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4" yWindow="48" windowWidth="12264" windowHeight="7956" tabRatio="853"/>
  </bookViews>
  <sheets>
    <sheet name="Introduction" sheetId="13" r:id="rId1"/>
    <sheet name="summary general industry" sheetId="18" r:id="rId2"/>
    <sheet name="summary building industry" sheetId="17" r:id="rId3"/>
    <sheet name="full list Idemat" sheetId="24" r:id="rId4"/>
    <sheet name="full list Ecoinvent" sheetId="23" r:id="rId5"/>
    <sheet name="processes+EoL (in CES)" sheetId="25" r:id="rId6"/>
    <sheet name="Food (Denmark)" sheetId="26" r:id="rId7"/>
    <sheet name="EVR gate to gate" sheetId="20" r:id="rId8"/>
    <sheet name="EVR cradle to gate" sheetId="19" r:id="rId9"/>
    <sheet name="US LCIs" sheetId="27" r:id="rId10"/>
  </sheets>
  <definedNames>
    <definedName name="_xlnm._FilterDatabase" localSheetId="4" hidden="1">'full list Ecoinvent'!$A$1:$A$5495</definedName>
    <definedName name="_xlnm._FilterDatabase" localSheetId="3" hidden="1">'full list Idemat'!$A$1:$G$1046</definedName>
    <definedName name="_xlnm._FilterDatabase" localSheetId="2" hidden="1">'summary building industry'!$A$1:$A$1330</definedName>
    <definedName name="list">#REF!</definedName>
  </definedNames>
  <calcPr calcId="145621"/>
</workbook>
</file>

<file path=xl/calcChain.xml><?xml version="1.0" encoding="utf-8"?>
<calcChain xmlns="http://schemas.openxmlformats.org/spreadsheetml/2006/main">
  <c r="N810" i="24" l="1"/>
  <c r="M810" i="24"/>
  <c r="L810" i="24"/>
  <c r="K810" i="24"/>
  <c r="N809" i="24"/>
  <c r="M809" i="24"/>
  <c r="L809" i="24"/>
  <c r="K809" i="24"/>
  <c r="O827" i="24"/>
  <c r="N827" i="24"/>
  <c r="M827" i="24"/>
  <c r="L827" i="24"/>
  <c r="O826" i="24"/>
  <c r="N826" i="24"/>
  <c r="M826" i="24"/>
  <c r="L826" i="24"/>
  <c r="O837" i="24"/>
  <c r="N837" i="24"/>
  <c r="M837" i="24"/>
  <c r="L837" i="24"/>
  <c r="O836" i="24"/>
  <c r="N836" i="24"/>
  <c r="M836" i="24"/>
  <c r="L836" i="24"/>
  <c r="AA2387" i="23" l="1"/>
  <c r="Z2387" i="23"/>
  <c r="Y2387" i="23"/>
  <c r="X2387" i="23" s="1"/>
  <c r="AA2386" i="23"/>
  <c r="Z2386" i="23"/>
  <c r="Y2386" i="23"/>
  <c r="X2386" i="23"/>
  <c r="AA2385" i="23"/>
  <c r="Z2385" i="23"/>
  <c r="Y2385" i="23"/>
  <c r="X2385" i="23"/>
  <c r="AA2384" i="23"/>
  <c r="Z2384" i="23"/>
  <c r="Y2384" i="23"/>
  <c r="X2384" i="23"/>
  <c r="AA2383" i="23"/>
  <c r="Z2383" i="23"/>
  <c r="Y2383" i="23"/>
  <c r="X2383" i="23"/>
  <c r="AA2382" i="23"/>
  <c r="Z2382" i="23"/>
  <c r="Y2382" i="23"/>
  <c r="X2382" i="23"/>
  <c r="AA2381" i="23"/>
  <c r="Z2381" i="23"/>
  <c r="Y2381" i="23"/>
  <c r="X2381" i="23"/>
  <c r="AA2380" i="23"/>
  <c r="Z2380" i="23"/>
  <c r="Y2380" i="23"/>
  <c r="X2380" i="23"/>
  <c r="AA2379" i="23"/>
  <c r="Z2379" i="23"/>
  <c r="Y2379" i="23"/>
  <c r="X2379" i="23"/>
  <c r="AA2378" i="23"/>
  <c r="Z2378" i="23"/>
  <c r="Y2378" i="23"/>
  <c r="X2378" i="23"/>
  <c r="AA2377" i="23"/>
  <c r="Z2377" i="23"/>
  <c r="Y2377" i="23"/>
  <c r="X2377" i="23"/>
  <c r="AA2376" i="23"/>
  <c r="Z2376" i="23"/>
  <c r="Y2376" i="23"/>
  <c r="X2376" i="23"/>
  <c r="AA2375" i="23"/>
  <c r="Z2375" i="23"/>
  <c r="Y2375" i="23"/>
  <c r="X2375" i="23"/>
  <c r="AA2374" i="23"/>
  <c r="Z2374" i="23"/>
  <c r="Y2374" i="23"/>
  <c r="X2374" i="23"/>
  <c r="AA2373" i="23"/>
  <c r="Z2373" i="23"/>
  <c r="Y2373" i="23"/>
  <c r="X2373" i="23"/>
  <c r="AA2372" i="23"/>
  <c r="Z2372" i="23"/>
  <c r="Y2372" i="23"/>
  <c r="X2372" i="23"/>
  <c r="AA2371" i="23"/>
  <c r="Z2371" i="23"/>
  <c r="Y2371" i="23"/>
  <c r="X2371" i="23"/>
  <c r="AA2370" i="23"/>
  <c r="Z2370" i="23"/>
  <c r="Y2370" i="23"/>
  <c r="X2370" i="23"/>
  <c r="AA2369" i="23"/>
  <c r="Z2369" i="23"/>
  <c r="Y2369" i="23"/>
  <c r="X2369" i="23"/>
  <c r="AA2368" i="23"/>
  <c r="Z2368" i="23"/>
  <c r="Y2368" i="23"/>
  <c r="X2368" i="23"/>
  <c r="AA2367" i="23"/>
  <c r="Z2367" i="23"/>
  <c r="Y2367" i="23"/>
  <c r="X2367" i="23"/>
  <c r="AA2366" i="23"/>
  <c r="Z2366" i="23"/>
  <c r="Y2366" i="23"/>
  <c r="X2366" i="23"/>
  <c r="AA2365" i="23"/>
  <c r="Z2365" i="23"/>
  <c r="Y2365" i="23"/>
  <c r="X2365" i="23"/>
  <c r="AA2364" i="23"/>
  <c r="Z2364" i="23"/>
  <c r="Y2364" i="23"/>
  <c r="X2364" i="23"/>
  <c r="AA2363" i="23"/>
  <c r="Z2363" i="23"/>
  <c r="Y2363" i="23"/>
  <c r="X2363" i="23"/>
  <c r="AA2362" i="23"/>
  <c r="Z2362" i="23"/>
  <c r="Y2362" i="23"/>
  <c r="X2362" i="23"/>
  <c r="AA2361" i="23"/>
  <c r="Z2361" i="23"/>
  <c r="Y2361" i="23"/>
  <c r="X2361" i="23"/>
  <c r="AA2360" i="23"/>
  <c r="Z2360" i="23"/>
  <c r="Y2360" i="23"/>
  <c r="X2360" i="23"/>
  <c r="AA2359" i="23"/>
  <c r="Z2359" i="23"/>
  <c r="Y2359" i="23"/>
  <c r="X2359" i="23"/>
  <c r="AA2358" i="23"/>
  <c r="Z2358" i="23"/>
  <c r="Y2358" i="23"/>
  <c r="X2358" i="23"/>
  <c r="AA2357" i="23"/>
  <c r="Z2357" i="23"/>
  <c r="Y2357" i="23"/>
  <c r="X2357" i="23"/>
  <c r="AA2356" i="23"/>
  <c r="Z2356" i="23"/>
  <c r="Y2356" i="23"/>
  <c r="X2356" i="23"/>
  <c r="AA2355" i="23"/>
  <c r="Z2355" i="23"/>
  <c r="Y2355" i="23"/>
  <c r="X2355" i="23"/>
  <c r="AA2354" i="23"/>
  <c r="Z2354" i="23"/>
  <c r="Y2354" i="23"/>
  <c r="X2354" i="23"/>
  <c r="AA2353" i="23"/>
  <c r="Z2353" i="23"/>
  <c r="Y2353" i="23"/>
  <c r="X2353" i="23"/>
  <c r="AA2352" i="23"/>
  <c r="Z2352" i="23"/>
  <c r="Y2352" i="23"/>
  <c r="X2352" i="23"/>
  <c r="AA2351" i="23"/>
  <c r="Z2351" i="23"/>
  <c r="Y2351" i="23"/>
  <c r="X2351" i="23"/>
  <c r="AA2350" i="23"/>
  <c r="Z2350" i="23"/>
  <c r="Y2350" i="23"/>
  <c r="X2350" i="23"/>
  <c r="AA2349" i="23"/>
  <c r="Z2349" i="23"/>
  <c r="Y2349" i="23"/>
  <c r="X2349" i="23"/>
  <c r="AA2348" i="23"/>
  <c r="Z2348" i="23"/>
  <c r="Y2348" i="23"/>
  <c r="X2348" i="23"/>
  <c r="AA2347" i="23"/>
  <c r="Z2347" i="23"/>
  <c r="Y2347" i="23"/>
  <c r="X2347" i="23"/>
  <c r="P2387" i="23"/>
  <c r="P2386" i="23"/>
  <c r="P2385" i="23"/>
  <c r="P2384" i="23"/>
  <c r="P2383" i="23"/>
  <c r="P2382" i="23"/>
  <c r="P2381" i="23"/>
  <c r="P2380" i="23"/>
  <c r="P2379" i="23"/>
  <c r="P2378" i="23"/>
  <c r="P2377" i="23"/>
  <c r="P2376" i="23"/>
  <c r="P2375" i="23"/>
  <c r="P2374" i="23"/>
  <c r="P2373" i="23"/>
  <c r="P2372" i="23"/>
  <c r="P2371" i="23"/>
  <c r="P2370" i="23"/>
  <c r="P2369" i="23"/>
  <c r="P2368" i="23"/>
  <c r="P2367" i="23"/>
  <c r="P2366" i="23"/>
  <c r="P2365" i="23"/>
  <c r="P2364" i="23"/>
  <c r="P2363" i="23"/>
  <c r="P2362" i="23"/>
  <c r="P2361" i="23"/>
  <c r="P2360" i="23"/>
  <c r="P2359" i="23"/>
  <c r="P2358" i="23"/>
  <c r="P2357" i="23"/>
  <c r="P2356" i="23"/>
  <c r="P2355" i="23"/>
  <c r="P2354" i="23"/>
  <c r="P2353" i="23"/>
  <c r="P2352" i="23"/>
  <c r="P2351" i="23"/>
  <c r="P2350" i="23"/>
  <c r="P2349" i="23"/>
  <c r="P2348" i="23"/>
  <c r="P2347" i="23"/>
  <c r="AA1684" i="23" l="1"/>
  <c r="Z1684" i="23"/>
  <c r="Y1684" i="23"/>
  <c r="P1684" i="23"/>
  <c r="X1684" i="23" l="1"/>
  <c r="P2753" i="23"/>
  <c r="P2752" i="23"/>
  <c r="P2751" i="23"/>
  <c r="P2750" i="23"/>
  <c r="P2749" i="23"/>
  <c r="P2748" i="23"/>
  <c r="P2747" i="23"/>
  <c r="P2746" i="23"/>
  <c r="P2745" i="23"/>
  <c r="P2744" i="23"/>
  <c r="P2743" i="23"/>
  <c r="P2742" i="23"/>
  <c r="P2741" i="23"/>
  <c r="P2740" i="23"/>
  <c r="P2739" i="23"/>
  <c r="P2738" i="23"/>
  <c r="P2737" i="23"/>
  <c r="P2736" i="23"/>
  <c r="P2735" i="23"/>
  <c r="P2734" i="23"/>
  <c r="P2733" i="23"/>
  <c r="P2732" i="23"/>
  <c r="P2731" i="23"/>
  <c r="P2730" i="23"/>
  <c r="P2729" i="23"/>
  <c r="P2728" i="23"/>
  <c r="P2727" i="23"/>
  <c r="P2726" i="23"/>
  <c r="P2725" i="23"/>
  <c r="P2724" i="23"/>
  <c r="P2723" i="23"/>
  <c r="P2722" i="23"/>
  <c r="P2721" i="23"/>
  <c r="P2720" i="23"/>
  <c r="P2719" i="23"/>
  <c r="P2718" i="23"/>
  <c r="P2717" i="23"/>
  <c r="P2716" i="23"/>
  <c r="P2715" i="23"/>
  <c r="P2714" i="23"/>
  <c r="P2713" i="23"/>
  <c r="P2712" i="23"/>
  <c r="P2711" i="23"/>
  <c r="P2710" i="23"/>
  <c r="P2709" i="23"/>
  <c r="P2708" i="23"/>
  <c r="P2707" i="23"/>
  <c r="P2706" i="23"/>
  <c r="P2705" i="23"/>
  <c r="P2704" i="23"/>
  <c r="P2703" i="23"/>
  <c r="P2702" i="23"/>
  <c r="P2701" i="23"/>
  <c r="P2700" i="23"/>
  <c r="P2699" i="23"/>
  <c r="P2698" i="23"/>
  <c r="P2697" i="23"/>
  <c r="P2696" i="23"/>
  <c r="P2695" i="23"/>
  <c r="P2694" i="23"/>
  <c r="P2693" i="23"/>
  <c r="P2692" i="23"/>
  <c r="P2691" i="23"/>
  <c r="P2690" i="23"/>
  <c r="P2689" i="23"/>
  <c r="P2688" i="23"/>
  <c r="P2687" i="23"/>
  <c r="P2686" i="23"/>
  <c r="P2685" i="23"/>
  <c r="P2684" i="23"/>
  <c r="P2683" i="23"/>
  <c r="P2682" i="23"/>
  <c r="P2681" i="23"/>
  <c r="P2680" i="23"/>
  <c r="P2679" i="23"/>
  <c r="P2678" i="23"/>
  <c r="K813" i="24" l="1"/>
  <c r="K812" i="24"/>
  <c r="K807" i="24"/>
  <c r="L807" i="24" s="1"/>
  <c r="K801" i="24"/>
  <c r="AA4603" i="23" l="1"/>
  <c r="Z4603" i="23"/>
  <c r="Y4603" i="23"/>
  <c r="P4603" i="23"/>
  <c r="X4603" i="23" l="1"/>
  <c r="N816" i="24"/>
  <c r="M816" i="24"/>
  <c r="L816" i="24"/>
  <c r="K816" i="24"/>
  <c r="AA3789" i="23"/>
  <c r="Z3789" i="23"/>
  <c r="Y3789" i="23"/>
  <c r="P3789" i="23"/>
  <c r="X3789" i="23" l="1"/>
  <c r="N815" i="24"/>
  <c r="M815" i="24"/>
  <c r="L815" i="24"/>
  <c r="K815" i="24"/>
  <c r="AA1142" i="23" l="1"/>
  <c r="Z1142" i="23"/>
  <c r="Y1142" i="23"/>
  <c r="P1142" i="23"/>
  <c r="AA1136" i="23"/>
  <c r="Z1136" i="23"/>
  <c r="Y1136" i="23"/>
  <c r="P1136" i="23"/>
  <c r="X1142" i="23" l="1"/>
  <c r="X1136" i="23"/>
  <c r="O409" i="26"/>
  <c r="O410" i="26"/>
  <c r="O411" i="26"/>
  <c r="O412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AA2492" i="23" l="1"/>
  <c r="Z2492" i="23"/>
  <c r="Y2492" i="23"/>
  <c r="X2492" i="23" s="1"/>
  <c r="AA2491" i="23"/>
  <c r="Z2491" i="23"/>
  <c r="Y2491" i="23"/>
  <c r="P2493" i="23"/>
  <c r="P2492" i="23"/>
  <c r="P2491" i="23"/>
  <c r="P1703" i="23"/>
  <c r="P1702" i="23"/>
  <c r="P1701" i="23"/>
  <c r="P1700" i="23"/>
  <c r="P1699" i="23"/>
  <c r="P1698" i="23"/>
  <c r="P1697" i="23"/>
  <c r="P1696" i="23"/>
  <c r="P1695" i="23"/>
  <c r="P1694" i="23"/>
  <c r="P1693" i="23"/>
  <c r="P1692" i="23"/>
  <c r="P1691" i="23"/>
  <c r="P1690" i="23"/>
  <c r="P1689" i="23"/>
  <c r="P1688" i="23"/>
  <c r="P1687" i="23"/>
  <c r="P1686" i="23"/>
  <c r="P1685" i="23"/>
  <c r="X2491" i="23" l="1"/>
  <c r="AA1135" i="23"/>
  <c r="Z1135" i="23"/>
  <c r="Y1135" i="23"/>
  <c r="P1135" i="23"/>
  <c r="X1135" i="23" l="1"/>
  <c r="Z39" i="25" l="1"/>
  <c r="AA39" i="25" s="1"/>
  <c r="Z40" i="25"/>
  <c r="AA40" i="25" s="1"/>
  <c r="Z41" i="25"/>
  <c r="AA41" i="25" s="1"/>
  <c r="Z58" i="25"/>
  <c r="AA58" i="25" s="1"/>
  <c r="Z59" i="25"/>
  <c r="AA59" i="25" s="1"/>
  <c r="Z60" i="25"/>
  <c r="AA60" i="25" s="1"/>
  <c r="Z61" i="25"/>
  <c r="AA61" i="25" s="1"/>
  <c r="Z62" i="25"/>
  <c r="AA62" i="25" s="1"/>
  <c r="Z63" i="25"/>
  <c r="AA63" i="25" s="1"/>
  <c r="Z64" i="25"/>
  <c r="AA64" i="25" s="1"/>
  <c r="Z66" i="25"/>
  <c r="AA66" i="25" s="1"/>
  <c r="Z67" i="25"/>
  <c r="AA67" i="25" s="1"/>
  <c r="Z68" i="25"/>
  <c r="AA68" i="25" s="1"/>
  <c r="Z69" i="25"/>
  <c r="AA69" i="25" s="1"/>
  <c r="Z70" i="25"/>
  <c r="AA70" i="25" s="1"/>
  <c r="Z71" i="25"/>
  <c r="AA71" i="25" s="1"/>
  <c r="Z72" i="25"/>
  <c r="AA72" i="25" s="1"/>
  <c r="Z73" i="25"/>
  <c r="AA73" i="25" s="1"/>
  <c r="Z74" i="25"/>
  <c r="AA74" i="25" s="1"/>
  <c r="Z75" i="25"/>
  <c r="AA75" i="25" s="1"/>
  <c r="Z76" i="25"/>
  <c r="AA76" i="25" s="1"/>
  <c r="Z77" i="25"/>
  <c r="AA77" i="25" s="1"/>
  <c r="Z78" i="25"/>
  <c r="AA78" i="25" s="1"/>
  <c r="Z79" i="25"/>
  <c r="AA79" i="25" s="1"/>
  <c r="Z80" i="25"/>
  <c r="AA80" i="25" s="1"/>
  <c r="Z81" i="25"/>
  <c r="AA81" i="25" s="1"/>
  <c r="Z82" i="25"/>
  <c r="AA82" i="25" s="1"/>
  <c r="Z83" i="25"/>
  <c r="AA83" i="25" s="1"/>
  <c r="Z84" i="25"/>
  <c r="AA84" i="25" s="1"/>
  <c r="Z87" i="25"/>
  <c r="AA87" i="25" s="1"/>
  <c r="Z95" i="25"/>
  <c r="AA95" i="25" s="1"/>
  <c r="Z96" i="25"/>
  <c r="AA96" i="25" s="1"/>
  <c r="Z97" i="25"/>
  <c r="AA97" i="25" s="1"/>
  <c r="Z98" i="25"/>
  <c r="AA98" i="25" s="1"/>
  <c r="Z99" i="25"/>
  <c r="AA99" i="25" s="1"/>
  <c r="Z100" i="25"/>
  <c r="AA100" i="25" s="1"/>
  <c r="Z101" i="25"/>
  <c r="AA101" i="25" s="1"/>
  <c r="Z102" i="25"/>
  <c r="AA102" i="25" s="1"/>
  <c r="Z103" i="25"/>
  <c r="AA103" i="25" s="1"/>
  <c r="Z104" i="25"/>
  <c r="AA104" i="25" s="1"/>
  <c r="Z105" i="25"/>
  <c r="AA105" i="25" s="1"/>
  <c r="Z106" i="25"/>
  <c r="AA106" i="25" s="1"/>
  <c r="Z107" i="25"/>
  <c r="AA107" i="25" s="1"/>
  <c r="Z108" i="25"/>
  <c r="AA108" i="25" s="1"/>
  <c r="Z109" i="25"/>
  <c r="AA109" i="25" s="1"/>
  <c r="Z110" i="25"/>
  <c r="AA110" i="25" s="1"/>
  <c r="Z111" i="25"/>
  <c r="AA111" i="25" s="1"/>
  <c r="Z112" i="25"/>
  <c r="AA112" i="25" s="1"/>
  <c r="P5328" i="23" l="1"/>
  <c r="P5329" i="23"/>
  <c r="P5330" i="23"/>
  <c r="P5331" i="23"/>
  <c r="P5332" i="23"/>
  <c r="P5333" i="23"/>
  <c r="P5334" i="23"/>
  <c r="P5335" i="23"/>
  <c r="P5336" i="23"/>
  <c r="P5337" i="23"/>
  <c r="P5338" i="23"/>
  <c r="P5339" i="23"/>
  <c r="P2241" i="23" l="1"/>
  <c r="P2240" i="23"/>
  <c r="P2239" i="23"/>
  <c r="P2238" i="23"/>
  <c r="P2237" i="23"/>
  <c r="P2236" i="23"/>
  <c r="P2235" i="23"/>
  <c r="P2234" i="23"/>
  <c r="P2233" i="23"/>
  <c r="P2232" i="23"/>
  <c r="P2231" i="23"/>
  <c r="P2230" i="23"/>
  <c r="P2229" i="23"/>
  <c r="P2228" i="23"/>
  <c r="P2227" i="23"/>
  <c r="P2226" i="23"/>
  <c r="P2225" i="23"/>
  <c r="P2224" i="23"/>
  <c r="P2223" i="23"/>
  <c r="P2222" i="23"/>
  <c r="Y2222" i="23"/>
  <c r="Z2222" i="23"/>
  <c r="AA2222" i="23"/>
  <c r="Y2223" i="23"/>
  <c r="Z2223" i="23"/>
  <c r="AA2223" i="23"/>
  <c r="Y2224" i="23"/>
  <c r="Z2224" i="23"/>
  <c r="AA2224" i="23"/>
  <c r="Y2225" i="23"/>
  <c r="Z2225" i="23"/>
  <c r="AA2225" i="23"/>
  <c r="Y2226" i="23"/>
  <c r="Z2226" i="23"/>
  <c r="AA2226" i="23"/>
  <c r="Y2227" i="23"/>
  <c r="Z2227" i="23"/>
  <c r="AA2227" i="23"/>
  <c r="Y2228" i="23"/>
  <c r="Z2228" i="23"/>
  <c r="AA2228" i="23"/>
  <c r="X2227" i="23" l="1"/>
  <c r="X2225" i="23"/>
  <c r="X2223" i="23"/>
  <c r="X2228" i="23"/>
  <c r="X2226" i="23"/>
  <c r="X2224" i="23"/>
  <c r="X2222" i="23"/>
  <c r="AA947" i="23"/>
  <c r="Z947" i="23"/>
  <c r="Y947" i="23"/>
  <c r="AA946" i="23"/>
  <c r="Z946" i="23"/>
  <c r="Y946" i="23"/>
  <c r="AA945" i="23"/>
  <c r="Z945" i="23"/>
  <c r="Y945" i="23"/>
  <c r="AA944" i="23"/>
  <c r="Z944" i="23"/>
  <c r="Y944" i="23"/>
  <c r="AA943" i="23"/>
  <c r="Z943" i="23"/>
  <c r="Y943" i="23"/>
  <c r="AA942" i="23"/>
  <c r="Z942" i="23"/>
  <c r="Y942" i="23"/>
  <c r="AA941" i="23"/>
  <c r="Z941" i="23"/>
  <c r="Y941" i="23"/>
  <c r="X941" i="23" s="1"/>
  <c r="P947" i="23"/>
  <c r="P946" i="23"/>
  <c r="P945" i="23"/>
  <c r="P944" i="23"/>
  <c r="P943" i="23"/>
  <c r="P942" i="23"/>
  <c r="P941" i="23"/>
  <c r="X943" i="23" l="1"/>
  <c r="X945" i="23"/>
  <c r="X947" i="23"/>
  <c r="X942" i="23"/>
  <c r="X944" i="23"/>
  <c r="X946" i="23"/>
  <c r="AA1413" i="23"/>
  <c r="Z1413" i="23"/>
  <c r="Y1413" i="23"/>
  <c r="X1413" i="23" s="1"/>
  <c r="P1413" i="23"/>
  <c r="AA3418" i="23"/>
  <c r="Z3418" i="23"/>
  <c r="Y3418" i="23"/>
  <c r="P3418" i="23"/>
  <c r="AA3457" i="23"/>
  <c r="Z3457" i="23"/>
  <c r="Y3457" i="23"/>
  <c r="X3457" i="23" s="1"/>
  <c r="P3457" i="23"/>
  <c r="O253" i="27"/>
  <c r="O252" i="27"/>
  <c r="O251" i="27"/>
  <c r="O250" i="27"/>
  <c r="O249" i="27"/>
  <c r="O248" i="27"/>
  <c r="O246" i="27"/>
  <c r="O245" i="27"/>
  <c r="O244" i="27"/>
  <c r="O243" i="27"/>
  <c r="O242" i="27"/>
  <c r="O240" i="27"/>
  <c r="O239" i="27"/>
  <c r="O238" i="27"/>
  <c r="O237" i="27"/>
  <c r="O236" i="27"/>
  <c r="O235" i="27"/>
  <c r="O234" i="27"/>
  <c r="O233" i="27"/>
  <c r="O232" i="27"/>
  <c r="O231" i="27"/>
  <c r="O230" i="27"/>
  <c r="O229" i="27"/>
  <c r="O228" i="27"/>
  <c r="O226" i="27"/>
  <c r="O225" i="27"/>
  <c r="O224" i="27"/>
  <c r="O223" i="27"/>
  <c r="O222" i="27"/>
  <c r="O221" i="27"/>
  <c r="O220" i="27"/>
  <c r="O219" i="27"/>
  <c r="O218" i="27"/>
  <c r="O217" i="27"/>
  <c r="O216" i="27"/>
  <c r="O214" i="27"/>
  <c r="O213" i="27"/>
  <c r="O212" i="27"/>
  <c r="O210" i="27"/>
  <c r="O209" i="27"/>
  <c r="O208" i="27"/>
  <c r="O207" i="27"/>
  <c r="O205" i="27"/>
  <c r="O204" i="27"/>
  <c r="O203" i="27"/>
  <c r="O202" i="27"/>
  <c r="O201" i="27"/>
  <c r="O200" i="27"/>
  <c r="O199" i="27"/>
  <c r="O198" i="27"/>
  <c r="O196" i="27"/>
  <c r="O195" i="27"/>
  <c r="O194" i="27"/>
  <c r="O193" i="27"/>
  <c r="O192" i="27"/>
  <c r="O191" i="27"/>
  <c r="O190" i="27"/>
  <c r="O189" i="27"/>
  <c r="O188" i="27"/>
  <c r="O187" i="27"/>
  <c r="O186" i="27"/>
  <c r="O185" i="27"/>
  <c r="O184" i="27"/>
  <c r="O183" i="27"/>
  <c r="O182" i="27"/>
  <c r="O181" i="27"/>
  <c r="O180" i="27"/>
  <c r="O179" i="27"/>
  <c r="O178" i="27"/>
  <c r="O177" i="27"/>
  <c r="O176" i="27"/>
  <c r="O175" i="27"/>
  <c r="O174" i="27"/>
  <c r="O173" i="27"/>
  <c r="O172" i="27"/>
  <c r="O171" i="27"/>
  <c r="O170" i="27"/>
  <c r="O169" i="27"/>
  <c r="O168" i="27"/>
  <c r="O167" i="27"/>
  <c r="O166" i="27"/>
  <c r="O165" i="27"/>
  <c r="O164" i="27"/>
  <c r="O163" i="27"/>
  <c r="O162" i="27"/>
  <c r="O161" i="27"/>
  <c r="O160" i="27"/>
  <c r="O159" i="27"/>
  <c r="O158" i="27"/>
  <c r="O157" i="27"/>
  <c r="O156" i="27"/>
  <c r="O155" i="27"/>
  <c r="O154" i="27"/>
  <c r="O153" i="27"/>
  <c r="O152" i="27"/>
  <c r="O151" i="27"/>
  <c r="O150" i="27"/>
  <c r="O149" i="27"/>
  <c r="O148" i="27"/>
  <c r="O147" i="27"/>
  <c r="O146" i="27"/>
  <c r="O145" i="27"/>
  <c r="O144" i="27"/>
  <c r="O143" i="27"/>
  <c r="O142" i="27"/>
  <c r="O141" i="27"/>
  <c r="O140" i="27"/>
  <c r="O139" i="27"/>
  <c r="O138" i="27"/>
  <c r="O137" i="27"/>
  <c r="O136" i="27"/>
  <c r="O135" i="27"/>
  <c r="O134" i="27"/>
  <c r="O133" i="27"/>
  <c r="O132" i="27"/>
  <c r="O131" i="27"/>
  <c r="O130" i="27"/>
  <c r="O129" i="27"/>
  <c r="O128" i="27"/>
  <c r="O127" i="27"/>
  <c r="O126" i="27"/>
  <c r="O125" i="27"/>
  <c r="O123" i="27"/>
  <c r="O122" i="27"/>
  <c r="O121" i="27"/>
  <c r="O120" i="27"/>
  <c r="O119" i="27"/>
  <c r="O118" i="27"/>
  <c r="O117" i="27"/>
  <c r="O116" i="27"/>
  <c r="O115" i="27"/>
  <c r="O113" i="27"/>
  <c r="O112" i="27"/>
  <c r="O110" i="27"/>
  <c r="O109" i="27"/>
  <c r="O108" i="27"/>
  <c r="O107" i="27"/>
  <c r="O106" i="27"/>
  <c r="O105" i="27"/>
  <c r="O104" i="27"/>
  <c r="O103" i="27"/>
  <c r="O102" i="27"/>
  <c r="O101" i="27"/>
  <c r="O100" i="27"/>
  <c r="O99" i="27"/>
  <c r="O98" i="27"/>
  <c r="O97" i="27"/>
  <c r="O96" i="27"/>
  <c r="O95" i="27"/>
  <c r="O94" i="27"/>
  <c r="O93" i="27"/>
  <c r="O92" i="27"/>
  <c r="O91" i="27"/>
  <c r="O89" i="27"/>
  <c r="O88" i="27"/>
  <c r="O87" i="27"/>
  <c r="O86" i="27"/>
  <c r="O85" i="27"/>
  <c r="O84" i="27"/>
  <c r="O83" i="27"/>
  <c r="O82" i="27"/>
  <c r="O81" i="27"/>
  <c r="O80" i="27"/>
  <c r="O79" i="27"/>
  <c r="O78" i="27"/>
  <c r="O77" i="27"/>
  <c r="O76" i="27"/>
  <c r="O75" i="27"/>
  <c r="O74" i="27"/>
  <c r="O73" i="27"/>
  <c r="O71" i="27"/>
  <c r="O70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O12" i="27"/>
  <c r="O11" i="27"/>
  <c r="O10" i="27"/>
  <c r="O9" i="27"/>
  <c r="O8" i="27"/>
  <c r="AA1600" i="23"/>
  <c r="Z1600" i="23"/>
  <c r="Y1600" i="23"/>
  <c r="AA1599" i="23"/>
  <c r="Z1599" i="23"/>
  <c r="Y1599" i="23"/>
  <c r="P1600" i="23"/>
  <c r="P1599" i="23"/>
  <c r="P1464" i="23"/>
  <c r="AA1464" i="23"/>
  <c r="Z1464" i="23"/>
  <c r="Y1464" i="23"/>
  <c r="X1464" i="23" s="1"/>
  <c r="D85" i="18"/>
  <c r="C82" i="18"/>
  <c r="D83" i="18"/>
  <c r="D82" i="18"/>
  <c r="E82" i="18" s="1"/>
  <c r="C74" i="18"/>
  <c r="C83" i="18"/>
  <c r="E83" i="18" s="1"/>
  <c r="Z412" i="26"/>
  <c r="Y412" i="26"/>
  <c r="X412" i="26"/>
  <c r="Z411" i="26"/>
  <c r="Y411" i="26"/>
  <c r="X411" i="26"/>
  <c r="W411" i="26" s="1"/>
  <c r="Z410" i="26"/>
  <c r="Y410" i="26"/>
  <c r="X410" i="26"/>
  <c r="Z409" i="26"/>
  <c r="Y409" i="26"/>
  <c r="X409" i="26"/>
  <c r="W409" i="26" s="1"/>
  <c r="Z407" i="26"/>
  <c r="Y407" i="26"/>
  <c r="X407" i="26"/>
  <c r="Z406" i="26"/>
  <c r="Y406" i="26"/>
  <c r="X406" i="26"/>
  <c r="W406" i="26" s="1"/>
  <c r="Z405" i="26"/>
  <c r="Y405" i="26"/>
  <c r="X405" i="26"/>
  <c r="Z404" i="26"/>
  <c r="Y404" i="26"/>
  <c r="X404" i="26"/>
  <c r="W404" i="26" s="1"/>
  <c r="Z403" i="26"/>
  <c r="Y403" i="26"/>
  <c r="X403" i="26"/>
  <c r="W403" i="26" s="1"/>
  <c r="Z402" i="26"/>
  <c r="Y402" i="26"/>
  <c r="X402" i="26"/>
  <c r="W402" i="26" s="1"/>
  <c r="Z401" i="26"/>
  <c r="Y401" i="26"/>
  <c r="X401" i="26"/>
  <c r="W401" i="26" s="1"/>
  <c r="Z400" i="26"/>
  <c r="Y400" i="26"/>
  <c r="X400" i="26"/>
  <c r="W400" i="26" s="1"/>
  <c r="Z399" i="26"/>
  <c r="Y399" i="26"/>
  <c r="X399" i="26"/>
  <c r="W399" i="26" s="1"/>
  <c r="Z398" i="26"/>
  <c r="Y398" i="26"/>
  <c r="X398" i="26"/>
  <c r="Z397" i="26"/>
  <c r="Y397" i="26"/>
  <c r="X397" i="26"/>
  <c r="W397" i="26" s="1"/>
  <c r="Z396" i="26"/>
  <c r="Y396" i="26"/>
  <c r="X396" i="26"/>
  <c r="W396" i="26" s="1"/>
  <c r="Z395" i="26"/>
  <c r="Y395" i="26"/>
  <c r="X395" i="26"/>
  <c r="W395" i="26" s="1"/>
  <c r="Z394" i="26"/>
  <c r="Y394" i="26"/>
  <c r="X394" i="26"/>
  <c r="Z393" i="26"/>
  <c r="Y393" i="26"/>
  <c r="X393" i="26"/>
  <c r="W393" i="26"/>
  <c r="Z392" i="26"/>
  <c r="Y392" i="26"/>
  <c r="X392" i="26"/>
  <c r="W392" i="26"/>
  <c r="Z391" i="26"/>
  <c r="Y391" i="26"/>
  <c r="X391" i="26"/>
  <c r="W391" i="26"/>
  <c r="Z390" i="26"/>
  <c r="Y390" i="26"/>
  <c r="X390" i="26"/>
  <c r="W390" i="26"/>
  <c r="Z389" i="26"/>
  <c r="Y389" i="26"/>
  <c r="X389" i="26"/>
  <c r="W389" i="26" s="1"/>
  <c r="Z388" i="26"/>
  <c r="Y388" i="26"/>
  <c r="X388" i="26"/>
  <c r="W388" i="26" s="1"/>
  <c r="Z385" i="26"/>
  <c r="Y385" i="26"/>
  <c r="X385" i="26"/>
  <c r="W385" i="26"/>
  <c r="Z383" i="26"/>
  <c r="Y383" i="26"/>
  <c r="X383" i="26"/>
  <c r="W383" i="26" s="1"/>
  <c r="Z382" i="26"/>
  <c r="Y382" i="26"/>
  <c r="X382" i="26"/>
  <c r="Z381" i="26"/>
  <c r="Y381" i="26"/>
  <c r="X381" i="26"/>
  <c r="W381" i="26" s="1"/>
  <c r="Z380" i="26"/>
  <c r="Y380" i="26"/>
  <c r="X380" i="26"/>
  <c r="W380" i="26" s="1"/>
  <c r="Z379" i="26"/>
  <c r="Y379" i="26"/>
  <c r="X379" i="26"/>
  <c r="W379" i="26" s="1"/>
  <c r="Z378" i="26"/>
  <c r="Y378" i="26"/>
  <c r="X378" i="26"/>
  <c r="W378" i="26" s="1"/>
  <c r="Z377" i="26"/>
  <c r="Y377" i="26"/>
  <c r="X377" i="26"/>
  <c r="W377" i="26" s="1"/>
  <c r="Z376" i="26"/>
  <c r="Y376" i="26"/>
  <c r="X376" i="26"/>
  <c r="Z374" i="26"/>
  <c r="Y374" i="26"/>
  <c r="X374" i="26"/>
  <c r="W374" i="26" s="1"/>
  <c r="Z373" i="26"/>
  <c r="Y373" i="26"/>
  <c r="X373" i="26"/>
  <c r="W373" i="26"/>
  <c r="Z372" i="26"/>
  <c r="Y372" i="26"/>
  <c r="X372" i="26"/>
  <c r="W372" i="26"/>
  <c r="Z371" i="26"/>
  <c r="Y371" i="26"/>
  <c r="X371" i="26"/>
  <c r="W371" i="26"/>
  <c r="Z370" i="26"/>
  <c r="Y370" i="26"/>
  <c r="X370" i="26"/>
  <c r="W370" i="26"/>
  <c r="Z369" i="26"/>
  <c r="Y369" i="26"/>
  <c r="X369" i="26"/>
  <c r="W369" i="26"/>
  <c r="Z368" i="26"/>
  <c r="Y368" i="26"/>
  <c r="X368" i="26"/>
  <c r="W368" i="26"/>
  <c r="Z367" i="26"/>
  <c r="Y367" i="26"/>
  <c r="X367" i="26"/>
  <c r="W367" i="26"/>
  <c r="Z366" i="26"/>
  <c r="Y366" i="26"/>
  <c r="X366" i="26"/>
  <c r="W366" i="26" s="1"/>
  <c r="Z365" i="26"/>
  <c r="Y365" i="26"/>
  <c r="X365" i="26"/>
  <c r="W365" i="26"/>
  <c r="Z364" i="26"/>
  <c r="Y364" i="26"/>
  <c r="X364" i="26"/>
  <c r="W364" i="26"/>
  <c r="Z363" i="26"/>
  <c r="Y363" i="26"/>
  <c r="X363" i="26"/>
  <c r="W363" i="26"/>
  <c r="Z360" i="26"/>
  <c r="Y360" i="26"/>
  <c r="X360" i="26"/>
  <c r="W360" i="26" s="1"/>
  <c r="Z359" i="26"/>
  <c r="Y359" i="26"/>
  <c r="X359" i="26"/>
  <c r="W359" i="26"/>
  <c r="Z358" i="26"/>
  <c r="Y358" i="26"/>
  <c r="X358" i="26"/>
  <c r="W358" i="26" s="1"/>
  <c r="Z357" i="26"/>
  <c r="Y357" i="26"/>
  <c r="X357" i="26"/>
  <c r="W357" i="26" s="1"/>
  <c r="Z356" i="26"/>
  <c r="Y356" i="26"/>
  <c r="X356" i="26"/>
  <c r="W356" i="26" s="1"/>
  <c r="Z355" i="26"/>
  <c r="Y355" i="26"/>
  <c r="X355" i="26"/>
  <c r="W355" i="26" s="1"/>
  <c r="Z354" i="26"/>
  <c r="Y354" i="26"/>
  <c r="X354" i="26"/>
  <c r="W354" i="26" s="1"/>
  <c r="Z353" i="26"/>
  <c r="Y353" i="26"/>
  <c r="X353" i="26"/>
  <c r="W353" i="26" s="1"/>
  <c r="Z352" i="26"/>
  <c r="Y352" i="26"/>
  <c r="X352" i="26"/>
  <c r="W352" i="26"/>
  <c r="Z351" i="26"/>
  <c r="Y351" i="26"/>
  <c r="X351" i="26"/>
  <c r="W351" i="26"/>
  <c r="Z350" i="26"/>
  <c r="Y350" i="26"/>
  <c r="X350" i="26"/>
  <c r="W350" i="26" s="1"/>
  <c r="Z348" i="26"/>
  <c r="Y348" i="26"/>
  <c r="X348" i="26"/>
  <c r="W348" i="26" s="1"/>
  <c r="Z347" i="26"/>
  <c r="Y347" i="26"/>
  <c r="X347" i="26"/>
  <c r="W347" i="26" s="1"/>
  <c r="Z346" i="26"/>
  <c r="Y346" i="26"/>
  <c r="X346" i="26"/>
  <c r="W346" i="26" s="1"/>
  <c r="Z345" i="26"/>
  <c r="Y345" i="26"/>
  <c r="X345" i="26"/>
  <c r="W345" i="26" s="1"/>
  <c r="Z344" i="26"/>
  <c r="Y344" i="26"/>
  <c r="X344" i="26"/>
  <c r="W344" i="26" s="1"/>
  <c r="Z342" i="26"/>
  <c r="Y342" i="26"/>
  <c r="X342" i="26"/>
  <c r="W342" i="26" s="1"/>
  <c r="Z341" i="26"/>
  <c r="Y341" i="26"/>
  <c r="X341" i="26"/>
  <c r="W341" i="26" s="1"/>
  <c r="Z340" i="26"/>
  <c r="Y340" i="26"/>
  <c r="X340" i="26"/>
  <c r="W340" i="26" s="1"/>
  <c r="Z339" i="26"/>
  <c r="Y339" i="26"/>
  <c r="X339" i="26"/>
  <c r="W339" i="26" s="1"/>
  <c r="Z338" i="26"/>
  <c r="Y338" i="26"/>
  <c r="X338" i="26"/>
  <c r="W338" i="26" s="1"/>
  <c r="Z337" i="26"/>
  <c r="Y337" i="26"/>
  <c r="X337" i="26"/>
  <c r="W337" i="26" s="1"/>
  <c r="Z336" i="26"/>
  <c r="Y336" i="26"/>
  <c r="X336" i="26"/>
  <c r="W336" i="26" s="1"/>
  <c r="Z334" i="26"/>
  <c r="Y334" i="26"/>
  <c r="X334" i="26"/>
  <c r="W334" i="26" s="1"/>
  <c r="Z333" i="26"/>
  <c r="Y333" i="26"/>
  <c r="X333" i="26"/>
  <c r="W333" i="26"/>
  <c r="Z332" i="26"/>
  <c r="Y332" i="26"/>
  <c r="X332" i="26"/>
  <c r="W332" i="26" s="1"/>
  <c r="Z331" i="26"/>
  <c r="Y331" i="26"/>
  <c r="X331" i="26"/>
  <c r="Z330" i="26"/>
  <c r="Y330" i="26"/>
  <c r="X330" i="26"/>
  <c r="W330" i="26" s="1"/>
  <c r="Z329" i="26"/>
  <c r="Y329" i="26"/>
  <c r="X329" i="26"/>
  <c r="W329" i="26"/>
  <c r="Z328" i="26"/>
  <c r="Y328" i="26"/>
  <c r="X328" i="26"/>
  <c r="W328" i="26"/>
  <c r="Z327" i="26"/>
  <c r="Y327" i="26"/>
  <c r="X327" i="26"/>
  <c r="W327" i="26"/>
  <c r="Z326" i="26"/>
  <c r="Y326" i="26"/>
  <c r="X326" i="26"/>
  <c r="W326" i="26"/>
  <c r="Z325" i="26"/>
  <c r="Y325" i="26"/>
  <c r="X325" i="26"/>
  <c r="W325" i="26"/>
  <c r="Z324" i="26"/>
  <c r="Y324" i="26"/>
  <c r="X324" i="26"/>
  <c r="W324" i="26"/>
  <c r="Z323" i="26"/>
  <c r="Y323" i="26"/>
  <c r="X323" i="26"/>
  <c r="W323" i="26"/>
  <c r="Z321" i="26"/>
  <c r="Y321" i="26"/>
  <c r="X321" i="26"/>
  <c r="W321" i="26"/>
  <c r="Z320" i="26"/>
  <c r="Y320" i="26"/>
  <c r="X320" i="26"/>
  <c r="W320" i="26" s="1"/>
  <c r="Z318" i="26"/>
  <c r="Y318" i="26"/>
  <c r="X318" i="26"/>
  <c r="W318" i="26" s="1"/>
  <c r="Z317" i="26"/>
  <c r="Y317" i="26"/>
  <c r="X317" i="26"/>
  <c r="W317" i="26" s="1"/>
  <c r="Z316" i="26"/>
  <c r="Y316" i="26"/>
  <c r="X316" i="26"/>
  <c r="W316" i="26" s="1"/>
  <c r="Z315" i="26"/>
  <c r="Y315" i="26"/>
  <c r="X315" i="26"/>
  <c r="W315" i="26" s="1"/>
  <c r="Z314" i="26"/>
  <c r="Y314" i="26"/>
  <c r="X314" i="26"/>
  <c r="W314" i="26"/>
  <c r="Z313" i="26"/>
  <c r="Y313" i="26"/>
  <c r="X313" i="26"/>
  <c r="W313" i="26"/>
  <c r="Z312" i="26"/>
  <c r="Y312" i="26"/>
  <c r="X312" i="26"/>
  <c r="W312" i="26" s="1"/>
  <c r="Z311" i="26"/>
  <c r="Y311" i="26"/>
  <c r="X311" i="26"/>
  <c r="W311" i="26" s="1"/>
  <c r="Z310" i="26"/>
  <c r="Y310" i="26"/>
  <c r="X310" i="26"/>
  <c r="W310" i="26" s="1"/>
  <c r="Z309" i="26"/>
  <c r="Y309" i="26"/>
  <c r="X309" i="26"/>
  <c r="W309" i="26" s="1"/>
  <c r="Z307" i="26"/>
  <c r="Y307" i="26"/>
  <c r="X307" i="26"/>
  <c r="W307" i="26" s="1"/>
  <c r="Z304" i="26"/>
  <c r="Y304" i="26"/>
  <c r="X304" i="26"/>
  <c r="W304" i="26" s="1"/>
  <c r="Z303" i="26"/>
  <c r="Y303" i="26"/>
  <c r="X303" i="26"/>
  <c r="W303" i="26" s="1"/>
  <c r="Z302" i="26"/>
  <c r="Y302" i="26"/>
  <c r="X302" i="26"/>
  <c r="W302" i="26" s="1"/>
  <c r="Z300" i="26"/>
  <c r="Y300" i="26"/>
  <c r="X300" i="26"/>
  <c r="W300" i="26" s="1"/>
  <c r="Z299" i="26"/>
  <c r="Y299" i="26"/>
  <c r="X299" i="26"/>
  <c r="W299" i="26"/>
  <c r="Z298" i="26"/>
  <c r="Y298" i="26"/>
  <c r="X298" i="26"/>
  <c r="W298" i="26" s="1"/>
  <c r="Z297" i="26"/>
  <c r="Y297" i="26"/>
  <c r="X297" i="26"/>
  <c r="W297" i="26" s="1"/>
  <c r="Z296" i="26"/>
  <c r="Y296" i="26"/>
  <c r="X296" i="26"/>
  <c r="W296" i="26" s="1"/>
  <c r="Z295" i="26"/>
  <c r="Y295" i="26"/>
  <c r="X295" i="26"/>
  <c r="W295" i="26" s="1"/>
  <c r="Z294" i="26"/>
  <c r="Y294" i="26"/>
  <c r="X294" i="26"/>
  <c r="W294" i="26" s="1"/>
  <c r="Z293" i="26"/>
  <c r="Y293" i="26"/>
  <c r="X293" i="26"/>
  <c r="W293" i="26" s="1"/>
  <c r="Z292" i="26"/>
  <c r="Y292" i="26"/>
  <c r="X292" i="26"/>
  <c r="W292" i="26" s="1"/>
  <c r="Z291" i="26"/>
  <c r="Y291" i="26"/>
  <c r="X291" i="26"/>
  <c r="W291" i="26" s="1"/>
  <c r="Z290" i="26"/>
  <c r="Y290" i="26"/>
  <c r="X290" i="26"/>
  <c r="W290" i="26" s="1"/>
  <c r="Z289" i="26"/>
  <c r="Y289" i="26"/>
  <c r="X289" i="26"/>
  <c r="W289" i="26" s="1"/>
  <c r="Z288" i="26"/>
  <c r="Y288" i="26"/>
  <c r="X288" i="26"/>
  <c r="W288" i="26" s="1"/>
  <c r="Z287" i="26"/>
  <c r="Y287" i="26"/>
  <c r="X287" i="26"/>
  <c r="W287" i="26" s="1"/>
  <c r="Z286" i="26"/>
  <c r="Y286" i="26"/>
  <c r="X286" i="26"/>
  <c r="W286" i="26" s="1"/>
  <c r="Z285" i="26"/>
  <c r="Y285" i="26"/>
  <c r="X285" i="26"/>
  <c r="W285" i="26" s="1"/>
  <c r="Z284" i="26"/>
  <c r="Y284" i="26"/>
  <c r="X284" i="26"/>
  <c r="W284" i="26" s="1"/>
  <c r="Z283" i="26"/>
  <c r="Y283" i="26"/>
  <c r="X283" i="26"/>
  <c r="W283" i="26" s="1"/>
  <c r="Z282" i="26"/>
  <c r="Y282" i="26"/>
  <c r="X282" i="26"/>
  <c r="W282" i="26" s="1"/>
  <c r="Z280" i="26"/>
  <c r="Y280" i="26"/>
  <c r="X280" i="26"/>
  <c r="W280" i="26" s="1"/>
  <c r="Z279" i="26"/>
  <c r="Y279" i="26"/>
  <c r="X279" i="26"/>
  <c r="W279" i="26"/>
  <c r="Z278" i="26"/>
  <c r="Y278" i="26"/>
  <c r="X278" i="26"/>
  <c r="W278" i="26"/>
  <c r="Z277" i="26"/>
  <c r="Y277" i="26"/>
  <c r="X277" i="26"/>
  <c r="W277" i="26"/>
  <c r="Z276" i="26"/>
  <c r="Y276" i="26"/>
  <c r="X276" i="26"/>
  <c r="W276" i="26"/>
  <c r="Z275" i="26"/>
  <c r="Y275" i="26"/>
  <c r="X275" i="26"/>
  <c r="W275" i="26"/>
  <c r="Z274" i="26"/>
  <c r="Y274" i="26"/>
  <c r="X274" i="26"/>
  <c r="W274" i="26"/>
  <c r="Z273" i="26"/>
  <c r="Y273" i="26"/>
  <c r="X273" i="26"/>
  <c r="W273" i="26"/>
  <c r="Z272" i="26"/>
  <c r="Y272" i="26"/>
  <c r="X272" i="26"/>
  <c r="W272" i="26" s="1"/>
  <c r="Z271" i="26"/>
  <c r="Y271" i="26"/>
  <c r="X271" i="26"/>
  <c r="W271" i="26" s="1"/>
  <c r="Z270" i="26"/>
  <c r="Y270" i="26"/>
  <c r="X270" i="26"/>
  <c r="W270" i="26"/>
  <c r="Z269" i="26"/>
  <c r="Y269" i="26"/>
  <c r="X269" i="26"/>
  <c r="W269" i="26"/>
  <c r="Z268" i="26"/>
  <c r="Y268" i="26"/>
  <c r="X268" i="26"/>
  <c r="W268" i="26"/>
  <c r="Z267" i="26"/>
  <c r="Y267" i="26"/>
  <c r="X267" i="26"/>
  <c r="W267" i="26"/>
  <c r="Z266" i="26"/>
  <c r="Y266" i="26"/>
  <c r="X266" i="26"/>
  <c r="W266" i="26"/>
  <c r="Z265" i="26"/>
  <c r="Y265" i="26"/>
  <c r="X265" i="26"/>
  <c r="W265" i="26"/>
  <c r="Z264" i="26"/>
  <c r="Y264" i="26"/>
  <c r="X264" i="26"/>
  <c r="W264" i="26" s="1"/>
  <c r="Z262" i="26"/>
  <c r="Y262" i="26"/>
  <c r="X262" i="26"/>
  <c r="W262" i="26" s="1"/>
  <c r="Z261" i="26"/>
  <c r="Y261" i="26"/>
  <c r="X261" i="26"/>
  <c r="W261" i="26"/>
  <c r="Z260" i="26"/>
  <c r="Y260" i="26"/>
  <c r="X260" i="26"/>
  <c r="W260" i="26"/>
  <c r="Z259" i="26"/>
  <c r="Y259" i="26"/>
  <c r="X259" i="26"/>
  <c r="W259" i="26"/>
  <c r="Z258" i="26"/>
  <c r="Y258" i="26"/>
  <c r="X258" i="26"/>
  <c r="W258" i="26"/>
  <c r="Z257" i="26"/>
  <c r="Y257" i="26"/>
  <c r="X257" i="26"/>
  <c r="W257" i="26"/>
  <c r="Z256" i="26"/>
  <c r="Y256" i="26"/>
  <c r="X256" i="26"/>
  <c r="W256" i="26" s="1"/>
  <c r="Z255" i="26"/>
  <c r="Y255" i="26"/>
  <c r="X255" i="26"/>
  <c r="W255" i="26" s="1"/>
  <c r="Z253" i="26"/>
  <c r="Y253" i="26"/>
  <c r="X253" i="26"/>
  <c r="W253" i="26" s="1"/>
  <c r="Z252" i="26"/>
  <c r="Y252" i="26"/>
  <c r="X252" i="26"/>
  <c r="W252" i="26" s="1"/>
  <c r="Z251" i="26"/>
  <c r="Y251" i="26"/>
  <c r="X251" i="26"/>
  <c r="W251" i="26" s="1"/>
  <c r="Z250" i="26"/>
  <c r="Y250" i="26"/>
  <c r="X250" i="26"/>
  <c r="W250" i="26"/>
  <c r="Z249" i="26"/>
  <c r="Y249" i="26"/>
  <c r="X249" i="26"/>
  <c r="W249" i="26"/>
  <c r="Z248" i="26"/>
  <c r="Y248" i="26"/>
  <c r="X248" i="26"/>
  <c r="W248" i="26" s="1"/>
  <c r="Z247" i="26"/>
  <c r="Y247" i="26"/>
  <c r="X247" i="26"/>
  <c r="W247" i="26" s="1"/>
  <c r="Z246" i="26"/>
  <c r="Y246" i="26"/>
  <c r="X246" i="26"/>
  <c r="W246" i="26" s="1"/>
  <c r="Z243" i="26"/>
  <c r="Y243" i="26"/>
  <c r="X243" i="26"/>
  <c r="W243" i="26" s="1"/>
  <c r="Z242" i="26"/>
  <c r="Y242" i="26"/>
  <c r="X242" i="26"/>
  <c r="W242" i="26" s="1"/>
  <c r="Z241" i="26"/>
  <c r="Y241" i="26"/>
  <c r="X241" i="26"/>
  <c r="W241" i="26" s="1"/>
  <c r="Z240" i="26"/>
  <c r="Y240" i="26"/>
  <c r="X240" i="26"/>
  <c r="W240" i="26"/>
  <c r="Z239" i="26"/>
  <c r="Y239" i="26"/>
  <c r="X239" i="26"/>
  <c r="W239" i="26"/>
  <c r="Z238" i="26"/>
  <c r="Y238" i="26"/>
  <c r="X238" i="26"/>
  <c r="W238" i="26" s="1"/>
  <c r="Z237" i="26"/>
  <c r="Y237" i="26"/>
  <c r="X237" i="26"/>
  <c r="W237" i="26" s="1"/>
  <c r="Z236" i="26"/>
  <c r="Y236" i="26"/>
  <c r="X236" i="26"/>
  <c r="W236" i="26" s="1"/>
  <c r="Z235" i="26"/>
  <c r="Y235" i="26"/>
  <c r="X235" i="26"/>
  <c r="W235" i="26" s="1"/>
  <c r="Z233" i="26"/>
  <c r="Y233" i="26"/>
  <c r="X233" i="26"/>
  <c r="W233" i="26" s="1"/>
  <c r="Z232" i="26"/>
  <c r="Y232" i="26"/>
  <c r="X232" i="26"/>
  <c r="W232" i="26" s="1"/>
  <c r="Z231" i="26"/>
  <c r="Y231" i="26"/>
  <c r="X231" i="26"/>
  <c r="W231" i="26" s="1"/>
  <c r="Z230" i="26"/>
  <c r="Y230" i="26"/>
  <c r="X230" i="26"/>
  <c r="W230" i="26" s="1"/>
  <c r="Z229" i="26"/>
  <c r="Y229" i="26"/>
  <c r="X229" i="26"/>
  <c r="W229" i="26" s="1"/>
  <c r="Z228" i="26"/>
  <c r="Y228" i="26"/>
  <c r="X228" i="26"/>
  <c r="W228" i="26" s="1"/>
  <c r="Z227" i="26"/>
  <c r="Y227" i="26"/>
  <c r="X227" i="26"/>
  <c r="W227" i="26" s="1"/>
  <c r="Z226" i="26"/>
  <c r="Y226" i="26"/>
  <c r="X226" i="26"/>
  <c r="W226" i="26" s="1"/>
  <c r="Z224" i="26"/>
  <c r="Y224" i="26"/>
  <c r="X224" i="26"/>
  <c r="W224" i="26" s="1"/>
  <c r="Z223" i="26"/>
  <c r="Y223" i="26"/>
  <c r="X223" i="26"/>
  <c r="W223" i="26" s="1"/>
  <c r="Z222" i="26"/>
  <c r="Y222" i="26"/>
  <c r="X222" i="26"/>
  <c r="W222" i="26" s="1"/>
  <c r="Z221" i="26"/>
  <c r="Y221" i="26"/>
  <c r="X221" i="26"/>
  <c r="W221" i="26" s="1"/>
  <c r="Z220" i="26"/>
  <c r="Y220" i="26"/>
  <c r="X220" i="26"/>
  <c r="W220" i="26" s="1"/>
  <c r="Z219" i="26"/>
  <c r="Y219" i="26"/>
  <c r="X219" i="26"/>
  <c r="W219" i="26" s="1"/>
  <c r="Z218" i="26"/>
  <c r="Y218" i="26"/>
  <c r="X218" i="26"/>
  <c r="W218" i="26" s="1"/>
  <c r="Z217" i="26"/>
  <c r="Y217" i="26"/>
  <c r="X217" i="26"/>
  <c r="W217" i="26" s="1"/>
  <c r="Z216" i="26"/>
  <c r="Y216" i="26"/>
  <c r="X216" i="26"/>
  <c r="W216" i="26" s="1"/>
  <c r="Z214" i="26"/>
  <c r="Y214" i="26"/>
  <c r="X214" i="26"/>
  <c r="W214" i="26" s="1"/>
  <c r="Z213" i="26"/>
  <c r="Y213" i="26"/>
  <c r="X213" i="26"/>
  <c r="W213" i="26" s="1"/>
  <c r="Z212" i="26"/>
  <c r="Y212" i="26"/>
  <c r="X212" i="26"/>
  <c r="W212" i="26" s="1"/>
  <c r="Z211" i="26"/>
  <c r="Y211" i="26"/>
  <c r="X211" i="26"/>
  <c r="W211" i="26" s="1"/>
  <c r="Z210" i="26"/>
  <c r="Y210" i="26"/>
  <c r="X210" i="26"/>
  <c r="W210" i="26" s="1"/>
  <c r="Z209" i="26"/>
  <c r="Y209" i="26"/>
  <c r="X209" i="26"/>
  <c r="W209" i="26" s="1"/>
  <c r="Z208" i="26"/>
  <c r="Y208" i="26"/>
  <c r="X208" i="26"/>
  <c r="W208" i="26" s="1"/>
  <c r="Z207" i="26"/>
  <c r="Y207" i="26"/>
  <c r="X207" i="26"/>
  <c r="W207" i="26" s="1"/>
  <c r="Z206" i="26"/>
  <c r="Y206" i="26"/>
  <c r="X206" i="26"/>
  <c r="W206" i="26" s="1"/>
  <c r="Z205" i="26"/>
  <c r="Y205" i="26"/>
  <c r="X205" i="26"/>
  <c r="W205" i="26" s="1"/>
  <c r="Z204" i="26"/>
  <c r="Y204" i="26"/>
  <c r="X204" i="26"/>
  <c r="W204" i="26" s="1"/>
  <c r="Z203" i="26"/>
  <c r="Y203" i="26"/>
  <c r="X203" i="26"/>
  <c r="W203" i="26" s="1"/>
  <c r="Z202" i="26"/>
  <c r="Y202" i="26"/>
  <c r="X202" i="26"/>
  <c r="W202" i="26" s="1"/>
  <c r="Z201" i="26"/>
  <c r="Y201" i="26"/>
  <c r="X201" i="26"/>
  <c r="W201" i="26" s="1"/>
  <c r="Z200" i="26"/>
  <c r="Y200" i="26"/>
  <c r="X200" i="26"/>
  <c r="W200" i="26" s="1"/>
  <c r="Z199" i="26"/>
  <c r="Y199" i="26"/>
  <c r="X199" i="26"/>
  <c r="W199" i="26" s="1"/>
  <c r="Z198" i="26"/>
  <c r="Y198" i="26"/>
  <c r="X198" i="26"/>
  <c r="W198" i="26" s="1"/>
  <c r="Z197" i="26"/>
  <c r="Y197" i="26"/>
  <c r="X197" i="26"/>
  <c r="W197" i="26" s="1"/>
  <c r="Z196" i="26"/>
  <c r="Y196" i="26"/>
  <c r="X196" i="26"/>
  <c r="W196" i="26" s="1"/>
  <c r="Z195" i="26"/>
  <c r="Y195" i="26"/>
  <c r="X195" i="26"/>
  <c r="W195" i="26" s="1"/>
  <c r="Z194" i="26"/>
  <c r="Y194" i="26"/>
  <c r="X194" i="26"/>
  <c r="W194" i="26" s="1"/>
  <c r="Z193" i="26"/>
  <c r="Y193" i="26"/>
  <c r="X193" i="26"/>
  <c r="W193" i="26" s="1"/>
  <c r="Z192" i="26"/>
  <c r="Y192" i="26"/>
  <c r="X192" i="26"/>
  <c r="W192" i="26" s="1"/>
  <c r="Z191" i="26"/>
  <c r="Y191" i="26"/>
  <c r="X191" i="26"/>
  <c r="W191" i="26" s="1"/>
  <c r="Z190" i="26"/>
  <c r="Y190" i="26"/>
  <c r="X190" i="26"/>
  <c r="W190" i="26" s="1"/>
  <c r="Z189" i="26"/>
  <c r="Y189" i="26"/>
  <c r="X189" i="26"/>
  <c r="W189" i="26"/>
  <c r="Z188" i="26"/>
  <c r="Y188" i="26"/>
  <c r="X188" i="26"/>
  <c r="W188" i="26"/>
  <c r="Z187" i="26"/>
  <c r="Y187" i="26"/>
  <c r="X187" i="26"/>
  <c r="W187" i="26"/>
  <c r="Z186" i="26"/>
  <c r="Y186" i="26"/>
  <c r="X186" i="26"/>
  <c r="W186" i="26" s="1"/>
  <c r="Z183" i="26"/>
  <c r="Y183" i="26"/>
  <c r="X183" i="26"/>
  <c r="W183" i="26" s="1"/>
  <c r="Z182" i="26"/>
  <c r="Y182" i="26"/>
  <c r="X182" i="26"/>
  <c r="W182" i="26"/>
  <c r="Z181" i="26"/>
  <c r="Y181" i="26"/>
  <c r="X181" i="26"/>
  <c r="W181" i="26"/>
  <c r="Z180" i="26"/>
  <c r="Y180" i="26"/>
  <c r="X180" i="26"/>
  <c r="W180" i="26"/>
  <c r="Z179" i="26"/>
  <c r="Y179" i="26"/>
  <c r="X179" i="26"/>
  <c r="W179" i="26"/>
  <c r="Z178" i="26"/>
  <c r="Y178" i="26"/>
  <c r="X178" i="26"/>
  <c r="W178" i="26" s="1"/>
  <c r="Z177" i="26"/>
  <c r="Y177" i="26"/>
  <c r="X177" i="26"/>
  <c r="W177" i="26"/>
  <c r="Z176" i="26"/>
  <c r="Y176" i="26"/>
  <c r="X176" i="26"/>
  <c r="W176" i="26"/>
  <c r="Z174" i="26"/>
  <c r="Y174" i="26"/>
  <c r="X174" i="26"/>
  <c r="W174" i="26"/>
  <c r="Z173" i="26"/>
  <c r="Y173" i="26"/>
  <c r="X173" i="26"/>
  <c r="W173" i="26"/>
  <c r="Z172" i="26"/>
  <c r="Y172" i="26"/>
  <c r="X172" i="26"/>
  <c r="W172" i="26"/>
  <c r="Z171" i="26"/>
  <c r="Y171" i="26"/>
  <c r="X171" i="26"/>
  <c r="W171" i="26"/>
  <c r="Z170" i="26"/>
  <c r="Y170" i="26"/>
  <c r="X170" i="26"/>
  <c r="W170" i="26"/>
  <c r="Z169" i="26"/>
  <c r="Y169" i="26"/>
  <c r="X169" i="26"/>
  <c r="W169" i="26"/>
  <c r="Z168" i="26"/>
  <c r="Y168" i="26"/>
  <c r="X168" i="26"/>
  <c r="W168" i="26"/>
  <c r="Z167" i="26"/>
  <c r="Y167" i="26"/>
  <c r="X167" i="26"/>
  <c r="W167" i="26"/>
  <c r="Z165" i="26"/>
  <c r="Y165" i="26"/>
  <c r="X165" i="26"/>
  <c r="Z164" i="26"/>
  <c r="Y164" i="26"/>
  <c r="X164" i="26"/>
  <c r="W164" i="26" s="1"/>
  <c r="Z163" i="26"/>
  <c r="Y163" i="26"/>
  <c r="X163" i="26"/>
  <c r="W163" i="26" s="1"/>
  <c r="Z162" i="26"/>
  <c r="Y162" i="26"/>
  <c r="X162" i="26"/>
  <c r="W162" i="26" s="1"/>
  <c r="Z161" i="26"/>
  <c r="Y161" i="26"/>
  <c r="X161" i="26"/>
  <c r="W161" i="26" s="1"/>
  <c r="Z160" i="26"/>
  <c r="Y160" i="26"/>
  <c r="X160" i="26"/>
  <c r="W160" i="26" s="1"/>
  <c r="Z159" i="26"/>
  <c r="Y159" i="26"/>
  <c r="X159" i="26"/>
  <c r="W159" i="26" s="1"/>
  <c r="Z157" i="26"/>
  <c r="Y157" i="26"/>
  <c r="X157" i="26"/>
  <c r="W157" i="26" s="1"/>
  <c r="Z155" i="26"/>
  <c r="Y155" i="26"/>
  <c r="X155" i="26"/>
  <c r="W155" i="26" s="1"/>
  <c r="Z154" i="26"/>
  <c r="Y154" i="26"/>
  <c r="X154" i="26"/>
  <c r="W154" i="26"/>
  <c r="Z153" i="26"/>
  <c r="Y153" i="26"/>
  <c r="X153" i="26"/>
  <c r="W153" i="26"/>
  <c r="Z152" i="26"/>
  <c r="Y152" i="26"/>
  <c r="X152" i="26"/>
  <c r="W152" i="26"/>
  <c r="Z151" i="26"/>
  <c r="Y151" i="26"/>
  <c r="X151" i="26"/>
  <c r="W151" i="26"/>
  <c r="Z150" i="26"/>
  <c r="Y150" i="26"/>
  <c r="X150" i="26"/>
  <c r="W150" i="26"/>
  <c r="Z149" i="26"/>
  <c r="Y149" i="26"/>
  <c r="X149" i="26"/>
  <c r="W149" i="26"/>
  <c r="Z148" i="26"/>
  <c r="Y148" i="26"/>
  <c r="X148" i="26"/>
  <c r="W148" i="26"/>
  <c r="Z147" i="26"/>
  <c r="Y147" i="26"/>
  <c r="X147" i="26"/>
  <c r="W147" i="26"/>
  <c r="Z145" i="26"/>
  <c r="Y145" i="26"/>
  <c r="X145" i="26"/>
  <c r="W145" i="26"/>
  <c r="Z144" i="26"/>
  <c r="Y144" i="26"/>
  <c r="X144" i="26"/>
  <c r="W144" i="26"/>
  <c r="Z143" i="26"/>
  <c r="Y143" i="26"/>
  <c r="X143" i="26"/>
  <c r="W143" i="26" s="1"/>
  <c r="Z142" i="26"/>
  <c r="Y142" i="26"/>
  <c r="X142" i="26"/>
  <c r="W142" i="26" s="1"/>
  <c r="Z141" i="26"/>
  <c r="Y141" i="26"/>
  <c r="X141" i="26"/>
  <c r="W141" i="26"/>
  <c r="Z140" i="26"/>
  <c r="Y140" i="26"/>
  <c r="X140" i="26"/>
  <c r="W140" i="26"/>
  <c r="Z139" i="26"/>
  <c r="Y139" i="26"/>
  <c r="X139" i="26"/>
  <c r="W139" i="26"/>
  <c r="Z138" i="26"/>
  <c r="Y138" i="26"/>
  <c r="X138" i="26"/>
  <c r="W138" i="26"/>
  <c r="Z137" i="26"/>
  <c r="Y137" i="26"/>
  <c r="X137" i="26"/>
  <c r="W137" i="26"/>
  <c r="Z136" i="26"/>
  <c r="Y136" i="26"/>
  <c r="X136" i="26"/>
  <c r="W136" i="26" s="1"/>
  <c r="Z135" i="26"/>
  <c r="Y135" i="26"/>
  <c r="X135" i="26"/>
  <c r="W135" i="26" s="1"/>
  <c r="Z134" i="26"/>
  <c r="Y134" i="26"/>
  <c r="X134" i="26"/>
  <c r="W134" i="26" s="1"/>
  <c r="Z133" i="26"/>
  <c r="Y133" i="26"/>
  <c r="X133" i="26"/>
  <c r="W133" i="26"/>
  <c r="Z132" i="26"/>
  <c r="Y132" i="26"/>
  <c r="X132" i="26"/>
  <c r="W132" i="26" s="1"/>
  <c r="Z131" i="26"/>
  <c r="Y131" i="26"/>
  <c r="X131" i="26"/>
  <c r="W131" i="26" s="1"/>
  <c r="Z130" i="26"/>
  <c r="Y130" i="26"/>
  <c r="X130" i="26"/>
  <c r="W130" i="26"/>
  <c r="Z129" i="26"/>
  <c r="Y129" i="26"/>
  <c r="X129" i="26"/>
  <c r="W129" i="26"/>
  <c r="Z128" i="26"/>
  <c r="Y128" i="26"/>
  <c r="X128" i="26"/>
  <c r="W128" i="26"/>
  <c r="Z127" i="26"/>
  <c r="Y127" i="26"/>
  <c r="X127" i="26"/>
  <c r="W127" i="26"/>
  <c r="Z125" i="26"/>
  <c r="Y125" i="26"/>
  <c r="X125" i="26"/>
  <c r="W125" i="26" s="1"/>
  <c r="Z124" i="26"/>
  <c r="Y124" i="26"/>
  <c r="X124" i="26"/>
  <c r="W124" i="26" s="1"/>
  <c r="Z123" i="26"/>
  <c r="Y123" i="26"/>
  <c r="X123" i="26"/>
  <c r="W123" i="26" s="1"/>
  <c r="Z121" i="26"/>
  <c r="Y121" i="26"/>
  <c r="X121" i="26"/>
  <c r="W121" i="26" s="1"/>
  <c r="Z120" i="26"/>
  <c r="Y120" i="26"/>
  <c r="X120" i="26"/>
  <c r="W120" i="26"/>
  <c r="Z119" i="26"/>
  <c r="Y119" i="26"/>
  <c r="X119" i="26"/>
  <c r="W119" i="26"/>
  <c r="Z118" i="26"/>
  <c r="Y118" i="26"/>
  <c r="X118" i="26"/>
  <c r="W118" i="26" s="1"/>
  <c r="Z117" i="26"/>
  <c r="Y117" i="26"/>
  <c r="X117" i="26"/>
  <c r="W117" i="26"/>
  <c r="Z116" i="26"/>
  <c r="Y116" i="26"/>
  <c r="X116" i="26"/>
  <c r="W116" i="26" s="1"/>
  <c r="Z115" i="26"/>
  <c r="Y115" i="26"/>
  <c r="X115" i="26"/>
  <c r="W115" i="26" s="1"/>
  <c r="Z114" i="26"/>
  <c r="Y114" i="26"/>
  <c r="X114" i="26"/>
  <c r="W114" i="26" s="1"/>
  <c r="Z113" i="26"/>
  <c r="Y113" i="26"/>
  <c r="X113" i="26"/>
  <c r="W113" i="26" s="1"/>
  <c r="Z112" i="26"/>
  <c r="Y112" i="26"/>
  <c r="X112" i="26"/>
  <c r="W112" i="26"/>
  <c r="Z110" i="26"/>
  <c r="Y110" i="26"/>
  <c r="X110" i="26"/>
  <c r="W110" i="26" s="1"/>
  <c r="Z109" i="26"/>
  <c r="Y109" i="26"/>
  <c r="X109" i="26"/>
  <c r="W109" i="26"/>
  <c r="Z108" i="26"/>
  <c r="Y108" i="26"/>
  <c r="X108" i="26"/>
  <c r="W108" i="26"/>
  <c r="Z107" i="26"/>
  <c r="Y107" i="26"/>
  <c r="X107" i="26"/>
  <c r="W107" i="26"/>
  <c r="Z106" i="26"/>
  <c r="Y106" i="26"/>
  <c r="X106" i="26"/>
  <c r="W106" i="26" s="1"/>
  <c r="Z105" i="26"/>
  <c r="Y105" i="26"/>
  <c r="X105" i="26"/>
  <c r="W105" i="26" s="1"/>
  <c r="Z104" i="26"/>
  <c r="Y104" i="26"/>
  <c r="X104" i="26"/>
  <c r="W104" i="26" s="1"/>
  <c r="Z103" i="26"/>
  <c r="Y103" i="26"/>
  <c r="X103" i="26"/>
  <c r="W103" i="26" s="1"/>
  <c r="Z102" i="26"/>
  <c r="Y102" i="26"/>
  <c r="X102" i="26"/>
  <c r="W102" i="26" s="1"/>
  <c r="Z101" i="26"/>
  <c r="Y101" i="26"/>
  <c r="X101" i="26"/>
  <c r="W101" i="26" s="1"/>
  <c r="Z99" i="26"/>
  <c r="Y99" i="26"/>
  <c r="X99" i="26"/>
  <c r="W99" i="26" s="1"/>
  <c r="Z98" i="26"/>
  <c r="Y98" i="26"/>
  <c r="X98" i="26"/>
  <c r="W98" i="26"/>
  <c r="Z97" i="26"/>
  <c r="Y97" i="26"/>
  <c r="X97" i="26"/>
  <c r="W97" i="26"/>
  <c r="Z96" i="26"/>
  <c r="Y96" i="26"/>
  <c r="X96" i="26"/>
  <c r="W96" i="26"/>
  <c r="Z95" i="26"/>
  <c r="Y95" i="26"/>
  <c r="X95" i="26"/>
  <c r="W95" i="26"/>
  <c r="Z94" i="26"/>
  <c r="Y94" i="26"/>
  <c r="X94" i="26"/>
  <c r="W94" i="26"/>
  <c r="Z93" i="26"/>
  <c r="Y93" i="26"/>
  <c r="X93" i="26"/>
  <c r="W93" i="26"/>
  <c r="Z92" i="26"/>
  <c r="Y92" i="26"/>
  <c r="X92" i="26"/>
  <c r="W92" i="26"/>
  <c r="Z89" i="26"/>
  <c r="Y89" i="26"/>
  <c r="X89" i="26"/>
  <c r="W89" i="26" s="1"/>
  <c r="Z88" i="26"/>
  <c r="Y88" i="26"/>
  <c r="X88" i="26"/>
  <c r="Z86" i="26"/>
  <c r="Y86" i="26"/>
  <c r="X86" i="26"/>
  <c r="W86" i="26"/>
  <c r="Z85" i="26"/>
  <c r="Y85" i="26"/>
  <c r="X85" i="26"/>
  <c r="W85" i="26"/>
  <c r="Z84" i="26"/>
  <c r="Y84" i="26"/>
  <c r="X84" i="26"/>
  <c r="W84" i="26"/>
  <c r="Z82" i="26"/>
  <c r="Y82" i="26"/>
  <c r="X82" i="26"/>
  <c r="W82" i="26" s="1"/>
  <c r="Z81" i="26"/>
  <c r="Y81" i="26"/>
  <c r="X81" i="26"/>
  <c r="W81" i="26" s="1"/>
  <c r="Z80" i="26"/>
  <c r="Y80" i="26"/>
  <c r="X80" i="26"/>
  <c r="W80" i="26" s="1"/>
  <c r="Z79" i="26"/>
  <c r="Y79" i="26"/>
  <c r="X79" i="26"/>
  <c r="W79" i="26" s="1"/>
  <c r="Z78" i="26"/>
  <c r="Y78" i="26"/>
  <c r="X78" i="26"/>
  <c r="W78" i="26" s="1"/>
  <c r="Z77" i="26"/>
  <c r="Y77" i="26"/>
  <c r="X77" i="26"/>
  <c r="W77" i="26" s="1"/>
  <c r="Z76" i="26"/>
  <c r="Y76" i="26"/>
  <c r="X76" i="26"/>
  <c r="W76" i="26" s="1"/>
  <c r="Z75" i="26"/>
  <c r="Y75" i="26"/>
  <c r="X75" i="26"/>
  <c r="W75" i="26"/>
  <c r="Z74" i="26"/>
  <c r="Y74" i="26"/>
  <c r="X74" i="26"/>
  <c r="W74" i="26"/>
  <c r="Z71" i="26"/>
  <c r="Y71" i="26"/>
  <c r="X71" i="26"/>
  <c r="W71" i="26" s="1"/>
  <c r="Z70" i="26"/>
  <c r="Y70" i="26"/>
  <c r="X70" i="26"/>
  <c r="W70" i="26" s="1"/>
  <c r="Z69" i="26"/>
  <c r="Y69" i="26"/>
  <c r="X69" i="26"/>
  <c r="W69" i="26" s="1"/>
  <c r="Z68" i="26"/>
  <c r="Y68" i="26"/>
  <c r="X68" i="26"/>
  <c r="W68" i="26" s="1"/>
  <c r="Z66" i="26"/>
  <c r="Y66" i="26"/>
  <c r="X66" i="26"/>
  <c r="W66" i="26"/>
  <c r="Z65" i="26"/>
  <c r="Y65" i="26"/>
  <c r="X65" i="26"/>
  <c r="W65" i="26"/>
  <c r="Z64" i="26"/>
  <c r="Y64" i="26"/>
  <c r="X64" i="26"/>
  <c r="W64" i="26"/>
  <c r="Z63" i="26"/>
  <c r="Y63" i="26"/>
  <c r="X63" i="26"/>
  <c r="W63" i="26"/>
  <c r="Z62" i="26"/>
  <c r="Y62" i="26"/>
  <c r="X62" i="26"/>
  <c r="W62" i="26"/>
  <c r="Z61" i="26"/>
  <c r="Y61" i="26"/>
  <c r="X61" i="26"/>
  <c r="W61" i="26" s="1"/>
  <c r="Z60" i="26"/>
  <c r="Y60" i="26"/>
  <c r="X60" i="26"/>
  <c r="W60" i="26" s="1"/>
  <c r="Z59" i="26"/>
  <c r="Y59" i="26"/>
  <c r="X59" i="26"/>
  <c r="W59" i="26" s="1"/>
  <c r="Z58" i="26"/>
  <c r="Y58" i="26"/>
  <c r="X58" i="26"/>
  <c r="W58" i="26" s="1"/>
  <c r="Z57" i="26"/>
  <c r="Y57" i="26"/>
  <c r="X57" i="26"/>
  <c r="W57" i="26" s="1"/>
  <c r="Z56" i="26"/>
  <c r="Y56" i="26"/>
  <c r="X56" i="26"/>
  <c r="W56" i="26"/>
  <c r="Z55" i="26"/>
  <c r="Y55" i="26"/>
  <c r="X55" i="26"/>
  <c r="W55" i="26"/>
  <c r="Z54" i="26"/>
  <c r="Y54" i="26"/>
  <c r="X54" i="26"/>
  <c r="W54" i="26"/>
  <c r="Z53" i="26"/>
  <c r="Y53" i="26"/>
  <c r="X53" i="26"/>
  <c r="W53" i="26"/>
  <c r="Z52" i="26"/>
  <c r="Y52" i="26"/>
  <c r="X52" i="26"/>
  <c r="W52" i="26"/>
  <c r="Z51" i="26"/>
  <c r="Y51" i="26"/>
  <c r="X51" i="26"/>
  <c r="W51" i="26" s="1"/>
  <c r="Z50" i="26"/>
  <c r="Y50" i="26"/>
  <c r="X50" i="26"/>
  <c r="W50" i="26" s="1"/>
  <c r="Z49" i="26"/>
  <c r="Y49" i="26"/>
  <c r="X49" i="26"/>
  <c r="W49" i="26"/>
  <c r="Z48" i="26"/>
  <c r="Y48" i="26"/>
  <c r="X48" i="26"/>
  <c r="W48" i="26" s="1"/>
  <c r="Z47" i="26"/>
  <c r="Y47" i="26"/>
  <c r="X47" i="26"/>
  <c r="W47" i="26"/>
  <c r="Z46" i="26"/>
  <c r="Y46" i="26"/>
  <c r="X46" i="26"/>
  <c r="W46" i="26"/>
  <c r="Z45" i="26"/>
  <c r="Y45" i="26"/>
  <c r="X45" i="26"/>
  <c r="W45" i="26"/>
  <c r="Z44" i="26"/>
  <c r="Y44" i="26"/>
  <c r="X44" i="26"/>
  <c r="W44" i="26"/>
  <c r="Z43" i="26"/>
  <c r="Y43" i="26"/>
  <c r="X43" i="26"/>
  <c r="W43" i="26"/>
  <c r="Z42" i="26"/>
  <c r="Y42" i="26"/>
  <c r="X42" i="26"/>
  <c r="W42" i="26"/>
  <c r="Z41" i="26"/>
  <c r="Y41" i="26"/>
  <c r="X41" i="26"/>
  <c r="W41" i="26" s="1"/>
  <c r="Z40" i="26"/>
  <c r="Y40" i="26"/>
  <c r="X40" i="26"/>
  <c r="W40" i="26" s="1"/>
  <c r="Z39" i="26"/>
  <c r="Y39" i="26"/>
  <c r="X39" i="26"/>
  <c r="W39" i="26" s="1"/>
  <c r="Z38" i="26"/>
  <c r="Y38" i="26"/>
  <c r="X38" i="26"/>
  <c r="W38" i="26"/>
  <c r="Z37" i="26"/>
  <c r="Y37" i="26"/>
  <c r="X37" i="26"/>
  <c r="W37" i="26"/>
  <c r="Z36" i="26"/>
  <c r="Y36" i="26"/>
  <c r="X36" i="26"/>
  <c r="W36" i="26"/>
  <c r="Z35" i="26"/>
  <c r="Y35" i="26"/>
  <c r="X35" i="26"/>
  <c r="W35" i="26"/>
  <c r="Z34" i="26"/>
  <c r="Y34" i="26"/>
  <c r="X34" i="26"/>
  <c r="W34" i="26" s="1"/>
  <c r="Z33" i="26"/>
  <c r="Y33" i="26"/>
  <c r="X33" i="26"/>
  <c r="W33" i="26" s="1"/>
  <c r="Z31" i="26"/>
  <c r="Y31" i="26"/>
  <c r="X31" i="26"/>
  <c r="W31" i="26" s="1"/>
  <c r="Z30" i="26"/>
  <c r="Y30" i="26"/>
  <c r="X30" i="26"/>
  <c r="W30" i="26"/>
  <c r="Z29" i="26"/>
  <c r="Y29" i="26"/>
  <c r="X29" i="26"/>
  <c r="W29" i="26"/>
  <c r="Z28" i="26"/>
  <c r="Y28" i="26"/>
  <c r="X28" i="26"/>
  <c r="W28" i="26" s="1"/>
  <c r="Z27" i="26"/>
  <c r="Y27" i="26"/>
  <c r="X27" i="26"/>
  <c r="W27" i="26"/>
  <c r="Z26" i="26"/>
  <c r="Y26" i="26"/>
  <c r="X26" i="26"/>
  <c r="W26" i="26"/>
  <c r="Z25" i="26"/>
  <c r="Y25" i="26"/>
  <c r="X25" i="26"/>
  <c r="W25" i="26" s="1"/>
  <c r="Z24" i="26"/>
  <c r="Y24" i="26"/>
  <c r="X24" i="26"/>
  <c r="W24" i="26" s="1"/>
  <c r="Z22" i="26"/>
  <c r="Y22" i="26"/>
  <c r="X22" i="26"/>
  <c r="Z21" i="26"/>
  <c r="Y21" i="26"/>
  <c r="X21" i="26"/>
  <c r="Z20" i="26"/>
  <c r="Y20" i="26"/>
  <c r="X20" i="26"/>
  <c r="Z19" i="26"/>
  <c r="Y19" i="26"/>
  <c r="X19" i="26"/>
  <c r="Z18" i="26"/>
  <c r="Y18" i="26"/>
  <c r="X18" i="26"/>
  <c r="Z17" i="26"/>
  <c r="Y17" i="26"/>
  <c r="X17" i="26"/>
  <c r="Z16" i="26"/>
  <c r="Y16" i="26"/>
  <c r="X16" i="26"/>
  <c r="Z15" i="26"/>
  <c r="Y15" i="26"/>
  <c r="X15" i="26"/>
  <c r="Z14" i="26"/>
  <c r="Y14" i="26"/>
  <c r="X14" i="26"/>
  <c r="Z13" i="26"/>
  <c r="Y13" i="26"/>
  <c r="X13" i="26"/>
  <c r="Z12" i="26"/>
  <c r="Y12" i="26"/>
  <c r="X12" i="26"/>
  <c r="Z11" i="26"/>
  <c r="Y11" i="26"/>
  <c r="X11" i="26"/>
  <c r="Z10" i="26"/>
  <c r="Y10" i="26"/>
  <c r="X10" i="26"/>
  <c r="W22" i="26"/>
  <c r="W21" i="26"/>
  <c r="W20" i="26"/>
  <c r="W19" i="26"/>
  <c r="W18" i="26"/>
  <c r="W17" i="26"/>
  <c r="W16" i="26"/>
  <c r="W15" i="26"/>
  <c r="W14" i="26"/>
  <c r="W13" i="26"/>
  <c r="W12" i="26"/>
  <c r="W11" i="26"/>
  <c r="W10" i="26"/>
  <c r="Z9" i="26"/>
  <c r="Y9" i="26"/>
  <c r="X9" i="26"/>
  <c r="W9" i="26"/>
  <c r="Y148" i="23"/>
  <c r="Z148" i="23"/>
  <c r="AA148" i="23"/>
  <c r="X148" i="23"/>
  <c r="Y12" i="23"/>
  <c r="Z12" i="23"/>
  <c r="AA12" i="23"/>
  <c r="X12" i="23"/>
  <c r="O326" i="26"/>
  <c r="O325" i="26"/>
  <c r="O324" i="26"/>
  <c r="O323" i="26"/>
  <c r="O24" i="26"/>
  <c r="O25" i="26"/>
  <c r="O26" i="26"/>
  <c r="O27" i="26"/>
  <c r="O28" i="26"/>
  <c r="O29" i="26"/>
  <c r="O30" i="26"/>
  <c r="O31" i="26"/>
  <c r="O33" i="26"/>
  <c r="O34" i="26"/>
  <c r="O35" i="26"/>
  <c r="O36" i="26"/>
  <c r="O37" i="26"/>
  <c r="O38" i="26"/>
  <c r="O407" i="26"/>
  <c r="O406" i="26"/>
  <c r="O405" i="26"/>
  <c r="O404" i="26"/>
  <c r="O403" i="26"/>
  <c r="O402" i="26"/>
  <c r="O401" i="26"/>
  <c r="O400" i="26"/>
  <c r="O399" i="26"/>
  <c r="O398" i="26"/>
  <c r="O397" i="26"/>
  <c r="O396" i="26"/>
  <c r="O395" i="26"/>
  <c r="O394" i="26"/>
  <c r="O393" i="26"/>
  <c r="O392" i="26"/>
  <c r="O391" i="26"/>
  <c r="O390" i="26"/>
  <c r="O389" i="26"/>
  <c r="O388" i="26"/>
  <c r="O385" i="26"/>
  <c r="O383" i="26"/>
  <c r="O382" i="26"/>
  <c r="O381" i="26"/>
  <c r="O380" i="26"/>
  <c r="O379" i="26"/>
  <c r="O378" i="26"/>
  <c r="O377" i="26"/>
  <c r="O376" i="26"/>
  <c r="O374" i="26"/>
  <c r="O373" i="26"/>
  <c r="O372" i="26"/>
  <c r="O371" i="26"/>
  <c r="O370" i="26"/>
  <c r="O369" i="26"/>
  <c r="O368" i="26"/>
  <c r="O367" i="26"/>
  <c r="O366" i="26"/>
  <c r="O365" i="26"/>
  <c r="O364" i="26"/>
  <c r="O363" i="26"/>
  <c r="O360" i="26"/>
  <c r="O359" i="26"/>
  <c r="O358" i="26"/>
  <c r="O357" i="26"/>
  <c r="O356" i="26"/>
  <c r="O355" i="26"/>
  <c r="O354" i="26"/>
  <c r="O353" i="26"/>
  <c r="O352" i="26"/>
  <c r="O351" i="26"/>
  <c r="O350" i="26"/>
  <c r="O348" i="26"/>
  <c r="O347" i="26"/>
  <c r="O346" i="26"/>
  <c r="O345" i="26"/>
  <c r="O344" i="26"/>
  <c r="O342" i="26"/>
  <c r="O341" i="26"/>
  <c r="O340" i="26"/>
  <c r="O339" i="26"/>
  <c r="O338" i="26"/>
  <c r="O337" i="26"/>
  <c r="O336" i="26"/>
  <c r="O334" i="26"/>
  <c r="O333" i="26"/>
  <c r="O332" i="26"/>
  <c r="O331" i="26"/>
  <c r="O330" i="26"/>
  <c r="O329" i="26"/>
  <c r="O328" i="26"/>
  <c r="O327" i="26"/>
  <c r="O312" i="26"/>
  <c r="O311" i="26"/>
  <c r="O310" i="26"/>
  <c r="O309" i="26"/>
  <c r="O321" i="26"/>
  <c r="O320" i="26"/>
  <c r="O318" i="26"/>
  <c r="O317" i="26"/>
  <c r="O316" i="26"/>
  <c r="O315" i="26"/>
  <c r="O314" i="26"/>
  <c r="O313" i="26"/>
  <c r="O307" i="26"/>
  <c r="O304" i="26"/>
  <c r="O303" i="26"/>
  <c r="O302" i="26"/>
  <c r="O300" i="26"/>
  <c r="O299" i="26"/>
  <c r="O298" i="26"/>
  <c r="O297" i="26"/>
  <c r="O296" i="26"/>
  <c r="O295" i="26"/>
  <c r="O294" i="26"/>
  <c r="O293" i="26"/>
  <c r="O292" i="26"/>
  <c r="O291" i="26"/>
  <c r="O290" i="26"/>
  <c r="O289" i="26"/>
  <c r="O288" i="26"/>
  <c r="O287" i="26"/>
  <c r="O286" i="26"/>
  <c r="O285" i="26"/>
  <c r="O284" i="26"/>
  <c r="O283" i="26"/>
  <c r="O282" i="26"/>
  <c r="O280" i="26"/>
  <c r="O279" i="26"/>
  <c r="O278" i="26"/>
  <c r="O277" i="26"/>
  <c r="O276" i="26"/>
  <c r="O275" i="26"/>
  <c r="O274" i="26"/>
  <c r="O273" i="26"/>
  <c r="O272" i="26"/>
  <c r="O271" i="26"/>
  <c r="O270" i="26"/>
  <c r="O269" i="26"/>
  <c r="O268" i="26"/>
  <c r="O267" i="26"/>
  <c r="O266" i="26"/>
  <c r="O265" i="26"/>
  <c r="O264" i="26"/>
  <c r="O262" i="26"/>
  <c r="O261" i="26"/>
  <c r="O260" i="26"/>
  <c r="O259" i="26"/>
  <c r="O258" i="26"/>
  <c r="O257" i="26"/>
  <c r="O256" i="26"/>
  <c r="O255" i="26"/>
  <c r="O253" i="26"/>
  <c r="O252" i="26"/>
  <c r="O251" i="26"/>
  <c r="O250" i="26"/>
  <c r="O249" i="26"/>
  <c r="O248" i="26"/>
  <c r="O247" i="26"/>
  <c r="O246" i="26"/>
  <c r="O243" i="26"/>
  <c r="O242" i="26"/>
  <c r="O241" i="26"/>
  <c r="O240" i="26"/>
  <c r="O239" i="26"/>
  <c r="O238" i="26"/>
  <c r="O237" i="26"/>
  <c r="O236" i="26"/>
  <c r="O235" i="26"/>
  <c r="O233" i="26"/>
  <c r="O232" i="26"/>
  <c r="O231" i="26"/>
  <c r="O230" i="26"/>
  <c r="O229" i="26"/>
  <c r="O228" i="26"/>
  <c r="O227" i="26"/>
  <c r="O226" i="26"/>
  <c r="O224" i="26"/>
  <c r="O223" i="26"/>
  <c r="O222" i="26"/>
  <c r="O221" i="26"/>
  <c r="O220" i="26"/>
  <c r="O219" i="26"/>
  <c r="O218" i="26"/>
  <c r="O217" i="26"/>
  <c r="O216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201" i="26"/>
  <c r="O200" i="26"/>
  <c r="O199" i="26"/>
  <c r="O198" i="26"/>
  <c r="O197" i="26"/>
  <c r="O196" i="26"/>
  <c r="O195" i="26"/>
  <c r="O194" i="26"/>
  <c r="O193" i="26"/>
  <c r="O192" i="26"/>
  <c r="O191" i="26"/>
  <c r="O190" i="26"/>
  <c r="O189" i="26"/>
  <c r="O188" i="26"/>
  <c r="O187" i="26"/>
  <c r="O186" i="26"/>
  <c r="O183" i="26"/>
  <c r="O182" i="26"/>
  <c r="O181" i="26"/>
  <c r="O180" i="26"/>
  <c r="O179" i="26"/>
  <c r="O178" i="26"/>
  <c r="O177" i="26"/>
  <c r="O176" i="26"/>
  <c r="O174" i="26"/>
  <c r="O173" i="26"/>
  <c r="O172" i="26"/>
  <c r="O171" i="26"/>
  <c r="O170" i="26"/>
  <c r="O169" i="26"/>
  <c r="O168" i="26"/>
  <c r="O167" i="26"/>
  <c r="O157" i="26"/>
  <c r="O165" i="26"/>
  <c r="O164" i="26"/>
  <c r="O163" i="26"/>
  <c r="O162" i="26"/>
  <c r="O161" i="26"/>
  <c r="O160" i="26"/>
  <c r="O159" i="26"/>
  <c r="O155" i="26"/>
  <c r="O154" i="26"/>
  <c r="O153" i="26"/>
  <c r="O152" i="26"/>
  <c r="O151" i="26"/>
  <c r="O150" i="26"/>
  <c r="O149" i="26"/>
  <c r="O148" i="26"/>
  <c r="O147" i="26"/>
  <c r="O145" i="26"/>
  <c r="O144" i="26"/>
  <c r="O143" i="26"/>
  <c r="O142" i="26"/>
  <c r="O141" i="26"/>
  <c r="O140" i="26"/>
  <c r="O139" i="26"/>
  <c r="O138" i="26"/>
  <c r="O137" i="26"/>
  <c r="O136" i="26"/>
  <c r="O135" i="26"/>
  <c r="O134" i="26"/>
  <c r="O133" i="26"/>
  <c r="O132" i="26"/>
  <c r="O131" i="26"/>
  <c r="O130" i="26"/>
  <c r="O129" i="26"/>
  <c r="O128" i="26"/>
  <c r="O127" i="26"/>
  <c r="O125" i="26"/>
  <c r="O124" i="26"/>
  <c r="O123" i="26"/>
  <c r="O121" i="26"/>
  <c r="O120" i="26"/>
  <c r="O119" i="26"/>
  <c r="O118" i="26"/>
  <c r="O117" i="26"/>
  <c r="O116" i="26"/>
  <c r="O115" i="26"/>
  <c r="O114" i="26"/>
  <c r="O113" i="26"/>
  <c r="O112" i="26"/>
  <c r="O110" i="26"/>
  <c r="O109" i="26"/>
  <c r="O108" i="26"/>
  <c r="O107" i="26"/>
  <c r="O106" i="26"/>
  <c r="O105" i="26"/>
  <c r="O104" i="26"/>
  <c r="O103" i="26"/>
  <c r="O102" i="26"/>
  <c r="O101" i="26"/>
  <c r="O99" i="26"/>
  <c r="O98" i="26"/>
  <c r="O97" i="26"/>
  <c r="O96" i="26"/>
  <c r="O95" i="26"/>
  <c r="O94" i="26"/>
  <c r="O93" i="26"/>
  <c r="O92" i="26"/>
  <c r="O89" i="26"/>
  <c r="O88" i="26"/>
  <c r="O86" i="26"/>
  <c r="O85" i="26"/>
  <c r="O84" i="26"/>
  <c r="O82" i="26"/>
  <c r="O81" i="26"/>
  <c r="O80" i="26"/>
  <c r="O79" i="26"/>
  <c r="O78" i="26"/>
  <c r="O77" i="26"/>
  <c r="O76" i="26"/>
  <c r="O75" i="26"/>
  <c r="O74" i="26"/>
  <c r="O71" i="26"/>
  <c r="O70" i="26"/>
  <c r="O69" i="26"/>
  <c r="O68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22" i="26"/>
  <c r="AA5382" i="23"/>
  <c r="Z5382" i="23"/>
  <c r="Y5382" i="23"/>
  <c r="X5382" i="23" s="1"/>
  <c r="AA5381" i="23"/>
  <c r="Z5381" i="23"/>
  <c r="Y5381" i="23"/>
  <c r="X5381" i="23" s="1"/>
  <c r="AA5380" i="23"/>
  <c r="Z5380" i="23"/>
  <c r="Y5380" i="23"/>
  <c r="X5380" i="23"/>
  <c r="AA5379" i="23"/>
  <c r="Z5379" i="23"/>
  <c r="Y5379" i="23"/>
  <c r="X5379" i="23"/>
  <c r="AA5378" i="23"/>
  <c r="Z5378" i="23"/>
  <c r="Y5378" i="23"/>
  <c r="X5378" i="23"/>
  <c r="AA5377" i="23"/>
  <c r="Z5377" i="23"/>
  <c r="Y5377" i="23"/>
  <c r="X5377" i="23"/>
  <c r="AA5376" i="23"/>
  <c r="Z5376" i="23"/>
  <c r="Y5376" i="23"/>
  <c r="X5376" i="23"/>
  <c r="AA5375" i="23"/>
  <c r="Z5375" i="23"/>
  <c r="Y5375" i="23"/>
  <c r="X5375" i="23"/>
  <c r="AA5374" i="23"/>
  <c r="Z5374" i="23"/>
  <c r="Y5374" i="23"/>
  <c r="X5374" i="23"/>
  <c r="AA5373" i="23"/>
  <c r="Z5373" i="23"/>
  <c r="Y5373" i="23"/>
  <c r="X5373" i="23" s="1"/>
  <c r="AA5372" i="23"/>
  <c r="Z5372" i="23"/>
  <c r="Y5372" i="23"/>
  <c r="AA5371" i="23"/>
  <c r="Z5371" i="23"/>
  <c r="Y5371" i="23"/>
  <c r="X5371" i="23" s="1"/>
  <c r="AA5370" i="23"/>
  <c r="Z5370" i="23"/>
  <c r="Y5370" i="23"/>
  <c r="AA5369" i="23"/>
  <c r="Z5369" i="23"/>
  <c r="Y5369" i="23"/>
  <c r="X5369" i="23" s="1"/>
  <c r="AA5368" i="23"/>
  <c r="Z5368" i="23"/>
  <c r="Y5368" i="23"/>
  <c r="AA5367" i="23"/>
  <c r="Z5367" i="23"/>
  <c r="Y5367" i="23"/>
  <c r="X5367" i="23" s="1"/>
  <c r="AA5366" i="23"/>
  <c r="Z5366" i="23"/>
  <c r="Y5366" i="23"/>
  <c r="AA5365" i="23"/>
  <c r="Z5365" i="23"/>
  <c r="Y5365" i="23"/>
  <c r="X5365" i="23" s="1"/>
  <c r="AA5364" i="23"/>
  <c r="Z5364" i="23"/>
  <c r="Y5364" i="23"/>
  <c r="X5364" i="23" s="1"/>
  <c r="AA5363" i="23"/>
  <c r="Z5363" i="23"/>
  <c r="Y5363" i="23"/>
  <c r="X5363" i="23" s="1"/>
  <c r="AA5362" i="23"/>
  <c r="Z5362" i="23"/>
  <c r="Y5362" i="23"/>
  <c r="X5362" i="23" s="1"/>
  <c r="AA5361" i="23"/>
  <c r="Z5361" i="23"/>
  <c r="Y5361" i="23"/>
  <c r="X5361" i="23" s="1"/>
  <c r="AA5360" i="23"/>
  <c r="Z5360" i="23"/>
  <c r="Y5360" i="23"/>
  <c r="X5360" i="23" s="1"/>
  <c r="AA5359" i="23"/>
  <c r="Z5359" i="23"/>
  <c r="Y5359" i="23"/>
  <c r="X5359" i="23" s="1"/>
  <c r="AA5358" i="23"/>
  <c r="Z5358" i="23"/>
  <c r="Y5358" i="23"/>
  <c r="X5358" i="23" s="1"/>
  <c r="AA5357" i="23"/>
  <c r="Z5357" i="23"/>
  <c r="Y5357" i="23"/>
  <c r="X5357" i="23" s="1"/>
  <c r="AA5356" i="23"/>
  <c r="Z5356" i="23"/>
  <c r="Y5356" i="23"/>
  <c r="X5356" i="23" s="1"/>
  <c r="AA5355" i="23"/>
  <c r="Z5355" i="23"/>
  <c r="Y5355" i="23"/>
  <c r="X5355" i="23" s="1"/>
  <c r="AA5354" i="23"/>
  <c r="Z5354" i="23"/>
  <c r="Y5354" i="23"/>
  <c r="X5354" i="23" s="1"/>
  <c r="AA5353" i="23"/>
  <c r="Z5353" i="23"/>
  <c r="Y5353" i="23"/>
  <c r="X5353" i="23" s="1"/>
  <c r="AA5352" i="23"/>
  <c r="Z5352" i="23"/>
  <c r="Y5352" i="23"/>
  <c r="X5352" i="23" s="1"/>
  <c r="AA5351" i="23"/>
  <c r="Z5351" i="23"/>
  <c r="Y5351" i="23"/>
  <c r="X5351" i="23" s="1"/>
  <c r="AA5349" i="23"/>
  <c r="Z5349" i="23"/>
  <c r="Y5349" i="23"/>
  <c r="X5349" i="23" s="1"/>
  <c r="AA5348" i="23"/>
  <c r="Z5348" i="23"/>
  <c r="Y5348" i="23"/>
  <c r="X5348" i="23"/>
  <c r="AA5347" i="23"/>
  <c r="Z5347" i="23"/>
  <c r="Y5347" i="23"/>
  <c r="X5347" i="23"/>
  <c r="AA5345" i="23"/>
  <c r="Z5345" i="23"/>
  <c r="Y5345" i="23"/>
  <c r="X5345" i="23" s="1"/>
  <c r="AA5344" i="23"/>
  <c r="Z5344" i="23"/>
  <c r="Y5344" i="23"/>
  <c r="X5344" i="23"/>
  <c r="AA5343" i="23"/>
  <c r="Z5343" i="23"/>
  <c r="Y5343" i="23"/>
  <c r="X5343" i="23"/>
  <c r="AA5342" i="23"/>
  <c r="Z5342" i="23"/>
  <c r="Y5342" i="23"/>
  <c r="X5342" i="23" s="1"/>
  <c r="AA5341" i="23"/>
  <c r="Z5341" i="23"/>
  <c r="Y5341" i="23"/>
  <c r="X5341" i="23" s="1"/>
  <c r="AA5340" i="23"/>
  <c r="Z5340" i="23"/>
  <c r="Y5340" i="23"/>
  <c r="X5340" i="23" s="1"/>
  <c r="AA5339" i="23"/>
  <c r="Z5339" i="23"/>
  <c r="Y5339" i="23"/>
  <c r="X5339" i="23" s="1"/>
  <c r="AA5338" i="23"/>
  <c r="Z5338" i="23"/>
  <c r="Y5338" i="23"/>
  <c r="X5338" i="23" s="1"/>
  <c r="AA5337" i="23"/>
  <c r="Z5337" i="23"/>
  <c r="Y5337" i="23"/>
  <c r="X5337" i="23" s="1"/>
  <c r="AA5336" i="23"/>
  <c r="Z5336" i="23"/>
  <c r="Y5336" i="23"/>
  <c r="X5336" i="23"/>
  <c r="AA5335" i="23"/>
  <c r="Z5335" i="23"/>
  <c r="Y5335" i="23"/>
  <c r="X5335" i="23"/>
  <c r="AA5334" i="23"/>
  <c r="Z5334" i="23"/>
  <c r="Y5334" i="23"/>
  <c r="X5334" i="23"/>
  <c r="AA5333" i="23"/>
  <c r="Z5333" i="23"/>
  <c r="Y5333" i="23"/>
  <c r="X5333" i="23"/>
  <c r="AA5332" i="23"/>
  <c r="Z5332" i="23"/>
  <c r="Y5332" i="23"/>
  <c r="X5332" i="23"/>
  <c r="AA5331" i="23"/>
  <c r="Z5331" i="23"/>
  <c r="Y5331" i="23"/>
  <c r="X5331" i="23"/>
  <c r="AA5330" i="23"/>
  <c r="Z5330" i="23"/>
  <c r="Y5330" i="23"/>
  <c r="X5330" i="23"/>
  <c r="AA5329" i="23"/>
  <c r="Z5329" i="23"/>
  <c r="Y5329" i="23"/>
  <c r="X5329" i="23" s="1"/>
  <c r="AA5328" i="23"/>
  <c r="Z5328" i="23"/>
  <c r="Y5328" i="23"/>
  <c r="X5328" i="23"/>
  <c r="AA5326" i="23"/>
  <c r="Z5326" i="23"/>
  <c r="Y5326" i="23"/>
  <c r="X5326" i="23" s="1"/>
  <c r="AA5325" i="23"/>
  <c r="Z5325" i="23"/>
  <c r="Y5325" i="23"/>
  <c r="X5325" i="23"/>
  <c r="AA5324" i="23"/>
  <c r="Z5324" i="23"/>
  <c r="Y5324" i="23"/>
  <c r="X5324" i="23"/>
  <c r="AA5323" i="23"/>
  <c r="Z5323" i="23"/>
  <c r="Y5323" i="23"/>
  <c r="X5323" i="23"/>
  <c r="AA5322" i="23"/>
  <c r="Z5322" i="23"/>
  <c r="Y5322" i="23"/>
  <c r="X5322" i="23" s="1"/>
  <c r="AA5321" i="23"/>
  <c r="Z5321" i="23"/>
  <c r="Y5321" i="23"/>
  <c r="X5321" i="23" s="1"/>
  <c r="AA5320" i="23"/>
  <c r="Z5320" i="23"/>
  <c r="Y5320" i="23"/>
  <c r="X5320" i="23" s="1"/>
  <c r="AA5319" i="23"/>
  <c r="Z5319" i="23"/>
  <c r="Y5319" i="23"/>
  <c r="X5319" i="23" s="1"/>
  <c r="AA5318" i="23"/>
  <c r="Z5318" i="23"/>
  <c r="Y5318" i="23"/>
  <c r="X5318" i="23" s="1"/>
  <c r="AA5317" i="23"/>
  <c r="Z5317" i="23"/>
  <c r="Y5317" i="23"/>
  <c r="X5317" i="23" s="1"/>
  <c r="AA5316" i="23"/>
  <c r="Z5316" i="23"/>
  <c r="Y5316" i="23"/>
  <c r="X5316" i="23" s="1"/>
  <c r="AA5315" i="23"/>
  <c r="Z5315" i="23"/>
  <c r="Y5315" i="23"/>
  <c r="X5315" i="23" s="1"/>
  <c r="AA5314" i="23"/>
  <c r="Z5314" i="23"/>
  <c r="Y5314" i="23"/>
  <c r="X5314" i="23" s="1"/>
  <c r="AA5312" i="23"/>
  <c r="Z5312" i="23"/>
  <c r="Y5312" i="23"/>
  <c r="X5312" i="23" s="1"/>
  <c r="AA5311" i="23"/>
  <c r="Z5311" i="23"/>
  <c r="Y5311" i="23"/>
  <c r="X5311" i="23"/>
  <c r="AA5310" i="23"/>
  <c r="Z5310" i="23"/>
  <c r="Y5310" i="23"/>
  <c r="X5310" i="23" s="1"/>
  <c r="AA5309" i="23"/>
  <c r="Z5309" i="23"/>
  <c r="Y5309" i="23"/>
  <c r="X5309" i="23" s="1"/>
  <c r="AA5308" i="23"/>
  <c r="Z5308" i="23"/>
  <c r="Y5308" i="23"/>
  <c r="X5308" i="23" s="1"/>
  <c r="AA5307" i="23"/>
  <c r="Z5307" i="23"/>
  <c r="Y5307" i="23"/>
  <c r="X5307" i="23" s="1"/>
  <c r="AA5306" i="23"/>
  <c r="Z5306" i="23"/>
  <c r="Y5306" i="23"/>
  <c r="X5306" i="23" s="1"/>
  <c r="AA5305" i="23"/>
  <c r="Z5305" i="23"/>
  <c r="Y5305" i="23"/>
  <c r="X5305" i="23" s="1"/>
  <c r="AA5303" i="23"/>
  <c r="Z5303" i="23"/>
  <c r="Y5303" i="23"/>
  <c r="X5303" i="23" s="1"/>
  <c r="AA5302" i="23"/>
  <c r="Z5302" i="23"/>
  <c r="Y5302" i="23"/>
  <c r="X5302" i="23" s="1"/>
  <c r="AA5301" i="23"/>
  <c r="Z5301" i="23"/>
  <c r="Y5301" i="23"/>
  <c r="X5301" i="23" s="1"/>
  <c r="AA5300" i="23"/>
  <c r="Z5300" i="23"/>
  <c r="Y5300" i="23"/>
  <c r="X5300" i="23" s="1"/>
  <c r="AA5299" i="23"/>
  <c r="Z5299" i="23"/>
  <c r="Y5299" i="23"/>
  <c r="X5299" i="23"/>
  <c r="AA5298" i="23"/>
  <c r="Z5298" i="23"/>
  <c r="Y5298" i="23"/>
  <c r="AA5297" i="23"/>
  <c r="Z5297" i="23"/>
  <c r="Y5297" i="23"/>
  <c r="X5297" i="23" s="1"/>
  <c r="AA5295" i="23"/>
  <c r="Z5295" i="23"/>
  <c r="Y5295" i="23"/>
  <c r="X5295" i="23"/>
  <c r="AA5294" i="23"/>
  <c r="Z5294" i="23"/>
  <c r="Y5294" i="23"/>
  <c r="X5294" i="23" s="1"/>
  <c r="AA5293" i="23"/>
  <c r="Z5293" i="23"/>
  <c r="Y5293" i="23"/>
  <c r="X5293" i="23"/>
  <c r="AA5292" i="23"/>
  <c r="Z5292" i="23"/>
  <c r="Y5292" i="23"/>
  <c r="X5292" i="23"/>
  <c r="AA5291" i="23"/>
  <c r="Z5291" i="23"/>
  <c r="Y5291" i="23"/>
  <c r="X5291" i="23"/>
  <c r="AA5290" i="23"/>
  <c r="Z5290" i="23"/>
  <c r="Y5290" i="23"/>
  <c r="X5290" i="23"/>
  <c r="AA5289" i="23"/>
  <c r="Z5289" i="23"/>
  <c r="Y5289" i="23"/>
  <c r="X5289" i="23" s="1"/>
  <c r="AA5288" i="23"/>
  <c r="Z5288" i="23"/>
  <c r="Y5288" i="23"/>
  <c r="X5288" i="23"/>
  <c r="AA5287" i="23"/>
  <c r="Z5287" i="23"/>
  <c r="Y5287" i="23"/>
  <c r="X5287" i="23"/>
  <c r="AA5286" i="23"/>
  <c r="Z5286" i="23"/>
  <c r="Y5286" i="23"/>
  <c r="X5286" i="23"/>
  <c r="AA5285" i="23"/>
  <c r="Z5285" i="23"/>
  <c r="Y5285" i="23"/>
  <c r="X5285" i="23"/>
  <c r="AA5284" i="23"/>
  <c r="Z5284" i="23"/>
  <c r="Y5284" i="23"/>
  <c r="X5284" i="23"/>
  <c r="AA5283" i="23"/>
  <c r="Z5283" i="23"/>
  <c r="Y5283" i="23"/>
  <c r="X5283" i="23" s="1"/>
  <c r="AA5282" i="23"/>
  <c r="Z5282" i="23"/>
  <c r="Y5282" i="23"/>
  <c r="X5282" i="23" s="1"/>
  <c r="AA5281" i="23"/>
  <c r="Z5281" i="23"/>
  <c r="Y5281" i="23"/>
  <c r="X5281" i="23" s="1"/>
  <c r="AA5280" i="23"/>
  <c r="Z5280" i="23"/>
  <c r="Y5280" i="23"/>
  <c r="X5280" i="23" s="1"/>
  <c r="AA5279" i="23"/>
  <c r="Z5279" i="23"/>
  <c r="Y5279" i="23"/>
  <c r="X5279" i="23" s="1"/>
  <c r="AA5278" i="23"/>
  <c r="Z5278" i="23"/>
  <c r="Y5278" i="23"/>
  <c r="X5278" i="23" s="1"/>
  <c r="AA5277" i="23"/>
  <c r="Z5277" i="23"/>
  <c r="Y5277" i="23"/>
  <c r="X5277" i="23" s="1"/>
  <c r="AA5276" i="23"/>
  <c r="Z5276" i="23"/>
  <c r="Y5276" i="23"/>
  <c r="X5276" i="23" s="1"/>
  <c r="AA5275" i="23"/>
  <c r="Z5275" i="23"/>
  <c r="Y5275" i="23"/>
  <c r="X5275" i="23" s="1"/>
  <c r="AA5274" i="23"/>
  <c r="Z5274" i="23"/>
  <c r="Y5274" i="23"/>
  <c r="X5274" i="23" s="1"/>
  <c r="AA5272" i="23"/>
  <c r="Z5272" i="23"/>
  <c r="Y5272" i="23"/>
  <c r="X5272" i="23" s="1"/>
  <c r="AA5271" i="23"/>
  <c r="Z5271" i="23"/>
  <c r="Y5271" i="23"/>
  <c r="X5271" i="23"/>
  <c r="AA5270" i="23"/>
  <c r="Z5270" i="23"/>
  <c r="Y5270" i="23"/>
  <c r="X5270" i="23" s="1"/>
  <c r="AA5269" i="23"/>
  <c r="Z5269" i="23"/>
  <c r="Y5269" i="23"/>
  <c r="X5269" i="23" s="1"/>
  <c r="AA5268" i="23"/>
  <c r="Z5268" i="23"/>
  <c r="Y5268" i="23"/>
  <c r="X5268" i="23" s="1"/>
  <c r="AA5267" i="23"/>
  <c r="Z5267" i="23"/>
  <c r="Y5267" i="23"/>
  <c r="X5267" i="23" s="1"/>
  <c r="AA5266" i="23"/>
  <c r="Z5266" i="23"/>
  <c r="Y5266" i="23"/>
  <c r="X5266" i="23" s="1"/>
  <c r="AA5265" i="23"/>
  <c r="Z5265" i="23"/>
  <c r="Y5265" i="23"/>
  <c r="X5265" i="23" s="1"/>
  <c r="AA5264" i="23"/>
  <c r="Z5264" i="23"/>
  <c r="Y5264" i="23"/>
  <c r="X5264" i="23" s="1"/>
  <c r="AA5263" i="23"/>
  <c r="Z5263" i="23"/>
  <c r="Y5263" i="23"/>
  <c r="X5263" i="23" s="1"/>
  <c r="AA5262" i="23"/>
  <c r="Z5262" i="23"/>
  <c r="Y5262" i="23"/>
  <c r="X5262" i="23" s="1"/>
  <c r="AA5261" i="23"/>
  <c r="Z5261" i="23"/>
  <c r="Y5261" i="23"/>
  <c r="X5261" i="23" s="1"/>
  <c r="AA5260" i="23"/>
  <c r="Z5260" i="23"/>
  <c r="Y5260" i="23"/>
  <c r="X5260" i="23" s="1"/>
  <c r="AA5259" i="23"/>
  <c r="Z5259" i="23"/>
  <c r="Y5259" i="23"/>
  <c r="X5259" i="23" s="1"/>
  <c r="AA5258" i="23"/>
  <c r="Z5258" i="23"/>
  <c r="Y5258" i="23"/>
  <c r="X5258" i="23" s="1"/>
  <c r="AA5257" i="23"/>
  <c r="Z5257" i="23"/>
  <c r="Y5257" i="23"/>
  <c r="X5257" i="23" s="1"/>
  <c r="AA5256" i="23"/>
  <c r="Z5256" i="23"/>
  <c r="Y5256" i="23"/>
  <c r="AA5255" i="23"/>
  <c r="Z5255" i="23"/>
  <c r="Y5255" i="23"/>
  <c r="X5255" i="23" s="1"/>
  <c r="AA5254" i="23"/>
  <c r="Z5254" i="23"/>
  <c r="Y5254" i="23"/>
  <c r="X5254" i="23" s="1"/>
  <c r="AA5253" i="23"/>
  <c r="Z5253" i="23"/>
  <c r="Y5253" i="23"/>
  <c r="X5253" i="23" s="1"/>
  <c r="AA5251" i="23"/>
  <c r="Z5251" i="23"/>
  <c r="Y5251" i="23"/>
  <c r="X5251" i="23" s="1"/>
  <c r="AA5250" i="23"/>
  <c r="Z5250" i="23"/>
  <c r="Y5250" i="23"/>
  <c r="X5250" i="23" s="1"/>
  <c r="AA5249" i="23"/>
  <c r="Z5249" i="23"/>
  <c r="Y5249" i="23"/>
  <c r="X5249" i="23" s="1"/>
  <c r="AA5248" i="23"/>
  <c r="Z5248" i="23"/>
  <c r="Y5248" i="23"/>
  <c r="X5248" i="23" s="1"/>
  <c r="AA5247" i="23"/>
  <c r="Z5247" i="23"/>
  <c r="Y5247" i="23"/>
  <c r="X5247" i="23" s="1"/>
  <c r="AA5246" i="23"/>
  <c r="Z5246" i="23"/>
  <c r="Y5246" i="23"/>
  <c r="X5246" i="23" s="1"/>
  <c r="AA5245" i="23"/>
  <c r="Z5245" i="23"/>
  <c r="Y5245" i="23"/>
  <c r="X5245" i="23" s="1"/>
  <c r="AA5244" i="23"/>
  <c r="Z5244" i="23"/>
  <c r="Y5244" i="23"/>
  <c r="X5244" i="23" s="1"/>
  <c r="AA5242" i="23"/>
  <c r="Z5242" i="23"/>
  <c r="Y5242" i="23"/>
  <c r="X5242" i="23" s="1"/>
  <c r="AA5241" i="23"/>
  <c r="Z5241" i="23"/>
  <c r="Y5241" i="23"/>
  <c r="X5241" i="23" s="1"/>
  <c r="AA5240" i="23"/>
  <c r="Z5240" i="23"/>
  <c r="Y5240" i="23"/>
  <c r="X5240" i="23" s="1"/>
  <c r="AA5239" i="23"/>
  <c r="Z5239" i="23"/>
  <c r="Y5239" i="23"/>
  <c r="X5239" i="23" s="1"/>
  <c r="AA5238" i="23"/>
  <c r="Z5238" i="23"/>
  <c r="Y5238" i="23"/>
  <c r="X5238" i="23" s="1"/>
  <c r="AA5237" i="23"/>
  <c r="Z5237" i="23"/>
  <c r="Y5237" i="23"/>
  <c r="X5237" i="23" s="1"/>
  <c r="AA5236" i="23"/>
  <c r="Z5236" i="23"/>
  <c r="Y5236" i="23"/>
  <c r="AA5235" i="23"/>
  <c r="Z5235" i="23"/>
  <c r="Y5235" i="23"/>
  <c r="X5235" i="23" s="1"/>
  <c r="AA5234" i="23"/>
  <c r="Z5234" i="23"/>
  <c r="Y5234" i="23"/>
  <c r="X5234" i="23" s="1"/>
  <c r="AA5233" i="23"/>
  <c r="Z5233" i="23"/>
  <c r="Y5233" i="23"/>
  <c r="X5233" i="23" s="1"/>
  <c r="AA5232" i="23"/>
  <c r="Z5232" i="23"/>
  <c r="Y5232" i="23"/>
  <c r="AA5231" i="23"/>
  <c r="Z5231" i="23"/>
  <c r="Y5231" i="23"/>
  <c r="X5231" i="23" s="1"/>
  <c r="AA5230" i="23"/>
  <c r="Z5230" i="23"/>
  <c r="Y5230" i="23"/>
  <c r="AA5229" i="23"/>
  <c r="Z5229" i="23"/>
  <c r="Y5229" i="23"/>
  <c r="X5229" i="23" s="1"/>
  <c r="AA5228" i="23"/>
  <c r="Z5228" i="23"/>
  <c r="Y5228" i="23"/>
  <c r="X5228" i="23" s="1"/>
  <c r="AA5226" i="23"/>
  <c r="Z5226" i="23"/>
  <c r="Y5226" i="23"/>
  <c r="X5226" i="23" s="1"/>
  <c r="AA5225" i="23"/>
  <c r="Z5225" i="23"/>
  <c r="Y5225" i="23"/>
  <c r="X5225" i="23"/>
  <c r="AA5224" i="23"/>
  <c r="Z5224" i="23"/>
  <c r="Y5224" i="23"/>
  <c r="X5224" i="23"/>
  <c r="AA5223" i="23"/>
  <c r="Z5223" i="23"/>
  <c r="Y5223" i="23"/>
  <c r="X5223" i="23"/>
  <c r="AA5222" i="23"/>
  <c r="Z5222" i="23"/>
  <c r="Y5222" i="23"/>
  <c r="X5222" i="23"/>
  <c r="AA5221" i="23"/>
  <c r="Z5221" i="23"/>
  <c r="Y5221" i="23"/>
  <c r="X5221" i="23"/>
  <c r="AA5220" i="23"/>
  <c r="Z5220" i="23"/>
  <c r="Y5220" i="23"/>
  <c r="X5220" i="23"/>
  <c r="AA5219" i="23"/>
  <c r="Z5219" i="23"/>
  <c r="Y5219" i="23"/>
  <c r="X5219" i="23"/>
  <c r="AA5218" i="23"/>
  <c r="Z5218" i="23"/>
  <c r="Y5218" i="23"/>
  <c r="X5218" i="23"/>
  <c r="AA5217" i="23"/>
  <c r="Z5217" i="23"/>
  <c r="Y5217" i="23"/>
  <c r="X5217" i="23"/>
  <c r="AA5216" i="23"/>
  <c r="Z5216" i="23"/>
  <c r="Y5216" i="23"/>
  <c r="X5216" i="23"/>
  <c r="AA5215" i="23"/>
  <c r="Z5215" i="23"/>
  <c r="Y5215" i="23"/>
  <c r="X5215" i="23" s="1"/>
  <c r="AA5214" i="23"/>
  <c r="Z5214" i="23"/>
  <c r="Y5214" i="23"/>
  <c r="X5214" i="23" s="1"/>
  <c r="AA5213" i="23"/>
  <c r="Z5213" i="23"/>
  <c r="Y5213" i="23"/>
  <c r="X5213" i="23" s="1"/>
  <c r="AA5212" i="23"/>
  <c r="Z5212" i="23"/>
  <c r="Y5212" i="23"/>
  <c r="X5212" i="23" s="1"/>
  <c r="AA5211" i="23"/>
  <c r="Z5211" i="23"/>
  <c r="Y5211" i="23"/>
  <c r="X5211" i="23" s="1"/>
  <c r="AA5210" i="23"/>
  <c r="Z5210" i="23"/>
  <c r="Y5210" i="23"/>
  <c r="X5210" i="23" s="1"/>
  <c r="AA5209" i="23"/>
  <c r="Z5209" i="23"/>
  <c r="Y5209" i="23"/>
  <c r="X5209" i="23" s="1"/>
  <c r="AA5208" i="23"/>
  <c r="Z5208" i="23"/>
  <c r="Y5208" i="23"/>
  <c r="X5208" i="23" s="1"/>
  <c r="AA5206" i="23"/>
  <c r="Z5206" i="23"/>
  <c r="Y5206" i="23"/>
  <c r="X5206" i="23" s="1"/>
  <c r="AA5205" i="23"/>
  <c r="Z5205" i="23"/>
  <c r="Y5205" i="23"/>
  <c r="X5205" i="23" s="1"/>
  <c r="AA5204" i="23"/>
  <c r="Z5204" i="23"/>
  <c r="Y5204" i="23"/>
  <c r="X5204" i="23" s="1"/>
  <c r="AA5203" i="23"/>
  <c r="Z5203" i="23"/>
  <c r="Y5203" i="23"/>
  <c r="X5203" i="23" s="1"/>
  <c r="AA5202" i="23"/>
  <c r="Z5202" i="23"/>
  <c r="Y5202" i="23"/>
  <c r="X5202" i="23" s="1"/>
  <c r="AA5201" i="23"/>
  <c r="Z5201" i="23"/>
  <c r="Y5201" i="23"/>
  <c r="X5201" i="23" s="1"/>
  <c r="AA5200" i="23"/>
  <c r="Z5200" i="23"/>
  <c r="Y5200" i="23"/>
  <c r="X5200" i="23"/>
  <c r="AA5199" i="23"/>
  <c r="Z5199" i="23"/>
  <c r="Y5199" i="23"/>
  <c r="X5199" i="23"/>
  <c r="AA5198" i="23"/>
  <c r="Z5198" i="23"/>
  <c r="Y5198" i="23"/>
  <c r="X5198" i="23"/>
  <c r="AA5197" i="23"/>
  <c r="Z5197" i="23"/>
  <c r="Y5197" i="23"/>
  <c r="X5197" i="23"/>
  <c r="AA5196" i="23"/>
  <c r="Z5196" i="23"/>
  <c r="Y5196" i="23"/>
  <c r="X5196" i="23"/>
  <c r="AA5194" i="23"/>
  <c r="Z5194" i="23"/>
  <c r="Y5194" i="23"/>
  <c r="X5194" i="23"/>
  <c r="AA5193" i="23"/>
  <c r="Z5193" i="23"/>
  <c r="Y5193" i="23"/>
  <c r="X5193" i="23" s="1"/>
  <c r="AA5192" i="23"/>
  <c r="Z5192" i="23"/>
  <c r="Y5192" i="23"/>
  <c r="X5192" i="23" s="1"/>
  <c r="AA5191" i="23"/>
  <c r="Z5191" i="23"/>
  <c r="Y5191" i="23"/>
  <c r="X5191" i="23" s="1"/>
  <c r="AA5190" i="23"/>
  <c r="Z5190" i="23"/>
  <c r="Y5190" i="23"/>
  <c r="X5190" i="23" s="1"/>
  <c r="AA5189" i="23"/>
  <c r="Z5189" i="23"/>
  <c r="Y5189" i="23"/>
  <c r="X5189" i="23" s="1"/>
  <c r="AA5188" i="23"/>
  <c r="Z5188" i="23"/>
  <c r="Y5188" i="23"/>
  <c r="AA5187" i="23"/>
  <c r="Z5187" i="23"/>
  <c r="Y5187" i="23"/>
  <c r="X5187" i="23" s="1"/>
  <c r="AA5186" i="23"/>
  <c r="Z5186" i="23"/>
  <c r="Y5186" i="23"/>
  <c r="AA5185" i="23"/>
  <c r="Z5185" i="23"/>
  <c r="Y5185" i="23"/>
  <c r="X5185" i="23" s="1"/>
  <c r="AA5184" i="23"/>
  <c r="Z5184" i="23"/>
  <c r="Y5184" i="23"/>
  <c r="X5184" i="23" s="1"/>
  <c r="AA5183" i="23"/>
  <c r="Z5183" i="23"/>
  <c r="Y5183" i="23"/>
  <c r="X5183" i="23" s="1"/>
  <c r="AA5182" i="23"/>
  <c r="Z5182" i="23"/>
  <c r="Y5182" i="23"/>
  <c r="X5182" i="23" s="1"/>
  <c r="AA5181" i="23"/>
  <c r="Z5181" i="23"/>
  <c r="Y5181" i="23"/>
  <c r="AA5180" i="23"/>
  <c r="Z5180" i="23"/>
  <c r="Y5180" i="23"/>
  <c r="X5180" i="23" s="1"/>
  <c r="AA5179" i="23"/>
  <c r="Z5179" i="23"/>
  <c r="Y5179" i="23"/>
  <c r="X5179" i="23"/>
  <c r="AA5178" i="23"/>
  <c r="Z5178" i="23"/>
  <c r="Y5178" i="23"/>
  <c r="X5178" i="23" s="1"/>
  <c r="AA5177" i="23"/>
  <c r="Z5177" i="23"/>
  <c r="Y5177" i="23"/>
  <c r="X5177" i="23" s="1"/>
  <c r="AA5176" i="23"/>
  <c r="Z5176" i="23"/>
  <c r="Y5176" i="23"/>
  <c r="X5176" i="23" s="1"/>
  <c r="AA5175" i="23"/>
  <c r="Z5175" i="23"/>
  <c r="Y5175" i="23"/>
  <c r="X5175" i="23" s="1"/>
  <c r="AA5174" i="23"/>
  <c r="Z5174" i="23"/>
  <c r="Y5174" i="23"/>
  <c r="X5174" i="23" s="1"/>
  <c r="AA5173" i="23"/>
  <c r="Z5173" i="23"/>
  <c r="Y5173" i="23"/>
  <c r="X5173" i="23" s="1"/>
  <c r="AA5172" i="23"/>
  <c r="Z5172" i="23"/>
  <c r="Y5172" i="23"/>
  <c r="X5172" i="23" s="1"/>
  <c r="AA5171" i="23"/>
  <c r="Z5171" i="23"/>
  <c r="Y5171" i="23"/>
  <c r="X5171" i="23" s="1"/>
  <c r="AA5170" i="23"/>
  <c r="Z5170" i="23"/>
  <c r="Y5170" i="23"/>
  <c r="X5170" i="23" s="1"/>
  <c r="AA5169" i="23"/>
  <c r="Z5169" i="23"/>
  <c r="Y5169" i="23"/>
  <c r="X5169" i="23" s="1"/>
  <c r="AA5168" i="23"/>
  <c r="Z5168" i="23"/>
  <c r="Y5168" i="23"/>
  <c r="X5168" i="23" s="1"/>
  <c r="AA5167" i="23"/>
  <c r="Z5167" i="23"/>
  <c r="Y5167" i="23"/>
  <c r="X5167" i="23" s="1"/>
  <c r="AA5166" i="23"/>
  <c r="Z5166" i="23"/>
  <c r="Y5166" i="23"/>
  <c r="X5166" i="23" s="1"/>
  <c r="AA5164" i="23"/>
  <c r="Z5164" i="23"/>
  <c r="Y5164" i="23"/>
  <c r="X5164" i="23" s="1"/>
  <c r="AA5163" i="23"/>
  <c r="Z5163" i="23"/>
  <c r="Y5163" i="23"/>
  <c r="X5163" i="23" s="1"/>
  <c r="AA5162" i="23"/>
  <c r="Z5162" i="23"/>
  <c r="Y5162" i="23"/>
  <c r="X5162" i="23"/>
  <c r="AA5161" i="23"/>
  <c r="Z5161" i="23"/>
  <c r="Y5161" i="23"/>
  <c r="X5161" i="23"/>
  <c r="AA5160" i="23"/>
  <c r="Z5160" i="23"/>
  <c r="Y5160" i="23"/>
  <c r="X5160" i="23"/>
  <c r="AA5159" i="23"/>
  <c r="Z5159" i="23"/>
  <c r="Y5159" i="23"/>
  <c r="X5159" i="23"/>
  <c r="AA5158" i="23"/>
  <c r="Z5158" i="23"/>
  <c r="Y5158" i="23"/>
  <c r="X5158" i="23"/>
  <c r="AA5157" i="23"/>
  <c r="Z5157" i="23"/>
  <c r="Y5157" i="23"/>
  <c r="X5157" i="23"/>
  <c r="AA5156" i="23"/>
  <c r="Z5156" i="23"/>
  <c r="Y5156" i="23"/>
  <c r="X5156" i="23" s="1"/>
  <c r="AA5155" i="23"/>
  <c r="Z5155" i="23"/>
  <c r="Y5155" i="23"/>
  <c r="X5155" i="23" s="1"/>
  <c r="AA5154" i="23"/>
  <c r="Z5154" i="23"/>
  <c r="Y5154" i="23"/>
  <c r="X5154" i="23" s="1"/>
  <c r="AA5153" i="23"/>
  <c r="Z5153" i="23"/>
  <c r="Y5153" i="23"/>
  <c r="X5153" i="23" s="1"/>
  <c r="AA5152" i="23"/>
  <c r="Z5152" i="23"/>
  <c r="Y5152" i="23"/>
  <c r="X5152" i="23" s="1"/>
  <c r="AA5151" i="23"/>
  <c r="Z5151" i="23"/>
  <c r="Y5151" i="23"/>
  <c r="AA5150" i="23"/>
  <c r="Z5150" i="23"/>
  <c r="Y5150" i="23"/>
  <c r="X5150" i="23" s="1"/>
  <c r="AA5149" i="23"/>
  <c r="Z5149" i="23"/>
  <c r="Y5149" i="23"/>
  <c r="X5149" i="23" s="1"/>
  <c r="AA5148" i="23"/>
  <c r="Z5148" i="23"/>
  <c r="Y5148" i="23"/>
  <c r="X5148" i="23" s="1"/>
  <c r="AA5147" i="23"/>
  <c r="Z5147" i="23"/>
  <c r="Y5147" i="23"/>
  <c r="AA5146" i="23"/>
  <c r="Z5146" i="23"/>
  <c r="Y5146" i="23"/>
  <c r="X5146" i="23" s="1"/>
  <c r="AA5145" i="23"/>
  <c r="Z5145" i="23"/>
  <c r="Y5145" i="23"/>
  <c r="X5145" i="23" s="1"/>
  <c r="AA5144" i="23"/>
  <c r="Z5144" i="23"/>
  <c r="Y5144" i="23"/>
  <c r="X5144" i="23" s="1"/>
  <c r="AA5143" i="23"/>
  <c r="Z5143" i="23"/>
  <c r="Y5143" i="23"/>
  <c r="X5143" i="23" s="1"/>
  <c r="AA5142" i="23"/>
  <c r="Z5142" i="23"/>
  <c r="Y5142" i="23"/>
  <c r="X5142" i="23" s="1"/>
  <c r="AA5141" i="23"/>
  <c r="Z5141" i="23"/>
  <c r="Y5141" i="23"/>
  <c r="X5141" i="23" s="1"/>
  <c r="AA5140" i="23"/>
  <c r="Z5140" i="23"/>
  <c r="Y5140" i="23"/>
  <c r="X5140" i="23" s="1"/>
  <c r="AA5139" i="23"/>
  <c r="Z5139" i="23"/>
  <c r="Y5139" i="23"/>
  <c r="X5139" i="23" s="1"/>
  <c r="AA5138" i="23"/>
  <c r="Z5138" i="23"/>
  <c r="Y5138" i="23"/>
  <c r="X5138" i="23" s="1"/>
  <c r="AA5137" i="23"/>
  <c r="Z5137" i="23"/>
  <c r="Y5137" i="23"/>
  <c r="X5137" i="23" s="1"/>
  <c r="AA5136" i="23"/>
  <c r="Z5136" i="23"/>
  <c r="Y5136" i="23"/>
  <c r="X5136" i="23" s="1"/>
  <c r="AA5135" i="23"/>
  <c r="Z5135" i="23"/>
  <c r="Y5135" i="23"/>
  <c r="X5135" i="23"/>
  <c r="AA5134" i="23"/>
  <c r="Z5134" i="23"/>
  <c r="Y5134" i="23"/>
  <c r="X5134" i="23"/>
  <c r="AA5133" i="23"/>
  <c r="Z5133" i="23"/>
  <c r="Y5133" i="23"/>
  <c r="X5133" i="23"/>
  <c r="AA5132" i="23"/>
  <c r="Z5132" i="23"/>
  <c r="Y5132" i="23"/>
  <c r="X5132" i="23"/>
  <c r="AA5131" i="23"/>
  <c r="Z5131" i="23"/>
  <c r="Y5131" i="23"/>
  <c r="X5131" i="23" s="1"/>
  <c r="AA5130" i="23"/>
  <c r="Z5130" i="23"/>
  <c r="Y5130" i="23"/>
  <c r="X5130" i="23" s="1"/>
  <c r="AA5129" i="23"/>
  <c r="Z5129" i="23"/>
  <c r="Y5129" i="23"/>
  <c r="X5129" i="23" s="1"/>
  <c r="AA5128" i="23"/>
  <c r="Z5128" i="23"/>
  <c r="Y5128" i="23"/>
  <c r="X5128" i="23" s="1"/>
  <c r="AA5127" i="23"/>
  <c r="Z5127" i="23"/>
  <c r="Y5127" i="23"/>
  <c r="X5127" i="23" s="1"/>
  <c r="AA5126" i="23"/>
  <c r="Z5126" i="23"/>
  <c r="Y5126" i="23"/>
  <c r="X5126" i="23" s="1"/>
  <c r="AA5125" i="23"/>
  <c r="Z5125" i="23"/>
  <c r="Y5125" i="23"/>
  <c r="X5125" i="23" s="1"/>
  <c r="AA5124" i="23"/>
  <c r="Z5124" i="23"/>
  <c r="Y5124" i="23"/>
  <c r="X5124" i="23" s="1"/>
  <c r="AA5123" i="23"/>
  <c r="Z5123" i="23"/>
  <c r="Y5123" i="23"/>
  <c r="X5123" i="23" s="1"/>
  <c r="AA5122" i="23"/>
  <c r="Z5122" i="23"/>
  <c r="Y5122" i="23"/>
  <c r="X5122" i="23" s="1"/>
  <c r="AA5121" i="23"/>
  <c r="Z5121" i="23"/>
  <c r="Y5121" i="23"/>
  <c r="X5121" i="23" s="1"/>
  <c r="AA5120" i="23"/>
  <c r="Z5120" i="23"/>
  <c r="Y5120" i="23"/>
  <c r="X5120" i="23" s="1"/>
  <c r="AA5119" i="23"/>
  <c r="Z5119" i="23"/>
  <c r="Y5119" i="23"/>
  <c r="X5119" i="23" s="1"/>
  <c r="AA5118" i="23"/>
  <c r="Z5118" i="23"/>
  <c r="Y5118" i="23"/>
  <c r="X5118" i="23" s="1"/>
  <c r="AA5117" i="23"/>
  <c r="Z5117" i="23"/>
  <c r="Y5117" i="23"/>
  <c r="X5117" i="23" s="1"/>
  <c r="AA5116" i="23"/>
  <c r="Z5116" i="23"/>
  <c r="Y5116" i="23"/>
  <c r="AA5115" i="23"/>
  <c r="Z5115" i="23"/>
  <c r="Y5115" i="23"/>
  <c r="X5115" i="23" s="1"/>
  <c r="AA5113" i="23"/>
  <c r="Z5113" i="23"/>
  <c r="Y5113" i="23"/>
  <c r="AA5112" i="23"/>
  <c r="Z5112" i="23"/>
  <c r="Y5112" i="23"/>
  <c r="X5112" i="23" s="1"/>
  <c r="AA5111" i="23"/>
  <c r="Z5111" i="23"/>
  <c r="Y5111" i="23"/>
  <c r="X5111" i="23" s="1"/>
  <c r="AA5110" i="23"/>
  <c r="Z5110" i="23"/>
  <c r="Y5110" i="23"/>
  <c r="X5110" i="23" s="1"/>
  <c r="AA5109" i="23"/>
  <c r="Z5109" i="23"/>
  <c r="Y5109" i="23"/>
  <c r="X5109" i="23" s="1"/>
  <c r="AA5108" i="23"/>
  <c r="Z5108" i="23"/>
  <c r="Y5108" i="23"/>
  <c r="X5108" i="23" s="1"/>
  <c r="AA5107" i="23"/>
  <c r="Z5107" i="23"/>
  <c r="Y5107" i="23"/>
  <c r="X5107" i="23" s="1"/>
  <c r="AA5106" i="23"/>
  <c r="Z5106" i="23"/>
  <c r="Y5106" i="23"/>
  <c r="X5106" i="23" s="1"/>
  <c r="AA5105" i="23"/>
  <c r="Z5105" i="23"/>
  <c r="Y5105" i="23"/>
  <c r="X5105" i="23" s="1"/>
  <c r="AA5104" i="23"/>
  <c r="Z5104" i="23"/>
  <c r="Y5104" i="23"/>
  <c r="X5104" i="23" s="1"/>
  <c r="AA5103" i="23"/>
  <c r="Z5103" i="23"/>
  <c r="Y5103" i="23"/>
  <c r="X5103" i="23" s="1"/>
  <c r="AA5102" i="23"/>
  <c r="Z5102" i="23"/>
  <c r="Y5102" i="23"/>
  <c r="X5102" i="23" s="1"/>
  <c r="AA5101" i="23"/>
  <c r="Z5101" i="23"/>
  <c r="Y5101" i="23"/>
  <c r="X5101" i="23" s="1"/>
  <c r="AA5100" i="23"/>
  <c r="Z5100" i="23"/>
  <c r="Y5100" i="23"/>
  <c r="X5100" i="23" s="1"/>
  <c r="AA5099" i="23"/>
  <c r="Z5099" i="23"/>
  <c r="Y5099" i="23"/>
  <c r="X5099" i="23" s="1"/>
  <c r="AA5098" i="23"/>
  <c r="Z5098" i="23"/>
  <c r="Y5098" i="23"/>
  <c r="X5098" i="23" s="1"/>
  <c r="AA5097" i="23"/>
  <c r="Z5097" i="23"/>
  <c r="Y5097" i="23"/>
  <c r="X5097" i="23" s="1"/>
  <c r="AA5095" i="23"/>
  <c r="Z5095" i="23"/>
  <c r="Y5095" i="23"/>
  <c r="X5095" i="23"/>
  <c r="AA5094" i="23"/>
  <c r="Z5094" i="23"/>
  <c r="Y5094" i="23"/>
  <c r="X5094" i="23"/>
  <c r="AA5093" i="23"/>
  <c r="Z5093" i="23"/>
  <c r="Y5093" i="23"/>
  <c r="X5093" i="23"/>
  <c r="AA5091" i="23"/>
  <c r="Z5091" i="23"/>
  <c r="Y5091" i="23"/>
  <c r="X5091" i="23"/>
  <c r="AA5090" i="23"/>
  <c r="Z5090" i="23"/>
  <c r="Y5090" i="23"/>
  <c r="X5090" i="23" s="1"/>
  <c r="AA5089" i="23"/>
  <c r="Z5089" i="23"/>
  <c r="Y5089" i="23"/>
  <c r="X5089" i="23" s="1"/>
  <c r="AA5088" i="23"/>
  <c r="Z5088" i="23"/>
  <c r="Y5088" i="23"/>
  <c r="X5088" i="23" s="1"/>
  <c r="AA5087" i="23"/>
  <c r="Z5087" i="23"/>
  <c r="Y5087" i="23"/>
  <c r="X5087" i="23" s="1"/>
  <c r="AA5086" i="23"/>
  <c r="Z5086" i="23"/>
  <c r="Y5086" i="23"/>
  <c r="X5086" i="23"/>
  <c r="AA5085" i="23"/>
  <c r="Z5085" i="23"/>
  <c r="Y5085" i="23"/>
  <c r="X5085" i="23"/>
  <c r="AA5084" i="23"/>
  <c r="Z5084" i="23"/>
  <c r="Y5084" i="23"/>
  <c r="X5084" i="23"/>
  <c r="AA5083" i="23"/>
  <c r="Z5083" i="23"/>
  <c r="Y5083" i="23"/>
  <c r="X5083" i="23"/>
  <c r="AA5082" i="23"/>
  <c r="Z5082" i="23"/>
  <c r="Y5082" i="23"/>
  <c r="X5082" i="23"/>
  <c r="AA5081" i="23"/>
  <c r="Z5081" i="23"/>
  <c r="Y5081" i="23"/>
  <c r="X5081" i="23" s="1"/>
  <c r="AA5080" i="23"/>
  <c r="Z5080" i="23"/>
  <c r="Y5080" i="23"/>
  <c r="X5080" i="23" s="1"/>
  <c r="AA5079" i="23"/>
  <c r="Z5079" i="23"/>
  <c r="Y5079" i="23"/>
  <c r="X5079" i="23" s="1"/>
  <c r="AA5078" i="23"/>
  <c r="Z5078" i="23"/>
  <c r="Y5078" i="23"/>
  <c r="X5078" i="23"/>
  <c r="AA5077" i="23"/>
  <c r="Z5077" i="23"/>
  <c r="Y5077" i="23"/>
  <c r="X5077" i="23"/>
  <c r="AA5076" i="23"/>
  <c r="Z5076" i="23"/>
  <c r="Y5076" i="23"/>
  <c r="X5076" i="23" s="1"/>
  <c r="AA5075" i="23"/>
  <c r="Z5075" i="23"/>
  <c r="Y5075" i="23"/>
  <c r="X5075" i="23" s="1"/>
  <c r="AA5074" i="23"/>
  <c r="Z5074" i="23"/>
  <c r="Y5074" i="23"/>
  <c r="X5074" i="23" s="1"/>
  <c r="AA5073" i="23"/>
  <c r="Z5073" i="23"/>
  <c r="Y5073" i="23"/>
  <c r="X5073" i="23" s="1"/>
  <c r="AA5072" i="23"/>
  <c r="Z5072" i="23"/>
  <c r="Y5072" i="23"/>
  <c r="X5072" i="23" s="1"/>
  <c r="AA5071" i="23"/>
  <c r="Z5071" i="23"/>
  <c r="Y5071" i="23"/>
  <c r="X5071" i="23" s="1"/>
  <c r="AA5070" i="23"/>
  <c r="Z5070" i="23"/>
  <c r="Y5070" i="23"/>
  <c r="X5070" i="23" s="1"/>
  <c r="AA5069" i="23"/>
  <c r="Z5069" i="23"/>
  <c r="Y5069" i="23"/>
  <c r="X5069" i="23" s="1"/>
  <c r="AA5068" i="23"/>
  <c r="Z5068" i="23"/>
  <c r="Y5068" i="23"/>
  <c r="X5068" i="23"/>
  <c r="AA5067" i="23"/>
  <c r="Z5067" i="23"/>
  <c r="Y5067" i="23"/>
  <c r="X5067" i="23"/>
  <c r="AA5066" i="23"/>
  <c r="Z5066" i="23"/>
  <c r="Y5066" i="23"/>
  <c r="X5066" i="23"/>
  <c r="AA5065" i="23"/>
  <c r="Z5065" i="23"/>
  <c r="Y5065" i="23"/>
  <c r="X5065" i="23"/>
  <c r="AA5064" i="23"/>
  <c r="Z5064" i="23"/>
  <c r="Y5064" i="23"/>
  <c r="X5064" i="23" s="1"/>
  <c r="AA5063" i="23"/>
  <c r="Z5063" i="23"/>
  <c r="Y5063" i="23"/>
  <c r="X5063" i="23" s="1"/>
  <c r="AA5062" i="23"/>
  <c r="Z5062" i="23"/>
  <c r="Y5062" i="23"/>
  <c r="X5062" i="23" s="1"/>
  <c r="AA5061" i="23"/>
  <c r="Z5061" i="23"/>
  <c r="Y5061" i="23"/>
  <c r="X5061" i="23" s="1"/>
  <c r="AA5060" i="23"/>
  <c r="Z5060" i="23"/>
  <c r="Y5060" i="23"/>
  <c r="X5060" i="23" s="1"/>
  <c r="AA5059" i="23"/>
  <c r="Z5059" i="23"/>
  <c r="Y5059" i="23"/>
  <c r="X5059" i="23" s="1"/>
  <c r="AA5058" i="23"/>
  <c r="Z5058" i="23"/>
  <c r="Y5058" i="23"/>
  <c r="X5058" i="23" s="1"/>
  <c r="AA5057" i="23"/>
  <c r="Z5057" i="23"/>
  <c r="Y5057" i="23"/>
  <c r="X5057" i="23" s="1"/>
  <c r="AA5056" i="23"/>
  <c r="Z5056" i="23"/>
  <c r="Y5056" i="23"/>
  <c r="X5056" i="23" s="1"/>
  <c r="AA5055" i="23"/>
  <c r="Z5055" i="23"/>
  <c r="Y5055" i="23"/>
  <c r="X5055" i="23"/>
  <c r="AA5054" i="23"/>
  <c r="Z5054" i="23"/>
  <c r="Y5054" i="23"/>
  <c r="X5054" i="23" s="1"/>
  <c r="AA5053" i="23"/>
  <c r="Z5053" i="23"/>
  <c r="Y5053" i="23"/>
  <c r="X5053" i="23" s="1"/>
  <c r="AA5052" i="23"/>
  <c r="Z5052" i="23"/>
  <c r="Y5052" i="23"/>
  <c r="X5052" i="23" s="1"/>
  <c r="AA5051" i="23"/>
  <c r="Z5051" i="23"/>
  <c r="Y5051" i="23"/>
  <c r="X5051" i="23" s="1"/>
  <c r="AA5050" i="23"/>
  <c r="Z5050" i="23"/>
  <c r="Y5050" i="23"/>
  <c r="X5050" i="23" s="1"/>
  <c r="AA5049" i="23"/>
  <c r="Z5049" i="23"/>
  <c r="Y5049" i="23"/>
  <c r="X5049" i="23" s="1"/>
  <c r="AA5048" i="23"/>
  <c r="Z5048" i="23"/>
  <c r="Y5048" i="23"/>
  <c r="X5048" i="23" s="1"/>
  <c r="AA5047" i="23"/>
  <c r="Z5047" i="23"/>
  <c r="Y5047" i="23"/>
  <c r="X5047" i="23" s="1"/>
  <c r="AA5046" i="23"/>
  <c r="Z5046" i="23"/>
  <c r="Y5046" i="23"/>
  <c r="X5046" i="23" s="1"/>
  <c r="AA5045" i="23"/>
  <c r="Z5045" i="23"/>
  <c r="Y5045" i="23"/>
  <c r="X5045" i="23" s="1"/>
  <c r="AA5044" i="23"/>
  <c r="Z5044" i="23"/>
  <c r="Y5044" i="23"/>
  <c r="X5044" i="23" s="1"/>
  <c r="AA5043" i="23"/>
  <c r="Z5043" i="23"/>
  <c r="Y5043" i="23"/>
  <c r="X5043" i="23" s="1"/>
  <c r="AA5042" i="23"/>
  <c r="Z5042" i="23"/>
  <c r="Y5042" i="23"/>
  <c r="X5042" i="23" s="1"/>
  <c r="AA5041" i="23"/>
  <c r="Z5041" i="23"/>
  <c r="Y5041" i="23"/>
  <c r="X5041" i="23" s="1"/>
  <c r="AA5040" i="23"/>
  <c r="Z5040" i="23"/>
  <c r="Y5040" i="23"/>
  <c r="X5040" i="23" s="1"/>
  <c r="AA5039" i="23"/>
  <c r="Z5039" i="23"/>
  <c r="Y5039" i="23"/>
  <c r="X5039" i="23" s="1"/>
  <c r="AA5038" i="23"/>
  <c r="Z5038" i="23"/>
  <c r="Y5038" i="23"/>
  <c r="X5038" i="23" s="1"/>
  <c r="AA5037" i="23"/>
  <c r="Z5037" i="23"/>
  <c r="Y5037" i="23"/>
  <c r="X5037" i="23" s="1"/>
  <c r="AA5036" i="23"/>
  <c r="Z5036" i="23"/>
  <c r="Y5036" i="23"/>
  <c r="X5036" i="23" s="1"/>
  <c r="AA5035" i="23"/>
  <c r="Z5035" i="23"/>
  <c r="Y5035" i="23"/>
  <c r="X5035" i="23" s="1"/>
  <c r="AA5034" i="23"/>
  <c r="Z5034" i="23"/>
  <c r="Y5034" i="23"/>
  <c r="X5034" i="23" s="1"/>
  <c r="AA5033" i="23"/>
  <c r="Z5033" i="23"/>
  <c r="Y5033" i="23"/>
  <c r="X5033" i="23" s="1"/>
  <c r="AA5032" i="23"/>
  <c r="Z5032" i="23"/>
  <c r="Y5032" i="23"/>
  <c r="X5032" i="23" s="1"/>
  <c r="AA5031" i="23"/>
  <c r="Z5031" i="23"/>
  <c r="Y5031" i="23"/>
  <c r="X5031" i="23" s="1"/>
  <c r="AA5029" i="23"/>
  <c r="Z5029" i="23"/>
  <c r="Y5029" i="23"/>
  <c r="X5029" i="23" s="1"/>
  <c r="AA5028" i="23"/>
  <c r="Z5028" i="23"/>
  <c r="Y5028" i="23"/>
  <c r="X5028" i="23" s="1"/>
  <c r="AA5027" i="23"/>
  <c r="Z5027" i="23"/>
  <c r="Y5027" i="23"/>
  <c r="X5027" i="23" s="1"/>
  <c r="AA5026" i="23"/>
  <c r="Z5026" i="23"/>
  <c r="Y5026" i="23"/>
  <c r="X5026" i="23" s="1"/>
  <c r="AA5025" i="23"/>
  <c r="Z5025" i="23"/>
  <c r="Y5025" i="23"/>
  <c r="X5025" i="23" s="1"/>
  <c r="AA5024" i="23"/>
  <c r="Z5024" i="23"/>
  <c r="Y5024" i="23"/>
  <c r="X5024" i="23" s="1"/>
  <c r="AA5023" i="23"/>
  <c r="Z5023" i="23"/>
  <c r="Y5023" i="23"/>
  <c r="X5023" i="23" s="1"/>
  <c r="AA5022" i="23"/>
  <c r="Z5022" i="23"/>
  <c r="Y5022" i="23"/>
  <c r="X5022" i="23" s="1"/>
  <c r="AA5021" i="23"/>
  <c r="Z5021" i="23"/>
  <c r="Y5021" i="23"/>
  <c r="X5021" i="23" s="1"/>
  <c r="AA5020" i="23"/>
  <c r="Z5020" i="23"/>
  <c r="Y5020" i="23"/>
  <c r="X5020" i="23"/>
  <c r="AA5019" i="23"/>
  <c r="Z5019" i="23"/>
  <c r="Y5019" i="23"/>
  <c r="X5019" i="23"/>
  <c r="AA5018" i="23"/>
  <c r="Z5018" i="23"/>
  <c r="Y5018" i="23"/>
  <c r="X5018" i="23" s="1"/>
  <c r="AA5016" i="23"/>
  <c r="Z5016" i="23"/>
  <c r="Y5016" i="23"/>
  <c r="X5016" i="23" s="1"/>
  <c r="AA5015" i="23"/>
  <c r="Z5015" i="23"/>
  <c r="Y5015" i="23"/>
  <c r="X5015" i="23" s="1"/>
  <c r="AA5014" i="23"/>
  <c r="Z5014" i="23"/>
  <c r="Y5014" i="23"/>
  <c r="X5014" i="23" s="1"/>
  <c r="AA5013" i="23"/>
  <c r="Z5013" i="23"/>
  <c r="Y5013" i="23"/>
  <c r="X5013" i="23" s="1"/>
  <c r="AA5012" i="23"/>
  <c r="Z5012" i="23"/>
  <c r="Y5012" i="23"/>
  <c r="X5012" i="23" s="1"/>
  <c r="AA5011" i="23"/>
  <c r="Z5011" i="23"/>
  <c r="Y5011" i="23"/>
  <c r="X5011" i="23" s="1"/>
  <c r="AA5010" i="23"/>
  <c r="Z5010" i="23"/>
  <c r="Y5010" i="23"/>
  <c r="X5010" i="23" s="1"/>
  <c r="AA5009" i="23"/>
  <c r="Z5009" i="23"/>
  <c r="Y5009" i="23"/>
  <c r="X5009" i="23" s="1"/>
  <c r="AA5008" i="23"/>
  <c r="Z5008" i="23"/>
  <c r="Y5008" i="23"/>
  <c r="X5008" i="23" s="1"/>
  <c r="AA5007" i="23"/>
  <c r="Z5007" i="23"/>
  <c r="Y5007" i="23"/>
  <c r="X5007" i="23" s="1"/>
  <c r="AA5006" i="23"/>
  <c r="Z5006" i="23"/>
  <c r="Y5006" i="23"/>
  <c r="X5006" i="23" s="1"/>
  <c r="AA5005" i="23"/>
  <c r="Z5005" i="23"/>
  <c r="Y5005" i="23"/>
  <c r="X5005" i="23" s="1"/>
  <c r="AA5004" i="23"/>
  <c r="Z5004" i="23"/>
  <c r="Y5004" i="23"/>
  <c r="X5004" i="23" s="1"/>
  <c r="AA5003" i="23"/>
  <c r="Z5003" i="23"/>
  <c r="Y5003" i="23"/>
  <c r="X5003" i="23" s="1"/>
  <c r="AA5002" i="23"/>
  <c r="Z5002" i="23"/>
  <c r="Y5002" i="23"/>
  <c r="X5002" i="23" s="1"/>
  <c r="AA5001" i="23"/>
  <c r="Z5001" i="23"/>
  <c r="Y5001" i="23"/>
  <c r="X5001" i="23" s="1"/>
  <c r="AA5000" i="23"/>
  <c r="Z5000" i="23"/>
  <c r="Y5000" i="23"/>
  <c r="X5000" i="23" s="1"/>
  <c r="AA4999" i="23"/>
  <c r="Z4999" i="23"/>
  <c r="Y4999" i="23"/>
  <c r="AA4998" i="23"/>
  <c r="Z4998" i="23"/>
  <c r="Y4998" i="23"/>
  <c r="X4998" i="23" s="1"/>
  <c r="AA4997" i="23"/>
  <c r="Z4997" i="23"/>
  <c r="Y4997" i="23"/>
  <c r="AA4996" i="23"/>
  <c r="Z4996" i="23"/>
  <c r="Y4996" i="23"/>
  <c r="X4996" i="23" s="1"/>
  <c r="AA4995" i="23"/>
  <c r="Z4995" i="23"/>
  <c r="Y4995" i="23"/>
  <c r="AA4994" i="23"/>
  <c r="Z4994" i="23"/>
  <c r="Y4994" i="23"/>
  <c r="X4994" i="23" s="1"/>
  <c r="AA4993" i="23"/>
  <c r="Z4993" i="23"/>
  <c r="Y4993" i="23"/>
  <c r="X4993" i="23" s="1"/>
  <c r="AA4992" i="23"/>
  <c r="Z4992" i="23"/>
  <c r="Y4992" i="23"/>
  <c r="X4992" i="23" s="1"/>
  <c r="AA4991" i="23"/>
  <c r="Z4991" i="23"/>
  <c r="Y4991" i="23"/>
  <c r="X4991" i="23" s="1"/>
  <c r="AA4990" i="23"/>
  <c r="Z4990" i="23"/>
  <c r="Y4990" i="23"/>
  <c r="X4990" i="23" s="1"/>
  <c r="AA4989" i="23"/>
  <c r="Z4989" i="23"/>
  <c r="Y4989" i="23"/>
  <c r="X4989" i="23" s="1"/>
  <c r="AA4988" i="23"/>
  <c r="Z4988" i="23"/>
  <c r="Y4988" i="23"/>
  <c r="X4988" i="23" s="1"/>
  <c r="AA4987" i="23"/>
  <c r="Z4987" i="23"/>
  <c r="Y4987" i="23"/>
  <c r="X4987" i="23" s="1"/>
  <c r="AA4986" i="23"/>
  <c r="Z4986" i="23"/>
  <c r="Y4986" i="23"/>
  <c r="X4986" i="23" s="1"/>
  <c r="AA4985" i="23"/>
  <c r="Z4985" i="23"/>
  <c r="Y4985" i="23"/>
  <c r="X4985" i="23" s="1"/>
  <c r="AA4984" i="23"/>
  <c r="Z4984" i="23"/>
  <c r="Y4984" i="23"/>
  <c r="AA4983" i="23"/>
  <c r="Z4983" i="23"/>
  <c r="Y4983" i="23"/>
  <c r="X4983" i="23" s="1"/>
  <c r="AA4981" i="23"/>
  <c r="Z4981" i="23"/>
  <c r="Y4981" i="23"/>
  <c r="X4981" i="23" s="1"/>
  <c r="AA4980" i="23"/>
  <c r="Z4980" i="23"/>
  <c r="Y4980" i="23"/>
  <c r="X4980" i="23" s="1"/>
  <c r="AA4979" i="23"/>
  <c r="Z4979" i="23"/>
  <c r="Y4979" i="23"/>
  <c r="X4979" i="23" s="1"/>
  <c r="AA4978" i="23"/>
  <c r="Z4978" i="23"/>
  <c r="Y4978" i="23"/>
  <c r="X4978" i="23" s="1"/>
  <c r="AA4977" i="23"/>
  <c r="Z4977" i="23"/>
  <c r="Y4977" i="23"/>
  <c r="X4977" i="23" s="1"/>
  <c r="AA4976" i="23"/>
  <c r="Z4976" i="23"/>
  <c r="Y4976" i="23"/>
  <c r="X4976" i="23" s="1"/>
  <c r="AA4975" i="23"/>
  <c r="Z4975" i="23"/>
  <c r="Y4975" i="23"/>
  <c r="X4975" i="23" s="1"/>
  <c r="AA4974" i="23"/>
  <c r="Z4974" i="23"/>
  <c r="Y4974" i="23"/>
  <c r="X4974" i="23" s="1"/>
  <c r="AA4973" i="23"/>
  <c r="Z4973" i="23"/>
  <c r="Y4973" i="23"/>
  <c r="X4973" i="23" s="1"/>
  <c r="AA4972" i="23"/>
  <c r="Z4972" i="23"/>
  <c r="Y4972" i="23"/>
  <c r="X4972" i="23" s="1"/>
  <c r="AA4971" i="23"/>
  <c r="Z4971" i="23"/>
  <c r="Y4971" i="23"/>
  <c r="X4971" i="23" s="1"/>
  <c r="AA4970" i="23"/>
  <c r="Z4970" i="23"/>
  <c r="Y4970" i="23"/>
  <c r="X4970" i="23" s="1"/>
  <c r="AA4969" i="23"/>
  <c r="Z4969" i="23"/>
  <c r="Y4969" i="23"/>
  <c r="X4969" i="23" s="1"/>
  <c r="AA4968" i="23"/>
  <c r="Z4968" i="23"/>
  <c r="Y4968" i="23"/>
  <c r="X4968" i="23" s="1"/>
  <c r="AA4967" i="23"/>
  <c r="Z4967" i="23"/>
  <c r="Y4967" i="23"/>
  <c r="X4967" i="23"/>
  <c r="AA4966" i="23"/>
  <c r="Z4966" i="23"/>
  <c r="Y4966" i="23"/>
  <c r="X4966" i="23" s="1"/>
  <c r="AA4965" i="23"/>
  <c r="Z4965" i="23"/>
  <c r="Y4965" i="23"/>
  <c r="X4965" i="23" s="1"/>
  <c r="AA4964" i="23"/>
  <c r="Z4964" i="23"/>
  <c r="Y4964" i="23"/>
  <c r="X4964" i="23" s="1"/>
  <c r="AA4963" i="23"/>
  <c r="Z4963" i="23"/>
  <c r="Y4963" i="23"/>
  <c r="X4963" i="23" s="1"/>
  <c r="AA4962" i="23"/>
  <c r="Z4962" i="23"/>
  <c r="Y4962" i="23"/>
  <c r="X4962" i="23" s="1"/>
  <c r="AA4961" i="23"/>
  <c r="Z4961" i="23"/>
  <c r="Y4961" i="23"/>
  <c r="X4961" i="23" s="1"/>
  <c r="AA4960" i="23"/>
  <c r="Z4960" i="23"/>
  <c r="Y4960" i="23"/>
  <c r="X4960" i="23" s="1"/>
  <c r="AA4959" i="23"/>
  <c r="Z4959" i="23"/>
  <c r="Y4959" i="23"/>
  <c r="X4959" i="23" s="1"/>
  <c r="AA4958" i="23"/>
  <c r="Z4958" i="23"/>
  <c r="Y4958" i="23"/>
  <c r="X4958" i="23" s="1"/>
  <c r="AA4957" i="23"/>
  <c r="Z4957" i="23"/>
  <c r="Y4957" i="23"/>
  <c r="X4957" i="23" s="1"/>
  <c r="AA4956" i="23"/>
  <c r="Z4956" i="23"/>
  <c r="Y4956" i="23"/>
  <c r="X4956" i="23" s="1"/>
  <c r="AA4955" i="23"/>
  <c r="Z4955" i="23"/>
  <c r="Y4955" i="23"/>
  <c r="X4955" i="23" s="1"/>
  <c r="AA4954" i="23"/>
  <c r="Z4954" i="23"/>
  <c r="Y4954" i="23"/>
  <c r="X4954" i="23" s="1"/>
  <c r="AA4953" i="23"/>
  <c r="Z4953" i="23"/>
  <c r="Y4953" i="23"/>
  <c r="X4953" i="23" s="1"/>
  <c r="AA4952" i="23"/>
  <c r="Z4952" i="23"/>
  <c r="Y4952" i="23"/>
  <c r="X4952" i="23" s="1"/>
  <c r="AA4951" i="23"/>
  <c r="Z4951" i="23"/>
  <c r="Y4951" i="23"/>
  <c r="X4951" i="23" s="1"/>
  <c r="AA4950" i="23"/>
  <c r="Z4950" i="23"/>
  <c r="Y4950" i="23"/>
  <c r="X4950" i="23" s="1"/>
  <c r="AA4949" i="23"/>
  <c r="Z4949" i="23"/>
  <c r="Y4949" i="23"/>
  <c r="X4949" i="23" s="1"/>
  <c r="AA4948" i="23"/>
  <c r="Z4948" i="23"/>
  <c r="Y4948" i="23"/>
  <c r="X4948" i="23" s="1"/>
  <c r="AA4947" i="23"/>
  <c r="Z4947" i="23"/>
  <c r="Y4947" i="23"/>
  <c r="X4947" i="23" s="1"/>
  <c r="AA4946" i="23"/>
  <c r="Z4946" i="23"/>
  <c r="Y4946" i="23"/>
  <c r="X4946" i="23" s="1"/>
  <c r="AA4945" i="23"/>
  <c r="Z4945" i="23"/>
  <c r="Y4945" i="23"/>
  <c r="X4945" i="23"/>
  <c r="AA4944" i="23"/>
  <c r="Z4944" i="23"/>
  <c r="Y4944" i="23"/>
  <c r="X4944" i="23"/>
  <c r="AA4943" i="23"/>
  <c r="Z4943" i="23"/>
  <c r="Y4943" i="23"/>
  <c r="X4943" i="23" s="1"/>
  <c r="AA4942" i="23"/>
  <c r="Z4942" i="23"/>
  <c r="Y4942" i="23"/>
  <c r="X4942" i="23" s="1"/>
  <c r="AA4941" i="23"/>
  <c r="Z4941" i="23"/>
  <c r="Y4941" i="23"/>
  <c r="X4941" i="23" s="1"/>
  <c r="AA4940" i="23"/>
  <c r="Z4940" i="23"/>
  <c r="Y4940" i="23"/>
  <c r="X4940" i="23" s="1"/>
  <c r="AA4939" i="23"/>
  <c r="Z4939" i="23"/>
  <c r="Y4939" i="23"/>
  <c r="X4939" i="23" s="1"/>
  <c r="AA4938" i="23"/>
  <c r="Z4938" i="23"/>
  <c r="Y4938" i="23"/>
  <c r="X4938" i="23" s="1"/>
  <c r="AA4937" i="23"/>
  <c r="Z4937" i="23"/>
  <c r="Y4937" i="23"/>
  <c r="X4937" i="23" s="1"/>
  <c r="AA4936" i="23"/>
  <c r="Z4936" i="23"/>
  <c r="Y4936" i="23"/>
  <c r="X4936" i="23" s="1"/>
  <c r="AA4935" i="23"/>
  <c r="Z4935" i="23"/>
  <c r="Y4935" i="23"/>
  <c r="X4935" i="23" s="1"/>
  <c r="AA4934" i="23"/>
  <c r="Z4934" i="23"/>
  <c r="Y4934" i="23"/>
  <c r="X4934" i="23" s="1"/>
  <c r="AA4933" i="23"/>
  <c r="Z4933" i="23"/>
  <c r="Y4933" i="23"/>
  <c r="X4933" i="23" s="1"/>
  <c r="AA4932" i="23"/>
  <c r="Z4932" i="23"/>
  <c r="Y4932" i="23"/>
  <c r="X4932" i="23" s="1"/>
  <c r="AA4931" i="23"/>
  <c r="Z4931" i="23"/>
  <c r="Y4931" i="23"/>
  <c r="X4931" i="23" s="1"/>
  <c r="AA4930" i="23"/>
  <c r="Z4930" i="23"/>
  <c r="Y4930" i="23"/>
  <c r="X4930" i="23" s="1"/>
  <c r="AA4929" i="23"/>
  <c r="Z4929" i="23"/>
  <c r="Y4929" i="23"/>
  <c r="X4929" i="23" s="1"/>
  <c r="AA4928" i="23"/>
  <c r="Z4928" i="23"/>
  <c r="Y4928" i="23"/>
  <c r="X4928" i="23" s="1"/>
  <c r="AA4927" i="23"/>
  <c r="Z4927" i="23"/>
  <c r="Y4927" i="23"/>
  <c r="AA4926" i="23"/>
  <c r="Z4926" i="23"/>
  <c r="Y4926" i="23"/>
  <c r="X4926" i="23" s="1"/>
  <c r="AA4925" i="23"/>
  <c r="Z4925" i="23"/>
  <c r="Y4925" i="23"/>
  <c r="AA4924" i="23"/>
  <c r="Z4924" i="23"/>
  <c r="Y4924" i="23"/>
  <c r="X4924" i="23" s="1"/>
  <c r="AA4923" i="23"/>
  <c r="Z4923" i="23"/>
  <c r="Y4923" i="23"/>
  <c r="AA4922" i="23"/>
  <c r="Z4922" i="23"/>
  <c r="Y4922" i="23"/>
  <c r="X4922" i="23" s="1"/>
  <c r="AA4921" i="23"/>
  <c r="Z4921" i="23"/>
  <c r="Y4921" i="23"/>
  <c r="X4921" i="23" s="1"/>
  <c r="AA4920" i="23"/>
  <c r="Z4920" i="23"/>
  <c r="Y4920" i="23"/>
  <c r="X4920" i="23" s="1"/>
  <c r="AA4919" i="23"/>
  <c r="Z4919" i="23"/>
  <c r="Y4919" i="23"/>
  <c r="X4919" i="23" s="1"/>
  <c r="AA4918" i="23"/>
  <c r="Z4918" i="23"/>
  <c r="Y4918" i="23"/>
  <c r="X4918" i="23" s="1"/>
  <c r="AA4917" i="23"/>
  <c r="Z4917" i="23"/>
  <c r="Y4917" i="23"/>
  <c r="X4917" i="23" s="1"/>
  <c r="AA4916" i="23"/>
  <c r="Z4916" i="23"/>
  <c r="Y4916" i="23"/>
  <c r="X4916" i="23" s="1"/>
  <c r="AA4915" i="23"/>
  <c r="Z4915" i="23"/>
  <c r="Y4915" i="23"/>
  <c r="X4915" i="23" s="1"/>
  <c r="AA4914" i="23"/>
  <c r="Z4914" i="23"/>
  <c r="Y4914" i="23"/>
  <c r="X4914" i="23" s="1"/>
  <c r="AA4913" i="23"/>
  <c r="Z4913" i="23"/>
  <c r="Y4913" i="23"/>
  <c r="X4913" i="23" s="1"/>
  <c r="AA4912" i="23"/>
  <c r="Z4912" i="23"/>
  <c r="Y4912" i="23"/>
  <c r="X4912" i="23" s="1"/>
  <c r="AA4911" i="23"/>
  <c r="Z4911" i="23"/>
  <c r="Y4911" i="23"/>
  <c r="X4911" i="23" s="1"/>
  <c r="AA4910" i="23"/>
  <c r="Z4910" i="23"/>
  <c r="Y4910" i="23"/>
  <c r="X4910" i="23" s="1"/>
  <c r="AA4909" i="23"/>
  <c r="Z4909" i="23"/>
  <c r="Y4909" i="23"/>
  <c r="X4909" i="23" s="1"/>
  <c r="AA4908" i="23"/>
  <c r="Z4908" i="23"/>
  <c r="Y4908" i="23"/>
  <c r="X4908" i="23" s="1"/>
  <c r="AA4907" i="23"/>
  <c r="Z4907" i="23"/>
  <c r="Y4907" i="23"/>
  <c r="X4907" i="23" s="1"/>
  <c r="AA4906" i="23"/>
  <c r="Z4906" i="23"/>
  <c r="Y4906" i="23"/>
  <c r="X4906" i="23" s="1"/>
  <c r="AA4905" i="23"/>
  <c r="Z4905" i="23"/>
  <c r="Y4905" i="23"/>
  <c r="X4905" i="23" s="1"/>
  <c r="AA4904" i="23"/>
  <c r="Z4904" i="23"/>
  <c r="Y4904" i="23"/>
  <c r="X4904" i="23" s="1"/>
  <c r="AA4903" i="23"/>
  <c r="Z4903" i="23"/>
  <c r="Y4903" i="23"/>
  <c r="X4903" i="23" s="1"/>
  <c r="AA4902" i="23"/>
  <c r="Z4902" i="23"/>
  <c r="Y4902" i="23"/>
  <c r="X4902" i="23" s="1"/>
  <c r="AA4901" i="23"/>
  <c r="Z4901" i="23"/>
  <c r="Y4901" i="23"/>
  <c r="X4901" i="23" s="1"/>
  <c r="AA4900" i="23"/>
  <c r="Z4900" i="23"/>
  <c r="Y4900" i="23"/>
  <c r="X4900" i="23" s="1"/>
  <c r="AA4899" i="23"/>
  <c r="Z4899" i="23"/>
  <c r="Y4899" i="23"/>
  <c r="X4899" i="23"/>
  <c r="AA4898" i="23"/>
  <c r="Z4898" i="23"/>
  <c r="Y4898" i="23"/>
  <c r="X4898" i="23"/>
  <c r="AA4897" i="23"/>
  <c r="Z4897" i="23"/>
  <c r="Y4897" i="23"/>
  <c r="X4897" i="23"/>
  <c r="AA4896" i="23"/>
  <c r="Z4896" i="23"/>
  <c r="Y4896" i="23"/>
  <c r="X4896" i="23"/>
  <c r="AA4895" i="23"/>
  <c r="Z4895" i="23"/>
  <c r="Y4895" i="23"/>
  <c r="X4895" i="23"/>
  <c r="AA4894" i="23"/>
  <c r="Z4894" i="23"/>
  <c r="Y4894" i="23"/>
  <c r="X4894" i="23" s="1"/>
  <c r="AA4893" i="23"/>
  <c r="Z4893" i="23"/>
  <c r="Y4893" i="23"/>
  <c r="X4893" i="23" s="1"/>
  <c r="AA4892" i="23"/>
  <c r="Z4892" i="23"/>
  <c r="Y4892" i="23"/>
  <c r="X4892" i="23" s="1"/>
  <c r="AA4891" i="23"/>
  <c r="Z4891" i="23"/>
  <c r="Y4891" i="23"/>
  <c r="X4891" i="23" s="1"/>
  <c r="AA4890" i="23"/>
  <c r="Z4890" i="23"/>
  <c r="Y4890" i="23"/>
  <c r="X4890" i="23" s="1"/>
  <c r="AA4889" i="23"/>
  <c r="Z4889" i="23"/>
  <c r="Y4889" i="23"/>
  <c r="X4889" i="23" s="1"/>
  <c r="AA4888" i="23"/>
  <c r="Z4888" i="23"/>
  <c r="Y4888" i="23"/>
  <c r="X4888" i="23"/>
  <c r="AA4887" i="23"/>
  <c r="Z4887" i="23"/>
  <c r="Y4887" i="23"/>
  <c r="X4887" i="23"/>
  <c r="AA4886" i="23"/>
  <c r="Z4886" i="23"/>
  <c r="Y4886" i="23"/>
  <c r="X4886" i="23"/>
  <c r="AA4885" i="23"/>
  <c r="Z4885" i="23"/>
  <c r="Y4885" i="23"/>
  <c r="X4885" i="23"/>
  <c r="AA4884" i="23"/>
  <c r="Z4884" i="23"/>
  <c r="Y4884" i="23"/>
  <c r="X4884" i="23" s="1"/>
  <c r="AA4883" i="23"/>
  <c r="Z4883" i="23"/>
  <c r="Y4883" i="23"/>
  <c r="X4883" i="23" s="1"/>
  <c r="AA4881" i="23"/>
  <c r="Z4881" i="23"/>
  <c r="Y4881" i="23"/>
  <c r="X4881" i="23" s="1"/>
  <c r="AA4880" i="23"/>
  <c r="Z4880" i="23"/>
  <c r="Y4880" i="23"/>
  <c r="X4880" i="23" s="1"/>
  <c r="AA4879" i="23"/>
  <c r="Z4879" i="23"/>
  <c r="Y4879" i="23"/>
  <c r="X4879" i="23" s="1"/>
  <c r="AA4877" i="23"/>
  <c r="Z4877" i="23"/>
  <c r="Y4877" i="23"/>
  <c r="X4877" i="23" s="1"/>
  <c r="AA4876" i="23"/>
  <c r="Z4876" i="23"/>
  <c r="Y4876" i="23"/>
  <c r="X4876" i="23"/>
  <c r="AA4875" i="23"/>
  <c r="Z4875" i="23"/>
  <c r="Y4875" i="23"/>
  <c r="X4875" i="23"/>
  <c r="AA4874" i="23"/>
  <c r="Z4874" i="23"/>
  <c r="Y4874" i="23"/>
  <c r="X4874" i="23"/>
  <c r="AA4873" i="23"/>
  <c r="Z4873" i="23"/>
  <c r="Y4873" i="23"/>
  <c r="X4873" i="23"/>
  <c r="AA4872" i="23"/>
  <c r="Z4872" i="23"/>
  <c r="Y4872" i="23"/>
  <c r="X4872" i="23"/>
  <c r="AA4871" i="23"/>
  <c r="Z4871" i="23"/>
  <c r="Y4871" i="23"/>
  <c r="X4871" i="23"/>
  <c r="AA4870" i="23"/>
  <c r="Z4870" i="23"/>
  <c r="Y4870" i="23"/>
  <c r="X4870" i="23" s="1"/>
  <c r="AA4869" i="23"/>
  <c r="Z4869" i="23"/>
  <c r="Y4869" i="23"/>
  <c r="X4869" i="23" s="1"/>
  <c r="AA4868" i="23"/>
  <c r="Z4868" i="23"/>
  <c r="Y4868" i="23"/>
  <c r="AA4867" i="23"/>
  <c r="Z4867" i="23"/>
  <c r="Y4867" i="23"/>
  <c r="X4867" i="23" s="1"/>
  <c r="AA4866" i="23"/>
  <c r="Z4866" i="23"/>
  <c r="Y4866" i="23"/>
  <c r="X4866" i="23" s="1"/>
  <c r="AA4865" i="23"/>
  <c r="Z4865" i="23"/>
  <c r="Y4865" i="23"/>
  <c r="X4865" i="23" s="1"/>
  <c r="AA4864" i="23"/>
  <c r="Z4864" i="23"/>
  <c r="Y4864" i="23"/>
  <c r="X4864" i="23" s="1"/>
  <c r="AA4863" i="23"/>
  <c r="Z4863" i="23"/>
  <c r="Y4863" i="23"/>
  <c r="X4863" i="23" s="1"/>
  <c r="AA4862" i="23"/>
  <c r="Z4862" i="23"/>
  <c r="Y4862" i="23"/>
  <c r="X4862" i="23" s="1"/>
  <c r="AA4861" i="23"/>
  <c r="Z4861" i="23"/>
  <c r="Y4861" i="23"/>
  <c r="X4861" i="23" s="1"/>
  <c r="AA4860" i="23"/>
  <c r="Z4860" i="23"/>
  <c r="Y4860" i="23"/>
  <c r="X4860" i="23" s="1"/>
  <c r="AA4858" i="23"/>
  <c r="Z4858" i="23"/>
  <c r="Y4858" i="23"/>
  <c r="X4858" i="23" s="1"/>
  <c r="AA4857" i="23"/>
  <c r="Z4857" i="23"/>
  <c r="Y4857" i="23"/>
  <c r="X4857" i="23"/>
  <c r="AA4856" i="23"/>
  <c r="Z4856" i="23"/>
  <c r="Y4856" i="23"/>
  <c r="X4856" i="23"/>
  <c r="AA4855" i="23"/>
  <c r="Z4855" i="23"/>
  <c r="Y4855" i="23"/>
  <c r="X4855" i="23"/>
  <c r="AA4854" i="23"/>
  <c r="Z4854" i="23"/>
  <c r="Y4854" i="23"/>
  <c r="X4854" i="23"/>
  <c r="AA4853" i="23"/>
  <c r="Z4853" i="23"/>
  <c r="Y4853" i="23"/>
  <c r="X4853" i="23"/>
  <c r="AA4852" i="23"/>
  <c r="Z4852" i="23"/>
  <c r="Y4852" i="23"/>
  <c r="X4852" i="23"/>
  <c r="AA4851" i="23"/>
  <c r="Z4851" i="23"/>
  <c r="Y4851" i="23"/>
  <c r="X4851" i="23"/>
  <c r="AA4850" i="23"/>
  <c r="Z4850" i="23"/>
  <c r="Y4850" i="23"/>
  <c r="X4850" i="23" s="1"/>
  <c r="AA4849" i="23"/>
  <c r="Z4849" i="23"/>
  <c r="Y4849" i="23"/>
  <c r="X4849" i="23" s="1"/>
  <c r="AA4848" i="23"/>
  <c r="Z4848" i="23"/>
  <c r="Y4848" i="23"/>
  <c r="X4848" i="23" s="1"/>
  <c r="AA4847" i="23"/>
  <c r="Z4847" i="23"/>
  <c r="Y4847" i="23"/>
  <c r="X4847" i="23" s="1"/>
  <c r="AA4846" i="23"/>
  <c r="Z4846" i="23"/>
  <c r="Y4846" i="23"/>
  <c r="X4846" i="23" s="1"/>
  <c r="AA4844" i="23"/>
  <c r="Z4844" i="23"/>
  <c r="Y4844" i="23"/>
  <c r="AA4843" i="23"/>
  <c r="Z4843" i="23"/>
  <c r="Y4843" i="23"/>
  <c r="AA4842" i="23"/>
  <c r="Z4842" i="23"/>
  <c r="Y4842" i="23"/>
  <c r="X4842" i="23" s="1"/>
  <c r="AA4841" i="23"/>
  <c r="Z4841" i="23"/>
  <c r="Y4841" i="23"/>
  <c r="AA4840" i="23"/>
  <c r="Z4840" i="23"/>
  <c r="Y4840" i="23"/>
  <c r="X4840" i="23" s="1"/>
  <c r="AA4839" i="23"/>
  <c r="Z4839" i="23"/>
  <c r="Y4839" i="23"/>
  <c r="AA4838" i="23"/>
  <c r="Z4838" i="23"/>
  <c r="Y4838" i="23"/>
  <c r="X4838" i="23" s="1"/>
  <c r="AA4837" i="23"/>
  <c r="Z4837" i="23"/>
  <c r="Y4837" i="23"/>
  <c r="AA4834" i="23"/>
  <c r="Z4834" i="23"/>
  <c r="Y4834" i="23"/>
  <c r="X4834" i="23" s="1"/>
  <c r="AA4833" i="23"/>
  <c r="Z4833" i="23"/>
  <c r="Y4833" i="23"/>
  <c r="AA4832" i="23"/>
  <c r="Z4832" i="23"/>
  <c r="Y4832" i="23"/>
  <c r="X4832" i="23" s="1"/>
  <c r="AA4831" i="23"/>
  <c r="Z4831" i="23"/>
  <c r="Y4831" i="23"/>
  <c r="AA4830" i="23"/>
  <c r="Z4830" i="23"/>
  <c r="Y4830" i="23"/>
  <c r="X4830" i="23" s="1"/>
  <c r="AA4829" i="23"/>
  <c r="Z4829" i="23"/>
  <c r="Y4829" i="23"/>
  <c r="AA4828" i="23"/>
  <c r="Z4828" i="23"/>
  <c r="Y4828" i="23"/>
  <c r="X4828" i="23" s="1"/>
  <c r="AA4827" i="23"/>
  <c r="Z4827" i="23"/>
  <c r="Y4827" i="23"/>
  <c r="AA4826" i="23"/>
  <c r="Z4826" i="23"/>
  <c r="Y4826" i="23"/>
  <c r="X4826" i="23" s="1"/>
  <c r="AA4825" i="23"/>
  <c r="Z4825" i="23"/>
  <c r="Y4825" i="23"/>
  <c r="AA4824" i="23"/>
  <c r="Z4824" i="23"/>
  <c r="Y4824" i="23"/>
  <c r="X4824" i="23" s="1"/>
  <c r="AA4823" i="23"/>
  <c r="Z4823" i="23"/>
  <c r="Y4823" i="23"/>
  <c r="AA4822" i="23"/>
  <c r="Z4822" i="23"/>
  <c r="Y4822" i="23"/>
  <c r="X4822" i="23" s="1"/>
  <c r="AA4821" i="23"/>
  <c r="Z4821" i="23"/>
  <c r="Y4821" i="23"/>
  <c r="AA4820" i="23"/>
  <c r="Z4820" i="23"/>
  <c r="Y4820" i="23"/>
  <c r="X4820" i="23" s="1"/>
  <c r="AA4819" i="23"/>
  <c r="Z4819" i="23"/>
  <c r="Y4819" i="23"/>
  <c r="AA4818" i="23"/>
  <c r="Z4818" i="23"/>
  <c r="Y4818" i="23"/>
  <c r="X4818" i="23" s="1"/>
  <c r="AA4817" i="23"/>
  <c r="Z4817" i="23"/>
  <c r="Y4817" i="23"/>
  <c r="X4817" i="23" s="1"/>
  <c r="AA4816" i="23"/>
  <c r="Z4816" i="23"/>
  <c r="Y4816" i="23"/>
  <c r="X4816" i="23" s="1"/>
  <c r="AA4815" i="23"/>
  <c r="Z4815" i="23"/>
  <c r="Y4815" i="23"/>
  <c r="X4815" i="23" s="1"/>
  <c r="AA4814" i="23"/>
  <c r="Z4814" i="23"/>
  <c r="Y4814" i="23"/>
  <c r="X4814" i="23" s="1"/>
  <c r="AA4813" i="23"/>
  <c r="Z4813" i="23"/>
  <c r="Y4813" i="23"/>
  <c r="X4813" i="23"/>
  <c r="AA4812" i="23"/>
  <c r="Z4812" i="23"/>
  <c r="Y4812" i="23"/>
  <c r="X4812" i="23"/>
  <c r="AA4811" i="23"/>
  <c r="Z4811" i="23"/>
  <c r="Y4811" i="23"/>
  <c r="X4811" i="23"/>
  <c r="AA4810" i="23"/>
  <c r="Z4810" i="23"/>
  <c r="Y4810" i="23"/>
  <c r="X4810" i="23" s="1"/>
  <c r="AA4809" i="23"/>
  <c r="Z4809" i="23"/>
  <c r="Y4809" i="23"/>
  <c r="AA4808" i="23"/>
  <c r="Z4808" i="23"/>
  <c r="Y4808" i="23"/>
  <c r="X4808" i="23" s="1"/>
  <c r="AA4807" i="23"/>
  <c r="Z4807" i="23"/>
  <c r="Y4807" i="23"/>
  <c r="X4807" i="23" s="1"/>
  <c r="AA4806" i="23"/>
  <c r="Z4806" i="23"/>
  <c r="Y4806" i="23"/>
  <c r="X4806" i="23" s="1"/>
  <c r="AA4805" i="23"/>
  <c r="Z4805" i="23"/>
  <c r="Y4805" i="23"/>
  <c r="X4805" i="23" s="1"/>
  <c r="AA4804" i="23"/>
  <c r="Z4804" i="23"/>
  <c r="Y4804" i="23"/>
  <c r="X4804" i="23" s="1"/>
  <c r="AA4803" i="23"/>
  <c r="Z4803" i="23"/>
  <c r="Y4803" i="23"/>
  <c r="X4803" i="23" s="1"/>
  <c r="AA4802" i="23"/>
  <c r="Z4802" i="23"/>
  <c r="Y4802" i="23"/>
  <c r="X4802" i="23" s="1"/>
  <c r="AA4801" i="23"/>
  <c r="Z4801" i="23"/>
  <c r="Y4801" i="23"/>
  <c r="X4801" i="23" s="1"/>
  <c r="AA4800" i="23"/>
  <c r="Z4800" i="23"/>
  <c r="Y4800" i="23"/>
  <c r="X4800" i="23" s="1"/>
  <c r="AA4799" i="23"/>
  <c r="Z4799" i="23"/>
  <c r="Y4799" i="23"/>
  <c r="X4799" i="23" s="1"/>
  <c r="AA4798" i="23"/>
  <c r="Z4798" i="23"/>
  <c r="Y4798" i="23"/>
  <c r="X4798" i="23" s="1"/>
  <c r="AA4797" i="23"/>
  <c r="Z4797" i="23"/>
  <c r="Y4797" i="23"/>
  <c r="X4797" i="23" s="1"/>
  <c r="AA4796" i="23"/>
  <c r="Z4796" i="23"/>
  <c r="Y4796" i="23"/>
  <c r="X4796" i="23" s="1"/>
  <c r="AA4795" i="23"/>
  <c r="Z4795" i="23"/>
  <c r="Y4795" i="23"/>
  <c r="X4795" i="23" s="1"/>
  <c r="AA4794" i="23"/>
  <c r="Z4794" i="23"/>
  <c r="Y4794" i="23"/>
  <c r="X4794" i="23" s="1"/>
  <c r="AA4793" i="23"/>
  <c r="Z4793" i="23"/>
  <c r="Y4793" i="23"/>
  <c r="X4793" i="23" s="1"/>
  <c r="AA4792" i="23"/>
  <c r="Z4792" i="23"/>
  <c r="Y4792" i="23"/>
  <c r="X4792" i="23" s="1"/>
  <c r="AA4791" i="23"/>
  <c r="Z4791" i="23"/>
  <c r="Y4791" i="23"/>
  <c r="AA4790" i="23"/>
  <c r="Z4790" i="23"/>
  <c r="Y4790" i="23"/>
  <c r="X4790" i="23" s="1"/>
  <c r="AA4789" i="23"/>
  <c r="Z4789" i="23"/>
  <c r="Y4789" i="23"/>
  <c r="X4789" i="23" s="1"/>
  <c r="AA4788" i="23"/>
  <c r="Z4788" i="23"/>
  <c r="Y4788" i="23"/>
  <c r="X4788" i="23" s="1"/>
  <c r="AA4787" i="23"/>
  <c r="Z4787" i="23"/>
  <c r="Y4787" i="23"/>
  <c r="X4787" i="23" s="1"/>
  <c r="AA4786" i="23"/>
  <c r="Z4786" i="23"/>
  <c r="Y4786" i="23"/>
  <c r="X4786" i="23" s="1"/>
  <c r="AA4785" i="23"/>
  <c r="Z4785" i="23"/>
  <c r="Y4785" i="23"/>
  <c r="X4785" i="23" s="1"/>
  <c r="AA4784" i="23"/>
  <c r="Z4784" i="23"/>
  <c r="Y4784" i="23"/>
  <c r="X4784" i="23" s="1"/>
  <c r="AA4783" i="23"/>
  <c r="Z4783" i="23"/>
  <c r="Y4783" i="23"/>
  <c r="X4783" i="23" s="1"/>
  <c r="AA4780" i="23"/>
  <c r="Z4780" i="23"/>
  <c r="Y4780" i="23"/>
  <c r="X4780" i="23" s="1"/>
  <c r="AA4779" i="23"/>
  <c r="Z4779" i="23"/>
  <c r="Y4779" i="23"/>
  <c r="AA4778" i="23"/>
  <c r="Z4778" i="23"/>
  <c r="Y4778" i="23"/>
  <c r="X4778" i="23" s="1"/>
  <c r="AA4777" i="23"/>
  <c r="Z4777" i="23"/>
  <c r="Y4777" i="23"/>
  <c r="X4777" i="23" s="1"/>
  <c r="AA4776" i="23"/>
  <c r="Z4776" i="23"/>
  <c r="Y4776" i="23"/>
  <c r="X4776" i="23" s="1"/>
  <c r="AA4775" i="23"/>
  <c r="Z4775" i="23"/>
  <c r="Y4775" i="23"/>
  <c r="X4775" i="23" s="1"/>
  <c r="AA4773" i="23"/>
  <c r="Z4773" i="23"/>
  <c r="Y4773" i="23"/>
  <c r="X4773" i="23" s="1"/>
  <c r="AA4772" i="23"/>
  <c r="Z4772" i="23"/>
  <c r="Y4772" i="23"/>
  <c r="X4772" i="23" s="1"/>
  <c r="AA4771" i="23"/>
  <c r="Z4771" i="23"/>
  <c r="Y4771" i="23"/>
  <c r="X4771" i="23" s="1"/>
  <c r="AA4770" i="23"/>
  <c r="Z4770" i="23"/>
  <c r="Y4770" i="23"/>
  <c r="AA4769" i="23"/>
  <c r="Z4769" i="23"/>
  <c r="Y4769" i="23"/>
  <c r="X4769" i="23" s="1"/>
  <c r="AA4768" i="23"/>
  <c r="Z4768" i="23"/>
  <c r="Y4768" i="23"/>
  <c r="X4768" i="23" s="1"/>
  <c r="AA4767" i="23"/>
  <c r="Z4767" i="23"/>
  <c r="Y4767" i="23"/>
  <c r="X4767" i="23" s="1"/>
  <c r="AA4764" i="23"/>
  <c r="Z4764" i="23"/>
  <c r="Y4764" i="23"/>
  <c r="AA4763" i="23"/>
  <c r="Z4763" i="23"/>
  <c r="Y4763" i="23"/>
  <c r="X4763" i="23" s="1"/>
  <c r="AA4762" i="23"/>
  <c r="Z4762" i="23"/>
  <c r="Y4762" i="23"/>
  <c r="AA4761" i="23"/>
  <c r="Z4761" i="23"/>
  <c r="Y4761" i="23"/>
  <c r="X4761" i="23" s="1"/>
  <c r="AA4760" i="23"/>
  <c r="Z4760" i="23"/>
  <c r="Y4760" i="23"/>
  <c r="X4760" i="23"/>
  <c r="AA4759" i="23"/>
  <c r="Z4759" i="23"/>
  <c r="Y4759" i="23"/>
  <c r="X4759" i="23"/>
  <c r="AA4758" i="23"/>
  <c r="Z4758" i="23"/>
  <c r="Y4758" i="23"/>
  <c r="AA4756" i="23"/>
  <c r="Z4756" i="23"/>
  <c r="Y4756" i="23"/>
  <c r="X4756" i="23" s="1"/>
  <c r="AA4755" i="23"/>
  <c r="Z4755" i="23"/>
  <c r="Y4755" i="23"/>
  <c r="X4755" i="23" s="1"/>
  <c r="AA4754" i="23"/>
  <c r="Z4754" i="23"/>
  <c r="Y4754" i="23"/>
  <c r="X4754" i="23" s="1"/>
  <c r="AA4753" i="23"/>
  <c r="Z4753" i="23"/>
  <c r="Y4753" i="23"/>
  <c r="X4753" i="23" s="1"/>
  <c r="AA4752" i="23"/>
  <c r="Z4752" i="23"/>
  <c r="Y4752" i="23"/>
  <c r="X4752" i="23" s="1"/>
  <c r="AA4751" i="23"/>
  <c r="Z4751" i="23"/>
  <c r="Y4751" i="23"/>
  <c r="X4751" i="23" s="1"/>
  <c r="AA4750" i="23"/>
  <c r="Z4750" i="23"/>
  <c r="Y4750" i="23"/>
  <c r="X4750" i="23" s="1"/>
  <c r="AA4749" i="23"/>
  <c r="Z4749" i="23"/>
  <c r="Y4749" i="23"/>
  <c r="AA4748" i="23"/>
  <c r="Z4748" i="23"/>
  <c r="Y4748" i="23"/>
  <c r="X4748" i="23" s="1"/>
  <c r="AA4747" i="23"/>
  <c r="Z4747" i="23"/>
  <c r="Y4747" i="23"/>
  <c r="X4747" i="23" s="1"/>
  <c r="AA4746" i="23"/>
  <c r="Z4746" i="23"/>
  <c r="Y4746" i="23"/>
  <c r="X4746" i="23" s="1"/>
  <c r="AA4745" i="23"/>
  <c r="Z4745" i="23"/>
  <c r="Y4745" i="23"/>
  <c r="X4745" i="23" s="1"/>
  <c r="AA4744" i="23"/>
  <c r="Z4744" i="23"/>
  <c r="Y4744" i="23"/>
  <c r="X4744" i="23" s="1"/>
  <c r="AA4743" i="23"/>
  <c r="Z4743" i="23"/>
  <c r="Y4743" i="23"/>
  <c r="X4743" i="23" s="1"/>
  <c r="AA4742" i="23"/>
  <c r="Z4742" i="23"/>
  <c r="Y4742" i="23"/>
  <c r="X4742" i="23" s="1"/>
  <c r="AA4741" i="23"/>
  <c r="Z4741" i="23"/>
  <c r="Y4741" i="23"/>
  <c r="X4741" i="23" s="1"/>
  <c r="AA4740" i="23"/>
  <c r="Z4740" i="23"/>
  <c r="Y4740" i="23"/>
  <c r="X4740" i="23" s="1"/>
  <c r="AA4739" i="23"/>
  <c r="Z4739" i="23"/>
  <c r="Y4739" i="23"/>
  <c r="X4739" i="23" s="1"/>
  <c r="AA4738" i="23"/>
  <c r="Z4738" i="23"/>
  <c r="Y4738" i="23"/>
  <c r="X4738" i="23" s="1"/>
  <c r="AA4737" i="23"/>
  <c r="Z4737" i="23"/>
  <c r="Y4737" i="23"/>
  <c r="X4737" i="23" s="1"/>
  <c r="AA4736" i="23"/>
  <c r="Z4736" i="23"/>
  <c r="Y4736" i="23"/>
  <c r="X4736" i="23" s="1"/>
  <c r="AA4734" i="23"/>
  <c r="Z4734" i="23"/>
  <c r="Y4734" i="23"/>
  <c r="X4734" i="23" s="1"/>
  <c r="AA4733" i="23"/>
  <c r="Z4733" i="23"/>
  <c r="Y4733" i="23"/>
  <c r="X4733" i="23" s="1"/>
  <c r="AA4732" i="23"/>
  <c r="Z4732" i="23"/>
  <c r="Y4732" i="23"/>
  <c r="X4732" i="23" s="1"/>
  <c r="AA4731" i="23"/>
  <c r="Z4731" i="23"/>
  <c r="Y4731" i="23"/>
  <c r="X4731" i="23" s="1"/>
  <c r="AA4730" i="23"/>
  <c r="Z4730" i="23"/>
  <c r="Y4730" i="23"/>
  <c r="X4730" i="23" s="1"/>
  <c r="AA4729" i="23"/>
  <c r="Z4729" i="23"/>
  <c r="Y4729" i="23"/>
  <c r="X4729" i="23"/>
  <c r="AA4727" i="23"/>
  <c r="Z4727" i="23"/>
  <c r="Y4727" i="23"/>
  <c r="X4727" i="23" s="1"/>
  <c r="AA4726" i="23"/>
  <c r="Z4726" i="23"/>
  <c r="Y4726" i="23"/>
  <c r="X4726" i="23" s="1"/>
  <c r="AA4725" i="23"/>
  <c r="Z4725" i="23"/>
  <c r="Y4725" i="23"/>
  <c r="X4725" i="23" s="1"/>
  <c r="AA4724" i="23"/>
  <c r="Z4724" i="23"/>
  <c r="Y4724" i="23"/>
  <c r="AA4723" i="23"/>
  <c r="Z4723" i="23"/>
  <c r="Y4723" i="23"/>
  <c r="X4723" i="23" s="1"/>
  <c r="AA4722" i="23"/>
  <c r="Z4722" i="23"/>
  <c r="Y4722" i="23"/>
  <c r="X4722" i="23" s="1"/>
  <c r="AA4719" i="23"/>
  <c r="Z4719" i="23"/>
  <c r="Y4719" i="23"/>
  <c r="X4719" i="23" s="1"/>
  <c r="AA4718" i="23"/>
  <c r="Z4718" i="23"/>
  <c r="Y4718" i="23"/>
  <c r="X4718" i="23" s="1"/>
  <c r="AA4717" i="23"/>
  <c r="Z4717" i="23"/>
  <c r="Y4717" i="23"/>
  <c r="X4717" i="23" s="1"/>
  <c r="AA4716" i="23"/>
  <c r="Z4716" i="23"/>
  <c r="Y4716" i="23"/>
  <c r="X4716" i="23" s="1"/>
  <c r="AA4715" i="23"/>
  <c r="Z4715" i="23"/>
  <c r="Y4715" i="23"/>
  <c r="X4715" i="23" s="1"/>
  <c r="AA4712" i="23"/>
  <c r="Z4712" i="23"/>
  <c r="Y4712" i="23"/>
  <c r="X4712" i="23"/>
  <c r="AA4711" i="23"/>
  <c r="Z4711" i="23"/>
  <c r="Y4711" i="23"/>
  <c r="X4711" i="23" s="1"/>
  <c r="AA4710" i="23"/>
  <c r="Z4710" i="23"/>
  <c r="Y4710" i="23"/>
  <c r="X4710" i="23" s="1"/>
  <c r="AA4707" i="23"/>
  <c r="Z4707" i="23"/>
  <c r="Y4707" i="23"/>
  <c r="X4707" i="23" s="1"/>
  <c r="AA4706" i="23"/>
  <c r="Z4706" i="23"/>
  <c r="Y4706" i="23"/>
  <c r="X4706" i="23" s="1"/>
  <c r="AA4705" i="23"/>
  <c r="Z4705" i="23"/>
  <c r="Y4705" i="23"/>
  <c r="X4705" i="23" s="1"/>
  <c r="AA4704" i="23"/>
  <c r="Z4704" i="23"/>
  <c r="Y4704" i="23"/>
  <c r="X4704" i="23" s="1"/>
  <c r="AA4703" i="23"/>
  <c r="Z4703" i="23"/>
  <c r="Y4703" i="23"/>
  <c r="X4703" i="23" s="1"/>
  <c r="AA4702" i="23"/>
  <c r="Z4702" i="23"/>
  <c r="Y4702" i="23"/>
  <c r="X4702" i="23" s="1"/>
  <c r="AA4701" i="23"/>
  <c r="Z4701" i="23"/>
  <c r="Y4701" i="23"/>
  <c r="X4701" i="23"/>
  <c r="AA4700" i="23"/>
  <c r="Z4700" i="23"/>
  <c r="Y4700" i="23"/>
  <c r="X4700" i="23"/>
  <c r="AA4699" i="23"/>
  <c r="Z4699" i="23"/>
  <c r="Y4699" i="23"/>
  <c r="X4699" i="23"/>
  <c r="AA4698" i="23"/>
  <c r="Z4698" i="23"/>
  <c r="Y4698" i="23"/>
  <c r="X4698" i="23" s="1"/>
  <c r="AA4697" i="23"/>
  <c r="Z4697" i="23"/>
  <c r="Y4697" i="23"/>
  <c r="X4697" i="23" s="1"/>
  <c r="AA4696" i="23"/>
  <c r="Z4696" i="23"/>
  <c r="Y4696" i="23"/>
  <c r="X4696" i="23" s="1"/>
  <c r="AA4695" i="23"/>
  <c r="Z4695" i="23"/>
  <c r="Y4695" i="23"/>
  <c r="X4695" i="23" s="1"/>
  <c r="AA4694" i="23"/>
  <c r="Z4694" i="23"/>
  <c r="Y4694" i="23"/>
  <c r="X4694" i="23" s="1"/>
  <c r="AA4693" i="23"/>
  <c r="Z4693" i="23"/>
  <c r="Y4693" i="23"/>
  <c r="X4693" i="23" s="1"/>
  <c r="AA4692" i="23"/>
  <c r="Z4692" i="23"/>
  <c r="Y4692" i="23"/>
  <c r="X4692" i="23" s="1"/>
  <c r="AA4691" i="23"/>
  <c r="Z4691" i="23"/>
  <c r="Y4691" i="23"/>
  <c r="X4691" i="23" s="1"/>
  <c r="AA4688" i="23"/>
  <c r="Z4688" i="23"/>
  <c r="Y4688" i="23"/>
  <c r="X4688" i="23" s="1"/>
  <c r="AA4687" i="23"/>
  <c r="Z4687" i="23"/>
  <c r="Y4687" i="23"/>
  <c r="X4687" i="23"/>
  <c r="AA4686" i="23"/>
  <c r="Z4686" i="23"/>
  <c r="Y4686" i="23"/>
  <c r="X4686" i="23" s="1"/>
  <c r="AA4685" i="23"/>
  <c r="Z4685" i="23"/>
  <c r="Y4685" i="23"/>
  <c r="X4685" i="23" s="1"/>
  <c r="AA4684" i="23"/>
  <c r="Z4684" i="23"/>
  <c r="Y4684" i="23"/>
  <c r="AA4683" i="23"/>
  <c r="Z4683" i="23"/>
  <c r="Y4683" i="23"/>
  <c r="X4683" i="23" s="1"/>
  <c r="AA4682" i="23"/>
  <c r="Z4682" i="23"/>
  <c r="Y4682" i="23"/>
  <c r="X4682" i="23" s="1"/>
  <c r="AA4681" i="23"/>
  <c r="Z4681" i="23"/>
  <c r="Y4681" i="23"/>
  <c r="X4681" i="23" s="1"/>
  <c r="AA4680" i="23"/>
  <c r="Z4680" i="23"/>
  <c r="Y4680" i="23"/>
  <c r="AA4679" i="23"/>
  <c r="Z4679" i="23"/>
  <c r="Y4679" i="23"/>
  <c r="X4679" i="23" s="1"/>
  <c r="AA4678" i="23"/>
  <c r="Z4678" i="23"/>
  <c r="Y4678" i="23"/>
  <c r="X4678" i="23" s="1"/>
  <c r="AA4677" i="23"/>
  <c r="Z4677" i="23"/>
  <c r="Y4677" i="23"/>
  <c r="X4677" i="23" s="1"/>
  <c r="AA4676" i="23"/>
  <c r="Z4676" i="23"/>
  <c r="Y4676" i="23"/>
  <c r="X4676" i="23" s="1"/>
  <c r="AA4674" i="23"/>
  <c r="Z4674" i="23"/>
  <c r="Y4674" i="23"/>
  <c r="X4674" i="23" s="1"/>
  <c r="AA4673" i="23"/>
  <c r="Z4673" i="23"/>
  <c r="Y4673" i="23"/>
  <c r="X4673" i="23" s="1"/>
  <c r="AA4672" i="23"/>
  <c r="Z4672" i="23"/>
  <c r="Y4672" i="23"/>
  <c r="X4672" i="23" s="1"/>
  <c r="AA4671" i="23"/>
  <c r="Z4671" i="23"/>
  <c r="Y4671" i="23"/>
  <c r="AA4670" i="23"/>
  <c r="Z4670" i="23"/>
  <c r="Y4670" i="23"/>
  <c r="X4670" i="23" s="1"/>
  <c r="AA4669" i="23"/>
  <c r="Z4669" i="23"/>
  <c r="Y4669" i="23"/>
  <c r="AA4668" i="23"/>
  <c r="Z4668" i="23"/>
  <c r="Y4668" i="23"/>
  <c r="X4668" i="23" s="1"/>
  <c r="AA4667" i="23"/>
  <c r="Z4667" i="23"/>
  <c r="Y4667" i="23"/>
  <c r="AA4666" i="23"/>
  <c r="Z4666" i="23"/>
  <c r="Y4666" i="23"/>
  <c r="X4666" i="23" s="1"/>
  <c r="AA4665" i="23"/>
  <c r="Z4665" i="23"/>
  <c r="Y4665" i="23"/>
  <c r="X4665" i="23" s="1"/>
  <c r="AA4664" i="23"/>
  <c r="Z4664" i="23"/>
  <c r="Y4664" i="23"/>
  <c r="X4664" i="23" s="1"/>
  <c r="AA4663" i="23"/>
  <c r="Z4663" i="23"/>
  <c r="Y4663" i="23"/>
  <c r="X4663" i="23" s="1"/>
  <c r="AA4662" i="23"/>
  <c r="Z4662" i="23"/>
  <c r="Y4662" i="23"/>
  <c r="X4662" i="23" s="1"/>
  <c r="AA4661" i="23"/>
  <c r="Z4661" i="23"/>
  <c r="Y4661" i="23"/>
  <c r="X4661" i="23" s="1"/>
  <c r="AA4660" i="23"/>
  <c r="Z4660" i="23"/>
  <c r="Y4660" i="23"/>
  <c r="X4660" i="23" s="1"/>
  <c r="AA4659" i="23"/>
  <c r="Z4659" i="23"/>
  <c r="Y4659" i="23"/>
  <c r="X4659" i="23" s="1"/>
  <c r="AA4658" i="23"/>
  <c r="Z4658" i="23"/>
  <c r="Y4658" i="23"/>
  <c r="X4658" i="23" s="1"/>
  <c r="AA4657" i="23"/>
  <c r="Z4657" i="23"/>
  <c r="Y4657" i="23"/>
  <c r="X4657" i="23" s="1"/>
  <c r="AA4656" i="23"/>
  <c r="Z4656" i="23"/>
  <c r="Y4656" i="23"/>
  <c r="X4656" i="23" s="1"/>
  <c r="AA4655" i="23"/>
  <c r="Z4655" i="23"/>
  <c r="Y4655" i="23"/>
  <c r="X4655" i="23" s="1"/>
  <c r="AA4654" i="23"/>
  <c r="Z4654" i="23"/>
  <c r="Y4654" i="23"/>
  <c r="X4654" i="23" s="1"/>
  <c r="AA4653" i="23"/>
  <c r="Z4653" i="23"/>
  <c r="Y4653" i="23"/>
  <c r="X4653" i="23" s="1"/>
  <c r="AA4652" i="23"/>
  <c r="Z4652" i="23"/>
  <c r="Y4652" i="23"/>
  <c r="X4652" i="23" s="1"/>
  <c r="AA4651" i="23"/>
  <c r="Z4651" i="23"/>
  <c r="Y4651" i="23"/>
  <c r="X4651" i="23" s="1"/>
  <c r="AA4650" i="23"/>
  <c r="Z4650" i="23"/>
  <c r="Y4650" i="23"/>
  <c r="X4650" i="23" s="1"/>
  <c r="AA4649" i="23"/>
  <c r="Z4649" i="23"/>
  <c r="Y4649" i="23"/>
  <c r="X4649" i="23" s="1"/>
  <c r="AA4648" i="23"/>
  <c r="Z4648" i="23"/>
  <c r="Y4648" i="23"/>
  <c r="X4648" i="23" s="1"/>
  <c r="AA4647" i="23"/>
  <c r="Z4647" i="23"/>
  <c r="Y4647" i="23"/>
  <c r="X4647" i="23" s="1"/>
  <c r="AA4646" i="23"/>
  <c r="Z4646" i="23"/>
  <c r="Y4646" i="23"/>
  <c r="X4646" i="23" s="1"/>
  <c r="AA4645" i="23"/>
  <c r="Z4645" i="23"/>
  <c r="Y4645" i="23"/>
  <c r="X4645" i="23" s="1"/>
  <c r="AA4644" i="23"/>
  <c r="Z4644" i="23"/>
  <c r="Y4644" i="23"/>
  <c r="X4644" i="23" s="1"/>
  <c r="AA4643" i="23"/>
  <c r="Z4643" i="23"/>
  <c r="Y4643" i="23"/>
  <c r="X4643" i="23" s="1"/>
  <c r="AA4642" i="23"/>
  <c r="Z4642" i="23"/>
  <c r="Y4642" i="23"/>
  <c r="X4642" i="23" s="1"/>
  <c r="AA4639" i="23"/>
  <c r="Z4639" i="23"/>
  <c r="Y4639" i="23"/>
  <c r="X4639" i="23" s="1"/>
  <c r="AA4638" i="23"/>
  <c r="Z4638" i="23"/>
  <c r="Y4638" i="23"/>
  <c r="X4638" i="23" s="1"/>
  <c r="AA4637" i="23"/>
  <c r="Z4637" i="23"/>
  <c r="Y4637" i="23"/>
  <c r="X4637" i="23" s="1"/>
  <c r="AA4636" i="23"/>
  <c r="Z4636" i="23"/>
  <c r="Y4636" i="23"/>
  <c r="X4636" i="23" s="1"/>
  <c r="AA4635" i="23"/>
  <c r="Z4635" i="23"/>
  <c r="Y4635" i="23"/>
  <c r="X4635" i="23" s="1"/>
  <c r="AA4633" i="23"/>
  <c r="Z4633" i="23"/>
  <c r="Y4633" i="23"/>
  <c r="X4633" i="23" s="1"/>
  <c r="AA4631" i="23"/>
  <c r="Z4631" i="23"/>
  <c r="Y4631" i="23"/>
  <c r="X4631" i="23"/>
  <c r="AA4630" i="23"/>
  <c r="Z4630" i="23"/>
  <c r="Y4630" i="23"/>
  <c r="X4630" i="23"/>
  <c r="AA4629" i="23"/>
  <c r="Z4629" i="23"/>
  <c r="Y4629" i="23"/>
  <c r="X4629" i="23"/>
  <c r="AA4628" i="23"/>
  <c r="Z4628" i="23"/>
  <c r="Y4628" i="23"/>
  <c r="X4628" i="23"/>
  <c r="AA4626" i="23"/>
  <c r="Z4626" i="23"/>
  <c r="Y4626" i="23"/>
  <c r="X4626" i="23"/>
  <c r="AA4625" i="23"/>
  <c r="Z4625" i="23"/>
  <c r="Y4625" i="23"/>
  <c r="X4625" i="23"/>
  <c r="AA4624" i="23"/>
  <c r="Z4624" i="23"/>
  <c r="Y4624" i="23"/>
  <c r="X4624" i="23"/>
  <c r="AA4623" i="23"/>
  <c r="Z4623" i="23"/>
  <c r="Y4623" i="23"/>
  <c r="X4623" i="23"/>
  <c r="AA4622" i="23"/>
  <c r="Z4622" i="23"/>
  <c r="Y4622" i="23"/>
  <c r="X4622" i="23"/>
  <c r="AA4621" i="23"/>
  <c r="Z4621" i="23"/>
  <c r="Y4621" i="23"/>
  <c r="X4621" i="23" s="1"/>
  <c r="AA4620" i="23"/>
  <c r="Z4620" i="23"/>
  <c r="Y4620" i="23"/>
  <c r="X4620" i="23"/>
  <c r="AA4619" i="23"/>
  <c r="Z4619" i="23"/>
  <c r="Y4619" i="23"/>
  <c r="X4619" i="23"/>
  <c r="AA4618" i="23"/>
  <c r="Z4618" i="23"/>
  <c r="Y4618" i="23"/>
  <c r="X4618" i="23" s="1"/>
  <c r="AA4617" i="23"/>
  <c r="Z4617" i="23"/>
  <c r="Y4617" i="23"/>
  <c r="X4617" i="23" s="1"/>
  <c r="AA4616" i="23"/>
  <c r="Z4616" i="23"/>
  <c r="Y4616" i="23"/>
  <c r="X4616" i="23" s="1"/>
  <c r="AA4615" i="23"/>
  <c r="Z4615" i="23"/>
  <c r="Y4615" i="23"/>
  <c r="X4615" i="23" s="1"/>
  <c r="AA4614" i="23"/>
  <c r="Z4614" i="23"/>
  <c r="Y4614" i="23"/>
  <c r="X4614" i="23" s="1"/>
  <c r="AA4613" i="23"/>
  <c r="Z4613" i="23"/>
  <c r="Y4613" i="23"/>
  <c r="X4613" i="23" s="1"/>
  <c r="AA4612" i="23"/>
  <c r="Z4612" i="23"/>
  <c r="Y4612" i="23"/>
  <c r="X4612" i="23" s="1"/>
  <c r="AA4611" i="23"/>
  <c r="Z4611" i="23"/>
  <c r="Y4611" i="23"/>
  <c r="X4611" i="23" s="1"/>
  <c r="AA4609" i="23"/>
  <c r="Z4609" i="23"/>
  <c r="Y4609" i="23"/>
  <c r="X4609" i="23" s="1"/>
  <c r="AA4608" i="23"/>
  <c r="Z4608" i="23"/>
  <c r="Y4608" i="23"/>
  <c r="X4608" i="23" s="1"/>
  <c r="AA4607" i="23"/>
  <c r="Z4607" i="23"/>
  <c r="Y4607" i="23"/>
  <c r="X4607" i="23" s="1"/>
  <c r="AA4606" i="23"/>
  <c r="Z4606" i="23"/>
  <c r="Y4606" i="23"/>
  <c r="X4606" i="23" s="1"/>
  <c r="AA4605" i="23"/>
  <c r="Z4605" i="23"/>
  <c r="Y4605" i="23"/>
  <c r="X4605" i="23" s="1"/>
  <c r="AA4604" i="23"/>
  <c r="Z4604" i="23"/>
  <c r="Y4604" i="23"/>
  <c r="X4604" i="23" s="1"/>
  <c r="AA4602" i="23"/>
  <c r="Z4602" i="23"/>
  <c r="Y4602" i="23"/>
  <c r="X4602" i="23" s="1"/>
  <c r="AA4601" i="23"/>
  <c r="Z4601" i="23"/>
  <c r="Y4601" i="23"/>
  <c r="X4601" i="23" s="1"/>
  <c r="AA4600" i="23"/>
  <c r="Z4600" i="23"/>
  <c r="Y4600" i="23"/>
  <c r="X4600" i="23" s="1"/>
  <c r="AA4599" i="23"/>
  <c r="Z4599" i="23"/>
  <c r="Y4599" i="23"/>
  <c r="X4599" i="23" s="1"/>
  <c r="AA4598" i="23"/>
  <c r="Z4598" i="23"/>
  <c r="Y4598" i="23"/>
  <c r="X4598" i="23" s="1"/>
  <c r="AA4597" i="23"/>
  <c r="Z4597" i="23"/>
  <c r="Y4597" i="23"/>
  <c r="X4597" i="23" s="1"/>
  <c r="AA4595" i="23"/>
  <c r="Z4595" i="23"/>
  <c r="Y4595" i="23"/>
  <c r="X4595" i="23" s="1"/>
  <c r="AA4594" i="23"/>
  <c r="Z4594" i="23"/>
  <c r="Y4594" i="23"/>
  <c r="X4594" i="23" s="1"/>
  <c r="AA4593" i="23"/>
  <c r="Z4593" i="23"/>
  <c r="Y4593" i="23"/>
  <c r="X4593" i="23" s="1"/>
  <c r="AA4592" i="23"/>
  <c r="Z4592" i="23"/>
  <c r="Y4592" i="23"/>
  <c r="X4592" i="23" s="1"/>
  <c r="AA4591" i="23"/>
  <c r="Z4591" i="23"/>
  <c r="Y4591" i="23"/>
  <c r="X4591" i="23" s="1"/>
  <c r="AA4590" i="23"/>
  <c r="Z4590" i="23"/>
  <c r="Y4590" i="23"/>
  <c r="X4590" i="23" s="1"/>
  <c r="AA4589" i="23"/>
  <c r="Z4589" i="23"/>
  <c r="Y4589" i="23"/>
  <c r="X4589" i="23" s="1"/>
  <c r="AA4588" i="23"/>
  <c r="Z4588" i="23"/>
  <c r="Y4588" i="23"/>
  <c r="X4588" i="23" s="1"/>
  <c r="AA4587" i="23"/>
  <c r="Z4587" i="23"/>
  <c r="Y4587" i="23"/>
  <c r="X4587" i="23" s="1"/>
  <c r="AA4586" i="23"/>
  <c r="Z4586" i="23"/>
  <c r="Y4586" i="23"/>
  <c r="X4586" i="23" s="1"/>
  <c r="AA4585" i="23"/>
  <c r="Z4585" i="23"/>
  <c r="Y4585" i="23"/>
  <c r="X4585" i="23"/>
  <c r="AA4584" i="23"/>
  <c r="Z4584" i="23"/>
  <c r="Y4584" i="23"/>
  <c r="X4584" i="23" s="1"/>
  <c r="AA4583" i="23"/>
  <c r="Z4583" i="23"/>
  <c r="Y4583" i="23"/>
  <c r="X4583" i="23" s="1"/>
  <c r="AA4582" i="23"/>
  <c r="Z4582" i="23"/>
  <c r="Y4582" i="23"/>
  <c r="X4582" i="23" s="1"/>
  <c r="AA4580" i="23"/>
  <c r="Z4580" i="23"/>
  <c r="Y4580" i="23"/>
  <c r="X4580" i="23" s="1"/>
  <c r="AA4579" i="23"/>
  <c r="Z4579" i="23"/>
  <c r="Y4579" i="23"/>
  <c r="X4579" i="23" s="1"/>
  <c r="AA4578" i="23"/>
  <c r="Z4578" i="23"/>
  <c r="Y4578" i="23"/>
  <c r="X4578" i="23" s="1"/>
  <c r="AA4577" i="23"/>
  <c r="Z4577" i="23"/>
  <c r="Y4577" i="23"/>
  <c r="X4577" i="23"/>
  <c r="AA4576" i="23"/>
  <c r="Z4576" i="23"/>
  <c r="Y4576" i="23"/>
  <c r="X4576" i="23" s="1"/>
  <c r="AA4575" i="23"/>
  <c r="Z4575" i="23"/>
  <c r="Y4575" i="23"/>
  <c r="X4575" i="23" s="1"/>
  <c r="AA4574" i="23"/>
  <c r="Z4574" i="23"/>
  <c r="Y4574" i="23"/>
  <c r="X4574" i="23" s="1"/>
  <c r="AA4573" i="23"/>
  <c r="Z4573" i="23"/>
  <c r="Y4573" i="23"/>
  <c r="X4573" i="23" s="1"/>
  <c r="AA4572" i="23"/>
  <c r="Z4572" i="23"/>
  <c r="Y4572" i="23"/>
  <c r="X4572" i="23" s="1"/>
  <c r="AA4571" i="23"/>
  <c r="Z4571" i="23"/>
  <c r="Y4571" i="23"/>
  <c r="X4571" i="23" s="1"/>
  <c r="AA4570" i="23"/>
  <c r="Z4570" i="23"/>
  <c r="Y4570" i="23"/>
  <c r="X4570" i="23" s="1"/>
  <c r="AA4569" i="23"/>
  <c r="Z4569" i="23"/>
  <c r="Y4569" i="23"/>
  <c r="X4569" i="23" s="1"/>
  <c r="AA4568" i="23"/>
  <c r="Z4568" i="23"/>
  <c r="Y4568" i="23"/>
  <c r="X4568" i="23" s="1"/>
  <c r="AA4567" i="23"/>
  <c r="Z4567" i="23"/>
  <c r="Y4567" i="23"/>
  <c r="X4567" i="23" s="1"/>
  <c r="AA4566" i="23"/>
  <c r="Z4566" i="23"/>
  <c r="Y4566" i="23"/>
  <c r="X4566" i="23" s="1"/>
  <c r="AA4565" i="23"/>
  <c r="Z4565" i="23"/>
  <c r="Y4565" i="23"/>
  <c r="X4565" i="23" s="1"/>
  <c r="AA4564" i="23"/>
  <c r="Z4564" i="23"/>
  <c r="Y4564" i="23"/>
  <c r="X4564" i="23" s="1"/>
  <c r="AA4563" i="23"/>
  <c r="Z4563" i="23"/>
  <c r="Y4563" i="23"/>
  <c r="X4563" i="23" s="1"/>
  <c r="AA4562" i="23"/>
  <c r="Z4562" i="23"/>
  <c r="Y4562" i="23"/>
  <c r="X4562" i="23" s="1"/>
  <c r="AA4561" i="23"/>
  <c r="Z4561" i="23"/>
  <c r="Y4561" i="23"/>
  <c r="X4561" i="23" s="1"/>
  <c r="AA4560" i="23"/>
  <c r="Z4560" i="23"/>
  <c r="Y4560" i="23"/>
  <c r="X4560" i="23" s="1"/>
  <c r="AA4559" i="23"/>
  <c r="Z4559" i="23"/>
  <c r="Y4559" i="23"/>
  <c r="X4559" i="23" s="1"/>
  <c r="AA4558" i="23"/>
  <c r="Z4558" i="23"/>
  <c r="Y4558" i="23"/>
  <c r="X4558" i="23" s="1"/>
  <c r="AA4557" i="23"/>
  <c r="Z4557" i="23"/>
  <c r="Y4557" i="23"/>
  <c r="X4557" i="23" s="1"/>
  <c r="AA4556" i="23"/>
  <c r="Z4556" i="23"/>
  <c r="Y4556" i="23"/>
  <c r="X4556" i="23" s="1"/>
  <c r="AA4555" i="23"/>
  <c r="Z4555" i="23"/>
  <c r="Y4555" i="23"/>
  <c r="X4555" i="23" s="1"/>
  <c r="AA4554" i="23"/>
  <c r="Z4554" i="23"/>
  <c r="Y4554" i="23"/>
  <c r="X4554" i="23" s="1"/>
  <c r="AA4553" i="23"/>
  <c r="Z4553" i="23"/>
  <c r="Y4553" i="23"/>
  <c r="X4553" i="23" s="1"/>
  <c r="AA4552" i="23"/>
  <c r="Z4552" i="23"/>
  <c r="Y4552" i="23"/>
  <c r="X4552" i="23" s="1"/>
  <c r="AA4551" i="23"/>
  <c r="Z4551" i="23"/>
  <c r="Y4551" i="23"/>
  <c r="X4551" i="23" s="1"/>
  <c r="AA4550" i="23"/>
  <c r="Z4550" i="23"/>
  <c r="Y4550" i="23"/>
  <c r="X4550" i="23" s="1"/>
  <c r="AA4549" i="23"/>
  <c r="Z4549" i="23"/>
  <c r="Y4549" i="23"/>
  <c r="X4549" i="23" s="1"/>
  <c r="AA4548" i="23"/>
  <c r="Z4548" i="23"/>
  <c r="Y4548" i="23"/>
  <c r="X4548" i="23" s="1"/>
  <c r="AA4547" i="23"/>
  <c r="Z4547" i="23"/>
  <c r="Y4547" i="23"/>
  <c r="AA4546" i="23"/>
  <c r="Z4546" i="23"/>
  <c r="Y4546" i="23"/>
  <c r="X4546" i="23" s="1"/>
  <c r="AA4545" i="23"/>
  <c r="Z4545" i="23"/>
  <c r="Y4545" i="23"/>
  <c r="AA4544" i="23"/>
  <c r="Z4544" i="23"/>
  <c r="Y4544" i="23"/>
  <c r="X4544" i="23" s="1"/>
  <c r="AA4543" i="23"/>
  <c r="Z4543" i="23"/>
  <c r="Y4543" i="23"/>
  <c r="AA4542" i="23"/>
  <c r="Z4542" i="23"/>
  <c r="Y4542" i="23"/>
  <c r="X4542" i="23" s="1"/>
  <c r="AA4541" i="23"/>
  <c r="Z4541" i="23"/>
  <c r="Y4541" i="23"/>
  <c r="AA4540" i="23"/>
  <c r="Z4540" i="23"/>
  <c r="Y4540" i="23"/>
  <c r="X4540" i="23" s="1"/>
  <c r="AA4539" i="23"/>
  <c r="Z4539" i="23"/>
  <c r="Y4539" i="23"/>
  <c r="AA4538" i="23"/>
  <c r="Z4538" i="23"/>
  <c r="Y4538" i="23"/>
  <c r="X4538" i="23" s="1"/>
  <c r="AA4537" i="23"/>
  <c r="Z4537" i="23"/>
  <c r="Y4537" i="23"/>
  <c r="AA4536" i="23"/>
  <c r="Z4536" i="23"/>
  <c r="Y4536" i="23"/>
  <c r="X4536" i="23" s="1"/>
  <c r="AA4535" i="23"/>
  <c r="Z4535" i="23"/>
  <c r="Y4535" i="23"/>
  <c r="AA4534" i="23"/>
  <c r="Z4534" i="23"/>
  <c r="Y4534" i="23"/>
  <c r="X4534" i="23" s="1"/>
  <c r="AA4533" i="23"/>
  <c r="Z4533" i="23"/>
  <c r="Y4533" i="23"/>
  <c r="AA4532" i="23"/>
  <c r="Z4532" i="23"/>
  <c r="Y4532" i="23"/>
  <c r="X4532" i="23" s="1"/>
  <c r="AA4531" i="23"/>
  <c r="Z4531" i="23"/>
  <c r="Y4531" i="23"/>
  <c r="AA4530" i="23"/>
  <c r="Z4530" i="23"/>
  <c r="Y4530" i="23"/>
  <c r="X4530" i="23" s="1"/>
  <c r="AA4529" i="23"/>
  <c r="Z4529" i="23"/>
  <c r="Y4529" i="23"/>
  <c r="AA4528" i="23"/>
  <c r="Z4528" i="23"/>
  <c r="Y4528" i="23"/>
  <c r="X4528" i="23" s="1"/>
  <c r="AA4527" i="23"/>
  <c r="Z4527" i="23"/>
  <c r="Y4527" i="23"/>
  <c r="X4527" i="23" s="1"/>
  <c r="AA4526" i="23"/>
  <c r="Z4526" i="23"/>
  <c r="Y4526" i="23"/>
  <c r="X4526" i="23" s="1"/>
  <c r="AA4525" i="23"/>
  <c r="Z4525" i="23"/>
  <c r="Y4525" i="23"/>
  <c r="X4525" i="23" s="1"/>
  <c r="AA4523" i="23"/>
  <c r="Z4523" i="23"/>
  <c r="Y4523" i="23"/>
  <c r="X4523" i="23" s="1"/>
  <c r="AA4522" i="23"/>
  <c r="Z4522" i="23"/>
  <c r="Y4522" i="23"/>
  <c r="X4522" i="23" s="1"/>
  <c r="AA4521" i="23"/>
  <c r="Z4521" i="23"/>
  <c r="Y4521" i="23"/>
  <c r="X4521" i="23" s="1"/>
  <c r="AA4520" i="23"/>
  <c r="Z4520" i="23"/>
  <c r="Y4520" i="23"/>
  <c r="X4520" i="23" s="1"/>
  <c r="AA4519" i="23"/>
  <c r="Z4519" i="23"/>
  <c r="Y4519" i="23"/>
  <c r="X4519" i="23" s="1"/>
  <c r="AA4518" i="23"/>
  <c r="Z4518" i="23"/>
  <c r="Y4518" i="23"/>
  <c r="X4518" i="23" s="1"/>
  <c r="AA4517" i="23"/>
  <c r="Z4517" i="23"/>
  <c r="Y4517" i="23"/>
  <c r="AA4516" i="23"/>
  <c r="Z4516" i="23"/>
  <c r="Y4516" i="23"/>
  <c r="X4516" i="23" s="1"/>
  <c r="AA4515" i="23"/>
  <c r="Z4515" i="23"/>
  <c r="Y4515" i="23"/>
  <c r="AA4514" i="23"/>
  <c r="Z4514" i="23"/>
  <c r="Y4514" i="23"/>
  <c r="X4514" i="23" s="1"/>
  <c r="AA4513" i="23"/>
  <c r="Z4513" i="23"/>
  <c r="Y4513" i="23"/>
  <c r="AA4512" i="23"/>
  <c r="Z4512" i="23"/>
  <c r="Y4512" i="23"/>
  <c r="X4512" i="23" s="1"/>
  <c r="AA4511" i="23"/>
  <c r="Z4511" i="23"/>
  <c r="Y4511" i="23"/>
  <c r="AA4510" i="23"/>
  <c r="Z4510" i="23"/>
  <c r="Y4510" i="23"/>
  <c r="X4510" i="23" s="1"/>
  <c r="AA4509" i="23"/>
  <c r="Z4509" i="23"/>
  <c r="Y4509" i="23"/>
  <c r="AA4508" i="23"/>
  <c r="Z4508" i="23"/>
  <c r="Y4508" i="23"/>
  <c r="X4508" i="23" s="1"/>
  <c r="AA4507" i="23"/>
  <c r="Z4507" i="23"/>
  <c r="Y4507" i="23"/>
  <c r="X4507" i="23"/>
  <c r="AA4506" i="23"/>
  <c r="Z4506" i="23"/>
  <c r="Y4506" i="23"/>
  <c r="AA4505" i="23"/>
  <c r="Z4505" i="23"/>
  <c r="Y4505" i="23"/>
  <c r="X4505" i="23" s="1"/>
  <c r="AA4504" i="23"/>
  <c r="Z4504" i="23"/>
  <c r="Y4504" i="23"/>
  <c r="X4504" i="23" s="1"/>
  <c r="AA4503" i="23"/>
  <c r="Z4503" i="23"/>
  <c r="Y4503" i="23"/>
  <c r="X4503" i="23" s="1"/>
  <c r="AA4502" i="23"/>
  <c r="Z4502" i="23"/>
  <c r="Y4502" i="23"/>
  <c r="X4502" i="23" s="1"/>
  <c r="AA4501" i="23"/>
  <c r="Z4501" i="23"/>
  <c r="Y4501" i="23"/>
  <c r="X4501" i="23" s="1"/>
  <c r="AA4500" i="23"/>
  <c r="Z4500" i="23"/>
  <c r="Y4500" i="23"/>
  <c r="X4500" i="23" s="1"/>
  <c r="AA4499" i="23"/>
  <c r="Z4499" i="23"/>
  <c r="Y4499" i="23"/>
  <c r="X4499" i="23" s="1"/>
  <c r="AA4498" i="23"/>
  <c r="Z4498" i="23"/>
  <c r="Y4498" i="23"/>
  <c r="X4498" i="23" s="1"/>
  <c r="AA4497" i="23"/>
  <c r="Z4497" i="23"/>
  <c r="Y4497" i="23"/>
  <c r="X4497" i="23" s="1"/>
  <c r="AA4496" i="23"/>
  <c r="Z4496" i="23"/>
  <c r="Y4496" i="23"/>
  <c r="X4496" i="23" s="1"/>
  <c r="AA4495" i="23"/>
  <c r="Z4495" i="23"/>
  <c r="Y4495" i="23"/>
  <c r="X4495" i="23" s="1"/>
  <c r="AA4494" i="23"/>
  <c r="Z4494" i="23"/>
  <c r="Y4494" i="23"/>
  <c r="X4494" i="23" s="1"/>
  <c r="AA4493" i="23"/>
  <c r="Z4493" i="23"/>
  <c r="Y4493" i="23"/>
  <c r="X4493" i="23" s="1"/>
  <c r="AA4492" i="23"/>
  <c r="Z4492" i="23"/>
  <c r="Y4492" i="23"/>
  <c r="X4492" i="23" s="1"/>
  <c r="AA4491" i="23"/>
  <c r="Z4491" i="23"/>
  <c r="Y4491" i="23"/>
  <c r="AA4490" i="23"/>
  <c r="Z4490" i="23"/>
  <c r="Y4490" i="23"/>
  <c r="X4490" i="23" s="1"/>
  <c r="AA4489" i="23"/>
  <c r="Z4489" i="23"/>
  <c r="Y4489" i="23"/>
  <c r="X4489" i="23" s="1"/>
  <c r="AA4488" i="23"/>
  <c r="Z4488" i="23"/>
  <c r="Y4488" i="23"/>
  <c r="X4488" i="23" s="1"/>
  <c r="AA4487" i="23"/>
  <c r="Z4487" i="23"/>
  <c r="Y4487" i="23"/>
  <c r="X4487" i="23" s="1"/>
  <c r="AA4486" i="23"/>
  <c r="Z4486" i="23"/>
  <c r="Y4486" i="23"/>
  <c r="X4486" i="23" s="1"/>
  <c r="AA4485" i="23"/>
  <c r="Z4485" i="23"/>
  <c r="Y4485" i="23"/>
  <c r="X4485" i="23" s="1"/>
  <c r="AA4484" i="23"/>
  <c r="Z4484" i="23"/>
  <c r="Y4484" i="23"/>
  <c r="X4484" i="23" s="1"/>
  <c r="AA4483" i="23"/>
  <c r="Z4483" i="23"/>
  <c r="Y4483" i="23"/>
  <c r="X4483" i="23" s="1"/>
  <c r="AA4482" i="23"/>
  <c r="Z4482" i="23"/>
  <c r="Y4482" i="23"/>
  <c r="X4482" i="23" s="1"/>
  <c r="AA4481" i="23"/>
  <c r="Z4481" i="23"/>
  <c r="Y4481" i="23"/>
  <c r="X4481" i="23" s="1"/>
  <c r="AA4480" i="23"/>
  <c r="Z4480" i="23"/>
  <c r="Y4480" i="23"/>
  <c r="X4480" i="23" s="1"/>
  <c r="AA4479" i="23"/>
  <c r="Z4479" i="23"/>
  <c r="Y4479" i="23"/>
  <c r="X4479" i="23" s="1"/>
  <c r="AA4478" i="23"/>
  <c r="Z4478" i="23"/>
  <c r="Y4478" i="23"/>
  <c r="X4478" i="23" s="1"/>
  <c r="AA4477" i="23"/>
  <c r="Z4477" i="23"/>
  <c r="Y4477" i="23"/>
  <c r="X4477" i="23" s="1"/>
  <c r="AA4476" i="23"/>
  <c r="Z4476" i="23"/>
  <c r="Y4476" i="23"/>
  <c r="X4476" i="23" s="1"/>
  <c r="AA4475" i="23"/>
  <c r="Z4475" i="23"/>
  <c r="Y4475" i="23"/>
  <c r="X4475" i="23" s="1"/>
  <c r="AA4474" i="23"/>
  <c r="Z4474" i="23"/>
  <c r="Y4474" i="23"/>
  <c r="X4474" i="23" s="1"/>
  <c r="AA4473" i="23"/>
  <c r="Z4473" i="23"/>
  <c r="Y4473" i="23"/>
  <c r="X4473" i="23" s="1"/>
  <c r="AA4472" i="23"/>
  <c r="Z4472" i="23"/>
  <c r="Y4472" i="23"/>
  <c r="X4472" i="23" s="1"/>
  <c r="AA4471" i="23"/>
  <c r="Z4471" i="23"/>
  <c r="Y4471" i="23"/>
  <c r="X4471" i="23" s="1"/>
  <c r="AA4470" i="23"/>
  <c r="Z4470" i="23"/>
  <c r="Y4470" i="23"/>
  <c r="X4470" i="23" s="1"/>
  <c r="AA4469" i="23"/>
  <c r="Z4469" i="23"/>
  <c r="Y4469" i="23"/>
  <c r="X4469" i="23" s="1"/>
  <c r="AA4468" i="23"/>
  <c r="Z4468" i="23"/>
  <c r="Y4468" i="23"/>
  <c r="X4468" i="23" s="1"/>
  <c r="AA4467" i="23"/>
  <c r="Z4467" i="23"/>
  <c r="Y4467" i="23"/>
  <c r="X4467" i="23" s="1"/>
  <c r="AA4466" i="23"/>
  <c r="Z4466" i="23"/>
  <c r="Y4466" i="23"/>
  <c r="X4466" i="23" s="1"/>
  <c r="AA4465" i="23"/>
  <c r="Z4465" i="23"/>
  <c r="Y4465" i="23"/>
  <c r="X4465" i="23" s="1"/>
  <c r="AA4464" i="23"/>
  <c r="Z4464" i="23"/>
  <c r="Y4464" i="23"/>
  <c r="X4464" i="23" s="1"/>
  <c r="AA4463" i="23"/>
  <c r="Z4463" i="23"/>
  <c r="Y4463" i="23"/>
  <c r="X4463" i="23" s="1"/>
  <c r="AA4462" i="23"/>
  <c r="Z4462" i="23"/>
  <c r="Y4462" i="23"/>
  <c r="X4462" i="23" s="1"/>
  <c r="AA4461" i="23"/>
  <c r="Z4461" i="23"/>
  <c r="Y4461" i="23"/>
  <c r="X4461" i="23" s="1"/>
  <c r="AA4460" i="23"/>
  <c r="Z4460" i="23"/>
  <c r="Y4460" i="23"/>
  <c r="X4460" i="23" s="1"/>
  <c r="AA4459" i="23"/>
  <c r="Z4459" i="23"/>
  <c r="Y4459" i="23"/>
  <c r="X4459" i="23" s="1"/>
  <c r="AA4458" i="23"/>
  <c r="Z4458" i="23"/>
  <c r="Y4458" i="23"/>
  <c r="X4458" i="23" s="1"/>
  <c r="AA4457" i="23"/>
  <c r="Z4457" i="23"/>
  <c r="Y4457" i="23"/>
  <c r="X4457" i="23" s="1"/>
  <c r="AA4456" i="23"/>
  <c r="Z4456" i="23"/>
  <c r="Y4456" i="23"/>
  <c r="X4456" i="23" s="1"/>
  <c r="AA4453" i="23"/>
  <c r="Z4453" i="23"/>
  <c r="Y4453" i="23"/>
  <c r="X4453" i="23" s="1"/>
  <c r="AA4452" i="23"/>
  <c r="Z4452" i="23"/>
  <c r="Y4452" i="23"/>
  <c r="X4452" i="23" s="1"/>
  <c r="AA4449" i="23"/>
  <c r="Z4449" i="23"/>
  <c r="Y4449" i="23"/>
  <c r="X4449" i="23" s="1"/>
  <c r="AA4448" i="23"/>
  <c r="Z4448" i="23"/>
  <c r="Y4448" i="23"/>
  <c r="X4448" i="23" s="1"/>
  <c r="AA4447" i="23"/>
  <c r="Z4447" i="23"/>
  <c r="Y4447" i="23"/>
  <c r="X4447" i="23" s="1"/>
  <c r="AA4446" i="23"/>
  <c r="Z4446" i="23"/>
  <c r="Y4446" i="23"/>
  <c r="X4446" i="23" s="1"/>
  <c r="AA4445" i="23"/>
  <c r="Z4445" i="23"/>
  <c r="Y4445" i="23"/>
  <c r="X4445" i="23" s="1"/>
  <c r="AA4444" i="23"/>
  <c r="Z4444" i="23"/>
  <c r="Y4444" i="23"/>
  <c r="X4444" i="23" s="1"/>
  <c r="AA4443" i="23"/>
  <c r="Z4443" i="23"/>
  <c r="Y4443" i="23"/>
  <c r="AA4442" i="23"/>
  <c r="Z4442" i="23"/>
  <c r="Y4442" i="23"/>
  <c r="X4442" i="23" s="1"/>
  <c r="AA4441" i="23"/>
  <c r="Z4441" i="23"/>
  <c r="Y4441" i="23"/>
  <c r="AA4440" i="23"/>
  <c r="Z4440" i="23"/>
  <c r="Y4440" i="23"/>
  <c r="X4440" i="23" s="1"/>
  <c r="AA4437" i="23"/>
  <c r="Z4437" i="23"/>
  <c r="Y4437" i="23"/>
  <c r="X4437" i="23" s="1"/>
  <c r="AA4436" i="23"/>
  <c r="Z4436" i="23"/>
  <c r="Y4436" i="23"/>
  <c r="X4436" i="23" s="1"/>
  <c r="AA4434" i="23"/>
  <c r="Z4434" i="23"/>
  <c r="Y4434" i="23"/>
  <c r="X4434" i="23" s="1"/>
  <c r="AA4433" i="23"/>
  <c r="Z4433" i="23"/>
  <c r="Y4433" i="23"/>
  <c r="X4433" i="23" s="1"/>
  <c r="AA4432" i="23"/>
  <c r="Z4432" i="23"/>
  <c r="Y4432" i="23"/>
  <c r="X4432" i="23" s="1"/>
  <c r="AA4431" i="23"/>
  <c r="Z4431" i="23"/>
  <c r="Y4431" i="23"/>
  <c r="X4431" i="23" s="1"/>
  <c r="AA4430" i="23"/>
  <c r="Z4430" i="23"/>
  <c r="Y4430" i="23"/>
  <c r="X4430" i="23" s="1"/>
  <c r="AA4429" i="23"/>
  <c r="Z4429" i="23"/>
  <c r="Y4429" i="23"/>
  <c r="X4429" i="23" s="1"/>
  <c r="AA4428" i="23"/>
  <c r="Z4428" i="23"/>
  <c r="Y4428" i="23"/>
  <c r="X4428" i="23" s="1"/>
  <c r="AA4427" i="23"/>
  <c r="Z4427" i="23"/>
  <c r="Y4427" i="23"/>
  <c r="X4427" i="23" s="1"/>
  <c r="AA4426" i="23"/>
  <c r="Z4426" i="23"/>
  <c r="Y4426" i="23"/>
  <c r="X4426" i="23" s="1"/>
  <c r="AA4425" i="23"/>
  <c r="Z4425" i="23"/>
  <c r="Y4425" i="23"/>
  <c r="X4425" i="23" s="1"/>
  <c r="AA4424" i="23"/>
  <c r="Z4424" i="23"/>
  <c r="Y4424" i="23"/>
  <c r="X4424" i="23" s="1"/>
  <c r="AA4423" i="23"/>
  <c r="Z4423" i="23"/>
  <c r="Y4423" i="23"/>
  <c r="X4423" i="23" s="1"/>
  <c r="AA4422" i="23"/>
  <c r="Z4422" i="23"/>
  <c r="Y4422" i="23"/>
  <c r="X4422" i="23" s="1"/>
  <c r="AA4421" i="23"/>
  <c r="Z4421" i="23"/>
  <c r="Y4421" i="23"/>
  <c r="X4421" i="23" s="1"/>
  <c r="AA4419" i="23"/>
  <c r="Z4419" i="23"/>
  <c r="Y4419" i="23"/>
  <c r="X4419" i="23" s="1"/>
  <c r="AA4418" i="23"/>
  <c r="Z4418" i="23"/>
  <c r="Y4418" i="23"/>
  <c r="X4418" i="23" s="1"/>
  <c r="AA4417" i="23"/>
  <c r="Z4417" i="23"/>
  <c r="Y4417" i="23"/>
  <c r="X4417" i="23" s="1"/>
  <c r="AA4416" i="23"/>
  <c r="Z4416" i="23"/>
  <c r="Y4416" i="23"/>
  <c r="X4416" i="23" s="1"/>
  <c r="AA4415" i="23"/>
  <c r="Z4415" i="23"/>
  <c r="Y4415" i="23"/>
  <c r="X4415" i="23" s="1"/>
  <c r="AA4414" i="23"/>
  <c r="Z4414" i="23"/>
  <c r="Y4414" i="23"/>
  <c r="X4414" i="23" s="1"/>
  <c r="AA4413" i="23"/>
  <c r="Z4413" i="23"/>
  <c r="Y4413" i="23"/>
  <c r="X4413" i="23" s="1"/>
  <c r="AA4412" i="23"/>
  <c r="Z4412" i="23"/>
  <c r="Y4412" i="23"/>
  <c r="X4412" i="23" s="1"/>
  <c r="AA4411" i="23"/>
  <c r="Z4411" i="23"/>
  <c r="Y4411" i="23"/>
  <c r="X4411" i="23" s="1"/>
  <c r="AA4410" i="23"/>
  <c r="Z4410" i="23"/>
  <c r="Y4410" i="23"/>
  <c r="X4410" i="23" s="1"/>
  <c r="AA4409" i="23"/>
  <c r="Z4409" i="23"/>
  <c r="Y4409" i="23"/>
  <c r="X4409" i="23" s="1"/>
  <c r="AA4408" i="23"/>
  <c r="Z4408" i="23"/>
  <c r="Y4408" i="23"/>
  <c r="X4408" i="23" s="1"/>
  <c r="AA4407" i="23"/>
  <c r="Z4407" i="23"/>
  <c r="Y4407" i="23"/>
  <c r="X4407" i="23" s="1"/>
  <c r="AA4406" i="23"/>
  <c r="Z4406" i="23"/>
  <c r="Y4406" i="23"/>
  <c r="X4406" i="23" s="1"/>
  <c r="AA4405" i="23"/>
  <c r="Z4405" i="23"/>
  <c r="Y4405" i="23"/>
  <c r="X4405" i="23" s="1"/>
  <c r="AA4404" i="23"/>
  <c r="Z4404" i="23"/>
  <c r="Y4404" i="23"/>
  <c r="X4404" i="23" s="1"/>
  <c r="AA4401" i="23"/>
  <c r="Z4401" i="23"/>
  <c r="Y4401" i="23"/>
  <c r="X4401" i="23" s="1"/>
  <c r="AA4400" i="23"/>
  <c r="Z4400" i="23"/>
  <c r="Y4400" i="23"/>
  <c r="X4400" i="23"/>
  <c r="AA4399" i="23"/>
  <c r="Z4399" i="23"/>
  <c r="Y4399" i="23"/>
  <c r="X4399" i="23"/>
  <c r="AA4396" i="23"/>
  <c r="Z4396" i="23"/>
  <c r="Y4396" i="23"/>
  <c r="X4396" i="23" s="1"/>
  <c r="AA4395" i="23"/>
  <c r="Z4395" i="23"/>
  <c r="Y4395" i="23"/>
  <c r="X4395" i="23" s="1"/>
  <c r="AA4394" i="23"/>
  <c r="Z4394" i="23"/>
  <c r="Y4394" i="23"/>
  <c r="X4394" i="23"/>
  <c r="AA4393" i="23"/>
  <c r="Z4393" i="23"/>
  <c r="Y4393" i="23"/>
  <c r="X4393" i="23"/>
  <c r="AA4392" i="23"/>
  <c r="Z4392" i="23"/>
  <c r="Y4392" i="23"/>
  <c r="X4392" i="23"/>
  <c r="AA4391" i="23"/>
  <c r="Z4391" i="23"/>
  <c r="Y4391" i="23"/>
  <c r="X4391" i="23"/>
  <c r="AA4390" i="23"/>
  <c r="Z4390" i="23"/>
  <c r="Y4390" i="23"/>
  <c r="X4390" i="23" s="1"/>
  <c r="AA4389" i="23"/>
  <c r="Z4389" i="23"/>
  <c r="Y4389" i="23"/>
  <c r="X4389" i="23" s="1"/>
  <c r="AA4388" i="23"/>
  <c r="Z4388" i="23"/>
  <c r="Y4388" i="23"/>
  <c r="X4388" i="23" s="1"/>
  <c r="AA4387" i="23"/>
  <c r="Z4387" i="23"/>
  <c r="Y4387" i="23"/>
  <c r="X4387" i="23" s="1"/>
  <c r="AA4386" i="23"/>
  <c r="Z4386" i="23"/>
  <c r="Y4386" i="23"/>
  <c r="X4386" i="23" s="1"/>
  <c r="AA4385" i="23"/>
  <c r="Z4385" i="23"/>
  <c r="Y4385" i="23"/>
  <c r="X4385" i="23" s="1"/>
  <c r="AA4384" i="23"/>
  <c r="Z4384" i="23"/>
  <c r="Y4384" i="23"/>
  <c r="X4384" i="23" s="1"/>
  <c r="AA4383" i="23"/>
  <c r="Z4383" i="23"/>
  <c r="Y4383" i="23"/>
  <c r="X4383" i="23" s="1"/>
  <c r="AA4381" i="23"/>
  <c r="Z4381" i="23"/>
  <c r="Y4381" i="23"/>
  <c r="X4381" i="23"/>
  <c r="AA4380" i="23"/>
  <c r="Z4380" i="23"/>
  <c r="Y4380" i="23"/>
  <c r="X4380" i="23"/>
  <c r="AA4379" i="23"/>
  <c r="Z4379" i="23"/>
  <c r="Y4379" i="23"/>
  <c r="X4379" i="23" s="1"/>
  <c r="AA4378" i="23"/>
  <c r="Z4378" i="23"/>
  <c r="Y4378" i="23"/>
  <c r="X4378" i="23" s="1"/>
  <c r="AA4377" i="23"/>
  <c r="Z4377" i="23"/>
  <c r="Y4377" i="23"/>
  <c r="X4377" i="23" s="1"/>
  <c r="AA4376" i="23"/>
  <c r="Z4376" i="23"/>
  <c r="Y4376" i="23"/>
  <c r="X4376" i="23" s="1"/>
  <c r="AA4375" i="23"/>
  <c r="Z4375" i="23"/>
  <c r="Y4375" i="23"/>
  <c r="X4375" i="23" s="1"/>
  <c r="AA4374" i="23"/>
  <c r="Z4374" i="23"/>
  <c r="Y4374" i="23"/>
  <c r="X4374" i="23" s="1"/>
  <c r="AA4372" i="23"/>
  <c r="Z4372" i="23"/>
  <c r="Y4372" i="23"/>
  <c r="X4372" i="23" s="1"/>
  <c r="AA4371" i="23"/>
  <c r="Z4371" i="23"/>
  <c r="Y4371" i="23"/>
  <c r="X4371" i="23"/>
  <c r="AA4370" i="23"/>
  <c r="Z4370" i="23"/>
  <c r="Y4370" i="23"/>
  <c r="X4370" i="23"/>
  <c r="AA4369" i="23"/>
  <c r="Z4369" i="23"/>
  <c r="Y4369" i="23"/>
  <c r="X4369" i="23"/>
  <c r="AA4368" i="23"/>
  <c r="Z4368" i="23"/>
  <c r="Y4368" i="23"/>
  <c r="X4368" i="23"/>
  <c r="AA4367" i="23"/>
  <c r="Z4367" i="23"/>
  <c r="Y4367" i="23"/>
  <c r="X4367" i="23" s="1"/>
  <c r="AA4366" i="23"/>
  <c r="Z4366" i="23"/>
  <c r="Y4366" i="23"/>
  <c r="X4366" i="23" s="1"/>
  <c r="AA4365" i="23"/>
  <c r="Z4365" i="23"/>
  <c r="Y4365" i="23"/>
  <c r="X4365" i="23" s="1"/>
  <c r="AA4364" i="23"/>
  <c r="Z4364" i="23"/>
  <c r="Y4364" i="23"/>
  <c r="X4364" i="23" s="1"/>
  <c r="AA4363" i="23"/>
  <c r="Z4363" i="23"/>
  <c r="Y4363" i="23"/>
  <c r="X4363" i="23" s="1"/>
  <c r="AA4362" i="23"/>
  <c r="Z4362" i="23"/>
  <c r="Y4362" i="23"/>
  <c r="X4362" i="23" s="1"/>
  <c r="AA4361" i="23"/>
  <c r="Z4361" i="23"/>
  <c r="Y4361" i="23"/>
  <c r="X4361" i="23" s="1"/>
  <c r="AA4360" i="23"/>
  <c r="Z4360" i="23"/>
  <c r="Y4360" i="23"/>
  <c r="X4360" i="23" s="1"/>
  <c r="AA4359" i="23"/>
  <c r="Z4359" i="23"/>
  <c r="Y4359" i="23"/>
  <c r="X4359" i="23" s="1"/>
  <c r="AA4358" i="23"/>
  <c r="Z4358" i="23"/>
  <c r="Y4358" i="23"/>
  <c r="X4358" i="23" s="1"/>
  <c r="AA4357" i="23"/>
  <c r="Z4357" i="23"/>
  <c r="Y4357" i="23"/>
  <c r="X4357" i="23" s="1"/>
  <c r="AA4356" i="23"/>
  <c r="Z4356" i="23"/>
  <c r="Y4356" i="23"/>
  <c r="X4356" i="23" s="1"/>
  <c r="AA4355" i="23"/>
  <c r="Z4355" i="23"/>
  <c r="Y4355" i="23"/>
  <c r="X4355" i="23" s="1"/>
  <c r="AA4354" i="23"/>
  <c r="Z4354" i="23"/>
  <c r="Y4354" i="23"/>
  <c r="X4354" i="23" s="1"/>
  <c r="AA4353" i="23"/>
  <c r="Z4353" i="23"/>
  <c r="Y4353" i="23"/>
  <c r="X4353" i="23" s="1"/>
  <c r="AA4352" i="23"/>
  <c r="Z4352" i="23"/>
  <c r="Y4352" i="23"/>
  <c r="X4352" i="23" s="1"/>
  <c r="AA4351" i="23"/>
  <c r="Z4351" i="23"/>
  <c r="Y4351" i="23"/>
  <c r="X4351" i="23"/>
  <c r="AA4350" i="23"/>
  <c r="Z4350" i="23"/>
  <c r="Y4350" i="23"/>
  <c r="X4350" i="23" s="1"/>
  <c r="AA4349" i="23"/>
  <c r="Z4349" i="23"/>
  <c r="Y4349" i="23"/>
  <c r="X4349" i="23" s="1"/>
  <c r="AA4348" i="23"/>
  <c r="Z4348" i="23"/>
  <c r="Y4348" i="23"/>
  <c r="X4348" i="23" s="1"/>
  <c r="AA4347" i="23"/>
  <c r="Z4347" i="23"/>
  <c r="Y4347" i="23"/>
  <c r="X4347" i="23" s="1"/>
  <c r="AA4346" i="23"/>
  <c r="Z4346" i="23"/>
  <c r="Y4346" i="23"/>
  <c r="X4346" i="23" s="1"/>
  <c r="AA4345" i="23"/>
  <c r="Z4345" i="23"/>
  <c r="Y4345" i="23"/>
  <c r="X4345" i="23" s="1"/>
  <c r="AA4344" i="23"/>
  <c r="Z4344" i="23"/>
  <c r="Y4344" i="23"/>
  <c r="X4344" i="23" s="1"/>
  <c r="AA4343" i="23"/>
  <c r="Z4343" i="23"/>
  <c r="Y4343" i="23"/>
  <c r="X4343" i="23"/>
  <c r="AA4342" i="23"/>
  <c r="Z4342" i="23"/>
  <c r="Y4342" i="23"/>
  <c r="X4342" i="23" s="1"/>
  <c r="AA4341" i="23"/>
  <c r="Z4341" i="23"/>
  <c r="Y4341" i="23"/>
  <c r="X4341" i="23" s="1"/>
  <c r="AA4340" i="23"/>
  <c r="Z4340" i="23"/>
  <c r="Y4340" i="23"/>
  <c r="X4340" i="23" s="1"/>
  <c r="AA4339" i="23"/>
  <c r="Z4339" i="23"/>
  <c r="Y4339" i="23"/>
  <c r="X4339" i="23" s="1"/>
  <c r="AA4338" i="23"/>
  <c r="Z4338" i="23"/>
  <c r="Y4338" i="23"/>
  <c r="X4338" i="23" s="1"/>
  <c r="AA4337" i="23"/>
  <c r="Z4337" i="23"/>
  <c r="Y4337" i="23"/>
  <c r="X4337" i="23" s="1"/>
  <c r="AA4336" i="23"/>
  <c r="Z4336" i="23"/>
  <c r="Y4336" i="23"/>
  <c r="X4336" i="23" s="1"/>
  <c r="AA4335" i="23"/>
  <c r="Z4335" i="23"/>
  <c r="Y4335" i="23"/>
  <c r="X4335" i="23" s="1"/>
  <c r="AA4334" i="23"/>
  <c r="Z4334" i="23"/>
  <c r="Y4334" i="23"/>
  <c r="X4334" i="23" s="1"/>
  <c r="AA4331" i="23"/>
  <c r="Z4331" i="23"/>
  <c r="Y4331" i="23"/>
  <c r="X4331" i="23" s="1"/>
  <c r="AA4330" i="23"/>
  <c r="Z4330" i="23"/>
  <c r="Y4330" i="23"/>
  <c r="X4330" i="23" s="1"/>
  <c r="AA4329" i="23"/>
  <c r="Z4329" i="23"/>
  <c r="Y4329" i="23"/>
  <c r="X4329" i="23"/>
  <c r="AA4328" i="23"/>
  <c r="Z4328" i="23"/>
  <c r="Y4328" i="23"/>
  <c r="X4328" i="23" s="1"/>
  <c r="AA4327" i="23"/>
  <c r="Z4327" i="23"/>
  <c r="Y4327" i="23"/>
  <c r="X4327" i="23"/>
  <c r="AA4326" i="23"/>
  <c r="Z4326" i="23"/>
  <c r="Y4326" i="23"/>
  <c r="X4326" i="23"/>
  <c r="AA4325" i="23"/>
  <c r="Z4325" i="23"/>
  <c r="Y4325" i="23"/>
  <c r="X4325" i="23"/>
  <c r="AA4324" i="23"/>
  <c r="Z4324" i="23"/>
  <c r="Y4324" i="23"/>
  <c r="X4324" i="23"/>
  <c r="AA4323" i="23"/>
  <c r="Z4323" i="23"/>
  <c r="Y4323" i="23"/>
  <c r="X4323" i="23"/>
  <c r="AA4322" i="23"/>
  <c r="Z4322" i="23"/>
  <c r="Y4322" i="23"/>
  <c r="X4322" i="23"/>
  <c r="AA4321" i="23"/>
  <c r="Z4321" i="23"/>
  <c r="Y4321" i="23"/>
  <c r="X4321" i="23"/>
  <c r="AA4319" i="23"/>
  <c r="Z4319" i="23"/>
  <c r="Y4319" i="23"/>
  <c r="X4319" i="23"/>
  <c r="AA4318" i="23"/>
  <c r="Z4318" i="23"/>
  <c r="Y4318" i="23"/>
  <c r="X4318" i="23"/>
  <c r="AA4317" i="23"/>
  <c r="Z4317" i="23"/>
  <c r="Y4317" i="23"/>
  <c r="X4317" i="23"/>
  <c r="AA4316" i="23"/>
  <c r="Z4316" i="23"/>
  <c r="Y4316" i="23"/>
  <c r="X4316" i="23"/>
  <c r="AA4314" i="23"/>
  <c r="Z4314" i="23"/>
  <c r="Y4314" i="23"/>
  <c r="X4314" i="23"/>
  <c r="AA4313" i="23"/>
  <c r="Z4313" i="23"/>
  <c r="Y4313" i="23"/>
  <c r="X4313" i="23"/>
  <c r="AA4312" i="23"/>
  <c r="Z4312" i="23"/>
  <c r="Y4312" i="23"/>
  <c r="X4312" i="23"/>
  <c r="AA4311" i="23"/>
  <c r="Z4311" i="23"/>
  <c r="Y4311" i="23"/>
  <c r="X4311" i="23"/>
  <c r="AA4310" i="23"/>
  <c r="Z4310" i="23"/>
  <c r="Y4310" i="23"/>
  <c r="X4310" i="23"/>
  <c r="AA4309" i="23"/>
  <c r="Z4309" i="23"/>
  <c r="Y4309" i="23"/>
  <c r="X4309" i="23" s="1"/>
  <c r="AA4308" i="23"/>
  <c r="Z4308" i="23"/>
  <c r="Y4308" i="23"/>
  <c r="X4308" i="23" s="1"/>
  <c r="AA4307" i="23"/>
  <c r="Z4307" i="23"/>
  <c r="Y4307" i="23"/>
  <c r="X4307" i="23" s="1"/>
  <c r="AA4306" i="23"/>
  <c r="Z4306" i="23"/>
  <c r="Y4306" i="23"/>
  <c r="X4306" i="23"/>
  <c r="AA4305" i="23"/>
  <c r="Z4305" i="23"/>
  <c r="Y4305" i="23"/>
  <c r="X4305" i="23"/>
  <c r="AA4302" i="23"/>
  <c r="Z4302" i="23"/>
  <c r="Y4302" i="23"/>
  <c r="X4302" i="23"/>
  <c r="AA4301" i="23"/>
  <c r="Z4301" i="23"/>
  <c r="Y4301" i="23"/>
  <c r="X4301" i="23" s="1"/>
  <c r="AA4300" i="23"/>
  <c r="Z4300" i="23"/>
  <c r="Y4300" i="23"/>
  <c r="X4300" i="23" s="1"/>
  <c r="AA4299" i="23"/>
  <c r="Z4299" i="23"/>
  <c r="Y4299" i="23"/>
  <c r="AA4298" i="23"/>
  <c r="Z4298" i="23"/>
  <c r="Y4298" i="23"/>
  <c r="X4298" i="23" s="1"/>
  <c r="AA4297" i="23"/>
  <c r="Z4297" i="23"/>
  <c r="Y4297" i="23"/>
  <c r="X4297" i="23" s="1"/>
  <c r="AA4296" i="23"/>
  <c r="Z4296" i="23"/>
  <c r="Y4296" i="23"/>
  <c r="X4296" i="23"/>
  <c r="AA4295" i="23"/>
  <c r="Z4295" i="23"/>
  <c r="Y4295" i="23"/>
  <c r="X4295" i="23" s="1"/>
  <c r="AA4294" i="23"/>
  <c r="Z4294" i="23"/>
  <c r="Y4294" i="23"/>
  <c r="X4294" i="23" s="1"/>
  <c r="AA4293" i="23"/>
  <c r="Z4293" i="23"/>
  <c r="Y4293" i="23"/>
  <c r="X4293" i="23" s="1"/>
  <c r="AA4292" i="23"/>
  <c r="Z4292" i="23"/>
  <c r="Y4292" i="23"/>
  <c r="X4292" i="23" s="1"/>
  <c r="AA4291" i="23"/>
  <c r="Z4291" i="23"/>
  <c r="Y4291" i="23"/>
  <c r="X4291" i="23" s="1"/>
  <c r="AA4290" i="23"/>
  <c r="Z4290" i="23"/>
  <c r="Y4290" i="23"/>
  <c r="X4290" i="23" s="1"/>
  <c r="AA4289" i="23"/>
  <c r="Z4289" i="23"/>
  <c r="Y4289" i="23"/>
  <c r="X4289" i="23" s="1"/>
  <c r="AA4288" i="23"/>
  <c r="Z4288" i="23"/>
  <c r="Y4288" i="23"/>
  <c r="X4288" i="23" s="1"/>
  <c r="AA4287" i="23"/>
  <c r="Z4287" i="23"/>
  <c r="Y4287" i="23"/>
  <c r="X4287" i="23" s="1"/>
  <c r="AA4286" i="23"/>
  <c r="Z4286" i="23"/>
  <c r="Y4286" i="23"/>
  <c r="X4286" i="23" s="1"/>
  <c r="AA4285" i="23"/>
  <c r="Z4285" i="23"/>
  <c r="Y4285" i="23"/>
  <c r="X4285" i="23" s="1"/>
  <c r="AA4284" i="23"/>
  <c r="Z4284" i="23"/>
  <c r="Y4284" i="23"/>
  <c r="AA4283" i="23"/>
  <c r="Z4283" i="23"/>
  <c r="Y4283" i="23"/>
  <c r="X4283" i="23" s="1"/>
  <c r="AA4282" i="23"/>
  <c r="Z4282" i="23"/>
  <c r="Y4282" i="23"/>
  <c r="X4282" i="23" s="1"/>
  <c r="AA4281" i="23"/>
  <c r="Z4281" i="23"/>
  <c r="Y4281" i="23"/>
  <c r="X4281" i="23" s="1"/>
  <c r="AA4280" i="23"/>
  <c r="Z4280" i="23"/>
  <c r="Y4280" i="23"/>
  <c r="X4280" i="23" s="1"/>
  <c r="AA4279" i="23"/>
  <c r="Z4279" i="23"/>
  <c r="Y4279" i="23"/>
  <c r="X4279" i="23" s="1"/>
  <c r="AA4278" i="23"/>
  <c r="Z4278" i="23"/>
  <c r="Y4278" i="23"/>
  <c r="X4278" i="23" s="1"/>
  <c r="AA4277" i="23"/>
  <c r="Z4277" i="23"/>
  <c r="Y4277" i="23"/>
  <c r="X4277" i="23" s="1"/>
  <c r="AA4276" i="23"/>
  <c r="Z4276" i="23"/>
  <c r="Y4276" i="23"/>
  <c r="X4276" i="23" s="1"/>
  <c r="AA4275" i="23"/>
  <c r="Z4275" i="23"/>
  <c r="Y4275" i="23"/>
  <c r="X4275" i="23" s="1"/>
  <c r="AA4274" i="23"/>
  <c r="Z4274" i="23"/>
  <c r="Y4274" i="23"/>
  <c r="X4274" i="23" s="1"/>
  <c r="AA4273" i="23"/>
  <c r="Z4273" i="23"/>
  <c r="Y4273" i="23"/>
  <c r="X4273" i="23" s="1"/>
  <c r="AA4272" i="23"/>
  <c r="Z4272" i="23"/>
  <c r="Y4272" i="23"/>
  <c r="X4272" i="23" s="1"/>
  <c r="AA4271" i="23"/>
  <c r="Z4271" i="23"/>
  <c r="Y4271" i="23"/>
  <c r="X4271" i="23" s="1"/>
  <c r="AA4270" i="23"/>
  <c r="Z4270" i="23"/>
  <c r="Y4270" i="23"/>
  <c r="AA4269" i="23"/>
  <c r="Z4269" i="23"/>
  <c r="Y4269" i="23"/>
  <c r="X4269" i="23" s="1"/>
  <c r="AA4268" i="23"/>
  <c r="Z4268" i="23"/>
  <c r="Y4268" i="23"/>
  <c r="X4268" i="23" s="1"/>
  <c r="AA4267" i="23"/>
  <c r="Z4267" i="23"/>
  <c r="Y4267" i="23"/>
  <c r="AA4265" i="23"/>
  <c r="Z4265" i="23"/>
  <c r="Y4265" i="23"/>
  <c r="X4265" i="23" s="1"/>
  <c r="AA4264" i="23"/>
  <c r="Z4264" i="23"/>
  <c r="Y4264" i="23"/>
  <c r="AA4263" i="23"/>
  <c r="Z4263" i="23"/>
  <c r="Y4263" i="23"/>
  <c r="X4263" i="23" s="1"/>
  <c r="AA4262" i="23"/>
  <c r="Z4262" i="23"/>
  <c r="Y4262" i="23"/>
  <c r="AA4261" i="23"/>
  <c r="Z4261" i="23"/>
  <c r="Y4261" i="23"/>
  <c r="X4261" i="23" s="1"/>
  <c r="AA4260" i="23"/>
  <c r="Z4260" i="23"/>
  <c r="Y4260" i="23"/>
  <c r="AA4259" i="23"/>
  <c r="Z4259" i="23"/>
  <c r="Y4259" i="23"/>
  <c r="X4259" i="23" s="1"/>
  <c r="AA4258" i="23"/>
  <c r="Z4258" i="23"/>
  <c r="Y4258" i="23"/>
  <c r="AA4257" i="23"/>
  <c r="Z4257" i="23"/>
  <c r="Y4257" i="23"/>
  <c r="X4257" i="23" s="1"/>
  <c r="AA4256" i="23"/>
  <c r="Z4256" i="23"/>
  <c r="Y4256" i="23"/>
  <c r="AA4255" i="23"/>
  <c r="Z4255" i="23"/>
  <c r="Y4255" i="23"/>
  <c r="X4255" i="23" s="1"/>
  <c r="AA4254" i="23"/>
  <c r="Z4254" i="23"/>
  <c r="Y4254" i="23"/>
  <c r="AA4253" i="23"/>
  <c r="Z4253" i="23"/>
  <c r="Y4253" i="23"/>
  <c r="X4253" i="23" s="1"/>
  <c r="AA4252" i="23"/>
  <c r="Z4252" i="23"/>
  <c r="Y4252" i="23"/>
  <c r="AA4251" i="23"/>
  <c r="Z4251" i="23"/>
  <c r="Y4251" i="23"/>
  <c r="X4251" i="23" s="1"/>
  <c r="AA4250" i="23"/>
  <c r="Z4250" i="23"/>
  <c r="Y4250" i="23"/>
  <c r="AA4249" i="23"/>
  <c r="Z4249" i="23"/>
  <c r="Y4249" i="23"/>
  <c r="X4249" i="23" s="1"/>
  <c r="AA4248" i="23"/>
  <c r="Z4248" i="23"/>
  <c r="Y4248" i="23"/>
  <c r="AA4247" i="23"/>
  <c r="Z4247" i="23"/>
  <c r="Y4247" i="23"/>
  <c r="X4247" i="23" s="1"/>
  <c r="AA4246" i="23"/>
  <c r="Z4246" i="23"/>
  <c r="Y4246" i="23"/>
  <c r="AA4245" i="23"/>
  <c r="Z4245" i="23"/>
  <c r="Y4245" i="23"/>
  <c r="X4245" i="23" s="1"/>
  <c r="AA4244" i="23"/>
  <c r="Z4244" i="23"/>
  <c r="Y4244" i="23"/>
  <c r="X4244" i="23" s="1"/>
  <c r="AA4243" i="23"/>
  <c r="Z4243" i="23"/>
  <c r="Y4243" i="23"/>
  <c r="X4243" i="23" s="1"/>
  <c r="AA4242" i="23"/>
  <c r="Z4242" i="23"/>
  <c r="Y4242" i="23"/>
  <c r="X4242" i="23" s="1"/>
  <c r="AA4241" i="23"/>
  <c r="Z4241" i="23"/>
  <c r="Y4241" i="23"/>
  <c r="X4241" i="23" s="1"/>
  <c r="AA4240" i="23"/>
  <c r="Z4240" i="23"/>
  <c r="Y4240" i="23"/>
  <c r="X4240" i="23" s="1"/>
  <c r="AA4239" i="23"/>
  <c r="Z4239" i="23"/>
  <c r="Y4239" i="23"/>
  <c r="X4239" i="23"/>
  <c r="AA4238" i="23"/>
  <c r="Z4238" i="23"/>
  <c r="Y4238" i="23"/>
  <c r="X4238" i="23"/>
  <c r="AA4237" i="23"/>
  <c r="Z4237" i="23"/>
  <c r="Y4237" i="23"/>
  <c r="X4237" i="23" s="1"/>
  <c r="AA4236" i="23"/>
  <c r="Z4236" i="23"/>
  <c r="Y4236" i="23"/>
  <c r="X4236" i="23" s="1"/>
  <c r="AA4235" i="23"/>
  <c r="Z4235" i="23"/>
  <c r="Y4235" i="23"/>
  <c r="X4235" i="23" s="1"/>
  <c r="AA4234" i="23"/>
  <c r="Z4234" i="23"/>
  <c r="Y4234" i="23"/>
  <c r="X4234" i="23" s="1"/>
  <c r="AA4233" i="23"/>
  <c r="Z4233" i="23"/>
  <c r="Y4233" i="23"/>
  <c r="X4233" i="23" s="1"/>
  <c r="AA4232" i="23"/>
  <c r="Z4232" i="23"/>
  <c r="Y4232" i="23"/>
  <c r="X4232" i="23" s="1"/>
  <c r="AA4231" i="23"/>
  <c r="Z4231" i="23"/>
  <c r="Y4231" i="23"/>
  <c r="X4231" i="23" s="1"/>
  <c r="AA4230" i="23"/>
  <c r="Z4230" i="23"/>
  <c r="Y4230" i="23"/>
  <c r="X4230" i="23" s="1"/>
  <c r="AA4229" i="23"/>
  <c r="Z4229" i="23"/>
  <c r="Y4229" i="23"/>
  <c r="X4229" i="23" s="1"/>
  <c r="AA4228" i="23"/>
  <c r="Z4228" i="23"/>
  <c r="Y4228" i="23"/>
  <c r="X4228" i="23" s="1"/>
  <c r="AA4227" i="23"/>
  <c r="Z4227" i="23"/>
  <c r="Y4227" i="23"/>
  <c r="X4227" i="23" s="1"/>
  <c r="AA4226" i="23"/>
  <c r="Z4226" i="23"/>
  <c r="Y4226" i="23"/>
  <c r="X4226" i="23" s="1"/>
  <c r="AA4225" i="23"/>
  <c r="Z4225" i="23"/>
  <c r="Y4225" i="23"/>
  <c r="X4225" i="23" s="1"/>
  <c r="AA4224" i="23"/>
  <c r="Z4224" i="23"/>
  <c r="Y4224" i="23"/>
  <c r="X4224" i="23" s="1"/>
  <c r="AA4223" i="23"/>
  <c r="Z4223" i="23"/>
  <c r="Y4223" i="23"/>
  <c r="X4223" i="23" s="1"/>
  <c r="AA4222" i="23"/>
  <c r="Z4222" i="23"/>
  <c r="Y4222" i="23"/>
  <c r="X4222" i="23" s="1"/>
  <c r="AA4221" i="23"/>
  <c r="Z4221" i="23"/>
  <c r="Y4221" i="23"/>
  <c r="X4221" i="23" s="1"/>
  <c r="AA4220" i="23"/>
  <c r="Z4220" i="23"/>
  <c r="Y4220" i="23"/>
  <c r="AA4219" i="23"/>
  <c r="Z4219" i="23"/>
  <c r="Y4219" i="23"/>
  <c r="X4219" i="23" s="1"/>
  <c r="AA4218" i="23"/>
  <c r="Z4218" i="23"/>
  <c r="Y4218" i="23"/>
  <c r="AA4217" i="23"/>
  <c r="Z4217" i="23"/>
  <c r="Y4217" i="23"/>
  <c r="X4217" i="23" s="1"/>
  <c r="AA4216" i="23"/>
  <c r="Z4216" i="23"/>
  <c r="Y4216" i="23"/>
  <c r="AA4215" i="23"/>
  <c r="Z4215" i="23"/>
  <c r="Y4215" i="23"/>
  <c r="X4215" i="23" s="1"/>
  <c r="AA4214" i="23"/>
  <c r="Z4214" i="23"/>
  <c r="Y4214" i="23"/>
  <c r="X4214" i="23" s="1"/>
  <c r="AA4213" i="23"/>
  <c r="Z4213" i="23"/>
  <c r="Y4213" i="23"/>
  <c r="X4213" i="23" s="1"/>
  <c r="AA4212" i="23"/>
  <c r="Z4212" i="23"/>
  <c r="Y4212" i="23"/>
  <c r="X4212" i="23" s="1"/>
  <c r="AA4211" i="23"/>
  <c r="Z4211" i="23"/>
  <c r="Y4211" i="23"/>
  <c r="X4211" i="23" s="1"/>
  <c r="AA4210" i="23"/>
  <c r="Z4210" i="23"/>
  <c r="Y4210" i="23"/>
  <c r="X4210" i="23" s="1"/>
  <c r="AA4209" i="23"/>
  <c r="Z4209" i="23"/>
  <c r="Y4209" i="23"/>
  <c r="X4209" i="23" s="1"/>
  <c r="AA4208" i="23"/>
  <c r="Z4208" i="23"/>
  <c r="Y4208" i="23"/>
  <c r="X4208" i="23" s="1"/>
  <c r="AA4207" i="23"/>
  <c r="Z4207" i="23"/>
  <c r="Y4207" i="23"/>
  <c r="X4207" i="23" s="1"/>
  <c r="AA4206" i="23"/>
  <c r="Z4206" i="23"/>
  <c r="Y4206" i="23"/>
  <c r="AA4205" i="23"/>
  <c r="Z4205" i="23"/>
  <c r="Y4205" i="23"/>
  <c r="X4205" i="23" s="1"/>
  <c r="AA4204" i="23"/>
  <c r="Z4204" i="23"/>
  <c r="Y4204" i="23"/>
  <c r="AA4203" i="23"/>
  <c r="Z4203" i="23"/>
  <c r="Y4203" i="23"/>
  <c r="X4203" i="23" s="1"/>
  <c r="AA4202" i="23"/>
  <c r="Z4202" i="23"/>
  <c r="Y4202" i="23"/>
  <c r="X4202" i="23" s="1"/>
  <c r="AA4201" i="23"/>
  <c r="Z4201" i="23"/>
  <c r="Y4201" i="23"/>
  <c r="X4201" i="23" s="1"/>
  <c r="AA4200" i="23"/>
  <c r="Z4200" i="23"/>
  <c r="Y4200" i="23"/>
  <c r="X4200" i="23" s="1"/>
  <c r="AA4199" i="23"/>
  <c r="Z4199" i="23"/>
  <c r="Y4199" i="23"/>
  <c r="X4199" i="23" s="1"/>
  <c r="AA4198" i="23"/>
  <c r="Z4198" i="23"/>
  <c r="Y4198" i="23"/>
  <c r="X4198" i="23" s="1"/>
  <c r="AA4197" i="23"/>
  <c r="Z4197" i="23"/>
  <c r="Y4197" i="23"/>
  <c r="AA4196" i="23"/>
  <c r="Z4196" i="23"/>
  <c r="Y4196" i="23"/>
  <c r="X4196" i="23" s="1"/>
  <c r="AA4195" i="23"/>
  <c r="Z4195" i="23"/>
  <c r="Y4195" i="23"/>
  <c r="X4195" i="23" s="1"/>
  <c r="AA4194" i="23"/>
  <c r="Z4194" i="23"/>
  <c r="Y4194" i="23"/>
  <c r="X4194" i="23" s="1"/>
  <c r="AA4193" i="23"/>
  <c r="Z4193" i="23"/>
  <c r="Y4193" i="23"/>
  <c r="X4193" i="23" s="1"/>
  <c r="AA4191" i="23"/>
  <c r="Z4191" i="23"/>
  <c r="Y4191" i="23"/>
  <c r="X4191" i="23" s="1"/>
  <c r="AA4190" i="23"/>
  <c r="Z4190" i="23"/>
  <c r="Y4190" i="23"/>
  <c r="X4190" i="23" s="1"/>
  <c r="AA4189" i="23"/>
  <c r="Z4189" i="23"/>
  <c r="Y4189" i="23"/>
  <c r="X4189" i="23" s="1"/>
  <c r="AA4188" i="23"/>
  <c r="Z4188" i="23"/>
  <c r="Y4188" i="23"/>
  <c r="X4188" i="23" s="1"/>
  <c r="AA4187" i="23"/>
  <c r="Z4187" i="23"/>
  <c r="Y4187" i="23"/>
  <c r="X4187" i="23" s="1"/>
  <c r="AA4186" i="23"/>
  <c r="Z4186" i="23"/>
  <c r="Y4186" i="23"/>
  <c r="X4186" i="23" s="1"/>
  <c r="AA4185" i="23"/>
  <c r="Z4185" i="23"/>
  <c r="Y4185" i="23"/>
  <c r="X4185" i="23" s="1"/>
  <c r="AA4184" i="23"/>
  <c r="Z4184" i="23"/>
  <c r="Y4184" i="23"/>
  <c r="X4184" i="23" s="1"/>
  <c r="AA4183" i="23"/>
  <c r="Z4183" i="23"/>
  <c r="Y4183" i="23"/>
  <c r="X4183" i="23" s="1"/>
  <c r="AA4182" i="23"/>
  <c r="Z4182" i="23"/>
  <c r="Y4182" i="23"/>
  <c r="X4182" i="23" s="1"/>
  <c r="AA4181" i="23"/>
  <c r="Z4181" i="23"/>
  <c r="Y4181" i="23"/>
  <c r="X4181" i="23" s="1"/>
  <c r="AA4180" i="23"/>
  <c r="Z4180" i="23"/>
  <c r="Y4180" i="23"/>
  <c r="X4180" i="23" s="1"/>
  <c r="AA4179" i="23"/>
  <c r="Z4179" i="23"/>
  <c r="Y4179" i="23"/>
  <c r="X4179" i="23" s="1"/>
  <c r="AA4178" i="23"/>
  <c r="Z4178" i="23"/>
  <c r="Y4178" i="23"/>
  <c r="X4178" i="23" s="1"/>
  <c r="AA4177" i="23"/>
  <c r="Z4177" i="23"/>
  <c r="Y4177" i="23"/>
  <c r="X4177" i="23" s="1"/>
  <c r="AA4176" i="23"/>
  <c r="Z4176" i="23"/>
  <c r="Y4176" i="23"/>
  <c r="X4176" i="23" s="1"/>
  <c r="AA4175" i="23"/>
  <c r="Z4175" i="23"/>
  <c r="Y4175" i="23"/>
  <c r="X4175" i="23" s="1"/>
  <c r="AA4174" i="23"/>
  <c r="Z4174" i="23"/>
  <c r="Y4174" i="23"/>
  <c r="X4174" i="23" s="1"/>
  <c r="AA4173" i="23"/>
  <c r="Z4173" i="23"/>
  <c r="Y4173" i="23"/>
  <c r="X4173" i="23" s="1"/>
  <c r="AA4172" i="23"/>
  <c r="Z4172" i="23"/>
  <c r="Y4172" i="23"/>
  <c r="X4172" i="23" s="1"/>
  <c r="AA4171" i="23"/>
  <c r="Z4171" i="23"/>
  <c r="Y4171" i="23"/>
  <c r="X4171" i="23" s="1"/>
  <c r="AA4170" i="23"/>
  <c r="Z4170" i="23"/>
  <c r="Y4170" i="23"/>
  <c r="X4170" i="23" s="1"/>
  <c r="AA4169" i="23"/>
  <c r="Z4169" i="23"/>
  <c r="Y4169" i="23"/>
  <c r="AA4168" i="23"/>
  <c r="Z4168" i="23"/>
  <c r="Y4168" i="23"/>
  <c r="X4168" i="23" s="1"/>
  <c r="AA4167" i="23"/>
  <c r="Z4167" i="23"/>
  <c r="Y4167" i="23"/>
  <c r="X4167" i="23" s="1"/>
  <c r="AA4166" i="23"/>
  <c r="Z4166" i="23"/>
  <c r="Y4166" i="23"/>
  <c r="X4166" i="23" s="1"/>
  <c r="AA4165" i="23"/>
  <c r="Z4165" i="23"/>
  <c r="Y4165" i="23"/>
  <c r="X4165" i="23" s="1"/>
  <c r="AA4164" i="23"/>
  <c r="Z4164" i="23"/>
  <c r="Y4164" i="23"/>
  <c r="X4164" i="23" s="1"/>
  <c r="AA4163" i="23"/>
  <c r="Z4163" i="23"/>
  <c r="Y4163" i="23"/>
  <c r="X4163" i="23" s="1"/>
  <c r="AA4162" i="23"/>
  <c r="Z4162" i="23"/>
  <c r="Y4162" i="23"/>
  <c r="X4162" i="23" s="1"/>
  <c r="AA4161" i="23"/>
  <c r="Z4161" i="23"/>
  <c r="Y4161" i="23"/>
  <c r="X4161" i="23" s="1"/>
  <c r="AA4160" i="23"/>
  <c r="Z4160" i="23"/>
  <c r="Y4160" i="23"/>
  <c r="X4160" i="23" s="1"/>
  <c r="AA4159" i="23"/>
  <c r="Z4159" i="23"/>
  <c r="Y4159" i="23"/>
  <c r="X4159" i="23" s="1"/>
  <c r="AA4158" i="23"/>
  <c r="Z4158" i="23"/>
  <c r="Y4158" i="23"/>
  <c r="X4158" i="23" s="1"/>
  <c r="AA4157" i="23"/>
  <c r="Z4157" i="23"/>
  <c r="Y4157" i="23"/>
  <c r="X4157" i="23" s="1"/>
  <c r="AA4156" i="23"/>
  <c r="Z4156" i="23"/>
  <c r="Y4156" i="23"/>
  <c r="X4156" i="23" s="1"/>
  <c r="AA4155" i="23"/>
  <c r="Z4155" i="23"/>
  <c r="Y4155" i="23"/>
  <c r="X4155" i="23" s="1"/>
  <c r="AA4154" i="23"/>
  <c r="Z4154" i="23"/>
  <c r="Y4154" i="23"/>
  <c r="X4154" i="23" s="1"/>
  <c r="AA4153" i="23"/>
  <c r="Z4153" i="23"/>
  <c r="Y4153" i="23"/>
  <c r="X4153" i="23" s="1"/>
  <c r="AA4152" i="23"/>
  <c r="Z4152" i="23"/>
  <c r="Y4152" i="23"/>
  <c r="X4152" i="23" s="1"/>
  <c r="AA4151" i="23"/>
  <c r="Z4151" i="23"/>
  <c r="Y4151" i="23"/>
  <c r="X4151" i="23" s="1"/>
  <c r="AA4150" i="23"/>
  <c r="Z4150" i="23"/>
  <c r="Y4150" i="23"/>
  <c r="X4150" i="23" s="1"/>
  <c r="AA4149" i="23"/>
  <c r="Z4149" i="23"/>
  <c r="Y4149" i="23"/>
  <c r="X4149" i="23" s="1"/>
  <c r="AA4148" i="23"/>
  <c r="Z4148" i="23"/>
  <c r="Y4148" i="23"/>
  <c r="X4148" i="23" s="1"/>
  <c r="AA4147" i="23"/>
  <c r="Z4147" i="23"/>
  <c r="Y4147" i="23"/>
  <c r="X4147" i="23" s="1"/>
  <c r="AA4146" i="23"/>
  <c r="Z4146" i="23"/>
  <c r="Y4146" i="23"/>
  <c r="X4146" i="23" s="1"/>
  <c r="AA4145" i="23"/>
  <c r="Z4145" i="23"/>
  <c r="Y4145" i="23"/>
  <c r="X4145" i="23" s="1"/>
  <c r="AA4144" i="23"/>
  <c r="Z4144" i="23"/>
  <c r="Y4144" i="23"/>
  <c r="X4144" i="23" s="1"/>
  <c r="AA4143" i="23"/>
  <c r="Z4143" i="23"/>
  <c r="Y4143" i="23"/>
  <c r="X4143" i="23" s="1"/>
  <c r="AA4142" i="23"/>
  <c r="Z4142" i="23"/>
  <c r="Y4142" i="23"/>
  <c r="X4142" i="23" s="1"/>
  <c r="AA4141" i="23"/>
  <c r="Z4141" i="23"/>
  <c r="Y4141" i="23"/>
  <c r="X4141" i="23" s="1"/>
  <c r="AA4140" i="23"/>
  <c r="Z4140" i="23"/>
  <c r="Y4140" i="23"/>
  <c r="X4140" i="23" s="1"/>
  <c r="AA4139" i="23"/>
  <c r="Z4139" i="23"/>
  <c r="Y4139" i="23"/>
  <c r="X4139" i="23" s="1"/>
  <c r="AA4138" i="23"/>
  <c r="Z4138" i="23"/>
  <c r="Y4138" i="23"/>
  <c r="X4138" i="23" s="1"/>
  <c r="AA4137" i="23"/>
  <c r="Z4137" i="23"/>
  <c r="Y4137" i="23"/>
  <c r="X4137" i="23" s="1"/>
  <c r="AA4136" i="23"/>
  <c r="Z4136" i="23"/>
  <c r="Y4136" i="23"/>
  <c r="X4136" i="23" s="1"/>
  <c r="AA4135" i="23"/>
  <c r="Z4135" i="23"/>
  <c r="Y4135" i="23"/>
  <c r="X4135" i="23" s="1"/>
  <c r="AA4134" i="23"/>
  <c r="Z4134" i="23"/>
  <c r="Y4134" i="23"/>
  <c r="X4134" i="23" s="1"/>
  <c r="AA4133" i="23"/>
  <c r="Z4133" i="23"/>
  <c r="Y4133" i="23"/>
  <c r="X4133" i="23" s="1"/>
  <c r="AA4132" i="23"/>
  <c r="Z4132" i="23"/>
  <c r="Y4132" i="23"/>
  <c r="X4132" i="23" s="1"/>
  <c r="AA4131" i="23"/>
  <c r="Z4131" i="23"/>
  <c r="Y4131" i="23"/>
  <c r="X4131" i="23" s="1"/>
  <c r="AA4130" i="23"/>
  <c r="Z4130" i="23"/>
  <c r="Y4130" i="23"/>
  <c r="X4130" i="23" s="1"/>
  <c r="AA4129" i="23"/>
  <c r="Z4129" i="23"/>
  <c r="Y4129" i="23"/>
  <c r="X4129" i="23" s="1"/>
  <c r="AA4128" i="23"/>
  <c r="Z4128" i="23"/>
  <c r="Y4128" i="23"/>
  <c r="X4128" i="23" s="1"/>
  <c r="AA4125" i="23"/>
  <c r="Z4125" i="23"/>
  <c r="Y4125" i="23"/>
  <c r="X4125" i="23" s="1"/>
  <c r="AA4124" i="23"/>
  <c r="Z4124" i="23"/>
  <c r="Y4124" i="23"/>
  <c r="X4124" i="23" s="1"/>
  <c r="AA4123" i="23"/>
  <c r="Z4123" i="23"/>
  <c r="Y4123" i="23"/>
  <c r="X4123" i="23" s="1"/>
  <c r="AA4122" i="23"/>
  <c r="Z4122" i="23"/>
  <c r="Y4122" i="23"/>
  <c r="X4122" i="23" s="1"/>
  <c r="AA4121" i="23"/>
  <c r="Z4121" i="23"/>
  <c r="Y4121" i="23"/>
  <c r="X4121" i="23" s="1"/>
  <c r="AA4120" i="23"/>
  <c r="Z4120" i="23"/>
  <c r="Y4120" i="23"/>
  <c r="X4120" i="23" s="1"/>
  <c r="AA4119" i="23"/>
  <c r="Z4119" i="23"/>
  <c r="Y4119" i="23"/>
  <c r="X4119" i="23" s="1"/>
  <c r="AA4118" i="23"/>
  <c r="Z4118" i="23"/>
  <c r="Y4118" i="23"/>
  <c r="X4118" i="23" s="1"/>
  <c r="AA4117" i="23"/>
  <c r="Z4117" i="23"/>
  <c r="Y4117" i="23"/>
  <c r="X4117" i="23" s="1"/>
  <c r="AA4116" i="23"/>
  <c r="Z4116" i="23"/>
  <c r="Y4116" i="23"/>
  <c r="X4116" i="23"/>
  <c r="AA4115" i="23"/>
  <c r="Z4115" i="23"/>
  <c r="Y4115" i="23"/>
  <c r="X4115" i="23"/>
  <c r="AA4114" i="23"/>
  <c r="Z4114" i="23"/>
  <c r="Y4114" i="23"/>
  <c r="X4114" i="23"/>
  <c r="AA4113" i="23"/>
  <c r="Z4113" i="23"/>
  <c r="Y4113" i="23"/>
  <c r="X4113" i="23"/>
  <c r="AA4112" i="23"/>
  <c r="Z4112" i="23"/>
  <c r="Y4112" i="23"/>
  <c r="X4112" i="23"/>
  <c r="AA4111" i="23"/>
  <c r="Z4111" i="23"/>
  <c r="Y4111" i="23"/>
  <c r="X4111" i="23"/>
  <c r="AA4110" i="23"/>
  <c r="Z4110" i="23"/>
  <c r="Y4110" i="23"/>
  <c r="X4110" i="23" s="1"/>
  <c r="AA4109" i="23"/>
  <c r="Z4109" i="23"/>
  <c r="Y4109" i="23"/>
  <c r="X4109" i="23"/>
  <c r="AA4107" i="23"/>
  <c r="Z4107" i="23"/>
  <c r="Y4107" i="23"/>
  <c r="X4107" i="23"/>
  <c r="AA4106" i="23"/>
  <c r="Z4106" i="23"/>
  <c r="Y4106" i="23"/>
  <c r="X4106" i="23" s="1"/>
  <c r="AA4105" i="23"/>
  <c r="Z4105" i="23"/>
  <c r="Y4105" i="23"/>
  <c r="X4105" i="23" s="1"/>
  <c r="AA4104" i="23"/>
  <c r="Z4104" i="23"/>
  <c r="Y4104" i="23"/>
  <c r="X4104" i="23" s="1"/>
  <c r="AA4103" i="23"/>
  <c r="Z4103" i="23"/>
  <c r="Y4103" i="23"/>
  <c r="X4103" i="23" s="1"/>
  <c r="AA4102" i="23"/>
  <c r="Z4102" i="23"/>
  <c r="Y4102" i="23"/>
  <c r="X4102" i="23" s="1"/>
  <c r="AA4101" i="23"/>
  <c r="Z4101" i="23"/>
  <c r="Y4101" i="23"/>
  <c r="X4101" i="23" s="1"/>
  <c r="AA4100" i="23"/>
  <c r="Z4100" i="23"/>
  <c r="Y4100" i="23"/>
  <c r="X4100" i="23" s="1"/>
  <c r="AA4099" i="23"/>
  <c r="Z4099" i="23"/>
  <c r="Y4099" i="23"/>
  <c r="X4099" i="23" s="1"/>
  <c r="AA4098" i="23"/>
  <c r="Z4098" i="23"/>
  <c r="Y4098" i="23"/>
  <c r="X4098" i="23" s="1"/>
  <c r="AA4097" i="23"/>
  <c r="Z4097" i="23"/>
  <c r="Y4097" i="23"/>
  <c r="X4097" i="23" s="1"/>
  <c r="AA4096" i="23"/>
  <c r="Z4096" i="23"/>
  <c r="Y4096" i="23"/>
  <c r="X4096" i="23" s="1"/>
  <c r="AA4095" i="23"/>
  <c r="Z4095" i="23"/>
  <c r="Y4095" i="23"/>
  <c r="X4095" i="23" s="1"/>
  <c r="AA4094" i="23"/>
  <c r="Z4094" i="23"/>
  <c r="Y4094" i="23"/>
  <c r="X4094" i="23" s="1"/>
  <c r="AA4093" i="23"/>
  <c r="Z4093" i="23"/>
  <c r="Y4093" i="23"/>
  <c r="X4093" i="23" s="1"/>
  <c r="AA4092" i="23"/>
  <c r="Z4092" i="23"/>
  <c r="Y4092" i="23"/>
  <c r="X4092" i="23" s="1"/>
  <c r="AA4091" i="23"/>
  <c r="Z4091" i="23"/>
  <c r="Y4091" i="23"/>
  <c r="X4091" i="23" s="1"/>
  <c r="AA4090" i="23"/>
  <c r="Z4090" i="23"/>
  <c r="Y4090" i="23"/>
  <c r="X4090" i="23" s="1"/>
  <c r="AA4089" i="23"/>
  <c r="Z4089" i="23"/>
  <c r="Y4089" i="23"/>
  <c r="X4089" i="23" s="1"/>
  <c r="AA4088" i="23"/>
  <c r="Z4088" i="23"/>
  <c r="Y4088" i="23"/>
  <c r="X4088" i="23" s="1"/>
  <c r="AA4087" i="23"/>
  <c r="Z4087" i="23"/>
  <c r="Y4087" i="23"/>
  <c r="X4087" i="23" s="1"/>
  <c r="AA4086" i="23"/>
  <c r="Z4086" i="23"/>
  <c r="Y4086" i="23"/>
  <c r="X4086" i="23" s="1"/>
  <c r="AA4085" i="23"/>
  <c r="Z4085" i="23"/>
  <c r="Y4085" i="23"/>
  <c r="X4085" i="23" s="1"/>
  <c r="AA4084" i="23"/>
  <c r="Z4084" i="23"/>
  <c r="Y4084" i="23"/>
  <c r="X4084" i="23"/>
  <c r="AA4083" i="23"/>
  <c r="Z4083" i="23"/>
  <c r="Y4083" i="23"/>
  <c r="X4083" i="23"/>
  <c r="AA4081" i="23"/>
  <c r="Z4081" i="23"/>
  <c r="Y4081" i="23"/>
  <c r="X4081" i="23"/>
  <c r="AA4080" i="23"/>
  <c r="Z4080" i="23"/>
  <c r="Y4080" i="23"/>
  <c r="X4080" i="23" s="1"/>
  <c r="AA4079" i="23"/>
  <c r="Z4079" i="23"/>
  <c r="Y4079" i="23"/>
  <c r="X4079" i="23" s="1"/>
  <c r="AA4078" i="23"/>
  <c r="Z4078" i="23"/>
  <c r="Y4078" i="23"/>
  <c r="X4078" i="23" s="1"/>
  <c r="AA4077" i="23"/>
  <c r="Z4077" i="23"/>
  <c r="Y4077" i="23"/>
  <c r="X4077" i="23" s="1"/>
  <c r="AA4076" i="23"/>
  <c r="Z4076" i="23"/>
  <c r="Y4076" i="23"/>
  <c r="X4076" i="23" s="1"/>
  <c r="AA4075" i="23"/>
  <c r="Z4075" i="23"/>
  <c r="Y4075" i="23"/>
  <c r="X4075" i="23" s="1"/>
  <c r="AA4074" i="23"/>
  <c r="Z4074" i="23"/>
  <c r="Y4074" i="23"/>
  <c r="X4074" i="23"/>
  <c r="AA4073" i="23"/>
  <c r="Z4073" i="23"/>
  <c r="Y4073" i="23"/>
  <c r="X4073" i="23"/>
  <c r="AA4072" i="23"/>
  <c r="Z4072" i="23"/>
  <c r="Y4072" i="23"/>
  <c r="X4072" i="23"/>
  <c r="AA4071" i="23"/>
  <c r="Z4071" i="23"/>
  <c r="Y4071" i="23"/>
  <c r="X4071" i="23"/>
  <c r="AA4070" i="23"/>
  <c r="Z4070" i="23"/>
  <c r="Y4070" i="23"/>
  <c r="X4070" i="23" s="1"/>
  <c r="AA4069" i="23"/>
  <c r="Z4069" i="23"/>
  <c r="Y4069" i="23"/>
  <c r="X4069" i="23" s="1"/>
  <c r="AA4068" i="23"/>
  <c r="Z4068" i="23"/>
  <c r="Y4068" i="23"/>
  <c r="X4068" i="23" s="1"/>
  <c r="AA4067" i="23"/>
  <c r="Z4067" i="23"/>
  <c r="Y4067" i="23"/>
  <c r="X4067" i="23"/>
  <c r="AA4066" i="23"/>
  <c r="Z4066" i="23"/>
  <c r="Y4066" i="23"/>
  <c r="X4066" i="23" s="1"/>
  <c r="AA4065" i="23"/>
  <c r="Z4065" i="23"/>
  <c r="Y4065" i="23"/>
  <c r="X4065" i="23" s="1"/>
  <c r="AA4064" i="23"/>
  <c r="Z4064" i="23"/>
  <c r="Y4064" i="23"/>
  <c r="X4064" i="23" s="1"/>
  <c r="AA4063" i="23"/>
  <c r="Z4063" i="23"/>
  <c r="Y4063" i="23"/>
  <c r="X4063" i="23" s="1"/>
  <c r="AA4062" i="23"/>
  <c r="Z4062" i="23"/>
  <c r="Y4062" i="23"/>
  <c r="X4062" i="23" s="1"/>
  <c r="AA4061" i="23"/>
  <c r="Z4061" i="23"/>
  <c r="Y4061" i="23"/>
  <c r="X4061" i="23" s="1"/>
  <c r="AA4060" i="23"/>
  <c r="Z4060" i="23"/>
  <c r="Y4060" i="23"/>
  <c r="X4060" i="23"/>
  <c r="AA4059" i="23"/>
  <c r="Z4059" i="23"/>
  <c r="Y4059" i="23"/>
  <c r="X4059" i="23" s="1"/>
  <c r="AA4058" i="23"/>
  <c r="Z4058" i="23"/>
  <c r="Y4058" i="23"/>
  <c r="X4058" i="23" s="1"/>
  <c r="AA4055" i="23"/>
  <c r="Z4055" i="23"/>
  <c r="Y4055" i="23"/>
  <c r="X4055" i="23" s="1"/>
  <c r="AA4054" i="23"/>
  <c r="Z4054" i="23"/>
  <c r="Y4054" i="23"/>
  <c r="X4054" i="23" s="1"/>
  <c r="AA4053" i="23"/>
  <c r="Z4053" i="23"/>
  <c r="Y4053" i="23"/>
  <c r="AA4052" i="23"/>
  <c r="Z4052" i="23"/>
  <c r="Y4052" i="23"/>
  <c r="X4052" i="23" s="1"/>
  <c r="AA4051" i="23"/>
  <c r="Z4051" i="23"/>
  <c r="Y4051" i="23"/>
  <c r="X4051" i="23" s="1"/>
  <c r="AA4050" i="23"/>
  <c r="Z4050" i="23"/>
  <c r="Y4050" i="23"/>
  <c r="X4050" i="23" s="1"/>
  <c r="AA4049" i="23"/>
  <c r="Z4049" i="23"/>
  <c r="Y4049" i="23"/>
  <c r="AA4048" i="23"/>
  <c r="Z4048" i="23"/>
  <c r="Y4048" i="23"/>
  <c r="X4048" i="23" s="1"/>
  <c r="AA4046" i="23"/>
  <c r="Z4046" i="23"/>
  <c r="Y4046" i="23"/>
  <c r="X4046" i="23" s="1"/>
  <c r="AA4045" i="23"/>
  <c r="Z4045" i="23"/>
  <c r="Y4045" i="23"/>
  <c r="X4045" i="23" s="1"/>
  <c r="AA4044" i="23"/>
  <c r="Z4044" i="23"/>
  <c r="Y4044" i="23"/>
  <c r="AA4043" i="23"/>
  <c r="Z4043" i="23"/>
  <c r="Y4043" i="23"/>
  <c r="X4043" i="23" s="1"/>
  <c r="AA4042" i="23"/>
  <c r="Z4042" i="23"/>
  <c r="Y4042" i="23"/>
  <c r="X4042" i="23" s="1"/>
  <c r="AA4041" i="23"/>
  <c r="Z4041" i="23"/>
  <c r="Y4041" i="23"/>
  <c r="X4041" i="23" s="1"/>
  <c r="AA4040" i="23"/>
  <c r="Z4040" i="23"/>
  <c r="Y4040" i="23"/>
  <c r="AA4039" i="23"/>
  <c r="Z4039" i="23"/>
  <c r="Y4039" i="23"/>
  <c r="X4039" i="23" s="1"/>
  <c r="AA4038" i="23"/>
  <c r="Z4038" i="23"/>
  <c r="Y4038" i="23"/>
  <c r="X4038" i="23" s="1"/>
  <c r="AA4037" i="23"/>
  <c r="Z4037" i="23"/>
  <c r="Y4037" i="23"/>
  <c r="X4037" i="23" s="1"/>
  <c r="AA4034" i="23"/>
  <c r="Z4034" i="23"/>
  <c r="Y4034" i="23"/>
  <c r="X4034" i="23" s="1"/>
  <c r="AA4033" i="23"/>
  <c r="Z4033" i="23"/>
  <c r="Y4033" i="23"/>
  <c r="X4033" i="23" s="1"/>
  <c r="AA4032" i="23"/>
  <c r="Z4032" i="23"/>
  <c r="Y4032" i="23"/>
  <c r="X4032" i="23" s="1"/>
  <c r="AA4031" i="23"/>
  <c r="Z4031" i="23"/>
  <c r="Y4031" i="23"/>
  <c r="X4031" i="23" s="1"/>
  <c r="AA4028" i="23"/>
  <c r="Z4028" i="23"/>
  <c r="Y4028" i="23"/>
  <c r="X4028" i="23" s="1"/>
  <c r="AA4027" i="23"/>
  <c r="Z4027" i="23"/>
  <c r="Y4027" i="23"/>
  <c r="X4027" i="23" s="1"/>
  <c r="AA4026" i="23"/>
  <c r="Z4026" i="23"/>
  <c r="Y4026" i="23"/>
  <c r="X4026" i="23" s="1"/>
  <c r="AA4025" i="23"/>
  <c r="Z4025" i="23"/>
  <c r="Y4025" i="23"/>
  <c r="AA4023" i="23"/>
  <c r="Z4023" i="23"/>
  <c r="Y4023" i="23"/>
  <c r="X4023" i="23" s="1"/>
  <c r="AA4022" i="23"/>
  <c r="Z4022" i="23"/>
  <c r="Y4022" i="23"/>
  <c r="X4022" i="23" s="1"/>
  <c r="AA4019" i="23"/>
  <c r="Z4019" i="23"/>
  <c r="Y4019" i="23"/>
  <c r="X4019" i="23" s="1"/>
  <c r="AA4018" i="23"/>
  <c r="Z4018" i="23"/>
  <c r="Y4018" i="23"/>
  <c r="X4018" i="23"/>
  <c r="AA4017" i="23"/>
  <c r="Z4017" i="23"/>
  <c r="Y4017" i="23"/>
  <c r="X4017" i="23" s="1"/>
  <c r="AA4016" i="23"/>
  <c r="Z4016" i="23"/>
  <c r="Y4016" i="23"/>
  <c r="X4016" i="23" s="1"/>
  <c r="AA4015" i="23"/>
  <c r="Z4015" i="23"/>
  <c r="Y4015" i="23"/>
  <c r="X4015" i="23" s="1"/>
  <c r="AA4014" i="23"/>
  <c r="Z4014" i="23"/>
  <c r="Y4014" i="23"/>
  <c r="X4014" i="23" s="1"/>
  <c r="AA4012" i="23"/>
  <c r="Z4012" i="23"/>
  <c r="Y4012" i="23"/>
  <c r="X4012" i="23" s="1"/>
  <c r="AA4011" i="23"/>
  <c r="Z4011" i="23"/>
  <c r="Y4011" i="23"/>
  <c r="X4011" i="23" s="1"/>
  <c r="AA4010" i="23"/>
  <c r="Z4010" i="23"/>
  <c r="Y4010" i="23"/>
  <c r="X4010" i="23"/>
  <c r="AA4009" i="23"/>
  <c r="Z4009" i="23"/>
  <c r="Y4009" i="23"/>
  <c r="X4009" i="23"/>
  <c r="AA4008" i="23"/>
  <c r="Z4008" i="23"/>
  <c r="Y4008" i="23"/>
  <c r="X4008" i="23" s="1"/>
  <c r="AA4007" i="23"/>
  <c r="Z4007" i="23"/>
  <c r="Y4007" i="23"/>
  <c r="X4007" i="23" s="1"/>
  <c r="AA4006" i="23"/>
  <c r="Z4006" i="23"/>
  <c r="Y4006" i="23"/>
  <c r="X4006" i="23" s="1"/>
  <c r="AA4004" i="23"/>
  <c r="Z4004" i="23"/>
  <c r="Y4004" i="23"/>
  <c r="X4004" i="23" s="1"/>
  <c r="AA4003" i="23"/>
  <c r="Z4003" i="23"/>
  <c r="Y4003" i="23"/>
  <c r="X4003" i="23" s="1"/>
  <c r="AA4002" i="23"/>
  <c r="Z4002" i="23"/>
  <c r="Y4002" i="23"/>
  <c r="X4002" i="23" s="1"/>
  <c r="AA4001" i="23"/>
  <c r="Z4001" i="23"/>
  <c r="Y4001" i="23"/>
  <c r="X4001" i="23" s="1"/>
  <c r="AA4000" i="23"/>
  <c r="Z4000" i="23"/>
  <c r="Y4000" i="23"/>
  <c r="X4000" i="23" s="1"/>
  <c r="AA3999" i="23"/>
  <c r="Z3999" i="23"/>
  <c r="Y3999" i="23"/>
  <c r="X3999" i="23" s="1"/>
  <c r="AA3998" i="23"/>
  <c r="Z3998" i="23"/>
  <c r="Y3998" i="23"/>
  <c r="X3998" i="23" s="1"/>
  <c r="AA3997" i="23"/>
  <c r="Z3997" i="23"/>
  <c r="Y3997" i="23"/>
  <c r="X3997" i="23" s="1"/>
  <c r="AA3996" i="23"/>
  <c r="Z3996" i="23"/>
  <c r="Y3996" i="23"/>
  <c r="X3996" i="23" s="1"/>
  <c r="AA3995" i="23"/>
  <c r="Z3995" i="23"/>
  <c r="Y3995" i="23"/>
  <c r="AA3992" i="23"/>
  <c r="Z3992" i="23"/>
  <c r="Y3992" i="23"/>
  <c r="X3992" i="23" s="1"/>
  <c r="AA3990" i="23"/>
  <c r="Z3990" i="23"/>
  <c r="Y3990" i="23"/>
  <c r="AA3989" i="23"/>
  <c r="Z3989" i="23"/>
  <c r="Y3989" i="23"/>
  <c r="X3989" i="23" s="1"/>
  <c r="AA3988" i="23"/>
  <c r="Z3988" i="23"/>
  <c r="Y3988" i="23"/>
  <c r="AA3986" i="23"/>
  <c r="Z3986" i="23"/>
  <c r="Y3986" i="23"/>
  <c r="X3986" i="23" s="1"/>
  <c r="AA3985" i="23"/>
  <c r="Z3985" i="23"/>
  <c r="Y3985" i="23"/>
  <c r="AA3984" i="23"/>
  <c r="Z3984" i="23"/>
  <c r="Y3984" i="23"/>
  <c r="X3984" i="23" s="1"/>
  <c r="AA3983" i="23"/>
  <c r="Z3983" i="23"/>
  <c r="Y3983" i="23"/>
  <c r="AA3982" i="23"/>
  <c r="Z3982" i="23"/>
  <c r="Y3982" i="23"/>
  <c r="X3982" i="23" s="1"/>
  <c r="AA3981" i="23"/>
  <c r="Z3981" i="23"/>
  <c r="Y3981" i="23"/>
  <c r="AA3980" i="23"/>
  <c r="Z3980" i="23"/>
  <c r="Y3980" i="23"/>
  <c r="X3980" i="23" s="1"/>
  <c r="AA3979" i="23"/>
  <c r="Z3979" i="23"/>
  <c r="Y3979" i="23"/>
  <c r="AA3978" i="23"/>
  <c r="Z3978" i="23"/>
  <c r="Y3978" i="23"/>
  <c r="X3978" i="23" s="1"/>
  <c r="AA3977" i="23"/>
  <c r="Z3977" i="23"/>
  <c r="Y3977" i="23"/>
  <c r="AA3976" i="23"/>
  <c r="Z3976" i="23"/>
  <c r="Y3976" i="23"/>
  <c r="X3976" i="23" s="1"/>
  <c r="AA3975" i="23"/>
  <c r="Z3975" i="23"/>
  <c r="Y3975" i="23"/>
  <c r="AA3974" i="23"/>
  <c r="Z3974" i="23"/>
  <c r="Y3974" i="23"/>
  <c r="X3974" i="23" s="1"/>
  <c r="AA3973" i="23"/>
  <c r="Z3973" i="23"/>
  <c r="Y3973" i="23"/>
  <c r="AA3972" i="23"/>
  <c r="Z3972" i="23"/>
  <c r="Y3972" i="23"/>
  <c r="X3972" i="23" s="1"/>
  <c r="AA3971" i="23"/>
  <c r="Z3971" i="23"/>
  <c r="Y3971" i="23"/>
  <c r="AA3970" i="23"/>
  <c r="Z3970" i="23"/>
  <c r="Y3970" i="23"/>
  <c r="X3970" i="23" s="1"/>
  <c r="AA3969" i="23"/>
  <c r="Z3969" i="23"/>
  <c r="Y3969" i="23"/>
  <c r="AA3968" i="23"/>
  <c r="Z3968" i="23"/>
  <c r="Y3968" i="23"/>
  <c r="X3968" i="23" s="1"/>
  <c r="AA3967" i="23"/>
  <c r="Z3967" i="23"/>
  <c r="Y3967" i="23"/>
  <c r="AA3965" i="23"/>
  <c r="Z3965" i="23"/>
  <c r="Y3965" i="23"/>
  <c r="X3965" i="23" s="1"/>
  <c r="AA3964" i="23"/>
  <c r="Z3964" i="23"/>
  <c r="Y3964" i="23"/>
  <c r="AA3963" i="23"/>
  <c r="Z3963" i="23"/>
  <c r="Y3963" i="23"/>
  <c r="X3963" i="23" s="1"/>
  <c r="AA3962" i="23"/>
  <c r="Z3962" i="23"/>
  <c r="Y3962" i="23"/>
  <c r="AA3961" i="23"/>
  <c r="Z3961" i="23"/>
  <c r="Y3961" i="23"/>
  <c r="X3961" i="23" s="1"/>
  <c r="AA3960" i="23"/>
  <c r="Z3960" i="23"/>
  <c r="Y3960" i="23"/>
  <c r="AA3959" i="23"/>
  <c r="Z3959" i="23"/>
  <c r="Y3959" i="23"/>
  <c r="X3959" i="23" s="1"/>
  <c r="AA3958" i="23"/>
  <c r="Z3958" i="23"/>
  <c r="Y3958" i="23"/>
  <c r="AA3957" i="23"/>
  <c r="Z3957" i="23"/>
  <c r="Y3957" i="23"/>
  <c r="X3957" i="23" s="1"/>
  <c r="AA3956" i="23"/>
  <c r="Z3956" i="23"/>
  <c r="Y3956" i="23"/>
  <c r="AA3955" i="23"/>
  <c r="Z3955" i="23"/>
  <c r="Y3955" i="23"/>
  <c r="X3955" i="23" s="1"/>
  <c r="AA3954" i="23"/>
  <c r="Z3954" i="23"/>
  <c r="Y3954" i="23"/>
  <c r="AA3953" i="23"/>
  <c r="Z3953" i="23"/>
  <c r="Y3953" i="23"/>
  <c r="X3953" i="23" s="1"/>
  <c r="AA3952" i="23"/>
  <c r="Z3952" i="23"/>
  <c r="Y3952" i="23"/>
  <c r="AA3951" i="23"/>
  <c r="Z3951" i="23"/>
  <c r="Y3951" i="23"/>
  <c r="X3951" i="23" s="1"/>
  <c r="AA3950" i="23"/>
  <c r="Z3950" i="23"/>
  <c r="Y3950" i="23"/>
  <c r="X3950" i="23"/>
  <c r="AA3949" i="23"/>
  <c r="Z3949" i="23"/>
  <c r="Y3949" i="23"/>
  <c r="X3949" i="23"/>
  <c r="AA3948" i="23"/>
  <c r="Z3948" i="23"/>
  <c r="Y3948" i="23"/>
  <c r="X3948" i="23"/>
  <c r="AA3947" i="23"/>
  <c r="Z3947" i="23"/>
  <c r="Y3947" i="23"/>
  <c r="X3947" i="23"/>
  <c r="AA3946" i="23"/>
  <c r="Z3946" i="23"/>
  <c r="Y3946" i="23"/>
  <c r="X3946" i="23"/>
  <c r="AA3945" i="23"/>
  <c r="Z3945" i="23"/>
  <c r="Y3945" i="23"/>
  <c r="X3945" i="23" s="1"/>
  <c r="AA3944" i="23"/>
  <c r="Z3944" i="23"/>
  <c r="Y3944" i="23"/>
  <c r="X3944" i="23" s="1"/>
  <c r="AA3943" i="23"/>
  <c r="Z3943" i="23"/>
  <c r="Y3943" i="23"/>
  <c r="AA3942" i="23"/>
  <c r="Z3942" i="23"/>
  <c r="Y3942" i="23"/>
  <c r="X3942" i="23" s="1"/>
  <c r="AA3941" i="23"/>
  <c r="Z3941" i="23"/>
  <c r="Y3941" i="23"/>
  <c r="X3941" i="23" s="1"/>
  <c r="AA3940" i="23"/>
  <c r="Z3940" i="23"/>
  <c r="Y3940" i="23"/>
  <c r="X3940" i="23" s="1"/>
  <c r="AA3939" i="23"/>
  <c r="Z3939" i="23"/>
  <c r="Y3939" i="23"/>
  <c r="X3939" i="23" s="1"/>
  <c r="AA3938" i="23"/>
  <c r="Z3938" i="23"/>
  <c r="Y3938" i="23"/>
  <c r="X3938" i="23" s="1"/>
  <c r="AA3937" i="23"/>
  <c r="Z3937" i="23"/>
  <c r="Y3937" i="23"/>
  <c r="X3937" i="23" s="1"/>
  <c r="AA3935" i="23"/>
  <c r="Z3935" i="23"/>
  <c r="Y3935" i="23"/>
  <c r="X3935" i="23" s="1"/>
  <c r="AA3934" i="23"/>
  <c r="Z3934" i="23"/>
  <c r="Y3934" i="23"/>
  <c r="AA3933" i="23"/>
  <c r="Z3933" i="23"/>
  <c r="Y3933" i="23"/>
  <c r="X3933" i="23" s="1"/>
  <c r="AA3932" i="23"/>
  <c r="Z3932" i="23"/>
  <c r="Y3932" i="23"/>
  <c r="X3932" i="23" s="1"/>
  <c r="AA3931" i="23"/>
  <c r="Z3931" i="23"/>
  <c r="Y3931" i="23"/>
  <c r="X3931" i="23" s="1"/>
  <c r="AA3930" i="23"/>
  <c r="Z3930" i="23"/>
  <c r="Y3930" i="23"/>
  <c r="X3930" i="23" s="1"/>
  <c r="AA3929" i="23"/>
  <c r="Z3929" i="23"/>
  <c r="Y3929" i="23"/>
  <c r="X3929" i="23" s="1"/>
  <c r="AA3928" i="23"/>
  <c r="Z3928" i="23"/>
  <c r="Y3928" i="23"/>
  <c r="X3928" i="23" s="1"/>
  <c r="AA3927" i="23"/>
  <c r="Z3927" i="23"/>
  <c r="Y3927" i="23"/>
  <c r="X3927" i="23" s="1"/>
  <c r="AA3926" i="23"/>
  <c r="Z3926" i="23"/>
  <c r="Y3926" i="23"/>
  <c r="X3926" i="23" s="1"/>
  <c r="AA3925" i="23"/>
  <c r="Z3925" i="23"/>
  <c r="Y3925" i="23"/>
  <c r="X3925" i="23" s="1"/>
  <c r="AA3924" i="23"/>
  <c r="Z3924" i="23"/>
  <c r="Y3924" i="23"/>
  <c r="X3924" i="23" s="1"/>
  <c r="AA3923" i="23"/>
  <c r="Z3923" i="23"/>
  <c r="Y3923" i="23"/>
  <c r="X3923" i="23" s="1"/>
  <c r="AA3922" i="23"/>
  <c r="Z3922" i="23"/>
  <c r="Y3922" i="23"/>
  <c r="X3922" i="23" s="1"/>
  <c r="AA3921" i="23"/>
  <c r="Z3921" i="23"/>
  <c r="Y3921" i="23"/>
  <c r="X3921" i="23" s="1"/>
  <c r="AA3920" i="23"/>
  <c r="Z3920" i="23"/>
  <c r="Y3920" i="23"/>
  <c r="X3920" i="23" s="1"/>
  <c r="AA3919" i="23"/>
  <c r="Z3919" i="23"/>
  <c r="Y3919" i="23"/>
  <c r="X3919" i="23" s="1"/>
  <c r="AA3918" i="23"/>
  <c r="Z3918" i="23"/>
  <c r="Y3918" i="23"/>
  <c r="X3918" i="23" s="1"/>
  <c r="AA3917" i="23"/>
  <c r="Z3917" i="23"/>
  <c r="Y3917" i="23"/>
  <c r="X3917" i="23" s="1"/>
  <c r="AA3916" i="23"/>
  <c r="Z3916" i="23"/>
  <c r="Y3916" i="23"/>
  <c r="X3916" i="23" s="1"/>
  <c r="AA3915" i="23"/>
  <c r="Z3915" i="23"/>
  <c r="Y3915" i="23"/>
  <c r="X3915" i="23" s="1"/>
  <c r="AA3914" i="23"/>
  <c r="Z3914" i="23"/>
  <c r="Y3914" i="23"/>
  <c r="X3914" i="23" s="1"/>
  <c r="AA3913" i="23"/>
  <c r="Z3913" i="23"/>
  <c r="Y3913" i="23"/>
  <c r="X3913" i="23"/>
  <c r="AA3912" i="23"/>
  <c r="Z3912" i="23"/>
  <c r="Y3912" i="23"/>
  <c r="X3912" i="23"/>
  <c r="AA3911" i="23"/>
  <c r="Z3911" i="23"/>
  <c r="Y3911" i="23"/>
  <c r="X3911" i="23"/>
  <c r="AA3910" i="23"/>
  <c r="Z3910" i="23"/>
  <c r="Y3910" i="23"/>
  <c r="X3910" i="23"/>
  <c r="AA3909" i="23"/>
  <c r="Z3909" i="23"/>
  <c r="Y3909" i="23"/>
  <c r="X3909" i="23"/>
  <c r="AA3908" i="23"/>
  <c r="Z3908" i="23"/>
  <c r="Y3908" i="23"/>
  <c r="X3908" i="23" s="1"/>
  <c r="AA3907" i="23"/>
  <c r="Z3907" i="23"/>
  <c r="Y3907" i="23"/>
  <c r="X3907" i="23" s="1"/>
  <c r="AA3906" i="23"/>
  <c r="Z3906" i="23"/>
  <c r="Y3906" i="23"/>
  <c r="X3906" i="23" s="1"/>
  <c r="AA3905" i="23"/>
  <c r="Z3905" i="23"/>
  <c r="Y3905" i="23"/>
  <c r="X3905" i="23" s="1"/>
  <c r="AA3904" i="23"/>
  <c r="Z3904" i="23"/>
  <c r="Y3904" i="23"/>
  <c r="X3904" i="23" s="1"/>
  <c r="AA3902" i="23"/>
  <c r="Z3902" i="23"/>
  <c r="Y3902" i="23"/>
  <c r="X3902" i="23" s="1"/>
  <c r="AA3901" i="23"/>
  <c r="Z3901" i="23"/>
  <c r="Y3901" i="23"/>
  <c r="X3901" i="23" s="1"/>
  <c r="AA3900" i="23"/>
  <c r="Z3900" i="23"/>
  <c r="Y3900" i="23"/>
  <c r="X3900" i="23" s="1"/>
  <c r="AA3899" i="23"/>
  <c r="Z3899" i="23"/>
  <c r="Y3899" i="23"/>
  <c r="X3899" i="23" s="1"/>
  <c r="AA3897" i="23"/>
  <c r="Z3897" i="23"/>
  <c r="Y3897" i="23"/>
  <c r="X3897" i="23" s="1"/>
  <c r="AA3896" i="23"/>
  <c r="Z3896" i="23"/>
  <c r="Y3896" i="23"/>
  <c r="X3896" i="23" s="1"/>
  <c r="AA3895" i="23"/>
  <c r="Z3895" i="23"/>
  <c r="Y3895" i="23"/>
  <c r="X3895" i="23" s="1"/>
  <c r="AA3894" i="23"/>
  <c r="Z3894" i="23"/>
  <c r="Y3894" i="23"/>
  <c r="X3894" i="23" s="1"/>
  <c r="AA3893" i="23"/>
  <c r="Z3893" i="23"/>
  <c r="Y3893" i="23"/>
  <c r="X3893" i="23" s="1"/>
  <c r="AA3891" i="23"/>
  <c r="Z3891" i="23"/>
  <c r="Y3891" i="23"/>
  <c r="X3891" i="23"/>
  <c r="AA3890" i="23"/>
  <c r="Z3890" i="23"/>
  <c r="Y3890" i="23"/>
  <c r="X3890" i="23"/>
  <c r="AA3889" i="23"/>
  <c r="Z3889" i="23"/>
  <c r="Y3889" i="23"/>
  <c r="X3889" i="23" s="1"/>
  <c r="AA3888" i="23"/>
  <c r="Z3888" i="23"/>
  <c r="Y3888" i="23"/>
  <c r="X3888" i="23"/>
  <c r="AA3887" i="23"/>
  <c r="Z3887" i="23"/>
  <c r="Y3887" i="23"/>
  <c r="X3887" i="23" s="1"/>
  <c r="AA3886" i="23"/>
  <c r="Z3886" i="23"/>
  <c r="Y3886" i="23"/>
  <c r="X3886" i="23" s="1"/>
  <c r="AA3885" i="23"/>
  <c r="Z3885" i="23"/>
  <c r="Y3885" i="23"/>
  <c r="X3885" i="23" s="1"/>
  <c r="AA3884" i="23"/>
  <c r="Z3884" i="23"/>
  <c r="Y3884" i="23"/>
  <c r="X3884" i="23" s="1"/>
  <c r="AA3883" i="23"/>
  <c r="Z3883" i="23"/>
  <c r="Y3883" i="23"/>
  <c r="X3883" i="23" s="1"/>
  <c r="AA3882" i="23"/>
  <c r="Z3882" i="23"/>
  <c r="Y3882" i="23"/>
  <c r="X3882" i="23" s="1"/>
  <c r="AA3881" i="23"/>
  <c r="Z3881" i="23"/>
  <c r="Y3881" i="23"/>
  <c r="X3881" i="23" s="1"/>
  <c r="AA3880" i="23"/>
  <c r="Z3880" i="23"/>
  <c r="Y3880" i="23"/>
  <c r="X3880" i="23" s="1"/>
  <c r="AA3879" i="23"/>
  <c r="Z3879" i="23"/>
  <c r="Y3879" i="23"/>
  <c r="X3879" i="23" s="1"/>
  <c r="AA3878" i="23"/>
  <c r="Z3878" i="23"/>
  <c r="Y3878" i="23"/>
  <c r="X3878" i="23" s="1"/>
  <c r="AA3876" i="23"/>
  <c r="Z3876" i="23"/>
  <c r="Y3876" i="23"/>
  <c r="X3876" i="23" s="1"/>
  <c r="AA3875" i="23"/>
  <c r="Z3875" i="23"/>
  <c r="Y3875" i="23"/>
  <c r="X3875" i="23" s="1"/>
  <c r="AA3874" i="23"/>
  <c r="Z3874" i="23"/>
  <c r="Y3874" i="23"/>
  <c r="X3874" i="23" s="1"/>
  <c r="AA3873" i="23"/>
  <c r="Z3873" i="23"/>
  <c r="Y3873" i="23"/>
  <c r="X3873" i="23" s="1"/>
  <c r="AA3872" i="23"/>
  <c r="Z3872" i="23"/>
  <c r="Y3872" i="23"/>
  <c r="X3872" i="23" s="1"/>
  <c r="AA3871" i="23"/>
  <c r="Z3871" i="23"/>
  <c r="Y3871" i="23"/>
  <c r="X3871" i="23" s="1"/>
  <c r="AA3870" i="23"/>
  <c r="Z3870" i="23"/>
  <c r="Y3870" i="23"/>
  <c r="X3870" i="23" s="1"/>
  <c r="AA3869" i="23"/>
  <c r="Z3869" i="23"/>
  <c r="Y3869" i="23"/>
  <c r="X3869" i="23" s="1"/>
  <c r="AA3868" i="23"/>
  <c r="Z3868" i="23"/>
  <c r="Y3868" i="23"/>
  <c r="X3868" i="23" s="1"/>
  <c r="AA3867" i="23"/>
  <c r="Z3867" i="23"/>
  <c r="Y3867" i="23"/>
  <c r="X3867" i="23" s="1"/>
  <c r="AA3865" i="23"/>
  <c r="Z3865" i="23"/>
  <c r="Y3865" i="23"/>
  <c r="X3865" i="23" s="1"/>
  <c r="AA3863" i="23"/>
  <c r="Z3863" i="23"/>
  <c r="Y3863" i="23"/>
  <c r="X3863" i="23" s="1"/>
  <c r="AA3862" i="23"/>
  <c r="Z3862" i="23"/>
  <c r="Y3862" i="23"/>
  <c r="X3862" i="23" s="1"/>
  <c r="AA3861" i="23"/>
  <c r="Z3861" i="23"/>
  <c r="Y3861" i="23"/>
  <c r="X3861" i="23" s="1"/>
  <c r="AA3860" i="23"/>
  <c r="Z3860" i="23"/>
  <c r="Y3860" i="23"/>
  <c r="X3860" i="23" s="1"/>
  <c r="AA3859" i="23"/>
  <c r="Z3859" i="23"/>
  <c r="Y3859" i="23"/>
  <c r="X3859" i="23" s="1"/>
  <c r="AA3857" i="23"/>
  <c r="Z3857" i="23"/>
  <c r="Y3857" i="23"/>
  <c r="X3857" i="23" s="1"/>
  <c r="AA3856" i="23"/>
  <c r="Z3856" i="23"/>
  <c r="Y3856" i="23"/>
  <c r="X3856" i="23" s="1"/>
  <c r="AA3855" i="23"/>
  <c r="Z3855" i="23"/>
  <c r="Y3855" i="23"/>
  <c r="X3855" i="23" s="1"/>
  <c r="AA3854" i="23"/>
  <c r="Z3854" i="23"/>
  <c r="Y3854" i="23"/>
  <c r="X3854" i="23" s="1"/>
  <c r="AA3853" i="23"/>
  <c r="Z3853" i="23"/>
  <c r="Y3853" i="23"/>
  <c r="X3853" i="23" s="1"/>
  <c r="AA3852" i="23"/>
  <c r="Z3852" i="23"/>
  <c r="Y3852" i="23"/>
  <c r="X3852" i="23" s="1"/>
  <c r="AA3851" i="23"/>
  <c r="Z3851" i="23"/>
  <c r="Y3851" i="23"/>
  <c r="X3851" i="23" s="1"/>
  <c r="AA3850" i="23"/>
  <c r="Z3850" i="23"/>
  <c r="Y3850" i="23"/>
  <c r="X3850" i="23" s="1"/>
  <c r="AA3849" i="23"/>
  <c r="Z3849" i="23"/>
  <c r="Y3849" i="23"/>
  <c r="X3849" i="23" s="1"/>
  <c r="AA3848" i="23"/>
  <c r="Z3848" i="23"/>
  <c r="Y3848" i="23"/>
  <c r="X3848" i="23" s="1"/>
  <c r="AA3847" i="23"/>
  <c r="Z3847" i="23"/>
  <c r="Y3847" i="23"/>
  <c r="X3847" i="23" s="1"/>
  <c r="AA3846" i="23"/>
  <c r="Z3846" i="23"/>
  <c r="Y3846" i="23"/>
  <c r="X3846" i="23" s="1"/>
  <c r="AA3844" i="23"/>
  <c r="Z3844" i="23"/>
  <c r="Y3844" i="23"/>
  <c r="X3844" i="23" s="1"/>
  <c r="AA3843" i="23"/>
  <c r="Z3843" i="23"/>
  <c r="Y3843" i="23"/>
  <c r="X3843" i="23" s="1"/>
  <c r="AA3842" i="23"/>
  <c r="Z3842" i="23"/>
  <c r="Y3842" i="23"/>
  <c r="X3842" i="23"/>
  <c r="AA3841" i="23"/>
  <c r="Z3841" i="23"/>
  <c r="Y3841" i="23"/>
  <c r="X3841" i="23"/>
  <c r="AA3840" i="23"/>
  <c r="Z3840" i="23"/>
  <c r="Y3840" i="23"/>
  <c r="X3840" i="23" s="1"/>
  <c r="AA3839" i="23"/>
  <c r="Z3839" i="23"/>
  <c r="Y3839" i="23"/>
  <c r="X3839" i="23"/>
  <c r="AA3838" i="23"/>
  <c r="Z3838" i="23"/>
  <c r="Y3838" i="23"/>
  <c r="X3838" i="23" s="1"/>
  <c r="AA3837" i="23"/>
  <c r="Z3837" i="23"/>
  <c r="Y3837" i="23"/>
  <c r="X3837" i="23" s="1"/>
  <c r="AA3836" i="23"/>
  <c r="Z3836" i="23"/>
  <c r="Y3836" i="23"/>
  <c r="X3836" i="23" s="1"/>
  <c r="AA3834" i="23"/>
  <c r="Z3834" i="23"/>
  <c r="Y3834" i="23"/>
  <c r="X3834" i="23" s="1"/>
  <c r="AA3832" i="23"/>
  <c r="Z3832" i="23"/>
  <c r="Y3832" i="23"/>
  <c r="X3832" i="23" s="1"/>
  <c r="AA3830" i="23"/>
  <c r="Z3830" i="23"/>
  <c r="Y3830" i="23"/>
  <c r="X3830" i="23" s="1"/>
  <c r="AA3829" i="23"/>
  <c r="Z3829" i="23"/>
  <c r="Y3829" i="23"/>
  <c r="X3829" i="23" s="1"/>
  <c r="AA3828" i="23"/>
  <c r="Z3828" i="23"/>
  <c r="Y3828" i="23"/>
  <c r="X3828" i="23" s="1"/>
  <c r="AA3827" i="23"/>
  <c r="Z3827" i="23"/>
  <c r="Y3827" i="23"/>
  <c r="X3827" i="23" s="1"/>
  <c r="AA3826" i="23"/>
  <c r="Z3826" i="23"/>
  <c r="Y3826" i="23"/>
  <c r="X3826" i="23" s="1"/>
  <c r="AA3824" i="23"/>
  <c r="Z3824" i="23"/>
  <c r="Y3824" i="23"/>
  <c r="X3824" i="23" s="1"/>
  <c r="AA3823" i="23"/>
  <c r="Z3823" i="23"/>
  <c r="Y3823" i="23"/>
  <c r="X3823" i="23" s="1"/>
  <c r="AA3822" i="23"/>
  <c r="Z3822" i="23"/>
  <c r="Y3822" i="23"/>
  <c r="X3822" i="23" s="1"/>
  <c r="AA3821" i="23"/>
  <c r="Z3821" i="23"/>
  <c r="Y3821" i="23"/>
  <c r="X3821" i="23" s="1"/>
  <c r="AA3820" i="23"/>
  <c r="Z3820" i="23"/>
  <c r="Y3820" i="23"/>
  <c r="X3820" i="23" s="1"/>
  <c r="AA3819" i="23"/>
  <c r="Z3819" i="23"/>
  <c r="Y3819" i="23"/>
  <c r="X3819" i="23" s="1"/>
  <c r="AA3818" i="23"/>
  <c r="Z3818" i="23"/>
  <c r="Y3818" i="23"/>
  <c r="X3818" i="23" s="1"/>
  <c r="AA3817" i="23"/>
  <c r="Z3817" i="23"/>
  <c r="Y3817" i="23"/>
  <c r="X3817" i="23" s="1"/>
  <c r="AA3816" i="23"/>
  <c r="Z3816" i="23"/>
  <c r="Y3816" i="23"/>
  <c r="X3816" i="23" s="1"/>
  <c r="AA3815" i="23"/>
  <c r="Z3815" i="23"/>
  <c r="Y3815" i="23"/>
  <c r="X3815" i="23" s="1"/>
  <c r="AA3814" i="23"/>
  <c r="Z3814" i="23"/>
  <c r="Y3814" i="23"/>
  <c r="X3814" i="23" s="1"/>
  <c r="AA3813" i="23"/>
  <c r="Z3813" i="23"/>
  <c r="Y3813" i="23"/>
  <c r="X3813" i="23" s="1"/>
  <c r="AA3812" i="23"/>
  <c r="Z3812" i="23"/>
  <c r="Y3812" i="23"/>
  <c r="X3812" i="23" s="1"/>
  <c r="AA3811" i="23"/>
  <c r="Z3811" i="23"/>
  <c r="Y3811" i="23"/>
  <c r="X3811" i="23" s="1"/>
  <c r="AA3810" i="23"/>
  <c r="Z3810" i="23"/>
  <c r="Y3810" i="23"/>
  <c r="X3810" i="23" s="1"/>
  <c r="AA3808" i="23"/>
  <c r="Z3808" i="23"/>
  <c r="Y3808" i="23"/>
  <c r="X3808" i="23" s="1"/>
  <c r="AA3807" i="23"/>
  <c r="Z3807" i="23"/>
  <c r="Y3807" i="23"/>
  <c r="X3807" i="23" s="1"/>
  <c r="AA3805" i="23"/>
  <c r="Z3805" i="23"/>
  <c r="Y3805" i="23"/>
  <c r="X3805" i="23" s="1"/>
  <c r="AA3804" i="23"/>
  <c r="Z3804" i="23"/>
  <c r="Y3804" i="23"/>
  <c r="X3804" i="23" s="1"/>
  <c r="AA3803" i="23"/>
  <c r="Z3803" i="23"/>
  <c r="Y3803" i="23"/>
  <c r="X3803" i="23" s="1"/>
  <c r="AA3802" i="23"/>
  <c r="Z3802" i="23"/>
  <c r="Y3802" i="23"/>
  <c r="X3802" i="23" s="1"/>
  <c r="AA3801" i="23"/>
  <c r="Z3801" i="23"/>
  <c r="Y3801" i="23"/>
  <c r="X3801" i="23" s="1"/>
  <c r="AA3800" i="23"/>
  <c r="Z3800" i="23"/>
  <c r="Y3800" i="23"/>
  <c r="X3800" i="23" s="1"/>
  <c r="AA3799" i="23"/>
  <c r="Z3799" i="23"/>
  <c r="Y3799" i="23"/>
  <c r="X3799" i="23" s="1"/>
  <c r="AA3798" i="23"/>
  <c r="Z3798" i="23"/>
  <c r="Y3798" i="23"/>
  <c r="X3798" i="23" s="1"/>
  <c r="AA3797" i="23"/>
  <c r="Z3797" i="23"/>
  <c r="Y3797" i="23"/>
  <c r="X3797" i="23" s="1"/>
  <c r="AA3796" i="23"/>
  <c r="Z3796" i="23"/>
  <c r="Y3796" i="23"/>
  <c r="X3796" i="23" s="1"/>
  <c r="AA3795" i="23"/>
  <c r="Z3795" i="23"/>
  <c r="Y3795" i="23"/>
  <c r="X3795" i="23" s="1"/>
  <c r="AA3794" i="23"/>
  <c r="Z3794" i="23"/>
  <c r="Y3794" i="23"/>
  <c r="X3794" i="23" s="1"/>
  <c r="AA3793" i="23"/>
  <c r="Z3793" i="23"/>
  <c r="Y3793" i="23"/>
  <c r="X3793" i="23" s="1"/>
  <c r="AA3792" i="23"/>
  <c r="Z3792" i="23"/>
  <c r="Y3792" i="23"/>
  <c r="X3792" i="23" s="1"/>
  <c r="AA3791" i="23"/>
  <c r="Z3791" i="23"/>
  <c r="Y3791" i="23"/>
  <c r="X3791" i="23" s="1"/>
  <c r="AA3788" i="23"/>
  <c r="Z3788" i="23"/>
  <c r="Y3788" i="23"/>
  <c r="X3788" i="23" s="1"/>
  <c r="AA3787" i="23"/>
  <c r="Z3787" i="23"/>
  <c r="Y3787" i="23"/>
  <c r="X3787" i="23" s="1"/>
  <c r="AA3786" i="23"/>
  <c r="Z3786" i="23"/>
  <c r="Y3786" i="23"/>
  <c r="X3786" i="23" s="1"/>
  <c r="AA3785" i="23"/>
  <c r="Z3785" i="23"/>
  <c r="Y3785" i="23"/>
  <c r="X3785" i="23" s="1"/>
  <c r="AA3784" i="23"/>
  <c r="Z3784" i="23"/>
  <c r="Y3784" i="23"/>
  <c r="X3784" i="23" s="1"/>
  <c r="AA3783" i="23"/>
  <c r="Z3783" i="23"/>
  <c r="Y3783" i="23"/>
  <c r="X3783" i="23" s="1"/>
  <c r="AA3782" i="23"/>
  <c r="Z3782" i="23"/>
  <c r="Y3782" i="23"/>
  <c r="X3782" i="23" s="1"/>
  <c r="AA3781" i="23"/>
  <c r="Z3781" i="23"/>
  <c r="Y3781" i="23"/>
  <c r="X3781" i="23" s="1"/>
  <c r="AA3780" i="23"/>
  <c r="Z3780" i="23"/>
  <c r="Y3780" i="23"/>
  <c r="X3780" i="23" s="1"/>
  <c r="AA3779" i="23"/>
  <c r="Z3779" i="23"/>
  <c r="Y3779" i="23"/>
  <c r="X3779" i="23" s="1"/>
  <c r="AA3778" i="23"/>
  <c r="Z3778" i="23"/>
  <c r="Y3778" i="23"/>
  <c r="X3778" i="23" s="1"/>
  <c r="AA3777" i="23"/>
  <c r="Z3777" i="23"/>
  <c r="Y3777" i="23"/>
  <c r="X3777" i="23" s="1"/>
  <c r="AA3775" i="23"/>
  <c r="Z3775" i="23"/>
  <c r="Y3775" i="23"/>
  <c r="X3775" i="23" s="1"/>
  <c r="AA3774" i="23"/>
  <c r="Z3774" i="23"/>
  <c r="Y3774" i="23"/>
  <c r="X3774" i="23" s="1"/>
  <c r="AA3772" i="23"/>
  <c r="Z3772" i="23"/>
  <c r="Y3772" i="23"/>
  <c r="X3772" i="23" s="1"/>
  <c r="AA3771" i="23"/>
  <c r="Z3771" i="23"/>
  <c r="Y3771" i="23"/>
  <c r="X3771" i="23" s="1"/>
  <c r="AA3770" i="23"/>
  <c r="Z3770" i="23"/>
  <c r="Y3770" i="23"/>
  <c r="X3770" i="23" s="1"/>
  <c r="AA3769" i="23"/>
  <c r="Z3769" i="23"/>
  <c r="Y3769" i="23"/>
  <c r="X3769" i="23"/>
  <c r="AA3767" i="23"/>
  <c r="Z3767" i="23"/>
  <c r="Y3767" i="23"/>
  <c r="X3767" i="23" s="1"/>
  <c r="AA3766" i="23"/>
  <c r="Z3766" i="23"/>
  <c r="Y3766" i="23"/>
  <c r="X3766" i="23" s="1"/>
  <c r="AA3765" i="23"/>
  <c r="Z3765" i="23"/>
  <c r="Y3765" i="23"/>
  <c r="X3765" i="23" s="1"/>
  <c r="AA3764" i="23"/>
  <c r="Z3764" i="23"/>
  <c r="Y3764" i="23"/>
  <c r="X3764" i="23" s="1"/>
  <c r="AA3762" i="23"/>
  <c r="Z3762" i="23"/>
  <c r="Y3762" i="23"/>
  <c r="X3762" i="23" s="1"/>
  <c r="AA3761" i="23"/>
  <c r="Z3761" i="23"/>
  <c r="Y3761" i="23"/>
  <c r="X3761" i="23" s="1"/>
  <c r="AA3758" i="23"/>
  <c r="Z3758" i="23"/>
  <c r="Y3758" i="23"/>
  <c r="X3758" i="23" s="1"/>
  <c r="AA3757" i="23"/>
  <c r="Z3757" i="23"/>
  <c r="Y3757" i="23"/>
  <c r="X3757" i="23" s="1"/>
  <c r="AA3756" i="23"/>
  <c r="Z3756" i="23"/>
  <c r="Y3756" i="23"/>
  <c r="X3756" i="23" s="1"/>
  <c r="AA3755" i="23"/>
  <c r="Z3755" i="23"/>
  <c r="Y3755" i="23"/>
  <c r="X3755" i="23" s="1"/>
  <c r="AA3754" i="23"/>
  <c r="Z3754" i="23"/>
  <c r="Y3754" i="23"/>
  <c r="X3754" i="23" s="1"/>
  <c r="AA3753" i="23"/>
  <c r="Z3753" i="23"/>
  <c r="Y3753" i="23"/>
  <c r="AA3752" i="23"/>
  <c r="Z3752" i="23"/>
  <c r="Y3752" i="23"/>
  <c r="X3752" i="23" s="1"/>
  <c r="AA3751" i="23"/>
  <c r="Z3751" i="23"/>
  <c r="Y3751" i="23"/>
  <c r="X3751" i="23" s="1"/>
  <c r="AA3750" i="23"/>
  <c r="Z3750" i="23"/>
  <c r="Y3750" i="23"/>
  <c r="X3750" i="23" s="1"/>
  <c r="AA3749" i="23"/>
  <c r="Z3749" i="23"/>
  <c r="Y3749" i="23"/>
  <c r="X3749" i="23" s="1"/>
  <c r="AA3748" i="23"/>
  <c r="Z3748" i="23"/>
  <c r="Y3748" i="23"/>
  <c r="X3748" i="23" s="1"/>
  <c r="AA3747" i="23"/>
  <c r="Z3747" i="23"/>
  <c r="Y3747" i="23"/>
  <c r="X3747" i="23" s="1"/>
  <c r="AA3746" i="23"/>
  <c r="Z3746" i="23"/>
  <c r="Y3746" i="23"/>
  <c r="X3746" i="23" s="1"/>
  <c r="AA3745" i="23"/>
  <c r="Z3745" i="23"/>
  <c r="Y3745" i="23"/>
  <c r="X3745" i="23" s="1"/>
  <c r="AA3744" i="23"/>
  <c r="Z3744" i="23"/>
  <c r="Y3744" i="23"/>
  <c r="X3744" i="23" s="1"/>
  <c r="AA3743" i="23"/>
  <c r="Z3743" i="23"/>
  <c r="Y3743" i="23"/>
  <c r="X3743" i="23" s="1"/>
  <c r="AA3742" i="23"/>
  <c r="Z3742" i="23"/>
  <c r="Y3742" i="23"/>
  <c r="X3742" i="23" s="1"/>
  <c r="AA3741" i="23"/>
  <c r="Z3741" i="23"/>
  <c r="Y3741" i="23"/>
  <c r="AA3740" i="23"/>
  <c r="Z3740" i="23"/>
  <c r="Y3740" i="23"/>
  <c r="X3740" i="23" s="1"/>
  <c r="AA3739" i="23"/>
  <c r="Z3739" i="23"/>
  <c r="Y3739" i="23"/>
  <c r="AA3738" i="23"/>
  <c r="Z3738" i="23"/>
  <c r="Y3738" i="23"/>
  <c r="X3738" i="23" s="1"/>
  <c r="AA3737" i="23"/>
  <c r="Z3737" i="23"/>
  <c r="Y3737" i="23"/>
  <c r="X3737" i="23" s="1"/>
  <c r="AA3736" i="23"/>
  <c r="Z3736" i="23"/>
  <c r="Y3736" i="23"/>
  <c r="X3736" i="23" s="1"/>
  <c r="AA3735" i="23"/>
  <c r="Z3735" i="23"/>
  <c r="Y3735" i="23"/>
  <c r="X3735" i="23" s="1"/>
  <c r="AA3734" i="23"/>
  <c r="Z3734" i="23"/>
  <c r="Y3734" i="23"/>
  <c r="X3734" i="23" s="1"/>
  <c r="AA3733" i="23"/>
  <c r="Z3733" i="23"/>
  <c r="Y3733" i="23"/>
  <c r="X3733" i="23" s="1"/>
  <c r="AA3732" i="23"/>
  <c r="Z3732" i="23"/>
  <c r="Y3732" i="23"/>
  <c r="X3732" i="23" s="1"/>
  <c r="AA3731" i="23"/>
  <c r="Z3731" i="23"/>
  <c r="Y3731" i="23"/>
  <c r="X3731" i="23" s="1"/>
  <c r="AA3730" i="23"/>
  <c r="Z3730" i="23"/>
  <c r="Y3730" i="23"/>
  <c r="X3730" i="23" s="1"/>
  <c r="AA3729" i="23"/>
  <c r="Z3729" i="23"/>
  <c r="Y3729" i="23"/>
  <c r="X3729" i="23" s="1"/>
  <c r="AA3728" i="23"/>
  <c r="Z3728" i="23"/>
  <c r="Y3728" i="23"/>
  <c r="X3728" i="23" s="1"/>
  <c r="AA3727" i="23"/>
  <c r="Z3727" i="23"/>
  <c r="Y3727" i="23"/>
  <c r="X3727" i="23" s="1"/>
  <c r="AA3726" i="23"/>
  <c r="Z3726" i="23"/>
  <c r="Y3726" i="23"/>
  <c r="X3726" i="23" s="1"/>
  <c r="AA3725" i="23"/>
  <c r="Z3725" i="23"/>
  <c r="Y3725" i="23"/>
  <c r="X3725" i="23" s="1"/>
  <c r="AA3723" i="23"/>
  <c r="Z3723" i="23"/>
  <c r="Y3723" i="23"/>
  <c r="X3723" i="23" s="1"/>
  <c r="AA3722" i="23"/>
  <c r="Z3722" i="23"/>
  <c r="Y3722" i="23"/>
  <c r="X3722" i="23" s="1"/>
  <c r="AA3721" i="23"/>
  <c r="Z3721" i="23"/>
  <c r="Y3721" i="23"/>
  <c r="X3721" i="23" s="1"/>
  <c r="AA3720" i="23"/>
  <c r="Z3720" i="23"/>
  <c r="Y3720" i="23"/>
  <c r="X3720" i="23" s="1"/>
  <c r="AA3719" i="23"/>
  <c r="Z3719" i="23"/>
  <c r="Y3719" i="23"/>
  <c r="X3719" i="23" s="1"/>
  <c r="AA3718" i="23"/>
  <c r="Z3718" i="23"/>
  <c r="Y3718" i="23"/>
  <c r="X3718" i="23" s="1"/>
  <c r="AA3717" i="23"/>
  <c r="Z3717" i="23"/>
  <c r="Y3717" i="23"/>
  <c r="X3717" i="23" s="1"/>
  <c r="AA3716" i="23"/>
  <c r="Z3716" i="23"/>
  <c r="Y3716" i="23"/>
  <c r="X3716" i="23" s="1"/>
  <c r="AA3715" i="23"/>
  <c r="Z3715" i="23"/>
  <c r="Y3715" i="23"/>
  <c r="X3715" i="23" s="1"/>
  <c r="AA3714" i="23"/>
  <c r="Z3714" i="23"/>
  <c r="Y3714" i="23"/>
  <c r="X3714" i="23" s="1"/>
  <c r="AA3713" i="23"/>
  <c r="Z3713" i="23"/>
  <c r="Y3713" i="23"/>
  <c r="X3713" i="23" s="1"/>
  <c r="AA3712" i="23"/>
  <c r="Z3712" i="23"/>
  <c r="Y3712" i="23"/>
  <c r="X3712" i="23" s="1"/>
  <c r="AA3711" i="23"/>
  <c r="Z3711" i="23"/>
  <c r="Y3711" i="23"/>
  <c r="X3711" i="23" s="1"/>
  <c r="AA3710" i="23"/>
  <c r="Z3710" i="23"/>
  <c r="Y3710" i="23"/>
  <c r="X3710" i="23" s="1"/>
  <c r="AA3709" i="23"/>
  <c r="Z3709" i="23"/>
  <c r="Y3709" i="23"/>
  <c r="X3709" i="23"/>
  <c r="AA3708" i="23"/>
  <c r="Z3708" i="23"/>
  <c r="Y3708" i="23"/>
  <c r="X3708" i="23"/>
  <c r="AA3707" i="23"/>
  <c r="Z3707" i="23"/>
  <c r="Y3707" i="23"/>
  <c r="X3707" i="23" s="1"/>
  <c r="AA3706" i="23"/>
  <c r="Z3706" i="23"/>
  <c r="Y3706" i="23"/>
  <c r="X3706" i="23" s="1"/>
  <c r="AA3705" i="23"/>
  <c r="Z3705" i="23"/>
  <c r="Y3705" i="23"/>
  <c r="AA3704" i="23"/>
  <c r="Z3704" i="23"/>
  <c r="Y3704" i="23"/>
  <c r="X3704" i="23" s="1"/>
  <c r="AA3703" i="23"/>
  <c r="Z3703" i="23"/>
  <c r="Y3703" i="23"/>
  <c r="X3703" i="23" s="1"/>
  <c r="AA3702" i="23"/>
  <c r="Z3702" i="23"/>
  <c r="Y3702" i="23"/>
  <c r="X3702" i="23" s="1"/>
  <c r="AA3701" i="23"/>
  <c r="Z3701" i="23"/>
  <c r="Y3701" i="23"/>
  <c r="X3701" i="23" s="1"/>
  <c r="AA3700" i="23"/>
  <c r="Z3700" i="23"/>
  <c r="Y3700" i="23"/>
  <c r="X3700" i="23" s="1"/>
  <c r="AA3699" i="23"/>
  <c r="Z3699" i="23"/>
  <c r="Y3699" i="23"/>
  <c r="X3699" i="23" s="1"/>
  <c r="AA3698" i="23"/>
  <c r="Z3698" i="23"/>
  <c r="Y3698" i="23"/>
  <c r="X3698" i="23" s="1"/>
  <c r="AA3697" i="23"/>
  <c r="Z3697" i="23"/>
  <c r="Y3697" i="23"/>
  <c r="X3697" i="23" s="1"/>
  <c r="AA3696" i="23"/>
  <c r="Z3696" i="23"/>
  <c r="Y3696" i="23"/>
  <c r="X3696" i="23" s="1"/>
  <c r="AA3695" i="23"/>
  <c r="Z3695" i="23"/>
  <c r="Y3695" i="23"/>
  <c r="X3695" i="23" s="1"/>
  <c r="AA3694" i="23"/>
  <c r="Z3694" i="23"/>
  <c r="Y3694" i="23"/>
  <c r="X3694" i="23" s="1"/>
  <c r="AA3693" i="23"/>
  <c r="Z3693" i="23"/>
  <c r="Y3693" i="23"/>
  <c r="X3693" i="23" s="1"/>
  <c r="AA3692" i="23"/>
  <c r="Z3692" i="23"/>
  <c r="Y3692" i="23"/>
  <c r="X3692" i="23" s="1"/>
  <c r="AA3691" i="23"/>
  <c r="Z3691" i="23"/>
  <c r="Y3691" i="23"/>
  <c r="X3691" i="23" s="1"/>
  <c r="AA3690" i="23"/>
  <c r="Z3690" i="23"/>
  <c r="Y3690" i="23"/>
  <c r="X3690" i="23" s="1"/>
  <c r="AA3689" i="23"/>
  <c r="Z3689" i="23"/>
  <c r="Y3689" i="23"/>
  <c r="X3689" i="23" s="1"/>
  <c r="AA3688" i="23"/>
  <c r="Z3688" i="23"/>
  <c r="Y3688" i="23"/>
  <c r="AA3687" i="23"/>
  <c r="Z3687" i="23"/>
  <c r="Y3687" i="23"/>
  <c r="X3687" i="23" s="1"/>
  <c r="AA3686" i="23"/>
  <c r="Z3686" i="23"/>
  <c r="Y3686" i="23"/>
  <c r="AA3684" i="23"/>
  <c r="Z3684" i="23"/>
  <c r="Y3684" i="23"/>
  <c r="X3684" i="23" s="1"/>
  <c r="AA3683" i="23"/>
  <c r="Z3683" i="23"/>
  <c r="Y3683" i="23"/>
  <c r="AA3682" i="23"/>
  <c r="Z3682" i="23"/>
  <c r="Y3682" i="23"/>
  <c r="X3682" i="23" s="1"/>
  <c r="AA3681" i="23"/>
  <c r="Z3681" i="23"/>
  <c r="Y3681" i="23"/>
  <c r="AA3680" i="23"/>
  <c r="Z3680" i="23"/>
  <c r="Y3680" i="23"/>
  <c r="X3680" i="23" s="1"/>
  <c r="AA3679" i="23"/>
  <c r="Z3679" i="23"/>
  <c r="Y3679" i="23"/>
  <c r="AA3678" i="23"/>
  <c r="Z3678" i="23"/>
  <c r="Y3678" i="23"/>
  <c r="X3678" i="23" s="1"/>
  <c r="AA3677" i="23"/>
  <c r="Z3677" i="23"/>
  <c r="Y3677" i="23"/>
  <c r="AA3676" i="23"/>
  <c r="Z3676" i="23"/>
  <c r="Y3676" i="23"/>
  <c r="X3676" i="23" s="1"/>
  <c r="AA3675" i="23"/>
  <c r="Z3675" i="23"/>
  <c r="Y3675" i="23"/>
  <c r="AA3674" i="23"/>
  <c r="Z3674" i="23"/>
  <c r="Y3674" i="23"/>
  <c r="X3674" i="23" s="1"/>
  <c r="AA3673" i="23"/>
  <c r="Z3673" i="23"/>
  <c r="Y3673" i="23"/>
  <c r="AA3672" i="23"/>
  <c r="Z3672" i="23"/>
  <c r="Y3672" i="23"/>
  <c r="X3672" i="23" s="1"/>
  <c r="AA3671" i="23"/>
  <c r="Z3671" i="23"/>
  <c r="Y3671" i="23"/>
  <c r="AA3670" i="23"/>
  <c r="Z3670" i="23"/>
  <c r="Y3670" i="23"/>
  <c r="X3670" i="23" s="1"/>
  <c r="AA3669" i="23"/>
  <c r="Z3669" i="23"/>
  <c r="Y3669" i="23"/>
  <c r="AA3668" i="23"/>
  <c r="Z3668" i="23"/>
  <c r="Y3668" i="23"/>
  <c r="X3668" i="23" s="1"/>
  <c r="AA3667" i="23"/>
  <c r="Z3667" i="23"/>
  <c r="Y3667" i="23"/>
  <c r="AA3666" i="23"/>
  <c r="Z3666" i="23"/>
  <c r="Y3666" i="23"/>
  <c r="X3666" i="23" s="1"/>
  <c r="AA3665" i="23"/>
  <c r="Z3665" i="23"/>
  <c r="Y3665" i="23"/>
  <c r="AA3664" i="23"/>
  <c r="Z3664" i="23"/>
  <c r="Y3664" i="23"/>
  <c r="X3664" i="23" s="1"/>
  <c r="AA3663" i="23"/>
  <c r="Z3663" i="23"/>
  <c r="Y3663" i="23"/>
  <c r="X3663" i="23" s="1"/>
  <c r="AA3662" i="23"/>
  <c r="Z3662" i="23"/>
  <c r="Y3662" i="23"/>
  <c r="X3662" i="23" s="1"/>
  <c r="AA3661" i="23"/>
  <c r="Z3661" i="23"/>
  <c r="Y3661" i="23"/>
  <c r="X3661" i="23" s="1"/>
  <c r="AA3660" i="23"/>
  <c r="Z3660" i="23"/>
  <c r="Y3660" i="23"/>
  <c r="X3660" i="23" s="1"/>
  <c r="AA3659" i="23"/>
  <c r="Z3659" i="23"/>
  <c r="Y3659" i="23"/>
  <c r="X3659" i="23" s="1"/>
  <c r="AA3658" i="23"/>
  <c r="Z3658" i="23"/>
  <c r="Y3658" i="23"/>
  <c r="X3658" i="23" s="1"/>
  <c r="AA3657" i="23"/>
  <c r="Z3657" i="23"/>
  <c r="Y3657" i="23"/>
  <c r="X3657" i="23" s="1"/>
  <c r="AA3656" i="23"/>
  <c r="Z3656" i="23"/>
  <c r="Y3656" i="23"/>
  <c r="X3656" i="23" s="1"/>
  <c r="AA3655" i="23"/>
  <c r="Z3655" i="23"/>
  <c r="Y3655" i="23"/>
  <c r="X3655" i="23" s="1"/>
  <c r="AA3654" i="23"/>
  <c r="Z3654" i="23"/>
  <c r="Y3654" i="23"/>
  <c r="X3654" i="23" s="1"/>
  <c r="AA3653" i="23"/>
  <c r="Z3653" i="23"/>
  <c r="Y3653" i="23"/>
  <c r="X3653" i="23" s="1"/>
  <c r="AA3652" i="23"/>
  <c r="Z3652" i="23"/>
  <c r="Y3652" i="23"/>
  <c r="X3652" i="23" s="1"/>
  <c r="AA3650" i="23"/>
  <c r="Z3650" i="23"/>
  <c r="Y3650" i="23"/>
  <c r="X3650" i="23" s="1"/>
  <c r="AA3649" i="23"/>
  <c r="Z3649" i="23"/>
  <c r="Y3649" i="23"/>
  <c r="X3649" i="23" s="1"/>
  <c r="AA3648" i="23"/>
  <c r="Z3648" i="23"/>
  <c r="Y3648" i="23"/>
  <c r="X3648" i="23" s="1"/>
  <c r="AA3647" i="23"/>
  <c r="Z3647" i="23"/>
  <c r="Y3647" i="23"/>
  <c r="X3647" i="23" s="1"/>
  <c r="AA3646" i="23"/>
  <c r="Z3646" i="23"/>
  <c r="Y3646" i="23"/>
  <c r="X3646" i="23" s="1"/>
  <c r="AA3645" i="23"/>
  <c r="Z3645" i="23"/>
  <c r="Y3645" i="23"/>
  <c r="X3645" i="23"/>
  <c r="AA3644" i="23"/>
  <c r="Z3644" i="23"/>
  <c r="Y3644" i="23"/>
  <c r="X3644" i="23"/>
  <c r="AA3643" i="23"/>
  <c r="Z3643" i="23"/>
  <c r="Y3643" i="23"/>
  <c r="X3643" i="23"/>
  <c r="AA3642" i="23"/>
  <c r="Z3642" i="23"/>
  <c r="Y3642" i="23"/>
  <c r="X3642" i="23"/>
  <c r="AA3641" i="23"/>
  <c r="Z3641" i="23"/>
  <c r="Y3641" i="23"/>
  <c r="X3641" i="23"/>
  <c r="AA3640" i="23"/>
  <c r="Z3640" i="23"/>
  <c r="Y3640" i="23"/>
  <c r="X3640" i="23"/>
  <c r="AA3639" i="23"/>
  <c r="Z3639" i="23"/>
  <c r="Y3639" i="23"/>
  <c r="X3639" i="23"/>
  <c r="AA3638" i="23"/>
  <c r="Z3638" i="23"/>
  <c r="Y3638" i="23"/>
  <c r="X3638" i="23" s="1"/>
  <c r="AA3637" i="23"/>
  <c r="Z3637" i="23"/>
  <c r="Y3637" i="23"/>
  <c r="X3637" i="23" s="1"/>
  <c r="AA3636" i="23"/>
  <c r="Z3636" i="23"/>
  <c r="Y3636" i="23"/>
  <c r="X3636" i="23" s="1"/>
  <c r="AA3635" i="23"/>
  <c r="Z3635" i="23"/>
  <c r="Y3635" i="23"/>
  <c r="X3635" i="23" s="1"/>
  <c r="AA3634" i="23"/>
  <c r="Z3634" i="23"/>
  <c r="Y3634" i="23"/>
  <c r="X3634" i="23" s="1"/>
  <c r="AA3633" i="23"/>
  <c r="Z3633" i="23"/>
  <c r="Y3633" i="23"/>
  <c r="X3633" i="23" s="1"/>
  <c r="AA3632" i="23"/>
  <c r="Z3632" i="23"/>
  <c r="Y3632" i="23"/>
  <c r="X3632" i="23" s="1"/>
  <c r="AA3631" i="23"/>
  <c r="Z3631" i="23"/>
  <c r="Y3631" i="23"/>
  <c r="X3631" i="23" s="1"/>
  <c r="AA3630" i="23"/>
  <c r="Z3630" i="23"/>
  <c r="Y3630" i="23"/>
  <c r="X3630" i="23" s="1"/>
  <c r="AA3629" i="23"/>
  <c r="Z3629" i="23"/>
  <c r="Y3629" i="23"/>
  <c r="X3629" i="23" s="1"/>
  <c r="AA3628" i="23"/>
  <c r="Z3628" i="23"/>
  <c r="Y3628" i="23"/>
  <c r="X3628" i="23" s="1"/>
  <c r="AA3627" i="23"/>
  <c r="Z3627" i="23"/>
  <c r="Y3627" i="23"/>
  <c r="X3627" i="23" s="1"/>
  <c r="AA3626" i="23"/>
  <c r="Z3626" i="23"/>
  <c r="Y3626" i="23"/>
  <c r="X3626" i="23" s="1"/>
  <c r="AA3625" i="23"/>
  <c r="Z3625" i="23"/>
  <c r="Y3625" i="23"/>
  <c r="X3625" i="23" s="1"/>
  <c r="AA3624" i="23"/>
  <c r="Z3624" i="23"/>
  <c r="Y3624" i="23"/>
  <c r="AA3623" i="23"/>
  <c r="Z3623" i="23"/>
  <c r="Y3623" i="23"/>
  <c r="X3623" i="23" s="1"/>
  <c r="AA3622" i="23"/>
  <c r="Z3622" i="23"/>
  <c r="Y3622" i="23"/>
  <c r="X3622" i="23" s="1"/>
  <c r="AA3621" i="23"/>
  <c r="Z3621" i="23"/>
  <c r="Y3621" i="23"/>
  <c r="X3621" i="23" s="1"/>
  <c r="AA3620" i="23"/>
  <c r="Z3620" i="23"/>
  <c r="Y3620" i="23"/>
  <c r="X3620" i="23" s="1"/>
  <c r="AA3619" i="23"/>
  <c r="Z3619" i="23"/>
  <c r="Y3619" i="23"/>
  <c r="X3619" i="23" s="1"/>
  <c r="AA3618" i="23"/>
  <c r="Z3618" i="23"/>
  <c r="Y3618" i="23"/>
  <c r="X3618" i="23" s="1"/>
  <c r="AA3617" i="23"/>
  <c r="Z3617" i="23"/>
  <c r="Y3617" i="23"/>
  <c r="X3617" i="23" s="1"/>
  <c r="AA3616" i="23"/>
  <c r="Z3616" i="23"/>
  <c r="Y3616" i="23"/>
  <c r="X3616" i="23" s="1"/>
  <c r="AA3615" i="23"/>
  <c r="Z3615" i="23"/>
  <c r="Y3615" i="23"/>
  <c r="X3615" i="23" s="1"/>
  <c r="AA3614" i="23"/>
  <c r="Z3614" i="23"/>
  <c r="Y3614" i="23"/>
  <c r="X3614" i="23" s="1"/>
  <c r="AA3612" i="23"/>
  <c r="Z3612" i="23"/>
  <c r="Y3612" i="23"/>
  <c r="X3612" i="23" s="1"/>
  <c r="AA3611" i="23"/>
  <c r="Z3611" i="23"/>
  <c r="Y3611" i="23"/>
  <c r="X3611" i="23" s="1"/>
  <c r="AA3610" i="23"/>
  <c r="Z3610" i="23"/>
  <c r="Y3610" i="23"/>
  <c r="X3610" i="23" s="1"/>
  <c r="AA3609" i="23"/>
  <c r="Z3609" i="23"/>
  <c r="Y3609" i="23"/>
  <c r="AA3608" i="23"/>
  <c r="Z3608" i="23"/>
  <c r="Y3608" i="23"/>
  <c r="X3608" i="23" s="1"/>
  <c r="AA3607" i="23"/>
  <c r="Z3607" i="23"/>
  <c r="Y3607" i="23"/>
  <c r="AA3606" i="23"/>
  <c r="Z3606" i="23"/>
  <c r="Y3606" i="23"/>
  <c r="X3606" i="23" s="1"/>
  <c r="AA3605" i="23"/>
  <c r="Z3605" i="23"/>
  <c r="Y3605" i="23"/>
  <c r="X3605" i="23" s="1"/>
  <c r="AA3604" i="23"/>
  <c r="Z3604" i="23"/>
  <c r="Y3604" i="23"/>
  <c r="X3604" i="23" s="1"/>
  <c r="AA3603" i="23"/>
  <c r="Z3603" i="23"/>
  <c r="Y3603" i="23"/>
  <c r="X3603" i="23" s="1"/>
  <c r="AA3602" i="23"/>
  <c r="Z3602" i="23"/>
  <c r="Y3602" i="23"/>
  <c r="X3602" i="23" s="1"/>
  <c r="AA3601" i="23"/>
  <c r="Z3601" i="23"/>
  <c r="Y3601" i="23"/>
  <c r="X3601" i="23" s="1"/>
  <c r="AA3600" i="23"/>
  <c r="Z3600" i="23"/>
  <c r="Y3600" i="23"/>
  <c r="AA3599" i="23"/>
  <c r="Z3599" i="23"/>
  <c r="Y3599" i="23"/>
  <c r="X3599" i="23" s="1"/>
  <c r="AA3598" i="23"/>
  <c r="Z3598" i="23"/>
  <c r="Y3598" i="23"/>
  <c r="AA3597" i="23"/>
  <c r="Z3597" i="23"/>
  <c r="Y3597" i="23"/>
  <c r="X3597" i="23" s="1"/>
  <c r="AA3596" i="23"/>
  <c r="Z3596" i="23"/>
  <c r="Y3596" i="23"/>
  <c r="X3596" i="23" s="1"/>
  <c r="AA3595" i="23"/>
  <c r="Z3595" i="23"/>
  <c r="Y3595" i="23"/>
  <c r="X3595" i="23" s="1"/>
  <c r="AA3594" i="23"/>
  <c r="Z3594" i="23"/>
  <c r="Y3594" i="23"/>
  <c r="X3594" i="23" s="1"/>
  <c r="AA3593" i="23"/>
  <c r="Z3593" i="23"/>
  <c r="Y3593" i="23"/>
  <c r="X3593" i="23" s="1"/>
  <c r="AA3592" i="23"/>
  <c r="Z3592" i="23"/>
  <c r="Y3592" i="23"/>
  <c r="X3592" i="23" s="1"/>
  <c r="AA3591" i="23"/>
  <c r="Z3591" i="23"/>
  <c r="Y3591" i="23"/>
  <c r="X3591" i="23" s="1"/>
  <c r="AA3590" i="23"/>
  <c r="Z3590" i="23"/>
  <c r="Y3590" i="23"/>
  <c r="X3590" i="23" s="1"/>
  <c r="AA3589" i="23"/>
  <c r="Z3589" i="23"/>
  <c r="Y3589" i="23"/>
  <c r="X3589" i="23" s="1"/>
  <c r="AA3588" i="23"/>
  <c r="Z3588" i="23"/>
  <c r="Y3588" i="23"/>
  <c r="X3588" i="23" s="1"/>
  <c r="AA3587" i="23"/>
  <c r="Z3587" i="23"/>
  <c r="Y3587" i="23"/>
  <c r="X3587" i="23" s="1"/>
  <c r="AA3586" i="23"/>
  <c r="Z3586" i="23"/>
  <c r="Y3586" i="23"/>
  <c r="X3586" i="23" s="1"/>
  <c r="AA3585" i="23"/>
  <c r="Z3585" i="23"/>
  <c r="Y3585" i="23"/>
  <c r="X3585" i="23" s="1"/>
  <c r="AA3584" i="23"/>
  <c r="Z3584" i="23"/>
  <c r="Y3584" i="23"/>
  <c r="X3584" i="23" s="1"/>
  <c r="AA3583" i="23"/>
  <c r="Z3583" i="23"/>
  <c r="Y3583" i="23"/>
  <c r="X3583" i="23" s="1"/>
  <c r="AA3582" i="23"/>
  <c r="Z3582" i="23"/>
  <c r="Y3582" i="23"/>
  <c r="X3582" i="23" s="1"/>
  <c r="AA3581" i="23"/>
  <c r="Z3581" i="23"/>
  <c r="Y3581" i="23"/>
  <c r="X3581" i="23" s="1"/>
  <c r="AA3579" i="23"/>
  <c r="Z3579" i="23"/>
  <c r="Y3579" i="23"/>
  <c r="X3579" i="23"/>
  <c r="AA3578" i="23"/>
  <c r="Z3578" i="23"/>
  <c r="Y3578" i="23"/>
  <c r="X3578" i="23" s="1"/>
  <c r="AA3577" i="23"/>
  <c r="Z3577" i="23"/>
  <c r="Y3577" i="23"/>
  <c r="X3577" i="23" s="1"/>
  <c r="AA3576" i="23"/>
  <c r="Z3576" i="23"/>
  <c r="Y3576" i="23"/>
  <c r="X3576" i="23" s="1"/>
  <c r="AA3575" i="23"/>
  <c r="Z3575" i="23"/>
  <c r="Y3575" i="23"/>
  <c r="X3575" i="23" s="1"/>
  <c r="AA3574" i="23"/>
  <c r="Z3574" i="23"/>
  <c r="Y3574" i="23"/>
  <c r="X3574" i="23" s="1"/>
  <c r="AA3573" i="23"/>
  <c r="Z3573" i="23"/>
  <c r="Y3573" i="23"/>
  <c r="X3573" i="23" s="1"/>
  <c r="AA3572" i="23"/>
  <c r="Z3572" i="23"/>
  <c r="Y3572" i="23"/>
  <c r="X3572" i="23" s="1"/>
  <c r="AA3571" i="23"/>
  <c r="Z3571" i="23"/>
  <c r="Y3571" i="23"/>
  <c r="X3571" i="23" s="1"/>
  <c r="AA3570" i="23"/>
  <c r="Z3570" i="23"/>
  <c r="Y3570" i="23"/>
  <c r="X3570" i="23" s="1"/>
  <c r="AA3569" i="23"/>
  <c r="Z3569" i="23"/>
  <c r="Y3569" i="23"/>
  <c r="X3569" i="23" s="1"/>
  <c r="AA3568" i="23"/>
  <c r="Z3568" i="23"/>
  <c r="Y3568" i="23"/>
  <c r="X3568" i="23" s="1"/>
  <c r="AA3567" i="23"/>
  <c r="Z3567" i="23"/>
  <c r="Y3567" i="23"/>
  <c r="X3567" i="23" s="1"/>
  <c r="AA3566" i="23"/>
  <c r="Z3566" i="23"/>
  <c r="Y3566" i="23"/>
  <c r="X3566" i="23" s="1"/>
  <c r="AA3565" i="23"/>
  <c r="Z3565" i="23"/>
  <c r="Y3565" i="23"/>
  <c r="X3565" i="23" s="1"/>
  <c r="AA3564" i="23"/>
  <c r="Z3564" i="23"/>
  <c r="Y3564" i="23"/>
  <c r="X3564" i="23" s="1"/>
  <c r="AA3563" i="23"/>
  <c r="Z3563" i="23"/>
  <c r="Y3563" i="23"/>
  <c r="X3563" i="23" s="1"/>
  <c r="AA3562" i="23"/>
  <c r="Z3562" i="23"/>
  <c r="Y3562" i="23"/>
  <c r="X3562" i="23" s="1"/>
  <c r="AA3561" i="23"/>
  <c r="Z3561" i="23"/>
  <c r="Y3561" i="23"/>
  <c r="X3561" i="23" s="1"/>
  <c r="AA3560" i="23"/>
  <c r="Z3560" i="23"/>
  <c r="Y3560" i="23"/>
  <c r="X3560" i="23" s="1"/>
  <c r="AA3559" i="23"/>
  <c r="Z3559" i="23"/>
  <c r="Y3559" i="23"/>
  <c r="AA3558" i="23"/>
  <c r="Z3558" i="23"/>
  <c r="Y3558" i="23"/>
  <c r="X3558" i="23" s="1"/>
  <c r="AA3557" i="23"/>
  <c r="Z3557" i="23"/>
  <c r="Y3557" i="23"/>
  <c r="AA3556" i="23"/>
  <c r="Z3556" i="23"/>
  <c r="Y3556" i="23"/>
  <c r="X3556" i="23" s="1"/>
  <c r="AA3555" i="23"/>
  <c r="Z3555" i="23"/>
  <c r="Y3555" i="23"/>
  <c r="X3555" i="23" s="1"/>
  <c r="AA3554" i="23"/>
  <c r="Z3554" i="23"/>
  <c r="Y3554" i="23"/>
  <c r="X3554" i="23" s="1"/>
  <c r="AA3553" i="23"/>
  <c r="Z3553" i="23"/>
  <c r="Y3553" i="23"/>
  <c r="X3553" i="23" s="1"/>
  <c r="AA3552" i="23"/>
  <c r="Z3552" i="23"/>
  <c r="Y3552" i="23"/>
  <c r="X3552" i="23" s="1"/>
  <c r="AA3551" i="23"/>
  <c r="Z3551" i="23"/>
  <c r="Y3551" i="23"/>
  <c r="X3551" i="23" s="1"/>
  <c r="AA3550" i="23"/>
  <c r="Z3550" i="23"/>
  <c r="Y3550" i="23"/>
  <c r="X3550" i="23" s="1"/>
  <c r="AA3549" i="23"/>
  <c r="Z3549" i="23"/>
  <c r="Y3549" i="23"/>
  <c r="X3549" i="23" s="1"/>
  <c r="AA3548" i="23"/>
  <c r="Z3548" i="23"/>
  <c r="Y3548" i="23"/>
  <c r="X3548" i="23" s="1"/>
  <c r="AA3547" i="23"/>
  <c r="Z3547" i="23"/>
  <c r="Y3547" i="23"/>
  <c r="X3547" i="23" s="1"/>
  <c r="AA3546" i="23"/>
  <c r="Z3546" i="23"/>
  <c r="Y3546" i="23"/>
  <c r="X3546" i="23" s="1"/>
  <c r="AA3545" i="23"/>
  <c r="Z3545" i="23"/>
  <c r="Y3545" i="23"/>
  <c r="X3545" i="23" s="1"/>
  <c r="AA3543" i="23"/>
  <c r="Z3543" i="23"/>
  <c r="Y3543" i="23"/>
  <c r="X3543" i="23" s="1"/>
  <c r="AA3542" i="23"/>
  <c r="Z3542" i="23"/>
  <c r="Y3542" i="23"/>
  <c r="X3542" i="23" s="1"/>
  <c r="AA3541" i="23"/>
  <c r="Z3541" i="23"/>
  <c r="Y3541" i="23"/>
  <c r="X3541" i="23" s="1"/>
  <c r="AA3540" i="23"/>
  <c r="Z3540" i="23"/>
  <c r="Y3540" i="23"/>
  <c r="X3540" i="23" s="1"/>
  <c r="AA3539" i="23"/>
  <c r="Z3539" i="23"/>
  <c r="Y3539" i="23"/>
  <c r="X3539" i="23" s="1"/>
  <c r="AA3538" i="23"/>
  <c r="Z3538" i="23"/>
  <c r="Y3538" i="23"/>
  <c r="X3538" i="23" s="1"/>
  <c r="AA3537" i="23"/>
  <c r="Z3537" i="23"/>
  <c r="Y3537" i="23"/>
  <c r="X3537" i="23" s="1"/>
  <c r="AA3536" i="23"/>
  <c r="Z3536" i="23"/>
  <c r="Y3536" i="23"/>
  <c r="X3536" i="23" s="1"/>
  <c r="AA3535" i="23"/>
  <c r="Z3535" i="23"/>
  <c r="Y3535" i="23"/>
  <c r="X3535" i="23" s="1"/>
  <c r="AA3534" i="23"/>
  <c r="Z3534" i="23"/>
  <c r="Y3534" i="23"/>
  <c r="X3534" i="23" s="1"/>
  <c r="AA3533" i="23"/>
  <c r="Z3533" i="23"/>
  <c r="Y3533" i="23"/>
  <c r="X3533" i="23" s="1"/>
  <c r="AA3532" i="23"/>
  <c r="Z3532" i="23"/>
  <c r="Y3532" i="23"/>
  <c r="X3532" i="23" s="1"/>
  <c r="AA3531" i="23"/>
  <c r="Z3531" i="23"/>
  <c r="Y3531" i="23"/>
  <c r="X3531" i="23" s="1"/>
  <c r="AA3530" i="23"/>
  <c r="Z3530" i="23"/>
  <c r="Y3530" i="23"/>
  <c r="X3530" i="23" s="1"/>
  <c r="AA3529" i="23"/>
  <c r="Z3529" i="23"/>
  <c r="Y3529" i="23"/>
  <c r="X3529" i="23" s="1"/>
  <c r="AA3528" i="23"/>
  <c r="Z3528" i="23"/>
  <c r="Y3528" i="23"/>
  <c r="X3528" i="23" s="1"/>
  <c r="AA3527" i="23"/>
  <c r="Z3527" i="23"/>
  <c r="Y3527" i="23"/>
  <c r="X3527" i="23" s="1"/>
  <c r="AA3526" i="23"/>
  <c r="Z3526" i="23"/>
  <c r="Y3526" i="23"/>
  <c r="X3526" i="23" s="1"/>
  <c r="AA3525" i="23"/>
  <c r="Z3525" i="23"/>
  <c r="Y3525" i="23"/>
  <c r="X3525" i="23" s="1"/>
  <c r="AA3524" i="23"/>
  <c r="Z3524" i="23"/>
  <c r="Y3524" i="23"/>
  <c r="X3524" i="23" s="1"/>
  <c r="AA3523" i="23"/>
  <c r="Z3523" i="23"/>
  <c r="Y3523" i="23"/>
  <c r="X3523" i="23" s="1"/>
  <c r="AA3522" i="23"/>
  <c r="Z3522" i="23"/>
  <c r="Y3522" i="23"/>
  <c r="AA3521" i="23"/>
  <c r="Z3521" i="23"/>
  <c r="Y3521" i="23"/>
  <c r="X3521" i="23" s="1"/>
  <c r="AA3520" i="23"/>
  <c r="Z3520" i="23"/>
  <c r="Y3520" i="23"/>
  <c r="AA3519" i="23"/>
  <c r="Z3519" i="23"/>
  <c r="Y3519" i="23"/>
  <c r="X3519" i="23" s="1"/>
  <c r="AA3518" i="23"/>
  <c r="Z3518" i="23"/>
  <c r="Y3518" i="23"/>
  <c r="X3518" i="23" s="1"/>
  <c r="AA3517" i="23"/>
  <c r="Z3517" i="23"/>
  <c r="Y3517" i="23"/>
  <c r="X3517" i="23" s="1"/>
  <c r="AA3516" i="23"/>
  <c r="Z3516" i="23"/>
  <c r="Y3516" i="23"/>
  <c r="X3516" i="23" s="1"/>
  <c r="AA3515" i="23"/>
  <c r="Z3515" i="23"/>
  <c r="Y3515" i="23"/>
  <c r="X3515" i="23" s="1"/>
  <c r="AA3514" i="23"/>
  <c r="Z3514" i="23"/>
  <c r="Y3514" i="23"/>
  <c r="X3514" i="23" s="1"/>
  <c r="AA3513" i="23"/>
  <c r="Z3513" i="23"/>
  <c r="Y3513" i="23"/>
  <c r="X3513" i="23" s="1"/>
  <c r="AA3512" i="23"/>
  <c r="Z3512" i="23"/>
  <c r="Y3512" i="23"/>
  <c r="X3512" i="23" s="1"/>
  <c r="AA3511" i="23"/>
  <c r="Z3511" i="23"/>
  <c r="Y3511" i="23"/>
  <c r="X3511" i="23" s="1"/>
  <c r="AA3510" i="23"/>
  <c r="Z3510" i="23"/>
  <c r="Y3510" i="23"/>
  <c r="X3510" i="23" s="1"/>
  <c r="AA3508" i="23"/>
  <c r="Z3508" i="23"/>
  <c r="Y3508" i="23"/>
  <c r="X3508" i="23" s="1"/>
  <c r="AA3507" i="23"/>
  <c r="Z3507" i="23"/>
  <c r="Y3507" i="23"/>
  <c r="AA3506" i="23"/>
  <c r="Z3506" i="23"/>
  <c r="Y3506" i="23"/>
  <c r="X3506" i="23" s="1"/>
  <c r="AA3505" i="23"/>
  <c r="Z3505" i="23"/>
  <c r="Y3505" i="23"/>
  <c r="AA3504" i="23"/>
  <c r="Z3504" i="23"/>
  <c r="Y3504" i="23"/>
  <c r="X3504" i="23" s="1"/>
  <c r="AA3503" i="23"/>
  <c r="Z3503" i="23"/>
  <c r="Y3503" i="23"/>
  <c r="AA3502" i="23"/>
  <c r="Z3502" i="23"/>
  <c r="Y3502" i="23"/>
  <c r="X3502" i="23" s="1"/>
  <c r="AA3501" i="23"/>
  <c r="Z3501" i="23"/>
  <c r="Y3501" i="23"/>
  <c r="AA3500" i="23"/>
  <c r="Z3500" i="23"/>
  <c r="Y3500" i="23"/>
  <c r="X3500" i="23" s="1"/>
  <c r="AA3499" i="23"/>
  <c r="Z3499" i="23"/>
  <c r="Y3499" i="23"/>
  <c r="AA3498" i="23"/>
  <c r="Z3498" i="23"/>
  <c r="Y3498" i="23"/>
  <c r="X3498" i="23" s="1"/>
  <c r="AA3497" i="23"/>
  <c r="Z3497" i="23"/>
  <c r="Y3497" i="23"/>
  <c r="AA3496" i="23"/>
  <c r="Z3496" i="23"/>
  <c r="Y3496" i="23"/>
  <c r="X3496" i="23" s="1"/>
  <c r="AA3495" i="23"/>
  <c r="Z3495" i="23"/>
  <c r="Y3495" i="23"/>
  <c r="AA3494" i="23"/>
  <c r="Z3494" i="23"/>
  <c r="Y3494" i="23"/>
  <c r="X3494" i="23" s="1"/>
  <c r="AA3493" i="23"/>
  <c r="Z3493" i="23"/>
  <c r="Y3493" i="23"/>
  <c r="AA3492" i="23"/>
  <c r="Z3492" i="23"/>
  <c r="Y3492" i="23"/>
  <c r="X3492" i="23" s="1"/>
  <c r="AA3491" i="23"/>
  <c r="Z3491" i="23"/>
  <c r="Y3491" i="23"/>
  <c r="AA3490" i="23"/>
  <c r="Z3490" i="23"/>
  <c r="Y3490" i="23"/>
  <c r="X3490" i="23" s="1"/>
  <c r="AA3489" i="23"/>
  <c r="Z3489" i="23"/>
  <c r="Y3489" i="23"/>
  <c r="X3489" i="23" s="1"/>
  <c r="AA3488" i="23"/>
  <c r="Z3488" i="23"/>
  <c r="Y3488" i="23"/>
  <c r="X3488" i="23" s="1"/>
  <c r="AA3487" i="23"/>
  <c r="Z3487" i="23"/>
  <c r="Y3487" i="23"/>
  <c r="X3487" i="23" s="1"/>
  <c r="AA3486" i="23"/>
  <c r="Z3486" i="23"/>
  <c r="Y3486" i="23"/>
  <c r="X3486" i="23" s="1"/>
  <c r="AA3485" i="23"/>
  <c r="Z3485" i="23"/>
  <c r="Y3485" i="23"/>
  <c r="X3485" i="23" s="1"/>
  <c r="AA3484" i="23"/>
  <c r="Z3484" i="23"/>
  <c r="Y3484" i="23"/>
  <c r="X3484" i="23" s="1"/>
  <c r="AA3483" i="23"/>
  <c r="Z3483" i="23"/>
  <c r="Y3483" i="23"/>
  <c r="X3483" i="23" s="1"/>
  <c r="AA3482" i="23"/>
  <c r="Z3482" i="23"/>
  <c r="Y3482" i="23"/>
  <c r="X3482" i="23" s="1"/>
  <c r="AA3481" i="23"/>
  <c r="Z3481" i="23"/>
  <c r="Y3481" i="23"/>
  <c r="X3481" i="23" s="1"/>
  <c r="AA3480" i="23"/>
  <c r="Z3480" i="23"/>
  <c r="Y3480" i="23"/>
  <c r="X3480" i="23" s="1"/>
  <c r="AA3479" i="23"/>
  <c r="Z3479" i="23"/>
  <c r="Y3479" i="23"/>
  <c r="X3479" i="23" s="1"/>
  <c r="AA3478" i="23"/>
  <c r="Z3478" i="23"/>
  <c r="Y3478" i="23"/>
  <c r="X3478" i="23" s="1"/>
  <c r="AA3477" i="23"/>
  <c r="Z3477" i="23"/>
  <c r="Y3477" i="23"/>
  <c r="X3477" i="23" s="1"/>
  <c r="AA3476" i="23"/>
  <c r="Z3476" i="23"/>
  <c r="Y3476" i="23"/>
  <c r="X3476" i="23" s="1"/>
  <c r="AA3475" i="23"/>
  <c r="Z3475" i="23"/>
  <c r="Y3475" i="23"/>
  <c r="X3475" i="23"/>
  <c r="AA3474" i="23"/>
  <c r="Z3474" i="23"/>
  <c r="Y3474" i="23"/>
  <c r="X3474" i="23"/>
  <c r="AA3472" i="23"/>
  <c r="Z3472" i="23"/>
  <c r="Y3472" i="23"/>
  <c r="X3472" i="23"/>
  <c r="AA3470" i="23"/>
  <c r="Z3470" i="23"/>
  <c r="Y3470" i="23"/>
  <c r="X3470" i="23"/>
  <c r="AA3469" i="23"/>
  <c r="Z3469" i="23"/>
  <c r="Y3469" i="23"/>
  <c r="X3469" i="23" s="1"/>
  <c r="AA3468" i="23"/>
  <c r="Z3468" i="23"/>
  <c r="Y3468" i="23"/>
  <c r="X3468" i="23"/>
  <c r="AA3467" i="23"/>
  <c r="Z3467" i="23"/>
  <c r="Y3467" i="23"/>
  <c r="X3467" i="23"/>
  <c r="AA3466" i="23"/>
  <c r="Z3466" i="23"/>
  <c r="Y3466" i="23"/>
  <c r="X3466" i="23"/>
  <c r="AA3465" i="23"/>
  <c r="Z3465" i="23"/>
  <c r="Y3465" i="23"/>
  <c r="X3465" i="23"/>
  <c r="AA3464" i="23"/>
  <c r="Z3464" i="23"/>
  <c r="Y3464" i="23"/>
  <c r="X3464" i="23"/>
  <c r="AA3463" i="23"/>
  <c r="Z3463" i="23"/>
  <c r="Y3463" i="23"/>
  <c r="X3463" i="23" s="1"/>
  <c r="AA3462" i="23"/>
  <c r="Z3462" i="23"/>
  <c r="Y3462" i="23"/>
  <c r="X3462" i="23"/>
  <c r="AA3461" i="23"/>
  <c r="Z3461" i="23"/>
  <c r="Y3461" i="23"/>
  <c r="X3461" i="23"/>
  <c r="AA3460" i="23"/>
  <c r="Z3460" i="23"/>
  <c r="Y3460" i="23"/>
  <c r="X3460" i="23" s="1"/>
  <c r="AA3459" i="23"/>
  <c r="Z3459" i="23"/>
  <c r="Y3459" i="23"/>
  <c r="X3459" i="23" s="1"/>
  <c r="AA3456" i="23"/>
  <c r="Z3456" i="23"/>
  <c r="Y3456" i="23"/>
  <c r="X3456" i="23" s="1"/>
  <c r="AA3455" i="23"/>
  <c r="Z3455" i="23"/>
  <c r="Y3455" i="23"/>
  <c r="X3455" i="23" s="1"/>
  <c r="AA3454" i="23"/>
  <c r="Z3454" i="23"/>
  <c r="Y3454" i="23"/>
  <c r="X3454" i="23" s="1"/>
  <c r="AA3453" i="23"/>
  <c r="Z3453" i="23"/>
  <c r="Y3453" i="23"/>
  <c r="X3453" i="23" s="1"/>
  <c r="AA3452" i="23"/>
  <c r="Z3452" i="23"/>
  <c r="Y3452" i="23"/>
  <c r="X3452" i="23" s="1"/>
  <c r="AA3451" i="23"/>
  <c r="Z3451" i="23"/>
  <c r="Y3451" i="23"/>
  <c r="X3451" i="23" s="1"/>
  <c r="AA3450" i="23"/>
  <c r="Z3450" i="23"/>
  <c r="Y3450" i="23"/>
  <c r="X3450" i="23" s="1"/>
  <c r="AA3449" i="23"/>
  <c r="Z3449" i="23"/>
  <c r="Y3449" i="23"/>
  <c r="X3449" i="23" s="1"/>
  <c r="AA3447" i="23"/>
  <c r="Z3447" i="23"/>
  <c r="Y3447" i="23"/>
  <c r="X3447" i="23" s="1"/>
  <c r="AA3446" i="23"/>
  <c r="Z3446" i="23"/>
  <c r="Y3446" i="23"/>
  <c r="X3446" i="23" s="1"/>
  <c r="AA3445" i="23"/>
  <c r="Z3445" i="23"/>
  <c r="Y3445" i="23"/>
  <c r="X3445" i="23" s="1"/>
  <c r="AA3444" i="23"/>
  <c r="Z3444" i="23"/>
  <c r="Y3444" i="23"/>
  <c r="X3444" i="23" s="1"/>
  <c r="AA3442" i="23"/>
  <c r="Z3442" i="23"/>
  <c r="Y3442" i="23"/>
  <c r="X3442" i="23"/>
  <c r="AA3441" i="23"/>
  <c r="Z3441" i="23"/>
  <c r="Y3441" i="23"/>
  <c r="X3441" i="23" s="1"/>
  <c r="AA3440" i="23"/>
  <c r="Z3440" i="23"/>
  <c r="Y3440" i="23"/>
  <c r="X3440" i="23" s="1"/>
  <c r="AA3439" i="23"/>
  <c r="Z3439" i="23"/>
  <c r="Y3439" i="23"/>
  <c r="X3439" i="23" s="1"/>
  <c r="AA3438" i="23"/>
  <c r="Z3438" i="23"/>
  <c r="Y3438" i="23"/>
  <c r="X3438" i="23" s="1"/>
  <c r="AA3437" i="23"/>
  <c r="Z3437" i="23"/>
  <c r="Y3437" i="23"/>
  <c r="X3437" i="23" s="1"/>
  <c r="AA3436" i="23"/>
  <c r="Z3436" i="23"/>
  <c r="Y3436" i="23"/>
  <c r="X3436" i="23" s="1"/>
  <c r="AA3435" i="23"/>
  <c r="Z3435" i="23"/>
  <c r="Y3435" i="23"/>
  <c r="X3435" i="23"/>
  <c r="AA3434" i="23"/>
  <c r="Z3434" i="23"/>
  <c r="Y3434" i="23"/>
  <c r="X3434" i="23" s="1"/>
  <c r="AA3433" i="23"/>
  <c r="Z3433" i="23"/>
  <c r="Y3433" i="23"/>
  <c r="X3433" i="23" s="1"/>
  <c r="AA3432" i="23"/>
  <c r="Z3432" i="23"/>
  <c r="Y3432" i="23"/>
  <c r="X3432" i="23" s="1"/>
  <c r="AA3431" i="23"/>
  <c r="Z3431" i="23"/>
  <c r="Y3431" i="23"/>
  <c r="X3431" i="23" s="1"/>
  <c r="AA3430" i="23"/>
  <c r="Z3430" i="23"/>
  <c r="Y3430" i="23"/>
  <c r="X3430" i="23" s="1"/>
  <c r="AA3429" i="23"/>
  <c r="Z3429" i="23"/>
  <c r="Y3429" i="23"/>
  <c r="X3429" i="23" s="1"/>
  <c r="AA3428" i="23"/>
  <c r="Z3428" i="23"/>
  <c r="Y3428" i="23"/>
  <c r="X3428" i="23" s="1"/>
  <c r="AA3427" i="23"/>
  <c r="Z3427" i="23"/>
  <c r="Y3427" i="23"/>
  <c r="X3427" i="23" s="1"/>
  <c r="AA3426" i="23"/>
  <c r="Z3426" i="23"/>
  <c r="Y3426" i="23"/>
  <c r="X3426" i="23" s="1"/>
  <c r="AA3425" i="23"/>
  <c r="Z3425" i="23"/>
  <c r="Y3425" i="23"/>
  <c r="AA3424" i="23"/>
  <c r="Z3424" i="23"/>
  <c r="Y3424" i="23"/>
  <c r="X3424" i="23" s="1"/>
  <c r="AA3423" i="23"/>
  <c r="Z3423" i="23"/>
  <c r="Y3423" i="23"/>
  <c r="X3423" i="23" s="1"/>
  <c r="AA3422" i="23"/>
  <c r="Z3422" i="23"/>
  <c r="Y3422" i="23"/>
  <c r="X3422" i="23" s="1"/>
  <c r="AA3421" i="23"/>
  <c r="Z3421" i="23"/>
  <c r="Y3421" i="23"/>
  <c r="X3421" i="23" s="1"/>
  <c r="AA3420" i="23"/>
  <c r="Z3420" i="23"/>
  <c r="Y3420" i="23"/>
  <c r="AA3417" i="23"/>
  <c r="Z3417" i="23"/>
  <c r="Y3417" i="23"/>
  <c r="X3417" i="23" s="1"/>
  <c r="AA3416" i="23"/>
  <c r="Z3416" i="23"/>
  <c r="Y3416" i="23"/>
  <c r="X3416" i="23" s="1"/>
  <c r="AA3415" i="23"/>
  <c r="Z3415" i="23"/>
  <c r="Y3415" i="23"/>
  <c r="X3415" i="23" s="1"/>
  <c r="AA3414" i="23"/>
  <c r="Z3414" i="23"/>
  <c r="Y3414" i="23"/>
  <c r="X3414" i="23" s="1"/>
  <c r="AA3413" i="23"/>
  <c r="Z3413" i="23"/>
  <c r="Y3413" i="23"/>
  <c r="X3413" i="23" s="1"/>
  <c r="AA3412" i="23"/>
  <c r="Z3412" i="23"/>
  <c r="Y3412" i="23"/>
  <c r="AA3411" i="23"/>
  <c r="Z3411" i="23"/>
  <c r="Y3411" i="23"/>
  <c r="AA3410" i="23"/>
  <c r="Z3410" i="23"/>
  <c r="Y3410" i="23"/>
  <c r="X3410" i="23" s="1"/>
  <c r="AA3409" i="23"/>
  <c r="Z3409" i="23"/>
  <c r="Y3409" i="23"/>
  <c r="AA3408" i="23"/>
  <c r="Z3408" i="23"/>
  <c r="Y3408" i="23"/>
  <c r="X3408" i="23" s="1"/>
  <c r="AA3407" i="23"/>
  <c r="Z3407" i="23"/>
  <c r="Y3407" i="23"/>
  <c r="AA3406" i="23"/>
  <c r="Z3406" i="23"/>
  <c r="Y3406" i="23"/>
  <c r="X3406" i="23" s="1"/>
  <c r="AA3405" i="23"/>
  <c r="Z3405" i="23"/>
  <c r="Y3405" i="23"/>
  <c r="AA3404" i="23"/>
  <c r="Z3404" i="23"/>
  <c r="Y3404" i="23"/>
  <c r="X3404" i="23" s="1"/>
  <c r="AA3403" i="23"/>
  <c r="Z3403" i="23"/>
  <c r="Y3403" i="23"/>
  <c r="AA3402" i="23"/>
  <c r="Z3402" i="23"/>
  <c r="Y3402" i="23"/>
  <c r="X3402" i="23" s="1"/>
  <c r="AA3401" i="23"/>
  <c r="Z3401" i="23"/>
  <c r="Y3401" i="23"/>
  <c r="AA3400" i="23"/>
  <c r="Z3400" i="23"/>
  <c r="Y3400" i="23"/>
  <c r="X3400" i="23" s="1"/>
  <c r="AA3399" i="23"/>
  <c r="Z3399" i="23"/>
  <c r="Y3399" i="23"/>
  <c r="AA3398" i="23"/>
  <c r="Z3398" i="23"/>
  <c r="Y3398" i="23"/>
  <c r="X3398" i="23" s="1"/>
  <c r="AA3397" i="23"/>
  <c r="Z3397" i="23"/>
  <c r="Y3397" i="23"/>
  <c r="AA3396" i="23"/>
  <c r="Z3396" i="23"/>
  <c r="Y3396" i="23"/>
  <c r="X3396" i="23" s="1"/>
  <c r="AA3395" i="23"/>
  <c r="Z3395" i="23"/>
  <c r="Y3395" i="23"/>
  <c r="AA3394" i="23"/>
  <c r="Z3394" i="23"/>
  <c r="Y3394" i="23"/>
  <c r="X3394" i="23" s="1"/>
  <c r="AA3393" i="23"/>
  <c r="Z3393" i="23"/>
  <c r="Y3393" i="23"/>
  <c r="AA3392" i="23"/>
  <c r="Z3392" i="23"/>
  <c r="Y3392" i="23"/>
  <c r="X3392" i="23" s="1"/>
  <c r="AA3391" i="23"/>
  <c r="Z3391" i="23"/>
  <c r="Y3391" i="23"/>
  <c r="AA3390" i="23"/>
  <c r="Z3390" i="23"/>
  <c r="Y3390" i="23"/>
  <c r="X3390" i="23" s="1"/>
  <c r="AA3389" i="23"/>
  <c r="Z3389" i="23"/>
  <c r="Y3389" i="23"/>
  <c r="X3389" i="23" s="1"/>
  <c r="AA3388" i="23"/>
  <c r="Z3388" i="23"/>
  <c r="Y3388" i="23"/>
  <c r="X3388" i="23" s="1"/>
  <c r="AA3387" i="23"/>
  <c r="Z3387" i="23"/>
  <c r="Y3387" i="23"/>
  <c r="X3387" i="23" s="1"/>
  <c r="AA3386" i="23"/>
  <c r="Z3386" i="23"/>
  <c r="Y3386" i="23"/>
  <c r="X3386" i="23" s="1"/>
  <c r="AA3385" i="23"/>
  <c r="Z3385" i="23"/>
  <c r="Y3385" i="23"/>
  <c r="X3385" i="23" s="1"/>
  <c r="AA3384" i="23"/>
  <c r="Z3384" i="23"/>
  <c r="Y3384" i="23"/>
  <c r="X3384" i="23" s="1"/>
  <c r="AA3383" i="23"/>
  <c r="Z3383" i="23"/>
  <c r="Y3383" i="23"/>
  <c r="X3383" i="23" s="1"/>
  <c r="AA3382" i="23"/>
  <c r="Z3382" i="23"/>
  <c r="Y3382" i="23"/>
  <c r="X3382" i="23" s="1"/>
  <c r="AA3381" i="23"/>
  <c r="Z3381" i="23"/>
  <c r="Y3381" i="23"/>
  <c r="X3381" i="23" s="1"/>
  <c r="AA3380" i="23"/>
  <c r="Z3380" i="23"/>
  <c r="Y3380" i="23"/>
  <c r="X3380" i="23" s="1"/>
  <c r="AA3379" i="23"/>
  <c r="Z3379" i="23"/>
  <c r="Y3379" i="23"/>
  <c r="X3379" i="23" s="1"/>
  <c r="AA3378" i="23"/>
  <c r="Z3378" i="23"/>
  <c r="Y3378" i="23"/>
  <c r="X3378" i="23" s="1"/>
  <c r="AA3377" i="23"/>
  <c r="Z3377" i="23"/>
  <c r="Y3377" i="23"/>
  <c r="X3377" i="23" s="1"/>
  <c r="AA3375" i="23"/>
  <c r="Z3375" i="23"/>
  <c r="Y3375" i="23"/>
  <c r="X3375" i="23" s="1"/>
  <c r="AA3373" i="23"/>
  <c r="Z3373" i="23"/>
  <c r="Y3373" i="23"/>
  <c r="X3373" i="23" s="1"/>
  <c r="AA3371" i="23"/>
  <c r="Z3371" i="23"/>
  <c r="Y3371" i="23"/>
  <c r="X3371" i="23" s="1"/>
  <c r="AA3369" i="23"/>
  <c r="Z3369" i="23"/>
  <c r="Y3369" i="23"/>
  <c r="X3369" i="23" s="1"/>
  <c r="AA3368" i="23"/>
  <c r="Z3368" i="23"/>
  <c r="Y3368" i="23"/>
  <c r="AA3367" i="23"/>
  <c r="Z3367" i="23"/>
  <c r="Y3367" i="23"/>
  <c r="X3367" i="23" s="1"/>
  <c r="AA3366" i="23"/>
  <c r="Z3366" i="23"/>
  <c r="Y3366" i="23"/>
  <c r="AA3365" i="23"/>
  <c r="Z3365" i="23"/>
  <c r="Y3365" i="23"/>
  <c r="X3365" i="23" s="1"/>
  <c r="AA3364" i="23"/>
  <c r="Z3364" i="23"/>
  <c r="Y3364" i="23"/>
  <c r="X3364" i="23" s="1"/>
  <c r="AA3363" i="23"/>
  <c r="Z3363" i="23"/>
  <c r="Y3363" i="23"/>
  <c r="X3363" i="23" s="1"/>
  <c r="AA3362" i="23"/>
  <c r="Z3362" i="23"/>
  <c r="Y3362" i="23"/>
  <c r="X3362" i="23" s="1"/>
  <c r="AA3361" i="23"/>
  <c r="Z3361" i="23"/>
  <c r="Y3361" i="23"/>
  <c r="X3361" i="23" s="1"/>
  <c r="AA3360" i="23"/>
  <c r="Z3360" i="23"/>
  <c r="Y3360" i="23"/>
  <c r="X3360" i="23" s="1"/>
  <c r="AA3359" i="23"/>
  <c r="Z3359" i="23"/>
  <c r="Y3359" i="23"/>
  <c r="AA3358" i="23"/>
  <c r="Z3358" i="23"/>
  <c r="Y3358" i="23"/>
  <c r="X3358" i="23" s="1"/>
  <c r="AA3357" i="23"/>
  <c r="Z3357" i="23"/>
  <c r="Y3357" i="23"/>
  <c r="X3357" i="23" s="1"/>
  <c r="AA3356" i="23"/>
  <c r="Z3356" i="23"/>
  <c r="Y3356" i="23"/>
  <c r="X3356" i="23" s="1"/>
  <c r="AA3355" i="23"/>
  <c r="Z3355" i="23"/>
  <c r="Y3355" i="23"/>
  <c r="X3355" i="23" s="1"/>
  <c r="AA3354" i="23"/>
  <c r="Z3354" i="23"/>
  <c r="Y3354" i="23"/>
  <c r="X3354" i="23" s="1"/>
  <c r="AA3353" i="23"/>
  <c r="Z3353" i="23"/>
  <c r="Y3353" i="23"/>
  <c r="X3353" i="23" s="1"/>
  <c r="AA3352" i="23"/>
  <c r="Z3352" i="23"/>
  <c r="Y3352" i="23"/>
  <c r="X3352" i="23" s="1"/>
  <c r="AA3351" i="23"/>
  <c r="Z3351" i="23"/>
  <c r="Y3351" i="23"/>
  <c r="X3351" i="23" s="1"/>
  <c r="AA3350" i="23"/>
  <c r="Z3350" i="23"/>
  <c r="Y3350" i="23"/>
  <c r="X3350" i="23" s="1"/>
  <c r="AA3349" i="23"/>
  <c r="Z3349" i="23"/>
  <c r="Y3349" i="23"/>
  <c r="X3349" i="23" s="1"/>
  <c r="AA3348" i="23"/>
  <c r="Z3348" i="23"/>
  <c r="Y3348" i="23"/>
  <c r="X3348" i="23" s="1"/>
  <c r="AA3346" i="23"/>
  <c r="Z3346" i="23"/>
  <c r="Y3346" i="23"/>
  <c r="X3346" i="23" s="1"/>
  <c r="AA3345" i="23"/>
  <c r="Z3345" i="23"/>
  <c r="Y3345" i="23"/>
  <c r="X3345" i="23" s="1"/>
  <c r="AA3344" i="23"/>
  <c r="Z3344" i="23"/>
  <c r="Y3344" i="23"/>
  <c r="X3344" i="23" s="1"/>
  <c r="AA3343" i="23"/>
  <c r="Z3343" i="23"/>
  <c r="Y3343" i="23"/>
  <c r="X3343" i="23" s="1"/>
  <c r="AA3342" i="23"/>
  <c r="Z3342" i="23"/>
  <c r="Y3342" i="23"/>
  <c r="X3342" i="23" s="1"/>
  <c r="AA3341" i="23"/>
  <c r="Z3341" i="23"/>
  <c r="Y3341" i="23"/>
  <c r="X3341" i="23" s="1"/>
  <c r="AA3340" i="23"/>
  <c r="Z3340" i="23"/>
  <c r="Y3340" i="23"/>
  <c r="X3340" i="23" s="1"/>
  <c r="AA3339" i="23"/>
  <c r="Z3339" i="23"/>
  <c r="Y3339" i="23"/>
  <c r="X3339" i="23" s="1"/>
  <c r="AA3338" i="23"/>
  <c r="Z3338" i="23"/>
  <c r="Y3338" i="23"/>
  <c r="X3338" i="23" s="1"/>
  <c r="AA3337" i="23"/>
  <c r="Z3337" i="23"/>
  <c r="Y3337" i="23"/>
  <c r="X3337" i="23" s="1"/>
  <c r="AA3336" i="23"/>
  <c r="Z3336" i="23"/>
  <c r="Y3336" i="23"/>
  <c r="X3336" i="23" s="1"/>
  <c r="AA3335" i="23"/>
  <c r="Z3335" i="23"/>
  <c r="Y3335" i="23"/>
  <c r="X3335" i="23" s="1"/>
  <c r="AA3334" i="23"/>
  <c r="Z3334" i="23"/>
  <c r="Y3334" i="23"/>
  <c r="X3334" i="23" s="1"/>
  <c r="AA3333" i="23"/>
  <c r="Z3333" i="23"/>
  <c r="Y3333" i="23"/>
  <c r="X3333" i="23" s="1"/>
  <c r="AA3332" i="23"/>
  <c r="Z3332" i="23"/>
  <c r="Y3332" i="23"/>
  <c r="X3332" i="23" s="1"/>
  <c r="AA3331" i="23"/>
  <c r="Z3331" i="23"/>
  <c r="Y3331" i="23"/>
  <c r="X3331" i="23" s="1"/>
  <c r="AA3330" i="23"/>
  <c r="Z3330" i="23"/>
  <c r="Y3330" i="23"/>
  <c r="X3330" i="23" s="1"/>
  <c r="AA3329" i="23"/>
  <c r="Z3329" i="23"/>
  <c r="Y3329" i="23"/>
  <c r="X3329" i="23" s="1"/>
  <c r="AA3328" i="23"/>
  <c r="Z3328" i="23"/>
  <c r="Y3328" i="23"/>
  <c r="X3328" i="23" s="1"/>
  <c r="AA3327" i="23"/>
  <c r="Z3327" i="23"/>
  <c r="Y3327" i="23"/>
  <c r="X3327" i="23" s="1"/>
  <c r="AA3326" i="23"/>
  <c r="Z3326" i="23"/>
  <c r="Y3326" i="23"/>
  <c r="X3326" i="23" s="1"/>
  <c r="AA3325" i="23"/>
  <c r="Z3325" i="23"/>
  <c r="Y3325" i="23"/>
  <c r="X3325" i="23" s="1"/>
  <c r="AA3324" i="23"/>
  <c r="Z3324" i="23"/>
  <c r="Y3324" i="23"/>
  <c r="X3324" i="23" s="1"/>
  <c r="AA3323" i="23"/>
  <c r="Z3323" i="23"/>
  <c r="Y3323" i="23"/>
  <c r="X3323" i="23" s="1"/>
  <c r="AA3321" i="23"/>
  <c r="Z3321" i="23"/>
  <c r="Y3321" i="23"/>
  <c r="X3321" i="23"/>
  <c r="AA3320" i="23"/>
  <c r="Z3320" i="23"/>
  <c r="Y3320" i="23"/>
  <c r="X3320" i="23"/>
  <c r="AA3319" i="23"/>
  <c r="Z3319" i="23"/>
  <c r="Y3319" i="23"/>
  <c r="X3319" i="23"/>
  <c r="AA3318" i="23"/>
  <c r="Z3318" i="23"/>
  <c r="Y3318" i="23"/>
  <c r="X3318" i="23"/>
  <c r="AA3317" i="23"/>
  <c r="Z3317" i="23"/>
  <c r="Y3317" i="23"/>
  <c r="X3317" i="23"/>
  <c r="AA3316" i="23"/>
  <c r="Z3316" i="23"/>
  <c r="Y3316" i="23"/>
  <c r="X3316" i="23" s="1"/>
  <c r="AA3314" i="23"/>
  <c r="Z3314" i="23"/>
  <c r="Y3314" i="23"/>
  <c r="X3314" i="23"/>
  <c r="AA3313" i="23"/>
  <c r="Z3313" i="23"/>
  <c r="Y3313" i="23"/>
  <c r="X3313" i="23"/>
  <c r="AA3312" i="23"/>
  <c r="Z3312" i="23"/>
  <c r="Y3312" i="23"/>
  <c r="X3312" i="23"/>
  <c r="AA3311" i="23"/>
  <c r="Z3311" i="23"/>
  <c r="Y3311" i="23"/>
  <c r="X3311" i="23"/>
  <c r="AA3310" i="23"/>
  <c r="Z3310" i="23"/>
  <c r="Y3310" i="23"/>
  <c r="X3310" i="23" s="1"/>
  <c r="AA3309" i="23"/>
  <c r="Z3309" i="23"/>
  <c r="Y3309" i="23"/>
  <c r="X3309" i="23" s="1"/>
  <c r="AA3308" i="23"/>
  <c r="Z3308" i="23"/>
  <c r="Y3308" i="23"/>
  <c r="X3308" i="23"/>
  <c r="AA3306" i="23"/>
  <c r="Z3306" i="23"/>
  <c r="Y3306" i="23"/>
  <c r="X3306" i="23"/>
  <c r="AA3305" i="23"/>
  <c r="Z3305" i="23"/>
  <c r="Y3305" i="23"/>
  <c r="X3305" i="23"/>
  <c r="AA3304" i="23"/>
  <c r="Z3304" i="23"/>
  <c r="Y3304" i="23"/>
  <c r="X3304" i="23"/>
  <c r="AA3303" i="23"/>
  <c r="Z3303" i="23"/>
  <c r="Y3303" i="23"/>
  <c r="X3303" i="23"/>
  <c r="AA3301" i="23"/>
  <c r="Z3301" i="23"/>
  <c r="Y3301" i="23"/>
  <c r="X3301" i="23"/>
  <c r="AA3300" i="23"/>
  <c r="Z3300" i="23"/>
  <c r="Y3300" i="23"/>
  <c r="X3300" i="23"/>
  <c r="AA3299" i="23"/>
  <c r="Z3299" i="23"/>
  <c r="Y3299" i="23"/>
  <c r="X3299" i="23" s="1"/>
  <c r="AA3298" i="23"/>
  <c r="Z3298" i="23"/>
  <c r="Y3298" i="23"/>
  <c r="X3298" i="23" s="1"/>
  <c r="AA3296" i="23"/>
  <c r="Z3296" i="23"/>
  <c r="Y3296" i="23"/>
  <c r="X3296" i="23" s="1"/>
  <c r="AA3295" i="23"/>
  <c r="Z3295" i="23"/>
  <c r="Y3295" i="23"/>
  <c r="X3295" i="23" s="1"/>
  <c r="AA3294" i="23"/>
  <c r="Z3294" i="23"/>
  <c r="Y3294" i="23"/>
  <c r="X3294" i="23" s="1"/>
  <c r="AA3293" i="23"/>
  <c r="Z3293" i="23"/>
  <c r="Y3293" i="23"/>
  <c r="X3293" i="23" s="1"/>
  <c r="AA3292" i="23"/>
  <c r="Z3292" i="23"/>
  <c r="Y3292" i="23"/>
  <c r="X3292" i="23" s="1"/>
  <c r="AA3290" i="23"/>
  <c r="Z3290" i="23"/>
  <c r="Y3290" i="23"/>
  <c r="X3290" i="23" s="1"/>
  <c r="AA3288" i="23"/>
  <c r="Z3288" i="23"/>
  <c r="Y3288" i="23"/>
  <c r="X3288" i="23" s="1"/>
  <c r="AA3287" i="23"/>
  <c r="Z3287" i="23"/>
  <c r="Y3287" i="23"/>
  <c r="X3287" i="23" s="1"/>
  <c r="AA3286" i="23"/>
  <c r="Z3286" i="23"/>
  <c r="Y3286" i="23"/>
  <c r="X3286" i="23" s="1"/>
  <c r="AA3285" i="23"/>
  <c r="Z3285" i="23"/>
  <c r="Y3285" i="23"/>
  <c r="X3285" i="23" s="1"/>
  <c r="AA3284" i="23"/>
  <c r="Z3284" i="23"/>
  <c r="Y3284" i="23"/>
  <c r="X3284" i="23" s="1"/>
  <c r="AA3283" i="23"/>
  <c r="Z3283" i="23"/>
  <c r="Y3283" i="23"/>
  <c r="X3283" i="23"/>
  <c r="AA3282" i="23"/>
  <c r="Z3282" i="23"/>
  <c r="Y3282" i="23"/>
  <c r="X3282" i="23"/>
  <c r="AA3281" i="23"/>
  <c r="Z3281" i="23"/>
  <c r="Y3281" i="23"/>
  <c r="X3281" i="23"/>
  <c r="AA3280" i="23"/>
  <c r="Z3280" i="23"/>
  <c r="Y3280" i="23"/>
  <c r="X3280" i="23"/>
  <c r="AA3279" i="23"/>
  <c r="Z3279" i="23"/>
  <c r="Y3279" i="23"/>
  <c r="X3279" i="23" s="1"/>
  <c r="AA3278" i="23"/>
  <c r="Z3278" i="23"/>
  <c r="Y3278" i="23"/>
  <c r="X3278" i="23" s="1"/>
  <c r="AA3277" i="23"/>
  <c r="Z3277" i="23"/>
  <c r="Y3277" i="23"/>
  <c r="X3277" i="23" s="1"/>
  <c r="AA3276" i="23"/>
  <c r="Z3276" i="23"/>
  <c r="Y3276" i="23"/>
  <c r="X3276" i="23" s="1"/>
  <c r="AA3275" i="23"/>
  <c r="Z3275" i="23"/>
  <c r="Y3275" i="23"/>
  <c r="X3275" i="23" s="1"/>
  <c r="AA3273" i="23"/>
  <c r="Z3273" i="23"/>
  <c r="Y3273" i="23"/>
  <c r="X3273" i="23" s="1"/>
  <c r="AA3272" i="23"/>
  <c r="Z3272" i="23"/>
  <c r="Y3272" i="23"/>
  <c r="X3272" i="23" s="1"/>
  <c r="AA3271" i="23"/>
  <c r="Z3271" i="23"/>
  <c r="Y3271" i="23"/>
  <c r="X3271" i="23" s="1"/>
  <c r="AA3270" i="23"/>
  <c r="Z3270" i="23"/>
  <c r="Y3270" i="23"/>
  <c r="X3270" i="23" s="1"/>
  <c r="AA3269" i="23"/>
  <c r="Z3269" i="23"/>
  <c r="Y3269" i="23"/>
  <c r="X3269" i="23" s="1"/>
  <c r="AA3268" i="23"/>
  <c r="Z3268" i="23"/>
  <c r="Y3268" i="23"/>
  <c r="X3268" i="23" s="1"/>
  <c r="AA3267" i="23"/>
  <c r="Z3267" i="23"/>
  <c r="Y3267" i="23"/>
  <c r="X3267" i="23" s="1"/>
  <c r="AA3266" i="23"/>
  <c r="Z3266" i="23"/>
  <c r="Y3266" i="23"/>
  <c r="X3266" i="23" s="1"/>
  <c r="AA3265" i="23"/>
  <c r="Z3265" i="23"/>
  <c r="Y3265" i="23"/>
  <c r="X3265" i="23" s="1"/>
  <c r="AA3264" i="23"/>
  <c r="Z3264" i="23"/>
  <c r="Y3264" i="23"/>
  <c r="X3264" i="23" s="1"/>
  <c r="AA3263" i="23"/>
  <c r="Z3263" i="23"/>
  <c r="Y3263" i="23"/>
  <c r="X3263" i="23" s="1"/>
  <c r="AA3262" i="23"/>
  <c r="Z3262" i="23"/>
  <c r="Y3262" i="23"/>
  <c r="X3262" i="23" s="1"/>
  <c r="AA3261" i="23"/>
  <c r="Z3261" i="23"/>
  <c r="Y3261" i="23"/>
  <c r="X3261" i="23" s="1"/>
  <c r="AA3260" i="23"/>
  <c r="Z3260" i="23"/>
  <c r="Y3260" i="23"/>
  <c r="X3260" i="23" s="1"/>
  <c r="AA3259" i="23"/>
  <c r="Z3259" i="23"/>
  <c r="Y3259" i="23"/>
  <c r="X3259" i="23" s="1"/>
  <c r="AA3257" i="23"/>
  <c r="Z3257" i="23"/>
  <c r="Y3257" i="23"/>
  <c r="X3257" i="23"/>
  <c r="AA3256" i="23"/>
  <c r="Z3256" i="23"/>
  <c r="Y3256" i="23"/>
  <c r="X3256" i="23"/>
  <c r="AA3255" i="23"/>
  <c r="Z3255" i="23"/>
  <c r="Y3255" i="23"/>
  <c r="X3255" i="23"/>
  <c r="AA3253" i="23"/>
  <c r="Z3253" i="23"/>
  <c r="Y3253" i="23"/>
  <c r="X3253" i="23" s="1"/>
  <c r="AA3252" i="23"/>
  <c r="Z3252" i="23"/>
  <c r="Y3252" i="23"/>
  <c r="X3252" i="23" s="1"/>
  <c r="AA3251" i="23"/>
  <c r="Z3251" i="23"/>
  <c r="Y3251" i="23"/>
  <c r="X3251" i="23" s="1"/>
  <c r="AA3250" i="23"/>
  <c r="Z3250" i="23"/>
  <c r="Y3250" i="23"/>
  <c r="X3250" i="23" s="1"/>
  <c r="AA3249" i="23"/>
  <c r="Z3249" i="23"/>
  <c r="Y3249" i="23"/>
  <c r="X3249" i="23" s="1"/>
  <c r="AA3247" i="23"/>
  <c r="Z3247" i="23"/>
  <c r="Y3247" i="23"/>
  <c r="X3247" i="23" s="1"/>
  <c r="AA3246" i="23"/>
  <c r="Z3246" i="23"/>
  <c r="Y3246" i="23"/>
  <c r="X3246" i="23" s="1"/>
  <c r="AA3245" i="23"/>
  <c r="Z3245" i="23"/>
  <c r="Y3245" i="23"/>
  <c r="AA3244" i="23"/>
  <c r="Z3244" i="23"/>
  <c r="Y3244" i="23"/>
  <c r="X3244" i="23" s="1"/>
  <c r="AA3243" i="23"/>
  <c r="Z3243" i="23"/>
  <c r="Y3243" i="23"/>
  <c r="X3243" i="23"/>
  <c r="AA3242" i="23"/>
  <c r="Z3242" i="23"/>
  <c r="Y3242" i="23"/>
  <c r="X3242" i="23"/>
  <c r="AA3241" i="23"/>
  <c r="Z3241" i="23"/>
  <c r="Y3241" i="23"/>
  <c r="X3241" i="23" s="1"/>
  <c r="AA3240" i="23"/>
  <c r="Z3240" i="23"/>
  <c r="Y3240" i="23"/>
  <c r="X3240" i="23" s="1"/>
  <c r="AA3239" i="23"/>
  <c r="Z3239" i="23"/>
  <c r="Y3239" i="23"/>
  <c r="X3239" i="23" s="1"/>
  <c r="AA3238" i="23"/>
  <c r="Z3238" i="23"/>
  <c r="Y3238" i="23"/>
  <c r="X3238" i="23" s="1"/>
  <c r="AA3237" i="23"/>
  <c r="Z3237" i="23"/>
  <c r="Y3237" i="23"/>
  <c r="X3237" i="23" s="1"/>
  <c r="AA3236" i="23"/>
  <c r="Z3236" i="23"/>
  <c r="Y3236" i="23"/>
  <c r="X3236" i="23" s="1"/>
  <c r="AA3235" i="23"/>
  <c r="Z3235" i="23"/>
  <c r="Y3235" i="23"/>
  <c r="X3235" i="23" s="1"/>
  <c r="AA3234" i="23"/>
  <c r="Z3234" i="23"/>
  <c r="Y3234" i="23"/>
  <c r="X3234" i="23" s="1"/>
  <c r="AA3233" i="23"/>
  <c r="Z3233" i="23"/>
  <c r="Y3233" i="23"/>
  <c r="X3233" i="23" s="1"/>
  <c r="AA3232" i="23"/>
  <c r="Z3232" i="23"/>
  <c r="Y3232" i="23"/>
  <c r="X3232" i="23" s="1"/>
  <c r="AA3231" i="23"/>
  <c r="Z3231" i="23"/>
  <c r="Y3231" i="23"/>
  <c r="X3231" i="23" s="1"/>
  <c r="AA3230" i="23"/>
  <c r="Z3230" i="23"/>
  <c r="Y3230" i="23"/>
  <c r="X3230" i="23" s="1"/>
  <c r="AA3229" i="23"/>
  <c r="Z3229" i="23"/>
  <c r="Y3229" i="23"/>
  <c r="X3229" i="23" s="1"/>
  <c r="AA3228" i="23"/>
  <c r="Z3228" i="23"/>
  <c r="Y3228" i="23"/>
  <c r="X3228" i="23" s="1"/>
  <c r="AA3227" i="23"/>
  <c r="Z3227" i="23"/>
  <c r="Y3227" i="23"/>
  <c r="AA3226" i="23"/>
  <c r="Z3226" i="23"/>
  <c r="Y3226" i="23"/>
  <c r="X3226" i="23" s="1"/>
  <c r="AA3225" i="23"/>
  <c r="Z3225" i="23"/>
  <c r="Y3225" i="23"/>
  <c r="AA3224" i="23"/>
  <c r="Z3224" i="23"/>
  <c r="Y3224" i="23"/>
  <c r="AA3223" i="23"/>
  <c r="Z3223" i="23"/>
  <c r="Y3223" i="23"/>
  <c r="X3223" i="23" s="1"/>
  <c r="AA3222" i="23"/>
  <c r="Z3222" i="23"/>
  <c r="Y3222" i="23"/>
  <c r="AA3221" i="23"/>
  <c r="Z3221" i="23"/>
  <c r="Y3221" i="23"/>
  <c r="X3221" i="23" s="1"/>
  <c r="AA3220" i="23"/>
  <c r="Z3220" i="23"/>
  <c r="Y3220" i="23"/>
  <c r="AA3218" i="23"/>
  <c r="Z3218" i="23"/>
  <c r="Y3218" i="23"/>
  <c r="X3218" i="23"/>
  <c r="AA3217" i="23"/>
  <c r="Z3217" i="23"/>
  <c r="Y3217" i="23"/>
  <c r="X3217" i="23"/>
  <c r="AA3215" i="23"/>
  <c r="Z3215" i="23"/>
  <c r="Y3215" i="23"/>
  <c r="X3215" i="23" s="1"/>
  <c r="AA3214" i="23"/>
  <c r="Z3214" i="23"/>
  <c r="Y3214" i="23"/>
  <c r="X3214" i="23" s="1"/>
  <c r="AA3212" i="23"/>
  <c r="Z3212" i="23"/>
  <c r="Y3212" i="23"/>
  <c r="X3212" i="23" s="1"/>
  <c r="AA3211" i="23"/>
  <c r="Z3211" i="23"/>
  <c r="Y3211" i="23"/>
  <c r="X3211" i="23" s="1"/>
  <c r="AA3210" i="23"/>
  <c r="Z3210" i="23"/>
  <c r="Y3210" i="23"/>
  <c r="X3210" i="23" s="1"/>
  <c r="AA3209" i="23"/>
  <c r="Z3209" i="23"/>
  <c r="Y3209" i="23"/>
  <c r="X3209" i="23" s="1"/>
  <c r="AA3208" i="23"/>
  <c r="Z3208" i="23"/>
  <c r="Y3208" i="23"/>
  <c r="X3208" i="23" s="1"/>
  <c r="AA3207" i="23"/>
  <c r="Z3207" i="23"/>
  <c r="Y3207" i="23"/>
  <c r="X3207" i="23" s="1"/>
  <c r="AA3206" i="23"/>
  <c r="Z3206" i="23"/>
  <c r="Y3206" i="23"/>
  <c r="X3206" i="23" s="1"/>
  <c r="AA3205" i="23"/>
  <c r="Z3205" i="23"/>
  <c r="Y3205" i="23"/>
  <c r="X3205" i="23" s="1"/>
  <c r="AA3204" i="23"/>
  <c r="Z3204" i="23"/>
  <c r="Y3204" i="23"/>
  <c r="X3204" i="23" s="1"/>
  <c r="AA3203" i="23"/>
  <c r="Z3203" i="23"/>
  <c r="Y3203" i="23"/>
  <c r="X3203" i="23" s="1"/>
  <c r="AA3202" i="23"/>
  <c r="Z3202" i="23"/>
  <c r="Y3202" i="23"/>
  <c r="X3202" i="23" s="1"/>
  <c r="AA3201" i="23"/>
  <c r="Z3201" i="23"/>
  <c r="Y3201" i="23"/>
  <c r="X3201" i="23" s="1"/>
  <c r="AA3200" i="23"/>
  <c r="Z3200" i="23"/>
  <c r="Y3200" i="23"/>
  <c r="X3200" i="23" s="1"/>
  <c r="AA3199" i="23"/>
  <c r="Z3199" i="23"/>
  <c r="Y3199" i="23"/>
  <c r="AA3198" i="23"/>
  <c r="Z3198" i="23"/>
  <c r="Y3198" i="23"/>
  <c r="X3198" i="23" s="1"/>
  <c r="AA3197" i="23"/>
  <c r="Z3197" i="23"/>
  <c r="Y3197" i="23"/>
  <c r="AA3196" i="23"/>
  <c r="Z3196" i="23"/>
  <c r="Y3196" i="23"/>
  <c r="X3196" i="23" s="1"/>
  <c r="AA3195" i="23"/>
  <c r="Z3195" i="23"/>
  <c r="Y3195" i="23"/>
  <c r="X3195" i="23" s="1"/>
  <c r="AA3194" i="23"/>
  <c r="Z3194" i="23"/>
  <c r="Y3194" i="23"/>
  <c r="X3194" i="23"/>
  <c r="AA3193" i="23"/>
  <c r="Z3193" i="23"/>
  <c r="Y3193" i="23"/>
  <c r="X3193" i="23" s="1"/>
  <c r="AA3192" i="23"/>
  <c r="Z3192" i="23"/>
  <c r="Y3192" i="23"/>
  <c r="X3192" i="23" s="1"/>
  <c r="AA3191" i="23"/>
  <c r="Z3191" i="23"/>
  <c r="Y3191" i="23"/>
  <c r="X3191" i="23" s="1"/>
  <c r="AA3190" i="23"/>
  <c r="Z3190" i="23"/>
  <c r="Y3190" i="23"/>
  <c r="X3190" i="23" s="1"/>
  <c r="AA3189" i="23"/>
  <c r="Z3189" i="23"/>
  <c r="Y3189" i="23"/>
  <c r="X3189" i="23" s="1"/>
  <c r="AA3188" i="23"/>
  <c r="Z3188" i="23"/>
  <c r="Y3188" i="23"/>
  <c r="X3188" i="23" s="1"/>
  <c r="AA3187" i="23"/>
  <c r="Z3187" i="23"/>
  <c r="Y3187" i="23"/>
  <c r="X3187" i="23" s="1"/>
  <c r="AA3186" i="23"/>
  <c r="Z3186" i="23"/>
  <c r="Y3186" i="23"/>
  <c r="X3186" i="23" s="1"/>
  <c r="AA3185" i="23"/>
  <c r="Z3185" i="23"/>
  <c r="Y3185" i="23"/>
  <c r="X3185" i="23" s="1"/>
  <c r="AA3183" i="23"/>
  <c r="Z3183" i="23"/>
  <c r="Y3183" i="23"/>
  <c r="X3183" i="23" s="1"/>
  <c r="AA3182" i="23"/>
  <c r="Z3182" i="23"/>
  <c r="Y3182" i="23"/>
  <c r="X3182" i="23" s="1"/>
  <c r="AA3180" i="23"/>
  <c r="Z3180" i="23"/>
  <c r="Y3180" i="23"/>
  <c r="X3180" i="23" s="1"/>
  <c r="AA3179" i="23"/>
  <c r="Z3179" i="23"/>
  <c r="Y3179" i="23"/>
  <c r="X3179" i="23" s="1"/>
  <c r="AA3178" i="23"/>
  <c r="Z3178" i="23"/>
  <c r="Y3178" i="23"/>
  <c r="X3178" i="23" s="1"/>
  <c r="AA3177" i="23"/>
  <c r="Z3177" i="23"/>
  <c r="Y3177" i="23"/>
  <c r="X3177" i="23" s="1"/>
  <c r="AA3176" i="23"/>
  <c r="Z3176" i="23"/>
  <c r="Y3176" i="23"/>
  <c r="X3176" i="23" s="1"/>
  <c r="AA3175" i="23"/>
  <c r="Z3175" i="23"/>
  <c r="Y3175" i="23"/>
  <c r="X3175" i="23" s="1"/>
  <c r="AA3174" i="23"/>
  <c r="Z3174" i="23"/>
  <c r="Y3174" i="23"/>
  <c r="X3174" i="23" s="1"/>
  <c r="AA3173" i="23"/>
  <c r="Z3173" i="23"/>
  <c r="Y3173" i="23"/>
  <c r="X3173" i="23" s="1"/>
  <c r="AA3172" i="23"/>
  <c r="Z3172" i="23"/>
  <c r="Y3172" i="23"/>
  <c r="X3172" i="23" s="1"/>
  <c r="AA3171" i="23"/>
  <c r="Z3171" i="23"/>
  <c r="Y3171" i="23"/>
  <c r="X3171" i="23" s="1"/>
  <c r="AA3170" i="23"/>
  <c r="Z3170" i="23"/>
  <c r="Y3170" i="23"/>
  <c r="X3170" i="23" s="1"/>
  <c r="AA3169" i="23"/>
  <c r="Z3169" i="23"/>
  <c r="Y3169" i="23"/>
  <c r="X3169" i="23" s="1"/>
  <c r="AA3168" i="23"/>
  <c r="Z3168" i="23"/>
  <c r="Y3168" i="23"/>
  <c r="X3168" i="23" s="1"/>
  <c r="AA3167" i="23"/>
  <c r="Z3167" i="23"/>
  <c r="Y3167" i="23"/>
  <c r="X3167" i="23" s="1"/>
  <c r="AA3166" i="23"/>
  <c r="Z3166" i="23"/>
  <c r="Y3166" i="23"/>
  <c r="X3166" i="23" s="1"/>
  <c r="AA3165" i="23"/>
  <c r="Z3165" i="23"/>
  <c r="Y3165" i="23"/>
  <c r="X3165" i="23" s="1"/>
  <c r="AA3164" i="23"/>
  <c r="Z3164" i="23"/>
  <c r="Y3164" i="23"/>
  <c r="X3164" i="23" s="1"/>
  <c r="AA3163" i="23"/>
  <c r="Z3163" i="23"/>
  <c r="Y3163" i="23"/>
  <c r="X3163" i="23" s="1"/>
  <c r="AA3162" i="23"/>
  <c r="Z3162" i="23"/>
  <c r="Y3162" i="23"/>
  <c r="X3162" i="23" s="1"/>
  <c r="AA3161" i="23"/>
  <c r="Z3161" i="23"/>
  <c r="Y3161" i="23"/>
  <c r="X3161" i="23" s="1"/>
  <c r="AA3160" i="23"/>
  <c r="Z3160" i="23"/>
  <c r="Y3160" i="23"/>
  <c r="X3160" i="23" s="1"/>
  <c r="AA3159" i="23"/>
  <c r="Z3159" i="23"/>
  <c r="Y3159" i="23"/>
  <c r="X3159" i="23" s="1"/>
  <c r="AA3158" i="23"/>
  <c r="Z3158" i="23"/>
  <c r="Y3158" i="23"/>
  <c r="X3158" i="23" s="1"/>
  <c r="AA3157" i="23"/>
  <c r="Z3157" i="23"/>
  <c r="Y3157" i="23"/>
  <c r="X3157" i="23" s="1"/>
  <c r="AA3156" i="23"/>
  <c r="Z3156" i="23"/>
  <c r="Y3156" i="23"/>
  <c r="X3156" i="23" s="1"/>
  <c r="AA3155" i="23"/>
  <c r="Z3155" i="23"/>
  <c r="Y3155" i="23"/>
  <c r="X3155" i="23" s="1"/>
  <c r="AA3153" i="23"/>
  <c r="Z3153" i="23"/>
  <c r="Y3153" i="23"/>
  <c r="X3153" i="23" s="1"/>
  <c r="AA3151" i="23"/>
  <c r="Z3151" i="23"/>
  <c r="Y3151" i="23"/>
  <c r="X3151" i="23" s="1"/>
  <c r="AA3150" i="23"/>
  <c r="Z3150" i="23"/>
  <c r="Y3150" i="23"/>
  <c r="X3150" i="23" s="1"/>
  <c r="AA3149" i="23"/>
  <c r="Z3149" i="23"/>
  <c r="Y3149" i="23"/>
  <c r="X3149" i="23" s="1"/>
  <c r="AA3148" i="23"/>
  <c r="Z3148" i="23"/>
  <c r="Y3148" i="23"/>
  <c r="X3148" i="23" s="1"/>
  <c r="AA3147" i="23"/>
  <c r="Z3147" i="23"/>
  <c r="Y3147" i="23"/>
  <c r="X3147" i="23" s="1"/>
  <c r="AA3146" i="23"/>
  <c r="Z3146" i="23"/>
  <c r="Y3146" i="23"/>
  <c r="X3146" i="23" s="1"/>
  <c r="AA3145" i="23"/>
  <c r="Z3145" i="23"/>
  <c r="Y3145" i="23"/>
  <c r="X3145" i="23" s="1"/>
  <c r="AA3144" i="23"/>
  <c r="Z3144" i="23"/>
  <c r="Y3144" i="23"/>
  <c r="X3144" i="23" s="1"/>
  <c r="AA3143" i="23"/>
  <c r="Z3143" i="23"/>
  <c r="Y3143" i="23"/>
  <c r="X3143" i="23" s="1"/>
  <c r="AA3142" i="23"/>
  <c r="Z3142" i="23"/>
  <c r="Y3142" i="23"/>
  <c r="X3142" i="23" s="1"/>
  <c r="AA3141" i="23"/>
  <c r="Z3141" i="23"/>
  <c r="Y3141" i="23"/>
  <c r="X3141" i="23" s="1"/>
  <c r="AA3140" i="23"/>
  <c r="Z3140" i="23"/>
  <c r="Y3140" i="23"/>
  <c r="X3140" i="23" s="1"/>
  <c r="AA3139" i="23"/>
  <c r="Z3139" i="23"/>
  <c r="Y3139" i="23"/>
  <c r="X3139" i="23" s="1"/>
  <c r="AA3138" i="23"/>
  <c r="Z3138" i="23"/>
  <c r="Y3138" i="23"/>
  <c r="X3138" i="23" s="1"/>
  <c r="AA3137" i="23"/>
  <c r="Z3137" i="23"/>
  <c r="Y3137" i="23"/>
  <c r="X3137" i="23" s="1"/>
  <c r="AA3136" i="23"/>
  <c r="Z3136" i="23"/>
  <c r="Y3136" i="23"/>
  <c r="X3136" i="23" s="1"/>
  <c r="AA3135" i="23"/>
  <c r="Z3135" i="23"/>
  <c r="Y3135" i="23"/>
  <c r="X3135" i="23" s="1"/>
  <c r="AA3134" i="23"/>
  <c r="Z3134" i="23"/>
  <c r="Y3134" i="23"/>
  <c r="X3134" i="23" s="1"/>
  <c r="AA3133" i="23"/>
  <c r="Z3133" i="23"/>
  <c r="Y3133" i="23"/>
  <c r="X3133" i="23" s="1"/>
  <c r="AA3132" i="23"/>
  <c r="Z3132" i="23"/>
  <c r="Y3132" i="23"/>
  <c r="X3132" i="23" s="1"/>
  <c r="AA3130" i="23"/>
  <c r="Z3130" i="23"/>
  <c r="Y3130" i="23"/>
  <c r="X3130" i="23" s="1"/>
  <c r="AA3129" i="23"/>
  <c r="Z3129" i="23"/>
  <c r="Y3129" i="23"/>
  <c r="X3129" i="23" s="1"/>
  <c r="AA3128" i="23"/>
  <c r="Z3128" i="23"/>
  <c r="Y3128" i="23"/>
  <c r="X3128" i="23" s="1"/>
  <c r="AA3127" i="23"/>
  <c r="Z3127" i="23"/>
  <c r="Y3127" i="23"/>
  <c r="X3127" i="23" s="1"/>
  <c r="AA3126" i="23"/>
  <c r="Z3126" i="23"/>
  <c r="Y3126" i="23"/>
  <c r="AA3125" i="23"/>
  <c r="Z3125" i="23"/>
  <c r="Y3125" i="23"/>
  <c r="X3125" i="23" s="1"/>
  <c r="AA3124" i="23"/>
  <c r="Z3124" i="23"/>
  <c r="Y3124" i="23"/>
  <c r="AA3123" i="23"/>
  <c r="Z3123" i="23"/>
  <c r="Y3123" i="23"/>
  <c r="X3123" i="23" s="1"/>
  <c r="AA3122" i="23"/>
  <c r="Z3122" i="23"/>
  <c r="Y3122" i="23"/>
  <c r="AA3121" i="23"/>
  <c r="Z3121" i="23"/>
  <c r="Y3121" i="23"/>
  <c r="X3121" i="23" s="1"/>
  <c r="AA3120" i="23"/>
  <c r="Z3120" i="23"/>
  <c r="Y3120" i="23"/>
  <c r="AA3119" i="23"/>
  <c r="Z3119" i="23"/>
  <c r="Y3119" i="23"/>
  <c r="X3119" i="23" s="1"/>
  <c r="AA3118" i="23"/>
  <c r="Z3118" i="23"/>
  <c r="Y3118" i="23"/>
  <c r="X3118" i="23" s="1"/>
  <c r="AA3117" i="23"/>
  <c r="Z3117" i="23"/>
  <c r="Y3117" i="23"/>
  <c r="X3117" i="23" s="1"/>
  <c r="AA3116" i="23"/>
  <c r="Z3116" i="23"/>
  <c r="Y3116" i="23"/>
  <c r="AA3115" i="23"/>
  <c r="Z3115" i="23"/>
  <c r="Y3115" i="23"/>
  <c r="X3115" i="23" s="1"/>
  <c r="AA3114" i="23"/>
  <c r="Z3114" i="23"/>
  <c r="Y3114" i="23"/>
  <c r="AA3113" i="23"/>
  <c r="Z3113" i="23"/>
  <c r="Y3113" i="23"/>
  <c r="X3113" i="23" s="1"/>
  <c r="AA3112" i="23"/>
  <c r="Z3112" i="23"/>
  <c r="Y3112" i="23"/>
  <c r="AA3111" i="23"/>
  <c r="Z3111" i="23"/>
  <c r="Y3111" i="23"/>
  <c r="X3111" i="23" s="1"/>
  <c r="AA3110" i="23"/>
  <c r="Z3110" i="23"/>
  <c r="Y3110" i="23"/>
  <c r="AA3109" i="23"/>
  <c r="Z3109" i="23"/>
  <c r="Y3109" i="23"/>
  <c r="X3109" i="23" s="1"/>
  <c r="AA3108" i="23"/>
  <c r="Z3108" i="23"/>
  <c r="Y3108" i="23"/>
  <c r="AA3107" i="23"/>
  <c r="Z3107" i="23"/>
  <c r="Y3107" i="23"/>
  <c r="X3107" i="23" s="1"/>
  <c r="AA3106" i="23"/>
  <c r="Z3106" i="23"/>
  <c r="Y3106" i="23"/>
  <c r="AA3105" i="23"/>
  <c r="Z3105" i="23"/>
  <c r="Y3105" i="23"/>
  <c r="X3105" i="23" s="1"/>
  <c r="AA3104" i="23"/>
  <c r="Z3104" i="23"/>
  <c r="Y3104" i="23"/>
  <c r="AA3103" i="23"/>
  <c r="Z3103" i="23"/>
  <c r="Y3103" i="23"/>
  <c r="X3103" i="23" s="1"/>
  <c r="AA3102" i="23"/>
  <c r="Z3102" i="23"/>
  <c r="Y3102" i="23"/>
  <c r="X3102" i="23" s="1"/>
  <c r="AA3101" i="23"/>
  <c r="Z3101" i="23"/>
  <c r="Y3101" i="23"/>
  <c r="X3101" i="23"/>
  <c r="AA3100" i="23"/>
  <c r="Z3100" i="23"/>
  <c r="Y3100" i="23"/>
  <c r="X3100" i="23"/>
  <c r="AA3099" i="23"/>
  <c r="Z3099" i="23"/>
  <c r="Y3099" i="23"/>
  <c r="X3099" i="23"/>
  <c r="AA3098" i="23"/>
  <c r="Z3098" i="23"/>
  <c r="Y3098" i="23"/>
  <c r="X3098" i="23"/>
  <c r="AA3097" i="23"/>
  <c r="Z3097" i="23"/>
  <c r="Y3097" i="23"/>
  <c r="X3097" i="23" s="1"/>
  <c r="AA3096" i="23"/>
  <c r="Z3096" i="23"/>
  <c r="Y3096" i="23"/>
  <c r="X3096" i="23" s="1"/>
  <c r="AA3094" i="23"/>
  <c r="Z3094" i="23"/>
  <c r="Y3094" i="23"/>
  <c r="X3094" i="23" s="1"/>
  <c r="AA3093" i="23"/>
  <c r="Z3093" i="23"/>
  <c r="Y3093" i="23"/>
  <c r="AA3092" i="23"/>
  <c r="Z3092" i="23"/>
  <c r="Y3092" i="23"/>
  <c r="X3092" i="23" s="1"/>
  <c r="AA3091" i="23"/>
  <c r="Z3091" i="23"/>
  <c r="Y3091" i="23"/>
  <c r="X3091" i="23" s="1"/>
  <c r="AA3089" i="23"/>
  <c r="Z3089" i="23"/>
  <c r="Y3089" i="23"/>
  <c r="X3089" i="23" s="1"/>
  <c r="AA3088" i="23"/>
  <c r="Z3088" i="23"/>
  <c r="Y3088" i="23"/>
  <c r="X3088" i="23" s="1"/>
  <c r="AA3087" i="23"/>
  <c r="Z3087" i="23"/>
  <c r="Y3087" i="23"/>
  <c r="X3087" i="23" s="1"/>
  <c r="AA3086" i="23"/>
  <c r="Z3086" i="23"/>
  <c r="Y3086" i="23"/>
  <c r="X3086" i="23" s="1"/>
  <c r="AA3085" i="23"/>
  <c r="Z3085" i="23"/>
  <c r="Y3085" i="23"/>
  <c r="X3085" i="23" s="1"/>
  <c r="AA3084" i="23"/>
  <c r="Z3084" i="23"/>
  <c r="Y3084" i="23"/>
  <c r="X3084" i="23" s="1"/>
  <c r="AA3083" i="23"/>
  <c r="Z3083" i="23"/>
  <c r="Y3083" i="23"/>
  <c r="AA3082" i="23"/>
  <c r="Z3082" i="23"/>
  <c r="Y3082" i="23"/>
  <c r="X3082" i="23" s="1"/>
  <c r="AA3081" i="23"/>
  <c r="Z3081" i="23"/>
  <c r="Y3081" i="23"/>
  <c r="AA3080" i="23"/>
  <c r="Z3080" i="23"/>
  <c r="Y3080" i="23"/>
  <c r="X3080" i="23" s="1"/>
  <c r="AA3079" i="23"/>
  <c r="Z3079" i="23"/>
  <c r="Y3079" i="23"/>
  <c r="AA3078" i="23"/>
  <c r="Z3078" i="23"/>
  <c r="Y3078" i="23"/>
  <c r="X3078" i="23" s="1"/>
  <c r="AA3077" i="23"/>
  <c r="Z3077" i="23"/>
  <c r="Y3077" i="23"/>
  <c r="X3077" i="23" s="1"/>
  <c r="AA3076" i="23"/>
  <c r="Z3076" i="23"/>
  <c r="Y3076" i="23"/>
  <c r="X3076" i="23" s="1"/>
  <c r="AA3075" i="23"/>
  <c r="Z3075" i="23"/>
  <c r="Y3075" i="23"/>
  <c r="X3075" i="23" s="1"/>
  <c r="AA3074" i="23"/>
  <c r="Z3074" i="23"/>
  <c r="Y3074" i="23"/>
  <c r="X3074" i="23" s="1"/>
  <c r="AA3073" i="23"/>
  <c r="Z3073" i="23"/>
  <c r="Y3073" i="23"/>
  <c r="X3073" i="23" s="1"/>
  <c r="AA3072" i="23"/>
  <c r="Z3072" i="23"/>
  <c r="Y3072" i="23"/>
  <c r="X3072" i="23" s="1"/>
  <c r="AA3071" i="23"/>
  <c r="Z3071" i="23"/>
  <c r="Y3071" i="23"/>
  <c r="X3071" i="23" s="1"/>
  <c r="AA3070" i="23"/>
  <c r="Z3070" i="23"/>
  <c r="Y3070" i="23"/>
  <c r="X3070" i="23" s="1"/>
  <c r="AA3069" i="23"/>
  <c r="Z3069" i="23"/>
  <c r="Y3069" i="23"/>
  <c r="X3069" i="23" s="1"/>
  <c r="AA3068" i="23"/>
  <c r="Z3068" i="23"/>
  <c r="Y3068" i="23"/>
  <c r="X3068" i="23" s="1"/>
  <c r="AA3067" i="23"/>
  <c r="Z3067" i="23"/>
  <c r="Y3067" i="23"/>
  <c r="X3067" i="23" s="1"/>
  <c r="AA3066" i="23"/>
  <c r="Z3066" i="23"/>
  <c r="Y3066" i="23"/>
  <c r="X3066" i="23" s="1"/>
  <c r="AA3064" i="23"/>
  <c r="Z3064" i="23"/>
  <c r="Y3064" i="23"/>
  <c r="X3064" i="23" s="1"/>
  <c r="AA3063" i="23"/>
  <c r="Z3063" i="23"/>
  <c r="Y3063" i="23"/>
  <c r="X3063" i="23" s="1"/>
  <c r="AA3062" i="23"/>
  <c r="Z3062" i="23"/>
  <c r="Y3062" i="23"/>
  <c r="X3062" i="23" s="1"/>
  <c r="AA3061" i="23"/>
  <c r="Z3061" i="23"/>
  <c r="Y3061" i="23"/>
  <c r="X3061" i="23" s="1"/>
  <c r="AA3060" i="23"/>
  <c r="Z3060" i="23"/>
  <c r="Y3060" i="23"/>
  <c r="X3060" i="23"/>
  <c r="AA3059" i="23"/>
  <c r="Z3059" i="23"/>
  <c r="Y3059" i="23"/>
  <c r="X3059" i="23" s="1"/>
  <c r="AA3058" i="23"/>
  <c r="Z3058" i="23"/>
  <c r="Y3058" i="23"/>
  <c r="X3058" i="23" s="1"/>
  <c r="AA3057" i="23"/>
  <c r="Z3057" i="23"/>
  <c r="Y3057" i="23"/>
  <c r="X3057" i="23" s="1"/>
  <c r="AA3056" i="23"/>
  <c r="Z3056" i="23"/>
  <c r="Y3056" i="23"/>
  <c r="X3056" i="23" s="1"/>
  <c r="AA3055" i="23"/>
  <c r="Z3055" i="23"/>
  <c r="Y3055" i="23"/>
  <c r="X3055" i="23" s="1"/>
  <c r="AA3054" i="23"/>
  <c r="Z3054" i="23"/>
  <c r="Y3054" i="23"/>
  <c r="X3054" i="23" s="1"/>
  <c r="AA3053" i="23"/>
  <c r="Z3053" i="23"/>
  <c r="Y3053" i="23"/>
  <c r="X3053" i="23" s="1"/>
  <c r="AA3052" i="23"/>
  <c r="Z3052" i="23"/>
  <c r="Y3052" i="23"/>
  <c r="X3052" i="23" s="1"/>
  <c r="AA3051" i="23"/>
  <c r="Z3051" i="23"/>
  <c r="Y3051" i="23"/>
  <c r="X3051" i="23" s="1"/>
  <c r="AA3050" i="23"/>
  <c r="Z3050" i="23"/>
  <c r="Y3050" i="23"/>
  <c r="X3050" i="23" s="1"/>
  <c r="AA3049" i="23"/>
  <c r="Z3049" i="23"/>
  <c r="Y3049" i="23"/>
  <c r="X3049" i="23" s="1"/>
  <c r="AA3048" i="23"/>
  <c r="Z3048" i="23"/>
  <c r="Y3048" i="23"/>
  <c r="X3048" i="23" s="1"/>
  <c r="AA3047" i="23"/>
  <c r="Z3047" i="23"/>
  <c r="Y3047" i="23"/>
  <c r="AA3046" i="23"/>
  <c r="Z3046" i="23"/>
  <c r="Y3046" i="23"/>
  <c r="X3046" i="23" s="1"/>
  <c r="AA3045" i="23"/>
  <c r="Z3045" i="23"/>
  <c r="Y3045" i="23"/>
  <c r="X3045" i="23" s="1"/>
  <c r="AA3044" i="23"/>
  <c r="Z3044" i="23"/>
  <c r="Y3044" i="23"/>
  <c r="X3044" i="23" s="1"/>
  <c r="AA3043" i="23"/>
  <c r="Z3043" i="23"/>
  <c r="Y3043" i="23"/>
  <c r="X3043" i="23" s="1"/>
  <c r="AA3042" i="23"/>
  <c r="Z3042" i="23"/>
  <c r="Y3042" i="23"/>
  <c r="X3042" i="23" s="1"/>
  <c r="AA3041" i="23"/>
  <c r="Z3041" i="23"/>
  <c r="Y3041" i="23"/>
  <c r="X3041" i="23" s="1"/>
  <c r="AA3040" i="23"/>
  <c r="Z3040" i="23"/>
  <c r="Y3040" i="23"/>
  <c r="X3040" i="23" s="1"/>
  <c r="AA3039" i="23"/>
  <c r="Z3039" i="23"/>
  <c r="Y3039" i="23"/>
  <c r="X3039" i="23" s="1"/>
  <c r="AA3038" i="23"/>
  <c r="Z3038" i="23"/>
  <c r="Y3038" i="23"/>
  <c r="X3038" i="23" s="1"/>
  <c r="AA3035" i="23"/>
  <c r="Z3035" i="23"/>
  <c r="Y3035" i="23"/>
  <c r="X3035" i="23" s="1"/>
  <c r="AA3034" i="23"/>
  <c r="Z3034" i="23"/>
  <c r="Y3034" i="23"/>
  <c r="X3034" i="23" s="1"/>
  <c r="AA3033" i="23"/>
  <c r="Z3033" i="23"/>
  <c r="Y3033" i="23"/>
  <c r="X3033" i="23" s="1"/>
  <c r="AA3032" i="23"/>
  <c r="Z3032" i="23"/>
  <c r="Y3032" i="23"/>
  <c r="X3032" i="23" s="1"/>
  <c r="AA3031" i="23"/>
  <c r="Z3031" i="23"/>
  <c r="Y3031" i="23"/>
  <c r="X3031" i="23" s="1"/>
  <c r="AA3030" i="23"/>
  <c r="Z3030" i="23"/>
  <c r="Y3030" i="23"/>
  <c r="X3030" i="23" s="1"/>
  <c r="AA3028" i="23"/>
  <c r="Z3028" i="23"/>
  <c r="Y3028" i="23"/>
  <c r="X3028" i="23" s="1"/>
  <c r="AA3027" i="23"/>
  <c r="Z3027" i="23"/>
  <c r="Y3027" i="23"/>
  <c r="X3027" i="23" s="1"/>
  <c r="AA3026" i="23"/>
  <c r="Z3026" i="23"/>
  <c r="Y3026" i="23"/>
  <c r="X3026" i="23" s="1"/>
  <c r="AA3025" i="23"/>
  <c r="Z3025" i="23"/>
  <c r="Y3025" i="23"/>
  <c r="X3025" i="23" s="1"/>
  <c r="AA3024" i="23"/>
  <c r="Z3024" i="23"/>
  <c r="Y3024" i="23"/>
  <c r="X3024" i="23" s="1"/>
  <c r="AA3023" i="23"/>
  <c r="Z3023" i="23"/>
  <c r="Y3023" i="23"/>
  <c r="X3023" i="23" s="1"/>
  <c r="AA3022" i="23"/>
  <c r="Z3022" i="23"/>
  <c r="Y3022" i="23"/>
  <c r="X3022" i="23" s="1"/>
  <c r="AA3021" i="23"/>
  <c r="Z3021" i="23"/>
  <c r="Y3021" i="23"/>
  <c r="X3021" i="23" s="1"/>
  <c r="AA3020" i="23"/>
  <c r="Z3020" i="23"/>
  <c r="Y3020" i="23"/>
  <c r="X3020" i="23" s="1"/>
  <c r="AA3019" i="23"/>
  <c r="Z3019" i="23"/>
  <c r="Y3019" i="23"/>
  <c r="X3019" i="23" s="1"/>
  <c r="AA3018" i="23"/>
  <c r="Z3018" i="23"/>
  <c r="Y3018" i="23"/>
  <c r="X3018" i="23" s="1"/>
  <c r="AA3017" i="23"/>
  <c r="Z3017" i="23"/>
  <c r="Y3017" i="23"/>
  <c r="X3017" i="23"/>
  <c r="AA3016" i="23"/>
  <c r="Z3016" i="23"/>
  <c r="Y3016" i="23"/>
  <c r="X3016" i="23"/>
  <c r="AA3015" i="23"/>
  <c r="Z3015" i="23"/>
  <c r="Y3015" i="23"/>
  <c r="X3015" i="23" s="1"/>
  <c r="AA3014" i="23"/>
  <c r="Z3014" i="23"/>
  <c r="Y3014" i="23"/>
  <c r="X3014" i="23" s="1"/>
  <c r="AA3013" i="23"/>
  <c r="Z3013" i="23"/>
  <c r="Y3013" i="23"/>
  <c r="X3013" i="23" s="1"/>
  <c r="AA3012" i="23"/>
  <c r="Z3012" i="23"/>
  <c r="Y3012" i="23"/>
  <c r="X3012" i="23" s="1"/>
  <c r="AA3011" i="23"/>
  <c r="Z3011" i="23"/>
  <c r="Y3011" i="23"/>
  <c r="X3011" i="23" s="1"/>
  <c r="AA3010" i="23"/>
  <c r="Z3010" i="23"/>
  <c r="Y3010" i="23"/>
  <c r="X3010" i="23" s="1"/>
  <c r="AA3009" i="23"/>
  <c r="Z3009" i="23"/>
  <c r="Y3009" i="23"/>
  <c r="X3009" i="23"/>
  <c r="AA3008" i="23"/>
  <c r="Z3008" i="23"/>
  <c r="Y3008" i="23"/>
  <c r="X3008" i="23"/>
  <c r="AA3007" i="23"/>
  <c r="Z3007" i="23"/>
  <c r="Y3007" i="23"/>
  <c r="X3007" i="23" s="1"/>
  <c r="AA3006" i="23"/>
  <c r="Z3006" i="23"/>
  <c r="Y3006" i="23"/>
  <c r="X3006" i="23" s="1"/>
  <c r="AA3005" i="23"/>
  <c r="Z3005" i="23"/>
  <c r="Y3005" i="23"/>
  <c r="X3005" i="23" s="1"/>
  <c r="AA3004" i="23"/>
  <c r="Z3004" i="23"/>
  <c r="Y3004" i="23"/>
  <c r="X3004" i="23"/>
  <c r="AA3003" i="23"/>
  <c r="Z3003" i="23"/>
  <c r="Y3003" i="23"/>
  <c r="X3003" i="23"/>
  <c r="AA3002" i="23"/>
  <c r="Z3002" i="23"/>
  <c r="Y3002" i="23"/>
  <c r="X3002" i="23"/>
  <c r="AA3001" i="23"/>
  <c r="Z3001" i="23"/>
  <c r="Y3001" i="23"/>
  <c r="X3001" i="23" s="1"/>
  <c r="AA3000" i="23"/>
  <c r="Z3000" i="23"/>
  <c r="Y3000" i="23"/>
  <c r="X3000" i="23" s="1"/>
  <c r="AA2998" i="23"/>
  <c r="Z2998" i="23"/>
  <c r="Y2998" i="23"/>
  <c r="X2998" i="23" s="1"/>
  <c r="AA2997" i="23"/>
  <c r="Z2997" i="23"/>
  <c r="Y2997" i="23"/>
  <c r="X2997" i="23" s="1"/>
  <c r="AA2996" i="23"/>
  <c r="Z2996" i="23"/>
  <c r="Y2996" i="23"/>
  <c r="X2996" i="23" s="1"/>
  <c r="AA2995" i="23"/>
  <c r="Z2995" i="23"/>
  <c r="Y2995" i="23"/>
  <c r="X2995" i="23" s="1"/>
  <c r="AA2994" i="23"/>
  <c r="Z2994" i="23"/>
  <c r="Y2994" i="23"/>
  <c r="X2994" i="23" s="1"/>
  <c r="AA2992" i="23"/>
  <c r="Z2992" i="23"/>
  <c r="Y2992" i="23"/>
  <c r="X2992" i="23" s="1"/>
  <c r="AA2990" i="23"/>
  <c r="Z2990" i="23"/>
  <c r="Y2990" i="23"/>
  <c r="X2990" i="23" s="1"/>
  <c r="AA2989" i="23"/>
  <c r="Z2989" i="23"/>
  <c r="Y2989" i="23"/>
  <c r="X2989" i="23" s="1"/>
  <c r="AA2988" i="23"/>
  <c r="Z2988" i="23"/>
  <c r="Y2988" i="23"/>
  <c r="X2988" i="23" s="1"/>
  <c r="AA2987" i="23"/>
  <c r="Z2987" i="23"/>
  <c r="Y2987" i="23"/>
  <c r="X2987" i="23" s="1"/>
  <c r="AA2986" i="23"/>
  <c r="Z2986" i="23"/>
  <c r="Y2986" i="23"/>
  <c r="X2986" i="23" s="1"/>
  <c r="AA2985" i="23"/>
  <c r="Z2985" i="23"/>
  <c r="Y2985" i="23"/>
  <c r="X2985" i="23" s="1"/>
  <c r="AA2983" i="23"/>
  <c r="Z2983" i="23"/>
  <c r="Y2983" i="23"/>
  <c r="X2983" i="23" s="1"/>
  <c r="AA2982" i="23"/>
  <c r="Z2982" i="23"/>
  <c r="Y2982" i="23"/>
  <c r="X2982" i="23" s="1"/>
  <c r="AA2981" i="23"/>
  <c r="Z2981" i="23"/>
  <c r="Y2981" i="23"/>
  <c r="X2981" i="23" s="1"/>
  <c r="AA2980" i="23"/>
  <c r="Z2980" i="23"/>
  <c r="Y2980" i="23"/>
  <c r="X2980" i="23" s="1"/>
  <c r="AA2979" i="23"/>
  <c r="Z2979" i="23"/>
  <c r="Y2979" i="23"/>
  <c r="X2979" i="23" s="1"/>
  <c r="AA2978" i="23"/>
  <c r="Z2978" i="23"/>
  <c r="Y2978" i="23"/>
  <c r="X2978" i="23" s="1"/>
  <c r="AA2977" i="23"/>
  <c r="Z2977" i="23"/>
  <c r="Y2977" i="23"/>
  <c r="X2977" i="23" s="1"/>
  <c r="AA2976" i="23"/>
  <c r="Z2976" i="23"/>
  <c r="Y2976" i="23"/>
  <c r="X2976" i="23" s="1"/>
  <c r="AA2975" i="23"/>
  <c r="Z2975" i="23"/>
  <c r="Y2975" i="23"/>
  <c r="AA2974" i="23"/>
  <c r="Z2974" i="23"/>
  <c r="Y2974" i="23"/>
  <c r="X2974" i="23" s="1"/>
  <c r="AA2973" i="23"/>
  <c r="Z2973" i="23"/>
  <c r="Y2973" i="23"/>
  <c r="X2973" i="23" s="1"/>
  <c r="AA2972" i="23"/>
  <c r="Z2972" i="23"/>
  <c r="Y2972" i="23"/>
  <c r="X2972" i="23" s="1"/>
  <c r="AA2971" i="23"/>
  <c r="Z2971" i="23"/>
  <c r="Y2971" i="23"/>
  <c r="X2971" i="23" s="1"/>
  <c r="AA2970" i="23"/>
  <c r="Z2970" i="23"/>
  <c r="Y2970" i="23"/>
  <c r="X2970" i="23" s="1"/>
  <c r="AA2969" i="23"/>
  <c r="Z2969" i="23"/>
  <c r="Y2969" i="23"/>
  <c r="AA2968" i="23"/>
  <c r="Z2968" i="23"/>
  <c r="Y2968" i="23"/>
  <c r="X2968" i="23" s="1"/>
  <c r="AA2967" i="23"/>
  <c r="Z2967" i="23"/>
  <c r="Y2967" i="23"/>
  <c r="X2967" i="23" s="1"/>
  <c r="AA2966" i="23"/>
  <c r="Z2966" i="23"/>
  <c r="Y2966" i="23"/>
  <c r="X2966" i="23" s="1"/>
  <c r="AA2965" i="23"/>
  <c r="Z2965" i="23"/>
  <c r="Y2965" i="23"/>
  <c r="X2965" i="23" s="1"/>
  <c r="AA2964" i="23"/>
  <c r="Z2964" i="23"/>
  <c r="Y2964" i="23"/>
  <c r="X2964" i="23" s="1"/>
  <c r="AA2963" i="23"/>
  <c r="Z2963" i="23"/>
  <c r="Y2963" i="23"/>
  <c r="X2963" i="23" s="1"/>
  <c r="AA2962" i="23"/>
  <c r="Z2962" i="23"/>
  <c r="Y2962" i="23"/>
  <c r="X2962" i="23" s="1"/>
  <c r="AA2961" i="23"/>
  <c r="Z2961" i="23"/>
  <c r="Y2961" i="23"/>
  <c r="X2961" i="23"/>
  <c r="AA2960" i="23"/>
  <c r="Z2960" i="23"/>
  <c r="Y2960" i="23"/>
  <c r="X2960" i="23"/>
  <c r="AA2959" i="23"/>
  <c r="Z2959" i="23"/>
  <c r="Y2959" i="23"/>
  <c r="X2959" i="23" s="1"/>
  <c r="AA2958" i="23"/>
  <c r="Z2958" i="23"/>
  <c r="Y2958" i="23"/>
  <c r="X2958" i="23" s="1"/>
  <c r="AA2957" i="23"/>
  <c r="Z2957" i="23"/>
  <c r="Y2957" i="23"/>
  <c r="X2957" i="23" s="1"/>
  <c r="AA2956" i="23"/>
  <c r="Z2956" i="23"/>
  <c r="Y2956" i="23"/>
  <c r="X2956" i="23" s="1"/>
  <c r="AA2955" i="23"/>
  <c r="Z2955" i="23"/>
  <c r="Y2955" i="23"/>
  <c r="X2955" i="23" s="1"/>
  <c r="AA2954" i="23"/>
  <c r="Z2954" i="23"/>
  <c r="Y2954" i="23"/>
  <c r="X2954" i="23" s="1"/>
  <c r="AA2953" i="23"/>
  <c r="Z2953" i="23"/>
  <c r="Y2953" i="23"/>
  <c r="X2953" i="23" s="1"/>
  <c r="AA2952" i="23"/>
  <c r="Z2952" i="23"/>
  <c r="Y2952" i="23"/>
  <c r="X2952" i="23"/>
  <c r="AA2951" i="23"/>
  <c r="Z2951" i="23"/>
  <c r="Y2951" i="23"/>
  <c r="X2951" i="23"/>
  <c r="AA2950" i="23"/>
  <c r="Z2950" i="23"/>
  <c r="Y2950" i="23"/>
  <c r="X2950" i="23"/>
  <c r="AA2949" i="23"/>
  <c r="Z2949" i="23"/>
  <c r="Y2949" i="23"/>
  <c r="X2949" i="23"/>
  <c r="AA2948" i="23"/>
  <c r="Z2948" i="23"/>
  <c r="Y2948" i="23"/>
  <c r="X2948" i="23" s="1"/>
  <c r="AA2947" i="23"/>
  <c r="Z2947" i="23"/>
  <c r="Y2947" i="23"/>
  <c r="X2947" i="23" s="1"/>
  <c r="AA2946" i="23"/>
  <c r="Z2946" i="23"/>
  <c r="Y2946" i="23"/>
  <c r="X2946" i="23" s="1"/>
  <c r="AA2945" i="23"/>
  <c r="Z2945" i="23"/>
  <c r="Y2945" i="23"/>
  <c r="X2945" i="23" s="1"/>
  <c r="AA2944" i="23"/>
  <c r="Z2944" i="23"/>
  <c r="Y2944" i="23"/>
  <c r="X2944" i="23" s="1"/>
  <c r="AA2943" i="23"/>
  <c r="Z2943" i="23"/>
  <c r="Y2943" i="23"/>
  <c r="X2943" i="23" s="1"/>
  <c r="AA2942" i="23"/>
  <c r="Z2942" i="23"/>
  <c r="Y2942" i="23"/>
  <c r="X2942" i="23" s="1"/>
  <c r="AA2941" i="23"/>
  <c r="Z2941" i="23"/>
  <c r="Y2941" i="23"/>
  <c r="X2941" i="23" s="1"/>
  <c r="AA2940" i="23"/>
  <c r="Z2940" i="23"/>
  <c r="Y2940" i="23"/>
  <c r="X2940" i="23" s="1"/>
  <c r="AA2939" i="23"/>
  <c r="Z2939" i="23"/>
  <c r="Y2939" i="23"/>
  <c r="X2939" i="23" s="1"/>
  <c r="AA2938" i="23"/>
  <c r="Z2938" i="23"/>
  <c r="Y2938" i="23"/>
  <c r="X2938" i="23" s="1"/>
  <c r="AA2937" i="23"/>
  <c r="Z2937" i="23"/>
  <c r="Y2937" i="23"/>
  <c r="X2937" i="23" s="1"/>
  <c r="AA2936" i="23"/>
  <c r="Z2936" i="23"/>
  <c r="Y2936" i="23"/>
  <c r="X2936" i="23" s="1"/>
  <c r="AA2935" i="23"/>
  <c r="Z2935" i="23"/>
  <c r="Y2935" i="23"/>
  <c r="X2935" i="23" s="1"/>
  <c r="AA2934" i="23"/>
  <c r="Z2934" i="23"/>
  <c r="Y2934" i="23"/>
  <c r="X2934" i="23" s="1"/>
  <c r="AA2932" i="23"/>
  <c r="Z2932" i="23"/>
  <c r="Y2932" i="23"/>
  <c r="X2932" i="23" s="1"/>
  <c r="AA2931" i="23"/>
  <c r="Z2931" i="23"/>
  <c r="Y2931" i="23"/>
  <c r="AA2930" i="23"/>
  <c r="Z2930" i="23"/>
  <c r="Y2930" i="23"/>
  <c r="X2930" i="23" s="1"/>
  <c r="AA2929" i="23"/>
  <c r="Z2929" i="23"/>
  <c r="Y2929" i="23"/>
  <c r="X2929" i="23" s="1"/>
  <c r="AA2928" i="23"/>
  <c r="Z2928" i="23"/>
  <c r="Y2928" i="23"/>
  <c r="X2928" i="23" s="1"/>
  <c r="AA2927" i="23"/>
  <c r="Z2927" i="23"/>
  <c r="Y2927" i="23"/>
  <c r="AA2926" i="23"/>
  <c r="Z2926" i="23"/>
  <c r="Y2926" i="23"/>
  <c r="X2926" i="23" s="1"/>
  <c r="AA2925" i="23"/>
  <c r="Z2925" i="23"/>
  <c r="Y2925" i="23"/>
  <c r="X2925" i="23" s="1"/>
  <c r="AA2924" i="23"/>
  <c r="Z2924" i="23"/>
  <c r="Y2924" i="23"/>
  <c r="X2924" i="23" s="1"/>
  <c r="AA2923" i="23"/>
  <c r="Z2923" i="23"/>
  <c r="Y2923" i="23"/>
  <c r="X2923" i="23" s="1"/>
  <c r="AA2922" i="23"/>
  <c r="Z2922" i="23"/>
  <c r="Y2922" i="23"/>
  <c r="X2922" i="23" s="1"/>
  <c r="AA2921" i="23"/>
  <c r="Z2921" i="23"/>
  <c r="Y2921" i="23"/>
  <c r="X2921" i="23" s="1"/>
  <c r="AA2920" i="23"/>
  <c r="Z2920" i="23"/>
  <c r="Y2920" i="23"/>
  <c r="X2920" i="23" s="1"/>
  <c r="AA2919" i="23"/>
  <c r="Z2919" i="23"/>
  <c r="Y2919" i="23"/>
  <c r="X2919" i="23" s="1"/>
  <c r="AA2918" i="23"/>
  <c r="Z2918" i="23"/>
  <c r="Y2918" i="23"/>
  <c r="X2918" i="23" s="1"/>
  <c r="AA2916" i="23"/>
  <c r="Z2916" i="23"/>
  <c r="Y2916" i="23"/>
  <c r="X2916" i="23" s="1"/>
  <c r="AA2915" i="23"/>
  <c r="Z2915" i="23"/>
  <c r="Y2915" i="23"/>
  <c r="X2915" i="23" s="1"/>
  <c r="AA2914" i="23"/>
  <c r="Z2914" i="23"/>
  <c r="Y2914" i="23"/>
  <c r="X2914" i="23" s="1"/>
  <c r="AA2913" i="23"/>
  <c r="Z2913" i="23"/>
  <c r="Y2913" i="23"/>
  <c r="X2913" i="23" s="1"/>
  <c r="AA2912" i="23"/>
  <c r="Z2912" i="23"/>
  <c r="Y2912" i="23"/>
  <c r="X2912" i="23" s="1"/>
  <c r="AA2911" i="23"/>
  <c r="Z2911" i="23"/>
  <c r="Y2911" i="23"/>
  <c r="X2911" i="23" s="1"/>
  <c r="AA2910" i="23"/>
  <c r="Z2910" i="23"/>
  <c r="Y2910" i="23"/>
  <c r="X2910" i="23" s="1"/>
  <c r="AA2909" i="23"/>
  <c r="Z2909" i="23"/>
  <c r="Y2909" i="23"/>
  <c r="X2909" i="23" s="1"/>
  <c r="AA2908" i="23"/>
  <c r="Z2908" i="23"/>
  <c r="Y2908" i="23"/>
  <c r="X2908" i="23" s="1"/>
  <c r="AA2907" i="23"/>
  <c r="Z2907" i="23"/>
  <c r="Y2907" i="23"/>
  <c r="X2907" i="23" s="1"/>
  <c r="AA2906" i="23"/>
  <c r="Z2906" i="23"/>
  <c r="Y2906" i="23"/>
  <c r="X2906" i="23" s="1"/>
  <c r="AA2905" i="23"/>
  <c r="Z2905" i="23"/>
  <c r="Y2905" i="23"/>
  <c r="X2905" i="23" s="1"/>
  <c r="AA2904" i="23"/>
  <c r="Z2904" i="23"/>
  <c r="Y2904" i="23"/>
  <c r="X2904" i="23" s="1"/>
  <c r="AA2903" i="23"/>
  <c r="Z2903" i="23"/>
  <c r="Y2903" i="23"/>
  <c r="X2903" i="23" s="1"/>
  <c r="AA2902" i="23"/>
  <c r="Z2902" i="23"/>
  <c r="Y2902" i="23"/>
  <c r="X2902" i="23" s="1"/>
  <c r="AA2901" i="23"/>
  <c r="Z2901" i="23"/>
  <c r="Y2901" i="23"/>
  <c r="X2901" i="23" s="1"/>
  <c r="AA2900" i="23"/>
  <c r="Z2900" i="23"/>
  <c r="Y2900" i="23"/>
  <c r="X2900" i="23" s="1"/>
  <c r="AA2899" i="23"/>
  <c r="Z2899" i="23"/>
  <c r="Y2899" i="23"/>
  <c r="X2899" i="23" s="1"/>
  <c r="AA2898" i="23"/>
  <c r="Z2898" i="23"/>
  <c r="Y2898" i="23"/>
  <c r="X2898" i="23" s="1"/>
  <c r="AA2897" i="23"/>
  <c r="Z2897" i="23"/>
  <c r="Y2897" i="23"/>
  <c r="AA2896" i="23"/>
  <c r="Z2896" i="23"/>
  <c r="Y2896" i="23"/>
  <c r="X2896" i="23" s="1"/>
  <c r="AA2895" i="23"/>
  <c r="Z2895" i="23"/>
  <c r="Y2895" i="23"/>
  <c r="AA2894" i="23"/>
  <c r="Z2894" i="23"/>
  <c r="Y2894" i="23"/>
  <c r="X2894" i="23" s="1"/>
  <c r="AA2893" i="23"/>
  <c r="Z2893" i="23"/>
  <c r="Y2893" i="23"/>
  <c r="X2893" i="23" s="1"/>
  <c r="AA2892" i="23"/>
  <c r="Z2892" i="23"/>
  <c r="Y2892" i="23"/>
  <c r="X2892" i="23" s="1"/>
  <c r="AA2891" i="23"/>
  <c r="Z2891" i="23"/>
  <c r="Y2891" i="23"/>
  <c r="X2891" i="23" s="1"/>
  <c r="AA2890" i="23"/>
  <c r="Z2890" i="23"/>
  <c r="Y2890" i="23"/>
  <c r="X2890" i="23" s="1"/>
  <c r="AA2889" i="23"/>
  <c r="Z2889" i="23"/>
  <c r="Y2889" i="23"/>
  <c r="X2889" i="23" s="1"/>
  <c r="AA2888" i="23"/>
  <c r="Z2888" i="23"/>
  <c r="Y2888" i="23"/>
  <c r="X2888" i="23" s="1"/>
  <c r="AA2887" i="23"/>
  <c r="Z2887" i="23"/>
  <c r="Y2887" i="23"/>
  <c r="X2887" i="23" s="1"/>
  <c r="AA2886" i="23"/>
  <c r="Z2886" i="23"/>
  <c r="Y2886" i="23"/>
  <c r="X2886" i="23" s="1"/>
  <c r="AA2885" i="23"/>
  <c r="Z2885" i="23"/>
  <c r="Y2885" i="23"/>
  <c r="X2885" i="23" s="1"/>
  <c r="AA2884" i="23"/>
  <c r="Z2884" i="23"/>
  <c r="Y2884" i="23"/>
  <c r="X2884" i="23" s="1"/>
  <c r="AA2883" i="23"/>
  <c r="Z2883" i="23"/>
  <c r="Y2883" i="23"/>
  <c r="X2883" i="23" s="1"/>
  <c r="AA2882" i="23"/>
  <c r="Z2882" i="23"/>
  <c r="Y2882" i="23"/>
  <c r="X2882" i="23" s="1"/>
  <c r="AA2881" i="23"/>
  <c r="Z2881" i="23"/>
  <c r="Y2881" i="23"/>
  <c r="X2881" i="23" s="1"/>
  <c r="AA2880" i="23"/>
  <c r="Z2880" i="23"/>
  <c r="Y2880" i="23"/>
  <c r="X2880" i="23" s="1"/>
  <c r="AA2879" i="23"/>
  <c r="Z2879" i="23"/>
  <c r="Y2879" i="23"/>
  <c r="X2879" i="23" s="1"/>
  <c r="AA2878" i="23"/>
  <c r="Z2878" i="23"/>
  <c r="Y2878" i="23"/>
  <c r="X2878" i="23" s="1"/>
  <c r="AA2877" i="23"/>
  <c r="Z2877" i="23"/>
  <c r="Y2877" i="23"/>
  <c r="X2877" i="23" s="1"/>
  <c r="AA2876" i="23"/>
  <c r="Z2876" i="23"/>
  <c r="Y2876" i="23"/>
  <c r="X2876" i="23" s="1"/>
  <c r="AA2875" i="23"/>
  <c r="Z2875" i="23"/>
  <c r="Y2875" i="23"/>
  <c r="X2875" i="23" s="1"/>
  <c r="AA2874" i="23"/>
  <c r="Z2874" i="23"/>
  <c r="Y2874" i="23"/>
  <c r="X2874" i="23" s="1"/>
  <c r="AA2873" i="23"/>
  <c r="Z2873" i="23"/>
  <c r="Y2873" i="23"/>
  <c r="X2873" i="23" s="1"/>
  <c r="AA2872" i="23"/>
  <c r="Z2872" i="23"/>
  <c r="Y2872" i="23"/>
  <c r="X2872" i="23" s="1"/>
  <c r="AA2871" i="23"/>
  <c r="Z2871" i="23"/>
  <c r="Y2871" i="23"/>
  <c r="X2871" i="23" s="1"/>
  <c r="AA2870" i="23"/>
  <c r="Z2870" i="23"/>
  <c r="Y2870" i="23"/>
  <c r="X2870" i="23" s="1"/>
  <c r="AA2869" i="23"/>
  <c r="Z2869" i="23"/>
  <c r="Y2869" i="23"/>
  <c r="X2869" i="23" s="1"/>
  <c r="AA2868" i="23"/>
  <c r="Z2868" i="23"/>
  <c r="Y2868" i="23"/>
  <c r="X2868" i="23" s="1"/>
  <c r="AA2867" i="23"/>
  <c r="Z2867" i="23"/>
  <c r="Y2867" i="23"/>
  <c r="X2867" i="23" s="1"/>
  <c r="AA2866" i="23"/>
  <c r="Z2866" i="23"/>
  <c r="Y2866" i="23"/>
  <c r="X2866" i="23" s="1"/>
  <c r="AA2865" i="23"/>
  <c r="Z2865" i="23"/>
  <c r="Y2865" i="23"/>
  <c r="X2865" i="23" s="1"/>
  <c r="AA2864" i="23"/>
  <c r="Z2864" i="23"/>
  <c r="Y2864" i="23"/>
  <c r="X2864" i="23" s="1"/>
  <c r="AA2863" i="23"/>
  <c r="Z2863" i="23"/>
  <c r="Y2863" i="23"/>
  <c r="X2863" i="23"/>
  <c r="AA2862" i="23"/>
  <c r="Z2862" i="23"/>
  <c r="Y2862" i="23"/>
  <c r="X2862" i="23"/>
  <c r="AA2861" i="23"/>
  <c r="Z2861" i="23"/>
  <c r="Y2861" i="23"/>
  <c r="X2861" i="23" s="1"/>
  <c r="AA2860" i="23"/>
  <c r="Z2860" i="23"/>
  <c r="Y2860" i="23"/>
  <c r="X2860" i="23" s="1"/>
  <c r="AA2859" i="23"/>
  <c r="Z2859" i="23"/>
  <c r="Y2859" i="23"/>
  <c r="X2859" i="23" s="1"/>
  <c r="AA2858" i="23"/>
  <c r="Z2858" i="23"/>
  <c r="Y2858" i="23"/>
  <c r="X2858" i="23" s="1"/>
  <c r="AA2857" i="23"/>
  <c r="Z2857" i="23"/>
  <c r="Y2857" i="23"/>
  <c r="X2857" i="23" s="1"/>
  <c r="AA2856" i="23"/>
  <c r="Z2856" i="23"/>
  <c r="Y2856" i="23"/>
  <c r="X2856" i="23" s="1"/>
  <c r="AA2855" i="23"/>
  <c r="Z2855" i="23"/>
  <c r="Y2855" i="23"/>
  <c r="X2855" i="23"/>
  <c r="AA2854" i="23"/>
  <c r="Z2854" i="23"/>
  <c r="Y2854" i="23"/>
  <c r="X2854" i="23"/>
  <c r="AA2853" i="23"/>
  <c r="Z2853" i="23"/>
  <c r="Y2853" i="23"/>
  <c r="X2853" i="23" s="1"/>
  <c r="AA2852" i="23"/>
  <c r="Z2852" i="23"/>
  <c r="Y2852" i="23"/>
  <c r="X2852" i="23" s="1"/>
  <c r="AA2851" i="23"/>
  <c r="Z2851" i="23"/>
  <c r="Y2851" i="23"/>
  <c r="X2851" i="23" s="1"/>
  <c r="AA2850" i="23"/>
  <c r="Z2850" i="23"/>
  <c r="Y2850" i="23"/>
  <c r="X2850" i="23" s="1"/>
  <c r="AA2849" i="23"/>
  <c r="Z2849" i="23"/>
  <c r="Y2849" i="23"/>
  <c r="X2849" i="23" s="1"/>
  <c r="AA2848" i="23"/>
  <c r="Z2848" i="23"/>
  <c r="Y2848" i="23"/>
  <c r="X2848" i="23" s="1"/>
  <c r="AA2847" i="23"/>
  <c r="Z2847" i="23"/>
  <c r="Y2847" i="23"/>
  <c r="X2847" i="23" s="1"/>
  <c r="AA2846" i="23"/>
  <c r="Z2846" i="23"/>
  <c r="Y2846" i="23"/>
  <c r="X2846" i="23" s="1"/>
  <c r="AA2845" i="23"/>
  <c r="Z2845" i="23"/>
  <c r="Y2845" i="23"/>
  <c r="X2845" i="23" s="1"/>
  <c r="AA2844" i="23"/>
  <c r="Z2844" i="23"/>
  <c r="Y2844" i="23"/>
  <c r="AA2843" i="23"/>
  <c r="Z2843" i="23"/>
  <c r="Y2843" i="23"/>
  <c r="X2843" i="23" s="1"/>
  <c r="AA2842" i="23"/>
  <c r="Z2842" i="23"/>
  <c r="Y2842" i="23"/>
  <c r="AA2841" i="23"/>
  <c r="Z2841" i="23"/>
  <c r="Y2841" i="23"/>
  <c r="X2841" i="23" s="1"/>
  <c r="AA2840" i="23"/>
  <c r="Z2840" i="23"/>
  <c r="Y2840" i="23"/>
  <c r="X2840" i="23"/>
  <c r="AA2839" i="23"/>
  <c r="Z2839" i="23"/>
  <c r="Y2839" i="23"/>
  <c r="X2839" i="23"/>
  <c r="AA2838" i="23"/>
  <c r="Z2838" i="23"/>
  <c r="Y2838" i="23"/>
  <c r="X2838" i="23"/>
  <c r="AA2837" i="23"/>
  <c r="Z2837" i="23"/>
  <c r="Y2837" i="23"/>
  <c r="X2837" i="23"/>
  <c r="AA2836" i="23"/>
  <c r="Z2836" i="23"/>
  <c r="Y2836" i="23"/>
  <c r="X2836" i="23"/>
  <c r="AA2835" i="23"/>
  <c r="Z2835" i="23"/>
  <c r="Y2835" i="23"/>
  <c r="X2835" i="23"/>
  <c r="AA2833" i="23"/>
  <c r="Z2833" i="23"/>
  <c r="Y2833" i="23"/>
  <c r="X2833" i="23"/>
  <c r="AA2831" i="23"/>
  <c r="Z2831" i="23"/>
  <c r="Y2831" i="23"/>
  <c r="X2831" i="23"/>
  <c r="AA2829" i="23"/>
  <c r="Z2829" i="23"/>
  <c r="Y2829" i="23"/>
  <c r="AA2828" i="23"/>
  <c r="Z2828" i="23"/>
  <c r="Y2828" i="23"/>
  <c r="X2828" i="23" s="1"/>
  <c r="AA2827" i="23"/>
  <c r="Z2827" i="23"/>
  <c r="Y2827" i="23"/>
  <c r="X2827" i="23" s="1"/>
  <c r="AA2826" i="23"/>
  <c r="Z2826" i="23"/>
  <c r="Y2826" i="23"/>
  <c r="X2826" i="23" s="1"/>
  <c r="AA2825" i="23"/>
  <c r="Z2825" i="23"/>
  <c r="Y2825" i="23"/>
  <c r="X2825" i="23" s="1"/>
  <c r="AA2824" i="23"/>
  <c r="Z2824" i="23"/>
  <c r="Y2824" i="23"/>
  <c r="X2824" i="23" s="1"/>
  <c r="AA2823" i="23"/>
  <c r="Z2823" i="23"/>
  <c r="Y2823" i="23"/>
  <c r="X2823" i="23" s="1"/>
  <c r="AA2822" i="23"/>
  <c r="Z2822" i="23"/>
  <c r="Y2822" i="23"/>
  <c r="X2822" i="23"/>
  <c r="AA2821" i="23"/>
  <c r="Z2821" i="23"/>
  <c r="Y2821" i="23"/>
  <c r="X2821" i="23"/>
  <c r="AA2820" i="23"/>
  <c r="Z2820" i="23"/>
  <c r="Y2820" i="23"/>
  <c r="X2820" i="23" s="1"/>
  <c r="AA2819" i="23"/>
  <c r="Z2819" i="23"/>
  <c r="Y2819" i="23"/>
  <c r="X2819" i="23" s="1"/>
  <c r="AA2818" i="23"/>
  <c r="Z2818" i="23"/>
  <c r="Y2818" i="23"/>
  <c r="X2818" i="23"/>
  <c r="AA2817" i="23"/>
  <c r="Z2817" i="23"/>
  <c r="Y2817" i="23"/>
  <c r="X2817" i="23"/>
  <c r="AA2816" i="23"/>
  <c r="Z2816" i="23"/>
  <c r="Y2816" i="23"/>
  <c r="X2816" i="23" s="1"/>
  <c r="AA2815" i="23"/>
  <c r="Z2815" i="23"/>
  <c r="Y2815" i="23"/>
  <c r="X2815" i="23" s="1"/>
  <c r="AA2814" i="23"/>
  <c r="Z2814" i="23"/>
  <c r="Y2814" i="23"/>
  <c r="X2814" i="23" s="1"/>
  <c r="AA2813" i="23"/>
  <c r="Z2813" i="23"/>
  <c r="Y2813" i="23"/>
  <c r="X2813" i="23" s="1"/>
  <c r="AA2812" i="23"/>
  <c r="Z2812" i="23"/>
  <c r="Y2812" i="23"/>
  <c r="X2812" i="23" s="1"/>
  <c r="AA2811" i="23"/>
  <c r="Z2811" i="23"/>
  <c r="Y2811" i="23"/>
  <c r="X2811" i="23" s="1"/>
  <c r="AA2810" i="23"/>
  <c r="Z2810" i="23"/>
  <c r="Y2810" i="23"/>
  <c r="X2810" i="23" s="1"/>
  <c r="AA2809" i="23"/>
  <c r="Z2809" i="23"/>
  <c r="Y2809" i="23"/>
  <c r="X2809" i="23"/>
  <c r="AA2808" i="23"/>
  <c r="Z2808" i="23"/>
  <c r="Y2808" i="23"/>
  <c r="X2808" i="23"/>
  <c r="AA2807" i="23"/>
  <c r="Z2807" i="23"/>
  <c r="Y2807" i="23"/>
  <c r="X2807" i="23" s="1"/>
  <c r="AA2806" i="23"/>
  <c r="Z2806" i="23"/>
  <c r="Y2806" i="23"/>
  <c r="X2806" i="23" s="1"/>
  <c r="AA2805" i="23"/>
  <c r="Z2805" i="23"/>
  <c r="Y2805" i="23"/>
  <c r="X2805" i="23" s="1"/>
  <c r="AA2804" i="23"/>
  <c r="Z2804" i="23"/>
  <c r="Y2804" i="23"/>
  <c r="X2804" i="23" s="1"/>
  <c r="AA2801" i="23"/>
  <c r="Z2801" i="23"/>
  <c r="Y2801" i="23"/>
  <c r="X2801" i="23" s="1"/>
  <c r="AA2800" i="23"/>
  <c r="Z2800" i="23"/>
  <c r="Y2800" i="23"/>
  <c r="X2800" i="23" s="1"/>
  <c r="AA2799" i="23"/>
  <c r="Z2799" i="23"/>
  <c r="Y2799" i="23"/>
  <c r="X2799" i="23"/>
  <c r="AA2798" i="23"/>
  <c r="Z2798" i="23"/>
  <c r="Y2798" i="23"/>
  <c r="X2798" i="23" s="1"/>
  <c r="AA2797" i="23"/>
  <c r="Z2797" i="23"/>
  <c r="Y2797" i="23"/>
  <c r="X2797" i="23" s="1"/>
  <c r="AA2795" i="23"/>
  <c r="Z2795" i="23"/>
  <c r="Y2795" i="23"/>
  <c r="X2795" i="23" s="1"/>
  <c r="AA2794" i="23"/>
  <c r="Z2794" i="23"/>
  <c r="Y2794" i="23"/>
  <c r="X2794" i="23" s="1"/>
  <c r="AA2793" i="23"/>
  <c r="Z2793" i="23"/>
  <c r="Y2793" i="23"/>
  <c r="X2793" i="23" s="1"/>
  <c r="AA2792" i="23"/>
  <c r="Z2792" i="23"/>
  <c r="Y2792" i="23"/>
  <c r="AA2791" i="23"/>
  <c r="Z2791" i="23"/>
  <c r="Y2791" i="23"/>
  <c r="X2791" i="23" s="1"/>
  <c r="AA2790" i="23"/>
  <c r="Z2790" i="23"/>
  <c r="Y2790" i="23"/>
  <c r="X2790" i="23" s="1"/>
  <c r="AA2789" i="23"/>
  <c r="Z2789" i="23"/>
  <c r="Y2789" i="23"/>
  <c r="X2789" i="23" s="1"/>
  <c r="AA2788" i="23"/>
  <c r="Z2788" i="23"/>
  <c r="Y2788" i="23"/>
  <c r="AA2787" i="23"/>
  <c r="Z2787" i="23"/>
  <c r="Y2787" i="23"/>
  <c r="X2787" i="23" s="1"/>
  <c r="AA2786" i="23"/>
  <c r="Z2786" i="23"/>
  <c r="Y2786" i="23"/>
  <c r="AA2785" i="23"/>
  <c r="Z2785" i="23"/>
  <c r="Y2785" i="23"/>
  <c r="X2785" i="23" s="1"/>
  <c r="AA2784" i="23"/>
  <c r="Z2784" i="23"/>
  <c r="Y2784" i="23"/>
  <c r="X2784" i="23" s="1"/>
  <c r="AA2783" i="23"/>
  <c r="Z2783" i="23"/>
  <c r="Y2783" i="23"/>
  <c r="X2783" i="23" s="1"/>
  <c r="AA2782" i="23"/>
  <c r="Z2782" i="23"/>
  <c r="Y2782" i="23"/>
  <c r="X2782" i="23" s="1"/>
  <c r="AA2781" i="23"/>
  <c r="Z2781" i="23"/>
  <c r="Y2781" i="23"/>
  <c r="X2781" i="23"/>
  <c r="AA2780" i="23"/>
  <c r="Z2780" i="23"/>
  <c r="Y2780" i="23"/>
  <c r="X2780" i="23"/>
  <c r="AA2779" i="23"/>
  <c r="Z2779" i="23"/>
  <c r="Y2779" i="23"/>
  <c r="X2779" i="23"/>
  <c r="AA2778" i="23"/>
  <c r="Z2778" i="23"/>
  <c r="Y2778" i="23"/>
  <c r="X2778" i="23"/>
  <c r="AA2777" i="23"/>
  <c r="Z2777" i="23"/>
  <c r="Y2777" i="23"/>
  <c r="X2777" i="23" s="1"/>
  <c r="AA2776" i="23"/>
  <c r="Z2776" i="23"/>
  <c r="Y2776" i="23"/>
  <c r="X2776" i="23" s="1"/>
  <c r="AA2775" i="23"/>
  <c r="Z2775" i="23"/>
  <c r="Y2775" i="23"/>
  <c r="X2775" i="23" s="1"/>
  <c r="AA2774" i="23"/>
  <c r="Z2774" i="23"/>
  <c r="Y2774" i="23"/>
  <c r="X2774" i="23" s="1"/>
  <c r="AA2773" i="23"/>
  <c r="Z2773" i="23"/>
  <c r="Y2773" i="23"/>
  <c r="X2773" i="23" s="1"/>
  <c r="AA2772" i="23"/>
  <c r="Z2772" i="23"/>
  <c r="Y2772" i="23"/>
  <c r="X2772" i="23" s="1"/>
  <c r="AA2771" i="23"/>
  <c r="Z2771" i="23"/>
  <c r="Y2771" i="23"/>
  <c r="X2771" i="23" s="1"/>
  <c r="AA2770" i="23"/>
  <c r="Z2770" i="23"/>
  <c r="Y2770" i="23"/>
  <c r="X2770" i="23" s="1"/>
  <c r="AA2769" i="23"/>
  <c r="Z2769" i="23"/>
  <c r="Y2769" i="23"/>
  <c r="X2769" i="23" s="1"/>
  <c r="AA2768" i="23"/>
  <c r="Z2768" i="23"/>
  <c r="Y2768" i="23"/>
  <c r="X2768" i="23" s="1"/>
  <c r="AA2767" i="23"/>
  <c r="Z2767" i="23"/>
  <c r="Y2767" i="23"/>
  <c r="X2767" i="23" s="1"/>
  <c r="AA2766" i="23"/>
  <c r="Z2766" i="23"/>
  <c r="Y2766" i="23"/>
  <c r="X2766" i="23" s="1"/>
  <c r="AA2765" i="23"/>
  <c r="Z2765" i="23"/>
  <c r="Y2765" i="23"/>
  <c r="X2765" i="23" s="1"/>
  <c r="AA2764" i="23"/>
  <c r="Z2764" i="23"/>
  <c r="Y2764" i="23"/>
  <c r="X2764" i="23" s="1"/>
  <c r="AA2763" i="23"/>
  <c r="Z2763" i="23"/>
  <c r="Y2763" i="23"/>
  <c r="X2763" i="23" s="1"/>
  <c r="AA2762" i="23"/>
  <c r="Z2762" i="23"/>
  <c r="Y2762" i="23"/>
  <c r="X2762" i="23" s="1"/>
  <c r="AA2761" i="23"/>
  <c r="Z2761" i="23"/>
  <c r="Y2761" i="23"/>
  <c r="X2761" i="23" s="1"/>
  <c r="AA2760" i="23"/>
  <c r="Z2760" i="23"/>
  <c r="Y2760" i="23"/>
  <c r="X2760" i="23" s="1"/>
  <c r="AA2759" i="23"/>
  <c r="Z2759" i="23"/>
  <c r="Y2759" i="23"/>
  <c r="X2759" i="23" s="1"/>
  <c r="AA2758" i="23"/>
  <c r="Z2758" i="23"/>
  <c r="Y2758" i="23"/>
  <c r="X2758" i="23" s="1"/>
  <c r="AA2757" i="23"/>
  <c r="Z2757" i="23"/>
  <c r="Y2757" i="23"/>
  <c r="X2757" i="23" s="1"/>
  <c r="AA2756" i="23"/>
  <c r="Z2756" i="23"/>
  <c r="Y2756" i="23"/>
  <c r="X2756" i="23" s="1"/>
  <c r="AA2755" i="23"/>
  <c r="Z2755" i="23"/>
  <c r="Y2755" i="23"/>
  <c r="X2755" i="23" s="1"/>
  <c r="AA2754" i="23"/>
  <c r="Z2754" i="23"/>
  <c r="Y2754" i="23"/>
  <c r="X2754" i="23" s="1"/>
  <c r="AA2753" i="23"/>
  <c r="Z2753" i="23"/>
  <c r="Y2753" i="23"/>
  <c r="X2753" i="23" s="1"/>
  <c r="AA2752" i="23"/>
  <c r="Z2752" i="23"/>
  <c r="Y2752" i="23"/>
  <c r="X2752" i="23" s="1"/>
  <c r="AA2751" i="23"/>
  <c r="Z2751" i="23"/>
  <c r="Y2751" i="23"/>
  <c r="X2751" i="23" s="1"/>
  <c r="AA2750" i="23"/>
  <c r="Z2750" i="23"/>
  <c r="Y2750" i="23"/>
  <c r="X2750" i="23" s="1"/>
  <c r="AA2749" i="23"/>
  <c r="Z2749" i="23"/>
  <c r="Y2749" i="23"/>
  <c r="X2749" i="23" s="1"/>
  <c r="AA2748" i="23"/>
  <c r="Z2748" i="23"/>
  <c r="Y2748" i="23"/>
  <c r="X2748" i="23" s="1"/>
  <c r="AA2747" i="23"/>
  <c r="Z2747" i="23"/>
  <c r="Y2747" i="23"/>
  <c r="X2747" i="23" s="1"/>
  <c r="AA2745" i="23"/>
  <c r="Z2745" i="23"/>
  <c r="Y2745" i="23"/>
  <c r="X2745" i="23" s="1"/>
  <c r="AA2744" i="23"/>
  <c r="Z2744" i="23"/>
  <c r="Y2744" i="23"/>
  <c r="X2744" i="23" s="1"/>
  <c r="AA2743" i="23"/>
  <c r="Z2743" i="23"/>
  <c r="Y2743" i="23"/>
  <c r="X2743" i="23" s="1"/>
  <c r="AA2742" i="23"/>
  <c r="Z2742" i="23"/>
  <c r="Y2742" i="23"/>
  <c r="X2742" i="23"/>
  <c r="AA2741" i="23"/>
  <c r="Z2741" i="23"/>
  <c r="Y2741" i="23"/>
  <c r="X2741" i="23"/>
  <c r="AA2740" i="23"/>
  <c r="Z2740" i="23"/>
  <c r="Y2740" i="23"/>
  <c r="X2740" i="23"/>
  <c r="AA2739" i="23"/>
  <c r="Z2739" i="23"/>
  <c r="Y2739" i="23"/>
  <c r="X2739" i="23"/>
  <c r="AA2738" i="23"/>
  <c r="Z2738" i="23"/>
  <c r="Y2738" i="23"/>
  <c r="X2738" i="23"/>
  <c r="AA2737" i="23"/>
  <c r="Z2737" i="23"/>
  <c r="Y2737" i="23"/>
  <c r="X2737" i="23" s="1"/>
  <c r="AA2736" i="23"/>
  <c r="Z2736" i="23"/>
  <c r="Y2736" i="23"/>
  <c r="X2736" i="23"/>
  <c r="AA2734" i="23"/>
  <c r="Z2734" i="23"/>
  <c r="Y2734" i="23"/>
  <c r="X2734" i="23" s="1"/>
  <c r="AA2733" i="23"/>
  <c r="Z2733" i="23"/>
  <c r="Y2733" i="23"/>
  <c r="X2733" i="23" s="1"/>
  <c r="AA2732" i="23"/>
  <c r="Z2732" i="23"/>
  <c r="Y2732" i="23"/>
  <c r="X2732" i="23" s="1"/>
  <c r="AA2731" i="23"/>
  <c r="Z2731" i="23"/>
  <c r="Y2731" i="23"/>
  <c r="X2731" i="23"/>
  <c r="AA2730" i="23"/>
  <c r="Z2730" i="23"/>
  <c r="Y2730" i="23"/>
  <c r="X2730" i="23" s="1"/>
  <c r="AA2729" i="23"/>
  <c r="Z2729" i="23"/>
  <c r="Y2729" i="23"/>
  <c r="X2729" i="23" s="1"/>
  <c r="AA2728" i="23"/>
  <c r="Z2728" i="23"/>
  <c r="Y2728" i="23"/>
  <c r="X2728" i="23" s="1"/>
  <c r="AA2727" i="23"/>
  <c r="Z2727" i="23"/>
  <c r="Y2727" i="23"/>
  <c r="X2727" i="23" s="1"/>
  <c r="AA2726" i="23"/>
  <c r="Z2726" i="23"/>
  <c r="Y2726" i="23"/>
  <c r="X2726" i="23" s="1"/>
  <c r="AA2725" i="23"/>
  <c r="Z2725" i="23"/>
  <c r="Y2725" i="23"/>
  <c r="X2725" i="23" s="1"/>
  <c r="AA2724" i="23"/>
  <c r="Z2724" i="23"/>
  <c r="Y2724" i="23"/>
  <c r="X2724" i="23" s="1"/>
  <c r="AA2723" i="23"/>
  <c r="Z2723" i="23"/>
  <c r="Y2723" i="23"/>
  <c r="X2723" i="23" s="1"/>
  <c r="AA2722" i="23"/>
  <c r="Z2722" i="23"/>
  <c r="Y2722" i="23"/>
  <c r="X2722" i="23" s="1"/>
  <c r="AA2721" i="23"/>
  <c r="Z2721" i="23"/>
  <c r="Y2721" i="23"/>
  <c r="X2721" i="23" s="1"/>
  <c r="AA2720" i="23"/>
  <c r="Z2720" i="23"/>
  <c r="Y2720" i="23"/>
  <c r="X2720" i="23" s="1"/>
  <c r="AA2719" i="23"/>
  <c r="Z2719" i="23"/>
  <c r="Y2719" i="23"/>
  <c r="X2719" i="23" s="1"/>
  <c r="AA2718" i="23"/>
  <c r="Z2718" i="23"/>
  <c r="Y2718" i="23"/>
  <c r="X2718" i="23" s="1"/>
  <c r="AA2717" i="23"/>
  <c r="Z2717" i="23"/>
  <c r="Y2717" i="23"/>
  <c r="X2717" i="23"/>
  <c r="AA2716" i="23"/>
  <c r="Z2716" i="23"/>
  <c r="Y2716" i="23"/>
  <c r="X2716" i="23"/>
  <c r="AA2715" i="23"/>
  <c r="Z2715" i="23"/>
  <c r="Y2715" i="23"/>
  <c r="X2715" i="23"/>
  <c r="AA2714" i="23"/>
  <c r="Z2714" i="23"/>
  <c r="Y2714" i="23"/>
  <c r="X2714" i="23"/>
  <c r="AA2713" i="23"/>
  <c r="Z2713" i="23"/>
  <c r="Y2713" i="23"/>
  <c r="X2713" i="23"/>
  <c r="AA2712" i="23"/>
  <c r="Z2712" i="23"/>
  <c r="Y2712" i="23"/>
  <c r="X2712" i="23"/>
  <c r="AA2711" i="23"/>
  <c r="Z2711" i="23"/>
  <c r="Y2711" i="23"/>
  <c r="X2711" i="23"/>
  <c r="AA2710" i="23"/>
  <c r="Z2710" i="23"/>
  <c r="Y2710" i="23"/>
  <c r="X2710" i="23" s="1"/>
  <c r="AA2709" i="23"/>
  <c r="Z2709" i="23"/>
  <c r="Y2709" i="23"/>
  <c r="X2709" i="23" s="1"/>
  <c r="AA2708" i="23"/>
  <c r="Z2708" i="23"/>
  <c r="Y2708" i="23"/>
  <c r="X2708" i="23" s="1"/>
  <c r="AA2707" i="23"/>
  <c r="Z2707" i="23"/>
  <c r="Y2707" i="23"/>
  <c r="AA2706" i="23"/>
  <c r="Z2706" i="23"/>
  <c r="Y2706" i="23"/>
  <c r="X2706" i="23" s="1"/>
  <c r="AA2705" i="23"/>
  <c r="Z2705" i="23"/>
  <c r="Y2705" i="23"/>
  <c r="X2705" i="23" s="1"/>
  <c r="AA2704" i="23"/>
  <c r="Z2704" i="23"/>
  <c r="Y2704" i="23"/>
  <c r="X2704" i="23" s="1"/>
  <c r="AA2703" i="23"/>
  <c r="Z2703" i="23"/>
  <c r="Y2703" i="23"/>
  <c r="AA2702" i="23"/>
  <c r="Z2702" i="23"/>
  <c r="Y2702" i="23"/>
  <c r="X2702" i="23" s="1"/>
  <c r="AA2701" i="23"/>
  <c r="Z2701" i="23"/>
  <c r="Y2701" i="23"/>
  <c r="X2701" i="23" s="1"/>
  <c r="AA2700" i="23"/>
  <c r="Z2700" i="23"/>
  <c r="Y2700" i="23"/>
  <c r="X2700" i="23" s="1"/>
  <c r="AA2699" i="23"/>
  <c r="Z2699" i="23"/>
  <c r="Y2699" i="23"/>
  <c r="AA2698" i="23"/>
  <c r="Z2698" i="23"/>
  <c r="Y2698" i="23"/>
  <c r="X2698" i="23" s="1"/>
  <c r="AA2697" i="23"/>
  <c r="Z2697" i="23"/>
  <c r="Y2697" i="23"/>
  <c r="AA2696" i="23"/>
  <c r="Z2696" i="23"/>
  <c r="Y2696" i="23"/>
  <c r="X2696" i="23" s="1"/>
  <c r="AA2695" i="23"/>
  <c r="Z2695" i="23"/>
  <c r="Y2695" i="23"/>
  <c r="X2695" i="23" s="1"/>
  <c r="AA2694" i="23"/>
  <c r="Z2694" i="23"/>
  <c r="Y2694" i="23"/>
  <c r="X2694" i="23" s="1"/>
  <c r="AA2693" i="23"/>
  <c r="Z2693" i="23"/>
  <c r="Y2693" i="23"/>
  <c r="X2693" i="23" s="1"/>
  <c r="AA2692" i="23"/>
  <c r="Z2692" i="23"/>
  <c r="Y2692" i="23"/>
  <c r="X2692" i="23" s="1"/>
  <c r="AA2691" i="23"/>
  <c r="Z2691" i="23"/>
  <c r="Y2691" i="23"/>
  <c r="X2691" i="23" s="1"/>
  <c r="AA2690" i="23"/>
  <c r="Z2690" i="23"/>
  <c r="Y2690" i="23"/>
  <c r="X2690" i="23" s="1"/>
  <c r="AA2689" i="23"/>
  <c r="Z2689" i="23"/>
  <c r="Y2689" i="23"/>
  <c r="X2689" i="23" s="1"/>
  <c r="AA2688" i="23"/>
  <c r="Z2688" i="23"/>
  <c r="Y2688" i="23"/>
  <c r="X2688" i="23" s="1"/>
  <c r="AA2687" i="23"/>
  <c r="Z2687" i="23"/>
  <c r="Y2687" i="23"/>
  <c r="X2687" i="23" s="1"/>
  <c r="AA2686" i="23"/>
  <c r="Z2686" i="23"/>
  <c r="Y2686" i="23"/>
  <c r="X2686" i="23" s="1"/>
  <c r="AA2685" i="23"/>
  <c r="Z2685" i="23"/>
  <c r="Y2685" i="23"/>
  <c r="X2685" i="23" s="1"/>
  <c r="AA2684" i="23"/>
  <c r="Z2684" i="23"/>
  <c r="Y2684" i="23"/>
  <c r="X2684" i="23" s="1"/>
  <c r="AA2683" i="23"/>
  <c r="Z2683" i="23"/>
  <c r="Y2683" i="23"/>
  <c r="X2683" i="23" s="1"/>
  <c r="AA2682" i="23"/>
  <c r="Z2682" i="23"/>
  <c r="Y2682" i="23"/>
  <c r="X2682" i="23" s="1"/>
  <c r="AA2681" i="23"/>
  <c r="Z2681" i="23"/>
  <c r="Y2681" i="23"/>
  <c r="X2681" i="23" s="1"/>
  <c r="AA2680" i="23"/>
  <c r="Z2680" i="23"/>
  <c r="Y2680" i="23"/>
  <c r="X2680" i="23" s="1"/>
  <c r="AA2679" i="23"/>
  <c r="Z2679" i="23"/>
  <c r="Y2679" i="23"/>
  <c r="X2679" i="23" s="1"/>
  <c r="AA2678" i="23"/>
  <c r="Z2678" i="23"/>
  <c r="Y2678" i="23"/>
  <c r="X2678" i="23" s="1"/>
  <c r="AA2677" i="23"/>
  <c r="Z2677" i="23"/>
  <c r="Y2677" i="23"/>
  <c r="X2677" i="23" s="1"/>
  <c r="AA2675" i="23"/>
  <c r="Z2675" i="23"/>
  <c r="Y2675" i="23"/>
  <c r="X2675" i="23" s="1"/>
  <c r="AA2674" i="23"/>
  <c r="Z2674" i="23"/>
  <c r="Y2674" i="23"/>
  <c r="X2674" i="23" s="1"/>
  <c r="AA2673" i="23"/>
  <c r="Z2673" i="23"/>
  <c r="Y2673" i="23"/>
  <c r="X2673" i="23" s="1"/>
  <c r="AA2672" i="23"/>
  <c r="Z2672" i="23"/>
  <c r="Y2672" i="23"/>
  <c r="X2672" i="23" s="1"/>
  <c r="AA2671" i="23"/>
  <c r="Z2671" i="23"/>
  <c r="Y2671" i="23"/>
  <c r="X2671" i="23" s="1"/>
  <c r="AA2670" i="23"/>
  <c r="Z2670" i="23"/>
  <c r="Y2670" i="23"/>
  <c r="X2670" i="23" s="1"/>
  <c r="AA2669" i="23"/>
  <c r="Z2669" i="23"/>
  <c r="Y2669" i="23"/>
  <c r="X2669" i="23" s="1"/>
  <c r="AA2668" i="23"/>
  <c r="Z2668" i="23"/>
  <c r="Y2668" i="23"/>
  <c r="X2668" i="23" s="1"/>
  <c r="AA2667" i="23"/>
  <c r="Z2667" i="23"/>
  <c r="Y2667" i="23"/>
  <c r="X2667" i="23" s="1"/>
  <c r="AA2666" i="23"/>
  <c r="Z2666" i="23"/>
  <c r="Y2666" i="23"/>
  <c r="X2666" i="23" s="1"/>
  <c r="AA2665" i="23"/>
  <c r="Z2665" i="23"/>
  <c r="Y2665" i="23"/>
  <c r="X2665" i="23" s="1"/>
  <c r="AA2663" i="23"/>
  <c r="Z2663" i="23"/>
  <c r="Y2663" i="23"/>
  <c r="X2663" i="23" s="1"/>
  <c r="AA2662" i="23"/>
  <c r="Z2662" i="23"/>
  <c r="Y2662" i="23"/>
  <c r="X2662" i="23" s="1"/>
  <c r="AA2661" i="23"/>
  <c r="Z2661" i="23"/>
  <c r="Y2661" i="23"/>
  <c r="AA2660" i="23"/>
  <c r="Z2660" i="23"/>
  <c r="Y2660" i="23"/>
  <c r="X2660" i="23" s="1"/>
  <c r="AA2659" i="23"/>
  <c r="Z2659" i="23"/>
  <c r="Y2659" i="23"/>
  <c r="X2659" i="23" s="1"/>
  <c r="AA2658" i="23"/>
  <c r="Z2658" i="23"/>
  <c r="Y2658" i="23"/>
  <c r="X2658" i="23" s="1"/>
  <c r="AA2657" i="23"/>
  <c r="Z2657" i="23"/>
  <c r="Y2657" i="23"/>
  <c r="X2657" i="23" s="1"/>
  <c r="AA2656" i="23"/>
  <c r="Z2656" i="23"/>
  <c r="Y2656" i="23"/>
  <c r="X2656" i="23" s="1"/>
  <c r="AA2655" i="23"/>
  <c r="Z2655" i="23"/>
  <c r="Y2655" i="23"/>
  <c r="X2655" i="23" s="1"/>
  <c r="AA2654" i="23"/>
  <c r="Z2654" i="23"/>
  <c r="Y2654" i="23"/>
  <c r="X2654" i="23" s="1"/>
  <c r="AA2653" i="23"/>
  <c r="Z2653" i="23"/>
  <c r="Y2653" i="23"/>
  <c r="X2653" i="23" s="1"/>
  <c r="AA2652" i="23"/>
  <c r="Z2652" i="23"/>
  <c r="Y2652" i="23"/>
  <c r="X2652" i="23" s="1"/>
  <c r="AA2651" i="23"/>
  <c r="Z2651" i="23"/>
  <c r="Y2651" i="23"/>
  <c r="X2651" i="23" s="1"/>
  <c r="AA2650" i="23"/>
  <c r="Z2650" i="23"/>
  <c r="Y2650" i="23"/>
  <c r="X2650" i="23" s="1"/>
  <c r="AA2649" i="23"/>
  <c r="Z2649" i="23"/>
  <c r="Y2649" i="23"/>
  <c r="X2649" i="23" s="1"/>
  <c r="AA2648" i="23"/>
  <c r="Z2648" i="23"/>
  <c r="Y2648" i="23"/>
  <c r="X2648" i="23" s="1"/>
  <c r="AA2647" i="23"/>
  <c r="Z2647" i="23"/>
  <c r="Y2647" i="23"/>
  <c r="X2647" i="23" s="1"/>
  <c r="AA2646" i="23"/>
  <c r="Z2646" i="23"/>
  <c r="Y2646" i="23"/>
  <c r="X2646" i="23" s="1"/>
  <c r="AA2645" i="23"/>
  <c r="Z2645" i="23"/>
  <c r="Y2645" i="23"/>
  <c r="X2645" i="23" s="1"/>
  <c r="AA2644" i="23"/>
  <c r="Z2644" i="23"/>
  <c r="Y2644" i="23"/>
  <c r="AA2643" i="23"/>
  <c r="Z2643" i="23"/>
  <c r="Y2643" i="23"/>
  <c r="X2643" i="23" s="1"/>
  <c r="AA2642" i="23"/>
  <c r="Z2642" i="23"/>
  <c r="Y2642" i="23"/>
  <c r="X2642" i="23" s="1"/>
  <c r="AA2641" i="23"/>
  <c r="Z2641" i="23"/>
  <c r="Y2641" i="23"/>
  <c r="X2641" i="23" s="1"/>
  <c r="AA2640" i="23"/>
  <c r="Z2640" i="23"/>
  <c r="Y2640" i="23"/>
  <c r="X2640" i="23" s="1"/>
  <c r="AA2639" i="23"/>
  <c r="Z2639" i="23"/>
  <c r="Y2639" i="23"/>
  <c r="X2639" i="23" s="1"/>
  <c r="AA2638" i="23"/>
  <c r="Z2638" i="23"/>
  <c r="Y2638" i="23"/>
  <c r="X2638" i="23" s="1"/>
  <c r="AA2637" i="23"/>
  <c r="Z2637" i="23"/>
  <c r="Y2637" i="23"/>
  <c r="X2637" i="23" s="1"/>
  <c r="AA2636" i="23"/>
  <c r="Z2636" i="23"/>
  <c r="Y2636" i="23"/>
  <c r="X2636" i="23" s="1"/>
  <c r="AA2635" i="23"/>
  <c r="Z2635" i="23"/>
  <c r="Y2635" i="23"/>
  <c r="X2635" i="23" s="1"/>
  <c r="AA2634" i="23"/>
  <c r="Z2634" i="23"/>
  <c r="Y2634" i="23"/>
  <c r="X2634" i="23" s="1"/>
  <c r="AA2633" i="23"/>
  <c r="Z2633" i="23"/>
  <c r="Y2633" i="23"/>
  <c r="X2633" i="23" s="1"/>
  <c r="AA2632" i="23"/>
  <c r="Z2632" i="23"/>
  <c r="Y2632" i="23"/>
  <c r="X2632" i="23" s="1"/>
  <c r="AA2631" i="23"/>
  <c r="Z2631" i="23"/>
  <c r="Y2631" i="23"/>
  <c r="X2631" i="23" s="1"/>
  <c r="AA2630" i="23"/>
  <c r="Z2630" i="23"/>
  <c r="Y2630" i="23"/>
  <c r="X2630" i="23" s="1"/>
  <c r="AA2629" i="23"/>
  <c r="Z2629" i="23"/>
  <c r="Y2629" i="23"/>
  <c r="X2629" i="23" s="1"/>
  <c r="AA2628" i="23"/>
  <c r="Z2628" i="23"/>
  <c r="Y2628" i="23"/>
  <c r="X2628" i="23"/>
  <c r="AA2627" i="23"/>
  <c r="Z2627" i="23"/>
  <c r="Y2627" i="23"/>
  <c r="X2627" i="23"/>
  <c r="AA2626" i="23"/>
  <c r="Z2626" i="23"/>
  <c r="Y2626" i="23"/>
  <c r="X2626" i="23"/>
  <c r="AA2625" i="23"/>
  <c r="Z2625" i="23"/>
  <c r="Y2625" i="23"/>
  <c r="X2625" i="23" s="1"/>
  <c r="AA2624" i="23"/>
  <c r="Z2624" i="23"/>
  <c r="Y2624" i="23"/>
  <c r="X2624" i="23" s="1"/>
  <c r="AA2623" i="23"/>
  <c r="Z2623" i="23"/>
  <c r="Y2623" i="23"/>
  <c r="X2623" i="23"/>
  <c r="AA2622" i="23"/>
  <c r="Z2622" i="23"/>
  <c r="Y2622" i="23"/>
  <c r="X2622" i="23"/>
  <c r="AA2621" i="23"/>
  <c r="Z2621" i="23"/>
  <c r="Y2621" i="23"/>
  <c r="X2621" i="23" s="1"/>
  <c r="AA2619" i="23"/>
  <c r="Z2619" i="23"/>
  <c r="Y2619" i="23"/>
  <c r="X2619" i="23" s="1"/>
  <c r="AA2618" i="23"/>
  <c r="Z2618" i="23"/>
  <c r="Y2618" i="23"/>
  <c r="X2618" i="23" s="1"/>
  <c r="AA2617" i="23"/>
  <c r="Z2617" i="23"/>
  <c r="Y2617" i="23"/>
  <c r="X2617" i="23"/>
  <c r="AA2616" i="23"/>
  <c r="Z2616" i="23"/>
  <c r="Y2616" i="23"/>
  <c r="X2616" i="23"/>
  <c r="AA2615" i="23"/>
  <c r="Z2615" i="23"/>
  <c r="Y2615" i="23"/>
  <c r="X2615" i="23"/>
  <c r="AA2614" i="23"/>
  <c r="Z2614" i="23"/>
  <c r="Y2614" i="23"/>
  <c r="X2614" i="23"/>
  <c r="AA2613" i="23"/>
  <c r="Z2613" i="23"/>
  <c r="Y2613" i="23"/>
  <c r="X2613" i="23" s="1"/>
  <c r="AA2612" i="23"/>
  <c r="Z2612" i="23"/>
  <c r="Y2612" i="23"/>
  <c r="X2612" i="23" s="1"/>
  <c r="AA2611" i="23"/>
  <c r="Z2611" i="23"/>
  <c r="Y2611" i="23"/>
  <c r="X2611" i="23" s="1"/>
  <c r="AA2610" i="23"/>
  <c r="Z2610" i="23"/>
  <c r="Y2610" i="23"/>
  <c r="X2610" i="23" s="1"/>
  <c r="AA2609" i="23"/>
  <c r="Z2609" i="23"/>
  <c r="Y2609" i="23"/>
  <c r="X2609" i="23" s="1"/>
  <c r="AA2608" i="23"/>
  <c r="Z2608" i="23"/>
  <c r="Y2608" i="23"/>
  <c r="X2608" i="23" s="1"/>
  <c r="AA2607" i="23"/>
  <c r="Z2607" i="23"/>
  <c r="Y2607" i="23"/>
  <c r="X2607" i="23" s="1"/>
  <c r="AA2606" i="23"/>
  <c r="Z2606" i="23"/>
  <c r="Y2606" i="23"/>
  <c r="X2606" i="23" s="1"/>
  <c r="AA2605" i="23"/>
  <c r="Z2605" i="23"/>
  <c r="Y2605" i="23"/>
  <c r="X2605" i="23" s="1"/>
  <c r="AA2604" i="23"/>
  <c r="Z2604" i="23"/>
  <c r="Y2604" i="23"/>
  <c r="X2604" i="23" s="1"/>
  <c r="AA2603" i="23"/>
  <c r="Z2603" i="23"/>
  <c r="Y2603" i="23"/>
  <c r="AA2602" i="23"/>
  <c r="Z2602" i="23"/>
  <c r="Y2602" i="23"/>
  <c r="X2602" i="23" s="1"/>
  <c r="AA2601" i="23"/>
  <c r="Z2601" i="23"/>
  <c r="Y2601" i="23"/>
  <c r="X2601" i="23" s="1"/>
  <c r="AA2600" i="23"/>
  <c r="Z2600" i="23"/>
  <c r="Y2600" i="23"/>
  <c r="X2600" i="23" s="1"/>
  <c r="AA2599" i="23"/>
  <c r="Z2599" i="23"/>
  <c r="Y2599" i="23"/>
  <c r="AA2598" i="23"/>
  <c r="Z2598" i="23"/>
  <c r="Y2598" i="23"/>
  <c r="X2598" i="23" s="1"/>
  <c r="AA2597" i="23"/>
  <c r="Z2597" i="23"/>
  <c r="Y2597" i="23"/>
  <c r="AA2596" i="23"/>
  <c r="Z2596" i="23"/>
  <c r="Y2596" i="23"/>
  <c r="X2596" i="23" s="1"/>
  <c r="AA2595" i="23"/>
  <c r="Z2595" i="23"/>
  <c r="Y2595" i="23"/>
  <c r="X2595" i="23" s="1"/>
  <c r="AA2594" i="23"/>
  <c r="Z2594" i="23"/>
  <c r="Y2594" i="23"/>
  <c r="X2594" i="23" s="1"/>
  <c r="AA2593" i="23"/>
  <c r="Z2593" i="23"/>
  <c r="Y2593" i="23"/>
  <c r="X2593" i="23"/>
  <c r="AA2592" i="23"/>
  <c r="Z2592" i="23"/>
  <c r="Y2592" i="23"/>
  <c r="X2592" i="23"/>
  <c r="AA2591" i="23"/>
  <c r="Z2591" i="23"/>
  <c r="Y2591" i="23"/>
  <c r="X2591" i="23"/>
  <c r="AA2590" i="23"/>
  <c r="Z2590" i="23"/>
  <c r="Y2590" i="23"/>
  <c r="X2590" i="23" s="1"/>
  <c r="AA2589" i="23"/>
  <c r="Z2589" i="23"/>
  <c r="Y2589" i="23"/>
  <c r="X2589" i="23" s="1"/>
  <c r="AA2588" i="23"/>
  <c r="Z2588" i="23"/>
  <c r="Y2588" i="23"/>
  <c r="X2588" i="23" s="1"/>
  <c r="AA2587" i="23"/>
  <c r="Z2587" i="23"/>
  <c r="Y2587" i="23"/>
  <c r="X2587" i="23" s="1"/>
  <c r="AA2586" i="23"/>
  <c r="Z2586" i="23"/>
  <c r="Y2586" i="23"/>
  <c r="X2586" i="23" s="1"/>
  <c r="AA2585" i="23"/>
  <c r="Z2585" i="23"/>
  <c r="Y2585" i="23"/>
  <c r="X2585" i="23" s="1"/>
  <c r="AA2584" i="23"/>
  <c r="Z2584" i="23"/>
  <c r="Y2584" i="23"/>
  <c r="X2584" i="23" s="1"/>
  <c r="AA2583" i="23"/>
  <c r="Z2583" i="23"/>
  <c r="Y2583" i="23"/>
  <c r="X2583" i="23" s="1"/>
  <c r="AA2582" i="23"/>
  <c r="Z2582" i="23"/>
  <c r="Y2582" i="23"/>
  <c r="X2582" i="23" s="1"/>
  <c r="AA2581" i="23"/>
  <c r="Z2581" i="23"/>
  <c r="Y2581" i="23"/>
  <c r="X2581" i="23" s="1"/>
  <c r="AA2580" i="23"/>
  <c r="Z2580" i="23"/>
  <c r="Y2580" i="23"/>
  <c r="X2580" i="23" s="1"/>
  <c r="AA2578" i="23"/>
  <c r="Z2578" i="23"/>
  <c r="Y2578" i="23"/>
  <c r="X2578" i="23" s="1"/>
  <c r="AA2577" i="23"/>
  <c r="Z2577" i="23"/>
  <c r="Y2577" i="23"/>
  <c r="X2577" i="23" s="1"/>
  <c r="AA2576" i="23"/>
  <c r="Z2576" i="23"/>
  <c r="Y2576" i="23"/>
  <c r="X2576" i="23" s="1"/>
  <c r="AA2575" i="23"/>
  <c r="Z2575" i="23"/>
  <c r="Y2575" i="23"/>
  <c r="X2575" i="23" s="1"/>
  <c r="AA2574" i="23"/>
  <c r="Z2574" i="23"/>
  <c r="Y2574" i="23"/>
  <c r="AA2573" i="23"/>
  <c r="Z2573" i="23"/>
  <c r="Y2573" i="23"/>
  <c r="X2573" i="23" s="1"/>
  <c r="AA2572" i="23"/>
  <c r="Z2572" i="23"/>
  <c r="Y2572" i="23"/>
  <c r="AA2571" i="23"/>
  <c r="Z2571" i="23"/>
  <c r="Y2571" i="23"/>
  <c r="X2571" i="23" s="1"/>
  <c r="AA2570" i="23"/>
  <c r="Z2570" i="23"/>
  <c r="Y2570" i="23"/>
  <c r="AA2569" i="23"/>
  <c r="Z2569" i="23"/>
  <c r="Y2569" i="23"/>
  <c r="X2569" i="23" s="1"/>
  <c r="AA2568" i="23"/>
  <c r="Z2568" i="23"/>
  <c r="Y2568" i="23"/>
  <c r="AA2567" i="23"/>
  <c r="Z2567" i="23"/>
  <c r="Y2567" i="23"/>
  <c r="X2567" i="23" s="1"/>
  <c r="AA2566" i="23"/>
  <c r="Z2566" i="23"/>
  <c r="Y2566" i="23"/>
  <c r="X2566" i="23"/>
  <c r="AA2565" i="23"/>
  <c r="Z2565" i="23"/>
  <c r="Y2565" i="23"/>
  <c r="AA2564" i="23"/>
  <c r="Z2564" i="23"/>
  <c r="Y2564" i="23"/>
  <c r="X2564" i="23" s="1"/>
  <c r="AA2563" i="23"/>
  <c r="Z2563" i="23"/>
  <c r="Y2563" i="23"/>
  <c r="AA2562" i="23"/>
  <c r="Z2562" i="23"/>
  <c r="Y2562" i="23"/>
  <c r="X2562" i="23" s="1"/>
  <c r="AA2561" i="23"/>
  <c r="Z2561" i="23"/>
  <c r="Y2561" i="23"/>
  <c r="X2561" i="23" s="1"/>
  <c r="AA2560" i="23"/>
  <c r="Z2560" i="23"/>
  <c r="Y2560" i="23"/>
  <c r="X2560" i="23" s="1"/>
  <c r="AA2559" i="23"/>
  <c r="Z2559" i="23"/>
  <c r="Y2559" i="23"/>
  <c r="AA2558" i="23"/>
  <c r="Z2558" i="23"/>
  <c r="Y2558" i="23"/>
  <c r="X2558" i="23" s="1"/>
  <c r="AA2557" i="23"/>
  <c r="Z2557" i="23"/>
  <c r="Y2557" i="23"/>
  <c r="AA2556" i="23"/>
  <c r="Z2556" i="23"/>
  <c r="Y2556" i="23"/>
  <c r="X2556" i="23" s="1"/>
  <c r="AA2555" i="23"/>
  <c r="Z2555" i="23"/>
  <c r="Y2555" i="23"/>
  <c r="AA2554" i="23"/>
  <c r="Z2554" i="23"/>
  <c r="Y2554" i="23"/>
  <c r="X2554" i="23" s="1"/>
  <c r="AA2553" i="23"/>
  <c r="Z2553" i="23"/>
  <c r="Y2553" i="23"/>
  <c r="X2553" i="23" s="1"/>
  <c r="AA2552" i="23"/>
  <c r="Z2552" i="23"/>
  <c r="Y2552" i="23"/>
  <c r="X2552" i="23" s="1"/>
  <c r="AA2551" i="23"/>
  <c r="Z2551" i="23"/>
  <c r="Y2551" i="23"/>
  <c r="X2551" i="23" s="1"/>
  <c r="AA2550" i="23"/>
  <c r="Z2550" i="23"/>
  <c r="Y2550" i="23"/>
  <c r="X2550" i="23" s="1"/>
  <c r="AA2549" i="23"/>
  <c r="Z2549" i="23"/>
  <c r="Y2549" i="23"/>
  <c r="X2549" i="23" s="1"/>
  <c r="AA2548" i="23"/>
  <c r="Z2548" i="23"/>
  <c r="Y2548" i="23"/>
  <c r="X2548" i="23" s="1"/>
  <c r="AA2547" i="23"/>
  <c r="Z2547" i="23"/>
  <c r="Y2547" i="23"/>
  <c r="X2547" i="23" s="1"/>
  <c r="AA2546" i="23"/>
  <c r="Z2546" i="23"/>
  <c r="Y2546" i="23"/>
  <c r="X2546" i="23" s="1"/>
  <c r="AA2545" i="23"/>
  <c r="Z2545" i="23"/>
  <c r="Y2545" i="23"/>
  <c r="X2545" i="23" s="1"/>
  <c r="AA2544" i="23"/>
  <c r="Z2544" i="23"/>
  <c r="Y2544" i="23"/>
  <c r="X2544" i="23" s="1"/>
  <c r="AA2543" i="23"/>
  <c r="Z2543" i="23"/>
  <c r="Y2543" i="23"/>
  <c r="X2543" i="23" s="1"/>
  <c r="AA2541" i="23"/>
  <c r="Z2541" i="23"/>
  <c r="Y2541" i="23"/>
  <c r="X2541" i="23" s="1"/>
  <c r="AA2540" i="23"/>
  <c r="Z2540" i="23"/>
  <c r="Y2540" i="23"/>
  <c r="X2540" i="23" s="1"/>
  <c r="AA2539" i="23"/>
  <c r="Z2539" i="23"/>
  <c r="Y2539" i="23"/>
  <c r="X2539" i="23" s="1"/>
  <c r="AA2538" i="23"/>
  <c r="Z2538" i="23"/>
  <c r="Y2538" i="23"/>
  <c r="X2538" i="23" s="1"/>
  <c r="AA2537" i="23"/>
  <c r="Z2537" i="23"/>
  <c r="Y2537" i="23"/>
  <c r="X2537" i="23" s="1"/>
  <c r="AA2536" i="23"/>
  <c r="Z2536" i="23"/>
  <c r="Y2536" i="23"/>
  <c r="X2536" i="23" s="1"/>
  <c r="AA2535" i="23"/>
  <c r="Z2535" i="23"/>
  <c r="Y2535" i="23"/>
  <c r="X2535" i="23" s="1"/>
  <c r="AA2534" i="23"/>
  <c r="Z2534" i="23"/>
  <c r="Y2534" i="23"/>
  <c r="X2534" i="23" s="1"/>
  <c r="AA2533" i="23"/>
  <c r="Z2533" i="23"/>
  <c r="Y2533" i="23"/>
  <c r="X2533" i="23" s="1"/>
  <c r="AA2532" i="23"/>
  <c r="Z2532" i="23"/>
  <c r="Y2532" i="23"/>
  <c r="X2532" i="23" s="1"/>
  <c r="AA2531" i="23"/>
  <c r="Z2531" i="23"/>
  <c r="Y2531" i="23"/>
  <c r="X2531" i="23" s="1"/>
  <c r="AA2530" i="23"/>
  <c r="Z2530" i="23"/>
  <c r="Y2530" i="23"/>
  <c r="X2530" i="23" s="1"/>
  <c r="AA2529" i="23"/>
  <c r="Z2529" i="23"/>
  <c r="Y2529" i="23"/>
  <c r="X2529" i="23" s="1"/>
  <c r="AA2528" i="23"/>
  <c r="Z2528" i="23"/>
  <c r="Y2528" i="23"/>
  <c r="X2528" i="23" s="1"/>
  <c r="AA2527" i="23"/>
  <c r="Z2527" i="23"/>
  <c r="Y2527" i="23"/>
  <c r="X2527" i="23" s="1"/>
  <c r="AA2526" i="23"/>
  <c r="Z2526" i="23"/>
  <c r="Y2526" i="23"/>
  <c r="X2526" i="23" s="1"/>
  <c r="AA2525" i="23"/>
  <c r="Z2525" i="23"/>
  <c r="Y2525" i="23"/>
  <c r="X2525" i="23" s="1"/>
  <c r="AA2524" i="23"/>
  <c r="Z2524" i="23"/>
  <c r="Y2524" i="23"/>
  <c r="X2524" i="23" s="1"/>
  <c r="AA2523" i="23"/>
  <c r="Z2523" i="23"/>
  <c r="Y2523" i="23"/>
  <c r="X2523" i="23" s="1"/>
  <c r="AA2522" i="23"/>
  <c r="Z2522" i="23"/>
  <c r="Y2522" i="23"/>
  <c r="X2522" i="23" s="1"/>
  <c r="AA2521" i="23"/>
  <c r="Z2521" i="23"/>
  <c r="Y2521" i="23"/>
  <c r="X2521" i="23" s="1"/>
  <c r="AA2520" i="23"/>
  <c r="Z2520" i="23"/>
  <c r="Y2520" i="23"/>
  <c r="X2520" i="23" s="1"/>
  <c r="AA2519" i="23"/>
  <c r="Z2519" i="23"/>
  <c r="Y2519" i="23"/>
  <c r="X2519" i="23" s="1"/>
  <c r="AA2518" i="23"/>
  <c r="Z2518" i="23"/>
  <c r="Y2518" i="23"/>
  <c r="X2518" i="23" s="1"/>
  <c r="AA2517" i="23"/>
  <c r="Z2517" i="23"/>
  <c r="Y2517" i="23"/>
  <c r="AA2516" i="23"/>
  <c r="Z2516" i="23"/>
  <c r="Y2516" i="23"/>
  <c r="X2516" i="23" s="1"/>
  <c r="AA2515" i="23"/>
  <c r="Z2515" i="23"/>
  <c r="Y2515" i="23"/>
  <c r="X2515" i="23" s="1"/>
  <c r="AA2514" i="23"/>
  <c r="Z2514" i="23"/>
  <c r="Y2514" i="23"/>
  <c r="X2514" i="23" s="1"/>
  <c r="AA2513" i="23"/>
  <c r="Z2513" i="23"/>
  <c r="Y2513" i="23"/>
  <c r="X2513" i="23" s="1"/>
  <c r="AA2512" i="23"/>
  <c r="Z2512" i="23"/>
  <c r="Y2512" i="23"/>
  <c r="X2512" i="23" s="1"/>
  <c r="AA2511" i="23"/>
  <c r="Z2511" i="23"/>
  <c r="Y2511" i="23"/>
  <c r="AA2510" i="23"/>
  <c r="Z2510" i="23"/>
  <c r="Y2510" i="23"/>
  <c r="X2510" i="23" s="1"/>
  <c r="AA2509" i="23"/>
  <c r="Z2509" i="23"/>
  <c r="Y2509" i="23"/>
  <c r="X2509" i="23" s="1"/>
  <c r="AA2508" i="23"/>
  <c r="Z2508" i="23"/>
  <c r="Y2508" i="23"/>
  <c r="X2508" i="23" s="1"/>
  <c r="AA2507" i="23"/>
  <c r="Z2507" i="23"/>
  <c r="Y2507" i="23"/>
  <c r="X2507" i="23" s="1"/>
  <c r="AA2506" i="23"/>
  <c r="Z2506" i="23"/>
  <c r="Y2506" i="23"/>
  <c r="X2506" i="23" s="1"/>
  <c r="AA2505" i="23"/>
  <c r="Z2505" i="23"/>
  <c r="Y2505" i="23"/>
  <c r="X2505" i="23" s="1"/>
  <c r="AA2504" i="23"/>
  <c r="Z2504" i="23"/>
  <c r="Y2504" i="23"/>
  <c r="X2504" i="23" s="1"/>
  <c r="AA2503" i="23"/>
  <c r="Z2503" i="23"/>
  <c r="Y2503" i="23"/>
  <c r="X2503" i="23" s="1"/>
  <c r="AA2502" i="23"/>
  <c r="Z2502" i="23"/>
  <c r="Y2502" i="23"/>
  <c r="X2502" i="23" s="1"/>
  <c r="AA2501" i="23"/>
  <c r="Z2501" i="23"/>
  <c r="Y2501" i="23"/>
  <c r="X2501" i="23" s="1"/>
  <c r="AA2500" i="23"/>
  <c r="Z2500" i="23"/>
  <c r="Y2500" i="23"/>
  <c r="X2500" i="23" s="1"/>
  <c r="AA2499" i="23"/>
  <c r="Z2499" i="23"/>
  <c r="Y2499" i="23"/>
  <c r="X2499" i="23" s="1"/>
  <c r="AA2498" i="23"/>
  <c r="Z2498" i="23"/>
  <c r="Y2498" i="23"/>
  <c r="X2498" i="23" s="1"/>
  <c r="AA2497" i="23"/>
  <c r="Z2497" i="23"/>
  <c r="Y2497" i="23"/>
  <c r="X2497" i="23" s="1"/>
  <c r="AA2496" i="23"/>
  <c r="Z2496" i="23"/>
  <c r="Y2496" i="23"/>
  <c r="X2496" i="23" s="1"/>
  <c r="AA2495" i="23"/>
  <c r="Z2495" i="23"/>
  <c r="Y2495" i="23"/>
  <c r="X2495" i="23" s="1"/>
  <c r="AA2494" i="23"/>
  <c r="Z2494" i="23"/>
  <c r="Y2494" i="23"/>
  <c r="X2494" i="23" s="1"/>
  <c r="AA2493" i="23"/>
  <c r="Z2493" i="23"/>
  <c r="Y2493" i="23"/>
  <c r="X2493" i="23" s="1"/>
  <c r="AA2489" i="23"/>
  <c r="Z2489" i="23"/>
  <c r="Y2489" i="23"/>
  <c r="X2489" i="23" s="1"/>
  <c r="AA2488" i="23"/>
  <c r="Z2488" i="23"/>
  <c r="Y2488" i="23"/>
  <c r="X2488" i="23" s="1"/>
  <c r="AA2487" i="23"/>
  <c r="Z2487" i="23"/>
  <c r="Y2487" i="23"/>
  <c r="X2487" i="23" s="1"/>
  <c r="AA2486" i="23"/>
  <c r="Z2486" i="23"/>
  <c r="Y2486" i="23"/>
  <c r="X2486" i="23" s="1"/>
  <c r="AA2485" i="23"/>
  <c r="Z2485" i="23"/>
  <c r="Y2485" i="23"/>
  <c r="X2485" i="23" s="1"/>
  <c r="AA2484" i="23"/>
  <c r="Z2484" i="23"/>
  <c r="Y2484" i="23"/>
  <c r="X2484" i="23" s="1"/>
  <c r="AA2483" i="23"/>
  <c r="Z2483" i="23"/>
  <c r="Y2483" i="23"/>
  <c r="X2483" i="23" s="1"/>
  <c r="AA2482" i="23"/>
  <c r="Z2482" i="23"/>
  <c r="Y2482" i="23"/>
  <c r="X2482" i="23" s="1"/>
  <c r="AA2481" i="23"/>
  <c r="Z2481" i="23"/>
  <c r="Y2481" i="23"/>
  <c r="X2481" i="23" s="1"/>
  <c r="AA2480" i="23"/>
  <c r="Z2480" i="23"/>
  <c r="Y2480" i="23"/>
  <c r="X2480" i="23" s="1"/>
  <c r="AA2479" i="23"/>
  <c r="Z2479" i="23"/>
  <c r="Y2479" i="23"/>
  <c r="X2479" i="23" s="1"/>
  <c r="AA2478" i="23"/>
  <c r="Z2478" i="23"/>
  <c r="Y2478" i="23"/>
  <c r="X2478" i="23" s="1"/>
  <c r="AA2477" i="23"/>
  <c r="Z2477" i="23"/>
  <c r="Y2477" i="23"/>
  <c r="X2477" i="23" s="1"/>
  <c r="AA2476" i="23"/>
  <c r="Z2476" i="23"/>
  <c r="Y2476" i="23"/>
  <c r="X2476" i="23" s="1"/>
  <c r="AA2475" i="23"/>
  <c r="Z2475" i="23"/>
  <c r="Y2475" i="23"/>
  <c r="X2475" i="23" s="1"/>
  <c r="AA2474" i="23"/>
  <c r="Z2474" i="23"/>
  <c r="Y2474" i="23"/>
  <c r="X2474" i="23" s="1"/>
  <c r="AA2473" i="23"/>
  <c r="Z2473" i="23"/>
  <c r="Y2473" i="23"/>
  <c r="X2473" i="23" s="1"/>
  <c r="AA2472" i="23"/>
  <c r="Z2472" i="23"/>
  <c r="Y2472" i="23"/>
  <c r="X2472" i="23" s="1"/>
  <c r="AA2471" i="23"/>
  <c r="Z2471" i="23"/>
  <c r="Y2471" i="23"/>
  <c r="X2471" i="23" s="1"/>
  <c r="AA2470" i="23"/>
  <c r="Z2470" i="23"/>
  <c r="Y2470" i="23"/>
  <c r="X2470" i="23" s="1"/>
  <c r="AA2469" i="23"/>
  <c r="Z2469" i="23"/>
  <c r="Y2469" i="23"/>
  <c r="X2469" i="23" s="1"/>
  <c r="AA2468" i="23"/>
  <c r="Z2468" i="23"/>
  <c r="Y2468" i="23"/>
  <c r="X2468" i="23" s="1"/>
  <c r="AA2467" i="23"/>
  <c r="Z2467" i="23"/>
  <c r="Y2467" i="23"/>
  <c r="X2467" i="23" s="1"/>
  <c r="AA2466" i="23"/>
  <c r="Z2466" i="23"/>
  <c r="Y2466" i="23"/>
  <c r="X2466" i="23" s="1"/>
  <c r="AA2465" i="23"/>
  <c r="Z2465" i="23"/>
  <c r="Y2465" i="23"/>
  <c r="X2465" i="23" s="1"/>
  <c r="AA2464" i="23"/>
  <c r="Z2464" i="23"/>
  <c r="Y2464" i="23"/>
  <c r="X2464" i="23" s="1"/>
  <c r="AA2463" i="23"/>
  <c r="Z2463" i="23"/>
  <c r="Y2463" i="23"/>
  <c r="X2463" i="23" s="1"/>
  <c r="AA2462" i="23"/>
  <c r="Z2462" i="23"/>
  <c r="Y2462" i="23"/>
  <c r="X2462" i="23" s="1"/>
  <c r="AA2461" i="23"/>
  <c r="Z2461" i="23"/>
  <c r="Y2461" i="23"/>
  <c r="X2461" i="23" s="1"/>
  <c r="AA2460" i="23"/>
  <c r="Z2460" i="23"/>
  <c r="Y2460" i="23"/>
  <c r="X2460" i="23" s="1"/>
  <c r="AA2459" i="23"/>
  <c r="Z2459" i="23"/>
  <c r="Y2459" i="23"/>
  <c r="X2459" i="23" s="1"/>
  <c r="AA2458" i="23"/>
  <c r="Z2458" i="23"/>
  <c r="Y2458" i="23"/>
  <c r="AA2457" i="23"/>
  <c r="Z2457" i="23"/>
  <c r="Y2457" i="23"/>
  <c r="X2457" i="23" s="1"/>
  <c r="AA2456" i="23"/>
  <c r="Z2456" i="23"/>
  <c r="Y2456" i="23"/>
  <c r="X2456" i="23" s="1"/>
  <c r="AA2455" i="23"/>
  <c r="Z2455" i="23"/>
  <c r="Y2455" i="23"/>
  <c r="X2455" i="23" s="1"/>
  <c r="AA2454" i="23"/>
  <c r="Z2454" i="23"/>
  <c r="Y2454" i="23"/>
  <c r="X2454" i="23" s="1"/>
  <c r="AA2453" i="23"/>
  <c r="Z2453" i="23"/>
  <c r="Y2453" i="23"/>
  <c r="X2453" i="23" s="1"/>
  <c r="AA2452" i="23"/>
  <c r="Z2452" i="23"/>
  <c r="Y2452" i="23"/>
  <c r="X2452" i="23" s="1"/>
  <c r="AA2451" i="23"/>
  <c r="Z2451" i="23"/>
  <c r="Y2451" i="23"/>
  <c r="X2451" i="23" s="1"/>
  <c r="AA2450" i="23"/>
  <c r="Z2450" i="23"/>
  <c r="Y2450" i="23"/>
  <c r="X2450" i="23" s="1"/>
  <c r="AA2449" i="23"/>
  <c r="Z2449" i="23"/>
  <c r="Y2449" i="23"/>
  <c r="X2449" i="23" s="1"/>
  <c r="AA2448" i="23"/>
  <c r="Z2448" i="23"/>
  <c r="Y2448" i="23"/>
  <c r="X2448" i="23" s="1"/>
  <c r="AA2447" i="23"/>
  <c r="Z2447" i="23"/>
  <c r="Y2447" i="23"/>
  <c r="X2447" i="23" s="1"/>
  <c r="AA2446" i="23"/>
  <c r="Z2446" i="23"/>
  <c r="Y2446" i="23"/>
  <c r="X2446" i="23" s="1"/>
  <c r="AA2445" i="23"/>
  <c r="Z2445" i="23"/>
  <c r="Y2445" i="23"/>
  <c r="X2445" i="23" s="1"/>
  <c r="AA2443" i="23"/>
  <c r="Z2443" i="23"/>
  <c r="Y2443" i="23"/>
  <c r="X2443" i="23" s="1"/>
  <c r="AA2442" i="23"/>
  <c r="Z2442" i="23"/>
  <c r="Y2442" i="23"/>
  <c r="X2442" i="23" s="1"/>
  <c r="AA2441" i="23"/>
  <c r="Z2441" i="23"/>
  <c r="Y2441" i="23"/>
  <c r="X2441" i="23"/>
  <c r="AA2440" i="23"/>
  <c r="Z2440" i="23"/>
  <c r="Y2440" i="23"/>
  <c r="X2440" i="23"/>
  <c r="AA2439" i="23"/>
  <c r="Z2439" i="23"/>
  <c r="Y2439" i="23"/>
  <c r="X2439" i="23" s="1"/>
  <c r="AA2438" i="23"/>
  <c r="Z2438" i="23"/>
  <c r="Y2438" i="23"/>
  <c r="X2438" i="23" s="1"/>
  <c r="AA2437" i="23"/>
  <c r="Z2437" i="23"/>
  <c r="Y2437" i="23"/>
  <c r="X2437" i="23" s="1"/>
  <c r="AA2436" i="23"/>
  <c r="Z2436" i="23"/>
  <c r="Y2436" i="23"/>
  <c r="X2436" i="23"/>
  <c r="AA2435" i="23"/>
  <c r="Z2435" i="23"/>
  <c r="Y2435" i="23"/>
  <c r="X2435" i="23" s="1"/>
  <c r="AA2434" i="23"/>
  <c r="Z2434" i="23"/>
  <c r="Y2434" i="23"/>
  <c r="X2434" i="23" s="1"/>
  <c r="AA2433" i="23"/>
  <c r="Z2433" i="23"/>
  <c r="Y2433" i="23"/>
  <c r="X2433" i="23" s="1"/>
  <c r="AA2432" i="23"/>
  <c r="Z2432" i="23"/>
  <c r="Y2432" i="23"/>
  <c r="X2432" i="23" s="1"/>
  <c r="AA2431" i="23"/>
  <c r="Z2431" i="23"/>
  <c r="Y2431" i="23"/>
  <c r="AA2430" i="23"/>
  <c r="Z2430" i="23"/>
  <c r="Y2430" i="23"/>
  <c r="X2430" i="23" s="1"/>
  <c r="AA2429" i="23"/>
  <c r="Z2429" i="23"/>
  <c r="Y2429" i="23"/>
  <c r="X2429" i="23" s="1"/>
  <c r="AA2428" i="23"/>
  <c r="Z2428" i="23"/>
  <c r="Y2428" i="23"/>
  <c r="X2428" i="23" s="1"/>
  <c r="AA2427" i="23"/>
  <c r="Z2427" i="23"/>
  <c r="Y2427" i="23"/>
  <c r="X2427" i="23" s="1"/>
  <c r="AA2426" i="23"/>
  <c r="Z2426" i="23"/>
  <c r="Y2426" i="23"/>
  <c r="X2426" i="23" s="1"/>
  <c r="AA2425" i="23"/>
  <c r="Z2425" i="23"/>
  <c r="Y2425" i="23"/>
  <c r="X2425" i="23" s="1"/>
  <c r="AA2424" i="23"/>
  <c r="Z2424" i="23"/>
  <c r="Y2424" i="23"/>
  <c r="X2424" i="23" s="1"/>
  <c r="AA2423" i="23"/>
  <c r="Z2423" i="23"/>
  <c r="Y2423" i="23"/>
  <c r="X2423" i="23" s="1"/>
  <c r="AA2422" i="23"/>
  <c r="Z2422" i="23"/>
  <c r="Y2422" i="23"/>
  <c r="X2422" i="23" s="1"/>
  <c r="AA2421" i="23"/>
  <c r="Z2421" i="23"/>
  <c r="Y2421" i="23"/>
  <c r="X2421" i="23" s="1"/>
  <c r="AA2420" i="23"/>
  <c r="Z2420" i="23"/>
  <c r="Y2420" i="23"/>
  <c r="AA2419" i="23"/>
  <c r="Z2419" i="23"/>
  <c r="Y2419" i="23"/>
  <c r="X2419" i="23" s="1"/>
  <c r="AA2418" i="23"/>
  <c r="Z2418" i="23"/>
  <c r="Y2418" i="23"/>
  <c r="X2418" i="23" s="1"/>
  <c r="AA2417" i="23"/>
  <c r="Z2417" i="23"/>
  <c r="Y2417" i="23"/>
  <c r="X2417" i="23" s="1"/>
  <c r="AA2416" i="23"/>
  <c r="Z2416" i="23"/>
  <c r="Y2416" i="23"/>
  <c r="X2416" i="23" s="1"/>
  <c r="AA2415" i="23"/>
  <c r="Z2415" i="23"/>
  <c r="Y2415" i="23"/>
  <c r="X2415" i="23" s="1"/>
  <c r="AA2414" i="23"/>
  <c r="Z2414" i="23"/>
  <c r="Y2414" i="23"/>
  <c r="AA2413" i="23"/>
  <c r="Z2413" i="23"/>
  <c r="Y2413" i="23"/>
  <c r="X2413" i="23" s="1"/>
  <c r="AA2410" i="23"/>
  <c r="Z2410" i="23"/>
  <c r="Y2410" i="23"/>
  <c r="X2410" i="23" s="1"/>
  <c r="AA2408" i="23"/>
  <c r="Z2408" i="23"/>
  <c r="Y2408" i="23"/>
  <c r="X2408" i="23" s="1"/>
  <c r="AA2407" i="23"/>
  <c r="Z2407" i="23"/>
  <c r="Y2407" i="23"/>
  <c r="X2407" i="23" s="1"/>
  <c r="AA2406" i="23"/>
  <c r="Z2406" i="23"/>
  <c r="Y2406" i="23"/>
  <c r="X2406" i="23" s="1"/>
  <c r="AA2405" i="23"/>
  <c r="Z2405" i="23"/>
  <c r="Y2405" i="23"/>
  <c r="X2405" i="23" s="1"/>
  <c r="AA2403" i="23"/>
  <c r="Z2403" i="23"/>
  <c r="Y2403" i="23"/>
  <c r="X2403" i="23" s="1"/>
  <c r="AA2402" i="23"/>
  <c r="Z2402" i="23"/>
  <c r="Y2402" i="23"/>
  <c r="X2402" i="23" s="1"/>
  <c r="AA2401" i="23"/>
  <c r="Z2401" i="23"/>
  <c r="Y2401" i="23"/>
  <c r="X2401" i="23" s="1"/>
  <c r="AA2400" i="23"/>
  <c r="Z2400" i="23"/>
  <c r="Y2400" i="23"/>
  <c r="X2400" i="23" s="1"/>
  <c r="AA2398" i="23"/>
  <c r="Z2398" i="23"/>
  <c r="Y2398" i="23"/>
  <c r="X2398" i="23" s="1"/>
  <c r="AA2397" i="23"/>
  <c r="Z2397" i="23"/>
  <c r="Y2397" i="23"/>
  <c r="X2397" i="23" s="1"/>
  <c r="AA2394" i="23"/>
  <c r="Z2394" i="23"/>
  <c r="Y2394" i="23"/>
  <c r="X2394" i="23" s="1"/>
  <c r="AA2393" i="23"/>
  <c r="Z2393" i="23"/>
  <c r="Y2393" i="23"/>
  <c r="X2393" i="23" s="1"/>
  <c r="AA2392" i="23"/>
  <c r="Z2392" i="23"/>
  <c r="Y2392" i="23"/>
  <c r="X2392" i="23" s="1"/>
  <c r="AA2391" i="23"/>
  <c r="Z2391" i="23"/>
  <c r="Y2391" i="23"/>
  <c r="X2391" i="23" s="1"/>
  <c r="AA2390" i="23"/>
  <c r="Z2390" i="23"/>
  <c r="Y2390" i="23"/>
  <c r="X2390" i="23" s="1"/>
  <c r="AA2389" i="23"/>
  <c r="Z2389" i="23"/>
  <c r="Y2389" i="23"/>
  <c r="AA2388" i="23"/>
  <c r="Z2388" i="23"/>
  <c r="Y2388" i="23"/>
  <c r="X2388" i="23" s="1"/>
  <c r="AA2343" i="23"/>
  <c r="Z2343" i="23"/>
  <c r="Y2343" i="23"/>
  <c r="X2343" i="23" s="1"/>
  <c r="AA2342" i="23"/>
  <c r="Z2342" i="23"/>
  <c r="Y2342" i="23"/>
  <c r="AA2341" i="23"/>
  <c r="Z2341" i="23"/>
  <c r="Y2341" i="23"/>
  <c r="X2341" i="23" s="1"/>
  <c r="AA2340" i="23"/>
  <c r="Z2340" i="23"/>
  <c r="Y2340" i="23"/>
  <c r="AA2339" i="23"/>
  <c r="Z2339" i="23"/>
  <c r="Y2339" i="23"/>
  <c r="X2339" i="23" s="1"/>
  <c r="AA2338" i="23"/>
  <c r="Z2338" i="23"/>
  <c r="Y2338" i="23"/>
  <c r="X2338" i="23" s="1"/>
  <c r="AA2337" i="23"/>
  <c r="Z2337" i="23"/>
  <c r="Y2337" i="23"/>
  <c r="X2337" i="23" s="1"/>
  <c r="AA2336" i="23"/>
  <c r="Z2336" i="23"/>
  <c r="Y2336" i="23"/>
  <c r="X2336" i="23" s="1"/>
  <c r="AA2335" i="23"/>
  <c r="Z2335" i="23"/>
  <c r="Y2335" i="23"/>
  <c r="X2335" i="23" s="1"/>
  <c r="AA2334" i="23"/>
  <c r="Z2334" i="23"/>
  <c r="Y2334" i="23"/>
  <c r="X2334" i="23" s="1"/>
  <c r="AA2333" i="23"/>
  <c r="Z2333" i="23"/>
  <c r="Y2333" i="23"/>
  <c r="X2333" i="23" s="1"/>
  <c r="AA2332" i="23"/>
  <c r="Z2332" i="23"/>
  <c r="Y2332" i="23"/>
  <c r="X2332" i="23" s="1"/>
  <c r="AA2331" i="23"/>
  <c r="Z2331" i="23"/>
  <c r="Y2331" i="23"/>
  <c r="X2331" i="23" s="1"/>
  <c r="AA2330" i="23"/>
  <c r="Z2330" i="23"/>
  <c r="Y2330" i="23"/>
  <c r="AA2329" i="23"/>
  <c r="Z2329" i="23"/>
  <c r="Y2329" i="23"/>
  <c r="X2329" i="23" s="1"/>
  <c r="AA2328" i="23"/>
  <c r="Z2328" i="23"/>
  <c r="Y2328" i="23"/>
  <c r="X2328" i="23" s="1"/>
  <c r="AA2327" i="23"/>
  <c r="Z2327" i="23"/>
  <c r="Y2327" i="23"/>
  <c r="X2327" i="23" s="1"/>
  <c r="AA2325" i="23"/>
  <c r="Z2325" i="23"/>
  <c r="Y2325" i="23"/>
  <c r="X2325" i="23" s="1"/>
  <c r="AA2324" i="23"/>
  <c r="Z2324" i="23"/>
  <c r="Y2324" i="23"/>
  <c r="X2324" i="23" s="1"/>
  <c r="AA2323" i="23"/>
  <c r="Z2323" i="23"/>
  <c r="Y2323" i="23"/>
  <c r="X2323" i="23" s="1"/>
  <c r="AA2322" i="23"/>
  <c r="Z2322" i="23"/>
  <c r="Y2322" i="23"/>
  <c r="X2322" i="23" s="1"/>
  <c r="AA2321" i="23"/>
  <c r="Z2321" i="23"/>
  <c r="Y2321" i="23"/>
  <c r="X2321" i="23" s="1"/>
  <c r="AA2320" i="23"/>
  <c r="Z2320" i="23"/>
  <c r="Y2320" i="23"/>
  <c r="X2320" i="23" s="1"/>
  <c r="AA2319" i="23"/>
  <c r="Z2319" i="23"/>
  <c r="Y2319" i="23"/>
  <c r="X2319" i="23" s="1"/>
  <c r="AA2318" i="23"/>
  <c r="Z2318" i="23"/>
  <c r="Y2318" i="23"/>
  <c r="X2318" i="23" s="1"/>
  <c r="AA2317" i="23"/>
  <c r="Z2317" i="23"/>
  <c r="Y2317" i="23"/>
  <c r="X2317" i="23" s="1"/>
  <c r="AA2316" i="23"/>
  <c r="Z2316" i="23"/>
  <c r="Y2316" i="23"/>
  <c r="X2316" i="23" s="1"/>
  <c r="AA2315" i="23"/>
  <c r="Z2315" i="23"/>
  <c r="Y2315" i="23"/>
  <c r="X2315" i="23" s="1"/>
  <c r="AA2314" i="23"/>
  <c r="Z2314" i="23"/>
  <c r="Y2314" i="23"/>
  <c r="X2314" i="23" s="1"/>
  <c r="AA2313" i="23"/>
  <c r="Z2313" i="23"/>
  <c r="Y2313" i="23"/>
  <c r="X2313" i="23" s="1"/>
  <c r="AA2312" i="23"/>
  <c r="Z2312" i="23"/>
  <c r="Y2312" i="23"/>
  <c r="X2312" i="23" s="1"/>
  <c r="AA2311" i="23"/>
  <c r="Z2311" i="23"/>
  <c r="Y2311" i="23"/>
  <c r="X2311" i="23" s="1"/>
  <c r="AA2310" i="23"/>
  <c r="Z2310" i="23"/>
  <c r="Y2310" i="23"/>
  <c r="X2310" i="23" s="1"/>
  <c r="AA2309" i="23"/>
  <c r="Z2309" i="23"/>
  <c r="Y2309" i="23"/>
  <c r="X2309" i="23" s="1"/>
  <c r="AA2308" i="23"/>
  <c r="Z2308" i="23"/>
  <c r="Y2308" i="23"/>
  <c r="X2308" i="23" s="1"/>
  <c r="AA2307" i="23"/>
  <c r="Z2307" i="23"/>
  <c r="Y2307" i="23"/>
  <c r="AA2306" i="23"/>
  <c r="Z2306" i="23"/>
  <c r="Y2306" i="23"/>
  <c r="X2306" i="23" s="1"/>
  <c r="AA2305" i="23"/>
  <c r="Z2305" i="23"/>
  <c r="Y2305" i="23"/>
  <c r="X2305" i="23" s="1"/>
  <c r="AA2304" i="23"/>
  <c r="Z2304" i="23"/>
  <c r="Y2304" i="23"/>
  <c r="X2304" i="23" s="1"/>
  <c r="AA2303" i="23"/>
  <c r="Z2303" i="23"/>
  <c r="Y2303" i="23"/>
  <c r="X2303" i="23" s="1"/>
  <c r="AA2302" i="23"/>
  <c r="Z2302" i="23"/>
  <c r="Y2302" i="23"/>
  <c r="X2302" i="23" s="1"/>
  <c r="AA2301" i="23"/>
  <c r="Z2301" i="23"/>
  <c r="Y2301" i="23"/>
  <c r="AA2300" i="23"/>
  <c r="Z2300" i="23"/>
  <c r="Y2300" i="23"/>
  <c r="X2300" i="23" s="1"/>
  <c r="AA2299" i="23"/>
  <c r="Z2299" i="23"/>
  <c r="Y2299" i="23"/>
  <c r="X2299" i="23" s="1"/>
  <c r="AA2298" i="23"/>
  <c r="Z2298" i="23"/>
  <c r="Y2298" i="23"/>
  <c r="X2298" i="23" s="1"/>
  <c r="AA2297" i="23"/>
  <c r="Z2297" i="23"/>
  <c r="Y2297" i="23"/>
  <c r="X2297" i="23" s="1"/>
  <c r="AA2296" i="23"/>
  <c r="Z2296" i="23"/>
  <c r="Y2296" i="23"/>
  <c r="X2296" i="23" s="1"/>
  <c r="AA2295" i="23"/>
  <c r="Z2295" i="23"/>
  <c r="Y2295" i="23"/>
  <c r="X2295" i="23" s="1"/>
  <c r="AA2294" i="23"/>
  <c r="Z2294" i="23"/>
  <c r="Y2294" i="23"/>
  <c r="AA2293" i="23"/>
  <c r="Z2293" i="23"/>
  <c r="Y2293" i="23"/>
  <c r="X2293" i="23" s="1"/>
  <c r="AA2292" i="23"/>
  <c r="Z2292" i="23"/>
  <c r="Y2292" i="23"/>
  <c r="X2292" i="23" s="1"/>
  <c r="AA2291" i="23"/>
  <c r="Z2291" i="23"/>
  <c r="Y2291" i="23"/>
  <c r="X2291" i="23" s="1"/>
  <c r="AA2290" i="23"/>
  <c r="Z2290" i="23"/>
  <c r="Y2290" i="23"/>
  <c r="X2290" i="23"/>
  <c r="AA2289" i="23"/>
  <c r="Z2289" i="23"/>
  <c r="Y2289" i="23"/>
  <c r="X2289" i="23" s="1"/>
  <c r="AA2288" i="23"/>
  <c r="Z2288" i="23"/>
  <c r="Y2288" i="23"/>
  <c r="X2288" i="23" s="1"/>
  <c r="AA2287" i="23"/>
  <c r="Z2287" i="23"/>
  <c r="Y2287" i="23"/>
  <c r="X2287" i="23" s="1"/>
  <c r="AA2286" i="23"/>
  <c r="Z2286" i="23"/>
  <c r="Y2286" i="23"/>
  <c r="X2286" i="23" s="1"/>
  <c r="AA2285" i="23"/>
  <c r="Z2285" i="23"/>
  <c r="Y2285" i="23"/>
  <c r="X2285" i="23" s="1"/>
  <c r="AA2284" i="23"/>
  <c r="Z2284" i="23"/>
  <c r="Y2284" i="23"/>
  <c r="X2284" i="23" s="1"/>
  <c r="AA2283" i="23"/>
  <c r="Z2283" i="23"/>
  <c r="Y2283" i="23"/>
  <c r="X2283" i="23"/>
  <c r="AA2282" i="23"/>
  <c r="Z2282" i="23"/>
  <c r="Y2282" i="23"/>
  <c r="X2282" i="23"/>
  <c r="AA2281" i="23"/>
  <c r="Z2281" i="23"/>
  <c r="Y2281" i="23"/>
  <c r="X2281" i="23"/>
  <c r="AA2280" i="23"/>
  <c r="Z2280" i="23"/>
  <c r="Y2280" i="23"/>
  <c r="X2280" i="23"/>
  <c r="AA2279" i="23"/>
  <c r="Z2279" i="23"/>
  <c r="Y2279" i="23"/>
  <c r="X2279" i="23"/>
  <c r="AA2278" i="23"/>
  <c r="Z2278" i="23"/>
  <c r="Y2278" i="23"/>
  <c r="X2278" i="23" s="1"/>
  <c r="AA2277" i="23"/>
  <c r="Z2277" i="23"/>
  <c r="Y2277" i="23"/>
  <c r="X2277" i="23" s="1"/>
  <c r="AA2276" i="23"/>
  <c r="Z2276" i="23"/>
  <c r="Y2276" i="23"/>
  <c r="X2276" i="23" s="1"/>
  <c r="AA2275" i="23"/>
  <c r="Z2275" i="23"/>
  <c r="Y2275" i="23"/>
  <c r="X2275" i="23"/>
  <c r="AA2274" i="23"/>
  <c r="Z2274" i="23"/>
  <c r="Y2274" i="23"/>
  <c r="X2274" i="23" s="1"/>
  <c r="AA2273" i="23"/>
  <c r="Z2273" i="23"/>
  <c r="Y2273" i="23"/>
  <c r="X2273" i="23" s="1"/>
  <c r="AA2272" i="23"/>
  <c r="Z2272" i="23"/>
  <c r="Y2272" i="23"/>
  <c r="X2272" i="23" s="1"/>
  <c r="AA2271" i="23"/>
  <c r="Z2271" i="23"/>
  <c r="Y2271" i="23"/>
  <c r="X2271" i="23" s="1"/>
  <c r="AA2270" i="23"/>
  <c r="Z2270" i="23"/>
  <c r="Y2270" i="23"/>
  <c r="X2270" i="23" s="1"/>
  <c r="AA2269" i="23"/>
  <c r="Z2269" i="23"/>
  <c r="Y2269" i="23"/>
  <c r="X2269" i="23" s="1"/>
  <c r="AA2268" i="23"/>
  <c r="Z2268" i="23"/>
  <c r="Y2268" i="23"/>
  <c r="X2268" i="23" s="1"/>
  <c r="AA2267" i="23"/>
  <c r="Z2267" i="23"/>
  <c r="Y2267" i="23"/>
  <c r="X2267" i="23" s="1"/>
  <c r="AA2266" i="23"/>
  <c r="Z2266" i="23"/>
  <c r="Y2266" i="23"/>
  <c r="X2266" i="23" s="1"/>
  <c r="AA2265" i="23"/>
  <c r="Z2265" i="23"/>
  <c r="Y2265" i="23"/>
  <c r="X2265" i="23"/>
  <c r="AA2264" i="23"/>
  <c r="Z2264" i="23"/>
  <c r="Y2264" i="23"/>
  <c r="X2264" i="23"/>
  <c r="AA2263" i="23"/>
  <c r="Z2263" i="23"/>
  <c r="Y2263" i="23"/>
  <c r="X2263" i="23" s="1"/>
  <c r="AA2262" i="23"/>
  <c r="Z2262" i="23"/>
  <c r="Y2262" i="23"/>
  <c r="X2262" i="23" s="1"/>
  <c r="AA2261" i="23"/>
  <c r="Z2261" i="23"/>
  <c r="Y2261" i="23"/>
  <c r="X2261" i="23" s="1"/>
  <c r="AA2260" i="23"/>
  <c r="Z2260" i="23"/>
  <c r="Y2260" i="23"/>
  <c r="X2260" i="23" s="1"/>
  <c r="AA2259" i="23"/>
  <c r="Z2259" i="23"/>
  <c r="Y2259" i="23"/>
  <c r="X2259" i="23" s="1"/>
  <c r="AA2258" i="23"/>
  <c r="Z2258" i="23"/>
  <c r="Y2258" i="23"/>
  <c r="AA2256" i="23"/>
  <c r="Z2256" i="23"/>
  <c r="Y2256" i="23"/>
  <c r="X2256" i="23" s="1"/>
  <c r="AA2255" i="23"/>
  <c r="Z2255" i="23"/>
  <c r="Y2255" i="23"/>
  <c r="AA2254" i="23"/>
  <c r="Z2254" i="23"/>
  <c r="Y2254" i="23"/>
  <c r="X2254" i="23" s="1"/>
  <c r="AA2253" i="23"/>
  <c r="Z2253" i="23"/>
  <c r="Y2253" i="23"/>
  <c r="AA2252" i="23"/>
  <c r="Z2252" i="23"/>
  <c r="Y2252" i="23"/>
  <c r="X2252" i="23" s="1"/>
  <c r="AA2251" i="23"/>
  <c r="Z2251" i="23"/>
  <c r="Y2251" i="23"/>
  <c r="AA2250" i="23"/>
  <c r="Z2250" i="23"/>
  <c r="Y2250" i="23"/>
  <c r="X2250" i="23" s="1"/>
  <c r="AA2249" i="23"/>
  <c r="Z2249" i="23"/>
  <c r="Y2249" i="23"/>
  <c r="AA2248" i="23"/>
  <c r="Z2248" i="23"/>
  <c r="Y2248" i="23"/>
  <c r="X2248" i="23" s="1"/>
  <c r="AA2247" i="23"/>
  <c r="Z2247" i="23"/>
  <c r="Y2247" i="23"/>
  <c r="AA2246" i="23"/>
  <c r="Z2246" i="23"/>
  <c r="Y2246" i="23"/>
  <c r="X2246" i="23" s="1"/>
  <c r="AA2245" i="23"/>
  <c r="Z2245" i="23"/>
  <c r="Y2245" i="23"/>
  <c r="AA2244" i="23"/>
  <c r="Z2244" i="23"/>
  <c r="Y2244" i="23"/>
  <c r="X2244" i="23" s="1"/>
  <c r="AA2243" i="23"/>
  <c r="Z2243" i="23"/>
  <c r="Y2243" i="23"/>
  <c r="AA2241" i="23"/>
  <c r="Z2241" i="23"/>
  <c r="Y2241" i="23"/>
  <c r="X2241" i="23" s="1"/>
  <c r="AA2240" i="23"/>
  <c r="Z2240" i="23"/>
  <c r="Y2240" i="23"/>
  <c r="AA2239" i="23"/>
  <c r="Z2239" i="23"/>
  <c r="Y2239" i="23"/>
  <c r="X2239" i="23" s="1"/>
  <c r="AA2238" i="23"/>
  <c r="Z2238" i="23"/>
  <c r="Y2238" i="23"/>
  <c r="AA2237" i="23"/>
  <c r="Z2237" i="23"/>
  <c r="Y2237" i="23"/>
  <c r="X2237" i="23" s="1"/>
  <c r="AA2236" i="23"/>
  <c r="Z2236" i="23"/>
  <c r="Y2236" i="23"/>
  <c r="AA2235" i="23"/>
  <c r="Z2235" i="23"/>
  <c r="Y2235" i="23"/>
  <c r="X2235" i="23" s="1"/>
  <c r="AA2234" i="23"/>
  <c r="Z2234" i="23"/>
  <c r="Y2234" i="23"/>
  <c r="AA2233" i="23"/>
  <c r="Z2233" i="23"/>
  <c r="Y2233" i="23"/>
  <c r="X2233" i="23" s="1"/>
  <c r="AA2232" i="23"/>
  <c r="Z2232" i="23"/>
  <c r="Y2232" i="23"/>
  <c r="AA2231" i="23"/>
  <c r="Z2231" i="23"/>
  <c r="Y2231" i="23"/>
  <c r="X2231" i="23" s="1"/>
  <c r="AA2230" i="23"/>
  <c r="Z2230" i="23"/>
  <c r="Y2230" i="23"/>
  <c r="X2230" i="23" s="1"/>
  <c r="AA2229" i="23"/>
  <c r="Z2229" i="23"/>
  <c r="Y2229" i="23"/>
  <c r="X2229" i="23" s="1"/>
  <c r="AA2220" i="23"/>
  <c r="Z2220" i="23"/>
  <c r="Y2220" i="23"/>
  <c r="X2220" i="23" s="1"/>
  <c r="AA2219" i="23"/>
  <c r="Z2219" i="23"/>
  <c r="Y2219" i="23"/>
  <c r="X2219" i="23" s="1"/>
  <c r="AA2216" i="23"/>
  <c r="Z2216" i="23"/>
  <c r="Y2216" i="23"/>
  <c r="X2216" i="23" s="1"/>
  <c r="AA2214" i="23"/>
  <c r="Z2214" i="23"/>
  <c r="Y2214" i="23"/>
  <c r="X2214" i="23"/>
  <c r="AA2213" i="23"/>
  <c r="Z2213" i="23"/>
  <c r="Y2213" i="23"/>
  <c r="X2213" i="23"/>
  <c r="AA2212" i="23"/>
  <c r="Z2212" i="23"/>
  <c r="Y2212" i="23"/>
  <c r="X2212" i="23" s="1"/>
  <c r="AA2211" i="23"/>
  <c r="Z2211" i="23"/>
  <c r="Y2211" i="23"/>
  <c r="X2211" i="23" s="1"/>
  <c r="AA2209" i="23"/>
  <c r="Z2209" i="23"/>
  <c r="Y2209" i="23"/>
  <c r="X2209" i="23" s="1"/>
  <c r="AA2207" i="23"/>
  <c r="Z2207" i="23"/>
  <c r="Y2207" i="23"/>
  <c r="X2207" i="23" s="1"/>
  <c r="AA2206" i="23"/>
  <c r="Z2206" i="23"/>
  <c r="Y2206" i="23"/>
  <c r="X2206" i="23" s="1"/>
  <c r="AA2205" i="23"/>
  <c r="Z2205" i="23"/>
  <c r="Y2205" i="23"/>
  <c r="X2205" i="23" s="1"/>
  <c r="AA2204" i="23"/>
  <c r="Z2204" i="23"/>
  <c r="Y2204" i="23"/>
  <c r="X2204" i="23" s="1"/>
  <c r="AA2203" i="23"/>
  <c r="Z2203" i="23"/>
  <c r="Y2203" i="23"/>
  <c r="X2203" i="23" s="1"/>
  <c r="AA2202" i="23"/>
  <c r="Z2202" i="23"/>
  <c r="Y2202" i="23"/>
  <c r="X2202" i="23" s="1"/>
  <c r="AA2201" i="23"/>
  <c r="Z2201" i="23"/>
  <c r="Y2201" i="23"/>
  <c r="X2201" i="23" s="1"/>
  <c r="AA2200" i="23"/>
  <c r="Z2200" i="23"/>
  <c r="Y2200" i="23"/>
  <c r="X2200" i="23" s="1"/>
  <c r="AA2199" i="23"/>
  <c r="Z2199" i="23"/>
  <c r="Y2199" i="23"/>
  <c r="X2199" i="23" s="1"/>
  <c r="AA2198" i="23"/>
  <c r="Z2198" i="23"/>
  <c r="Y2198" i="23"/>
  <c r="X2198" i="23" s="1"/>
  <c r="AA2197" i="23"/>
  <c r="Z2197" i="23"/>
  <c r="Y2197" i="23"/>
  <c r="X2197" i="23" s="1"/>
  <c r="AA2195" i="23"/>
  <c r="Z2195" i="23"/>
  <c r="Y2195" i="23"/>
  <c r="X2195" i="23" s="1"/>
  <c r="AA2193" i="23"/>
  <c r="Z2193" i="23"/>
  <c r="Y2193" i="23"/>
  <c r="X2193" i="23" s="1"/>
  <c r="AA2192" i="23"/>
  <c r="Z2192" i="23"/>
  <c r="Y2192" i="23"/>
  <c r="X2192" i="23" s="1"/>
  <c r="AA2191" i="23"/>
  <c r="Z2191" i="23"/>
  <c r="Y2191" i="23"/>
  <c r="X2191" i="23" s="1"/>
  <c r="AA2189" i="23"/>
  <c r="Z2189" i="23"/>
  <c r="Y2189" i="23"/>
  <c r="X2189" i="23" s="1"/>
  <c r="AA2188" i="23"/>
  <c r="Z2188" i="23"/>
  <c r="Y2188" i="23"/>
  <c r="X2188" i="23" s="1"/>
  <c r="AA2186" i="23"/>
  <c r="Z2186" i="23"/>
  <c r="Y2186" i="23"/>
  <c r="X2186" i="23" s="1"/>
  <c r="AA2185" i="23"/>
  <c r="Z2185" i="23"/>
  <c r="Y2185" i="23"/>
  <c r="X2185" i="23" s="1"/>
  <c r="AA2184" i="23"/>
  <c r="Z2184" i="23"/>
  <c r="Y2184" i="23"/>
  <c r="X2184" i="23" s="1"/>
  <c r="AA2182" i="23"/>
  <c r="Z2182" i="23"/>
  <c r="Y2182" i="23"/>
  <c r="X2182" i="23" s="1"/>
  <c r="AA2181" i="23"/>
  <c r="Z2181" i="23"/>
  <c r="Y2181" i="23"/>
  <c r="AA2180" i="23"/>
  <c r="Z2180" i="23"/>
  <c r="Y2180" i="23"/>
  <c r="X2180" i="23" s="1"/>
  <c r="AA2179" i="23"/>
  <c r="Z2179" i="23"/>
  <c r="Y2179" i="23"/>
  <c r="AA2178" i="23"/>
  <c r="Z2178" i="23"/>
  <c r="Y2178" i="23"/>
  <c r="X2178" i="23" s="1"/>
  <c r="AA2177" i="23"/>
  <c r="Z2177" i="23"/>
  <c r="Y2177" i="23"/>
  <c r="AA2176" i="23"/>
  <c r="Z2176" i="23"/>
  <c r="Y2176" i="23"/>
  <c r="X2176" i="23" s="1"/>
  <c r="AA2175" i="23"/>
  <c r="Z2175" i="23"/>
  <c r="Y2175" i="23"/>
  <c r="X2175" i="23" s="1"/>
  <c r="AA2174" i="23"/>
  <c r="Z2174" i="23"/>
  <c r="Y2174" i="23"/>
  <c r="X2174" i="23" s="1"/>
  <c r="AA2173" i="23"/>
  <c r="Z2173" i="23"/>
  <c r="Y2173" i="23"/>
  <c r="AA2172" i="23"/>
  <c r="Z2172" i="23"/>
  <c r="Y2172" i="23"/>
  <c r="X2172" i="23" s="1"/>
  <c r="AA2171" i="23"/>
  <c r="Z2171" i="23"/>
  <c r="Y2171" i="23"/>
  <c r="X2171" i="23" s="1"/>
  <c r="AA2170" i="23"/>
  <c r="Z2170" i="23"/>
  <c r="Y2170" i="23"/>
  <c r="X2170" i="23" s="1"/>
  <c r="AA2169" i="23"/>
  <c r="Z2169" i="23"/>
  <c r="Y2169" i="23"/>
  <c r="X2169" i="23" s="1"/>
  <c r="AA2168" i="23"/>
  <c r="Z2168" i="23"/>
  <c r="Y2168" i="23"/>
  <c r="X2168" i="23" s="1"/>
  <c r="AA2167" i="23"/>
  <c r="Z2167" i="23"/>
  <c r="Y2167" i="23"/>
  <c r="AA2166" i="23"/>
  <c r="Z2166" i="23"/>
  <c r="Y2166" i="23"/>
  <c r="X2166" i="23" s="1"/>
  <c r="AA2165" i="23"/>
  <c r="Z2165" i="23"/>
  <c r="Y2165" i="23"/>
  <c r="X2165" i="23" s="1"/>
  <c r="AA2164" i="23"/>
  <c r="Z2164" i="23"/>
  <c r="Y2164" i="23"/>
  <c r="X2164" i="23" s="1"/>
  <c r="AA2163" i="23"/>
  <c r="Z2163" i="23"/>
  <c r="Y2163" i="23"/>
  <c r="X2163" i="23" s="1"/>
  <c r="AA2162" i="23"/>
  <c r="Z2162" i="23"/>
  <c r="Y2162" i="23"/>
  <c r="X2162" i="23" s="1"/>
  <c r="AA2161" i="23"/>
  <c r="Z2161" i="23"/>
  <c r="Y2161" i="23"/>
  <c r="X2161" i="23" s="1"/>
  <c r="AA2159" i="23"/>
  <c r="Z2159" i="23"/>
  <c r="Y2159" i="23"/>
  <c r="X2159" i="23" s="1"/>
  <c r="AA2158" i="23"/>
  <c r="Z2158" i="23"/>
  <c r="Y2158" i="23"/>
  <c r="AA2157" i="23"/>
  <c r="Z2157" i="23"/>
  <c r="Y2157" i="23"/>
  <c r="X2157" i="23" s="1"/>
  <c r="AA2156" i="23"/>
  <c r="Z2156" i="23"/>
  <c r="Y2156" i="23"/>
  <c r="AA2155" i="23"/>
  <c r="Z2155" i="23"/>
  <c r="Y2155" i="23"/>
  <c r="X2155" i="23" s="1"/>
  <c r="AA2154" i="23"/>
  <c r="Z2154" i="23"/>
  <c r="Y2154" i="23"/>
  <c r="AA2153" i="23"/>
  <c r="Z2153" i="23"/>
  <c r="Y2153" i="23"/>
  <c r="X2153" i="23" s="1"/>
  <c r="AA2152" i="23"/>
  <c r="Z2152" i="23"/>
  <c r="Y2152" i="23"/>
  <c r="X2152" i="23" s="1"/>
  <c r="AA2151" i="23"/>
  <c r="Z2151" i="23"/>
  <c r="Y2151" i="23"/>
  <c r="X2151" i="23" s="1"/>
  <c r="AA2150" i="23"/>
  <c r="Z2150" i="23"/>
  <c r="Y2150" i="23"/>
  <c r="X2150" i="23" s="1"/>
  <c r="AA2149" i="23"/>
  <c r="Z2149" i="23"/>
  <c r="Y2149" i="23"/>
  <c r="X2149" i="23" s="1"/>
  <c r="AA2148" i="23"/>
  <c r="Z2148" i="23"/>
  <c r="Y2148" i="23"/>
  <c r="X2148" i="23" s="1"/>
  <c r="AA2147" i="23"/>
  <c r="Z2147" i="23"/>
  <c r="Y2147" i="23"/>
  <c r="X2147" i="23" s="1"/>
  <c r="AA2146" i="23"/>
  <c r="Z2146" i="23"/>
  <c r="Y2146" i="23"/>
  <c r="AA2145" i="23"/>
  <c r="Z2145" i="23"/>
  <c r="Y2145" i="23"/>
  <c r="X2145" i="23" s="1"/>
  <c r="AA2144" i="23"/>
  <c r="Z2144" i="23"/>
  <c r="Y2144" i="23"/>
  <c r="X2144" i="23" s="1"/>
  <c r="AA2143" i="23"/>
  <c r="Z2143" i="23"/>
  <c r="Y2143" i="23"/>
  <c r="X2143" i="23" s="1"/>
  <c r="AA2142" i="23"/>
  <c r="Z2142" i="23"/>
  <c r="Y2142" i="23"/>
  <c r="X2142" i="23" s="1"/>
  <c r="AA2141" i="23"/>
  <c r="Z2141" i="23"/>
  <c r="Y2141" i="23"/>
  <c r="X2141" i="23" s="1"/>
  <c r="AA2137" i="23"/>
  <c r="Z2137" i="23"/>
  <c r="Y2137" i="23"/>
  <c r="X2137" i="23"/>
  <c r="AA2136" i="23"/>
  <c r="Z2136" i="23"/>
  <c r="Y2136" i="23"/>
  <c r="X2136" i="23"/>
  <c r="AA2135" i="23"/>
  <c r="Z2135" i="23"/>
  <c r="Y2135" i="23"/>
  <c r="X2135" i="23"/>
  <c r="AA2134" i="23"/>
  <c r="Z2134" i="23"/>
  <c r="Y2134" i="23"/>
  <c r="X2134" i="23"/>
  <c r="AA2133" i="23"/>
  <c r="Z2133" i="23"/>
  <c r="Y2133" i="23"/>
  <c r="X2133" i="23" s="1"/>
  <c r="AA2132" i="23"/>
  <c r="Z2132" i="23"/>
  <c r="Y2132" i="23"/>
  <c r="X2132" i="23" s="1"/>
  <c r="AA2131" i="23"/>
  <c r="Z2131" i="23"/>
  <c r="Y2131" i="23"/>
  <c r="X2131" i="23" s="1"/>
  <c r="AA2130" i="23"/>
  <c r="Z2130" i="23"/>
  <c r="Y2130" i="23"/>
  <c r="X2130" i="23" s="1"/>
  <c r="AA2129" i="23"/>
  <c r="Z2129" i="23"/>
  <c r="Y2129" i="23"/>
  <c r="X2129" i="23" s="1"/>
  <c r="AA2128" i="23"/>
  <c r="Z2128" i="23"/>
  <c r="Y2128" i="23"/>
  <c r="X2128" i="23" s="1"/>
  <c r="AA2126" i="23"/>
  <c r="Z2126" i="23"/>
  <c r="Y2126" i="23"/>
  <c r="X2126" i="23"/>
  <c r="AA2125" i="23"/>
  <c r="Z2125" i="23"/>
  <c r="Y2125" i="23"/>
  <c r="X2125" i="23"/>
  <c r="AA2124" i="23"/>
  <c r="Z2124" i="23"/>
  <c r="Y2124" i="23"/>
  <c r="X2124" i="23"/>
  <c r="AA2123" i="23"/>
  <c r="Z2123" i="23"/>
  <c r="Y2123" i="23"/>
  <c r="X2123" i="23"/>
  <c r="AA2122" i="23"/>
  <c r="Z2122" i="23"/>
  <c r="Y2122" i="23"/>
  <c r="X2122" i="23"/>
  <c r="AA2121" i="23"/>
  <c r="Z2121" i="23"/>
  <c r="Y2121" i="23"/>
  <c r="X2121" i="23"/>
  <c r="AA2120" i="23"/>
  <c r="Z2120" i="23"/>
  <c r="Y2120" i="23"/>
  <c r="X2120" i="23"/>
  <c r="AA2119" i="23"/>
  <c r="Z2119" i="23"/>
  <c r="Y2119" i="23"/>
  <c r="X2119" i="23"/>
  <c r="AA2118" i="23"/>
  <c r="Z2118" i="23"/>
  <c r="Y2118" i="23"/>
  <c r="X2118" i="23"/>
  <c r="AA2117" i="23"/>
  <c r="Z2117" i="23"/>
  <c r="Y2117" i="23"/>
  <c r="X2117" i="23"/>
  <c r="AA2115" i="23"/>
  <c r="Z2115" i="23"/>
  <c r="Y2115" i="23"/>
  <c r="X2115" i="23"/>
  <c r="AA2112" i="23"/>
  <c r="Z2112" i="23"/>
  <c r="Y2112" i="23"/>
  <c r="X2112" i="23" s="1"/>
  <c r="AA2111" i="23"/>
  <c r="Z2111" i="23"/>
  <c r="Y2111" i="23"/>
  <c r="X2111" i="23" s="1"/>
  <c r="AA2110" i="23"/>
  <c r="Z2110" i="23"/>
  <c r="Y2110" i="23"/>
  <c r="X2110" i="23" s="1"/>
  <c r="AA2109" i="23"/>
  <c r="Z2109" i="23"/>
  <c r="Y2109" i="23"/>
  <c r="X2109" i="23" s="1"/>
  <c r="AA2108" i="23"/>
  <c r="Z2108" i="23"/>
  <c r="Y2108" i="23"/>
  <c r="X2108" i="23" s="1"/>
  <c r="AA2107" i="23"/>
  <c r="Z2107" i="23"/>
  <c r="Y2107" i="23"/>
  <c r="X2107" i="23" s="1"/>
  <c r="AA2106" i="23"/>
  <c r="Z2106" i="23"/>
  <c r="Y2106" i="23"/>
  <c r="X2106" i="23" s="1"/>
  <c r="AA2105" i="23"/>
  <c r="Z2105" i="23"/>
  <c r="Y2105" i="23"/>
  <c r="X2105" i="23" s="1"/>
  <c r="AA2104" i="23"/>
  <c r="Z2104" i="23"/>
  <c r="Y2104" i="23"/>
  <c r="X2104" i="23" s="1"/>
  <c r="AA2103" i="23"/>
  <c r="Z2103" i="23"/>
  <c r="Y2103" i="23"/>
  <c r="X2103" i="23" s="1"/>
  <c r="AA2102" i="23"/>
  <c r="Z2102" i="23"/>
  <c r="Y2102" i="23"/>
  <c r="X2102" i="23" s="1"/>
  <c r="AA2101" i="23"/>
  <c r="Z2101" i="23"/>
  <c r="Y2101" i="23"/>
  <c r="X2101" i="23"/>
  <c r="AA2100" i="23"/>
  <c r="Z2100" i="23"/>
  <c r="Y2100" i="23"/>
  <c r="X2100" i="23"/>
  <c r="AA2099" i="23"/>
  <c r="Z2099" i="23"/>
  <c r="Y2099" i="23"/>
  <c r="X2099" i="23" s="1"/>
  <c r="AA2098" i="23"/>
  <c r="Z2098" i="23"/>
  <c r="Y2098" i="23"/>
  <c r="X2098" i="23" s="1"/>
  <c r="AA2097" i="23"/>
  <c r="Z2097" i="23"/>
  <c r="Y2097" i="23"/>
  <c r="X2097" i="23" s="1"/>
  <c r="AA2096" i="23"/>
  <c r="Z2096" i="23"/>
  <c r="Y2096" i="23"/>
  <c r="X2096" i="23"/>
  <c r="AA2095" i="23"/>
  <c r="Z2095" i="23"/>
  <c r="Y2095" i="23"/>
  <c r="X2095" i="23"/>
  <c r="AA2094" i="23"/>
  <c r="Z2094" i="23"/>
  <c r="Y2094" i="23"/>
  <c r="X2094" i="23"/>
  <c r="AA2093" i="23"/>
  <c r="Z2093" i="23"/>
  <c r="Y2093" i="23"/>
  <c r="X2093" i="23"/>
  <c r="AA2092" i="23"/>
  <c r="Z2092" i="23"/>
  <c r="Y2092" i="23"/>
  <c r="X2092" i="23"/>
  <c r="AA2091" i="23"/>
  <c r="Z2091" i="23"/>
  <c r="Y2091" i="23"/>
  <c r="X2091" i="23"/>
  <c r="AA2089" i="23"/>
  <c r="Z2089" i="23"/>
  <c r="Y2089" i="23"/>
  <c r="X2089" i="23"/>
  <c r="AA2088" i="23"/>
  <c r="Z2088" i="23"/>
  <c r="Y2088" i="23"/>
  <c r="X2088" i="23" s="1"/>
  <c r="AA2087" i="23"/>
  <c r="Z2087" i="23"/>
  <c r="Y2087" i="23"/>
  <c r="X2087" i="23" s="1"/>
  <c r="AA2086" i="23"/>
  <c r="Z2086" i="23"/>
  <c r="Y2086" i="23"/>
  <c r="X2086" i="23" s="1"/>
  <c r="AA2085" i="23"/>
  <c r="Z2085" i="23"/>
  <c r="Y2085" i="23"/>
  <c r="X2085" i="23" s="1"/>
  <c r="AA2084" i="23"/>
  <c r="Z2084" i="23"/>
  <c r="Y2084" i="23"/>
  <c r="X2084" i="23" s="1"/>
  <c r="AA2083" i="23"/>
  <c r="Z2083" i="23"/>
  <c r="Y2083" i="23"/>
  <c r="X2083" i="23" s="1"/>
  <c r="AA2082" i="23"/>
  <c r="Z2082" i="23"/>
  <c r="Y2082" i="23"/>
  <c r="X2082" i="23" s="1"/>
  <c r="AA2081" i="23"/>
  <c r="Z2081" i="23"/>
  <c r="Y2081" i="23"/>
  <c r="X2081" i="23" s="1"/>
  <c r="AA2080" i="23"/>
  <c r="Z2080" i="23"/>
  <c r="Y2080" i="23"/>
  <c r="X2080" i="23" s="1"/>
  <c r="AA2079" i="23"/>
  <c r="Z2079" i="23"/>
  <c r="Y2079" i="23"/>
  <c r="X2079" i="23" s="1"/>
  <c r="AA2078" i="23"/>
  <c r="Z2078" i="23"/>
  <c r="Y2078" i="23"/>
  <c r="X2078" i="23" s="1"/>
  <c r="AA2077" i="23"/>
  <c r="Z2077" i="23"/>
  <c r="Y2077" i="23"/>
  <c r="X2077" i="23" s="1"/>
  <c r="AA2076" i="23"/>
  <c r="Z2076" i="23"/>
  <c r="Y2076" i="23"/>
  <c r="X2076" i="23" s="1"/>
  <c r="AA2075" i="23"/>
  <c r="Z2075" i="23"/>
  <c r="Y2075" i="23"/>
  <c r="X2075" i="23" s="1"/>
  <c r="AA2074" i="23"/>
  <c r="Z2074" i="23"/>
  <c r="Y2074" i="23"/>
  <c r="X2074" i="23" s="1"/>
  <c r="AA2073" i="23"/>
  <c r="Z2073" i="23"/>
  <c r="Y2073" i="23"/>
  <c r="X2073" i="23" s="1"/>
  <c r="AA2072" i="23"/>
  <c r="Z2072" i="23"/>
  <c r="Y2072" i="23"/>
  <c r="X2072" i="23" s="1"/>
  <c r="AA2071" i="23"/>
  <c r="Z2071" i="23"/>
  <c r="Y2071" i="23"/>
  <c r="X2071" i="23" s="1"/>
  <c r="AA2070" i="23"/>
  <c r="Z2070" i="23"/>
  <c r="Y2070" i="23"/>
  <c r="X2070" i="23" s="1"/>
  <c r="AA2069" i="23"/>
  <c r="Z2069" i="23"/>
  <c r="Y2069" i="23"/>
  <c r="X2069" i="23" s="1"/>
  <c r="AA2068" i="23"/>
  <c r="Z2068" i="23"/>
  <c r="Y2068" i="23"/>
  <c r="X2068" i="23" s="1"/>
  <c r="AA2067" i="23"/>
  <c r="Z2067" i="23"/>
  <c r="Y2067" i="23"/>
  <c r="X2067" i="23" s="1"/>
  <c r="AA2066" i="23"/>
  <c r="Z2066" i="23"/>
  <c r="Y2066" i="23"/>
  <c r="X2066" i="23" s="1"/>
  <c r="AA2065" i="23"/>
  <c r="Z2065" i="23"/>
  <c r="Y2065" i="23"/>
  <c r="X2065" i="23" s="1"/>
  <c r="AA2064" i="23"/>
  <c r="Z2064" i="23"/>
  <c r="Y2064" i="23"/>
  <c r="X2064" i="23" s="1"/>
  <c r="AA2063" i="23"/>
  <c r="Z2063" i="23"/>
  <c r="Y2063" i="23"/>
  <c r="X2063" i="23" s="1"/>
  <c r="AA2062" i="23"/>
  <c r="Z2062" i="23"/>
  <c r="Y2062" i="23"/>
  <c r="X2062" i="23" s="1"/>
  <c r="AA2061" i="23"/>
  <c r="Z2061" i="23"/>
  <c r="Y2061" i="23"/>
  <c r="X2061" i="23" s="1"/>
  <c r="AA2060" i="23"/>
  <c r="Z2060" i="23"/>
  <c r="Y2060" i="23"/>
  <c r="X2060" i="23" s="1"/>
  <c r="AA2059" i="23"/>
  <c r="Z2059" i="23"/>
  <c r="Y2059" i="23"/>
  <c r="X2059" i="23" s="1"/>
  <c r="AA2058" i="23"/>
  <c r="Z2058" i="23"/>
  <c r="Y2058" i="23"/>
  <c r="X2058" i="23" s="1"/>
  <c r="AA2057" i="23"/>
  <c r="Z2057" i="23"/>
  <c r="Y2057" i="23"/>
  <c r="X2057" i="23" s="1"/>
  <c r="AA2056" i="23"/>
  <c r="Z2056" i="23"/>
  <c r="Y2056" i="23"/>
  <c r="X2056" i="23" s="1"/>
  <c r="AA2055" i="23"/>
  <c r="Z2055" i="23"/>
  <c r="Y2055" i="23"/>
  <c r="X2055" i="23" s="1"/>
  <c r="AA2054" i="23"/>
  <c r="Z2054" i="23"/>
  <c r="Y2054" i="23"/>
  <c r="X2054" i="23" s="1"/>
  <c r="AA2053" i="23"/>
  <c r="Z2053" i="23"/>
  <c r="Y2053" i="23"/>
  <c r="X2053" i="23" s="1"/>
  <c r="AA2050" i="23"/>
  <c r="Z2050" i="23"/>
  <c r="Y2050" i="23"/>
  <c r="X2050" i="23"/>
  <c r="AA2049" i="23"/>
  <c r="Z2049" i="23"/>
  <c r="Y2049" i="23"/>
  <c r="X2049" i="23" s="1"/>
  <c r="AA2048" i="23"/>
  <c r="Z2048" i="23"/>
  <c r="Y2048" i="23"/>
  <c r="X2048" i="23" s="1"/>
  <c r="AA2047" i="23"/>
  <c r="Z2047" i="23"/>
  <c r="Y2047" i="23"/>
  <c r="X2047" i="23" s="1"/>
  <c r="AA2046" i="23"/>
  <c r="Z2046" i="23"/>
  <c r="Y2046" i="23"/>
  <c r="X2046" i="23" s="1"/>
  <c r="AA2045" i="23"/>
  <c r="Z2045" i="23"/>
  <c r="Y2045" i="23"/>
  <c r="X2045" i="23" s="1"/>
  <c r="AA2044" i="23"/>
  <c r="Z2044" i="23"/>
  <c r="Y2044" i="23"/>
  <c r="X2044" i="23" s="1"/>
  <c r="AA2043" i="23"/>
  <c r="Z2043" i="23"/>
  <c r="Y2043" i="23"/>
  <c r="X2043" i="23" s="1"/>
  <c r="AA2042" i="23"/>
  <c r="Z2042" i="23"/>
  <c r="Y2042" i="23"/>
  <c r="X2042" i="23" s="1"/>
  <c r="AA2041" i="23"/>
  <c r="Z2041" i="23"/>
  <c r="Y2041" i="23"/>
  <c r="X2041" i="23"/>
  <c r="AA2040" i="23"/>
  <c r="Z2040" i="23"/>
  <c r="Y2040" i="23"/>
  <c r="X2040" i="23" s="1"/>
  <c r="AA2038" i="23"/>
  <c r="Z2038" i="23"/>
  <c r="Y2038" i="23"/>
  <c r="X2038" i="23" s="1"/>
  <c r="AA2037" i="23"/>
  <c r="Z2037" i="23"/>
  <c r="Y2037" i="23"/>
  <c r="X2037" i="23" s="1"/>
  <c r="AA2036" i="23"/>
  <c r="Z2036" i="23"/>
  <c r="Y2036" i="23"/>
  <c r="X2036" i="23" s="1"/>
  <c r="AA2035" i="23"/>
  <c r="Z2035" i="23"/>
  <c r="Y2035" i="23"/>
  <c r="X2035" i="23" s="1"/>
  <c r="AA2034" i="23"/>
  <c r="Z2034" i="23"/>
  <c r="Y2034" i="23"/>
  <c r="X2034" i="23" s="1"/>
  <c r="AA2032" i="23"/>
  <c r="Z2032" i="23"/>
  <c r="Y2032" i="23"/>
  <c r="X2032" i="23" s="1"/>
  <c r="AA2031" i="23"/>
  <c r="Z2031" i="23"/>
  <c r="Y2031" i="23"/>
  <c r="X2031" i="23" s="1"/>
  <c r="AA2030" i="23"/>
  <c r="Z2030" i="23"/>
  <c r="Y2030" i="23"/>
  <c r="X2030" i="23" s="1"/>
  <c r="AA2028" i="23"/>
  <c r="Z2028" i="23"/>
  <c r="Y2028" i="23"/>
  <c r="X2028" i="23" s="1"/>
  <c r="AA2027" i="23"/>
  <c r="Z2027" i="23"/>
  <c r="Y2027" i="23"/>
  <c r="X2027" i="23" s="1"/>
  <c r="AA2026" i="23"/>
  <c r="Z2026" i="23"/>
  <c r="Y2026" i="23"/>
  <c r="X2026" i="23" s="1"/>
  <c r="AA2025" i="23"/>
  <c r="Z2025" i="23"/>
  <c r="Y2025" i="23"/>
  <c r="X2025" i="23" s="1"/>
  <c r="AA2024" i="23"/>
  <c r="Z2024" i="23"/>
  <c r="Y2024" i="23"/>
  <c r="X2024" i="23" s="1"/>
  <c r="AA2023" i="23"/>
  <c r="Z2023" i="23"/>
  <c r="Y2023" i="23"/>
  <c r="X2023" i="23" s="1"/>
  <c r="AA2022" i="23"/>
  <c r="Z2022" i="23"/>
  <c r="Y2022" i="23"/>
  <c r="X2022" i="23" s="1"/>
  <c r="AA2021" i="23"/>
  <c r="Z2021" i="23"/>
  <c r="Y2021" i="23"/>
  <c r="X2021" i="23"/>
  <c r="AA2020" i="23"/>
  <c r="Z2020" i="23"/>
  <c r="Y2020" i="23"/>
  <c r="X2020" i="23"/>
  <c r="AA2019" i="23"/>
  <c r="Z2019" i="23"/>
  <c r="Y2019" i="23"/>
  <c r="X2019" i="23"/>
  <c r="AA2018" i="23"/>
  <c r="Z2018" i="23"/>
  <c r="Y2018" i="23"/>
  <c r="X2018" i="23" s="1"/>
  <c r="AA2017" i="23"/>
  <c r="Z2017" i="23"/>
  <c r="Y2017" i="23"/>
  <c r="X2017" i="23" s="1"/>
  <c r="AA2015" i="23"/>
  <c r="Z2015" i="23"/>
  <c r="Y2015" i="23"/>
  <c r="X2015" i="23" s="1"/>
  <c r="AA2014" i="23"/>
  <c r="Z2014" i="23"/>
  <c r="Y2014" i="23"/>
  <c r="X2014" i="23" s="1"/>
  <c r="AA2013" i="23"/>
  <c r="Z2013" i="23"/>
  <c r="Y2013" i="23"/>
  <c r="X2013" i="23" s="1"/>
  <c r="AA2012" i="23"/>
  <c r="Z2012" i="23"/>
  <c r="Y2012" i="23"/>
  <c r="X2012" i="23"/>
  <c r="AA2011" i="23"/>
  <c r="Z2011" i="23"/>
  <c r="Y2011" i="23"/>
  <c r="X2011" i="23" s="1"/>
  <c r="AA2010" i="23"/>
  <c r="Z2010" i="23"/>
  <c r="Y2010" i="23"/>
  <c r="X2010" i="23" s="1"/>
  <c r="AA2009" i="23"/>
  <c r="Z2009" i="23"/>
  <c r="Y2009" i="23"/>
  <c r="X2009" i="23" s="1"/>
  <c r="AA2008" i="23"/>
  <c r="Z2008" i="23"/>
  <c r="Y2008" i="23"/>
  <c r="X2008" i="23" s="1"/>
  <c r="AA2007" i="23"/>
  <c r="Z2007" i="23"/>
  <c r="Y2007" i="23"/>
  <c r="X2007" i="23" s="1"/>
  <c r="AA2006" i="23"/>
  <c r="Z2006" i="23"/>
  <c r="Y2006" i="23"/>
  <c r="X2006" i="23" s="1"/>
  <c r="AA2005" i="23"/>
  <c r="Z2005" i="23"/>
  <c r="Y2005" i="23"/>
  <c r="X2005" i="23" s="1"/>
  <c r="AA2004" i="23"/>
  <c r="Z2004" i="23"/>
  <c r="Y2004" i="23"/>
  <c r="X2004" i="23" s="1"/>
  <c r="AA2002" i="23"/>
  <c r="Z2002" i="23"/>
  <c r="Y2002" i="23"/>
  <c r="X2002" i="23" s="1"/>
  <c r="AA2001" i="23"/>
  <c r="Z2001" i="23"/>
  <c r="Y2001" i="23"/>
  <c r="X2001" i="23" s="1"/>
  <c r="AA2000" i="23"/>
  <c r="Z2000" i="23"/>
  <c r="Y2000" i="23"/>
  <c r="X2000" i="23" s="1"/>
  <c r="AA1998" i="23"/>
  <c r="Z1998" i="23"/>
  <c r="Y1998" i="23"/>
  <c r="X1998" i="23" s="1"/>
  <c r="AA1997" i="23"/>
  <c r="Z1997" i="23"/>
  <c r="Y1997" i="23"/>
  <c r="X1997" i="23" s="1"/>
  <c r="AA1996" i="23"/>
  <c r="Z1996" i="23"/>
  <c r="Y1996" i="23"/>
  <c r="X1996" i="23" s="1"/>
  <c r="AA1995" i="23"/>
  <c r="Z1995" i="23"/>
  <c r="Y1995" i="23"/>
  <c r="X1995" i="23" s="1"/>
  <c r="AA1994" i="23"/>
  <c r="Z1994" i="23"/>
  <c r="Y1994" i="23"/>
  <c r="X1994" i="23" s="1"/>
  <c r="AA1993" i="23"/>
  <c r="Z1993" i="23"/>
  <c r="Y1993" i="23"/>
  <c r="X1993" i="23" s="1"/>
  <c r="AA1992" i="23"/>
  <c r="Z1992" i="23"/>
  <c r="Y1992" i="23"/>
  <c r="X1992" i="23" s="1"/>
  <c r="AA1991" i="23"/>
  <c r="Z1991" i="23"/>
  <c r="Y1991" i="23"/>
  <c r="X1991" i="23" s="1"/>
  <c r="AA1990" i="23"/>
  <c r="Z1990" i="23"/>
  <c r="Y1990" i="23"/>
  <c r="X1990" i="23" s="1"/>
  <c r="AA1989" i="23"/>
  <c r="Z1989" i="23"/>
  <c r="Y1989" i="23"/>
  <c r="X1989" i="23" s="1"/>
  <c r="AA1988" i="23"/>
  <c r="Z1988" i="23"/>
  <c r="Y1988" i="23"/>
  <c r="X1988" i="23" s="1"/>
  <c r="AA1987" i="23"/>
  <c r="Z1987" i="23"/>
  <c r="Y1987" i="23"/>
  <c r="X1987" i="23" s="1"/>
  <c r="AA1986" i="23"/>
  <c r="Z1986" i="23"/>
  <c r="Y1986" i="23"/>
  <c r="X1986" i="23" s="1"/>
  <c r="AA1984" i="23"/>
  <c r="Z1984" i="23"/>
  <c r="Y1984" i="23"/>
  <c r="X1984" i="23" s="1"/>
  <c r="AA1983" i="23"/>
  <c r="Z1983" i="23"/>
  <c r="Y1983" i="23"/>
  <c r="X1983" i="23" s="1"/>
  <c r="AA1982" i="23"/>
  <c r="Z1982" i="23"/>
  <c r="Y1982" i="23"/>
  <c r="X1982" i="23" s="1"/>
  <c r="AA1981" i="23"/>
  <c r="Z1981" i="23"/>
  <c r="Y1981" i="23"/>
  <c r="X1981" i="23"/>
  <c r="AA1980" i="23"/>
  <c r="Z1980" i="23"/>
  <c r="Y1980" i="23"/>
  <c r="X1980" i="23"/>
  <c r="AA1979" i="23"/>
  <c r="Z1979" i="23"/>
  <c r="Y1979" i="23"/>
  <c r="X1979" i="23" s="1"/>
  <c r="AA1978" i="23"/>
  <c r="Z1978" i="23"/>
  <c r="Y1978" i="23"/>
  <c r="X1978" i="23" s="1"/>
  <c r="AA1977" i="23"/>
  <c r="Z1977" i="23"/>
  <c r="Y1977" i="23"/>
  <c r="X1977" i="23" s="1"/>
  <c r="AA1976" i="23"/>
  <c r="Z1976" i="23"/>
  <c r="Y1976" i="23"/>
  <c r="X1976" i="23" s="1"/>
  <c r="AA1975" i="23"/>
  <c r="Z1975" i="23"/>
  <c r="Y1975" i="23"/>
  <c r="X1975" i="23" s="1"/>
  <c r="AA1973" i="23"/>
  <c r="Z1973" i="23"/>
  <c r="Y1973" i="23"/>
  <c r="X1973" i="23" s="1"/>
  <c r="AA1972" i="23"/>
  <c r="Z1972" i="23"/>
  <c r="Y1972" i="23"/>
  <c r="X1972" i="23" s="1"/>
  <c r="AA1971" i="23"/>
  <c r="Z1971" i="23"/>
  <c r="Y1971" i="23"/>
  <c r="X1971" i="23" s="1"/>
  <c r="AA1970" i="23"/>
  <c r="Z1970" i="23"/>
  <c r="Y1970" i="23"/>
  <c r="X1970" i="23" s="1"/>
  <c r="AA1969" i="23"/>
  <c r="Z1969" i="23"/>
  <c r="Y1969" i="23"/>
  <c r="X1969" i="23" s="1"/>
  <c r="AA1968" i="23"/>
  <c r="Z1968" i="23"/>
  <c r="Y1968" i="23"/>
  <c r="X1968" i="23" s="1"/>
  <c r="AA1967" i="23"/>
  <c r="Z1967" i="23"/>
  <c r="Y1967" i="23"/>
  <c r="X1967" i="23" s="1"/>
  <c r="AA1966" i="23"/>
  <c r="Z1966" i="23"/>
  <c r="Y1966" i="23"/>
  <c r="X1966" i="23" s="1"/>
  <c r="AA1965" i="23"/>
  <c r="Z1965" i="23"/>
  <c r="Y1965" i="23"/>
  <c r="X1965" i="23" s="1"/>
  <c r="AA1964" i="23"/>
  <c r="Z1964" i="23"/>
  <c r="Y1964" i="23"/>
  <c r="X1964" i="23" s="1"/>
  <c r="AA1963" i="23"/>
  <c r="Z1963" i="23"/>
  <c r="Y1963" i="23"/>
  <c r="X1963" i="23" s="1"/>
  <c r="AA1962" i="23"/>
  <c r="Z1962" i="23"/>
  <c r="Y1962" i="23"/>
  <c r="X1962" i="23" s="1"/>
  <c r="AA1961" i="23"/>
  <c r="Z1961" i="23"/>
  <c r="Y1961" i="23"/>
  <c r="X1961" i="23" s="1"/>
  <c r="AA1960" i="23"/>
  <c r="Z1960" i="23"/>
  <c r="Y1960" i="23"/>
  <c r="X1960" i="23" s="1"/>
  <c r="AA1959" i="23"/>
  <c r="Z1959" i="23"/>
  <c r="Y1959" i="23"/>
  <c r="X1959" i="23" s="1"/>
  <c r="AA1958" i="23"/>
  <c r="Z1958" i="23"/>
  <c r="Y1958" i="23"/>
  <c r="X1958" i="23" s="1"/>
  <c r="AA1957" i="23"/>
  <c r="Z1957" i="23"/>
  <c r="Y1957" i="23"/>
  <c r="X1957" i="23" s="1"/>
  <c r="AA1956" i="23"/>
  <c r="Z1956" i="23"/>
  <c r="Y1956" i="23"/>
  <c r="X1956" i="23" s="1"/>
  <c r="AA1955" i="23"/>
  <c r="Z1955" i="23"/>
  <c r="Y1955" i="23"/>
  <c r="X1955" i="23" s="1"/>
  <c r="AA1954" i="23"/>
  <c r="Z1954" i="23"/>
  <c r="Y1954" i="23"/>
  <c r="X1954" i="23" s="1"/>
  <c r="AA1953" i="23"/>
  <c r="Z1953" i="23"/>
  <c r="Y1953" i="23"/>
  <c r="X1953" i="23" s="1"/>
  <c r="AA1952" i="23"/>
  <c r="Z1952" i="23"/>
  <c r="Y1952" i="23"/>
  <c r="X1952" i="23" s="1"/>
  <c r="AA1950" i="23"/>
  <c r="Z1950" i="23"/>
  <c r="Y1950" i="23"/>
  <c r="X1950" i="23" s="1"/>
  <c r="AA1949" i="23"/>
  <c r="Z1949" i="23"/>
  <c r="Y1949" i="23"/>
  <c r="X1949" i="23" s="1"/>
  <c r="AA1948" i="23"/>
  <c r="Z1948" i="23"/>
  <c r="Y1948" i="23"/>
  <c r="AA1947" i="23"/>
  <c r="Z1947" i="23"/>
  <c r="Y1947" i="23"/>
  <c r="X1947" i="23" s="1"/>
  <c r="AA1946" i="23"/>
  <c r="Z1946" i="23"/>
  <c r="Y1946" i="23"/>
  <c r="X1946" i="23"/>
  <c r="AA1945" i="23"/>
  <c r="Z1945" i="23"/>
  <c r="Y1945" i="23"/>
  <c r="X1945" i="23"/>
  <c r="AA1944" i="23"/>
  <c r="Z1944" i="23"/>
  <c r="Y1944" i="23"/>
  <c r="X1944" i="23"/>
  <c r="AA1943" i="23"/>
  <c r="Z1943" i="23"/>
  <c r="Y1943" i="23"/>
  <c r="X1943" i="23"/>
  <c r="AA1942" i="23"/>
  <c r="Z1942" i="23"/>
  <c r="Y1942" i="23"/>
  <c r="AA1941" i="23"/>
  <c r="Z1941" i="23"/>
  <c r="Y1941" i="23"/>
  <c r="X1941" i="23" s="1"/>
  <c r="AA1940" i="23"/>
  <c r="Z1940" i="23"/>
  <c r="Y1940" i="23"/>
  <c r="X1940" i="23"/>
  <c r="AA1939" i="23"/>
  <c r="Z1939" i="23"/>
  <c r="Y1939" i="23"/>
  <c r="X1939" i="23"/>
  <c r="AA1938" i="23"/>
  <c r="Z1938" i="23"/>
  <c r="Y1938" i="23"/>
  <c r="X1938" i="23"/>
  <c r="AA1937" i="23"/>
  <c r="Z1937" i="23"/>
  <c r="Y1937" i="23"/>
  <c r="AA1936" i="23"/>
  <c r="Z1936" i="23"/>
  <c r="Y1936" i="23"/>
  <c r="X1936" i="23" s="1"/>
  <c r="AA1935" i="23"/>
  <c r="Z1935" i="23"/>
  <c r="Y1935" i="23"/>
  <c r="AA1934" i="23"/>
  <c r="Z1934" i="23"/>
  <c r="Y1934" i="23"/>
  <c r="X1934" i="23" s="1"/>
  <c r="AA1933" i="23"/>
  <c r="Z1933" i="23"/>
  <c r="Y1933" i="23"/>
  <c r="AA1932" i="23"/>
  <c r="Z1932" i="23"/>
  <c r="Y1932" i="23"/>
  <c r="X1932" i="23" s="1"/>
  <c r="AA1931" i="23"/>
  <c r="Z1931" i="23"/>
  <c r="Y1931" i="23"/>
  <c r="AA1930" i="23"/>
  <c r="Z1930" i="23"/>
  <c r="Y1930" i="23"/>
  <c r="X1930" i="23" s="1"/>
  <c r="AA1928" i="23"/>
  <c r="Z1928" i="23"/>
  <c r="Y1928" i="23"/>
  <c r="AA1927" i="23"/>
  <c r="Z1927" i="23"/>
  <c r="Y1927" i="23"/>
  <c r="X1927" i="23" s="1"/>
  <c r="AA1926" i="23"/>
  <c r="Z1926" i="23"/>
  <c r="Y1926" i="23"/>
  <c r="AA1925" i="23"/>
  <c r="Z1925" i="23"/>
  <c r="Y1925" i="23"/>
  <c r="X1925" i="23" s="1"/>
  <c r="AA1924" i="23"/>
  <c r="Z1924" i="23"/>
  <c r="Y1924" i="23"/>
  <c r="AA1923" i="23"/>
  <c r="Z1923" i="23"/>
  <c r="Y1923" i="23"/>
  <c r="X1923" i="23" s="1"/>
  <c r="AA1922" i="23"/>
  <c r="Z1922" i="23"/>
  <c r="Y1922" i="23"/>
  <c r="X1922" i="23" s="1"/>
  <c r="AA1921" i="23"/>
  <c r="Z1921" i="23"/>
  <c r="Y1921" i="23"/>
  <c r="X1921" i="23" s="1"/>
  <c r="AA1920" i="23"/>
  <c r="Z1920" i="23"/>
  <c r="Y1920" i="23"/>
  <c r="X1920" i="23" s="1"/>
  <c r="AA1919" i="23"/>
  <c r="Z1919" i="23"/>
  <c r="Y1919" i="23"/>
  <c r="X1919" i="23" s="1"/>
  <c r="AA1918" i="23"/>
  <c r="Z1918" i="23"/>
  <c r="Y1918" i="23"/>
  <c r="X1918" i="23" s="1"/>
  <c r="AA1917" i="23"/>
  <c r="Z1917" i="23"/>
  <c r="Y1917" i="23"/>
  <c r="X1917" i="23" s="1"/>
  <c r="AA1916" i="23"/>
  <c r="Z1916" i="23"/>
  <c r="Y1916" i="23"/>
  <c r="AA1915" i="23"/>
  <c r="Z1915" i="23"/>
  <c r="Y1915" i="23"/>
  <c r="X1915" i="23" s="1"/>
  <c r="AA1914" i="23"/>
  <c r="Z1914" i="23"/>
  <c r="Y1914" i="23"/>
  <c r="AA1913" i="23"/>
  <c r="Z1913" i="23"/>
  <c r="Y1913" i="23"/>
  <c r="X1913" i="23" s="1"/>
  <c r="AA1912" i="23"/>
  <c r="Z1912" i="23"/>
  <c r="Y1912" i="23"/>
  <c r="AA1911" i="23"/>
  <c r="Z1911" i="23"/>
  <c r="Y1911" i="23"/>
  <c r="X1911" i="23" s="1"/>
  <c r="AA1910" i="23"/>
  <c r="Z1910" i="23"/>
  <c r="Y1910" i="23"/>
  <c r="AA1909" i="23"/>
  <c r="Z1909" i="23"/>
  <c r="Y1909" i="23"/>
  <c r="X1909" i="23" s="1"/>
  <c r="AA1908" i="23"/>
  <c r="Z1908" i="23"/>
  <c r="Y1908" i="23"/>
  <c r="X1908" i="23" s="1"/>
  <c r="AA1907" i="23"/>
  <c r="Z1907" i="23"/>
  <c r="Y1907" i="23"/>
  <c r="X1907" i="23" s="1"/>
  <c r="AA1906" i="23"/>
  <c r="Z1906" i="23"/>
  <c r="Y1906" i="23"/>
  <c r="X1906" i="23" s="1"/>
  <c r="AA1905" i="23"/>
  <c r="Z1905" i="23"/>
  <c r="Y1905" i="23"/>
  <c r="X1905" i="23" s="1"/>
  <c r="AA1904" i="23"/>
  <c r="Z1904" i="23"/>
  <c r="Y1904" i="23"/>
  <c r="X1904" i="23" s="1"/>
  <c r="AA1903" i="23"/>
  <c r="Z1903" i="23"/>
  <c r="Y1903" i="23"/>
  <c r="X1903" i="23" s="1"/>
  <c r="AA1902" i="23"/>
  <c r="Z1902" i="23"/>
  <c r="Y1902" i="23"/>
  <c r="X1902" i="23" s="1"/>
  <c r="AA1901" i="23"/>
  <c r="Z1901" i="23"/>
  <c r="Y1901" i="23"/>
  <c r="X1901" i="23" s="1"/>
  <c r="AA1900" i="23"/>
  <c r="Z1900" i="23"/>
  <c r="Y1900" i="23"/>
  <c r="X1900" i="23" s="1"/>
  <c r="AA1899" i="23"/>
  <c r="Z1899" i="23"/>
  <c r="Y1899" i="23"/>
  <c r="X1899" i="23" s="1"/>
  <c r="AA1898" i="23"/>
  <c r="Z1898" i="23"/>
  <c r="Y1898" i="23"/>
  <c r="X1898" i="23" s="1"/>
  <c r="AA1897" i="23"/>
  <c r="Z1897" i="23"/>
  <c r="Y1897" i="23"/>
  <c r="X1897" i="23" s="1"/>
  <c r="AA1896" i="23"/>
  <c r="Z1896" i="23"/>
  <c r="Y1896" i="23"/>
  <c r="X1896" i="23" s="1"/>
  <c r="AA1895" i="23"/>
  <c r="Z1895" i="23"/>
  <c r="Y1895" i="23"/>
  <c r="X1895" i="23" s="1"/>
  <c r="AA1894" i="23"/>
  <c r="Z1894" i="23"/>
  <c r="Y1894" i="23"/>
  <c r="X1894" i="23" s="1"/>
  <c r="AA1893" i="23"/>
  <c r="Z1893" i="23"/>
  <c r="Y1893" i="23"/>
  <c r="AA1892" i="23"/>
  <c r="Z1892" i="23"/>
  <c r="Y1892" i="23"/>
  <c r="X1892" i="23" s="1"/>
  <c r="AA1891" i="23"/>
  <c r="Z1891" i="23"/>
  <c r="Y1891" i="23"/>
  <c r="X1891" i="23" s="1"/>
  <c r="AA1890" i="23"/>
  <c r="Z1890" i="23"/>
  <c r="Y1890" i="23"/>
  <c r="X1890" i="23" s="1"/>
  <c r="AA1889" i="23"/>
  <c r="Z1889" i="23"/>
  <c r="Y1889" i="23"/>
  <c r="X1889" i="23" s="1"/>
  <c r="AA1888" i="23"/>
  <c r="Z1888" i="23"/>
  <c r="Y1888" i="23"/>
  <c r="X1888" i="23" s="1"/>
  <c r="AA1887" i="23"/>
  <c r="Z1887" i="23"/>
  <c r="Y1887" i="23"/>
  <c r="X1887" i="23" s="1"/>
  <c r="AA1886" i="23"/>
  <c r="Z1886" i="23"/>
  <c r="Y1886" i="23"/>
  <c r="X1886" i="23" s="1"/>
  <c r="AA1885" i="23"/>
  <c r="Z1885" i="23"/>
  <c r="Y1885" i="23"/>
  <c r="X1885" i="23" s="1"/>
  <c r="AA1884" i="23"/>
  <c r="Z1884" i="23"/>
  <c r="Y1884" i="23"/>
  <c r="X1884" i="23" s="1"/>
  <c r="AA1883" i="23"/>
  <c r="Z1883" i="23"/>
  <c r="Y1883" i="23"/>
  <c r="X1883" i="23" s="1"/>
  <c r="AA1882" i="23"/>
  <c r="Z1882" i="23"/>
  <c r="Y1882" i="23"/>
  <c r="X1882" i="23" s="1"/>
  <c r="AA1881" i="23"/>
  <c r="Z1881" i="23"/>
  <c r="Y1881" i="23"/>
  <c r="X1881" i="23" s="1"/>
  <c r="AA1880" i="23"/>
  <c r="Z1880" i="23"/>
  <c r="Y1880" i="23"/>
  <c r="X1880" i="23"/>
  <c r="AA1879" i="23"/>
  <c r="Z1879" i="23"/>
  <c r="Y1879" i="23"/>
  <c r="X1879" i="23"/>
  <c r="AA1878" i="23"/>
  <c r="Z1878" i="23"/>
  <c r="Y1878" i="23"/>
  <c r="X1878" i="23"/>
  <c r="AA1877" i="23"/>
  <c r="Z1877" i="23"/>
  <c r="Y1877" i="23"/>
  <c r="X1877" i="23"/>
  <c r="AA1876" i="23"/>
  <c r="Z1876" i="23"/>
  <c r="Y1876" i="23"/>
  <c r="X1876" i="23"/>
  <c r="AA1875" i="23"/>
  <c r="Z1875" i="23"/>
  <c r="Y1875" i="23"/>
  <c r="X1875" i="23" s="1"/>
  <c r="AA1874" i="23"/>
  <c r="Z1874" i="23"/>
  <c r="Y1874" i="23"/>
  <c r="X1874" i="23" s="1"/>
  <c r="AA1873" i="23"/>
  <c r="Z1873" i="23"/>
  <c r="Y1873" i="23"/>
  <c r="X1873" i="23" s="1"/>
  <c r="AA1872" i="23"/>
  <c r="Z1872" i="23"/>
  <c r="Y1872" i="23"/>
  <c r="X1872" i="23" s="1"/>
  <c r="AA1871" i="23"/>
  <c r="Z1871" i="23"/>
  <c r="Y1871" i="23"/>
  <c r="X1871" i="23" s="1"/>
  <c r="AA1870" i="23"/>
  <c r="Z1870" i="23"/>
  <c r="Y1870" i="23"/>
  <c r="X1870" i="23" s="1"/>
  <c r="AA1869" i="23"/>
  <c r="Z1869" i="23"/>
  <c r="Y1869" i="23"/>
  <c r="X1869" i="23" s="1"/>
  <c r="AA1868" i="23"/>
  <c r="Z1868" i="23"/>
  <c r="Y1868" i="23"/>
  <c r="X1868" i="23" s="1"/>
  <c r="AA1867" i="23"/>
  <c r="Z1867" i="23"/>
  <c r="Y1867" i="23"/>
  <c r="X1867" i="23" s="1"/>
  <c r="AA1866" i="23"/>
  <c r="Z1866" i="23"/>
  <c r="Y1866" i="23"/>
  <c r="X1866" i="23" s="1"/>
  <c r="AA1865" i="23"/>
  <c r="Z1865" i="23"/>
  <c r="Y1865" i="23"/>
  <c r="X1865" i="23" s="1"/>
  <c r="AA1864" i="23"/>
  <c r="Z1864" i="23"/>
  <c r="Y1864" i="23"/>
  <c r="X1864" i="23" s="1"/>
  <c r="AA1863" i="23"/>
  <c r="Z1863" i="23"/>
  <c r="Y1863" i="23"/>
  <c r="X1863" i="23"/>
  <c r="AA1862" i="23"/>
  <c r="Z1862" i="23"/>
  <c r="Y1862" i="23"/>
  <c r="X1862" i="23"/>
  <c r="AA1861" i="23"/>
  <c r="Z1861" i="23"/>
  <c r="Y1861" i="23"/>
  <c r="X1861" i="23" s="1"/>
  <c r="AA1860" i="23"/>
  <c r="Z1860" i="23"/>
  <c r="Y1860" i="23"/>
  <c r="X1860" i="23" s="1"/>
  <c r="AA1859" i="23"/>
  <c r="Z1859" i="23"/>
  <c r="Y1859" i="23"/>
  <c r="X1859" i="23"/>
  <c r="AA1858" i="23"/>
  <c r="Z1858" i="23"/>
  <c r="Y1858" i="23"/>
  <c r="X1858" i="23"/>
  <c r="AA1857" i="23"/>
  <c r="Z1857" i="23"/>
  <c r="Y1857" i="23"/>
  <c r="X1857" i="23"/>
  <c r="AA1856" i="23"/>
  <c r="Z1856" i="23"/>
  <c r="Y1856" i="23"/>
  <c r="X1856" i="23" s="1"/>
  <c r="AA1855" i="23"/>
  <c r="Z1855" i="23"/>
  <c r="Y1855" i="23"/>
  <c r="X1855" i="23" s="1"/>
  <c r="AA1854" i="23"/>
  <c r="Z1854" i="23"/>
  <c r="Y1854" i="23"/>
  <c r="X1854" i="23" s="1"/>
  <c r="AA1853" i="23"/>
  <c r="Z1853" i="23"/>
  <c r="Y1853" i="23"/>
  <c r="X1853" i="23"/>
  <c r="AA1852" i="23"/>
  <c r="Z1852" i="23"/>
  <c r="Y1852" i="23"/>
  <c r="X1852" i="23" s="1"/>
  <c r="AA1851" i="23"/>
  <c r="Z1851" i="23"/>
  <c r="Y1851" i="23"/>
  <c r="X1851" i="23" s="1"/>
  <c r="AA1850" i="23"/>
  <c r="Z1850" i="23"/>
  <c r="Y1850" i="23"/>
  <c r="X1850" i="23" s="1"/>
  <c r="AA1849" i="23"/>
  <c r="Z1849" i="23"/>
  <c r="Y1849" i="23"/>
  <c r="X1849" i="23" s="1"/>
  <c r="AA1848" i="23"/>
  <c r="Z1848" i="23"/>
  <c r="Y1848" i="23"/>
  <c r="X1848" i="23"/>
  <c r="AA1847" i="23"/>
  <c r="Z1847" i="23"/>
  <c r="Y1847" i="23"/>
  <c r="X1847" i="23"/>
  <c r="AA1846" i="23"/>
  <c r="Z1846" i="23"/>
  <c r="Y1846" i="23"/>
  <c r="X1846" i="23"/>
  <c r="AA1845" i="23"/>
  <c r="Z1845" i="23"/>
  <c r="Y1845" i="23"/>
  <c r="X1845" i="23"/>
  <c r="AA1844" i="23"/>
  <c r="Z1844" i="23"/>
  <c r="Y1844" i="23"/>
  <c r="X1844" i="23"/>
  <c r="AA1843" i="23"/>
  <c r="Z1843" i="23"/>
  <c r="Y1843" i="23"/>
  <c r="X1843" i="23"/>
  <c r="AA1842" i="23"/>
  <c r="Z1842" i="23"/>
  <c r="Y1842" i="23"/>
  <c r="X1842" i="23"/>
  <c r="AA1841" i="23"/>
  <c r="Z1841" i="23"/>
  <c r="Y1841" i="23"/>
  <c r="X1841" i="23"/>
  <c r="AA1840" i="23"/>
  <c r="Z1840" i="23"/>
  <c r="Y1840" i="23"/>
  <c r="X1840" i="23" s="1"/>
  <c r="AA1839" i="23"/>
  <c r="Z1839" i="23"/>
  <c r="Y1839" i="23"/>
  <c r="X1839" i="23" s="1"/>
  <c r="AA1838" i="23"/>
  <c r="Z1838" i="23"/>
  <c r="Y1838" i="23"/>
  <c r="X1838" i="23" s="1"/>
  <c r="AA1837" i="23"/>
  <c r="Z1837" i="23"/>
  <c r="Y1837" i="23"/>
  <c r="X1837" i="23" s="1"/>
  <c r="AA1836" i="23"/>
  <c r="Z1836" i="23"/>
  <c r="Y1836" i="23"/>
  <c r="X1836" i="23" s="1"/>
  <c r="AA1835" i="23"/>
  <c r="Z1835" i="23"/>
  <c r="Y1835" i="23"/>
  <c r="X1835" i="23" s="1"/>
  <c r="AA1834" i="23"/>
  <c r="Z1834" i="23"/>
  <c r="Y1834" i="23"/>
  <c r="X1834" i="23" s="1"/>
  <c r="AA1833" i="23"/>
  <c r="Z1833" i="23"/>
  <c r="Y1833" i="23"/>
  <c r="X1833" i="23"/>
  <c r="AA1832" i="23"/>
  <c r="Z1832" i="23"/>
  <c r="Y1832" i="23"/>
  <c r="X1832" i="23"/>
  <c r="AA1831" i="23"/>
  <c r="Z1831" i="23"/>
  <c r="Y1831" i="23"/>
  <c r="X1831" i="23"/>
  <c r="AA1830" i="23"/>
  <c r="Z1830" i="23"/>
  <c r="Y1830" i="23"/>
  <c r="X1830" i="23" s="1"/>
  <c r="AA1829" i="23"/>
  <c r="Z1829" i="23"/>
  <c r="Y1829" i="23"/>
  <c r="X1829" i="23"/>
  <c r="AA1828" i="23"/>
  <c r="Z1828" i="23"/>
  <c r="Y1828" i="23"/>
  <c r="X1828" i="23" s="1"/>
  <c r="AA1827" i="23"/>
  <c r="Z1827" i="23"/>
  <c r="Y1827" i="23"/>
  <c r="X1827" i="23" s="1"/>
  <c r="AA1826" i="23"/>
  <c r="Z1826" i="23"/>
  <c r="Y1826" i="23"/>
  <c r="X1826" i="23" s="1"/>
  <c r="AA1825" i="23"/>
  <c r="Z1825" i="23"/>
  <c r="Y1825" i="23"/>
  <c r="X1825" i="23" s="1"/>
  <c r="AA1824" i="23"/>
  <c r="Z1824" i="23"/>
  <c r="Y1824" i="23"/>
  <c r="X1824" i="23" s="1"/>
  <c r="AA1823" i="23"/>
  <c r="Z1823" i="23"/>
  <c r="Y1823" i="23"/>
  <c r="X1823" i="23" s="1"/>
  <c r="AA1822" i="23"/>
  <c r="Z1822" i="23"/>
  <c r="Y1822" i="23"/>
  <c r="X1822" i="23" s="1"/>
  <c r="AA1821" i="23"/>
  <c r="Z1821" i="23"/>
  <c r="Y1821" i="23"/>
  <c r="X1821" i="23" s="1"/>
  <c r="AA1820" i="23"/>
  <c r="Z1820" i="23"/>
  <c r="Y1820" i="23"/>
  <c r="X1820" i="23" s="1"/>
  <c r="AA1819" i="23"/>
  <c r="Z1819" i="23"/>
  <c r="Y1819" i="23"/>
  <c r="X1819" i="23" s="1"/>
  <c r="AA1818" i="23"/>
  <c r="Z1818" i="23"/>
  <c r="Y1818" i="23"/>
  <c r="X1818" i="23" s="1"/>
  <c r="AA1817" i="23"/>
  <c r="Z1817" i="23"/>
  <c r="Y1817" i="23"/>
  <c r="X1817" i="23" s="1"/>
  <c r="AA1816" i="23"/>
  <c r="Z1816" i="23"/>
  <c r="Y1816" i="23"/>
  <c r="X1816" i="23" s="1"/>
  <c r="AA1815" i="23"/>
  <c r="Z1815" i="23"/>
  <c r="Y1815" i="23"/>
  <c r="X1815" i="23" s="1"/>
  <c r="AA1814" i="23"/>
  <c r="Z1814" i="23"/>
  <c r="Y1814" i="23"/>
  <c r="X1814" i="23" s="1"/>
  <c r="AA1813" i="23"/>
  <c r="Z1813" i="23"/>
  <c r="Y1813" i="23"/>
  <c r="X1813" i="23" s="1"/>
  <c r="AA1812" i="23"/>
  <c r="Z1812" i="23"/>
  <c r="Y1812" i="23"/>
  <c r="X1812" i="23" s="1"/>
  <c r="AA1811" i="23"/>
  <c r="Z1811" i="23"/>
  <c r="Y1811" i="23"/>
  <c r="X1811" i="23" s="1"/>
  <c r="AA1810" i="23"/>
  <c r="Z1810" i="23"/>
  <c r="Y1810" i="23"/>
  <c r="AA1809" i="23"/>
  <c r="Z1809" i="23"/>
  <c r="Y1809" i="23"/>
  <c r="X1809" i="23" s="1"/>
  <c r="AA1808" i="23"/>
  <c r="Z1808" i="23"/>
  <c r="Y1808" i="23"/>
  <c r="X1808" i="23" s="1"/>
  <c r="AA1807" i="23"/>
  <c r="Z1807" i="23"/>
  <c r="Y1807" i="23"/>
  <c r="X1807" i="23" s="1"/>
  <c r="AA1806" i="23"/>
  <c r="Z1806" i="23"/>
  <c r="Y1806" i="23"/>
  <c r="AA1805" i="23"/>
  <c r="Z1805" i="23"/>
  <c r="Y1805" i="23"/>
  <c r="X1805" i="23" s="1"/>
  <c r="AA1804" i="23"/>
  <c r="Z1804" i="23"/>
  <c r="Y1804" i="23"/>
  <c r="AA1803" i="23"/>
  <c r="Z1803" i="23"/>
  <c r="Y1803" i="23"/>
  <c r="X1803" i="23" s="1"/>
  <c r="AA1802" i="23"/>
  <c r="Z1802" i="23"/>
  <c r="Y1802" i="23"/>
  <c r="AA1801" i="23"/>
  <c r="Z1801" i="23"/>
  <c r="Y1801" i="23"/>
  <c r="X1801" i="23" s="1"/>
  <c r="AA1800" i="23"/>
  <c r="Z1800" i="23"/>
  <c r="Y1800" i="23"/>
  <c r="AA1799" i="23"/>
  <c r="Z1799" i="23"/>
  <c r="Y1799" i="23"/>
  <c r="X1799" i="23" s="1"/>
  <c r="AA1798" i="23"/>
  <c r="Z1798" i="23"/>
  <c r="Y1798" i="23"/>
  <c r="AA1797" i="23"/>
  <c r="Z1797" i="23"/>
  <c r="Y1797" i="23"/>
  <c r="X1797" i="23" s="1"/>
  <c r="AA1796" i="23"/>
  <c r="Z1796" i="23"/>
  <c r="Y1796" i="23"/>
  <c r="AA1795" i="23"/>
  <c r="Z1795" i="23"/>
  <c r="Y1795" i="23"/>
  <c r="X1795" i="23" s="1"/>
  <c r="AA1794" i="23"/>
  <c r="Z1794" i="23"/>
  <c r="Y1794" i="23"/>
  <c r="X1794" i="23" s="1"/>
  <c r="AA1793" i="23"/>
  <c r="Z1793" i="23"/>
  <c r="Y1793" i="23"/>
  <c r="X1793" i="23" s="1"/>
  <c r="AA1792" i="23"/>
  <c r="Z1792" i="23"/>
  <c r="Y1792" i="23"/>
  <c r="X1792" i="23" s="1"/>
  <c r="AA1791" i="23"/>
  <c r="Z1791" i="23"/>
  <c r="Y1791" i="23"/>
  <c r="X1791" i="23" s="1"/>
  <c r="AA1790" i="23"/>
  <c r="Z1790" i="23"/>
  <c r="Y1790" i="23"/>
  <c r="X1790" i="23" s="1"/>
  <c r="AA1789" i="23"/>
  <c r="Z1789" i="23"/>
  <c r="Y1789" i="23"/>
  <c r="X1789" i="23" s="1"/>
  <c r="AA1788" i="23"/>
  <c r="Z1788" i="23"/>
  <c r="Y1788" i="23"/>
  <c r="X1788" i="23" s="1"/>
  <c r="AA1787" i="23"/>
  <c r="Z1787" i="23"/>
  <c r="Y1787" i="23"/>
  <c r="X1787" i="23" s="1"/>
  <c r="AA1786" i="23"/>
  <c r="Z1786" i="23"/>
  <c r="Y1786" i="23"/>
  <c r="X1786" i="23" s="1"/>
  <c r="AA1785" i="23"/>
  <c r="Z1785" i="23"/>
  <c r="Y1785" i="23"/>
  <c r="X1785" i="23" s="1"/>
  <c r="AA1784" i="23"/>
  <c r="Z1784" i="23"/>
  <c r="Y1784" i="23"/>
  <c r="X1784" i="23" s="1"/>
  <c r="AA1783" i="23"/>
  <c r="Z1783" i="23"/>
  <c r="Y1783" i="23"/>
  <c r="X1783" i="23" s="1"/>
  <c r="AA1782" i="23"/>
  <c r="Z1782" i="23"/>
  <c r="Y1782" i="23"/>
  <c r="AA1781" i="23"/>
  <c r="Z1781" i="23"/>
  <c r="Y1781" i="23"/>
  <c r="X1781" i="23" s="1"/>
  <c r="AA1780" i="23"/>
  <c r="Z1780" i="23"/>
  <c r="Y1780" i="23"/>
  <c r="X1780" i="23" s="1"/>
  <c r="AA1779" i="23"/>
  <c r="Z1779" i="23"/>
  <c r="Y1779" i="23"/>
  <c r="X1779" i="23" s="1"/>
  <c r="AA1778" i="23"/>
  <c r="Z1778" i="23"/>
  <c r="Y1778" i="23"/>
  <c r="X1778" i="23" s="1"/>
  <c r="AA1777" i="23"/>
  <c r="Z1777" i="23"/>
  <c r="Y1777" i="23"/>
  <c r="X1777" i="23" s="1"/>
  <c r="AA1776" i="23"/>
  <c r="Z1776" i="23"/>
  <c r="Y1776" i="23"/>
  <c r="X1776" i="23" s="1"/>
  <c r="AA1775" i="23"/>
  <c r="Z1775" i="23"/>
  <c r="Y1775" i="23"/>
  <c r="X1775" i="23" s="1"/>
  <c r="AA1774" i="23"/>
  <c r="Z1774" i="23"/>
  <c r="Y1774" i="23"/>
  <c r="X1774" i="23" s="1"/>
  <c r="AA1773" i="23"/>
  <c r="Z1773" i="23"/>
  <c r="Y1773" i="23"/>
  <c r="X1773" i="23" s="1"/>
  <c r="AA1772" i="23"/>
  <c r="Z1772" i="23"/>
  <c r="Y1772" i="23"/>
  <c r="X1772" i="23" s="1"/>
  <c r="AA1771" i="23"/>
  <c r="Z1771" i="23"/>
  <c r="Y1771" i="23"/>
  <c r="X1771" i="23" s="1"/>
  <c r="AA1770" i="23"/>
  <c r="Z1770" i="23"/>
  <c r="Y1770" i="23"/>
  <c r="AA1769" i="23"/>
  <c r="Z1769" i="23"/>
  <c r="Y1769" i="23"/>
  <c r="X1769" i="23" s="1"/>
  <c r="AA1768" i="23"/>
  <c r="Z1768" i="23"/>
  <c r="Y1768" i="23"/>
  <c r="X1768" i="23" s="1"/>
  <c r="AA1767" i="23"/>
  <c r="Z1767" i="23"/>
  <c r="Y1767" i="23"/>
  <c r="X1767" i="23" s="1"/>
  <c r="AA1766" i="23"/>
  <c r="Z1766" i="23"/>
  <c r="Y1766" i="23"/>
  <c r="X1766" i="23" s="1"/>
  <c r="AA1765" i="23"/>
  <c r="Z1765" i="23"/>
  <c r="Y1765" i="23"/>
  <c r="X1765" i="23" s="1"/>
  <c r="AA1764" i="23"/>
  <c r="Z1764" i="23"/>
  <c r="Y1764" i="23"/>
  <c r="AA1762" i="23"/>
  <c r="Z1762" i="23"/>
  <c r="Y1762" i="23"/>
  <c r="X1762" i="23" s="1"/>
  <c r="AA1761" i="23"/>
  <c r="Z1761" i="23"/>
  <c r="Y1761" i="23"/>
  <c r="X1761" i="23" s="1"/>
  <c r="AA1760" i="23"/>
  <c r="Z1760" i="23"/>
  <c r="Y1760" i="23"/>
  <c r="X1760" i="23" s="1"/>
  <c r="AA1759" i="23"/>
  <c r="Z1759" i="23"/>
  <c r="Y1759" i="23"/>
  <c r="X1759" i="23" s="1"/>
  <c r="AA1757" i="23"/>
  <c r="Z1757" i="23"/>
  <c r="Y1757" i="23"/>
  <c r="X1757" i="23" s="1"/>
  <c r="AA1756" i="23"/>
  <c r="Z1756" i="23"/>
  <c r="Y1756" i="23"/>
  <c r="X1756" i="23" s="1"/>
  <c r="AA1755" i="23"/>
  <c r="Z1755" i="23"/>
  <c r="Y1755" i="23"/>
  <c r="X1755" i="23" s="1"/>
  <c r="AA1754" i="23"/>
  <c r="Z1754" i="23"/>
  <c r="Y1754" i="23"/>
  <c r="X1754" i="23" s="1"/>
  <c r="AA1753" i="23"/>
  <c r="Z1753" i="23"/>
  <c r="Y1753" i="23"/>
  <c r="X1753" i="23" s="1"/>
  <c r="AA1752" i="23"/>
  <c r="Z1752" i="23"/>
  <c r="Y1752" i="23"/>
  <c r="X1752" i="23" s="1"/>
  <c r="AA1750" i="23"/>
  <c r="Z1750" i="23"/>
  <c r="Y1750" i="23"/>
  <c r="X1750" i="23" s="1"/>
  <c r="AA1749" i="23"/>
  <c r="Z1749" i="23"/>
  <c r="Y1749" i="23"/>
  <c r="X1749" i="23" s="1"/>
  <c r="AA1748" i="23"/>
  <c r="Z1748" i="23"/>
  <c r="Y1748" i="23"/>
  <c r="X1748" i="23" s="1"/>
  <c r="AA1747" i="23"/>
  <c r="Z1747" i="23"/>
  <c r="Y1747" i="23"/>
  <c r="X1747" i="23" s="1"/>
  <c r="AA1745" i="23"/>
  <c r="Z1745" i="23"/>
  <c r="Y1745" i="23"/>
  <c r="X1745" i="23" s="1"/>
  <c r="AA1744" i="23"/>
  <c r="Z1744" i="23"/>
  <c r="Y1744" i="23"/>
  <c r="AA1743" i="23"/>
  <c r="Z1743" i="23"/>
  <c r="Y1743" i="23"/>
  <c r="X1743" i="23" s="1"/>
  <c r="AA1742" i="23"/>
  <c r="Z1742" i="23"/>
  <c r="Y1742" i="23"/>
  <c r="AA1741" i="23"/>
  <c r="Z1741" i="23"/>
  <c r="Y1741" i="23"/>
  <c r="X1741" i="23" s="1"/>
  <c r="AA1740" i="23"/>
  <c r="Z1740" i="23"/>
  <c r="Y1740" i="23"/>
  <c r="X1740" i="23" s="1"/>
  <c r="AA1739" i="23"/>
  <c r="Z1739" i="23"/>
  <c r="Y1739" i="23"/>
  <c r="X1739" i="23" s="1"/>
  <c r="AA1738" i="23"/>
  <c r="Z1738" i="23"/>
  <c r="Y1738" i="23"/>
  <c r="X1738" i="23" s="1"/>
  <c r="AA1737" i="23"/>
  <c r="Z1737" i="23"/>
  <c r="Y1737" i="23"/>
  <c r="X1737" i="23" s="1"/>
  <c r="AA1736" i="23"/>
  <c r="Z1736" i="23"/>
  <c r="Y1736" i="23"/>
  <c r="X1736" i="23" s="1"/>
  <c r="AA1735" i="23"/>
  <c r="Z1735" i="23"/>
  <c r="Y1735" i="23"/>
  <c r="X1735" i="23" s="1"/>
  <c r="AA1734" i="23"/>
  <c r="Z1734" i="23"/>
  <c r="Y1734" i="23"/>
  <c r="AA1733" i="23"/>
  <c r="Z1733" i="23"/>
  <c r="Y1733" i="23"/>
  <c r="X1733" i="23" s="1"/>
  <c r="AA1732" i="23"/>
  <c r="Z1732" i="23"/>
  <c r="Y1732" i="23"/>
  <c r="X1732" i="23" s="1"/>
  <c r="AA1731" i="23"/>
  <c r="Z1731" i="23"/>
  <c r="Y1731" i="23"/>
  <c r="X1731" i="23" s="1"/>
  <c r="AA1730" i="23"/>
  <c r="Z1730" i="23"/>
  <c r="Y1730" i="23"/>
  <c r="X1730" i="23" s="1"/>
  <c r="AA1729" i="23"/>
  <c r="Z1729" i="23"/>
  <c r="Y1729" i="23"/>
  <c r="X1729" i="23" s="1"/>
  <c r="AA1727" i="23"/>
  <c r="Z1727" i="23"/>
  <c r="Y1727" i="23"/>
  <c r="X1727" i="23" s="1"/>
  <c r="AA1726" i="23"/>
  <c r="Z1726" i="23"/>
  <c r="Y1726" i="23"/>
  <c r="X1726" i="23" s="1"/>
  <c r="AA1725" i="23"/>
  <c r="Z1725" i="23"/>
  <c r="Y1725" i="23"/>
  <c r="X1725" i="23" s="1"/>
  <c r="AA1724" i="23"/>
  <c r="Z1724" i="23"/>
  <c r="Y1724" i="23"/>
  <c r="X1724" i="23" s="1"/>
  <c r="AA1722" i="23"/>
  <c r="Z1722" i="23"/>
  <c r="Y1722" i="23"/>
  <c r="X1722" i="23" s="1"/>
  <c r="AA1721" i="23"/>
  <c r="Z1721" i="23"/>
  <c r="Y1721" i="23"/>
  <c r="X1721" i="23" s="1"/>
  <c r="AA1720" i="23"/>
  <c r="Z1720" i="23"/>
  <c r="Y1720" i="23"/>
  <c r="X1720" i="23" s="1"/>
  <c r="AA1719" i="23"/>
  <c r="Z1719" i="23"/>
  <c r="Y1719" i="23"/>
  <c r="X1719" i="23" s="1"/>
  <c r="AA1717" i="23"/>
  <c r="Z1717" i="23"/>
  <c r="Y1717" i="23"/>
  <c r="X1717" i="23" s="1"/>
  <c r="AA1716" i="23"/>
  <c r="Z1716" i="23"/>
  <c r="Y1716" i="23"/>
  <c r="X1716" i="23" s="1"/>
  <c r="AA1715" i="23"/>
  <c r="Z1715" i="23"/>
  <c r="Y1715" i="23"/>
  <c r="X1715" i="23" s="1"/>
  <c r="AA1714" i="23"/>
  <c r="Z1714" i="23"/>
  <c r="Y1714" i="23"/>
  <c r="X1714" i="23" s="1"/>
  <c r="AA1713" i="23"/>
  <c r="Z1713" i="23"/>
  <c r="Y1713" i="23"/>
  <c r="X1713" i="23" s="1"/>
  <c r="AA1712" i="23"/>
  <c r="Z1712" i="23"/>
  <c r="Y1712" i="23"/>
  <c r="X1712" i="23" s="1"/>
  <c r="AA1711" i="23"/>
  <c r="Z1711" i="23"/>
  <c r="Y1711" i="23"/>
  <c r="X1711" i="23" s="1"/>
  <c r="AA1710" i="23"/>
  <c r="Z1710" i="23"/>
  <c r="Y1710" i="23"/>
  <c r="X1710" i="23" s="1"/>
  <c r="AA1708" i="23"/>
  <c r="Z1708" i="23"/>
  <c r="Y1708" i="23"/>
  <c r="X1708" i="23" s="1"/>
  <c r="AA1707" i="23"/>
  <c r="Z1707" i="23"/>
  <c r="Y1707" i="23"/>
  <c r="X1707" i="23" s="1"/>
  <c r="AA1706" i="23"/>
  <c r="Z1706" i="23"/>
  <c r="Y1706" i="23"/>
  <c r="X1706" i="23" s="1"/>
  <c r="AA1705" i="23"/>
  <c r="Z1705" i="23"/>
  <c r="Y1705" i="23"/>
  <c r="X1705" i="23" s="1"/>
  <c r="AA1703" i="23"/>
  <c r="Z1703" i="23"/>
  <c r="Y1703" i="23"/>
  <c r="X1703" i="23" s="1"/>
  <c r="AA1702" i="23"/>
  <c r="Z1702" i="23"/>
  <c r="Y1702" i="23"/>
  <c r="X1702" i="23" s="1"/>
  <c r="AA1701" i="23"/>
  <c r="Z1701" i="23"/>
  <c r="Y1701" i="23"/>
  <c r="X1701" i="23" s="1"/>
  <c r="AA1700" i="23"/>
  <c r="Z1700" i="23"/>
  <c r="Y1700" i="23"/>
  <c r="X1700" i="23" s="1"/>
  <c r="AA1699" i="23"/>
  <c r="Z1699" i="23"/>
  <c r="Y1699" i="23"/>
  <c r="X1699" i="23" s="1"/>
  <c r="AA1698" i="23"/>
  <c r="Z1698" i="23"/>
  <c r="Y1698" i="23"/>
  <c r="X1698" i="23" s="1"/>
  <c r="AA1697" i="23"/>
  <c r="Z1697" i="23"/>
  <c r="Y1697" i="23"/>
  <c r="X1697" i="23" s="1"/>
  <c r="AA1696" i="23"/>
  <c r="Z1696" i="23"/>
  <c r="Y1696" i="23"/>
  <c r="X1696" i="23" s="1"/>
  <c r="AA1695" i="23"/>
  <c r="Z1695" i="23"/>
  <c r="Y1695" i="23"/>
  <c r="AA1694" i="23"/>
  <c r="Z1694" i="23"/>
  <c r="Y1694" i="23"/>
  <c r="X1694" i="23" s="1"/>
  <c r="AA1693" i="23"/>
  <c r="Z1693" i="23"/>
  <c r="Y1693" i="23"/>
  <c r="AA1692" i="23"/>
  <c r="Z1692" i="23"/>
  <c r="Y1692" i="23"/>
  <c r="X1692" i="23" s="1"/>
  <c r="AA1691" i="23"/>
  <c r="Z1691" i="23"/>
  <c r="Y1691" i="23"/>
  <c r="X1691" i="23" s="1"/>
  <c r="AA1690" i="23"/>
  <c r="Z1690" i="23"/>
  <c r="Y1690" i="23"/>
  <c r="X1690" i="23" s="1"/>
  <c r="AA1689" i="23"/>
  <c r="Z1689" i="23"/>
  <c r="Y1689" i="23"/>
  <c r="AA1688" i="23"/>
  <c r="Z1688" i="23"/>
  <c r="Y1688" i="23"/>
  <c r="X1688" i="23" s="1"/>
  <c r="AA1687" i="23"/>
  <c r="Z1687" i="23"/>
  <c r="Y1687" i="23"/>
  <c r="X1687" i="23" s="1"/>
  <c r="AA1686" i="23"/>
  <c r="Z1686" i="23"/>
  <c r="Y1686" i="23"/>
  <c r="X1686" i="23" s="1"/>
  <c r="AA1685" i="23"/>
  <c r="Z1685" i="23"/>
  <c r="Y1685" i="23"/>
  <c r="AA1682" i="23"/>
  <c r="Z1682" i="23"/>
  <c r="Y1682" i="23"/>
  <c r="X1682" i="23" s="1"/>
  <c r="AA1681" i="23"/>
  <c r="Z1681" i="23"/>
  <c r="Y1681" i="23"/>
  <c r="AA1680" i="23"/>
  <c r="Z1680" i="23"/>
  <c r="Y1680" i="23"/>
  <c r="X1680" i="23" s="1"/>
  <c r="AA1679" i="23"/>
  <c r="Z1679" i="23"/>
  <c r="Y1679" i="23"/>
  <c r="X1679" i="23" s="1"/>
  <c r="AA1678" i="23"/>
  <c r="Z1678" i="23"/>
  <c r="Y1678" i="23"/>
  <c r="X1678" i="23" s="1"/>
  <c r="AA1676" i="23"/>
  <c r="Z1676" i="23"/>
  <c r="Y1676" i="23"/>
  <c r="X1676" i="23" s="1"/>
  <c r="AA1675" i="23"/>
  <c r="Z1675" i="23"/>
  <c r="Y1675" i="23"/>
  <c r="X1675" i="23" s="1"/>
  <c r="AA1673" i="23"/>
  <c r="Z1673" i="23"/>
  <c r="Y1673" i="23"/>
  <c r="X1673" i="23" s="1"/>
  <c r="AA1672" i="23"/>
  <c r="Z1672" i="23"/>
  <c r="Y1672" i="23"/>
  <c r="X1672" i="23" s="1"/>
  <c r="AA1671" i="23"/>
  <c r="Z1671" i="23"/>
  <c r="Y1671" i="23"/>
  <c r="X1671" i="23" s="1"/>
  <c r="AA1670" i="23"/>
  <c r="Z1670" i="23"/>
  <c r="Y1670" i="23"/>
  <c r="X1670" i="23" s="1"/>
  <c r="AA1669" i="23"/>
  <c r="Z1669" i="23"/>
  <c r="Y1669" i="23"/>
  <c r="X1669" i="23" s="1"/>
  <c r="AA1668" i="23"/>
  <c r="Z1668" i="23"/>
  <c r="Y1668" i="23"/>
  <c r="X1668" i="23" s="1"/>
  <c r="AA1667" i="23"/>
  <c r="Z1667" i="23"/>
  <c r="Y1667" i="23"/>
  <c r="X1667" i="23" s="1"/>
  <c r="AA1666" i="23"/>
  <c r="Z1666" i="23"/>
  <c r="Y1666" i="23"/>
  <c r="AA1664" i="23"/>
  <c r="Z1664" i="23"/>
  <c r="Y1664" i="23"/>
  <c r="X1664" i="23" s="1"/>
  <c r="AA1663" i="23"/>
  <c r="Z1663" i="23"/>
  <c r="Y1663" i="23"/>
  <c r="AA1662" i="23"/>
  <c r="Z1662" i="23"/>
  <c r="Y1662" i="23"/>
  <c r="X1662" i="23" s="1"/>
  <c r="AA1661" i="23"/>
  <c r="Z1661" i="23"/>
  <c r="Y1661" i="23"/>
  <c r="AA1660" i="23"/>
  <c r="Z1660" i="23"/>
  <c r="Y1660" i="23"/>
  <c r="X1660" i="23" s="1"/>
  <c r="AA1659" i="23"/>
  <c r="Z1659" i="23"/>
  <c r="Y1659" i="23"/>
  <c r="X1659" i="23" s="1"/>
  <c r="AA1658" i="23"/>
  <c r="Z1658" i="23"/>
  <c r="Y1658" i="23"/>
  <c r="X1658" i="23" s="1"/>
  <c r="AA1657" i="23"/>
  <c r="Z1657" i="23"/>
  <c r="Y1657" i="23"/>
  <c r="X1657" i="23" s="1"/>
  <c r="AA1656" i="23"/>
  <c r="Z1656" i="23"/>
  <c r="Y1656" i="23"/>
  <c r="X1656" i="23" s="1"/>
  <c r="AA1655" i="23"/>
  <c r="Z1655" i="23"/>
  <c r="Y1655" i="23"/>
  <c r="X1655" i="23" s="1"/>
  <c r="AA1654" i="23"/>
  <c r="Z1654" i="23"/>
  <c r="Y1654" i="23"/>
  <c r="X1654" i="23" s="1"/>
  <c r="AA1653" i="23"/>
  <c r="Z1653" i="23"/>
  <c r="Y1653" i="23"/>
  <c r="X1653" i="23" s="1"/>
  <c r="AA1652" i="23"/>
  <c r="Z1652" i="23"/>
  <c r="Y1652" i="23"/>
  <c r="X1652" i="23"/>
  <c r="AA1651" i="23"/>
  <c r="Z1651" i="23"/>
  <c r="Y1651" i="23"/>
  <c r="AA1649" i="23"/>
  <c r="Z1649" i="23"/>
  <c r="Y1649" i="23"/>
  <c r="X1649" i="23" s="1"/>
  <c r="AA1648" i="23"/>
  <c r="Z1648" i="23"/>
  <c r="Y1648" i="23"/>
  <c r="AA1647" i="23"/>
  <c r="Z1647" i="23"/>
  <c r="Y1647" i="23"/>
  <c r="X1647" i="23" s="1"/>
  <c r="AA1646" i="23"/>
  <c r="Z1646" i="23"/>
  <c r="Y1646" i="23"/>
  <c r="AA1645" i="23"/>
  <c r="Z1645" i="23"/>
  <c r="Y1645" i="23"/>
  <c r="X1645" i="23" s="1"/>
  <c r="AA1644" i="23"/>
  <c r="Z1644" i="23"/>
  <c r="Y1644" i="23"/>
  <c r="X1644" i="23"/>
  <c r="AA1642" i="23"/>
  <c r="Z1642" i="23"/>
  <c r="Y1642" i="23"/>
  <c r="X1642" i="23"/>
  <c r="AA1641" i="23"/>
  <c r="Z1641" i="23"/>
  <c r="Y1641" i="23"/>
  <c r="X1641" i="23"/>
  <c r="AA1640" i="23"/>
  <c r="Z1640" i="23"/>
  <c r="Y1640" i="23"/>
  <c r="X1640" i="23" s="1"/>
  <c r="AA1639" i="23"/>
  <c r="Z1639" i="23"/>
  <c r="Y1639" i="23"/>
  <c r="X1639" i="23" s="1"/>
  <c r="AA1638" i="23"/>
  <c r="Z1638" i="23"/>
  <c r="Y1638" i="23"/>
  <c r="X1638" i="23" s="1"/>
  <c r="AA1637" i="23"/>
  <c r="Z1637" i="23"/>
  <c r="Y1637" i="23"/>
  <c r="X1637" i="23" s="1"/>
  <c r="AA1636" i="23"/>
  <c r="Z1636" i="23"/>
  <c r="Y1636" i="23"/>
  <c r="X1636" i="23" s="1"/>
  <c r="AA1635" i="23"/>
  <c r="Z1635" i="23"/>
  <c r="Y1635" i="23"/>
  <c r="AA1634" i="23"/>
  <c r="Z1634" i="23"/>
  <c r="Y1634" i="23"/>
  <c r="X1634" i="23" s="1"/>
  <c r="AA1633" i="23"/>
  <c r="Z1633" i="23"/>
  <c r="Y1633" i="23"/>
  <c r="X1633" i="23" s="1"/>
  <c r="AA1632" i="23"/>
  <c r="Z1632" i="23"/>
  <c r="Y1632" i="23"/>
  <c r="X1632" i="23" s="1"/>
  <c r="AA1631" i="23"/>
  <c r="Z1631" i="23"/>
  <c r="Y1631" i="23"/>
  <c r="X1631" i="23" s="1"/>
  <c r="AA1630" i="23"/>
  <c r="Z1630" i="23"/>
  <c r="Y1630" i="23"/>
  <c r="X1630" i="23" s="1"/>
  <c r="AA1629" i="23"/>
  <c r="Z1629" i="23"/>
  <c r="Y1629" i="23"/>
  <c r="X1629" i="23" s="1"/>
  <c r="AA1626" i="23"/>
  <c r="Z1626" i="23"/>
  <c r="Y1626" i="23"/>
  <c r="X1626" i="23" s="1"/>
  <c r="AA1625" i="23"/>
  <c r="Z1625" i="23"/>
  <c r="Y1625" i="23"/>
  <c r="X1625" i="23" s="1"/>
  <c r="AA1624" i="23"/>
  <c r="Z1624" i="23"/>
  <c r="Y1624" i="23"/>
  <c r="X1624" i="23" s="1"/>
  <c r="AA1623" i="23"/>
  <c r="Z1623" i="23"/>
  <c r="Y1623" i="23"/>
  <c r="X1623" i="23" s="1"/>
  <c r="AA1622" i="23"/>
  <c r="Z1622" i="23"/>
  <c r="Y1622" i="23"/>
  <c r="X1622" i="23" s="1"/>
  <c r="AA1619" i="23"/>
  <c r="Z1619" i="23"/>
  <c r="Y1619" i="23"/>
  <c r="X1619" i="23" s="1"/>
  <c r="AA1617" i="23"/>
  <c r="Z1617" i="23"/>
  <c r="Y1617" i="23"/>
  <c r="X1617" i="23" s="1"/>
  <c r="AA1616" i="23"/>
  <c r="Z1616" i="23"/>
  <c r="Y1616" i="23"/>
  <c r="X1616" i="23" s="1"/>
  <c r="AA1614" i="23"/>
  <c r="Z1614" i="23"/>
  <c r="Y1614" i="23"/>
  <c r="X1614" i="23" s="1"/>
  <c r="AA1612" i="23"/>
  <c r="Z1612" i="23"/>
  <c r="Y1612" i="23"/>
  <c r="X1612" i="23" s="1"/>
  <c r="AA1611" i="23"/>
  <c r="Z1611" i="23"/>
  <c r="Y1611" i="23"/>
  <c r="X1611" i="23" s="1"/>
  <c r="AA1610" i="23"/>
  <c r="Z1610" i="23"/>
  <c r="Y1610" i="23"/>
  <c r="X1610" i="23" s="1"/>
  <c r="AA1609" i="23"/>
  <c r="Z1609" i="23"/>
  <c r="Y1609" i="23"/>
  <c r="X1609" i="23" s="1"/>
  <c r="AA1608" i="23"/>
  <c r="Z1608" i="23"/>
  <c r="Y1608" i="23"/>
  <c r="X1608" i="23" s="1"/>
  <c r="AA1607" i="23"/>
  <c r="Z1607" i="23"/>
  <c r="Y1607" i="23"/>
  <c r="X1607" i="23" s="1"/>
  <c r="AA1606" i="23"/>
  <c r="Z1606" i="23"/>
  <c r="Y1606" i="23"/>
  <c r="X1606" i="23" s="1"/>
  <c r="AA1605" i="23"/>
  <c r="Z1605" i="23"/>
  <c r="Y1605" i="23"/>
  <c r="X1605" i="23" s="1"/>
  <c r="AA1604" i="23"/>
  <c r="Z1604" i="23"/>
  <c r="Y1604" i="23"/>
  <c r="AA1603" i="23"/>
  <c r="Z1603" i="23"/>
  <c r="Y1603" i="23"/>
  <c r="X1603" i="23" s="1"/>
  <c r="AA1602" i="23"/>
  <c r="Z1602" i="23"/>
  <c r="Y1602" i="23"/>
  <c r="AA1601" i="23"/>
  <c r="Z1601" i="23"/>
  <c r="Y1601" i="23"/>
  <c r="X1601" i="23" s="1"/>
  <c r="AA1597" i="23"/>
  <c r="Z1597" i="23"/>
  <c r="Y1597" i="23"/>
  <c r="X1597" i="23" s="1"/>
  <c r="AA1596" i="23"/>
  <c r="Z1596" i="23"/>
  <c r="Y1596" i="23"/>
  <c r="X1596" i="23"/>
  <c r="AA1595" i="23"/>
  <c r="Z1595" i="23"/>
  <c r="Y1595" i="23"/>
  <c r="X1595" i="23"/>
  <c r="AA1593" i="23"/>
  <c r="Z1593" i="23"/>
  <c r="Y1593" i="23"/>
  <c r="X1593" i="23"/>
  <c r="AA1592" i="23"/>
  <c r="Z1592" i="23"/>
  <c r="Y1592" i="23"/>
  <c r="X1592" i="23"/>
  <c r="AA1591" i="23"/>
  <c r="Z1591" i="23"/>
  <c r="Y1591" i="23"/>
  <c r="X1591" i="23"/>
  <c r="AA1590" i="23"/>
  <c r="Z1590" i="23"/>
  <c r="Y1590" i="23"/>
  <c r="X1590" i="23"/>
  <c r="AA1589" i="23"/>
  <c r="Z1589" i="23"/>
  <c r="Y1589" i="23"/>
  <c r="X1589" i="23" s="1"/>
  <c r="AA1588" i="23"/>
  <c r="Z1588" i="23"/>
  <c r="Y1588" i="23"/>
  <c r="AA1587" i="23"/>
  <c r="Z1587" i="23"/>
  <c r="Y1587" i="23"/>
  <c r="X1587" i="23"/>
  <c r="AA1586" i="23"/>
  <c r="Z1586" i="23"/>
  <c r="Y1586" i="23"/>
  <c r="X1586" i="23"/>
  <c r="AA1585" i="23"/>
  <c r="Z1585" i="23"/>
  <c r="Y1585" i="23"/>
  <c r="X1585" i="23"/>
  <c r="AA1584" i="23"/>
  <c r="Z1584" i="23"/>
  <c r="Y1584" i="23"/>
  <c r="X1584" i="23"/>
  <c r="AA1581" i="23"/>
  <c r="Z1581" i="23"/>
  <c r="Y1581" i="23"/>
  <c r="X1581" i="23"/>
  <c r="AA1580" i="23"/>
  <c r="Z1580" i="23"/>
  <c r="Y1580" i="23"/>
  <c r="X1580" i="23"/>
  <c r="AA1579" i="23"/>
  <c r="Z1579" i="23"/>
  <c r="Y1579" i="23"/>
  <c r="X1579" i="23"/>
  <c r="AA1578" i="23"/>
  <c r="Z1578" i="23"/>
  <c r="Y1578" i="23"/>
  <c r="X1578" i="23"/>
  <c r="AA1577" i="23"/>
  <c r="Z1577" i="23"/>
  <c r="Y1577" i="23"/>
  <c r="X1577" i="23" s="1"/>
  <c r="AA1576" i="23"/>
  <c r="Z1576" i="23"/>
  <c r="Y1576" i="23"/>
  <c r="X1576" i="23" s="1"/>
  <c r="AA1575" i="23"/>
  <c r="Z1575" i="23"/>
  <c r="Y1575" i="23"/>
  <c r="X1575" i="23"/>
  <c r="AA1574" i="23"/>
  <c r="Z1574" i="23"/>
  <c r="Y1574" i="23"/>
  <c r="X1574" i="23"/>
  <c r="AA1572" i="23"/>
  <c r="Z1572" i="23"/>
  <c r="Y1572" i="23"/>
  <c r="X1572" i="23"/>
  <c r="AA1571" i="23"/>
  <c r="Z1571" i="23"/>
  <c r="Y1571" i="23"/>
  <c r="X1571" i="23"/>
  <c r="AA1570" i="23"/>
  <c r="Z1570" i="23"/>
  <c r="Y1570" i="23"/>
  <c r="X1570" i="23" s="1"/>
  <c r="AA1569" i="23"/>
  <c r="Z1569" i="23"/>
  <c r="Y1569" i="23"/>
  <c r="X1569" i="23"/>
  <c r="AA1568" i="23"/>
  <c r="Z1568" i="23"/>
  <c r="Y1568" i="23"/>
  <c r="X1568" i="23" s="1"/>
  <c r="AA1567" i="23"/>
  <c r="Z1567" i="23"/>
  <c r="Y1567" i="23"/>
  <c r="X1567" i="23" s="1"/>
  <c r="AA1566" i="23"/>
  <c r="Z1566" i="23"/>
  <c r="Y1566" i="23"/>
  <c r="X1566" i="23" s="1"/>
  <c r="AA1565" i="23"/>
  <c r="Z1565" i="23"/>
  <c r="Y1565" i="23"/>
  <c r="X1565" i="23" s="1"/>
  <c r="AA1564" i="23"/>
  <c r="Z1564" i="23"/>
  <c r="Y1564" i="23"/>
  <c r="X1564" i="23" s="1"/>
  <c r="AA1562" i="23"/>
  <c r="Z1562" i="23"/>
  <c r="Y1562" i="23"/>
  <c r="X1562" i="23" s="1"/>
  <c r="AA1561" i="23"/>
  <c r="Z1561" i="23"/>
  <c r="Y1561" i="23"/>
  <c r="X1561" i="23" s="1"/>
  <c r="AA1560" i="23"/>
  <c r="Z1560" i="23"/>
  <c r="Y1560" i="23"/>
  <c r="X1560" i="23" s="1"/>
  <c r="AA1559" i="23"/>
  <c r="Z1559" i="23"/>
  <c r="Y1559" i="23"/>
  <c r="X1559" i="23" s="1"/>
  <c r="AA1558" i="23"/>
  <c r="Z1558" i="23"/>
  <c r="Y1558" i="23"/>
  <c r="X1558" i="23" s="1"/>
  <c r="AA1557" i="23"/>
  <c r="Z1557" i="23"/>
  <c r="Y1557" i="23"/>
  <c r="X1557" i="23" s="1"/>
  <c r="AA1556" i="23"/>
  <c r="Z1556" i="23"/>
  <c r="Y1556" i="23"/>
  <c r="X1556" i="23" s="1"/>
  <c r="AA1555" i="23"/>
  <c r="Z1555" i="23"/>
  <c r="Y1555" i="23"/>
  <c r="X1555" i="23" s="1"/>
  <c r="AA1554" i="23"/>
  <c r="Z1554" i="23"/>
  <c r="Y1554" i="23"/>
  <c r="X1554" i="23" s="1"/>
  <c r="AA1553" i="23"/>
  <c r="Z1553" i="23"/>
  <c r="Y1553" i="23"/>
  <c r="X1553" i="23" s="1"/>
  <c r="AA1552" i="23"/>
  <c r="Z1552" i="23"/>
  <c r="Y1552" i="23"/>
  <c r="X1552" i="23" s="1"/>
  <c r="AA1551" i="23"/>
  <c r="Z1551" i="23"/>
  <c r="Y1551" i="23"/>
  <c r="AA1550" i="23"/>
  <c r="Z1550" i="23"/>
  <c r="Y1550" i="23"/>
  <c r="X1550" i="23" s="1"/>
  <c r="AA1549" i="23"/>
  <c r="Z1549" i="23"/>
  <c r="Y1549" i="23"/>
  <c r="AA1548" i="23"/>
  <c r="Z1548" i="23"/>
  <c r="Y1548" i="23"/>
  <c r="X1548" i="23" s="1"/>
  <c r="AA1547" i="23"/>
  <c r="Z1547" i="23"/>
  <c r="Y1547" i="23"/>
  <c r="AA1546" i="23"/>
  <c r="Z1546" i="23"/>
  <c r="Y1546" i="23"/>
  <c r="X1546" i="23" s="1"/>
  <c r="AA1545" i="23"/>
  <c r="Z1545" i="23"/>
  <c r="Y1545" i="23"/>
  <c r="AA1544" i="23"/>
  <c r="Z1544" i="23"/>
  <c r="Y1544" i="23"/>
  <c r="X1544" i="23" s="1"/>
  <c r="AA1543" i="23"/>
  <c r="Z1543" i="23"/>
  <c r="Y1543" i="23"/>
  <c r="AA1542" i="23"/>
  <c r="Z1542" i="23"/>
  <c r="Y1542" i="23"/>
  <c r="X1542" i="23" s="1"/>
  <c r="AA1541" i="23"/>
  <c r="Z1541" i="23"/>
  <c r="Y1541" i="23"/>
  <c r="AA1540" i="23"/>
  <c r="Z1540" i="23"/>
  <c r="Y1540" i="23"/>
  <c r="X1540" i="23" s="1"/>
  <c r="AA1539" i="23"/>
  <c r="Z1539" i="23"/>
  <c r="Y1539" i="23"/>
  <c r="X1539" i="23" s="1"/>
  <c r="AA1538" i="23"/>
  <c r="Z1538" i="23"/>
  <c r="Y1538" i="23"/>
  <c r="X1538" i="23" s="1"/>
  <c r="AA1537" i="23"/>
  <c r="Z1537" i="23"/>
  <c r="Y1537" i="23"/>
  <c r="AA1536" i="23"/>
  <c r="Z1536" i="23"/>
  <c r="Y1536" i="23"/>
  <c r="X1536" i="23" s="1"/>
  <c r="AA1535" i="23"/>
  <c r="Z1535" i="23"/>
  <c r="Y1535" i="23"/>
  <c r="X1535" i="23" s="1"/>
  <c r="AA1534" i="23"/>
  <c r="Z1534" i="23"/>
  <c r="Y1534" i="23"/>
  <c r="X1534" i="23" s="1"/>
  <c r="AA1533" i="23"/>
  <c r="Z1533" i="23"/>
  <c r="Y1533" i="23"/>
  <c r="X1533" i="23" s="1"/>
  <c r="AA1532" i="23"/>
  <c r="Z1532" i="23"/>
  <c r="Y1532" i="23"/>
  <c r="X1532" i="23" s="1"/>
  <c r="AA1531" i="23"/>
  <c r="Z1531" i="23"/>
  <c r="Y1531" i="23"/>
  <c r="AA1530" i="23"/>
  <c r="Z1530" i="23"/>
  <c r="Y1530" i="23"/>
  <c r="X1530" i="23" s="1"/>
  <c r="AA1529" i="23"/>
  <c r="Z1529" i="23"/>
  <c r="Y1529" i="23"/>
  <c r="X1529" i="23" s="1"/>
  <c r="AA1528" i="23"/>
  <c r="Z1528" i="23"/>
  <c r="Y1528" i="23"/>
  <c r="X1528" i="23" s="1"/>
  <c r="AA1527" i="23"/>
  <c r="Z1527" i="23"/>
  <c r="Y1527" i="23"/>
  <c r="X1527" i="23" s="1"/>
  <c r="AA1526" i="23"/>
  <c r="Z1526" i="23"/>
  <c r="Y1526" i="23"/>
  <c r="X1526" i="23" s="1"/>
  <c r="AA1525" i="23"/>
  <c r="Z1525" i="23"/>
  <c r="Y1525" i="23"/>
  <c r="X1525" i="23" s="1"/>
  <c r="AA1524" i="23"/>
  <c r="Z1524" i="23"/>
  <c r="Y1524" i="23"/>
  <c r="X1524" i="23" s="1"/>
  <c r="AA1523" i="23"/>
  <c r="Z1523" i="23"/>
  <c r="Y1523" i="23"/>
  <c r="X1523" i="23" s="1"/>
  <c r="AA1522" i="23"/>
  <c r="Z1522" i="23"/>
  <c r="Y1522" i="23"/>
  <c r="X1522" i="23" s="1"/>
  <c r="AA1521" i="23"/>
  <c r="Z1521" i="23"/>
  <c r="Y1521" i="23"/>
  <c r="X1521" i="23" s="1"/>
  <c r="AA1520" i="23"/>
  <c r="Z1520" i="23"/>
  <c r="Y1520" i="23"/>
  <c r="X1520" i="23" s="1"/>
  <c r="AA1519" i="23"/>
  <c r="Z1519" i="23"/>
  <c r="Y1519" i="23"/>
  <c r="AA1517" i="23"/>
  <c r="Z1517" i="23"/>
  <c r="Y1517" i="23"/>
  <c r="X1517" i="23" s="1"/>
  <c r="AA1515" i="23"/>
  <c r="Z1515" i="23"/>
  <c r="Y1515" i="23"/>
  <c r="X1515" i="23" s="1"/>
  <c r="AA1514" i="23"/>
  <c r="Z1514" i="23"/>
  <c r="Y1514" i="23"/>
  <c r="X1514" i="23" s="1"/>
  <c r="AA1512" i="23"/>
  <c r="Z1512" i="23"/>
  <c r="Y1512" i="23"/>
  <c r="X1512" i="23" s="1"/>
  <c r="AA1511" i="23"/>
  <c r="Z1511" i="23"/>
  <c r="Y1511" i="23"/>
  <c r="X1511" i="23" s="1"/>
  <c r="AA1510" i="23"/>
  <c r="Z1510" i="23"/>
  <c r="Y1510" i="23"/>
  <c r="X1510" i="23" s="1"/>
  <c r="AA1508" i="23"/>
  <c r="Z1508" i="23"/>
  <c r="Y1508" i="23"/>
  <c r="X1508" i="23" s="1"/>
  <c r="AA1507" i="23"/>
  <c r="Z1507" i="23"/>
  <c r="Y1507" i="23"/>
  <c r="X1507" i="23" s="1"/>
  <c r="AA1506" i="23"/>
  <c r="Z1506" i="23"/>
  <c r="Y1506" i="23"/>
  <c r="X1506" i="23" s="1"/>
  <c r="AA1505" i="23"/>
  <c r="Z1505" i="23"/>
  <c r="Y1505" i="23"/>
  <c r="AA1504" i="23"/>
  <c r="Z1504" i="23"/>
  <c r="Y1504" i="23"/>
  <c r="X1504" i="23" s="1"/>
  <c r="AA1503" i="23"/>
  <c r="Z1503" i="23"/>
  <c r="Y1503" i="23"/>
  <c r="X1503" i="23" s="1"/>
  <c r="AA1502" i="23"/>
  <c r="Z1502" i="23"/>
  <c r="Y1502" i="23"/>
  <c r="X1502" i="23" s="1"/>
  <c r="AA1501" i="23"/>
  <c r="Z1501" i="23"/>
  <c r="Y1501" i="23"/>
  <c r="X1501" i="23"/>
  <c r="AA1500" i="23"/>
  <c r="Z1500" i="23"/>
  <c r="Y1500" i="23"/>
  <c r="X1500" i="23"/>
  <c r="AA1499" i="23"/>
  <c r="Z1499" i="23"/>
  <c r="Y1499" i="23"/>
  <c r="X1499" i="23"/>
  <c r="AA1498" i="23"/>
  <c r="Z1498" i="23"/>
  <c r="Y1498" i="23"/>
  <c r="X1498" i="23"/>
  <c r="AA1497" i="23"/>
  <c r="Z1497" i="23"/>
  <c r="Y1497" i="23"/>
  <c r="X1497" i="23"/>
  <c r="AA1496" i="23"/>
  <c r="Z1496" i="23"/>
  <c r="Y1496" i="23"/>
  <c r="X1496" i="23"/>
  <c r="AA1495" i="23"/>
  <c r="Z1495" i="23"/>
  <c r="Y1495" i="23"/>
  <c r="X1495" i="23" s="1"/>
  <c r="AA1494" i="23"/>
  <c r="Z1494" i="23"/>
  <c r="Y1494" i="23"/>
  <c r="X1494" i="23" s="1"/>
  <c r="AA1493" i="23"/>
  <c r="Z1493" i="23"/>
  <c r="Y1493" i="23"/>
  <c r="X1493" i="23" s="1"/>
  <c r="AA1492" i="23"/>
  <c r="Z1492" i="23"/>
  <c r="Y1492" i="23"/>
  <c r="X1492" i="23" s="1"/>
  <c r="AA1491" i="23"/>
  <c r="Z1491" i="23"/>
  <c r="Y1491" i="23"/>
  <c r="AA1489" i="23"/>
  <c r="Z1489" i="23"/>
  <c r="Y1489" i="23"/>
  <c r="X1489" i="23" s="1"/>
  <c r="AA1488" i="23"/>
  <c r="Z1488" i="23"/>
  <c r="Y1488" i="23"/>
  <c r="X1488" i="23" s="1"/>
  <c r="AA1487" i="23"/>
  <c r="Z1487" i="23"/>
  <c r="Y1487" i="23"/>
  <c r="X1487" i="23" s="1"/>
  <c r="AA1486" i="23"/>
  <c r="Z1486" i="23"/>
  <c r="Y1486" i="23"/>
  <c r="X1486" i="23" s="1"/>
  <c r="AA1485" i="23"/>
  <c r="Z1485" i="23"/>
  <c r="Y1485" i="23"/>
  <c r="X1485" i="23" s="1"/>
  <c r="AA1483" i="23"/>
  <c r="Z1483" i="23"/>
  <c r="Y1483" i="23"/>
  <c r="X1483" i="23" s="1"/>
  <c r="AA1482" i="23"/>
  <c r="Z1482" i="23"/>
  <c r="Y1482" i="23"/>
  <c r="X1482" i="23" s="1"/>
  <c r="AA1481" i="23"/>
  <c r="Z1481" i="23"/>
  <c r="Y1481" i="23"/>
  <c r="X1481" i="23" s="1"/>
  <c r="AA1480" i="23"/>
  <c r="Z1480" i="23"/>
  <c r="Y1480" i="23"/>
  <c r="X1480" i="23" s="1"/>
  <c r="AA1479" i="23"/>
  <c r="Z1479" i="23"/>
  <c r="Y1479" i="23"/>
  <c r="AA1478" i="23"/>
  <c r="Z1478" i="23"/>
  <c r="Y1478" i="23"/>
  <c r="X1478" i="23" s="1"/>
  <c r="AA1476" i="23"/>
  <c r="Z1476" i="23"/>
  <c r="Y1476" i="23"/>
  <c r="X1476" i="23" s="1"/>
  <c r="AA1474" i="23"/>
  <c r="Z1474" i="23"/>
  <c r="Y1474" i="23"/>
  <c r="X1474" i="23" s="1"/>
  <c r="AA1473" i="23"/>
  <c r="Z1473" i="23"/>
  <c r="Y1473" i="23"/>
  <c r="X1473" i="23" s="1"/>
  <c r="AA1472" i="23"/>
  <c r="Z1472" i="23"/>
  <c r="Y1472" i="23"/>
  <c r="X1472" i="23" s="1"/>
  <c r="AA1471" i="23"/>
  <c r="Z1471" i="23"/>
  <c r="Y1471" i="23"/>
  <c r="AA1470" i="23"/>
  <c r="Z1470" i="23"/>
  <c r="Y1470" i="23"/>
  <c r="X1470" i="23" s="1"/>
  <c r="AA1469" i="23"/>
  <c r="Z1469" i="23"/>
  <c r="Y1469" i="23"/>
  <c r="X1469" i="23" s="1"/>
  <c r="AA1468" i="23"/>
  <c r="Z1468" i="23"/>
  <c r="Y1468" i="23"/>
  <c r="X1468" i="23" s="1"/>
  <c r="AA1467" i="23"/>
  <c r="Z1467" i="23"/>
  <c r="Y1467" i="23"/>
  <c r="X1467" i="23" s="1"/>
  <c r="AA1466" i="23"/>
  <c r="Z1466" i="23"/>
  <c r="Y1466" i="23"/>
  <c r="X1466" i="23"/>
  <c r="AA1462" i="23"/>
  <c r="Z1462" i="23"/>
  <c r="Y1462" i="23"/>
  <c r="X1462" i="23" s="1"/>
  <c r="AA1463" i="23"/>
  <c r="Z1463" i="23"/>
  <c r="Y1463" i="23"/>
  <c r="AA1461" i="23"/>
  <c r="Z1461" i="23"/>
  <c r="Y1461" i="23"/>
  <c r="X1461" i="23" s="1"/>
  <c r="AA1460" i="23"/>
  <c r="Z1460" i="23"/>
  <c r="Y1460" i="23"/>
  <c r="X1460" i="23" s="1"/>
  <c r="AA1459" i="23"/>
  <c r="Z1459" i="23"/>
  <c r="Y1459" i="23"/>
  <c r="X1459" i="23" s="1"/>
  <c r="AA1458" i="23"/>
  <c r="Z1458" i="23"/>
  <c r="Y1458" i="23"/>
  <c r="AA1457" i="23"/>
  <c r="Z1457" i="23"/>
  <c r="Y1457" i="23"/>
  <c r="AA1456" i="23"/>
  <c r="Z1456" i="23"/>
  <c r="Y1456" i="23"/>
  <c r="X1456" i="23" s="1"/>
  <c r="AA1455" i="23"/>
  <c r="Z1455" i="23"/>
  <c r="Y1455" i="23"/>
  <c r="AA1454" i="23"/>
  <c r="Z1454" i="23"/>
  <c r="Y1454" i="23"/>
  <c r="X1454" i="23" s="1"/>
  <c r="AA1452" i="23"/>
  <c r="Z1452" i="23"/>
  <c r="Y1452" i="23"/>
  <c r="AA1451" i="23"/>
  <c r="Z1451" i="23"/>
  <c r="Y1451" i="23"/>
  <c r="X1451" i="23" s="1"/>
  <c r="AA1450" i="23"/>
  <c r="Z1450" i="23"/>
  <c r="Y1450" i="23"/>
  <c r="AA1449" i="23"/>
  <c r="Z1449" i="23"/>
  <c r="Y1449" i="23"/>
  <c r="X1449" i="23" s="1"/>
  <c r="AA1448" i="23"/>
  <c r="Z1448" i="23"/>
  <c r="Y1448" i="23"/>
  <c r="AA1446" i="23"/>
  <c r="Z1446" i="23"/>
  <c r="Y1446" i="23"/>
  <c r="X1446" i="23" s="1"/>
  <c r="AA1445" i="23"/>
  <c r="Z1445" i="23"/>
  <c r="Y1445" i="23"/>
  <c r="AA1444" i="23"/>
  <c r="Z1444" i="23"/>
  <c r="Y1444" i="23"/>
  <c r="X1444" i="23" s="1"/>
  <c r="AA1443" i="23"/>
  <c r="Z1443" i="23"/>
  <c r="Y1443" i="23"/>
  <c r="AA1442" i="23"/>
  <c r="Z1442" i="23"/>
  <c r="Y1442" i="23"/>
  <c r="X1442" i="23" s="1"/>
  <c r="AA1440" i="23"/>
  <c r="Z1440" i="23"/>
  <c r="Y1440" i="23"/>
  <c r="AA1439" i="23"/>
  <c r="Z1439" i="23"/>
  <c r="Y1439" i="23"/>
  <c r="X1439" i="23" s="1"/>
  <c r="AA1438" i="23"/>
  <c r="Z1438" i="23"/>
  <c r="Y1438" i="23"/>
  <c r="AA1437" i="23"/>
  <c r="Z1437" i="23"/>
  <c r="Y1437" i="23"/>
  <c r="X1437" i="23" s="1"/>
  <c r="AA1436" i="23"/>
  <c r="Z1436" i="23"/>
  <c r="Y1436" i="23"/>
  <c r="AA1435" i="23"/>
  <c r="Z1435" i="23"/>
  <c r="Y1435" i="23"/>
  <c r="X1435" i="23" s="1"/>
  <c r="AA1434" i="23"/>
  <c r="Z1434" i="23"/>
  <c r="Y1434" i="23"/>
  <c r="AA1433" i="23"/>
  <c r="Z1433" i="23"/>
  <c r="Y1433" i="23"/>
  <c r="X1433" i="23" s="1"/>
  <c r="AA1431" i="23"/>
  <c r="Z1431" i="23"/>
  <c r="Y1431" i="23"/>
  <c r="X1431" i="23" s="1"/>
  <c r="AA1430" i="23"/>
  <c r="Z1430" i="23"/>
  <c r="Y1430" i="23"/>
  <c r="X1430" i="23" s="1"/>
  <c r="AA1429" i="23"/>
  <c r="Z1429" i="23"/>
  <c r="Y1429" i="23"/>
  <c r="X1429" i="23" s="1"/>
  <c r="AA1428" i="23"/>
  <c r="Z1428" i="23"/>
  <c r="Y1428" i="23"/>
  <c r="X1428" i="23" s="1"/>
  <c r="AA1427" i="23"/>
  <c r="Z1427" i="23"/>
  <c r="Y1427" i="23"/>
  <c r="X1427" i="23" s="1"/>
  <c r="AA1426" i="23"/>
  <c r="Z1426" i="23"/>
  <c r="Y1426" i="23"/>
  <c r="X1426" i="23" s="1"/>
  <c r="AA1425" i="23"/>
  <c r="Z1425" i="23"/>
  <c r="Y1425" i="23"/>
  <c r="X1425" i="23" s="1"/>
  <c r="AA1424" i="23"/>
  <c r="Z1424" i="23"/>
  <c r="Y1424" i="23"/>
  <c r="X1424" i="23" s="1"/>
  <c r="AA1423" i="23"/>
  <c r="Z1423" i="23"/>
  <c r="Y1423" i="23"/>
  <c r="X1423" i="23" s="1"/>
  <c r="AA1422" i="23"/>
  <c r="Z1422" i="23"/>
  <c r="Y1422" i="23"/>
  <c r="X1422" i="23" s="1"/>
  <c r="AA1421" i="23"/>
  <c r="Z1421" i="23"/>
  <c r="Y1421" i="23"/>
  <c r="X1421" i="23" s="1"/>
  <c r="AA1420" i="23"/>
  <c r="Z1420" i="23"/>
  <c r="Y1420" i="23"/>
  <c r="X1420" i="23" s="1"/>
  <c r="AA1419" i="23"/>
  <c r="Z1419" i="23"/>
  <c r="Y1419" i="23"/>
  <c r="X1419" i="23" s="1"/>
  <c r="AA1417" i="23"/>
  <c r="Z1417" i="23"/>
  <c r="Y1417" i="23"/>
  <c r="X1417" i="23" s="1"/>
  <c r="AA1416" i="23"/>
  <c r="Z1416" i="23"/>
  <c r="Y1416" i="23"/>
  <c r="X1416" i="23" s="1"/>
  <c r="AA1414" i="23"/>
  <c r="Z1414" i="23"/>
  <c r="Y1414" i="23"/>
  <c r="X1414" i="23" s="1"/>
  <c r="AA1411" i="23"/>
  <c r="Z1411" i="23"/>
  <c r="Y1411" i="23"/>
  <c r="X1411" i="23" s="1"/>
  <c r="AA1410" i="23"/>
  <c r="Z1410" i="23"/>
  <c r="Y1410" i="23"/>
  <c r="X1410" i="23" s="1"/>
  <c r="AA1408" i="23"/>
  <c r="Z1408" i="23"/>
  <c r="Y1408" i="23"/>
  <c r="X1408" i="23" s="1"/>
  <c r="AA1407" i="23"/>
  <c r="Z1407" i="23"/>
  <c r="Y1407" i="23"/>
  <c r="X1407" i="23" s="1"/>
  <c r="AA1406" i="23"/>
  <c r="Z1406" i="23"/>
  <c r="Y1406" i="23"/>
  <c r="X1406" i="23" s="1"/>
  <c r="AA1405" i="23"/>
  <c r="Z1405" i="23"/>
  <c r="Y1405" i="23"/>
  <c r="X1405" i="23" s="1"/>
  <c r="AA1404" i="23"/>
  <c r="Z1404" i="23"/>
  <c r="Y1404" i="23"/>
  <c r="X1404" i="23" s="1"/>
  <c r="AA1403" i="23"/>
  <c r="Z1403" i="23"/>
  <c r="Y1403" i="23"/>
  <c r="X1403" i="23" s="1"/>
  <c r="AA1401" i="23"/>
  <c r="Z1401" i="23"/>
  <c r="Y1401" i="23"/>
  <c r="X1401" i="23" s="1"/>
  <c r="AA1399" i="23"/>
  <c r="Z1399" i="23"/>
  <c r="Y1399" i="23"/>
  <c r="X1399" i="23" s="1"/>
  <c r="AA1398" i="23"/>
  <c r="Z1398" i="23"/>
  <c r="Y1398" i="23"/>
  <c r="X1398" i="23" s="1"/>
  <c r="AA1397" i="23"/>
  <c r="Z1397" i="23"/>
  <c r="Y1397" i="23"/>
  <c r="X1397" i="23" s="1"/>
  <c r="AA1396" i="23"/>
  <c r="Z1396" i="23"/>
  <c r="Y1396" i="23"/>
  <c r="X1396" i="23" s="1"/>
  <c r="AA1395" i="23"/>
  <c r="Z1395" i="23"/>
  <c r="Y1395" i="23"/>
  <c r="X1395" i="23" s="1"/>
  <c r="AA1394" i="23"/>
  <c r="Z1394" i="23"/>
  <c r="Y1394" i="23"/>
  <c r="X1394" i="23" s="1"/>
  <c r="AA1393" i="23"/>
  <c r="Z1393" i="23"/>
  <c r="Y1393" i="23"/>
  <c r="X1393" i="23" s="1"/>
  <c r="AA1392" i="23"/>
  <c r="Z1392" i="23"/>
  <c r="Y1392" i="23"/>
  <c r="X1392" i="23" s="1"/>
  <c r="AA1391" i="23"/>
  <c r="Z1391" i="23"/>
  <c r="Y1391" i="23"/>
  <c r="X1391" i="23" s="1"/>
  <c r="AA1390" i="23"/>
  <c r="Z1390" i="23"/>
  <c r="Y1390" i="23"/>
  <c r="X1390" i="23" s="1"/>
  <c r="AA1389" i="23"/>
  <c r="Z1389" i="23"/>
  <c r="Y1389" i="23"/>
  <c r="X1389" i="23" s="1"/>
  <c r="AA1388" i="23"/>
  <c r="Z1388" i="23"/>
  <c r="Y1388" i="23"/>
  <c r="X1388" i="23" s="1"/>
  <c r="AA1387" i="23"/>
  <c r="Z1387" i="23"/>
  <c r="Y1387" i="23"/>
  <c r="X1387" i="23" s="1"/>
  <c r="AA1386" i="23"/>
  <c r="Z1386" i="23"/>
  <c r="Y1386" i="23"/>
  <c r="X1386" i="23" s="1"/>
  <c r="AA1385" i="23"/>
  <c r="Z1385" i="23"/>
  <c r="Y1385" i="23"/>
  <c r="AA1384" i="23"/>
  <c r="Z1384" i="23"/>
  <c r="Y1384" i="23"/>
  <c r="X1384" i="23" s="1"/>
  <c r="AA1382" i="23"/>
  <c r="Z1382" i="23"/>
  <c r="Y1382" i="23"/>
  <c r="AA1380" i="23"/>
  <c r="Z1380" i="23"/>
  <c r="Y1380" i="23"/>
  <c r="X1380" i="23" s="1"/>
  <c r="AA1379" i="23"/>
  <c r="Z1379" i="23"/>
  <c r="Y1379" i="23"/>
  <c r="AA1378" i="23"/>
  <c r="Z1378" i="23"/>
  <c r="Y1378" i="23"/>
  <c r="X1378" i="23" s="1"/>
  <c r="AA1377" i="23"/>
  <c r="Z1377" i="23"/>
  <c r="Y1377" i="23"/>
  <c r="X1377" i="23" s="1"/>
  <c r="AA1376" i="23"/>
  <c r="Z1376" i="23"/>
  <c r="Y1376" i="23"/>
  <c r="X1376" i="23" s="1"/>
  <c r="AA1375" i="23"/>
  <c r="Z1375" i="23"/>
  <c r="Y1375" i="23"/>
  <c r="X1375" i="23" s="1"/>
  <c r="AA1374" i="23"/>
  <c r="Z1374" i="23"/>
  <c r="Y1374" i="23"/>
  <c r="X1374" i="23" s="1"/>
  <c r="AA1373" i="23"/>
  <c r="Z1373" i="23"/>
  <c r="Y1373" i="23"/>
  <c r="X1373" i="23" s="1"/>
  <c r="AA1372" i="23"/>
  <c r="Z1372" i="23"/>
  <c r="Y1372" i="23"/>
  <c r="X1372" i="23" s="1"/>
  <c r="AA1371" i="23"/>
  <c r="Z1371" i="23"/>
  <c r="Y1371" i="23"/>
  <c r="X1371" i="23" s="1"/>
  <c r="AA1370" i="23"/>
  <c r="Z1370" i="23"/>
  <c r="Y1370" i="23"/>
  <c r="X1370" i="23" s="1"/>
  <c r="AA1369" i="23"/>
  <c r="Z1369" i="23"/>
  <c r="Y1369" i="23"/>
  <c r="X1369" i="23" s="1"/>
  <c r="AA1368" i="23"/>
  <c r="Z1368" i="23"/>
  <c r="Y1368" i="23"/>
  <c r="X1368" i="23" s="1"/>
  <c r="AA1367" i="23"/>
  <c r="Z1367" i="23"/>
  <c r="Y1367" i="23"/>
  <c r="X1367" i="23" s="1"/>
  <c r="AA1366" i="23"/>
  <c r="Z1366" i="23"/>
  <c r="Y1366" i="23"/>
  <c r="X1366" i="23" s="1"/>
  <c r="AA1365" i="23"/>
  <c r="Z1365" i="23"/>
  <c r="Y1365" i="23"/>
  <c r="X1365" i="23" s="1"/>
  <c r="AA1364" i="23"/>
  <c r="Z1364" i="23"/>
  <c r="Y1364" i="23"/>
  <c r="X1364" i="23" s="1"/>
  <c r="AA1363" i="23"/>
  <c r="Z1363" i="23"/>
  <c r="Y1363" i="23"/>
  <c r="X1363" i="23" s="1"/>
  <c r="AA1362" i="23"/>
  <c r="Z1362" i="23"/>
  <c r="Y1362" i="23"/>
  <c r="X1362" i="23" s="1"/>
  <c r="AA1361" i="23"/>
  <c r="Z1361" i="23"/>
  <c r="Y1361" i="23"/>
  <c r="X1361" i="23" s="1"/>
  <c r="AA1360" i="23"/>
  <c r="Z1360" i="23"/>
  <c r="Y1360" i="23"/>
  <c r="X1360" i="23" s="1"/>
  <c r="AA1359" i="23"/>
  <c r="Z1359" i="23"/>
  <c r="Y1359" i="23"/>
  <c r="X1359" i="23" s="1"/>
  <c r="AA1358" i="23"/>
  <c r="Z1358" i="23"/>
  <c r="Y1358" i="23"/>
  <c r="X1358" i="23" s="1"/>
  <c r="AA1357" i="23"/>
  <c r="Z1357" i="23"/>
  <c r="Y1357" i="23"/>
  <c r="X1357" i="23" s="1"/>
  <c r="AA1356" i="23"/>
  <c r="Z1356" i="23"/>
  <c r="Y1356" i="23"/>
  <c r="X1356" i="23" s="1"/>
  <c r="AA1354" i="23"/>
  <c r="Z1354" i="23"/>
  <c r="Y1354" i="23"/>
  <c r="X1354" i="23" s="1"/>
  <c r="AA1353" i="23"/>
  <c r="Z1353" i="23"/>
  <c r="Y1353" i="23"/>
  <c r="X1353" i="23" s="1"/>
  <c r="AA1352" i="23"/>
  <c r="Z1352" i="23"/>
  <c r="Y1352" i="23"/>
  <c r="X1352" i="23" s="1"/>
  <c r="AA1351" i="23"/>
  <c r="Z1351" i="23"/>
  <c r="Y1351" i="23"/>
  <c r="X1351" i="23"/>
  <c r="AA1350" i="23"/>
  <c r="Z1350" i="23"/>
  <c r="Y1350" i="23"/>
  <c r="X1350" i="23" s="1"/>
  <c r="AA1349" i="23"/>
  <c r="Z1349" i="23"/>
  <c r="Y1349" i="23"/>
  <c r="X1349" i="23" s="1"/>
  <c r="AA1347" i="23"/>
  <c r="Z1347" i="23"/>
  <c r="Y1347" i="23"/>
  <c r="X1347" i="23" s="1"/>
  <c r="AA1346" i="23"/>
  <c r="Z1346" i="23"/>
  <c r="Y1346" i="23"/>
  <c r="X1346" i="23" s="1"/>
  <c r="AA1345" i="23"/>
  <c r="Z1345" i="23"/>
  <c r="Y1345" i="23"/>
  <c r="X1345" i="23" s="1"/>
  <c r="AA1343" i="23"/>
  <c r="Z1343" i="23"/>
  <c r="Y1343" i="23"/>
  <c r="X1343" i="23" s="1"/>
  <c r="AA1342" i="23"/>
  <c r="Z1342" i="23"/>
  <c r="Y1342" i="23"/>
  <c r="X1342" i="23" s="1"/>
  <c r="AA1340" i="23"/>
  <c r="Z1340" i="23"/>
  <c r="Y1340" i="23"/>
  <c r="AA1339" i="23"/>
  <c r="Z1339" i="23"/>
  <c r="Y1339" i="23"/>
  <c r="X1339" i="23" s="1"/>
  <c r="AA1338" i="23"/>
  <c r="Z1338" i="23"/>
  <c r="Y1338" i="23"/>
  <c r="X1338" i="23" s="1"/>
  <c r="AA1337" i="23"/>
  <c r="Z1337" i="23"/>
  <c r="Y1337" i="23"/>
  <c r="X1337" i="23" s="1"/>
  <c r="AA1335" i="23"/>
  <c r="Z1335" i="23"/>
  <c r="Y1335" i="23"/>
  <c r="X1335" i="23" s="1"/>
  <c r="AA1333" i="23"/>
  <c r="Z1333" i="23"/>
  <c r="Y1333" i="23"/>
  <c r="X1333" i="23" s="1"/>
  <c r="AA1332" i="23"/>
  <c r="Z1332" i="23"/>
  <c r="Y1332" i="23"/>
  <c r="X1332" i="23" s="1"/>
  <c r="AA1331" i="23"/>
  <c r="Z1331" i="23"/>
  <c r="Y1331" i="23"/>
  <c r="X1331" i="23" s="1"/>
  <c r="AA1329" i="23"/>
  <c r="Z1329" i="23"/>
  <c r="Y1329" i="23"/>
  <c r="X1329" i="23" s="1"/>
  <c r="AA1328" i="23"/>
  <c r="Z1328" i="23"/>
  <c r="Y1328" i="23"/>
  <c r="X1328" i="23" s="1"/>
  <c r="AA1327" i="23"/>
  <c r="Z1327" i="23"/>
  <c r="Y1327" i="23"/>
  <c r="X1327" i="23"/>
  <c r="AA1325" i="23"/>
  <c r="Z1325" i="23"/>
  <c r="Y1325" i="23"/>
  <c r="X1325" i="23" s="1"/>
  <c r="AA1324" i="23"/>
  <c r="Z1324" i="23"/>
  <c r="Y1324" i="23"/>
  <c r="AA1323" i="23"/>
  <c r="Z1323" i="23"/>
  <c r="Y1323" i="23"/>
  <c r="X1323" i="23" s="1"/>
  <c r="AA1322" i="23"/>
  <c r="Z1322" i="23"/>
  <c r="Y1322" i="23"/>
  <c r="X1322" i="23" s="1"/>
  <c r="AA1321" i="23"/>
  <c r="Z1321" i="23"/>
  <c r="Y1321" i="23"/>
  <c r="X1321" i="23" s="1"/>
  <c r="AA1320" i="23"/>
  <c r="Z1320" i="23"/>
  <c r="Y1320" i="23"/>
  <c r="X1320" i="23" s="1"/>
  <c r="AA1319" i="23"/>
  <c r="Z1319" i="23"/>
  <c r="Y1319" i="23"/>
  <c r="X1319" i="23" s="1"/>
  <c r="AA1318" i="23"/>
  <c r="Z1318" i="23"/>
  <c r="Y1318" i="23"/>
  <c r="X1318" i="23" s="1"/>
  <c r="AA1317" i="23"/>
  <c r="Z1317" i="23"/>
  <c r="Y1317" i="23"/>
  <c r="X1317" i="23" s="1"/>
  <c r="AA1315" i="23"/>
  <c r="Z1315" i="23"/>
  <c r="Y1315" i="23"/>
  <c r="X1315" i="23" s="1"/>
  <c r="AA1314" i="23"/>
  <c r="Z1314" i="23"/>
  <c r="Y1314" i="23"/>
  <c r="X1314" i="23" s="1"/>
  <c r="AA1313" i="23"/>
  <c r="Z1313" i="23"/>
  <c r="Y1313" i="23"/>
  <c r="X1313" i="23" s="1"/>
  <c r="AA1312" i="23"/>
  <c r="Z1312" i="23"/>
  <c r="Y1312" i="23"/>
  <c r="X1312" i="23" s="1"/>
  <c r="AA1311" i="23"/>
  <c r="Z1311" i="23"/>
  <c r="Y1311" i="23"/>
  <c r="X1311" i="23" s="1"/>
  <c r="AA1310" i="23"/>
  <c r="Z1310" i="23"/>
  <c r="Y1310" i="23"/>
  <c r="X1310" i="23" s="1"/>
  <c r="AA1309" i="23"/>
  <c r="Z1309" i="23"/>
  <c r="Y1309" i="23"/>
  <c r="X1309" i="23" s="1"/>
  <c r="AA1308" i="23"/>
  <c r="Z1308" i="23"/>
  <c r="Y1308" i="23"/>
  <c r="X1308" i="23"/>
  <c r="AA1307" i="23"/>
  <c r="Z1307" i="23"/>
  <c r="Y1307" i="23"/>
  <c r="X1307" i="23"/>
  <c r="AA1305" i="23"/>
  <c r="Z1305" i="23"/>
  <c r="Y1305" i="23"/>
  <c r="X1305" i="23"/>
  <c r="AA1304" i="23"/>
  <c r="Z1304" i="23"/>
  <c r="Y1304" i="23"/>
  <c r="X1304" i="23" s="1"/>
  <c r="AA1302" i="23"/>
  <c r="Z1302" i="23"/>
  <c r="Y1302" i="23"/>
  <c r="X1302" i="23" s="1"/>
  <c r="AA1301" i="23"/>
  <c r="Z1301" i="23"/>
  <c r="Y1301" i="23"/>
  <c r="X1301" i="23" s="1"/>
  <c r="AA1300" i="23"/>
  <c r="Z1300" i="23"/>
  <c r="Y1300" i="23"/>
  <c r="X1300" i="23" s="1"/>
  <c r="AA1298" i="23"/>
  <c r="Z1298" i="23"/>
  <c r="Y1298" i="23"/>
  <c r="X1298" i="23" s="1"/>
  <c r="AA1297" i="23"/>
  <c r="Z1297" i="23"/>
  <c r="Y1297" i="23"/>
  <c r="X1297" i="23" s="1"/>
  <c r="AA1296" i="23"/>
  <c r="Z1296" i="23"/>
  <c r="Y1296" i="23"/>
  <c r="X1296" i="23" s="1"/>
  <c r="AA1295" i="23"/>
  <c r="Z1295" i="23"/>
  <c r="Y1295" i="23"/>
  <c r="X1295" i="23" s="1"/>
  <c r="AA1294" i="23"/>
  <c r="Z1294" i="23"/>
  <c r="Y1294" i="23"/>
  <c r="X1294" i="23" s="1"/>
  <c r="AA1293" i="23"/>
  <c r="Z1293" i="23"/>
  <c r="Y1293" i="23"/>
  <c r="X1293" i="23" s="1"/>
  <c r="AA1292" i="23"/>
  <c r="Z1292" i="23"/>
  <c r="Y1292" i="23"/>
  <c r="X1292" i="23" s="1"/>
  <c r="AA1291" i="23"/>
  <c r="Z1291" i="23"/>
  <c r="Y1291" i="23"/>
  <c r="X1291" i="23" s="1"/>
  <c r="AA1290" i="23"/>
  <c r="Z1290" i="23"/>
  <c r="Y1290" i="23"/>
  <c r="X1290" i="23" s="1"/>
  <c r="AA1289" i="23"/>
  <c r="Z1289" i="23"/>
  <c r="Y1289" i="23"/>
  <c r="X1289" i="23" s="1"/>
  <c r="AA1288" i="23"/>
  <c r="Z1288" i="23"/>
  <c r="Y1288" i="23"/>
  <c r="X1288" i="23" s="1"/>
  <c r="AA1287" i="23"/>
  <c r="Z1287" i="23"/>
  <c r="Y1287" i="23"/>
  <c r="X1287" i="23" s="1"/>
  <c r="AA1286" i="23"/>
  <c r="Z1286" i="23"/>
  <c r="Y1286" i="23"/>
  <c r="X1286" i="23" s="1"/>
  <c r="AA1285" i="23"/>
  <c r="Z1285" i="23"/>
  <c r="Y1285" i="23"/>
  <c r="AA1284" i="23"/>
  <c r="Z1284" i="23"/>
  <c r="Y1284" i="23"/>
  <c r="X1284" i="23" s="1"/>
  <c r="AA1282" i="23"/>
  <c r="Z1282" i="23"/>
  <c r="Y1282" i="23"/>
  <c r="X1282" i="23" s="1"/>
  <c r="AA1281" i="23"/>
  <c r="Z1281" i="23"/>
  <c r="Y1281" i="23"/>
  <c r="X1281" i="23" s="1"/>
  <c r="AA1280" i="23"/>
  <c r="Z1280" i="23"/>
  <c r="Y1280" i="23"/>
  <c r="X1280" i="23" s="1"/>
  <c r="AA1279" i="23"/>
  <c r="Z1279" i="23"/>
  <c r="Y1279" i="23"/>
  <c r="X1279" i="23" s="1"/>
  <c r="AA1278" i="23"/>
  <c r="Z1278" i="23"/>
  <c r="Y1278" i="23"/>
  <c r="X1278" i="23" s="1"/>
  <c r="AA1277" i="23"/>
  <c r="Z1277" i="23"/>
  <c r="Y1277" i="23"/>
  <c r="X1277" i="23" s="1"/>
  <c r="AA1276" i="23"/>
  <c r="Z1276" i="23"/>
  <c r="Y1276" i="23"/>
  <c r="X1276" i="23" s="1"/>
  <c r="AA1275" i="23"/>
  <c r="Z1275" i="23"/>
  <c r="Y1275" i="23"/>
  <c r="X1275" i="23" s="1"/>
  <c r="AA1273" i="23"/>
  <c r="Z1273" i="23"/>
  <c r="Y1273" i="23"/>
  <c r="X1273" i="23" s="1"/>
  <c r="AA1272" i="23"/>
  <c r="Z1272" i="23"/>
  <c r="Y1272" i="23"/>
  <c r="X1272" i="23" s="1"/>
  <c r="AA1271" i="23"/>
  <c r="Z1271" i="23"/>
  <c r="Y1271" i="23"/>
  <c r="X1271" i="23" s="1"/>
  <c r="AA1270" i="23"/>
  <c r="Z1270" i="23"/>
  <c r="Y1270" i="23"/>
  <c r="X1270" i="23" s="1"/>
  <c r="AA1269" i="23"/>
  <c r="Z1269" i="23"/>
  <c r="Y1269" i="23"/>
  <c r="AA1268" i="23"/>
  <c r="Z1268" i="23"/>
  <c r="Y1268" i="23"/>
  <c r="X1268" i="23" s="1"/>
  <c r="AA1267" i="23"/>
  <c r="Z1267" i="23"/>
  <c r="Y1267" i="23"/>
  <c r="AA1265" i="23"/>
  <c r="Z1265" i="23"/>
  <c r="Y1265" i="23"/>
  <c r="X1265" i="23" s="1"/>
  <c r="AA1264" i="23"/>
  <c r="Z1264" i="23"/>
  <c r="Y1264" i="23"/>
  <c r="AA1263" i="23"/>
  <c r="Z1263" i="23"/>
  <c r="Y1263" i="23"/>
  <c r="X1263" i="23" s="1"/>
  <c r="AA1262" i="23"/>
  <c r="Z1262" i="23"/>
  <c r="Y1262" i="23"/>
  <c r="X1262" i="23" s="1"/>
  <c r="AA1261" i="23"/>
  <c r="Z1261" i="23"/>
  <c r="Y1261" i="23"/>
  <c r="AA1260" i="23"/>
  <c r="Z1260" i="23"/>
  <c r="Y1260" i="23"/>
  <c r="X1260" i="23" s="1"/>
  <c r="AA1259" i="23"/>
  <c r="Z1259" i="23"/>
  <c r="Y1259" i="23"/>
  <c r="AA1258" i="23"/>
  <c r="Z1258" i="23"/>
  <c r="Y1258" i="23"/>
  <c r="X1258" i="23" s="1"/>
  <c r="AA1257" i="23"/>
  <c r="Z1257" i="23"/>
  <c r="Y1257" i="23"/>
  <c r="X1257" i="23" s="1"/>
  <c r="AA1256" i="23"/>
  <c r="Z1256" i="23"/>
  <c r="Y1256" i="23"/>
  <c r="X1256" i="23" s="1"/>
  <c r="AA1255" i="23"/>
  <c r="Z1255" i="23"/>
  <c r="Y1255" i="23"/>
  <c r="X1255" i="23" s="1"/>
  <c r="AA1254" i="23"/>
  <c r="Z1254" i="23"/>
  <c r="Y1254" i="23"/>
  <c r="X1254" i="23" s="1"/>
  <c r="AA1253" i="23"/>
  <c r="Z1253" i="23"/>
  <c r="Y1253" i="23"/>
  <c r="AA1251" i="23"/>
  <c r="Z1251" i="23"/>
  <c r="Y1251" i="23"/>
  <c r="X1251" i="23" s="1"/>
  <c r="AA1250" i="23"/>
  <c r="Z1250" i="23"/>
  <c r="Y1250" i="23"/>
  <c r="AA1249" i="23"/>
  <c r="Z1249" i="23"/>
  <c r="Y1249" i="23"/>
  <c r="X1249" i="23" s="1"/>
  <c r="AA1248" i="23"/>
  <c r="Z1248" i="23"/>
  <c r="Y1248" i="23"/>
  <c r="X1248" i="23"/>
  <c r="AA1247" i="23"/>
  <c r="Z1247" i="23"/>
  <c r="Y1247" i="23"/>
  <c r="X1247" i="23" s="1"/>
  <c r="AA1246" i="23"/>
  <c r="Z1246" i="23"/>
  <c r="Y1246" i="23"/>
  <c r="X1246" i="23" s="1"/>
  <c r="AA1245" i="23"/>
  <c r="Z1245" i="23"/>
  <c r="Y1245" i="23"/>
  <c r="X1245" i="23" s="1"/>
  <c r="AA1244" i="23"/>
  <c r="Z1244" i="23"/>
  <c r="Y1244" i="23"/>
  <c r="X1244" i="23" s="1"/>
  <c r="AA1243" i="23"/>
  <c r="Z1243" i="23"/>
  <c r="Y1243" i="23"/>
  <c r="X1243" i="23" s="1"/>
  <c r="AA1242" i="23"/>
  <c r="Z1242" i="23"/>
  <c r="Y1242" i="23"/>
  <c r="X1242" i="23" s="1"/>
  <c r="AA1241" i="23"/>
  <c r="Z1241" i="23"/>
  <c r="Y1241" i="23"/>
  <c r="X1241" i="23" s="1"/>
  <c r="AA1240" i="23"/>
  <c r="Z1240" i="23"/>
  <c r="Y1240" i="23"/>
  <c r="X1240" i="23" s="1"/>
  <c r="AA1239" i="23"/>
  <c r="Z1239" i="23"/>
  <c r="Y1239" i="23"/>
  <c r="X1239" i="23" s="1"/>
  <c r="AA1238" i="23"/>
  <c r="Z1238" i="23"/>
  <c r="Y1238" i="23"/>
  <c r="X1238" i="23" s="1"/>
  <c r="AA1237" i="23"/>
  <c r="Z1237" i="23"/>
  <c r="Y1237" i="23"/>
  <c r="X1237" i="23" s="1"/>
  <c r="AA1236" i="23"/>
  <c r="Z1236" i="23"/>
  <c r="Y1236" i="23"/>
  <c r="X1236" i="23" s="1"/>
  <c r="AA1235" i="23"/>
  <c r="Z1235" i="23"/>
  <c r="Y1235" i="23"/>
  <c r="X1235" i="23" s="1"/>
  <c r="AA1234" i="23"/>
  <c r="Z1234" i="23"/>
  <c r="Y1234" i="23"/>
  <c r="X1234" i="23" s="1"/>
  <c r="AA1233" i="23"/>
  <c r="Z1233" i="23"/>
  <c r="Y1233" i="23"/>
  <c r="X1233" i="23"/>
  <c r="AA1232" i="23"/>
  <c r="Z1232" i="23"/>
  <c r="Y1232" i="23"/>
  <c r="X1232" i="23" s="1"/>
  <c r="AA1231" i="23"/>
  <c r="Z1231" i="23"/>
  <c r="Y1231" i="23"/>
  <c r="X1231" i="23" s="1"/>
  <c r="AA1230" i="23"/>
  <c r="Z1230" i="23"/>
  <c r="Y1230" i="23"/>
  <c r="X1230" i="23" s="1"/>
  <c r="AA1229" i="23"/>
  <c r="Z1229" i="23"/>
  <c r="Y1229" i="23"/>
  <c r="X1229" i="23" s="1"/>
  <c r="AA1228" i="23"/>
  <c r="Z1228" i="23"/>
  <c r="Y1228" i="23"/>
  <c r="X1228" i="23" s="1"/>
  <c r="AA1227" i="23"/>
  <c r="Z1227" i="23"/>
  <c r="Y1227" i="23"/>
  <c r="X1227" i="23" s="1"/>
  <c r="AA1225" i="23"/>
  <c r="Z1225" i="23"/>
  <c r="Y1225" i="23"/>
  <c r="X1225" i="23" s="1"/>
  <c r="AA1224" i="23"/>
  <c r="Z1224" i="23"/>
  <c r="Y1224" i="23"/>
  <c r="X1224" i="23" s="1"/>
  <c r="AA1222" i="23"/>
  <c r="Z1222" i="23"/>
  <c r="Y1222" i="23"/>
  <c r="X1222" i="23"/>
  <c r="AA1221" i="23"/>
  <c r="Z1221" i="23"/>
  <c r="Y1221" i="23"/>
  <c r="X1221" i="23" s="1"/>
  <c r="AA1220" i="23"/>
  <c r="Z1220" i="23"/>
  <c r="Y1220" i="23"/>
  <c r="X1220" i="23" s="1"/>
  <c r="AA1219" i="23"/>
  <c r="Z1219" i="23"/>
  <c r="Y1219" i="23"/>
  <c r="X1219" i="23" s="1"/>
  <c r="AA1218" i="23"/>
  <c r="Z1218" i="23"/>
  <c r="Y1218" i="23"/>
  <c r="X1218" i="23" s="1"/>
  <c r="AA1217" i="23"/>
  <c r="Z1217" i="23"/>
  <c r="Y1217" i="23"/>
  <c r="AA1216" i="23"/>
  <c r="Z1216" i="23"/>
  <c r="Y1216" i="23"/>
  <c r="X1216" i="23" s="1"/>
  <c r="AA1215" i="23"/>
  <c r="Z1215" i="23"/>
  <c r="Y1215" i="23"/>
  <c r="X1215" i="23" s="1"/>
  <c r="AA1214" i="23"/>
  <c r="Z1214" i="23"/>
  <c r="Y1214" i="23"/>
  <c r="AA1213" i="23"/>
  <c r="Z1213" i="23"/>
  <c r="Y1213" i="23"/>
  <c r="X1213" i="23" s="1"/>
  <c r="AA1212" i="23"/>
  <c r="Z1212" i="23"/>
  <c r="Y1212" i="23"/>
  <c r="AA1211" i="23"/>
  <c r="Z1211" i="23"/>
  <c r="Y1211" i="23"/>
  <c r="X1211" i="23" s="1"/>
  <c r="AA1210" i="23"/>
  <c r="Z1210" i="23"/>
  <c r="Y1210" i="23"/>
  <c r="AA1209" i="23"/>
  <c r="Z1209" i="23"/>
  <c r="Y1209" i="23"/>
  <c r="X1209" i="23" s="1"/>
  <c r="AA1207" i="23"/>
  <c r="Z1207" i="23"/>
  <c r="Y1207" i="23"/>
  <c r="AA1206" i="23"/>
  <c r="Z1206" i="23"/>
  <c r="Y1206" i="23"/>
  <c r="X1206" i="23" s="1"/>
  <c r="AA1205" i="23"/>
  <c r="Z1205" i="23"/>
  <c r="Y1205" i="23"/>
  <c r="AA1204" i="23"/>
  <c r="Z1204" i="23"/>
  <c r="Y1204" i="23"/>
  <c r="X1204" i="23" s="1"/>
  <c r="AA1203" i="23"/>
  <c r="Z1203" i="23"/>
  <c r="Y1203" i="23"/>
  <c r="AA1202" i="23"/>
  <c r="Z1202" i="23"/>
  <c r="Y1202" i="23"/>
  <c r="X1202" i="23" s="1"/>
  <c r="AA1201" i="23"/>
  <c r="Z1201" i="23"/>
  <c r="Y1201" i="23"/>
  <c r="AA1200" i="23"/>
  <c r="Z1200" i="23"/>
  <c r="Y1200" i="23"/>
  <c r="X1200" i="23" s="1"/>
  <c r="AA1199" i="23"/>
  <c r="Z1199" i="23"/>
  <c r="Y1199" i="23"/>
  <c r="AA1198" i="23"/>
  <c r="Z1198" i="23"/>
  <c r="Y1198" i="23"/>
  <c r="X1198" i="23" s="1"/>
  <c r="AA1197" i="23"/>
  <c r="Z1197" i="23"/>
  <c r="Y1197" i="23"/>
  <c r="AA1196" i="23"/>
  <c r="Z1196" i="23"/>
  <c r="Y1196" i="23"/>
  <c r="X1196" i="23" s="1"/>
  <c r="AA1195" i="23"/>
  <c r="Z1195" i="23"/>
  <c r="Y1195" i="23"/>
  <c r="AA1194" i="23"/>
  <c r="Z1194" i="23"/>
  <c r="Y1194" i="23"/>
  <c r="X1194" i="23" s="1"/>
  <c r="AA1193" i="23"/>
  <c r="Z1193" i="23"/>
  <c r="Y1193" i="23"/>
  <c r="AA1192" i="23"/>
  <c r="Z1192" i="23"/>
  <c r="Y1192" i="23"/>
  <c r="X1192" i="23" s="1"/>
  <c r="AA1191" i="23"/>
  <c r="Z1191" i="23"/>
  <c r="Y1191" i="23"/>
  <c r="X1191" i="23" s="1"/>
  <c r="AA1190" i="23"/>
  <c r="Z1190" i="23"/>
  <c r="Y1190" i="23"/>
  <c r="X1190" i="23" s="1"/>
  <c r="AA1189" i="23"/>
  <c r="Z1189" i="23"/>
  <c r="Y1189" i="23"/>
  <c r="X1189" i="23" s="1"/>
  <c r="AA1186" i="23"/>
  <c r="Z1186" i="23"/>
  <c r="Y1186" i="23"/>
  <c r="X1186" i="23" s="1"/>
  <c r="AA1185" i="23"/>
  <c r="Z1185" i="23"/>
  <c r="Y1185" i="23"/>
  <c r="X1185" i="23" s="1"/>
  <c r="AA1184" i="23"/>
  <c r="Z1184" i="23"/>
  <c r="Y1184" i="23"/>
  <c r="X1184" i="23" s="1"/>
  <c r="AA1182" i="23"/>
  <c r="Z1182" i="23"/>
  <c r="Y1182" i="23"/>
  <c r="X1182" i="23"/>
  <c r="AA1181" i="23"/>
  <c r="Z1181" i="23"/>
  <c r="Y1181" i="23"/>
  <c r="X1181" i="23"/>
  <c r="AA1180" i="23"/>
  <c r="Z1180" i="23"/>
  <c r="Y1180" i="23"/>
  <c r="X1180" i="23" s="1"/>
  <c r="AA1179" i="23"/>
  <c r="Z1179" i="23"/>
  <c r="Y1179" i="23"/>
  <c r="X1179" i="23" s="1"/>
  <c r="AA1178" i="23"/>
  <c r="Z1178" i="23"/>
  <c r="Y1178" i="23"/>
  <c r="X1178" i="23" s="1"/>
  <c r="AA1177" i="23"/>
  <c r="Z1177" i="23"/>
  <c r="Y1177" i="23"/>
  <c r="X1177" i="23" s="1"/>
  <c r="AA1176" i="23"/>
  <c r="Z1176" i="23"/>
  <c r="Y1176" i="23"/>
  <c r="X1176" i="23" s="1"/>
  <c r="AA1175" i="23"/>
  <c r="Z1175" i="23"/>
  <c r="Y1175" i="23"/>
  <c r="AA1174" i="23"/>
  <c r="Z1174" i="23"/>
  <c r="Y1174" i="23"/>
  <c r="X1174" i="23" s="1"/>
  <c r="AA1173" i="23"/>
  <c r="Z1173" i="23"/>
  <c r="Y1173" i="23"/>
  <c r="X1173" i="23" s="1"/>
  <c r="AA1172" i="23"/>
  <c r="Z1172" i="23"/>
  <c r="Y1172" i="23"/>
  <c r="X1172" i="23" s="1"/>
  <c r="AA1171" i="23"/>
  <c r="Z1171" i="23"/>
  <c r="Y1171" i="23"/>
  <c r="X1171" i="23" s="1"/>
  <c r="AA1170" i="23"/>
  <c r="Z1170" i="23"/>
  <c r="Y1170" i="23"/>
  <c r="X1170" i="23" s="1"/>
  <c r="AA1169" i="23"/>
  <c r="Z1169" i="23"/>
  <c r="Y1169" i="23"/>
  <c r="X1169" i="23" s="1"/>
  <c r="AA1168" i="23"/>
  <c r="Z1168" i="23"/>
  <c r="Y1168" i="23"/>
  <c r="X1168" i="23" s="1"/>
  <c r="AA1167" i="23"/>
  <c r="Z1167" i="23"/>
  <c r="Y1167" i="23"/>
  <c r="X1167" i="23" s="1"/>
  <c r="AA1166" i="23"/>
  <c r="Z1166" i="23"/>
  <c r="Y1166" i="23"/>
  <c r="X1166" i="23" s="1"/>
  <c r="AA1165" i="23"/>
  <c r="Z1165" i="23"/>
  <c r="Y1165" i="23"/>
  <c r="X1165" i="23" s="1"/>
  <c r="AA1163" i="23"/>
  <c r="Z1163" i="23"/>
  <c r="Y1163" i="23"/>
  <c r="X1163" i="23" s="1"/>
  <c r="AA1162" i="23"/>
  <c r="Z1162" i="23"/>
  <c r="Y1162" i="23"/>
  <c r="X1162" i="23" s="1"/>
  <c r="AA1161" i="23"/>
  <c r="Z1161" i="23"/>
  <c r="Y1161" i="23"/>
  <c r="X1161" i="23" s="1"/>
  <c r="AA1160" i="23"/>
  <c r="Z1160" i="23"/>
  <c r="Y1160" i="23"/>
  <c r="X1160" i="23" s="1"/>
  <c r="AA1159" i="23"/>
  <c r="Z1159" i="23"/>
  <c r="Y1159" i="23"/>
  <c r="X1159" i="23" s="1"/>
  <c r="AA1158" i="23"/>
  <c r="Z1158" i="23"/>
  <c r="Y1158" i="23"/>
  <c r="X1158" i="23" s="1"/>
  <c r="AA1157" i="23"/>
  <c r="Z1157" i="23"/>
  <c r="Y1157" i="23"/>
  <c r="X1157" i="23" s="1"/>
  <c r="AA1156" i="23"/>
  <c r="Z1156" i="23"/>
  <c r="Y1156" i="23"/>
  <c r="X1156" i="23" s="1"/>
  <c r="AA1155" i="23"/>
  <c r="Z1155" i="23"/>
  <c r="Y1155" i="23"/>
  <c r="X1155" i="23" s="1"/>
  <c r="AA1154" i="23"/>
  <c r="Z1154" i="23"/>
  <c r="Y1154" i="23"/>
  <c r="X1154" i="23" s="1"/>
  <c r="AA1153" i="23"/>
  <c r="Z1153" i="23"/>
  <c r="Y1153" i="23"/>
  <c r="X1153" i="23" s="1"/>
  <c r="AA1152" i="23"/>
  <c r="Z1152" i="23"/>
  <c r="Y1152" i="23"/>
  <c r="X1152" i="23" s="1"/>
  <c r="AA1150" i="23"/>
  <c r="Z1150" i="23"/>
  <c r="Y1150" i="23"/>
  <c r="X1150" i="23" s="1"/>
  <c r="AA1149" i="23"/>
  <c r="Z1149" i="23"/>
  <c r="Y1149" i="23"/>
  <c r="X1149" i="23" s="1"/>
  <c r="AA1148" i="23"/>
  <c r="Z1148" i="23"/>
  <c r="Y1148" i="23"/>
  <c r="AA1147" i="23"/>
  <c r="Z1147" i="23"/>
  <c r="Y1147" i="23"/>
  <c r="X1147" i="23" s="1"/>
  <c r="AA1146" i="23"/>
  <c r="Z1146" i="23"/>
  <c r="Y1146" i="23"/>
  <c r="X1146" i="23" s="1"/>
  <c r="AA1145" i="23"/>
  <c r="Z1145" i="23"/>
  <c r="Y1145" i="23"/>
  <c r="X1145" i="23" s="1"/>
  <c r="AA1144" i="23"/>
  <c r="Z1144" i="23"/>
  <c r="Y1144" i="23"/>
  <c r="X1144" i="23" s="1"/>
  <c r="AA1143" i="23"/>
  <c r="Z1143" i="23"/>
  <c r="Y1143" i="23"/>
  <c r="X1143" i="23" s="1"/>
  <c r="AA1141" i="23"/>
  <c r="Z1141" i="23"/>
  <c r="Y1141" i="23"/>
  <c r="X1141" i="23" s="1"/>
  <c r="AA1140" i="23"/>
  <c r="Z1140" i="23"/>
  <c r="Y1140" i="23"/>
  <c r="X1140" i="23"/>
  <c r="AA1139" i="23"/>
  <c r="Z1139" i="23"/>
  <c r="Y1139" i="23"/>
  <c r="X1139" i="23" s="1"/>
  <c r="AA1138" i="23"/>
  <c r="Z1138" i="23"/>
  <c r="Y1138" i="23"/>
  <c r="X1138" i="23" s="1"/>
  <c r="AA1137" i="23"/>
  <c r="Z1137" i="23"/>
  <c r="Y1137" i="23"/>
  <c r="X1137" i="23" s="1"/>
  <c r="AA1134" i="23"/>
  <c r="Z1134" i="23"/>
  <c r="Y1134" i="23"/>
  <c r="X1134" i="23" s="1"/>
  <c r="AA1133" i="23"/>
  <c r="Z1133" i="23"/>
  <c r="Y1133" i="23"/>
  <c r="X1133" i="23" s="1"/>
  <c r="AA1132" i="23"/>
  <c r="Z1132" i="23"/>
  <c r="Y1132" i="23"/>
  <c r="X1132" i="23" s="1"/>
  <c r="AA1130" i="23"/>
  <c r="Z1130" i="23"/>
  <c r="Y1130" i="23"/>
  <c r="X1130" i="23" s="1"/>
  <c r="AA1129" i="23"/>
  <c r="Z1129" i="23"/>
  <c r="Y1129" i="23"/>
  <c r="X1129" i="23" s="1"/>
  <c r="AA1128" i="23"/>
  <c r="Z1128" i="23"/>
  <c r="Y1128" i="23"/>
  <c r="X1128" i="23" s="1"/>
  <c r="AA1126" i="23"/>
  <c r="Z1126" i="23"/>
  <c r="Y1126" i="23"/>
  <c r="X1126" i="23" s="1"/>
  <c r="AA1125" i="23"/>
  <c r="Z1125" i="23"/>
  <c r="Y1125" i="23"/>
  <c r="X1125" i="23" s="1"/>
  <c r="AA1124" i="23"/>
  <c r="Z1124" i="23"/>
  <c r="Y1124" i="23"/>
  <c r="X1124" i="23" s="1"/>
  <c r="AA1123" i="23"/>
  <c r="Z1123" i="23"/>
  <c r="Y1123" i="23"/>
  <c r="X1123" i="23" s="1"/>
  <c r="AA1122" i="23"/>
  <c r="Z1122" i="23"/>
  <c r="Y1122" i="23"/>
  <c r="X1122" i="23" s="1"/>
  <c r="AA1121" i="23"/>
  <c r="Z1121" i="23"/>
  <c r="Y1121" i="23"/>
  <c r="X1121" i="23" s="1"/>
  <c r="AA1120" i="23"/>
  <c r="Z1120" i="23"/>
  <c r="Y1120" i="23"/>
  <c r="X1120" i="23" s="1"/>
  <c r="AA1119" i="23"/>
  <c r="Z1119" i="23"/>
  <c r="Y1119" i="23"/>
  <c r="X1119" i="23" s="1"/>
  <c r="AA1118" i="23"/>
  <c r="Z1118" i="23"/>
  <c r="Y1118" i="23"/>
  <c r="X1118" i="23" s="1"/>
  <c r="AA1117" i="23"/>
  <c r="Z1117" i="23"/>
  <c r="Y1117" i="23"/>
  <c r="X1117" i="23" s="1"/>
  <c r="AA1116" i="23"/>
  <c r="Z1116" i="23"/>
  <c r="Y1116" i="23"/>
  <c r="X1116" i="23" s="1"/>
  <c r="AA1115" i="23"/>
  <c r="Z1115" i="23"/>
  <c r="Y1115" i="23"/>
  <c r="X1115" i="23" s="1"/>
  <c r="AA1114" i="23"/>
  <c r="Z1114" i="23"/>
  <c r="Y1114" i="23"/>
  <c r="X1114" i="23" s="1"/>
  <c r="AA1113" i="23"/>
  <c r="Z1113" i="23"/>
  <c r="Y1113" i="23"/>
  <c r="X1113" i="23" s="1"/>
  <c r="AA1112" i="23"/>
  <c r="Z1112" i="23"/>
  <c r="Y1112" i="23"/>
  <c r="X1112" i="23" s="1"/>
  <c r="AA1111" i="23"/>
  <c r="Z1111" i="23"/>
  <c r="Y1111" i="23"/>
  <c r="X1111" i="23" s="1"/>
  <c r="AA1110" i="23"/>
  <c r="Z1110" i="23"/>
  <c r="Y1110" i="23"/>
  <c r="X1110" i="23" s="1"/>
  <c r="AA1109" i="23"/>
  <c r="Z1109" i="23"/>
  <c r="Y1109" i="23"/>
  <c r="X1109" i="23" s="1"/>
  <c r="AA1108" i="23"/>
  <c r="Z1108" i="23"/>
  <c r="Y1108" i="23"/>
  <c r="X1108" i="23" s="1"/>
  <c r="AA1107" i="23"/>
  <c r="Z1107" i="23"/>
  <c r="Y1107" i="23"/>
  <c r="X1107" i="23" s="1"/>
  <c r="AA1106" i="23"/>
  <c r="Z1106" i="23"/>
  <c r="Y1106" i="23"/>
  <c r="X1106" i="23" s="1"/>
  <c r="AA1105" i="23"/>
  <c r="Z1105" i="23"/>
  <c r="Y1105" i="23"/>
  <c r="X1105" i="23" s="1"/>
  <c r="AA1103" i="23"/>
  <c r="Z1103" i="23"/>
  <c r="Y1103" i="23"/>
  <c r="X1103" i="23" s="1"/>
  <c r="AA1102" i="23"/>
  <c r="Z1102" i="23"/>
  <c r="Y1102" i="23"/>
  <c r="X1102" i="23" s="1"/>
  <c r="AA1100" i="23"/>
  <c r="Z1100" i="23"/>
  <c r="Y1100" i="23"/>
  <c r="X1100" i="23" s="1"/>
  <c r="AA1099" i="23"/>
  <c r="Z1099" i="23"/>
  <c r="Y1099" i="23"/>
  <c r="AA1098" i="23"/>
  <c r="Z1098" i="23"/>
  <c r="Y1098" i="23"/>
  <c r="X1098" i="23" s="1"/>
  <c r="AA1097" i="23"/>
  <c r="Z1097" i="23"/>
  <c r="Y1097" i="23"/>
  <c r="X1097" i="23" s="1"/>
  <c r="AA1096" i="23"/>
  <c r="Z1096" i="23"/>
  <c r="Y1096" i="23"/>
  <c r="X1096" i="23" s="1"/>
  <c r="AA1095" i="23"/>
  <c r="Z1095" i="23"/>
  <c r="Y1095" i="23"/>
  <c r="X1095" i="23"/>
  <c r="AA1094" i="23"/>
  <c r="Z1094" i="23"/>
  <c r="Y1094" i="23"/>
  <c r="X1094" i="23"/>
  <c r="AA1093" i="23"/>
  <c r="Z1093" i="23"/>
  <c r="Y1093" i="23"/>
  <c r="X1093" i="23"/>
  <c r="AA1092" i="23"/>
  <c r="Z1092" i="23"/>
  <c r="Y1092" i="23"/>
  <c r="X1092" i="23" s="1"/>
  <c r="AA1091" i="23"/>
  <c r="Z1091" i="23"/>
  <c r="Y1091" i="23"/>
  <c r="X1091" i="23" s="1"/>
  <c r="AA1090" i="23"/>
  <c r="Z1090" i="23"/>
  <c r="Y1090" i="23"/>
  <c r="AA1089" i="23"/>
  <c r="Z1089" i="23"/>
  <c r="Y1089" i="23"/>
  <c r="X1089" i="23" s="1"/>
  <c r="AA1088" i="23"/>
  <c r="Z1088" i="23"/>
  <c r="Y1088" i="23"/>
  <c r="X1088" i="23" s="1"/>
  <c r="AA1087" i="23"/>
  <c r="Z1087" i="23"/>
  <c r="Y1087" i="23"/>
  <c r="AA1086" i="23"/>
  <c r="Z1086" i="23"/>
  <c r="Y1086" i="23"/>
  <c r="X1086" i="23" s="1"/>
  <c r="AA1085" i="23"/>
  <c r="Z1085" i="23"/>
  <c r="Y1085" i="23"/>
  <c r="AA1084" i="23"/>
  <c r="Z1084" i="23"/>
  <c r="Y1084" i="23"/>
  <c r="X1084" i="23" s="1"/>
  <c r="AA1083" i="23"/>
  <c r="Z1083" i="23"/>
  <c r="Y1083" i="23"/>
  <c r="X1083" i="23" s="1"/>
  <c r="AA1082" i="23"/>
  <c r="Z1082" i="23"/>
  <c r="Y1082" i="23"/>
  <c r="X1082" i="23" s="1"/>
  <c r="AA1081" i="23"/>
  <c r="Z1081" i="23"/>
  <c r="Y1081" i="23"/>
  <c r="AA1080" i="23"/>
  <c r="Z1080" i="23"/>
  <c r="Y1080" i="23"/>
  <c r="X1080" i="23" s="1"/>
  <c r="AA1079" i="23"/>
  <c r="Z1079" i="23"/>
  <c r="Y1079" i="23"/>
  <c r="AA1078" i="23"/>
  <c r="Z1078" i="23"/>
  <c r="Y1078" i="23"/>
  <c r="X1078" i="23" s="1"/>
  <c r="AA1077" i="23"/>
  <c r="Z1077" i="23"/>
  <c r="Y1077" i="23"/>
  <c r="X1077" i="23" s="1"/>
  <c r="AA1076" i="23"/>
  <c r="Z1076" i="23"/>
  <c r="Y1076" i="23"/>
  <c r="X1076" i="23" s="1"/>
  <c r="AA1075" i="23"/>
  <c r="Z1075" i="23"/>
  <c r="Y1075" i="23"/>
  <c r="X1075" i="23" s="1"/>
  <c r="AA1074" i="23"/>
  <c r="Z1074" i="23"/>
  <c r="Y1074" i="23"/>
  <c r="X1074" i="23" s="1"/>
  <c r="AA1073" i="23"/>
  <c r="Z1073" i="23"/>
  <c r="Y1073" i="23"/>
  <c r="X1073" i="23" s="1"/>
  <c r="AA1072" i="23"/>
  <c r="Z1072" i="23"/>
  <c r="Y1072" i="23"/>
  <c r="X1072" i="23" s="1"/>
  <c r="AA1071" i="23"/>
  <c r="Z1071" i="23"/>
  <c r="Y1071" i="23"/>
  <c r="AA1070" i="23"/>
  <c r="Z1070" i="23"/>
  <c r="Y1070" i="23"/>
  <c r="X1070" i="23" s="1"/>
  <c r="AA1069" i="23"/>
  <c r="Z1069" i="23"/>
  <c r="Y1069" i="23"/>
  <c r="X1069" i="23" s="1"/>
  <c r="AA1068" i="23"/>
  <c r="Z1068" i="23"/>
  <c r="Y1068" i="23"/>
  <c r="X1068" i="23" s="1"/>
  <c r="AA1067" i="23"/>
  <c r="Z1067" i="23"/>
  <c r="Y1067" i="23"/>
  <c r="X1067" i="23" s="1"/>
  <c r="AA1066" i="23"/>
  <c r="Z1066" i="23"/>
  <c r="Y1066" i="23"/>
  <c r="X1066" i="23" s="1"/>
  <c r="AA1065" i="23"/>
  <c r="Z1065" i="23"/>
  <c r="Y1065" i="23"/>
  <c r="X1065" i="23" s="1"/>
  <c r="AA1064" i="23"/>
  <c r="Z1064" i="23"/>
  <c r="Y1064" i="23"/>
  <c r="X1064" i="23" s="1"/>
  <c r="AA1063" i="23"/>
  <c r="Z1063" i="23"/>
  <c r="Y1063" i="23"/>
  <c r="X1063" i="23" s="1"/>
  <c r="AA1062" i="23"/>
  <c r="Z1062" i="23"/>
  <c r="Y1062" i="23"/>
  <c r="X1062" i="23" s="1"/>
  <c r="AA1061" i="23"/>
  <c r="Z1061" i="23"/>
  <c r="Y1061" i="23"/>
  <c r="X1061" i="23" s="1"/>
  <c r="AA1060" i="23"/>
  <c r="Z1060" i="23"/>
  <c r="Y1060" i="23"/>
  <c r="X1060" i="23" s="1"/>
  <c r="AA1059" i="23"/>
  <c r="Z1059" i="23"/>
  <c r="Y1059" i="23"/>
  <c r="X1059" i="23" s="1"/>
  <c r="AA1058" i="23"/>
  <c r="Z1058" i="23"/>
  <c r="Y1058" i="23"/>
  <c r="X1058" i="23" s="1"/>
  <c r="AA1057" i="23"/>
  <c r="Z1057" i="23"/>
  <c r="Y1057" i="23"/>
  <c r="X1057" i="23" s="1"/>
  <c r="AA1056" i="23"/>
  <c r="Z1056" i="23"/>
  <c r="Y1056" i="23"/>
  <c r="X1056" i="23" s="1"/>
  <c r="AA1055" i="23"/>
  <c r="Z1055" i="23"/>
  <c r="Y1055" i="23"/>
  <c r="AA1054" i="23"/>
  <c r="Z1054" i="23"/>
  <c r="Y1054" i="23"/>
  <c r="X1054" i="23" s="1"/>
  <c r="AA1053" i="23"/>
  <c r="Z1053" i="23"/>
  <c r="Y1053" i="23"/>
  <c r="AA1052" i="23"/>
  <c r="Z1052" i="23"/>
  <c r="Y1052" i="23"/>
  <c r="X1052" i="23" s="1"/>
  <c r="AA1051" i="23"/>
  <c r="Z1051" i="23"/>
  <c r="Y1051" i="23"/>
  <c r="X1051" i="23" s="1"/>
  <c r="AA1050" i="23"/>
  <c r="Z1050" i="23"/>
  <c r="Y1050" i="23"/>
  <c r="X1050" i="23" s="1"/>
  <c r="AA1049" i="23"/>
  <c r="Z1049" i="23"/>
  <c r="Y1049" i="23"/>
  <c r="X1049" i="23" s="1"/>
  <c r="AA1048" i="23"/>
  <c r="Z1048" i="23"/>
  <c r="Y1048" i="23"/>
  <c r="X1048" i="23" s="1"/>
  <c r="AA1047" i="23"/>
  <c r="Z1047" i="23"/>
  <c r="Y1047" i="23"/>
  <c r="AA1046" i="23"/>
  <c r="Z1046" i="23"/>
  <c r="Y1046" i="23"/>
  <c r="X1046" i="23" s="1"/>
  <c r="AA1045" i="23"/>
  <c r="Z1045" i="23"/>
  <c r="Y1045" i="23"/>
  <c r="X1045" i="23" s="1"/>
  <c r="AA1044" i="23"/>
  <c r="Z1044" i="23"/>
  <c r="Y1044" i="23"/>
  <c r="X1044" i="23" s="1"/>
  <c r="AA1043" i="23"/>
  <c r="Z1043" i="23"/>
  <c r="Y1043" i="23"/>
  <c r="X1043" i="23" s="1"/>
  <c r="AA1042" i="23"/>
  <c r="Z1042" i="23"/>
  <c r="Y1042" i="23"/>
  <c r="X1042" i="23" s="1"/>
  <c r="AA1040" i="23"/>
  <c r="Z1040" i="23"/>
  <c r="Y1040" i="23"/>
  <c r="X1040" i="23" s="1"/>
  <c r="AA1039" i="23"/>
  <c r="Z1039" i="23"/>
  <c r="Y1039" i="23"/>
  <c r="X1039" i="23" s="1"/>
  <c r="AA1038" i="23"/>
  <c r="Z1038" i="23"/>
  <c r="Y1038" i="23"/>
  <c r="X1038" i="23" s="1"/>
  <c r="AA1037" i="23"/>
  <c r="Z1037" i="23"/>
  <c r="Y1037" i="23"/>
  <c r="X1037" i="23" s="1"/>
  <c r="AA1036" i="23"/>
  <c r="Z1036" i="23"/>
  <c r="Y1036" i="23"/>
  <c r="X1036" i="23" s="1"/>
  <c r="AA1035" i="23"/>
  <c r="Z1035" i="23"/>
  <c r="Y1035" i="23"/>
  <c r="X1035" i="23" s="1"/>
  <c r="AA1034" i="23"/>
  <c r="Z1034" i="23"/>
  <c r="Y1034" i="23"/>
  <c r="AA1033" i="23"/>
  <c r="Z1033" i="23"/>
  <c r="Y1033" i="23"/>
  <c r="X1033" i="23" s="1"/>
  <c r="AA1032" i="23"/>
  <c r="Z1032" i="23"/>
  <c r="Y1032" i="23"/>
  <c r="AA1031" i="23"/>
  <c r="Z1031" i="23"/>
  <c r="Y1031" i="23"/>
  <c r="X1031" i="23" s="1"/>
  <c r="AA1030" i="23"/>
  <c r="Z1030" i="23"/>
  <c r="Y1030" i="23"/>
  <c r="X1030" i="23" s="1"/>
  <c r="AA1029" i="23"/>
  <c r="Z1029" i="23"/>
  <c r="Y1029" i="23"/>
  <c r="X1029" i="23" s="1"/>
  <c r="AA1028" i="23"/>
  <c r="Z1028" i="23"/>
  <c r="Y1028" i="23"/>
  <c r="AA1027" i="23"/>
  <c r="Z1027" i="23"/>
  <c r="Y1027" i="23"/>
  <c r="X1027" i="23" s="1"/>
  <c r="AA1026" i="23"/>
  <c r="Z1026" i="23"/>
  <c r="Y1026" i="23"/>
  <c r="X1026" i="23" s="1"/>
  <c r="AA1025" i="23"/>
  <c r="Z1025" i="23"/>
  <c r="Y1025" i="23"/>
  <c r="X1025" i="23" s="1"/>
  <c r="AA1024" i="23"/>
  <c r="Z1024" i="23"/>
  <c r="Y1024" i="23"/>
  <c r="X1024" i="23" s="1"/>
  <c r="AA1023" i="23"/>
  <c r="Z1023" i="23"/>
  <c r="Y1023" i="23"/>
  <c r="X1023" i="23" s="1"/>
  <c r="AA1022" i="23"/>
  <c r="Z1022" i="23"/>
  <c r="Y1022" i="23"/>
  <c r="X1022" i="23" s="1"/>
  <c r="AA1021" i="23"/>
  <c r="Z1021" i="23"/>
  <c r="Y1021" i="23"/>
  <c r="X1021" i="23" s="1"/>
  <c r="AA1019" i="23"/>
  <c r="Z1019" i="23"/>
  <c r="Y1019" i="23"/>
  <c r="X1019" i="23" s="1"/>
  <c r="AA1018" i="23"/>
  <c r="Z1018" i="23"/>
  <c r="Y1018" i="23"/>
  <c r="X1018" i="23" s="1"/>
  <c r="AA1017" i="23"/>
  <c r="Z1017" i="23"/>
  <c r="Y1017" i="23"/>
  <c r="X1017" i="23" s="1"/>
  <c r="AA1016" i="23"/>
  <c r="Z1016" i="23"/>
  <c r="Y1016" i="23"/>
  <c r="X1016" i="23" s="1"/>
  <c r="AA1015" i="23"/>
  <c r="Z1015" i="23"/>
  <c r="Y1015" i="23"/>
  <c r="X1015" i="23" s="1"/>
  <c r="AA1014" i="23"/>
  <c r="Z1014" i="23"/>
  <c r="Y1014" i="23"/>
  <c r="X1014" i="23" s="1"/>
  <c r="AA1013" i="23"/>
  <c r="Z1013" i="23"/>
  <c r="Y1013" i="23"/>
  <c r="X1013" i="23" s="1"/>
  <c r="AA1012" i="23"/>
  <c r="Z1012" i="23"/>
  <c r="Y1012" i="23"/>
  <c r="X1012" i="23" s="1"/>
  <c r="AA1011" i="23"/>
  <c r="Z1011" i="23"/>
  <c r="Y1011" i="23"/>
  <c r="X1011" i="23" s="1"/>
  <c r="AA1010" i="23"/>
  <c r="Z1010" i="23"/>
  <c r="Y1010" i="23"/>
  <c r="X1010" i="23" s="1"/>
  <c r="AA1007" i="23"/>
  <c r="Z1007" i="23"/>
  <c r="Y1007" i="23"/>
  <c r="X1007" i="23" s="1"/>
  <c r="AA1006" i="23"/>
  <c r="Z1006" i="23"/>
  <c r="Y1006" i="23"/>
  <c r="X1006" i="23" s="1"/>
  <c r="AA1005" i="23"/>
  <c r="Z1005" i="23"/>
  <c r="Y1005" i="23"/>
  <c r="X1005" i="23" s="1"/>
  <c r="AA1004" i="23"/>
  <c r="Z1004" i="23"/>
  <c r="Y1004" i="23"/>
  <c r="X1004" i="23" s="1"/>
  <c r="AA1002" i="23"/>
  <c r="Z1002" i="23"/>
  <c r="Y1002" i="23"/>
  <c r="X1002" i="23" s="1"/>
  <c r="AA1001" i="23"/>
  <c r="Z1001" i="23"/>
  <c r="Y1001" i="23"/>
  <c r="X1001" i="23" s="1"/>
  <c r="AA1000" i="23"/>
  <c r="Z1000" i="23"/>
  <c r="Y1000" i="23"/>
  <c r="X1000" i="23" s="1"/>
  <c r="AA999" i="23"/>
  <c r="Z999" i="23"/>
  <c r="Y999" i="23"/>
  <c r="X999" i="23" s="1"/>
  <c r="AA998" i="23"/>
  <c r="Z998" i="23"/>
  <c r="Y998" i="23"/>
  <c r="X998" i="23" s="1"/>
  <c r="AA997" i="23"/>
  <c r="Z997" i="23"/>
  <c r="Y997" i="23"/>
  <c r="AA996" i="23"/>
  <c r="Z996" i="23"/>
  <c r="Y996" i="23"/>
  <c r="X996" i="23" s="1"/>
  <c r="AA995" i="23"/>
  <c r="Z995" i="23"/>
  <c r="Y995" i="23"/>
  <c r="AA993" i="23"/>
  <c r="Z993" i="23"/>
  <c r="Y993" i="23"/>
  <c r="X993" i="23" s="1"/>
  <c r="AA992" i="23"/>
  <c r="Z992" i="23"/>
  <c r="Y992" i="23"/>
  <c r="X992" i="23"/>
  <c r="AA991" i="23"/>
  <c r="Z991" i="23"/>
  <c r="Y991" i="23"/>
  <c r="X991" i="23"/>
  <c r="AA990" i="23"/>
  <c r="Z990" i="23"/>
  <c r="Y990" i="23"/>
  <c r="X990" i="23" s="1"/>
  <c r="AA989" i="23"/>
  <c r="Z989" i="23"/>
  <c r="Y989" i="23"/>
  <c r="X989" i="23"/>
  <c r="AA988" i="23"/>
  <c r="Z988" i="23"/>
  <c r="Y988" i="23"/>
  <c r="X988" i="23"/>
  <c r="AA987" i="23"/>
  <c r="Z987" i="23"/>
  <c r="Y987" i="23"/>
  <c r="X987" i="23"/>
  <c r="AA986" i="23"/>
  <c r="Z986" i="23"/>
  <c r="Y986" i="23"/>
  <c r="X986" i="23" s="1"/>
  <c r="AA985" i="23"/>
  <c r="Z985" i="23"/>
  <c r="Y985" i="23"/>
  <c r="X985" i="23"/>
  <c r="AA984" i="23"/>
  <c r="Z984" i="23"/>
  <c r="Y984" i="23"/>
  <c r="X984" i="23"/>
  <c r="AA983" i="23"/>
  <c r="Z983" i="23"/>
  <c r="Y983" i="23"/>
  <c r="X983" i="23"/>
  <c r="AA982" i="23"/>
  <c r="Z982" i="23"/>
  <c r="Y982" i="23"/>
  <c r="X982" i="23"/>
  <c r="AA981" i="23"/>
  <c r="Z981" i="23"/>
  <c r="Y981" i="23"/>
  <c r="X981" i="23"/>
  <c r="AA980" i="23"/>
  <c r="Z980" i="23"/>
  <c r="Y980" i="23"/>
  <c r="X980" i="23"/>
  <c r="AA979" i="23"/>
  <c r="Z979" i="23"/>
  <c r="Y979" i="23"/>
  <c r="X979" i="23"/>
  <c r="AA978" i="23"/>
  <c r="Z978" i="23"/>
  <c r="Y978" i="23"/>
  <c r="X978" i="23" s="1"/>
  <c r="AA977" i="23"/>
  <c r="Z977" i="23"/>
  <c r="Y977" i="23"/>
  <c r="X977" i="23" s="1"/>
  <c r="AA976" i="23"/>
  <c r="Z976" i="23"/>
  <c r="Y976" i="23"/>
  <c r="X976" i="23" s="1"/>
  <c r="AA975" i="23"/>
  <c r="Z975" i="23"/>
  <c r="Y975" i="23"/>
  <c r="X975" i="23" s="1"/>
  <c r="AA974" i="23"/>
  <c r="Z974" i="23"/>
  <c r="Y974" i="23"/>
  <c r="X974" i="23" s="1"/>
  <c r="AA973" i="23"/>
  <c r="Z973" i="23"/>
  <c r="Y973" i="23"/>
  <c r="X973" i="23" s="1"/>
  <c r="AA972" i="23"/>
  <c r="Z972" i="23"/>
  <c r="Y972" i="23"/>
  <c r="X972" i="23" s="1"/>
  <c r="AA971" i="23"/>
  <c r="Z971" i="23"/>
  <c r="Y971" i="23"/>
  <c r="X971" i="23" s="1"/>
  <c r="AA970" i="23"/>
  <c r="Z970" i="23"/>
  <c r="Y970" i="23"/>
  <c r="X970" i="23" s="1"/>
  <c r="AA969" i="23"/>
  <c r="Z969" i="23"/>
  <c r="Y969" i="23"/>
  <c r="X969" i="23" s="1"/>
  <c r="AA968" i="23"/>
  <c r="Z968" i="23"/>
  <c r="Y968" i="23"/>
  <c r="X968" i="23" s="1"/>
  <c r="AA967" i="23"/>
  <c r="Z967" i="23"/>
  <c r="Y967" i="23"/>
  <c r="X967" i="23" s="1"/>
  <c r="AA966" i="23"/>
  <c r="Z966" i="23"/>
  <c r="Y966" i="23"/>
  <c r="X966" i="23" s="1"/>
  <c r="AA965" i="23"/>
  <c r="Z965" i="23"/>
  <c r="Y965" i="23"/>
  <c r="X965" i="23" s="1"/>
  <c r="AA964" i="23"/>
  <c r="Z964" i="23"/>
  <c r="Y964" i="23"/>
  <c r="X964" i="23"/>
  <c r="AA963" i="23"/>
  <c r="Z963" i="23"/>
  <c r="Y963" i="23"/>
  <c r="X963" i="23" s="1"/>
  <c r="AA962" i="23"/>
  <c r="Z962" i="23"/>
  <c r="Y962" i="23"/>
  <c r="X962" i="23" s="1"/>
  <c r="AA961" i="23"/>
  <c r="Z961" i="23"/>
  <c r="Y961" i="23"/>
  <c r="X961" i="23" s="1"/>
  <c r="AA959" i="23"/>
  <c r="Z959" i="23"/>
  <c r="Y959" i="23"/>
  <c r="X959" i="23" s="1"/>
  <c r="AA958" i="23"/>
  <c r="Z958" i="23"/>
  <c r="Y958" i="23"/>
  <c r="X958" i="23" s="1"/>
  <c r="AA957" i="23"/>
  <c r="Z957" i="23"/>
  <c r="Y957" i="23"/>
  <c r="X957" i="23" s="1"/>
  <c r="AA956" i="23"/>
  <c r="Z956" i="23"/>
  <c r="Y956" i="23"/>
  <c r="X956" i="23" s="1"/>
  <c r="AA955" i="23"/>
  <c r="Z955" i="23"/>
  <c r="Y955" i="23"/>
  <c r="X955" i="23" s="1"/>
  <c r="AA954" i="23"/>
  <c r="Z954" i="23"/>
  <c r="Y954" i="23"/>
  <c r="X954" i="23" s="1"/>
  <c r="AA953" i="23"/>
  <c r="Z953" i="23"/>
  <c r="Y953" i="23"/>
  <c r="AA952" i="23"/>
  <c r="Z952" i="23"/>
  <c r="Y952" i="23"/>
  <c r="X952" i="23" s="1"/>
  <c r="AA950" i="23"/>
  <c r="Z950" i="23"/>
  <c r="Y950" i="23"/>
  <c r="X950" i="23" s="1"/>
  <c r="AA949" i="23"/>
  <c r="Z949" i="23"/>
  <c r="Y949" i="23"/>
  <c r="X949" i="23" s="1"/>
  <c r="AA940" i="23"/>
  <c r="Z940" i="23"/>
  <c r="Y940" i="23"/>
  <c r="X940" i="23" s="1"/>
  <c r="AA939" i="23"/>
  <c r="Z939" i="23"/>
  <c r="Y939" i="23"/>
  <c r="X939" i="23" s="1"/>
  <c r="AA938" i="23"/>
  <c r="Z938" i="23"/>
  <c r="Y938" i="23"/>
  <c r="X938" i="23" s="1"/>
  <c r="AA936" i="23"/>
  <c r="Z936" i="23"/>
  <c r="Y936" i="23"/>
  <c r="X936" i="23"/>
  <c r="AA935" i="23"/>
  <c r="Z935" i="23"/>
  <c r="Y935" i="23"/>
  <c r="X935" i="23"/>
  <c r="AA934" i="23"/>
  <c r="Z934" i="23"/>
  <c r="Y934" i="23"/>
  <c r="X934" i="23" s="1"/>
  <c r="AA933" i="23"/>
  <c r="Z933" i="23"/>
  <c r="Y933" i="23"/>
  <c r="X933" i="23" s="1"/>
  <c r="AA931" i="23"/>
  <c r="Z931" i="23"/>
  <c r="Y931" i="23"/>
  <c r="X931" i="23" s="1"/>
  <c r="AA930" i="23"/>
  <c r="Z930" i="23"/>
  <c r="Y930" i="23"/>
  <c r="X930" i="23" s="1"/>
  <c r="AA929" i="23"/>
  <c r="Z929" i="23"/>
  <c r="Y929" i="23"/>
  <c r="X929" i="23" s="1"/>
  <c r="AA928" i="23"/>
  <c r="Z928" i="23"/>
  <c r="Y928" i="23"/>
  <c r="X928" i="23" s="1"/>
  <c r="AA927" i="23"/>
  <c r="Z927" i="23"/>
  <c r="Y927" i="23"/>
  <c r="X927" i="23" s="1"/>
  <c r="AA926" i="23"/>
  <c r="Z926" i="23"/>
  <c r="Y926" i="23"/>
  <c r="X926" i="23" s="1"/>
  <c r="AA925" i="23"/>
  <c r="Z925" i="23"/>
  <c r="Y925" i="23"/>
  <c r="X925" i="23"/>
  <c r="AA923" i="23"/>
  <c r="Z923" i="23"/>
  <c r="Y923" i="23"/>
  <c r="X923" i="23"/>
  <c r="AA922" i="23"/>
  <c r="Z922" i="23"/>
  <c r="Y922" i="23"/>
  <c r="X922" i="23"/>
  <c r="AA921" i="23"/>
  <c r="Z921" i="23"/>
  <c r="Y921" i="23"/>
  <c r="X921" i="23"/>
  <c r="AA919" i="23"/>
  <c r="Z919" i="23"/>
  <c r="Y919" i="23"/>
  <c r="X919" i="23"/>
  <c r="AA918" i="23"/>
  <c r="Z918" i="23"/>
  <c r="Y918" i="23"/>
  <c r="X918" i="23"/>
  <c r="AA917" i="23"/>
  <c r="Z917" i="23"/>
  <c r="Y917" i="23"/>
  <c r="X917" i="23"/>
  <c r="AA916" i="23"/>
  <c r="Z916" i="23"/>
  <c r="Y916" i="23"/>
  <c r="X916" i="23"/>
  <c r="AA915" i="23"/>
  <c r="Z915" i="23"/>
  <c r="Y915" i="23"/>
  <c r="X915" i="23"/>
  <c r="AA914" i="23"/>
  <c r="Z914" i="23"/>
  <c r="Y914" i="23"/>
  <c r="X914" i="23"/>
  <c r="AA913" i="23"/>
  <c r="Z913" i="23"/>
  <c r="Y913" i="23"/>
  <c r="X913" i="23"/>
  <c r="AA912" i="23"/>
  <c r="Z912" i="23"/>
  <c r="Y912" i="23"/>
  <c r="X912" i="23"/>
  <c r="AA911" i="23"/>
  <c r="Z911" i="23"/>
  <c r="Y911" i="23"/>
  <c r="AA910" i="23"/>
  <c r="Z910" i="23"/>
  <c r="Y910" i="23"/>
  <c r="X910" i="23" s="1"/>
  <c r="AA909" i="23"/>
  <c r="Z909" i="23"/>
  <c r="Y909" i="23"/>
  <c r="AA908" i="23"/>
  <c r="Z908" i="23"/>
  <c r="Y908" i="23"/>
  <c r="X908" i="23" s="1"/>
  <c r="AA907" i="23"/>
  <c r="Z907" i="23"/>
  <c r="Y907" i="23"/>
  <c r="AA906" i="23"/>
  <c r="Z906" i="23"/>
  <c r="Y906" i="23"/>
  <c r="X906" i="23" s="1"/>
  <c r="AA905" i="23"/>
  <c r="Z905" i="23"/>
  <c r="Y905" i="23"/>
  <c r="AA904" i="23"/>
  <c r="Z904" i="23"/>
  <c r="Y904" i="23"/>
  <c r="X904" i="23" s="1"/>
  <c r="AA903" i="23"/>
  <c r="Z903" i="23"/>
  <c r="Y903" i="23"/>
  <c r="X903" i="23"/>
  <c r="AA902" i="23"/>
  <c r="Z902" i="23"/>
  <c r="Y902" i="23"/>
  <c r="X902" i="23"/>
  <c r="AA901" i="23"/>
  <c r="Z901" i="23"/>
  <c r="Y901" i="23"/>
  <c r="X901" i="23"/>
  <c r="AA900" i="23"/>
  <c r="Z900" i="23"/>
  <c r="Y900" i="23"/>
  <c r="X900" i="23"/>
  <c r="AA899" i="23"/>
  <c r="Z899" i="23"/>
  <c r="Y899" i="23"/>
  <c r="X899" i="23"/>
  <c r="AA897" i="23"/>
  <c r="Z897" i="23"/>
  <c r="Y897" i="23"/>
  <c r="X897" i="23"/>
  <c r="AA896" i="23"/>
  <c r="Z896" i="23"/>
  <c r="Y896" i="23"/>
  <c r="AA895" i="23"/>
  <c r="Z895" i="23"/>
  <c r="Y895" i="23"/>
  <c r="X895" i="23" s="1"/>
  <c r="AA894" i="23"/>
  <c r="Z894" i="23"/>
  <c r="Y894" i="23"/>
  <c r="AA892" i="23"/>
  <c r="Z892" i="23"/>
  <c r="Y892" i="23"/>
  <c r="X892" i="23" s="1"/>
  <c r="AA891" i="23"/>
  <c r="Z891" i="23"/>
  <c r="Y891" i="23"/>
  <c r="X891" i="23" s="1"/>
  <c r="AA890" i="23"/>
  <c r="Z890" i="23"/>
  <c r="Y890" i="23"/>
  <c r="X890" i="23" s="1"/>
  <c r="AA889" i="23"/>
  <c r="Z889" i="23"/>
  <c r="Y889" i="23"/>
  <c r="X889" i="23" s="1"/>
  <c r="AA888" i="23"/>
  <c r="Z888" i="23"/>
  <c r="Y888" i="23"/>
  <c r="X888" i="23" s="1"/>
  <c r="AA887" i="23"/>
  <c r="Z887" i="23"/>
  <c r="Y887" i="23"/>
  <c r="X887" i="23" s="1"/>
  <c r="AA886" i="23"/>
  <c r="Z886" i="23"/>
  <c r="Y886" i="23"/>
  <c r="X886" i="23" s="1"/>
  <c r="AA885" i="23"/>
  <c r="Z885" i="23"/>
  <c r="Y885" i="23"/>
  <c r="X885" i="23" s="1"/>
  <c r="AA884" i="23"/>
  <c r="Z884" i="23"/>
  <c r="Y884" i="23"/>
  <c r="X884" i="23" s="1"/>
  <c r="AA883" i="23"/>
  <c r="Z883" i="23"/>
  <c r="Y883" i="23"/>
  <c r="X883" i="23" s="1"/>
  <c r="AA882" i="23"/>
  <c r="Z882" i="23"/>
  <c r="Y882" i="23"/>
  <c r="X882" i="23" s="1"/>
  <c r="AA881" i="23"/>
  <c r="Z881" i="23"/>
  <c r="Y881" i="23"/>
  <c r="X881" i="23" s="1"/>
  <c r="AA880" i="23"/>
  <c r="Z880" i="23"/>
  <c r="Y880" i="23"/>
  <c r="X880" i="23" s="1"/>
  <c r="AA879" i="23"/>
  <c r="Z879" i="23"/>
  <c r="Y879" i="23"/>
  <c r="X879" i="23" s="1"/>
  <c r="AA878" i="23"/>
  <c r="Z878" i="23"/>
  <c r="Y878" i="23"/>
  <c r="X878" i="23" s="1"/>
  <c r="AA877" i="23"/>
  <c r="Z877" i="23"/>
  <c r="Y877" i="23"/>
  <c r="X877" i="23" s="1"/>
  <c r="AA876" i="23"/>
  <c r="Z876" i="23"/>
  <c r="Y876" i="23"/>
  <c r="X876" i="23" s="1"/>
  <c r="AA874" i="23"/>
  <c r="Z874" i="23"/>
  <c r="Y874" i="23"/>
  <c r="X874" i="23" s="1"/>
  <c r="AA872" i="23"/>
  <c r="Z872" i="23"/>
  <c r="Y872" i="23"/>
  <c r="X872" i="23" s="1"/>
  <c r="AA871" i="23"/>
  <c r="Z871" i="23"/>
  <c r="Y871" i="23"/>
  <c r="X871" i="23" s="1"/>
  <c r="AA870" i="23"/>
  <c r="Z870" i="23"/>
  <c r="Y870" i="23"/>
  <c r="X870" i="23" s="1"/>
  <c r="AA869" i="23"/>
  <c r="Z869" i="23"/>
  <c r="Y869" i="23"/>
  <c r="X869" i="23" s="1"/>
  <c r="AA868" i="23"/>
  <c r="Z868" i="23"/>
  <c r="Y868" i="23"/>
  <c r="X868" i="23" s="1"/>
  <c r="AA867" i="23"/>
  <c r="Z867" i="23"/>
  <c r="Y867" i="23"/>
  <c r="X867" i="23" s="1"/>
  <c r="AA866" i="23"/>
  <c r="Z866" i="23"/>
  <c r="Y866" i="23"/>
  <c r="X866" i="23" s="1"/>
  <c r="AA865" i="23"/>
  <c r="Z865" i="23"/>
  <c r="Y865" i="23"/>
  <c r="X865" i="23" s="1"/>
  <c r="AA864" i="23"/>
  <c r="Z864" i="23"/>
  <c r="Y864" i="23"/>
  <c r="X864" i="23" s="1"/>
  <c r="AA863" i="23"/>
  <c r="Z863" i="23"/>
  <c r="Y863" i="23"/>
  <c r="X863" i="23" s="1"/>
  <c r="AA862" i="23"/>
  <c r="Z862" i="23"/>
  <c r="Y862" i="23"/>
  <c r="X862" i="23" s="1"/>
  <c r="AA861" i="23"/>
  <c r="Z861" i="23"/>
  <c r="Y861" i="23"/>
  <c r="X861" i="23" s="1"/>
  <c r="AA860" i="23"/>
  <c r="Z860" i="23"/>
  <c r="Y860" i="23"/>
  <c r="X860" i="23" s="1"/>
  <c r="AA859" i="23"/>
  <c r="Z859" i="23"/>
  <c r="Y859" i="23"/>
  <c r="X859" i="23" s="1"/>
  <c r="AA858" i="23"/>
  <c r="Z858" i="23"/>
  <c r="Y858" i="23"/>
  <c r="X858" i="23" s="1"/>
  <c r="AA856" i="23"/>
  <c r="Z856" i="23"/>
  <c r="Y856" i="23"/>
  <c r="X856" i="23" s="1"/>
  <c r="AA854" i="23"/>
  <c r="Z854" i="23"/>
  <c r="Y854" i="23"/>
  <c r="X854" i="23" s="1"/>
  <c r="AA853" i="23"/>
  <c r="Z853" i="23"/>
  <c r="Y853" i="23"/>
  <c r="X853" i="23" s="1"/>
  <c r="AA852" i="23"/>
  <c r="Z852" i="23"/>
  <c r="Y852" i="23"/>
  <c r="X852" i="23" s="1"/>
  <c r="AA851" i="23"/>
  <c r="Z851" i="23"/>
  <c r="Y851" i="23"/>
  <c r="X851" i="23" s="1"/>
  <c r="AA850" i="23"/>
  <c r="Z850" i="23"/>
  <c r="Y850" i="23"/>
  <c r="X850" i="23" s="1"/>
  <c r="AA849" i="23"/>
  <c r="Z849" i="23"/>
  <c r="Y849" i="23"/>
  <c r="X849" i="23" s="1"/>
  <c r="AA848" i="23"/>
  <c r="Z848" i="23"/>
  <c r="Y848" i="23"/>
  <c r="X848" i="23" s="1"/>
  <c r="AA846" i="23"/>
  <c r="Z846" i="23"/>
  <c r="Y846" i="23"/>
  <c r="X846" i="23" s="1"/>
  <c r="AA845" i="23"/>
  <c r="Z845" i="23"/>
  <c r="Y845" i="23"/>
  <c r="X845" i="23" s="1"/>
  <c r="AA844" i="23"/>
  <c r="Z844" i="23"/>
  <c r="Y844" i="23"/>
  <c r="X844" i="23"/>
  <c r="AA842" i="23"/>
  <c r="Z842" i="23"/>
  <c r="Y842" i="23"/>
  <c r="X842" i="23" s="1"/>
  <c r="AA841" i="23"/>
  <c r="Z841" i="23"/>
  <c r="Y841" i="23"/>
  <c r="X841" i="23" s="1"/>
  <c r="AA839" i="23"/>
  <c r="Z839" i="23"/>
  <c r="Y839" i="23"/>
  <c r="X839" i="23" s="1"/>
  <c r="AA837" i="23"/>
  <c r="Z837" i="23"/>
  <c r="Y837" i="23"/>
  <c r="X837" i="23" s="1"/>
  <c r="AA836" i="23"/>
  <c r="Z836" i="23"/>
  <c r="Y836" i="23"/>
  <c r="X836" i="23"/>
  <c r="AA835" i="23"/>
  <c r="Z835" i="23"/>
  <c r="Y835" i="23"/>
  <c r="X835" i="23" s="1"/>
  <c r="AA834" i="23"/>
  <c r="Z834" i="23"/>
  <c r="Y834" i="23"/>
  <c r="X834" i="23" s="1"/>
  <c r="AA833" i="23"/>
  <c r="Z833" i="23"/>
  <c r="Y833" i="23"/>
  <c r="X833" i="23" s="1"/>
  <c r="AA832" i="23"/>
  <c r="Z832" i="23"/>
  <c r="Y832" i="23"/>
  <c r="X832" i="23" s="1"/>
  <c r="AA831" i="23"/>
  <c r="Z831" i="23"/>
  <c r="Y831" i="23"/>
  <c r="X831" i="23" s="1"/>
  <c r="AA830" i="23"/>
  <c r="Z830" i="23"/>
  <c r="Y830" i="23"/>
  <c r="X830" i="23" s="1"/>
  <c r="AA829" i="23"/>
  <c r="Z829" i="23"/>
  <c r="Y829" i="23"/>
  <c r="X829" i="23" s="1"/>
  <c r="AA828" i="23"/>
  <c r="Z828" i="23"/>
  <c r="Y828" i="23"/>
  <c r="X828" i="23" s="1"/>
  <c r="AA827" i="23"/>
  <c r="Z827" i="23"/>
  <c r="Y827" i="23"/>
  <c r="X827" i="23" s="1"/>
  <c r="AA826" i="23"/>
  <c r="Z826" i="23"/>
  <c r="Y826" i="23"/>
  <c r="X826" i="23" s="1"/>
  <c r="AA825" i="23"/>
  <c r="Z825" i="23"/>
  <c r="Y825" i="23"/>
  <c r="X825" i="23" s="1"/>
  <c r="AA822" i="23"/>
  <c r="Z822" i="23"/>
  <c r="Y822" i="23"/>
  <c r="X822" i="23" s="1"/>
  <c r="AA821" i="23"/>
  <c r="Z821" i="23"/>
  <c r="Y821" i="23"/>
  <c r="X821" i="23" s="1"/>
  <c r="AA820" i="23"/>
  <c r="Z820" i="23"/>
  <c r="Y820" i="23"/>
  <c r="X820" i="23" s="1"/>
  <c r="AA819" i="23"/>
  <c r="Z819" i="23"/>
  <c r="Y819" i="23"/>
  <c r="X819" i="23"/>
  <c r="AA818" i="23"/>
  <c r="Z818" i="23"/>
  <c r="Y818" i="23"/>
  <c r="X818" i="23"/>
  <c r="AA817" i="23"/>
  <c r="Z817" i="23"/>
  <c r="Y817" i="23"/>
  <c r="X817" i="23" s="1"/>
  <c r="AA816" i="23"/>
  <c r="Z816" i="23"/>
  <c r="Y816" i="23"/>
  <c r="X816" i="23" s="1"/>
  <c r="AA815" i="23"/>
  <c r="Z815" i="23"/>
  <c r="Y815" i="23"/>
  <c r="X815" i="23" s="1"/>
  <c r="AA814" i="23"/>
  <c r="Z814" i="23"/>
  <c r="Y814" i="23"/>
  <c r="X814" i="23" s="1"/>
  <c r="AA813" i="23"/>
  <c r="Z813" i="23"/>
  <c r="Y813" i="23"/>
  <c r="X813" i="23" s="1"/>
  <c r="AA812" i="23"/>
  <c r="Z812" i="23"/>
  <c r="Y812" i="23"/>
  <c r="X812" i="23" s="1"/>
  <c r="AA811" i="23"/>
  <c r="Z811" i="23"/>
  <c r="Y811" i="23"/>
  <c r="X811" i="23" s="1"/>
  <c r="AA810" i="23"/>
  <c r="Z810" i="23"/>
  <c r="Y810" i="23"/>
  <c r="X810" i="23" s="1"/>
  <c r="AA809" i="23"/>
  <c r="Z809" i="23"/>
  <c r="Y809" i="23"/>
  <c r="X809" i="23" s="1"/>
  <c r="AA808" i="23"/>
  <c r="Z808" i="23"/>
  <c r="Y808" i="23"/>
  <c r="X808" i="23" s="1"/>
  <c r="AA807" i="23"/>
  <c r="Z807" i="23"/>
  <c r="Y807" i="23"/>
  <c r="X807" i="23" s="1"/>
  <c r="AA806" i="23"/>
  <c r="Z806" i="23"/>
  <c r="Y806" i="23"/>
  <c r="X806" i="23" s="1"/>
  <c r="AA804" i="23"/>
  <c r="Z804" i="23"/>
  <c r="Y804" i="23"/>
  <c r="X804" i="23" s="1"/>
  <c r="AA803" i="23"/>
  <c r="Z803" i="23"/>
  <c r="Y803" i="23"/>
  <c r="X803" i="23" s="1"/>
  <c r="AA802" i="23"/>
  <c r="Z802" i="23"/>
  <c r="Y802" i="23"/>
  <c r="X802" i="23" s="1"/>
  <c r="AA801" i="23"/>
  <c r="Z801" i="23"/>
  <c r="Y801" i="23"/>
  <c r="X801" i="23" s="1"/>
  <c r="AA800" i="23"/>
  <c r="Z800" i="23"/>
  <c r="Y800" i="23"/>
  <c r="X800" i="23" s="1"/>
  <c r="AA799" i="23"/>
  <c r="Z799" i="23"/>
  <c r="Y799" i="23"/>
  <c r="X799" i="23" s="1"/>
  <c r="AA793" i="23"/>
  <c r="Z793" i="23"/>
  <c r="Y793" i="23"/>
  <c r="X793" i="23" s="1"/>
  <c r="AA792" i="23"/>
  <c r="Z792" i="23"/>
  <c r="Y792" i="23"/>
  <c r="X792" i="23" s="1"/>
  <c r="AA791" i="23"/>
  <c r="Z791" i="23"/>
  <c r="Y791" i="23"/>
  <c r="X791" i="23" s="1"/>
  <c r="AA797" i="23"/>
  <c r="Z797" i="23"/>
  <c r="Y797" i="23"/>
  <c r="X797" i="23" s="1"/>
  <c r="AA796" i="23"/>
  <c r="Z796" i="23"/>
  <c r="Y796" i="23"/>
  <c r="X796" i="23"/>
  <c r="AA795" i="23"/>
  <c r="Z795" i="23"/>
  <c r="Y795" i="23"/>
  <c r="X795" i="23" s="1"/>
  <c r="AA789" i="23"/>
  <c r="Z789" i="23"/>
  <c r="Y789" i="23"/>
  <c r="X789" i="23" s="1"/>
  <c r="AA787" i="23"/>
  <c r="Z787" i="23"/>
  <c r="Y787" i="23"/>
  <c r="X787" i="23" s="1"/>
  <c r="AA786" i="23"/>
  <c r="Z786" i="23"/>
  <c r="Y786" i="23"/>
  <c r="X786" i="23" s="1"/>
  <c r="AA785" i="23"/>
  <c r="Z785" i="23"/>
  <c r="Y785" i="23"/>
  <c r="X785" i="23" s="1"/>
  <c r="AA784" i="23"/>
  <c r="Z784" i="23"/>
  <c r="Y784" i="23"/>
  <c r="X784" i="23" s="1"/>
  <c r="AA783" i="23"/>
  <c r="Z783" i="23"/>
  <c r="Y783" i="23"/>
  <c r="X783" i="23" s="1"/>
  <c r="AA782" i="23"/>
  <c r="Z782" i="23"/>
  <c r="Y782" i="23"/>
  <c r="X782" i="23" s="1"/>
  <c r="AA780" i="23"/>
  <c r="Z780" i="23"/>
  <c r="Y780" i="23"/>
  <c r="X780" i="23" s="1"/>
  <c r="AA779" i="23"/>
  <c r="Z779" i="23"/>
  <c r="Y779" i="23"/>
  <c r="X779" i="23" s="1"/>
  <c r="AA778" i="23"/>
  <c r="Z778" i="23"/>
  <c r="Y778" i="23"/>
  <c r="X778" i="23"/>
  <c r="AA777" i="23"/>
  <c r="Z777" i="23"/>
  <c r="Y777" i="23"/>
  <c r="X777" i="23"/>
  <c r="AA776" i="23"/>
  <c r="Z776" i="23"/>
  <c r="Y776" i="23"/>
  <c r="X776" i="23"/>
  <c r="AA775" i="23"/>
  <c r="Z775" i="23"/>
  <c r="Y775" i="23"/>
  <c r="X775" i="23" s="1"/>
  <c r="AA774" i="23"/>
  <c r="Z774" i="23"/>
  <c r="Y774" i="23"/>
  <c r="X774" i="23"/>
  <c r="AA773" i="23"/>
  <c r="Z773" i="23"/>
  <c r="Y773" i="23"/>
  <c r="X773" i="23"/>
  <c r="AA772" i="23"/>
  <c r="Z772" i="23"/>
  <c r="Y772" i="23"/>
  <c r="X772" i="23"/>
  <c r="AA771" i="23"/>
  <c r="Z771" i="23"/>
  <c r="Y771" i="23"/>
  <c r="X771" i="23" s="1"/>
  <c r="AA770" i="23"/>
  <c r="Z770" i="23"/>
  <c r="Y770" i="23"/>
  <c r="X770" i="23" s="1"/>
  <c r="AA769" i="23"/>
  <c r="Z769" i="23"/>
  <c r="Y769" i="23"/>
  <c r="X769" i="23"/>
  <c r="AA768" i="23"/>
  <c r="Z768" i="23"/>
  <c r="Y768" i="23"/>
  <c r="X768" i="23" s="1"/>
  <c r="AA767" i="23"/>
  <c r="Z767" i="23"/>
  <c r="Y767" i="23"/>
  <c r="X767" i="23" s="1"/>
  <c r="AA766" i="23"/>
  <c r="Z766" i="23"/>
  <c r="Y766" i="23"/>
  <c r="X766" i="23" s="1"/>
  <c r="AA765" i="23"/>
  <c r="Z765" i="23"/>
  <c r="Y765" i="23"/>
  <c r="X765" i="23" s="1"/>
  <c r="AA764" i="23"/>
  <c r="Z764" i="23"/>
  <c r="Y764" i="23"/>
  <c r="X764" i="23" s="1"/>
  <c r="AA763" i="23"/>
  <c r="Z763" i="23"/>
  <c r="Y763" i="23"/>
  <c r="X763" i="23" s="1"/>
  <c r="AA762" i="23"/>
  <c r="Z762" i="23"/>
  <c r="Y762" i="23"/>
  <c r="X762" i="23"/>
  <c r="AA761" i="23"/>
  <c r="Z761" i="23"/>
  <c r="Y761" i="23"/>
  <c r="X761" i="23"/>
  <c r="AA760" i="23"/>
  <c r="Z760" i="23"/>
  <c r="Y760" i="23"/>
  <c r="X760" i="23"/>
  <c r="AA759" i="23"/>
  <c r="Z759" i="23"/>
  <c r="Y759" i="23"/>
  <c r="X759" i="23"/>
  <c r="AA758" i="23"/>
  <c r="Z758" i="23"/>
  <c r="Y758" i="23"/>
  <c r="X758" i="23"/>
  <c r="AA757" i="23"/>
  <c r="Z757" i="23"/>
  <c r="Y757" i="23"/>
  <c r="X757" i="23"/>
  <c r="AA756" i="23"/>
  <c r="Z756" i="23"/>
  <c r="Y756" i="23"/>
  <c r="X756" i="23"/>
  <c r="AA755" i="23"/>
  <c r="Z755" i="23"/>
  <c r="Y755" i="23"/>
  <c r="X755" i="23"/>
  <c r="AA754" i="23"/>
  <c r="Z754" i="23"/>
  <c r="Y754" i="23"/>
  <c r="X754" i="23"/>
  <c r="AA753" i="23"/>
  <c r="Z753" i="23"/>
  <c r="Y753" i="23"/>
  <c r="X753" i="23" s="1"/>
  <c r="AA752" i="23"/>
  <c r="Z752" i="23"/>
  <c r="Y752" i="23"/>
  <c r="X752" i="23" s="1"/>
  <c r="AA751" i="23"/>
  <c r="Z751" i="23"/>
  <c r="Y751" i="23"/>
  <c r="X751" i="23" s="1"/>
  <c r="AA750" i="23"/>
  <c r="Z750" i="23"/>
  <c r="Y750" i="23"/>
  <c r="X750" i="23" s="1"/>
  <c r="AA749" i="23"/>
  <c r="Z749" i="23"/>
  <c r="Y749" i="23"/>
  <c r="X749" i="23" s="1"/>
  <c r="AA748" i="23"/>
  <c r="Z748" i="23"/>
  <c r="Y748" i="23"/>
  <c r="X748" i="23"/>
  <c r="AA747" i="23"/>
  <c r="Z747" i="23"/>
  <c r="Y747" i="23"/>
  <c r="X747" i="23"/>
  <c r="AA746" i="23"/>
  <c r="Z746" i="23"/>
  <c r="Y746" i="23"/>
  <c r="X746" i="23"/>
  <c r="AA745" i="23"/>
  <c r="Z745" i="23"/>
  <c r="Y745" i="23"/>
  <c r="X745" i="23"/>
  <c r="AA744" i="23"/>
  <c r="Z744" i="23"/>
  <c r="Y744" i="23"/>
  <c r="X744" i="23"/>
  <c r="AA743" i="23"/>
  <c r="Z743" i="23"/>
  <c r="Y743" i="23"/>
  <c r="X743" i="23" s="1"/>
  <c r="AA742" i="23"/>
  <c r="Z742" i="23"/>
  <c r="Y742" i="23"/>
  <c r="X742" i="23" s="1"/>
  <c r="AA741" i="23"/>
  <c r="Z741" i="23"/>
  <c r="Y741" i="23"/>
  <c r="X741" i="23" s="1"/>
  <c r="AA740" i="23"/>
  <c r="Z740" i="23"/>
  <c r="Y740" i="23"/>
  <c r="X740" i="23" s="1"/>
  <c r="AA739" i="23"/>
  <c r="Z739" i="23"/>
  <c r="Y739" i="23"/>
  <c r="X739" i="23" s="1"/>
  <c r="AA738" i="23"/>
  <c r="Z738" i="23"/>
  <c r="Y738" i="23"/>
  <c r="X738" i="23" s="1"/>
  <c r="AA737" i="23"/>
  <c r="Z737" i="23"/>
  <c r="Y737" i="23"/>
  <c r="X737" i="23" s="1"/>
  <c r="AA736" i="23"/>
  <c r="Z736" i="23"/>
  <c r="Y736" i="23"/>
  <c r="X736" i="23" s="1"/>
  <c r="AA735" i="23"/>
  <c r="Z735" i="23"/>
  <c r="Y735" i="23"/>
  <c r="X735" i="23" s="1"/>
  <c r="AA734" i="23"/>
  <c r="Z734" i="23"/>
  <c r="Y734" i="23"/>
  <c r="AA733" i="23"/>
  <c r="Z733" i="23"/>
  <c r="Y733" i="23"/>
  <c r="X733" i="23" s="1"/>
  <c r="AA732" i="23"/>
  <c r="Z732" i="23"/>
  <c r="Y732" i="23"/>
  <c r="AA731" i="23"/>
  <c r="Z731" i="23"/>
  <c r="Y731" i="23"/>
  <c r="X731" i="23" s="1"/>
  <c r="AA730" i="23"/>
  <c r="Z730" i="23"/>
  <c r="Y730" i="23"/>
  <c r="AA729" i="23"/>
  <c r="Z729" i="23"/>
  <c r="Y729" i="23"/>
  <c r="X729" i="23" s="1"/>
  <c r="AA728" i="23"/>
  <c r="Z728" i="23"/>
  <c r="Y728" i="23"/>
  <c r="X728" i="23" s="1"/>
  <c r="AA727" i="23"/>
  <c r="Z727" i="23"/>
  <c r="Y727" i="23"/>
  <c r="X727" i="23" s="1"/>
  <c r="AA726" i="23"/>
  <c r="Z726" i="23"/>
  <c r="Y726" i="23"/>
  <c r="X726" i="23" s="1"/>
  <c r="AA725" i="23"/>
  <c r="Z725" i="23"/>
  <c r="Y725" i="23"/>
  <c r="X725" i="23" s="1"/>
  <c r="AA724" i="23"/>
  <c r="Z724" i="23"/>
  <c r="Y724" i="23"/>
  <c r="X724" i="23" s="1"/>
  <c r="AA723" i="23"/>
  <c r="Z723" i="23"/>
  <c r="Y723" i="23"/>
  <c r="X723" i="23" s="1"/>
  <c r="AA722" i="23"/>
  <c r="Z722" i="23"/>
  <c r="Y722" i="23"/>
  <c r="X722" i="23" s="1"/>
  <c r="AA721" i="23"/>
  <c r="Z721" i="23"/>
  <c r="Y721" i="23"/>
  <c r="X721" i="23" s="1"/>
  <c r="AA720" i="23"/>
  <c r="Z720" i="23"/>
  <c r="Y720" i="23"/>
  <c r="X720" i="23" s="1"/>
  <c r="AA719" i="23"/>
  <c r="Z719" i="23"/>
  <c r="Y719" i="23"/>
  <c r="X719" i="23" s="1"/>
  <c r="AA718" i="23"/>
  <c r="Z718" i="23"/>
  <c r="Y718" i="23"/>
  <c r="X718" i="23" s="1"/>
  <c r="AA717" i="23"/>
  <c r="Z717" i="23"/>
  <c r="Y717" i="23"/>
  <c r="X717" i="23" s="1"/>
  <c r="AA716" i="23"/>
  <c r="Z716" i="23"/>
  <c r="Y716" i="23"/>
  <c r="X716" i="23" s="1"/>
  <c r="AA715" i="23"/>
  <c r="Z715" i="23"/>
  <c r="Y715" i="23"/>
  <c r="X715" i="23" s="1"/>
  <c r="AA714" i="23"/>
  <c r="Z714" i="23"/>
  <c r="Y714" i="23"/>
  <c r="X714" i="23" s="1"/>
  <c r="AA713" i="23"/>
  <c r="Z713" i="23"/>
  <c r="Y713" i="23"/>
  <c r="X713" i="23" s="1"/>
  <c r="AA712" i="23"/>
  <c r="Z712" i="23"/>
  <c r="Y712" i="23"/>
  <c r="X712" i="23" s="1"/>
  <c r="AA711" i="23"/>
  <c r="Z711" i="23"/>
  <c r="Y711" i="23"/>
  <c r="X711" i="23" s="1"/>
  <c r="AA710" i="23"/>
  <c r="Z710" i="23"/>
  <c r="Y710" i="23"/>
  <c r="X710" i="23" s="1"/>
  <c r="AA709" i="23"/>
  <c r="Z709" i="23"/>
  <c r="Y709" i="23"/>
  <c r="X709" i="23" s="1"/>
  <c r="AA708" i="23"/>
  <c r="Z708" i="23"/>
  <c r="Y708" i="23"/>
  <c r="X708" i="23" s="1"/>
  <c r="AA707" i="23"/>
  <c r="Z707" i="23"/>
  <c r="Y707" i="23"/>
  <c r="X707" i="23" s="1"/>
  <c r="AA706" i="23"/>
  <c r="Z706" i="23"/>
  <c r="Y706" i="23"/>
  <c r="X706" i="23" s="1"/>
  <c r="AA705" i="23"/>
  <c r="Z705" i="23"/>
  <c r="Y705" i="23"/>
  <c r="X705" i="23" s="1"/>
  <c r="AA704" i="23"/>
  <c r="Z704" i="23"/>
  <c r="Y704" i="23"/>
  <c r="X704" i="23" s="1"/>
  <c r="AA703" i="23"/>
  <c r="Z703" i="23"/>
  <c r="Y703" i="23"/>
  <c r="X703" i="23" s="1"/>
  <c r="AA702" i="23"/>
  <c r="Z702" i="23"/>
  <c r="Y702" i="23"/>
  <c r="X702" i="23" s="1"/>
  <c r="AA701" i="23"/>
  <c r="Z701" i="23"/>
  <c r="Y701" i="23"/>
  <c r="X701" i="23" s="1"/>
  <c r="AA700" i="23"/>
  <c r="Z700" i="23"/>
  <c r="Y700" i="23"/>
  <c r="X700" i="23" s="1"/>
  <c r="AA699" i="23"/>
  <c r="Z699" i="23"/>
  <c r="Y699" i="23"/>
  <c r="X699" i="23" s="1"/>
  <c r="AA698" i="23"/>
  <c r="Z698" i="23"/>
  <c r="Y698" i="23"/>
  <c r="X698" i="23" s="1"/>
  <c r="AA697" i="23"/>
  <c r="Z697" i="23"/>
  <c r="Y697" i="23"/>
  <c r="X697" i="23" s="1"/>
  <c r="AA696" i="23"/>
  <c r="Z696" i="23"/>
  <c r="Y696" i="23"/>
  <c r="X696" i="23" s="1"/>
  <c r="AA695" i="23"/>
  <c r="Z695" i="23"/>
  <c r="Y695" i="23"/>
  <c r="X695" i="23" s="1"/>
  <c r="AA694" i="23"/>
  <c r="Z694" i="23"/>
  <c r="Y694" i="23"/>
  <c r="X694" i="23" s="1"/>
  <c r="AA693" i="23"/>
  <c r="Z693" i="23"/>
  <c r="Y693" i="23"/>
  <c r="X693" i="23" s="1"/>
  <c r="AA692" i="23"/>
  <c r="Z692" i="23"/>
  <c r="Y692" i="23"/>
  <c r="X692" i="23" s="1"/>
  <c r="AA691" i="23"/>
  <c r="Z691" i="23"/>
  <c r="Y691" i="23"/>
  <c r="X691" i="23" s="1"/>
  <c r="AA690" i="23"/>
  <c r="Z690" i="23"/>
  <c r="Y690" i="23"/>
  <c r="X690" i="23" s="1"/>
  <c r="AA689" i="23"/>
  <c r="Z689" i="23"/>
  <c r="Y689" i="23"/>
  <c r="X689" i="23" s="1"/>
  <c r="AA688" i="23"/>
  <c r="Z688" i="23"/>
  <c r="Y688" i="23"/>
  <c r="X688" i="23" s="1"/>
  <c r="AA687" i="23"/>
  <c r="Z687" i="23"/>
  <c r="Y687" i="23"/>
  <c r="X687" i="23" s="1"/>
  <c r="AA686" i="23"/>
  <c r="Z686" i="23"/>
  <c r="Y686" i="23"/>
  <c r="X686" i="23" s="1"/>
  <c r="AA684" i="23"/>
  <c r="Z684" i="23"/>
  <c r="Y684" i="23"/>
  <c r="X684" i="23" s="1"/>
  <c r="AA683" i="23"/>
  <c r="Z683" i="23"/>
  <c r="Y683" i="23"/>
  <c r="X683" i="23" s="1"/>
  <c r="AA682" i="23"/>
  <c r="Z682" i="23"/>
  <c r="Y682" i="23"/>
  <c r="X682" i="23" s="1"/>
  <c r="AA680" i="23"/>
  <c r="Z680" i="23"/>
  <c r="Y680" i="23"/>
  <c r="X680" i="23" s="1"/>
  <c r="AA679" i="23"/>
  <c r="Z679" i="23"/>
  <c r="Y679" i="23"/>
  <c r="X679" i="23" s="1"/>
  <c r="AA678" i="23"/>
  <c r="Z678" i="23"/>
  <c r="Y678" i="23"/>
  <c r="X678" i="23" s="1"/>
  <c r="AA677" i="23"/>
  <c r="Z677" i="23"/>
  <c r="Y677" i="23"/>
  <c r="X677" i="23" s="1"/>
  <c r="AA676" i="23"/>
  <c r="Z676" i="23"/>
  <c r="Y676" i="23"/>
  <c r="X676" i="23" s="1"/>
  <c r="AA675" i="23"/>
  <c r="Z675" i="23"/>
  <c r="Y675" i="23"/>
  <c r="X675" i="23" s="1"/>
  <c r="AA674" i="23"/>
  <c r="Z674" i="23"/>
  <c r="Y674" i="23"/>
  <c r="X674" i="23" s="1"/>
  <c r="AA673" i="23"/>
  <c r="Z673" i="23"/>
  <c r="Y673" i="23"/>
  <c r="X673" i="23" s="1"/>
  <c r="AA672" i="23"/>
  <c r="Z672" i="23"/>
  <c r="Y672" i="23"/>
  <c r="X672" i="23" s="1"/>
  <c r="AA671" i="23"/>
  <c r="Z671" i="23"/>
  <c r="Y671" i="23"/>
  <c r="X671" i="23" s="1"/>
  <c r="AA670" i="23"/>
  <c r="Z670" i="23"/>
  <c r="Y670" i="23"/>
  <c r="X670" i="23" s="1"/>
  <c r="AA669" i="23"/>
  <c r="Z669" i="23"/>
  <c r="Y669" i="23"/>
  <c r="X669" i="23" s="1"/>
  <c r="AA668" i="23"/>
  <c r="Z668" i="23"/>
  <c r="Y668" i="23"/>
  <c r="X668" i="23" s="1"/>
  <c r="AA667" i="23"/>
  <c r="Z667" i="23"/>
  <c r="Y667" i="23"/>
  <c r="X667" i="23" s="1"/>
  <c r="AA666" i="23"/>
  <c r="Z666" i="23"/>
  <c r="Y666" i="23"/>
  <c r="X666" i="23" s="1"/>
  <c r="AA665" i="23"/>
  <c r="Z665" i="23"/>
  <c r="Y665" i="23"/>
  <c r="X665" i="23" s="1"/>
  <c r="AA664" i="23"/>
  <c r="Z664" i="23"/>
  <c r="Y664" i="23"/>
  <c r="X664" i="23"/>
  <c r="AA663" i="23"/>
  <c r="Z663" i="23"/>
  <c r="Y663" i="23"/>
  <c r="X663" i="23"/>
  <c r="AA662" i="23"/>
  <c r="Z662" i="23"/>
  <c r="Y662" i="23"/>
  <c r="X662" i="23"/>
  <c r="AA661" i="23"/>
  <c r="Z661" i="23"/>
  <c r="Y661" i="23"/>
  <c r="X661" i="23"/>
  <c r="AA660" i="23"/>
  <c r="Z660" i="23"/>
  <c r="Y660" i="23"/>
  <c r="X660" i="23"/>
  <c r="AA659" i="23"/>
  <c r="Z659" i="23"/>
  <c r="Y659" i="23"/>
  <c r="X659" i="23"/>
  <c r="AA658" i="23"/>
  <c r="Z658" i="23"/>
  <c r="Y658" i="23"/>
  <c r="X658" i="23"/>
  <c r="AA657" i="23"/>
  <c r="Z657" i="23"/>
  <c r="Y657" i="23"/>
  <c r="X657" i="23" s="1"/>
  <c r="AA656" i="23"/>
  <c r="Z656" i="23"/>
  <c r="Y656" i="23"/>
  <c r="X656" i="23" s="1"/>
  <c r="AA655" i="23"/>
  <c r="Z655" i="23"/>
  <c r="Y655" i="23"/>
  <c r="AA654" i="23"/>
  <c r="Z654" i="23"/>
  <c r="Y654" i="23"/>
  <c r="X654" i="23" s="1"/>
  <c r="AA653" i="23"/>
  <c r="Z653" i="23"/>
  <c r="Y653" i="23"/>
  <c r="AA651" i="23"/>
  <c r="Z651" i="23"/>
  <c r="Y651" i="23"/>
  <c r="X651" i="23" s="1"/>
  <c r="AA650" i="23"/>
  <c r="Z650" i="23"/>
  <c r="Y650" i="23"/>
  <c r="AA649" i="23"/>
  <c r="Z649" i="23"/>
  <c r="Y649" i="23"/>
  <c r="X649" i="23" s="1"/>
  <c r="AA647" i="23"/>
  <c r="Z647" i="23"/>
  <c r="Y647" i="23"/>
  <c r="X647" i="23" s="1"/>
  <c r="AA646" i="23"/>
  <c r="Z646" i="23"/>
  <c r="Y646" i="23"/>
  <c r="X646" i="23"/>
  <c r="AA645" i="23"/>
  <c r="Z645" i="23"/>
  <c r="Y645" i="23"/>
  <c r="X645" i="23" s="1"/>
  <c r="AA644" i="23"/>
  <c r="Z644" i="23"/>
  <c r="Y644" i="23"/>
  <c r="X644" i="23" s="1"/>
  <c r="AA643" i="23"/>
  <c r="Z643" i="23"/>
  <c r="Y643" i="23"/>
  <c r="X643" i="23" s="1"/>
  <c r="AA642" i="23"/>
  <c r="Z642" i="23"/>
  <c r="Y642" i="23"/>
  <c r="X642" i="23" s="1"/>
  <c r="AA641" i="23"/>
  <c r="Z641" i="23"/>
  <c r="Y641" i="23"/>
  <c r="X641" i="23" s="1"/>
  <c r="AA640" i="23"/>
  <c r="Z640" i="23"/>
  <c r="Y640" i="23"/>
  <c r="X640" i="23" s="1"/>
  <c r="AA639" i="23"/>
  <c r="Z639" i="23"/>
  <c r="Y639" i="23"/>
  <c r="X639" i="23" s="1"/>
  <c r="AA638" i="23"/>
  <c r="Z638" i="23"/>
  <c r="Y638" i="23"/>
  <c r="X638" i="23" s="1"/>
  <c r="AA637" i="23"/>
  <c r="Z637" i="23"/>
  <c r="Y637" i="23"/>
  <c r="AA636" i="23"/>
  <c r="Z636" i="23"/>
  <c r="Y636" i="23"/>
  <c r="X636" i="23" s="1"/>
  <c r="AA635" i="23"/>
  <c r="Z635" i="23"/>
  <c r="Y635" i="23"/>
  <c r="X635" i="23" s="1"/>
  <c r="AA634" i="23"/>
  <c r="Z634" i="23"/>
  <c r="Y634" i="23"/>
  <c r="AA633" i="23"/>
  <c r="Z633" i="23"/>
  <c r="Y633" i="23"/>
  <c r="X633" i="23" s="1"/>
  <c r="AA632" i="23"/>
  <c r="Z632" i="23"/>
  <c r="Y632" i="23"/>
  <c r="AA631" i="23"/>
  <c r="Z631" i="23"/>
  <c r="Y631" i="23"/>
  <c r="X631" i="23" s="1"/>
  <c r="AA630" i="23"/>
  <c r="Z630" i="23"/>
  <c r="Y630" i="23"/>
  <c r="AA629" i="23"/>
  <c r="Z629" i="23"/>
  <c r="Y629" i="23"/>
  <c r="X629" i="23" s="1"/>
  <c r="AA628" i="23"/>
  <c r="Z628" i="23"/>
  <c r="Y628" i="23"/>
  <c r="AA627" i="23"/>
  <c r="Z627" i="23"/>
  <c r="Y627" i="23"/>
  <c r="X627" i="23" s="1"/>
  <c r="AA626" i="23"/>
  <c r="Z626" i="23"/>
  <c r="Y626" i="23"/>
  <c r="AA625" i="23"/>
  <c r="Z625" i="23"/>
  <c r="Y625" i="23"/>
  <c r="X625" i="23" s="1"/>
  <c r="AA624" i="23"/>
  <c r="Z624" i="23"/>
  <c r="Y624" i="23"/>
  <c r="AA623" i="23"/>
  <c r="Z623" i="23"/>
  <c r="Y623" i="23"/>
  <c r="X623" i="23" s="1"/>
  <c r="AA622" i="23"/>
  <c r="Z622" i="23"/>
  <c r="Y622" i="23"/>
  <c r="AA621" i="23"/>
  <c r="Z621" i="23"/>
  <c r="Y621" i="23"/>
  <c r="X621" i="23" s="1"/>
  <c r="AA620" i="23"/>
  <c r="Z620" i="23"/>
  <c r="Y620" i="23"/>
  <c r="AA619" i="23"/>
  <c r="Z619" i="23"/>
  <c r="Y619" i="23"/>
  <c r="X619" i="23" s="1"/>
  <c r="AA618" i="23"/>
  <c r="Z618" i="23"/>
  <c r="Y618" i="23"/>
  <c r="AA617" i="23"/>
  <c r="Z617" i="23"/>
  <c r="Y617" i="23"/>
  <c r="X617" i="23" s="1"/>
  <c r="AA616" i="23"/>
  <c r="Z616" i="23"/>
  <c r="Y616" i="23"/>
  <c r="AA615" i="23"/>
  <c r="Z615" i="23"/>
  <c r="Y615" i="23"/>
  <c r="X615" i="23" s="1"/>
  <c r="AA614" i="23"/>
  <c r="Z614" i="23"/>
  <c r="Y614" i="23"/>
  <c r="X614" i="23" s="1"/>
  <c r="AA613" i="23"/>
  <c r="Z613" i="23"/>
  <c r="Y613" i="23"/>
  <c r="X613" i="23" s="1"/>
  <c r="AA612" i="23"/>
  <c r="Z612" i="23"/>
  <c r="Y612" i="23"/>
  <c r="X612" i="23" s="1"/>
  <c r="AA611" i="23"/>
  <c r="Z611" i="23"/>
  <c r="Y611" i="23"/>
  <c r="X611" i="23" s="1"/>
  <c r="AA610" i="23"/>
  <c r="Z610" i="23"/>
  <c r="Y610" i="23"/>
  <c r="X610" i="23" s="1"/>
  <c r="AA609" i="23"/>
  <c r="Z609" i="23"/>
  <c r="Y609" i="23"/>
  <c r="X609" i="23" s="1"/>
  <c r="AA608" i="23"/>
  <c r="Z608" i="23"/>
  <c r="Y608" i="23"/>
  <c r="X608" i="23" s="1"/>
  <c r="AA607" i="23"/>
  <c r="Z607" i="23"/>
  <c r="Y607" i="23"/>
  <c r="X607" i="23" s="1"/>
  <c r="AA606" i="23"/>
  <c r="Z606" i="23"/>
  <c r="Y606" i="23"/>
  <c r="X606" i="23" s="1"/>
  <c r="AA605" i="23"/>
  <c r="Z605" i="23"/>
  <c r="Y605" i="23"/>
  <c r="X605" i="23" s="1"/>
  <c r="AA604" i="23"/>
  <c r="Z604" i="23"/>
  <c r="Y604" i="23"/>
  <c r="X604" i="23" s="1"/>
  <c r="AA603" i="23"/>
  <c r="Z603" i="23"/>
  <c r="Y603" i="23"/>
  <c r="AA602" i="23"/>
  <c r="Z602" i="23"/>
  <c r="Y602" i="23"/>
  <c r="X602" i="23" s="1"/>
  <c r="AA601" i="23"/>
  <c r="Z601" i="23"/>
  <c r="Y601" i="23"/>
  <c r="X601" i="23" s="1"/>
  <c r="AA600" i="23"/>
  <c r="Z600" i="23"/>
  <c r="Y600" i="23"/>
  <c r="X600" i="23" s="1"/>
  <c r="AA599" i="23"/>
  <c r="Z599" i="23"/>
  <c r="Y599" i="23"/>
  <c r="X599" i="23" s="1"/>
  <c r="AA598" i="23"/>
  <c r="Z598" i="23"/>
  <c r="Y598" i="23"/>
  <c r="X598" i="23" s="1"/>
  <c r="AA597" i="23"/>
  <c r="Z597" i="23"/>
  <c r="Y597" i="23"/>
  <c r="X597" i="23" s="1"/>
  <c r="AA596" i="23"/>
  <c r="Z596" i="23"/>
  <c r="Y596" i="23"/>
  <c r="X596" i="23" s="1"/>
  <c r="AA595" i="23"/>
  <c r="Z595" i="23"/>
  <c r="Y595" i="23"/>
  <c r="X595" i="23" s="1"/>
  <c r="AA594" i="23"/>
  <c r="Z594" i="23"/>
  <c r="Y594" i="23"/>
  <c r="X594" i="23" s="1"/>
  <c r="AA593" i="23"/>
  <c r="Z593" i="23"/>
  <c r="Y593" i="23"/>
  <c r="X593" i="23" s="1"/>
  <c r="AA592" i="23"/>
  <c r="Z592" i="23"/>
  <c r="Y592" i="23"/>
  <c r="X592" i="23" s="1"/>
  <c r="AA591" i="23"/>
  <c r="Z591" i="23"/>
  <c r="Y591" i="23"/>
  <c r="AA590" i="23"/>
  <c r="Z590" i="23"/>
  <c r="Y590" i="23"/>
  <c r="X590" i="23" s="1"/>
  <c r="AA589" i="23"/>
  <c r="Z589" i="23"/>
  <c r="Y589" i="23"/>
  <c r="AA588" i="23"/>
  <c r="Z588" i="23"/>
  <c r="Y588" i="23"/>
  <c r="X588" i="23" s="1"/>
  <c r="AA587" i="23"/>
  <c r="Z587" i="23"/>
  <c r="Y587" i="23"/>
  <c r="AA586" i="23"/>
  <c r="Z586" i="23"/>
  <c r="Y586" i="23"/>
  <c r="X586" i="23" s="1"/>
  <c r="AA585" i="23"/>
  <c r="Z585" i="23"/>
  <c r="Y585" i="23"/>
  <c r="AA584" i="23"/>
  <c r="Z584" i="23"/>
  <c r="Y584" i="23"/>
  <c r="X584" i="23" s="1"/>
  <c r="AA583" i="23"/>
  <c r="Z583" i="23"/>
  <c r="Y583" i="23"/>
  <c r="AA582" i="23"/>
  <c r="Z582" i="23"/>
  <c r="Y582" i="23"/>
  <c r="X582" i="23" s="1"/>
  <c r="AA581" i="23"/>
  <c r="Z581" i="23"/>
  <c r="Y581" i="23"/>
  <c r="AA580" i="23"/>
  <c r="Z580" i="23"/>
  <c r="Y580" i="23"/>
  <c r="X580" i="23" s="1"/>
  <c r="AA579" i="23"/>
  <c r="Z579" i="23"/>
  <c r="Y579" i="23"/>
  <c r="AA578" i="23"/>
  <c r="Z578" i="23"/>
  <c r="Y578" i="23"/>
  <c r="X578" i="23" s="1"/>
  <c r="AA577" i="23"/>
  <c r="Z577" i="23"/>
  <c r="Y577" i="23"/>
  <c r="AA576" i="23"/>
  <c r="Z576" i="23"/>
  <c r="Y576" i="23"/>
  <c r="X576" i="23" s="1"/>
  <c r="AA575" i="23"/>
  <c r="Z575" i="23"/>
  <c r="Y575" i="23"/>
  <c r="AA574" i="23"/>
  <c r="Z574" i="23"/>
  <c r="Y574" i="23"/>
  <c r="X574" i="23" s="1"/>
  <c r="AA573" i="23"/>
  <c r="Z573" i="23"/>
  <c r="Y573" i="23"/>
  <c r="AA572" i="23"/>
  <c r="Z572" i="23"/>
  <c r="Y572" i="23"/>
  <c r="X572" i="23" s="1"/>
  <c r="AA571" i="23"/>
  <c r="Z571" i="23"/>
  <c r="Y571" i="23"/>
  <c r="AA570" i="23"/>
  <c r="Z570" i="23"/>
  <c r="Y570" i="23"/>
  <c r="X570" i="23" s="1"/>
  <c r="AA569" i="23"/>
  <c r="Z569" i="23"/>
  <c r="Y569" i="23"/>
  <c r="X569" i="23" s="1"/>
  <c r="AA568" i="23"/>
  <c r="Z568" i="23"/>
  <c r="Y568" i="23"/>
  <c r="X568" i="23" s="1"/>
  <c r="AA567" i="23"/>
  <c r="Z567" i="23"/>
  <c r="Y567" i="23"/>
  <c r="X567" i="23" s="1"/>
  <c r="AA566" i="23"/>
  <c r="Z566" i="23"/>
  <c r="Y566" i="23"/>
  <c r="X566" i="23" s="1"/>
  <c r="AA565" i="23"/>
  <c r="Z565" i="23"/>
  <c r="Y565" i="23"/>
  <c r="X565" i="23" s="1"/>
  <c r="AA564" i="23"/>
  <c r="Z564" i="23"/>
  <c r="Y564" i="23"/>
  <c r="X564" i="23" s="1"/>
  <c r="AA563" i="23"/>
  <c r="Z563" i="23"/>
  <c r="Y563" i="23"/>
  <c r="X563" i="23" s="1"/>
  <c r="AA562" i="23"/>
  <c r="Z562" i="23"/>
  <c r="Y562" i="23"/>
  <c r="X562" i="23" s="1"/>
  <c r="AA561" i="23"/>
  <c r="Z561" i="23"/>
  <c r="Y561" i="23"/>
  <c r="X561" i="23" s="1"/>
  <c r="AA560" i="23"/>
  <c r="Z560" i="23"/>
  <c r="Y560" i="23"/>
  <c r="X560" i="23" s="1"/>
  <c r="AA559" i="23"/>
  <c r="Z559" i="23"/>
  <c r="Y559" i="23"/>
  <c r="X559" i="23" s="1"/>
  <c r="AA558" i="23"/>
  <c r="Z558" i="23"/>
  <c r="Y558" i="23"/>
  <c r="X558" i="23" s="1"/>
  <c r="AA557" i="23"/>
  <c r="Z557" i="23"/>
  <c r="Y557" i="23"/>
  <c r="X557" i="23" s="1"/>
  <c r="AA556" i="23"/>
  <c r="Z556" i="23"/>
  <c r="Y556" i="23"/>
  <c r="X556" i="23" s="1"/>
  <c r="AA555" i="23"/>
  <c r="Z555" i="23"/>
  <c r="Y555" i="23"/>
  <c r="X555" i="23" s="1"/>
  <c r="AA554" i="23"/>
  <c r="Z554" i="23"/>
  <c r="Y554" i="23"/>
  <c r="X554" i="23" s="1"/>
  <c r="AA553" i="23"/>
  <c r="Z553" i="23"/>
  <c r="Y553" i="23"/>
  <c r="X553" i="23" s="1"/>
  <c r="AA552" i="23"/>
  <c r="Z552" i="23"/>
  <c r="Y552" i="23"/>
  <c r="X552" i="23" s="1"/>
  <c r="AA551" i="23"/>
  <c r="Z551" i="23"/>
  <c r="Y551" i="23"/>
  <c r="X551" i="23" s="1"/>
  <c r="AA550" i="23"/>
  <c r="Z550" i="23"/>
  <c r="Y550" i="23"/>
  <c r="X550" i="23" s="1"/>
  <c r="AA549" i="23"/>
  <c r="Z549" i="23"/>
  <c r="Y549" i="23"/>
  <c r="X549" i="23" s="1"/>
  <c r="AA548" i="23"/>
  <c r="Z548" i="23"/>
  <c r="Y548" i="23"/>
  <c r="X548" i="23" s="1"/>
  <c r="AA547" i="23"/>
  <c r="Z547" i="23"/>
  <c r="Y547" i="23"/>
  <c r="X547" i="23" s="1"/>
  <c r="AA546" i="23"/>
  <c r="Z546" i="23"/>
  <c r="Y546" i="23"/>
  <c r="X546" i="23" s="1"/>
  <c r="AA545" i="23"/>
  <c r="Z545" i="23"/>
  <c r="Y545" i="23"/>
  <c r="X545" i="23" s="1"/>
  <c r="AA544" i="23"/>
  <c r="Z544" i="23"/>
  <c r="Y544" i="23"/>
  <c r="X544" i="23" s="1"/>
  <c r="AA543" i="23"/>
  <c r="Z543" i="23"/>
  <c r="Y543" i="23"/>
  <c r="X543" i="23" s="1"/>
  <c r="AA542" i="23"/>
  <c r="Z542" i="23"/>
  <c r="Y542" i="23"/>
  <c r="X542" i="23"/>
  <c r="AA541" i="23"/>
  <c r="Z541" i="23"/>
  <c r="Y541" i="23"/>
  <c r="X541" i="23"/>
  <c r="AA540" i="23"/>
  <c r="Z540" i="23"/>
  <c r="Y540" i="23"/>
  <c r="X540" i="23" s="1"/>
  <c r="AA539" i="23"/>
  <c r="Z539" i="23"/>
  <c r="Y539" i="23"/>
  <c r="X539" i="23" s="1"/>
  <c r="AA538" i="23"/>
  <c r="Z538" i="23"/>
  <c r="Y538" i="23"/>
  <c r="X538" i="23" s="1"/>
  <c r="AA537" i="23"/>
  <c r="Z537" i="23"/>
  <c r="Y537" i="23"/>
  <c r="X537" i="23" s="1"/>
  <c r="AA536" i="23"/>
  <c r="Z536" i="23"/>
  <c r="Y536" i="23"/>
  <c r="X536" i="23" s="1"/>
  <c r="AA535" i="23"/>
  <c r="Z535" i="23"/>
  <c r="Y535" i="23"/>
  <c r="X535" i="23" s="1"/>
  <c r="AA534" i="23"/>
  <c r="Z534" i="23"/>
  <c r="Y534" i="23"/>
  <c r="X534" i="23" s="1"/>
  <c r="AA533" i="23"/>
  <c r="Z533" i="23"/>
  <c r="Y533" i="23"/>
  <c r="X533" i="23" s="1"/>
  <c r="AA532" i="23"/>
  <c r="Z532" i="23"/>
  <c r="Y532" i="23"/>
  <c r="X532" i="23" s="1"/>
  <c r="AA531" i="23"/>
  <c r="Z531" i="23"/>
  <c r="Y531" i="23"/>
  <c r="X531" i="23"/>
  <c r="AA530" i="23"/>
  <c r="Z530" i="23"/>
  <c r="Y530" i="23"/>
  <c r="X530" i="23"/>
  <c r="AA529" i="23"/>
  <c r="Z529" i="23"/>
  <c r="Y529" i="23"/>
  <c r="X529" i="23"/>
  <c r="AA528" i="23"/>
  <c r="Z528" i="23"/>
  <c r="Y528" i="23"/>
  <c r="X528" i="23"/>
  <c r="AA527" i="23"/>
  <c r="Z527" i="23"/>
  <c r="Y527" i="23"/>
  <c r="X527" i="23"/>
  <c r="AA526" i="23"/>
  <c r="Z526" i="23"/>
  <c r="Y526" i="23"/>
  <c r="X526" i="23" s="1"/>
  <c r="AA525" i="23"/>
  <c r="Z525" i="23"/>
  <c r="Y525" i="23"/>
  <c r="X525" i="23" s="1"/>
  <c r="AA524" i="23"/>
  <c r="Z524" i="23"/>
  <c r="Y524" i="23"/>
  <c r="X524" i="23"/>
  <c r="AA523" i="23"/>
  <c r="Z523" i="23"/>
  <c r="Y523" i="23"/>
  <c r="X523" i="23"/>
  <c r="AA522" i="23"/>
  <c r="Z522" i="23"/>
  <c r="Y522" i="23"/>
  <c r="X522" i="23" s="1"/>
  <c r="AA521" i="23"/>
  <c r="Z521" i="23"/>
  <c r="Y521" i="23"/>
  <c r="X521" i="23" s="1"/>
  <c r="AA520" i="23"/>
  <c r="Z520" i="23"/>
  <c r="Y520" i="23"/>
  <c r="X520" i="23" s="1"/>
  <c r="AA519" i="23"/>
  <c r="Z519" i="23"/>
  <c r="Y519" i="23"/>
  <c r="X519" i="23" s="1"/>
  <c r="AA518" i="23"/>
  <c r="Z518" i="23"/>
  <c r="Y518" i="23"/>
  <c r="X518" i="23" s="1"/>
  <c r="AA517" i="23"/>
  <c r="Z517" i="23"/>
  <c r="Y517" i="23"/>
  <c r="X517" i="23" s="1"/>
  <c r="AA516" i="23"/>
  <c r="Z516" i="23"/>
  <c r="Y516" i="23"/>
  <c r="X516" i="23" s="1"/>
  <c r="AA515" i="23"/>
  <c r="Z515" i="23"/>
  <c r="Y515" i="23"/>
  <c r="X515" i="23" s="1"/>
  <c r="AA514" i="23"/>
  <c r="Z514" i="23"/>
  <c r="Y514" i="23"/>
  <c r="X514" i="23" s="1"/>
  <c r="AA513" i="23"/>
  <c r="Z513" i="23"/>
  <c r="Y513" i="23"/>
  <c r="X513" i="23" s="1"/>
  <c r="AA512" i="23"/>
  <c r="Z512" i="23"/>
  <c r="Y512" i="23"/>
  <c r="X512" i="23" s="1"/>
  <c r="AA511" i="23"/>
  <c r="Z511" i="23"/>
  <c r="Y511" i="23"/>
  <c r="X511" i="23" s="1"/>
  <c r="AA510" i="23"/>
  <c r="Z510" i="23"/>
  <c r="Y510" i="23"/>
  <c r="X510" i="23" s="1"/>
  <c r="AA509" i="23"/>
  <c r="Z509" i="23"/>
  <c r="Y509" i="23"/>
  <c r="X509" i="23" s="1"/>
  <c r="AA508" i="23"/>
  <c r="Z508" i="23"/>
  <c r="Y508" i="23"/>
  <c r="X508" i="23" s="1"/>
  <c r="AA507" i="23"/>
  <c r="Z507" i="23"/>
  <c r="Y507" i="23"/>
  <c r="X507" i="23" s="1"/>
  <c r="AA506" i="23"/>
  <c r="Z506" i="23"/>
  <c r="Y506" i="23"/>
  <c r="X506" i="23" s="1"/>
  <c r="AA505" i="23"/>
  <c r="Z505" i="23"/>
  <c r="Y505" i="23"/>
  <c r="X505" i="23" s="1"/>
  <c r="AA504" i="23"/>
  <c r="Z504" i="23"/>
  <c r="Y504" i="23"/>
  <c r="X504" i="23" s="1"/>
  <c r="AA503" i="23"/>
  <c r="Z503" i="23"/>
  <c r="Y503" i="23"/>
  <c r="X503" i="23" s="1"/>
  <c r="AA502" i="23"/>
  <c r="Z502" i="23"/>
  <c r="Y502" i="23"/>
  <c r="X502" i="23" s="1"/>
  <c r="AA501" i="23"/>
  <c r="Z501" i="23"/>
  <c r="Y501" i="23"/>
  <c r="X501" i="23" s="1"/>
  <c r="AA500" i="23"/>
  <c r="Z500" i="23"/>
  <c r="Y500" i="23"/>
  <c r="X500" i="23"/>
  <c r="AA499" i="23"/>
  <c r="Z499" i="23"/>
  <c r="Y499" i="23"/>
  <c r="X499" i="23" s="1"/>
  <c r="AA498" i="23"/>
  <c r="Z498" i="23"/>
  <c r="Y498" i="23"/>
  <c r="X498" i="23" s="1"/>
  <c r="AA497" i="23"/>
  <c r="Z497" i="23"/>
  <c r="Y497" i="23"/>
  <c r="X497" i="23" s="1"/>
  <c r="AA496" i="23"/>
  <c r="Z496" i="23"/>
  <c r="Y496" i="23"/>
  <c r="X496" i="23"/>
  <c r="AA495" i="23"/>
  <c r="Z495" i="23"/>
  <c r="Y495" i="23"/>
  <c r="X495" i="23"/>
  <c r="AA494" i="23"/>
  <c r="Z494" i="23"/>
  <c r="Y494" i="23"/>
  <c r="X494" i="23"/>
  <c r="AA493" i="23"/>
  <c r="Z493" i="23"/>
  <c r="Y493" i="23"/>
  <c r="X493" i="23"/>
  <c r="AA492" i="23"/>
  <c r="Z492" i="23"/>
  <c r="Y492" i="23"/>
  <c r="X492" i="23"/>
  <c r="AA491" i="23"/>
  <c r="Z491" i="23"/>
  <c r="Y491" i="23"/>
  <c r="X491" i="23" s="1"/>
  <c r="AA490" i="23"/>
  <c r="Z490" i="23"/>
  <c r="Y490" i="23"/>
  <c r="X490" i="23" s="1"/>
  <c r="AA489" i="23"/>
  <c r="Z489" i="23"/>
  <c r="Y489" i="23"/>
  <c r="X489" i="23" s="1"/>
  <c r="AA488" i="23"/>
  <c r="Z488" i="23"/>
  <c r="Y488" i="23"/>
  <c r="X488" i="23" s="1"/>
  <c r="AA487" i="23"/>
  <c r="Z487" i="23"/>
  <c r="Y487" i="23"/>
  <c r="X487" i="23" s="1"/>
  <c r="AA486" i="23"/>
  <c r="Z486" i="23"/>
  <c r="Y486" i="23"/>
  <c r="X486" i="23" s="1"/>
  <c r="AA485" i="23"/>
  <c r="Z485" i="23"/>
  <c r="Y485" i="23"/>
  <c r="X485" i="23" s="1"/>
  <c r="AA484" i="23"/>
  <c r="Z484" i="23"/>
  <c r="Y484" i="23"/>
  <c r="X484" i="23" s="1"/>
  <c r="AA483" i="23"/>
  <c r="Z483" i="23"/>
  <c r="Y483" i="23"/>
  <c r="X483" i="23" s="1"/>
  <c r="AA482" i="23"/>
  <c r="Z482" i="23"/>
  <c r="Y482" i="23"/>
  <c r="X482" i="23" s="1"/>
  <c r="AA481" i="23"/>
  <c r="Z481" i="23"/>
  <c r="Y481" i="23"/>
  <c r="X481" i="23" s="1"/>
  <c r="AA480" i="23"/>
  <c r="Z480" i="23"/>
  <c r="Y480" i="23"/>
  <c r="X480" i="23" s="1"/>
  <c r="AA479" i="23"/>
  <c r="Z479" i="23"/>
  <c r="Y479" i="23"/>
  <c r="X479" i="23" s="1"/>
  <c r="AA478" i="23"/>
  <c r="Z478" i="23"/>
  <c r="Y478" i="23"/>
  <c r="X478" i="23" s="1"/>
  <c r="AA477" i="23"/>
  <c r="Z477" i="23"/>
  <c r="Y477" i="23"/>
  <c r="X477" i="23" s="1"/>
  <c r="AA476" i="23"/>
  <c r="Z476" i="23"/>
  <c r="Y476" i="23"/>
  <c r="X476" i="23" s="1"/>
  <c r="AA475" i="23"/>
  <c r="Z475" i="23"/>
  <c r="Y475" i="23"/>
  <c r="X475" i="23" s="1"/>
  <c r="AA474" i="23"/>
  <c r="Z474" i="23"/>
  <c r="Y474" i="23"/>
  <c r="X474" i="23" s="1"/>
  <c r="AA473" i="23"/>
  <c r="Z473" i="23"/>
  <c r="Y473" i="23"/>
  <c r="X473" i="23" s="1"/>
  <c r="AA472" i="23"/>
  <c r="Z472" i="23"/>
  <c r="Y472" i="23"/>
  <c r="X472" i="23" s="1"/>
  <c r="AA471" i="23"/>
  <c r="Z471" i="23"/>
  <c r="Y471" i="23"/>
  <c r="X471" i="23" s="1"/>
  <c r="AA470" i="23"/>
  <c r="Z470" i="23"/>
  <c r="Y470" i="23"/>
  <c r="X470" i="23" s="1"/>
  <c r="AA469" i="23"/>
  <c r="Z469" i="23"/>
  <c r="Y469" i="23"/>
  <c r="X469" i="23" s="1"/>
  <c r="AA468" i="23"/>
  <c r="Z468" i="23"/>
  <c r="Y468" i="23"/>
  <c r="X468" i="23" s="1"/>
  <c r="AA467" i="23"/>
  <c r="Z467" i="23"/>
  <c r="Y467" i="23"/>
  <c r="X467" i="23" s="1"/>
  <c r="AA466" i="23"/>
  <c r="Z466" i="23"/>
  <c r="Y466" i="23"/>
  <c r="AA465" i="23"/>
  <c r="Z465" i="23"/>
  <c r="Y465" i="23"/>
  <c r="X465" i="23" s="1"/>
  <c r="AA464" i="23"/>
  <c r="Z464" i="23"/>
  <c r="Y464" i="23"/>
  <c r="X464" i="23" s="1"/>
  <c r="AA463" i="23"/>
  <c r="Z463" i="23"/>
  <c r="Y463" i="23"/>
  <c r="X463" i="23" s="1"/>
  <c r="AA462" i="23"/>
  <c r="Z462" i="23"/>
  <c r="Y462" i="23"/>
  <c r="X462" i="23" s="1"/>
  <c r="AA461" i="23"/>
  <c r="Z461" i="23"/>
  <c r="Y461" i="23"/>
  <c r="X461" i="23" s="1"/>
  <c r="AA460" i="23"/>
  <c r="Z460" i="23"/>
  <c r="Y460" i="23"/>
  <c r="X460" i="23" s="1"/>
  <c r="AA459" i="23"/>
  <c r="Z459" i="23"/>
  <c r="Y459" i="23"/>
  <c r="X459" i="23" s="1"/>
  <c r="AA458" i="23"/>
  <c r="Z458" i="23"/>
  <c r="Y458" i="23"/>
  <c r="X458" i="23" s="1"/>
  <c r="AA457" i="23"/>
  <c r="Z457" i="23"/>
  <c r="Y457" i="23"/>
  <c r="X457" i="23" s="1"/>
  <c r="AA456" i="23"/>
  <c r="Z456" i="23"/>
  <c r="Y456" i="23"/>
  <c r="X456" i="23" s="1"/>
  <c r="AA455" i="23"/>
  <c r="Z455" i="23"/>
  <c r="Y455" i="23"/>
  <c r="X455" i="23" s="1"/>
  <c r="AA454" i="23"/>
  <c r="Z454" i="23"/>
  <c r="Y454" i="23"/>
  <c r="AA453" i="23"/>
  <c r="Z453" i="23"/>
  <c r="Y453" i="23"/>
  <c r="X453" i="23" s="1"/>
  <c r="AA452" i="23"/>
  <c r="Z452" i="23"/>
  <c r="Y452" i="23"/>
  <c r="X452" i="23" s="1"/>
  <c r="AA451" i="23"/>
  <c r="Z451" i="23"/>
  <c r="Y451" i="23"/>
  <c r="X451" i="23" s="1"/>
  <c r="AA450" i="23"/>
  <c r="Z450" i="23"/>
  <c r="Y450" i="23"/>
  <c r="AA449" i="23"/>
  <c r="Z449" i="23"/>
  <c r="Y449" i="23"/>
  <c r="X449" i="23" s="1"/>
  <c r="AA448" i="23"/>
  <c r="Z448" i="23"/>
  <c r="Y448" i="23"/>
  <c r="X448" i="23" s="1"/>
  <c r="AA447" i="23"/>
  <c r="Z447" i="23"/>
  <c r="Y447" i="23"/>
  <c r="X447" i="23" s="1"/>
  <c r="AA446" i="23"/>
  <c r="Z446" i="23"/>
  <c r="Y446" i="23"/>
  <c r="X446" i="23" s="1"/>
  <c r="AA445" i="23"/>
  <c r="Z445" i="23"/>
  <c r="Y445" i="23"/>
  <c r="X445" i="23" s="1"/>
  <c r="AA444" i="23"/>
  <c r="Z444" i="23"/>
  <c r="Y444" i="23"/>
  <c r="X444" i="23" s="1"/>
  <c r="AA443" i="23"/>
  <c r="Z443" i="23"/>
  <c r="Y443" i="23"/>
  <c r="X443" i="23" s="1"/>
  <c r="AA442" i="23"/>
  <c r="Z442" i="23"/>
  <c r="Y442" i="23"/>
  <c r="X442" i="23" s="1"/>
  <c r="AA441" i="23"/>
  <c r="Z441" i="23"/>
  <c r="Y441" i="23"/>
  <c r="X441" i="23" s="1"/>
  <c r="AA440" i="23"/>
  <c r="Z440" i="23"/>
  <c r="Y440" i="23"/>
  <c r="X440" i="23" s="1"/>
  <c r="AA439" i="23"/>
  <c r="Z439" i="23"/>
  <c r="Y439" i="23"/>
  <c r="X439" i="23" s="1"/>
  <c r="AA438" i="23"/>
  <c r="Z438" i="23"/>
  <c r="Y438" i="23"/>
  <c r="X438" i="23" s="1"/>
  <c r="AA436" i="23"/>
  <c r="Z436" i="23"/>
  <c r="Y436" i="23"/>
  <c r="X436" i="23" s="1"/>
  <c r="AA435" i="23"/>
  <c r="Z435" i="23"/>
  <c r="Y435" i="23"/>
  <c r="X435" i="23" s="1"/>
  <c r="AA434" i="23"/>
  <c r="Z434" i="23"/>
  <c r="Y434" i="23"/>
  <c r="X434" i="23" s="1"/>
  <c r="AA433" i="23"/>
  <c r="Z433" i="23"/>
  <c r="Y433" i="23"/>
  <c r="X433" i="23"/>
  <c r="AA432" i="23"/>
  <c r="Z432" i="23"/>
  <c r="Y432" i="23"/>
  <c r="X432" i="23"/>
  <c r="AA431" i="23"/>
  <c r="Z431" i="23"/>
  <c r="Y431" i="23"/>
  <c r="X431" i="23"/>
  <c r="AA430" i="23"/>
  <c r="Z430" i="23"/>
  <c r="Y430" i="23"/>
  <c r="X430" i="23"/>
  <c r="AA429" i="23"/>
  <c r="Z429" i="23"/>
  <c r="Y429" i="23"/>
  <c r="X429" i="23"/>
  <c r="AA428" i="23"/>
  <c r="Z428" i="23"/>
  <c r="Y428" i="23"/>
  <c r="X428" i="23" s="1"/>
  <c r="AA427" i="23"/>
  <c r="Z427" i="23"/>
  <c r="Y427" i="23"/>
  <c r="X427" i="23" s="1"/>
  <c r="AA426" i="23"/>
  <c r="Z426" i="23"/>
  <c r="Y426" i="23"/>
  <c r="X426" i="23" s="1"/>
  <c r="AA425" i="23"/>
  <c r="Z425" i="23"/>
  <c r="Y425" i="23"/>
  <c r="X425" i="23" s="1"/>
  <c r="AA424" i="23"/>
  <c r="Z424" i="23"/>
  <c r="Y424" i="23"/>
  <c r="X424" i="23" s="1"/>
  <c r="AA423" i="23"/>
  <c r="Z423" i="23"/>
  <c r="Y423" i="23"/>
  <c r="X423" i="23" s="1"/>
  <c r="AA422" i="23"/>
  <c r="Z422" i="23"/>
  <c r="Y422" i="23"/>
  <c r="X422" i="23" s="1"/>
  <c r="AA421" i="23"/>
  <c r="Z421" i="23"/>
  <c r="Y421" i="23"/>
  <c r="X421" i="23"/>
  <c r="AA420" i="23"/>
  <c r="Z420" i="23"/>
  <c r="Y420" i="23"/>
  <c r="X420" i="23" s="1"/>
  <c r="AA419" i="23"/>
  <c r="Z419" i="23"/>
  <c r="Y419" i="23"/>
  <c r="X419" i="23" s="1"/>
  <c r="AA418" i="23"/>
  <c r="Z418" i="23"/>
  <c r="Y418" i="23"/>
  <c r="X418" i="23" s="1"/>
  <c r="AA417" i="23"/>
  <c r="Z417" i="23"/>
  <c r="Y417" i="23"/>
  <c r="X417" i="23" s="1"/>
  <c r="AA416" i="23"/>
  <c r="Z416" i="23"/>
  <c r="Y416" i="23"/>
  <c r="X416" i="23" s="1"/>
  <c r="AA415" i="23"/>
  <c r="Z415" i="23"/>
  <c r="Y415" i="23"/>
  <c r="X415" i="23" s="1"/>
  <c r="AA414" i="23"/>
  <c r="Z414" i="23"/>
  <c r="Y414" i="23"/>
  <c r="X414" i="23"/>
  <c r="AA413" i="23"/>
  <c r="Z413" i="23"/>
  <c r="Y413" i="23"/>
  <c r="X413" i="23"/>
  <c r="AA412" i="23"/>
  <c r="Z412" i="23"/>
  <c r="Y412" i="23"/>
  <c r="X412" i="23"/>
  <c r="AA411" i="23"/>
  <c r="Z411" i="23"/>
  <c r="Y411" i="23"/>
  <c r="X411" i="23"/>
  <c r="AA410" i="23"/>
  <c r="Z410" i="23"/>
  <c r="Y410" i="23"/>
  <c r="X410" i="23"/>
  <c r="AA409" i="23"/>
  <c r="Z409" i="23"/>
  <c r="Y409" i="23"/>
  <c r="X409" i="23"/>
  <c r="AA408" i="23"/>
  <c r="Z408" i="23"/>
  <c r="Y408" i="23"/>
  <c r="X408" i="23"/>
  <c r="AA407" i="23"/>
  <c r="Z407" i="23"/>
  <c r="Y407" i="23"/>
  <c r="X407" i="23"/>
  <c r="AA406" i="23"/>
  <c r="Z406" i="23"/>
  <c r="Y406" i="23"/>
  <c r="X406" i="23"/>
  <c r="AA405" i="23"/>
  <c r="Z405" i="23"/>
  <c r="Y405" i="23"/>
  <c r="X405" i="23"/>
  <c r="AA404" i="23"/>
  <c r="Z404" i="23"/>
  <c r="Y404" i="23"/>
  <c r="X404" i="23"/>
  <c r="AA403" i="23"/>
  <c r="Z403" i="23"/>
  <c r="Y403" i="23"/>
  <c r="X403" i="23"/>
  <c r="AA402" i="23"/>
  <c r="Z402" i="23"/>
  <c r="Y402" i="23"/>
  <c r="X402" i="23" s="1"/>
  <c r="AA401" i="23"/>
  <c r="Z401" i="23"/>
  <c r="Y401" i="23"/>
  <c r="X401" i="23" s="1"/>
  <c r="AA400" i="23"/>
  <c r="Z400" i="23"/>
  <c r="Y400" i="23"/>
  <c r="X400" i="23" s="1"/>
  <c r="AA399" i="23"/>
  <c r="Z399" i="23"/>
  <c r="Y399" i="23"/>
  <c r="X399" i="23" s="1"/>
  <c r="AA398" i="23"/>
  <c r="Z398" i="23"/>
  <c r="Y398" i="23"/>
  <c r="X398" i="23"/>
  <c r="AA397" i="23"/>
  <c r="Z397" i="23"/>
  <c r="Y397" i="23"/>
  <c r="X397" i="23"/>
  <c r="AA396" i="23"/>
  <c r="Z396" i="23"/>
  <c r="Y396" i="23"/>
  <c r="X396" i="23"/>
  <c r="AA395" i="23"/>
  <c r="Z395" i="23"/>
  <c r="Y395" i="23"/>
  <c r="X395" i="23"/>
  <c r="AA394" i="23"/>
  <c r="Z394" i="23"/>
  <c r="Y394" i="23"/>
  <c r="X394" i="23"/>
  <c r="AA393" i="23"/>
  <c r="Z393" i="23"/>
  <c r="Y393" i="23"/>
  <c r="X393" i="23"/>
  <c r="AA392" i="23"/>
  <c r="Z392" i="23"/>
  <c r="Y392" i="23"/>
  <c r="X392" i="23"/>
  <c r="AA391" i="23"/>
  <c r="Z391" i="23"/>
  <c r="Y391" i="23"/>
  <c r="X391" i="23"/>
  <c r="AA390" i="23"/>
  <c r="Z390" i="23"/>
  <c r="Y390" i="23"/>
  <c r="X390" i="23"/>
  <c r="AA389" i="23"/>
  <c r="Z389" i="23"/>
  <c r="Y389" i="23"/>
  <c r="X389" i="23"/>
  <c r="AA388" i="23"/>
  <c r="Z388" i="23"/>
  <c r="Y388" i="23"/>
  <c r="X388" i="23"/>
  <c r="AA387" i="23"/>
  <c r="Z387" i="23"/>
  <c r="Y387" i="23"/>
  <c r="X387" i="23"/>
  <c r="AA386" i="23"/>
  <c r="Z386" i="23"/>
  <c r="Y386" i="23"/>
  <c r="X386" i="23" s="1"/>
  <c r="AA385" i="23"/>
  <c r="Z385" i="23"/>
  <c r="Y385" i="23"/>
  <c r="X385" i="23" s="1"/>
  <c r="AA384" i="23"/>
  <c r="Z384" i="23"/>
  <c r="Y384" i="23"/>
  <c r="X384" i="23" s="1"/>
  <c r="AA383" i="23"/>
  <c r="Z383" i="23"/>
  <c r="Y383" i="23"/>
  <c r="X383" i="23" s="1"/>
  <c r="AA382" i="23"/>
  <c r="Z382" i="23"/>
  <c r="Y382" i="23"/>
  <c r="X382" i="23" s="1"/>
  <c r="AA381" i="23"/>
  <c r="Z381" i="23"/>
  <c r="Y381" i="23"/>
  <c r="X381" i="23" s="1"/>
  <c r="AA380" i="23"/>
  <c r="Z380" i="23"/>
  <c r="Y380" i="23"/>
  <c r="X380" i="23"/>
  <c r="AA379" i="23"/>
  <c r="Z379" i="23"/>
  <c r="Y379" i="23"/>
  <c r="X379" i="23"/>
  <c r="AA378" i="23"/>
  <c r="Z378" i="23"/>
  <c r="Y378" i="23"/>
  <c r="X378" i="23"/>
  <c r="AA377" i="23"/>
  <c r="Z377" i="23"/>
  <c r="Y377" i="23"/>
  <c r="X377" i="23"/>
  <c r="AA376" i="23"/>
  <c r="Z376" i="23"/>
  <c r="Y376" i="23"/>
  <c r="X376" i="23"/>
  <c r="AA375" i="23"/>
  <c r="Z375" i="23"/>
  <c r="Y375" i="23"/>
  <c r="X375" i="23"/>
  <c r="AA374" i="23"/>
  <c r="Z374" i="23"/>
  <c r="Y374" i="23"/>
  <c r="X374" i="23"/>
  <c r="AA373" i="23"/>
  <c r="Z373" i="23"/>
  <c r="Y373" i="23"/>
  <c r="X373" i="23"/>
  <c r="AA372" i="23"/>
  <c r="Z372" i="23"/>
  <c r="Y372" i="23"/>
  <c r="X372" i="23"/>
  <c r="AA371" i="23"/>
  <c r="Z371" i="23"/>
  <c r="Y371" i="23"/>
  <c r="X371" i="23"/>
  <c r="AA370" i="23"/>
  <c r="Z370" i="23"/>
  <c r="Y370" i="23"/>
  <c r="X370" i="23" s="1"/>
  <c r="AA369" i="23"/>
  <c r="Z369" i="23"/>
  <c r="Y369" i="23"/>
  <c r="X369" i="23" s="1"/>
  <c r="AA368" i="23"/>
  <c r="Z368" i="23"/>
  <c r="Y368" i="23"/>
  <c r="X368" i="23" s="1"/>
  <c r="AA367" i="23"/>
  <c r="Z367" i="23"/>
  <c r="Y367" i="23"/>
  <c r="X367" i="23"/>
  <c r="AA366" i="23"/>
  <c r="Z366" i="23"/>
  <c r="Y366" i="23"/>
  <c r="X366" i="23"/>
  <c r="AA365" i="23"/>
  <c r="Z365" i="23"/>
  <c r="Y365" i="23"/>
  <c r="X365" i="23"/>
  <c r="AA364" i="23"/>
  <c r="Z364" i="23"/>
  <c r="Y364" i="23"/>
  <c r="X364" i="23"/>
  <c r="AA363" i="23"/>
  <c r="Z363" i="23"/>
  <c r="Y363" i="23"/>
  <c r="X363" i="23"/>
  <c r="AA362" i="23"/>
  <c r="Z362" i="23"/>
  <c r="Y362" i="23"/>
  <c r="X362" i="23"/>
  <c r="AA361" i="23"/>
  <c r="Z361" i="23"/>
  <c r="Y361" i="23"/>
  <c r="X361" i="23"/>
  <c r="AA360" i="23"/>
  <c r="Z360" i="23"/>
  <c r="Y360" i="23"/>
  <c r="X360" i="23"/>
  <c r="AA359" i="23"/>
  <c r="Z359" i="23"/>
  <c r="Y359" i="23"/>
  <c r="X359" i="23"/>
  <c r="AA358" i="23"/>
  <c r="Z358" i="23"/>
  <c r="Y358" i="23"/>
  <c r="X358" i="23"/>
  <c r="AA357" i="23"/>
  <c r="Z357" i="23"/>
  <c r="Y357" i="23"/>
  <c r="X357" i="23"/>
  <c r="AA356" i="23"/>
  <c r="Z356" i="23"/>
  <c r="Y356" i="23"/>
  <c r="X356" i="23"/>
  <c r="AA355" i="23"/>
  <c r="Z355" i="23"/>
  <c r="Y355" i="23"/>
  <c r="X355" i="23"/>
  <c r="AA354" i="23"/>
  <c r="Z354" i="23"/>
  <c r="Y354" i="23"/>
  <c r="X354" i="23"/>
  <c r="AA353" i="23"/>
  <c r="Z353" i="23"/>
  <c r="Y353" i="23"/>
  <c r="X353" i="23"/>
  <c r="AA352" i="23"/>
  <c r="Z352" i="23"/>
  <c r="Y352" i="23"/>
  <c r="AA351" i="23"/>
  <c r="Z351" i="23"/>
  <c r="Y351" i="23"/>
  <c r="X351" i="23" s="1"/>
  <c r="AA350" i="23"/>
  <c r="Z350" i="23"/>
  <c r="Y350" i="23"/>
  <c r="AA349" i="23"/>
  <c r="Z349" i="23"/>
  <c r="Y349" i="23"/>
  <c r="X349" i="23" s="1"/>
  <c r="AA348" i="23"/>
  <c r="Z348" i="23"/>
  <c r="Y348" i="23"/>
  <c r="AA347" i="23"/>
  <c r="Z347" i="23"/>
  <c r="Y347" i="23"/>
  <c r="X347" i="23" s="1"/>
  <c r="AA346" i="23"/>
  <c r="Z346" i="23"/>
  <c r="Y346" i="23"/>
  <c r="AA345" i="23"/>
  <c r="Z345" i="23"/>
  <c r="Y345" i="23"/>
  <c r="X345" i="23" s="1"/>
  <c r="AA344" i="23"/>
  <c r="Z344" i="23"/>
  <c r="Y344" i="23"/>
  <c r="AA343" i="23"/>
  <c r="Z343" i="23"/>
  <c r="Y343" i="23"/>
  <c r="X343" i="23" s="1"/>
  <c r="AA342" i="23"/>
  <c r="Z342" i="23"/>
  <c r="Y342" i="23"/>
  <c r="X342" i="23" s="1"/>
  <c r="AA341" i="23"/>
  <c r="Z341" i="23"/>
  <c r="Y341" i="23"/>
  <c r="X341" i="23" s="1"/>
  <c r="AA340" i="23"/>
  <c r="Z340" i="23"/>
  <c r="Y340" i="23"/>
  <c r="X340" i="23" s="1"/>
  <c r="AA339" i="23"/>
  <c r="Z339" i="23"/>
  <c r="Y339" i="23"/>
  <c r="X339" i="23" s="1"/>
  <c r="AA338" i="23"/>
  <c r="Z338" i="23"/>
  <c r="Y338" i="23"/>
  <c r="X338" i="23" s="1"/>
  <c r="AA337" i="23"/>
  <c r="Z337" i="23"/>
  <c r="Y337" i="23"/>
  <c r="X337" i="23"/>
  <c r="AA336" i="23"/>
  <c r="Z336" i="23"/>
  <c r="Y336" i="23"/>
  <c r="X336" i="23" s="1"/>
  <c r="AA335" i="23"/>
  <c r="Z335" i="23"/>
  <c r="Y335" i="23"/>
  <c r="X335" i="23" s="1"/>
  <c r="AA334" i="23"/>
  <c r="Z334" i="23"/>
  <c r="Y334" i="23"/>
  <c r="X334" i="23" s="1"/>
  <c r="AA333" i="23"/>
  <c r="Z333" i="23"/>
  <c r="Y333" i="23"/>
  <c r="X333" i="23" s="1"/>
  <c r="AA332" i="23"/>
  <c r="Z332" i="23"/>
  <c r="Y332" i="23"/>
  <c r="X332" i="23" s="1"/>
  <c r="AA331" i="23"/>
  <c r="Z331" i="23"/>
  <c r="Y331" i="23"/>
  <c r="X331" i="23" s="1"/>
  <c r="AA330" i="23"/>
  <c r="Z330" i="23"/>
  <c r="Y330" i="23"/>
  <c r="X330" i="23" s="1"/>
  <c r="AA329" i="23"/>
  <c r="Z329" i="23"/>
  <c r="Y329" i="23"/>
  <c r="X329" i="23" s="1"/>
  <c r="AA328" i="23"/>
  <c r="Z328" i="23"/>
  <c r="Y328" i="23"/>
  <c r="X328" i="23" s="1"/>
  <c r="AA327" i="23"/>
  <c r="Z327" i="23"/>
  <c r="Y327" i="23"/>
  <c r="X327" i="23" s="1"/>
  <c r="AA326" i="23"/>
  <c r="Z326" i="23"/>
  <c r="Y326" i="23"/>
  <c r="X326" i="23" s="1"/>
  <c r="AA325" i="23"/>
  <c r="Z325" i="23"/>
  <c r="Y325" i="23"/>
  <c r="X325" i="23" s="1"/>
  <c r="AA324" i="23"/>
  <c r="Z324" i="23"/>
  <c r="Y324" i="23"/>
  <c r="X324" i="23" s="1"/>
  <c r="AA323" i="23"/>
  <c r="Z323" i="23"/>
  <c r="Y323" i="23"/>
  <c r="X323" i="23" s="1"/>
  <c r="AA322" i="23"/>
  <c r="Z322" i="23"/>
  <c r="Y322" i="23"/>
  <c r="X322" i="23" s="1"/>
  <c r="AA321" i="23"/>
  <c r="Z321" i="23"/>
  <c r="Y321" i="23"/>
  <c r="X321" i="23" s="1"/>
  <c r="AA320" i="23"/>
  <c r="Z320" i="23"/>
  <c r="Y320" i="23"/>
  <c r="X320" i="23" s="1"/>
  <c r="AA319" i="23"/>
  <c r="Z319" i="23"/>
  <c r="Y319" i="23"/>
  <c r="X319" i="23" s="1"/>
  <c r="AA318" i="23"/>
  <c r="Z318" i="23"/>
  <c r="Y318" i="23"/>
  <c r="X318" i="23" s="1"/>
  <c r="AA317" i="23"/>
  <c r="Z317" i="23"/>
  <c r="Y317" i="23"/>
  <c r="X317" i="23" s="1"/>
  <c r="AA316" i="23"/>
  <c r="Z316" i="23"/>
  <c r="Y316" i="23"/>
  <c r="X316" i="23" s="1"/>
  <c r="AA315" i="23"/>
  <c r="Z315" i="23"/>
  <c r="Y315" i="23"/>
  <c r="X315" i="23"/>
  <c r="AA314" i="23"/>
  <c r="Z314" i="23"/>
  <c r="Y314" i="23"/>
  <c r="X314" i="23"/>
  <c r="AA313" i="23"/>
  <c r="Z313" i="23"/>
  <c r="Y313" i="23"/>
  <c r="X313" i="23" s="1"/>
  <c r="AA312" i="23"/>
  <c r="Z312" i="23"/>
  <c r="Y312" i="23"/>
  <c r="X312" i="23" s="1"/>
  <c r="AA311" i="23"/>
  <c r="Z311" i="23"/>
  <c r="Y311" i="23"/>
  <c r="X311" i="23" s="1"/>
  <c r="AA310" i="23"/>
  <c r="Z310" i="23"/>
  <c r="Y310" i="23"/>
  <c r="X310" i="23" s="1"/>
  <c r="AA309" i="23"/>
  <c r="Z309" i="23"/>
  <c r="Y309" i="23"/>
  <c r="X309" i="23" s="1"/>
  <c r="AA308" i="23"/>
  <c r="Z308" i="23"/>
  <c r="Y308" i="23"/>
  <c r="X308" i="23" s="1"/>
  <c r="AA307" i="23"/>
  <c r="Z307" i="23"/>
  <c r="Y307" i="23"/>
  <c r="X307" i="23" s="1"/>
  <c r="AA306" i="23"/>
  <c r="Z306" i="23"/>
  <c r="Y306" i="23"/>
  <c r="X306" i="23" s="1"/>
  <c r="AA305" i="23"/>
  <c r="Z305" i="23"/>
  <c r="Y305" i="23"/>
  <c r="X305" i="23" s="1"/>
  <c r="AA304" i="23"/>
  <c r="Z304" i="23"/>
  <c r="Y304" i="23"/>
  <c r="X304" i="23" s="1"/>
  <c r="AA303" i="23"/>
  <c r="Z303" i="23"/>
  <c r="Y303" i="23"/>
  <c r="X303" i="23"/>
  <c r="AA302" i="23"/>
  <c r="Z302" i="23"/>
  <c r="Y302" i="23"/>
  <c r="X302" i="23"/>
  <c r="AA301" i="23"/>
  <c r="Z301" i="23"/>
  <c r="Y301" i="23"/>
  <c r="X301" i="23"/>
  <c r="AA299" i="23"/>
  <c r="Z299" i="23"/>
  <c r="Y299" i="23"/>
  <c r="X299" i="23"/>
  <c r="AA297" i="23"/>
  <c r="Z297" i="23"/>
  <c r="Y297" i="23"/>
  <c r="X297" i="23"/>
  <c r="AA296" i="23"/>
  <c r="Z296" i="23"/>
  <c r="Y296" i="23"/>
  <c r="X296" i="23"/>
  <c r="AA295" i="23"/>
  <c r="Z295" i="23"/>
  <c r="Y295" i="23"/>
  <c r="X295" i="23"/>
  <c r="AA294" i="23"/>
  <c r="Z294" i="23"/>
  <c r="Y294" i="23"/>
  <c r="X294" i="23"/>
  <c r="AA293" i="23"/>
  <c r="Z293" i="23"/>
  <c r="Y293" i="23"/>
  <c r="X293" i="23"/>
  <c r="AA292" i="23"/>
  <c r="Z292" i="23"/>
  <c r="Y292" i="23"/>
  <c r="X292" i="23"/>
  <c r="AA291" i="23"/>
  <c r="Z291" i="23"/>
  <c r="Y291" i="23"/>
  <c r="X291" i="23"/>
  <c r="AA290" i="23"/>
  <c r="Z290" i="23"/>
  <c r="Y290" i="23"/>
  <c r="X290" i="23"/>
  <c r="AA289" i="23"/>
  <c r="Z289" i="23"/>
  <c r="Y289" i="23"/>
  <c r="X289" i="23"/>
  <c r="AA288" i="23"/>
  <c r="Z288" i="23"/>
  <c r="Y288" i="23"/>
  <c r="X288" i="23"/>
  <c r="AA287" i="23"/>
  <c r="Z287" i="23"/>
  <c r="Y287" i="23"/>
  <c r="X287" i="23" s="1"/>
  <c r="AA286" i="23"/>
  <c r="Z286" i="23"/>
  <c r="Y286" i="23"/>
  <c r="X286" i="23" s="1"/>
  <c r="AA285" i="23"/>
  <c r="Z285" i="23"/>
  <c r="Y285" i="23"/>
  <c r="X285" i="23" s="1"/>
  <c r="AA284" i="23"/>
  <c r="Z284" i="23"/>
  <c r="Y284" i="23"/>
  <c r="X284" i="23" s="1"/>
  <c r="AA283" i="23"/>
  <c r="Z283" i="23"/>
  <c r="Y283" i="23"/>
  <c r="X283" i="23" s="1"/>
  <c r="AA282" i="23"/>
  <c r="Z282" i="23"/>
  <c r="Y282" i="23"/>
  <c r="X282" i="23" s="1"/>
  <c r="AA281" i="23"/>
  <c r="Z281" i="23"/>
  <c r="Y281" i="23"/>
  <c r="X281" i="23" s="1"/>
  <c r="AA280" i="23"/>
  <c r="Z280" i="23"/>
  <c r="Y280" i="23"/>
  <c r="X280" i="23"/>
  <c r="AA279" i="23"/>
  <c r="Z279" i="23"/>
  <c r="Y279" i="23"/>
  <c r="X279" i="23" s="1"/>
  <c r="AA278" i="23"/>
  <c r="Z278" i="23"/>
  <c r="Y278" i="23"/>
  <c r="X278" i="23" s="1"/>
  <c r="AA277" i="23"/>
  <c r="Z277" i="23"/>
  <c r="Y277" i="23"/>
  <c r="X277" i="23" s="1"/>
  <c r="AA276" i="23"/>
  <c r="Z276" i="23"/>
  <c r="Y276" i="23"/>
  <c r="X276" i="23" s="1"/>
  <c r="AA275" i="23"/>
  <c r="Z275" i="23"/>
  <c r="Y275" i="23"/>
  <c r="X275" i="23" s="1"/>
  <c r="AA274" i="23"/>
  <c r="Z274" i="23"/>
  <c r="Y274" i="23"/>
  <c r="X274" i="23" s="1"/>
  <c r="AA273" i="23"/>
  <c r="Z273" i="23"/>
  <c r="Y273" i="23"/>
  <c r="X273" i="23" s="1"/>
  <c r="AA272" i="23"/>
  <c r="Z272" i="23"/>
  <c r="Y272" i="23"/>
  <c r="X272" i="23" s="1"/>
  <c r="AA271" i="23"/>
  <c r="Z271" i="23"/>
  <c r="Y271" i="23"/>
  <c r="X271" i="23" s="1"/>
  <c r="AA270" i="23"/>
  <c r="Z270" i="23"/>
  <c r="Y270" i="23"/>
  <c r="X270" i="23" s="1"/>
  <c r="AA269" i="23"/>
  <c r="Z269" i="23"/>
  <c r="Y269" i="23"/>
  <c r="X269" i="23" s="1"/>
  <c r="AA268" i="23"/>
  <c r="Z268" i="23"/>
  <c r="Y268" i="23"/>
  <c r="X268" i="23" s="1"/>
  <c r="AA267" i="23"/>
  <c r="Z267" i="23"/>
  <c r="Y267" i="23"/>
  <c r="X267" i="23" s="1"/>
  <c r="AA266" i="23"/>
  <c r="Z266" i="23"/>
  <c r="Y266" i="23"/>
  <c r="X266" i="23" s="1"/>
  <c r="AA264" i="23"/>
  <c r="Z264" i="23"/>
  <c r="Y264" i="23"/>
  <c r="X264" i="23" s="1"/>
  <c r="AA262" i="23"/>
  <c r="Z262" i="23"/>
  <c r="Y262" i="23"/>
  <c r="X262" i="23" s="1"/>
  <c r="AA261" i="23"/>
  <c r="Z261" i="23"/>
  <c r="Y261" i="23"/>
  <c r="X261" i="23" s="1"/>
  <c r="AA260" i="23"/>
  <c r="Z260" i="23"/>
  <c r="Y260" i="23"/>
  <c r="X260" i="23" s="1"/>
  <c r="AA258" i="23"/>
  <c r="Z258" i="23"/>
  <c r="Y258" i="23"/>
  <c r="X258" i="23" s="1"/>
  <c r="AA257" i="23"/>
  <c r="Z257" i="23"/>
  <c r="Y257" i="23"/>
  <c r="X257" i="23" s="1"/>
  <c r="AA256" i="23"/>
  <c r="Z256" i="23"/>
  <c r="Y256" i="23"/>
  <c r="X256" i="23" s="1"/>
  <c r="AA255" i="23"/>
  <c r="Z255" i="23"/>
  <c r="Y255" i="23"/>
  <c r="X255" i="23" s="1"/>
  <c r="AA254" i="23"/>
  <c r="Z254" i="23"/>
  <c r="Y254" i="23"/>
  <c r="X254" i="23" s="1"/>
  <c r="AA253" i="23"/>
  <c r="Z253" i="23"/>
  <c r="Y253" i="23"/>
  <c r="X253" i="23" s="1"/>
  <c r="AA252" i="23"/>
  <c r="Z252" i="23"/>
  <c r="Y252" i="23"/>
  <c r="X252" i="23" s="1"/>
  <c r="AA251" i="23"/>
  <c r="Z251" i="23"/>
  <c r="Y251" i="23"/>
  <c r="X251" i="23" s="1"/>
  <c r="AA250" i="23"/>
  <c r="Z250" i="23"/>
  <c r="Y250" i="23"/>
  <c r="X250" i="23" s="1"/>
  <c r="AA249" i="23"/>
  <c r="Z249" i="23"/>
  <c r="Y249" i="23"/>
  <c r="X249" i="23" s="1"/>
  <c r="AA248" i="23"/>
  <c r="Z248" i="23"/>
  <c r="Y248" i="23"/>
  <c r="X248" i="23"/>
  <c r="AA247" i="23"/>
  <c r="Z247" i="23"/>
  <c r="Y247" i="23"/>
  <c r="X247" i="23"/>
  <c r="AA246" i="23"/>
  <c r="Z246" i="23"/>
  <c r="Y246" i="23"/>
  <c r="X246" i="23"/>
  <c r="AA245" i="23"/>
  <c r="Z245" i="23"/>
  <c r="Y245" i="23"/>
  <c r="X245" i="23" s="1"/>
  <c r="AA244" i="23"/>
  <c r="Z244" i="23"/>
  <c r="Y244" i="23"/>
  <c r="X244" i="23" s="1"/>
  <c r="AA243" i="23"/>
  <c r="Z243" i="23"/>
  <c r="Y243" i="23"/>
  <c r="X243" i="23" s="1"/>
  <c r="AA242" i="23"/>
  <c r="Z242" i="23"/>
  <c r="Y242" i="23"/>
  <c r="X242" i="23" s="1"/>
  <c r="AA241" i="23"/>
  <c r="Z241" i="23"/>
  <c r="Y241" i="23"/>
  <c r="X241" i="23" s="1"/>
  <c r="AA240" i="23"/>
  <c r="Z240" i="23"/>
  <c r="Y240" i="23"/>
  <c r="X240" i="23" s="1"/>
  <c r="AA239" i="23"/>
  <c r="Z239" i="23"/>
  <c r="Y239" i="23"/>
  <c r="X239" i="23" s="1"/>
  <c r="AA238" i="23"/>
  <c r="Z238" i="23"/>
  <c r="Y238" i="23"/>
  <c r="X238" i="23" s="1"/>
  <c r="AA237" i="23"/>
  <c r="Z237" i="23"/>
  <c r="Y237" i="23"/>
  <c r="X237" i="23" s="1"/>
  <c r="AA236" i="23"/>
  <c r="Z236" i="23"/>
  <c r="Y236" i="23"/>
  <c r="X236" i="23" s="1"/>
  <c r="AA235" i="23"/>
  <c r="Z235" i="23"/>
  <c r="Y235" i="23"/>
  <c r="X235" i="23" s="1"/>
  <c r="AA234" i="23"/>
  <c r="Z234" i="23"/>
  <c r="Y234" i="23"/>
  <c r="X234" i="23" s="1"/>
  <c r="AA232" i="23"/>
  <c r="Z232" i="23"/>
  <c r="Y232" i="23"/>
  <c r="X232" i="23" s="1"/>
  <c r="AA231" i="23"/>
  <c r="Z231" i="23"/>
  <c r="Y231" i="23"/>
  <c r="X231" i="23" s="1"/>
  <c r="AA230" i="23"/>
  <c r="Z230" i="23"/>
  <c r="Y230" i="23"/>
  <c r="X230" i="23" s="1"/>
  <c r="AA229" i="23"/>
  <c r="Z229" i="23"/>
  <c r="Y229" i="23"/>
  <c r="X229" i="23" s="1"/>
  <c r="AA228" i="23"/>
  <c r="Z228" i="23"/>
  <c r="Y228" i="23"/>
  <c r="X228" i="23" s="1"/>
  <c r="AA227" i="23"/>
  <c r="Z227" i="23"/>
  <c r="Y227" i="23"/>
  <c r="X227" i="23" s="1"/>
  <c r="AA226" i="23"/>
  <c r="Z226" i="23"/>
  <c r="Y226" i="23"/>
  <c r="X226" i="23" s="1"/>
  <c r="AA225" i="23"/>
  <c r="Z225" i="23"/>
  <c r="Y225" i="23"/>
  <c r="X225" i="23" s="1"/>
  <c r="AA224" i="23"/>
  <c r="Z224" i="23"/>
  <c r="Y224" i="23"/>
  <c r="X224" i="23" s="1"/>
  <c r="AA223" i="23"/>
  <c r="Z223" i="23"/>
  <c r="Y223" i="23"/>
  <c r="X223" i="23"/>
  <c r="AA222" i="23"/>
  <c r="Z222" i="23"/>
  <c r="Y222" i="23"/>
  <c r="X222" i="23"/>
  <c r="AA220" i="23"/>
  <c r="Z220" i="23"/>
  <c r="Y220" i="23"/>
  <c r="X220" i="23"/>
  <c r="AA218" i="23"/>
  <c r="Z218" i="23"/>
  <c r="Y218" i="23"/>
  <c r="X218" i="23" s="1"/>
  <c r="AA217" i="23"/>
  <c r="Z217" i="23"/>
  <c r="Y217" i="23"/>
  <c r="X217" i="23" s="1"/>
  <c r="AA216" i="23"/>
  <c r="Z216" i="23"/>
  <c r="Y216" i="23"/>
  <c r="X216" i="23" s="1"/>
  <c r="AA215" i="23"/>
  <c r="Z215" i="23"/>
  <c r="Y215" i="23"/>
  <c r="X215" i="23" s="1"/>
  <c r="AA214" i="23"/>
  <c r="Z214" i="23"/>
  <c r="Y214" i="23"/>
  <c r="X214" i="23" s="1"/>
  <c r="AA213" i="23"/>
  <c r="Z213" i="23"/>
  <c r="Y213" i="23"/>
  <c r="X213" i="23" s="1"/>
  <c r="AA212" i="23"/>
  <c r="Z212" i="23"/>
  <c r="Y212" i="23"/>
  <c r="X212" i="23" s="1"/>
  <c r="AA211" i="23"/>
  <c r="Z211" i="23"/>
  <c r="Y211" i="23"/>
  <c r="X211" i="23" s="1"/>
  <c r="AA210" i="23"/>
  <c r="Z210" i="23"/>
  <c r="Y210" i="23"/>
  <c r="X210" i="23" s="1"/>
  <c r="AA209" i="23"/>
  <c r="Z209" i="23"/>
  <c r="Y209" i="23"/>
  <c r="X209" i="23" s="1"/>
  <c r="AA208" i="23"/>
  <c r="Z208" i="23"/>
  <c r="Y208" i="23"/>
  <c r="X208" i="23" s="1"/>
  <c r="AA207" i="23"/>
  <c r="Z207" i="23"/>
  <c r="Y207" i="23"/>
  <c r="X207" i="23" s="1"/>
  <c r="AA206" i="23"/>
  <c r="Z206" i="23"/>
  <c r="Y206" i="23"/>
  <c r="X206" i="23" s="1"/>
  <c r="AA205" i="23"/>
  <c r="Z205" i="23"/>
  <c r="Y205" i="23"/>
  <c r="X205" i="23" s="1"/>
  <c r="AA204" i="23"/>
  <c r="Z204" i="23"/>
  <c r="Y204" i="23"/>
  <c r="X204" i="23" s="1"/>
  <c r="AA203" i="23"/>
  <c r="Z203" i="23"/>
  <c r="Y203" i="23"/>
  <c r="X203" i="23" s="1"/>
  <c r="AA202" i="23"/>
  <c r="Z202" i="23"/>
  <c r="Y202" i="23"/>
  <c r="X202" i="23" s="1"/>
  <c r="AA201" i="23"/>
  <c r="Z201" i="23"/>
  <c r="Y201" i="23"/>
  <c r="X201" i="23" s="1"/>
  <c r="AA200" i="23"/>
  <c r="Z200" i="23"/>
  <c r="Y200" i="23"/>
  <c r="X200" i="23" s="1"/>
  <c r="AA199" i="23"/>
  <c r="Z199" i="23"/>
  <c r="Y199" i="23"/>
  <c r="X199" i="23" s="1"/>
  <c r="AA198" i="23"/>
  <c r="Z198" i="23"/>
  <c r="Y198" i="23"/>
  <c r="AA195" i="23"/>
  <c r="Z195" i="23"/>
  <c r="Y195" i="23"/>
  <c r="X195" i="23" s="1"/>
  <c r="AA193" i="23"/>
  <c r="Z193" i="23"/>
  <c r="Y193" i="23"/>
  <c r="X193" i="23"/>
  <c r="AA192" i="23"/>
  <c r="Z192" i="23"/>
  <c r="Y192" i="23"/>
  <c r="X192" i="23" s="1"/>
  <c r="AA191" i="23"/>
  <c r="Z191" i="23"/>
  <c r="Y191" i="23"/>
  <c r="X191" i="23" s="1"/>
  <c r="AA190" i="23"/>
  <c r="Z190" i="23"/>
  <c r="Y190" i="23"/>
  <c r="X190" i="23"/>
  <c r="AA189" i="23"/>
  <c r="Z189" i="23"/>
  <c r="Y189" i="23"/>
  <c r="X189" i="23"/>
  <c r="AA186" i="23"/>
  <c r="Z186" i="23"/>
  <c r="Y186" i="23"/>
  <c r="X186" i="23"/>
  <c r="AA185" i="23"/>
  <c r="Z185" i="23"/>
  <c r="Y185" i="23"/>
  <c r="X185" i="23"/>
  <c r="AA184" i="23"/>
  <c r="Z184" i="23"/>
  <c r="Y184" i="23"/>
  <c r="X184" i="23" s="1"/>
  <c r="AA183" i="23"/>
  <c r="Z183" i="23"/>
  <c r="Y183" i="23"/>
  <c r="X183" i="23" s="1"/>
  <c r="AA182" i="23"/>
  <c r="Z182" i="23"/>
  <c r="Y182" i="23"/>
  <c r="X182" i="23" s="1"/>
  <c r="AA181" i="23"/>
  <c r="Z181" i="23"/>
  <c r="Y181" i="23"/>
  <c r="X181" i="23"/>
  <c r="AA180" i="23"/>
  <c r="Z180" i="23"/>
  <c r="Y180" i="23"/>
  <c r="X180" i="23" s="1"/>
  <c r="AA179" i="23"/>
  <c r="Z179" i="23"/>
  <c r="Y179" i="23"/>
  <c r="X179" i="23"/>
  <c r="AA178" i="23"/>
  <c r="Z178" i="23"/>
  <c r="Y178" i="23"/>
  <c r="X178" i="23"/>
  <c r="AA177" i="23"/>
  <c r="Z177" i="23"/>
  <c r="Y177" i="23"/>
  <c r="X177" i="23"/>
  <c r="AA176" i="23"/>
  <c r="Z176" i="23"/>
  <c r="Y176" i="23"/>
  <c r="X176" i="23"/>
  <c r="AA175" i="23"/>
  <c r="Z175" i="23"/>
  <c r="Y175" i="23"/>
  <c r="X175" i="23"/>
  <c r="AA174" i="23"/>
  <c r="Z174" i="23"/>
  <c r="Y174" i="23"/>
  <c r="X174" i="23"/>
  <c r="AA173" i="23"/>
  <c r="Z173" i="23"/>
  <c r="Y173" i="23"/>
  <c r="X173" i="23" s="1"/>
  <c r="AA172" i="23"/>
  <c r="Z172" i="23"/>
  <c r="Y172" i="23"/>
  <c r="X172" i="23" s="1"/>
  <c r="AA171" i="23"/>
  <c r="Z171" i="23"/>
  <c r="Y171" i="23"/>
  <c r="X171" i="23" s="1"/>
  <c r="AA170" i="23"/>
  <c r="Z170" i="23"/>
  <c r="Y170" i="23"/>
  <c r="X170" i="23" s="1"/>
  <c r="AA169" i="23"/>
  <c r="Z169" i="23"/>
  <c r="Y169" i="23"/>
  <c r="X169" i="23" s="1"/>
  <c r="AA168" i="23"/>
  <c r="Z168" i="23"/>
  <c r="Y168" i="23"/>
  <c r="X168" i="23" s="1"/>
  <c r="AA167" i="23"/>
  <c r="Z167" i="23"/>
  <c r="Y167" i="23"/>
  <c r="X167" i="23"/>
  <c r="AA166" i="23"/>
  <c r="Z166" i="23"/>
  <c r="Y166" i="23"/>
  <c r="X166" i="23"/>
  <c r="AA165" i="23"/>
  <c r="Z165" i="23"/>
  <c r="Y165" i="23"/>
  <c r="X165" i="23"/>
  <c r="AA164" i="23"/>
  <c r="Z164" i="23"/>
  <c r="Y164" i="23"/>
  <c r="X164" i="23"/>
  <c r="AA163" i="23"/>
  <c r="Z163" i="23"/>
  <c r="Y163" i="23"/>
  <c r="X163" i="23"/>
  <c r="AA162" i="23"/>
  <c r="Z162" i="23"/>
  <c r="Y162" i="23"/>
  <c r="X162" i="23"/>
  <c r="AA161" i="23"/>
  <c r="Z161" i="23"/>
  <c r="Y161" i="23"/>
  <c r="X161" i="23"/>
  <c r="AA160" i="23"/>
  <c r="Z160" i="23"/>
  <c r="Y160" i="23"/>
  <c r="X160" i="23"/>
  <c r="AA159" i="23"/>
  <c r="Z159" i="23"/>
  <c r="Y159" i="23"/>
  <c r="X159" i="23" s="1"/>
  <c r="AA157" i="23"/>
  <c r="Z157" i="23"/>
  <c r="Y157" i="23"/>
  <c r="X157" i="23" s="1"/>
  <c r="AA156" i="23"/>
  <c r="Z156" i="23"/>
  <c r="Y156" i="23"/>
  <c r="X156" i="23" s="1"/>
  <c r="AA155" i="23"/>
  <c r="Z155" i="23"/>
  <c r="Y155" i="23"/>
  <c r="X155" i="23" s="1"/>
  <c r="AA154" i="23"/>
  <c r="Z154" i="23"/>
  <c r="Y154" i="23"/>
  <c r="X154" i="23"/>
  <c r="AA153" i="23"/>
  <c r="Z153" i="23"/>
  <c r="Y153" i="23"/>
  <c r="X153" i="23"/>
  <c r="AA152" i="23"/>
  <c r="Z152" i="23"/>
  <c r="Y152" i="23"/>
  <c r="X152" i="23"/>
  <c r="AA151" i="23"/>
  <c r="Z151" i="23"/>
  <c r="Y151" i="23"/>
  <c r="X151" i="23" s="1"/>
  <c r="AA150" i="23"/>
  <c r="Z150" i="23"/>
  <c r="Y150" i="23"/>
  <c r="X150" i="23"/>
  <c r="AA149" i="23"/>
  <c r="Z149" i="23"/>
  <c r="Y149" i="23"/>
  <c r="X149" i="23"/>
  <c r="AA147" i="23"/>
  <c r="Z147" i="23"/>
  <c r="Y147" i="23"/>
  <c r="X147" i="23" s="1"/>
  <c r="AA146" i="23"/>
  <c r="Z146" i="23"/>
  <c r="Y146" i="23"/>
  <c r="X146" i="23" s="1"/>
  <c r="AA145" i="23"/>
  <c r="Z145" i="23"/>
  <c r="Y145" i="23"/>
  <c r="X145" i="23" s="1"/>
  <c r="AA144" i="23"/>
  <c r="Z144" i="23"/>
  <c r="Y144" i="23"/>
  <c r="X144" i="23" s="1"/>
  <c r="AA143" i="23"/>
  <c r="Z143" i="23"/>
  <c r="Y143" i="23"/>
  <c r="X143" i="23" s="1"/>
  <c r="AA142" i="23"/>
  <c r="Z142" i="23"/>
  <c r="Y142" i="23"/>
  <c r="X142" i="23" s="1"/>
  <c r="AA141" i="23"/>
  <c r="Z141" i="23"/>
  <c r="Y141" i="23"/>
  <c r="X141" i="23" s="1"/>
  <c r="AA140" i="23"/>
  <c r="Z140" i="23"/>
  <c r="Y140" i="23"/>
  <c r="X140" i="23" s="1"/>
  <c r="AA139" i="23"/>
  <c r="Z139" i="23"/>
  <c r="Y139" i="23"/>
  <c r="X139" i="23" s="1"/>
  <c r="AA138" i="23"/>
  <c r="Z138" i="23"/>
  <c r="Y138" i="23"/>
  <c r="X138" i="23" s="1"/>
  <c r="AA137" i="23"/>
  <c r="Z137" i="23"/>
  <c r="Y137" i="23"/>
  <c r="X137" i="23" s="1"/>
  <c r="AA136" i="23"/>
  <c r="Z136" i="23"/>
  <c r="Y136" i="23"/>
  <c r="X136" i="23" s="1"/>
  <c r="AA135" i="23"/>
  <c r="Z135" i="23"/>
  <c r="Y135" i="23"/>
  <c r="AA134" i="23"/>
  <c r="Z134" i="23"/>
  <c r="Y134" i="23"/>
  <c r="X134" i="23"/>
  <c r="AA133" i="23"/>
  <c r="Z133" i="23"/>
  <c r="Y133" i="23"/>
  <c r="X133" i="23" s="1"/>
  <c r="AA132" i="23"/>
  <c r="Z132" i="23"/>
  <c r="Y132" i="23"/>
  <c r="X132" i="23" s="1"/>
  <c r="AA131" i="23"/>
  <c r="Z131" i="23"/>
  <c r="Y131" i="23"/>
  <c r="X131" i="23"/>
  <c r="AA130" i="23"/>
  <c r="Z130" i="23"/>
  <c r="Y130" i="23"/>
  <c r="X130" i="23"/>
  <c r="AA129" i="23"/>
  <c r="Z129" i="23"/>
  <c r="Y129" i="23"/>
  <c r="X129" i="23"/>
  <c r="AA128" i="23"/>
  <c r="Z128" i="23"/>
  <c r="Y128" i="23"/>
  <c r="X128" i="23"/>
  <c r="AA127" i="23"/>
  <c r="Z127" i="23"/>
  <c r="Y127" i="23"/>
  <c r="X127" i="23" s="1"/>
  <c r="AA126" i="23"/>
  <c r="Z126" i="23"/>
  <c r="Y126" i="23"/>
  <c r="X126" i="23" s="1"/>
  <c r="AA125" i="23"/>
  <c r="Z125" i="23"/>
  <c r="Y125" i="23"/>
  <c r="X125" i="23" s="1"/>
  <c r="AA124" i="23"/>
  <c r="Z124" i="23"/>
  <c r="Y124" i="23"/>
  <c r="X124" i="23" s="1"/>
  <c r="AA123" i="23"/>
  <c r="Z123" i="23"/>
  <c r="Y123" i="23"/>
  <c r="X123" i="23" s="1"/>
  <c r="AA122" i="23"/>
  <c r="Z122" i="23"/>
  <c r="Y122" i="23"/>
  <c r="X122" i="23" s="1"/>
  <c r="AA121" i="23"/>
  <c r="Z121" i="23"/>
  <c r="Y121" i="23"/>
  <c r="X121" i="23" s="1"/>
  <c r="AA120" i="23"/>
  <c r="Z120" i="23"/>
  <c r="Y120" i="23"/>
  <c r="X120" i="23"/>
  <c r="AA119" i="23"/>
  <c r="Z119" i="23"/>
  <c r="Y119" i="23"/>
  <c r="X119" i="23"/>
  <c r="AA118" i="23"/>
  <c r="Z118" i="23"/>
  <c r="Y118" i="23"/>
  <c r="X118" i="23" s="1"/>
  <c r="AA117" i="23"/>
  <c r="Z117" i="23"/>
  <c r="Y117" i="23"/>
  <c r="X117" i="23" s="1"/>
  <c r="AA116" i="23"/>
  <c r="Z116" i="23"/>
  <c r="Y116" i="23"/>
  <c r="X116" i="23" s="1"/>
  <c r="AA115" i="23"/>
  <c r="Z115" i="23"/>
  <c r="Y115" i="23"/>
  <c r="X115" i="23" s="1"/>
  <c r="AA114" i="23"/>
  <c r="Z114" i="23"/>
  <c r="Y114" i="23"/>
  <c r="X114" i="23" s="1"/>
  <c r="AA113" i="23"/>
  <c r="Z113" i="23"/>
  <c r="Y113" i="23"/>
  <c r="X113" i="23" s="1"/>
  <c r="AA112" i="23"/>
  <c r="Z112" i="23"/>
  <c r="Y112" i="23"/>
  <c r="X112" i="23" s="1"/>
  <c r="AA111" i="23"/>
  <c r="Z111" i="23"/>
  <c r="Y111" i="23"/>
  <c r="X111" i="23" s="1"/>
  <c r="AA110" i="23"/>
  <c r="Z110" i="23"/>
  <c r="Y110" i="23"/>
  <c r="X110" i="23" s="1"/>
  <c r="AA109" i="23"/>
  <c r="Z109" i="23"/>
  <c r="Y109" i="23"/>
  <c r="X109" i="23" s="1"/>
  <c r="AA108" i="23"/>
  <c r="Z108" i="23"/>
  <c r="Y108" i="23"/>
  <c r="X108" i="23" s="1"/>
  <c r="AA107" i="23"/>
  <c r="Z107" i="23"/>
  <c r="Y107" i="23"/>
  <c r="X107" i="23" s="1"/>
  <c r="AA106" i="23"/>
  <c r="Z106" i="23"/>
  <c r="Y106" i="23"/>
  <c r="X106" i="23" s="1"/>
  <c r="AA105" i="23"/>
  <c r="Z105" i="23"/>
  <c r="Y105" i="23"/>
  <c r="X105" i="23" s="1"/>
  <c r="AA104" i="23"/>
  <c r="Z104" i="23"/>
  <c r="Y104" i="23"/>
  <c r="X104" i="23" s="1"/>
  <c r="AA103" i="23"/>
  <c r="Z103" i="23"/>
  <c r="Y103" i="23"/>
  <c r="X103" i="23" s="1"/>
  <c r="AA102" i="23"/>
  <c r="Z102" i="23"/>
  <c r="Y102" i="23"/>
  <c r="X102" i="23" s="1"/>
  <c r="AA101" i="23"/>
  <c r="Z101" i="23"/>
  <c r="Y101" i="23"/>
  <c r="X101" i="23" s="1"/>
  <c r="AA100" i="23"/>
  <c r="Z100" i="23"/>
  <c r="Y100" i="23"/>
  <c r="X100" i="23" s="1"/>
  <c r="AA99" i="23"/>
  <c r="Z99" i="23"/>
  <c r="Y99" i="23"/>
  <c r="X99" i="23" s="1"/>
  <c r="AA98" i="23"/>
  <c r="Z98" i="23"/>
  <c r="Y98" i="23"/>
  <c r="AA97" i="23"/>
  <c r="Z97" i="23"/>
  <c r="Y97" i="23"/>
  <c r="X97" i="23" s="1"/>
  <c r="AA96" i="23"/>
  <c r="Z96" i="23"/>
  <c r="Y96" i="23"/>
  <c r="X96" i="23" s="1"/>
  <c r="AA95" i="23"/>
  <c r="Z95" i="23"/>
  <c r="Y95" i="23"/>
  <c r="X95" i="23" s="1"/>
  <c r="AA94" i="23"/>
  <c r="Z94" i="23"/>
  <c r="Y94" i="23"/>
  <c r="X94" i="23" s="1"/>
  <c r="AA93" i="23"/>
  <c r="Z93" i="23"/>
  <c r="Y93" i="23"/>
  <c r="X93" i="23" s="1"/>
  <c r="AA92" i="23"/>
  <c r="Z92" i="23"/>
  <c r="Y92" i="23"/>
  <c r="X92" i="23" s="1"/>
  <c r="AA91" i="23"/>
  <c r="Z91" i="23"/>
  <c r="Y91" i="23"/>
  <c r="X91" i="23" s="1"/>
  <c r="AA90" i="23"/>
  <c r="Z90" i="23"/>
  <c r="Y90" i="23"/>
  <c r="AA89" i="23"/>
  <c r="Z89" i="23"/>
  <c r="Y89" i="23"/>
  <c r="X89" i="23" s="1"/>
  <c r="AA88" i="23"/>
  <c r="Z88" i="23"/>
  <c r="Y88" i="23"/>
  <c r="AA87" i="23"/>
  <c r="Z87" i="23"/>
  <c r="Y87" i="23"/>
  <c r="X87" i="23" s="1"/>
  <c r="AA86" i="23"/>
  <c r="Z86" i="23"/>
  <c r="Y86" i="23"/>
  <c r="X86" i="23" s="1"/>
  <c r="AA85" i="23"/>
  <c r="Z85" i="23"/>
  <c r="Y85" i="23"/>
  <c r="X85" i="23" s="1"/>
  <c r="AA84" i="23"/>
  <c r="Z84" i="23"/>
  <c r="Y84" i="23"/>
  <c r="X84" i="23" s="1"/>
  <c r="AA83" i="23"/>
  <c r="Z83" i="23"/>
  <c r="Y83" i="23"/>
  <c r="X83" i="23" s="1"/>
  <c r="AA82" i="23"/>
  <c r="Z82" i="23"/>
  <c r="Y82" i="23"/>
  <c r="AA81" i="23"/>
  <c r="Z81" i="23"/>
  <c r="Y81" i="23"/>
  <c r="AA80" i="23"/>
  <c r="Z80" i="23"/>
  <c r="Y80" i="23"/>
  <c r="X80" i="23" s="1"/>
  <c r="AA79" i="23"/>
  <c r="Z79" i="23"/>
  <c r="Y79" i="23"/>
  <c r="AA78" i="23"/>
  <c r="Z78" i="23"/>
  <c r="Y78" i="23"/>
  <c r="X78" i="23" s="1"/>
  <c r="AA77" i="23"/>
  <c r="Z77" i="23"/>
  <c r="Y77" i="23"/>
  <c r="AA76" i="23"/>
  <c r="Z76" i="23"/>
  <c r="Y76" i="23"/>
  <c r="X76" i="23" s="1"/>
  <c r="AA75" i="23"/>
  <c r="Z75" i="23"/>
  <c r="Y75" i="23"/>
  <c r="AA74" i="23"/>
  <c r="Z74" i="23"/>
  <c r="Y74" i="23"/>
  <c r="X74" i="23" s="1"/>
  <c r="AA73" i="23"/>
  <c r="Z73" i="23"/>
  <c r="Y73" i="23"/>
  <c r="AA72" i="23"/>
  <c r="Z72" i="23"/>
  <c r="Y72" i="23"/>
  <c r="X72" i="23" s="1"/>
  <c r="AA71" i="23"/>
  <c r="Z71" i="23"/>
  <c r="Y71" i="23"/>
  <c r="AA70" i="23"/>
  <c r="Z70" i="23"/>
  <c r="Y70" i="23"/>
  <c r="X70" i="23" s="1"/>
  <c r="AA69" i="23"/>
  <c r="Z69" i="23"/>
  <c r="Y69" i="23"/>
  <c r="AA68" i="23"/>
  <c r="Z68" i="23"/>
  <c r="Y68" i="23"/>
  <c r="X68" i="23" s="1"/>
  <c r="AA66" i="23"/>
  <c r="Z66" i="23"/>
  <c r="Y66" i="23"/>
  <c r="AA64" i="23"/>
  <c r="Z64" i="23"/>
  <c r="Y64" i="23"/>
  <c r="X64" i="23" s="1"/>
  <c r="AA63" i="23"/>
  <c r="Z63" i="23"/>
  <c r="Y63" i="23"/>
  <c r="AA62" i="23"/>
  <c r="Z62" i="23"/>
  <c r="Y62" i="23"/>
  <c r="X62" i="23" s="1"/>
  <c r="AA61" i="23"/>
  <c r="Z61" i="23"/>
  <c r="Y61" i="23"/>
  <c r="X61" i="23" s="1"/>
  <c r="AA60" i="23"/>
  <c r="Z60" i="23"/>
  <c r="Y60" i="23"/>
  <c r="X60" i="23" s="1"/>
  <c r="AA58" i="23"/>
  <c r="Z58" i="23"/>
  <c r="Y58" i="23"/>
  <c r="X58" i="23" s="1"/>
  <c r="AA57" i="23"/>
  <c r="Z57" i="23"/>
  <c r="Y57" i="23"/>
  <c r="X57" i="23" s="1"/>
  <c r="AA56" i="23"/>
  <c r="Z56" i="23"/>
  <c r="Y56" i="23"/>
  <c r="X56" i="23" s="1"/>
  <c r="AA55" i="23"/>
  <c r="Z55" i="23"/>
  <c r="Y55" i="23"/>
  <c r="X55" i="23" s="1"/>
  <c r="AA54" i="23"/>
  <c r="Z54" i="23"/>
  <c r="Y54" i="23"/>
  <c r="X54" i="23" s="1"/>
  <c r="AA53" i="23"/>
  <c r="Z53" i="23"/>
  <c r="Y53" i="23"/>
  <c r="X53" i="23" s="1"/>
  <c r="AA52" i="23"/>
  <c r="Z52" i="23"/>
  <c r="Y52" i="23"/>
  <c r="X52" i="23" s="1"/>
  <c r="AA51" i="23"/>
  <c r="Z51" i="23"/>
  <c r="Y51" i="23"/>
  <c r="X51" i="23"/>
  <c r="AA50" i="23"/>
  <c r="Z50" i="23"/>
  <c r="Y50" i="23"/>
  <c r="X50" i="23" s="1"/>
  <c r="AA49" i="23"/>
  <c r="Z49" i="23"/>
  <c r="Y49" i="23"/>
  <c r="X49" i="23" s="1"/>
  <c r="AA47" i="23"/>
  <c r="Z47" i="23"/>
  <c r="Y47" i="23"/>
  <c r="X47" i="23" s="1"/>
  <c r="AA45" i="23"/>
  <c r="Z45" i="23"/>
  <c r="Y45" i="23"/>
  <c r="X45" i="23" s="1"/>
  <c r="AA43" i="23"/>
  <c r="Z43" i="23"/>
  <c r="Y43" i="23"/>
  <c r="AA42" i="23"/>
  <c r="Z42" i="23"/>
  <c r="Y42" i="23"/>
  <c r="X42" i="23" s="1"/>
  <c r="AA41" i="23"/>
  <c r="Z41" i="23"/>
  <c r="Y41" i="23"/>
  <c r="X41" i="23" s="1"/>
  <c r="AA40" i="23"/>
  <c r="Z40" i="23"/>
  <c r="Y40" i="23"/>
  <c r="X40" i="23" s="1"/>
  <c r="AA39" i="23"/>
  <c r="Z39" i="23"/>
  <c r="Y39" i="23"/>
  <c r="X39" i="23" s="1"/>
  <c r="AA37" i="23"/>
  <c r="Z37" i="23"/>
  <c r="Y37" i="23"/>
  <c r="X37" i="23" s="1"/>
  <c r="AA36" i="23"/>
  <c r="Z36" i="23"/>
  <c r="Y36" i="23"/>
  <c r="X36" i="23" s="1"/>
  <c r="AA34" i="23"/>
  <c r="Z34" i="23"/>
  <c r="Y34" i="23"/>
  <c r="X34" i="23" s="1"/>
  <c r="AA33" i="23"/>
  <c r="Z33" i="23"/>
  <c r="Y33" i="23"/>
  <c r="X33" i="23"/>
  <c r="AA32" i="23"/>
  <c r="Z32" i="23"/>
  <c r="Y32" i="23"/>
  <c r="X32" i="23" s="1"/>
  <c r="AA31" i="23"/>
  <c r="Z31" i="23"/>
  <c r="Y31" i="23"/>
  <c r="X31" i="23" s="1"/>
  <c r="AA30" i="23"/>
  <c r="Z30" i="23"/>
  <c r="Y30" i="23"/>
  <c r="X30" i="23" s="1"/>
  <c r="AA29" i="23"/>
  <c r="Z29" i="23"/>
  <c r="Y29" i="23"/>
  <c r="X29" i="23" s="1"/>
  <c r="AA28" i="23"/>
  <c r="Z28" i="23"/>
  <c r="Y28" i="23"/>
  <c r="X28" i="23" s="1"/>
  <c r="AA27" i="23"/>
  <c r="Z27" i="23"/>
  <c r="Y27" i="23"/>
  <c r="AA26" i="23"/>
  <c r="Z26" i="23"/>
  <c r="Y26" i="23"/>
  <c r="X26" i="23" s="1"/>
  <c r="AA25" i="23"/>
  <c r="Z25" i="23"/>
  <c r="Y25" i="23"/>
  <c r="X25" i="23" s="1"/>
  <c r="AA24" i="23"/>
  <c r="Z24" i="23"/>
  <c r="Y24" i="23"/>
  <c r="X24" i="23" s="1"/>
  <c r="AA23" i="23"/>
  <c r="Z23" i="23"/>
  <c r="Y23" i="23"/>
  <c r="X23" i="23" s="1"/>
  <c r="AA22" i="23"/>
  <c r="Z22" i="23"/>
  <c r="Y22" i="23"/>
  <c r="X22" i="23" s="1"/>
  <c r="AA21" i="23"/>
  <c r="Z21" i="23"/>
  <c r="Y21" i="23"/>
  <c r="X21" i="23" s="1"/>
  <c r="AA20" i="23"/>
  <c r="Z20" i="23"/>
  <c r="Y20" i="23"/>
  <c r="X20" i="23" s="1"/>
  <c r="AA19" i="23"/>
  <c r="Z19" i="23"/>
  <c r="Y19" i="23"/>
  <c r="X19" i="23" s="1"/>
  <c r="AA18" i="23"/>
  <c r="Z18" i="23"/>
  <c r="Y18" i="23"/>
  <c r="X18" i="23" s="1"/>
  <c r="AA17" i="23"/>
  <c r="Z17" i="23"/>
  <c r="Y17" i="23"/>
  <c r="X17" i="23" s="1"/>
  <c r="AA15" i="23"/>
  <c r="Z15" i="23"/>
  <c r="Y15" i="23"/>
  <c r="X15" i="23" s="1"/>
  <c r="AA14" i="23"/>
  <c r="Z14" i="23"/>
  <c r="Y14" i="23"/>
  <c r="X14" i="23" s="1"/>
  <c r="AA13" i="23"/>
  <c r="Z13" i="23"/>
  <c r="Y13" i="23"/>
  <c r="X13" i="23" s="1"/>
  <c r="P12" i="23"/>
  <c r="P13" i="23"/>
  <c r="P14" i="23"/>
  <c r="P15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6" i="23"/>
  <c r="P37" i="23"/>
  <c r="P39" i="23"/>
  <c r="P40" i="23"/>
  <c r="P41" i="23"/>
  <c r="P42" i="23"/>
  <c r="P43" i="23"/>
  <c r="P45" i="23"/>
  <c r="P47" i="23"/>
  <c r="P49" i="23"/>
  <c r="P50" i="23"/>
  <c r="P51" i="23"/>
  <c r="P52" i="23"/>
  <c r="P53" i="23"/>
  <c r="P54" i="23"/>
  <c r="P55" i="23"/>
  <c r="P56" i="23"/>
  <c r="P57" i="23"/>
  <c r="P58" i="23"/>
  <c r="P60" i="23"/>
  <c r="P61" i="23"/>
  <c r="P62" i="23"/>
  <c r="P63" i="23"/>
  <c r="P64" i="23"/>
  <c r="P66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P118" i="23"/>
  <c r="P119" i="23"/>
  <c r="P120" i="23"/>
  <c r="P121" i="23"/>
  <c r="P122" i="23"/>
  <c r="P123" i="23"/>
  <c r="P124" i="23"/>
  <c r="P125" i="23"/>
  <c r="P126" i="23"/>
  <c r="P127" i="23"/>
  <c r="P128" i="23"/>
  <c r="P129" i="23"/>
  <c r="P130" i="23"/>
  <c r="P131" i="23"/>
  <c r="P132" i="23"/>
  <c r="P133" i="23"/>
  <c r="P134" i="23"/>
  <c r="P135" i="23"/>
  <c r="P136" i="23"/>
  <c r="P137" i="23"/>
  <c r="P138" i="23"/>
  <c r="P139" i="23"/>
  <c r="P140" i="23"/>
  <c r="P141" i="23"/>
  <c r="P142" i="23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9" i="23"/>
  <c r="P160" i="23"/>
  <c r="P161" i="23"/>
  <c r="P162" i="23"/>
  <c r="P163" i="23"/>
  <c r="P164" i="23"/>
  <c r="P165" i="23"/>
  <c r="P166" i="23"/>
  <c r="P167" i="23"/>
  <c r="P168" i="23"/>
  <c r="P169" i="23"/>
  <c r="P170" i="23"/>
  <c r="P171" i="23"/>
  <c r="P172" i="23"/>
  <c r="P173" i="23"/>
  <c r="P174" i="23"/>
  <c r="P175" i="23"/>
  <c r="P176" i="23"/>
  <c r="P177" i="23"/>
  <c r="P178" i="23"/>
  <c r="P179" i="23"/>
  <c r="P180" i="23"/>
  <c r="P181" i="23"/>
  <c r="P182" i="23"/>
  <c r="P183" i="23"/>
  <c r="P184" i="23"/>
  <c r="P185" i="23"/>
  <c r="P186" i="23"/>
  <c r="P189" i="23"/>
  <c r="P190" i="23"/>
  <c r="P191" i="23"/>
  <c r="P192" i="23"/>
  <c r="P193" i="23"/>
  <c r="P195" i="23"/>
  <c r="P198" i="23"/>
  <c r="P199" i="23"/>
  <c r="P200" i="23"/>
  <c r="P201" i="23"/>
  <c r="P202" i="23"/>
  <c r="P203" i="23"/>
  <c r="P204" i="23"/>
  <c r="P205" i="23"/>
  <c r="P206" i="23"/>
  <c r="P207" i="23"/>
  <c r="P208" i="23"/>
  <c r="P209" i="23"/>
  <c r="P210" i="23"/>
  <c r="P211" i="23"/>
  <c r="P212" i="23"/>
  <c r="P213" i="23"/>
  <c r="P214" i="23"/>
  <c r="P215" i="23"/>
  <c r="P216" i="23"/>
  <c r="P217" i="23"/>
  <c r="P218" i="23"/>
  <c r="P220" i="23"/>
  <c r="P222" i="23"/>
  <c r="P223" i="23"/>
  <c r="P224" i="23"/>
  <c r="P225" i="23"/>
  <c r="P226" i="23"/>
  <c r="P227" i="23"/>
  <c r="P228" i="23"/>
  <c r="P229" i="23"/>
  <c r="P230" i="23"/>
  <c r="P231" i="23"/>
  <c r="P232" i="23"/>
  <c r="P234" i="23"/>
  <c r="P235" i="23"/>
  <c r="P236" i="23"/>
  <c r="P237" i="23"/>
  <c r="P238" i="23"/>
  <c r="P239" i="23"/>
  <c r="P240" i="23"/>
  <c r="P241" i="23"/>
  <c r="P242" i="23"/>
  <c r="P243" i="23"/>
  <c r="P244" i="23"/>
  <c r="P245" i="23"/>
  <c r="P246" i="23"/>
  <c r="P247" i="23"/>
  <c r="P248" i="23"/>
  <c r="P249" i="23"/>
  <c r="P250" i="23"/>
  <c r="P251" i="23"/>
  <c r="P252" i="23"/>
  <c r="P253" i="23"/>
  <c r="P254" i="23"/>
  <c r="P255" i="23"/>
  <c r="P256" i="23"/>
  <c r="P257" i="23"/>
  <c r="P258" i="23"/>
  <c r="P260" i="23"/>
  <c r="P261" i="23"/>
  <c r="P262" i="23"/>
  <c r="P264" i="23"/>
  <c r="P266" i="23"/>
  <c r="P267" i="23"/>
  <c r="P268" i="23"/>
  <c r="P269" i="23"/>
  <c r="P270" i="23"/>
  <c r="P271" i="23"/>
  <c r="P272" i="23"/>
  <c r="P273" i="23"/>
  <c r="P274" i="23"/>
  <c r="P275" i="23"/>
  <c r="P276" i="23"/>
  <c r="P277" i="23"/>
  <c r="P278" i="23"/>
  <c r="P279" i="23"/>
  <c r="P280" i="23"/>
  <c r="P281" i="23"/>
  <c r="P282" i="23"/>
  <c r="P283" i="23"/>
  <c r="P284" i="23"/>
  <c r="P285" i="23"/>
  <c r="P286" i="23"/>
  <c r="P287" i="23"/>
  <c r="P288" i="23"/>
  <c r="P289" i="23"/>
  <c r="P290" i="23"/>
  <c r="P291" i="23"/>
  <c r="P292" i="23"/>
  <c r="P293" i="23"/>
  <c r="P294" i="23"/>
  <c r="P295" i="23"/>
  <c r="P296" i="23"/>
  <c r="P297" i="23"/>
  <c r="P299" i="23"/>
  <c r="P301" i="23"/>
  <c r="P302" i="23"/>
  <c r="P303" i="23"/>
  <c r="P304" i="23"/>
  <c r="P305" i="23"/>
  <c r="P306" i="23"/>
  <c r="P307" i="23"/>
  <c r="P308" i="23"/>
  <c r="P309" i="23"/>
  <c r="P310" i="23"/>
  <c r="P311" i="23"/>
  <c r="P312" i="23"/>
  <c r="P313" i="23"/>
  <c r="P314" i="23"/>
  <c r="P315" i="23"/>
  <c r="P316" i="23"/>
  <c r="P317" i="23"/>
  <c r="P318" i="23"/>
  <c r="P319" i="23"/>
  <c r="P320" i="23"/>
  <c r="P321" i="23"/>
  <c r="P322" i="23"/>
  <c r="P323" i="23"/>
  <c r="P324" i="23"/>
  <c r="P325" i="23"/>
  <c r="P326" i="23"/>
  <c r="P327" i="23"/>
  <c r="P328" i="23"/>
  <c r="P329" i="23"/>
  <c r="P330" i="23"/>
  <c r="P331" i="23"/>
  <c r="P332" i="23"/>
  <c r="P333" i="23"/>
  <c r="P334" i="23"/>
  <c r="P335" i="23"/>
  <c r="P336" i="23"/>
  <c r="P337" i="23"/>
  <c r="P338" i="23"/>
  <c r="P339" i="23"/>
  <c r="P340" i="23"/>
  <c r="P341" i="23"/>
  <c r="P342" i="23"/>
  <c r="P343" i="23"/>
  <c r="P344" i="23"/>
  <c r="P345" i="23"/>
  <c r="P347" i="23"/>
  <c r="P348" i="23"/>
  <c r="P349" i="23"/>
  <c r="P350" i="23"/>
  <c r="P351" i="23"/>
  <c r="P352" i="23"/>
  <c r="P353" i="23"/>
  <c r="P354" i="23"/>
  <c r="P355" i="23"/>
  <c r="P356" i="23"/>
  <c r="P357" i="23"/>
  <c r="P358" i="23"/>
  <c r="P359" i="23"/>
  <c r="P360" i="23"/>
  <c r="P361" i="23"/>
  <c r="P362" i="23"/>
  <c r="P363" i="23"/>
  <c r="P364" i="23"/>
  <c r="P365" i="23"/>
  <c r="P366" i="23"/>
  <c r="P367" i="23"/>
  <c r="P368" i="23"/>
  <c r="P369" i="23"/>
  <c r="P370" i="23"/>
  <c r="P371" i="23"/>
  <c r="P372" i="23"/>
  <c r="P373" i="23"/>
  <c r="P374" i="23"/>
  <c r="P375" i="23"/>
  <c r="P376" i="23"/>
  <c r="P377" i="23"/>
  <c r="P378" i="23"/>
  <c r="P379" i="23"/>
  <c r="P380" i="23"/>
  <c r="P381" i="23"/>
  <c r="P382" i="23"/>
  <c r="P383" i="23"/>
  <c r="P384" i="23"/>
  <c r="P385" i="23"/>
  <c r="P386" i="23"/>
  <c r="P387" i="23"/>
  <c r="P388" i="23"/>
  <c r="P389" i="23"/>
  <c r="P390" i="23"/>
  <c r="P391" i="23"/>
  <c r="P392" i="23"/>
  <c r="P393" i="23"/>
  <c r="P394" i="23"/>
  <c r="P395" i="23"/>
  <c r="P396" i="23"/>
  <c r="P397" i="23"/>
  <c r="P398" i="23"/>
  <c r="P399" i="23"/>
  <c r="P400" i="23"/>
  <c r="P401" i="23"/>
  <c r="P402" i="23"/>
  <c r="P403" i="23"/>
  <c r="P404" i="23"/>
  <c r="P405" i="23"/>
  <c r="P406" i="23"/>
  <c r="P407" i="23"/>
  <c r="P408" i="23"/>
  <c r="P409" i="23"/>
  <c r="P410" i="23"/>
  <c r="P411" i="23"/>
  <c r="P412" i="23"/>
  <c r="P413" i="23"/>
  <c r="P414" i="23"/>
  <c r="P415" i="23"/>
  <c r="P416" i="23"/>
  <c r="P417" i="23"/>
  <c r="P418" i="23"/>
  <c r="P419" i="23"/>
  <c r="P420" i="23"/>
  <c r="P421" i="23"/>
  <c r="P422" i="23"/>
  <c r="P423" i="23"/>
  <c r="P424" i="23"/>
  <c r="P425" i="23"/>
  <c r="P426" i="23"/>
  <c r="P427" i="23"/>
  <c r="P428" i="23"/>
  <c r="P429" i="23"/>
  <c r="P430" i="23"/>
  <c r="P431" i="23"/>
  <c r="P432" i="23"/>
  <c r="P433" i="23"/>
  <c r="P434" i="23"/>
  <c r="P435" i="23"/>
  <c r="P436" i="23"/>
  <c r="P438" i="23"/>
  <c r="P439" i="23"/>
  <c r="P440" i="23"/>
  <c r="P441" i="23"/>
  <c r="P442" i="23"/>
  <c r="P443" i="23"/>
  <c r="P444" i="23"/>
  <c r="P445" i="23"/>
  <c r="P446" i="23"/>
  <c r="P447" i="23"/>
  <c r="P448" i="23"/>
  <c r="P449" i="23"/>
  <c r="P450" i="23"/>
  <c r="P451" i="23"/>
  <c r="P452" i="23"/>
  <c r="P453" i="23"/>
  <c r="P454" i="23"/>
  <c r="P455" i="23"/>
  <c r="P456" i="23"/>
  <c r="P457" i="23"/>
  <c r="P458" i="23"/>
  <c r="P459" i="23"/>
  <c r="P460" i="23"/>
  <c r="P461" i="23"/>
  <c r="P462" i="23"/>
  <c r="P463" i="23"/>
  <c r="P464" i="23"/>
  <c r="P465" i="23"/>
  <c r="P466" i="23"/>
  <c r="P467" i="23"/>
  <c r="P468" i="23"/>
  <c r="P469" i="23"/>
  <c r="P470" i="23"/>
  <c r="P471" i="23"/>
  <c r="P472" i="23"/>
  <c r="P473" i="23"/>
  <c r="P474" i="23"/>
  <c r="P475" i="23"/>
  <c r="P476" i="23"/>
  <c r="P477" i="23"/>
  <c r="P478" i="23"/>
  <c r="P479" i="23"/>
  <c r="P480" i="23"/>
  <c r="P481" i="23"/>
  <c r="P482" i="23"/>
  <c r="P483" i="23"/>
  <c r="P484" i="23"/>
  <c r="P485" i="23"/>
  <c r="P486" i="23"/>
  <c r="P487" i="23"/>
  <c r="P488" i="23"/>
  <c r="P489" i="23"/>
  <c r="P490" i="23"/>
  <c r="P491" i="23"/>
  <c r="P492" i="23"/>
  <c r="P493" i="23"/>
  <c r="P494" i="23"/>
  <c r="P495" i="23"/>
  <c r="P496" i="23"/>
  <c r="P497" i="23"/>
  <c r="P498" i="23"/>
  <c r="P499" i="23"/>
  <c r="P500" i="23"/>
  <c r="P501" i="23"/>
  <c r="P502" i="23"/>
  <c r="P503" i="23"/>
  <c r="P504" i="23"/>
  <c r="P505" i="23"/>
  <c r="P506" i="23"/>
  <c r="P507" i="23"/>
  <c r="P508" i="23"/>
  <c r="P509" i="23"/>
  <c r="P510" i="23"/>
  <c r="P511" i="23"/>
  <c r="P512" i="23"/>
  <c r="P513" i="23"/>
  <c r="P514" i="23"/>
  <c r="P515" i="23"/>
  <c r="P516" i="23"/>
  <c r="P517" i="23"/>
  <c r="P518" i="23"/>
  <c r="P519" i="23"/>
  <c r="P520" i="23"/>
  <c r="P521" i="23"/>
  <c r="P522" i="23"/>
  <c r="P523" i="23"/>
  <c r="P524" i="23"/>
  <c r="P525" i="23"/>
  <c r="P526" i="23"/>
  <c r="P527" i="23"/>
  <c r="P528" i="23"/>
  <c r="P529" i="23"/>
  <c r="P530" i="23"/>
  <c r="P531" i="23"/>
  <c r="P532" i="23"/>
  <c r="P533" i="23"/>
  <c r="P534" i="23"/>
  <c r="P535" i="23"/>
  <c r="P536" i="23"/>
  <c r="P537" i="23"/>
  <c r="P538" i="23"/>
  <c r="P539" i="23"/>
  <c r="P540" i="23"/>
  <c r="P541" i="23"/>
  <c r="P542" i="23"/>
  <c r="P543" i="23"/>
  <c r="P544" i="23"/>
  <c r="P545" i="23"/>
  <c r="P546" i="23"/>
  <c r="P547" i="23"/>
  <c r="P548" i="23"/>
  <c r="P549" i="23"/>
  <c r="P550" i="23"/>
  <c r="P551" i="23"/>
  <c r="P552" i="23"/>
  <c r="P553" i="23"/>
  <c r="P554" i="23"/>
  <c r="P555" i="23"/>
  <c r="P556" i="23"/>
  <c r="P557" i="23"/>
  <c r="P558" i="23"/>
  <c r="P559" i="23"/>
  <c r="P560" i="23"/>
  <c r="P561" i="23"/>
  <c r="P562" i="23"/>
  <c r="P563" i="23"/>
  <c r="P564" i="23"/>
  <c r="P565" i="23"/>
  <c r="P566" i="23"/>
  <c r="P567" i="23"/>
  <c r="P568" i="23"/>
  <c r="P569" i="23"/>
  <c r="P570" i="23"/>
  <c r="P571" i="23"/>
  <c r="P572" i="23"/>
  <c r="P573" i="23"/>
  <c r="P574" i="23"/>
  <c r="P575" i="23"/>
  <c r="P576" i="23"/>
  <c r="P577" i="23"/>
  <c r="P578" i="23"/>
  <c r="P579" i="23"/>
  <c r="P580" i="23"/>
  <c r="P581" i="23"/>
  <c r="P582" i="23"/>
  <c r="P583" i="23"/>
  <c r="P584" i="23"/>
  <c r="P585" i="23"/>
  <c r="P586" i="23"/>
  <c r="P587" i="23"/>
  <c r="P588" i="23"/>
  <c r="P589" i="23"/>
  <c r="P590" i="23"/>
  <c r="P591" i="23"/>
  <c r="P592" i="23"/>
  <c r="P593" i="23"/>
  <c r="P594" i="23"/>
  <c r="P595" i="23"/>
  <c r="P596" i="23"/>
  <c r="P597" i="23"/>
  <c r="P598" i="23"/>
  <c r="P599" i="23"/>
  <c r="P600" i="23"/>
  <c r="P601" i="23"/>
  <c r="P602" i="23"/>
  <c r="P603" i="23"/>
  <c r="P604" i="23"/>
  <c r="P605" i="23"/>
  <c r="P606" i="23"/>
  <c r="P607" i="23"/>
  <c r="P608" i="23"/>
  <c r="P609" i="23"/>
  <c r="P610" i="23"/>
  <c r="P611" i="23"/>
  <c r="P612" i="23"/>
  <c r="P613" i="23"/>
  <c r="P614" i="23"/>
  <c r="P615" i="23"/>
  <c r="P616" i="23"/>
  <c r="P617" i="23"/>
  <c r="P618" i="23"/>
  <c r="P619" i="23"/>
  <c r="P620" i="23"/>
  <c r="P621" i="23"/>
  <c r="P622" i="23"/>
  <c r="P623" i="23"/>
  <c r="P624" i="23"/>
  <c r="P625" i="23"/>
  <c r="P626" i="23"/>
  <c r="P627" i="23"/>
  <c r="P628" i="23"/>
  <c r="P629" i="23"/>
  <c r="P630" i="23"/>
  <c r="P631" i="23"/>
  <c r="P632" i="23"/>
  <c r="P633" i="23"/>
  <c r="P634" i="23"/>
  <c r="P635" i="23"/>
  <c r="P636" i="23"/>
  <c r="P637" i="23"/>
  <c r="P638" i="23"/>
  <c r="P639" i="23"/>
  <c r="P640" i="23"/>
  <c r="P641" i="23"/>
  <c r="P642" i="23"/>
  <c r="P643" i="23"/>
  <c r="P644" i="23"/>
  <c r="P645" i="23"/>
  <c r="P646" i="23"/>
  <c r="P647" i="23"/>
  <c r="P649" i="23"/>
  <c r="P650" i="23"/>
  <c r="P651" i="23"/>
  <c r="P653" i="23"/>
  <c r="P654" i="23"/>
  <c r="P655" i="23"/>
  <c r="P656" i="23"/>
  <c r="P657" i="23"/>
  <c r="P658" i="23"/>
  <c r="P659" i="23"/>
  <c r="P660" i="23"/>
  <c r="P661" i="23"/>
  <c r="P662" i="23"/>
  <c r="P663" i="23"/>
  <c r="P664" i="23"/>
  <c r="P665" i="23"/>
  <c r="P666" i="23"/>
  <c r="P667" i="23"/>
  <c r="P668" i="23"/>
  <c r="P669" i="23"/>
  <c r="P670" i="23"/>
  <c r="P671" i="23"/>
  <c r="P672" i="23"/>
  <c r="P673" i="23"/>
  <c r="P674" i="23"/>
  <c r="P675" i="23"/>
  <c r="P676" i="23"/>
  <c r="P677" i="23"/>
  <c r="P678" i="23"/>
  <c r="P679" i="23"/>
  <c r="P680" i="23"/>
  <c r="P682" i="23"/>
  <c r="P683" i="23"/>
  <c r="P684" i="23"/>
  <c r="P686" i="23"/>
  <c r="P687" i="23"/>
  <c r="P688" i="23"/>
  <c r="P689" i="23"/>
  <c r="P690" i="23"/>
  <c r="P691" i="23"/>
  <c r="P692" i="23"/>
  <c r="P693" i="23"/>
  <c r="P694" i="23"/>
  <c r="P695" i="23"/>
  <c r="P696" i="23"/>
  <c r="P697" i="23"/>
  <c r="P698" i="23"/>
  <c r="P699" i="23"/>
  <c r="P700" i="23"/>
  <c r="P701" i="23"/>
  <c r="P702" i="23"/>
  <c r="P703" i="23"/>
  <c r="P704" i="23"/>
  <c r="P705" i="23"/>
  <c r="P706" i="23"/>
  <c r="P707" i="23"/>
  <c r="P708" i="23"/>
  <c r="P709" i="23"/>
  <c r="P710" i="23"/>
  <c r="P711" i="23"/>
  <c r="P712" i="23"/>
  <c r="P713" i="23"/>
  <c r="P714" i="23"/>
  <c r="P715" i="23"/>
  <c r="P716" i="23"/>
  <c r="P717" i="23"/>
  <c r="P718" i="23"/>
  <c r="P719" i="23"/>
  <c r="P720" i="23"/>
  <c r="P721" i="23"/>
  <c r="P722" i="23"/>
  <c r="P723" i="23"/>
  <c r="P724" i="23"/>
  <c r="P725" i="23"/>
  <c r="P726" i="23"/>
  <c r="P727" i="23"/>
  <c r="P728" i="23"/>
  <c r="P729" i="23"/>
  <c r="P730" i="23"/>
  <c r="P731" i="23"/>
  <c r="P732" i="23"/>
  <c r="P733" i="23"/>
  <c r="P734" i="23"/>
  <c r="P735" i="23"/>
  <c r="P736" i="23"/>
  <c r="P737" i="23"/>
  <c r="P738" i="23"/>
  <c r="P739" i="23"/>
  <c r="P740" i="23"/>
  <c r="P741" i="23"/>
  <c r="P742" i="23"/>
  <c r="P743" i="23"/>
  <c r="P744" i="23"/>
  <c r="P745" i="23"/>
  <c r="P746" i="23"/>
  <c r="P747" i="23"/>
  <c r="P748" i="23"/>
  <c r="P749" i="23"/>
  <c r="P750" i="23"/>
  <c r="P751" i="23"/>
  <c r="P752" i="23"/>
  <c r="P753" i="23"/>
  <c r="P754" i="23"/>
  <c r="P755" i="23"/>
  <c r="P756" i="23"/>
  <c r="P757" i="23"/>
  <c r="P758" i="23"/>
  <c r="P759" i="23"/>
  <c r="P760" i="23"/>
  <c r="P761" i="23"/>
  <c r="P762" i="23"/>
  <c r="P763" i="23"/>
  <c r="P764" i="23"/>
  <c r="P765" i="23"/>
  <c r="P766" i="23"/>
  <c r="P767" i="23"/>
  <c r="P768" i="23"/>
  <c r="P769" i="23"/>
  <c r="P770" i="23"/>
  <c r="P771" i="23"/>
  <c r="P772" i="23"/>
  <c r="P773" i="23"/>
  <c r="P774" i="23"/>
  <c r="P775" i="23"/>
  <c r="P776" i="23"/>
  <c r="P777" i="23"/>
  <c r="P778" i="23"/>
  <c r="P779" i="23"/>
  <c r="P780" i="23"/>
  <c r="P782" i="23"/>
  <c r="P783" i="23"/>
  <c r="P784" i="23"/>
  <c r="P785" i="23"/>
  <c r="P786" i="23"/>
  <c r="P787" i="23"/>
  <c r="P789" i="23"/>
  <c r="P791" i="23"/>
  <c r="P792" i="23"/>
  <c r="P793" i="23"/>
  <c r="P795" i="23"/>
  <c r="P796" i="23"/>
  <c r="P797" i="23"/>
  <c r="P799" i="23"/>
  <c r="P800" i="23"/>
  <c r="P801" i="23"/>
  <c r="P802" i="23"/>
  <c r="P803" i="23"/>
  <c r="P804" i="23"/>
  <c r="P806" i="23"/>
  <c r="P807" i="23"/>
  <c r="P808" i="23"/>
  <c r="P809" i="23"/>
  <c r="P810" i="23"/>
  <c r="P811" i="23"/>
  <c r="P812" i="23"/>
  <c r="P813" i="23"/>
  <c r="P814" i="23"/>
  <c r="P815" i="23"/>
  <c r="P816" i="23"/>
  <c r="P817" i="23"/>
  <c r="P818" i="23"/>
  <c r="P819" i="23"/>
  <c r="P820" i="23"/>
  <c r="P821" i="23"/>
  <c r="P822" i="23"/>
  <c r="P825" i="23"/>
  <c r="P826" i="23"/>
  <c r="P827" i="23"/>
  <c r="P828" i="23"/>
  <c r="P829" i="23"/>
  <c r="P830" i="23"/>
  <c r="P831" i="23"/>
  <c r="P832" i="23"/>
  <c r="P833" i="23"/>
  <c r="P834" i="23"/>
  <c r="P835" i="23"/>
  <c r="P836" i="23"/>
  <c r="P837" i="23"/>
  <c r="P839" i="23"/>
  <c r="P841" i="23"/>
  <c r="P842" i="23"/>
  <c r="P844" i="23"/>
  <c r="P845" i="23"/>
  <c r="P846" i="23"/>
  <c r="P848" i="23"/>
  <c r="P849" i="23"/>
  <c r="P850" i="23"/>
  <c r="P851" i="23"/>
  <c r="P852" i="23"/>
  <c r="P853" i="23"/>
  <c r="P854" i="23"/>
  <c r="P856" i="23"/>
  <c r="P858" i="23"/>
  <c r="P859" i="23"/>
  <c r="P860" i="23"/>
  <c r="P861" i="23"/>
  <c r="P862" i="23"/>
  <c r="P863" i="23"/>
  <c r="P864" i="23"/>
  <c r="P865" i="23"/>
  <c r="P866" i="23"/>
  <c r="P867" i="23"/>
  <c r="P868" i="23"/>
  <c r="P869" i="23"/>
  <c r="P870" i="23"/>
  <c r="P871" i="23"/>
  <c r="P872" i="23"/>
  <c r="P874" i="23"/>
  <c r="P876" i="23"/>
  <c r="P877" i="23"/>
  <c r="P878" i="23"/>
  <c r="P879" i="23"/>
  <c r="P880" i="23"/>
  <c r="P881" i="23"/>
  <c r="P882" i="23"/>
  <c r="P883" i="23"/>
  <c r="P884" i="23"/>
  <c r="P885" i="23"/>
  <c r="P886" i="23"/>
  <c r="P887" i="23"/>
  <c r="P888" i="23"/>
  <c r="P889" i="23"/>
  <c r="P890" i="23"/>
  <c r="P891" i="23"/>
  <c r="P892" i="23"/>
  <c r="P894" i="23"/>
  <c r="P895" i="23"/>
  <c r="P896" i="23"/>
  <c r="P897" i="23"/>
  <c r="P899" i="23"/>
  <c r="P900" i="23"/>
  <c r="P901" i="23"/>
  <c r="P902" i="23"/>
  <c r="P903" i="23"/>
  <c r="P904" i="23"/>
  <c r="P905" i="23"/>
  <c r="P906" i="23"/>
  <c r="P907" i="23"/>
  <c r="P908" i="23"/>
  <c r="P909" i="23"/>
  <c r="P910" i="23"/>
  <c r="P911" i="23"/>
  <c r="P912" i="23"/>
  <c r="P913" i="23"/>
  <c r="P914" i="23"/>
  <c r="P915" i="23"/>
  <c r="P916" i="23"/>
  <c r="P917" i="23"/>
  <c r="P921" i="23"/>
  <c r="P922" i="23"/>
  <c r="P923" i="23"/>
  <c r="P925" i="23"/>
  <c r="P926" i="23"/>
  <c r="P927" i="23"/>
  <c r="P928" i="23"/>
  <c r="P929" i="23"/>
  <c r="P930" i="23"/>
  <c r="P931" i="23"/>
  <c r="P933" i="23"/>
  <c r="P934" i="23"/>
  <c r="P935" i="23"/>
  <c r="P936" i="23"/>
  <c r="P938" i="23"/>
  <c r="P939" i="23"/>
  <c r="P940" i="23"/>
  <c r="P949" i="23"/>
  <c r="P950" i="23"/>
  <c r="P952" i="23"/>
  <c r="P953" i="23"/>
  <c r="P954" i="23"/>
  <c r="P955" i="23"/>
  <c r="P956" i="23"/>
  <c r="P957" i="23"/>
  <c r="P958" i="23"/>
  <c r="P959" i="23"/>
  <c r="P961" i="23"/>
  <c r="P962" i="23"/>
  <c r="P963" i="23"/>
  <c r="P964" i="23"/>
  <c r="P965" i="23"/>
  <c r="P966" i="23"/>
  <c r="P967" i="23"/>
  <c r="P968" i="23"/>
  <c r="P969" i="23"/>
  <c r="P970" i="23"/>
  <c r="P971" i="23"/>
  <c r="P972" i="23"/>
  <c r="P973" i="23"/>
  <c r="P974" i="23"/>
  <c r="P975" i="23"/>
  <c r="P976" i="23"/>
  <c r="P977" i="23"/>
  <c r="P978" i="23"/>
  <c r="P979" i="23"/>
  <c r="P980" i="23"/>
  <c r="P981" i="23"/>
  <c r="P982" i="23"/>
  <c r="P983" i="23"/>
  <c r="P984" i="23"/>
  <c r="P985" i="23"/>
  <c r="P986" i="23"/>
  <c r="P987" i="23"/>
  <c r="P988" i="23"/>
  <c r="P989" i="23"/>
  <c r="P990" i="23"/>
  <c r="P991" i="23"/>
  <c r="P992" i="23"/>
  <c r="P993" i="23"/>
  <c r="P995" i="23"/>
  <c r="P996" i="23"/>
  <c r="P997" i="23"/>
  <c r="P998" i="23"/>
  <c r="P999" i="23"/>
  <c r="P1000" i="23"/>
  <c r="P1001" i="23"/>
  <c r="P1002" i="23"/>
  <c r="P1004" i="23"/>
  <c r="P1005" i="23"/>
  <c r="P1006" i="23"/>
  <c r="P1007" i="23"/>
  <c r="P1010" i="23"/>
  <c r="P1011" i="23"/>
  <c r="P1012" i="23"/>
  <c r="P1013" i="23"/>
  <c r="P1014" i="23"/>
  <c r="P1015" i="23"/>
  <c r="P1016" i="23"/>
  <c r="P1017" i="23"/>
  <c r="P1018" i="23"/>
  <c r="P1019" i="23"/>
  <c r="P1021" i="23"/>
  <c r="P1022" i="23"/>
  <c r="P1023" i="23"/>
  <c r="P1024" i="23"/>
  <c r="P1025" i="23"/>
  <c r="P1026" i="23"/>
  <c r="P1027" i="23"/>
  <c r="P1028" i="23"/>
  <c r="P1029" i="23"/>
  <c r="P1030" i="23"/>
  <c r="P1031" i="23"/>
  <c r="P1032" i="23"/>
  <c r="P1033" i="23"/>
  <c r="P1034" i="23"/>
  <c r="P1035" i="23"/>
  <c r="P1036" i="23"/>
  <c r="P1037" i="23"/>
  <c r="P1038" i="23"/>
  <c r="P1039" i="23"/>
  <c r="P1040" i="23"/>
  <c r="P1042" i="23"/>
  <c r="P1043" i="23"/>
  <c r="P1044" i="23"/>
  <c r="P1045" i="23"/>
  <c r="P1046" i="23"/>
  <c r="P1047" i="23"/>
  <c r="P1048" i="23"/>
  <c r="P1049" i="23"/>
  <c r="P1050" i="23"/>
  <c r="P1051" i="23"/>
  <c r="P1052" i="23"/>
  <c r="P1053" i="23"/>
  <c r="P1054" i="23"/>
  <c r="P1055" i="23"/>
  <c r="P1056" i="23"/>
  <c r="P1057" i="23"/>
  <c r="P1058" i="23"/>
  <c r="P1059" i="23"/>
  <c r="P1060" i="23"/>
  <c r="P1061" i="23"/>
  <c r="P1062" i="23"/>
  <c r="P1063" i="23"/>
  <c r="P1064" i="23"/>
  <c r="P1065" i="23"/>
  <c r="P1066" i="23"/>
  <c r="P1067" i="23"/>
  <c r="P1068" i="23"/>
  <c r="P1069" i="23"/>
  <c r="P1070" i="23"/>
  <c r="P1071" i="23"/>
  <c r="P1072" i="23"/>
  <c r="P1073" i="23"/>
  <c r="P1074" i="23"/>
  <c r="P1075" i="23"/>
  <c r="P1076" i="23"/>
  <c r="P1077" i="23"/>
  <c r="P1078" i="23"/>
  <c r="P1079" i="23"/>
  <c r="P1080" i="23"/>
  <c r="P1081" i="23"/>
  <c r="P1082" i="23"/>
  <c r="P1083" i="23"/>
  <c r="P1084" i="23"/>
  <c r="P1085" i="23"/>
  <c r="P1086" i="23"/>
  <c r="P1087" i="23"/>
  <c r="P1088" i="23"/>
  <c r="P1089" i="23"/>
  <c r="P1090" i="23"/>
  <c r="P1091" i="23"/>
  <c r="P1092" i="23"/>
  <c r="P1093" i="23"/>
  <c r="P1094" i="23"/>
  <c r="P1095" i="23"/>
  <c r="P1096" i="23"/>
  <c r="P1097" i="23"/>
  <c r="P1098" i="23"/>
  <c r="P1099" i="23"/>
  <c r="P1100" i="23"/>
  <c r="P1102" i="23"/>
  <c r="P1103" i="23"/>
  <c r="P1105" i="23"/>
  <c r="P1106" i="23"/>
  <c r="P1107" i="23"/>
  <c r="P1108" i="23"/>
  <c r="P1109" i="23"/>
  <c r="P1110" i="23"/>
  <c r="P1111" i="23"/>
  <c r="P1112" i="23"/>
  <c r="P1113" i="23"/>
  <c r="P1114" i="23"/>
  <c r="P1115" i="23"/>
  <c r="P1116" i="23"/>
  <c r="P1117" i="23"/>
  <c r="P1118" i="23"/>
  <c r="P1119" i="23"/>
  <c r="P1120" i="23"/>
  <c r="P1121" i="23"/>
  <c r="P1122" i="23"/>
  <c r="P1123" i="23"/>
  <c r="P1124" i="23"/>
  <c r="P1125" i="23"/>
  <c r="P1126" i="23"/>
  <c r="P1128" i="23"/>
  <c r="P1129" i="23"/>
  <c r="P1130" i="23"/>
  <c r="P1132" i="23"/>
  <c r="P1133" i="23"/>
  <c r="P1134" i="23"/>
  <c r="P1137" i="23"/>
  <c r="P1138" i="23"/>
  <c r="P1139" i="23"/>
  <c r="P1140" i="23"/>
  <c r="P1141" i="23"/>
  <c r="P1143" i="23"/>
  <c r="P1144" i="23"/>
  <c r="P1145" i="23"/>
  <c r="P1146" i="23"/>
  <c r="P1147" i="23"/>
  <c r="P1148" i="23"/>
  <c r="P1149" i="23"/>
  <c r="P1150" i="23"/>
  <c r="P1152" i="23"/>
  <c r="P1153" i="23"/>
  <c r="P1154" i="23"/>
  <c r="P1155" i="23"/>
  <c r="P1156" i="23"/>
  <c r="P1157" i="23"/>
  <c r="P1158" i="23"/>
  <c r="P1159" i="23"/>
  <c r="P1160" i="23"/>
  <c r="P1161" i="23"/>
  <c r="P1162" i="23"/>
  <c r="P1163" i="23"/>
  <c r="P1165" i="23"/>
  <c r="P1166" i="23"/>
  <c r="P1167" i="23"/>
  <c r="P1168" i="23"/>
  <c r="P1169" i="23"/>
  <c r="P1170" i="23"/>
  <c r="P1171" i="23"/>
  <c r="P1172" i="23"/>
  <c r="P1173" i="23"/>
  <c r="P1174" i="23"/>
  <c r="P1175" i="23"/>
  <c r="P1176" i="23"/>
  <c r="P1177" i="23"/>
  <c r="P1178" i="23"/>
  <c r="P1179" i="23"/>
  <c r="P1180" i="23"/>
  <c r="P1181" i="23"/>
  <c r="P1182" i="23"/>
  <c r="P1184" i="23"/>
  <c r="P1185" i="23"/>
  <c r="P1186" i="23"/>
  <c r="P1189" i="23"/>
  <c r="P1190" i="23"/>
  <c r="P1191" i="23"/>
  <c r="P1192" i="23"/>
  <c r="P1193" i="23"/>
  <c r="P1194" i="23"/>
  <c r="P1195" i="23"/>
  <c r="P1196" i="23"/>
  <c r="P1197" i="23"/>
  <c r="P1198" i="23"/>
  <c r="P1199" i="23"/>
  <c r="P1200" i="23"/>
  <c r="P1201" i="23"/>
  <c r="P1202" i="23"/>
  <c r="P1203" i="23"/>
  <c r="P1204" i="23"/>
  <c r="P1205" i="23"/>
  <c r="P1206" i="23"/>
  <c r="P1207" i="23"/>
  <c r="P1209" i="23"/>
  <c r="P1210" i="23"/>
  <c r="P1211" i="23"/>
  <c r="P1212" i="23"/>
  <c r="P1213" i="23"/>
  <c r="P1214" i="23"/>
  <c r="P1215" i="23"/>
  <c r="P1216" i="23"/>
  <c r="P1217" i="23"/>
  <c r="P1218" i="23"/>
  <c r="P1219" i="23"/>
  <c r="P1220" i="23"/>
  <c r="P1221" i="23"/>
  <c r="P1222" i="23"/>
  <c r="P1224" i="23"/>
  <c r="P1225" i="23"/>
  <c r="P1227" i="23"/>
  <c r="P1228" i="23"/>
  <c r="P1229" i="23"/>
  <c r="P1230" i="23"/>
  <c r="P1231" i="23"/>
  <c r="P1232" i="23"/>
  <c r="P1233" i="23"/>
  <c r="P1234" i="23"/>
  <c r="P1235" i="23"/>
  <c r="P1236" i="23"/>
  <c r="P1237" i="23"/>
  <c r="P1238" i="23"/>
  <c r="P1239" i="23"/>
  <c r="P1240" i="23"/>
  <c r="P1241" i="23"/>
  <c r="P1242" i="23"/>
  <c r="P1243" i="23"/>
  <c r="P1244" i="23"/>
  <c r="P1245" i="23"/>
  <c r="P1246" i="23"/>
  <c r="P1247" i="23"/>
  <c r="P1248" i="23"/>
  <c r="P1249" i="23"/>
  <c r="P1250" i="23"/>
  <c r="P1251" i="23"/>
  <c r="P1253" i="23"/>
  <c r="P1254" i="23"/>
  <c r="P1255" i="23"/>
  <c r="P1256" i="23"/>
  <c r="P1257" i="23"/>
  <c r="P1258" i="23"/>
  <c r="P1259" i="23"/>
  <c r="P1260" i="23"/>
  <c r="P1261" i="23"/>
  <c r="P1262" i="23"/>
  <c r="P1263" i="23"/>
  <c r="P1264" i="23"/>
  <c r="P1265" i="23"/>
  <c r="P1267" i="23"/>
  <c r="P1268" i="23"/>
  <c r="P1269" i="23"/>
  <c r="P1270" i="23"/>
  <c r="P1271" i="23"/>
  <c r="P1272" i="23"/>
  <c r="P1273" i="23"/>
  <c r="P1275" i="23"/>
  <c r="P1276" i="23"/>
  <c r="P1277" i="23"/>
  <c r="P1278" i="23"/>
  <c r="P1279" i="23"/>
  <c r="P1280" i="23"/>
  <c r="P1281" i="23"/>
  <c r="P1282" i="23"/>
  <c r="P1284" i="23"/>
  <c r="P1285" i="23"/>
  <c r="P1286" i="23"/>
  <c r="P1287" i="23"/>
  <c r="P1288" i="23"/>
  <c r="P1289" i="23"/>
  <c r="P1290" i="23"/>
  <c r="P1291" i="23"/>
  <c r="P1292" i="23"/>
  <c r="P1293" i="23"/>
  <c r="P1294" i="23"/>
  <c r="P1295" i="23"/>
  <c r="P1296" i="23"/>
  <c r="P1297" i="23"/>
  <c r="P1298" i="23"/>
  <c r="P1299" i="23"/>
  <c r="P1300" i="23"/>
  <c r="P1301" i="23"/>
  <c r="P1302" i="23"/>
  <c r="P1304" i="23"/>
  <c r="P1305" i="23"/>
  <c r="P1307" i="23"/>
  <c r="P1308" i="23"/>
  <c r="P1309" i="23"/>
  <c r="P1310" i="23"/>
  <c r="P1311" i="23"/>
  <c r="P1312" i="23"/>
  <c r="P1313" i="23"/>
  <c r="P1314" i="23"/>
  <c r="P1315" i="23"/>
  <c r="P1317" i="23"/>
  <c r="P1318" i="23"/>
  <c r="P1319" i="23"/>
  <c r="P1320" i="23"/>
  <c r="P1321" i="23"/>
  <c r="P1322" i="23"/>
  <c r="P1323" i="23"/>
  <c r="P1324" i="23"/>
  <c r="P1325" i="23"/>
  <c r="P1327" i="23"/>
  <c r="P1328" i="23"/>
  <c r="P1329" i="23"/>
  <c r="P1331" i="23"/>
  <c r="P1332" i="23"/>
  <c r="P1333" i="23"/>
  <c r="P1335" i="23"/>
  <c r="P1337" i="23"/>
  <c r="P1338" i="23"/>
  <c r="P1339" i="23"/>
  <c r="P1340" i="23"/>
  <c r="P1342" i="23"/>
  <c r="P1343" i="23"/>
  <c r="P1345" i="23"/>
  <c r="P1346" i="23"/>
  <c r="P1347" i="23"/>
  <c r="P1349" i="23"/>
  <c r="P1350" i="23"/>
  <c r="P1351" i="23"/>
  <c r="P1352" i="23"/>
  <c r="P1353" i="23"/>
  <c r="P1354" i="23"/>
  <c r="P1356" i="23"/>
  <c r="P1357" i="23"/>
  <c r="P1358" i="23"/>
  <c r="P1359" i="23"/>
  <c r="P1360" i="23"/>
  <c r="P1361" i="23"/>
  <c r="P1362" i="23"/>
  <c r="P1363" i="23"/>
  <c r="P1364" i="23"/>
  <c r="P1365" i="23"/>
  <c r="P1366" i="23"/>
  <c r="P1367" i="23"/>
  <c r="P1368" i="23"/>
  <c r="P1369" i="23"/>
  <c r="P1370" i="23"/>
  <c r="P1371" i="23"/>
  <c r="P1372" i="23"/>
  <c r="P1373" i="23"/>
  <c r="P1374" i="23"/>
  <c r="P1375" i="23"/>
  <c r="P1376" i="23"/>
  <c r="P1377" i="23"/>
  <c r="P1378" i="23"/>
  <c r="P1379" i="23"/>
  <c r="P1380" i="23"/>
  <c r="P1382" i="23"/>
  <c r="P1384" i="23"/>
  <c r="P1385" i="23"/>
  <c r="P1386" i="23"/>
  <c r="P1387" i="23"/>
  <c r="P1388" i="23"/>
  <c r="P1389" i="23"/>
  <c r="P1390" i="23"/>
  <c r="P1391" i="23"/>
  <c r="P1392" i="23"/>
  <c r="P1393" i="23"/>
  <c r="P1394" i="23"/>
  <c r="P1395" i="23"/>
  <c r="P1396" i="23"/>
  <c r="P1397" i="23"/>
  <c r="P1398" i="23"/>
  <c r="P1399" i="23"/>
  <c r="P1401" i="23"/>
  <c r="P1403" i="23"/>
  <c r="P1404" i="23"/>
  <c r="P1405" i="23"/>
  <c r="P1406" i="23"/>
  <c r="P1407" i="23"/>
  <c r="P1408" i="23"/>
  <c r="P1410" i="23"/>
  <c r="P1411" i="23"/>
  <c r="P1414" i="23"/>
  <c r="P1416" i="23"/>
  <c r="P1417" i="23"/>
  <c r="P1419" i="23"/>
  <c r="P1420" i="23"/>
  <c r="P1421" i="23"/>
  <c r="P1422" i="23"/>
  <c r="P1423" i="23"/>
  <c r="P1424" i="23"/>
  <c r="P1425" i="23"/>
  <c r="P1426" i="23"/>
  <c r="P1427" i="23"/>
  <c r="P1428" i="23"/>
  <c r="P1429" i="23"/>
  <c r="P1430" i="23"/>
  <c r="P1431" i="23"/>
  <c r="P1433" i="23"/>
  <c r="P1434" i="23"/>
  <c r="P1435" i="23"/>
  <c r="P1436" i="23"/>
  <c r="P1437" i="23"/>
  <c r="P1438" i="23"/>
  <c r="P1439" i="23"/>
  <c r="P1440" i="23"/>
  <c r="P1442" i="23"/>
  <c r="P1443" i="23"/>
  <c r="P1444" i="23"/>
  <c r="P1445" i="23"/>
  <c r="P1446" i="23"/>
  <c r="P1448" i="23"/>
  <c r="P1449" i="23"/>
  <c r="P1450" i="23"/>
  <c r="P1451" i="23"/>
  <c r="P1452" i="23"/>
  <c r="P1454" i="23"/>
  <c r="P1455" i="23"/>
  <c r="P1456" i="23"/>
  <c r="P1457" i="23"/>
  <c r="P1458" i="23"/>
  <c r="P1459" i="23"/>
  <c r="P1460" i="23"/>
  <c r="P1461" i="23"/>
  <c r="P1463" i="23"/>
  <c r="P1462" i="23"/>
  <c r="P1466" i="23"/>
  <c r="P1467" i="23"/>
  <c r="P1468" i="23"/>
  <c r="P1469" i="23"/>
  <c r="P1470" i="23"/>
  <c r="P1471" i="23"/>
  <c r="P1472" i="23"/>
  <c r="P1473" i="23"/>
  <c r="P1474" i="23"/>
  <c r="P1476" i="23"/>
  <c r="P1478" i="23"/>
  <c r="P1479" i="23"/>
  <c r="P1480" i="23"/>
  <c r="P1481" i="23"/>
  <c r="P1482" i="23"/>
  <c r="P1483" i="23"/>
  <c r="P1485" i="23"/>
  <c r="P1486" i="23"/>
  <c r="P1487" i="23"/>
  <c r="P1488" i="23"/>
  <c r="P1489" i="23"/>
  <c r="P1491" i="23"/>
  <c r="P1492" i="23"/>
  <c r="P1493" i="23"/>
  <c r="P1494" i="23"/>
  <c r="P1495" i="23"/>
  <c r="P1496" i="23"/>
  <c r="P1497" i="23"/>
  <c r="P1498" i="23"/>
  <c r="P1499" i="23"/>
  <c r="P1500" i="23"/>
  <c r="P1501" i="23"/>
  <c r="P1502" i="23"/>
  <c r="P1503" i="23"/>
  <c r="P1504" i="23"/>
  <c r="P1505" i="23"/>
  <c r="P1506" i="23"/>
  <c r="P1507" i="23"/>
  <c r="P1508" i="23"/>
  <c r="P1510" i="23"/>
  <c r="P1511" i="23"/>
  <c r="P1512" i="23"/>
  <c r="P1514" i="23"/>
  <c r="P1515" i="23"/>
  <c r="P1517" i="23"/>
  <c r="P1519" i="23"/>
  <c r="P1520" i="23"/>
  <c r="P1521" i="23"/>
  <c r="P1522" i="23"/>
  <c r="P1523" i="23"/>
  <c r="P1524" i="23"/>
  <c r="P1525" i="23"/>
  <c r="P1526" i="23"/>
  <c r="P1527" i="23"/>
  <c r="P1528" i="23"/>
  <c r="P1529" i="23"/>
  <c r="P1530" i="23"/>
  <c r="P1531" i="23"/>
  <c r="P1532" i="23"/>
  <c r="P1533" i="23"/>
  <c r="P1534" i="23"/>
  <c r="P1535" i="23"/>
  <c r="P1536" i="23"/>
  <c r="P1537" i="23"/>
  <c r="P1538" i="23"/>
  <c r="P1539" i="23"/>
  <c r="P1540" i="23"/>
  <c r="P1541" i="23"/>
  <c r="P1542" i="23"/>
  <c r="P1543" i="23"/>
  <c r="P1544" i="23"/>
  <c r="P1545" i="23"/>
  <c r="P1546" i="23"/>
  <c r="P1547" i="23"/>
  <c r="P1548" i="23"/>
  <c r="P1549" i="23"/>
  <c r="P1550" i="23"/>
  <c r="P1551" i="23"/>
  <c r="P1552" i="23"/>
  <c r="P1553" i="23"/>
  <c r="P1554" i="23"/>
  <c r="P1555" i="23"/>
  <c r="P1556" i="23"/>
  <c r="P1557" i="23"/>
  <c r="P1558" i="23"/>
  <c r="P1559" i="23"/>
  <c r="P1560" i="23"/>
  <c r="P1561" i="23"/>
  <c r="P1562" i="23"/>
  <c r="P1564" i="23"/>
  <c r="P1565" i="23"/>
  <c r="P1566" i="23"/>
  <c r="P1567" i="23"/>
  <c r="P1568" i="23"/>
  <c r="P1569" i="23"/>
  <c r="P1570" i="23"/>
  <c r="P1571" i="23"/>
  <c r="P1572" i="23"/>
  <c r="P1574" i="23"/>
  <c r="P1575" i="23"/>
  <c r="P1576" i="23"/>
  <c r="P1577" i="23"/>
  <c r="P1578" i="23"/>
  <c r="P1579" i="23"/>
  <c r="P1580" i="23"/>
  <c r="P1581" i="23"/>
  <c r="P1584" i="23"/>
  <c r="P1585" i="23"/>
  <c r="P1586" i="23"/>
  <c r="P1587" i="23"/>
  <c r="P1588" i="23"/>
  <c r="P1589" i="23"/>
  <c r="P1590" i="23"/>
  <c r="P1591" i="23"/>
  <c r="P1592" i="23"/>
  <c r="P1593" i="23"/>
  <c r="P1595" i="23"/>
  <c r="P1596" i="23"/>
  <c r="P1597" i="23"/>
  <c r="P1601" i="23"/>
  <c r="P1602" i="23"/>
  <c r="P1603" i="23"/>
  <c r="P1604" i="23"/>
  <c r="P1605" i="23"/>
  <c r="P1606" i="23"/>
  <c r="P1607" i="23"/>
  <c r="P1608" i="23"/>
  <c r="P1609" i="23"/>
  <c r="P1610" i="23"/>
  <c r="P1611" i="23"/>
  <c r="P1612" i="23"/>
  <c r="P1614" i="23"/>
  <c r="P1616" i="23"/>
  <c r="P1617" i="23"/>
  <c r="P1619" i="23"/>
  <c r="P1622" i="23"/>
  <c r="P1623" i="23"/>
  <c r="P1624" i="23"/>
  <c r="P1625" i="23"/>
  <c r="P1626" i="23"/>
  <c r="P1629" i="23"/>
  <c r="P1630" i="23"/>
  <c r="P1631" i="23"/>
  <c r="P1632" i="23"/>
  <c r="P1633" i="23"/>
  <c r="P1634" i="23"/>
  <c r="P1635" i="23"/>
  <c r="P1636" i="23"/>
  <c r="P1637" i="23"/>
  <c r="P1638" i="23"/>
  <c r="P1639" i="23"/>
  <c r="P1640" i="23"/>
  <c r="P1641" i="23"/>
  <c r="P1642" i="23"/>
  <c r="P1644" i="23"/>
  <c r="P1645" i="23"/>
  <c r="P1646" i="23"/>
  <c r="P1647" i="23"/>
  <c r="P1648" i="23"/>
  <c r="P1649" i="23"/>
  <c r="P1651" i="23"/>
  <c r="P1652" i="23"/>
  <c r="P1653" i="23"/>
  <c r="P1654" i="23"/>
  <c r="P1655" i="23"/>
  <c r="P1656" i="23"/>
  <c r="P1657" i="23"/>
  <c r="P1658" i="23"/>
  <c r="P1659" i="23"/>
  <c r="P1660" i="23"/>
  <c r="P1661" i="23"/>
  <c r="P1662" i="23"/>
  <c r="P1663" i="23"/>
  <c r="P1664" i="23"/>
  <c r="P1666" i="23"/>
  <c r="P1667" i="23"/>
  <c r="P1668" i="23"/>
  <c r="P1669" i="23"/>
  <c r="P1670" i="23"/>
  <c r="P1671" i="23"/>
  <c r="P1672" i="23"/>
  <c r="P1673" i="23"/>
  <c r="P1675" i="23"/>
  <c r="P1676" i="23"/>
  <c r="P1678" i="23"/>
  <c r="P1679" i="23"/>
  <c r="P1680" i="23"/>
  <c r="P1681" i="23"/>
  <c r="P1682" i="23"/>
  <c r="P1705" i="23"/>
  <c r="P1706" i="23"/>
  <c r="P1707" i="23"/>
  <c r="P1708" i="23"/>
  <c r="P1710" i="23"/>
  <c r="P1711" i="23"/>
  <c r="P1712" i="23"/>
  <c r="P1713" i="23"/>
  <c r="P1714" i="23"/>
  <c r="P1715" i="23"/>
  <c r="P1716" i="23"/>
  <c r="P1717" i="23"/>
  <c r="P1719" i="23"/>
  <c r="P1720" i="23"/>
  <c r="P1721" i="23"/>
  <c r="P1722" i="23"/>
  <c r="P1724" i="23"/>
  <c r="P1725" i="23"/>
  <c r="P1726" i="23"/>
  <c r="P1727" i="23"/>
  <c r="P1729" i="23"/>
  <c r="P1730" i="23"/>
  <c r="P1731" i="23"/>
  <c r="P1732" i="23"/>
  <c r="P1733" i="23"/>
  <c r="P1734" i="23"/>
  <c r="P1735" i="23"/>
  <c r="P1736" i="23"/>
  <c r="P1737" i="23"/>
  <c r="P1738" i="23"/>
  <c r="P1739" i="23"/>
  <c r="P1740" i="23"/>
  <c r="P1741" i="23"/>
  <c r="P1742" i="23"/>
  <c r="P1743" i="23"/>
  <c r="P1744" i="23"/>
  <c r="P1745" i="23"/>
  <c r="P1747" i="23"/>
  <c r="P1748" i="23"/>
  <c r="P1749" i="23"/>
  <c r="P1750" i="23"/>
  <c r="P1752" i="23"/>
  <c r="P1753" i="23"/>
  <c r="P1754" i="23"/>
  <c r="P1755" i="23"/>
  <c r="P1756" i="23"/>
  <c r="P1757" i="23"/>
  <c r="P1759" i="23"/>
  <c r="P1760" i="23"/>
  <c r="P1761" i="23"/>
  <c r="P1762" i="23"/>
  <c r="P1764" i="23"/>
  <c r="P1765" i="23"/>
  <c r="P1766" i="23"/>
  <c r="P1767" i="23"/>
  <c r="P1768" i="23"/>
  <c r="P1769" i="23"/>
  <c r="P1770" i="23"/>
  <c r="P1771" i="23"/>
  <c r="P1772" i="23"/>
  <c r="P1773" i="23"/>
  <c r="P1774" i="23"/>
  <c r="P1775" i="23"/>
  <c r="P1776" i="23"/>
  <c r="P1777" i="23"/>
  <c r="P1778" i="23"/>
  <c r="P1779" i="23"/>
  <c r="P1780" i="23"/>
  <c r="P1781" i="23"/>
  <c r="P1782" i="23"/>
  <c r="P1783" i="23"/>
  <c r="P1784" i="23"/>
  <c r="P1785" i="23"/>
  <c r="P1786" i="23"/>
  <c r="P1787" i="23"/>
  <c r="P1788" i="23"/>
  <c r="P1789" i="23"/>
  <c r="P1790" i="23"/>
  <c r="P1791" i="23"/>
  <c r="P1792" i="23"/>
  <c r="P1793" i="23"/>
  <c r="P1794" i="23"/>
  <c r="P1795" i="23"/>
  <c r="P1796" i="23"/>
  <c r="P1797" i="23"/>
  <c r="P1798" i="23"/>
  <c r="P1799" i="23"/>
  <c r="P1800" i="23"/>
  <c r="P1801" i="23"/>
  <c r="P1802" i="23"/>
  <c r="P1803" i="23"/>
  <c r="P1804" i="23"/>
  <c r="P1805" i="23"/>
  <c r="P1806" i="23"/>
  <c r="P1807" i="23"/>
  <c r="P1808" i="23"/>
  <c r="P1809" i="23"/>
  <c r="P1810" i="23"/>
  <c r="P1811" i="23"/>
  <c r="P1812" i="23"/>
  <c r="P1813" i="23"/>
  <c r="P1814" i="23"/>
  <c r="P1815" i="23"/>
  <c r="P1816" i="23"/>
  <c r="P1817" i="23"/>
  <c r="P1818" i="23"/>
  <c r="P1819" i="23"/>
  <c r="P1820" i="23"/>
  <c r="P1821" i="23"/>
  <c r="P1822" i="23"/>
  <c r="P1823" i="23"/>
  <c r="P1824" i="23"/>
  <c r="P1825" i="23"/>
  <c r="P1826" i="23"/>
  <c r="P1827" i="23"/>
  <c r="P1828" i="23"/>
  <c r="P1829" i="23"/>
  <c r="P1830" i="23"/>
  <c r="P1831" i="23"/>
  <c r="P1832" i="23"/>
  <c r="P1833" i="23"/>
  <c r="P1834" i="23"/>
  <c r="P1835" i="23"/>
  <c r="P1836" i="23"/>
  <c r="P1837" i="23"/>
  <c r="P1838" i="23"/>
  <c r="P1839" i="23"/>
  <c r="P1840" i="23"/>
  <c r="P1841" i="23"/>
  <c r="P1842" i="23"/>
  <c r="P1843" i="23"/>
  <c r="P1844" i="23"/>
  <c r="P1845" i="23"/>
  <c r="P1846" i="23"/>
  <c r="P1847" i="23"/>
  <c r="P1848" i="23"/>
  <c r="P1849" i="23"/>
  <c r="P1850" i="23"/>
  <c r="P1851" i="23"/>
  <c r="P1852" i="23"/>
  <c r="P1853" i="23"/>
  <c r="P1854" i="23"/>
  <c r="P1855" i="23"/>
  <c r="P1856" i="23"/>
  <c r="P1857" i="23"/>
  <c r="P1858" i="23"/>
  <c r="P1859" i="23"/>
  <c r="P1860" i="23"/>
  <c r="P1861" i="23"/>
  <c r="P1862" i="23"/>
  <c r="P1863" i="23"/>
  <c r="P1864" i="23"/>
  <c r="P1865" i="23"/>
  <c r="P1866" i="23"/>
  <c r="P1867" i="23"/>
  <c r="P1868" i="23"/>
  <c r="P1869" i="23"/>
  <c r="P1870" i="23"/>
  <c r="P1871" i="23"/>
  <c r="P1872" i="23"/>
  <c r="P1873" i="23"/>
  <c r="P1874" i="23"/>
  <c r="P1875" i="23"/>
  <c r="P1876" i="23"/>
  <c r="P1877" i="23"/>
  <c r="P1878" i="23"/>
  <c r="P1879" i="23"/>
  <c r="P1880" i="23"/>
  <c r="P1881" i="23"/>
  <c r="P1882" i="23"/>
  <c r="P1883" i="23"/>
  <c r="P1884" i="23"/>
  <c r="P1885" i="23"/>
  <c r="P1886" i="23"/>
  <c r="P1887" i="23"/>
  <c r="P1888" i="23"/>
  <c r="P1889" i="23"/>
  <c r="P1890" i="23"/>
  <c r="P1891" i="23"/>
  <c r="P1892" i="23"/>
  <c r="P1893" i="23"/>
  <c r="P1894" i="23"/>
  <c r="P1895" i="23"/>
  <c r="P1896" i="23"/>
  <c r="P1897" i="23"/>
  <c r="P1898" i="23"/>
  <c r="P1899" i="23"/>
  <c r="P1900" i="23"/>
  <c r="P1901" i="23"/>
  <c r="P1902" i="23"/>
  <c r="P1903" i="23"/>
  <c r="P1904" i="23"/>
  <c r="P1905" i="23"/>
  <c r="P1906" i="23"/>
  <c r="P1907" i="23"/>
  <c r="P1908" i="23"/>
  <c r="P1909" i="23"/>
  <c r="P1910" i="23"/>
  <c r="P1911" i="23"/>
  <c r="P1912" i="23"/>
  <c r="P1913" i="23"/>
  <c r="P1914" i="23"/>
  <c r="P1915" i="23"/>
  <c r="P1916" i="23"/>
  <c r="P1917" i="23"/>
  <c r="P1918" i="23"/>
  <c r="P1919" i="23"/>
  <c r="P1920" i="23"/>
  <c r="P1921" i="23"/>
  <c r="P1922" i="23"/>
  <c r="P1923" i="23"/>
  <c r="P1924" i="23"/>
  <c r="P1925" i="23"/>
  <c r="P1926" i="23"/>
  <c r="P1927" i="23"/>
  <c r="P1928" i="23"/>
  <c r="P1930" i="23"/>
  <c r="P1931" i="23"/>
  <c r="P1932" i="23"/>
  <c r="P1933" i="23"/>
  <c r="P1934" i="23"/>
  <c r="P1935" i="23"/>
  <c r="P1936" i="23"/>
  <c r="P1937" i="23"/>
  <c r="P1938" i="23"/>
  <c r="P1939" i="23"/>
  <c r="P1940" i="23"/>
  <c r="P1941" i="23"/>
  <c r="P1942" i="23"/>
  <c r="P1943" i="23"/>
  <c r="P1944" i="23"/>
  <c r="P1945" i="23"/>
  <c r="P1946" i="23"/>
  <c r="P1947" i="23"/>
  <c r="P1948" i="23"/>
  <c r="P1949" i="23"/>
  <c r="P1950" i="23"/>
  <c r="P1952" i="23"/>
  <c r="P1953" i="23"/>
  <c r="P1954" i="23"/>
  <c r="P1955" i="23"/>
  <c r="P1956" i="23"/>
  <c r="P1957" i="23"/>
  <c r="P1958" i="23"/>
  <c r="P1959" i="23"/>
  <c r="P1960" i="23"/>
  <c r="P1961" i="23"/>
  <c r="P1962" i="23"/>
  <c r="P1963" i="23"/>
  <c r="P1964" i="23"/>
  <c r="P1965" i="23"/>
  <c r="P1966" i="23"/>
  <c r="P1967" i="23"/>
  <c r="P1968" i="23"/>
  <c r="P1969" i="23"/>
  <c r="P1970" i="23"/>
  <c r="P1971" i="23"/>
  <c r="P1972" i="23"/>
  <c r="P1973" i="23"/>
  <c r="P1975" i="23"/>
  <c r="P1976" i="23"/>
  <c r="P1977" i="23"/>
  <c r="P1978" i="23"/>
  <c r="P1979" i="23"/>
  <c r="P1980" i="23"/>
  <c r="P1981" i="23"/>
  <c r="P1982" i="23"/>
  <c r="P1983" i="23"/>
  <c r="P1984" i="23"/>
  <c r="P1986" i="23"/>
  <c r="P1987" i="23"/>
  <c r="P1988" i="23"/>
  <c r="P1989" i="23"/>
  <c r="P1990" i="23"/>
  <c r="P1991" i="23"/>
  <c r="P1992" i="23"/>
  <c r="P1993" i="23"/>
  <c r="P1994" i="23"/>
  <c r="P1995" i="23"/>
  <c r="P1996" i="23"/>
  <c r="P1997" i="23"/>
  <c r="P1998" i="23"/>
  <c r="P2000" i="23"/>
  <c r="P2001" i="23"/>
  <c r="P2002" i="23"/>
  <c r="P2004" i="23"/>
  <c r="P2005" i="23"/>
  <c r="P2006" i="23"/>
  <c r="P2007" i="23"/>
  <c r="P2008" i="23"/>
  <c r="P2009" i="23"/>
  <c r="P2010" i="23"/>
  <c r="P2011" i="23"/>
  <c r="P2012" i="23"/>
  <c r="P2013" i="23"/>
  <c r="P2014" i="23"/>
  <c r="P2015" i="23"/>
  <c r="P2017" i="23"/>
  <c r="P2018" i="23"/>
  <c r="P2019" i="23"/>
  <c r="P2020" i="23"/>
  <c r="P2021" i="23"/>
  <c r="P2022" i="23"/>
  <c r="P2023" i="23"/>
  <c r="P2024" i="23"/>
  <c r="P2025" i="23"/>
  <c r="P2026" i="23"/>
  <c r="P2027" i="23"/>
  <c r="P2028" i="23"/>
  <c r="P2030" i="23"/>
  <c r="P2031" i="23"/>
  <c r="P2032" i="23"/>
  <c r="P2034" i="23"/>
  <c r="P2035" i="23"/>
  <c r="P2036" i="23"/>
  <c r="P2037" i="23"/>
  <c r="P2038" i="23"/>
  <c r="P2040" i="23"/>
  <c r="P2041" i="23"/>
  <c r="P2042" i="23"/>
  <c r="P2043" i="23"/>
  <c r="P2044" i="23"/>
  <c r="P2045" i="23"/>
  <c r="P2046" i="23"/>
  <c r="P2047" i="23"/>
  <c r="P2048" i="23"/>
  <c r="P2049" i="23"/>
  <c r="P2050" i="23"/>
  <c r="P2053" i="23"/>
  <c r="P2054" i="23"/>
  <c r="P2055" i="23"/>
  <c r="P2056" i="23"/>
  <c r="P2057" i="23"/>
  <c r="P2058" i="23"/>
  <c r="P2059" i="23"/>
  <c r="P2060" i="23"/>
  <c r="P2061" i="23"/>
  <c r="P2062" i="23"/>
  <c r="P2063" i="23"/>
  <c r="P2064" i="23"/>
  <c r="P2065" i="23"/>
  <c r="P2066" i="23"/>
  <c r="P2067" i="23"/>
  <c r="P2068" i="23"/>
  <c r="P2069" i="23"/>
  <c r="P2070" i="23"/>
  <c r="P2071" i="23"/>
  <c r="P2072" i="23"/>
  <c r="P2073" i="23"/>
  <c r="P2074" i="23"/>
  <c r="P2075" i="23"/>
  <c r="P2076" i="23"/>
  <c r="P2077" i="23"/>
  <c r="P2078" i="23"/>
  <c r="P2079" i="23"/>
  <c r="P2080" i="23"/>
  <c r="P2081" i="23"/>
  <c r="P2082" i="23"/>
  <c r="P2083" i="23"/>
  <c r="P2084" i="23"/>
  <c r="P2085" i="23"/>
  <c r="P2086" i="23"/>
  <c r="P2087" i="23"/>
  <c r="P2088" i="23"/>
  <c r="P2089" i="23"/>
  <c r="P2091" i="23"/>
  <c r="P2092" i="23"/>
  <c r="P2093" i="23"/>
  <c r="P2094" i="23"/>
  <c r="P2095" i="23"/>
  <c r="P2096" i="23"/>
  <c r="P2097" i="23"/>
  <c r="P2098" i="23"/>
  <c r="P2099" i="23"/>
  <c r="P2100" i="23"/>
  <c r="P2101" i="23"/>
  <c r="P2102" i="23"/>
  <c r="P2103" i="23"/>
  <c r="P2104" i="23"/>
  <c r="P2105" i="23"/>
  <c r="P2106" i="23"/>
  <c r="P2107" i="23"/>
  <c r="P2108" i="23"/>
  <c r="P2109" i="23"/>
  <c r="P2110" i="23"/>
  <c r="P2111" i="23"/>
  <c r="P2112" i="23"/>
  <c r="P2115" i="23"/>
  <c r="P2117" i="23"/>
  <c r="P2118" i="23"/>
  <c r="P2119" i="23"/>
  <c r="P2120" i="23"/>
  <c r="P2121" i="23"/>
  <c r="P2122" i="23"/>
  <c r="P2123" i="23"/>
  <c r="P2124" i="23"/>
  <c r="P2125" i="23"/>
  <c r="P2126" i="23"/>
  <c r="P2128" i="23"/>
  <c r="P2129" i="23"/>
  <c r="P2130" i="23"/>
  <c r="P2131" i="23"/>
  <c r="P2132" i="23"/>
  <c r="P2133" i="23"/>
  <c r="P2134" i="23"/>
  <c r="P2135" i="23"/>
  <c r="P2136" i="23"/>
  <c r="P2137" i="23"/>
  <c r="P2141" i="23"/>
  <c r="P2142" i="23"/>
  <c r="P2143" i="23"/>
  <c r="P2144" i="23"/>
  <c r="P2145" i="23"/>
  <c r="P2147" i="23"/>
  <c r="P2148" i="23"/>
  <c r="P2149" i="23"/>
  <c r="P2150" i="23"/>
  <c r="P2151" i="23"/>
  <c r="P2152" i="23"/>
  <c r="P2153" i="23"/>
  <c r="P2154" i="23"/>
  <c r="P2155" i="23"/>
  <c r="P2156" i="23"/>
  <c r="P2157" i="23"/>
  <c r="P2158" i="23"/>
  <c r="P2159" i="23"/>
  <c r="P2161" i="23"/>
  <c r="P2162" i="23"/>
  <c r="P2163" i="23"/>
  <c r="P2164" i="23"/>
  <c r="P2165" i="23"/>
  <c r="P2166" i="23"/>
  <c r="P2167" i="23"/>
  <c r="P2168" i="23"/>
  <c r="P2169" i="23"/>
  <c r="P2170" i="23"/>
  <c r="P2171" i="23"/>
  <c r="P2172" i="23"/>
  <c r="P2173" i="23"/>
  <c r="P2174" i="23"/>
  <c r="P2175" i="23"/>
  <c r="P2176" i="23"/>
  <c r="P2177" i="23"/>
  <c r="P2178" i="23"/>
  <c r="P2179" i="23"/>
  <c r="P2180" i="23"/>
  <c r="P2181" i="23"/>
  <c r="P2184" i="23"/>
  <c r="P2185" i="23"/>
  <c r="P2186" i="23"/>
  <c r="P2188" i="23"/>
  <c r="P2189" i="23"/>
  <c r="P2191" i="23"/>
  <c r="P2192" i="23"/>
  <c r="P2193" i="23"/>
  <c r="P2195" i="23"/>
  <c r="P2197" i="23"/>
  <c r="P2198" i="23"/>
  <c r="P2199" i="23"/>
  <c r="P2200" i="23"/>
  <c r="P2201" i="23"/>
  <c r="P2202" i="23"/>
  <c r="P2203" i="23"/>
  <c r="P2204" i="23"/>
  <c r="P2205" i="23"/>
  <c r="P2206" i="23"/>
  <c r="P2207" i="23"/>
  <c r="P2209" i="23"/>
  <c r="P2211" i="23"/>
  <c r="P2212" i="23"/>
  <c r="P2213" i="23"/>
  <c r="P2214" i="23"/>
  <c r="P2216" i="23"/>
  <c r="P2219" i="23"/>
  <c r="P2220" i="23"/>
  <c r="P2243" i="23"/>
  <c r="P2244" i="23"/>
  <c r="P2245" i="23"/>
  <c r="P2246" i="23"/>
  <c r="P2247" i="23"/>
  <c r="P2248" i="23"/>
  <c r="P2249" i="23"/>
  <c r="P2250" i="23"/>
  <c r="P2251" i="23"/>
  <c r="P2252" i="23"/>
  <c r="P2253" i="23"/>
  <c r="P2254" i="23"/>
  <c r="P2255" i="23"/>
  <c r="P2256" i="23"/>
  <c r="P2258" i="23"/>
  <c r="P2259" i="23"/>
  <c r="P2260" i="23"/>
  <c r="P2261" i="23"/>
  <c r="P2262" i="23"/>
  <c r="P2263" i="23"/>
  <c r="P2264" i="23"/>
  <c r="P2265" i="23"/>
  <c r="P2266" i="23"/>
  <c r="P2267" i="23"/>
  <c r="P2268" i="23"/>
  <c r="P2269" i="23"/>
  <c r="P2270" i="23"/>
  <c r="P2271" i="23"/>
  <c r="P2272" i="23"/>
  <c r="P2273" i="23"/>
  <c r="P2274" i="23"/>
  <c r="P2275" i="23"/>
  <c r="P2276" i="23"/>
  <c r="P2277" i="23"/>
  <c r="P2278" i="23"/>
  <c r="P2279" i="23"/>
  <c r="P2280" i="23"/>
  <c r="P2281" i="23"/>
  <c r="P2282" i="23"/>
  <c r="P2283" i="23"/>
  <c r="P2284" i="23"/>
  <c r="P2285" i="23"/>
  <c r="P2286" i="23"/>
  <c r="P2287" i="23"/>
  <c r="P2288" i="23"/>
  <c r="P2289" i="23"/>
  <c r="P2290" i="23"/>
  <c r="P2291" i="23"/>
  <c r="P2292" i="23"/>
  <c r="P2293" i="23"/>
  <c r="P2294" i="23"/>
  <c r="P2295" i="23"/>
  <c r="P2296" i="23"/>
  <c r="P2297" i="23"/>
  <c r="P2298" i="23"/>
  <c r="P2299" i="23"/>
  <c r="P2300" i="23"/>
  <c r="P2301" i="23"/>
  <c r="P2302" i="23"/>
  <c r="P2303" i="23"/>
  <c r="P2304" i="23"/>
  <c r="P2305" i="23"/>
  <c r="P2306" i="23"/>
  <c r="P2307" i="23"/>
  <c r="P2308" i="23"/>
  <c r="P2309" i="23"/>
  <c r="P2310" i="23"/>
  <c r="P2311" i="23"/>
  <c r="P2312" i="23"/>
  <c r="P2313" i="23"/>
  <c r="P2314" i="23"/>
  <c r="P2315" i="23"/>
  <c r="P2316" i="23"/>
  <c r="P2317" i="23"/>
  <c r="P2318" i="23"/>
  <c r="P2319" i="23"/>
  <c r="P2320" i="23"/>
  <c r="P2321" i="23"/>
  <c r="P2322" i="23"/>
  <c r="P2323" i="23"/>
  <c r="P2324" i="23"/>
  <c r="P2325" i="23"/>
  <c r="P2327" i="23"/>
  <c r="P2328" i="23"/>
  <c r="P2329" i="23"/>
  <c r="P2330" i="23"/>
  <c r="P2331" i="23"/>
  <c r="P2332" i="23"/>
  <c r="P2333" i="23"/>
  <c r="P2334" i="23"/>
  <c r="P2335" i="23"/>
  <c r="P2336" i="23"/>
  <c r="P2337" i="23"/>
  <c r="P2338" i="23"/>
  <c r="P2339" i="23"/>
  <c r="P2340" i="23"/>
  <c r="P2341" i="23"/>
  <c r="P2342" i="23"/>
  <c r="P2343" i="23"/>
  <c r="P2388" i="23"/>
  <c r="P2389" i="23"/>
  <c r="P2390" i="23"/>
  <c r="P2391" i="23"/>
  <c r="P2392" i="23"/>
  <c r="P2393" i="23"/>
  <c r="P2394" i="23"/>
  <c r="P2397" i="23"/>
  <c r="P2398" i="23"/>
  <c r="P2400" i="23"/>
  <c r="P2401" i="23"/>
  <c r="P2402" i="23"/>
  <c r="P2403" i="23"/>
  <c r="P2405" i="23"/>
  <c r="P2406" i="23"/>
  <c r="P2407" i="23"/>
  <c r="P2408" i="23"/>
  <c r="P2410" i="23"/>
  <c r="P2413" i="23"/>
  <c r="P2414" i="23"/>
  <c r="P2415" i="23"/>
  <c r="P2416" i="23"/>
  <c r="P2417" i="23"/>
  <c r="P2418" i="23"/>
  <c r="P2419" i="23"/>
  <c r="P2420" i="23"/>
  <c r="P2421" i="23"/>
  <c r="P2422" i="23"/>
  <c r="P2423" i="23"/>
  <c r="P2424" i="23"/>
  <c r="P2425" i="23"/>
  <c r="P2426" i="23"/>
  <c r="P2427" i="23"/>
  <c r="P2428" i="23"/>
  <c r="P2429" i="23"/>
  <c r="P2430" i="23"/>
  <c r="P2431" i="23"/>
  <c r="P2432" i="23"/>
  <c r="P2433" i="23"/>
  <c r="P2434" i="23"/>
  <c r="P2435" i="23"/>
  <c r="P2436" i="23"/>
  <c r="P2437" i="23"/>
  <c r="P2438" i="23"/>
  <c r="P2439" i="23"/>
  <c r="P2440" i="23"/>
  <c r="P2441" i="23"/>
  <c r="P2442" i="23"/>
  <c r="P2443" i="23"/>
  <c r="P2445" i="23"/>
  <c r="P2446" i="23"/>
  <c r="P2447" i="23"/>
  <c r="P2448" i="23"/>
  <c r="P2449" i="23"/>
  <c r="P2450" i="23"/>
  <c r="P2451" i="23"/>
  <c r="P2452" i="23"/>
  <c r="P2453" i="23"/>
  <c r="P2454" i="23"/>
  <c r="P2455" i="23"/>
  <c r="P2456" i="23"/>
  <c r="P2457" i="23"/>
  <c r="P2458" i="23"/>
  <c r="P2459" i="23"/>
  <c r="P2460" i="23"/>
  <c r="P2461" i="23"/>
  <c r="P2462" i="23"/>
  <c r="P2463" i="23"/>
  <c r="P2464" i="23"/>
  <c r="P2465" i="23"/>
  <c r="P2466" i="23"/>
  <c r="P2467" i="23"/>
  <c r="P2468" i="23"/>
  <c r="P2469" i="23"/>
  <c r="P2470" i="23"/>
  <c r="P2471" i="23"/>
  <c r="P2472" i="23"/>
  <c r="P2473" i="23"/>
  <c r="P2474" i="23"/>
  <c r="P2475" i="23"/>
  <c r="P2476" i="23"/>
  <c r="P2477" i="23"/>
  <c r="P2478" i="23"/>
  <c r="P2479" i="23"/>
  <c r="P2480" i="23"/>
  <c r="P2481" i="23"/>
  <c r="P2482" i="23"/>
  <c r="P2483" i="23"/>
  <c r="P2484" i="23"/>
  <c r="P2485" i="23"/>
  <c r="P2486" i="23"/>
  <c r="P2487" i="23"/>
  <c r="P2488" i="23"/>
  <c r="P2489" i="23"/>
  <c r="P2494" i="23"/>
  <c r="P2495" i="23"/>
  <c r="P2496" i="23"/>
  <c r="P2497" i="23"/>
  <c r="P2498" i="23"/>
  <c r="P2499" i="23"/>
  <c r="P2500" i="23"/>
  <c r="P2501" i="23"/>
  <c r="P2502" i="23"/>
  <c r="P2503" i="23"/>
  <c r="P2504" i="23"/>
  <c r="P2505" i="23"/>
  <c r="P2506" i="23"/>
  <c r="P2507" i="23"/>
  <c r="P2508" i="23"/>
  <c r="P2509" i="23"/>
  <c r="P2510" i="23"/>
  <c r="P2511" i="23"/>
  <c r="P2512" i="23"/>
  <c r="P2513" i="23"/>
  <c r="P2514" i="23"/>
  <c r="P2515" i="23"/>
  <c r="P2516" i="23"/>
  <c r="P2517" i="23"/>
  <c r="P2518" i="23"/>
  <c r="P2519" i="23"/>
  <c r="P2520" i="23"/>
  <c r="P2521" i="23"/>
  <c r="P2522" i="23"/>
  <c r="P2523" i="23"/>
  <c r="P2524" i="23"/>
  <c r="P2525" i="23"/>
  <c r="P2526" i="23"/>
  <c r="P2527" i="23"/>
  <c r="P2528" i="23"/>
  <c r="P2529" i="23"/>
  <c r="P2530" i="23"/>
  <c r="P2531" i="23"/>
  <c r="P2532" i="23"/>
  <c r="P2533" i="23"/>
  <c r="P2534" i="23"/>
  <c r="P2535" i="23"/>
  <c r="P2536" i="23"/>
  <c r="P2537" i="23"/>
  <c r="P2538" i="23"/>
  <c r="P2539" i="23"/>
  <c r="P2540" i="23"/>
  <c r="P2541" i="23"/>
  <c r="P2543" i="23"/>
  <c r="P2544" i="23"/>
  <c r="P2545" i="23"/>
  <c r="P2546" i="23"/>
  <c r="P2547" i="23"/>
  <c r="P2548" i="23"/>
  <c r="P2549" i="23"/>
  <c r="P2550" i="23"/>
  <c r="P2551" i="23"/>
  <c r="P2552" i="23"/>
  <c r="P2553" i="23"/>
  <c r="P2554" i="23"/>
  <c r="P2555" i="23"/>
  <c r="P2556" i="23"/>
  <c r="P2557" i="23"/>
  <c r="P2558" i="23"/>
  <c r="P2559" i="23"/>
  <c r="P2560" i="23"/>
  <c r="P2561" i="23"/>
  <c r="P2562" i="23"/>
  <c r="P2563" i="23"/>
  <c r="P2564" i="23"/>
  <c r="P2565" i="23"/>
  <c r="P2566" i="23"/>
  <c r="P2567" i="23"/>
  <c r="P2568" i="23"/>
  <c r="P2569" i="23"/>
  <c r="P2570" i="23"/>
  <c r="P2571" i="23"/>
  <c r="P2572" i="23"/>
  <c r="P2573" i="23"/>
  <c r="P2574" i="23"/>
  <c r="P2575" i="23"/>
  <c r="P2576" i="23"/>
  <c r="P2577" i="23"/>
  <c r="P2578" i="23"/>
  <c r="P2580" i="23"/>
  <c r="P2581" i="23"/>
  <c r="P2582" i="23"/>
  <c r="P2583" i="23"/>
  <c r="P2584" i="23"/>
  <c r="P2585" i="23"/>
  <c r="P2586" i="23"/>
  <c r="P2587" i="23"/>
  <c r="P2588" i="23"/>
  <c r="P2589" i="23"/>
  <c r="P2590" i="23"/>
  <c r="P2591" i="23"/>
  <c r="P2592" i="23"/>
  <c r="P2593" i="23"/>
  <c r="P2594" i="23"/>
  <c r="P2595" i="23"/>
  <c r="P2596" i="23"/>
  <c r="P2597" i="23"/>
  <c r="P2598" i="23"/>
  <c r="P2599" i="23"/>
  <c r="P2600" i="23"/>
  <c r="P2601" i="23"/>
  <c r="P2602" i="23"/>
  <c r="P2603" i="23"/>
  <c r="P2604" i="23"/>
  <c r="P2605" i="23"/>
  <c r="P2606" i="23"/>
  <c r="P2607" i="23"/>
  <c r="P2608" i="23"/>
  <c r="P2609" i="23"/>
  <c r="P2610" i="23"/>
  <c r="P2611" i="23"/>
  <c r="P2612" i="23"/>
  <c r="P2613" i="23"/>
  <c r="P2614" i="23"/>
  <c r="P2615" i="23"/>
  <c r="P2616" i="23"/>
  <c r="P2617" i="23"/>
  <c r="P2618" i="23"/>
  <c r="P2619" i="23"/>
  <c r="P2621" i="23"/>
  <c r="P2622" i="23"/>
  <c r="P2623" i="23"/>
  <c r="P2624" i="23"/>
  <c r="P2625" i="23"/>
  <c r="P2626" i="23"/>
  <c r="P2627" i="23"/>
  <c r="P2628" i="23"/>
  <c r="P2629" i="23"/>
  <c r="P2630" i="23"/>
  <c r="P2631" i="23"/>
  <c r="P2632" i="23"/>
  <c r="P2633" i="23"/>
  <c r="P2634" i="23"/>
  <c r="P2635" i="23"/>
  <c r="P2636" i="23"/>
  <c r="P2637" i="23"/>
  <c r="P2638" i="23"/>
  <c r="P2639" i="23"/>
  <c r="P2640" i="23"/>
  <c r="P2641" i="23"/>
  <c r="P2642" i="23"/>
  <c r="P2643" i="23"/>
  <c r="P2644" i="23"/>
  <c r="P2645" i="23"/>
  <c r="P2646" i="23"/>
  <c r="P2647" i="23"/>
  <c r="P2648" i="23"/>
  <c r="P2649" i="23"/>
  <c r="P2650" i="23"/>
  <c r="P2651" i="23"/>
  <c r="P2652" i="23"/>
  <c r="P2653" i="23"/>
  <c r="P2654" i="23"/>
  <c r="P2655" i="23"/>
  <c r="P2656" i="23"/>
  <c r="P2657" i="23"/>
  <c r="P2658" i="23"/>
  <c r="P2659" i="23"/>
  <c r="P2660" i="23"/>
  <c r="P2661" i="23"/>
  <c r="P2662" i="23"/>
  <c r="P2663" i="23"/>
  <c r="P2665" i="23"/>
  <c r="P2666" i="23"/>
  <c r="P2667" i="23"/>
  <c r="P2668" i="23"/>
  <c r="P2669" i="23"/>
  <c r="P2670" i="23"/>
  <c r="P2671" i="23"/>
  <c r="P2672" i="23"/>
  <c r="P2673" i="23"/>
  <c r="P2674" i="23"/>
  <c r="P2675" i="23"/>
  <c r="P2677" i="23"/>
  <c r="P2754" i="23"/>
  <c r="P2755" i="23"/>
  <c r="P2756" i="23"/>
  <c r="P2757" i="23"/>
  <c r="P2758" i="23"/>
  <c r="P2759" i="23"/>
  <c r="P2760" i="23"/>
  <c r="P2761" i="23"/>
  <c r="P2762" i="23"/>
  <c r="P2763" i="23"/>
  <c r="P2764" i="23"/>
  <c r="P2765" i="23"/>
  <c r="P2766" i="23"/>
  <c r="P2767" i="23"/>
  <c r="P2768" i="23"/>
  <c r="P2769" i="23"/>
  <c r="P2770" i="23"/>
  <c r="P2771" i="23"/>
  <c r="P2772" i="23"/>
  <c r="P2773" i="23"/>
  <c r="P2774" i="23"/>
  <c r="P2775" i="23"/>
  <c r="P2776" i="23"/>
  <c r="P2777" i="23"/>
  <c r="P2778" i="23"/>
  <c r="P2779" i="23"/>
  <c r="P2780" i="23"/>
  <c r="P2781" i="23"/>
  <c r="P2782" i="23"/>
  <c r="P2783" i="23"/>
  <c r="P2784" i="23"/>
  <c r="P2785" i="23"/>
  <c r="P2786" i="23"/>
  <c r="P2787" i="23"/>
  <c r="P2788" i="23"/>
  <c r="P2789" i="23"/>
  <c r="P2790" i="23"/>
  <c r="P2791" i="23"/>
  <c r="P2792" i="23"/>
  <c r="P2793" i="23"/>
  <c r="P2794" i="23"/>
  <c r="P2795" i="23"/>
  <c r="P2797" i="23"/>
  <c r="P2798" i="23"/>
  <c r="P2799" i="23"/>
  <c r="P2800" i="23"/>
  <c r="P2801" i="23"/>
  <c r="P2804" i="23"/>
  <c r="P2805" i="23"/>
  <c r="P2806" i="23"/>
  <c r="P2807" i="23"/>
  <c r="P2808" i="23"/>
  <c r="P2809" i="23"/>
  <c r="P2810" i="23"/>
  <c r="P2811" i="23"/>
  <c r="P2812" i="23"/>
  <c r="P2813" i="23"/>
  <c r="P2814" i="23"/>
  <c r="P2815" i="23"/>
  <c r="P2816" i="23"/>
  <c r="P2817" i="23"/>
  <c r="P2818" i="23"/>
  <c r="P2819" i="23"/>
  <c r="P2820" i="23"/>
  <c r="P2821" i="23"/>
  <c r="P2822" i="23"/>
  <c r="P2823" i="23"/>
  <c r="P2824" i="23"/>
  <c r="P2825" i="23"/>
  <c r="P2826" i="23"/>
  <c r="P2827" i="23"/>
  <c r="P2828" i="23"/>
  <c r="P2829" i="23"/>
  <c r="P2831" i="23"/>
  <c r="P2833" i="23"/>
  <c r="P2835" i="23"/>
  <c r="P2836" i="23"/>
  <c r="P2837" i="23"/>
  <c r="P2838" i="23"/>
  <c r="P2839" i="23"/>
  <c r="P2840" i="23"/>
  <c r="P2841" i="23"/>
  <c r="P2842" i="23"/>
  <c r="P2843" i="23"/>
  <c r="P2844" i="23"/>
  <c r="P2845" i="23"/>
  <c r="P2846" i="23"/>
  <c r="P2847" i="23"/>
  <c r="P2848" i="23"/>
  <c r="P2849" i="23"/>
  <c r="P2850" i="23"/>
  <c r="P2851" i="23"/>
  <c r="P2852" i="23"/>
  <c r="P2853" i="23"/>
  <c r="P2854" i="23"/>
  <c r="P2855" i="23"/>
  <c r="P2856" i="23"/>
  <c r="P2857" i="23"/>
  <c r="P2858" i="23"/>
  <c r="P2859" i="23"/>
  <c r="P2860" i="23"/>
  <c r="P2861" i="23"/>
  <c r="P2862" i="23"/>
  <c r="P2863" i="23"/>
  <c r="P2864" i="23"/>
  <c r="P2865" i="23"/>
  <c r="P2866" i="23"/>
  <c r="P2867" i="23"/>
  <c r="P2868" i="23"/>
  <c r="P2869" i="23"/>
  <c r="P2870" i="23"/>
  <c r="P2871" i="23"/>
  <c r="P2872" i="23"/>
  <c r="P2873" i="23"/>
  <c r="P2874" i="23"/>
  <c r="P2875" i="23"/>
  <c r="P2876" i="23"/>
  <c r="P2877" i="23"/>
  <c r="P2878" i="23"/>
  <c r="P2879" i="23"/>
  <c r="P2880" i="23"/>
  <c r="P2881" i="23"/>
  <c r="P2882" i="23"/>
  <c r="P2883" i="23"/>
  <c r="P2884" i="23"/>
  <c r="P2885" i="23"/>
  <c r="P2886" i="23"/>
  <c r="P2887" i="23"/>
  <c r="P2888" i="23"/>
  <c r="P2889" i="23"/>
  <c r="P2890" i="23"/>
  <c r="P2891" i="23"/>
  <c r="P2892" i="23"/>
  <c r="P2893" i="23"/>
  <c r="P2894" i="23"/>
  <c r="P2895" i="23"/>
  <c r="P2896" i="23"/>
  <c r="P2897" i="23"/>
  <c r="P2898" i="23"/>
  <c r="P2899" i="23"/>
  <c r="P2900" i="23"/>
  <c r="P2901" i="23"/>
  <c r="P2902" i="23"/>
  <c r="P2903" i="23"/>
  <c r="P2904" i="23"/>
  <c r="P2905" i="23"/>
  <c r="P2906" i="23"/>
  <c r="P2907" i="23"/>
  <c r="P2908" i="23"/>
  <c r="P2909" i="23"/>
  <c r="P2910" i="23"/>
  <c r="P2911" i="23"/>
  <c r="P2912" i="23"/>
  <c r="P2913" i="23"/>
  <c r="P2914" i="23"/>
  <c r="P2915" i="23"/>
  <c r="P2918" i="23"/>
  <c r="P2919" i="23"/>
  <c r="P2920" i="23"/>
  <c r="P2921" i="23"/>
  <c r="P2922" i="23"/>
  <c r="P2923" i="23"/>
  <c r="P2924" i="23"/>
  <c r="P2925" i="23"/>
  <c r="P2926" i="23"/>
  <c r="P2927" i="23"/>
  <c r="P2928" i="23"/>
  <c r="P2929" i="23"/>
  <c r="P2930" i="23"/>
  <c r="P2931" i="23"/>
  <c r="P2932" i="23"/>
  <c r="P2934" i="23"/>
  <c r="P2935" i="23"/>
  <c r="P2936" i="23"/>
  <c r="P2937" i="23"/>
  <c r="P2938" i="23"/>
  <c r="P2939" i="23"/>
  <c r="P2940" i="23"/>
  <c r="P2941" i="23"/>
  <c r="P2942" i="23"/>
  <c r="P2943" i="23"/>
  <c r="P2944" i="23"/>
  <c r="P2945" i="23"/>
  <c r="P2946" i="23"/>
  <c r="P2947" i="23"/>
  <c r="P2948" i="23"/>
  <c r="P2949" i="23"/>
  <c r="P2950" i="23"/>
  <c r="P2951" i="23"/>
  <c r="P2952" i="23"/>
  <c r="P2953" i="23"/>
  <c r="P2954" i="23"/>
  <c r="P2955" i="23"/>
  <c r="P2956" i="23"/>
  <c r="P2957" i="23"/>
  <c r="P2958" i="23"/>
  <c r="P2959" i="23"/>
  <c r="P2960" i="23"/>
  <c r="P2961" i="23"/>
  <c r="P2962" i="23"/>
  <c r="P2963" i="23"/>
  <c r="P2964" i="23"/>
  <c r="P2965" i="23"/>
  <c r="P2966" i="23"/>
  <c r="P2967" i="23"/>
  <c r="P2968" i="23"/>
  <c r="P2969" i="23"/>
  <c r="P2970" i="23"/>
  <c r="P2971" i="23"/>
  <c r="P2972" i="23"/>
  <c r="P2973" i="23"/>
  <c r="P2974" i="23"/>
  <c r="P2975" i="23"/>
  <c r="P2976" i="23"/>
  <c r="P2977" i="23"/>
  <c r="P2978" i="23"/>
  <c r="P2979" i="23"/>
  <c r="P2980" i="23"/>
  <c r="P2981" i="23"/>
  <c r="P2982" i="23"/>
  <c r="P2983" i="23"/>
  <c r="P2985" i="23"/>
  <c r="P2986" i="23"/>
  <c r="P2987" i="23"/>
  <c r="P2988" i="23"/>
  <c r="P2989" i="23"/>
  <c r="P2990" i="23"/>
  <c r="P2992" i="23"/>
  <c r="P2994" i="23"/>
  <c r="P2995" i="23"/>
  <c r="P2996" i="23"/>
  <c r="P2997" i="23"/>
  <c r="P2998" i="23"/>
  <c r="P3000" i="23"/>
  <c r="P3001" i="23"/>
  <c r="P3002" i="23"/>
  <c r="P3003" i="23"/>
  <c r="P3004" i="23"/>
  <c r="P3005" i="23"/>
  <c r="P3006" i="23"/>
  <c r="P3007" i="23"/>
  <c r="P3008" i="23"/>
  <c r="P3009" i="23"/>
  <c r="P3010" i="23"/>
  <c r="P3011" i="23"/>
  <c r="P3012" i="23"/>
  <c r="P3013" i="23"/>
  <c r="P3014" i="23"/>
  <c r="P3015" i="23"/>
  <c r="P3016" i="23"/>
  <c r="P3017" i="23"/>
  <c r="P3018" i="23"/>
  <c r="P3019" i="23"/>
  <c r="P3020" i="23"/>
  <c r="P3021" i="23"/>
  <c r="P3022" i="23"/>
  <c r="P3023" i="23"/>
  <c r="P3025" i="23"/>
  <c r="P3026" i="23"/>
  <c r="P3027" i="23"/>
  <c r="P3028" i="23"/>
  <c r="P3030" i="23"/>
  <c r="P3031" i="23"/>
  <c r="P3032" i="23"/>
  <c r="P3033" i="23"/>
  <c r="P3034" i="23"/>
  <c r="P3035" i="23"/>
  <c r="P3038" i="23"/>
  <c r="P3039" i="23"/>
  <c r="P3040" i="23"/>
  <c r="P3041" i="23"/>
  <c r="P3042" i="23"/>
  <c r="P3043" i="23"/>
  <c r="P3044" i="23"/>
  <c r="P3045" i="23"/>
  <c r="P3046" i="23"/>
  <c r="P3047" i="23"/>
  <c r="P3048" i="23"/>
  <c r="P3049" i="23"/>
  <c r="P3050" i="23"/>
  <c r="P3051" i="23"/>
  <c r="P3052" i="23"/>
  <c r="P3053" i="23"/>
  <c r="P3054" i="23"/>
  <c r="P3055" i="23"/>
  <c r="P3056" i="23"/>
  <c r="P3057" i="23"/>
  <c r="P3058" i="23"/>
  <c r="P3059" i="23"/>
  <c r="P3060" i="23"/>
  <c r="P3061" i="23"/>
  <c r="P3062" i="23"/>
  <c r="P3063" i="23"/>
  <c r="P3064" i="23"/>
  <c r="P3066" i="23"/>
  <c r="P3067" i="23"/>
  <c r="P3068" i="23"/>
  <c r="P3069" i="23"/>
  <c r="P3070" i="23"/>
  <c r="P3071" i="23"/>
  <c r="P3072" i="23"/>
  <c r="P3073" i="23"/>
  <c r="P3074" i="23"/>
  <c r="P3075" i="23"/>
  <c r="P3076" i="23"/>
  <c r="P3077" i="23"/>
  <c r="P3078" i="23"/>
  <c r="P3079" i="23"/>
  <c r="P3080" i="23"/>
  <c r="P3081" i="23"/>
  <c r="P3082" i="23"/>
  <c r="P3083" i="23"/>
  <c r="P3084" i="23"/>
  <c r="P3085" i="23"/>
  <c r="P3086" i="23"/>
  <c r="P3087" i="23"/>
  <c r="P3088" i="23"/>
  <c r="P3089" i="23"/>
  <c r="P3091" i="23"/>
  <c r="P3092" i="23"/>
  <c r="P3093" i="23"/>
  <c r="P3094" i="23"/>
  <c r="P3096" i="23"/>
  <c r="P3097" i="23"/>
  <c r="P3098" i="23"/>
  <c r="P3099" i="23"/>
  <c r="P3100" i="23"/>
  <c r="P3101" i="23"/>
  <c r="P3102" i="23"/>
  <c r="P3103" i="23"/>
  <c r="P3104" i="23"/>
  <c r="P3105" i="23"/>
  <c r="P3106" i="23"/>
  <c r="P3107" i="23"/>
  <c r="P3108" i="23"/>
  <c r="P3109" i="23"/>
  <c r="P3110" i="23"/>
  <c r="P3111" i="23"/>
  <c r="P3112" i="23"/>
  <c r="P3113" i="23"/>
  <c r="P3114" i="23"/>
  <c r="P3115" i="23"/>
  <c r="P3116" i="23"/>
  <c r="P3117" i="23"/>
  <c r="P3118" i="23"/>
  <c r="P3119" i="23"/>
  <c r="P3120" i="23"/>
  <c r="P3121" i="23"/>
  <c r="P3122" i="23"/>
  <c r="P3123" i="23"/>
  <c r="P3124" i="23"/>
  <c r="P3125" i="23"/>
  <c r="P3126" i="23"/>
  <c r="P3127" i="23"/>
  <c r="P3128" i="23"/>
  <c r="P3129" i="23"/>
  <c r="P3130" i="23"/>
  <c r="P3132" i="23"/>
  <c r="P3133" i="23"/>
  <c r="P3134" i="23"/>
  <c r="P3135" i="23"/>
  <c r="P3136" i="23"/>
  <c r="P3137" i="23"/>
  <c r="P3138" i="23"/>
  <c r="P3139" i="23"/>
  <c r="P3140" i="23"/>
  <c r="P3141" i="23"/>
  <c r="P3142" i="23"/>
  <c r="P3143" i="23"/>
  <c r="P3144" i="23"/>
  <c r="P3145" i="23"/>
  <c r="P3146" i="23"/>
  <c r="P3147" i="23"/>
  <c r="P3148" i="23"/>
  <c r="P3149" i="23"/>
  <c r="P3150" i="23"/>
  <c r="P3151" i="23"/>
  <c r="P3153" i="23"/>
  <c r="P3155" i="23"/>
  <c r="P3156" i="23"/>
  <c r="P3157" i="23"/>
  <c r="P3158" i="23"/>
  <c r="P3159" i="23"/>
  <c r="P3160" i="23"/>
  <c r="P3161" i="23"/>
  <c r="P3162" i="23"/>
  <c r="P3163" i="23"/>
  <c r="P3164" i="23"/>
  <c r="P3165" i="23"/>
  <c r="P3166" i="23"/>
  <c r="P3167" i="23"/>
  <c r="P3168" i="23"/>
  <c r="P3169" i="23"/>
  <c r="P3170" i="23"/>
  <c r="P3171" i="23"/>
  <c r="P3172" i="23"/>
  <c r="P3173" i="23"/>
  <c r="P3174" i="23"/>
  <c r="P3175" i="23"/>
  <c r="P3176" i="23"/>
  <c r="P3177" i="23"/>
  <c r="P3178" i="23"/>
  <c r="P3179" i="23"/>
  <c r="P3180" i="23"/>
  <c r="P3182" i="23"/>
  <c r="P3183" i="23"/>
  <c r="P3185" i="23"/>
  <c r="P3186" i="23"/>
  <c r="P3187" i="23"/>
  <c r="P3188" i="23"/>
  <c r="P3189" i="23"/>
  <c r="P3190" i="23"/>
  <c r="P3191" i="23"/>
  <c r="P3192" i="23"/>
  <c r="P3193" i="23"/>
  <c r="P3194" i="23"/>
  <c r="P3195" i="23"/>
  <c r="P3196" i="23"/>
  <c r="P3197" i="23"/>
  <c r="P3198" i="23"/>
  <c r="P3199" i="23"/>
  <c r="P3200" i="23"/>
  <c r="P3201" i="23"/>
  <c r="P3202" i="23"/>
  <c r="P3203" i="23"/>
  <c r="P3204" i="23"/>
  <c r="P3205" i="23"/>
  <c r="P3206" i="23"/>
  <c r="P3207" i="23"/>
  <c r="P3208" i="23"/>
  <c r="P3209" i="23"/>
  <c r="P3210" i="23"/>
  <c r="P3211" i="23"/>
  <c r="P3212" i="23"/>
  <c r="P3214" i="23"/>
  <c r="P3215" i="23"/>
  <c r="P3217" i="23"/>
  <c r="P3218" i="23"/>
  <c r="P3220" i="23"/>
  <c r="P3221" i="23"/>
  <c r="P3222" i="23"/>
  <c r="P3223" i="23"/>
  <c r="P3224" i="23"/>
  <c r="P3225" i="23"/>
  <c r="P3226" i="23"/>
  <c r="P3227" i="23"/>
  <c r="P3228" i="23"/>
  <c r="P3229" i="23"/>
  <c r="P3230" i="23"/>
  <c r="P3231" i="23"/>
  <c r="P3232" i="23"/>
  <c r="P3233" i="23"/>
  <c r="P3234" i="23"/>
  <c r="P3235" i="23"/>
  <c r="P3236" i="23"/>
  <c r="P3237" i="23"/>
  <c r="P3238" i="23"/>
  <c r="P3239" i="23"/>
  <c r="P3240" i="23"/>
  <c r="P3241" i="23"/>
  <c r="P3242" i="23"/>
  <c r="P3243" i="23"/>
  <c r="P3244" i="23"/>
  <c r="P3245" i="23"/>
  <c r="P3246" i="23"/>
  <c r="P3247" i="23"/>
  <c r="P3249" i="23"/>
  <c r="P3250" i="23"/>
  <c r="P3251" i="23"/>
  <c r="P3252" i="23"/>
  <c r="P3253" i="23"/>
  <c r="P3255" i="23"/>
  <c r="P3256" i="23"/>
  <c r="P3257" i="23"/>
  <c r="P3259" i="23"/>
  <c r="P3260" i="23"/>
  <c r="P3261" i="23"/>
  <c r="P3262" i="23"/>
  <c r="P3263" i="23"/>
  <c r="P3264" i="23"/>
  <c r="P3265" i="23"/>
  <c r="P3266" i="23"/>
  <c r="P3267" i="23"/>
  <c r="P3268" i="23"/>
  <c r="P3269" i="23"/>
  <c r="P3270" i="23"/>
  <c r="P3271" i="23"/>
  <c r="P3272" i="23"/>
  <c r="P3273" i="23"/>
  <c r="P3275" i="23"/>
  <c r="P3276" i="23"/>
  <c r="P3277" i="23"/>
  <c r="P3278" i="23"/>
  <c r="P3279" i="23"/>
  <c r="P3280" i="23"/>
  <c r="P3281" i="23"/>
  <c r="P3282" i="23"/>
  <c r="P3283" i="23"/>
  <c r="P3284" i="23"/>
  <c r="P3285" i="23"/>
  <c r="P3286" i="23"/>
  <c r="P3287" i="23"/>
  <c r="P3288" i="23"/>
  <c r="P3290" i="23"/>
  <c r="P3292" i="23"/>
  <c r="P3293" i="23"/>
  <c r="P3294" i="23"/>
  <c r="P3295" i="23"/>
  <c r="P3296" i="23"/>
  <c r="P3298" i="23"/>
  <c r="P3299" i="23"/>
  <c r="P3300" i="23"/>
  <c r="P3301" i="23"/>
  <c r="P3303" i="23"/>
  <c r="P3304" i="23"/>
  <c r="P3305" i="23"/>
  <c r="P3306" i="23"/>
  <c r="P3308" i="23"/>
  <c r="P3309" i="23"/>
  <c r="P3310" i="23"/>
  <c r="P3311" i="23"/>
  <c r="P3312" i="23"/>
  <c r="P3313" i="23"/>
  <c r="P3314" i="23"/>
  <c r="P3316" i="23"/>
  <c r="P3317" i="23"/>
  <c r="P3318" i="23"/>
  <c r="P3319" i="23"/>
  <c r="P3320" i="23"/>
  <c r="P3321" i="23"/>
  <c r="P3323" i="23"/>
  <c r="P3324" i="23"/>
  <c r="P3325" i="23"/>
  <c r="P3326" i="23"/>
  <c r="P3327" i="23"/>
  <c r="P3328" i="23"/>
  <c r="P3329" i="23"/>
  <c r="P3330" i="23"/>
  <c r="P3331" i="23"/>
  <c r="P3332" i="23"/>
  <c r="P3333" i="23"/>
  <c r="P3334" i="23"/>
  <c r="P3335" i="23"/>
  <c r="P3336" i="23"/>
  <c r="P3337" i="23"/>
  <c r="P3338" i="23"/>
  <c r="P3339" i="23"/>
  <c r="P3340" i="23"/>
  <c r="P3341" i="23"/>
  <c r="P3342" i="23"/>
  <c r="P3343" i="23"/>
  <c r="P3344" i="23"/>
  <c r="P3345" i="23"/>
  <c r="P3346" i="23"/>
  <c r="P3348" i="23"/>
  <c r="P3349" i="23"/>
  <c r="P3350" i="23"/>
  <c r="P3351" i="23"/>
  <c r="P3352" i="23"/>
  <c r="P3353" i="23"/>
  <c r="P3354" i="23"/>
  <c r="P3355" i="23"/>
  <c r="P3356" i="23"/>
  <c r="P3357" i="23"/>
  <c r="P3358" i="23"/>
  <c r="P3359" i="23"/>
  <c r="P3360" i="23"/>
  <c r="P3361" i="23"/>
  <c r="P3362" i="23"/>
  <c r="P3363" i="23"/>
  <c r="P3364" i="23"/>
  <c r="P3365" i="23"/>
  <c r="P3366" i="23"/>
  <c r="P3367" i="23"/>
  <c r="P3368" i="23"/>
  <c r="P3369" i="23"/>
  <c r="P3371" i="23"/>
  <c r="P3373" i="23"/>
  <c r="P3375" i="23"/>
  <c r="P3377" i="23"/>
  <c r="P3378" i="23"/>
  <c r="P3379" i="23"/>
  <c r="P3380" i="23"/>
  <c r="P3381" i="23"/>
  <c r="P3382" i="23"/>
  <c r="P3383" i="23"/>
  <c r="P3384" i="23"/>
  <c r="P3385" i="23"/>
  <c r="P3386" i="23"/>
  <c r="P3387" i="23"/>
  <c r="P3388" i="23"/>
  <c r="P3389" i="23"/>
  <c r="P3390" i="23"/>
  <c r="P3391" i="23"/>
  <c r="P3392" i="23"/>
  <c r="P3393" i="23"/>
  <c r="P3394" i="23"/>
  <c r="P3395" i="23"/>
  <c r="P3396" i="23"/>
  <c r="P3397" i="23"/>
  <c r="P3398" i="23"/>
  <c r="P3399" i="23"/>
  <c r="P3400" i="23"/>
  <c r="P3401" i="23"/>
  <c r="P3402" i="23"/>
  <c r="P3403" i="23"/>
  <c r="P3404" i="23"/>
  <c r="P3405" i="23"/>
  <c r="P3406" i="23"/>
  <c r="P3407" i="23"/>
  <c r="P3408" i="23"/>
  <c r="P3409" i="23"/>
  <c r="P3410" i="23"/>
  <c r="P3411" i="23"/>
  <c r="P3412" i="23"/>
  <c r="P3413" i="23"/>
  <c r="P3414" i="23"/>
  <c r="P3415" i="23"/>
  <c r="P3416" i="23"/>
  <c r="P3417" i="23"/>
  <c r="P3420" i="23"/>
  <c r="P3421" i="23"/>
  <c r="P3422" i="23"/>
  <c r="P3423" i="23"/>
  <c r="P3424" i="23"/>
  <c r="P3425" i="23"/>
  <c r="P3426" i="23"/>
  <c r="P3427" i="23"/>
  <c r="P3428" i="23"/>
  <c r="P3429" i="23"/>
  <c r="P3430" i="23"/>
  <c r="P3431" i="23"/>
  <c r="P3432" i="23"/>
  <c r="P3433" i="23"/>
  <c r="P3434" i="23"/>
  <c r="P3435" i="23"/>
  <c r="P3436" i="23"/>
  <c r="P3437" i="23"/>
  <c r="P3438" i="23"/>
  <c r="P3439" i="23"/>
  <c r="P3440" i="23"/>
  <c r="P3441" i="23"/>
  <c r="P3442" i="23"/>
  <c r="P3445" i="23"/>
  <c r="P3446" i="23"/>
  <c r="P3447" i="23"/>
  <c r="P3449" i="23"/>
  <c r="P3450" i="23"/>
  <c r="P3451" i="23"/>
  <c r="P3452" i="23"/>
  <c r="P3453" i="23"/>
  <c r="P3454" i="23"/>
  <c r="P3455" i="23"/>
  <c r="P3456" i="23"/>
  <c r="P3459" i="23"/>
  <c r="P3460" i="23"/>
  <c r="P3461" i="23"/>
  <c r="P3462" i="23"/>
  <c r="P3463" i="23"/>
  <c r="P3464" i="23"/>
  <c r="P3465" i="23"/>
  <c r="P3466" i="23"/>
  <c r="P3467" i="23"/>
  <c r="P3468" i="23"/>
  <c r="P3469" i="23"/>
  <c r="P3470" i="23"/>
  <c r="P3474" i="23"/>
  <c r="P3475" i="23"/>
  <c r="P3476" i="23"/>
  <c r="P3477" i="23"/>
  <c r="P3478" i="23"/>
  <c r="P3479" i="23"/>
  <c r="P3480" i="23"/>
  <c r="P3481" i="23"/>
  <c r="P3482" i="23"/>
  <c r="P3483" i="23"/>
  <c r="P3484" i="23"/>
  <c r="P3485" i="23"/>
  <c r="P3486" i="23"/>
  <c r="P3487" i="23"/>
  <c r="P3488" i="23"/>
  <c r="P3489" i="23"/>
  <c r="P3490" i="23"/>
  <c r="P3491" i="23"/>
  <c r="P3492" i="23"/>
  <c r="P3493" i="23"/>
  <c r="P3494" i="23"/>
  <c r="P3495" i="23"/>
  <c r="P3496" i="23"/>
  <c r="P3497" i="23"/>
  <c r="P3498" i="23"/>
  <c r="P3499" i="23"/>
  <c r="P3500" i="23"/>
  <c r="P3501" i="23"/>
  <c r="P3502" i="23"/>
  <c r="P3503" i="23"/>
  <c r="P3504" i="23"/>
  <c r="P3505" i="23"/>
  <c r="P3506" i="23"/>
  <c r="P3507" i="23"/>
  <c r="P3508" i="23"/>
  <c r="P3510" i="23"/>
  <c r="P3511" i="23"/>
  <c r="P3512" i="23"/>
  <c r="P3513" i="23"/>
  <c r="P3514" i="23"/>
  <c r="P3515" i="23"/>
  <c r="P3516" i="23"/>
  <c r="P3517" i="23"/>
  <c r="P3518" i="23"/>
  <c r="P3519" i="23"/>
  <c r="P3520" i="23"/>
  <c r="P3521" i="23"/>
  <c r="P3522" i="23"/>
  <c r="P3523" i="23"/>
  <c r="P3524" i="23"/>
  <c r="P3525" i="23"/>
  <c r="P3526" i="23"/>
  <c r="P3527" i="23"/>
  <c r="P3528" i="23"/>
  <c r="P3529" i="23"/>
  <c r="P3530" i="23"/>
  <c r="P3531" i="23"/>
  <c r="P3532" i="23"/>
  <c r="P3533" i="23"/>
  <c r="P3534" i="23"/>
  <c r="P3535" i="23"/>
  <c r="P3536" i="23"/>
  <c r="P3537" i="23"/>
  <c r="P3538" i="23"/>
  <c r="P3539" i="23"/>
  <c r="P3540" i="23"/>
  <c r="P3541" i="23"/>
  <c r="P3542" i="23"/>
  <c r="P3543" i="23"/>
  <c r="P3545" i="23"/>
  <c r="P3546" i="23"/>
  <c r="P3547" i="23"/>
  <c r="P3548" i="23"/>
  <c r="P3549" i="23"/>
  <c r="P3550" i="23"/>
  <c r="P3551" i="23"/>
  <c r="P3552" i="23"/>
  <c r="P3553" i="23"/>
  <c r="P3554" i="23"/>
  <c r="P3555" i="23"/>
  <c r="P3556" i="23"/>
  <c r="P3557" i="23"/>
  <c r="P3558" i="23"/>
  <c r="P3559" i="23"/>
  <c r="P3560" i="23"/>
  <c r="P3561" i="23"/>
  <c r="P3562" i="23"/>
  <c r="P3563" i="23"/>
  <c r="P3564" i="23"/>
  <c r="P3565" i="23"/>
  <c r="P3566" i="23"/>
  <c r="P3567" i="23"/>
  <c r="P3568" i="23"/>
  <c r="P3569" i="23"/>
  <c r="P3570" i="23"/>
  <c r="P3571" i="23"/>
  <c r="P3572" i="23"/>
  <c r="P3573" i="23"/>
  <c r="P3574" i="23"/>
  <c r="P3575" i="23"/>
  <c r="P3576" i="23"/>
  <c r="P3577" i="23"/>
  <c r="P3578" i="23"/>
  <c r="P3579" i="23"/>
  <c r="P3581" i="23"/>
  <c r="P3582" i="23"/>
  <c r="P3583" i="23"/>
  <c r="P3584" i="23"/>
  <c r="P3585" i="23"/>
  <c r="P3586" i="23"/>
  <c r="P3587" i="23"/>
  <c r="P3588" i="23"/>
  <c r="P3589" i="23"/>
  <c r="P3590" i="23"/>
  <c r="P3591" i="23"/>
  <c r="P3592" i="23"/>
  <c r="P3593" i="23"/>
  <c r="P3594" i="23"/>
  <c r="P3595" i="23"/>
  <c r="P3596" i="23"/>
  <c r="P3597" i="23"/>
  <c r="P3598" i="23"/>
  <c r="P3599" i="23"/>
  <c r="P3600" i="23"/>
  <c r="P3601" i="23"/>
  <c r="P3602" i="23"/>
  <c r="P3603" i="23"/>
  <c r="P3604" i="23"/>
  <c r="P3605" i="23"/>
  <c r="P3606" i="23"/>
  <c r="P3607" i="23"/>
  <c r="P3608" i="23"/>
  <c r="P3609" i="23"/>
  <c r="P3610" i="23"/>
  <c r="P3611" i="23"/>
  <c r="P3612" i="23"/>
  <c r="P3614" i="23"/>
  <c r="P3615" i="23"/>
  <c r="P3616" i="23"/>
  <c r="P3617" i="23"/>
  <c r="P3618" i="23"/>
  <c r="P3619" i="23"/>
  <c r="P3620" i="23"/>
  <c r="P3621" i="23"/>
  <c r="P3622" i="23"/>
  <c r="P3623" i="23"/>
  <c r="P3624" i="23"/>
  <c r="P3625" i="23"/>
  <c r="P3626" i="23"/>
  <c r="P3627" i="23"/>
  <c r="P3628" i="23"/>
  <c r="P3629" i="23"/>
  <c r="P3630" i="23"/>
  <c r="P3631" i="23"/>
  <c r="P3632" i="23"/>
  <c r="P3633" i="23"/>
  <c r="P3634" i="23"/>
  <c r="P3635" i="23"/>
  <c r="P3636" i="23"/>
  <c r="P3637" i="23"/>
  <c r="P3638" i="23"/>
  <c r="P3639" i="23"/>
  <c r="P3640" i="23"/>
  <c r="P3641" i="23"/>
  <c r="P3642" i="23"/>
  <c r="P3643" i="23"/>
  <c r="P3644" i="23"/>
  <c r="P3645" i="23"/>
  <c r="P3646" i="23"/>
  <c r="P3647" i="23"/>
  <c r="P3648" i="23"/>
  <c r="P3649" i="23"/>
  <c r="P3650" i="23"/>
  <c r="P3652" i="23"/>
  <c r="P3653" i="23"/>
  <c r="P3654" i="23"/>
  <c r="P3655" i="23"/>
  <c r="P3656" i="23"/>
  <c r="P3657" i="23"/>
  <c r="P3658" i="23"/>
  <c r="P3659" i="23"/>
  <c r="P3660" i="23"/>
  <c r="P3661" i="23"/>
  <c r="P3662" i="23"/>
  <c r="P3663" i="23"/>
  <c r="P3664" i="23"/>
  <c r="P3665" i="23"/>
  <c r="P3666" i="23"/>
  <c r="P3667" i="23"/>
  <c r="P3668" i="23"/>
  <c r="P3669" i="23"/>
  <c r="P3670" i="23"/>
  <c r="P3671" i="23"/>
  <c r="P3672" i="23"/>
  <c r="P3673" i="23"/>
  <c r="P3674" i="23"/>
  <c r="P3675" i="23"/>
  <c r="P3676" i="23"/>
  <c r="P3677" i="23"/>
  <c r="P3678" i="23"/>
  <c r="P3679" i="23"/>
  <c r="P3680" i="23"/>
  <c r="P3681" i="23"/>
  <c r="P3682" i="23"/>
  <c r="P3683" i="23"/>
  <c r="P3684" i="23"/>
  <c r="P3686" i="23"/>
  <c r="P3687" i="23"/>
  <c r="P3688" i="23"/>
  <c r="P3689" i="23"/>
  <c r="P3690" i="23"/>
  <c r="P3691" i="23"/>
  <c r="P3692" i="23"/>
  <c r="P3693" i="23"/>
  <c r="P3694" i="23"/>
  <c r="P3695" i="23"/>
  <c r="P3696" i="23"/>
  <c r="P3697" i="23"/>
  <c r="P3698" i="23"/>
  <c r="P3699" i="23"/>
  <c r="P3700" i="23"/>
  <c r="P3701" i="23"/>
  <c r="P3702" i="23"/>
  <c r="P3703" i="23"/>
  <c r="P3704" i="23"/>
  <c r="P3705" i="23"/>
  <c r="P3706" i="23"/>
  <c r="P3707" i="23"/>
  <c r="P3708" i="23"/>
  <c r="P3709" i="23"/>
  <c r="P3710" i="23"/>
  <c r="P3711" i="23"/>
  <c r="P3712" i="23"/>
  <c r="P3713" i="23"/>
  <c r="P3714" i="23"/>
  <c r="P3715" i="23"/>
  <c r="P3716" i="23"/>
  <c r="P3717" i="23"/>
  <c r="P3718" i="23"/>
  <c r="P3719" i="23"/>
  <c r="P3720" i="23"/>
  <c r="P3721" i="23"/>
  <c r="P3722" i="23"/>
  <c r="P3723" i="23"/>
  <c r="P3725" i="23"/>
  <c r="P3726" i="23"/>
  <c r="P3727" i="23"/>
  <c r="P3728" i="23"/>
  <c r="P3729" i="23"/>
  <c r="P3730" i="23"/>
  <c r="P3731" i="23"/>
  <c r="P3732" i="23"/>
  <c r="P3733" i="23"/>
  <c r="P3734" i="23"/>
  <c r="P3735" i="23"/>
  <c r="P3736" i="23"/>
  <c r="P3737" i="23"/>
  <c r="P3738" i="23"/>
  <c r="P3739" i="23"/>
  <c r="P3740" i="23"/>
  <c r="P3741" i="23"/>
  <c r="P3742" i="23"/>
  <c r="P3743" i="23"/>
  <c r="P3744" i="23"/>
  <c r="P3745" i="23"/>
  <c r="P3746" i="23"/>
  <c r="P3747" i="23"/>
  <c r="P3748" i="23"/>
  <c r="P3749" i="23"/>
  <c r="P3750" i="23"/>
  <c r="P3751" i="23"/>
  <c r="P3752" i="23"/>
  <c r="P3753" i="23"/>
  <c r="P3754" i="23"/>
  <c r="P3755" i="23"/>
  <c r="P3756" i="23"/>
  <c r="P3757" i="23"/>
  <c r="P3758" i="23"/>
  <c r="P3761" i="23"/>
  <c r="P3762" i="23"/>
  <c r="P3764" i="23"/>
  <c r="P3765" i="23"/>
  <c r="P3766" i="23"/>
  <c r="P3767" i="23"/>
  <c r="P3769" i="23"/>
  <c r="P3770" i="23"/>
  <c r="P3771" i="23"/>
  <c r="P3772" i="23"/>
  <c r="P3774" i="23"/>
  <c r="P3775" i="23"/>
  <c r="P3777" i="23"/>
  <c r="P3778" i="23"/>
  <c r="P3779" i="23"/>
  <c r="P3780" i="23"/>
  <c r="P3781" i="23"/>
  <c r="P3782" i="23"/>
  <c r="P3783" i="23"/>
  <c r="P3784" i="23"/>
  <c r="P3785" i="23"/>
  <c r="P3786" i="23"/>
  <c r="P3787" i="23"/>
  <c r="P3788" i="23"/>
  <c r="P3791" i="23"/>
  <c r="P3792" i="23"/>
  <c r="P3793" i="23"/>
  <c r="P3794" i="23"/>
  <c r="P3795" i="23"/>
  <c r="P3796" i="23"/>
  <c r="P3797" i="23"/>
  <c r="P3798" i="23"/>
  <c r="P3799" i="23"/>
  <c r="P3800" i="23"/>
  <c r="P3801" i="23"/>
  <c r="P3802" i="23"/>
  <c r="P3803" i="23"/>
  <c r="P3804" i="23"/>
  <c r="P3805" i="23"/>
  <c r="P3807" i="23"/>
  <c r="P3808" i="23"/>
  <c r="P3810" i="23"/>
  <c r="P3811" i="23"/>
  <c r="P3812" i="23"/>
  <c r="P3813" i="23"/>
  <c r="P3814" i="23"/>
  <c r="P3815" i="23"/>
  <c r="P3816" i="23"/>
  <c r="P3817" i="23"/>
  <c r="P3818" i="23"/>
  <c r="P3819" i="23"/>
  <c r="P3820" i="23"/>
  <c r="P3821" i="23"/>
  <c r="P3822" i="23"/>
  <c r="P3823" i="23"/>
  <c r="P3824" i="23"/>
  <c r="P3826" i="23"/>
  <c r="P3827" i="23"/>
  <c r="P3828" i="23"/>
  <c r="P3829" i="23"/>
  <c r="P3830" i="23"/>
  <c r="P3832" i="23"/>
  <c r="P3834" i="23"/>
  <c r="P3836" i="23"/>
  <c r="P3837" i="23"/>
  <c r="P3838" i="23"/>
  <c r="P3839" i="23"/>
  <c r="P3840" i="23"/>
  <c r="P3841" i="23"/>
  <c r="P3842" i="23"/>
  <c r="P3843" i="23"/>
  <c r="P3844" i="23"/>
  <c r="P3846" i="23"/>
  <c r="P3847" i="23"/>
  <c r="P3848" i="23"/>
  <c r="P3849" i="23"/>
  <c r="P3850" i="23"/>
  <c r="P3851" i="23"/>
  <c r="P3852" i="23"/>
  <c r="P3853" i="23"/>
  <c r="P3854" i="23"/>
  <c r="P3855" i="23"/>
  <c r="P3856" i="23"/>
  <c r="P3857" i="23"/>
  <c r="P3859" i="23"/>
  <c r="P3860" i="23"/>
  <c r="P3861" i="23"/>
  <c r="P3862" i="23"/>
  <c r="P3863" i="23"/>
  <c r="P3865" i="23"/>
  <c r="P3867" i="23"/>
  <c r="P3868" i="23"/>
  <c r="P3869" i="23"/>
  <c r="P3870" i="23"/>
  <c r="P3871" i="23"/>
  <c r="P3872" i="23"/>
  <c r="P3873" i="23"/>
  <c r="P3874" i="23"/>
  <c r="P3875" i="23"/>
  <c r="P3876" i="23"/>
  <c r="P3878" i="23"/>
  <c r="P3879" i="23"/>
  <c r="P3880" i="23"/>
  <c r="P3881" i="23"/>
  <c r="P3882" i="23"/>
  <c r="P3883" i="23"/>
  <c r="P3884" i="23"/>
  <c r="P3885" i="23"/>
  <c r="P3886" i="23"/>
  <c r="P3887" i="23"/>
  <c r="P3888" i="23"/>
  <c r="P3889" i="23"/>
  <c r="P3890" i="23"/>
  <c r="P3891" i="23"/>
  <c r="P3893" i="23"/>
  <c r="P3894" i="23"/>
  <c r="P3895" i="23"/>
  <c r="P3896" i="23"/>
  <c r="P3897" i="23"/>
  <c r="P3899" i="23"/>
  <c r="P3900" i="23"/>
  <c r="P3901" i="23"/>
  <c r="P3902" i="23"/>
  <c r="P3904" i="23"/>
  <c r="P3905" i="23"/>
  <c r="P3906" i="23"/>
  <c r="P3907" i="23"/>
  <c r="P3908" i="23"/>
  <c r="P3909" i="23"/>
  <c r="P3910" i="23"/>
  <c r="P3911" i="23"/>
  <c r="P3912" i="23"/>
  <c r="P3913" i="23"/>
  <c r="P3914" i="23"/>
  <c r="P3915" i="23"/>
  <c r="P3916" i="23"/>
  <c r="P3917" i="23"/>
  <c r="P3918" i="23"/>
  <c r="P3919" i="23"/>
  <c r="P3920" i="23"/>
  <c r="P3921" i="23"/>
  <c r="P3922" i="23"/>
  <c r="P3923" i="23"/>
  <c r="P3924" i="23"/>
  <c r="P3925" i="23"/>
  <c r="P3926" i="23"/>
  <c r="P3927" i="23"/>
  <c r="P3928" i="23"/>
  <c r="P3929" i="23"/>
  <c r="P3930" i="23"/>
  <c r="P3931" i="23"/>
  <c r="P3932" i="23"/>
  <c r="P3933" i="23"/>
  <c r="P3934" i="23"/>
  <c r="P3935" i="23"/>
  <c r="P3937" i="23"/>
  <c r="P3938" i="23"/>
  <c r="P3939" i="23"/>
  <c r="P3940" i="23"/>
  <c r="P3941" i="23"/>
  <c r="P3942" i="23"/>
  <c r="P3943" i="23"/>
  <c r="P3944" i="23"/>
  <c r="P3945" i="23"/>
  <c r="P3946" i="23"/>
  <c r="P3947" i="23"/>
  <c r="P3948" i="23"/>
  <c r="P3949" i="23"/>
  <c r="P3950" i="23"/>
  <c r="P3951" i="23"/>
  <c r="P3952" i="23"/>
  <c r="P3953" i="23"/>
  <c r="P3954" i="23"/>
  <c r="P3955" i="23"/>
  <c r="P3956" i="23"/>
  <c r="P3957" i="23"/>
  <c r="P3958" i="23"/>
  <c r="P3959" i="23"/>
  <c r="P3960" i="23"/>
  <c r="P3961" i="23"/>
  <c r="P3962" i="23"/>
  <c r="P3963" i="23"/>
  <c r="P3964" i="23"/>
  <c r="P3965" i="23"/>
  <c r="P3967" i="23"/>
  <c r="P3968" i="23"/>
  <c r="P3969" i="23"/>
  <c r="P3970" i="23"/>
  <c r="P3971" i="23"/>
  <c r="P3972" i="23"/>
  <c r="P3973" i="23"/>
  <c r="P3974" i="23"/>
  <c r="P3975" i="23"/>
  <c r="P3976" i="23"/>
  <c r="P3977" i="23"/>
  <c r="P3978" i="23"/>
  <c r="P3979" i="23"/>
  <c r="P3980" i="23"/>
  <c r="P3981" i="23"/>
  <c r="P3982" i="23"/>
  <c r="P3983" i="23"/>
  <c r="P3984" i="23"/>
  <c r="P3985" i="23"/>
  <c r="P3986" i="23"/>
  <c r="P3988" i="23"/>
  <c r="P3989" i="23"/>
  <c r="P3990" i="23"/>
  <c r="P3992" i="23"/>
  <c r="P3995" i="23"/>
  <c r="P3996" i="23"/>
  <c r="P3997" i="23"/>
  <c r="P3998" i="23"/>
  <c r="P3999" i="23"/>
  <c r="P4000" i="23"/>
  <c r="P4001" i="23"/>
  <c r="P4002" i="23"/>
  <c r="P4003" i="23"/>
  <c r="P4004" i="23"/>
  <c r="P4006" i="23"/>
  <c r="P4007" i="23"/>
  <c r="P4008" i="23"/>
  <c r="P4009" i="23"/>
  <c r="P4010" i="23"/>
  <c r="P4011" i="23"/>
  <c r="P4012" i="23"/>
  <c r="P4014" i="23"/>
  <c r="P4015" i="23"/>
  <c r="P4016" i="23"/>
  <c r="P4017" i="23"/>
  <c r="P4018" i="23"/>
  <c r="P4019" i="23"/>
  <c r="P4022" i="23"/>
  <c r="P4023" i="23"/>
  <c r="P4025" i="23"/>
  <c r="P4026" i="23"/>
  <c r="P4027" i="23"/>
  <c r="P4028" i="23"/>
  <c r="P4031" i="23"/>
  <c r="P4032" i="23"/>
  <c r="P4033" i="23"/>
  <c r="P4034" i="23"/>
  <c r="P4037" i="23"/>
  <c r="P4038" i="23"/>
  <c r="P4039" i="23"/>
  <c r="P4040" i="23"/>
  <c r="P4041" i="23"/>
  <c r="P4042" i="23"/>
  <c r="P4043" i="23"/>
  <c r="P4044" i="23"/>
  <c r="P4045" i="23"/>
  <c r="P4046" i="23"/>
  <c r="P4048" i="23"/>
  <c r="P4049" i="23"/>
  <c r="P4050" i="23"/>
  <c r="P4051" i="23"/>
  <c r="P4052" i="23"/>
  <c r="P4053" i="23"/>
  <c r="P4054" i="23"/>
  <c r="P4055" i="23"/>
  <c r="P4058" i="23"/>
  <c r="P4059" i="23"/>
  <c r="P4060" i="23"/>
  <c r="P4061" i="23"/>
  <c r="P4062" i="23"/>
  <c r="P4063" i="23"/>
  <c r="P4064" i="23"/>
  <c r="P4065" i="23"/>
  <c r="P4066" i="23"/>
  <c r="P4067" i="23"/>
  <c r="P4068" i="23"/>
  <c r="P4069" i="23"/>
  <c r="P4070" i="23"/>
  <c r="P4071" i="23"/>
  <c r="P4072" i="23"/>
  <c r="P4073" i="23"/>
  <c r="P4074" i="23"/>
  <c r="P4075" i="23"/>
  <c r="P4076" i="23"/>
  <c r="P4077" i="23"/>
  <c r="P4078" i="23"/>
  <c r="P4079" i="23"/>
  <c r="P4080" i="23"/>
  <c r="P4081" i="23"/>
  <c r="P4083" i="23"/>
  <c r="P4084" i="23"/>
  <c r="P4085" i="23"/>
  <c r="P4086" i="23"/>
  <c r="P4087" i="23"/>
  <c r="P4088" i="23"/>
  <c r="P4089" i="23"/>
  <c r="P4090" i="23"/>
  <c r="P4091" i="23"/>
  <c r="P4092" i="23"/>
  <c r="P4093" i="23"/>
  <c r="P4094" i="23"/>
  <c r="P4095" i="23"/>
  <c r="P4096" i="23"/>
  <c r="P4097" i="23"/>
  <c r="P4098" i="23"/>
  <c r="P4099" i="23"/>
  <c r="P4100" i="23"/>
  <c r="P4101" i="23"/>
  <c r="P4102" i="23"/>
  <c r="P4103" i="23"/>
  <c r="P4104" i="23"/>
  <c r="P4105" i="23"/>
  <c r="P4106" i="23"/>
  <c r="P4107" i="23"/>
  <c r="P4109" i="23"/>
  <c r="P4110" i="23"/>
  <c r="P4111" i="23"/>
  <c r="P4112" i="23"/>
  <c r="P4113" i="23"/>
  <c r="P4114" i="23"/>
  <c r="P4115" i="23"/>
  <c r="P4116" i="23"/>
  <c r="P4117" i="23"/>
  <c r="P4118" i="23"/>
  <c r="P4119" i="23"/>
  <c r="P4120" i="23"/>
  <c r="P4121" i="23"/>
  <c r="P4122" i="23"/>
  <c r="P4123" i="23"/>
  <c r="P4124" i="23"/>
  <c r="P4125" i="23"/>
  <c r="P4128" i="23"/>
  <c r="P4129" i="23"/>
  <c r="P4130" i="23"/>
  <c r="P4131" i="23"/>
  <c r="P4133" i="23"/>
  <c r="P4134" i="23"/>
  <c r="P4135" i="23"/>
  <c r="P4136" i="23"/>
  <c r="P4137" i="23"/>
  <c r="P4138" i="23"/>
  <c r="P4139" i="23"/>
  <c r="P4140" i="23"/>
  <c r="P4141" i="23"/>
  <c r="P4142" i="23"/>
  <c r="P4143" i="23"/>
  <c r="P4144" i="23"/>
  <c r="P4145" i="23"/>
  <c r="P4146" i="23"/>
  <c r="P4147" i="23"/>
  <c r="P4148" i="23"/>
  <c r="P4149" i="23"/>
  <c r="P4150" i="23"/>
  <c r="P4151" i="23"/>
  <c r="P4152" i="23"/>
  <c r="P4153" i="23"/>
  <c r="P4154" i="23"/>
  <c r="P4155" i="23"/>
  <c r="P4156" i="23"/>
  <c r="P4157" i="23"/>
  <c r="P4158" i="23"/>
  <c r="P4159" i="23"/>
  <c r="P4160" i="23"/>
  <c r="P4161" i="23"/>
  <c r="P4162" i="23"/>
  <c r="P4163" i="23"/>
  <c r="P4164" i="23"/>
  <c r="P4165" i="23"/>
  <c r="P4166" i="23"/>
  <c r="P4167" i="23"/>
  <c r="P4168" i="23"/>
  <c r="P4169" i="23"/>
  <c r="P4170" i="23"/>
  <c r="P4171" i="23"/>
  <c r="P4172" i="23"/>
  <c r="P4173" i="23"/>
  <c r="P4174" i="23"/>
  <c r="P4175" i="23"/>
  <c r="P4176" i="23"/>
  <c r="P4177" i="23"/>
  <c r="P4178" i="23"/>
  <c r="P4179" i="23"/>
  <c r="P4180" i="23"/>
  <c r="P4181" i="23"/>
  <c r="P4182" i="23"/>
  <c r="P4183" i="23"/>
  <c r="P4184" i="23"/>
  <c r="P4185" i="23"/>
  <c r="P4186" i="23"/>
  <c r="P4187" i="23"/>
  <c r="P4188" i="23"/>
  <c r="P4189" i="23"/>
  <c r="P4190" i="23"/>
  <c r="P4191" i="23"/>
  <c r="P4193" i="23"/>
  <c r="P4194" i="23"/>
  <c r="P4195" i="23"/>
  <c r="P4196" i="23"/>
  <c r="P4197" i="23"/>
  <c r="P4198" i="23"/>
  <c r="P4199" i="23"/>
  <c r="P4200" i="23"/>
  <c r="P4201" i="23"/>
  <c r="P4202" i="23"/>
  <c r="P4203" i="23"/>
  <c r="P4204" i="23"/>
  <c r="P4205" i="23"/>
  <c r="P4206" i="23"/>
  <c r="P4207" i="23"/>
  <c r="P4208" i="23"/>
  <c r="P4209" i="23"/>
  <c r="P4210" i="23"/>
  <c r="P4211" i="23"/>
  <c r="P4212" i="23"/>
  <c r="P4213" i="23"/>
  <c r="P4214" i="23"/>
  <c r="P4215" i="23"/>
  <c r="P4216" i="23"/>
  <c r="P4217" i="23"/>
  <c r="P4218" i="23"/>
  <c r="P4219" i="23"/>
  <c r="P4220" i="23"/>
  <c r="P4221" i="23"/>
  <c r="P4222" i="23"/>
  <c r="P4223" i="23"/>
  <c r="P4224" i="23"/>
  <c r="P4225" i="23"/>
  <c r="P4226" i="23"/>
  <c r="P4227" i="23"/>
  <c r="P4228" i="23"/>
  <c r="P4229" i="23"/>
  <c r="P4230" i="23"/>
  <c r="P4231" i="23"/>
  <c r="P4232" i="23"/>
  <c r="P4233" i="23"/>
  <c r="P4234" i="23"/>
  <c r="P4235" i="23"/>
  <c r="P4236" i="23"/>
  <c r="P4237" i="23"/>
  <c r="P4238" i="23"/>
  <c r="P4239" i="23"/>
  <c r="P4240" i="23"/>
  <c r="P4241" i="23"/>
  <c r="P4242" i="23"/>
  <c r="P4243" i="23"/>
  <c r="P4244" i="23"/>
  <c r="P4245" i="23"/>
  <c r="P4246" i="23"/>
  <c r="P4247" i="23"/>
  <c r="P4248" i="23"/>
  <c r="P4249" i="23"/>
  <c r="P4250" i="23"/>
  <c r="P4251" i="23"/>
  <c r="P4252" i="23"/>
  <c r="P4253" i="23"/>
  <c r="P4254" i="23"/>
  <c r="P4255" i="23"/>
  <c r="P4256" i="23"/>
  <c r="P4257" i="23"/>
  <c r="P4258" i="23"/>
  <c r="P4259" i="23"/>
  <c r="P4260" i="23"/>
  <c r="P4261" i="23"/>
  <c r="P4262" i="23"/>
  <c r="P4263" i="23"/>
  <c r="P4264" i="23"/>
  <c r="P4265" i="23"/>
  <c r="P4267" i="23"/>
  <c r="P4268" i="23"/>
  <c r="P4269" i="23"/>
  <c r="P4270" i="23"/>
  <c r="P4271" i="23"/>
  <c r="P4272" i="23"/>
  <c r="P4273" i="23"/>
  <c r="P4274" i="23"/>
  <c r="P4275" i="23"/>
  <c r="P4276" i="23"/>
  <c r="P4277" i="23"/>
  <c r="P4278" i="23"/>
  <c r="P4279" i="23"/>
  <c r="P4280" i="23"/>
  <c r="P4281" i="23"/>
  <c r="P4282" i="23"/>
  <c r="P4283" i="23"/>
  <c r="P4284" i="23"/>
  <c r="P4285" i="23"/>
  <c r="P4286" i="23"/>
  <c r="P4287" i="23"/>
  <c r="P4288" i="23"/>
  <c r="P4289" i="23"/>
  <c r="P4290" i="23"/>
  <c r="P4291" i="23"/>
  <c r="P4292" i="23"/>
  <c r="P4293" i="23"/>
  <c r="P4294" i="23"/>
  <c r="P4295" i="23"/>
  <c r="P4296" i="23"/>
  <c r="P4297" i="23"/>
  <c r="P4298" i="23"/>
  <c r="P4299" i="23"/>
  <c r="P4300" i="23"/>
  <c r="P4301" i="23"/>
  <c r="P4302" i="23"/>
  <c r="P4305" i="23"/>
  <c r="P4306" i="23"/>
  <c r="P4307" i="23"/>
  <c r="P4308" i="23"/>
  <c r="P4309" i="23"/>
  <c r="P4310" i="23"/>
  <c r="P4311" i="23"/>
  <c r="P4312" i="23"/>
  <c r="P4313" i="23"/>
  <c r="P4314" i="23"/>
  <c r="P4316" i="23"/>
  <c r="P4317" i="23"/>
  <c r="P4318" i="23"/>
  <c r="P4319" i="23"/>
  <c r="P4321" i="23"/>
  <c r="P4322" i="23"/>
  <c r="P4323" i="23"/>
  <c r="P4324" i="23"/>
  <c r="P4325" i="23"/>
  <c r="P4326" i="23"/>
  <c r="P4327" i="23"/>
  <c r="P4328" i="23"/>
  <c r="P4329" i="23"/>
  <c r="P4330" i="23"/>
  <c r="P4331" i="23"/>
  <c r="P4334" i="23"/>
  <c r="P4335" i="23"/>
  <c r="P4336" i="23"/>
  <c r="P4337" i="23"/>
  <c r="P4338" i="23"/>
  <c r="P4339" i="23"/>
  <c r="P4340" i="23"/>
  <c r="P4341" i="23"/>
  <c r="P4342" i="23"/>
  <c r="P4343" i="23"/>
  <c r="P4344" i="23"/>
  <c r="P4345" i="23"/>
  <c r="P4346" i="23"/>
  <c r="P4347" i="23"/>
  <c r="P4348" i="23"/>
  <c r="P4349" i="23"/>
  <c r="P4350" i="23"/>
  <c r="P4351" i="23"/>
  <c r="P4352" i="23"/>
  <c r="P4353" i="23"/>
  <c r="P4354" i="23"/>
  <c r="P4355" i="23"/>
  <c r="P4356" i="23"/>
  <c r="P4357" i="23"/>
  <c r="P4358" i="23"/>
  <c r="P4359" i="23"/>
  <c r="P4360" i="23"/>
  <c r="P4361" i="23"/>
  <c r="P4362" i="23"/>
  <c r="P4363" i="23"/>
  <c r="P4364" i="23"/>
  <c r="P4365" i="23"/>
  <c r="P4366" i="23"/>
  <c r="P4367" i="23"/>
  <c r="P4368" i="23"/>
  <c r="P4369" i="23"/>
  <c r="P4370" i="23"/>
  <c r="P4371" i="23"/>
  <c r="P4372" i="23"/>
  <c r="P4374" i="23"/>
  <c r="P4375" i="23"/>
  <c r="P4376" i="23"/>
  <c r="P4377" i="23"/>
  <c r="P4378" i="23"/>
  <c r="P4379" i="23"/>
  <c r="P4380" i="23"/>
  <c r="P4381" i="23"/>
  <c r="P4383" i="23"/>
  <c r="P4384" i="23"/>
  <c r="P4385" i="23"/>
  <c r="P4386" i="23"/>
  <c r="P4387" i="23"/>
  <c r="P4388" i="23"/>
  <c r="P4389" i="23"/>
  <c r="P4390" i="23"/>
  <c r="P4391" i="23"/>
  <c r="P4392" i="23"/>
  <c r="P4393" i="23"/>
  <c r="P4394" i="23"/>
  <c r="P4395" i="23"/>
  <c r="P4396" i="23"/>
  <c r="P4399" i="23"/>
  <c r="P4400" i="23"/>
  <c r="P4401" i="23"/>
  <c r="P4404" i="23"/>
  <c r="P4405" i="23"/>
  <c r="P4406" i="23"/>
  <c r="P4407" i="23"/>
  <c r="P4408" i="23"/>
  <c r="P4409" i="23"/>
  <c r="P4410" i="23"/>
  <c r="P4411" i="23"/>
  <c r="P4412" i="23"/>
  <c r="P4413" i="23"/>
  <c r="P4414" i="23"/>
  <c r="P4415" i="23"/>
  <c r="P4416" i="23"/>
  <c r="P4417" i="23"/>
  <c r="P4418" i="23"/>
  <c r="P4419" i="23"/>
  <c r="P4421" i="23"/>
  <c r="P4422" i="23"/>
  <c r="P4423" i="23"/>
  <c r="P4424" i="23"/>
  <c r="P4425" i="23"/>
  <c r="P4426" i="23"/>
  <c r="P4427" i="23"/>
  <c r="P4428" i="23"/>
  <c r="P4429" i="23"/>
  <c r="P4430" i="23"/>
  <c r="P4431" i="23"/>
  <c r="P4432" i="23"/>
  <c r="P4433" i="23"/>
  <c r="P4434" i="23"/>
  <c r="P4436" i="23"/>
  <c r="P4437" i="23"/>
  <c r="P4440" i="23"/>
  <c r="P4441" i="23"/>
  <c r="P4442" i="23"/>
  <c r="P4443" i="23"/>
  <c r="P4444" i="23"/>
  <c r="P4445" i="23"/>
  <c r="P4446" i="23"/>
  <c r="P4447" i="23"/>
  <c r="P4448" i="23"/>
  <c r="P4449" i="23"/>
  <c r="P4452" i="23"/>
  <c r="P4453" i="23"/>
  <c r="P4456" i="23"/>
  <c r="P4457" i="23"/>
  <c r="P4458" i="23"/>
  <c r="P4459" i="23"/>
  <c r="P4460" i="23"/>
  <c r="P4461" i="23"/>
  <c r="P4462" i="23"/>
  <c r="P4463" i="23"/>
  <c r="P4464" i="23"/>
  <c r="P4465" i="23"/>
  <c r="P4466" i="23"/>
  <c r="P4467" i="23"/>
  <c r="P4468" i="23"/>
  <c r="P4469" i="23"/>
  <c r="P4470" i="23"/>
  <c r="P4471" i="23"/>
  <c r="P4472" i="23"/>
  <c r="P4473" i="23"/>
  <c r="P4474" i="23"/>
  <c r="P4475" i="23"/>
  <c r="P4476" i="23"/>
  <c r="P4477" i="23"/>
  <c r="P4478" i="23"/>
  <c r="P4479" i="23"/>
  <c r="P4480" i="23"/>
  <c r="P4481" i="23"/>
  <c r="P4482" i="23"/>
  <c r="P4483" i="23"/>
  <c r="P4484" i="23"/>
  <c r="P4485" i="23"/>
  <c r="P4486" i="23"/>
  <c r="P4487" i="23"/>
  <c r="P4488" i="23"/>
  <c r="P4489" i="23"/>
  <c r="P4490" i="23"/>
  <c r="P4491" i="23"/>
  <c r="P4492" i="23"/>
  <c r="P4493" i="23"/>
  <c r="P4494" i="23"/>
  <c r="P4495" i="23"/>
  <c r="P4496" i="23"/>
  <c r="P4497" i="23"/>
  <c r="P4498" i="23"/>
  <c r="P4499" i="23"/>
  <c r="P4500" i="23"/>
  <c r="P4501" i="23"/>
  <c r="P4502" i="23"/>
  <c r="P4503" i="23"/>
  <c r="P4504" i="23"/>
  <c r="P4505" i="23"/>
  <c r="P4506" i="23"/>
  <c r="P4507" i="23"/>
  <c r="P4508" i="23"/>
  <c r="P4509" i="23"/>
  <c r="P4510" i="23"/>
  <c r="P4511" i="23"/>
  <c r="P4512" i="23"/>
  <c r="P4513" i="23"/>
  <c r="P4514" i="23"/>
  <c r="P4515" i="23"/>
  <c r="P4516" i="23"/>
  <c r="P4517" i="23"/>
  <c r="P4518" i="23"/>
  <c r="P4519" i="23"/>
  <c r="P4520" i="23"/>
  <c r="P4521" i="23"/>
  <c r="P4522" i="23"/>
  <c r="P4525" i="23"/>
  <c r="P4526" i="23"/>
  <c r="P4527" i="23"/>
  <c r="P4528" i="23"/>
  <c r="P4529" i="23"/>
  <c r="P4530" i="23"/>
  <c r="P4531" i="23"/>
  <c r="P4532" i="23"/>
  <c r="P4533" i="23"/>
  <c r="P4534" i="23"/>
  <c r="P4535" i="23"/>
  <c r="P4536" i="23"/>
  <c r="P4537" i="23"/>
  <c r="P4538" i="23"/>
  <c r="P4539" i="23"/>
  <c r="P4540" i="23"/>
  <c r="P4541" i="23"/>
  <c r="P4542" i="23"/>
  <c r="P4543" i="23"/>
  <c r="P4544" i="23"/>
  <c r="P4545" i="23"/>
  <c r="P4546" i="23"/>
  <c r="P4547" i="23"/>
  <c r="P4548" i="23"/>
  <c r="P4549" i="23"/>
  <c r="P4550" i="23"/>
  <c r="P4551" i="23"/>
  <c r="P4552" i="23"/>
  <c r="P4553" i="23"/>
  <c r="P4554" i="23"/>
  <c r="P4555" i="23"/>
  <c r="P4556" i="23"/>
  <c r="P4557" i="23"/>
  <c r="P4558" i="23"/>
  <c r="P4559" i="23"/>
  <c r="P4560" i="23"/>
  <c r="P4561" i="23"/>
  <c r="P4562" i="23"/>
  <c r="P4563" i="23"/>
  <c r="P4564" i="23"/>
  <c r="P4565" i="23"/>
  <c r="P4566" i="23"/>
  <c r="P4567" i="23"/>
  <c r="P4568" i="23"/>
  <c r="P4569" i="23"/>
  <c r="P4570" i="23"/>
  <c r="P4571" i="23"/>
  <c r="P4572" i="23"/>
  <c r="P4573" i="23"/>
  <c r="P4574" i="23"/>
  <c r="P4575" i="23"/>
  <c r="P4576" i="23"/>
  <c r="P4577" i="23"/>
  <c r="P4578" i="23"/>
  <c r="P4579" i="23"/>
  <c r="P4580" i="23"/>
  <c r="P4582" i="23"/>
  <c r="P4583" i="23"/>
  <c r="P4584" i="23"/>
  <c r="P4585" i="23"/>
  <c r="P4586" i="23"/>
  <c r="P4587" i="23"/>
  <c r="P4588" i="23"/>
  <c r="P4589" i="23"/>
  <c r="P4590" i="23"/>
  <c r="P4591" i="23"/>
  <c r="P4592" i="23"/>
  <c r="P4593" i="23"/>
  <c r="P4594" i="23"/>
  <c r="P4595" i="23"/>
  <c r="P4597" i="23"/>
  <c r="P4598" i="23"/>
  <c r="P4599" i="23"/>
  <c r="P4600" i="23"/>
  <c r="P4601" i="23"/>
  <c r="P4602" i="23"/>
  <c r="P4604" i="23"/>
  <c r="P4605" i="23"/>
  <c r="P4606" i="23"/>
  <c r="P4607" i="23"/>
  <c r="P4608" i="23"/>
  <c r="P4609" i="23"/>
  <c r="P4611" i="23"/>
  <c r="P4612" i="23"/>
  <c r="P4613" i="23"/>
  <c r="P4614" i="23"/>
  <c r="P4615" i="23"/>
  <c r="P4616" i="23"/>
  <c r="P4617" i="23"/>
  <c r="P4618" i="23"/>
  <c r="P4619" i="23"/>
  <c r="P4620" i="23"/>
  <c r="P4621" i="23"/>
  <c r="P4622" i="23"/>
  <c r="P4623" i="23"/>
  <c r="P4624" i="23"/>
  <c r="P4625" i="23"/>
  <c r="P4626" i="23"/>
  <c r="P4628" i="23"/>
  <c r="P4629" i="23"/>
  <c r="P4630" i="23"/>
  <c r="P4631" i="23"/>
  <c r="P4633" i="23"/>
  <c r="P4635" i="23"/>
  <c r="P4636" i="23"/>
  <c r="P4637" i="23"/>
  <c r="P4638" i="23"/>
  <c r="P4639" i="23"/>
  <c r="P4642" i="23"/>
  <c r="P4643" i="23"/>
  <c r="P4644" i="23"/>
  <c r="P4645" i="23"/>
  <c r="P4646" i="23"/>
  <c r="P4647" i="23"/>
  <c r="P4648" i="23"/>
  <c r="P4649" i="23"/>
  <c r="P4650" i="23"/>
  <c r="P4651" i="23"/>
  <c r="P4652" i="23"/>
  <c r="P4653" i="23"/>
  <c r="P4654" i="23"/>
  <c r="P4655" i="23"/>
  <c r="P4656" i="23"/>
  <c r="P4657" i="23"/>
  <c r="P4658" i="23"/>
  <c r="P4659" i="23"/>
  <c r="P4660" i="23"/>
  <c r="P4661" i="23"/>
  <c r="P4662" i="23"/>
  <c r="P4663" i="23"/>
  <c r="P4664" i="23"/>
  <c r="P4665" i="23"/>
  <c r="P4666" i="23"/>
  <c r="P4667" i="23"/>
  <c r="P4668" i="23"/>
  <c r="P4669" i="23"/>
  <c r="P4670" i="23"/>
  <c r="P4671" i="23"/>
  <c r="P4672" i="23"/>
  <c r="P4673" i="23"/>
  <c r="P4674" i="23"/>
  <c r="P4676" i="23"/>
  <c r="P4677" i="23"/>
  <c r="P4678" i="23"/>
  <c r="P4679" i="23"/>
  <c r="P4680" i="23"/>
  <c r="P4681" i="23"/>
  <c r="P4682" i="23"/>
  <c r="P4683" i="23"/>
  <c r="P4684" i="23"/>
  <c r="P4685" i="23"/>
  <c r="P4686" i="23"/>
  <c r="P4687" i="23"/>
  <c r="P4688" i="23"/>
  <c r="P4691" i="23"/>
  <c r="P4692" i="23"/>
  <c r="P4693" i="23"/>
  <c r="P4694" i="23"/>
  <c r="P4695" i="23"/>
  <c r="P4696" i="23"/>
  <c r="P4697" i="23"/>
  <c r="P4698" i="23"/>
  <c r="P4699" i="23"/>
  <c r="P4700" i="23"/>
  <c r="P4701" i="23"/>
  <c r="P4702" i="23"/>
  <c r="P4703" i="23"/>
  <c r="P4704" i="23"/>
  <c r="P4705" i="23"/>
  <c r="P4706" i="23"/>
  <c r="P4707" i="23"/>
  <c r="P4710" i="23"/>
  <c r="P4711" i="23"/>
  <c r="P4712" i="23"/>
  <c r="P4715" i="23"/>
  <c r="P4716" i="23"/>
  <c r="P4717" i="23"/>
  <c r="P4718" i="23"/>
  <c r="P4719" i="23"/>
  <c r="P4722" i="23"/>
  <c r="P4723" i="23"/>
  <c r="P4724" i="23"/>
  <c r="P4725" i="23"/>
  <c r="P4726" i="23"/>
  <c r="P4727" i="23"/>
  <c r="P4729" i="23"/>
  <c r="P4730" i="23"/>
  <c r="P4731" i="23"/>
  <c r="P4732" i="23"/>
  <c r="P4733" i="23"/>
  <c r="P4734" i="23"/>
  <c r="P4736" i="23"/>
  <c r="P4737" i="23"/>
  <c r="P4738" i="23"/>
  <c r="P4739" i="23"/>
  <c r="P4740" i="23"/>
  <c r="P4741" i="23"/>
  <c r="P4742" i="23"/>
  <c r="P4743" i="23"/>
  <c r="P4744" i="23"/>
  <c r="P4745" i="23"/>
  <c r="P4746" i="23"/>
  <c r="P4747" i="23"/>
  <c r="P4748" i="23"/>
  <c r="P4749" i="23"/>
  <c r="P4750" i="23"/>
  <c r="P4751" i="23"/>
  <c r="P4752" i="23"/>
  <c r="P4753" i="23"/>
  <c r="P4754" i="23"/>
  <c r="P4755" i="23"/>
  <c r="P4756" i="23"/>
  <c r="P4758" i="23"/>
  <c r="P4759" i="23"/>
  <c r="P4760" i="23"/>
  <c r="P4761" i="23"/>
  <c r="P4762" i="23"/>
  <c r="P4763" i="23"/>
  <c r="P4764" i="23"/>
  <c r="P4767" i="23"/>
  <c r="P4768" i="23"/>
  <c r="P4769" i="23"/>
  <c r="P4770" i="23"/>
  <c r="P4771" i="23"/>
  <c r="P4772" i="23"/>
  <c r="P4773" i="23"/>
  <c r="P4775" i="23"/>
  <c r="P4776" i="23"/>
  <c r="P4777" i="23"/>
  <c r="P4778" i="23"/>
  <c r="P4779" i="23"/>
  <c r="P4780" i="23"/>
  <c r="P4783" i="23"/>
  <c r="P4784" i="23"/>
  <c r="P4785" i="23"/>
  <c r="P4786" i="23"/>
  <c r="P4787" i="23"/>
  <c r="P4788" i="23"/>
  <c r="P4789" i="23"/>
  <c r="P4790" i="23"/>
  <c r="P4791" i="23"/>
  <c r="P4792" i="23"/>
  <c r="P4793" i="23"/>
  <c r="P4794" i="23"/>
  <c r="P4795" i="23"/>
  <c r="P4796" i="23"/>
  <c r="P4797" i="23"/>
  <c r="P4798" i="23"/>
  <c r="P4799" i="23"/>
  <c r="P4800" i="23"/>
  <c r="P4801" i="23"/>
  <c r="P4802" i="23"/>
  <c r="P4803" i="23"/>
  <c r="P4804" i="23"/>
  <c r="P4805" i="23"/>
  <c r="P4806" i="23"/>
  <c r="P4807" i="23"/>
  <c r="P4808" i="23"/>
  <c r="P4809" i="23"/>
  <c r="P4810" i="23"/>
  <c r="P4811" i="23"/>
  <c r="P4812" i="23"/>
  <c r="P4813" i="23"/>
  <c r="P4814" i="23"/>
  <c r="P4815" i="23"/>
  <c r="P4816" i="23"/>
  <c r="P4817" i="23"/>
  <c r="P4818" i="23"/>
  <c r="P4819" i="23"/>
  <c r="P4820" i="23"/>
  <c r="P4821" i="23"/>
  <c r="P4822" i="23"/>
  <c r="P4823" i="23"/>
  <c r="P4824" i="23"/>
  <c r="P4825" i="23"/>
  <c r="P4826" i="23"/>
  <c r="P4827" i="23"/>
  <c r="P4828" i="23"/>
  <c r="P4829" i="23"/>
  <c r="P4830" i="23"/>
  <c r="P4831" i="23"/>
  <c r="P4832" i="23"/>
  <c r="P4833" i="23"/>
  <c r="P4834" i="23"/>
  <c r="P4837" i="23"/>
  <c r="P4838" i="23"/>
  <c r="P4839" i="23"/>
  <c r="P4840" i="23"/>
  <c r="P4841" i="23"/>
  <c r="P4842" i="23"/>
  <c r="P4843" i="23"/>
  <c r="P4844" i="23"/>
  <c r="P4846" i="23"/>
  <c r="P4847" i="23"/>
  <c r="P4848" i="23"/>
  <c r="P4849" i="23"/>
  <c r="P4850" i="23"/>
  <c r="P4851" i="23"/>
  <c r="P4852" i="23"/>
  <c r="P4853" i="23"/>
  <c r="P4854" i="23"/>
  <c r="P4855" i="23"/>
  <c r="P4856" i="23"/>
  <c r="P4857" i="23"/>
  <c r="P4858" i="23"/>
  <c r="P4860" i="23"/>
  <c r="P4861" i="23"/>
  <c r="P4862" i="23"/>
  <c r="P4863" i="23"/>
  <c r="P4864" i="23"/>
  <c r="P4865" i="23"/>
  <c r="P4866" i="23"/>
  <c r="P4867" i="23"/>
  <c r="P4868" i="23"/>
  <c r="P4869" i="23"/>
  <c r="P4870" i="23"/>
  <c r="P4871" i="23"/>
  <c r="P4872" i="23"/>
  <c r="P4873" i="23"/>
  <c r="P4874" i="23"/>
  <c r="P4875" i="23"/>
  <c r="P4876" i="23"/>
  <c r="P4877" i="23"/>
  <c r="P4879" i="23"/>
  <c r="P4880" i="23"/>
  <c r="P4881" i="23"/>
  <c r="P4883" i="23"/>
  <c r="P4884" i="23"/>
  <c r="P4885" i="23"/>
  <c r="P4886" i="23"/>
  <c r="P4887" i="23"/>
  <c r="P4888" i="23"/>
  <c r="P4889" i="23"/>
  <c r="P4890" i="23"/>
  <c r="P4891" i="23"/>
  <c r="P4892" i="23"/>
  <c r="P4893" i="23"/>
  <c r="P4894" i="23"/>
  <c r="P4895" i="23"/>
  <c r="P4896" i="23"/>
  <c r="P4897" i="23"/>
  <c r="P4898" i="23"/>
  <c r="P4899" i="23"/>
  <c r="P4900" i="23"/>
  <c r="P4901" i="23"/>
  <c r="P4902" i="23"/>
  <c r="P4903" i="23"/>
  <c r="P4904" i="23"/>
  <c r="P4905" i="23"/>
  <c r="P4906" i="23"/>
  <c r="P4907" i="23"/>
  <c r="P4908" i="23"/>
  <c r="P4909" i="23"/>
  <c r="P4910" i="23"/>
  <c r="P4911" i="23"/>
  <c r="P4912" i="23"/>
  <c r="P4913" i="23"/>
  <c r="P4914" i="23"/>
  <c r="P4915" i="23"/>
  <c r="P4916" i="23"/>
  <c r="P4917" i="23"/>
  <c r="P4918" i="23"/>
  <c r="P4919" i="23"/>
  <c r="P4920" i="23"/>
  <c r="P4921" i="23"/>
  <c r="P4922" i="23"/>
  <c r="P4923" i="23"/>
  <c r="P4924" i="23"/>
  <c r="P4925" i="23"/>
  <c r="P4926" i="23"/>
  <c r="P4927" i="23"/>
  <c r="P4928" i="23"/>
  <c r="P4929" i="23"/>
  <c r="P4930" i="23"/>
  <c r="P4931" i="23"/>
  <c r="P4932" i="23"/>
  <c r="P4933" i="23"/>
  <c r="P4934" i="23"/>
  <c r="P4935" i="23"/>
  <c r="P4936" i="23"/>
  <c r="P4937" i="23"/>
  <c r="P4938" i="23"/>
  <c r="P4939" i="23"/>
  <c r="P4940" i="23"/>
  <c r="P4941" i="23"/>
  <c r="P4942" i="23"/>
  <c r="P4943" i="23"/>
  <c r="P4944" i="23"/>
  <c r="P4945" i="23"/>
  <c r="P4946" i="23"/>
  <c r="P4947" i="23"/>
  <c r="P4948" i="23"/>
  <c r="P4949" i="23"/>
  <c r="P4950" i="23"/>
  <c r="P4951" i="23"/>
  <c r="P4952" i="23"/>
  <c r="P4953" i="23"/>
  <c r="P4954" i="23"/>
  <c r="P4955" i="23"/>
  <c r="P4956" i="23"/>
  <c r="P4957" i="23"/>
  <c r="P4958" i="23"/>
  <c r="P4959" i="23"/>
  <c r="P4960" i="23"/>
  <c r="P4961" i="23"/>
  <c r="P4962" i="23"/>
  <c r="P4963" i="23"/>
  <c r="P4964" i="23"/>
  <c r="P4965" i="23"/>
  <c r="P4966" i="23"/>
  <c r="P4967" i="23"/>
  <c r="P4968" i="23"/>
  <c r="P4969" i="23"/>
  <c r="P4970" i="23"/>
  <c r="P4971" i="23"/>
  <c r="P4972" i="23"/>
  <c r="P4973" i="23"/>
  <c r="P4974" i="23"/>
  <c r="P4975" i="23"/>
  <c r="P4976" i="23"/>
  <c r="P4977" i="23"/>
  <c r="P4978" i="23"/>
  <c r="P4979" i="23"/>
  <c r="P4980" i="23"/>
  <c r="P4981" i="23"/>
  <c r="P4983" i="23"/>
  <c r="P4984" i="23"/>
  <c r="P4985" i="23"/>
  <c r="P4986" i="23"/>
  <c r="P4987" i="23"/>
  <c r="P4988" i="23"/>
  <c r="P4989" i="23"/>
  <c r="P4990" i="23"/>
  <c r="P4991" i="23"/>
  <c r="P4992" i="23"/>
  <c r="P4993" i="23"/>
  <c r="P4994" i="23"/>
  <c r="P4995" i="23"/>
  <c r="P4996" i="23"/>
  <c r="P4997" i="23"/>
  <c r="P4998" i="23"/>
  <c r="P4999" i="23"/>
  <c r="P5000" i="23"/>
  <c r="P5001" i="23"/>
  <c r="P5002" i="23"/>
  <c r="P5003" i="23"/>
  <c r="P5004" i="23"/>
  <c r="P5005" i="23"/>
  <c r="P5006" i="23"/>
  <c r="P5007" i="23"/>
  <c r="P5008" i="23"/>
  <c r="P5009" i="23"/>
  <c r="P5010" i="23"/>
  <c r="P5011" i="23"/>
  <c r="P5012" i="23"/>
  <c r="P5013" i="23"/>
  <c r="P5014" i="23"/>
  <c r="P5015" i="23"/>
  <c r="P5016" i="23"/>
  <c r="P5018" i="23"/>
  <c r="P5019" i="23"/>
  <c r="P5020" i="23"/>
  <c r="P5021" i="23"/>
  <c r="P5022" i="23"/>
  <c r="P5023" i="23"/>
  <c r="P5024" i="23"/>
  <c r="P5025" i="23"/>
  <c r="P5026" i="23"/>
  <c r="P5027" i="23"/>
  <c r="P5028" i="23"/>
  <c r="P5029" i="23"/>
  <c r="P5031" i="23"/>
  <c r="P5032" i="23"/>
  <c r="P5033" i="23"/>
  <c r="P5034" i="23"/>
  <c r="P5035" i="23"/>
  <c r="P5036" i="23"/>
  <c r="P5037" i="23"/>
  <c r="P5038" i="23"/>
  <c r="P5039" i="23"/>
  <c r="P5040" i="23"/>
  <c r="P5041" i="23"/>
  <c r="P5042" i="23"/>
  <c r="P5043" i="23"/>
  <c r="P5044" i="23"/>
  <c r="P5045" i="23"/>
  <c r="P5046" i="23"/>
  <c r="P5047" i="23"/>
  <c r="P5048" i="23"/>
  <c r="P5049" i="23"/>
  <c r="P5050" i="23"/>
  <c r="P5051" i="23"/>
  <c r="P5052" i="23"/>
  <c r="P5053" i="23"/>
  <c r="P5054" i="23"/>
  <c r="P5055" i="23"/>
  <c r="P5056" i="23"/>
  <c r="P5057" i="23"/>
  <c r="P5058" i="23"/>
  <c r="P5059" i="23"/>
  <c r="P5060" i="23"/>
  <c r="P5061" i="23"/>
  <c r="P5062" i="23"/>
  <c r="P5063" i="23"/>
  <c r="P5064" i="23"/>
  <c r="P5065" i="23"/>
  <c r="P5066" i="23"/>
  <c r="P5067" i="23"/>
  <c r="P5068" i="23"/>
  <c r="P5069" i="23"/>
  <c r="P5070" i="23"/>
  <c r="P5071" i="23"/>
  <c r="P5072" i="23"/>
  <c r="P5073" i="23"/>
  <c r="P5074" i="23"/>
  <c r="P5075" i="23"/>
  <c r="P5076" i="23"/>
  <c r="P5077" i="23"/>
  <c r="P5078" i="23"/>
  <c r="P5079" i="23"/>
  <c r="P5080" i="23"/>
  <c r="P5081" i="23"/>
  <c r="P5082" i="23"/>
  <c r="P5083" i="23"/>
  <c r="P5084" i="23"/>
  <c r="P5085" i="23"/>
  <c r="P5086" i="23"/>
  <c r="P5087" i="23"/>
  <c r="P5088" i="23"/>
  <c r="P5089" i="23"/>
  <c r="P5090" i="23"/>
  <c r="P5091" i="23"/>
  <c r="P5093" i="23"/>
  <c r="P5094" i="23"/>
  <c r="P5095" i="23"/>
  <c r="P5097" i="23"/>
  <c r="P5098" i="23"/>
  <c r="P5099" i="23"/>
  <c r="P5100" i="23"/>
  <c r="P5101" i="23"/>
  <c r="P5102" i="23"/>
  <c r="P5103" i="23"/>
  <c r="P5104" i="23"/>
  <c r="P5105" i="23"/>
  <c r="P5106" i="23"/>
  <c r="P5107" i="23"/>
  <c r="P5108" i="23"/>
  <c r="P5109" i="23"/>
  <c r="P5110" i="23"/>
  <c r="P5111" i="23"/>
  <c r="P5112" i="23"/>
  <c r="P5113" i="23"/>
  <c r="P5115" i="23"/>
  <c r="P5116" i="23"/>
  <c r="P5117" i="23"/>
  <c r="P5118" i="23"/>
  <c r="P5119" i="23"/>
  <c r="P5120" i="23"/>
  <c r="P5121" i="23"/>
  <c r="P5122" i="23"/>
  <c r="P5123" i="23"/>
  <c r="P5124" i="23"/>
  <c r="P5125" i="23"/>
  <c r="P5126" i="23"/>
  <c r="P5127" i="23"/>
  <c r="P5128" i="23"/>
  <c r="P5129" i="23"/>
  <c r="P5130" i="23"/>
  <c r="P5131" i="23"/>
  <c r="P5132" i="23"/>
  <c r="P5133" i="23"/>
  <c r="P5134" i="23"/>
  <c r="P5135" i="23"/>
  <c r="P5136" i="23"/>
  <c r="P5137" i="23"/>
  <c r="P5138" i="23"/>
  <c r="P5139" i="23"/>
  <c r="P5140" i="23"/>
  <c r="P5141" i="23"/>
  <c r="P5142" i="23"/>
  <c r="P5143" i="23"/>
  <c r="P5144" i="23"/>
  <c r="P5145" i="23"/>
  <c r="P5146" i="23"/>
  <c r="P5147" i="23"/>
  <c r="P5148" i="23"/>
  <c r="P5149" i="23"/>
  <c r="P5150" i="23"/>
  <c r="P5151" i="23"/>
  <c r="P5152" i="23"/>
  <c r="P5153" i="23"/>
  <c r="P5154" i="23"/>
  <c r="P5155" i="23"/>
  <c r="P5156" i="23"/>
  <c r="P5157" i="23"/>
  <c r="P5158" i="23"/>
  <c r="P5159" i="23"/>
  <c r="P5160" i="23"/>
  <c r="P5161" i="23"/>
  <c r="P5162" i="23"/>
  <c r="P5166" i="23"/>
  <c r="P5167" i="23"/>
  <c r="P5168" i="23"/>
  <c r="P5169" i="23"/>
  <c r="P5170" i="23"/>
  <c r="P5171" i="23"/>
  <c r="P5172" i="23"/>
  <c r="P5173" i="23"/>
  <c r="P5174" i="23"/>
  <c r="P5175" i="23"/>
  <c r="P5176" i="23"/>
  <c r="P5177" i="23"/>
  <c r="P5178" i="23"/>
  <c r="P5179" i="23"/>
  <c r="P5180" i="23"/>
  <c r="P5181" i="23"/>
  <c r="P5182" i="23"/>
  <c r="P5183" i="23"/>
  <c r="P5184" i="23"/>
  <c r="P5185" i="23"/>
  <c r="P5186" i="23"/>
  <c r="P5187" i="23"/>
  <c r="P5188" i="23"/>
  <c r="P5189" i="23"/>
  <c r="P5190" i="23"/>
  <c r="P5191" i="23"/>
  <c r="P5192" i="23"/>
  <c r="P5193" i="23"/>
  <c r="P5194" i="23"/>
  <c r="P5196" i="23"/>
  <c r="P5197" i="23"/>
  <c r="P5198" i="23"/>
  <c r="P5199" i="23"/>
  <c r="P5200" i="23"/>
  <c r="P5201" i="23"/>
  <c r="P5202" i="23"/>
  <c r="P5203" i="23"/>
  <c r="P5204" i="23"/>
  <c r="P5205" i="23"/>
  <c r="P5208" i="23"/>
  <c r="P5209" i="23"/>
  <c r="P5210" i="23"/>
  <c r="P5211" i="23"/>
  <c r="P5212" i="23"/>
  <c r="P5213" i="23"/>
  <c r="P5214" i="23"/>
  <c r="P5215" i="23"/>
  <c r="P5216" i="23"/>
  <c r="P5217" i="23"/>
  <c r="P5218" i="23"/>
  <c r="P5219" i="23"/>
  <c r="P5220" i="23"/>
  <c r="P5221" i="23"/>
  <c r="P5222" i="23"/>
  <c r="P5223" i="23"/>
  <c r="P5224" i="23"/>
  <c r="P5225" i="23"/>
  <c r="P5226" i="23"/>
  <c r="P5228" i="23"/>
  <c r="P5229" i="23"/>
  <c r="P5230" i="23"/>
  <c r="P5231" i="23"/>
  <c r="P5232" i="23"/>
  <c r="P5233" i="23"/>
  <c r="P5234" i="23"/>
  <c r="P5235" i="23"/>
  <c r="P5236" i="23"/>
  <c r="P5237" i="23"/>
  <c r="P5238" i="23"/>
  <c r="P5239" i="23"/>
  <c r="P5240" i="23"/>
  <c r="P5241" i="23"/>
  <c r="P5242" i="23"/>
  <c r="P5244" i="23"/>
  <c r="P5245" i="23"/>
  <c r="P5246" i="23"/>
  <c r="P5247" i="23"/>
  <c r="P5248" i="23"/>
  <c r="P5249" i="23"/>
  <c r="P5250" i="23"/>
  <c r="P5251" i="23"/>
  <c r="P5253" i="23"/>
  <c r="P5254" i="23"/>
  <c r="P5255" i="23"/>
  <c r="P5256" i="23"/>
  <c r="P5257" i="23"/>
  <c r="P5258" i="23"/>
  <c r="P5259" i="23"/>
  <c r="P5260" i="23"/>
  <c r="P5261" i="23"/>
  <c r="P5262" i="23"/>
  <c r="P5263" i="23"/>
  <c r="P5264" i="23"/>
  <c r="P5265" i="23"/>
  <c r="P5266" i="23"/>
  <c r="P5267" i="23"/>
  <c r="P5268" i="23"/>
  <c r="P5269" i="23"/>
  <c r="P5270" i="23"/>
  <c r="P5271" i="23"/>
  <c r="P5272" i="23"/>
  <c r="P5274" i="23"/>
  <c r="P5275" i="23"/>
  <c r="P5276" i="23"/>
  <c r="P5277" i="23"/>
  <c r="P5278" i="23"/>
  <c r="P5279" i="23"/>
  <c r="P5280" i="23"/>
  <c r="P5281" i="23"/>
  <c r="P5282" i="23"/>
  <c r="P5283" i="23"/>
  <c r="P5284" i="23"/>
  <c r="P5285" i="23"/>
  <c r="P5286" i="23"/>
  <c r="P5287" i="23"/>
  <c r="P5288" i="23"/>
  <c r="P5289" i="23"/>
  <c r="P5290" i="23"/>
  <c r="P5291" i="23"/>
  <c r="P5292" i="23"/>
  <c r="P5293" i="23"/>
  <c r="P5294" i="23"/>
  <c r="P5295" i="23"/>
  <c r="P5297" i="23"/>
  <c r="P5298" i="23"/>
  <c r="P5299" i="23"/>
  <c r="P5300" i="23"/>
  <c r="P5301" i="23"/>
  <c r="P5302" i="23"/>
  <c r="P5303" i="23"/>
  <c r="P5305" i="23"/>
  <c r="P5306" i="23"/>
  <c r="P5307" i="23"/>
  <c r="P5308" i="23"/>
  <c r="P5309" i="23"/>
  <c r="P5310" i="23"/>
  <c r="P5311" i="23"/>
  <c r="P5312" i="23"/>
  <c r="P5314" i="23"/>
  <c r="P5315" i="23"/>
  <c r="P5316" i="23"/>
  <c r="P5317" i="23"/>
  <c r="P5318" i="23"/>
  <c r="P5319" i="23"/>
  <c r="P5320" i="23"/>
  <c r="P5321" i="23"/>
  <c r="P5322" i="23"/>
  <c r="P5323" i="23"/>
  <c r="P5324" i="23"/>
  <c r="P5325" i="23"/>
  <c r="P5326" i="23"/>
  <c r="P5340" i="23"/>
  <c r="P5341" i="23"/>
  <c r="P5342" i="23"/>
  <c r="P5343" i="23"/>
  <c r="P5344" i="23"/>
  <c r="P5345" i="23"/>
  <c r="P5347" i="23"/>
  <c r="P5348" i="23"/>
  <c r="P5349" i="23"/>
  <c r="P5351" i="23"/>
  <c r="P5352" i="23"/>
  <c r="P5353" i="23"/>
  <c r="P5354" i="23"/>
  <c r="P5355" i="23"/>
  <c r="P5356" i="23"/>
  <c r="P5357" i="23"/>
  <c r="P5358" i="23"/>
  <c r="P5359" i="23"/>
  <c r="P5360" i="23"/>
  <c r="P5361" i="23"/>
  <c r="P5362" i="23"/>
  <c r="P5363" i="23"/>
  <c r="P5364" i="23"/>
  <c r="P5365" i="23"/>
  <c r="P5366" i="23"/>
  <c r="P5367" i="23"/>
  <c r="P5368" i="23"/>
  <c r="P5369" i="23"/>
  <c r="P5370" i="23"/>
  <c r="P5371" i="23"/>
  <c r="P5372" i="23"/>
  <c r="P5373" i="23"/>
  <c r="P5374" i="23"/>
  <c r="P5375" i="23"/>
  <c r="P5376" i="23"/>
  <c r="P5377" i="23"/>
  <c r="P5378" i="23"/>
  <c r="P5379" i="23"/>
  <c r="P5380" i="23"/>
  <c r="P5381" i="23"/>
  <c r="P5382" i="23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E43" i="18"/>
  <c r="C43" i="18" s="1"/>
  <c r="E44" i="18"/>
  <c r="C44" i="18" s="1"/>
  <c r="E45" i="18"/>
  <c r="C45" i="18" s="1"/>
  <c r="E46" i="18"/>
  <c r="C46" i="18" s="1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3" i="18"/>
  <c r="C64" i="18"/>
  <c r="C65" i="18"/>
  <c r="C66" i="18"/>
  <c r="C67" i="18"/>
  <c r="E70" i="18"/>
  <c r="E72" i="18"/>
  <c r="E73" i="18"/>
  <c r="E74" i="18"/>
  <c r="C75" i="18"/>
  <c r="C84" i="18"/>
  <c r="D75" i="18"/>
  <c r="D84" i="18"/>
  <c r="E75" i="18"/>
  <c r="C76" i="18"/>
  <c r="C86" i="18" s="1"/>
  <c r="D76" i="18"/>
  <c r="D86" i="18"/>
  <c r="E77" i="18"/>
  <c r="E78" i="18"/>
  <c r="E79" i="18"/>
  <c r="E80" i="18"/>
  <c r="E81" i="18"/>
  <c r="E89" i="18"/>
  <c r="E91" i="18"/>
  <c r="E97" i="18"/>
  <c r="C98" i="18"/>
  <c r="D98" i="18"/>
  <c r="E98" i="18" s="1"/>
  <c r="C99" i="18"/>
  <c r="C100" i="18"/>
  <c r="C101" i="18"/>
  <c r="C102" i="18"/>
  <c r="E104" i="18"/>
  <c r="E105" i="18"/>
  <c r="C106" i="18"/>
  <c r="D106" i="18"/>
  <c r="C107" i="18"/>
  <c r="C108" i="18"/>
  <c r="E110" i="18"/>
  <c r="E111" i="18"/>
  <c r="E112" i="18"/>
  <c r="E113" i="18"/>
  <c r="C115" i="18"/>
  <c r="C119" i="18"/>
  <c r="G143" i="18"/>
  <c r="O151" i="18"/>
  <c r="E76" i="18"/>
  <c r="E84" i="18"/>
  <c r="C85" i="18"/>
  <c r="E85" i="18" s="1"/>
  <c r="X43" i="23" l="1"/>
  <c r="X63" i="23"/>
  <c r="X66" i="23"/>
  <c r="X69" i="23"/>
  <c r="X71" i="23"/>
  <c r="X73" i="23"/>
  <c r="X75" i="23"/>
  <c r="X77" i="23"/>
  <c r="X79" i="23"/>
  <c r="X81" i="23"/>
  <c r="X344" i="23"/>
  <c r="X346" i="23"/>
  <c r="X348" i="23"/>
  <c r="X350" i="23"/>
  <c r="X352" i="23"/>
  <c r="X616" i="23"/>
  <c r="X618" i="23"/>
  <c r="X620" i="23"/>
  <c r="X622" i="23"/>
  <c r="X624" i="23"/>
  <c r="X626" i="23"/>
  <c r="X628" i="23"/>
  <c r="X630" i="23"/>
  <c r="X632" i="23"/>
  <c r="X634" i="23"/>
  <c r="X894" i="23"/>
  <c r="X896" i="23"/>
  <c r="X905" i="23"/>
  <c r="X907" i="23"/>
  <c r="X909" i="23"/>
  <c r="X911" i="23"/>
  <c r="X1193" i="23"/>
  <c r="X1195" i="23"/>
  <c r="X1197" i="23"/>
  <c r="X1199" i="23"/>
  <c r="X1201" i="23"/>
  <c r="X1203" i="23"/>
  <c r="X1205" i="23"/>
  <c r="X1207" i="23"/>
  <c r="X1210" i="23"/>
  <c r="X1212" i="23"/>
  <c r="X1214" i="23"/>
  <c r="X1434" i="23"/>
  <c r="X1436" i="23"/>
  <c r="X1438" i="23"/>
  <c r="X1440" i="23"/>
  <c r="X1443" i="23"/>
  <c r="X1445" i="23"/>
  <c r="X1448" i="23"/>
  <c r="X1450" i="23"/>
  <c r="X1452" i="23"/>
  <c r="X1455" i="23"/>
  <c r="X1457" i="23"/>
  <c r="X27" i="23"/>
  <c r="X82" i="23"/>
  <c r="X88" i="23"/>
  <c r="X98" i="23"/>
  <c r="X135" i="23"/>
  <c r="X198" i="23"/>
  <c r="X450" i="23"/>
  <c r="X454" i="23"/>
  <c r="X466" i="23"/>
  <c r="X571" i="23"/>
  <c r="X573" i="23"/>
  <c r="X575" i="23"/>
  <c r="X577" i="23"/>
  <c r="X579" i="23"/>
  <c r="X581" i="23"/>
  <c r="X583" i="23"/>
  <c r="X585" i="23"/>
  <c r="X587" i="23"/>
  <c r="X589" i="23"/>
  <c r="X591" i="23"/>
  <c r="X603" i="23"/>
  <c r="X637" i="23"/>
  <c r="X650" i="23"/>
  <c r="X653" i="23"/>
  <c r="X655" i="23"/>
  <c r="X730" i="23"/>
  <c r="X732" i="23"/>
  <c r="X734" i="23"/>
  <c r="X953" i="23"/>
  <c r="X995" i="23"/>
  <c r="X997" i="23"/>
  <c r="X1090" i="23"/>
  <c r="X1099" i="23"/>
  <c r="X1148" i="23"/>
  <c r="X1175" i="23"/>
  <c r="X1217" i="23"/>
  <c r="X1250" i="23"/>
  <c r="X1253" i="23"/>
  <c r="X1259" i="23"/>
  <c r="X1261" i="23"/>
  <c r="X1264" i="23"/>
  <c r="X1324" i="23"/>
  <c r="X1379" i="23"/>
  <c r="X1382" i="23"/>
  <c r="X1385" i="23"/>
  <c r="X1458" i="23"/>
  <c r="X1646" i="23"/>
  <c r="X1648" i="23"/>
  <c r="X1651" i="23"/>
  <c r="X1661" i="23"/>
  <c r="X1663" i="23"/>
  <c r="X1666" i="23"/>
  <c r="X1924" i="23"/>
  <c r="X1926" i="23"/>
  <c r="X1928" i="23"/>
  <c r="X1931" i="23"/>
  <c r="X1933" i="23"/>
  <c r="X1935" i="23"/>
  <c r="X1937" i="23"/>
  <c r="X1942" i="23"/>
  <c r="X1948" i="23"/>
  <c r="X2232" i="23"/>
  <c r="X2234" i="23"/>
  <c r="X2236" i="23"/>
  <c r="X2238" i="23"/>
  <c r="X2240" i="23"/>
  <c r="X2243" i="23"/>
  <c r="X2249" i="23"/>
  <c r="X2251" i="23"/>
  <c r="X2253" i="23"/>
  <c r="X2258" i="23"/>
  <c r="X2340" i="23"/>
  <c r="X2342" i="23"/>
  <c r="X2555" i="23"/>
  <c r="X2557" i="23"/>
  <c r="X2559" i="23"/>
  <c r="X2563" i="23"/>
  <c r="X2565" i="23"/>
  <c r="X2568" i="23"/>
  <c r="X2570" i="23"/>
  <c r="X2572" i="23"/>
  <c r="X2574" i="23"/>
  <c r="X2829" i="23"/>
  <c r="X2842" i="23"/>
  <c r="X2844" i="23"/>
  <c r="X2895" i="23"/>
  <c r="X2897" i="23"/>
  <c r="X3093" i="23"/>
  <c r="X3104" i="23"/>
  <c r="X3106" i="23"/>
  <c r="X3108" i="23"/>
  <c r="X3110" i="23"/>
  <c r="X3112" i="23"/>
  <c r="X3114" i="23"/>
  <c r="X3116" i="23"/>
  <c r="X3120" i="23"/>
  <c r="X3122" i="23"/>
  <c r="X3124" i="23"/>
  <c r="X3126" i="23"/>
  <c r="X3391" i="23"/>
  <c r="X3393" i="23"/>
  <c r="X3395" i="23"/>
  <c r="X3397" i="23"/>
  <c r="X3399" i="23"/>
  <c r="X3401" i="23"/>
  <c r="X3403" i="23"/>
  <c r="X3405" i="23"/>
  <c r="X3407" i="23"/>
  <c r="X3409" i="23"/>
  <c r="X3411" i="23"/>
  <c r="X1471" i="23"/>
  <c r="X1537" i="23"/>
  <c r="X1541" i="23"/>
  <c r="X1543" i="23"/>
  <c r="X1545" i="23"/>
  <c r="X1549" i="23"/>
  <c r="X1551" i="23"/>
  <c r="X1588" i="23"/>
  <c r="X1602" i="23"/>
  <c r="X1604" i="23"/>
  <c r="X1635" i="23"/>
  <c r="X1681" i="23"/>
  <c r="X1685" i="23"/>
  <c r="X1689" i="23"/>
  <c r="X1693" i="23"/>
  <c r="X1695" i="23"/>
  <c r="X1742" i="23"/>
  <c r="X1770" i="23"/>
  <c r="X1796" i="23"/>
  <c r="X1800" i="23"/>
  <c r="X1802" i="23"/>
  <c r="X1804" i="23"/>
  <c r="X1893" i="23"/>
  <c r="X2146" i="23"/>
  <c r="X2154" i="23"/>
  <c r="X2156" i="23"/>
  <c r="X2158" i="23"/>
  <c r="X2167" i="23"/>
  <c r="X2173" i="23"/>
  <c r="X2177" i="23"/>
  <c r="X2179" i="23"/>
  <c r="X2181" i="23"/>
  <c r="X2294" i="23"/>
  <c r="X2431" i="23"/>
  <c r="X2511" i="23"/>
  <c r="X2517" i="23"/>
  <c r="X2597" i="23"/>
  <c r="X2599" i="23"/>
  <c r="X2603" i="23"/>
  <c r="X2644" i="23"/>
  <c r="X2661" i="23"/>
  <c r="X2697" i="23"/>
  <c r="X2699" i="23"/>
  <c r="X2707" i="23"/>
  <c r="X2786" i="23"/>
  <c r="X2788" i="23"/>
  <c r="X2792" i="23"/>
  <c r="X2927" i="23"/>
  <c r="X2931" i="23"/>
  <c r="X2969" i="23"/>
  <c r="X2975" i="23"/>
  <c r="X3047" i="23"/>
  <c r="X3079" i="23"/>
  <c r="X3081" i="23"/>
  <c r="X3083" i="23"/>
  <c r="X3197" i="23"/>
  <c r="X3199" i="23"/>
  <c r="X3225" i="23"/>
  <c r="X3227" i="23"/>
  <c r="X3245" i="23"/>
  <c r="X3366" i="23"/>
  <c r="X3368" i="23"/>
  <c r="X3412" i="23"/>
  <c r="X3420" i="23"/>
  <c r="X3491" i="23"/>
  <c r="X3493" i="23"/>
  <c r="X3495" i="23"/>
  <c r="X3507" i="23"/>
  <c r="X3557" i="23"/>
  <c r="X3559" i="23"/>
  <c r="X3607" i="23"/>
  <c r="X3609" i="23"/>
  <c r="X3624" i="23"/>
  <c r="X3952" i="23"/>
  <c r="X3956" i="23"/>
  <c r="X3958" i="23"/>
  <c r="X3960" i="23"/>
  <c r="X3962" i="23"/>
  <c r="X3967" i="23"/>
  <c r="X3975" i="23"/>
  <c r="X3977" i="23"/>
  <c r="X4246" i="23"/>
  <c r="X4248" i="23"/>
  <c r="X4250" i="23"/>
  <c r="X4252" i="23"/>
  <c r="X4254" i="23"/>
  <c r="X4256" i="23"/>
  <c r="X4258" i="23"/>
  <c r="X4260" i="23"/>
  <c r="X4262" i="23"/>
  <c r="X4264" i="23"/>
  <c r="X4267" i="23"/>
  <c r="X4506" i="23"/>
  <c r="X4509" i="23"/>
  <c r="X4511" i="23"/>
  <c r="X4513" i="23"/>
  <c r="X4515" i="23"/>
  <c r="X4517" i="23"/>
  <c r="X3665" i="23"/>
  <c r="X3667" i="23"/>
  <c r="X3669" i="23"/>
  <c r="X3671" i="23"/>
  <c r="X3673" i="23"/>
  <c r="X3675" i="23"/>
  <c r="X3677" i="23"/>
  <c r="X3679" i="23"/>
  <c r="X3681" i="23"/>
  <c r="X3683" i="23"/>
  <c r="X3686" i="23"/>
  <c r="X3688" i="23"/>
  <c r="X3739" i="23"/>
  <c r="X3741" i="23"/>
  <c r="X3753" i="23"/>
  <c r="X3934" i="23"/>
  <c r="X3943" i="23"/>
  <c r="X4040" i="23"/>
  <c r="X4044" i="23"/>
  <c r="X4049" i="23"/>
  <c r="X4053" i="23"/>
  <c r="X4169" i="23"/>
  <c r="X4197" i="23"/>
  <c r="X4299" i="23"/>
  <c r="X4441" i="23"/>
  <c r="X4443" i="23"/>
  <c r="X4491" i="23"/>
  <c r="X4529" i="23"/>
  <c r="X4531" i="23"/>
  <c r="X4533" i="23"/>
  <c r="X4535" i="23"/>
  <c r="X4537" i="23"/>
  <c r="X4539" i="23"/>
  <c r="X4541" i="23"/>
  <c r="X4543" i="23"/>
  <c r="X4545" i="23"/>
  <c r="X4547" i="23"/>
  <c r="X4819" i="23"/>
  <c r="X4821" i="23"/>
  <c r="X4823" i="23"/>
  <c r="X4825" i="23"/>
  <c r="X4827" i="23"/>
  <c r="X4829" i="23"/>
  <c r="X4831" i="23"/>
  <c r="X4833" i="23"/>
  <c r="X4837" i="23"/>
  <c r="X4839" i="23"/>
  <c r="X4841" i="23"/>
  <c r="X4843" i="23"/>
  <c r="X5113" i="23"/>
  <c r="X5116" i="23"/>
  <c r="X1600" i="23"/>
  <c r="X4667" i="23"/>
  <c r="X4669" i="23"/>
  <c r="X4671" i="23"/>
  <c r="X4680" i="23"/>
  <c r="X4684" i="23"/>
  <c r="X4724" i="23"/>
  <c r="X4749" i="23"/>
  <c r="X4758" i="23"/>
  <c r="X4779" i="23"/>
  <c r="X4923" i="23"/>
  <c r="X4925" i="23"/>
  <c r="X4927" i="23"/>
  <c r="X4995" i="23"/>
  <c r="X4997" i="23"/>
  <c r="X5151" i="23"/>
  <c r="X5181" i="23"/>
  <c r="X5256" i="23"/>
  <c r="X5298" i="23"/>
  <c r="E106" i="18"/>
  <c r="X90" i="23"/>
  <c r="X1028" i="23"/>
  <c r="X1032" i="23"/>
  <c r="X1034" i="23"/>
  <c r="X1047" i="23"/>
  <c r="X1053" i="23"/>
  <c r="X1055" i="23"/>
  <c r="X1071" i="23"/>
  <c r="X1079" i="23"/>
  <c r="X1081" i="23"/>
  <c r="X1085" i="23"/>
  <c r="X1087" i="23"/>
  <c r="X1267" i="23"/>
  <c r="X1269" i="23"/>
  <c r="X1285" i="23"/>
  <c r="X1340" i="23"/>
  <c r="X1463" i="23"/>
  <c r="X1479" i="23"/>
  <c r="X1491" i="23"/>
  <c r="X1505" i="23"/>
  <c r="X1519" i="23"/>
  <c r="X1531" i="23"/>
  <c r="X1547" i="23"/>
  <c r="X1734" i="23"/>
  <c r="X1744" i="23"/>
  <c r="X1764" i="23"/>
  <c r="X1782" i="23"/>
  <c r="X1798" i="23"/>
  <c r="X1806" i="23"/>
  <c r="X1810" i="23"/>
  <c r="X1910" i="23"/>
  <c r="X1912" i="23"/>
  <c r="X1914" i="23"/>
  <c r="X1916" i="23"/>
  <c r="X2255" i="23"/>
  <c r="X2301" i="23"/>
  <c r="X2307" i="23"/>
  <c r="X2330" i="23"/>
  <c r="X2389" i="23"/>
  <c r="X2414" i="23"/>
  <c r="X2420" i="23"/>
  <c r="X2458" i="23"/>
  <c r="X2703" i="23"/>
  <c r="X3220" i="23"/>
  <c r="X3222" i="23"/>
  <c r="X3224" i="23"/>
  <c r="X3359" i="23"/>
  <c r="X3425" i="23"/>
  <c r="X3497" i="23"/>
  <c r="X3499" i="23"/>
  <c r="X3501" i="23"/>
  <c r="X3503" i="23"/>
  <c r="X3505" i="23"/>
  <c r="X3520" i="23"/>
  <c r="X3522" i="23"/>
  <c r="X3598" i="23"/>
  <c r="X3600" i="23"/>
  <c r="X3705" i="23"/>
  <c r="X4999" i="23"/>
  <c r="X5186" i="23"/>
  <c r="X5188" i="23"/>
  <c r="X3954" i="23"/>
  <c r="X3964" i="23"/>
  <c r="X3969" i="23"/>
  <c r="X3971" i="23"/>
  <c r="X3973" i="23"/>
  <c r="X3979" i="23"/>
  <c r="X3981" i="23"/>
  <c r="X3983" i="23"/>
  <c r="X3985" i="23"/>
  <c r="X3988" i="23"/>
  <c r="X3990" i="23"/>
  <c r="X3995" i="23"/>
  <c r="X4025" i="23"/>
  <c r="X4204" i="23"/>
  <c r="X4206" i="23"/>
  <c r="X4216" i="23"/>
  <c r="X4218" i="23"/>
  <c r="X4220" i="23"/>
  <c r="X4270" i="23"/>
  <c r="X4284" i="23"/>
  <c r="X4762" i="23"/>
  <c r="X4764" i="23"/>
  <c r="X4770" i="23"/>
  <c r="X4791" i="23"/>
  <c r="X4809" i="23"/>
  <c r="X4984" i="23"/>
  <c r="X5147" i="23"/>
  <c r="W88" i="26"/>
  <c r="W165" i="26"/>
  <c r="X5230" i="23"/>
  <c r="X5232" i="23"/>
  <c r="X5236" i="23"/>
  <c r="X5366" i="23"/>
  <c r="X5368" i="23"/>
  <c r="X5370" i="23"/>
  <c r="X5372" i="23"/>
  <c r="W405" i="26"/>
  <c r="W407" i="26"/>
  <c r="W410" i="26"/>
  <c r="W412" i="26"/>
  <c r="X1599" i="23"/>
  <c r="X3418" i="23"/>
  <c r="W376" i="26"/>
  <c r="W382" i="26"/>
  <c r="W394" i="26"/>
  <c r="W398" i="26"/>
  <c r="X4844" i="23"/>
  <c r="X4868" i="23"/>
  <c r="E86" i="18"/>
  <c r="X2245" i="23"/>
  <c r="X2247" i="23"/>
</calcChain>
</file>

<file path=xl/sharedStrings.xml><?xml version="1.0" encoding="utf-8"?>
<sst xmlns="http://schemas.openxmlformats.org/spreadsheetml/2006/main" count="17159" uniqueCount="7173">
  <si>
    <t>materials, chemicals, inorganic</t>
  </si>
  <si>
    <t>materials, chemicals, others</t>
  </si>
  <si>
    <t>materials, chemicals, pesticides</t>
  </si>
  <si>
    <t>materials, construction, binders</t>
  </si>
  <si>
    <t>materials, construction, bitumen</t>
  </si>
  <si>
    <t>materials, construction, bricks</t>
  </si>
  <si>
    <t>materials, construction, concrete</t>
  </si>
  <si>
    <t>materials, electronics, others</t>
  </si>
  <si>
    <t>materials, fibres</t>
  </si>
  <si>
    <t>Materials, fuels, lignite</t>
  </si>
  <si>
    <t>Materials, fuels, natural gas, gas by country</t>
  </si>
  <si>
    <t>Materials, glass, construction</t>
  </si>
  <si>
    <t>Materials, glass, packaging</t>
  </si>
  <si>
    <t>Materials, laminates</t>
  </si>
  <si>
    <t>Materials, metals, ferro</t>
  </si>
  <si>
    <t>Materials, metals, ferro, cast iron</t>
  </si>
  <si>
    <t>Materials, metals, ferro, stainless steel</t>
  </si>
  <si>
    <t>Materials, metals, ferro, steel automation</t>
  </si>
  <si>
    <t>Materials, metals, ferro, steel cast</t>
  </si>
  <si>
    <t>Materials, metals, ferro, steel construction</t>
  </si>
  <si>
    <t>Materials, metals, ferro, steel draw</t>
  </si>
  <si>
    <t>Materials, metals, ferro, steel high grade</t>
  </si>
  <si>
    <t>Materials, metals, ferro, steel high temperature</t>
  </si>
  <si>
    <t>Materials, metals, ferro, steel low temperature</t>
  </si>
  <si>
    <t>Materials, metals, ferro, steel spring</t>
  </si>
  <si>
    <t>Materials, metals, non ferro</t>
  </si>
  <si>
    <t>Materials, metals, non ferro, aluminiums</t>
  </si>
  <si>
    <t>Materials, metals, non ferro, coppers</t>
  </si>
  <si>
    <t>Materials, metals, non ferro, magnesiums</t>
  </si>
  <si>
    <t>Materials, metals, non ferro, nickels</t>
  </si>
  <si>
    <t>Materials, metals, non ferro, titaniums</t>
  </si>
  <si>
    <t>Materials, metals, non ferro, zincs</t>
  </si>
  <si>
    <t>Materials, metals, waste metals (scrap)</t>
  </si>
  <si>
    <t>Materials, others</t>
  </si>
  <si>
    <t>Materials, paper + board, corrugated board</t>
  </si>
  <si>
    <t>Materials, paper + board, graphic paper</t>
  </si>
  <si>
    <t>Materials, plastics,recycled, estimate</t>
  </si>
  <si>
    <t>Materials, textiles</t>
  </si>
  <si>
    <t>Materials, wood, by durability, Class I (&gt;25 y)</t>
  </si>
  <si>
    <t>Materials, wood, by durability, Class III (10&gt;15 y)</t>
  </si>
  <si>
    <t>Materials, wood, by durability, Class IV (5&gt;10 y)</t>
  </si>
  <si>
    <t>Materials, wood, by durability, Class V (&lt;5 y)</t>
  </si>
  <si>
    <t>Materials, wood, by durability, unknown durability</t>
  </si>
  <si>
    <t xml:space="preserve">Materials, wood, products </t>
  </si>
  <si>
    <t>Energy, electricity by fuel,coal</t>
  </si>
  <si>
    <t>Energy, electricity by fuel,coal, power plant</t>
  </si>
  <si>
    <t>Energy, electricity by fuel,gas</t>
  </si>
  <si>
    <t>Energy, electricity by fuel,gas, power plant</t>
  </si>
  <si>
    <t>Energy, electricity by fuel,hydro</t>
  </si>
  <si>
    <t>Energy, electricity by fuel,lignite, power plant</t>
  </si>
  <si>
    <t>Energy, electricity by fuel, nuclear</t>
  </si>
  <si>
    <t>Energy, electricity by fuel, oil</t>
  </si>
  <si>
    <t>Energy, electricity by fuel, oil, power plant</t>
  </si>
  <si>
    <t>Energy, electricity by fuel, photovoltaic</t>
  </si>
  <si>
    <t>Energy, electricity by fuel, wind</t>
  </si>
  <si>
    <t>Energy, electricity country mix, medium voltage</t>
  </si>
  <si>
    <t>Energy, heat</t>
  </si>
  <si>
    <t>Energy, heat, gas</t>
  </si>
  <si>
    <t>Energy, heat, oil</t>
  </si>
  <si>
    <t>Energy, heat, steam</t>
  </si>
  <si>
    <t>Energy, heat, wood</t>
  </si>
  <si>
    <t>Transport, air</t>
  </si>
  <si>
    <t>Transport, rail. Ecoinvent data without depletion of fossil fuels.</t>
  </si>
  <si>
    <t>Transport, road. Ecoinvent data without depletion of fossil fuels.</t>
  </si>
  <si>
    <t>Transport, water. Ecoinvent data without depletion of fossil fuels.</t>
  </si>
  <si>
    <t>Processing, plastics</t>
  </si>
  <si>
    <t>Processing, textiles</t>
  </si>
  <si>
    <t>Processing, wood</t>
  </si>
  <si>
    <t>waste treatment, combustion electrical power plant elastomers</t>
  </si>
  <si>
    <t>waste treatment, combustion electrical power plant others</t>
  </si>
  <si>
    <t>waste treatment, combustion electrical power plant thermoplastics</t>
  </si>
  <si>
    <t>waste treatment, combustion electrical power plant thermosets</t>
  </si>
  <si>
    <t>waste treatment, landfill, inert material</t>
  </si>
  <si>
    <t>waste treatment, recycling credit metals</t>
  </si>
  <si>
    <t>waste treatment, recycling credit plastics</t>
  </si>
  <si>
    <t>waste treatment,  municipal waste incineration with electricity, elastomers</t>
  </si>
  <si>
    <t>waste treatment,  municipal waste incineration with electricity, others</t>
  </si>
  <si>
    <t>waste treatment,  municipal waste incineration with electricity, thermoplastics</t>
  </si>
  <si>
    <t>waste treatment,  municipal waste incineration with electricity, thermosets</t>
  </si>
  <si>
    <t>unit: euro per kg</t>
  </si>
  <si>
    <t>Radioactive waste, in final repository for nuclear waste SF, HLW, and ILW/CH S</t>
  </si>
  <si>
    <t>Radioactive waste, in interim storage conditioning/CH S</t>
  </si>
  <si>
    <t>Radioactive waste, in interim storage, for final repository LLW/CH S</t>
  </si>
  <si>
    <t>Radioactive waste, in interim storage, for final repository SF, HLW, and ILW/CH S</t>
  </si>
  <si>
    <t>Tailings, uranium milling/GLO S</t>
  </si>
  <si>
    <t>Disposal, airport/RER/I S</t>
  </si>
  <si>
    <t>Disposal, locomotive/RER/I S</t>
  </si>
  <si>
    <t>Disposal, long-distance train/CH/I S</t>
  </si>
  <si>
    <t>Disposal, railway track/CH/I S</t>
  </si>
  <si>
    <t>Disposal, regional train/CH/I S</t>
  </si>
  <si>
    <t>Disposal, road/RER/I S</t>
  </si>
  <si>
    <t>Disposal, tram track/CH/I S</t>
  </si>
  <si>
    <t>Idemat2010 Butyl rubber (IIR) waste incineration with electricity</t>
  </si>
  <si>
    <t>Idemat2010 Ethylene vinyl acetate (EVA) waste incineration with electricity</t>
  </si>
  <si>
    <t>Idemat2010 Natural rubber (NR) waste incineration with electricity</t>
  </si>
  <si>
    <t>Idemat2010 Polychloroprene (Neoprene, CR) waste incineration with electricity</t>
  </si>
  <si>
    <t>Idemat2010 Polyisoprene rubber (IIR) waste incineration with electricity</t>
  </si>
  <si>
    <t>Idemat2010 Polyurethane (elPU) waste incineration with electricity</t>
  </si>
  <si>
    <t>Idemat2010 Silicone elastomers (SI, Q) waste incineration with electricity</t>
  </si>
  <si>
    <t>Idemat2010 Styrene butadiene rubber (SBR) waste incineration with electricity</t>
  </si>
  <si>
    <t>Idemat2010 CFRP waste incineration with electricity</t>
  </si>
  <si>
    <t>Idemat2010 DMC waste incineration with electricity</t>
  </si>
  <si>
    <t>Idemat2010 Flexible Polymer Foam, waste incineration with electricity</t>
  </si>
  <si>
    <t>Idemat2010 GFRP waste incineration with electricity</t>
  </si>
  <si>
    <t>Idemat2010 Hardwood 0%MC, Bamboo, Cork, waste incineration with electricity</t>
  </si>
  <si>
    <t>Idemat2010 Hardwood 12%MC, Bamboo, Cork, waste incineration with electricity</t>
  </si>
  <si>
    <t>Idemat2010 Hardwood, fresh, 50%MC, Bamboo, Cork, waste incineration with electricity</t>
  </si>
  <si>
    <t>Idemat2010 Rigid Polymer Foam, waste incineration with electricity</t>
  </si>
  <si>
    <t>Idemat2010 SMC waste incineration with electricity</t>
  </si>
  <si>
    <t>Idemat2010 Softwood, 0%MC, waste incineration with electricity</t>
  </si>
  <si>
    <t>species.yr</t>
  </si>
  <si>
    <t>$</t>
  </si>
  <si>
    <t>Idemat2010 Injection moulding PVC</t>
  </si>
  <si>
    <t>Idemat2010 Recycling mixed polymer</t>
  </si>
  <si>
    <t>Idemat2010 Thermo forming</t>
  </si>
  <si>
    <t>Idemat2010 Textile processing</t>
  </si>
  <si>
    <t>Facilities for mechanical treatment of WEEE scrap/GLO/I S</t>
  </si>
  <si>
    <t>Hazardous waste incineration plant/CH/I S</t>
  </si>
  <si>
    <t>Inert material landfill facility/CH/I S</t>
  </si>
  <si>
    <t>Manual treatment plant, WEEE scrap/GLO/I S</t>
  </si>
  <si>
    <t>Mechanical treatment plant, WEEE scrap/GLO/I S</t>
  </si>
  <si>
    <t>Municipal waste incineration plant/CH/I S</t>
  </si>
  <si>
    <t>Residential sewer grid/CH/I S</t>
  </si>
  <si>
    <t>Residual material landfill facility/CH/I S</t>
  </si>
  <si>
    <t>Sanitary landfill facility/CH/I S</t>
  </si>
  <si>
    <t>Sewer grid, class 1/CH/I S</t>
  </si>
  <si>
    <t>Sewer grid, class 2/CH/I S</t>
  </si>
  <si>
    <t>Sewer grid, class 3/CH/I S</t>
  </si>
  <si>
    <t>Sewer grid, class 4/CH/I S</t>
  </si>
  <si>
    <t>Sewer grid, class 5/CH/I S</t>
  </si>
  <si>
    <t>Slag compartment/CH/I S</t>
  </si>
  <si>
    <t>Sorting plant for construction waste/CH/I S</t>
  </si>
  <si>
    <t>Wastewater treatment plant, class 1/CH/I S</t>
  </si>
  <si>
    <t>Wastewater treatment plant, class 2/CH/I S</t>
  </si>
  <si>
    <t>Wastewater treatment plant, class 3/CH/I S</t>
  </si>
  <si>
    <t>Wastewater treatment plant, class 4/CH/I S</t>
  </si>
  <si>
    <t>Wastewater treatment plant, class 5/CH/I S</t>
  </si>
  <si>
    <t>Final repository for nuclear waste LLW/CH/I S</t>
  </si>
  <si>
    <t>Final repository for nuclear waste SF, HLW, and ILW/CH/I S</t>
  </si>
  <si>
    <t>Interim storage, nuclear waste to dispose in final repository LLW/CH/I S</t>
  </si>
  <si>
    <t>Interim storage, nuclear waste to dispose in final repository SF, HLW, and ILW/CH/I S</t>
  </si>
  <si>
    <t>Nuclear spent fuel conditioning plant/CH/I S</t>
  </si>
  <si>
    <t>Nuclear spent fuel conditioning plant/CN/I S</t>
  </si>
  <si>
    <t>Nuclear spent fuel reprocessing plant/RER/I S</t>
  </si>
  <si>
    <t>Chopper, mobile, diesel/RER/I S</t>
  </si>
  <si>
    <t>Chopper, stationary, electric/RER/I S</t>
  </si>
  <si>
    <t>ecointevnt v2: Electricity, medium voltage, production UCTE, at grid/UCTE S. Note: it is a coincidence that this is the same as next line, since the origin of calculation differs completely</t>
  </si>
  <si>
    <t>Idemat2010 Electricity from offshore windmill 2 MW (Danish coast)</t>
  </si>
  <si>
    <t>Idemat2010 Flatfish fillet, fresh, in supermarket (no quotas)</t>
  </si>
  <si>
    <t>Idemat2010 Flatfish, fresh, in supermarket (no quotas)</t>
  </si>
  <si>
    <t>Idemat2010 Ham (skinke), fresh, in supermarket</t>
  </si>
  <si>
    <t>Idemat2010 Herring fillet, fresh, in supermarket (no quotas)</t>
  </si>
  <si>
    <t>Idemat2010 Herring, fresh, in supermarket (no quotas)</t>
  </si>
  <si>
    <t>Idemat2010 Lobster, fresh, in supermarket (no quotas)</t>
  </si>
  <si>
    <t>Idemat2010 Mackerel fillet, fresh, in supermarket (no quotas)</t>
  </si>
  <si>
    <t>Idemat2010 Mackerel, fresh, in supermarket (no quotas)</t>
  </si>
  <si>
    <t>Idemat2010 Mussels, fresh, in supermarket (no quotas)</t>
  </si>
  <si>
    <t>Idemat2010 Pork minced meat (flæskesmåkød), fresh, in superm.</t>
  </si>
  <si>
    <t>Idemat2010 Pork minced meat (halssnitter), fresh, in superm.</t>
  </si>
  <si>
    <t>Idemat2010 Pork neck (svinekam), fresh, in superm.</t>
  </si>
  <si>
    <t>Idemat2010 Pork tenderloin (svinemørbrad), fresh, in superm.</t>
  </si>
  <si>
    <t>Idemat2010 Shrimps, fresh, in supermarket (no quotas)</t>
  </si>
  <si>
    <t>Idemat2010 Steaky bacon (brystflæsk), fresh, in superm.</t>
  </si>
  <si>
    <t>Ideamt2010 Cattle, from farm</t>
  </si>
  <si>
    <t>Idemat2010 Chicken, from farm</t>
  </si>
  <si>
    <t>Idemat2010 Egg</t>
  </si>
  <si>
    <t>Idemat2010 Fowl meat</t>
  </si>
  <si>
    <t>Idemat2010 Milk, conventional, from farm</t>
  </si>
  <si>
    <t>Idemat2010 Milk, organic, from farm</t>
  </si>
  <si>
    <t>Idemat2010 Pork, from farm</t>
  </si>
  <si>
    <t>Idemat2010 Pork, from farm 10 (scenario)</t>
  </si>
  <si>
    <t>Idemat2010 Pork, from farm 20</t>
  </si>
  <si>
    <t>Idemat2010 Pork, from farm 21</t>
  </si>
  <si>
    <t>Idemat2010 Pork, from farm 22</t>
  </si>
  <si>
    <t>Idemat2010 Pork, from farm 8</t>
  </si>
  <si>
    <t>Idemat2010 Pork, from farm 9</t>
  </si>
  <si>
    <t>Idemat2010 Grass pills</t>
  </si>
  <si>
    <t>Idemat2010 Live stock feed ( spring barley, organic)</t>
  </si>
  <si>
    <t>Idemat2010 Live stock feed (soy)</t>
  </si>
  <si>
    <t>Idemat2010 Live stock feed (spring barley)</t>
  </si>
  <si>
    <t>Idemat2010 Live stock feed (wheat)</t>
  </si>
  <si>
    <t>Idemat2010 Live stock feed (winter barley)</t>
  </si>
  <si>
    <t>Idemat2010 Rape seed meal</t>
  </si>
  <si>
    <t>Idemat2010 Soy Meal</t>
  </si>
  <si>
    <t>Idemat2010 Bread wheat, from farm</t>
  </si>
  <si>
    <t>Idemat2010 Carrot cooling, conventional, without straw</t>
  </si>
  <si>
    <t>Idemat2010 Carrot cooling, organic, without straw</t>
  </si>
  <si>
    <t>Idemat2010 Carrot, conventional, washed and packed, from cool house</t>
  </si>
  <si>
    <t>Idemat2010 Carrot, conventional, washed and packed, from field</t>
  </si>
  <si>
    <t>Idemat2010 Carrot, organic I, washed and packed, from cool house</t>
  </si>
  <si>
    <t>Idemat2010 Carrot, organic II, washed and packed, from field</t>
  </si>
  <si>
    <t>Idemat2010 Carrots, cold store</t>
  </si>
  <si>
    <t>Idemat2010 Carrots, straw covered</t>
  </si>
  <si>
    <t>Idemat2010 Cucumber, recirculation</t>
  </si>
  <si>
    <t>Idemat2010 Cucumber, standard</t>
  </si>
  <si>
    <t>Idemat2010 Oat, conventional, from farm</t>
  </si>
  <si>
    <t>Idemat2010 Oat, organic, from farm</t>
  </si>
  <si>
    <t>Idemat2010 Onion</t>
  </si>
  <si>
    <t>Idemat2010 Onion, dried</t>
  </si>
  <si>
    <t>Idemat2010 Onion, dried and stored</t>
  </si>
  <si>
    <t>Idemat2010 Onion, dried, stored and packed</t>
  </si>
  <si>
    <t>Idemat2010 Peas, from farm</t>
  </si>
  <si>
    <t>Idemat2010 Potatoes, from farm</t>
  </si>
  <si>
    <t>Idemat2010 Rye, conventional, from farm</t>
  </si>
  <si>
    <t>Idemat2010 Rye, organic, from farm</t>
  </si>
  <si>
    <t>Idemat2010 Soy bean, from farm</t>
  </si>
  <si>
    <t>Idemat2010 Spring Barley, conventional, from farm</t>
  </si>
  <si>
    <t>Idemat2010 Spring Barley, organic, from farm</t>
  </si>
  <si>
    <t>Idemat2010 Straw, from farm</t>
  </si>
  <si>
    <t>Idemat2010 Sugar beet, from farm</t>
  </si>
  <si>
    <t>Idemat2010 Tomato, organic</t>
  </si>
  <si>
    <t>Idemat2010 Tomato, recirculation</t>
  </si>
  <si>
    <t>Idemat2010 Tomato, standard</t>
  </si>
  <si>
    <t>Idemat2010 Wheat, conventional, from farm</t>
  </si>
  <si>
    <t>Idemat2010 Wheat, organic, from farm</t>
  </si>
  <si>
    <t>Idemat2010 Winter Barley, conventional, from farm</t>
  </si>
  <si>
    <t>Idemat2010 Winter Barley, organic, from farm</t>
  </si>
  <si>
    <t>Idemat2010 Carrot, organic I, washed and packed, from field</t>
  </si>
  <si>
    <t>Idemat2010 Clover seed, from farm</t>
  </si>
  <si>
    <t>Idemat2010 Grass seed, from farm</t>
  </si>
  <si>
    <t>Idemat2010 Rape seed, conventional, from farm</t>
  </si>
  <si>
    <t>Idemat2010 Rape seed, organic, from farm</t>
  </si>
  <si>
    <t>Idemat2010 Cod, ex harbour</t>
  </si>
  <si>
    <t>Idemat2010 Flatfish, ex harbour</t>
  </si>
  <si>
    <t>Idemat2010 Herring, ex harbour</t>
  </si>
  <si>
    <t>Idemat2010 Industrial fish, ex harbour</t>
  </si>
  <si>
    <t>Idemat2010 Mackerel, ex harbour</t>
  </si>
  <si>
    <t>Idemat2010 Mussels, ex harbour</t>
  </si>
  <si>
    <t>Idemat2010 Norway lobster, ex harbour</t>
  </si>
  <si>
    <t>Idemat2010 Sand eel, ex harbour</t>
  </si>
  <si>
    <t>Idemat2010 Shrimp/prawn, ex harbour</t>
  </si>
  <si>
    <t>Idemat2010 Trout (0 % recirc. of water), from trout pond farm</t>
  </si>
  <si>
    <t>Idemat2010 Trout (100 % recirc. of water), from trout pond fa</t>
  </si>
  <si>
    <t>Idemat2010 Trout (standard), from trout pond farm</t>
  </si>
  <si>
    <t>Idemat2010 Fishmeal</t>
  </si>
  <si>
    <t>Idemat2010 Trout feed</t>
  </si>
  <si>
    <t>Idemat2010 Bread, rye, conventional, fresh</t>
  </si>
  <si>
    <t>Idemat2010 Bread, wheat, conventional, fresh</t>
  </si>
  <si>
    <t>Idemat2010 Bread, wheat, conventional, frozen</t>
  </si>
  <si>
    <t>Idemat2010 Flour, rye, conventional</t>
  </si>
  <si>
    <t>Idemat2010 Flour, wheat, conventional</t>
  </si>
  <si>
    <t>Idemat2010 Oat flakes, conventional</t>
  </si>
  <si>
    <t>Idemat2010 Rolls, conventional, fresh</t>
  </si>
  <si>
    <t>Idemat2010 Rolls, conventional, frozen</t>
  </si>
  <si>
    <t>Idemat2010 Butter</t>
  </si>
  <si>
    <t>Idemat2010 Cheese</t>
  </si>
  <si>
    <t>Idemat2010 Cheese (rape seed oil replaced)</t>
  </si>
  <si>
    <t>Idemat2010 Cream (38%)</t>
  </si>
  <si>
    <t>Idemat2010 Full milk, from dairy</t>
  </si>
  <si>
    <t>Idemat2010 Lowfat milk from dairy</t>
  </si>
  <si>
    <t>Idemat2010 Milkpowder</t>
  </si>
  <si>
    <t>Idemat2010 Mini milk, from dairy</t>
  </si>
  <si>
    <t>Idemat2010 Skimmed milk, from dairy</t>
  </si>
  <si>
    <t>Idemat2010 Spreadable (Kærgården)</t>
  </si>
  <si>
    <t>Idemat2010 Cod fillet, fresh (no quotas)</t>
  </si>
  <si>
    <t>Idemat2010 Cod fillet, frozen (no quotas)</t>
  </si>
  <si>
    <t>Idemat2010 Flatfish fillet, fresh (no quotas)</t>
  </si>
  <si>
    <t>Idemat2010 Flatfish fillet, frozen (no quotas)</t>
  </si>
  <si>
    <t>Idemat2010 Herring fillet, fresh (no quotas)</t>
  </si>
  <si>
    <t>Idemat2010 Herring fillet, frozen (no quotas)</t>
  </si>
  <si>
    <t>Idemat2010 Mackerel fillet, fresh (no quotas)</t>
  </si>
  <si>
    <t>Idemat2010 Mackerel fillet, frozen (no quotas)</t>
  </si>
  <si>
    <t>Idemat2010 Shrimps, peeled and frozen (no quotas)</t>
  </si>
  <si>
    <t>Idemat2010 Trout, slaughtered, frozen (market regulated)</t>
  </si>
  <si>
    <t>Idemat2010 Potato starch / potato flour</t>
  </si>
  <si>
    <t>Idemat2010 Rape seed oil</t>
  </si>
  <si>
    <t>Idemat2010 Sugar</t>
  </si>
  <si>
    <t>Idemat2010 Beef fillet (oksefillet)</t>
  </si>
  <si>
    <t>Idemat2010 Beef flanchet (okseflanchet)</t>
  </si>
  <si>
    <t>Idemat2010 Beef foreend (bov)</t>
  </si>
  <si>
    <t>Idemat2010 Beef knuckle shank (okseskank)</t>
  </si>
  <si>
    <t>Idemat2010 Beef minced meat (oksesmåkød og div.)</t>
  </si>
  <si>
    <t>Idemat2010 Beef outside (okseyderlår)</t>
  </si>
  <si>
    <t>Idemat2010 Beef round (okseklump)</t>
  </si>
  <si>
    <t>Idemat2010 Beef steak (oksetyksteg)</t>
  </si>
  <si>
    <t>Idemat2010 Beef steak (oksetyndsteg)</t>
  </si>
  <si>
    <t>Idemat2010 Beef tenderloin (oksemørbrad)</t>
  </si>
  <si>
    <t>Idemat2010 Beef top round (okseinderlår)</t>
  </si>
  <si>
    <t>Idemat2010 Chicken, fresh, from slaughterhouse</t>
  </si>
  <si>
    <t>Idemat2010 Chicken, frozen, from slaughterhouse</t>
  </si>
  <si>
    <t>Idemat2010 Ham (skinke)</t>
  </si>
  <si>
    <t>Idemat2010 Pork minced meat (flæskesmåkød)</t>
  </si>
  <si>
    <t>Idemat2010 Pork minced meat (svine halssnitter)</t>
  </si>
  <si>
    <t>Idemat2010 Pork neck (svinekamme)</t>
  </si>
  <si>
    <t>Idemat2010 Pork tenderloin (svinemørbrad)</t>
  </si>
  <si>
    <t>Idemat2010 Steaky bacon (brystflæsk)</t>
  </si>
  <si>
    <t>Idemat2010 Butter, no quotas</t>
  </si>
  <si>
    <t>Idemat2010 Cheese, no quotas</t>
  </si>
  <si>
    <t>Idemat2010 Cream, 38 %, no quotas</t>
  </si>
  <si>
    <t>Idemat2010 Full milk, from dairy, no quotas</t>
  </si>
  <si>
    <t>Idemat2010 Lowfat milk from dairy, no quotas</t>
  </si>
  <si>
    <t>Idemat2010 Milk powder, no quotas</t>
  </si>
  <si>
    <t>Palm methyl ester, production MY, at service station/CH S</t>
  </si>
  <si>
    <t>Palm methyl ester, at esterification plant/MY S</t>
  </si>
  <si>
    <t>Methanol, from synthetic gas, at plant/CH S</t>
  </si>
  <si>
    <t>[A26] Dimension, crushed and broken stone</t>
  </si>
  <si>
    <t>[A27] Sand and gravel</t>
  </si>
  <si>
    <t>[A28] Clay, ceramic, and refractory minerals</t>
  </si>
  <si>
    <t>[A29] Nonmetallic mineral services and miscellaneous</t>
  </si>
  <si>
    <t>[A30] Chemical and fertilizer minerals</t>
  </si>
  <si>
    <t>Copper product manufacturing, average metal working/RER S</t>
  </si>
  <si>
    <t>Chromium steel product manufacturing, average metal working/RER S</t>
  </si>
  <si>
    <t>Aluminium product manufacturing, average metal working/RER S</t>
  </si>
  <si>
    <t>Welding, gas, steel/RER S</t>
  </si>
  <si>
    <t>Welding, arc, steel/RER S</t>
  </si>
  <si>
    <t>Welding, arc, aluminium/RER S</t>
  </si>
  <si>
    <t>Thermoforming, with calendering/RER S</t>
  </si>
  <si>
    <t>Stretch blow moulding/RER S</t>
  </si>
  <si>
    <t>Injection moulding/RER S</t>
  </si>
  <si>
    <t>Foaming, expanding/RER S</t>
  </si>
  <si>
    <t>Fleece production, polyethylene terephthalate/RER S</t>
  </si>
  <si>
    <t>Extrusion, plastic pipes/RER S</t>
  </si>
  <si>
    <t>Round wood, primary forest, clear-cutting, at forest road/MY S</t>
  </si>
  <si>
    <t>Round wood, primary forest, clear-cutting, at forest road/BR S</t>
  </si>
  <si>
    <t>Cogen unit 160kWe, components for heat only/RER/I S</t>
  </si>
  <si>
    <t>Potassium hydroxide, at regional storage/RER S</t>
  </si>
  <si>
    <t>Electricity, production mix photovoltaic, at plant/HU S</t>
  </si>
  <si>
    <t>Electricity, production mix photovoltaic, at plant/GR S</t>
  </si>
  <si>
    <t>[A308] Mechanical power transmission equipment</t>
  </si>
  <si>
    <t>[A309] Industrial process furnaces and ovens</t>
  </si>
  <si>
    <t>[A310] General industrial machinery and equipment, n.e.c.</t>
  </si>
  <si>
    <t>[A311] Packaging machinery</t>
  </si>
  <si>
    <t>[A312] Carburetors, pistons, rings, and valves</t>
  </si>
  <si>
    <t>[A313] Fluid power equipment</t>
  </si>
  <si>
    <t>[A314] Scales and balances, except laboratory</t>
  </si>
  <si>
    <t>[A315] Industrial and commercial machinery and equipment, n.e.c.</t>
  </si>
  <si>
    <t>[A316] Calculating and accounting machines</t>
  </si>
  <si>
    <t>[A317] (use of) Electronic computers</t>
  </si>
  <si>
    <t>Heat, biowaste, at waste incineration plant, future, allocation price/CH S</t>
  </si>
  <si>
    <t>Heat, biowaste, at waste incineration plant, allocation price/CH S</t>
  </si>
  <si>
    <t>Packaging glass, green, at regional storage/CH S</t>
  </si>
  <si>
    <t>Packaging glass, green, at plant/RER S</t>
  </si>
  <si>
    <t>Electricity, hydropower, at pumped storage power plant/NL S</t>
  </si>
  <si>
    <t>Electricity, hydropower, at pumped storage power plant/NO S</t>
  </si>
  <si>
    <t>Electricity, high voltage, production CS, at grid/CS S</t>
  </si>
  <si>
    <t>Electricity, high voltage, production CH, at grid/CH S</t>
  </si>
  <si>
    <t>Electricity, high voltage, production CENTREL, at grid/CENTREL S</t>
  </si>
  <si>
    <t>Electricity, high voltage, production BR, at grid/BR S</t>
  </si>
  <si>
    <t>Electricity, high voltage, production BG, at grid/BG S</t>
  </si>
  <si>
    <t>Electricity, high voltage, production BE, at grid/BE S</t>
  </si>
  <si>
    <t>Electricity, high voltage, production BA, at grid/BA S</t>
  </si>
  <si>
    <t>Electricity, high voltage, production AT, at grid/AT S</t>
  </si>
  <si>
    <t>Turning, cast iron, conventional, primarily roughing/RER S</t>
  </si>
  <si>
    <t>Turning, cast iron, conventional, primarily dressing/RER S</t>
  </si>
  <si>
    <t>Wood chips, from forest, hardwood, burned in furnace 50kW/CH S</t>
  </si>
  <si>
    <t>Wood chips, from forest, hardwood, burned in furnace 300kW/CH S</t>
  </si>
  <si>
    <t>Wood chips, from forest, hardwood, burned in furnace 1000kW/CH S</t>
  </si>
  <si>
    <t>Average of containerships of modern shipping company (TUI, 2006), 6,8 g CO2/ton.km (at empty return), incl. SO2 and dust; average load weight &lt; 846 kg/m3</t>
  </si>
  <si>
    <t xml:space="preserve">Average of containerships of modern shipping company (TUI, 2006),  6,8 g CO2/ton.km (at empty return)including SO2 and dust emissions; 1 TEU = max. 28,1 tons payload or max 33,2 m3 payload </t>
  </si>
  <si>
    <t>Polypropylene</t>
  </si>
  <si>
    <t>Polystyrene hard foam</t>
  </si>
  <si>
    <t>PUR</t>
  </si>
  <si>
    <t>Rubber (natural)</t>
  </si>
  <si>
    <t>Stone wool</t>
  </si>
  <si>
    <t>Wood ('tropical hardwood')</t>
  </si>
  <si>
    <t>h</t>
  </si>
  <si>
    <t>Transport, natural gas, pipeline, long distance/DE S</t>
  </si>
  <si>
    <t>Transport, natural gas, onshore pipeline, long distance/NO S</t>
  </si>
  <si>
    <t>Transport, natural gas, onshore pipeline, long distance/DZ S</t>
  </si>
  <si>
    <t>Transport, natural gas, offshore pipeline, long distance/NO S</t>
  </si>
  <si>
    <t>Transport, natural gas, offshore pipeline, long distance/DZ S</t>
  </si>
  <si>
    <t>Transport, crude oil pipeline, onshore/RER S</t>
  </si>
  <si>
    <t>Transport, crude oil pipeline, offshore/OCE S</t>
  </si>
  <si>
    <t>Pipeline, natural gas, low pressure distribution network/CH/I S</t>
  </si>
  <si>
    <t>Pipeline, natural gas, long distance, low capacity, onshore/GLO/I S</t>
  </si>
  <si>
    <t>Pipeline, natural gas, long distance, high capacity, onshore/GLO/I S</t>
  </si>
  <si>
    <t>Pipeline, natural gas, long distance, high capacity, offshore/GLO/I S</t>
  </si>
  <si>
    <t>Pipeline, natural gas, high pressure distribution network/RER/I S</t>
  </si>
  <si>
    <t>Pipeline, natural gas, high pressure distribution network/CH/I S</t>
  </si>
  <si>
    <t>Pipeline, crude oil, onshore/RER/I S</t>
  </si>
  <si>
    <t>(derived from data of industry in The Netherlands, for method see Thesis Chapter 3, data CBS)</t>
  </si>
  <si>
    <t>Energy, electricity by fuel, nuclear, BWR, infrastructure</t>
  </si>
  <si>
    <t>Energy, electricity by fuel, nuclear, PWR, infrastructure</t>
  </si>
  <si>
    <t>FEFCO, see above, empty return (50% payload). The net volume of this trailer is approx 75 m3. For average load weight less than 320 kg/m3</t>
  </si>
  <si>
    <t>FEFCO, see above, empty return (50% payload). For average load weight more than 320 kg/m3</t>
  </si>
  <si>
    <t>Steel recycled</t>
  </si>
  <si>
    <t>Heat, anthracite, at stove 5-15kW/RER S</t>
  </si>
  <si>
    <t>Treatment, PV cell production effluent, to wastewater treatment, class 3/CH S</t>
  </si>
  <si>
    <t>Idemat2010 Chicken, fresh, whole sale</t>
  </si>
  <si>
    <t>Idemat2010 Chicken, frozen, whole sale</t>
  </si>
  <si>
    <t>Idemat2010 Ham (skinke), whole sale</t>
  </si>
  <si>
    <t>Idemat2010 Pork minced meat (flæskesmåkød), whole sale</t>
  </si>
  <si>
    <t>Idemat2010 Pork minced meat (svine halssnitter), whole sale</t>
  </si>
  <si>
    <t>Idemat2010 Pork neck (svinekam), whole sale</t>
  </si>
  <si>
    <t>Idemat2010 Pork tenderloin (svinemørbrad), whole sale</t>
  </si>
  <si>
    <t>Idemat2010 Steaky bacon (brystflæsk), whole sale</t>
  </si>
  <si>
    <t>Idemat2010 Potatoes, whole sale</t>
  </si>
  <si>
    <t>Idemat2010 Rape seed oil, whole sale</t>
  </si>
  <si>
    <t>Idemat2010 Sugar, whole sale</t>
  </si>
  <si>
    <t>Idemat2010 Manure from farming on clay soil</t>
  </si>
  <si>
    <t>Idemat2010 Spring barley (farm type 11)</t>
  </si>
  <si>
    <t>Idemat2010 Milk (farm type 4)</t>
  </si>
  <si>
    <t>Idemat2010 Milk (farm type 5)</t>
  </si>
  <si>
    <t>Idemat2010 Milk (farm type 6)</t>
  </si>
  <si>
    <t>Idemat2010 Milk (farm type 7)</t>
  </si>
  <si>
    <t>Idemat2010 Pork (farm type 8)</t>
  </si>
  <si>
    <t>Idemat2010 Pork (farm type 9)</t>
  </si>
  <si>
    <t>Idemat2010 Pork (farmtype 10)</t>
  </si>
  <si>
    <t>Idemat2010 Sugar beet (farm type 2)</t>
  </si>
  <si>
    <t>Ideamt2010 Manure from farming on sandy soil</t>
  </si>
  <si>
    <t>Idemat2010 Manure for vegetables ( from farming on sandy soil)</t>
  </si>
  <si>
    <t>Idemat2010 Beef (farm type 23)</t>
  </si>
  <si>
    <t>Idemat2010 Spring barley (farm type 24)</t>
  </si>
  <si>
    <t>Idemat2010 Milk (farm type 16)</t>
  </si>
  <si>
    <t>Idemat2010 Milk (farm type 17)</t>
  </si>
  <si>
    <t>Idemat2010 Milk (farm type 18)</t>
  </si>
  <si>
    <t>Idemat2010 Milk (farm type 19)</t>
  </si>
  <si>
    <t>Idemat2010 Grower pig (farm type 20-2)</t>
  </si>
  <si>
    <t>Idemat2010 Pork (farm type 20-1)</t>
  </si>
  <si>
    <t>Idemat2010 Pork (farm type 20)</t>
  </si>
  <si>
    <t>Idemat2010 Pork (Farm type 21)</t>
  </si>
  <si>
    <t>Idemat2010 Pork (farm type 22)</t>
  </si>
  <si>
    <t>Idemat2010 Potatoes (farm type 15)</t>
  </si>
  <si>
    <t>Idemat2010 Carrot farming, conventional, with straw</t>
  </si>
  <si>
    <t>Idemat2010 Carrot farming, conventional, without straw</t>
  </si>
  <si>
    <t>Idemat2010 Carrot farming, organic I, with straw</t>
  </si>
  <si>
    <t>Idemat2010 Carrot farming, organic I, without straw</t>
  </si>
  <si>
    <t>Idemat2010 Carrot farming, organic II, with straw</t>
  </si>
  <si>
    <t>Idemat2010 Onion, farming, conventional</t>
  </si>
  <si>
    <t>Idemat2010 Small plants</t>
  </si>
  <si>
    <t>Idemat2010 Canning of fish</t>
  </si>
  <si>
    <t>Idemat2010 Filleting of fish (oily)</t>
  </si>
  <si>
    <t>Idemat2010 Filleting of fish (white)</t>
  </si>
  <si>
    <t>Idemat2010 Peeling and freezing of shrimps</t>
  </si>
  <si>
    <t>Idemat2010 Slaughtering of trout</t>
  </si>
  <si>
    <t>Idemat2010 Retail (cooling counter, large store)</t>
  </si>
  <si>
    <t>Idemat2010 Retail (cooling counter, small store)</t>
  </si>
  <si>
    <t>Idemat2010 Retail (freezing counter, large store)</t>
  </si>
  <si>
    <t>Idemat2010 Retail (freezing counter, small store)</t>
  </si>
  <si>
    <t>Idemat2010 Retail (long time stor., room temp, small store)</t>
  </si>
  <si>
    <t>Idemat2010 Retail (long time stor., room temp., large store)</t>
  </si>
  <si>
    <t>Idemat2010 Retail (short time stor., room temp., large store)</t>
  </si>
  <si>
    <t>Idemat2010 Retail (short time stor., room temp., small store)</t>
  </si>
  <si>
    <t>Idemat2010 Wholesale (-20* C)</t>
  </si>
  <si>
    <t>Idemat2010 Wholesale (+20* C)</t>
  </si>
  <si>
    <t>unit</t>
  </si>
  <si>
    <t>m</t>
  </si>
  <si>
    <t>Nm3</t>
  </si>
  <si>
    <t>materials, agricultural, animal production, animal food,</t>
  </si>
  <si>
    <t>materials, agricultural, food</t>
  </si>
  <si>
    <t>materials, agricultural, food, byproducts</t>
  </si>
  <si>
    <t>materials, agricultural, food, others</t>
  </si>
  <si>
    <t xml:space="preserve">materials, agricultural, plant oils </t>
  </si>
  <si>
    <t xml:space="preserve">materials, agricultural, plant oils, byproducts </t>
  </si>
  <si>
    <t xml:space="preserve">materials, agricultural, plant production </t>
  </si>
  <si>
    <t xml:space="preserve">materials, agricultural, plant production, seeds </t>
  </si>
  <si>
    <t xml:space="preserve">materials, ceramics </t>
  </si>
  <si>
    <t xml:space="preserve">materials, chemicals, acids inorganic </t>
  </si>
  <si>
    <t xml:space="preserve">materials, chemicals, acids organic </t>
  </si>
  <si>
    <t xml:space="preserve">materials, chemicals, fertilisers inorganic </t>
  </si>
  <si>
    <t xml:space="preserve">materials, chemicals, fertilisers organic </t>
  </si>
  <si>
    <t xml:space="preserve">materials, chemicals, gases </t>
  </si>
  <si>
    <t xml:space="preserve">materials, chemicals, inorganic </t>
  </si>
  <si>
    <r>
      <t xml:space="preserve">materials, chemicals, organic               </t>
    </r>
    <r>
      <rPr>
        <b/>
        <sz val="10"/>
        <color indexed="10"/>
        <rFont val="Arial"/>
        <family val="2"/>
      </rPr>
      <t xml:space="preserve"> (Note for eco-costs: Idemat2010 including depletion of fossil fuels, Ecoinvent excluding depletion of fossil fuels)</t>
    </r>
  </si>
  <si>
    <t xml:space="preserve">materials, chemicals, others </t>
  </si>
  <si>
    <t xml:space="preserve">materials, chemicals, pesticides </t>
  </si>
  <si>
    <t xml:space="preserve">materials, chemicals, silicons </t>
  </si>
  <si>
    <t xml:space="preserve">materials, chemicals, washing agents, auxiliaries </t>
  </si>
  <si>
    <t xml:space="preserve">materials, chemicals, washing agents, bleaches </t>
  </si>
  <si>
    <t xml:space="preserve">materials, chemicals, washing agents, builders </t>
  </si>
  <si>
    <t xml:space="preserve">materials, chemicals, washing agents, tensides </t>
  </si>
  <si>
    <t xml:space="preserve">materials, construction, binders </t>
  </si>
  <si>
    <t xml:space="preserve">materials, construction, bitumen </t>
  </si>
  <si>
    <t xml:space="preserve">materials, construction, bricks </t>
  </si>
  <si>
    <t xml:space="preserve">materials, construction, cladding </t>
  </si>
  <si>
    <t xml:space="preserve">materials, construction, concrete </t>
  </si>
  <si>
    <t xml:space="preserve">materials, construction, coverings </t>
  </si>
  <si>
    <t xml:space="preserve">materials, construction, doors </t>
  </si>
  <si>
    <t xml:space="preserve">materials, construction, insulation </t>
  </si>
  <si>
    <t xml:space="preserve">materials, construction, others </t>
  </si>
  <si>
    <t xml:space="preserve">materials, construction, paint </t>
  </si>
  <si>
    <t xml:space="preserve">materials, construction, sand and gravel </t>
  </si>
  <si>
    <t xml:space="preserve">materials, construction, sealing </t>
  </si>
  <si>
    <t xml:space="preserve">materials, construction, ventilation, components </t>
  </si>
  <si>
    <t xml:space="preserve">materials, construction, windows </t>
  </si>
  <si>
    <t xml:space="preserve">materials, electronics, devices </t>
  </si>
  <si>
    <t xml:space="preserve">materials, electronics, devices, module </t>
  </si>
  <si>
    <t xml:space="preserve">materials, electronics, devices, module, component </t>
  </si>
  <si>
    <t xml:space="preserve">materials, electronics, devices, module, PWB </t>
  </si>
  <si>
    <t xml:space="preserve">materials, electronics, others </t>
  </si>
  <si>
    <t xml:space="preserve">materials, electronics, photovoltaic </t>
  </si>
  <si>
    <t xml:space="preserve">materials, fibres </t>
  </si>
  <si>
    <t xml:space="preserve">materials,  fuels, biofuels </t>
  </si>
  <si>
    <t xml:space="preserve">Materials, fuels, biofuels, biogas </t>
  </si>
  <si>
    <t xml:space="preserve">Materials, fuels, biofuels, biogas, byproducts </t>
  </si>
  <si>
    <t xml:space="preserve">Materials, fuels, biofuels, ethanol </t>
  </si>
  <si>
    <t xml:space="preserve">Materials, fuels, biofuels, ethanol, byproducts </t>
  </si>
  <si>
    <t xml:space="preserve">Materials, fuels, biofuels, methane </t>
  </si>
  <si>
    <t xml:space="preserve">Materials, fuels, coal by country </t>
  </si>
  <si>
    <t xml:space="preserve">Materials, fuels, coal, cokes/briquets </t>
  </si>
  <si>
    <t xml:space="preserve">Materials, fuels, coal, produced coal </t>
  </si>
  <si>
    <t xml:space="preserve">Materials, fuels, coal, produced coal, mined coal  </t>
  </si>
  <si>
    <t xml:space="preserve">Materials, fuels, lignite  </t>
  </si>
  <si>
    <t xml:space="preserve">Materials, fuels, lignite, mine </t>
  </si>
  <si>
    <t xml:space="preserve">Materials, fuels, natural gas, gas by country </t>
  </si>
  <si>
    <t>Materials, fuels, natural gas, gas by country, imports</t>
  </si>
  <si>
    <t xml:space="preserve">Materials, fuels, natural gas, gas to user </t>
  </si>
  <si>
    <t xml:space="preserve">Materials, fuels, natural gas, produced gas </t>
  </si>
  <si>
    <t xml:space="preserve">Materials, fuels, natural gas, produced gas, processes </t>
  </si>
  <si>
    <t xml:space="preserve">Materials, fuels, oil, coke  </t>
  </si>
  <si>
    <t xml:space="preserve">Materials, fuels, oil, coke oven gas </t>
  </si>
  <si>
    <t xml:space="preserve">Materials, fuels, oil, crude oil, production </t>
  </si>
  <si>
    <t xml:space="preserve">Materials, fuels, oil, crude oil, production, processes </t>
  </si>
  <si>
    <t xml:space="preserve">Materials, fuels, oil, naphta </t>
  </si>
  <si>
    <t xml:space="preserve">Materials, fuels, oil, propane/butane </t>
  </si>
  <si>
    <t xml:space="preserve">Materials, fuels, oil, refinery gas </t>
  </si>
  <si>
    <t xml:space="preserve">Materials, fuels, oil, peat </t>
  </si>
  <si>
    <t xml:space="preserve">Materials, fuels, uranium, enriched </t>
  </si>
  <si>
    <t xml:space="preserve">Materials, fuels, uranium, fuel element </t>
  </si>
  <si>
    <t xml:space="preserve">Materials, glass, construction </t>
  </si>
  <si>
    <t xml:space="preserve">Materials, glass, packaging </t>
  </si>
  <si>
    <t xml:space="preserve">Materials, glass, waste glass </t>
  </si>
  <si>
    <t xml:space="preserve">Materials, laminates </t>
  </si>
  <si>
    <t xml:space="preserve">Materials, metals, alloys </t>
  </si>
  <si>
    <t xml:space="preserve">Materials, metals, extraction </t>
  </si>
  <si>
    <t xml:space="preserve">Materials, metals, ferro </t>
  </si>
  <si>
    <t xml:space="preserve">Materials, metals, ferro, cast iron </t>
  </si>
  <si>
    <t xml:space="preserve">Materials, metals, ferro, production </t>
  </si>
  <si>
    <t xml:space="preserve">Materials, metals, ferro, stainless steel </t>
  </si>
  <si>
    <t xml:space="preserve">Materials, metals, ferro, steel automation </t>
  </si>
  <si>
    <t xml:space="preserve">Materials, metals, ferro, steel cast </t>
  </si>
  <si>
    <t xml:space="preserve">Materials, metals, ferro, steel construction </t>
  </si>
  <si>
    <t xml:space="preserve">Materials, metals, ferro, steel draw </t>
  </si>
  <si>
    <t xml:space="preserve">Materials, metals, ferro, steel high grade </t>
  </si>
  <si>
    <t xml:space="preserve">Materials, metals, ferro, steel high temperature </t>
  </si>
  <si>
    <t xml:space="preserve">Materials, metals, ferro, steel low temperature </t>
  </si>
  <si>
    <t xml:space="preserve">Materials, metals, ferro, steel spring </t>
  </si>
  <si>
    <t xml:space="preserve">Materials, metals, non ferro </t>
  </si>
  <si>
    <t xml:space="preserve">Materials, metals, non ferro, aluminiums </t>
  </si>
  <si>
    <t xml:space="preserve">Materials, metals, non ferro, coppers </t>
  </si>
  <si>
    <t xml:space="preserve">Materials, metals, non ferro, magnesiums </t>
  </si>
  <si>
    <t xml:space="preserve">Materials, metals, non ferro, nickels </t>
  </si>
  <si>
    <t xml:space="preserve">Materials, metals, non ferro, production </t>
  </si>
  <si>
    <t xml:space="preserve">Materials, metals, non ferro, resource corrections </t>
  </si>
  <si>
    <t xml:space="preserve">Materials, metals, non ferro, titaniums </t>
  </si>
  <si>
    <t xml:space="preserve">Materials, metals, non ferro, zincs </t>
  </si>
  <si>
    <t xml:space="preserve">Materials, metals, waste metals (scrap) </t>
  </si>
  <si>
    <t xml:space="preserve">Materials, minerals </t>
  </si>
  <si>
    <t xml:space="preserve">Materials, others </t>
  </si>
  <si>
    <t xml:space="preserve">Materials, paper + board, board </t>
  </si>
  <si>
    <t xml:space="preserve">Materials, paper + board, corrugated board  </t>
  </si>
  <si>
    <t xml:space="preserve">Materials, paper + board, graphic paper </t>
  </si>
  <si>
    <t xml:space="preserve">Materials, paper + board, packaging paper </t>
  </si>
  <si>
    <t xml:space="preserve">Materials, paper + board, packagings </t>
  </si>
  <si>
    <t xml:space="preserve">Materials, paper + board, pulp </t>
  </si>
  <si>
    <t xml:space="preserve">Materials, paper + board, waste paper </t>
  </si>
  <si>
    <t xml:space="preserve">Materials, plastics,biopolymers </t>
  </si>
  <si>
    <t xml:space="preserve">Materials, plastics,recycled, estimate    </t>
  </si>
  <si>
    <t xml:space="preserve">Materials, textiles </t>
  </si>
  <si>
    <t xml:space="preserve">Materials, water, drinking water </t>
  </si>
  <si>
    <t xml:space="preserve">Materials, water, industry water </t>
  </si>
  <si>
    <t xml:space="preserve">Materials, wood, by durability, Class I (&gt;25 y) </t>
  </si>
  <si>
    <t xml:space="preserve">Materials, wood, by durability, Class II (15&gt;25 y) </t>
  </si>
  <si>
    <t xml:space="preserve">Materials, wood, by durability, Class III (10&gt;15 y) </t>
  </si>
  <si>
    <t xml:space="preserve">Materials, wood, by durability, Class IV (5&gt;10 y) </t>
  </si>
  <si>
    <t xml:space="preserve">Materials, wood, by durability, Class V (&lt;5 y) </t>
  </si>
  <si>
    <t xml:space="preserve">Materials, wood, by durability, unknown durability </t>
  </si>
  <si>
    <t xml:space="preserve">Materials, wood, byproducts </t>
  </si>
  <si>
    <t xml:space="preserve">Materials, wood, extraction </t>
  </si>
  <si>
    <t xml:space="preserve">Materials, wood, extraction, allocation correction </t>
  </si>
  <si>
    <t>Energy, biomass, cogeneration</t>
  </si>
  <si>
    <t>Energy, biomass, infrastructure</t>
  </si>
  <si>
    <t>Energy, biomass, powerplant</t>
  </si>
  <si>
    <t>Energy, cogeneration, gas</t>
  </si>
  <si>
    <t>Energy, cogeneration, gas, power unit</t>
  </si>
  <si>
    <t xml:space="preserve">Energy, cogeneration, oil </t>
  </si>
  <si>
    <t xml:space="preserve">Energy, cogeneration, gas, power unit, infrastructure </t>
  </si>
  <si>
    <r>
      <t xml:space="preserve">Transport, air                                                                     </t>
    </r>
    <r>
      <rPr>
        <b/>
        <sz val="10"/>
        <color indexed="10"/>
        <rFont val="Arial"/>
        <family val="2"/>
      </rPr>
      <t>For eco-costs: Ecoinvent data without depletion of fossil fuels.</t>
    </r>
  </si>
  <si>
    <t>Transport, air, operations</t>
  </si>
  <si>
    <t>personkm</t>
  </si>
  <si>
    <t xml:space="preserve">p </t>
  </si>
  <si>
    <t xml:space="preserve">m </t>
  </si>
  <si>
    <t>my</t>
  </si>
  <si>
    <t>m2y</t>
  </si>
  <si>
    <t>ha</t>
  </si>
  <si>
    <t>kg removed</t>
  </si>
  <si>
    <t xml:space="preserve">kg  </t>
  </si>
  <si>
    <t>Degreasing, metal part in alkaline bath/RER S (per m2)</t>
  </si>
  <si>
    <t xml:space="preserve">Processing, metals, general manufacturing </t>
  </si>
  <si>
    <t>Processing, metals, welding</t>
  </si>
  <si>
    <t xml:space="preserve">Processing, plastics </t>
  </si>
  <si>
    <t>m2a</t>
  </si>
  <si>
    <t>pm</t>
  </si>
  <si>
    <t xml:space="preserve">waste treatment, incineration hazardous waste </t>
  </si>
  <si>
    <t>waste treatment, incineration, municipal</t>
  </si>
  <si>
    <t xml:space="preserve">Energy, cogeneration, oil, power unit </t>
  </si>
  <si>
    <t xml:space="preserve">Energy, cogeneration, wood </t>
  </si>
  <si>
    <t xml:space="preserve">Energy, cogeneration, wood, power unit </t>
  </si>
  <si>
    <t xml:space="preserve">Energy, electricity by fuel,coal </t>
  </si>
  <si>
    <t xml:space="preserve">Energy, electricity by fuel,coal, power plant </t>
  </si>
  <si>
    <t xml:space="preserve">Energy, electricity by fuel,gas </t>
  </si>
  <si>
    <t xml:space="preserve">Energy, electricity by fuel,gas, gas turbine </t>
  </si>
  <si>
    <t xml:space="preserve">Energy, electricity by fuel,gas, power plant </t>
  </si>
  <si>
    <t xml:space="preserve">Energy, electricity by fuel,hydro </t>
  </si>
  <si>
    <t xml:space="preserve">Energy, electricity by fuel,hydro, flow through </t>
  </si>
  <si>
    <t xml:space="preserve">Energy, electricity by fuel,hydro, pumping storage </t>
  </si>
  <si>
    <t xml:space="preserve">Energy, electricity by fuel,hydro, reservoir </t>
  </si>
  <si>
    <t xml:space="preserve">Energy, electricity by fuel,lignite </t>
  </si>
  <si>
    <t xml:space="preserve">Energy, electricity by fuel,lignite, power plant </t>
  </si>
  <si>
    <t xml:space="preserve">Energy, electricity by fuel, nuclear </t>
  </si>
  <si>
    <t xml:space="preserve">Energy, electricity by fuel, nuclear, BWR </t>
  </si>
  <si>
    <t xml:space="preserve">Energy, electricity by fuel, nuclear, PWR </t>
  </si>
  <si>
    <t xml:space="preserve">Energy, electricity by fuel, oil  </t>
  </si>
  <si>
    <t xml:space="preserve">Energy, electricity by fuel, oil, power plant </t>
  </si>
  <si>
    <t xml:space="preserve">Energy, electricity by fuel, peat </t>
  </si>
  <si>
    <t xml:space="preserve">Energy, electricity by fuel, peat, power plant </t>
  </si>
  <si>
    <t xml:space="preserve">Energy, electricity by fuel, photovoltaic </t>
  </si>
  <si>
    <t xml:space="preserve">Energy, electricity by fuel, waste </t>
  </si>
  <si>
    <t xml:space="preserve">Energy, electricity by fuel, wind </t>
  </si>
  <si>
    <t xml:space="preserve">Energy, electricity country mix, high voltage  </t>
  </si>
  <si>
    <t xml:space="preserve">Energy, electricity country mix, high voltage + import </t>
  </si>
  <si>
    <t xml:space="preserve">Energy, electricity country mix, low voltage  </t>
  </si>
  <si>
    <t xml:space="preserve">Energy, electricity country mix, low voltage + import </t>
  </si>
  <si>
    <t xml:space="preserve">Energy, electricity country mix, medium voltage  </t>
  </si>
  <si>
    <t xml:space="preserve">Energy, electricity country mix, medium voltage + import </t>
  </si>
  <si>
    <t xml:space="preserve">Energy, electricity country mix, production  </t>
  </si>
  <si>
    <t xml:space="preserve">Energy, electricity country mix, production + import </t>
  </si>
  <si>
    <t xml:space="preserve">Energy, heat  </t>
  </si>
  <si>
    <t xml:space="preserve">Energy, heat, coal  </t>
  </si>
  <si>
    <t xml:space="preserve">Energy, heat, coal, furnace  </t>
  </si>
  <si>
    <t xml:space="preserve">Energy, heat, gas </t>
  </si>
  <si>
    <t xml:space="preserve">Energy, heat, gas, furnace </t>
  </si>
  <si>
    <t xml:space="preserve">Energy, heat, heat pump </t>
  </si>
  <si>
    <t xml:space="preserve">Energy, heat, lignite </t>
  </si>
  <si>
    <t xml:space="preserve">Energy, heat, lignite, furnace </t>
  </si>
  <si>
    <t xml:space="preserve">Energy, heat, oil </t>
  </si>
  <si>
    <t xml:space="preserve">Energy, heat, oil, furnace </t>
  </si>
  <si>
    <t xml:space="preserve">Energy, heat, others </t>
  </si>
  <si>
    <t xml:space="preserve">Energy, heat, solar </t>
  </si>
  <si>
    <t xml:space="preserve">Energy, heat, steam </t>
  </si>
  <si>
    <t xml:space="preserve">Energy, heat, waste </t>
  </si>
  <si>
    <t xml:space="preserve">Energy, heat, wood </t>
  </si>
  <si>
    <t xml:space="preserve">Energy, heat, wood, furnace </t>
  </si>
  <si>
    <t xml:space="preserve">Energy, mechanical </t>
  </si>
  <si>
    <t xml:space="preserve">Transport, building equipment </t>
  </si>
  <si>
    <t xml:space="preserve">Transport, electricity, infrastructure </t>
  </si>
  <si>
    <t xml:space="preserve">Transport, pipeline </t>
  </si>
  <si>
    <t xml:space="preserve">Transport, pipeline, infrastructure </t>
  </si>
  <si>
    <t xml:space="preserve">Transport, rail  </t>
  </si>
  <si>
    <t>Transport, rail, operations. Ecoinvent data without depletion of fossil fuels.</t>
  </si>
  <si>
    <t xml:space="preserve">Transport, road </t>
  </si>
  <si>
    <r>
      <t xml:space="preserve">Transport, road, operations </t>
    </r>
    <r>
      <rPr>
        <b/>
        <sz val="10"/>
        <color indexed="10"/>
        <rFont val="Arial"/>
        <family val="2"/>
      </rPr>
      <t>per m instead of km !                               For eco-costs: Ecoinvent data without depletion of fossil fuels.</t>
    </r>
  </si>
  <si>
    <t xml:space="preserve">Transport, water </t>
  </si>
  <si>
    <t xml:space="preserve">Transport, water, operations </t>
  </si>
  <si>
    <t xml:space="preserve">Processing, cardboard </t>
  </si>
  <si>
    <t xml:space="preserve">Processing, compressed air </t>
  </si>
  <si>
    <t xml:space="preserve">Processing, compressed air, generation </t>
  </si>
  <si>
    <t xml:space="preserve">Processing, metals, chipless shaping, laser machines </t>
  </si>
  <si>
    <t>Processing, metals, chipping per kg removed, the ecoburden of the removed materials included</t>
  </si>
  <si>
    <t xml:space="preserve">Processing, metals, coating </t>
  </si>
  <si>
    <t xml:space="preserve">Processing, metals, others </t>
  </si>
  <si>
    <t xml:space="preserve">Processing, power plants </t>
  </si>
  <si>
    <t xml:space="preserve">Processing, textiles </t>
  </si>
  <si>
    <t xml:space="preserve">Processing, ventilation, energy reduction </t>
  </si>
  <si>
    <t xml:space="preserve">Processing, wood </t>
  </si>
  <si>
    <t xml:space="preserve">Use, computers </t>
  </si>
  <si>
    <t xml:space="preserve">waste treatment, combustion power plant elastomers </t>
  </si>
  <si>
    <t xml:space="preserve">waste treatment, combustion power plant others </t>
  </si>
  <si>
    <t xml:space="preserve">waste treatment, combustion power plant thermoplastics </t>
  </si>
  <si>
    <t xml:space="preserve">waste treatment, combustion power plant thermosets </t>
  </si>
  <si>
    <t xml:space="preserve">waste treatment, landfarming </t>
  </si>
  <si>
    <t xml:space="preserve">waste treatment, landfill, inert material </t>
  </si>
  <si>
    <t xml:space="preserve">waste treatment, landfill, residential material </t>
  </si>
  <si>
    <t xml:space="preserve">waste treatment, landfill, sanitary </t>
  </si>
  <si>
    <t xml:space="preserve">waste treatment, nuclear waste </t>
  </si>
  <si>
    <t xml:space="preserve">waste treatment, others </t>
  </si>
  <si>
    <t xml:space="preserve">waste treatment, recycling </t>
  </si>
  <si>
    <t xml:space="preserve">waste treatment, recycling credit metals </t>
  </si>
  <si>
    <t xml:space="preserve">waste treatment, transport waste switserland </t>
  </si>
  <si>
    <t xml:space="preserve">waste treatment, underground deposit </t>
  </si>
  <si>
    <t xml:space="preserve">waste treatment,  waste incineration with electricity, elastomers </t>
  </si>
  <si>
    <t xml:space="preserve">waste treatment,  waste incineration with electricity, others </t>
  </si>
  <si>
    <t xml:space="preserve">waste treatment,  waste incineration with electricity, thermoplastics </t>
  </si>
  <si>
    <t xml:space="preserve">waste treatment,  waste incineration with electricity, thermosets </t>
  </si>
  <si>
    <t xml:space="preserve">waste treatment, wastewater treatment </t>
  </si>
  <si>
    <t>materials, agricultural, animal production</t>
  </si>
  <si>
    <t>materials, agricultural, plant oils</t>
  </si>
  <si>
    <t>materials, agricultural, plant production</t>
  </si>
  <si>
    <t>materials, ceramics</t>
  </si>
  <si>
    <t>materials, chemicals, acids inorganic</t>
  </si>
  <si>
    <t>materials, chemicals, acids organic</t>
  </si>
  <si>
    <t>materials, chemicals, fertilisers inorganic</t>
  </si>
  <si>
    <t>materials, chemicals, gases</t>
  </si>
  <si>
    <t>Use, computer, desktop, mix, office use/CH S</t>
  </si>
  <si>
    <t>Use, computer, desktop, mix, home use/RER S</t>
  </si>
  <si>
    <t>Bagasse, from sweet sorghum, at distillery/CN S</t>
  </si>
  <si>
    <t>Disposal, dross from Al electrolysis, 0% water, to residual material landfill/CH S</t>
  </si>
  <si>
    <t>Disposal, drilling waste, 71.5% water, to residual material landfill/CH S</t>
  </si>
  <si>
    <t>Electricity, production mix UCTE/UCTE S</t>
  </si>
  <si>
    <t>Electricity, production mix SK/SK S</t>
  </si>
  <si>
    <t>Electricity, production mix SI/SI S</t>
  </si>
  <si>
    <t>Energy, heat, oil, furnace, infrastructure</t>
  </si>
  <si>
    <t>Energy, heat, solar, infrastructure</t>
  </si>
  <si>
    <t>Industrial residue wood, LTE production, softwood, u=20%, at plant/RER S</t>
  </si>
  <si>
    <t>Compressed air, optimised generation, &lt;30kW, 10 bar gauge, at compressor/RER S</t>
  </si>
  <si>
    <t>Copper, from imported concentrates, at refinery/DE S</t>
  </si>
  <si>
    <t>1-pentanol, at plant/RER S</t>
  </si>
  <si>
    <t>1-propanol, at plant/RER S</t>
  </si>
  <si>
    <t>1,1-difluoroethane, HFC-152a, at plant/US S</t>
  </si>
  <si>
    <t>1,1-dimethylcyclopentane, from naphtha, at plant/RER S</t>
  </si>
  <si>
    <t>2-butanol, at plant/RER S</t>
  </si>
  <si>
    <t>2-methyl-1-butanol, at plant/RER S</t>
  </si>
  <si>
    <t>2-methyl-2-butanol, at plant/RER S</t>
  </si>
  <si>
    <t>2-methylpentane, from naphtha, at plant/RER S</t>
  </si>
  <si>
    <t>2,3-dimethylbutan, from naphtha, at plant/RER S</t>
  </si>
  <si>
    <t>3-methyl-1-butanol, at plant/RER S</t>
  </si>
  <si>
    <t>3-methyl-1-butyl acetate, at plant/RER S</t>
  </si>
  <si>
    <t>4-methyl-2-pentanone, at plant/RER S</t>
  </si>
  <si>
    <t>Diphenylether-compounds, at regional storehouse/CH S</t>
  </si>
  <si>
    <t>Diphenylether-compounds, at regional storehouse/RER S</t>
  </si>
  <si>
    <t>Dithiocarbamate-compounds, at regional storehouse/CH S</t>
  </si>
  <si>
    <t>Dithiocarbamate-compounds, at regional storehouse/RER S</t>
  </si>
  <si>
    <t>Diuron, at regional storehouse/CH S</t>
  </si>
  <si>
    <t>Metal values from electric waste, in blister-copper, at converter/SE S</t>
  </si>
  <si>
    <t>"Idemat 2010", Ecoinvent v2.2</t>
  </si>
  <si>
    <t>This database provides data as well on Recipe, the Carbon Footprint, CED, and data for the US</t>
  </si>
  <si>
    <t>Updated Ecoinvent V2-2 database, 07-07-2010</t>
  </si>
  <si>
    <t>with Simapro version 7.2.3</t>
  </si>
  <si>
    <t>Idemat2010 Crude lignite (excluding combustion)</t>
  </si>
  <si>
    <t>Lignite briquettes, at plant/DE S</t>
  </si>
  <si>
    <t>Pulverised lignite, at plant/DE S</t>
  </si>
  <si>
    <t>Idemat2010 LPG (excluding combustion)</t>
  </si>
  <si>
    <t>Idemat2010 LPG including combustion</t>
  </si>
  <si>
    <t>Idemat2010 Natural gas general EU</t>
  </si>
  <si>
    <t>Natural gas, at long-distance pipeline/CH S</t>
  </si>
  <si>
    <t>Natural gas, at long-distance pipeline/RER S</t>
  </si>
  <si>
    <t>Natural gas, at consumer/RNA S</t>
  </si>
  <si>
    <t>Natural gas, from high pressure network (1-5 bar), at service station/CH S</t>
  </si>
  <si>
    <t>Natural gas, from low pressure network (&lt;0.1 bar), at service station/CH S</t>
  </si>
  <si>
    <t>Electricity, at refinery/CH S</t>
  </si>
  <si>
    <t>Heavy fuel oil, burned in power plant/SK S</t>
  </si>
  <si>
    <t>Heavy fuel oil, burned in power plant/SI S</t>
  </si>
  <si>
    <t>Heavy fuel oil, burned in power plant/SE S</t>
  </si>
  <si>
    <t>Heavy fuel oil, burned in power plant/RER S</t>
  </si>
  <si>
    <t>Heavy fuel oil, burned in power plant/PT S</t>
  </si>
  <si>
    <t>Heavy fuel oil, burned in power plant/NL S</t>
  </si>
  <si>
    <t>Heavy fuel oil, burned in power plant/IT S</t>
  </si>
  <si>
    <t>Heavy fuel oil, burned in power plant/IE S</t>
  </si>
  <si>
    <t>Heavy fuel oil, burned in power plant/HU S</t>
  </si>
  <si>
    <t>Heavy fuel oil, burned in power plant/HR S</t>
  </si>
  <si>
    <t>Idemat2010 Mini milk, from dairy, no quotas</t>
  </si>
  <si>
    <t>Idemat2010 Skimmed milk, from dairy, no quotas</t>
  </si>
  <si>
    <t>Idemat2010 Spreadable (Kærgården), no quotas</t>
  </si>
  <si>
    <t>Idemat2010 Milk, conventional, from farm, without quotas</t>
  </si>
  <si>
    <t>Idemat2010 Milk, conventional, from farm 16, without quotas</t>
  </si>
  <si>
    <t>Idemat2010 Milk, conventional, from farm 17, without quotas</t>
  </si>
  <si>
    <t>Idemat2010 Milk, conventional, from farm 18, without quotas</t>
  </si>
  <si>
    <t>Idemat2010 Milk, conventional, from farm 4, without quotas</t>
  </si>
  <si>
    <t>Uranium, enriched 3.8%, at URENCO enrichment plant/RER S</t>
  </si>
  <si>
    <t>Uranium, enriched 3.8%, at TENEX enrichment plant/RU S</t>
  </si>
  <si>
    <t>Uranium, enriched 3.8%, at EURODIF enrichment plant/FR S</t>
  </si>
  <si>
    <t>U enriched 4.0%, in fuel element for LWR, at nuclear fuel fabrication plant/UCTE S</t>
  </si>
  <si>
    <t>U enriched 4.0%, in fuel element for LWR, at nuclear fuel fabrication plant/DE S</t>
  </si>
  <si>
    <t>U enriched 3.9%, in fuel element for LWR, at nuclear fuel fabrication plant/UCTE S</t>
  </si>
  <si>
    <t>U enriched 3.8%, in fuel element for LWR, at nuclear fuel fabrication plant/US S</t>
  </si>
  <si>
    <t>Materials, minerals, infrastructure</t>
  </si>
  <si>
    <t>Recycling cardboard/RER S</t>
  </si>
  <si>
    <t>Recycling aluminium/RER S</t>
  </si>
  <si>
    <t>Disposal, van &lt; 3.5t/CH/I S</t>
  </si>
  <si>
    <t>Disposal, tram/CH/I S</t>
  </si>
  <si>
    <t>Disposal, passenger car/RER/I S</t>
  </si>
  <si>
    <t>Disposal, lorry 40t/CH/I S</t>
  </si>
  <si>
    <t>Disposal, lorry 28t/CH/I S</t>
  </si>
  <si>
    <t>Propane/ butane, at refinery/CH S</t>
  </si>
  <si>
    <t>Uranium, enriched 3.0%, at CNNC centrifuge enrichment plant/CN S</t>
  </si>
  <si>
    <t>Uranium, enriched 3.0% for boiling water reactor/US S</t>
  </si>
  <si>
    <t>Uranium, enriched 3.0% at URENCO enrichment plant/RER S</t>
  </si>
  <si>
    <t>Uranium, enriched 3.0% at TENEX enrichment plant/RU S</t>
  </si>
  <si>
    <t>Uranium natural, in uranium hexafluoride, at conversion plant/US S</t>
  </si>
  <si>
    <t>Uranium natural, in uranium hexafluoride, at conversion plant/CN S</t>
  </si>
  <si>
    <t>Uranium enriched 3.8%, for boiling water reactor/CH S</t>
  </si>
  <si>
    <t>U enriched 4.2%, in fuel element for LWR, at nuclear fuel fabrication plant/CH S</t>
  </si>
  <si>
    <t>U enriched 4.2%, centrifugal enrichment, at nuclear fuel fabrication plant/CH S</t>
  </si>
  <si>
    <t>basic metals industry</t>
  </si>
  <si>
    <t>Packaging, corrugated board, mixed fibre, single wall, at plant/CH S</t>
  </si>
  <si>
    <t>Thermo-mechanical pulp, at plant/RER S</t>
  </si>
  <si>
    <t>Sulphite pulp, bleached, at plant/RER S</t>
  </si>
  <si>
    <t>Sulphate pulp, unbleached, at plant/RER S</t>
  </si>
  <si>
    <t>Uranium, enriched 3.0%, at USEC enrichment plant/US S</t>
  </si>
  <si>
    <t>Uranium, enriched 3.0%, at EURODIF enrichment plant/FR S</t>
  </si>
  <si>
    <t>Wind power plant 800kW, moving parts/CH/I S</t>
  </si>
  <si>
    <t>Disposal, printer, laser jet, colour, to WEEE treatment/CH S</t>
  </si>
  <si>
    <t>Disposal, printer, laser jet, b/w, to WEEE treatment/CH S</t>
  </si>
  <si>
    <t>Disposal, power adapter, external, for laptop, to WEEE treatment/CH S</t>
  </si>
  <si>
    <t>foldable plastic crate, small</t>
  </si>
  <si>
    <t>foldable plastic crate, 126mm</t>
  </si>
  <si>
    <t>Hard coal, burned in power plant/ES S</t>
  </si>
  <si>
    <t>Hard coal, burned in power plant/ERCOT S</t>
  </si>
  <si>
    <t>Hard coal, burned in power plant/DE S</t>
  </si>
  <si>
    <t>Hard coal, burned in power plant/CZ S</t>
  </si>
  <si>
    <t>Hard coal, burned in power plant/CN S</t>
  </si>
  <si>
    <t>Hard coal, burned in power plant/BE S</t>
  </si>
  <si>
    <t>Hard coal, burned in power plant/AT S</t>
  </si>
  <si>
    <t>Hard coal, burned in coal mine power plant/CN S</t>
  </si>
  <si>
    <t>Hard coal power plant/RER/I S</t>
  </si>
  <si>
    <t>Hard coal power plant/CN/I S</t>
  </si>
  <si>
    <t>Heat, mixed chips from industry, at furnace 1000kW/CH S</t>
  </si>
  <si>
    <t>Heat, mixed chips from forest, at furnace 50kW/CH S</t>
  </si>
  <si>
    <t>Heat, mixed chips from forest, at furnace 300kW/CH S</t>
  </si>
  <si>
    <t>Heat, mixed chips from forest, at furnace 1000kW/CH S</t>
  </si>
  <si>
    <t>Toluene, liquid, at plant/RER S</t>
  </si>
  <si>
    <t>Trichloroethylene, at plant/WEU S</t>
  </si>
  <si>
    <t>Wind power plant 150kW, fixed parts/CH/I S</t>
  </si>
  <si>
    <t>Electricity, high voltage, production SK, at grid/SK S</t>
  </si>
  <si>
    <t>Electricity, high voltage, production SI, at grid/SI S</t>
  </si>
  <si>
    <t>Lead, from combined metal production, at refinery/SE S</t>
  </si>
  <si>
    <t>Train (electrical Europe)</t>
  </si>
  <si>
    <t>Natural gas, burned in power plant/ASCC S</t>
  </si>
  <si>
    <t>Coke oven gas, burned in power plant/RER S</t>
  </si>
  <si>
    <t>Blast furnace gas, burned in power plant/RER S</t>
  </si>
  <si>
    <t>see  row above</t>
  </si>
  <si>
    <t xml:space="preserve">see above (sg 0,83 kg/litre); </t>
  </si>
  <si>
    <t xml:space="preserve">see above (sg 0,745 kg/litre); </t>
  </si>
  <si>
    <t>Disposal, emulsion paint, 0% water, to municipal incineration/CH S</t>
  </si>
  <si>
    <t>Disposal, digester sludge, to municipal incineration/CH S</t>
  </si>
  <si>
    <t>Disposal, digester sludge, to incineration, future, allocation price/CH S</t>
  </si>
  <si>
    <t>Vermiculite, at mine/ZA S</t>
  </si>
  <si>
    <t>Uranium natural, in yellowcake, at mill plant/RNA S</t>
  </si>
  <si>
    <t>Uranium natural, at underground mine/RNA S</t>
  </si>
  <si>
    <t>Uranium natural, at open pit mine/RNA S</t>
  </si>
  <si>
    <t>Uranium natural, at mine/GLO S</t>
  </si>
  <si>
    <t>Spodumene, at plant/RER S</t>
  </si>
  <si>
    <t>Sand, at mine/CH S</t>
  </si>
  <si>
    <t>Samarium europium gadolinium concentrate, 94% rare earth oxide, at plant/CN S</t>
  </si>
  <si>
    <t>Rutile, 95% titanium dioxide, at plant/AU S</t>
  </si>
  <si>
    <t>materials, agricultural, animal production, animal food (per kg)</t>
  </si>
  <si>
    <t>materials, agricultural, animal production (per kg)</t>
  </si>
  <si>
    <t>materials, agricultural, plant production (per kg)</t>
  </si>
  <si>
    <t>materials, agricultural, plant production, seeds (per kg)</t>
  </si>
  <si>
    <t>materials, fishery, aquaculture, fish food (per kg)</t>
  </si>
  <si>
    <t>materials, fishery, aquaculture (per kg)</t>
  </si>
  <si>
    <t>materials, fishery (per kg)</t>
  </si>
  <si>
    <t>materials, food, industry, backery and mill (per kg)</t>
  </si>
  <si>
    <t>materials, food, industry, dairies (per kg)</t>
  </si>
  <si>
    <t>materials, food, industry, fish industry (per kg)</t>
  </si>
  <si>
    <t>materials, food, industry, other industrie (per kg)</t>
  </si>
  <si>
    <t>materials, food, industry, slaughterhouses (per kg)</t>
  </si>
  <si>
    <t>materials, food, scenario without milk quotas, industry (per kg)</t>
  </si>
  <si>
    <t>materials, food, scenario without milk quotas, industry, primary sector, milk data for structural analyses (per kg)</t>
  </si>
  <si>
    <t>materials, food, scenario without milk quotas, supermarket (per kg)</t>
  </si>
  <si>
    <t>materials, food, scenario without milk quotas, primary sector (per kg)</t>
  </si>
  <si>
    <t>materials, food, scenario without milk quotas, wholesale (per kg)</t>
  </si>
  <si>
    <t>materials, food, supermarket, cooling counter (per kg)</t>
  </si>
  <si>
    <t>materials, food, supermarket, freesing counter (per kg)</t>
  </si>
  <si>
    <t>materials, food, supermarket, milk counter (per kg)</t>
  </si>
  <si>
    <t>materials, food, supermarket, others (per kg)</t>
  </si>
  <si>
    <t>Idemat2010 A514(A)</t>
  </si>
  <si>
    <t>Idemat2010 ASt35 (1.0346)</t>
  </si>
  <si>
    <t>Idemat2010 X12CrNi 18 9</t>
  </si>
  <si>
    <t>Idemat2010 X12Ni5 (1.5680)</t>
  </si>
  <si>
    <t>Idemat2010 X8Ni9</t>
  </si>
  <si>
    <t>Idemat2010 38Si6</t>
  </si>
  <si>
    <t>Idemat2010 50CrV4</t>
  </si>
  <si>
    <t>Idemat2010 55Si7</t>
  </si>
  <si>
    <t>Idemat2010 67SiCr5</t>
  </si>
  <si>
    <t>Antimony, at refinery/CN S</t>
  </si>
  <si>
    <t>Idemat2010 Aluminium (primary)</t>
  </si>
  <si>
    <t>Idemat2010 Aluminium (secondary)</t>
  </si>
  <si>
    <t>Idemat2010 Aluminium trade mix (65% prim 35% sec)</t>
  </si>
  <si>
    <t>Idemat2010 Antimony</t>
  </si>
  <si>
    <t>Idemat2010 Cadmium</t>
  </si>
  <si>
    <t>Idemat2010 Chromium</t>
  </si>
  <si>
    <t>Allyl chloride, from reacting propylene and chlorine, at plant/RER S</t>
  </si>
  <si>
    <t>Limestone, crushed, for mill/CH S</t>
  </si>
  <si>
    <t>Limestone, at mine/CH S</t>
  </si>
  <si>
    <t>Iron ore, 65% Fe, at beneficiation/GLO S</t>
  </si>
  <si>
    <t>Iron ore, 46% Fe, at mine/GLO S</t>
  </si>
  <si>
    <t>[A337] (use of) Electric lamp bulbs and tubes</t>
  </si>
  <si>
    <t>[A338] Lighting fixtures and equipment</t>
  </si>
  <si>
    <t>[A339] Wiring devices</t>
  </si>
  <si>
    <t>[A340] (use of) Household audio and video equipment</t>
  </si>
  <si>
    <t>[A341] Prerecorded records and tapes</t>
  </si>
  <si>
    <t>[A342] (use of) Telephone and telegraph apparatus</t>
  </si>
  <si>
    <t>[A343] (use of) Communication equipment</t>
  </si>
  <si>
    <t>[A344] Electron tubes</t>
  </si>
  <si>
    <t>[A345] Semiconductors and related devices</t>
  </si>
  <si>
    <t>[A346] Other electronic components</t>
  </si>
  <si>
    <t>[A347] Storage batteries</t>
  </si>
  <si>
    <t>[A348] Primary batteries, dry and wet</t>
  </si>
  <si>
    <t>[A349] Electrical equipment for internal combustion engines</t>
  </si>
  <si>
    <t>[A350] Magnetic and optical recording media</t>
  </si>
  <si>
    <t>[A351] Electrical machinery, equipment, and supplies, n.e.c.</t>
  </si>
  <si>
    <t>[A352] Truck and bus bodies</t>
  </si>
  <si>
    <t>Heat, at cogen with ignition biogas engine, allocation exergy/CH S</t>
  </si>
  <si>
    <t>Magnesium-alloy, AZ91, diecasting, at plant/RER S</t>
  </si>
  <si>
    <t>Magnesium-alloy, AZ91, at plant/RER S</t>
  </si>
  <si>
    <t>Materials, metals, non ferro, production, infrastructure</t>
  </si>
  <si>
    <t>Turning, cast iron, conventional, average/RER S</t>
  </si>
  <si>
    <t>Potential 100</t>
  </si>
  <si>
    <t xml:space="preserve">Global Warming </t>
  </si>
  <si>
    <t xml:space="preserve">Fine Dust </t>
  </si>
  <si>
    <t>(PM 2,5)</t>
  </si>
  <si>
    <t xml:space="preserve">Aquatic </t>
  </si>
  <si>
    <t>Ecotoxicity</t>
  </si>
  <si>
    <t xml:space="preserve">Oil&amp;Gas </t>
  </si>
  <si>
    <t>Roof tile, at plant/RER S</t>
  </si>
  <si>
    <t>Gypsum plaster board, at plant/CH S</t>
  </si>
  <si>
    <t>Rye straw conventional, at farm/RER S</t>
  </si>
  <si>
    <t>Rye straw extensive, at farm/CH S</t>
  </si>
  <si>
    <t>Rye straw IP, at farm/CH S</t>
  </si>
  <si>
    <t>Wheat grains conventional, Saxony-Anhalt, at farm/DE S</t>
  </si>
  <si>
    <t>Wheat grains extensive, at farm/CH S</t>
  </si>
  <si>
    <t>Wheat grains IP, at farm/CH S</t>
  </si>
  <si>
    <t>Wheat grains organic, at farm/CH S</t>
  </si>
  <si>
    <t>Wheat grains, at farm/US S</t>
  </si>
  <si>
    <t>Wheat straw extensive, at farm/CH S</t>
  </si>
  <si>
    <t>Wheat straw IP, at farm/CH S</t>
  </si>
  <si>
    <t>Electricity, production mix CS/CS S</t>
  </si>
  <si>
    <t>Cogen unit 50kWe, common components for heat+electricity/RER/I S</t>
  </si>
  <si>
    <t>Ethanol, 95% in H2O, from wood, at distillery/CH S</t>
  </si>
  <si>
    <t>Electricity, production mix SE/SE S</t>
  </si>
  <si>
    <t>Electricity, production mix RO/RO S</t>
  </si>
  <si>
    <t>Cellulose fibre, inclusive blowing in, at plant/CH S</t>
  </si>
  <si>
    <t>Tube insulation plant/DE/I S</t>
  </si>
  <si>
    <t>Rock wool plant/CH/I S</t>
  </si>
  <si>
    <t>Foam glass plant/BE/I S</t>
  </si>
  <si>
    <t>Quarry tile, at plant/CH S</t>
  </si>
  <si>
    <t>Natural stone plate, polished, at regional storage/CH S</t>
  </si>
  <si>
    <t>Natural stone plate, grounded, at regional storage/CH S</t>
  </si>
  <si>
    <t>Natural stone plate, cut, at regional storage/CH S</t>
  </si>
  <si>
    <t>Mastic asphalt, at plant/CH S</t>
  </si>
  <si>
    <t>Cobwork, at plant/CH S</t>
  </si>
  <si>
    <t>Anhydrite floor, at plant/CH S</t>
  </si>
  <si>
    <t>Building, multi-storey/RER/I S</t>
  </si>
  <si>
    <t>Building, hall/CH/I S</t>
  </si>
  <si>
    <t>Air compressor, screw-type compressor, 300 kW, at plant/RER/I S</t>
  </si>
  <si>
    <t>Idemat2010 Butyl rubber (IIR) combustion in electrical power plant</t>
  </si>
  <si>
    <t>Idemat2010 Ethylene vinyl acetate (EVA) combustion in electrical power plant</t>
  </si>
  <si>
    <t>Idemat2010 Natural rubber (NR) combustion in electrical power plant</t>
  </si>
  <si>
    <t>Idemat2010 Polychloroprene (Neoprene, CR) combustion in electrical power plant</t>
  </si>
  <si>
    <t>Idemat2010 Polyisoprene rubber (IIR) combustion in electrical power plant</t>
  </si>
  <si>
    <t>Idemat2010 Polyurethane (elPU) combustion in electrical power plant</t>
  </si>
  <si>
    <t>Idemat2010 Silicone elastomers (SI, Q) combustion in electrical power plant</t>
  </si>
  <si>
    <t>Idemat2010 Styrene butadiene rubber (SBR) combustion in electrical power plant</t>
  </si>
  <si>
    <t>Idemat2010 CFRP combustion in electrical power plant</t>
  </si>
  <si>
    <t>Idemat2010 DMC combustion in electrical power plant</t>
  </si>
  <si>
    <t>Xenon, gaseous, at plant/RER S</t>
  </si>
  <si>
    <t>Heat, at heat pump 30kW, allocation energy/CH S</t>
  </si>
  <si>
    <t>Heat, at heat pump 30kW, allocation electricity/CH S</t>
  </si>
  <si>
    <t>Heat, at air-water heat pump 10kW/RER S</t>
  </si>
  <si>
    <t>Heat, at air-water heat pump 10kW/CH S</t>
  </si>
  <si>
    <t>Fatty acids, from vegetarian oil, at plant/RER S</t>
  </si>
  <si>
    <t>Acrylonitrile from Sohio process, at plant/RER S</t>
  </si>
  <si>
    <t>Alkyd resin, long oil, 70% in white spirit, at plant/RER S</t>
  </si>
  <si>
    <t>Alkylbenzene, linear, at plant/RER S</t>
  </si>
  <si>
    <t>Dolomite, at plant/RER S</t>
  </si>
  <si>
    <t>Clay, at mine/CH S</t>
  </si>
  <si>
    <t>Chromite, ore concentrate, at beneficiation/GLO S</t>
  </si>
  <si>
    <t>Bentonite, at mine/DE S</t>
  </si>
  <si>
    <t>Sodium cyanide, at plant/RER S</t>
  </si>
  <si>
    <t>Sodium dichromate, at plant/RER S</t>
  </si>
  <si>
    <t>Sodium dithionite, anhydrous, at plant/RER S</t>
  </si>
  <si>
    <t>[A471] Job training and related services</t>
  </si>
  <si>
    <t>[A472] Child day care services</t>
  </si>
  <si>
    <t>[A473] Residential care</t>
  </si>
  <si>
    <t>[A474] Social services, n.e.c.</t>
  </si>
  <si>
    <t>[A1] Dairy farm products</t>
  </si>
  <si>
    <t>[A2] Poultry and eggs</t>
  </si>
  <si>
    <t>[A3] Meat animals</t>
  </si>
  <si>
    <t>[A4] Miscellaneous livestock</t>
  </si>
  <si>
    <t>[A5] Cotton</t>
  </si>
  <si>
    <t>[A6] Food grains</t>
  </si>
  <si>
    <t>[A7] Feed grains</t>
  </si>
  <si>
    <t>[A8] Grass seeds</t>
  </si>
  <si>
    <t>[A9] Tobacco</t>
  </si>
  <si>
    <t>[A10] Fruits</t>
  </si>
  <si>
    <t>Use, computer, desktop with CRT monitor, home use/RER S</t>
  </si>
  <si>
    <t>Use, computer, desktop with CRT monitor, home use/CH S</t>
  </si>
  <si>
    <t>Use, computer, desktop with CRT monitor, active mode/RER S</t>
  </si>
  <si>
    <t>Electricity, at cogen 160kWe lambda=1, allocation heat/CH S</t>
  </si>
  <si>
    <t>Transport, water, operations, infrastructure</t>
  </si>
  <si>
    <t>Disposal, fat and oil, to agricultural co-fermentation, covered/CH S</t>
  </si>
  <si>
    <t>Disposal, electronics for control units/RER S</t>
  </si>
  <si>
    <t>Disposal, biowaste, to anaerobic digestion/CH S</t>
  </si>
  <si>
    <t>Electricity, low voltage, production CZ, at grid/CZ S</t>
  </si>
  <si>
    <t>Electricity, high voltage, production ES, at grid/ES S</t>
  </si>
  <si>
    <t>Process-specific burdens, hazardous waste incineration plant/CH S</t>
  </si>
  <si>
    <t>Disposal, used mineral oil, 10% water, to hazardous waste incineration/CH S</t>
  </si>
  <si>
    <t>Disposal, solvents mixture, 16.5% water, to hazardous waste incineration/CH S</t>
  </si>
  <si>
    <t>Propane/ butane, at refinery/RER S</t>
  </si>
  <si>
    <t>Electricity, hard coal, at power plant/PL S</t>
  </si>
  <si>
    <t>Electricity, hard coal, at power plant/NPCC S</t>
  </si>
  <si>
    <t>Electricity, hard coal, at power plant/NORDEL S</t>
  </si>
  <si>
    <t>Electricity, hard coal, at power plant/NL S</t>
  </si>
  <si>
    <t>Electricity, hard coal, at power plant/MRO S</t>
  </si>
  <si>
    <t>Electricity, hard coal, at power plant/IT S</t>
  </si>
  <si>
    <t>Electricity, hard coal, at power plant/HR S</t>
  </si>
  <si>
    <t>Electricity, hard coal, at power plant/FRCC S</t>
  </si>
  <si>
    <t>Electricity, hard coal, at power plant/FR S</t>
  </si>
  <si>
    <t>Electricity, hard coal, at power plant/ES S</t>
  </si>
  <si>
    <t>Benzo[thia]diazole-compounds, at regional storehouse/RER S</t>
  </si>
  <si>
    <t>Disposal, building, cement-fibre slab, to recycling/CH S</t>
  </si>
  <si>
    <t>Disposal, building, cement (in concrete) and mortar, to final disposal/CH S</t>
  </si>
  <si>
    <t>lenth x width x height = 600mm x 400mm x 240mm; volume = 53,40 litres; 1 trip, 50 on 1 pallet 1,2x1,0 (m), 2670 litres per pallet</t>
  </si>
  <si>
    <t>lenth x width x height = 600mm x 400mm x 110mm; volume = 23,77 litres; 1 trip, 110 on 1 pallet 1,2x1,0 (m), 2615 litres per pallet</t>
  </si>
  <si>
    <t>Barley grains extensive, at farm/CH S</t>
  </si>
  <si>
    <t>Barley grains IP, at farm/CH S</t>
  </si>
  <si>
    <t>Barley grains organic, at farm/CH S</t>
  </si>
  <si>
    <t>Barley straw extensive, at farm/CH S</t>
  </si>
  <si>
    <t>Barley straw IP, at farm/CH S</t>
  </si>
  <si>
    <t>Barley straw organic, at farm/CH S</t>
  </si>
  <si>
    <t>Corn, at farm/US S</t>
  </si>
  <si>
    <t>Cotton fibres, at farm/US S</t>
  </si>
  <si>
    <t>Cotton fibres, ginned, at farm/CN S</t>
  </si>
  <si>
    <t>Fava beans IP, at farm/CH S</t>
  </si>
  <si>
    <t>Electricity, medium voltage, at grid/LU S</t>
  </si>
  <si>
    <t>Electricity, medium voltage, at grid/JP S</t>
  </si>
  <si>
    <t>Electricity, medium voltage, at grid/IT S</t>
  </si>
  <si>
    <t>Electricity, medium voltage, at grid/IE S</t>
  </si>
  <si>
    <t>Surface treatment, cold impact extrusion, aluminium/RER S</t>
  </si>
  <si>
    <t>Laser machining, metal, with CO2-laser, 4000W power/RER S</t>
  </si>
  <si>
    <t>Laser machining, metal, with CO2-laser, 3200W power/RER S</t>
  </si>
  <si>
    <t>Laser machining, metal, with CO2-laser, 2700W power/RER S</t>
  </si>
  <si>
    <t>Laser machining, metal, with CO2-laser, 2000W power/RER S</t>
  </si>
  <si>
    <t>Hot rolling, steel/RER S</t>
  </si>
  <si>
    <t>Natural gas, burned in gas motor, for storage/NL S</t>
  </si>
  <si>
    <t>Ventilation of dwellings, decentralized, 6 x 120 m3/h, steel ducts, without GHE/CH S</t>
  </si>
  <si>
    <t>FEFCO, see below, empty return (50% payload), for average load weight more than 414 kg/m3. Note: 2 TEU = one 40foot container = max 28 tons, max 67,7 m3</t>
  </si>
  <si>
    <t>Energy, heat, wood, furnace, infrastructure</t>
  </si>
  <si>
    <t>Heat, at hard coal industrial furnace 1-10MW/RER S</t>
  </si>
  <si>
    <t>Electricity, biowaste, at waste incineration plant, future, alloc. price/CH S</t>
  </si>
  <si>
    <t>Idemat2010 Anzala natural forest</t>
  </si>
  <si>
    <t>Idemat2010 Coromandel  plantation</t>
  </si>
  <si>
    <t>Idemat2010 Coromandel FSC</t>
  </si>
  <si>
    <t>Idemat2010 Coromandel natural forest</t>
  </si>
  <si>
    <t>Idemat2010 Dabema  plantation</t>
  </si>
  <si>
    <t>Idemat2010 Dabema FSC</t>
  </si>
  <si>
    <t>Idemat2010 Dabema natural forest</t>
  </si>
  <si>
    <t>Idemat2010 Emien  plantation</t>
  </si>
  <si>
    <t>Idemat2010 Emien FSC</t>
  </si>
  <si>
    <t>Idemat2010 Emien natural forest</t>
  </si>
  <si>
    <t>Idemat2010 Incense cedar</t>
  </si>
  <si>
    <t>Idemat2010 Missanda  plantation</t>
  </si>
  <si>
    <t>Idemat2010 Missanda FSC</t>
  </si>
  <si>
    <t>Idemat2010 Missanda natural forest</t>
  </si>
  <si>
    <t>Idemat2010 Mountain ash, European</t>
  </si>
  <si>
    <t>Idemat2010 Mubura  plantation</t>
  </si>
  <si>
    <t>Idemat2010 Mubura FSC</t>
  </si>
  <si>
    <t>Idemat2010 Mubura natural forest</t>
  </si>
  <si>
    <t>Idemat2010 Niove  plantation</t>
  </si>
  <si>
    <t>Idemat2010 Niove FSC</t>
  </si>
  <si>
    <t>Idemat2010 Niovenatural forest</t>
  </si>
  <si>
    <t>Idemat2010 Onzabili  plantation</t>
  </si>
  <si>
    <t>Idemat2010 Onzabili FSC</t>
  </si>
  <si>
    <t>Idemat2010 Onzabili natural forest</t>
  </si>
  <si>
    <t>Idemat2010 Ozigo  plantation</t>
  </si>
  <si>
    <t>Idemat2010 Ozigo FSC</t>
  </si>
  <si>
    <t>Idemat2010 Ozigo natural forest</t>
  </si>
  <si>
    <t>Idemat2010 Milk, conventional, from farm 5, without quotas</t>
  </si>
  <si>
    <t>Idemat2010 Milk, conventional, from farm 6, without quotas</t>
  </si>
  <si>
    <t>Idemat2010 Milk, organic, from farm 19, without quotas</t>
  </si>
  <si>
    <t>Idemat2010 Butter, in supermarket, no quotas</t>
  </si>
  <si>
    <t>Idemat2010 Cheese, in supermarket, no quotas</t>
  </si>
  <si>
    <t>Idemat2010 Cream, in supermarket, no quotas</t>
  </si>
  <si>
    <t>Idemat2010 Full milk, in supermarket, no quotas</t>
  </si>
  <si>
    <t>Idemat2010 Lowfat milk, in supermarket, no quotas</t>
  </si>
  <si>
    <t>Idemat2010 Mini milk, in supermarket, no quotas</t>
  </si>
  <si>
    <t>Idemat2010 Skimmed milk, in supermarket, no quotas</t>
  </si>
  <si>
    <t>Idemat2010 Spreadable(Kærgården), in supermarket, no quotas</t>
  </si>
  <si>
    <t>Idemat2010 Butter, whole sale, no quotas</t>
  </si>
  <si>
    <t>Idemat2010 Cheese, whole sale, no quotas</t>
  </si>
  <si>
    <t>Idemat2010 Cream, 38 %, whole sale, no quotas</t>
  </si>
  <si>
    <t>Idemat2010 Full milk, whole sale, no quotas</t>
  </si>
  <si>
    <t>Idemat2010 Lowfat milk, whole sale, no quotas</t>
  </si>
  <si>
    <t>Idemat2010 Mini milk, whole sale, no quotas</t>
  </si>
  <si>
    <t>Idemat2010 Skimmed milk, whole sale, no quotas</t>
  </si>
  <si>
    <t>Idemat2010 Spreadable (Kærgården), whole sale, no quotas</t>
  </si>
  <si>
    <t>Idemat2010 Bread, wheat, frozen, in supermarket</t>
  </si>
  <si>
    <t>Idemat2010 Chicken, frozen, in supermarket</t>
  </si>
  <si>
    <t>Idemat2010 Cod fillet, frozen, in supermarket (no quotas)</t>
  </si>
  <si>
    <t>Idemat2010 Flatfish fillet, frozen, in supermarket (no quota)</t>
  </si>
  <si>
    <t>Idemat2010 Herring fillet, frozen, in supermarket (no quota)</t>
  </si>
  <si>
    <t>Idemat2010 Mackerel fillet, frozen, in supermarket (no quota)</t>
  </si>
  <si>
    <t>Idemat2010 Rolls, frozen, in supermarket</t>
  </si>
  <si>
    <t>Idemat2010 Shrimps, frozen, in supermarket (no quota)</t>
  </si>
  <si>
    <t>Idemat2010 Trout, frozen, in supermarket (market regulated)</t>
  </si>
  <si>
    <t>Idemat2010 Butter, in supermarket</t>
  </si>
  <si>
    <t>Idemat2010 Cheese, in supermarket</t>
  </si>
  <si>
    <t>Idemat2010 Cream, 38 %, in supermarket</t>
  </si>
  <si>
    <t>Idemat2010 Full milk, in supermarket</t>
  </si>
  <si>
    <t>Idemat2010 Lowfat milk, in supermarket</t>
  </si>
  <si>
    <t>Idemat2010 Mini milk, in supermarket</t>
  </si>
  <si>
    <t>Idemat2010 Skimmed milk, in supermarket</t>
  </si>
  <si>
    <t>Idemat2010 Spreadable (Kærgården), in supermarket</t>
  </si>
  <si>
    <t>Idemat2010 Bread, rye, fresh, in supermarket</t>
  </si>
  <si>
    <t>Idemat2010 Bread, wheat, fresh, in supermarket</t>
  </si>
  <si>
    <t>Idemat2010 Flour, rye, in supermarket</t>
  </si>
  <si>
    <t>Idemat2010 Flour, wheat, in supermarket</t>
  </si>
  <si>
    <t>Idemat2010 Oat flakes, in supermarket</t>
  </si>
  <si>
    <t>Idemat2010 Potatoes, in supermarket</t>
  </si>
  <si>
    <t>Idemat2010 Rape seed oil, in supermarket</t>
  </si>
  <si>
    <t>Idemat2010 Rolls, fresh, in supermarket</t>
  </si>
  <si>
    <t>Idemat2010 Sugar, in supermarket</t>
  </si>
  <si>
    <t>Idemat2010 Bread, rye, fresh, whole sale</t>
  </si>
  <si>
    <t>Idemat2010 Bread, wheat, fresh, whole sale</t>
  </si>
  <si>
    <t>Idemat2010 Bread, wheat, frozen, whole sale</t>
  </si>
  <si>
    <t>Idemat2010 Flour, rye, whole sale</t>
  </si>
  <si>
    <t>Idemat2010 Flour, wheat, whole sale</t>
  </si>
  <si>
    <t>Idemat2010 Oat flakes, whole sale</t>
  </si>
  <si>
    <t>Idemat2010 Rolls, fresh, whole sale</t>
  </si>
  <si>
    <t>Idemat2010 Rolls, frozen, whole sale</t>
  </si>
  <si>
    <t>Idemat2010 Butter, whole sale</t>
  </si>
  <si>
    <t>Idemat2010 Cheese, whole sale</t>
  </si>
  <si>
    <t>Idemat2010 Cream, 38 %, whole sale</t>
  </si>
  <si>
    <t>Idemat2010 Full milk, whole sale</t>
  </si>
  <si>
    <t>Idemat2010 Lowfat milk, whole sale</t>
  </si>
  <si>
    <t>Idemat2010 Mini milk, whole sale</t>
  </si>
  <si>
    <t>Idemat2010 Skimmed milk, whole sale</t>
  </si>
  <si>
    <t>Idemat2010 Spreadable (Kærgården), whole sale</t>
  </si>
  <si>
    <t>Idemat2010 Cod fillet, fresh, whole sale (no quotas)</t>
  </si>
  <si>
    <t>Idemat2010 Cod fillet, frozen, whole sale (no quotas)</t>
  </si>
  <si>
    <t>Idemat2010 Cod, fresh, whole sale (no quotas)</t>
  </si>
  <si>
    <t>Idemat2010 Flatfish fillet, fresh, whole sale (no quotas)</t>
  </si>
  <si>
    <t>Idemat2010 Flatfish fillet, frozen, whole sale (no quotas)</t>
  </si>
  <si>
    <t>Idemat2010 Flatfish, fresh, whole sale (no quotas)</t>
  </si>
  <si>
    <t>Idemat2010 Herring fillet, fresh, whole sale (no quotas)</t>
  </si>
  <si>
    <t>Idemat2010 Herring fillet, frozen, whole sale (no quotas)</t>
  </si>
  <si>
    <t>Idemat2010 Herring, fresh, whole sale (no quotas)</t>
  </si>
  <si>
    <t>Idemat2010 Lobster, fresh, whole sale (no quotas)</t>
  </si>
  <si>
    <t>Idemat2010 Mackerel fillet, fresh, whole sale (no quotas)</t>
  </si>
  <si>
    <t>Idemat2010 Mackerel fillet, frozen, whole sale (no quotas)</t>
  </si>
  <si>
    <t>Idemat2010 Mackerel, fresh, whole sale (no quotas)</t>
  </si>
  <si>
    <t>Idemat2010 Mussels, fresh, whole sale (no quotas)</t>
  </si>
  <si>
    <t>Idemat2010 Shrimps, frozen, whole sale (no quotas)</t>
  </si>
  <si>
    <t>Idemat2010 Shrimps/prawn, fresh, whole sale (no quotas)</t>
  </si>
  <si>
    <t>Idemat2010 Trouts, frozen, whole sale (no quotas)</t>
  </si>
  <si>
    <t>Idemat2010 Beef fillet (oksefillet), fresh, whole sale</t>
  </si>
  <si>
    <t>Idemat2010 Beef flanchet (okseflanchet), fresh, whole sale</t>
  </si>
  <si>
    <t>Idemat2010 Beef foreend (oksevinger), fresh, whole sale</t>
  </si>
  <si>
    <t>Idemat2010 Beef knuckle shank (okseskank), fresh, whole sale</t>
  </si>
  <si>
    <t>Idemat2010 Beef minced meat (oksesmåkød), fresh, whole sale</t>
  </si>
  <si>
    <t>Idemat2010 Beef outside (okseyderlår), fresh, whole sale</t>
  </si>
  <si>
    <t>Idemat2010 Beef round (okseklump), fresh, whole sale</t>
  </si>
  <si>
    <t>Idemat2010 Beef steak (oksetyksteg), fresh, whole sale</t>
  </si>
  <si>
    <t>Idemat2010 Beef steak (oksetyndsteg), fresh, whole sale</t>
  </si>
  <si>
    <t>Idemat2010 Beef tenderloin (oksemørbrad), fresh, whole sale</t>
  </si>
  <si>
    <t>Idemat2010 Beef top round (okseinderlår), fresh, whole sale</t>
  </si>
  <si>
    <t>Ilmenite, 54% titanium dioxide, at plant/AU S</t>
  </si>
  <si>
    <t>Gypsum, mineral, at mine/CH S</t>
  </si>
  <si>
    <t>Gravel, unspecified, at mine/CH S</t>
  </si>
  <si>
    <t>Gravel, round, at mine/CH S</t>
  </si>
  <si>
    <t>Recycling PP/RER S</t>
  </si>
  <si>
    <t>Recycling PET/RER S</t>
  </si>
  <si>
    <t>Recycling PE/RER S</t>
  </si>
  <si>
    <t>Recycling paper/RER S</t>
  </si>
  <si>
    <t>Sodium hydroxide, 50% in H2O, diaphragm cell, at plant/RER S</t>
  </si>
  <si>
    <t>Truck+trailer, net 24 tons</t>
  </si>
  <si>
    <t>Yarn, jute, at plant/IN S</t>
  </si>
  <si>
    <t>Yarn, cotton, at plant/GLO S</t>
  </si>
  <si>
    <t>Viscose fibres, at plant/GLO S</t>
  </si>
  <si>
    <t>Textile, woven cotton, at plant/GLO S</t>
  </si>
  <si>
    <t>Textile, kenaf, at plant/IN S</t>
  </si>
  <si>
    <t>Textile, jute, at plant/IN S</t>
  </si>
  <si>
    <t>Tap water, at user/RER S</t>
  </si>
  <si>
    <t>Tap water, at user/CH S</t>
  </si>
  <si>
    <t>Water, ultrapure, at plant/GLO S</t>
  </si>
  <si>
    <t>Regional train/CH/I S</t>
  </si>
  <si>
    <t>Softwood, stand establishment / tending / site development, under bark/RER S</t>
  </si>
  <si>
    <t>Roundwood, paraná pine (SFM), under bark, u=50%, at forest road/BR S</t>
  </si>
  <si>
    <t>Roundwood, meranti (SFM), under bark, u=70%, at forest road/MY S</t>
  </si>
  <si>
    <t>Hard coal supply mix/BE S</t>
  </si>
  <si>
    <t>Hard coal supply mix/AT S</t>
  </si>
  <si>
    <t>Hard coal supply mix, at regional storage/US S</t>
  </si>
  <si>
    <t>Hard coal coke, at plant/RER S</t>
  </si>
  <si>
    <t>Hard coal coke, at plant/GLO S</t>
  </si>
  <si>
    <t>Hard coal briquettes, at plant/RER S</t>
  </si>
  <si>
    <t>Hard coal supply mix/CZ S</t>
  </si>
  <si>
    <t>Hard coal supply mix/CN S</t>
  </si>
  <si>
    <t>Polyethylene, LLDPE, granulate, at plant/RER S</t>
  </si>
  <si>
    <t>Polyethylene, LDPE, granulate, at plant/RER S</t>
  </si>
  <si>
    <t>Polyethylene, HDPE, granulate, at plant/RER S</t>
  </si>
  <si>
    <t>Polyethylene terephthalate, granulate, amorphous, at plant/RER S</t>
  </si>
  <si>
    <t>Polycarbonate, at plant/RER S</t>
  </si>
  <si>
    <t>Packaging film, LDPE, at plant/RER S</t>
  </si>
  <si>
    <t>Nylon 66, at plant/RER S</t>
  </si>
  <si>
    <t>Nylon 6, at plant/RER S</t>
  </si>
  <si>
    <t>Blast furnace slag cement, at plant/CH S</t>
  </si>
  <si>
    <t>Adhesive mortar, at plant/CH S</t>
  </si>
  <si>
    <t>Cement plant/CH/I S</t>
  </si>
  <si>
    <t>Bitumen, at refinery/RER S</t>
  </si>
  <si>
    <t>Bitumen, at refinery/CH S</t>
  </si>
  <si>
    <t>Sand-lime brick, at plant/DE S</t>
  </si>
  <si>
    <t>Refractory, high aluminium oxide, packed, at plant/DE S</t>
  </si>
  <si>
    <t>Refractory, fireclay, packed, at plant/DE S</t>
  </si>
  <si>
    <t>Refractory, basic, packed, at plant/DE S</t>
  </si>
  <si>
    <t>Light clay brick, at plant/DE S</t>
  </si>
  <si>
    <t>Brick, at plant/RER S</t>
  </si>
  <si>
    <t>Cladding, crossbar-pole, aluminium, at plant/RER S</t>
  </si>
  <si>
    <t>Concrete mixing plant/CH/I S</t>
  </si>
  <si>
    <t>Thermal plaster, at plant/CH S</t>
  </si>
  <si>
    <t>materials, food, wholesale, fish products (per kg)</t>
  </si>
  <si>
    <t>materials, food, wholesale, meat products (per kg)</t>
  </si>
  <si>
    <t>materials, food, wholesale, other products (per kg)</t>
  </si>
  <si>
    <t>processing, archicultural, operations, farming on clay soil (per kg)</t>
  </si>
  <si>
    <t>processing, archicultural, operations, farming on clay soil, farms (per kg)</t>
  </si>
  <si>
    <t>Idemat2010 Flexible Polymer Foam, combustion in electrical power plant</t>
  </si>
  <si>
    <t>Idemat2010 GFRP combustion in electrical power plant</t>
  </si>
  <si>
    <t>Idemat2010 Hardwood 0% MC, Bamboo, Cork, combustion in electrical power plant</t>
  </si>
  <si>
    <t>Idemat2010 Hardwood 12% MC, Bamboo, Cork, combustion in electrical power plant</t>
  </si>
  <si>
    <t>Idemat2010 Hardwood, fresh, 50% MC, Bamboo, Cork, combustion in electrical power plant</t>
  </si>
  <si>
    <t>Idemat2010 Rigid Polymer Foam, combustion in electrical power plant</t>
  </si>
  <si>
    <t>Idemat2010 SMC combustion in electrical power plant</t>
  </si>
  <si>
    <t>Idemat2010 Softwood 0% MC, combustion in electrical power plant</t>
  </si>
  <si>
    <t>Idemat2010 Softwood 12% MC, combustion in electrical power plant</t>
  </si>
  <si>
    <t>Idemat2010 Softwood, fresh, 50% MC, combustion in electrical power plant</t>
  </si>
  <si>
    <t>Idemat2010 Acrylonitrile butadiene styrene (ABS) combustion in electrical power plant</t>
  </si>
  <si>
    <t>Idemat2010 Cellulose polymers (CA) combustion in electrical power plant</t>
  </si>
  <si>
    <t>Idemat2010 Ionomer (I) combustion in electrical power plant</t>
  </si>
  <si>
    <t>Idemat2010 Polyamides (Nylons, PA) combustion in electrical power plant</t>
  </si>
  <si>
    <t>Idemat2010 Polycarbonate (PC) combustion in electrical power plant</t>
  </si>
  <si>
    <t>Idemat2010 Polyetheretherketone (PEEK) combustion in electrical power plant</t>
  </si>
  <si>
    <t>Idemat2010 Polyethylene terephthalate (PET) combustion in electrical power plant</t>
  </si>
  <si>
    <t>Idemat2010 Polyhydroxyalkanoates (PHA, PHB) combustion in electrical power plant</t>
  </si>
  <si>
    <t>Idemat2010 Polylactide (PLA) combustion in electrical power plant</t>
  </si>
  <si>
    <t>Idemat2010 Polymethyl methacrylate (Acrylic, PMMA) combustion in electrical power plant</t>
  </si>
  <si>
    <t>Idemat2010 Polyoxymethylene (Acetal, POM) combustion in electrical power plant</t>
  </si>
  <si>
    <t>Idemat2010 Polypropylene (PP) combustion in electrical power plant</t>
  </si>
  <si>
    <t>Idemat2010 Polystyrene (PS) combustion in electrical power plant</t>
  </si>
  <si>
    <t>Idemat2010 Polytetrafluoroethylene (Teflon, PTFE) combustion in electrical power plant</t>
  </si>
  <si>
    <t>Idemat2010 Polyurethane (tpPUR) combustion in electrical power plant</t>
  </si>
  <si>
    <t>Idemat2010 Polyvinylchloride (tpPVC) combustion in electrical power plant</t>
  </si>
  <si>
    <t>Idemat2010 Starch-based thermoplastics (TPS) combustion in electrical power plant</t>
  </si>
  <si>
    <t>Idemat2010 Epoxies combustion in electrical power plant</t>
  </si>
  <si>
    <t>Idemat2010 Phenolics (Bakelite) combustion in electrical power plant</t>
  </si>
  <si>
    <t>Idemat2010 Polyester combustion in electrical power plant</t>
  </si>
  <si>
    <t>Disposal, building, bitumen sheet, to final disposal/CH S</t>
  </si>
  <si>
    <t>Disposal, building, brick, to final disposal/CH S</t>
  </si>
  <si>
    <t>Disposal, building, brick, to recycling/CH S</t>
  </si>
  <si>
    <t>Disposal, building, brick, to sorting plant/CH S</t>
  </si>
  <si>
    <t>Disposal, building, bulk iron (excluding reinforcement), to sorting plant/CH S</t>
  </si>
  <si>
    <t>Disposal, building, cement-fibre slab, to final disposal/CH S</t>
  </si>
  <si>
    <t>Petroleum coke, at refinery/RER S</t>
  </si>
  <si>
    <t>Coke oven gas, at plant/GLO S</t>
  </si>
  <si>
    <t>Expanded perlite, at plant/CH S</t>
  </si>
  <si>
    <t>Expanded clay, at plant/DE S</t>
  </si>
  <si>
    <t>Milling, chromium steel, average/RER S</t>
  </si>
  <si>
    <t>Milling, cast iron, small parts/RER S</t>
  </si>
  <si>
    <t>Milling, cast iron, large parts/RER S</t>
  </si>
  <si>
    <t>Milling, cast iron, dressing/RER S</t>
  </si>
  <si>
    <t>Oriented strand board, at plant/RER S</t>
  </si>
  <si>
    <t>Medium density fibreboard, at plant/RER S</t>
  </si>
  <si>
    <t>Laminated timber element, transversally prestressed, for outdoor use, at plant/RER S</t>
  </si>
  <si>
    <t>Glued laminated timber, outdoor use, at plant/RER S</t>
  </si>
  <si>
    <t>Processing, metals, ferro Idemat</t>
  </si>
  <si>
    <t>Cogen unit 1MWe, common components for heat+electricity/RER/I S</t>
  </si>
  <si>
    <t>processing, archicultural, operations, farming on sandy soil (per kg)</t>
  </si>
  <si>
    <t>processing, archicultural, operations, farming on sandy soil, farms (per kg)</t>
  </si>
  <si>
    <t>processing, archicultural, operations, other farms (per kg)</t>
  </si>
  <si>
    <t>processing, archicultural, fish (per kg)</t>
  </si>
  <si>
    <t>processing, archicultural, trade (per kg)</t>
  </si>
  <si>
    <t>m3day</t>
  </si>
  <si>
    <t>l*day</t>
  </si>
  <si>
    <t>Baking of big bread</t>
  </si>
  <si>
    <t>Baking of bread</t>
  </si>
  <si>
    <t>Baking of cake</t>
  </si>
  <si>
    <t>Baking of pita bread</t>
  </si>
  <si>
    <t>Baking of pizza</t>
  </si>
  <si>
    <t>Baking of potatoes (microw. + conv)</t>
  </si>
  <si>
    <t>Baking of potatoes (microw. w grill)</t>
  </si>
  <si>
    <t>Heating of conventional oven</t>
  </si>
  <si>
    <t>Heating of hot air oven</t>
  </si>
  <si>
    <t>Ingredients for rolls</t>
  </si>
  <si>
    <t>Sustaining of temperature in conventional oven</t>
  </si>
  <si>
    <t>Sustaining of temperature in hot air oven</t>
  </si>
  <si>
    <t>p</t>
  </si>
  <si>
    <t>hr</t>
  </si>
  <si>
    <t>g</t>
  </si>
  <si>
    <t>Diesel, burned in diesel-electric generating set/GLO S</t>
  </si>
  <si>
    <t>Diesel, burned in chopper/RER S</t>
  </si>
  <si>
    <t>Diesel, burned in building machine/GLO S</t>
  </si>
  <si>
    <t>Diesel-electric generating set production 10MW/RER/I S</t>
  </si>
  <si>
    <t>Helicopter/GLO/I S</t>
  </si>
  <si>
    <t>Hard coal coke production plant/RER/I S</t>
  </si>
  <si>
    <t>Hard coal briquettes production plant/RER/I S</t>
  </si>
  <si>
    <t>Hard coal, at regional storage/ZA S</t>
  </si>
  <si>
    <t>Hard coal, at regional storage/WEU S</t>
  </si>
  <si>
    <t>Hard coal, at regional storage/RU S</t>
  </si>
  <si>
    <t>Hard coal, at regional storage/RNA S</t>
  </si>
  <si>
    <t>Hard coal, at regional storage/RLA S</t>
  </si>
  <si>
    <t>Hard coal, at regional storage/EEU S</t>
  </si>
  <si>
    <t>Hard coal, at regional storage/CPA S</t>
  </si>
  <si>
    <t>Hard coal, at regional storage/AU S</t>
  </si>
  <si>
    <t>Hard coal mix, at regional storage/UCTE S</t>
  </si>
  <si>
    <t>Hard coal, at mine/ZA S</t>
  </si>
  <si>
    <t>Hard coal, at mine/WEU S</t>
  </si>
  <si>
    <t>Hard coal, at mine/RU S</t>
  </si>
  <si>
    <t>Hard coal, at mine/RNA S</t>
  </si>
  <si>
    <t>Hard coal, at mine/RLA S</t>
  </si>
  <si>
    <t>Hard coal, at mine/EEU S</t>
  </si>
  <si>
    <t>Hard coal, at mine/CPA S</t>
  </si>
  <si>
    <t>Hard coal, at mine/CN S</t>
  </si>
  <si>
    <t>Hard coal, at mine/AU S</t>
  </si>
  <si>
    <t>Copper, primary, at refinery/RNA S</t>
  </si>
  <si>
    <t>Copper, primary, at refinery/RLA S</t>
  </si>
  <si>
    <t>Copper, primary, at refinery/RER S</t>
  </si>
  <si>
    <t>Copper, primary, at refinery/RAS S</t>
  </si>
  <si>
    <t>Copper, primary, at refinery/ID S</t>
  </si>
  <si>
    <t>Aluminium sulphate, powder, at plant/RER S</t>
  </si>
  <si>
    <t>Ammonia, liquid, at regional storehouse/CH S</t>
  </si>
  <si>
    <t>Ammonia, liquid, at regional storehouse/RER S</t>
  </si>
  <si>
    <t>Operation, passenger car, petrol, EURO5/CH S</t>
  </si>
  <si>
    <t>Disposal, uranium tailings, non-radioactive emissions/GLO S</t>
  </si>
  <si>
    <t>Low active radioactive waste/CH S</t>
  </si>
  <si>
    <t>Nuclear spent fuel, in conditioning, at plant/CH S</t>
  </si>
  <si>
    <t>Nuclear spent fuel, in conditioning, at plant/CN S</t>
  </si>
  <si>
    <t>Nuclear spent fuel, in reprocessing, at plant/RER S</t>
  </si>
  <si>
    <t>Radioactive waste, in final repository for nuclear waste LLW/CH S</t>
  </si>
  <si>
    <t>Electricity, production mix photovoltaic, at plant/TR S</t>
  </si>
  <si>
    <t>Electricity, production mix photovoltaic, at plant/SE S</t>
  </si>
  <si>
    <t>Electricity, production mix photovoltaic, at plant/PT S</t>
  </si>
  <si>
    <t>Electricity, production mix photovoltaic, at plant/NZ S</t>
  </si>
  <si>
    <t>Electricity, production mix photovoltaic, at plant/NO S</t>
  </si>
  <si>
    <t>Electricity, production mix photovoltaic, at plant/NL S</t>
  </si>
  <si>
    <t>Electricity, production mix photovoltaic, at plant/LU S</t>
  </si>
  <si>
    <t>Electricity, production mix photovoltaic, at plant/KR S</t>
  </si>
  <si>
    <t>Uranium, enriched 3.9%, at TENEX enrichment plant/RU S</t>
  </si>
  <si>
    <t>Energy reduction, ventilation system, 1 x 720 m3/h, steel ducts, with GHE/CH S</t>
  </si>
  <si>
    <t>Fluorspar, 97%, at plant/GLO S</t>
  </si>
  <si>
    <t>Feldspar, at plant/RER S</t>
  </si>
  <si>
    <t>Expanded vermiculite, at plant/CH S</t>
  </si>
  <si>
    <t>Disposal, refinery sludge, 89.5% water, to sanitary landfill/CH S</t>
  </si>
  <si>
    <t>Disposal, polyvinylchloride, 0.2% water, to sanitary landfill/CH S</t>
  </si>
  <si>
    <t>Dismantling, IT accessoires, mechanically, at plant/GLO S</t>
  </si>
  <si>
    <t>Dismantling, laptop, manually, at plant/CH S</t>
  </si>
  <si>
    <t>Dismantling, laptop, mechanically, at plant/GLO S</t>
  </si>
  <si>
    <t>Dismantling, LCD screen, manually, at plant/CH S</t>
  </si>
  <si>
    <t>Dismantling, LCD screen, mechanically, at plant/GLO S</t>
  </si>
  <si>
    <t>Dismantling, printer, laser, manually, at plant/CH S</t>
  </si>
  <si>
    <t>Dismantling, printer, laser, mechanically, at plant/GLO S</t>
  </si>
  <si>
    <t>Dismantling, shredder fraction from manual dismantling, mechanically, at plant/GLO S</t>
  </si>
  <si>
    <t>Disposal, fluorescent lamps/GLO S</t>
  </si>
  <si>
    <t>Disposal, industrial devices, to WEEE treatment/CH S</t>
  </si>
  <si>
    <t>Disposal, Li-ions batteries, hydrometallurgical/GLO S</t>
  </si>
  <si>
    <t>Disposal, Li-ions batteries, mixed technology/GLO S</t>
  </si>
  <si>
    <t>Disposal, Li-ions batteries, pyrometallurgical/GLO S</t>
  </si>
  <si>
    <t>Disposal, NiMH batteries/GLO S</t>
  </si>
  <si>
    <t>Disposal, treatment of batteries/GLO S</t>
  </si>
  <si>
    <t>Disposal, treatment of cables/GLO S</t>
  </si>
  <si>
    <t>Disposal, treatment of CRT glass/GLO S</t>
  </si>
  <si>
    <t>Disposal, treatment of printed wiring boards/GLO S</t>
  </si>
  <si>
    <t>Shredding, electrical and electronic scrap/GLO S</t>
  </si>
  <si>
    <t>Idemat2010 landfill</t>
  </si>
  <si>
    <t>Disposal, lead smelter slag, 0% water, to residual material landfill/GLO S</t>
  </si>
  <si>
    <t>Disposal, non-sulfidic overburden, off-site/GLO S</t>
  </si>
  <si>
    <t>Molybdenum concentrate, couple production Cu/RAS S</t>
  </si>
  <si>
    <t>Molybdenum concentrate, couple production Cu/ID S</t>
  </si>
  <si>
    <t>Molybdenum concentrate, couple production Cu/GLO S</t>
  </si>
  <si>
    <t>Mischmetal, primary, at plant/GLO S</t>
  </si>
  <si>
    <t>Mercury, liquid, at plant/GLO S</t>
  </si>
  <si>
    <t>Manganese, at regional storage/RER S</t>
  </si>
  <si>
    <t>Manganese concentrate, at beneficiation/GLO S</t>
  </si>
  <si>
    <t>Magnetite, at plant/GLO S</t>
  </si>
  <si>
    <t>Magnesium, at plant/RER S</t>
  </si>
  <si>
    <t>Lithium, at plant/GLO S</t>
  </si>
  <si>
    <t>Lead, secondary, from electronic and electric scrap recycling, at plant/SE S</t>
  </si>
  <si>
    <t>Lead, secondary, at plant/RER S</t>
  </si>
  <si>
    <t>Lead, primary, at plant/GLO S</t>
  </si>
  <si>
    <t>Idemat2010 Ionomer (I) waste incineration with electricity</t>
  </si>
  <si>
    <t>Idemat2010 Polyamides (Nylons, PA) waste incineration with electricity</t>
  </si>
  <si>
    <t>Idemat2010 Polycarbonate (PC) waste incineration with electricity</t>
  </si>
  <si>
    <t>Idemat2010 Polyetheretherketone (PEEK) waste incineration with electricity</t>
  </si>
  <si>
    <t>Idemat2010 Polyethylene (PE) waste incineration with electricity</t>
  </si>
  <si>
    <t>Idemat2010 Polyethylene terephthalate (PET) waste incineration with electricity</t>
  </si>
  <si>
    <t>Idemat2010 Polyhydroxyalkanoates (PHA, PHB) waste incineration with electricity</t>
  </si>
  <si>
    <t>Idemat2010 Polylactide (PLA) waste incineration with electricity</t>
  </si>
  <si>
    <t>Idemat2010 Beef top round (okseinderlår), fresh, in superm.</t>
  </si>
  <si>
    <t>Idemat2010 Chicken, fresh, in supermarket</t>
  </si>
  <si>
    <t>Idemat2010 Cod fillet, fresh, in supermarket (no quotas)</t>
  </si>
  <si>
    <t>Idemat2010 Cod, fresh, in supermarket (no quotas)</t>
  </si>
  <si>
    <t>Operation, trolleybus/CH S</t>
  </si>
  <si>
    <t>Operation, tram/CH S</t>
  </si>
  <si>
    <t>Materials, glass, construction, infrastructure: 1st 83.000 t/year, 100.000 m3/year, 100.000 t/year</t>
  </si>
  <si>
    <t>Materials, glass, packaging, infrastructure: 266 kt/year</t>
  </si>
  <si>
    <t>Hexamethyldisilazane, at plant/GLO S</t>
  </si>
  <si>
    <t>Hexane, at plant/RER S</t>
  </si>
  <si>
    <t>Isobutanol, at plant/RER S</t>
  </si>
  <si>
    <t>Isobutyl acetate, at plant/RER S</t>
  </si>
  <si>
    <t>Isohexane, at plant/RER S</t>
  </si>
  <si>
    <t>Isopropanol, at plant/RER S</t>
  </si>
  <si>
    <t>Isopropyl acetate, at plant/RER S</t>
  </si>
  <si>
    <t>Maleic anhydride from catalytic oxidation of benzene, at plant/RER S</t>
  </si>
  <si>
    <t>Vinasse, from sweet sorghum, at distillery/CN S</t>
  </si>
  <si>
    <t>Vinasse, from sugarcane, at fermentation/BR S</t>
  </si>
  <si>
    <t>Vinasse, at fermentation plant/CH S</t>
  </si>
  <si>
    <t xml:space="preserve">materials, chemicals, fertilisers organic, infrastructure: plant 10.000 t biogenic waste per year (25 years) </t>
  </si>
  <si>
    <t>materials, chemicals, gases, infrastructure: air seperation plant 80.000 t liquid products (20 years)</t>
  </si>
  <si>
    <t>Processing, ventilation (€/m2year)</t>
  </si>
  <si>
    <t>Electricity, medium voltage, at grid/PL S</t>
  </si>
  <si>
    <t>Electricity, medium voltage, at grid/NO S</t>
  </si>
  <si>
    <t>Electricity, medium voltage, at grid/NL S</t>
  </si>
  <si>
    <t>Electricity, medium voltage, at grid/MK S</t>
  </si>
  <si>
    <t>Disposal, mouse device, optical, with cable, to WEEE treatment/CH S</t>
  </si>
  <si>
    <t>Disposal, LCD flat screen, 17 inches, to WEEE treatment/CH S</t>
  </si>
  <si>
    <t>Disposal, laptop computer, to WEEE treatment/CH S</t>
  </si>
  <si>
    <t>Disposal, keyboard, standard version, to WEEE treatment/CH S</t>
  </si>
  <si>
    <t>Electricity mix/PL S</t>
  </si>
  <si>
    <t>Electricity mix/NO S</t>
  </si>
  <si>
    <t>Electricity mix/NL S</t>
  </si>
  <si>
    <t>Electricity mix/MK S</t>
  </si>
  <si>
    <t>Electricity mix/LU S</t>
  </si>
  <si>
    <t>Electricity mix/JP S</t>
  </si>
  <si>
    <t>Electricity mix/IT S</t>
  </si>
  <si>
    <t>Electricity mix/IE S</t>
  </si>
  <si>
    <t>Electricity mix/HU S</t>
  </si>
  <si>
    <t>Electricity mix/HR S</t>
  </si>
  <si>
    <t>Electricity mix/GR S</t>
  </si>
  <si>
    <t>Electricity mix/GB S</t>
  </si>
  <si>
    <t>Electricity mix/FR S</t>
  </si>
  <si>
    <t>Electricity mix/FI S</t>
  </si>
  <si>
    <t>Electricity mix/ES S</t>
  </si>
  <si>
    <t>Industrial wood, Scandinavian hardwood, under bark, u=80%, at forest road/NORDEL S</t>
  </si>
  <si>
    <t>Industrial wood, hardwood, under bark, u=80%, at forest road/RER S</t>
  </si>
  <si>
    <t>Industrial residue wood, softwood, plant-debarked, u=70%, at plant/RER S</t>
  </si>
  <si>
    <t>Wood chips, from forest, mixed, burned in furnace 300kW/CH S</t>
  </si>
  <si>
    <t>Electricity, hydropower, at power plant/CS S</t>
  </si>
  <si>
    <t>Electricity, hydropower, at power plant/CH S</t>
  </si>
  <si>
    <t>Pulps, from sugar beet, at sugar refinery/CH S</t>
  </si>
  <si>
    <t>Vinasse, from sugarcane molasses, at sugar refinery/BR S</t>
  </si>
  <si>
    <t>Whey, at dairy/CH S</t>
  </si>
  <si>
    <t>Operation, passenger car, petrol, EURO3/CH S</t>
  </si>
  <si>
    <t>Disposal, paint, 0% water, to inert material landfill/CH S</t>
  </si>
  <si>
    <t>Disposal, packaging cardboard, 19.6% water, to inert material landfill/CH S</t>
  </si>
  <si>
    <t>Disposal, drilling waste, 71.5% water, to landfarming/CH S</t>
  </si>
  <si>
    <t>Process-specific burdens, inert material landfill/CH S</t>
  </si>
  <si>
    <t>Disposal, zeolite, 5% water, to inert material landfill/CH S</t>
  </si>
  <si>
    <t>Disposal, steel, 0% water, to inert material landfill/CH S</t>
  </si>
  <si>
    <t>Disposal, slag from MG silicon production, 0% water, to inert material landfill/CH S</t>
  </si>
  <si>
    <t>Disposal, polyurethane, 0.2% water, to inert material landfill/CH S</t>
  </si>
  <si>
    <r>
      <t xml:space="preserve">Note: The ecocosts of plastics and transport for the ecoinvent v2 data are </t>
    </r>
    <r>
      <rPr>
        <u/>
        <sz val="10"/>
        <rFont val="Arial"/>
        <family val="2"/>
      </rPr>
      <t>excluding</t>
    </r>
    <r>
      <rPr>
        <sz val="10"/>
        <rFont val="Arial"/>
        <family val="2"/>
      </rPr>
      <t xml:space="preserve"> materials depletion costs of fossil fuels</t>
    </r>
  </si>
  <si>
    <t>Transoceanic freight ship</t>
  </si>
  <si>
    <t>Tractor + trailer (Swiss data)</t>
  </si>
  <si>
    <t>Coke oven gas, at plant/DE S</t>
  </si>
  <si>
    <t>Crude oil, production RU, at long distance transport/RER S</t>
  </si>
  <si>
    <t>Crude oil, production RME, at long distance transport/RER S</t>
  </si>
  <si>
    <t>Compressed air, best installation, &gt;30kW, 8 bar gauge, at supply network/RER S</t>
  </si>
  <si>
    <t>Compressed air, best installation, &gt;30kW, 7 bar gauge, at supply network/RER S</t>
  </si>
  <si>
    <t>Compressed air, best installation, &gt;30kW, 6 bar gauge, at supply network/RER S</t>
  </si>
  <si>
    <t>Compressed air, average installation, &gt;30kW, 8 bar gauge, at supply network/RER S</t>
  </si>
  <si>
    <t>Disposal, spent activated carbon with mercury, 0% water, to underground deposit/DE S</t>
  </si>
  <si>
    <t>Disposal, sludge from FeCl3 production, 30% water, to underground deposit/DE S</t>
  </si>
  <si>
    <t>Disposal, hazardous waste, 0% water, to underground deposit/DE S</t>
  </si>
  <si>
    <t>Glass tube plant/DE/I S</t>
  </si>
  <si>
    <t>Processing, others</t>
  </si>
  <si>
    <t>Compressed air, optimised installation, &gt;30kW, 6 bar gauge, at supply network/RER S</t>
  </si>
  <si>
    <t>Compressed air, optimised installation, &lt;30kW, 8 bar gauge, at supply network/RER S</t>
  </si>
  <si>
    <t>Storage 10'000 l/RER/I S</t>
  </si>
  <si>
    <t>Disposal, biowaste, 60% H2O, to municipal incineration, allocation price/CH S</t>
  </si>
  <si>
    <t>Boron trifluoride, at plant/GLO S</t>
  </si>
  <si>
    <t>Calcareous marl, at plant/CH S</t>
  </si>
  <si>
    <t>Calcium borates, at plant/TR S</t>
  </si>
  <si>
    <t>Carbofuran, at regional storehouse/CH S</t>
  </si>
  <si>
    <t>Carbofuran, at regional storehouse/RER S</t>
  </si>
  <si>
    <t>Cyanazine, at regional storehouse/CH S</t>
  </si>
  <si>
    <t>Cyanazine, at regional storehouse/RER S</t>
  </si>
  <si>
    <t>Cyclic N-compounds, at regional storehouse/CH S</t>
  </si>
  <si>
    <t>Cyclic N-compounds, at regional storehouse/RER S</t>
  </si>
  <si>
    <t>Dicamba, at regional storehouse/CH S</t>
  </si>
  <si>
    <t>Dicamba, at regional storehouse/RER S</t>
  </si>
  <si>
    <t>Dichloropropene, from reacting propylene and chlorine, at plant/RER S</t>
  </si>
  <si>
    <t>Diethanolamine, at plant/RER S</t>
  </si>
  <si>
    <t>Diethyl ether, at plant/RER S</t>
  </si>
  <si>
    <t>Diethylene glycol, at plant/RER S</t>
  </si>
  <si>
    <t>Dimethyl ether, at plant/RER S</t>
  </si>
  <si>
    <t>Dimethyl sulfoxide, at plant/RER S</t>
  </si>
  <si>
    <t>Dimethyl sulphate, at plant/RER S</t>
  </si>
  <si>
    <t>Dimethylacetamide, at plant/GLO S</t>
  </si>
  <si>
    <t>Dimethylamine borane, at plant/GLO S</t>
  </si>
  <si>
    <t>Diesel, at regional storage/RER S</t>
  </si>
  <si>
    <t>Diesel, at regional storage/CH S</t>
  </si>
  <si>
    <t>Diesel, at refinery/RER S</t>
  </si>
  <si>
    <t>Diesel, at refinery/CH S</t>
  </si>
  <si>
    <t>Light fuel oil, at regional storage/CH S</t>
  </si>
  <si>
    <t>Light fuel oil, at refinery/RER S</t>
  </si>
  <si>
    <t>Light fuel oil, at refinery/CH S</t>
  </si>
  <si>
    <t>Heavy fuel oil, at regional storage/RER S</t>
  </si>
  <si>
    <t>Electricity mix/DE S</t>
  </si>
  <si>
    <t>Electricity mix/CZ S</t>
  </si>
  <si>
    <t>Electricity mix/CS S</t>
  </si>
  <si>
    <t>Electricity mix/CN S</t>
  </si>
  <si>
    <t>Rape methyl ester, at regional storage/CH S</t>
  </si>
  <si>
    <t>Rape methyl ester, at esterification plant/RER S</t>
  </si>
  <si>
    <t>Rape methyl ester, at esterification plant/CH S</t>
  </si>
  <si>
    <t>Transport, rail, operations, infrastructure. Ecoinvent data without depletion of fossil fuels.</t>
  </si>
  <si>
    <t>Disposal, lignite ash from stove, 0% water, to sanitary landfill/CH S</t>
  </si>
  <si>
    <t>Disposal, inert material, 0% water, to sanitary landfill/CH S</t>
  </si>
  <si>
    <t>Disposal, hard coal ash from stove, 0% water, to sanitary landfill/CH S</t>
  </si>
  <si>
    <t>Disposal, gypsum, 19.4% water, to sanitary landfill/CH S</t>
  </si>
  <si>
    <t>Disposal, emulsion paint, 0% water, to sanitary landfill/CH S</t>
  </si>
  <si>
    <t>Disposal, bitumen, 1.4% water, to sanitary landfill/CH S</t>
  </si>
  <si>
    <t>Uranium, enriched 4.2%, centrifugal enrichment, for pressure water reactor/CH S</t>
  </si>
  <si>
    <t>Uranium, enriched 4.2%, at USEC enrichment plant/US S</t>
  </si>
  <si>
    <t>Round wood, hardwood, under bark, u=70%, at forest road/RER S</t>
  </si>
  <si>
    <t>Residual wood, softwood, under bark, u=140%, at forest road/RER S</t>
  </si>
  <si>
    <t>Residual wood, softwood, under bark, air dried, u=20%, at forest road/RER S</t>
  </si>
  <si>
    <t>Electricity, Idemat, ecoinvent v2</t>
  </si>
  <si>
    <t>electricity from waste incineration</t>
  </si>
  <si>
    <t>(preferably apply data on materials in LCA calculations)</t>
  </si>
  <si>
    <t>Diesel, petrol (prod+refinery phase)</t>
  </si>
  <si>
    <t>Materials, fuels, uranium, enriched, infrastructure: 1st, 2nd and 3rd not specified, 4rd and 5th 5000 t per year, 6th,  7th and 8th 1500 t per year, 0th 8750 t per year</t>
  </si>
  <si>
    <t>Hot impact extrusion, steel, 5 strokes/RER S</t>
  </si>
  <si>
    <t>Hot impact extrusion, steel, 4 strokes/RER S</t>
  </si>
  <si>
    <t>Hot impact extrusion, steel, 3 strokes/RER S</t>
  </si>
  <si>
    <t>Hot impact extrusion, steel, 2 strokes/RER S</t>
  </si>
  <si>
    <t>Hot impact extrusion, steel, 1 stroke/RER S</t>
  </si>
  <si>
    <t>Heat treatment, hot impact extrusion, steel/RER S</t>
  </si>
  <si>
    <t>Heat treatment, cold impact extrusion, steel/RER S</t>
  </si>
  <si>
    <t>Heat treatment, cold impact extrusion, aluminium/RER S</t>
  </si>
  <si>
    <t>Drawing of pipes, steel/RER S</t>
  </si>
  <si>
    <t>Deformation stroke, warm impact extrusion, steel/RER S</t>
  </si>
  <si>
    <t>Ash, bagasse, at fermentation plant/BR S</t>
  </si>
  <si>
    <t>Vegetable oil esterification plant/CH/I S</t>
  </si>
  <si>
    <t>Synthetic gas plant/CH/I S</t>
  </si>
  <si>
    <t>Ethanol fermentation plant/CH/I S</t>
  </si>
  <si>
    <t>Anaerobic digestion plant, sewage sludge/CH/I S</t>
  </si>
  <si>
    <t>Sodium percarbonate, powder, at plant/RER S</t>
  </si>
  <si>
    <t>Sodium perborate, tetrahydrate, powder, at plant/RER S</t>
  </si>
  <si>
    <t>Sodium perborate, monohydrate, powder, at plant/RER S</t>
  </si>
  <si>
    <t>Zeolite, slurry, 50% in H2O, at plant/RER S</t>
  </si>
  <si>
    <t>Zeolite, powder, at plant/RER S</t>
  </si>
  <si>
    <t>Ethanol, 99.7% in H2O, from biomass, production BR, at service station/CH S</t>
  </si>
  <si>
    <t>Electricity, medium voltage, at grid/HU S</t>
  </si>
  <si>
    <t>Electricity, medium voltage, at grid/HR S</t>
  </si>
  <si>
    <t>Average of containerships of modern shipping company (TUI, 2006), 6,8 g CO2/ton.km (at empty return), incl. SO2 and dust; average load weight &gt; 846 kg/m3</t>
  </si>
  <si>
    <t>Window frame, wood, U=1.5 W/m2K, at plant/RER S</t>
  </si>
  <si>
    <t>Window frame, wood-metal, U=1.6 W/m2K, at plant/RER S</t>
  </si>
  <si>
    <t>Window frame, plastic (PVC), U=1.6 W/m2K, at plant/RER S</t>
  </si>
  <si>
    <t>Fatty alcohol, from palm kernel oil, at plant/RER S</t>
  </si>
  <si>
    <t>Fatty alcohol, from palm oil, at plant/RER S</t>
  </si>
  <si>
    <t>Heat, mixed chips from industry, at furnace 50kW/CH S</t>
  </si>
  <si>
    <t>Heat, mixed chips from industry, at furnace 300kW/CH S</t>
  </si>
  <si>
    <t>Soybeans, at farm/BR S</t>
  </si>
  <si>
    <t>Soybeans, at farm/US S</t>
  </si>
  <si>
    <t>Straw IP, at farm/CH S</t>
  </si>
  <si>
    <t>Kerosene, at regional storage/RER S</t>
  </si>
  <si>
    <t>Kerosene, at regional storage/CH S</t>
  </si>
  <si>
    <t>Kerosene, at refinery/RER S</t>
  </si>
  <si>
    <t>Kerosene, at refinery/CH S</t>
  </si>
  <si>
    <t>Naphtha, at regional storage/RER S</t>
  </si>
  <si>
    <t>Naphtha, at regional storage/CH S</t>
  </si>
  <si>
    <t>Naphtha, at refinery/RER S</t>
  </si>
  <si>
    <t>Naphtha, at refinery/CH S</t>
  </si>
  <si>
    <t>Electric arc furnace converter/RER/I S</t>
  </si>
  <si>
    <t>Blast oxygen furnace converter/RER/I S</t>
  </si>
  <si>
    <t>Blast furnace/RER/I S</t>
  </si>
  <si>
    <t>Zinc, primary, at regional storage/RER S</t>
  </si>
  <si>
    <t>Protein peas conventional, Saxony-Anhalt, at farm/DE S</t>
  </si>
  <si>
    <t>Protein peas, IP, at farm/CH S</t>
  </si>
  <si>
    <t>Protein peas, organic, at farm/CH S</t>
  </si>
  <si>
    <t>Rape seed conventional, at farm/DE S</t>
  </si>
  <si>
    <t>Turning, cast iron, CNC, primarily dressing/RER S</t>
  </si>
  <si>
    <t>Turning, cast iron, CNC, average/RER S</t>
  </si>
  <si>
    <t>Fuel elements BWR, UO2 4.0% &amp; MOX, at nuclear fuel fabrication plant/UCTE S</t>
  </si>
  <si>
    <t>Fuel elements BWR, UO2 4.0% &amp; MOX, at nuclear fuel fabrication plant/DE S</t>
  </si>
  <si>
    <t>Solar glass, low-iron, at regional storage/RER S</t>
  </si>
  <si>
    <t>Solar collector glass tube, with silver mirror, at plant/DE S</t>
  </si>
  <si>
    <t>Electricity, low voltage, production GR, at grid/GR S</t>
  </si>
  <si>
    <t>Compressed air, optimised generation, &lt;30kW, 12 bar gauge, at compressor/RER S</t>
  </si>
  <si>
    <t>Compressed air, best generation, &gt;30kW, 8 bar gauge, at compressor/RER S</t>
  </si>
  <si>
    <t>Compressed air, best generation, &gt;30kW, 7 bar gauge, at compressor/RER S</t>
  </si>
  <si>
    <t>Compressed air, best generation, &gt;30kW, 6 bar gauge, at compressor/RER S</t>
  </si>
  <si>
    <t>Compressed air, average generation, &gt;30kW, 8 bar gauge, at compressor/RER S</t>
  </si>
  <si>
    <t>Compressed air, average generation, &gt;30kW, 7 bar gauge, at compressor/RER S</t>
  </si>
  <si>
    <t>Toner, black, powder, at plant/GLO S</t>
  </si>
  <si>
    <t>Toner, black, used for printing/RER S</t>
  </si>
  <si>
    <t>Toner, colour, powder, at plant/GLO S</t>
  </si>
  <si>
    <t>Toner, colour, used for printing/RER S</t>
  </si>
  <si>
    <t>Crude oil, at production/NG S</t>
  </si>
  <si>
    <t>food industry</t>
  </si>
  <si>
    <t>textile- and clothing-indystry</t>
  </si>
  <si>
    <t>leather industry</t>
  </si>
  <si>
    <t>wood industry</t>
  </si>
  <si>
    <t>(note: making shoes, furniture, handbags, etc. sporadic tanning of leather)</t>
  </si>
  <si>
    <t>(unilever, saraleeDE, campina, etc.)</t>
  </si>
  <si>
    <t>paper industry</t>
  </si>
  <si>
    <t>Transport, natural gas, pipeline, long distance/RU S</t>
  </si>
  <si>
    <t>Transport, natural gas, pipeline, long distance/RER S</t>
  </si>
  <si>
    <t>Transport, natural gas, pipeline, long distance/NL S</t>
  </si>
  <si>
    <t>Electricity, oil, at power plant/NL S</t>
  </si>
  <si>
    <t>Electricity, oil, at power plant/IT S</t>
  </si>
  <si>
    <t>Treatment, potato starch production effluent, to wastewater treatment, class 2/CH S</t>
  </si>
  <si>
    <t>Treatment, plywood production effluent, to wastewater treatment, class 3/CH S</t>
  </si>
  <si>
    <t>Benzene, at coke plant/GLO S</t>
  </si>
  <si>
    <t>Benzene, at plant/RER S</t>
  </si>
  <si>
    <t>Benzyl alcohol, at plant/RER S</t>
  </si>
  <si>
    <t>Benzyl chloride, at plant/RER S</t>
  </si>
  <si>
    <t>Bisphenol A, powder, at plant/RER S</t>
  </si>
  <si>
    <t>Butadiene, at plant/RER S</t>
  </si>
  <si>
    <t>Butane-1,4-diol, at plant/RER S</t>
  </si>
  <si>
    <t>Butanes from butenes, at plant/RER S</t>
  </si>
  <si>
    <t>Butene, mixed, at plant/RER S</t>
  </si>
  <si>
    <t>Butyl acetate, at plant/RER S</t>
  </si>
  <si>
    <t>Electricity, low voltage, production CS, at grid/CS S</t>
  </si>
  <si>
    <t>Electricity, high voltage, production GR, at grid/GR S</t>
  </si>
  <si>
    <t>Printing colour, rotogravure, 55% toluene, at plant/RER S</t>
  </si>
  <si>
    <t>Recipe</t>
  </si>
  <si>
    <t>H/A Europe    Pt</t>
  </si>
  <si>
    <t>Hydrochloric acid, from the reaction of hydrogen with chlorine, at plant/RER S</t>
  </si>
  <si>
    <t>Hydrogen cyanide, at plant/RER S</t>
  </si>
  <si>
    <t>Hydrogen fluoride, at plant/GLO S</t>
  </si>
  <si>
    <t>Nitric acid, 50% in H2O, at plant/RER S</t>
  </si>
  <si>
    <t>Lead, from combined metal production, at beneficiation/SE S</t>
  </si>
  <si>
    <t>Lead, at regional storage/RER S</t>
  </si>
  <si>
    <t>Materials, fuels, natural gas, produced gas, raw natural gas, infrastructure: first 11 years total production of 27,7 Mrd Nm3 natural gas Norway, second 1,5E9 Sm3 natural gas in total, Netherlands</t>
  </si>
  <si>
    <t>Solar collector factory/RER/I S</t>
  </si>
  <si>
    <t>Deep drawing, steel, 650 kN press, single stroke operation/RER S</t>
  </si>
  <si>
    <t>Treatment, sewage, to wastewater treatment, class 1/CH S</t>
  </si>
  <si>
    <t>Treatment, sewage, from residence, to wastewater treatment, class 2/CH S</t>
  </si>
  <si>
    <t>Treatment, sewage whey digestion, to wastewater treatment, class 4/CH S</t>
  </si>
  <si>
    <t>Treatment, sewage grass refinery, to wastewater treatment, class 3/CH S</t>
  </si>
  <si>
    <t>Treatment, rainwater mineral oil storage, to wastewater treatment, class 2/CH S</t>
  </si>
  <si>
    <t>Resource correction, PbZn, lead, positive/GLO S</t>
  </si>
  <si>
    <t>Disposal, wood pole, chrome preserved, 20% water, to municipal incineration/CH S</t>
  </si>
  <si>
    <t>Use, printer, laser jet, b/w, printing per h/RER S</t>
  </si>
  <si>
    <t>Use, printer, laser jet, b/w, printing per h/CH S</t>
  </si>
  <si>
    <t>Heat, at system cogen 160kWe Jakobsberg, allocation electricity/CH S</t>
  </si>
  <si>
    <t>Heat, at system cogen 160kWe Jakobsberg, allocation energy/CH S</t>
  </si>
  <si>
    <t>Heat, at system cogen 160kWe Jakobsberg, allocation exergy/CH S</t>
  </si>
  <si>
    <t>Heat, at system cogen 160kWe Jakobsberg, allocation heat/CH S</t>
  </si>
  <si>
    <t>Heat, at system cogen 160kWe Jakobsberg, allocation price/CH S</t>
  </si>
  <si>
    <t>Heat, natural gas, allocation exergy, at micro gas turbine 100kWe/CH S</t>
  </si>
  <si>
    <t>Heat, natural gas, allocation exergy, at PEM fuel cell 2kWe, future/CH S</t>
  </si>
  <si>
    <t>Heat, natural gas, allocation exergy, at SOFC-GT fuel cell 180kWe, future/CH S</t>
  </si>
  <si>
    <t>Heat, natural gas, allocation exergy, at SOFC fuel cell 125kWe, future/CH S</t>
  </si>
  <si>
    <t>Maintenance micro gas turbine 100kWe/CH S</t>
  </si>
  <si>
    <t>Maintenance PEM fuel cell 2kWe/CH S</t>
  </si>
  <si>
    <t>Maintenance SOFC-GT fuel cell 180kWe, future/CH S</t>
  </si>
  <si>
    <t>Maintenance SOFC fuel cell 125kWe, future/CH S</t>
  </si>
  <si>
    <t>Maintenance, cogen unit 160kWe/RER S</t>
  </si>
  <si>
    <t>Maintenance, Mini CHP plant/CH S</t>
  </si>
  <si>
    <t>Natural gas, burned in cogen 160kWe Jakobsberg/CH S</t>
  </si>
  <si>
    <t>Natural gas, burned in cogen 160kWe lambda=1/CH S</t>
  </si>
  <si>
    <t>Idemat2010 Wholesale (5* C)</t>
  </si>
  <si>
    <t>Idemat2010 Grass seed (farm type 3)</t>
  </si>
  <si>
    <t>Diesel, petrol, kerosine combustion</t>
  </si>
  <si>
    <r>
      <t xml:space="preserve">Idemat2010 Diesel low-sulfur including combustion </t>
    </r>
    <r>
      <rPr>
        <b/>
        <sz val="10"/>
        <rFont val="Arial"/>
        <family val="2"/>
      </rPr>
      <t>per MJ</t>
    </r>
  </si>
  <si>
    <t>This list has been calculated  with Simapro on the basis of the LCA food data from Denmark, see www.locafood.dk</t>
  </si>
  <si>
    <t>based on Ecoinvent LCIs for the imputs. These lines are called Idemat2010….</t>
  </si>
  <si>
    <t xml:space="preserve">Since the original data are based on ETH 96 LCIs for the imputs, the sytem has been recalculated, </t>
  </si>
  <si>
    <t>available: eco-costs, carbon footprint, CED, Recipe</t>
  </si>
  <si>
    <t>Diesel combustion (total)</t>
  </si>
  <si>
    <t>Petrol combustion (total)</t>
  </si>
  <si>
    <t>for ecoindicator 99, eclogical scarcity and BEES see other table</t>
  </si>
  <si>
    <t>Wood chips, from industry, hardwood, burned in furnace 300kW/CH S</t>
  </si>
  <si>
    <t>Resource correction, PbZn, indium, positive/GLO S</t>
  </si>
  <si>
    <t>Resource correction, PbZn, indium, negative/GLO S</t>
  </si>
  <si>
    <t>Soda, powder, at plant/RER S</t>
  </si>
  <si>
    <t>Sodium arsenide, at plant/GLO S</t>
  </si>
  <si>
    <t>Gallium, in Bayer liquor from aluminium production, at plant/GLO S</t>
  </si>
  <si>
    <t>Copper, SX-EW, at refinery/GLO S</t>
  </si>
  <si>
    <t>Copper, secondary, from electronic and electric scrap recycling, at refinery/SE S</t>
  </si>
  <si>
    <t>Copper, secondary, at refinery/RER S</t>
  </si>
  <si>
    <t>Copper, primary, from platinum group metal production/ZA S</t>
  </si>
  <si>
    <t>Copper, primary, from platinum group metal production/RU S</t>
  </si>
  <si>
    <t>Copper, primary, couple production nickel/GLO S</t>
  </si>
  <si>
    <t>[A441] Research, development, and testing services, except noncommercial</t>
  </si>
  <si>
    <t>[A442] Advertising</t>
  </si>
  <si>
    <t>[A443] Legal services</t>
  </si>
  <si>
    <t>[A444] Engineering, architectural, and surveying services</t>
  </si>
  <si>
    <t>[A445] Accounting, auditing and bookkeeping, and miscellaneous services, n.e.c.</t>
  </si>
  <si>
    <t>[A446] Eating and drinking places</t>
  </si>
  <si>
    <t>[A447] Automotive rental and leasing, without drivers</t>
  </si>
  <si>
    <t>[A448] Automotive repair shops and services</t>
  </si>
  <si>
    <t>[A449] Automobile parking and car washes</t>
  </si>
  <si>
    <t>[A450] Motion picture services and theaters</t>
  </si>
  <si>
    <t>[A451] Video tape rental</t>
  </si>
  <si>
    <t>[A452] Theatrical producers (except motion picture), bands, orchestras and entertainers</t>
  </si>
  <si>
    <t>Expansion vessel 80l, at plant/CH/I S</t>
  </si>
  <si>
    <t>Expansion vessel 25l, at plant/CH/I S</t>
  </si>
  <si>
    <t>Auxiliary heating, electric, 5kW, at plant/CH/I S</t>
  </si>
  <si>
    <t>Steam, for chemical processes, at plant/RER S</t>
  </si>
  <si>
    <t>Steam from the production of formaldehyde/RER S</t>
  </si>
  <si>
    <t>Steam from direct oxidation of n-butane, at plant/RER S</t>
  </si>
  <si>
    <t>Natural gas service station/CH/I S</t>
  </si>
  <si>
    <t>Production plant, natural gas/GLO/I S</t>
  </si>
  <si>
    <t>Plant onshore, natural gas, production/GLO/I S</t>
  </si>
  <si>
    <t>Plant offshore, natural gas, production/OCE/I S</t>
  </si>
  <si>
    <t>Electricity, at cogen ORC 1400kWth, wood, allocation heat/CH S</t>
  </si>
  <si>
    <t>Electricity, at cogen ORC 1400kWth, wood, emission control, allocation energy/CH S</t>
  </si>
  <si>
    <t>Electricity, at cogen ORC 1400kWth, wood, emission control, allocation exergy/CH S</t>
  </si>
  <si>
    <t>Electricity, at cogen ORC 1400kWth, wood, emission control, allocation heat/CH S</t>
  </si>
  <si>
    <t>Heat, at cogen 6400kWth, wood, allocation energy/CH S</t>
  </si>
  <si>
    <t>Heat, at cogen 6400kWth, wood, allocation exergy/CH S</t>
  </si>
  <si>
    <t>Heat, at cogen 6400kWth, wood, allocation heat/CH S</t>
  </si>
  <si>
    <t>Heat, at cogen 6400kWth, wood, emission control, allocation energy/CH S</t>
  </si>
  <si>
    <t>Heat, at cogen 6400kWth, wood, emission control, allocation exergy/CH S</t>
  </si>
  <si>
    <t>Heat, at cogen 6400kWth, wood, emission control, allocation heat/CH S</t>
  </si>
  <si>
    <t>Heat, at cogen ORC 1400kWth, wood, allocation energy/CH S</t>
  </si>
  <si>
    <t>Heat, at cogen ORC 1400kWth, wood, allocation exergy/CH S</t>
  </si>
  <si>
    <t>Heat, at cogen ORC 1400kWth, wood, allocation heat/CH S</t>
  </si>
  <si>
    <t>Heat, at cogen ORC 1400kWth, wood, emission control, allocation energy/CH S</t>
  </si>
  <si>
    <t>Warm impact extrusion, steel, 1 stroke/RER S</t>
  </si>
  <si>
    <t>Surface treatment, cold impact extrusion, steel/RER S</t>
  </si>
  <si>
    <t>Electricity, natural gas, at power plant/RFC S</t>
  </si>
  <si>
    <t>Paper, woodcontaining, supercalendred (SC), at plant/RER S</t>
  </si>
  <si>
    <t>Paper, woodcontaining, LWC, at plant/RER S</t>
  </si>
  <si>
    <t>Paper, wood-containing, supercalendred (SC), at regional storage/RER S</t>
  </si>
  <si>
    <t>Hard coal, burned in power plant/SPP S</t>
  </si>
  <si>
    <t>Hard coal, burned in power plant/SK S</t>
  </si>
  <si>
    <t>Hard coal, burned in power plant/SERC S</t>
  </si>
  <si>
    <t>Hard coal, burned in power plant/RFC S</t>
  </si>
  <si>
    <t>Electricity, medium voltage, production SK, at grid/SK S</t>
  </si>
  <si>
    <t>Electricity, medium voltage, production SI, at grid/SI S</t>
  </si>
  <si>
    <t>Cold impact extrusion, steel, 4 strokes/RER S</t>
  </si>
  <si>
    <t>Injection moulding</t>
  </si>
  <si>
    <t>Injection moulding PVC</t>
  </si>
  <si>
    <t>Thermo forming</t>
  </si>
  <si>
    <t xml:space="preserve">Electroplating Chrome </t>
  </si>
  <si>
    <t>Electroplating Nickel</t>
  </si>
  <si>
    <t>Waste paper, sorted, for further treatment/CH S</t>
  </si>
  <si>
    <t>Trichloropropane, from hypochlorination of allyl chloride, at plant/RER S</t>
  </si>
  <si>
    <t>Triethanolamine, at plant/RER S</t>
  </si>
  <si>
    <t>Triethylene glycol, at plant/RER S</t>
  </si>
  <si>
    <t>Triethylene glycol, recycling, at plant/RER S</t>
  </si>
  <si>
    <t>Trifluoromethane, at plant/GLO S</t>
  </si>
  <si>
    <t>Trimethyl borate, at plant/GLO S</t>
  </si>
  <si>
    <t>Trimethylamine, at plant/RER S</t>
  </si>
  <si>
    <t>Idemat2010 Industrial Heat, General</t>
  </si>
  <si>
    <t>Idemat2010 Domestic Heat, General</t>
  </si>
  <si>
    <t>Electricity, hydropower, at power plant/NL S</t>
  </si>
  <si>
    <t>Electricity, hydropower, at power plant/MK S</t>
  </si>
  <si>
    <t>Electricity, hydropower, at power plant/LU S</t>
  </si>
  <si>
    <t>Electricity, production mix RER/RER S</t>
  </si>
  <si>
    <t>Electricity, production mix PT/PT S</t>
  </si>
  <si>
    <t>Electricity, production mix PL/PL S</t>
  </si>
  <si>
    <t>Electricity, production mix NORDEL/NORDEL S</t>
  </si>
  <si>
    <t>Electricity, production mix NO/NO S</t>
  </si>
  <si>
    <t>Electricity, production mix NL/NL S</t>
  </si>
  <si>
    <t>Electricity, production mix MK/MK S</t>
  </si>
  <si>
    <t>Electricity, production mix LU/LU S</t>
  </si>
  <si>
    <t>Electricity, hydropower, at power plant/JP S</t>
  </si>
  <si>
    <t>Electricity, hydropower, at power plant/IT S</t>
  </si>
  <si>
    <t>Electricity, hydropower, at power plant/IE S</t>
  </si>
  <si>
    <t>Electricity, hydropower, at power plant/HU S</t>
  </si>
  <si>
    <t>Disposal, wire plastic, 3.55% water, to municipal incineration/CH S</t>
  </si>
  <si>
    <t>Asbestos, crysotile type, at plant/GLO S</t>
  </si>
  <si>
    <t>Anhydrite rock, at mine/CH S</t>
  </si>
  <si>
    <t>Whitelined chipboard, WLC, at plant/RER S</t>
  </si>
  <si>
    <t>Electricity, biowaste, at waste incineration plant, allocation price/CH S</t>
  </si>
  <si>
    <t>Cogen unit 50kWe, components for electricity only/RER/I S</t>
  </si>
  <si>
    <t>Natural gas, burned in power plant/US S</t>
  </si>
  <si>
    <t>Sugar refinery/GLO/I S</t>
  </si>
  <si>
    <t>Biowaste, at collection point/CH S</t>
  </si>
  <si>
    <t>Crude coco nut oil, at plant/PH S</t>
  </si>
  <si>
    <t>Palm kernel oil, at oil mill/MY S</t>
  </si>
  <si>
    <t>Palm oil, at oil mill/MY S</t>
  </si>
  <si>
    <t>Rape oil, at oil mill/CH S</t>
  </si>
  <si>
    <t>Rape oil, at oil mill/RER S</t>
  </si>
  <si>
    <t>PS (EPS)</t>
  </si>
  <si>
    <t>Paper, wood-containing, supercalendred (SC), at regional storage/CH S</t>
  </si>
  <si>
    <t>Paper, wood-containing, LWC, at regional storage/RER S</t>
  </si>
  <si>
    <t>Paper, wood-containing, LWC, at regional storage/CH S</t>
  </si>
  <si>
    <t>Paper, recycling, with deinking, at plant/RER S</t>
  </si>
  <si>
    <t>Paper, recycling, no deinking, at plant/RER S</t>
  </si>
  <si>
    <t>.</t>
  </si>
  <si>
    <t>Fibreboard hard, at plant/RER S</t>
  </si>
  <si>
    <t>Drilling, CNC, chromium steel/RER S</t>
  </si>
  <si>
    <t>Drilling, CNC, cast iron/RER S</t>
  </si>
  <si>
    <t>Drilling, CNC, brass/RER S</t>
  </si>
  <si>
    <t>Drilling, conventional, chromium steel/RER S</t>
  </si>
  <si>
    <t>Drilling, conventional, cast iron/RER S</t>
  </si>
  <si>
    <t>Drilling, conventional, brass/RER S</t>
  </si>
  <si>
    <t>Drilling, conventional, aluminium/RER S</t>
  </si>
  <si>
    <t>Drilling, CNC, steel/RER S</t>
  </si>
  <si>
    <t>Recycling wood/RER S</t>
  </si>
  <si>
    <t>Aluminium alloy, AlMg3, at plant/RER S</t>
  </si>
  <si>
    <t>Precious metals from electric waste, in anode slime, at refinery/SE S</t>
  </si>
  <si>
    <t>Heat, hardwood chips from forest, at furnace 50kW/CH S</t>
  </si>
  <si>
    <t>Heat, hardwood chips from forest, at furnace 300kW/CH S</t>
  </si>
  <si>
    <t>Heat, hardwood chips from forest, at furnace 1000kW/CH S</t>
  </si>
  <si>
    <t>Wood chips, from industry, softwood, burned in furnace 50kW/CH S</t>
  </si>
  <si>
    <t>Anaerobic digestion plant covered, agriculture/CH/I S</t>
  </si>
  <si>
    <t>Hard coal supply mix/SK S</t>
  </si>
  <si>
    <t>Acetamide-anillide-compounds, at regional storehouse/CH S</t>
  </si>
  <si>
    <t>Acetamide-anillide-compounds, at regional storehouse/RER S</t>
  </si>
  <si>
    <t>Alachlor, at regional storehouse/CH S</t>
  </si>
  <si>
    <t>Alachlor, at regional storehouse/RER S</t>
  </si>
  <si>
    <t>Atrazine, at regional storehouse/CH S</t>
  </si>
  <si>
    <t>Atrazine, at regional storehouse/RER S</t>
  </si>
  <si>
    <t>Benzimidazole-compounds, at regional storehouse/CH S</t>
  </si>
  <si>
    <t>Benzimidazole-compounds, at regional storehouse/RER S</t>
  </si>
  <si>
    <t>Benzo[thia]diazole-compounds, at regional storehouse/CH S</t>
  </si>
  <si>
    <t>Electricity, natural gas, at power plant/JP S</t>
  </si>
  <si>
    <t>Electricity, natural gas, at power plant/IT S</t>
  </si>
  <si>
    <t>Electricity, natural gas, at power plant/GB S</t>
  </si>
  <si>
    <t>Electricity, natural gas, at power plant/FRCC S</t>
  </si>
  <si>
    <t>(fossil)</t>
  </si>
  <si>
    <t>(nuclear)</t>
  </si>
  <si>
    <t>(biomass)</t>
  </si>
  <si>
    <t>(wind,solar,geo)</t>
  </si>
  <si>
    <t>(water)</t>
  </si>
  <si>
    <t>Electricity, hydropower, at pumped storage power plant/GR S</t>
  </si>
  <si>
    <t>Electricity, hydropower, at pumped storage power plant/HR S</t>
  </si>
  <si>
    <t>Electricity, hydropower, at pumped storage power plant/HU S</t>
  </si>
  <si>
    <t>Electricity, hydropower, at pumped storage power plant/IE S</t>
  </si>
  <si>
    <t>Electricity, hydropower, at pumped storage power plant/IT S</t>
  </si>
  <si>
    <t>Electricity, hydropower, at pumped storage power plant/JP S</t>
  </si>
  <si>
    <t>Electricity, hydropower, at pumped storage power plant/LU S</t>
  </si>
  <si>
    <t>Electricity, hydropower, at pumped storage power plant/MK S</t>
  </si>
  <si>
    <t>Industrial residue wood, softwood, forest-debarked, u=70%, at plant/RER S</t>
  </si>
  <si>
    <t>Industrial residue wood, softwood, forest-debarked, air dried, u=20%, at plant/RER S</t>
  </si>
  <si>
    <t>Industrial residue wood, mix, softwood, u=40%, at plant/RER S</t>
  </si>
  <si>
    <t>Carbon</t>
  </si>
  <si>
    <t>Electricity, hydropower, at pumped storage power plant/BA S</t>
  </si>
  <si>
    <t>6.  EVR data on the production phase (from gate to gate)</t>
  </si>
  <si>
    <t>7.  EVR data for different consumption sectors for the EU25 (EIPRO study) (from cradle to gate)</t>
  </si>
  <si>
    <t>8. US ecocosts and BEES data</t>
  </si>
  <si>
    <r>
      <t xml:space="preserve">The "full lists" of ecoinvent v2.2 and the tables on emissions (VPPC) have been calculated by Simapro 7.2.3 applying the </t>
    </r>
    <r>
      <rPr>
        <b/>
        <sz val="10"/>
        <rFont val="Arial"/>
        <family val="2"/>
      </rPr>
      <t>Ecocosts 2007 LCA data on emissions and materials depletion</t>
    </r>
    <r>
      <rPr>
        <sz val="10"/>
        <rFont val="Arial"/>
        <family val="2"/>
      </rPr>
      <t xml:space="preserve"> (full tables),</t>
    </r>
  </si>
  <si>
    <t>4.  eco-costs data on processing of materials (from gate to gate), as used in the Cambridge Engineering Selector</t>
  </si>
  <si>
    <t>5. table on food (Denmark)</t>
  </si>
  <si>
    <t>materials, food, wholesale, cereal products (per kg)</t>
  </si>
  <si>
    <t>materials, food, wholesale, dairy products (per kg)</t>
  </si>
  <si>
    <t>Idemat2010 Beef fillet (oksefillet), fresh, in supermarket</t>
  </si>
  <si>
    <t>Idemat2010 Beef flanchet (flanchet), fresh, in supermarket</t>
  </si>
  <si>
    <t>Idemat2010 Beef foreend (bov), fresh, in supermarket</t>
  </si>
  <si>
    <t>Idemat2010 Beef knuckle shank (okseskank), fresh, in superm.</t>
  </si>
  <si>
    <t>Idemat2010 Beef minced meat (oksesmåkød), fresh, in superm.</t>
  </si>
  <si>
    <t>Idemat2010 Beef outside (okseyderlår), fresh, in supermarket</t>
  </si>
  <si>
    <t>Idemat2010 Beef round (okseklump), fresh, in supermarket</t>
  </si>
  <si>
    <t>Idemat2010 Beef steak (oksetyksteg), fresh, in supermarket</t>
  </si>
  <si>
    <t>Idemat2010 Beef steak (oksetyndsteg), fresh, in supermarket</t>
  </si>
  <si>
    <t>Idemat2010 Beef tenderloin (oksemørbrad), fresh, in superm.</t>
  </si>
  <si>
    <t>Disposal, hard coal ash, 0% water, to residual material landfill/PT S</t>
  </si>
  <si>
    <t>Bitumen adhesive compound, hot, at plant/RER S</t>
  </si>
  <si>
    <t>Bitumen adhesive compound, cold, at plant/RER S</t>
  </si>
  <si>
    <t>Electricity, low voltage, production LU, at grid/LU S</t>
  </si>
  <si>
    <t>Electricity, low voltage, production IT, at grid/IT S</t>
  </si>
  <si>
    <t>Uranium, enriched 4.0% for boiling water reactor/DE S</t>
  </si>
  <si>
    <t>Uranium, enriched 3.9%, at USEC enrichment plant/US S</t>
  </si>
  <si>
    <t>Grain maize organic, at farm/CH S</t>
  </si>
  <si>
    <t>lenth x width x height = 600mm x 400mm x 241mm; volume = 43,92 litres; 20 trips</t>
  </si>
  <si>
    <t>Diesel, low-sulphur, at regional storage/CH S</t>
  </si>
  <si>
    <t>Diesel, low-sulphur, at refinery/RER S</t>
  </si>
  <si>
    <t>Diesel, low-sulphur, at refinery/CH S</t>
  </si>
  <si>
    <t>Pipeline, crude oil, offshore/OCE/I S</t>
  </si>
  <si>
    <t>Disposal, air filter, central unit, 600 m3/h/CH S</t>
  </si>
  <si>
    <t>Energy reduction, ventilation system, 1 x 720 m3/h, PE ducts, with GHE/CH S</t>
  </si>
  <si>
    <t>Electricity, hydropower, at power plant/BE S</t>
  </si>
  <si>
    <t>Electricity, hydropower, at power plant/BA S</t>
  </si>
  <si>
    <t>Sodium hydroxide, 50% in H2O, mercury cell, at plant/RER S</t>
  </si>
  <si>
    <t>Heat, at cogen with biogas engine, allocation exergy/CH S</t>
  </si>
  <si>
    <t>Heat, at cogen with biogas engine, agricultural, allocation exergy/CH S</t>
  </si>
  <si>
    <t>Heat, at cogen with biogas engine, agricultural covered, allocation exergy/CH S</t>
  </si>
  <si>
    <t>Electricity, pellets, allocation exergy, at stirling cogen unit 3kWe, future/CH S</t>
  </si>
  <si>
    <t>Use, computer, desktop with CRT monitor, standby/sleep mode/CH S</t>
  </si>
  <si>
    <t>Use, computer, desktop with CRT monitor, office use/CH S</t>
  </si>
  <si>
    <t>Single superphosphate, as P2O5, at regional storehouse/RER S</t>
  </si>
  <si>
    <t>Stone meal, at regional storehouse/CH S</t>
  </si>
  <si>
    <t>Uranium conversion plant/CN/I S</t>
  </si>
  <si>
    <t>Nuclear fuel fabrication plant/US/I S</t>
  </si>
  <si>
    <t>Nuclear fuel fabrication plant/GLO/I S</t>
  </si>
  <si>
    <t>Nuclear fuel fabrication plant/CN/I S</t>
  </si>
  <si>
    <t>Recycling rubber and leather/RER S</t>
  </si>
  <si>
    <t>Recycling PVC/RER S</t>
  </si>
  <si>
    <t>Recycling PS/RER S</t>
  </si>
  <si>
    <t>Paper, woodfree, uncoated, at regional storage/RER S</t>
  </si>
  <si>
    <t>Paper, woodfree, uncoated, at regional storage/CH S</t>
  </si>
  <si>
    <t>Paper, woodfree, uncoated, at non-integrated mill/RER S</t>
  </si>
  <si>
    <t>Disposal, air filter, decentralized unit, 180-250 m3/h/CH S</t>
  </si>
  <si>
    <t>Drilling, CNC, aluminium/RER S</t>
  </si>
  <si>
    <t>Zinc coating, pieces/RER S</t>
  </si>
  <si>
    <t>Zinc coating, pieces, adjustment per um/RER S</t>
  </si>
  <si>
    <t>Zinc coating, coils/RER S</t>
  </si>
  <si>
    <t>Tin plating, pieces/RER S</t>
  </si>
  <si>
    <t>Selective coating, stainless steel sheet, black chrome/CH S</t>
  </si>
  <si>
    <t>Selective coating, copper sheet, sputtering/DE S</t>
  </si>
  <si>
    <t>Selective coating, copper sheet, physical vapour deposition/DE S</t>
  </si>
  <si>
    <t>Selective coating, copper sheet, black majic/US S</t>
  </si>
  <si>
    <t>Selective coating, copper sheet, black chrome/RER S</t>
  </si>
  <si>
    <t>Electricity, industrial gas, at power plant/AT S</t>
  </si>
  <si>
    <t>Sweet gas, burned in gas turbine, production/MJ/NO S</t>
  </si>
  <si>
    <t>Sour gas, burned in gas turbine, production/MJ/NO S</t>
  </si>
  <si>
    <t>Natural gas, burned in gas turbine/NL S</t>
  </si>
  <si>
    <t>Electricity, hydropower, at power plant/HR S</t>
  </si>
  <si>
    <t>Electricity, hydropower, at power plant/GR S</t>
  </si>
  <si>
    <t>Electricity, hydropower, at power plant/GB S</t>
  </si>
  <si>
    <t>Electricity, hydropower, at power plant/FR S</t>
  </si>
  <si>
    <t>Electricity, hydropower, at power plant/FI S</t>
  </si>
  <si>
    <t>Electricity, hydropower, at power plant/ES S</t>
  </si>
  <si>
    <t>Electricity, natural gas, at power plant/UCTE S</t>
  </si>
  <si>
    <t>Electricity, natural gas, at power plant/SPP S</t>
  </si>
  <si>
    <t>Electricity, natural gas, at power plant/SERC S</t>
  </si>
  <si>
    <t>3kWp slanted-roof installation, multi-Si, panel, mounted, on roof/CH/I S</t>
  </si>
  <si>
    <t>3kWp slanted-roof installation, multi-Si, laminated, integrated, on roof/CH/I S</t>
  </si>
  <si>
    <t>Electricity, PV, at 3kWp flat roof installation, single-Si/CH S</t>
  </si>
  <si>
    <t>Electricity, PV, at 3kWp flat roof installation, multi-Si/CH S</t>
  </si>
  <si>
    <t>Electricity, PV, at 3kWp facade, single-Si, laminated, integrated/CH S</t>
  </si>
  <si>
    <t>Use, computer, laptop, active mode/CH S</t>
  </si>
  <si>
    <t>Use, computer, desktop, with LCD monitor, office use/RER S</t>
  </si>
  <si>
    <t>Use, computer, desktop, with LCD monitor, office use/CH S</t>
  </si>
  <si>
    <t>Use, computer, desktop, with CRT monitor, office use/RER S</t>
  </si>
  <si>
    <t>Use, computer, desktop, mix, office use/RER S</t>
  </si>
  <si>
    <t>materials, agricultural, plant oils, infrastructure: oil mill 63 t vegetable oil per year (50 years)</t>
  </si>
  <si>
    <t>Wheat organic, at feed mill/CH S</t>
  </si>
  <si>
    <t>Packaging glass, brown, at plant/RER S</t>
  </si>
  <si>
    <t>Packaging glass, brown, at plant/DE S</t>
  </si>
  <si>
    <t>Packaging glass, brown, at plant/CH S</t>
  </si>
  <si>
    <t>Intral, at plant/RER S</t>
  </si>
  <si>
    <t>Iron (III) chloride, 40% in H2O, at plant/CH S</t>
  </si>
  <si>
    <t>Aluminium, production mix, wrought alloy, at plant/RER S</t>
  </si>
  <si>
    <t>Aluminium, production mix, cast alloy, at plant/RER S</t>
  </si>
  <si>
    <t>Aluminium, production mix, at plant/RER S</t>
  </si>
  <si>
    <t>Aluminium, primary, liquid, at plant/RER S</t>
  </si>
  <si>
    <t>Aluminium, primary, at plant/RER S</t>
  </si>
  <si>
    <t>Electricity, production mix DE/DE S</t>
  </si>
  <si>
    <t>houses</t>
  </si>
  <si>
    <t>warehouses</t>
  </si>
  <si>
    <t>U enriched 3.8%, in fuel element for LWR, at nuclear fuel fabrication plant/FR S</t>
  </si>
  <si>
    <t>U enriched 3.8%, in fuel element for LWR, at nuclear fuel fabrication plant/CN S</t>
  </si>
  <si>
    <t>U enriched 3.8%, in fuel element for LWR, at nuclear fuel fabrication plant/CH S</t>
  </si>
  <si>
    <t>Idemat2008 Tanker: Ecoinvent v2 Transport, transoceanic tanker/OCE S + depletion fossil fuels</t>
  </si>
  <si>
    <t>KLM data; extra energy for take-off + landing, to be added to the distance; world average 30% higher</t>
  </si>
  <si>
    <t>Operation, lorry &gt;32t, EURO3/RER S</t>
  </si>
  <si>
    <t>Electricity, PV, at 3kWp slanted-roof, a-Si, panel, mounted/CH S</t>
  </si>
  <si>
    <t>Electricity, PV, at 3kWp slanted-roof, a-Si, lam., integrated/CH S</t>
  </si>
  <si>
    <t>Heat, biogas, allocation exergy, at micro gas turbine 100kWe/CH S</t>
  </si>
  <si>
    <t>Heat, softwood chips from forest, at furnace 50kW/CH S</t>
  </si>
  <si>
    <t>Heat, softwood chips from forest, at furnace 300kW/CH S</t>
  </si>
  <si>
    <t>Electricity, medium voltage, at grid/FR S</t>
  </si>
  <si>
    <t>Electricity, medium voltage, at grid/FI S</t>
  </si>
  <si>
    <t>Electricity, medium voltage, at grid/ES S</t>
  </si>
  <si>
    <t>Electricity, medium voltage, at grid/DK S</t>
  </si>
  <si>
    <t>Electricity, medium voltage, at grid/DE S</t>
  </si>
  <si>
    <t>Electricity, medium voltage, at grid/CZ S</t>
  </si>
  <si>
    <t>Electricity, medium voltage, at grid/CS S</t>
  </si>
  <si>
    <t>Electricity, medium voltage, at grid/CN S</t>
  </si>
  <si>
    <t>Electricity, medium voltage, at grid/CH S</t>
  </si>
  <si>
    <t>Electricity, medium voltage, at grid/BR S</t>
  </si>
  <si>
    <t>Electricity, medium voltage, at grid/BG S</t>
  </si>
  <si>
    <t>Electricity, medium voltage, at grid/BE S</t>
  </si>
  <si>
    <t>Electricity, medium voltage, at grid/BA S</t>
  </si>
  <si>
    <t>Electricity, medium voltage, at grid/AT S</t>
  </si>
  <si>
    <t>Electricity, medium voltage, aluminium industry, at grid/GLO S</t>
  </si>
  <si>
    <t>Electricity, production mix US/US S</t>
  </si>
  <si>
    <t>Compressed air, average generation, &lt;30kW, 10 bar gauge, at compressor/RER S</t>
  </si>
  <si>
    <t>Disposal, decarbonising waste, 30% water, to residual material landfill/CH S</t>
  </si>
  <si>
    <t>Electricity, low voltage, production GB, at grid/GB S</t>
  </si>
  <si>
    <t>Electricity, low voltage, production FR, at grid/FR S</t>
  </si>
  <si>
    <t>Electricity, low voltage, production FI, at grid/FI S</t>
  </si>
  <si>
    <t>Ceramics (bricks)</t>
  </si>
  <si>
    <t xml:space="preserve">Paper board </t>
  </si>
  <si>
    <t>Energy, heat, heat pump, infrastructure</t>
  </si>
  <si>
    <t>Maintenance, passenger car/RER/I S</t>
  </si>
  <si>
    <t>Preservative treatment, infrastructure/RER/I S</t>
  </si>
  <si>
    <t>Technical wood drying, infrastructure/RER/I S</t>
  </si>
  <si>
    <t>Use, printer, laser jet, b/w, per kg printed paper/CH S</t>
  </si>
  <si>
    <t>Use, printer, laser jet, b/w, per kg printed paper/RER S</t>
  </si>
  <si>
    <t>Use, printer, laser jet, colour, per kg printed paper/CH S</t>
  </si>
  <si>
    <t>Use, printer, laser jet, colour, per kg printed paper/RER S</t>
  </si>
  <si>
    <t>Idemat2010 Plato wood = thermal treated European Spruce, s.g. 420 kg/m3</t>
  </si>
  <si>
    <t>Idemat2010 Plywood Bamboo (density approx 700 kg/m3)</t>
  </si>
  <si>
    <t>Idemat2010 Plywood, indoor use (600 kg/m3)</t>
  </si>
  <si>
    <t>Diuron, at regional storehouse/RER S</t>
  </si>
  <si>
    <t>Heavy fuel oil, burned in power plant/GR S</t>
  </si>
  <si>
    <t>Disposal, capacitors, 0% water, to hazardous waste incineration/CH S</t>
  </si>
  <si>
    <t>Disposal, lorry 16t/CH/I S</t>
  </si>
  <si>
    <t>Disposal, ICE/DE/I S</t>
  </si>
  <si>
    <t>Disposal, bus/CH/I S</t>
  </si>
  <si>
    <t>Uranium, enriched 3.9%, at EURODIF enrichment plant/FR S</t>
  </si>
  <si>
    <t>Uranium, enriched 3.9% for pressure water reactor/UCTE S</t>
  </si>
  <si>
    <t>Uranium, enriched 3.9% at URENCO enrichment plant/RER S</t>
  </si>
  <si>
    <t>Uranium, enriched 3.8%, at USEC enrichment plant/US S</t>
  </si>
  <si>
    <t>Natural gas, high pressure, at consumer/JP S</t>
  </si>
  <si>
    <t>Natural gas, high pressure, at consumer/NL S</t>
  </si>
  <si>
    <t>Natural gas, high pressure, at consumer/RER S</t>
  </si>
  <si>
    <t>Natural gas, high pressure, at consumer/SE S</t>
  </si>
  <si>
    <t>Natural gas, high pressure, at consumer/SK S</t>
  </si>
  <si>
    <t>Natural gas, low pressure, at consumer/CH S</t>
  </si>
  <si>
    <t>Natural gas, production mix, at service station/CH S</t>
  </si>
  <si>
    <t>Natural gas, at evaporation plant/JP S</t>
  </si>
  <si>
    <t>Natural gas, at production offshore/GB S</t>
  </si>
  <si>
    <t>Natural gas, at production offshore/NL S</t>
  </si>
  <si>
    <t>Natural gas, at production offshore/NO S</t>
  </si>
  <si>
    <t>Natural gas, at production onshore/DE S</t>
  </si>
  <si>
    <t>Natural gas, at production onshore/DZ S</t>
  </si>
  <si>
    <t>Natural gas, at production onshore/NL S</t>
  </si>
  <si>
    <t>Natural gas, at production onshore/RU S</t>
  </si>
  <si>
    <t>Natural gas, at production/NG S</t>
  </si>
  <si>
    <t>Natural gas, at production/RNA S</t>
  </si>
  <si>
    <t>Natural gas, liquefied, at freight ship/DZ S</t>
  </si>
  <si>
    <t>Natural gas, liquefied, at freight ship/JP S</t>
  </si>
  <si>
    <t>Natural gas, liquefied, at liquefaction plant/DZ S</t>
  </si>
  <si>
    <t>Natural gas, production DZ, at evaporation plant/RER S</t>
  </si>
  <si>
    <t>Natural gas, unprocessed, at extraction/RNA S</t>
  </si>
  <si>
    <t>Sales gas, from natural gas, helium extraction/GLO S</t>
  </si>
  <si>
    <t>Drying, natural gas/NO S</t>
  </si>
  <si>
    <t>Natural gas, sour, burned in production flare/m3/GLO S</t>
  </si>
  <si>
    <t>Natural gas, sour, burned in production flare/MJ/GLO S</t>
  </si>
  <si>
    <t>Natural gas, sweet, burned in production flare/m3/GLO S</t>
  </si>
  <si>
    <t>Natural gas, sweet, burned in production flare/MJ/GLO S</t>
  </si>
  <si>
    <t>Sweetening, natural gas/DE S</t>
  </si>
  <si>
    <t>Crude oil, used in drilling tests/GLO S</t>
  </si>
  <si>
    <t>Discharge, produced water, offshore/OCE S</t>
  </si>
  <si>
    <t>Discharge, produced water, onshore/GLO S</t>
  </si>
  <si>
    <t>Natural gas, vented/GLO S</t>
  </si>
  <si>
    <t>Refinery gas, burned in flare/GLO S</t>
  </si>
  <si>
    <t>Idemat2010 Diesel low-sulfur including combustion</t>
  </si>
  <si>
    <t>Idemat2010 Diesel low-sulphur (excluding combustion)</t>
  </si>
  <si>
    <t>Idemat2010 Heavy fuel oil (excluding combustion)</t>
  </si>
  <si>
    <t>Idemat2010 Kerosene (excluding combustion)</t>
  </si>
  <si>
    <t>Idemat2010 Kerosene including combustion</t>
  </si>
  <si>
    <t>Idemat2010 Petrol (excluding combustion)</t>
  </si>
  <si>
    <t>Idemat2010 Petrol including combustion</t>
  </si>
  <si>
    <t>Idemat2010 Glass, uncoated for windows etc.</t>
  </si>
  <si>
    <t>Glass cullets, sorted, at sorting plant/RER S</t>
  </si>
  <si>
    <t>Idemat2010 Glare 1-3/2-0.3</t>
  </si>
  <si>
    <t>Idemat2010 Glare 3-3/2-0.2</t>
  </si>
  <si>
    <t>Idemat2010 Glare 3-6/5-0.4</t>
  </si>
  <si>
    <t>Idemat2010 Glare 4-6/5-0.4</t>
  </si>
  <si>
    <t>Idemat2010 Hylite</t>
  </si>
  <si>
    <t>Idemat2010 Crude iron</t>
  </si>
  <si>
    <t>Idemat2010 GG15</t>
  </si>
  <si>
    <t>Idemat2010 GG35</t>
  </si>
  <si>
    <t>Idemat2010 GGG-NiCr</t>
  </si>
  <si>
    <t>Idemat2010 GGG-NiSiCr</t>
  </si>
  <si>
    <t>Idemat2010 GGG40</t>
  </si>
  <si>
    <t>Idemat2010 GGG60</t>
  </si>
  <si>
    <t>Idemat2010 GGG70</t>
  </si>
  <si>
    <t>Idemat2010 GGL-NiCuCr</t>
  </si>
  <si>
    <t>Idemat2010 GX12Cr14 (CA15)</t>
  </si>
  <si>
    <t>Idemat2010 GX5CrNi19 10 (CF8)</t>
  </si>
  <si>
    <t>Idemat2010 X10Cr13 (mart 410)</t>
  </si>
  <si>
    <t>Idemat2010 X10CrNiMoNb</t>
  </si>
  <si>
    <t>Idemat2010 X10CrNiS (303)</t>
  </si>
  <si>
    <t>Idemat2010 X12Cr13 (416)</t>
  </si>
  <si>
    <t>Idemat2010 X12CrNi17 7 (301)</t>
  </si>
  <si>
    <t>Idemat2010 X20Cr13 (420)</t>
  </si>
  <si>
    <t>Idemat2010 X22CrNi17 (431)</t>
  </si>
  <si>
    <t>Idemat2010 X2CrNiMo1712 (316L)</t>
  </si>
  <si>
    <t>Idemat2010 X30Cr13 (~420)</t>
  </si>
  <si>
    <t>Idemat2010 X35CrMo17</t>
  </si>
  <si>
    <t>Idemat2010 X5CrNi18 (304)</t>
  </si>
  <si>
    <t>Idemat2010 X5CrNiMo18 (316)</t>
  </si>
  <si>
    <t>Idemat2010 X6Cr17 (430)</t>
  </si>
  <si>
    <t>Idemat2010 X6CrNi18 (~304)</t>
  </si>
  <si>
    <t>Idemat2010 X7CrAl13 (405)</t>
  </si>
  <si>
    <t>Idemat2010 X90CrCoMoV17</t>
  </si>
  <si>
    <t>Idemat2010 X90CrMoV18 (440B)</t>
  </si>
  <si>
    <t>Idemat2010 10SPb20 (1.0721)</t>
  </si>
  <si>
    <t>Idemat2010 35S20 (1.0726)</t>
  </si>
  <si>
    <t>Idemat2010 9S20</t>
  </si>
  <si>
    <t>Idemat2010 9SMnPb (1.0718)</t>
  </si>
  <si>
    <t>Idemat2010 GS-10Ni6</t>
  </si>
  <si>
    <t>Idemat2010 GS-22Mo4</t>
  </si>
  <si>
    <t>Idemat2010 GS-25CrMo4</t>
  </si>
  <si>
    <t>Idemat2010 GS-45.3</t>
  </si>
  <si>
    <t>Idemat2010 GS-70</t>
  </si>
  <si>
    <t>Idemat2010 GS-X40CrNiSi 25 12</t>
  </si>
  <si>
    <t>Idemat2010 HA</t>
  </si>
  <si>
    <t>Idemat2010 HT</t>
  </si>
  <si>
    <t>Idemat2010 Fe360</t>
  </si>
  <si>
    <t>Idemat2010 Fe470</t>
  </si>
  <si>
    <t>Idemat2010 Fe520</t>
  </si>
  <si>
    <t>Idemat2010 St13</t>
  </si>
  <si>
    <t>Idemat2010 A517a</t>
  </si>
  <si>
    <t>Idemat2010 A517b</t>
  </si>
  <si>
    <t>Idemat2010 S355J2G1W</t>
  </si>
  <si>
    <t>Idemat2010 St14</t>
  </si>
  <si>
    <t>Idemat2010 14NiCr14</t>
  </si>
  <si>
    <t>Idemat2010 15Cr3</t>
  </si>
  <si>
    <t>Idemat2010 18NiCr8</t>
  </si>
  <si>
    <t>Idemat2010 25CrMo4</t>
  </si>
  <si>
    <t>Idemat2010 30CrNiMo8</t>
  </si>
  <si>
    <t>Idemat2010 34Cr4</t>
  </si>
  <si>
    <t>Idemat2010 34CrAl6</t>
  </si>
  <si>
    <t>Idemat2010 35NiCr18</t>
  </si>
  <si>
    <t>Idemat2010 36NiCr6</t>
  </si>
  <si>
    <t>Idemat2010 37MnSi5</t>
  </si>
  <si>
    <t>Idemat2010 42CrMo4</t>
  </si>
  <si>
    <t>Idemat2010 50 CrV4</t>
  </si>
  <si>
    <t>Idemat2010 C15</t>
  </si>
  <si>
    <t>Idemat2010 C35</t>
  </si>
  <si>
    <t>Idemat2010 C45</t>
  </si>
  <si>
    <t>Idemat2010 C55</t>
  </si>
  <si>
    <t>Idemat2010 C60</t>
  </si>
  <si>
    <t>Idemat2010 13CrMo4 5 (1.7335)</t>
  </si>
  <si>
    <t>Idemat2010 21MoV53</t>
  </si>
  <si>
    <t>Idemat2010 22Mo4</t>
  </si>
  <si>
    <t>Idemat2010 28NiCrMo4</t>
  </si>
  <si>
    <t>Idemat2010 15NiMn6 (1.6228)</t>
  </si>
  <si>
    <t>Materials, fuels, natural gas, gas to user, infrastructure: 310.000 m3 per year</t>
  </si>
  <si>
    <t>Treatment, lorry production effluent, to wastewater treatment, class 1/CH S</t>
  </si>
  <si>
    <t>Rape oil, at regional storage/CH S</t>
  </si>
  <si>
    <t>lenth x width x height = 400mm x 300mm x 140mm; volume = 14,81 litres; 1 trip, 170 on 1 pallet 1,2x1,0 (m), 2518 litres per pallet</t>
  </si>
  <si>
    <t>lenth x width x height = 600mm x 400mm x 241mm; volume = 43,92 litres; 30 trips, 50 on 1 pallet 1,2x1,0 (m), 2196 lityres per pallet</t>
  </si>
  <si>
    <t>Carboxymethyl cellulose, powder, at plant/RER S</t>
  </si>
  <si>
    <t>Wood chips, from industry, mixed, burned in furnace 1000kW/CH S</t>
  </si>
  <si>
    <t>Wood chips, from industry, hardwood, burned in furnace 50kW/CH S</t>
  </si>
  <si>
    <t>DummyWasteTreatment</t>
  </si>
  <si>
    <t>Azobe (SFM), standing, under bark, in rain forest/CM S</t>
  </si>
  <si>
    <t>Eucalyptus ssp., standing, under bark, u=50%, in plantation/TH S</t>
  </si>
  <si>
    <t>Ethanol, 99.7% in H2O, from biomass, at service station/CH S</t>
  </si>
  <si>
    <t>Ethanol, 99.7% in H2O, from biomass, at distillation/US S</t>
  </si>
  <si>
    <t>Ethanol, 99.7% in H2O, from biomass, at distillation/RER S</t>
  </si>
  <si>
    <t>Ethanol, 99.7% in H2O, from biomass, at distillation/CN S</t>
  </si>
  <si>
    <t>Ethanol, 99.7% in H2O, from biomass, at distillation/CH S</t>
  </si>
  <si>
    <t>Ethanol, 99.7% in H2O, from biomass, at distillation/BR S</t>
  </si>
  <si>
    <t>Truck with container net 28 tons</t>
  </si>
  <si>
    <t>Wood chips, from industry, hardwood, burned in furnace 1000kW/CH S</t>
  </si>
  <si>
    <t>[A77] Frozen bakery products, except bread</t>
  </si>
  <si>
    <t>[A78] Sugar</t>
  </si>
  <si>
    <t>[A79] Chocolate and cocoa products</t>
  </si>
  <si>
    <t>[A80] Salted and roasted nuts and seeds</t>
  </si>
  <si>
    <t>[A81] Candy and other confectionery products</t>
  </si>
  <si>
    <t>[A82] Malt beverages</t>
  </si>
  <si>
    <t>[A83] Malt</t>
  </si>
  <si>
    <t>[A333] (Washing with) household laundry equipment</t>
  </si>
  <si>
    <t>[A334] (use of) Electric housewares and fans</t>
  </si>
  <si>
    <t>[A335] (use of) Household vacuum cleaners</t>
  </si>
  <si>
    <t>[A336] (use of) Household appliances, n.e.c.</t>
  </si>
  <si>
    <t>Use, computer, desktop with CRT monitor, active mode/CH S</t>
  </si>
  <si>
    <t>Bauxite, at mine/GLO S</t>
  </si>
  <si>
    <t>Basalt, at mine/RER S</t>
  </si>
  <si>
    <t>Electricity, biogas, allocation exergy, at PEM fuel cell 2kWe, future/CH S</t>
  </si>
  <si>
    <t>Electricity, biogas, allocation exergy, at micro gas turbine 100kWe/CH S</t>
  </si>
  <si>
    <t>Gold, primary, at refinery/GLO S</t>
  </si>
  <si>
    <t>Gold, from combined metal production, at refinery/SE S</t>
  </si>
  <si>
    <t>Silver, from combined metal production, at refinery/SE S</t>
  </si>
  <si>
    <t>Air distribution housing, steel, 120 m3/h, at plant/CH S</t>
  </si>
  <si>
    <t>Treatment, particle board production effluent, to wastewater treatment, class 3/CH S</t>
  </si>
  <si>
    <t>Treatment, maize starch production effluent, to wastewater treatment, class 2/CH S</t>
  </si>
  <si>
    <t>Turning, steel, conventional, primarily dressing/RER S</t>
  </si>
  <si>
    <t>Turning, steel, conventional, average/RER S</t>
  </si>
  <si>
    <t>Turning, steel, CNC, primarily roughing/RER S</t>
  </si>
  <si>
    <t>Electricity, hydropower, at pumped storage power plant/BE S</t>
  </si>
  <si>
    <t>Magnesium sulphate, at plant/RER S</t>
  </si>
  <si>
    <t>eco-costs</t>
  </si>
  <si>
    <t>Hard coal, burned in power plant/PT S</t>
  </si>
  <si>
    <t>Hard coal, burned in power plant/PL S</t>
  </si>
  <si>
    <t>Hard coal, burned in power plant/NPCC S</t>
  </si>
  <si>
    <t>Hard coal, burned in power plant/NORDEL S</t>
  </si>
  <si>
    <t>Hard coal, burned in power plant/NL S</t>
  </si>
  <si>
    <t>Hard coal, burned in power plant/MRO S</t>
  </si>
  <si>
    <t>Disposal, vapour barrier, flame-retarded, 4.5% water, to municipal incineration/CH S</t>
  </si>
  <si>
    <t>Sawn timber, softwood, planed, air dried, at plant/RER S</t>
  </si>
  <si>
    <t>Sawn timber, Scandinavian softwood, raw, plant-debarked, u=70%, at plant/NORDEL S</t>
  </si>
  <si>
    <t>Sawn timber, paraná pine (SFM), u=15%, BR, at maritime harbour/RER S</t>
  </si>
  <si>
    <t>- emisssion data of pure substances which are emitted: tab "emissions summary lists" and "emissions full lists" (the charaterisation tables)</t>
  </si>
  <si>
    <t>Heat, at heat pump 30kW, allocation price/CH S</t>
  </si>
  <si>
    <t>Heat, at heat pump 30kW, allocation heat/CH S</t>
  </si>
  <si>
    <t>Heat, at heat pump 30kW, allocation exergy/CH S</t>
  </si>
  <si>
    <t>Phenoxy-compounds, at regional storehouse/RER S</t>
  </si>
  <si>
    <t>Phtalamide-compounds, at regional storehouse/CH S</t>
  </si>
  <si>
    <t>Phtalamide-compounds, at regional storehouse/RER S</t>
  </si>
  <si>
    <t>Propachlor, at regional storehouse/CH S</t>
  </si>
  <si>
    <t>Propachlor, at regional storehouse/RER S</t>
  </si>
  <si>
    <t>Pyretroid-compounds, at regional storehouse/CH S</t>
  </si>
  <si>
    <t>Pyretroid-compounds, at regional storehouse/RER S</t>
  </si>
  <si>
    <t>Pyridazine-compounds, at regional storehouse/CH S</t>
  </si>
  <si>
    <t>Transport, road, infrastructure</t>
  </si>
  <si>
    <t>Electricity, low voltage, production IE, at grid/IE S</t>
  </si>
  <si>
    <t>Pig iron, at plant/GLO S</t>
  </si>
  <si>
    <t>Ferrite, at plant/GLO S</t>
  </si>
  <si>
    <t>Ventilation equipment, central, 600-1200 m3/h, at plant/RER S</t>
  </si>
  <si>
    <t>Ventilation equipment, Avent E 97, at plant/RER S</t>
  </si>
  <si>
    <t>Ventilation duct, steel, 100x50 mm, at plant/RER S</t>
  </si>
  <si>
    <t>Ventilation duct, PE corrugated tube, DN 75, at plant/RER S</t>
  </si>
  <si>
    <t>Supply air inlet, steel/SS, DN 75, at plant/RER S</t>
  </si>
  <si>
    <t>Portland cement, strength class Z 52.5, at plant/CH S</t>
  </si>
  <si>
    <t>Portland cement, strength class Z 42.5, at plant/CH S</t>
  </si>
  <si>
    <t>Portland calcareous cement, at plant/CH S</t>
  </si>
  <si>
    <t>Lime mortar, at plant/CH S</t>
  </si>
  <si>
    <t>Light mortar, at plant/CH S</t>
  </si>
  <si>
    <t>Resource correction, CuMo, copper, negative/GLO S</t>
  </si>
  <si>
    <t>Iron scrap, at plant/RER S</t>
  </si>
  <si>
    <t>Aluminium scrap, old, at plant/RER S</t>
  </si>
  <si>
    <t>Aluminium scrap, new, at plant/RER S</t>
  </si>
  <si>
    <t>Softwood, Scandinavian, standing, under bark, in forest/NORDEL S</t>
  </si>
  <si>
    <t>Softwood, standing, under bark, in forest/RER S</t>
  </si>
  <si>
    <t>Azobe, allocation correction 1/GLO S</t>
  </si>
  <si>
    <t>Azobe, allocation correction 2/GLO S</t>
  </si>
  <si>
    <t>Hardwood, allocation correction, 1/RER S</t>
  </si>
  <si>
    <t>Hardwood, allocation correction, 2/RER S</t>
  </si>
  <si>
    <t>Hardwood, allocation correction, 3/RER S</t>
  </si>
  <si>
    <t>Paraná pine, allocation correction 1/GLO S</t>
  </si>
  <si>
    <t>Paraná pine, allocation correction 2/GLO S</t>
  </si>
  <si>
    <t>Softwood, allocation correction, 1/RER S</t>
  </si>
  <si>
    <t>Softwood, allocation correction, 2/RER S</t>
  </si>
  <si>
    <t>Softwood, allocation correction, 3/RER S</t>
  </si>
  <si>
    <t>Electricity from waste, at municipal waste incineration plant/CH S</t>
  </si>
  <si>
    <t>Heat from waste, at municipal waste incineration plant/CH S</t>
  </si>
  <si>
    <t>Zinc, from combined metal production, at beneficiation/SE S</t>
  </si>
  <si>
    <t>Zinc concentrate, at beneficiation/GLO S</t>
  </si>
  <si>
    <t>Titanium zinc plate, without pre-weathering, at plant/DE S</t>
  </si>
  <si>
    <t>Tin, at regional storage/RER S</t>
  </si>
  <si>
    <t>Tin plated chromium steel sheet, 2 mm, at plant/RER S</t>
  </si>
  <si>
    <t>Tellurium, semiconductor-grade, at plant/GLO S</t>
  </si>
  <si>
    <t>Tantalum, powder, capacitor-grade, at regional storage/GLO S</t>
  </si>
  <si>
    <t>Protein peas conventional, Castilla-y-Leon, at farm/ES S</t>
  </si>
  <si>
    <t>Nickel, secondary, from electronic and electric scrap recycling, at refinery/SE S</t>
  </si>
  <si>
    <t>Nickel, primary, from platinum group metal production/ZA S</t>
  </si>
  <si>
    <t>Electricity, low voltage, at grid/NO S</t>
  </si>
  <si>
    <t>Electricity, low voltage, at grid/NL S</t>
  </si>
  <si>
    <t>Electricity, low voltage, at grid/MK S</t>
  </si>
  <si>
    <t>Electricity, low voltage, at grid/LU S</t>
  </si>
  <si>
    <t>Electricity, low voltage, at grid/JP S</t>
  </si>
  <si>
    <t>Electricity, low voltage, at grid/IT S</t>
  </si>
  <si>
    <t>Electricity, low voltage, at grid/IE S</t>
  </si>
  <si>
    <t>Electricity, low voltage, at grid/HU S</t>
  </si>
  <si>
    <t>Electricity, low voltage, at grid/HR S</t>
  </si>
  <si>
    <t>Electricity, low voltage, at grid/GR S</t>
  </si>
  <si>
    <t>Gas power plant, 300MWe/GLO/I S</t>
  </si>
  <si>
    <t>Powder coating, aluminium sheet/RER S</t>
  </si>
  <si>
    <t>Enamelling/RER S</t>
  </si>
  <si>
    <t>Anodising, aluminium sheet/RER S</t>
  </si>
  <si>
    <t>Steel product manufacturing, average metal working/RER S</t>
  </si>
  <si>
    <t>Benzoic-compounds, at regional storehouse/CH S</t>
  </si>
  <si>
    <t>Benzoic-compounds, at regional storehouse/RER S</t>
  </si>
  <si>
    <t>Bipyridylium-compounds, at regional storehouse/CH S</t>
  </si>
  <si>
    <t>Bipyridylium-compounds, at regional storehouse/RER S</t>
  </si>
  <si>
    <t>Use, computer, laptop, standby/sleep mode/CH S</t>
  </si>
  <si>
    <t>Use, computer, laptop, office use/RER S</t>
  </si>
  <si>
    <t>Use, computer, laptop, office use/CH S</t>
  </si>
  <si>
    <t>Use, computer, laptop, off mode/RER S</t>
  </si>
  <si>
    <t>Use, computer, laptop, off mode/CH S</t>
  </si>
  <si>
    <t>Use, computer, laptop, active mode/RER S</t>
  </si>
  <si>
    <t>Idemat2010 Electricity UCTE coal</t>
  </si>
  <si>
    <t>Idemat2010 Electricity UCTE gas</t>
  </si>
  <si>
    <t>Idemat2010 Electricity UCTE hydro</t>
  </si>
  <si>
    <t>Idemat2010 Electricity UCTE oil</t>
  </si>
  <si>
    <t>Idemat2010 Electricity UCTE nuclear</t>
  </si>
  <si>
    <t>Idemat2010 Radiata Pine (plantation), New Zealand</t>
  </si>
  <si>
    <t>Idemat2010 Red oak</t>
  </si>
  <si>
    <t>Idemat2010 Silver fir</t>
  </si>
  <si>
    <t>Idemat2010 Spruce, European</t>
  </si>
  <si>
    <t>Idemat2010 Yellow pine</t>
  </si>
  <si>
    <t>Idemat2010 Abura  plantation</t>
  </si>
  <si>
    <t>Idemat2010 Abura FSC</t>
  </si>
  <si>
    <t>Idemat2010 Abura natural forest</t>
  </si>
  <si>
    <t>Idemat2010 Ahorn</t>
  </si>
  <si>
    <t>Idemat2010 Alder</t>
  </si>
  <si>
    <t>Idemat2010 Antiaris  plantation</t>
  </si>
  <si>
    <t>Idemat2010 Antiaris FSC</t>
  </si>
  <si>
    <t>Idemat2010 Antiaris natural forest</t>
  </si>
  <si>
    <t>Idemat2010 Ash</t>
  </si>
  <si>
    <t>Idemat2010 Aspen</t>
  </si>
  <si>
    <t>Idemat2010 Baboen  plantation</t>
  </si>
  <si>
    <t>Idemat2010 Baboen FSC</t>
  </si>
  <si>
    <t>Idemat2010 Baboen natural forest</t>
  </si>
  <si>
    <t>Idemat2010 Beech, European</t>
  </si>
  <si>
    <t>Idemat2010 Black poplar</t>
  </si>
  <si>
    <t>Idemat2010 Blue gum  plantation</t>
  </si>
  <si>
    <t>Idemat2010 Blue gum FSC</t>
  </si>
  <si>
    <t>Idemat2010 Blue gum natural forest</t>
  </si>
  <si>
    <t>Idemat2010 Canaria  plantation</t>
  </si>
  <si>
    <t>Idemat2010 Canaria FSC</t>
  </si>
  <si>
    <t>Idemat2010 Canaria natural forest</t>
  </si>
  <si>
    <t>Idemat2010 Cottonwood  plantation</t>
  </si>
  <si>
    <t>Idemat2010 Cottonwood FSC</t>
  </si>
  <si>
    <t>Idemat2010 Cottonwood natural forest</t>
  </si>
  <si>
    <t>Idemat2010 Hornbean</t>
  </si>
  <si>
    <t>Idemat2010 Horse chestnut</t>
  </si>
  <si>
    <t>Idemat2010 Ilomba  plantation</t>
  </si>
  <si>
    <t>Idemat2010 Ilomba FSC</t>
  </si>
  <si>
    <t>Idemat2010 Ilomba natural forest</t>
  </si>
  <si>
    <t>Idemat2010 Koto  plantation</t>
  </si>
  <si>
    <t>Idemat2010 Koto FSC</t>
  </si>
  <si>
    <t>Idemat2010 Koto natural forest</t>
  </si>
  <si>
    <t>Idemat2010 Linden</t>
  </si>
  <si>
    <t>Idemat2010 Platan</t>
  </si>
  <si>
    <t>Idemat2010 Poplar</t>
  </si>
  <si>
    <t>Idemat2010 Sycamore</t>
  </si>
  <si>
    <t>Idemat2010 Wawa  plantation</t>
  </si>
  <si>
    <t>Idemat2010 Wawa FSC</t>
  </si>
  <si>
    <t>Idemat2010 Wawa natural forest</t>
  </si>
  <si>
    <t>Idemat2010 Willow</t>
  </si>
  <si>
    <t>Idemat2010 Anzala  plantation</t>
  </si>
  <si>
    <t>Idemat2010 Anzala FSC</t>
  </si>
  <si>
    <t>Idemat2010 NiCu30Fe</t>
  </si>
  <si>
    <t>Idemat2010 NiFe 50 50</t>
  </si>
  <si>
    <t>Idemat2010 NiMo30</t>
  </si>
  <si>
    <t>Idemat2010 Supermalloy</t>
  </si>
  <si>
    <t>Aluminium casting, plant/RER/I S</t>
  </si>
  <si>
    <t>Aluminium electrolysis, plant/RER/I S</t>
  </si>
  <si>
    <t>Aluminium hydroxide, plant/RER/I S</t>
  </si>
  <si>
    <t>Aluminium melting furnace/RER/I S</t>
  </si>
  <si>
    <t>Aluminium oxide, plant/RER/I S</t>
  </si>
  <si>
    <t>Anode plant/RER/I S</t>
  </si>
  <si>
    <t>Facilities anode refinery, secondary copper/SE/I S</t>
  </si>
  <si>
    <t>Facilities blister-copper conversion, secondary copper/SE/I S</t>
  </si>
  <si>
    <t>Facilities precious metal refinery/SE/I S</t>
  </si>
  <si>
    <t>Magnesium plant/RER/I S</t>
  </si>
  <si>
    <t>Non-ferrous metal smelter/GLO/I S</t>
  </si>
  <si>
    <t>Solder production plant/RER/I S</t>
  </si>
  <si>
    <t>Idemat2010 TiAl5Sn2</t>
  </si>
  <si>
    <t>Idemat2010 TiAl6V4</t>
  </si>
  <si>
    <t>Idemat2010 TiV15SnCrAl3</t>
  </si>
  <si>
    <t>Idemat2010 G-ZnAlCu</t>
  </si>
  <si>
    <t>Idemat2010 Zamak3</t>
  </si>
  <si>
    <t>Idemat2010 Zamak5</t>
  </si>
  <si>
    <t>Idemat2010 Zinc (super plastic)</t>
  </si>
  <si>
    <t>Idemat2010 ZnCuTi</t>
  </si>
  <si>
    <t>Idemat2010 Scrap (alum.)</t>
  </si>
  <si>
    <t>Idemat2010 Parasolier  plantation</t>
  </si>
  <si>
    <t>Idemat2010 Parasolier FSC</t>
  </si>
  <si>
    <t>Idemat2010 Parasolier natural forest</t>
  </si>
  <si>
    <t>Idemat2010 Pear</t>
  </si>
  <si>
    <t>Idemat2010 Pockwood  plantation</t>
  </si>
  <si>
    <t>Idemat2010 Pockwood FSC</t>
  </si>
  <si>
    <t>Idemat2010 Pockwood natural forest</t>
  </si>
  <si>
    <t>Idemat2010 Simmon</t>
  </si>
  <si>
    <t>Idemat2010 Sterculia  plantation</t>
  </si>
  <si>
    <t>Idemat2010 Sterculia FSC</t>
  </si>
  <si>
    <t>Idemat2010 Sterculia natural forest</t>
  </si>
  <si>
    <t>Idemat2010 Zebrano  plantation</t>
  </si>
  <si>
    <t>Idemat2010 Zebrano FSC</t>
  </si>
  <si>
    <t>Idemat2010 Zebrano natural forest</t>
  </si>
  <si>
    <t>Idemat2010 Electric MIG welding 4</t>
  </si>
  <si>
    <t>Idemat2010 Electroplating Chrome</t>
  </si>
  <si>
    <t>Idemat2010 Electroplating Nickel</t>
  </si>
  <si>
    <t>Idemat2010 Phosphating (Fe s)</t>
  </si>
  <si>
    <t>Idemat2010 Phosphating (Zn i)</t>
  </si>
  <si>
    <t>Idemat2010 Phosphating (Zn s)</t>
  </si>
  <si>
    <t>Idemat2010 Rolling steel</t>
  </si>
  <si>
    <t>Metal coating plant/RER/I S</t>
  </si>
  <si>
    <t>Metal working factory/RER/I S</t>
  </si>
  <si>
    <t>Rolling mill/RER/I S</t>
  </si>
  <si>
    <t>Silicon carbide, recycling, at plant/RER S</t>
  </si>
  <si>
    <t>Idemat2010 welding steel arc</t>
  </si>
  <si>
    <t>Idemat2010 welding steel, gas</t>
  </si>
  <si>
    <t>Idemat2010 Extruding alum</t>
  </si>
  <si>
    <t>Idemat2010 Forging aluminium</t>
  </si>
  <si>
    <t>Idemat2010 Machining aluminium</t>
  </si>
  <si>
    <t>Idemat2010 MIG-arc welding Al 10</t>
  </si>
  <si>
    <t>Idemat2010 MIG-arc welding Al 12</t>
  </si>
  <si>
    <t>Idemat2010 MIG-arc welding Al 4</t>
  </si>
  <si>
    <t>Idemat2010 MIG-arc welding Al 5 I-jnt</t>
  </si>
  <si>
    <t>Idemat2010 MIG-arc welding Al 5 V-jnt</t>
  </si>
  <si>
    <t>Idemat2010 MIG-arc welding Al 6 V-jnt</t>
  </si>
  <si>
    <t>Idemat2010 MIG-arc welding Al 8</t>
  </si>
  <si>
    <t>Idemat2010 Rolling aluminium foil</t>
  </si>
  <si>
    <t>Idemat2010 Rolling aluminium sheet</t>
  </si>
  <si>
    <t>Idemat2010 Rolling brass</t>
  </si>
  <si>
    <t>Idemat2010 Sawing Al. band saw</t>
  </si>
  <si>
    <t>Idemat2010 Sawing Al. circular saw</t>
  </si>
  <si>
    <t>Idemat2010 Scouring aluminium</t>
  </si>
  <si>
    <t>Idemat2010 Seam welding Al. 0.25</t>
  </si>
  <si>
    <t>Idemat2010 Seam welding Al. 1.5</t>
  </si>
  <si>
    <t>Idemat2010 Seam welding Al. 2.5</t>
  </si>
  <si>
    <t>Idemat2010 Spot welding Al. 0.5</t>
  </si>
  <si>
    <t>Idemat2010 Spot welding Al. 1</t>
  </si>
  <si>
    <t>Idemat2010 Spot welding Al. 1.5</t>
  </si>
  <si>
    <t>Idemat2010 Spot welding Al. 3</t>
  </si>
  <si>
    <t>Blasting/RER S</t>
  </si>
  <si>
    <t>Crushing, rock/RER S</t>
  </si>
  <si>
    <t>Idemat2010 Scrap separation</t>
  </si>
  <si>
    <t>Packing, cement/CH S</t>
  </si>
  <si>
    <t>Packing, clay products/CH S</t>
  </si>
  <si>
    <t>Packing, fibre cement products/CH S</t>
  </si>
  <si>
    <t>Packing, lime products/CH S</t>
  </si>
  <si>
    <t>Plaster mixing/CH S</t>
  </si>
  <si>
    <t>Idemat2010 Blow moulding bottles</t>
  </si>
  <si>
    <t>Idemat2010 Blow moulding UPVC  film</t>
  </si>
  <si>
    <t>Idemat2010 Extrusion</t>
  </si>
  <si>
    <t>Idemat2010 Extrusion PVC</t>
  </si>
  <si>
    <t>Idemat2010 Injection moulding</t>
  </si>
  <si>
    <t>Polyvinylfluoride carbon content (dry matter), use only in PAS2050 wizard</t>
  </si>
  <si>
    <t>Obsolete</t>
  </si>
  <si>
    <t>Idemat2010 Board</t>
  </si>
  <si>
    <t>Idemat2010 Paper, woodfree coated</t>
  </si>
  <si>
    <t>Paper machine, at paper mill/RER/I S</t>
  </si>
  <si>
    <t>Paper mill, integrated/RER/I S</t>
  </si>
  <si>
    <t>Paper mill, non-integrated/RER/I S</t>
  </si>
  <si>
    <t>Packaging box production unit/RER/I S</t>
  </si>
  <si>
    <t>Waste paper sorting plant/RER/I S</t>
  </si>
  <si>
    <t>Idemat2010  EVA, recycled (estimate)</t>
  </si>
  <si>
    <t>Idemat2010  Flexible Polymeer Foam, recycled (estimate)</t>
  </si>
  <si>
    <t>Idemat2010 ABS, recycled (estimate)</t>
  </si>
  <si>
    <t>Idemat2010 Cellelose polymers, recycled (estimate)</t>
  </si>
  <si>
    <t>Idemat2010 Ionomer, recycled (estimate)</t>
  </si>
  <si>
    <t>Idemat2010 PA (Nylons), recycled (estimate)</t>
  </si>
  <si>
    <t>Idemat2010 PC, reclycled (estimate)</t>
  </si>
  <si>
    <t>Idemat2010 PE, recycled (estimate)</t>
  </si>
  <si>
    <t>Idemat2010 PEEK, recycled (estimate)</t>
  </si>
  <si>
    <t>Idemat2010 PET, recycled (estimate)</t>
  </si>
  <si>
    <t>Idemat2010 PHA, PHB, recycled (estimate)</t>
  </si>
  <si>
    <t>Idemat2010 PLA, recycled (estimate)</t>
  </si>
  <si>
    <t>Idemat2010 PMMA (Acrylic), recycled (estimate)</t>
  </si>
  <si>
    <t>Idemat2010 POM, recycled (estimate)</t>
  </si>
  <si>
    <t>Idemat2010 PP, recycled (estimate)</t>
  </si>
  <si>
    <t>(kg CO2  / GJ heat)</t>
  </si>
  <si>
    <t>Metal working factory operation, heat energy from light fuel oil/RER S</t>
  </si>
  <si>
    <t>Idemat2010 PET 30% glass fibre</t>
  </si>
  <si>
    <t>Idemat2010 PET amorph</t>
  </si>
  <si>
    <t>Idemat2010 PET bottle grade</t>
  </si>
  <si>
    <t>Idemat2010 PMMA</t>
  </si>
  <si>
    <t>Idemat2010 Polyetheretherketone (PEEK), estimate</t>
  </si>
  <si>
    <t>Idemat2010 Polyhydroxyalkanoates (PHA, PHB), estimate</t>
  </si>
  <si>
    <t>Idemat2010 Polytetrafluoroethylene (Teflon, PTFE), estimate</t>
  </si>
  <si>
    <t>Idemat2010 POM (Polyoxymethyleen, polyacetaal), estimate</t>
  </si>
  <si>
    <t>Idemat2010 PP</t>
  </si>
  <si>
    <t>Idemat2010 PP GF30</t>
  </si>
  <si>
    <t>Idemat2010 PS (EPS)</t>
  </si>
  <si>
    <t>Idemat2010 PS (GPPS)</t>
  </si>
  <si>
    <t>Idemat2010 PS (HIPS)</t>
  </si>
  <si>
    <t>Idemat2010 PVC</t>
  </si>
  <si>
    <t>Idemat2010 PVC (b)</t>
  </si>
  <si>
    <t>Idemat2010 PVC (e)</t>
  </si>
  <si>
    <t>Idemat2010 PVC (s)</t>
  </si>
  <si>
    <t>Idemat2010 PVDC</t>
  </si>
  <si>
    <t>Idemat2010 SAN</t>
  </si>
  <si>
    <t>Idemat2010 starch-based thermoplastics (TPS)</t>
  </si>
  <si>
    <t>Nylon 6, glass-filled, at plant/RER S</t>
  </si>
  <si>
    <t>Nylon 66, glass-filled, at plant/RER S</t>
  </si>
  <si>
    <t>Polyvinylchloride, bulk polymerised, at plant/RER S</t>
  </si>
  <si>
    <t>Polyvinylchloride, emulsion polymerised, at plant/RER S</t>
  </si>
  <si>
    <t>Polyvinylchloride, suspension polymerised, at plant/RER S</t>
  </si>
  <si>
    <t>Idemat2010 Epoxy resin</t>
  </si>
  <si>
    <t>Idemat2010 MF (resin)</t>
  </si>
  <si>
    <t>Idemat2010 PF (resin)</t>
  </si>
  <si>
    <t>Idemat2010 Phenolics (Bakelite)</t>
  </si>
  <si>
    <t>Idemat2010 Polyester (unsat)</t>
  </si>
  <si>
    <t>Idemat2010 PUR flex. block foam</t>
  </si>
  <si>
    <t>Idemat2010 PUR flex. moulded MDI/TDI</t>
  </si>
  <si>
    <t>Idemat2010 PUR flex. moulded TDI</t>
  </si>
  <si>
    <t>Idemat2010 PUR flex. moulded. MDI</t>
  </si>
  <si>
    <t>Idemat2010 PUR rigid foam</t>
  </si>
  <si>
    <t>Idemat2010 PUR rigid integr. skin foam</t>
  </si>
  <si>
    <t>Idemat2010 PUR semi rigid foam</t>
  </si>
  <si>
    <t>Idemat2010 SMC and DMC 25% GL</t>
  </si>
  <si>
    <t>Idemat2010 SMC and DMC 50% GL</t>
  </si>
  <si>
    <t>Idemat2010 UF (resin)</t>
  </si>
  <si>
    <t>Idemat2010 Cotton fabric</t>
  </si>
  <si>
    <t>Idemat2010 Cotton fabric (eco)</t>
  </si>
  <si>
    <t>Idemat2010 Cotton fibres (excluding transport)</t>
  </si>
  <si>
    <t>Idemat2010 Polyester fabric</t>
  </si>
  <si>
    <t>Pump station/CH/I S</t>
  </si>
  <si>
    <t>Water storage/CH/I S</t>
  </si>
  <si>
    <t>Water supply network/CH/I S</t>
  </si>
  <si>
    <t>Water works/CH/I S</t>
  </si>
  <si>
    <t>Water treatment plant, deionisation/CH/I S</t>
  </si>
  <si>
    <t>Idemat2010 Afrormosia  plantation</t>
  </si>
  <si>
    <t>Idemat2010 Afrormosia FSC</t>
  </si>
  <si>
    <t>Idemat2010 Afrormosia natural forest</t>
  </si>
  <si>
    <t>Idemat2010 Afzelia  plantation</t>
  </si>
  <si>
    <t>Idemat2010 Afzelia FSC</t>
  </si>
  <si>
    <t>Idemat2010 Afzelia natural forest</t>
  </si>
  <si>
    <t>Idemat2010 Guaiacum wood  plantation</t>
  </si>
  <si>
    <t>Idemat2010 Guaiacum wood FSC</t>
  </si>
  <si>
    <t>Idemat2010 Guaiacum wood natural forest</t>
  </si>
  <si>
    <t>Idemat2010 Iroko  plantation</t>
  </si>
  <si>
    <t>Idemat2010 Iroko FSC</t>
  </si>
  <si>
    <t>Idemat2010 Iroko natural forest</t>
  </si>
  <si>
    <t>Idemat2010 Makore  plantation</t>
  </si>
  <si>
    <t>Idemat2010 Makore FSC</t>
  </si>
  <si>
    <t>Idemat2010 Makore natural forest</t>
  </si>
  <si>
    <t>Idemat2010 Mansonia  plantation</t>
  </si>
  <si>
    <t>Idemat2010 Mansonia FSC</t>
  </si>
  <si>
    <t>Idemat2010 Mansonia natural forest</t>
  </si>
  <si>
    <t>Idemat2010 Moabi  plantation</t>
  </si>
  <si>
    <t>Idemat2010 Moabi FSC</t>
  </si>
  <si>
    <t>Idemat2010 Moabi natural forest</t>
  </si>
  <si>
    <t>Idemat2010 Padouk, African  plantation</t>
  </si>
  <si>
    <t>Idemat2010 Padouk, African FSC</t>
  </si>
  <si>
    <t>Idemat2010 Padouk, African natural forest</t>
  </si>
  <si>
    <t>Idemat2010 Palissander, Indisch  plantation</t>
  </si>
  <si>
    <t>Idemat2010 Palissander, Indisch FSC</t>
  </si>
  <si>
    <t>Idemat2010 Palissander, Indisch natural forest</t>
  </si>
  <si>
    <t>Idemat2010 Robinia</t>
  </si>
  <si>
    <t>Idemat2010 Teak  plantation</t>
  </si>
  <si>
    <t>Idemat2010 Teak FSC</t>
  </si>
  <si>
    <t>Idemat2010 Teak natural forest</t>
  </si>
  <si>
    <t>Idemat2010 Agba  plantation</t>
  </si>
  <si>
    <t>Idemat2010 Agba FSC</t>
  </si>
  <si>
    <t>Idemat2010 Agba natural forest</t>
  </si>
  <si>
    <t>Idemat2010 Angelique  plantation</t>
  </si>
  <si>
    <t>Idemat2010 Angelique FSC</t>
  </si>
  <si>
    <t>Idemat2010 Angelique natural forest</t>
  </si>
  <si>
    <t>Idemat2010 Azobe  plantation</t>
  </si>
  <si>
    <t>Idemat2010 Azobe FSC</t>
  </si>
  <si>
    <t>Idemat2010 Azobe natural forest</t>
  </si>
  <si>
    <t>Idemat2010 Bosse clair  plantation</t>
  </si>
  <si>
    <t>Idemat2010 Bosse clair FSC</t>
  </si>
  <si>
    <t>Idemat2010 Bosse clair natural forest</t>
  </si>
  <si>
    <t>Syrup, from sugar beet molasses, at distillery/CH S</t>
  </si>
  <si>
    <t>Heavy fuel oil, burned in industrial furnace 1MW, non-modulating/RER S</t>
  </si>
  <si>
    <t>Heavy fuel oil, burned in industrial furnace 1MW, non-modulating/CH S</t>
  </si>
  <si>
    <t>Oil storage 3000l/CH/I S</t>
  </si>
  <si>
    <t>Oil boiler 10kW/CH/I S</t>
  </si>
  <si>
    <t>Oil boiler 100kW/CH/I S</t>
  </si>
  <si>
    <t>Industrial furnace 1MW, oil/CH/I S</t>
  </si>
  <si>
    <t>Heat, unspecific, in chemical plant/RER S</t>
  </si>
  <si>
    <t>Electricity, high voltage, production SE, at grid/SE S</t>
  </si>
  <si>
    <t>Flat roof construction, on roof/RER/I S</t>
  </si>
  <si>
    <t>Slanted-roof construction, integrated, on roof/RER/I S</t>
  </si>
  <si>
    <t>Slanted-roof construction, mounted, on roof/RER/I S</t>
  </si>
  <si>
    <t>Idemat2010 Electricity General (UCTE)</t>
  </si>
  <si>
    <t>Idemat2010 Electricity Low Voltage, domestic use (UCTE)</t>
  </si>
  <si>
    <t>Refinery gas, burned in furnace/kg/CH S</t>
  </si>
  <si>
    <t>Refinery gas, burned in furnace/kg/RER S</t>
  </si>
  <si>
    <t>Gas boiler/RER/I S</t>
  </si>
  <si>
    <t>Industrial furnace, natural gas/RER/I S</t>
  </si>
  <si>
    <t>Idemat2010 Energy oil (=heat)</t>
  </si>
  <si>
    <t>Evacuated tube collector, at plant/GB/I S</t>
  </si>
  <si>
    <t>Flat plate collector, at plant/CH/I S</t>
  </si>
  <si>
    <t>Idemat2010 heat from steam for chemical processes</t>
  </si>
  <si>
    <t>Aircraft, freight/RER/I S</t>
  </si>
  <si>
    <t>Aircraft, long haul/RER/I S</t>
  </si>
  <si>
    <t>Aircraft, medium haul/RER/I S</t>
  </si>
  <si>
    <t>Aircraft, passenger/RER/I S</t>
  </si>
  <si>
    <t>Airport/RER/I S</t>
  </si>
  <si>
    <t>Building machine/RER/I S</t>
  </si>
  <si>
    <t>ICE/DE/I S</t>
  </si>
  <si>
    <t>Long-distance train/CH/I S</t>
  </si>
  <si>
    <t>Maintenance, goods wagon/RER/I S</t>
  </si>
  <si>
    <t>Maintenance, ICE/DE/I S</t>
  </si>
  <si>
    <t>Maintenance, locomotive/RER/I S</t>
  </si>
  <si>
    <t>Maintenance, long-distance train/CH/I S</t>
  </si>
  <si>
    <t>Maintenance, regional train/CH/I S</t>
  </si>
  <si>
    <t>Idemat2010 Car (diesel)</t>
  </si>
  <si>
    <t>Idemat2010 Car (lpg)</t>
  </si>
  <si>
    <t>Idemat2010 Car (petrol)</t>
  </si>
  <si>
    <t>Idemat2010 Car extra 100kg per km</t>
  </si>
  <si>
    <t>Idemat2010 coach (diesel)</t>
  </si>
  <si>
    <t>Idemat2010 Delivery Van 5m3 &lt;3,5 t</t>
  </si>
  <si>
    <t>Idemat2010 lorry 3,5 - 7,5 t Euro 3</t>
  </si>
  <si>
    <t>Idemat2010 Motorbike</t>
  </si>
  <si>
    <t>Idemat2010 Scooter, Moped</t>
  </si>
  <si>
    <t>Idemat2010 Scooter, Moped, extra 100kg per km</t>
  </si>
  <si>
    <t>Operation, aircraft, freight, Europe/RER S (€/tkm)</t>
  </si>
  <si>
    <t>Operation, aircraft, freight, intercontinental/RER S (€/tkm)</t>
  </si>
  <si>
    <t>Operation, aircraft, freight/RER S (€/tkm)</t>
  </si>
  <si>
    <t>Operation, aircraft, passenger, Europe/RER S (€/tkm)</t>
  </si>
  <si>
    <t>Operation, aircraft, passenger/RER S (€/passengerkm)</t>
  </si>
  <si>
    <t>Operation, maintenance, airport/RER S (€/piece)</t>
  </si>
  <si>
    <t>Idemat2010 Train, freight, Europe (tkm)</t>
  </si>
  <si>
    <t>Transport, coal freight, rail/CN S (tkm)</t>
  </si>
  <si>
    <t>Transport, freight, rail, diesel/US S (tkm)</t>
  </si>
  <si>
    <t>Transport, freight, rail/CH S (tkm)</t>
  </si>
  <si>
    <t>Transport, freight, rail/RER S (tkm)</t>
  </si>
  <si>
    <t>Operation, coal freight train, diesel/CN S (tkm)</t>
  </si>
  <si>
    <t>Operation, coal freight train, electricity/CN S (tkm)</t>
  </si>
  <si>
    <t>Operation, coal freight train, steam/CN S (tkm)</t>
  </si>
  <si>
    <t>Operation, freight train, diesel/RER S (tkm)</t>
  </si>
  <si>
    <t>Operation, freight train, electricity/RER S (tkm)</t>
  </si>
  <si>
    <t>Copper, blister-copper, at primary smelter/RER S</t>
  </si>
  <si>
    <t>Copper, at regional storage/RER S</t>
  </si>
  <si>
    <t>Electricity, lignite, at power plant/SK S</t>
  </si>
  <si>
    <t>Electricity, lignite, at power plant/UCTE S</t>
  </si>
  <si>
    <t>Lignite, burned in power plant/AT S</t>
  </si>
  <si>
    <t>Lignite, burned in power plant/BA S</t>
  </si>
  <si>
    <t>Lignite, burned in power plant/CS S</t>
  </si>
  <si>
    <t>Lignite, burned in power plant/CZ S</t>
  </si>
  <si>
    <t>Lignite, burned in power plant/DE S</t>
  </si>
  <si>
    <t>Lignite, burned in power plant/ES S</t>
  </si>
  <si>
    <t>Ethanol, 95% in H2O, from whey, at fermentation plant/CH S</t>
  </si>
  <si>
    <t>Deep drawing, steel, 38000 kN press, automode operation/RER S</t>
  </si>
  <si>
    <t>Deep drawing, steel, 3500 kN press, single stroke operation/RER S</t>
  </si>
  <si>
    <t>Deep drawing, steel, 3500 kN press, automode operation/RER S</t>
  </si>
  <si>
    <t>Deep drawing, steel, 10000 kN press, single stroke operation/RER S</t>
  </si>
  <si>
    <t>Deep drawing, steel, 10000 kN press, automode operation/RER S</t>
  </si>
  <si>
    <t>Contour, bronze/RER S</t>
  </si>
  <si>
    <t>Contour, brass/RER S</t>
  </si>
  <si>
    <t>Cold impact extrusion, steel, 5 strokes/RER S</t>
  </si>
  <si>
    <t>Disposal, building, plastic plaster, to final disposal/CH S</t>
  </si>
  <si>
    <t>[A57] Dry, condensed, and evaporated dairy products</t>
  </si>
  <si>
    <t>[A58] Ice cream and frozen desserts</t>
  </si>
  <si>
    <t>[A59] Fluid milk</t>
  </si>
  <si>
    <t>[A60] Canned and cured fish and seafoods</t>
  </si>
  <si>
    <t>[A61] Canned specialties</t>
  </si>
  <si>
    <t>[A62] Canned fruits, vegetables, preserves, jams, and jellies</t>
  </si>
  <si>
    <t>[A63] Dehydrated fruits, vegetables, and soups</t>
  </si>
  <si>
    <t>[A64] Pickles, sauces, and salad dressings</t>
  </si>
  <si>
    <t>[A65] Prepared fresh or frozen fish and seafoods</t>
  </si>
  <si>
    <t>[A66] Frozen fruits, fruit juices, and vegetables</t>
  </si>
  <si>
    <t>[A67] Frozen specialties, n.e.c.</t>
  </si>
  <si>
    <t>[A68] Flour and other grain mill products</t>
  </si>
  <si>
    <t>[A69] Cereal breakfast foods</t>
  </si>
  <si>
    <t>[A70] Prepared flour mixes and doughs</t>
  </si>
  <si>
    <t>[A71] Dog and cat food</t>
  </si>
  <si>
    <t>[A72] Prepared feeds, n.e.c.</t>
  </si>
  <si>
    <t>[A73] Rice milling</t>
  </si>
  <si>
    <t>[A74] Wet corn milling</t>
  </si>
  <si>
    <t>[A75] Bread, cake, and related products</t>
  </si>
  <si>
    <t>[A76] Cookies and crackers</t>
  </si>
  <si>
    <t>Synthetic gas, from wood, at fixed bed gasifier/CH S</t>
  </si>
  <si>
    <t>Biogas, production mix, at storage/CH S</t>
  </si>
  <si>
    <t>Biogas, mix, at agricultural co-fermentation, covered/CH S</t>
  </si>
  <si>
    <t>Biogas, from whey, digestion, at storage/CH S</t>
  </si>
  <si>
    <t>foldable plastic crate, 241mm</t>
  </si>
  <si>
    <t>Electricity, PV, at 3kWp slanted-roof, ribbon-Si, panel, mounted/CH S</t>
  </si>
  <si>
    <t>Electricity, PV, at 3kWp slanted-roof, ribbon-Si, lam., integrated/CH S</t>
  </si>
  <si>
    <t>Electricity, PV, at 3kWp slanted-roof, multi-Si, panel, mounted/CH S</t>
  </si>
  <si>
    <t>Electricity, PV, at 3kWp slanted-roof, multi-Si, laminated, integrated/CH S</t>
  </si>
  <si>
    <t>Electricity, PV, at 3kWp slanted-roof, CIS, panel, mounted/CH S</t>
  </si>
  <si>
    <t>m3.km</t>
  </si>
  <si>
    <t>TEU.km</t>
  </si>
  <si>
    <t>Production plant crude oil, onshore/GLO/I S</t>
  </si>
  <si>
    <t>Platform, crude oil, offshore/OCE/I S</t>
  </si>
  <si>
    <t>Diesel, low-sulphur, at regional storage/RER S</t>
  </si>
  <si>
    <t>[thio]carbamate-compounds, at regional storehouse/CH S</t>
  </si>
  <si>
    <t>[thio]carbamate-compounds, at regional storehouse/RER S</t>
  </si>
  <si>
    <t>2,4-D, at regional storehouse/CH S</t>
  </si>
  <si>
    <t>2,4-D, at regional storehouse/RER S</t>
  </si>
  <si>
    <t>Electricity, natural gas, at power plant/ES S</t>
  </si>
  <si>
    <t>Electricity, natural gas, at power plant/ERCOT S</t>
  </si>
  <si>
    <t>Electricity, natural gas, at power plant/DE S</t>
  </si>
  <si>
    <t>Energy, electricity by fuel, wind, infrastructure</t>
  </si>
  <si>
    <t>[A130] Veneer and plywood</t>
  </si>
  <si>
    <t>[A131] Structural wood members, n.e.c.</t>
  </si>
  <si>
    <t>[A132] Prefabricated wood buildings and components</t>
  </si>
  <si>
    <t>Disposal, building, polyurethane foam, to final disposal/CH S</t>
  </si>
  <si>
    <t>Disposal, building, polyurethane sealing, to final disposal/CH S</t>
  </si>
  <si>
    <t>Disposal, building, polyurethane sealing, to sorting plant/CH S</t>
  </si>
  <si>
    <t>Heat, light fuel oil, at boiler 10kW condensing, non-modulating/CH S</t>
  </si>
  <si>
    <t>Potassium perchlorate, at plant/GLO S</t>
  </si>
  <si>
    <t>Potassium sulphate, as K2O, from rape oil, at esterification plant/RER S</t>
  </si>
  <si>
    <t>Praseodymium oxide, at plant/CN S</t>
  </si>
  <si>
    <t>Quicklime, in pieces, loose, at plant/CH S</t>
  </si>
  <si>
    <t>Quicklime, milled, loose, at plant/CH S</t>
  </si>
  <si>
    <t>Quicklime, milled, packed, at plant/CH S</t>
  </si>
  <si>
    <t>Secondary sulphur, at refinery/CH S</t>
  </si>
  <si>
    <t>Secondary sulphur, at refinery/RER S</t>
  </si>
  <si>
    <t>Selenium, at plant/RER S</t>
  </si>
  <si>
    <t>Residual wood, hardwood, under bark, u=80%, at forest road/RER S</t>
  </si>
  <si>
    <t>Transport, air, operations, infrastructure</t>
  </si>
  <si>
    <t>lenth x width x height = 600mm x 400mm x 126mm; volume = 21,05 litres; 20 trips</t>
  </si>
  <si>
    <t>lenth x width x height = 400mm x 300mm x 165mm; volume = 13,98 litres; 20 trips</t>
  </si>
  <si>
    <t>litre per trip</t>
  </si>
  <si>
    <t>liter</t>
  </si>
  <si>
    <t>Diesel(prod+refinery phase)</t>
  </si>
  <si>
    <t>Petrol (prod+refinery phase)</t>
  </si>
  <si>
    <t>Paper</t>
  </si>
  <si>
    <t>m2</t>
  </si>
  <si>
    <t>Energy, electricity by fuel, oil, power plant, infrastructure</t>
  </si>
  <si>
    <t>Disposal, control and wiring, decentralized unit/CH S</t>
  </si>
  <si>
    <t>Disposal, exhaust air roof hood, steel, DN 400/CH S</t>
  </si>
  <si>
    <t>Disposal, exhaust air valve, in-wall housing, plastic/steel, DN 125/CH S</t>
  </si>
  <si>
    <t>Disposal, facilities, chemical production/RER S</t>
  </si>
  <si>
    <t>Disposal, flexible duct, aluminum/PET, DN of 125/CH S</t>
  </si>
  <si>
    <t>Disposal, insulation spiral-seam duct, rockwool, DN 400, 30 mm/CH S</t>
  </si>
  <si>
    <t>Disposal, outside air intake, stainless steel, DN 370/CH S</t>
  </si>
  <si>
    <t>Disposal, overflow element, steel, approx. 40 m3/h/CH S</t>
  </si>
  <si>
    <t>Disposal, sealing tape, aluminum/PE, 50 mm wide/CH S</t>
  </si>
  <si>
    <t>Disposal, silencer, steel, DN 125/CH S</t>
  </si>
  <si>
    <t>Disposal, silencer, steel, DN 315, 50 mm/CH S</t>
  </si>
  <si>
    <t>Disposal, ventilation equipment, Avent E 97/CH S</t>
  </si>
  <si>
    <t>Disposal, ventilation equipment, central, 600-1200 m3/h/CH S</t>
  </si>
  <si>
    <t>Disposal, ventilation equipment, decentralized, 180-250 m3/h/CH S</t>
  </si>
  <si>
    <t>Disposal, ventilation equipment, GE 250 RH/CH S</t>
  </si>
  <si>
    <t>Disposal, ventilation equipment, KWL 250/CH S</t>
  </si>
  <si>
    <t>Disposal, ventilation equipment, KWLC 1200/CH S</t>
  </si>
  <si>
    <t>Disposal, ventilation equipment, Storkair G 90/CH S</t>
  </si>
  <si>
    <t>Disposal, ventilation equipment, Twl-700/CH S</t>
  </si>
  <si>
    <t>Dismantling, CRT screen, manually, at plant/CH S</t>
  </si>
  <si>
    <t>Dismantling, CRT screen, mechanically, at plant/GLO S</t>
  </si>
  <si>
    <t>Dismantling, desktop computer, manually, at plant/CH S</t>
  </si>
  <si>
    <t>Dismantling, desktop computer, mechanically, at plant/GLO S</t>
  </si>
  <si>
    <t>Dismantling, industrial devices, manually, at plant/CH S</t>
  </si>
  <si>
    <t>Dismantling, industrial devices, mechanically, at plant/GLO S</t>
  </si>
  <si>
    <t>Idemat2010 Mengkulang natural forrest</t>
  </si>
  <si>
    <t>Idemat2010 Mersawa  plantation</t>
  </si>
  <si>
    <t>Idemat2010 Mersawa FSC</t>
  </si>
  <si>
    <t>Idemat2010 Mersawa natural forrest</t>
  </si>
  <si>
    <t>Idemat2010 Okoume  plantation</t>
  </si>
  <si>
    <t>Idemat2010 Okoume FSC</t>
  </si>
  <si>
    <t>Idemat2010 Drilling steel (per kg removed, the removed steel not counted)</t>
  </si>
  <si>
    <t>Idemat2010 Milling steel (per kg removed, revomed steel not counted)</t>
  </si>
  <si>
    <t>Idemat2010Turrning steel (per kg removed, steel removed not counted)</t>
  </si>
  <si>
    <t>Idemat2010 Drilling Al. (per kg removed, removed Al not counted</t>
  </si>
  <si>
    <t>Idemat2010 Milling Al. (per kg removed, removed Al not counted)</t>
  </si>
  <si>
    <t>Idemat2010 Turning Al (per kg removed, removed Al not counted)</t>
  </si>
  <si>
    <t>Printed wiring board, mounted, Desktop PC mainboard, Pb containing, at plant/GLO S</t>
  </si>
  <si>
    <t>Printed wiring board, mounted, Desktop PC mainboard, Pb free, at plant/GLO S</t>
  </si>
  <si>
    <t>Printed wiring board, mounted, Laptop PC mainboard, at plant/GLO S</t>
  </si>
  <si>
    <t>Printed wiring board, mounted, Laptop PC mainboard, Pb containing, at plant/GLO S</t>
  </si>
  <si>
    <t>Printed wiring board, mounted, Laptop PC mainboard, Pb free, at plant/GLO S</t>
  </si>
  <si>
    <t>Printed wiring board, power supply unit desktop PC, Pb containing, at plant/GLO S</t>
  </si>
  <si>
    <t>Diesel, burned in cogen 200kWe diesel SCR/CH S</t>
  </si>
  <si>
    <t>Cogen unit 200kWe diesel SCR, components for heat only/RER/I S</t>
  </si>
  <si>
    <t>Cogen unit 200kWe diesel SCR, components for electricity only/RER/I S</t>
  </si>
  <si>
    <t>Cogen unit 200kWe diesel SCR, common components for heat+electricity/RER/I S</t>
  </si>
  <si>
    <t>Catalytic converter, SCR, 200 litre/RER/I S</t>
  </si>
  <si>
    <t>Revised from previous file Ecocosts 2007 LCA data on products, services and energy systems.xls (contained also ecoindicator 99, ecological scarcity and BEES), still available on the websire www.ecocostsvalue.com</t>
  </si>
  <si>
    <t>Metal working factory operation, heat energy from heavy fuel oil/RER S</t>
  </si>
  <si>
    <t>Metal working factory operation, heat energy from hard coal/RER S</t>
  </si>
  <si>
    <t>Metal working factory operation, average heat energy/RER S</t>
  </si>
  <si>
    <t>Operation, passenger car, petrol, 4% vol. ETBE with ethanol from biomass, EURO4/CH S</t>
  </si>
  <si>
    <t>Operation, passenger car, petrol, EURO4/CH S</t>
  </si>
  <si>
    <t>Locomotive/RER/I S</t>
  </si>
  <si>
    <t>Goods wagon/RER/I S</t>
  </si>
  <si>
    <t>Operation, van &lt; 3,5t/RER S</t>
  </si>
  <si>
    <t>Operation, van &lt; 3,5t/CH S</t>
  </si>
  <si>
    <t>Electricity, low voltage, production DK, at grid/DK S</t>
  </si>
  <si>
    <t>Electricity, low voltage, production DE, at grid/DE S</t>
  </si>
  <si>
    <t>Heat, mixed logs, at furnace 100kW/CH S</t>
  </si>
  <si>
    <t>Disposal, sludge from pulp and paper production, 25% water, to sanitary landfill/CH S</t>
  </si>
  <si>
    <t>Disposal, residue from cooling tower, 30% water, to sanitary landfill/CH S</t>
  </si>
  <si>
    <t>Propylene oxide, liquid, at plant/RER S</t>
  </si>
  <si>
    <t>Propylene, at plant/RER S</t>
  </si>
  <si>
    <t>Propylene, pipeline system, at plant/RER S</t>
  </si>
  <si>
    <t>Refrigerant R134a, at plant/RER S</t>
  </si>
  <si>
    <t>Resin size, at plant/RER S</t>
  </si>
  <si>
    <t>Sodium formate, reaction of formaldehyde with acetaldehyde, at plant/RER S</t>
  </si>
  <si>
    <t>Sodium methoxide, at plant/GLO S</t>
  </si>
  <si>
    <t>Disposal, aluminium, 0% water, to municipal incineration/CH S</t>
  </si>
  <si>
    <t>Disposal, aluminium in car shredder residue, 0% water, to municipal incineration/CH S</t>
  </si>
  <si>
    <t>Electricity, production mix photovoltaic, at plant/AT S</t>
  </si>
  <si>
    <t>Leaching residues, indium rich, from zinc circuit, at smelter/GLO S</t>
  </si>
  <si>
    <t>Electricity, medium voltage, production ES, at grid/ES S</t>
  </si>
  <si>
    <t>Electricity, medium voltage, production DK, at grid/DK S</t>
  </si>
  <si>
    <t>Electricity, medium voltage, production DE, at grid/DE S</t>
  </si>
  <si>
    <t>Electricity, medium voltage, production CZ, at grid/CZ S</t>
  </si>
  <si>
    <t>Disposal, polyurethane, 0.2% water, to sanitary landfill/CH S</t>
  </si>
  <si>
    <t>Disposal, polystyrene, 0.2% water, to sanitary landfill/CH S</t>
  </si>
  <si>
    <t>materials, chemicals, others, infrastructure: first plant not specified (!); facilities not specified (per kg proces equipment); storage building 30.000 m3</t>
  </si>
  <si>
    <t>Disposal, residues, shredder fraction from manual dismantling, in MSWI/CH S</t>
  </si>
  <si>
    <t>Disposal, residues, mechanical treatment, LCD screen, in MSWI/CH S</t>
  </si>
  <si>
    <t>Disposal, residues, mechanical treatment, laser printer, in MSWI/CH S</t>
  </si>
  <si>
    <t>Disposal, residues, mechanical treatment, laptop computer, in MSWI/CH S</t>
  </si>
  <si>
    <t>Disposal, residues, mechanical treatment, IT accessoires, in MSWI/CH S</t>
  </si>
  <si>
    <t>Disposal, residues, mechanical treatment, industrial device, in MSWI/CH S</t>
  </si>
  <si>
    <t>Disposal, residues, mechanical treatment, desktop computer, in MSWI/CH S</t>
  </si>
  <si>
    <t>Disposal, residues, mechanical treatment, CRT screen, in MSWI/CH S</t>
  </si>
  <si>
    <t>Disposal, raw sewage sludge, to municipal incineration/CH S</t>
  </si>
  <si>
    <t>Electricity, low voltage, production HU, at grid/HU S</t>
  </si>
  <si>
    <t>Electricity, low voltage, production HR, at grid/HR S</t>
  </si>
  <si>
    <t>Deformation stroke, cold impact extrusion, aluminium/RER S</t>
  </si>
  <si>
    <t>Cement, unspecified, at plant/CH S</t>
  </si>
  <si>
    <t>Cement mortar, at plant/CH S</t>
  </si>
  <si>
    <t>Electricity, high voltage, production RO, at grid/RO S</t>
  </si>
  <si>
    <t>Retention aids, in paper production, at plant/RER S</t>
  </si>
  <si>
    <t>Rosin size, in paper production, at plant/RER S</t>
  </si>
  <si>
    <t>Soya scrap, at plant/RER S</t>
  </si>
  <si>
    <t>Fibre cement corrugated slab, at plant/CH S</t>
  </si>
  <si>
    <t>Cover coat, organic, at plant/CH S</t>
  </si>
  <si>
    <t>Cover coat, mineral, at plant/CH S</t>
  </si>
  <si>
    <t>Concrete roof tile, at plant/CH S</t>
  </si>
  <si>
    <t>Clay plaster, at plant/CH S</t>
  </si>
  <si>
    <t>Ceramic tiles, at regional storage/CH S</t>
  </si>
  <si>
    <t>note: one passenger = 130 kg (=80 + luggage 20 + chair 30)</t>
  </si>
  <si>
    <t>Compost plant, open/CH/I S</t>
  </si>
  <si>
    <t>Materials, paper + board, waste paper, infratstructure</t>
  </si>
  <si>
    <t>Electricity, hard coal, at power plant/ERCOT S</t>
  </si>
  <si>
    <t>Disposal, tin sheet, 0% water, to municipal incineration/CH S</t>
  </si>
  <si>
    <t>Disposal, textiles, soiled, 25% water, to municipal incineration/CH S</t>
  </si>
  <si>
    <t>Disposal, steel, 0% water, to municipal incineration/CH S</t>
  </si>
  <si>
    <t>Insulation spiral-seam duct, rockwool, DN 400, 30 mm, at plant/RER S</t>
  </si>
  <si>
    <t>Ground heat exchanger, PE, DN 200, at plant/RER S</t>
  </si>
  <si>
    <t>Flexible duct, aluminum/PET, DN of 125, at plant/RER S</t>
  </si>
  <si>
    <t>Exhaust air valve, in-wall housing, plastic/steel, DN 125, at plant/CH S</t>
  </si>
  <si>
    <t>Disposal, lignite ash, 0% water, to opencast refill/MK S</t>
  </si>
  <si>
    <t>[A286] Oil and gas field machinery and equipment</t>
  </si>
  <si>
    <t>[A287] Elevators and moving stairways</t>
  </si>
  <si>
    <t>[A288] Conveyors and conveying equipment</t>
  </si>
  <si>
    <t>[A289] Hoists, cranes, and monorails</t>
  </si>
  <si>
    <t>[A290] Industrial trucks and tractors</t>
  </si>
  <si>
    <t>Glazing, triple (3-IV), U&lt;0.5 W/m2K, at plant/RER S</t>
  </si>
  <si>
    <t>U enriched 3.0%, in fuel element for LWR, at nuclear fuel fabrication plant/US S</t>
  </si>
  <si>
    <t>Idemat2010 Polyoxymethylene (Acetal, POM) waste incineration with electricity</t>
  </si>
  <si>
    <t>Idemat2010 Polypropylene (PP) waste incineration with electricity</t>
  </si>
  <si>
    <t>Idemat2010 Polystyrene (PS) waste incineration with electricity</t>
  </si>
  <si>
    <t>Idemat2010 Polytetrafluoroethylene (Teflon, PTFE) waste incineration with electricity</t>
  </si>
  <si>
    <t>Idemat2010 Polyurethane (tpPUR) waste incineration with electricity</t>
  </si>
  <si>
    <t>Idemat2010 Polyvinylchloride (tpPVC) waste incineration with electricity</t>
  </si>
  <si>
    <t>Idemat2010 Starch-based thermoplastics (TPS) waste incineration with electricity</t>
  </si>
  <si>
    <t>Idemat2010 Epoxies waste incineration with electricity</t>
  </si>
  <si>
    <t>Idemat2010 Phenolics (Bakelite) waste incineration with electricity</t>
  </si>
  <si>
    <t>Idemat2010 Polyester waste incineration with electricity</t>
  </si>
  <si>
    <t>Treatment, soft fibreboard production effluent, to wastewater treatment, class 3/CH S</t>
  </si>
  <si>
    <t>Conveyor belt, at plant/RER/I S (m)</t>
  </si>
  <si>
    <t>Industrial machine, heavy, unspecified, at plant/RER/I S (kg)</t>
  </si>
  <si>
    <t>Laminating, foil, with acrylic binder/RER S (m2)</t>
  </si>
  <si>
    <t>Recultivation, bauxite mine/GLO S (m2)</t>
  </si>
  <si>
    <t>Sodium tripolyphosphate, at plant/RER S</t>
  </si>
  <si>
    <t>Sodium metasilicate pentahydrate, 58%, powder, at plant/RER S</t>
  </si>
  <si>
    <t>Polycarboxylates, 40% active substance, at plant/RER S</t>
  </si>
  <si>
    <t>Transmission network, long-distance/UCTE/I S</t>
  </si>
  <si>
    <t>Transmission network, electricity, medium voltage/CH/I S</t>
  </si>
  <si>
    <t>Disposal, wood ash mixture, pure, 0% water, to sanitary landfill/CH S</t>
  </si>
  <si>
    <t>Disposal, tin sheet, 0% water, to sanitary landfill/CH S</t>
  </si>
  <si>
    <t>Uranium, enriched 4.2%, at TENEX enrichment plant/RU S</t>
  </si>
  <si>
    <t>Uranium, enriched 4.2%, at EURODIF enrichment plant/FR S</t>
  </si>
  <si>
    <t>Uranium, enriched 4.2% for pressure water reactor/CH S</t>
  </si>
  <si>
    <t>Uranium, enriched 4.0%, at USEC enrichment plant/US S</t>
  </si>
  <si>
    <t>Uranium, enriched 4.0%, at URENCO enrichment plant/RER S</t>
  </si>
  <si>
    <t>Uranium, enriched 4.0%, at TENEX enrichment plant/RU S</t>
  </si>
  <si>
    <t>Uranium, enriched 4.0%, at EURODIF enrichment plant/FR S</t>
  </si>
  <si>
    <t>Fatty alcohol, petrochemical, at plant/RER S</t>
  </si>
  <si>
    <t>Heat, hardwood logs, at wood heater 6kW/CH S</t>
  </si>
  <si>
    <t>Sheet rolling, steel/RER S</t>
  </si>
  <si>
    <t xml:space="preserve">Materials, paper + board, graphic paper, infrastructure </t>
  </si>
  <si>
    <t>Materials, paper + board, packagings, infrastructure</t>
  </si>
  <si>
    <t>Sulphate pulp, TCF bleached, at plant/RER S</t>
  </si>
  <si>
    <t>Sulphate pulp, from eucalyptus ssp. (SFM), unbleached, TH, at maritime harbour/RER S</t>
  </si>
  <si>
    <t>Sulphate pulp, from eucalyptus ssp. (SFM), unbleached, at pulpmill/TH S</t>
  </si>
  <si>
    <t>Sulphate pulp, ECF bleached, at plant/RER S</t>
  </si>
  <si>
    <t>Sulphate pulp, average, at regional storage/RER S</t>
  </si>
  <si>
    <t>Energy, electricity by fuel,hydro, reservoir, infratrsucture</t>
  </si>
  <si>
    <t>Logs, mixed, burned in wood heater 6kW/CH S</t>
  </si>
  <si>
    <t>Logs, mixed, burned in furnace 30kW/CH S</t>
  </si>
  <si>
    <t>Logs, mixed, burned in furnace 100kW/CH S</t>
  </si>
  <si>
    <t>Logs, hardwood, burned in wood heater 6kW/CH S</t>
  </si>
  <si>
    <t>[A12] Vegetables</t>
  </si>
  <si>
    <t>[A13] Sugar crops</t>
  </si>
  <si>
    <t>[A14] Miscellaneous crops</t>
  </si>
  <si>
    <t>[A15] Oil bearing crops</t>
  </si>
  <si>
    <t>[A16] Greenhouse and nursery products</t>
  </si>
  <si>
    <t>[A17] Forestry products</t>
  </si>
  <si>
    <t>[A18] Commercial fishing</t>
  </si>
  <si>
    <t>[A19] Agricultural, forestry, and fishery services</t>
  </si>
  <si>
    <t>[A20] Landscape and horticultural services</t>
  </si>
  <si>
    <t>[A21] Iron and ferroalloy ores, and miscellaneous metal ores, n.e.c.</t>
  </si>
  <si>
    <t>[A22] Copper ore</t>
  </si>
  <si>
    <t>[A23] Nonferrous metal ores, except copper</t>
  </si>
  <si>
    <t>[A24] Coal</t>
  </si>
  <si>
    <t>[A25] (Use of) Crude petroleum and natural gas</t>
  </si>
  <si>
    <t>Ventilation components factory/RER/I S</t>
  </si>
  <si>
    <t>Plastics processing factory/RER/I S</t>
  </si>
  <si>
    <t>Heat, hardwood logs, at furnace 100kW/CH S</t>
  </si>
  <si>
    <t>Heat, hardwood chips from industry, at furnace 50kW/CH S</t>
  </si>
  <si>
    <t>Heat, hardwood chips from industry, at furnace 300kW/CH S</t>
  </si>
  <si>
    <t>Ethanol, 95% in H2O, from sweet sorghum, at distillery/CN S</t>
  </si>
  <si>
    <t>Corrugated board, mixed fibre, single wall, at plant/CH S</t>
  </si>
  <si>
    <t>Corrugated board, fresh fibre, single wall, at plant/RER S</t>
  </si>
  <si>
    <t>Corrugated board, fresh fibre, single wall, at plant/CH S</t>
  </si>
  <si>
    <t>Corrugated board base paper, wellenstoff, at plant/RER S</t>
  </si>
  <si>
    <t>Corrugated board base paper, testliner, at plant/RER S</t>
  </si>
  <si>
    <t>Corrugated board base paper, semichemical fluting, at plant/RER S</t>
  </si>
  <si>
    <t>Corrugated board base paper, kraftliner, at plant/RER S</t>
  </si>
  <si>
    <t>Transocean tanker</t>
  </si>
  <si>
    <t>[A353] Truck trailers</t>
  </si>
  <si>
    <t>subtotal</t>
  </si>
  <si>
    <t>eco-tox</t>
  </si>
  <si>
    <t>mat repl</t>
  </si>
  <si>
    <t>human health</t>
  </si>
  <si>
    <t>Glycerine, from soybean oil, at esterification plant/US S</t>
  </si>
  <si>
    <t>Glycerine, from vegetable oil, at esterification plant/FR S</t>
  </si>
  <si>
    <t>Heptane, at plant/RER S</t>
  </si>
  <si>
    <t>Hexafluorethane, at plant/GLO S</t>
  </si>
  <si>
    <t>Electricity, production mix photovoltaic, at plant/JP S</t>
  </si>
  <si>
    <t>Ethanol, 95% in H2O, from sugarcane molasses, at sugar refinery/BR S</t>
  </si>
  <si>
    <t>Materials, fuels, coal, produced coal, mined coal infrastructure: not specified (!)</t>
  </si>
  <si>
    <t>Energy, mechanical, infrastructure</t>
  </si>
  <si>
    <t>3kWp slanted-roof installation, single-Si, panel, mounted, on roof/CH/I S</t>
  </si>
  <si>
    <t>3kWp slanted-roof installation, single-Si, laminated, integrated, on roof/CH/I S</t>
  </si>
  <si>
    <t>3kWp slanted-roof installation, ribbon-Si, panel, mounted, on roof/CH/I S</t>
  </si>
  <si>
    <t>3kWp slanted-roof installation, ribbon-Si, laminated, integrated, on roof/CH/I S</t>
  </si>
  <si>
    <t>Disposal, rubber, unspecified, 0% water, to municipal incineration/CH S</t>
  </si>
  <si>
    <t>Disposal, plastic, industr. electronics, 15.3% water, to municipal incineration/CH S</t>
  </si>
  <si>
    <t>Disposal, plastic, consumer electronics, 15.3% water, to municipal incineration/CH S</t>
  </si>
  <si>
    <t>Disposal, plastics, mixture, 15.3% water, to municipal incineration/CH S</t>
  </si>
  <si>
    <t>Electricity, hard coal, at coal mine power plant/CN S</t>
  </si>
  <si>
    <t>Hard coal, burned in power plant/WECC S</t>
  </si>
  <si>
    <t>Mounting, surface mount technology, Pb-containing solder/GLO S</t>
  </si>
  <si>
    <t>Mounting, surface mount technology, Pb-free solder/GLO S</t>
  </si>
  <si>
    <t>Mounting, through-hole technology, Pb-containing solder/GLO S</t>
  </si>
  <si>
    <t>Mounting, through-hole technology, Pb-free solder/GLO S</t>
  </si>
  <si>
    <t>Production efforts, capacitors/GLO S</t>
  </si>
  <si>
    <t>Production efforts, diodes/GLO S</t>
  </si>
  <si>
    <t>Production efforts, inductor/GLO S</t>
  </si>
  <si>
    <t>Production efforts, resistors/GLO S</t>
  </si>
  <si>
    <t>Production efforts, transistors/GLO S</t>
  </si>
  <si>
    <t>Sputtering, ITO, for LCD/RER S</t>
  </si>
  <si>
    <t>Idemat2010 Deep drawing steel</t>
  </si>
  <si>
    <t>Multi-Si wafer, ribbon, at plant/RER S</t>
  </si>
  <si>
    <t>Photovoltaic cell, multi-Si, at plant/RER S</t>
  </si>
  <si>
    <t>Photovoltaic cell, ribbon-Si, at plant/RER S</t>
  </si>
  <si>
    <t>Photovoltaic cell, single-Si, at plant/RER S</t>
  </si>
  <si>
    <t>Single-Si wafer, electronics, at plant/RER S</t>
  </si>
  <si>
    <t>Single-Si wafer, photovoltaics, at plant/RER S</t>
  </si>
  <si>
    <t>Inverter, 2500W, at plant/RER/I S</t>
  </si>
  <si>
    <t>Inverter, 500kW, at plant/RER/I S</t>
  </si>
  <si>
    <t>Inverter, 500W, at plant/RER/I S</t>
  </si>
  <si>
    <t>Photovoltaic laminate, a-Si, at plant/US/I S</t>
  </si>
  <si>
    <t>Photovoltaic laminate, CdTe, at plant/DE/I S</t>
  </si>
  <si>
    <t>Photovoltaic laminate, CdTe, at plant/US/I S</t>
  </si>
  <si>
    <t>Photovoltaic laminate, CdTe, mix, at regional storage/RER/I S</t>
  </si>
  <si>
    <t>Photovoltaic laminate, CIS, at plant/DE/I S</t>
  </si>
  <si>
    <t>Photovoltaic laminate, multi-Si, at plant/RER/I S</t>
  </si>
  <si>
    <t>Photovoltaic laminate, ribbon-Si, at plant/RER/I S</t>
  </si>
  <si>
    <t>Photovoltaic laminate, single-Si, at plant/RER/I S</t>
  </si>
  <si>
    <t>Electricity, oil, at power plant/IE S</t>
  </si>
  <si>
    <t>Electricity, oil, at power plant/HU S</t>
  </si>
  <si>
    <t>Uranium, enriched 3.8%, at CNNC centrifuge enrichment plant/CN S</t>
  </si>
  <si>
    <t>Uranium, enriched 3.8% for pressure water reactor/US S</t>
  </si>
  <si>
    <t>Solid unbleached board, SUB, at plant/RER S</t>
  </si>
  <si>
    <t>Solid bleached board, SBB, at plant/RER S</t>
  </si>
  <si>
    <t>Transmission network, electricity, high voltage/CH/I S</t>
  </si>
  <si>
    <t>Distribution network, electricity, low voltage/CH/I S</t>
  </si>
  <si>
    <t>system oriented solution: wind at sea</t>
  </si>
  <si>
    <t>Maneb, at regional storehouse/RER S</t>
  </si>
  <si>
    <t>MCPA, at regional storehouse/CH S</t>
  </si>
  <si>
    <t>MCPA, at regional storehouse/RER S</t>
  </si>
  <si>
    <t>Metolachlor, at regional storehouse/CH S</t>
  </si>
  <si>
    <t>Metolachlor, at regional storehouse/RER S</t>
  </si>
  <si>
    <t>Nitrile-compounds, at regional storehouse/CH S</t>
  </si>
  <si>
    <t>Processing, compressed air, generation, infrastructure</t>
  </si>
  <si>
    <t>Processing, electronics</t>
  </si>
  <si>
    <t>Hard coal supply mix/PT S</t>
  </si>
  <si>
    <t>Hard coal supply mix/PL S</t>
  </si>
  <si>
    <t>Hard coal supply mix/NL S</t>
  </si>
  <si>
    <t>Nitro-compounds, at regional storehouse/CH S</t>
  </si>
  <si>
    <t>Nitro-compounds, at regional storehouse/RER S</t>
  </si>
  <si>
    <t>Wood, cork oak, under bark, u=70%, at forest road/RER S</t>
  </si>
  <si>
    <t>Photovoltaic panel, single-Si, at plant/RER/I S</t>
  </si>
  <si>
    <t>Idemat2010 Aramid st gr</t>
  </si>
  <si>
    <t>Idemat2010 Carbon fibre</t>
  </si>
  <si>
    <t>Idemat2010 Glass fibre</t>
  </si>
  <si>
    <t>Proteins, from grass, at fermentation/CH S</t>
  </si>
  <si>
    <t>Idemat2010 Crude coal general (mix NL) (excluding combustion)</t>
  </si>
  <si>
    <t>Heat, at Mini CHP plant, allocation exergy/CH S</t>
  </si>
  <si>
    <t>Heat, at Mini CHP plant, allocation heat/CH S</t>
  </si>
  <si>
    <t>Heat, at module cogen 160kWe Jakobsberg, allocation electricity/CH S</t>
  </si>
  <si>
    <t>Heat, at module cogen 160kWe Jakobsberg, allocation energy/CH S</t>
  </si>
  <si>
    <t>Heat, at module cogen 160kWe Jakobsberg, allocation exergy/CH S</t>
  </si>
  <si>
    <t>Heat, at module cogen 160kWe Jakobsberg, allocation heat/CH S</t>
  </si>
  <si>
    <t>Heat, at module cogen 160kWe Jakobsberg, allocation price/CH S</t>
  </si>
  <si>
    <t>Heat, at cogen 1MWe lean burn, allocation energy/RER S</t>
  </si>
  <si>
    <t>Heat, at cogen 1MWe lean burn, allocation exergy/CH S</t>
  </si>
  <si>
    <t>Heat, at cogen 1MWe lean burn, allocation exergy/RER S</t>
  </si>
  <si>
    <t>Heat, at cogen 1MWe lean burn, allocation heat/CH S</t>
  </si>
  <si>
    <t>Heat, at cogen 1MWe lean burn, allocation heat/RER S</t>
  </si>
  <si>
    <t>Heat, at cogen 200kWe lean burn, allocation energy/CH S</t>
  </si>
  <si>
    <t>Heat, at cogen 200kWe lean burn, allocation exergy/CH S</t>
  </si>
  <si>
    <t>Heat, at cogen 200kWe lean burn, allocation heat/CH S</t>
  </si>
  <si>
    <t>Heat, at cogen 500kWe lean burn, allocation energy/CH S</t>
  </si>
  <si>
    <t>Heat, at cogen 500kWe lean burn, allocation exergy/CH S</t>
  </si>
  <si>
    <t>Heat, at cogen 500kWe lean burn, allocation heat/CH S</t>
  </si>
  <si>
    <t>Heat, at cogen 50kWe lean burn, allocation energy/CH S</t>
  </si>
  <si>
    <t>depletion</t>
  </si>
  <si>
    <t xml:space="preserve">Natural </t>
  </si>
  <si>
    <t>Printer, laser jet, colour, at plant/GLO S</t>
  </si>
  <si>
    <t>Printer, laser jet, b/w, at plant/GLO S</t>
  </si>
  <si>
    <t>Mouse device, optical, with cable, at plant/GLO S</t>
  </si>
  <si>
    <t>LCD flat screen, 17 inches, at plant/GLO S</t>
  </si>
  <si>
    <t>Pellets, mixed, burned in furnace 15kW/CH S</t>
  </si>
  <si>
    <t>Logs, softwood, burned in wood heater 6kW/CH S</t>
  </si>
  <si>
    <t>Logs, softwood, burned in furnace 30kW/CH S</t>
  </si>
  <si>
    <t>Disposal, sludge, NaCl electrolysis, 0% water, to residual material landfill/CH S</t>
  </si>
  <si>
    <t>Disposal, sludge, NaCl electrolysis Hg, 0% water, to residual material landfill/CH S</t>
  </si>
  <si>
    <t>Sodium sulphate from sulfuric acid digestion of spodumene/GLO S</t>
  </si>
  <si>
    <t>Natural gas, burned in cogen 1MWe lean burn/CH S</t>
  </si>
  <si>
    <t>Natural gas, burned in cogen 1MWe lean burn/RER S</t>
  </si>
  <si>
    <t>Natural gas, burned in cogen 200kWe lean burn/CH S</t>
  </si>
  <si>
    <t>Natural gas, burned in cogen 500kWe lean burn/CH S</t>
  </si>
  <si>
    <t>Natural gas, burned in cogen 50kWe lean burn/CH S</t>
  </si>
  <si>
    <t>Natural gas, burned in combined cycle plant, best technology/RER S</t>
  </si>
  <si>
    <t>Natural gas, burned in Mini CHP plant/CH S</t>
  </si>
  <si>
    <t>Assembly, generator and motor, Mini CHP plant/CH/I S</t>
  </si>
  <si>
    <t>Catalytic converter, three-way, Mini CHP plant/CH/I S</t>
  </si>
  <si>
    <t>Electric parts of Mini CHP plant/CH/I S</t>
  </si>
  <si>
    <t>Gas motor Mini CHP plant/CH/I S</t>
  </si>
  <si>
    <t>Generator Mini CHP plant/CH/I S</t>
  </si>
  <si>
    <t>Heat exchanger of Mini CHP plant/CH/I S</t>
  </si>
  <si>
    <t>Heating, sanitary equipment Mini CHP plant/CH/I S</t>
  </si>
  <si>
    <t>Mini CHP plant, common components for heat+electricity/CH/I S</t>
  </si>
  <si>
    <t>Mini CHP plant, components for electricity only/CH/I S</t>
  </si>
  <si>
    <t>Mini CHP plant, components for heat only/CH/I S</t>
  </si>
  <si>
    <t>Planning, cogen unit Mini CHP plant/CH/I S</t>
  </si>
  <si>
    <t>Storage 650 l Mini CHP plant/CH/I S</t>
  </si>
  <si>
    <t>Electricity, at cogen 200kWe diesel SCR, allocation energy/CH S</t>
  </si>
  <si>
    <t>Electricity, at cogen 200kWe diesel SCR, allocation exergy/CH S</t>
  </si>
  <si>
    <t>Electricity, at cogen 200kWe diesel, allocation heat/CH S</t>
  </si>
  <si>
    <t>Heat, at cogen 200kWe diesel SCR, allocation energy/CH S</t>
  </si>
  <si>
    <t>Heat, at cogen 200kWe diesel SCR, allocation exergy/CH S</t>
  </si>
  <si>
    <t>Heat, at cogen 200kWe diesel, allocation heat/CH S</t>
  </si>
  <si>
    <t>Electricity, at cogen 6400kWth, wood, allocation energy/CH S</t>
  </si>
  <si>
    <t>Electricity, at cogen 6400kWth, wood, allocation exergy/CH S</t>
  </si>
  <si>
    <t>Electricity, at cogen 6400kWth, wood, allocation heat/CH S</t>
  </si>
  <si>
    <t>Electricity, at cogen 6400kWth, wood, emission control, allocation energy/CH S</t>
  </si>
  <si>
    <t>Electricity, at cogen 6400kWth, wood, emission control, allocation exergy/CH S</t>
  </si>
  <si>
    <t>Electricity, at cogen 6400kWth, wood, emission control, allocation heat/CH S</t>
  </si>
  <si>
    <t>Electricity, at cogen ORC 1400kWth, wood, allocation energy/CH S</t>
  </si>
  <si>
    <t>Electricity, at cogen ORC 1400kWth, wood, allocation exergy/CH S</t>
  </si>
  <si>
    <t>Energy, electricity by fuel,hydro, flow through, infrastructure</t>
  </si>
  <si>
    <t>Flux, wave soldering, at plant/GLO S</t>
  </si>
  <si>
    <t>Latex, at plant/RER S</t>
  </si>
  <si>
    <t>Lubricating oil, at plant/RER S</t>
  </si>
  <si>
    <t>Paper, woodfree, coated, at integrated mill/RER S</t>
  </si>
  <si>
    <t>Depletion</t>
  </si>
  <si>
    <t>Portafer, at plant/RER S</t>
  </si>
  <si>
    <t>Potassium carbonate, at plant/GLO S</t>
  </si>
  <si>
    <t>Copper, from combined metal production, at beneficiation/SE S</t>
  </si>
  <si>
    <t>Dinitroaniline-compounds, at regional storehouse/RER S</t>
  </si>
  <si>
    <t>Photovoltaic panel factory/GLO/I S</t>
  </si>
  <si>
    <t>Maleic anhydride from the direct oxidation of n-butane, at plant/RER S</t>
  </si>
  <si>
    <t>Maleic anhydride, at plant/RER S</t>
  </si>
  <si>
    <t>Melamine formaldehyde resin, at plant/RER S</t>
  </si>
  <si>
    <t>Melamine, at plant/RER S</t>
  </si>
  <si>
    <t>Methanol, at plant/GLO S</t>
  </si>
  <si>
    <t>Methanol, at regional storage/CH S</t>
  </si>
  <si>
    <t>Methyl-3-methoxypropionate, at plant/GLO S</t>
  </si>
  <si>
    <t>Methyl acetate, at plant/RER S</t>
  </si>
  <si>
    <t>Methyl acrylate, at plant/GLO S</t>
  </si>
  <si>
    <t>Methyl ethyl ketone from butane, at plant/RER S</t>
  </si>
  <si>
    <t>Methyl ethyl ketone, at plant/RER S</t>
  </si>
  <si>
    <t>Methyl formate, at plant/RER S</t>
  </si>
  <si>
    <t>Methyl methacrylate, at plant/RER S</t>
  </si>
  <si>
    <t>Methyl tert-butyl ether, at plant/RER S</t>
  </si>
  <si>
    <t>Methylchloride, at plant/WEU S</t>
  </si>
  <si>
    <t>Heat, at cogen ORC 1400kWth, wood, emission control, allocation exergy/CH S</t>
  </si>
  <si>
    <t>Heat, at cogen ORC 1400kWth, wood, emission control, allocation heat/CH S</t>
  </si>
  <si>
    <t>Idemat2010 Powerplant coal (=heat)</t>
  </si>
  <si>
    <t>Sour gas, burned in gas turbine, production/m3/NO S</t>
  </si>
  <si>
    <t>Sweet gas, burned in gas turbine, production/m3/NO S</t>
  </si>
  <si>
    <t>Idemat2010 Powerplant gas (=heat)</t>
  </si>
  <si>
    <t>Run-of-river hydropower plant/CH/I S</t>
  </si>
  <si>
    <t>Run-of-river hydropower plant/RER/I S</t>
  </si>
  <si>
    <t>Reservoir hydropower plant, alpine region/RER/I S</t>
  </si>
  <si>
    <t>Reservoir hydropower plant, non alpine regions/RER/I S</t>
  </si>
  <si>
    <t>Reservoir hydropower plant/CH/I S</t>
  </si>
  <si>
    <t>Idemat2010 Powerplant lignite (=heat)</t>
  </si>
  <si>
    <t>Lignite power plant/RER/I S</t>
  </si>
  <si>
    <t>Idemat2010 Powerplant oil (=heat)</t>
  </si>
  <si>
    <t>Electricity, PV, at 3kWp slanted-roof, CdTe, laminated, integrated/CH S</t>
  </si>
  <si>
    <t>3kWp slanted-roof installation, CdTe, laminated, integrated, on roof/CH/I S</t>
  </si>
  <si>
    <t>Facade construction, integrated, at building/RER/I S</t>
  </si>
  <si>
    <t>Facade construction, mounted, at building/RER/I S</t>
  </si>
  <si>
    <t>Idemat2010 Silicium carbide</t>
  </si>
  <si>
    <t>Idemat2010 Sodium silicate</t>
  </si>
  <si>
    <t>Idemat2010 Sodium sulphate</t>
  </si>
  <si>
    <t>Idemat2010 Sulphur</t>
  </si>
  <si>
    <t>Idemat2010 Ureum</t>
  </si>
  <si>
    <t>Idemat2010 Acetic Anhydride market mix</t>
  </si>
  <si>
    <t>Idemat2010 Acetic Anhydride, Halcon process</t>
  </si>
  <si>
    <t>Idemat2010 Acetic anhydride, Ketene process</t>
  </si>
  <si>
    <t>Idemat2010 Acrylonitril</t>
  </si>
  <si>
    <t>Idemat2010 Benzene</t>
  </si>
  <si>
    <t>Idemat2010 Bisphenol A</t>
  </si>
  <si>
    <t>Idemat2010 Epichlorohydrin</t>
  </si>
  <si>
    <t>Idemat2010 Formaldehyde</t>
  </si>
  <si>
    <t>Idemat2010 MDI</t>
  </si>
  <si>
    <t>Idemat2010 Melamine</t>
  </si>
  <si>
    <t>Idemat2010 MMA monomer</t>
  </si>
  <si>
    <t>Idemat2010 Pentane blowing agent</t>
  </si>
  <si>
    <t>Idemat2010 Phenol</t>
  </si>
  <si>
    <t>Idemat2010 Polyether-polyols</t>
  </si>
  <si>
    <t>Idemat2010 Propylene</t>
  </si>
  <si>
    <t>Idemat2010 Styrene</t>
  </si>
  <si>
    <t>Idemat2010 TDI</t>
  </si>
  <si>
    <t>Vinyl fluoride, at plant/US S</t>
  </si>
  <si>
    <t>Idemat2010 Carbon black</t>
  </si>
  <si>
    <t>Idemat2010 CFC</t>
  </si>
  <si>
    <t>Idemat2010 Pigments (general)</t>
  </si>
  <si>
    <t>Idemat2010 Refinery products (avg)</t>
  </si>
  <si>
    <t>Idemat2010 Pesticides (unspecified)</t>
  </si>
  <si>
    <t>Idemat2010 Cement (CORUS)</t>
  </si>
  <si>
    <t>Idemat2010 Cement (Portland)</t>
  </si>
  <si>
    <t>Idemat2010 Clinker</t>
  </si>
  <si>
    <t>Idemat2010 CORUS slags</t>
  </si>
  <si>
    <t>Idemat2010 Bitumen</t>
  </si>
  <si>
    <t>Idemat2010 Ceramics, brick</t>
  </si>
  <si>
    <t>Autoclaved aerated concrete block, at plant/CH S</t>
  </si>
  <si>
    <t>Concrete block, at plant/DE S</t>
  </si>
  <si>
    <t>Concrete, exacting, at plant/CH S</t>
  </si>
  <si>
    <t>Concrete, exacting, with de-icing salt contact, at plant/CH S</t>
  </si>
  <si>
    <t>Concrete, normal, at plant/CH S</t>
  </si>
  <si>
    <t>Concrete, sole plate and foundation, at plant/CH S</t>
  </si>
  <si>
    <t>Idemat2010 Concrete</t>
  </si>
  <si>
    <t>Idemat2010 Concrete (reinforced)</t>
  </si>
  <si>
    <t>Idemat2010 Crushed concrete aggregate</t>
  </si>
  <si>
    <t>Lightweight concrete block, expanded clay, at plant/CH S</t>
  </si>
  <si>
    <t>Lightweight concrete block, expanded perlite, at plant/CH S</t>
  </si>
  <si>
    <t>Lightweight concrete block, expanded vermiculite, at plant/CH S</t>
  </si>
  <si>
    <t>Lightweight concrete block, polystyrene, at plant/CH S</t>
  </si>
  <si>
    <t>Lightweight concrete block, pumice, at plant/DE S</t>
  </si>
  <si>
    <t>Poor concrete, at plant/CH S</t>
  </si>
  <si>
    <t>Fibre cement facing tile, large format, at plant/CH S</t>
  </si>
  <si>
    <t>Fibre cement facing tile, small format, at plant/CH S</t>
  </si>
  <si>
    <t>Idemat2010 cork slab insulation</t>
  </si>
  <si>
    <t>Idemat2010 glass wool</t>
  </si>
  <si>
    <t>Idemat2010 Rockwool</t>
  </si>
  <si>
    <t>Polystyrene, extruded (XPS) CO2 blown, at plant/RER S</t>
  </si>
  <si>
    <t>Polystyrene, extruded (XPS), HFC-134a blown, at plant/RER S</t>
  </si>
  <si>
    <t>Polystyrene, extruded (XPS), HFC-152a blown, at plant/RER S</t>
  </si>
  <si>
    <t>Idemat2010 Gravel</t>
  </si>
  <si>
    <t>Idemat2010 Sand</t>
  </si>
  <si>
    <t>Electronic component machinery, unspecified/GLO/I S</t>
  </si>
  <si>
    <t>Electronic component production plant/GLO/I S</t>
  </si>
  <si>
    <t>Ventilation system, central, 1 x 720 m3/h, PE ducts, with GHE/CH/I S</t>
  </si>
  <si>
    <t>Ventilation system, central, 1 x 720 m3/h, steel ducts, with GHE/CH/I S</t>
  </si>
  <si>
    <t>Ventilation system, decentralized, 6 x 120 m3/h, PE ducts, with GHE/CH/I S</t>
  </si>
  <si>
    <t>Ventilation system, decentralized, 6 x 120 m3/h, PE ducts, without GHE/CH/I S</t>
  </si>
  <si>
    <t>Ventilation system, decentralized, 6 x 120 m3/h, steel ducts, with GHE/CH/I S</t>
  </si>
  <si>
    <t>Ventilation system, decentralized, 6 x 120 m3/h, steel ducts, without GHE/CH/I S</t>
  </si>
  <si>
    <t>Assembly, LCD module/GLO S</t>
  </si>
  <si>
    <t>Assembly, LCD screen/GLO S</t>
  </si>
  <si>
    <t>Battery, LiIo, rechargeable, prismatic, at plant/GLO S</t>
  </si>
  <si>
    <t>Idemat2010 Softwood, 12%MC, waste incineration with electricity</t>
  </si>
  <si>
    <t>Idemat2010 Softwood,fresh, 50%MC, waste incineration with electricity</t>
  </si>
  <si>
    <t>Idemat2010 Acrylonitrile butadiene styrene (ABS) waste incineration with electricity</t>
  </si>
  <si>
    <t>Idemat2010 Cellulose polymers (CA) waste incineration with electricity</t>
  </si>
  <si>
    <t>Use, computer, laptop, standby/sleep mode/RER S</t>
  </si>
  <si>
    <t>Solvents, organic, unspecified, at plant/GLO S</t>
  </si>
  <si>
    <t>Styrene, at plant/RER S</t>
  </si>
  <si>
    <t>Tar, at coke plant/DE S</t>
  </si>
  <si>
    <t>Tar, at coke plant/GLO S</t>
  </si>
  <si>
    <t>Tetrachloroethylene, at plant/WEU S</t>
  </si>
  <si>
    <t>Tetrachloroethylene, at regional storage/CH S</t>
  </si>
  <si>
    <t>Tetrahydrofuran, at plant/RER S</t>
  </si>
  <si>
    <t>Toluene diisocyanate, at plant/RER S</t>
  </si>
  <si>
    <t>Disposal, paint, 0% water, to sanitary landfill/CH S</t>
  </si>
  <si>
    <t>Electricity, medium voltage, production BE, at grid/BE S</t>
  </si>
  <si>
    <t>Electricity, medium voltage, production BA, at grid/BA S</t>
  </si>
  <si>
    <t>Electricity, medium voltage, production AT, at grid/AT S</t>
  </si>
  <si>
    <t>Electricity, medium voltage, at grid/US S</t>
  </si>
  <si>
    <t>Electricity, medium voltage, at grid/SK S</t>
  </si>
  <si>
    <t>Alkylbenzene sulfonate, linear, petrochemical, at plant/RER S</t>
  </si>
  <si>
    <t>Stucco, at plant/CH S</t>
  </si>
  <si>
    <t>Electricity mix/DK S</t>
  </si>
  <si>
    <t>Hydraulic digger/RER/I S</t>
  </si>
  <si>
    <t>Silver, from lead production, at refinery/GLO S</t>
  </si>
  <si>
    <t>Silencer, steel, DN 315, 50 mm, at plant/CH S</t>
  </si>
  <si>
    <t>Silencer, steel, DN 125, at plant/CH S</t>
  </si>
  <si>
    <t>Sealing tape, aluminum/PE, 50 mm wide, at plant/RER S</t>
  </si>
  <si>
    <t>Overflow element, steel, approx. 40 m3/h, at plant/RER S</t>
  </si>
  <si>
    <t>Outside air intake, stainless steel, DN 370, at plant/RER S</t>
  </si>
  <si>
    <t>[A433] Services to dwellings and other buildings</t>
  </si>
  <si>
    <t>[A435] Computer and data processing services; including own-account software</t>
  </si>
  <si>
    <t>[A436] Detective and protective services</t>
  </si>
  <si>
    <t>[A437] Miscellaneous equipment rental and leasing</t>
  </si>
  <si>
    <t>[A438] Photofinishing labs and commercial photography</t>
  </si>
  <si>
    <t>[A439] Other business services</t>
  </si>
  <si>
    <t>[A440] Management and public relations services</t>
  </si>
  <si>
    <t>Disposal, lignite ash, 0% water, to opencast refill/HU S</t>
  </si>
  <si>
    <t>Disposal, lignite ash, 0% water, to opencast refill/GR S</t>
  </si>
  <si>
    <t>Disposal, lignite ash, 0% water, to opencast refill/FR S</t>
  </si>
  <si>
    <t>Disposal, lignite ash, 0% water, to opencast refill/ES S</t>
  </si>
  <si>
    <t>Anionic resin, at plant/CH S</t>
  </si>
  <si>
    <t>Biocides, for paper production, unspecified, at plant/RER S</t>
  </si>
  <si>
    <t>Thomas meal, as P2O5, at regional storehouse/RER S</t>
  </si>
  <si>
    <t>Approximation: Europallet. The size of one piece is 800mmx1200mm and the weigt is approximatly 22kg. 78 nails (1,95kg steel) are included to combine the different parts</t>
  </si>
  <si>
    <t>Transport, transoceanic freight ship/OCE S</t>
  </si>
  <si>
    <t>Transport, transoceanic tanker/OCE S</t>
  </si>
  <si>
    <t>Synthetic gas, production mix, at plant/CH S</t>
  </si>
  <si>
    <t>Synthetic gas, from wood, at fluidized bed gasifier/CH S</t>
  </si>
  <si>
    <t>Disposal, hard coal ash, 0% water, to residual material landfill/SK S</t>
  </si>
  <si>
    <t>Parkes process crust, from desilverising of lead/GLO S</t>
  </si>
  <si>
    <t>Milling, aluminium, dressing/RER S</t>
  </si>
  <si>
    <t>Milling, aluminium, average/RER S</t>
  </si>
  <si>
    <t>Drilling, conventional, steel/RER S</t>
  </si>
  <si>
    <t>Operation, lorry 3.5-20t, fleet average/CH S</t>
  </si>
  <si>
    <t>Operation, lorry 3.5-20t, empty, fleet average/CH S</t>
  </si>
  <si>
    <t>Operation, lorry 3.5-16t, fleet average/RER S</t>
  </si>
  <si>
    <t>Operation, lorry 28t, rape methyl ester 100%/CH S</t>
  </si>
  <si>
    <t>Operation, lorry 20-28t, full, fleet average/CH S</t>
  </si>
  <si>
    <t>Operation, lorry 20-28t, fleet average/CH S</t>
  </si>
  <si>
    <t>Disposal, PVC sealing sheet, 1.64% water, to municipal incineration/CH S</t>
  </si>
  <si>
    <t>Energy, electricity by fuel,gas, power plant, infrastructure</t>
  </si>
  <si>
    <t>Electricity, medium voltage, production UCTE, at grid/UCTE S</t>
  </si>
  <si>
    <r>
      <t xml:space="preserve">Note: eco-costs of waste incineration are negative, since the energy is flowing </t>
    </r>
    <r>
      <rPr>
        <b/>
        <sz val="10"/>
        <rFont val="Arial"/>
        <family val="2"/>
      </rPr>
      <t>out</t>
    </r>
    <r>
      <rPr>
        <sz val="10"/>
        <rFont val="Arial"/>
        <family val="2"/>
      </rPr>
      <t xml:space="preserve"> of the system</t>
    </r>
  </si>
  <si>
    <t>Tube insulation, elastomere, at plant/DE S</t>
  </si>
  <si>
    <t>Rock wool, packed, at plant/CH S</t>
  </si>
  <si>
    <t>Rock wool, at plant/CH S</t>
  </si>
  <si>
    <t>Polystyrene, extruded (XPS), at plant/RER S</t>
  </si>
  <si>
    <t>Polystyrene foam slab, at plant/RER S</t>
  </si>
  <si>
    <t>Glass wool mat, at plant/CH S</t>
  </si>
  <si>
    <t>Foam glass, at regional storage/CH S</t>
  </si>
  <si>
    <t>Foam glass, at regional storage/AT S</t>
  </si>
  <si>
    <t>Foam glass, at plant/RER S</t>
  </si>
  <si>
    <t>Cork slab, at plant/RER S</t>
  </si>
  <si>
    <t>Trichloromethane, at plant/RER S</t>
  </si>
  <si>
    <t>Bentonite, at processing/DE S</t>
  </si>
  <si>
    <t>Borax, anhydrous, powder, at plant/RER S</t>
  </si>
  <si>
    <t>Boric oxide, at plant/GLO S</t>
  </si>
  <si>
    <t>Boron carbide, at plant/GLO S</t>
  </si>
  <si>
    <t>Disposal, hard coal ash, 0% water, to residual material landfill/PL S</t>
  </si>
  <si>
    <t>(Total)</t>
  </si>
  <si>
    <t>Disposal, natural gas pipeline, 0% water, to inert material landfill/CH S</t>
  </si>
  <si>
    <t>[A466] Private libraries, vocational schools, and educational services, n.e.c.</t>
  </si>
  <si>
    <t>[A467] Business associations and professional membership organizations</t>
  </si>
  <si>
    <t>[A468] Labor organizations, civic, social, and fraternal associations</t>
  </si>
  <si>
    <t>[A469] Religious organizations</t>
  </si>
  <si>
    <t>[A470] Other membership organizations</t>
  </si>
  <si>
    <t>Correg board: wellenst</t>
  </si>
  <si>
    <t>Correg board: testliner</t>
  </si>
  <si>
    <t>Correg board: kraftliner</t>
  </si>
  <si>
    <t>Correg board: semichem</t>
  </si>
  <si>
    <t>Domestic heating</t>
  </si>
  <si>
    <t>km</t>
  </si>
  <si>
    <t>Forklift trucks</t>
  </si>
  <si>
    <t>Electricity, medium voltage, at grid/GR S</t>
  </si>
  <si>
    <t>Electricity, medium voltage, at grid/GB S</t>
  </si>
  <si>
    <t>Disposal, dust, unalloyed EAF steel, 15.4% water, to residual material landfill/CH S</t>
  </si>
  <si>
    <t>Disposal, dust, alloyed EAF steel, 15.4% water, to residual material landfill/CH S</t>
  </si>
  <si>
    <t>Copper concentrate, at beneficiation/GLO S</t>
  </si>
  <si>
    <t>Treatment, pig iron production effluent, to wastewater treatment, class 3/CH S</t>
  </si>
  <si>
    <t>Iron-nickel-chromium alloy, at plant/RER S</t>
  </si>
  <si>
    <t>Electricity, high voltage, at grid/RO S</t>
  </si>
  <si>
    <t>Electricity, high voltage, at grid/PT S</t>
  </si>
  <si>
    <t>Electricity, high voltage, at grid/PL S</t>
  </si>
  <si>
    <t>Electricity, high voltage, at grid/NO S</t>
  </si>
  <si>
    <t>Electricity, high voltage, at grid/NL S</t>
  </si>
  <si>
    <t>Electricity, high voltage, at grid/MK S</t>
  </si>
  <si>
    <t>Electricity, high voltage, at grid/LU S</t>
  </si>
  <si>
    <t>Electricity, high voltage, at grid/JP S</t>
  </si>
  <si>
    <t>materials, chemicals, acids inorganic, infrastructure: plant 65.000 t per year</t>
  </si>
  <si>
    <t>Electricity, medium voltage, at grid/SI S</t>
  </si>
  <si>
    <t>Electricity, medium voltage, at grid/SE S</t>
  </si>
  <si>
    <t>Electricity, medium voltage, at grid/RO S</t>
  </si>
  <si>
    <t>Electricity, medium voltage, at grid/PT S</t>
  </si>
  <si>
    <t>Grass from natural meadow extensive IP, at field/CH S</t>
  </si>
  <si>
    <t>Grass from natural meadow extensive organic, at field/CH S</t>
  </si>
  <si>
    <t>Grass from natural meadow intensive IP, at field/CH S</t>
  </si>
  <si>
    <t>Grass from natural meadow intensive organic, at field/CH S</t>
  </si>
  <si>
    <t>Grass silage IP, at farm/CH S</t>
  </si>
  <si>
    <t>Grass silage organic, at farm/CH S</t>
  </si>
  <si>
    <t>Protein peas IP, at feed mill/CH S</t>
  </si>
  <si>
    <t>Rye IP, at feed mill/CH S</t>
  </si>
  <si>
    <t>Rye organic, at feed mill/CH S</t>
  </si>
  <si>
    <t>Idemat2010 Invar</t>
  </si>
  <si>
    <t>Idemat2010 Mumetal</t>
  </si>
  <si>
    <t>Idemat2010 Ni 99.6</t>
  </si>
  <si>
    <t>Idemat2010 Ni span C902</t>
  </si>
  <si>
    <t>Idemat2010 NiCr 80 20</t>
  </si>
  <si>
    <t>Kenaf fibres, at farm/IN S</t>
  </si>
  <si>
    <t>Kenaf stalks, from fibre production, at farm/IN S</t>
  </si>
  <si>
    <t>Maize starch, at plant/DE S</t>
  </si>
  <si>
    <t>Palm fruit bunches, at farm/MY S</t>
  </si>
  <si>
    <t>Potato starch, at plant/DE S</t>
  </si>
  <si>
    <t>Potatoes IP, at farm/CH S</t>
  </si>
  <si>
    <t>Ethanol, 95% in H2O, from sugar cane, at fermentation plant/BR S</t>
  </si>
  <si>
    <t>Ethanol, 95% in H2O, from sugar beets, at fermentation plant/CH S</t>
  </si>
  <si>
    <t>Ethanol, 95% in H2O, from sugar beet molasses, at distillery/CH S</t>
  </si>
  <si>
    <t>Ethanol, 95% in H2O, from rye, at distillery/RER S</t>
  </si>
  <si>
    <t>Ethanol, 95% in H2O, from potatoes, at distillery/CH S</t>
  </si>
  <si>
    <t>Ethanol, 95% in H2O, from grass, at fermentation plant/CH S</t>
  </si>
  <si>
    <t>Ethanol, 95% in H2O, from corn, at distillery/US S</t>
  </si>
  <si>
    <t>Yeast paste, from whey, at fermentation/CH S</t>
  </si>
  <si>
    <t>Disposal, lignite ash from stove, 0% water, to municipal incineration/CH S</t>
  </si>
  <si>
    <t>Disposal, hazardous waste, 25% water, to hazardous waste incineration/CH S</t>
  </si>
  <si>
    <t>Disposal, emulsion paint remains, 0% water, to hazardous waste incineration/CH S</t>
  </si>
  <si>
    <t>Disposal, catalyst for EDC production, 0% water, to hazardous waste incineration/CH S</t>
  </si>
  <si>
    <t>Maintenance, bus/CH/I S</t>
  </si>
  <si>
    <t>Maintenance, lorry 16t/CH/I S</t>
  </si>
  <si>
    <t>Maintenance, lorry 28t/CH/I S</t>
  </si>
  <si>
    <t>Maintenance, lorry 40t/CH/I S</t>
  </si>
  <si>
    <t>Operation, freight train/FR S (tkm)</t>
  </si>
  <si>
    <t>Operation, freight train/IT S (tkm)</t>
  </si>
  <si>
    <t>Operation, maintenance, railway track, ICE/DE/I S</t>
  </si>
  <si>
    <t>Operation, maintenance, railway track/CH/I S</t>
  </si>
  <si>
    <t>Railway track, ICE/DE/I S</t>
  </si>
  <si>
    <t>Railway track/CH/I S</t>
  </si>
  <si>
    <t>Tram track/CH/I S</t>
  </si>
  <si>
    <t>Transport, bicycle/CH S (personkm)</t>
  </si>
  <si>
    <t>Transport, coach/CH S (personkm)</t>
  </si>
  <si>
    <t>Transport, electric bicycle, certified electricity/CH S (personkm)</t>
  </si>
  <si>
    <t>Transport, electric bicycle/CH S (personkm)</t>
  </si>
  <si>
    <t>Idemat2010 Plywood, outdoor use, Okoume plantation (600 kg/m3)</t>
  </si>
  <si>
    <r>
      <t>EUR-flat pallet/RER S</t>
    </r>
    <r>
      <rPr>
        <b/>
        <sz val="10"/>
        <rFont val="Arial"/>
        <family val="2"/>
      </rPr>
      <t xml:space="preserve"> (€/piece)</t>
    </r>
  </si>
  <si>
    <t>Planing mill/RER/I S</t>
  </si>
  <si>
    <t>Sawmill/RER/I S</t>
  </si>
  <si>
    <t>Wood pellet manufacturing, infrastructure/RER/I S</t>
  </si>
  <si>
    <t>Wooden board manufacturing plant, cement bonded boards/RER/I S</t>
  </si>
  <si>
    <t>Wooden board manufacturing plant, organic bonded boards/RER/I S</t>
  </si>
  <si>
    <t>Glyphosate, at regional storehouse/CH S</t>
  </si>
  <si>
    <t>Glyphosate, at regional storehouse/RER S</t>
  </si>
  <si>
    <t>Linuron, at regional storehouse/CH S</t>
  </si>
  <si>
    <t>Disposal, lignite ash, 0% water, to opencast refill/AT S</t>
  </si>
  <si>
    <t>materials, electronics, devices, module, PWB: infrastructure: first plant 19.300 kg per year; second plant 1.600 kg per year; third plant 192.000 kg per year</t>
  </si>
  <si>
    <t>[A296] Electric and gas welding and soldering equipment</t>
  </si>
  <si>
    <t>[A297] Industrial patterns</t>
  </si>
  <si>
    <t>[A298] Metalworking machinery, n.e.c.</t>
  </si>
  <si>
    <t>Natural gas, from medium pressure network (0.1-1 bar), at service station/CH S</t>
  </si>
  <si>
    <t>Natural gas, high pressure, at consumer/AT S</t>
  </si>
  <si>
    <t>Natural gas, high pressure, at consumer/BE S</t>
  </si>
  <si>
    <t>Natural gas, high pressure, at consumer/CH S</t>
  </si>
  <si>
    <t>Natural gas, high pressure, at consumer/CZ S</t>
  </si>
  <si>
    <t>Natural gas, high pressure, at consumer/DE S</t>
  </si>
  <si>
    <t>Natural gas, high pressure, at consumer/DK S</t>
  </si>
  <si>
    <t>Natural gas, high pressure, at consumer/ES S</t>
  </si>
  <si>
    <t>Natural gas, high pressure, at consumer/FI S</t>
  </si>
  <si>
    <t>Natural gas, high pressure, at consumer/FR S</t>
  </si>
  <si>
    <t>Natural gas, high pressure, at consumer/GB S</t>
  </si>
  <si>
    <t>Natural gas, high pressure, at consumer/GR S</t>
  </si>
  <si>
    <t>Natural gas, high pressure, at consumer/HU S</t>
  </si>
  <si>
    <t>Natural gas, high pressure, at consumer/IE S</t>
  </si>
  <si>
    <t>Natural gas, high pressure, at consumer/IT S</t>
  </si>
  <si>
    <t>Laser machining, metal, with YAG-laser, 50W power/RER S</t>
  </si>
  <si>
    <t>Laser machining, metal, with YAG-laser, 500W power/RER S</t>
  </si>
  <si>
    <t>Laser machining, metal, with YAG-laser, 40W power/RER S</t>
  </si>
  <si>
    <t>Laser machining, metal, with YAG-laser, 330W power/RER S</t>
  </si>
  <si>
    <t>Laser machining, metal, with YAG-laser, 30W power/RER S</t>
  </si>
  <si>
    <t>Laser machining, metal, with YAG-laser, 200W power/RER S</t>
  </si>
  <si>
    <t>Compressed air, average installation, &lt;30kW, 8 bar gauge, at supply network/RER S</t>
  </si>
  <si>
    <t>Laser machining, metal, with YAG-laser, 60W power/RER S</t>
  </si>
  <si>
    <t>Electricity, production mix HU/HU S</t>
  </si>
  <si>
    <t>Electricity, production mix HR/HR S</t>
  </si>
  <si>
    <t>Electricity, production mix GR/GR S</t>
  </si>
  <si>
    <t>[A291] Machine tools, metal cutting types</t>
  </si>
  <si>
    <t>[A292] Machine tools, metal forming types</t>
  </si>
  <si>
    <t>[A293] Special dies and tools and machine tool accessories</t>
  </si>
  <si>
    <t>[A294] Power-driven handtools</t>
  </si>
  <si>
    <t>[A295] Rolling mill machinery and equipment</t>
  </si>
  <si>
    <t>Electricity, production mix CN/CN S</t>
  </si>
  <si>
    <t>Electricity, production mix CH/CH S</t>
  </si>
  <si>
    <t>Electricity, production mix CENTREL/CENTREL S</t>
  </si>
  <si>
    <t>Electricity, production mix BR/BR S</t>
  </si>
  <si>
    <t>Electricity, production mix BG/BG S</t>
  </si>
  <si>
    <t>Electricity, production mix BE/BE S</t>
  </si>
  <si>
    <t>Electricity, production mix BA/BA S</t>
  </si>
  <si>
    <t>Electricity, production mix AT/AT S</t>
  </si>
  <si>
    <t>Electricity mix/US S</t>
  </si>
  <si>
    <t>Electricity mix/SK S</t>
  </si>
  <si>
    <t>Electricity mix/SI S</t>
  </si>
  <si>
    <t>Electricity mix/SE S</t>
  </si>
  <si>
    <t>Electricity mix/RO S</t>
  </si>
  <si>
    <t>Electricity mix/PT S</t>
  </si>
  <si>
    <t>Electricity, biogas, allocation exergy, at SOFC fuel cell 125kWe, future/CH S</t>
  </si>
  <si>
    <t>Electricity, biogas, allocation exergy, at SOFC-GT fuel cell 180kWe, future/CH S</t>
  </si>
  <si>
    <t>Operation, passenger car, diesel, fleet average/CH S</t>
  </si>
  <si>
    <t>Operation, passenger car, diesel, fleet average 2010/RER S</t>
  </si>
  <si>
    <t>Operation, passenger car, diesel, fleet average 2010/CH S</t>
  </si>
  <si>
    <t>Ethyl acetate, at plant/RER S</t>
  </si>
  <si>
    <t>Furnace, pellets, 15kW/CH/I S</t>
  </si>
  <si>
    <t>Furnace, logs, softwood, 6kW/CH/I S</t>
  </si>
  <si>
    <t>Idemat 2010</t>
  </si>
  <si>
    <t>Welding steel</t>
  </si>
  <si>
    <t xml:space="preserve">Rolling steel </t>
  </si>
  <si>
    <t>Turning steel per kg removed</t>
  </si>
  <si>
    <t>POM</t>
  </si>
  <si>
    <t>SBR, BR, PIB (synthetic rubber)</t>
  </si>
  <si>
    <r>
      <t xml:space="preserve">Idemat2010 Truck </t>
    </r>
    <r>
      <rPr>
        <b/>
        <sz val="10"/>
        <rFont val="Arial"/>
        <family val="2"/>
      </rPr>
      <t>(meter)</t>
    </r>
  </si>
  <si>
    <t>Gold, from combined metal production, at beneficiation/SE S</t>
  </si>
  <si>
    <t>Gold, from combined gold-silver production, at refinery/PG S</t>
  </si>
  <si>
    <t>Gold, from combined gold-silver production, at refinery/PE S</t>
  </si>
  <si>
    <t>[A270] Hand and edge tools, except machine tools and handsaws</t>
  </si>
  <si>
    <t>[A271]  Saw blades and handsaws</t>
  </si>
  <si>
    <t>[A272] Hardware, n.e.c.</t>
  </si>
  <si>
    <t>[A273] Plating and polishing</t>
  </si>
  <si>
    <t>[A274] Coating,engraving, and allied services, n.e.c.</t>
  </si>
  <si>
    <t>[A275] Miscellaneous fabricated wire products</t>
  </si>
  <si>
    <t>[A276] Steel springs, except wire</t>
  </si>
  <si>
    <t>[A277] Pipe, valves, and pipe fittings</t>
  </si>
  <si>
    <t>[A278] Metal foil and leaf</t>
  </si>
  <si>
    <t>[A279] Fabricated metal products, n.e.c.</t>
  </si>
  <si>
    <t>Ammonia, partial oxidation, liquid, at plant/RER S</t>
  </si>
  <si>
    <t>Ammonia, steam reforming, liquid, at plant/RER S</t>
  </si>
  <si>
    <t>Ammonium bicarbonate, at plant/RER S</t>
  </si>
  <si>
    <t>Ammonium chloride from chlorosilane, at plant/GLO S</t>
  </si>
  <si>
    <t>Ammonium chloride, at plant/GLO S</t>
  </si>
  <si>
    <t>Anhydrite, at plant/CH S</t>
  </si>
  <si>
    <t>Anhydrite, burned, at plant/CH S</t>
  </si>
  <si>
    <t>Arsine, at plant/GLO S</t>
  </si>
  <si>
    <t>Barite, at plant/RER S</t>
  </si>
  <si>
    <t>Air compressor, screw-type compressor, 4 kW, at plant/RER/I S</t>
  </si>
  <si>
    <t>Portland slag sand cement, at plant/CH S</t>
  </si>
  <si>
    <t>Ethoxylated alcohols (AE7), palm kernel oil, at plant/RER S</t>
  </si>
  <si>
    <t>Ethoxylated alcohols (AE7), coconut oil, at plant/RER S</t>
  </si>
  <si>
    <t>Ethoxylated alcohols (AE3), petrochemical, at plant/RER S</t>
  </si>
  <si>
    <t>Ethoxylated alcohols (AE3), palm kernel oil, at plant/RER S</t>
  </si>
  <si>
    <t>[A318] (use of) Computer peripheral equipment</t>
  </si>
  <si>
    <t>[A319] Office machines, n.e.c.</t>
  </si>
  <si>
    <t>[A320] Automatic vending machines</t>
  </si>
  <si>
    <t>[A321] Commercial laundry equipment</t>
  </si>
  <si>
    <t>[A322] Refrigeration and heating equipment</t>
  </si>
  <si>
    <t>Lorry, net 3,5 - 7,5  tons</t>
  </si>
  <si>
    <t>Compressed air, optimised installation, &lt;30kW, 10 bar gauge, at supply network/RER S</t>
  </si>
  <si>
    <t>Operation, passenger car, diesel, EURO3/CH S</t>
  </si>
  <si>
    <t>Operation, lorry 7.5-16t, EURO5/RER S</t>
  </si>
  <si>
    <t>Operation, lorry 7.5-16t, EURO4/RER S</t>
  </si>
  <si>
    <t>Operation, lorry 7.5-16t, EURO3/RER S</t>
  </si>
  <si>
    <t>Sawn timber, paraná pine (SFM), kiln dried, u=15%, at sawmill/BR S</t>
  </si>
  <si>
    <t>Electricity, low voltage, production UCTE, at grid/UCTE S</t>
  </si>
  <si>
    <t>waste treatment, construction waste</t>
  </si>
  <si>
    <t>waste treatment, electronic waste</t>
  </si>
  <si>
    <t>Resource correction, PbZn, lead, negative/GLO S</t>
  </si>
  <si>
    <t>Furnace, logs, hardwood, 6kW/CH/I S</t>
  </si>
  <si>
    <t>Furnace, logs, mixed, 6kW/CH/I S</t>
  </si>
  <si>
    <t>Furnace, logs, mixed, 30kW/CH/I S</t>
  </si>
  <si>
    <t>Furnace, logs, mixed, 100kW/CH/I S</t>
  </si>
  <si>
    <t>Hydrogen sulphide, H2S, at plant/RER S</t>
  </si>
  <si>
    <t>Hydrogen, cracking, APME, at plant/RER S</t>
  </si>
  <si>
    <t>Hydrogen, from butanediol dehdrogenation/GLO S</t>
  </si>
  <si>
    <t>Hydrogen, liquid, at plant/RER S</t>
  </si>
  <si>
    <t>Treatment, liquid crystal production effluent, to wastewater treatment, class 2/CH S</t>
  </si>
  <si>
    <t>Electricity, medium voltage, production CS, at grid/CS S</t>
  </si>
  <si>
    <t>FEFCO data (better and more specific than ecoinvent)</t>
  </si>
  <si>
    <t>Polyamide 6 (Nylon 6)</t>
  </si>
  <si>
    <t>Phenol-formaldehyde (resin)</t>
  </si>
  <si>
    <t>Petrol, two-stroke blend, at regional storage/RER S</t>
  </si>
  <si>
    <t>Processing, agricultural, operations</t>
  </si>
  <si>
    <t>Processing, agricultural</t>
  </si>
  <si>
    <t>Industrial residue wood, mix, hardwood, u=40%, at plant/RER S</t>
  </si>
  <si>
    <t>Electricity, at cogen 160kWe lambda=1, allocation price/CH S</t>
  </si>
  <si>
    <t>Electricity, hard coal, at power plant/WECC S</t>
  </si>
  <si>
    <t>Electricity, hard coal, at power plant/US S</t>
  </si>
  <si>
    <t>Electricity, hard coal, at power plant/SPP S</t>
  </si>
  <si>
    <t>Steam from catalytic oxidation of benzene, at plant/RER S</t>
  </si>
  <si>
    <t>Laptop computer, at plant/GLO S</t>
  </si>
  <si>
    <t>Keyboard, standard version, at plant/GLO S</t>
  </si>
  <si>
    <t>Rape methyl ester, production RER, at service station/CH S</t>
  </si>
  <si>
    <t>[A11] Tree nuts</t>
  </si>
  <si>
    <t>Natural gas, burned in gas turbine, for compressor station/DE S</t>
  </si>
  <si>
    <t>Natural gas, burned in gas motor, for storage/RU S</t>
  </si>
  <si>
    <t>Natural gas, burned in gas motor, for storage/NO S</t>
  </si>
  <si>
    <t>Disposal, building, paint remains, to final disposal/CH S</t>
  </si>
  <si>
    <t>Disposal, building, PE sealing sheet, to final disposal/CH S</t>
  </si>
  <si>
    <t>Disposal, building, plaster-cardboard sandwich, to final disposal/CH S</t>
  </si>
  <si>
    <t>Disposal, building, plaster-cardboard sandwich, to recycling/CH S</t>
  </si>
  <si>
    <t>Disposal, building, plaster-cardboard sandwich, to sorting plant/CH S</t>
  </si>
  <si>
    <t>Turning, steel, CNC, primarily dressing/RER S</t>
  </si>
  <si>
    <t>Turning, steel, CNC, average/RER S</t>
  </si>
  <si>
    <t>Turning, chromium steel, conventional, primarily roughing/RER S</t>
  </si>
  <si>
    <t>Turning, chromium steel, conventional, primarily dressing/RER S</t>
  </si>
  <si>
    <t>Turning, chromium steel, conventional, average/RER S</t>
  </si>
  <si>
    <t>Turning, chromium steel, CNC, primarily roughing/RER S</t>
  </si>
  <si>
    <t>Turning, chromium steel, CNC, primarily dressing/RER S</t>
  </si>
  <si>
    <t>Turning, chromium steel, CNC, average/RER S</t>
  </si>
  <si>
    <t>Nuclear power plant, boiling water reactor 1000MW/DE/I S</t>
  </si>
  <si>
    <t>Materials, paper + board, pulp, infrastructure</t>
  </si>
  <si>
    <t>Glass fibre reinforced plastic, polyester resin, hand lay-up, at plant/RER S</t>
  </si>
  <si>
    <t>Fibreboard soft, at plant (u=7%)/CH S</t>
  </si>
  <si>
    <t>Fibreboard soft, latex bonded, at plant (u=7%)/CH S</t>
  </si>
  <si>
    <t>Cadmium sludge, from zinc electrolysis, at plant/GLO S</t>
  </si>
  <si>
    <t>Fuel elements PWR, UO2 4.0% &amp; MOX, at nuclear fuel fabrication plant/DE S</t>
  </si>
  <si>
    <t>Electricity, production mix photovoltaic, at plant/DK S</t>
  </si>
  <si>
    <t>Electricity, production mix photovoltaic, at plant/DE S</t>
  </si>
  <si>
    <t>Electricity, production mix photovoltaic, at plant/CZ S</t>
  </si>
  <si>
    <t>Electricity, production mix photovoltaic, at plant/CH S</t>
  </si>
  <si>
    <t>Electricity, production mix photovoltaic, at plant/CA S</t>
  </si>
  <si>
    <t>Electricity, production mix photovoltaic, at plant/BE S</t>
  </si>
  <si>
    <t>Electricity, production mix photovoltaic, at plant/AU S</t>
  </si>
  <si>
    <t>Air filter, decentralized unit, 250 m3/h, at plant/RER S</t>
  </si>
  <si>
    <t>Electricity, hard coal, at power plant/RFC S</t>
  </si>
  <si>
    <t>Cogen unit 6400kWth, wood burning, building/CH/I S</t>
  </si>
  <si>
    <t>Polyethylene tereftalat (PET)</t>
  </si>
  <si>
    <t>Electricity mix, aluminium industry/GLO S</t>
  </si>
  <si>
    <t>Heat, hard coal coke, at stove 5-15kW/RER S</t>
  </si>
  <si>
    <t>Heat, hard coal briquette, at stove 5-15kW/RER S</t>
  </si>
  <si>
    <t>Glass production site/RER/I S</t>
  </si>
  <si>
    <t>Glass, from public collection, unsorted/RER S</t>
  </si>
  <si>
    <t>Glass sorting site/RER/I S</t>
  </si>
  <si>
    <t>Solder, paste, Sn95.5Ag3.9Cu0.6, for electronics industry, at plant/GLO S</t>
  </si>
  <si>
    <t>Solder, paste, Sn63Pb37, for electronics industry, at plant/GLO S</t>
  </si>
  <si>
    <t>Solder, bar, Sn95.5Ag3.9Cu0.6, for electronics industry, at plant/GLO S</t>
  </si>
  <si>
    <t>Solder, bar, Sn63Pb37, for electronics industry, at plant/GLO S</t>
  </si>
  <si>
    <t>Soft solder, Sn97Cu3, at plant/RER S</t>
  </si>
  <si>
    <t>Industrial residue wood, hardwood, including bark, u=70%, at plant/RER S</t>
  </si>
  <si>
    <t>Grass seed organic, at regional storehouse/CH S</t>
  </si>
  <si>
    <t>Maize seed IP, at farm/CH S</t>
  </si>
  <si>
    <t>Maize seed IP, at regional storehouse/CH S</t>
  </si>
  <si>
    <t>Maize seed organic, at farm/CH S</t>
  </si>
  <si>
    <t>Maize seed organic, at regional storehouse/CH S</t>
  </si>
  <si>
    <t>Pea seed IP, at regional storehouse/CH S</t>
  </si>
  <si>
    <t>Pea seed organic, at regional storehouse/CH S</t>
  </si>
  <si>
    <t>Potato seed IP, at farm/CH S</t>
  </si>
  <si>
    <t>Potato seed IP, at regional storehouse/CH S</t>
  </si>
  <si>
    <t>Potato seed organic, at farm/CH S</t>
  </si>
  <si>
    <t>Potato seed organic, at regional storehouse/CH S</t>
  </si>
  <si>
    <t>Rape seed IP, at regional storehouse/CH S</t>
  </si>
  <si>
    <t>Rape seed organic, at regional storehouse/CH S</t>
  </si>
  <si>
    <t>Rice seed, at regional storehouse/US S</t>
  </si>
  <si>
    <t>Rye seed IP, at regional storehouse/CH S</t>
  </si>
  <si>
    <t>Rye seed organic, at regional storehouse/CH S</t>
  </si>
  <si>
    <t>Sugar beet seed IP, at regional storehouse/CH S</t>
  </si>
  <si>
    <t>Wheat seed IP, at regional storehouse/CH S</t>
  </si>
  <si>
    <t>Wheat seed organic, at regional storehouse/CH S</t>
  </si>
  <si>
    <t>Sanitary ceramics, at regional storage/CH S</t>
  </si>
  <si>
    <t>Ceramic plant/CH/I S</t>
  </si>
  <si>
    <t>Boric acid, anhydrous, powder, at plant/RER S</t>
  </si>
  <si>
    <t>Fluosilicic acid, 22% in H2O, at plant/MA S</t>
  </si>
  <si>
    <t>Fluosilicic acid, 22% in H2O, at plant/RER S</t>
  </si>
  <si>
    <t>Fluosilicic acid, 22% in H2O, at plant/US S</t>
  </si>
  <si>
    <t>Hydrochloric acid from benzene chlorination, at plant/RER S</t>
  </si>
  <si>
    <t>Hydrochloric acid, 30% in H2O, at plant/RER S</t>
  </si>
  <si>
    <t>Hydrochloric acid, 36% in H2O, from reacting propylene and chlorine, at plant/RER S</t>
  </si>
  <si>
    <t>Hydrochloric acid, from Mannheim process, at plant/RER S</t>
  </si>
  <si>
    <t>Disposal, steel in car shredder residue, 0% water, to municipal incineration/CH S</t>
  </si>
  <si>
    <t>Fibreboard soft, without adhesives, at plant (u=7%)/CH S</t>
  </si>
  <si>
    <t>Idemat2010 Acetylated Radiata pine = durable wood, s.g. 510 kg/m3 (source New Zealand), estimate</t>
  </si>
  <si>
    <t>Idemat2010 Acetylated Scots pine = durable wood, s.g. 590 kg/m3 (source Europe), estimate</t>
  </si>
  <si>
    <t>Idemat2010 Bamboo (at forest road)</t>
  </si>
  <si>
    <t>Idemat2010 CCA wood (Scots pine with Cromium, Copper and Asenic) incl EoL</t>
  </si>
  <si>
    <t>Idemat2010 Cork at factory gate in Portugal</t>
  </si>
  <si>
    <t>Idemat2010 Cork at forest road</t>
  </si>
  <si>
    <t>Idemat2010 Fibreboard hard (800 kg/m3)</t>
  </si>
  <si>
    <t>Idemat2010 MDF (750 kg/m3)</t>
  </si>
  <si>
    <t>Idemat2010 Particle Board, chipboard, indoor (600 kg/m3)</t>
  </si>
  <si>
    <t xml:space="preserve">The source of the 2 first eco-costs summary tables is the IDEMAT 2008 database (unless stated differently). </t>
  </si>
  <si>
    <t>Total</t>
  </si>
  <si>
    <t>Acidification</t>
  </si>
  <si>
    <t>Eutrophication</t>
  </si>
  <si>
    <t>[A254] Metal shipping barrels, drums, kegs, and pails</t>
  </si>
  <si>
    <t>[A255] Enameled iron and metal sanitary ware</t>
  </si>
  <si>
    <t>[A256] Plumbing fixture fittings and trim</t>
  </si>
  <si>
    <t>[A257] (Household heating with) heating equipment, except  electric and warm a furnaces</t>
  </si>
  <si>
    <t>Metal working machine operation, process heat from natural gas/RER S</t>
  </si>
  <si>
    <t>Metal working machine operation, process heat from light fuel oil/RER S</t>
  </si>
  <si>
    <t>Glass etching plant/DK/I S</t>
  </si>
  <si>
    <t>Flat glass plant/RER/I S</t>
  </si>
  <si>
    <t>Wood chips, from forest, softwood, burned in furnace 50kW/CH S</t>
  </si>
  <si>
    <t>Wood chips, from forest, softwood, burned in furnace 300kW/CH S</t>
  </si>
  <si>
    <t>Wood chips, from forest, softwood, burned in furnace 1000kW/CH S</t>
  </si>
  <si>
    <t>Electricity, hydropower, at pumped storage power plant/PL S</t>
  </si>
  <si>
    <t>Resource correction, PbZn, cadmium, positive/GLO S</t>
  </si>
  <si>
    <t>Resource correction, PbZn, cadmium, negative/GLO S</t>
  </si>
  <si>
    <t>Resource correction, CuMo, copper, positive/GLO S</t>
  </si>
  <si>
    <t>Anti-reflex-coating, etching, solar glass/DK S (m2)</t>
  </si>
  <si>
    <t>Tempering, flat glass/RER S (kg)</t>
  </si>
  <si>
    <t>non-renewable MJ</t>
  </si>
  <si>
    <t>Wood chips, from industry, softwood, burned in furnace 1000kW/CH S</t>
  </si>
  <si>
    <t>Wood chips, from industry, mixed, burned in furnace 50kW/CH S</t>
  </si>
  <si>
    <t>Wood chips, from industry, mixed, burned in furnace 300kW/CH S</t>
  </si>
  <si>
    <t>Idemat2010 NiCr20TiAl</t>
  </si>
  <si>
    <t>Idemat2010 NiCu30Al</t>
  </si>
  <si>
    <t>[A267] Crowns and closures</t>
  </si>
  <si>
    <t>[A268] Metal stampings, n.e.c.</t>
  </si>
  <si>
    <t>[A269] Cutlery</t>
  </si>
  <si>
    <r>
      <t xml:space="preserve">Wood wool, u=20%, at plant/RER S </t>
    </r>
    <r>
      <rPr>
        <b/>
        <sz val="10"/>
        <rFont val="Arial"/>
        <family val="2"/>
      </rPr>
      <t>(€/kg)</t>
    </r>
  </si>
  <si>
    <t>Materials, wood, products, infrastructure</t>
  </si>
  <si>
    <t>Disposal, residue from TiO2 prod. Cl, 56% water, to residual material landfill/CH S</t>
  </si>
  <si>
    <t>Disposal, refractory SPL, Al elec.lysis, 0% water, to residual material landfill/CH S</t>
  </si>
  <si>
    <t>Treatment, ceramic production effluent, to wastewater treatment, class 3/CH S</t>
  </si>
  <si>
    <t>Treatment, black chrome coating effluent, to wastewater treatment, class 2/CH S</t>
  </si>
  <si>
    <t>[A434] Personnel supply services</t>
  </si>
  <si>
    <t>Wood chips, from industry, softwood, burned in furnace 300kW/CH S</t>
  </si>
  <si>
    <t>Treatment, glass production effluent, to wastewater treatment, class 2/CH S</t>
  </si>
  <si>
    <t>Treatment, fibre board production effluent, to wastewater treatment, class 3/CH S</t>
  </si>
  <si>
    <t>Biogas, from fat and oil, at agricultural co-fermentation, covered/CH S</t>
  </si>
  <si>
    <t>Biogas, from biowaste, at storage/CH S</t>
  </si>
  <si>
    <t>Biogas, from biowaste, at agricultural co-fermentation, covered/CH S</t>
  </si>
  <si>
    <t>Biogas, from agricultural digestion, not covered, at storage/CH S</t>
  </si>
  <si>
    <t>Biogas, from agricultural co-digestion, not covered, at storage/CH S</t>
  </si>
  <si>
    <t>Proteins, from grass, at digestion/CH S</t>
  </si>
  <si>
    <t>Grass fibres, at digestion/CH S</t>
  </si>
  <si>
    <t>Ethanol, 99.7% in H2O, from biomass, production US, at service station/CH S</t>
  </si>
  <si>
    <t>Optical brighteners, in paper production, at plant/RER S</t>
  </si>
  <si>
    <t>Pigments, paper production, unspecified, at plant/RER S</t>
  </si>
  <si>
    <t>Disposal, residue from TiO2 prod. SO4, 30% water, to residual material landfill/CH S</t>
  </si>
  <si>
    <t>Soap, at plant/RER S</t>
  </si>
  <si>
    <t>Fatty alcohol sulfate, petrochemical, at plant/RER S</t>
  </si>
  <si>
    <t>Fatty alcohol sulfate, palm oil, at plant/RER S</t>
  </si>
  <si>
    <r>
      <t xml:space="preserve">"gate to gate" data: this table provides the EVR of the production phase </t>
    </r>
    <r>
      <rPr>
        <b/>
        <u/>
        <sz val="10"/>
        <rFont val="Arial"/>
        <family val="2"/>
      </rPr>
      <t>only</t>
    </r>
    <r>
      <rPr>
        <b/>
        <sz val="10"/>
        <rFont val="Arial"/>
        <family val="2"/>
      </rPr>
      <t xml:space="preserve">  (excluding the materials which are required to manufacture the products)</t>
    </r>
  </si>
  <si>
    <t>source: EIPRO study</t>
  </si>
  <si>
    <t>End of Life</t>
  </si>
  <si>
    <t>Processes</t>
  </si>
  <si>
    <t>Electricity, medium voltage, production PT, at grid/PT S</t>
  </si>
  <si>
    <t>Electricity, medium voltage, production PL, at grid/PL S</t>
  </si>
  <si>
    <t>Electricity, medium voltage, production NORDEL, at grid/NORDEL S</t>
  </si>
  <si>
    <t>Idemat2010 Scrap (copper)</t>
  </si>
  <si>
    <t>Idemat2010 Scrap (iron)</t>
  </si>
  <si>
    <t>Idemat2010 Scrap (Mg)</t>
  </si>
  <si>
    <t>Idemat2010 Scrap (Pb)</t>
  </si>
  <si>
    <t>Idemat2010 Scrap (Sn)</t>
  </si>
  <si>
    <t>Idemat2010 Scrap (Stainless st)</t>
  </si>
  <si>
    <t>Idemat2010 Scrap (W)</t>
  </si>
  <si>
    <t>Stibnite ore, 70% stibnite, at mine/CN S</t>
  </si>
  <si>
    <t>Mine, bauxite/GLO/I S</t>
  </si>
  <si>
    <t>Mine, bentonite/DE/I S</t>
  </si>
  <si>
    <t>Mine, clay/CH/I S</t>
  </si>
  <si>
    <t>Mine, gold-silver-zinc-lead-copper/SE/I S</t>
  </si>
  <si>
    <t>Mine, gold and silver/CL/I S</t>
  </si>
  <si>
    <t>Mine, gold and silver/PE/I S</t>
  </si>
  <si>
    <t>Mine, gold and silver/PG/I S</t>
  </si>
  <si>
    <t>Mine, gold/AU/I S</t>
  </si>
  <si>
    <t>Mine, gold/CA/I S</t>
  </si>
  <si>
    <t>Mine, gold/TZ/I S</t>
  </si>
  <si>
    <t>Mine, gold/US/I S</t>
  </si>
  <si>
    <t>Mine, gold/ZA/I S</t>
  </si>
  <si>
    <t>Mine, gravel/sand/CH/I S</t>
  </si>
  <si>
    <t>Mine, limestone/CH/I S</t>
  </si>
  <si>
    <t>Mine, vermiculite/ZA/I S</t>
  </si>
  <si>
    <t>Non-ferrous metal mine, surface/GLO/I S</t>
  </si>
  <si>
    <t>Non-ferrous metal mine, underground/GLO/I S</t>
  </si>
  <si>
    <t>Phosphate rock mine/MA/I S</t>
  </si>
  <si>
    <t>Phosphate rock mine/US/I S</t>
  </si>
  <si>
    <t>Uranium mill/US/I S</t>
  </si>
  <si>
    <t>Uranium open pit mine/RNA/I S</t>
  </si>
  <si>
    <t>Uranium underground mine/RNA/I S</t>
  </si>
  <si>
    <t>Idemat2010 Linoleum</t>
  </si>
  <si>
    <t>Carbon content biogenic materials</t>
  </si>
  <si>
    <t>Average paper carbon storage (1.66 CO2/kg), use only in PAS2050 wizard</t>
  </si>
  <si>
    <t>Cardboard carbon storage (1.774 kg CO2/kg cardboard), use only in PAS2050 wizard</t>
  </si>
  <si>
    <t>Dummy process, 1  kilo CO2/kg material, use only in PAS2050 wizard</t>
  </si>
  <si>
    <t>Newspaper carbon storage (1.68 kgCO2/kg newspaper), use only in PAS2050 wizard</t>
  </si>
  <si>
    <t>Wood (1.7823 kg CO2/kg dry wood) , use only in PAS2050 wizard</t>
  </si>
  <si>
    <t>Carbon content fossil materials</t>
  </si>
  <si>
    <t>Average Rubber, use only in PAS2050 wizard</t>
  </si>
  <si>
    <t>Dummy process (1kg CO2/kg), use only in PAS2050 wizard</t>
  </si>
  <si>
    <t>Expanded Polystyrene carbon content (dry matter), use only in PAS2050 wizard</t>
  </si>
  <si>
    <t>Plastic mixture average carbon content (dry matter), use only in PAS2050 wizard</t>
  </si>
  <si>
    <t>Polyethylene carbon content (dry matter), use only in PAS2050 wizard</t>
  </si>
  <si>
    <t>Polyethylene terephatelate (PET) carbon content (dry matter), use only in PAS2050 wizard</t>
  </si>
  <si>
    <t>Polypropylene (PP) carbon content (dry matter), use only in PAS2050 wizard</t>
  </si>
  <si>
    <t>Polyurethane (PUR) carbon content (dry matter), use only in PAS2050 wizard</t>
  </si>
  <si>
    <t>Polyvinylchloride (PVC) carbon content (dry matter), use only in PAS2050 wizard</t>
  </si>
  <si>
    <t>[A43] Maintenance and repair  of highways &amp; streets</t>
  </si>
  <si>
    <t>Corrugated board, recycling fibre, single wall, at plant/RER S</t>
  </si>
  <si>
    <t>Corrugated board, recycling fibre, single wall, at plant/CH S</t>
  </si>
  <si>
    <t>Corrugated board, recycling fibre, double wall, at plant/RER S</t>
  </si>
  <si>
    <t>Corrugated board, recycling fibre, double wall, at plant/CH S</t>
  </si>
  <si>
    <t>Corrugated board, mixed fibre, single wall, at plant/RER S</t>
  </si>
  <si>
    <t>Ammonium thiocyanate, at plant/GLO S</t>
  </si>
  <si>
    <t>Aniline, at plant/RER S</t>
  </si>
  <si>
    <t>Anthraquinone, at plant/RER S</t>
  </si>
  <si>
    <t>Benzal chloride, at plant/RER S</t>
  </si>
  <si>
    <t>Benzaldehyde, at plant/RER S</t>
  </si>
  <si>
    <t>Benzene, at coke plant/DE S</t>
  </si>
  <si>
    <t>Disposal, non-sulfidic tailings, off-site/GLO S</t>
  </si>
  <si>
    <t>Disposal, sulfidic tailings, off-site/GLO S</t>
  </si>
  <si>
    <t>Heat, softwood chips from forest, at furnace 1000kW/CH S</t>
  </si>
  <si>
    <t>Heat, mixed logs, at wood heater 6kW/CH S</t>
  </si>
  <si>
    <t>Heat, mixed logs, at furnace 30kW/CH S</t>
  </si>
  <si>
    <t>Disposal, plastics, mixture, 15.3% water, to sanitary landfill/CH S</t>
  </si>
  <si>
    <t>Disposal, plastic plaster, 0% water, to sanitary landfill/CH S</t>
  </si>
  <si>
    <t>Disposal, paper, 11.2% water, to sanitary landfill/CH S</t>
  </si>
  <si>
    <t>Idemat2010 Flexible Polymer Foam, recycling credit</t>
  </si>
  <si>
    <t>Idemat2010 Ionomer, recycling credit</t>
  </si>
  <si>
    <t>Idemat2010 PA (nylons, polyamides), recycling credit</t>
  </si>
  <si>
    <t>Idemat2010 PC (Polycarbonate), recycling credit</t>
  </si>
  <si>
    <t>Idemat2010 PE (Polyethylene), recycling credit</t>
  </si>
  <si>
    <t>Idemat2010 PS, recycled (estimate)</t>
  </si>
  <si>
    <t>Idemat2010 PTFE (Teflon), recycled (estimate)</t>
  </si>
  <si>
    <t>Idemat2010 PUR, recycled (estimate)</t>
  </si>
  <si>
    <t>Idemat2010 PVC, recycled (estimate)</t>
  </si>
  <si>
    <t>Idemat2010 Starch-based thermoplastics, recycled (estimate)</t>
  </si>
  <si>
    <t>Idemat2010 EPDM</t>
  </si>
  <si>
    <t>Idemat2010 EVA (ethylene vinyl acetate) estimate</t>
  </si>
  <si>
    <t>Idemat2010 Natural rubber</t>
  </si>
  <si>
    <t>Idemat2010 NBR</t>
  </si>
  <si>
    <t>Idemat2010 Polychloroprene (Neoprene, CR) estimate</t>
  </si>
  <si>
    <t>Idemat2010 Polyisoprene rubber (IIR) estimate</t>
  </si>
  <si>
    <t>Idemat2010 Silicone rubber</t>
  </si>
  <si>
    <t>Idemat2010 Styrene butadiene rubber (SBR)</t>
  </si>
  <si>
    <t>Polybutadiene, at plant/RER S</t>
  </si>
  <si>
    <t>Idemat2010 ABS</t>
  </si>
  <si>
    <t>Idemat2010 ABS 30% glass fibre</t>
  </si>
  <si>
    <t>Idemat2010 Cellulose polymers, natural source, estimate</t>
  </si>
  <si>
    <t>Idemat2010 Ionomer estimate</t>
  </si>
  <si>
    <t>Idemat2010 Moulded Recycled Plastic</t>
  </si>
  <si>
    <t>Idemat2010 PA 6</t>
  </si>
  <si>
    <t>Idemat2010 PA 6 GF30</t>
  </si>
  <si>
    <t>Idemat2010 PA 66</t>
  </si>
  <si>
    <t>Idemat2010 PA 66 GF30</t>
  </si>
  <si>
    <t>Idemat2010 PB</t>
  </si>
  <si>
    <t>Idemat2010 PC</t>
  </si>
  <si>
    <t>Idemat2010 PC 30% glass fibre</t>
  </si>
  <si>
    <t>Idemat2010 PE (HDPE)</t>
  </si>
  <si>
    <t>Idemat2010 PE (LDPE)</t>
  </si>
  <si>
    <t>Idemat2010 PE (LLDPE)</t>
  </si>
  <si>
    <t>Idemat2010 PE expanded</t>
  </si>
  <si>
    <t>Energy, electricity by fuel,coal, power plant, infrastructure)</t>
  </si>
  <si>
    <t>Energy, electricity by fuel,gas, gas turbine, infrastructure</t>
  </si>
  <si>
    <t>Paper, woodfree, coated, at non-integrated mill/RER S</t>
  </si>
  <si>
    <t>Disposal, air filter, in exhaust air valve/CH S</t>
  </si>
  <si>
    <t>Disposal, air filter, decentralized unit, 250 m3/h/CH S</t>
  </si>
  <si>
    <t>Disposal, lignite ash, 0% water, to opencast refill/DE S</t>
  </si>
  <si>
    <t>Disposal, lignite ash, 0% water, to opencast refill/CZ S</t>
  </si>
  <si>
    <t>Disposal, lignite ash, 0% water, to opencast refill/CS S</t>
  </si>
  <si>
    <t>Disposal, lignite ash, 0% water, to opencast refill/BA S</t>
  </si>
  <si>
    <t>Production of carton board boxes, offset printing, at plant/CH S</t>
  </si>
  <si>
    <t>Production of carton board boxes, gravure printing, at plant/CH S</t>
  </si>
  <si>
    <t>Cogen unit 1MWe, components for electricity only/RER/I S</t>
  </si>
  <si>
    <t>Calcium chloride, from hypochlorination of allyl chloride, at plant/RER S</t>
  </si>
  <si>
    <t>Cerium concentrate, 60% cerium oxide, at plant/CN S</t>
  </si>
  <si>
    <t>Chemicals inorganic, at plant/GLO S</t>
  </si>
  <si>
    <t>Chlorine dioxide, at plant/RER S</t>
  </si>
  <si>
    <t>Chromium oxide, flakes, at plant/RER S</t>
  </si>
  <si>
    <t>Clinker, at plant/CH S</t>
  </si>
  <si>
    <t>Sawn timber, hardwood, raw, air dried, u=20%, at plant/RER S</t>
  </si>
  <si>
    <t>Sawn timber, hardwood, raw, air / kiln dried, u=10%, at plant/RER S</t>
  </si>
  <si>
    <t>Sawn timber, hardwood, planed, kiln dried, u=10%, at plant/RER S</t>
  </si>
  <si>
    <t>Sawn timber, hardwood, planed, air / kiln dried, u=10%, at plant/RER S</t>
  </si>
  <si>
    <t>Electricity, natural gas, at power plant/MRO S</t>
  </si>
  <si>
    <t>Electricity, natural gas, at power plant/LU S</t>
  </si>
  <si>
    <t>Glued laminated timber, indoor use, at plant/RER S</t>
  </si>
  <si>
    <t xml:space="preserve">retailers </t>
  </si>
  <si>
    <t>(food, cars, etc.)</t>
  </si>
  <si>
    <t>(work in offices)</t>
  </si>
  <si>
    <t>EVR '07</t>
  </si>
  <si>
    <t>banking, financial services,etc.</t>
  </si>
  <si>
    <t>Cast iron</t>
  </si>
  <si>
    <t>Natural gas, burned in power plant/UCTE S</t>
  </si>
  <si>
    <t>Natural gas, burned in power plant/SPP S</t>
  </si>
  <si>
    <t>Natural gas, burned in power plant/SERC S</t>
  </si>
  <si>
    <t>Sawn timber, hardwood, raw, plant-debarked, u=70%, at plant/RER S</t>
  </si>
  <si>
    <t>Sawn timber, hardwood, raw, kiln dried, u=10%, at plant/RER S</t>
  </si>
  <si>
    <t>Electricity, hydropower, at pumped storage power plant/US S</t>
  </si>
  <si>
    <t>Electricity, hydropower, at reservoir power plant, alpine region/RER S</t>
  </si>
  <si>
    <t>Electricity, hydropower, at reservoir power plant, non alpine regions/RER S</t>
  </si>
  <si>
    <t>Electricity, hydropower, at reservoir power plant/BR S</t>
  </si>
  <si>
    <t>Electricity, hydropower, at reservoir power plant/CH S</t>
  </si>
  <si>
    <t>Electricity, hydropower, at reservoir power plant/FI S</t>
  </si>
  <si>
    <t>Electricity, lignite, at power plant/AT S</t>
  </si>
  <si>
    <t>Electricity, lignite, at power plant/BA S</t>
  </si>
  <si>
    <t>Electricity, lignite, at power plant/CENTREL S</t>
  </si>
  <si>
    <t>Electricity, lignite, at power plant/CS S</t>
  </si>
  <si>
    <t>Barley IP, at feed mill/CH S</t>
  </si>
  <si>
    <t>Barley organic, at feed mill/CH S</t>
  </si>
  <si>
    <t>Fava beans IP, at feed mill/CH S</t>
  </si>
  <si>
    <t>Grain maize IP, at feed mill/CH S</t>
  </si>
  <si>
    <t>Electricity, low voltage, at grid/RO S</t>
  </si>
  <si>
    <t>Electricity, low voltage, at grid/PT S</t>
  </si>
  <si>
    <t>Electricity, low voltage, at grid/PL S</t>
  </si>
  <si>
    <t>Electricity, hydropower, at pumped storage power plant/PT S</t>
  </si>
  <si>
    <t>Malusil, at plant/RER S</t>
  </si>
  <si>
    <t>Neodymium oxide, at plant/CN S</t>
  </si>
  <si>
    <t>Phosphane, at plant/GLO S</t>
  </si>
  <si>
    <t>Phosphate rock, as P2O5, beneficiated, dry, at plant/MA S</t>
  </si>
  <si>
    <t>materials, chemicals, organic, infrastructure: first plant no size (!);  4 liquid storage tanks total 16.000 m3; methanol plant 2700 t per day (30 years)</t>
  </si>
  <si>
    <t>Heat, light fuel oil, at industrial furnace 1MW/CH S</t>
  </si>
  <si>
    <t>Epoxy resin, liquid, at plant/RER S</t>
  </si>
  <si>
    <t>Epoxy resin, liquid, disaggregated data, at plant/RER S</t>
  </si>
  <si>
    <t>Pitch despergents, in paper production, at plant/RER S</t>
  </si>
  <si>
    <t>Printing colour, offset, 47.5% solvent, at plant/RER S</t>
  </si>
  <si>
    <t>Glass fibre reinforced plastic, polyamide, injection moulding, at plant/RER S</t>
  </si>
  <si>
    <t>Fleece, polyethylene, at plant/RER S</t>
  </si>
  <si>
    <t>Ethylvinylacetate, foil, at plant/RER S</t>
  </si>
  <si>
    <t>Ethylene vinyl acetate copolymer, at plant/RER S</t>
  </si>
  <si>
    <t>Underground mine, hard coal/GLO/I S</t>
  </si>
  <si>
    <t>Underground mine, hard coal/CN/I S</t>
  </si>
  <si>
    <t>Open cast mine, hard coal/GLO/I S</t>
  </si>
  <si>
    <t>Lignite, at mine/RER S</t>
  </si>
  <si>
    <t>Open cast mine, peat/NORDEL/I S</t>
  </si>
  <si>
    <t>Open cast mine, lignite/RER/I S</t>
  </si>
  <si>
    <t>Lignite dust production plant/RER/I S</t>
  </si>
  <si>
    <t>Lignite briquettes production plant/RER/I S</t>
  </si>
  <si>
    <t>Natural gas, production RU, at long-distance pipeline/RER S</t>
  </si>
  <si>
    <t>Natural gas, production NO, at long-distance pipeline/RER S</t>
  </si>
  <si>
    <t>Natural gas, production NL, at long-distance pipeline/RER S</t>
  </si>
  <si>
    <t>Chemicals organic, at plant/GLO S</t>
  </si>
  <si>
    <t>Wood chips, from forest, mixed, burned in furnace 1000kW/CH S</t>
  </si>
  <si>
    <t>Straw organic, at farm/CH S</t>
  </si>
  <si>
    <t>Straw, from straw areas, at field/CH S</t>
  </si>
  <si>
    <t>Sugar beets IP, at farm/CH S</t>
  </si>
  <si>
    <t>Sunflower conventional, Castilla-y-Leon, at farm/ES S</t>
  </si>
  <si>
    <t>Sunflower IP, at farm/CH S</t>
  </si>
  <si>
    <t>Sweet sorghum grains, at farm/CN S</t>
  </si>
  <si>
    <t>Sweet sorghum stem, at farm/CN S</t>
  </si>
  <si>
    <t>Wheat grains conventional, Barrois, at farm/FR S</t>
  </si>
  <si>
    <t>Wheat grains conventional, Castilla-y-Leon, at farm/ES S</t>
  </si>
  <si>
    <t>Copper, from combined metal production, at refinery/SE S</t>
  </si>
  <si>
    <t>Planning, cogen unit 160kWe/RER/I S</t>
  </si>
  <si>
    <t>PEM fuel cell 2kWe, future/CH/I S</t>
  </si>
  <si>
    <t>Operation start, cogen unit 160kWe/RER/I S</t>
  </si>
  <si>
    <t>Micro gas turbine 100kWe/CH/I S</t>
  </si>
  <si>
    <t>Heating, sanitary equipment cogen unit 160kWe/RER/I S</t>
  </si>
  <si>
    <t>Heat exchanger of cogen unit 160kWe/RER/I S</t>
  </si>
  <si>
    <t>Butyl acrylate, at plant/RER S</t>
  </si>
  <si>
    <t>Butyrolactone/GLO S</t>
  </si>
  <si>
    <t>Carbon black, at plant/GLO S</t>
  </si>
  <si>
    <t>Carbon disulfide, at plant/GLO S</t>
  </si>
  <si>
    <t>Carbon tetrachloride, at plant/RER S</t>
  </si>
  <si>
    <t>Silver, secondary, at precious metal refinery/SE S</t>
  </si>
  <si>
    <t>[A44] Maintenance and repair of petroleum and natural gas wells</t>
  </si>
  <si>
    <t>[A45] Other repair and maintenance construction</t>
  </si>
  <si>
    <t>[A46] Guided missiles and space vehicles</t>
  </si>
  <si>
    <t>[A47] Ammunition, except for small arms, n.e.c.</t>
  </si>
  <si>
    <t>[A48] Tanks and tank components</t>
  </si>
  <si>
    <t>[A49] Small arms</t>
  </si>
  <si>
    <t>[A50] Small arms ammunition</t>
  </si>
  <si>
    <t>[A51] Ordnance and accessories, n.e.c.</t>
  </si>
  <si>
    <t>[A52] Meat packing plants</t>
  </si>
  <si>
    <t>[A53] Sausages and other prepared meat products</t>
  </si>
  <si>
    <t>[A54] Poultry slaughtering and processing</t>
  </si>
  <si>
    <t>[A55] Creamery butter</t>
  </si>
  <si>
    <t>[A56] Natural, processed, and imitation cheese</t>
  </si>
  <si>
    <t>Metal working factory operation, heat energy from natural gas/RER S</t>
  </si>
  <si>
    <t>Milling, cast iron, average/RER S</t>
  </si>
  <si>
    <t>FEFCO report: lifetime 25 years,  Eco-costs = building + maintenance + electrical</t>
  </si>
  <si>
    <t>Rare earth concentrate, 70% REO, from bastnasite, at beneficiation/CN S</t>
  </si>
  <si>
    <t>Pumice, at mine/DE S</t>
  </si>
  <si>
    <t>Perlite, at mine/DE S</t>
  </si>
  <si>
    <t>Molybdenite, at plant/GLO S</t>
  </si>
  <si>
    <t>Limestone, milled, packed, at plant/CH S</t>
  </si>
  <si>
    <t>KLM data; for distance only, take 197 euro extra for take-off and landing; world average 30% higher; average load weight &gt; 167 kg/m3</t>
  </si>
  <si>
    <t>KLM data; for distance only, take 197 euro extra for take-off and landing; world average 30% higher; average load weight &lt; 167 kg/m3</t>
  </si>
  <si>
    <t>Idemat2008: Ecoinvent v2: lorry 3,5 -7,5 t Euro 5 RER</t>
  </si>
  <si>
    <t>Idemat2008: Ecoinvent v2: Transport, Operation, lorry &gt;32t, EURO3/RER S, 50% pay load</t>
  </si>
  <si>
    <t xml:space="preserve">Truck </t>
  </si>
  <si>
    <t>Idemat2008 Diesel incl combustion + Ecoinvent v2:  Operation van &lt;3,5 ton RER</t>
  </si>
  <si>
    <t>Van, net 5 m2 &lt;3,5 ton</t>
  </si>
  <si>
    <t>Road infra for truck+trailer</t>
  </si>
  <si>
    <t>Processing, wood, infrastructure</t>
  </si>
  <si>
    <t>oil</t>
  </si>
  <si>
    <t>coal</t>
  </si>
  <si>
    <t>Nat. Gas</t>
  </si>
  <si>
    <t>Container ship TUI 2006</t>
  </si>
  <si>
    <t>Nuclear power plant, boiling water reactor 1000MW/CH/I S</t>
  </si>
  <si>
    <t>Electricity, nuclear, at pressure water reactor, centrifugal enrichment/CH S</t>
  </si>
  <si>
    <t>Electricity, nuclear, at power plant pressure water reactor/US S</t>
  </si>
  <si>
    <t>Electricity, nuclear, at power plant pressure water reactor/UCTE S</t>
  </si>
  <si>
    <t>Rape seed conventional, Barrois, at farm/FR S</t>
  </si>
  <si>
    <t>the eco-costs method (www.ecocostsvalue.com).</t>
  </si>
  <si>
    <t>Pt</t>
  </si>
  <si>
    <t>Carcinogens</t>
  </si>
  <si>
    <t>Disposal, lignite ash, 0% water, to opencast refill/SI S</t>
  </si>
  <si>
    <t>Disposal, lignite ash, 0% water, to opencast refill/PL S</t>
  </si>
  <si>
    <t>Chlorine, gaseous, diaphragm cell, at plant/RER S</t>
  </si>
  <si>
    <t>Triple superphosphate, as P2O5, at regional storehouse/RER S</t>
  </si>
  <si>
    <t>Urea ammonium nitrate, as N, at regional storehouse/RER S</t>
  </si>
  <si>
    <t>footprint</t>
  </si>
  <si>
    <t>(kg CO2 equiv.)</t>
  </si>
  <si>
    <t>Electricity, low voltage, at grid/GB S</t>
  </si>
  <si>
    <t>Electricity, low voltage, at grid/FR S</t>
  </si>
  <si>
    <t>Ethylene, pipeline system, at plant/RER S</t>
  </si>
  <si>
    <t>Ethylenediamine, at plant/RER S</t>
  </si>
  <si>
    <t>Ferrochromium, high-carbon, 68% Cr, at regional storage/RER S</t>
  </si>
  <si>
    <t>Ferrochromium, high-carbon, 68% Cr, at plant/GLO S</t>
  </si>
  <si>
    <t>Chromium steel 18/8, at plant/RER S</t>
  </si>
  <si>
    <t>[A103] Narrow fabric mills</t>
  </si>
  <si>
    <t>[A104] Yarn mills and finishing of textiles, n.e.c.</t>
  </si>
  <si>
    <t>[A105] Thread mills</t>
  </si>
  <si>
    <t>[A106] Carpets and rugs</t>
  </si>
  <si>
    <t>Disposal, building, polyvinylchloride products, to final disposal/CH S</t>
  </si>
  <si>
    <t>Disposal, building, PVC sealing sheet, to final disposal/CH S</t>
  </si>
  <si>
    <t>Disposal, building, reinforced concrete, to final disposal/CH S</t>
  </si>
  <si>
    <t>Disposal, building, reinforced concrete, to recycling/CH S</t>
  </si>
  <si>
    <t>Disposal, building, reinforced concrete, to sorting plant/CH S</t>
  </si>
  <si>
    <t>Disposal, building, reinforced plaster board, to final disposal/CH S</t>
  </si>
  <si>
    <t>Disposal, building, reinforced plaster board, to recycling/CH S</t>
  </si>
  <si>
    <t>Disposal, building, reinforced plaster board, to sorting plant/CH S</t>
  </si>
  <si>
    <t>Disposal, building, reinforcement steel, to final disposal/CH S</t>
  </si>
  <si>
    <t>Disposal, building, reinforcement steel, to recycling/CH S</t>
  </si>
  <si>
    <t>Disposal, building, reinforcement steel, to sorting plant/CH S</t>
  </si>
  <si>
    <t>Disposal, building, vapour barrier, flame-retarded, to final disposal/CH S</t>
  </si>
  <si>
    <t>Disposal, building, waste wood, chrome preserved, to final disposal/CH S</t>
  </si>
  <si>
    <t>Disposal, building, waste wood, untreated, to final disposal/CH S</t>
  </si>
  <si>
    <t>Disposal, building, window frame, plastic, to final disposal/CH S</t>
  </si>
  <si>
    <t>Disposal, building, window frame, wood-metal, to final disposal/CH S</t>
  </si>
  <si>
    <t>Disposal, building, window frame, wood, to final disposal/CH S</t>
  </si>
  <si>
    <t>Disposal, control and wiring, central unit/CH S</t>
  </si>
  <si>
    <t>Idemat2010 Avodire FSC</t>
  </si>
  <si>
    <t>Idemat2010 Avodire natural forest</t>
  </si>
  <si>
    <t>Idemat2010 Balsa  plantation</t>
  </si>
  <si>
    <t>Idemat2010 Balsa FSC</t>
  </si>
  <si>
    <t>Idemat2010 Balsa natural forest</t>
  </si>
  <si>
    <t>Idemat2010 Birch</t>
  </si>
  <si>
    <t>Idemat2010 Elm</t>
  </si>
  <si>
    <t>Idemat2010 Emeri  plantation</t>
  </si>
  <si>
    <t>Idemat2010 Emeri FSC</t>
  </si>
  <si>
    <t>Idemat2010 Emeri natural forest</t>
  </si>
  <si>
    <t>Idemat2010 Hemlock</t>
  </si>
  <si>
    <t>Idemat2010 Hickory</t>
  </si>
  <si>
    <t>Idemat2010 Limba  plantation</t>
  </si>
  <si>
    <t>Idemat2010 Limba FSC</t>
  </si>
  <si>
    <t>Idemat2010 Limba natural forest</t>
  </si>
  <si>
    <t>Idemat2010 Mengkulang  plantation</t>
  </si>
  <si>
    <t>Idemat2010 Mengkulang FSC</t>
  </si>
  <si>
    <t>materials, electronics, devices, module, component, infrastructure</t>
  </si>
  <si>
    <t>Printed wiring board, mixed mounted, unspec., solder mix, at plant/GLO S</t>
  </si>
  <si>
    <t>Printed wiring board, mounted, Desktop PC mainboard, at plant/GLO S</t>
  </si>
  <si>
    <t>Hardwood, Scandinavian, standing, under bark, in forest/NORDEL S</t>
  </si>
  <si>
    <t>Hardwood, standing, under bark, in forest/RER S</t>
  </si>
  <si>
    <t>Industrial residue wood, GLT production, indoor use, u=10%, at plant/RER S</t>
  </si>
  <si>
    <t>Industrial residue wood, GLT production, outdoor use, u=10%, at plant/RER S</t>
  </si>
  <si>
    <t>Industrial residue wood, LTE production, hardwood, u=20%, at plant/RER S</t>
  </si>
  <si>
    <t>Industrial residue wood, plywood prod., indoor use, hardwood, u=20%, at plant/RER S</t>
  </si>
  <si>
    <t>Industrial residue wood, plywood prod., outdoor use, hardwood, u=20%, at plant/RER S</t>
  </si>
  <si>
    <t>Industrial residue wood, wood wool production, softwood, u=20%, at plant/RER S</t>
  </si>
  <si>
    <t>Printed wiring board, power supply unit desktop PC, Pb free, at plant/GLO S</t>
  </si>
  <si>
    <t>Catalytic converter, oxidation, 20 litre/RER/I S</t>
  </si>
  <si>
    <t>CED</t>
  </si>
  <si>
    <t>Disposal, desktop computer, to WEEE treatment/CH S</t>
  </si>
  <si>
    <t>Disposal, CRT screen, 17 inches, to WEEE treatment/CH S</t>
  </si>
  <si>
    <t>Heat, hardwood chips from industry, at furnace 1000kW/CH S</t>
  </si>
  <si>
    <t>Liquid packaging board, at plant/RER S</t>
  </si>
  <si>
    <t>Core board, at plant/RER S</t>
  </si>
  <si>
    <t>Irrigating/ha/CH S</t>
  </si>
  <si>
    <t>Irrigating/m3/CH S</t>
  </si>
  <si>
    <t>Brazing solder, cadmium free, at plant/RER S</t>
  </si>
  <si>
    <t>Hard coal, burned in power plant/IT S</t>
  </si>
  <si>
    <t>Hard coal, burned in power plant/HR S</t>
  </si>
  <si>
    <t>Hard coal, burned in power plant/FRCC S</t>
  </si>
  <si>
    <t>Hard coal, burned in power plant/FR S</t>
  </si>
  <si>
    <t>Heat, natural gas, at boiler condensing modulating &lt;100kW/RER S</t>
  </si>
  <si>
    <t>Heat, natural gas, at boiler atmospheric non-modulating &lt;100kW/RER S</t>
  </si>
  <si>
    <t>Heat, natural gas, at boiler atmospheric low-NOx non-modulating &lt;100kW/RER S</t>
  </si>
  <si>
    <t>Heat, natural gas, at boiler atm. low-NOx condensing non-modulating &lt;100kW/RER S</t>
  </si>
  <si>
    <t>Refinery gas, burned in furnace/MJ/RER S</t>
  </si>
  <si>
    <t>Naphtha, APME mix, at refinery/RER S</t>
  </si>
  <si>
    <t>Petrol, unleaded, at regional storage/RER S</t>
  </si>
  <si>
    <t>Compressed air, optimised generation, &lt;30kW, 8 bar gauge, at compressor/RER S</t>
  </si>
  <si>
    <t>Idemat2010 Polymethyl methacrylate (Acrylic, PMMA) waste incineration with electricity</t>
  </si>
  <si>
    <t>Electricity, at cogen, biogas agricultural mix, allocation exergy/CH S</t>
  </si>
  <si>
    <t>Electricity, medium voltage, production HR, at grid/HR S</t>
  </si>
  <si>
    <t>Electricity, medium voltage, production GR, at grid/GR S</t>
  </si>
  <si>
    <t>Electricity, medium voltage, production GB, at grid/GB S</t>
  </si>
  <si>
    <t>Electricity, medium voltage, production FR, at grid/FR S</t>
  </si>
  <si>
    <t>Electricity, medium voltage, production FI, at grid/FI S</t>
  </si>
  <si>
    <t>Use, computer, desktop with CRT monitor, standby/sleep mode/RER S</t>
  </si>
  <si>
    <t>Cogen unit 500kWe, common components for heat+electricity/RER/I S</t>
  </si>
  <si>
    <t>Cogen unit 200kWe, components for heat only/RER/I S</t>
  </si>
  <si>
    <t>Electricity, low voltage, production ES, at grid/ES S</t>
  </si>
  <si>
    <t>Electricity, production mix photovoltaic, at plant/ES S</t>
  </si>
  <si>
    <t>Recycling textiles/RER S</t>
  </si>
  <si>
    <t>Recycling steel and iron/RER S</t>
  </si>
  <si>
    <t>3kWp slanted-roof installation, CIS, panel, mounted, on roof/CH/I S</t>
  </si>
  <si>
    <t>Sodium chloride, powder, at plant/RER S</t>
  </si>
  <si>
    <t>Dinitroaniline-compounds, at regional storehouse/CH S</t>
  </si>
  <si>
    <t>Electricity, industrial gas, at power plant/UCTE S</t>
  </si>
  <si>
    <t>Electricity, oil, at power plant/UCTE S</t>
  </si>
  <si>
    <t>Electricity, hard coal, at power plant/UCTE S</t>
  </si>
  <si>
    <t>Electricity, at wind power plant/RER S</t>
  </si>
  <si>
    <t>Electricity, hydropower, at run-of-river power plant/RER S</t>
  </si>
  <si>
    <t>Electricity, nuclear, at power plant/UCTE S</t>
  </si>
  <si>
    <t>Glazing, double (2-IV), U&lt;1.1 W/m2K, laminated safety glass, at plant/RER S</t>
  </si>
  <si>
    <t>Glazing, double (2-IV), U&lt;1.1 W/m2K, at plant/RER S</t>
  </si>
  <si>
    <t>Glass tube, borosilicate, at plant/DE S</t>
  </si>
  <si>
    <t>Glass fibre, at plant/RER S</t>
  </si>
  <si>
    <t>Flat glass, uncoated, at plant/RER S</t>
  </si>
  <si>
    <t>[A301] Woodworking machinery</t>
  </si>
  <si>
    <t>[A302] Paper industries machinery</t>
  </si>
  <si>
    <t>[A303] Printing trades machinery and equipment</t>
  </si>
  <si>
    <t>[A304] Special industry machinery, n.e.c.</t>
  </si>
  <si>
    <t>[A305] Pumps and compressors</t>
  </si>
  <si>
    <t>[A306] Ball and roller bearings</t>
  </si>
  <si>
    <t>[A307] Blowers and fans</t>
  </si>
  <si>
    <t>[A453] Bowling centers</t>
  </si>
  <si>
    <t>[A454] Professional sports clubs and promoters</t>
  </si>
  <si>
    <t>[A455] Racing, including track operation</t>
  </si>
  <si>
    <t>[A456] Physical fitness facilities and membership sports and recreation clubs</t>
  </si>
  <si>
    <t>[A457] Other amusement and recreation services</t>
  </si>
  <si>
    <t>[A458] Doctors and dentists</t>
  </si>
  <si>
    <t>[A459] Hospitals</t>
  </si>
  <si>
    <t>[A460] Nursing and personal care facilities</t>
  </si>
  <si>
    <t>[A461] Other medical and health services</t>
  </si>
  <si>
    <t>[A462] Veterinary services</t>
  </si>
  <si>
    <t>[A463] Other medical and health services</t>
  </si>
  <si>
    <t>[A464] Elementary and secondary schools</t>
  </si>
  <si>
    <t>[A465] Colleges, universities, and professional schools</t>
  </si>
  <si>
    <t>Folding boxboard, FBB, at plant/RER S</t>
  </si>
  <si>
    <t>Layered sodium silicate, SKS-6, powder, at plant/RER S</t>
  </si>
  <si>
    <t>Electricity, industrial gas, at power plant/ES S</t>
  </si>
  <si>
    <t>Electricity, industrial gas, at power plant/DE S</t>
  </si>
  <si>
    <t>Electricity, industrial gas, at power plant/CENTREL S</t>
  </si>
  <si>
    <t>Disposal, polyethylene terephtalate, 0.2% water, to municipal incineration/CH S</t>
  </si>
  <si>
    <t>Disposal, polyvinylfluoride, 0.2% water, to municipal incineration/CH S</t>
  </si>
  <si>
    <t>Disposal, polyvinylchloride, 0.2% water, to municipal incineration/CH S</t>
  </si>
  <si>
    <t>Disposal, polyurethane, 0.2% water, to municipal incineration/CH S</t>
  </si>
  <si>
    <t>Disposal, packaging cardboard, 19.6% water, to sanitary landfill/CH S</t>
  </si>
  <si>
    <t>Disposal, newspaper, 14.7% water, to sanitary landfill/CH S</t>
  </si>
  <si>
    <t>Disposal, municipal solid waste, 22.9% water, to sanitary landfill/CH S</t>
  </si>
  <si>
    <t>[A280] Turbines and turbine generator sets</t>
  </si>
  <si>
    <t>[A281] Internal combustion engines, n.e.c.</t>
  </si>
  <si>
    <t>[A282] Farm machinery and equipment</t>
  </si>
  <si>
    <t>[A283] Lawn and garden equipment</t>
  </si>
  <si>
    <t>[A284] Construction machinery and equipment</t>
  </si>
  <si>
    <t>[A285] Mining machinery, except oil field</t>
  </si>
  <si>
    <t>Industrial wood, Scandinavian softwood, under bark, u=140%, at forest road/NORDEL S</t>
  </si>
  <si>
    <t>Urea formaldehyde resin, at plant/RER S</t>
  </si>
  <si>
    <t>Vinyl acetate, at plant/RER S</t>
  </si>
  <si>
    <t>Vinyl chloride, at plant/RER S</t>
  </si>
  <si>
    <t>White spirit, at plant/RER S</t>
  </si>
  <si>
    <t>Transport, building equipment, infrastructure</t>
  </si>
  <si>
    <t>Electricity, industrial gas, at power plant/FR S</t>
  </si>
  <si>
    <t>Xylene, at plant/RER S</t>
  </si>
  <si>
    <t>Chemical plant, organics/RER/I S</t>
  </si>
  <si>
    <t>Steel, electric, chromium steel 18/8, at plant/RER S</t>
  </si>
  <si>
    <t>Steel, converter, unalloyed, at plant/RER S</t>
  </si>
  <si>
    <t>Nitrile-compounds, at regional storehouse/RER S</t>
  </si>
  <si>
    <t>Uranium enrichment diffusion plant/US/I S</t>
  </si>
  <si>
    <t>Uranium enrichment centrifuge plant/RU/I S</t>
  </si>
  <si>
    <t>Uranium enrichment centrifuge plant/GLO/I S</t>
  </si>
  <si>
    <t>Uranium enrichment centrifuge plant/CN/I S</t>
  </si>
  <si>
    <t>Electricity, high voltage, production MK, at grid/MK S</t>
  </si>
  <si>
    <t>Electricity, high voltage, production LU, at grid/LU S</t>
  </si>
  <si>
    <t>Electricity, high voltage, production IT, at grid/IT S</t>
  </si>
  <si>
    <t>Electricity, high voltage, production IE, at grid/IE S</t>
  </si>
  <si>
    <t>Electricity, high voltage, production HU, at grid/HU S</t>
  </si>
  <si>
    <t>Electricity, high voltage, production HR, at grid/HR S</t>
  </si>
  <si>
    <t>Electricity, hard coal, at power plant/DE S</t>
  </si>
  <si>
    <t>ecocosts of CO2 emissions only, see remarks line below</t>
  </si>
  <si>
    <t>ecocosts of CO2 emissions only in the use phase, see remarks two lines below</t>
  </si>
  <si>
    <t>ecocosts of CO2 emissions only, do not forget to add the production phase</t>
  </si>
  <si>
    <t>(all kinds of paper and board)</t>
  </si>
  <si>
    <t>Pellets, mixed, burned in furnace 50kW/CH S</t>
  </si>
  <si>
    <t>Hard coal, burned in industrial furnace 1-10MW/RER S</t>
  </si>
  <si>
    <t>Hard coal coke, burned in stove 5-15kW/RER S</t>
  </si>
  <si>
    <t>Hard coal briquette, burned in stove 5-15kW/RER S</t>
  </si>
  <si>
    <t>Anthracite, burned in stove 5-15kW/RER S</t>
  </si>
  <si>
    <t>Disposal, wood ash mixture, pure, 0% water, to landfarming/CH S</t>
  </si>
  <si>
    <t>Recultivation, bentonite mine/DE S (m2)</t>
  </si>
  <si>
    <t>Recultivation, iron mine/GLO S (m2)</t>
  </si>
  <si>
    <t>Recultivation, limestone mine/CH S (m2)</t>
  </si>
  <si>
    <t>tkm</t>
  </si>
  <si>
    <t>Industrial heat</t>
  </si>
  <si>
    <t>GJ</t>
  </si>
  <si>
    <t>Glass wool</t>
  </si>
  <si>
    <t>Crude oil, production NO, at long distance transport/RER S</t>
  </si>
  <si>
    <t>Crude oil, production NL, at long distance transport/RER S</t>
  </si>
  <si>
    <t>Cotton seed, at farm/US S</t>
  </si>
  <si>
    <t>Cotton seed, at regional storehouse/US S</t>
  </si>
  <si>
    <t>Grass seed IP, at farm/CH S</t>
  </si>
  <si>
    <t>Grass seed IP, at regional storehouse/CH S</t>
  </si>
  <si>
    <t>Starch-based thermoplastics (TPS)</t>
  </si>
  <si>
    <t>Epoxies</t>
  </si>
  <si>
    <t>Phenolics</t>
  </si>
  <si>
    <t>Polyester</t>
  </si>
  <si>
    <t>casting</t>
  </si>
  <si>
    <t>forging</t>
  </si>
  <si>
    <t>metal powder forming</t>
  </si>
  <si>
    <t>polymer molding</t>
  </si>
  <si>
    <t>polymer extrusion</t>
  </si>
  <si>
    <t>polymer machining (per unit wt removed)</t>
  </si>
  <si>
    <t>glass molding</t>
  </si>
  <si>
    <t>conventional machining (per unit wt removed)</t>
  </si>
  <si>
    <t>non-conv machining (per unit wt removed)</t>
  </si>
  <si>
    <t>assembly and construction</t>
  </si>
  <si>
    <t>vaporisation</t>
  </si>
  <si>
    <t>combustion (using electricity and/or heat)</t>
  </si>
  <si>
    <t>waste incineration without electricity or heat</t>
  </si>
  <si>
    <t>landfill</t>
  </si>
  <si>
    <t>materials to recycling</t>
  </si>
  <si>
    <t>Fraction 1, from naphtha, at plant/RER S</t>
  </si>
  <si>
    <t>Fraction 7, from naphtha, at plant/RER S</t>
  </si>
  <si>
    <t>Uranium, enriched 4.2%, at URENCO enrichment plant/RER S</t>
  </si>
  <si>
    <t>Fatty alcohol sulfate, palm kernel oil, at plant/RER S</t>
  </si>
  <si>
    <t>Disposal, catalyst for EDC production, 0% water, to underground deposit/DE S</t>
  </si>
  <si>
    <t>Treatment, wafer fabrication effluent, to wastewater treatment, class 2/CH S</t>
  </si>
  <si>
    <t>Methylene diphenyl diisocyanate, at plant/RER S</t>
  </si>
  <si>
    <t>Methylcyclopentane, from naphtha, at plant/RER S</t>
  </si>
  <si>
    <t>Electricity, nuclear, at power plant pressure water reactor/CN S</t>
  </si>
  <si>
    <t>Electricity, nuclear, at power plant pressure water reactor/CH S</t>
  </si>
  <si>
    <t>Rape seed conventional, Saxony-Anhalt, at farm/DE S</t>
  </si>
  <si>
    <t>Rape seed extensive, at farm/CH S</t>
  </si>
  <si>
    <t>Rape seed IP, at farm/CH S</t>
  </si>
  <si>
    <t>Rape seed, at farm/US S</t>
  </si>
  <si>
    <t>Rape seed, organic, at farm/CH S</t>
  </si>
  <si>
    <t>Rice, at farm/US S</t>
  </si>
  <si>
    <t>Rye grains conventional, at farm/RER S</t>
  </si>
  <si>
    <t>Sulphate pulp, average, at regional storage/CH S</t>
  </si>
  <si>
    <t>Stone groundwood pulp, SGW, at plant/RER S</t>
  </si>
  <si>
    <t>Chemi-thermomechanical pulp, at plant/RER S</t>
  </si>
  <si>
    <t>Pulp plant/RER/I S</t>
  </si>
  <si>
    <t>Waste paper, sorted, for further treatment/RER S</t>
  </si>
  <si>
    <t>(don't use; apply data on materials in LCA calculations)</t>
  </si>
  <si>
    <t>from calculations on cases:</t>
  </si>
  <si>
    <t>Electricity, hydropower, at pumped storage power plant/SE S</t>
  </si>
  <si>
    <t>Selective coating, aluminium sheet, nickel pigmented aluminium oxide/SK S</t>
  </si>
  <si>
    <t>Powder coating, steel/RER S</t>
  </si>
  <si>
    <t>Heat, hardwood logs, at furnace 30kW/CH S</t>
  </si>
  <si>
    <t>Silver, from combined gold-silver production, at refinery/CL S</t>
  </si>
  <si>
    <t>Silver, at regional storage/RER S</t>
  </si>
  <si>
    <t>Rhodium, secondary, at refinery/RER S</t>
  </si>
  <si>
    <t>system oriented solution: solar collectors + heatpumps</t>
  </si>
  <si>
    <t>PVC</t>
  </si>
  <si>
    <t>Airplane take-off plus landing</t>
  </si>
  <si>
    <t>Airplane (distance only)</t>
  </si>
  <si>
    <t>Electricity, hard coal, at power plant/SK S</t>
  </si>
  <si>
    <t>Electricity, hard coal, at power plant/SERC S</t>
  </si>
  <si>
    <t>Diesel combustion (use phase only)</t>
  </si>
  <si>
    <t>Diesel combustion(use phase only)</t>
  </si>
  <si>
    <t>Petrol combustion(use phase only)</t>
  </si>
  <si>
    <t>Silver, from copper production, at refinery/GLO S</t>
  </si>
  <si>
    <t>Glycerine, from epichlorohydrin, at plant/RER S</t>
  </si>
  <si>
    <t>Glycerine, from palm oil, at esterification plant/MY S</t>
  </si>
  <si>
    <t>Compressed air, average generation, &gt;30kW, 6 bar gauge, at compressor/RER S</t>
  </si>
  <si>
    <t>Compressed air, average generation, &lt;30kW, 8 bar gauge, at compressor/RER S</t>
  </si>
  <si>
    <t>Compressed air, average generation, &lt;30kW, 12 bar gauge, at compressor/RER S</t>
  </si>
  <si>
    <t>Compressed air, optimised generation, &gt;30kW, 7 bar gauge, at compressor/RER S</t>
  </si>
  <si>
    <t>Wire drawing, copper/RER S</t>
  </si>
  <si>
    <t>Warming, warm impact extrusion, steel/RER S</t>
  </si>
  <si>
    <t>Warming, hot impact extrusion, steel/RER S</t>
  </si>
  <si>
    <t>Warm impact extrusion, steel, 5 strokes/RER S</t>
  </si>
  <si>
    <t>Warm impact extrusion, steel, 4 strokes/RER S</t>
  </si>
  <si>
    <t>Warm impact extrusion, steel, 3 strokes/RER S</t>
  </si>
  <si>
    <t>Warm impact extrusion, steel, 2 strokes/RER S</t>
  </si>
  <si>
    <t>Electricity, at cogen 1MWe lean burn, allocation heat/RER S</t>
  </si>
  <si>
    <t>Electricity, at cogen 200kWe lean burn, allocation energy/CH S</t>
  </si>
  <si>
    <t>Electricity, at cogen 200kWe lean burn, allocation exergy/CH S</t>
  </si>
  <si>
    <t>Electricity, at cogen 200kWe lean burn, allocation heat/CH S</t>
  </si>
  <si>
    <t>Electricity, at cogen 500kWe lean burn, allocation energy/CH S</t>
  </si>
  <si>
    <t>Electricity, at cogen 500kWe lean burn, allocation exergy/CH S</t>
  </si>
  <si>
    <t>Electricity, at cogen 500kWe lean burn, allocation heat/CH S</t>
  </si>
  <si>
    <t>Electricity, at cogen 50kWe lean burn, allocation energy/CH S</t>
  </si>
  <si>
    <t>Electricity, at cogen 50kWe lean burn, allocation exergy/CH S</t>
  </si>
  <si>
    <t>Electricity, at cogen 50kWe lean burn, allocation heat/CH S</t>
  </si>
  <si>
    <t>Electricity, at Mini CHP plant, allocation energy/CH S</t>
  </si>
  <si>
    <t>Electricity, at Mini CHP plant, allocation exergy/CH S</t>
  </si>
  <si>
    <t>Electricity, at Mini CHP plant, allocation heat/CH S</t>
  </si>
  <si>
    <t>Electricity, natural gas, allocation exergy, at micro gas turbine 100kWe/CH S</t>
  </si>
  <si>
    <t>Electricity, natural gas, allocation exergy, at PEM fuel cell 2kWe, future/CH S</t>
  </si>
  <si>
    <t>Electricity, natural gas, allocation exergy, at SOFC-GT fuel cell 180kWe, future/CH S</t>
  </si>
  <si>
    <t>Electricity, natural gas, allocation exergy, at SOFC fuel cell 125kWe, future/CH S</t>
  </si>
  <si>
    <t>Electricity, natural gas, at combined cycle plant, best technology/RER S</t>
  </si>
  <si>
    <t>Heat, at cogen 160kWe Jakobsberg, allocation electricity/CH S</t>
  </si>
  <si>
    <t>Heat, at cogen 160kWe Jakobsberg, allocation energy/CH S</t>
  </si>
  <si>
    <t>Heat, at cogen 160kWe Jakobsberg, allocation exergy/CH S</t>
  </si>
  <si>
    <t>Heat, at cogen 160kWe Jakobsberg, allocation heat/CH S</t>
  </si>
  <si>
    <t>Heat, at cogen 160kWe Jakobsberg, allocation price/CH S</t>
  </si>
  <si>
    <t>Heat, at cogen 160kWe lambda=1, allocation electricity/CH S</t>
  </si>
  <si>
    <t>Heat, at cogen 160kWe lambda=1, allocation energy/CH S</t>
  </si>
  <si>
    <t>Wind power plant 800kW, fixed parts/CH/I S</t>
  </si>
  <si>
    <t>Wind power plant 600kW, moving parts/CH/I S</t>
  </si>
  <si>
    <t>Wind power plant 600kW, fixed parts/CH/I S</t>
  </si>
  <si>
    <t>Wind power plant 30kW, moving parts/CH/I S</t>
  </si>
  <si>
    <t>Wind power plant 30kW, fixed parts/CH/I S</t>
  </si>
  <si>
    <t>Wind power plant 2MW, offshore, moving parts/OCE/I S</t>
  </si>
  <si>
    <t>Wind power plant 2MW, offshore, fixed parts/OCE/I S</t>
  </si>
  <si>
    <t>Wind power plant 150kW, moving parts/CH/I S</t>
  </si>
  <si>
    <t>Electricity, high voltage, production UCTE, at grid/UCTE S</t>
  </si>
  <si>
    <t>for details see tab "full lists Ecoinvent"</t>
  </si>
  <si>
    <t>Photovoltaic panel, a-Si, at plant/US/I S</t>
  </si>
  <si>
    <t>Photovoltaic panel, CIS, at plant/DE/I S</t>
  </si>
  <si>
    <t>Photovoltaic panel, multi-Si, at plant/RER/I S</t>
  </si>
  <si>
    <t>Photovoltaic panel, ribbon-Si, at plant/RER/I S</t>
  </si>
  <si>
    <t>Heat, at cogen 50kWe lean burn, allocation exergy/CH S</t>
  </si>
  <si>
    <t>Heat, at cogen 50kWe lean burn, allocation heat/CH S</t>
  </si>
  <si>
    <t>Heat, at local distribution cogen 160kWe Jakobsberg, allocation electricity/CH S</t>
  </si>
  <si>
    <t>Heat, at local distribution cogen 160kWe Jakobsberg, allocation energy/CH S</t>
  </si>
  <si>
    <t>Heat, at local distribution cogen 160kWe Jakobsberg, allocation exergy/CH S</t>
  </si>
  <si>
    <t>Heat, at local distribution cogen 160kWe Jakobsberg, allocation heat/CH S</t>
  </si>
  <si>
    <t>Heat, at local distribution cogen 160kWe Jakobsberg, allocation price/CH S</t>
  </si>
  <si>
    <t>Heat, at Mini CHP plant, allocation energy/CH S</t>
  </si>
  <si>
    <t>Heat, at cogen 160kWe lambda=1, allocation exergy/CH S</t>
  </si>
  <si>
    <t>Heat, at cogen 160kWe lambda=1, allocation heat/CH S</t>
  </si>
  <si>
    <t>Heat, at cogen 160kWe lambda=1, allocation price/CH S</t>
  </si>
  <si>
    <t>Heat, at cogen 1MWe lean burn, allocation energy/CH S</t>
  </si>
  <si>
    <t>air quality</t>
  </si>
  <si>
    <t xml:space="preserve">Habitat </t>
  </si>
  <si>
    <t>alteration</t>
  </si>
  <si>
    <t xml:space="preserve">Water </t>
  </si>
  <si>
    <t>intake</t>
  </si>
  <si>
    <t xml:space="preserve">Ozone </t>
  </si>
  <si>
    <t>Electricity, medium voltage, production CH, at grid/CH S</t>
  </si>
  <si>
    <t>Disposal, gypsum, 19.4% water, to inert material landfill/CH S</t>
  </si>
  <si>
    <t>Disposal, glass, 0% water, to inert material landfill/CH S</t>
  </si>
  <si>
    <t>Gallium, semiconductor-grade, at plant/GLO S</t>
  </si>
  <si>
    <t>Electricity, medium voltage, production CENTREL, at grid/CENTREL S</t>
  </si>
  <si>
    <t>Cogen unit 200kWe, components for electricity only/RER/I S</t>
  </si>
  <si>
    <t>Cogen unit 200kWe, common components for heat+electricity/RER/I S</t>
  </si>
  <si>
    <t>Cogen unit 1MWe, components for heat only/RER/I S</t>
  </si>
  <si>
    <t>Milling, steel, dressing/RER S</t>
  </si>
  <si>
    <t>Milling, steel, average/RER S</t>
  </si>
  <si>
    <t>Milling, chromium steel, small parts/RER S</t>
  </si>
  <si>
    <t>Milling, chromium steel, large parts/RER S</t>
  </si>
  <si>
    <t>Milling, chromium steel, dressing/RER S</t>
  </si>
  <si>
    <t>Processing, non-ferro</t>
  </si>
  <si>
    <t>Roundwood, azobe (SFM), debarked, u=30%, CM, at maritime harbour/RER S</t>
  </si>
  <si>
    <t>Round wood, softwood, under bark, u=70% at forest road/RER S</t>
  </si>
  <si>
    <t>Round wood, softwood, debarked, u=70% at forest road/RER S</t>
  </si>
  <si>
    <t>Round wood, Scandinavian softwood, under bark, u=70% at forest road/NORDEL S</t>
  </si>
  <si>
    <t>Sawn timber, softwood, raw, plant-debarked, u=70%, at plant/RER S</t>
  </si>
  <si>
    <t>Sawn timber, softwood, raw, kiln dried, u=20%, at plant/RER S</t>
  </si>
  <si>
    <t>Operation, lorry 20-28t, empty, fleet average/CH S</t>
  </si>
  <si>
    <t>materials, construction, concrete, infrastructure: concrete mixing plant  100.000 tons per year</t>
  </si>
  <si>
    <t>materials, construction, insulation, infrastructure: first plants not specified; second plant 50.000 tonnes; third plant 5000 tonnes elastomere tube insulation</t>
  </si>
  <si>
    <t>Treatment, LCD module production effluent, to wastewater treatment, class 2/CH S</t>
  </si>
  <si>
    <t>Treatment, LCD backlight production effluent, to wastewater treatment, class 2/CH S</t>
  </si>
  <si>
    <t>Treatment, heat carrier liquid, 40% C3H8O2, to wastewater treatment, class 2/CH S</t>
  </si>
  <si>
    <t>Disposal, sludge, pig iron production, 8.6% water, to residual material landfill/CH S</t>
  </si>
  <si>
    <t>Nuclear power plant, pressure water reactor 1000MW/CH/I S</t>
  </si>
  <si>
    <t>Electricity, medium voltage, production HU, at grid/HU S</t>
  </si>
  <si>
    <t>Uranium, enriched 4.0% for pressure water reactor/DE S</t>
  </si>
  <si>
    <t>Uranium, enriched 4.0% for boiling water reactor/UCTE S</t>
  </si>
  <si>
    <t>Krypton, gaseous, at plant/RER S</t>
  </si>
  <si>
    <t>Krypton, gaseous, at regional storage/CH S</t>
  </si>
  <si>
    <t>Natural gas liquids, from natural gas, helium extraction/GLO S</t>
  </si>
  <si>
    <t>Nitrogen, liquid, at plant/RER S</t>
  </si>
  <si>
    <t>Oxygen, liquid, at plant/RER S</t>
  </si>
  <si>
    <t>Ozone, liquid, at plant/RER S</t>
  </si>
  <si>
    <t>Sulphur dioxide, liquid, at plant/RER S</t>
  </si>
  <si>
    <t>Sulphur hexafluoride, liquid, at plant/RER S</t>
  </si>
  <si>
    <t>Sulphur trioxide, at plant/RER S</t>
  </si>
  <si>
    <t>Energy reduction, ventilation system, 6 x 120 m3/h, PE ducts, with GHE/CH S</t>
  </si>
  <si>
    <t>Sodium sulphate, from Mannheim process, at plant/RER S</t>
  </si>
  <si>
    <t>Sodium sulphate, from natural sources, at plant/RER S</t>
  </si>
  <si>
    <t>Building, hall, steel construction/CH/I S</t>
  </si>
  <si>
    <t>Alkyd paint, white, 60% in solvent, at plant/RER S</t>
  </si>
  <si>
    <t>Alkyd paint, white, 60% in H2O, at plant/RER S</t>
  </si>
  <si>
    <t>Acrylic varnish, 87.5% in H2O, at plant/RER S</t>
  </si>
  <si>
    <t>Polysulphide, sealing compound, at plant/RER S</t>
  </si>
  <si>
    <t>Natural rubber based sealing, at plant/DE S</t>
  </si>
  <si>
    <t>Green manure IP, until April/CH S</t>
  </si>
  <si>
    <t>Green manure IP, until February/CH S</t>
  </si>
  <si>
    <t>Compressed air, optimised generation, &gt;30kW, 8 bar gauge, at compressor/RER S</t>
  </si>
  <si>
    <t>Silver, from combined metal production, at beneficiation/SE S</t>
  </si>
  <si>
    <t>Silver, from combined gold-silver production, at refinery/PG S</t>
  </si>
  <si>
    <t>Silver, from combined gold-silver production, at refinery/PE S</t>
  </si>
  <si>
    <t>Electricity, low voltage, production PT, at grid/PT S</t>
  </si>
  <si>
    <t>Electricity, low voltage, production PL, at grid/PL S</t>
  </si>
  <si>
    <t>Electricity, low voltage, production NORDEL, at grid/NORDEL S</t>
  </si>
  <si>
    <t>Electricity, low voltage, production NO, at grid/NO S</t>
  </si>
  <si>
    <t>Disposal, salt tailings potash mining, 0% water, to residual material landfill/CH S</t>
  </si>
  <si>
    <t>Disposal, residues Na-dichromate prod., 0% water, to residual material landfill/CH S</t>
  </si>
  <si>
    <t>Disposal, wood untreated, 20% water, to municipal incineration/CH S</t>
  </si>
  <si>
    <t>Gypsum fibre board, at plant/CH S</t>
  </si>
  <si>
    <t>Fibre cement roof slate, at plant/CH S</t>
  </si>
  <si>
    <t>Fibre cement facing tile, at plant/CH S</t>
  </si>
  <si>
    <t>Industrial residual wood, azobe (SFM), u=15%, CM, at sawmill/RER S</t>
  </si>
  <si>
    <t>Hardwood, stand establishment / tending / site development, under bark/RER S</t>
  </si>
  <si>
    <t>Wood wool boards, cement bonded, at plant/RER S</t>
  </si>
  <si>
    <t>Wood pellets, u=10%, at storehouse/RER S</t>
  </si>
  <si>
    <t>Three layered laminated board, at plant/RER S</t>
  </si>
  <si>
    <t>[A140] Household furniture, n.e.c.</t>
  </si>
  <si>
    <t>[A141] Wood television and radio cabinets</t>
  </si>
  <si>
    <t>[A142] Upholstered household furniture</t>
  </si>
  <si>
    <t>[A143] Metal household furniture</t>
  </si>
  <si>
    <t>[A144] Mattresses and bedsprings</t>
  </si>
  <si>
    <t>[A145] Wood office furniture</t>
  </si>
  <si>
    <t>[A146] Office furniture, except wood</t>
  </si>
  <si>
    <t>[A147] Public building and related furniture</t>
  </si>
  <si>
    <t>[A148] Wood partitions and fixtures</t>
  </si>
  <si>
    <t>annual damage</t>
  </si>
  <si>
    <t>by 1 European</t>
  </si>
  <si>
    <t>damage/</t>
  </si>
  <si>
    <t>Petrol, unleaded, at regional storage/CH S</t>
  </si>
  <si>
    <t>[A227] Ready-mixed concrete</t>
  </si>
  <si>
    <t>[A228] Lime</t>
  </si>
  <si>
    <t>[A229] Gypsum products</t>
  </si>
  <si>
    <t>[A230] Cut stone and stone products</t>
  </si>
  <si>
    <t>[A231] Abrasive products</t>
  </si>
  <si>
    <t>[A233] Minerals, ground or treated</t>
  </si>
  <si>
    <t>[A234] Mineral wool</t>
  </si>
  <si>
    <t>[A235] Nonclay refractories</t>
  </si>
  <si>
    <t>[A236] Nonmetallic mineral products, n.e.c.</t>
  </si>
  <si>
    <t>[A237] Blast furnaces and steel mills</t>
  </si>
  <si>
    <t>[A238] Electrometallurgical products, except steel</t>
  </si>
  <si>
    <t>[A239] Steel wiredrawing and steel nails and spikes</t>
  </si>
  <si>
    <t>[A240] Iron and steel foundries</t>
  </si>
  <si>
    <t>[A241] Iron and steel forgings</t>
  </si>
  <si>
    <t>[A242] Metal heat treating</t>
  </si>
  <si>
    <t>[A243] Primary metal products, n.e.c.</t>
  </si>
  <si>
    <t>[A244] Primary smelting and refining of copper</t>
  </si>
  <si>
    <t>[A245] Primary aluminum</t>
  </si>
  <si>
    <t>[A246] Primary nonferrous metals, n.e.c.</t>
  </si>
  <si>
    <t>[A247] Rolling, drawing, and extruding of copper</t>
  </si>
  <si>
    <t>[A248] Aluminum rolling and drawing</t>
  </si>
  <si>
    <t>[A249] Nonferrous rolling and drawing, n.e.c.</t>
  </si>
  <si>
    <t>[A250] Nonferrous wiredrawing and insulating</t>
  </si>
  <si>
    <t>[A251] Aluminum castings</t>
  </si>
  <si>
    <t>[A252] Nonferrous forgings</t>
  </si>
  <si>
    <t>Methylchloride, at regional storage/CH S</t>
  </si>
  <si>
    <t>Methylcyclohexane, at plant/RER S</t>
  </si>
  <si>
    <t>Methylcyclohexane, from naphtha, at plant/RER S</t>
  </si>
  <si>
    <t>Lead concentrate, at beneficiation/GLO S</t>
  </si>
  <si>
    <t>Indium, at regional storage/RER S</t>
  </si>
  <si>
    <t>Idemat2010 Jute fibres, India</t>
  </si>
  <si>
    <t>Idemat2010 Linseed</t>
  </si>
  <si>
    <t>Sugarcane, at farm/BR S</t>
  </si>
  <si>
    <t>Idemat2010 HCl</t>
  </si>
  <si>
    <t>Idemat2010 Phosphoric acid</t>
  </si>
  <si>
    <t>Idemat2010 Sulphuric acid</t>
  </si>
  <si>
    <t>Idemat2010 Acitic acid market mix</t>
  </si>
  <si>
    <t>Idemat2010 Fertilizer-N</t>
  </si>
  <si>
    <t>Idemat2010 Fertilizer-P</t>
  </si>
  <si>
    <t>Idemat2010 Fertilizers</t>
  </si>
  <si>
    <t>Idemat2010 Hydrogen</t>
  </si>
  <si>
    <t>Idemat2010 H2O2, 50% in H2O</t>
  </si>
  <si>
    <t>Idemat2010 Lime</t>
  </si>
  <si>
    <t>Idemat2010 Silicagel</t>
  </si>
  <si>
    <t>Petrol, unleaded, at refinery/RER S</t>
  </si>
  <si>
    <t>Petrol, unleaded, at refinery/CH S</t>
  </si>
  <si>
    <t>Crude oil, production GB, at long distance transport/RER S</t>
  </si>
  <si>
    <t>Processing, waste, nuclear waste, infrastructure</t>
  </si>
  <si>
    <t>metal products industry</t>
  </si>
  <si>
    <t>machine- and equipment ind.</t>
  </si>
  <si>
    <t>electrical industry</t>
  </si>
  <si>
    <t>automotive industry</t>
  </si>
  <si>
    <t>Electricity, natural gas, at power plant/FR S</t>
  </si>
  <si>
    <t>Electricity, natural gas, at power plant/ASCC S</t>
  </si>
  <si>
    <t>Electricity, industrial gas, at power plant/NORDEL S</t>
  </si>
  <si>
    <t>Electricity, industrial gas, at power plant/NL S</t>
  </si>
  <si>
    <t>Electricity, industrial gas, at power plant/IT S</t>
  </si>
  <si>
    <t>Gold, secondary, at precious metal refinery/SE S</t>
  </si>
  <si>
    <t>Aluminium rec.</t>
  </si>
  <si>
    <t>Electricity, high voltage, production DK, at grid/DK S</t>
  </si>
  <si>
    <t>Phosphoric acid, fertiliser grade, 70% in H2O, at plant/MA S</t>
  </si>
  <si>
    <t>Phosphoric acid, fertiliser grade, 70% in H2O, at plant/GLO S</t>
  </si>
  <si>
    <t>Platinum, secondary, at refinery/RER S</t>
  </si>
  <si>
    <t>Platinum, primary, at refinery/ZA S</t>
  </si>
  <si>
    <t>Platinum, primary, at refinery/RU S</t>
  </si>
  <si>
    <t>Platinum, at regional storage/RER S</t>
  </si>
  <si>
    <t>Palladium, secondary, at refinery/RER S</t>
  </si>
  <si>
    <t>Palladium, secondary, at precious metal refinery/SE S</t>
  </si>
  <si>
    <t>Palladium, primary, at refinery/ZA S</t>
  </si>
  <si>
    <t>Palladium, at regional storage/RER S</t>
  </si>
  <si>
    <t>instrument- and optical ind.</t>
  </si>
  <si>
    <t>Cast iron, at plant/RER S</t>
  </si>
  <si>
    <t>Sinter, iron, at plant/GLO S</t>
  </si>
  <si>
    <t>Pellets, iron, at plant/GLO S</t>
  </si>
  <si>
    <t>Scrap preparation plant/RER/I S</t>
  </si>
  <si>
    <t>Mine, iron/GLO/I S</t>
  </si>
  <si>
    <t>Methanol plant/GLO/I S</t>
  </si>
  <si>
    <t>Adhesive for metals, at plant/DE S</t>
  </si>
  <si>
    <t>Liquid storage tank, chemicals, organics/CH/I S</t>
  </si>
  <si>
    <t>Natural gas, burned in boiler fan burner non-modulating &lt;100kW/RER S</t>
  </si>
  <si>
    <t>Natural gas, burned in boiler fan burner low-NOx non-modulating &lt;100kW/RER S</t>
  </si>
  <si>
    <t>Natural gas, burned in boiler condensing modulating &gt;100kW/RER S</t>
  </si>
  <si>
    <t>Natural gas, burned in boiler condensing modulating &lt;100kW/RER S</t>
  </si>
  <si>
    <t>Natural gas, burned in boiler atmospheric low-NOx non-modulating &lt;100kW/RER S</t>
  </si>
  <si>
    <t>Natural gas, burned in boiler atmospheric burner non-modulating &lt;100kW/RER S</t>
  </si>
  <si>
    <t>Electricity, at cogen 1MWe lean burn, allocation exergy/CH S</t>
  </si>
  <si>
    <t>Electricity, at cogen 1MWe lean burn, allocation exergy/RER S</t>
  </si>
  <si>
    <t xml:space="preserve">Nm3 </t>
  </si>
  <si>
    <t>Heavy fuel oil, burned in power plant/DK S</t>
  </si>
  <si>
    <t>Crude oil, at production onshore/RU S</t>
  </si>
  <si>
    <t>Heat, air-water heat pump 10kW, at heat radiator/RER S</t>
  </si>
  <si>
    <t>Heat, air-water heat pump 10kW, at heat radiator/CH S</t>
  </si>
  <si>
    <t>Heat pump, brine-water, 10kW/CH/I S</t>
  </si>
  <si>
    <t>Heat pump 30kW/RER/I S</t>
  </si>
  <si>
    <t>Heat distribution, hydronic radiant floor heating, 150m2/CH/I S</t>
  </si>
  <si>
    <t>Diffusion absorption heat pump 4kW, future/CH/I S</t>
  </si>
  <si>
    <t>Borehole heat exchanger 150 m/CH/I S</t>
  </si>
  <si>
    <t>Heat, lignite briquette, at stove 5-15kW/RER S</t>
  </si>
  <si>
    <t>Lignite briquette, burned in stove 5-15kW/RER S</t>
  </si>
  <si>
    <t>materials, agricultural, animal production, animal food (€/kg)</t>
  </si>
  <si>
    <t>Air filter, decentralized unit, 180-250 m3/h, at plant/RER S</t>
  </si>
  <si>
    <t>Air filter, central unit, 600 m3/h, at plant/RER S</t>
  </si>
  <si>
    <t>Battery, NiMH, rechargeable, prismatic, at plant/GLO S</t>
  </si>
  <si>
    <t>Cathode-ray tube, CRT screen, at plant/GLO S</t>
  </si>
  <si>
    <t>copy Electrode, positive, LaNi5, at plant/GLO S</t>
  </si>
  <si>
    <t>Electrode, negative, LiC6, at plant/GLO S</t>
  </si>
  <si>
    <t>Electrode, negative, Ni, at plant/GLO S</t>
  </si>
  <si>
    <t>Electrode, positive, LiMn2O4, at plant/GLO S</t>
  </si>
  <si>
    <t>Fan, at plant/GLO S</t>
  </si>
  <si>
    <t>Lignite, burned in power plant/FR S</t>
  </si>
  <si>
    <t>Formaldehyde, production mix, at plant/RER S</t>
  </si>
  <si>
    <t>Ureum-Formaldehyde I (resin)</t>
  </si>
  <si>
    <t>Fraction 8, from naphtha, at plant/RER S</t>
  </si>
  <si>
    <t>Diesel, petrol, kerosine combustion (use phase)</t>
  </si>
  <si>
    <t>Chlorine, gaseous, lithium chloride electrolysis, at plant/GLO S</t>
  </si>
  <si>
    <t>Chlorine, gaseous, membrane cell, at plant/RER S</t>
  </si>
  <si>
    <t>Chlorine, gaseous, mercury cell, at plant/RER S</t>
  </si>
  <si>
    <t>Chlorine, liquid, production mix, at plant/RER S</t>
  </si>
  <si>
    <t>Fluorine, liquid, at plant/RER S</t>
  </si>
  <si>
    <t>Helium, at plant/GLO S</t>
  </si>
  <si>
    <t>Petrol, 15% vol. ETBE additive, EtOH f. biomass, prod. RER, at service station/CH S</t>
  </si>
  <si>
    <t>Disposal, polypropylene, 15.9% water, to sanitary landfill/CH S</t>
  </si>
  <si>
    <t>Disposal, polyethylene, 0.4% water, to sanitary landfill/CH S</t>
  </si>
  <si>
    <t>Disposal, polyethylene terephtalate, 0.2% water, to sanitary landfill/CH S</t>
  </si>
  <si>
    <t>Electricity, hard coal, at power plant/CZ S</t>
  </si>
  <si>
    <t>Electricity, hard coal, at power plant/CN S</t>
  </si>
  <si>
    <t>Electricity, hard coal, at power plant/CENTREL S</t>
  </si>
  <si>
    <t>Electricity, hard coal, at power plant/BE S</t>
  </si>
  <si>
    <t>Electricity, hard coal, at power plant/AT S</t>
  </si>
  <si>
    <t>Cogen unit 160kWe, components for electricity only/RER/I S</t>
  </si>
  <si>
    <t>Cogen unit 160kWe, common components for heat+electricity/RER/I S</t>
  </si>
  <si>
    <t>Catalytic converter, three-way, 19.1 litre/RER/I S</t>
  </si>
  <si>
    <t>Assembly, module cogen unit 160kWe/RER/I S</t>
  </si>
  <si>
    <t>Assembly, generator and motor, cogen unit 160kWe/RER/I S</t>
  </si>
  <si>
    <t>Absorption chiller 100kW/CH/I S</t>
  </si>
  <si>
    <t>Electricity, natural gas, at power plant/CENTREL S</t>
  </si>
  <si>
    <t>Electricity, natural gas, at power plant/BE S</t>
  </si>
  <si>
    <t>Electricity, natural gas, at power plant/AT S</t>
  </si>
  <si>
    <t>Nuclear power plant, pressure water reactor 1000MW/US/I S</t>
  </si>
  <si>
    <t>Nuclear power plant, pressure water reactor 1000MW/UCTE/I S</t>
  </si>
  <si>
    <t>Nuclear power plant, pressure water reactor 1000MW/FR/I S</t>
  </si>
  <si>
    <t>Nuclear power plant, pressure water reactor 1000MW/DE/I S</t>
  </si>
  <si>
    <t>Nuclear power plant, pressure water reactor 1000MW/CN/I S</t>
  </si>
  <si>
    <t>Disposal, copper, 0% water, to municipal incineration/CH S</t>
  </si>
  <si>
    <t>Disposal, copper in car shredder residue, 0% water, to municipal incineration/CH S</t>
  </si>
  <si>
    <t>Disposal, coatings in CRT screens,  to municipal waste incineration/CH S</t>
  </si>
  <si>
    <t>Disposal, cement-fibre slab, 0% water, to municipal incineration/CH S</t>
  </si>
  <si>
    <t>Operation, barge/RER S</t>
  </si>
  <si>
    <t>Operation, barge tanker/RER S</t>
  </si>
  <si>
    <t>ecocosts of CO2 emissions (sg 0,745 kg/litre);do not forget to add the production phase</t>
  </si>
  <si>
    <t>Sodium hydroxide, 50% in H2O, production mix, at plant/RER S</t>
  </si>
  <si>
    <t>Sodium hypochlorite, 15% in H2O, at plant/RER S</t>
  </si>
  <si>
    <t>Sodium perchlorate, at plant/GLO S</t>
  </si>
  <si>
    <t>Sodium persulfate, at plant/GLO S</t>
  </si>
  <si>
    <t>Sodium phosphate, at plant/RER S</t>
  </si>
  <si>
    <t>Sodium silicate, furnace liquor, 37% in H2O, at plant/RER S</t>
  </si>
  <si>
    <t>Sodium silicate, furnace process, pieces, at plant/RER S</t>
  </si>
  <si>
    <t>Green manure organic, until march/CH S</t>
  </si>
  <si>
    <t>Hay extensive, at farm/CH S</t>
  </si>
  <si>
    <t>Hay intensive IP, at farm/CH S</t>
  </si>
  <si>
    <t>Hay intensive organic, at farm/CH S</t>
  </si>
  <si>
    <t>materials, chemicals, silicons, infrastructure:  1 mio tonnes silicone plant</t>
  </si>
  <si>
    <t>materials, construction, infrastructure: cement plant 340.000 tons per year</t>
  </si>
  <si>
    <t>Use, printer, laser jet, colour, printing per h/CH S</t>
  </si>
  <si>
    <t>Air traffic intercontinental (Swiss data)</t>
  </si>
  <si>
    <t>Air traffic continental (Swiss data)</t>
  </si>
  <si>
    <t>Train (diesel US)</t>
  </si>
  <si>
    <t>Cogen unit 6400kWth, wood burning, common components for heat+electricity/CH/I S</t>
  </si>
  <si>
    <t>Copper telluride cement, from copper production/GLO S</t>
  </si>
  <si>
    <t>Copper concentrate, couple production Mo/GLO S</t>
  </si>
  <si>
    <t>Copper concentrate, at beneficiation/RNA S</t>
  </si>
  <si>
    <t>Copper concentrate, at beneficiation/RLA S</t>
  </si>
  <si>
    <t>Silicon carbide, at plant/RER S</t>
  </si>
  <si>
    <t>Silicon tetrachloride, at plant/DE S</t>
  </si>
  <si>
    <t>Silicon tetrahydride, at plant/RER S</t>
  </si>
  <si>
    <t>Silicone product, at plant/RER S</t>
  </si>
  <si>
    <t>Energy, electricity by fuel, photovoltaic, infrastructure</t>
  </si>
  <si>
    <t>Cathode, copper, primary copper production/GLO S</t>
  </si>
  <si>
    <t>Cathode, aluminium electrolysis/RER S</t>
  </si>
  <si>
    <t>Anode, aluminium electrolysis/RER S</t>
  </si>
  <si>
    <t>Electricity, production mix photovoltaic, at plant/US S</t>
  </si>
  <si>
    <t>Resource correction, PbZn, zinc, positive/GLO S</t>
  </si>
  <si>
    <t>Sodium borates, at plant/US S</t>
  </si>
  <si>
    <t>Sodium carbonate from ammonium chloride production, at plant/GLO S</t>
  </si>
  <si>
    <t>Sodium chlorate, powder, at plant/RER S</t>
  </si>
  <si>
    <t>Sodium chloride, brine solution, at plant/RER S</t>
  </si>
  <si>
    <t>This database provides data on the eco-costs on several aggregation levels:</t>
  </si>
  <si>
    <t>Gas power plant, 100MWe/RER/I S</t>
  </si>
  <si>
    <t>Packaging, corrugated board, mixed fibre, single wall, at plant/RER S</t>
  </si>
  <si>
    <t>Blow moulding bottles</t>
  </si>
  <si>
    <t>Blow moulding UPVC  film</t>
  </si>
  <si>
    <t>Extrusion</t>
  </si>
  <si>
    <t>Extrusion PVC</t>
  </si>
  <si>
    <t>Disposal, PE sealing sheet, 4% water, to municipal incineration/CH S</t>
  </si>
  <si>
    <t>Disposal, paper, 11.2% water, to municipal incineration/CH S</t>
  </si>
  <si>
    <t>Sheet rolling, copper/RER S</t>
  </si>
  <si>
    <t>Electricity, nuclear, at power plant boiling water reactor/US S</t>
  </si>
  <si>
    <t>Nuclear power plant, boiling water reactor 1000MW/US/I S</t>
  </si>
  <si>
    <t>Nuclear power plant, boiling water reactor 1000MW/UCTE/I S</t>
  </si>
  <si>
    <t>Heavy fuel oil, burned in power plant/GB S</t>
  </si>
  <si>
    <t>Heavy fuel oil, burned in power plant/FR S</t>
  </si>
  <si>
    <t>Heavy fuel oil, burned in power plant/FI S</t>
  </si>
  <si>
    <t>Heavy fuel oil, burned in power plant/ES S</t>
  </si>
  <si>
    <t>Disposal, municipal solid waste, 22.9% water, to municipal incineration/CH S</t>
  </si>
  <si>
    <t>Idemat2010 Tantalum</t>
  </si>
  <si>
    <t>Idemat2010 Tellurium</t>
  </si>
  <si>
    <t>Idemat2010 Tin</t>
  </si>
  <si>
    <t>Idemat2010 Titanium trade mix (70% prim, 30% sec)</t>
  </si>
  <si>
    <t>Idemat2010 Tungsten</t>
  </si>
  <si>
    <t>Idemat2010 Vanadium</t>
  </si>
  <si>
    <t>Idemat2010 Zinc trade mix (70% prim 30% sec)</t>
  </si>
  <si>
    <t>Palladium, primary, at refinery/RU S</t>
  </si>
  <si>
    <t>Idemat2010 Al99</t>
  </si>
  <si>
    <t>Idemat2010 AlCuMg1 (2017)</t>
  </si>
  <si>
    <t>Idemat2010 AlCuMg2 (2024)</t>
  </si>
  <si>
    <t>Idemat2010 AlCuMgPb (2011)</t>
  </si>
  <si>
    <t>Idemat2010 AlCuSiMg (2036)</t>
  </si>
  <si>
    <t>Idemat2010 AlMg1 (5005)</t>
  </si>
  <si>
    <t>Idemat2010 AlMg3 (5754a)</t>
  </si>
  <si>
    <t>Idemat2010 AlMg4.5Mn (5182)</t>
  </si>
  <si>
    <t>Idemat2010 AlMgSi0.5 (6060)</t>
  </si>
  <si>
    <t>Idemat2010 AlMgSi0.7 (6005)</t>
  </si>
  <si>
    <t>Idemat2010 AlMn1 (3003)</t>
  </si>
  <si>
    <t>Idemat2010 AlMn1.2Mg1 (3004)</t>
  </si>
  <si>
    <t>Idemat2010 AlSiMgMn (6009)</t>
  </si>
  <si>
    <t>Idemat2010 AlZnCuMg (7075)</t>
  </si>
  <si>
    <t>Idemat2010 G-AlCu4TiMg (204)</t>
  </si>
  <si>
    <t>Idemat2010 G-AlMg3 (242)</t>
  </si>
  <si>
    <t>Idemat2010 G-AlMg5 (314)</t>
  </si>
  <si>
    <t>Idemat2010 G-AlSi12 (230)</t>
  </si>
  <si>
    <t>Idemat2010 G-AlSi12Cu (231)</t>
  </si>
  <si>
    <t>Idemat2010 G-AlSi7Mg (Thixo)</t>
  </si>
  <si>
    <t>Idemat2010 G-AlSi8Cu3 (380)</t>
  </si>
  <si>
    <t>Idemat2010 Cu-E</t>
  </si>
  <si>
    <t>Idemat2010 CuAg-E</t>
  </si>
  <si>
    <t>Idemat2010 CuAl5</t>
  </si>
  <si>
    <t>Idemat2010 CuNi10Fe</t>
  </si>
  <si>
    <t>Idemat2010 CuNi18Zn</t>
  </si>
  <si>
    <t>Idemat2010 CuNi44Mn</t>
  </si>
  <si>
    <t>Idemat2010 CuSn6.7P</t>
  </si>
  <si>
    <t>Idemat2010 CuSn8</t>
  </si>
  <si>
    <t>Idemat2010 CuZn15</t>
  </si>
  <si>
    <t>Idemat2010 CuZn30</t>
  </si>
  <si>
    <t>Idemat2010 CuZn37</t>
  </si>
  <si>
    <t>Idemat2010 CuZn40</t>
  </si>
  <si>
    <t>Idemat2010 CuZn40Pb</t>
  </si>
  <si>
    <t>Idemat2010 G-CuAl10Fe</t>
  </si>
  <si>
    <t>Idemat2010 G-CuAl10Ni</t>
  </si>
  <si>
    <t>Idemat2010 G-CuNi10</t>
  </si>
  <si>
    <t>Idemat2010 G-CuSn10</t>
  </si>
  <si>
    <t>Idemat2010 G-CuSn12</t>
  </si>
  <si>
    <t>Idemat2010 G-CuSn5Zn5Pb5</t>
  </si>
  <si>
    <t>Idemat2010 G-CuZn15</t>
  </si>
  <si>
    <t>Idemat2010 G-CuZn37Pb</t>
  </si>
  <si>
    <t>Idemat2010 G-CuZn40</t>
  </si>
  <si>
    <t>Idemat2010 AM100A</t>
  </si>
  <si>
    <t>Idemat2010 AM503</t>
  </si>
  <si>
    <t>Idemat2010 G-MgAl6Zn3</t>
  </si>
  <si>
    <t>Idemat2010 G-MgAl8Zn1</t>
  </si>
  <si>
    <t>Idemat2010 GD-MgAl9Zn1</t>
  </si>
  <si>
    <t>Idemat2010 MgAl3Zn</t>
  </si>
  <si>
    <t>Idemat2010 MgAl6Zn</t>
  </si>
  <si>
    <t>Idemat2010 MgMn1.5</t>
  </si>
  <si>
    <t>Idemat2010 MgZn6Zr</t>
  </si>
  <si>
    <t>Idemat2010 Duranik</t>
  </si>
  <si>
    <t>Operation, freight train/BE S (tkm)</t>
  </si>
  <si>
    <t>Operation, freight train/DE S (tkm)</t>
  </si>
  <si>
    <t>Capacitor, film, through-hole mounting, at plant/GLO S</t>
  </si>
  <si>
    <t>Wheat straw organic, at farm/CH S</t>
  </si>
  <si>
    <t>Barley seed IP, at regional storehouse/CH S</t>
  </si>
  <si>
    <t>Barley seed organic, at regional storehouse/CH S</t>
  </si>
  <si>
    <t>Clover seed IP, at farm/CH S</t>
  </si>
  <si>
    <t>Clover seed IP, at regional storehouse/CH S</t>
  </si>
  <si>
    <t>Cotton seed, at farm/CN S</t>
  </si>
  <si>
    <t>see sheet "ecocosts building industry"</t>
  </si>
  <si>
    <t>electricity from waste in power plants</t>
  </si>
  <si>
    <t>kg waste</t>
  </si>
  <si>
    <t>End of Life stage</t>
  </si>
  <si>
    <t>transport packaging</t>
  </si>
  <si>
    <t>transport</t>
  </si>
  <si>
    <t>energy</t>
  </si>
  <si>
    <t>materials</t>
  </si>
  <si>
    <t>production stage</t>
  </si>
  <si>
    <t>Nickel, primary, from platinum group metal production/RU S</t>
  </si>
  <si>
    <t>Nickel, 99.5%, at plant/GLO S</t>
  </si>
  <si>
    <t>Biogas, from slurry, at agricultural co-fermentation, covered/CH S</t>
  </si>
  <si>
    <t>Transport, electric scooter, certified electricity/CH S (personkm)</t>
  </si>
  <si>
    <t>Transport, electric scooter/CH S (personkm)</t>
  </si>
  <si>
    <t>Transport, lorry &gt;16t, fleet average/RER S (tonkm)</t>
  </si>
  <si>
    <t>Transport, lorry &gt;28t, fleet average/CH S (tonkm)</t>
  </si>
  <si>
    <t>Electricity, at cogen with biogas engine, agricultural covered, alloc. exergy/CH S</t>
  </si>
  <si>
    <t>Electricity, at cogen with biogas engine, allocation exergy/CH S</t>
  </si>
  <si>
    <t>Electricity, bagasse, sugarcane, at fermentation plant/BR S</t>
  </si>
  <si>
    <t>Electricity, bagasse, sugarcane, at sugar refinery/BR S</t>
  </si>
  <si>
    <t>Electricity, bagasse, sweet sorghum, at distillery/CN S</t>
  </si>
  <si>
    <t>Heat, at cogen with ignition biogas engine, agricultural covered, alloc. exergy/CH S</t>
  </si>
  <si>
    <t>Heat, biogas, allocation exergy, at PEM fuel cell 2kWe, future/CH S</t>
  </si>
  <si>
    <t>Heat, biogas, allocation exergy, at SOFC-GT fuel cell 180kWe, future/CH S</t>
  </si>
  <si>
    <t>Heat, biogas, allocation exergy, at SOFC fuel cell 125kWe, future/CH S</t>
  </si>
  <si>
    <t>Heat, pellets, allocation exergy, at stirling cogen unit 3kWe, future/CH S</t>
  </si>
  <si>
    <t>Maintenance stirling cogen unit 3kWe, wood pellets, future/CH S</t>
  </si>
  <si>
    <t>Stirling cogen unit 3kWe, wood pellets, future/CH/I S</t>
  </si>
  <si>
    <t>Electricity, at cogen 160kWe Jakobsberg, allocation electricity/CH S</t>
  </si>
  <si>
    <t>Electricity, at cogen 160kWe Jakobsberg, allocation energy/CH S</t>
  </si>
  <si>
    <t>Electricity, at cogen 160kWe Jakobsberg, allocation exergy/CH S</t>
  </si>
  <si>
    <t>Electricity, at cogen 160kWe Jakobsberg, allocation heat/CH S</t>
  </si>
  <si>
    <t>Electricity, at cogen 160kWe Jakobsberg, allocation price/CH S</t>
  </si>
  <si>
    <t>Electricity, at cogen 160kWe lambda=1, allocation electricity/CH S</t>
  </si>
  <si>
    <t>Electricity, at cogen 160kWe lambda=1, allocation exergy/CH S</t>
  </si>
  <si>
    <t>Electricity, at cogen 1MWe lean burn, allocation energy/CH S</t>
  </si>
  <si>
    <t>Electricity, at cogen 1MWe lean burn, allocation energy/RER S</t>
  </si>
  <si>
    <t>Electricity, at cogen 1MWe lean burn, allocation heat/CH S</t>
  </si>
  <si>
    <t>Lignite, burned in power plant/GR S</t>
  </si>
  <si>
    <t>[A299] Food products machinery</t>
  </si>
  <si>
    <t>[A300] Textile machinery</t>
  </si>
  <si>
    <t>recycling to new material</t>
  </si>
  <si>
    <t>eco-costs 2007 (euro/kg) for processes and EoL (in CES), guestimates based on CED and CO2 data of CES (Cambridge Engineering Selector)</t>
  </si>
  <si>
    <t>eco-costs trade mix material (from Idemat2010)</t>
  </si>
  <si>
    <t>Heat, wood pellets, at furnace 50kW/CH S</t>
  </si>
  <si>
    <t>Heat, wood pellets, at furnace 15kW/CH S</t>
  </si>
  <si>
    <t>Heat, softwood logs, at wood heater 6kW/CH S</t>
  </si>
  <si>
    <t>Heat, softwood logs, at furnace 30kW/CH S</t>
  </si>
  <si>
    <t>Heat, softwood logs, at furnace 100kW/CH S</t>
  </si>
  <si>
    <t>Glass</t>
  </si>
  <si>
    <t>Nickel</t>
  </si>
  <si>
    <t>Laser machining, metal, with YAG-laser, 120W power/RER S</t>
  </si>
  <si>
    <t>Laser machining, metal, with CO2-laser, 6000W power/RER S</t>
  </si>
  <si>
    <t>Laser machining, metal, with CO2-laser, 5000W power/RER S</t>
  </si>
  <si>
    <t>materials, agricultural, food, infrastructure: 1 sugar refinary 200 kt sugar per year  (50 years)</t>
  </si>
  <si>
    <t>materials, ceramics, infrastructure: factury 5.000 t ceramics per year (50 years)</t>
  </si>
  <si>
    <t>Electricity, low voltage, at grid/DK S</t>
  </si>
  <si>
    <t>Electricity, low voltage, at grid/DE S</t>
  </si>
  <si>
    <t>Electricity, low voltage, at grid/CZ S</t>
  </si>
  <si>
    <t>Electricity, low voltage, at grid/CS S</t>
  </si>
  <si>
    <t>Electricity, low voltage, at grid/CN S</t>
  </si>
  <si>
    <t>Electricity, low voltage, at grid/CH S</t>
  </si>
  <si>
    <t>Electricity, low voltage, at grid/BR S</t>
  </si>
  <si>
    <t>Electricity, low voltage, at grid/BG S</t>
  </si>
  <si>
    <t>Electricity, low voltage, at grid/BE S</t>
  </si>
  <si>
    <t>Electricity, low voltage, at grid/BA S</t>
  </si>
  <si>
    <t>Electricity, low voltage, at grid/AT S</t>
  </si>
  <si>
    <t>Compressed air, optimised installation, &lt;30kW, 12 bar gauge, at supply network/RER S</t>
  </si>
  <si>
    <t>Disposal, catalytic converter NOx reduction, 0% water, to underground deposit/DE S</t>
  </si>
  <si>
    <t>3kWp slanted-roof installation, a-Si, panel, mounted, on roof/CH/I S</t>
  </si>
  <si>
    <t>Cationic resin, at plant/CH S</t>
  </si>
  <si>
    <t>Charcoal, at plant/GLO S</t>
  </si>
  <si>
    <t>Coating powder, at plant/RER S</t>
  </si>
  <si>
    <t>Deinking emulsion, in paper production, at plant/RER S</t>
  </si>
  <si>
    <t>Explosives, tovex, at plant/CH S</t>
  </si>
  <si>
    <t>Disposal, hard coal ash, 0% water, to residual material landfill/ES S</t>
  </si>
  <si>
    <t>Disposal, hard coal ash, 0% water, to residual material landfill/DE S</t>
  </si>
  <si>
    <t>Disposal, hard coal ash, 0% water, to residual material landfill/CZ S</t>
  </si>
  <si>
    <t>Disposal, hard coal ash, 0% water, to residual material landfill/BE S</t>
  </si>
  <si>
    <t>Disposal, hard coal ash, 0% water, to residual material landfill/AT S</t>
  </si>
  <si>
    <t>Disposal, H3PO4 purification residue, 0% water, to residual material landfill/CH S</t>
  </si>
  <si>
    <t>Materials, water, industry water, infrastructure</t>
  </si>
  <si>
    <t>Heat, at cogen, biogas agricultural mix, allocation exergy/CH S</t>
  </si>
  <si>
    <t>AKD sizer, in paper production, at plant/RER S</t>
  </si>
  <si>
    <t>Turning, cast iron, CNC, primarily roughing/RER S</t>
  </si>
  <si>
    <t xml:space="preserve"> </t>
  </si>
  <si>
    <t>Disposal, asphalt, 0.1% water, to sanitary landfill/CH S</t>
  </si>
  <si>
    <t>Disposal, aluminium, 0% water, to sanitary landfill/CH S</t>
  </si>
  <si>
    <t>Disposal, lignite ash, 0% water, to opencast refill/SK S</t>
  </si>
  <si>
    <t>Paper, woodfree, uncoated, at integrated mill/RER S</t>
  </si>
  <si>
    <t>Paper, woodfree, coated, at regional storage/RER S</t>
  </si>
  <si>
    <t>Paper, woodfree, coated, at regional storage/CH S</t>
  </si>
  <si>
    <t>Passenger car, electric, LiMn2O4, city car, at plant/RER/I S</t>
  </si>
  <si>
    <t>Road/CH/I S</t>
  </si>
  <si>
    <t>Roads, company, internal/CH/I S</t>
  </si>
  <si>
    <t>Scooter, ICE, at regional storage/RER/I S</t>
  </si>
  <si>
    <t>Tractor, production/CH/I S</t>
  </si>
  <si>
    <t>Trailer, production/CH/I S</t>
  </si>
  <si>
    <t>Barge tanker/RER/I S</t>
  </si>
  <si>
    <t>Barge/RER/I S</t>
  </si>
  <si>
    <t>Canal/RER/I S</t>
  </si>
  <si>
    <t>Maintenance, barge/RER/I S</t>
  </si>
  <si>
    <t>Maintenance, operation, canal/RER/I S</t>
  </si>
  <si>
    <t>Maintenance, transoceanic freight ship/RER/I S</t>
  </si>
  <si>
    <t>Operation, maintenance, port/RER/I S</t>
  </si>
  <si>
    <t>Port facilities/RER/I S</t>
  </si>
  <si>
    <t>Slurry tanker, production/CH/I S</t>
  </si>
  <si>
    <t>Transoceanic freight ship/OCE/I S</t>
  </si>
  <si>
    <t>[A323] Measuring and dispensing pumps</t>
  </si>
  <si>
    <t>[A324] Service industry machinery, n.e.c.</t>
  </si>
  <si>
    <t>[A325] Power, distribution, and specialty transformers</t>
  </si>
  <si>
    <t>[A326] Switchgear and switchboard apparatus</t>
  </si>
  <si>
    <t>[A327] Motors and generators</t>
  </si>
  <si>
    <t>[A328] Relays and industrial controls</t>
  </si>
  <si>
    <t>[A329] Carbon and graphite products</t>
  </si>
  <si>
    <t>[A330] Electrical industrial apparatus, n.e.c.</t>
  </si>
  <si>
    <t>[A331] (use of) Household cooking equipment</t>
  </si>
  <si>
    <t>[A332] (use of) Household refrigerators and freezers</t>
  </si>
  <si>
    <t>CEDA number + description</t>
  </si>
  <si>
    <t>Borosilicate glass</t>
  </si>
  <si>
    <t>Glass ceramic</t>
  </si>
  <si>
    <t>Silica glass</t>
  </si>
  <si>
    <t>Soda-lime glass</t>
  </si>
  <si>
    <t>Cement</t>
  </si>
  <si>
    <t>Concrete</t>
  </si>
  <si>
    <t>Plaster of Paris</t>
  </si>
  <si>
    <t>Brick</t>
  </si>
  <si>
    <t>Granite</t>
  </si>
  <si>
    <t>Limestone</t>
  </si>
  <si>
    <t>Marble</t>
  </si>
  <si>
    <t>Sandstone</t>
  </si>
  <si>
    <t>Slate</t>
  </si>
  <si>
    <t>Stone</t>
  </si>
  <si>
    <t>Alumina</t>
  </si>
  <si>
    <t>Aluminum nitride</t>
  </si>
  <si>
    <t>Boron carbide</t>
  </si>
  <si>
    <t>Silicon carbide</t>
  </si>
  <si>
    <t>Silicon nitride</t>
  </si>
  <si>
    <t>Tungsten carbide</t>
  </si>
  <si>
    <t>Zirconia</t>
  </si>
  <si>
    <t>Aluminum/Silicon carbide</t>
  </si>
  <si>
    <t>CFRP</t>
  </si>
  <si>
    <t>DMC</t>
  </si>
  <si>
    <t>GFRP</t>
  </si>
  <si>
    <t>SMC</t>
  </si>
  <si>
    <t>Ceramic foam</t>
  </si>
  <si>
    <t>Metal foam</t>
  </si>
  <si>
    <t>Flexible Polymer Foam (LD)</t>
  </si>
  <si>
    <t>Flexible Polymer Foam (MD)</t>
  </si>
  <si>
    <t>Flexible Polymer Foam (VLD)</t>
  </si>
  <si>
    <t>Rigid Polymer Foam (HD)</t>
  </si>
  <si>
    <t>Rigid Polymer Foam (LD)</t>
  </si>
  <si>
    <t>Rigid Polymer Foam (MD)</t>
  </si>
  <si>
    <t>Bamboo</t>
  </si>
  <si>
    <t>Cork</t>
  </si>
  <si>
    <t>Hardwood: oak, across grain</t>
  </si>
  <si>
    <t>Hardwood: oak, along grain</t>
  </si>
  <si>
    <t>Leather</t>
  </si>
  <si>
    <t>Paper and cardboard</t>
  </si>
  <si>
    <t>Plywood</t>
  </si>
  <si>
    <t>Softwood: pine, across grain</t>
  </si>
  <si>
    <t>Softwood: pine, along grain</t>
  </si>
  <si>
    <t>Wood, typical across grain</t>
  </si>
  <si>
    <t>Wood, typical along grain</t>
  </si>
  <si>
    <t>Cast iron, ductile</t>
  </si>
  <si>
    <t>Cast iron, gray</t>
  </si>
  <si>
    <t>High carbon steel</t>
  </si>
  <si>
    <t>Hydrogen, liquid, diaphragm cell, at plant/RER S</t>
  </si>
  <si>
    <t>Hydrogen, liquid, from chlorine electrolysis, production mix, at plant/RER S</t>
  </si>
  <si>
    <t>Hydrogen, liquid, membrane cell, at plant/RER S</t>
  </si>
  <si>
    <t>Rhodium, at regional storage/RER S</t>
  </si>
  <si>
    <t>Treatment, sewage, unpolluted, to wastewater treatment, class 3/CH S</t>
  </si>
  <si>
    <t>Treatment, sewage, unpolluted, from residence, to wastewater treatment, class 2/CH S</t>
  </si>
  <si>
    <t>Treatment, sewage, to wastewater treatment, class 5/CH S</t>
  </si>
  <si>
    <t>Treatment, sewage, to wastewater treatment, class 4/CH S</t>
  </si>
  <si>
    <t>Treatment, sewage, to wastewater treatment, class 3/CH S</t>
  </si>
  <si>
    <t>Treatment, sewage, to wastewater treatment, class 2/CH S</t>
  </si>
  <si>
    <t>Copper concentrate, at beneficiation/RER S</t>
  </si>
  <si>
    <t>Copper concentrate, at beneficiation/RAS S</t>
  </si>
  <si>
    <t>Copper concentrate, at beneficiation/ID S</t>
  </si>
  <si>
    <t>Polyvinylfluoride, dispersion, at plant/US S</t>
  </si>
  <si>
    <t>Propanal, at plant/RER S</t>
  </si>
  <si>
    <t>Disposal, emulsion paint, 0% water, to inert material landfill/CH S</t>
  </si>
  <si>
    <t>Electricity, natural gas, at power plant/NPCC S</t>
  </si>
  <si>
    <t>Electricity, natural gas, at power plant/NORDEL S</t>
  </si>
  <si>
    <t>Melamine-Formaldehyde (resin)</t>
  </si>
  <si>
    <t>H2O2 (for bleaching, 50% in water)</t>
  </si>
  <si>
    <t>Process</t>
  </si>
  <si>
    <t>emissions</t>
  </si>
  <si>
    <t>mat. deplet.</t>
  </si>
  <si>
    <t>remarks</t>
  </si>
  <si>
    <t>MJ</t>
  </si>
  <si>
    <t>kg CO2 equiv.</t>
  </si>
  <si>
    <t>Electricity, hard coal, at power plant/PT S</t>
  </si>
  <si>
    <t>Electricity, low voltage, at grid/US S</t>
  </si>
  <si>
    <t>Electricity, low voltage, at grid/SK S</t>
  </si>
  <si>
    <t>Control and wiring, decentralized unit, at plant/RER S</t>
  </si>
  <si>
    <t>Control and wiring, central unit, at plant/RER S</t>
  </si>
  <si>
    <t>Connection piece, steel, 100x50 mm, at plant/RER S</t>
  </si>
  <si>
    <t>Air filter, in exhaust air valve, at plant/RER S</t>
  </si>
  <si>
    <t>Cooling energy, natural gas, at cogen unit with absorption chiller 100 kW/CH S</t>
  </si>
  <si>
    <t>Aluminium, secondary, from old scrap, at plant/RER S</t>
  </si>
  <si>
    <t>Aluminium, secondary, from new scrap, at plant/RER S</t>
  </si>
  <si>
    <t>Bitumen sealing, polymer EP4 flame retardant, at plant/RER S</t>
  </si>
  <si>
    <t>Bitumen sealing VA4, at plant/RER S</t>
  </si>
  <si>
    <t>Disposal, building, plaster board, gypsum plaster, to final disposal/CH S</t>
  </si>
  <si>
    <t>Disposal, building, plaster board, gypsum plaster, to recycling/CH S</t>
  </si>
  <si>
    <t>Disposal, building, plaster board, gypsum plaster, to sorting plant/CH S</t>
  </si>
  <si>
    <t>Soya oil, at plant/RER S</t>
  </si>
  <si>
    <t>Soybean oil, at oil mill/BR S</t>
  </si>
  <si>
    <t>Soybean oil, at oil mill/US S</t>
  </si>
  <si>
    <t>Palm kernel meal, at oil mill/MY S</t>
  </si>
  <si>
    <t>Rape meal, at oil mill/CH S</t>
  </si>
  <si>
    <t>Rape meal, at oil mill/RER S</t>
  </si>
  <si>
    <t>Soybean meal, at oil mill/BR S</t>
  </si>
  <si>
    <t>Soybean meal, at oil mill/US S</t>
  </si>
  <si>
    <t>Oil mill/CH/I S</t>
  </si>
  <si>
    <t>MOX fuel element for LWR, at nuclear fuel fabrication plant/UCTE S</t>
  </si>
  <si>
    <t>Fuel elements PWR, UO2 4.2% centrifuge &amp; MOX, at nuclear fuel fabrication plant/CH S</t>
  </si>
  <si>
    <t>Fuel elements PWR, UO2 4.2% &amp; MOX, at nuclear fuel fabrication plant/CH S</t>
  </si>
  <si>
    <t>Milking/CH S per ha per kg</t>
  </si>
  <si>
    <t>Mowing, by motor mower/CH S per ha</t>
  </si>
  <si>
    <t>Mowing, by rotary mower/CH S per ha</t>
  </si>
  <si>
    <t>Mulching/CH S per ha</t>
  </si>
  <si>
    <t>Planting/CH S per ha</t>
  </si>
  <si>
    <t>Potato grading/CH S per kg</t>
  </si>
  <si>
    <t>Potato haulm cutting/CH S per ha</t>
  </si>
  <si>
    <t>Potato planting/CH S per ha</t>
  </si>
  <si>
    <t>Slurry spreading, by vacuum tanker/CH S per m3</t>
  </si>
  <si>
    <t>Solid manure loading and spreading, by hydraulic loader and spreader/CH S per kg</t>
  </si>
  <si>
    <t>Sowing/CH S per ha</t>
  </si>
  <si>
    <t>Swath, by rotary windrower/CH S per ha</t>
  </si>
  <si>
    <t>Tillage, cultivating, chiselling/CH S per ha</t>
  </si>
  <si>
    <t>Tillage, currying, by weeder/CH S per ha</t>
  </si>
  <si>
    <t>Tillage, harrowing, by rotary harrow/CH S per ha</t>
  </si>
  <si>
    <t>Tillage, harrowing, by spring tine harrow/CH S per ha</t>
  </si>
  <si>
    <t>Tillage, hoeing and earthing-up, potatoes/CH S per ha</t>
  </si>
  <si>
    <t>Tillage, ploughing/CH S per ha</t>
  </si>
  <si>
    <t>Tillage, rolling/CH S per ha</t>
  </si>
  <si>
    <t>Tillage, rotary cultivator/CH S per ha</t>
  </si>
  <si>
    <t>Dried roughage store, air dried, solar, operation/CH S per kg</t>
  </si>
  <si>
    <t>Dried roughage store, cold-air dried, conventional, operation/CH S per kg</t>
  </si>
  <si>
    <t>Dried roughage store, non ventilated, operation/CH S per kg</t>
  </si>
  <si>
    <t>Label housing system, pig, operation/CH S per piece</t>
  </si>
  <si>
    <t>Loose housing system, cattle, operation/CH S per piece</t>
  </si>
  <si>
    <t>Housing system with fully-slatted floor, pig, operation/CH S per piece</t>
  </si>
  <si>
    <t>Slurry store and processing, operation/CH S per m3</t>
  </si>
  <si>
    <t>Tied housing system, cattle, operation/CH S per piece</t>
  </si>
  <si>
    <t>Agricultural machinery, general, production/CH/I S per kg</t>
  </si>
  <si>
    <t>Agricultural machinery, tillage, production/CH/I S per kg</t>
  </si>
  <si>
    <t>Dried roughage store, air dried, solar/CH/I S per m3</t>
  </si>
  <si>
    <t>Dried roughage store, cold-air dried, conventional/CH/I S per m3</t>
  </si>
  <si>
    <t>Dried roughage store, non ventilated/CH/I S per m3</t>
  </si>
  <si>
    <t>Dung slab/CH/I S per m2</t>
  </si>
  <si>
    <t>Housing system with fully-slatted floor, pig/CH/I S per piece</t>
  </si>
  <si>
    <t>Label housing system, pig/CH/I S per piece</t>
  </si>
  <si>
    <t>Loose housing system, cattle/CH/I S per piece</t>
  </si>
  <si>
    <t>Milking parlour/CH/I S per piece</t>
  </si>
  <si>
    <t>Shed/CH/I S per m2</t>
  </si>
  <si>
    <t>Slurry store and processing/CH/I S per m3</t>
  </si>
  <si>
    <t>Tied housing system, cattle/CH/I S per piece</t>
  </si>
  <si>
    <t>Tower silo, plastic/CH/I S per m3</t>
  </si>
  <si>
    <t>Wire drawing, steel/RER S</t>
  </si>
  <si>
    <t>Idemat2010 Wood chips and saw dust, per kg, 0% MC, EoL system credit LHV</t>
  </si>
  <si>
    <t>Idemat2010 Wood chips and saw dust, per kg, 12% MC, EoL system credit LHV</t>
  </si>
  <si>
    <t>Idemat2010 Wood chips and saw dust, per kg, 50% MC, EoL system credit LHV</t>
  </si>
  <si>
    <t>[A184] Synthetic rubber</t>
  </si>
  <si>
    <t>[A185] Cellulosic manmade fibers</t>
  </si>
  <si>
    <t>[A186] Manmade organic fibers, except cellulosic</t>
  </si>
  <si>
    <t>[A187] Drugs</t>
  </si>
  <si>
    <t>[A188] Soap and other detergents</t>
  </si>
  <si>
    <t>[A189] Polishes and sanitation goods</t>
  </si>
  <si>
    <t>[A190] Surface active agents</t>
  </si>
  <si>
    <t>[A191] Toilet preparations</t>
  </si>
  <si>
    <t>[A192] Paints and allied products</t>
  </si>
  <si>
    <t>[A193] Petroleum refining</t>
  </si>
  <si>
    <t>[A194] Lubricating oils and greases</t>
  </si>
  <si>
    <t>[A195] Products of petroleum and coal, n.e.c.</t>
  </si>
  <si>
    <t>[A196] Asphalt paving mixtures and blocks</t>
  </si>
  <si>
    <t>[A197] Asphalt felts and coatings</t>
  </si>
  <si>
    <t>[A198] Tires and inner tubes</t>
  </si>
  <si>
    <t>[A199] Rubber and plastics footwear</t>
  </si>
  <si>
    <t>[A200] Fabricated rubber products, n.e.c.</t>
  </si>
  <si>
    <t>[A201] Miscellaneous plastics products, n.e.c.</t>
  </si>
  <si>
    <t>[A202] Rubber and plastics hose and belting</t>
  </si>
  <si>
    <t>[A203] Gaskets, packing, and sealing devices</t>
  </si>
  <si>
    <t>[A204] Leather tanning and finishing</t>
  </si>
  <si>
    <t>[A205] Boot and shoe cut stock and findings</t>
  </si>
  <si>
    <t>[A206] Shoes, except rubber</t>
  </si>
  <si>
    <t>[A207] House slippers</t>
  </si>
  <si>
    <t>[A208] Leather gloves and mittens</t>
  </si>
  <si>
    <t>[A209] Luggage</t>
  </si>
  <si>
    <t>[A210] Women's handbags and purses</t>
  </si>
  <si>
    <t>[A211] Personal leather goods, n.e.c.</t>
  </si>
  <si>
    <t>[A212] Leather goods, n.e.c.</t>
  </si>
  <si>
    <t>Pump 40W, at plant/CH/I S</t>
  </si>
  <si>
    <t>Hot water tank factory/CH/I S</t>
  </si>
  <si>
    <t>Calcium carbide, technical grade, at plant/RER S</t>
  </si>
  <si>
    <t>Calcium chloride, CaCl2, at plant/RER S</t>
  </si>
  <si>
    <t>Calcium chloride, CaCl2, at regional storage/CH S</t>
  </si>
  <si>
    <t>Electricity, PV, at 3kWp facade, multi-Si, laminated, integrated/CH S</t>
  </si>
  <si>
    <t>Electricity, PV, at 3kWp facade installation, single-Si, panel, mounted/CH S</t>
  </si>
  <si>
    <t>Electricity, PV, at 3kWp facade installation, multi-Si, panel, mounted/CH S</t>
  </si>
  <si>
    <t>Electricity, hydropower, at pumped storage power plant/SI S</t>
  </si>
  <si>
    <t>Electricity, hydropower, at pumped storage power plant/SK S</t>
  </si>
  <si>
    <t>[A221] Vitreous china table and kitchenware</t>
  </si>
  <si>
    <t>[A222] Fine earthenware table and kitchenware</t>
  </si>
  <si>
    <t>[A223] Porcelain electrical supplies</t>
  </si>
  <si>
    <t>[A224] Pottery products, n.e.c.</t>
  </si>
  <si>
    <t>[A225] Concrete block and brick</t>
  </si>
  <si>
    <t>[A226] Concrete products, except block and brick</t>
  </si>
  <si>
    <t>[A258] Fabricated structural metal</t>
  </si>
  <si>
    <t>[A259] Metal doors, sash, frames, molding, and trim</t>
  </si>
  <si>
    <t>[A260] Fabricated plate work (boiler shops)</t>
  </si>
  <si>
    <t>[A261] Sheet metal work</t>
  </si>
  <si>
    <t>[A262] Architectural and ornamental metal work</t>
  </si>
  <si>
    <t>[A263] Prefabricated metal buildings and components</t>
  </si>
  <si>
    <t>[A264] Miscellaneous structural metal work</t>
  </si>
  <si>
    <t>[A265] Screw machine products, bolts, etc.</t>
  </si>
  <si>
    <t>[A266] Automotive stampings</t>
  </si>
  <si>
    <t>Petrol, 85% vol. ethanol, from biomass, at service station/CH S</t>
  </si>
  <si>
    <t>Petrol, 5% vol. ethanol, from biomass, at service station/CH S</t>
  </si>
  <si>
    <t>Petrol, 4% vol. ETBE additive, with ethanol from biomass, at refinery/RER S</t>
  </si>
  <si>
    <t>Materials, fuels, coal, cokes/briquets, infrastructure: not specified (!)</t>
  </si>
  <si>
    <t>Materials, fuels, lignite, mine, infrastructure: not specified (!)</t>
  </si>
  <si>
    <t>Electricity, medium voltage, production RER, at grid/RER S</t>
  </si>
  <si>
    <t>Transoceanic tanker/OCE/I S</t>
  </si>
  <si>
    <t>Metal working machine, unspecified, at plant/RER/I S (per kg)</t>
  </si>
  <si>
    <t>Idemat2010 Anodising per m2</t>
  </si>
  <si>
    <t>Idemat2010 Autogenuous welding Al 1 per m</t>
  </si>
  <si>
    <t>Idemat2010 Autogenuous welding Al 2 per m</t>
  </si>
  <si>
    <t>Idemat2010 Autogenuous welding Al 3 per m</t>
  </si>
  <si>
    <t>Idemat2010 Cold transforming Al per kg</t>
  </si>
  <si>
    <t xml:space="preserve">Idemat2010 Cutting Al. Laser </t>
  </si>
  <si>
    <t xml:space="preserve">Idemat2010 Cutting Al. Shears </t>
  </si>
  <si>
    <t>Idemat2010 Chain sawing per hr</t>
  </si>
  <si>
    <t>Industrial residual wood chopping, stationary electric chopper, at plant/RER S per kg</t>
  </si>
  <si>
    <t>Power sawing, with catalytic converter/RER S per hr</t>
  </si>
  <si>
    <t>Power sawing, without catalytic converter/RER S per hr</t>
  </si>
  <si>
    <t>Preservative treatment, logs, pressure vessel/RER S per m3</t>
  </si>
  <si>
    <t>Preservative treatment, sawn timber, pressure vessel/RER S per m3</t>
  </si>
  <si>
    <t>Wood chopping, mobile chopper, in forest/RER S per kg</t>
  </si>
  <si>
    <t>Use, computer, laptop, videoconference, certified electricity mix/CH S</t>
  </si>
  <si>
    <t>Use, computer, laptop, videoconference/CH S</t>
  </si>
  <si>
    <t>Use, computer, laptop, work at home, certified electricity mix/CH S</t>
  </si>
  <si>
    <t>Use, computer, laptop, work at home/CH S</t>
  </si>
  <si>
    <t>Use, IP network, videoconference/CH S</t>
  </si>
  <si>
    <t>Use, IP network, work at home/CH S</t>
  </si>
  <si>
    <t>Use, network access devices, certified electricity/CH S</t>
  </si>
  <si>
    <t>Use, network access devices/CH S</t>
  </si>
  <si>
    <t>Videoconference, laptop, participant, certified electricity mix/CH S</t>
  </si>
  <si>
    <t>Videoconference, laptop, participant/CH S</t>
  </si>
  <si>
    <t>Work at home, corporate access, certified electricity mix/CH S</t>
  </si>
  <si>
    <t>Work at home, corporate access/CH S</t>
  </si>
  <si>
    <t xml:space="preserve">Idemat2010 Polyethylene (PE) combustion in electrical power plant </t>
  </si>
  <si>
    <t>Disposal, spoil from coal mining, in surface landfill/GLO S</t>
  </si>
  <si>
    <t>Disposal, spoil from lignite mining, in surface landfill/GLO S</t>
  </si>
  <si>
    <t>only recycling closed loop</t>
  </si>
  <si>
    <t>only recycling without pigment</t>
  </si>
  <si>
    <t xml:space="preserve">Idemat2010 PEEK (Polyetheretherketone), credit </t>
  </si>
  <si>
    <t>Disposal, bicycle/CH/I S</t>
  </si>
  <si>
    <t>Disposal, electric bicycle/CH/I S</t>
  </si>
  <si>
    <t>Disposal, electric scooter/CH/I S</t>
  </si>
  <si>
    <t>Disposal, electric vehicle, LiMn2O4/RER/I S</t>
  </si>
  <si>
    <t>Disposal, passenger car, diesel EURO5, city car/RER/I S</t>
  </si>
  <si>
    <t>Disposal, passenger car, electric, LiMn2O4, city car/RER/I S</t>
  </si>
  <si>
    <t>Disposal, scooter/CH/I S</t>
  </si>
  <si>
    <t>Processing, glass</t>
  </si>
  <si>
    <t>Disposal, lead in car shredder residue, 0% water, to municipal incineration/CH S</t>
  </si>
  <si>
    <t>Wood chips, softwood, from industry, u=40%, at plant/RER S</t>
  </si>
  <si>
    <t>Metal working machine operation, process heat from heavy fuel oil/RER S</t>
  </si>
  <si>
    <t>Metal working machine operation, process heat from hard coal/RER S</t>
  </si>
  <si>
    <t>Electricity, medium voltage, production NO, at grid/NO S</t>
  </si>
  <si>
    <t>Electricity, medium voltage, production NL, at grid/NL S</t>
  </si>
  <si>
    <t>Electricity, medium voltage, production MK, at grid/MK S</t>
  </si>
  <si>
    <t>Electricity, medium voltage, production LU, at grid/LU S</t>
  </si>
  <si>
    <t>Electricity, medium voltage, production IT, at grid/IT S</t>
  </si>
  <si>
    <t>Electricity, medium voltage, production IE, at grid/IE S</t>
  </si>
  <si>
    <t>Use, computer, desktop with CRT monitor, off mode/RER S</t>
  </si>
  <si>
    <t>Dichloromethane, at plant/RER S</t>
  </si>
  <si>
    <t>Electricity, at cogen with biogas engine, agricultural, alloc. exergy/CH S</t>
  </si>
  <si>
    <t>Electricity, wood, at distillery/CH S</t>
  </si>
  <si>
    <t>Supply air input/spent air output cogen unit 160kWe/RER/I S</t>
  </si>
  <si>
    <t>Printed wiring board mounting plant/GLO/I S</t>
  </si>
  <si>
    <t>Wood chips, burned in cogen ORC 1400kWth/CH S</t>
  </si>
  <si>
    <t>[A31] New residential 1 unit structures, nonfarm</t>
  </si>
  <si>
    <t>[A32] New residential 2-4 unit structures, nonfarm</t>
  </si>
  <si>
    <t>[A33] New additions &amp; alterations, nonfarm, construction</t>
  </si>
  <si>
    <t>[A34] New residential garden and high-rise apartments construction</t>
  </si>
  <si>
    <t>[A35] New highways, bridges, and other horizontal construction</t>
  </si>
  <si>
    <t>[A36] New farm residential construction</t>
  </si>
  <si>
    <t>[A37] Petroleum and natural gas well drilling</t>
  </si>
  <si>
    <t>[A38] Petroleum, natural gas, and solid mineral exploration</t>
  </si>
  <si>
    <t>[A39] Access structures for solid mineral development</t>
  </si>
  <si>
    <t>[A40] New office, industrial and commercial buildings construction</t>
  </si>
  <si>
    <t>[A41] Other new construction</t>
  </si>
  <si>
    <t>[A42] Maintenance and repair of farm and nonfarm residential structures</t>
  </si>
  <si>
    <t>Idemat2010 Titanium, recycling credit closed loop (70% virgin part in market mix)</t>
  </si>
  <si>
    <t>Idemat2010 Zinc, recycling credit closed loop (70% virgin part in market mix)</t>
  </si>
  <si>
    <t>Idemat2010 ABS, recycling credit</t>
  </si>
  <si>
    <t>Idemat2010 Cellulose polymers (CA), recycling credit</t>
  </si>
  <si>
    <t>Idemat2010 EVA (Ethylene vinyl acetate), recycling credit</t>
  </si>
  <si>
    <t>Ethanol from ethylene, at plant/RER S</t>
  </si>
  <si>
    <t>Ethyl acetate from butane, at plant/RER S</t>
  </si>
  <si>
    <t>Light fuel oil, burned in industrial furnace 1MW, non-modulating/CH S</t>
  </si>
  <si>
    <t>Light fuel oil, burned in boiler 10kW, non-modulating/CH S</t>
  </si>
  <si>
    <t>Light fuel oil, burned in boiler 10kW condensing, non-modulating/CH S</t>
  </si>
  <si>
    <t>Light fuel oil, burned in boiler 100kW, non-modulating/CH S</t>
  </si>
  <si>
    <t>Light fuel oil, burned in boiler 100kW condensing, non-modulating/CH S</t>
  </si>
  <si>
    <t>Heavy fuel oil, burned in refinery furnace/MJ/RER S</t>
  </si>
  <si>
    <t>Heavy fuel oil, burned in refinery furnace/MJ/CH S</t>
  </si>
  <si>
    <t>Heavy fuel oil, burned in refinery furnace/kg/RER S</t>
  </si>
  <si>
    <t>Heavy fuel oil, burned in refinery furnace/kg/CH S</t>
  </si>
  <si>
    <t>Use, computer, desktop with LCD monitor, sleep/standby mode/RER S</t>
  </si>
  <si>
    <t>Use, computer, desktop with LCD monitor, sleep/standby mode/CH S</t>
  </si>
  <si>
    <t>Use, computer, desktop with LCD monitor, off mode/RER S</t>
  </si>
  <si>
    <t>Use, computer, desktop with LCD monitor, off mode/CH S</t>
  </si>
  <si>
    <t>Electricity, lignite, at power plant/FR S</t>
  </si>
  <si>
    <t>Electricity, lignite, at power plant/GR S</t>
  </si>
  <si>
    <t>Electricity, lignite, at power plant/HU S</t>
  </si>
  <si>
    <t>Electricity, lignite, at power plant/MK S</t>
  </si>
  <si>
    <t>Electricity, lignite, at power plant/PL S</t>
  </si>
  <si>
    <t>Electricity, lignite, at power plant/SI S</t>
  </si>
  <si>
    <t>Gravel, crushed, at mine/CH S</t>
  </si>
  <si>
    <t>Wood chips, burned in cogen ORC 1400kWth, emission control/CH S</t>
  </si>
  <si>
    <t>Wood chips, burned in cogen 6400kWth/CH S</t>
  </si>
  <si>
    <t>Wood chips, burned in cogen 6400kWth, emission control/CH S</t>
  </si>
  <si>
    <t>Idemat2010 PET (Polyethylene terephthalate, recycling credit</t>
  </si>
  <si>
    <t>Idemat2010 PHA, PHB (Polyhydroxyalkanoates), recycling credit</t>
  </si>
  <si>
    <t>Idemat2010 PLA (Polylactide), recycling credit</t>
  </si>
  <si>
    <t>Idemat2010 PMMA, Acrilylic (Polymethyl methacrylate), recycling credit</t>
  </si>
  <si>
    <t>Idemat2010 POM, Acetal (Polyoxymethylene), recycling credit</t>
  </si>
  <si>
    <t>Idemat2010 PP (Polypropylene), recycling credit</t>
  </si>
  <si>
    <t>Idemat2010 PS (Polystyrene), recycle credit</t>
  </si>
  <si>
    <t>Idemat2010 PTFE, Teflon (Polytetrafluoroethylene), recycling credit</t>
  </si>
  <si>
    <t>Idemat2010 PUR (Polyethane), recycling credit</t>
  </si>
  <si>
    <t>Idemat2010 PVC (Polyvinylchloride), recycling credit</t>
  </si>
  <si>
    <t>Idemat2010 Starch-based thermoplastics (TPS), recycling credit</t>
  </si>
  <si>
    <t>Electricity, hydropower, at power plant/SK S</t>
  </si>
  <si>
    <t>Electricity, hydropower, at power plant/SI S</t>
  </si>
  <si>
    <t>Milling, aluminium, small parts/RER S</t>
  </si>
  <si>
    <t>Milling, aluminium, large parts/RER S</t>
  </si>
  <si>
    <t>Natural gas, burned in power plant/ERCOT S</t>
  </si>
  <si>
    <t>Natural gas, burned in power plant/DE S</t>
  </si>
  <si>
    <t>Domestic heating, natural gas</t>
  </si>
  <si>
    <t>Electricity, hydropower, at power plant/AT S</t>
  </si>
  <si>
    <t>Electricity, hydropower, at run-of-river power plant/CH S</t>
  </si>
  <si>
    <t>Electricity, hydropower, at pumped storage power plant/AT S</t>
  </si>
  <si>
    <t>Electricity, nuclear, at power plant pressure water reactor/FR S</t>
  </si>
  <si>
    <t>Electricity, nuclear, at power plant pressure water reactor/DE S</t>
  </si>
  <si>
    <t>Molasses, from sugar beet, at sugar refinery/CH S</t>
  </si>
  <si>
    <t>Heat, natural gas, at industrial furnace &gt;100kW/RER S</t>
  </si>
  <si>
    <t>Electricity, production mix photovoltaic, at plant/GB S</t>
  </si>
  <si>
    <t>Electricity, hydropower, at pumped storage power plant/CH S</t>
  </si>
  <si>
    <t>Electricity, hydropower, at pumped storage power plant/CS S</t>
  </si>
  <si>
    <t>Electricity, hydropower, at pumped storage power plant/CZ S</t>
  </si>
  <si>
    <t>Electricity, hydropower, at pumped storage power plant/DE S</t>
  </si>
  <si>
    <t>Crude oil, production RME, at long distance transport/CH S</t>
  </si>
  <si>
    <t>Crude oil, production RLA, at long distance transport/RER S</t>
  </si>
  <si>
    <t>Crude oil, production RAF, at long distance transport/RER S</t>
  </si>
  <si>
    <t>Crude oil, production RAF, at long distance transport/CH S</t>
  </si>
  <si>
    <t>Electricity, hydropower, at pumped storage power plant/DK S</t>
  </si>
  <si>
    <t>Operation, passenger car, diesel, EURO5/CH S</t>
  </si>
  <si>
    <t>Operation, passenger car, diesel, EURO4/CH S</t>
  </si>
  <si>
    <t>Wood chips, from forest, mixed, burned in furnace 50kW/CH S</t>
  </si>
  <si>
    <t>Zinc, from combined metal production, at refinery/SE S</t>
  </si>
  <si>
    <t>Acetone cyanohydrin, at plant/RER S</t>
  </si>
  <si>
    <t>Acetone from butane, at plant/RER S</t>
  </si>
  <si>
    <t>Acetone, liquid, at plant/RER S</t>
  </si>
  <si>
    <t>Acetonitrile, at plant/RER S</t>
  </si>
  <si>
    <t>Acetylene, at regional storehouse/CH S</t>
  </si>
  <si>
    <t>Acrylic binder, 34% in H2O, at plant/RER S</t>
  </si>
  <si>
    <t>Acrylic dispersion, 65% in H2O, at plant/RER S</t>
  </si>
  <si>
    <t>Rye straw organic, at farm/CH S</t>
  </si>
  <si>
    <t>Silage maize IP, at farm/CH S</t>
  </si>
  <si>
    <t>Silage maize organic, at farm/CH S</t>
  </si>
  <si>
    <t>Soy beans IP, at farm/CH S</t>
  </si>
  <si>
    <t>Materials, fuels, natural gas, produced gas, infrastructure: 1,54E12 MJ or 4,23E10 Nm3 per year</t>
  </si>
  <si>
    <t>Energy, heat, coal, furnace, infrastructure</t>
  </si>
  <si>
    <t>Wood chips, mixed, u=120%, at forest/RER S</t>
  </si>
  <si>
    <t>Wood chips, mixed, from industry, u=40%, at plant/RER S</t>
  </si>
  <si>
    <t>Wood chips, hardwood, u=80%, at forest/RER S</t>
  </si>
  <si>
    <t>Wood chips, hardwood, from industry, u=40%, at plant/RER S</t>
  </si>
  <si>
    <t>Waste wood chips, mixed, from industry, u=40%, at plant/CH S</t>
  </si>
  <si>
    <t>Sawdust, Scandinavian softwood (plant-debarked), u=70%, at plant/NORDEL S</t>
  </si>
  <si>
    <t>Chips, Scandinavian softwood (plant-debarked), u=70%, at plant/NORDEL S</t>
  </si>
  <si>
    <t>Dioxane, at plant/RER S</t>
  </si>
  <si>
    <t>Dipropylene glycol monomethyl ether, at plant/RER S</t>
  </si>
  <si>
    <t>DTPA, diethylenetriaminepentaacetic acid, at plant/RER S</t>
  </si>
  <si>
    <t>Phosphate rock, as P2O5, beneficiated, wet, at plant/US S</t>
  </si>
  <si>
    <t>Phosphorous chloride, at plant/RER S</t>
  </si>
  <si>
    <t>Phosphorus, white, liquid, at plant/RER S</t>
  </si>
  <si>
    <t>Phosphoryl chloride, at plant/RER S</t>
  </si>
  <si>
    <t>Portachrom, at plant/RER S</t>
  </si>
  <si>
    <t>3kWp facade installation, single-Si, laminated, integrated, at building/CH/I S</t>
  </si>
  <si>
    <t>3kWp facade installation, multi-Si, panel, mounted, at building/CH/I S</t>
  </si>
  <si>
    <t>Heat, natural gas, at industrial furnace low-NOx &gt;100kW/RER S</t>
  </si>
  <si>
    <t>Heat, light fuel oil, at industrial furnace 1MW/RER S</t>
  </si>
  <si>
    <t>Heat, heavy fuel oil, at industrial furnace 1MW/RER S</t>
  </si>
  <si>
    <t>The LCA calculation model can be depicted as follows:</t>
  </si>
  <si>
    <t>Protein concentrate, from whey, at fermentation/CH S</t>
  </si>
  <si>
    <t>Grass fibres, at fermentation/CH S</t>
  </si>
  <si>
    <t>DDGS, from rye, at distillery/RER S</t>
  </si>
  <si>
    <t>DDGS, from potatoes, at distillery/CH S</t>
  </si>
  <si>
    <t>DDGS, from corn, at distillery/US S</t>
  </si>
  <si>
    <t>Hard coal supply mix/FR S</t>
  </si>
  <si>
    <t>Hard coal supply mix/ES S</t>
  </si>
  <si>
    <t>Hard coal supply mix/DE S</t>
  </si>
  <si>
    <t>Materials, water, drinking water, infrastructure</t>
  </si>
  <si>
    <t>Solar system, flat plate collector, multiple dwelling, hot water/CH/I S</t>
  </si>
  <si>
    <t>Solar system with evacuated tube collector, one-family house, combined system/CH/I S</t>
  </si>
  <si>
    <t>Anaerobic digestion plant, biowaste/CH/I S</t>
  </si>
  <si>
    <t>Anaerobic digestion plant, agriculture/CH/I S</t>
  </si>
  <si>
    <t>Glycerine, from rape oil, at esterification plant/CH S</t>
  </si>
  <si>
    <t>Glycerine, from rape oil, at esterification plant/RER S</t>
  </si>
  <si>
    <t>Glycerine, from soybean oil, at esterification plant/BR S</t>
  </si>
  <si>
    <t>Disposal, biowaste, 60% H2O, to municipal incineration, future, alloc. price/CH S</t>
  </si>
  <si>
    <t>Use, computer, desktop with LCD monitor, home use/RER S</t>
  </si>
  <si>
    <t>Use, computer, desktop with LCD monitor, home use/CH S</t>
  </si>
  <si>
    <t>Use, computer, desktop with LCD monitor, active mode/RER S</t>
  </si>
  <si>
    <t>Use, computer, desktop with LCD monitor, active mode/CH S</t>
  </si>
  <si>
    <t>Pyridazine-compounds, at regional storehouse/RER S</t>
  </si>
  <si>
    <t>Triazine-compounds, at regional storehouse/CH S</t>
  </si>
  <si>
    <t>Triazine-compounds, at regional storehouse/RER S</t>
  </si>
  <si>
    <t>Wood preservative, creosote, at plant/RER S</t>
  </si>
  <si>
    <t>Wood preservative, inorganic salt, containing Cr, at plant/RER S</t>
  </si>
  <si>
    <t>Fuel elements PWR, UO2 3.9% &amp; MOX, at nuclear fuel fabrication plant/UCTE S</t>
  </si>
  <si>
    <t>Copper, primary, at refinery/GLO S</t>
  </si>
  <si>
    <t>Extrusion, plastic film/RER S</t>
  </si>
  <si>
    <t>Calendering, rigid sheets/RER S</t>
  </si>
  <si>
    <t>Blow moulding/RER S</t>
  </si>
  <si>
    <t>Anode slime, silver and tellurium containing, primary copper production/GLO S</t>
  </si>
  <si>
    <t>Steel, low-alloyed, at plant/RER S</t>
  </si>
  <si>
    <t>Steel, electric, un- and low-alloyed, at plant/RER S</t>
  </si>
  <si>
    <t>Residual wood, hardwood, under bark, air dried, u=20%, at forest road/RER S</t>
  </si>
  <si>
    <t>Provision, stubbed land/MY S</t>
  </si>
  <si>
    <t>Provision, stubbed land/BR S</t>
  </si>
  <si>
    <t>Logs, softwood, at forest/RER S</t>
  </si>
  <si>
    <t>Logs, mixed, at forest/RER S</t>
  </si>
  <si>
    <t>Disposal, building, polyethylene/polypropylene products, to final disposal/CH S</t>
  </si>
  <si>
    <t>Disposal, building, polystyrene isolation, flame-retardant, to final disposal/CH S</t>
  </si>
  <si>
    <t>Disposal, building, plastic plaster, to sorting plant/CH S</t>
  </si>
  <si>
    <t>pallet.year</t>
  </si>
  <si>
    <t>Electricity (industry)</t>
  </si>
  <si>
    <t>Electricity (domestic low)</t>
  </si>
  <si>
    <t>Warehouse. unconditioned</t>
  </si>
  <si>
    <t>Manpower</t>
  </si>
  <si>
    <t>truck driver</t>
  </si>
  <si>
    <t>t</t>
  </si>
  <si>
    <t>Zinc</t>
  </si>
  <si>
    <t>Silicon</t>
  </si>
  <si>
    <t>forklift truck driver</t>
  </si>
  <si>
    <t>Data on Eco-costs 2007</t>
  </si>
  <si>
    <t>[A90] Vegetable oil mills, n.e.c.</t>
  </si>
  <si>
    <t>[A91] Animal and marine fats and oils</t>
  </si>
  <si>
    <t>[A92] Roasted coffee</t>
  </si>
  <si>
    <t>[A93] Edible fats and oils, n.e.c.</t>
  </si>
  <si>
    <t>[A94] Manufactured ice</t>
  </si>
  <si>
    <t>[A95] Macaroni, spaghetti, vermicelli, and noodles</t>
  </si>
  <si>
    <t>[A96] Potato chips and similar snacks</t>
  </si>
  <si>
    <t>[A97] Food preparations, n.e.c.</t>
  </si>
  <si>
    <t>[A98] Cigarettes</t>
  </si>
  <si>
    <t>[A99] Cigars</t>
  </si>
  <si>
    <t>[A100] Chewing and smoking tobacco and snuff</t>
  </si>
  <si>
    <t>[A101] Tobacco stemming and redrying</t>
  </si>
  <si>
    <t>[A102] Broadwoven fabric mills and fabric finishing plants</t>
  </si>
  <si>
    <t xml:space="preserve">Materials, fuels, oil, crude oil, production, infrastructure: platforms not specified, refinery 1 mio tonnes crude oil total throughout 30 years, wells (€/m) </t>
  </si>
  <si>
    <t>Materials, fuels, oil, infratrsucture: tank storage and fuel stations total throughput during 60 years life time 4,8 mio m3 in switserland</t>
  </si>
  <si>
    <t>3.  table "full lists Ecoinvent": Ecoinvent ecocosts of materials, products, energy, transport, prossessing, etc. calculated from ecoinvent v2</t>
  </si>
  <si>
    <t>It is adviced to use the tables in the order of their sequence (first table 1, when it is not available in 1 then 2 etc.) since their complexity and/or size increase</t>
  </si>
  <si>
    <t>Electricity, high voltage, at grid/IT S</t>
  </si>
  <si>
    <t>Electricity, high voltage, at grid/IE S</t>
  </si>
  <si>
    <t>[A107] Coated fabrics, not rubberized</t>
  </si>
  <si>
    <t>[A108] Tire cord and fabrics</t>
  </si>
  <si>
    <t>[A109] Cordage and twine</t>
  </si>
  <si>
    <t>[A110] Nonwoven fabrics</t>
  </si>
  <si>
    <t>[A111] Textile goods, n.e.c.</t>
  </si>
  <si>
    <t>[A112] Women's hosiery, except socks</t>
  </si>
  <si>
    <t>[A113] Hosiery, n.e.c.</t>
  </si>
  <si>
    <t>[A114] Knit fabric mills</t>
  </si>
  <si>
    <t>[A115] Apparel made from purchased materials</t>
  </si>
  <si>
    <t>[A116] Curtains and draperies</t>
  </si>
  <si>
    <t>[A117] Housefurnishings, n.e.c.</t>
  </si>
  <si>
    <t>[A118] Textile bags</t>
  </si>
  <si>
    <t>[A119] Canvas and related products</t>
  </si>
  <si>
    <t>[A120] Pleating and stitching</t>
  </si>
  <si>
    <t>[A121] Automotive and apparel trimmings</t>
  </si>
  <si>
    <t>[A122] Schiffli machine embroideries</t>
  </si>
  <si>
    <t>[A123] Fabricated textile products, n.e.c.</t>
  </si>
  <si>
    <t>[A124] Logging</t>
  </si>
  <si>
    <t>[A125] Sawmills and planing mills, general</t>
  </si>
  <si>
    <t>[A126] Hardwood dimension and flooring mills</t>
  </si>
  <si>
    <t>[A127] Special product sawmills, n.e.c.</t>
  </si>
  <si>
    <t>[A128] Millwork</t>
  </si>
  <si>
    <t>[A129] Wood kitchen cabinets</t>
  </si>
  <si>
    <t>Paper, newsprint, at regional storage/RER S</t>
  </si>
  <si>
    <t>Paper, newsprint, at regional storage/CH S</t>
  </si>
  <si>
    <t>Paper, newsprint, at plant/CH S</t>
  </si>
  <si>
    <t>Paper, newsprint, 0% DIP, at plant/RER S</t>
  </si>
  <si>
    <t>Kraft paper, unbleached, at plant/RER S</t>
  </si>
  <si>
    <t>Ventilation equipment, Twl-700, at plant/RER S</t>
  </si>
  <si>
    <t>Ventilation equipment, Storkair G 90, at plant/RER S</t>
  </si>
  <si>
    <t>Ventilation equipment, KWLC 1200, at plant/RER S</t>
  </si>
  <si>
    <t>Ventilation equipment, KWL 250, at plant/RER S</t>
  </si>
  <si>
    <t>Ventilation equipment, GE 250 RH, at plant/CH S</t>
  </si>
  <si>
    <t>Ventilation equipment, decentralized, 180-250 m3/h, at plant/RER S</t>
  </si>
  <si>
    <t>Barley grains conventional, Saxony-Anhalt, at farm/DE S</t>
  </si>
  <si>
    <t>Cogen unit 500kWe, components for heat only/RER/I S</t>
  </si>
  <si>
    <t>Cogen unit 500kWe, components for electricity only/RER/I S</t>
  </si>
  <si>
    <t>Compressed air, average installation, &gt;30kW, 7 bar gauge, at supply network/RER S</t>
  </si>
  <si>
    <t>Compressed air, average installation, &gt;30kW, 6 bar gauge, at supply network/RER S</t>
  </si>
  <si>
    <t>Deep drawing, steel, 650 kN press, automode operation/RER S</t>
  </si>
  <si>
    <t>Deep drawing, steel, 38000 kN press, single stroke operation/RER S</t>
  </si>
  <si>
    <t>Disposal, wood ash mixture, pure, 0% water, to municipal incineration/CH S</t>
  </si>
  <si>
    <t>Disposal, bilge oil, 90% water, to hazardous waste incineration/CH S</t>
  </si>
  <si>
    <t>Disposal, antifreezer liquid, 51.8% water, to hazardous waste incineration/CH S</t>
  </si>
  <si>
    <t>Process-specific burdens, slag compartment/CH S</t>
  </si>
  <si>
    <t>Process-specific burdens, municipal waste incineration/CH S</t>
  </si>
  <si>
    <t>Disposal, zinc in car shredder residue, 0% water, to municipal incineration/CH S</t>
  </si>
  <si>
    <t>Idemat2010 Tiama  plantation</t>
  </si>
  <si>
    <t>Idemat2010 Tiama FSC</t>
  </si>
  <si>
    <t>Idemat2010 Tiama natural forrest</t>
  </si>
  <si>
    <t>Idemat2010 Walnut</t>
  </si>
  <si>
    <t>Idemat2010 Yang  plantation</t>
  </si>
  <si>
    <t>Idemat2010 Yang FSC</t>
  </si>
  <si>
    <t>Idemat2010 Yang natural forrest</t>
  </si>
  <si>
    <t>Idemat2010 Aningre  plantation</t>
  </si>
  <si>
    <t>Idemat2010 Aningre FSC</t>
  </si>
  <si>
    <t>Idemat2010 Aningre natural forest</t>
  </si>
  <si>
    <t>Idemat2010 Avodire  plantation</t>
  </si>
  <si>
    <t>Heat, light fuel oil, at boiler 100kW, non-modulating/CH S</t>
  </si>
  <si>
    <t>Heat, light fuel oil, at boiler 100kW condensing, non-modulating/CH S</t>
  </si>
  <si>
    <t>Heat, heavy fuel oil, at industrial furnace 1MW/CH S</t>
  </si>
  <si>
    <t>Light fuel oil, burned in industrial furnace 1MW, non-modulating/RER S</t>
  </si>
  <si>
    <t>Bark chips, softwood, u=140%, at plant/RER S</t>
  </si>
  <si>
    <t>Bark chips, softwood, u=140%, at forest road/RER S</t>
  </si>
  <si>
    <t>Meranti, standing, under bark, u=70%, in rainforest/MY S</t>
  </si>
  <si>
    <t>Paraná pine, standing, under bark, in rain forest/BR S</t>
  </si>
  <si>
    <t>Raw cork, at forest road/RER S</t>
  </si>
  <si>
    <t>Electricity, high voltage, production NO, at grid/NO S</t>
  </si>
  <si>
    <t>Electricity, high voltage, production NL, at grid/NL S</t>
  </si>
  <si>
    <t>Operation, passenger car, petrol, 15% vol. ETBE with ethanol from biomass, EURO4/CH S</t>
  </si>
  <si>
    <t>Printed wiring board, power supply unit desktop PC, solder mix, at plant/GLO S</t>
  </si>
  <si>
    <t>Printed wiring board, surface mount, at plant/GLO S</t>
  </si>
  <si>
    <t>Printed wiring board, surface mount, lead-containing surface, at plant/GLO S</t>
  </si>
  <si>
    <t>Printed wiring board, surface mount, lead-free surface, at plant/GLO S</t>
  </si>
  <si>
    <t>Printed wiring board, surface mounted, unspec., Pb containing, at plant/GLO S</t>
  </si>
  <si>
    <t>Printed wiring board, surface mounted, unspec., Pb free, at plant/GLO S</t>
  </si>
  <si>
    <t>Printed wiring board, surface mounted, unspec., solder mix, at plant/GLO S</t>
  </si>
  <si>
    <t>Printed wiring board, through-hole mounted, unspec., Pb containing, at plant/GLO S</t>
  </si>
  <si>
    <t>Printed wiring board, through-hole mounted, unspec., Pb free, at plant/GLO S</t>
  </si>
  <si>
    <t>Printed wiring board, through-hole mounted, unspec., solder mix, at plant/GLO S</t>
  </si>
  <si>
    <t>Printed wiring board, through-hole, at plant/GLO S</t>
  </si>
  <si>
    <t>Printed wiring board, through-hole, lead-containing surface, at plant/GLO S</t>
  </si>
  <si>
    <t>Printed wiring board, through-hole, lead-free surface, at plant/GLO S</t>
  </si>
  <si>
    <t>Ethanol, 95% in H2O, from wood, at distillery/SE S</t>
  </si>
  <si>
    <t>Ethanol, 99.7% in H2O, from Swedish wood, at service station/CH S</t>
  </si>
  <si>
    <t>Ethanol, 99.7% in H2O, from wood, at distillation/SE S</t>
  </si>
  <si>
    <t>Petrol, 85% vol. ethanol, from Swedish wood, at service station/CH S</t>
  </si>
  <si>
    <t>Methane, 96 vol-%, from biogas, at purification/CH S</t>
  </si>
  <si>
    <t>Methane, 96 vol-%, from biogas, from high pressure network, at service station/CH S</t>
  </si>
  <si>
    <t>Methane, 96 vol-%, from biogas, from low pressure network, at service station/CH S</t>
  </si>
  <si>
    <t>Methane, 96 vol-%, from biogas, from medium pressure network, at service station/CH S</t>
  </si>
  <si>
    <t>Methane, 96 vol-%, from biogas, high pressure, at consumer/CH S</t>
  </si>
  <si>
    <t>Methane, 96 vol-%, from biogas, low pressure, at consumer/CH S</t>
  </si>
  <si>
    <t>Methane, 96 vol-%, from biogas, production mix, at service station/CH S</t>
  </si>
  <si>
    <t>Methane, 96 vol.-%, from synthetic gas, wood, at plant/CH S</t>
  </si>
  <si>
    <t>Idemat2010 Crude oil General (excl. combustion)</t>
  </si>
  <si>
    <t>Electric installation, photovoltaic plant, at plant/CH/I S</t>
  </si>
  <si>
    <t>Compressed air, optimised generation, &gt;30kW, 6 bar gauge, at compressor/RER S</t>
  </si>
  <si>
    <t>Spiral-seam duct, steel, DN 400, at plant/RER S</t>
  </si>
  <si>
    <t>Spiral-seam duct, steel, DN 125, at plant/RER S</t>
  </si>
  <si>
    <t>Electricity, production mix CZ/CZ S</t>
  </si>
  <si>
    <t>Hard coal supply mix/IT S</t>
  </si>
  <si>
    <t>Hard coal supply mix/HR S</t>
  </si>
  <si>
    <t>Electricity, production mix photovoltaic, at plant/FI S</t>
  </si>
  <si>
    <t>Idemat2010 NiCd battery C-cell</t>
  </si>
  <si>
    <t>Idemat2010 NiMH battery for laptops</t>
  </si>
  <si>
    <t>Idemat2010 NiMH battery for scooters and cars</t>
  </si>
  <si>
    <t>Idemat2010 solder Lead Tin/Lead  60/40 (normal)</t>
  </si>
  <si>
    <t>Idemat2010 solder leadfree electronic industry (Ag3.9, Cu0.6)</t>
  </si>
  <si>
    <t>Idemat2010 solder Tin/Lead 63/37 solder electronic industry</t>
  </si>
  <si>
    <t>CZ single crystalline silicon, electronics, at plant/RER S</t>
  </si>
  <si>
    <t>CZ single crystalline silicon, photovoltaics, at plant/RER S</t>
  </si>
  <si>
    <t>Metallization paste, back side, aluminium, at plant/RER S</t>
  </si>
  <si>
    <t>Metallization paste, back side, at plant/RER S</t>
  </si>
  <si>
    <t>Metallization paste, front side, at plant/RER S</t>
  </si>
  <si>
    <t>Multi-Si wafer, at plant/RER S</t>
  </si>
  <si>
    <t>FEFCO report corrected: incl fuel, maintenance, depreciation, excl driver, road. See also excell sheet truck+trailer website page LCA-&gt;Fast Track</t>
  </si>
  <si>
    <t>Disposal, cement, hydrated, 0% water, to residual material landfill/CH S</t>
  </si>
  <si>
    <t>Disposal, catalyst base Eth.oxide prod., 0% water, to residual material landfill/CH S</t>
  </si>
  <si>
    <t>Disposal, catalyst base CH2O production, 0% water, to residual material landfill/CH S</t>
  </si>
  <si>
    <t>Disposal, carbon SPL, Al elec.lysis, 0% water, to residual material landfill/CH S</t>
  </si>
  <si>
    <t>Disposal, basic oxygen furnace wastes, 0% water, to residual material landfill/CH S</t>
  </si>
  <si>
    <t>Disposal, average incineration residue, 0% water, to residual material landfill/CH S</t>
  </si>
  <si>
    <t>Disposal, ash from paper prod. sludge, 0% water, to residual material landfill/CH S</t>
  </si>
  <si>
    <t>Electricity mix/CH S</t>
  </si>
  <si>
    <t>Electricity mix/BR S</t>
  </si>
  <si>
    <t>Electricity mix/BG S</t>
  </si>
  <si>
    <t>Electricity mix/BE S</t>
  </si>
  <si>
    <t>Electricity mix/BA S</t>
  </si>
  <si>
    <t>Electricity mix/AT S</t>
  </si>
  <si>
    <t>Electricity mix, SBB/CH S</t>
  </si>
  <si>
    <t>Idemat2010 NiCr20Co18Ti</t>
  </si>
  <si>
    <t>Logs, hardwood, at forest/RER S</t>
  </si>
  <si>
    <t>Industrial wood, softwood, under bark, u=140%, at forest road/RER S</t>
  </si>
  <si>
    <t>Electricity, high voltage, at grid/ES S</t>
  </si>
  <si>
    <t>Electricity, high voltage, at grid/DK S</t>
  </si>
  <si>
    <t>Electricity, high voltage, at grid/DE S</t>
  </si>
  <si>
    <t>Electricity, high voltage, at grid/CZ S</t>
  </si>
  <si>
    <t>Electricity, high voltage, at grid/CS S</t>
  </si>
  <si>
    <t>Electricity, high voltage, at grid/CN S</t>
  </si>
  <si>
    <t>Electricity, high voltage, at grid/CH S</t>
  </si>
  <si>
    <t>Electricity, high voltage, at grid/BR S</t>
  </si>
  <si>
    <t>Electricity, high voltage, at grid/BG S</t>
  </si>
  <si>
    <t>Electricity, high voltage, at grid/BE S</t>
  </si>
  <si>
    <t>Electricity, high voltage, at grid/BA S</t>
  </si>
  <si>
    <t>Electricity, high voltage, at grid/AT S</t>
  </si>
  <si>
    <t>Electricity, high voltage, aluminium industry, at grid/GLO S</t>
  </si>
  <si>
    <t>Electricity, low voltage, production SK, at grid/SK S</t>
  </si>
  <si>
    <t>Electricity, low voltage, production SI, at grid/SI S</t>
  </si>
  <si>
    <t>Electricity, low voltage, production SE, at grid/SE S</t>
  </si>
  <si>
    <t>Electricity, low voltage, production RO, at grid/RO S</t>
  </si>
  <si>
    <t>Electricity, low voltage, production RER, at grid/RER S</t>
  </si>
  <si>
    <t>[A158] Stationery, tablets, and related products</t>
  </si>
  <si>
    <t>[A159] Converted paper products, n.e.c.</t>
  </si>
  <si>
    <t>[A160] Paper and paperboard mills</t>
  </si>
  <si>
    <t>[A161] Paperboard containers and boxes</t>
  </si>
  <si>
    <t>[A162] Newspapers</t>
  </si>
  <si>
    <t>[A163] Periodicals</t>
  </si>
  <si>
    <t>[A164] Book publishing</t>
  </si>
  <si>
    <t>[A165] Book printing</t>
  </si>
  <si>
    <t>[A166] Miscellaneous publishing</t>
  </si>
  <si>
    <t>[A167] Commercial printing</t>
  </si>
  <si>
    <t>[A168] Manifold business forms</t>
  </si>
  <si>
    <t>[A169] Blankbooks, looseleaf binders and devices</t>
  </si>
  <si>
    <t>[A170] Greeting cards</t>
  </si>
  <si>
    <t>[A171] Bookbinding and related work</t>
  </si>
  <si>
    <t>[A172] Typesetting</t>
  </si>
  <si>
    <t>[A173] Platemaking and related services</t>
  </si>
  <si>
    <t>[A174] Industrial inorganic and organic chemicals</t>
  </si>
  <si>
    <t>[A175] Nitrogenous and phosphatic fertilizers</t>
  </si>
  <si>
    <t>[A176] (Household use of) pesticides and agricultural chemicals, n.e.c.</t>
  </si>
  <si>
    <t>[A177] Gum and wood chemicals</t>
  </si>
  <si>
    <t>[A178] Adhesives and sealants</t>
  </si>
  <si>
    <t>[A179] Explosives</t>
  </si>
  <si>
    <t>[A180] Printing ink</t>
  </si>
  <si>
    <t>[A181] Carbon black</t>
  </si>
  <si>
    <t>[A182] Chemicals and chemical preparations, n.e.c.</t>
  </si>
  <si>
    <t>[A183] Plastics materials and resins</t>
  </si>
  <si>
    <t>Disposal, refinery sludge, 89.5% water, to landfarming/CH S</t>
  </si>
  <si>
    <t>Compressed air, optimised installation, &gt;30kW, 8 bar gauge, at supply network/RER S</t>
  </si>
  <si>
    <t>Compressed air, optimised installation, &gt;30kW, 7 bar gauge, at supply network/RER S</t>
  </si>
  <si>
    <t>Natural gas, burned in gas motor, for storage/GLO S</t>
  </si>
  <si>
    <t>Natural gas, burned in gas motor, for storage/DZ S</t>
  </si>
  <si>
    <t>Natural gas, burned in gas motor, for storage/DE S</t>
  </si>
  <si>
    <t>Gas turbine, 10MWe, at production plant/RER/I S</t>
  </si>
  <si>
    <t>Natural gas, burned in power plant/WECC S</t>
  </si>
  <si>
    <t>Logs, softwood, burned in furnace 100kW/CH S</t>
  </si>
  <si>
    <t>Gas combined cycle power plant, 400MWe/RER/I S</t>
  </si>
  <si>
    <t>Electric parts of cogen unit 160kWe/RER/I S</t>
  </si>
  <si>
    <t>Control cabinet cogen unit 160kWe/RER/I S</t>
  </si>
  <si>
    <t>Sawn timber (SFM), azobe, planed, air dried, u=15%, CM, at sawmill/RER S</t>
  </si>
  <si>
    <t>Plywood, outdoor use, at plant/RER S</t>
  </si>
  <si>
    <t>Plywood, indoor use, at plant/RER S</t>
  </si>
  <si>
    <t>Particle board, outdoor use, at plant/RER S</t>
  </si>
  <si>
    <t>Particle board, indoor use, at plant/RER S</t>
  </si>
  <si>
    <t>Particle board, cement bonded, at plant/RER S</t>
  </si>
  <si>
    <t>Hard coal power plant, 500MW/GLO/I S</t>
  </si>
  <si>
    <t>Hard coal power plant, 100MW/GLO/I S</t>
  </si>
  <si>
    <t>Electricity, natural gas, at turbine, 10MW/GLO S</t>
  </si>
  <si>
    <t>Ethanol, 99.7% in H2O, from biomass, production RER, at service station/CH S</t>
  </si>
  <si>
    <t>Parathion, at regional storehouse/RER S</t>
  </si>
  <si>
    <t>Pesticide unspecified, at regional storehouse/CH S</t>
  </si>
  <si>
    <t>Pesticide unspecified, at regional storehouse/RER S</t>
  </si>
  <si>
    <t>Phenoxy-compounds, at regional storehouse/CH S</t>
  </si>
  <si>
    <t>Fatty alcohol, from coconut oil, at plant/RER S</t>
  </si>
  <si>
    <t>Disposal, mineral wool, 0% water, to inert material landfill/CH S</t>
  </si>
  <si>
    <t>maintenance services</t>
  </si>
  <si>
    <t>Petrol, 4% vol. ETBE additive, EtOH f. biomass, prod. RER, at service station/CH S</t>
  </si>
  <si>
    <t>Petrol, 15% vol. ETBE additive, with ethanol from biomass, at refinery/RER S</t>
  </si>
  <si>
    <t>ceramic finishing energy</t>
  </si>
  <si>
    <t>autoclave moulding</t>
  </si>
  <si>
    <t>compression molding</t>
  </si>
  <si>
    <t>filament winding</t>
  </si>
  <si>
    <t>resin spray-up</t>
  </si>
  <si>
    <t>resin transfer molding (RTM)</t>
  </si>
  <si>
    <t xml:space="preserve">This list has been calculated  with Simapro 7.2.3, partly based on ecoinvent v2.2  LCI data (www.ecoinvent.ch) </t>
  </si>
  <si>
    <t>Idemat 2010 data</t>
  </si>
  <si>
    <t>Biogas, from sewage sludge, at storage/CH S</t>
  </si>
  <si>
    <t>materials, electronics, photovoltaic, infrastructure: first plant 10 million solar cells per year; second plant 1 million wafers per year</t>
  </si>
  <si>
    <t>Electricity, low voltage, at grid/SI S</t>
  </si>
  <si>
    <t>Electricity, low voltage, at grid/SE S</t>
  </si>
  <si>
    <t>Industrial residue wood, hardwood, including bark, air dried, u=20%, at plant/RER S</t>
  </si>
  <si>
    <t>Industrial residue wood, from planing, softwood, kiln dried, u=10%, at plant/RER S</t>
  </si>
  <si>
    <t>Disposal, packaging paper, 13.7% water, to sanitary landfill/CH S</t>
  </si>
  <si>
    <t>Cement cast plaster floor, at plant/CH S</t>
  </si>
  <si>
    <t>Base plaster, at plant/CH S</t>
  </si>
  <si>
    <t>Ethoxylated alcohols (AE3), coconut oil, at plant/RER S</t>
  </si>
  <si>
    <t>Ethoxylated alcohols (AE11), palm oil, at plant/RER S</t>
  </si>
  <si>
    <t>Esterquat, tallow, at plant/RER S</t>
  </si>
  <si>
    <t>Esterquat, coconut oil and palm kernel oil, at plant/RER S</t>
  </si>
  <si>
    <t>Urea, as N, at regional storehouse/RER S</t>
  </si>
  <si>
    <t>Compost, at plant/CH S</t>
  </si>
  <si>
    <t>Horn meal, at regional storehouse/CH S</t>
  </si>
  <si>
    <t>Electricity, oil, at power plant/CZ S</t>
  </si>
  <si>
    <t>Electricity, oil, at power plant/CS S</t>
  </si>
  <si>
    <t>Electricity, oil, at power plant/BE S</t>
  </si>
  <si>
    <t>Electricity, oil, at power plant/AT S</t>
  </si>
  <si>
    <t>Electricity, at refinery/RER S</t>
  </si>
  <si>
    <t>Operation, lorry 16-32t, EURO5/RER S</t>
  </si>
  <si>
    <t>Disposal, polypropylene, 15.9% water, to municipal incineration/CH S</t>
  </si>
  <si>
    <t>Disposal, polyethylene, 0.4% water, to municipal incineration/CH S</t>
  </si>
  <si>
    <t>Excavation, hydraulic digger/RER S</t>
  </si>
  <si>
    <t>Electricity, hydropower, at power plant/SE S</t>
  </si>
  <si>
    <t>Disposal, catalytic converter for cars, 0% water, to underground deposit/DE S</t>
  </si>
  <si>
    <t>Disposal, polystyrene, 0.2% water, to municipal incineration/CH S</t>
  </si>
  <si>
    <t>Copper carbonate, at plant/RER S</t>
  </si>
  <si>
    <t>Copper oxide, at plant/RER S</t>
  </si>
  <si>
    <t>Cryolite, at plant/RER S</t>
  </si>
  <si>
    <t>Diborane, at plant/GLO S</t>
  </si>
  <si>
    <t>Graphite, at plant/RER S</t>
  </si>
  <si>
    <t>Hydrogen peroxide, 50% in H2O, at plant/RER S</t>
  </si>
  <si>
    <t>Silica sand, at plant/DE S</t>
  </si>
  <si>
    <t>Heat, digester sludge, at incineration plant, future, allocation price/CH S</t>
  </si>
  <si>
    <t>Electricity, production mix photovoltaic, at plant/IT S</t>
  </si>
  <si>
    <t>Electricity, production mix photovoltaic, at plant/IE S</t>
  </si>
  <si>
    <t>Electricity, production mix photovoltaic, at plant/FR S</t>
  </si>
  <si>
    <t xml:space="preserve">Electroplating Zinc </t>
  </si>
  <si>
    <t xml:space="preserve">Phosphating (Fe s) </t>
  </si>
  <si>
    <t xml:space="preserve">Phosphating (Zn i) </t>
  </si>
  <si>
    <t xml:space="preserve">Phosphating (Zn s) </t>
  </si>
  <si>
    <t>Extruding aluminium</t>
  </si>
  <si>
    <t>Copper, virgin</t>
  </si>
  <si>
    <t>Copper, mix in normal trade</t>
  </si>
  <si>
    <t>Stainless steel (304)</t>
  </si>
  <si>
    <t>Steel</t>
  </si>
  <si>
    <t>Magnesium</t>
  </si>
  <si>
    <t>Fluorescent whitening agent distyrylbiphenyl type, at plant/RER S</t>
  </si>
  <si>
    <t>DAS-1, fluorescent whitening agent triazinylaminostilben type, at plant/RER S</t>
  </si>
  <si>
    <t>Flat glass, coated, at plant/RER S</t>
  </si>
  <si>
    <t>Fuel elements PWR, UO2 3.8% &amp; MOX, at nuclear fuel fabrication plant/FR S</t>
  </si>
  <si>
    <t>ecocosts of CO2 emissions only; for Nox and dust add 0,04 €, see car emissions 2007 database. Do not forget to add the production phase.</t>
  </si>
  <si>
    <t>Soy beans organic, at farm/CH S</t>
  </si>
  <si>
    <t>Packaging glass, green, at plant/DE S</t>
  </si>
  <si>
    <t>Packaging glass, green, at plant/CH S</t>
  </si>
  <si>
    <t>Electricity, hydropower, at pumped storage power plant/GB S</t>
  </si>
  <si>
    <t>Heavy fuel oil, at regional storage/CH S</t>
  </si>
  <si>
    <t>Heavy fuel oil, at refinery/RER S</t>
  </si>
  <si>
    <t>Heavy fuel oil, at refinery/CH S</t>
  </si>
  <si>
    <t>Regional distribution, oil products/RER/I S</t>
  </si>
  <si>
    <t>Ethyl benzene, at plant/RER S</t>
  </si>
  <si>
    <t>Ethylene dichloride, at plant/RER S</t>
  </si>
  <si>
    <t>Ethylene glycol diethyl ether, at plant/RER S</t>
  </si>
  <si>
    <t>Ethylene glycol dimethyl ether, at plant/RER S</t>
  </si>
  <si>
    <t>Ethylene glycol monoethyl ether, at plant/RER S</t>
  </si>
  <si>
    <t>Ethylene glycol, at plant/RER S</t>
  </si>
  <si>
    <t>Ethylene oxide, at plant/RER S</t>
  </si>
  <si>
    <t>Ethylene, average, at plant/RER S</t>
  </si>
  <si>
    <t>Treatment, CRT tube production effluent, to wastewater treatment, class 2/CH S</t>
  </si>
  <si>
    <t>Treatment, condensate from light oil boiler, to wastewater treatment, class 2/CH S</t>
  </si>
  <si>
    <t>Treatment, concrete production effluent, to wastewater treatment, class 3/CH S</t>
  </si>
  <si>
    <t>Operation, aircraft, passenger, intercontinental/RER S (€/passengerkm)</t>
  </si>
  <si>
    <t>Exhaust air roof hood, steel, DN 400, at plant/CH S</t>
  </si>
  <si>
    <t>Exhaust air outlet, steel/aluminum, 85x365 mm, at plant/CH S</t>
  </si>
  <si>
    <t>Elbow 90°, steel, 100x50 mm, at plant/RER S</t>
  </si>
  <si>
    <t>Printed wiring board mounting facilities, THT type/GLO/I S</t>
  </si>
  <si>
    <t>kg wood (dry), biobased plastics</t>
  </si>
  <si>
    <t>mPt</t>
  </si>
  <si>
    <t>Smog</t>
  </si>
  <si>
    <t>BEES</t>
  </si>
  <si>
    <t xml:space="preserve">Global </t>
  </si>
  <si>
    <t>warming</t>
  </si>
  <si>
    <t xml:space="preserve">HH </t>
  </si>
  <si>
    <t>cancer</t>
  </si>
  <si>
    <t>HH</t>
  </si>
  <si>
    <t>noncancer</t>
  </si>
  <si>
    <t xml:space="preserve">HH criteria </t>
  </si>
  <si>
    <t>air pollutants</t>
  </si>
  <si>
    <t>resource depletion</t>
  </si>
  <si>
    <t xml:space="preserve">Indoor </t>
  </si>
  <si>
    <t>Ventilation of dwellings, decentralized, 6 x 120 m3/h, PE ducts, with GHE/CH S</t>
  </si>
  <si>
    <t>Ventilation of dwellings, central, 1 x 720 m3/h, steel ducts, with GHE/CH S</t>
  </si>
  <si>
    <t>Ventilation of dwellings, central, 1 x 720 m3/h, PE ducts, with GHE/CH S</t>
  </si>
  <si>
    <t>Energy reduction, ventilation system, 6 x 120 m3/h, steel ducts, without GHE/CH S</t>
  </si>
  <si>
    <t>Energy reduction, ventilation system, 6 x 120 m3/h, steel ducts, with GHE/CH S</t>
  </si>
  <si>
    <t>Energy reduction, ventilation system, 6 x 120 m3/h, PE ducts, without GHE/CH S</t>
  </si>
  <si>
    <t>Electricity, hydropower, at power plant/NO S</t>
  </si>
  <si>
    <t>Electricity, at wind power plant/CH S</t>
  </si>
  <si>
    <t>Electricity, at wind power plant Simplon 30kW/CH S</t>
  </si>
  <si>
    <t>Electricity, at wind power plant Grenchenberg 150kW/CH S</t>
  </si>
  <si>
    <t>Electricity, at wind power plant 800kW/RER S</t>
  </si>
  <si>
    <t>Electricity, at wind power plant 800kW/CH S</t>
  </si>
  <si>
    <t>Electricity, at wind power plant 600kW/CH S</t>
  </si>
  <si>
    <t>Electricity, at wind power plant 2MW, offshore/OCE S</t>
  </si>
  <si>
    <t>Wind power plant 800kW, moving parts/RER/I S</t>
  </si>
  <si>
    <t>Disposal, air distribution housing, steel, 120 m3/h/CH S</t>
  </si>
  <si>
    <t>Power saw, without catalytic converter/RER/I S</t>
  </si>
  <si>
    <t>Gold, at refinery/ZA S</t>
  </si>
  <si>
    <t>Gold, at refinery/US S</t>
  </si>
  <si>
    <t>Gold, at refinery/TZ S</t>
  </si>
  <si>
    <t>Gold, at refinery/CA S</t>
  </si>
  <si>
    <t>3kWp facade installation, multi-Si, laminated, integrated, at building/CH/I S</t>
  </si>
  <si>
    <t>Logs, hardwood, burned in furnace 100kW/CH S</t>
  </si>
  <si>
    <t>Furnace, wood chips, softwood, 50kW/CH/I S</t>
  </si>
  <si>
    <t>Furnace, wood chips, softwood, 300kW/CH/I S</t>
  </si>
  <si>
    <t>Furnace, wood chips, softwood, 1000kW/CH/I S</t>
  </si>
  <si>
    <t>Furnace, wood chips, mixed, 50kW/CH/I S</t>
  </si>
  <si>
    <t>Furnace, wood chips, mixed, 300kW/CH/I S</t>
  </si>
  <si>
    <t>Furnace, wood chips, mixed, 1000kW/CH/I S</t>
  </si>
  <si>
    <t>Furnace, wood chips, hardwood, 50kW/CH/I S</t>
  </si>
  <si>
    <t>Furnace, wood chips, hardwood, 300kW/CH/I S</t>
  </si>
  <si>
    <t>Furnace, wood chips, hardwood, 1000kW/CH/I S</t>
  </si>
  <si>
    <t>Furnace, pellets, 50kW/CH/I S</t>
  </si>
  <si>
    <t>Methanol, from biomass, at regional storage/CH S</t>
  </si>
  <si>
    <t>Ethyl tert-butyl ether, from bioethanol, at plant/RER S</t>
  </si>
  <si>
    <t>Digested matter, application in agriculture/CH S</t>
  </si>
  <si>
    <t>Beet chips, at fermentation plant/CH S</t>
  </si>
  <si>
    <t>Natural gas, burned in power plant/RFC S</t>
  </si>
  <si>
    <t>Land fill</t>
  </si>
  <si>
    <t>Copper, recycled</t>
  </si>
  <si>
    <t>Poultry manure, dried, at regional storehouse/CH S</t>
  </si>
  <si>
    <t>Peat, burned in power plant/NORDEL S</t>
  </si>
  <si>
    <t>Electricity, PV, at 3kWp slanted-roof, single-Si, panel, mounted/CH S</t>
  </si>
  <si>
    <t>Electricity, production mix GB/GB S</t>
  </si>
  <si>
    <t>Electricity, production mix FR/FR S</t>
  </si>
  <si>
    <t>Electricity, production mix FI/FI S</t>
  </si>
  <si>
    <t>Electricity, production mix ES/ES S</t>
  </si>
  <si>
    <t>Disposal, anion exchange resin f. water, 50% water, to municipal incineration/CH S</t>
  </si>
  <si>
    <t>Energy, cogeneration, oil, power unit, infrastructure</t>
  </si>
  <si>
    <t>Energy, cogeneration, wood, power unit, infrastructure</t>
  </si>
  <si>
    <t>Summer Smog</t>
  </si>
  <si>
    <t>Waste</t>
  </si>
  <si>
    <t>Unit</t>
  </si>
  <si>
    <t>euro</t>
  </si>
  <si>
    <t>Sheep for slaughtering, live weight, at farm/US S</t>
  </si>
  <si>
    <t>Tallow, at plant/CH S</t>
  </si>
  <si>
    <t>Wool, sheep, at farm/US S</t>
  </si>
  <si>
    <t>Grain maize organic, at feed mill/CH S</t>
  </si>
  <si>
    <t>Sugar, from sugar beet, at sugar refinery/CH S</t>
  </si>
  <si>
    <t>Sugar, from sugarcane, at sugar refinery/BR S</t>
  </si>
  <si>
    <t>Bagasse, from sugarcane, at sugar refinery/BR S</t>
  </si>
  <si>
    <t>Soybean methyl ester, production US, at service station/CH S</t>
  </si>
  <si>
    <t>Soybean methyl ester, production BR, at service station/CH S</t>
  </si>
  <si>
    <t>Soybean methyl ester, at esterification plant/US S</t>
  </si>
  <si>
    <t>Soybean methyl ester, at esterification plant/BR S</t>
  </si>
  <si>
    <t>Acylonitril-butadiene-styrene</t>
  </si>
  <si>
    <t xml:space="preserve">High density polyethylene </t>
  </si>
  <si>
    <t>High impact polystyrene</t>
  </si>
  <si>
    <t>Low density polyethylene</t>
  </si>
  <si>
    <t>Phosphoric acid, fertiliser grade, 70% in H2O, at plant/US S</t>
  </si>
  <si>
    <t>Electricity, production mix DK/DK S</t>
  </si>
  <si>
    <t>Lithium chloride, at plant/GLO S</t>
  </si>
  <si>
    <t>Ventilation of dwellings, decentralized, 6 x 120 m3/h, steel ducts, with GHE/CH S</t>
  </si>
  <si>
    <t>Ventilation of dwellings, decentralized, 6 x 120 m3/h, PE ducts, without GHE/CH S</t>
  </si>
  <si>
    <t>MG-silicon, at plant/NO S</t>
  </si>
  <si>
    <t>Silicon, electronic grade, at plant/DE S</t>
  </si>
  <si>
    <t>Silicon, electronic grade, off-grade, at plant/DE S</t>
  </si>
  <si>
    <t>Silicon, multi-Si, casted, at plant/RER S</t>
  </si>
  <si>
    <t>Silicon, production mix, photovoltaics, at plant/GLO S</t>
  </si>
  <si>
    <t>Silicon, solar grade, modified Siemens process, at plant/RER S</t>
  </si>
  <si>
    <t>Silicone plant/RER/I S</t>
  </si>
  <si>
    <t>Hydrogen, liquid, mercury cell, at plant/RER S</t>
  </si>
  <si>
    <t>FEFCO, see below, empty return (50% payload), for average load weight less than 414 kg/m3</t>
  </si>
  <si>
    <t>Compressed air, average installation, &lt;30kW, 12 bar gauge, at supply network/RER S</t>
  </si>
  <si>
    <t>Compressed air, average installation, &lt;30kW, 10 bar gauge, at supply network/RER S</t>
  </si>
  <si>
    <t>[A133] Mobile homes</t>
  </si>
  <si>
    <t>[A134] Wood preserving</t>
  </si>
  <si>
    <t>[A135] Wood pallets and skids</t>
  </si>
  <si>
    <t>[A136] Wood products, n.e.c.</t>
  </si>
  <si>
    <t>[A137] Reconstituted wood products</t>
  </si>
  <si>
    <t>[A138] Wood containers, n.e.c.</t>
  </si>
  <si>
    <t>[A139] Wood household furniture, except upholstered</t>
  </si>
  <si>
    <t>Monoammonium phosphate, as P2O5, at regional storehouse/RER S</t>
  </si>
  <si>
    <t>Potassium chloride, as K2O, at regional storehouse/RER S</t>
  </si>
  <si>
    <t>Potassium nitrate, as K2O, at regional storehouse/RER S</t>
  </si>
  <si>
    <t>Potassium nitrate, as N, at regional storehouse/RER S</t>
  </si>
  <si>
    <t>Potassium sulphate, as K2O, at regional storehouse/RER S</t>
  </si>
  <si>
    <t xml:space="preserve">Materials, fuels, biofuels, infrastructure: 1rst plant 500 m3 manure  (20 years), 2nd plant 300 m3, 3rd plant 10.000 tons, 4th plant 50.000 PCE, 5th plant 90.000 tons ethanol, 6th plant 80.000 Nm3/day, 7th plant 63 t methyl ester per day </t>
  </si>
  <si>
    <t>Maneb, at regional storehouse/CH S</t>
  </si>
  <si>
    <t>Polystyrene, general purpose, GPPS, at plant/RER S</t>
  </si>
  <si>
    <t>Polystyrene, expandable, at plant/RER S</t>
  </si>
  <si>
    <t>Polypropylene, granulate, at plant/RER S</t>
  </si>
  <si>
    <t>Polyphenylene sulfide, at plant/GLO S</t>
  </si>
  <si>
    <t>Polymethyl methacrylate, sheet, at plant/RER S</t>
  </si>
  <si>
    <t>Polymethyl methacrylate, beads, at plant/RER S</t>
  </si>
  <si>
    <t>Xenon, gaseous, at regional storage/CH S</t>
  </si>
  <si>
    <t>Air separation plant/RER/I S</t>
  </si>
  <si>
    <t>Aluminium fluoride, at plant/RER S</t>
  </si>
  <si>
    <t>Aluminium hydroxide, at plant/RER S</t>
  </si>
  <si>
    <t>Aluminium oxide, at plant/RER S</t>
  </si>
  <si>
    <t>Idemat2008 Aluminium trade mix (prim 65% sec 35%)</t>
  </si>
  <si>
    <t>Aluminium virgin</t>
  </si>
  <si>
    <t>Paper, newsprint, DIP containing, at plant/RER S</t>
  </si>
  <si>
    <t>Capacitor, SMD type, surface-mounting, at plant/GLO S</t>
  </si>
  <si>
    <t>Capacitor, Tantalum-, through-hole mounting, at plant/GLO S</t>
  </si>
  <si>
    <t>Capacitor, unspecified, at plant/GLO S</t>
  </si>
  <si>
    <t>Cathode, lithium-ion battery, lithium manganese oxide, at plant/CN S</t>
  </si>
  <si>
    <t>CD-ROM/DVD-ROM drive, desktop computer, at plant/GLO S</t>
  </si>
  <si>
    <t>CD-ROM/DVD-ROM drive, laptop computer, at plant/GLO S</t>
  </si>
  <si>
    <t>Connector, clamp connection, at plant/GLO S</t>
  </si>
  <si>
    <t>Connector, computer, peripherical type, at plant/GLO S</t>
  </si>
  <si>
    <t>Connector, PCI bus, at plant/GLO S</t>
  </si>
  <si>
    <t>Diode, glass-, SMD type, surface mounting, at plant/GLO S</t>
  </si>
  <si>
    <t>Diode, glass-, through-hole mounting, at plant/GLO S</t>
  </si>
  <si>
    <t>Diode, unspecified, at plant/GLO S</t>
  </si>
  <si>
    <t>Electrode, positive, LaNi5, at plant/GLO S</t>
  </si>
  <si>
    <t>Molybdenum concentrate, couple production Cu/RER S</t>
  </si>
  <si>
    <t>Chlorodifluoromethane, at plant/NL S</t>
  </si>
  <si>
    <t>Chloromethyl methyl ether, at plant/RER S</t>
  </si>
  <si>
    <t>Cumene, at plant/RER S</t>
  </si>
  <si>
    <t>Cyclohexane, at plant/RER S</t>
  </si>
  <si>
    <t>Cyclohexanol, at plant/RER S</t>
  </si>
  <si>
    <t>Cyclohexanone, at plant/RER S</t>
  </si>
  <si>
    <t>Climate change</t>
  </si>
  <si>
    <t>Ozone</t>
  </si>
  <si>
    <t xml:space="preserve">Human  </t>
  </si>
  <si>
    <t>Photochem.</t>
  </si>
  <si>
    <t>Particulate</t>
  </si>
  <si>
    <t>Ionising</t>
  </si>
  <si>
    <t>Terrestrial</t>
  </si>
  <si>
    <t>Fresh water</t>
  </si>
  <si>
    <t>Terestrial</t>
  </si>
  <si>
    <t>Marine</t>
  </si>
  <si>
    <t>Agricultural</t>
  </si>
  <si>
    <t>Urban</t>
  </si>
  <si>
    <t>Natural land</t>
  </si>
  <si>
    <t>Metal</t>
  </si>
  <si>
    <t>Fossil</t>
  </si>
  <si>
    <t>change, human h</t>
  </si>
  <si>
    <t>toxicity</t>
  </si>
  <si>
    <t>oxidant form.</t>
  </si>
  <si>
    <t>matter form.</t>
  </si>
  <si>
    <t>radiation</t>
  </si>
  <si>
    <t>change, ecosystems</t>
  </si>
  <si>
    <t>acidification</t>
  </si>
  <si>
    <t>eutrophication</t>
  </si>
  <si>
    <t>ecotoxicity</t>
  </si>
  <si>
    <t>land occup.</t>
  </si>
  <si>
    <t>transformation</t>
  </si>
  <si>
    <t>Idemat2010 Leather</t>
  </si>
  <si>
    <t>Idemat2010 Rape oil</t>
  </si>
  <si>
    <t>Idemat2010 Glaze (in addition to Porcelain and Stoneware)</t>
  </si>
  <si>
    <t>Idemat2010 Porcelain</t>
  </si>
  <si>
    <t>Idemat2010 PZT Piezo-electric ceramic</t>
  </si>
  <si>
    <t>Idemat2010 Stoneware</t>
  </si>
  <si>
    <t>Concentrated lithium brine (6.7 %  Li), at plant/GLO S</t>
  </si>
  <si>
    <t>Graphite, battery grade, at plant/CN S</t>
  </si>
  <si>
    <t>Lithium fluoride, at plant/CN S</t>
  </si>
  <si>
    <t>Lithium hexafluorophosphate, at plant/CN S</t>
  </si>
  <si>
    <t>Manganese oxide (Mn2O3), at plant/CN S</t>
  </si>
  <si>
    <t>Phosphorous pentachloride, at plant/CN S</t>
  </si>
  <si>
    <t>Potassium carbonate from manganese dioxide oxidation, at plant/RER S</t>
  </si>
  <si>
    <t>Potassium permanganate, at plant/RER S</t>
  </si>
  <si>
    <t>Ethylene carbonate, at plant/CN S</t>
  </si>
  <si>
    <t>Methylamine, at plant/RER S</t>
  </si>
  <si>
    <t>Aclonifen, at regional storage/RER S</t>
  </si>
  <si>
    <t>Captan, at regional storage/RER S</t>
  </si>
  <si>
    <t>Chlorothalonil, at regional storage/RER S</t>
  </si>
  <si>
    <t>Chlorotoluron, at regional storage/RER S</t>
  </si>
  <si>
    <t>Diazine-compounds, at regional storehouse/RER S</t>
  </si>
  <si>
    <t>Diazole-compounds, at regional storehouse/RER S</t>
  </si>
  <si>
    <t>Dimethenamide, at regional storage/RER S</t>
  </si>
  <si>
    <t>Folpet, at regional storage/RER S</t>
  </si>
  <si>
    <t>Fosetyl-Al, at regional storage/RER S</t>
  </si>
  <si>
    <t>Fungicides, at regional storehouse/RER S</t>
  </si>
  <si>
    <t>Growth regluators, at regional storehouse/RER S</t>
  </si>
  <si>
    <t>Herbicides, at regional storehouse/RER S</t>
  </si>
  <si>
    <t>Insecticides, at regional storehouse/RER S</t>
  </si>
  <si>
    <t>Isoproturon, at regional storage/RER S</t>
  </si>
  <si>
    <t>Mancozeb, at regional storage/RER S</t>
  </si>
  <si>
    <t>Mecoprop, at regional storage/RER S</t>
  </si>
  <si>
    <t>Metaldehyde, at regional storage/RER S</t>
  </si>
  <si>
    <t>Metamitron, at regional storage/RER S</t>
  </si>
  <si>
    <t>Napropamide, at regional storage/RER S</t>
  </si>
  <si>
    <t>Orbencarb, at regional storage/RER S</t>
  </si>
  <si>
    <t>Pendimethalin, at regional storage/RER S</t>
  </si>
  <si>
    <t>Prosulfocarb, at regional storage/RER S</t>
  </si>
  <si>
    <t>Pyridine-compounds, at regional storehouse/RER S</t>
  </si>
  <si>
    <t>Polystyrene foam slab, 100% recycled, at plant/CH S</t>
  </si>
  <si>
    <t>Polystyrene foam slab, 45% recycled, at plant/CH S</t>
  </si>
  <si>
    <t>Network access devices, internet, at user/CH/I S</t>
  </si>
  <si>
    <t>Router, IP network, at server/CH/I S</t>
  </si>
  <si>
    <t>Chassis, network main devices/RER S</t>
  </si>
  <si>
    <t>Single cell, lithium-ion battery, lithium manganese oxide/graphite, at plant/CN S</t>
  </si>
  <si>
    <t>Anode, lithium-ion battery, graphite, at plant/CN S</t>
  </si>
  <si>
    <t>Backlight, LCD screen, at plant/GLO S</t>
  </si>
  <si>
    <t>Cable, connector for computer, without plugs, at plant/GLO S</t>
  </si>
  <si>
    <t>Cable, data cable in infrastructure, at plant/GLO S</t>
  </si>
  <si>
    <t>Cable, network cable, category 5, without plugs, at plant/GLO S</t>
  </si>
  <si>
    <t>Cable, printer cable, without plugs, at plant/GLO S</t>
  </si>
  <si>
    <t>Cable, ribbon cable, 20-pin, with plugs, at plant/GLO S</t>
  </si>
  <si>
    <t>Cable, three-conductor cable, at plant/GLO S</t>
  </si>
  <si>
    <t>Capacitor, electrolyte type, &lt; 2cm height, at plant/GLO S</t>
  </si>
  <si>
    <t>Capacitor, electrolyte type, &gt; 2cm height, at plant/GLO S</t>
  </si>
  <si>
    <t>Window frame, aluminium, U=1.6 W/m2K, at plant/RER S</t>
  </si>
  <si>
    <t>Printed wiring board mounting facilities, SMT type/GLO/I S</t>
  </si>
  <si>
    <t>Wafer factory/DE/I S</t>
  </si>
  <si>
    <t>Photovoltaic cell factory/DE/I S</t>
  </si>
  <si>
    <t>Vegetable oil, from waste cooking oil, at plant/FR S</t>
  </si>
  <si>
    <t>Vegetable oil, from waste cooking oil, at plant/CH S</t>
  </si>
  <si>
    <t>Tetrafluoroethylene, at plant/RER S</t>
  </si>
  <si>
    <t>Tetrafluoroethylene film, on glass/RER S</t>
  </si>
  <si>
    <t>Polylactide, granulate, at plant/GLO S</t>
  </si>
  <si>
    <t>Modified starch, at plant/RER S</t>
  </si>
  <si>
    <t>Synthetic rubber, at plant/RER S</t>
  </si>
  <si>
    <t>Styrene-acrylonitrile copolymer, SAN, at plant/RER S</t>
  </si>
  <si>
    <t>Bitumen sealing, at plant/RER S</t>
  </si>
  <si>
    <t>Formic acid from butane, at plant/RER S</t>
  </si>
  <si>
    <t>Formic acid from methyl formate, at plant/RER S</t>
  </si>
  <si>
    <t>Formic acid, at plant/RER S</t>
  </si>
  <si>
    <t>Purified terephthalic acid, at plant/RER S</t>
  </si>
  <si>
    <t>Ammonium nitrate phosphate, as N, at regional storehouse/RER S</t>
  </si>
  <si>
    <t>HDD, desktop computer, at plant/GLO S</t>
  </si>
  <si>
    <t>HDD, laptop computer, at plant/GLO S</t>
  </si>
  <si>
    <t>ITO powder, for target production, at plant/RER S</t>
  </si>
  <si>
    <t>ITO, sintered target, at plant/RER S</t>
  </si>
  <si>
    <t>LCD module, at plant/GLO S</t>
  </si>
  <si>
    <t>Power supply unit, at plant/CN S</t>
  </si>
  <si>
    <t>Toner module, laser jet, b/w, at plant/GLO S</t>
  </si>
  <si>
    <t>Toner module, laser jet, colour, at plant/GLO S</t>
  </si>
  <si>
    <t>Acrylonitrile-butadiene-styrene copolymer, ABS, at plant/RER S</t>
  </si>
  <si>
    <t>Idemat2010 Cobalt</t>
  </si>
  <si>
    <t>Idemat2010 Copper trade mix ( 56% prim 44% sec)</t>
  </si>
  <si>
    <t>Idemat2010 Ferrochromium</t>
  </si>
  <si>
    <t>Idemat2010 Gallium</t>
  </si>
  <si>
    <t>Idemat2010 Gold</t>
  </si>
  <si>
    <t>Idemat2010 Indium</t>
  </si>
  <si>
    <t>Idemat2010 Lead, trade mix ( 44% prim 56%sec)</t>
  </si>
  <si>
    <t>Idemat2010 Lithium</t>
  </si>
  <si>
    <t>Idemat2010 Magnesium trade mix (57% prim 43% sec)</t>
  </si>
  <si>
    <t>Idemat2010 Manganese</t>
  </si>
  <si>
    <t>Idemat2010 Molybdenum</t>
  </si>
  <si>
    <t>Idemat2010 Nickel trade mix (70% prim 30% sec)</t>
  </si>
  <si>
    <t>Idemat2010 Palladium (market mix)</t>
  </si>
  <si>
    <t>Idemat2010 Platinum (market mix)</t>
  </si>
  <si>
    <t>Idemat2010 Rhodium (market mix)</t>
  </si>
  <si>
    <t>Idemat2010 Silicon</t>
  </si>
  <si>
    <t>Idemat2010 Silver</t>
  </si>
  <si>
    <t>Recycling non-ferro/RER S</t>
  </si>
  <si>
    <t>Recycling mixed plastics/RER S</t>
  </si>
  <si>
    <t>Recycling glass/RER S</t>
  </si>
  <si>
    <t>Building, hall, wood construction/CH/I S</t>
  </si>
  <si>
    <t>Packaging glass, white, at regional storage/CH S</t>
  </si>
  <si>
    <t>Packaging glass, white, at plant/RER S</t>
  </si>
  <si>
    <t>Packaging glass, white, at plant/DE S</t>
  </si>
  <si>
    <t>Packaging glass, white, at plant/CH S</t>
  </si>
  <si>
    <t>Fodder beets IP, at farm/CH S</t>
  </si>
  <si>
    <t>Grain maize IP, at farm/CH S</t>
  </si>
  <si>
    <t>Disposal, LCD module,  to municipal waste incineration/CH S</t>
  </si>
  <si>
    <t>Disposal, hard coal ash from stove, 0% water, to municipal incineration/CH S</t>
  </si>
  <si>
    <t>Disposal, glass, 0% water, to municipal incineration/CH S</t>
  </si>
  <si>
    <t>Electricity, at cogen with ignition biogas engine, allocation exergy/CH S</t>
  </si>
  <si>
    <t>materials, construction, ventilation, components, infrastructure: first plant 140.000 m2; second plant 50.000 m2</t>
  </si>
  <si>
    <t>Organophosphorus-compounds, at regional storehouse/CH S</t>
  </si>
  <si>
    <t>Organophosphorus-compounds, at regional storehouse/RER S</t>
  </si>
  <si>
    <t>Parathion, at regional storehouse/CH S</t>
  </si>
  <si>
    <t>Electricity, oil, at power plant/SK S</t>
  </si>
  <si>
    <t>Electricity, oil, at power plant/SI S</t>
  </si>
  <si>
    <t>Electricity, oil, at power plant/SE S</t>
  </si>
  <si>
    <t>Green manure IP, until march/CH S</t>
  </si>
  <si>
    <t>Green manure organic, until April/CH S</t>
  </si>
  <si>
    <t>Green manure organic, until February/CH S</t>
  </si>
  <si>
    <t>Green manure organic, until January/CH S</t>
  </si>
  <si>
    <t>Industrial residual wood, paraná pine (SFM), u=15%, at sawmill/BR S</t>
  </si>
  <si>
    <t>Operation, freight train/CH S (tkm)</t>
  </si>
  <si>
    <t>Operation, freight train/RER S (tkm)</t>
  </si>
  <si>
    <t>Idemat2010 Tractor (tkm)</t>
  </si>
  <si>
    <t xml:space="preserve">Idemat2010 Truck+container, 28 tons net (min specific gravity 0,41) (tkm) </t>
  </si>
  <si>
    <t>Idemat2010 Truck+trailer 24 tons net (min specific gravity 0,32) (tkm)</t>
  </si>
  <si>
    <t>Waste paper, mixed, from public collection, for further treatment/RER S</t>
  </si>
  <si>
    <t>Waste paper, mixed, from public collection, for further treatment/CH S</t>
  </si>
  <si>
    <t>Production of liquid packaging board containers, at plant/RER S</t>
  </si>
  <si>
    <t>Harvesting, by complete harvester, beets/CH S per ha</t>
  </si>
  <si>
    <t>Harvesting, by complete harvester, potatoes/CH S per ha</t>
  </si>
  <si>
    <t>Haying, by rotary tedder/CH S per ha</t>
  </si>
  <si>
    <t>Hoeing/CH S per ha</t>
  </si>
  <si>
    <t>Irrigating/US S per m3</t>
  </si>
  <si>
    <t>Loading bales/CH S  per piece</t>
  </si>
  <si>
    <t>Maize drying/CH S per kg</t>
  </si>
  <si>
    <t>Disposal, paint, 0% water, to municipal incineration/CH S</t>
  </si>
  <si>
    <t>Disposal, packaging paper, 13.7% water, to municipal incineration/CH S</t>
  </si>
  <si>
    <t>Disposal, packaging cardboard, 19.6% water, to municipal incineration/CH S</t>
  </si>
  <si>
    <t>Disposal, newspaper, 14.7% water, to municipal incineration/CH S</t>
  </si>
  <si>
    <t>[A385] Games, toys, and children's vehicles</t>
  </si>
  <si>
    <t>[A386] Dolls and stuffed toys</t>
  </si>
  <si>
    <t>[A387] Sporting and athletic goods, n.e.c.</t>
  </si>
  <si>
    <t>[A388] Pens, mechanical pencils, and parts</t>
  </si>
  <si>
    <t>[A389] Lead pencils and art goods</t>
  </si>
  <si>
    <t>[A390] Marking devices</t>
  </si>
  <si>
    <t>[A391] Carbon paper and inked ribbons</t>
  </si>
  <si>
    <t>[A392] Fasteners, buttons, needles, and pins</t>
  </si>
  <si>
    <t>[A393] Brooms and brushes</t>
  </si>
  <si>
    <t>[A394] Hard surface floor coverings, n.e.c.</t>
  </si>
  <si>
    <t>[A395] Burial caskets</t>
  </si>
  <si>
    <t>[A396] Signs and advertising specialties</t>
  </si>
  <si>
    <t>[A397] Manufacturing industries, n.e.c.</t>
  </si>
  <si>
    <t>[A398] Railroads and related services</t>
  </si>
  <si>
    <t>[A399] Local and suburban transit and interurban highway passenger transportation</t>
  </si>
  <si>
    <t>[A400] Trucking and courier services, except air</t>
  </si>
  <si>
    <t>[A401] Warehousing and storage</t>
  </si>
  <si>
    <t>[A402] Water transportation</t>
  </si>
  <si>
    <t>[A403] Air transportation</t>
  </si>
  <si>
    <t>[A404] Pipelines, except natural gas</t>
  </si>
  <si>
    <t>[A405] Freight forwarders and other transportation services</t>
  </si>
  <si>
    <t>[A406] Arrangement of passenger transportation</t>
  </si>
  <si>
    <t>[A407] Telephone, telgraph communications, and communications services n.e.c.</t>
  </si>
  <si>
    <t>[A408] Cable and other pay television services</t>
  </si>
  <si>
    <t>[A409] Radio and TV broadcasting</t>
  </si>
  <si>
    <t>[A410] Electric services (utilities)</t>
  </si>
  <si>
    <t>[A411] Natural gas transportation</t>
  </si>
  <si>
    <t>[A412] Natural gas distribution</t>
  </si>
  <si>
    <t>[A413] Water supply and sewerage systems</t>
  </si>
  <si>
    <t>[A414] Wholesale trade</t>
  </si>
  <si>
    <t>[A415] Retail trade, except eating and drinking</t>
  </si>
  <si>
    <t>[A416] Banking</t>
  </si>
  <si>
    <t>[A417] Credit agencies other than banks</t>
  </si>
  <si>
    <t>[A418] Security and commodity brokers</t>
  </si>
  <si>
    <t>[A419] Insurance carriers</t>
  </si>
  <si>
    <t>[A420] Insurance agents, brokers, and services</t>
  </si>
  <si>
    <t>[A421] Owner-occupied dwellings</t>
  </si>
  <si>
    <t>[A422] Real estate agents, managers, operators, and lessors</t>
  </si>
  <si>
    <t>Disposal, biowaste, to agricultural co-fermentation, covered/CH S</t>
  </si>
  <si>
    <t>Composting organic waste/RER S</t>
  </si>
  <si>
    <t>Electricity, high voltage, production PL, at grid/PL S</t>
  </si>
  <si>
    <t>Electricity, high voltage, production NORDEL, at grid/NORDEL S</t>
  </si>
  <si>
    <t>Maintenance, tram/CH/I S</t>
  </si>
  <si>
    <t>Maintenance, van &lt; 3.5t/RER/I S</t>
  </si>
  <si>
    <t>Idemat2010 Barge</t>
  </si>
  <si>
    <t>Idemat2010 Bulk carrier</t>
  </si>
  <si>
    <t>Idemat2010 Coaster</t>
  </si>
  <si>
    <t>Idemat2010 Container ship (min specific gravity 0,84)</t>
  </si>
  <si>
    <t>Idemat2010 Tanker</t>
  </si>
  <si>
    <t>Idemat2010 Average paper carbon storage (1.66 CO2/kg), use only in PAS2050 wizard</t>
  </si>
  <si>
    <t>Idemat2010 Cardboard carbon storage (1.774 kg CO2/kg cardboard), use only in PAS2050 wizard</t>
  </si>
  <si>
    <t>Idemat2010 Dummy process, 1  kilo CO2/kg material, use only in PAS2050 wizard</t>
  </si>
  <si>
    <t>Idemat2010 Newspaper carbon storage (1.68 kgCO2/kg newspaper), use only in PAS2050 wizard</t>
  </si>
  <si>
    <t>Idemat2010 Wood (1.7823 kg CO2/kg dry wood) , use only in PAS2050 wizard</t>
  </si>
  <si>
    <t>Operation, high speed train/DE S (personkm)</t>
  </si>
  <si>
    <t>Operation, high speed train/FR S (personkm)</t>
  </si>
  <si>
    <t>Operation, high speed train/IT S (personkm)</t>
  </si>
  <si>
    <t>Operation, long-distance train, SBB mix/CH S (personkm)</t>
  </si>
  <si>
    <t>Operation, metropolitan train, SBB mix/CH S (personkm)</t>
  </si>
  <si>
    <t>Operation, regional train, SBB mix/CH S (personkm)</t>
  </si>
  <si>
    <t>Operation, freight train, diesel, with particle filter/CH S (tkm)</t>
  </si>
  <si>
    <t>Operation, freight train/AT S (tkm)</t>
  </si>
  <si>
    <t>Paraffin, at plant/RER S</t>
  </si>
  <si>
    <t>Penta-erythritol, at plant/RER S</t>
  </si>
  <si>
    <t>Pentane, at plant/RER S</t>
  </si>
  <si>
    <t>Phenol, at plant/RER S</t>
  </si>
  <si>
    <t>Phenolic resin, at plant/RER S</t>
  </si>
  <si>
    <t>Phosgene, liquid, at plant/RER S</t>
  </si>
  <si>
    <t>Phthalic anhydride, at plant/RER S</t>
  </si>
  <si>
    <t>Polyester resin, unsaturated, at plant/RER S</t>
  </si>
  <si>
    <t>Polyols, at plant/RER S</t>
  </si>
  <si>
    <t>Polyvinylfluoride film, at plant/US S</t>
  </si>
  <si>
    <t>Polyvinylfluoride, at plant/US S</t>
  </si>
  <si>
    <t>recycling concrete (= crushing to aggregate)</t>
  </si>
  <si>
    <t>kg concrete</t>
  </si>
  <si>
    <t>Electricity, high voltage, production RER, at grid/RER S</t>
  </si>
  <si>
    <t>Electricity, high voltage, production PT, at grid/PT S</t>
  </si>
  <si>
    <t>Electricity, high voltage, at grid/FR S</t>
  </si>
  <si>
    <t>Electricity, high voltage, at grid/FI S</t>
  </si>
  <si>
    <t>Idemat2010 Glass for bottles</t>
  </si>
  <si>
    <t>Idemat2010 Glass from recycled bottles (estimate)</t>
  </si>
  <si>
    <t>Transport, lorry &gt;32t, EURO3/RER S (tonkm)</t>
  </si>
  <si>
    <t>Transport, lorry &gt;32t, EURO4/RER S (tonkm)</t>
  </si>
  <si>
    <t>Transport, lorry &gt;32t, EURO5/RER S (tonkm)</t>
  </si>
  <si>
    <t>Transport, lorry 16-32t, EURO3/RER S (tonkm)</t>
  </si>
  <si>
    <t>Transport, lorry 16-32t, EURO4/RER S (tonkm)</t>
  </si>
  <si>
    <t>Transport, lorry 16-32t, EURO5/RER S (tonkm)</t>
  </si>
  <si>
    <t>Transport, lorry 20-28t, fleet average/CH S (tonkm)</t>
  </si>
  <si>
    <t>Transport, lorry 28t, rape methyl ester 100%/CH S (tonkm)</t>
  </si>
  <si>
    <t>Transport, lorry 3.5-16t, fleet average/RER S (tonkm)</t>
  </si>
  <si>
    <t>Transport, lorry 3.5-20t, fleet average/CH S (tonkm)</t>
  </si>
  <si>
    <t>Transport, lorry 3.5-7.5t, EURO3/RER S (tonkm)</t>
  </si>
  <si>
    <t>Transport, lorry 3.5-7.5t, EURO4/RER S (tonkm)</t>
  </si>
  <si>
    <t>Transport, lorry 3.5-7.5t, EURO5/RER S (tonkm)</t>
  </si>
  <si>
    <t>Transport, lorry 7.5-16t, EURO3/RER S (tonkm)</t>
  </si>
  <si>
    <t>Transport, lorry 7.5-16t, EURO4/RER S (tonkm)</t>
  </si>
  <si>
    <t>Transport, lorry 7.5-16t, EURO5/RER S (tonkm)</t>
  </si>
  <si>
    <t>Transport, municipal waste collection, lorry 21t/CH S (tonkm)</t>
  </si>
  <si>
    <t>Transport, passenger car, diesel, EURO3/CH S (personkm)</t>
  </si>
  <si>
    <t>Transport, passenger car, diesel, EURO4/CH S (personkm)</t>
  </si>
  <si>
    <t>Transport, passenger car, diesel, EURO5, city car/CH S (personkm)</t>
  </si>
  <si>
    <t>Transport, passenger car, diesel, EURO5/CH S (personkm)</t>
  </si>
  <si>
    <t>Transport, passenger car, diesel, fleet average 2010/CH S (personkm)</t>
  </si>
  <si>
    <t>Transport, passenger car, diesel, fleet average 2010/RER S (personkm)</t>
  </si>
  <si>
    <t>Transport, passenger car, diesel, fleet average/CH S (personkm)</t>
  </si>
  <si>
    <t>Transport, passenger car, diesel, fleet average/RER S (personkm)</t>
  </si>
  <si>
    <t>Transport, passenger car, electric, LiMn2O4, certified electricity/CH S (personkm)</t>
  </si>
  <si>
    <t>Transport, passenger car, electric, LiMn2O4, city car, certified electricity/CH S (personkm)</t>
  </si>
  <si>
    <t>Transport, passenger car, electric, LiMn2O4, city car/CH S (personkm)</t>
  </si>
  <si>
    <t>Transport, passenger car, electric, LiMn2O4/CH S (personkm)</t>
  </si>
  <si>
    <t>Transport, passenger car, ethanol 5%/CH S (personkm)</t>
  </si>
  <si>
    <t>Transport, passenger car, methane, 96 vol-%, from biogas/CH S (personkm)</t>
  </si>
  <si>
    <t>Transport, passenger car, methanol/CH S (personkm)</t>
  </si>
  <si>
    <t>Transport, passenger car, natural gas/CH S (personkm)</t>
  </si>
  <si>
    <t>Transport, passenger car, petrol, 15% vol. ETBE with ethanol from biomass, EURO4/CH S (personkm)</t>
  </si>
  <si>
    <t>Transport, passenger car, petrol, 4% vol. ETBE with ethanol from biomass, EURO4/CH S (personkm)</t>
  </si>
  <si>
    <t>Lignite, burned in power plant/HU S</t>
  </si>
  <si>
    <t>Lignite, burned in power plant/MK S</t>
  </si>
  <si>
    <t>Electricity, low voltage, at grid/FI S</t>
  </si>
  <si>
    <t>Electricity, low voltage, at grid/ES S</t>
  </si>
  <si>
    <t>Grass from meadow intensive IP, at field/CH S</t>
  </si>
  <si>
    <t>Grass from meadow intensive, organic, at field/CH S</t>
  </si>
  <si>
    <t>Polyethylene terephthalate, granulate, bottle grade, at plant/RER S</t>
  </si>
  <si>
    <t>kg</t>
  </si>
  <si>
    <t>kWh</t>
  </si>
  <si>
    <t>Disposal, building, glazing 2-IV, U&lt;1.1W/m2K, LSG, to final disposal/CH S</t>
  </si>
  <si>
    <t>Disposal, building, glazing 2-IV, U&lt;1.1W/m2K, to final disposal/CH S</t>
  </si>
  <si>
    <t>Disposal, building, glazing 3-IV, U&lt;0.5W/m2K, to final disposal/CH S</t>
  </si>
  <si>
    <t>Disposal, building, mineral plaster, to final disposal/CH S</t>
  </si>
  <si>
    <t>Disposal, building, mineral plaster, to sorting plant/CH S</t>
  </si>
  <si>
    <t>Disposal, building, mineral wool, to final disposal/CH S</t>
  </si>
  <si>
    <t>Disposal, building, mineral wool, to recycling/CH S</t>
  </si>
  <si>
    <t>Disposal, building, mineral wool, to sorting plant/CH S</t>
  </si>
  <si>
    <t>Disposal, building, paint on metal, to final disposal/CH S</t>
  </si>
  <si>
    <t>Disposal, building, paint on metal, to sorting plant/CH S</t>
  </si>
  <si>
    <t>Disposal, building, paint on walls, to final disposal/CH S</t>
  </si>
  <si>
    <t>Disposal, building, paint on walls, to sorting plant/CH S</t>
  </si>
  <si>
    <t>Disposal, building, paint on wood, to final disposal/CH S</t>
  </si>
  <si>
    <t>Use, computer, desktop with CRT monitor, off mode/CH S</t>
  </si>
  <si>
    <t>Electricity, at cogen 160kWe lambda=1, allocation energy/CH S</t>
  </si>
  <si>
    <t>Processing, waste, infrastructure</t>
  </si>
  <si>
    <t>[A253] Metal cans</t>
  </si>
  <si>
    <t>[A149] Partitions and fixtures, except wood</t>
  </si>
  <si>
    <t>[A150] Drapery hardware and window blinds and shades</t>
  </si>
  <si>
    <t>[A151] Furniture and fixtures, n.e.c.</t>
  </si>
  <si>
    <t>[A152] Pulp mills</t>
  </si>
  <si>
    <t>[A153] Envelopes</t>
  </si>
  <si>
    <t>[A154] Sanitary paper products</t>
  </si>
  <si>
    <t>[A155] Paper coating and glazing</t>
  </si>
  <si>
    <t>[A156] Bags, except textile</t>
  </si>
  <si>
    <t>[A157] Die-cut paper and paperboard and cardboard</t>
  </si>
  <si>
    <t>Husked nuts harvesting, at farm/PH S</t>
  </si>
  <si>
    <t>Jute fibres, irrigated system, at farm/IN S</t>
  </si>
  <si>
    <t>Jute fibres, rainfed system, at farm/IN S</t>
  </si>
  <si>
    <t>Jute stalks, from fibre production, irrigated system, at farm/IN S</t>
  </si>
  <si>
    <t>Jute stalks, from fibre production, rainfed system, at farm/IN S</t>
  </si>
  <si>
    <t>Petrol, two-stroke blend, at regional storage/CH S</t>
  </si>
  <si>
    <t>Petrol, low-sulphur, at regional storage/RER S</t>
  </si>
  <si>
    <t>Petrol, low-sulphur, at regional storage/CH S</t>
  </si>
  <si>
    <t>Petrol, low-sulphur, at refinery/RER S</t>
  </si>
  <si>
    <t>Petrol, low-sulphur, at refinery/CH S</t>
  </si>
  <si>
    <t>conversion factors of the Recipe A/H:</t>
  </si>
  <si>
    <t>box, corregated board, 240mm</t>
  </si>
  <si>
    <t>box, corregated board, 110mm</t>
  </si>
  <si>
    <t>box, corregated board, small</t>
  </si>
  <si>
    <t>plastic crate, 126mm</t>
  </si>
  <si>
    <t>plastic crate, 241mm</t>
  </si>
  <si>
    <t>Lime, from carbonation, at regional storehouse/CH S</t>
  </si>
  <si>
    <t>Monoammonium phosphate, as N, at regional storehouse/RER S</t>
  </si>
  <si>
    <t>Barley grains conventional, Barrois, at farm/FR S</t>
  </si>
  <si>
    <t>Barley grains conventional, Castilla-y-Leon, at farm/ES S</t>
  </si>
  <si>
    <t>Electricity, oil, at power plant/HR S</t>
  </si>
  <si>
    <t>Electricity, oil, at power plant/GR S</t>
  </si>
  <si>
    <t>Electricity, oil, at power plant/GB S</t>
  </si>
  <si>
    <t>Electricity, oil, at power plant/FR S</t>
  </si>
  <si>
    <t>Electricity, oil, at power plant/FI S</t>
  </si>
  <si>
    <t>Electricity, oil, at power plant/ES S</t>
  </si>
  <si>
    <t>printing industry</t>
  </si>
  <si>
    <t>oil industry</t>
  </si>
  <si>
    <t>basic chemicals industry</t>
  </si>
  <si>
    <t>coatings- and ink-industry</t>
  </si>
  <si>
    <t>detergents industry</t>
  </si>
  <si>
    <t>rubber industry</t>
  </si>
  <si>
    <t>building materials</t>
  </si>
  <si>
    <t>Uranium, enriched 3.8% for pressure water reactor/FR S</t>
  </si>
  <si>
    <t>Disposal, separator sludge, 90% water, to hazardous waste incineration/CH S</t>
  </si>
  <si>
    <t>Disposal, refinery sludge, 89.5% water, to hazardous waste incineration/CH S</t>
  </si>
  <si>
    <t>Disposal, paint remains, 0% water, to hazardous waste incineration/CH S</t>
  </si>
  <si>
    <t>Electricity, lignite, at power plant/CZ S</t>
  </si>
  <si>
    <t>Electricity, lignite, at power plant/DE S</t>
  </si>
  <si>
    <t>Electricity, lignite, at power plant/ES S</t>
  </si>
  <si>
    <t>Fatty alcohol sulfate, mix, at plant/RER S</t>
  </si>
  <si>
    <t>Fatty alcohol sulfate, coconut oil, at plant/RER S</t>
  </si>
  <si>
    <t>Ethoxylated alcohols, unspecified, at plant/RER S</t>
  </si>
  <si>
    <t>Ethoxylated alcohols (AE7), petrochemical, at plant/RER S</t>
  </si>
  <si>
    <t>Electricity, hydropower, at power plant/DK S</t>
  </si>
  <si>
    <t>Electricity, hydropower, at power plant/DE S</t>
  </si>
  <si>
    <t>Electricity, hydropower, at power plant/CZ S</t>
  </si>
  <si>
    <t>Processing, agricultural, operations, infrastructure</t>
  </si>
  <si>
    <t>Disposal, hard coal ash, 0% water, to residual material landfill/NL S</t>
  </si>
  <si>
    <t>Disposal, hard coal ash, 0% water, to residual material landfill/IT S</t>
  </si>
  <si>
    <t>Disposal, hard coal ash, 0% water, to residual material landfill/HR S</t>
  </si>
  <si>
    <t>Disposal, hard coal ash, 0% water, to residual material landfill/FR S</t>
  </si>
  <si>
    <t>Treatment, tube collector production effluent, to wastewater treatment, class 2/CH S</t>
  </si>
  <si>
    <t>Argon, crude, liquid, at plant/RER S</t>
  </si>
  <si>
    <t>Argon, liquid, at plant/RER S</t>
  </si>
  <si>
    <t>Carbon dioxide liquid, at plant/RER S</t>
  </si>
  <si>
    <t>Carbon monoxide, CO, at plant/RER S</t>
  </si>
  <si>
    <t>Turning, brass, conventional, primarily roughing/RER S</t>
  </si>
  <si>
    <t>Turning, brass, conventional, primarily dressing/RER S</t>
  </si>
  <si>
    <t>Turning, brass, conventional, average/RER S</t>
  </si>
  <si>
    <t>Turning, brass, CNC, primarily roughing/RER S</t>
  </si>
  <si>
    <t>Turning, brass, CNC, primarily dressing/RER S</t>
  </si>
  <si>
    <t>Turning, brass, CNC, average/RER S</t>
  </si>
  <si>
    <t>Turning, aluminium, conventional, primarily roughing/RER S</t>
  </si>
  <si>
    <t>Turning, aluminium, conventional, primarily dressing/RER S</t>
  </si>
  <si>
    <t>Turning, aluminium, conventional, average/RER S</t>
  </si>
  <si>
    <t>Turning, aluminium, CNC, primarily roughing/RER S</t>
  </si>
  <si>
    <t>Turning, aluminium, CNC, primarily dressing/RER S</t>
  </si>
  <si>
    <t>Turning, aluminium, CNC, average/RER S</t>
  </si>
  <si>
    <t>Milling, steel, small parts/RER S</t>
  </si>
  <si>
    <t>Milling, steel, large parts/RER S</t>
  </si>
  <si>
    <t>Electricity, natural gas, at power plant/WECC S</t>
  </si>
  <si>
    <t>Electricity, natural gas, at power plant/US S</t>
  </si>
  <si>
    <t>Uranium conversion plant/US/I S</t>
  </si>
  <si>
    <t>Electricity, industrial gas, at power plant/BE S</t>
  </si>
  <si>
    <t>[A354] (Driving with) motor vehicles and passenger car bodies</t>
  </si>
  <si>
    <t>[A355] Motor vehicle parts and accessories</t>
  </si>
  <si>
    <t>[A356] Aircraft</t>
  </si>
  <si>
    <t>[A357] Aircraft and missile engines and engine parts</t>
  </si>
  <si>
    <t>[A358] Aircraft and missile equipment, n.e.c.</t>
  </si>
  <si>
    <t>[A359] Ship building and repairing</t>
  </si>
  <si>
    <t>[A360] Boat building and repairing</t>
  </si>
  <si>
    <t>[A361] Railroad equipment</t>
  </si>
  <si>
    <t>[A362] Motorcycles, bicycles, and parts</t>
  </si>
  <si>
    <t>[A363] Travel trailers and campers</t>
  </si>
  <si>
    <t>[A364] Motor homes</t>
  </si>
  <si>
    <t>[A365] Transportation equipment, n.e.c.</t>
  </si>
  <si>
    <t>[A366] Search and navigation equipment</t>
  </si>
  <si>
    <t>Furnace, logs, softwood, 30kW/CH/I S</t>
  </si>
  <si>
    <t>Furnace, logs, softwood, 100kW/CH/I S</t>
  </si>
  <si>
    <t>Ferronickel, 25% Ni, at plant/GLO S</t>
  </si>
  <si>
    <t>Ferromanganese, high-coal, 74.5% Mn, at regional storage/RER S</t>
  </si>
  <si>
    <t>Wind power plant 800kW, fixed parts/RER/I S</t>
  </si>
  <si>
    <t>Application of plant protection products, by field sprayer/CH S, per ha</t>
  </si>
  <si>
    <t>Application, digested matter from biowaste in agricultural co-digestion, covered/CH S per kg</t>
  </si>
  <si>
    <t>Baling/CH S per piece</t>
  </si>
  <si>
    <t>Chopping, maize/CH S per ha</t>
  </si>
  <si>
    <t>Combine harvesting/CH S per ha</t>
  </si>
  <si>
    <t>Fertilising, by broadcaster/CH S per ha</t>
  </si>
  <si>
    <t>Fodder loading, by self-loading trailer/CH S per m3</t>
  </si>
  <si>
    <t>Grain drying, high temperature/CH S per kg</t>
  </si>
  <si>
    <t>Wool, at field/US</t>
  </si>
  <si>
    <t>Crude palm kernel oil, at plant/RNA</t>
  </si>
  <si>
    <t>Palm kernel oil, processed, at plant/RNA</t>
  </si>
  <si>
    <t>Corn stover, at field/kg/US</t>
  </si>
  <si>
    <t>Corn, at field/kg/US</t>
  </si>
  <si>
    <t>Cotton straw, at field/kg/US</t>
  </si>
  <si>
    <t>Cotton, at field/kg/US</t>
  </si>
  <si>
    <t>Harvesting, fresh fruit bunch, at farm/RNA</t>
  </si>
  <si>
    <t>Palm kernel, at plant/RNA</t>
  </si>
  <si>
    <t>Potato leaves, at field/kg/US</t>
  </si>
  <si>
    <t>Potato, at field/kg/US</t>
  </si>
  <si>
    <t>Rapeseed residues, at field/kg/US</t>
  </si>
  <si>
    <t>Rapeseed, at field/kg/US</t>
  </si>
  <si>
    <t>Rice grain, at field/kg/US</t>
  </si>
  <si>
    <t>Rice straw, at field/kg/US</t>
  </si>
  <si>
    <t>Seedlings, at greenhouse, US PNW/US</t>
  </si>
  <si>
    <t>Seedlings, at greenhouse, US SE/US</t>
  </si>
  <si>
    <t>Soybean grains, at field/kg/US</t>
  </si>
  <si>
    <t>Soybean residues, at field/kg/US</t>
  </si>
  <si>
    <t>Wheat grains, at field/kg/US</t>
  </si>
  <si>
    <t>Wheat straw, at field/kg/US</t>
  </si>
  <si>
    <t>Chemical</t>
  </si>
  <si>
    <t>Acetic acid, at plant/kg/RNA</t>
  </si>
  <si>
    <t>Nitrogen fertilizer, production mix, at plant/US</t>
  </si>
  <si>
    <t>Phosphorous fertilizer, production mix, at plant/US</t>
  </si>
  <si>
    <t>Chlorine, production mix, at plant/kg/RNA</t>
  </si>
  <si>
    <t>Chlorine, PVC producer average, at plant/RNA</t>
  </si>
  <si>
    <t>Hydrogen, liquid, chlor-alkali electrolysis, at plant/kg/RNA</t>
  </si>
  <si>
    <t>Oxygen, liquid, at plant/RNA</t>
  </si>
  <si>
    <t>Alumina, at plant/US</t>
  </si>
  <si>
    <t>Ammonia, steam reforming, liquid, at plant/RNA</t>
  </si>
  <si>
    <t>Quicklime, at plant/US</t>
  </si>
  <si>
    <t>Soda, powder, at plant/US</t>
  </si>
  <si>
    <t>Sodium chloride, at plant/RNA</t>
  </si>
  <si>
    <t>Sodium hydroxide, production mix, at plant/kg/RNA</t>
  </si>
  <si>
    <t>Benzene, at plant/kg/RNA</t>
  </si>
  <si>
    <t>Butadiene, at plant/kg/RNA</t>
  </si>
  <si>
    <t>Ethylbenzene styrene, at plant/RNA</t>
  </si>
  <si>
    <t>Ethylene dichloride-vinyl chloride monomer, at plant/RNA</t>
  </si>
  <si>
    <t>Ethylene oxide, at plant/RNA</t>
  </si>
  <si>
    <t>Ethylene, at plant/kg/RNA</t>
  </si>
  <si>
    <t>Glycerine, at plant/RNA</t>
  </si>
  <si>
    <t>Melamine-urea-formaldehyde hardener, at plant/US</t>
  </si>
  <si>
    <t>Melamine-urea-formaldehyde resin, at plant/US</t>
  </si>
  <si>
    <t>Methanol, at plant/RNA</t>
  </si>
  <si>
    <t>Methylene diphenyl diisocyanate resin, at plant, US PNW/US</t>
  </si>
  <si>
    <t>Methylene diphenyl diisocyanate resin, at plant, US SE/US</t>
  </si>
  <si>
    <t>Paraxylene, at plant/RNA</t>
  </si>
  <si>
    <t>Petroleum refining coproduct, for olefins production, at refinery/US</t>
  </si>
  <si>
    <t>Phenol-resorcinol-formaldehyde hardener, at plant/US</t>
  </si>
  <si>
    <t>Phenol-resorcinol-formaldehyde resin, at plant/US</t>
  </si>
  <si>
    <t>Phenol formaldehyde, at plant/US</t>
  </si>
  <si>
    <t>Polyethylene terephthalate resin, at plant/kg/RNA</t>
  </si>
  <si>
    <t>Polyol ether, for flexible foam polyurethane production, at plant/RNA</t>
  </si>
  <si>
    <t>Polyol ether, for rigid foam polyurethane production, at plant/RNA</t>
  </si>
  <si>
    <t>Propylene oxide, at plant/RNA</t>
  </si>
  <si>
    <t>Propylene, at plant/kg/RNA</t>
  </si>
  <si>
    <t>Pyrolysis gasoline, at plant/kg/RNA</t>
  </si>
  <si>
    <t>Slack wax, at plant, US SE/US</t>
  </si>
  <si>
    <t>White mineral oil, at plant/RNA</t>
  </si>
  <si>
    <t>Xylenes, mixed, at plant/RNA</t>
  </si>
  <si>
    <t>Portland cement, at plant/US</t>
  </si>
  <si>
    <t>Bitumen, at refinery/kg/US</t>
  </si>
  <si>
    <t>fuels</t>
  </si>
  <si>
    <t>Metallurgical coke, at plant/RNA</t>
  </si>
  <si>
    <t>Anthracite coal, at mine/RNA</t>
  </si>
  <si>
    <t>Bituminous coal, at mine/US</t>
  </si>
  <si>
    <t>Lignite coal, at surface mine/US</t>
  </si>
  <si>
    <t>Natural gas, at extraction site/US</t>
  </si>
  <si>
    <t>Natural gas, processed, at plant/US</t>
  </si>
  <si>
    <t>Natural gas, processed, for olefins production, at plant/RNA</t>
  </si>
  <si>
    <t>m3</t>
  </si>
  <si>
    <t>Petroleum coke, at refinery/kg/US</t>
  </si>
  <si>
    <t>Crude oil, at production/RNA</t>
  </si>
  <si>
    <t>Petroleum refining coproduct, unspecified, at refinery/kg/US</t>
  </si>
  <si>
    <t>Diesel, at refinery/l/US</t>
  </si>
  <si>
    <t>Residual fuel oil, at refinery/l/US</t>
  </si>
  <si>
    <t>Kerosene, at refinery/l/US</t>
  </si>
  <si>
    <t>Gasoline, at refinery/l/US</t>
  </si>
  <si>
    <t>Liquefied petroleum gas, at refinery/l/US</t>
  </si>
  <si>
    <t>Refinery gas, at refinery/m3/US</t>
  </si>
  <si>
    <t>Fuel grade uranium, at regional storage/US</t>
  </si>
  <si>
    <t>metals</t>
  </si>
  <si>
    <t>Cold rolled sheet, steel, at plant/RNA</t>
  </si>
  <si>
    <t>Galvanized steel sheet, at plant/RNA</t>
  </si>
  <si>
    <t>Hot rolled sheet, steel, at plant/RNA</t>
  </si>
  <si>
    <t>Iron and steel, production mix/US</t>
  </si>
  <si>
    <t>Iron, sand casted/US</t>
  </si>
  <si>
    <t>Steel, billets, at plant/US</t>
  </si>
  <si>
    <t>Steel, liquid, at plant/RNA</t>
  </si>
  <si>
    <t>Aluminum ingot, production mix, at plant/US</t>
  </si>
  <si>
    <t>Aluminum, cast, lost foam, at plant/kg/US</t>
  </si>
  <si>
    <t>Aluminum, cast, precision sand casting/kg/US</t>
  </si>
  <si>
    <t>Aluminum, cast, semi-permanent mold (SPM), at plant/kg/US</t>
  </si>
  <si>
    <t>Aluminum, primary, ingot, at plant/RNA</t>
  </si>
  <si>
    <t>Aluminum, primary, smelt, at plant/RNA</t>
  </si>
  <si>
    <t>Aluminum, secondary, extruded/RNA</t>
  </si>
  <si>
    <t>Aluminum, secondary, ingot, at plant/RNA</t>
  </si>
  <si>
    <t>Aluminum, secondary, ingot, from automotive scrap, at plant/RNA</t>
  </si>
  <si>
    <t>Aluminum, secondary, ingot, from beverage cans, at plant/RNA</t>
  </si>
  <si>
    <t>Aluminum, secondary, rolled/RNA</t>
  </si>
  <si>
    <t>Aluminum, secondary, shape casted/RNA</t>
  </si>
  <si>
    <t>Anode, at plant/RNA</t>
  </si>
  <si>
    <t>minerals</t>
  </si>
  <si>
    <t>Bauxite, at mine/GLO</t>
  </si>
  <si>
    <t>Limestone, at mine/US</t>
  </si>
  <si>
    <t>plastics</t>
  </si>
  <si>
    <t>Acrylonitrile-butadiene-styrene copolymer resin, at plant/RNA</t>
  </si>
  <si>
    <t>Polybutadiene, at plant/RNA</t>
  </si>
  <si>
    <t>General purpose polystyrene, at plant/RNA</t>
  </si>
  <si>
    <t>High density polyethylene resin, at plant/RNA</t>
  </si>
  <si>
    <t>High impact polystyrene resin, at plant/RNA</t>
  </si>
  <si>
    <t>Linear low density polyethylene resin, at plant/RNA</t>
  </si>
  <si>
    <t>Low density polyethylene resin, at plant/RNA</t>
  </si>
  <si>
    <t>Polypropylene resin, at plant/RNA</t>
  </si>
  <si>
    <t>Polyvinyl chloride resin, at plant/RNA</t>
  </si>
  <si>
    <t>wood</t>
  </si>
  <si>
    <t>Bark mulch, at oriented strand board production, US SE/kg/US</t>
  </si>
  <si>
    <t>Bark, at  sawmill, US SE/kg/US</t>
  </si>
  <si>
    <t>Bark, at plywood plant, US PNW/kg/US</t>
  </si>
  <si>
    <t>Bark, at plywood plant, US SE/kg/US</t>
  </si>
  <si>
    <t>Bark, at rough green lumber sawmill, softwood, US PNW/kg/US</t>
  </si>
  <si>
    <t>Co-products of glue laminated beam production, at plant, unspecified, US PNW/kg/US</t>
  </si>
  <si>
    <t>Co-products of glue laminated beam production, at plant, unspecified, US SE/kg/US</t>
  </si>
  <si>
    <t>Co-products of laminated veneer lumber production, unspecified, US PNW/kg/US</t>
  </si>
  <si>
    <t>Coproducts of laminated veneer lumber production, unspecified, US SE/kg/US</t>
  </si>
  <si>
    <t>Debarked wood, at plywood plant, US PNW/kg/US</t>
  </si>
  <si>
    <t>Debarked wood, at plywood plant, US SE/kg/US</t>
  </si>
  <si>
    <t>Dust and scrap, at oriented strand board production, US SE/kg/US</t>
  </si>
  <si>
    <t>Fines, at oriented strand board production, US SE/kg/US</t>
  </si>
  <si>
    <t>Hogfuel, from trim and saw at plywood plant, US PNW/kg/US</t>
  </si>
  <si>
    <t>Hogfuel, from trim&amp;saw, plywood plant, US SE/kg/US</t>
  </si>
  <si>
    <t>Panel trim, from trim and saw at plywood plant, US PNW/kg/US</t>
  </si>
  <si>
    <t>Panel trim, from trim and saw, at plywood plant, US SE/kg/US</t>
  </si>
  <si>
    <t>Peeler core, from green veneer production at plywood plant, US PNW/kg/US</t>
  </si>
  <si>
    <t>Peeler core, from green veneer production at plywood plant, US SE/kg/US</t>
  </si>
  <si>
    <t>Planer shavings, at planer mill, US SE/kg/US</t>
  </si>
  <si>
    <t>Planer shavings, from dried lumber, at planer mill, US PNW/kg/US</t>
  </si>
  <si>
    <t>Planer shavings, from green lumber, at planer mill, US PNW/kg/US</t>
  </si>
  <si>
    <t>Pulp chips, at rough green lumber production, US PNW/kg/US</t>
  </si>
  <si>
    <t>Pulp chips, at sawmill, US SE/kg/US</t>
  </si>
  <si>
    <t>Pulp chips, from dried lumber, at planer mill, US PNW/kg/US</t>
  </si>
  <si>
    <t>Pulp chips, from green lumber, at planer mill, US PNW/kg/US</t>
  </si>
  <si>
    <t>Pulp chips, from green veneer production at plywood plant, US PNW/kg/US</t>
  </si>
  <si>
    <t>Pulp chips, from green veneer production at plywood plant, US SE/kg/US</t>
  </si>
  <si>
    <t>Sawdust from I-Joist processing, at plant, US SE/kg/US</t>
  </si>
  <si>
    <t>Sawdust, at planer mill, US SE/kg/US</t>
  </si>
  <si>
    <t>Sawdust, at rough green lumber production, US PNW/kg/US</t>
  </si>
  <si>
    <t>Sawdust, at sawmill, US SE/kg/US</t>
  </si>
  <si>
    <t>Sawdust, from dried lumber, at planer mill, US PNW/kg/US</t>
  </si>
  <si>
    <t>Sawdust, from green lumber, at planer mill, US PNW/kg/US</t>
  </si>
  <si>
    <t>Sawdust, from I-Joist processing, at plant, US PNW/kg/US</t>
  </si>
  <si>
    <t>Sawdust, from trim and saw at plywood plant, US PNW/kg/US</t>
  </si>
  <si>
    <t>Sawdust, from trim and saw, plywood plant, US SE/kg/US</t>
  </si>
  <si>
    <t>Softwood logs with bark, harvested at average intensity site, at mill, US PNW/US</t>
  </si>
  <si>
    <t>Softwood logs with bark, harvested at average intensity site, at mill, US SE/US</t>
  </si>
  <si>
    <t>Softwood logs with bark, harvested at high intensity site, at mill, US PNW/US</t>
  </si>
  <si>
    <t>Softwood logs with bark, harvested at high intensity site, at mill, US SE/US</t>
  </si>
  <si>
    <t>Softwood logs with bark, harvested at low intensity site, at mill, US PNW/US</t>
  </si>
  <si>
    <t>Softwood logs with bark, harvested at low intensity site, at mill, US SE/US</t>
  </si>
  <si>
    <t>Softwood logs with bark, harvested at medium intensity site, at mill, US PNW/US</t>
  </si>
  <si>
    <t>Softwood logs with bark, harvested at medium intensity site, at mill, US SE/US</t>
  </si>
  <si>
    <t>Composite wood I-joist, at plant, US PNW/kg/US</t>
  </si>
  <si>
    <t>Composite wood I-joist, at plant, US SE/kg/US</t>
  </si>
  <si>
    <t>Conditioned log, at plywood plant, US PNW/US</t>
  </si>
  <si>
    <t>Conditioned log, at plywood plant, US SE/US</t>
  </si>
  <si>
    <t>Dry rough lumber, at kiln, US PNW/US</t>
  </si>
  <si>
    <t>Dry rough lumber, at kiln, US SE/US</t>
  </si>
  <si>
    <t>Dry veneer, at plywood plant, US PNW/kg/US</t>
  </si>
  <si>
    <t>Dry veneer, at plywood plant, US SE/US</t>
  </si>
  <si>
    <t>Dry veneer, sold, at plywood plant, US PNW/kg/US</t>
  </si>
  <si>
    <t>Glue laminated beam, at plant, US PNW/kg/US</t>
  </si>
  <si>
    <t>Glue laminated beam, at plant, US SE/kg/US</t>
  </si>
  <si>
    <t>Green veneer, at plywood plant, US PNW/kg/US</t>
  </si>
  <si>
    <t>Green veneer, at plywood plant, US SE/kg/US</t>
  </si>
  <si>
    <t>Metal working machine operation, average process heat/RER S</t>
  </si>
  <si>
    <t>Operation, passenger car/CH S</t>
  </si>
  <si>
    <t>Operation, passenger car, rape seed methyl ester 5%/CH S</t>
  </si>
  <si>
    <t>Operation, passenger car, petrol, fleet average/RER S</t>
  </si>
  <si>
    <t>Operation, passenger car, petrol, fleet average/CH S</t>
  </si>
  <si>
    <t>Operation, passenger car, petrol, fleet average 2010/RER S</t>
  </si>
  <si>
    <t>Logs, hardwood, burned in furnace 30kW/CH S</t>
  </si>
  <si>
    <t>"cradle to gate" data: this table provides the ecocosts/price ratio (EVR) of products and services purchased in the EU25</t>
  </si>
  <si>
    <t>Depletion excl energy</t>
  </si>
  <si>
    <t xml:space="preserve">Depletion </t>
  </si>
  <si>
    <t>natural forests</t>
  </si>
  <si>
    <t xml:space="preserve">Metals </t>
  </si>
  <si>
    <t>Idemat2010 Aluminium, recycling credit closed loop (65% virgin part market mix)</t>
  </si>
  <si>
    <t>Idemat2010 Copper, recycling credit closed loop (56% virgin part in market mix)</t>
  </si>
  <si>
    <t>Idemat2010 Lead, recycling credit closed loop (44% virgin part in market mix)</t>
  </si>
  <si>
    <t>Idemat2010 Magnesium, recycling credit closed loop (57% virgin part in market mix)</t>
  </si>
  <si>
    <t>Idemat2010 Nickel, recycling credit closed loop (70% virgin part in market mix)</t>
  </si>
  <si>
    <t>Idemat2010 Steel, recycling credit closed loop (79% virgin part in market mix)</t>
  </si>
  <si>
    <t>book</t>
  </si>
  <si>
    <t>Ammonium nitrate phosphate, as P2O5, at regional storehouse/RER S</t>
  </si>
  <si>
    <t>Ammonium nitrate, as N, at regional storehouse/RER S</t>
  </si>
  <si>
    <t>Kraft paper, bleached, at plant/RER S</t>
  </si>
  <si>
    <t>Disposal, pollutants from rail ballast, 0% water, to residual material landfill/CH S</t>
  </si>
  <si>
    <t>Disposal, nickel smelter slag, 0% water, to residual material landfill/CH S</t>
  </si>
  <si>
    <t>Industrial furnace, coal, 1-10 MW/RER/I S</t>
  </si>
  <si>
    <t>Coal stove, 5-15 kW/RER/I S</t>
  </si>
  <si>
    <t>Heat, natural gas, at boiler modulating &gt;100kW/RER S</t>
  </si>
  <si>
    <t>Heat, natural gas, at boiler modulating &lt;100kW/RER S</t>
  </si>
  <si>
    <t>Heat, natural gas, at boiler fan burner non-modulating &lt;100kW/RER S</t>
  </si>
  <si>
    <t>Heat, natural gas, at boiler fan burner low-NOx non-modulating &lt;100kW/RER S</t>
  </si>
  <si>
    <t>Heat, natural gas, at boiler condensing modulating &gt;100kW/RER S</t>
  </si>
  <si>
    <t>Acetic acid, 98% in H2O, at plant/RER S</t>
  </si>
  <si>
    <t>Acrylic acid, at plant/RER S</t>
  </si>
  <si>
    <t>Adipic acid, at plant/RER S</t>
  </si>
  <si>
    <t>Chloroacetic acid, at plant/RER S</t>
  </si>
  <si>
    <t>[A367] Laboratory apparatus and furniture</t>
  </si>
  <si>
    <t>[A368] Mechanical measuring devices</t>
  </si>
  <si>
    <t>[A369] Environmental controls</t>
  </si>
  <si>
    <t>[A370] Surgical and medical instruments and apparatus</t>
  </si>
  <si>
    <t>[A371] Surgical appliances and supplies</t>
  </si>
  <si>
    <t>[A372] Dental equipment and supplies</t>
  </si>
  <si>
    <t>[A373] Watches, clocks, watchcases, and parts</t>
  </si>
  <si>
    <t>[A374] X-ray apparatus and tubes</t>
  </si>
  <si>
    <t>[A375] Electromedical and electrotherapeutic apparatus</t>
  </si>
  <si>
    <t>[A376] Laboratory and optical instruments</t>
  </si>
  <si>
    <t>[A377] Instruments to measure electricity</t>
  </si>
  <si>
    <t>[A378] Ophthalmic goods</t>
  </si>
  <si>
    <t>Metal product manufacturing, average metal working/RER S</t>
  </si>
  <si>
    <t>Natural gas, burned in power plant/ES S</t>
  </si>
  <si>
    <t>Sodium silicate, hydrothermal liquor, 48% in H2O, at plant/RER S</t>
  </si>
  <si>
    <t>Cogen unit ORC 1400kWth, wood burning, components for electricity only/CH/I S</t>
  </si>
  <si>
    <t>Electricity, high voltage, at grid/SK S</t>
  </si>
  <si>
    <t>Electricity, high voltage, at grid/SI S</t>
  </si>
  <si>
    <t>Electricity, high voltage, at grid/SE S</t>
  </si>
  <si>
    <t>Heavy fuel oil, burned in power plant/DE S</t>
  </si>
  <si>
    <t>Heavy fuel oil, burned in power plant/CZ S</t>
  </si>
  <si>
    <t>Heavy fuel oil, burned in power plant/CS S</t>
  </si>
  <si>
    <t>Heavy fuel oil, burned in power plant/BE S</t>
  </si>
  <si>
    <t>Heavy fuel oil, burned in power plant/AT S</t>
  </si>
  <si>
    <t>Oil power plant 500MW/RER/I S</t>
  </si>
  <si>
    <t>Electricity, peat, at power plant/NORDEL S</t>
  </si>
  <si>
    <t>Electricity, low voltage, production CH, at grid/CH S</t>
  </si>
  <si>
    <t>Electricity, low voltage, production CENTREL, at grid/CENTREL S</t>
  </si>
  <si>
    <t>Electricity, low voltage, production BR, at grid/BR S</t>
  </si>
  <si>
    <t>Electricity, low voltage, production BG, at grid/BG S</t>
  </si>
  <si>
    <t>Fava beans organic, at farm/CH S</t>
  </si>
  <si>
    <t>Wheat IP, at feed mill/CH S</t>
  </si>
  <si>
    <t>Refinery gas, burned in furnace/MJ/CH S</t>
  </si>
  <si>
    <t>Natural gas, burned in industrial furnace low-NOx &gt;100kW/RER S</t>
  </si>
  <si>
    <t>Natural gas, burned in industrial furnace &gt;100kW/RER S</t>
  </si>
  <si>
    <t>Natural gas, burned in boiler modulating &gt;100kW/RER S</t>
  </si>
  <si>
    <t>Heat, at tube collector, one-family house, for combined system/CH S</t>
  </si>
  <si>
    <t>Heat, at solar+wood heating, flat plate, one-family house, combined system/CH S</t>
  </si>
  <si>
    <t>Heat, at solar+gas heating, tube collector, one-family house, combined system/CH S</t>
  </si>
  <si>
    <t>Heat, at solar+gas heating, flat plate, one-family house, combined system/CH S</t>
  </si>
  <si>
    <t>Heat, at hot water tank, solar+gas, flat plate, one-family house/CH S</t>
  </si>
  <si>
    <t>Heat, at hot water tank, solar+gas, flat plate, multiple dwelling/CH S</t>
  </si>
  <si>
    <t>Heat, at hot water tank, solar+electric, flat plate, multiple dwelling/CH S</t>
  </si>
  <si>
    <t>Heat, at flat plate collector, one-family house, for hot water/CH S</t>
  </si>
  <si>
    <t>Heat, at flat plate collector, one-family house, for combined system/CH S</t>
  </si>
  <si>
    <t>Heat, at flat plate collector, multiple dwelling, for hot water/CH S</t>
  </si>
  <si>
    <t>Solar system, flat plate collector, one-family house, hot water/CH/I S</t>
  </si>
  <si>
    <t>Solar system, flat plate collector, one-family house, combined system/CH/I S</t>
  </si>
  <si>
    <t>Steel, converter, low-alloyed, at plant/RER S</t>
  </si>
  <si>
    <t>Steel, converter, chromium steel 18/8, at plant/RER S</t>
  </si>
  <si>
    <t>Reinforcing steel, at plant/RER S</t>
  </si>
  <si>
    <t>Sodium sulphate, powder, production mix, at plant/RER S</t>
  </si>
  <si>
    <t>Sodium tetrafluorborate, at plant/GLO S</t>
  </si>
  <si>
    <t>Sodium tetrahydroborate, at plant/GLO S</t>
  </si>
  <si>
    <t>Sulphite, at plant/RER S</t>
  </si>
  <si>
    <t>Tetrachlorosilane, at plant/GLO S</t>
  </si>
  <si>
    <t>Titanium dioxide at plant, sulphate process, at plant/RER S</t>
  </si>
  <si>
    <t>Titanium dioxide, chloride process, at plant/RER S</t>
  </si>
  <si>
    <t>Titanium dioxide, production mix, at plant/RER S</t>
  </si>
  <si>
    <t>Trichloroborane, at plant/GLO S</t>
  </si>
  <si>
    <t>Zinc monosulphate, ZnSO4.H2O, at plant/RER S</t>
  </si>
  <si>
    <t>Zinc oxide, at plant/RER S</t>
  </si>
  <si>
    <t>Zinc sulphide, ZnS, at plant/RER S</t>
  </si>
  <si>
    <t>Zircon, 50% zirconium, at plant/AU S</t>
  </si>
  <si>
    <t>Zirconium oxide, at plant/AU S</t>
  </si>
  <si>
    <t>1-butanol, propylene hydroformylation, at plant/RER S</t>
  </si>
  <si>
    <t>3kWp slanted-roof installation, a-Si, laminated, integrated, on roof/CH/I S</t>
  </si>
  <si>
    <t>3kWp flat roof installation, single-Si, on roof/CH/I S</t>
  </si>
  <si>
    <t>3kWp flat roof installation, multi-Si, on roof/CH/I S</t>
  </si>
  <si>
    <t>3kWp facade installation, single-Si, panel, mounted, at building/CH/I S</t>
  </si>
  <si>
    <t>a factor 0,87 for loss of efficiency of low voltage compared with industry (medium and high voltage)</t>
  </si>
  <si>
    <t>Use, computer, desktop, mix, home use/CH S</t>
  </si>
  <si>
    <t>Power saw, with catalytic converter/RER/I S</t>
  </si>
  <si>
    <t>Use, printer, laser jet, colour, printing per h/RER S</t>
  </si>
  <si>
    <t>Ammonium carbonate, at plant/RER S</t>
  </si>
  <si>
    <t>Electricity, at cogen with ignition biogas engine, agric. covered, alloc. exergy/CH S</t>
  </si>
  <si>
    <t>Natural gas, burned in gas turbine, for compressor station/RU S</t>
  </si>
  <si>
    <t>Natural gas, burned in gas turbine, for compressor station/NO S</t>
  </si>
  <si>
    <t>Natural gas, burned in gas turbine, for compressor station/NL S</t>
  </si>
  <si>
    <t>Natural gas, burned in gas turbine, for compressor station/DZ S</t>
  </si>
  <si>
    <t>Idemat2010 Bubinga  plantation</t>
  </si>
  <si>
    <t>Idemat2010 Bubinga FSC</t>
  </si>
  <si>
    <t>Idemat2010 Bubinga natural forest</t>
  </si>
  <si>
    <t>Idemat2010 Cedar  plantation</t>
  </si>
  <si>
    <t>Idemat2010 Cedar FSC</t>
  </si>
  <si>
    <t>Idemat2010 Cedar natural forest</t>
  </si>
  <si>
    <t>Idemat2010 Chestnut</t>
  </si>
  <si>
    <t>Idemat2010 Cordia  plantation</t>
  </si>
  <si>
    <t>Idemat2010 Cordia FSC</t>
  </si>
  <si>
    <t>Idemat2010 Cordia natural forest</t>
  </si>
  <si>
    <t>Idemat2010 Idigbo  plantation</t>
  </si>
  <si>
    <t>Idemat2010 Idigbo FSC</t>
  </si>
  <si>
    <t>Idemat2010 Idigbo natural forest</t>
  </si>
  <si>
    <t>Idemat2010 Mahogany, American  plantation</t>
  </si>
  <si>
    <t>Idemat2010 Mahogany, American FSC</t>
  </si>
  <si>
    <t>Idemat2010 Mahogany, American natural forest</t>
  </si>
  <si>
    <t>Idemat2010 Meranti  plantation</t>
  </si>
  <si>
    <t>Idemat2010 Meranti FSC</t>
  </si>
  <si>
    <t>Idemat2010 Meranti natural forest</t>
  </si>
  <si>
    <t>Idemat2010 Merbau  plantation</t>
  </si>
  <si>
    <t>Idemat2010 Merbau FSC</t>
  </si>
  <si>
    <t>Idemat2010 Merbau natural forest</t>
  </si>
  <si>
    <t>Idemat2010 Oak, European</t>
  </si>
  <si>
    <t>Idemat2010 Purpleheart  plantation</t>
  </si>
  <si>
    <t>Idemat2010 Purpleheart FSC</t>
  </si>
  <si>
    <t>Idemat2010 Purpleheart natural forest</t>
  </si>
  <si>
    <t>Idemat2010 Red Cedar, Western</t>
  </si>
  <si>
    <t>Idemat2010 Utile  plantation</t>
  </si>
  <si>
    <t>Idemat2010 Utile FSC</t>
  </si>
  <si>
    <t>Idemat2010 Utile natural forest</t>
  </si>
  <si>
    <t>Idemat2010 Wenge  plantation</t>
  </si>
  <si>
    <t>Idemat2010 Wenge FSC</t>
  </si>
  <si>
    <t>Idemat2010 Wenge natural forest</t>
  </si>
  <si>
    <t>Idemat2010 Carapa  plantation</t>
  </si>
  <si>
    <t>Idemat2010 Carapa FSC</t>
  </si>
  <si>
    <t>Idemat2010 Carapa natural forest</t>
  </si>
  <si>
    <t>Idemat2010 Dibetou  plantation</t>
  </si>
  <si>
    <t>Idemat2010 Dibetou FSC</t>
  </si>
  <si>
    <t>Idemat2010 Dibetou natural forrest</t>
  </si>
  <si>
    <t>Idemat2010 Kauri  plantation</t>
  </si>
  <si>
    <t>Idemat2010 Kauri FSC</t>
  </si>
  <si>
    <t>Idemat2010 Kauri natural forrest</t>
  </si>
  <si>
    <t>Idemat2010 Kotibe  plantation</t>
  </si>
  <si>
    <t>Idemat2010 Kotibe FSC</t>
  </si>
  <si>
    <t>Idemat2010 Kotibe natural forrest</t>
  </si>
  <si>
    <t>Idemat2010 Larch, European</t>
  </si>
  <si>
    <t>Idemat2010 Mahogani, African  plantation</t>
  </si>
  <si>
    <t>Idemat2010 Mahogani, African FSC</t>
  </si>
  <si>
    <t>Idemat2010 Mahogani, African natural forrest</t>
  </si>
  <si>
    <t>Idemat2010 Movigui  plantation</t>
  </si>
  <si>
    <t>Idemat2010 Movigui FSC</t>
  </si>
  <si>
    <t>Idemat2010 Movigui natural forrest</t>
  </si>
  <si>
    <t>Idemat2010 Mutenye  plantation</t>
  </si>
  <si>
    <t>Idemat2010 Mutenye FSC</t>
  </si>
  <si>
    <t>Idemat2010 Mutenye natural forrest</t>
  </si>
  <si>
    <t>Idemat2010 Niangon  plantation</t>
  </si>
  <si>
    <t>Idemat2010 Niangon FSC</t>
  </si>
  <si>
    <t>Idemat2010 Niangon natural forrest</t>
  </si>
  <si>
    <t>Idemat2010 Olon  plantation</t>
  </si>
  <si>
    <t>Idemat2010 Olon FSC</t>
  </si>
  <si>
    <t>Idemat2010 Olon natural forrest</t>
  </si>
  <si>
    <t>Idemat2010 Oregon pine  plantation</t>
  </si>
  <si>
    <t>Idemat2010 Oregon pine FSC</t>
  </si>
  <si>
    <t>Idemat2010 Oregon pine natural forrest</t>
  </si>
  <si>
    <t>Idemat2010 Peroba  plantation</t>
  </si>
  <si>
    <t>Idemat2010 Peroba FSC</t>
  </si>
  <si>
    <t>Idemat2010 Peroba natural forrest</t>
  </si>
  <si>
    <t>Idemat2010 Pitch pine  plantation</t>
  </si>
  <si>
    <t>Idemat2010 Pitch pine FSC</t>
  </si>
  <si>
    <t>Idemat2010 Pitch pine natural forrest</t>
  </si>
  <si>
    <t>Idemat2010 Sapelli  plantation</t>
  </si>
  <si>
    <t>Idemat2010 Sapelli FSC</t>
  </si>
  <si>
    <t>Idemat2010 Sapelli natural forrest</t>
  </si>
  <si>
    <t>Idemat2010 Scots pine (grenen)</t>
  </si>
  <si>
    <t>Idemat2010 Tchitola  plantation</t>
  </si>
  <si>
    <t>Idemat2010 Tchitola FSC</t>
  </si>
  <si>
    <t>Idemat2010 Tchitola natural forrest</t>
  </si>
  <si>
    <t>Operation, regular bus/CH S</t>
  </si>
  <si>
    <t>Operation, passenger car/RER S</t>
  </si>
  <si>
    <t>Disposal, cation exchange resin f. water, 50% water, to municipal incineration/CH S</t>
  </si>
  <si>
    <t>Disposal, building wood, chrome preserved, 20% water, to municipal incineration/CH S</t>
  </si>
  <si>
    <t>Disposal, bitumen sheet, 1.5% water, to municipal incineration/CH S</t>
  </si>
  <si>
    <t>[A84] Wines, brandy, and brandy spirits</t>
  </si>
  <si>
    <t>[A85] Distilled and blended liquors</t>
  </si>
  <si>
    <t>[A86] Bottled and canned soft drinks</t>
  </si>
  <si>
    <t>[A87] Flavoring extracts and flavoring syrups, n.e.c.</t>
  </si>
  <si>
    <t>[A88] Cottonseed oil mills</t>
  </si>
  <si>
    <t>[A89] Soybean oil mills</t>
  </si>
  <si>
    <t>Polypropylene (PP)</t>
  </si>
  <si>
    <t>Polystyrene (PS)</t>
  </si>
  <si>
    <t>Polytetrafluoroethylene (Teflon, PTFE)</t>
  </si>
  <si>
    <t>Polyurethane (tpPUR)</t>
  </si>
  <si>
    <t>Polyvinylchloride (tpPVC)</t>
  </si>
  <si>
    <t>recycling to new material eco-benefit incl. landfill</t>
  </si>
  <si>
    <t xml:space="preserve">1b. table "summary building industry": ecocosts of building materials, ("from craddle to gate") </t>
  </si>
  <si>
    <t>2.  table "full lists Idemat":  Idemat ecocosts of materials, products, energy, transport, prossessing, etc.</t>
  </si>
  <si>
    <t>Electricity, high voltage, at grid/HU S</t>
  </si>
  <si>
    <t>Packaging glass, brown, at regional storage/CH S</t>
  </si>
  <si>
    <t>Natural gas, burned in gas turbine/GLO S</t>
  </si>
  <si>
    <t>Natural gas, burned in gas turbine/DE S</t>
  </si>
  <si>
    <t>Natural gas, burned in gas turbine/CH S</t>
  </si>
  <si>
    <t>Natural gas, burned in gas turbine, for compressor station/UCTE S</t>
  </si>
  <si>
    <t>Refinery gas, at refinery/RER S</t>
  </si>
  <si>
    <t>Refinery gas, at refinery/CH S</t>
  </si>
  <si>
    <t>Peat, at mine/NORDEL S</t>
  </si>
  <si>
    <t>Electricity, medium voltage, production SE, at grid/SE S</t>
  </si>
  <si>
    <t>Electricity, medium voltage, production RO, at grid/RO S</t>
  </si>
  <si>
    <t>Natural gas, burned in boiler modulating &lt;100kW/RER S</t>
  </si>
  <si>
    <t>Materials, glass, waste glass, infrastructure: 100kt/year</t>
  </si>
  <si>
    <t>Natural gas, burned in boiler atm. low-NOx condensing non-modulating &lt;100kW/RER S</t>
  </si>
  <si>
    <t>Heat, natural gas, at diffusion absorption heat pump 4kW, future/CH S</t>
  </si>
  <si>
    <t>Heat, borehole heat exchanger, brine-water heat pump 10kW, at heat radiator/RER S</t>
  </si>
  <si>
    <t>Heat, borehole heat exchanger, brine-water heat pump 10kW, at heat radiator/CH S</t>
  </si>
  <si>
    <t>Heat, borehole heat exchanger, at brine-water heat pump 10kW/RER S</t>
  </si>
  <si>
    <t>Heat, borehole heat exchanger, at brine-water heat pump 10kW/CH S</t>
  </si>
  <si>
    <t>Heat, biogas, at diffusion absorption heat pump 4kW, future/CH S</t>
  </si>
  <si>
    <t>Energy, electricity by fuel,lignite, power plant, infrastructure</t>
  </si>
  <si>
    <t>Disposal, expanded polystyrene, 5% water, to municipal incineration/CH S</t>
  </si>
  <si>
    <t>Sawn timber, softwood, raw, kiln dried, u=10%, at plant/RER S</t>
  </si>
  <si>
    <t>Sawn timber, softwood, raw, forest-debarked, u=70%, at plant/RER S</t>
  </si>
  <si>
    <t>Sawn timber, softwood, raw, air dried, u=20%, at plant/RER S</t>
  </si>
  <si>
    <t>Sawn timber, softwood, planed, kiln dried, at plant/RER S</t>
  </si>
  <si>
    <t>Operation, lorry 16-32t, EURO4/RER S</t>
  </si>
  <si>
    <t>Operation, lorry 16-32t, EURO3/RER S</t>
  </si>
  <si>
    <t>Operation, lorry &gt;32t, EURO5/RER S</t>
  </si>
  <si>
    <t>Operation, lorry &gt;32t, EURO4/RER S</t>
  </si>
  <si>
    <t>Operation, lorry &gt;28t, full, fleet average/CH S</t>
  </si>
  <si>
    <t>Operation, lorry &gt;28t, fleet average/CH S</t>
  </si>
  <si>
    <t>Operation, lorry &gt;28t, empty, fleet average/CH S</t>
  </si>
  <si>
    <t>Operation, lorry &gt;16t, fleet average/RER S</t>
  </si>
  <si>
    <t>Operation, coach/CH S</t>
  </si>
  <si>
    <t>Van &lt;3.5t/RER/I S</t>
  </si>
  <si>
    <t>Tram/RER/I S</t>
  </si>
  <si>
    <t>Road vehicle plant/RER/I S</t>
  </si>
  <si>
    <t>Passenger car/RER/I S</t>
  </si>
  <si>
    <t>Lorry 40t/RER/I S</t>
  </si>
  <si>
    <t>Lorry 28t/RER/I S</t>
  </si>
  <si>
    <t>Lorry 21t, municipal waste collection/CH/I S</t>
  </si>
  <si>
    <t>Lorry 16t/RER/I S</t>
  </si>
  <si>
    <t>Bus/RER/I S</t>
  </si>
  <si>
    <t>Transport, liquefied natural gas, freight ship/OCE S</t>
  </si>
  <si>
    <t>Transport, barge/RER S</t>
  </si>
  <si>
    <t>Transport, barge tanker/RER S</t>
  </si>
  <si>
    <t>Operation, transoceanic tanker/OCE S</t>
  </si>
  <si>
    <t>Operation, transoceanic freight ship/OCE S</t>
  </si>
  <si>
    <t>Electricity, digester sludge, at incineration plant, future, alloc. price/CH S</t>
  </si>
  <si>
    <t>Furnace, logs, hardwood, 30kW/CH/I S</t>
  </si>
  <si>
    <t>Furnace, logs, hardwood, 100kW/CH/I S</t>
  </si>
  <si>
    <t>Deformation stroke, hot impact extrusion, steel/RER S</t>
  </si>
  <si>
    <t>Deformation stroke, cold impact extrusion, steel/RER S</t>
  </si>
  <si>
    <t>Acetic anhydride from acetaldehyde, at plant/RER S</t>
  </si>
  <si>
    <t>Acetic anhydride from ketene, at plant/RER S</t>
  </si>
  <si>
    <t>Acetic anhydride, at plant/RER S</t>
  </si>
  <si>
    <t>materials, construction, insulation, infrastructure: 3 halls (€/m2) and 1 multi-story (€/m3)</t>
  </si>
  <si>
    <t>Heat, light fuel oil, at boiler 10kW, non-modulating/CH S</t>
  </si>
  <si>
    <t>[A213] Glass and glass products, except containers</t>
  </si>
  <si>
    <t>[A214] Glass containers</t>
  </si>
  <si>
    <t>[A215] Cement, hydraulic</t>
  </si>
  <si>
    <t>[A216] Brick and structural clay tile</t>
  </si>
  <si>
    <t>[A217] Ceramic wall and floor tile</t>
  </si>
  <si>
    <t>[A218] Clay refractories</t>
  </si>
  <si>
    <t>[A219] Structural clay products, n.e.c.</t>
  </si>
  <si>
    <t>[A220] Vitreous china plumbing fixtures</t>
  </si>
  <si>
    <t>Green veneer, sold, at plywood plant, US PNW/kg/US</t>
  </si>
  <si>
    <t>Green veneer, sold, at plywood plant, US SE/kg/US</t>
  </si>
  <si>
    <t>Laminated veneer lumber, at plant, US PNW/kg/US</t>
  </si>
  <si>
    <t>Laminated veneer lumber, at plant, US SE/kg/US</t>
  </si>
  <si>
    <t>Oriented strand board product, US SE/kg/US</t>
  </si>
  <si>
    <t>Plywood, at plywood plant, US PNW/kg/US</t>
  </si>
  <si>
    <t>Plywood, at plywood plant, US SE/kg/US</t>
  </si>
  <si>
    <t>Pressed raw plywood, from lay-up, at plywood plant, US PNW/US</t>
  </si>
  <si>
    <t>Pressed raw plywood, from lay-up, at plywood plant, US SE/US</t>
  </si>
  <si>
    <t>Rough green lumber, at sawmill, US SE/kg/US</t>
  </si>
  <si>
    <t>Rough green lumber, softwood, at sawmill, US PNW/kg/US</t>
  </si>
  <si>
    <t>Surfaced dried lumber, at planer mill, US PNW/kg/US</t>
  </si>
  <si>
    <t>Surfaced dried lumber, at planer mill, US SE/kg/US</t>
  </si>
  <si>
    <t>Surfaced green lumber, at planer mill, US PNW/kg/US</t>
  </si>
  <si>
    <t>Electricity, biomass, at power plant/US</t>
  </si>
  <si>
    <t>electricity</t>
  </si>
  <si>
    <t>Electricity, anthracite coal, at power plant/RNA</t>
  </si>
  <si>
    <t>Electricity, bituminous coal, at power plant/US</t>
  </si>
  <si>
    <t>Electricity, lignite coal, at power plant/US</t>
  </si>
  <si>
    <t>Electricity, natural gas, at power plant/US</t>
  </si>
  <si>
    <t>Electricity, nuclear, at power plant/US</t>
  </si>
  <si>
    <t>Electricity, diesel, at power plant/RNA</t>
  </si>
  <si>
    <t>Electricity, residual fuel oil, at power plant/US</t>
  </si>
  <si>
    <t>Electricity, at grid, Eastern US/US</t>
  </si>
  <si>
    <t>Electricity, at grid, Texas US/US</t>
  </si>
  <si>
    <t>Electricity, at grid, US/US</t>
  </si>
  <si>
    <t>Electricity, at grid, Western US/US</t>
  </si>
  <si>
    <t>electricity, low voltage (per region)</t>
  </si>
  <si>
    <t>Electricity, alumina refining regions/US</t>
  </si>
  <si>
    <t>Electricity, aluminum smelting and ingot casting regions/RNA</t>
  </si>
  <si>
    <t>Electricity, bauxite mining regions/GLO</t>
  </si>
  <si>
    <t>heat</t>
  </si>
  <si>
    <t>Anthracite coal, combusted in industrial boiler/RNA</t>
  </si>
  <si>
    <t>Bituminous coal, combusted in industrial boiler/US</t>
  </si>
  <si>
    <t>Natural gas, combusted in industrial boiler/US</t>
  </si>
  <si>
    <t>Natural gas, combusted in industrial equipment/RNA</t>
  </si>
  <si>
    <t>Lignite coal, combusted in industrial boiler/US</t>
  </si>
  <si>
    <t>Diesel, combusted in industrial boiler/US</t>
  </si>
  <si>
    <t>Diesel, combusted in industrial equipment/US</t>
  </si>
  <si>
    <t>Gasoline, combusted in equipment/US</t>
  </si>
  <si>
    <t>Liquefied petroleum gas, combusted in industrial boiler/US</t>
  </si>
  <si>
    <t>Residual fuel oil, combusted in industrial boiler/US</t>
  </si>
  <si>
    <t>Wood waste, unspecified, combusted in industrial boiler/US</t>
  </si>
  <si>
    <t>Transport, aircraft, freight/US</t>
  </si>
  <si>
    <t>Transport, train, diesel powered/US</t>
  </si>
  <si>
    <t>Transport, combination truck, average fuel mix/US</t>
  </si>
  <si>
    <t>Transport, combination truck, diesel powered/US</t>
  </si>
  <si>
    <t>Transport, combination truck, gasoline powered/US</t>
  </si>
  <si>
    <t>Transport, single unit truck, diesel powered/US</t>
  </si>
  <si>
    <t>Transport, single unit truck, gasoline powered/US</t>
  </si>
  <si>
    <t>Transport, barge, average fuel mix/US</t>
  </si>
  <si>
    <t>Transport, barge, diesel powered/US</t>
  </si>
  <si>
    <t>Transport, barge, residual fuel oil powered/US</t>
  </si>
  <si>
    <t>Transport, ocean freighter, average fuel mix/US</t>
  </si>
  <si>
    <t>Transport, ocean freighter, diesel powered/US</t>
  </si>
  <si>
    <t>Transport, ocean freighter, residual fuel oil powered/US</t>
  </si>
  <si>
    <t>painting</t>
  </si>
  <si>
    <t>Automotive painting, electrocoating, per m2/RNA</t>
  </si>
  <si>
    <t>Automotive painting, electrocoating, per vehicle/RNA</t>
  </si>
  <si>
    <t>Automotive painting, pretreatment/RNA</t>
  </si>
  <si>
    <t>Automotive painting, top coat, per m2/RNA</t>
  </si>
  <si>
    <t>Automotive painting, top coat, per vehicle/RNA</t>
  </si>
  <si>
    <t>reforesting</t>
  </si>
  <si>
    <t>Reforesting, high intensity site, US PNW/US</t>
  </si>
  <si>
    <t>Reforesting, high intensity site, US SE/US</t>
  </si>
  <si>
    <t>Reforesting, low intensity site, US PNW/US</t>
  </si>
  <si>
    <t>Reforesting, low intensity site, US SE/US</t>
  </si>
  <si>
    <t>Reforesting, medium intensity site, US PNW/US</t>
  </si>
  <si>
    <t>Reforesting, medium intensity site, US SE/US</t>
  </si>
  <si>
    <t>construction</t>
  </si>
  <si>
    <t>only for eco-costs and BEES</t>
  </si>
  <si>
    <t>The US Life Cycle Inventory Database version 2008 v 1.6.0</t>
  </si>
  <si>
    <t xml:space="preserve">based on ecoinvent v2.2  LCI data (www.ecoinvent.ch) and </t>
  </si>
  <si>
    <t>This list has been calculated  with Simapro 7.2.3</t>
  </si>
  <si>
    <t>Sodium silicate, spray powder 80%, at plant/RER S</t>
  </si>
  <si>
    <t>Sodium sulphat from viscose production, at plant/GLO S</t>
  </si>
  <si>
    <t>Lignite, burned in power plant/PL S</t>
  </si>
  <si>
    <t>Lignite, burned in power plant/SI S</t>
  </si>
  <si>
    <t>Lignite, burned in power plant/SK S</t>
  </si>
  <si>
    <t>Electricity, nuclear, at power plant/CH S</t>
  </si>
  <si>
    <t>[A423] Royalties</t>
  </si>
  <si>
    <t>[A424] Hotels</t>
  </si>
  <si>
    <t>[A425] Other lodging places</t>
  </si>
  <si>
    <t>[A426] Laundry, cleaning, garment services, and shoe repair</t>
  </si>
  <si>
    <t>[A427] Funeral service and crematories</t>
  </si>
  <si>
    <t>[A428] Portrait photographic studios, and other miscellaneous personal services</t>
  </si>
  <si>
    <t>[A429] Electrical repair shops</t>
  </si>
  <si>
    <t>[A430] Watch, clock, jewelry, and furniture repair</t>
  </si>
  <si>
    <t>[A431] Beauty and barber shops</t>
  </si>
  <si>
    <t>[A432] Miscellaneous repair shops</t>
  </si>
  <si>
    <t>Disposal, slag, unalloyed electr. steel, 0% water, to residual material landfill/CH S</t>
  </si>
  <si>
    <t>Vegetable oil methyl ester, production FR, at service station/CH S</t>
  </si>
  <si>
    <t>Vegetable oil methyl ester, at esterification plant/FR S</t>
  </si>
  <si>
    <t>Ammonium sulphate, as N, at regional storehouse/RER S</t>
  </si>
  <si>
    <t>Calcium ammonium nitrate, as N, at regional storehouse/RER S</t>
  </si>
  <si>
    <t>Calcium nitrate, as N, at regional storehouse/RER S</t>
  </si>
  <si>
    <t>Diammonium phosphate, as N, at regional storehouse/RER S</t>
  </si>
  <si>
    <t>Diammonium phosphate, as P2O5, at regional storehouse/RER S</t>
  </si>
  <si>
    <t>Lime, algae, at regional storehouse/CH S</t>
  </si>
  <si>
    <t>Esters of versatic acid, at plant/RER S</t>
  </si>
  <si>
    <t>Bitumen sealing V60, at plant/RER S</t>
  </si>
  <si>
    <t>Bitumen sealing Alu80, at plant/RER S</t>
  </si>
  <si>
    <t>Electricity, high voltage, at grid/HR S</t>
  </si>
  <si>
    <t>Electricity, high voltage, at grid/GR S</t>
  </si>
  <si>
    <t>Electricity, high voltage, at grid/GB S</t>
  </si>
  <si>
    <t>Electricity, oil, at power plant/DK S</t>
  </si>
  <si>
    <t>Electricity, oil, at power plant/DE S</t>
  </si>
  <si>
    <t>Disposal, sludge from steel rolling, 20% water, to residual material landfill/CH S</t>
  </si>
  <si>
    <r>
      <t xml:space="preserve">These data are to be used to convert the </t>
    </r>
    <r>
      <rPr>
        <b/>
        <sz val="10"/>
        <rFont val="Arial"/>
        <family val="2"/>
      </rPr>
      <t>output</t>
    </r>
    <r>
      <rPr>
        <sz val="10"/>
        <rFont val="Arial"/>
        <family val="2"/>
      </rPr>
      <t xml:space="preserve"> tables of LCI to eco-costs (input for mat.depl.)</t>
    </r>
  </si>
  <si>
    <t>Operation, lorry 3.5-7.5t, EURO5/RER S</t>
  </si>
  <si>
    <t>Operation, lorry 3.5-7.5t, EURO4/RER S</t>
  </si>
  <si>
    <t>Operation, lorry 3.5-7.5t, EURO3/RER S</t>
  </si>
  <si>
    <t>Operation, lorry 3.5-20t, full, fleet average/CH S</t>
  </si>
  <si>
    <t>Processing, metals, infrastructure</t>
  </si>
  <si>
    <t>[A379] Photographic equipment and supplies</t>
  </si>
  <si>
    <t>[A380] Jewelry, precious metal</t>
  </si>
  <si>
    <t>[A381] Jewelers' materials and lapidary work</t>
  </si>
  <si>
    <t>[A382] Silverware and plated ware</t>
  </si>
  <si>
    <t>[A383] Costume jewelry</t>
  </si>
  <si>
    <t>[A384] Musical instruments</t>
  </si>
  <si>
    <t>Idemat2010 Polylactide (PLA, starch based biodegradeble plastic)</t>
  </si>
  <si>
    <t>Polystyrene scrap, old, at plant/CH S</t>
  </si>
  <si>
    <t>Electricity, wood, at distillery/SE S</t>
  </si>
  <si>
    <t>Energy, electricity by fuel, wood</t>
  </si>
  <si>
    <t>Electricity, high voltage, certified electricity. at grid/CH S</t>
  </si>
  <si>
    <t>Electricity, high voltage, consumer mix, at grid/CH S</t>
  </si>
  <si>
    <t>Electricity, low voltage, certified electricity, at grid/CH S</t>
  </si>
  <si>
    <t>Electricity, low voltage, consumer mix, at grid/CH S</t>
  </si>
  <si>
    <t>Electricity, medium voltage, certified electricity, at grid/CH S</t>
  </si>
  <si>
    <t>Electricity, medium voltage, consumer mix, at grid/CH S</t>
  </si>
  <si>
    <t>Electricity, certified eletricity/CH S</t>
  </si>
  <si>
    <t>Electricity, consumer mix/CH S</t>
  </si>
  <si>
    <t>Idemat2010 G-MgAl9Zn2</t>
  </si>
  <si>
    <t>Idemat2010 Rape seed, Germany</t>
  </si>
  <si>
    <t>Chimney/CH/I S</t>
  </si>
  <si>
    <t>Idemat2010 Air traffic continental (min specific gravity 0,167) (tkm)</t>
  </si>
  <si>
    <t>Idemat2010 Air traffic intercontinental (min specific gravity 0,167) (tkm)</t>
  </si>
  <si>
    <t>Transport, aircraft, freight, Europe/RER S</t>
  </si>
  <si>
    <t>Transport, aircraft, freight, intercontinental/RER S</t>
  </si>
  <si>
    <t>Transport, aircraft, freight/RER S</t>
  </si>
  <si>
    <t>Transport, aircraft, passenger, Europe/RER S</t>
  </si>
  <si>
    <t>Transport, aircraft, passenger, intercontinental/RER S</t>
  </si>
  <si>
    <t>Transport, aircraft, passenger/RER S</t>
  </si>
  <si>
    <t>Transport, helicopter, LTO cycle/GLO S</t>
  </si>
  <si>
    <t>Transport, helicopter/GLO S</t>
  </si>
  <si>
    <t>Transport, average train, SBB mix/CH S (personkm)</t>
  </si>
  <si>
    <t>Transport, average train/AT S (personkm)</t>
  </si>
  <si>
    <t>Transport, average train/BE S (personkm)</t>
  </si>
  <si>
    <t>Transport, average train/DE S (personkm)</t>
  </si>
  <si>
    <t>Transport, average train/FR S (personkm)</t>
  </si>
  <si>
    <t>Transport, average train/IT S (personkm)</t>
  </si>
  <si>
    <t>Transport, freight, rail, diesel, with particle filter/CH S (tkm)</t>
  </si>
  <si>
    <t>Transport, freight, rail/AT S (tkm)</t>
  </si>
  <si>
    <t>Transport, freight, rail/BE S (tkm)</t>
  </si>
  <si>
    <t>Transport, freight, rail/DE S (tkm)</t>
  </si>
  <si>
    <t>Transport, freight, rail/FR S (tkm)</t>
  </si>
  <si>
    <t>Transport, freight, rail/IT S (tkm)</t>
  </si>
  <si>
    <t>Transport, high speed train/DE S (personkm)</t>
  </si>
  <si>
    <t>Transport, high speed train/FR S (personkm)</t>
  </si>
  <si>
    <t>Transport, high speed train/IT S (personkm)</t>
  </si>
  <si>
    <t>Transport, long-distance train, SBB mix/CH S (personkm)</t>
  </si>
  <si>
    <t>Transport, metropolitan train, SBB mix/CH S (personkm)</t>
  </si>
  <si>
    <t>Transport, regional train, SBB mix/CH S (personkm)</t>
  </si>
  <si>
    <t>Operation, average train, SBB mix/CH S (personkm)</t>
  </si>
  <si>
    <t>Operation, average train/AT S (personkm)</t>
  </si>
  <si>
    <t>Operation, average train/BE S (personkm)</t>
  </si>
  <si>
    <t>Operation, average train/DE S (personkm)</t>
  </si>
  <si>
    <t>Operation, average train/FR S (personkm)</t>
  </si>
  <si>
    <t>Operation, average train/IT S (personkm)</t>
  </si>
  <si>
    <t>Low alloy steel</t>
  </si>
  <si>
    <t>Low carbon steel</t>
  </si>
  <si>
    <t>Medium carbon steel</t>
  </si>
  <si>
    <t>Stainless steel</t>
  </si>
  <si>
    <t>Age-hardening wrought Al-alloys</t>
  </si>
  <si>
    <t>Cast Al-alloys</t>
  </si>
  <si>
    <t>Non age-hardening wrought Al-alloys</t>
  </si>
  <si>
    <t>Brass</t>
  </si>
  <si>
    <t>Bronze</t>
  </si>
  <si>
    <t>Copper</t>
  </si>
  <si>
    <t>Commercially pure lead</t>
  </si>
  <si>
    <t>Lead alloys</t>
  </si>
  <si>
    <t>Cast magnesium alloys</t>
  </si>
  <si>
    <t>Wrought magnesium alloys</t>
  </si>
  <si>
    <t>Nickel-based superalloys</t>
  </si>
  <si>
    <t>Nickel-chromium alloys</t>
  </si>
  <si>
    <t>Tin</t>
  </si>
  <si>
    <t>Commercially pure titanium</t>
  </si>
  <si>
    <t>Titanium alloys</t>
  </si>
  <si>
    <t>Tungsten alloys</t>
  </si>
  <si>
    <t>Commercially pure zinc</t>
  </si>
  <si>
    <t>Zinc die-casting alloys</t>
  </si>
  <si>
    <t>Butyl rubber (IIR)</t>
  </si>
  <si>
    <t>Ethylene vinyl acetate (EVA)</t>
  </si>
  <si>
    <t>Natural rubber (NR)</t>
  </si>
  <si>
    <t>Polychloroprene (Neoprene, CR)</t>
  </si>
  <si>
    <t>Polyisoprene rubber (IIR)</t>
  </si>
  <si>
    <t>Polyurethane (elPU)</t>
  </si>
  <si>
    <t>Silicone elastomers (SI, Q)</t>
  </si>
  <si>
    <t>Styrene butadiene rubber (SBR)</t>
  </si>
  <si>
    <t>Acrylonitrile butadiene styrene (ABS)</t>
  </si>
  <si>
    <t>Cellulose polymers (CA)</t>
  </si>
  <si>
    <t>Ionomer (I)</t>
  </si>
  <si>
    <t>Polyamides (Nylons, PA)</t>
  </si>
  <si>
    <t>Polycarbonate (PC)</t>
  </si>
  <si>
    <t>Polyetheretherketone (PEEK)</t>
  </si>
  <si>
    <t>Polyethylene (PE)</t>
  </si>
  <si>
    <t>Polyethylene terephthalate (PET)</t>
  </si>
  <si>
    <t>Polyhydroxyalkanoates (PHA, PHB)</t>
  </si>
  <si>
    <t>Polylactide (PLA)</t>
  </si>
  <si>
    <t>Polymethyl methacrylate (Acrylic, PMMA)</t>
  </si>
  <si>
    <t>Polyoxymethylene (Acetal, POM)</t>
  </si>
  <si>
    <t>Transport, passenger car, petrol, EURO3/CH S (personkm)</t>
  </si>
  <si>
    <t>Transport, passenger car, petrol, EURO4/CH S (personkm)</t>
  </si>
  <si>
    <t>Transport, passenger car, petrol, EURO5/CH S (personkm)</t>
  </si>
  <si>
    <t>Transport, passenger car, petrol, fleet average 2010/CH S (personkm)</t>
  </si>
  <si>
    <t>Transport, passenger car, petrol, fleet average 2010/RER S (personkm)</t>
  </si>
  <si>
    <t>Transport, passenger car, petrol, fleet average/CH S (personkm)</t>
  </si>
  <si>
    <t>Transport, passenger car, petrol, fleet average/RER S (personkm)</t>
  </si>
  <si>
    <t>Transport, passenger car, rape seed methyl ester 5%/CH S (personkm)</t>
  </si>
  <si>
    <t>Transport, passenger car/CH S (personkm)</t>
  </si>
  <si>
    <t>Transport, passenger car/RER S (personkm)</t>
  </si>
  <si>
    <t>Transport, regular bus/CH S (personkm)</t>
  </si>
  <si>
    <t>Transport, scooter/CH S (personkm)</t>
  </si>
  <si>
    <t>Transport, tractor and trailer/CH S (tonkm)</t>
  </si>
  <si>
    <t>Transport, van &lt;3.5t/CH S (tonkm)</t>
  </si>
  <si>
    <t>Transport, van &lt;3.5t/RER S (tonkm)</t>
  </si>
  <si>
    <t>Transport, tram/CH S (personkm)</t>
  </si>
  <si>
    <t>Transport, trolleybus/CH S (personkm)</t>
  </si>
  <si>
    <t>Operation, electric bicycle, certified electricity/CH S</t>
  </si>
  <si>
    <t>Operation, electric bicycle/CH S</t>
  </si>
  <si>
    <t>Operation, electric scooter, certified electricity/CH S</t>
  </si>
  <si>
    <t>Operation, electric scooter/CH S</t>
  </si>
  <si>
    <t>Operation, passenger car, diesel, EURO5, city car/CH S</t>
  </si>
  <si>
    <t>Operation, passenger car, electric, LiMn2O4, certified electricity/CH S</t>
  </si>
  <si>
    <t>Operation, passenger car, electric, LiMn2O4, city car, certified electricity/CH S</t>
  </si>
  <si>
    <t>Operation, passenger car, electric, LiMn2O4, city car/CH S</t>
  </si>
  <si>
    <t>Operation, passenger car, electric, LiMn2O4/CH S</t>
  </si>
  <si>
    <t>Operation, scooter/CH S</t>
  </si>
  <si>
    <t>Bicycle, at regional storage/RER/I S</t>
  </si>
  <si>
    <t>Electric bicycle, at regional storage/RER/I S</t>
  </si>
  <si>
    <t>Electric motor, electric vehicle, at plant/RER S</t>
  </si>
  <si>
    <t>Electric scooter, at regional storage/RER/I S</t>
  </si>
  <si>
    <t>Harvester, production/CH/I S</t>
  </si>
  <si>
    <t>Maintenance, bicycle/CH/I S</t>
  </si>
  <si>
    <t>Maintenance, electric bicycle/CH/I S</t>
  </si>
  <si>
    <t>Maintenance, electric scooter/CH/I S</t>
  </si>
  <si>
    <t>Maintenance, electric vehicle, LiMn2O4/RER/I S</t>
  </si>
  <si>
    <t>Maintenance, passenger car, diesel, EURO5, city car/RER/I S</t>
  </si>
  <si>
    <t>Maintenance, passenger car, electric, LiMn2O4, city car/RER/I S</t>
  </si>
  <si>
    <t>Maintenance, scooter/CH/I S</t>
  </si>
  <si>
    <t>Operation, maintenance, road/CH/I S</t>
  </si>
  <si>
    <t>Operation, tram track/CH/I S</t>
  </si>
  <si>
    <t>Passenger car, diesel, EURO5, city car, at plant/RER/I S</t>
  </si>
  <si>
    <t>Passenger car, electric, LiMn2O4, at plant/RER/I S</t>
  </si>
  <si>
    <t>Ethanol, 99.7% in H2O, from biomass, production CN, at service station/CH S</t>
  </si>
  <si>
    <t>Stack SOFC fuel cell 125kWe, future/CH/I S</t>
  </si>
  <si>
    <t>Stack PEM fuel cell 2kWe, future/CH/I S</t>
  </si>
  <si>
    <t>Sound insulation cogen unit 160kWe/RER/I S</t>
  </si>
  <si>
    <t>SOFC fuel cell 125kWe, future/CH/I S</t>
  </si>
  <si>
    <t>SOFC-GT fuel cell 180kWe, future/CH/I S</t>
  </si>
  <si>
    <t>Construction work, cogen unit 160kWe/RER/I S</t>
  </si>
  <si>
    <t>Cogen unit 50kWe, components for heat only/RER/I S</t>
  </si>
  <si>
    <t>Phosphoric acid, industrial grade, 85% in H2O, at plant/RER S</t>
  </si>
  <si>
    <t>Sulphuric acid from viscose production, at plant/GLO S</t>
  </si>
  <si>
    <t>Sulphuric acid, liquid, at plant/RER S</t>
  </si>
  <si>
    <t>Phosphoric acid plant, fertiliser grade/US/I S</t>
  </si>
  <si>
    <t>Acetic acid from acetaldehyde, at plant/RER S</t>
  </si>
  <si>
    <t>Acetic acid from butane, at plant/RER S</t>
  </si>
  <si>
    <t>Natural gas, burned in power plant/NPCC S</t>
  </si>
  <si>
    <t>Natural gas, burned in power plant/NORDEL S</t>
  </si>
  <si>
    <t>Natural gas, burned in power plant/NL S</t>
  </si>
  <si>
    <t>Rye grains extensive, at farm/CH S</t>
  </si>
  <si>
    <t>Rye grains IP, at farm/CH S</t>
  </si>
  <si>
    <t>Rye grains organic, at farm/CH S</t>
  </si>
  <si>
    <t>Electricity, high voltage, production GB, at grid/GB S</t>
  </si>
  <si>
    <t>Electricity, high voltage, production FR, at grid/FR S</t>
  </si>
  <si>
    <t>Electricity, high voltage, production FI, at grid/FI S</t>
  </si>
  <si>
    <t>Explosive production plant/CH/I S</t>
  </si>
  <si>
    <t>Facilities, chemical production/RER/I S</t>
  </si>
  <si>
    <t>Storage building, chemicals, solid/CH/I S</t>
  </si>
  <si>
    <t>[sulfonyl]urea-compounds, at regional storehouse/CH S</t>
  </si>
  <si>
    <t>[sulfonyl]urea-compounds, at regional storehouse/RER S</t>
  </si>
  <si>
    <t>Biogas, from grass, digestion, at storage/CH S</t>
  </si>
  <si>
    <t>Disposal, ash from deinking sludge, 0% water, to residual material landfill/CH S</t>
  </si>
  <si>
    <t>Process-specific burdens, sanitary landfill/CH S</t>
  </si>
  <si>
    <t>Disposal, wood untreated, 20% water, to sanitary landfill/CH S</t>
  </si>
  <si>
    <t>Green manure IP, until January/CH S</t>
  </si>
  <si>
    <t>Heat, softwood chips from industry, at furnace 50kW/CH S</t>
  </si>
  <si>
    <t>Heat, softwood chips from industry, at furnace 300kW/CH S</t>
  </si>
  <si>
    <t>Heat, softwood chips from industry, at furnace 1000kW/CH S</t>
  </si>
  <si>
    <t>Silver, from combined gold-silver production, at refinery/GLO S</t>
  </si>
  <si>
    <t>Boiling of carrots (microwave)</t>
  </si>
  <si>
    <t>Boiling of frozen beans</t>
  </si>
  <si>
    <t>Boiling of frozen beans (microwave)</t>
  </si>
  <si>
    <t>Boiling of pasta</t>
  </si>
  <si>
    <t>Boiling of rice</t>
  </si>
  <si>
    <t>Boiling of vegetables</t>
  </si>
  <si>
    <t>Boiling of water in el. kettle</t>
  </si>
  <si>
    <t>Boiling of water on stove</t>
  </si>
  <si>
    <t>Roasting of meat balls</t>
  </si>
  <si>
    <t>Animal feed (feed pills, sugar prod.)</t>
  </si>
  <si>
    <t>Animal feed (molasses)</t>
  </si>
  <si>
    <t>Animal feed (pulp potato starch prodd.)</t>
  </si>
  <si>
    <t>Animal feed production (low protein)</t>
  </si>
  <si>
    <t>Animal feed production (rape meal)</t>
  </si>
  <si>
    <t>Bone, blood and meat meal production</t>
  </si>
  <si>
    <t>Butter production</t>
  </si>
  <si>
    <t>Energy prod. from pig manure (farm scale plants)</t>
  </si>
  <si>
    <t>Energy prod. from pig manure (joint scale plants)</t>
  </si>
  <si>
    <t>Energy production from straw</t>
  </si>
  <si>
    <t>Manure export, clay</t>
  </si>
  <si>
    <t>Manure export, sand</t>
  </si>
  <si>
    <t>Milk powder production</t>
  </si>
  <si>
    <t>Potato fruit juice</t>
  </si>
  <si>
    <t>potatoe washing water</t>
  </si>
  <si>
    <t>Production of fish meal</t>
  </si>
  <si>
    <t>Straw slag return to farmland</t>
  </si>
  <si>
    <t>Unspecified</t>
  </si>
  <si>
    <t>Whey powder production</t>
  </si>
  <si>
    <t>Wastewater treatment N</t>
  </si>
  <si>
    <t>Wastewater treatment, BOD</t>
  </si>
  <si>
    <t>Wastewater treatment, COD</t>
  </si>
  <si>
    <t>Wastewater treatment, other emissions</t>
  </si>
  <si>
    <t>waste treatment</t>
  </si>
  <si>
    <t>Disposal, concrete, 5% water, to inert material landfill/CH S</t>
  </si>
  <si>
    <t>Process-specific burdens, residual material landfill/CH S</t>
  </si>
  <si>
    <t>Disposal, waste, Si waferprod., inorg, 9.4% water, to residual material landfill/CH S</t>
  </si>
  <si>
    <t>system oriented solution: biomass, including cleaning of exhaust gases; brought in line with electricity at 45% efficiency for biofuels</t>
  </si>
  <si>
    <t>Disposal, redmud from bauxite digestion, 0% water, to residual material landfill/CH S</t>
  </si>
  <si>
    <t>Electricity, production mix JP/JP S</t>
  </si>
  <si>
    <t>Electricity, production mix IT/IT S</t>
  </si>
  <si>
    <t>Electricity, production mix IE/IE S</t>
  </si>
  <si>
    <t>Electricity, low voltage, production NL, at grid/NL S</t>
  </si>
  <si>
    <t>Electricity, low voltage, production MK, at grid/MK S</t>
  </si>
  <si>
    <t>Rhodium, primary, at refinery/ZA S</t>
  </si>
  <si>
    <t>Rhodium, primary, at refinery/RU S</t>
  </si>
  <si>
    <t>Cobalt, at plant/GLO S</t>
  </si>
  <si>
    <t>Chromium, at regional storage/RER S</t>
  </si>
  <si>
    <t>Cadmium, semiconductor-grade, at plant/US S</t>
  </si>
  <si>
    <t>Cadmium, primary, at plant/GLO S</t>
  </si>
  <si>
    <t>Cadmium telluride, semiconductor-grade, at plant/US S</t>
  </si>
  <si>
    <t>Idemat2010 Crude oil N-sea(GB) (excl. combustion)</t>
  </si>
  <si>
    <t>Liquefied petroleum gas, at service station/CH S</t>
  </si>
  <si>
    <t>Idemat2010 Okoume natural forrest</t>
  </si>
  <si>
    <t>Idemat2010 Paranapine  plantation</t>
  </si>
  <si>
    <t>Idemat2010 Paranapine FSC</t>
  </si>
  <si>
    <t>Idemat2010 Paranapine natural forrest</t>
  </si>
  <si>
    <t>Molybdenum, at regional storage/RER S</t>
  </si>
  <si>
    <t>Molybdenum concentrate, main product/GLO S</t>
  </si>
  <si>
    <t>Molybdenum concentrate, couple production Cu/RNA S</t>
  </si>
  <si>
    <t>Molybdenum concentrate, couple production Cu/RLA S</t>
  </si>
  <si>
    <t>Electronics for control units/RER S</t>
  </si>
  <si>
    <t>Idemat2010 AA cell battery (Alkaline)</t>
  </si>
  <si>
    <t>Idemat2010 AA cell battery (Li-ion)</t>
  </si>
  <si>
    <t>Idemat2010 IC's (area)</t>
  </si>
  <si>
    <t>Idemat2010 IC's (weigth)</t>
  </si>
  <si>
    <t>Idemat2010 Lead battery cars (39 Wh per kg)</t>
  </si>
  <si>
    <t>Idemat2010 Li-Ion battery laptops</t>
  </si>
  <si>
    <t>Idemat2010 Li-Ion battery scooters and cars (99 Wh per kg)</t>
  </si>
  <si>
    <t>Idemat2010 NiCd battery AA-cell</t>
  </si>
  <si>
    <t>Idemat2010 PV panel on roof 3KW (ribbon-Si, Switserland)</t>
  </si>
  <si>
    <t>Lithium hydroxide, at plant/GLO S</t>
  </si>
  <si>
    <t>Lithium manganese oxide, at plant/GLO S</t>
  </si>
  <si>
    <t>Magnesium oxide, at plant/RER S</t>
  </si>
  <si>
    <t>Natural gas, production GB, at long-distance pipeline/RER S</t>
  </si>
  <si>
    <t>Electricity, nuclear, at power plant boiling water reactor/UCTE S</t>
  </si>
  <si>
    <t>Electricity, nuclear, at power plant/DE S</t>
  </si>
  <si>
    <t>Electricity, nuclear, at power plant/US S</t>
  </si>
  <si>
    <t>Electricity, nuclear, at power plant boiling water reactor/CH S</t>
  </si>
  <si>
    <t>Electricity, nuclear, at power plant boiling water reactor/DE S</t>
  </si>
  <si>
    <t>Desktop computer, without screen, at plant/GLO S</t>
  </si>
  <si>
    <t>CRT screen, 17 inches, at plant/GLO S</t>
  </si>
  <si>
    <t>1/400 x 1/49,5</t>
  </si>
  <si>
    <t>1/400 x 1/2,72E03</t>
  </si>
  <si>
    <t>1/200 x 1/3,27E-5</t>
  </si>
  <si>
    <t>Potatoes organic, at farm/CH S</t>
  </si>
  <si>
    <t>Potatoes, at farm/US S</t>
  </si>
  <si>
    <t>Protein peas conventional, Barrois, at farm/FR S</t>
  </si>
  <si>
    <t>Hydrogen cyanide from Sohio process, at plant/RER S</t>
  </si>
  <si>
    <t>Electricity, medium voltage, production BR, at grid/BR S</t>
  </si>
  <si>
    <t>Electricity, medium voltage, production BG, at grid/BG S</t>
  </si>
  <si>
    <t>Linuron, at regional storehouse/RER S</t>
  </si>
  <si>
    <t>Iron sulphate, at plant/RER S</t>
  </si>
  <si>
    <t>Kaolin, at plant/RER S</t>
  </si>
  <si>
    <t>Lanthanum oxide, at plant/CN S</t>
  </si>
  <si>
    <t>Lime from lithium carbonate hydration/GLO S</t>
  </si>
  <si>
    <t>Lime, hydrated, loose, at plant/CH S</t>
  </si>
  <si>
    <t>kg paper (dry)</t>
  </si>
  <si>
    <t>Cadmium sulphide, semiconductor-grade, at plant/US S</t>
  </si>
  <si>
    <t>Cadmium chloride, semiconductor-grade, at plant/US S</t>
  </si>
  <si>
    <t>Bronze, at plant/CH S</t>
  </si>
  <si>
    <t>Brass, at plant/CH S</t>
  </si>
  <si>
    <t>Wood preservative, organic salt, Cr-free, at plant/RER S</t>
  </si>
  <si>
    <t>Light fuel oil, at regional storage/RER S</t>
  </si>
  <si>
    <t>- material depletion data of pure substances which are used in the life-cycle chain: table "materials depl"</t>
  </si>
  <si>
    <t xml:space="preserve">Materials, metals, ferro, production, infrastructure: 1rst and 2nd plant 1.500.000 t/year, 3rd plant 500,000 t/year, 4th 10,000,000 t/yaer, 5th 10,000 t/year </t>
  </si>
  <si>
    <t>Acetaldehyde, at plant/RER S</t>
  </si>
  <si>
    <t>Disposal, building, cement (in concrete) and mortar, to sorting plant/CH S</t>
  </si>
  <si>
    <t>Disposal, building, concrete gravel, to final disposal/CH S</t>
  </si>
  <si>
    <t>Disposal, building, concrete gravel, to recycling/CH S</t>
  </si>
  <si>
    <t>Disposal, building, concrete gravel, to sorting plant/CH S</t>
  </si>
  <si>
    <t>Disposal, building, concrete, not reinforced, to final disposal/CH S</t>
  </si>
  <si>
    <t>Disposal, building, concrete, not reinforced, to recycling/CH S</t>
  </si>
  <si>
    <t>Disposal, building, concrete, not reinforced, to sorting plant/CH S</t>
  </si>
  <si>
    <t>Disposal, building, door, inner, glass-wood, to final disposal/CH S</t>
  </si>
  <si>
    <t>Disposal, building, door, inner, wood, to final disposal/CH S</t>
  </si>
  <si>
    <t>Disposal, building, door, outer, wood-aluminium, to final disposal/CH S</t>
  </si>
  <si>
    <t>Disposal, building, door, outer, wood-glass, to final disposal/CH S</t>
  </si>
  <si>
    <t>Disposal, building, electric wiring, to final disposal/CH S</t>
  </si>
  <si>
    <t>Disposal, building, emulsion paint on walls, to final disposal/CH S</t>
  </si>
  <si>
    <t>Disposal, building, emulsion paint on walls, to sorting plant/CH S</t>
  </si>
  <si>
    <t>Disposal, building, emulsion paint on wood, to final disposal/CH S</t>
  </si>
  <si>
    <t>Disposal, building, emulsion paint remains, to final disposal/CH S</t>
  </si>
  <si>
    <t>Disposal, building, fibre board, to final disposal/CH S</t>
  </si>
  <si>
    <t>Disposal, building, glass pane (in burnable frame), to final disposal/CH S</t>
  </si>
  <si>
    <t>Disposal, building, glass pane (in burnable frame), to sorting plant/CH S</t>
  </si>
  <si>
    <t>Disposal, building, glass sheet, to final disposal/CH S</t>
  </si>
  <si>
    <t>Disposal, building, glass sheet, to sorting plant/CH S</t>
  </si>
  <si>
    <t>Electrolyte, KOH, LiOH additive, at plant/GLO S</t>
  </si>
  <si>
    <t>Electron gun, for CRT tube production, at plant/GLO S</t>
  </si>
  <si>
    <t>Electronic component, active, unspecified, at plant/GLO S</t>
  </si>
  <si>
    <t>Electronic component, passive, unspecified, at plant/GLO S</t>
  </si>
  <si>
    <t>Electronic component, unspecified, at plant/GLO S</t>
  </si>
  <si>
    <t>Frit, for CRT tube production, at plant/GLO S</t>
  </si>
  <si>
    <t>Funnel glass, CRT screen, at plant/GLO S</t>
  </si>
  <si>
    <t>Inductor, low value multilayer chip type, LMCI, at plant/GLO S</t>
  </si>
  <si>
    <t>Inductor, miniature RF chip type, MRFI, at plant/GLO S</t>
  </si>
  <si>
    <t>Inductor, ring core choke type, at plant/GLO S</t>
  </si>
  <si>
    <t>Inductor, unspecified, at plant/GLO S</t>
  </si>
  <si>
    <t>Integrated circuit, IC, logic type, at plant/GLO S</t>
  </si>
  <si>
    <t>Integrated circuit, IC, memory type, at plant/GLO S</t>
  </si>
  <si>
    <t>LCD glass, at plant/GLO S</t>
  </si>
  <si>
    <t>Light emitting diode, LED, at plant/GLO S</t>
  </si>
  <si>
    <t>Panel components, at plant/GLO S</t>
  </si>
  <si>
    <t>Panel glass, CRT screen, at plant/GLO S</t>
  </si>
  <si>
    <t>Plugs, inlet and outlet, for computer cable, at plant/GLO S</t>
  </si>
  <si>
    <t>Plugs, inlet and outlet, for network cable, at plant/GLO S</t>
  </si>
  <si>
    <t>Plugs, inlet and outlet, for printer cable, at plant/GLO S</t>
  </si>
  <si>
    <t>Potentiometer, unspecified, at plant/GLO S</t>
  </si>
  <si>
    <t>Power adapter, for laptop, at plant/GLO S</t>
  </si>
  <si>
    <t>Resistor, metal film type, through-hole mounting, at plant/GLO S</t>
  </si>
  <si>
    <t>Resistor, SMD type, surface mounting, at plant/GLO S</t>
  </si>
  <si>
    <t>Resistor, unspecified, at plant/GLO S</t>
  </si>
  <si>
    <t>Resistor, wirewound, through-hole mounting, at plant/GLO S</t>
  </si>
  <si>
    <t>Separator, lithium-ion battery, at plant/CN S</t>
  </si>
  <si>
    <t>Switch, toggle type, at plant/GLO S</t>
  </si>
  <si>
    <t>Transformer, high voltage use, at plant/GLO S</t>
  </si>
  <si>
    <t>Transformer, low voltage use, at plant/GLO S</t>
  </si>
  <si>
    <t>Transistor, SMD type, surface mounting, at plant/GLO S</t>
  </si>
  <si>
    <t>Transistor, unspecified, at plant/GLO S</t>
  </si>
  <si>
    <t>Transistor, wired, big size, through-hole mounting, at plant/GLO S</t>
  </si>
  <si>
    <t>Transistor, wired, small size, through-hole mounting, at plant/GLO S</t>
  </si>
  <si>
    <t>Wafer, fabricated, for integrated circuit, at plant/GLO S</t>
  </si>
  <si>
    <t>FEFCO report corrected: incl ecelctricity, maintenance, depreciation, excl driver</t>
  </si>
  <si>
    <t>FEFCO report corrected: for trucks + trailer, 24 tons</t>
  </si>
  <si>
    <t>Note that different LCA sources have different results for the eco-costs</t>
  </si>
  <si>
    <t xml:space="preserve">Note. The CO2 emissions fuels powerplants Netherlands: </t>
  </si>
  <si>
    <t>Energy, heat, gas, furnace, infrastructure</t>
  </si>
  <si>
    <t>materials, construction, binders, production</t>
  </si>
  <si>
    <t>Natural gas, burned in power plant/MRO S</t>
  </si>
  <si>
    <t>Natural gas, burned in power plant/LU S</t>
  </si>
  <si>
    <t>Natural gas, burned in power plant/JP S</t>
  </si>
  <si>
    <t>Natural gas, burned in power plant/IT S</t>
  </si>
  <si>
    <t>Natural gas, burned in power plant/GB S</t>
  </si>
  <si>
    <t>Natural gas, burned in power plant/FRCC S</t>
  </si>
  <si>
    <t>Natural gas, burned in power plant/FR S</t>
  </si>
  <si>
    <r>
      <t xml:space="preserve">The excel file </t>
    </r>
    <r>
      <rPr>
        <b/>
        <sz val="10"/>
        <rFont val="Arial"/>
        <family val="2"/>
      </rPr>
      <t>Ecocosts 2007 LCA data on emissions and materials depletion</t>
    </r>
    <r>
      <rPr>
        <sz val="10"/>
        <rFont val="Arial"/>
        <family val="2"/>
      </rPr>
      <t xml:space="preserve"> provides data on:</t>
    </r>
  </si>
  <si>
    <t>Note.</t>
  </si>
  <si>
    <r>
      <t xml:space="preserve">These data are to be used to convert the </t>
    </r>
    <r>
      <rPr>
        <b/>
        <sz val="10"/>
        <rFont val="Arial"/>
        <family val="2"/>
      </rPr>
      <t>input</t>
    </r>
    <r>
      <rPr>
        <sz val="10"/>
        <rFont val="Arial"/>
        <family val="2"/>
      </rPr>
      <t xml:space="preserve"> tables of LCI to eco-costs</t>
    </r>
  </si>
  <si>
    <t>wooden pallet</t>
  </si>
  <si>
    <t>per piece</t>
  </si>
  <si>
    <t>Polyvinylidenchloride, granulate, at plant/RER S</t>
  </si>
  <si>
    <t>Polystyrene, high impact, HIPS, at plant/RER S</t>
  </si>
  <si>
    <t>Excavation, skid-steer loader/RER S</t>
  </si>
  <si>
    <t>eco-toxicity</t>
  </si>
  <si>
    <t>materials depl</t>
  </si>
  <si>
    <t>1/400</t>
  </si>
  <si>
    <t>1/200</t>
  </si>
  <si>
    <t>DALY</t>
  </si>
  <si>
    <t>Sodium hydroxide, 50% in H2O, membrane cell, at plant/RER S</t>
  </si>
  <si>
    <t>Water, deionised, at plant/CH S</t>
  </si>
  <si>
    <t>Electricity, hydropower, at pumped storage power plant/ES S</t>
  </si>
  <si>
    <t>Electricity, hydropower, at pumped storage power plant/FI S</t>
  </si>
  <si>
    <t>Electricity, hydropower, at pumped storage power plant/FR S</t>
  </si>
  <si>
    <t>Electricity, low voltage, production BE, at grid/BE S</t>
  </si>
  <si>
    <t>Electricity, low voltage, production BA, at grid/BA S</t>
  </si>
  <si>
    <t>Electricity, low voltage, production AT, at grid/AT S</t>
  </si>
  <si>
    <t>Gold, from combined gold-silver production, at refinery/CL S</t>
  </si>
  <si>
    <t>Gold, at regional storage/RER S</t>
  </si>
  <si>
    <t>Operation, passenger car, petrol, fleet average 2010/CH S</t>
  </si>
  <si>
    <t>Disposal, waste, silicon wafer production, 0% water, to underground deposit/DE S</t>
  </si>
  <si>
    <t>Generator 200kWe/RER/I S</t>
  </si>
  <si>
    <t>Gas motor 206kW/RER/I S</t>
  </si>
  <si>
    <t>Gold, at refinery/AU S</t>
  </si>
  <si>
    <t>Gallium, semiconductor-grade, at regional storage/RER S</t>
  </si>
  <si>
    <t>Electricity, PV, at 3kWp slanted-roof, single-Si, laminated, integrated/CH S</t>
  </si>
  <si>
    <t>Crude oil, production NG, at long distance transport/RER S</t>
  </si>
  <si>
    <t>Crude oil, production NG, at long distance transport/CH S</t>
  </si>
  <si>
    <t>Hot water tank 600l, at plant/CH/I S</t>
  </si>
  <si>
    <t>Heat storage 2000l, at plant/CH/I S</t>
  </si>
  <si>
    <t>Water, decarbonised, at plant/RER S</t>
  </si>
  <si>
    <t>Water, completely softened, at plant/RER S</t>
  </si>
  <si>
    <t>Wood chips, softwood, u=140%, at forest/RER S</t>
  </si>
  <si>
    <t>Electricity, natural gas, at power plant/NL S</t>
  </si>
  <si>
    <t>Acrylic filler, at plant/RER S</t>
  </si>
  <si>
    <t>Door, outer, wood-glass, at plant/RER S</t>
  </si>
  <si>
    <t>Door, outer, wood-aluminium, at plant/RER S</t>
  </si>
  <si>
    <t>Door, inner, wood, at plant/RER S</t>
  </si>
  <si>
    <t>Door, inner, glass-wood, at plant/RER S</t>
  </si>
  <si>
    <t>Urea formaldehyde foam, in situ foaming, at plant/CH S</t>
  </si>
  <si>
    <t>Urea formaldehyde foam slab, hard, at plant/CH S</t>
  </si>
  <si>
    <t>The brown fields are from Idemat calculations</t>
  </si>
  <si>
    <t>EDTA, ethylenediaminetetraacetic acid, at plant/RER S</t>
  </si>
  <si>
    <t>Epichlorohydrin, from hypochlorination of allyl chloride, at plant/RER S</t>
  </si>
  <si>
    <t>Epoxy resin insulator (Al2O3), at plant/RER S</t>
  </si>
  <si>
    <t>Epoxy resin insulator (SiO2), at plant/RER S</t>
  </si>
  <si>
    <t>Cogen unit ORC 1400kWth, wood burning, common components for heat+electricity/CH/I S</t>
  </si>
  <si>
    <t>Cogen unit ORC 1400kWth, wood burning, building/CH/I S</t>
  </si>
  <si>
    <t>Cogen unit 6400kWth, wood burning, components for electricity only/CH/I S</t>
  </si>
  <si>
    <t>SOx retained, in lignite flue gas desulphurisation/GLO S</t>
  </si>
  <si>
    <t>SOx retained, in hard coal flue gas desulphurisation/RER S</t>
  </si>
  <si>
    <t>NOx retained, in SCR/GLO S</t>
  </si>
  <si>
    <t>Yarn production, cotton fibres/GLO S</t>
  </si>
  <si>
    <t>Yarn production, bast fibres/IN S</t>
  </si>
  <si>
    <t>Weeving, cotton/GLO S</t>
  </si>
  <si>
    <t>Weeving, bast fibres/IN S</t>
  </si>
  <si>
    <t>Textile refinement, cotton/GLO S</t>
  </si>
  <si>
    <t>Natural gas, burned in power plant/CENTREL S</t>
  </si>
  <si>
    <t>Natural gas, burned in power plant/BE S</t>
  </si>
  <si>
    <t>Natural gas, burned in power plant/AT S</t>
  </si>
  <si>
    <t>Lime, hydrated, packed, at plant/CH S</t>
  </si>
  <si>
    <t>Lime, hydraulic, at plant/CH S</t>
  </si>
  <si>
    <t>Limestone, crushed, washed/CH S</t>
  </si>
  <si>
    <t>Limestone, milled, loose, at plant/CH S</t>
  </si>
  <si>
    <t>Lithium carbonate, at plant/GLO S</t>
  </si>
  <si>
    <t>Industrial residue wood, from planing, softwood, air dried, u=20%, at plant/RER S</t>
  </si>
  <si>
    <t>Industrial residue wood, from planing, hardwood, kiln dried, u=10%, at plant/RER S</t>
  </si>
  <si>
    <t>Industrial residue wood, from planing, hard, air/kiln dried, u=10%, at plant/RER S</t>
  </si>
  <si>
    <t>Industrial residue wood, 3-layered LB production, softwood, u=20%, at plant/RER S</t>
  </si>
  <si>
    <t>Grain drying, low temperature/CH S per kg</t>
  </si>
  <si>
    <t>Grass drying/CH S per kg</t>
  </si>
  <si>
    <t>Operation, passenger car, natural gas/CH S</t>
  </si>
  <si>
    <t>Operation, passenger car, methanol/CH S</t>
  </si>
  <si>
    <t>Operation, passenger car, methane, 96 vol-%, from biogas/CH S</t>
  </si>
  <si>
    <t>Operation, passenger car, ethanol 5%/CH S</t>
  </si>
  <si>
    <t>Operation, passenger car, diesel, fleet average/RER S</t>
  </si>
  <si>
    <t>Disposal, limestone residue, 5% water, to inert material landfill/CH S</t>
  </si>
  <si>
    <t>Disposal, inert waste, 5% water, to inert material landfill/CH S</t>
  </si>
  <si>
    <t>Disposal, green liquor dregs, 25% water, to residual material landfill/CH S</t>
  </si>
  <si>
    <t>Disposal, frit for CRT tube production, to residual material landfill/CH S</t>
  </si>
  <si>
    <t>Disposal, filter dust Al electrolysis, 0% water, to residual material landfill/CH S</t>
  </si>
  <si>
    <t>Crude oil, at production onshore/RME S</t>
  </si>
  <si>
    <t>Crude oil, at production onshore/RAF S</t>
  </si>
  <si>
    <t>Crude oil, at production onshore/NL S</t>
  </si>
  <si>
    <t>Crude oil, at production offshore/NO S</t>
  </si>
  <si>
    <t>Crude oil, at production offshore/NL S</t>
  </si>
  <si>
    <t>Crude oil, at production offshore/GB S</t>
  </si>
  <si>
    <t>Well for exploration and production, onshore/GLO/I S</t>
  </si>
  <si>
    <t>Well for exploration and production, offshore/OCE/I S</t>
  </si>
  <si>
    <t>Refinery/RER/I S</t>
  </si>
  <si>
    <t>Cold impact extrusion, steel, 3 strokes/RER S</t>
  </si>
  <si>
    <t>Cold impact extrusion, steel, 2 strokes/RER S</t>
  </si>
  <si>
    <t>Cold impact extrusion, steel, 1 stroke/RER S</t>
  </si>
  <si>
    <t>Cold impact extrusion, aluminium, 5 strokes/RER S</t>
  </si>
  <si>
    <t>Cold impact extrusion, aluminium, 4 strokes/RER S</t>
  </si>
  <si>
    <t>Cold impact extrusion, aluminium, 3 strokes/RER S</t>
  </si>
  <si>
    <t>Cold impact extrusion, aluminium, 2 strokes/RER S</t>
  </si>
  <si>
    <t>Cold impact extrusion, aluminium, 1 stroke/RER S</t>
  </si>
  <si>
    <t>Casting, bronze/CH S</t>
  </si>
  <si>
    <t>Casting, brass/CH S</t>
  </si>
  <si>
    <t>Turning, steel, conventional, primarily roughing/RER S</t>
  </si>
  <si>
    <t>Electricity, high voltage, production DE, at grid/DE S</t>
  </si>
  <si>
    <t>Electricity, high voltage, production CZ, at grid/CZ S</t>
  </si>
  <si>
    <t>lenth x width x height = 600mm x 400mm x 126mm; volume = 21,19 litres; 30 trips, 95 on 1 pallet 1,2x1,0 (m), 2013 litres per pallet</t>
  </si>
  <si>
    <t xml:space="preserve">1a. table "summary general industry": ecocosts of energy, materials ("from cradle to gate"), transport, storage, etc </t>
  </si>
  <si>
    <t>Polyurethane, rigid foam, at plant/RER S</t>
  </si>
  <si>
    <t>Polyurethane, flexible foam, at plant/RER S</t>
  </si>
  <si>
    <t>Yarn, kenaf, at plant/IN S</t>
  </si>
  <si>
    <t>Electricity, high voltage, SBB, at grid/CH S</t>
  </si>
  <si>
    <t>Electricity, high voltage, at grid/US S</t>
  </si>
  <si>
    <t>Disposal, plastic plaster, 0% water, to inert material landfill/CH S</t>
  </si>
  <si>
    <t>Sheet rolling, chromium steel/RER S</t>
  </si>
  <si>
    <t>Sheet rolling, aluminium/RER S</t>
  </si>
  <si>
    <t>Section bar rolling, steel/RER S</t>
  </si>
  <si>
    <t>Section bar extrusion, aluminium/RER S</t>
  </si>
  <si>
    <t>Dimethylamine, at plant/RER S</t>
  </si>
  <si>
    <t>Roundwood, meranti (SFM), debarked, u=70%, MY, at maritime harbour/RER S</t>
  </si>
  <si>
    <t>Roundwood, eucalyptus ssp. (SFM), under bark, u=50%, at forest road/TH S</t>
  </si>
  <si>
    <t>Roundwood, azobe (SFM), under bark, u=30%, at forest road/CM S</t>
  </si>
  <si>
    <t>Natural gas, production DZ, at long-distance pipeline/RER S</t>
  </si>
  <si>
    <t>Natural gas, production DE, at long-distance pipeline/RER S</t>
  </si>
  <si>
    <t>Electricity, oil, at power plant/PT S</t>
  </si>
  <si>
    <t>Polyvinylchloride, at regional storage/RER S</t>
  </si>
  <si>
    <t>Propylene glycol, liquid, at plant/RER S</t>
  </si>
  <si>
    <t>Electricity, hydropower, at power plant/PT S</t>
  </si>
  <si>
    <t>Electricity, hydropower, at power plant/PL S</t>
  </si>
  <si>
    <t>Resource correction, PbZn, zinc, negative/GLO S</t>
  </si>
  <si>
    <t>Resource correction, PbZn, silver, positive/GLO S</t>
  </si>
  <si>
    <t>Resource correction, PbZn, silver, negative/GLO S</t>
  </si>
  <si>
    <t>gas: 31,65 MJ/Nm3 (high heating value is 35.17 MJ/m3; Annual Fuel Utilization Efficiency of a high efficiency central heating unit (HR-100 ketel) = 0.9; note: LHV is also 31.65 MJ/Nm3 by coincidence)</t>
  </si>
  <si>
    <t>Monochlorobenzene, at plant/RER S</t>
  </si>
  <si>
    <t>Monochloropentafluoroethane, at plant/GLO S</t>
  </si>
  <si>
    <t>Monoethanolamine, at plant/RER S</t>
  </si>
  <si>
    <t>N-methyl-2-pyrrolidone, at plant/RER S</t>
  </si>
  <si>
    <t>N-olefins, at plant/RER S</t>
  </si>
  <si>
    <t>N,N-dimethylformamide, at plant/RER S</t>
  </si>
  <si>
    <t>Nitrobenzene, at plant/RER S</t>
  </si>
  <si>
    <t>O-dichlorobenzene, at plant/RER S</t>
  </si>
  <si>
    <t>P-dichlorobenzene, at plant/RER S</t>
  </si>
  <si>
    <t>use, cooking, baking</t>
  </si>
  <si>
    <t>Idemat2010 Alkyd paint, solvent based, emissions during painting</t>
  </si>
  <si>
    <t>Idemat2010 Acrylic varnish transparent, liqyud, water based</t>
  </si>
  <si>
    <t>Idemat2010 Acrylic varnish white, liqyud, water based</t>
  </si>
  <si>
    <t>Idemat2010 Alkyd paint transparent, liquid, solvent based</t>
  </si>
  <si>
    <t>Idemat2010 Alkyd paint transparent, liquid, water based</t>
  </si>
  <si>
    <t>Idemat2010 Alkyd paint white, liquid, solvent based</t>
  </si>
  <si>
    <t>Idemat2010 Alkyd paint white, liquid, water based</t>
  </si>
  <si>
    <t>Idemat2010 BR and PIB (butadiene rubber and butyl rubber)</t>
  </si>
  <si>
    <t>recycling to new material credit (V-Y)</t>
  </si>
  <si>
    <t>note that these data might differ from the data of tab Ecoinvent</t>
  </si>
  <si>
    <t xml:space="preserve">www.grantadesign.com </t>
  </si>
  <si>
    <t>munic. waste incineration with electricity or heat</t>
  </si>
  <si>
    <t>better: see Idemat2010 table</t>
  </si>
  <si>
    <t>minus "delivered electricity" ("subcoal").</t>
  </si>
  <si>
    <t>minus "delivered electricity" ("subcoal").  Efficiency is 55% of a power plant.</t>
  </si>
  <si>
    <t>minus "delivered electricity" ("subcoal"). Efficiency is 55% of a power plant.</t>
  </si>
  <si>
    <t>Materials, plastics, thermoplasts              (note for eco-costs: Idemat2010 including depletion of fossil fuels, Ecoinvent excluding depletion of fossil fuels)</t>
  </si>
  <si>
    <t>Materials, fuels, LPG             (note for eco-costs: Idemat2010 including depletion of fossil fuels, Ecoinvent excluding depletion of fossil fuels)</t>
  </si>
  <si>
    <t>Materials, fuels, oil, crude oil    (note for eco-costs: Idemat2010 including depletion of fossil fuels, Ecoinvent excluding depletion of fossil fuels)</t>
  </si>
  <si>
    <t>Materials, fuels, oil, diesel                (note for eco-costs: Idemat2010 including depletion of fossil fuels, Ecoinvent excluding depletion of fossil fuels)</t>
  </si>
  <si>
    <t>Materials, fuels, oil, fuel oil          (note for eco-costs: Idemat2010 including depletion of fossil fuels, Ecoinvent excluding depletion of fossil fuels)</t>
  </si>
  <si>
    <t>Materials, fuels, oil, kerosine           (note for eco-costs: Idemat2010 including depletion of fossil fuels, Ecoinvent excluding depletion of fossil fuels)</t>
  </si>
  <si>
    <t>Materials, fuels, oil, petrol               (note for eco-costs: Idemat2010 including depletion of fossil fuels, Ecoinvent excluding depletion of fossil fuels)</t>
  </si>
  <si>
    <t>Materials, plastics,rubbers             (note for eco-costs: Idemat2010 including depletion of fossil fuels, Ecoinvent excluding depletion of fossil fuels)</t>
  </si>
  <si>
    <t>Materials, plastics, thermosets               (note for eco-costs: Idemat2010 including depletion of fossil fuels, Ecoinvent excluding depletion of fossil fuels)</t>
  </si>
  <si>
    <t xml:space="preserve">materials, chemicals, organic        </t>
  </si>
  <si>
    <t xml:space="preserve">Materials, fuels, LPG           </t>
  </si>
  <si>
    <t xml:space="preserve">Materials, fuels, oil, crude oil            </t>
  </si>
  <si>
    <t xml:space="preserve">Materials, fuels, oil, diesel       </t>
  </si>
  <si>
    <t xml:space="preserve">Materials, fuels, oil, fuel oil          </t>
  </si>
  <si>
    <t xml:space="preserve">Materials, fuels, oil, kerosine            </t>
  </si>
  <si>
    <t xml:space="preserve">Materials, fuels, oil, petrol            </t>
  </si>
  <si>
    <t xml:space="preserve">Materials, plastics, rubbers    </t>
  </si>
  <si>
    <t xml:space="preserve">Materials, plastics, thermoplasts            </t>
  </si>
  <si>
    <t xml:space="preserve">Materials, plastics, thermosets       </t>
  </si>
  <si>
    <r>
      <t xml:space="preserve">Transport, road, operations </t>
    </r>
    <r>
      <rPr>
        <b/>
        <sz val="10"/>
        <color indexed="10"/>
        <rFont val="Arial"/>
        <family val="2"/>
      </rPr>
      <t xml:space="preserve">per m instead of km ! </t>
    </r>
  </si>
  <si>
    <t xml:space="preserve">waste treatment, recycling credit plastics </t>
  </si>
  <si>
    <t>Idemat2010 Paper, Cardboard, Leather, (12%MC) combustion in electrical power plant</t>
  </si>
  <si>
    <t>Idemat2010 Paper, Cardboard, Leather, (12%MC) waste incineration with electricity</t>
  </si>
  <si>
    <t>Idemat2010 Electric cord, 1000 W, 3x0.5mm2, domestic (per m)</t>
  </si>
  <si>
    <t>Note: the midpoints (acidification, utrification, greenhouse, etc.) are not given in this table</t>
  </si>
  <si>
    <t xml:space="preserve">         but in the table in tab 'full list Ecoinvent'</t>
  </si>
  <si>
    <t>Idemat2010 Train, freight diesel USA (tkm)</t>
  </si>
  <si>
    <t xml:space="preserve">Title: </t>
  </si>
  <si>
    <t xml:space="preserve">Method: </t>
  </si>
  <si>
    <t>Ecocosts 2007 V1.00 /  eco-costs 2007</t>
  </si>
  <si>
    <t xml:space="preserve">Indicator: </t>
  </si>
  <si>
    <t>Single score</t>
  </si>
  <si>
    <t xml:space="preserve">Skip categories: </t>
  </si>
  <si>
    <t>Never</t>
  </si>
  <si>
    <t xml:space="preserve">Relative mode: </t>
  </si>
  <si>
    <t>None</t>
  </si>
  <si>
    <t xml:space="preserve">Exclude infrastructure processes: </t>
  </si>
  <si>
    <t>No</t>
  </si>
  <si>
    <t xml:space="preserve">Exclude long-term emissions: </t>
  </si>
  <si>
    <t>Impact category</t>
  </si>
  <si>
    <t>Euro</t>
  </si>
  <si>
    <t>Global Warming Potential IPCC</t>
  </si>
  <si>
    <t>Fine Dust (PM 2,5)</t>
  </si>
  <si>
    <t>Aquatic Ecotoxicity</t>
  </si>
  <si>
    <t>Metals Depletion</t>
  </si>
  <si>
    <t>Oil&amp;Gas Depletion excl energy</t>
  </si>
  <si>
    <t>Depletion of natural forests</t>
  </si>
  <si>
    <t>Comparing 1 kg 'Idemat2010 Duranik'</t>
  </si>
  <si>
    <t>Idemat1020 Chicken</t>
  </si>
  <si>
    <t>Updated tab CES data, 30-09-2010</t>
  </si>
  <si>
    <t>Updated Danish Food 24-12-2010</t>
  </si>
  <si>
    <t>included US LCIs</t>
  </si>
  <si>
    <t>Container ship TUI2006</t>
  </si>
  <si>
    <t>Idemat2010 Electric motor, less than 500 W, estimate</t>
  </si>
  <si>
    <t>Idemat2010 Mica (fire proof electric insulation) estimate</t>
  </si>
  <si>
    <t>Mica and electrical motors added 12-02-2011</t>
  </si>
  <si>
    <t>Idemat2010 Steel (21% secondary = market mix average)</t>
  </si>
  <si>
    <t>Idemat2010 Steel (secondary)</t>
  </si>
  <si>
    <t>Idemat2010 Copper (secondary)</t>
  </si>
  <si>
    <t>Idemat2010 Lead (secondary)</t>
  </si>
  <si>
    <t>Idemat2010 Magnesium (secondary)</t>
  </si>
  <si>
    <t>Idemat2010 Nickel (secondary)</t>
  </si>
  <si>
    <t>Idemat2010 Palladium (secondary)</t>
  </si>
  <si>
    <t>Idemat2010 Platinum (secondary)</t>
  </si>
  <si>
    <t>Idemat2010 Rhodium (secondary)</t>
  </si>
  <si>
    <t>Idemat2010 Titanium (secondary)</t>
  </si>
  <si>
    <t>Idemat2010 Zinc (secondary)</t>
  </si>
  <si>
    <t>Idemat2010 Copper (primary)</t>
  </si>
  <si>
    <t>Idemat2010 Lead (primary)</t>
  </si>
  <si>
    <t>Idemat2010 Magnesium (primary)</t>
  </si>
  <si>
    <t>Idemat2010 Nickel (primary)</t>
  </si>
  <si>
    <t>Idemat2010 Palladium (primary)</t>
  </si>
  <si>
    <t>Idemat2010 Platinum (primary)</t>
  </si>
  <si>
    <t>Idemat2010 Rhodium (primary)</t>
  </si>
  <si>
    <t>Idemat2010 Titanium (primary)</t>
  </si>
  <si>
    <t>Idemat2010 Zinc (primary)</t>
  </si>
  <si>
    <t>Idemat2010 Printed Wiring Board = Printed Circuit Board</t>
  </si>
  <si>
    <t>sec</t>
  </si>
  <si>
    <t>per normal m3 natural gass in europe:</t>
  </si>
  <si>
    <t>Idemat2010 Energy gas, low NOx (=heat)</t>
  </si>
  <si>
    <t>Idemat2010 Energy gas, condensing, low NOx (=heat)</t>
  </si>
  <si>
    <t>Idemat2010 Hot-dip Zinc plating, pieces, per micron (if more than 40 micron)</t>
  </si>
  <si>
    <t>Idemat2010 Electroplating Zinc, incl. use, outside uncoated, per 10 years</t>
  </si>
  <si>
    <t>Idemat2010 Electroplating Zinc, inside use (or coated), 5 micron</t>
  </si>
  <si>
    <t>Hot-dip Zinc plating added 27-4-2011</t>
  </si>
  <si>
    <t>MJ / kgCO2</t>
  </si>
  <si>
    <t>a factor 0,90 for losses of efficiency of low voltage compared with industry (medium and high voltage)</t>
  </si>
  <si>
    <t>Note: 4 sides sawn dried  lumber, at warehouse gate in one of the Dutch, Belgian, German North sea harbours</t>
  </si>
  <si>
    <t xml:space="preserve">Calculation: </t>
  </si>
  <si>
    <t>Compare</t>
  </si>
  <si>
    <t xml:space="preserve">Results: </t>
  </si>
  <si>
    <t>Impact assessment</t>
  </si>
  <si>
    <t xml:space="preserve">Product 1: </t>
  </si>
  <si>
    <t>1 kg Idemat2012  Stainless Steel (secundary), average, estimate (of project IDEMAT 2012)</t>
  </si>
  <si>
    <t>Yes</t>
  </si>
  <si>
    <t xml:space="preserve">Sorted on item: </t>
  </si>
  <si>
    <t xml:space="preserve">Sort order: </t>
  </si>
  <si>
    <t>Ascending</t>
  </si>
  <si>
    <t>Idemat2012  Stainless Steel (secundary), average, estimate</t>
  </si>
  <si>
    <t>Cumulative Energy Demand V1.08 / Cumulative energy demand</t>
  </si>
  <si>
    <t>Non renewable, fossil</t>
  </si>
  <si>
    <t>Non-renewable, nuclear</t>
  </si>
  <si>
    <t>Non-renewable, biomass</t>
  </si>
  <si>
    <t>Renewable, biomass</t>
  </si>
  <si>
    <t>Renewable, wind, solar, geothe</t>
  </si>
  <si>
    <t>Renewable, water</t>
  </si>
  <si>
    <t>ReCiPe Endpoint (H) V1.06 / Europe ReCiPe H/A</t>
  </si>
  <si>
    <t xml:space="preserve">Per impact category: </t>
  </si>
  <si>
    <t>Climate change Human Health</t>
  </si>
  <si>
    <t>Ozone depletion</t>
  </si>
  <si>
    <t>Human toxicity</t>
  </si>
  <si>
    <t>Photochemical oxidant formation</t>
  </si>
  <si>
    <t>Particulate matter formation</t>
  </si>
  <si>
    <t>Ionising radiation</t>
  </si>
  <si>
    <t>Climate change Ecosystems</t>
  </si>
  <si>
    <t>Terrestrial acidification</t>
  </si>
  <si>
    <t>Freshwater eutrophication</t>
  </si>
  <si>
    <t>Terrestrial ecotoxicity</t>
  </si>
  <si>
    <t>Freshwater ecotoxicity</t>
  </si>
  <si>
    <t>Marine ecotoxicity</t>
  </si>
  <si>
    <t>Agricultural land occupation</t>
  </si>
  <si>
    <t>Urban land occupation</t>
  </si>
  <si>
    <t>Natural land transformation</t>
  </si>
  <si>
    <t>Metal depletion</t>
  </si>
  <si>
    <t>Fossil depletion</t>
  </si>
  <si>
    <t>Schadow prices for the Dutch Building Industry added 06-3-2012</t>
  </si>
  <si>
    <t>Shadowprices</t>
  </si>
  <si>
    <t>Dutch</t>
  </si>
  <si>
    <t>Building Industry</t>
  </si>
  <si>
    <r>
      <t xml:space="preserve">            The ecocosts of plastics and transport for Idemat 2010 data are </t>
    </r>
    <r>
      <rPr>
        <u/>
        <sz val="10"/>
        <rFont val="Arial"/>
        <family val="2"/>
      </rPr>
      <t>including</t>
    </r>
    <r>
      <rPr>
        <sz val="10"/>
        <rFont val="Arial"/>
        <family val="2"/>
      </rPr>
      <t xml:space="preserve"> materials depletion costs of fossil fuels</t>
    </r>
  </si>
  <si>
    <t>version 6-march-2012</t>
  </si>
  <si>
    <t>Idemat2012 Acryl polymer production</t>
  </si>
  <si>
    <t>Idemat2012 Cotton fibre from China</t>
  </si>
  <si>
    <t>Idemat2012 Cotton fibre from USA</t>
  </si>
  <si>
    <t>Idemat2012 Fleece from recycled PET bottles</t>
  </si>
  <si>
    <t>Idemat2012 Jute fibre from India, irrigation</t>
  </si>
  <si>
    <t>Idemat2012 Jute fibre from India, rain fed</t>
  </si>
  <si>
    <t>Idemat2012 Kenaf fibre from India</t>
  </si>
  <si>
    <t>Idemat2012 Lycra, Spandex (polyurethane) polymer production</t>
  </si>
  <si>
    <t>Idemat2012 Nylon polymer production</t>
  </si>
  <si>
    <t>Idemat2012 PET polymer production</t>
  </si>
  <si>
    <t>Idemat2012 Polyester polymer production</t>
  </si>
  <si>
    <t>Idemat2012 Viscose production</t>
  </si>
  <si>
    <t>Idemat2012. dyeing, excluding pigments and carriers</t>
  </si>
  <si>
    <t>Idemat2012. heat setting and washing synthetic fabrics</t>
  </si>
  <si>
    <t>Idemat2012. knitting  83 dtex</t>
  </si>
  <si>
    <t>Idemat2012. knitting 200 dtex</t>
  </si>
  <si>
    <t>Idemat2012. knitting 300 dtex</t>
  </si>
  <si>
    <t>Idemat2012. pretreatment of cotton</t>
  </si>
  <si>
    <t>Idemat2012. spinning cotton  45 dtex</t>
  </si>
  <si>
    <t>Idemat2012. spinning cotton  70 dtex</t>
  </si>
  <si>
    <t>Idemat2012. spinning cotton 100 dtex</t>
  </si>
  <si>
    <t>Idemat2012. spinning cotton 150 dtex</t>
  </si>
  <si>
    <t>Idemat2012. spinning cotton 200 dtex</t>
  </si>
  <si>
    <t>Idemat2012. spinning cotton 300 dtex</t>
  </si>
  <si>
    <t>Idemat2012. spinning cotton 400 dtex</t>
  </si>
  <si>
    <t>Idemat2012. spinning cotton 500 dtex</t>
  </si>
  <si>
    <t>Idemat2012. spinning synthetic fibres  83 dtex</t>
  </si>
  <si>
    <t>Idemat2012. spinning synthetic fibres 500 dtex</t>
  </si>
  <si>
    <t>Idemat2012. spinning viscose fibres  83 dtex</t>
  </si>
  <si>
    <t>Idemat2012. spinning viscose fibres 500 dtex</t>
  </si>
  <si>
    <t>Idemat2012. texturing synthetic fibres</t>
  </si>
  <si>
    <t>Idemat2012. weaving  15 dtex</t>
  </si>
  <si>
    <t>Idemat2012. weaving  30 dtex</t>
  </si>
  <si>
    <t>Idemat2012. weaving  45 dtex</t>
  </si>
  <si>
    <t>Idemat2012. weaving  70 dtex</t>
  </si>
  <si>
    <t>Idemat2012. weaving 100 dtex</t>
  </si>
  <si>
    <t>Idemat2012. weaving 150 dtex</t>
  </si>
  <si>
    <t>Idemat2012. weaving 200 dtex</t>
  </si>
  <si>
    <t>Idemat2012. weaving 300 dtex</t>
  </si>
  <si>
    <t>Idemat2012. weaving 400 dtex</t>
  </si>
  <si>
    <t>Idemat2012. weaving 500 dtex</t>
  </si>
  <si>
    <t>Note 1: in case of spinning staples, take spinning cotton. Note 2: data for spinning cotton and weaving are from a european factury, manufacturers of the newest machines claim 40% less eco-burden</t>
  </si>
  <si>
    <t>The eco-costs data in this database are based on the following midpoint tables:</t>
  </si>
  <si>
    <t>- IPCC 2007 GWP 100a</t>
  </si>
  <si>
    <t>- Impact 2002+ for Ecotoxicity and Human toxicity (cancer), and fine dust</t>
  </si>
  <si>
    <t>- CML-2 for acidification, eutrofication, and photochemical oxidant forming</t>
  </si>
  <si>
    <t>m3km</t>
  </si>
  <si>
    <t>Idemat2010 Air traffic continental (min weight/volume ratio 0,167 ton/m3) (t.km)</t>
  </si>
  <si>
    <t>Idemat2010 Air traffic intercontinental (min weight/volume ratio 0,167 ton/m3) (t.km)</t>
  </si>
  <si>
    <t>Idemat2010 Air traffic continental (max weight/volume ratio 0,167 ton/m3) (m3.km)</t>
  </si>
  <si>
    <t>Idemat2010 Air traffic intercontinental (max weight/volume ratio 0,167 ton/m3) (m3.km)</t>
  </si>
  <si>
    <t xml:space="preserve">Idemat2010 Truck+container, 28 tons net (min weight/volume ratio 0,41 ton/m3) (tkm) </t>
  </si>
  <si>
    <t>Idemat2010 Container ship (min weight/volume ratio 0,84 ton/m3) (tkm)</t>
  </si>
  <si>
    <t>Idemat2010 Air traffic continental (min weight/volume ratio 0,167 ton/m3) (tkm)</t>
  </si>
  <si>
    <t>Idemat2010 Air traffic intercontinental (min weight/volume ratio 0,167 ton/m3) (tkm)</t>
  </si>
  <si>
    <t>Idemat2010 Truck+trailer 24 tons net (min weight/volume ratio 0,32 ton/m3) (tkm)</t>
  </si>
  <si>
    <t xml:space="preserve">Idemat2010 Truck+container, 28 tons net (max weight/volume ratio 0,41 ton/m3) (tm3.km) </t>
  </si>
  <si>
    <t>Idemat2010 Truck+trailer 24 tons net (max weight/volume ratio 0,32ton/m3) (m3.km)</t>
  </si>
  <si>
    <t xml:space="preserve">Idemat2010 Truck+container, 28 tons net (min weight/volume ratio 0,41 ton/m3) (t.km) </t>
  </si>
  <si>
    <t>Idemat2010 Truck+trailer 24 tons net (min weight/volume ratio 0,32ton/m3) (t.km)</t>
  </si>
  <si>
    <t>Idemat2010 Container ship (max weight/volume ratio 0,84 ton/m3) (m3.km)</t>
  </si>
  <si>
    <t>Idemat2010 Container ship (min weight/volume ratio 0,84 ton/m3) (t.km)</t>
  </si>
  <si>
    <t>m3 calculation</t>
  </si>
  <si>
    <t>per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</si>
</sst>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"/>
    <numFmt numFmtId="165" formatCode="0.0000"/>
    <numFmt numFmtId="166" formatCode="0.00000"/>
    <numFmt numFmtId="167" formatCode="0.000000"/>
    <numFmt numFmtId="168" formatCode="#,##0.000"/>
    <numFmt numFmtId="169" formatCode="0.0E+00"/>
    <numFmt numFmtId="170" formatCode="0.00000000"/>
    <numFmt numFmtId="171" formatCode="#,##0.0000"/>
    <numFmt numFmtId="172" formatCode="0,000.00"/>
    <numFmt numFmtId="173" formatCode="#,##0.0"/>
    <numFmt numFmtId="174" formatCode="0.000"/>
    <numFmt numFmtId="175" formatCode="#,##0.000000"/>
  </numFmts>
  <fonts count="21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8"/>
      <name val="MS Sans Serif"/>
      <family val="2"/>
    </font>
    <font>
      <u/>
      <sz val="10"/>
      <name val="Arial"/>
      <family val="2"/>
    </font>
    <font>
      <sz val="10"/>
      <color indexed="53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8"/>
      <color theme="1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u/>
      <sz val="10"/>
      <color indexed="12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9" fillId="0" borderId="0"/>
  </cellStyleXfs>
  <cellXfs count="361">
    <xf numFmtId="0" fontId="0" fillId="0" borderId="0" xfId="0"/>
    <xf numFmtId="0" fontId="4" fillId="0" borderId="0" xfId="0" applyFont="1"/>
    <xf numFmtId="0" fontId="0" fillId="0" borderId="0" xfId="0" quotePrefix="1"/>
    <xf numFmtId="0" fontId="0" fillId="0" borderId="0" xfId="0" applyFill="1"/>
    <xf numFmtId="0" fontId="0" fillId="2" borderId="0" xfId="0" applyFill="1"/>
    <xf numFmtId="0" fontId="0" fillId="0" borderId="0" xfId="0"/>
    <xf numFmtId="1" fontId="0" fillId="0" borderId="0" xfId="0" applyNumberFormat="1" applyFill="1"/>
    <xf numFmtId="2" fontId="0" fillId="2" borderId="0" xfId="0" applyNumberFormat="1" applyFill="1"/>
    <xf numFmtId="2" fontId="0" fillId="0" borderId="0" xfId="0" applyNumberFormat="1" applyFill="1"/>
    <xf numFmtId="0" fontId="0" fillId="0" borderId="0" xfId="0" applyBorder="1"/>
    <xf numFmtId="2" fontId="0" fillId="0" borderId="0" xfId="0" applyNumberFormat="1" applyBorder="1"/>
    <xf numFmtId="0" fontId="0" fillId="0" borderId="1" xfId="0" applyBorder="1"/>
    <xf numFmtId="0" fontId="0" fillId="0" borderId="0" xfId="3" applyFont="1" applyFill="1" applyBorder="1" applyAlignment="1">
      <alignment wrapText="1"/>
    </xf>
    <xf numFmtId="0" fontId="0" fillId="0" borderId="0" xfId="0" applyFill="1" applyBorder="1" applyAlignment="1"/>
    <xf numFmtId="0" fontId="0" fillId="2" borderId="0" xfId="3" applyFont="1" applyFill="1" applyBorder="1" applyAlignment="1">
      <alignment wrapText="1"/>
    </xf>
    <xf numFmtId="0" fontId="7" fillId="0" borderId="0" xfId="3" applyFont="1" applyFill="1" applyBorder="1" applyAlignment="1">
      <alignment horizontal="center"/>
    </xf>
    <xf numFmtId="0" fontId="3" fillId="2" borderId="0" xfId="0" applyFont="1" applyFill="1"/>
    <xf numFmtId="2" fontId="0" fillId="2" borderId="0" xfId="3" applyNumberFormat="1" applyFont="1" applyFill="1" applyBorder="1" applyAlignment="1">
      <alignment wrapText="1"/>
    </xf>
    <xf numFmtId="49" fontId="0" fillId="0" borderId="0" xfId="3" applyNumberFormat="1" applyFont="1" applyFill="1" applyBorder="1" applyAlignment="1"/>
    <xf numFmtId="0" fontId="3" fillId="0" borderId="0" xfId="0" applyFont="1" applyFill="1"/>
    <xf numFmtId="0" fontId="0" fillId="2" borderId="0" xfId="3" applyFont="1" applyFill="1" applyBorder="1" applyAlignment="1">
      <alignment wrapText="1"/>
    </xf>
    <xf numFmtId="164" fontId="0" fillId="2" borderId="0" xfId="3" applyNumberFormat="1" applyFont="1" applyFill="1" applyBorder="1" applyAlignment="1">
      <alignment wrapText="1"/>
    </xf>
    <xf numFmtId="1" fontId="0" fillId="2" borderId="0" xfId="3" applyNumberFormat="1" applyFont="1" applyFill="1" applyBorder="1" applyAlignment="1">
      <alignment wrapText="1"/>
    </xf>
    <xf numFmtId="2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65" fontId="0" fillId="2" borderId="0" xfId="3" applyNumberFormat="1" applyFont="1" applyFill="1" applyBorder="1" applyAlignment="1">
      <alignment wrapText="1"/>
    </xf>
    <xf numFmtId="0" fontId="0" fillId="0" borderId="0" xfId="3" applyFont="1" applyFill="1" applyBorder="1" applyAlignment="1"/>
    <xf numFmtId="165" fontId="5" fillId="2" borderId="0" xfId="0" applyNumberFormat="1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3" borderId="0" xfId="3" applyFont="1" applyFill="1" applyBorder="1" applyAlignment="1">
      <alignment wrapText="1"/>
    </xf>
    <xf numFmtId="0" fontId="0" fillId="4" borderId="0" xfId="3" applyFont="1" applyFill="1" applyBorder="1" applyAlignment="1">
      <alignment wrapText="1"/>
    </xf>
    <xf numFmtId="0" fontId="0" fillId="5" borderId="0" xfId="3" applyFont="1" applyFill="1" applyBorder="1" applyAlignment="1">
      <alignment wrapText="1"/>
    </xf>
    <xf numFmtId="0" fontId="5" fillId="6" borderId="0" xfId="3" applyFont="1" applyFill="1" applyBorder="1" applyAlignment="1">
      <alignment horizontal="left"/>
    </xf>
    <xf numFmtId="0" fontId="0" fillId="0" borderId="0" xfId="0" applyFill="1" applyBorder="1"/>
    <xf numFmtId="165" fontId="0" fillId="0" borderId="0" xfId="0" applyNumberFormat="1" applyBorder="1"/>
    <xf numFmtId="0" fontId="4" fillId="0" borderId="0" xfId="0" applyFont="1" applyBorder="1"/>
    <xf numFmtId="0" fontId="0" fillId="0" borderId="0" xfId="0" applyAlignment="1"/>
    <xf numFmtId="2" fontId="0" fillId="7" borderId="12" xfId="0" applyNumberFormat="1" applyFill="1" applyBorder="1" applyAlignment="1">
      <alignment horizontal="right"/>
    </xf>
    <xf numFmtId="0" fontId="0" fillId="8" borderId="0" xfId="0" applyFill="1"/>
    <xf numFmtId="2" fontId="0" fillId="8" borderId="0" xfId="0" applyNumberFormat="1" applyFill="1"/>
    <xf numFmtId="11" fontId="0" fillId="0" borderId="0" xfId="0" applyNumberFormat="1"/>
    <xf numFmtId="11" fontId="0" fillId="0" borderId="0" xfId="0" applyNumberFormat="1" applyFill="1" applyBorder="1"/>
    <xf numFmtId="0" fontId="0" fillId="0" borderId="0" xfId="0" applyFill="1" applyBorder="1"/>
    <xf numFmtId="0" fontId="0" fillId="8" borderId="0" xfId="0" applyFill="1" applyBorder="1"/>
    <xf numFmtId="0" fontId="2" fillId="0" borderId="0" xfId="1" applyBorder="1" applyAlignment="1" applyProtection="1"/>
    <xf numFmtId="2" fontId="4" fillId="7" borderId="13" xfId="0" applyNumberFormat="1" applyFont="1" applyFill="1" applyBorder="1" applyAlignment="1"/>
    <xf numFmtId="2" fontId="4" fillId="7" borderId="12" xfId="0" applyNumberFormat="1" applyFont="1" applyFill="1" applyBorder="1" applyAlignment="1"/>
    <xf numFmtId="0" fontId="4" fillId="0" borderId="0" xfId="0" applyFont="1" applyFill="1"/>
    <xf numFmtId="0" fontId="4" fillId="0" borderId="0" xfId="0" applyFont="1" applyFill="1" applyBorder="1"/>
    <xf numFmtId="167" fontId="0" fillId="0" borderId="0" xfId="0" applyNumberFormat="1" applyFill="1"/>
    <xf numFmtId="2" fontId="0" fillId="0" borderId="0" xfId="0" applyNumberFormat="1" applyFill="1" applyBorder="1"/>
    <xf numFmtId="165" fontId="0" fillId="0" borderId="0" xfId="0" applyNumberFormat="1" applyFill="1" applyBorder="1"/>
    <xf numFmtId="0" fontId="0" fillId="0" borderId="0" xfId="0" applyBorder="1"/>
    <xf numFmtId="1" fontId="0" fillId="0" borderId="0" xfId="0" applyNumberFormat="1" applyBorder="1"/>
    <xf numFmtId="11" fontId="0" fillId="0" borderId="0" xfId="0" applyNumberFormat="1" applyBorder="1"/>
    <xf numFmtId="0" fontId="0" fillId="2" borderId="0" xfId="0" applyFill="1" applyBorder="1"/>
    <xf numFmtId="167" fontId="0" fillId="8" borderId="0" xfId="0" applyNumberFormat="1" applyFill="1" applyBorder="1"/>
    <xf numFmtId="0" fontId="0" fillId="8" borderId="0" xfId="0" applyFill="1"/>
    <xf numFmtId="11" fontId="0" fillId="8" borderId="0" xfId="0" applyNumberFormat="1" applyFill="1"/>
    <xf numFmtId="2" fontId="0" fillId="0" borderId="0" xfId="3" applyNumberFormat="1" applyFont="1" applyFill="1" applyBorder="1" applyAlignment="1">
      <alignment wrapText="1"/>
    </xf>
    <xf numFmtId="164" fontId="0" fillId="0" borderId="0" xfId="3" applyNumberFormat="1" applyFont="1" applyFill="1" applyBorder="1" applyAlignment="1">
      <alignment wrapText="1"/>
    </xf>
    <xf numFmtId="0" fontId="0" fillId="0" borderId="0" xfId="3" applyFont="1" applyFill="1" applyBorder="1" applyAlignment="1">
      <alignment wrapText="1"/>
    </xf>
    <xf numFmtId="166" fontId="0" fillId="0" borderId="0" xfId="3" applyNumberFormat="1" applyFont="1" applyFill="1" applyBorder="1" applyAlignment="1">
      <alignment wrapText="1"/>
    </xf>
    <xf numFmtId="165" fontId="0" fillId="0" borderId="0" xfId="3" applyNumberFormat="1" applyFont="1" applyFill="1" applyBorder="1" applyAlignment="1">
      <alignment wrapText="1"/>
    </xf>
    <xf numFmtId="0" fontId="0" fillId="0" borderId="5" xfId="0" applyFill="1" applyBorder="1"/>
    <xf numFmtId="0" fontId="0" fillId="2" borderId="0" xfId="0" applyFill="1"/>
    <xf numFmtId="165" fontId="0" fillId="2" borderId="0" xfId="0" applyNumberFormat="1" applyFill="1" applyBorder="1"/>
    <xf numFmtId="167" fontId="0" fillId="0" borderId="0" xfId="0" applyNumberFormat="1"/>
    <xf numFmtId="0" fontId="0" fillId="2" borderId="13" xfId="0" applyFill="1" applyBorder="1" applyAlignment="1"/>
    <xf numFmtId="0" fontId="0" fillId="2" borderId="12" xfId="0" applyFill="1" applyBorder="1" applyAlignment="1"/>
    <xf numFmtId="0" fontId="0" fillId="2" borderId="12" xfId="0" applyFill="1" applyBorder="1"/>
    <xf numFmtId="2" fontId="0" fillId="2" borderId="12" xfId="0" applyNumberFormat="1" applyFill="1" applyBorder="1" applyAlignment="1">
      <alignment horizontal="right"/>
    </xf>
    <xf numFmtId="0" fontId="2" fillId="0" borderId="7" xfId="1" applyBorder="1" applyAlignment="1" applyProtection="1"/>
    <xf numFmtId="1" fontId="0" fillId="9" borderId="14" xfId="0" applyNumberFormat="1" applyFill="1" applyBorder="1" applyAlignment="1">
      <alignment horizontal="right"/>
    </xf>
    <xf numFmtId="11" fontId="0" fillId="0" borderId="0" xfId="0" applyNumberFormat="1" applyFill="1"/>
    <xf numFmtId="1" fontId="4" fillId="9" borderId="12" xfId="0" applyNumberFormat="1" applyFont="1" applyFill="1" applyBorder="1" applyAlignment="1"/>
    <xf numFmtId="2" fontId="5" fillId="2" borderId="12" xfId="0" applyNumberFormat="1" applyFont="1" applyFill="1" applyBorder="1" applyAlignment="1"/>
    <xf numFmtId="0" fontId="5" fillId="2" borderId="12" xfId="0" applyFont="1" applyFill="1" applyBorder="1"/>
    <xf numFmtId="2" fontId="0" fillId="0" borderId="0" xfId="0" applyNumberFormat="1" applyFill="1" applyAlignment="1">
      <alignment horizontal="right"/>
    </xf>
    <xf numFmtId="167" fontId="0" fillId="8" borderId="0" xfId="0" applyNumberFormat="1" applyFill="1"/>
    <xf numFmtId="166" fontId="0" fillId="0" borderId="0" xfId="0" applyNumberFormat="1" applyFill="1"/>
    <xf numFmtId="0" fontId="4" fillId="0" borderId="15" xfId="0" applyFont="1" applyBorder="1"/>
    <xf numFmtId="0" fontId="0" fillId="0" borderId="16" xfId="0" applyBorder="1"/>
    <xf numFmtId="0" fontId="0" fillId="3" borderId="2" xfId="0" applyFill="1" applyBorder="1"/>
    <xf numFmtId="0" fontId="0" fillId="3" borderId="0" xfId="0" applyFill="1"/>
    <xf numFmtId="0" fontId="3" fillId="0" borderId="0" xfId="0" applyFont="1"/>
    <xf numFmtId="16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 applyBorder="1"/>
    <xf numFmtId="164" fontId="0" fillId="0" borderId="0" xfId="0" applyNumberFormat="1" applyFill="1"/>
    <xf numFmtId="164" fontId="4" fillId="9" borderId="13" xfId="0" applyNumberFormat="1" applyFont="1" applyFill="1" applyBorder="1" applyAlignment="1"/>
    <xf numFmtId="164" fontId="4" fillId="9" borderId="12" xfId="0" applyNumberFormat="1" applyFont="1" applyFill="1" applyBorder="1" applyAlignment="1"/>
    <xf numFmtId="164" fontId="0" fillId="9" borderId="14" xfId="0" applyNumberFormat="1" applyFill="1" applyBorder="1" applyAlignment="1">
      <alignment horizontal="right"/>
    </xf>
    <xf numFmtId="169" fontId="0" fillId="0" borderId="0" xfId="0" applyNumberFormat="1"/>
    <xf numFmtId="0" fontId="0" fillId="0" borderId="0" xfId="0" applyAlignment="1">
      <alignment textRotation="90"/>
    </xf>
    <xf numFmtId="0" fontId="4" fillId="0" borderId="0" xfId="0" applyFont="1"/>
    <xf numFmtId="0" fontId="11" fillId="0" borderId="0" xfId="0" applyFont="1"/>
    <xf numFmtId="0" fontId="11" fillId="0" borderId="0" xfId="0" applyFont="1"/>
    <xf numFmtId="0" fontId="2" fillId="0" borderId="0" xfId="1" applyBorder="1" applyAlignment="1" applyProtection="1"/>
    <xf numFmtId="0" fontId="0" fillId="0" borderId="0" xfId="0" applyAlignment="1"/>
    <xf numFmtId="0" fontId="0" fillId="2" borderId="13" xfId="0" applyFill="1" applyBorder="1" applyAlignment="1"/>
    <xf numFmtId="0" fontId="0" fillId="2" borderId="12" xfId="0" applyFill="1" applyBorder="1" applyAlignment="1"/>
    <xf numFmtId="0" fontId="0" fillId="2" borderId="14" xfId="0" applyFill="1" applyBorder="1" applyAlignment="1">
      <alignment horizontal="right"/>
    </xf>
    <xf numFmtId="170" fontId="0" fillId="0" borderId="0" xfId="0" applyNumberFormat="1"/>
    <xf numFmtId="165" fontId="0" fillId="8" borderId="0" xfId="0" applyNumberFormat="1" applyFill="1"/>
    <xf numFmtId="165" fontId="0" fillId="0" borderId="0" xfId="0" applyNumberFormat="1"/>
    <xf numFmtId="164" fontId="4" fillId="9" borderId="14" xfId="0" applyNumberFormat="1" applyFont="1" applyFill="1" applyBorder="1" applyAlignment="1">
      <alignment horizontal="left"/>
    </xf>
    <xf numFmtId="164" fontId="0" fillId="8" borderId="0" xfId="0" applyNumberFormat="1" applyFill="1"/>
    <xf numFmtId="165" fontId="0" fillId="2" borderId="0" xfId="0" applyNumberFormat="1" applyFill="1"/>
    <xf numFmtId="0" fontId="11" fillId="0" borderId="0" xfId="0" applyFont="1" applyBorder="1"/>
    <xf numFmtId="169" fontId="0" fillId="0" borderId="1" xfId="0" applyNumberFormat="1" applyBorder="1"/>
    <xf numFmtId="0" fontId="0" fillId="2" borderId="14" xfId="0" applyFill="1" applyBorder="1"/>
    <xf numFmtId="165" fontId="0" fillId="0" borderId="0" xfId="0" applyNumberFormat="1" applyFill="1"/>
    <xf numFmtId="0" fontId="0" fillId="10" borderId="0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3" fillId="8" borderId="0" xfId="0" applyFont="1" applyFill="1"/>
    <xf numFmtId="170" fontId="0" fillId="0" borderId="0" xfId="0" applyNumberFormat="1" applyFill="1"/>
    <xf numFmtId="164" fontId="3" fillId="0" borderId="0" xfId="0" applyNumberFormat="1" applyFont="1" applyFill="1"/>
    <xf numFmtId="166" fontId="0" fillId="0" borderId="0" xfId="0" applyNumberFormat="1"/>
    <xf numFmtId="0" fontId="4" fillId="0" borderId="0" xfId="0" applyFont="1" applyFill="1" applyBorder="1"/>
    <xf numFmtId="164" fontId="3" fillId="8" borderId="0" xfId="0" applyNumberFormat="1" applyFont="1" applyFill="1"/>
    <xf numFmtId="0" fontId="0" fillId="0" borderId="0" xfId="0" applyFill="1" applyAlignment="1"/>
    <xf numFmtId="0" fontId="0" fillId="0" borderId="0" xfId="0" applyBorder="1" applyAlignment="1"/>
    <xf numFmtId="164" fontId="0" fillId="0" borderId="0" xfId="0" applyNumberFormat="1" applyFill="1" applyBorder="1" applyAlignment="1">
      <alignment horizontal="right"/>
    </xf>
    <xf numFmtId="0" fontId="5" fillId="10" borderId="0" xfId="0" applyFont="1" applyFill="1" applyBorder="1"/>
    <xf numFmtId="0" fontId="0" fillId="10" borderId="0" xfId="0" applyFill="1" applyBorder="1"/>
    <xf numFmtId="0" fontId="0" fillId="10" borderId="0" xfId="0" applyFill="1"/>
    <xf numFmtId="0" fontId="6" fillId="0" borderId="0" xfId="0" applyFont="1"/>
    <xf numFmtId="0" fontId="2" fillId="0" borderId="7" xfId="1" applyBorder="1" applyAlignment="1" applyProtection="1"/>
    <xf numFmtId="0" fontId="4" fillId="7" borderId="3" xfId="0" applyFont="1" applyFill="1" applyBorder="1" applyAlignment="1"/>
    <xf numFmtId="0" fontId="0" fillId="2" borderId="3" xfId="0" applyFill="1" applyBorder="1" applyAlignment="1"/>
    <xf numFmtId="0" fontId="4" fillId="9" borderId="12" xfId="0" applyFont="1" applyFill="1" applyBorder="1" applyAlignment="1"/>
    <xf numFmtId="0" fontId="4" fillId="7" borderId="0" xfId="0" applyFont="1" applyFill="1" applyBorder="1" applyAlignment="1"/>
    <xf numFmtId="0" fontId="0" fillId="2" borderId="0" xfId="0" applyFill="1" applyBorder="1" applyAlignment="1"/>
    <xf numFmtId="0" fontId="0" fillId="7" borderId="7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0" fillId="9" borderId="14" xfId="0" applyFill="1" applyBorder="1" applyAlignment="1">
      <alignment horizontal="right"/>
    </xf>
    <xf numFmtId="165" fontId="4" fillId="0" borderId="0" xfId="0" applyNumberFormat="1" applyFont="1"/>
    <xf numFmtId="165" fontId="2" fillId="0" borderId="0" xfId="1" applyNumberFormat="1" applyBorder="1" applyAlignment="1" applyProtection="1"/>
    <xf numFmtId="165" fontId="0" fillId="0" borderId="0" xfId="0" applyNumberFormat="1" applyAlignment="1"/>
    <xf numFmtId="165" fontId="4" fillId="11" borderId="13" xfId="0" applyNumberFormat="1" applyFont="1" applyFill="1" applyBorder="1"/>
    <xf numFmtId="165" fontId="4" fillId="11" borderId="12" xfId="0" applyNumberFormat="1" applyFont="1" applyFill="1" applyBorder="1" applyAlignment="1"/>
    <xf numFmtId="165" fontId="0" fillId="11" borderId="14" xfId="0" applyNumberFormat="1" applyFill="1" applyBorder="1" applyAlignment="1">
      <alignment horizontal="right"/>
    </xf>
    <xf numFmtId="165" fontId="0" fillId="12" borderId="13" xfId="0" applyNumberFormat="1" applyFill="1" applyBorder="1"/>
    <xf numFmtId="165" fontId="0" fillId="12" borderId="12" xfId="0" applyNumberFormat="1" applyFill="1" applyBorder="1" applyAlignment="1"/>
    <xf numFmtId="165" fontId="0" fillId="12" borderId="14" xfId="0" applyNumberFormat="1" applyFill="1" applyBorder="1" applyAlignment="1">
      <alignment horizontal="right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Protection="1">
      <protection locked="0"/>
    </xf>
    <xf numFmtId="4" fontId="0" fillId="0" borderId="0" xfId="0" applyNumberFormat="1"/>
    <xf numFmtId="4" fontId="0" fillId="2" borderId="13" xfId="0" applyNumberFormat="1" applyFill="1" applyBorder="1" applyAlignment="1"/>
    <xf numFmtId="4" fontId="4" fillId="7" borderId="3" xfId="0" applyNumberFormat="1" applyFont="1" applyFill="1" applyBorder="1" applyAlignment="1"/>
    <xf numFmtId="4" fontId="0" fillId="2" borderId="3" xfId="0" applyNumberFormat="1" applyFill="1" applyBorder="1" applyAlignment="1"/>
    <xf numFmtId="4" fontId="4" fillId="9" borderId="12" xfId="0" applyNumberFormat="1" applyFont="1" applyFill="1" applyBorder="1" applyAlignment="1"/>
    <xf numFmtId="4" fontId="0" fillId="2" borderId="12" xfId="0" applyNumberFormat="1" applyFill="1" applyBorder="1" applyAlignment="1"/>
    <xf numFmtId="4" fontId="4" fillId="7" borderId="0" xfId="0" applyNumberFormat="1" applyFont="1" applyFill="1" applyBorder="1" applyAlignment="1"/>
    <xf numFmtId="4" fontId="0" fillId="2" borderId="0" xfId="0" applyNumberFormat="1" applyFill="1" applyBorder="1" applyAlignment="1"/>
    <xf numFmtId="4" fontId="0" fillId="2" borderId="14" xfId="0" applyNumberFormat="1" applyFill="1" applyBorder="1"/>
    <xf numFmtId="4" fontId="0" fillId="7" borderId="7" xfId="0" applyNumberFormat="1" applyFill="1" applyBorder="1" applyAlignment="1">
      <alignment horizontal="right"/>
    </xf>
    <xf numFmtId="4" fontId="0" fillId="2" borderId="14" xfId="0" applyNumberFormat="1" applyFill="1" applyBorder="1" applyAlignment="1">
      <alignment horizontal="right"/>
    </xf>
    <xf numFmtId="4" fontId="0" fillId="2" borderId="7" xfId="0" applyNumberFormat="1" applyFill="1" applyBorder="1" applyAlignment="1">
      <alignment horizontal="right"/>
    </xf>
    <xf numFmtId="4" fontId="0" fillId="9" borderId="14" xfId="0" applyNumberFormat="1" applyFill="1" applyBorder="1" applyAlignment="1">
      <alignment horizontal="right"/>
    </xf>
    <xf numFmtId="168" fontId="0" fillId="0" borderId="0" xfId="0" applyNumberFormat="1"/>
    <xf numFmtId="171" fontId="0" fillId="0" borderId="0" xfId="0" applyNumberFormat="1"/>
    <xf numFmtId="171" fontId="4" fillId="7" borderId="13" xfId="0" applyNumberFormat="1" applyFont="1" applyFill="1" applyBorder="1"/>
    <xf numFmtId="171" fontId="0" fillId="2" borderId="13" xfId="0" applyNumberFormat="1" applyFill="1" applyBorder="1"/>
    <xf numFmtId="171" fontId="0" fillId="2" borderId="2" xfId="0" applyNumberFormat="1" applyFill="1" applyBorder="1"/>
    <xf numFmtId="171" fontId="4" fillId="7" borderId="12" xfId="0" applyNumberFormat="1" applyFont="1" applyFill="1" applyBorder="1" applyAlignment="1"/>
    <xf numFmtId="171" fontId="0" fillId="2" borderId="12" xfId="0" applyNumberFormat="1" applyFill="1" applyBorder="1" applyAlignment="1"/>
    <xf numFmtId="171" fontId="0" fillId="2" borderId="5" xfId="0" applyNumberFormat="1" applyFill="1" applyBorder="1" applyAlignment="1"/>
    <xf numFmtId="171" fontId="0" fillId="7" borderId="14" xfId="0" applyNumberFormat="1" applyFill="1" applyBorder="1" applyAlignment="1">
      <alignment horizontal="right"/>
    </xf>
    <xf numFmtId="171" fontId="0" fillId="2" borderId="14" xfId="0" applyNumberFormat="1" applyFill="1" applyBorder="1" applyAlignment="1">
      <alignment horizontal="right"/>
    </xf>
    <xf numFmtId="171" fontId="0" fillId="2" borderId="6" xfId="0" applyNumberFormat="1" applyFill="1" applyBorder="1" applyAlignment="1">
      <alignment horizontal="right"/>
    </xf>
    <xf numFmtId="4" fontId="4" fillId="0" borderId="0" xfId="0" applyNumberFormat="1" applyFont="1"/>
    <xf numFmtId="0" fontId="5" fillId="0" borderId="0" xfId="0" applyFont="1" applyBorder="1"/>
    <xf numFmtId="0" fontId="5" fillId="0" borderId="0" xfId="0" applyFont="1" applyFill="1" applyBorder="1"/>
    <xf numFmtId="0" fontId="0" fillId="2" borderId="1" xfId="0" applyFill="1" applyBorder="1" applyAlignment="1"/>
    <xf numFmtId="0" fontId="0" fillId="2" borderId="8" xfId="0" applyFill="1" applyBorder="1"/>
    <xf numFmtId="0" fontId="0" fillId="0" borderId="1" xfId="0" applyBorder="1" applyAlignment="1"/>
    <xf numFmtId="0" fontId="5" fillId="8" borderId="0" xfId="0" applyFont="1" applyFill="1"/>
    <xf numFmtId="0" fontId="5" fillId="0" borderId="0" xfId="0" applyFont="1" applyBorder="1"/>
    <xf numFmtId="0" fontId="5" fillId="0" borderId="0" xfId="0" applyFont="1"/>
    <xf numFmtId="165" fontId="5" fillId="0" borderId="0" xfId="0" applyNumberFormat="1" applyFont="1"/>
    <xf numFmtId="168" fontId="0" fillId="0" borderId="0" xfId="0" applyNumberFormat="1" applyFill="1"/>
    <xf numFmtId="168" fontId="2" fillId="0" borderId="0" xfId="1" applyNumberFormat="1" applyAlignment="1" applyProtection="1"/>
    <xf numFmtId="168" fontId="0" fillId="0" borderId="0" xfId="0" applyNumberFormat="1" applyBorder="1"/>
    <xf numFmtId="168" fontId="2" fillId="0" borderId="0" xfId="1" applyNumberFormat="1" applyBorder="1" applyAlignment="1" applyProtection="1"/>
    <xf numFmtId="168" fontId="0" fillId="0" borderId="0" xfId="0" applyNumberFormat="1" applyFill="1" applyAlignment="1"/>
    <xf numFmtId="168" fontId="0" fillId="0" borderId="0" xfId="0" applyNumberFormat="1" applyAlignment="1"/>
    <xf numFmtId="168" fontId="0" fillId="0" borderId="0" xfId="0" applyNumberFormat="1" applyFill="1" applyBorder="1"/>
    <xf numFmtId="168" fontId="3" fillId="0" borderId="0" xfId="0" applyNumberFormat="1" applyFont="1" applyFill="1"/>
    <xf numFmtId="4" fontId="0" fillId="0" borderId="0" xfId="0" applyNumberFormat="1" applyFill="1"/>
    <xf numFmtId="0" fontId="0" fillId="0" borderId="0" xfId="0" applyNumberFormat="1" applyFill="1"/>
    <xf numFmtId="172" fontId="0" fillId="0" borderId="0" xfId="0" applyNumberFormat="1" applyFill="1"/>
    <xf numFmtId="172" fontId="5" fillId="0" borderId="0" xfId="0" applyNumberFormat="1" applyFont="1" applyFill="1"/>
    <xf numFmtId="168" fontId="5" fillId="0" borderId="0" xfId="0" applyNumberFormat="1" applyFont="1" applyFill="1"/>
    <xf numFmtId="168" fontId="5" fillId="0" borderId="0" xfId="0" applyNumberFormat="1" applyFont="1"/>
    <xf numFmtId="168" fontId="4" fillId="0" borderId="0" xfId="0" applyNumberFormat="1" applyFont="1"/>
    <xf numFmtId="168" fontId="2" fillId="0" borderId="0" xfId="1" applyNumberFormat="1" applyFont="1" applyBorder="1" applyAlignment="1" applyProtection="1"/>
    <xf numFmtId="168" fontId="0" fillId="3" borderId="3" xfId="0" applyNumberFormat="1" applyFill="1" applyBorder="1"/>
    <xf numFmtId="168" fontId="2" fillId="3" borderId="3" xfId="1" applyNumberFormat="1" applyFill="1" applyBorder="1" applyAlignment="1" applyProtection="1"/>
    <xf numFmtId="168" fontId="0" fillId="3" borderId="4" xfId="0" applyNumberFormat="1" applyFill="1" applyBorder="1"/>
    <xf numFmtId="168" fontId="2" fillId="0" borderId="0" xfId="1" applyNumberFormat="1" applyFont="1" applyAlignment="1" applyProtection="1"/>
    <xf numFmtId="168" fontId="0" fillId="3" borderId="7" xfId="0" applyNumberFormat="1" applyFill="1" applyBorder="1"/>
    <xf numFmtId="168" fontId="2" fillId="3" borderId="7" xfId="1" applyNumberFormat="1" applyFill="1" applyBorder="1" applyAlignment="1" applyProtection="1"/>
    <xf numFmtId="168" fontId="0" fillId="3" borderId="8" xfId="0" applyNumberFormat="1" applyFill="1" applyBorder="1"/>
    <xf numFmtId="168" fontId="4" fillId="7" borderId="13" xfId="0" applyNumberFormat="1" applyFont="1" applyFill="1" applyBorder="1" applyAlignment="1"/>
    <xf numFmtId="168" fontId="0" fillId="2" borderId="13" xfId="0" applyNumberFormat="1" applyFill="1" applyBorder="1" applyAlignment="1"/>
    <xf numFmtId="168" fontId="4" fillId="7" borderId="12" xfId="0" applyNumberFormat="1" applyFont="1" applyFill="1" applyBorder="1" applyAlignment="1"/>
    <xf numFmtId="168" fontId="0" fillId="2" borderId="12" xfId="0" applyNumberFormat="1" applyFill="1" applyBorder="1" applyAlignment="1"/>
    <xf numFmtId="168" fontId="0" fillId="7" borderId="14" xfId="0" applyNumberFormat="1" applyFill="1" applyBorder="1" applyAlignment="1">
      <alignment horizontal="right"/>
    </xf>
    <xf numFmtId="168" fontId="0" fillId="2" borderId="14" xfId="0" applyNumberFormat="1" applyFill="1" applyBorder="1" applyAlignment="1">
      <alignment horizontal="right"/>
    </xf>
    <xf numFmtId="168" fontId="5" fillId="0" borderId="0" xfId="0" applyNumberFormat="1" applyFont="1" applyBorder="1"/>
    <xf numFmtId="168" fontId="0" fillId="8" borderId="0" xfId="0" applyNumberFormat="1" applyFill="1"/>
    <xf numFmtId="168" fontId="13" fillId="0" borderId="0" xfId="0" applyNumberFormat="1" applyFont="1" applyFill="1"/>
    <xf numFmtId="168" fontId="13" fillId="0" borderId="0" xfId="0" applyNumberFormat="1" applyFont="1"/>
    <xf numFmtId="168" fontId="3" fillId="8" borderId="0" xfId="0" applyNumberFormat="1" applyFont="1" applyFill="1"/>
    <xf numFmtId="168" fontId="0" fillId="8" borderId="0" xfId="0" applyNumberFormat="1" applyFill="1" applyBorder="1"/>
    <xf numFmtId="168" fontId="13" fillId="0" borderId="0" xfId="0" applyNumberFormat="1" applyFont="1" applyFill="1" applyBorder="1"/>
    <xf numFmtId="168" fontId="4" fillId="0" borderId="0" xfId="0" applyNumberFormat="1" applyFont="1" applyFill="1" applyBorder="1"/>
    <xf numFmtId="168" fontId="4" fillId="9" borderId="13" xfId="0" applyNumberFormat="1" applyFont="1" applyFill="1" applyBorder="1" applyAlignment="1"/>
    <xf numFmtId="168" fontId="4" fillId="9" borderId="12" xfId="0" applyNumberFormat="1" applyFont="1" applyFill="1" applyBorder="1" applyAlignment="1"/>
    <xf numFmtId="168" fontId="0" fillId="9" borderId="14" xfId="0" applyNumberFormat="1" applyFill="1" applyBorder="1" applyAlignment="1">
      <alignment horizontal="right"/>
    </xf>
    <xf numFmtId="173" fontId="0" fillId="0" borderId="0" xfId="0" applyNumberFormat="1"/>
    <xf numFmtId="173" fontId="4" fillId="9" borderId="13" xfId="0" applyNumberFormat="1" applyFont="1" applyFill="1" applyBorder="1" applyAlignment="1"/>
    <xf numFmtId="173" fontId="4" fillId="9" borderId="12" xfId="0" applyNumberFormat="1" applyFont="1" applyFill="1" applyBorder="1" applyAlignment="1"/>
    <xf numFmtId="173" fontId="0" fillId="9" borderId="14" xfId="0" applyNumberFormat="1" applyFill="1" applyBorder="1" applyAlignment="1">
      <alignment horizontal="right"/>
    </xf>
    <xf numFmtId="173" fontId="0" fillId="0" borderId="0" xfId="0" applyNumberFormat="1" applyBorder="1"/>
    <xf numFmtId="173" fontId="0" fillId="8" borderId="0" xfId="0" applyNumberFormat="1" applyFill="1"/>
    <xf numFmtId="173" fontId="0" fillId="0" borderId="0" xfId="0" applyNumberFormat="1" applyFill="1" applyBorder="1"/>
    <xf numFmtId="173" fontId="0" fillId="0" borderId="0" xfId="0" applyNumberFormat="1" applyFill="1"/>
    <xf numFmtId="174" fontId="0" fillId="0" borderId="0" xfId="0" applyNumberFormat="1"/>
    <xf numFmtId="174" fontId="0" fillId="0" borderId="7" xfId="0" applyNumberFormat="1" applyBorder="1"/>
    <xf numFmtId="174" fontId="0" fillId="0" borderId="7" xfId="0" applyNumberFormat="1" applyBorder="1" applyAlignment="1">
      <alignment horizontal="center"/>
    </xf>
    <xf numFmtId="174" fontId="0" fillId="0" borderId="7" xfId="0" applyNumberFormat="1" applyFill="1" applyBorder="1" applyAlignment="1"/>
    <xf numFmtId="174" fontId="12" fillId="0" borderId="7" xfId="0" applyNumberFormat="1" applyFont="1" applyBorder="1" applyAlignment="1">
      <alignment horizontal="center"/>
    </xf>
    <xf numFmtId="174" fontId="2" fillId="0" borderId="0" xfId="1" applyNumberFormat="1" applyAlignment="1" applyProtection="1"/>
    <xf numFmtId="174" fontId="0" fillId="0" borderId="0" xfId="0" applyNumberFormat="1" applyAlignment="1">
      <alignment horizontal="center"/>
    </xf>
    <xf numFmtId="174" fontId="0" fillId="0" borderId="0" xfId="0" quotePrefix="1" applyNumberFormat="1" applyAlignment="1">
      <alignment horizontal="center"/>
    </xf>
    <xf numFmtId="174" fontId="0" fillId="0" borderId="0" xfId="0" applyNumberFormat="1" applyAlignment="1"/>
    <xf numFmtId="174" fontId="4" fillId="11" borderId="13" xfId="0" applyNumberFormat="1" applyFont="1" applyFill="1" applyBorder="1"/>
    <xf numFmtId="174" fontId="0" fillId="12" borderId="13" xfId="0" applyNumberFormat="1" applyFill="1" applyBorder="1"/>
    <xf numFmtId="174" fontId="4" fillId="11" borderId="12" xfId="0" applyNumberFormat="1" applyFont="1" applyFill="1" applyBorder="1" applyAlignment="1"/>
    <xf numFmtId="174" fontId="0" fillId="12" borderId="12" xfId="0" applyNumberFormat="1" applyFill="1" applyBorder="1" applyAlignment="1"/>
    <xf numFmtId="174" fontId="0" fillId="11" borderId="14" xfId="0" applyNumberFormat="1" applyFill="1" applyBorder="1" applyAlignment="1">
      <alignment horizontal="right"/>
    </xf>
    <xf numFmtId="174" fontId="0" fillId="12" borderId="14" xfId="0" applyNumberFormat="1" applyFill="1" applyBorder="1" applyAlignment="1">
      <alignment horizontal="right"/>
    </xf>
    <xf numFmtId="174" fontId="0" fillId="0" borderId="0" xfId="0" applyNumberFormat="1" applyBorder="1"/>
    <xf numFmtId="174" fontId="0" fillId="8" borderId="0" xfId="0" applyNumberFormat="1" applyFill="1"/>
    <xf numFmtId="174" fontId="0" fillId="0" borderId="0" xfId="0" applyNumberFormat="1" applyFill="1"/>
    <xf numFmtId="174" fontId="0" fillId="0" borderId="0" xfId="0" applyNumberFormat="1" applyFill="1" applyBorder="1"/>
    <xf numFmtId="174" fontId="4" fillId="0" borderId="0" xfId="0" applyNumberFormat="1" applyFont="1" applyFill="1" applyBorder="1"/>
    <xf numFmtId="174" fontId="0" fillId="8" borderId="0" xfId="0" applyNumberFormat="1" applyFill="1" applyBorder="1"/>
    <xf numFmtId="174" fontId="3" fillId="0" borderId="0" xfId="0" applyNumberFormat="1" applyFont="1" applyFill="1"/>
    <xf numFmtId="174" fontId="3" fillId="8" borderId="0" xfId="0" applyNumberFormat="1" applyFont="1" applyFill="1"/>
    <xf numFmtId="168" fontId="0" fillId="13" borderId="0" xfId="0" applyNumberFormat="1" applyFill="1"/>
    <xf numFmtId="168" fontId="0" fillId="13" borderId="0" xfId="0" applyNumberFormat="1" applyFill="1" applyBorder="1"/>
    <xf numFmtId="173" fontId="0" fillId="13" borderId="0" xfId="0" applyNumberFormat="1" applyFill="1"/>
    <xf numFmtId="174" fontId="0" fillId="13" borderId="0" xfId="0" applyNumberFormat="1" applyFill="1"/>
    <xf numFmtId="168" fontId="5" fillId="13" borderId="0" xfId="0" applyNumberFormat="1" applyFont="1" applyFill="1"/>
    <xf numFmtId="0" fontId="0" fillId="14" borderId="0" xfId="0" applyFill="1" applyBorder="1"/>
    <xf numFmtId="174" fontId="6" fillId="0" borderId="0" xfId="0" applyNumberFormat="1" applyFont="1"/>
    <xf numFmtId="174" fontId="4" fillId="0" borderId="0" xfId="0" applyNumberFormat="1" applyFont="1"/>
    <xf numFmtId="174" fontId="2" fillId="0" borderId="0" xfId="1" applyNumberFormat="1" applyBorder="1" applyAlignment="1" applyProtection="1"/>
    <xf numFmtId="174" fontId="2" fillId="0" borderId="7" xfId="1" applyNumberFormat="1" applyBorder="1" applyAlignment="1" applyProtection="1"/>
    <xf numFmtId="174" fontId="4" fillId="7" borderId="13" xfId="0" applyNumberFormat="1" applyFont="1" applyFill="1" applyBorder="1" applyAlignment="1"/>
    <xf numFmtId="174" fontId="0" fillId="2" borderId="13" xfId="0" applyNumberFormat="1" applyFill="1" applyBorder="1" applyAlignment="1"/>
    <xf numFmtId="174" fontId="4" fillId="9" borderId="13" xfId="0" applyNumberFormat="1" applyFont="1" applyFill="1" applyBorder="1" applyAlignment="1"/>
    <xf numFmtId="174" fontId="4" fillId="7" borderId="12" xfId="0" applyNumberFormat="1" applyFont="1" applyFill="1" applyBorder="1" applyAlignment="1"/>
    <xf numFmtId="174" fontId="0" fillId="2" borderId="12" xfId="0" applyNumberFormat="1" applyFill="1" applyBorder="1" applyAlignment="1"/>
    <xf numFmtId="174" fontId="4" fillId="9" borderId="12" xfId="0" applyNumberFormat="1" applyFont="1" applyFill="1" applyBorder="1" applyAlignment="1"/>
    <xf numFmtId="174" fontId="0" fillId="7" borderId="14" xfId="0" applyNumberFormat="1" applyFill="1" applyBorder="1" applyAlignment="1">
      <alignment horizontal="right"/>
    </xf>
    <xf numFmtId="174" fontId="0" fillId="2" borderId="14" xfId="0" applyNumberFormat="1" applyFill="1" applyBorder="1" applyAlignment="1">
      <alignment horizontal="right"/>
    </xf>
    <xf numFmtId="174" fontId="0" fillId="9" borderId="14" xfId="0" applyNumberFormat="1" applyFill="1" applyBorder="1" applyAlignment="1">
      <alignment horizontal="right"/>
    </xf>
    <xf numFmtId="174" fontId="0" fillId="0" borderId="0" xfId="0" applyNumberFormat="1" applyFill="1" applyBorder="1" applyAlignment="1">
      <alignment horizontal="right"/>
    </xf>
    <xf numFmtId="174" fontId="0" fillId="13" borderId="0" xfId="0" applyNumberFormat="1" applyFill="1" applyBorder="1"/>
    <xf numFmtId="174" fontId="0" fillId="2" borderId="0" xfId="0" applyNumberFormat="1" applyFill="1"/>
    <xf numFmtId="174" fontId="5" fillId="0" borderId="0" xfId="0" applyNumberFormat="1" applyFont="1" applyFill="1" applyBorder="1" applyAlignment="1">
      <alignment horizontal="right"/>
    </xf>
    <xf numFmtId="174" fontId="5" fillId="0" borderId="0" xfId="0" applyNumberFormat="1" applyFont="1" applyFill="1"/>
    <xf numFmtId="0" fontId="0" fillId="15" borderId="0" xfId="0" applyFill="1"/>
    <xf numFmtId="174" fontId="0" fillId="15" borderId="0" xfId="0" applyNumberFormat="1" applyFill="1"/>
    <xf numFmtId="168" fontId="0" fillId="15" borderId="0" xfId="0" applyNumberFormat="1" applyFill="1" applyBorder="1"/>
    <xf numFmtId="164" fontId="0" fillId="15" borderId="0" xfId="0" applyNumberFormat="1" applyFill="1"/>
    <xf numFmtId="0" fontId="5" fillId="15" borderId="0" xfId="0" applyFont="1" applyFill="1"/>
    <xf numFmtId="168" fontId="0" fillId="15" borderId="0" xfId="0" applyNumberFormat="1" applyFill="1"/>
    <xf numFmtId="173" fontId="0" fillId="15" borderId="0" xfId="0" applyNumberFormat="1" applyFill="1"/>
    <xf numFmtId="174" fontId="5" fillId="0" borderId="0" xfId="0" applyNumberFormat="1" applyFont="1"/>
    <xf numFmtId="2" fontId="5" fillId="0" borderId="0" xfId="0" applyNumberFormat="1" applyFont="1"/>
    <xf numFmtId="2" fontId="5" fillId="0" borderId="1" xfId="0" applyNumberFormat="1" applyFont="1" applyBorder="1"/>
    <xf numFmtId="2" fontId="5" fillId="0" borderId="0" xfId="0" applyNumberFormat="1" applyFont="1" applyFill="1"/>
    <xf numFmtId="0" fontId="10" fillId="0" borderId="0" xfId="1" applyFont="1" applyAlignment="1" applyProtection="1"/>
    <xf numFmtId="0" fontId="5" fillId="0" borderId="1" xfId="0" applyFont="1" applyBorder="1"/>
    <xf numFmtId="0" fontId="5" fillId="0" borderId="0" xfId="0" applyFont="1" applyAlignment="1">
      <alignment textRotation="90"/>
    </xf>
    <xf numFmtId="0" fontId="5" fillId="0" borderId="1" xfId="0" applyFont="1" applyBorder="1" applyAlignment="1">
      <alignment textRotation="90"/>
    </xf>
    <xf numFmtId="0" fontId="5" fillId="0" borderId="0" xfId="0" applyFont="1" applyFill="1" applyAlignment="1">
      <alignment textRotation="90"/>
    </xf>
    <xf numFmtId="169" fontId="5" fillId="0" borderId="1" xfId="0" applyNumberFormat="1" applyFont="1" applyBorder="1" applyAlignment="1">
      <alignment textRotation="90"/>
    </xf>
    <xf numFmtId="2" fontId="0" fillId="0" borderId="1" xfId="0" applyNumberFormat="1" applyFill="1" applyBorder="1"/>
    <xf numFmtId="2" fontId="11" fillId="0" borderId="0" xfId="0" applyNumberFormat="1" applyFont="1"/>
    <xf numFmtId="169" fontId="2" fillId="0" borderId="1" xfId="1" applyNumberFormat="1" applyBorder="1" applyAlignment="1" applyProtection="1"/>
    <xf numFmtId="2" fontId="14" fillId="0" borderId="0" xfId="0" applyNumberFormat="1" applyFont="1"/>
    <xf numFmtId="0" fontId="14" fillId="0" borderId="0" xfId="0" applyFont="1"/>
    <xf numFmtId="174" fontId="15" fillId="0" borderId="0" xfId="0" applyNumberFormat="1" applyFont="1"/>
    <xf numFmtId="2" fontId="16" fillId="0" borderId="0" xfId="0" applyNumberFormat="1" applyFont="1" applyFill="1"/>
    <xf numFmtId="2" fontId="15" fillId="0" borderId="0" xfId="0" applyNumberFormat="1" applyFont="1" applyFill="1"/>
    <xf numFmtId="174" fontId="15" fillId="0" borderId="0" xfId="0" applyNumberFormat="1" applyFont="1" applyFill="1"/>
    <xf numFmtId="174" fontId="16" fillId="0" borderId="0" xfId="0" applyNumberFormat="1" applyFont="1"/>
    <xf numFmtId="174" fontId="16" fillId="0" borderId="0" xfId="0" applyNumberFormat="1" applyFont="1" applyFill="1"/>
    <xf numFmtId="174" fontId="16" fillId="0" borderId="0" xfId="0" applyNumberFormat="1" applyFont="1" applyBorder="1"/>
    <xf numFmtId="174" fontId="16" fillId="0" borderId="0" xfId="0" applyNumberFormat="1" applyFont="1" applyAlignment="1"/>
    <xf numFmtId="174" fontId="16" fillId="0" borderId="0" xfId="0" applyNumberFormat="1" applyFont="1" applyFill="1" applyBorder="1" applyAlignment="1">
      <alignment horizontal="right"/>
    </xf>
    <xf numFmtId="174" fontId="16" fillId="0" borderId="0" xfId="0" applyNumberFormat="1" applyFont="1" applyFill="1" applyBorder="1"/>
    <xf numFmtId="174" fontId="16" fillId="8" borderId="0" xfId="0" applyNumberFormat="1" applyFont="1" applyFill="1"/>
    <xf numFmtId="174" fontId="17" fillId="0" borderId="0" xfId="0" applyNumberFormat="1" applyFont="1" applyFill="1"/>
    <xf numFmtId="174" fontId="16" fillId="15" borderId="0" xfId="0" applyNumberFormat="1" applyFont="1" applyFill="1"/>
    <xf numFmtId="0" fontId="5" fillId="0" borderId="0" xfId="3" applyFont="1" applyFill="1" applyBorder="1" applyAlignment="1"/>
    <xf numFmtId="0" fontId="4" fillId="0" borderId="0" xfId="3" applyFont="1" applyFill="1" applyBorder="1" applyAlignment="1">
      <alignment horizontal="center"/>
    </xf>
    <xf numFmtId="168" fontId="0" fillId="3" borderId="0" xfId="0" applyNumberFormat="1" applyFill="1" applyBorder="1"/>
    <xf numFmtId="168" fontId="18" fillId="0" borderId="7" xfId="1" applyNumberFormat="1" applyFont="1" applyBorder="1" applyAlignment="1" applyProtection="1"/>
    <xf numFmtId="174" fontId="4" fillId="0" borderId="0" xfId="0" applyNumberFormat="1" applyFont="1" applyFill="1"/>
    <xf numFmtId="174" fontId="2" fillId="0" borderId="0" xfId="1" applyNumberFormat="1" applyFill="1" applyBorder="1" applyAlignment="1" applyProtection="1"/>
    <xf numFmtId="174" fontId="4" fillId="0" borderId="0" xfId="0" applyNumberFormat="1" applyFont="1" applyFill="1" applyBorder="1" applyAlignment="1"/>
    <xf numFmtId="0" fontId="5" fillId="0" borderId="0" xfId="0" applyFont="1" applyFill="1" applyAlignment="1"/>
    <xf numFmtId="0" fontId="5" fillId="0" borderId="0" xfId="0" applyFont="1" applyFill="1"/>
    <xf numFmtId="0" fontId="0" fillId="0" borderId="0" xfId="0" applyFont="1" applyFill="1" applyBorder="1"/>
    <xf numFmtId="171" fontId="0" fillId="15" borderId="0" xfId="0" applyNumberFormat="1" applyFill="1"/>
    <xf numFmtId="175" fontId="0" fillId="15" borderId="0" xfId="0" applyNumberFormat="1" applyFill="1"/>
    <xf numFmtId="175" fontId="0" fillId="8" borderId="0" xfId="0" applyNumberFormat="1" applyFill="1" applyBorder="1"/>
    <xf numFmtId="0" fontId="19" fillId="0" borderId="0" xfId="0" applyFont="1"/>
    <xf numFmtId="174" fontId="5" fillId="15" borderId="0" xfId="0" applyNumberFormat="1" applyFont="1" applyFill="1"/>
    <xf numFmtId="168" fontId="5" fillId="8" borderId="0" xfId="0" applyNumberFormat="1" applyFont="1" applyFill="1" applyBorder="1"/>
    <xf numFmtId="174" fontId="5" fillId="8" borderId="0" xfId="0" applyNumberFormat="1" applyFont="1" applyFill="1"/>
    <xf numFmtId="168" fontId="5" fillId="15" borderId="0" xfId="0" applyNumberFormat="1" applyFont="1" applyFill="1"/>
    <xf numFmtId="164" fontId="5" fillId="15" borderId="0" xfId="0" applyNumberFormat="1" applyFont="1" applyFill="1"/>
    <xf numFmtId="2" fontId="0" fillId="15" borderId="0" xfId="0" applyNumberFormat="1" applyFill="1"/>
    <xf numFmtId="165" fontId="0" fillId="15" borderId="0" xfId="0" applyNumberFormat="1" applyFill="1"/>
    <xf numFmtId="168" fontId="20" fillId="15" borderId="0" xfId="0" applyNumberFormat="1" applyFont="1" applyFill="1"/>
    <xf numFmtId="174" fontId="0" fillId="15" borderId="0" xfId="0" applyNumberFormat="1" applyFill="1" applyBorder="1"/>
    <xf numFmtId="0" fontId="5" fillId="3" borderId="6" xfId="0" applyFont="1" applyFill="1" applyBorder="1"/>
    <xf numFmtId="174" fontId="0" fillId="16" borderId="0" xfId="0" applyNumberFormat="1" applyFill="1"/>
    <xf numFmtId="174" fontId="4" fillId="16" borderId="0" xfId="0" applyNumberFormat="1" applyFont="1" applyFill="1" applyAlignment="1"/>
    <xf numFmtId="174" fontId="4" fillId="16" borderId="0" xfId="0" applyNumberFormat="1" applyFont="1" applyFill="1"/>
    <xf numFmtId="165" fontId="0" fillId="16" borderId="0" xfId="0" applyNumberFormat="1" applyFill="1"/>
    <xf numFmtId="166" fontId="0" fillId="16" borderId="0" xfId="0" applyNumberFormat="1" applyFill="1"/>
    <xf numFmtId="164" fontId="0" fillId="15" borderId="0" xfId="0" applyNumberFormat="1" applyFill="1" applyBorder="1"/>
    <xf numFmtId="0" fontId="0" fillId="17" borderId="0" xfId="0" applyFill="1" applyBorder="1"/>
    <xf numFmtId="0" fontId="0" fillId="17" borderId="0" xfId="0" applyFill="1"/>
    <xf numFmtId="174" fontId="0" fillId="17" borderId="0" xfId="0" applyNumberFormat="1" applyFill="1"/>
    <xf numFmtId="174" fontId="0" fillId="17" borderId="0" xfId="0" applyNumberFormat="1" applyFill="1" applyBorder="1"/>
    <xf numFmtId="164" fontId="0" fillId="17" borderId="0" xfId="0" applyNumberFormat="1" applyFill="1"/>
    <xf numFmtId="165" fontId="0" fillId="17" borderId="0" xfId="0" applyNumberFormat="1" applyFill="1"/>
    <xf numFmtId="165" fontId="0" fillId="17" borderId="0" xfId="0" applyNumberFormat="1" applyFill="1" applyBorder="1"/>
    <xf numFmtId="2" fontId="0" fillId="17" borderId="0" xfId="0" applyNumberFormat="1" applyFill="1"/>
  </cellXfs>
  <cellStyles count="5">
    <cellStyle name="Hyperlink" xfId="1" builtinId="8"/>
    <cellStyle name="Normal_Sheet1" xfId="2"/>
    <cellStyle name="Normal_Sheet2" xfId="3"/>
    <cellStyle name="Standaard" xfId="0" builtinId="0"/>
    <cellStyle name="Standard_Tabelle3" xfId="4"/>
  </cellStyles>
  <dxfs count="0"/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8</xdr:col>
      <xdr:colOff>213360</xdr:colOff>
      <xdr:row>25</xdr:row>
      <xdr:rowOff>60960</xdr:rowOff>
    </xdr:to>
    <xdr:pic>
      <xdr:nvPicPr>
        <xdr:cNvPr id="3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2200"/>
          <a:ext cx="4480560" cy="2072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grantadesign.com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tabSelected="1" workbookViewId="0">
      <selection activeCell="F5" sqref="F5"/>
    </sheetView>
  </sheetViews>
  <sheetFormatPr defaultRowHeight="13.2" x14ac:dyDescent="0.25"/>
  <cols>
    <col min="18" max="18" width="10.44140625" customWidth="1"/>
    <col min="19" max="19" width="10.6640625" customWidth="1"/>
  </cols>
  <sheetData>
    <row r="1" spans="1:23" x14ac:dyDescent="0.25">
      <c r="J1" s="191"/>
    </row>
    <row r="2" spans="1:23" ht="13.8" thickBot="1" x14ac:dyDescent="0.3">
      <c r="A2" s="1" t="s">
        <v>5015</v>
      </c>
      <c r="D2" t="s">
        <v>714</v>
      </c>
      <c r="G2" s="191" t="s">
        <v>7108</v>
      </c>
      <c r="L2" s="9"/>
      <c r="M2" s="9"/>
    </row>
    <row r="3" spans="1:23" ht="13.8" thickBot="1" x14ac:dyDescent="0.3">
      <c r="A3" s="91" t="s">
        <v>715</v>
      </c>
      <c r="B3" s="92"/>
      <c r="C3" s="92"/>
      <c r="D3" s="92"/>
      <c r="E3" s="92"/>
      <c r="F3" s="92"/>
      <c r="G3" s="92"/>
      <c r="H3" s="92"/>
      <c r="I3" s="92"/>
      <c r="J3" s="92"/>
      <c r="K3" s="9"/>
      <c r="L3" s="9"/>
      <c r="M3" s="9"/>
      <c r="N3" s="9"/>
      <c r="O3" s="9"/>
      <c r="S3" s="9"/>
      <c r="T3" s="9"/>
      <c r="U3" s="9"/>
      <c r="V3" s="9"/>
    </row>
    <row r="4" spans="1:23" x14ac:dyDescent="0.25">
      <c r="S4" s="9"/>
      <c r="T4" s="9"/>
      <c r="U4" s="9"/>
      <c r="V4" s="9"/>
    </row>
    <row r="5" spans="1:23" x14ac:dyDescent="0.25">
      <c r="C5" s="191"/>
      <c r="E5" s="191"/>
      <c r="H5" s="191"/>
      <c r="S5" s="9"/>
      <c r="T5" s="9"/>
      <c r="U5" s="9"/>
      <c r="V5" s="9"/>
    </row>
    <row r="6" spans="1:23" x14ac:dyDescent="0.25">
      <c r="A6" t="s">
        <v>7151</v>
      </c>
      <c r="W6" s="9"/>
    </row>
    <row r="7" spans="1:23" x14ac:dyDescent="0.25">
      <c r="A7" s="2" t="s">
        <v>7153</v>
      </c>
    </row>
    <row r="8" spans="1:23" x14ac:dyDescent="0.25">
      <c r="A8" s="2" t="s">
        <v>7152</v>
      </c>
    </row>
    <row r="9" spans="1:23" x14ac:dyDescent="0.25">
      <c r="A9" s="2" t="s">
        <v>7154</v>
      </c>
    </row>
    <row r="11" spans="1:23" x14ac:dyDescent="0.25">
      <c r="A11" t="s">
        <v>4962</v>
      </c>
    </row>
    <row r="28" spans="1:1" x14ac:dyDescent="0.25">
      <c r="A28" t="s">
        <v>4375</v>
      </c>
    </row>
    <row r="29" spans="1:1" x14ac:dyDescent="0.25">
      <c r="A29" s="2" t="s">
        <v>6926</v>
      </c>
    </row>
    <row r="30" spans="1:1" x14ac:dyDescent="0.25">
      <c r="A30" s="2" t="s">
        <v>6283</v>
      </c>
    </row>
    <row r="31" spans="1:1" x14ac:dyDescent="0.25">
      <c r="A31" s="2" t="s">
        <v>6284</v>
      </c>
    </row>
    <row r="32" spans="1:1" x14ac:dyDescent="0.25">
      <c r="A32" s="2" t="s">
        <v>5031</v>
      </c>
    </row>
    <row r="33" spans="1:1" x14ac:dyDescent="0.25">
      <c r="A33" s="2" t="s">
        <v>1807</v>
      </c>
    </row>
    <row r="34" spans="1:1" x14ac:dyDescent="0.25">
      <c r="A34" t="s">
        <v>1808</v>
      </c>
    </row>
    <row r="35" spans="1:1" x14ac:dyDescent="0.25">
      <c r="A35" s="2" t="s">
        <v>1803</v>
      </c>
    </row>
    <row r="36" spans="1:1" x14ac:dyDescent="0.25">
      <c r="A36" t="s">
        <v>1804</v>
      </c>
    </row>
    <row r="37" spans="1:1" x14ac:dyDescent="0.25">
      <c r="A37" t="s">
        <v>1805</v>
      </c>
    </row>
    <row r="38" spans="1:1" x14ac:dyDescent="0.25">
      <c r="A38" t="s">
        <v>6820</v>
      </c>
    </row>
    <row r="39" spans="1:1" x14ac:dyDescent="0.25">
      <c r="A39" t="s">
        <v>5032</v>
      </c>
    </row>
    <row r="41" spans="1:1" x14ac:dyDescent="0.25">
      <c r="A41" t="s">
        <v>3469</v>
      </c>
    </row>
    <row r="42" spans="1:1" x14ac:dyDescent="0.25">
      <c r="A42" t="s">
        <v>1806</v>
      </c>
    </row>
    <row r="43" spans="1:1" x14ac:dyDescent="0.25">
      <c r="A43" t="s">
        <v>6807</v>
      </c>
    </row>
    <row r="45" spans="1:1" x14ac:dyDescent="0.25">
      <c r="A45" t="s">
        <v>6819</v>
      </c>
    </row>
    <row r="46" spans="1:1" x14ac:dyDescent="0.25">
      <c r="A46" t="s">
        <v>6818</v>
      </c>
    </row>
    <row r="47" spans="1:1" x14ac:dyDescent="0.25">
      <c r="A47" s="2" t="s">
        <v>2136</v>
      </c>
    </row>
    <row r="48" spans="1:1" x14ac:dyDescent="0.25">
      <c r="A48" s="2" t="s">
        <v>6746</v>
      </c>
    </row>
    <row r="49" spans="1:6" x14ac:dyDescent="0.25">
      <c r="A49" t="s">
        <v>6460</v>
      </c>
    </row>
    <row r="51" spans="1:6" x14ac:dyDescent="0.25">
      <c r="A51" t="s">
        <v>2672</v>
      </c>
    </row>
    <row r="52" spans="1:6" x14ac:dyDescent="0.25">
      <c r="A52" t="s">
        <v>716</v>
      </c>
      <c r="F52" t="s">
        <v>717</v>
      </c>
    </row>
    <row r="53" spans="1:6" x14ac:dyDescent="0.25">
      <c r="A53" t="s">
        <v>7027</v>
      </c>
    </row>
    <row r="54" spans="1:6" x14ac:dyDescent="0.25">
      <c r="A54" t="s">
        <v>7028</v>
      </c>
      <c r="F54" t="s">
        <v>7029</v>
      </c>
    </row>
    <row r="55" spans="1:6" x14ac:dyDescent="0.25">
      <c r="A55" t="s">
        <v>7033</v>
      </c>
    </row>
    <row r="56" spans="1:6" x14ac:dyDescent="0.25">
      <c r="A56" t="s">
        <v>7062</v>
      </c>
    </row>
    <row r="57" spans="1:6" x14ac:dyDescent="0.25">
      <c r="A57" t="s">
        <v>7103</v>
      </c>
    </row>
  </sheetData>
  <phoneticPr fontId="1" type="noConversion"/>
  <pageMargins left="0.75" right="0.75" top="1" bottom="1" header="0.5" footer="0.5"/>
  <pageSetup paperSize="9" orientation="portrait" horizontalDpi="4294967293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253"/>
  <sheetViews>
    <sheetView zoomScale="75" workbookViewId="0">
      <pane xSplit="2" ySplit="6" topLeftCell="C7" activePane="bottomRight" state="frozenSplit"/>
      <selection pane="topRight" activeCell="B1" sqref="B1"/>
      <selection pane="bottomLeft" activeCell="A6" sqref="A6"/>
      <selection pane="bottomRight" activeCell="C2" sqref="C2"/>
    </sheetView>
  </sheetViews>
  <sheetFormatPr defaultRowHeight="13.2" x14ac:dyDescent="0.25"/>
  <cols>
    <col min="1" max="1" width="5" customWidth="1"/>
    <col min="2" max="2" width="46.88671875" style="159" customWidth="1"/>
    <col min="3" max="15" width="9.109375" style="159" customWidth="1"/>
    <col min="16" max="29" width="9.109375" style="173" customWidth="1"/>
    <col min="30" max="93" width="9.109375" style="159" customWidth="1"/>
  </cols>
  <sheetData>
    <row r="1" spans="1:29" x14ac:dyDescent="0.25">
      <c r="B1" s="183" t="s">
        <v>6423</v>
      </c>
    </row>
    <row r="2" spans="1:29" x14ac:dyDescent="0.25">
      <c r="B2" s="159" t="s">
        <v>6422</v>
      </c>
    </row>
    <row r="4" spans="1:29" x14ac:dyDescent="0.25">
      <c r="A4" s="78"/>
      <c r="B4" s="160" t="s">
        <v>4650</v>
      </c>
      <c r="C4" s="161" t="s">
        <v>3470</v>
      </c>
      <c r="D4" s="160" t="s">
        <v>889</v>
      </c>
      <c r="E4" s="162" t="s">
        <v>3471</v>
      </c>
      <c r="F4" s="160" t="s">
        <v>3472</v>
      </c>
      <c r="G4" s="162" t="s">
        <v>5394</v>
      </c>
      <c r="H4" s="160" t="s">
        <v>890</v>
      </c>
      <c r="I4" s="162" t="s">
        <v>892</v>
      </c>
      <c r="J4" s="160" t="s">
        <v>3776</v>
      </c>
      <c r="K4" s="162" t="s">
        <v>6085</v>
      </c>
      <c r="L4" s="160" t="s">
        <v>894</v>
      </c>
      <c r="M4" s="162" t="s">
        <v>5395</v>
      </c>
      <c r="N4" s="160" t="s">
        <v>6083</v>
      </c>
      <c r="O4" s="163" t="s">
        <v>1801</v>
      </c>
      <c r="P4" s="174" t="s">
        <v>3470</v>
      </c>
      <c r="Q4" s="175" t="s">
        <v>5334</v>
      </c>
      <c r="R4" s="175" t="s">
        <v>3471</v>
      </c>
      <c r="S4" s="175" t="s">
        <v>5336</v>
      </c>
      <c r="T4" s="175" t="s">
        <v>5338</v>
      </c>
      <c r="U4" s="175" t="s">
        <v>5340</v>
      </c>
      <c r="V4" s="175" t="s">
        <v>3472</v>
      </c>
      <c r="W4" s="175" t="s">
        <v>893</v>
      </c>
      <c r="X4" s="175" t="s">
        <v>5332</v>
      </c>
      <c r="Y4" s="175" t="s">
        <v>2920</v>
      </c>
      <c r="Z4" s="175" t="s">
        <v>5343</v>
      </c>
      <c r="AA4" s="175" t="s">
        <v>4101</v>
      </c>
      <c r="AB4" s="176" t="s">
        <v>4103</v>
      </c>
      <c r="AC4" s="175" t="s">
        <v>4105</v>
      </c>
    </row>
    <row r="5" spans="1:29" x14ac:dyDescent="0.25">
      <c r="A5" s="79"/>
      <c r="B5" s="164"/>
      <c r="C5" s="165" t="s">
        <v>2125</v>
      </c>
      <c r="D5" s="164" t="s">
        <v>888</v>
      </c>
      <c r="E5" s="166"/>
      <c r="F5" s="164"/>
      <c r="G5" s="166"/>
      <c r="H5" s="164" t="s">
        <v>891</v>
      </c>
      <c r="I5" s="166" t="s">
        <v>893</v>
      </c>
      <c r="J5" s="164"/>
      <c r="K5" s="166" t="s">
        <v>2969</v>
      </c>
      <c r="L5" s="164" t="s">
        <v>6082</v>
      </c>
      <c r="M5" s="166" t="s">
        <v>1753</v>
      </c>
      <c r="N5" s="164" t="s">
        <v>6084</v>
      </c>
      <c r="O5" s="163" t="s">
        <v>3782</v>
      </c>
      <c r="P5" s="177" t="s">
        <v>5333</v>
      </c>
      <c r="Q5" s="178" t="s">
        <v>5335</v>
      </c>
      <c r="R5" s="178"/>
      <c r="S5" s="178" t="s">
        <v>5337</v>
      </c>
      <c r="T5" s="178" t="s">
        <v>5339</v>
      </c>
      <c r="U5" s="178" t="s">
        <v>5341</v>
      </c>
      <c r="V5" s="178"/>
      <c r="W5" s="178"/>
      <c r="X5" s="178"/>
      <c r="Y5" s="178" t="s">
        <v>5342</v>
      </c>
      <c r="Z5" s="178" t="s">
        <v>4100</v>
      </c>
      <c r="AA5" s="178" t="s">
        <v>4102</v>
      </c>
      <c r="AB5" s="179" t="s">
        <v>4104</v>
      </c>
      <c r="AC5" s="178" t="s">
        <v>2919</v>
      </c>
    </row>
    <row r="6" spans="1:29" x14ac:dyDescent="0.25">
      <c r="A6" s="121" t="s">
        <v>5396</v>
      </c>
      <c r="B6" s="167"/>
      <c r="C6" s="168" t="s">
        <v>5397</v>
      </c>
      <c r="D6" s="169" t="s">
        <v>5397</v>
      </c>
      <c r="E6" s="170" t="s">
        <v>5397</v>
      </c>
      <c r="F6" s="169" t="s">
        <v>5397</v>
      </c>
      <c r="G6" s="170" t="s">
        <v>5397</v>
      </c>
      <c r="H6" s="169" t="s">
        <v>5397</v>
      </c>
      <c r="I6" s="170" t="s">
        <v>5397</v>
      </c>
      <c r="J6" s="169" t="s">
        <v>5397</v>
      </c>
      <c r="K6" s="170" t="s">
        <v>5397</v>
      </c>
      <c r="L6" s="169" t="s">
        <v>5397</v>
      </c>
      <c r="M6" s="170" t="s">
        <v>5397</v>
      </c>
      <c r="N6" s="169" t="s">
        <v>5397</v>
      </c>
      <c r="O6" s="171" t="s">
        <v>3783</v>
      </c>
      <c r="P6" s="180" t="s">
        <v>5331</v>
      </c>
      <c r="Q6" s="181" t="s">
        <v>5331</v>
      </c>
      <c r="R6" s="181" t="s">
        <v>5331</v>
      </c>
      <c r="S6" s="181" t="s">
        <v>5331</v>
      </c>
      <c r="T6" s="181" t="s">
        <v>5331</v>
      </c>
      <c r="U6" s="181" t="s">
        <v>5331</v>
      </c>
      <c r="V6" s="181" t="s">
        <v>5331</v>
      </c>
      <c r="W6" s="181" t="s">
        <v>5331</v>
      </c>
      <c r="X6" s="181" t="s">
        <v>5331</v>
      </c>
      <c r="Y6" s="181" t="s">
        <v>5331</v>
      </c>
      <c r="Z6" s="181" t="s">
        <v>5331</v>
      </c>
      <c r="AA6" s="181" t="s">
        <v>5331</v>
      </c>
      <c r="AB6" s="182" t="s">
        <v>5331</v>
      </c>
      <c r="AC6" s="181" t="s">
        <v>5331</v>
      </c>
    </row>
    <row r="7" spans="1:29" x14ac:dyDescent="0.25">
      <c r="A7" s="1" t="s">
        <v>5487</v>
      </c>
    </row>
    <row r="8" spans="1:29" x14ac:dyDescent="0.25">
      <c r="A8" t="s">
        <v>5770</v>
      </c>
      <c r="B8" s="159" t="s">
        <v>5899</v>
      </c>
      <c r="C8" s="159">
        <v>8135.6607999999997</v>
      </c>
      <c r="D8" s="159">
        <v>8120.7928000000002</v>
      </c>
      <c r="E8" s="159">
        <v>13.451662000000001</v>
      </c>
      <c r="F8" s="159">
        <v>1.0036703</v>
      </c>
      <c r="G8" s="159">
        <v>1.8646030000000001E-2</v>
      </c>
      <c r="H8" s="159">
        <v>5.8911173999999997E-2</v>
      </c>
      <c r="I8" s="159">
        <v>0.33514504000000001</v>
      </c>
      <c r="J8" s="159">
        <v>1.5750499000000002E-5</v>
      </c>
      <c r="K8" s="159">
        <v>0</v>
      </c>
      <c r="L8" s="159">
        <v>0</v>
      </c>
      <c r="M8" s="159">
        <v>0</v>
      </c>
      <c r="N8" s="159">
        <v>0</v>
      </c>
      <c r="O8" s="52">
        <f>D8/0.135</f>
        <v>60154.020740740736</v>
      </c>
      <c r="P8" s="173">
        <v>631.37656000000004</v>
      </c>
      <c r="Q8" s="173">
        <v>627.58705999999995</v>
      </c>
      <c r="R8" s="173">
        <v>3.6806851000000001E-4</v>
      </c>
      <c r="S8" s="173">
        <v>3.2245819E-6</v>
      </c>
      <c r="T8" s="173">
        <v>1.4173832000000001E-2</v>
      </c>
      <c r="U8" s="173">
        <v>2.8950140999999999E-2</v>
      </c>
      <c r="V8" s="173">
        <v>0.35896383999999998</v>
      </c>
      <c r="W8" s="173">
        <v>0.46149242000000001</v>
      </c>
      <c r="X8" s="173">
        <v>2.7242373</v>
      </c>
      <c r="Y8" s="173">
        <v>7.1534112999999996E-2</v>
      </c>
      <c r="Z8" s="173">
        <v>0</v>
      </c>
      <c r="AA8" s="173">
        <v>0</v>
      </c>
      <c r="AB8" s="173">
        <v>0.12976551</v>
      </c>
      <c r="AC8" s="173">
        <v>1.3369309000000001E-5</v>
      </c>
    </row>
    <row r="9" spans="1:29" x14ac:dyDescent="0.25">
      <c r="A9" t="s">
        <v>5770</v>
      </c>
      <c r="B9" s="159" t="s">
        <v>5900</v>
      </c>
      <c r="C9" s="159">
        <v>0.36645860000000002</v>
      </c>
      <c r="D9" s="159">
        <v>0.26015211999999999</v>
      </c>
      <c r="E9" s="159">
        <v>6.2939255E-2</v>
      </c>
      <c r="F9" s="159">
        <v>3.0661862E-4</v>
      </c>
      <c r="G9" s="159">
        <v>2.4998012999999999E-3</v>
      </c>
      <c r="H9" s="159">
        <v>1.5397493999999999E-2</v>
      </c>
      <c r="I9" s="159">
        <v>2.5156982000000001E-2</v>
      </c>
      <c r="J9" s="159">
        <v>6.3233639000000002E-6</v>
      </c>
      <c r="K9" s="159">
        <v>0</v>
      </c>
      <c r="L9" s="159">
        <v>0</v>
      </c>
      <c r="M9" s="159">
        <v>0</v>
      </c>
      <c r="N9" s="159">
        <v>0</v>
      </c>
      <c r="O9" s="52">
        <f t="shared" ref="O9:O28" si="0">D9/0.135</f>
        <v>1.9270527407407405</v>
      </c>
      <c r="P9" s="173">
        <v>2.9429449E-2</v>
      </c>
      <c r="Q9" s="173">
        <v>2.1273625000000001E-2</v>
      </c>
      <c r="R9" s="173">
        <v>1.7328885E-6</v>
      </c>
      <c r="S9" s="173">
        <v>1.2331739999999999E-7</v>
      </c>
      <c r="T9" s="173">
        <v>9.2924102000000006E-5</v>
      </c>
      <c r="U9" s="173">
        <v>1.1268756E-3</v>
      </c>
      <c r="V9" s="173">
        <v>1.5416811000000001E-3</v>
      </c>
      <c r="W9" s="173">
        <v>7.3294408999999999E-4</v>
      </c>
      <c r="X9" s="173">
        <v>2.1636283E-3</v>
      </c>
      <c r="Y9" s="173">
        <v>2.4959142000000002E-3</v>
      </c>
      <c r="Z9" s="173">
        <v>0</v>
      </c>
      <c r="AA9" s="173">
        <v>0</v>
      </c>
      <c r="AB9" s="173">
        <v>0</v>
      </c>
      <c r="AC9" s="173">
        <v>1.0434855999999999E-9</v>
      </c>
    </row>
    <row r="10" spans="1:29" x14ac:dyDescent="0.25">
      <c r="A10" t="s">
        <v>5770</v>
      </c>
      <c r="B10" s="159" t="s">
        <v>5901</v>
      </c>
      <c r="C10" s="159">
        <v>0.41176658999999999</v>
      </c>
      <c r="D10" s="159">
        <v>0.28442241000000001</v>
      </c>
      <c r="E10" s="159">
        <v>7.4087057999999997E-2</v>
      </c>
      <c r="F10" s="159">
        <v>3.8466302999999997E-4</v>
      </c>
      <c r="G10" s="159">
        <v>2.8616627999999999E-3</v>
      </c>
      <c r="H10" s="159">
        <v>1.5716575999999999E-2</v>
      </c>
      <c r="I10" s="159">
        <v>3.4287015999999997E-2</v>
      </c>
      <c r="J10" s="159">
        <v>7.1993903E-6</v>
      </c>
      <c r="K10" s="159">
        <v>0</v>
      </c>
      <c r="L10" s="159">
        <v>0</v>
      </c>
      <c r="M10" s="159">
        <v>0</v>
      </c>
      <c r="N10" s="159">
        <v>0</v>
      </c>
      <c r="O10" s="52">
        <f t="shared" si="0"/>
        <v>2.1068326666666666</v>
      </c>
      <c r="P10" s="173">
        <v>3.3505650999999997E-2</v>
      </c>
      <c r="Q10" s="173">
        <v>2.3298468999999999E-2</v>
      </c>
      <c r="R10" s="173">
        <v>2.0456426999999998E-6</v>
      </c>
      <c r="S10" s="173">
        <v>1.7097943999999999E-7</v>
      </c>
      <c r="T10" s="173">
        <v>1.3035607E-4</v>
      </c>
      <c r="U10" s="173">
        <v>1.1998111999999999E-3</v>
      </c>
      <c r="V10" s="173">
        <v>1.9775690999999998E-3</v>
      </c>
      <c r="W10" s="173">
        <v>9.4353559000000004E-4</v>
      </c>
      <c r="X10" s="173">
        <v>2.6578004999999998E-3</v>
      </c>
      <c r="Y10" s="173">
        <v>3.2958922E-3</v>
      </c>
      <c r="Z10" s="173">
        <v>0</v>
      </c>
      <c r="AA10" s="173">
        <v>0</v>
      </c>
      <c r="AB10" s="173">
        <v>0</v>
      </c>
      <c r="AC10" s="173">
        <v>1.3981842999999999E-9</v>
      </c>
    </row>
    <row r="11" spans="1:29" x14ac:dyDescent="0.25">
      <c r="A11" t="s">
        <v>5770</v>
      </c>
      <c r="B11" s="159" t="s">
        <v>5902</v>
      </c>
      <c r="C11" s="159">
        <v>0</v>
      </c>
      <c r="D11" s="159">
        <v>0</v>
      </c>
      <c r="E11" s="159">
        <v>0</v>
      </c>
      <c r="F11" s="159">
        <v>0</v>
      </c>
      <c r="G11" s="159">
        <v>0</v>
      </c>
      <c r="H11" s="159">
        <v>0</v>
      </c>
      <c r="I11" s="159">
        <v>0</v>
      </c>
      <c r="J11" s="159">
        <v>0</v>
      </c>
      <c r="K11" s="159">
        <v>0</v>
      </c>
      <c r="L11" s="159">
        <v>0</v>
      </c>
      <c r="M11" s="159">
        <v>0</v>
      </c>
      <c r="N11" s="159">
        <v>0</v>
      </c>
      <c r="O11" s="52">
        <f t="shared" si="0"/>
        <v>0</v>
      </c>
      <c r="P11" s="173">
        <v>0</v>
      </c>
      <c r="Q11" s="173">
        <v>0</v>
      </c>
      <c r="R11" s="173">
        <v>0</v>
      </c>
      <c r="S11" s="173">
        <v>0</v>
      </c>
      <c r="T11" s="173">
        <v>0</v>
      </c>
      <c r="U11" s="173">
        <v>0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3">
        <v>0</v>
      </c>
      <c r="AC11" s="173">
        <v>0</v>
      </c>
    </row>
    <row r="12" spans="1:29" x14ac:dyDescent="0.25">
      <c r="A12" t="s">
        <v>5770</v>
      </c>
      <c r="B12" s="159" t="s">
        <v>5903</v>
      </c>
      <c r="C12" s="159">
        <v>8.9895373000000001E-2</v>
      </c>
      <c r="D12" s="159">
        <v>3.9140836999999998E-2</v>
      </c>
      <c r="E12" s="159">
        <v>3.9222897999999999E-2</v>
      </c>
      <c r="F12" s="159">
        <v>3.1778574999999998E-3</v>
      </c>
      <c r="G12" s="159">
        <v>2.2103123999999999E-4</v>
      </c>
      <c r="H12" s="159">
        <v>1.2733113999999999E-4</v>
      </c>
      <c r="I12" s="159">
        <v>8.0045798999999994E-3</v>
      </c>
      <c r="J12" s="159">
        <v>8.3872914000000005E-7</v>
      </c>
      <c r="K12" s="159">
        <v>0</v>
      </c>
      <c r="L12" s="159">
        <v>0</v>
      </c>
      <c r="M12" s="159">
        <v>0</v>
      </c>
      <c r="N12" s="159">
        <v>0</v>
      </c>
      <c r="O12" s="52">
        <f t="shared" si="0"/>
        <v>0.28993212592592588</v>
      </c>
      <c r="P12" s="173">
        <v>2.7480729999999998E-2</v>
      </c>
      <c r="Q12" s="173">
        <v>3.2669474999999998E-3</v>
      </c>
      <c r="R12" s="173">
        <v>1.0741163000000001E-6</v>
      </c>
      <c r="S12" s="173">
        <v>1.4357126E-7</v>
      </c>
      <c r="T12" s="173">
        <v>2.3079898E-5</v>
      </c>
      <c r="U12" s="173">
        <v>9.3516231000000002E-5</v>
      </c>
      <c r="V12" s="173">
        <v>1.0779788000000001E-3</v>
      </c>
      <c r="W12" s="173">
        <v>1.6245902999999999E-2</v>
      </c>
      <c r="X12" s="173">
        <v>1.2149442E-3</v>
      </c>
      <c r="Y12" s="173">
        <v>6.3450843999999997E-4</v>
      </c>
      <c r="Z12" s="173">
        <v>0</v>
      </c>
      <c r="AA12" s="173">
        <v>0</v>
      </c>
      <c r="AB12" s="173">
        <v>4.9226184000000003E-3</v>
      </c>
      <c r="AC12" s="173">
        <v>1.564269E-8</v>
      </c>
    </row>
    <row r="13" spans="1:29" x14ac:dyDescent="0.25">
      <c r="A13" t="s">
        <v>5770</v>
      </c>
      <c r="B13" s="159" t="s">
        <v>5904</v>
      </c>
      <c r="C13" s="159">
        <v>0</v>
      </c>
      <c r="D13" s="159">
        <v>0</v>
      </c>
      <c r="E13" s="159">
        <v>0</v>
      </c>
      <c r="F13" s="159">
        <v>0</v>
      </c>
      <c r="G13" s="159">
        <v>0</v>
      </c>
      <c r="H13" s="159">
        <v>0</v>
      </c>
      <c r="I13" s="159">
        <v>0</v>
      </c>
      <c r="J13" s="159">
        <v>0</v>
      </c>
      <c r="K13" s="159">
        <v>0</v>
      </c>
      <c r="L13" s="159">
        <v>0</v>
      </c>
      <c r="M13" s="159">
        <v>0</v>
      </c>
      <c r="N13" s="159">
        <v>0</v>
      </c>
      <c r="O13" s="52">
        <f t="shared" si="0"/>
        <v>0</v>
      </c>
      <c r="P13" s="173">
        <v>0</v>
      </c>
      <c r="Q13" s="173">
        <v>0</v>
      </c>
      <c r="R13" s="173">
        <v>0</v>
      </c>
      <c r="S13" s="173">
        <v>0</v>
      </c>
      <c r="T13" s="173">
        <v>0</v>
      </c>
      <c r="U13" s="173">
        <v>0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73">
        <v>0</v>
      </c>
      <c r="AC13" s="173">
        <v>0</v>
      </c>
    </row>
    <row r="14" spans="1:29" x14ac:dyDescent="0.25">
      <c r="A14" t="s">
        <v>5770</v>
      </c>
      <c r="B14" s="159" t="s">
        <v>5905</v>
      </c>
      <c r="C14" s="159">
        <v>0.90294553</v>
      </c>
      <c r="D14" s="159">
        <v>0.42692543999999999</v>
      </c>
      <c r="E14" s="159">
        <v>0.32962569000000003</v>
      </c>
      <c r="F14" s="159">
        <v>2.2983554E-2</v>
      </c>
      <c r="G14" s="159">
        <v>3.1811774E-3</v>
      </c>
      <c r="H14" s="159">
        <v>1.4707816E-3</v>
      </c>
      <c r="I14" s="159">
        <v>0.11873274</v>
      </c>
      <c r="J14" s="159">
        <v>2.6150537000000001E-5</v>
      </c>
      <c r="K14" s="159">
        <v>0</v>
      </c>
      <c r="L14" s="159">
        <v>0</v>
      </c>
      <c r="M14" s="159">
        <v>0</v>
      </c>
      <c r="N14" s="159">
        <v>0</v>
      </c>
      <c r="O14" s="52">
        <f t="shared" si="0"/>
        <v>3.1624106666666663</v>
      </c>
      <c r="P14" s="173">
        <v>2.8719687</v>
      </c>
      <c r="Q14" s="173">
        <v>3.5652124E-2</v>
      </c>
      <c r="R14" s="173">
        <v>9.0977100999999999E-6</v>
      </c>
      <c r="S14" s="173">
        <v>1.6854307E-6</v>
      </c>
      <c r="T14" s="173">
        <v>2.8464643E-3</v>
      </c>
      <c r="U14" s="173">
        <v>9.6555388999999998E-4</v>
      </c>
      <c r="V14" s="173">
        <v>9.3872829999999997E-3</v>
      </c>
      <c r="W14" s="173">
        <v>2.6050344000000001</v>
      </c>
      <c r="X14" s="173">
        <v>1.2637438000000001E-2</v>
      </c>
      <c r="Y14" s="173">
        <v>7.1962922999999996E-3</v>
      </c>
      <c r="Z14" s="173">
        <v>0</v>
      </c>
      <c r="AA14" s="173">
        <v>0</v>
      </c>
      <c r="AB14" s="173">
        <v>0.19823832</v>
      </c>
      <c r="AC14" s="173">
        <v>8.3450608000000005E-8</v>
      </c>
    </row>
    <row r="15" spans="1:29" x14ac:dyDescent="0.25">
      <c r="A15" t="s">
        <v>5770</v>
      </c>
      <c r="B15" s="159" t="s">
        <v>5906</v>
      </c>
      <c r="C15" s="159">
        <v>1.7310488999999998E-2</v>
      </c>
      <c r="D15" s="159">
        <v>8.1216358000000006E-3</v>
      </c>
      <c r="E15" s="159">
        <v>5.4503271999999997E-3</v>
      </c>
      <c r="F15" s="159">
        <v>1.5821385999999999E-6</v>
      </c>
      <c r="G15" s="159">
        <v>1.4713749999999999E-4</v>
      </c>
      <c r="H15" s="159">
        <v>3.0517895000000002E-4</v>
      </c>
      <c r="I15" s="159">
        <v>3.2831033E-3</v>
      </c>
      <c r="J15" s="159">
        <v>1.5236437E-6</v>
      </c>
      <c r="K15" s="159">
        <v>0</v>
      </c>
      <c r="L15" s="159">
        <v>0</v>
      </c>
      <c r="M15" s="159">
        <v>0</v>
      </c>
      <c r="N15" s="159">
        <v>0</v>
      </c>
      <c r="O15" s="52">
        <f t="shared" si="0"/>
        <v>6.0160265185185184E-2</v>
      </c>
      <c r="P15" s="173">
        <v>1.4696379000000001E-3</v>
      </c>
      <c r="Q15" s="173">
        <v>6.8058897000000001E-4</v>
      </c>
      <c r="R15" s="173">
        <v>1.5617025000000001E-7</v>
      </c>
      <c r="S15" s="173">
        <v>7.2999251000000001E-9</v>
      </c>
      <c r="T15" s="173">
        <v>3.4670962999999999E-6</v>
      </c>
      <c r="U15" s="173">
        <v>4.0785662999999997E-5</v>
      </c>
      <c r="V15" s="173">
        <v>1.3136596E-4</v>
      </c>
      <c r="W15" s="173">
        <v>2.8929446E-5</v>
      </c>
      <c r="X15" s="173">
        <v>3.0183393999999998E-4</v>
      </c>
      <c r="Y15" s="173">
        <v>2.8250323999999999E-4</v>
      </c>
      <c r="Z15" s="173">
        <v>0</v>
      </c>
      <c r="AA15" s="173">
        <v>0</v>
      </c>
      <c r="AB15" s="173">
        <v>0</v>
      </c>
      <c r="AC15" s="173">
        <v>1.2624766E-10</v>
      </c>
    </row>
    <row r="16" spans="1:29" x14ac:dyDescent="0.25">
      <c r="A16" t="s">
        <v>5770</v>
      </c>
      <c r="B16" s="159" t="s">
        <v>5907</v>
      </c>
      <c r="C16" s="159">
        <v>0.242392</v>
      </c>
      <c r="D16" s="159">
        <v>0.18853656999999999</v>
      </c>
      <c r="E16" s="159">
        <v>2.8295052000000001E-2</v>
      </c>
      <c r="F16" s="159">
        <v>2.8081561000000002E-4</v>
      </c>
      <c r="G16" s="159">
        <v>9.3424003999999998E-4</v>
      </c>
      <c r="H16" s="159">
        <v>1.3849868E-2</v>
      </c>
      <c r="I16" s="159">
        <v>1.0490908E-2</v>
      </c>
      <c r="J16" s="159">
        <v>4.5440171999999997E-6</v>
      </c>
      <c r="K16" s="159">
        <v>0</v>
      </c>
      <c r="L16" s="159">
        <v>0</v>
      </c>
      <c r="M16" s="159">
        <v>0</v>
      </c>
      <c r="N16" s="159">
        <v>0</v>
      </c>
      <c r="O16" s="52">
        <f t="shared" si="0"/>
        <v>1.3965671851851851</v>
      </c>
      <c r="P16" s="173">
        <v>1.9261345999999999E-2</v>
      </c>
      <c r="Q16" s="173">
        <v>1.5309747E-2</v>
      </c>
      <c r="R16" s="173">
        <v>7.8298612000000001E-7</v>
      </c>
      <c r="S16" s="173">
        <v>2.3310124999999998E-8</v>
      </c>
      <c r="T16" s="173">
        <v>1.107658E-5</v>
      </c>
      <c r="U16" s="173">
        <v>8.4124049000000004E-4</v>
      </c>
      <c r="V16" s="173">
        <v>1.0223289E-3</v>
      </c>
      <c r="W16" s="173">
        <v>9.9112464999999994E-5</v>
      </c>
      <c r="X16" s="173">
        <v>1.0743159E-3</v>
      </c>
      <c r="Y16" s="173">
        <v>9.0271793000000001E-4</v>
      </c>
      <c r="Z16" s="173">
        <v>0</v>
      </c>
      <c r="AA16" s="173">
        <v>0</v>
      </c>
      <c r="AB16" s="173">
        <v>0</v>
      </c>
      <c r="AC16" s="173">
        <v>4.0341494999999998E-10</v>
      </c>
    </row>
    <row r="17" spans="1:29" x14ac:dyDescent="0.25">
      <c r="A17" t="s">
        <v>5770</v>
      </c>
      <c r="B17" s="159" t="s">
        <v>5908</v>
      </c>
      <c r="C17" s="159">
        <v>0</v>
      </c>
      <c r="D17" s="159">
        <v>0</v>
      </c>
      <c r="E17" s="159">
        <v>0</v>
      </c>
      <c r="F17" s="159">
        <v>0</v>
      </c>
      <c r="G17" s="159">
        <v>0</v>
      </c>
      <c r="H17" s="159">
        <v>0</v>
      </c>
      <c r="I17" s="159">
        <v>0</v>
      </c>
      <c r="J17" s="159">
        <v>0</v>
      </c>
      <c r="K17" s="159">
        <v>0</v>
      </c>
      <c r="L17" s="159">
        <v>0</v>
      </c>
      <c r="M17" s="159">
        <v>0</v>
      </c>
      <c r="N17" s="159">
        <v>0</v>
      </c>
      <c r="O17" s="52">
        <f t="shared" si="0"/>
        <v>0</v>
      </c>
      <c r="P17" s="173">
        <v>0</v>
      </c>
      <c r="Q17" s="173">
        <v>0</v>
      </c>
      <c r="R17" s="173">
        <v>0</v>
      </c>
      <c r="S17" s="173">
        <v>0</v>
      </c>
      <c r="T17" s="173">
        <v>0</v>
      </c>
      <c r="U17" s="173">
        <v>0</v>
      </c>
      <c r="V17" s="173">
        <v>0</v>
      </c>
      <c r="W17" s="173">
        <v>0</v>
      </c>
      <c r="X17" s="173">
        <v>0</v>
      </c>
      <c r="Y17" s="173">
        <v>0</v>
      </c>
      <c r="Z17" s="173">
        <v>0</v>
      </c>
      <c r="AA17" s="173">
        <v>0</v>
      </c>
      <c r="AB17" s="173">
        <v>0</v>
      </c>
      <c r="AC17" s="173">
        <v>0</v>
      </c>
    </row>
    <row r="18" spans="1:29" x14ac:dyDescent="0.25">
      <c r="A18" t="s">
        <v>5770</v>
      </c>
      <c r="B18" s="159" t="s">
        <v>5909</v>
      </c>
      <c r="C18" s="159">
        <v>3.1762186999999997E-2</v>
      </c>
      <c r="D18" s="159">
        <v>1.4505963E-2</v>
      </c>
      <c r="E18" s="159">
        <v>1.3251677E-2</v>
      </c>
      <c r="F18" s="159">
        <v>1.114529E-3</v>
      </c>
      <c r="G18" s="159">
        <v>5.1605993000000001E-5</v>
      </c>
      <c r="H18" s="159">
        <v>3.4641711999999997E-5</v>
      </c>
      <c r="I18" s="159">
        <v>2.8033273000000001E-3</v>
      </c>
      <c r="J18" s="159">
        <v>4.4336751E-7</v>
      </c>
      <c r="K18" s="159">
        <v>0</v>
      </c>
      <c r="L18" s="159">
        <v>0</v>
      </c>
      <c r="M18" s="159">
        <v>0</v>
      </c>
      <c r="N18" s="159">
        <v>0</v>
      </c>
      <c r="O18" s="52">
        <f t="shared" si="0"/>
        <v>0.10745157777777777</v>
      </c>
      <c r="P18" s="173">
        <v>6.0309704999999998E-2</v>
      </c>
      <c r="Q18" s="173">
        <v>1.2107246E-3</v>
      </c>
      <c r="R18" s="173">
        <v>3.6407571000000002E-7</v>
      </c>
      <c r="S18" s="173">
        <v>1.1022559000000001E-8</v>
      </c>
      <c r="T18" s="173">
        <v>4.6362578999999998E-5</v>
      </c>
      <c r="U18" s="173">
        <v>3.0944023999999999E-5</v>
      </c>
      <c r="V18" s="173">
        <v>3.8342173000000001E-4</v>
      </c>
      <c r="W18" s="173">
        <v>4.6203144000000002E-2</v>
      </c>
      <c r="X18" s="173">
        <v>6.2114786999999995E-4</v>
      </c>
      <c r="Y18" s="173">
        <v>2.0746826999999999E-4</v>
      </c>
      <c r="Z18" s="173">
        <v>0</v>
      </c>
      <c r="AA18" s="173">
        <v>0</v>
      </c>
      <c r="AB18" s="173">
        <v>1.1606112E-2</v>
      </c>
      <c r="AC18" s="173">
        <v>4.9982286000000004E-9</v>
      </c>
    </row>
    <row r="19" spans="1:29" x14ac:dyDescent="0.25">
      <c r="A19" t="s">
        <v>5770</v>
      </c>
      <c r="B19" s="159" t="s">
        <v>5910</v>
      </c>
      <c r="C19" s="159">
        <v>0</v>
      </c>
      <c r="D19" s="159">
        <v>0</v>
      </c>
      <c r="E19" s="159">
        <v>0</v>
      </c>
      <c r="F19" s="159">
        <v>0</v>
      </c>
      <c r="G19" s="159">
        <v>0</v>
      </c>
      <c r="H19" s="159">
        <v>0</v>
      </c>
      <c r="I19" s="159">
        <v>0</v>
      </c>
      <c r="J19" s="159">
        <v>0</v>
      </c>
      <c r="K19" s="159">
        <v>0</v>
      </c>
      <c r="L19" s="159">
        <v>0</v>
      </c>
      <c r="M19" s="159">
        <v>0</v>
      </c>
      <c r="N19" s="159">
        <v>0</v>
      </c>
      <c r="O19" s="52">
        <f t="shared" si="0"/>
        <v>0</v>
      </c>
      <c r="P19" s="173">
        <v>0</v>
      </c>
      <c r="Q19" s="173">
        <v>0</v>
      </c>
      <c r="R19" s="173">
        <v>0</v>
      </c>
      <c r="S19" s="173">
        <v>0</v>
      </c>
      <c r="T19" s="173">
        <v>0</v>
      </c>
      <c r="U19" s="173">
        <v>0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</row>
    <row r="20" spans="1:29" x14ac:dyDescent="0.25">
      <c r="A20" t="s">
        <v>5770</v>
      </c>
      <c r="B20" s="159" t="s">
        <v>5911</v>
      </c>
      <c r="C20" s="159">
        <v>0.56529446999999999</v>
      </c>
      <c r="D20" s="159">
        <v>0.28407350999999997</v>
      </c>
      <c r="E20" s="159">
        <v>0.23967811999999999</v>
      </c>
      <c r="F20" s="159">
        <v>2.2576668000000001E-2</v>
      </c>
      <c r="G20" s="159">
        <v>5.3437728999999998E-4</v>
      </c>
      <c r="H20" s="159">
        <v>1.7977754000000001E-4</v>
      </c>
      <c r="I20" s="159">
        <v>1.824636E-2</v>
      </c>
      <c r="J20" s="159">
        <v>5.6538059999999997E-6</v>
      </c>
      <c r="K20" s="159">
        <v>0</v>
      </c>
      <c r="L20" s="159">
        <v>0</v>
      </c>
      <c r="M20" s="159">
        <v>0</v>
      </c>
      <c r="N20" s="159">
        <v>0</v>
      </c>
      <c r="O20" s="52">
        <f t="shared" si="0"/>
        <v>2.1042482222222221</v>
      </c>
      <c r="P20" s="173">
        <v>5.8044233000000001E-2</v>
      </c>
      <c r="Q20" s="173">
        <v>2.3695675999999999E-2</v>
      </c>
      <c r="R20" s="173">
        <v>6.5866410000000002E-6</v>
      </c>
      <c r="S20" s="173">
        <v>4.0708284000000001E-8</v>
      </c>
      <c r="T20" s="173">
        <v>2.6082239999999998E-5</v>
      </c>
      <c r="U20" s="173">
        <v>3.9590144000000002E-4</v>
      </c>
      <c r="V20" s="173">
        <v>7.7319661000000003E-3</v>
      </c>
      <c r="W20" s="173">
        <v>1.6152239999999998E-2</v>
      </c>
      <c r="X20" s="173">
        <v>7.6285731999999997E-3</v>
      </c>
      <c r="Y20" s="173">
        <v>2.4071641999999999E-3</v>
      </c>
      <c r="Z20" s="173">
        <v>0</v>
      </c>
      <c r="AA20" s="173">
        <v>0</v>
      </c>
      <c r="AB20" s="173">
        <v>0</v>
      </c>
      <c r="AC20" s="173">
        <v>2.2362213E-9</v>
      </c>
    </row>
    <row r="21" spans="1:29" x14ac:dyDescent="0.25">
      <c r="A21" t="s">
        <v>5770</v>
      </c>
      <c r="B21" s="159" t="s">
        <v>5912</v>
      </c>
      <c r="C21" s="159">
        <v>0.30307626999999998</v>
      </c>
      <c r="D21" s="159">
        <v>0.21707108</v>
      </c>
      <c r="E21" s="159">
        <v>6.6538919000000002E-2</v>
      </c>
      <c r="F21" s="159">
        <v>4.4004348999999998E-3</v>
      </c>
      <c r="G21" s="159">
        <v>2.3768398999999998E-3</v>
      </c>
      <c r="H21" s="159">
        <v>2.0982845999999999E-4</v>
      </c>
      <c r="I21" s="159">
        <v>1.2474531000000001E-2</v>
      </c>
      <c r="J21" s="159">
        <v>4.6365148999999998E-6</v>
      </c>
      <c r="K21" s="159">
        <v>0</v>
      </c>
      <c r="L21" s="159">
        <v>0</v>
      </c>
      <c r="M21" s="159">
        <v>0</v>
      </c>
      <c r="N21" s="159">
        <v>0</v>
      </c>
      <c r="O21" s="52">
        <f t="shared" si="0"/>
        <v>1.6079339259259258</v>
      </c>
      <c r="P21" s="173">
        <v>0.13794194000000001</v>
      </c>
      <c r="Q21" s="173">
        <v>1.7188077999999999E-2</v>
      </c>
      <c r="R21" s="173">
        <v>1.8404910999999999E-6</v>
      </c>
      <c r="S21" s="173">
        <v>3.5893306000000001E-8</v>
      </c>
      <c r="T21" s="173">
        <v>3.3922064E-5</v>
      </c>
      <c r="U21" s="173">
        <v>1.8985000000000001E-4</v>
      </c>
      <c r="V21" s="173">
        <v>1.7810453999999999E-3</v>
      </c>
      <c r="W21" s="173">
        <v>1.3666612E-2</v>
      </c>
      <c r="X21" s="173">
        <v>2.565679E-3</v>
      </c>
      <c r="Y21" s="173">
        <v>1.5132756999999999E-3</v>
      </c>
      <c r="Z21" s="173">
        <v>0</v>
      </c>
      <c r="AA21" s="173">
        <v>0</v>
      </c>
      <c r="AB21" s="173">
        <v>0.1010016</v>
      </c>
      <c r="AC21" s="173">
        <v>4.4052316999999998E-9</v>
      </c>
    </row>
    <row r="22" spans="1:29" x14ac:dyDescent="0.25">
      <c r="A22" t="s">
        <v>5770</v>
      </c>
      <c r="B22" s="159" t="s">
        <v>5913</v>
      </c>
      <c r="C22" s="159">
        <v>0</v>
      </c>
      <c r="D22" s="159">
        <v>0</v>
      </c>
      <c r="E22" s="159">
        <v>0</v>
      </c>
      <c r="F22" s="159">
        <v>0</v>
      </c>
      <c r="G22" s="159">
        <v>0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59">
        <v>0</v>
      </c>
      <c r="N22" s="159">
        <v>0</v>
      </c>
      <c r="O22" s="52">
        <f t="shared" si="0"/>
        <v>0</v>
      </c>
      <c r="P22" s="173">
        <v>0</v>
      </c>
      <c r="Q22" s="173">
        <v>0</v>
      </c>
      <c r="R22" s="173">
        <v>0</v>
      </c>
      <c r="S22" s="173">
        <v>0</v>
      </c>
      <c r="T22" s="173">
        <v>0</v>
      </c>
      <c r="U22" s="173">
        <v>0</v>
      </c>
      <c r="V22" s="173">
        <v>0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</row>
    <row r="23" spans="1:29" x14ac:dyDescent="0.25">
      <c r="A23" t="s">
        <v>1264</v>
      </c>
      <c r="B23" s="159" t="s">
        <v>5914</v>
      </c>
      <c r="C23" s="159">
        <v>1.0326703E-2</v>
      </c>
      <c r="D23" s="159">
        <v>5.4742031E-3</v>
      </c>
      <c r="E23" s="159">
        <v>3.0246318000000001E-3</v>
      </c>
      <c r="F23" s="159">
        <v>1.8148925E-5</v>
      </c>
      <c r="G23" s="159">
        <v>3.6999496000000002E-4</v>
      </c>
      <c r="H23" s="159">
        <v>5.5636871000000003E-5</v>
      </c>
      <c r="I23" s="159">
        <v>1.3834908000000001E-3</v>
      </c>
      <c r="J23" s="159">
        <v>5.9627172000000002E-7</v>
      </c>
      <c r="K23" s="159">
        <v>0</v>
      </c>
      <c r="L23" s="159">
        <v>0</v>
      </c>
      <c r="M23" s="159">
        <v>0</v>
      </c>
      <c r="N23" s="159">
        <v>0</v>
      </c>
      <c r="O23" s="52">
        <f t="shared" si="0"/>
        <v>4.0549652592592592E-2</v>
      </c>
      <c r="P23" s="173">
        <v>1.6579347E-3</v>
      </c>
      <c r="Q23" s="173">
        <v>4.5766200000000001E-4</v>
      </c>
      <c r="R23" s="173">
        <v>8.2894081999999994E-8</v>
      </c>
      <c r="S23" s="173">
        <v>6.7682217000000002E-9</v>
      </c>
      <c r="T23" s="173">
        <v>4.6480968999999998E-6</v>
      </c>
      <c r="U23" s="173">
        <v>1.9656039E-5</v>
      </c>
      <c r="V23" s="173">
        <v>1.5182201000000001E-4</v>
      </c>
      <c r="W23" s="173">
        <v>5.4997390999999998E-5</v>
      </c>
      <c r="X23" s="173">
        <v>9.4956869999999997E-5</v>
      </c>
      <c r="Y23" s="173">
        <v>1.7238337E-4</v>
      </c>
      <c r="Z23" s="173">
        <v>0</v>
      </c>
      <c r="AA23" s="173">
        <v>0</v>
      </c>
      <c r="AB23" s="173">
        <v>7.0171920000000002E-4</v>
      </c>
      <c r="AC23" s="173">
        <v>5.7231462999999997E-11</v>
      </c>
    </row>
    <row r="24" spans="1:29" x14ac:dyDescent="0.25">
      <c r="A24" t="s">
        <v>1264</v>
      </c>
      <c r="B24" s="159" t="s">
        <v>5915</v>
      </c>
      <c r="C24" s="159">
        <v>7.8979529999999994E-6</v>
      </c>
      <c r="D24" s="159">
        <v>3.9733339000000003E-6</v>
      </c>
      <c r="E24" s="159">
        <v>2.2984560000000002E-6</v>
      </c>
      <c r="F24" s="159">
        <v>1.7942030999999999E-8</v>
      </c>
      <c r="G24" s="159">
        <v>3.0603070999999998E-7</v>
      </c>
      <c r="H24" s="159">
        <v>4.1128870999999999E-8</v>
      </c>
      <c r="I24" s="159">
        <v>1.2604780000000001E-6</v>
      </c>
      <c r="J24" s="159">
        <v>5.8344579999999999E-10</v>
      </c>
      <c r="K24" s="159">
        <v>0</v>
      </c>
      <c r="L24" s="159">
        <v>0</v>
      </c>
      <c r="M24" s="159">
        <v>0</v>
      </c>
      <c r="N24" s="159">
        <v>0</v>
      </c>
      <c r="O24" s="52">
        <f t="shared" si="0"/>
        <v>2.9432102962962963E-5</v>
      </c>
      <c r="P24" s="173">
        <v>1.5275854E-6</v>
      </c>
      <c r="Q24" s="173">
        <v>3.3246151000000003E-7</v>
      </c>
      <c r="R24" s="173">
        <v>6.3849948999999994E-11</v>
      </c>
      <c r="S24" s="173">
        <v>5.4538122999999999E-12</v>
      </c>
      <c r="T24" s="173">
        <v>3.5899501E-9</v>
      </c>
      <c r="U24" s="173">
        <v>1.3203975000000001E-8</v>
      </c>
      <c r="V24" s="173">
        <v>1.4851938999999999E-7</v>
      </c>
      <c r="W24" s="173">
        <v>4.4603623000000002E-8</v>
      </c>
      <c r="X24" s="173">
        <v>8.8665363E-8</v>
      </c>
      <c r="Y24" s="173">
        <v>1.2036260000000001E-7</v>
      </c>
      <c r="Z24" s="173">
        <v>0</v>
      </c>
      <c r="AA24" s="173">
        <v>0</v>
      </c>
      <c r="AB24" s="173">
        <v>7.7610959999999996E-7</v>
      </c>
      <c r="AC24" s="173">
        <v>5.4681266E-14</v>
      </c>
    </row>
    <row r="25" spans="1:29" x14ac:dyDescent="0.25">
      <c r="A25" t="s">
        <v>5770</v>
      </c>
      <c r="B25" s="159" t="s">
        <v>5916</v>
      </c>
      <c r="C25" s="159">
        <v>0.14745805000000001</v>
      </c>
      <c r="D25" s="159">
        <v>0.12706517000000001</v>
      </c>
      <c r="E25" s="159">
        <v>1.3325758E-2</v>
      </c>
      <c r="F25" s="159">
        <v>2.1346762E-4</v>
      </c>
      <c r="G25" s="159">
        <v>5.2071188000000004E-4</v>
      </c>
      <c r="H25" s="159">
        <v>2.1978349999999999E-4</v>
      </c>
      <c r="I25" s="159">
        <v>6.1106876000000003E-3</v>
      </c>
      <c r="J25" s="159">
        <v>2.4619518E-6</v>
      </c>
      <c r="K25" s="159">
        <v>0</v>
      </c>
      <c r="L25" s="159">
        <v>0</v>
      </c>
      <c r="M25" s="159">
        <v>0</v>
      </c>
      <c r="N25" s="159">
        <v>0</v>
      </c>
      <c r="O25" s="52">
        <f t="shared" si="0"/>
        <v>0.94122348148148149</v>
      </c>
      <c r="P25" s="173">
        <v>2.6625388999999999E-2</v>
      </c>
      <c r="Q25" s="173">
        <v>1.0610896E-2</v>
      </c>
      <c r="R25" s="173">
        <v>3.7109531000000001E-7</v>
      </c>
      <c r="S25" s="173">
        <v>2.1202326999999999E-8</v>
      </c>
      <c r="T25" s="173">
        <v>5.0131728000000003E-5</v>
      </c>
      <c r="U25" s="173">
        <v>8.4961754999999994E-5</v>
      </c>
      <c r="V25" s="173">
        <v>9.6813925E-4</v>
      </c>
      <c r="W25" s="173">
        <v>7.5223811999999999E-3</v>
      </c>
      <c r="X25" s="173">
        <v>5.8965833000000005E-4</v>
      </c>
      <c r="Y25" s="173">
        <v>5.5422681000000002E-4</v>
      </c>
      <c r="Z25" s="173">
        <v>0</v>
      </c>
      <c r="AA25" s="173">
        <v>0</v>
      </c>
      <c r="AB25" s="173">
        <v>6.2445599999999997E-3</v>
      </c>
      <c r="AC25" s="173">
        <v>4.1720287000000001E-8</v>
      </c>
    </row>
    <row r="26" spans="1:29" x14ac:dyDescent="0.25">
      <c r="A26" t="s">
        <v>5770</v>
      </c>
      <c r="B26" s="159" t="s">
        <v>5917</v>
      </c>
      <c r="C26" s="159">
        <v>0</v>
      </c>
      <c r="D26" s="159">
        <v>0</v>
      </c>
      <c r="E26" s="159">
        <v>0</v>
      </c>
      <c r="F26" s="159">
        <v>0</v>
      </c>
      <c r="G26" s="159">
        <v>0</v>
      </c>
      <c r="H26" s="159">
        <v>0</v>
      </c>
      <c r="I26" s="159">
        <v>0</v>
      </c>
      <c r="J26" s="159">
        <v>0</v>
      </c>
      <c r="K26" s="159">
        <v>0</v>
      </c>
      <c r="L26" s="159">
        <v>0</v>
      </c>
      <c r="M26" s="159">
        <v>0</v>
      </c>
      <c r="N26" s="159">
        <v>0</v>
      </c>
      <c r="O26" s="52">
        <f t="shared" si="0"/>
        <v>0</v>
      </c>
      <c r="P26" s="173">
        <v>0</v>
      </c>
      <c r="Q26" s="173">
        <v>0</v>
      </c>
      <c r="R26" s="173">
        <v>0</v>
      </c>
      <c r="S26" s="173">
        <v>0</v>
      </c>
      <c r="T26" s="173">
        <v>0</v>
      </c>
      <c r="U26" s="173">
        <v>0</v>
      </c>
      <c r="V26" s="173">
        <v>0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</row>
    <row r="27" spans="1:29" x14ac:dyDescent="0.25">
      <c r="A27" t="s">
        <v>5770</v>
      </c>
      <c r="B27" s="159" t="s">
        <v>5918</v>
      </c>
      <c r="C27" s="159">
        <v>0.12711228999999999</v>
      </c>
      <c r="D27" s="159">
        <v>5.4091005999999997E-2</v>
      </c>
      <c r="E27" s="159">
        <v>6.0785510000000001E-2</v>
      </c>
      <c r="F27" s="159">
        <v>5.4860422000000001E-3</v>
      </c>
      <c r="G27" s="159">
        <v>3.3089680999999997E-4</v>
      </c>
      <c r="H27" s="159">
        <v>1.1126859000000001E-4</v>
      </c>
      <c r="I27" s="159">
        <v>6.3055823000000002E-3</v>
      </c>
      <c r="J27" s="159">
        <v>1.9853199000000001E-6</v>
      </c>
      <c r="K27" s="159">
        <v>0</v>
      </c>
      <c r="L27" s="159">
        <v>0</v>
      </c>
      <c r="M27" s="159">
        <v>0</v>
      </c>
      <c r="N27" s="159">
        <v>0</v>
      </c>
      <c r="O27" s="52">
        <f t="shared" si="0"/>
        <v>0.40067411851851847</v>
      </c>
      <c r="P27" s="173">
        <v>2.5097755999999999E-2</v>
      </c>
      <c r="Q27" s="173">
        <v>4.512528E-3</v>
      </c>
      <c r="R27" s="173">
        <v>1.6699709E-6</v>
      </c>
      <c r="S27" s="173">
        <v>2.5065501000000001E-8</v>
      </c>
      <c r="T27" s="173">
        <v>2.0177034E-5</v>
      </c>
      <c r="U27" s="173">
        <v>1.2766192000000001E-4</v>
      </c>
      <c r="V27" s="173">
        <v>3.1060280999999999E-3</v>
      </c>
      <c r="W27" s="173">
        <v>5.4646970999999997E-3</v>
      </c>
      <c r="X27" s="173">
        <v>1.9422352999999999E-3</v>
      </c>
      <c r="Y27" s="173">
        <v>9.2481170999999997E-4</v>
      </c>
      <c r="Z27" s="173">
        <v>0</v>
      </c>
      <c r="AA27" s="173">
        <v>0</v>
      </c>
      <c r="AB27" s="173">
        <v>8.9979120000000003E-3</v>
      </c>
      <c r="AC27" s="173">
        <v>1.0131783E-8</v>
      </c>
    </row>
    <row r="28" spans="1:29" x14ac:dyDescent="0.25">
      <c r="A28" t="s">
        <v>5770</v>
      </c>
      <c r="B28" s="159" t="s">
        <v>5919</v>
      </c>
      <c r="C28" s="159">
        <v>0</v>
      </c>
      <c r="D28" s="159">
        <v>0</v>
      </c>
      <c r="E28" s="159">
        <v>0</v>
      </c>
      <c r="F28" s="159">
        <v>0</v>
      </c>
      <c r="G28" s="159">
        <v>0</v>
      </c>
      <c r="H28" s="159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</v>
      </c>
      <c r="N28" s="159">
        <v>0</v>
      </c>
      <c r="O28" s="52">
        <f t="shared" si="0"/>
        <v>0</v>
      </c>
      <c r="P28" s="173">
        <v>0</v>
      </c>
      <c r="Q28" s="173">
        <v>0</v>
      </c>
      <c r="R28" s="173">
        <v>0</v>
      </c>
      <c r="S28" s="173">
        <v>0</v>
      </c>
      <c r="T28" s="173">
        <v>0</v>
      </c>
      <c r="U28" s="173">
        <v>0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</row>
    <row r="29" spans="1:29" x14ac:dyDescent="0.25">
      <c r="A29" s="1" t="s">
        <v>5920</v>
      </c>
    </row>
    <row r="30" spans="1:29" x14ac:dyDescent="0.25">
      <c r="A30" t="s">
        <v>5770</v>
      </c>
      <c r="B30" s="159" t="s">
        <v>5921</v>
      </c>
      <c r="C30" s="159">
        <v>0.37408429999999998</v>
      </c>
      <c r="D30" s="159">
        <v>0.1410402</v>
      </c>
      <c r="E30" s="159">
        <v>0.17669153000000001</v>
      </c>
      <c r="F30" s="159">
        <v>8.8362493999999997E-5</v>
      </c>
      <c r="G30" s="159">
        <v>1.4523066E-3</v>
      </c>
      <c r="H30" s="159">
        <v>1.6401691000000001E-4</v>
      </c>
      <c r="I30" s="159">
        <v>5.4647609E-2</v>
      </c>
      <c r="J30" s="159">
        <v>2.6778570000000001E-7</v>
      </c>
      <c r="K30" s="159">
        <v>0</v>
      </c>
      <c r="L30" s="159">
        <v>0</v>
      </c>
      <c r="M30" s="159">
        <v>0</v>
      </c>
      <c r="N30" s="159">
        <v>0</v>
      </c>
      <c r="O30" s="52">
        <f t="shared" ref="O30:O68" si="1">D30/0.135</f>
        <v>1.0447422222222222</v>
      </c>
      <c r="P30" s="173">
        <v>3.5981096999999997E-2</v>
      </c>
      <c r="Q30" s="173">
        <v>1.1563652000000001E-2</v>
      </c>
      <c r="R30" s="173">
        <v>4.5416869000000004E-6</v>
      </c>
      <c r="S30" s="173">
        <v>2.2074816000000001E-7</v>
      </c>
      <c r="T30" s="173">
        <v>9.4124673999999999E-5</v>
      </c>
      <c r="U30" s="173">
        <v>1.4404919E-3</v>
      </c>
      <c r="V30" s="173">
        <v>6.0725948999999996E-4</v>
      </c>
      <c r="W30" s="173">
        <v>3.869384E-4</v>
      </c>
      <c r="X30" s="173">
        <v>2.968585E-4</v>
      </c>
      <c r="Y30" s="173">
        <v>2.1587009000000001E-2</v>
      </c>
      <c r="Z30" s="173">
        <v>0</v>
      </c>
      <c r="AA30" s="173">
        <v>0</v>
      </c>
      <c r="AB30" s="173">
        <v>0</v>
      </c>
      <c r="AC30" s="173">
        <v>7.8548546000000004E-11</v>
      </c>
    </row>
    <row r="31" spans="1:29" x14ac:dyDescent="0.25">
      <c r="A31" t="s">
        <v>5770</v>
      </c>
      <c r="B31" s="159" t="s">
        <v>5922</v>
      </c>
      <c r="C31" s="159">
        <v>0.46581681000000003</v>
      </c>
      <c r="D31" s="159">
        <v>0.26423231000000003</v>
      </c>
      <c r="E31" s="159">
        <v>0.15145363000000001</v>
      </c>
      <c r="F31" s="159">
        <v>2.5708565E-4</v>
      </c>
      <c r="G31" s="159">
        <v>4.6145901999999998E-4</v>
      </c>
      <c r="H31" s="159">
        <v>1.4008810999999999E-3</v>
      </c>
      <c r="I31" s="159">
        <v>4.8011160999999997E-2</v>
      </c>
      <c r="J31" s="159">
        <v>2.8881661999999998E-7</v>
      </c>
      <c r="K31" s="159">
        <v>0</v>
      </c>
      <c r="L31" s="159">
        <v>0</v>
      </c>
      <c r="M31" s="159">
        <v>0</v>
      </c>
      <c r="N31" s="159">
        <v>0</v>
      </c>
      <c r="O31" s="52">
        <f t="shared" si="1"/>
        <v>1.9572763703703704</v>
      </c>
      <c r="P31" s="173">
        <v>4.4261266E-2</v>
      </c>
      <c r="Q31" s="173">
        <v>2.1876926000000001E-2</v>
      </c>
      <c r="R31" s="173">
        <v>3.9135866999999997E-6</v>
      </c>
      <c r="S31" s="173">
        <v>1.9439467999999999E-7</v>
      </c>
      <c r="T31" s="173">
        <v>9.9999068000000002E-5</v>
      </c>
      <c r="U31" s="173">
        <v>1.3031645000000001E-3</v>
      </c>
      <c r="V31" s="173">
        <v>1.4103343E-3</v>
      </c>
      <c r="W31" s="173">
        <v>8.0642376000000001E-4</v>
      </c>
      <c r="X31" s="173">
        <v>3.2285286000000002E-4</v>
      </c>
      <c r="Y31" s="173">
        <v>1.8437433999999999E-2</v>
      </c>
      <c r="Z31" s="173">
        <v>0</v>
      </c>
      <c r="AA31" s="173">
        <v>0</v>
      </c>
      <c r="AB31" s="173">
        <v>0</v>
      </c>
      <c r="AC31" s="173">
        <v>2.3488371000000001E-8</v>
      </c>
    </row>
    <row r="32" spans="1:29" x14ac:dyDescent="0.25">
      <c r="A32" t="s">
        <v>5770</v>
      </c>
      <c r="B32" s="159" t="s">
        <v>5923</v>
      </c>
      <c r="C32" s="159">
        <v>0.48902928000000001</v>
      </c>
      <c r="D32" s="159">
        <v>5.3015830999999999E-2</v>
      </c>
      <c r="E32" s="159">
        <v>0.14200818000000001</v>
      </c>
      <c r="F32" s="159">
        <v>0.24126711000000001</v>
      </c>
      <c r="G32" s="159">
        <v>7.2788805000000001E-4</v>
      </c>
      <c r="H32" s="159">
        <v>7.7225936000000005E-4</v>
      </c>
      <c r="I32" s="159">
        <v>5.1237677000000002E-2</v>
      </c>
      <c r="J32" s="159">
        <v>3.3853547999999997E-7</v>
      </c>
      <c r="K32" s="159">
        <v>0</v>
      </c>
      <c r="L32" s="159">
        <v>0</v>
      </c>
      <c r="M32" s="159">
        <v>0</v>
      </c>
      <c r="N32" s="159">
        <v>0</v>
      </c>
      <c r="O32" s="52">
        <f t="shared" si="1"/>
        <v>0.39270985925925922</v>
      </c>
      <c r="P32" s="173">
        <v>1.5367012</v>
      </c>
      <c r="Q32" s="173">
        <v>4.4234152000000001E-3</v>
      </c>
      <c r="R32" s="173">
        <v>3.696052E-6</v>
      </c>
      <c r="S32" s="173">
        <v>7.1835566000000003E-6</v>
      </c>
      <c r="T32" s="173">
        <v>2.8871588999999998E-3</v>
      </c>
      <c r="U32" s="173">
        <v>1.2203889000000001E-3</v>
      </c>
      <c r="V32" s="173">
        <v>1.5241696</v>
      </c>
      <c r="W32" s="173">
        <v>1.2118032999999999E-3</v>
      </c>
      <c r="X32" s="173">
        <v>5.6713835999999999E-4</v>
      </c>
      <c r="Y32" s="173">
        <v>2.2107805E-3</v>
      </c>
      <c r="Z32" s="173">
        <v>0</v>
      </c>
      <c r="AA32" s="173">
        <v>0</v>
      </c>
      <c r="AB32" s="173">
        <v>0</v>
      </c>
      <c r="AC32" s="173">
        <v>2.2264681000000001E-10</v>
      </c>
    </row>
    <row r="33" spans="1:29" x14ac:dyDescent="0.25">
      <c r="A33" t="s">
        <v>5770</v>
      </c>
      <c r="B33" s="159" t="s">
        <v>5924</v>
      </c>
      <c r="C33" s="159">
        <v>0.22344159</v>
      </c>
      <c r="D33" s="159">
        <v>0.14038998</v>
      </c>
      <c r="E33" s="159">
        <v>6.5262634999999999E-2</v>
      </c>
      <c r="F33" s="159">
        <v>1.5844887999999999E-5</v>
      </c>
      <c r="G33" s="159">
        <v>2.8301161000000002E-3</v>
      </c>
      <c r="H33" s="159">
        <v>1.7594039E-3</v>
      </c>
      <c r="I33" s="159">
        <v>1.3181823E-2</v>
      </c>
      <c r="J33" s="159">
        <v>1.788711E-6</v>
      </c>
      <c r="K33" s="159">
        <v>0</v>
      </c>
      <c r="L33" s="159">
        <v>0</v>
      </c>
      <c r="M33" s="159">
        <v>0</v>
      </c>
      <c r="N33" s="159">
        <v>0</v>
      </c>
      <c r="O33" s="52">
        <f t="shared" si="1"/>
        <v>1.0399257777777777</v>
      </c>
      <c r="P33" s="173">
        <v>5.0321879999999999E-2</v>
      </c>
      <c r="Q33" s="173">
        <v>1.1726751000000001E-2</v>
      </c>
      <c r="R33" s="173">
        <v>1.7178227000000001E-6</v>
      </c>
      <c r="S33" s="173">
        <v>1.9014337E-7</v>
      </c>
      <c r="T33" s="173">
        <v>1.2056575999999999E-3</v>
      </c>
      <c r="U33" s="173">
        <v>6.2169004999999996E-4</v>
      </c>
      <c r="V33" s="173">
        <v>3.7215684000000001E-4</v>
      </c>
      <c r="W33" s="173">
        <v>3.1863255E-2</v>
      </c>
      <c r="X33" s="173">
        <v>6.7746913000000001E-4</v>
      </c>
      <c r="Y33" s="173">
        <v>3.8425427999999998E-3</v>
      </c>
      <c r="Z33" s="173">
        <v>0</v>
      </c>
      <c r="AA33" s="173">
        <v>0</v>
      </c>
      <c r="AB33" s="173">
        <v>0</v>
      </c>
      <c r="AC33" s="173">
        <v>1.0449801000000001E-5</v>
      </c>
    </row>
    <row r="34" spans="1:29" x14ac:dyDescent="0.25">
      <c r="A34" t="s">
        <v>5770</v>
      </c>
      <c r="B34" s="159" t="s">
        <v>5925</v>
      </c>
      <c r="C34" s="159">
        <v>0.21471973999999999</v>
      </c>
      <c r="D34" s="159">
        <v>0.13445836999999999</v>
      </c>
      <c r="E34" s="159">
        <v>6.2708004999999997E-2</v>
      </c>
      <c r="F34" s="159">
        <v>1.6477755E-5</v>
      </c>
      <c r="G34" s="159">
        <v>2.4575680999999999E-3</v>
      </c>
      <c r="H34" s="159">
        <v>1.555238E-3</v>
      </c>
      <c r="I34" s="159">
        <v>1.3522548000000001E-2</v>
      </c>
      <c r="J34" s="159">
        <v>1.5390586E-6</v>
      </c>
      <c r="K34" s="159">
        <v>0</v>
      </c>
      <c r="L34" s="159">
        <v>0</v>
      </c>
      <c r="M34" s="159">
        <v>0</v>
      </c>
      <c r="N34" s="159">
        <v>0</v>
      </c>
      <c r="O34" s="52">
        <f t="shared" si="1"/>
        <v>0.99598792592592578</v>
      </c>
      <c r="P34" s="173">
        <v>2.4320095E-2</v>
      </c>
      <c r="Q34" s="173">
        <v>1.1229045E-2</v>
      </c>
      <c r="R34" s="173">
        <v>1.6510088000000001E-6</v>
      </c>
      <c r="S34" s="173">
        <v>1.8436342000000001E-7</v>
      </c>
      <c r="T34" s="173">
        <v>3.4078082999999999E-4</v>
      </c>
      <c r="U34" s="173">
        <v>5.9444249999999999E-4</v>
      </c>
      <c r="V34" s="173">
        <v>3.7427940999999997E-4</v>
      </c>
      <c r="W34" s="173">
        <v>7.1216290999999996E-3</v>
      </c>
      <c r="X34" s="173">
        <v>6.6364313000000002E-4</v>
      </c>
      <c r="Y34" s="173">
        <v>3.9820463999999996E-3</v>
      </c>
      <c r="Z34" s="173">
        <v>0</v>
      </c>
      <c r="AA34" s="173">
        <v>0</v>
      </c>
      <c r="AB34" s="173">
        <v>0</v>
      </c>
      <c r="AC34" s="173">
        <v>1.2393471E-5</v>
      </c>
    </row>
    <row r="35" spans="1:29" x14ac:dyDescent="0.25">
      <c r="A35" t="s">
        <v>5770</v>
      </c>
      <c r="B35" s="159" t="s">
        <v>5926</v>
      </c>
      <c r="C35" s="159">
        <v>0.22344057000000001</v>
      </c>
      <c r="D35" s="159">
        <v>0.14038934</v>
      </c>
      <c r="E35" s="159">
        <v>6.5262340000000002E-2</v>
      </c>
      <c r="F35" s="159">
        <v>1.5844816000000002E-5</v>
      </c>
      <c r="G35" s="159">
        <v>2.8301033000000001E-3</v>
      </c>
      <c r="H35" s="159">
        <v>1.7593959000000001E-3</v>
      </c>
      <c r="I35" s="159">
        <v>1.3181763000000001E-2</v>
      </c>
      <c r="J35" s="159">
        <v>1.7887029000000001E-6</v>
      </c>
      <c r="K35" s="159">
        <v>0</v>
      </c>
      <c r="L35" s="159">
        <v>0</v>
      </c>
      <c r="M35" s="159">
        <v>0</v>
      </c>
      <c r="N35" s="159">
        <v>0</v>
      </c>
      <c r="O35" s="52">
        <f t="shared" si="1"/>
        <v>1.0399210370370371</v>
      </c>
      <c r="P35" s="173">
        <v>5.0321652000000001E-2</v>
      </c>
      <c r="Q35" s="173">
        <v>1.1726698000000001E-2</v>
      </c>
      <c r="R35" s="173">
        <v>1.7178150000000001E-6</v>
      </c>
      <c r="S35" s="173">
        <v>1.9014251000000001E-7</v>
      </c>
      <c r="T35" s="173">
        <v>1.2056522000000001E-3</v>
      </c>
      <c r="U35" s="173">
        <v>6.2168724000000002E-4</v>
      </c>
      <c r="V35" s="173">
        <v>3.7215516E-4</v>
      </c>
      <c r="W35" s="173">
        <v>3.1863111E-2</v>
      </c>
      <c r="X35" s="173">
        <v>6.7746606000000003E-4</v>
      </c>
      <c r="Y35" s="173">
        <v>3.8425254E-3</v>
      </c>
      <c r="Z35" s="173">
        <v>0</v>
      </c>
      <c r="AA35" s="173">
        <v>0</v>
      </c>
      <c r="AB35" s="173">
        <v>0</v>
      </c>
      <c r="AC35" s="173">
        <v>1.0449752999999999E-5</v>
      </c>
    </row>
    <row r="36" spans="1:29" x14ac:dyDescent="0.25">
      <c r="A36" t="s">
        <v>5770</v>
      </c>
      <c r="B36" s="159" t="s">
        <v>5927</v>
      </c>
      <c r="C36" s="159">
        <v>2.3043298E-2</v>
      </c>
      <c r="D36" s="159">
        <v>1.4508004999999999E-2</v>
      </c>
      <c r="E36" s="159">
        <v>7.0060084999999999E-3</v>
      </c>
      <c r="F36" s="159">
        <v>8.1540592000000004E-7</v>
      </c>
      <c r="G36" s="159">
        <v>4.82905E-4</v>
      </c>
      <c r="H36" s="159">
        <v>2.6715107999999998E-4</v>
      </c>
      <c r="I36" s="159">
        <v>7.781512E-4</v>
      </c>
      <c r="J36" s="159">
        <v>2.6189929999999998E-7</v>
      </c>
      <c r="K36" s="159">
        <v>0</v>
      </c>
      <c r="L36" s="159">
        <v>0</v>
      </c>
      <c r="M36" s="159">
        <v>0</v>
      </c>
      <c r="N36" s="159">
        <v>0</v>
      </c>
      <c r="O36" s="52">
        <f t="shared" si="1"/>
        <v>0.10746670370370369</v>
      </c>
      <c r="P36" s="173">
        <v>1.8019621000000001E-3</v>
      </c>
      <c r="Q36" s="173">
        <v>1.2134038000000001E-3</v>
      </c>
      <c r="R36" s="173">
        <v>1.8546574000000001E-7</v>
      </c>
      <c r="S36" s="173">
        <v>1.8717933000000001E-8</v>
      </c>
      <c r="T36" s="173">
        <v>1.7084152E-5</v>
      </c>
      <c r="U36" s="173">
        <v>6.4662905999999997E-5</v>
      </c>
      <c r="V36" s="173">
        <v>3.9881464999999998E-5</v>
      </c>
      <c r="W36" s="173">
        <v>1.7425000999999999E-4</v>
      </c>
      <c r="X36" s="173">
        <v>8.9538270000000001E-5</v>
      </c>
      <c r="Y36" s="173">
        <v>2.0293732999999999E-4</v>
      </c>
      <c r="Z36" s="173">
        <v>0</v>
      </c>
      <c r="AA36" s="173">
        <v>0</v>
      </c>
      <c r="AB36" s="173">
        <v>0</v>
      </c>
      <c r="AC36" s="173">
        <v>6.6636240999999997E-11</v>
      </c>
    </row>
    <row r="37" spans="1:29" x14ac:dyDescent="0.25">
      <c r="A37" t="s">
        <v>5770</v>
      </c>
      <c r="B37" s="159" t="s">
        <v>5928</v>
      </c>
      <c r="C37" s="159">
        <v>1.2883043999999999</v>
      </c>
      <c r="D37" s="159">
        <v>0.19451252999999999</v>
      </c>
      <c r="E37" s="159">
        <v>9.5972618999999995E-2</v>
      </c>
      <c r="F37" s="159">
        <v>4.2400739999999998E-5</v>
      </c>
      <c r="G37" s="159">
        <v>1.8736269000000001E-3</v>
      </c>
      <c r="H37" s="159">
        <v>2.9367955000000001E-2</v>
      </c>
      <c r="I37" s="159">
        <v>5.1771326999999999E-2</v>
      </c>
      <c r="J37" s="159">
        <v>3.9729248999999998E-6</v>
      </c>
      <c r="K37" s="159">
        <v>0.91476000000000002</v>
      </c>
      <c r="L37" s="159">
        <v>0</v>
      </c>
      <c r="M37" s="159">
        <v>0</v>
      </c>
      <c r="N37" s="159">
        <v>0</v>
      </c>
      <c r="O37" s="52">
        <f t="shared" si="1"/>
        <v>1.4408335555555554</v>
      </c>
      <c r="P37" s="173">
        <v>3.7018329000000003E-2</v>
      </c>
      <c r="Q37" s="173">
        <v>1.6249946000000001E-2</v>
      </c>
      <c r="R37" s="173">
        <v>2.5980047000000001E-6</v>
      </c>
      <c r="S37" s="173">
        <v>2.8956953999999999E-7</v>
      </c>
      <c r="T37" s="173">
        <v>3.9574982000000001E-4</v>
      </c>
      <c r="U37" s="173">
        <v>2.1224226999999999E-3</v>
      </c>
      <c r="V37" s="173">
        <v>1.1575266000000001E-3</v>
      </c>
      <c r="W37" s="173">
        <v>6.3279149000000003E-3</v>
      </c>
      <c r="X37" s="173">
        <v>2.5121542E-3</v>
      </c>
      <c r="Y37" s="173">
        <v>8.2489057999999994E-3</v>
      </c>
      <c r="Z37" s="173">
        <v>0</v>
      </c>
      <c r="AA37" s="173">
        <v>0</v>
      </c>
      <c r="AB37" s="173">
        <v>0</v>
      </c>
      <c r="AC37" s="173">
        <v>8.2121622000000004E-7</v>
      </c>
    </row>
    <row r="38" spans="1:29" x14ac:dyDescent="0.25">
      <c r="A38" t="s">
        <v>5770</v>
      </c>
      <c r="B38" s="159" t="s">
        <v>5929</v>
      </c>
      <c r="C38" s="159">
        <v>0.21724636</v>
      </c>
      <c r="D38" s="159">
        <v>9.3990586000000001E-2</v>
      </c>
      <c r="E38" s="159">
        <v>9.6983746999999995E-2</v>
      </c>
      <c r="F38" s="159">
        <v>5.8633883999999997E-5</v>
      </c>
      <c r="G38" s="159">
        <v>6.5160415999999997E-4</v>
      </c>
      <c r="H38" s="159">
        <v>3.2010783000000002E-4</v>
      </c>
      <c r="I38" s="159">
        <v>2.5241315E-2</v>
      </c>
      <c r="J38" s="159">
        <v>3.6186355999999998E-7</v>
      </c>
      <c r="K38" s="159">
        <v>0</v>
      </c>
      <c r="L38" s="159">
        <v>0</v>
      </c>
      <c r="M38" s="159">
        <v>0</v>
      </c>
      <c r="N38" s="159">
        <v>0</v>
      </c>
      <c r="O38" s="52">
        <f t="shared" si="1"/>
        <v>0.69622656296296292</v>
      </c>
      <c r="P38" s="173">
        <v>1.9564229999999998E-2</v>
      </c>
      <c r="Q38" s="173">
        <v>7.7628310000000004E-3</v>
      </c>
      <c r="R38" s="173">
        <v>2.4862300999999999E-6</v>
      </c>
      <c r="S38" s="173">
        <v>1.164326E-7</v>
      </c>
      <c r="T38" s="173">
        <v>5.8980147999999999E-5</v>
      </c>
      <c r="U38" s="173">
        <v>7.0726203000000005E-4</v>
      </c>
      <c r="V38" s="173">
        <v>6.2938835000000005E-4</v>
      </c>
      <c r="W38" s="173">
        <v>3.1086630000000002E-4</v>
      </c>
      <c r="X38" s="173">
        <v>2.1438197000000001E-4</v>
      </c>
      <c r="Y38" s="173">
        <v>9.8779178000000002E-3</v>
      </c>
      <c r="Z38" s="173">
        <v>0</v>
      </c>
      <c r="AA38" s="173">
        <v>0</v>
      </c>
      <c r="AB38" s="173">
        <v>0</v>
      </c>
      <c r="AC38" s="173">
        <v>9.6324216999999995E-11</v>
      </c>
    </row>
    <row r="39" spans="1:29" x14ac:dyDescent="0.25">
      <c r="A39" t="s">
        <v>5770</v>
      </c>
      <c r="B39" s="159" t="s">
        <v>5930</v>
      </c>
      <c r="C39" s="159">
        <v>0.23197736999999999</v>
      </c>
      <c r="D39" s="159">
        <v>0.18896726</v>
      </c>
      <c r="E39" s="159">
        <v>3.7277144999999998E-2</v>
      </c>
      <c r="F39" s="159">
        <v>2.9389540000000002E-6</v>
      </c>
      <c r="G39" s="159">
        <v>4.9346565000000001E-4</v>
      </c>
      <c r="H39" s="159">
        <v>2.0358326999999998E-3</v>
      </c>
      <c r="I39" s="159">
        <v>3.2004398000000001E-3</v>
      </c>
      <c r="J39" s="159">
        <v>2.8914668999999998E-7</v>
      </c>
      <c r="K39" s="159">
        <v>0</v>
      </c>
      <c r="L39" s="159">
        <v>0</v>
      </c>
      <c r="M39" s="159">
        <v>0</v>
      </c>
      <c r="N39" s="159">
        <v>0</v>
      </c>
      <c r="O39" s="52">
        <f t="shared" si="1"/>
        <v>1.3997574814814813</v>
      </c>
      <c r="P39" s="173">
        <v>2.9976434999999999E-2</v>
      </c>
      <c r="Q39" s="173">
        <v>1.5845099000000001E-2</v>
      </c>
      <c r="R39" s="173">
        <v>9.8632681000000004E-7</v>
      </c>
      <c r="S39" s="173">
        <v>5.5858166000000003E-8</v>
      </c>
      <c r="T39" s="173">
        <v>5.0550617000000005E-4</v>
      </c>
      <c r="U39" s="173">
        <v>5.0838830999999998E-4</v>
      </c>
      <c r="V39" s="173">
        <v>2.1999960999999999E-4</v>
      </c>
      <c r="W39" s="173">
        <v>1.1619964999999999E-2</v>
      </c>
      <c r="X39" s="173">
        <v>4.6398597000000001E-4</v>
      </c>
      <c r="Y39" s="173">
        <v>8.1195243999999998E-4</v>
      </c>
      <c r="Z39" s="173">
        <v>0</v>
      </c>
      <c r="AA39" s="173">
        <v>0</v>
      </c>
      <c r="AB39" s="173">
        <v>0</v>
      </c>
      <c r="AC39" s="173">
        <v>4.9650861000000003E-7</v>
      </c>
    </row>
    <row r="40" spans="1:29" x14ac:dyDescent="0.25">
      <c r="A40" t="s">
        <v>5770</v>
      </c>
      <c r="B40" s="159" t="s">
        <v>5931</v>
      </c>
      <c r="C40" s="159">
        <v>0.52135737999999998</v>
      </c>
      <c r="D40" s="159">
        <v>6.9409644000000006E-2</v>
      </c>
      <c r="E40" s="159">
        <v>3.0320837999999999E-2</v>
      </c>
      <c r="F40" s="159">
        <v>4.9163002999999997E-6</v>
      </c>
      <c r="G40" s="159">
        <v>4.7716297000000002E-4</v>
      </c>
      <c r="H40" s="159">
        <v>0.41722985000000001</v>
      </c>
      <c r="I40" s="159">
        <v>3.9146867000000004E-3</v>
      </c>
      <c r="J40" s="159">
        <v>2.9003268999999997E-7</v>
      </c>
      <c r="K40" s="159">
        <v>0</v>
      </c>
      <c r="L40" s="159">
        <v>0</v>
      </c>
      <c r="M40" s="159">
        <v>0</v>
      </c>
      <c r="N40" s="159">
        <v>0</v>
      </c>
      <c r="O40" s="52">
        <f t="shared" si="1"/>
        <v>0.51414551111111118</v>
      </c>
      <c r="P40" s="173">
        <v>3.7528829E-2</v>
      </c>
      <c r="Q40" s="173">
        <v>5.8024043000000003E-3</v>
      </c>
      <c r="R40" s="173">
        <v>7.9940318000000002E-7</v>
      </c>
      <c r="S40" s="173">
        <v>4.8805967999999997E-8</v>
      </c>
      <c r="T40" s="173">
        <v>3.2565551999999998E-4</v>
      </c>
      <c r="U40" s="173">
        <v>2.1135458999999999E-2</v>
      </c>
      <c r="V40" s="173">
        <v>1.6444936E-4</v>
      </c>
      <c r="W40" s="173">
        <v>7.3352071999999999E-3</v>
      </c>
      <c r="X40" s="173">
        <v>1.5001449E-3</v>
      </c>
      <c r="Y40" s="173">
        <v>1.2643505E-3</v>
      </c>
      <c r="Z40" s="173">
        <v>0</v>
      </c>
      <c r="AA40" s="173">
        <v>0</v>
      </c>
      <c r="AB40" s="173">
        <v>0</v>
      </c>
      <c r="AC40" s="173">
        <v>3.1020490999999998E-7</v>
      </c>
    </row>
    <row r="41" spans="1:29" x14ac:dyDescent="0.25">
      <c r="A41" t="s">
        <v>5770</v>
      </c>
      <c r="B41" s="159" t="s">
        <v>5932</v>
      </c>
      <c r="C41" s="159">
        <v>3.2525775E-2</v>
      </c>
      <c r="D41" s="159">
        <v>2.0516511000000001E-2</v>
      </c>
      <c r="E41" s="159">
        <v>8.1543324000000004E-3</v>
      </c>
      <c r="F41" s="159">
        <v>3.1602274000000001E-6</v>
      </c>
      <c r="G41" s="159">
        <v>1.9422307000000001E-4</v>
      </c>
      <c r="H41" s="159">
        <v>1.6297461999999999E-4</v>
      </c>
      <c r="I41" s="159">
        <v>3.4942200000000001E-3</v>
      </c>
      <c r="J41" s="159">
        <v>3.5294946999999998E-7</v>
      </c>
      <c r="K41" s="159">
        <v>0</v>
      </c>
      <c r="L41" s="159">
        <v>0</v>
      </c>
      <c r="M41" s="159">
        <v>0</v>
      </c>
      <c r="N41" s="159">
        <v>0</v>
      </c>
      <c r="O41" s="52">
        <f t="shared" si="1"/>
        <v>0.15197415555555555</v>
      </c>
      <c r="P41" s="173">
        <v>3.5870413000000001E-3</v>
      </c>
      <c r="Q41" s="173">
        <v>1.7135576999999999E-3</v>
      </c>
      <c r="R41" s="173">
        <v>2.1422528999999999E-7</v>
      </c>
      <c r="S41" s="173">
        <v>2.6022727E-8</v>
      </c>
      <c r="T41" s="173">
        <v>5.1938563000000003E-5</v>
      </c>
      <c r="U41" s="173">
        <v>8.0591742000000005E-5</v>
      </c>
      <c r="V41" s="173">
        <v>4.5328913999999997E-5</v>
      </c>
      <c r="W41" s="173">
        <v>8.9678847E-4</v>
      </c>
      <c r="X41" s="173">
        <v>8.2109280000000002E-5</v>
      </c>
      <c r="Y41" s="173">
        <v>7.1645255999999995E-4</v>
      </c>
      <c r="Z41" s="173">
        <v>0</v>
      </c>
      <c r="AA41" s="173">
        <v>0</v>
      </c>
      <c r="AB41" s="173">
        <v>0</v>
      </c>
      <c r="AC41" s="173">
        <v>3.3822614999999998E-8</v>
      </c>
    </row>
    <row r="42" spans="1:29" x14ac:dyDescent="0.25">
      <c r="A42" t="s">
        <v>5770</v>
      </c>
      <c r="B42" s="159" t="s">
        <v>5933</v>
      </c>
      <c r="C42" s="159">
        <v>0.22343878</v>
      </c>
      <c r="D42" s="159">
        <v>0.14038821000000001</v>
      </c>
      <c r="E42" s="159">
        <v>6.5261816E-2</v>
      </c>
      <c r="F42" s="159">
        <v>1.5844689000000001E-5</v>
      </c>
      <c r="G42" s="159">
        <v>2.8300806000000002E-3</v>
      </c>
      <c r="H42" s="159">
        <v>1.7593818E-3</v>
      </c>
      <c r="I42" s="159">
        <v>1.3181656999999999E-2</v>
      </c>
      <c r="J42" s="159">
        <v>1.7886886000000001E-6</v>
      </c>
      <c r="K42" s="159">
        <v>0</v>
      </c>
      <c r="L42" s="159">
        <v>0</v>
      </c>
      <c r="M42" s="159">
        <v>0</v>
      </c>
      <c r="N42" s="159">
        <v>0</v>
      </c>
      <c r="O42" s="52">
        <f t="shared" si="1"/>
        <v>1.0399126666666667</v>
      </c>
      <c r="P42" s="173">
        <v>5.0321248999999998E-2</v>
      </c>
      <c r="Q42" s="173">
        <v>1.1726604E-2</v>
      </c>
      <c r="R42" s="173">
        <v>1.7178012E-6</v>
      </c>
      <c r="S42" s="173">
        <v>1.9014097999999999E-7</v>
      </c>
      <c r="T42" s="173">
        <v>1.2056425E-3</v>
      </c>
      <c r="U42" s="173">
        <v>6.2168225000000001E-4</v>
      </c>
      <c r="V42" s="173">
        <v>3.7215217000000002E-4</v>
      </c>
      <c r="W42" s="173">
        <v>3.1862855000000002E-2</v>
      </c>
      <c r="X42" s="173">
        <v>6.7746061999999997E-4</v>
      </c>
      <c r="Y42" s="173">
        <v>3.8424944999999999E-3</v>
      </c>
      <c r="Z42" s="173">
        <v>0</v>
      </c>
      <c r="AA42" s="173">
        <v>0</v>
      </c>
      <c r="AB42" s="173">
        <v>0</v>
      </c>
      <c r="AC42" s="173">
        <v>1.0449668999999999E-5</v>
      </c>
    </row>
    <row r="43" spans="1:29" x14ac:dyDescent="0.25">
      <c r="A43" t="s">
        <v>5770</v>
      </c>
      <c r="B43" s="159" t="s">
        <v>5934</v>
      </c>
      <c r="C43" s="159">
        <v>0.479518</v>
      </c>
      <c r="D43" s="159">
        <v>0.13110224000000001</v>
      </c>
      <c r="E43" s="159">
        <v>0.12348895</v>
      </c>
      <c r="F43" s="159">
        <v>1.8868819000000001E-4</v>
      </c>
      <c r="G43" s="159">
        <v>5.0179374000000002E-3</v>
      </c>
      <c r="H43" s="159">
        <v>1.7544902999999999E-3</v>
      </c>
      <c r="I43" s="159">
        <v>0.2179635</v>
      </c>
      <c r="J43" s="159">
        <v>2.1923944E-6</v>
      </c>
      <c r="K43" s="159">
        <v>0</v>
      </c>
      <c r="L43" s="159">
        <v>0</v>
      </c>
      <c r="M43" s="159">
        <v>0</v>
      </c>
      <c r="N43" s="159">
        <v>0</v>
      </c>
      <c r="O43" s="52">
        <f t="shared" si="1"/>
        <v>0.97112770370370372</v>
      </c>
      <c r="P43" s="173">
        <v>4.1096129000000002E-2</v>
      </c>
      <c r="Q43" s="173">
        <v>1.0800139E-2</v>
      </c>
      <c r="R43" s="173">
        <v>3.2175191999999999E-6</v>
      </c>
      <c r="S43" s="173">
        <v>5.6638218000000004E-7</v>
      </c>
      <c r="T43" s="173">
        <v>2.8110888999999999E-4</v>
      </c>
      <c r="U43" s="173">
        <v>1.0449793E-3</v>
      </c>
      <c r="V43" s="173">
        <v>1.0632987999999999E-3</v>
      </c>
      <c r="W43" s="173">
        <v>8.2446034E-4</v>
      </c>
      <c r="X43" s="173">
        <v>1.1403241999999999E-3</v>
      </c>
      <c r="Y43" s="173">
        <v>2.5938026999999999E-2</v>
      </c>
      <c r="Z43" s="173">
        <v>0</v>
      </c>
      <c r="AA43" s="173">
        <v>0</v>
      </c>
      <c r="AB43" s="173">
        <v>0</v>
      </c>
      <c r="AC43" s="173">
        <v>7.5353438999999997E-9</v>
      </c>
    </row>
    <row r="44" spans="1:29" x14ac:dyDescent="0.25">
      <c r="A44" t="s">
        <v>5770</v>
      </c>
      <c r="B44" s="159" t="s">
        <v>5935</v>
      </c>
      <c r="C44" s="159">
        <v>0.51064801000000004</v>
      </c>
      <c r="D44" s="159">
        <v>0.14379992999999999</v>
      </c>
      <c r="E44" s="159">
        <v>0.21502352</v>
      </c>
      <c r="F44" s="159">
        <v>1.4129556999999999E-4</v>
      </c>
      <c r="G44" s="159">
        <v>3.1131505E-3</v>
      </c>
      <c r="H44" s="159">
        <v>1.0854145E-3</v>
      </c>
      <c r="I44" s="159">
        <v>0.14748360999999999</v>
      </c>
      <c r="J44" s="159">
        <v>1.0928881E-6</v>
      </c>
      <c r="K44" s="159">
        <v>0</v>
      </c>
      <c r="L44" s="159">
        <v>0</v>
      </c>
      <c r="M44" s="159">
        <v>0</v>
      </c>
      <c r="N44" s="159">
        <v>0</v>
      </c>
      <c r="O44" s="52">
        <f t="shared" si="1"/>
        <v>1.0651846666666664</v>
      </c>
      <c r="P44" s="173">
        <v>4.7616385999999997E-2</v>
      </c>
      <c r="Q44" s="173">
        <v>1.1717495E-2</v>
      </c>
      <c r="R44" s="173">
        <v>5.5618168999999997E-6</v>
      </c>
      <c r="S44" s="173">
        <v>4.5830661000000002E-7</v>
      </c>
      <c r="T44" s="173">
        <v>2.1054289E-4</v>
      </c>
      <c r="U44" s="173">
        <v>1.8573891999999999E-3</v>
      </c>
      <c r="V44" s="173">
        <v>7.4234869000000005E-4</v>
      </c>
      <c r="W44" s="173">
        <v>7.3602415999999996E-4</v>
      </c>
      <c r="X44" s="173">
        <v>7.3415313999999996E-4</v>
      </c>
      <c r="Y44" s="173">
        <v>3.1612409000000001E-2</v>
      </c>
      <c r="Z44" s="173">
        <v>0</v>
      </c>
      <c r="AA44" s="173">
        <v>0</v>
      </c>
      <c r="AB44" s="173">
        <v>0</v>
      </c>
      <c r="AC44" s="173">
        <v>3.4769585999999999E-9</v>
      </c>
    </row>
    <row r="45" spans="1:29" x14ac:dyDescent="0.25">
      <c r="A45" t="s">
        <v>5770</v>
      </c>
      <c r="B45" s="159" t="s">
        <v>5936</v>
      </c>
      <c r="C45" s="159">
        <v>0.81256231000000001</v>
      </c>
      <c r="D45" s="159">
        <v>0.33674776000000001</v>
      </c>
      <c r="E45" s="159">
        <v>0.23718017</v>
      </c>
      <c r="F45" s="159">
        <v>2.2349229E-4</v>
      </c>
      <c r="G45" s="159">
        <v>5.443491E-3</v>
      </c>
      <c r="H45" s="159">
        <v>1.9953033E-3</v>
      </c>
      <c r="I45" s="159">
        <v>0.23096976</v>
      </c>
      <c r="J45" s="159">
        <v>2.3275726000000001E-6</v>
      </c>
      <c r="K45" s="159">
        <v>0</v>
      </c>
      <c r="L45" s="159">
        <v>0</v>
      </c>
      <c r="M45" s="159">
        <v>0</v>
      </c>
      <c r="N45" s="159">
        <v>0</v>
      </c>
      <c r="O45" s="52">
        <f t="shared" si="1"/>
        <v>2.4944278518518517</v>
      </c>
      <c r="P45" s="173">
        <v>7.2529554999999996E-2</v>
      </c>
      <c r="Q45" s="173">
        <v>2.7894117999999999E-2</v>
      </c>
      <c r="R45" s="173">
        <v>6.1639566999999998E-6</v>
      </c>
      <c r="S45" s="173">
        <v>6.7228974999999999E-7</v>
      </c>
      <c r="T45" s="173">
        <v>3.3873330999999998E-4</v>
      </c>
      <c r="U45" s="173">
        <v>2.0273221999999999E-3</v>
      </c>
      <c r="V45" s="173">
        <v>1.3197775E-3</v>
      </c>
      <c r="W45" s="173">
        <v>1.2829842000000001E-3</v>
      </c>
      <c r="X45" s="173">
        <v>1.4954494E-3</v>
      </c>
      <c r="Y45" s="173">
        <v>3.8164326999999998E-2</v>
      </c>
      <c r="Z45" s="173">
        <v>0</v>
      </c>
      <c r="AA45" s="173">
        <v>0</v>
      </c>
      <c r="AB45" s="173">
        <v>0</v>
      </c>
      <c r="AC45" s="173">
        <v>6.7649237000000002E-9</v>
      </c>
    </row>
    <row r="46" spans="1:29" x14ac:dyDescent="0.25">
      <c r="A46" t="s">
        <v>5770</v>
      </c>
      <c r="B46" s="159" t="s">
        <v>5937</v>
      </c>
      <c r="C46" s="159">
        <v>0.44758720000000002</v>
      </c>
      <c r="D46" s="159">
        <v>0.20542289</v>
      </c>
      <c r="E46" s="159">
        <v>0.16389277999999999</v>
      </c>
      <c r="F46" s="159">
        <v>8.2753409000000004E-5</v>
      </c>
      <c r="G46" s="159">
        <v>3.1523523999999999E-3</v>
      </c>
      <c r="H46" s="159">
        <v>1.6927140999999999E-3</v>
      </c>
      <c r="I46" s="159">
        <v>7.3342071999999994E-2</v>
      </c>
      <c r="J46" s="159">
        <v>1.6416274E-6</v>
      </c>
      <c r="K46" s="159">
        <v>0</v>
      </c>
      <c r="L46" s="159">
        <v>0</v>
      </c>
      <c r="M46" s="159">
        <v>0</v>
      </c>
      <c r="N46" s="159">
        <v>0</v>
      </c>
      <c r="O46" s="52">
        <f t="shared" si="1"/>
        <v>1.5216510370370369</v>
      </c>
      <c r="P46" s="173">
        <v>5.7505779999999999E-2</v>
      </c>
      <c r="Q46" s="173">
        <v>1.7010151000000001E-2</v>
      </c>
      <c r="R46" s="173">
        <v>4.2601600000000001E-6</v>
      </c>
      <c r="S46" s="173">
        <v>3.3929032000000001E-7</v>
      </c>
      <c r="T46" s="173">
        <v>7.6319310000000004E-4</v>
      </c>
      <c r="U46" s="173">
        <v>1.4512707E-3</v>
      </c>
      <c r="V46" s="173">
        <v>6.3121455999999999E-4</v>
      </c>
      <c r="W46" s="173">
        <v>1.7586582999999999E-2</v>
      </c>
      <c r="X46" s="173">
        <v>8.4596433999999999E-4</v>
      </c>
      <c r="Y46" s="173">
        <v>1.9207212000000001E-2</v>
      </c>
      <c r="Z46" s="173">
        <v>0</v>
      </c>
      <c r="AA46" s="173">
        <v>0</v>
      </c>
      <c r="AB46" s="173">
        <v>0</v>
      </c>
      <c r="AC46" s="173">
        <v>5.5918930999999997E-6</v>
      </c>
    </row>
    <row r="47" spans="1:29" x14ac:dyDescent="0.25">
      <c r="A47" t="s">
        <v>5770</v>
      </c>
      <c r="B47" s="159" t="s">
        <v>5938</v>
      </c>
      <c r="C47" s="159">
        <v>0.60891128999999999</v>
      </c>
      <c r="D47" s="159">
        <v>0.27343907000000001</v>
      </c>
      <c r="E47" s="159">
        <v>0.20731163999999999</v>
      </c>
      <c r="F47" s="159">
        <v>3.4325447E-4</v>
      </c>
      <c r="G47" s="159">
        <v>2.9204601000000002E-3</v>
      </c>
      <c r="H47" s="159">
        <v>1.2590667999999999E-3</v>
      </c>
      <c r="I47" s="159">
        <v>0.12363432000000001</v>
      </c>
      <c r="J47" s="159">
        <v>3.4814952999999999E-6</v>
      </c>
      <c r="K47" s="159">
        <v>0</v>
      </c>
      <c r="L47" s="159">
        <v>0</v>
      </c>
      <c r="M47" s="159">
        <v>0</v>
      </c>
      <c r="N47" s="159">
        <v>0</v>
      </c>
      <c r="O47" s="52">
        <f t="shared" si="1"/>
        <v>2.0254745925925923</v>
      </c>
      <c r="P47" s="173">
        <v>5.5466803000000002E-2</v>
      </c>
      <c r="Q47" s="173">
        <v>2.2562062000000001E-2</v>
      </c>
      <c r="R47" s="173">
        <v>5.3675485E-6</v>
      </c>
      <c r="S47" s="173">
        <v>1.2494186999999999E-6</v>
      </c>
      <c r="T47" s="173">
        <v>2.297957E-4</v>
      </c>
      <c r="U47" s="173">
        <v>1.8031099999999999E-3</v>
      </c>
      <c r="V47" s="173">
        <v>1.4627836E-3</v>
      </c>
      <c r="W47" s="173">
        <v>9.4906959E-4</v>
      </c>
      <c r="X47" s="173">
        <v>8.6384517999999995E-4</v>
      </c>
      <c r="Y47" s="173">
        <v>2.7589518E-2</v>
      </c>
      <c r="Z47" s="173">
        <v>0</v>
      </c>
      <c r="AA47" s="173">
        <v>0</v>
      </c>
      <c r="AB47" s="173">
        <v>0</v>
      </c>
      <c r="AC47" s="173">
        <v>2.1612863000000002E-9</v>
      </c>
    </row>
    <row r="48" spans="1:29" x14ac:dyDescent="0.25">
      <c r="A48" t="s">
        <v>5770</v>
      </c>
      <c r="B48" s="159" t="s">
        <v>5939</v>
      </c>
      <c r="C48" s="159">
        <v>0.49878169</v>
      </c>
      <c r="D48" s="159">
        <v>0.14521300000000001</v>
      </c>
      <c r="E48" s="159">
        <v>0.22089264</v>
      </c>
      <c r="F48" s="159">
        <v>1.3943509E-4</v>
      </c>
      <c r="G48" s="159">
        <v>2.1009746E-3</v>
      </c>
      <c r="H48" s="159">
        <v>7.3825363E-4</v>
      </c>
      <c r="I48" s="159">
        <v>0.12969665</v>
      </c>
      <c r="J48" s="159">
        <v>7.3636537000000001E-7</v>
      </c>
      <c r="K48" s="159">
        <v>0</v>
      </c>
      <c r="L48" s="159">
        <v>0</v>
      </c>
      <c r="M48" s="159">
        <v>0</v>
      </c>
      <c r="N48" s="159">
        <v>0</v>
      </c>
      <c r="O48" s="52">
        <f t="shared" si="1"/>
        <v>1.0756518518518519</v>
      </c>
      <c r="P48" s="173">
        <v>4.7562971000000002E-2</v>
      </c>
      <c r="Q48" s="173">
        <v>1.1819647000000001E-2</v>
      </c>
      <c r="R48" s="173">
        <v>5.7050853000000003E-6</v>
      </c>
      <c r="S48" s="173">
        <v>4.1315757999999998E-7</v>
      </c>
      <c r="T48" s="173">
        <v>1.7992318999999999E-4</v>
      </c>
      <c r="U48" s="173">
        <v>1.9131186000000001E-3</v>
      </c>
      <c r="V48" s="173">
        <v>6.6272219000000003E-4</v>
      </c>
      <c r="W48" s="173">
        <v>5.3459660000000002E-4</v>
      </c>
      <c r="X48" s="173">
        <v>5.5491166000000002E-4</v>
      </c>
      <c r="Y48" s="173">
        <v>3.1891930999999998E-2</v>
      </c>
      <c r="Z48" s="173">
        <v>0</v>
      </c>
      <c r="AA48" s="173">
        <v>0</v>
      </c>
      <c r="AB48" s="173">
        <v>0</v>
      </c>
      <c r="AC48" s="173">
        <v>2.5206646000000001E-9</v>
      </c>
    </row>
    <row r="49" spans="1:29" x14ac:dyDescent="0.25">
      <c r="A49" t="s">
        <v>5770</v>
      </c>
      <c r="B49" s="159" t="s">
        <v>5940</v>
      </c>
      <c r="C49" s="159">
        <v>0.52143821000000001</v>
      </c>
      <c r="D49" s="159">
        <v>0.33597157999999999</v>
      </c>
      <c r="E49" s="159">
        <v>0.12180290000000001</v>
      </c>
      <c r="F49" s="159">
        <v>3.5737395000000002E-4</v>
      </c>
      <c r="G49" s="159">
        <v>2.9627821999999998E-3</v>
      </c>
      <c r="H49" s="159">
        <v>1.4611239999999999E-2</v>
      </c>
      <c r="I49" s="159">
        <v>4.5725884000000001E-2</v>
      </c>
      <c r="J49" s="159">
        <v>6.4437036000000002E-6</v>
      </c>
      <c r="K49" s="159">
        <v>0</v>
      </c>
      <c r="L49" s="159">
        <v>0</v>
      </c>
      <c r="M49" s="159">
        <v>0</v>
      </c>
      <c r="N49" s="159">
        <v>0</v>
      </c>
      <c r="O49" s="52">
        <f t="shared" si="1"/>
        <v>2.4886783703703701</v>
      </c>
      <c r="P49" s="173">
        <v>4.6848221000000002E-2</v>
      </c>
      <c r="Q49" s="173">
        <v>2.7618991999999998E-2</v>
      </c>
      <c r="R49" s="173">
        <v>3.3014665000000001E-6</v>
      </c>
      <c r="S49" s="173">
        <v>2.1336411000000001E-7</v>
      </c>
      <c r="T49" s="173">
        <v>2.7813906999999999E-4</v>
      </c>
      <c r="U49" s="173">
        <v>1.5564891999999999E-3</v>
      </c>
      <c r="V49" s="173">
        <v>2.1516266E-3</v>
      </c>
      <c r="W49" s="173">
        <v>4.2533186999999997E-3</v>
      </c>
      <c r="X49" s="173">
        <v>3.1657513000000002E-3</v>
      </c>
      <c r="Y49" s="173">
        <v>7.8202457000000006E-3</v>
      </c>
      <c r="Z49" s="173">
        <v>0</v>
      </c>
      <c r="AA49" s="173">
        <v>0</v>
      </c>
      <c r="AB49" s="173">
        <v>0</v>
      </c>
      <c r="AC49" s="173">
        <v>1.4293649000000001E-7</v>
      </c>
    </row>
    <row r="50" spans="1:29" x14ac:dyDescent="0.25">
      <c r="A50" t="s">
        <v>5770</v>
      </c>
      <c r="B50" s="159" t="s">
        <v>5941</v>
      </c>
      <c r="C50" s="159">
        <v>0.35885690999999997</v>
      </c>
      <c r="D50" s="159">
        <v>0.19168029</v>
      </c>
      <c r="E50" s="159">
        <v>0.1048091</v>
      </c>
      <c r="F50" s="159">
        <v>1.16604E-4</v>
      </c>
      <c r="G50" s="159">
        <v>3.7185090000000001E-3</v>
      </c>
      <c r="H50" s="159">
        <v>6.1230399999999997E-3</v>
      </c>
      <c r="I50" s="159">
        <v>5.1827212999999997E-2</v>
      </c>
      <c r="J50" s="159">
        <v>5.2800000000000004E-4</v>
      </c>
      <c r="K50" s="159">
        <v>5.4157999999999999E-5</v>
      </c>
      <c r="L50" s="159">
        <v>0</v>
      </c>
      <c r="M50" s="159">
        <v>0</v>
      </c>
      <c r="N50" s="159">
        <v>0</v>
      </c>
      <c r="O50" s="52">
        <f t="shared" si="1"/>
        <v>1.4198539999999999</v>
      </c>
      <c r="P50" s="173">
        <v>6.2677539000000004E-2</v>
      </c>
      <c r="Q50" s="173">
        <v>1.6042054E-2</v>
      </c>
      <c r="R50" s="173">
        <v>2.863561E-6</v>
      </c>
      <c r="S50" s="173">
        <v>0</v>
      </c>
      <c r="T50" s="173">
        <v>1.7476627000000002E-2</v>
      </c>
      <c r="U50" s="173">
        <v>8.9132459999999997E-4</v>
      </c>
      <c r="V50" s="173">
        <v>1.4806266000000001E-3</v>
      </c>
      <c r="W50" s="173">
        <v>8.3007667000000005E-4</v>
      </c>
      <c r="X50" s="173">
        <v>4.3421060000000001E-3</v>
      </c>
      <c r="Y50" s="173">
        <v>2.1611861E-2</v>
      </c>
      <c r="Z50" s="173">
        <v>0</v>
      </c>
      <c r="AA50" s="173">
        <v>0</v>
      </c>
      <c r="AB50" s="173">
        <v>0</v>
      </c>
      <c r="AC50" s="173">
        <v>0</v>
      </c>
    </row>
    <row r="51" spans="1:29" x14ac:dyDescent="0.25">
      <c r="A51" t="s">
        <v>5770</v>
      </c>
      <c r="B51" s="159" t="s">
        <v>5942</v>
      </c>
      <c r="C51" s="159">
        <v>0.25283987000000002</v>
      </c>
      <c r="D51" s="159">
        <v>0.21765402</v>
      </c>
      <c r="E51" s="159">
        <v>3.0193959999999999E-2</v>
      </c>
      <c r="F51" s="159">
        <v>6.9022080000000002E-4</v>
      </c>
      <c r="G51" s="159">
        <v>3.012205E-4</v>
      </c>
      <c r="H51" s="159">
        <v>3.9929120000000004E-3</v>
      </c>
      <c r="I51" s="159">
        <v>5.9068205000000002E-9</v>
      </c>
      <c r="J51" s="159">
        <v>0</v>
      </c>
      <c r="K51" s="159">
        <v>7.5344000000000002E-6</v>
      </c>
      <c r="L51" s="159">
        <v>0</v>
      </c>
      <c r="M51" s="159">
        <v>0</v>
      </c>
      <c r="N51" s="159">
        <v>0</v>
      </c>
      <c r="O51" s="52">
        <f t="shared" si="1"/>
        <v>1.612252</v>
      </c>
      <c r="P51" s="173">
        <v>4.0606938000000002E-2</v>
      </c>
      <c r="Q51" s="173">
        <v>1.8125051E-2</v>
      </c>
      <c r="R51" s="173">
        <v>8.7078089000000002E-7</v>
      </c>
      <c r="S51" s="173">
        <v>0</v>
      </c>
      <c r="T51" s="173">
        <v>9.7560967999999999E-8</v>
      </c>
      <c r="U51" s="173">
        <v>2.5396658000000001E-4</v>
      </c>
      <c r="V51" s="173">
        <v>1.1894536E-3</v>
      </c>
      <c r="W51" s="173">
        <v>2.1938072999999999E-4</v>
      </c>
      <c r="X51" s="173">
        <v>2.2970347000000001E-3</v>
      </c>
      <c r="Y51" s="173">
        <v>1.8521083000000001E-2</v>
      </c>
      <c r="Z51" s="173">
        <v>0</v>
      </c>
      <c r="AA51" s="173">
        <v>0</v>
      </c>
      <c r="AB51" s="173">
        <v>0</v>
      </c>
      <c r="AC51" s="173">
        <v>0</v>
      </c>
    </row>
    <row r="52" spans="1:29" x14ac:dyDescent="0.25">
      <c r="A52" t="s">
        <v>5770</v>
      </c>
      <c r="B52" s="159" t="s">
        <v>5943</v>
      </c>
      <c r="C52" s="159">
        <v>0.24103579</v>
      </c>
      <c r="D52" s="159">
        <v>7.5012100999999998E-2</v>
      </c>
      <c r="E52" s="159">
        <v>0.12470613</v>
      </c>
      <c r="F52" s="159">
        <v>6.6366676000000004E-5</v>
      </c>
      <c r="G52" s="159">
        <v>2.6050462999999997E-4</v>
      </c>
      <c r="H52" s="159">
        <v>1.0387463000000001E-4</v>
      </c>
      <c r="I52" s="159">
        <v>4.0886626000000002E-2</v>
      </c>
      <c r="J52" s="159">
        <v>1.8258831000000001E-7</v>
      </c>
      <c r="K52" s="159">
        <v>0</v>
      </c>
      <c r="L52" s="159">
        <v>0</v>
      </c>
      <c r="M52" s="159">
        <v>0</v>
      </c>
      <c r="N52" s="159">
        <v>0</v>
      </c>
      <c r="O52" s="52">
        <f t="shared" si="1"/>
        <v>0.55564519259259249</v>
      </c>
      <c r="P52" s="173">
        <v>2.4023724999999999E-2</v>
      </c>
      <c r="Q52" s="173">
        <v>6.0882050000000002E-3</v>
      </c>
      <c r="R52" s="173">
        <v>3.2148206999999998E-6</v>
      </c>
      <c r="S52" s="173">
        <v>1.6392669E-7</v>
      </c>
      <c r="T52" s="173">
        <v>6.5553268999999996E-5</v>
      </c>
      <c r="U52" s="173">
        <v>1.0716377000000001E-3</v>
      </c>
      <c r="V52" s="173">
        <v>2.7153053000000002E-4</v>
      </c>
      <c r="W52" s="173">
        <v>1.7093739999999999E-4</v>
      </c>
      <c r="X52" s="173">
        <v>1.3310912E-4</v>
      </c>
      <c r="Y52" s="173">
        <v>1.6219372999999999E-2</v>
      </c>
      <c r="Z52" s="173">
        <v>0</v>
      </c>
      <c r="AA52" s="173">
        <v>0</v>
      </c>
      <c r="AB52" s="173">
        <v>0</v>
      </c>
      <c r="AC52" s="173">
        <v>4.7009686000000001E-11</v>
      </c>
    </row>
    <row r="53" spans="1:29" x14ac:dyDescent="0.25">
      <c r="A53" t="s">
        <v>5770</v>
      </c>
      <c r="B53" s="159" t="s">
        <v>5944</v>
      </c>
      <c r="C53" s="159">
        <v>2.5027906999999998</v>
      </c>
      <c r="D53" s="159">
        <v>0.81399752999999997</v>
      </c>
      <c r="E53" s="159">
        <v>0.51448682000000001</v>
      </c>
      <c r="F53" s="159">
        <v>1.2687559E-3</v>
      </c>
      <c r="G53" s="159">
        <v>2.8183422E-2</v>
      </c>
      <c r="H53" s="159">
        <v>8.7208566999999997E-3</v>
      </c>
      <c r="I53" s="159">
        <v>1.1361266000000001</v>
      </c>
      <c r="J53" s="159">
        <v>6.7755017000000004E-6</v>
      </c>
      <c r="K53" s="159">
        <v>0</v>
      </c>
      <c r="L53" s="159">
        <v>0</v>
      </c>
      <c r="M53" s="159">
        <v>0</v>
      </c>
      <c r="N53" s="159">
        <v>0</v>
      </c>
      <c r="O53" s="52">
        <f t="shared" si="1"/>
        <v>6.0296113333333325</v>
      </c>
      <c r="P53" s="173">
        <v>0.26254488999999998</v>
      </c>
      <c r="Q53" s="173">
        <v>6.7477732999999998E-2</v>
      </c>
      <c r="R53" s="173">
        <v>1.348867E-5</v>
      </c>
      <c r="S53" s="173">
        <v>2.7398063999999999E-6</v>
      </c>
      <c r="T53" s="173">
        <v>1.3008147E-3</v>
      </c>
      <c r="U53" s="173">
        <v>4.2887224000000002E-3</v>
      </c>
      <c r="V53" s="173">
        <v>6.233906E-3</v>
      </c>
      <c r="W53" s="173">
        <v>4.6451581000000004E-3</v>
      </c>
      <c r="X53" s="173">
        <v>6.7133808999999996E-3</v>
      </c>
      <c r="Y53" s="173">
        <v>0.11719499</v>
      </c>
      <c r="Z53" s="173">
        <v>0</v>
      </c>
      <c r="AA53" s="173">
        <v>0</v>
      </c>
      <c r="AB53" s="173">
        <v>5.4673920000000001E-2</v>
      </c>
      <c r="AC53" s="173">
        <v>3.9633000999999999E-8</v>
      </c>
    </row>
    <row r="54" spans="1:29" x14ac:dyDescent="0.25">
      <c r="A54" t="s">
        <v>5770</v>
      </c>
      <c r="B54" s="159" t="s">
        <v>5945</v>
      </c>
      <c r="C54" s="159">
        <v>2.5661722</v>
      </c>
      <c r="D54" s="159">
        <v>0.85507844</v>
      </c>
      <c r="E54" s="159">
        <v>0.53405159999999996</v>
      </c>
      <c r="F54" s="159">
        <v>1.2663094999999999E-3</v>
      </c>
      <c r="G54" s="159">
        <v>2.9310504000000001E-2</v>
      </c>
      <c r="H54" s="159">
        <v>9.9560189000000004E-3</v>
      </c>
      <c r="I54" s="159">
        <v>1.1365012999999999</v>
      </c>
      <c r="J54" s="159">
        <v>8.0771361999999993E-6</v>
      </c>
      <c r="K54" s="159">
        <v>0</v>
      </c>
      <c r="L54" s="159">
        <v>0</v>
      </c>
      <c r="M54" s="159">
        <v>0</v>
      </c>
      <c r="N54" s="159">
        <v>0</v>
      </c>
      <c r="O54" s="52">
        <f t="shared" si="1"/>
        <v>6.33391437037037</v>
      </c>
      <c r="P54" s="173">
        <v>0.2669144</v>
      </c>
      <c r="Q54" s="173">
        <v>7.0925630000000003E-2</v>
      </c>
      <c r="R54" s="173">
        <v>1.4013529999999999E-5</v>
      </c>
      <c r="S54" s="173">
        <v>2.8157557E-6</v>
      </c>
      <c r="T54" s="173">
        <v>1.3753440999999999E-3</v>
      </c>
      <c r="U54" s="173">
        <v>4.4784318999999996E-3</v>
      </c>
      <c r="V54" s="173">
        <v>6.3774264000000004E-3</v>
      </c>
      <c r="W54" s="173">
        <v>5.4106279000000002E-3</v>
      </c>
      <c r="X54" s="173">
        <v>7.0789193E-3</v>
      </c>
      <c r="Y54" s="173">
        <v>0.11657723</v>
      </c>
      <c r="Z54" s="173">
        <v>0</v>
      </c>
      <c r="AA54" s="173">
        <v>0</v>
      </c>
      <c r="AB54" s="173">
        <v>5.4673920000000001E-2</v>
      </c>
      <c r="AC54" s="173">
        <v>3.9973523999999998E-8</v>
      </c>
    </row>
    <row r="55" spans="1:29" x14ac:dyDescent="0.25">
      <c r="A55" t="s">
        <v>5770</v>
      </c>
      <c r="B55" s="159" t="s">
        <v>5946</v>
      </c>
      <c r="C55" s="159">
        <v>0.51855547000000002</v>
      </c>
      <c r="D55" s="159">
        <v>0.16762996999999999</v>
      </c>
      <c r="E55" s="159">
        <v>9.8769392999999997E-2</v>
      </c>
      <c r="F55" s="159">
        <v>1.2881614999999999E-4</v>
      </c>
      <c r="G55" s="159">
        <v>6.0945241000000001E-3</v>
      </c>
      <c r="H55" s="159">
        <v>2.0356625999999999E-3</v>
      </c>
      <c r="I55" s="159">
        <v>0.24389556000000001</v>
      </c>
      <c r="J55" s="159">
        <v>1.5397042E-6</v>
      </c>
      <c r="K55" s="159">
        <v>0</v>
      </c>
      <c r="L55" s="159">
        <v>0</v>
      </c>
      <c r="M55" s="159">
        <v>0</v>
      </c>
      <c r="N55" s="159">
        <v>0</v>
      </c>
      <c r="O55" s="52">
        <f t="shared" si="1"/>
        <v>1.2417034814814814</v>
      </c>
      <c r="P55" s="173">
        <v>4.4864993999999998E-2</v>
      </c>
      <c r="Q55" s="173">
        <v>1.3913023E-2</v>
      </c>
      <c r="R55" s="173">
        <v>2.5931165999999999E-6</v>
      </c>
      <c r="S55" s="173">
        <v>5.8141576999999998E-7</v>
      </c>
      <c r="T55" s="173">
        <v>3.7990661000000001E-4</v>
      </c>
      <c r="U55" s="173">
        <v>8.5517252000000005E-4</v>
      </c>
      <c r="V55" s="173">
        <v>9.8826824999999991E-4</v>
      </c>
      <c r="W55" s="173">
        <v>3.1991288000000001E-3</v>
      </c>
      <c r="X55" s="173">
        <v>1.4216532E-3</v>
      </c>
      <c r="Y55" s="173">
        <v>2.4104563999999998E-2</v>
      </c>
      <c r="Z55" s="173">
        <v>0</v>
      </c>
      <c r="AA55" s="173">
        <v>0</v>
      </c>
      <c r="AB55" s="173">
        <v>0</v>
      </c>
      <c r="AC55" s="173">
        <v>1.0338317E-7</v>
      </c>
    </row>
    <row r="56" spans="1:29" x14ac:dyDescent="0.25">
      <c r="A56" t="s">
        <v>5770</v>
      </c>
      <c r="B56" s="159" t="s">
        <v>5947</v>
      </c>
      <c r="C56" s="159">
        <v>0.37085723999999998</v>
      </c>
      <c r="D56" s="159">
        <v>7.1173582999999999E-2</v>
      </c>
      <c r="E56" s="159">
        <v>5.4049065E-2</v>
      </c>
      <c r="F56" s="159">
        <v>1.1441599E-4</v>
      </c>
      <c r="G56" s="159">
        <v>5.3241184000000002E-3</v>
      </c>
      <c r="H56" s="159">
        <v>1.4539934999999999E-3</v>
      </c>
      <c r="I56" s="159">
        <v>0.23874090000000001</v>
      </c>
      <c r="J56" s="159">
        <v>1.1712936999999999E-6</v>
      </c>
      <c r="K56" s="159">
        <v>0</v>
      </c>
      <c r="L56" s="159">
        <v>0</v>
      </c>
      <c r="M56" s="159">
        <v>0</v>
      </c>
      <c r="N56" s="159">
        <v>0</v>
      </c>
      <c r="O56" s="52">
        <f t="shared" si="1"/>
        <v>0.52721172592592591</v>
      </c>
      <c r="P56" s="173">
        <v>2.9658180999999999E-2</v>
      </c>
      <c r="Q56" s="173">
        <v>5.8679008E-3</v>
      </c>
      <c r="R56" s="173">
        <v>1.4230916E-6</v>
      </c>
      <c r="S56" s="173">
        <v>5.2394067000000001E-7</v>
      </c>
      <c r="T56" s="173">
        <v>2.5006969000000002E-4</v>
      </c>
      <c r="U56" s="173">
        <v>4.4041384999999998E-4</v>
      </c>
      <c r="V56" s="173">
        <v>7.9782557000000005E-4</v>
      </c>
      <c r="W56" s="173">
        <v>6.8265879000000004E-4</v>
      </c>
      <c r="X56" s="173">
        <v>1.0827694000000001E-3</v>
      </c>
      <c r="Y56" s="173">
        <v>2.0534586000000001E-2</v>
      </c>
      <c r="Z56" s="173">
        <v>0</v>
      </c>
      <c r="AA56" s="173">
        <v>0</v>
      </c>
      <c r="AB56" s="173">
        <v>0</v>
      </c>
      <c r="AC56" s="173">
        <v>8.9009695E-9</v>
      </c>
    </row>
    <row r="57" spans="1:29" x14ac:dyDescent="0.25">
      <c r="A57" t="s">
        <v>5770</v>
      </c>
      <c r="B57" s="159" t="s">
        <v>5948</v>
      </c>
      <c r="C57" s="159">
        <v>0.41336799000000002</v>
      </c>
      <c r="D57" s="159">
        <v>0.25236872999999999</v>
      </c>
      <c r="E57" s="159">
        <v>8.1917500000000004E-2</v>
      </c>
      <c r="F57" s="159">
        <v>5.5116720000000002E-5</v>
      </c>
      <c r="G57" s="159">
        <v>4.7096592999999999E-2</v>
      </c>
      <c r="H57" s="159">
        <v>4.1438320000000001E-3</v>
      </c>
      <c r="I57" s="159">
        <v>2.7094335000000001E-2</v>
      </c>
      <c r="J57" s="159">
        <v>6.6E-4</v>
      </c>
      <c r="K57" s="159">
        <v>3.1887999999999997E-5</v>
      </c>
      <c r="L57" s="159">
        <v>0</v>
      </c>
      <c r="M57" s="159">
        <v>0</v>
      </c>
      <c r="N57" s="159">
        <v>0</v>
      </c>
      <c r="O57" s="52">
        <f t="shared" si="1"/>
        <v>1.8693979999999997</v>
      </c>
      <c r="P57" s="173">
        <v>6.5258456000000006E-2</v>
      </c>
      <c r="Q57" s="173">
        <v>2.1089496999999999E-2</v>
      </c>
      <c r="R57" s="173">
        <v>2.2487861999999999E-6</v>
      </c>
      <c r="S57" s="173">
        <v>3.6254399999999997E-8</v>
      </c>
      <c r="T57" s="173">
        <v>1.0329006999999999E-2</v>
      </c>
      <c r="U57" s="173">
        <v>6.4278611E-4</v>
      </c>
      <c r="V57" s="173">
        <v>1.1502160999999999E-3</v>
      </c>
      <c r="W57" s="173">
        <v>5.3188134000000005E-4</v>
      </c>
      <c r="X57" s="173">
        <v>3.7171308999999998E-3</v>
      </c>
      <c r="Y57" s="173">
        <v>2.7795652000000001E-2</v>
      </c>
      <c r="Z57" s="173">
        <v>0</v>
      </c>
      <c r="AA57" s="173">
        <v>0</v>
      </c>
      <c r="AB57" s="173">
        <v>0</v>
      </c>
      <c r="AC57" s="173">
        <v>0</v>
      </c>
    </row>
    <row r="58" spans="1:29" x14ac:dyDescent="0.25">
      <c r="A58" t="s">
        <v>5770</v>
      </c>
      <c r="B58" s="159" t="s">
        <v>5949</v>
      </c>
      <c r="C58" s="159">
        <v>12.764279999999999</v>
      </c>
      <c r="D58" s="159">
        <v>0.55592602000000002</v>
      </c>
      <c r="E58" s="159">
        <v>11.855294000000001</v>
      </c>
      <c r="F58" s="159">
        <v>1.8161215000000001E-2</v>
      </c>
      <c r="G58" s="159">
        <v>7.2939505E-4</v>
      </c>
      <c r="H58" s="159">
        <v>2.591512E-2</v>
      </c>
      <c r="I58" s="159">
        <v>0.30820572000000002</v>
      </c>
      <c r="J58" s="159">
        <v>0</v>
      </c>
      <c r="K58" s="159">
        <v>4.8340000000000001E-5</v>
      </c>
      <c r="L58" s="159">
        <v>0</v>
      </c>
      <c r="M58" s="159">
        <v>0</v>
      </c>
      <c r="N58" s="159">
        <v>0</v>
      </c>
      <c r="O58" s="52">
        <f t="shared" si="1"/>
        <v>4.1179705185185185</v>
      </c>
      <c r="P58" s="173">
        <v>1.2358438</v>
      </c>
      <c r="Q58" s="173">
        <v>4.6379572000000001E-2</v>
      </c>
      <c r="R58" s="173">
        <v>3.4467219000000002E-4</v>
      </c>
      <c r="S58" s="173">
        <v>5.2010375999999999E-7</v>
      </c>
      <c r="T58" s="173">
        <v>1.8244700999999999E-2</v>
      </c>
      <c r="U58" s="173">
        <v>2.4986577999999999E-2</v>
      </c>
      <c r="V58" s="173">
        <v>0.31237092</v>
      </c>
      <c r="W58" s="173">
        <v>7.4329390999999995E-2</v>
      </c>
      <c r="X58" s="173">
        <v>0.73011979000000005</v>
      </c>
      <c r="Y58" s="173">
        <v>2.9067678E-2</v>
      </c>
      <c r="Z58" s="173">
        <v>0</v>
      </c>
      <c r="AA58" s="173">
        <v>0</v>
      </c>
      <c r="AB58" s="173">
        <v>0</v>
      </c>
      <c r="AC58" s="173">
        <v>0</v>
      </c>
    </row>
    <row r="59" spans="1:29" x14ac:dyDescent="0.25">
      <c r="A59" t="s">
        <v>5770</v>
      </c>
      <c r="B59" s="159" t="s">
        <v>5950</v>
      </c>
      <c r="C59" s="159">
        <v>1.0387816000000001</v>
      </c>
      <c r="D59" s="159">
        <v>0.48611747999999999</v>
      </c>
      <c r="E59" s="159">
        <v>0.29879361999999998</v>
      </c>
      <c r="F59" s="159">
        <v>1.8544920999999999E-4</v>
      </c>
      <c r="G59" s="159">
        <v>1.5424785E-2</v>
      </c>
      <c r="H59" s="159">
        <v>3.913115E-3</v>
      </c>
      <c r="I59" s="159">
        <v>0.23434142999999999</v>
      </c>
      <c r="J59" s="159">
        <v>5.7493976000000001E-6</v>
      </c>
      <c r="K59" s="159">
        <v>0</v>
      </c>
      <c r="L59" s="159">
        <v>0</v>
      </c>
      <c r="M59" s="159">
        <v>0</v>
      </c>
      <c r="N59" s="159">
        <v>0</v>
      </c>
      <c r="O59" s="52">
        <f t="shared" si="1"/>
        <v>3.600870222222222</v>
      </c>
      <c r="P59" s="173">
        <v>9.1714538999999998E-2</v>
      </c>
      <c r="Q59" s="173">
        <v>4.0390623E-2</v>
      </c>
      <c r="R59" s="173">
        <v>7.7955728999999999E-6</v>
      </c>
      <c r="S59" s="173">
        <v>8.7051999999999999E-7</v>
      </c>
      <c r="T59" s="173">
        <v>5.3568539999999997E-4</v>
      </c>
      <c r="U59" s="173">
        <v>2.5827069E-3</v>
      </c>
      <c r="V59" s="173">
        <v>1.5271887000000001E-3</v>
      </c>
      <c r="W59" s="173">
        <v>3.2147526000000002E-3</v>
      </c>
      <c r="X59" s="173">
        <v>3.3871077000000001E-3</v>
      </c>
      <c r="Y59" s="173">
        <v>4.0067802E-2</v>
      </c>
      <c r="Z59" s="173">
        <v>0</v>
      </c>
      <c r="AA59" s="173">
        <v>0</v>
      </c>
      <c r="AB59" s="173">
        <v>0</v>
      </c>
      <c r="AC59" s="173">
        <v>7.1596568999999999E-9</v>
      </c>
    </row>
    <row r="60" spans="1:29" x14ac:dyDescent="0.25">
      <c r="A60" t="s">
        <v>5770</v>
      </c>
      <c r="B60" s="159" t="s">
        <v>5951</v>
      </c>
      <c r="C60" s="159">
        <v>0.72511133999999999</v>
      </c>
      <c r="D60" s="159">
        <v>0.33369707999999998</v>
      </c>
      <c r="E60" s="159">
        <v>0.18440316000000001</v>
      </c>
      <c r="F60" s="159">
        <v>2.4678606000000001E-4</v>
      </c>
      <c r="G60" s="159">
        <v>8.1007179000000002E-3</v>
      </c>
      <c r="H60" s="159">
        <v>3.4104294000000001E-3</v>
      </c>
      <c r="I60" s="159">
        <v>0.19524806</v>
      </c>
      <c r="J60" s="159">
        <v>5.1039522999999999E-6</v>
      </c>
      <c r="K60" s="159">
        <v>0</v>
      </c>
      <c r="L60" s="159">
        <v>0</v>
      </c>
      <c r="M60" s="159">
        <v>0</v>
      </c>
      <c r="N60" s="159">
        <v>0</v>
      </c>
      <c r="O60" s="52">
        <f t="shared" si="1"/>
        <v>2.4718302222222217</v>
      </c>
      <c r="P60" s="173">
        <v>6.4020351000000003E-2</v>
      </c>
      <c r="Q60" s="173">
        <v>2.7749642000000001E-2</v>
      </c>
      <c r="R60" s="173">
        <v>4.7955623000000003E-6</v>
      </c>
      <c r="S60" s="173">
        <v>8.6821944000000001E-7</v>
      </c>
      <c r="T60" s="173">
        <v>4.9244733999999997E-4</v>
      </c>
      <c r="U60" s="173">
        <v>1.6085393000000001E-3</v>
      </c>
      <c r="V60" s="173">
        <v>1.6058405E-3</v>
      </c>
      <c r="W60" s="173">
        <v>4.3770954000000003E-3</v>
      </c>
      <c r="X60" s="173">
        <v>2.1002314999999999E-3</v>
      </c>
      <c r="Y60" s="173">
        <v>2.6080781000000001E-2</v>
      </c>
      <c r="Z60" s="173">
        <v>0</v>
      </c>
      <c r="AA60" s="173">
        <v>0</v>
      </c>
      <c r="AB60" s="173">
        <v>0</v>
      </c>
      <c r="AC60" s="173">
        <v>1.0990334E-7</v>
      </c>
    </row>
    <row r="61" spans="1:29" x14ac:dyDescent="0.25">
      <c r="A61" t="s">
        <v>5770</v>
      </c>
      <c r="B61" s="159" t="s">
        <v>5952</v>
      </c>
      <c r="C61" s="159">
        <v>0.93050188</v>
      </c>
      <c r="D61" s="159">
        <v>0.45015255999999998</v>
      </c>
      <c r="E61" s="159">
        <v>0.29954497000000002</v>
      </c>
      <c r="F61" s="159">
        <v>4.2240406000000001E-4</v>
      </c>
      <c r="G61" s="159">
        <v>1.2601686000000001E-2</v>
      </c>
      <c r="H61" s="159">
        <v>4.1504610999999999E-3</v>
      </c>
      <c r="I61" s="159">
        <v>0.16361903</v>
      </c>
      <c r="J61" s="159">
        <v>1.0762687000000001E-5</v>
      </c>
      <c r="K61" s="159">
        <v>0</v>
      </c>
      <c r="L61" s="159">
        <v>0</v>
      </c>
      <c r="M61" s="159">
        <v>0</v>
      </c>
      <c r="N61" s="159">
        <v>0</v>
      </c>
      <c r="O61" s="52">
        <f t="shared" si="1"/>
        <v>3.3344634074074069</v>
      </c>
      <c r="P61" s="173">
        <v>0.22247748000000001</v>
      </c>
      <c r="Q61" s="173">
        <v>3.7366956999999999E-2</v>
      </c>
      <c r="R61" s="173">
        <v>7.8108812999999995E-6</v>
      </c>
      <c r="S61" s="173">
        <v>9.2229974999999999E-7</v>
      </c>
      <c r="T61" s="173">
        <v>5.1974270999999997E-3</v>
      </c>
      <c r="U61" s="173">
        <v>2.6661237000000001E-3</v>
      </c>
      <c r="V61" s="173">
        <v>2.0359187000000001E-3</v>
      </c>
      <c r="W61" s="173">
        <v>0.13810359</v>
      </c>
      <c r="X61" s="173">
        <v>2.3426395999999999E-3</v>
      </c>
      <c r="Y61" s="173">
        <v>3.4744724999999997E-2</v>
      </c>
      <c r="Z61" s="173">
        <v>0</v>
      </c>
      <c r="AA61" s="173">
        <v>0</v>
      </c>
      <c r="AB61" s="173">
        <v>0</v>
      </c>
      <c r="AC61" s="173">
        <v>1.1364102000000001E-5</v>
      </c>
    </row>
    <row r="62" spans="1:29" x14ac:dyDescent="0.25">
      <c r="A62" t="s">
        <v>5770</v>
      </c>
      <c r="B62" s="159" t="s">
        <v>5953</v>
      </c>
      <c r="C62" s="159">
        <v>0.84371311999999998</v>
      </c>
      <c r="D62" s="159">
        <v>0.41626102999999998</v>
      </c>
      <c r="E62" s="159">
        <v>0.26698223999999998</v>
      </c>
      <c r="F62" s="159">
        <v>1.584928E-3</v>
      </c>
      <c r="G62" s="159">
        <v>1.2310424E-2</v>
      </c>
      <c r="H62" s="159">
        <v>4.9651067000000002E-3</v>
      </c>
      <c r="I62" s="159">
        <v>0.14159757000000001</v>
      </c>
      <c r="J62" s="159">
        <v>1.1819180000000001E-5</v>
      </c>
      <c r="K62" s="159">
        <v>0</v>
      </c>
      <c r="L62" s="159">
        <v>0</v>
      </c>
      <c r="M62" s="159">
        <v>0</v>
      </c>
      <c r="N62" s="159">
        <v>0</v>
      </c>
      <c r="O62" s="52">
        <f t="shared" si="1"/>
        <v>3.0834150370370366</v>
      </c>
      <c r="P62" s="173">
        <v>0.11155709</v>
      </c>
      <c r="Q62" s="173">
        <v>3.4608445000000002E-2</v>
      </c>
      <c r="R62" s="173">
        <v>6.9945020000000002E-6</v>
      </c>
      <c r="S62" s="173">
        <v>7.4416998999999999E-7</v>
      </c>
      <c r="T62" s="173">
        <v>1.6755660000000001E-3</v>
      </c>
      <c r="U62" s="173">
        <v>2.4174197999999999E-3</v>
      </c>
      <c r="V62" s="173">
        <v>4.5697749999999999E-3</v>
      </c>
      <c r="W62" s="173">
        <v>3.6612943000000002E-2</v>
      </c>
      <c r="X62" s="173">
        <v>2.6104361999999999E-3</v>
      </c>
      <c r="Y62" s="173">
        <v>2.9044429E-2</v>
      </c>
      <c r="Z62" s="173">
        <v>0</v>
      </c>
      <c r="AA62" s="173">
        <v>0</v>
      </c>
      <c r="AB62" s="173">
        <v>0</v>
      </c>
      <c r="AC62" s="173">
        <v>1.0342385E-5</v>
      </c>
    </row>
    <row r="63" spans="1:29" x14ac:dyDescent="0.25">
      <c r="A63" t="s">
        <v>5770</v>
      </c>
      <c r="B63" s="159" t="s">
        <v>5954</v>
      </c>
      <c r="C63" s="159">
        <v>0.94081583000000002</v>
      </c>
      <c r="D63" s="159">
        <v>0.44837191999999998</v>
      </c>
      <c r="E63" s="159">
        <v>0.30531816000000001</v>
      </c>
      <c r="F63" s="159">
        <v>1.5736177999999999E-4</v>
      </c>
      <c r="G63" s="159">
        <v>1.4083221999999999E-2</v>
      </c>
      <c r="H63" s="159">
        <v>3.8379381E-3</v>
      </c>
      <c r="I63" s="159">
        <v>0.16903539000000001</v>
      </c>
      <c r="J63" s="159">
        <v>1.1839956E-5</v>
      </c>
      <c r="K63" s="159">
        <v>0</v>
      </c>
      <c r="L63" s="159">
        <v>0</v>
      </c>
      <c r="M63" s="159">
        <v>0</v>
      </c>
      <c r="N63" s="159">
        <v>0</v>
      </c>
      <c r="O63" s="52">
        <f t="shared" si="1"/>
        <v>3.321273481481481</v>
      </c>
      <c r="P63" s="173">
        <v>0.12339254</v>
      </c>
      <c r="Q63" s="173">
        <v>3.7234370000000003E-2</v>
      </c>
      <c r="R63" s="173">
        <v>7.9664630999999994E-6</v>
      </c>
      <c r="S63" s="173">
        <v>8.7977478000000002E-7</v>
      </c>
      <c r="T63" s="173">
        <v>1.9221621999999999E-3</v>
      </c>
      <c r="U63" s="173">
        <v>2.6857177E-3</v>
      </c>
      <c r="V63" s="173">
        <v>1.4702991E-3</v>
      </c>
      <c r="W63" s="173">
        <v>4.2368805000000002E-2</v>
      </c>
      <c r="X63" s="173">
        <v>2.430813E-3</v>
      </c>
      <c r="Y63" s="173">
        <v>3.5258307000000003E-2</v>
      </c>
      <c r="Z63" s="173">
        <v>0</v>
      </c>
      <c r="AA63" s="173">
        <v>0</v>
      </c>
      <c r="AB63" s="173">
        <v>0</v>
      </c>
      <c r="AC63" s="173">
        <v>1.322278E-5</v>
      </c>
    </row>
    <row r="64" spans="1:29" x14ac:dyDescent="0.25">
      <c r="A64" t="s">
        <v>5770</v>
      </c>
      <c r="B64" s="159" t="s">
        <v>5955</v>
      </c>
      <c r="C64" s="159">
        <v>0.49033651</v>
      </c>
      <c r="D64" s="159">
        <v>0.13574459</v>
      </c>
      <c r="E64" s="159">
        <v>0.20700753999999999</v>
      </c>
      <c r="F64" s="159">
        <v>1.3879033E-4</v>
      </c>
      <c r="G64" s="159">
        <v>2.6216808000000002E-3</v>
      </c>
      <c r="H64" s="159">
        <v>9.0033515999999995E-4</v>
      </c>
      <c r="I64" s="159">
        <v>0.14392272</v>
      </c>
      <c r="J64" s="159">
        <v>8.4970386000000002E-7</v>
      </c>
      <c r="K64" s="159">
        <v>0</v>
      </c>
      <c r="L64" s="159">
        <v>0</v>
      </c>
      <c r="M64" s="159">
        <v>0</v>
      </c>
      <c r="N64" s="159">
        <v>0</v>
      </c>
      <c r="O64" s="52">
        <f t="shared" si="1"/>
        <v>1.0055154814814815</v>
      </c>
      <c r="P64" s="173">
        <v>4.6054688000000003E-2</v>
      </c>
      <c r="Q64" s="173">
        <v>1.1048251E-2</v>
      </c>
      <c r="R64" s="173">
        <v>5.3514898999999997E-6</v>
      </c>
      <c r="S64" s="173">
        <v>4.3530892999999998E-7</v>
      </c>
      <c r="T64" s="173">
        <v>1.9331999000000001E-4</v>
      </c>
      <c r="U64" s="173">
        <v>1.7767828E-3</v>
      </c>
      <c r="V64" s="173">
        <v>7.0382615999999996E-4</v>
      </c>
      <c r="W64" s="173">
        <v>5.8879243999999996E-4</v>
      </c>
      <c r="X64" s="173">
        <v>6.6052885000000003E-4</v>
      </c>
      <c r="Y64" s="173">
        <v>3.1077397999999999E-2</v>
      </c>
      <c r="Z64" s="173">
        <v>0</v>
      </c>
      <c r="AA64" s="173">
        <v>0</v>
      </c>
      <c r="AB64" s="173">
        <v>0</v>
      </c>
      <c r="AC64" s="173">
        <v>3.3219992000000001E-9</v>
      </c>
    </row>
    <row r="65" spans="1:29" x14ac:dyDescent="0.25">
      <c r="A65" t="s">
        <v>5770</v>
      </c>
      <c r="B65" s="159" t="s">
        <v>5956</v>
      </c>
      <c r="C65" s="159">
        <v>0.48532318000000002</v>
      </c>
      <c r="D65" s="159">
        <v>0.13230684000000001</v>
      </c>
      <c r="E65" s="159">
        <v>0.20286443000000001</v>
      </c>
      <c r="F65" s="159">
        <v>1.3780815999999999E-4</v>
      </c>
      <c r="G65" s="159">
        <v>2.7545846999999998E-3</v>
      </c>
      <c r="H65" s="159">
        <v>9.5408964000000002E-4</v>
      </c>
      <c r="I65" s="159">
        <v>0.14630454000000001</v>
      </c>
      <c r="J65" s="159">
        <v>8.8984418E-7</v>
      </c>
      <c r="K65" s="159">
        <v>0</v>
      </c>
      <c r="L65" s="159">
        <v>0</v>
      </c>
      <c r="M65" s="159">
        <v>0</v>
      </c>
      <c r="N65" s="159">
        <v>0</v>
      </c>
      <c r="O65" s="52">
        <f t="shared" si="1"/>
        <v>0.98005066666666663</v>
      </c>
      <c r="P65" s="173">
        <v>4.5405951999999999E-2</v>
      </c>
      <c r="Q65" s="173">
        <v>1.0766835000000001E-2</v>
      </c>
      <c r="R65" s="173">
        <v>5.2454368000000003E-6</v>
      </c>
      <c r="S65" s="173">
        <v>4.3883227E-7</v>
      </c>
      <c r="T65" s="173">
        <v>1.9613909999999999E-4</v>
      </c>
      <c r="U65" s="173">
        <v>1.7420606999999999E-3</v>
      </c>
      <c r="V65" s="173">
        <v>7.0759017999999995E-4</v>
      </c>
      <c r="W65" s="173">
        <v>6.0618146999999998E-4</v>
      </c>
      <c r="X65" s="173">
        <v>6.7719090000000002E-4</v>
      </c>
      <c r="Y65" s="173">
        <v>3.0704267E-2</v>
      </c>
      <c r="Z65" s="173">
        <v>0</v>
      </c>
      <c r="AA65" s="173">
        <v>0</v>
      </c>
      <c r="AB65" s="173">
        <v>0</v>
      </c>
      <c r="AC65" s="173">
        <v>3.4885703000000002E-9</v>
      </c>
    </row>
    <row r="66" spans="1:29" x14ac:dyDescent="0.25">
      <c r="A66" t="s">
        <v>5770</v>
      </c>
      <c r="B66" s="159" t="s">
        <v>5957</v>
      </c>
      <c r="C66" s="159">
        <v>15.255988</v>
      </c>
      <c r="D66" s="159">
        <v>7.2539653999999995E-2</v>
      </c>
      <c r="E66" s="159">
        <v>14.289823999999999</v>
      </c>
      <c r="F66" s="159">
        <v>9.5741326999999998E-5</v>
      </c>
      <c r="G66" s="159">
        <v>1.3610801E-2</v>
      </c>
      <c r="H66" s="159">
        <v>0.64386149999999998</v>
      </c>
      <c r="I66" s="159">
        <v>0.23605543000000001</v>
      </c>
      <c r="J66" s="159">
        <v>1.1628088000000001E-6</v>
      </c>
      <c r="K66" s="159">
        <v>0</v>
      </c>
      <c r="L66" s="159">
        <v>0</v>
      </c>
      <c r="M66" s="159">
        <v>0</v>
      </c>
      <c r="N66" s="159">
        <v>0</v>
      </c>
      <c r="O66" s="52">
        <f t="shared" si="1"/>
        <v>0.53733077037037025</v>
      </c>
      <c r="P66" s="173">
        <v>1.3957184</v>
      </c>
      <c r="Q66" s="173">
        <v>5.9835983999999998E-3</v>
      </c>
      <c r="R66" s="173">
        <v>4.1566733000000003E-4</v>
      </c>
      <c r="S66" s="173">
        <v>5.0833838999999999E-7</v>
      </c>
      <c r="T66" s="173">
        <v>2.4301022000000001E-4</v>
      </c>
      <c r="U66" s="173">
        <v>6.0270773999999999E-2</v>
      </c>
      <c r="V66" s="173">
        <v>0.37364624000000002</v>
      </c>
      <c r="W66" s="173">
        <v>4.8597533999999998E-2</v>
      </c>
      <c r="X66" s="173">
        <v>0.88650066999999999</v>
      </c>
      <c r="Y66" s="173">
        <v>2.0060372E-2</v>
      </c>
      <c r="Z66" s="173">
        <v>0</v>
      </c>
      <c r="AA66" s="173">
        <v>0</v>
      </c>
      <c r="AB66" s="173">
        <v>0</v>
      </c>
      <c r="AC66" s="173">
        <v>7.7667577999999997E-10</v>
      </c>
    </row>
    <row r="67" spans="1:29" x14ac:dyDescent="0.25">
      <c r="A67" t="s">
        <v>5770</v>
      </c>
      <c r="B67" s="159" t="s">
        <v>5958</v>
      </c>
      <c r="C67" s="159">
        <v>0.63458720000000002</v>
      </c>
      <c r="D67" s="159">
        <v>0.23377903</v>
      </c>
      <c r="E67" s="159">
        <v>0.11034682</v>
      </c>
      <c r="F67" s="159">
        <v>1.3977780999999999E-4</v>
      </c>
      <c r="G67" s="159">
        <v>8.5277960000000007E-3</v>
      </c>
      <c r="H67" s="159">
        <v>2.5200069999999999E-3</v>
      </c>
      <c r="I67" s="159">
        <v>0.27926635999999999</v>
      </c>
      <c r="J67" s="159">
        <v>7.4085121999999997E-6</v>
      </c>
      <c r="K67" s="159">
        <v>0</v>
      </c>
      <c r="L67" s="159">
        <v>0</v>
      </c>
      <c r="M67" s="159">
        <v>0</v>
      </c>
      <c r="N67" s="159">
        <v>0</v>
      </c>
      <c r="O67" s="52">
        <f t="shared" si="1"/>
        <v>1.7316965185185185</v>
      </c>
      <c r="P67" s="173">
        <v>5.1491410000000001E-2</v>
      </c>
      <c r="Q67" s="173">
        <v>1.9474581000000001E-2</v>
      </c>
      <c r="R67" s="173">
        <v>2.9209111999999998E-6</v>
      </c>
      <c r="S67" s="173">
        <v>9.7419112999999993E-7</v>
      </c>
      <c r="T67" s="173">
        <v>5.1343120999999999E-4</v>
      </c>
      <c r="U67" s="173">
        <v>9.0284247999999998E-4</v>
      </c>
      <c r="V67" s="173">
        <v>1.2743378E-3</v>
      </c>
      <c r="W67" s="173">
        <v>1.7637796E-3</v>
      </c>
      <c r="X67" s="173">
        <v>2.0412138999999999E-3</v>
      </c>
      <c r="Y67" s="173">
        <v>2.5517318000000001E-2</v>
      </c>
      <c r="Z67" s="173">
        <v>0</v>
      </c>
      <c r="AA67" s="173">
        <v>0</v>
      </c>
      <c r="AB67" s="173">
        <v>0</v>
      </c>
      <c r="AC67" s="173">
        <v>1.069329E-8</v>
      </c>
    </row>
    <row r="68" spans="1:29" x14ac:dyDescent="0.25">
      <c r="A68" t="s">
        <v>5770</v>
      </c>
      <c r="B68" s="159" t="s">
        <v>5959</v>
      </c>
      <c r="C68" s="159">
        <v>0.39768857000000002</v>
      </c>
      <c r="D68" s="159">
        <v>9.2132367000000007E-2</v>
      </c>
      <c r="E68" s="159">
        <v>6.3813411E-2</v>
      </c>
      <c r="F68" s="159">
        <v>1.1544746E-4</v>
      </c>
      <c r="G68" s="159">
        <v>5.4996602999999996E-3</v>
      </c>
      <c r="H68" s="159">
        <v>1.5793319000000001E-3</v>
      </c>
      <c r="I68" s="159">
        <v>0.23454711</v>
      </c>
      <c r="J68" s="159">
        <v>1.2471966000000001E-6</v>
      </c>
      <c r="K68" s="159">
        <v>0</v>
      </c>
      <c r="L68" s="159">
        <v>0</v>
      </c>
      <c r="M68" s="159">
        <v>0</v>
      </c>
      <c r="N68" s="159">
        <v>0</v>
      </c>
      <c r="O68" s="52">
        <f t="shared" si="1"/>
        <v>0.68246197777777773</v>
      </c>
      <c r="P68" s="173">
        <v>3.2503836000000001E-2</v>
      </c>
      <c r="Q68" s="173">
        <v>7.6183930999999998E-3</v>
      </c>
      <c r="R68" s="173">
        <v>1.6797637E-6</v>
      </c>
      <c r="S68" s="173">
        <v>5.2571471E-7</v>
      </c>
      <c r="T68" s="173">
        <v>2.7331464000000002E-4</v>
      </c>
      <c r="U68" s="173">
        <v>5.2983491999999998E-4</v>
      </c>
      <c r="V68" s="173">
        <v>8.3838806E-4</v>
      </c>
      <c r="W68" s="173">
        <v>1.2210420000000001E-3</v>
      </c>
      <c r="X68" s="173">
        <v>1.1700774E-3</v>
      </c>
      <c r="Y68" s="173">
        <v>2.0850550999999998E-2</v>
      </c>
      <c r="Z68" s="173">
        <v>0</v>
      </c>
      <c r="AA68" s="173">
        <v>0</v>
      </c>
      <c r="AB68" s="173">
        <v>0</v>
      </c>
      <c r="AC68" s="173">
        <v>2.9187757999999999E-8</v>
      </c>
    </row>
    <row r="69" spans="1:29" x14ac:dyDescent="0.25">
      <c r="A69" s="1" t="s">
        <v>6421</v>
      </c>
    </row>
    <row r="70" spans="1:29" x14ac:dyDescent="0.25">
      <c r="A70" t="s">
        <v>5770</v>
      </c>
      <c r="B70" s="159" t="s">
        <v>5960</v>
      </c>
      <c r="C70" s="159">
        <v>0.2534787</v>
      </c>
      <c r="D70" s="159">
        <v>0.18499078999999999</v>
      </c>
      <c r="E70" s="159">
        <v>5.2217380000000001E-2</v>
      </c>
      <c r="F70" s="159">
        <v>2.7178986999999998E-6</v>
      </c>
      <c r="G70" s="159">
        <v>8.9553405000000004E-4</v>
      </c>
      <c r="H70" s="159">
        <v>1.1182408E-2</v>
      </c>
      <c r="I70" s="159">
        <v>1.6675647000000001E-3</v>
      </c>
      <c r="J70" s="159">
        <v>1.6026008999999999E-3</v>
      </c>
      <c r="K70" s="159">
        <v>9.1969999999999997E-4</v>
      </c>
      <c r="L70" s="159">
        <v>0</v>
      </c>
      <c r="M70" s="159">
        <v>0</v>
      </c>
      <c r="N70" s="159">
        <v>0</v>
      </c>
      <c r="O70" s="52">
        <f>D70/0.135</f>
        <v>1.3703021481481479</v>
      </c>
      <c r="P70" s="173">
        <v>7.4937774999999998E-2</v>
      </c>
      <c r="Q70" s="173">
        <v>1.5518841E-2</v>
      </c>
      <c r="R70" s="173">
        <v>1.4089115999999999E-6</v>
      </c>
      <c r="S70" s="173">
        <v>5.2759515000000003E-5</v>
      </c>
      <c r="T70" s="173">
        <v>4.2051882999999998E-2</v>
      </c>
      <c r="U70" s="173">
        <v>1.08026E-3</v>
      </c>
      <c r="V70" s="173">
        <v>5.0492307000000005E-4</v>
      </c>
      <c r="W70" s="173">
        <v>1.3963127000000001E-2</v>
      </c>
      <c r="X70" s="173">
        <v>1.1842669999999999E-3</v>
      </c>
      <c r="Y70" s="173">
        <v>4.5289644000000003E-4</v>
      </c>
      <c r="Z70" s="173">
        <v>0</v>
      </c>
      <c r="AA70" s="173">
        <v>0</v>
      </c>
      <c r="AB70" s="173">
        <v>1.2709993000000001E-4</v>
      </c>
      <c r="AC70" s="173">
        <v>3.0992279000000002E-7</v>
      </c>
    </row>
    <row r="71" spans="1:29" x14ac:dyDescent="0.25">
      <c r="A71" t="s">
        <v>5770</v>
      </c>
      <c r="B71" s="159" t="s">
        <v>5961</v>
      </c>
      <c r="C71" s="159">
        <v>0.36130393</v>
      </c>
      <c r="D71" s="159">
        <v>6.9838462000000004E-2</v>
      </c>
      <c r="E71" s="159">
        <v>5.3328905000000003E-2</v>
      </c>
      <c r="F71" s="159">
        <v>1.1144761999999999E-4</v>
      </c>
      <c r="G71" s="159">
        <v>5.3092039999999997E-3</v>
      </c>
      <c r="H71" s="159">
        <v>1.4501679999999999E-3</v>
      </c>
      <c r="I71" s="159">
        <v>0.23126458</v>
      </c>
      <c r="J71" s="159">
        <v>1.1636916999999999E-6</v>
      </c>
      <c r="K71" s="159">
        <v>0</v>
      </c>
      <c r="L71" s="159">
        <v>0</v>
      </c>
      <c r="M71" s="159">
        <v>0</v>
      </c>
      <c r="N71" s="159">
        <v>0</v>
      </c>
      <c r="O71" s="52">
        <f>D71/0.135</f>
        <v>0.51732194074074078</v>
      </c>
      <c r="P71" s="173">
        <v>2.8852974E-2</v>
      </c>
      <c r="Q71" s="173">
        <v>5.7589357000000004E-3</v>
      </c>
      <c r="R71" s="173">
        <v>1.4039194000000001E-6</v>
      </c>
      <c r="S71" s="173">
        <v>5.0890496E-7</v>
      </c>
      <c r="T71" s="173">
        <v>2.4343858E-4</v>
      </c>
      <c r="U71" s="173">
        <v>4.3613619E-4</v>
      </c>
      <c r="V71" s="173">
        <v>7.7815966999999998E-4</v>
      </c>
      <c r="W71" s="173">
        <v>6.7626296999999998E-4</v>
      </c>
      <c r="X71" s="173">
        <v>1.0582736E-3</v>
      </c>
      <c r="Y71" s="173">
        <v>1.9899845999999999E-2</v>
      </c>
      <c r="Z71" s="173">
        <v>0</v>
      </c>
      <c r="AA71" s="173">
        <v>0</v>
      </c>
      <c r="AB71" s="173">
        <v>0</v>
      </c>
      <c r="AC71" s="173">
        <v>8.8930273999999994E-9</v>
      </c>
    </row>
    <row r="72" spans="1:29" x14ac:dyDescent="0.25">
      <c r="A72" s="1" t="s">
        <v>5962</v>
      </c>
    </row>
    <row r="73" spans="1:29" x14ac:dyDescent="0.25">
      <c r="A73" t="s">
        <v>5770</v>
      </c>
      <c r="B73" s="159" t="s">
        <v>5963</v>
      </c>
      <c r="C73" s="159">
        <v>0.10585591</v>
      </c>
      <c r="D73" s="159">
        <v>4.6126924999999999E-2</v>
      </c>
      <c r="E73" s="159">
        <v>4.0659735000000002E-2</v>
      </c>
      <c r="F73" s="159">
        <v>1.6129273E-6</v>
      </c>
      <c r="G73" s="159">
        <v>2.2596590999999998E-3</v>
      </c>
      <c r="H73" s="159">
        <v>1.4017131E-2</v>
      </c>
      <c r="I73" s="159">
        <v>2.7903203999999999E-3</v>
      </c>
      <c r="J73" s="159">
        <v>5.2894142000000004E-7</v>
      </c>
      <c r="K73" s="159">
        <v>0</v>
      </c>
      <c r="L73" s="159">
        <v>0</v>
      </c>
      <c r="M73" s="159">
        <v>0</v>
      </c>
      <c r="N73" s="159">
        <v>0</v>
      </c>
      <c r="O73" s="52">
        <f t="shared" ref="O73:O89" si="2">D73/0.135</f>
        <v>0.34168092592592592</v>
      </c>
      <c r="P73" s="173">
        <v>6.8222379E-3</v>
      </c>
      <c r="Q73" s="173">
        <v>3.7704957999999998E-3</v>
      </c>
      <c r="R73" s="173">
        <v>1.0665227000000001E-6</v>
      </c>
      <c r="S73" s="173">
        <v>1.9251873999999999E-7</v>
      </c>
      <c r="T73" s="173">
        <v>2.4122840000000002E-5</v>
      </c>
      <c r="U73" s="173">
        <v>1.0055595E-3</v>
      </c>
      <c r="V73" s="173">
        <v>1.7698776E-4</v>
      </c>
      <c r="W73" s="173">
        <v>2.2713972E-4</v>
      </c>
      <c r="X73" s="173">
        <v>3.8451461999999999E-4</v>
      </c>
      <c r="Y73" s="173">
        <v>1.2321572000000001E-3</v>
      </c>
      <c r="Z73" s="173">
        <v>0</v>
      </c>
      <c r="AA73" s="173">
        <v>0</v>
      </c>
      <c r="AB73" s="173">
        <v>0</v>
      </c>
      <c r="AC73" s="173">
        <v>1.4954056E-9</v>
      </c>
    </row>
    <row r="74" spans="1:29" x14ac:dyDescent="0.25">
      <c r="A74" t="s">
        <v>5770</v>
      </c>
      <c r="B74" s="159" t="s">
        <v>5964</v>
      </c>
      <c r="C74" s="159">
        <v>0.19012367999999999</v>
      </c>
      <c r="D74" s="159">
        <v>9.1821943000000003E-2</v>
      </c>
      <c r="E74" s="159">
        <v>8.2036563000000007E-2</v>
      </c>
      <c r="F74" s="159">
        <v>1.0225919E-6</v>
      </c>
      <c r="G74" s="159">
        <v>2.2851025E-4</v>
      </c>
      <c r="H74" s="159">
        <v>1.3803085E-2</v>
      </c>
      <c r="I74" s="159">
        <v>2.2323053000000001E-3</v>
      </c>
      <c r="J74" s="159">
        <v>2.5163434E-7</v>
      </c>
      <c r="K74" s="159">
        <v>0</v>
      </c>
      <c r="L74" s="159">
        <v>0</v>
      </c>
      <c r="M74" s="159">
        <v>0</v>
      </c>
      <c r="N74" s="159">
        <v>0</v>
      </c>
      <c r="O74" s="52">
        <f t="shared" si="2"/>
        <v>0.68016254074074067</v>
      </c>
      <c r="P74" s="173">
        <v>2.5953940000000002E-2</v>
      </c>
      <c r="Q74" s="173">
        <v>7.6668227E-3</v>
      </c>
      <c r="R74" s="173">
        <v>2.1481501999999998E-6</v>
      </c>
      <c r="S74" s="173">
        <v>1.1753416E-7</v>
      </c>
      <c r="T74" s="173">
        <v>6.6588832000000003E-4</v>
      </c>
      <c r="U74" s="173">
        <v>1.3652279E-3</v>
      </c>
      <c r="V74" s="173">
        <v>2.3747239000000001E-4</v>
      </c>
      <c r="W74" s="173">
        <v>1.4077271000000001E-2</v>
      </c>
      <c r="X74" s="173">
        <v>6.0120997000000004E-4</v>
      </c>
      <c r="Y74" s="173">
        <v>1.3377821000000001E-3</v>
      </c>
      <c r="Z74" s="173">
        <v>0</v>
      </c>
      <c r="AA74" s="173">
        <v>0</v>
      </c>
      <c r="AB74" s="173">
        <v>0</v>
      </c>
      <c r="AC74" s="173">
        <v>8.0143859000000005E-11</v>
      </c>
    </row>
    <row r="75" spans="1:29" x14ac:dyDescent="0.25">
      <c r="A75" t="s">
        <v>5770</v>
      </c>
      <c r="B75" s="159" t="s">
        <v>5965</v>
      </c>
      <c r="C75" s="159">
        <v>3.4881435000000002E-2</v>
      </c>
      <c r="D75" s="159">
        <v>2.2270957000000001E-2</v>
      </c>
      <c r="E75" s="159">
        <v>2.9451188999999999E-3</v>
      </c>
      <c r="F75" s="159">
        <v>1.25789E-6</v>
      </c>
      <c r="G75" s="159">
        <v>2.1788465000000001E-4</v>
      </c>
      <c r="H75" s="159">
        <v>7.1081657999999999E-3</v>
      </c>
      <c r="I75" s="159">
        <v>2.3376360000000001E-3</v>
      </c>
      <c r="J75" s="159">
        <v>4.1391764000000001E-7</v>
      </c>
      <c r="K75" s="159">
        <v>0</v>
      </c>
      <c r="L75" s="159">
        <v>0</v>
      </c>
      <c r="M75" s="159">
        <v>0</v>
      </c>
      <c r="N75" s="159">
        <v>0</v>
      </c>
      <c r="O75" s="52">
        <f t="shared" si="2"/>
        <v>0.16497005185185185</v>
      </c>
      <c r="P75" s="173">
        <v>3.4790173000000001E-3</v>
      </c>
      <c r="Q75" s="173">
        <v>1.7775289000000001E-3</v>
      </c>
      <c r="R75" s="173">
        <v>7.8656301000000006E-8</v>
      </c>
      <c r="S75" s="173">
        <v>1.9338416000000001E-8</v>
      </c>
      <c r="T75" s="173">
        <v>1.7520709000000001E-5</v>
      </c>
      <c r="U75" s="173">
        <v>3.7539833000000002E-4</v>
      </c>
      <c r="V75" s="173">
        <v>2.7063978E-5</v>
      </c>
      <c r="W75" s="173">
        <v>1.3415915000000001E-4</v>
      </c>
      <c r="X75" s="173">
        <v>7.8972207000000002E-5</v>
      </c>
      <c r="Y75" s="173">
        <v>1.0682746999999999E-3</v>
      </c>
      <c r="Z75" s="173">
        <v>0</v>
      </c>
      <c r="AA75" s="173">
        <v>0</v>
      </c>
      <c r="AB75" s="173">
        <v>0</v>
      </c>
      <c r="AC75" s="173">
        <v>1.3424283E-9</v>
      </c>
    </row>
    <row r="76" spans="1:29" x14ac:dyDescent="0.25">
      <c r="A76" t="s">
        <v>5770</v>
      </c>
      <c r="B76" s="159" t="s">
        <v>5966</v>
      </c>
      <c r="C76" s="159">
        <v>2.6313684E-2</v>
      </c>
      <c r="D76" s="159">
        <v>1.7239846999999999E-2</v>
      </c>
      <c r="E76" s="159">
        <v>4.2912577000000004E-3</v>
      </c>
      <c r="F76" s="159">
        <v>2.0577983000000002E-6</v>
      </c>
      <c r="G76" s="159">
        <v>3.2539747000000002E-4</v>
      </c>
      <c r="H76" s="159">
        <v>5.6183041999999998E-4</v>
      </c>
      <c r="I76" s="159">
        <v>3.8926154E-3</v>
      </c>
      <c r="J76" s="159">
        <v>6.7805386000000004E-7</v>
      </c>
      <c r="K76" s="159">
        <v>0</v>
      </c>
      <c r="L76" s="159">
        <v>0</v>
      </c>
      <c r="M76" s="159">
        <v>0</v>
      </c>
      <c r="N76" s="159">
        <v>0</v>
      </c>
      <c r="O76" s="52">
        <f t="shared" si="2"/>
        <v>0.12770257037037036</v>
      </c>
      <c r="P76" s="173">
        <v>2.8855234999999998E-3</v>
      </c>
      <c r="Q76" s="173">
        <v>1.4187385000000001E-3</v>
      </c>
      <c r="R76" s="173">
        <v>1.1477367E-7</v>
      </c>
      <c r="S76" s="173">
        <v>3.1294087E-8</v>
      </c>
      <c r="T76" s="173">
        <v>3.3743739E-5</v>
      </c>
      <c r="U76" s="173">
        <v>5.7362531000000003E-5</v>
      </c>
      <c r="V76" s="173">
        <v>4.1849462999999998E-5</v>
      </c>
      <c r="W76" s="173">
        <v>1.8725211E-4</v>
      </c>
      <c r="X76" s="173">
        <v>8.6181170000000006E-5</v>
      </c>
      <c r="Y76" s="173">
        <v>1.0602487E-3</v>
      </c>
      <c r="Z76" s="173">
        <v>0</v>
      </c>
      <c r="AA76" s="173">
        <v>0</v>
      </c>
      <c r="AB76" s="173">
        <v>0</v>
      </c>
      <c r="AC76" s="173">
        <v>1.2077102E-9</v>
      </c>
    </row>
    <row r="77" spans="1:29" x14ac:dyDescent="0.25">
      <c r="A77" t="s">
        <v>5970</v>
      </c>
      <c r="B77" s="159" t="s">
        <v>5967</v>
      </c>
      <c r="C77" s="159">
        <v>9.3459817000000001E-2</v>
      </c>
      <c r="D77" s="159">
        <v>4.1472960000000003E-2</v>
      </c>
      <c r="E77" s="159">
        <v>6.0289261999999996E-3</v>
      </c>
      <c r="F77" s="159">
        <v>7.4463188000000003E-5</v>
      </c>
      <c r="G77" s="159">
        <v>1.4279911999999999E-4</v>
      </c>
      <c r="H77" s="159">
        <v>6.0688093E-5</v>
      </c>
      <c r="I77" s="159">
        <v>4.5679835000000002E-2</v>
      </c>
      <c r="J77" s="159">
        <v>1.4581389999999999E-7</v>
      </c>
      <c r="K77" s="159">
        <v>0</v>
      </c>
      <c r="L77" s="159">
        <v>0</v>
      </c>
      <c r="M77" s="159">
        <v>0</v>
      </c>
      <c r="N77" s="159">
        <v>0</v>
      </c>
      <c r="O77" s="52">
        <f t="shared" si="2"/>
        <v>0.3072071111111111</v>
      </c>
      <c r="P77" s="173">
        <v>2.1990147000000002E-2</v>
      </c>
      <c r="Q77" s="173">
        <v>3.2762416999999999E-3</v>
      </c>
      <c r="R77" s="173">
        <v>1.4325677000000001E-7</v>
      </c>
      <c r="S77" s="173">
        <v>1.7958565000000001E-7</v>
      </c>
      <c r="T77" s="173">
        <v>6.5662405000000004E-5</v>
      </c>
      <c r="U77" s="173">
        <v>4.6953182E-5</v>
      </c>
      <c r="V77" s="173">
        <v>2.5390474999999999E-4</v>
      </c>
      <c r="W77" s="173">
        <v>9.0712043999999995E-5</v>
      </c>
      <c r="X77" s="173">
        <v>5.2866116999999998E-5</v>
      </c>
      <c r="Y77" s="173">
        <v>1.8203483999999999E-2</v>
      </c>
      <c r="Z77" s="173">
        <v>0</v>
      </c>
      <c r="AA77" s="173">
        <v>0</v>
      </c>
      <c r="AB77" s="173">
        <v>0</v>
      </c>
      <c r="AC77" s="173">
        <v>3.1736029E-11</v>
      </c>
    </row>
    <row r="78" spans="1:29" x14ac:dyDescent="0.25">
      <c r="A78" t="s">
        <v>5970</v>
      </c>
      <c r="B78" s="159" t="s">
        <v>5968</v>
      </c>
      <c r="C78" s="159">
        <v>0.25228397000000002</v>
      </c>
      <c r="D78" s="159">
        <v>5.7270611999999999E-2</v>
      </c>
      <c r="E78" s="159">
        <v>0.14629202999999999</v>
      </c>
      <c r="F78" s="159">
        <v>7.8668712999999997E-5</v>
      </c>
      <c r="G78" s="159">
        <v>2.1843645000000001E-4</v>
      </c>
      <c r="H78" s="159">
        <v>9.5547026000000003E-5</v>
      </c>
      <c r="I78" s="159">
        <v>4.8328481E-2</v>
      </c>
      <c r="J78" s="159">
        <v>1.8975002000000001E-7</v>
      </c>
      <c r="K78" s="159">
        <v>0</v>
      </c>
      <c r="L78" s="159">
        <v>0</v>
      </c>
      <c r="M78" s="159">
        <v>0</v>
      </c>
      <c r="N78" s="159">
        <v>0</v>
      </c>
      <c r="O78" s="52">
        <f t="shared" si="2"/>
        <v>0.4242267555555555</v>
      </c>
      <c r="P78" s="173">
        <v>2.5614336000000001E-2</v>
      </c>
      <c r="Q78" s="173">
        <v>4.5588922999999998E-3</v>
      </c>
      <c r="R78" s="173">
        <v>3.7672299000000002E-6</v>
      </c>
      <c r="S78" s="173">
        <v>1.9194021E-7</v>
      </c>
      <c r="T78" s="173">
        <v>7.2248213000000006E-5</v>
      </c>
      <c r="U78" s="173">
        <v>1.2583013E-3</v>
      </c>
      <c r="V78" s="173">
        <v>2.7920464000000001E-4</v>
      </c>
      <c r="W78" s="173">
        <v>1.2939067000000001E-4</v>
      </c>
      <c r="X78" s="173">
        <v>8.1960144999999998E-5</v>
      </c>
      <c r="Y78" s="173">
        <v>1.9230379999999998E-2</v>
      </c>
      <c r="Z78" s="173">
        <v>0</v>
      </c>
      <c r="AA78" s="173">
        <v>0</v>
      </c>
      <c r="AB78" s="173">
        <v>0</v>
      </c>
      <c r="AC78" s="173">
        <v>4.3223296999999997E-11</v>
      </c>
    </row>
    <row r="79" spans="1:29" x14ac:dyDescent="0.25">
      <c r="A79" t="s">
        <v>5970</v>
      </c>
      <c r="B79" s="159" t="s">
        <v>5969</v>
      </c>
      <c r="C79" s="159">
        <v>0.26272156000000002</v>
      </c>
      <c r="D79" s="159">
        <v>6.1902312000000001E-2</v>
      </c>
      <c r="E79" s="159">
        <v>0.14696534</v>
      </c>
      <c r="F79" s="159">
        <v>8.6984761000000001E-5</v>
      </c>
      <c r="G79" s="159">
        <v>2.3438425E-4</v>
      </c>
      <c r="H79" s="159">
        <v>1.0232467E-4</v>
      </c>
      <c r="I79" s="159">
        <v>5.3430005000000003E-2</v>
      </c>
      <c r="J79" s="159">
        <v>2.0603451E-7</v>
      </c>
      <c r="K79" s="159">
        <v>0</v>
      </c>
      <c r="L79" s="159">
        <v>0</v>
      </c>
      <c r="M79" s="159">
        <v>0</v>
      </c>
      <c r="N79" s="159">
        <v>0</v>
      </c>
      <c r="O79" s="52">
        <f t="shared" si="2"/>
        <v>0.45853564444444445</v>
      </c>
      <c r="P79" s="173">
        <v>2.8071539E-2</v>
      </c>
      <c r="Q79" s="173">
        <v>4.9247830000000003E-3</v>
      </c>
      <c r="R79" s="173">
        <v>3.7832287999999999E-6</v>
      </c>
      <c r="S79" s="173">
        <v>2.1199632999999999E-7</v>
      </c>
      <c r="T79" s="173">
        <v>7.9581391000000006E-5</v>
      </c>
      <c r="U79" s="173">
        <v>1.2635451000000001E-3</v>
      </c>
      <c r="V79" s="173">
        <v>3.0756072000000001E-4</v>
      </c>
      <c r="W79" s="173">
        <v>1.3952138999999999E-4</v>
      </c>
      <c r="X79" s="173">
        <v>8.9207475000000001E-5</v>
      </c>
      <c r="Y79" s="173">
        <v>2.1263344999999999E-2</v>
      </c>
      <c r="Z79" s="173">
        <v>0</v>
      </c>
      <c r="AA79" s="173">
        <v>0</v>
      </c>
      <c r="AB79" s="173">
        <v>0</v>
      </c>
      <c r="AC79" s="173">
        <v>4.6767576E-11</v>
      </c>
    </row>
    <row r="80" spans="1:29" x14ac:dyDescent="0.25">
      <c r="A80" t="s">
        <v>5770</v>
      </c>
      <c r="B80" s="159" t="s">
        <v>5971</v>
      </c>
      <c r="C80" s="159">
        <v>0.36130073000000001</v>
      </c>
      <c r="D80" s="159">
        <v>6.9837843999999996E-2</v>
      </c>
      <c r="E80" s="159">
        <v>5.3328433000000001E-2</v>
      </c>
      <c r="F80" s="159">
        <v>1.1144663999999999E-4</v>
      </c>
      <c r="G80" s="159">
        <v>5.3091570000000001E-3</v>
      </c>
      <c r="H80" s="159">
        <v>1.4501551999999999E-3</v>
      </c>
      <c r="I80" s="159">
        <v>0.23126252999999999</v>
      </c>
      <c r="J80" s="159">
        <v>1.1636814000000001E-6</v>
      </c>
      <c r="K80" s="159">
        <v>0</v>
      </c>
      <c r="L80" s="159">
        <v>0</v>
      </c>
      <c r="M80" s="159">
        <v>0</v>
      </c>
      <c r="N80" s="159">
        <v>0</v>
      </c>
      <c r="O80" s="52">
        <f t="shared" si="2"/>
        <v>0.51731736296296293</v>
      </c>
      <c r="P80" s="173">
        <v>2.8852718999999999E-2</v>
      </c>
      <c r="Q80" s="173">
        <v>5.7588847000000004E-3</v>
      </c>
      <c r="R80" s="173">
        <v>1.403907E-6</v>
      </c>
      <c r="S80" s="173">
        <v>5.0890045999999999E-7</v>
      </c>
      <c r="T80" s="173">
        <v>2.4343642000000001E-4</v>
      </c>
      <c r="U80" s="173">
        <v>4.3613232999999997E-4</v>
      </c>
      <c r="V80" s="173">
        <v>7.7815277999999997E-4</v>
      </c>
      <c r="W80" s="173">
        <v>6.7625697999999996E-4</v>
      </c>
      <c r="X80" s="173">
        <v>1.0582642E-3</v>
      </c>
      <c r="Y80" s="173">
        <v>1.9899670000000001E-2</v>
      </c>
      <c r="Z80" s="173">
        <v>0</v>
      </c>
      <c r="AA80" s="173">
        <v>0</v>
      </c>
      <c r="AB80" s="173">
        <v>0</v>
      </c>
      <c r="AC80" s="173">
        <v>8.8929487000000008E-9</v>
      </c>
    </row>
    <row r="81" spans="1:29" x14ac:dyDescent="0.25">
      <c r="A81" t="s">
        <v>5770</v>
      </c>
      <c r="B81" s="159" t="s">
        <v>5972</v>
      </c>
      <c r="C81" s="159">
        <v>0.24915482</v>
      </c>
      <c r="D81" s="159">
        <v>2.7845861999999999E-2</v>
      </c>
      <c r="E81" s="159">
        <v>8.1869366999999995E-3</v>
      </c>
      <c r="F81" s="159">
        <v>8.4084299000000001E-5</v>
      </c>
      <c r="G81" s="159">
        <v>1.93761E-4</v>
      </c>
      <c r="H81" s="159">
        <v>8.2382295999999995E-5</v>
      </c>
      <c r="I81" s="159">
        <v>0.2127616</v>
      </c>
      <c r="J81" s="159">
        <v>1.9752668E-7</v>
      </c>
      <c r="K81" s="159">
        <v>0</v>
      </c>
      <c r="L81" s="159">
        <v>0</v>
      </c>
      <c r="M81" s="159">
        <v>0</v>
      </c>
      <c r="N81" s="159">
        <v>0</v>
      </c>
      <c r="O81" s="52">
        <f t="shared" si="2"/>
        <v>0.20626564444444442</v>
      </c>
      <c r="P81" s="173">
        <v>2.1049393E-2</v>
      </c>
      <c r="Q81" s="173">
        <v>2.2487739999999998E-3</v>
      </c>
      <c r="R81" s="173">
        <v>1.9446887E-7</v>
      </c>
      <c r="S81" s="173">
        <v>4.2700597E-7</v>
      </c>
      <c r="T81" s="173">
        <v>1.8793950000000001E-4</v>
      </c>
      <c r="U81" s="173">
        <v>6.3739877999999996E-5</v>
      </c>
      <c r="V81" s="173">
        <v>2.9092212E-4</v>
      </c>
      <c r="W81" s="173">
        <v>1.3559191999999999E-4</v>
      </c>
      <c r="X81" s="173">
        <v>6.3577493E-5</v>
      </c>
      <c r="Y81" s="173">
        <v>1.8058227E-2</v>
      </c>
      <c r="Z81" s="173">
        <v>0</v>
      </c>
      <c r="AA81" s="173">
        <v>0</v>
      </c>
      <c r="AB81" s="173">
        <v>0</v>
      </c>
      <c r="AC81" s="173">
        <v>4.3036165999999998E-11</v>
      </c>
    </row>
    <row r="82" spans="1:29" x14ac:dyDescent="0.25">
      <c r="A82" t="s">
        <v>5770</v>
      </c>
      <c r="B82" s="159" t="s">
        <v>5973</v>
      </c>
      <c r="C82" s="159">
        <v>0.36130120999999998</v>
      </c>
      <c r="D82" s="159">
        <v>6.9837936000000003E-2</v>
      </c>
      <c r="E82" s="159">
        <v>5.3328503999999999E-2</v>
      </c>
      <c r="F82" s="159">
        <v>1.1144679E-4</v>
      </c>
      <c r="G82" s="159">
        <v>5.3091639999999999E-3</v>
      </c>
      <c r="H82" s="159">
        <v>1.4501570999999999E-3</v>
      </c>
      <c r="I82" s="159">
        <v>0.23126284</v>
      </c>
      <c r="J82" s="159">
        <v>1.1636829999999999E-6</v>
      </c>
      <c r="K82" s="159">
        <v>0</v>
      </c>
      <c r="L82" s="159">
        <v>0</v>
      </c>
      <c r="M82" s="159">
        <v>0</v>
      </c>
      <c r="N82" s="159">
        <v>0</v>
      </c>
      <c r="O82" s="52">
        <f t="shared" si="2"/>
        <v>0.5173180444444444</v>
      </c>
      <c r="P82" s="173">
        <v>2.8852757E-2</v>
      </c>
      <c r="Q82" s="173">
        <v>5.7588924E-3</v>
      </c>
      <c r="R82" s="173">
        <v>1.4039088999999999E-6</v>
      </c>
      <c r="S82" s="173">
        <v>5.0890112999999998E-7</v>
      </c>
      <c r="T82" s="173">
        <v>2.4343674999999999E-4</v>
      </c>
      <c r="U82" s="173">
        <v>4.3613290999999999E-4</v>
      </c>
      <c r="V82" s="173">
        <v>7.7815380999999998E-4</v>
      </c>
      <c r="W82" s="173">
        <v>6.7625788000000005E-4</v>
      </c>
      <c r="X82" s="173">
        <v>1.0582656000000001E-3</v>
      </c>
      <c r="Y82" s="173">
        <v>1.9899696000000001E-2</v>
      </c>
      <c r="Z82" s="173">
        <v>0</v>
      </c>
      <c r="AA82" s="173">
        <v>0</v>
      </c>
      <c r="AB82" s="173">
        <v>0</v>
      </c>
      <c r="AC82" s="173">
        <v>8.8929604999999996E-9</v>
      </c>
    </row>
    <row r="83" spans="1:29" x14ac:dyDescent="0.25">
      <c r="A83" t="s">
        <v>5970</v>
      </c>
      <c r="B83" s="159" t="s">
        <v>5974</v>
      </c>
      <c r="C83" s="159">
        <v>313.43889000000001</v>
      </c>
      <c r="D83" s="159">
        <v>60.586359999999999</v>
      </c>
      <c r="E83" s="159">
        <v>46.263967000000001</v>
      </c>
      <c r="F83" s="159">
        <v>9.6683199999999997E-2</v>
      </c>
      <c r="G83" s="159">
        <v>4.6058481000000002</v>
      </c>
      <c r="H83" s="159">
        <v>1.2580518000000001</v>
      </c>
      <c r="I83" s="159">
        <v>200.62697</v>
      </c>
      <c r="J83" s="159">
        <v>1.0095275E-3</v>
      </c>
      <c r="K83" s="159">
        <v>0</v>
      </c>
      <c r="L83" s="159">
        <v>0</v>
      </c>
      <c r="M83" s="159">
        <v>0</v>
      </c>
      <c r="N83" s="159">
        <v>0</v>
      </c>
      <c r="O83" s="52">
        <f t="shared" si="2"/>
        <v>448.78785185185183</v>
      </c>
      <c r="P83" s="173">
        <v>25.030573</v>
      </c>
      <c r="Q83" s="173">
        <v>4.9960000000000004</v>
      </c>
      <c r="R83" s="173">
        <v>1.2179301999999999E-3</v>
      </c>
      <c r="S83" s="173">
        <v>4.4148594999999998E-4</v>
      </c>
      <c r="T83" s="173">
        <v>0.21118818</v>
      </c>
      <c r="U83" s="173">
        <v>0.37835748000000002</v>
      </c>
      <c r="V83" s="173">
        <v>0.67507017000000002</v>
      </c>
      <c r="W83" s="173">
        <v>0.58667259999999999</v>
      </c>
      <c r="X83" s="173">
        <v>0.91807499000000004</v>
      </c>
      <c r="Y83" s="173">
        <v>17.263542000000001</v>
      </c>
      <c r="Z83" s="173">
        <v>0</v>
      </c>
      <c r="AA83" s="173">
        <v>0</v>
      </c>
      <c r="AB83" s="173">
        <v>0</v>
      </c>
      <c r="AC83" s="173">
        <v>7.7148915999999996E-6</v>
      </c>
    </row>
    <row r="84" spans="1:29" x14ac:dyDescent="0.25">
      <c r="A84" t="s">
        <v>5970</v>
      </c>
      <c r="B84" s="159" t="s">
        <v>5975</v>
      </c>
      <c r="C84" s="159">
        <v>341.14884000000001</v>
      </c>
      <c r="D84" s="159">
        <v>65.942571999999998</v>
      </c>
      <c r="E84" s="159">
        <v>50.353988999999999</v>
      </c>
      <c r="F84" s="159">
        <v>0.10523059999999999</v>
      </c>
      <c r="G84" s="159">
        <v>5.0130337000000003</v>
      </c>
      <c r="H84" s="159">
        <v>1.3692713999999999</v>
      </c>
      <c r="I84" s="159">
        <v>218.36365000000001</v>
      </c>
      <c r="J84" s="159">
        <v>1.0987760000000001E-3</v>
      </c>
      <c r="K84" s="159">
        <v>0</v>
      </c>
      <c r="L84" s="159">
        <v>0</v>
      </c>
      <c r="M84" s="159">
        <v>0</v>
      </c>
      <c r="N84" s="159">
        <v>0</v>
      </c>
      <c r="O84" s="52">
        <f t="shared" si="2"/>
        <v>488.46349629629623</v>
      </c>
      <c r="P84" s="173">
        <v>27.243431000000001</v>
      </c>
      <c r="Q84" s="173">
        <v>5.4376775000000004</v>
      </c>
      <c r="R84" s="173">
        <v>1.3256028E-3</v>
      </c>
      <c r="S84" s="173">
        <v>4.8051605000000002E-4</v>
      </c>
      <c r="T84" s="173">
        <v>0.22985853000000001</v>
      </c>
      <c r="U84" s="173">
        <v>0.41180664</v>
      </c>
      <c r="V84" s="173">
        <v>0.73475056999999999</v>
      </c>
      <c r="W84" s="173">
        <v>0.63853811000000005</v>
      </c>
      <c r="X84" s="173">
        <v>0.99923852999999996</v>
      </c>
      <c r="Y84" s="173">
        <v>18.789746999999998</v>
      </c>
      <c r="Z84" s="173">
        <v>0</v>
      </c>
      <c r="AA84" s="173">
        <v>0</v>
      </c>
      <c r="AB84" s="173">
        <v>0</v>
      </c>
      <c r="AC84" s="173">
        <v>8.3969360999999993E-6</v>
      </c>
    </row>
    <row r="85" spans="1:29" x14ac:dyDescent="0.25">
      <c r="A85" t="s">
        <v>5970</v>
      </c>
      <c r="B85" s="159" t="s">
        <v>5976</v>
      </c>
      <c r="C85" s="159">
        <v>292.22696999999999</v>
      </c>
      <c r="D85" s="159">
        <v>56.486187999999999</v>
      </c>
      <c r="E85" s="159">
        <v>43.133060999999998</v>
      </c>
      <c r="F85" s="159">
        <v>9.014018E-2</v>
      </c>
      <c r="G85" s="159">
        <v>4.2941481000000001</v>
      </c>
      <c r="H85" s="159">
        <v>1.1729134000000001</v>
      </c>
      <c r="I85" s="159">
        <v>187.04957999999999</v>
      </c>
      <c r="J85" s="159">
        <v>9.4120786000000004E-4</v>
      </c>
      <c r="K85" s="159">
        <v>0</v>
      </c>
      <c r="L85" s="159">
        <v>0</v>
      </c>
      <c r="M85" s="159">
        <v>0</v>
      </c>
      <c r="N85" s="159">
        <v>0</v>
      </c>
      <c r="O85" s="52">
        <f t="shared" si="2"/>
        <v>418.41620740740734</v>
      </c>
      <c r="P85" s="173">
        <v>23.336632999999999</v>
      </c>
      <c r="Q85" s="173">
        <v>4.6578964999999997</v>
      </c>
      <c r="R85" s="173">
        <v>1.135507E-3</v>
      </c>
      <c r="S85" s="173">
        <v>4.1160846E-4</v>
      </c>
      <c r="T85" s="173">
        <v>0.19689604999999999</v>
      </c>
      <c r="U85" s="173">
        <v>0.35275220000000002</v>
      </c>
      <c r="V85" s="173">
        <v>0.62938490999999996</v>
      </c>
      <c r="W85" s="173">
        <v>0.54696962999999998</v>
      </c>
      <c r="X85" s="173">
        <v>0.85594442000000004</v>
      </c>
      <c r="Y85" s="173">
        <v>16.095234999999999</v>
      </c>
      <c r="Z85" s="173">
        <v>0</v>
      </c>
      <c r="AA85" s="173">
        <v>0</v>
      </c>
      <c r="AB85" s="173">
        <v>0</v>
      </c>
      <c r="AC85" s="173">
        <v>7.1927875999999999E-6</v>
      </c>
    </row>
    <row r="86" spans="1:29" x14ac:dyDescent="0.25">
      <c r="A86" t="s">
        <v>5970</v>
      </c>
      <c r="B86" s="159" t="s">
        <v>5977</v>
      </c>
      <c r="C86" s="159">
        <v>280.10548999999997</v>
      </c>
      <c r="D86" s="159">
        <v>54.143160999999999</v>
      </c>
      <c r="E86" s="159">
        <v>41.343916</v>
      </c>
      <c r="F86" s="159">
        <v>8.6401196999999999E-2</v>
      </c>
      <c r="G86" s="159">
        <v>4.1160283</v>
      </c>
      <c r="H86" s="159">
        <v>1.1242612999999999</v>
      </c>
      <c r="I86" s="159">
        <v>179.29082</v>
      </c>
      <c r="J86" s="159">
        <v>9.0216687999999999E-4</v>
      </c>
      <c r="K86" s="159">
        <v>0</v>
      </c>
      <c r="L86" s="159">
        <v>0</v>
      </c>
      <c r="M86" s="159">
        <v>0</v>
      </c>
      <c r="N86" s="159">
        <v>0</v>
      </c>
      <c r="O86" s="52">
        <f t="shared" si="2"/>
        <v>401.06045185185184</v>
      </c>
      <c r="P86" s="173">
        <v>22.368638000000001</v>
      </c>
      <c r="Q86" s="173">
        <v>4.4646885999999997</v>
      </c>
      <c r="R86" s="173">
        <v>1.0884065E-3</v>
      </c>
      <c r="S86" s="173">
        <v>3.9453508000000001E-4</v>
      </c>
      <c r="T86" s="173">
        <v>0.18872886999999999</v>
      </c>
      <c r="U86" s="173">
        <v>0.33812016</v>
      </c>
      <c r="V86" s="173">
        <v>0.60327823999999997</v>
      </c>
      <c r="W86" s="173">
        <v>0.52428151999999995</v>
      </c>
      <c r="X86" s="173">
        <v>0.82044013999999998</v>
      </c>
      <c r="Y86" s="173">
        <v>15.42761</v>
      </c>
      <c r="Z86" s="173">
        <v>0</v>
      </c>
      <c r="AA86" s="173">
        <v>0</v>
      </c>
      <c r="AB86" s="173">
        <v>0</v>
      </c>
      <c r="AC86" s="173">
        <v>6.8944332999999997E-6</v>
      </c>
    </row>
    <row r="87" spans="1:29" x14ac:dyDescent="0.25">
      <c r="A87" t="s">
        <v>5970</v>
      </c>
      <c r="B87" s="159" t="s">
        <v>5978</v>
      </c>
      <c r="C87" s="159">
        <v>195.68445</v>
      </c>
      <c r="D87" s="159">
        <v>37.824945</v>
      </c>
      <c r="E87" s="159">
        <v>28.883267</v>
      </c>
      <c r="F87" s="159">
        <v>6.0360726000000003E-2</v>
      </c>
      <c r="G87" s="159">
        <v>2.8754979000000001</v>
      </c>
      <c r="H87" s="159">
        <v>0.78542003000000005</v>
      </c>
      <c r="I87" s="159">
        <v>125.25433</v>
      </c>
      <c r="J87" s="159">
        <v>6.3026266E-4</v>
      </c>
      <c r="K87" s="159">
        <v>0</v>
      </c>
      <c r="L87" s="159">
        <v>0</v>
      </c>
      <c r="M87" s="159">
        <v>0</v>
      </c>
      <c r="N87" s="159">
        <v>0</v>
      </c>
      <c r="O87" s="52">
        <f t="shared" si="2"/>
        <v>280.18477777777775</v>
      </c>
      <c r="P87" s="173">
        <v>15.626950000000001</v>
      </c>
      <c r="Q87" s="173">
        <v>3.1190753999999998</v>
      </c>
      <c r="R87" s="173">
        <v>7.6037149999999998E-4</v>
      </c>
      <c r="S87" s="173">
        <v>2.7562609000000003E-4</v>
      </c>
      <c r="T87" s="173">
        <v>0.13184784999999999</v>
      </c>
      <c r="U87" s="173">
        <v>0.23621407</v>
      </c>
      <c r="V87" s="173">
        <v>0.42145610999999999</v>
      </c>
      <c r="W87" s="173">
        <v>0.36626822999999997</v>
      </c>
      <c r="X87" s="173">
        <v>0.57316754999999997</v>
      </c>
      <c r="Y87" s="173">
        <v>10.77788</v>
      </c>
      <c r="Z87" s="173">
        <v>0</v>
      </c>
      <c r="AA87" s="173">
        <v>0</v>
      </c>
      <c r="AB87" s="173">
        <v>0</v>
      </c>
      <c r="AC87" s="173">
        <v>4.8165188999999999E-6</v>
      </c>
    </row>
    <row r="88" spans="1:29" x14ac:dyDescent="0.25">
      <c r="A88" t="s">
        <v>5970</v>
      </c>
      <c r="B88" s="159" t="s">
        <v>5979</v>
      </c>
      <c r="C88" s="159">
        <v>0.26621797000000003</v>
      </c>
      <c r="D88" s="159">
        <v>5.1458763999999997E-2</v>
      </c>
      <c r="E88" s="159">
        <v>3.9294100999999998E-2</v>
      </c>
      <c r="F88" s="159">
        <v>8.2117458E-5</v>
      </c>
      <c r="G88" s="159">
        <v>3.9119571999999998E-3</v>
      </c>
      <c r="H88" s="159">
        <v>1.0685209E-3</v>
      </c>
      <c r="I88" s="159">
        <v>0.17040164999999999</v>
      </c>
      <c r="J88" s="159">
        <v>8.5743779000000001E-7</v>
      </c>
      <c r="K88" s="159">
        <v>0</v>
      </c>
      <c r="L88" s="159">
        <v>0</v>
      </c>
      <c r="M88" s="159">
        <v>0</v>
      </c>
      <c r="N88" s="159">
        <v>0</v>
      </c>
      <c r="O88" s="52">
        <f t="shared" si="2"/>
        <v>0.3811760296296296</v>
      </c>
      <c r="P88" s="173">
        <v>2.1259608999999999E-2</v>
      </c>
      <c r="Q88" s="173">
        <v>4.2433310000000004E-3</v>
      </c>
      <c r="R88" s="173">
        <v>1.0344436999999999E-6</v>
      </c>
      <c r="S88" s="173">
        <v>3.7497418E-7</v>
      </c>
      <c r="T88" s="173">
        <v>1.7937176999999999E-4</v>
      </c>
      <c r="U88" s="173">
        <v>3.2135630000000001E-4</v>
      </c>
      <c r="V88" s="173">
        <v>5.7336793000000005E-4</v>
      </c>
      <c r="W88" s="173">
        <v>4.9828784000000004E-4</v>
      </c>
      <c r="X88" s="173">
        <v>7.7976303000000004E-4</v>
      </c>
      <c r="Y88" s="173">
        <v>1.4662715E-2</v>
      </c>
      <c r="Z88" s="173">
        <v>0</v>
      </c>
      <c r="AA88" s="173">
        <v>0</v>
      </c>
      <c r="AB88" s="173">
        <v>0</v>
      </c>
      <c r="AC88" s="173">
        <v>6.5526098999999997E-9</v>
      </c>
    </row>
    <row r="89" spans="1:29" x14ac:dyDescent="0.25">
      <c r="A89" t="s">
        <v>5770</v>
      </c>
      <c r="B89" s="159" t="s">
        <v>5980</v>
      </c>
      <c r="C89" s="159">
        <v>1584.5255</v>
      </c>
      <c r="D89" s="159">
        <v>511.19083999999998</v>
      </c>
      <c r="E89" s="159">
        <v>693.59906999999998</v>
      </c>
      <c r="F89" s="159">
        <v>0.65278707000000002</v>
      </c>
      <c r="G89" s="159">
        <v>14.650963000000001</v>
      </c>
      <c r="H89" s="159">
        <v>81.027710999999996</v>
      </c>
      <c r="I89" s="159">
        <v>283.39577000000003</v>
      </c>
      <c r="J89" s="159">
        <v>8.3696371000000006E-3</v>
      </c>
      <c r="K89" s="159">
        <v>0</v>
      </c>
      <c r="L89" s="159">
        <v>0</v>
      </c>
      <c r="M89" s="159">
        <v>0</v>
      </c>
      <c r="N89" s="159">
        <v>0</v>
      </c>
      <c r="O89" s="52">
        <f t="shared" si="2"/>
        <v>3786.5988148148144</v>
      </c>
      <c r="P89" s="173">
        <v>86.246977000000001</v>
      </c>
      <c r="Q89" s="173">
        <v>42.732740999999997</v>
      </c>
      <c r="R89" s="173">
        <v>1.8256181999999999E-2</v>
      </c>
      <c r="S89" s="173">
        <v>1.5318736E-3</v>
      </c>
      <c r="T89" s="173">
        <v>2.0338753000000001</v>
      </c>
      <c r="U89" s="173">
        <v>9.2469947999999995</v>
      </c>
      <c r="V89" s="173">
        <v>3.6754102999999998</v>
      </c>
      <c r="W89" s="173">
        <v>10.137587</v>
      </c>
      <c r="X89" s="173">
        <v>8.4446206000000004</v>
      </c>
      <c r="Y89" s="173">
        <v>9.9558926000000003</v>
      </c>
      <c r="Z89" s="173">
        <v>0</v>
      </c>
      <c r="AA89" s="173">
        <v>0</v>
      </c>
      <c r="AB89" s="173">
        <v>0</v>
      </c>
      <c r="AC89" s="173">
        <v>6.7677837999999995E-5</v>
      </c>
    </row>
    <row r="90" spans="1:29" x14ac:dyDescent="0.25">
      <c r="A90" s="1" t="s">
        <v>5981</v>
      </c>
    </row>
    <row r="91" spans="1:29" x14ac:dyDescent="0.25">
      <c r="A91" t="s">
        <v>5770</v>
      </c>
      <c r="B91" s="159" t="s">
        <v>5982</v>
      </c>
      <c r="C91" s="159">
        <v>1.0850511000000001E-3</v>
      </c>
      <c r="D91" s="159">
        <v>7.7898376999999998E-4</v>
      </c>
      <c r="E91" s="159">
        <v>1.6718646999999999E-4</v>
      </c>
      <c r="F91" s="159">
        <v>-2.8940102E-5</v>
      </c>
      <c r="G91" s="159">
        <v>1.9132178999999999E-5</v>
      </c>
      <c r="H91" s="159">
        <v>4.7519305000000003E-6</v>
      </c>
      <c r="I91" s="159">
        <v>-5.6349879000000003E-5</v>
      </c>
      <c r="J91" s="159">
        <v>1.1576636E-9</v>
      </c>
      <c r="K91" s="159">
        <v>2.0028556000000001E-4</v>
      </c>
      <c r="L91" s="159">
        <v>0</v>
      </c>
      <c r="M91" s="159">
        <v>0</v>
      </c>
      <c r="N91" s="159">
        <v>0</v>
      </c>
      <c r="O91" s="52">
        <f t="shared" ref="O91:O110" si="3">D91/0.135</f>
        <v>5.7702501481481476E-3</v>
      </c>
      <c r="P91" s="173">
        <v>-5.9755803000000001E-6</v>
      </c>
      <c r="Q91" s="173">
        <v>6.5356345000000006E-5</v>
      </c>
      <c r="R91" s="173">
        <v>4.4496980999999999E-9</v>
      </c>
      <c r="S91" s="173">
        <v>2.8770723E-10</v>
      </c>
      <c r="T91" s="173">
        <v>6.0553448000000002E-6</v>
      </c>
      <c r="U91" s="173">
        <v>1.4897834E-6</v>
      </c>
      <c r="V91" s="173">
        <v>-8.0452582999999996E-5</v>
      </c>
      <c r="W91" s="173">
        <v>-9.0117877999999996E-6</v>
      </c>
      <c r="X91" s="173">
        <v>2.5441069E-6</v>
      </c>
      <c r="Y91" s="173">
        <v>8.0371266000000004E-6</v>
      </c>
      <c r="Z91" s="173">
        <v>0</v>
      </c>
      <c r="AA91" s="173">
        <v>0</v>
      </c>
      <c r="AB91" s="173">
        <v>0</v>
      </c>
      <c r="AC91" s="173">
        <v>1.345726E-9</v>
      </c>
    </row>
    <row r="92" spans="1:29" x14ac:dyDescent="0.25">
      <c r="A92" t="s">
        <v>5770</v>
      </c>
      <c r="B92" s="159" t="s">
        <v>5983</v>
      </c>
      <c r="C92" s="159">
        <v>0.51011620999999996</v>
      </c>
      <c r="D92" s="159">
        <v>0.36548767999999998</v>
      </c>
      <c r="E92" s="159">
        <v>8.4966422E-2</v>
      </c>
      <c r="F92" s="159">
        <v>-1.3126373E-2</v>
      </c>
      <c r="G92" s="159">
        <v>8.5721566000000003E-3</v>
      </c>
      <c r="H92" s="159">
        <v>2.3218395000000002E-3</v>
      </c>
      <c r="I92" s="159">
        <v>-2.5554088999999999E-2</v>
      </c>
      <c r="J92" s="159">
        <v>5.7124109000000001E-7</v>
      </c>
      <c r="K92" s="159">
        <v>8.7447999999999998E-2</v>
      </c>
      <c r="L92" s="159">
        <v>0</v>
      </c>
      <c r="M92" s="159">
        <v>0</v>
      </c>
      <c r="N92" s="159">
        <v>0</v>
      </c>
      <c r="O92" s="52">
        <f t="shared" si="3"/>
        <v>2.707316148148148</v>
      </c>
      <c r="P92" s="173">
        <v>-1.386675E-3</v>
      </c>
      <c r="Q92" s="173">
        <v>3.0663658E-2</v>
      </c>
      <c r="R92" s="173">
        <v>2.2595141E-6</v>
      </c>
      <c r="S92" s="173">
        <v>1.3425659999999999E-7</v>
      </c>
      <c r="T92" s="173">
        <v>2.7524533999999999E-3</v>
      </c>
      <c r="U92" s="173">
        <v>7.5484412999999998E-4</v>
      </c>
      <c r="V92" s="173">
        <v>-3.6445857999999998E-2</v>
      </c>
      <c r="W92" s="173">
        <v>-3.9934545000000002E-3</v>
      </c>
      <c r="X92" s="173">
        <v>1.2555661999999999E-3</v>
      </c>
      <c r="Y92" s="173">
        <v>3.6230591000000001E-3</v>
      </c>
      <c r="Z92" s="173">
        <v>0</v>
      </c>
      <c r="AA92" s="173">
        <v>0</v>
      </c>
      <c r="AB92" s="173">
        <v>0</v>
      </c>
      <c r="AC92" s="173">
        <v>6.6316403999999995E-7</v>
      </c>
    </row>
    <row r="93" spans="1:29" x14ac:dyDescent="0.25">
      <c r="A93" t="s">
        <v>5770</v>
      </c>
      <c r="B93" s="159" t="s">
        <v>5984</v>
      </c>
      <c r="C93" s="159">
        <v>0.42820961000000002</v>
      </c>
      <c r="D93" s="159">
        <v>0.31050222999999999</v>
      </c>
      <c r="E93" s="159">
        <v>6.0813197999999999E-2</v>
      </c>
      <c r="F93" s="159">
        <v>-1.3129864E-2</v>
      </c>
      <c r="G93" s="159">
        <v>7.8403607E-3</v>
      </c>
      <c r="H93" s="159">
        <v>1.5821158999999999E-3</v>
      </c>
      <c r="I93" s="159">
        <v>-2.5622803999999999E-2</v>
      </c>
      <c r="J93" s="159">
        <v>3.7254796E-7</v>
      </c>
      <c r="K93" s="159">
        <v>8.6223999999999995E-2</v>
      </c>
      <c r="L93" s="159">
        <v>0</v>
      </c>
      <c r="M93" s="159">
        <v>0</v>
      </c>
      <c r="N93" s="159">
        <v>0</v>
      </c>
      <c r="O93" s="52">
        <f t="shared" si="3"/>
        <v>2.3000165185185182</v>
      </c>
      <c r="P93" s="173">
        <v>-7.5801417999999997E-3</v>
      </c>
      <c r="Q93" s="173">
        <v>2.6054254999999998E-2</v>
      </c>
      <c r="R93" s="173">
        <v>1.6190987E-6</v>
      </c>
      <c r="S93" s="173">
        <v>1.1824608999999999E-7</v>
      </c>
      <c r="T93" s="173">
        <v>2.7257749000000001E-3</v>
      </c>
      <c r="U93" s="173">
        <v>5.3095666000000004E-4</v>
      </c>
      <c r="V93" s="173">
        <v>-3.6599621999999998E-2</v>
      </c>
      <c r="W93" s="173">
        <v>-4.4704380000000002E-3</v>
      </c>
      <c r="X93" s="173">
        <v>9.3482074999999998E-4</v>
      </c>
      <c r="Y93" s="173">
        <v>3.2419405000000002E-3</v>
      </c>
      <c r="Z93" s="173">
        <v>0</v>
      </c>
      <c r="AA93" s="173">
        <v>0</v>
      </c>
      <c r="AB93" s="173">
        <v>0</v>
      </c>
      <c r="AC93" s="173">
        <v>4.3356297999999998E-7</v>
      </c>
    </row>
    <row r="94" spans="1:29" x14ac:dyDescent="0.25">
      <c r="A94" t="s">
        <v>5770</v>
      </c>
      <c r="B94" s="159" t="s">
        <v>5985</v>
      </c>
      <c r="C94" s="159">
        <v>0.16288332</v>
      </c>
      <c r="D94" s="159">
        <v>0.12129197</v>
      </c>
      <c r="E94" s="159">
        <v>1.8187268999999999E-2</v>
      </c>
      <c r="F94" s="159">
        <v>-5.7931518000000001E-3</v>
      </c>
      <c r="G94" s="159">
        <v>3.1462656999999999E-3</v>
      </c>
      <c r="H94" s="159">
        <v>5.6159487999999996E-4</v>
      </c>
      <c r="I94" s="159">
        <v>-1.1312358999999999E-2</v>
      </c>
      <c r="J94" s="159">
        <v>1.2885652999999999E-7</v>
      </c>
      <c r="K94" s="159">
        <v>3.6801599999999997E-2</v>
      </c>
      <c r="L94" s="159">
        <v>0</v>
      </c>
      <c r="M94" s="159">
        <v>0</v>
      </c>
      <c r="N94" s="159">
        <v>0</v>
      </c>
      <c r="O94" s="52">
        <f t="shared" si="3"/>
        <v>0.898459037037037</v>
      </c>
      <c r="P94" s="173">
        <v>-5.2099616000000001E-3</v>
      </c>
      <c r="Q94" s="173">
        <v>1.0179106E-2</v>
      </c>
      <c r="R94" s="173">
        <v>4.8655625999999997E-7</v>
      </c>
      <c r="S94" s="173">
        <v>4.9362381000000001E-8</v>
      </c>
      <c r="T94" s="173">
        <v>1.1957719000000001E-3</v>
      </c>
      <c r="U94" s="173">
        <v>1.5991470000000001E-4</v>
      </c>
      <c r="V94" s="173">
        <v>-1.6182568000000001E-2</v>
      </c>
      <c r="W94" s="173">
        <v>-2.0524613999999999E-3</v>
      </c>
      <c r="X94" s="173">
        <v>3.2518549999999998E-4</v>
      </c>
      <c r="Y94" s="173">
        <v>1.1644032999999999E-3</v>
      </c>
      <c r="Z94" s="173">
        <v>0</v>
      </c>
      <c r="AA94" s="173">
        <v>0</v>
      </c>
      <c r="AB94" s="173">
        <v>0</v>
      </c>
      <c r="AC94" s="173">
        <v>1.5111834999999999E-7</v>
      </c>
    </row>
    <row r="95" spans="1:29" x14ac:dyDescent="0.25">
      <c r="A95" t="s">
        <v>5770</v>
      </c>
      <c r="B95" s="159" t="s">
        <v>5986</v>
      </c>
      <c r="C95" s="159">
        <v>0.51468320999999995</v>
      </c>
      <c r="D95" s="159">
        <v>0.28648625999999999</v>
      </c>
      <c r="E95" s="159">
        <v>9.6366858E-2</v>
      </c>
      <c r="F95" s="159">
        <v>-6.0057523999999998E-3</v>
      </c>
      <c r="G95" s="159">
        <v>1.1495793000000001E-2</v>
      </c>
      <c r="H95" s="159">
        <v>3.5133793000000002E-3</v>
      </c>
      <c r="I95" s="159">
        <v>6.2135853999999997E-2</v>
      </c>
      <c r="J95" s="159">
        <v>2.2490759999999999E-2</v>
      </c>
      <c r="K95" s="159">
        <v>3.8200061E-2</v>
      </c>
      <c r="L95" s="159">
        <v>0</v>
      </c>
      <c r="M95" s="159">
        <v>0</v>
      </c>
      <c r="N95" s="159">
        <v>0</v>
      </c>
      <c r="O95" s="52">
        <f t="shared" si="3"/>
        <v>2.1221204444444441</v>
      </c>
      <c r="P95" s="173">
        <v>0.60740187000000001</v>
      </c>
      <c r="Q95" s="173">
        <v>2.3999614999999998E-2</v>
      </c>
      <c r="R95" s="173">
        <v>2.5521905000000002E-6</v>
      </c>
      <c r="S95" s="173">
        <v>7.4134625999999998E-4</v>
      </c>
      <c r="T95" s="173">
        <v>0.58487648999999997</v>
      </c>
      <c r="U95" s="173">
        <v>9.2367006999999996E-4</v>
      </c>
      <c r="V95" s="173">
        <v>-1.6339182000000001E-2</v>
      </c>
      <c r="W95" s="173">
        <v>8.3747977000000005E-3</v>
      </c>
      <c r="X95" s="173">
        <v>1.6804713999999999E-3</v>
      </c>
      <c r="Y95" s="173">
        <v>3.1416918000000001E-3</v>
      </c>
      <c r="Z95" s="173">
        <v>0</v>
      </c>
      <c r="AA95" s="173">
        <v>0</v>
      </c>
      <c r="AB95" s="173">
        <v>0</v>
      </c>
      <c r="AC95" s="173">
        <v>4.1794921E-7</v>
      </c>
    </row>
    <row r="96" spans="1:29" x14ac:dyDescent="0.25">
      <c r="A96" t="s">
        <v>5770</v>
      </c>
      <c r="B96" s="159" t="s">
        <v>5987</v>
      </c>
      <c r="C96" s="159">
        <v>0.37018936000000002</v>
      </c>
      <c r="D96" s="159">
        <v>0.27566357000000002</v>
      </c>
      <c r="E96" s="159">
        <v>4.1334702000000001E-2</v>
      </c>
      <c r="F96" s="159">
        <v>-1.3166254E-2</v>
      </c>
      <c r="G96" s="159">
        <v>7.1506039E-3</v>
      </c>
      <c r="H96" s="159">
        <v>1.2763519999999999E-3</v>
      </c>
      <c r="I96" s="159">
        <v>-2.5709906000000001E-2</v>
      </c>
      <c r="J96" s="159">
        <v>2.9285574E-7</v>
      </c>
      <c r="K96" s="159">
        <v>8.3640000000000006E-2</v>
      </c>
      <c r="L96" s="159">
        <v>0</v>
      </c>
      <c r="M96" s="159">
        <v>0</v>
      </c>
      <c r="N96" s="159">
        <v>0</v>
      </c>
      <c r="O96" s="52">
        <f t="shared" si="3"/>
        <v>2.0419523703703706</v>
      </c>
      <c r="P96" s="173">
        <v>-1.1840822000000001E-2</v>
      </c>
      <c r="Q96" s="173">
        <v>2.3134331000000001E-2</v>
      </c>
      <c r="R96" s="173">
        <v>1.1058097000000001E-6</v>
      </c>
      <c r="S96" s="173">
        <v>1.1218723E-7</v>
      </c>
      <c r="T96" s="173">
        <v>2.7176633E-3</v>
      </c>
      <c r="U96" s="173">
        <v>3.6344250000000002E-4</v>
      </c>
      <c r="V96" s="173">
        <v>-3.6778564E-2</v>
      </c>
      <c r="W96" s="173">
        <v>-4.6646850999999996E-3</v>
      </c>
      <c r="X96" s="173">
        <v>7.3905794000000003E-4</v>
      </c>
      <c r="Y96" s="173">
        <v>2.6463709999999998E-3</v>
      </c>
      <c r="Z96" s="173">
        <v>0</v>
      </c>
      <c r="AA96" s="173">
        <v>0</v>
      </c>
      <c r="AB96" s="173">
        <v>0</v>
      </c>
      <c r="AC96" s="173">
        <v>3.4345080000000001E-7</v>
      </c>
    </row>
    <row r="97" spans="1:29" x14ac:dyDescent="0.25">
      <c r="A97" t="s">
        <v>5770</v>
      </c>
      <c r="B97" s="159" t="s">
        <v>5988</v>
      </c>
      <c r="C97" s="159">
        <v>0.35347068999999998</v>
      </c>
      <c r="D97" s="159">
        <v>0.26463425000000002</v>
      </c>
      <c r="E97" s="159">
        <v>3.8711772999999998E-2</v>
      </c>
      <c r="F97" s="159">
        <v>-1.3132168E-2</v>
      </c>
      <c r="G97" s="159">
        <v>6.8341141000000001E-3</v>
      </c>
      <c r="H97" s="159">
        <v>1.1875248E-3</v>
      </c>
      <c r="I97" s="159">
        <v>-2.5753070999999999E-2</v>
      </c>
      <c r="J97" s="159">
        <v>2.6788163000000002E-7</v>
      </c>
      <c r="K97" s="159">
        <v>8.0988000000000004E-2</v>
      </c>
      <c r="L97" s="159">
        <v>0</v>
      </c>
      <c r="M97" s="159">
        <v>0</v>
      </c>
      <c r="N97" s="159">
        <v>0</v>
      </c>
      <c r="O97" s="52">
        <f t="shared" si="3"/>
        <v>1.9602537037037038</v>
      </c>
      <c r="P97" s="173">
        <v>-1.2981572E-2</v>
      </c>
      <c r="Q97" s="173">
        <v>2.2209443999999998E-2</v>
      </c>
      <c r="R97" s="173">
        <v>1.0360197E-6</v>
      </c>
      <c r="S97" s="173">
        <v>1.0990516E-7</v>
      </c>
      <c r="T97" s="173">
        <v>2.7086434999999999E-3</v>
      </c>
      <c r="U97" s="173">
        <v>3.3899526000000002E-4</v>
      </c>
      <c r="V97" s="173">
        <v>-3.6709323000000002E-2</v>
      </c>
      <c r="W97" s="173">
        <v>-4.7443436999999996E-3</v>
      </c>
      <c r="X97" s="173">
        <v>6.9931015999999998E-4</v>
      </c>
      <c r="Y97" s="173">
        <v>2.5142420999999999E-3</v>
      </c>
      <c r="Z97" s="173">
        <v>0</v>
      </c>
      <c r="AA97" s="173">
        <v>0</v>
      </c>
      <c r="AB97" s="173">
        <v>0</v>
      </c>
      <c r="AC97" s="173">
        <v>3.1376268000000001E-7</v>
      </c>
    </row>
    <row r="98" spans="1:29" x14ac:dyDescent="0.25">
      <c r="A98" t="s">
        <v>5770</v>
      </c>
      <c r="B98" s="159" t="s">
        <v>5989</v>
      </c>
      <c r="C98" s="159">
        <v>2.3490234999999999</v>
      </c>
      <c r="D98" s="159">
        <v>0.95629229000000004</v>
      </c>
      <c r="E98" s="159">
        <v>0.39283976999999998</v>
      </c>
      <c r="F98" s="159">
        <v>8.2399252000000004E-5</v>
      </c>
      <c r="G98" s="159">
        <v>1.5371841000000001E-2</v>
      </c>
      <c r="H98" s="159">
        <v>5.0659792000000002E-2</v>
      </c>
      <c r="I98" s="159">
        <v>8.3854402999999994E-2</v>
      </c>
      <c r="J98" s="159">
        <v>2.4893518000000002E-3</v>
      </c>
      <c r="K98" s="159">
        <v>0.84743365999999998</v>
      </c>
      <c r="L98" s="159">
        <v>0</v>
      </c>
      <c r="M98" s="159">
        <v>0</v>
      </c>
      <c r="N98" s="159">
        <v>0</v>
      </c>
      <c r="O98" s="52">
        <f t="shared" si="3"/>
        <v>7.0836465925925927</v>
      </c>
      <c r="P98" s="173">
        <v>0.11664418</v>
      </c>
      <c r="Q98" s="173">
        <v>7.5254187E-2</v>
      </c>
      <c r="R98" s="173">
        <v>1.0418311999999999E-5</v>
      </c>
      <c r="S98" s="173">
        <v>9.4020739999999996E-7</v>
      </c>
      <c r="T98" s="173">
        <v>1.0320869000000001E-3</v>
      </c>
      <c r="U98" s="173">
        <v>5.4079291999999998E-3</v>
      </c>
      <c r="V98" s="173">
        <v>2.5008514999999999E-3</v>
      </c>
      <c r="W98" s="173">
        <v>1.2165998000000001E-2</v>
      </c>
      <c r="X98" s="173">
        <v>5.6348932000000003E-3</v>
      </c>
      <c r="Y98" s="173">
        <v>1.4636114E-2</v>
      </c>
      <c r="Z98" s="173">
        <v>0</v>
      </c>
      <c r="AA98" s="173">
        <v>0</v>
      </c>
      <c r="AB98" s="173">
        <v>0</v>
      </c>
      <c r="AC98" s="173">
        <v>7.6357296000000004E-7</v>
      </c>
    </row>
    <row r="99" spans="1:29" x14ac:dyDescent="0.25">
      <c r="A99" t="s">
        <v>5770</v>
      </c>
      <c r="B99" s="159" t="s">
        <v>5990</v>
      </c>
      <c r="C99" s="159">
        <v>0.66129881000000001</v>
      </c>
      <c r="D99" s="159">
        <v>0.45382386000000002</v>
      </c>
      <c r="E99" s="159">
        <v>0.16524388000000001</v>
      </c>
      <c r="F99" s="159">
        <v>6.3320823999999998E-5</v>
      </c>
      <c r="G99" s="159">
        <v>7.1050382000000002E-3</v>
      </c>
      <c r="H99" s="159">
        <v>4.1251274000000003E-3</v>
      </c>
      <c r="I99" s="159">
        <v>3.0933894E-2</v>
      </c>
      <c r="J99" s="159">
        <v>3.6854875000000001E-6</v>
      </c>
      <c r="K99" s="159">
        <v>0</v>
      </c>
      <c r="L99" s="159">
        <v>0</v>
      </c>
      <c r="M99" s="159">
        <v>0</v>
      </c>
      <c r="N99" s="159">
        <v>0</v>
      </c>
      <c r="O99" s="52">
        <f t="shared" si="3"/>
        <v>3.3616582222222222</v>
      </c>
      <c r="P99" s="173">
        <v>5.5957228999999997E-2</v>
      </c>
      <c r="Q99" s="173">
        <v>3.7943411000000003E-2</v>
      </c>
      <c r="R99" s="173">
        <v>4.3541851000000003E-6</v>
      </c>
      <c r="S99" s="173">
        <v>6.722E-7</v>
      </c>
      <c r="T99" s="173">
        <v>2.7868199000000003E-4</v>
      </c>
      <c r="U99" s="173">
        <v>1.4635668E-3</v>
      </c>
      <c r="V99" s="173">
        <v>1.0293201000000001E-3</v>
      </c>
      <c r="W99" s="173">
        <v>2.6870915000000001E-3</v>
      </c>
      <c r="X99" s="173">
        <v>1.8171140999999999E-3</v>
      </c>
      <c r="Y99" s="173">
        <v>1.0697787E-2</v>
      </c>
      <c r="Z99" s="173">
        <v>0</v>
      </c>
      <c r="AA99" s="173">
        <v>0</v>
      </c>
      <c r="AB99" s="173">
        <v>3.5229599999999999E-5</v>
      </c>
      <c r="AC99" s="173">
        <v>9.5236150000000007E-10</v>
      </c>
    </row>
    <row r="100" spans="1:29" x14ac:dyDescent="0.25">
      <c r="A100" t="s">
        <v>5770</v>
      </c>
      <c r="B100" s="159" t="s">
        <v>5991</v>
      </c>
      <c r="C100" s="159">
        <v>63.683235000000003</v>
      </c>
      <c r="D100" s="159">
        <v>2.0533014000000001</v>
      </c>
      <c r="E100" s="159">
        <v>0.91967251000000005</v>
      </c>
      <c r="F100" s="159">
        <v>2.0809965000000001E-4</v>
      </c>
      <c r="G100" s="159">
        <v>3.8891898000000001E-2</v>
      </c>
      <c r="H100" s="159">
        <v>7.7469389999999999E-2</v>
      </c>
      <c r="I100" s="159">
        <v>0.18551092999999999</v>
      </c>
      <c r="J100" s="159">
        <v>59.435327000000001</v>
      </c>
      <c r="K100" s="159">
        <v>0.97285385000000002</v>
      </c>
      <c r="L100" s="159">
        <v>0</v>
      </c>
      <c r="M100" s="159">
        <v>0</v>
      </c>
      <c r="N100" s="159">
        <v>0</v>
      </c>
      <c r="O100" s="52">
        <f t="shared" si="3"/>
        <v>15.20964</v>
      </c>
      <c r="P100" s="173">
        <v>1549.7488000000001</v>
      </c>
      <c r="Q100" s="173">
        <v>0.16621486999999999</v>
      </c>
      <c r="R100" s="173">
        <v>2.4498970000000002E-5</v>
      </c>
      <c r="S100" s="173">
        <v>1.9553594999999999</v>
      </c>
      <c r="T100" s="173">
        <v>1539.6611</v>
      </c>
      <c r="U100" s="173">
        <v>1.0347317999999999E-2</v>
      </c>
      <c r="V100" s="173">
        <v>6.8737449000000001E-3</v>
      </c>
      <c r="W100" s="173">
        <v>7.8803197000000003</v>
      </c>
      <c r="X100" s="173">
        <v>2.3425154E-2</v>
      </c>
      <c r="Y100" s="173">
        <v>4.4220109E-2</v>
      </c>
      <c r="Z100" s="173">
        <v>0</v>
      </c>
      <c r="AA100" s="173">
        <v>0</v>
      </c>
      <c r="AB100" s="173">
        <v>9.2080799999999996E-4</v>
      </c>
      <c r="AC100" s="173">
        <v>8.8775188000000004E-7</v>
      </c>
    </row>
    <row r="101" spans="1:29" x14ac:dyDescent="0.25">
      <c r="A101" t="s">
        <v>5770</v>
      </c>
      <c r="B101" s="159" t="s">
        <v>5992</v>
      </c>
      <c r="C101" s="159">
        <v>67.848792000000003</v>
      </c>
      <c r="D101" s="159">
        <v>1.7005866000000001</v>
      </c>
      <c r="E101" s="159">
        <v>0.67514958999999997</v>
      </c>
      <c r="F101" s="159">
        <v>1.7548622E-4</v>
      </c>
      <c r="G101" s="159">
        <v>2.4215607E-2</v>
      </c>
      <c r="H101" s="159">
        <v>0.12001580000000001</v>
      </c>
      <c r="I101" s="159">
        <v>0.14921962999999999</v>
      </c>
      <c r="J101" s="159">
        <v>64.254030999999998</v>
      </c>
      <c r="K101" s="159">
        <v>0.92539755999999995</v>
      </c>
      <c r="L101" s="159">
        <v>0</v>
      </c>
      <c r="M101" s="159">
        <v>0</v>
      </c>
      <c r="N101" s="159">
        <v>0</v>
      </c>
      <c r="O101" s="52">
        <f t="shared" si="3"/>
        <v>12.596937777777777</v>
      </c>
      <c r="P101" s="173">
        <v>1675.3208999999999</v>
      </c>
      <c r="Q101" s="173">
        <v>0.13699807999999999</v>
      </c>
      <c r="R101" s="173">
        <v>1.7827898E-5</v>
      </c>
      <c r="S101" s="173">
        <v>2.1139016000000002</v>
      </c>
      <c r="T101" s="173">
        <v>1664.4979000000001</v>
      </c>
      <c r="U101" s="173">
        <v>1.108585E-2</v>
      </c>
      <c r="V101" s="173">
        <v>3.8853769000000002E-3</v>
      </c>
      <c r="W101" s="173">
        <v>8.5114239000000005</v>
      </c>
      <c r="X101" s="173">
        <v>8.4190345999999999E-3</v>
      </c>
      <c r="Y101" s="173">
        <v>3.6585826000000002E-2</v>
      </c>
      <c r="Z101" s="173">
        <v>0</v>
      </c>
      <c r="AA101" s="173">
        <v>0</v>
      </c>
      <c r="AB101" s="173">
        <v>6.89472E-4</v>
      </c>
      <c r="AC101" s="173">
        <v>8.3896527999999998E-7</v>
      </c>
    </row>
    <row r="102" spans="1:29" x14ac:dyDescent="0.25">
      <c r="A102" t="s">
        <v>5770</v>
      </c>
      <c r="B102" s="159" t="s">
        <v>5993</v>
      </c>
      <c r="C102" s="159">
        <v>4.7204950999999999</v>
      </c>
      <c r="D102" s="159">
        <v>1.8861311000000001</v>
      </c>
      <c r="E102" s="159">
        <v>0.76803940000000004</v>
      </c>
      <c r="F102" s="159">
        <v>1.5053726E-4</v>
      </c>
      <c r="G102" s="159">
        <v>3.0990924999999999E-2</v>
      </c>
      <c r="H102" s="159">
        <v>0.10504421</v>
      </c>
      <c r="I102" s="159">
        <v>0.15946656000000001</v>
      </c>
      <c r="J102" s="159">
        <v>5.1856434999999999E-3</v>
      </c>
      <c r="K102" s="159">
        <v>1.7654867999999999</v>
      </c>
      <c r="L102" s="159">
        <v>0</v>
      </c>
      <c r="M102" s="159">
        <v>0</v>
      </c>
      <c r="N102" s="159">
        <v>0</v>
      </c>
      <c r="O102" s="52">
        <f t="shared" si="3"/>
        <v>13.971341481481481</v>
      </c>
      <c r="P102" s="173">
        <v>0.22744832000000001</v>
      </c>
      <c r="Q102" s="173">
        <v>0.14793333</v>
      </c>
      <c r="R102" s="173">
        <v>2.0387025000000002E-5</v>
      </c>
      <c r="S102" s="173">
        <v>1.8725656E-6</v>
      </c>
      <c r="T102" s="173">
        <v>2.0296440000000002E-3</v>
      </c>
      <c r="U102" s="173">
        <v>1.0835770999999999E-2</v>
      </c>
      <c r="V102" s="173">
        <v>4.9772152999999998E-3</v>
      </c>
      <c r="W102" s="173">
        <v>2.4887012999999999E-2</v>
      </c>
      <c r="X102" s="173">
        <v>1.1341321E-2</v>
      </c>
      <c r="Y102" s="173">
        <v>2.5420178000000002E-2</v>
      </c>
      <c r="Z102" s="173">
        <v>0</v>
      </c>
      <c r="AA102" s="173">
        <v>0</v>
      </c>
      <c r="AB102" s="173">
        <v>0</v>
      </c>
      <c r="AC102" s="173">
        <v>1.5905538E-6</v>
      </c>
    </row>
    <row r="103" spans="1:29" x14ac:dyDescent="0.25">
      <c r="A103" t="s">
        <v>5770</v>
      </c>
      <c r="B103" s="159" t="s">
        <v>5994</v>
      </c>
      <c r="C103" s="159">
        <v>4.6586698000000002</v>
      </c>
      <c r="D103" s="159">
        <v>1.8484372</v>
      </c>
      <c r="E103" s="159">
        <v>0.75169788999999998</v>
      </c>
      <c r="F103" s="159">
        <v>1.2719989000000001E-4</v>
      </c>
      <c r="G103" s="159">
        <v>3.0797573000000002E-2</v>
      </c>
      <c r="H103" s="159">
        <v>0.10453119</v>
      </c>
      <c r="I103" s="159">
        <v>0.15240711000000001</v>
      </c>
      <c r="J103" s="159">
        <v>5.1848449E-3</v>
      </c>
      <c r="K103" s="159">
        <v>1.7654867999999999</v>
      </c>
      <c r="L103" s="159">
        <v>0</v>
      </c>
      <c r="M103" s="159">
        <v>0</v>
      </c>
      <c r="N103" s="159">
        <v>0</v>
      </c>
      <c r="O103" s="52">
        <f t="shared" si="3"/>
        <v>13.692127407407407</v>
      </c>
      <c r="P103" s="173">
        <v>0.22213483000000001</v>
      </c>
      <c r="Q103" s="173">
        <v>0.14478561000000001</v>
      </c>
      <c r="R103" s="173">
        <v>1.9956756000000001E-5</v>
      </c>
      <c r="S103" s="173">
        <v>1.8171535E-6</v>
      </c>
      <c r="T103" s="173">
        <v>1.9858934E-3</v>
      </c>
      <c r="U103" s="173">
        <v>1.0687278E-2</v>
      </c>
      <c r="V103" s="173">
        <v>4.8410301000000001E-3</v>
      </c>
      <c r="W103" s="173">
        <v>2.4650786000000001E-2</v>
      </c>
      <c r="X103" s="173">
        <v>1.1158342E-2</v>
      </c>
      <c r="Y103" s="173">
        <v>2.4002533E-2</v>
      </c>
      <c r="Z103" s="173">
        <v>0</v>
      </c>
      <c r="AA103" s="173">
        <v>0</v>
      </c>
      <c r="AB103" s="173">
        <v>0</v>
      </c>
      <c r="AC103" s="173">
        <v>1.5903374E-6</v>
      </c>
    </row>
    <row r="104" spans="1:29" x14ac:dyDescent="0.25">
      <c r="A104" t="s">
        <v>5770</v>
      </c>
      <c r="B104" s="159" t="s">
        <v>5995</v>
      </c>
      <c r="C104" s="159">
        <v>0.62149745999999995</v>
      </c>
      <c r="D104" s="159">
        <v>0.38629892999999998</v>
      </c>
      <c r="E104" s="159">
        <v>0.18554455</v>
      </c>
      <c r="F104" s="159">
        <v>5.0164019999999997E-5</v>
      </c>
      <c r="G104" s="159">
        <v>8.1356597000000006E-3</v>
      </c>
      <c r="H104" s="159">
        <v>4.3799501999999997E-3</v>
      </c>
      <c r="I104" s="159">
        <v>3.7083884999999997E-2</v>
      </c>
      <c r="J104" s="159">
        <v>4.3333654999999997E-6</v>
      </c>
      <c r="K104" s="159">
        <v>0</v>
      </c>
      <c r="L104" s="159">
        <v>0</v>
      </c>
      <c r="M104" s="159">
        <v>0</v>
      </c>
      <c r="N104" s="159">
        <v>0</v>
      </c>
      <c r="O104" s="52">
        <f t="shared" si="3"/>
        <v>2.861473555555555</v>
      </c>
      <c r="P104" s="173">
        <v>5.2391498000000002E-2</v>
      </c>
      <c r="Q104" s="173">
        <v>3.2247391E-2</v>
      </c>
      <c r="R104" s="173">
        <v>4.8779520000000001E-6</v>
      </c>
      <c r="S104" s="173">
        <v>4.0059807000000001E-7</v>
      </c>
      <c r="T104" s="173">
        <v>4.1101098E-4</v>
      </c>
      <c r="U104" s="173">
        <v>1.6547109999999999E-3</v>
      </c>
      <c r="V104" s="173">
        <v>9.2054991000000005E-4</v>
      </c>
      <c r="W104" s="173">
        <v>3.1134477999999999E-3</v>
      </c>
      <c r="X104" s="173">
        <v>1.8288220999999999E-3</v>
      </c>
      <c r="Y104" s="173">
        <v>1.2210285E-2</v>
      </c>
      <c r="Z104" s="173">
        <v>0</v>
      </c>
      <c r="AA104" s="173">
        <v>0</v>
      </c>
      <c r="AB104" s="173">
        <v>0</v>
      </c>
      <c r="AC104" s="173">
        <v>1.2026785E-9</v>
      </c>
    </row>
    <row r="105" spans="1:29" x14ac:dyDescent="0.25">
      <c r="A105" t="s">
        <v>5770</v>
      </c>
      <c r="B105" s="159" t="s">
        <v>5996</v>
      </c>
      <c r="C105" s="159">
        <v>0.15997276999999999</v>
      </c>
      <c r="D105" s="159">
        <v>9.7979564000000005E-2</v>
      </c>
      <c r="E105" s="159">
        <v>4.6501656000000002E-2</v>
      </c>
      <c r="F105" s="159">
        <v>1.9502630000000001E-5</v>
      </c>
      <c r="G105" s="159">
        <v>9.5422439999999996E-4</v>
      </c>
      <c r="H105" s="159">
        <v>4.5878951E-4</v>
      </c>
      <c r="I105" s="159">
        <v>1.4058568E-2</v>
      </c>
      <c r="J105" s="159">
        <v>4.6716085000000002E-7</v>
      </c>
      <c r="K105" s="159">
        <v>0</v>
      </c>
      <c r="L105" s="159">
        <v>0</v>
      </c>
      <c r="M105" s="159">
        <v>0</v>
      </c>
      <c r="N105" s="159">
        <v>0</v>
      </c>
      <c r="O105" s="52">
        <f t="shared" si="3"/>
        <v>0.72577454814814812</v>
      </c>
      <c r="P105" s="173">
        <v>1.4363437999999999E-2</v>
      </c>
      <c r="Q105" s="173">
        <v>8.1657486999999994E-3</v>
      </c>
      <c r="R105" s="173">
        <v>1.2164229999999999E-6</v>
      </c>
      <c r="S105" s="173">
        <v>7.9569048999999995E-8</v>
      </c>
      <c r="T105" s="173">
        <v>1.1126491999999999E-4</v>
      </c>
      <c r="U105" s="173">
        <v>3.9761388000000001E-4</v>
      </c>
      <c r="V105" s="173">
        <v>2.1497732999999999E-4</v>
      </c>
      <c r="W105" s="173">
        <v>4.2352146E-4</v>
      </c>
      <c r="X105" s="173">
        <v>3.6742110000000003E-4</v>
      </c>
      <c r="Y105" s="173">
        <v>4.6815943000000004E-3</v>
      </c>
      <c r="Z105" s="173">
        <v>0</v>
      </c>
      <c r="AA105" s="173">
        <v>0</v>
      </c>
      <c r="AB105" s="173">
        <v>0</v>
      </c>
      <c r="AC105" s="173">
        <v>2.0606589000000001E-10</v>
      </c>
    </row>
    <row r="106" spans="1:29" x14ac:dyDescent="0.25">
      <c r="A106" t="s">
        <v>5770</v>
      </c>
      <c r="B106" s="159" t="s">
        <v>5997</v>
      </c>
      <c r="C106" s="159">
        <v>0.23844984999999999</v>
      </c>
      <c r="D106" s="159">
        <v>0.14733868</v>
      </c>
      <c r="E106" s="159">
        <v>7.0343411999999994E-2</v>
      </c>
      <c r="F106" s="159">
        <v>2.2671218999999999E-5</v>
      </c>
      <c r="G106" s="159">
        <v>2.5303423000000002E-3</v>
      </c>
      <c r="H106" s="159">
        <v>1.3297207E-3</v>
      </c>
      <c r="I106" s="159">
        <v>1.6883705999999998E-2</v>
      </c>
      <c r="J106" s="159">
        <v>1.3216160999999999E-6</v>
      </c>
      <c r="K106" s="159">
        <v>0</v>
      </c>
      <c r="L106" s="159">
        <v>0</v>
      </c>
      <c r="M106" s="159">
        <v>0</v>
      </c>
      <c r="N106" s="159">
        <v>0</v>
      </c>
      <c r="O106" s="52">
        <f t="shared" si="3"/>
        <v>1.0913976296296295</v>
      </c>
      <c r="P106" s="173">
        <v>2.0553932E-2</v>
      </c>
      <c r="Q106" s="173">
        <v>1.2293053E-2</v>
      </c>
      <c r="R106" s="173">
        <v>1.8469646E-6</v>
      </c>
      <c r="S106" s="173">
        <v>1.4180344E-7</v>
      </c>
      <c r="T106" s="173">
        <v>1.676119E-4</v>
      </c>
      <c r="U106" s="173">
        <v>6.1707215000000003E-4</v>
      </c>
      <c r="V106" s="173">
        <v>3.4768916E-4</v>
      </c>
      <c r="W106" s="173">
        <v>9.9552027999999992E-4</v>
      </c>
      <c r="X106" s="173">
        <v>6.6195413999999995E-4</v>
      </c>
      <c r="Y106" s="173">
        <v>5.4690427000000002E-3</v>
      </c>
      <c r="Z106" s="173">
        <v>0</v>
      </c>
      <c r="AA106" s="173">
        <v>0</v>
      </c>
      <c r="AB106" s="173">
        <v>0</v>
      </c>
      <c r="AC106" s="173">
        <v>4.3379095E-10</v>
      </c>
    </row>
    <row r="107" spans="1:29" x14ac:dyDescent="0.25">
      <c r="A107" t="s">
        <v>5770</v>
      </c>
      <c r="B107" s="159" t="s">
        <v>5998</v>
      </c>
      <c r="C107" s="159">
        <v>0.23844984999999999</v>
      </c>
      <c r="D107" s="159">
        <v>0.14733868</v>
      </c>
      <c r="E107" s="159">
        <v>7.0343411999999994E-2</v>
      </c>
      <c r="F107" s="159">
        <v>2.2671218999999999E-5</v>
      </c>
      <c r="G107" s="159">
        <v>2.5303423000000002E-3</v>
      </c>
      <c r="H107" s="159">
        <v>1.3297207E-3</v>
      </c>
      <c r="I107" s="159">
        <v>1.6883705999999998E-2</v>
      </c>
      <c r="J107" s="159">
        <v>1.3216160999999999E-6</v>
      </c>
      <c r="K107" s="159">
        <v>0</v>
      </c>
      <c r="L107" s="159">
        <v>0</v>
      </c>
      <c r="M107" s="159">
        <v>0</v>
      </c>
      <c r="N107" s="159">
        <v>0</v>
      </c>
      <c r="O107" s="52">
        <f t="shared" si="3"/>
        <v>1.0913976296296295</v>
      </c>
      <c r="P107" s="173">
        <v>2.0553932E-2</v>
      </c>
      <c r="Q107" s="173">
        <v>1.2293053E-2</v>
      </c>
      <c r="R107" s="173">
        <v>1.8469646E-6</v>
      </c>
      <c r="S107" s="173">
        <v>1.4180344E-7</v>
      </c>
      <c r="T107" s="173">
        <v>1.676119E-4</v>
      </c>
      <c r="U107" s="173">
        <v>6.1707215000000003E-4</v>
      </c>
      <c r="V107" s="173">
        <v>3.4768916E-4</v>
      </c>
      <c r="W107" s="173">
        <v>9.9552027999999992E-4</v>
      </c>
      <c r="X107" s="173">
        <v>6.6195413999999995E-4</v>
      </c>
      <c r="Y107" s="173">
        <v>5.4690427000000002E-3</v>
      </c>
      <c r="Z107" s="173">
        <v>0</v>
      </c>
      <c r="AA107" s="173">
        <v>0</v>
      </c>
      <c r="AB107" s="173">
        <v>0</v>
      </c>
      <c r="AC107" s="173">
        <v>4.3379095E-10</v>
      </c>
    </row>
    <row r="108" spans="1:29" x14ac:dyDescent="0.25">
      <c r="A108" t="s">
        <v>5770</v>
      </c>
      <c r="B108" s="159" t="s">
        <v>5999</v>
      </c>
      <c r="C108" s="159">
        <v>0.73171242000000003</v>
      </c>
      <c r="D108" s="159">
        <v>0.39438024999999999</v>
      </c>
      <c r="E108" s="159">
        <v>0.28703894000000002</v>
      </c>
      <c r="F108" s="159">
        <v>4.7733035999999997E-5</v>
      </c>
      <c r="G108" s="159">
        <v>8.7352057999999996E-3</v>
      </c>
      <c r="H108" s="159">
        <v>5.5885136E-3</v>
      </c>
      <c r="I108" s="159">
        <v>3.5917114E-2</v>
      </c>
      <c r="J108" s="159">
        <v>4.6569518000000001E-6</v>
      </c>
      <c r="K108" s="159">
        <v>0</v>
      </c>
      <c r="L108" s="159">
        <v>0</v>
      </c>
      <c r="M108" s="159">
        <v>0</v>
      </c>
      <c r="N108" s="159">
        <v>0</v>
      </c>
      <c r="O108" s="52">
        <f t="shared" si="3"/>
        <v>2.921335185185185</v>
      </c>
      <c r="P108" s="173">
        <v>6.2165758000000002E-2</v>
      </c>
      <c r="Q108" s="173">
        <v>3.2930628000000003E-2</v>
      </c>
      <c r="R108" s="173">
        <v>7.8285914E-6</v>
      </c>
      <c r="S108" s="173">
        <v>4.1570123000000001E-7</v>
      </c>
      <c r="T108" s="173">
        <v>4.2913620000000001E-4</v>
      </c>
      <c r="U108" s="173">
        <v>1.9179653999999999E-3</v>
      </c>
      <c r="V108" s="173">
        <v>3.5461544999999999E-3</v>
      </c>
      <c r="W108" s="173">
        <v>3.6371962000000002E-3</v>
      </c>
      <c r="X108" s="173">
        <v>8.0706137999999993E-3</v>
      </c>
      <c r="Y108" s="173">
        <v>1.1625818E-2</v>
      </c>
      <c r="Z108" s="173">
        <v>0</v>
      </c>
      <c r="AA108" s="173">
        <v>0</v>
      </c>
      <c r="AB108" s="173">
        <v>0</v>
      </c>
      <c r="AC108" s="173">
        <v>1.2836488E-9</v>
      </c>
    </row>
    <row r="109" spans="1:29" x14ac:dyDescent="0.25">
      <c r="A109" t="s">
        <v>5770</v>
      </c>
      <c r="B109" s="159" t="s">
        <v>6000</v>
      </c>
      <c r="C109" s="159">
        <v>0.59370456999999999</v>
      </c>
      <c r="D109" s="159">
        <v>0.36573470000000002</v>
      </c>
      <c r="E109" s="159">
        <v>0.17535239</v>
      </c>
      <c r="F109" s="159">
        <v>6.8657669E-5</v>
      </c>
      <c r="G109" s="159">
        <v>4.1613733E-3</v>
      </c>
      <c r="H109" s="159">
        <v>2.1117502E-3</v>
      </c>
      <c r="I109" s="159">
        <v>4.6273557999999999E-2</v>
      </c>
      <c r="J109" s="159">
        <v>2.1399275999999998E-6</v>
      </c>
      <c r="K109" s="159">
        <v>0</v>
      </c>
      <c r="L109" s="159">
        <v>0</v>
      </c>
      <c r="M109" s="159">
        <v>0</v>
      </c>
      <c r="N109" s="159">
        <v>0</v>
      </c>
      <c r="O109" s="52">
        <f t="shared" si="3"/>
        <v>2.7091459259259261</v>
      </c>
      <c r="P109" s="173">
        <v>5.2960656000000002E-2</v>
      </c>
      <c r="Q109" s="173">
        <v>3.0483249E-2</v>
      </c>
      <c r="R109" s="173">
        <v>4.5818988999999999E-6</v>
      </c>
      <c r="S109" s="173">
        <v>3.0515832000000001E-7</v>
      </c>
      <c r="T109" s="173">
        <v>3.4513934E-4</v>
      </c>
      <c r="U109" s="173">
        <v>1.5250807000000001E-3</v>
      </c>
      <c r="V109" s="173">
        <v>7.4563074999999999E-4</v>
      </c>
      <c r="W109" s="173">
        <v>1.9064290000000001E-3</v>
      </c>
      <c r="X109" s="173">
        <v>1.2686952999999999E-3</v>
      </c>
      <c r="Y109" s="173">
        <v>1.6681512999999999E-2</v>
      </c>
      <c r="Z109" s="173">
        <v>0</v>
      </c>
      <c r="AA109" s="173">
        <v>0</v>
      </c>
      <c r="AB109" s="173">
        <v>0</v>
      </c>
      <c r="AC109" s="173">
        <v>3.2011316000000003E-8</v>
      </c>
    </row>
    <row r="110" spans="1:29" x14ac:dyDescent="0.25">
      <c r="A110" t="s">
        <v>5770</v>
      </c>
      <c r="B110" s="159" t="s">
        <v>6001</v>
      </c>
      <c r="C110" s="159">
        <v>0.39251418999999999</v>
      </c>
      <c r="D110" s="159">
        <v>0.17472067999999999</v>
      </c>
      <c r="E110" s="159">
        <v>0.10476096</v>
      </c>
      <c r="F110" s="159">
        <v>6.3299004999999999E-5</v>
      </c>
      <c r="G110" s="159">
        <v>6.4358506000000001E-3</v>
      </c>
      <c r="H110" s="159">
        <v>2.3137115E-2</v>
      </c>
      <c r="I110" s="159">
        <v>8.2932802999999999E-2</v>
      </c>
      <c r="J110" s="159">
        <v>4.6348127999999998E-4</v>
      </c>
      <c r="K110" s="159">
        <v>0</v>
      </c>
      <c r="L110" s="159">
        <v>0</v>
      </c>
      <c r="M110" s="159">
        <v>0</v>
      </c>
      <c r="N110" s="159">
        <v>0</v>
      </c>
      <c r="O110" s="52">
        <f t="shared" si="3"/>
        <v>1.2942272592592592</v>
      </c>
      <c r="P110" s="173">
        <v>2.8716950000000002E-2</v>
      </c>
      <c r="Q110" s="173">
        <v>1.4521174E-2</v>
      </c>
      <c r="R110" s="173">
        <v>2.7409864999999998E-6</v>
      </c>
      <c r="S110" s="173">
        <v>3.8259166000000003E-7</v>
      </c>
      <c r="T110" s="173">
        <v>1.4611514E-4</v>
      </c>
      <c r="U110" s="173">
        <v>1.9639497999999998E-3</v>
      </c>
      <c r="V110" s="173">
        <v>5.7496882999999996E-4</v>
      </c>
      <c r="W110" s="173">
        <v>8.5115584000000004E-4</v>
      </c>
      <c r="X110" s="173">
        <v>9.8061832999999992E-4</v>
      </c>
      <c r="Y110" s="173">
        <v>9.6758396999999993E-3</v>
      </c>
      <c r="Z110" s="173">
        <v>0</v>
      </c>
      <c r="AA110" s="173">
        <v>0</v>
      </c>
      <c r="AB110" s="173">
        <v>0</v>
      </c>
      <c r="AC110" s="173">
        <v>4.2216530999999999E-9</v>
      </c>
    </row>
    <row r="111" spans="1:29" x14ac:dyDescent="0.25">
      <c r="A111" s="1" t="s">
        <v>6002</v>
      </c>
    </row>
    <row r="112" spans="1:29" x14ac:dyDescent="0.25">
      <c r="A112" t="s">
        <v>5770</v>
      </c>
      <c r="B112" s="159" t="s">
        <v>6003</v>
      </c>
      <c r="C112" s="159">
        <v>0.38214627000000001</v>
      </c>
      <c r="D112" s="159">
        <v>1.0770834E-2</v>
      </c>
      <c r="E112" s="159">
        <v>9.8328180000000001E-3</v>
      </c>
      <c r="F112" s="159">
        <v>2.2581396000000001E-6</v>
      </c>
      <c r="G112" s="159">
        <v>2.1034082E-4</v>
      </c>
      <c r="H112" s="159">
        <v>1.0162478000000001E-2</v>
      </c>
      <c r="I112" s="159">
        <v>4.6673388000000003E-3</v>
      </c>
      <c r="J112" s="159">
        <v>2.0017811000000001E-7</v>
      </c>
      <c r="K112" s="159">
        <v>0.34649999999999997</v>
      </c>
      <c r="L112" s="159">
        <v>0</v>
      </c>
      <c r="M112" s="159">
        <v>0</v>
      </c>
      <c r="N112" s="159">
        <v>0</v>
      </c>
      <c r="O112" s="52">
        <f>D112/0.135</f>
        <v>7.978395555555555E-2</v>
      </c>
      <c r="P112" s="173">
        <v>2.6779459E-3</v>
      </c>
      <c r="Q112" s="173">
        <v>9.0226072000000005E-4</v>
      </c>
      <c r="R112" s="173">
        <v>2.7961778999999999E-7</v>
      </c>
      <c r="S112" s="173">
        <v>1.588466E-8</v>
      </c>
      <c r="T112" s="173">
        <v>1.0313261E-5</v>
      </c>
      <c r="U112" s="173">
        <v>5.5259264000000002E-4</v>
      </c>
      <c r="V112" s="173">
        <v>2.1735953E-4</v>
      </c>
      <c r="W112" s="173">
        <v>6.7269915999999995E-5</v>
      </c>
      <c r="X112" s="173">
        <v>5.2642054999999996E-4</v>
      </c>
      <c r="Y112" s="173">
        <v>4.0143359E-4</v>
      </c>
      <c r="Z112" s="173">
        <v>0</v>
      </c>
      <c r="AA112" s="173">
        <v>0</v>
      </c>
      <c r="AB112" s="173">
        <v>0</v>
      </c>
      <c r="AC112" s="173">
        <v>1.7939188000000001E-10</v>
      </c>
    </row>
    <row r="113" spans="1:29" x14ac:dyDescent="0.25">
      <c r="A113" t="s">
        <v>5770</v>
      </c>
      <c r="B113" s="159" t="s">
        <v>6004</v>
      </c>
      <c r="C113" s="159">
        <v>1.4713636E-3</v>
      </c>
      <c r="D113" s="159">
        <v>7.7203348999999998E-4</v>
      </c>
      <c r="E113" s="159">
        <v>2.9262711E-4</v>
      </c>
      <c r="F113" s="159">
        <v>9.7086878999999999E-8</v>
      </c>
      <c r="G113" s="159">
        <v>1.9747145999999999E-5</v>
      </c>
      <c r="H113" s="159">
        <v>2.2940376000000001E-4</v>
      </c>
      <c r="I113" s="159">
        <v>1.5742647E-4</v>
      </c>
      <c r="J113" s="159">
        <v>2.8544592000000001E-8</v>
      </c>
      <c r="K113" s="159">
        <v>0</v>
      </c>
      <c r="L113" s="159">
        <v>0</v>
      </c>
      <c r="M113" s="159">
        <v>0</v>
      </c>
      <c r="N113" s="159">
        <v>0</v>
      </c>
      <c r="O113" s="52">
        <f>D113/0.135</f>
        <v>5.7187665925925923E-3</v>
      </c>
      <c r="P113" s="173">
        <v>1.1816896E-4</v>
      </c>
      <c r="Q113" s="173">
        <v>6.4588111000000003E-5</v>
      </c>
      <c r="R113" s="173">
        <v>7.7761920999999996E-9</v>
      </c>
      <c r="S113" s="173">
        <v>1.4411865E-9</v>
      </c>
      <c r="T113" s="173">
        <v>1.3342394000000001E-6</v>
      </c>
      <c r="U113" s="173">
        <v>1.3568348E-5</v>
      </c>
      <c r="V113" s="173">
        <v>2.2279746999999998E-6</v>
      </c>
      <c r="W113" s="173">
        <v>1.1364930000000001E-5</v>
      </c>
      <c r="X113" s="173">
        <v>5.2264989999999996E-6</v>
      </c>
      <c r="Y113" s="173">
        <v>1.9849529E-5</v>
      </c>
      <c r="Z113" s="173">
        <v>0</v>
      </c>
      <c r="AA113" s="173">
        <v>0</v>
      </c>
      <c r="AB113" s="173">
        <v>0</v>
      </c>
      <c r="AC113" s="173">
        <v>1.1020608E-10</v>
      </c>
    </row>
    <row r="114" spans="1:29" x14ac:dyDescent="0.25">
      <c r="A114" s="1" t="s">
        <v>6005</v>
      </c>
    </row>
    <row r="115" spans="1:29" x14ac:dyDescent="0.25">
      <c r="A115" t="s">
        <v>5770</v>
      </c>
      <c r="B115" s="159" t="s">
        <v>6006</v>
      </c>
      <c r="C115" s="159">
        <v>0.97330970000000006</v>
      </c>
      <c r="D115" s="159">
        <v>0.42304291999999999</v>
      </c>
      <c r="E115" s="159">
        <v>0.3155114</v>
      </c>
      <c r="F115" s="159">
        <v>5.0984222999999999E-4</v>
      </c>
      <c r="G115" s="159">
        <v>7.6623541999999998E-3</v>
      </c>
      <c r="H115" s="159">
        <v>4.2554819999999997E-3</v>
      </c>
      <c r="I115" s="159">
        <v>0.22232431</v>
      </c>
      <c r="J115" s="159">
        <v>3.3973766000000001E-6</v>
      </c>
      <c r="K115" s="159">
        <v>0</v>
      </c>
      <c r="L115" s="159">
        <v>0</v>
      </c>
      <c r="M115" s="159">
        <v>0</v>
      </c>
      <c r="N115" s="159">
        <v>0</v>
      </c>
      <c r="O115" s="52">
        <f t="shared" ref="O115:O123" si="4">D115/0.135</f>
        <v>3.1336512592592589</v>
      </c>
      <c r="P115" s="173">
        <v>9.0936340000000004E-2</v>
      </c>
      <c r="Q115" s="173">
        <v>3.5073126000000003E-2</v>
      </c>
      <c r="R115" s="173">
        <v>8.1984128E-6</v>
      </c>
      <c r="S115" s="173">
        <v>7.6142510999999995E-7</v>
      </c>
      <c r="T115" s="173">
        <v>6.4155180000000003E-4</v>
      </c>
      <c r="U115" s="173">
        <v>2.7526299999999998E-3</v>
      </c>
      <c r="V115" s="173">
        <v>2.4471722000000001E-3</v>
      </c>
      <c r="W115" s="173">
        <v>6.7055457000000001E-3</v>
      </c>
      <c r="X115" s="173">
        <v>2.4285890000000001E-3</v>
      </c>
      <c r="Y115" s="173">
        <v>4.0878562E-2</v>
      </c>
      <c r="Z115" s="173">
        <v>0</v>
      </c>
      <c r="AA115" s="173">
        <v>0</v>
      </c>
      <c r="AB115" s="173">
        <v>0</v>
      </c>
      <c r="AC115" s="173">
        <v>2.0345467000000001E-7</v>
      </c>
    </row>
    <row r="116" spans="1:29" x14ac:dyDescent="0.25">
      <c r="A116" t="s">
        <v>5770</v>
      </c>
      <c r="B116" s="159" t="s">
        <v>6007</v>
      </c>
      <c r="C116" s="159">
        <v>0.60476635000000001</v>
      </c>
      <c r="D116" s="159">
        <v>0.19796799000000001</v>
      </c>
      <c r="E116" s="159">
        <v>0.24315059999999999</v>
      </c>
      <c r="F116" s="159">
        <v>2.2168264E-4</v>
      </c>
      <c r="G116" s="159">
        <v>3.3090996E-3</v>
      </c>
      <c r="H116" s="159">
        <v>1.1297574E-3</v>
      </c>
      <c r="I116" s="159">
        <v>0.15898607000000001</v>
      </c>
      <c r="J116" s="159">
        <v>1.1482544000000001E-6</v>
      </c>
      <c r="K116" s="159">
        <v>0</v>
      </c>
      <c r="L116" s="159">
        <v>0</v>
      </c>
      <c r="M116" s="159">
        <v>0</v>
      </c>
      <c r="N116" s="159">
        <v>0</v>
      </c>
      <c r="O116" s="52">
        <f t="shared" si="4"/>
        <v>1.4664295555555555</v>
      </c>
      <c r="P116" s="173">
        <v>5.6509739000000003E-2</v>
      </c>
      <c r="Q116" s="173">
        <v>1.6224031999999999E-2</v>
      </c>
      <c r="R116" s="173">
        <v>6.2969444999999999E-6</v>
      </c>
      <c r="S116" s="173">
        <v>4.9876122999999996E-7</v>
      </c>
      <c r="T116" s="173">
        <v>2.3137470999999999E-4</v>
      </c>
      <c r="U116" s="173">
        <v>2.0886982E-3</v>
      </c>
      <c r="V116" s="173">
        <v>1.0747338999999999E-3</v>
      </c>
      <c r="W116" s="173">
        <v>8.5036493999999998E-4</v>
      </c>
      <c r="X116" s="173">
        <v>9.5553195000000002E-4</v>
      </c>
      <c r="Y116" s="173">
        <v>3.5078204000000002E-2</v>
      </c>
      <c r="Z116" s="173">
        <v>0</v>
      </c>
      <c r="AA116" s="173">
        <v>0</v>
      </c>
      <c r="AB116" s="173">
        <v>0</v>
      </c>
      <c r="AC116" s="173">
        <v>3.6222562999999999E-9</v>
      </c>
    </row>
    <row r="117" spans="1:29" x14ac:dyDescent="0.25">
      <c r="A117" t="s">
        <v>5770</v>
      </c>
      <c r="B117" s="159" t="s">
        <v>6008</v>
      </c>
      <c r="C117" s="159">
        <v>0.86291622000000001</v>
      </c>
      <c r="D117" s="159">
        <v>0.36496698999999999</v>
      </c>
      <c r="E117" s="159">
        <v>0.25215967</v>
      </c>
      <c r="F117" s="159">
        <v>2.3144931999999999E-4</v>
      </c>
      <c r="G117" s="159">
        <v>6.0344279999999997E-3</v>
      </c>
      <c r="H117" s="159">
        <v>2.3535194999999998E-3</v>
      </c>
      <c r="I117" s="159">
        <v>0.23716757999999999</v>
      </c>
      <c r="J117" s="159">
        <v>2.5869904999999998E-6</v>
      </c>
      <c r="K117" s="159">
        <v>0</v>
      </c>
      <c r="L117" s="159">
        <v>0</v>
      </c>
      <c r="M117" s="159">
        <v>0</v>
      </c>
      <c r="N117" s="159">
        <v>0</v>
      </c>
      <c r="O117" s="52">
        <f t="shared" si="4"/>
        <v>2.703459185185185</v>
      </c>
      <c r="P117" s="173">
        <v>7.6722648000000004E-2</v>
      </c>
      <c r="Q117" s="173">
        <v>3.0252992999999999E-2</v>
      </c>
      <c r="R117" s="173">
        <v>6.5697056999999999E-6</v>
      </c>
      <c r="S117" s="173">
        <v>7.0265037999999996E-7</v>
      </c>
      <c r="T117" s="173">
        <v>3.6055723999999997E-4</v>
      </c>
      <c r="U117" s="173">
        <v>2.1426523000000002E-3</v>
      </c>
      <c r="V117" s="173">
        <v>1.5155018000000001E-3</v>
      </c>
      <c r="W117" s="173">
        <v>1.4722527000000001E-3</v>
      </c>
      <c r="X117" s="173">
        <v>1.8742405000000001E-3</v>
      </c>
      <c r="Y117" s="173">
        <v>3.9097171999999999E-2</v>
      </c>
      <c r="Z117" s="173">
        <v>0</v>
      </c>
      <c r="AA117" s="173">
        <v>0</v>
      </c>
      <c r="AB117" s="173">
        <v>0</v>
      </c>
      <c r="AC117" s="173">
        <v>6.9988635999999999E-9</v>
      </c>
    </row>
    <row r="118" spans="1:29" x14ac:dyDescent="0.25">
      <c r="A118" t="s">
        <v>5770</v>
      </c>
      <c r="B118" s="159" t="s">
        <v>6009</v>
      </c>
      <c r="C118" s="159">
        <v>0.54826704999999998</v>
      </c>
      <c r="D118" s="159">
        <v>0.17709771999999999</v>
      </c>
      <c r="E118" s="159">
        <v>0.23416994999999999</v>
      </c>
      <c r="F118" s="159">
        <v>1.4297921E-4</v>
      </c>
      <c r="G118" s="159">
        <v>2.8061388E-3</v>
      </c>
      <c r="H118" s="159">
        <v>1.4940534000000001E-3</v>
      </c>
      <c r="I118" s="159">
        <v>0.13255494000000001</v>
      </c>
      <c r="J118" s="159">
        <v>1.2535487999999999E-6</v>
      </c>
      <c r="K118" s="159">
        <v>0</v>
      </c>
      <c r="L118" s="159">
        <v>0</v>
      </c>
      <c r="M118" s="159">
        <v>0</v>
      </c>
      <c r="N118" s="159">
        <v>0</v>
      </c>
      <c r="O118" s="52">
        <f t="shared" si="4"/>
        <v>1.3118349629629629</v>
      </c>
      <c r="P118" s="173">
        <v>5.1650152999999997E-2</v>
      </c>
      <c r="Q118" s="173">
        <v>1.4484921E-2</v>
      </c>
      <c r="R118" s="173">
        <v>6.0558957999999999E-6</v>
      </c>
      <c r="S118" s="173">
        <v>4.4984547999999998E-7</v>
      </c>
      <c r="T118" s="173">
        <v>2.1083036000000001E-4</v>
      </c>
      <c r="U118" s="173">
        <v>2.0549220999999999E-3</v>
      </c>
      <c r="V118" s="173">
        <v>7.4377733999999999E-4</v>
      </c>
      <c r="W118" s="173">
        <v>7.9616010999999996E-4</v>
      </c>
      <c r="X118" s="173">
        <v>7.1859791999999997E-4</v>
      </c>
      <c r="Y118" s="173">
        <v>3.2634435000000003E-2</v>
      </c>
      <c r="Z118" s="173">
        <v>0</v>
      </c>
      <c r="AA118" s="173">
        <v>0</v>
      </c>
      <c r="AB118" s="173">
        <v>0</v>
      </c>
      <c r="AC118" s="173">
        <v>2.6350526999999999E-9</v>
      </c>
    </row>
    <row r="119" spans="1:29" x14ac:dyDescent="0.25">
      <c r="A119" t="s">
        <v>5770</v>
      </c>
      <c r="B119" s="159" t="s">
        <v>6010</v>
      </c>
      <c r="C119" s="159">
        <v>0.91078512</v>
      </c>
      <c r="D119" s="159">
        <v>0.36132925999999999</v>
      </c>
      <c r="E119" s="159">
        <v>0.25523399000000002</v>
      </c>
      <c r="F119" s="159">
        <v>2.3403221000000001E-4</v>
      </c>
      <c r="G119" s="159">
        <v>6.0426463999999997E-3</v>
      </c>
      <c r="H119" s="159">
        <v>2.3051728000000001E-3</v>
      </c>
      <c r="I119" s="159">
        <v>0.28563738999999999</v>
      </c>
      <c r="J119" s="159">
        <v>2.6291576000000001E-6</v>
      </c>
      <c r="K119" s="159">
        <v>0</v>
      </c>
      <c r="L119" s="159">
        <v>0</v>
      </c>
      <c r="M119" s="159">
        <v>0</v>
      </c>
      <c r="N119" s="159">
        <v>0</v>
      </c>
      <c r="O119" s="52">
        <f t="shared" si="4"/>
        <v>2.6765130370370369</v>
      </c>
      <c r="P119" s="173">
        <v>7.6811235000000005E-2</v>
      </c>
      <c r="Q119" s="173">
        <v>2.9943028999999999E-2</v>
      </c>
      <c r="R119" s="173">
        <v>6.6501566000000004E-6</v>
      </c>
      <c r="S119" s="173">
        <v>7.0830572999999999E-7</v>
      </c>
      <c r="T119" s="173">
        <v>3.6281691000000001E-4</v>
      </c>
      <c r="U119" s="173">
        <v>2.1692955000000001E-3</v>
      </c>
      <c r="V119" s="173">
        <v>1.5325900999999999E-3</v>
      </c>
      <c r="W119" s="173">
        <v>1.4992518999999999E-3</v>
      </c>
      <c r="X119" s="173">
        <v>1.8980949E-3</v>
      </c>
      <c r="Y119" s="173">
        <v>3.9398791000000002E-2</v>
      </c>
      <c r="Z119" s="173">
        <v>0</v>
      </c>
      <c r="AA119" s="173">
        <v>0</v>
      </c>
      <c r="AB119" s="173">
        <v>0</v>
      </c>
      <c r="AC119" s="173">
        <v>6.9820012999999997E-9</v>
      </c>
    </row>
    <row r="120" spans="1:29" x14ac:dyDescent="0.25">
      <c r="A120" t="s">
        <v>5770</v>
      </c>
      <c r="B120" s="159" t="s">
        <v>6011</v>
      </c>
      <c r="C120" s="159">
        <v>0.55291277999999999</v>
      </c>
      <c r="D120" s="159">
        <v>0.18136347</v>
      </c>
      <c r="E120" s="159">
        <v>0.23432918999999999</v>
      </c>
      <c r="F120" s="159">
        <v>1.4492490000000001E-4</v>
      </c>
      <c r="G120" s="159">
        <v>2.6175082999999998E-3</v>
      </c>
      <c r="H120" s="159">
        <v>1.3099765E-3</v>
      </c>
      <c r="I120" s="159">
        <v>0.13314662999999999</v>
      </c>
      <c r="J120" s="159">
        <v>1.085728E-6</v>
      </c>
      <c r="K120" s="159">
        <v>0</v>
      </c>
      <c r="L120" s="159">
        <v>0</v>
      </c>
      <c r="M120" s="159">
        <v>0</v>
      </c>
      <c r="N120" s="159">
        <v>0</v>
      </c>
      <c r="O120" s="52">
        <f t="shared" si="4"/>
        <v>1.3434331111111111</v>
      </c>
      <c r="P120" s="173">
        <v>5.2184662999999999E-2</v>
      </c>
      <c r="Q120" s="173">
        <v>1.4840117999999999E-2</v>
      </c>
      <c r="R120" s="173">
        <v>6.0580952E-6</v>
      </c>
      <c r="S120" s="173">
        <v>4.4381852999999997E-7</v>
      </c>
      <c r="T120" s="173">
        <v>2.0383966E-4</v>
      </c>
      <c r="U120" s="173">
        <v>2.0420641000000002E-3</v>
      </c>
      <c r="V120" s="173">
        <v>7.3981478000000002E-4</v>
      </c>
      <c r="W120" s="173">
        <v>7.3271736999999996E-4</v>
      </c>
      <c r="X120" s="173">
        <v>6.8715971999999995E-4</v>
      </c>
      <c r="Y120" s="173">
        <v>3.2932443999999998E-2</v>
      </c>
      <c r="Z120" s="173">
        <v>0</v>
      </c>
      <c r="AA120" s="173">
        <v>0</v>
      </c>
      <c r="AB120" s="173">
        <v>0</v>
      </c>
      <c r="AC120" s="173">
        <v>2.6119611000000001E-9</v>
      </c>
    </row>
    <row r="121" spans="1:29" x14ac:dyDescent="0.25">
      <c r="A121" t="s">
        <v>5770</v>
      </c>
      <c r="B121" s="159" t="s">
        <v>6012</v>
      </c>
      <c r="C121" s="159">
        <v>0.55736673000000003</v>
      </c>
      <c r="D121" s="159">
        <v>0.18062692</v>
      </c>
      <c r="E121" s="159">
        <v>0.23833173999999999</v>
      </c>
      <c r="F121" s="159">
        <v>1.5309783000000001E-4</v>
      </c>
      <c r="G121" s="159">
        <v>2.8119325999999998E-3</v>
      </c>
      <c r="H121" s="159">
        <v>1.4597549E-3</v>
      </c>
      <c r="I121" s="159">
        <v>0.13398213</v>
      </c>
      <c r="J121" s="159">
        <v>1.1473077999999999E-6</v>
      </c>
      <c r="K121" s="159">
        <v>0</v>
      </c>
      <c r="L121" s="159">
        <v>0</v>
      </c>
      <c r="M121" s="159">
        <v>0</v>
      </c>
      <c r="N121" s="159">
        <v>0</v>
      </c>
      <c r="O121" s="52">
        <f t="shared" si="4"/>
        <v>1.3379771851851852</v>
      </c>
      <c r="P121" s="173">
        <v>5.2547178999999999E-2</v>
      </c>
      <c r="Q121" s="173">
        <v>1.4774163999999999E-2</v>
      </c>
      <c r="R121" s="173">
        <v>6.1626085999999999E-6</v>
      </c>
      <c r="S121" s="173">
        <v>4.5174203999999998E-7</v>
      </c>
      <c r="T121" s="173">
        <v>2.1027666000000001E-4</v>
      </c>
      <c r="U121" s="173">
        <v>2.0904671E-3</v>
      </c>
      <c r="V121" s="173">
        <v>7.6461561000000001E-4</v>
      </c>
      <c r="W121" s="173">
        <v>8.0450159999999999E-4</v>
      </c>
      <c r="X121" s="173">
        <v>7.1213101000000003E-4</v>
      </c>
      <c r="Y121" s="173">
        <v>3.3184406E-2</v>
      </c>
      <c r="Z121" s="173">
        <v>0</v>
      </c>
      <c r="AA121" s="173">
        <v>0</v>
      </c>
      <c r="AB121" s="173">
        <v>0</v>
      </c>
      <c r="AC121" s="173">
        <v>2.6464652E-9</v>
      </c>
    </row>
    <row r="122" spans="1:29" x14ac:dyDescent="0.25">
      <c r="A122" t="s">
        <v>5770</v>
      </c>
      <c r="B122" s="159" t="s">
        <v>6013</v>
      </c>
      <c r="C122" s="159">
        <v>0.53466269</v>
      </c>
      <c r="D122" s="159">
        <v>0.16419928</v>
      </c>
      <c r="E122" s="159">
        <v>0.21836986</v>
      </c>
      <c r="F122" s="159">
        <v>1.4253785E-4</v>
      </c>
      <c r="G122" s="159">
        <v>3.2807690999999998E-3</v>
      </c>
      <c r="H122" s="159">
        <v>1.3271581E-3</v>
      </c>
      <c r="I122" s="159">
        <v>0.14734179</v>
      </c>
      <c r="J122" s="159">
        <v>1.2951368999999999E-6</v>
      </c>
      <c r="K122" s="159">
        <v>0</v>
      </c>
      <c r="L122" s="159">
        <v>0</v>
      </c>
      <c r="M122" s="159">
        <v>0</v>
      </c>
      <c r="N122" s="159">
        <v>0</v>
      </c>
      <c r="O122" s="52">
        <f t="shared" si="4"/>
        <v>1.2162909629629628</v>
      </c>
      <c r="P122" s="173">
        <v>4.9683222999999999E-2</v>
      </c>
      <c r="Q122" s="173">
        <v>1.3426023E-2</v>
      </c>
      <c r="R122" s="173">
        <v>5.6516537999999997E-6</v>
      </c>
      <c r="S122" s="173">
        <v>4.6903009000000002E-7</v>
      </c>
      <c r="T122" s="173">
        <v>2.2100057999999999E-4</v>
      </c>
      <c r="U122" s="173">
        <v>1.8834492E-3</v>
      </c>
      <c r="V122" s="173">
        <v>7.7457383999999998E-4</v>
      </c>
      <c r="W122" s="173">
        <v>8.2239968000000002E-4</v>
      </c>
      <c r="X122" s="173">
        <v>8.0160783999999998E-4</v>
      </c>
      <c r="Y122" s="173">
        <v>3.1748044000000003E-2</v>
      </c>
      <c r="Z122" s="173">
        <v>0</v>
      </c>
      <c r="AA122" s="173">
        <v>0</v>
      </c>
      <c r="AB122" s="173">
        <v>0</v>
      </c>
      <c r="AC122" s="173">
        <v>3.4700541000000001E-9</v>
      </c>
    </row>
    <row r="123" spans="1:29" x14ac:dyDescent="0.25">
      <c r="A123" t="s">
        <v>5770</v>
      </c>
      <c r="B123" s="159" t="s">
        <v>6014</v>
      </c>
      <c r="C123" s="159">
        <v>0.50892742999999996</v>
      </c>
      <c r="D123" s="159">
        <v>0.24244462</v>
      </c>
      <c r="E123" s="159">
        <v>0.18223296</v>
      </c>
      <c r="F123" s="159">
        <v>1.0906022E-4</v>
      </c>
      <c r="G123" s="159">
        <v>3.7753842000000002E-3</v>
      </c>
      <c r="H123" s="159">
        <v>2.3952558000000001E-3</v>
      </c>
      <c r="I123" s="159">
        <v>7.7666413000000004E-2</v>
      </c>
      <c r="J123" s="159">
        <v>3.0374001E-4</v>
      </c>
      <c r="K123" s="159">
        <v>0</v>
      </c>
      <c r="L123" s="159">
        <v>0</v>
      </c>
      <c r="M123" s="159">
        <v>0</v>
      </c>
      <c r="N123" s="159">
        <v>0</v>
      </c>
      <c r="O123" s="52">
        <f t="shared" si="4"/>
        <v>1.7958860740740739</v>
      </c>
      <c r="P123" s="173">
        <v>6.9359456999999999E-2</v>
      </c>
      <c r="Q123" s="173">
        <v>2.0098550999999999E-2</v>
      </c>
      <c r="R123" s="173">
        <v>4.7424359999999998E-6</v>
      </c>
      <c r="S123" s="173">
        <v>8.6879669000000003E-6</v>
      </c>
      <c r="T123" s="173">
        <v>7.3247095999999998E-3</v>
      </c>
      <c r="U123" s="173">
        <v>1.6285347000000001E-3</v>
      </c>
      <c r="V123" s="173">
        <v>7.4263328E-4</v>
      </c>
      <c r="W123" s="173">
        <v>1.7884372999999999E-2</v>
      </c>
      <c r="X123" s="173">
        <v>1.0466620000000001E-3</v>
      </c>
      <c r="Y123" s="173">
        <v>2.0614964999999999E-2</v>
      </c>
      <c r="Z123" s="173">
        <v>0</v>
      </c>
      <c r="AA123" s="173">
        <v>0</v>
      </c>
      <c r="AB123" s="173">
        <v>0</v>
      </c>
      <c r="AC123" s="173">
        <v>5.5975830999999997E-6</v>
      </c>
    </row>
    <row r="124" spans="1:29" x14ac:dyDescent="0.25">
      <c r="A124" s="1" t="s">
        <v>6015</v>
      </c>
    </row>
    <row r="125" spans="1:29" x14ac:dyDescent="0.25">
      <c r="A125" t="s">
        <v>5770</v>
      </c>
      <c r="B125" s="159" t="s">
        <v>6016</v>
      </c>
      <c r="C125" s="159">
        <v>0.360294</v>
      </c>
      <c r="D125" s="159">
        <v>7.7981396999999994E-2</v>
      </c>
      <c r="E125" s="159">
        <v>0.24189748999999999</v>
      </c>
      <c r="F125" s="159">
        <v>8.7217889999999996E-5</v>
      </c>
      <c r="G125" s="159">
        <v>3.5109356E-3</v>
      </c>
      <c r="H125" s="159">
        <v>1.2009258E-2</v>
      </c>
      <c r="I125" s="159">
        <v>2.4806154E-2</v>
      </c>
      <c r="J125" s="159">
        <v>1.554789E-6</v>
      </c>
      <c r="K125" s="159">
        <v>0</v>
      </c>
      <c r="L125" s="159">
        <v>0</v>
      </c>
      <c r="M125" s="159">
        <v>0</v>
      </c>
      <c r="N125" s="159">
        <v>0</v>
      </c>
      <c r="O125" s="52">
        <f t="shared" ref="O125:O188" si="5">D125/0.135</f>
        <v>0.57763997777777765</v>
      </c>
      <c r="P125" s="173">
        <v>3.2573568999999997E-2</v>
      </c>
      <c r="Q125" s="173">
        <v>6.5069485E-3</v>
      </c>
      <c r="R125" s="173">
        <v>6.9366416999999999E-6</v>
      </c>
      <c r="S125" s="173">
        <v>1.1621991E-7</v>
      </c>
      <c r="T125" s="173">
        <v>9.4496195000000005E-5</v>
      </c>
      <c r="U125" s="173">
        <v>1.2827405E-3</v>
      </c>
      <c r="V125" s="173">
        <v>6.0287094999999999E-3</v>
      </c>
      <c r="W125" s="173">
        <v>1.3383189999999999E-3</v>
      </c>
      <c r="X125" s="173">
        <v>1.3353822E-2</v>
      </c>
      <c r="Y125" s="173">
        <v>3.6321035E-3</v>
      </c>
      <c r="Z125" s="173">
        <v>0</v>
      </c>
      <c r="AA125" s="173">
        <v>0</v>
      </c>
      <c r="AB125" s="173">
        <v>3.2937587000000002E-4</v>
      </c>
      <c r="AC125" s="173">
        <v>8.3190365000000002E-10</v>
      </c>
    </row>
    <row r="126" spans="1:29" x14ac:dyDescent="0.25">
      <c r="A126" t="s">
        <v>5770</v>
      </c>
      <c r="B126" s="159" t="s">
        <v>6017</v>
      </c>
      <c r="C126" s="159">
        <v>1.9477451999999999E-2</v>
      </c>
      <c r="D126" s="159">
        <v>8.7003497000000003E-3</v>
      </c>
      <c r="E126" s="159">
        <v>4.4527582000000003E-3</v>
      </c>
      <c r="F126" s="159">
        <v>5.5311105E-5</v>
      </c>
      <c r="G126" s="159">
        <v>2.1028225000000001E-4</v>
      </c>
      <c r="H126" s="159">
        <v>3.6585273000000001E-3</v>
      </c>
      <c r="I126" s="159">
        <v>2.3996601000000001E-3</v>
      </c>
      <c r="J126" s="159">
        <v>5.6323750000000004E-7</v>
      </c>
      <c r="K126" s="159">
        <v>0</v>
      </c>
      <c r="L126" s="159">
        <v>0</v>
      </c>
      <c r="M126" s="159">
        <v>0</v>
      </c>
      <c r="N126" s="159">
        <v>0</v>
      </c>
      <c r="O126" s="52">
        <f t="shared" si="5"/>
        <v>6.4447034814814813E-2</v>
      </c>
      <c r="P126" s="173">
        <v>1.8320382999999999E-3</v>
      </c>
      <c r="Q126" s="173">
        <v>7.2813969999999996E-4</v>
      </c>
      <c r="R126" s="173">
        <v>1.2280985000000001E-7</v>
      </c>
      <c r="S126" s="173">
        <v>1.1949386000000001E-8</v>
      </c>
      <c r="T126" s="173">
        <v>8.0011165000000005E-6</v>
      </c>
      <c r="U126" s="173">
        <v>2.0854127E-4</v>
      </c>
      <c r="V126" s="173">
        <v>4.1010961999999999E-4</v>
      </c>
      <c r="W126" s="173">
        <v>6.3919168000000002E-5</v>
      </c>
      <c r="X126" s="173">
        <v>1.6475991E-4</v>
      </c>
      <c r="Y126" s="173">
        <v>2.4842236000000001E-4</v>
      </c>
      <c r="Z126" s="173">
        <v>0</v>
      </c>
      <c r="AA126" s="173">
        <v>0</v>
      </c>
      <c r="AB126" s="173">
        <v>1.0276950000000001E-8</v>
      </c>
      <c r="AC126" s="173">
        <v>1.31243E-10</v>
      </c>
    </row>
    <row r="127" spans="1:29" x14ac:dyDescent="0.25">
      <c r="A127" t="s">
        <v>5770</v>
      </c>
      <c r="B127" s="159" t="s">
        <v>6018</v>
      </c>
      <c r="C127" s="159">
        <v>1.7532131999999999E-2</v>
      </c>
      <c r="D127" s="159">
        <v>9.3719548999999999E-3</v>
      </c>
      <c r="E127" s="159">
        <v>4.307389E-3</v>
      </c>
      <c r="F127" s="159">
        <v>5.5503089999999996E-6</v>
      </c>
      <c r="G127" s="159">
        <v>1.8103735000000001E-4</v>
      </c>
      <c r="H127" s="159">
        <v>4.5109136999999999E-5</v>
      </c>
      <c r="I127" s="159">
        <v>3.6204812000000001E-3</v>
      </c>
      <c r="J127" s="159">
        <v>6.0964584000000001E-7</v>
      </c>
      <c r="K127" s="159">
        <v>0</v>
      </c>
      <c r="L127" s="159">
        <v>0</v>
      </c>
      <c r="M127" s="159">
        <v>0</v>
      </c>
      <c r="N127" s="159">
        <v>0</v>
      </c>
      <c r="O127" s="52">
        <f t="shared" si="5"/>
        <v>6.9421888148148148E-2</v>
      </c>
      <c r="P127" s="173">
        <v>1.5002958000000001E-3</v>
      </c>
      <c r="Q127" s="173">
        <v>7.8479394999999999E-4</v>
      </c>
      <c r="R127" s="173">
        <v>1.2073711999999999E-7</v>
      </c>
      <c r="S127" s="173">
        <v>1.1260602E-8</v>
      </c>
      <c r="T127" s="173">
        <v>6.9381319999999997E-6</v>
      </c>
      <c r="U127" s="173">
        <v>2.4488039E-5</v>
      </c>
      <c r="V127" s="173">
        <v>1.089056E-4</v>
      </c>
      <c r="W127" s="173">
        <v>4.5664700999999999E-5</v>
      </c>
      <c r="X127" s="173">
        <v>1.8935290999999999E-4</v>
      </c>
      <c r="Y127" s="173">
        <v>3.3791841999999999E-4</v>
      </c>
      <c r="Z127" s="173">
        <v>0</v>
      </c>
      <c r="AA127" s="173">
        <v>0</v>
      </c>
      <c r="AB127" s="173">
        <v>2.1019464999999998E-6</v>
      </c>
      <c r="AC127" s="173">
        <v>1.4265733999999999E-10</v>
      </c>
    </row>
    <row r="128" spans="1:29" x14ac:dyDescent="0.25">
      <c r="A128" t="s">
        <v>5770</v>
      </c>
      <c r="B128" s="159" t="s">
        <v>6019</v>
      </c>
      <c r="C128" s="159">
        <v>6.7878275000000004E-3</v>
      </c>
      <c r="D128" s="159">
        <v>3.5861091000000001E-3</v>
      </c>
      <c r="E128" s="159">
        <v>1.8297325999999999E-3</v>
      </c>
      <c r="F128" s="159">
        <v>2.8901351E-5</v>
      </c>
      <c r="G128" s="159">
        <v>7.2384034999999999E-5</v>
      </c>
      <c r="H128" s="159">
        <v>2.4540439999999999E-5</v>
      </c>
      <c r="I128" s="159">
        <v>1.2458833E-3</v>
      </c>
      <c r="J128" s="159">
        <v>2.7667673999999999E-7</v>
      </c>
      <c r="K128" s="159">
        <v>0</v>
      </c>
      <c r="L128" s="159">
        <v>0</v>
      </c>
      <c r="M128" s="159">
        <v>0</v>
      </c>
      <c r="N128" s="159">
        <v>0</v>
      </c>
      <c r="O128" s="52">
        <f t="shared" si="5"/>
        <v>2.656377111111111E-2</v>
      </c>
      <c r="P128" s="173">
        <v>7.4373828000000005E-4</v>
      </c>
      <c r="Q128" s="173">
        <v>3.0016016000000001E-4</v>
      </c>
      <c r="R128" s="173">
        <v>5.0984073999999999E-8</v>
      </c>
      <c r="S128" s="173">
        <v>5.1494506E-9</v>
      </c>
      <c r="T128" s="173">
        <v>3.1520049E-6</v>
      </c>
      <c r="U128" s="173">
        <v>1.1206497E-5</v>
      </c>
      <c r="V128" s="173">
        <v>2.1153021E-4</v>
      </c>
      <c r="W128" s="173">
        <v>2.1424614E-5</v>
      </c>
      <c r="X128" s="173">
        <v>7.4030405999999998E-5</v>
      </c>
      <c r="Y128" s="173">
        <v>1.2217282000000001E-4</v>
      </c>
      <c r="Z128" s="173">
        <v>0</v>
      </c>
      <c r="AA128" s="173">
        <v>0</v>
      </c>
      <c r="AB128" s="173">
        <v>5.3746917000000003E-9</v>
      </c>
      <c r="AC128" s="173">
        <v>6.5019442E-11</v>
      </c>
    </row>
    <row r="129" spans="1:29" x14ac:dyDescent="0.25">
      <c r="A129" t="s">
        <v>5770</v>
      </c>
      <c r="B129" s="159" t="s">
        <v>6020</v>
      </c>
      <c r="C129" s="159">
        <v>2.2721318000000001E-2</v>
      </c>
      <c r="D129" s="159">
        <v>1.2172588999999999E-2</v>
      </c>
      <c r="E129" s="159">
        <v>5.7414181000000003E-3</v>
      </c>
      <c r="F129" s="159">
        <v>5.7199444000000002E-6</v>
      </c>
      <c r="G129" s="159">
        <v>3.0522471999999999E-4</v>
      </c>
      <c r="H129" s="159">
        <v>8.0392726000000001E-4</v>
      </c>
      <c r="I129" s="159">
        <v>3.6917959000000002E-3</v>
      </c>
      <c r="J129" s="159">
        <v>6.4347069000000005E-7</v>
      </c>
      <c r="K129" s="159">
        <v>0</v>
      </c>
      <c r="L129" s="159">
        <v>0</v>
      </c>
      <c r="M129" s="159">
        <v>0</v>
      </c>
      <c r="N129" s="159">
        <v>0</v>
      </c>
      <c r="O129" s="52">
        <f t="shared" si="5"/>
        <v>9.0167325925925912E-2</v>
      </c>
      <c r="P129" s="173">
        <v>1.8937337999999999E-3</v>
      </c>
      <c r="Q129" s="173">
        <v>1.0187232000000001E-3</v>
      </c>
      <c r="R129" s="173">
        <v>1.58529E-7</v>
      </c>
      <c r="S129" s="173">
        <v>1.3925526E-8</v>
      </c>
      <c r="T129" s="173">
        <v>9.3213482999999995E-6</v>
      </c>
      <c r="U129" s="173">
        <v>7.3214518999999994E-5</v>
      </c>
      <c r="V129" s="173">
        <v>1.1565741E-4</v>
      </c>
      <c r="W129" s="173">
        <v>7.3261560000000001E-5</v>
      </c>
      <c r="X129" s="173">
        <v>2.0689163000000001E-4</v>
      </c>
      <c r="Y129" s="173">
        <v>3.9441159999999999E-4</v>
      </c>
      <c r="Z129" s="173">
        <v>0</v>
      </c>
      <c r="AA129" s="173">
        <v>0</v>
      </c>
      <c r="AB129" s="173">
        <v>2.0799436999999999E-6</v>
      </c>
      <c r="AC129" s="173">
        <v>1.4846166999999999E-10</v>
      </c>
    </row>
    <row r="130" spans="1:29" x14ac:dyDescent="0.25">
      <c r="A130" t="s">
        <v>5770</v>
      </c>
      <c r="B130" s="159" t="s">
        <v>6021</v>
      </c>
      <c r="C130" s="159">
        <v>8.0174297000000005E-2</v>
      </c>
      <c r="D130" s="159">
        <v>4.4214766000000003E-2</v>
      </c>
      <c r="E130" s="159">
        <v>2.0290676000000001E-2</v>
      </c>
      <c r="F130" s="159">
        <v>1.2030962999999999E-5</v>
      </c>
      <c r="G130" s="159">
        <v>1.6028774000000001E-3</v>
      </c>
      <c r="H130" s="159">
        <v>5.6026760999999996E-3</v>
      </c>
      <c r="I130" s="159">
        <v>8.4502607999999996E-3</v>
      </c>
      <c r="J130" s="159">
        <v>9.9064811999999995E-7</v>
      </c>
      <c r="K130" s="159">
        <v>1.8195570000000002E-8</v>
      </c>
      <c r="L130" s="159">
        <v>0</v>
      </c>
      <c r="M130" s="159">
        <v>0</v>
      </c>
      <c r="N130" s="159">
        <v>0</v>
      </c>
      <c r="O130" s="52">
        <f t="shared" si="5"/>
        <v>0.32751678518518518</v>
      </c>
      <c r="P130" s="173">
        <v>6.6845450999999997E-3</v>
      </c>
      <c r="Q130" s="173">
        <v>3.6924064000000002E-3</v>
      </c>
      <c r="R130" s="173">
        <v>5.4186357999999997E-7</v>
      </c>
      <c r="S130" s="173">
        <v>4.3101623E-8</v>
      </c>
      <c r="T130" s="173">
        <v>3.3304011000000002E-5</v>
      </c>
      <c r="U130" s="173">
        <v>4.2445242999999998E-4</v>
      </c>
      <c r="V130" s="173">
        <v>2.0269311000000001E-4</v>
      </c>
      <c r="W130" s="173">
        <v>2.57237E-4</v>
      </c>
      <c r="X130" s="173">
        <v>3.9263870999999999E-4</v>
      </c>
      <c r="Y130" s="173">
        <v>1.6699753999999999E-3</v>
      </c>
      <c r="Z130" s="173">
        <v>0</v>
      </c>
      <c r="AA130" s="173">
        <v>0</v>
      </c>
      <c r="AB130" s="173">
        <v>1.1252828E-5</v>
      </c>
      <c r="AC130" s="173">
        <v>2.7369646999999999E-10</v>
      </c>
    </row>
    <row r="131" spans="1:29" x14ac:dyDescent="0.25">
      <c r="A131" t="s">
        <v>5770</v>
      </c>
      <c r="B131" s="159" t="s">
        <v>6022</v>
      </c>
      <c r="C131" s="159">
        <v>0.23126753999999999</v>
      </c>
      <c r="D131" s="159">
        <v>4.8912355999999997E-2</v>
      </c>
      <c r="E131" s="159">
        <v>0.15852632999999999</v>
      </c>
      <c r="F131" s="159">
        <v>2.7367366000000001E-4</v>
      </c>
      <c r="G131" s="159">
        <v>1.1597326999999999E-3</v>
      </c>
      <c r="H131" s="159">
        <v>1.0113762E-2</v>
      </c>
      <c r="I131" s="159">
        <v>1.227893E-2</v>
      </c>
      <c r="J131" s="159">
        <v>2.1257332E-6</v>
      </c>
      <c r="K131" s="159">
        <v>6.3641052E-7</v>
      </c>
      <c r="L131" s="159">
        <v>0</v>
      </c>
      <c r="M131" s="159">
        <v>0</v>
      </c>
      <c r="N131" s="159">
        <v>0</v>
      </c>
      <c r="O131" s="52">
        <f t="shared" si="5"/>
        <v>0.3623137481481481</v>
      </c>
      <c r="P131" s="173">
        <v>2.1326712000000001E-2</v>
      </c>
      <c r="Q131" s="173">
        <v>4.0916099000000003E-3</v>
      </c>
      <c r="R131" s="173">
        <v>4.5718051000000003E-6</v>
      </c>
      <c r="S131" s="173">
        <v>5.7311082999999999E-8</v>
      </c>
      <c r="T131" s="173">
        <v>2.727432E-4</v>
      </c>
      <c r="U131" s="173">
        <v>9.0339344000000003E-4</v>
      </c>
      <c r="V131" s="173">
        <v>4.2384388E-3</v>
      </c>
      <c r="W131" s="173">
        <v>1.2233077000000001E-3</v>
      </c>
      <c r="X131" s="173">
        <v>9.1125892999999996E-3</v>
      </c>
      <c r="Y131" s="173">
        <v>1.3851220999999999E-3</v>
      </c>
      <c r="Z131" s="173">
        <v>0</v>
      </c>
      <c r="AA131" s="173">
        <v>0</v>
      </c>
      <c r="AB131" s="173">
        <v>9.4878524999999998E-5</v>
      </c>
      <c r="AC131" s="173">
        <v>4.2480637000000002E-10</v>
      </c>
    </row>
    <row r="132" spans="1:29" x14ac:dyDescent="0.25">
      <c r="A132" t="s">
        <v>5770</v>
      </c>
      <c r="B132" s="159" t="s">
        <v>6023</v>
      </c>
      <c r="C132" s="159">
        <v>7.6726303999999995E-2</v>
      </c>
      <c r="D132" s="159">
        <v>4.2820236999999997E-2</v>
      </c>
      <c r="E132" s="159">
        <v>2.0863722000000001E-2</v>
      </c>
      <c r="F132" s="159">
        <v>1.100146E-5</v>
      </c>
      <c r="G132" s="159">
        <v>1.5707871E-3</v>
      </c>
      <c r="H132" s="159">
        <v>1.8444504E-3</v>
      </c>
      <c r="I132" s="159">
        <v>9.6151229999999997E-3</v>
      </c>
      <c r="J132" s="159">
        <v>9.8341668999999996E-7</v>
      </c>
      <c r="K132" s="159">
        <v>0</v>
      </c>
      <c r="L132" s="159">
        <v>0</v>
      </c>
      <c r="M132" s="159">
        <v>0</v>
      </c>
      <c r="N132" s="159">
        <v>0</v>
      </c>
      <c r="O132" s="52">
        <f t="shared" si="5"/>
        <v>0.31718694074074072</v>
      </c>
      <c r="P132" s="173">
        <v>7.2252766000000003E-3</v>
      </c>
      <c r="Q132" s="173">
        <v>3.5751194E-3</v>
      </c>
      <c r="R132" s="173">
        <v>5.5542415000000005E-7</v>
      </c>
      <c r="S132" s="173">
        <v>5.1677533000000001E-8</v>
      </c>
      <c r="T132" s="173">
        <v>2.2051921E-4</v>
      </c>
      <c r="U132" s="173">
        <v>2.4279531999999999E-4</v>
      </c>
      <c r="V132" s="173">
        <v>1.9129586E-4</v>
      </c>
      <c r="W132" s="173">
        <v>6.1359594999999998E-4</v>
      </c>
      <c r="X132" s="173">
        <v>6.3748416000000002E-4</v>
      </c>
      <c r="Y132" s="173">
        <v>1.6590800000000001E-3</v>
      </c>
      <c r="Z132" s="173">
        <v>0</v>
      </c>
      <c r="AA132" s="173">
        <v>0</v>
      </c>
      <c r="AB132" s="173">
        <v>8.4779237999999994E-5</v>
      </c>
      <c r="AC132" s="173">
        <v>3.3472051000000001E-10</v>
      </c>
    </row>
    <row r="133" spans="1:29" x14ac:dyDescent="0.25">
      <c r="A133" t="s">
        <v>5770</v>
      </c>
      <c r="B133" s="159" t="s">
        <v>6024</v>
      </c>
      <c r="C133" s="159">
        <v>8.3108593999999994E-2</v>
      </c>
      <c r="D133" s="159">
        <v>4.5949253000000002E-2</v>
      </c>
      <c r="E133" s="159">
        <v>2.2729409999999999E-2</v>
      </c>
      <c r="F133" s="159">
        <v>3.7155832999999998E-5</v>
      </c>
      <c r="G133" s="159">
        <v>1.2952148999999999E-3</v>
      </c>
      <c r="H133" s="159">
        <v>4.3228088000000003E-3</v>
      </c>
      <c r="I133" s="159">
        <v>8.7739032000000005E-3</v>
      </c>
      <c r="J133" s="159">
        <v>8.485779E-7</v>
      </c>
      <c r="K133" s="159">
        <v>0</v>
      </c>
      <c r="L133" s="159">
        <v>0</v>
      </c>
      <c r="M133" s="159">
        <v>0</v>
      </c>
      <c r="N133" s="159">
        <v>0</v>
      </c>
      <c r="O133" s="52">
        <f t="shared" si="5"/>
        <v>0.34036483703703702</v>
      </c>
      <c r="P133" s="173">
        <v>7.0619404000000002E-3</v>
      </c>
      <c r="Q133" s="173">
        <v>3.8360186999999999E-3</v>
      </c>
      <c r="R133" s="173">
        <v>6.0182324999999996E-7</v>
      </c>
      <c r="S133" s="173">
        <v>5.8353821999999997E-8</v>
      </c>
      <c r="T133" s="173">
        <v>4.4447526999999998E-5</v>
      </c>
      <c r="U133" s="173">
        <v>3.8417911E-4</v>
      </c>
      <c r="V133" s="173">
        <v>3.4161198000000001E-4</v>
      </c>
      <c r="W133" s="173">
        <v>3.8207790999999998E-4</v>
      </c>
      <c r="X133" s="173">
        <v>3.4926024999999998E-4</v>
      </c>
      <c r="Y133" s="173">
        <v>1.6763798E-3</v>
      </c>
      <c r="Z133" s="173">
        <v>0</v>
      </c>
      <c r="AA133" s="173">
        <v>0</v>
      </c>
      <c r="AB133" s="173">
        <v>4.7304693999999998E-5</v>
      </c>
      <c r="AC133" s="173">
        <v>3.4185855999999999E-10</v>
      </c>
    </row>
    <row r="134" spans="1:29" x14ac:dyDescent="0.25">
      <c r="A134" t="s">
        <v>5770</v>
      </c>
      <c r="B134" s="159" t="s">
        <v>6025</v>
      </c>
      <c r="C134" s="159">
        <v>1.7686099E-2</v>
      </c>
      <c r="D134" s="159">
        <v>9.4542593999999997E-3</v>
      </c>
      <c r="E134" s="159">
        <v>4.3452164999999996E-3</v>
      </c>
      <c r="F134" s="159">
        <v>5.5990518E-6</v>
      </c>
      <c r="G134" s="159">
        <v>1.8262722E-4</v>
      </c>
      <c r="H134" s="159">
        <v>4.5505286000000001E-5</v>
      </c>
      <c r="I134" s="159">
        <v>3.6522763E-3</v>
      </c>
      <c r="J134" s="159">
        <v>6.1499974999999998E-7</v>
      </c>
      <c r="K134" s="159">
        <v>0</v>
      </c>
      <c r="L134" s="159">
        <v>0</v>
      </c>
      <c r="M134" s="159">
        <v>0</v>
      </c>
      <c r="N134" s="159">
        <v>0</v>
      </c>
      <c r="O134" s="52">
        <f t="shared" si="5"/>
        <v>7.0031551111111104E-2</v>
      </c>
      <c r="P134" s="173">
        <v>1.5134714000000001E-3</v>
      </c>
      <c r="Q134" s="173">
        <v>7.9168600999999996E-4</v>
      </c>
      <c r="R134" s="173">
        <v>1.2179742999999999E-7</v>
      </c>
      <c r="S134" s="173">
        <v>1.1359492999999999E-8</v>
      </c>
      <c r="T134" s="173">
        <v>6.9990626000000003E-6</v>
      </c>
      <c r="U134" s="173">
        <v>2.4703093000000002E-5</v>
      </c>
      <c r="V134" s="173">
        <v>1.09862E-4</v>
      </c>
      <c r="W134" s="173">
        <v>4.6065729000000001E-5</v>
      </c>
      <c r="X134" s="173">
        <v>1.910158E-4</v>
      </c>
      <c r="Y134" s="173">
        <v>3.4088601E-4</v>
      </c>
      <c r="Z134" s="173">
        <v>0</v>
      </c>
      <c r="AA134" s="173">
        <v>0</v>
      </c>
      <c r="AB134" s="173">
        <v>2.1204057999999999E-6</v>
      </c>
      <c r="AC134" s="173">
        <v>1.4391016000000001E-10</v>
      </c>
    </row>
    <row r="135" spans="1:29" x14ac:dyDescent="0.25">
      <c r="A135" t="s">
        <v>5770</v>
      </c>
      <c r="B135" s="159" t="s">
        <v>6026</v>
      </c>
      <c r="C135" s="159">
        <v>1.3565386E-2</v>
      </c>
      <c r="D135" s="159">
        <v>7.1667930000000003E-3</v>
      </c>
      <c r="E135" s="159">
        <v>3.6566971E-3</v>
      </c>
      <c r="F135" s="159">
        <v>5.7758979000000003E-5</v>
      </c>
      <c r="G135" s="159">
        <v>1.4465855999999999E-4</v>
      </c>
      <c r="H135" s="159">
        <v>4.9043754E-5</v>
      </c>
      <c r="I135" s="159">
        <v>2.4898817E-3</v>
      </c>
      <c r="J135" s="159">
        <v>5.5293491999999997E-7</v>
      </c>
      <c r="K135" s="159">
        <v>0</v>
      </c>
      <c r="L135" s="159">
        <v>0</v>
      </c>
      <c r="M135" s="159">
        <v>0</v>
      </c>
      <c r="N135" s="159">
        <v>0</v>
      </c>
      <c r="O135" s="52">
        <f t="shared" si="5"/>
        <v>5.3087355555555556E-2</v>
      </c>
      <c r="P135" s="173">
        <v>1.4863514E-3</v>
      </c>
      <c r="Q135" s="173">
        <v>5.9986621999999999E-4</v>
      </c>
      <c r="R135" s="173">
        <v>1.0189102E-7</v>
      </c>
      <c r="S135" s="173">
        <v>1.0291111E-8</v>
      </c>
      <c r="T135" s="173">
        <v>6.2992412000000001E-6</v>
      </c>
      <c r="U135" s="173">
        <v>2.2396039E-5</v>
      </c>
      <c r="V135" s="173">
        <v>4.2274039999999998E-4</v>
      </c>
      <c r="W135" s="173">
        <v>4.2816815999999997E-5</v>
      </c>
      <c r="X135" s="173">
        <v>1.4794881E-4</v>
      </c>
      <c r="Y135" s="173">
        <v>2.4416081000000001E-4</v>
      </c>
      <c r="Z135" s="173">
        <v>0</v>
      </c>
      <c r="AA135" s="173">
        <v>0</v>
      </c>
      <c r="AB135" s="173">
        <v>1.0741251999999999E-8</v>
      </c>
      <c r="AC135" s="173">
        <v>1.2994052000000001E-10</v>
      </c>
    </row>
    <row r="136" spans="1:29" x14ac:dyDescent="0.25">
      <c r="A136" t="s">
        <v>5770</v>
      </c>
      <c r="B136" s="159" t="s">
        <v>6027</v>
      </c>
      <c r="C136" s="159">
        <v>0.36388712000000001</v>
      </c>
      <c r="D136" s="159">
        <v>7.8759083999999993E-2</v>
      </c>
      <c r="E136" s="159">
        <v>0.24430985999999999</v>
      </c>
      <c r="F136" s="159">
        <v>8.8087690000000006E-5</v>
      </c>
      <c r="G136" s="159">
        <v>3.5459492000000001E-3</v>
      </c>
      <c r="H136" s="159">
        <v>1.2129022999999999E-2</v>
      </c>
      <c r="I136" s="159">
        <v>2.5053539E-2</v>
      </c>
      <c r="J136" s="159">
        <v>1.5702945E-6</v>
      </c>
      <c r="K136" s="159">
        <v>0</v>
      </c>
      <c r="L136" s="159">
        <v>0</v>
      </c>
      <c r="M136" s="159">
        <v>0</v>
      </c>
      <c r="N136" s="159">
        <v>0</v>
      </c>
      <c r="O136" s="52">
        <f t="shared" si="5"/>
        <v>0.58340062222222211</v>
      </c>
      <c r="P136" s="173">
        <v>3.2898416E-2</v>
      </c>
      <c r="Q136" s="173">
        <v>6.5718405000000004E-3</v>
      </c>
      <c r="R136" s="173">
        <v>7.0058189000000003E-6</v>
      </c>
      <c r="S136" s="173">
        <v>1.1737894E-7</v>
      </c>
      <c r="T136" s="173">
        <v>9.5438580000000003E-5</v>
      </c>
      <c r="U136" s="173">
        <v>1.2955328999999999E-3</v>
      </c>
      <c r="V136" s="173">
        <v>6.0888321999999998E-3</v>
      </c>
      <c r="W136" s="173">
        <v>1.3516657E-3</v>
      </c>
      <c r="X136" s="173">
        <v>1.3486995999999999E-2</v>
      </c>
      <c r="Y136" s="173">
        <v>3.6683254999999998E-3</v>
      </c>
      <c r="Z136" s="173">
        <v>0</v>
      </c>
      <c r="AA136" s="173">
        <v>0</v>
      </c>
      <c r="AB136" s="173">
        <v>3.3266064000000002E-4</v>
      </c>
      <c r="AC136" s="173">
        <v>8.4019999000000001E-10</v>
      </c>
    </row>
    <row r="137" spans="1:29" x14ac:dyDescent="0.25">
      <c r="A137" t="s">
        <v>5770</v>
      </c>
      <c r="B137" s="159" t="s">
        <v>6028</v>
      </c>
      <c r="C137" s="159">
        <v>0.36360674999999998</v>
      </c>
      <c r="D137" s="159">
        <v>7.8698402000000001E-2</v>
      </c>
      <c r="E137" s="159">
        <v>0.24412163000000001</v>
      </c>
      <c r="F137" s="159">
        <v>8.8019820000000002E-5</v>
      </c>
      <c r="G137" s="159">
        <v>3.5432171E-3</v>
      </c>
      <c r="H137" s="159">
        <v>1.2119678E-2</v>
      </c>
      <c r="I137" s="159">
        <v>2.5034236000000001E-2</v>
      </c>
      <c r="J137" s="159">
        <v>1.5690846E-6</v>
      </c>
      <c r="K137" s="159">
        <v>0</v>
      </c>
      <c r="L137" s="159">
        <v>0</v>
      </c>
      <c r="M137" s="159">
        <v>0</v>
      </c>
      <c r="N137" s="159">
        <v>0</v>
      </c>
      <c r="O137" s="52">
        <f t="shared" si="5"/>
        <v>0.58295112592592591</v>
      </c>
      <c r="P137" s="173">
        <v>3.2873067999999998E-2</v>
      </c>
      <c r="Q137" s="173">
        <v>6.5667770000000002E-3</v>
      </c>
      <c r="R137" s="173">
        <v>7.0004210999999998E-6</v>
      </c>
      <c r="S137" s="173">
        <v>1.172885E-7</v>
      </c>
      <c r="T137" s="173">
        <v>9.5365045999999998E-5</v>
      </c>
      <c r="U137" s="173">
        <v>1.2945347E-3</v>
      </c>
      <c r="V137" s="173">
        <v>6.0841408999999999E-3</v>
      </c>
      <c r="W137" s="173">
        <v>1.3506243E-3</v>
      </c>
      <c r="X137" s="173">
        <v>1.3476604999999999E-2</v>
      </c>
      <c r="Y137" s="173">
        <v>3.6654991E-3</v>
      </c>
      <c r="Z137" s="173">
        <v>0</v>
      </c>
      <c r="AA137" s="173">
        <v>0</v>
      </c>
      <c r="AB137" s="173">
        <v>3.3240434000000001E-4</v>
      </c>
      <c r="AC137" s="173">
        <v>8.3955264000000004E-10</v>
      </c>
    </row>
    <row r="138" spans="1:29" x14ac:dyDescent="0.25">
      <c r="A138" t="s">
        <v>5770</v>
      </c>
      <c r="B138" s="159" t="s">
        <v>6029</v>
      </c>
      <c r="C138" s="159">
        <v>6.3855246000000004E-2</v>
      </c>
      <c r="D138" s="159">
        <v>3.4699399999999998E-2</v>
      </c>
      <c r="E138" s="159">
        <v>1.7088483000000002E-2</v>
      </c>
      <c r="F138" s="159">
        <v>1.0227413E-5</v>
      </c>
      <c r="G138" s="159">
        <v>1.3716662E-3</v>
      </c>
      <c r="H138" s="159">
        <v>1.8889811999999999E-3</v>
      </c>
      <c r="I138" s="159">
        <v>8.7955514000000005E-3</v>
      </c>
      <c r="J138" s="159">
        <v>9.3677247999999999E-7</v>
      </c>
      <c r="K138" s="159">
        <v>0</v>
      </c>
      <c r="L138" s="159">
        <v>0</v>
      </c>
      <c r="M138" s="159">
        <v>0</v>
      </c>
      <c r="N138" s="159">
        <v>0</v>
      </c>
      <c r="O138" s="52">
        <f t="shared" si="5"/>
        <v>0.25703259259259259</v>
      </c>
      <c r="P138" s="173">
        <v>6.2041880999999998E-3</v>
      </c>
      <c r="Q138" s="173">
        <v>2.8972625E-3</v>
      </c>
      <c r="R138" s="173">
        <v>4.5638674999999999E-7</v>
      </c>
      <c r="S138" s="173">
        <v>4.3399375999999998E-8</v>
      </c>
      <c r="T138" s="173">
        <v>2.3012386E-4</v>
      </c>
      <c r="U138" s="173">
        <v>2.155723E-4</v>
      </c>
      <c r="V138" s="173">
        <v>1.7584019E-4</v>
      </c>
      <c r="W138" s="173">
        <v>5.7782250999999999E-4</v>
      </c>
      <c r="X138" s="173">
        <v>6.2857139000000004E-4</v>
      </c>
      <c r="Y138" s="173">
        <v>1.3969366000000001E-3</v>
      </c>
      <c r="Z138" s="173">
        <v>0</v>
      </c>
      <c r="AA138" s="173">
        <v>0</v>
      </c>
      <c r="AB138" s="173">
        <v>8.1558630999999993E-5</v>
      </c>
      <c r="AC138" s="173">
        <v>3.0807766E-10</v>
      </c>
    </row>
    <row r="139" spans="1:29" x14ac:dyDescent="0.25">
      <c r="A139" t="s">
        <v>5770</v>
      </c>
      <c r="B139" s="159" t="s">
        <v>6030</v>
      </c>
      <c r="C139" s="159">
        <v>4.6070724E-2</v>
      </c>
      <c r="D139" s="159">
        <v>2.6680107000000002E-2</v>
      </c>
      <c r="E139" s="159">
        <v>1.2743987999999999E-2</v>
      </c>
      <c r="F139" s="159">
        <v>3.3849295000000001E-5</v>
      </c>
      <c r="G139" s="159">
        <v>9.1441004E-4</v>
      </c>
      <c r="H139" s="159">
        <v>2.5795077999999998E-3</v>
      </c>
      <c r="I139" s="159">
        <v>3.1181986000000002E-3</v>
      </c>
      <c r="J139" s="159">
        <v>6.6349576999999999E-7</v>
      </c>
      <c r="K139" s="159">
        <v>0</v>
      </c>
      <c r="L139" s="159">
        <v>0</v>
      </c>
      <c r="M139" s="159">
        <v>0</v>
      </c>
      <c r="N139" s="159">
        <v>0</v>
      </c>
      <c r="O139" s="52">
        <f t="shared" si="5"/>
        <v>0.19763042222222221</v>
      </c>
      <c r="P139" s="173">
        <v>3.8986429999999998E-3</v>
      </c>
      <c r="Q139" s="173">
        <v>2.2305057000000001E-3</v>
      </c>
      <c r="R139" s="173">
        <v>3.3954566000000003E-7</v>
      </c>
      <c r="S139" s="173">
        <v>3.2998498000000002E-8</v>
      </c>
      <c r="T139" s="173">
        <v>2.7407754999999999E-5</v>
      </c>
      <c r="U139" s="173">
        <v>2.1983176E-4</v>
      </c>
      <c r="V139" s="173">
        <v>2.9292640000000002E-4</v>
      </c>
      <c r="W139" s="173">
        <v>2.6065327999999998E-4</v>
      </c>
      <c r="X139" s="173">
        <v>2.2683204E-4</v>
      </c>
      <c r="Y139" s="173">
        <v>5.9867625999999996E-4</v>
      </c>
      <c r="Z139" s="173">
        <v>0</v>
      </c>
      <c r="AA139" s="173">
        <v>0</v>
      </c>
      <c r="AB139" s="173">
        <v>4.1437173000000003E-5</v>
      </c>
      <c r="AC139" s="173">
        <v>1.7106395999999999E-10</v>
      </c>
    </row>
    <row r="140" spans="1:29" x14ac:dyDescent="0.25">
      <c r="A140" t="s">
        <v>5770</v>
      </c>
      <c r="B140" s="159" t="s">
        <v>6031</v>
      </c>
      <c r="C140" s="159">
        <v>6.3741355E-2</v>
      </c>
      <c r="D140" s="159">
        <v>3.4637511000000003E-2</v>
      </c>
      <c r="E140" s="159">
        <v>1.7058004000000002E-2</v>
      </c>
      <c r="F140" s="159">
        <v>1.0209170999999999E-5</v>
      </c>
      <c r="G140" s="159">
        <v>1.3692197999999999E-3</v>
      </c>
      <c r="H140" s="159">
        <v>1.8856120000000001E-3</v>
      </c>
      <c r="I140" s="159">
        <v>8.7798637999999991E-3</v>
      </c>
      <c r="J140" s="159">
        <v>9.3510166999999997E-7</v>
      </c>
      <c r="K140" s="159">
        <v>0</v>
      </c>
      <c r="L140" s="159">
        <v>0</v>
      </c>
      <c r="M140" s="159">
        <v>0</v>
      </c>
      <c r="N140" s="159">
        <v>0</v>
      </c>
      <c r="O140" s="52">
        <f t="shared" si="5"/>
        <v>0.25657415555555557</v>
      </c>
      <c r="P140" s="173">
        <v>6.1931223999999998E-3</v>
      </c>
      <c r="Q140" s="173">
        <v>2.8920949999999999E-3</v>
      </c>
      <c r="R140" s="173">
        <v>4.5557275000000002E-7</v>
      </c>
      <c r="S140" s="173">
        <v>4.3321969999999999E-8</v>
      </c>
      <c r="T140" s="173">
        <v>2.2971341999999999E-4</v>
      </c>
      <c r="U140" s="173">
        <v>2.1518781E-4</v>
      </c>
      <c r="V140" s="173">
        <v>1.7552657000000001E-4</v>
      </c>
      <c r="W140" s="173">
        <v>5.7679191000000005E-4</v>
      </c>
      <c r="X140" s="173">
        <v>6.2745029000000003E-4</v>
      </c>
      <c r="Y140" s="173">
        <v>1.3944451000000001E-3</v>
      </c>
      <c r="Z140" s="173">
        <v>0</v>
      </c>
      <c r="AA140" s="173">
        <v>0</v>
      </c>
      <c r="AB140" s="173">
        <v>8.1413165000000006E-5</v>
      </c>
      <c r="AC140" s="173">
        <v>3.0752817999999998E-10</v>
      </c>
    </row>
    <row r="141" spans="1:29" x14ac:dyDescent="0.25">
      <c r="A141" t="s">
        <v>5770</v>
      </c>
      <c r="B141" s="159" t="s">
        <v>6032</v>
      </c>
      <c r="C141" s="159">
        <v>4.5907931999999999E-2</v>
      </c>
      <c r="D141" s="159">
        <v>2.6585832E-2</v>
      </c>
      <c r="E141" s="159">
        <v>1.2698956000000001E-2</v>
      </c>
      <c r="F141" s="159">
        <v>3.3729687999999997E-5</v>
      </c>
      <c r="G141" s="159">
        <v>9.1117895000000001E-4</v>
      </c>
      <c r="H141" s="159">
        <v>2.5703930999999998E-3</v>
      </c>
      <c r="I141" s="159">
        <v>3.1071802999999999E-3</v>
      </c>
      <c r="J141" s="159">
        <v>6.6115129000000003E-7</v>
      </c>
      <c r="K141" s="159">
        <v>0</v>
      </c>
      <c r="L141" s="159">
        <v>0</v>
      </c>
      <c r="M141" s="159">
        <v>0</v>
      </c>
      <c r="N141" s="159">
        <v>0</v>
      </c>
      <c r="O141" s="52">
        <f t="shared" si="5"/>
        <v>0.19693208888888888</v>
      </c>
      <c r="P141" s="173">
        <v>3.8848671000000002E-3</v>
      </c>
      <c r="Q141" s="173">
        <v>2.2226240999999999E-3</v>
      </c>
      <c r="R141" s="173">
        <v>3.3834587000000001E-7</v>
      </c>
      <c r="S141" s="173">
        <v>3.2881896000000003E-8</v>
      </c>
      <c r="T141" s="173">
        <v>2.7310909000000001E-5</v>
      </c>
      <c r="U141" s="173">
        <v>2.1905498000000001E-4</v>
      </c>
      <c r="V141" s="173">
        <v>2.9189134000000001E-4</v>
      </c>
      <c r="W141" s="173">
        <v>2.5973225000000002E-4</v>
      </c>
      <c r="X141" s="173">
        <v>2.2603052000000001E-4</v>
      </c>
      <c r="Y141" s="173">
        <v>5.9656081999999997E-4</v>
      </c>
      <c r="Z141" s="173">
        <v>0</v>
      </c>
      <c r="AA141" s="173">
        <v>0</v>
      </c>
      <c r="AB141" s="173">
        <v>4.1290752999999999E-5</v>
      </c>
      <c r="AC141" s="173">
        <v>1.7045949999999999E-10</v>
      </c>
    </row>
    <row r="142" spans="1:29" x14ac:dyDescent="0.25">
      <c r="A142" t="s">
        <v>5770</v>
      </c>
      <c r="B142" s="159" t="s">
        <v>6033</v>
      </c>
      <c r="C142" s="159">
        <v>2.3651624999999999E-2</v>
      </c>
      <c r="D142" s="159">
        <v>1.315503E-2</v>
      </c>
      <c r="E142" s="159">
        <v>5.9727863000000004E-3</v>
      </c>
      <c r="F142" s="159">
        <v>5.9872568000000003E-6</v>
      </c>
      <c r="G142" s="159">
        <v>3.1273523999999998E-4</v>
      </c>
      <c r="H142" s="159">
        <v>1.2685689E-4</v>
      </c>
      <c r="I142" s="159">
        <v>4.0775478999999998E-3</v>
      </c>
      <c r="J142" s="159">
        <v>6.8181505999999997E-7</v>
      </c>
      <c r="K142" s="159">
        <v>0</v>
      </c>
      <c r="L142" s="159">
        <v>0</v>
      </c>
      <c r="M142" s="159">
        <v>0</v>
      </c>
      <c r="N142" s="159">
        <v>0</v>
      </c>
      <c r="O142" s="52">
        <f t="shared" si="5"/>
        <v>9.7444666666666666E-2</v>
      </c>
      <c r="P142" s="173">
        <v>2.0776587999999999E-3</v>
      </c>
      <c r="Q142" s="173">
        <v>1.1009937E-3</v>
      </c>
      <c r="R142" s="173">
        <v>1.6478004000000001E-7</v>
      </c>
      <c r="S142" s="173">
        <v>1.6147402000000001E-8</v>
      </c>
      <c r="T142" s="173">
        <v>1.1104039000000001E-5</v>
      </c>
      <c r="U142" s="173">
        <v>4.0949204999999998E-5</v>
      </c>
      <c r="V142" s="173">
        <v>1.193258E-4</v>
      </c>
      <c r="W142" s="173">
        <v>8.2462358000000004E-5</v>
      </c>
      <c r="X142" s="173">
        <v>2.1078005999999999E-4</v>
      </c>
      <c r="Y142" s="173">
        <v>4.3031492000000001E-4</v>
      </c>
      <c r="Z142" s="173">
        <v>0</v>
      </c>
      <c r="AA142" s="173">
        <v>0</v>
      </c>
      <c r="AB142" s="173">
        <v>8.1547633000000002E-5</v>
      </c>
      <c r="AC142" s="173">
        <v>1.6349137E-10</v>
      </c>
    </row>
    <row r="143" spans="1:29" x14ac:dyDescent="0.25">
      <c r="A143" t="s">
        <v>5770</v>
      </c>
      <c r="B143" s="159" t="s">
        <v>6034</v>
      </c>
      <c r="C143" s="159">
        <v>2.680859E-2</v>
      </c>
      <c r="D143" s="159">
        <v>1.4991796999999999E-2</v>
      </c>
      <c r="E143" s="159">
        <v>7.4163079000000003E-3</v>
      </c>
      <c r="F143" s="159">
        <v>8.0173011999999999E-5</v>
      </c>
      <c r="G143" s="159">
        <v>3.7317625E-4</v>
      </c>
      <c r="H143" s="159">
        <v>1.6284063000000001E-4</v>
      </c>
      <c r="I143" s="159">
        <v>3.783434E-3</v>
      </c>
      <c r="J143" s="159">
        <v>8.6083738000000005E-7</v>
      </c>
      <c r="K143" s="159">
        <v>0</v>
      </c>
      <c r="L143" s="159">
        <v>0</v>
      </c>
      <c r="M143" s="159">
        <v>0</v>
      </c>
      <c r="N143" s="159">
        <v>0</v>
      </c>
      <c r="O143" s="52">
        <f t="shared" si="5"/>
        <v>0.11105034814814814</v>
      </c>
      <c r="P143" s="173">
        <v>2.7819311000000001E-3</v>
      </c>
      <c r="Q143" s="173">
        <v>1.2546715999999999E-3</v>
      </c>
      <c r="R143" s="173">
        <v>2.0349302E-7</v>
      </c>
      <c r="S143" s="173">
        <v>2.0985392000000002E-8</v>
      </c>
      <c r="T143" s="173">
        <v>1.4826275000000001E-5</v>
      </c>
      <c r="U143" s="173">
        <v>5.2753553999999997E-5</v>
      </c>
      <c r="V143" s="173">
        <v>5.9926654E-4</v>
      </c>
      <c r="W143" s="173">
        <v>1.2037632E-4</v>
      </c>
      <c r="X143" s="173">
        <v>2.3720355000000001E-4</v>
      </c>
      <c r="Y143" s="173">
        <v>3.9891106999999999E-4</v>
      </c>
      <c r="Z143" s="173">
        <v>0</v>
      </c>
      <c r="AA143" s="173">
        <v>0</v>
      </c>
      <c r="AB143" s="173">
        <v>1.0369758999999999E-4</v>
      </c>
      <c r="AC143" s="173">
        <v>2.0780177E-10</v>
      </c>
    </row>
    <row r="144" spans="1:29" x14ac:dyDescent="0.25">
      <c r="A144" t="s">
        <v>5770</v>
      </c>
      <c r="B144" s="159" t="s">
        <v>6035</v>
      </c>
      <c r="C144" s="159">
        <v>3.0015245999999999E-2</v>
      </c>
      <c r="D144" s="159">
        <v>1.5363607E-2</v>
      </c>
      <c r="E144" s="159">
        <v>7.5617228999999998E-3</v>
      </c>
      <c r="F144" s="159">
        <v>5.5470750000000001E-5</v>
      </c>
      <c r="G144" s="159">
        <v>4.3913973000000002E-4</v>
      </c>
      <c r="H144" s="159">
        <v>3.7729225999999999E-3</v>
      </c>
      <c r="I144" s="159">
        <v>2.8216770999999999E-3</v>
      </c>
      <c r="J144" s="159">
        <v>7.0587797000000001E-7</v>
      </c>
      <c r="K144" s="159">
        <v>0</v>
      </c>
      <c r="L144" s="159">
        <v>0</v>
      </c>
      <c r="M144" s="159">
        <v>0</v>
      </c>
      <c r="N144" s="159">
        <v>0</v>
      </c>
      <c r="O144" s="52">
        <f t="shared" si="5"/>
        <v>0.11380449629629628</v>
      </c>
      <c r="P144" s="173">
        <v>2.7370201000000002E-3</v>
      </c>
      <c r="Q144" s="173">
        <v>1.2856536000000001E-3</v>
      </c>
      <c r="R144" s="173">
        <v>2.0524179999999999E-7</v>
      </c>
      <c r="S144" s="173">
        <v>2.1442241999999999E-8</v>
      </c>
      <c r="T144" s="173">
        <v>1.6692392000000001E-5</v>
      </c>
      <c r="U144" s="173">
        <v>2.3676059E-4</v>
      </c>
      <c r="V144" s="173">
        <v>4.2762558999999997E-4</v>
      </c>
      <c r="W144" s="173">
        <v>1.4815411E-4</v>
      </c>
      <c r="X144" s="173">
        <v>2.0691399999999999E-4</v>
      </c>
      <c r="Y144" s="173">
        <v>3.2706496999999998E-4</v>
      </c>
      <c r="Z144" s="173">
        <v>0</v>
      </c>
      <c r="AA144" s="173">
        <v>0</v>
      </c>
      <c r="AB144" s="173">
        <v>8.7927986000000004E-5</v>
      </c>
      <c r="AC144" s="173">
        <v>1.6727478E-10</v>
      </c>
    </row>
    <row r="145" spans="1:29" x14ac:dyDescent="0.25">
      <c r="A145" t="s">
        <v>5770</v>
      </c>
      <c r="B145" s="159" t="s">
        <v>6036</v>
      </c>
      <c r="C145" s="159">
        <v>5.9437722999999998E-2</v>
      </c>
      <c r="D145" s="159">
        <v>3.4584708999999998E-2</v>
      </c>
      <c r="E145" s="159">
        <v>1.6328657999999999E-2</v>
      </c>
      <c r="F145" s="159">
        <v>1.0027356E-5</v>
      </c>
      <c r="G145" s="159">
        <v>6.2572533999999999E-4</v>
      </c>
      <c r="H145" s="159">
        <v>1.1617527000000001E-3</v>
      </c>
      <c r="I145" s="159">
        <v>6.7260671000000001E-3</v>
      </c>
      <c r="J145" s="159">
        <v>7.8321466E-7</v>
      </c>
      <c r="K145" s="159">
        <v>0</v>
      </c>
      <c r="L145" s="159">
        <v>0</v>
      </c>
      <c r="M145" s="159">
        <v>0</v>
      </c>
      <c r="N145" s="159">
        <v>0</v>
      </c>
      <c r="O145" s="52">
        <f t="shared" si="5"/>
        <v>0.25618302962962958</v>
      </c>
      <c r="P145" s="173">
        <v>5.1504860000000001E-3</v>
      </c>
      <c r="Q145" s="173">
        <v>2.8867072000000001E-3</v>
      </c>
      <c r="R145" s="173">
        <v>4.3527963999999998E-7</v>
      </c>
      <c r="S145" s="173">
        <v>3.2527196E-8</v>
      </c>
      <c r="T145" s="173">
        <v>2.2413782E-5</v>
      </c>
      <c r="U145" s="173">
        <v>1.7667529999999999E-4</v>
      </c>
      <c r="V145" s="173">
        <v>1.6246374999999999E-4</v>
      </c>
      <c r="W145" s="173">
        <v>1.791466E-4</v>
      </c>
      <c r="X145" s="173">
        <v>2.8696671999999999E-4</v>
      </c>
      <c r="Y145" s="173">
        <v>1.4335577E-3</v>
      </c>
      <c r="Z145" s="173">
        <v>0</v>
      </c>
      <c r="AA145" s="173">
        <v>0</v>
      </c>
      <c r="AB145" s="173">
        <v>2.0869708E-6</v>
      </c>
      <c r="AC145" s="173">
        <v>1.9321914E-10</v>
      </c>
    </row>
    <row r="146" spans="1:29" x14ac:dyDescent="0.25">
      <c r="A146" t="s">
        <v>5770</v>
      </c>
      <c r="B146" s="159" t="s">
        <v>6037</v>
      </c>
      <c r="C146" s="159">
        <v>2.7522100000000001E-2</v>
      </c>
      <c r="D146" s="159">
        <v>1.5040369E-2</v>
      </c>
      <c r="E146" s="159">
        <v>7.0294512E-3</v>
      </c>
      <c r="F146" s="159">
        <v>6.0252911E-6</v>
      </c>
      <c r="G146" s="159">
        <v>4.0787035000000002E-4</v>
      </c>
      <c r="H146" s="159">
        <v>1.0387083000000001E-3</v>
      </c>
      <c r="I146" s="159">
        <v>3.9989748999999996E-3</v>
      </c>
      <c r="J146" s="159">
        <v>7.0104609000000005E-7</v>
      </c>
      <c r="K146" s="159">
        <v>0</v>
      </c>
      <c r="L146" s="159">
        <v>0</v>
      </c>
      <c r="M146" s="159">
        <v>0</v>
      </c>
      <c r="N146" s="159">
        <v>0</v>
      </c>
      <c r="O146" s="52">
        <f t="shared" si="5"/>
        <v>0.11141014074074074</v>
      </c>
      <c r="P146" s="173">
        <v>2.2796231000000002E-3</v>
      </c>
      <c r="Q146" s="173">
        <v>1.2583976000000001E-3</v>
      </c>
      <c r="R146" s="173">
        <v>1.9255374E-7</v>
      </c>
      <c r="S146" s="173">
        <v>1.7764029999999999E-8</v>
      </c>
      <c r="T146" s="173">
        <v>1.265386E-5</v>
      </c>
      <c r="U146" s="173">
        <v>9.4568582999999995E-5</v>
      </c>
      <c r="V146" s="173">
        <v>1.2320777999999999E-4</v>
      </c>
      <c r="W146" s="173">
        <v>1.0263403E-4</v>
      </c>
      <c r="X146" s="173">
        <v>2.2311442000000001E-4</v>
      </c>
      <c r="Y146" s="173">
        <v>4.6274937000000002E-4</v>
      </c>
      <c r="Z146" s="173">
        <v>0</v>
      </c>
      <c r="AA146" s="173">
        <v>0</v>
      </c>
      <c r="AB146" s="173">
        <v>2.0869708E-6</v>
      </c>
      <c r="AC146" s="173">
        <v>1.6283947999999999E-10</v>
      </c>
    </row>
    <row r="147" spans="1:29" x14ac:dyDescent="0.25">
      <c r="A147" t="s">
        <v>5770</v>
      </c>
      <c r="B147" s="159" t="s">
        <v>6038</v>
      </c>
      <c r="C147" s="159">
        <v>2.3022249000000002E-2</v>
      </c>
      <c r="D147" s="159">
        <v>1.2333808E-2</v>
      </c>
      <c r="E147" s="159">
        <v>5.8174599000000004E-3</v>
      </c>
      <c r="F147" s="159">
        <v>5.7957018E-6</v>
      </c>
      <c r="G147" s="159">
        <v>3.0926724999999998E-4</v>
      </c>
      <c r="H147" s="159">
        <v>8.1457481999999996E-4</v>
      </c>
      <c r="I147" s="159">
        <v>3.7406916000000002E-3</v>
      </c>
      <c r="J147" s="159">
        <v>6.5199308999999999E-7</v>
      </c>
      <c r="K147" s="159">
        <v>0</v>
      </c>
      <c r="L147" s="159">
        <v>0</v>
      </c>
      <c r="M147" s="159">
        <v>0</v>
      </c>
      <c r="N147" s="159">
        <v>0</v>
      </c>
      <c r="O147" s="52">
        <f t="shared" si="5"/>
        <v>9.1361540740740738E-2</v>
      </c>
      <c r="P147" s="173">
        <v>1.9188152E-3</v>
      </c>
      <c r="Q147" s="173">
        <v>1.0322155999999999E-3</v>
      </c>
      <c r="R147" s="173">
        <v>1.6062862E-7</v>
      </c>
      <c r="S147" s="173">
        <v>1.4109960999999999E-8</v>
      </c>
      <c r="T147" s="173">
        <v>9.4448042000000006E-6</v>
      </c>
      <c r="U147" s="173">
        <v>7.4184202999999995E-5</v>
      </c>
      <c r="V147" s="173">
        <v>1.1718922999999999E-4</v>
      </c>
      <c r="W147" s="173">
        <v>7.4231868000000002E-5</v>
      </c>
      <c r="X147" s="173">
        <v>2.096318E-4</v>
      </c>
      <c r="Y147" s="173">
        <v>3.9963535999999999E-4</v>
      </c>
      <c r="Z147" s="173">
        <v>0</v>
      </c>
      <c r="AA147" s="173">
        <v>0</v>
      </c>
      <c r="AB147" s="173">
        <v>2.1074913999999999E-6</v>
      </c>
      <c r="AC147" s="173">
        <v>1.5042796E-10</v>
      </c>
    </row>
    <row r="148" spans="1:29" x14ac:dyDescent="0.25">
      <c r="A148" t="s">
        <v>5770</v>
      </c>
      <c r="B148" s="159" t="s">
        <v>6039</v>
      </c>
      <c r="C148" s="159">
        <v>1.9393563999999999E-2</v>
      </c>
      <c r="D148" s="159">
        <v>8.6628777999999997E-3</v>
      </c>
      <c r="E148" s="159">
        <v>4.4335803999999996E-3</v>
      </c>
      <c r="F148" s="159">
        <v>5.5072882999999999E-5</v>
      </c>
      <c r="G148" s="159">
        <v>2.0937656999999999E-4</v>
      </c>
      <c r="H148" s="159">
        <v>3.6427702000000001E-3</v>
      </c>
      <c r="I148" s="159">
        <v>2.3893247999999998E-3</v>
      </c>
      <c r="J148" s="159">
        <v>5.6081166999999997E-7</v>
      </c>
      <c r="K148" s="159">
        <v>0</v>
      </c>
      <c r="L148" s="159">
        <v>0</v>
      </c>
      <c r="M148" s="159">
        <v>0</v>
      </c>
      <c r="N148" s="159">
        <v>0</v>
      </c>
      <c r="O148" s="52">
        <f t="shared" si="5"/>
        <v>6.4169465185185182E-2</v>
      </c>
      <c r="P148" s="173">
        <v>1.8241478E-3</v>
      </c>
      <c r="Q148" s="173">
        <v>7.2500364000000004E-4</v>
      </c>
      <c r="R148" s="173">
        <v>1.2228091E-7</v>
      </c>
      <c r="S148" s="173">
        <v>1.1897921E-8</v>
      </c>
      <c r="T148" s="173">
        <v>7.9666561000000007E-6</v>
      </c>
      <c r="U148" s="173">
        <v>2.0764310000000001E-4</v>
      </c>
      <c r="V148" s="173">
        <v>4.0834330000000002E-4</v>
      </c>
      <c r="W148" s="173">
        <v>6.3643871999999999E-5</v>
      </c>
      <c r="X148" s="173">
        <v>1.640503E-4</v>
      </c>
      <c r="Y148" s="173">
        <v>2.4735242E-4</v>
      </c>
      <c r="Z148" s="173">
        <v>0</v>
      </c>
      <c r="AA148" s="173">
        <v>0</v>
      </c>
      <c r="AB148" s="173">
        <v>1.0232688E-8</v>
      </c>
      <c r="AC148" s="173">
        <v>1.3067774E-10</v>
      </c>
    </row>
    <row r="149" spans="1:29" x14ac:dyDescent="0.25">
      <c r="A149" t="s">
        <v>5770</v>
      </c>
      <c r="B149" s="159" t="s">
        <v>6040</v>
      </c>
      <c r="C149" s="159">
        <v>6.5930586999999999E-2</v>
      </c>
      <c r="D149" s="159">
        <v>3.8362676999999998E-2</v>
      </c>
      <c r="E149" s="159">
        <v>1.8112369999999999E-2</v>
      </c>
      <c r="F149" s="159">
        <v>1.1122726000000001E-5</v>
      </c>
      <c r="G149" s="159">
        <v>6.9407838999999995E-4</v>
      </c>
      <c r="H149" s="159">
        <v>1.2886604E-3</v>
      </c>
      <c r="I149" s="159">
        <v>7.4608099000000004E-3</v>
      </c>
      <c r="J149" s="159">
        <v>8.6877154999999997E-7</v>
      </c>
      <c r="K149" s="159">
        <v>0</v>
      </c>
      <c r="L149" s="159">
        <v>0</v>
      </c>
      <c r="M149" s="159">
        <v>0</v>
      </c>
      <c r="N149" s="159">
        <v>0</v>
      </c>
      <c r="O149" s="52">
        <f t="shared" si="5"/>
        <v>0.28416797777777775</v>
      </c>
      <c r="P149" s="173">
        <v>5.7131153E-3</v>
      </c>
      <c r="Q149" s="173">
        <v>3.2020455999999999E-3</v>
      </c>
      <c r="R149" s="173">
        <v>4.8282875999999999E-7</v>
      </c>
      <c r="S149" s="173">
        <v>3.6080406E-8</v>
      </c>
      <c r="T149" s="173">
        <v>2.4862221000000001E-5</v>
      </c>
      <c r="U149" s="173">
        <v>1.9597496999999999E-4</v>
      </c>
      <c r="V149" s="173">
        <v>1.8021098E-4</v>
      </c>
      <c r="W149" s="173">
        <v>1.9871624E-4</v>
      </c>
      <c r="X149" s="173">
        <v>3.1831443E-4</v>
      </c>
      <c r="Y149" s="173">
        <v>1.5901568E-3</v>
      </c>
      <c r="Z149" s="173">
        <v>0</v>
      </c>
      <c r="AA149" s="173">
        <v>0</v>
      </c>
      <c r="AB149" s="173">
        <v>2.3149475999999999E-6</v>
      </c>
      <c r="AC149" s="173">
        <v>2.1432604000000001E-10</v>
      </c>
    </row>
    <row r="150" spans="1:29" x14ac:dyDescent="0.25">
      <c r="A150" t="s">
        <v>5770</v>
      </c>
      <c r="B150" s="159" t="s">
        <v>6041</v>
      </c>
      <c r="C150" s="159">
        <v>3.0528561999999999E-2</v>
      </c>
      <c r="D150" s="159">
        <v>1.668335E-2</v>
      </c>
      <c r="E150" s="159">
        <v>7.7973351000000003E-3</v>
      </c>
      <c r="F150" s="159">
        <v>6.6834825000000001E-6</v>
      </c>
      <c r="G150" s="159">
        <v>4.5242532999999999E-4</v>
      </c>
      <c r="H150" s="159">
        <v>1.1521749E-3</v>
      </c>
      <c r="I150" s="159">
        <v>4.4358152999999997E-3</v>
      </c>
      <c r="J150" s="159">
        <v>7.7762704000000002E-7</v>
      </c>
      <c r="K150" s="159">
        <v>0</v>
      </c>
      <c r="L150" s="159">
        <v>0</v>
      </c>
      <c r="M150" s="159">
        <v>0</v>
      </c>
      <c r="N150" s="159">
        <v>0</v>
      </c>
      <c r="O150" s="52">
        <f t="shared" si="5"/>
        <v>0.12358037037037035</v>
      </c>
      <c r="P150" s="173">
        <v>2.5286447999999999E-3</v>
      </c>
      <c r="Q150" s="173">
        <v>1.3958625000000001E-3</v>
      </c>
      <c r="R150" s="173">
        <v>2.1358795E-7</v>
      </c>
      <c r="S150" s="173">
        <v>1.9704539999999999E-8</v>
      </c>
      <c r="T150" s="173">
        <v>1.4036144E-5</v>
      </c>
      <c r="U150" s="173">
        <v>1.0489908000000001E-4</v>
      </c>
      <c r="V150" s="173">
        <v>1.3666677000000001E-4</v>
      </c>
      <c r="W150" s="173">
        <v>1.1384558000000001E-4</v>
      </c>
      <c r="X150" s="173">
        <v>2.4748701999999999E-4</v>
      </c>
      <c r="Y150" s="173">
        <v>5.1329923999999996E-4</v>
      </c>
      <c r="Z150" s="173">
        <v>0</v>
      </c>
      <c r="AA150" s="173">
        <v>0</v>
      </c>
      <c r="AB150" s="173">
        <v>2.3149475999999999E-6</v>
      </c>
      <c r="AC150" s="173">
        <v>1.8062775000000001E-10</v>
      </c>
    </row>
    <row r="151" spans="1:29" x14ac:dyDescent="0.25">
      <c r="A151" t="s">
        <v>5770</v>
      </c>
      <c r="B151" s="159" t="s">
        <v>6042</v>
      </c>
      <c r="C151" s="159">
        <v>2.3649489999999999E-2</v>
      </c>
      <c r="D151" s="159">
        <v>1.3153842000000001E-2</v>
      </c>
      <c r="E151" s="159">
        <v>5.9722469000000004E-3</v>
      </c>
      <c r="F151" s="159">
        <v>5.9867162000000001E-6</v>
      </c>
      <c r="G151" s="159">
        <v>3.1270700000000001E-4</v>
      </c>
      <c r="H151" s="159">
        <v>1.2684543000000001E-4</v>
      </c>
      <c r="I151" s="159">
        <v>4.0771797E-3</v>
      </c>
      <c r="J151" s="159">
        <v>6.8175349999999996E-7</v>
      </c>
      <c r="K151" s="159">
        <v>0</v>
      </c>
      <c r="L151" s="159">
        <v>0</v>
      </c>
      <c r="M151" s="159">
        <v>0</v>
      </c>
      <c r="N151" s="159">
        <v>0</v>
      </c>
      <c r="O151" s="52">
        <f t="shared" si="5"/>
        <v>9.7435866666666662E-2</v>
      </c>
      <c r="P151" s="173">
        <v>2.0774712000000001E-3</v>
      </c>
      <c r="Q151" s="173">
        <v>1.1008942999999999E-3</v>
      </c>
      <c r="R151" s="173">
        <v>1.6476516E-7</v>
      </c>
      <c r="S151" s="173">
        <v>1.6145944E-8</v>
      </c>
      <c r="T151" s="173">
        <v>1.1103036E-5</v>
      </c>
      <c r="U151" s="173">
        <v>4.0945507000000002E-5</v>
      </c>
      <c r="V151" s="173">
        <v>1.1931502999999999E-4</v>
      </c>
      <c r="W151" s="173">
        <v>8.2454913000000005E-5</v>
      </c>
      <c r="X151" s="173">
        <v>2.1076103E-4</v>
      </c>
      <c r="Y151" s="173">
        <v>4.3027605999999998E-4</v>
      </c>
      <c r="Z151" s="173">
        <v>0</v>
      </c>
      <c r="AA151" s="173">
        <v>0</v>
      </c>
      <c r="AB151" s="173">
        <v>8.1540270000000001E-5</v>
      </c>
      <c r="AC151" s="173">
        <v>1.6347661000000001E-10</v>
      </c>
    </row>
    <row r="152" spans="1:29" x14ac:dyDescent="0.25">
      <c r="A152" t="s">
        <v>5770</v>
      </c>
      <c r="B152" s="159" t="s">
        <v>6043</v>
      </c>
      <c r="C152" s="159">
        <v>3.5063035999999999E-2</v>
      </c>
      <c r="D152" s="159">
        <v>1.9607817E-2</v>
      </c>
      <c r="E152" s="159">
        <v>9.6998116000000002E-3</v>
      </c>
      <c r="F152" s="159">
        <v>1.0485853E-4</v>
      </c>
      <c r="G152" s="159">
        <v>4.8807836E-4</v>
      </c>
      <c r="H152" s="159">
        <v>2.1297975000000001E-4</v>
      </c>
      <c r="I152" s="159">
        <v>4.9483647999999996E-3</v>
      </c>
      <c r="J152" s="159">
        <v>1.1258918E-6</v>
      </c>
      <c r="K152" s="159">
        <v>0</v>
      </c>
      <c r="L152" s="159">
        <v>0</v>
      </c>
      <c r="M152" s="159">
        <v>0</v>
      </c>
      <c r="N152" s="159">
        <v>0</v>
      </c>
      <c r="O152" s="52">
        <f t="shared" si="5"/>
        <v>0.14524308888888887</v>
      </c>
      <c r="P152" s="173">
        <v>3.6384961999999998E-3</v>
      </c>
      <c r="Q152" s="173">
        <v>1.6409886999999999E-3</v>
      </c>
      <c r="R152" s="173">
        <v>2.6614913999999999E-7</v>
      </c>
      <c r="S152" s="173">
        <v>2.7446857000000002E-8</v>
      </c>
      <c r="T152" s="173">
        <v>1.9391330000000001E-5</v>
      </c>
      <c r="U152" s="173">
        <v>6.8996532999999999E-5</v>
      </c>
      <c r="V152" s="173">
        <v>7.8378252999999995E-4</v>
      </c>
      <c r="W152" s="173">
        <v>1.5744055000000001E-4</v>
      </c>
      <c r="X152" s="173">
        <v>3.1023925E-4</v>
      </c>
      <c r="Y152" s="173">
        <v>5.2173699000000002E-4</v>
      </c>
      <c r="Z152" s="173">
        <v>0</v>
      </c>
      <c r="AA152" s="173">
        <v>0</v>
      </c>
      <c r="AB152" s="173">
        <v>1.3562639999999999E-4</v>
      </c>
      <c r="AC152" s="173">
        <v>2.7178457000000001E-10</v>
      </c>
    </row>
    <row r="153" spans="1:29" x14ac:dyDescent="0.25">
      <c r="A153" t="s">
        <v>5770</v>
      </c>
      <c r="B153" s="159" t="s">
        <v>6044</v>
      </c>
      <c r="C153" s="159">
        <v>0.23138996000000001</v>
      </c>
      <c r="D153" s="159">
        <v>7.5426479000000005E-2</v>
      </c>
      <c r="E153" s="159">
        <v>0.12412242</v>
      </c>
      <c r="F153" s="159">
        <v>6.3249079E-5</v>
      </c>
      <c r="G153" s="159">
        <v>2.6501521999999999E-3</v>
      </c>
      <c r="H153" s="159">
        <v>7.8752588999999994E-3</v>
      </c>
      <c r="I153" s="159">
        <v>2.1251052999999999E-2</v>
      </c>
      <c r="J153" s="159">
        <v>1.3455061999999999E-6</v>
      </c>
      <c r="K153" s="159">
        <v>0</v>
      </c>
      <c r="L153" s="159">
        <v>0</v>
      </c>
      <c r="M153" s="159">
        <v>0</v>
      </c>
      <c r="N153" s="159">
        <v>0</v>
      </c>
      <c r="O153" s="52">
        <f t="shared" si="5"/>
        <v>0.55871465925925923</v>
      </c>
      <c r="P153" s="173">
        <v>2.0535148999999999E-2</v>
      </c>
      <c r="Q153" s="173">
        <v>6.2973748E-3</v>
      </c>
      <c r="R153" s="173">
        <v>3.5188710000000001E-6</v>
      </c>
      <c r="S153" s="173">
        <v>1.0581306E-7</v>
      </c>
      <c r="T153" s="173">
        <v>8.1433075000000003E-5</v>
      </c>
      <c r="U153" s="173">
        <v>8.2837991999999997E-4</v>
      </c>
      <c r="V153" s="173">
        <v>2.8743140999999998E-3</v>
      </c>
      <c r="W153" s="173">
        <v>9.1148206999999996E-4</v>
      </c>
      <c r="X153" s="173">
        <v>6.1175950999999996E-3</v>
      </c>
      <c r="Y153" s="173">
        <v>3.1249355999999999E-3</v>
      </c>
      <c r="Z153" s="173">
        <v>0</v>
      </c>
      <c r="AA153" s="173">
        <v>0</v>
      </c>
      <c r="AB153" s="173">
        <v>2.9600908000000002E-4</v>
      </c>
      <c r="AC153" s="173">
        <v>7.7585515999999999E-10</v>
      </c>
    </row>
    <row r="154" spans="1:29" x14ac:dyDescent="0.25">
      <c r="A154" t="s">
        <v>5770</v>
      </c>
      <c r="B154" s="159" t="s">
        <v>6045</v>
      </c>
      <c r="C154" s="159">
        <v>3.0200514000000001E-2</v>
      </c>
      <c r="D154" s="159">
        <v>1.5458438E-2</v>
      </c>
      <c r="E154" s="159">
        <v>7.6083972999999999E-3</v>
      </c>
      <c r="F154" s="159">
        <v>5.5813141000000001E-5</v>
      </c>
      <c r="G154" s="159">
        <v>4.4185029999999997E-4</v>
      </c>
      <c r="H154" s="159">
        <v>3.7962107999999998E-3</v>
      </c>
      <c r="I154" s="159">
        <v>2.8390937999999998E-3</v>
      </c>
      <c r="J154" s="159">
        <v>7.1023497E-7</v>
      </c>
      <c r="K154" s="159">
        <v>0</v>
      </c>
      <c r="L154" s="159">
        <v>0</v>
      </c>
      <c r="M154" s="159">
        <v>0</v>
      </c>
      <c r="N154" s="159">
        <v>0</v>
      </c>
      <c r="O154" s="52">
        <f t="shared" si="5"/>
        <v>0.11450694814814814</v>
      </c>
      <c r="P154" s="173">
        <v>2.7539143000000002E-3</v>
      </c>
      <c r="Q154" s="173">
        <v>1.2935893E-3</v>
      </c>
      <c r="R154" s="173">
        <v>2.0650864999999999E-7</v>
      </c>
      <c r="S154" s="173">
        <v>2.1574593999999999E-8</v>
      </c>
      <c r="T154" s="173">
        <v>1.6795425E-5</v>
      </c>
      <c r="U154" s="173">
        <v>2.3822198000000001E-4</v>
      </c>
      <c r="V154" s="173">
        <v>4.3026509000000001E-4</v>
      </c>
      <c r="W154" s="173">
        <v>1.4906857999999999E-4</v>
      </c>
      <c r="X154" s="173">
        <v>2.0819117000000001E-4</v>
      </c>
      <c r="Y154" s="173">
        <v>3.2908375999999998E-4</v>
      </c>
      <c r="Z154" s="173">
        <v>0</v>
      </c>
      <c r="AA154" s="173">
        <v>0</v>
      </c>
      <c r="AB154" s="173">
        <v>8.8470718000000002E-5</v>
      </c>
      <c r="AC154" s="173">
        <v>1.6830727999999999E-10</v>
      </c>
    </row>
    <row r="155" spans="1:29" x14ac:dyDescent="0.25">
      <c r="A155" t="s">
        <v>5770</v>
      </c>
      <c r="B155" s="159" t="s">
        <v>6046</v>
      </c>
      <c r="C155" s="159">
        <v>2.2841859999999999E-2</v>
      </c>
      <c r="D155" s="159">
        <v>1.2237167E-2</v>
      </c>
      <c r="E155" s="159">
        <v>5.7718774999999996E-3</v>
      </c>
      <c r="F155" s="159">
        <v>5.7502899E-6</v>
      </c>
      <c r="G155" s="159">
        <v>3.0684400000000002E-4</v>
      </c>
      <c r="H155" s="159">
        <v>8.0819226000000005E-4</v>
      </c>
      <c r="I155" s="159">
        <v>3.7113815999999999E-3</v>
      </c>
      <c r="J155" s="159">
        <v>6.4688442999999996E-7</v>
      </c>
      <c r="K155" s="159">
        <v>0</v>
      </c>
      <c r="L155" s="159">
        <v>0</v>
      </c>
      <c r="M155" s="159">
        <v>0</v>
      </c>
      <c r="N155" s="159">
        <v>0</v>
      </c>
      <c r="O155" s="52">
        <f t="shared" si="5"/>
        <v>9.0645681481481472E-2</v>
      </c>
      <c r="P155" s="173">
        <v>1.9037804E-3</v>
      </c>
      <c r="Q155" s="173">
        <v>1.0241276999999999E-3</v>
      </c>
      <c r="R155" s="173">
        <v>1.5937003000000001E-7</v>
      </c>
      <c r="S155" s="173">
        <v>1.3999403E-8</v>
      </c>
      <c r="T155" s="173">
        <v>9.3707999000000002E-6</v>
      </c>
      <c r="U155" s="173">
        <v>7.3602937000000001E-5</v>
      </c>
      <c r="V155" s="173">
        <v>1.16271E-4</v>
      </c>
      <c r="W155" s="173">
        <v>7.3650227999999998E-5</v>
      </c>
      <c r="X155" s="173">
        <v>2.0798923999999999E-4</v>
      </c>
      <c r="Y155" s="173">
        <v>3.9650404E-4</v>
      </c>
      <c r="Z155" s="173">
        <v>0</v>
      </c>
      <c r="AA155" s="173">
        <v>0</v>
      </c>
      <c r="AB155" s="173">
        <v>2.0909782000000001E-6</v>
      </c>
      <c r="AC155" s="173">
        <v>1.4924928999999999E-10</v>
      </c>
    </row>
    <row r="156" spans="1:29" x14ac:dyDescent="0.25">
      <c r="A156" t="s">
        <v>5770</v>
      </c>
      <c r="B156" s="159" t="s">
        <v>6047</v>
      </c>
      <c r="C156" s="159">
        <v>1.9447038999999999E-2</v>
      </c>
      <c r="D156" s="159">
        <v>8.6867648999999995E-3</v>
      </c>
      <c r="E156" s="159">
        <v>4.4458055999999999E-3</v>
      </c>
      <c r="F156" s="159">
        <v>5.5224742000000002E-5</v>
      </c>
      <c r="G156" s="159">
        <v>2.0995391E-4</v>
      </c>
      <c r="H156" s="159">
        <v>3.6528148000000002E-3</v>
      </c>
      <c r="I156" s="159">
        <v>2.3959132E-3</v>
      </c>
      <c r="J156" s="159">
        <v>5.6235804999999998E-7</v>
      </c>
      <c r="K156" s="159">
        <v>0</v>
      </c>
      <c r="L156" s="159">
        <v>0</v>
      </c>
      <c r="M156" s="159">
        <v>0</v>
      </c>
      <c r="N156" s="159">
        <v>0</v>
      </c>
      <c r="O156" s="52">
        <f t="shared" si="5"/>
        <v>6.4346406666666661E-2</v>
      </c>
      <c r="P156" s="173">
        <v>1.8291778E-3</v>
      </c>
      <c r="Q156" s="173">
        <v>7.2700276999999999E-4</v>
      </c>
      <c r="R156" s="173">
        <v>1.2261809E-7</v>
      </c>
      <c r="S156" s="173">
        <v>1.1930728E-8</v>
      </c>
      <c r="T156" s="173">
        <v>7.9886234999999993E-6</v>
      </c>
      <c r="U156" s="173">
        <v>2.0821564999999999E-4</v>
      </c>
      <c r="V156" s="173">
        <v>4.0946926999999998E-4</v>
      </c>
      <c r="W156" s="173">
        <v>6.3819364000000002E-5</v>
      </c>
      <c r="X156" s="173">
        <v>1.6450266000000001E-4</v>
      </c>
      <c r="Y156" s="173">
        <v>2.4803447000000002E-4</v>
      </c>
      <c r="Z156" s="173">
        <v>0</v>
      </c>
      <c r="AA156" s="173">
        <v>0</v>
      </c>
      <c r="AB156" s="173">
        <v>1.0260903999999999E-8</v>
      </c>
      <c r="AC156" s="173">
        <v>1.3103807E-10</v>
      </c>
    </row>
    <row r="157" spans="1:29" x14ac:dyDescent="0.25">
      <c r="A157" t="s">
        <v>5770</v>
      </c>
      <c r="B157" s="159" t="s">
        <v>6048</v>
      </c>
      <c r="C157" s="159">
        <v>4.4833794000000003E-2</v>
      </c>
      <c r="D157" s="159">
        <v>2.6087198999999998E-2</v>
      </c>
      <c r="E157" s="159">
        <v>1.2316685000000001E-2</v>
      </c>
      <c r="F157" s="159">
        <v>7.5636211999999997E-6</v>
      </c>
      <c r="G157" s="159">
        <v>4.7198378000000001E-4</v>
      </c>
      <c r="H157" s="159">
        <v>8.7630849999999997E-4</v>
      </c>
      <c r="I157" s="159">
        <v>5.0734632999999999E-3</v>
      </c>
      <c r="J157" s="159">
        <v>5.9077776000000003E-7</v>
      </c>
      <c r="K157" s="159">
        <v>0</v>
      </c>
      <c r="L157" s="159">
        <v>0</v>
      </c>
      <c r="M157" s="159">
        <v>0</v>
      </c>
      <c r="N157" s="159">
        <v>0</v>
      </c>
      <c r="O157" s="52">
        <f t="shared" si="5"/>
        <v>0.19323851111111109</v>
      </c>
      <c r="P157" s="173">
        <v>3.8850045999999998E-3</v>
      </c>
      <c r="Q157" s="173">
        <v>2.1774392999999999E-3</v>
      </c>
      <c r="R157" s="173">
        <v>3.2833084000000001E-7</v>
      </c>
      <c r="S157" s="173">
        <v>2.4535220000000002E-8</v>
      </c>
      <c r="T157" s="173">
        <v>1.6906685000000001E-5</v>
      </c>
      <c r="U157" s="173">
        <v>1.3326593999999999E-4</v>
      </c>
      <c r="V157" s="173">
        <v>1.2254618E-4</v>
      </c>
      <c r="W157" s="173">
        <v>1.3513003999999999E-4</v>
      </c>
      <c r="X157" s="173">
        <v>2.1645861E-4</v>
      </c>
      <c r="Y157" s="173">
        <v>1.0813305999999999E-3</v>
      </c>
      <c r="Z157" s="173">
        <v>0</v>
      </c>
      <c r="AA157" s="173">
        <v>0</v>
      </c>
      <c r="AB157" s="173">
        <v>1.5741992999999999E-6</v>
      </c>
      <c r="AC157" s="173">
        <v>1.4574493999999999E-10</v>
      </c>
    </row>
    <row r="158" spans="1:29" x14ac:dyDescent="0.25">
      <c r="A158" t="s">
        <v>5770</v>
      </c>
      <c r="B158" s="159" t="s">
        <v>6049</v>
      </c>
      <c r="C158" s="159">
        <v>2.0759882E-2</v>
      </c>
      <c r="D158" s="159">
        <v>1.134493E-2</v>
      </c>
      <c r="E158" s="159">
        <v>5.3023054999999999E-3</v>
      </c>
      <c r="F158" s="159">
        <v>4.5448688999999997E-6</v>
      </c>
      <c r="G158" s="159">
        <v>3.0765604999999997E-4</v>
      </c>
      <c r="H158" s="159">
        <v>7.8349628000000003E-4</v>
      </c>
      <c r="I158" s="159">
        <v>3.0164213000000001E-3</v>
      </c>
      <c r="J158" s="159">
        <v>5.2879811999999998E-7</v>
      </c>
      <c r="K158" s="159">
        <v>0</v>
      </c>
      <c r="L158" s="159">
        <v>0</v>
      </c>
      <c r="M158" s="159">
        <v>0</v>
      </c>
      <c r="N158" s="159">
        <v>0</v>
      </c>
      <c r="O158" s="52">
        <f t="shared" si="5"/>
        <v>8.403651851851851E-2</v>
      </c>
      <c r="P158" s="173">
        <v>1.7195165999999999E-3</v>
      </c>
      <c r="Q158" s="173">
        <v>9.4920758000000005E-4</v>
      </c>
      <c r="R158" s="173">
        <v>1.4524303E-7</v>
      </c>
      <c r="S158" s="173">
        <v>1.3399384E-8</v>
      </c>
      <c r="T158" s="173">
        <v>9.5447895000000001E-6</v>
      </c>
      <c r="U158" s="173">
        <v>7.1332953999999997E-5</v>
      </c>
      <c r="V158" s="173">
        <v>9.2935464000000006E-5</v>
      </c>
      <c r="W158" s="173">
        <v>7.7416712000000007E-5</v>
      </c>
      <c r="X158" s="173">
        <v>1.6829489999999999E-4</v>
      </c>
      <c r="Y158" s="173">
        <v>3.4905123000000002E-4</v>
      </c>
      <c r="Z158" s="173">
        <v>0</v>
      </c>
      <c r="AA158" s="173">
        <v>0</v>
      </c>
      <c r="AB158" s="173">
        <v>1.5741992999999999E-6</v>
      </c>
      <c r="AC158" s="173">
        <v>1.2282960000000001E-10</v>
      </c>
    </row>
    <row r="159" spans="1:29" x14ac:dyDescent="0.25">
      <c r="A159" t="s">
        <v>5770</v>
      </c>
      <c r="B159" s="159" t="s">
        <v>6050</v>
      </c>
      <c r="C159" s="159">
        <v>0.25445044</v>
      </c>
      <c r="D159" s="159">
        <v>7.703894E-2</v>
      </c>
      <c r="E159" s="159">
        <v>0.14094203</v>
      </c>
      <c r="F159" s="159">
        <v>5.7466914000000002E-5</v>
      </c>
      <c r="G159" s="159">
        <v>3.0249440999999999E-3</v>
      </c>
      <c r="H159" s="159">
        <v>7.0359641000000001E-3</v>
      </c>
      <c r="I159" s="159">
        <v>2.6349678000000001E-2</v>
      </c>
      <c r="J159" s="159">
        <v>1.416888E-6</v>
      </c>
      <c r="K159" s="159">
        <v>0</v>
      </c>
      <c r="L159" s="159">
        <v>0</v>
      </c>
      <c r="M159" s="159">
        <v>0</v>
      </c>
      <c r="N159" s="159">
        <v>0</v>
      </c>
      <c r="O159" s="52">
        <f t="shared" si="5"/>
        <v>0.57065881481481473</v>
      </c>
      <c r="P159" s="173">
        <v>2.3196153000000001E-2</v>
      </c>
      <c r="Q159" s="173">
        <v>6.4296507999999997E-3</v>
      </c>
      <c r="R159" s="173">
        <v>4.0061347999999997E-6</v>
      </c>
      <c r="S159" s="173">
        <v>1.1177845E-7</v>
      </c>
      <c r="T159" s="173">
        <v>1.7471213000000001E-4</v>
      </c>
      <c r="U159" s="173">
        <v>8.2992278999999996E-4</v>
      </c>
      <c r="V159" s="173">
        <v>3.2476139999999998E-3</v>
      </c>
      <c r="W159" s="173">
        <v>1.0855805E-3</v>
      </c>
      <c r="X159" s="173">
        <v>7.2706380000000003E-3</v>
      </c>
      <c r="Y159" s="173">
        <v>3.6408885999999999E-3</v>
      </c>
      <c r="Z159" s="173">
        <v>0</v>
      </c>
      <c r="AA159" s="173">
        <v>0</v>
      </c>
      <c r="AB159" s="173">
        <v>5.1302729999999999E-4</v>
      </c>
      <c r="AC159" s="173">
        <v>9.1917686E-10</v>
      </c>
    </row>
    <row r="160" spans="1:29" x14ac:dyDescent="0.25">
      <c r="A160" t="s">
        <v>5770</v>
      </c>
      <c r="B160" s="159" t="s">
        <v>6051</v>
      </c>
      <c r="C160" s="159">
        <v>6.3869040000000002E-2</v>
      </c>
      <c r="D160" s="159">
        <v>3.4706896000000001E-2</v>
      </c>
      <c r="E160" s="159">
        <v>1.7092174000000002E-2</v>
      </c>
      <c r="F160" s="159">
        <v>1.0229622E-5</v>
      </c>
      <c r="G160" s="159">
        <v>1.3719626E-3</v>
      </c>
      <c r="H160" s="159">
        <v>1.8893893000000001E-3</v>
      </c>
      <c r="I160" s="159">
        <v>8.7974513999999997E-3</v>
      </c>
      <c r="J160" s="159">
        <v>9.3697485000000002E-7</v>
      </c>
      <c r="K160" s="159">
        <v>0</v>
      </c>
      <c r="L160" s="159">
        <v>0</v>
      </c>
      <c r="M160" s="159">
        <v>0</v>
      </c>
      <c r="N160" s="159">
        <v>0</v>
      </c>
      <c r="O160" s="52">
        <f t="shared" si="5"/>
        <v>0.25708811851851848</v>
      </c>
      <c r="P160" s="173">
        <v>6.2055284000000002E-3</v>
      </c>
      <c r="Q160" s="173">
        <v>2.8978884000000001E-3</v>
      </c>
      <c r="R160" s="173">
        <v>4.5648535E-7</v>
      </c>
      <c r="S160" s="173">
        <v>4.3408752000000002E-8</v>
      </c>
      <c r="T160" s="173">
        <v>2.3017356999999999E-4</v>
      </c>
      <c r="U160" s="173">
        <v>2.1561886999999999E-4</v>
      </c>
      <c r="V160" s="173">
        <v>1.7587818000000001E-4</v>
      </c>
      <c r="W160" s="173">
        <v>5.7794732999999997E-4</v>
      </c>
      <c r="X160" s="173">
        <v>6.2870717999999998E-4</v>
      </c>
      <c r="Y160" s="173">
        <v>1.3972384E-3</v>
      </c>
      <c r="Z160" s="173">
        <v>0</v>
      </c>
      <c r="AA160" s="173">
        <v>0</v>
      </c>
      <c r="AB160" s="173">
        <v>8.1576249999999997E-5</v>
      </c>
      <c r="AC160" s="173">
        <v>3.0814422000000001E-10</v>
      </c>
    </row>
    <row r="161" spans="1:29" x14ac:dyDescent="0.25">
      <c r="A161" t="s">
        <v>5770</v>
      </c>
      <c r="B161" s="159" t="s">
        <v>6052</v>
      </c>
      <c r="C161" s="159">
        <v>4.6100982999999998E-2</v>
      </c>
      <c r="D161" s="159">
        <v>2.669763E-2</v>
      </c>
      <c r="E161" s="159">
        <v>1.2752358E-2</v>
      </c>
      <c r="F161" s="159">
        <v>3.3871527000000003E-5</v>
      </c>
      <c r="G161" s="159">
        <v>9.1501061000000001E-4</v>
      </c>
      <c r="H161" s="159">
        <v>2.5812019999999999E-3</v>
      </c>
      <c r="I161" s="159">
        <v>3.1202465999999999E-3</v>
      </c>
      <c r="J161" s="159">
        <v>6.6393155E-7</v>
      </c>
      <c r="K161" s="159">
        <v>0</v>
      </c>
      <c r="L161" s="159">
        <v>0</v>
      </c>
      <c r="M161" s="159">
        <v>0</v>
      </c>
      <c r="N161" s="159">
        <v>0</v>
      </c>
      <c r="O161" s="52">
        <f t="shared" si="5"/>
        <v>0.1977602222222222</v>
      </c>
      <c r="P161" s="173">
        <v>3.9012036E-3</v>
      </c>
      <c r="Q161" s="173">
        <v>2.2319706E-3</v>
      </c>
      <c r="R161" s="173">
        <v>3.3976867000000002E-7</v>
      </c>
      <c r="S161" s="173">
        <v>3.3020170999999999E-8</v>
      </c>
      <c r="T161" s="173">
        <v>2.7425756000000001E-5</v>
      </c>
      <c r="U161" s="173">
        <v>2.1997613999999999E-4</v>
      </c>
      <c r="V161" s="173">
        <v>2.9311879000000002E-4</v>
      </c>
      <c r="W161" s="173">
        <v>2.6082447000000001E-4</v>
      </c>
      <c r="X161" s="173">
        <v>2.2698101999999999E-4</v>
      </c>
      <c r="Y161" s="173">
        <v>5.9906946000000004E-4</v>
      </c>
      <c r="Z161" s="173">
        <v>0</v>
      </c>
      <c r="AA161" s="173">
        <v>0</v>
      </c>
      <c r="AB161" s="173">
        <v>4.1464388000000003E-5</v>
      </c>
      <c r="AC161" s="173">
        <v>1.7117631E-10</v>
      </c>
    </row>
    <row r="162" spans="1:29" x14ac:dyDescent="0.25">
      <c r="A162" t="s">
        <v>5970</v>
      </c>
      <c r="B162" s="159" t="s">
        <v>6053</v>
      </c>
      <c r="C162" s="159">
        <v>5.9827645</v>
      </c>
      <c r="D162" s="159">
        <v>3.0630882000000001</v>
      </c>
      <c r="E162" s="159">
        <v>1.4901323</v>
      </c>
      <c r="F162" s="159">
        <v>2.2628225E-3</v>
      </c>
      <c r="G162" s="159">
        <v>4.8879117999999999E-2</v>
      </c>
      <c r="H162" s="159">
        <v>8.6932542999999998E-3</v>
      </c>
      <c r="I162" s="159">
        <v>1.3694763000000001</v>
      </c>
      <c r="J162" s="159">
        <v>2.3258963000000001E-4</v>
      </c>
      <c r="K162" s="159">
        <v>0</v>
      </c>
      <c r="L162" s="159">
        <v>0</v>
      </c>
      <c r="M162" s="159">
        <v>0</v>
      </c>
      <c r="N162" s="159">
        <v>0</v>
      </c>
      <c r="O162" s="52">
        <f t="shared" si="5"/>
        <v>22.689542222222222</v>
      </c>
      <c r="P162" s="173">
        <v>0.51476615000000003</v>
      </c>
      <c r="Q162" s="173">
        <v>0.25661032</v>
      </c>
      <c r="R162" s="173">
        <v>4.2346554E-5</v>
      </c>
      <c r="S162" s="173">
        <v>3.0790943E-6</v>
      </c>
      <c r="T162" s="173">
        <v>1.4677087999999999E-3</v>
      </c>
      <c r="U162" s="173">
        <v>7.3070143999999998E-3</v>
      </c>
      <c r="V162" s="173">
        <v>4.4468697000000001E-2</v>
      </c>
      <c r="W162" s="173">
        <v>8.8522714999999998E-3</v>
      </c>
      <c r="X162" s="173">
        <v>7.6664004999999993E-2</v>
      </c>
      <c r="Y162" s="173">
        <v>0.11844478999999999</v>
      </c>
      <c r="Z162" s="173">
        <v>0</v>
      </c>
      <c r="AA162" s="173">
        <v>0</v>
      </c>
      <c r="AB162" s="173">
        <v>9.0586891000000004E-4</v>
      </c>
      <c r="AC162" s="173">
        <v>5.3487148999999999E-8</v>
      </c>
    </row>
    <row r="163" spans="1:29" x14ac:dyDescent="0.25">
      <c r="A163" t="s">
        <v>5970</v>
      </c>
      <c r="B163" s="159" t="s">
        <v>6054</v>
      </c>
      <c r="C163" s="159">
        <v>5.1974960000000001</v>
      </c>
      <c r="D163" s="159">
        <v>2.5781322000000002</v>
      </c>
      <c r="E163" s="159">
        <v>1.4191224</v>
      </c>
      <c r="F163" s="159">
        <v>2.9248284999999999E-2</v>
      </c>
      <c r="G163" s="159">
        <v>4.1231904999999999E-2</v>
      </c>
      <c r="H163" s="159">
        <v>7.8475422999999996E-3</v>
      </c>
      <c r="I163" s="159">
        <v>1.1216637</v>
      </c>
      <c r="J163" s="159">
        <v>2.4994478999999998E-4</v>
      </c>
      <c r="K163" s="159">
        <v>0</v>
      </c>
      <c r="L163" s="159">
        <v>0</v>
      </c>
      <c r="M163" s="159">
        <v>0</v>
      </c>
      <c r="N163" s="159">
        <v>0</v>
      </c>
      <c r="O163" s="52">
        <f t="shared" si="5"/>
        <v>19.097275555555555</v>
      </c>
      <c r="P163" s="173">
        <v>0.61963020000000002</v>
      </c>
      <c r="Q163" s="173">
        <v>0.21580484999999999</v>
      </c>
      <c r="R163" s="173">
        <v>4.0120258000000001E-5</v>
      </c>
      <c r="S163" s="173">
        <v>3.3785265999999999E-6</v>
      </c>
      <c r="T163" s="173">
        <v>1.5519850999999999E-3</v>
      </c>
      <c r="U163" s="173">
        <v>7.3761356E-3</v>
      </c>
      <c r="V163" s="173">
        <v>0.21176637000000001</v>
      </c>
      <c r="W163" s="173">
        <v>8.1925074000000001E-3</v>
      </c>
      <c r="X163" s="173">
        <v>6.8740909000000003E-2</v>
      </c>
      <c r="Y163" s="173">
        <v>0.10614844</v>
      </c>
      <c r="Z163" s="173">
        <v>0</v>
      </c>
      <c r="AA163" s="173">
        <v>0</v>
      </c>
      <c r="AB163" s="173">
        <v>5.4551487999999997E-6</v>
      </c>
      <c r="AC163" s="173">
        <v>5.7889618999999999E-8</v>
      </c>
    </row>
    <row r="164" spans="1:29" x14ac:dyDescent="0.25">
      <c r="A164" t="s">
        <v>5970</v>
      </c>
      <c r="B164" s="159" t="s">
        <v>6055</v>
      </c>
      <c r="C164" s="159">
        <v>6.1573254000000004</v>
      </c>
      <c r="D164" s="159">
        <v>3.1484174</v>
      </c>
      <c r="E164" s="159">
        <v>1.5469147999999999</v>
      </c>
      <c r="F164" s="159">
        <v>1.3852870999999999E-2</v>
      </c>
      <c r="G164" s="159">
        <v>4.8913748E-2</v>
      </c>
      <c r="H164" s="159">
        <v>9.1294116999999994E-3</v>
      </c>
      <c r="I164" s="159">
        <v>1.3898625</v>
      </c>
      <c r="J164" s="159">
        <v>2.3475172E-4</v>
      </c>
      <c r="K164" s="159">
        <v>0</v>
      </c>
      <c r="L164" s="159">
        <v>0</v>
      </c>
      <c r="M164" s="159">
        <v>0</v>
      </c>
      <c r="N164" s="159">
        <v>0</v>
      </c>
      <c r="O164" s="52">
        <f t="shared" si="5"/>
        <v>23.321610370370369</v>
      </c>
      <c r="P164" s="173">
        <v>0.60197241000000001</v>
      </c>
      <c r="Q164" s="173">
        <v>0.26368543999999999</v>
      </c>
      <c r="R164" s="173">
        <v>4.3837776999999999E-5</v>
      </c>
      <c r="S164" s="173">
        <v>3.4849806E-6</v>
      </c>
      <c r="T164" s="173">
        <v>1.6368786E-3</v>
      </c>
      <c r="U164" s="173">
        <v>7.7673967E-3</v>
      </c>
      <c r="V164" s="173">
        <v>0.11780669000000001</v>
      </c>
      <c r="W164" s="173">
        <v>9.1437075000000007E-3</v>
      </c>
      <c r="X164" s="173">
        <v>7.7225785000000005E-2</v>
      </c>
      <c r="Y164" s="173">
        <v>0.12409932999999999</v>
      </c>
      <c r="Z164" s="173">
        <v>0</v>
      </c>
      <c r="AA164" s="173">
        <v>0</v>
      </c>
      <c r="AB164" s="173">
        <v>5.5979914999999998E-4</v>
      </c>
      <c r="AC164" s="173">
        <v>6.0284637999999997E-8</v>
      </c>
    </row>
    <row r="165" spans="1:29" x14ac:dyDescent="0.25">
      <c r="A165" t="s">
        <v>5970</v>
      </c>
      <c r="B165" s="159" t="s">
        <v>6056</v>
      </c>
      <c r="C165" s="159">
        <v>7.1064919</v>
      </c>
      <c r="D165" s="159">
        <v>3.5816536000000001</v>
      </c>
      <c r="E165" s="159">
        <v>1.8938296999999999</v>
      </c>
      <c r="F165" s="159">
        <v>8.8687057E-2</v>
      </c>
      <c r="G165" s="159">
        <v>5.0629203999999997E-2</v>
      </c>
      <c r="H165" s="159">
        <v>1.1649069E-2</v>
      </c>
      <c r="I165" s="159">
        <v>1.4797795</v>
      </c>
      <c r="J165" s="159">
        <v>2.6381187000000002E-4</v>
      </c>
      <c r="K165" s="159">
        <v>0</v>
      </c>
      <c r="L165" s="159">
        <v>0</v>
      </c>
      <c r="M165" s="159">
        <v>0</v>
      </c>
      <c r="N165" s="159">
        <v>0</v>
      </c>
      <c r="O165" s="52">
        <f t="shared" si="5"/>
        <v>26.530767407407406</v>
      </c>
      <c r="P165" s="173">
        <v>1.1517259</v>
      </c>
      <c r="Q165" s="173">
        <v>0.29953534999999998</v>
      </c>
      <c r="R165" s="173">
        <v>5.2974284999999998E-5</v>
      </c>
      <c r="S165" s="173">
        <v>6.0119022000000003E-6</v>
      </c>
      <c r="T165" s="173">
        <v>2.6864841999999999E-3</v>
      </c>
      <c r="U165" s="173">
        <v>1.0567137000000001E-2</v>
      </c>
      <c r="V165" s="173">
        <v>0.59151566</v>
      </c>
      <c r="W165" s="173">
        <v>1.1056818E-2</v>
      </c>
      <c r="X165" s="173">
        <v>8.1068834000000006E-2</v>
      </c>
      <c r="Y165" s="173">
        <v>0.15523258000000001</v>
      </c>
      <c r="Z165" s="173">
        <v>0</v>
      </c>
      <c r="AA165" s="173">
        <v>0</v>
      </c>
      <c r="AB165" s="173">
        <v>3.9180465000000001E-6</v>
      </c>
      <c r="AC165" s="173">
        <v>9.9683243000000001E-8</v>
      </c>
    </row>
    <row r="166" spans="1:29" x14ac:dyDescent="0.25">
      <c r="A166" t="s">
        <v>5970</v>
      </c>
      <c r="B166" s="159" t="s">
        <v>6057</v>
      </c>
      <c r="C166" s="159">
        <v>5.8128827000000003</v>
      </c>
      <c r="D166" s="159">
        <v>2.9872797000000002</v>
      </c>
      <c r="E166" s="159">
        <v>1.4323355</v>
      </c>
      <c r="F166" s="159">
        <v>6.7045826000000002E-4</v>
      </c>
      <c r="G166" s="159">
        <v>4.7630009000000001E-2</v>
      </c>
      <c r="H166" s="159">
        <v>8.4505416E-3</v>
      </c>
      <c r="I166" s="159">
        <v>1.3362984</v>
      </c>
      <c r="J166" s="159">
        <v>2.1818162999999999E-4</v>
      </c>
      <c r="K166" s="159">
        <v>0</v>
      </c>
      <c r="L166" s="159">
        <v>0</v>
      </c>
      <c r="M166" s="159">
        <v>0</v>
      </c>
      <c r="N166" s="159">
        <v>0</v>
      </c>
      <c r="O166" s="52">
        <f t="shared" si="5"/>
        <v>22.127997777777779</v>
      </c>
      <c r="P166" s="173">
        <v>0.4904867</v>
      </c>
      <c r="Q166" s="173">
        <v>0.25026976000000001</v>
      </c>
      <c r="R166" s="173">
        <v>4.0708007999999999E-5</v>
      </c>
      <c r="S166" s="173">
        <v>2.9567368000000001E-6</v>
      </c>
      <c r="T166" s="173">
        <v>1.4130392999999999E-3</v>
      </c>
      <c r="U166" s="173">
        <v>7.0002144000000004E-3</v>
      </c>
      <c r="V166" s="173">
        <v>3.3270459000000002E-2</v>
      </c>
      <c r="W166" s="173">
        <v>8.5562486999999996E-3</v>
      </c>
      <c r="X166" s="173">
        <v>7.3803569999999999E-2</v>
      </c>
      <c r="Y166" s="173">
        <v>0.11506640999999999</v>
      </c>
      <c r="Z166" s="173">
        <v>0</v>
      </c>
      <c r="AA166" s="173">
        <v>0</v>
      </c>
      <c r="AB166" s="173">
        <v>1.0632784999999999E-3</v>
      </c>
      <c r="AC166" s="173">
        <v>5.1391934999999997E-8</v>
      </c>
    </row>
    <row r="167" spans="1:29" x14ac:dyDescent="0.25">
      <c r="A167" t="s">
        <v>5970</v>
      </c>
      <c r="B167" s="159" t="s">
        <v>6058</v>
      </c>
      <c r="C167" s="159">
        <v>5.0120171999999998</v>
      </c>
      <c r="D167" s="159">
        <v>2.4996285</v>
      </c>
      <c r="E167" s="159">
        <v>1.3318239999999999</v>
      </c>
      <c r="F167" s="159">
        <v>5.4488094000000001E-4</v>
      </c>
      <c r="G167" s="159">
        <v>4.2268957000000003E-2</v>
      </c>
      <c r="H167" s="159">
        <v>7.0886088E-3</v>
      </c>
      <c r="I167" s="159">
        <v>1.1304136</v>
      </c>
      <c r="J167" s="159">
        <v>2.4857550999999998E-4</v>
      </c>
      <c r="K167" s="159">
        <v>0</v>
      </c>
      <c r="L167" s="159">
        <v>0</v>
      </c>
      <c r="M167" s="159">
        <v>0</v>
      </c>
      <c r="N167" s="159">
        <v>0</v>
      </c>
      <c r="O167" s="52">
        <f t="shared" si="5"/>
        <v>18.515766666666664</v>
      </c>
      <c r="P167" s="173">
        <v>0.42335287999999999</v>
      </c>
      <c r="Q167" s="173">
        <v>0.20941065</v>
      </c>
      <c r="R167" s="173">
        <v>3.7938171000000003E-5</v>
      </c>
      <c r="S167" s="173">
        <v>2.4996742999999999E-6</v>
      </c>
      <c r="T167" s="173">
        <v>1.1917365000000001E-3</v>
      </c>
      <c r="U167" s="173">
        <v>6.4976783999999999E-3</v>
      </c>
      <c r="V167" s="173">
        <v>3.1180131999999999E-2</v>
      </c>
      <c r="W167" s="173">
        <v>7.7257117000000004E-3</v>
      </c>
      <c r="X167" s="173">
        <v>7.0030984000000004E-2</v>
      </c>
      <c r="Y167" s="173">
        <v>9.7269698000000002E-2</v>
      </c>
      <c r="Z167" s="173">
        <v>0</v>
      </c>
      <c r="AA167" s="173">
        <v>0</v>
      </c>
      <c r="AB167" s="173">
        <v>5.8046681000000004E-6</v>
      </c>
      <c r="AC167" s="173">
        <v>4.3468790000000003E-8</v>
      </c>
    </row>
    <row r="168" spans="1:29" x14ac:dyDescent="0.25">
      <c r="A168" t="s">
        <v>5970</v>
      </c>
      <c r="B168" s="159" t="s">
        <v>6059</v>
      </c>
      <c r="C168" s="159">
        <v>6.0923363000000004</v>
      </c>
      <c r="D168" s="159">
        <v>3.1100447999999998</v>
      </c>
      <c r="E168" s="159">
        <v>1.5280904</v>
      </c>
      <c r="F168" s="159">
        <v>6.9322917000000004E-4</v>
      </c>
      <c r="G168" s="159">
        <v>5.0010575000000002E-2</v>
      </c>
      <c r="H168" s="159">
        <v>8.8010812999999993E-3</v>
      </c>
      <c r="I168" s="159">
        <v>1.3944510000000001</v>
      </c>
      <c r="J168" s="159">
        <v>2.4518074999999999E-4</v>
      </c>
      <c r="K168" s="159">
        <v>0</v>
      </c>
      <c r="L168" s="159">
        <v>0</v>
      </c>
      <c r="M168" s="159">
        <v>0</v>
      </c>
      <c r="N168" s="159">
        <v>0</v>
      </c>
      <c r="O168" s="52">
        <f t="shared" si="5"/>
        <v>23.037368888888885</v>
      </c>
      <c r="P168" s="173">
        <v>0.51418489000000001</v>
      </c>
      <c r="Q168" s="173">
        <v>0.26055384999999998</v>
      </c>
      <c r="R168" s="173">
        <v>4.3453601999999999E-5</v>
      </c>
      <c r="S168" s="173">
        <v>3.0849286999999998E-6</v>
      </c>
      <c r="T168" s="173">
        <v>1.4734933000000001E-3</v>
      </c>
      <c r="U168" s="173">
        <v>7.4670365000000004E-3</v>
      </c>
      <c r="V168" s="173">
        <v>3.5561524999999997E-2</v>
      </c>
      <c r="W168" s="173">
        <v>9.0465262999999997E-3</v>
      </c>
      <c r="X168" s="173">
        <v>7.9129156000000006E-2</v>
      </c>
      <c r="Y168" s="173">
        <v>0.12005428999999999</v>
      </c>
      <c r="Z168" s="173">
        <v>0</v>
      </c>
      <c r="AA168" s="173">
        <v>0</v>
      </c>
      <c r="AB168" s="173">
        <v>8.5242616E-4</v>
      </c>
      <c r="AC168" s="173">
        <v>5.3626911999999999E-8</v>
      </c>
    </row>
    <row r="169" spans="1:29" x14ac:dyDescent="0.25">
      <c r="A169" t="s">
        <v>5970</v>
      </c>
      <c r="B169" s="159" t="s">
        <v>6060</v>
      </c>
      <c r="C169" s="159">
        <v>5.1512501000000004</v>
      </c>
      <c r="D169" s="159">
        <v>2.5417017</v>
      </c>
      <c r="E169" s="159">
        <v>1.4338896999999999</v>
      </c>
      <c r="F169" s="159">
        <v>4.2435044999999998E-2</v>
      </c>
      <c r="G169" s="159">
        <v>3.9760225000000003E-2</v>
      </c>
      <c r="H169" s="159">
        <v>8.0039718000000006E-3</v>
      </c>
      <c r="I169" s="159">
        <v>1.0852098999999999</v>
      </c>
      <c r="J169" s="159">
        <v>2.4962286E-4</v>
      </c>
      <c r="K169" s="159">
        <v>0</v>
      </c>
      <c r="L169" s="159">
        <v>0</v>
      </c>
      <c r="M169" s="159">
        <v>0</v>
      </c>
      <c r="N169" s="159">
        <v>0</v>
      </c>
      <c r="O169" s="52">
        <f t="shared" si="5"/>
        <v>18.82742</v>
      </c>
      <c r="P169" s="173">
        <v>0.69897127999999997</v>
      </c>
      <c r="Q169" s="173">
        <v>0.21266574999999999</v>
      </c>
      <c r="R169" s="173">
        <v>4.0404173999999997E-5</v>
      </c>
      <c r="S169" s="173">
        <v>3.7121586E-6</v>
      </c>
      <c r="T169" s="173">
        <v>1.6839972000000001E-3</v>
      </c>
      <c r="U169" s="173">
        <v>7.6614443000000004E-3</v>
      </c>
      <c r="V169" s="173">
        <v>0.29423092000000001</v>
      </c>
      <c r="W169" s="173">
        <v>8.2433674999999994E-3</v>
      </c>
      <c r="X169" s="173">
        <v>6.6855178000000001E-2</v>
      </c>
      <c r="Y169" s="173">
        <v>0.10758107</v>
      </c>
      <c r="Z169" s="173">
        <v>0</v>
      </c>
      <c r="AA169" s="173">
        <v>0</v>
      </c>
      <c r="AB169" s="173">
        <v>5.3646883999999999E-6</v>
      </c>
      <c r="AC169" s="173">
        <v>6.3486215000000003E-8</v>
      </c>
    </row>
    <row r="170" spans="1:29" x14ac:dyDescent="0.25">
      <c r="A170" t="s">
        <v>5770</v>
      </c>
      <c r="B170" s="159" t="s">
        <v>6061</v>
      </c>
      <c r="C170" s="159">
        <v>0.25439276999999999</v>
      </c>
      <c r="D170" s="159">
        <v>7.7021478000000004E-2</v>
      </c>
      <c r="E170" s="159">
        <v>0.14091008999999999</v>
      </c>
      <c r="F170" s="159">
        <v>5.7453888000000003E-5</v>
      </c>
      <c r="G170" s="159">
        <v>3.0242584999999999E-3</v>
      </c>
      <c r="H170" s="159">
        <v>7.0343693000000001E-3</v>
      </c>
      <c r="I170" s="159">
        <v>2.6343706000000001E-2</v>
      </c>
      <c r="J170" s="159">
        <v>1.4165668999999999E-6</v>
      </c>
      <c r="K170" s="159">
        <v>0</v>
      </c>
      <c r="L170" s="159">
        <v>0</v>
      </c>
      <c r="M170" s="159">
        <v>0</v>
      </c>
      <c r="N170" s="159">
        <v>0</v>
      </c>
      <c r="O170" s="52">
        <f t="shared" si="5"/>
        <v>0.57052946666666671</v>
      </c>
      <c r="P170" s="173">
        <v>2.3190895E-2</v>
      </c>
      <c r="Q170" s="173">
        <v>6.4281935000000002E-3</v>
      </c>
      <c r="R170" s="173">
        <v>4.0052267000000001E-6</v>
      </c>
      <c r="S170" s="173">
        <v>1.1175311E-7</v>
      </c>
      <c r="T170" s="173">
        <v>1.7467253000000001E-4</v>
      </c>
      <c r="U170" s="173">
        <v>8.2973468000000004E-4</v>
      </c>
      <c r="V170" s="173">
        <v>3.2468778999999999E-3</v>
      </c>
      <c r="W170" s="173">
        <v>1.0853345E-3</v>
      </c>
      <c r="X170" s="173">
        <v>7.2689900000000003E-3</v>
      </c>
      <c r="Y170" s="173">
        <v>3.6400632999999999E-3</v>
      </c>
      <c r="Z170" s="173">
        <v>0</v>
      </c>
      <c r="AA170" s="173">
        <v>0</v>
      </c>
      <c r="AB170" s="173">
        <v>5.1291100999999997E-4</v>
      </c>
      <c r="AC170" s="173">
        <v>9.1896850999999996E-10</v>
      </c>
    </row>
    <row r="171" spans="1:29" x14ac:dyDescent="0.25">
      <c r="A171" t="s">
        <v>5770</v>
      </c>
      <c r="B171" s="159" t="s">
        <v>6062</v>
      </c>
      <c r="C171" s="159">
        <v>0.23076339000000001</v>
      </c>
      <c r="D171" s="159">
        <v>7.5222234999999998E-2</v>
      </c>
      <c r="E171" s="159">
        <v>0.12378631</v>
      </c>
      <c r="F171" s="159">
        <v>6.3077808999999999E-5</v>
      </c>
      <c r="G171" s="159">
        <v>2.642976E-3</v>
      </c>
      <c r="H171" s="159">
        <v>7.8539338000000007E-3</v>
      </c>
      <c r="I171" s="159">
        <v>2.1193508E-2</v>
      </c>
      <c r="J171" s="159">
        <v>1.3418628E-6</v>
      </c>
      <c r="K171" s="159">
        <v>0</v>
      </c>
      <c r="L171" s="159">
        <v>0</v>
      </c>
      <c r="M171" s="159">
        <v>0</v>
      </c>
      <c r="N171" s="159">
        <v>0</v>
      </c>
      <c r="O171" s="52">
        <f t="shared" si="5"/>
        <v>0.55720174074074069</v>
      </c>
      <c r="P171" s="173">
        <v>2.0479542999999999E-2</v>
      </c>
      <c r="Q171" s="173">
        <v>6.2803223999999998E-3</v>
      </c>
      <c r="R171" s="173">
        <v>3.5093424000000001E-6</v>
      </c>
      <c r="S171" s="173">
        <v>1.0552653E-7</v>
      </c>
      <c r="T171" s="173">
        <v>8.1212565E-5</v>
      </c>
      <c r="U171" s="173">
        <v>8.2613678000000002E-4</v>
      </c>
      <c r="V171" s="173">
        <v>2.8665308999999998E-3</v>
      </c>
      <c r="W171" s="173">
        <v>9.0901391000000002E-4</v>
      </c>
      <c r="X171" s="173">
        <v>6.1010294999999997E-3</v>
      </c>
      <c r="Y171" s="173">
        <v>3.1164737000000001E-3</v>
      </c>
      <c r="Z171" s="173">
        <v>0</v>
      </c>
      <c r="AA171" s="173">
        <v>0</v>
      </c>
      <c r="AB171" s="173">
        <v>2.9520753000000002E-4</v>
      </c>
      <c r="AC171" s="173">
        <v>7.7375424999999995E-10</v>
      </c>
    </row>
    <row r="172" spans="1:29" x14ac:dyDescent="0.25">
      <c r="A172" t="s">
        <v>5770</v>
      </c>
      <c r="B172" s="159" t="s">
        <v>6063</v>
      </c>
      <c r="C172" s="159">
        <v>1.9280190999999999E-2</v>
      </c>
      <c r="D172" s="159">
        <v>1.0449929E-2</v>
      </c>
      <c r="E172" s="159">
        <v>4.7964692999999999E-3</v>
      </c>
      <c r="F172" s="159">
        <v>5.6973787000000001E-6</v>
      </c>
      <c r="G172" s="159">
        <v>2.1871191000000001E-4</v>
      </c>
      <c r="H172" s="159">
        <v>5.9318123E-5</v>
      </c>
      <c r="I172" s="159">
        <v>3.7494366999999999E-3</v>
      </c>
      <c r="J172" s="159">
        <v>6.2838664999999995E-7</v>
      </c>
      <c r="K172" s="159">
        <v>0</v>
      </c>
      <c r="L172" s="159">
        <v>0</v>
      </c>
      <c r="M172" s="159">
        <v>0</v>
      </c>
      <c r="N172" s="159">
        <v>0</v>
      </c>
      <c r="O172" s="52">
        <f t="shared" si="5"/>
        <v>7.7406881481481477E-2</v>
      </c>
      <c r="P172" s="173">
        <v>1.7214724000000001E-3</v>
      </c>
      <c r="Q172" s="173">
        <v>8.7489382000000004E-4</v>
      </c>
      <c r="R172" s="173">
        <v>1.3371227E-7</v>
      </c>
      <c r="S172" s="173">
        <v>1.2470604999999999E-8</v>
      </c>
      <c r="T172" s="173">
        <v>7.9413310999999994E-6</v>
      </c>
      <c r="U172" s="173">
        <v>2.8775955000000001E-5</v>
      </c>
      <c r="V172" s="173">
        <v>1.1242417E-4</v>
      </c>
      <c r="W172" s="173">
        <v>5.5234525999999999E-5</v>
      </c>
      <c r="X172" s="173">
        <v>1.9638056E-4</v>
      </c>
      <c r="Y172" s="173">
        <v>3.6414051999999998E-4</v>
      </c>
      <c r="Z172" s="173">
        <v>0</v>
      </c>
      <c r="AA172" s="173">
        <v>0</v>
      </c>
      <c r="AB172" s="173">
        <v>8.1535182000000002E-5</v>
      </c>
      <c r="AC172" s="173">
        <v>1.4855700999999999E-10</v>
      </c>
    </row>
    <row r="173" spans="1:29" x14ac:dyDescent="0.25">
      <c r="A173" t="s">
        <v>5770</v>
      </c>
      <c r="B173" s="159" t="s">
        <v>6064</v>
      </c>
      <c r="C173" s="159">
        <v>1.5265659000000001E-2</v>
      </c>
      <c r="D173" s="159">
        <v>8.2392744999999993E-3</v>
      </c>
      <c r="E173" s="159">
        <v>4.1425975000000002E-3</v>
      </c>
      <c r="F173" s="159">
        <v>5.7820518999999998E-5</v>
      </c>
      <c r="G173" s="159">
        <v>1.8030705000000001E-4</v>
      </c>
      <c r="H173" s="159">
        <v>6.8491775999999995E-5</v>
      </c>
      <c r="I173" s="159">
        <v>2.5765949000000001E-3</v>
      </c>
      <c r="J173" s="159">
        <v>5.7253080000000005E-7</v>
      </c>
      <c r="K173" s="159">
        <v>0</v>
      </c>
      <c r="L173" s="159">
        <v>0</v>
      </c>
      <c r="M173" s="159">
        <v>0</v>
      </c>
      <c r="N173" s="159">
        <v>0</v>
      </c>
      <c r="O173" s="52">
        <f t="shared" si="5"/>
        <v>6.1031662962962953E-2</v>
      </c>
      <c r="P173" s="173">
        <v>1.6931196999999999E-3</v>
      </c>
      <c r="Q173" s="173">
        <v>6.8960520999999996E-4</v>
      </c>
      <c r="R173" s="173">
        <v>1.1478375E-7</v>
      </c>
      <c r="S173" s="173">
        <v>1.1703781E-8</v>
      </c>
      <c r="T173" s="173">
        <v>7.5619841000000001E-6</v>
      </c>
      <c r="U173" s="173">
        <v>2.6869056E-5</v>
      </c>
      <c r="V173" s="173">
        <v>4.2578397999999999E-4</v>
      </c>
      <c r="W173" s="173">
        <v>5.5322489999999997E-5</v>
      </c>
      <c r="X173" s="173">
        <v>1.5476986E-4</v>
      </c>
      <c r="Y173" s="173">
        <v>2.5813048E-4</v>
      </c>
      <c r="Z173" s="173">
        <v>0</v>
      </c>
      <c r="AA173" s="173">
        <v>0</v>
      </c>
      <c r="AB173" s="173">
        <v>7.4949997000000004E-5</v>
      </c>
      <c r="AC173" s="173">
        <v>1.3632926E-10</v>
      </c>
    </row>
    <row r="174" spans="1:29" x14ac:dyDescent="0.25">
      <c r="A174" t="s">
        <v>5770</v>
      </c>
      <c r="B174" s="159" t="s">
        <v>6065</v>
      </c>
      <c r="C174" s="159">
        <v>5.5039157999999998E-2</v>
      </c>
      <c r="D174" s="159">
        <v>3.1946960000000003E-2</v>
      </c>
      <c r="E174" s="159">
        <v>1.5149604000000001E-2</v>
      </c>
      <c r="F174" s="159">
        <v>9.7992786000000006E-6</v>
      </c>
      <c r="G174" s="159">
        <v>5.2722847999999995E-4</v>
      </c>
      <c r="H174" s="159">
        <v>9.3521776999999997E-4</v>
      </c>
      <c r="I174" s="159">
        <v>6.4696164000000002E-3</v>
      </c>
      <c r="J174" s="159">
        <v>7.3214246000000002E-7</v>
      </c>
      <c r="K174" s="159">
        <v>0</v>
      </c>
      <c r="L174" s="159">
        <v>0</v>
      </c>
      <c r="M174" s="159">
        <v>0</v>
      </c>
      <c r="N174" s="159">
        <v>0</v>
      </c>
      <c r="O174" s="52">
        <f t="shared" si="5"/>
        <v>0.23664414814814816</v>
      </c>
      <c r="P174" s="173">
        <v>4.7993738999999999E-3</v>
      </c>
      <c r="Q174" s="173">
        <v>2.6662402999999999E-3</v>
      </c>
      <c r="R174" s="173">
        <v>4.0418045E-7</v>
      </c>
      <c r="S174" s="173">
        <v>2.8906666999999998E-8</v>
      </c>
      <c r="T174" s="173">
        <v>1.922645E-5</v>
      </c>
      <c r="U174" s="173">
        <v>1.5649395000000001E-4</v>
      </c>
      <c r="V174" s="173">
        <v>1.5622792E-4</v>
      </c>
      <c r="W174" s="173">
        <v>1.5091401E-4</v>
      </c>
      <c r="X174" s="173">
        <v>2.7305754000000001E-4</v>
      </c>
      <c r="Y174" s="173">
        <v>1.3746811E-3</v>
      </c>
      <c r="Z174" s="173">
        <v>0</v>
      </c>
      <c r="AA174" s="173">
        <v>0</v>
      </c>
      <c r="AB174" s="173">
        <v>2.0993847000000002E-6</v>
      </c>
      <c r="AC174" s="173">
        <v>1.8040970000000001E-10</v>
      </c>
    </row>
    <row r="175" spans="1:29" x14ac:dyDescent="0.25">
      <c r="A175" t="s">
        <v>5770</v>
      </c>
      <c r="B175" s="159" t="s">
        <v>6066</v>
      </c>
      <c r="C175" s="159">
        <v>2.5870292999999999E-2</v>
      </c>
      <c r="D175" s="159">
        <v>1.2754068E-2</v>
      </c>
      <c r="E175" s="159">
        <v>6.3707073000000003E-3</v>
      </c>
      <c r="F175" s="159">
        <v>5.5265337000000002E-5</v>
      </c>
      <c r="G175" s="159">
        <v>3.5171299000000001E-4</v>
      </c>
      <c r="H175" s="159">
        <v>3.7214100000000001E-3</v>
      </c>
      <c r="I175" s="159">
        <v>2.6164847999999999E-3</v>
      </c>
      <c r="J175" s="159">
        <v>6.4534730000000004E-7</v>
      </c>
      <c r="K175" s="159">
        <v>0</v>
      </c>
      <c r="L175" s="159">
        <v>0</v>
      </c>
      <c r="M175" s="159">
        <v>0</v>
      </c>
      <c r="N175" s="159">
        <v>0</v>
      </c>
      <c r="O175" s="52">
        <f t="shared" si="5"/>
        <v>9.4474577777777777E-2</v>
      </c>
      <c r="P175" s="173">
        <v>2.4129389999999998E-3</v>
      </c>
      <c r="Q175" s="173">
        <v>1.067304E-3</v>
      </c>
      <c r="R175" s="173">
        <v>1.7364648000000001E-7</v>
      </c>
      <c r="S175" s="173">
        <v>1.7565372000000002E-8</v>
      </c>
      <c r="T175" s="173">
        <v>1.3170331E-5</v>
      </c>
      <c r="U175" s="173">
        <v>2.2559106999999999E-4</v>
      </c>
      <c r="V175" s="173">
        <v>4.1989714E-4</v>
      </c>
      <c r="W175" s="173">
        <v>1.1519768E-4</v>
      </c>
      <c r="X175" s="173">
        <v>1.9032996999999999E-4</v>
      </c>
      <c r="Y175" s="173">
        <v>2.9342418999999997E-4</v>
      </c>
      <c r="Z175" s="173">
        <v>0</v>
      </c>
      <c r="AA175" s="173">
        <v>0</v>
      </c>
      <c r="AB175" s="173">
        <v>8.7833240999999997E-5</v>
      </c>
      <c r="AC175" s="173">
        <v>1.5186206000000001E-10</v>
      </c>
    </row>
    <row r="176" spans="1:29" x14ac:dyDescent="0.25">
      <c r="A176" t="s">
        <v>5770</v>
      </c>
      <c r="B176" s="159" t="s">
        <v>6067</v>
      </c>
      <c r="C176" s="159">
        <v>3.9791659E-2</v>
      </c>
      <c r="D176" s="159">
        <v>2.2239387999999999E-2</v>
      </c>
      <c r="E176" s="159">
        <v>1.0306423E-2</v>
      </c>
      <c r="F176" s="159">
        <v>7.1181397000000001E-6</v>
      </c>
      <c r="G176" s="159">
        <v>7.7690080000000002E-4</v>
      </c>
      <c r="H176" s="159">
        <v>1.3186599999999999E-3</v>
      </c>
      <c r="I176" s="159">
        <v>5.142387E-3</v>
      </c>
      <c r="J176" s="159">
        <v>7.8278774999999997E-7</v>
      </c>
      <c r="K176" s="159">
        <v>0</v>
      </c>
      <c r="L176" s="159">
        <v>0</v>
      </c>
      <c r="M176" s="159">
        <v>0</v>
      </c>
      <c r="N176" s="159">
        <v>0</v>
      </c>
      <c r="O176" s="52">
        <f t="shared" si="5"/>
        <v>0.16473620740740738</v>
      </c>
      <c r="P176" s="173">
        <v>4.1612332000000004E-3</v>
      </c>
      <c r="Q176" s="173">
        <v>1.8593208000000001E-3</v>
      </c>
      <c r="R176" s="173">
        <v>2.7867780000000002E-7</v>
      </c>
      <c r="S176" s="173">
        <v>2.5329728999999999E-8</v>
      </c>
      <c r="T176" s="173">
        <v>2.1731136999999999E-4</v>
      </c>
      <c r="U176" s="173">
        <v>1.3404500000000001E-4</v>
      </c>
      <c r="V176" s="173">
        <v>1.4042963E-4</v>
      </c>
      <c r="W176" s="173">
        <v>4.7909056999999999E-4</v>
      </c>
      <c r="X176" s="173">
        <v>5.4002054000000001E-4</v>
      </c>
      <c r="Y176" s="173">
        <v>7.0923261999999998E-4</v>
      </c>
      <c r="Z176" s="173">
        <v>0</v>
      </c>
      <c r="AA176" s="173">
        <v>0</v>
      </c>
      <c r="AB176" s="173">
        <v>8.1478524000000002E-5</v>
      </c>
      <c r="AC176" s="173">
        <v>1.8975776999999999E-10</v>
      </c>
    </row>
    <row r="177" spans="1:29" x14ac:dyDescent="0.25">
      <c r="A177" t="s">
        <v>5770</v>
      </c>
      <c r="B177" s="159" t="s">
        <v>6068</v>
      </c>
      <c r="C177" s="159">
        <v>3.2832859999999998E-2</v>
      </c>
      <c r="D177" s="159">
        <v>1.9655537000000001E-2</v>
      </c>
      <c r="E177" s="159">
        <v>9.4744193999999997E-3</v>
      </c>
      <c r="F177" s="159">
        <v>3.3480477999999999E-5</v>
      </c>
      <c r="G177" s="159">
        <v>4.9030785999999997E-4</v>
      </c>
      <c r="H177" s="159">
        <v>5.1984169999999997E-4</v>
      </c>
      <c r="I177" s="159">
        <v>2.6587438000000001E-3</v>
      </c>
      <c r="J177" s="159">
        <v>5.3040878000000002E-7</v>
      </c>
      <c r="K177" s="159">
        <v>0</v>
      </c>
      <c r="L177" s="159">
        <v>0</v>
      </c>
      <c r="M177" s="159">
        <v>0</v>
      </c>
      <c r="N177" s="159">
        <v>0</v>
      </c>
      <c r="O177" s="52">
        <f t="shared" si="5"/>
        <v>0.14559657037037035</v>
      </c>
      <c r="P177" s="173">
        <v>2.9234394E-3</v>
      </c>
      <c r="Q177" s="173">
        <v>1.6427594000000001E-3</v>
      </c>
      <c r="R177" s="173">
        <v>2.5282242999999998E-7</v>
      </c>
      <c r="S177" s="173">
        <v>2.3649390000000001E-8</v>
      </c>
      <c r="T177" s="173">
        <v>1.8928445E-5</v>
      </c>
      <c r="U177" s="173">
        <v>9.3413622000000003E-5</v>
      </c>
      <c r="V177" s="173">
        <v>2.7294199999999998E-4</v>
      </c>
      <c r="W177" s="173">
        <v>1.7356197E-4</v>
      </c>
      <c r="X177" s="173">
        <v>1.6545616999999999E-4</v>
      </c>
      <c r="Y177" s="173">
        <v>5.1468048999999999E-4</v>
      </c>
      <c r="Z177" s="173">
        <v>0</v>
      </c>
      <c r="AA177" s="173">
        <v>0</v>
      </c>
      <c r="AB177" s="173">
        <v>4.1420688999999998E-5</v>
      </c>
      <c r="AC177" s="173">
        <v>1.3257212999999999E-10</v>
      </c>
    </row>
    <row r="178" spans="1:29" x14ac:dyDescent="0.25">
      <c r="A178" t="s">
        <v>5770</v>
      </c>
      <c r="B178" s="159" t="s">
        <v>6069</v>
      </c>
      <c r="C178" s="159">
        <v>3.9770979999999997E-2</v>
      </c>
      <c r="D178" s="159">
        <v>2.2227830000000001E-2</v>
      </c>
      <c r="E178" s="159">
        <v>1.0301067000000001E-2</v>
      </c>
      <c r="F178" s="159">
        <v>7.1144405E-6</v>
      </c>
      <c r="G178" s="159">
        <v>7.7649705999999999E-4</v>
      </c>
      <c r="H178" s="159">
        <v>1.3179747E-3</v>
      </c>
      <c r="I178" s="159">
        <v>5.1397146000000003E-3</v>
      </c>
      <c r="J178" s="159">
        <v>7.8238094999999995E-7</v>
      </c>
      <c r="K178" s="159">
        <v>0</v>
      </c>
      <c r="L178" s="159">
        <v>0</v>
      </c>
      <c r="M178" s="159">
        <v>0</v>
      </c>
      <c r="N178" s="159">
        <v>0</v>
      </c>
      <c r="O178" s="52">
        <f t="shared" si="5"/>
        <v>0.1646505925925926</v>
      </c>
      <c r="P178" s="173">
        <v>4.1590706999999998E-3</v>
      </c>
      <c r="Q178" s="173">
        <v>1.8583544999999999E-3</v>
      </c>
      <c r="R178" s="173">
        <v>2.7853298E-7</v>
      </c>
      <c r="S178" s="173">
        <v>2.5316566000000002E-8</v>
      </c>
      <c r="T178" s="173">
        <v>2.1719843999999999E-4</v>
      </c>
      <c r="U178" s="173">
        <v>1.3397533999999999E-4</v>
      </c>
      <c r="V178" s="173">
        <v>1.4035664999999999E-4</v>
      </c>
      <c r="W178" s="173">
        <v>4.7884159000000001E-4</v>
      </c>
      <c r="X178" s="173">
        <v>5.397399E-4</v>
      </c>
      <c r="Y178" s="173">
        <v>7.0886405000000004E-4</v>
      </c>
      <c r="Z178" s="173">
        <v>0</v>
      </c>
      <c r="AA178" s="173">
        <v>0</v>
      </c>
      <c r="AB178" s="173">
        <v>8.1436182000000002E-5</v>
      </c>
      <c r="AC178" s="173">
        <v>1.8965916E-10</v>
      </c>
    </row>
    <row r="179" spans="1:29" x14ac:dyDescent="0.25">
      <c r="A179" t="s">
        <v>5770</v>
      </c>
      <c r="B179" s="159" t="s">
        <v>6070</v>
      </c>
      <c r="C179" s="159">
        <v>7.9935025000000007E-2</v>
      </c>
      <c r="D179" s="159">
        <v>4.4082811999999999E-2</v>
      </c>
      <c r="E179" s="159">
        <v>2.0230121E-2</v>
      </c>
      <c r="F179" s="159">
        <v>1.1995058E-5</v>
      </c>
      <c r="G179" s="159">
        <v>1.5980937999999999E-3</v>
      </c>
      <c r="H179" s="159">
        <v>5.5859554999999998E-3</v>
      </c>
      <c r="I179" s="159">
        <v>8.4250417999999997E-3</v>
      </c>
      <c r="J179" s="159">
        <v>9.8769163000000001E-7</v>
      </c>
      <c r="K179" s="159">
        <v>1.8141266999999999E-8</v>
      </c>
      <c r="L179" s="159">
        <v>0</v>
      </c>
      <c r="M179" s="159">
        <v>0</v>
      </c>
      <c r="N179" s="159">
        <v>0</v>
      </c>
      <c r="O179" s="52">
        <f t="shared" si="5"/>
        <v>0.32653934814814811</v>
      </c>
      <c r="P179" s="173">
        <v>6.6645958E-3</v>
      </c>
      <c r="Q179" s="173">
        <v>3.6813867999999999E-3</v>
      </c>
      <c r="R179" s="173">
        <v>5.4024644000000004E-7</v>
      </c>
      <c r="S179" s="173">
        <v>4.2972990000000001E-8</v>
      </c>
      <c r="T179" s="173">
        <v>3.3204619000000003E-5</v>
      </c>
      <c r="U179" s="173">
        <v>4.2318569999999999E-4</v>
      </c>
      <c r="V179" s="173">
        <v>2.0208819999999999E-4</v>
      </c>
      <c r="W179" s="173">
        <v>2.5646929999999999E-4</v>
      </c>
      <c r="X179" s="173">
        <v>3.9146691999999999E-4</v>
      </c>
      <c r="Y179" s="173">
        <v>1.6649915E-3</v>
      </c>
      <c r="Z179" s="173">
        <v>0</v>
      </c>
      <c r="AA179" s="173">
        <v>0</v>
      </c>
      <c r="AB179" s="173">
        <v>1.1219245000000001E-5</v>
      </c>
      <c r="AC179" s="173">
        <v>2.7287964999999998E-10</v>
      </c>
    </row>
    <row r="180" spans="1:29" x14ac:dyDescent="0.25">
      <c r="A180" t="s">
        <v>5770</v>
      </c>
      <c r="B180" s="159" t="s">
        <v>6071</v>
      </c>
      <c r="C180" s="159">
        <v>0.23363837000000001</v>
      </c>
      <c r="D180" s="159">
        <v>4.9413778999999998E-2</v>
      </c>
      <c r="E180" s="159">
        <v>0.16015145</v>
      </c>
      <c r="F180" s="159">
        <v>2.7647921999999998E-4</v>
      </c>
      <c r="G180" s="159">
        <v>1.1716216000000001E-3</v>
      </c>
      <c r="H180" s="159">
        <v>1.0217443E-2</v>
      </c>
      <c r="I180" s="159">
        <v>1.2404807E-2</v>
      </c>
      <c r="J180" s="159">
        <v>2.1475251000000002E-6</v>
      </c>
      <c r="K180" s="159">
        <v>6.4293465000000003E-7</v>
      </c>
      <c r="L180" s="159">
        <v>0</v>
      </c>
      <c r="M180" s="159">
        <v>0</v>
      </c>
      <c r="N180" s="159">
        <v>0</v>
      </c>
      <c r="O180" s="52">
        <f t="shared" si="5"/>
        <v>0.36602799259259255</v>
      </c>
      <c r="P180" s="173">
        <v>2.1545341999999999E-2</v>
      </c>
      <c r="Q180" s="173">
        <v>4.1335547999999996E-3</v>
      </c>
      <c r="R180" s="173">
        <v>4.6186727E-6</v>
      </c>
      <c r="S180" s="173">
        <v>5.7898604999999998E-8</v>
      </c>
      <c r="T180" s="173">
        <v>2.7553921999999998E-4</v>
      </c>
      <c r="U180" s="173">
        <v>9.1265452999999999E-4</v>
      </c>
      <c r="V180" s="173">
        <v>4.2818889000000001E-3</v>
      </c>
      <c r="W180" s="173">
        <v>1.2358484E-3</v>
      </c>
      <c r="X180" s="173">
        <v>9.2060066000000003E-3</v>
      </c>
      <c r="Y180" s="173">
        <v>1.3993216E-3</v>
      </c>
      <c r="Z180" s="173">
        <v>0</v>
      </c>
      <c r="AA180" s="173">
        <v>0</v>
      </c>
      <c r="AB180" s="173">
        <v>9.5851166999999998E-5</v>
      </c>
      <c r="AC180" s="173">
        <v>4.2916126000000002E-10</v>
      </c>
    </row>
    <row r="181" spans="1:29" x14ac:dyDescent="0.25">
      <c r="A181" t="s">
        <v>5770</v>
      </c>
      <c r="B181" s="159" t="s">
        <v>6072</v>
      </c>
      <c r="C181" s="159">
        <v>2.3638554999999999E-2</v>
      </c>
      <c r="D181" s="159">
        <v>1.314776E-2</v>
      </c>
      <c r="E181" s="159">
        <v>5.9694854999999998E-3</v>
      </c>
      <c r="F181" s="159">
        <v>5.9839481E-6</v>
      </c>
      <c r="G181" s="159">
        <v>3.1256240999999999E-4</v>
      </c>
      <c r="H181" s="159">
        <v>1.2678677999999999E-4</v>
      </c>
      <c r="I181" s="159">
        <v>4.0752944999999999E-3</v>
      </c>
      <c r="J181" s="159">
        <v>6.8143826999999996E-7</v>
      </c>
      <c r="K181" s="159">
        <v>0</v>
      </c>
      <c r="L181" s="159">
        <v>0</v>
      </c>
      <c r="M181" s="159">
        <v>0</v>
      </c>
      <c r="N181" s="159">
        <v>0</v>
      </c>
      <c r="O181" s="52">
        <f t="shared" si="5"/>
        <v>9.7390814814814805E-2</v>
      </c>
      <c r="P181" s="173">
        <v>2.0765105999999999E-3</v>
      </c>
      <c r="Q181" s="173">
        <v>1.1003852E-3</v>
      </c>
      <c r="R181" s="173">
        <v>1.6468898000000001E-7</v>
      </c>
      <c r="S181" s="173">
        <v>1.6138478999999999E-8</v>
      </c>
      <c r="T181" s="173">
        <v>1.1097902E-5</v>
      </c>
      <c r="U181" s="173">
        <v>4.0926575E-5</v>
      </c>
      <c r="V181" s="173">
        <v>1.1925986E-4</v>
      </c>
      <c r="W181" s="173">
        <v>8.2416787000000005E-5</v>
      </c>
      <c r="X181" s="173">
        <v>2.1066358E-4</v>
      </c>
      <c r="Y181" s="173">
        <v>4.3007711E-4</v>
      </c>
      <c r="Z181" s="173">
        <v>0</v>
      </c>
      <c r="AA181" s="173">
        <v>0</v>
      </c>
      <c r="AB181" s="173">
        <v>8.1502568E-5</v>
      </c>
      <c r="AC181" s="173">
        <v>1.6340101999999999E-10</v>
      </c>
    </row>
    <row r="182" spans="1:29" x14ac:dyDescent="0.25">
      <c r="A182" t="s">
        <v>5770</v>
      </c>
      <c r="B182" s="159" t="s">
        <v>6073</v>
      </c>
      <c r="C182" s="159">
        <v>1.0708351E-2</v>
      </c>
      <c r="D182" s="159">
        <v>5.9882831999999997E-3</v>
      </c>
      <c r="E182" s="159">
        <v>2.9623500999999999E-3</v>
      </c>
      <c r="F182" s="159">
        <v>3.2024092999999998E-5</v>
      </c>
      <c r="G182" s="159">
        <v>1.4906051999999999E-4</v>
      </c>
      <c r="H182" s="159">
        <v>6.5044625000000006E-5</v>
      </c>
      <c r="I182" s="159">
        <v>1.5112446999999999E-3</v>
      </c>
      <c r="J182" s="159">
        <v>3.4385057999999998E-7</v>
      </c>
      <c r="K182" s="159">
        <v>0</v>
      </c>
      <c r="L182" s="159">
        <v>0</v>
      </c>
      <c r="M182" s="159">
        <v>0</v>
      </c>
      <c r="N182" s="159">
        <v>0</v>
      </c>
      <c r="O182" s="52">
        <f t="shared" si="5"/>
        <v>4.435765333333333E-2</v>
      </c>
      <c r="P182" s="173">
        <v>1.1112070999999999E-3</v>
      </c>
      <c r="Q182" s="173">
        <v>5.0116264000000003E-4</v>
      </c>
      <c r="R182" s="173">
        <v>8.1282706000000006E-8</v>
      </c>
      <c r="S182" s="173">
        <v>8.3823486000000005E-9</v>
      </c>
      <c r="T182" s="173">
        <v>5.9221675000000001E-6</v>
      </c>
      <c r="U182" s="173">
        <v>2.1071738000000001E-5</v>
      </c>
      <c r="V182" s="173">
        <v>2.3936941999999999E-4</v>
      </c>
      <c r="W182" s="173">
        <v>4.8082794999999999E-5</v>
      </c>
      <c r="X182" s="173">
        <v>9.4747951000000001E-5</v>
      </c>
      <c r="Y182" s="173">
        <v>1.5933996999999999E-4</v>
      </c>
      <c r="Z182" s="173">
        <v>0</v>
      </c>
      <c r="AA182" s="173">
        <v>0</v>
      </c>
      <c r="AB182" s="173">
        <v>4.1420688999999998E-5</v>
      </c>
      <c r="AC182" s="173">
        <v>8.3003781999999997E-11</v>
      </c>
    </row>
    <row r="183" spans="1:29" x14ac:dyDescent="0.25">
      <c r="A183" t="s">
        <v>5770</v>
      </c>
      <c r="B183" s="159" t="s">
        <v>6352</v>
      </c>
      <c r="C183" s="159">
        <v>2.3517006E-2</v>
      </c>
      <c r="D183" s="159">
        <v>1.3080155E-2</v>
      </c>
      <c r="E183" s="159">
        <v>5.9387906000000004E-3</v>
      </c>
      <c r="F183" s="159">
        <v>5.9531788000000002E-6</v>
      </c>
      <c r="G183" s="159">
        <v>3.1095523000000002E-4</v>
      </c>
      <c r="H183" s="159">
        <v>1.2613484999999999E-4</v>
      </c>
      <c r="I183" s="159">
        <v>4.0543395000000003E-3</v>
      </c>
      <c r="J183" s="159">
        <v>6.7793433999999995E-7</v>
      </c>
      <c r="K183" s="159">
        <v>0</v>
      </c>
      <c r="L183" s="159">
        <v>0</v>
      </c>
      <c r="M183" s="159">
        <v>0</v>
      </c>
      <c r="N183" s="159">
        <v>0</v>
      </c>
      <c r="O183" s="52">
        <f t="shared" si="5"/>
        <v>9.6890037037037025E-2</v>
      </c>
      <c r="P183" s="173">
        <v>2.0658333000000001E-3</v>
      </c>
      <c r="Q183" s="173">
        <v>1.0947271E-3</v>
      </c>
      <c r="R183" s="173">
        <v>1.6384215000000001E-7</v>
      </c>
      <c r="S183" s="173">
        <v>1.6055494999999999E-8</v>
      </c>
      <c r="T183" s="173">
        <v>1.1040837000000001E-5</v>
      </c>
      <c r="U183" s="173">
        <v>4.0716132000000002E-5</v>
      </c>
      <c r="V183" s="173">
        <v>1.1864663000000001E-4</v>
      </c>
      <c r="W183" s="173">
        <v>8.1993003000000001E-5</v>
      </c>
      <c r="X183" s="173">
        <v>2.0958036000000001E-4</v>
      </c>
      <c r="Y183" s="173">
        <v>4.2786567000000002E-4</v>
      </c>
      <c r="Z183" s="173">
        <v>0</v>
      </c>
      <c r="AA183" s="173">
        <v>0</v>
      </c>
      <c r="AB183" s="173">
        <v>8.1083484999999996E-5</v>
      </c>
      <c r="AC183" s="173">
        <v>1.6256081999999999E-10</v>
      </c>
    </row>
    <row r="184" spans="1:29" x14ac:dyDescent="0.25">
      <c r="A184" t="s">
        <v>5770</v>
      </c>
      <c r="B184" s="159" t="s">
        <v>6353</v>
      </c>
      <c r="C184" s="159">
        <v>1.404934E-2</v>
      </c>
      <c r="D184" s="159">
        <v>7.8566185000000007E-3</v>
      </c>
      <c r="E184" s="159">
        <v>3.8865989000000001E-3</v>
      </c>
      <c r="F184" s="159">
        <v>4.2015562000000001E-5</v>
      </c>
      <c r="G184" s="159">
        <v>1.9556717999999999E-4</v>
      </c>
      <c r="H184" s="159">
        <v>8.5338448999999997E-5</v>
      </c>
      <c r="I184" s="159">
        <v>1.9827508E-3</v>
      </c>
      <c r="J184" s="159">
        <v>4.5113144000000003E-7</v>
      </c>
      <c r="K184" s="159">
        <v>0</v>
      </c>
      <c r="L184" s="159">
        <v>0</v>
      </c>
      <c r="M184" s="159">
        <v>0</v>
      </c>
      <c r="N184" s="159">
        <v>0</v>
      </c>
      <c r="O184" s="52">
        <f t="shared" si="5"/>
        <v>5.8197174074074078E-2</v>
      </c>
      <c r="P184" s="173">
        <v>1.4579021000000001E-3</v>
      </c>
      <c r="Q184" s="173">
        <v>6.5752463000000002E-4</v>
      </c>
      <c r="R184" s="173">
        <v>1.0664279E-7</v>
      </c>
      <c r="S184" s="173">
        <v>1.0997628999999999E-8</v>
      </c>
      <c r="T184" s="173">
        <v>7.7698748E-6</v>
      </c>
      <c r="U184" s="173">
        <v>2.7646088E-5</v>
      </c>
      <c r="V184" s="173">
        <v>3.1405232000000002E-4</v>
      </c>
      <c r="W184" s="173">
        <v>6.3084554000000003E-5</v>
      </c>
      <c r="X184" s="173">
        <v>1.2430916999999999E-4</v>
      </c>
      <c r="Y184" s="173">
        <v>2.0905378999999999E-4</v>
      </c>
      <c r="Z184" s="173">
        <v>0</v>
      </c>
      <c r="AA184" s="173">
        <v>0</v>
      </c>
      <c r="AB184" s="173">
        <v>5.4343881000000001E-5</v>
      </c>
      <c r="AC184" s="173">
        <v>1.0890084E-10</v>
      </c>
    </row>
    <row r="185" spans="1:29" x14ac:dyDescent="0.25">
      <c r="A185" t="s">
        <v>5770</v>
      </c>
      <c r="B185" s="159" t="s">
        <v>6354</v>
      </c>
      <c r="C185" s="159">
        <v>7.6941179999999998E-2</v>
      </c>
      <c r="D185" s="159">
        <v>4.2940157E-2</v>
      </c>
      <c r="E185" s="159">
        <v>2.0922151999999999E-2</v>
      </c>
      <c r="F185" s="159">
        <v>1.1032270000000001E-5</v>
      </c>
      <c r="G185" s="159">
        <v>1.5751860999999999E-3</v>
      </c>
      <c r="H185" s="159">
        <v>1.8496159000000001E-3</v>
      </c>
      <c r="I185" s="159">
        <v>9.6420506000000003E-3</v>
      </c>
      <c r="J185" s="159">
        <v>9.8617079999999993E-7</v>
      </c>
      <c r="K185" s="159">
        <v>0</v>
      </c>
      <c r="L185" s="159">
        <v>0</v>
      </c>
      <c r="M185" s="159">
        <v>0</v>
      </c>
      <c r="N185" s="159">
        <v>0</v>
      </c>
      <c r="O185" s="52">
        <f t="shared" si="5"/>
        <v>0.318075237037037</v>
      </c>
      <c r="P185" s="173">
        <v>7.2455113999999998E-3</v>
      </c>
      <c r="Q185" s="173">
        <v>3.5851316999999999E-3</v>
      </c>
      <c r="R185" s="173">
        <v>5.5697963999999997E-7</v>
      </c>
      <c r="S185" s="173">
        <v>5.1822258000000002E-8</v>
      </c>
      <c r="T185" s="173">
        <v>2.2113678000000001E-4</v>
      </c>
      <c r="U185" s="173">
        <v>2.4347527999999999E-4</v>
      </c>
      <c r="V185" s="173">
        <v>1.9183159E-4</v>
      </c>
      <c r="W185" s="173">
        <v>6.1531434999999995E-4</v>
      </c>
      <c r="X185" s="173">
        <v>6.3926946000000004E-4</v>
      </c>
      <c r="Y185" s="173">
        <v>1.6637264000000001E-3</v>
      </c>
      <c r="Z185" s="173">
        <v>0</v>
      </c>
      <c r="AA185" s="173">
        <v>0</v>
      </c>
      <c r="AB185" s="173">
        <v>8.5016665999999996E-5</v>
      </c>
      <c r="AC185" s="173">
        <v>3.3565791E-10</v>
      </c>
    </row>
    <row r="186" spans="1:29" x14ac:dyDescent="0.25">
      <c r="A186" t="s">
        <v>5770</v>
      </c>
      <c r="B186" s="159" t="s">
        <v>6355</v>
      </c>
      <c r="C186" s="159">
        <v>8.2879866999999996E-2</v>
      </c>
      <c r="D186" s="159">
        <v>4.5822794E-2</v>
      </c>
      <c r="E186" s="159">
        <v>2.2666855E-2</v>
      </c>
      <c r="F186" s="159">
        <v>3.7053574999999999E-5</v>
      </c>
      <c r="G186" s="159">
        <v>1.2916503E-3</v>
      </c>
      <c r="H186" s="159">
        <v>4.3109118E-3</v>
      </c>
      <c r="I186" s="159">
        <v>8.7497562000000001E-3</v>
      </c>
      <c r="J186" s="159">
        <v>8.4624249000000002E-7</v>
      </c>
      <c r="K186" s="159">
        <v>0</v>
      </c>
      <c r="L186" s="159">
        <v>0</v>
      </c>
      <c r="M186" s="159">
        <v>0</v>
      </c>
      <c r="N186" s="159">
        <v>0</v>
      </c>
      <c r="O186" s="52">
        <f t="shared" si="5"/>
        <v>0.33942810370370369</v>
      </c>
      <c r="P186" s="173">
        <v>7.0425050000000001E-3</v>
      </c>
      <c r="Q186" s="173">
        <v>3.8254614000000002E-3</v>
      </c>
      <c r="R186" s="173">
        <v>6.0016694999999995E-7</v>
      </c>
      <c r="S186" s="173">
        <v>5.8193224000000002E-8</v>
      </c>
      <c r="T186" s="173">
        <v>4.4325201999999999E-5</v>
      </c>
      <c r="U186" s="173">
        <v>3.8312179999999999E-4</v>
      </c>
      <c r="V186" s="173">
        <v>3.4067181999999999E-4</v>
      </c>
      <c r="W186" s="173">
        <v>3.8102638000000002E-4</v>
      </c>
      <c r="X186" s="173">
        <v>3.4829904E-4</v>
      </c>
      <c r="Y186" s="173">
        <v>1.6717660999999999E-3</v>
      </c>
      <c r="Z186" s="173">
        <v>0</v>
      </c>
      <c r="AA186" s="173">
        <v>0</v>
      </c>
      <c r="AB186" s="173">
        <v>4.7174505000000001E-5</v>
      </c>
      <c r="AC186" s="173">
        <v>3.4091770999999998E-10</v>
      </c>
    </row>
    <row r="187" spans="1:29" x14ac:dyDescent="0.25">
      <c r="A187" t="s">
        <v>5770</v>
      </c>
      <c r="B187" s="159" t="s">
        <v>6356</v>
      </c>
      <c r="C187" s="159">
        <v>0.36377562000000002</v>
      </c>
      <c r="D187" s="159">
        <v>7.8734952999999996E-2</v>
      </c>
      <c r="E187" s="159">
        <v>0.24423501</v>
      </c>
      <c r="F187" s="159">
        <v>8.8060700999999998E-5</v>
      </c>
      <c r="G187" s="159">
        <v>3.5448627E-3</v>
      </c>
      <c r="H187" s="159">
        <v>1.2125307E-2</v>
      </c>
      <c r="I187" s="159">
        <v>2.5045863000000002E-2</v>
      </c>
      <c r="J187" s="159">
        <v>1.5698133E-6</v>
      </c>
      <c r="K187" s="159">
        <v>0</v>
      </c>
      <c r="L187" s="159">
        <v>0</v>
      </c>
      <c r="M187" s="159">
        <v>0</v>
      </c>
      <c r="N187" s="159">
        <v>0</v>
      </c>
      <c r="O187" s="52">
        <f t="shared" si="5"/>
        <v>0.583221874074074</v>
      </c>
      <c r="P187" s="173">
        <v>3.2888335999999997E-2</v>
      </c>
      <c r="Q187" s="173">
        <v>6.5698268999999998E-3</v>
      </c>
      <c r="R187" s="173">
        <v>7.0036724000000002E-6</v>
      </c>
      <c r="S187" s="173">
        <v>1.1734297E-7</v>
      </c>
      <c r="T187" s="173">
        <v>9.5409337999999999E-5</v>
      </c>
      <c r="U187" s="173">
        <v>1.2951359000000001E-3</v>
      </c>
      <c r="V187" s="173">
        <v>6.0869666000000003E-3</v>
      </c>
      <c r="W187" s="173">
        <v>1.3512515999999999E-3</v>
      </c>
      <c r="X187" s="173">
        <v>1.3482864000000001E-2</v>
      </c>
      <c r="Y187" s="173">
        <v>3.6672014999999999E-3</v>
      </c>
      <c r="Z187" s="173">
        <v>0</v>
      </c>
      <c r="AA187" s="173">
        <v>0</v>
      </c>
      <c r="AB187" s="173">
        <v>3.3255871999999999E-4</v>
      </c>
      <c r="AC187" s="173">
        <v>8.3994256000000003E-10</v>
      </c>
    </row>
    <row r="188" spans="1:29" x14ac:dyDescent="0.25">
      <c r="A188" t="s">
        <v>5770</v>
      </c>
      <c r="B188" s="159" t="s">
        <v>6357</v>
      </c>
      <c r="C188" s="159">
        <v>6.3779259000000005E-2</v>
      </c>
      <c r="D188" s="159">
        <v>3.4658108E-2</v>
      </c>
      <c r="E188" s="159">
        <v>1.7068146999999999E-2</v>
      </c>
      <c r="F188" s="159">
        <v>1.0215242E-5</v>
      </c>
      <c r="G188" s="159">
        <v>1.370034E-3</v>
      </c>
      <c r="H188" s="159">
        <v>1.8867332999999999E-3</v>
      </c>
      <c r="I188" s="159">
        <v>8.7850846999999992E-3</v>
      </c>
      <c r="J188" s="159">
        <v>9.3565772999999997E-7</v>
      </c>
      <c r="K188" s="159">
        <v>0</v>
      </c>
      <c r="L188" s="159">
        <v>0</v>
      </c>
      <c r="M188" s="159">
        <v>0</v>
      </c>
      <c r="N188" s="159">
        <v>0</v>
      </c>
      <c r="O188" s="52">
        <f t="shared" si="5"/>
        <v>0.25672672592592594</v>
      </c>
      <c r="P188" s="173">
        <v>6.1968051999999997E-3</v>
      </c>
      <c r="Q188" s="173">
        <v>2.8938148E-3</v>
      </c>
      <c r="R188" s="173">
        <v>4.5584366000000003E-7</v>
      </c>
      <c r="S188" s="173">
        <v>4.3347731000000002E-8</v>
      </c>
      <c r="T188" s="173">
        <v>2.2985000999999999E-4</v>
      </c>
      <c r="U188" s="173">
        <v>2.1531577999999999E-4</v>
      </c>
      <c r="V188" s="173">
        <v>1.7563094000000001E-4</v>
      </c>
      <c r="W188" s="173">
        <v>5.7713489999999996E-4</v>
      </c>
      <c r="X188" s="173">
        <v>6.2782340000000004E-4</v>
      </c>
      <c r="Y188" s="173">
        <v>1.3952743000000001E-3</v>
      </c>
      <c r="Z188" s="173">
        <v>0</v>
      </c>
      <c r="AA188" s="173">
        <v>0</v>
      </c>
      <c r="AB188" s="173">
        <v>8.1461576999999996E-5</v>
      </c>
      <c r="AC188" s="173">
        <v>3.0771105999999998E-10</v>
      </c>
    </row>
    <row r="189" spans="1:29" x14ac:dyDescent="0.25">
      <c r="A189" t="s">
        <v>5770</v>
      </c>
      <c r="B189" s="159" t="s">
        <v>6358</v>
      </c>
      <c r="C189" s="159">
        <v>4.5938080999999999E-2</v>
      </c>
      <c r="D189" s="159">
        <v>2.6603292000000001E-2</v>
      </c>
      <c r="E189" s="159">
        <v>1.2707296E-2</v>
      </c>
      <c r="F189" s="159">
        <v>3.3751838999999998E-5</v>
      </c>
      <c r="G189" s="159">
        <v>9.1177735000000002E-4</v>
      </c>
      <c r="H189" s="159">
        <v>2.5720811E-3</v>
      </c>
      <c r="I189" s="159">
        <v>3.1092209000000001E-3</v>
      </c>
      <c r="J189" s="159">
        <v>6.6158549000000003E-7</v>
      </c>
      <c r="K189" s="159">
        <v>0</v>
      </c>
      <c r="L189" s="159">
        <v>0</v>
      </c>
      <c r="M189" s="159">
        <v>0</v>
      </c>
      <c r="N189" s="159">
        <v>0</v>
      </c>
      <c r="O189" s="52">
        <f t="shared" ref="O189:O196" si="6">D189/0.135</f>
        <v>0.19706142222222223</v>
      </c>
      <c r="P189" s="173">
        <v>3.8874183999999998E-3</v>
      </c>
      <c r="Q189" s="173">
        <v>2.2240837999999998E-3</v>
      </c>
      <c r="R189" s="173">
        <v>3.3856806999999998E-7</v>
      </c>
      <c r="S189" s="173">
        <v>3.2903491000000001E-8</v>
      </c>
      <c r="T189" s="173">
        <v>2.7328845000000001E-5</v>
      </c>
      <c r="U189" s="173">
        <v>2.1919883999999999E-4</v>
      </c>
      <c r="V189" s="173">
        <v>2.9208302999999999E-4</v>
      </c>
      <c r="W189" s="173">
        <v>2.5990281999999998E-4</v>
      </c>
      <c r="X189" s="173">
        <v>2.2617895999999999E-4</v>
      </c>
      <c r="Y189" s="173">
        <v>5.9695259999999997E-4</v>
      </c>
      <c r="Z189" s="173">
        <v>0</v>
      </c>
      <c r="AA189" s="173">
        <v>0</v>
      </c>
      <c r="AB189" s="173">
        <v>4.1317869999999997E-5</v>
      </c>
      <c r="AC189" s="173">
        <v>1.7057145000000001E-10</v>
      </c>
    </row>
    <row r="190" spans="1:29" x14ac:dyDescent="0.25">
      <c r="A190" t="s">
        <v>5770</v>
      </c>
      <c r="B190" s="159" t="s">
        <v>6359</v>
      </c>
      <c r="C190" s="159">
        <v>5.8762950000000001E-2</v>
      </c>
      <c r="D190" s="159">
        <v>3.1523444999999997E-2</v>
      </c>
      <c r="E190" s="159">
        <v>1.5592243E-2</v>
      </c>
      <c r="F190" s="159">
        <v>9.9295222000000005E-6</v>
      </c>
      <c r="G190" s="159">
        <v>1.2517208000000001E-3</v>
      </c>
      <c r="H190" s="159">
        <v>1.8378687999999999E-3</v>
      </c>
      <c r="I190" s="159">
        <v>8.5468512999999999E-3</v>
      </c>
      <c r="J190" s="159">
        <v>8.9153190999999998E-7</v>
      </c>
      <c r="K190" s="159">
        <v>0</v>
      </c>
      <c r="L190" s="159">
        <v>0</v>
      </c>
      <c r="M190" s="159">
        <v>0</v>
      </c>
      <c r="N190" s="159">
        <v>0</v>
      </c>
      <c r="O190" s="52">
        <f t="shared" si="6"/>
        <v>0.23350699999999996</v>
      </c>
      <c r="P190" s="173">
        <v>5.7930780999999997E-3</v>
      </c>
      <c r="Q190" s="173">
        <v>2.6318887E-3</v>
      </c>
      <c r="R190" s="173">
        <v>4.1689866999999997E-7</v>
      </c>
      <c r="S190" s="173">
        <v>3.9829170999999997E-8</v>
      </c>
      <c r="T190" s="173">
        <v>2.268374E-4</v>
      </c>
      <c r="U190" s="173">
        <v>2.0176512E-4</v>
      </c>
      <c r="V190" s="173">
        <v>1.6765538999999999E-4</v>
      </c>
      <c r="W190" s="173">
        <v>5.4689291000000004E-4</v>
      </c>
      <c r="X190" s="173">
        <v>6.1097965999999996E-4</v>
      </c>
      <c r="Y190" s="173">
        <v>1.3251234E-3</v>
      </c>
      <c r="Z190" s="173">
        <v>0</v>
      </c>
      <c r="AA190" s="173">
        <v>0</v>
      </c>
      <c r="AB190" s="173">
        <v>8.1478524000000002E-5</v>
      </c>
      <c r="AC190" s="173">
        <v>2.9549986000000001E-10</v>
      </c>
    </row>
    <row r="191" spans="1:29" x14ac:dyDescent="0.25">
      <c r="A191" t="s">
        <v>5770</v>
      </c>
      <c r="B191" s="159" t="s">
        <v>6360</v>
      </c>
      <c r="C191" s="159">
        <v>3.8345268000000002E-2</v>
      </c>
      <c r="D191" s="159">
        <v>2.260444E-2</v>
      </c>
      <c r="E191" s="159">
        <v>1.0838673E-2</v>
      </c>
      <c r="F191" s="159">
        <v>3.3634362E-5</v>
      </c>
      <c r="G191" s="159">
        <v>7.7452562999999995E-4</v>
      </c>
      <c r="H191" s="159">
        <v>1.2316536000000001E-3</v>
      </c>
      <c r="I191" s="159">
        <v>2.8617550000000001E-3</v>
      </c>
      <c r="J191" s="159">
        <v>5.8581742999999998E-7</v>
      </c>
      <c r="K191" s="159">
        <v>0</v>
      </c>
      <c r="L191" s="159">
        <v>0</v>
      </c>
      <c r="M191" s="159">
        <v>0</v>
      </c>
      <c r="N191" s="159">
        <v>0</v>
      </c>
      <c r="O191" s="52">
        <f t="shared" si="6"/>
        <v>0.16744029629629628</v>
      </c>
      <c r="P191" s="173">
        <v>3.3326659000000002E-3</v>
      </c>
      <c r="Q191" s="173">
        <v>1.8894973000000001E-3</v>
      </c>
      <c r="R191" s="173">
        <v>2.8901102000000001E-7</v>
      </c>
      <c r="S191" s="173">
        <v>2.7568762E-8</v>
      </c>
      <c r="T191" s="173">
        <v>2.2473412E-5</v>
      </c>
      <c r="U191" s="173">
        <v>1.3879105E-4</v>
      </c>
      <c r="V191" s="173">
        <v>2.8129864000000002E-4</v>
      </c>
      <c r="W191" s="173">
        <v>2.1115939999999999E-4</v>
      </c>
      <c r="X191" s="173">
        <v>1.9709048E-4</v>
      </c>
      <c r="Y191" s="173">
        <v>5.5061822999999995E-4</v>
      </c>
      <c r="Z191" s="173">
        <v>0</v>
      </c>
      <c r="AA191" s="173">
        <v>0</v>
      </c>
      <c r="AB191" s="173">
        <v>4.1420688999999998E-5</v>
      </c>
      <c r="AC191" s="173">
        <v>1.4904620999999999E-10</v>
      </c>
    </row>
    <row r="192" spans="1:29" x14ac:dyDescent="0.25">
      <c r="A192" t="s">
        <v>5770</v>
      </c>
      <c r="B192" s="159" t="s">
        <v>6361</v>
      </c>
      <c r="C192" s="159">
        <v>1.9394459999999999E-2</v>
      </c>
      <c r="D192" s="159">
        <v>8.6632781999999992E-3</v>
      </c>
      <c r="E192" s="159">
        <v>4.4337852999999997E-3</v>
      </c>
      <c r="F192" s="159">
        <v>5.5075428999999997E-5</v>
      </c>
      <c r="G192" s="159">
        <v>2.0938624999999999E-4</v>
      </c>
      <c r="H192" s="159">
        <v>3.6429385999999998E-3</v>
      </c>
      <c r="I192" s="159">
        <v>2.3894353000000002E-3</v>
      </c>
      <c r="J192" s="159">
        <v>5.6083758999999998E-7</v>
      </c>
      <c r="K192" s="159">
        <v>0</v>
      </c>
      <c r="L192" s="159">
        <v>0</v>
      </c>
      <c r="M192" s="159">
        <v>0</v>
      </c>
      <c r="N192" s="159">
        <v>0</v>
      </c>
      <c r="O192" s="52">
        <f t="shared" si="6"/>
        <v>6.4172431111111095E-2</v>
      </c>
      <c r="P192" s="173">
        <v>1.8242321999999999E-3</v>
      </c>
      <c r="Q192" s="173">
        <v>7.2503715000000004E-4</v>
      </c>
      <c r="R192" s="173">
        <v>1.2228656000000001E-7</v>
      </c>
      <c r="S192" s="173">
        <v>1.1898471E-8</v>
      </c>
      <c r="T192" s="173">
        <v>7.9670244000000005E-6</v>
      </c>
      <c r="U192" s="173">
        <v>2.0765268999999999E-4</v>
      </c>
      <c r="V192" s="173">
        <v>4.0836217999999999E-4</v>
      </c>
      <c r="W192" s="173">
        <v>6.3646813999999993E-5</v>
      </c>
      <c r="X192" s="173">
        <v>1.6405789E-4</v>
      </c>
      <c r="Y192" s="173">
        <v>2.4736385999999999E-4</v>
      </c>
      <c r="Z192" s="173">
        <v>0</v>
      </c>
      <c r="AA192" s="173">
        <v>0</v>
      </c>
      <c r="AB192" s="173">
        <v>1.0233161E-8</v>
      </c>
      <c r="AC192" s="173">
        <v>1.3068377999999999E-10</v>
      </c>
    </row>
    <row r="193" spans="1:29" x14ac:dyDescent="0.25">
      <c r="A193" t="s">
        <v>5770</v>
      </c>
      <c r="B193" s="159" t="s">
        <v>6362</v>
      </c>
      <c r="C193" s="159">
        <v>2.2933691999999999E-2</v>
      </c>
      <c r="D193" s="159">
        <v>1.2286365E-2</v>
      </c>
      <c r="E193" s="159">
        <v>5.7950824000000001E-3</v>
      </c>
      <c r="F193" s="159">
        <v>5.7734080999999998E-6</v>
      </c>
      <c r="G193" s="159">
        <v>3.0807761999999999E-4</v>
      </c>
      <c r="H193" s="159">
        <v>8.1144148000000002E-4</v>
      </c>
      <c r="I193" s="159">
        <v>3.7263027000000002E-3</v>
      </c>
      <c r="J193" s="159">
        <v>6.4948513000000004E-7</v>
      </c>
      <c r="K193" s="159">
        <v>0</v>
      </c>
      <c r="L193" s="159">
        <v>0</v>
      </c>
      <c r="M193" s="159">
        <v>0</v>
      </c>
      <c r="N193" s="159">
        <v>0</v>
      </c>
      <c r="O193" s="52">
        <f t="shared" si="6"/>
        <v>9.1010111111111111E-2</v>
      </c>
      <c r="P193" s="173">
        <v>1.9114342999999999E-3</v>
      </c>
      <c r="Q193" s="173">
        <v>1.0282450999999999E-3</v>
      </c>
      <c r="R193" s="173">
        <v>1.6001075000000001E-7</v>
      </c>
      <c r="S193" s="173">
        <v>1.4055685999999999E-8</v>
      </c>
      <c r="T193" s="173">
        <v>9.4084738000000005E-6</v>
      </c>
      <c r="U193" s="173">
        <v>7.3898845999999997E-5</v>
      </c>
      <c r="V193" s="173">
        <v>1.1673845E-4</v>
      </c>
      <c r="W193" s="173">
        <v>7.3946326999999994E-5</v>
      </c>
      <c r="X193" s="173">
        <v>2.0882543000000001E-4</v>
      </c>
      <c r="Y193" s="173">
        <v>3.9809812E-4</v>
      </c>
      <c r="Z193" s="173">
        <v>0</v>
      </c>
      <c r="AA193" s="173">
        <v>0</v>
      </c>
      <c r="AB193" s="173">
        <v>2.0993847000000002E-6</v>
      </c>
      <c r="AC193" s="173">
        <v>1.4984932999999999E-10</v>
      </c>
    </row>
    <row r="194" spans="1:29" x14ac:dyDescent="0.25">
      <c r="A194" t="s">
        <v>5770</v>
      </c>
      <c r="B194" s="159" t="s">
        <v>6363</v>
      </c>
      <c r="C194" s="159">
        <v>5.9647776E-2</v>
      </c>
      <c r="D194" s="159">
        <v>3.4706931000000003E-2</v>
      </c>
      <c r="E194" s="159">
        <v>1.6386364E-2</v>
      </c>
      <c r="F194" s="159">
        <v>1.0062793E-5</v>
      </c>
      <c r="G194" s="159">
        <v>6.2793666000000002E-4</v>
      </c>
      <c r="H194" s="159">
        <v>1.1658584E-3</v>
      </c>
      <c r="I194" s="159">
        <v>6.7498369999999999E-3</v>
      </c>
      <c r="J194" s="159">
        <v>7.8598253999999995E-7</v>
      </c>
      <c r="K194" s="159">
        <v>0</v>
      </c>
      <c r="L194" s="159">
        <v>0</v>
      </c>
      <c r="M194" s="159">
        <v>0</v>
      </c>
      <c r="N194" s="159">
        <v>0</v>
      </c>
      <c r="O194" s="52">
        <f t="shared" si="6"/>
        <v>0.25708837777777777</v>
      </c>
      <c r="P194" s="173">
        <v>5.1686878000000002E-3</v>
      </c>
      <c r="Q194" s="173">
        <v>2.8969088E-3</v>
      </c>
      <c r="R194" s="173">
        <v>4.3681791999999999E-7</v>
      </c>
      <c r="S194" s="173">
        <v>3.2642146999999999E-8</v>
      </c>
      <c r="T194" s="173">
        <v>2.2492992000000001E-5</v>
      </c>
      <c r="U194" s="173">
        <v>1.7729966999999999E-4</v>
      </c>
      <c r="V194" s="173">
        <v>1.6303789000000001E-4</v>
      </c>
      <c r="W194" s="173">
        <v>1.7977971000000001E-4</v>
      </c>
      <c r="X194" s="173">
        <v>2.8798086E-4</v>
      </c>
      <c r="Y194" s="173">
        <v>1.4386239000000001E-3</v>
      </c>
      <c r="Z194" s="173">
        <v>0</v>
      </c>
      <c r="AA194" s="173">
        <v>0</v>
      </c>
      <c r="AB194" s="173">
        <v>2.0943461999999999E-6</v>
      </c>
      <c r="AC194" s="173">
        <v>1.9390198E-10</v>
      </c>
    </row>
    <row r="195" spans="1:29" x14ac:dyDescent="0.25">
      <c r="A195" t="s">
        <v>5770</v>
      </c>
      <c r="B195" s="159" t="s">
        <v>6364</v>
      </c>
      <c r="C195" s="159">
        <v>2.9970910999999999E-2</v>
      </c>
      <c r="D195" s="159">
        <v>1.5340914000000001E-2</v>
      </c>
      <c r="E195" s="159">
        <v>7.5505535000000004E-3</v>
      </c>
      <c r="F195" s="159">
        <v>5.5388815000000002E-5</v>
      </c>
      <c r="G195" s="159">
        <v>4.3849108000000001E-4</v>
      </c>
      <c r="H195" s="159">
        <v>3.7673495999999999E-3</v>
      </c>
      <c r="I195" s="159">
        <v>2.8175091999999998E-3</v>
      </c>
      <c r="J195" s="159">
        <v>7.0483532000000002E-7</v>
      </c>
      <c r="K195" s="159">
        <v>0</v>
      </c>
      <c r="L195" s="159">
        <v>0</v>
      </c>
      <c r="M195" s="159">
        <v>0</v>
      </c>
      <c r="N195" s="159">
        <v>0</v>
      </c>
      <c r="O195" s="52">
        <f t="shared" si="6"/>
        <v>0.1136364</v>
      </c>
      <c r="P195" s="173">
        <v>2.7329772999999998E-3</v>
      </c>
      <c r="Q195" s="173">
        <v>1.2837546E-3</v>
      </c>
      <c r="R195" s="173">
        <v>2.0493864E-7</v>
      </c>
      <c r="S195" s="173">
        <v>2.1410570000000001E-8</v>
      </c>
      <c r="T195" s="173">
        <v>1.6667736000000002E-5</v>
      </c>
      <c r="U195" s="173">
        <v>2.3641086999999999E-4</v>
      </c>
      <c r="V195" s="173">
        <v>4.2699395000000002E-4</v>
      </c>
      <c r="W195" s="173">
        <v>1.4793527E-4</v>
      </c>
      <c r="X195" s="173">
        <v>2.0660836E-4</v>
      </c>
      <c r="Y195" s="173">
        <v>3.2658185999999997E-4</v>
      </c>
      <c r="Z195" s="173">
        <v>0</v>
      </c>
      <c r="AA195" s="173">
        <v>0</v>
      </c>
      <c r="AB195" s="173">
        <v>8.7798108000000004E-5</v>
      </c>
      <c r="AC195" s="173">
        <v>1.6702770000000001E-10</v>
      </c>
    </row>
    <row r="196" spans="1:29" x14ac:dyDescent="0.25">
      <c r="A196" t="s">
        <v>5770</v>
      </c>
      <c r="B196" s="159" t="s">
        <v>6365</v>
      </c>
      <c r="C196" s="159">
        <v>2.7619363000000001E-2</v>
      </c>
      <c r="D196" s="159">
        <v>1.5093521E-2</v>
      </c>
      <c r="E196" s="159">
        <v>7.0542931999999997E-3</v>
      </c>
      <c r="F196" s="159">
        <v>6.0465844999999999E-6</v>
      </c>
      <c r="G196" s="159">
        <v>4.0931175999999998E-4</v>
      </c>
      <c r="H196" s="159">
        <v>1.0423791E-3</v>
      </c>
      <c r="I196" s="159">
        <v>4.0131072999999998E-3</v>
      </c>
      <c r="J196" s="159">
        <v>7.0352359000000004E-7</v>
      </c>
      <c r="K196" s="159">
        <v>0</v>
      </c>
      <c r="L196" s="159">
        <v>0</v>
      </c>
      <c r="M196" s="159">
        <v>0</v>
      </c>
      <c r="N196" s="159">
        <v>0</v>
      </c>
      <c r="O196" s="52">
        <f t="shared" si="6"/>
        <v>0.11180385925925926</v>
      </c>
      <c r="P196" s="173">
        <v>2.2876793E-3</v>
      </c>
      <c r="Q196" s="173">
        <v>1.2628448E-3</v>
      </c>
      <c r="R196" s="173">
        <v>1.9323423000000001E-7</v>
      </c>
      <c r="S196" s="173">
        <v>1.7826809E-8</v>
      </c>
      <c r="T196" s="173">
        <v>1.2698579E-5</v>
      </c>
      <c r="U196" s="173">
        <v>9.4902788000000003E-5</v>
      </c>
      <c r="V196" s="173">
        <v>1.2364320000000001E-4</v>
      </c>
      <c r="W196" s="173">
        <v>1.0299674E-4</v>
      </c>
      <c r="X196" s="173">
        <v>2.2390290999999999E-4</v>
      </c>
      <c r="Y196" s="173">
        <v>4.6438472999999999E-4</v>
      </c>
      <c r="Z196" s="173">
        <v>0</v>
      </c>
      <c r="AA196" s="173">
        <v>0</v>
      </c>
      <c r="AB196" s="173">
        <v>2.0943461999999999E-6</v>
      </c>
      <c r="AC196" s="173">
        <v>1.6341495000000001E-10</v>
      </c>
    </row>
    <row r="197" spans="1:29" x14ac:dyDescent="0.25">
      <c r="A197" s="1" t="s">
        <v>6367</v>
      </c>
    </row>
    <row r="198" spans="1:29" x14ac:dyDescent="0.25">
      <c r="A198" t="s">
        <v>4654</v>
      </c>
      <c r="B198" s="159" t="s">
        <v>6366</v>
      </c>
      <c r="C198" s="159">
        <v>6.0816996999999998E-2</v>
      </c>
      <c r="D198" s="159">
        <v>1.7162197E-3</v>
      </c>
      <c r="E198" s="159">
        <v>1.7909538999999999E-3</v>
      </c>
      <c r="F198" s="159">
        <v>3.9570352000000003E-8</v>
      </c>
      <c r="G198" s="159">
        <v>5.7222687000000001E-2</v>
      </c>
      <c r="H198" s="159">
        <v>4.5959172000000002E-5</v>
      </c>
      <c r="I198" s="159">
        <v>4.1138118000000001E-5</v>
      </c>
      <c r="J198" s="159">
        <v>2.0700135999999999E-10</v>
      </c>
      <c r="K198" s="159">
        <v>0</v>
      </c>
      <c r="L198" s="159">
        <v>0</v>
      </c>
      <c r="M198" s="159">
        <v>0</v>
      </c>
      <c r="N198" s="159">
        <v>0</v>
      </c>
      <c r="O198" s="52">
        <f t="shared" ref="O198:O253" si="7">D198/0.135</f>
        <v>1.2712738518518518E-2</v>
      </c>
      <c r="P198" s="173">
        <v>2.5373090000000001E-4</v>
      </c>
      <c r="Q198" s="173">
        <v>1.4404087999999999E-4</v>
      </c>
      <c r="R198" s="173">
        <v>4.8738956000000003E-8</v>
      </c>
      <c r="S198" s="173">
        <v>9.4535149000000002E-11</v>
      </c>
      <c r="T198" s="173">
        <v>4.9016996999999997E-8</v>
      </c>
      <c r="U198" s="173">
        <v>9.6974568000000007E-6</v>
      </c>
      <c r="V198" s="173">
        <v>3.0540721999999997E-5</v>
      </c>
      <c r="W198" s="173">
        <v>3.8278714999999998E-6</v>
      </c>
      <c r="X198" s="173">
        <v>6.1986267999999999E-5</v>
      </c>
      <c r="Y198" s="173">
        <v>3.5398509E-6</v>
      </c>
      <c r="Z198" s="173">
        <v>0</v>
      </c>
      <c r="AA198" s="173">
        <v>0</v>
      </c>
      <c r="AB198" s="173">
        <v>0</v>
      </c>
      <c r="AC198" s="173">
        <v>1.5819214E-12</v>
      </c>
    </row>
    <row r="199" spans="1:29" x14ac:dyDescent="0.25">
      <c r="A199" t="s">
        <v>4654</v>
      </c>
      <c r="B199" s="159" t="s">
        <v>6368</v>
      </c>
      <c r="C199" s="159">
        <v>0.13180822</v>
      </c>
      <c r="D199" s="159">
        <v>4.7320454999999997E-2</v>
      </c>
      <c r="E199" s="159">
        <v>8.0021245000000005E-2</v>
      </c>
      <c r="F199" s="159">
        <v>1.6818822E-7</v>
      </c>
      <c r="G199" s="159">
        <v>2.5126051999999999E-3</v>
      </c>
      <c r="H199" s="159">
        <v>1.3772786E-3</v>
      </c>
      <c r="I199" s="159">
        <v>5.7643696000000001E-4</v>
      </c>
      <c r="J199" s="159">
        <v>2.9098379999999999E-8</v>
      </c>
      <c r="K199" s="159">
        <v>0</v>
      </c>
      <c r="L199" s="159">
        <v>0</v>
      </c>
      <c r="M199" s="159">
        <v>0</v>
      </c>
      <c r="N199" s="159">
        <v>0</v>
      </c>
      <c r="O199" s="52">
        <f t="shared" si="7"/>
        <v>0.35052188888888886</v>
      </c>
      <c r="P199" s="173">
        <v>7.5387999000000004E-3</v>
      </c>
      <c r="Q199" s="173">
        <v>3.9699519999999997E-3</v>
      </c>
      <c r="R199" s="173">
        <v>2.0779398E-6</v>
      </c>
      <c r="S199" s="173">
        <v>9.4593335000000003E-8</v>
      </c>
      <c r="T199" s="173">
        <v>2.175283E-4</v>
      </c>
      <c r="U199" s="173">
        <v>7.4054538E-4</v>
      </c>
      <c r="V199" s="173">
        <v>8.7565754999999998E-5</v>
      </c>
      <c r="W199" s="173">
        <v>2.1643902E-3</v>
      </c>
      <c r="X199" s="173">
        <v>2.1235002000000001E-4</v>
      </c>
      <c r="Y199" s="173">
        <v>1.4429568000000001E-4</v>
      </c>
      <c r="Z199" s="173">
        <v>0</v>
      </c>
      <c r="AA199" s="173">
        <v>0</v>
      </c>
      <c r="AB199" s="173">
        <v>0</v>
      </c>
      <c r="AC199" s="173">
        <v>1.327681E-11</v>
      </c>
    </row>
    <row r="200" spans="1:29" x14ac:dyDescent="0.25">
      <c r="A200" t="s">
        <v>4654</v>
      </c>
      <c r="B200" s="159" t="s">
        <v>6369</v>
      </c>
      <c r="C200" s="159">
        <v>6.1502347999999998E-2</v>
      </c>
      <c r="D200" s="159">
        <v>4.0479256999999998E-2</v>
      </c>
      <c r="E200" s="159">
        <v>1.9588327999999999E-2</v>
      </c>
      <c r="F200" s="159">
        <v>2.5120818E-7</v>
      </c>
      <c r="G200" s="159">
        <v>4.1280016999999998E-5</v>
      </c>
      <c r="H200" s="159">
        <v>8.7370815999999996E-4</v>
      </c>
      <c r="I200" s="159">
        <v>5.1869611000000002E-4</v>
      </c>
      <c r="J200" s="159">
        <v>8.2768748999999997E-7</v>
      </c>
      <c r="K200" s="159">
        <v>0</v>
      </c>
      <c r="L200" s="159">
        <v>0</v>
      </c>
      <c r="M200" s="159">
        <v>0</v>
      </c>
      <c r="N200" s="159">
        <v>0</v>
      </c>
      <c r="O200" s="52">
        <f t="shared" si="7"/>
        <v>0.29984634814814809</v>
      </c>
      <c r="P200" s="173">
        <v>4.7326401000000002E-3</v>
      </c>
      <c r="Q200" s="173">
        <v>3.3883854E-3</v>
      </c>
      <c r="R200" s="173">
        <v>5.2062201999999998E-7</v>
      </c>
      <c r="S200" s="173">
        <v>5.4010595E-8</v>
      </c>
      <c r="T200" s="173">
        <v>5.1752482E-5</v>
      </c>
      <c r="U200" s="173">
        <v>1.8293169000000001E-4</v>
      </c>
      <c r="V200" s="173">
        <v>1.1847897E-4</v>
      </c>
      <c r="W200" s="173">
        <v>5.6028923999999996E-4</v>
      </c>
      <c r="X200" s="173">
        <v>2.8182144E-4</v>
      </c>
      <c r="Y200" s="173">
        <v>1.4840613000000001E-4</v>
      </c>
      <c r="Z200" s="173">
        <v>0</v>
      </c>
      <c r="AA200" s="173">
        <v>0</v>
      </c>
      <c r="AB200" s="173">
        <v>0</v>
      </c>
      <c r="AC200" s="173">
        <v>1.7249366000000001E-10</v>
      </c>
    </row>
    <row r="201" spans="1:29" x14ac:dyDescent="0.25">
      <c r="A201" t="s">
        <v>4654</v>
      </c>
      <c r="B201" s="159" t="s">
        <v>6370</v>
      </c>
      <c r="C201" s="159">
        <v>7.5574864000000005E-2</v>
      </c>
      <c r="D201" s="159">
        <v>4.4590464000000003E-2</v>
      </c>
      <c r="E201" s="159">
        <v>2.8026328999999999E-2</v>
      </c>
      <c r="F201" s="159">
        <v>4.5346828E-7</v>
      </c>
      <c r="G201" s="159">
        <v>5.9157595E-4</v>
      </c>
      <c r="H201" s="159">
        <v>1.4522674000000001E-3</v>
      </c>
      <c r="I201" s="159">
        <v>9.1362495999999999E-4</v>
      </c>
      <c r="J201" s="159">
        <v>1.4925087E-7</v>
      </c>
      <c r="K201" s="159">
        <v>0</v>
      </c>
      <c r="L201" s="159">
        <v>0</v>
      </c>
      <c r="M201" s="159">
        <v>0</v>
      </c>
      <c r="N201" s="159">
        <v>0</v>
      </c>
      <c r="O201" s="52">
        <f t="shared" si="7"/>
        <v>0.33029973333333335</v>
      </c>
      <c r="P201" s="173">
        <v>5.7764466000000004E-3</v>
      </c>
      <c r="Q201" s="173">
        <v>3.7388032999999998E-3</v>
      </c>
      <c r="R201" s="173">
        <v>7.4157563000000003E-7</v>
      </c>
      <c r="S201" s="173">
        <v>5.2320303000000002E-8</v>
      </c>
      <c r="T201" s="173">
        <v>5.9235501000000002E-5</v>
      </c>
      <c r="U201" s="173">
        <v>2.6943749999999998E-4</v>
      </c>
      <c r="V201" s="173">
        <v>1.4338253999999999E-4</v>
      </c>
      <c r="W201" s="173">
        <v>9.9267981999999998E-4</v>
      </c>
      <c r="X201" s="173">
        <v>3.4063765999999999E-4</v>
      </c>
      <c r="Y201" s="173">
        <v>2.3147618E-4</v>
      </c>
      <c r="Z201" s="173">
        <v>0</v>
      </c>
      <c r="AA201" s="173">
        <v>0</v>
      </c>
      <c r="AB201" s="173">
        <v>0</v>
      </c>
      <c r="AC201" s="173">
        <v>2.6287505999999999E-10</v>
      </c>
    </row>
    <row r="202" spans="1:29" x14ac:dyDescent="0.25">
      <c r="A202" t="s">
        <v>4654</v>
      </c>
      <c r="B202" s="159" t="s">
        <v>6371</v>
      </c>
      <c r="C202" s="159">
        <v>4.4070051999999998E-2</v>
      </c>
      <c r="D202" s="159">
        <v>2.7009016E-2</v>
      </c>
      <c r="E202" s="159">
        <v>1.2901058999999999E-2</v>
      </c>
      <c r="F202" s="159">
        <v>6.5622649999999999E-6</v>
      </c>
      <c r="G202" s="159">
        <v>4.8447415999999997E-5</v>
      </c>
      <c r="H202" s="159">
        <v>8.4881840000000007E-6</v>
      </c>
      <c r="I202" s="159">
        <v>4.0964625999999997E-3</v>
      </c>
      <c r="J202" s="159">
        <v>1.6184469999999999E-8</v>
      </c>
      <c r="K202" s="159">
        <v>0</v>
      </c>
      <c r="L202" s="159">
        <v>0</v>
      </c>
      <c r="M202" s="159">
        <v>0</v>
      </c>
      <c r="N202" s="159">
        <v>0</v>
      </c>
      <c r="O202" s="52">
        <f t="shared" si="7"/>
        <v>0.20006678518518517</v>
      </c>
      <c r="P202" s="173">
        <v>4.1171571999999998E-3</v>
      </c>
      <c r="Q202" s="173">
        <v>2.2475466999999998E-3</v>
      </c>
      <c r="R202" s="173">
        <v>3.3473926999999999E-7</v>
      </c>
      <c r="S202" s="173">
        <v>1.6497402000000001E-8</v>
      </c>
      <c r="T202" s="173">
        <v>8.8089948999999996E-6</v>
      </c>
      <c r="U202" s="173">
        <v>1.0997065E-4</v>
      </c>
      <c r="V202" s="173">
        <v>4.3916689000000002E-5</v>
      </c>
      <c r="W202" s="173">
        <v>5.1603308999999999E-5</v>
      </c>
      <c r="X202" s="173">
        <v>5.3722501000000002E-5</v>
      </c>
      <c r="Y202" s="173">
        <v>1.6012371E-3</v>
      </c>
      <c r="Z202" s="173">
        <v>0</v>
      </c>
      <c r="AA202" s="173">
        <v>0</v>
      </c>
      <c r="AB202" s="173">
        <v>0</v>
      </c>
      <c r="AC202" s="173">
        <v>7.0849593999999998E-12</v>
      </c>
    </row>
    <row r="203" spans="1:29" x14ac:dyDescent="0.25">
      <c r="A203" t="s">
        <v>4654</v>
      </c>
      <c r="B203" s="159" t="s">
        <v>6372</v>
      </c>
      <c r="C203" s="159">
        <v>1.3376476E-3</v>
      </c>
      <c r="D203" s="159">
        <v>4.3154446999999998E-4</v>
      </c>
      <c r="E203" s="159">
        <v>5.8553247999999997E-4</v>
      </c>
      <c r="F203" s="159">
        <v>5.5107922000000001E-7</v>
      </c>
      <c r="G203" s="159">
        <v>1.2368261999999999E-5</v>
      </c>
      <c r="H203" s="159">
        <v>6.8403143E-5</v>
      </c>
      <c r="I203" s="159">
        <v>2.3924113E-4</v>
      </c>
      <c r="J203" s="159">
        <v>7.0656010999999996E-9</v>
      </c>
      <c r="K203" s="159">
        <v>0</v>
      </c>
      <c r="L203" s="159">
        <v>0</v>
      </c>
      <c r="M203" s="159">
        <v>0</v>
      </c>
      <c r="N203" s="159">
        <v>0</v>
      </c>
      <c r="O203" s="52">
        <f t="shared" si="7"/>
        <v>3.1966257037037032E-3</v>
      </c>
      <c r="P203" s="173">
        <v>7.2809219000000006E-5</v>
      </c>
      <c r="Q203" s="173">
        <v>3.6074741999999997E-5</v>
      </c>
      <c r="R203" s="173">
        <v>1.5411768000000001E-8</v>
      </c>
      <c r="S203" s="173">
        <v>1.2931992E-9</v>
      </c>
      <c r="T203" s="173">
        <v>1.7169862E-6</v>
      </c>
      <c r="U203" s="173">
        <v>7.8062615999999997E-6</v>
      </c>
      <c r="V203" s="173">
        <v>3.1027610000000002E-6</v>
      </c>
      <c r="W203" s="173">
        <v>8.5580948E-6</v>
      </c>
      <c r="X203" s="173">
        <v>7.1289018000000002E-6</v>
      </c>
      <c r="Y203" s="173">
        <v>8.4047093000000005E-6</v>
      </c>
      <c r="Z203" s="173">
        <v>0</v>
      </c>
      <c r="AA203" s="173">
        <v>0</v>
      </c>
      <c r="AB203" s="173">
        <v>0</v>
      </c>
      <c r="AC203" s="173">
        <v>5.7133254999999999E-11</v>
      </c>
    </row>
    <row r="204" spans="1:29" x14ac:dyDescent="0.25">
      <c r="A204" t="s">
        <v>4654</v>
      </c>
      <c r="B204" s="159" t="s">
        <v>6373</v>
      </c>
      <c r="C204" s="159">
        <v>6.7944669999999999E-2</v>
      </c>
      <c r="D204" s="159">
        <v>4.2382941E-2</v>
      </c>
      <c r="E204" s="159">
        <v>6.3010263E-3</v>
      </c>
      <c r="F204" s="159">
        <v>8.9366279000000001E-6</v>
      </c>
      <c r="G204" s="159">
        <v>4.6743244999999998E-4</v>
      </c>
      <c r="H204" s="159">
        <v>1.1628433E-4</v>
      </c>
      <c r="I204" s="159">
        <v>1.866549E-2</v>
      </c>
      <c r="J204" s="159">
        <v>2.5598748999999998E-6</v>
      </c>
      <c r="K204" s="159">
        <v>0</v>
      </c>
      <c r="L204" s="159">
        <v>0</v>
      </c>
      <c r="M204" s="159">
        <v>0</v>
      </c>
      <c r="N204" s="159">
        <v>0</v>
      </c>
      <c r="O204" s="52">
        <f t="shared" si="7"/>
        <v>0.31394771111111108</v>
      </c>
      <c r="P204" s="173">
        <v>5.8215866999999999E-3</v>
      </c>
      <c r="Q204" s="173">
        <v>3.5512318E-3</v>
      </c>
      <c r="R204" s="173">
        <v>1.6983886000000001E-7</v>
      </c>
      <c r="S204" s="173">
        <v>1.3779554E-7</v>
      </c>
      <c r="T204" s="173">
        <v>9.9409669000000007E-5</v>
      </c>
      <c r="U204" s="173">
        <v>4.6548809999999998E-5</v>
      </c>
      <c r="V204" s="173">
        <v>1.0254951000000001E-4</v>
      </c>
      <c r="W204" s="173">
        <v>2.4653442999999998E-4</v>
      </c>
      <c r="X204" s="173">
        <v>1.7929924E-4</v>
      </c>
      <c r="Y204" s="173">
        <v>1.5957049E-3</v>
      </c>
      <c r="Z204" s="173">
        <v>0</v>
      </c>
      <c r="AA204" s="173">
        <v>0</v>
      </c>
      <c r="AB204" s="173">
        <v>0</v>
      </c>
      <c r="AC204" s="173">
        <v>7.1310336999999997E-10</v>
      </c>
    </row>
    <row r="205" spans="1:29" x14ac:dyDescent="0.25">
      <c r="A205" t="s">
        <v>4654</v>
      </c>
      <c r="B205" s="159" t="s">
        <v>6374</v>
      </c>
      <c r="C205" s="159">
        <v>5.9639080999999997E-2</v>
      </c>
      <c r="D205" s="159">
        <v>3.5060939999999999E-2</v>
      </c>
      <c r="E205" s="159">
        <v>7.8607564999999997E-3</v>
      </c>
      <c r="F205" s="159">
        <v>7.7021727000000002E-6</v>
      </c>
      <c r="G205" s="159">
        <v>5.2860530999999998E-4</v>
      </c>
      <c r="H205" s="159">
        <v>1.0022146999999999E-4</v>
      </c>
      <c r="I205" s="159">
        <v>1.607867E-2</v>
      </c>
      <c r="J205" s="159">
        <v>2.1857354000000002E-6</v>
      </c>
      <c r="K205" s="159">
        <v>0</v>
      </c>
      <c r="L205" s="159">
        <v>0</v>
      </c>
      <c r="M205" s="159">
        <v>0</v>
      </c>
      <c r="N205" s="159">
        <v>0</v>
      </c>
      <c r="O205" s="52">
        <f t="shared" si="7"/>
        <v>0.25971066666666665</v>
      </c>
      <c r="P205" s="173">
        <v>4.9177680999999999E-3</v>
      </c>
      <c r="Q205" s="173">
        <v>2.9373886000000002E-3</v>
      </c>
      <c r="R205" s="173">
        <v>2.0972816999999999E-7</v>
      </c>
      <c r="S205" s="173">
        <v>1.1697796E-7</v>
      </c>
      <c r="T205" s="173">
        <v>8.4028071999999999E-5</v>
      </c>
      <c r="U205" s="173">
        <v>6.2442971000000006E-5</v>
      </c>
      <c r="V205" s="173">
        <v>9.2943778999999999E-5</v>
      </c>
      <c r="W205" s="173">
        <v>1.9992388E-4</v>
      </c>
      <c r="X205" s="173">
        <v>1.6543023E-4</v>
      </c>
      <c r="Y205" s="173">
        <v>1.3752832E-3</v>
      </c>
      <c r="Z205" s="173">
        <v>0</v>
      </c>
      <c r="AA205" s="173">
        <v>0</v>
      </c>
      <c r="AB205" s="173">
        <v>0</v>
      </c>
      <c r="AC205" s="173">
        <v>6.1459930999999995E-10</v>
      </c>
    </row>
    <row r="206" spans="1:29" x14ac:dyDescent="0.25">
      <c r="A206" s="1" t="s">
        <v>6379</v>
      </c>
    </row>
    <row r="207" spans="1:29" x14ac:dyDescent="0.25">
      <c r="A207" t="s">
        <v>4654</v>
      </c>
      <c r="B207" s="159" t="s">
        <v>6375</v>
      </c>
      <c r="C207" s="159">
        <v>4.8382442999999997E-2</v>
      </c>
      <c r="D207" s="159">
        <v>3.0585958999999999E-2</v>
      </c>
      <c r="E207" s="159">
        <v>1.4687795E-2</v>
      </c>
      <c r="F207" s="159">
        <v>1.3039797999999999E-6</v>
      </c>
      <c r="G207" s="159">
        <v>1.0791098E-3</v>
      </c>
      <c r="H207" s="159">
        <v>5.9723272E-4</v>
      </c>
      <c r="I207" s="159">
        <v>1.4304382999999999E-3</v>
      </c>
      <c r="J207" s="159">
        <v>6.0340435999999995E-7</v>
      </c>
      <c r="K207" s="159">
        <v>0</v>
      </c>
      <c r="L207" s="159">
        <v>0</v>
      </c>
      <c r="M207" s="159">
        <v>0</v>
      </c>
      <c r="N207" s="159">
        <v>0</v>
      </c>
      <c r="O207" s="52">
        <f t="shared" si="7"/>
        <v>0.22656265925925925</v>
      </c>
      <c r="P207" s="173">
        <v>3.7282930000000001E-3</v>
      </c>
      <c r="Q207" s="173">
        <v>2.5589862000000001E-3</v>
      </c>
      <c r="R207" s="173">
        <v>3.8942432E-7</v>
      </c>
      <c r="S207" s="173">
        <v>4.1169388000000001E-8</v>
      </c>
      <c r="T207" s="173">
        <v>3.7959364000000003E-5</v>
      </c>
      <c r="U207" s="173">
        <v>1.3621337999999999E-4</v>
      </c>
      <c r="V207" s="173">
        <v>8.6445709999999999E-5</v>
      </c>
      <c r="W207" s="173">
        <v>3.8488067999999998E-4</v>
      </c>
      <c r="X207" s="173">
        <v>1.9776922E-4</v>
      </c>
      <c r="Y207" s="173">
        <v>3.2560765000000001E-4</v>
      </c>
      <c r="Z207" s="173">
        <v>0</v>
      </c>
      <c r="AA207" s="173">
        <v>0</v>
      </c>
      <c r="AB207" s="173">
        <v>0</v>
      </c>
      <c r="AC207" s="173">
        <v>1.5004890999999999E-10</v>
      </c>
    </row>
    <row r="208" spans="1:29" x14ac:dyDescent="0.25">
      <c r="A208" t="s">
        <v>4654</v>
      </c>
      <c r="B208" s="159" t="s">
        <v>6376</v>
      </c>
      <c r="C208" s="159">
        <v>5.4472117E-2</v>
      </c>
      <c r="D208" s="159">
        <v>3.3568678999999997E-2</v>
      </c>
      <c r="E208" s="159">
        <v>1.7327282999999999E-2</v>
      </c>
      <c r="F208" s="159">
        <v>4.1075299999999996E-6</v>
      </c>
      <c r="G208" s="159">
        <v>2.2531708E-4</v>
      </c>
      <c r="H208" s="159">
        <v>4.8491022000000001E-4</v>
      </c>
      <c r="I208" s="159">
        <v>2.8615755000000001E-3</v>
      </c>
      <c r="J208" s="159">
        <v>2.4508537000000002E-7</v>
      </c>
      <c r="K208" s="159">
        <v>0</v>
      </c>
      <c r="L208" s="159">
        <v>0</v>
      </c>
      <c r="M208" s="159">
        <v>0</v>
      </c>
      <c r="N208" s="159">
        <v>0</v>
      </c>
      <c r="O208" s="52">
        <f t="shared" si="7"/>
        <v>0.24865688148148143</v>
      </c>
      <c r="P208" s="173">
        <v>4.5998808E-3</v>
      </c>
      <c r="Q208" s="173">
        <v>2.8034076000000002E-3</v>
      </c>
      <c r="R208" s="173">
        <v>4.5515568999999999E-7</v>
      </c>
      <c r="S208" s="173">
        <v>3.2872402999999998E-8</v>
      </c>
      <c r="T208" s="173">
        <v>2.8938354000000001E-5</v>
      </c>
      <c r="U208" s="173">
        <v>1.5736944999999999E-4</v>
      </c>
      <c r="V208" s="173">
        <v>8.0454959000000003E-5</v>
      </c>
      <c r="W208" s="173">
        <v>3.4583760999999999E-4</v>
      </c>
      <c r="X208" s="173">
        <v>1.6121015999999999E-4</v>
      </c>
      <c r="Y208" s="173">
        <v>1.0221746E-3</v>
      </c>
      <c r="Z208" s="173">
        <v>0</v>
      </c>
      <c r="AA208" s="173">
        <v>0</v>
      </c>
      <c r="AB208" s="173">
        <v>0</v>
      </c>
      <c r="AC208" s="173">
        <v>1.0627773E-10</v>
      </c>
    </row>
    <row r="209" spans="1:29" x14ac:dyDescent="0.25">
      <c r="A209" t="s">
        <v>4654</v>
      </c>
      <c r="B209" s="159" t="s">
        <v>6377</v>
      </c>
      <c r="C209" s="159">
        <v>4.6380088999999999E-2</v>
      </c>
      <c r="D209" s="159">
        <v>2.9200792999999999E-2</v>
      </c>
      <c r="E209" s="159">
        <v>1.4101249999999999E-2</v>
      </c>
      <c r="F209" s="159">
        <v>1.6411973E-6</v>
      </c>
      <c r="G209" s="159">
        <v>9.7196057000000001E-4</v>
      </c>
      <c r="H209" s="159">
        <v>5.3770475E-4</v>
      </c>
      <c r="I209" s="159">
        <v>1.5662134E-3</v>
      </c>
      <c r="J209" s="159">
        <v>5.2713430999999995E-7</v>
      </c>
      <c r="K209" s="159">
        <v>0</v>
      </c>
      <c r="L209" s="159">
        <v>0</v>
      </c>
      <c r="M209" s="159">
        <v>0</v>
      </c>
      <c r="N209" s="159">
        <v>0</v>
      </c>
      <c r="O209" s="52">
        <f t="shared" si="7"/>
        <v>0.21630217037037036</v>
      </c>
      <c r="P209" s="173">
        <v>3.6268750999999999E-3</v>
      </c>
      <c r="Q209" s="173">
        <v>2.4422621000000002E-3</v>
      </c>
      <c r="R209" s="173">
        <v>3.7329369000000002E-7</v>
      </c>
      <c r="S209" s="173">
        <v>3.7674269E-8</v>
      </c>
      <c r="T209" s="173">
        <v>3.4385898E-5</v>
      </c>
      <c r="U209" s="173">
        <v>1.301494E-4</v>
      </c>
      <c r="V209" s="173">
        <v>8.0270883999999994E-5</v>
      </c>
      <c r="W209" s="173">
        <v>3.5071937999999999E-4</v>
      </c>
      <c r="X209" s="173">
        <v>1.8021695E-4</v>
      </c>
      <c r="Y209" s="173">
        <v>4.0845938999999997E-4</v>
      </c>
      <c r="Z209" s="173">
        <v>0</v>
      </c>
      <c r="AA209" s="173">
        <v>0</v>
      </c>
      <c r="AB209" s="173">
        <v>0</v>
      </c>
      <c r="AC209" s="173">
        <v>1.3412119999999999E-10</v>
      </c>
    </row>
    <row r="210" spans="1:29" x14ac:dyDescent="0.25">
      <c r="A210" t="s">
        <v>4654</v>
      </c>
      <c r="B210" s="159" t="s">
        <v>6378</v>
      </c>
      <c r="C210" s="159">
        <v>3.4075423000000001E-2</v>
      </c>
      <c r="D210" s="159">
        <v>2.1312826E-2</v>
      </c>
      <c r="E210" s="159">
        <v>1.0271092000000001E-2</v>
      </c>
      <c r="F210" s="159">
        <v>1.8575377E-6</v>
      </c>
      <c r="G210" s="159">
        <v>8.2456013999999999E-4</v>
      </c>
      <c r="H210" s="159">
        <v>3.1829052999999999E-4</v>
      </c>
      <c r="I210" s="159">
        <v>1.3464873E-3</v>
      </c>
      <c r="J210" s="159">
        <v>3.0945162000000001E-7</v>
      </c>
      <c r="K210" s="159">
        <v>0</v>
      </c>
      <c r="L210" s="159">
        <v>0</v>
      </c>
      <c r="M210" s="159">
        <v>0</v>
      </c>
      <c r="N210" s="159">
        <v>0</v>
      </c>
      <c r="O210" s="52">
        <f t="shared" si="7"/>
        <v>0.15787278518518519</v>
      </c>
      <c r="P210" s="173">
        <v>2.7421695000000002E-3</v>
      </c>
      <c r="Q210" s="173">
        <v>1.7806943000000001E-3</v>
      </c>
      <c r="R210" s="173">
        <v>2.7093709E-7</v>
      </c>
      <c r="S210" s="173">
        <v>2.4020023E-8</v>
      </c>
      <c r="T210" s="173">
        <v>2.1129414999999999E-5</v>
      </c>
      <c r="U210" s="173">
        <v>9.3384828999999993E-5</v>
      </c>
      <c r="V210" s="173">
        <v>5.4040811999999999E-5</v>
      </c>
      <c r="W210" s="173">
        <v>2.1201879999999999E-4</v>
      </c>
      <c r="X210" s="173">
        <v>1.1522658E-4</v>
      </c>
      <c r="Y210" s="173">
        <v>4.6537974E-4</v>
      </c>
      <c r="Z210" s="173">
        <v>0</v>
      </c>
      <c r="AA210" s="173">
        <v>0</v>
      </c>
      <c r="AB210" s="173">
        <v>0</v>
      </c>
      <c r="AC210" s="173">
        <v>7.3147907999999995E-11</v>
      </c>
    </row>
    <row r="211" spans="1:29" x14ac:dyDescent="0.25">
      <c r="A211" s="1" t="s">
        <v>6367</v>
      </c>
    </row>
    <row r="212" spans="1:29" x14ac:dyDescent="0.25">
      <c r="A212" t="s">
        <v>4654</v>
      </c>
      <c r="B212" s="159" t="s">
        <v>6380</v>
      </c>
      <c r="C212" s="159">
        <v>4.4006851999999999E-2</v>
      </c>
      <c r="D212" s="159">
        <v>2.802777E-2</v>
      </c>
      <c r="E212" s="159">
        <v>1.2128472E-2</v>
      </c>
      <c r="F212" s="159">
        <v>3.2480767000000001E-6</v>
      </c>
      <c r="G212" s="159">
        <v>7.7943669000000006E-5</v>
      </c>
      <c r="H212" s="159">
        <v>3.3195331000000002E-4</v>
      </c>
      <c r="I212" s="159">
        <v>3.4369091000000002E-3</v>
      </c>
      <c r="J212" s="159">
        <v>5.5491467999999997E-7</v>
      </c>
      <c r="K212" s="159">
        <v>0</v>
      </c>
      <c r="L212" s="159">
        <v>0</v>
      </c>
      <c r="M212" s="159">
        <v>0</v>
      </c>
      <c r="N212" s="159">
        <v>0</v>
      </c>
      <c r="O212" s="52">
        <f t="shared" si="7"/>
        <v>0.20761311111111111</v>
      </c>
      <c r="P212" s="173">
        <v>3.6926144E-3</v>
      </c>
      <c r="Q212" s="173">
        <v>2.3418863000000002E-3</v>
      </c>
      <c r="R212" s="173">
        <v>3.1977823000000001E-7</v>
      </c>
      <c r="S212" s="173">
        <v>3.8686509E-8</v>
      </c>
      <c r="T212" s="173">
        <v>3.1485432999999999E-5</v>
      </c>
      <c r="U212" s="173">
        <v>1.0855675999999999E-4</v>
      </c>
      <c r="V212" s="173">
        <v>6.7936551999999998E-5</v>
      </c>
      <c r="W212" s="173">
        <v>2.4395838000000001E-4</v>
      </c>
      <c r="X212" s="173">
        <v>1.3780827000000001E-4</v>
      </c>
      <c r="Y212" s="173">
        <v>7.6062418000000004E-4</v>
      </c>
      <c r="Z212" s="173">
        <v>0</v>
      </c>
      <c r="AA212" s="173">
        <v>0</v>
      </c>
      <c r="AB212" s="173">
        <v>0</v>
      </c>
      <c r="AC212" s="173">
        <v>1.3714633999999999E-10</v>
      </c>
    </row>
    <row r="213" spans="1:29" x14ac:dyDescent="0.25">
      <c r="A213" t="s">
        <v>4654</v>
      </c>
      <c r="B213" s="159" t="s">
        <v>6381</v>
      </c>
      <c r="C213" s="159">
        <v>2.1587312000000001E-2</v>
      </c>
      <c r="D213" s="159">
        <v>1.4192674000000001E-2</v>
      </c>
      <c r="E213" s="159">
        <v>6.8536787999999996E-3</v>
      </c>
      <c r="F213" s="159">
        <v>1.3158191000000001E-7</v>
      </c>
      <c r="G213" s="159">
        <v>1.5170889000000001E-5</v>
      </c>
      <c r="H213" s="159">
        <v>3.0333862000000002E-4</v>
      </c>
      <c r="I213" s="159">
        <v>2.2202811999999999E-4</v>
      </c>
      <c r="J213" s="159">
        <v>2.8979530999999999E-7</v>
      </c>
      <c r="K213" s="159">
        <v>0</v>
      </c>
      <c r="L213" s="159">
        <v>0</v>
      </c>
      <c r="M213" s="159">
        <v>0</v>
      </c>
      <c r="N213" s="159">
        <v>0</v>
      </c>
      <c r="O213" s="52">
        <f t="shared" si="7"/>
        <v>0.10513091851851851</v>
      </c>
      <c r="P213" s="173">
        <v>1.6648358E-3</v>
      </c>
      <c r="Q213" s="173">
        <v>1.1879665000000001E-3</v>
      </c>
      <c r="R213" s="173">
        <v>1.8212344E-7</v>
      </c>
      <c r="S213" s="173">
        <v>1.8952022E-8</v>
      </c>
      <c r="T213" s="173">
        <v>1.8093995999999999E-5</v>
      </c>
      <c r="U213" s="173">
        <v>6.3963941000000005E-5</v>
      </c>
      <c r="V213" s="173">
        <v>4.1374314E-5</v>
      </c>
      <c r="W213" s="173">
        <v>1.9462911999999999E-4</v>
      </c>
      <c r="X213" s="173">
        <v>9.8110602000000001E-5</v>
      </c>
      <c r="Y213" s="173">
        <v>6.0496191999999997E-5</v>
      </c>
      <c r="Z213" s="173">
        <v>0</v>
      </c>
      <c r="AA213" s="173">
        <v>0</v>
      </c>
      <c r="AB213" s="173">
        <v>0</v>
      </c>
      <c r="AC213" s="173">
        <v>6.1103090000000001E-11</v>
      </c>
    </row>
    <row r="214" spans="1:29" x14ac:dyDescent="0.25">
      <c r="A214" t="s">
        <v>4654</v>
      </c>
      <c r="B214" s="159" t="s">
        <v>6382</v>
      </c>
      <c r="C214" s="159">
        <v>5.2228829999999997E-2</v>
      </c>
      <c r="D214" s="159">
        <v>3.2619259999999997E-2</v>
      </c>
      <c r="E214" s="159">
        <v>5.1986109999999997E-3</v>
      </c>
      <c r="F214" s="159">
        <v>6.7135769E-6</v>
      </c>
      <c r="G214" s="159">
        <v>3.4947495000000001E-4</v>
      </c>
      <c r="H214" s="159">
        <v>1.0486288999999999E-4</v>
      </c>
      <c r="I214" s="159">
        <v>1.3947983000000001E-2</v>
      </c>
      <c r="J214" s="159">
        <v>1.9243714000000002E-6</v>
      </c>
      <c r="K214" s="159">
        <v>0</v>
      </c>
      <c r="L214" s="159">
        <v>0</v>
      </c>
      <c r="M214" s="159">
        <v>0</v>
      </c>
      <c r="N214" s="159">
        <v>0</v>
      </c>
      <c r="O214" s="52">
        <f t="shared" si="7"/>
        <v>0.24162414814814812</v>
      </c>
      <c r="P214" s="173">
        <v>4.4664652000000003E-3</v>
      </c>
      <c r="Q214" s="173">
        <v>2.7329537E-3</v>
      </c>
      <c r="R214" s="173">
        <v>1.3987238E-7</v>
      </c>
      <c r="S214" s="173">
        <v>1.0390277E-7</v>
      </c>
      <c r="T214" s="173">
        <v>7.5200542000000001E-5</v>
      </c>
      <c r="U214" s="173">
        <v>3.9311638000000002E-5</v>
      </c>
      <c r="V214" s="173">
        <v>7.9189766000000006E-5</v>
      </c>
      <c r="W214" s="173">
        <v>1.9566894000000001E-4</v>
      </c>
      <c r="X214" s="173">
        <v>1.3982887000000001E-4</v>
      </c>
      <c r="Y214" s="173">
        <v>1.2040675E-3</v>
      </c>
      <c r="Z214" s="173">
        <v>0</v>
      </c>
      <c r="AA214" s="173">
        <v>0</v>
      </c>
      <c r="AB214" s="173">
        <v>0</v>
      </c>
      <c r="AC214" s="173">
        <v>5.3495397E-10</v>
      </c>
    </row>
    <row r="215" spans="1:29" x14ac:dyDescent="0.25">
      <c r="A215" s="1" t="s">
        <v>6383</v>
      </c>
    </row>
    <row r="216" spans="1:29" x14ac:dyDescent="0.25">
      <c r="A216" t="s">
        <v>5770</v>
      </c>
      <c r="B216" s="159" t="s">
        <v>6384</v>
      </c>
      <c r="C216" s="159">
        <v>0.98759339999999995</v>
      </c>
      <c r="D216" s="159">
        <v>0.48054507000000002</v>
      </c>
      <c r="E216" s="159">
        <v>0.47260992000000002</v>
      </c>
      <c r="F216" s="159">
        <v>2.1293394999999998E-6</v>
      </c>
      <c r="G216" s="159">
        <v>6.8193721999999996E-4</v>
      </c>
      <c r="H216" s="159">
        <v>2.7719374000000001E-2</v>
      </c>
      <c r="I216" s="159">
        <v>6.0346884E-3</v>
      </c>
      <c r="J216" s="159">
        <v>2.8149873000000002E-7</v>
      </c>
      <c r="K216" s="159">
        <v>0</v>
      </c>
      <c r="L216" s="159">
        <v>0</v>
      </c>
      <c r="M216" s="159">
        <v>0</v>
      </c>
      <c r="N216" s="159">
        <v>0</v>
      </c>
      <c r="O216" s="52">
        <f t="shared" si="7"/>
        <v>3.559593111111111</v>
      </c>
      <c r="P216" s="173">
        <v>0.13792035999999999</v>
      </c>
      <c r="Q216" s="173">
        <v>4.0315124000000001E-2</v>
      </c>
      <c r="R216" s="173">
        <v>1.2370989000000001E-5</v>
      </c>
      <c r="S216" s="173">
        <v>6.3033531E-7</v>
      </c>
      <c r="T216" s="173">
        <v>3.8615933000000001E-3</v>
      </c>
      <c r="U216" s="173">
        <v>5.2912953000000002E-3</v>
      </c>
      <c r="V216" s="173">
        <v>1.3135613999999999E-3</v>
      </c>
      <c r="W216" s="173">
        <v>8.2383173000000004E-2</v>
      </c>
      <c r="X216" s="173">
        <v>3.2072146000000001E-3</v>
      </c>
      <c r="Y216" s="173">
        <v>1.5354005000000001E-3</v>
      </c>
      <c r="Z216" s="173">
        <v>0</v>
      </c>
      <c r="AA216" s="173">
        <v>0</v>
      </c>
      <c r="AB216" s="173">
        <v>0</v>
      </c>
      <c r="AC216" s="173">
        <v>1.6845741999999999E-10</v>
      </c>
    </row>
    <row r="217" spans="1:29" x14ac:dyDescent="0.25">
      <c r="A217" t="s">
        <v>5770</v>
      </c>
      <c r="B217" s="159" t="s">
        <v>6385</v>
      </c>
      <c r="C217" s="159">
        <v>0.57427391999999999</v>
      </c>
      <c r="D217" s="159">
        <v>0.39680981999999998</v>
      </c>
      <c r="E217" s="159">
        <v>0.16471754</v>
      </c>
      <c r="F217" s="159">
        <v>2.0467856999999998E-6</v>
      </c>
      <c r="G217" s="159">
        <v>1.0825062999999999E-3</v>
      </c>
      <c r="H217" s="159">
        <v>7.1184309999999997E-3</v>
      </c>
      <c r="I217" s="159">
        <v>4.5431419000000004E-3</v>
      </c>
      <c r="J217" s="159">
        <v>4.3079401E-7</v>
      </c>
      <c r="K217" s="159">
        <v>0</v>
      </c>
      <c r="L217" s="159">
        <v>0</v>
      </c>
      <c r="M217" s="159">
        <v>0</v>
      </c>
      <c r="N217" s="159">
        <v>0</v>
      </c>
      <c r="O217" s="52">
        <f t="shared" si="7"/>
        <v>2.9393319999999998</v>
      </c>
      <c r="P217" s="173">
        <v>0.10953473</v>
      </c>
      <c r="Q217" s="173">
        <v>3.3224030000000002E-2</v>
      </c>
      <c r="R217" s="173">
        <v>4.3667020999999996E-6</v>
      </c>
      <c r="S217" s="173">
        <v>2.1689330999999999E-7</v>
      </c>
      <c r="T217" s="173">
        <v>2.8506203E-3</v>
      </c>
      <c r="U217" s="173">
        <v>2.3158061000000001E-3</v>
      </c>
      <c r="V217" s="173">
        <v>1.0118359999999999E-3</v>
      </c>
      <c r="W217" s="173">
        <v>6.6754547999999997E-2</v>
      </c>
      <c r="X217" s="173">
        <v>2.1612886000000001E-3</v>
      </c>
      <c r="Y217" s="173">
        <v>1.2091382000000001E-3</v>
      </c>
      <c r="Z217" s="173">
        <v>0</v>
      </c>
      <c r="AA217" s="173">
        <v>0</v>
      </c>
      <c r="AB217" s="173">
        <v>0</v>
      </c>
      <c r="AC217" s="173">
        <v>2.8826053999999998E-6</v>
      </c>
    </row>
    <row r="218" spans="1:29" x14ac:dyDescent="0.25">
      <c r="A218" t="s">
        <v>5970</v>
      </c>
      <c r="B218" s="159" t="s">
        <v>6386</v>
      </c>
      <c r="C218" s="159">
        <v>0.53060858</v>
      </c>
      <c r="D218" s="159">
        <v>0.32451208999999998</v>
      </c>
      <c r="E218" s="159">
        <v>0.15589059</v>
      </c>
      <c r="F218" s="159">
        <v>7.9198616999999997E-5</v>
      </c>
      <c r="G218" s="159">
        <v>5.8470123000000003E-4</v>
      </c>
      <c r="H218" s="159">
        <v>1.0244219000000001E-4</v>
      </c>
      <c r="I218" s="159">
        <v>4.9439365999999998E-2</v>
      </c>
      <c r="J218" s="159">
        <v>1.9532705000000001E-7</v>
      </c>
      <c r="K218" s="159">
        <v>0</v>
      </c>
      <c r="L218" s="159">
        <v>0</v>
      </c>
      <c r="M218" s="159">
        <v>0</v>
      </c>
      <c r="N218" s="159">
        <v>0</v>
      </c>
      <c r="O218" s="52">
        <f t="shared" si="7"/>
        <v>2.4037932592592588</v>
      </c>
      <c r="P218" s="173">
        <v>4.9574617000000001E-2</v>
      </c>
      <c r="Q218" s="173">
        <v>2.7003856E-2</v>
      </c>
      <c r="R218" s="173">
        <v>4.0454376000000003E-6</v>
      </c>
      <c r="S218" s="173">
        <v>1.9910378E-7</v>
      </c>
      <c r="T218" s="173">
        <v>1.0631403E-4</v>
      </c>
      <c r="U218" s="173">
        <v>1.3275877999999999E-3</v>
      </c>
      <c r="V218" s="173">
        <v>5.2466171000000003E-4</v>
      </c>
      <c r="W218" s="173">
        <v>6.2279591000000004E-4</v>
      </c>
      <c r="X218" s="173">
        <v>6.6015889000000001E-4</v>
      </c>
      <c r="Y218" s="173">
        <v>1.9324997999999999E-2</v>
      </c>
      <c r="Z218" s="173">
        <v>0</v>
      </c>
      <c r="AA218" s="173">
        <v>0</v>
      </c>
      <c r="AB218" s="173">
        <v>0</v>
      </c>
      <c r="AC218" s="173">
        <v>8.5507287000000002E-11</v>
      </c>
    </row>
    <row r="219" spans="1:29" x14ac:dyDescent="0.25">
      <c r="A219" t="s">
        <v>5970</v>
      </c>
      <c r="B219" s="159" t="s">
        <v>6387</v>
      </c>
      <c r="C219" s="159">
        <v>0.53117676000000003</v>
      </c>
      <c r="D219" s="159">
        <v>0.32513126999999997</v>
      </c>
      <c r="E219" s="159">
        <v>0.15604641</v>
      </c>
      <c r="F219" s="159">
        <v>7.9198616999999997E-5</v>
      </c>
      <c r="G219" s="159">
        <v>3.8791207000000001E-4</v>
      </c>
      <c r="H219" s="159">
        <v>1.0244219000000001E-4</v>
      </c>
      <c r="I219" s="159">
        <v>4.9428136999999997E-2</v>
      </c>
      <c r="J219" s="159">
        <v>1.3855751999999999E-6</v>
      </c>
      <c r="K219" s="159">
        <v>0</v>
      </c>
      <c r="L219" s="159">
        <v>0</v>
      </c>
      <c r="M219" s="159">
        <v>0</v>
      </c>
      <c r="N219" s="159">
        <v>0</v>
      </c>
      <c r="O219" s="52">
        <f t="shared" si="7"/>
        <v>2.4083797777777773</v>
      </c>
      <c r="P219" s="173">
        <v>4.9153981999999999E-2</v>
      </c>
      <c r="Q219" s="173">
        <v>2.7053516999999999E-2</v>
      </c>
      <c r="R219" s="173">
        <v>4.0499707000000002E-6</v>
      </c>
      <c r="S219" s="173">
        <v>1.9442855999999999E-7</v>
      </c>
      <c r="T219" s="173">
        <v>7.345877E-5</v>
      </c>
      <c r="U219" s="173">
        <v>1.3226388E-3</v>
      </c>
      <c r="V219" s="173">
        <v>5.2873581000000003E-4</v>
      </c>
      <c r="W219" s="173">
        <v>1.6878491E-4</v>
      </c>
      <c r="X219" s="173">
        <v>6.7760374999999997E-4</v>
      </c>
      <c r="Y219" s="173">
        <v>1.9324997999999999E-2</v>
      </c>
      <c r="Z219" s="173">
        <v>0</v>
      </c>
      <c r="AA219" s="173">
        <v>0</v>
      </c>
      <c r="AB219" s="173">
        <v>0</v>
      </c>
      <c r="AC219" s="173">
        <v>8.5507287000000002E-11</v>
      </c>
    </row>
    <row r="220" spans="1:29" x14ac:dyDescent="0.25">
      <c r="A220" t="s">
        <v>5770</v>
      </c>
      <c r="B220" s="159" t="s">
        <v>6388</v>
      </c>
      <c r="C220" s="159">
        <v>0.51027496999999999</v>
      </c>
      <c r="D220" s="159">
        <v>0.32795210000000002</v>
      </c>
      <c r="E220" s="159">
        <v>0.13811913000000001</v>
      </c>
      <c r="F220" s="159">
        <v>2.0874180000000002E-6</v>
      </c>
      <c r="G220" s="159">
        <v>5.3747485999999995E-4</v>
      </c>
      <c r="H220" s="159">
        <v>3.7610488999999997E-2</v>
      </c>
      <c r="I220" s="159">
        <v>6.0529998000000002E-3</v>
      </c>
      <c r="J220" s="159">
        <v>6.8700216999999998E-7</v>
      </c>
      <c r="K220" s="159">
        <v>0</v>
      </c>
      <c r="L220" s="159">
        <v>0</v>
      </c>
      <c r="M220" s="159">
        <v>0</v>
      </c>
      <c r="N220" s="159">
        <v>0</v>
      </c>
      <c r="O220" s="52">
        <f t="shared" si="7"/>
        <v>2.4292748148148147</v>
      </c>
      <c r="P220" s="173">
        <v>0.12313793000000001</v>
      </c>
      <c r="Q220" s="173">
        <v>2.7515550999999999E-2</v>
      </c>
      <c r="R220" s="173">
        <v>3.6749052E-6</v>
      </c>
      <c r="S220" s="173">
        <v>9.1527577999999997E-7</v>
      </c>
      <c r="T220" s="173">
        <v>2.1117819999999999E-2</v>
      </c>
      <c r="U220" s="173">
        <v>2.9522567000000001E-3</v>
      </c>
      <c r="V220" s="173">
        <v>8.6850079999999997E-4</v>
      </c>
      <c r="W220" s="173">
        <v>6.7456809000000006E-2</v>
      </c>
      <c r="X220" s="173">
        <v>2.1539797000000001E-3</v>
      </c>
      <c r="Y220" s="173">
        <v>1.0655375E-3</v>
      </c>
      <c r="Z220" s="173">
        <v>0</v>
      </c>
      <c r="AA220" s="173">
        <v>0</v>
      </c>
      <c r="AB220" s="173">
        <v>0</v>
      </c>
      <c r="AC220" s="173">
        <v>2.8824100999999999E-6</v>
      </c>
    </row>
    <row r="221" spans="1:29" x14ac:dyDescent="0.25">
      <c r="A221" t="s">
        <v>5970</v>
      </c>
      <c r="B221" s="159" t="s">
        <v>6389</v>
      </c>
      <c r="C221" s="159">
        <v>702.89077999999995</v>
      </c>
      <c r="D221" s="159">
        <v>428.95513999999997</v>
      </c>
      <c r="E221" s="159">
        <v>66.705742000000001</v>
      </c>
      <c r="F221" s="159">
        <v>9.6725476000000005E-2</v>
      </c>
      <c r="G221" s="159">
        <v>5.0091970999999997</v>
      </c>
      <c r="H221" s="159">
        <v>1.2586018999999999</v>
      </c>
      <c r="I221" s="159">
        <v>200.83766</v>
      </c>
      <c r="J221" s="159">
        <v>2.7717796999999999E-2</v>
      </c>
      <c r="K221" s="159">
        <v>0</v>
      </c>
      <c r="L221" s="159">
        <v>0</v>
      </c>
      <c r="M221" s="159">
        <v>0</v>
      </c>
      <c r="N221" s="159">
        <v>0</v>
      </c>
      <c r="O221" s="52">
        <f t="shared" si="7"/>
        <v>3177.4454814814812</v>
      </c>
      <c r="P221" s="173">
        <v>63.593618999999997</v>
      </c>
      <c r="Q221" s="173">
        <v>35.936076</v>
      </c>
      <c r="R221" s="173">
        <v>1.7959732E-3</v>
      </c>
      <c r="S221" s="173">
        <v>1.3899239E-3</v>
      </c>
      <c r="T221" s="173">
        <v>1.1715662</v>
      </c>
      <c r="U221" s="173">
        <v>0.49477615000000003</v>
      </c>
      <c r="V221" s="173">
        <v>1.0761768</v>
      </c>
      <c r="W221" s="173">
        <v>5.7727542999999999</v>
      </c>
      <c r="X221" s="173">
        <v>1.8679842</v>
      </c>
      <c r="Y221" s="173">
        <v>17.271090999999998</v>
      </c>
      <c r="Z221" s="173">
        <v>0</v>
      </c>
      <c r="AA221" s="173">
        <v>0</v>
      </c>
      <c r="AB221" s="173">
        <v>0</v>
      </c>
      <c r="AC221" s="173">
        <v>7.7182650999999995E-6</v>
      </c>
    </row>
    <row r="222" spans="1:29" x14ac:dyDescent="0.25">
      <c r="A222" t="s">
        <v>5970</v>
      </c>
      <c r="B222" s="159" t="s">
        <v>6390</v>
      </c>
      <c r="C222" s="159">
        <v>967.31240000000003</v>
      </c>
      <c r="D222" s="159">
        <v>425.87490000000003</v>
      </c>
      <c r="E222" s="159">
        <v>330.37200000000001</v>
      </c>
      <c r="F222" s="159">
        <v>9.6725476000000005E-2</v>
      </c>
      <c r="G222" s="159">
        <v>8.9015255</v>
      </c>
      <c r="H222" s="159">
        <v>1.2586018999999999</v>
      </c>
      <c r="I222" s="159">
        <v>200.71548999999999</v>
      </c>
      <c r="J222" s="159">
        <v>9.3149338999999998E-2</v>
      </c>
      <c r="K222" s="159">
        <v>0</v>
      </c>
      <c r="L222" s="159">
        <v>0</v>
      </c>
      <c r="M222" s="159">
        <v>0</v>
      </c>
      <c r="N222" s="159">
        <v>0</v>
      </c>
      <c r="O222" s="52">
        <f t="shared" si="7"/>
        <v>3154.6288888888889</v>
      </c>
      <c r="P222" s="173">
        <v>82.818199000000007</v>
      </c>
      <c r="Q222" s="173">
        <v>35.674458999999999</v>
      </c>
      <c r="R222" s="173">
        <v>9.4684859000000003E-3</v>
      </c>
      <c r="S222" s="173">
        <v>4.4628753000000001E-4</v>
      </c>
      <c r="T222" s="173">
        <v>0.21196404999999999</v>
      </c>
      <c r="U222" s="173">
        <v>1.6124582000000001</v>
      </c>
      <c r="V222" s="173">
        <v>7.9847127000000002</v>
      </c>
      <c r="W222" s="173">
        <v>1.7602795</v>
      </c>
      <c r="X222" s="173">
        <v>18.293310999999999</v>
      </c>
      <c r="Y222" s="173">
        <v>17.271090999999998</v>
      </c>
      <c r="Z222" s="173">
        <v>0</v>
      </c>
      <c r="AA222" s="173">
        <v>0</v>
      </c>
      <c r="AB222" s="173">
        <v>0</v>
      </c>
      <c r="AC222" s="173">
        <v>7.7182650999999995E-6</v>
      </c>
    </row>
    <row r="223" spans="1:29" x14ac:dyDescent="0.25">
      <c r="A223" t="s">
        <v>5970</v>
      </c>
      <c r="B223" s="159" t="s">
        <v>6391</v>
      </c>
      <c r="C223" s="159">
        <v>781.65155000000004</v>
      </c>
      <c r="D223" s="159">
        <v>341.38060999999999</v>
      </c>
      <c r="E223" s="159">
        <v>222.13879</v>
      </c>
      <c r="F223" s="159">
        <v>8.6443473000000007E-2</v>
      </c>
      <c r="G223" s="159">
        <v>37.457687999999997</v>
      </c>
      <c r="H223" s="159">
        <v>1.1248114</v>
      </c>
      <c r="I223" s="159">
        <v>179.37926999999999</v>
      </c>
      <c r="J223" s="159">
        <v>8.3943871000000003E-2</v>
      </c>
      <c r="K223" s="159">
        <v>0</v>
      </c>
      <c r="L223" s="159">
        <v>0</v>
      </c>
      <c r="M223" s="159">
        <v>0</v>
      </c>
      <c r="N223" s="159">
        <v>0</v>
      </c>
      <c r="O223" s="52">
        <f t="shared" si="7"/>
        <v>2528.745259259259</v>
      </c>
      <c r="P223" s="173">
        <v>65.589579999999998</v>
      </c>
      <c r="Q223" s="173">
        <v>28.568204000000001</v>
      </c>
      <c r="R223" s="173">
        <v>6.3357337000000003E-3</v>
      </c>
      <c r="S223" s="173">
        <v>3.9888162999999999E-4</v>
      </c>
      <c r="T223" s="173">
        <v>0.18943724000000001</v>
      </c>
      <c r="U223" s="173">
        <v>0.82248136000000005</v>
      </c>
      <c r="V223" s="173">
        <v>5.2484158000000001</v>
      </c>
      <c r="W223" s="173">
        <v>3.4829669000000001</v>
      </c>
      <c r="X223" s="173">
        <v>11.836173</v>
      </c>
      <c r="Y223" s="173">
        <v>15.435159000000001</v>
      </c>
      <c r="Z223" s="173">
        <v>0</v>
      </c>
      <c r="AA223" s="173">
        <v>0</v>
      </c>
      <c r="AB223" s="173">
        <v>0</v>
      </c>
      <c r="AC223" s="173">
        <v>6.8978068000000004E-6</v>
      </c>
    </row>
    <row r="224" spans="1:29" x14ac:dyDescent="0.25">
      <c r="A224" t="s">
        <v>5970</v>
      </c>
      <c r="B224" s="159" t="s">
        <v>6392</v>
      </c>
      <c r="C224" s="159">
        <v>447.49202000000002</v>
      </c>
      <c r="D224" s="159">
        <v>275.56666000000001</v>
      </c>
      <c r="E224" s="159">
        <v>42.750886000000001</v>
      </c>
      <c r="F224" s="159">
        <v>6.0403002999999997E-2</v>
      </c>
      <c r="G224" s="159">
        <v>2.9854148</v>
      </c>
      <c r="H224" s="159">
        <v>0.78597013999999998</v>
      </c>
      <c r="I224" s="159">
        <v>125.34206</v>
      </c>
      <c r="J224" s="159">
        <v>6.3070409999999998E-4</v>
      </c>
      <c r="K224" s="159">
        <v>0</v>
      </c>
      <c r="L224" s="159">
        <v>0</v>
      </c>
      <c r="M224" s="159">
        <v>0</v>
      </c>
      <c r="N224" s="159">
        <v>0</v>
      </c>
      <c r="O224" s="52">
        <f t="shared" si="7"/>
        <v>2041.2345185185184</v>
      </c>
      <c r="P224" s="173">
        <v>36.968989999999998</v>
      </c>
      <c r="Q224" s="173">
        <v>23.084330000000001</v>
      </c>
      <c r="R224" s="173">
        <v>1.1637056999999999E-3</v>
      </c>
      <c r="S224" s="173">
        <v>2.7581913999999999E-4</v>
      </c>
      <c r="T224" s="173">
        <v>0.13194019000000001</v>
      </c>
      <c r="U224" s="173">
        <v>0.29438722000000001</v>
      </c>
      <c r="V224" s="173">
        <v>0.81701274000000002</v>
      </c>
      <c r="W224" s="173">
        <v>0.42218681000000002</v>
      </c>
      <c r="X224" s="173">
        <v>1.4322589999999999</v>
      </c>
      <c r="Y224" s="173">
        <v>10.785429000000001</v>
      </c>
      <c r="Z224" s="173">
        <v>0</v>
      </c>
      <c r="AA224" s="173">
        <v>0</v>
      </c>
      <c r="AB224" s="173">
        <v>0</v>
      </c>
      <c r="AC224" s="173">
        <v>4.8198923999999998E-6</v>
      </c>
    </row>
    <row r="225" spans="1:30" x14ac:dyDescent="0.25">
      <c r="A225" t="s">
        <v>5970</v>
      </c>
      <c r="B225" s="159" t="s">
        <v>6393</v>
      </c>
      <c r="C225" s="159">
        <v>862.96741999999995</v>
      </c>
      <c r="D225" s="159">
        <v>507.51871999999997</v>
      </c>
      <c r="E225" s="159">
        <v>126.80771</v>
      </c>
      <c r="F225" s="159">
        <v>0.10527287</v>
      </c>
      <c r="G225" s="159">
        <v>7.3736674000000004</v>
      </c>
      <c r="H225" s="159">
        <v>1.3698215</v>
      </c>
      <c r="I225" s="159">
        <v>219.76235</v>
      </c>
      <c r="J225" s="159">
        <v>2.9874927999999999E-2</v>
      </c>
      <c r="K225" s="159">
        <v>0</v>
      </c>
      <c r="L225" s="159">
        <v>0</v>
      </c>
      <c r="M225" s="159">
        <v>0</v>
      </c>
      <c r="N225" s="159">
        <v>0</v>
      </c>
      <c r="O225" s="52">
        <f t="shared" si="7"/>
        <v>3759.3979259259254</v>
      </c>
      <c r="P225" s="173">
        <v>71.199026000000003</v>
      </c>
      <c r="Q225" s="173">
        <v>42.523547999999998</v>
      </c>
      <c r="R225" s="173">
        <v>3.4219898000000001E-3</v>
      </c>
      <c r="S225" s="173">
        <v>1.5988623E-3</v>
      </c>
      <c r="T225" s="173">
        <v>1.1485117</v>
      </c>
      <c r="U225" s="173">
        <v>0.91391960999999999</v>
      </c>
      <c r="V225" s="173">
        <v>1.7127897999999999</v>
      </c>
      <c r="W225" s="173">
        <v>2.7893140999999999</v>
      </c>
      <c r="X225" s="173">
        <v>3.3086169999999999</v>
      </c>
      <c r="Y225" s="173">
        <v>18.797295999999999</v>
      </c>
      <c r="Z225" s="173">
        <v>0</v>
      </c>
      <c r="AA225" s="173">
        <v>0</v>
      </c>
      <c r="AB225" s="173">
        <v>0</v>
      </c>
      <c r="AC225" s="173">
        <v>8.4003096000000008E-6</v>
      </c>
    </row>
    <row r="226" spans="1:30" x14ac:dyDescent="0.25">
      <c r="A226" t="s">
        <v>5770</v>
      </c>
      <c r="B226" s="159" t="s">
        <v>6394</v>
      </c>
      <c r="C226" s="159">
        <v>0.12894227999999999</v>
      </c>
      <c r="D226" s="159">
        <v>3.5874272E-4</v>
      </c>
      <c r="E226" s="159">
        <v>6.9587594999999999E-3</v>
      </c>
      <c r="F226" s="159">
        <v>0</v>
      </c>
      <c r="G226" s="159">
        <v>8.4630575999999999E-4</v>
      </c>
      <c r="H226" s="159">
        <v>0</v>
      </c>
      <c r="I226" s="159">
        <v>6.7934441000000004E-5</v>
      </c>
      <c r="J226" s="159">
        <v>0.12071054000000001</v>
      </c>
      <c r="K226" s="159">
        <v>0</v>
      </c>
      <c r="L226" s="159">
        <v>0</v>
      </c>
      <c r="M226" s="159">
        <v>0</v>
      </c>
      <c r="N226" s="159">
        <v>0</v>
      </c>
      <c r="O226" s="52">
        <f t="shared" si="7"/>
        <v>2.6573534814814813E-3</v>
      </c>
      <c r="P226" s="173">
        <v>3.1517586</v>
      </c>
      <c r="Q226" s="173">
        <v>2.8926356000000001E-5</v>
      </c>
      <c r="R226" s="173">
        <v>1.9782626E-7</v>
      </c>
      <c r="S226" s="173">
        <v>3.9715942999999998E-3</v>
      </c>
      <c r="T226" s="173">
        <v>3.1272853</v>
      </c>
      <c r="U226" s="173">
        <v>8.9861393999999997E-4</v>
      </c>
      <c r="V226" s="173">
        <v>1.5098868000000001E-3</v>
      </c>
      <c r="W226" s="173">
        <v>1.7671521999999999E-2</v>
      </c>
      <c r="X226" s="173">
        <v>3.7946715999999999E-4</v>
      </c>
      <c r="Y226" s="173">
        <v>0</v>
      </c>
      <c r="Z226" s="173">
        <v>0</v>
      </c>
      <c r="AA226" s="173">
        <v>0</v>
      </c>
      <c r="AB226" s="173">
        <v>0</v>
      </c>
      <c r="AC226" s="173">
        <v>1.30977E-5</v>
      </c>
    </row>
    <row r="227" spans="1:30" x14ac:dyDescent="0.25">
      <c r="A227" s="1" t="s">
        <v>4468</v>
      </c>
    </row>
    <row r="228" spans="1:30" x14ac:dyDescent="0.25">
      <c r="A228" t="s">
        <v>3966</v>
      </c>
      <c r="B228" s="159" t="s">
        <v>6395</v>
      </c>
      <c r="C228" s="172">
        <v>1.4708908E-2</v>
      </c>
      <c r="D228" s="172">
        <v>8.2878628999999999E-3</v>
      </c>
      <c r="E228" s="172">
        <v>2.3229475999999999E-3</v>
      </c>
      <c r="F228" s="172">
        <v>1.8931241000000001E-6</v>
      </c>
      <c r="G228" s="172">
        <v>1.4313579999999999E-4</v>
      </c>
      <c r="H228" s="172">
        <v>2.4633527000000001E-5</v>
      </c>
      <c r="I228" s="172">
        <v>3.9284152000000003E-3</v>
      </c>
      <c r="J228" s="172">
        <v>1.9767247E-8</v>
      </c>
      <c r="K228" s="172">
        <v>0</v>
      </c>
      <c r="L228" s="172">
        <v>0</v>
      </c>
      <c r="M228" s="172">
        <v>0</v>
      </c>
      <c r="N228" s="172">
        <v>0</v>
      </c>
      <c r="O228" s="52">
        <f t="shared" si="7"/>
        <v>6.1391577037037029E-2</v>
      </c>
      <c r="P228" s="173">
        <v>1.2389011E-3</v>
      </c>
      <c r="Q228" s="173">
        <v>6.9430190000000001E-4</v>
      </c>
      <c r="R228" s="173">
        <v>6.5073869999999996E-8</v>
      </c>
      <c r="S228" s="173">
        <v>8.6446009000000008E-9</v>
      </c>
      <c r="T228" s="173">
        <v>4.1352109E-6</v>
      </c>
      <c r="U228" s="173">
        <v>1.0190821999999999E-5</v>
      </c>
      <c r="V228" s="173">
        <v>5.0269831999999999E-5</v>
      </c>
      <c r="W228" s="173">
        <v>2.2788853999999999E-5</v>
      </c>
      <c r="X228" s="173">
        <v>1.1910851999999999E-4</v>
      </c>
      <c r="Y228" s="173">
        <v>3.3803213000000001E-4</v>
      </c>
      <c r="Z228" s="173">
        <v>0</v>
      </c>
      <c r="AA228" s="173">
        <v>0</v>
      </c>
      <c r="AB228" s="173">
        <v>0</v>
      </c>
      <c r="AC228" s="173">
        <v>1.5106292999999999E-10</v>
      </c>
      <c r="AD228" s="172"/>
    </row>
    <row r="229" spans="1:30" x14ac:dyDescent="0.25">
      <c r="A229" t="s">
        <v>3966</v>
      </c>
      <c r="B229" s="159" t="s">
        <v>6396</v>
      </c>
      <c r="C229" s="172">
        <v>7.2922331E-3</v>
      </c>
      <c r="D229" s="172">
        <v>2.9729819999999999E-3</v>
      </c>
      <c r="E229" s="172">
        <v>2.9665513000000001E-3</v>
      </c>
      <c r="F229" s="172">
        <v>6.2670049999999998E-7</v>
      </c>
      <c r="G229" s="172">
        <v>4.3447800000000001E-5</v>
      </c>
      <c r="H229" s="172">
        <v>8.1546918999999999E-6</v>
      </c>
      <c r="I229" s="172">
        <v>1.3004640000000001E-3</v>
      </c>
      <c r="J229" s="172">
        <v>6.543757E-9</v>
      </c>
      <c r="K229" s="172">
        <v>0</v>
      </c>
      <c r="L229" s="172">
        <v>0</v>
      </c>
      <c r="M229" s="172">
        <v>0</v>
      </c>
      <c r="N229" s="172">
        <v>0</v>
      </c>
      <c r="O229" s="52">
        <f t="shared" si="7"/>
        <v>2.2022088888888888E-2</v>
      </c>
      <c r="P229" s="173">
        <v>6.3115434999999999E-4</v>
      </c>
      <c r="Q229" s="173">
        <v>2.4907561999999999E-4</v>
      </c>
      <c r="R229" s="173">
        <v>8.5371450999999999E-8</v>
      </c>
      <c r="S229" s="173">
        <v>2.8617118999999998E-9</v>
      </c>
      <c r="T229" s="173">
        <v>1.3689222999999999E-6</v>
      </c>
      <c r="U229" s="173">
        <v>1.2740396999999999E-5</v>
      </c>
      <c r="V229" s="173">
        <v>7.3409587999999996E-5</v>
      </c>
      <c r="W229" s="173">
        <v>1.3399878999999999E-5</v>
      </c>
      <c r="X229" s="173">
        <v>1.6916937999999999E-4</v>
      </c>
      <c r="Y229" s="173">
        <v>1.1190228000000001E-4</v>
      </c>
      <c r="Z229" s="173">
        <v>0</v>
      </c>
      <c r="AA229" s="173">
        <v>0</v>
      </c>
      <c r="AB229" s="173">
        <v>0</v>
      </c>
      <c r="AC229" s="173">
        <v>5.0007928000000003E-11</v>
      </c>
      <c r="AD229" s="172"/>
    </row>
    <row r="230" spans="1:30" x14ac:dyDescent="0.25">
      <c r="A230" t="s">
        <v>3966</v>
      </c>
      <c r="B230" s="159" t="s">
        <v>6397</v>
      </c>
      <c r="C230" s="172">
        <v>2.2384781999999999E-2</v>
      </c>
      <c r="D230" s="172">
        <v>1.2517198E-2</v>
      </c>
      <c r="E230" s="172">
        <v>4.2053945000000001E-3</v>
      </c>
      <c r="F230" s="172">
        <v>2.6321033999999998E-6</v>
      </c>
      <c r="G230" s="172">
        <v>1.6341254E-4</v>
      </c>
      <c r="H230" s="172">
        <v>3.4249202999999999E-5</v>
      </c>
      <c r="I230" s="172">
        <v>5.4618686999999997E-3</v>
      </c>
      <c r="J230" s="172">
        <v>2.7483375999999999E-8</v>
      </c>
      <c r="K230" s="172">
        <v>0</v>
      </c>
      <c r="L230" s="172">
        <v>0</v>
      </c>
      <c r="M230" s="172">
        <v>0</v>
      </c>
      <c r="N230" s="172">
        <v>0</v>
      </c>
      <c r="O230" s="52">
        <f t="shared" si="7"/>
        <v>9.2719985185185178E-2</v>
      </c>
      <c r="P230" s="173">
        <v>1.8644726E-3</v>
      </c>
      <c r="Q230" s="173">
        <v>1.0487509000000001E-3</v>
      </c>
      <c r="R230" s="173">
        <v>1.1842754000000001E-7</v>
      </c>
      <c r="S230" s="173">
        <v>1.2019013000000001E-8</v>
      </c>
      <c r="T230" s="173">
        <v>5.7493893000000001E-6</v>
      </c>
      <c r="U230" s="173">
        <v>2.0567076999999999E-5</v>
      </c>
      <c r="V230" s="173">
        <v>9.2503244000000006E-5</v>
      </c>
      <c r="W230" s="173">
        <v>2.7547784E-5</v>
      </c>
      <c r="X230" s="173">
        <v>1.9924084999999999E-4</v>
      </c>
      <c r="Y230" s="173">
        <v>4.6998268000000002E-4</v>
      </c>
      <c r="Z230" s="173">
        <v>0</v>
      </c>
      <c r="AA230" s="173">
        <v>0</v>
      </c>
      <c r="AB230" s="173">
        <v>0</v>
      </c>
      <c r="AC230" s="173">
        <v>2.1003021E-10</v>
      </c>
      <c r="AD230" s="172"/>
    </row>
    <row r="231" spans="1:30" x14ac:dyDescent="0.25">
      <c r="A231" t="s">
        <v>3966</v>
      </c>
      <c r="B231" s="159" t="s">
        <v>6398</v>
      </c>
      <c r="C231" s="172">
        <v>2.2384781999999999E-2</v>
      </c>
      <c r="D231" s="172">
        <v>1.2517198E-2</v>
      </c>
      <c r="E231" s="172">
        <v>4.2053945000000001E-3</v>
      </c>
      <c r="F231" s="172">
        <v>2.6321033999999998E-6</v>
      </c>
      <c r="G231" s="172">
        <v>1.6341254E-4</v>
      </c>
      <c r="H231" s="172">
        <v>3.4249202999999999E-5</v>
      </c>
      <c r="I231" s="172">
        <v>5.4618686999999997E-3</v>
      </c>
      <c r="J231" s="172">
        <v>2.7483375999999999E-8</v>
      </c>
      <c r="K231" s="172">
        <v>0</v>
      </c>
      <c r="L231" s="172">
        <v>0</v>
      </c>
      <c r="M231" s="172">
        <v>0</v>
      </c>
      <c r="N231" s="172">
        <v>0</v>
      </c>
      <c r="O231" s="52">
        <f t="shared" si="7"/>
        <v>9.2719985185185178E-2</v>
      </c>
      <c r="P231" s="173">
        <v>1.8644726E-3</v>
      </c>
      <c r="Q231" s="173">
        <v>1.0487509000000001E-3</v>
      </c>
      <c r="R231" s="173">
        <v>1.1842754000000001E-7</v>
      </c>
      <c r="S231" s="173">
        <v>1.2019013000000001E-8</v>
      </c>
      <c r="T231" s="173">
        <v>5.7493893000000001E-6</v>
      </c>
      <c r="U231" s="173">
        <v>2.0567076999999999E-5</v>
      </c>
      <c r="V231" s="173">
        <v>9.2503244000000006E-5</v>
      </c>
      <c r="W231" s="173">
        <v>2.7547784E-5</v>
      </c>
      <c r="X231" s="173">
        <v>1.9924084999999999E-4</v>
      </c>
      <c r="Y231" s="173">
        <v>4.6998268000000002E-4</v>
      </c>
      <c r="Z231" s="173">
        <v>0</v>
      </c>
      <c r="AA231" s="173">
        <v>0</v>
      </c>
      <c r="AB231" s="173">
        <v>0</v>
      </c>
      <c r="AC231" s="173">
        <v>2.1003021E-10</v>
      </c>
      <c r="AD231" s="172"/>
    </row>
    <row r="232" spans="1:30" x14ac:dyDescent="0.25">
      <c r="A232" t="s">
        <v>3966</v>
      </c>
      <c r="B232" s="159" t="s">
        <v>6399</v>
      </c>
      <c r="C232" s="172">
        <v>1.8274930000000002E-2</v>
      </c>
      <c r="D232" s="172">
        <v>9.9228084000000001E-3</v>
      </c>
      <c r="E232" s="172">
        <v>3.0246284999999999E-3</v>
      </c>
      <c r="F232" s="172">
        <v>2.3521862E-6</v>
      </c>
      <c r="G232" s="172">
        <v>4.1349626E-4</v>
      </c>
      <c r="H232" s="172">
        <v>3.0606889999999999E-5</v>
      </c>
      <c r="I232" s="172">
        <v>4.8810134000000002E-3</v>
      </c>
      <c r="J232" s="172">
        <v>2.4560590999999999E-8</v>
      </c>
      <c r="K232" s="172">
        <v>0</v>
      </c>
      <c r="L232" s="172">
        <v>0</v>
      </c>
      <c r="M232" s="172">
        <v>0</v>
      </c>
      <c r="N232" s="172">
        <v>0</v>
      </c>
      <c r="O232" s="52">
        <f t="shared" si="7"/>
        <v>7.3502284444444441E-2</v>
      </c>
      <c r="P232" s="173">
        <v>1.5089073E-3</v>
      </c>
      <c r="Q232" s="173">
        <v>8.3094199999999999E-4</v>
      </c>
      <c r="R232" s="173">
        <v>8.4516435000000004E-8</v>
      </c>
      <c r="S232" s="173">
        <v>1.0740823E-8</v>
      </c>
      <c r="T232" s="173">
        <v>5.1379567999999998E-6</v>
      </c>
      <c r="U232" s="173">
        <v>1.4256882E-5</v>
      </c>
      <c r="V232" s="173">
        <v>6.3680294000000004E-5</v>
      </c>
      <c r="W232" s="173">
        <v>4.172833E-5</v>
      </c>
      <c r="X232" s="173">
        <v>1.3306518000000001E-4</v>
      </c>
      <c r="Y232" s="173">
        <v>4.2000126000000002E-4</v>
      </c>
      <c r="Z232" s="173">
        <v>0</v>
      </c>
      <c r="AA232" s="173">
        <v>0</v>
      </c>
      <c r="AB232" s="173">
        <v>0</v>
      </c>
      <c r="AC232" s="173">
        <v>1.8769405E-10</v>
      </c>
      <c r="AD232" s="172"/>
    </row>
    <row r="233" spans="1:30" x14ac:dyDescent="0.25">
      <c r="A233" t="s">
        <v>3966</v>
      </c>
      <c r="B233" s="159" t="s">
        <v>6400</v>
      </c>
      <c r="C233" s="172">
        <v>4.8449174999999997E-2</v>
      </c>
      <c r="D233" s="172">
        <v>2.6897184000000001E-2</v>
      </c>
      <c r="E233" s="172">
        <v>9.4248874999999996E-3</v>
      </c>
      <c r="F233" s="172">
        <v>5.6403044999999998E-6</v>
      </c>
      <c r="G233" s="172">
        <v>3.4383531999999999E-4</v>
      </c>
      <c r="H233" s="172">
        <v>7.3392227000000006E-5</v>
      </c>
      <c r="I233" s="172">
        <v>1.1704176E-2</v>
      </c>
      <c r="J233" s="172">
        <v>5.8893813000000001E-8</v>
      </c>
      <c r="K233" s="172">
        <v>0</v>
      </c>
      <c r="L233" s="172">
        <v>0</v>
      </c>
      <c r="M233" s="172">
        <v>0</v>
      </c>
      <c r="N233" s="172">
        <v>0</v>
      </c>
      <c r="O233" s="52">
        <f t="shared" si="7"/>
        <v>0.19923839999999998</v>
      </c>
      <c r="P233" s="173">
        <v>4.0417320999999997E-3</v>
      </c>
      <c r="Q233" s="173">
        <v>2.2535163000000002E-3</v>
      </c>
      <c r="R233" s="173">
        <v>2.6579790000000002E-7</v>
      </c>
      <c r="S233" s="173">
        <v>2.5755406999999999E-8</v>
      </c>
      <c r="T233" s="173">
        <v>1.2320301000000001E-5</v>
      </c>
      <c r="U233" s="173">
        <v>4.6387683000000003E-5</v>
      </c>
      <c r="V233" s="173">
        <v>2.0957794E-4</v>
      </c>
      <c r="W233" s="173">
        <v>5.9972281999999999E-5</v>
      </c>
      <c r="X233" s="173">
        <v>4.5254502999999999E-4</v>
      </c>
      <c r="Y233" s="173">
        <v>1.0071205E-3</v>
      </c>
      <c r="Z233" s="173">
        <v>0</v>
      </c>
      <c r="AA233" s="173">
        <v>0</v>
      </c>
      <c r="AB233" s="173">
        <v>0</v>
      </c>
      <c r="AC233" s="173">
        <v>4.5007134999999999E-10</v>
      </c>
      <c r="AD233" s="172"/>
    </row>
    <row r="234" spans="1:30" x14ac:dyDescent="0.25">
      <c r="A234" t="s">
        <v>3966</v>
      </c>
      <c r="B234" s="159" t="s">
        <v>6401</v>
      </c>
      <c r="C234" s="172">
        <v>3.9458736000000001E-2</v>
      </c>
      <c r="D234" s="172">
        <v>2.1359876E-2</v>
      </c>
      <c r="E234" s="172">
        <v>6.7439830000000003E-3</v>
      </c>
      <c r="F234" s="172">
        <v>5.0404729999999997E-6</v>
      </c>
      <c r="G234" s="172">
        <v>8.2472847000000001E-4</v>
      </c>
      <c r="H234" s="172">
        <v>6.5587157000000004E-5</v>
      </c>
      <c r="I234" s="172">
        <v>1.0459468E-2</v>
      </c>
      <c r="J234" s="172">
        <v>5.2630611999999999E-8</v>
      </c>
      <c r="K234" s="172">
        <v>0</v>
      </c>
      <c r="L234" s="172">
        <v>0</v>
      </c>
      <c r="M234" s="172">
        <v>0</v>
      </c>
      <c r="N234" s="172">
        <v>0</v>
      </c>
      <c r="O234" s="52">
        <f t="shared" si="7"/>
        <v>0.15822130370370369</v>
      </c>
      <c r="P234" s="173">
        <v>3.2620831999999999E-3</v>
      </c>
      <c r="Q234" s="173">
        <v>1.7884602E-3</v>
      </c>
      <c r="R234" s="173">
        <v>1.8874729000000001E-7</v>
      </c>
      <c r="S234" s="173">
        <v>2.3016388E-8</v>
      </c>
      <c r="T234" s="173">
        <v>1.1010069E-5</v>
      </c>
      <c r="U234" s="173">
        <v>3.1308591999999998E-5</v>
      </c>
      <c r="V234" s="173">
        <v>1.4382018E-4</v>
      </c>
      <c r="W234" s="173">
        <v>8.5849641999999994E-5</v>
      </c>
      <c r="X234" s="173">
        <v>3.0140643000000001E-4</v>
      </c>
      <c r="Y234" s="173">
        <v>9.0001592E-4</v>
      </c>
      <c r="Z234" s="173">
        <v>0</v>
      </c>
      <c r="AA234" s="173">
        <v>0</v>
      </c>
      <c r="AB234" s="173">
        <v>0</v>
      </c>
      <c r="AC234" s="173">
        <v>4.0220745000000001E-10</v>
      </c>
      <c r="AD234" s="172"/>
    </row>
    <row r="235" spans="1:30" x14ac:dyDescent="0.25">
      <c r="A235" t="s">
        <v>3966</v>
      </c>
      <c r="B235" s="159" t="s">
        <v>6402</v>
      </c>
      <c r="C235" s="172">
        <v>9.3494287000000006E-3</v>
      </c>
      <c r="D235" s="172">
        <v>4.4647296E-3</v>
      </c>
      <c r="E235" s="172">
        <v>2.8634907E-3</v>
      </c>
      <c r="F235" s="172">
        <v>9.2762746E-7</v>
      </c>
      <c r="G235" s="172">
        <v>8.3284164000000006E-5</v>
      </c>
      <c r="H235" s="172">
        <v>1.2070384999999999E-5</v>
      </c>
      <c r="I235" s="172">
        <v>1.9249165E-3</v>
      </c>
      <c r="J235" s="172">
        <v>9.6859163999999997E-9</v>
      </c>
      <c r="K235" s="172">
        <v>0</v>
      </c>
      <c r="L235" s="172">
        <v>0</v>
      </c>
      <c r="M235" s="172">
        <v>0</v>
      </c>
      <c r="N235" s="172">
        <v>0</v>
      </c>
      <c r="O235" s="52">
        <f t="shared" si="7"/>
        <v>3.3072071111111108E-2</v>
      </c>
      <c r="P235" s="173">
        <v>7.5057333999999998E-4</v>
      </c>
      <c r="Q235" s="173">
        <v>3.7408686000000002E-4</v>
      </c>
      <c r="R235" s="173">
        <v>8.0310356999999994E-8</v>
      </c>
      <c r="S235" s="173">
        <v>4.2358391999999999E-9</v>
      </c>
      <c r="T235" s="173">
        <v>2.0262556999999998E-6</v>
      </c>
      <c r="U235" s="173">
        <v>1.5445923E-5</v>
      </c>
      <c r="V235" s="173">
        <v>5.5722335000000003E-5</v>
      </c>
      <c r="W235" s="173">
        <v>1.2470858E-5</v>
      </c>
      <c r="X235" s="173">
        <v>1.2510135E-4</v>
      </c>
      <c r="Y235" s="173">
        <v>1.6563514999999999E-4</v>
      </c>
      <c r="Z235" s="173">
        <v>0</v>
      </c>
      <c r="AA235" s="173">
        <v>0</v>
      </c>
      <c r="AB235" s="173">
        <v>0</v>
      </c>
      <c r="AC235" s="173">
        <v>7.4020567000000004E-11</v>
      </c>
      <c r="AD235" s="172"/>
    </row>
    <row r="236" spans="1:30" x14ac:dyDescent="0.25">
      <c r="A236" t="s">
        <v>3966</v>
      </c>
      <c r="B236" s="159" t="s">
        <v>6403</v>
      </c>
      <c r="C236" s="172">
        <v>8.7566815999999999E-3</v>
      </c>
      <c r="D236" s="172">
        <v>4.3835272E-3</v>
      </c>
      <c r="E236" s="172">
        <v>2.3801688000000001E-3</v>
      </c>
      <c r="F236" s="172">
        <v>9.2751093999999999E-7</v>
      </c>
      <c r="G236" s="172">
        <v>5.5304818000000002E-5</v>
      </c>
      <c r="H236" s="172">
        <v>1.2068869000000001E-5</v>
      </c>
      <c r="I236" s="172">
        <v>1.9246746999999999E-3</v>
      </c>
      <c r="J236" s="172">
        <v>9.6846998000000006E-9</v>
      </c>
      <c r="K236" s="172">
        <v>0</v>
      </c>
      <c r="L236" s="172">
        <v>0</v>
      </c>
      <c r="M236" s="172">
        <v>0</v>
      </c>
      <c r="N236" s="172">
        <v>0</v>
      </c>
      <c r="O236" s="52">
        <f t="shared" si="7"/>
        <v>3.247057185185185E-2</v>
      </c>
      <c r="P236" s="173">
        <v>7.4043837999999995E-4</v>
      </c>
      <c r="Q236" s="173">
        <v>3.6727879E-4</v>
      </c>
      <c r="R236" s="173">
        <v>6.7864409999999996E-8</v>
      </c>
      <c r="S236" s="173">
        <v>4.2353070999999998E-9</v>
      </c>
      <c r="T236" s="173">
        <v>2.0259924000000001E-6</v>
      </c>
      <c r="U236" s="173">
        <v>1.1212736E-5</v>
      </c>
      <c r="V236" s="173">
        <v>5.5881361999999999E-5</v>
      </c>
      <c r="W236" s="173">
        <v>1.2504596E-5</v>
      </c>
      <c r="X236" s="173">
        <v>1.2584839000000001E-4</v>
      </c>
      <c r="Y236" s="173">
        <v>1.6561433999999999E-4</v>
      </c>
      <c r="Z236" s="173">
        <v>0</v>
      </c>
      <c r="AA236" s="173">
        <v>0</v>
      </c>
      <c r="AB236" s="173">
        <v>0</v>
      </c>
      <c r="AC236" s="173">
        <v>7.4011269999999995E-11</v>
      </c>
      <c r="AD236" s="172"/>
    </row>
    <row r="237" spans="1:30" x14ac:dyDescent="0.25">
      <c r="A237" t="s">
        <v>3966</v>
      </c>
      <c r="B237" s="159" t="s">
        <v>6404</v>
      </c>
      <c r="C237" s="172">
        <v>9.5166137000000008E-3</v>
      </c>
      <c r="D237" s="172">
        <v>4.4876329E-3</v>
      </c>
      <c r="E237" s="172">
        <v>2.9998122000000002E-3</v>
      </c>
      <c r="F237" s="172">
        <v>9.2766031999999998E-7</v>
      </c>
      <c r="G237" s="172">
        <v>9.1175775E-5</v>
      </c>
      <c r="H237" s="172">
        <v>1.2070811999999999E-5</v>
      </c>
      <c r="I237" s="172">
        <v>1.9249847E-3</v>
      </c>
      <c r="J237" s="172">
        <v>9.6862595999999999E-9</v>
      </c>
      <c r="K237" s="172">
        <v>0</v>
      </c>
      <c r="L237" s="172">
        <v>0</v>
      </c>
      <c r="M237" s="172">
        <v>0</v>
      </c>
      <c r="N237" s="172">
        <v>0</v>
      </c>
      <c r="O237" s="52">
        <f t="shared" si="7"/>
        <v>3.3241725185185179E-2</v>
      </c>
      <c r="P237" s="173">
        <v>7.5343191999999995E-4</v>
      </c>
      <c r="Q237" s="173">
        <v>3.7600707999999999E-4</v>
      </c>
      <c r="R237" s="173">
        <v>8.3820751999999994E-8</v>
      </c>
      <c r="S237" s="173">
        <v>4.2359892999999997E-9</v>
      </c>
      <c r="T237" s="173">
        <v>2.02633E-6</v>
      </c>
      <c r="U237" s="173">
        <v>1.6639899E-5</v>
      </c>
      <c r="V237" s="173">
        <v>5.5677482000000001E-5</v>
      </c>
      <c r="W237" s="173">
        <v>1.2461343E-5</v>
      </c>
      <c r="X237" s="173">
        <v>1.2489064E-4</v>
      </c>
      <c r="Y237" s="173">
        <v>1.6564101E-4</v>
      </c>
      <c r="Z237" s="173">
        <v>0</v>
      </c>
      <c r="AA237" s="173">
        <v>0</v>
      </c>
      <c r="AB237" s="173">
        <v>0</v>
      </c>
      <c r="AC237" s="173">
        <v>7.402319E-11</v>
      </c>
      <c r="AD237" s="172"/>
    </row>
    <row r="238" spans="1:30" x14ac:dyDescent="0.25">
      <c r="A238" t="s">
        <v>3966</v>
      </c>
      <c r="B238" s="159" t="s">
        <v>6405</v>
      </c>
      <c r="C238" s="172">
        <v>6.4716573000000001E-3</v>
      </c>
      <c r="D238" s="172">
        <v>2.4748497000000001E-3</v>
      </c>
      <c r="E238" s="172">
        <v>2.8683666E-3</v>
      </c>
      <c r="F238" s="172">
        <v>5.1418677999999999E-7</v>
      </c>
      <c r="G238" s="172">
        <v>5.4243575000000002E-5</v>
      </c>
      <c r="H238" s="172">
        <v>6.6906516999999999E-6</v>
      </c>
      <c r="I238" s="172">
        <v>1.0669872E-3</v>
      </c>
      <c r="J238" s="172">
        <v>5.3689336000000003E-9</v>
      </c>
      <c r="K238" s="172">
        <v>0</v>
      </c>
      <c r="L238" s="172">
        <v>0</v>
      </c>
      <c r="M238" s="172">
        <v>0</v>
      </c>
      <c r="N238" s="172">
        <v>0</v>
      </c>
      <c r="O238" s="52">
        <f t="shared" si="7"/>
        <v>1.833222E-2</v>
      </c>
      <c r="P238" s="173">
        <v>5.3457630000000003E-4</v>
      </c>
      <c r="Q238" s="173">
        <v>2.0734980000000001E-4</v>
      </c>
      <c r="R238" s="173">
        <v>8.1641214999999995E-8</v>
      </c>
      <c r="S238" s="173">
        <v>2.3479388000000001E-9</v>
      </c>
      <c r="T238" s="173">
        <v>1.1231607000000001E-6</v>
      </c>
      <c r="U238" s="173">
        <v>1.3645898E-5</v>
      </c>
      <c r="V238" s="173">
        <v>6.3226307999999997E-5</v>
      </c>
      <c r="W238" s="173">
        <v>1.1412671000000001E-5</v>
      </c>
      <c r="X238" s="173">
        <v>1.4592235E-4</v>
      </c>
      <c r="Y238" s="173">
        <v>9.1812076000000002E-5</v>
      </c>
      <c r="Z238" s="173">
        <v>0</v>
      </c>
      <c r="AA238" s="173">
        <v>0</v>
      </c>
      <c r="AB238" s="173">
        <v>0</v>
      </c>
      <c r="AC238" s="173">
        <v>4.1029830999999999E-11</v>
      </c>
      <c r="AD238" s="172"/>
    </row>
    <row r="239" spans="1:30" x14ac:dyDescent="0.25">
      <c r="A239" t="s">
        <v>3966</v>
      </c>
      <c r="B239" s="159" t="s">
        <v>6406</v>
      </c>
      <c r="C239" s="172">
        <v>5.6500580000000003E-3</v>
      </c>
      <c r="D239" s="172">
        <v>2.2442537000000001E-3</v>
      </c>
      <c r="E239" s="172">
        <v>2.3771988999999999E-3</v>
      </c>
      <c r="F239" s="172">
        <v>4.7629044999999998E-7</v>
      </c>
      <c r="G239" s="172">
        <v>3.3577943E-5</v>
      </c>
      <c r="H239" s="172">
        <v>6.1975407000000002E-6</v>
      </c>
      <c r="I239" s="172">
        <v>9.8834865999999997E-4</v>
      </c>
      <c r="J239" s="172">
        <v>4.9732350999999998E-9</v>
      </c>
      <c r="K239" s="172">
        <v>0</v>
      </c>
      <c r="L239" s="172">
        <v>0</v>
      </c>
      <c r="M239" s="172">
        <v>0</v>
      </c>
      <c r="N239" s="172">
        <v>0</v>
      </c>
      <c r="O239" s="52">
        <f t="shared" si="7"/>
        <v>1.6624101481481482E-2</v>
      </c>
      <c r="P239" s="173">
        <v>4.9001144000000003E-4</v>
      </c>
      <c r="Q239" s="173">
        <v>1.8802696E-4</v>
      </c>
      <c r="R239" s="173">
        <v>6.8449616999999995E-8</v>
      </c>
      <c r="S239" s="173">
        <v>2.1748922E-9</v>
      </c>
      <c r="T239" s="173">
        <v>1.0403767E-6</v>
      </c>
      <c r="U239" s="173">
        <v>1.0145815E-5</v>
      </c>
      <c r="V239" s="173">
        <v>5.8893851999999997E-5</v>
      </c>
      <c r="W239" s="173">
        <v>1.0624402999999999E-5</v>
      </c>
      <c r="X239" s="173">
        <v>1.3616398999999999E-4</v>
      </c>
      <c r="Y239" s="173">
        <v>8.5045389000000001E-5</v>
      </c>
      <c r="Z239" s="173">
        <v>0</v>
      </c>
      <c r="AA239" s="173">
        <v>0</v>
      </c>
      <c r="AB239" s="173">
        <v>0</v>
      </c>
      <c r="AC239" s="173">
        <v>3.8005871000000001E-11</v>
      </c>
      <c r="AD239" s="172"/>
    </row>
    <row r="240" spans="1:30" x14ac:dyDescent="0.25">
      <c r="A240" t="s">
        <v>3966</v>
      </c>
      <c r="B240" s="159" t="s">
        <v>6407</v>
      </c>
      <c r="C240" s="172">
        <v>6.5629460999999997E-3</v>
      </c>
      <c r="D240" s="172">
        <v>2.5004713999999999E-3</v>
      </c>
      <c r="E240" s="172">
        <v>2.9229408E-3</v>
      </c>
      <c r="F240" s="172">
        <v>5.1839748999999998E-7</v>
      </c>
      <c r="G240" s="172">
        <v>5.6539756999999999E-5</v>
      </c>
      <c r="H240" s="172">
        <v>6.7454417999999998E-6</v>
      </c>
      <c r="I240" s="172">
        <v>1.0757248E-3</v>
      </c>
      <c r="J240" s="172">
        <v>5.4129000999999998E-9</v>
      </c>
      <c r="K240" s="172">
        <v>0</v>
      </c>
      <c r="L240" s="172">
        <v>0</v>
      </c>
      <c r="M240" s="172">
        <v>0</v>
      </c>
      <c r="N240" s="172">
        <v>0</v>
      </c>
      <c r="O240" s="52">
        <f t="shared" si="7"/>
        <v>1.8522010370370368E-2</v>
      </c>
      <c r="P240" s="173">
        <v>5.3952795000000004E-4</v>
      </c>
      <c r="Q240" s="173">
        <v>2.0949679E-4</v>
      </c>
      <c r="R240" s="173">
        <v>8.3106948000000001E-8</v>
      </c>
      <c r="S240" s="173">
        <v>2.3671661999999998E-9</v>
      </c>
      <c r="T240" s="173">
        <v>1.1323588999999999E-6</v>
      </c>
      <c r="U240" s="173">
        <v>1.4034796000000001E-5</v>
      </c>
      <c r="V240" s="173">
        <v>6.3707692000000005E-5</v>
      </c>
      <c r="W240" s="173">
        <v>1.1500256E-5</v>
      </c>
      <c r="X240" s="173">
        <v>1.4700661000000001E-4</v>
      </c>
      <c r="Y240" s="173">
        <v>9.2563929999999999E-5</v>
      </c>
      <c r="Z240" s="173">
        <v>0</v>
      </c>
      <c r="AA240" s="173">
        <v>0</v>
      </c>
      <c r="AB240" s="173">
        <v>0</v>
      </c>
      <c r="AC240" s="173">
        <v>4.1365826000000003E-11</v>
      </c>
      <c r="AD240" s="172"/>
    </row>
    <row r="241" spans="1:29" x14ac:dyDescent="0.25">
      <c r="A241" s="1" t="s">
        <v>6408</v>
      </c>
    </row>
    <row r="242" spans="1:29" x14ac:dyDescent="0.25">
      <c r="A242" t="s">
        <v>2622</v>
      </c>
      <c r="B242" s="159" t="s">
        <v>6409</v>
      </c>
      <c r="C242" s="159">
        <v>2.6901936000000001E-2</v>
      </c>
      <c r="D242" s="159">
        <v>1.6937394000000001E-2</v>
      </c>
      <c r="E242" s="159">
        <v>8.1791760999999994E-3</v>
      </c>
      <c r="F242" s="159">
        <v>9.5194696999999996E-7</v>
      </c>
      <c r="G242" s="159">
        <v>5.6376823000000003E-4</v>
      </c>
      <c r="H242" s="159">
        <v>3.1188595999999999E-4</v>
      </c>
      <c r="I242" s="159">
        <v>9.0845388999999995E-4</v>
      </c>
      <c r="J242" s="159">
        <v>3.0575476999999999E-7</v>
      </c>
      <c r="K242" s="159">
        <v>0</v>
      </c>
      <c r="L242" s="159">
        <v>0</v>
      </c>
      <c r="M242" s="159">
        <v>0</v>
      </c>
      <c r="N242" s="159">
        <v>0</v>
      </c>
      <c r="O242" s="52">
        <f t="shared" si="7"/>
        <v>0.12546217777777777</v>
      </c>
      <c r="P242" s="173">
        <v>2.1037035999999999E-3</v>
      </c>
      <c r="Q242" s="173">
        <v>1.4165902E-3</v>
      </c>
      <c r="R242" s="173">
        <v>2.1652227999999999E-7</v>
      </c>
      <c r="S242" s="173">
        <v>2.1852281E-8</v>
      </c>
      <c r="T242" s="173">
        <v>1.9944921E-5</v>
      </c>
      <c r="U242" s="173">
        <v>7.5490814999999993E-5</v>
      </c>
      <c r="V242" s="173">
        <v>4.6559681000000002E-5</v>
      </c>
      <c r="W242" s="173">
        <v>2.0342846E-4</v>
      </c>
      <c r="X242" s="173">
        <v>1.0453159999999999E-4</v>
      </c>
      <c r="Y242" s="173">
        <v>2.3691952E-4</v>
      </c>
      <c r="Z242" s="173">
        <v>0</v>
      </c>
      <c r="AA242" s="173">
        <v>0</v>
      </c>
      <c r="AB242" s="173">
        <v>0</v>
      </c>
      <c r="AC242" s="173">
        <v>7.7794589000000003E-11</v>
      </c>
    </row>
    <row r="243" spans="1:29" x14ac:dyDescent="0.25">
      <c r="A243" t="s">
        <v>1264</v>
      </c>
      <c r="B243" s="159" t="s">
        <v>6410</v>
      </c>
      <c r="C243" s="159">
        <v>4.1591809</v>
      </c>
      <c r="D243" s="159">
        <v>2.6186102999999998</v>
      </c>
      <c r="E243" s="159">
        <v>1.2645436999999999</v>
      </c>
      <c r="F243" s="159">
        <v>1.4717600999999999E-4</v>
      </c>
      <c r="G243" s="159">
        <v>8.7161535999999998E-2</v>
      </c>
      <c r="H243" s="159">
        <v>4.8219210999999998E-2</v>
      </c>
      <c r="I243" s="159">
        <v>0.14045174999999999</v>
      </c>
      <c r="J243" s="159">
        <v>4.7271297000000001E-5</v>
      </c>
      <c r="K243" s="159">
        <v>0</v>
      </c>
      <c r="L243" s="159">
        <v>0</v>
      </c>
      <c r="M243" s="159">
        <v>0</v>
      </c>
      <c r="N243" s="159">
        <v>0</v>
      </c>
      <c r="O243" s="52">
        <f t="shared" si="7"/>
        <v>19.39711333333333</v>
      </c>
      <c r="P243" s="173">
        <v>0.32524365999999999</v>
      </c>
      <c r="Q243" s="173">
        <v>0.21901229999999999</v>
      </c>
      <c r="R243" s="173">
        <v>3.3475485000000001E-5</v>
      </c>
      <c r="S243" s="173">
        <v>3.3784776999999999E-6</v>
      </c>
      <c r="T243" s="173">
        <v>3.0835898000000001E-3</v>
      </c>
      <c r="U243" s="173">
        <v>1.1671277000000001E-2</v>
      </c>
      <c r="V243" s="173">
        <v>7.1983717999999997E-3</v>
      </c>
      <c r="W243" s="173">
        <v>3.1451110999999997E-2</v>
      </c>
      <c r="X243" s="173">
        <v>1.6161135E-2</v>
      </c>
      <c r="Y243" s="173">
        <v>3.6629004999999999E-2</v>
      </c>
      <c r="Z243" s="173">
        <v>0</v>
      </c>
      <c r="AA243" s="173">
        <v>0</v>
      </c>
      <c r="AB243" s="173">
        <v>0</v>
      </c>
      <c r="AC243" s="173">
        <v>1.2027453E-8</v>
      </c>
    </row>
    <row r="244" spans="1:29" x14ac:dyDescent="0.25">
      <c r="A244" t="s">
        <v>2622</v>
      </c>
      <c r="B244" s="159" t="s">
        <v>6411</v>
      </c>
      <c r="C244" s="159">
        <v>1.7529914000000001E-2</v>
      </c>
      <c r="D244" s="159">
        <v>1.1034746E-2</v>
      </c>
      <c r="E244" s="159">
        <v>5.3302896000000004E-3</v>
      </c>
      <c r="F244" s="159">
        <v>6.2019534000000004E-7</v>
      </c>
      <c r="G244" s="159">
        <v>3.6900224999999998E-4</v>
      </c>
      <c r="H244" s="159">
        <v>2.0319431999999999E-4</v>
      </c>
      <c r="I244" s="159">
        <v>5.9185951000000005E-4</v>
      </c>
      <c r="J244" s="159">
        <v>2.0221728E-7</v>
      </c>
      <c r="K244" s="159">
        <v>0</v>
      </c>
      <c r="L244" s="159">
        <v>0</v>
      </c>
      <c r="M244" s="159">
        <v>0</v>
      </c>
      <c r="N244" s="159">
        <v>0</v>
      </c>
      <c r="O244" s="52">
        <f t="shared" si="7"/>
        <v>8.173885925925925E-2</v>
      </c>
      <c r="P244" s="173">
        <v>4.7564694000000003E-3</v>
      </c>
      <c r="Q244" s="173">
        <v>9.2291132000000002E-4</v>
      </c>
      <c r="R244" s="173">
        <v>1.410647E-7</v>
      </c>
      <c r="S244" s="173">
        <v>1.4236804999999999E-8</v>
      </c>
      <c r="T244" s="173">
        <v>1.2994156E-5</v>
      </c>
      <c r="U244" s="173">
        <v>4.9182416000000002E-5</v>
      </c>
      <c r="V244" s="173">
        <v>3.0333724999999999E-5</v>
      </c>
      <c r="W244" s="173">
        <v>1.3253405000000001E-4</v>
      </c>
      <c r="X244" s="173">
        <v>6.8636839000000007E-5</v>
      </c>
      <c r="Y244" s="173">
        <v>1.5435353999999999E-4</v>
      </c>
      <c r="Z244" s="173">
        <v>0</v>
      </c>
      <c r="AA244" s="173">
        <v>0</v>
      </c>
      <c r="AB244" s="173">
        <v>3.3853680000000001E-3</v>
      </c>
      <c r="AC244" s="173">
        <v>5.0683329000000002E-11</v>
      </c>
    </row>
    <row r="245" spans="1:29" x14ac:dyDescent="0.25">
      <c r="A245" t="s">
        <v>2622</v>
      </c>
      <c r="B245" s="159" t="s">
        <v>6412</v>
      </c>
      <c r="C245" s="159">
        <v>0.15680331</v>
      </c>
      <c r="D245" s="159">
        <v>9.8659899999999995E-2</v>
      </c>
      <c r="E245" s="159">
        <v>4.7643497E-2</v>
      </c>
      <c r="F245" s="159">
        <v>5.5450674999999999E-6</v>
      </c>
      <c r="G245" s="159">
        <v>3.3026885E-3</v>
      </c>
      <c r="H245" s="159">
        <v>1.8167280000000001E-3</v>
      </c>
      <c r="I245" s="159">
        <v>5.2917212999999998E-3</v>
      </c>
      <c r="J245" s="159">
        <v>8.3231778999999994E-5</v>
      </c>
      <c r="K245" s="159">
        <v>0</v>
      </c>
      <c r="L245" s="159">
        <v>0</v>
      </c>
      <c r="M245" s="159">
        <v>0</v>
      </c>
      <c r="N245" s="159">
        <v>0</v>
      </c>
      <c r="O245" s="52">
        <f t="shared" si="7"/>
        <v>0.73081407407407395</v>
      </c>
      <c r="P245" s="173">
        <v>1.2255287E-2</v>
      </c>
      <c r="Q245" s="173">
        <v>8.2516026999999992E-3</v>
      </c>
      <c r="R245" s="173">
        <v>1.2612368999999999E-6</v>
      </c>
      <c r="S245" s="173">
        <v>1.27289E-7</v>
      </c>
      <c r="T245" s="173">
        <v>1.1617922E-4</v>
      </c>
      <c r="U245" s="173">
        <v>4.3973211999999998E-4</v>
      </c>
      <c r="V245" s="173">
        <v>2.7120899E-4</v>
      </c>
      <c r="W245" s="173">
        <v>1.1851106000000001E-3</v>
      </c>
      <c r="X245" s="173">
        <v>6.1001432E-4</v>
      </c>
      <c r="Y245" s="173">
        <v>1.3800503E-3</v>
      </c>
      <c r="Z245" s="173">
        <v>0</v>
      </c>
      <c r="AA245" s="173">
        <v>0</v>
      </c>
      <c r="AB245" s="173">
        <v>0</v>
      </c>
      <c r="AC245" s="173">
        <v>4.5315155000000001E-10</v>
      </c>
    </row>
    <row r="246" spans="1:29" x14ac:dyDescent="0.25">
      <c r="A246" t="s">
        <v>1264</v>
      </c>
      <c r="B246" s="159" t="s">
        <v>6413</v>
      </c>
      <c r="C246" s="159">
        <v>24.242545</v>
      </c>
      <c r="D246" s="159">
        <v>15.253325999999999</v>
      </c>
      <c r="E246" s="159">
        <v>7.3659287999999998</v>
      </c>
      <c r="F246" s="159">
        <v>8.5729584E-4</v>
      </c>
      <c r="G246" s="159">
        <v>0.51060006000000002</v>
      </c>
      <c r="H246" s="159">
        <v>0.28087545000000003</v>
      </c>
      <c r="I246" s="159">
        <v>0.81812722999999998</v>
      </c>
      <c r="J246" s="159">
        <v>1.2830204E-2</v>
      </c>
      <c r="K246" s="159">
        <v>0</v>
      </c>
      <c r="L246" s="159">
        <v>0</v>
      </c>
      <c r="M246" s="159">
        <v>0</v>
      </c>
      <c r="N246" s="159">
        <v>0</v>
      </c>
      <c r="O246" s="52">
        <f t="shared" si="7"/>
        <v>112.98759999999999</v>
      </c>
      <c r="P246" s="173">
        <v>1.8947296</v>
      </c>
      <c r="Q246" s="173">
        <v>1.2757400999999999</v>
      </c>
      <c r="R246" s="173">
        <v>1.9499369E-4</v>
      </c>
      <c r="S246" s="173">
        <v>1.9679530999999998E-5</v>
      </c>
      <c r="T246" s="173">
        <v>1.7961903000000001E-2</v>
      </c>
      <c r="U246" s="173">
        <v>6.7984839000000005E-2</v>
      </c>
      <c r="V246" s="173">
        <v>4.1930298999999997E-2</v>
      </c>
      <c r="W246" s="173">
        <v>0.1832241</v>
      </c>
      <c r="X246" s="173">
        <v>9.4310814000000007E-2</v>
      </c>
      <c r="Y246" s="173">
        <v>0.21336284999999999</v>
      </c>
      <c r="Z246" s="173">
        <v>0</v>
      </c>
      <c r="AA246" s="173">
        <v>0</v>
      </c>
      <c r="AB246" s="173">
        <v>0</v>
      </c>
      <c r="AC246" s="173">
        <v>7.0059551000000006E-8</v>
      </c>
    </row>
    <row r="247" spans="1:29" x14ac:dyDescent="0.25">
      <c r="A247" s="1" t="s">
        <v>6414</v>
      </c>
    </row>
    <row r="248" spans="1:29" x14ac:dyDescent="0.25">
      <c r="A248" t="s">
        <v>2622</v>
      </c>
      <c r="B248" s="159" t="s">
        <v>6415</v>
      </c>
      <c r="C248" s="159">
        <v>2.3713417000000001E-2</v>
      </c>
      <c r="D248" s="159">
        <v>1.1784179000000001E-2</v>
      </c>
      <c r="E248" s="159">
        <v>7.5251696999999998E-3</v>
      </c>
      <c r="F248" s="159">
        <v>1.6346418000000001E-3</v>
      </c>
      <c r="G248" s="159">
        <v>1.0392356E-4</v>
      </c>
      <c r="H248" s="159">
        <v>6.7602645000000005E-5</v>
      </c>
      <c r="I248" s="159">
        <v>2.5977286999999999E-3</v>
      </c>
      <c r="J248" s="159">
        <v>1.7160929E-7</v>
      </c>
      <c r="K248" s="159">
        <v>0</v>
      </c>
      <c r="L248" s="159">
        <v>0</v>
      </c>
      <c r="M248" s="159">
        <v>0</v>
      </c>
      <c r="N248" s="159">
        <v>0</v>
      </c>
      <c r="O248" s="52">
        <f t="shared" si="7"/>
        <v>8.7290214814814818E-2</v>
      </c>
      <c r="P248" s="173">
        <v>1.2331844999999999E-2</v>
      </c>
      <c r="Q248" s="173">
        <v>9.7668727999999992E-4</v>
      </c>
      <c r="R248" s="173">
        <v>1.9580033E-7</v>
      </c>
      <c r="S248" s="173">
        <v>5.7162435000000002E-8</v>
      </c>
      <c r="T248" s="173">
        <v>2.4066892999999999E-5</v>
      </c>
      <c r="U248" s="173">
        <v>6.2826419000000004E-5</v>
      </c>
      <c r="V248" s="173">
        <v>1.0327345E-2</v>
      </c>
      <c r="W248" s="173">
        <v>4.9687856999999998E-5</v>
      </c>
      <c r="X248" s="173">
        <v>3.9960058999999998E-5</v>
      </c>
      <c r="Y248" s="173">
        <v>7.8165883999999997E-4</v>
      </c>
      <c r="Z248" s="173">
        <v>0</v>
      </c>
      <c r="AA248" s="173">
        <v>0</v>
      </c>
      <c r="AB248" s="173">
        <v>6.9359328999999998E-5</v>
      </c>
      <c r="AC248" s="173">
        <v>9.4725554000000008E-10</v>
      </c>
    </row>
    <row r="249" spans="1:29" x14ac:dyDescent="0.25">
      <c r="A249" t="s">
        <v>2622</v>
      </c>
      <c r="B249" s="159" t="s">
        <v>6416</v>
      </c>
      <c r="C249" s="159">
        <v>5.2857700000000001E-2</v>
      </c>
      <c r="D249" s="159">
        <v>2.5394336E-2</v>
      </c>
      <c r="E249" s="159">
        <v>1.7156131000000002E-2</v>
      </c>
      <c r="F249" s="159">
        <v>3.1296028999999999E-3</v>
      </c>
      <c r="G249" s="159">
        <v>1.8513235E-4</v>
      </c>
      <c r="H249" s="159">
        <v>1.2726171E-4</v>
      </c>
      <c r="I249" s="159">
        <v>6.8639199000000003E-3</v>
      </c>
      <c r="J249" s="159">
        <v>1.3160094999999999E-6</v>
      </c>
      <c r="K249" s="159">
        <v>0</v>
      </c>
      <c r="L249" s="159">
        <v>0</v>
      </c>
      <c r="M249" s="159">
        <v>0</v>
      </c>
      <c r="N249" s="159">
        <v>0</v>
      </c>
      <c r="O249" s="52">
        <f t="shared" si="7"/>
        <v>0.18810619259259259</v>
      </c>
      <c r="P249" s="173">
        <v>2.4105364000000001E-2</v>
      </c>
      <c r="Q249" s="173">
        <v>2.1086427999999998E-3</v>
      </c>
      <c r="R249" s="173">
        <v>4.5641035999999998E-7</v>
      </c>
      <c r="S249" s="173">
        <v>1.1263754E-7</v>
      </c>
      <c r="T249" s="173">
        <v>4.7281212999999999E-5</v>
      </c>
      <c r="U249" s="173">
        <v>1.3056122E-4</v>
      </c>
      <c r="V249" s="173">
        <v>1.9856485E-2</v>
      </c>
      <c r="W249" s="173">
        <v>9.8762671999999999E-5</v>
      </c>
      <c r="X249" s="173">
        <v>2.8079793000000003E-4</v>
      </c>
      <c r="Y249" s="173">
        <v>1.5821234999999999E-3</v>
      </c>
      <c r="Z249" s="173">
        <v>0</v>
      </c>
      <c r="AA249" s="173">
        <v>0</v>
      </c>
      <c r="AB249" s="173">
        <v>1.3923405999999999E-7</v>
      </c>
      <c r="AC249" s="173">
        <v>1.7842007999999999E-9</v>
      </c>
    </row>
    <row r="250" spans="1:29" x14ac:dyDescent="0.25">
      <c r="A250" t="s">
        <v>2622</v>
      </c>
      <c r="B250" s="159" t="s">
        <v>6417</v>
      </c>
      <c r="C250" s="159">
        <v>1.9419665E-3</v>
      </c>
      <c r="D250" s="159">
        <v>9.4343236999999995E-4</v>
      </c>
      <c r="E250" s="159">
        <v>5.6077343E-4</v>
      </c>
      <c r="F250" s="159">
        <v>1.8957584E-6</v>
      </c>
      <c r="G250" s="159">
        <v>8.0718673000000003E-5</v>
      </c>
      <c r="H250" s="159">
        <v>6.8249623999999999E-6</v>
      </c>
      <c r="I250" s="159">
        <v>3.4816339999999999E-4</v>
      </c>
      <c r="J250" s="159">
        <v>1.5787293999999999E-7</v>
      </c>
      <c r="K250" s="159">
        <v>0</v>
      </c>
      <c r="L250" s="159">
        <v>0</v>
      </c>
      <c r="M250" s="159">
        <v>0</v>
      </c>
      <c r="N250" s="159">
        <v>0</v>
      </c>
      <c r="O250" s="52">
        <f t="shared" si="7"/>
        <v>6.9883879259259249E-3</v>
      </c>
      <c r="P250" s="173">
        <v>2.4117746E-4</v>
      </c>
      <c r="Q250" s="173">
        <v>7.8906711999999994E-5</v>
      </c>
      <c r="R250" s="173">
        <v>1.5660713000000002E-8</v>
      </c>
      <c r="S250" s="173">
        <v>1.1391064999999999E-9</v>
      </c>
      <c r="T250" s="173">
        <v>6.8269792999999995E-7</v>
      </c>
      <c r="U250" s="173">
        <v>2.9122187999999998E-6</v>
      </c>
      <c r="V250" s="173">
        <v>2.1192173999999999E-5</v>
      </c>
      <c r="W250" s="173">
        <v>9.5410769999999996E-6</v>
      </c>
      <c r="X250" s="173">
        <v>2.3335841E-5</v>
      </c>
      <c r="Y250" s="173">
        <v>3.5230595999999997E-5</v>
      </c>
      <c r="Z250" s="173">
        <v>0</v>
      </c>
      <c r="AA250" s="173">
        <v>0</v>
      </c>
      <c r="AB250" s="173">
        <v>6.9359328999999998E-5</v>
      </c>
      <c r="AC250" s="173">
        <v>1.3786627E-11</v>
      </c>
    </row>
    <row r="251" spans="1:29" x14ac:dyDescent="0.25">
      <c r="A251" t="s">
        <v>2622</v>
      </c>
      <c r="B251" s="159" t="s">
        <v>6418</v>
      </c>
      <c r="C251" s="159">
        <v>2.4719179E-3</v>
      </c>
      <c r="D251" s="159">
        <v>1.0865725E-3</v>
      </c>
      <c r="E251" s="159">
        <v>8.1458498999999998E-4</v>
      </c>
      <c r="F251" s="159">
        <v>2.5572261000000001E-7</v>
      </c>
      <c r="G251" s="159">
        <v>4.2769999999999999E-5</v>
      </c>
      <c r="H251" s="159">
        <v>3.2929841999999999E-6</v>
      </c>
      <c r="I251" s="159">
        <v>5.2419798E-4</v>
      </c>
      <c r="J251" s="159">
        <v>2.4373265E-7</v>
      </c>
      <c r="K251" s="159">
        <v>0</v>
      </c>
      <c r="L251" s="159">
        <v>0</v>
      </c>
      <c r="M251" s="159">
        <v>0</v>
      </c>
      <c r="N251" s="159">
        <v>0</v>
      </c>
      <c r="O251" s="52">
        <f t="shared" si="7"/>
        <v>8.0486851851851848E-3</v>
      </c>
      <c r="P251" s="173">
        <v>2.1091046E-4</v>
      </c>
      <c r="Q251" s="173">
        <v>9.1000617000000004E-5</v>
      </c>
      <c r="R251" s="173">
        <v>2.3325382000000001E-8</v>
      </c>
      <c r="S251" s="173">
        <v>1.1660440000000001E-9</v>
      </c>
      <c r="T251" s="173">
        <v>5.5398387000000005E-7</v>
      </c>
      <c r="U251" s="173">
        <v>3.8033427999999999E-6</v>
      </c>
      <c r="V251" s="173">
        <v>1.9624759999999999E-5</v>
      </c>
      <c r="W251" s="173">
        <v>5.8641014000000003E-6</v>
      </c>
      <c r="X251" s="173">
        <v>4.4791783E-5</v>
      </c>
      <c r="Y251" s="173">
        <v>4.5108124999999998E-5</v>
      </c>
      <c r="Z251" s="173">
        <v>0</v>
      </c>
      <c r="AA251" s="173">
        <v>0</v>
      </c>
      <c r="AB251" s="173">
        <v>1.3923405999999999E-7</v>
      </c>
      <c r="AC251" s="173">
        <v>2.0158497E-11</v>
      </c>
    </row>
    <row r="252" spans="1:29" x14ac:dyDescent="0.25">
      <c r="A252" t="s">
        <v>2622</v>
      </c>
      <c r="B252" s="159" t="s">
        <v>6419</v>
      </c>
      <c r="C252" s="159">
        <v>1.9419665E-3</v>
      </c>
      <c r="D252" s="159">
        <v>9.4343236999999995E-4</v>
      </c>
      <c r="E252" s="159">
        <v>5.6077343E-4</v>
      </c>
      <c r="F252" s="159">
        <v>1.8957584E-6</v>
      </c>
      <c r="G252" s="159">
        <v>8.0718673000000003E-5</v>
      </c>
      <c r="H252" s="159">
        <v>6.8249623999999999E-6</v>
      </c>
      <c r="I252" s="159">
        <v>3.4816339999999999E-4</v>
      </c>
      <c r="J252" s="159">
        <v>1.5787293999999999E-7</v>
      </c>
      <c r="K252" s="159">
        <v>0</v>
      </c>
      <c r="L252" s="159">
        <v>0</v>
      </c>
      <c r="M252" s="159">
        <v>0</v>
      </c>
      <c r="N252" s="159">
        <v>0</v>
      </c>
      <c r="O252" s="52">
        <f t="shared" si="7"/>
        <v>6.9883879259259249E-3</v>
      </c>
      <c r="P252" s="173">
        <v>2.4117746E-4</v>
      </c>
      <c r="Q252" s="173">
        <v>7.8906711999999994E-5</v>
      </c>
      <c r="R252" s="173">
        <v>1.5660713000000002E-8</v>
      </c>
      <c r="S252" s="173">
        <v>1.1391064999999999E-9</v>
      </c>
      <c r="T252" s="173">
        <v>6.8269792999999995E-7</v>
      </c>
      <c r="U252" s="173">
        <v>2.9122187999999998E-6</v>
      </c>
      <c r="V252" s="173">
        <v>2.1192173999999999E-5</v>
      </c>
      <c r="W252" s="173">
        <v>9.5410769999999996E-6</v>
      </c>
      <c r="X252" s="173">
        <v>2.3335841E-5</v>
      </c>
      <c r="Y252" s="173">
        <v>3.5230595999999997E-5</v>
      </c>
      <c r="Z252" s="173">
        <v>0</v>
      </c>
      <c r="AA252" s="173">
        <v>0</v>
      </c>
      <c r="AB252" s="173">
        <v>6.9359328999999998E-5</v>
      </c>
      <c r="AC252" s="173">
        <v>1.3786627E-11</v>
      </c>
    </row>
    <row r="253" spans="1:29" x14ac:dyDescent="0.25">
      <c r="A253" t="s">
        <v>2622</v>
      </c>
      <c r="B253" s="159" t="s">
        <v>6420</v>
      </c>
      <c r="C253" s="159">
        <v>2.2143638E-2</v>
      </c>
      <c r="D253" s="159">
        <v>1.0584374000000001E-2</v>
      </c>
      <c r="E253" s="159">
        <v>7.2189602E-3</v>
      </c>
      <c r="F253" s="159">
        <v>1.0892688000000001E-3</v>
      </c>
      <c r="G253" s="159">
        <v>1.0570018999999999E-4</v>
      </c>
      <c r="H253" s="159">
        <v>5.0521927000000002E-5</v>
      </c>
      <c r="I253" s="159">
        <v>3.0940630000000002E-3</v>
      </c>
      <c r="J253" s="159">
        <v>7.4953454999999995E-7</v>
      </c>
      <c r="K253" s="159">
        <v>0</v>
      </c>
      <c r="L253" s="159">
        <v>0</v>
      </c>
      <c r="M253" s="159">
        <v>0</v>
      </c>
      <c r="N253" s="159">
        <v>0</v>
      </c>
      <c r="O253" s="52">
        <f t="shared" si="7"/>
        <v>7.840277037037037E-2</v>
      </c>
      <c r="P253" s="173">
        <v>8.7129175000000003E-3</v>
      </c>
      <c r="Q253" s="173">
        <v>8.7972650999999997E-4</v>
      </c>
      <c r="R253" s="173">
        <v>1.9390158E-7</v>
      </c>
      <c r="S253" s="173">
        <v>4.0894401000000001E-8</v>
      </c>
      <c r="T253" s="173">
        <v>1.7273576000000001E-5</v>
      </c>
      <c r="U253" s="173">
        <v>5.2343285999999999E-5</v>
      </c>
      <c r="V253" s="173">
        <v>6.9329652000000002E-3</v>
      </c>
      <c r="W253" s="173">
        <v>4.2013903999999999E-5</v>
      </c>
      <c r="X253" s="173">
        <v>1.5340904E-4</v>
      </c>
      <c r="Y253" s="173">
        <v>6.3481123000000005E-4</v>
      </c>
      <c r="Z253" s="173">
        <v>0</v>
      </c>
      <c r="AA253" s="173">
        <v>0</v>
      </c>
      <c r="AB253" s="173">
        <v>1.3923405999999999E-7</v>
      </c>
      <c r="AC253" s="173">
        <v>6.8362257999999998E-10</v>
      </c>
    </row>
  </sheetData>
  <phoneticPr fontId="1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1"/>
  <sheetViews>
    <sheetView zoomScale="75" workbookViewId="0">
      <pane ySplit="3" topLeftCell="A76" activePane="bottomLeft" state="frozenSplit"/>
      <selection sqref="A1:IV3"/>
      <selection pane="bottomLeft" activeCell="F4" sqref="F4"/>
    </sheetView>
  </sheetViews>
  <sheetFormatPr defaultRowHeight="12.6" customHeight="1" x14ac:dyDescent="0.25"/>
  <cols>
    <col min="1" max="1" width="35.44140625" customWidth="1"/>
    <col min="2" max="2" width="7.6640625" customWidth="1"/>
    <col min="3" max="3" width="10" customWidth="1"/>
    <col min="4" max="4" width="11.5546875" customWidth="1"/>
    <col min="5" max="5" width="10.5546875" customWidth="1"/>
    <col min="6" max="6" width="67.88671875" customWidth="1"/>
  </cols>
  <sheetData>
    <row r="1" spans="1:6" ht="12.6" customHeight="1" x14ac:dyDescent="0.25">
      <c r="A1" s="78" t="s">
        <v>4650</v>
      </c>
      <c r="B1" s="80"/>
      <c r="C1" s="86" t="s">
        <v>2125</v>
      </c>
      <c r="D1" s="86" t="s">
        <v>2125</v>
      </c>
      <c r="E1" s="55" t="s">
        <v>3470</v>
      </c>
      <c r="F1" s="78"/>
    </row>
    <row r="2" spans="1:6" ht="12.6" customHeight="1" x14ac:dyDescent="0.25">
      <c r="A2" s="79"/>
      <c r="B2" s="80"/>
      <c r="C2" s="87" t="s">
        <v>4651</v>
      </c>
      <c r="D2" s="87" t="s">
        <v>4652</v>
      </c>
      <c r="E2" s="56" t="s">
        <v>2125</v>
      </c>
      <c r="F2" s="79"/>
    </row>
    <row r="3" spans="1:6" ht="14.25" customHeight="1" x14ac:dyDescent="0.25">
      <c r="A3" s="80"/>
      <c r="B3" s="80" t="s">
        <v>5396</v>
      </c>
      <c r="C3" s="81" t="s">
        <v>5397</v>
      </c>
      <c r="D3" s="81" t="s">
        <v>5397</v>
      </c>
      <c r="E3" s="47" t="s">
        <v>5397</v>
      </c>
      <c r="F3" s="80" t="s">
        <v>4653</v>
      </c>
    </row>
    <row r="4" spans="1:6" s="3" customFormat="1" ht="12.6" customHeight="1" x14ac:dyDescent="0.25">
      <c r="A4" s="42" t="s">
        <v>4471</v>
      </c>
      <c r="B4" s="15"/>
      <c r="C4" s="15"/>
      <c r="D4" s="324"/>
      <c r="E4" s="15"/>
      <c r="F4" s="324"/>
    </row>
    <row r="5" spans="1:6" ht="12.6" customHeight="1" x14ac:dyDescent="0.25">
      <c r="A5" s="3" t="s">
        <v>4378</v>
      </c>
      <c r="B5" s="12" t="s">
        <v>5770</v>
      </c>
      <c r="C5" s="88">
        <v>0.22</v>
      </c>
      <c r="D5" s="12"/>
      <c r="E5" s="7">
        <v>0.2218695</v>
      </c>
      <c r="F5" s="12" t="s">
        <v>3306</v>
      </c>
    </row>
    <row r="6" spans="1:6" ht="12.6" customHeight="1" x14ac:dyDescent="0.25">
      <c r="A6" s="3" t="s">
        <v>4379</v>
      </c>
      <c r="B6" s="12" t="s">
        <v>5770</v>
      </c>
      <c r="C6" s="8">
        <f t="shared" ref="C6:C12" si="0">E6-D6</f>
        <v>0.12990589</v>
      </c>
      <c r="D6" s="12"/>
      <c r="E6" s="7">
        <v>0.12990589</v>
      </c>
      <c r="F6" s="12" t="s">
        <v>3306</v>
      </c>
    </row>
    <row r="7" spans="1:6" ht="12.6" customHeight="1" x14ac:dyDescent="0.25">
      <c r="A7" s="3" t="s">
        <v>4380</v>
      </c>
      <c r="B7" s="12" t="s">
        <v>5770</v>
      </c>
      <c r="C7" s="8">
        <f t="shared" si="0"/>
        <v>0.11528963</v>
      </c>
      <c r="D7" s="12"/>
      <c r="E7" s="7">
        <v>0.11528963</v>
      </c>
      <c r="F7" s="12" t="s">
        <v>3306</v>
      </c>
    </row>
    <row r="8" spans="1:6" ht="12.6" customHeight="1" x14ac:dyDescent="0.25">
      <c r="A8" s="3" t="s">
        <v>4381</v>
      </c>
      <c r="B8" s="12" t="s">
        <v>5770</v>
      </c>
      <c r="C8" s="8">
        <f t="shared" si="0"/>
        <v>0.1070388</v>
      </c>
      <c r="D8" s="12"/>
      <c r="E8" s="7">
        <v>0.1070388</v>
      </c>
      <c r="F8" s="12" t="s">
        <v>3306</v>
      </c>
    </row>
    <row r="9" spans="1:6" ht="12.6" customHeight="1" x14ac:dyDescent="0.25">
      <c r="A9" s="3" t="s">
        <v>1703</v>
      </c>
      <c r="B9" s="12" t="s">
        <v>5770</v>
      </c>
      <c r="C9" s="8">
        <f t="shared" si="0"/>
        <v>0.25006982</v>
      </c>
      <c r="D9" s="12"/>
      <c r="E9" s="7">
        <v>0.25006982</v>
      </c>
      <c r="F9" s="12" t="s">
        <v>3306</v>
      </c>
    </row>
    <row r="10" spans="1:6" ht="12.6" customHeight="1" x14ac:dyDescent="0.25">
      <c r="A10" s="3" t="s">
        <v>1704</v>
      </c>
      <c r="B10" s="12" t="s">
        <v>5770</v>
      </c>
      <c r="C10" s="8">
        <f t="shared" si="0"/>
        <v>0.14535202999999999</v>
      </c>
      <c r="D10" s="12"/>
      <c r="E10" s="7">
        <v>0.14535202999999999</v>
      </c>
      <c r="F10" s="12" t="s">
        <v>3306</v>
      </c>
    </row>
    <row r="11" spans="1:6" ht="12.6" customHeight="1" x14ac:dyDescent="0.25">
      <c r="A11" s="3" t="s">
        <v>1705</v>
      </c>
      <c r="B11" s="12" t="s">
        <v>5770</v>
      </c>
      <c r="C11" s="8">
        <f t="shared" si="0"/>
        <v>0.15938139000000001</v>
      </c>
      <c r="D11" s="69"/>
      <c r="E11" s="7">
        <v>0.15938139000000001</v>
      </c>
      <c r="F11" s="12" t="s">
        <v>3306</v>
      </c>
    </row>
    <row r="12" spans="1:6" ht="12.6" customHeight="1" x14ac:dyDescent="0.25">
      <c r="A12" s="3" t="s">
        <v>3307</v>
      </c>
      <c r="B12" s="12" t="s">
        <v>5770</v>
      </c>
      <c r="C12" s="8">
        <f t="shared" si="0"/>
        <v>5.9672360000000001E-2</v>
      </c>
      <c r="D12" s="8"/>
      <c r="E12" s="7">
        <v>5.9672360000000001E-2</v>
      </c>
      <c r="F12" s="12" t="s">
        <v>3306</v>
      </c>
    </row>
    <row r="13" spans="1:6" ht="12.6" customHeight="1" x14ac:dyDescent="0.25">
      <c r="A13" s="3" t="s">
        <v>1706</v>
      </c>
      <c r="B13" s="12" t="s">
        <v>2622</v>
      </c>
      <c r="C13" s="8">
        <f t="shared" ref="C13:C21" si="1">E13-D13</f>
        <v>1.16018234</v>
      </c>
      <c r="D13" s="8">
        <v>0.96463125999999999</v>
      </c>
      <c r="E13" s="7">
        <v>2.1248136</v>
      </c>
      <c r="F13" s="12" t="s">
        <v>3306</v>
      </c>
    </row>
    <row r="14" spans="1:6" ht="12.6" customHeight="1" x14ac:dyDescent="0.25">
      <c r="A14" s="3" t="s">
        <v>1707</v>
      </c>
      <c r="B14" s="12" t="s">
        <v>2622</v>
      </c>
      <c r="C14" s="8">
        <f t="shared" si="1"/>
        <v>0.92770515999999992</v>
      </c>
      <c r="D14" s="8">
        <v>0.44780893999999999</v>
      </c>
      <c r="E14" s="7">
        <v>1.3755141</v>
      </c>
      <c r="F14" s="12" t="s">
        <v>3306</v>
      </c>
    </row>
    <row r="15" spans="1:6" ht="12.6" customHeight="1" x14ac:dyDescent="0.25">
      <c r="A15" s="3" t="s">
        <v>5291</v>
      </c>
      <c r="B15" s="12" t="s">
        <v>2622</v>
      </c>
      <c r="C15" s="8">
        <f t="shared" si="1"/>
        <v>1.0461858939999999</v>
      </c>
      <c r="D15" s="8">
        <v>5.4434506000000001E-2</v>
      </c>
      <c r="E15" s="7">
        <v>1.1006203999999999</v>
      </c>
      <c r="F15" s="12" t="s">
        <v>3306</v>
      </c>
    </row>
    <row r="16" spans="1:6" ht="12.6" customHeight="1" x14ac:dyDescent="0.25">
      <c r="A16" s="3" t="s">
        <v>5292</v>
      </c>
      <c r="B16" s="12" t="s">
        <v>2622</v>
      </c>
      <c r="C16" s="8">
        <f t="shared" si="1"/>
        <v>0.17653427599999999</v>
      </c>
      <c r="D16" s="8">
        <v>1.2602239999999999E-3</v>
      </c>
      <c r="E16" s="7">
        <v>0.17779449999999999</v>
      </c>
      <c r="F16" s="12" t="s">
        <v>3306</v>
      </c>
    </row>
    <row r="17" spans="1:6" ht="12.6" customHeight="1" x14ac:dyDescent="0.25">
      <c r="A17" s="3" t="s">
        <v>5293</v>
      </c>
      <c r="B17" s="12" t="s">
        <v>2622</v>
      </c>
      <c r="C17" s="8">
        <f t="shared" si="1"/>
        <v>0.1091049603</v>
      </c>
      <c r="D17" s="8">
        <v>4.2022897000000003E-3</v>
      </c>
      <c r="E17" s="7">
        <v>0.11330725</v>
      </c>
      <c r="F17" s="12" t="s">
        <v>3306</v>
      </c>
    </row>
    <row r="18" spans="1:6" ht="12.6" customHeight="1" x14ac:dyDescent="0.25">
      <c r="A18" s="3" t="s">
        <v>5294</v>
      </c>
      <c r="B18" s="12" t="s">
        <v>2622</v>
      </c>
      <c r="C18" s="8">
        <f t="shared" si="1"/>
        <v>4.97442762E-2</v>
      </c>
      <c r="D18" s="8">
        <v>2.0991807999999998E-3</v>
      </c>
      <c r="E18" s="7">
        <v>5.1843457000000003E-2</v>
      </c>
      <c r="F18" s="12" t="s">
        <v>3306</v>
      </c>
    </row>
    <row r="19" spans="1:6" ht="12.6" customHeight="1" x14ac:dyDescent="0.25">
      <c r="A19" s="3" t="s">
        <v>3308</v>
      </c>
      <c r="B19" s="12" t="s">
        <v>5770</v>
      </c>
      <c r="C19" s="8">
        <f t="shared" si="1"/>
        <v>2.9062621E-2</v>
      </c>
      <c r="D19" s="8"/>
      <c r="E19" s="7">
        <v>2.9062621E-2</v>
      </c>
      <c r="F19" s="12" t="s">
        <v>3306</v>
      </c>
    </row>
    <row r="20" spans="1:6" ht="12.6" customHeight="1" x14ac:dyDescent="0.25">
      <c r="A20" s="3" t="s">
        <v>3309</v>
      </c>
      <c r="B20" s="12" t="s">
        <v>5770</v>
      </c>
      <c r="C20" s="8">
        <f t="shared" si="1"/>
        <v>1.2050854</v>
      </c>
      <c r="D20" s="8"/>
      <c r="E20" s="7">
        <v>1.2050854</v>
      </c>
      <c r="F20" s="12" t="s">
        <v>3306</v>
      </c>
    </row>
    <row r="21" spans="1:6" ht="12.6" customHeight="1" x14ac:dyDescent="0.25">
      <c r="A21" s="3" t="s">
        <v>5295</v>
      </c>
      <c r="B21" s="12" t="s">
        <v>5770</v>
      </c>
      <c r="C21" s="8">
        <f t="shared" si="1"/>
        <v>0.13613132</v>
      </c>
      <c r="D21" s="8"/>
      <c r="E21" s="7">
        <v>0.13613132</v>
      </c>
      <c r="F21" s="12" t="s">
        <v>3306</v>
      </c>
    </row>
    <row r="22" spans="1:6" ht="12.6" customHeight="1" x14ac:dyDescent="0.25">
      <c r="A22" s="12"/>
      <c r="B22" s="12"/>
      <c r="C22" s="8"/>
      <c r="D22" s="12"/>
      <c r="E22" s="12"/>
      <c r="F22" s="12"/>
    </row>
    <row r="23" spans="1:6" ht="12.6" customHeight="1" x14ac:dyDescent="0.25">
      <c r="A23" s="41" t="s">
        <v>4470</v>
      </c>
      <c r="B23" s="12"/>
      <c r="C23" s="12"/>
      <c r="D23" s="12"/>
      <c r="E23" s="12"/>
      <c r="F23" s="12"/>
    </row>
    <row r="24" spans="1:6" ht="12.6" customHeight="1" x14ac:dyDescent="0.25">
      <c r="A24" s="74" t="s">
        <v>5455</v>
      </c>
      <c r="B24" s="12" t="s">
        <v>5770</v>
      </c>
      <c r="C24" s="8">
        <f>E24-D24</f>
        <v>2.2923974999999999</v>
      </c>
      <c r="D24" s="8">
        <v>1.6845281000000001</v>
      </c>
      <c r="E24" s="75">
        <v>3.9769255999999999</v>
      </c>
      <c r="F24" s="12" t="s">
        <v>3306</v>
      </c>
    </row>
    <row r="25" spans="1:6" ht="12.6" customHeight="1" x14ac:dyDescent="0.25">
      <c r="A25" s="74" t="s">
        <v>4247</v>
      </c>
      <c r="B25" s="12" t="s">
        <v>5770</v>
      </c>
      <c r="C25" s="8">
        <f>E25-D25</f>
        <v>0.26492339999999998</v>
      </c>
      <c r="D25" s="8">
        <v>0.10378871000000001</v>
      </c>
      <c r="E25" s="75">
        <v>0.36871210999999998</v>
      </c>
      <c r="F25" s="12" t="s">
        <v>3306</v>
      </c>
    </row>
    <row r="26" spans="1:6" ht="12.6" customHeight="1" x14ac:dyDescent="0.25">
      <c r="A26" s="5" t="s">
        <v>5454</v>
      </c>
      <c r="B26" s="12" t="s">
        <v>5770</v>
      </c>
      <c r="C26" s="8">
        <f>E26-D26</f>
        <v>1.5827816000000001</v>
      </c>
      <c r="D26" s="23">
        <v>1.1312693</v>
      </c>
      <c r="E26" s="75">
        <v>2.7140509000000002</v>
      </c>
      <c r="F26" s="12" t="s">
        <v>3306</v>
      </c>
    </row>
    <row r="27" spans="1:6" ht="12.6" customHeight="1" x14ac:dyDescent="0.25">
      <c r="A27" s="74" t="s">
        <v>5296</v>
      </c>
      <c r="B27" s="12" t="s">
        <v>5770</v>
      </c>
      <c r="C27" s="8">
        <f>E27-D27</f>
        <v>2.9029460000000005</v>
      </c>
      <c r="D27" s="23">
        <v>2.1588810999999999</v>
      </c>
      <c r="E27" s="75">
        <v>5.0618271000000004</v>
      </c>
      <c r="F27" s="12" t="s">
        <v>3306</v>
      </c>
    </row>
    <row r="28" spans="1:6" ht="12.6" customHeight="1" x14ac:dyDescent="0.25">
      <c r="A28" s="12" t="s">
        <v>5383</v>
      </c>
      <c r="B28" s="12" t="s">
        <v>5770</v>
      </c>
      <c r="C28" s="8">
        <f>E28-D28</f>
        <v>0.84872610469999998</v>
      </c>
      <c r="D28" s="23">
        <v>2.0209352999999998E-3</v>
      </c>
      <c r="E28" s="75">
        <v>0.85074704000000001</v>
      </c>
      <c r="F28" s="12" t="s">
        <v>3306</v>
      </c>
    </row>
    <row r="29" spans="1:6" ht="12.6" customHeight="1" x14ac:dyDescent="0.25">
      <c r="A29" s="12" t="s">
        <v>5297</v>
      </c>
      <c r="B29" s="12" t="s">
        <v>5770</v>
      </c>
      <c r="C29" s="8">
        <f t="shared" ref="C29:C42" si="2">E29-D29</f>
        <v>1.9901487000000002</v>
      </c>
      <c r="D29" s="23">
        <v>1.2188032</v>
      </c>
      <c r="E29" s="75">
        <v>3.2089519000000002</v>
      </c>
      <c r="F29" s="12" t="s">
        <v>3306</v>
      </c>
    </row>
    <row r="30" spans="1:6" ht="12.6" customHeight="1" x14ac:dyDescent="0.25">
      <c r="A30" s="12" t="s">
        <v>5298</v>
      </c>
      <c r="B30" s="12" t="s">
        <v>5770</v>
      </c>
      <c r="C30" s="60">
        <f t="shared" si="2"/>
        <v>1.0708686000000001</v>
      </c>
      <c r="D30" s="10">
        <v>1.4247441000000001</v>
      </c>
      <c r="E30" s="75">
        <v>2.4956127000000001</v>
      </c>
      <c r="F30" s="12" t="s">
        <v>3306</v>
      </c>
    </row>
    <row r="31" spans="1:6" ht="12.6" customHeight="1" x14ac:dyDescent="0.25">
      <c r="A31" s="12" t="s">
        <v>5299</v>
      </c>
      <c r="B31" s="12" t="s">
        <v>5770</v>
      </c>
      <c r="C31" s="60">
        <f t="shared" si="2"/>
        <v>0.30480308</v>
      </c>
      <c r="D31" s="60">
        <v>0.18066674999999999</v>
      </c>
      <c r="E31" s="75">
        <v>0.48546982999999999</v>
      </c>
      <c r="F31" s="12" t="s">
        <v>3306</v>
      </c>
    </row>
    <row r="32" spans="1:6" ht="12.6" customHeight="1" x14ac:dyDescent="0.25">
      <c r="A32" s="12" t="s">
        <v>375</v>
      </c>
      <c r="B32" s="12" t="s">
        <v>5770</v>
      </c>
      <c r="C32" s="60">
        <f t="shared" si="2"/>
        <v>0.11611264</v>
      </c>
      <c r="D32" s="69"/>
      <c r="E32" s="75">
        <v>0.11611264</v>
      </c>
      <c r="F32" s="12" t="s">
        <v>3306</v>
      </c>
    </row>
    <row r="33" spans="1:6" ht="12.6" customHeight="1" x14ac:dyDescent="0.25">
      <c r="A33" s="12" t="s">
        <v>3662</v>
      </c>
      <c r="B33" s="12" t="s">
        <v>5770</v>
      </c>
      <c r="C33" s="60">
        <f t="shared" si="2"/>
        <v>0.12270025999999999</v>
      </c>
      <c r="D33" s="10">
        <v>4.2689930000000001E-2</v>
      </c>
      <c r="E33" s="75">
        <v>0.16539018999999999</v>
      </c>
      <c r="F33" s="12" t="s">
        <v>3306</v>
      </c>
    </row>
    <row r="34" spans="1:6" ht="12.6" customHeight="1" x14ac:dyDescent="0.25">
      <c r="A34" s="43" t="s">
        <v>5300</v>
      </c>
      <c r="B34" s="12" t="s">
        <v>5770</v>
      </c>
      <c r="C34" s="60">
        <f t="shared" si="2"/>
        <v>6.0176483000000003</v>
      </c>
      <c r="D34" s="60">
        <v>1.7930709</v>
      </c>
      <c r="E34" s="75">
        <v>7.8107192000000003</v>
      </c>
      <c r="F34" s="12" t="s">
        <v>3306</v>
      </c>
    </row>
    <row r="35" spans="1:6" ht="12.6" customHeight="1" x14ac:dyDescent="0.25">
      <c r="A35" s="12" t="s">
        <v>4513</v>
      </c>
      <c r="B35" s="12" t="s">
        <v>5770</v>
      </c>
      <c r="C35" s="60">
        <f t="shared" si="2"/>
        <v>9.6890628999999997</v>
      </c>
      <c r="D35" s="60">
        <v>5.8774310999999999</v>
      </c>
      <c r="E35" s="75">
        <v>15.566494</v>
      </c>
      <c r="F35" s="12" t="s">
        <v>3306</v>
      </c>
    </row>
    <row r="36" spans="1:6" ht="12.6" customHeight="1" x14ac:dyDescent="0.25">
      <c r="A36" s="12" t="s">
        <v>5012</v>
      </c>
      <c r="B36" s="12" t="s">
        <v>5770</v>
      </c>
      <c r="C36" s="60">
        <f t="shared" si="2"/>
        <v>0.79342479999999993</v>
      </c>
      <c r="D36" s="60">
        <v>1.1116348</v>
      </c>
      <c r="E36" s="75">
        <v>1.9050596</v>
      </c>
      <c r="F36" s="12" t="s">
        <v>3306</v>
      </c>
    </row>
    <row r="37" spans="1:6" ht="12.6" customHeight="1" x14ac:dyDescent="0.25">
      <c r="A37" s="12" t="s">
        <v>4512</v>
      </c>
      <c r="B37" s="12" t="s">
        <v>5770</v>
      </c>
      <c r="C37" s="8">
        <f t="shared" si="2"/>
        <v>0.20953865999999999</v>
      </c>
      <c r="D37" s="12"/>
      <c r="E37" s="75">
        <v>0.20953865999999999</v>
      </c>
      <c r="F37" s="12" t="s">
        <v>3306</v>
      </c>
    </row>
    <row r="38" spans="1:6" ht="12.6" customHeight="1" x14ac:dyDescent="0.25">
      <c r="A38" s="12" t="s">
        <v>3969</v>
      </c>
      <c r="B38" s="12" t="s">
        <v>5770</v>
      </c>
      <c r="C38" s="8">
        <f t="shared" si="2"/>
        <v>0.29170415</v>
      </c>
      <c r="D38" s="12"/>
      <c r="E38" s="75">
        <v>0.29170415</v>
      </c>
      <c r="F38" s="12" t="s">
        <v>3306</v>
      </c>
    </row>
    <row r="39" spans="1:6" ht="12.6" customHeight="1" x14ac:dyDescent="0.25">
      <c r="A39" s="12" t="s">
        <v>1938</v>
      </c>
      <c r="B39" s="12" t="s">
        <v>5770</v>
      </c>
      <c r="C39" s="8">
        <f t="shared" si="2"/>
        <v>3.8877353000000003E-2</v>
      </c>
      <c r="D39" s="12">
        <v>0</v>
      </c>
      <c r="E39" s="75">
        <v>3.8877353000000003E-2</v>
      </c>
      <c r="F39" s="12" t="s">
        <v>3306</v>
      </c>
    </row>
    <row r="40" spans="1:6" ht="12.6" customHeight="1" x14ac:dyDescent="0.25">
      <c r="A40" s="12" t="s">
        <v>5013</v>
      </c>
      <c r="B40" s="12" t="s">
        <v>5770</v>
      </c>
      <c r="C40" s="8">
        <f t="shared" si="2"/>
        <v>2.0164813699999997</v>
      </c>
      <c r="D40" s="52">
        <v>0.18701462999999999</v>
      </c>
      <c r="E40" s="75">
        <v>2.2034959999999999</v>
      </c>
      <c r="F40" s="12" t="s">
        <v>3306</v>
      </c>
    </row>
    <row r="41" spans="1:6" ht="12.6" customHeight="1" x14ac:dyDescent="0.25">
      <c r="A41" s="12" t="s">
        <v>1939</v>
      </c>
      <c r="B41" s="12" t="s">
        <v>5770</v>
      </c>
      <c r="C41" s="8">
        <f t="shared" si="2"/>
        <v>0.17450136999999999</v>
      </c>
      <c r="D41" s="12"/>
      <c r="E41" s="75">
        <v>0.17450136999999999</v>
      </c>
      <c r="F41" s="12" t="s">
        <v>3306</v>
      </c>
    </row>
    <row r="42" spans="1:6" ht="12.6" customHeight="1" x14ac:dyDescent="0.25">
      <c r="A42" s="12" t="s">
        <v>2621</v>
      </c>
      <c r="B42" s="12" t="s">
        <v>5770</v>
      </c>
      <c r="C42" s="8">
        <f t="shared" si="2"/>
        <v>0.27325359999999999</v>
      </c>
      <c r="D42" s="12"/>
      <c r="E42" s="75">
        <v>0.27325359999999999</v>
      </c>
      <c r="F42" s="12" t="s">
        <v>3306</v>
      </c>
    </row>
    <row r="43" spans="1:6" ht="12.6" customHeight="1" x14ac:dyDescent="0.25">
      <c r="A43" s="19" t="s">
        <v>3164</v>
      </c>
      <c r="B43" s="12" t="s">
        <v>5770</v>
      </c>
      <c r="C43" s="8">
        <f t="shared" ref="C43:C55" si="3">E43-D43</f>
        <v>8.2363999999999993E-2</v>
      </c>
      <c r="D43" s="12"/>
      <c r="E43" s="16">
        <f>0.0698*1.18</f>
        <v>8.2363999999999993E-2</v>
      </c>
      <c r="F43" s="12" t="s">
        <v>3367</v>
      </c>
    </row>
    <row r="44" spans="1:6" ht="12.6" customHeight="1" x14ac:dyDescent="0.25">
      <c r="A44" s="19" t="s">
        <v>3165</v>
      </c>
      <c r="B44" s="12" t="s">
        <v>5770</v>
      </c>
      <c r="C44" s="8">
        <f t="shared" si="3"/>
        <v>8.4369999999999987E-2</v>
      </c>
      <c r="D44" s="12"/>
      <c r="E44" s="16">
        <f>0.0715*1.18</f>
        <v>8.4369999999999987E-2</v>
      </c>
      <c r="F44" s="12" t="s">
        <v>3367</v>
      </c>
    </row>
    <row r="45" spans="1:6" ht="12.6" customHeight="1" x14ac:dyDescent="0.25">
      <c r="A45" s="19" t="s">
        <v>3166</v>
      </c>
      <c r="B45" s="12" t="s">
        <v>5770</v>
      </c>
      <c r="C45" s="8">
        <f t="shared" si="3"/>
        <v>0.11870799999999999</v>
      </c>
      <c r="D45" s="12"/>
      <c r="E45" s="16">
        <f>0.1006*1.18</f>
        <v>0.11870799999999999</v>
      </c>
      <c r="F45" s="12" t="s">
        <v>3367</v>
      </c>
    </row>
    <row r="46" spans="1:6" ht="12.6" customHeight="1" x14ac:dyDescent="0.25">
      <c r="A46" s="19" t="s">
        <v>3167</v>
      </c>
      <c r="B46" s="12" t="s">
        <v>5770</v>
      </c>
      <c r="C46" s="8">
        <f t="shared" si="3"/>
        <v>0.17605599999999999</v>
      </c>
      <c r="D46" s="12"/>
      <c r="E46" s="16">
        <f>0.1492*1.18</f>
        <v>0.17605599999999999</v>
      </c>
      <c r="F46" s="12" t="s">
        <v>3367</v>
      </c>
    </row>
    <row r="47" spans="1:6" ht="12.6" customHeight="1" x14ac:dyDescent="0.25">
      <c r="A47" s="12" t="s">
        <v>5409</v>
      </c>
      <c r="B47" s="12" t="s">
        <v>5770</v>
      </c>
      <c r="C47" s="8">
        <f t="shared" si="3"/>
        <v>0.63828220000000002</v>
      </c>
      <c r="D47" s="52">
        <v>0.69650000000000001</v>
      </c>
      <c r="E47" s="75">
        <v>1.3347822</v>
      </c>
      <c r="F47" s="12" t="s">
        <v>3306</v>
      </c>
    </row>
    <row r="48" spans="1:6" ht="12.6" customHeight="1" x14ac:dyDescent="0.25">
      <c r="A48" s="12" t="s">
        <v>5410</v>
      </c>
      <c r="B48" s="12" t="s">
        <v>5770</v>
      </c>
      <c r="C48" s="8">
        <f t="shared" si="3"/>
        <v>0.32568189999999997</v>
      </c>
      <c r="D48" s="52">
        <v>0.7</v>
      </c>
      <c r="E48" s="75">
        <v>1.0256818999999999</v>
      </c>
      <c r="F48" s="12" t="s">
        <v>3306</v>
      </c>
    </row>
    <row r="49" spans="1:6" ht="12.6" customHeight="1" x14ac:dyDescent="0.25">
      <c r="A49" s="12" t="s">
        <v>5411</v>
      </c>
      <c r="B49" s="12" t="s">
        <v>5770</v>
      </c>
      <c r="C49" s="8">
        <f t="shared" si="3"/>
        <v>0.58364710000000009</v>
      </c>
      <c r="D49" s="52">
        <v>0.75390000000000001</v>
      </c>
      <c r="E49" s="75">
        <v>1.3375471000000001</v>
      </c>
      <c r="F49" s="12" t="s">
        <v>3306</v>
      </c>
    </row>
    <row r="50" spans="1:6" ht="12.6" customHeight="1" x14ac:dyDescent="0.25">
      <c r="A50" s="12" t="s">
        <v>5412</v>
      </c>
      <c r="B50" s="12" t="s">
        <v>5770</v>
      </c>
      <c r="C50" s="8">
        <f t="shared" si="3"/>
        <v>0.35757430000000001</v>
      </c>
      <c r="D50" s="52">
        <v>0.7</v>
      </c>
      <c r="E50" s="75">
        <v>1.0575743</v>
      </c>
      <c r="F50" s="12" t="s">
        <v>3306</v>
      </c>
    </row>
    <row r="51" spans="1:6" ht="12.6" customHeight="1" x14ac:dyDescent="0.25">
      <c r="A51" s="12" t="s">
        <v>3368</v>
      </c>
      <c r="B51" s="12" t="s">
        <v>5770</v>
      </c>
      <c r="C51" s="8">
        <f t="shared" si="3"/>
        <v>1.5368759999999999</v>
      </c>
      <c r="D51" s="52">
        <v>0.54949999999999999</v>
      </c>
      <c r="E51" s="75">
        <v>2.086376</v>
      </c>
      <c r="F51" s="12" t="s">
        <v>3306</v>
      </c>
    </row>
    <row r="52" spans="1:6" ht="12.6" customHeight="1" x14ac:dyDescent="0.25">
      <c r="A52" s="12" t="s">
        <v>3416</v>
      </c>
      <c r="B52" s="12" t="s">
        <v>5770</v>
      </c>
      <c r="C52" s="8">
        <f t="shared" si="3"/>
        <v>0.55046269999999997</v>
      </c>
      <c r="D52" s="52">
        <v>0.51029999999999998</v>
      </c>
      <c r="E52" s="75">
        <v>1.0607626999999999</v>
      </c>
      <c r="F52" s="12" t="s">
        <v>3306</v>
      </c>
    </row>
    <row r="53" spans="1:6" ht="12.6" customHeight="1" x14ac:dyDescent="0.25">
      <c r="A53" s="12" t="s">
        <v>349</v>
      </c>
      <c r="B53" s="12" t="s">
        <v>5770</v>
      </c>
      <c r="C53" s="8">
        <f t="shared" si="3"/>
        <v>0.32754790000000011</v>
      </c>
      <c r="D53" s="52">
        <v>0.7</v>
      </c>
      <c r="E53" s="75">
        <v>1.0275479000000001</v>
      </c>
      <c r="F53" s="12" t="s">
        <v>3306</v>
      </c>
    </row>
    <row r="54" spans="1:6" ht="12.6" customHeight="1" x14ac:dyDescent="0.25">
      <c r="A54" s="12" t="s">
        <v>1747</v>
      </c>
      <c r="B54" s="12" t="s">
        <v>5770</v>
      </c>
      <c r="C54" s="8">
        <f t="shared" si="3"/>
        <v>0.55690770000000001</v>
      </c>
      <c r="D54" s="52">
        <v>0.75390000000000001</v>
      </c>
      <c r="E54" s="75">
        <v>1.3108077</v>
      </c>
      <c r="F54" s="12" t="s">
        <v>3306</v>
      </c>
    </row>
    <row r="55" spans="1:6" ht="12.6" customHeight="1" x14ac:dyDescent="0.25">
      <c r="A55" s="12" t="s">
        <v>3310</v>
      </c>
      <c r="B55" s="12" t="s">
        <v>5770</v>
      </c>
      <c r="C55" s="8">
        <f t="shared" si="3"/>
        <v>0.7128000000000001</v>
      </c>
      <c r="D55" s="25">
        <v>0.32690000000000002</v>
      </c>
      <c r="E55" s="75">
        <v>1.0397000000000001</v>
      </c>
      <c r="F55" s="12" t="s">
        <v>3306</v>
      </c>
    </row>
    <row r="56" spans="1:6" ht="12.6" customHeight="1" x14ac:dyDescent="0.25">
      <c r="A56" s="12" t="s">
        <v>350</v>
      </c>
      <c r="B56" s="12" t="s">
        <v>5770</v>
      </c>
      <c r="C56" s="8">
        <f t="shared" ref="C56:C61" si="4">E56-D56</f>
        <v>0.58364710000000009</v>
      </c>
      <c r="D56" s="52">
        <v>0.75390000000000001</v>
      </c>
      <c r="E56" s="75">
        <v>1.3375471000000001</v>
      </c>
      <c r="F56" s="12" t="s">
        <v>3306</v>
      </c>
    </row>
    <row r="57" spans="1:6" ht="12.6" customHeight="1" x14ac:dyDescent="0.25">
      <c r="A57" s="12" t="s">
        <v>351</v>
      </c>
      <c r="B57" s="12" t="s">
        <v>5770</v>
      </c>
      <c r="C57" s="8">
        <f t="shared" si="4"/>
        <v>1.0258754299999999</v>
      </c>
      <c r="D57" s="52">
        <v>0.30260807000000001</v>
      </c>
      <c r="E57" s="75">
        <v>1.3284834999999999</v>
      </c>
      <c r="F57" s="12" t="s">
        <v>3306</v>
      </c>
    </row>
    <row r="58" spans="1:6" ht="12.6" customHeight="1" x14ac:dyDescent="0.25">
      <c r="A58" s="12" t="s">
        <v>4027</v>
      </c>
      <c r="B58" s="12" t="s">
        <v>5770</v>
      </c>
      <c r="C58" s="8">
        <f t="shared" si="4"/>
        <v>0.33170465000000005</v>
      </c>
      <c r="D58" s="52">
        <v>0.31359999999999999</v>
      </c>
      <c r="E58" s="75">
        <v>0.64530465000000004</v>
      </c>
      <c r="F58" s="12" t="s">
        <v>3306</v>
      </c>
    </row>
    <row r="59" spans="1:6" ht="12.6" customHeight="1" x14ac:dyDescent="0.25">
      <c r="A59" s="12" t="s">
        <v>3311</v>
      </c>
      <c r="B59" s="12" t="s">
        <v>5770</v>
      </c>
      <c r="C59" s="60">
        <f t="shared" si="4"/>
        <v>0.35480523000000008</v>
      </c>
      <c r="D59" s="52">
        <v>0.56542499999999996</v>
      </c>
      <c r="E59" s="75">
        <v>0.92023023000000004</v>
      </c>
      <c r="F59" s="12" t="s">
        <v>3306</v>
      </c>
    </row>
    <row r="60" spans="1:6" ht="12.6" customHeight="1" x14ac:dyDescent="0.25">
      <c r="A60" s="12" t="s">
        <v>352</v>
      </c>
      <c r="B60" s="12" t="s">
        <v>5770</v>
      </c>
      <c r="C60" s="8">
        <f t="shared" si="4"/>
        <v>9.7137518000000006E-2</v>
      </c>
      <c r="D60" s="12">
        <v>0</v>
      </c>
      <c r="E60" s="75">
        <v>9.7137518000000006E-2</v>
      </c>
      <c r="F60" s="12" t="s">
        <v>3306</v>
      </c>
    </row>
    <row r="61" spans="1:6" ht="12.6" customHeight="1" x14ac:dyDescent="0.25">
      <c r="A61" s="12" t="s">
        <v>353</v>
      </c>
      <c r="B61" s="12" t="s">
        <v>5770</v>
      </c>
      <c r="C61" s="8">
        <f t="shared" si="4"/>
        <v>0.25778435</v>
      </c>
      <c r="D61" s="12"/>
      <c r="E61" s="75">
        <v>0.25778435</v>
      </c>
      <c r="F61" s="12" t="s">
        <v>3306</v>
      </c>
    </row>
    <row r="62" spans="1:6" ht="12.6" customHeight="1" x14ac:dyDescent="0.25">
      <c r="A62" s="12" t="s">
        <v>354</v>
      </c>
      <c r="B62" s="12" t="s">
        <v>5770</v>
      </c>
      <c r="C62" s="3"/>
      <c r="D62" s="12"/>
      <c r="E62" s="14"/>
      <c r="F62" s="12" t="s">
        <v>4463</v>
      </c>
    </row>
    <row r="63" spans="1:6" ht="12.6" customHeight="1" x14ac:dyDescent="0.25">
      <c r="A63" s="12" t="s">
        <v>4648</v>
      </c>
      <c r="B63" s="12" t="s">
        <v>5770</v>
      </c>
      <c r="C63" s="8">
        <f>E63-D63</f>
        <v>0.67171515999999998</v>
      </c>
      <c r="D63" s="52">
        <v>0.27221459999999997</v>
      </c>
      <c r="E63" s="75">
        <v>0.94392975999999995</v>
      </c>
      <c r="F63" s="12" t="s">
        <v>3306</v>
      </c>
    </row>
    <row r="64" spans="1:6" ht="12.6" customHeight="1" x14ac:dyDescent="0.25">
      <c r="A64" s="12" t="s">
        <v>3369</v>
      </c>
      <c r="B64" s="12" t="s">
        <v>5770</v>
      </c>
      <c r="C64" s="8">
        <f>E64-D64</f>
        <v>0.52603312000000002</v>
      </c>
      <c r="D64" s="52">
        <v>0.29571150000000002</v>
      </c>
      <c r="E64" s="75">
        <v>0.82174462000000004</v>
      </c>
      <c r="F64" s="12" t="s">
        <v>3306</v>
      </c>
    </row>
    <row r="65" spans="1:6" ht="12.6" customHeight="1" x14ac:dyDescent="0.25">
      <c r="A65" s="12" t="s">
        <v>4300</v>
      </c>
      <c r="B65" s="12" t="s">
        <v>5770</v>
      </c>
      <c r="C65" s="8">
        <f>E65-D65</f>
        <v>0.41658342999999998</v>
      </c>
      <c r="D65" s="52">
        <v>0.16345000000000001</v>
      </c>
      <c r="E65" s="75">
        <v>0.58003342999999996</v>
      </c>
      <c r="F65" s="12" t="s">
        <v>3306</v>
      </c>
    </row>
    <row r="66" spans="1:6" ht="12.6" customHeight="1" x14ac:dyDescent="0.25">
      <c r="A66" s="3" t="s">
        <v>2400</v>
      </c>
      <c r="B66" s="12" t="s">
        <v>5770</v>
      </c>
      <c r="C66" s="8">
        <f>E66-D66</f>
        <v>0.58003342999999996</v>
      </c>
      <c r="D66" s="12"/>
      <c r="E66" s="75">
        <v>0.58003342999999996</v>
      </c>
      <c r="F66" s="12" t="s">
        <v>3306</v>
      </c>
    </row>
    <row r="67" spans="1:6" ht="12.6" customHeight="1" x14ac:dyDescent="0.25">
      <c r="A67" s="12" t="s">
        <v>4649</v>
      </c>
      <c r="B67" s="12" t="s">
        <v>5770</v>
      </c>
      <c r="C67" s="8">
        <f>E67-D67</f>
        <v>0.22354467</v>
      </c>
      <c r="D67" s="12"/>
      <c r="E67" s="75">
        <v>0.22354467</v>
      </c>
      <c r="F67" s="12" t="s">
        <v>3306</v>
      </c>
    </row>
    <row r="68" spans="1:6" ht="12.6" customHeight="1" x14ac:dyDescent="0.25">
      <c r="A68" s="12"/>
      <c r="B68" s="12"/>
      <c r="C68" s="3"/>
      <c r="D68" s="12"/>
      <c r="E68" s="12"/>
      <c r="F68" s="12"/>
    </row>
    <row r="69" spans="1:6" ht="12.6" customHeight="1" x14ac:dyDescent="0.25">
      <c r="A69" s="40" t="s">
        <v>4469</v>
      </c>
      <c r="B69" s="13"/>
      <c r="C69" s="13"/>
      <c r="D69" s="13"/>
      <c r="E69" s="13"/>
      <c r="F69" s="13"/>
    </row>
    <row r="70" spans="1:6" ht="12.6" customHeight="1" x14ac:dyDescent="0.25">
      <c r="A70" s="12" t="s">
        <v>3967</v>
      </c>
      <c r="B70" s="12" t="s">
        <v>3968</v>
      </c>
      <c r="C70" s="12"/>
      <c r="D70" s="12"/>
      <c r="E70" s="17">
        <f>E88*0.45</f>
        <v>11.8215</v>
      </c>
      <c r="F70" s="34" t="s">
        <v>6679</v>
      </c>
    </row>
    <row r="71" spans="1:6" ht="12.6" customHeight="1" x14ac:dyDescent="0.25">
      <c r="A71" s="12" t="s">
        <v>3168</v>
      </c>
      <c r="B71" s="12" t="s">
        <v>3968</v>
      </c>
      <c r="C71" s="3"/>
      <c r="D71" s="3"/>
      <c r="E71" s="4">
        <v>13.5</v>
      </c>
      <c r="F71" s="12" t="s">
        <v>4026</v>
      </c>
    </row>
    <row r="72" spans="1:6" ht="12.6" customHeight="1" x14ac:dyDescent="0.25">
      <c r="A72" s="12" t="s">
        <v>4907</v>
      </c>
      <c r="B72" s="12" t="s">
        <v>4276</v>
      </c>
      <c r="C72" s="3"/>
      <c r="D72" s="3"/>
      <c r="E72" s="7">
        <f>E71/1000*31.65</f>
        <v>0.42727499999999996</v>
      </c>
      <c r="F72" s="34" t="s">
        <v>6951</v>
      </c>
    </row>
    <row r="73" spans="1:6" ht="12.6" customHeight="1" x14ac:dyDescent="0.25">
      <c r="A73" s="12" t="s">
        <v>1497</v>
      </c>
      <c r="B73" s="12" t="s">
        <v>5770</v>
      </c>
      <c r="C73" s="3">
        <v>0.13</v>
      </c>
      <c r="D73" s="3">
        <v>0.7</v>
      </c>
      <c r="E73" s="17">
        <f t="shared" ref="E73:E81" si="5">D73+C73</f>
        <v>0.83</v>
      </c>
      <c r="F73" s="12" t="s">
        <v>3306</v>
      </c>
    </row>
    <row r="74" spans="1:6" ht="12.6" customHeight="1" x14ac:dyDescent="0.25">
      <c r="A74" s="12" t="s">
        <v>1497</v>
      </c>
      <c r="B74" s="12" t="s">
        <v>3968</v>
      </c>
      <c r="C74" s="8">
        <f>C73/C77*C78</f>
        <v>3.0141432877347549</v>
      </c>
      <c r="D74" s="3">
        <v>16.239999999999998</v>
      </c>
      <c r="E74" s="17">
        <f t="shared" si="5"/>
        <v>19.254143287734752</v>
      </c>
      <c r="F74" s="34" t="s">
        <v>810</v>
      </c>
    </row>
    <row r="75" spans="1:6" ht="12.6" customHeight="1" x14ac:dyDescent="0.25">
      <c r="A75" s="12" t="s">
        <v>2619</v>
      </c>
      <c r="B75" s="12" t="s">
        <v>2618</v>
      </c>
      <c r="C75" s="8">
        <f>C73*0.83</f>
        <v>0.1079</v>
      </c>
      <c r="D75" s="8">
        <f>0.7*0.83</f>
        <v>0.58099999999999996</v>
      </c>
      <c r="E75" s="17">
        <f t="shared" si="5"/>
        <v>0.68889999999999996</v>
      </c>
      <c r="F75" s="34" t="s">
        <v>811</v>
      </c>
    </row>
    <row r="76" spans="1:6" ht="12.6" customHeight="1" x14ac:dyDescent="0.25">
      <c r="A76" s="12" t="s">
        <v>2620</v>
      </c>
      <c r="B76" s="12" t="s">
        <v>2618</v>
      </c>
      <c r="C76" s="8">
        <f>C73*0.745</f>
        <v>9.6850000000000006E-2</v>
      </c>
      <c r="D76" s="8">
        <f>0.7*0.745</f>
        <v>0.52149999999999996</v>
      </c>
      <c r="E76" s="17">
        <f t="shared" si="5"/>
        <v>0.61834999999999996</v>
      </c>
      <c r="F76" s="34" t="s">
        <v>812</v>
      </c>
    </row>
    <row r="77" spans="1:6" ht="12.6" customHeight="1" x14ac:dyDescent="0.25">
      <c r="A77" s="12" t="s">
        <v>4302</v>
      </c>
      <c r="B77" s="12" t="s">
        <v>5770</v>
      </c>
      <c r="C77" s="25">
        <v>0.43130000000000002</v>
      </c>
      <c r="D77" s="8"/>
      <c r="E77" s="20">
        <f t="shared" si="5"/>
        <v>0.43130000000000002</v>
      </c>
      <c r="F77" s="34" t="s">
        <v>3954</v>
      </c>
    </row>
    <row r="78" spans="1:6" ht="12.6" customHeight="1" x14ac:dyDescent="0.25">
      <c r="A78" s="12" t="s">
        <v>4032</v>
      </c>
      <c r="B78" s="12" t="s">
        <v>3968</v>
      </c>
      <c r="C78" s="70">
        <v>10</v>
      </c>
      <c r="D78" s="8"/>
      <c r="E78" s="17">
        <f t="shared" si="5"/>
        <v>10</v>
      </c>
      <c r="F78" s="34" t="s">
        <v>3953</v>
      </c>
    </row>
    <row r="79" spans="1:6" ht="12.6" customHeight="1" x14ac:dyDescent="0.25">
      <c r="A79" s="12" t="s">
        <v>4033</v>
      </c>
      <c r="B79" s="12" t="s">
        <v>2618</v>
      </c>
      <c r="C79" s="12">
        <v>0.35799999999999998</v>
      </c>
      <c r="D79" s="8"/>
      <c r="E79" s="17">
        <f t="shared" si="5"/>
        <v>0.35799999999999998</v>
      </c>
      <c r="F79" s="34" t="s">
        <v>5305</v>
      </c>
    </row>
    <row r="80" spans="1:6" ht="12.6" customHeight="1" x14ac:dyDescent="0.25">
      <c r="A80" s="12" t="s">
        <v>4034</v>
      </c>
      <c r="B80" s="12" t="s">
        <v>3968</v>
      </c>
      <c r="C80" s="70">
        <v>10</v>
      </c>
      <c r="D80" s="8"/>
      <c r="E80" s="17">
        <f t="shared" si="5"/>
        <v>10</v>
      </c>
      <c r="F80" s="34" t="s">
        <v>3955</v>
      </c>
    </row>
    <row r="81" spans="1:12" ht="12.6" customHeight="1" x14ac:dyDescent="0.25">
      <c r="A81" s="12" t="s">
        <v>4034</v>
      </c>
      <c r="B81" s="12" t="s">
        <v>2618</v>
      </c>
      <c r="C81" s="71">
        <v>0.32100000000000001</v>
      </c>
      <c r="D81" s="8"/>
      <c r="E81" s="17">
        <f t="shared" si="5"/>
        <v>0.32100000000000001</v>
      </c>
      <c r="F81" s="34" t="s">
        <v>4338</v>
      </c>
    </row>
    <row r="82" spans="1:12" ht="12.6" customHeight="1" x14ac:dyDescent="0.25">
      <c r="A82" s="12" t="s">
        <v>1633</v>
      </c>
      <c r="B82" s="12" t="s">
        <v>5770</v>
      </c>
      <c r="C82" s="71">
        <f>C73+C77</f>
        <v>0.56130000000000002</v>
      </c>
      <c r="D82" s="71">
        <f>D73+D77</f>
        <v>0.7</v>
      </c>
      <c r="E82" s="17">
        <f>C82+D82</f>
        <v>1.2612999999999999</v>
      </c>
      <c r="F82" s="34"/>
    </row>
    <row r="83" spans="1:12" ht="12.6" customHeight="1" x14ac:dyDescent="0.25">
      <c r="A83" s="12" t="s">
        <v>1639</v>
      </c>
      <c r="B83" s="12" t="s">
        <v>3968</v>
      </c>
      <c r="C83" s="71">
        <f>C78+C74</f>
        <v>13.014143287734754</v>
      </c>
      <c r="D83" s="71">
        <f>D74+D80</f>
        <v>16.239999999999998</v>
      </c>
      <c r="E83" s="17">
        <f>D83+C83</f>
        <v>29.254143287734752</v>
      </c>
      <c r="F83" s="34"/>
    </row>
    <row r="84" spans="1:12" ht="12.6" customHeight="1" x14ac:dyDescent="0.25">
      <c r="A84" s="12" t="s">
        <v>1639</v>
      </c>
      <c r="B84" s="12" t="s">
        <v>2618</v>
      </c>
      <c r="C84" s="71">
        <f>C75+C79</f>
        <v>0.46589999999999998</v>
      </c>
      <c r="D84" s="71">
        <f>D75+D79</f>
        <v>0.58099999999999996</v>
      </c>
      <c r="E84" s="17">
        <f>D84+C84</f>
        <v>1.0468999999999999</v>
      </c>
      <c r="F84" s="34"/>
    </row>
    <row r="85" spans="1:12" ht="12.6" customHeight="1" x14ac:dyDescent="0.25">
      <c r="A85" s="12" t="s">
        <v>1640</v>
      </c>
      <c r="B85" s="12" t="s">
        <v>3968</v>
      </c>
      <c r="C85" s="71">
        <f>C74+C80</f>
        <v>13.014143287734754</v>
      </c>
      <c r="D85" s="71">
        <f>D74+D80</f>
        <v>16.239999999999998</v>
      </c>
      <c r="E85" s="17">
        <f>D85+C85</f>
        <v>29.254143287734752</v>
      </c>
      <c r="F85" s="34"/>
    </row>
    <row r="86" spans="1:12" ht="12.6" customHeight="1" x14ac:dyDescent="0.25">
      <c r="A86" s="12" t="s">
        <v>1640</v>
      </c>
      <c r="B86" s="12" t="s">
        <v>2618</v>
      </c>
      <c r="C86" s="71">
        <f>C76+C81</f>
        <v>0.41785</v>
      </c>
      <c r="D86" s="71">
        <f>D76+D81</f>
        <v>0.52149999999999996</v>
      </c>
      <c r="E86" s="17">
        <f>D86+C86</f>
        <v>0.93934999999999991</v>
      </c>
      <c r="F86" s="34"/>
    </row>
    <row r="87" spans="1:12" ht="12.6" customHeight="1" x14ac:dyDescent="0.25">
      <c r="A87" s="12" t="s">
        <v>1494</v>
      </c>
      <c r="B87" s="12" t="s">
        <v>3968</v>
      </c>
      <c r="C87" s="71"/>
      <c r="D87" s="8"/>
      <c r="E87" s="17">
        <v>26.3</v>
      </c>
      <c r="F87" s="34" t="s">
        <v>146</v>
      </c>
    </row>
    <row r="88" spans="1:12" ht="12.6" customHeight="1" x14ac:dyDescent="0.25">
      <c r="A88" s="12" t="s">
        <v>5006</v>
      </c>
      <c r="B88" s="12" t="s">
        <v>3968</v>
      </c>
      <c r="C88" s="3"/>
      <c r="D88" s="12"/>
      <c r="E88" s="14">
        <v>26.27</v>
      </c>
      <c r="F88" s="12" t="s">
        <v>2879</v>
      </c>
      <c r="G88" s="26" t="s">
        <v>6808</v>
      </c>
      <c r="H88" s="27"/>
      <c r="I88" s="27"/>
      <c r="J88" s="27"/>
      <c r="K88" s="28"/>
    </row>
    <row r="89" spans="1:12" ht="12.6" customHeight="1" x14ac:dyDescent="0.25">
      <c r="A89" s="12" t="s">
        <v>5006</v>
      </c>
      <c r="B89" s="12" t="s">
        <v>5771</v>
      </c>
      <c r="C89" s="3"/>
      <c r="D89" s="12"/>
      <c r="E89" s="20">
        <f>E88/1000*3.6</f>
        <v>9.4571999999999989E-2</v>
      </c>
      <c r="F89" s="12" t="s">
        <v>2879</v>
      </c>
      <c r="G89" s="29"/>
      <c r="H89" s="9" t="s">
        <v>3765</v>
      </c>
      <c r="I89" s="9">
        <v>73</v>
      </c>
      <c r="J89" s="9" t="s">
        <v>2379</v>
      </c>
      <c r="K89" s="11"/>
    </row>
    <row r="90" spans="1:12" ht="12.6" customHeight="1" x14ac:dyDescent="0.25">
      <c r="A90" s="12" t="s">
        <v>5007</v>
      </c>
      <c r="B90" s="12" t="s">
        <v>3968</v>
      </c>
      <c r="C90" s="3"/>
      <c r="D90" s="12"/>
      <c r="E90" s="17">
        <v>29.2</v>
      </c>
      <c r="F90" s="12" t="s">
        <v>7064</v>
      </c>
      <c r="G90" s="29"/>
      <c r="H90" s="9" t="s">
        <v>3766</v>
      </c>
      <c r="I90" s="9">
        <v>94</v>
      </c>
      <c r="J90" s="9" t="s">
        <v>2379</v>
      </c>
      <c r="K90" s="11"/>
    </row>
    <row r="91" spans="1:12" ht="12.6" customHeight="1" x14ac:dyDescent="0.25">
      <c r="A91" s="12" t="s">
        <v>5007</v>
      </c>
      <c r="B91" s="12" t="s">
        <v>5771</v>
      </c>
      <c r="C91" s="3"/>
      <c r="D91" s="12"/>
      <c r="E91" s="20">
        <f>E90/1000*3.6</f>
        <v>0.10512000000000001</v>
      </c>
      <c r="F91" s="12" t="s">
        <v>6179</v>
      </c>
      <c r="G91" s="30"/>
      <c r="H91" s="31" t="s">
        <v>3767</v>
      </c>
      <c r="I91" s="31">
        <v>56</v>
      </c>
      <c r="J91" s="31" t="s">
        <v>2379</v>
      </c>
      <c r="K91" s="32"/>
    </row>
    <row r="92" spans="1:12" ht="12.6" customHeight="1" x14ac:dyDescent="0.25">
      <c r="A92" s="12"/>
      <c r="B92" s="12"/>
      <c r="C92" s="3"/>
      <c r="D92" s="12"/>
      <c r="E92" s="12"/>
      <c r="F92" s="12"/>
      <c r="G92" s="9"/>
      <c r="H92" s="9"/>
      <c r="I92" s="9"/>
      <c r="J92" s="9"/>
      <c r="K92" s="9"/>
    </row>
    <row r="93" spans="1:12" ht="12.6" customHeight="1" x14ac:dyDescent="0.25">
      <c r="A93" s="40" t="s">
        <v>4468</v>
      </c>
      <c r="B93" s="12"/>
      <c r="C93" s="12"/>
      <c r="D93" s="12"/>
      <c r="E93" s="12"/>
      <c r="F93" s="12"/>
    </row>
    <row r="94" spans="1:12" ht="12.6" customHeight="1" x14ac:dyDescent="0.25">
      <c r="A94" s="12" t="s">
        <v>5008</v>
      </c>
      <c r="B94" s="12" t="s">
        <v>5005</v>
      </c>
      <c r="C94" s="3"/>
      <c r="D94" s="12"/>
      <c r="E94" s="21">
        <v>16.165999999999997</v>
      </c>
      <c r="F94" s="18" t="s">
        <v>3750</v>
      </c>
    </row>
    <row r="95" spans="1:12" ht="12.6" customHeight="1" x14ac:dyDescent="0.25">
      <c r="A95" s="12" t="s">
        <v>3170</v>
      </c>
      <c r="B95" s="12" t="s">
        <v>355</v>
      </c>
      <c r="C95" s="3"/>
      <c r="D95" s="12"/>
      <c r="E95" s="21">
        <v>4.8026</v>
      </c>
      <c r="F95" s="18" t="s">
        <v>6805</v>
      </c>
    </row>
    <row r="96" spans="1:12" ht="12.6" customHeight="1" x14ac:dyDescent="0.25">
      <c r="A96" s="12" t="s">
        <v>4028</v>
      </c>
      <c r="B96" s="12" t="s">
        <v>5011</v>
      </c>
      <c r="C96" s="3"/>
      <c r="D96" s="12"/>
      <c r="E96" s="22">
        <v>197</v>
      </c>
      <c r="F96" s="18" t="s">
        <v>1910</v>
      </c>
      <c r="G96" s="36" t="s">
        <v>2729</v>
      </c>
      <c r="H96" s="37"/>
      <c r="I96" s="37"/>
      <c r="J96" s="37"/>
      <c r="K96" s="37"/>
      <c r="L96" s="38"/>
    </row>
    <row r="97" spans="1:20" ht="12.6" customHeight="1" x14ac:dyDescent="0.25">
      <c r="A97" s="12" t="s">
        <v>4029</v>
      </c>
      <c r="B97" s="12" t="s">
        <v>3966</v>
      </c>
      <c r="C97" s="3">
        <v>0.13200000000000001</v>
      </c>
      <c r="D97" s="12">
        <v>0.19600000000000001</v>
      </c>
      <c r="E97" s="20">
        <f>D97+C97</f>
        <v>0.32800000000000001</v>
      </c>
      <c r="F97" s="18" t="s">
        <v>3756</v>
      </c>
    </row>
    <row r="98" spans="1:20" ht="12.6" customHeight="1" x14ac:dyDescent="0.25">
      <c r="A98" s="12" t="s">
        <v>4029</v>
      </c>
      <c r="B98" s="12" t="s">
        <v>2584</v>
      </c>
      <c r="C98" s="3">
        <f>C97*0.167</f>
        <v>2.2044000000000001E-2</v>
      </c>
      <c r="D98" s="3">
        <f>D97*0.167</f>
        <v>3.2732000000000004E-2</v>
      </c>
      <c r="E98" s="20">
        <f>D98+C98</f>
        <v>5.4776000000000005E-2</v>
      </c>
      <c r="F98" s="18" t="s">
        <v>3757</v>
      </c>
    </row>
    <row r="99" spans="1:20" ht="12.6" customHeight="1" x14ac:dyDescent="0.25">
      <c r="A99" s="74" t="s">
        <v>4354</v>
      </c>
      <c r="B99" s="12" t="s">
        <v>3966</v>
      </c>
      <c r="C99" s="52">
        <f>E99-D99</f>
        <v>0.29091196999999996</v>
      </c>
      <c r="D99" s="52">
        <v>0.31709999999999999</v>
      </c>
      <c r="E99" s="75">
        <v>0.60801196999999996</v>
      </c>
      <c r="F99" s="12" t="s">
        <v>3306</v>
      </c>
      <c r="I99" s="52"/>
      <c r="J99" s="52"/>
      <c r="K99" s="52"/>
      <c r="L99" s="52"/>
      <c r="M99" s="52"/>
      <c r="N99" s="52"/>
      <c r="O99" s="52"/>
      <c r="P99" s="52"/>
      <c r="Q99" s="9"/>
      <c r="R99" s="43"/>
      <c r="S99" s="43"/>
      <c r="T99" s="9"/>
    </row>
    <row r="100" spans="1:20" ht="12.6" customHeight="1" x14ac:dyDescent="0.25">
      <c r="A100" s="74" t="s">
        <v>4353</v>
      </c>
      <c r="B100" s="12" t="s">
        <v>3966</v>
      </c>
      <c r="C100" s="52">
        <f>E100-D100</f>
        <v>0.18597755999999999</v>
      </c>
      <c r="D100" s="52">
        <v>0.2016</v>
      </c>
      <c r="E100" s="75">
        <v>0.38757755999999999</v>
      </c>
      <c r="F100" s="12" t="s">
        <v>3306</v>
      </c>
      <c r="I100" s="52"/>
      <c r="J100" s="52"/>
      <c r="K100" s="52"/>
      <c r="L100" s="52"/>
      <c r="M100" s="52"/>
      <c r="N100" s="52"/>
      <c r="O100" s="52"/>
      <c r="P100" s="52"/>
      <c r="Q100" s="9"/>
      <c r="R100" s="43"/>
      <c r="S100" s="43"/>
      <c r="T100" s="9"/>
    </row>
    <row r="101" spans="1:20" ht="12.6" customHeight="1" x14ac:dyDescent="0.25">
      <c r="A101" s="12" t="s">
        <v>806</v>
      </c>
      <c r="B101" s="12" t="s">
        <v>3966</v>
      </c>
      <c r="C101" s="52">
        <f>E101-D101</f>
        <v>8.4853159999999997E-3</v>
      </c>
      <c r="D101" s="12">
        <v>7.4900000000000001E-3</v>
      </c>
      <c r="E101" s="118">
        <v>1.5975316E-2</v>
      </c>
      <c r="F101" s="12" t="s">
        <v>3306</v>
      </c>
    </row>
    <row r="102" spans="1:20" ht="12.6" customHeight="1" x14ac:dyDescent="0.25">
      <c r="A102" s="12" t="s">
        <v>4355</v>
      </c>
      <c r="B102" s="12" t="s">
        <v>3966</v>
      </c>
      <c r="C102" s="52">
        <f>E102-D102</f>
        <v>1.2319077000000001E-2</v>
      </c>
      <c r="D102" s="61">
        <v>7.4900000000000001E-3</v>
      </c>
      <c r="E102" s="118">
        <v>1.9809077000000001E-2</v>
      </c>
      <c r="F102" s="12" t="s">
        <v>3306</v>
      </c>
    </row>
    <row r="103" spans="1:20" ht="12.6" customHeight="1" x14ac:dyDescent="0.25">
      <c r="A103" s="12" t="s">
        <v>2819</v>
      </c>
      <c r="B103" s="12" t="s">
        <v>3966</v>
      </c>
      <c r="C103" s="44">
        <v>1.8355328E-3</v>
      </c>
      <c r="D103" s="12">
        <v>9.1E-4</v>
      </c>
      <c r="E103" s="76">
        <v>2.7455328E-3</v>
      </c>
      <c r="F103" s="12" t="s">
        <v>1909</v>
      </c>
    </row>
    <row r="104" spans="1:20" ht="12.6" customHeight="1" x14ac:dyDescent="0.25">
      <c r="A104" s="12" t="s">
        <v>3768</v>
      </c>
      <c r="B104" s="12" t="s">
        <v>2585</v>
      </c>
      <c r="C104" s="71">
        <v>0.1028</v>
      </c>
      <c r="D104" s="71">
        <v>4.2000000000000003E-2</v>
      </c>
      <c r="E104" s="20">
        <f>D104+C104</f>
        <v>0.14480000000000001</v>
      </c>
      <c r="F104" s="18" t="s">
        <v>348</v>
      </c>
    </row>
    <row r="105" spans="1:20" ht="12.6" customHeight="1" x14ac:dyDescent="0.25">
      <c r="A105" s="12" t="s">
        <v>7030</v>
      </c>
      <c r="B105" s="12" t="s">
        <v>3966</v>
      </c>
      <c r="C105" s="72">
        <v>3.6700000000000001E-3</v>
      </c>
      <c r="D105" s="73">
        <v>1.5E-3</v>
      </c>
      <c r="E105" s="33">
        <f>D105+C105</f>
        <v>5.1700000000000001E-3</v>
      </c>
      <c r="F105" s="18" t="s">
        <v>1522</v>
      </c>
    </row>
    <row r="106" spans="1:20" ht="12.6" customHeight="1" x14ac:dyDescent="0.25">
      <c r="A106" s="12" t="s">
        <v>7030</v>
      </c>
      <c r="B106" s="12" t="s">
        <v>2584</v>
      </c>
      <c r="C106" s="90">
        <f>C104/33.2</f>
        <v>3.0963855421686746E-3</v>
      </c>
      <c r="D106" s="90">
        <f>D104/33.2</f>
        <v>1.2650602409638553E-3</v>
      </c>
      <c r="E106" s="33">
        <f>D106+C106</f>
        <v>4.3614457831325296E-3</v>
      </c>
      <c r="F106" s="18" t="s">
        <v>347</v>
      </c>
    </row>
    <row r="107" spans="1:20" ht="12.6" customHeight="1" x14ac:dyDescent="0.25">
      <c r="A107" s="43" t="s">
        <v>1429</v>
      </c>
      <c r="B107" s="12" t="s">
        <v>3966</v>
      </c>
      <c r="C107" s="61">
        <f>E107-D107</f>
        <v>3.4308756000000001E-3</v>
      </c>
      <c r="D107" s="61">
        <v>1.75E-3</v>
      </c>
      <c r="E107" s="118">
        <v>5.1808755999999999E-3</v>
      </c>
      <c r="F107" s="12" t="s">
        <v>3306</v>
      </c>
    </row>
    <row r="108" spans="1:20" ht="12.6" customHeight="1" x14ac:dyDescent="0.25">
      <c r="A108" s="43" t="s">
        <v>3760</v>
      </c>
      <c r="B108" s="12" t="s">
        <v>3169</v>
      </c>
      <c r="C108" s="52">
        <f>E108-D108</f>
        <v>0.22017369000000001</v>
      </c>
      <c r="D108" s="5">
        <v>0.20194999999999999</v>
      </c>
      <c r="E108" s="75">
        <v>0.42212369</v>
      </c>
      <c r="F108" s="18" t="s">
        <v>3759</v>
      </c>
    </row>
    <row r="109" spans="1:20" ht="12.6" customHeight="1" x14ac:dyDescent="0.25">
      <c r="A109" s="12" t="s">
        <v>1146</v>
      </c>
      <c r="B109" s="12" t="s">
        <v>3169</v>
      </c>
      <c r="C109" s="3"/>
      <c r="D109" s="12"/>
      <c r="E109" s="20">
        <v>0.42799999999999999</v>
      </c>
      <c r="F109" s="18" t="s">
        <v>5151</v>
      </c>
    </row>
    <row r="110" spans="1:20" ht="12.6" customHeight="1" x14ac:dyDescent="0.25">
      <c r="A110" s="12" t="s">
        <v>1146</v>
      </c>
      <c r="B110" s="12" t="s">
        <v>3966</v>
      </c>
      <c r="C110" s="3"/>
      <c r="D110" s="12"/>
      <c r="E110" s="33">
        <f>E108*2/24</f>
        <v>3.5176974166666666E-2</v>
      </c>
      <c r="F110" t="s">
        <v>374</v>
      </c>
    </row>
    <row r="111" spans="1:20" ht="12.6" customHeight="1" x14ac:dyDescent="0.25">
      <c r="A111" s="12" t="s">
        <v>1146</v>
      </c>
      <c r="B111" s="12" t="s">
        <v>2584</v>
      </c>
      <c r="C111" s="3"/>
      <c r="D111" s="12"/>
      <c r="E111" s="33">
        <f>E108*2/75</f>
        <v>1.1256631733333333E-2</v>
      </c>
      <c r="F111" s="18" t="s">
        <v>373</v>
      </c>
    </row>
    <row r="112" spans="1:20" ht="12.6" customHeight="1" x14ac:dyDescent="0.25">
      <c r="A112" s="12" t="s">
        <v>2096</v>
      </c>
      <c r="B112" s="12" t="s">
        <v>3966</v>
      </c>
      <c r="C112" s="3"/>
      <c r="D112" s="12"/>
      <c r="E112" s="33">
        <f>E108*2/28</f>
        <v>3.0151692142857144E-2</v>
      </c>
      <c r="F112" s="18" t="s">
        <v>1017</v>
      </c>
    </row>
    <row r="113" spans="1:6" ht="12.6" customHeight="1" x14ac:dyDescent="0.25">
      <c r="A113" s="12" t="s">
        <v>2096</v>
      </c>
      <c r="B113" s="12" t="s">
        <v>2584</v>
      </c>
      <c r="C113" s="3"/>
      <c r="D113" s="12"/>
      <c r="E113" s="33">
        <f>E108*2/67.7</f>
        <v>1.2470419202363367E-2</v>
      </c>
      <c r="F113" s="18" t="s">
        <v>5426</v>
      </c>
    </row>
    <row r="114" spans="1:6" ht="12.6" customHeight="1" x14ac:dyDescent="0.25">
      <c r="A114" s="12" t="s">
        <v>3346</v>
      </c>
      <c r="B114" s="12" t="s">
        <v>3169</v>
      </c>
      <c r="C114" s="3"/>
      <c r="D114" s="12"/>
      <c r="E114" s="20">
        <v>0.192</v>
      </c>
      <c r="F114" s="18" t="s">
        <v>3758</v>
      </c>
    </row>
    <row r="115" spans="1:6" ht="12.6" customHeight="1" x14ac:dyDescent="0.25">
      <c r="A115" s="12" t="s">
        <v>3762</v>
      </c>
      <c r="B115" s="12" t="s">
        <v>3169</v>
      </c>
      <c r="C115" s="52">
        <f>E115-D115</f>
        <v>6.3E-2</v>
      </c>
      <c r="D115" s="12">
        <v>4.2000000000000003E-2</v>
      </c>
      <c r="E115" s="20">
        <v>0.105</v>
      </c>
      <c r="F115" s="18" t="s">
        <v>3761</v>
      </c>
    </row>
    <row r="116" spans="1:6" ht="12.6" customHeight="1" x14ac:dyDescent="0.25">
      <c r="A116" s="12" t="s">
        <v>3763</v>
      </c>
      <c r="B116" s="12" t="s">
        <v>3169</v>
      </c>
      <c r="C116" s="3"/>
      <c r="D116" s="12"/>
      <c r="E116" s="20">
        <v>0.13500000000000001</v>
      </c>
      <c r="F116" s="12" t="s">
        <v>6806</v>
      </c>
    </row>
    <row r="117" spans="1:6" ht="12.6" customHeight="1" x14ac:dyDescent="0.25">
      <c r="A117" s="12" t="s">
        <v>5009</v>
      </c>
      <c r="B117" s="12" t="s">
        <v>355</v>
      </c>
      <c r="C117" s="3"/>
      <c r="D117" s="12"/>
      <c r="E117" s="17">
        <v>0.95</v>
      </c>
      <c r="F117" s="12" t="s">
        <v>5014</v>
      </c>
    </row>
    <row r="118" spans="1:6" ht="12.6" customHeight="1" x14ac:dyDescent="0.25">
      <c r="A118" s="12" t="s">
        <v>5009</v>
      </c>
      <c r="B118" s="12" t="s">
        <v>355</v>
      </c>
      <c r="C118" s="3"/>
      <c r="D118" s="12"/>
      <c r="E118" s="17">
        <v>1.05</v>
      </c>
      <c r="F118" s="12" t="s">
        <v>5010</v>
      </c>
    </row>
    <row r="119" spans="1:6" ht="12.6" customHeight="1" x14ac:dyDescent="0.25">
      <c r="A119" s="43" t="s">
        <v>1430</v>
      </c>
      <c r="B119" s="12" t="s">
        <v>3966</v>
      </c>
      <c r="C119" s="52">
        <f>E119-D119</f>
        <v>8.2615420000000009E-2</v>
      </c>
      <c r="D119" s="52">
        <v>4.7E-2</v>
      </c>
      <c r="E119" s="75">
        <v>0.12961542000000001</v>
      </c>
      <c r="F119" s="12" t="s">
        <v>3306</v>
      </c>
    </row>
    <row r="120" spans="1:6" ht="12.6" customHeight="1" x14ac:dyDescent="0.25">
      <c r="A120" s="12"/>
      <c r="B120" s="12"/>
      <c r="C120" s="3"/>
      <c r="D120" s="12"/>
      <c r="E120" s="69"/>
      <c r="F120" s="12"/>
    </row>
    <row r="121" spans="1:6" ht="12.6" customHeight="1" x14ac:dyDescent="0.25">
      <c r="A121" s="40" t="s">
        <v>4467</v>
      </c>
      <c r="B121" s="12"/>
      <c r="C121" s="3"/>
      <c r="D121" s="12"/>
      <c r="E121" s="69"/>
      <c r="F121" s="12"/>
    </row>
    <row r="122" spans="1:6" ht="12.6" customHeight="1" x14ac:dyDescent="0.25">
      <c r="A122" s="12" t="s">
        <v>6821</v>
      </c>
      <c r="B122" s="34" t="s">
        <v>6822</v>
      </c>
      <c r="C122" s="3"/>
      <c r="D122" s="12"/>
      <c r="E122" s="17">
        <v>2.9</v>
      </c>
      <c r="F122" s="34" t="s">
        <v>3121</v>
      </c>
    </row>
    <row r="123" spans="1:6" ht="12.6" customHeight="1" x14ac:dyDescent="0.25">
      <c r="A123" s="12" t="s">
        <v>5809</v>
      </c>
      <c r="B123" s="34" t="s">
        <v>2617</v>
      </c>
      <c r="C123" s="3"/>
      <c r="D123" s="12"/>
      <c r="E123" s="35">
        <v>3.5000000000000001E-3</v>
      </c>
      <c r="F123" s="34" t="s">
        <v>993</v>
      </c>
    </row>
    <row r="124" spans="1:6" ht="12.6" customHeight="1" x14ac:dyDescent="0.25">
      <c r="A124" s="12" t="s">
        <v>5810</v>
      </c>
      <c r="B124" s="34" t="s">
        <v>2617</v>
      </c>
      <c r="C124" s="3"/>
      <c r="D124" s="12"/>
      <c r="E124" s="33">
        <v>4.4999999999999997E-3</v>
      </c>
      <c r="F124" s="34" t="s">
        <v>994</v>
      </c>
    </row>
    <row r="125" spans="1:6" ht="12.6" customHeight="1" x14ac:dyDescent="0.25">
      <c r="A125" s="12" t="s">
        <v>5811</v>
      </c>
      <c r="B125" s="34" t="s">
        <v>2617</v>
      </c>
      <c r="C125" s="3"/>
      <c r="D125" s="12"/>
      <c r="E125" s="33">
        <v>4.7000000000000002E-3</v>
      </c>
      <c r="F125" s="34" t="s">
        <v>2082</v>
      </c>
    </row>
    <row r="126" spans="1:6" ht="12.6" customHeight="1" x14ac:dyDescent="0.25">
      <c r="A126" s="12" t="s">
        <v>5813</v>
      </c>
      <c r="B126" s="34" t="s">
        <v>2617</v>
      </c>
      <c r="C126" s="3"/>
      <c r="D126" s="12"/>
      <c r="E126" s="35">
        <v>1.8E-3</v>
      </c>
      <c r="F126" s="34" t="s">
        <v>2083</v>
      </c>
    </row>
    <row r="127" spans="1:6" ht="12.6" customHeight="1" x14ac:dyDescent="0.25">
      <c r="A127" s="12" t="s">
        <v>5812</v>
      </c>
      <c r="B127" s="34" t="s">
        <v>2617</v>
      </c>
      <c r="C127" s="3"/>
      <c r="D127" s="12"/>
      <c r="E127" s="33">
        <v>2.3999999999999998E-3</v>
      </c>
      <c r="F127" s="34" t="s">
        <v>6925</v>
      </c>
    </row>
    <row r="128" spans="1:6" ht="12.6" customHeight="1" x14ac:dyDescent="0.25">
      <c r="A128" s="12" t="s">
        <v>2578</v>
      </c>
      <c r="B128" s="34" t="s">
        <v>2617</v>
      </c>
      <c r="C128" s="3"/>
      <c r="D128" s="12"/>
      <c r="E128" s="35">
        <v>2.5999999999999999E-3</v>
      </c>
      <c r="F128" s="12" t="s">
        <v>1829</v>
      </c>
    </row>
    <row r="129" spans="1:16" ht="12.6" customHeight="1" x14ac:dyDescent="0.25">
      <c r="A129" s="12" t="s">
        <v>785</v>
      </c>
      <c r="B129" s="34" t="s">
        <v>2617</v>
      </c>
      <c r="C129" s="3"/>
      <c r="D129" s="12"/>
      <c r="E129" s="33">
        <v>3.7000000000000002E-3</v>
      </c>
      <c r="F129" s="12" t="s">
        <v>2615</v>
      </c>
    </row>
    <row r="130" spans="1:16" ht="12.6" customHeight="1" x14ac:dyDescent="0.25">
      <c r="A130" s="12" t="s">
        <v>784</v>
      </c>
      <c r="B130" s="34" t="s">
        <v>2617</v>
      </c>
      <c r="C130" s="3"/>
      <c r="D130" s="12"/>
      <c r="E130" s="33">
        <v>3.2000000000000002E-3</v>
      </c>
      <c r="F130" s="12" t="s">
        <v>2616</v>
      </c>
    </row>
    <row r="131" spans="1:16" ht="12.6" customHeight="1" x14ac:dyDescent="0.25">
      <c r="C131" s="3"/>
      <c r="D131" s="3"/>
      <c r="E131" s="3"/>
    </row>
    <row r="132" spans="1:16" ht="12.6" customHeight="1" x14ac:dyDescent="0.25">
      <c r="A132" s="39" t="s">
        <v>4466</v>
      </c>
      <c r="C132" s="3"/>
      <c r="D132" s="3"/>
      <c r="E132" s="3"/>
      <c r="F132" t="s">
        <v>3140</v>
      </c>
    </row>
    <row r="133" spans="1:16" ht="12.6" customHeight="1" x14ac:dyDescent="0.25">
      <c r="A133" s="12" t="s">
        <v>4464</v>
      </c>
      <c r="B133" t="s">
        <v>5330</v>
      </c>
      <c r="C133" s="12"/>
      <c r="D133" s="12"/>
      <c r="E133" s="65">
        <v>-0.24</v>
      </c>
      <c r="F133" s="323" t="s">
        <v>6975</v>
      </c>
      <c r="L133" s="3"/>
      <c r="P133" s="5"/>
    </row>
    <row r="134" spans="1:16" ht="12.6" customHeight="1" x14ac:dyDescent="0.25">
      <c r="A134" s="12" t="s">
        <v>1495</v>
      </c>
      <c r="B134" t="s">
        <v>5330</v>
      </c>
      <c r="C134" s="3"/>
      <c r="D134" s="3"/>
      <c r="E134" s="65">
        <v>-0.13</v>
      </c>
      <c r="F134" s="323" t="s">
        <v>6976</v>
      </c>
      <c r="L134" s="3"/>
      <c r="P134" s="5"/>
    </row>
    <row r="135" spans="1:16" ht="12.6" customHeight="1" x14ac:dyDescent="0.25">
      <c r="A135" s="12" t="s">
        <v>1495</v>
      </c>
      <c r="B135" s="34" t="s">
        <v>6739</v>
      </c>
      <c r="C135" s="3"/>
      <c r="D135" s="3"/>
      <c r="E135" s="65">
        <v>-0.13</v>
      </c>
      <c r="F135" s="323" t="s">
        <v>6977</v>
      </c>
      <c r="L135" s="3"/>
      <c r="P135" s="5"/>
    </row>
    <row r="136" spans="1:16" ht="12.6" customHeight="1" x14ac:dyDescent="0.25">
      <c r="A136" s="12" t="s">
        <v>5720</v>
      </c>
      <c r="B136" s="34" t="s">
        <v>5721</v>
      </c>
      <c r="C136" s="3"/>
      <c r="D136" s="3"/>
      <c r="E136" s="20">
        <v>2E-3</v>
      </c>
      <c r="F136" s="34" t="s">
        <v>6092</v>
      </c>
      <c r="P136" s="5"/>
    </row>
    <row r="137" spans="1:16" ht="12.6" customHeight="1" x14ac:dyDescent="0.25">
      <c r="A137" s="12"/>
      <c r="B137" s="34"/>
      <c r="C137" s="3"/>
      <c r="D137" s="3"/>
      <c r="E137" s="20"/>
      <c r="F137" s="34"/>
      <c r="P137" s="5"/>
    </row>
    <row r="138" spans="1:16" ht="12.6" customHeight="1" x14ac:dyDescent="0.25">
      <c r="A138" s="12"/>
      <c r="B138" s="34"/>
      <c r="C138" s="3"/>
      <c r="D138" s="3"/>
      <c r="E138" s="20"/>
      <c r="F138" s="34"/>
      <c r="P138" s="5"/>
    </row>
    <row r="139" spans="1:16" ht="12.6" customHeight="1" x14ac:dyDescent="0.25">
      <c r="A139" s="12" t="s">
        <v>5382</v>
      </c>
      <c r="B139" s="34" t="s">
        <v>4465</v>
      </c>
      <c r="C139" s="3"/>
      <c r="D139" s="3"/>
      <c r="E139" s="20">
        <v>0.11799999999999999</v>
      </c>
    </row>
    <row r="143" spans="1:16" ht="12.6" customHeight="1" x14ac:dyDescent="0.25">
      <c r="G143">
        <f>E135/0.55</f>
        <v>-0.23636363636363636</v>
      </c>
    </row>
    <row r="151" spans="15:15" ht="12.6" customHeight="1" x14ac:dyDescent="0.25">
      <c r="O151">
        <f>3.503*0.135</f>
        <v>0.47290500000000002</v>
      </c>
    </row>
  </sheetData>
  <phoneticPr fontId="1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3820"/>
  <sheetViews>
    <sheetView zoomScale="75" workbookViewId="0">
      <pane ySplit="6" topLeftCell="A7" activePane="bottomLeft" state="frozenSplit"/>
      <selection pane="bottomLeft" activeCell="P7" sqref="P7"/>
    </sheetView>
  </sheetViews>
  <sheetFormatPr defaultRowHeight="13.2" x14ac:dyDescent="0.25"/>
  <cols>
    <col min="1" max="1" width="3.33203125" style="5" customWidth="1"/>
    <col min="2" max="2" width="5" style="5" customWidth="1"/>
    <col min="3" max="3" width="58.44140625" style="5" customWidth="1"/>
    <col min="4" max="4" width="10.5546875" style="241" customWidth="1"/>
    <col min="5" max="5" width="14" style="241" customWidth="1"/>
    <col min="6" max="6" width="14" style="5" customWidth="1"/>
    <col min="7" max="7" width="14" style="241" customWidth="1"/>
    <col min="8" max="8" width="10.33203125" style="5" customWidth="1"/>
    <col min="9" max="9" width="10.33203125" style="241" customWidth="1"/>
    <col min="10" max="12" width="13.44140625" style="241" hidden="1" customWidth="1"/>
    <col min="13" max="13" width="13.44140625" style="285" hidden="1" customWidth="1"/>
    <col min="14" max="15" width="13.44140625" style="241" hidden="1" customWidth="1"/>
    <col min="16" max="22" width="13.44140625" style="25" customWidth="1"/>
    <col min="23" max="34" width="13.44140625" customWidth="1"/>
  </cols>
  <sheetData>
    <row r="1" spans="1:35" x14ac:dyDescent="0.25">
      <c r="C1" s="105" t="s">
        <v>5251</v>
      </c>
      <c r="E1" s="271"/>
      <c r="F1" s="105"/>
      <c r="G1" s="271"/>
      <c r="L1" s="270"/>
      <c r="M1" s="241"/>
      <c r="U1" s="8"/>
    </row>
    <row r="2" spans="1:35" hidden="1" x14ac:dyDescent="0.25">
      <c r="C2" s="5" t="s">
        <v>5250</v>
      </c>
      <c r="D2" s="258"/>
      <c r="E2" s="272"/>
      <c r="F2" s="108"/>
      <c r="G2" s="272"/>
      <c r="L2" s="270"/>
      <c r="M2" s="241"/>
      <c r="U2" s="8"/>
    </row>
    <row r="3" spans="1:35" hidden="1" x14ac:dyDescent="0.25">
      <c r="C3" s="23" t="s">
        <v>4083</v>
      </c>
      <c r="D3" s="258"/>
      <c r="E3" s="273"/>
      <c r="F3" s="138"/>
      <c r="G3" s="272"/>
      <c r="M3" s="241"/>
      <c r="U3" s="8"/>
    </row>
    <row r="4" spans="1:35" s="109" customFormat="1" x14ac:dyDescent="0.25">
      <c r="A4" s="109">
        <v>1</v>
      </c>
      <c r="B4" s="110"/>
      <c r="C4" s="110" t="s">
        <v>4650</v>
      </c>
      <c r="D4" s="274" t="s">
        <v>3470</v>
      </c>
      <c r="E4" s="276" t="s">
        <v>1801</v>
      </c>
      <c r="F4" s="100" t="s">
        <v>3843</v>
      </c>
      <c r="G4" s="250" t="s">
        <v>3470</v>
      </c>
      <c r="H4" s="131"/>
      <c r="I4" s="348" t="s">
        <v>7104</v>
      </c>
      <c r="J4" s="275"/>
      <c r="K4" s="275"/>
      <c r="L4" s="275"/>
      <c r="M4" s="275"/>
      <c r="N4" s="275"/>
      <c r="O4" s="275"/>
      <c r="P4" s="131"/>
      <c r="Q4" s="131"/>
      <c r="R4" s="131"/>
      <c r="S4" s="131"/>
      <c r="T4" s="131"/>
      <c r="U4" s="13"/>
      <c r="V4" s="13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</row>
    <row r="5" spans="1:35" s="109" customFormat="1" x14ac:dyDescent="0.25">
      <c r="A5" s="109">
        <v>1</v>
      </c>
      <c r="B5" s="111"/>
      <c r="C5" s="111"/>
      <c r="D5" s="277" t="s">
        <v>2125</v>
      </c>
      <c r="E5" s="279" t="s">
        <v>3782</v>
      </c>
      <c r="F5" s="101" t="s">
        <v>3157</v>
      </c>
      <c r="G5" s="252" t="s">
        <v>1594</v>
      </c>
      <c r="H5" s="131"/>
      <c r="I5" s="348" t="s">
        <v>7105</v>
      </c>
      <c r="J5" s="278"/>
      <c r="K5" s="278"/>
      <c r="L5" s="278"/>
      <c r="M5" s="278"/>
      <c r="N5" s="278"/>
      <c r="O5" s="278"/>
      <c r="P5" s="131"/>
      <c r="Q5" s="330"/>
      <c r="R5" s="131"/>
      <c r="S5" s="131"/>
      <c r="T5" s="131"/>
      <c r="U5" s="131"/>
      <c r="V5" s="131"/>
    </row>
    <row r="6" spans="1:35" s="5" customFormat="1" x14ac:dyDescent="0.25">
      <c r="A6" s="5">
        <v>1</v>
      </c>
      <c r="B6" s="121" t="s">
        <v>435</v>
      </c>
      <c r="C6" s="121"/>
      <c r="D6" s="280" t="s">
        <v>5397</v>
      </c>
      <c r="E6" s="282" t="s">
        <v>4655</v>
      </c>
      <c r="F6" s="102" t="s">
        <v>4654</v>
      </c>
      <c r="G6" s="254" t="s">
        <v>1595</v>
      </c>
      <c r="H6" s="25"/>
      <c r="I6" s="349" t="s">
        <v>7106</v>
      </c>
      <c r="J6" s="281"/>
      <c r="K6" s="281"/>
      <c r="L6" s="281"/>
      <c r="M6" s="281"/>
      <c r="N6" s="281"/>
      <c r="O6" s="281"/>
      <c r="P6" s="25"/>
      <c r="Q6" s="25"/>
      <c r="R6" s="25"/>
      <c r="S6" s="25"/>
      <c r="T6" s="25"/>
      <c r="U6" s="25"/>
      <c r="V6" s="25"/>
    </row>
    <row r="7" spans="1:35" s="25" customFormat="1" x14ac:dyDescent="0.25">
      <c r="A7" s="25">
        <v>1</v>
      </c>
      <c r="C7" s="332"/>
      <c r="D7" s="286"/>
      <c r="E7" s="286"/>
      <c r="F7" s="133"/>
      <c r="G7" s="283"/>
      <c r="I7" s="258"/>
      <c r="J7" s="283"/>
      <c r="K7" s="283"/>
      <c r="L7" s="283"/>
      <c r="M7" s="283"/>
      <c r="N7" s="283"/>
      <c r="O7" s="283"/>
      <c r="P7" s="331"/>
    </row>
    <row r="8" spans="1:35" s="3" customFormat="1" hidden="1" x14ac:dyDescent="0.25">
      <c r="A8" s="105" t="s">
        <v>675</v>
      </c>
      <c r="B8" s="105"/>
      <c r="C8" s="29"/>
      <c r="D8" s="256"/>
      <c r="E8" s="256"/>
      <c r="F8" s="98"/>
      <c r="G8" s="256"/>
      <c r="H8" s="331"/>
      <c r="I8" s="287"/>
      <c r="J8" s="256"/>
      <c r="K8" s="256"/>
      <c r="L8" s="256"/>
      <c r="M8" s="256"/>
      <c r="N8" s="256"/>
      <c r="O8" s="256"/>
      <c r="P8" s="25"/>
      <c r="Q8" s="25"/>
      <c r="R8" s="25"/>
      <c r="S8" s="25"/>
      <c r="T8" s="25"/>
      <c r="U8" s="25"/>
      <c r="V8" s="25"/>
    </row>
    <row r="9" spans="1:35" s="25" customFormat="1" hidden="1" x14ac:dyDescent="0.25">
      <c r="A9" s="45"/>
      <c r="B9" s="62" t="s">
        <v>5770</v>
      </c>
      <c r="C9" s="67" t="s">
        <v>5503</v>
      </c>
      <c r="D9" s="257">
        <v>0.66483020999999998</v>
      </c>
      <c r="E9" s="261">
        <v>2.4012551111111109</v>
      </c>
      <c r="F9" s="117">
        <v>53.711302000000003</v>
      </c>
      <c r="G9" s="257">
        <v>0.23056888696061359</v>
      </c>
      <c r="I9" s="241"/>
      <c r="J9" s="257"/>
      <c r="K9" s="257"/>
      <c r="L9" s="257"/>
      <c r="M9" s="257"/>
      <c r="N9" s="257"/>
      <c r="O9" s="257"/>
    </row>
    <row r="10" spans="1:35" s="25" customFormat="1" hidden="1" x14ac:dyDescent="0.25">
      <c r="A10" s="45" t="s">
        <v>676</v>
      </c>
      <c r="B10" s="45"/>
      <c r="C10" s="62"/>
      <c r="D10" s="256"/>
      <c r="E10" s="256"/>
      <c r="F10" s="97"/>
      <c r="G10" s="259"/>
      <c r="I10" s="258"/>
      <c r="J10" s="256"/>
      <c r="K10" s="256"/>
      <c r="L10" s="256"/>
      <c r="M10" s="256"/>
      <c r="N10" s="256"/>
      <c r="O10" s="256"/>
    </row>
    <row r="11" spans="1:35" s="25" customFormat="1" hidden="1" x14ac:dyDescent="0.25">
      <c r="A11" s="62"/>
      <c r="B11" s="62" t="s">
        <v>5770</v>
      </c>
      <c r="C11" s="67" t="s">
        <v>5504</v>
      </c>
      <c r="D11" s="257">
        <v>0.69421865000000005</v>
      </c>
      <c r="E11" s="257">
        <v>1.9132974814814816</v>
      </c>
      <c r="F11" s="117">
        <v>64.122553999999994</v>
      </c>
      <c r="G11" s="257">
        <v>0.45349266036632796</v>
      </c>
      <c r="I11" s="258"/>
      <c r="J11" s="257"/>
      <c r="K11" s="257"/>
      <c r="L11" s="257"/>
      <c r="M11" s="257"/>
      <c r="N11" s="257"/>
      <c r="O11" s="257"/>
    </row>
    <row r="12" spans="1:35" s="25" customFormat="1" hidden="1" x14ac:dyDescent="0.25">
      <c r="A12" s="45" t="s">
        <v>677</v>
      </c>
      <c r="B12" s="45"/>
      <c r="C12" s="62"/>
      <c r="D12" s="256"/>
      <c r="E12" s="256"/>
      <c r="F12" s="97"/>
      <c r="G12" s="259"/>
      <c r="I12" s="258"/>
      <c r="J12" s="256"/>
      <c r="K12" s="256"/>
      <c r="L12" s="256"/>
      <c r="M12" s="256"/>
      <c r="N12" s="256"/>
      <c r="O12" s="256"/>
    </row>
    <row r="13" spans="1:35" s="25" customFormat="1" hidden="1" x14ac:dyDescent="0.25">
      <c r="A13" s="62"/>
      <c r="B13" s="62" t="s">
        <v>5770</v>
      </c>
      <c r="C13" s="67" t="s">
        <v>4219</v>
      </c>
      <c r="D13" s="257">
        <v>0.18085771</v>
      </c>
      <c r="E13" s="261">
        <v>0.57180917037037027</v>
      </c>
      <c r="F13" s="117">
        <v>21.107924000000001</v>
      </c>
      <c r="G13" s="257">
        <v>0.12784595766541049</v>
      </c>
      <c r="I13" s="258"/>
      <c r="J13" s="257"/>
      <c r="K13" s="257"/>
      <c r="L13" s="257"/>
      <c r="M13" s="257"/>
      <c r="N13" s="257"/>
      <c r="O13" s="257"/>
    </row>
    <row r="14" spans="1:35" s="25" customFormat="1" hidden="1" x14ac:dyDescent="0.25">
      <c r="A14" s="62"/>
      <c r="B14" s="62" t="s">
        <v>5770</v>
      </c>
      <c r="C14" s="67" t="s">
        <v>4220</v>
      </c>
      <c r="D14" s="257">
        <v>0.26056574999999998</v>
      </c>
      <c r="E14" s="261">
        <v>0.46108003703703704</v>
      </c>
      <c r="F14" s="117">
        <v>18.296748999999998</v>
      </c>
      <c r="G14" s="257">
        <v>7.5345586621529292E-2</v>
      </c>
      <c r="I14" s="258"/>
      <c r="J14" s="257"/>
      <c r="K14" s="257"/>
      <c r="L14" s="257"/>
      <c r="M14" s="257"/>
      <c r="N14" s="257"/>
      <c r="O14" s="257"/>
    </row>
    <row r="15" spans="1:35" s="25" customFormat="1" hidden="1" x14ac:dyDescent="0.25">
      <c r="A15" s="62"/>
      <c r="B15" s="62" t="s">
        <v>5770</v>
      </c>
      <c r="C15" s="67" t="s">
        <v>6485</v>
      </c>
      <c r="D15" s="257">
        <v>0.17452031000000001</v>
      </c>
      <c r="E15" s="261">
        <v>0.77583081481481475</v>
      </c>
      <c r="F15" s="117">
        <v>29.848369999999999</v>
      </c>
      <c r="G15" s="257">
        <v>0.1887468420200355</v>
      </c>
      <c r="I15" s="258"/>
      <c r="J15" s="257"/>
      <c r="K15" s="257"/>
      <c r="L15" s="257"/>
      <c r="M15" s="257"/>
      <c r="N15" s="257"/>
      <c r="O15" s="257"/>
    </row>
    <row r="16" spans="1:35" s="25" customFormat="1" hidden="1" x14ac:dyDescent="0.25">
      <c r="A16" s="45" t="s">
        <v>678</v>
      </c>
      <c r="B16" s="45"/>
      <c r="C16" s="62"/>
      <c r="D16" s="256"/>
      <c r="E16" s="256"/>
      <c r="F16" s="97"/>
      <c r="G16" s="259"/>
      <c r="I16" s="258"/>
      <c r="J16" s="256"/>
      <c r="K16" s="256"/>
      <c r="L16" s="256"/>
      <c r="M16" s="256"/>
      <c r="N16" s="256"/>
      <c r="O16" s="256"/>
    </row>
    <row r="17" spans="1:20" s="25" customFormat="1" hidden="1" x14ac:dyDescent="0.25">
      <c r="A17" s="45"/>
      <c r="B17" s="62" t="s">
        <v>5770</v>
      </c>
      <c r="C17" s="67" t="s">
        <v>5505</v>
      </c>
      <c r="D17" s="257">
        <v>1.6198024</v>
      </c>
      <c r="E17" s="261">
        <v>0</v>
      </c>
      <c r="F17" s="117">
        <v>0</v>
      </c>
      <c r="G17" s="257">
        <v>3.7680736840947204E-4</v>
      </c>
      <c r="I17" s="347">
        <v>0.36399999999999999</v>
      </c>
      <c r="J17" s="257"/>
      <c r="K17" s="257"/>
      <c r="L17" s="257"/>
      <c r="M17" s="257"/>
      <c r="N17" s="257"/>
      <c r="O17" s="257"/>
    </row>
    <row r="18" spans="1:20" s="25" customFormat="1" x14ac:dyDescent="0.25">
      <c r="A18" s="134">
        <v>1</v>
      </c>
      <c r="B18" s="62" t="s">
        <v>5770</v>
      </c>
      <c r="C18" s="67" t="s">
        <v>5506</v>
      </c>
      <c r="D18" s="257">
        <v>7.9474628000000005E-2</v>
      </c>
      <c r="E18" s="261">
        <v>0.367587437037037</v>
      </c>
      <c r="F18" s="117">
        <v>6.9889450999999996</v>
      </c>
      <c r="G18" s="257">
        <v>3.7658518336415141E-2</v>
      </c>
      <c r="I18" s="347">
        <v>3.5813702000000003E-2</v>
      </c>
      <c r="J18" s="257"/>
      <c r="K18" s="257"/>
      <c r="L18" s="257"/>
      <c r="M18" s="257"/>
      <c r="N18" s="257"/>
      <c r="O18" s="257"/>
      <c r="P18" s="331"/>
      <c r="Q18" s="287"/>
      <c r="R18" s="259"/>
      <c r="S18" s="99"/>
      <c r="T18" s="258"/>
    </row>
    <row r="19" spans="1:20" s="25" customFormat="1" hidden="1" x14ac:dyDescent="0.25">
      <c r="A19" s="45"/>
      <c r="B19" s="62" t="s">
        <v>5770</v>
      </c>
      <c r="C19" s="53" t="s">
        <v>5507</v>
      </c>
      <c r="D19" s="257">
        <v>58.450906000000003</v>
      </c>
      <c r="E19" s="261">
        <v>220.76857777777775</v>
      </c>
      <c r="F19" s="117">
        <v>3022.2764000000002</v>
      </c>
      <c r="G19" s="257">
        <v>20.448033500612777</v>
      </c>
      <c r="I19" s="347">
        <v>33.353800999999997</v>
      </c>
      <c r="J19" s="257"/>
      <c r="K19" s="257"/>
      <c r="L19" s="257"/>
      <c r="M19" s="257"/>
      <c r="N19" s="257"/>
      <c r="O19" s="257"/>
      <c r="Q19" s="258"/>
      <c r="R19" s="259"/>
      <c r="S19" s="99"/>
      <c r="T19" s="258"/>
    </row>
    <row r="20" spans="1:20" s="25" customFormat="1" x14ac:dyDescent="0.25">
      <c r="A20" s="134">
        <v>1</v>
      </c>
      <c r="B20" s="62" t="s">
        <v>5770</v>
      </c>
      <c r="C20" s="53" t="s">
        <v>5508</v>
      </c>
      <c r="D20" s="257">
        <v>6.3074697999999998E-2</v>
      </c>
      <c r="E20" s="261">
        <v>0.33380182962962962</v>
      </c>
      <c r="F20" s="117">
        <v>6.4539432999999997</v>
      </c>
      <c r="G20" s="257">
        <v>3.3663308051236324E-2</v>
      </c>
      <c r="I20" s="347">
        <v>2.7884831999999998E-2</v>
      </c>
      <c r="J20" s="257"/>
      <c r="K20" s="257"/>
      <c r="L20" s="257"/>
      <c r="M20" s="257"/>
      <c r="N20" s="257"/>
      <c r="O20" s="257"/>
      <c r="Q20" s="258"/>
      <c r="R20" s="259"/>
      <c r="S20" s="99"/>
      <c r="T20" s="258"/>
    </row>
    <row r="21" spans="1:20" s="25" customFormat="1" hidden="1" x14ac:dyDescent="0.25">
      <c r="A21" s="45" t="s">
        <v>679</v>
      </c>
      <c r="B21" s="45"/>
      <c r="C21" s="62"/>
      <c r="D21" s="256"/>
      <c r="E21" s="256"/>
      <c r="F21" s="97"/>
      <c r="G21" s="259"/>
      <c r="I21" s="258"/>
      <c r="J21" s="256"/>
      <c r="K21" s="256"/>
      <c r="L21" s="256"/>
      <c r="M21" s="256"/>
      <c r="N21" s="256"/>
      <c r="O21" s="256"/>
      <c r="Q21" s="258"/>
      <c r="R21" s="258"/>
      <c r="S21" s="99"/>
      <c r="T21" s="258"/>
    </row>
    <row r="22" spans="1:20" s="25" customFormat="1" hidden="1" x14ac:dyDescent="0.25">
      <c r="A22" s="52"/>
      <c r="B22" s="62" t="s">
        <v>5770</v>
      </c>
      <c r="C22" s="67" t="s">
        <v>4222</v>
      </c>
      <c r="D22" s="257">
        <v>0</v>
      </c>
      <c r="E22" s="261">
        <v>0</v>
      </c>
      <c r="F22" s="117">
        <v>0</v>
      </c>
      <c r="G22" s="257">
        <v>0</v>
      </c>
      <c r="I22" s="258"/>
      <c r="J22" s="257"/>
      <c r="K22" s="257"/>
      <c r="L22" s="257"/>
      <c r="M22" s="257"/>
      <c r="N22" s="257"/>
      <c r="O22" s="257"/>
      <c r="Q22" s="258"/>
      <c r="R22" s="258"/>
      <c r="S22" s="99"/>
      <c r="T22" s="258"/>
    </row>
    <row r="23" spans="1:20" s="25" customFormat="1" hidden="1" x14ac:dyDescent="0.25">
      <c r="A23" s="52"/>
      <c r="B23" s="62" t="s">
        <v>5770</v>
      </c>
      <c r="C23" s="67" t="s">
        <v>4223</v>
      </c>
      <c r="D23" s="257">
        <v>0.44133823</v>
      </c>
      <c r="E23" s="261">
        <v>0.91961185185185179</v>
      </c>
      <c r="F23" s="117">
        <v>14.850949999999999</v>
      </c>
      <c r="G23" s="257">
        <v>0.167068452370041</v>
      </c>
      <c r="I23" s="258"/>
      <c r="J23" s="257"/>
      <c r="K23" s="257"/>
      <c r="L23" s="257"/>
      <c r="M23" s="257"/>
      <c r="N23" s="257"/>
      <c r="O23" s="257"/>
      <c r="Q23" s="258"/>
      <c r="R23" s="259"/>
      <c r="S23" s="99"/>
      <c r="T23" s="258"/>
    </row>
    <row r="24" spans="1:20" s="25" customFormat="1" hidden="1" x14ac:dyDescent="0.25">
      <c r="A24" s="52"/>
      <c r="B24" s="62" t="s">
        <v>5770</v>
      </c>
      <c r="C24" s="67" t="s">
        <v>4224</v>
      </c>
      <c r="D24" s="257">
        <v>0.1286786</v>
      </c>
      <c r="E24" s="261">
        <v>0.12378311851851852</v>
      </c>
      <c r="F24" s="117">
        <v>2.1207840999999998</v>
      </c>
      <c r="G24" s="257">
        <v>2.6568887574325704E-2</v>
      </c>
      <c r="I24" s="258"/>
      <c r="J24" s="257"/>
      <c r="K24" s="257"/>
      <c r="L24" s="257"/>
      <c r="M24" s="257"/>
      <c r="N24" s="257"/>
      <c r="O24" s="257"/>
      <c r="Q24" s="258"/>
      <c r="R24" s="259"/>
      <c r="S24" s="99"/>
      <c r="T24" s="258"/>
    </row>
    <row r="25" spans="1:20" s="25" customFormat="1" hidden="1" x14ac:dyDescent="0.25">
      <c r="A25" s="45" t="s">
        <v>680</v>
      </c>
      <c r="B25" s="45"/>
      <c r="C25" s="62"/>
      <c r="D25" s="256"/>
      <c r="E25" s="256"/>
      <c r="F25" s="97"/>
      <c r="G25" s="258"/>
      <c r="I25" s="258"/>
      <c r="J25" s="256"/>
      <c r="K25" s="256"/>
      <c r="L25" s="256"/>
      <c r="M25" s="256"/>
      <c r="N25" s="256"/>
      <c r="O25" s="256"/>
      <c r="Q25" s="258"/>
      <c r="R25" s="259"/>
      <c r="S25" s="99"/>
      <c r="T25" s="258"/>
    </row>
    <row r="26" spans="1:20" s="25" customFormat="1" hidden="1" x14ac:dyDescent="0.25">
      <c r="A26" s="52"/>
      <c r="B26" s="62" t="s">
        <v>5770</v>
      </c>
      <c r="C26" s="67" t="s">
        <v>4225</v>
      </c>
      <c r="D26" s="257">
        <v>0.60620434999999995</v>
      </c>
      <c r="E26" s="261">
        <v>1.5066018518518518</v>
      </c>
      <c r="F26" s="117">
        <v>52.689306000000002</v>
      </c>
      <c r="G26" s="257">
        <v>0.20507487714636402</v>
      </c>
      <c r="I26" s="258"/>
      <c r="J26" s="257"/>
      <c r="K26" s="257"/>
      <c r="L26" s="257"/>
      <c r="M26" s="257"/>
      <c r="N26" s="257"/>
      <c r="O26" s="257"/>
      <c r="Q26" s="258"/>
      <c r="R26" s="259"/>
      <c r="S26" s="99"/>
      <c r="T26" s="258"/>
    </row>
    <row r="27" spans="1:20" s="25" customFormat="1" hidden="1" x14ac:dyDescent="0.25">
      <c r="A27" s="45" t="s">
        <v>681</v>
      </c>
      <c r="B27" s="45"/>
      <c r="C27" s="62"/>
      <c r="D27" s="256"/>
      <c r="E27" s="256"/>
      <c r="F27" s="99"/>
      <c r="G27" s="258"/>
      <c r="I27" s="258"/>
      <c r="J27" s="256"/>
      <c r="K27" s="256"/>
      <c r="L27" s="256"/>
      <c r="M27" s="256"/>
      <c r="N27" s="256"/>
      <c r="O27" s="256"/>
      <c r="Q27" s="258"/>
      <c r="R27" s="259"/>
      <c r="S27" s="99"/>
      <c r="T27" s="258"/>
    </row>
    <row r="28" spans="1:20" s="25" customFormat="1" hidden="1" x14ac:dyDescent="0.25">
      <c r="A28" s="62"/>
      <c r="B28" s="62" t="s">
        <v>5770</v>
      </c>
      <c r="C28" s="67" t="s">
        <v>4226</v>
      </c>
      <c r="D28" s="257">
        <v>0.6479336</v>
      </c>
      <c r="E28" s="261">
        <v>3.3037482222222221</v>
      </c>
      <c r="F28" s="117">
        <v>66.274068</v>
      </c>
      <c r="G28" s="257">
        <v>0.34937688199786099</v>
      </c>
      <c r="I28" s="258"/>
      <c r="J28" s="257"/>
      <c r="K28" s="257"/>
      <c r="L28" s="257"/>
      <c r="M28" s="257"/>
      <c r="N28" s="257"/>
      <c r="O28" s="257"/>
      <c r="Q28" s="258"/>
      <c r="R28" s="259"/>
      <c r="S28" s="99"/>
      <c r="T28" s="258"/>
    </row>
    <row r="29" spans="1:20" s="25" customFormat="1" hidden="1" x14ac:dyDescent="0.25">
      <c r="A29" s="62"/>
      <c r="B29" s="62" t="s">
        <v>5770</v>
      </c>
      <c r="C29" s="67" t="s">
        <v>4227</v>
      </c>
      <c r="D29" s="257">
        <v>0.85704183</v>
      </c>
      <c r="E29" s="261">
        <v>2.0215551851851852</v>
      </c>
      <c r="F29" s="117">
        <v>33.695985999999998</v>
      </c>
      <c r="G29" s="257">
        <v>0.25530476916204403</v>
      </c>
      <c r="I29" s="258"/>
      <c r="J29" s="257"/>
      <c r="K29" s="257"/>
      <c r="L29" s="257"/>
      <c r="M29" s="257"/>
      <c r="N29" s="257"/>
      <c r="O29" s="257"/>
      <c r="Q29" s="258"/>
      <c r="R29" s="259"/>
      <c r="S29" s="99"/>
      <c r="T29" s="258"/>
    </row>
    <row r="30" spans="1:20" s="25" customFormat="1" hidden="1" x14ac:dyDescent="0.25">
      <c r="A30" s="62"/>
      <c r="B30" s="62" t="s">
        <v>5770</v>
      </c>
      <c r="C30" s="67" t="s">
        <v>4228</v>
      </c>
      <c r="D30" s="257">
        <v>0.61159103000000004</v>
      </c>
      <c r="E30" s="261">
        <v>2.5078533333333328</v>
      </c>
      <c r="F30" s="117">
        <v>48.525396999999998</v>
      </c>
      <c r="G30" s="257">
        <v>0.27600537314748197</v>
      </c>
      <c r="I30" s="258"/>
      <c r="J30" s="257"/>
      <c r="K30" s="257"/>
      <c r="L30" s="257"/>
      <c r="M30" s="257"/>
      <c r="N30" s="257"/>
      <c r="O30" s="257"/>
      <c r="Q30" s="258"/>
      <c r="R30" s="258"/>
      <c r="S30" s="99"/>
      <c r="T30" s="258"/>
    </row>
    <row r="31" spans="1:20" s="25" customFormat="1" hidden="1" x14ac:dyDescent="0.25">
      <c r="A31" s="45" t="s">
        <v>682</v>
      </c>
      <c r="B31" s="45"/>
      <c r="C31" s="52"/>
      <c r="D31" s="259"/>
      <c r="E31" s="256"/>
      <c r="F31" s="97"/>
      <c r="G31" s="259"/>
      <c r="I31" s="258"/>
      <c r="J31" s="259"/>
      <c r="K31" s="259"/>
      <c r="L31" s="259"/>
      <c r="M31" s="256"/>
      <c r="N31" s="256"/>
      <c r="O31" s="256"/>
      <c r="Q31" s="258"/>
      <c r="R31" s="258"/>
      <c r="S31" s="99"/>
      <c r="T31" s="258"/>
    </row>
    <row r="32" spans="1:20" s="25" customFormat="1" hidden="1" x14ac:dyDescent="0.25">
      <c r="A32" s="62"/>
      <c r="B32" s="62" t="s">
        <v>5770</v>
      </c>
      <c r="C32" s="67" t="s">
        <v>4229</v>
      </c>
      <c r="D32" s="257">
        <v>0.25985778999999998</v>
      </c>
      <c r="E32" s="261">
        <v>1.6619957777777776</v>
      </c>
      <c r="F32" s="117">
        <v>69.956200999999993</v>
      </c>
      <c r="G32" s="257">
        <v>0.2534434287934042</v>
      </c>
      <c r="I32" s="258"/>
      <c r="J32" s="257"/>
      <c r="K32" s="257"/>
      <c r="L32" s="257"/>
      <c r="M32" s="257"/>
      <c r="N32" s="257"/>
      <c r="O32" s="257"/>
      <c r="Q32" s="258"/>
      <c r="R32" s="259"/>
      <c r="S32" s="240"/>
      <c r="T32" s="258"/>
    </row>
    <row r="33" spans="1:20" s="25" customFormat="1" hidden="1" x14ac:dyDescent="0.25">
      <c r="A33" s="45" t="s">
        <v>0</v>
      </c>
      <c r="B33" s="45"/>
      <c r="C33" s="62"/>
      <c r="D33" s="256"/>
      <c r="E33" s="256"/>
      <c r="F33" s="97"/>
      <c r="G33" s="259"/>
      <c r="I33" s="258"/>
      <c r="J33" s="256"/>
      <c r="K33" s="256"/>
      <c r="L33" s="256"/>
      <c r="M33" s="256"/>
      <c r="N33" s="256"/>
      <c r="O33" s="256"/>
      <c r="Q33" s="258"/>
      <c r="R33" s="259"/>
      <c r="S33" s="240"/>
      <c r="T33" s="258"/>
    </row>
    <row r="34" spans="1:20" s="25" customFormat="1" hidden="1" x14ac:dyDescent="0.25">
      <c r="A34" s="62"/>
      <c r="B34" s="62" t="s">
        <v>5770</v>
      </c>
      <c r="C34" s="67" t="s">
        <v>4230</v>
      </c>
      <c r="D34" s="257">
        <v>0.22778652999999999</v>
      </c>
      <c r="E34" s="261">
        <v>1.1239731851851851</v>
      </c>
      <c r="F34" s="117">
        <v>22.779128</v>
      </c>
      <c r="G34" s="257">
        <v>0.112086678266197</v>
      </c>
      <c r="I34" s="347">
        <v>0.41968432999999999</v>
      </c>
      <c r="J34" s="257"/>
      <c r="K34" s="257"/>
      <c r="L34" s="257"/>
      <c r="M34" s="257"/>
      <c r="N34" s="257"/>
      <c r="O34" s="257"/>
      <c r="Q34" s="258"/>
      <c r="R34" s="259"/>
      <c r="S34" s="240"/>
      <c r="T34" s="258"/>
    </row>
    <row r="35" spans="1:20" s="25" customFormat="1" x14ac:dyDescent="0.25">
      <c r="A35" s="135">
        <v>1</v>
      </c>
      <c r="B35" s="62" t="s">
        <v>5770</v>
      </c>
      <c r="C35" s="67" t="s">
        <v>4231</v>
      </c>
      <c r="D35" s="257">
        <v>0.10962845</v>
      </c>
      <c r="E35" s="261">
        <v>0.75185822222222221</v>
      </c>
      <c r="F35" s="117">
        <v>4.4209816999999996</v>
      </c>
      <c r="G35" s="257">
        <v>4.599749609162939E-2</v>
      </c>
      <c r="I35" s="347">
        <v>4.4665198000000003E-2</v>
      </c>
      <c r="J35" s="257"/>
      <c r="K35" s="257"/>
      <c r="L35" s="257"/>
      <c r="M35" s="257"/>
      <c r="N35" s="257"/>
      <c r="O35" s="257"/>
      <c r="Q35" s="258"/>
      <c r="R35" s="259"/>
      <c r="S35" s="240"/>
      <c r="T35" s="258"/>
    </row>
    <row r="36" spans="1:20" s="25" customFormat="1" hidden="1" x14ac:dyDescent="0.25">
      <c r="A36" s="62"/>
      <c r="B36" s="62" t="s">
        <v>5770</v>
      </c>
      <c r="C36" s="67" t="s">
        <v>4232</v>
      </c>
      <c r="D36" s="257">
        <v>0.42021303999999998</v>
      </c>
      <c r="E36" s="261">
        <v>1.117308074074074</v>
      </c>
      <c r="F36" s="117">
        <v>19.257463000000001</v>
      </c>
      <c r="G36" s="257">
        <v>0.13590395661468899</v>
      </c>
      <c r="I36" s="347">
        <v>0.31402569000000002</v>
      </c>
      <c r="J36" s="257"/>
      <c r="K36" s="257"/>
      <c r="L36" s="257"/>
      <c r="M36" s="257"/>
      <c r="N36" s="257"/>
      <c r="O36" s="257"/>
      <c r="Q36" s="258"/>
      <c r="R36" s="259"/>
      <c r="S36" s="240"/>
      <c r="T36" s="258"/>
    </row>
    <row r="37" spans="1:20" s="25" customFormat="1" hidden="1" x14ac:dyDescent="0.25">
      <c r="A37" s="62"/>
      <c r="B37" s="62" t="s">
        <v>5770</v>
      </c>
      <c r="C37" s="67" t="s">
        <v>3008</v>
      </c>
      <c r="D37" s="257">
        <v>1.3695542000000001</v>
      </c>
      <c r="E37" s="261">
        <v>7.1749145185185181</v>
      </c>
      <c r="F37" s="117">
        <v>167.52452</v>
      </c>
      <c r="G37" s="257">
        <v>0.74590550660622001</v>
      </c>
      <c r="I37" s="347">
        <v>0.76119223999999996</v>
      </c>
      <c r="J37" s="257"/>
      <c r="K37" s="257"/>
      <c r="L37" s="257"/>
      <c r="M37" s="257"/>
      <c r="N37" s="257"/>
      <c r="O37" s="257"/>
      <c r="Q37" s="258"/>
      <c r="R37" s="259"/>
      <c r="S37" s="240"/>
      <c r="T37" s="258"/>
    </row>
    <row r="38" spans="1:20" s="25" customFormat="1" hidden="1" x14ac:dyDescent="0.25">
      <c r="A38" s="62"/>
      <c r="B38" s="62" t="s">
        <v>5770</v>
      </c>
      <c r="C38" s="67" t="s">
        <v>3009</v>
      </c>
      <c r="D38" s="257">
        <v>0.17069335999999999</v>
      </c>
      <c r="E38" s="261">
        <v>0.84158874074074075</v>
      </c>
      <c r="F38" s="117">
        <v>10.587726</v>
      </c>
      <c r="G38" s="257">
        <v>7.3855930896558009E-2</v>
      </c>
      <c r="I38" s="347">
        <v>0.12333804</v>
      </c>
      <c r="J38" s="257"/>
      <c r="K38" s="257"/>
      <c r="L38" s="257"/>
      <c r="M38" s="257"/>
      <c r="N38" s="257"/>
      <c r="O38" s="257"/>
      <c r="Q38" s="258"/>
      <c r="R38" s="259"/>
      <c r="S38" s="240"/>
      <c r="T38" s="258"/>
    </row>
    <row r="39" spans="1:20" s="25" customFormat="1" hidden="1" x14ac:dyDescent="0.25">
      <c r="A39" s="62"/>
      <c r="B39" s="62" t="s">
        <v>5770</v>
      </c>
      <c r="C39" s="67" t="s">
        <v>3010</v>
      </c>
      <c r="D39" s="257">
        <v>0</v>
      </c>
      <c r="E39" s="261">
        <v>0</v>
      </c>
      <c r="F39" s="117">
        <v>0</v>
      </c>
      <c r="G39" s="257">
        <v>0</v>
      </c>
      <c r="I39" s="347">
        <v>0</v>
      </c>
      <c r="J39" s="257"/>
      <c r="K39" s="257"/>
      <c r="L39" s="257"/>
      <c r="M39" s="257"/>
      <c r="N39" s="257"/>
      <c r="O39" s="257"/>
    </row>
    <row r="40" spans="1:20" s="25" customFormat="1" hidden="1" x14ac:dyDescent="0.25">
      <c r="A40" s="62"/>
      <c r="B40" s="62" t="s">
        <v>5770</v>
      </c>
      <c r="C40" s="67" t="s">
        <v>3011</v>
      </c>
      <c r="D40" s="289">
        <v>0.28858299999999998</v>
      </c>
      <c r="E40" s="261">
        <v>0</v>
      </c>
      <c r="F40" s="117">
        <v>0</v>
      </c>
      <c r="G40" s="257">
        <v>0</v>
      </c>
      <c r="I40" s="347">
        <v>0.18770959000000001</v>
      </c>
      <c r="J40" s="257"/>
      <c r="K40" s="257"/>
      <c r="L40" s="257"/>
      <c r="M40" s="257"/>
      <c r="N40" s="257"/>
      <c r="O40" s="257"/>
    </row>
    <row r="41" spans="1:20" s="25" customFormat="1" hidden="1" x14ac:dyDescent="0.25">
      <c r="A41" s="62"/>
      <c r="B41" s="62" t="s">
        <v>5770</v>
      </c>
      <c r="C41" s="67" t="s">
        <v>3012</v>
      </c>
      <c r="D41" s="257">
        <v>0.6479336</v>
      </c>
      <c r="E41" s="261">
        <v>3.3037482222222221</v>
      </c>
      <c r="F41" s="117">
        <v>66.274068</v>
      </c>
      <c r="G41" s="257">
        <v>0.34937688199786099</v>
      </c>
      <c r="I41" s="347">
        <v>0.46521033000000001</v>
      </c>
      <c r="J41" s="257"/>
      <c r="K41" s="257"/>
      <c r="L41" s="257"/>
      <c r="M41" s="257"/>
      <c r="N41" s="257"/>
      <c r="O41" s="257"/>
    </row>
    <row r="42" spans="1:20" s="25" customFormat="1" hidden="1" x14ac:dyDescent="0.25">
      <c r="A42" s="45" t="s">
        <v>6987</v>
      </c>
      <c r="B42" s="45"/>
      <c r="C42" s="62"/>
      <c r="D42" s="256"/>
      <c r="E42" s="256"/>
      <c r="F42" s="97"/>
      <c r="G42" s="259"/>
      <c r="I42" s="258"/>
      <c r="J42" s="256"/>
      <c r="K42" s="256"/>
      <c r="L42" s="256"/>
      <c r="M42" s="256"/>
      <c r="N42" s="256"/>
      <c r="O42" s="256"/>
    </row>
    <row r="43" spans="1:20" s="25" customFormat="1" hidden="1" x14ac:dyDescent="0.25">
      <c r="A43" s="62"/>
      <c r="B43" s="62" t="s">
        <v>5770</v>
      </c>
      <c r="C43" s="67" t="s">
        <v>3013</v>
      </c>
      <c r="D43" s="257">
        <v>0.69636323</v>
      </c>
      <c r="E43" s="261">
        <v>1.5687614074074072</v>
      </c>
      <c r="F43" s="117">
        <v>53.504227999999998</v>
      </c>
      <c r="G43" s="257">
        <v>0.20986594016649598</v>
      </c>
      <c r="I43" s="258"/>
      <c r="J43" s="257"/>
      <c r="K43" s="257"/>
      <c r="L43" s="257"/>
      <c r="M43" s="257"/>
      <c r="N43" s="257"/>
      <c r="O43" s="257"/>
    </row>
    <row r="44" spans="1:20" s="25" customFormat="1" hidden="1" x14ac:dyDescent="0.25">
      <c r="A44" s="62"/>
      <c r="B44" s="62" t="s">
        <v>5770</v>
      </c>
      <c r="C44" s="67" t="s">
        <v>3014</v>
      </c>
      <c r="D44" s="257">
        <v>0.53399836000000001</v>
      </c>
      <c r="E44" s="261">
        <v>0.77111911111111109</v>
      </c>
      <c r="F44" s="117">
        <v>36.499457</v>
      </c>
      <c r="G44" s="257">
        <v>0.1301169447404219</v>
      </c>
      <c r="I44" s="258"/>
      <c r="J44" s="257"/>
      <c r="K44" s="257"/>
      <c r="L44" s="257"/>
      <c r="M44" s="257"/>
      <c r="N44" s="257"/>
      <c r="O44" s="257"/>
    </row>
    <row r="45" spans="1:20" s="25" customFormat="1" hidden="1" x14ac:dyDescent="0.25">
      <c r="A45" s="62"/>
      <c r="B45" s="62" t="s">
        <v>5770</v>
      </c>
      <c r="C45" s="67" t="s">
        <v>3015</v>
      </c>
      <c r="D45" s="257">
        <v>0.98501190000000005</v>
      </c>
      <c r="E45" s="261">
        <v>2.9867922962962963</v>
      </c>
      <c r="F45" s="117">
        <v>83.734931000000003</v>
      </c>
      <c r="G45" s="257">
        <v>0.351641917637107</v>
      </c>
      <c r="I45" s="258"/>
      <c r="J45" s="257"/>
      <c r="K45" s="257"/>
      <c r="L45" s="257"/>
      <c r="M45" s="257"/>
      <c r="N45" s="257"/>
      <c r="O45" s="257"/>
    </row>
    <row r="46" spans="1:20" s="25" customFormat="1" hidden="1" x14ac:dyDescent="0.25">
      <c r="A46" s="62"/>
      <c r="B46" s="62" t="s">
        <v>5770</v>
      </c>
      <c r="C46" s="67" t="s">
        <v>3016</v>
      </c>
      <c r="D46" s="257">
        <v>0.71629240999999999</v>
      </c>
      <c r="E46" s="261">
        <v>3.0438347407407407</v>
      </c>
      <c r="F46" s="117">
        <v>86.671193000000002</v>
      </c>
      <c r="G46" s="257">
        <v>0.373750310142688</v>
      </c>
      <c r="I46" s="258"/>
      <c r="J46" s="257"/>
      <c r="K46" s="257"/>
      <c r="L46" s="257"/>
      <c r="M46" s="257"/>
      <c r="N46" s="257"/>
      <c r="O46" s="257"/>
    </row>
    <row r="47" spans="1:20" s="25" customFormat="1" hidden="1" x14ac:dyDescent="0.25">
      <c r="A47" s="62"/>
      <c r="B47" s="62" t="s">
        <v>5770</v>
      </c>
      <c r="C47" s="67" t="s">
        <v>3017</v>
      </c>
      <c r="D47" s="257">
        <v>0.93555626000000003</v>
      </c>
      <c r="E47" s="261">
        <v>1.7850157037037035</v>
      </c>
      <c r="F47" s="117">
        <v>67.655203999999998</v>
      </c>
      <c r="G47" s="257">
        <v>0.25528554972965689</v>
      </c>
      <c r="I47" s="258"/>
      <c r="J47" s="257"/>
      <c r="K47" s="257"/>
      <c r="L47" s="257"/>
      <c r="M47" s="257"/>
      <c r="N47" s="257"/>
      <c r="O47" s="257"/>
    </row>
    <row r="48" spans="1:20" s="25" customFormat="1" hidden="1" x14ac:dyDescent="0.25">
      <c r="A48" s="62"/>
      <c r="B48" s="62" t="s">
        <v>5770</v>
      </c>
      <c r="C48" s="67" t="s">
        <v>3018</v>
      </c>
      <c r="D48" s="257">
        <v>1.527995</v>
      </c>
      <c r="E48" s="261">
        <v>4.8689485925925924</v>
      </c>
      <c r="F48" s="117">
        <v>135.22065000000001</v>
      </c>
      <c r="G48" s="257">
        <v>0.57312422464705204</v>
      </c>
      <c r="I48" s="258"/>
      <c r="J48" s="257"/>
      <c r="K48" s="257"/>
      <c r="L48" s="257"/>
      <c r="M48" s="257"/>
      <c r="N48" s="257"/>
      <c r="O48" s="257"/>
    </row>
    <row r="49" spans="1:15" s="25" customFormat="1" hidden="1" x14ac:dyDescent="0.25">
      <c r="A49" s="62"/>
      <c r="B49" s="62" t="s">
        <v>5770</v>
      </c>
      <c r="C49" s="67" t="s">
        <v>3019</v>
      </c>
      <c r="D49" s="257">
        <v>0.96254284000000001</v>
      </c>
      <c r="E49" s="261">
        <v>3.3669288888888884</v>
      </c>
      <c r="F49" s="117">
        <v>74.688291000000007</v>
      </c>
      <c r="G49" s="257">
        <v>0.35150653774838297</v>
      </c>
      <c r="I49" s="258"/>
      <c r="J49" s="257"/>
      <c r="K49" s="257"/>
      <c r="L49" s="257"/>
      <c r="M49" s="257"/>
      <c r="N49" s="257"/>
      <c r="O49" s="257"/>
    </row>
    <row r="50" spans="1:15" s="25" customFormat="1" hidden="1" x14ac:dyDescent="0.25">
      <c r="A50" s="62"/>
      <c r="B50" s="62" t="s">
        <v>5770</v>
      </c>
      <c r="C50" s="67" t="s">
        <v>3020</v>
      </c>
      <c r="D50" s="257">
        <v>0.51850627000000005</v>
      </c>
      <c r="E50" s="261">
        <v>1.1062174074074074</v>
      </c>
      <c r="F50" s="117">
        <v>45.589238000000002</v>
      </c>
      <c r="G50" s="257">
        <v>0.17046219026033138</v>
      </c>
      <c r="I50" s="258"/>
      <c r="J50" s="257"/>
      <c r="K50" s="257"/>
      <c r="L50" s="257"/>
      <c r="M50" s="257"/>
      <c r="N50" s="257"/>
      <c r="O50" s="257"/>
    </row>
    <row r="51" spans="1:15" s="25" customFormat="1" hidden="1" x14ac:dyDescent="0.25">
      <c r="A51" s="62"/>
      <c r="B51" s="62" t="s">
        <v>5770</v>
      </c>
      <c r="C51" s="67" t="s">
        <v>3021</v>
      </c>
      <c r="D51" s="257">
        <v>1.0550128000000001</v>
      </c>
      <c r="E51" s="261">
        <v>4.0265942222222222</v>
      </c>
      <c r="F51" s="117">
        <v>90.603039999999993</v>
      </c>
      <c r="G51" s="257">
        <v>0.41732873504275336</v>
      </c>
      <c r="I51" s="258"/>
      <c r="J51" s="257"/>
      <c r="K51" s="257"/>
      <c r="L51" s="257"/>
      <c r="M51" s="257"/>
      <c r="N51" s="257"/>
      <c r="O51" s="257"/>
    </row>
    <row r="52" spans="1:15" s="25" customFormat="1" hidden="1" x14ac:dyDescent="0.25">
      <c r="A52" s="62"/>
      <c r="B52" s="62" t="s">
        <v>5770</v>
      </c>
      <c r="C52" s="67" t="s">
        <v>3022</v>
      </c>
      <c r="D52" s="257">
        <v>1.2588763000000001</v>
      </c>
      <c r="E52" s="261">
        <v>5.072642592592592</v>
      </c>
      <c r="F52" s="117">
        <v>101.36271000000001</v>
      </c>
      <c r="G52" s="257">
        <v>0.53590881703379201</v>
      </c>
      <c r="I52" s="258"/>
      <c r="J52" s="257"/>
      <c r="K52" s="257"/>
      <c r="L52" s="257"/>
      <c r="M52" s="257"/>
      <c r="N52" s="257"/>
      <c r="O52" s="257"/>
    </row>
    <row r="53" spans="1:15" s="25" customFormat="1" hidden="1" x14ac:dyDescent="0.25">
      <c r="A53" s="62"/>
      <c r="B53" s="62" t="s">
        <v>5770</v>
      </c>
      <c r="C53" s="67" t="s">
        <v>3023</v>
      </c>
      <c r="D53" s="257">
        <v>1.4671681999999999</v>
      </c>
      <c r="E53" s="261">
        <v>6.6880582962962958</v>
      </c>
      <c r="F53" s="117">
        <v>121.67928000000001</v>
      </c>
      <c r="G53" s="257">
        <v>0.63799354796347862</v>
      </c>
      <c r="I53" s="258"/>
      <c r="J53" s="257"/>
      <c r="K53" s="257"/>
      <c r="L53" s="257"/>
      <c r="M53" s="257"/>
      <c r="N53" s="257"/>
      <c r="O53" s="257"/>
    </row>
    <row r="54" spans="1:15" s="25" customFormat="1" hidden="1" x14ac:dyDescent="0.25">
      <c r="A54" s="62"/>
      <c r="B54" s="62" t="s">
        <v>5770</v>
      </c>
      <c r="C54" s="67" t="s">
        <v>3024</v>
      </c>
      <c r="D54" s="257">
        <v>0.46681789000000001</v>
      </c>
      <c r="E54" s="261">
        <v>1.1050275555555553</v>
      </c>
      <c r="F54" s="117">
        <v>86.654698999999994</v>
      </c>
      <c r="G54" s="257">
        <v>0.27208333088814091</v>
      </c>
      <c r="I54" s="258"/>
      <c r="J54" s="257"/>
      <c r="K54" s="257"/>
      <c r="L54" s="257"/>
      <c r="M54" s="257"/>
      <c r="N54" s="257"/>
      <c r="O54" s="257"/>
    </row>
    <row r="55" spans="1:15" s="25" customFormat="1" hidden="1" x14ac:dyDescent="0.25">
      <c r="A55" s="62"/>
      <c r="B55" s="62" t="s">
        <v>5770</v>
      </c>
      <c r="C55" s="67" t="s">
        <v>3025</v>
      </c>
      <c r="D55" s="257">
        <v>0.98353067000000005</v>
      </c>
      <c r="E55" s="261">
        <v>3.8633742222222223</v>
      </c>
      <c r="F55" s="117">
        <v>117.99379</v>
      </c>
      <c r="G55" s="257">
        <v>0.48032295266037994</v>
      </c>
      <c r="I55" s="258"/>
      <c r="J55" s="257"/>
      <c r="K55" s="257"/>
      <c r="L55" s="257"/>
      <c r="M55" s="257"/>
      <c r="N55" s="257"/>
      <c r="O55" s="257"/>
    </row>
    <row r="56" spans="1:15" s="25" customFormat="1" hidden="1" x14ac:dyDescent="0.25">
      <c r="A56" s="62"/>
      <c r="B56" s="62" t="s">
        <v>5770</v>
      </c>
      <c r="C56" s="67" t="s">
        <v>3026</v>
      </c>
      <c r="D56" s="257">
        <v>0.98262727999999999</v>
      </c>
      <c r="E56" s="261">
        <v>3.6782374074074071</v>
      </c>
      <c r="F56" s="117">
        <v>93.125310999999996</v>
      </c>
      <c r="G56" s="257">
        <v>0.41201344028202502</v>
      </c>
      <c r="I56" s="258"/>
      <c r="J56" s="257"/>
      <c r="K56" s="257"/>
      <c r="L56" s="257"/>
      <c r="M56" s="257"/>
      <c r="N56" s="257"/>
      <c r="O56" s="257"/>
    </row>
    <row r="57" spans="1:15" s="25" customFormat="1" hidden="1" x14ac:dyDescent="0.25">
      <c r="A57" s="62"/>
      <c r="B57" s="62" t="s">
        <v>5770</v>
      </c>
      <c r="C57" s="67" t="s">
        <v>3027</v>
      </c>
      <c r="D57" s="257">
        <v>0.93079307</v>
      </c>
      <c r="E57" s="261">
        <v>1.4348348888888889</v>
      </c>
      <c r="F57" s="117">
        <v>68.500917999999999</v>
      </c>
      <c r="G57" s="257">
        <v>0.23911286390188125</v>
      </c>
      <c r="I57" s="258"/>
      <c r="J57" s="257"/>
      <c r="K57" s="257"/>
      <c r="L57" s="257"/>
      <c r="M57" s="257"/>
      <c r="N57" s="257"/>
      <c r="O57" s="257"/>
    </row>
    <row r="58" spans="1:15" s="25" customFormat="1" hidden="1" x14ac:dyDescent="0.25">
      <c r="A58" s="62"/>
      <c r="B58" s="62" t="s">
        <v>5770</v>
      </c>
      <c r="C58" s="67" t="s">
        <v>3028</v>
      </c>
      <c r="D58" s="257">
        <v>1.5877825999999999</v>
      </c>
      <c r="E58" s="261">
        <v>4.471190148148148</v>
      </c>
      <c r="F58" s="117">
        <v>91.944480999999996</v>
      </c>
      <c r="G58" s="257">
        <v>0.44542609479305401</v>
      </c>
      <c r="I58" s="258"/>
      <c r="J58" s="257"/>
      <c r="K58" s="257"/>
      <c r="L58" s="257"/>
      <c r="M58" s="257"/>
      <c r="N58" s="257"/>
      <c r="O58" s="257"/>
    </row>
    <row r="59" spans="1:15" s="25" customFormat="1" hidden="1" x14ac:dyDescent="0.25">
      <c r="A59" s="62"/>
      <c r="B59" s="62" t="s">
        <v>5770</v>
      </c>
      <c r="C59" s="67" t="s">
        <v>3029</v>
      </c>
      <c r="D59" s="257">
        <v>1.633726</v>
      </c>
      <c r="E59" s="261">
        <v>6.3756430370370367</v>
      </c>
      <c r="F59" s="117">
        <v>107.18192999999999</v>
      </c>
      <c r="G59" s="257">
        <v>0.56931422866624204</v>
      </c>
      <c r="I59" s="258"/>
      <c r="J59" s="257"/>
      <c r="K59" s="257"/>
      <c r="L59" s="257"/>
      <c r="M59" s="257"/>
      <c r="N59" s="257"/>
      <c r="O59" s="257"/>
    </row>
    <row r="60" spans="1:15" s="25" customFormat="1" hidden="1" x14ac:dyDescent="0.25">
      <c r="A60" s="45" t="s">
        <v>1</v>
      </c>
      <c r="B60" s="45"/>
      <c r="C60" s="62"/>
      <c r="D60" s="256"/>
      <c r="E60" s="256"/>
      <c r="F60" s="97"/>
      <c r="G60" s="258"/>
      <c r="I60" s="258"/>
      <c r="J60" s="256"/>
      <c r="K60" s="256"/>
      <c r="L60" s="256"/>
      <c r="M60" s="256"/>
      <c r="N60" s="256"/>
      <c r="O60" s="256"/>
    </row>
    <row r="61" spans="1:15" s="25" customFormat="1" hidden="1" x14ac:dyDescent="0.25">
      <c r="A61" s="62"/>
      <c r="B61" s="62" t="s">
        <v>5770</v>
      </c>
      <c r="C61" s="67" t="s">
        <v>3031</v>
      </c>
      <c r="D61" s="257">
        <v>0.33340313999999999</v>
      </c>
      <c r="E61" s="261">
        <v>1.8937117777777779</v>
      </c>
      <c r="F61" s="117">
        <v>99.218934000000004</v>
      </c>
      <c r="G61" s="257">
        <v>0.34944737233916962</v>
      </c>
      <c r="I61" s="258"/>
      <c r="J61" s="257"/>
      <c r="K61" s="257"/>
      <c r="L61" s="257"/>
      <c r="M61" s="257"/>
      <c r="N61" s="257"/>
      <c r="O61" s="257"/>
    </row>
    <row r="62" spans="1:15" s="25" customFormat="1" hidden="1" x14ac:dyDescent="0.25">
      <c r="A62" s="52"/>
      <c r="B62" s="62" t="s">
        <v>5770</v>
      </c>
      <c r="C62" s="67" t="s">
        <v>3032</v>
      </c>
      <c r="D62" s="257">
        <v>3.6021386999999998</v>
      </c>
      <c r="E62" s="261">
        <v>26.661000000000001</v>
      </c>
      <c r="F62" s="117">
        <v>42.7</v>
      </c>
      <c r="G62" s="257">
        <v>1.4295291616141916</v>
      </c>
      <c r="I62" s="258"/>
      <c r="J62" s="257"/>
      <c r="K62" s="257"/>
      <c r="L62" s="257"/>
      <c r="M62" s="257"/>
      <c r="N62" s="257"/>
      <c r="O62" s="257"/>
    </row>
    <row r="63" spans="1:15" s="25" customFormat="1" hidden="1" x14ac:dyDescent="0.25">
      <c r="A63" s="52"/>
      <c r="B63" s="62" t="s">
        <v>5770</v>
      </c>
      <c r="C63" s="67" t="s">
        <v>3033</v>
      </c>
      <c r="D63" s="257">
        <v>1.7756696999999998E-2</v>
      </c>
      <c r="E63" s="261">
        <v>0.10045356296296296</v>
      </c>
      <c r="F63" s="117">
        <v>1.9254872999999999</v>
      </c>
      <c r="G63" s="257">
        <v>9.3747388217754E-3</v>
      </c>
      <c r="I63" s="258"/>
      <c r="J63" s="257"/>
      <c r="K63" s="257"/>
      <c r="L63" s="257"/>
      <c r="M63" s="257"/>
      <c r="N63" s="257"/>
      <c r="O63" s="257"/>
    </row>
    <row r="64" spans="1:15" s="25" customFormat="1" hidden="1" x14ac:dyDescent="0.25">
      <c r="A64" s="62"/>
      <c r="B64" s="62" t="s">
        <v>5770</v>
      </c>
      <c r="C64" s="67" t="s">
        <v>3034</v>
      </c>
      <c r="D64" s="257">
        <v>6.2661555999999993E-2</v>
      </c>
      <c r="E64" s="261">
        <v>0.27</v>
      </c>
      <c r="F64" s="117">
        <v>49.717261999999998</v>
      </c>
      <c r="G64" s="257">
        <v>0.1333753514388</v>
      </c>
      <c r="I64" s="258"/>
      <c r="J64" s="257"/>
      <c r="K64" s="257"/>
      <c r="L64" s="257"/>
      <c r="M64" s="257"/>
      <c r="N64" s="257"/>
      <c r="O64" s="257"/>
    </row>
    <row r="65" spans="1:20" s="25" customFormat="1" hidden="1" x14ac:dyDescent="0.25">
      <c r="A65" s="45" t="s">
        <v>2</v>
      </c>
      <c r="B65" s="45"/>
      <c r="C65" s="62"/>
      <c r="D65" s="256"/>
      <c r="E65" s="256"/>
      <c r="F65" s="97"/>
      <c r="G65" s="259"/>
      <c r="I65" s="258"/>
      <c r="J65" s="256"/>
      <c r="K65" s="256"/>
      <c r="L65" s="256"/>
      <c r="M65" s="256"/>
      <c r="N65" s="256"/>
      <c r="O65" s="256"/>
    </row>
    <row r="66" spans="1:20" s="25" customFormat="1" hidden="1" x14ac:dyDescent="0.25">
      <c r="A66" s="62"/>
      <c r="B66" s="62" t="s">
        <v>5770</v>
      </c>
      <c r="C66" s="67" t="s">
        <v>3035</v>
      </c>
      <c r="D66" s="257">
        <v>2.6513458999999999</v>
      </c>
      <c r="E66" s="261">
        <v>10.241648148148148</v>
      </c>
      <c r="F66" s="117">
        <v>202.73670999999999</v>
      </c>
      <c r="G66" s="257">
        <v>1.0961760419364102</v>
      </c>
      <c r="I66" s="258"/>
      <c r="J66" s="257"/>
      <c r="K66" s="257"/>
      <c r="L66" s="257"/>
      <c r="M66" s="257"/>
      <c r="N66" s="257"/>
      <c r="O66" s="257"/>
    </row>
    <row r="67" spans="1:20" s="25" customFormat="1" hidden="1" x14ac:dyDescent="0.25">
      <c r="A67" s="45" t="s">
        <v>3</v>
      </c>
      <c r="B67" s="45"/>
      <c r="C67" s="52"/>
      <c r="D67" s="259"/>
      <c r="E67" s="259"/>
      <c r="F67" s="97"/>
      <c r="G67" s="259"/>
      <c r="I67" s="258"/>
      <c r="J67" s="259"/>
      <c r="K67" s="259"/>
      <c r="L67" s="259"/>
      <c r="M67" s="259"/>
      <c r="N67" s="259"/>
      <c r="O67" s="259"/>
    </row>
    <row r="68" spans="1:20" s="25" customFormat="1" x14ac:dyDescent="0.25">
      <c r="A68" s="135">
        <v>1</v>
      </c>
      <c r="B68" s="62" t="s">
        <v>5770</v>
      </c>
      <c r="C68" s="67" t="s">
        <v>3036</v>
      </c>
      <c r="D68" s="257">
        <v>3.9121767000000002E-2</v>
      </c>
      <c r="E68" s="257">
        <v>0.2414776888888889</v>
      </c>
      <c r="F68" s="117">
        <v>4.1263236000000001</v>
      </c>
      <c r="G68" s="257">
        <v>2.1339951835171581E-2</v>
      </c>
      <c r="I68" s="347">
        <v>2.0572993000000001E-2</v>
      </c>
      <c r="J68" s="257"/>
      <c r="K68" s="257"/>
      <c r="L68" s="257"/>
      <c r="M68" s="257"/>
      <c r="N68" s="257"/>
      <c r="O68" s="257"/>
    </row>
    <row r="69" spans="1:20" s="25" customFormat="1" x14ac:dyDescent="0.25">
      <c r="A69" s="135">
        <v>1</v>
      </c>
      <c r="B69" s="62" t="s">
        <v>5770</v>
      </c>
      <c r="C69" s="67" t="s">
        <v>3037</v>
      </c>
      <c r="D69" s="257">
        <v>0.10883104</v>
      </c>
      <c r="E69" s="257">
        <v>0.7182000814814814</v>
      </c>
      <c r="F69" s="117">
        <v>3.3768742999999999</v>
      </c>
      <c r="G69" s="257">
        <v>4.2429102176828701E-2</v>
      </c>
      <c r="I69" s="347">
        <v>4.6807755E-2</v>
      </c>
      <c r="J69" s="257"/>
      <c r="K69" s="257"/>
      <c r="L69" s="257"/>
      <c r="M69" s="257"/>
      <c r="N69" s="257"/>
      <c r="O69" s="257"/>
    </row>
    <row r="70" spans="1:20" s="25" customFormat="1" hidden="1" x14ac:dyDescent="0.25">
      <c r="A70" s="45" t="s">
        <v>6810</v>
      </c>
      <c r="B70" s="45"/>
      <c r="C70" s="5"/>
      <c r="D70" s="241"/>
      <c r="E70" s="259"/>
      <c r="F70" s="99"/>
      <c r="G70" s="258"/>
      <c r="I70" s="258"/>
      <c r="J70" s="241"/>
      <c r="K70" s="241"/>
      <c r="L70" s="241"/>
      <c r="M70" s="241"/>
      <c r="N70" s="241"/>
      <c r="O70" s="241"/>
    </row>
    <row r="71" spans="1:20" s="25" customFormat="1" x14ac:dyDescent="0.25">
      <c r="A71" s="135">
        <v>1</v>
      </c>
      <c r="B71" s="62" t="s">
        <v>5770</v>
      </c>
      <c r="C71" s="67" t="s">
        <v>3038</v>
      </c>
      <c r="D71" s="257">
        <v>5.1967687999999998E-2</v>
      </c>
      <c r="E71" s="261">
        <v>0.33394702962962963</v>
      </c>
      <c r="F71" s="117">
        <v>5.8152850999999997</v>
      </c>
      <c r="G71" s="257">
        <v>3.0104660061383688E-2</v>
      </c>
      <c r="I71" s="347">
        <v>2.4541578000000001E-2</v>
      </c>
      <c r="J71" s="257"/>
      <c r="K71" s="257"/>
      <c r="L71" s="257"/>
      <c r="M71" s="257"/>
      <c r="N71" s="257"/>
      <c r="O71" s="257"/>
      <c r="Q71" s="258"/>
      <c r="R71" s="259"/>
      <c r="S71" s="99"/>
      <c r="T71" s="258"/>
    </row>
    <row r="72" spans="1:20" s="25" customFormat="1" x14ac:dyDescent="0.25">
      <c r="A72" s="135">
        <v>1</v>
      </c>
      <c r="B72" s="62" t="s">
        <v>5770</v>
      </c>
      <c r="C72" s="67" t="s">
        <v>3039</v>
      </c>
      <c r="D72" s="257">
        <v>0</v>
      </c>
      <c r="E72" s="261">
        <v>0</v>
      </c>
      <c r="F72" s="117">
        <v>0</v>
      </c>
      <c r="G72" s="257">
        <v>0</v>
      </c>
      <c r="I72" s="347">
        <v>0</v>
      </c>
      <c r="J72" s="257"/>
      <c r="K72" s="257"/>
      <c r="L72" s="257"/>
      <c r="M72" s="257"/>
      <c r="N72" s="257"/>
      <c r="O72" s="257"/>
      <c r="Q72" s="258"/>
      <c r="R72" s="259"/>
      <c r="S72" s="99"/>
      <c r="T72" s="258"/>
    </row>
    <row r="73" spans="1:20" s="25" customFormat="1" hidden="1" x14ac:dyDescent="0.25">
      <c r="A73" s="45" t="s">
        <v>4</v>
      </c>
      <c r="B73" s="45"/>
      <c r="C73" s="52"/>
      <c r="D73" s="259"/>
      <c r="E73" s="259"/>
      <c r="F73" s="97"/>
      <c r="G73" s="259"/>
      <c r="I73" s="258"/>
      <c r="J73" s="259"/>
      <c r="K73" s="259"/>
      <c r="L73" s="259"/>
      <c r="M73" s="259"/>
      <c r="N73" s="259"/>
      <c r="O73" s="259"/>
      <c r="Q73" s="258"/>
      <c r="R73" s="258"/>
      <c r="S73" s="99"/>
      <c r="T73" s="258"/>
    </row>
    <row r="74" spans="1:20" s="25" customFormat="1" x14ac:dyDescent="0.25">
      <c r="A74" s="135">
        <v>1</v>
      </c>
      <c r="B74" s="62" t="s">
        <v>5770</v>
      </c>
      <c r="C74" s="67" t="s">
        <v>3040</v>
      </c>
      <c r="D74" s="257">
        <v>0.81275865999999997</v>
      </c>
      <c r="E74" s="261">
        <v>0.42951928888888891</v>
      </c>
      <c r="F74" s="117">
        <v>52.043188999999998</v>
      </c>
      <c r="G74" s="257">
        <v>0.16212527030771981</v>
      </c>
      <c r="I74" s="347">
        <v>0.14502904999999999</v>
      </c>
      <c r="J74" s="257"/>
      <c r="K74" s="257"/>
      <c r="L74" s="257"/>
      <c r="M74" s="257"/>
      <c r="N74" s="257"/>
      <c r="O74" s="257"/>
      <c r="Q74" s="258"/>
      <c r="R74" s="258"/>
      <c r="S74" s="99"/>
      <c r="T74" s="258"/>
    </row>
    <row r="75" spans="1:20" s="25" customFormat="1" hidden="1" x14ac:dyDescent="0.25">
      <c r="A75" s="45" t="s">
        <v>5</v>
      </c>
      <c r="B75" s="45"/>
      <c r="C75" s="62"/>
      <c r="D75" s="256"/>
      <c r="E75" s="256"/>
      <c r="F75" s="97"/>
      <c r="G75" s="258"/>
      <c r="I75" s="258"/>
      <c r="J75" s="256"/>
      <c r="K75" s="256"/>
      <c r="L75" s="256"/>
      <c r="M75" s="256"/>
      <c r="N75" s="256"/>
      <c r="O75" s="256"/>
    </row>
    <row r="76" spans="1:20" s="25" customFormat="1" x14ac:dyDescent="0.25">
      <c r="A76" s="135">
        <v>1</v>
      </c>
      <c r="B76" s="62" t="s">
        <v>5770</v>
      </c>
      <c r="C76" s="67" t="s">
        <v>3041</v>
      </c>
      <c r="D76" s="257">
        <v>3.9235501999999998E-2</v>
      </c>
      <c r="E76" s="261">
        <v>0.23785982962962962</v>
      </c>
      <c r="F76" s="117">
        <v>2.8293292999999999</v>
      </c>
      <c r="G76" s="257">
        <v>1.8612568248331199E-2</v>
      </c>
      <c r="I76" s="347">
        <v>1.8879142000000002E-2</v>
      </c>
      <c r="J76" s="257"/>
      <c r="K76" s="257"/>
      <c r="L76" s="257"/>
      <c r="M76" s="257"/>
      <c r="N76" s="257"/>
      <c r="O76" s="257"/>
    </row>
    <row r="77" spans="1:20" s="25" customFormat="1" hidden="1" x14ac:dyDescent="0.25">
      <c r="A77" s="45" t="s">
        <v>6</v>
      </c>
      <c r="B77" s="45"/>
      <c r="C77" s="52"/>
      <c r="D77" s="259"/>
      <c r="E77" s="259"/>
      <c r="F77" s="97"/>
      <c r="G77" s="259"/>
      <c r="I77" s="258"/>
      <c r="J77" s="259"/>
      <c r="K77" s="259"/>
      <c r="L77" s="259"/>
      <c r="M77" s="259"/>
      <c r="N77" s="259"/>
      <c r="O77" s="259"/>
    </row>
    <row r="78" spans="1:20" s="25" customFormat="1" x14ac:dyDescent="0.25">
      <c r="A78" s="135">
        <v>1</v>
      </c>
      <c r="B78" s="62" t="s">
        <v>5770</v>
      </c>
      <c r="C78" s="67" t="s">
        <v>3048</v>
      </c>
      <c r="D78" s="257">
        <v>2.8143082E-2</v>
      </c>
      <c r="E78" s="261">
        <v>0.13465052592592591</v>
      </c>
      <c r="F78" s="117">
        <v>0.96438800000000002</v>
      </c>
      <c r="G78" s="257">
        <v>9.6203473207832901E-3</v>
      </c>
      <c r="I78" s="347">
        <v>1.045279E-2</v>
      </c>
      <c r="J78" s="257"/>
      <c r="K78" s="257"/>
      <c r="L78" s="257"/>
      <c r="M78" s="257"/>
      <c r="N78" s="257"/>
      <c r="O78" s="257"/>
    </row>
    <row r="79" spans="1:20" s="25" customFormat="1" x14ac:dyDescent="0.25">
      <c r="A79" s="134">
        <v>1</v>
      </c>
      <c r="B79" s="62" t="s">
        <v>5770</v>
      </c>
      <c r="C79" s="67" t="s">
        <v>3049</v>
      </c>
      <c r="D79" s="257">
        <v>4.6328747000000003E-2</v>
      </c>
      <c r="E79" s="261">
        <v>0.19448288148148149</v>
      </c>
      <c r="F79" s="117">
        <v>1.8450987999999999</v>
      </c>
      <c r="G79" s="257">
        <v>1.5950255986947298E-2</v>
      </c>
      <c r="I79" s="347">
        <v>1.6974877999999999E-2</v>
      </c>
      <c r="J79" s="257"/>
      <c r="K79" s="257"/>
      <c r="L79" s="257"/>
      <c r="M79" s="257"/>
      <c r="N79" s="257"/>
      <c r="O79" s="257"/>
    </row>
    <row r="80" spans="1:20" s="25" customFormat="1" x14ac:dyDescent="0.25">
      <c r="A80" s="134">
        <v>1</v>
      </c>
      <c r="B80" s="62" t="s">
        <v>5770</v>
      </c>
      <c r="C80" s="67" t="s">
        <v>3050</v>
      </c>
      <c r="D80" s="257">
        <v>3.3077206999999999E-3</v>
      </c>
      <c r="E80" s="261">
        <v>9.4146429629629637E-3</v>
      </c>
      <c r="F80" s="117">
        <v>0.14457633</v>
      </c>
      <c r="G80" s="257">
        <v>8.7709819843471005E-4</v>
      </c>
      <c r="I80" s="347">
        <v>9.5685121000000002E-4</v>
      </c>
      <c r="J80" s="257"/>
      <c r="K80" s="257"/>
      <c r="L80" s="257"/>
      <c r="M80" s="257"/>
      <c r="N80" s="257"/>
      <c r="O80" s="257"/>
    </row>
    <row r="81" spans="1:15" s="25" customFormat="1" hidden="1" x14ac:dyDescent="0.25">
      <c r="A81" s="45" t="s">
        <v>468</v>
      </c>
      <c r="B81" s="45"/>
      <c r="C81" s="62"/>
      <c r="D81" s="256"/>
      <c r="E81" s="256"/>
      <c r="F81" s="97"/>
      <c r="G81" s="259"/>
      <c r="I81" s="258"/>
      <c r="J81" s="256"/>
      <c r="K81" s="256"/>
      <c r="L81" s="256"/>
      <c r="M81" s="256"/>
      <c r="N81" s="256"/>
      <c r="O81" s="256"/>
    </row>
    <row r="82" spans="1:15" s="25" customFormat="1" hidden="1" x14ac:dyDescent="0.25">
      <c r="A82" s="62"/>
      <c r="B82" s="62" t="s">
        <v>5770</v>
      </c>
      <c r="C82" s="67" t="s">
        <v>3059</v>
      </c>
      <c r="D82" s="257">
        <v>0.23986261</v>
      </c>
      <c r="E82" s="257">
        <v>1.155834148148148</v>
      </c>
      <c r="F82" s="117">
        <v>52.116385000000001</v>
      </c>
      <c r="G82" s="257">
        <v>0.26255222005615803</v>
      </c>
      <c r="I82" s="347">
        <v>4.9943420000000002E-2</v>
      </c>
      <c r="J82" s="257"/>
      <c r="K82" s="257"/>
      <c r="L82" s="257"/>
      <c r="M82" s="257"/>
      <c r="N82" s="257"/>
      <c r="O82" s="257"/>
    </row>
    <row r="83" spans="1:15" s="25" customFormat="1" x14ac:dyDescent="0.25">
      <c r="A83" s="134">
        <v>1</v>
      </c>
      <c r="B83" s="62" t="s">
        <v>5770</v>
      </c>
      <c r="C83" s="67" t="s">
        <v>3060</v>
      </c>
      <c r="D83" s="257">
        <v>0.30657880999999998</v>
      </c>
      <c r="E83" s="257">
        <v>1.4940681481481479</v>
      </c>
      <c r="F83" s="117">
        <v>49.413798</v>
      </c>
      <c r="G83" s="257">
        <v>0.16346195245969503</v>
      </c>
      <c r="I83" s="347">
        <v>0.21412359</v>
      </c>
      <c r="J83" s="257"/>
      <c r="K83" s="257"/>
      <c r="L83" s="257"/>
      <c r="M83" s="257"/>
      <c r="N83" s="257"/>
      <c r="O83" s="257"/>
    </row>
    <row r="84" spans="1:15" s="25" customFormat="1" x14ac:dyDescent="0.25">
      <c r="A84" s="134">
        <v>1</v>
      </c>
      <c r="B84" s="62" t="s">
        <v>5770</v>
      </c>
      <c r="C84" s="67" t="s">
        <v>3061</v>
      </c>
      <c r="D84" s="257">
        <v>0.28663783999999998</v>
      </c>
      <c r="E84" s="257">
        <v>1.0819728148148147</v>
      </c>
      <c r="F84" s="117">
        <v>19.743344</v>
      </c>
      <c r="G84" s="257">
        <v>0.140305586286326</v>
      </c>
      <c r="I84" s="347">
        <v>0.14971197</v>
      </c>
      <c r="J84" s="257"/>
      <c r="K84" s="257"/>
      <c r="L84" s="257"/>
      <c r="M84" s="257"/>
      <c r="N84" s="257"/>
      <c r="O84" s="257"/>
    </row>
    <row r="85" spans="1:15" s="25" customFormat="1" hidden="1" x14ac:dyDescent="0.25">
      <c r="A85" s="45" t="s">
        <v>470</v>
      </c>
      <c r="B85" s="52"/>
      <c r="D85" s="258"/>
      <c r="E85" s="258"/>
      <c r="F85" s="99"/>
      <c r="G85" s="258"/>
      <c r="I85" s="258"/>
      <c r="J85" s="258"/>
      <c r="K85" s="258"/>
      <c r="L85" s="258"/>
      <c r="M85" s="258"/>
      <c r="N85" s="258"/>
      <c r="O85" s="258"/>
    </row>
    <row r="86" spans="1:15" s="25" customFormat="1" x14ac:dyDescent="0.25">
      <c r="A86" s="269">
        <v>1</v>
      </c>
      <c r="B86" s="190" t="s">
        <v>5770</v>
      </c>
      <c r="C86" s="264" t="s">
        <v>6963</v>
      </c>
      <c r="D86" s="267">
        <v>0.28628912000000001</v>
      </c>
      <c r="E86" s="284">
        <v>1.3085568888888888</v>
      </c>
      <c r="F86" s="266">
        <v>34.435482999999998</v>
      </c>
      <c r="G86" s="267">
        <v>0.15253047727222802</v>
      </c>
      <c r="H86" s="193"/>
      <c r="I86" s="347">
        <v>0.15876588999999999</v>
      </c>
      <c r="J86" s="267"/>
      <c r="K86" s="267"/>
      <c r="L86" s="267"/>
      <c r="M86" s="267"/>
      <c r="N86" s="267"/>
      <c r="O86" s="267"/>
    </row>
    <row r="87" spans="1:15" s="25" customFormat="1" x14ac:dyDescent="0.25">
      <c r="A87" s="269">
        <v>1</v>
      </c>
      <c r="B87" s="190" t="s">
        <v>5770</v>
      </c>
      <c r="C87" s="264" t="s">
        <v>6964</v>
      </c>
      <c r="D87" s="267">
        <v>1.8584259999999999</v>
      </c>
      <c r="E87" s="284">
        <v>1.872135333333333</v>
      </c>
      <c r="F87" s="266">
        <v>46.286226999999997</v>
      </c>
      <c r="G87" s="267">
        <v>0.15253047727222802</v>
      </c>
      <c r="H87" s="193"/>
      <c r="I87" s="347">
        <v>0.23825481000000001</v>
      </c>
      <c r="J87" s="267"/>
      <c r="K87" s="267"/>
      <c r="L87" s="267"/>
      <c r="M87" s="267"/>
      <c r="N87" s="267"/>
      <c r="O87" s="267"/>
    </row>
    <row r="88" spans="1:15" s="25" customFormat="1" x14ac:dyDescent="0.25">
      <c r="A88" s="269">
        <v>1</v>
      </c>
      <c r="B88" s="190" t="s">
        <v>5770</v>
      </c>
      <c r="C88" s="264" t="s">
        <v>6965</v>
      </c>
      <c r="D88" s="267">
        <v>0.50107791000000002</v>
      </c>
      <c r="E88" s="284">
        <v>2.1159286666666666</v>
      </c>
      <c r="F88" s="266">
        <v>80.944269000000006</v>
      </c>
      <c r="G88" s="267">
        <v>0.35371887643133104</v>
      </c>
      <c r="H88" s="193"/>
      <c r="I88" s="347">
        <v>0.39975734000000002</v>
      </c>
      <c r="J88" s="267"/>
      <c r="K88" s="267"/>
      <c r="L88" s="267"/>
      <c r="M88" s="267"/>
      <c r="N88" s="267"/>
      <c r="O88" s="267"/>
    </row>
    <row r="89" spans="1:15" s="25" customFormat="1" x14ac:dyDescent="0.25">
      <c r="A89" s="269">
        <v>1</v>
      </c>
      <c r="B89" s="190" t="s">
        <v>5770</v>
      </c>
      <c r="C89" s="264" t="s">
        <v>6966</v>
      </c>
      <c r="D89" s="267">
        <v>0.39835234000000003</v>
      </c>
      <c r="E89" s="284">
        <v>1.93843037037037</v>
      </c>
      <c r="F89" s="266">
        <v>44.256681999999998</v>
      </c>
      <c r="G89" s="267">
        <v>0.23492245369390302</v>
      </c>
      <c r="H89" s="193"/>
      <c r="I89" s="347">
        <v>0.25644338</v>
      </c>
      <c r="J89" s="267"/>
      <c r="K89" s="267"/>
      <c r="L89" s="267"/>
      <c r="M89" s="267"/>
      <c r="N89" s="267"/>
      <c r="O89" s="267"/>
    </row>
    <row r="90" spans="1:15" s="25" customFormat="1" x14ac:dyDescent="0.25">
      <c r="A90" s="269">
        <v>1</v>
      </c>
      <c r="B90" s="190" t="s">
        <v>5770</v>
      </c>
      <c r="C90" s="264" t="s">
        <v>6967</v>
      </c>
      <c r="D90" s="267">
        <v>2.8628076</v>
      </c>
      <c r="E90" s="284">
        <v>2.8622700000000001</v>
      </c>
      <c r="F90" s="266">
        <v>83.262996999999999</v>
      </c>
      <c r="G90" s="267">
        <v>0.39466621399239499</v>
      </c>
      <c r="H90" s="193"/>
      <c r="I90" s="347">
        <v>0.44836192000000002</v>
      </c>
      <c r="J90" s="267"/>
      <c r="K90" s="267"/>
      <c r="L90" s="267"/>
      <c r="M90" s="267"/>
      <c r="N90" s="267"/>
      <c r="O90" s="267"/>
    </row>
    <row r="91" spans="1:15" s="25" customFormat="1" x14ac:dyDescent="0.25">
      <c r="A91" s="269">
        <v>1</v>
      </c>
      <c r="B91" s="190" t="s">
        <v>5770</v>
      </c>
      <c r="C91" s="264" t="s">
        <v>6968</v>
      </c>
      <c r="D91" s="267">
        <v>2.7908997000000002</v>
      </c>
      <c r="E91" s="284">
        <v>2.7380211851851852</v>
      </c>
      <c r="F91" s="266">
        <v>57.581685999999998</v>
      </c>
      <c r="G91" s="267">
        <v>0.31150872202005597</v>
      </c>
      <c r="H91" s="193"/>
      <c r="I91" s="347">
        <v>0.34804214999999999</v>
      </c>
      <c r="J91" s="267"/>
      <c r="K91" s="267"/>
      <c r="L91" s="267"/>
      <c r="M91" s="267"/>
      <c r="N91" s="267"/>
      <c r="O91" s="267"/>
    </row>
    <row r="92" spans="1:15" s="25" customFormat="1" x14ac:dyDescent="0.25">
      <c r="A92" s="134">
        <v>1</v>
      </c>
      <c r="B92" s="190" t="s">
        <v>5770</v>
      </c>
      <c r="C92" s="264" t="s">
        <v>6962</v>
      </c>
      <c r="D92" s="267">
        <v>0.98433999999999999</v>
      </c>
      <c r="E92" s="284">
        <v>0</v>
      </c>
      <c r="F92" s="266">
        <v>0</v>
      </c>
      <c r="G92" s="267">
        <v>1.4569585558528E-4</v>
      </c>
      <c r="I92" s="347">
        <v>0.22120000000000001</v>
      </c>
      <c r="J92" s="267"/>
      <c r="K92" s="267"/>
      <c r="L92" s="267"/>
      <c r="M92" s="267"/>
      <c r="N92" s="267"/>
      <c r="O92" s="267"/>
    </row>
    <row r="93" spans="1:15" s="25" customFormat="1" hidden="1" x14ac:dyDescent="0.25">
      <c r="A93" s="45" t="s">
        <v>471</v>
      </c>
      <c r="B93" s="45"/>
      <c r="C93" s="5"/>
      <c r="D93" s="241"/>
      <c r="E93" s="259"/>
      <c r="F93" s="99"/>
      <c r="G93" s="258"/>
      <c r="I93" s="258"/>
      <c r="J93" s="241"/>
      <c r="K93" s="241"/>
      <c r="L93" s="241"/>
      <c r="M93" s="241"/>
      <c r="N93" s="241"/>
      <c r="O93" s="241"/>
    </row>
    <row r="94" spans="1:15" s="25" customFormat="1" x14ac:dyDescent="0.25">
      <c r="A94" s="135">
        <v>1</v>
      </c>
      <c r="B94" s="62" t="s">
        <v>5770</v>
      </c>
      <c r="C94" s="67" t="s">
        <v>3065</v>
      </c>
      <c r="D94" s="257">
        <v>6.6055267999999999E-3</v>
      </c>
      <c r="E94" s="261">
        <v>1.6608602962962963E-2</v>
      </c>
      <c r="F94" s="117">
        <v>0.23770822999999999</v>
      </c>
      <c r="G94" s="257">
        <v>1.656767868329818E-3</v>
      </c>
      <c r="I94" s="350">
        <v>1.8935572E-3</v>
      </c>
      <c r="J94" s="257"/>
      <c r="K94" s="257"/>
      <c r="L94" s="257"/>
      <c r="M94" s="257"/>
      <c r="N94" s="257"/>
      <c r="O94" s="257"/>
    </row>
    <row r="95" spans="1:15" s="25" customFormat="1" x14ac:dyDescent="0.25">
      <c r="A95" s="135">
        <v>1</v>
      </c>
      <c r="B95" s="62" t="s">
        <v>5770</v>
      </c>
      <c r="C95" s="67" t="s">
        <v>3066</v>
      </c>
      <c r="D95" s="257">
        <v>6.6015552999999999E-3</v>
      </c>
      <c r="E95" s="261">
        <v>1.6608602962962963E-2</v>
      </c>
      <c r="F95" s="117">
        <v>0.23770822999999999</v>
      </c>
      <c r="G95" s="257">
        <v>1.656767868329818E-3</v>
      </c>
      <c r="I95" s="350">
        <v>1.8935572E-3</v>
      </c>
      <c r="J95" s="257"/>
      <c r="K95" s="257"/>
      <c r="L95" s="257"/>
      <c r="M95" s="257"/>
      <c r="N95" s="257"/>
      <c r="O95" s="257"/>
    </row>
    <row r="96" spans="1:15" s="25" customFormat="1" hidden="1" x14ac:dyDescent="0.25">
      <c r="A96" s="45" t="s">
        <v>7</v>
      </c>
      <c r="B96" s="45"/>
      <c r="C96" s="62"/>
      <c r="D96" s="256"/>
      <c r="E96" s="256"/>
      <c r="F96" s="97"/>
      <c r="G96" s="259"/>
      <c r="I96" s="258"/>
      <c r="J96" s="256"/>
      <c r="K96" s="256"/>
      <c r="L96" s="256"/>
      <c r="M96" s="256"/>
      <c r="N96" s="256"/>
      <c r="O96" s="256"/>
    </row>
    <row r="97" spans="1:15" s="25" customFormat="1" hidden="1" x14ac:dyDescent="0.25">
      <c r="A97" s="62"/>
      <c r="B97" s="185" t="s">
        <v>1264</v>
      </c>
      <c r="C97" s="67" t="s">
        <v>6704</v>
      </c>
      <c r="D97" s="257">
        <v>3.1237274999999998E-2</v>
      </c>
      <c r="E97" s="261">
        <v>6.9944634814814804E-2</v>
      </c>
      <c r="F97" s="117">
        <v>1.4704628</v>
      </c>
      <c r="G97" s="257">
        <v>6.5049423360758717E-3</v>
      </c>
      <c r="I97" s="258"/>
      <c r="J97" s="257"/>
      <c r="K97" s="257"/>
      <c r="L97" s="257"/>
      <c r="M97" s="257"/>
      <c r="N97" s="257"/>
      <c r="O97" s="257"/>
    </row>
    <row r="98" spans="1:15" s="25" customFormat="1" hidden="1" x14ac:dyDescent="0.25">
      <c r="A98" s="62"/>
      <c r="B98" s="185" t="s">
        <v>1264</v>
      </c>
      <c r="C98" s="67" t="s">
        <v>6705</v>
      </c>
      <c r="D98" s="257">
        <v>0.15233568</v>
      </c>
      <c r="E98" s="261">
        <v>0.17901639999999999</v>
      </c>
      <c r="F98" s="117">
        <v>2.9394840000000002</v>
      </c>
      <c r="G98" s="257">
        <v>2.2961529097611722E-2</v>
      </c>
      <c r="I98" s="258"/>
      <c r="J98" s="257"/>
      <c r="K98" s="257"/>
      <c r="L98" s="257"/>
      <c r="M98" s="257"/>
      <c r="N98" s="257"/>
      <c r="O98" s="257"/>
    </row>
    <row r="99" spans="1:15" s="25" customFormat="1" hidden="1" x14ac:dyDescent="0.25">
      <c r="A99" s="62"/>
      <c r="B99" s="185" t="s">
        <v>436</v>
      </c>
      <c r="C99" s="293" t="s">
        <v>7001</v>
      </c>
      <c r="D99" s="293">
        <v>7.4749324000000006E-2</v>
      </c>
      <c r="E99" s="227">
        <v>0.14100758518518516</v>
      </c>
      <c r="F99" s="293">
        <v>3.5825377999999999</v>
      </c>
      <c r="G99" s="257">
        <v>2.3931835878214004E-2</v>
      </c>
      <c r="I99" s="258"/>
      <c r="J99" s="257"/>
      <c r="K99" s="257"/>
      <c r="L99" s="257"/>
      <c r="M99" s="257"/>
      <c r="N99" s="257"/>
      <c r="O99" s="257"/>
    </row>
    <row r="100" spans="1:15" s="25" customFormat="1" hidden="1" x14ac:dyDescent="0.25">
      <c r="A100" s="62"/>
      <c r="B100" s="185" t="s">
        <v>5770</v>
      </c>
      <c r="C100" s="293" t="s">
        <v>7031</v>
      </c>
      <c r="D100" s="293">
        <v>2.1687433999999999</v>
      </c>
      <c r="E100" s="227">
        <v>3.069776222222222</v>
      </c>
      <c r="F100" s="293">
        <v>52.891362999999998</v>
      </c>
      <c r="G100" s="257">
        <v>0.61969902997119997</v>
      </c>
      <c r="I100" s="258"/>
      <c r="J100" s="257"/>
      <c r="K100" s="257"/>
      <c r="L100" s="257"/>
      <c r="M100" s="257"/>
      <c r="N100" s="257"/>
      <c r="O100" s="257"/>
    </row>
    <row r="101" spans="1:15" s="25" customFormat="1" hidden="1" x14ac:dyDescent="0.25">
      <c r="A101" s="52"/>
      <c r="B101" s="185" t="s">
        <v>2622</v>
      </c>
      <c r="C101" s="67" t="s">
        <v>6706</v>
      </c>
      <c r="D101" s="293">
        <v>2547.5772999999999</v>
      </c>
      <c r="E101" s="261">
        <v>14699.377037037037</v>
      </c>
      <c r="F101" s="117">
        <v>115321.96</v>
      </c>
      <c r="G101" s="257">
        <v>998.60518114843194</v>
      </c>
      <c r="I101" s="258"/>
      <c r="J101" s="257"/>
      <c r="K101" s="257"/>
      <c r="L101" s="257"/>
      <c r="M101" s="257"/>
      <c r="N101" s="257"/>
      <c r="O101" s="257"/>
    </row>
    <row r="102" spans="1:15" s="25" customFormat="1" hidden="1" x14ac:dyDescent="0.25">
      <c r="A102" s="52"/>
      <c r="B102" s="185" t="s">
        <v>5770</v>
      </c>
      <c r="C102" s="67" t="s">
        <v>6707</v>
      </c>
      <c r="D102" s="293">
        <v>1683.4241999999999</v>
      </c>
      <c r="E102" s="261">
        <v>9339.8081481481477</v>
      </c>
      <c r="F102" s="117">
        <v>72418.629000000001</v>
      </c>
      <c r="G102" s="257">
        <v>632.3487238549028</v>
      </c>
      <c r="I102" s="258"/>
      <c r="J102" s="257"/>
      <c r="K102" s="257"/>
      <c r="L102" s="257"/>
      <c r="M102" s="257"/>
      <c r="N102" s="257"/>
      <c r="O102" s="257"/>
    </row>
    <row r="103" spans="1:15" s="25" customFormat="1" hidden="1" x14ac:dyDescent="0.25">
      <c r="A103" s="52"/>
      <c r="B103" s="185" t="s">
        <v>5770</v>
      </c>
      <c r="C103" s="67" t="s">
        <v>6708</v>
      </c>
      <c r="D103" s="257">
        <v>0.87370875999999997</v>
      </c>
      <c r="E103" s="261">
        <v>1.2473596296296297</v>
      </c>
      <c r="F103" s="117">
        <v>19.258020999999999</v>
      </c>
      <c r="G103" s="257">
        <v>0.23286486027130004</v>
      </c>
      <c r="I103" s="258"/>
      <c r="J103" s="257"/>
      <c r="K103" s="257"/>
      <c r="L103" s="257"/>
      <c r="M103" s="257"/>
      <c r="N103" s="257"/>
      <c r="O103" s="257"/>
    </row>
    <row r="104" spans="1:15" s="25" customFormat="1" hidden="1" x14ac:dyDescent="0.25">
      <c r="A104" s="52"/>
      <c r="B104" s="185" t="s">
        <v>5770</v>
      </c>
      <c r="C104" s="67" t="s">
        <v>6709</v>
      </c>
      <c r="D104" s="257">
        <v>4.6787932000000003</v>
      </c>
      <c r="E104" s="261">
        <v>5.8302814074074067</v>
      </c>
      <c r="F104" s="117">
        <v>108.58788</v>
      </c>
      <c r="G104" s="257">
        <v>1.00835302235427</v>
      </c>
      <c r="I104" s="258"/>
      <c r="J104" s="257"/>
      <c r="K104" s="257"/>
      <c r="L104" s="257"/>
      <c r="M104" s="257"/>
      <c r="N104" s="257"/>
      <c r="O104" s="257"/>
    </row>
    <row r="105" spans="1:15" s="25" customFormat="1" hidden="1" x14ac:dyDescent="0.25">
      <c r="A105" s="52"/>
      <c r="B105" s="185" t="s">
        <v>5770</v>
      </c>
      <c r="C105" s="67" t="s">
        <v>6710</v>
      </c>
      <c r="D105" s="293">
        <v>3.0493549999999998</v>
      </c>
      <c r="E105" s="227">
        <v>8.0873688888888875</v>
      </c>
      <c r="F105" s="294">
        <v>323.49847</v>
      </c>
      <c r="G105" s="257">
        <v>1.2762778912281951</v>
      </c>
      <c r="I105" s="258"/>
      <c r="J105" s="257"/>
      <c r="K105" s="257"/>
      <c r="L105" s="257"/>
      <c r="M105" s="257"/>
      <c r="N105" s="257"/>
      <c r="O105" s="257"/>
    </row>
    <row r="106" spans="1:15" s="25" customFormat="1" hidden="1" x14ac:dyDescent="0.25">
      <c r="A106" s="52"/>
      <c r="B106" s="185" t="s">
        <v>5770</v>
      </c>
      <c r="C106" s="293" t="s">
        <v>7032</v>
      </c>
      <c r="D106" s="293">
        <v>0.30380400000000002</v>
      </c>
      <c r="E106" s="227">
        <v>1.7061188888888887</v>
      </c>
      <c r="F106" s="294">
        <v>36.665438000000002</v>
      </c>
      <c r="G106" s="257">
        <v>0.14496449027514718</v>
      </c>
      <c r="I106" s="258"/>
      <c r="J106" s="257"/>
      <c r="K106" s="257"/>
      <c r="L106" s="257"/>
      <c r="M106" s="257"/>
      <c r="N106" s="257"/>
      <c r="O106" s="257"/>
    </row>
    <row r="107" spans="1:15" s="25" customFormat="1" hidden="1" x14ac:dyDescent="0.25">
      <c r="A107" s="62"/>
      <c r="B107" s="185" t="s">
        <v>1264</v>
      </c>
      <c r="C107" s="67" t="s">
        <v>6711</v>
      </c>
      <c r="D107" s="257">
        <v>0.13504264999999999</v>
      </c>
      <c r="E107" s="261">
        <v>0.21238942222222221</v>
      </c>
      <c r="F107" s="117">
        <v>3.1232237</v>
      </c>
      <c r="G107" s="257">
        <v>2.6507711535950024E-2</v>
      </c>
      <c r="I107" s="258"/>
      <c r="J107" s="257"/>
      <c r="K107" s="257"/>
      <c r="L107" s="257"/>
      <c r="M107" s="257"/>
      <c r="N107" s="257"/>
      <c r="O107" s="257"/>
    </row>
    <row r="108" spans="1:15" s="25" customFormat="1" hidden="1" x14ac:dyDescent="0.25">
      <c r="A108" s="62"/>
      <c r="B108" s="185" t="s">
        <v>1264</v>
      </c>
      <c r="C108" s="67" t="s">
        <v>5139</v>
      </c>
      <c r="D108" s="257">
        <v>0.24499148000000001</v>
      </c>
      <c r="E108" s="261">
        <v>0.4085549185185185</v>
      </c>
      <c r="F108" s="117">
        <v>5.4979496000000001</v>
      </c>
      <c r="G108" s="257">
        <v>4.8721341939336416E-2</v>
      </c>
      <c r="I108" s="258"/>
      <c r="J108" s="257"/>
      <c r="K108" s="257"/>
      <c r="L108" s="257"/>
      <c r="M108" s="257"/>
      <c r="N108" s="257"/>
      <c r="O108" s="257"/>
    </row>
    <row r="109" spans="1:15" s="25" customFormat="1" hidden="1" x14ac:dyDescent="0.25">
      <c r="A109" s="62"/>
      <c r="B109" s="185" t="s">
        <v>5770</v>
      </c>
      <c r="C109" s="67" t="s">
        <v>5140</v>
      </c>
      <c r="D109" s="257">
        <v>12.861912999999999</v>
      </c>
      <c r="E109" s="261">
        <v>18.50398222222222</v>
      </c>
      <c r="F109" s="117">
        <v>260.80394999999999</v>
      </c>
      <c r="G109" s="257">
        <v>2.7467845272291997</v>
      </c>
      <c r="I109" s="258"/>
      <c r="J109" s="257"/>
      <c r="K109" s="257"/>
      <c r="L109" s="257"/>
      <c r="M109" s="257"/>
      <c r="N109" s="257"/>
      <c r="O109" s="257"/>
    </row>
    <row r="110" spans="1:15" s="25" customFormat="1" hidden="1" x14ac:dyDescent="0.25">
      <c r="A110" s="62"/>
      <c r="B110" s="185" t="s">
        <v>5770</v>
      </c>
      <c r="C110" s="67" t="s">
        <v>5141</v>
      </c>
      <c r="D110" s="257">
        <v>14.782838999999999</v>
      </c>
      <c r="E110" s="261">
        <v>19.593261481481481</v>
      </c>
      <c r="F110" s="117">
        <v>290.74678999999998</v>
      </c>
      <c r="G110" s="257">
        <v>3.0627962229910004</v>
      </c>
      <c r="I110" s="258"/>
      <c r="J110" s="257"/>
      <c r="K110" s="257"/>
      <c r="L110" s="257"/>
      <c r="M110" s="257"/>
      <c r="N110" s="257"/>
      <c r="O110" s="257"/>
    </row>
    <row r="111" spans="1:15" s="25" customFormat="1" hidden="1" x14ac:dyDescent="0.25">
      <c r="A111" s="62"/>
      <c r="B111" s="185" t="s">
        <v>5770</v>
      </c>
      <c r="C111" s="189" t="s">
        <v>7054</v>
      </c>
      <c r="D111" s="293">
        <v>123.27931</v>
      </c>
      <c r="E111" s="261">
        <v>251.67653333333331</v>
      </c>
      <c r="F111" s="117">
        <v>4245.9870000000001</v>
      </c>
      <c r="G111" s="257">
        <v>41.398179124068001</v>
      </c>
      <c r="I111" s="258"/>
      <c r="J111" s="257"/>
      <c r="K111" s="257"/>
      <c r="L111" s="257"/>
      <c r="M111" s="257"/>
      <c r="N111" s="257"/>
      <c r="O111" s="257"/>
    </row>
    <row r="112" spans="1:15" s="25" customFormat="1" hidden="1" x14ac:dyDescent="0.25">
      <c r="A112" s="62"/>
      <c r="B112" s="185" t="s">
        <v>5770</v>
      </c>
      <c r="C112" s="67" t="s">
        <v>5142</v>
      </c>
      <c r="D112" s="257">
        <v>10.693616</v>
      </c>
      <c r="E112" s="261">
        <v>10.780412592592592</v>
      </c>
      <c r="F112" s="117">
        <v>199.49813</v>
      </c>
      <c r="G112" s="257">
        <v>2.3681575191926703</v>
      </c>
      <c r="I112" s="258"/>
      <c r="J112" s="259"/>
      <c r="K112" s="259"/>
      <c r="L112" s="259"/>
      <c r="M112" s="259"/>
      <c r="N112" s="259"/>
      <c r="O112" s="259"/>
    </row>
    <row r="113" spans="1:15" s="25" customFormat="1" hidden="1" x14ac:dyDescent="0.25">
      <c r="A113" s="62"/>
      <c r="B113" s="185" t="s">
        <v>5770</v>
      </c>
      <c r="C113" s="67" t="s">
        <v>5143</v>
      </c>
      <c r="D113" s="257">
        <v>25.178121000000001</v>
      </c>
      <c r="E113" s="261">
        <v>20.56284888888889</v>
      </c>
      <c r="F113" s="117">
        <v>369.75029000000001</v>
      </c>
      <c r="G113" s="257">
        <v>5.0639840174535991</v>
      </c>
      <c r="I113" s="258"/>
      <c r="J113" s="257"/>
      <c r="K113" s="257"/>
      <c r="L113" s="257"/>
      <c r="M113" s="257"/>
      <c r="N113" s="257"/>
      <c r="O113" s="257"/>
    </row>
    <row r="114" spans="1:15" s="25" customFormat="1" hidden="1" x14ac:dyDescent="0.25">
      <c r="A114" s="62"/>
      <c r="B114" s="185" t="s">
        <v>5770</v>
      </c>
      <c r="C114" s="67" t="s">
        <v>5144</v>
      </c>
      <c r="D114" s="257">
        <v>11.114152000000001</v>
      </c>
      <c r="E114" s="261">
        <v>11.410910370370368</v>
      </c>
      <c r="F114" s="117">
        <v>212.53229999999999</v>
      </c>
      <c r="G114" s="257">
        <v>2.47195053491961</v>
      </c>
      <c r="I114" s="258"/>
      <c r="J114" s="257"/>
      <c r="K114" s="257"/>
      <c r="L114" s="257"/>
      <c r="M114" s="257"/>
      <c r="N114" s="257"/>
      <c r="O114" s="257"/>
    </row>
    <row r="115" spans="1:15" s="25" customFormat="1" hidden="1" x14ac:dyDescent="0.25">
      <c r="A115" s="45" t="s">
        <v>8</v>
      </c>
      <c r="B115" s="45"/>
      <c r="C115" s="52"/>
      <c r="D115" s="259"/>
      <c r="E115" s="259"/>
      <c r="F115" s="97"/>
      <c r="G115" s="259"/>
      <c r="I115" s="258"/>
      <c r="J115" s="257"/>
      <c r="K115" s="257"/>
      <c r="L115" s="257"/>
      <c r="M115" s="257"/>
      <c r="N115" s="257"/>
      <c r="O115" s="257"/>
    </row>
    <row r="116" spans="1:15" s="25" customFormat="1" hidden="1" x14ac:dyDescent="0.25">
      <c r="A116" s="52"/>
      <c r="B116" s="62" t="s">
        <v>5770</v>
      </c>
      <c r="C116" s="67" t="s">
        <v>2895</v>
      </c>
      <c r="D116" s="293">
        <v>10.179228999999999</v>
      </c>
      <c r="E116" s="227">
        <v>14.074889629629629</v>
      </c>
      <c r="F116" s="294">
        <v>1692.4611</v>
      </c>
      <c r="G116" s="257">
        <v>1.24182570082354</v>
      </c>
      <c r="I116" s="258"/>
      <c r="J116" s="259"/>
      <c r="K116" s="259"/>
      <c r="L116" s="259"/>
      <c r="M116" s="259"/>
      <c r="N116" s="259"/>
      <c r="O116" s="259"/>
    </row>
    <row r="117" spans="1:15" s="25" customFormat="1" hidden="1" x14ac:dyDescent="0.25">
      <c r="A117" s="62"/>
      <c r="B117" s="62" t="s">
        <v>5770</v>
      </c>
      <c r="C117" s="67" t="s">
        <v>2896</v>
      </c>
      <c r="D117" s="257">
        <v>2.9374631</v>
      </c>
      <c r="E117" s="261">
        <v>12.547172592592592</v>
      </c>
      <c r="F117" s="117">
        <v>338.97331000000003</v>
      </c>
      <c r="G117" s="257">
        <v>1.5464946868873051</v>
      </c>
      <c r="I117" s="258"/>
      <c r="J117" s="257"/>
      <c r="K117" s="257"/>
      <c r="L117" s="257"/>
      <c r="M117" s="257"/>
      <c r="N117" s="257"/>
      <c r="O117" s="257"/>
    </row>
    <row r="118" spans="1:15" s="25" customFormat="1" hidden="1" x14ac:dyDescent="0.25">
      <c r="A118" s="62"/>
      <c r="B118" s="62" t="s">
        <v>5770</v>
      </c>
      <c r="C118" s="67" t="s">
        <v>2897</v>
      </c>
      <c r="D118" s="257">
        <v>0.10529946</v>
      </c>
      <c r="E118" s="261">
        <v>0.47778399999999999</v>
      </c>
      <c r="F118" s="117">
        <v>8.7378803999999999</v>
      </c>
      <c r="G118" s="257">
        <v>5.0039687798562438E-2</v>
      </c>
      <c r="I118" s="258"/>
      <c r="J118" s="259"/>
      <c r="K118" s="259"/>
      <c r="L118" s="259"/>
      <c r="M118" s="259"/>
      <c r="N118" s="259"/>
      <c r="O118" s="259"/>
    </row>
    <row r="119" spans="1:15" s="25" customFormat="1" hidden="1" x14ac:dyDescent="0.25">
      <c r="A119" s="129" t="s">
        <v>9</v>
      </c>
      <c r="B119" s="129"/>
      <c r="C119" s="52"/>
      <c r="D119" s="259"/>
      <c r="E119" s="259"/>
      <c r="F119" s="97"/>
      <c r="G119" s="259"/>
      <c r="I119" s="241"/>
      <c r="J119" s="257"/>
      <c r="K119" s="257"/>
      <c r="L119" s="257"/>
      <c r="M119" s="257"/>
      <c r="N119" s="257"/>
      <c r="O119" s="257"/>
    </row>
    <row r="120" spans="1:15" s="25" customFormat="1" hidden="1" x14ac:dyDescent="0.25">
      <c r="A120" s="52"/>
      <c r="B120" s="62" t="s">
        <v>5770</v>
      </c>
      <c r="C120" s="67" t="s">
        <v>718</v>
      </c>
      <c r="D120" s="257">
        <v>0.16980777</v>
      </c>
      <c r="E120" s="261">
        <v>0.6417156444444444</v>
      </c>
      <c r="F120" s="117">
        <v>28.306809999999999</v>
      </c>
      <c r="G120" s="257">
        <v>0.15387195156101999</v>
      </c>
      <c r="I120" s="241"/>
      <c r="J120" s="257"/>
      <c r="K120" s="257"/>
      <c r="L120" s="257"/>
      <c r="M120" s="257"/>
      <c r="N120" s="257"/>
      <c r="O120" s="257"/>
    </row>
    <row r="121" spans="1:15" s="25" customFormat="1" hidden="1" x14ac:dyDescent="0.25">
      <c r="A121" s="129" t="s">
        <v>6988</v>
      </c>
      <c r="B121" s="129"/>
      <c r="C121" s="52"/>
      <c r="D121" s="259"/>
      <c r="E121" s="259"/>
      <c r="F121" s="97"/>
      <c r="G121" s="259"/>
      <c r="I121" s="241"/>
      <c r="J121" s="259"/>
      <c r="K121" s="259"/>
      <c r="L121" s="259"/>
      <c r="M121" s="259"/>
      <c r="N121" s="259"/>
      <c r="O121" s="259"/>
    </row>
    <row r="122" spans="1:15" s="25" customFormat="1" hidden="1" x14ac:dyDescent="0.25">
      <c r="A122" s="52"/>
      <c r="B122" s="62" t="s">
        <v>5770</v>
      </c>
      <c r="C122" s="68" t="s">
        <v>721</v>
      </c>
      <c r="D122" s="257">
        <v>0.76265919000000004</v>
      </c>
      <c r="E122" s="261">
        <v>0.27</v>
      </c>
      <c r="F122" s="117">
        <v>46.295451999999997</v>
      </c>
      <c r="G122" s="257">
        <v>0.1276377337288</v>
      </c>
      <c r="I122" s="241"/>
      <c r="J122" s="257"/>
      <c r="K122" s="257"/>
      <c r="L122" s="257"/>
      <c r="M122" s="257"/>
      <c r="N122" s="257"/>
      <c r="O122" s="257"/>
    </row>
    <row r="123" spans="1:15" s="25" customFormat="1" hidden="1" x14ac:dyDescent="0.25">
      <c r="A123" s="52"/>
      <c r="B123" s="62" t="s">
        <v>5770</v>
      </c>
      <c r="C123" s="68" t="s">
        <v>722</v>
      </c>
      <c r="D123" s="257">
        <v>1.1771092000000001</v>
      </c>
      <c r="E123" s="261">
        <v>3.34</v>
      </c>
      <c r="F123" s="117">
        <v>46.295451999999997</v>
      </c>
      <c r="G123" s="257">
        <v>0.26843972292879997</v>
      </c>
      <c r="I123" s="241"/>
      <c r="J123" s="256"/>
      <c r="K123" s="256"/>
      <c r="L123" s="256"/>
      <c r="M123" s="256"/>
      <c r="N123" s="256"/>
      <c r="O123" s="256"/>
    </row>
    <row r="124" spans="1:15" s="25" customFormat="1" hidden="1" x14ac:dyDescent="0.25">
      <c r="A124" s="129" t="s">
        <v>10</v>
      </c>
      <c r="B124" s="129"/>
      <c r="C124" s="52"/>
      <c r="D124" s="259"/>
      <c r="E124" s="259"/>
      <c r="F124" s="97"/>
      <c r="G124" s="259"/>
      <c r="I124" s="241"/>
      <c r="J124" s="257"/>
      <c r="K124" s="257"/>
      <c r="L124" s="257"/>
      <c r="M124" s="257"/>
      <c r="N124" s="257"/>
      <c r="O124" s="257"/>
    </row>
    <row r="125" spans="1:15" s="25" customFormat="1" hidden="1" x14ac:dyDescent="0.25">
      <c r="A125" s="62"/>
      <c r="B125" s="62" t="s">
        <v>5770</v>
      </c>
      <c r="C125" s="68" t="s">
        <v>723</v>
      </c>
      <c r="D125" s="257">
        <v>7.7435524000000006E-2</v>
      </c>
      <c r="E125" s="261">
        <v>0.45647366666666661</v>
      </c>
      <c r="F125" s="117">
        <v>51.542302999999997</v>
      </c>
      <c r="G125" s="257">
        <v>0.15367299897071729</v>
      </c>
      <c r="I125" s="241"/>
      <c r="J125" s="257"/>
      <c r="K125" s="257"/>
      <c r="L125" s="257"/>
      <c r="M125" s="257"/>
      <c r="N125" s="257"/>
      <c r="O125" s="257"/>
    </row>
    <row r="126" spans="1:15" s="25" customFormat="1" hidden="1" x14ac:dyDescent="0.25">
      <c r="A126" s="129" t="s">
        <v>6989</v>
      </c>
      <c r="B126" s="129"/>
      <c r="C126" s="62"/>
      <c r="D126" s="256"/>
      <c r="E126" s="259"/>
      <c r="F126" s="97"/>
      <c r="G126" s="259"/>
      <c r="I126" s="241"/>
      <c r="J126" s="256"/>
      <c r="K126" s="256"/>
      <c r="L126" s="256"/>
      <c r="M126" s="256"/>
      <c r="N126" s="256"/>
      <c r="O126" s="256"/>
    </row>
    <row r="127" spans="1:15" s="25" customFormat="1" hidden="1" x14ac:dyDescent="0.25">
      <c r="A127" s="62"/>
      <c r="B127" s="62" t="s">
        <v>5770</v>
      </c>
      <c r="C127" s="67" t="s">
        <v>5130</v>
      </c>
      <c r="D127" s="257">
        <v>0.76653727000000005</v>
      </c>
      <c r="E127" s="261">
        <v>0.23241466666666663</v>
      </c>
      <c r="F127" s="117">
        <v>49.267530999999998</v>
      </c>
      <c r="G127" s="257">
        <v>0.13954981796481442</v>
      </c>
      <c r="I127" s="258"/>
      <c r="J127" s="257"/>
      <c r="K127" s="257"/>
      <c r="L127" s="257"/>
      <c r="M127" s="257"/>
      <c r="N127" s="257"/>
      <c r="O127" s="257"/>
    </row>
    <row r="128" spans="1:15" s="25" customFormat="1" hidden="1" x14ac:dyDescent="0.25">
      <c r="A128" s="62"/>
      <c r="B128" s="62" t="s">
        <v>5770</v>
      </c>
      <c r="C128" s="67" t="s">
        <v>6693</v>
      </c>
      <c r="D128" s="257">
        <v>0.70560725999999996</v>
      </c>
      <c r="E128" s="261">
        <v>2.0097622222222222E-2</v>
      </c>
      <c r="F128" s="117">
        <v>48.057853999999999</v>
      </c>
      <c r="G128" s="257">
        <v>0.12161832426073091</v>
      </c>
      <c r="I128" s="258"/>
      <c r="J128" s="257"/>
      <c r="K128" s="257"/>
      <c r="L128" s="257"/>
      <c r="M128" s="257"/>
      <c r="N128" s="257"/>
      <c r="O128" s="257"/>
    </row>
    <row r="129" spans="1:15" s="25" customFormat="1" hidden="1" x14ac:dyDescent="0.25">
      <c r="A129" s="129" t="s">
        <v>6990</v>
      </c>
      <c r="B129" s="129"/>
      <c r="C129" s="62"/>
      <c r="D129" s="256"/>
      <c r="E129" s="256"/>
      <c r="F129" s="97"/>
      <c r="G129" s="259"/>
      <c r="I129" s="258"/>
      <c r="J129" s="257"/>
      <c r="K129" s="257"/>
      <c r="L129" s="257"/>
      <c r="M129" s="257"/>
      <c r="N129" s="257"/>
      <c r="O129" s="257"/>
    </row>
    <row r="130" spans="1:15" s="25" customFormat="1" hidden="1" x14ac:dyDescent="0.25">
      <c r="A130" s="5"/>
      <c r="B130" s="62" t="s">
        <v>5770</v>
      </c>
      <c r="C130" s="67" t="s">
        <v>1996</v>
      </c>
      <c r="D130" s="257">
        <v>0.83306194</v>
      </c>
      <c r="E130" s="261">
        <v>0.52371700740740734</v>
      </c>
      <c r="F130" s="117">
        <v>54.777113999999997</v>
      </c>
      <c r="G130" s="257">
        <v>0.1747849309432512</v>
      </c>
      <c r="I130" s="347">
        <v>0.16021761000000001</v>
      </c>
      <c r="J130" s="256"/>
      <c r="K130" s="256"/>
      <c r="L130" s="256"/>
      <c r="M130" s="256"/>
      <c r="N130" s="256"/>
      <c r="O130" s="256"/>
    </row>
    <row r="131" spans="1:15" s="25" customFormat="1" x14ac:dyDescent="0.25">
      <c r="A131" s="135">
        <v>1</v>
      </c>
      <c r="B131" s="62" t="s">
        <v>5770</v>
      </c>
      <c r="C131" s="67" t="s">
        <v>1995</v>
      </c>
      <c r="D131" s="257">
        <v>1.2643329000000001</v>
      </c>
      <c r="E131" s="261">
        <v>3.7183170370370369</v>
      </c>
      <c r="F131" s="117">
        <v>54.777113999999997</v>
      </c>
      <c r="G131" s="257">
        <v>0.32130155584325115</v>
      </c>
      <c r="I131" s="347">
        <v>0.31994760999999999</v>
      </c>
      <c r="J131" s="257"/>
      <c r="K131" s="257"/>
      <c r="L131" s="257"/>
      <c r="M131" s="257"/>
      <c r="N131" s="257"/>
      <c r="O131" s="257"/>
    </row>
    <row r="132" spans="1:15" s="25" customFormat="1" hidden="1" x14ac:dyDescent="0.25">
      <c r="A132" s="62"/>
      <c r="B132" s="52" t="s">
        <v>4654</v>
      </c>
      <c r="C132" s="114" t="s">
        <v>1634</v>
      </c>
      <c r="D132" s="257">
        <v>2.9403091999999999E-2</v>
      </c>
      <c r="E132" s="261">
        <v>8.6472488888888879E-2</v>
      </c>
      <c r="F132" s="67">
        <v>1.2738864000000001</v>
      </c>
      <c r="G132" s="257">
        <v>7.4721290429669105E-3</v>
      </c>
      <c r="I132" s="350">
        <v>7.4406421000000004E-3</v>
      </c>
      <c r="J132" s="256"/>
      <c r="K132" s="256"/>
      <c r="L132" s="256"/>
      <c r="M132" s="256"/>
      <c r="N132" s="256"/>
      <c r="O132" s="256"/>
    </row>
    <row r="133" spans="1:15" s="25" customFormat="1" hidden="1" x14ac:dyDescent="0.25">
      <c r="A133" s="129" t="s">
        <v>6991</v>
      </c>
      <c r="B133" s="129"/>
      <c r="C133" s="62"/>
      <c r="D133" s="256"/>
      <c r="E133" s="256"/>
      <c r="F133" s="97"/>
      <c r="G133" s="259"/>
      <c r="I133" s="258"/>
      <c r="J133" s="257"/>
      <c r="K133" s="257"/>
      <c r="L133" s="257"/>
      <c r="M133" s="257"/>
      <c r="N133" s="257"/>
      <c r="O133" s="257"/>
    </row>
    <row r="134" spans="1:15" s="25" customFormat="1" hidden="1" x14ac:dyDescent="0.25">
      <c r="A134" s="52"/>
      <c r="B134" s="62" t="s">
        <v>5770</v>
      </c>
      <c r="C134" s="67" t="s">
        <v>1997</v>
      </c>
      <c r="D134" s="257">
        <v>0.81875887999999997</v>
      </c>
      <c r="E134" s="261">
        <v>0.45140108888888886</v>
      </c>
      <c r="F134" s="117">
        <v>53.436703000000001</v>
      </c>
      <c r="G134" s="257">
        <v>0.16718646216041283</v>
      </c>
      <c r="I134" s="258"/>
      <c r="J134" s="257"/>
      <c r="K134" s="257"/>
      <c r="L134" s="257"/>
      <c r="M134" s="257"/>
      <c r="N134" s="257"/>
      <c r="O134" s="257"/>
    </row>
    <row r="135" spans="1:15" s="25" customFormat="1" hidden="1" x14ac:dyDescent="0.25">
      <c r="A135" s="129" t="s">
        <v>6992</v>
      </c>
      <c r="B135" s="129"/>
      <c r="C135" s="62"/>
      <c r="D135" s="256"/>
      <c r="E135" s="256"/>
      <c r="F135" s="97"/>
      <c r="G135" s="259"/>
      <c r="I135" s="258"/>
      <c r="J135" s="259"/>
      <c r="K135" s="259"/>
      <c r="L135" s="259"/>
      <c r="M135" s="259"/>
      <c r="N135" s="259"/>
      <c r="O135" s="259"/>
    </row>
    <row r="136" spans="1:15" s="25" customFormat="1" hidden="1" x14ac:dyDescent="0.25">
      <c r="A136" s="62"/>
      <c r="B136" s="62" t="s">
        <v>5770</v>
      </c>
      <c r="C136" s="67" t="s">
        <v>1998</v>
      </c>
      <c r="D136" s="257">
        <v>0.82937550999999998</v>
      </c>
      <c r="E136" s="261">
        <v>0.50525448148148144</v>
      </c>
      <c r="F136" s="117">
        <v>54.248902999999999</v>
      </c>
      <c r="G136" s="257">
        <v>0.1723895006930479</v>
      </c>
      <c r="I136" s="258"/>
      <c r="J136" s="257"/>
      <c r="K136" s="257"/>
      <c r="L136" s="257"/>
      <c r="M136" s="257"/>
      <c r="N136" s="257"/>
      <c r="O136" s="257"/>
    </row>
    <row r="137" spans="1:15" s="25" customFormat="1" hidden="1" x14ac:dyDescent="0.25">
      <c r="A137" s="62"/>
      <c r="B137" s="62" t="s">
        <v>5770</v>
      </c>
      <c r="C137" s="67" t="s">
        <v>1999</v>
      </c>
      <c r="D137" s="257">
        <v>1.2606465</v>
      </c>
      <c r="E137" s="261">
        <v>3.6998544444444441</v>
      </c>
      <c r="F137" s="117">
        <v>54.248902999999999</v>
      </c>
      <c r="G137" s="257">
        <v>0.31890612469304791</v>
      </c>
      <c r="I137" s="258"/>
      <c r="J137" s="257"/>
      <c r="K137" s="257"/>
      <c r="L137" s="257"/>
      <c r="M137" s="257"/>
      <c r="N137" s="257"/>
      <c r="O137" s="257"/>
    </row>
    <row r="138" spans="1:15" s="25" customFormat="1" hidden="1" x14ac:dyDescent="0.25">
      <c r="A138" s="129" t="s">
        <v>6993</v>
      </c>
      <c r="B138" s="129"/>
      <c r="C138" s="52"/>
      <c r="D138" s="259"/>
      <c r="E138" s="259"/>
      <c r="F138" s="97"/>
      <c r="G138" s="259"/>
      <c r="I138" s="258"/>
      <c r="J138" s="256"/>
      <c r="K138" s="256"/>
      <c r="L138" s="256"/>
      <c r="M138" s="256"/>
      <c r="N138" s="256"/>
      <c r="O138" s="256"/>
    </row>
    <row r="139" spans="1:15" s="25" customFormat="1" hidden="1" x14ac:dyDescent="0.25">
      <c r="A139" s="52"/>
      <c r="B139" s="62" t="s">
        <v>5770</v>
      </c>
      <c r="C139" s="125" t="s">
        <v>2000</v>
      </c>
      <c r="D139" s="263">
        <v>0.87378022</v>
      </c>
      <c r="E139" s="261">
        <v>0.70518544444444442</v>
      </c>
      <c r="F139" s="117">
        <v>57.310034000000002</v>
      </c>
      <c r="G139" s="257">
        <v>1.9547472E-2</v>
      </c>
      <c r="I139" s="347">
        <v>0.18369500999999999</v>
      </c>
      <c r="J139" s="257"/>
      <c r="K139" s="257"/>
      <c r="L139" s="257"/>
      <c r="M139" s="257"/>
      <c r="N139" s="257"/>
      <c r="O139" s="257"/>
    </row>
    <row r="140" spans="1:15" s="25" customFormat="1" x14ac:dyDescent="0.25">
      <c r="A140" s="135">
        <v>1</v>
      </c>
      <c r="B140" s="62" t="s">
        <v>5770</v>
      </c>
      <c r="C140" s="125" t="s">
        <v>2001</v>
      </c>
      <c r="D140" s="263">
        <v>1.3050512000000001</v>
      </c>
      <c r="E140" s="261">
        <v>3.8997854814814814</v>
      </c>
      <c r="F140" s="117">
        <v>57.310034000000002</v>
      </c>
      <c r="G140" s="257">
        <v>0.10810177999999999</v>
      </c>
      <c r="I140" s="347">
        <v>0.34342500999999998</v>
      </c>
      <c r="J140" s="258"/>
      <c r="K140" s="258"/>
      <c r="L140" s="258"/>
      <c r="M140" s="258"/>
      <c r="N140" s="258"/>
      <c r="O140" s="258"/>
    </row>
    <row r="141" spans="1:15" s="25" customFormat="1" hidden="1" x14ac:dyDescent="0.25">
      <c r="A141" s="129" t="s">
        <v>11</v>
      </c>
      <c r="B141" s="129"/>
      <c r="C141" s="62"/>
      <c r="D141" s="256"/>
      <c r="E141" s="256"/>
      <c r="F141" s="97"/>
      <c r="G141" s="259"/>
      <c r="I141" s="258"/>
      <c r="J141" s="257"/>
      <c r="K141" s="257"/>
      <c r="L141" s="257"/>
      <c r="M141" s="257"/>
      <c r="N141" s="257"/>
      <c r="O141" s="257"/>
    </row>
    <row r="142" spans="1:15" s="25" customFormat="1" x14ac:dyDescent="0.25">
      <c r="A142" s="135">
        <v>1</v>
      </c>
      <c r="B142" s="62" t="s">
        <v>5770</v>
      </c>
      <c r="C142" s="67" t="s">
        <v>2002</v>
      </c>
      <c r="D142" s="257">
        <v>0.21094961000000001</v>
      </c>
      <c r="E142" s="261">
        <v>0.97923548148148143</v>
      </c>
      <c r="F142" s="117">
        <v>12.744605999999999</v>
      </c>
      <c r="G142" s="257">
        <v>8.9838837910297495E-2</v>
      </c>
      <c r="I142" s="347">
        <v>0.11228399999999999</v>
      </c>
      <c r="J142" s="257"/>
      <c r="K142" s="257"/>
      <c r="L142" s="257"/>
      <c r="M142" s="257"/>
      <c r="N142" s="257"/>
      <c r="O142" s="257"/>
    </row>
    <row r="143" spans="1:15" s="25" customFormat="1" hidden="1" x14ac:dyDescent="0.25">
      <c r="A143" s="129" t="s">
        <v>12</v>
      </c>
      <c r="B143" s="129"/>
      <c r="D143" s="258"/>
      <c r="E143" s="259"/>
      <c r="F143" s="99"/>
      <c r="G143" s="258"/>
      <c r="I143" s="258"/>
      <c r="J143" s="256"/>
      <c r="K143" s="256"/>
      <c r="L143" s="256"/>
      <c r="M143" s="256"/>
      <c r="N143" s="256"/>
      <c r="O143" s="256"/>
    </row>
    <row r="144" spans="1:15" s="25" customFormat="1" hidden="1" x14ac:dyDescent="0.25">
      <c r="A144" s="52"/>
      <c r="B144" s="62" t="s">
        <v>5770</v>
      </c>
      <c r="C144" s="67" t="s">
        <v>5726</v>
      </c>
      <c r="D144" s="257">
        <v>0.20749152000000001</v>
      </c>
      <c r="E144" s="261">
        <v>0.8880822962962962</v>
      </c>
      <c r="F144" s="67">
        <v>16.653417999999999</v>
      </c>
      <c r="G144" s="257">
        <v>9.7838587844998992E-2</v>
      </c>
      <c r="I144" s="258"/>
      <c r="J144" s="257"/>
      <c r="K144" s="257"/>
      <c r="L144" s="257"/>
      <c r="M144" s="257"/>
      <c r="N144" s="257"/>
      <c r="O144" s="257"/>
    </row>
    <row r="145" spans="1:15" s="25" customFormat="1" hidden="1" x14ac:dyDescent="0.25">
      <c r="A145" s="52"/>
      <c r="B145" s="62" t="s">
        <v>5770</v>
      </c>
      <c r="C145" s="67" t="s">
        <v>5727</v>
      </c>
      <c r="D145" s="257">
        <v>7.1326245999999996E-2</v>
      </c>
      <c r="E145" s="261">
        <v>0.37307466666666667</v>
      </c>
      <c r="F145" s="67">
        <v>7.8443323999999999</v>
      </c>
      <c r="G145" s="257">
        <v>3.1930667332620816E-2</v>
      </c>
      <c r="I145" s="258"/>
      <c r="J145" s="257"/>
      <c r="K145" s="257"/>
      <c r="L145" s="257"/>
      <c r="M145" s="257"/>
      <c r="N145" s="257"/>
      <c r="O145" s="257"/>
    </row>
    <row r="146" spans="1:15" s="25" customFormat="1" hidden="1" x14ac:dyDescent="0.25">
      <c r="A146" s="129" t="s">
        <v>13</v>
      </c>
      <c r="B146" s="129"/>
      <c r="C146" s="62"/>
      <c r="D146" s="256"/>
      <c r="E146" s="256"/>
      <c r="F146" s="97"/>
      <c r="G146" s="259"/>
      <c r="I146" s="258"/>
      <c r="J146" s="257"/>
      <c r="K146" s="257"/>
      <c r="L146" s="257"/>
      <c r="M146" s="257"/>
      <c r="N146" s="257"/>
      <c r="O146" s="257"/>
    </row>
    <row r="147" spans="1:15" s="25" customFormat="1" hidden="1" x14ac:dyDescent="0.25">
      <c r="A147" s="62"/>
      <c r="B147" s="62" t="s">
        <v>5770</v>
      </c>
      <c r="C147" s="67" t="s">
        <v>2004</v>
      </c>
      <c r="D147" s="257">
        <v>3.7932568999999998</v>
      </c>
      <c r="E147" s="261">
        <v>12.740627407407406</v>
      </c>
      <c r="F147" s="117">
        <v>229.40304</v>
      </c>
      <c r="G147" s="257">
        <v>1.19231424307751</v>
      </c>
      <c r="I147" s="258"/>
      <c r="J147" s="257"/>
      <c r="K147" s="257"/>
      <c r="L147" s="257"/>
      <c r="M147" s="257"/>
      <c r="N147" s="257"/>
      <c r="O147" s="257"/>
    </row>
    <row r="148" spans="1:15" s="25" customFormat="1" hidden="1" x14ac:dyDescent="0.25">
      <c r="A148" s="62"/>
      <c r="B148" s="62" t="s">
        <v>5770</v>
      </c>
      <c r="C148" s="67" t="s">
        <v>2005</v>
      </c>
      <c r="D148" s="257">
        <v>2.7895401</v>
      </c>
      <c r="E148" s="261">
        <v>9.4508866666666673</v>
      </c>
      <c r="F148" s="117">
        <v>183.38529</v>
      </c>
      <c r="G148" s="257">
        <v>0.91667321733209006</v>
      </c>
      <c r="I148" s="258"/>
      <c r="J148" s="257"/>
      <c r="K148" s="257"/>
      <c r="L148" s="257"/>
      <c r="M148" s="257"/>
      <c r="N148" s="257"/>
      <c r="O148" s="257"/>
    </row>
    <row r="149" spans="1:15" s="25" customFormat="1" hidden="1" x14ac:dyDescent="0.25">
      <c r="A149" s="62"/>
      <c r="B149" s="62" t="s">
        <v>5770</v>
      </c>
      <c r="C149" s="67" t="s">
        <v>2006</v>
      </c>
      <c r="D149" s="257">
        <v>2.6586352</v>
      </c>
      <c r="E149" s="261">
        <v>8.4982859259259254</v>
      </c>
      <c r="F149" s="117">
        <v>142.52672000000001</v>
      </c>
      <c r="G149" s="257">
        <v>0.79959250989120989</v>
      </c>
      <c r="I149" s="258"/>
      <c r="J149" s="256"/>
      <c r="K149" s="256"/>
      <c r="L149" s="256"/>
      <c r="M149" s="256"/>
      <c r="N149" s="256"/>
      <c r="O149" s="256"/>
    </row>
    <row r="150" spans="1:15" s="25" customFormat="1" hidden="1" x14ac:dyDescent="0.25">
      <c r="A150" s="62"/>
      <c r="B150" s="62" t="s">
        <v>5770</v>
      </c>
      <c r="C150" s="67" t="s">
        <v>2007</v>
      </c>
      <c r="D150" s="257">
        <v>9.5093893000000005</v>
      </c>
      <c r="E150" s="261">
        <v>30.373717037037036</v>
      </c>
      <c r="F150" s="117">
        <v>512.30226000000005</v>
      </c>
      <c r="G150" s="257">
        <v>2.8750260864556401</v>
      </c>
      <c r="I150" s="258"/>
      <c r="J150" s="257"/>
      <c r="K150" s="257"/>
      <c r="L150" s="257"/>
      <c r="M150" s="257"/>
      <c r="N150" s="257"/>
      <c r="O150" s="257"/>
    </row>
    <row r="151" spans="1:15" s="25" customFormat="1" hidden="1" x14ac:dyDescent="0.25">
      <c r="A151" s="62"/>
      <c r="B151" s="62" t="s">
        <v>2622</v>
      </c>
      <c r="C151" s="67" t="s">
        <v>2008</v>
      </c>
      <c r="D151" s="257">
        <v>4.7640412000000003</v>
      </c>
      <c r="E151" s="261">
        <v>12.753974074074074</v>
      </c>
      <c r="F151" s="117">
        <v>265.13045</v>
      </c>
      <c r="G151" s="257">
        <v>1.1108702352134039</v>
      </c>
      <c r="I151" s="258"/>
      <c r="J151" s="257"/>
      <c r="K151" s="257"/>
      <c r="L151" s="257"/>
      <c r="M151" s="257"/>
      <c r="N151" s="257"/>
      <c r="O151" s="257"/>
    </row>
    <row r="152" spans="1:15" s="25" customFormat="1" hidden="1" x14ac:dyDescent="0.25">
      <c r="A152" s="129" t="s">
        <v>14</v>
      </c>
      <c r="B152" s="129"/>
      <c r="C152" s="62"/>
      <c r="D152" s="256"/>
      <c r="E152" s="256"/>
      <c r="F152" s="97"/>
      <c r="G152" s="259"/>
      <c r="I152" s="258"/>
      <c r="J152" s="257"/>
      <c r="K152" s="257"/>
      <c r="L152" s="257"/>
      <c r="M152" s="257"/>
      <c r="N152" s="257"/>
      <c r="O152" s="257"/>
    </row>
    <row r="153" spans="1:15" s="25" customFormat="1" hidden="1" x14ac:dyDescent="0.25">
      <c r="A153" s="52"/>
      <c r="B153" s="62" t="s">
        <v>5770</v>
      </c>
      <c r="C153" s="67" t="s">
        <v>2009</v>
      </c>
      <c r="D153" s="257">
        <v>0.41491612</v>
      </c>
      <c r="E153" s="261">
        <v>1.5149317777777778</v>
      </c>
      <c r="F153" s="117">
        <v>23.096191999999999</v>
      </c>
      <c r="G153" s="257">
        <v>0.167062060945848</v>
      </c>
      <c r="I153" s="347">
        <v>0.15505830000000001</v>
      </c>
      <c r="J153" s="256"/>
      <c r="K153" s="256"/>
      <c r="L153" s="256"/>
      <c r="M153" s="256"/>
      <c r="N153" s="256"/>
      <c r="O153" s="256"/>
    </row>
    <row r="154" spans="1:15" s="25" customFormat="1" x14ac:dyDescent="0.25">
      <c r="A154" s="135">
        <v>1</v>
      </c>
      <c r="B154" s="62" t="s">
        <v>5770</v>
      </c>
      <c r="C154" s="67" t="s">
        <v>7034</v>
      </c>
      <c r="D154" s="257">
        <v>0.49371800999999998</v>
      </c>
      <c r="E154" s="257">
        <v>1.6087075555555554</v>
      </c>
      <c r="F154" s="117">
        <v>23.324303</v>
      </c>
      <c r="G154" s="257">
        <v>0.16977641875354699</v>
      </c>
      <c r="I154" s="347">
        <v>0.16506736</v>
      </c>
      <c r="J154" s="257"/>
      <c r="K154" s="257"/>
      <c r="L154" s="257"/>
      <c r="M154" s="257"/>
      <c r="N154" s="257"/>
      <c r="O154" s="257"/>
    </row>
    <row r="155" spans="1:15" s="25" customFormat="1" hidden="1" x14ac:dyDescent="0.25">
      <c r="A155" s="62"/>
      <c r="B155" s="62" t="s">
        <v>5770</v>
      </c>
      <c r="C155" s="67" t="s">
        <v>7035</v>
      </c>
      <c r="D155" s="257">
        <v>0.11959612999999999</v>
      </c>
      <c r="E155" s="261">
        <v>0.42079845185185183</v>
      </c>
      <c r="F155" s="117">
        <v>8.9141546999999992</v>
      </c>
      <c r="G155" s="257">
        <v>6.2888431119358004E-2</v>
      </c>
      <c r="I155" s="347">
        <v>7.9283687000000005E-2</v>
      </c>
      <c r="J155" s="257"/>
      <c r="K155" s="257"/>
      <c r="L155" s="257"/>
      <c r="M155" s="257"/>
      <c r="N155" s="257"/>
      <c r="O155" s="257"/>
    </row>
    <row r="156" spans="1:15" s="25" customFormat="1" hidden="1" x14ac:dyDescent="0.25">
      <c r="A156" s="129" t="s">
        <v>15</v>
      </c>
      <c r="B156" s="129"/>
      <c r="C156" s="62"/>
      <c r="D156" s="256"/>
      <c r="E156" s="256"/>
      <c r="F156" s="97"/>
      <c r="G156" s="259"/>
      <c r="I156" s="258"/>
      <c r="J156" s="257"/>
      <c r="K156" s="257"/>
      <c r="L156" s="257"/>
      <c r="M156" s="257"/>
      <c r="N156" s="257"/>
      <c r="O156" s="257"/>
    </row>
    <row r="157" spans="1:15" s="25" customFormat="1" hidden="1" x14ac:dyDescent="0.25">
      <c r="A157" s="62"/>
      <c r="B157" s="62" t="s">
        <v>5770</v>
      </c>
      <c r="C157" s="67" t="s">
        <v>2010</v>
      </c>
      <c r="D157" s="257">
        <v>0.16823613000000001</v>
      </c>
      <c r="E157" s="257">
        <v>0.65218037037037024</v>
      </c>
      <c r="F157" s="117">
        <v>10.872965000000001</v>
      </c>
      <c r="G157" s="257">
        <v>6.9064779508736601E-2</v>
      </c>
      <c r="I157" s="347">
        <v>7.3460738999999997E-2</v>
      </c>
      <c r="J157" s="257"/>
      <c r="K157" s="257"/>
      <c r="L157" s="257"/>
      <c r="M157" s="257"/>
      <c r="N157" s="257"/>
      <c r="O157" s="257"/>
    </row>
    <row r="158" spans="1:15" s="25" customFormat="1" x14ac:dyDescent="0.25">
      <c r="A158" s="135">
        <v>1</v>
      </c>
      <c r="B158" s="62" t="s">
        <v>5770</v>
      </c>
      <c r="C158" s="67" t="s">
        <v>2011</v>
      </c>
      <c r="D158" s="257">
        <v>0.16823613000000001</v>
      </c>
      <c r="E158" s="257">
        <v>0.65218037037037024</v>
      </c>
      <c r="F158" s="117">
        <v>10.872965000000001</v>
      </c>
      <c r="G158" s="257">
        <v>6.9064779508736601E-2</v>
      </c>
      <c r="I158" s="347">
        <v>7.3460738999999997E-2</v>
      </c>
      <c r="J158" s="257"/>
      <c r="K158" s="257"/>
      <c r="L158" s="257"/>
      <c r="M158" s="257"/>
      <c r="N158" s="257"/>
      <c r="O158" s="257"/>
    </row>
    <row r="159" spans="1:15" s="25" customFormat="1" hidden="1" x14ac:dyDescent="0.25">
      <c r="A159" s="52"/>
      <c r="B159" s="62" t="s">
        <v>5770</v>
      </c>
      <c r="C159" s="67" t="s">
        <v>2012</v>
      </c>
      <c r="D159" s="257">
        <v>1.8292417999999999</v>
      </c>
      <c r="E159" s="257">
        <v>1.5591563703703704</v>
      </c>
      <c r="F159" s="117">
        <v>27.470352999999999</v>
      </c>
      <c r="G159" s="257">
        <v>0.32216253726049993</v>
      </c>
      <c r="I159" s="347">
        <v>1.0657994</v>
      </c>
      <c r="J159" s="257"/>
      <c r="K159" s="257"/>
      <c r="L159" s="257"/>
      <c r="M159" s="257"/>
      <c r="N159" s="257"/>
      <c r="O159" s="257"/>
    </row>
    <row r="160" spans="1:15" s="25" customFormat="1" hidden="1" x14ac:dyDescent="0.25">
      <c r="A160" s="62"/>
      <c r="B160" s="62" t="s">
        <v>5770</v>
      </c>
      <c r="C160" s="67" t="s">
        <v>2013</v>
      </c>
      <c r="D160" s="257">
        <v>1.8772907000000001</v>
      </c>
      <c r="E160" s="257">
        <v>1.8181263703703703</v>
      </c>
      <c r="F160" s="117">
        <v>31.772300999999999</v>
      </c>
      <c r="G160" s="257">
        <v>0.34438928395398999</v>
      </c>
      <c r="I160" s="347">
        <v>1.0952538000000001</v>
      </c>
      <c r="J160" s="257"/>
      <c r="K160" s="257"/>
      <c r="L160" s="257"/>
      <c r="M160" s="257"/>
      <c r="N160" s="257"/>
      <c r="O160" s="257"/>
    </row>
    <row r="161" spans="1:15" s="25" customFormat="1" hidden="1" x14ac:dyDescent="0.25">
      <c r="A161" s="62"/>
      <c r="B161" s="62" t="s">
        <v>5770</v>
      </c>
      <c r="C161" s="67" t="s">
        <v>2014</v>
      </c>
      <c r="D161" s="257">
        <v>0.16823613000000001</v>
      </c>
      <c r="E161" s="257">
        <v>0.65218037037037024</v>
      </c>
      <c r="F161" s="117">
        <v>10.872965000000001</v>
      </c>
      <c r="G161" s="257">
        <v>6.9064779508736601E-2</v>
      </c>
      <c r="I161" s="347">
        <v>7.3460738999999997E-2</v>
      </c>
      <c r="J161" s="257"/>
      <c r="K161" s="257"/>
      <c r="L161" s="257"/>
      <c r="M161" s="257"/>
      <c r="N161" s="257"/>
      <c r="O161" s="257"/>
    </row>
    <row r="162" spans="1:15" s="25" customFormat="1" hidden="1" x14ac:dyDescent="0.25">
      <c r="A162" s="62"/>
      <c r="B162" s="62" t="s">
        <v>5770</v>
      </c>
      <c r="C162" s="67" t="s">
        <v>2015</v>
      </c>
      <c r="D162" s="257">
        <v>0.16823613000000001</v>
      </c>
      <c r="E162" s="257">
        <v>0.65218037037037024</v>
      </c>
      <c r="F162" s="117">
        <v>10.872965000000001</v>
      </c>
      <c r="G162" s="257">
        <v>6.9064779508736601E-2</v>
      </c>
      <c r="I162" s="347">
        <v>7.3460738999999997E-2</v>
      </c>
      <c r="J162" s="256"/>
      <c r="K162" s="256"/>
      <c r="L162" s="256"/>
      <c r="M162" s="256"/>
      <c r="N162" s="256"/>
      <c r="O162" s="256"/>
    </row>
    <row r="163" spans="1:15" s="25" customFormat="1" hidden="1" x14ac:dyDescent="0.25">
      <c r="A163" s="52"/>
      <c r="B163" s="62" t="s">
        <v>5770</v>
      </c>
      <c r="C163" s="67" t="s">
        <v>2016</v>
      </c>
      <c r="D163" s="257">
        <v>0.2072505</v>
      </c>
      <c r="E163" s="257">
        <v>0.71888765185185177</v>
      </c>
      <c r="F163" s="117">
        <v>12.314363</v>
      </c>
      <c r="G163" s="257">
        <v>7.5344192458065701E-2</v>
      </c>
      <c r="I163" s="347">
        <v>0.10088191000000001</v>
      </c>
      <c r="J163" s="257"/>
      <c r="K163" s="257"/>
      <c r="L163" s="257"/>
      <c r="M163" s="257"/>
      <c r="N163" s="257"/>
      <c r="O163" s="257"/>
    </row>
    <row r="164" spans="1:15" s="25" customFormat="1" hidden="1" x14ac:dyDescent="0.25">
      <c r="A164" s="62"/>
      <c r="B164" s="62" t="s">
        <v>5770</v>
      </c>
      <c r="C164" s="67" t="s">
        <v>2017</v>
      </c>
      <c r="D164" s="257">
        <v>1.4666541</v>
      </c>
      <c r="E164" s="257">
        <v>1.3292523703703703</v>
      </c>
      <c r="F164" s="117">
        <v>23.312016</v>
      </c>
      <c r="G164" s="257">
        <v>0.26476573473850995</v>
      </c>
      <c r="I164" s="347">
        <v>0.85625333999999997</v>
      </c>
      <c r="J164" s="257"/>
      <c r="K164" s="257"/>
      <c r="L164" s="257"/>
      <c r="M164" s="257"/>
      <c r="N164" s="257"/>
      <c r="O164" s="257"/>
    </row>
    <row r="165" spans="1:15" s="25" customFormat="1" hidden="1" x14ac:dyDescent="0.25">
      <c r="A165" s="129" t="s">
        <v>16</v>
      </c>
      <c r="B165" s="129"/>
      <c r="C165" s="62"/>
      <c r="D165" s="256"/>
      <c r="E165" s="256"/>
      <c r="F165" s="97"/>
      <c r="G165" s="259"/>
      <c r="I165" s="258"/>
      <c r="J165" s="257"/>
      <c r="K165" s="257"/>
      <c r="L165" s="257"/>
      <c r="M165" s="257"/>
      <c r="N165" s="257"/>
      <c r="O165" s="257"/>
    </row>
    <row r="166" spans="1:15" s="25" customFormat="1" hidden="1" x14ac:dyDescent="0.25">
      <c r="A166" s="129"/>
      <c r="B166" s="62" t="s">
        <v>5770</v>
      </c>
      <c r="C166" s="293" t="s">
        <v>7076</v>
      </c>
      <c r="D166" s="293">
        <v>0.28467856000000002</v>
      </c>
      <c r="E166" s="345">
        <v>1.5136644444444443</v>
      </c>
      <c r="F166" s="294">
        <v>31.932804000000001</v>
      </c>
      <c r="G166" s="345">
        <v>0.13503395749090358</v>
      </c>
      <c r="I166" s="258"/>
      <c r="J166" s="257"/>
      <c r="K166" s="257"/>
      <c r="L166" s="257"/>
      <c r="M166" s="257"/>
      <c r="N166" s="257"/>
      <c r="O166" s="257"/>
    </row>
    <row r="167" spans="1:15" s="25" customFormat="1" hidden="1" x14ac:dyDescent="0.25">
      <c r="A167" s="62"/>
      <c r="B167" s="62" t="s">
        <v>5770</v>
      </c>
      <c r="C167" s="67" t="s">
        <v>2018</v>
      </c>
      <c r="D167" s="257">
        <v>1.3631361</v>
      </c>
      <c r="E167" s="227">
        <v>3.2939416296296296</v>
      </c>
      <c r="F167" s="117">
        <v>64.550174999999996</v>
      </c>
      <c r="G167" s="257">
        <v>0.30971528538280602</v>
      </c>
      <c r="I167" s="258"/>
      <c r="J167" s="257"/>
      <c r="K167" s="257"/>
      <c r="L167" s="257"/>
      <c r="M167" s="257"/>
      <c r="N167" s="257"/>
      <c r="O167" s="257"/>
    </row>
    <row r="168" spans="1:15" s="25" customFormat="1" hidden="1" x14ac:dyDescent="0.25">
      <c r="A168" s="62"/>
      <c r="B168" s="62" t="s">
        <v>5770</v>
      </c>
      <c r="C168" s="67" t="s">
        <v>2019</v>
      </c>
      <c r="D168" s="257">
        <v>2.5030967999999998</v>
      </c>
      <c r="E168" s="227">
        <v>3.9906899259259259</v>
      </c>
      <c r="F168" s="117">
        <v>78.435079999999999</v>
      </c>
      <c r="G168" s="257">
        <v>0.46310103475229003</v>
      </c>
      <c r="I168" s="258"/>
      <c r="J168" s="257"/>
      <c r="K168" s="257"/>
      <c r="L168" s="257"/>
      <c r="M168" s="257"/>
      <c r="N168" s="257"/>
      <c r="O168" s="257"/>
    </row>
    <row r="169" spans="1:15" s="25" customFormat="1" hidden="1" x14ac:dyDescent="0.25">
      <c r="A169" s="62"/>
      <c r="B169" s="62" t="s">
        <v>5770</v>
      </c>
      <c r="C169" s="67" t="s">
        <v>2020</v>
      </c>
      <c r="D169" s="257">
        <v>1.4128946</v>
      </c>
      <c r="E169" s="227">
        <v>3.9699342222222223</v>
      </c>
      <c r="F169" s="117">
        <v>79.366085999999996</v>
      </c>
      <c r="G169" s="257">
        <v>0.36808108790503402</v>
      </c>
      <c r="I169" s="258"/>
      <c r="J169" s="257"/>
      <c r="K169" s="257"/>
      <c r="L169" s="257"/>
      <c r="M169" s="257"/>
      <c r="N169" s="257"/>
      <c r="O169" s="257"/>
    </row>
    <row r="170" spans="1:15" s="25" customFormat="1" hidden="1" x14ac:dyDescent="0.25">
      <c r="A170" s="62"/>
      <c r="B170" s="62" t="s">
        <v>5770</v>
      </c>
      <c r="C170" s="67" t="s">
        <v>2021</v>
      </c>
      <c r="D170" s="257">
        <v>3.6880286999999998</v>
      </c>
      <c r="E170" s="227">
        <v>6.3155712592592588</v>
      </c>
      <c r="F170" s="117">
        <v>129.10094000000001</v>
      </c>
      <c r="G170" s="257">
        <v>0.90145871984258008</v>
      </c>
      <c r="I170" s="258"/>
      <c r="J170" s="257"/>
      <c r="K170" s="257"/>
      <c r="L170" s="257"/>
      <c r="M170" s="257"/>
      <c r="N170" s="257"/>
      <c r="O170" s="257"/>
    </row>
    <row r="171" spans="1:15" s="25" customFormat="1" hidden="1" x14ac:dyDescent="0.25">
      <c r="A171" s="62"/>
      <c r="B171" s="62" t="s">
        <v>5770</v>
      </c>
      <c r="C171" s="67" t="s">
        <v>2022</v>
      </c>
      <c r="D171" s="257">
        <v>2.3558845000000002</v>
      </c>
      <c r="E171" s="227">
        <v>3.8720481481481479</v>
      </c>
      <c r="F171" s="117">
        <v>76.045569</v>
      </c>
      <c r="G171" s="257">
        <v>0.44371035417454002</v>
      </c>
      <c r="I171" s="258"/>
      <c r="J171" s="257"/>
      <c r="K171" s="257"/>
      <c r="L171" s="257"/>
      <c r="M171" s="257"/>
      <c r="N171" s="257"/>
      <c r="O171" s="257"/>
    </row>
    <row r="172" spans="1:15" s="25" customFormat="1" hidden="1" x14ac:dyDescent="0.25">
      <c r="A172" s="62"/>
      <c r="B172" s="62" t="s">
        <v>5770</v>
      </c>
      <c r="C172" s="67" t="s">
        <v>2023</v>
      </c>
      <c r="D172" s="257">
        <v>1.2738544000000001</v>
      </c>
      <c r="E172" s="227">
        <v>3.2592425925925927</v>
      </c>
      <c r="F172" s="117">
        <v>64.034460999999993</v>
      </c>
      <c r="G172" s="257">
        <v>0.29703676241635801</v>
      </c>
      <c r="I172" s="258"/>
      <c r="J172" s="257"/>
      <c r="K172" s="257"/>
      <c r="L172" s="257"/>
      <c r="M172" s="257"/>
      <c r="N172" s="257"/>
      <c r="O172" s="257"/>
    </row>
    <row r="173" spans="1:15" s="25" customFormat="1" hidden="1" x14ac:dyDescent="0.25">
      <c r="A173" s="62"/>
      <c r="B173" s="62" t="s">
        <v>5770</v>
      </c>
      <c r="C173" s="67" t="s">
        <v>2024</v>
      </c>
      <c r="D173" s="257">
        <v>1.2738544000000001</v>
      </c>
      <c r="E173" s="227">
        <v>3.2592425925925927</v>
      </c>
      <c r="F173" s="117">
        <v>64.034460999999993</v>
      </c>
      <c r="G173" s="257">
        <v>0.29703676241635801</v>
      </c>
      <c r="I173" s="258"/>
      <c r="J173" s="257"/>
      <c r="K173" s="257"/>
      <c r="L173" s="257"/>
      <c r="M173" s="257"/>
      <c r="N173" s="257"/>
      <c r="O173" s="257"/>
    </row>
    <row r="174" spans="1:15" s="25" customFormat="1" hidden="1" x14ac:dyDescent="0.25">
      <c r="A174" s="62"/>
      <c r="B174" s="62" t="s">
        <v>5770</v>
      </c>
      <c r="C174" s="67" t="s">
        <v>2025</v>
      </c>
      <c r="D174" s="257">
        <v>1.4014002999999999</v>
      </c>
      <c r="E174" s="227">
        <v>3.3648924444444446</v>
      </c>
      <c r="F174" s="117">
        <v>66.288460999999998</v>
      </c>
      <c r="G174" s="257">
        <v>0.36058643942264901</v>
      </c>
      <c r="I174" s="258"/>
      <c r="J174" s="257"/>
      <c r="K174" s="257"/>
      <c r="L174" s="257"/>
      <c r="M174" s="257"/>
      <c r="N174" s="257"/>
      <c r="O174" s="257"/>
    </row>
    <row r="175" spans="1:15" s="25" customFormat="1" hidden="1" x14ac:dyDescent="0.25">
      <c r="A175" s="62"/>
      <c r="B175" s="62" t="s">
        <v>5770</v>
      </c>
      <c r="C175" s="67" t="s">
        <v>2026</v>
      </c>
      <c r="D175" s="257">
        <v>1.6039188</v>
      </c>
      <c r="E175" s="227">
        <v>3.5019225185185183</v>
      </c>
      <c r="F175" s="117">
        <v>69.097931000000003</v>
      </c>
      <c r="G175" s="257">
        <v>0.33677863011999598</v>
      </c>
      <c r="I175" s="258"/>
      <c r="J175" s="257"/>
      <c r="K175" s="257"/>
      <c r="L175" s="257"/>
      <c r="M175" s="257"/>
      <c r="N175" s="257"/>
      <c r="O175" s="257"/>
    </row>
    <row r="176" spans="1:15" s="25" customFormat="1" hidden="1" x14ac:dyDescent="0.25">
      <c r="A176" s="62"/>
      <c r="B176" s="62" t="s">
        <v>5770</v>
      </c>
      <c r="C176" s="67" t="s">
        <v>2027</v>
      </c>
      <c r="D176" s="257">
        <v>2.7951423000000002</v>
      </c>
      <c r="E176" s="227">
        <v>4.0625789629629621</v>
      </c>
      <c r="F176" s="117">
        <v>80.028677000000002</v>
      </c>
      <c r="G176" s="257">
        <v>0.70581739114802999</v>
      </c>
      <c r="I176" s="258"/>
      <c r="J176" s="257"/>
      <c r="K176" s="257"/>
      <c r="L176" s="257"/>
      <c r="M176" s="257"/>
      <c r="N176" s="257"/>
      <c r="O176" s="257"/>
    </row>
    <row r="177" spans="1:15" s="25" customFormat="1" hidden="1" x14ac:dyDescent="0.25">
      <c r="A177" s="62"/>
      <c r="B177" s="62" t="s">
        <v>5770</v>
      </c>
      <c r="C177" s="67" t="s">
        <v>2028</v>
      </c>
      <c r="D177" s="257">
        <v>1.2732922</v>
      </c>
      <c r="E177" s="227">
        <v>3.2577631851851852</v>
      </c>
      <c r="F177" s="117">
        <v>63.981271999999997</v>
      </c>
      <c r="G177" s="257">
        <v>0.29666512583396698</v>
      </c>
      <c r="I177" s="258"/>
      <c r="J177" s="257"/>
      <c r="K177" s="257"/>
      <c r="L177" s="257"/>
      <c r="M177" s="257"/>
      <c r="N177" s="257"/>
      <c r="O177" s="257"/>
    </row>
    <row r="178" spans="1:15" s="25" customFormat="1" hidden="1" x14ac:dyDescent="0.25">
      <c r="A178" s="62"/>
      <c r="B178" s="62" t="s">
        <v>5770</v>
      </c>
      <c r="C178" s="67" t="s">
        <v>2029</v>
      </c>
      <c r="D178" s="257">
        <v>1.5466768</v>
      </c>
      <c r="E178" s="227">
        <v>3.4647199259259258</v>
      </c>
      <c r="F178" s="117">
        <v>68.598645000000005</v>
      </c>
      <c r="G178" s="257">
        <v>0.39235045573812005</v>
      </c>
      <c r="I178" s="258"/>
      <c r="J178" s="257"/>
      <c r="K178" s="257"/>
      <c r="L178" s="257"/>
      <c r="M178" s="257"/>
      <c r="N178" s="257"/>
      <c r="O178" s="257"/>
    </row>
    <row r="179" spans="1:15" s="25" customFormat="1" hidden="1" x14ac:dyDescent="0.25">
      <c r="A179" s="62"/>
      <c r="B179" s="62" t="s">
        <v>5770</v>
      </c>
      <c r="C179" s="67" t="s">
        <v>2030</v>
      </c>
      <c r="D179" s="257">
        <v>2.5002064000000002</v>
      </c>
      <c r="E179" s="227">
        <v>3.9681111111111109</v>
      </c>
      <c r="F179" s="117">
        <v>78.004351</v>
      </c>
      <c r="G179" s="257">
        <v>0.46225405905558997</v>
      </c>
      <c r="I179" s="258"/>
      <c r="J179" s="257"/>
      <c r="K179" s="257"/>
      <c r="L179" s="257"/>
      <c r="M179" s="257"/>
      <c r="N179" s="257"/>
      <c r="O179" s="257"/>
    </row>
    <row r="180" spans="1:15" s="25" customFormat="1" hidden="1" x14ac:dyDescent="0.25">
      <c r="A180" s="62"/>
      <c r="B180" s="62" t="s">
        <v>5770</v>
      </c>
      <c r="C180" s="67" t="s">
        <v>2031</v>
      </c>
      <c r="D180" s="257">
        <v>2.8744833999999999</v>
      </c>
      <c r="E180" s="227">
        <v>4.0976979999999994</v>
      </c>
      <c r="F180" s="117">
        <v>80.596779999999995</v>
      </c>
      <c r="G180" s="257">
        <v>0.67963369502945992</v>
      </c>
      <c r="I180" s="258"/>
      <c r="J180" s="257"/>
      <c r="K180" s="257"/>
      <c r="L180" s="257"/>
      <c r="M180" s="257"/>
      <c r="N180" s="257"/>
      <c r="O180" s="257"/>
    </row>
    <row r="181" spans="1:15" s="25" customFormat="1" hidden="1" x14ac:dyDescent="0.25">
      <c r="A181" s="62"/>
      <c r="B181" s="62" t="s">
        <v>5770</v>
      </c>
      <c r="C181" s="67" t="s">
        <v>2032</v>
      </c>
      <c r="D181" s="257">
        <v>1.4333534000000001</v>
      </c>
      <c r="E181" s="227">
        <v>3.4285400740740739</v>
      </c>
      <c r="F181" s="117">
        <v>67.831783999999999</v>
      </c>
      <c r="G181" s="257">
        <v>0.310915965992066</v>
      </c>
      <c r="I181" s="258"/>
      <c r="J181" s="257"/>
      <c r="K181" s="257"/>
      <c r="L181" s="257"/>
      <c r="M181" s="257"/>
      <c r="N181" s="257"/>
      <c r="O181" s="257"/>
    </row>
    <row r="182" spans="1:15" s="25" customFormat="1" hidden="1" x14ac:dyDescent="0.25">
      <c r="A182" s="62"/>
      <c r="B182" s="62" t="s">
        <v>5770</v>
      </c>
      <c r="C182" s="67" t="s">
        <v>2033</v>
      </c>
      <c r="D182" s="257">
        <v>2.5002064000000002</v>
      </c>
      <c r="E182" s="227">
        <v>3.9681111111111109</v>
      </c>
      <c r="F182" s="117">
        <v>78.004351</v>
      </c>
      <c r="G182" s="257">
        <v>0.46225405905558997</v>
      </c>
      <c r="I182" s="258"/>
      <c r="J182" s="256"/>
      <c r="K182" s="256"/>
      <c r="L182" s="256"/>
      <c r="M182" s="256"/>
      <c r="N182" s="256"/>
      <c r="O182" s="256"/>
    </row>
    <row r="183" spans="1:15" s="25" customFormat="1" hidden="1" x14ac:dyDescent="0.25">
      <c r="A183" s="62"/>
      <c r="B183" s="62" t="s">
        <v>5770</v>
      </c>
      <c r="C183" s="67" t="s">
        <v>2034</v>
      </c>
      <c r="D183" s="257">
        <v>1.2760088000000001</v>
      </c>
      <c r="E183" s="227">
        <v>3.2659858518518514</v>
      </c>
      <c r="F183" s="117">
        <v>64.115213999999995</v>
      </c>
      <c r="G183" s="257">
        <v>0.29737629195861598</v>
      </c>
      <c r="I183" s="258"/>
      <c r="J183" s="257"/>
      <c r="K183" s="257"/>
      <c r="L183" s="257"/>
      <c r="M183" s="257"/>
      <c r="N183" s="257"/>
      <c r="O183" s="257"/>
    </row>
    <row r="184" spans="1:15" s="25" customFormat="1" hidden="1" x14ac:dyDescent="0.25">
      <c r="A184" s="62"/>
      <c r="B184" s="62" t="s">
        <v>5770</v>
      </c>
      <c r="C184" s="67" t="s">
        <v>2035</v>
      </c>
      <c r="D184" s="257">
        <v>1.5548029000000001</v>
      </c>
      <c r="E184" s="227">
        <v>3.5455111111111108</v>
      </c>
      <c r="F184" s="117">
        <v>70.370652000000007</v>
      </c>
      <c r="G184" s="257">
        <v>0.35997546081499698</v>
      </c>
      <c r="I184" s="258"/>
      <c r="J184" s="257"/>
      <c r="K184" s="257"/>
      <c r="L184" s="257"/>
      <c r="M184" s="257"/>
      <c r="N184" s="257"/>
      <c r="O184" s="257"/>
    </row>
    <row r="185" spans="1:15" s="25" customFormat="1" hidden="1" x14ac:dyDescent="0.25">
      <c r="A185" s="62"/>
      <c r="B185" s="62" t="s">
        <v>5770</v>
      </c>
      <c r="C185" s="67" t="s">
        <v>2036</v>
      </c>
      <c r="D185" s="257">
        <v>1.8719158</v>
      </c>
      <c r="E185" s="227">
        <v>4.5986049629629626</v>
      </c>
      <c r="F185" s="117">
        <v>93.181849</v>
      </c>
      <c r="G185" s="257">
        <v>0.42913956159626798</v>
      </c>
      <c r="I185" s="258"/>
      <c r="J185" s="257"/>
      <c r="K185" s="257"/>
      <c r="L185" s="257"/>
      <c r="M185" s="257"/>
      <c r="N185" s="257"/>
      <c r="O185" s="257"/>
    </row>
    <row r="186" spans="1:15" s="25" customFormat="1" hidden="1" x14ac:dyDescent="0.25">
      <c r="A186" s="129" t="s">
        <v>17</v>
      </c>
      <c r="B186" s="129"/>
      <c r="C186" s="62"/>
      <c r="D186" s="256"/>
      <c r="E186" s="256"/>
      <c r="F186" s="97"/>
      <c r="G186" s="259"/>
      <c r="I186" s="258"/>
      <c r="J186" s="257"/>
      <c r="K186" s="257"/>
      <c r="L186" s="257"/>
      <c r="M186" s="257"/>
      <c r="N186" s="257"/>
      <c r="O186" s="257"/>
    </row>
    <row r="187" spans="1:15" s="25" customFormat="1" hidden="1" x14ac:dyDescent="0.25">
      <c r="A187" s="62"/>
      <c r="B187" s="62" t="s">
        <v>5770</v>
      </c>
      <c r="C187" s="67" t="s">
        <v>2037</v>
      </c>
      <c r="D187" s="257">
        <v>0.50392314999999999</v>
      </c>
      <c r="E187" s="261">
        <v>1.6405074074074073</v>
      </c>
      <c r="F187" s="117">
        <v>24.109947999999999</v>
      </c>
      <c r="G187" s="257">
        <v>0.17417418854977398</v>
      </c>
      <c r="I187" s="258"/>
      <c r="J187" s="259"/>
      <c r="K187" s="259"/>
      <c r="L187" s="259"/>
      <c r="M187" s="259"/>
      <c r="N187" s="259"/>
      <c r="O187" s="259"/>
    </row>
    <row r="188" spans="1:15" s="25" customFormat="1" hidden="1" x14ac:dyDescent="0.25">
      <c r="A188" s="62"/>
      <c r="B188" s="62" t="s">
        <v>5770</v>
      </c>
      <c r="C188" s="67" t="s">
        <v>2038</v>
      </c>
      <c r="D188" s="257">
        <v>0.50292775000000001</v>
      </c>
      <c r="E188" s="261">
        <v>1.6466021481481481</v>
      </c>
      <c r="F188" s="117">
        <v>24.212073</v>
      </c>
      <c r="G188" s="257">
        <v>0.17423235051688199</v>
      </c>
      <c r="I188" s="258"/>
      <c r="J188" s="257"/>
      <c r="K188" s="257"/>
      <c r="L188" s="257"/>
      <c r="M188" s="257"/>
      <c r="N188" s="257"/>
      <c r="O188" s="257"/>
    </row>
    <row r="189" spans="1:15" s="25" customFormat="1" hidden="1" x14ac:dyDescent="0.25">
      <c r="A189" s="62"/>
      <c r="B189" s="62" t="s">
        <v>5770</v>
      </c>
      <c r="C189" s="67" t="s">
        <v>2039</v>
      </c>
      <c r="D189" s="257">
        <v>0.53518865000000004</v>
      </c>
      <c r="E189" s="261">
        <v>1.6365195555555554</v>
      </c>
      <c r="F189" s="117">
        <v>23.797547999999999</v>
      </c>
      <c r="G189" s="257">
        <v>0.18060125528242801</v>
      </c>
      <c r="I189" s="258"/>
      <c r="J189" s="257"/>
      <c r="K189" s="257"/>
      <c r="L189" s="257"/>
      <c r="M189" s="257"/>
      <c r="N189" s="257"/>
      <c r="O189" s="257"/>
    </row>
    <row r="190" spans="1:15" s="25" customFormat="1" hidden="1" x14ac:dyDescent="0.25">
      <c r="A190" s="52"/>
      <c r="B190" s="62" t="s">
        <v>5770</v>
      </c>
      <c r="C190" s="67" t="s">
        <v>2040</v>
      </c>
      <c r="D190" s="257">
        <v>0.50249498999999997</v>
      </c>
      <c r="E190" s="261">
        <v>1.6249915555555554</v>
      </c>
      <c r="F190" s="117">
        <v>23.795546000000002</v>
      </c>
      <c r="G190" s="257">
        <v>0.1736844242251</v>
      </c>
      <c r="I190" s="258"/>
      <c r="J190" s="257"/>
      <c r="K190" s="257"/>
      <c r="L190" s="257"/>
      <c r="M190" s="257"/>
      <c r="N190" s="257"/>
      <c r="O190" s="257"/>
    </row>
    <row r="191" spans="1:15" s="25" customFormat="1" hidden="1" x14ac:dyDescent="0.25">
      <c r="A191" s="129" t="s">
        <v>18</v>
      </c>
      <c r="B191" s="129"/>
      <c r="C191" s="52"/>
      <c r="D191" s="259"/>
      <c r="E191" s="259"/>
      <c r="F191" s="97"/>
      <c r="G191" s="259"/>
      <c r="I191" s="258"/>
      <c r="J191" s="257"/>
      <c r="K191" s="257"/>
      <c r="L191" s="257"/>
      <c r="M191" s="257"/>
      <c r="N191" s="257"/>
      <c r="O191" s="257"/>
    </row>
    <row r="192" spans="1:15" s="25" customFormat="1" hidden="1" x14ac:dyDescent="0.25">
      <c r="A192" s="52"/>
      <c r="B192" s="62" t="s">
        <v>5770</v>
      </c>
      <c r="C192" s="67" t="s">
        <v>2041</v>
      </c>
      <c r="D192" s="257">
        <v>0.73532962999999996</v>
      </c>
      <c r="E192" s="261">
        <v>1.7126562222222221</v>
      </c>
      <c r="F192" s="117">
        <v>25.117843000000001</v>
      </c>
      <c r="G192" s="257">
        <v>0.20641174958520997</v>
      </c>
      <c r="I192" s="258"/>
      <c r="J192" s="257"/>
      <c r="K192" s="257"/>
      <c r="L192" s="257"/>
      <c r="M192" s="257"/>
      <c r="N192" s="257"/>
      <c r="O192" s="257"/>
    </row>
    <row r="193" spans="1:15" s="25" customFormat="1" hidden="1" x14ac:dyDescent="0.25">
      <c r="A193" s="52"/>
      <c r="B193" s="62" t="s">
        <v>5770</v>
      </c>
      <c r="C193" s="67" t="s">
        <v>2042</v>
      </c>
      <c r="D193" s="257">
        <v>0.60445311000000002</v>
      </c>
      <c r="E193" s="261">
        <v>1.7841662222222221</v>
      </c>
      <c r="F193" s="117">
        <v>27.303214000000001</v>
      </c>
      <c r="G193" s="257">
        <v>0.21243290284032698</v>
      </c>
      <c r="I193" s="258"/>
      <c r="J193" s="257"/>
      <c r="K193" s="257"/>
      <c r="L193" s="257"/>
      <c r="M193" s="257"/>
      <c r="N193" s="257"/>
      <c r="O193" s="257"/>
    </row>
    <row r="194" spans="1:15" s="25" customFormat="1" hidden="1" x14ac:dyDescent="0.25">
      <c r="A194" s="52"/>
      <c r="B194" s="62" t="s">
        <v>5770</v>
      </c>
      <c r="C194" s="67" t="s">
        <v>2043</v>
      </c>
      <c r="D194" s="257">
        <v>1.5104967</v>
      </c>
      <c r="E194" s="261">
        <v>2.1739737037037035</v>
      </c>
      <c r="F194" s="117">
        <v>34.028986000000003</v>
      </c>
      <c r="G194" s="257">
        <v>0.34981538892124009</v>
      </c>
      <c r="I194" s="258"/>
      <c r="J194" s="257"/>
      <c r="K194" s="257"/>
      <c r="L194" s="257"/>
      <c r="M194" s="257"/>
      <c r="N194" s="257"/>
      <c r="O194" s="257"/>
    </row>
    <row r="195" spans="1:15" s="25" customFormat="1" hidden="1" x14ac:dyDescent="0.25">
      <c r="A195" s="52"/>
      <c r="B195" s="62" t="s">
        <v>5770</v>
      </c>
      <c r="C195" s="67" t="s">
        <v>2044</v>
      </c>
      <c r="D195" s="257">
        <v>0.51030118999999996</v>
      </c>
      <c r="E195" s="261">
        <v>1.682172148148148</v>
      </c>
      <c r="F195" s="117">
        <v>25.206503999999999</v>
      </c>
      <c r="G195" s="257">
        <v>0.17861971648980302</v>
      </c>
      <c r="I195" s="258"/>
      <c r="J195" s="257"/>
      <c r="K195" s="257"/>
      <c r="L195" s="257"/>
      <c r="M195" s="257"/>
      <c r="N195" s="257"/>
      <c r="O195" s="257"/>
    </row>
    <row r="196" spans="1:15" s="25" customFormat="1" hidden="1" x14ac:dyDescent="0.25">
      <c r="A196" s="52"/>
      <c r="B196" s="62" t="s">
        <v>5770</v>
      </c>
      <c r="C196" s="67" t="s">
        <v>2045</v>
      </c>
      <c r="D196" s="257">
        <v>0.46830290000000002</v>
      </c>
      <c r="E196" s="261">
        <v>1.5389275555555555</v>
      </c>
      <c r="F196" s="117">
        <v>22.721944000000001</v>
      </c>
      <c r="G196" s="257">
        <v>0.16244284588443403</v>
      </c>
      <c r="I196" s="258"/>
      <c r="J196" s="259"/>
      <c r="K196" s="259"/>
      <c r="L196" s="259"/>
      <c r="M196" s="259"/>
      <c r="N196" s="259"/>
      <c r="O196" s="259"/>
    </row>
    <row r="197" spans="1:15" s="25" customFormat="1" hidden="1" x14ac:dyDescent="0.25">
      <c r="A197" s="52"/>
      <c r="B197" s="62" t="s">
        <v>5770</v>
      </c>
      <c r="C197" s="67" t="s">
        <v>2046</v>
      </c>
      <c r="D197" s="257">
        <v>6.1843494000000003</v>
      </c>
      <c r="E197" s="261">
        <v>8.7033318518518517</v>
      </c>
      <c r="F197" s="117">
        <v>176.38075000000001</v>
      </c>
      <c r="G197" s="257">
        <v>1.1022248004496302</v>
      </c>
      <c r="I197" s="258"/>
      <c r="J197" s="257"/>
      <c r="K197" s="257"/>
      <c r="L197" s="257"/>
      <c r="M197" s="257"/>
      <c r="N197" s="257"/>
      <c r="O197" s="257"/>
    </row>
    <row r="198" spans="1:15" s="25" customFormat="1" hidden="1" x14ac:dyDescent="0.25">
      <c r="A198" s="52"/>
      <c r="B198" s="62" t="s">
        <v>5770</v>
      </c>
      <c r="C198" s="67" t="s">
        <v>2047</v>
      </c>
      <c r="D198" s="257">
        <v>2.0625958</v>
      </c>
      <c r="E198" s="261">
        <v>3.9363619999999999</v>
      </c>
      <c r="F198" s="117">
        <v>74.692313999999996</v>
      </c>
      <c r="G198" s="257">
        <v>0.5304885469542</v>
      </c>
      <c r="I198" s="258"/>
      <c r="J198" s="257"/>
      <c r="K198" s="257"/>
      <c r="L198" s="257"/>
      <c r="M198" s="257"/>
      <c r="N198" s="257"/>
      <c r="O198" s="257"/>
    </row>
    <row r="199" spans="1:15" s="25" customFormat="1" hidden="1" x14ac:dyDescent="0.25">
      <c r="A199" s="52"/>
      <c r="B199" s="62" t="s">
        <v>5770</v>
      </c>
      <c r="C199" s="67" t="s">
        <v>2048</v>
      </c>
      <c r="D199" s="257">
        <v>8.1463135999999992</v>
      </c>
      <c r="E199" s="261">
        <v>7.6901733333333331</v>
      </c>
      <c r="F199" s="117">
        <v>146.83939000000001</v>
      </c>
      <c r="G199" s="257">
        <v>1.3946588506481701</v>
      </c>
      <c r="I199" s="258"/>
      <c r="J199" s="257"/>
      <c r="K199" s="257"/>
      <c r="L199" s="257"/>
      <c r="M199" s="257"/>
      <c r="N199" s="257"/>
      <c r="O199" s="257"/>
    </row>
    <row r="200" spans="1:15" s="25" customFormat="1" hidden="1" x14ac:dyDescent="0.25">
      <c r="A200" s="129" t="s">
        <v>19</v>
      </c>
      <c r="B200" s="129"/>
      <c r="C200" s="52"/>
      <c r="D200" s="259"/>
      <c r="E200" s="259"/>
      <c r="F200" s="97"/>
      <c r="G200" s="259"/>
      <c r="I200" s="258"/>
      <c r="J200" s="257"/>
      <c r="K200" s="257"/>
      <c r="L200" s="257"/>
      <c r="M200" s="257"/>
      <c r="N200" s="257"/>
      <c r="O200" s="257"/>
    </row>
    <row r="201" spans="1:15" s="25" customFormat="1" hidden="1" x14ac:dyDescent="0.25">
      <c r="A201" s="52"/>
      <c r="B201" s="62" t="s">
        <v>5770</v>
      </c>
      <c r="C201" s="67" t="s">
        <v>2049</v>
      </c>
      <c r="D201" s="257">
        <v>0.47550531000000001</v>
      </c>
      <c r="E201" s="261">
        <v>1.5587280740740739</v>
      </c>
      <c r="F201" s="117">
        <v>22.911489</v>
      </c>
      <c r="G201" s="257">
        <v>0.16461315825832601</v>
      </c>
      <c r="I201" s="258"/>
      <c r="J201" s="259"/>
      <c r="K201" s="259"/>
      <c r="L201" s="259"/>
      <c r="M201" s="259"/>
      <c r="N201" s="259"/>
      <c r="O201" s="259"/>
    </row>
    <row r="202" spans="1:15" s="25" customFormat="1" hidden="1" x14ac:dyDescent="0.25">
      <c r="A202" s="52"/>
      <c r="B202" s="62" t="s">
        <v>5770</v>
      </c>
      <c r="C202" s="67" t="s">
        <v>2050</v>
      </c>
      <c r="D202" s="257">
        <v>0.47550531000000001</v>
      </c>
      <c r="E202" s="261">
        <v>1.5587280740740739</v>
      </c>
      <c r="F202" s="117">
        <v>22.911489</v>
      </c>
      <c r="G202" s="257">
        <v>0.16461315825832601</v>
      </c>
      <c r="I202" s="258"/>
      <c r="J202" s="257"/>
      <c r="K202" s="257"/>
      <c r="L202" s="257"/>
      <c r="M202" s="257"/>
      <c r="N202" s="257"/>
      <c r="O202" s="257"/>
    </row>
    <row r="203" spans="1:15" s="25" customFormat="1" hidden="1" x14ac:dyDescent="0.25">
      <c r="A203" s="52"/>
      <c r="B203" s="62" t="s">
        <v>5770</v>
      </c>
      <c r="C203" s="67" t="s">
        <v>2051</v>
      </c>
      <c r="D203" s="257">
        <v>0.47550531000000001</v>
      </c>
      <c r="E203" s="261">
        <v>1.5587280740740739</v>
      </c>
      <c r="F203" s="117">
        <v>22.911489</v>
      </c>
      <c r="G203" s="257">
        <v>0.16461315825832601</v>
      </c>
      <c r="I203" s="258"/>
      <c r="J203" s="257"/>
      <c r="K203" s="257"/>
      <c r="L203" s="257"/>
      <c r="M203" s="257"/>
      <c r="N203" s="257"/>
      <c r="O203" s="257"/>
    </row>
    <row r="204" spans="1:15" s="25" customFormat="1" hidden="1" x14ac:dyDescent="0.25">
      <c r="A204" s="52"/>
      <c r="B204" s="62" t="s">
        <v>5770</v>
      </c>
      <c r="C204" s="67" t="s">
        <v>2052</v>
      </c>
      <c r="D204" s="257">
        <v>0.47550531000000001</v>
      </c>
      <c r="E204" s="261">
        <v>1.5587280740740739</v>
      </c>
      <c r="F204" s="117">
        <v>22.911489</v>
      </c>
      <c r="G204" s="257">
        <v>0.16461315825832601</v>
      </c>
      <c r="I204" s="258"/>
      <c r="J204" s="257"/>
      <c r="K204" s="257"/>
      <c r="L204" s="257"/>
      <c r="M204" s="257"/>
      <c r="N204" s="257"/>
      <c r="O204" s="257"/>
    </row>
    <row r="205" spans="1:15" s="25" customFormat="1" hidden="1" x14ac:dyDescent="0.25">
      <c r="A205" s="129" t="s">
        <v>20</v>
      </c>
      <c r="B205" s="129"/>
      <c r="C205" s="52"/>
      <c r="D205" s="259"/>
      <c r="E205" s="259"/>
      <c r="F205" s="97"/>
      <c r="G205" s="259"/>
      <c r="I205" s="258"/>
      <c r="J205" s="257"/>
      <c r="K205" s="257"/>
      <c r="L205" s="257"/>
      <c r="M205" s="257"/>
      <c r="N205" s="257"/>
      <c r="O205" s="257"/>
    </row>
    <row r="206" spans="1:15" s="25" customFormat="1" hidden="1" x14ac:dyDescent="0.25">
      <c r="A206" s="52"/>
      <c r="B206" s="62" t="s">
        <v>5770</v>
      </c>
      <c r="C206" s="67" t="s">
        <v>2053</v>
      </c>
      <c r="D206" s="257">
        <v>0.65103305</v>
      </c>
      <c r="E206" s="261">
        <v>1.8425574814814814</v>
      </c>
      <c r="F206" s="117">
        <v>28.635131999999999</v>
      </c>
      <c r="G206" s="257">
        <v>0.22879505095704103</v>
      </c>
      <c r="I206" s="258"/>
      <c r="J206" s="259"/>
      <c r="K206" s="259"/>
      <c r="L206" s="259"/>
      <c r="M206" s="259"/>
      <c r="N206" s="259"/>
      <c r="O206" s="259"/>
    </row>
    <row r="207" spans="1:15" s="25" customFormat="1" hidden="1" x14ac:dyDescent="0.25">
      <c r="A207" s="52"/>
      <c r="B207" s="62" t="s">
        <v>5770</v>
      </c>
      <c r="C207" s="67" t="s">
        <v>2054</v>
      </c>
      <c r="D207" s="257">
        <v>0.63068208999999997</v>
      </c>
      <c r="E207" s="261">
        <v>1.8141818518518518</v>
      </c>
      <c r="F207" s="117">
        <v>27.984400000000001</v>
      </c>
      <c r="G207" s="257">
        <v>0.21584582764613899</v>
      </c>
      <c r="I207" s="258"/>
      <c r="J207" s="257"/>
      <c r="K207" s="257"/>
      <c r="L207" s="257"/>
      <c r="M207" s="257"/>
      <c r="N207" s="257"/>
      <c r="O207" s="257"/>
    </row>
    <row r="208" spans="1:15" s="25" customFormat="1" hidden="1" x14ac:dyDescent="0.25">
      <c r="A208" s="52"/>
      <c r="B208" s="62" t="s">
        <v>5770</v>
      </c>
      <c r="C208" s="67" t="s">
        <v>2055</v>
      </c>
      <c r="D208" s="257">
        <v>0.47550531000000001</v>
      </c>
      <c r="E208" s="261">
        <v>1.5587280740740739</v>
      </c>
      <c r="F208" s="117">
        <v>22.911489</v>
      </c>
      <c r="G208" s="257">
        <v>0.16461315825832601</v>
      </c>
      <c r="I208" s="258"/>
      <c r="J208" s="257"/>
      <c r="K208" s="257"/>
      <c r="L208" s="257"/>
      <c r="M208" s="257"/>
      <c r="N208" s="257"/>
      <c r="O208" s="257"/>
    </row>
    <row r="209" spans="1:15" s="25" customFormat="1" hidden="1" x14ac:dyDescent="0.25">
      <c r="A209" s="52"/>
      <c r="B209" s="62" t="s">
        <v>5770</v>
      </c>
      <c r="C209" s="67" t="s">
        <v>2056</v>
      </c>
      <c r="D209" s="257">
        <v>0.47550531000000001</v>
      </c>
      <c r="E209" s="261">
        <v>1.5587280740740739</v>
      </c>
      <c r="F209" s="117">
        <v>22.911489</v>
      </c>
      <c r="G209" s="257">
        <v>0.16461315825832601</v>
      </c>
      <c r="I209" s="258"/>
      <c r="J209" s="257"/>
      <c r="K209" s="257"/>
      <c r="L209" s="257"/>
      <c r="M209" s="257"/>
      <c r="N209" s="257"/>
      <c r="O209" s="257"/>
    </row>
    <row r="210" spans="1:15" s="25" customFormat="1" hidden="1" x14ac:dyDescent="0.25">
      <c r="A210" s="129" t="s">
        <v>21</v>
      </c>
      <c r="B210" s="129"/>
      <c r="C210" s="52"/>
      <c r="D210" s="259"/>
      <c r="E210" s="259"/>
      <c r="F210" s="97"/>
      <c r="G210" s="259"/>
      <c r="I210" s="258"/>
      <c r="J210" s="257"/>
      <c r="K210" s="257"/>
      <c r="L210" s="257"/>
      <c r="M210" s="257"/>
      <c r="N210" s="257"/>
      <c r="O210" s="257"/>
    </row>
    <row r="211" spans="1:15" s="25" customFormat="1" hidden="1" x14ac:dyDescent="0.25">
      <c r="A211" s="52"/>
      <c r="B211" s="62" t="s">
        <v>5770</v>
      </c>
      <c r="C211" s="67" t="s">
        <v>2057</v>
      </c>
      <c r="D211" s="257">
        <v>1.2553970999999999</v>
      </c>
      <c r="E211" s="261">
        <v>2.2426642222222219</v>
      </c>
      <c r="F211" s="117">
        <v>36.299593999999999</v>
      </c>
      <c r="G211" s="257">
        <v>0.28837158644881999</v>
      </c>
      <c r="I211" s="258"/>
      <c r="J211" s="257"/>
      <c r="K211" s="257"/>
      <c r="L211" s="257"/>
      <c r="M211" s="257"/>
      <c r="N211" s="257"/>
      <c r="O211" s="257"/>
    </row>
    <row r="212" spans="1:15" s="25" customFormat="1" hidden="1" x14ac:dyDescent="0.25">
      <c r="A212" s="52"/>
      <c r="B212" s="62" t="s">
        <v>5770</v>
      </c>
      <c r="C212" s="67" t="s">
        <v>2058</v>
      </c>
      <c r="D212" s="257">
        <v>0.59841940000000005</v>
      </c>
      <c r="E212" s="261">
        <v>1.8021457777777776</v>
      </c>
      <c r="F212" s="117">
        <v>27.673731</v>
      </c>
      <c r="G212" s="257">
        <v>0.18832490354460601</v>
      </c>
      <c r="I212" s="258"/>
      <c r="J212" s="257"/>
      <c r="K212" s="257"/>
      <c r="L212" s="257"/>
      <c r="M212" s="257"/>
      <c r="N212" s="257"/>
      <c r="O212" s="257"/>
    </row>
    <row r="213" spans="1:15" s="25" customFormat="1" hidden="1" x14ac:dyDescent="0.25">
      <c r="A213" s="52"/>
      <c r="B213" s="62" t="s">
        <v>5770</v>
      </c>
      <c r="C213" s="67" t="s">
        <v>2059</v>
      </c>
      <c r="D213" s="257">
        <v>1.1044463</v>
      </c>
      <c r="E213" s="261">
        <v>2.2705833333333332</v>
      </c>
      <c r="F213" s="117">
        <v>37.384326000000001</v>
      </c>
      <c r="G213" s="257">
        <v>0.26573590758989901</v>
      </c>
      <c r="I213" s="258"/>
      <c r="J213" s="257"/>
      <c r="K213" s="257"/>
      <c r="L213" s="257"/>
      <c r="M213" s="257"/>
      <c r="N213" s="257"/>
      <c r="O213" s="257"/>
    </row>
    <row r="214" spans="1:15" s="25" customFormat="1" hidden="1" x14ac:dyDescent="0.25">
      <c r="A214" s="52"/>
      <c r="B214" s="62" t="s">
        <v>5770</v>
      </c>
      <c r="C214" s="67" t="s">
        <v>2060</v>
      </c>
      <c r="D214" s="257">
        <v>0.70589674999999996</v>
      </c>
      <c r="E214" s="261">
        <v>1.9174572592592589</v>
      </c>
      <c r="F214" s="117">
        <v>30.204916999999998</v>
      </c>
      <c r="G214" s="257">
        <v>0.23148816658084598</v>
      </c>
      <c r="I214" s="258"/>
      <c r="J214" s="257"/>
      <c r="K214" s="257"/>
      <c r="L214" s="257"/>
      <c r="M214" s="257"/>
      <c r="N214" s="257"/>
      <c r="O214" s="257"/>
    </row>
    <row r="215" spans="1:15" s="25" customFormat="1" hidden="1" x14ac:dyDescent="0.25">
      <c r="A215" s="52"/>
      <c r="B215" s="62" t="s">
        <v>5770</v>
      </c>
      <c r="C215" s="67" t="s">
        <v>2061</v>
      </c>
      <c r="D215" s="257">
        <v>1.1796930999999999</v>
      </c>
      <c r="E215" s="261">
        <v>2.2946068148148147</v>
      </c>
      <c r="F215" s="117">
        <v>37.893521</v>
      </c>
      <c r="G215" s="257">
        <v>0.31980840729563997</v>
      </c>
      <c r="I215" s="258"/>
      <c r="J215" s="257"/>
      <c r="K215" s="257"/>
      <c r="L215" s="257"/>
      <c r="M215" s="257"/>
      <c r="N215" s="257"/>
      <c r="O215" s="257"/>
    </row>
    <row r="216" spans="1:15" s="25" customFormat="1" hidden="1" x14ac:dyDescent="0.25">
      <c r="A216" s="52"/>
      <c r="B216" s="62" t="s">
        <v>5770</v>
      </c>
      <c r="C216" s="67" t="s">
        <v>2062</v>
      </c>
      <c r="D216" s="257">
        <v>0.66924326000000001</v>
      </c>
      <c r="E216" s="261">
        <v>1.9610635555555553</v>
      </c>
      <c r="F216" s="117">
        <v>31.197257</v>
      </c>
      <c r="G216" s="257">
        <v>0.20232682331581098</v>
      </c>
      <c r="I216" s="258"/>
      <c r="J216" s="257"/>
      <c r="K216" s="257"/>
      <c r="L216" s="257"/>
      <c r="M216" s="257"/>
      <c r="N216" s="257"/>
      <c r="O216" s="257"/>
    </row>
    <row r="217" spans="1:15" s="25" customFormat="1" hidden="1" x14ac:dyDescent="0.25">
      <c r="A217" s="52"/>
      <c r="B217" s="62" t="s">
        <v>5770</v>
      </c>
      <c r="C217" s="67" t="s">
        <v>2063</v>
      </c>
      <c r="D217" s="257">
        <v>0.74716466999999998</v>
      </c>
      <c r="E217" s="261">
        <v>2.0766999259259258</v>
      </c>
      <c r="F217" s="117">
        <v>33.376770999999998</v>
      </c>
      <c r="G217" s="257">
        <v>0.21354415458312501</v>
      </c>
      <c r="I217" s="258"/>
      <c r="J217" s="257"/>
      <c r="K217" s="257"/>
      <c r="L217" s="257"/>
      <c r="M217" s="257"/>
      <c r="N217" s="257"/>
      <c r="O217" s="257"/>
    </row>
    <row r="218" spans="1:15" s="25" customFormat="1" hidden="1" x14ac:dyDescent="0.25">
      <c r="A218" s="52"/>
      <c r="B218" s="62" t="s">
        <v>5770</v>
      </c>
      <c r="C218" s="67" t="s">
        <v>2064</v>
      </c>
      <c r="D218" s="257">
        <v>1.3761802999999999</v>
      </c>
      <c r="E218" s="261">
        <v>2.2574837037037034</v>
      </c>
      <c r="F218" s="117">
        <v>36.314087000000001</v>
      </c>
      <c r="G218" s="257">
        <v>0.30658469397804999</v>
      </c>
      <c r="I218" s="258"/>
      <c r="J218" s="257"/>
      <c r="K218" s="257"/>
      <c r="L218" s="257"/>
      <c r="M218" s="257"/>
      <c r="N218" s="257"/>
      <c r="O218" s="257"/>
    </row>
    <row r="219" spans="1:15" s="25" customFormat="1" hidden="1" x14ac:dyDescent="0.25">
      <c r="A219" s="52"/>
      <c r="B219" s="62" t="s">
        <v>5770</v>
      </c>
      <c r="C219" s="67" t="s">
        <v>2065</v>
      </c>
      <c r="D219" s="257">
        <v>0.80226224999999995</v>
      </c>
      <c r="E219" s="261">
        <v>1.8619862962962963</v>
      </c>
      <c r="F219" s="117">
        <v>28.525321000000002</v>
      </c>
      <c r="G219" s="257">
        <v>0.21915754391981701</v>
      </c>
      <c r="I219" s="258"/>
      <c r="J219" s="257"/>
      <c r="K219" s="257"/>
      <c r="L219" s="257"/>
      <c r="M219" s="257"/>
      <c r="N219" s="257"/>
      <c r="O219" s="257"/>
    </row>
    <row r="220" spans="1:15" s="25" customFormat="1" hidden="1" x14ac:dyDescent="0.25">
      <c r="A220" s="52"/>
      <c r="B220" s="62" t="s">
        <v>5770</v>
      </c>
      <c r="C220" s="67" t="s">
        <v>2066</v>
      </c>
      <c r="D220" s="257">
        <v>0.52075137999999999</v>
      </c>
      <c r="E220" s="261">
        <v>1.7444686666666664</v>
      </c>
      <c r="F220" s="117">
        <v>26.560686</v>
      </c>
      <c r="G220" s="257">
        <v>0.183055697602892</v>
      </c>
      <c r="I220" s="258"/>
      <c r="J220" s="257"/>
      <c r="K220" s="257"/>
      <c r="L220" s="257"/>
      <c r="M220" s="257"/>
      <c r="N220" s="257"/>
      <c r="O220" s="257"/>
    </row>
    <row r="221" spans="1:15" s="25" customFormat="1" hidden="1" x14ac:dyDescent="0.25">
      <c r="A221" s="52"/>
      <c r="B221" s="62" t="s">
        <v>5770</v>
      </c>
      <c r="C221" s="67" t="s">
        <v>2067</v>
      </c>
      <c r="D221" s="257">
        <v>0.65924081000000001</v>
      </c>
      <c r="E221" s="261">
        <v>1.9034248888888887</v>
      </c>
      <c r="F221" s="117">
        <v>29.921987000000001</v>
      </c>
      <c r="G221" s="257">
        <v>0.19793961869646004</v>
      </c>
      <c r="I221" s="258"/>
      <c r="J221" s="257"/>
      <c r="K221" s="257"/>
      <c r="L221" s="257"/>
      <c r="M221" s="257"/>
      <c r="N221" s="257"/>
      <c r="O221" s="257"/>
    </row>
    <row r="222" spans="1:15" s="25" customFormat="1" hidden="1" x14ac:dyDescent="0.25">
      <c r="A222" s="52"/>
      <c r="B222" s="62" t="s">
        <v>5770</v>
      </c>
      <c r="C222" s="67" t="s">
        <v>2068</v>
      </c>
      <c r="D222" s="257">
        <v>0.69217357000000002</v>
      </c>
      <c r="E222" s="261">
        <v>1.9587846666666664</v>
      </c>
      <c r="F222" s="117">
        <v>31.114789999999999</v>
      </c>
      <c r="G222" s="257">
        <v>0.20250987564662698</v>
      </c>
      <c r="I222" s="258"/>
      <c r="J222" s="257"/>
      <c r="K222" s="257"/>
      <c r="L222" s="257"/>
      <c r="M222" s="257"/>
      <c r="N222" s="257"/>
      <c r="O222" s="257"/>
    </row>
    <row r="223" spans="1:15" s="25" customFormat="1" hidden="1" x14ac:dyDescent="0.25">
      <c r="A223" s="52"/>
      <c r="B223" s="62" t="s">
        <v>5770</v>
      </c>
      <c r="C223" s="67" t="s">
        <v>2069</v>
      </c>
      <c r="D223" s="257">
        <v>0.50019121</v>
      </c>
      <c r="E223" s="261">
        <v>1.6391634814814815</v>
      </c>
      <c r="F223" s="117">
        <v>24.077704000000001</v>
      </c>
      <c r="G223" s="257">
        <v>0.173101979846288</v>
      </c>
      <c r="I223" s="258"/>
      <c r="J223" s="257"/>
      <c r="K223" s="257"/>
      <c r="L223" s="257"/>
      <c r="M223" s="257"/>
      <c r="N223" s="257"/>
      <c r="O223" s="257"/>
    </row>
    <row r="224" spans="1:15" s="25" customFormat="1" hidden="1" x14ac:dyDescent="0.25">
      <c r="A224" s="52"/>
      <c r="B224" s="62" t="s">
        <v>5770</v>
      </c>
      <c r="C224" s="67" t="s">
        <v>2070</v>
      </c>
      <c r="D224" s="257">
        <v>0.63985393000000002</v>
      </c>
      <c r="E224" s="261">
        <v>1.7714532592592591</v>
      </c>
      <c r="F224" s="117">
        <v>26.866326999999998</v>
      </c>
      <c r="G224" s="257">
        <v>0.20514688962172997</v>
      </c>
      <c r="I224" s="258"/>
      <c r="J224" s="259"/>
      <c r="K224" s="259"/>
      <c r="L224" s="259"/>
      <c r="M224" s="259"/>
      <c r="N224" s="259"/>
      <c r="O224" s="259"/>
    </row>
    <row r="225" spans="1:15" s="25" customFormat="1" hidden="1" x14ac:dyDescent="0.25">
      <c r="A225" s="52"/>
      <c r="B225" s="62" t="s">
        <v>5770</v>
      </c>
      <c r="C225" s="67" t="s">
        <v>2071</v>
      </c>
      <c r="D225" s="257">
        <v>0.64022721999999999</v>
      </c>
      <c r="E225" s="261">
        <v>1.7724356296296295</v>
      </c>
      <c r="F225" s="117">
        <v>26.901644000000001</v>
      </c>
      <c r="G225" s="257">
        <v>0.20539365370104304</v>
      </c>
      <c r="I225" s="258"/>
      <c r="J225" s="257"/>
      <c r="K225" s="257"/>
      <c r="L225" s="257"/>
      <c r="M225" s="257"/>
      <c r="N225" s="257"/>
      <c r="O225" s="257"/>
    </row>
    <row r="226" spans="1:15" s="25" customFormat="1" hidden="1" x14ac:dyDescent="0.25">
      <c r="A226" s="52"/>
      <c r="B226" s="62" t="s">
        <v>5770</v>
      </c>
      <c r="C226" s="67" t="s">
        <v>2072</v>
      </c>
      <c r="D226" s="257">
        <v>0.50056449999999997</v>
      </c>
      <c r="E226" s="261">
        <v>1.6401457777777777</v>
      </c>
      <c r="F226" s="117">
        <v>24.113021</v>
      </c>
      <c r="G226" s="257">
        <v>0.17334874231690101</v>
      </c>
      <c r="I226" s="258"/>
      <c r="J226" s="257"/>
      <c r="K226" s="257"/>
      <c r="L226" s="257"/>
      <c r="M226" s="257"/>
      <c r="N226" s="257"/>
      <c r="O226" s="257"/>
    </row>
    <row r="227" spans="1:15" s="25" customFormat="1" hidden="1" x14ac:dyDescent="0.25">
      <c r="A227" s="52"/>
      <c r="B227" s="62" t="s">
        <v>5770</v>
      </c>
      <c r="C227" s="67" t="s">
        <v>2073</v>
      </c>
      <c r="D227" s="257">
        <v>0.50056449999999997</v>
      </c>
      <c r="E227" s="261">
        <v>1.6401457777777777</v>
      </c>
      <c r="F227" s="117">
        <v>24.113021</v>
      </c>
      <c r="G227" s="257">
        <v>0.17334874231690101</v>
      </c>
      <c r="I227" s="258"/>
      <c r="J227" s="257"/>
      <c r="K227" s="257"/>
      <c r="L227" s="257"/>
      <c r="M227" s="257"/>
      <c r="N227" s="257"/>
      <c r="O227" s="257"/>
    </row>
    <row r="228" spans="1:15" s="25" customFormat="1" hidden="1" x14ac:dyDescent="0.25">
      <c r="A228" s="129" t="s">
        <v>22</v>
      </c>
      <c r="B228" s="129"/>
      <c r="C228" s="52"/>
      <c r="D228" s="259"/>
      <c r="E228" s="259"/>
      <c r="F228" s="97"/>
      <c r="G228" s="259"/>
      <c r="I228" s="258"/>
      <c r="J228" s="257"/>
      <c r="K228" s="257"/>
      <c r="L228" s="257"/>
      <c r="M228" s="257"/>
      <c r="N228" s="257"/>
      <c r="O228" s="257"/>
    </row>
    <row r="229" spans="1:15" s="25" customFormat="1" hidden="1" x14ac:dyDescent="0.25">
      <c r="A229" s="52"/>
      <c r="B229" s="62" t="s">
        <v>5770</v>
      </c>
      <c r="C229" s="67" t="s">
        <v>2074</v>
      </c>
      <c r="D229" s="257">
        <v>0.72236069999999997</v>
      </c>
      <c r="E229" s="261">
        <v>1.8804313333333333</v>
      </c>
      <c r="F229" s="117">
        <v>29.373967</v>
      </c>
      <c r="G229" s="257">
        <v>0.26044455982196002</v>
      </c>
      <c r="I229" s="258"/>
      <c r="J229" s="259"/>
      <c r="K229" s="259"/>
      <c r="L229" s="259"/>
      <c r="M229" s="259"/>
      <c r="N229" s="259"/>
      <c r="O229" s="259"/>
    </row>
    <row r="230" spans="1:15" s="25" customFormat="1" hidden="1" x14ac:dyDescent="0.25">
      <c r="A230" s="52"/>
      <c r="B230" s="62" t="s">
        <v>5770</v>
      </c>
      <c r="C230" s="67" t="s">
        <v>2075</v>
      </c>
      <c r="D230" s="257">
        <v>0.78355631000000003</v>
      </c>
      <c r="E230" s="261">
        <v>1.9879351851851852</v>
      </c>
      <c r="F230" s="117">
        <v>31.650069999999999</v>
      </c>
      <c r="G230" s="257">
        <v>0.26890761606406</v>
      </c>
      <c r="I230" s="258"/>
      <c r="J230" s="257"/>
      <c r="K230" s="257"/>
      <c r="L230" s="257"/>
      <c r="M230" s="257"/>
      <c r="N230" s="257"/>
      <c r="O230" s="257"/>
    </row>
    <row r="231" spans="1:15" s="25" customFormat="1" hidden="1" x14ac:dyDescent="0.25">
      <c r="A231" s="52"/>
      <c r="B231" s="62" t="s">
        <v>5770</v>
      </c>
      <c r="C231" s="67" t="s">
        <v>2076</v>
      </c>
      <c r="D231" s="257">
        <v>0.56729059000000004</v>
      </c>
      <c r="E231" s="261">
        <v>1.6649868148148146</v>
      </c>
      <c r="F231" s="117">
        <v>24.657973999999999</v>
      </c>
      <c r="G231" s="257">
        <v>0.221141358831414</v>
      </c>
      <c r="I231" s="258"/>
      <c r="J231" s="257"/>
      <c r="K231" s="257"/>
      <c r="L231" s="257"/>
      <c r="M231" s="257"/>
      <c r="N231" s="257"/>
      <c r="O231" s="257"/>
    </row>
    <row r="232" spans="1:15" s="25" customFormat="1" hidden="1" x14ac:dyDescent="0.25">
      <c r="A232" s="52"/>
      <c r="B232" s="62" t="s">
        <v>5770</v>
      </c>
      <c r="C232" s="67" t="s">
        <v>2077</v>
      </c>
      <c r="D232" s="257">
        <v>0.72016427000000005</v>
      </c>
      <c r="E232" s="261">
        <v>1.7260166666666665</v>
      </c>
      <c r="F232" s="117">
        <v>25.607012999999998</v>
      </c>
      <c r="G232" s="257">
        <v>0.23282722812484202</v>
      </c>
      <c r="I232" s="258"/>
      <c r="J232" s="257"/>
      <c r="K232" s="257"/>
      <c r="L232" s="257"/>
      <c r="M232" s="257"/>
      <c r="N232" s="257"/>
      <c r="O232" s="257"/>
    </row>
    <row r="233" spans="1:15" s="25" customFormat="1" hidden="1" x14ac:dyDescent="0.25">
      <c r="A233" s="129" t="s">
        <v>23</v>
      </c>
      <c r="B233" s="129"/>
      <c r="C233" s="52"/>
      <c r="D233" s="259"/>
      <c r="E233" s="259"/>
      <c r="F233" s="97"/>
      <c r="G233" s="259"/>
      <c r="I233" s="258"/>
      <c r="J233" s="257"/>
      <c r="K233" s="257"/>
      <c r="L233" s="257"/>
      <c r="M233" s="257"/>
      <c r="N233" s="257"/>
      <c r="O233" s="257"/>
    </row>
    <row r="234" spans="1:15" s="25" customFormat="1" hidden="1" x14ac:dyDescent="0.25">
      <c r="A234" s="52"/>
      <c r="B234" s="62" t="s">
        <v>5770</v>
      </c>
      <c r="C234" s="67" t="s">
        <v>2078</v>
      </c>
      <c r="D234" s="257">
        <v>0.72356103999999999</v>
      </c>
      <c r="E234" s="261">
        <v>1.7470706666666667</v>
      </c>
      <c r="F234" s="117">
        <v>25.875955999999999</v>
      </c>
      <c r="G234" s="257">
        <v>0.207722186117858</v>
      </c>
      <c r="I234" s="258"/>
      <c r="J234" s="257"/>
      <c r="K234" s="257"/>
      <c r="L234" s="257"/>
      <c r="M234" s="257"/>
      <c r="N234" s="257"/>
      <c r="O234" s="257"/>
    </row>
    <row r="235" spans="1:15" s="25" customFormat="1" hidden="1" x14ac:dyDescent="0.25">
      <c r="A235" s="52"/>
      <c r="B235" s="62" t="s">
        <v>5770</v>
      </c>
      <c r="C235" s="67" t="s">
        <v>846</v>
      </c>
      <c r="D235" s="257">
        <v>0.64082720999999998</v>
      </c>
      <c r="E235" s="261">
        <v>1.795927185185185</v>
      </c>
      <c r="F235" s="117">
        <v>27.579015999999999</v>
      </c>
      <c r="G235" s="257">
        <v>0.21991047907853697</v>
      </c>
      <c r="I235" s="258"/>
      <c r="J235" s="257"/>
      <c r="K235" s="257"/>
      <c r="L235" s="257"/>
      <c r="M235" s="257"/>
      <c r="N235" s="257"/>
      <c r="O235" s="257"/>
    </row>
    <row r="236" spans="1:15" s="25" customFormat="1" hidden="1" x14ac:dyDescent="0.25">
      <c r="A236" s="52"/>
      <c r="B236" s="62" t="s">
        <v>5770</v>
      </c>
      <c r="C236" s="67" t="s">
        <v>847</v>
      </c>
      <c r="D236" s="257">
        <v>0.50118286999999995</v>
      </c>
      <c r="E236" s="261">
        <v>1.6457497777777776</v>
      </c>
      <c r="F236" s="117">
        <v>24.213294999999999</v>
      </c>
      <c r="G236" s="257">
        <v>0.17347499122511997</v>
      </c>
      <c r="I236" s="258"/>
      <c r="J236" s="259"/>
      <c r="K236" s="259"/>
      <c r="L236" s="259"/>
      <c r="M236" s="259"/>
      <c r="N236" s="259"/>
      <c r="O236" s="259"/>
    </row>
    <row r="237" spans="1:15" s="25" customFormat="1" hidden="1" x14ac:dyDescent="0.25">
      <c r="A237" s="52"/>
      <c r="B237" s="62" t="s">
        <v>5770</v>
      </c>
      <c r="C237" s="67" t="s">
        <v>848</v>
      </c>
      <c r="D237" s="257">
        <v>4.5974765</v>
      </c>
      <c r="E237" s="261">
        <v>6.8210305185185183</v>
      </c>
      <c r="F237" s="117">
        <v>135.83793</v>
      </c>
      <c r="G237" s="257">
        <v>0.81009049920910003</v>
      </c>
      <c r="I237" s="258"/>
      <c r="J237" s="257"/>
      <c r="K237" s="257"/>
      <c r="L237" s="257"/>
      <c r="M237" s="257"/>
      <c r="N237" s="257"/>
      <c r="O237" s="257"/>
    </row>
    <row r="238" spans="1:15" s="25" customFormat="1" hidden="1" x14ac:dyDescent="0.25">
      <c r="A238" s="52"/>
      <c r="B238" s="62" t="s">
        <v>5770</v>
      </c>
      <c r="C238" s="67" t="s">
        <v>849</v>
      </c>
      <c r="D238" s="257">
        <v>0.70930952000000003</v>
      </c>
      <c r="E238" s="261">
        <v>1.6835514814814814</v>
      </c>
      <c r="F238" s="117">
        <v>24.962166</v>
      </c>
      <c r="G238" s="257">
        <v>0.201660258512042</v>
      </c>
      <c r="I238" s="258"/>
      <c r="J238" s="257"/>
      <c r="K238" s="257"/>
      <c r="L238" s="257"/>
      <c r="M238" s="257"/>
      <c r="N238" s="257"/>
      <c r="O238" s="257"/>
    </row>
    <row r="239" spans="1:15" s="25" customFormat="1" hidden="1" x14ac:dyDescent="0.25">
      <c r="A239" s="52"/>
      <c r="B239" s="62" t="s">
        <v>5770</v>
      </c>
      <c r="C239" s="67" t="s">
        <v>850</v>
      </c>
      <c r="D239" s="257">
        <v>1.8633457</v>
      </c>
      <c r="E239" s="261">
        <v>2.2499560740740736</v>
      </c>
      <c r="F239" s="117">
        <v>34.807383000000002</v>
      </c>
      <c r="G239" s="257">
        <v>0.38126144686091001</v>
      </c>
      <c r="I239" s="258"/>
      <c r="J239" s="257"/>
      <c r="K239" s="257"/>
      <c r="L239" s="257"/>
      <c r="M239" s="257"/>
      <c r="N239" s="257"/>
      <c r="O239" s="257"/>
    </row>
    <row r="240" spans="1:15" s="25" customFormat="1" hidden="1" x14ac:dyDescent="0.25">
      <c r="A240" s="129" t="s">
        <v>24</v>
      </c>
      <c r="B240" s="129"/>
      <c r="C240" s="52"/>
      <c r="D240" s="259"/>
      <c r="E240" s="259"/>
      <c r="F240" s="97"/>
      <c r="G240" s="259"/>
      <c r="I240" s="258"/>
      <c r="J240" s="257"/>
      <c r="K240" s="257"/>
      <c r="L240" s="257"/>
      <c r="M240" s="257"/>
      <c r="N240" s="257"/>
      <c r="O240" s="257"/>
    </row>
    <row r="241" spans="1:19" s="25" customFormat="1" hidden="1" x14ac:dyDescent="0.25">
      <c r="A241" s="52"/>
      <c r="B241" s="62" t="s">
        <v>5770</v>
      </c>
      <c r="C241" s="67" t="s">
        <v>851</v>
      </c>
      <c r="D241" s="257">
        <v>0.52173736000000004</v>
      </c>
      <c r="E241" s="261">
        <v>1.7570052592592591</v>
      </c>
      <c r="F241" s="117">
        <v>26.758396999999999</v>
      </c>
      <c r="G241" s="257">
        <v>0.18300117238531999</v>
      </c>
      <c r="I241" s="258"/>
      <c r="J241" s="259"/>
      <c r="K241" s="259"/>
      <c r="L241" s="259"/>
      <c r="M241" s="259"/>
      <c r="N241" s="259"/>
      <c r="O241" s="259"/>
    </row>
    <row r="242" spans="1:19" s="25" customFormat="1" hidden="1" x14ac:dyDescent="0.25">
      <c r="A242" s="52"/>
      <c r="B242" s="62" t="s">
        <v>5770</v>
      </c>
      <c r="C242" s="67" t="s">
        <v>852</v>
      </c>
      <c r="D242" s="257">
        <v>0.72368520999999997</v>
      </c>
      <c r="E242" s="261">
        <v>2.0214985925925921</v>
      </c>
      <c r="F242" s="117">
        <v>32.545110999999999</v>
      </c>
      <c r="G242" s="257">
        <v>0.20854568359304299</v>
      </c>
      <c r="I242" s="258"/>
      <c r="J242" s="257"/>
      <c r="K242" s="257"/>
      <c r="L242" s="257"/>
      <c r="M242" s="257"/>
      <c r="N242" s="257"/>
      <c r="O242" s="257"/>
    </row>
    <row r="243" spans="1:19" s="25" customFormat="1" hidden="1" x14ac:dyDescent="0.25">
      <c r="A243" s="52"/>
      <c r="B243" s="62" t="s">
        <v>5770</v>
      </c>
      <c r="C243" s="67" t="s">
        <v>853</v>
      </c>
      <c r="D243" s="257">
        <v>0.52522988999999998</v>
      </c>
      <c r="E243" s="261">
        <v>1.7736522962962962</v>
      </c>
      <c r="F243" s="117">
        <v>27.167141999999998</v>
      </c>
      <c r="G243" s="257">
        <v>0.18478015999796099</v>
      </c>
      <c r="I243" s="258"/>
      <c r="J243" s="257"/>
      <c r="K243" s="257"/>
      <c r="L243" s="257"/>
      <c r="M243" s="257"/>
      <c r="N243" s="257"/>
      <c r="O243" s="257"/>
    </row>
    <row r="244" spans="1:19" s="25" customFormat="1" hidden="1" x14ac:dyDescent="0.25">
      <c r="A244" s="52"/>
      <c r="B244" s="62" t="s">
        <v>5770</v>
      </c>
      <c r="C244" s="67" t="s">
        <v>854</v>
      </c>
      <c r="D244" s="257">
        <v>0.5914587</v>
      </c>
      <c r="E244" s="261">
        <v>1.8570694074074074</v>
      </c>
      <c r="F244" s="117">
        <v>28.867740000000001</v>
      </c>
      <c r="G244" s="257">
        <v>0.191557711953976</v>
      </c>
      <c r="I244" s="258"/>
      <c r="J244" s="257"/>
      <c r="K244" s="257"/>
      <c r="L244" s="257"/>
      <c r="M244" s="257"/>
      <c r="N244" s="257"/>
      <c r="O244" s="257"/>
    </row>
    <row r="245" spans="1:19" s="25" customFormat="1" hidden="1" x14ac:dyDescent="0.25">
      <c r="A245" s="129" t="s">
        <v>25</v>
      </c>
      <c r="B245" s="129"/>
      <c r="C245" s="52"/>
      <c r="D245" s="259"/>
      <c r="E245" s="259"/>
      <c r="F245" s="97"/>
      <c r="G245" s="259"/>
      <c r="I245" s="258"/>
      <c r="J245" s="257"/>
      <c r="K245" s="257"/>
      <c r="L245" s="257"/>
      <c r="M245" s="257"/>
      <c r="N245" s="257"/>
      <c r="O245" s="257"/>
    </row>
    <row r="246" spans="1:19" s="25" customFormat="1" hidden="1" x14ac:dyDescent="0.25">
      <c r="A246" s="52"/>
      <c r="B246" s="62" t="s">
        <v>5770</v>
      </c>
      <c r="C246" s="67" t="s">
        <v>856</v>
      </c>
      <c r="D246" s="257">
        <v>4.0277177999999996</v>
      </c>
      <c r="E246" s="261">
        <v>12.232280740740741</v>
      </c>
      <c r="F246" s="117">
        <v>194.09945999999999</v>
      </c>
      <c r="G246" s="257">
        <v>1.0916154439300401</v>
      </c>
      <c r="I246" s="347">
        <v>5.8233632999999996</v>
      </c>
      <c r="J246" s="257"/>
      <c r="K246" s="257"/>
      <c r="L246" s="257"/>
      <c r="M246" s="257"/>
      <c r="N246" s="257"/>
      <c r="O246" s="257"/>
    </row>
    <row r="247" spans="1:19" s="25" customFormat="1" hidden="1" x14ac:dyDescent="0.25">
      <c r="A247" s="52"/>
      <c r="B247" s="62" t="s">
        <v>5770</v>
      </c>
      <c r="C247" s="67" t="s">
        <v>857</v>
      </c>
      <c r="D247" s="257">
        <v>0.37280577999999998</v>
      </c>
      <c r="E247" s="261">
        <v>1.378716074074074</v>
      </c>
      <c r="F247" s="117">
        <v>23.803523999999999</v>
      </c>
      <c r="G247" s="257">
        <v>0.14425021047178199</v>
      </c>
      <c r="I247" s="347">
        <v>0.19213893000000001</v>
      </c>
      <c r="J247" s="257"/>
      <c r="K247" s="257"/>
      <c r="L247" s="257"/>
      <c r="M247" s="257"/>
      <c r="N247" s="257"/>
      <c r="O247" s="257"/>
    </row>
    <row r="248" spans="1:19" s="25" customFormat="1" x14ac:dyDescent="0.25">
      <c r="A248" s="135">
        <v>1</v>
      </c>
      <c r="B248" s="62" t="s">
        <v>5770</v>
      </c>
      <c r="C248" s="67" t="s">
        <v>858</v>
      </c>
      <c r="D248" s="257">
        <v>2.7484986</v>
      </c>
      <c r="E248" s="261">
        <v>8.4335333333333331</v>
      </c>
      <c r="F248" s="117">
        <v>134.49588</v>
      </c>
      <c r="G248" s="257">
        <v>0.76003761038592998</v>
      </c>
      <c r="I248" s="347">
        <v>3.8524348000000002</v>
      </c>
      <c r="J248" s="257"/>
      <c r="K248" s="257"/>
      <c r="L248" s="257"/>
      <c r="M248" s="257"/>
      <c r="N248" s="257"/>
      <c r="O248" s="257"/>
    </row>
    <row r="249" spans="1:19" s="25" customFormat="1" hidden="1" x14ac:dyDescent="0.25">
      <c r="A249" s="52"/>
      <c r="B249" s="62" t="s">
        <v>5770</v>
      </c>
      <c r="C249" s="67" t="s">
        <v>859</v>
      </c>
      <c r="D249" s="257">
        <v>9.7880594999999992</v>
      </c>
      <c r="E249" s="261">
        <v>12.873151111111111</v>
      </c>
      <c r="F249" s="117">
        <v>141.42780999999999</v>
      </c>
      <c r="G249" s="257">
        <v>7.8267115152397002</v>
      </c>
      <c r="I249" s="347">
        <v>7.1376132999999999</v>
      </c>
      <c r="J249" s="257"/>
      <c r="K249" s="257"/>
      <c r="L249" s="257"/>
      <c r="M249" s="257"/>
      <c r="N249" s="257"/>
      <c r="O249" s="257"/>
    </row>
    <row r="250" spans="1:19" s="25" customFormat="1" hidden="1" x14ac:dyDescent="0.25">
      <c r="A250" s="52"/>
      <c r="B250" s="62" t="s">
        <v>5770</v>
      </c>
      <c r="C250" s="67" t="s">
        <v>860</v>
      </c>
      <c r="D250" s="257">
        <v>2.5438060999999998</v>
      </c>
      <c r="E250" s="261">
        <v>0.80045903703703691</v>
      </c>
      <c r="F250" s="117">
        <v>16.695564000000001</v>
      </c>
      <c r="G250" s="257">
        <v>7.9635192856484002E-2</v>
      </c>
      <c r="I250" s="347">
        <v>0.77690663999999998</v>
      </c>
      <c r="J250" s="257"/>
      <c r="K250" s="257"/>
      <c r="L250" s="257"/>
      <c r="M250" s="257"/>
      <c r="N250" s="257"/>
      <c r="O250" s="257"/>
    </row>
    <row r="251" spans="1:19" s="25" customFormat="1" hidden="1" x14ac:dyDescent="0.25">
      <c r="A251" s="52"/>
      <c r="B251" s="62" t="s">
        <v>5770</v>
      </c>
      <c r="C251" s="67" t="s">
        <v>861</v>
      </c>
      <c r="D251" s="257">
        <v>15.605746999999999</v>
      </c>
      <c r="E251" s="261">
        <v>26.68291259259259</v>
      </c>
      <c r="F251" s="117">
        <v>576.55918999999994</v>
      </c>
      <c r="G251" s="257">
        <v>2.5117646730196403</v>
      </c>
      <c r="I251" s="347">
        <v>10.96847</v>
      </c>
      <c r="J251" s="257"/>
      <c r="K251" s="257"/>
      <c r="L251" s="257"/>
      <c r="M251" s="257"/>
      <c r="N251" s="257"/>
      <c r="O251" s="257"/>
    </row>
    <row r="252" spans="1:19" s="25" customFormat="1" hidden="1" x14ac:dyDescent="0.25">
      <c r="A252" s="52"/>
      <c r="B252" s="62" t="s">
        <v>5770</v>
      </c>
      <c r="C252" s="67" t="s">
        <v>5585</v>
      </c>
      <c r="D252" s="257">
        <v>55.323787000000003</v>
      </c>
      <c r="E252" s="261">
        <v>8.2935592592592577</v>
      </c>
      <c r="F252" s="117">
        <v>128.38158999999999</v>
      </c>
      <c r="G252" s="257">
        <v>0.98894876318912017</v>
      </c>
      <c r="I252" s="347">
        <v>1.4004909999999999</v>
      </c>
      <c r="J252" s="257"/>
      <c r="K252" s="257"/>
      <c r="L252" s="257"/>
      <c r="M252" s="257"/>
      <c r="N252" s="257"/>
      <c r="O252" s="257"/>
    </row>
    <row r="253" spans="1:19" s="25" customFormat="1" hidden="1" x14ac:dyDescent="0.25">
      <c r="A253" s="52"/>
      <c r="B253" s="62" t="s">
        <v>5770</v>
      </c>
      <c r="C253" s="67" t="s">
        <v>7045</v>
      </c>
      <c r="D253" s="257">
        <v>5.0714427999999998</v>
      </c>
      <c r="E253" s="261">
        <v>2.3361766666666668</v>
      </c>
      <c r="F253" s="117">
        <v>43.649957999999998</v>
      </c>
      <c r="G253" s="257">
        <v>1.4016328329707</v>
      </c>
      <c r="I253" s="347">
        <v>3.3706863999999999</v>
      </c>
      <c r="J253" s="257"/>
      <c r="K253" s="257"/>
      <c r="L253" s="257"/>
      <c r="M253" s="257"/>
      <c r="N253" s="257"/>
      <c r="O253" s="257"/>
    </row>
    <row r="254" spans="1:19" s="25" customFormat="1" hidden="1" x14ac:dyDescent="0.25">
      <c r="A254" s="52"/>
      <c r="B254" s="62" t="s">
        <v>5770</v>
      </c>
      <c r="C254" s="67" t="s">
        <v>7036</v>
      </c>
      <c r="D254" s="257">
        <v>0.86125843000000002</v>
      </c>
      <c r="E254" s="261">
        <v>1.7889920740740739</v>
      </c>
      <c r="F254" s="117">
        <v>28.082552</v>
      </c>
      <c r="G254" s="257">
        <v>0.30507390168280002</v>
      </c>
      <c r="I254" s="347">
        <v>0.69470018</v>
      </c>
      <c r="J254" s="257"/>
      <c r="K254" s="257"/>
      <c r="L254" s="257"/>
      <c r="M254" s="257"/>
      <c r="N254" s="257"/>
      <c r="O254" s="257"/>
      <c r="P254" s="52"/>
      <c r="Q254" s="52"/>
      <c r="R254" s="52"/>
      <c r="S254" s="52"/>
    </row>
    <row r="255" spans="1:19" s="25" customFormat="1" x14ac:dyDescent="0.25">
      <c r="A255" s="135">
        <v>1</v>
      </c>
      <c r="B255" s="62" t="s">
        <v>5770</v>
      </c>
      <c r="C255" s="67" t="s">
        <v>5586</v>
      </c>
      <c r="D255" s="257">
        <v>3.2189616999999999</v>
      </c>
      <c r="E255" s="261">
        <v>2.0954154814814814</v>
      </c>
      <c r="F255" s="117">
        <v>36.8003</v>
      </c>
      <c r="G255" s="257">
        <v>0.91914691309170005</v>
      </c>
      <c r="I255" s="347">
        <v>2.1932524</v>
      </c>
      <c r="J255" s="257"/>
      <c r="K255" s="257"/>
      <c r="L255" s="257"/>
      <c r="M255" s="257"/>
      <c r="N255" s="257"/>
      <c r="O255" s="257"/>
      <c r="P255" s="52"/>
      <c r="Q255" s="52"/>
      <c r="R255" s="52"/>
      <c r="S255" s="52"/>
    </row>
    <row r="256" spans="1:19" s="25" customFormat="1" hidden="1" x14ac:dyDescent="0.25">
      <c r="A256" s="52"/>
      <c r="B256" s="62" t="s">
        <v>5770</v>
      </c>
      <c r="C256" s="67" t="s">
        <v>5587</v>
      </c>
      <c r="D256" s="257">
        <v>9.3504334</v>
      </c>
      <c r="E256" s="261">
        <v>11.058363703703701</v>
      </c>
      <c r="F256" s="117">
        <v>236.38596000000001</v>
      </c>
      <c r="G256" s="257">
        <v>0.95832260201906094</v>
      </c>
      <c r="I256" s="347">
        <v>1.0283861000000001</v>
      </c>
      <c r="J256" s="257"/>
      <c r="K256" s="257"/>
      <c r="L256" s="257"/>
      <c r="M256" s="257"/>
      <c r="N256" s="257"/>
      <c r="O256" s="257"/>
      <c r="P256" s="52"/>
      <c r="Q256" s="52"/>
      <c r="R256" s="52"/>
      <c r="S256" s="52"/>
    </row>
    <row r="257" spans="1:15" s="25" customFormat="1" hidden="1" x14ac:dyDescent="0.25">
      <c r="A257" s="52"/>
      <c r="B257" s="62" t="s">
        <v>5770</v>
      </c>
      <c r="C257" s="67" t="s">
        <v>5588</v>
      </c>
      <c r="D257" s="257">
        <v>618.99026000000003</v>
      </c>
      <c r="E257" s="261">
        <v>209.91488148148144</v>
      </c>
      <c r="F257" s="117">
        <v>3097.9371000000001</v>
      </c>
      <c r="G257" s="257">
        <v>18.003386502401902</v>
      </c>
      <c r="I257" s="347">
        <v>19.923753999999999</v>
      </c>
      <c r="J257" s="257"/>
      <c r="K257" s="257"/>
      <c r="L257" s="257"/>
      <c r="M257" s="257"/>
      <c r="N257" s="257"/>
      <c r="O257" s="257"/>
    </row>
    <row r="258" spans="1:15" s="25" customFormat="1" hidden="1" x14ac:dyDescent="0.25">
      <c r="A258" s="52"/>
      <c r="B258" s="62" t="s">
        <v>5770</v>
      </c>
      <c r="C258" s="67" t="s">
        <v>5589</v>
      </c>
      <c r="D258" s="257">
        <v>21105.046999999999</v>
      </c>
      <c r="E258" s="261">
        <v>13137.666666666666</v>
      </c>
      <c r="F258" s="117">
        <v>218202.32</v>
      </c>
      <c r="G258" s="257">
        <v>7014.3553893208</v>
      </c>
      <c r="I258" s="347">
        <v>6017.6370999999999</v>
      </c>
      <c r="J258" s="257"/>
      <c r="K258" s="257"/>
      <c r="L258" s="257"/>
      <c r="M258" s="257"/>
      <c r="N258" s="257"/>
      <c r="O258" s="257"/>
    </row>
    <row r="259" spans="1:15" s="25" customFormat="1" hidden="1" x14ac:dyDescent="0.25">
      <c r="A259" s="52"/>
      <c r="B259" s="62" t="s">
        <v>5770</v>
      </c>
      <c r="C259" s="67" t="s">
        <v>5590</v>
      </c>
      <c r="D259" s="257">
        <v>6939.2161999999998</v>
      </c>
      <c r="E259" s="261">
        <v>153.94112592592592</v>
      </c>
      <c r="F259" s="117">
        <v>2573.3231000000001</v>
      </c>
      <c r="G259" s="257">
        <v>23.069556138052</v>
      </c>
      <c r="I259" s="347">
        <v>45.976326</v>
      </c>
      <c r="J259" s="257"/>
      <c r="K259" s="257"/>
      <c r="L259" s="257"/>
      <c r="M259" s="257"/>
      <c r="N259" s="257"/>
      <c r="O259" s="257"/>
    </row>
    <row r="260" spans="1:15" s="25" customFormat="1" hidden="1" x14ac:dyDescent="0.25">
      <c r="A260" s="52"/>
      <c r="B260" s="62" t="s">
        <v>5770</v>
      </c>
      <c r="C260" s="67" t="s">
        <v>7046</v>
      </c>
      <c r="D260" s="257">
        <v>1.8243571000000001</v>
      </c>
      <c r="E260" s="261">
        <v>2.117302148148148</v>
      </c>
      <c r="F260" s="117">
        <v>25.059121000000001</v>
      </c>
      <c r="G260" s="257">
        <v>0.46322653636795003</v>
      </c>
      <c r="I260" s="347">
        <v>0.72197042</v>
      </c>
      <c r="J260" s="257"/>
      <c r="K260" s="257"/>
      <c r="L260" s="257"/>
      <c r="M260" s="257"/>
      <c r="N260" s="257"/>
      <c r="O260" s="257"/>
    </row>
    <row r="261" spans="1:15" s="25" customFormat="1" hidden="1" x14ac:dyDescent="0.25">
      <c r="A261" s="52"/>
      <c r="B261" s="62" t="s">
        <v>5770</v>
      </c>
      <c r="C261" s="67" t="s">
        <v>7037</v>
      </c>
      <c r="D261" s="257">
        <v>0.21501751</v>
      </c>
      <c r="E261" s="261">
        <v>0.65172487407407398</v>
      </c>
      <c r="F261" s="117">
        <v>11.937944</v>
      </c>
      <c r="G261" s="257">
        <v>7.6186005306263002E-2</v>
      </c>
      <c r="I261" s="347">
        <v>0.13018515999999999</v>
      </c>
      <c r="J261" s="257"/>
      <c r="K261" s="257"/>
      <c r="L261" s="257"/>
      <c r="M261" s="257"/>
      <c r="N261" s="257"/>
      <c r="O261" s="257"/>
    </row>
    <row r="262" spans="1:15" s="25" customFormat="1" x14ac:dyDescent="0.25">
      <c r="A262" s="135">
        <v>1</v>
      </c>
      <c r="B262" s="62" t="s">
        <v>5770</v>
      </c>
      <c r="C262" s="67" t="s">
        <v>5591</v>
      </c>
      <c r="D262" s="257">
        <v>0.92312695</v>
      </c>
      <c r="E262" s="261">
        <v>1.2965788888888887</v>
      </c>
      <c r="F262" s="117">
        <v>17.711262000000001</v>
      </c>
      <c r="G262" s="257">
        <v>0.24648384189164801</v>
      </c>
      <c r="I262" s="347">
        <v>0.39057068</v>
      </c>
      <c r="J262" s="257"/>
      <c r="K262" s="257"/>
      <c r="L262" s="257"/>
      <c r="M262" s="257"/>
      <c r="N262" s="257"/>
      <c r="O262" s="257"/>
    </row>
    <row r="263" spans="1:15" s="25" customFormat="1" hidden="1" x14ac:dyDescent="0.25">
      <c r="A263" s="52"/>
      <c r="B263" s="62" t="s">
        <v>5770</v>
      </c>
      <c r="C263" s="67" t="s">
        <v>5592</v>
      </c>
      <c r="D263" s="257">
        <v>65.237763000000001</v>
      </c>
      <c r="E263" s="261">
        <v>21.111717777777777</v>
      </c>
      <c r="F263" s="117">
        <v>415.14303000000001</v>
      </c>
      <c r="G263" s="257">
        <v>1.96667307295468</v>
      </c>
      <c r="H263" s="52"/>
      <c r="I263" s="347">
        <v>2.1985817000000001</v>
      </c>
      <c r="J263" s="257"/>
      <c r="K263" s="257"/>
      <c r="L263" s="257"/>
      <c r="M263" s="257"/>
      <c r="N263" s="257"/>
      <c r="O263" s="257"/>
    </row>
    <row r="264" spans="1:15" s="25" customFormat="1" hidden="1" x14ac:dyDescent="0.25">
      <c r="A264" s="52"/>
      <c r="B264" s="62" t="s">
        <v>5770</v>
      </c>
      <c r="C264" s="67" t="s">
        <v>7047</v>
      </c>
      <c r="D264" s="257">
        <v>13.426269</v>
      </c>
      <c r="E264" s="261">
        <v>73.757878518518524</v>
      </c>
      <c r="F264" s="117">
        <v>265.09498000000002</v>
      </c>
      <c r="G264" s="257">
        <v>3.7499660154297443</v>
      </c>
      <c r="H264" s="52"/>
      <c r="I264" s="347">
        <v>3.7708577000000001</v>
      </c>
      <c r="J264" s="257"/>
      <c r="K264" s="257"/>
      <c r="L264" s="257"/>
      <c r="M264" s="257"/>
      <c r="N264" s="257"/>
      <c r="O264" s="257"/>
    </row>
    <row r="265" spans="1:15" s="25" customFormat="1" hidden="1" x14ac:dyDescent="0.25">
      <c r="A265" s="52"/>
      <c r="B265" s="62" t="s">
        <v>5770</v>
      </c>
      <c r="C265" s="67" t="s">
        <v>7038</v>
      </c>
      <c r="D265" s="257">
        <v>0.37934200000000001</v>
      </c>
      <c r="E265" s="261">
        <v>2.0570409629629629</v>
      </c>
      <c r="F265" s="117">
        <v>43.744951</v>
      </c>
      <c r="G265" s="257">
        <v>0.1753987113971876</v>
      </c>
      <c r="H265" s="52"/>
      <c r="I265" s="347">
        <v>0.18785544000000001</v>
      </c>
      <c r="J265" s="257"/>
      <c r="K265" s="257"/>
      <c r="L265" s="257"/>
      <c r="M265" s="257"/>
      <c r="N265" s="257"/>
      <c r="O265" s="257"/>
    </row>
    <row r="266" spans="1:15" s="25" customFormat="1" hidden="1" x14ac:dyDescent="0.25">
      <c r="A266" s="52"/>
      <c r="B266" s="62" t="s">
        <v>5770</v>
      </c>
      <c r="C266" s="67" t="s">
        <v>5593</v>
      </c>
      <c r="D266" s="257">
        <v>7.8160905999999999</v>
      </c>
      <c r="E266" s="261">
        <v>42.926518518518513</v>
      </c>
      <c r="F266" s="117">
        <v>169.91446999999999</v>
      </c>
      <c r="G266" s="257">
        <v>2.212902036761899</v>
      </c>
      <c r="I266" s="347">
        <v>2.2301666999999998</v>
      </c>
      <c r="J266" s="257"/>
      <c r="K266" s="257"/>
      <c r="L266" s="257"/>
      <c r="M266" s="257"/>
      <c r="N266" s="257"/>
      <c r="O266" s="257"/>
    </row>
    <row r="267" spans="1:15" s="25" customFormat="1" hidden="1" x14ac:dyDescent="0.25">
      <c r="A267" s="52"/>
      <c r="B267" s="62" t="s">
        <v>5770</v>
      </c>
      <c r="C267" s="67" t="s">
        <v>5594</v>
      </c>
      <c r="D267" s="257">
        <v>0.86701242999999995</v>
      </c>
      <c r="E267" s="261">
        <v>2.5910360740740739</v>
      </c>
      <c r="F267" s="117">
        <v>58.641210999999998</v>
      </c>
      <c r="G267" s="257">
        <v>0.41654002706839199</v>
      </c>
      <c r="I267" s="347">
        <v>2.4749308000000001</v>
      </c>
      <c r="J267" s="257"/>
      <c r="K267" s="257"/>
      <c r="L267" s="257"/>
      <c r="M267" s="257"/>
      <c r="N267" s="257"/>
      <c r="O267" s="257"/>
    </row>
    <row r="268" spans="1:15" s="25" customFormat="1" hidden="1" x14ac:dyDescent="0.25">
      <c r="A268" s="52"/>
      <c r="B268" s="62" t="s">
        <v>5770</v>
      </c>
      <c r="C268" s="67" t="s">
        <v>5595</v>
      </c>
      <c r="D268" s="257">
        <v>19.305415</v>
      </c>
      <c r="E268" s="261">
        <v>7.6145637037037028</v>
      </c>
      <c r="F268" s="117">
        <v>150.62309999999999</v>
      </c>
      <c r="G268" s="257">
        <v>13.687900744842999</v>
      </c>
      <c r="I268" s="347">
        <v>10.175798</v>
      </c>
      <c r="J268" s="257"/>
      <c r="K268" s="257"/>
      <c r="L268" s="257"/>
      <c r="M268" s="257"/>
      <c r="N268" s="257"/>
      <c r="O268" s="257"/>
    </row>
    <row r="269" spans="1:15" s="25" customFormat="1" hidden="1" x14ac:dyDescent="0.25">
      <c r="A269" s="62"/>
      <c r="B269" s="62" t="s">
        <v>5770</v>
      </c>
      <c r="C269" s="67" t="s">
        <v>7048</v>
      </c>
      <c r="D269" s="257">
        <v>22.159298</v>
      </c>
      <c r="E269" s="261">
        <v>10.856763703703702</v>
      </c>
      <c r="F269" s="117">
        <v>187.22169</v>
      </c>
      <c r="G269" s="257">
        <v>3.4640752778122001</v>
      </c>
      <c r="I269" s="347">
        <v>12.815123</v>
      </c>
      <c r="J269" s="257"/>
      <c r="K269" s="257"/>
      <c r="L269" s="257"/>
      <c r="M269" s="257"/>
      <c r="N269" s="257"/>
      <c r="O269" s="257"/>
    </row>
    <row r="270" spans="1:15" s="25" customFormat="1" hidden="1" x14ac:dyDescent="0.25">
      <c r="A270" s="52"/>
      <c r="B270" s="62" t="s">
        <v>5770</v>
      </c>
      <c r="C270" s="67" t="s">
        <v>7039</v>
      </c>
      <c r="D270" s="257">
        <v>0.27645328000000002</v>
      </c>
      <c r="E270" s="261">
        <v>1.6858784444444443</v>
      </c>
      <c r="F270" s="117">
        <v>14.551095</v>
      </c>
      <c r="G270" s="257">
        <v>0.11543950860657001</v>
      </c>
      <c r="I270" s="347">
        <v>0.15482905999999999</v>
      </c>
      <c r="J270" s="257"/>
      <c r="K270" s="257"/>
      <c r="L270" s="257"/>
      <c r="M270" s="257"/>
      <c r="N270" s="257"/>
      <c r="O270" s="257"/>
    </row>
    <row r="271" spans="1:15" s="25" customFormat="1" hidden="1" x14ac:dyDescent="0.25">
      <c r="A271" s="52"/>
      <c r="B271" s="62" t="s">
        <v>5770</v>
      </c>
      <c r="C271" s="67" t="s">
        <v>5596</v>
      </c>
      <c r="D271" s="257">
        <v>15.594445</v>
      </c>
      <c r="E271" s="261">
        <v>8.1054985185185178</v>
      </c>
      <c r="F271" s="117">
        <v>135.42051000000001</v>
      </c>
      <c r="G271" s="257">
        <v>2.4594845308564004</v>
      </c>
      <c r="I271" s="347">
        <v>9.0170350999999993</v>
      </c>
      <c r="J271" s="257"/>
      <c r="K271" s="257"/>
      <c r="L271" s="257"/>
      <c r="M271" s="257"/>
      <c r="N271" s="257"/>
      <c r="O271" s="257"/>
    </row>
    <row r="272" spans="1:15" s="25" customFormat="1" hidden="1" x14ac:dyDescent="0.25">
      <c r="A272" s="52"/>
      <c r="B272" s="62" t="s">
        <v>5770</v>
      </c>
      <c r="C272" s="67" t="s">
        <v>5597</v>
      </c>
      <c r="D272" s="257">
        <v>54424.703999999998</v>
      </c>
      <c r="E272" s="261">
        <v>9724.0214814814808</v>
      </c>
      <c r="F272" s="117">
        <v>181513.71</v>
      </c>
      <c r="G272" s="257">
        <v>7494.7669149292997</v>
      </c>
      <c r="I272" s="347">
        <v>43359.392</v>
      </c>
      <c r="J272" s="257"/>
      <c r="K272" s="257"/>
      <c r="L272" s="257"/>
      <c r="M272" s="257"/>
      <c r="N272" s="257"/>
      <c r="O272" s="257"/>
    </row>
    <row r="273" spans="1:15" s="25" customFormat="1" hidden="1" x14ac:dyDescent="0.25">
      <c r="A273" s="52"/>
      <c r="B273" s="62" t="s">
        <v>5770</v>
      </c>
      <c r="C273" s="67" t="s">
        <v>7049</v>
      </c>
      <c r="D273" s="257">
        <v>72207.392000000007</v>
      </c>
      <c r="E273" s="261">
        <v>9722.6074074074058</v>
      </c>
      <c r="F273" s="117">
        <v>176650.1</v>
      </c>
      <c r="G273" s="257">
        <v>9908.1992650269003</v>
      </c>
      <c r="I273" s="347">
        <v>77.008882</v>
      </c>
      <c r="J273" s="257"/>
      <c r="K273" s="257"/>
      <c r="L273" s="257"/>
      <c r="M273" s="257"/>
      <c r="N273" s="257"/>
      <c r="O273" s="257"/>
    </row>
    <row r="274" spans="1:15" s="25" customFormat="1" hidden="1" x14ac:dyDescent="0.25">
      <c r="A274" s="52"/>
      <c r="B274" s="62" t="s">
        <v>5770</v>
      </c>
      <c r="C274" s="67" t="s">
        <v>7040</v>
      </c>
      <c r="D274" s="257">
        <v>141.45662999999999</v>
      </c>
      <c r="E274" s="261">
        <v>757.83770370370371</v>
      </c>
      <c r="F274" s="117">
        <v>14244.535</v>
      </c>
      <c r="G274" s="257">
        <v>69.232295871973008</v>
      </c>
      <c r="I274" s="347">
        <v>30685.786</v>
      </c>
      <c r="J274" s="257"/>
      <c r="K274" s="257"/>
      <c r="L274" s="257"/>
      <c r="M274" s="257"/>
      <c r="N274" s="257"/>
      <c r="O274" s="257"/>
    </row>
    <row r="275" spans="1:15" s="25" customFormat="1" hidden="1" x14ac:dyDescent="0.25">
      <c r="A275" s="52"/>
      <c r="B275" s="62" t="s">
        <v>5770</v>
      </c>
      <c r="C275" s="67" t="s">
        <v>5598</v>
      </c>
      <c r="D275" s="257">
        <v>47814.404999999999</v>
      </c>
      <c r="E275" s="261">
        <v>14805.77185185185</v>
      </c>
      <c r="F275" s="117">
        <v>287794.88</v>
      </c>
      <c r="G275" s="257">
        <v>5866.4971694062997</v>
      </c>
      <c r="I275" s="347">
        <v>64519.184000000001</v>
      </c>
      <c r="J275" s="257"/>
      <c r="K275" s="257"/>
      <c r="L275" s="257"/>
      <c r="M275" s="257"/>
      <c r="N275" s="257"/>
      <c r="O275" s="257"/>
    </row>
    <row r="276" spans="1:15" s="25" customFormat="1" hidden="1" x14ac:dyDescent="0.25">
      <c r="A276" s="52"/>
      <c r="B276" s="62" t="s">
        <v>5770</v>
      </c>
      <c r="C276" s="67" t="s">
        <v>7050</v>
      </c>
      <c r="D276" s="257">
        <v>114121.09</v>
      </c>
      <c r="E276" s="261">
        <v>14467.80148148148</v>
      </c>
      <c r="F276" s="117">
        <v>262864.64000000001</v>
      </c>
      <c r="G276" s="257">
        <v>14824.915011613501</v>
      </c>
      <c r="I276" s="347">
        <v>76.994550000000004</v>
      </c>
      <c r="J276" s="257"/>
      <c r="K276" s="257"/>
      <c r="L276" s="257"/>
      <c r="M276" s="257"/>
      <c r="N276" s="257"/>
      <c r="O276" s="257"/>
    </row>
    <row r="277" spans="1:15" s="25" customFormat="1" hidden="1" x14ac:dyDescent="0.25">
      <c r="A277" s="52"/>
      <c r="B277" s="62" t="s">
        <v>5770</v>
      </c>
      <c r="C277" s="67" t="s">
        <v>7041</v>
      </c>
      <c r="D277" s="257">
        <v>141.4308</v>
      </c>
      <c r="E277" s="261">
        <v>757.69903703703699</v>
      </c>
      <c r="F277" s="117">
        <v>14241.896000000001</v>
      </c>
      <c r="G277" s="257">
        <v>69.219624677206994</v>
      </c>
      <c r="I277" s="347">
        <v>17164.234</v>
      </c>
      <c r="J277" s="257"/>
      <c r="K277" s="257"/>
      <c r="L277" s="257"/>
      <c r="M277" s="257"/>
      <c r="N277" s="257"/>
      <c r="O277" s="257"/>
    </row>
    <row r="278" spans="1:15" s="25" customFormat="1" hidden="1" x14ac:dyDescent="0.25">
      <c r="A278" s="52"/>
      <c r="B278" s="62" t="s">
        <v>5770</v>
      </c>
      <c r="C278" s="67" t="s">
        <v>5599</v>
      </c>
      <c r="D278" s="257">
        <v>85370.410999999993</v>
      </c>
      <c r="E278" s="261">
        <v>28974.444444444445</v>
      </c>
      <c r="F278" s="117">
        <v>562193.02</v>
      </c>
      <c r="G278" s="257">
        <v>11856.181469774299</v>
      </c>
      <c r="I278" s="347">
        <v>141353.15</v>
      </c>
      <c r="J278" s="257"/>
      <c r="K278" s="257"/>
      <c r="L278" s="257"/>
      <c r="M278" s="257"/>
      <c r="N278" s="257"/>
      <c r="O278" s="257"/>
    </row>
    <row r="279" spans="1:15" s="25" customFormat="1" hidden="1" x14ac:dyDescent="0.25">
      <c r="A279" s="52"/>
      <c r="B279" s="62" t="s">
        <v>5770</v>
      </c>
      <c r="C279" s="67" t="s">
        <v>7051</v>
      </c>
      <c r="D279" s="257">
        <v>235788.3</v>
      </c>
      <c r="E279" s="261">
        <v>31689.498518518518</v>
      </c>
      <c r="F279" s="117">
        <v>575750.38</v>
      </c>
      <c r="G279" s="257">
        <v>32303.4965509961</v>
      </c>
      <c r="I279" s="347">
        <v>77.608232999999998</v>
      </c>
      <c r="J279" s="257"/>
      <c r="K279" s="257"/>
      <c r="L279" s="257"/>
      <c r="M279" s="257"/>
      <c r="N279" s="257"/>
      <c r="O279" s="257"/>
    </row>
    <row r="280" spans="1:15" s="25" customFormat="1" hidden="1" x14ac:dyDescent="0.25">
      <c r="A280" s="52"/>
      <c r="B280" s="62" t="s">
        <v>5770</v>
      </c>
      <c r="C280" s="67" t="s">
        <v>7042</v>
      </c>
      <c r="D280" s="257">
        <v>142.55723</v>
      </c>
      <c r="E280" s="261">
        <v>763.73229629629623</v>
      </c>
      <c r="F280" s="117">
        <v>14355.491</v>
      </c>
      <c r="G280" s="257">
        <v>69.771277207465999</v>
      </c>
      <c r="I280" s="347">
        <v>36354.442999999999</v>
      </c>
      <c r="J280" s="257"/>
      <c r="K280" s="257"/>
      <c r="L280" s="257"/>
      <c r="M280" s="257"/>
      <c r="N280" s="257"/>
      <c r="O280" s="257"/>
    </row>
    <row r="281" spans="1:15" s="25" customFormat="1" hidden="1" x14ac:dyDescent="0.25">
      <c r="A281" s="52"/>
      <c r="B281" s="62" t="s">
        <v>5770</v>
      </c>
      <c r="C281" s="67" t="s">
        <v>5600</v>
      </c>
      <c r="D281" s="257">
        <v>2.1999143000000001</v>
      </c>
      <c r="E281" s="261">
        <v>11.069544444444443</v>
      </c>
      <c r="F281" s="117">
        <v>236.95988</v>
      </c>
      <c r="G281" s="257">
        <v>0.94449574331521902</v>
      </c>
      <c r="I281" s="347">
        <v>1.0222507000000001</v>
      </c>
      <c r="J281" s="257"/>
      <c r="K281" s="257"/>
      <c r="L281" s="257"/>
      <c r="M281" s="257"/>
      <c r="N281" s="257"/>
      <c r="O281" s="257"/>
    </row>
    <row r="282" spans="1:15" s="25" customFormat="1" hidden="1" x14ac:dyDescent="0.25">
      <c r="A282" s="52"/>
      <c r="B282" s="62" t="s">
        <v>5770</v>
      </c>
      <c r="C282" s="67" t="s">
        <v>5601</v>
      </c>
      <c r="D282" s="257">
        <v>222.36554000000001</v>
      </c>
      <c r="E282" s="261">
        <v>100.50818518518518</v>
      </c>
      <c r="F282" s="117">
        <v>1480.2016000000001</v>
      </c>
      <c r="G282" s="257">
        <v>36.200032245662001</v>
      </c>
      <c r="I282" s="347">
        <v>103.69949</v>
      </c>
      <c r="J282" s="257"/>
      <c r="K282" s="257"/>
      <c r="L282" s="257"/>
      <c r="M282" s="257"/>
      <c r="N282" s="257"/>
      <c r="O282" s="257"/>
    </row>
    <row r="283" spans="1:15" s="25" customFormat="1" hidden="1" x14ac:dyDescent="0.25">
      <c r="A283" s="52"/>
      <c r="B283" s="62" t="s">
        <v>5770</v>
      </c>
      <c r="C283" s="67" t="s">
        <v>4393</v>
      </c>
      <c r="D283" s="257">
        <v>207.25564</v>
      </c>
      <c r="E283" s="261">
        <v>259.57939259259263</v>
      </c>
      <c r="F283" s="117">
        <v>4358.4141</v>
      </c>
      <c r="G283" s="257">
        <v>31.937754198916601</v>
      </c>
      <c r="I283" s="347">
        <v>41.358601</v>
      </c>
      <c r="J283" s="257"/>
      <c r="K283" s="257"/>
      <c r="L283" s="257"/>
      <c r="M283" s="257"/>
      <c r="N283" s="257"/>
      <c r="O283" s="257"/>
    </row>
    <row r="284" spans="1:15" s="25" customFormat="1" hidden="1" x14ac:dyDescent="0.25">
      <c r="A284" s="52"/>
      <c r="B284" s="62" t="s">
        <v>5770</v>
      </c>
      <c r="C284" s="67" t="s">
        <v>4394</v>
      </c>
      <c r="D284" s="257">
        <v>18.358174000000002</v>
      </c>
      <c r="E284" s="261">
        <v>7.5059444444444443</v>
      </c>
      <c r="F284" s="117">
        <v>157.13480000000001</v>
      </c>
      <c r="G284" s="257">
        <v>3.8462651058793003</v>
      </c>
      <c r="I284" s="347">
        <v>22.940038000000001</v>
      </c>
      <c r="J284" s="257"/>
      <c r="K284" s="257"/>
      <c r="L284" s="257"/>
      <c r="M284" s="257"/>
      <c r="N284" s="257"/>
      <c r="O284" s="257"/>
    </row>
    <row r="285" spans="1:15" s="25" customFormat="1" hidden="1" x14ac:dyDescent="0.25">
      <c r="A285" s="52"/>
      <c r="B285" s="62" t="s">
        <v>5770</v>
      </c>
      <c r="C285" s="67" t="s">
        <v>4395</v>
      </c>
      <c r="D285" s="257">
        <v>17.207274999999999</v>
      </c>
      <c r="E285" s="261">
        <v>17.102968888888888</v>
      </c>
      <c r="F285" s="117">
        <v>320.68937</v>
      </c>
      <c r="G285" s="257">
        <v>3.7826066254253501</v>
      </c>
      <c r="I285" s="347">
        <v>3.7595374000000001</v>
      </c>
      <c r="J285" s="257"/>
      <c r="K285" s="257"/>
      <c r="L285" s="257"/>
      <c r="M285" s="257"/>
      <c r="N285" s="257"/>
      <c r="O285" s="257"/>
    </row>
    <row r="286" spans="1:15" s="25" customFormat="1" hidden="1" x14ac:dyDescent="0.25">
      <c r="A286" s="52"/>
      <c r="B286" s="62" t="s">
        <v>5770</v>
      </c>
      <c r="C286" s="67" t="s">
        <v>7052</v>
      </c>
      <c r="D286" s="257">
        <v>27.823761000000001</v>
      </c>
      <c r="E286" s="261">
        <v>95.167125925925916</v>
      </c>
      <c r="F286" s="117">
        <v>2044.2238</v>
      </c>
      <c r="G286" s="257">
        <v>8.0905021069548297</v>
      </c>
      <c r="I286" s="347">
        <v>8.6714991999999995</v>
      </c>
      <c r="J286" s="257"/>
      <c r="K286" s="257"/>
      <c r="L286" s="257"/>
      <c r="M286" s="257"/>
      <c r="N286" s="257"/>
      <c r="O286" s="257"/>
    </row>
    <row r="287" spans="1:15" s="25" customFormat="1" hidden="1" x14ac:dyDescent="0.25">
      <c r="A287" s="52"/>
      <c r="B287" s="62" t="s">
        <v>5770</v>
      </c>
      <c r="C287" s="67" t="s">
        <v>7043</v>
      </c>
      <c r="D287" s="257">
        <v>3.0143977</v>
      </c>
      <c r="E287" s="261">
        <v>16.928416296296298</v>
      </c>
      <c r="F287" s="117">
        <v>363.80104</v>
      </c>
      <c r="G287" s="257">
        <v>1.4383636029489439</v>
      </c>
      <c r="I287" s="347">
        <v>1.5393222</v>
      </c>
      <c r="J287" s="257"/>
      <c r="K287" s="257"/>
      <c r="L287" s="257"/>
      <c r="M287" s="257"/>
      <c r="N287" s="257"/>
      <c r="O287" s="257"/>
    </row>
    <row r="288" spans="1:15" s="25" customFormat="1" hidden="1" x14ac:dyDescent="0.25">
      <c r="A288" s="52"/>
      <c r="B288" s="62" t="s">
        <v>5770</v>
      </c>
      <c r="C288" s="67" t="s">
        <v>4396</v>
      </c>
      <c r="D288" s="257">
        <v>20.380952000000001</v>
      </c>
      <c r="E288" s="261">
        <v>71.695515555555545</v>
      </c>
      <c r="F288" s="117">
        <v>1540.0969</v>
      </c>
      <c r="G288" s="257">
        <v>6.0948604417294412</v>
      </c>
      <c r="I288" s="347">
        <v>6.5318461000000001</v>
      </c>
      <c r="J288" s="257"/>
      <c r="K288" s="257"/>
      <c r="L288" s="257"/>
      <c r="M288" s="257"/>
      <c r="N288" s="257"/>
      <c r="O288" s="257"/>
    </row>
    <row r="289" spans="1:15" s="25" customFormat="1" hidden="1" x14ac:dyDescent="0.25">
      <c r="A289" s="52"/>
      <c r="B289" s="62" t="s">
        <v>5770</v>
      </c>
      <c r="C289" s="67" t="s">
        <v>4397</v>
      </c>
      <c r="D289" s="257">
        <v>7.2180116999999999</v>
      </c>
      <c r="E289" s="261">
        <v>39.767317037037039</v>
      </c>
      <c r="F289" s="117">
        <v>853.23333000000002</v>
      </c>
      <c r="G289" s="257">
        <v>3.3851944006982286</v>
      </c>
      <c r="I289" s="347">
        <v>3.6422200999999998</v>
      </c>
      <c r="J289" s="257"/>
      <c r="K289" s="257"/>
      <c r="L289" s="257"/>
      <c r="M289" s="257"/>
      <c r="N289" s="257"/>
      <c r="O289" s="257"/>
    </row>
    <row r="290" spans="1:15" s="25" customFormat="1" hidden="1" x14ac:dyDescent="0.25">
      <c r="A290" s="52"/>
      <c r="B290" s="62" t="s">
        <v>5770</v>
      </c>
      <c r="C290" s="67" t="s">
        <v>4398</v>
      </c>
      <c r="D290" s="257">
        <v>40.982500000000002</v>
      </c>
      <c r="E290" s="261">
        <v>69.50553851851852</v>
      </c>
      <c r="F290" s="117">
        <v>1492.7446</v>
      </c>
      <c r="G290" s="257">
        <v>5.9110256876903797</v>
      </c>
      <c r="I290" s="347">
        <v>6.3425161000000001</v>
      </c>
      <c r="J290" s="256"/>
      <c r="K290" s="256"/>
      <c r="L290" s="256"/>
      <c r="M290" s="256"/>
      <c r="N290" s="256"/>
      <c r="O290" s="256"/>
    </row>
    <row r="291" spans="1:15" s="25" customFormat="1" hidden="1" x14ac:dyDescent="0.25">
      <c r="A291" s="52"/>
      <c r="B291" s="62" t="s">
        <v>5770</v>
      </c>
      <c r="C291" s="67" t="s">
        <v>7053</v>
      </c>
      <c r="D291" s="257">
        <v>2.6641807000000002</v>
      </c>
      <c r="E291" s="261">
        <v>3.375401259259259</v>
      </c>
      <c r="F291" s="117">
        <v>56.055712999999997</v>
      </c>
      <c r="G291" s="257">
        <v>0.52712316968758999</v>
      </c>
      <c r="I291" s="347">
        <v>1.0574751</v>
      </c>
      <c r="J291" s="257"/>
      <c r="K291" s="257"/>
      <c r="L291" s="257"/>
      <c r="M291" s="257"/>
      <c r="N291" s="257"/>
      <c r="O291" s="257"/>
    </row>
    <row r="292" spans="1:15" s="25" customFormat="1" hidden="1" x14ac:dyDescent="0.25">
      <c r="A292" s="52"/>
      <c r="B292" s="62" t="s">
        <v>5770</v>
      </c>
      <c r="C292" s="67" t="s">
        <v>7044</v>
      </c>
      <c r="D292" s="257">
        <v>0.17247156999999999</v>
      </c>
      <c r="E292" s="261">
        <v>0.89528688888888885</v>
      </c>
      <c r="F292" s="117">
        <v>18.778213999999998</v>
      </c>
      <c r="G292" s="257">
        <v>7.6687484423076019E-2</v>
      </c>
      <c r="I292" s="347">
        <v>8.2215685999999996E-2</v>
      </c>
      <c r="J292" s="257"/>
      <c r="K292" s="257"/>
      <c r="L292" s="257"/>
      <c r="M292" s="257"/>
      <c r="N292" s="257"/>
      <c r="O292" s="257"/>
    </row>
    <row r="293" spans="1:15" s="25" customFormat="1" x14ac:dyDescent="0.25">
      <c r="A293" s="135">
        <v>1</v>
      </c>
      <c r="B293" s="62" t="s">
        <v>5770</v>
      </c>
      <c r="C293" s="67" t="s">
        <v>4399</v>
      </c>
      <c r="D293" s="257">
        <v>1.916668</v>
      </c>
      <c r="E293" s="261">
        <v>2.6313669629629626</v>
      </c>
      <c r="F293" s="117">
        <v>44.872463000000003</v>
      </c>
      <c r="G293" s="257">
        <v>0.39199246471164995</v>
      </c>
      <c r="I293" s="347">
        <v>0.76489724999999997</v>
      </c>
      <c r="J293" s="257"/>
      <c r="K293" s="257"/>
      <c r="L293" s="257"/>
      <c r="M293" s="257"/>
      <c r="N293" s="257"/>
      <c r="O293" s="257"/>
    </row>
    <row r="294" spans="1:15" s="25" customFormat="1" hidden="1" x14ac:dyDescent="0.25">
      <c r="A294" s="129" t="s">
        <v>26</v>
      </c>
      <c r="B294" s="129"/>
      <c r="C294" s="62"/>
      <c r="D294" s="256"/>
      <c r="E294" s="256"/>
      <c r="F294" s="97"/>
      <c r="G294" s="259"/>
      <c r="I294" s="258"/>
      <c r="J294" s="257"/>
      <c r="K294" s="257"/>
      <c r="L294" s="257"/>
      <c r="M294" s="257"/>
      <c r="N294" s="257"/>
      <c r="O294" s="257"/>
    </row>
    <row r="295" spans="1:15" s="25" customFormat="1" hidden="1" x14ac:dyDescent="0.25">
      <c r="A295" s="52"/>
      <c r="B295" s="62" t="s">
        <v>5770</v>
      </c>
      <c r="C295" s="67" t="s">
        <v>4401</v>
      </c>
      <c r="D295" s="257">
        <v>2.7484986</v>
      </c>
      <c r="E295" s="261">
        <v>8.4335333333333331</v>
      </c>
      <c r="F295" s="117">
        <v>134.49588</v>
      </c>
      <c r="G295" s="257">
        <v>0.76003761038592998</v>
      </c>
      <c r="I295" s="258"/>
      <c r="J295" s="257"/>
      <c r="K295" s="257"/>
      <c r="L295" s="257"/>
      <c r="M295" s="257"/>
      <c r="N295" s="257"/>
      <c r="O295" s="257"/>
    </row>
    <row r="296" spans="1:15" s="25" customFormat="1" hidden="1" x14ac:dyDescent="0.25">
      <c r="A296" s="52"/>
      <c r="B296" s="62" t="s">
        <v>5770</v>
      </c>
      <c r="C296" s="67" t="s">
        <v>4402</v>
      </c>
      <c r="D296" s="257">
        <v>2.7843431000000001</v>
      </c>
      <c r="E296" s="261">
        <v>8.3764955555555556</v>
      </c>
      <c r="F296" s="117">
        <v>130.79962</v>
      </c>
      <c r="G296" s="257">
        <v>0.77436341197063008</v>
      </c>
      <c r="I296" s="258"/>
      <c r="J296" s="257"/>
      <c r="K296" s="257"/>
      <c r="L296" s="257"/>
      <c r="M296" s="257"/>
      <c r="N296" s="257"/>
      <c r="O296" s="257"/>
    </row>
    <row r="297" spans="1:15" s="25" customFormat="1" hidden="1" x14ac:dyDescent="0.25">
      <c r="A297" s="52"/>
      <c r="B297" s="62" t="s">
        <v>5770</v>
      </c>
      <c r="C297" s="67" t="s">
        <v>4403</v>
      </c>
      <c r="D297" s="257">
        <v>2.8339238999999998</v>
      </c>
      <c r="E297" s="261">
        <v>8.6369955555555542</v>
      </c>
      <c r="F297" s="117">
        <v>130.27342999999999</v>
      </c>
      <c r="G297" s="257">
        <v>0.78677040152955002</v>
      </c>
      <c r="I297" s="258"/>
      <c r="J297" s="257"/>
      <c r="K297" s="257"/>
      <c r="L297" s="257"/>
      <c r="M297" s="257"/>
      <c r="N297" s="257"/>
      <c r="O297" s="257"/>
    </row>
    <row r="298" spans="1:15" s="25" customFormat="1" hidden="1" x14ac:dyDescent="0.25">
      <c r="A298" s="52"/>
      <c r="B298" s="62" t="s">
        <v>5770</v>
      </c>
      <c r="C298" s="67" t="s">
        <v>4404</v>
      </c>
      <c r="D298" s="257">
        <v>2.8700629000000002</v>
      </c>
      <c r="E298" s="261">
        <v>8.5483822222222212</v>
      </c>
      <c r="F298" s="117">
        <v>130.58117999999999</v>
      </c>
      <c r="G298" s="257">
        <v>0.79502611390419997</v>
      </c>
      <c r="I298" s="258"/>
      <c r="J298" s="257"/>
      <c r="K298" s="257"/>
      <c r="L298" s="257"/>
      <c r="M298" s="257"/>
      <c r="N298" s="257"/>
      <c r="O298" s="257"/>
    </row>
    <row r="299" spans="1:15" s="25" customFormat="1" hidden="1" x14ac:dyDescent="0.25">
      <c r="A299" s="52"/>
      <c r="B299" s="62" t="s">
        <v>5770</v>
      </c>
      <c r="C299" s="67" t="s">
        <v>4405</v>
      </c>
      <c r="D299" s="257">
        <v>2.7523433000000002</v>
      </c>
      <c r="E299" s="261">
        <v>8.2643948148148141</v>
      </c>
      <c r="F299" s="117">
        <v>132.24055000000001</v>
      </c>
      <c r="G299" s="257">
        <v>0.76406625215244994</v>
      </c>
      <c r="I299" s="258"/>
      <c r="J299" s="257"/>
      <c r="K299" s="257"/>
      <c r="L299" s="257"/>
      <c r="M299" s="257"/>
      <c r="N299" s="257"/>
      <c r="O299" s="257"/>
    </row>
    <row r="300" spans="1:15" s="25" customFormat="1" hidden="1" x14ac:dyDescent="0.25">
      <c r="A300" s="52"/>
      <c r="B300" s="62" t="s">
        <v>5770</v>
      </c>
      <c r="C300" s="67" t="s">
        <v>4406</v>
      </c>
      <c r="D300" s="257">
        <v>2.7991744999999999</v>
      </c>
      <c r="E300" s="261">
        <v>8.7784629629629638</v>
      </c>
      <c r="F300" s="117">
        <v>134.85006999999999</v>
      </c>
      <c r="G300" s="257">
        <v>0.77456626091266001</v>
      </c>
      <c r="I300" s="258"/>
      <c r="J300" s="257"/>
      <c r="K300" s="257"/>
      <c r="L300" s="257"/>
      <c r="M300" s="257"/>
      <c r="N300" s="257"/>
      <c r="O300" s="257"/>
    </row>
    <row r="301" spans="1:15" s="25" customFormat="1" hidden="1" x14ac:dyDescent="0.25">
      <c r="A301" s="52"/>
      <c r="B301" s="62" t="s">
        <v>5770</v>
      </c>
      <c r="C301" s="67" t="s">
        <v>4407</v>
      </c>
      <c r="D301" s="257">
        <v>2.8377211</v>
      </c>
      <c r="E301" s="261">
        <v>9.2625777777777767</v>
      </c>
      <c r="F301" s="117">
        <v>132.03244000000001</v>
      </c>
      <c r="G301" s="257">
        <v>0.78404412526433997</v>
      </c>
      <c r="I301" s="258"/>
      <c r="J301" s="257"/>
      <c r="K301" s="257"/>
      <c r="L301" s="257"/>
      <c r="M301" s="257"/>
      <c r="N301" s="257"/>
      <c r="O301" s="257"/>
    </row>
    <row r="302" spans="1:15" s="25" customFormat="1" hidden="1" x14ac:dyDescent="0.25">
      <c r="A302" s="52"/>
      <c r="B302" s="62" t="s">
        <v>5770</v>
      </c>
      <c r="C302" s="67" t="s">
        <v>4408</v>
      </c>
      <c r="D302" s="257">
        <v>2.9690143</v>
      </c>
      <c r="E302" s="261">
        <v>9.9623474074074068</v>
      </c>
      <c r="F302" s="117">
        <v>135.78630000000001</v>
      </c>
      <c r="G302" s="257">
        <v>0.82404252561113989</v>
      </c>
      <c r="I302" s="258"/>
      <c r="J302" s="257"/>
      <c r="K302" s="257"/>
      <c r="L302" s="257"/>
      <c r="M302" s="257"/>
      <c r="N302" s="257"/>
      <c r="O302" s="257"/>
    </row>
    <row r="303" spans="1:15" s="25" customFormat="1" hidden="1" x14ac:dyDescent="0.25">
      <c r="A303" s="52"/>
      <c r="B303" s="62" t="s">
        <v>5770</v>
      </c>
      <c r="C303" s="67" t="s">
        <v>4409</v>
      </c>
      <c r="D303" s="257">
        <v>3.2218138000000001</v>
      </c>
      <c r="E303" s="261">
        <v>11.049000740740739</v>
      </c>
      <c r="F303" s="117">
        <v>153.49464</v>
      </c>
      <c r="G303" s="257">
        <v>0.91030711878393999</v>
      </c>
      <c r="I303" s="258"/>
      <c r="J303" s="257"/>
      <c r="K303" s="257"/>
      <c r="L303" s="257"/>
      <c r="M303" s="257"/>
      <c r="N303" s="257"/>
      <c r="O303" s="257"/>
    </row>
    <row r="304" spans="1:15" s="25" customFormat="1" hidden="1" x14ac:dyDescent="0.25">
      <c r="A304" s="52"/>
      <c r="B304" s="62" t="s">
        <v>5770</v>
      </c>
      <c r="C304" s="67" t="s">
        <v>4410</v>
      </c>
      <c r="D304" s="257">
        <v>2.7750640999999998</v>
      </c>
      <c r="E304" s="261">
        <v>8.6589429629629624</v>
      </c>
      <c r="F304" s="117">
        <v>135.42563999999999</v>
      </c>
      <c r="G304" s="257">
        <v>0.77004600527148004</v>
      </c>
      <c r="I304" s="258"/>
      <c r="J304" s="257"/>
      <c r="K304" s="257"/>
      <c r="L304" s="257"/>
      <c r="M304" s="257"/>
      <c r="N304" s="257"/>
      <c r="O304" s="257"/>
    </row>
    <row r="305" spans="1:15" s="25" customFormat="1" hidden="1" x14ac:dyDescent="0.25">
      <c r="A305" s="52"/>
      <c r="B305" s="62" t="s">
        <v>5770</v>
      </c>
      <c r="C305" s="67" t="s">
        <v>4411</v>
      </c>
      <c r="D305" s="257">
        <v>2.7296836999999998</v>
      </c>
      <c r="E305" s="261">
        <v>8.3751081481481489</v>
      </c>
      <c r="F305" s="117">
        <v>133.73733999999999</v>
      </c>
      <c r="G305" s="257">
        <v>0.75660263670830008</v>
      </c>
      <c r="I305" s="258"/>
      <c r="J305" s="257"/>
      <c r="K305" s="257"/>
      <c r="L305" s="257"/>
      <c r="M305" s="257"/>
      <c r="N305" s="257"/>
      <c r="O305" s="257"/>
    </row>
    <row r="306" spans="1:15" s="25" customFormat="1" hidden="1" x14ac:dyDescent="0.25">
      <c r="A306" s="52"/>
      <c r="B306" s="62" t="s">
        <v>5770</v>
      </c>
      <c r="C306" s="67" t="s">
        <v>4412</v>
      </c>
      <c r="D306" s="257">
        <v>2.7765966999999998</v>
      </c>
      <c r="E306" s="261">
        <v>8.7083533333333332</v>
      </c>
      <c r="F306" s="117">
        <v>133.93980999999999</v>
      </c>
      <c r="G306" s="257">
        <v>0.77044429133049996</v>
      </c>
      <c r="I306" s="258"/>
      <c r="J306" s="257"/>
      <c r="K306" s="257"/>
      <c r="L306" s="257"/>
      <c r="M306" s="257"/>
      <c r="N306" s="257"/>
      <c r="O306" s="257"/>
    </row>
    <row r="307" spans="1:15" s="25" customFormat="1" hidden="1" x14ac:dyDescent="0.25">
      <c r="A307" s="52"/>
      <c r="B307" s="62" t="s">
        <v>5770</v>
      </c>
      <c r="C307" s="67" t="s">
        <v>4413</v>
      </c>
      <c r="D307" s="257">
        <v>2.7653438000000001</v>
      </c>
      <c r="E307" s="261">
        <v>8.6461170370370368</v>
      </c>
      <c r="F307" s="117">
        <v>135.53208000000001</v>
      </c>
      <c r="G307" s="257">
        <v>0.76940985179814991</v>
      </c>
      <c r="I307" s="258"/>
      <c r="J307" s="257"/>
      <c r="K307" s="257"/>
      <c r="L307" s="257"/>
      <c r="M307" s="257"/>
      <c r="N307" s="257"/>
      <c r="O307" s="257"/>
    </row>
    <row r="308" spans="1:15" s="25" customFormat="1" hidden="1" x14ac:dyDescent="0.25">
      <c r="A308" s="52"/>
      <c r="B308" s="62" t="s">
        <v>5770</v>
      </c>
      <c r="C308" s="67" t="s">
        <v>4414</v>
      </c>
      <c r="D308" s="257">
        <v>2.8408859</v>
      </c>
      <c r="E308" s="261">
        <v>8.8333148148148144</v>
      </c>
      <c r="F308" s="117">
        <v>128.85626999999999</v>
      </c>
      <c r="G308" s="257">
        <v>0.77788935126397996</v>
      </c>
      <c r="I308" s="258"/>
      <c r="J308" s="257"/>
      <c r="K308" s="257"/>
      <c r="L308" s="257"/>
      <c r="M308" s="257"/>
      <c r="N308" s="257"/>
      <c r="O308" s="257"/>
    </row>
    <row r="309" spans="1:15" s="25" customFormat="1" hidden="1" x14ac:dyDescent="0.25">
      <c r="A309" s="52"/>
      <c r="B309" s="62" t="s">
        <v>5770</v>
      </c>
      <c r="C309" s="67" t="s">
        <v>4415</v>
      </c>
      <c r="D309" s="257">
        <v>2.7724253000000001</v>
      </c>
      <c r="E309" s="261">
        <v>8.2002029629629618</v>
      </c>
      <c r="F309" s="117">
        <v>130.02545000000001</v>
      </c>
      <c r="G309" s="257">
        <v>0.76875185947869995</v>
      </c>
      <c r="I309" s="258"/>
      <c r="J309" s="257"/>
      <c r="K309" s="257"/>
      <c r="L309" s="257"/>
      <c r="M309" s="257"/>
      <c r="N309" s="257"/>
      <c r="O309" s="257"/>
    </row>
    <row r="310" spans="1:15" s="25" customFormat="1" hidden="1" x14ac:dyDescent="0.25">
      <c r="A310" s="52"/>
      <c r="B310" s="62" t="s">
        <v>5770</v>
      </c>
      <c r="C310" s="67" t="s">
        <v>4416</v>
      </c>
      <c r="D310" s="257">
        <v>2.8848984999999998</v>
      </c>
      <c r="E310" s="261">
        <v>9.4351562962962969</v>
      </c>
      <c r="F310" s="117">
        <v>135.35921999999999</v>
      </c>
      <c r="G310" s="257">
        <v>0.80137908682379</v>
      </c>
      <c r="I310" s="258"/>
      <c r="J310" s="257"/>
      <c r="K310" s="257"/>
      <c r="L310" s="257"/>
      <c r="M310" s="257"/>
      <c r="N310" s="257"/>
      <c r="O310" s="257"/>
    </row>
    <row r="311" spans="1:15" s="25" customFormat="1" hidden="1" x14ac:dyDescent="0.25">
      <c r="A311" s="52"/>
      <c r="B311" s="62" t="s">
        <v>5770</v>
      </c>
      <c r="C311" s="67" t="s">
        <v>4417</v>
      </c>
      <c r="D311" s="257">
        <v>2.9973804999999998</v>
      </c>
      <c r="E311" s="261">
        <v>9.9296074074074063</v>
      </c>
      <c r="F311" s="117">
        <v>133.05107000000001</v>
      </c>
      <c r="G311" s="257">
        <v>0.83437005511835993</v>
      </c>
      <c r="I311" s="258"/>
      <c r="J311" s="257"/>
      <c r="K311" s="257"/>
      <c r="L311" s="257"/>
      <c r="M311" s="257"/>
      <c r="N311" s="257"/>
      <c r="O311" s="257"/>
    </row>
    <row r="312" spans="1:15" s="25" customFormat="1" hidden="1" x14ac:dyDescent="0.25">
      <c r="A312" s="52"/>
      <c r="B312" s="62" t="s">
        <v>5770</v>
      </c>
      <c r="C312" s="67" t="s">
        <v>4418</v>
      </c>
      <c r="D312" s="257">
        <v>2.6716858999999999</v>
      </c>
      <c r="E312" s="261">
        <v>8.6837992592592599</v>
      </c>
      <c r="F312" s="117">
        <v>145.52359999999999</v>
      </c>
      <c r="G312" s="257">
        <v>0.77968821774592012</v>
      </c>
      <c r="I312" s="258"/>
      <c r="J312" s="256"/>
      <c r="K312" s="256"/>
      <c r="L312" s="256"/>
      <c r="M312" s="256"/>
      <c r="N312" s="256"/>
      <c r="O312" s="256"/>
    </row>
    <row r="313" spans="1:15" s="25" customFormat="1" hidden="1" x14ac:dyDescent="0.25">
      <c r="A313" s="52"/>
      <c r="B313" s="62" t="s">
        <v>5770</v>
      </c>
      <c r="C313" s="67" t="s">
        <v>4419</v>
      </c>
      <c r="D313" s="257">
        <v>2.6788932000000001</v>
      </c>
      <c r="E313" s="261">
        <v>8.7178259259259256</v>
      </c>
      <c r="F313" s="117">
        <v>144.80393000000001</v>
      </c>
      <c r="G313" s="257">
        <v>0.78236969565703007</v>
      </c>
      <c r="I313" s="258"/>
      <c r="J313" s="257"/>
      <c r="K313" s="257"/>
      <c r="L313" s="257"/>
      <c r="M313" s="257"/>
      <c r="N313" s="257"/>
      <c r="O313" s="257"/>
    </row>
    <row r="314" spans="1:15" s="25" customFormat="1" hidden="1" x14ac:dyDescent="0.25">
      <c r="A314" s="52"/>
      <c r="B314" s="62" t="s">
        <v>5770</v>
      </c>
      <c r="C314" s="67" t="s">
        <v>4420</v>
      </c>
      <c r="D314" s="257">
        <v>2.7183128000000001</v>
      </c>
      <c r="E314" s="261">
        <v>8.6930696296296297</v>
      </c>
      <c r="F314" s="117">
        <v>141.33795000000001</v>
      </c>
      <c r="G314" s="257">
        <v>0.77549576569236012</v>
      </c>
      <c r="I314" s="258"/>
      <c r="J314" s="257"/>
      <c r="K314" s="257"/>
      <c r="L314" s="257"/>
      <c r="M314" s="257"/>
      <c r="N314" s="257"/>
      <c r="O314" s="257"/>
    </row>
    <row r="315" spans="1:15" s="25" customFormat="1" hidden="1" x14ac:dyDescent="0.25">
      <c r="A315" s="52"/>
      <c r="B315" s="62" t="s">
        <v>5770</v>
      </c>
      <c r="C315" s="67" t="s">
        <v>4421</v>
      </c>
      <c r="D315" s="257">
        <v>2.6933148</v>
      </c>
      <c r="E315" s="261">
        <v>8.3756622222222212</v>
      </c>
      <c r="F315" s="117">
        <v>137.56469999999999</v>
      </c>
      <c r="G315" s="257">
        <v>0.77196064233403994</v>
      </c>
      <c r="I315" s="258"/>
      <c r="J315" s="257"/>
      <c r="K315" s="257"/>
      <c r="L315" s="257"/>
      <c r="M315" s="257"/>
      <c r="N315" s="257"/>
      <c r="O315" s="257"/>
    </row>
    <row r="316" spans="1:15" s="25" customFormat="1" hidden="1" x14ac:dyDescent="0.25">
      <c r="A316" s="129" t="s">
        <v>27</v>
      </c>
      <c r="B316" s="129"/>
      <c r="C316" s="62"/>
      <c r="D316" s="256"/>
      <c r="E316" s="256"/>
      <c r="F316" s="97"/>
      <c r="G316" s="259"/>
      <c r="I316" s="258"/>
      <c r="J316" s="257"/>
      <c r="K316" s="257"/>
      <c r="L316" s="257"/>
      <c r="M316" s="257"/>
      <c r="N316" s="257"/>
      <c r="O316" s="257"/>
    </row>
    <row r="317" spans="1:15" s="25" customFormat="1" hidden="1" x14ac:dyDescent="0.25">
      <c r="A317" s="52"/>
      <c r="B317" s="62" t="s">
        <v>5770</v>
      </c>
      <c r="C317" s="67" t="s">
        <v>4422</v>
      </c>
      <c r="D317" s="257">
        <v>3.2189616999999999</v>
      </c>
      <c r="E317" s="261">
        <v>2.0954154814814814</v>
      </c>
      <c r="F317" s="117">
        <v>36.8003</v>
      </c>
      <c r="G317" s="257">
        <v>0.91914691309170005</v>
      </c>
      <c r="I317" s="241">
        <v>2.1932524</v>
      </c>
      <c r="J317" s="257"/>
      <c r="K317" s="257"/>
      <c r="L317" s="257"/>
      <c r="M317" s="257"/>
      <c r="N317" s="257"/>
      <c r="O317" s="257"/>
    </row>
    <row r="318" spans="1:15" s="25" customFormat="1" hidden="1" x14ac:dyDescent="0.25">
      <c r="A318" s="52"/>
      <c r="B318" s="62" t="s">
        <v>5770</v>
      </c>
      <c r="C318" s="67" t="s">
        <v>4423</v>
      </c>
      <c r="D318" s="257">
        <v>3.4413271999999999</v>
      </c>
      <c r="E318" s="261">
        <v>2.1959236296296294</v>
      </c>
      <c r="F318" s="117">
        <v>38.280501000000001</v>
      </c>
      <c r="G318" s="257">
        <v>0.95534693779470015</v>
      </c>
      <c r="I318" s="241">
        <v>2.2969518999999998</v>
      </c>
      <c r="J318" s="257"/>
      <c r="K318" s="257"/>
      <c r="L318" s="257"/>
      <c r="M318" s="257"/>
      <c r="N318" s="257"/>
      <c r="O318" s="257"/>
    </row>
    <row r="319" spans="1:15" s="25" customFormat="1" hidden="1" x14ac:dyDescent="0.25">
      <c r="A319" s="52"/>
      <c r="B319" s="62" t="s">
        <v>5770</v>
      </c>
      <c r="C319" s="67" t="s">
        <v>4424</v>
      </c>
      <c r="D319" s="257">
        <v>3.2803303000000001</v>
      </c>
      <c r="E319" s="261">
        <v>2.4945707407407407</v>
      </c>
      <c r="F319" s="117">
        <v>43.071722999999999</v>
      </c>
      <c r="G319" s="257">
        <v>0.9202055563739</v>
      </c>
      <c r="I319" s="241">
        <v>2.3405060999999998</v>
      </c>
      <c r="J319" s="257"/>
      <c r="K319" s="257"/>
      <c r="L319" s="257"/>
      <c r="M319" s="257"/>
      <c r="N319" s="257"/>
      <c r="O319" s="257"/>
    </row>
    <row r="320" spans="1:15" s="25" customFormat="1" hidden="1" x14ac:dyDescent="0.25">
      <c r="A320" s="52"/>
      <c r="B320" s="62" t="s">
        <v>5770</v>
      </c>
      <c r="C320" s="67" t="s">
        <v>4425</v>
      </c>
      <c r="D320" s="257">
        <v>4.4015196000000003</v>
      </c>
      <c r="E320" s="261">
        <v>2.692096888888889</v>
      </c>
      <c r="F320" s="117">
        <v>46.591225999999999</v>
      </c>
      <c r="G320" s="257">
        <v>1.0589244809164</v>
      </c>
      <c r="I320" s="241">
        <v>2.8468979999999999</v>
      </c>
      <c r="J320" s="257"/>
      <c r="K320" s="257"/>
      <c r="L320" s="257"/>
      <c r="M320" s="257"/>
      <c r="N320" s="257"/>
      <c r="O320" s="257"/>
    </row>
    <row r="321" spans="1:15" s="25" customFormat="1" hidden="1" x14ac:dyDescent="0.25">
      <c r="A321" s="52"/>
      <c r="B321" s="62" t="s">
        <v>5770</v>
      </c>
      <c r="C321" s="67" t="s">
        <v>4426</v>
      </c>
      <c r="D321" s="257">
        <v>5.1860898999999998</v>
      </c>
      <c r="E321" s="261">
        <v>3.2844206666666662</v>
      </c>
      <c r="F321" s="117">
        <v>56.166370000000001</v>
      </c>
      <c r="G321" s="257">
        <v>1.0909767977229998</v>
      </c>
      <c r="I321" s="241">
        <v>3.1358622999999999</v>
      </c>
      <c r="J321" s="257"/>
      <c r="K321" s="257"/>
      <c r="L321" s="257"/>
      <c r="M321" s="257"/>
      <c r="N321" s="257"/>
      <c r="O321" s="257"/>
    </row>
    <row r="322" spans="1:15" s="25" customFormat="1" hidden="1" x14ac:dyDescent="0.25">
      <c r="A322" s="52"/>
      <c r="B322" s="62" t="s">
        <v>5770</v>
      </c>
      <c r="C322" s="67" t="s">
        <v>4427</v>
      </c>
      <c r="D322" s="257">
        <v>8.6270284999999998</v>
      </c>
      <c r="E322" s="261">
        <v>4.7423745925925926</v>
      </c>
      <c r="F322" s="117">
        <v>80.344221000000005</v>
      </c>
      <c r="G322" s="257">
        <v>1.5881225568069</v>
      </c>
      <c r="I322" s="241">
        <v>5.1883926999999996</v>
      </c>
      <c r="J322" s="257"/>
      <c r="K322" s="257"/>
      <c r="L322" s="257"/>
      <c r="M322" s="257"/>
      <c r="N322" s="257"/>
      <c r="O322" s="257"/>
    </row>
    <row r="323" spans="1:15" s="25" customFormat="1" hidden="1" x14ac:dyDescent="0.25">
      <c r="A323" s="52"/>
      <c r="B323" s="62" t="s">
        <v>5770</v>
      </c>
      <c r="C323" s="67" t="s">
        <v>4428</v>
      </c>
      <c r="D323" s="257">
        <v>4.1529597000000003</v>
      </c>
      <c r="E323" s="261">
        <v>3.0988261481481483</v>
      </c>
      <c r="F323" s="117">
        <v>55.784067</v>
      </c>
      <c r="G323" s="257">
        <v>1.1100795650016799</v>
      </c>
      <c r="I323" s="241">
        <v>2.2960003000000002</v>
      </c>
      <c r="J323" s="257"/>
      <c r="K323" s="257"/>
      <c r="L323" s="257"/>
      <c r="M323" s="257"/>
      <c r="N323" s="257"/>
      <c r="O323" s="257"/>
    </row>
    <row r="324" spans="1:15" s="25" customFormat="1" hidden="1" x14ac:dyDescent="0.25">
      <c r="A324" s="52"/>
      <c r="B324" s="62" t="s">
        <v>5770</v>
      </c>
      <c r="C324" s="67" t="s">
        <v>4429</v>
      </c>
      <c r="D324" s="257">
        <v>4.3380267999999997</v>
      </c>
      <c r="E324" s="261">
        <v>3.2960197037037036</v>
      </c>
      <c r="F324" s="117">
        <v>59.511425000000003</v>
      </c>
      <c r="G324" s="257">
        <v>1.1482236785990199</v>
      </c>
      <c r="I324" s="241">
        <v>2.3185552</v>
      </c>
      <c r="J324" s="257"/>
      <c r="K324" s="257"/>
      <c r="L324" s="257"/>
      <c r="M324" s="257"/>
      <c r="N324" s="257"/>
      <c r="O324" s="257"/>
    </row>
    <row r="325" spans="1:15" s="25" customFormat="1" hidden="1" x14ac:dyDescent="0.25">
      <c r="A325" s="52"/>
      <c r="B325" s="62" t="s">
        <v>5770</v>
      </c>
      <c r="C325" s="67" t="s">
        <v>4430</v>
      </c>
      <c r="D325" s="257">
        <v>3.0236176000000001</v>
      </c>
      <c r="E325" s="261">
        <v>2.1758082222222219</v>
      </c>
      <c r="F325" s="117">
        <v>38.011124000000002</v>
      </c>
      <c r="G325" s="257">
        <v>0.84007373353156012</v>
      </c>
      <c r="I325" s="241">
        <v>1.9789992000000001</v>
      </c>
      <c r="J325" s="257"/>
      <c r="K325" s="257"/>
      <c r="L325" s="257"/>
      <c r="M325" s="257"/>
      <c r="N325" s="257"/>
      <c r="O325" s="257"/>
    </row>
    <row r="326" spans="1:15" s="25" customFormat="1" hidden="1" x14ac:dyDescent="0.25">
      <c r="A326" s="52"/>
      <c r="B326" s="62" t="s">
        <v>5770</v>
      </c>
      <c r="C326" s="67" t="s">
        <v>4431</v>
      </c>
      <c r="D326" s="257">
        <v>2.8282736000000002</v>
      </c>
      <c r="E326" s="261">
        <v>2.2562008888888885</v>
      </c>
      <c r="F326" s="117">
        <v>39.221949000000002</v>
      </c>
      <c r="G326" s="257">
        <v>0.76100057497127993</v>
      </c>
      <c r="I326" s="241">
        <v>1.7647459000000001</v>
      </c>
      <c r="J326" s="257"/>
      <c r="K326" s="257"/>
      <c r="L326" s="257"/>
      <c r="M326" s="257"/>
      <c r="N326" s="257"/>
      <c r="O326" s="257"/>
    </row>
    <row r="327" spans="1:15" s="25" customFormat="1" hidden="1" x14ac:dyDescent="0.25">
      <c r="A327" s="52"/>
      <c r="B327" s="62" t="s">
        <v>5770</v>
      </c>
      <c r="C327" s="67" t="s">
        <v>4432</v>
      </c>
      <c r="D327" s="257">
        <v>2.7371129999999999</v>
      </c>
      <c r="E327" s="261">
        <v>2.2937174814814814</v>
      </c>
      <c r="F327" s="117">
        <v>39.786999999999999</v>
      </c>
      <c r="G327" s="257">
        <v>0.72409976702514989</v>
      </c>
      <c r="I327" s="241">
        <v>1.6647609999999999</v>
      </c>
      <c r="J327" s="257"/>
      <c r="K327" s="257"/>
      <c r="L327" s="257"/>
      <c r="M327" s="257"/>
      <c r="N327" s="257"/>
      <c r="O327" s="257"/>
    </row>
    <row r="328" spans="1:15" s="25" customFormat="1" hidden="1" x14ac:dyDescent="0.25">
      <c r="A328" s="52"/>
      <c r="B328" s="62" t="s">
        <v>5770</v>
      </c>
      <c r="C328" s="67" t="s">
        <v>4433</v>
      </c>
      <c r="D328" s="257">
        <v>2.6980442</v>
      </c>
      <c r="E328" s="261">
        <v>2.3097960740740739</v>
      </c>
      <c r="F328" s="117">
        <v>40.029164999999999</v>
      </c>
      <c r="G328" s="257">
        <v>0.70828512076048999</v>
      </c>
      <c r="I328" s="241">
        <v>1.6219104</v>
      </c>
      <c r="J328" s="257"/>
      <c r="K328" s="257"/>
      <c r="L328" s="257"/>
      <c r="M328" s="257"/>
      <c r="N328" s="257"/>
      <c r="O328" s="257"/>
    </row>
    <row r="329" spans="1:15" s="25" customFormat="1" x14ac:dyDescent="0.25">
      <c r="A329" s="135">
        <v>1</v>
      </c>
      <c r="B329" s="62" t="s">
        <v>5770</v>
      </c>
      <c r="C329" s="67" t="s">
        <v>4434</v>
      </c>
      <c r="D329" s="257">
        <v>2.6653221</v>
      </c>
      <c r="E329" s="261">
        <v>2.3067009629629629</v>
      </c>
      <c r="F329" s="117">
        <v>39.620424999999997</v>
      </c>
      <c r="G329" s="257">
        <v>0.69829759747617004</v>
      </c>
      <c r="I329" s="241">
        <v>1.5877703999999999</v>
      </c>
      <c r="J329" s="257"/>
      <c r="K329" s="257"/>
      <c r="L329" s="257"/>
      <c r="M329" s="257"/>
      <c r="N329" s="257"/>
      <c r="O329" s="257"/>
    </row>
    <row r="330" spans="1:15" s="25" customFormat="1" hidden="1" x14ac:dyDescent="0.25">
      <c r="A330" s="52"/>
      <c r="B330" s="62" t="s">
        <v>5770</v>
      </c>
      <c r="C330" s="67" t="s">
        <v>4435</v>
      </c>
      <c r="D330" s="257">
        <v>3.0901581</v>
      </c>
      <c r="E330" s="261">
        <v>2.7146259999999995</v>
      </c>
      <c r="F330" s="117">
        <v>46.165577999999996</v>
      </c>
      <c r="G330" s="257">
        <v>0.88075486179128992</v>
      </c>
      <c r="I330" s="241">
        <v>2.2983251</v>
      </c>
      <c r="J330" s="257"/>
      <c r="K330" s="257"/>
      <c r="L330" s="257"/>
      <c r="M330" s="257"/>
      <c r="N330" s="257"/>
      <c r="O330" s="257"/>
    </row>
    <row r="331" spans="1:15" s="25" customFormat="1" hidden="1" x14ac:dyDescent="0.25">
      <c r="A331" s="52"/>
      <c r="B331" s="62" t="s">
        <v>5770</v>
      </c>
      <c r="C331" s="67" t="s">
        <v>4436</v>
      </c>
      <c r="D331" s="257">
        <v>3.7299310000000001</v>
      </c>
      <c r="E331" s="261">
        <v>3.0378799259259255</v>
      </c>
      <c r="F331" s="117">
        <v>51.387549999999997</v>
      </c>
      <c r="G331" s="257">
        <v>0.95423287546379998</v>
      </c>
      <c r="I331" s="241">
        <v>2.6432104000000001</v>
      </c>
      <c r="J331" s="257"/>
      <c r="K331" s="257"/>
      <c r="L331" s="257"/>
      <c r="M331" s="257"/>
      <c r="N331" s="257"/>
      <c r="O331" s="257"/>
    </row>
    <row r="332" spans="1:15" s="25" customFormat="1" hidden="1" x14ac:dyDescent="0.25">
      <c r="A332" s="52"/>
      <c r="B332" s="62" t="s">
        <v>5770</v>
      </c>
      <c r="C332" s="67" t="s">
        <v>4437</v>
      </c>
      <c r="D332" s="257">
        <v>4.3869191000000001</v>
      </c>
      <c r="E332" s="261">
        <v>2.713753333333333</v>
      </c>
      <c r="F332" s="117">
        <v>47.146987000000003</v>
      </c>
      <c r="G332" s="257">
        <v>1.0564575979363</v>
      </c>
      <c r="I332" s="241">
        <v>2.8484151</v>
      </c>
      <c r="J332" s="257"/>
      <c r="K332" s="257"/>
      <c r="L332" s="257"/>
      <c r="M332" s="257"/>
      <c r="N332" s="257"/>
      <c r="O332" s="257"/>
    </row>
    <row r="333" spans="1:15" s="25" customFormat="1" hidden="1" x14ac:dyDescent="0.25">
      <c r="A333" s="52"/>
      <c r="B333" s="62" t="s">
        <v>5770</v>
      </c>
      <c r="C333" s="67" t="s">
        <v>4438</v>
      </c>
      <c r="D333" s="257">
        <v>4.6177929999999998</v>
      </c>
      <c r="E333" s="261">
        <v>3.5961708148148146</v>
      </c>
      <c r="F333" s="117">
        <v>65.189206999999996</v>
      </c>
      <c r="G333" s="257">
        <v>1.2054928774934601</v>
      </c>
      <c r="I333" s="241">
        <v>2.3498809000000001</v>
      </c>
      <c r="J333" s="257"/>
      <c r="K333" s="257"/>
      <c r="L333" s="257"/>
      <c r="M333" s="257"/>
      <c r="N333" s="257"/>
      <c r="O333" s="257"/>
    </row>
    <row r="334" spans="1:15" s="25" customFormat="1" hidden="1" x14ac:dyDescent="0.25">
      <c r="A334" s="52"/>
      <c r="B334" s="62" t="s">
        <v>5770</v>
      </c>
      <c r="C334" s="67" t="s">
        <v>4439</v>
      </c>
      <c r="D334" s="257">
        <v>4.8975593000000002</v>
      </c>
      <c r="E334" s="261">
        <v>3.8963218518518521</v>
      </c>
      <c r="F334" s="117">
        <v>70.866988000000006</v>
      </c>
      <c r="G334" s="257">
        <v>1.2627620703879001</v>
      </c>
      <c r="I334" s="241">
        <v>2.3812066000000001</v>
      </c>
      <c r="J334" s="257"/>
      <c r="K334" s="257"/>
      <c r="L334" s="257"/>
      <c r="M334" s="257"/>
      <c r="N334" s="257"/>
      <c r="O334" s="257"/>
    </row>
    <row r="335" spans="1:15" s="25" customFormat="1" hidden="1" x14ac:dyDescent="0.25">
      <c r="A335" s="52"/>
      <c r="B335" s="62" t="s">
        <v>5770</v>
      </c>
      <c r="C335" s="67" t="s">
        <v>4440</v>
      </c>
      <c r="D335" s="257">
        <v>3.7835325000000002</v>
      </c>
      <c r="E335" s="261">
        <v>2.873685037037037</v>
      </c>
      <c r="F335" s="117">
        <v>50.811301999999998</v>
      </c>
      <c r="G335" s="257">
        <v>1.0131661450382401</v>
      </c>
      <c r="I335" s="241">
        <v>2.1265847999999998</v>
      </c>
      <c r="J335" s="256"/>
      <c r="K335" s="256"/>
      <c r="L335" s="256"/>
      <c r="M335" s="256"/>
      <c r="N335" s="256"/>
      <c r="O335" s="256"/>
    </row>
    <row r="336" spans="1:15" s="25" customFormat="1" hidden="1" x14ac:dyDescent="0.25">
      <c r="A336" s="52"/>
      <c r="B336" s="62" t="s">
        <v>5770</v>
      </c>
      <c r="C336" s="67" t="s">
        <v>4441</v>
      </c>
      <c r="D336" s="257">
        <v>3.0236176000000001</v>
      </c>
      <c r="E336" s="261">
        <v>2.1758082222222219</v>
      </c>
      <c r="F336" s="117">
        <v>38.011124000000002</v>
      </c>
      <c r="G336" s="257">
        <v>0.84007373353156012</v>
      </c>
      <c r="I336" s="241">
        <v>1.9789992000000001</v>
      </c>
      <c r="J336" s="257"/>
      <c r="K336" s="257"/>
      <c r="L336" s="257"/>
      <c r="M336" s="257"/>
      <c r="N336" s="257"/>
      <c r="O336" s="257"/>
    </row>
    <row r="337" spans="1:15" s="25" customFormat="1" hidden="1" x14ac:dyDescent="0.25">
      <c r="A337" s="52"/>
      <c r="B337" s="62" t="s">
        <v>5770</v>
      </c>
      <c r="C337" s="67" t="s">
        <v>4442</v>
      </c>
      <c r="D337" s="257">
        <v>2.7138415999999999</v>
      </c>
      <c r="E337" s="261">
        <v>2.32573637037037</v>
      </c>
      <c r="F337" s="117">
        <v>40.099359999999997</v>
      </c>
      <c r="G337" s="257">
        <v>0.71646540921032997</v>
      </c>
      <c r="I337" s="241">
        <v>1.6509876999999999</v>
      </c>
      <c r="J337" s="257"/>
      <c r="K337" s="257"/>
      <c r="L337" s="257"/>
      <c r="M337" s="257"/>
      <c r="N337" s="257"/>
      <c r="O337" s="257"/>
    </row>
    <row r="338" spans="1:15" s="25" customFormat="1" hidden="1" x14ac:dyDescent="0.25">
      <c r="A338" s="52"/>
      <c r="B338" s="62" t="s">
        <v>5770</v>
      </c>
      <c r="C338" s="67" t="s">
        <v>4443</v>
      </c>
      <c r="D338" s="257">
        <v>2.6980442</v>
      </c>
      <c r="E338" s="261">
        <v>2.3097960740740739</v>
      </c>
      <c r="F338" s="117">
        <v>40.029164999999999</v>
      </c>
      <c r="G338" s="257">
        <v>0.70828512076048999</v>
      </c>
      <c r="I338" s="241">
        <v>1.6219104</v>
      </c>
      <c r="J338" s="257"/>
      <c r="K338" s="257"/>
      <c r="L338" s="257"/>
      <c r="M338" s="257"/>
      <c r="N338" s="257"/>
      <c r="O338" s="257"/>
    </row>
    <row r="339" spans="1:15" s="25" customFormat="1" hidden="1" x14ac:dyDescent="0.25">
      <c r="A339" s="129" t="s">
        <v>28</v>
      </c>
      <c r="B339" s="129"/>
      <c r="C339" s="62"/>
      <c r="D339" s="256"/>
      <c r="E339" s="256"/>
      <c r="F339" s="97"/>
      <c r="G339" s="259"/>
      <c r="I339" s="258"/>
      <c r="J339" s="257"/>
      <c r="K339" s="257"/>
      <c r="L339" s="257"/>
      <c r="M339" s="257"/>
      <c r="N339" s="257"/>
      <c r="O339" s="257"/>
    </row>
    <row r="340" spans="1:15" s="25" customFormat="1" hidden="1" x14ac:dyDescent="0.25">
      <c r="A340" s="52"/>
      <c r="B340" s="62" t="s">
        <v>5770</v>
      </c>
      <c r="C340" s="67" t="s">
        <v>4444</v>
      </c>
      <c r="D340" s="257">
        <v>7.3023822999999997</v>
      </c>
      <c r="E340" s="261">
        <v>39.436884444444438</v>
      </c>
      <c r="F340" s="117">
        <v>166.26132999999999</v>
      </c>
      <c r="G340" s="257">
        <v>2.0658192731011273</v>
      </c>
      <c r="I340" s="258"/>
      <c r="J340" s="257"/>
      <c r="K340" s="257"/>
      <c r="L340" s="257"/>
      <c r="M340" s="257"/>
      <c r="N340" s="257"/>
      <c r="O340" s="257"/>
    </row>
    <row r="341" spans="1:15" s="25" customFormat="1" hidden="1" x14ac:dyDescent="0.25">
      <c r="A341" s="52"/>
      <c r="B341" s="62" t="s">
        <v>5770</v>
      </c>
      <c r="C341" s="67" t="s">
        <v>4445</v>
      </c>
      <c r="D341" s="257">
        <v>7.7327016999999998</v>
      </c>
      <c r="E341" s="261">
        <v>42.442492592592586</v>
      </c>
      <c r="F341" s="117">
        <v>168.57919000000001</v>
      </c>
      <c r="G341" s="257">
        <v>2.1913457298592784</v>
      </c>
      <c r="I341" s="258"/>
      <c r="J341" s="257"/>
      <c r="K341" s="257"/>
      <c r="L341" s="257"/>
      <c r="M341" s="257"/>
      <c r="N341" s="257"/>
      <c r="O341" s="257"/>
    </row>
    <row r="342" spans="1:15" s="25" customFormat="1" hidden="1" x14ac:dyDescent="0.25">
      <c r="A342" s="52"/>
      <c r="B342" s="62" t="s">
        <v>5770</v>
      </c>
      <c r="C342" s="67" t="s">
        <v>4446</v>
      </c>
      <c r="D342" s="257">
        <v>7.3281033000000004</v>
      </c>
      <c r="E342" s="261">
        <v>39.607748888888885</v>
      </c>
      <c r="F342" s="117">
        <v>163.92681999999999</v>
      </c>
      <c r="G342" s="257">
        <v>2.069306522028953</v>
      </c>
      <c r="I342" s="258"/>
      <c r="J342" s="257"/>
      <c r="K342" s="257"/>
      <c r="L342" s="257"/>
      <c r="M342" s="257"/>
      <c r="N342" s="257"/>
      <c r="O342" s="257"/>
    </row>
    <row r="343" spans="1:15" s="25" customFormat="1" hidden="1" x14ac:dyDescent="0.25">
      <c r="A343" s="52"/>
      <c r="B343" s="62" t="s">
        <v>5770</v>
      </c>
      <c r="C343" s="67" t="s">
        <v>4447</v>
      </c>
      <c r="D343" s="257">
        <v>7.3806238000000004</v>
      </c>
      <c r="E343" s="261">
        <v>39.97054962962963</v>
      </c>
      <c r="F343" s="117">
        <v>166.20269999999999</v>
      </c>
      <c r="G343" s="257">
        <v>2.0874027660039012</v>
      </c>
      <c r="I343" s="258"/>
      <c r="J343" s="257"/>
      <c r="K343" s="257"/>
      <c r="L343" s="257"/>
      <c r="M343" s="257"/>
      <c r="N343" s="257"/>
      <c r="O343" s="257"/>
    </row>
    <row r="344" spans="1:15" s="25" customFormat="1" hidden="1" x14ac:dyDescent="0.25">
      <c r="A344" s="52"/>
      <c r="B344" s="62" t="s">
        <v>5770</v>
      </c>
      <c r="C344" s="67" t="s">
        <v>6484</v>
      </c>
      <c r="D344" s="257">
        <v>7.2350697999999998</v>
      </c>
      <c r="E344" s="261">
        <v>38.97591111111111</v>
      </c>
      <c r="F344" s="117">
        <v>164.11467999999999</v>
      </c>
      <c r="G344" s="257">
        <v>2.0439297392204718</v>
      </c>
      <c r="I344" s="258"/>
      <c r="J344" s="257"/>
      <c r="K344" s="257"/>
      <c r="L344" s="257"/>
      <c r="M344" s="257"/>
      <c r="N344" s="257"/>
      <c r="O344" s="257"/>
    </row>
    <row r="345" spans="1:15" s="25" customFormat="1" hidden="1" x14ac:dyDescent="0.25">
      <c r="A345" s="52"/>
      <c r="B345" s="62" t="s">
        <v>5770</v>
      </c>
      <c r="C345" s="67" t="s">
        <v>4448</v>
      </c>
      <c r="D345" s="257">
        <v>7.3096775999999997</v>
      </c>
      <c r="E345" s="261">
        <v>39.487647407407408</v>
      </c>
      <c r="F345" s="117">
        <v>165.70684</v>
      </c>
      <c r="G345" s="257">
        <v>2.0670626020524869</v>
      </c>
      <c r="I345" s="258"/>
      <c r="J345" s="257"/>
      <c r="K345" s="257"/>
      <c r="L345" s="257"/>
      <c r="M345" s="257"/>
      <c r="N345" s="257"/>
      <c r="O345" s="257"/>
    </row>
    <row r="346" spans="1:15" s="25" customFormat="1" hidden="1" x14ac:dyDescent="0.25">
      <c r="A346" s="52"/>
      <c r="B346" s="62" t="s">
        <v>5770</v>
      </c>
      <c r="C346" s="67" t="s">
        <v>4449</v>
      </c>
      <c r="D346" s="257">
        <v>7.5911704999999996</v>
      </c>
      <c r="E346" s="261">
        <v>41.408105925925923</v>
      </c>
      <c r="F346" s="117">
        <v>167.37894</v>
      </c>
      <c r="G346" s="257">
        <v>2.147514338174568</v>
      </c>
      <c r="I346" s="258"/>
      <c r="J346" s="256"/>
      <c r="K346" s="256"/>
      <c r="L346" s="256"/>
      <c r="M346" s="256"/>
      <c r="N346" s="256"/>
      <c r="O346" s="256"/>
    </row>
    <row r="347" spans="1:15" s="25" customFormat="1" hidden="1" x14ac:dyDescent="0.25">
      <c r="A347" s="52"/>
      <c r="B347" s="62" t="s">
        <v>5770</v>
      </c>
      <c r="C347" s="67" t="s">
        <v>4450</v>
      </c>
      <c r="D347" s="257">
        <v>7.4172792999999997</v>
      </c>
      <c r="E347" s="261">
        <v>40.221019259259258</v>
      </c>
      <c r="F347" s="117">
        <v>166.19493</v>
      </c>
      <c r="G347" s="257">
        <v>2.0975622578180029</v>
      </c>
      <c r="I347" s="258"/>
      <c r="J347" s="257"/>
      <c r="K347" s="257"/>
      <c r="L347" s="257"/>
      <c r="M347" s="257"/>
      <c r="N347" s="257"/>
      <c r="O347" s="257"/>
    </row>
    <row r="348" spans="1:15" s="25" customFormat="1" hidden="1" x14ac:dyDescent="0.25">
      <c r="A348" s="52"/>
      <c r="B348" s="62" t="s">
        <v>5770</v>
      </c>
      <c r="C348" s="67" t="s">
        <v>4451</v>
      </c>
      <c r="D348" s="257">
        <v>7.7118544</v>
      </c>
      <c r="E348" s="261">
        <v>42.32148592592592</v>
      </c>
      <c r="F348" s="117">
        <v>168.24537000000001</v>
      </c>
      <c r="G348" s="257">
        <v>2.1859566508343722</v>
      </c>
      <c r="I348" s="258"/>
      <c r="J348" s="257"/>
      <c r="K348" s="257"/>
      <c r="L348" s="257"/>
      <c r="M348" s="257"/>
      <c r="N348" s="257"/>
      <c r="O348" s="257"/>
    </row>
    <row r="349" spans="1:15" s="25" customFormat="1" hidden="1" x14ac:dyDescent="0.25">
      <c r="A349" s="62"/>
      <c r="B349" s="62" t="s">
        <v>5770</v>
      </c>
      <c r="C349" s="67" t="s">
        <v>4452</v>
      </c>
      <c r="D349" s="257">
        <v>7.5033044000000002</v>
      </c>
      <c r="E349" s="261">
        <v>40.710285185185185</v>
      </c>
      <c r="F349" s="117">
        <v>163.03716</v>
      </c>
      <c r="G349" s="257">
        <v>2.1127520959114072</v>
      </c>
      <c r="I349" s="258"/>
      <c r="J349" s="257"/>
      <c r="K349" s="257"/>
      <c r="L349" s="257"/>
      <c r="M349" s="257"/>
      <c r="N349" s="257"/>
      <c r="O349" s="257"/>
    </row>
    <row r="350" spans="1:15" s="25" customFormat="1" hidden="1" x14ac:dyDescent="0.25">
      <c r="A350" s="129" t="s">
        <v>29</v>
      </c>
      <c r="B350" s="129"/>
      <c r="C350" s="62"/>
      <c r="D350" s="256"/>
      <c r="E350" s="256"/>
      <c r="F350" s="97"/>
      <c r="G350" s="259"/>
      <c r="I350" s="258"/>
      <c r="J350" s="257"/>
      <c r="K350" s="257"/>
      <c r="L350" s="257"/>
      <c r="M350" s="257"/>
      <c r="N350" s="257"/>
      <c r="O350" s="257"/>
    </row>
    <row r="351" spans="1:15" s="25" customFormat="1" hidden="1" x14ac:dyDescent="0.25">
      <c r="A351" s="62"/>
      <c r="B351" s="62" t="s">
        <v>5770</v>
      </c>
      <c r="C351" s="67" t="s">
        <v>4453</v>
      </c>
      <c r="D351" s="257">
        <v>14.955982000000001</v>
      </c>
      <c r="E351" s="261">
        <v>8.5293237037037031</v>
      </c>
      <c r="F351" s="117">
        <v>144.67766</v>
      </c>
      <c r="G351" s="257">
        <v>2.3948416287374998</v>
      </c>
      <c r="I351" s="258"/>
      <c r="J351" s="257"/>
      <c r="K351" s="257"/>
      <c r="L351" s="257"/>
      <c r="M351" s="257"/>
      <c r="N351" s="257"/>
      <c r="O351" s="257"/>
    </row>
    <row r="352" spans="1:15" s="25" customFormat="1" hidden="1" x14ac:dyDescent="0.25">
      <c r="A352" s="62"/>
      <c r="B352" s="62" t="s">
        <v>5770</v>
      </c>
      <c r="C352" s="67" t="s">
        <v>3200</v>
      </c>
      <c r="D352" s="257">
        <v>7.3730392</v>
      </c>
      <c r="E352" s="261">
        <v>8.3154407407407405</v>
      </c>
      <c r="F352" s="117">
        <v>134.82875000000001</v>
      </c>
      <c r="G352" s="257">
        <v>1.37183852010734</v>
      </c>
      <c r="I352" s="258"/>
      <c r="J352" s="257"/>
      <c r="K352" s="257"/>
      <c r="L352" s="257"/>
      <c r="M352" s="257"/>
      <c r="N352" s="257"/>
      <c r="O352" s="257"/>
    </row>
    <row r="353" spans="1:15" s="25" customFormat="1" hidden="1" x14ac:dyDescent="0.25">
      <c r="A353" s="62"/>
      <c r="B353" s="62" t="s">
        <v>5770</v>
      </c>
      <c r="C353" s="67" t="s">
        <v>3201</v>
      </c>
      <c r="D353" s="257">
        <v>12.606506</v>
      </c>
      <c r="E353" s="261">
        <v>7.4418577777777779</v>
      </c>
      <c r="F353" s="117">
        <v>127.85129000000001</v>
      </c>
      <c r="G353" s="257">
        <v>2.0420192019206</v>
      </c>
      <c r="I353" s="258"/>
      <c r="J353" s="257"/>
      <c r="K353" s="257"/>
      <c r="L353" s="257"/>
      <c r="M353" s="257"/>
      <c r="N353" s="257"/>
      <c r="O353" s="257"/>
    </row>
    <row r="354" spans="1:15" s="25" customFormat="1" hidden="1" x14ac:dyDescent="0.25">
      <c r="A354" s="62"/>
      <c r="B354" s="62" t="s">
        <v>5770</v>
      </c>
      <c r="C354" s="67" t="s">
        <v>3202</v>
      </c>
      <c r="D354" s="257">
        <v>15.594445</v>
      </c>
      <c r="E354" s="261">
        <v>8.1054985185185178</v>
      </c>
      <c r="F354" s="117">
        <v>135.42051000000001</v>
      </c>
      <c r="G354" s="257">
        <v>2.4594845308564004</v>
      </c>
      <c r="I354" s="258"/>
      <c r="J354" s="257"/>
      <c r="K354" s="257"/>
      <c r="L354" s="257"/>
      <c r="M354" s="257"/>
      <c r="N354" s="257"/>
      <c r="O354" s="257"/>
    </row>
    <row r="355" spans="1:15" s="25" customFormat="1" hidden="1" x14ac:dyDescent="0.25">
      <c r="A355" s="62"/>
      <c r="B355" s="62" t="s">
        <v>5770</v>
      </c>
      <c r="C355" s="67" t="s">
        <v>3203</v>
      </c>
      <c r="D355" s="257">
        <v>8.1201129999999999</v>
      </c>
      <c r="E355" s="261">
        <v>7.3916648888888883</v>
      </c>
      <c r="F355" s="117">
        <v>136.87805</v>
      </c>
      <c r="G355" s="257">
        <v>1.4012682038902198</v>
      </c>
      <c r="I355" s="258"/>
      <c r="J355" s="257"/>
      <c r="K355" s="257"/>
      <c r="L355" s="257"/>
      <c r="M355" s="257"/>
      <c r="N355" s="257"/>
      <c r="O355" s="257"/>
    </row>
    <row r="356" spans="1:15" s="25" customFormat="1" hidden="1" x14ac:dyDescent="0.25">
      <c r="A356" s="62"/>
      <c r="B356" s="62" t="s">
        <v>5770</v>
      </c>
      <c r="C356" s="67" t="s">
        <v>3204</v>
      </c>
      <c r="D356" s="257">
        <v>15.596705</v>
      </c>
      <c r="E356" s="261">
        <v>11.820980740740739</v>
      </c>
      <c r="F356" s="117">
        <v>223.64824999999999</v>
      </c>
      <c r="G356" s="257">
        <v>2.4699406008584002</v>
      </c>
      <c r="I356" s="258"/>
      <c r="J356" s="257"/>
      <c r="K356" s="257"/>
      <c r="L356" s="257"/>
      <c r="M356" s="257"/>
      <c r="N356" s="257"/>
      <c r="O356" s="257"/>
    </row>
    <row r="357" spans="1:15" s="25" customFormat="1" hidden="1" x14ac:dyDescent="0.25">
      <c r="A357" s="62"/>
      <c r="B357" s="62" t="s">
        <v>5770</v>
      </c>
      <c r="C357" s="67" t="s">
        <v>5166</v>
      </c>
      <c r="D357" s="257">
        <v>21.956789000000001</v>
      </c>
      <c r="E357" s="261">
        <v>13.267130370370371</v>
      </c>
      <c r="F357" s="117">
        <v>254.46348</v>
      </c>
      <c r="G357" s="257">
        <v>2.2684112229375999</v>
      </c>
      <c r="I357" s="258"/>
      <c r="J357" s="257"/>
      <c r="K357" s="257"/>
      <c r="L357" s="257"/>
      <c r="M357" s="257"/>
      <c r="N357" s="257"/>
      <c r="O357" s="257"/>
    </row>
    <row r="358" spans="1:15" s="25" customFormat="1" hidden="1" x14ac:dyDescent="0.25">
      <c r="A358" s="62"/>
      <c r="B358" s="62" t="s">
        <v>5770</v>
      </c>
      <c r="C358" s="67" t="s">
        <v>3494</v>
      </c>
      <c r="D358" s="257">
        <v>15.512114</v>
      </c>
      <c r="E358" s="261">
        <v>13.375587407407407</v>
      </c>
      <c r="F358" s="117">
        <v>257.91399000000001</v>
      </c>
      <c r="G358" s="257">
        <v>2.5319058491895001</v>
      </c>
      <c r="I358" s="258"/>
      <c r="J358" s="257"/>
      <c r="K358" s="257"/>
      <c r="L358" s="257"/>
      <c r="M358" s="257"/>
      <c r="N358" s="257"/>
      <c r="O358" s="257"/>
    </row>
    <row r="359" spans="1:15" s="25" customFormat="1" hidden="1" x14ac:dyDescent="0.25">
      <c r="A359" s="62"/>
      <c r="B359" s="62" t="s">
        <v>5770</v>
      </c>
      <c r="C359" s="67" t="s">
        <v>3495</v>
      </c>
      <c r="D359" s="257">
        <v>12.621903</v>
      </c>
      <c r="E359" s="261">
        <v>10.553827407407406</v>
      </c>
      <c r="F359" s="117">
        <v>197.18118000000001</v>
      </c>
      <c r="G359" s="257">
        <v>2.2946159837728999</v>
      </c>
      <c r="I359" s="258"/>
      <c r="J359" s="257"/>
      <c r="K359" s="257"/>
      <c r="L359" s="257"/>
      <c r="M359" s="257"/>
      <c r="N359" s="257"/>
      <c r="O359" s="257"/>
    </row>
    <row r="360" spans="1:15" s="25" customFormat="1" hidden="1" x14ac:dyDescent="0.25">
      <c r="A360" s="62"/>
      <c r="B360" s="62" t="s">
        <v>5770</v>
      </c>
      <c r="C360" s="67" t="s">
        <v>2267</v>
      </c>
      <c r="D360" s="257">
        <v>11.394152999999999</v>
      </c>
      <c r="E360" s="261">
        <v>6.0823863703703704</v>
      </c>
      <c r="F360" s="117">
        <v>102.11322</v>
      </c>
      <c r="G360" s="257">
        <v>1.9284840475071998</v>
      </c>
      <c r="I360" s="258"/>
      <c r="J360" s="256"/>
      <c r="K360" s="256"/>
      <c r="L360" s="256"/>
      <c r="M360" s="256"/>
      <c r="N360" s="256"/>
      <c r="O360" s="256"/>
    </row>
    <row r="361" spans="1:15" s="25" customFormat="1" hidden="1" x14ac:dyDescent="0.25">
      <c r="A361" s="62"/>
      <c r="B361" s="62" t="s">
        <v>5770</v>
      </c>
      <c r="C361" s="67" t="s">
        <v>2268</v>
      </c>
      <c r="D361" s="257">
        <v>8.0440813000000002</v>
      </c>
      <c r="E361" s="261">
        <v>4.857102962962963</v>
      </c>
      <c r="F361" s="117">
        <v>79.372405999999998</v>
      </c>
      <c r="G361" s="257">
        <v>1.3146304928818002</v>
      </c>
      <c r="I361" s="258"/>
      <c r="J361" s="257"/>
      <c r="K361" s="257"/>
      <c r="L361" s="257"/>
      <c r="M361" s="257"/>
      <c r="N361" s="257"/>
      <c r="O361" s="257"/>
    </row>
    <row r="362" spans="1:15" s="25" customFormat="1" hidden="1" x14ac:dyDescent="0.25">
      <c r="A362" s="62"/>
      <c r="B362" s="62" t="s">
        <v>5770</v>
      </c>
      <c r="C362" s="67" t="s">
        <v>2269</v>
      </c>
      <c r="D362" s="257">
        <v>17.450264000000001</v>
      </c>
      <c r="E362" s="261">
        <v>8.2451370370370363</v>
      </c>
      <c r="F362" s="117">
        <v>146.26558</v>
      </c>
      <c r="G362" s="257">
        <v>5.5399884769453998</v>
      </c>
      <c r="I362" s="258"/>
      <c r="J362" s="257"/>
      <c r="K362" s="257"/>
      <c r="L362" s="257"/>
      <c r="M362" s="257"/>
      <c r="N362" s="257"/>
      <c r="O362" s="257"/>
    </row>
    <row r="363" spans="1:15" s="25" customFormat="1" hidden="1" x14ac:dyDescent="0.25">
      <c r="A363" s="62"/>
      <c r="B363" s="62" t="s">
        <v>5770</v>
      </c>
      <c r="C363" s="67" t="s">
        <v>2270</v>
      </c>
      <c r="D363" s="257">
        <v>12.759848</v>
      </c>
      <c r="E363" s="261">
        <v>6.7815934074074065</v>
      </c>
      <c r="F363" s="117">
        <v>113.76139999999999</v>
      </c>
      <c r="G363" s="257">
        <v>2.5629638124811001</v>
      </c>
      <c r="I363" s="258"/>
      <c r="J363" s="257"/>
      <c r="K363" s="257"/>
      <c r="L363" s="257"/>
      <c r="M363" s="257"/>
      <c r="N363" s="257"/>
      <c r="O363" s="257"/>
    </row>
    <row r="364" spans="1:15" s="25" customFormat="1" hidden="1" x14ac:dyDescent="0.25">
      <c r="A364" s="129" t="s">
        <v>30</v>
      </c>
      <c r="B364" s="129"/>
      <c r="C364" s="62"/>
      <c r="D364" s="256"/>
      <c r="E364" s="256"/>
      <c r="F364" s="97"/>
      <c r="G364" s="259"/>
      <c r="I364" s="258"/>
      <c r="J364" s="256"/>
      <c r="K364" s="256"/>
      <c r="L364" s="256"/>
      <c r="M364" s="256"/>
      <c r="N364" s="256"/>
      <c r="O364" s="256"/>
    </row>
    <row r="365" spans="1:15" s="25" customFormat="1" hidden="1" x14ac:dyDescent="0.25">
      <c r="A365" s="62"/>
      <c r="B365" s="62" t="s">
        <v>5770</v>
      </c>
      <c r="C365" s="67" t="s">
        <v>2283</v>
      </c>
      <c r="D365" s="257">
        <v>19.419988</v>
      </c>
      <c r="E365" s="261">
        <v>67.16760296296296</v>
      </c>
      <c r="F365" s="117">
        <v>1439.3317</v>
      </c>
      <c r="G365" s="257">
        <v>5.77031306844626</v>
      </c>
      <c r="I365" s="258"/>
      <c r="J365" s="257"/>
      <c r="K365" s="257"/>
      <c r="L365" s="257"/>
      <c r="M365" s="257"/>
      <c r="N365" s="257"/>
      <c r="O365" s="257"/>
    </row>
    <row r="366" spans="1:15" s="25" customFormat="1" hidden="1" x14ac:dyDescent="0.25">
      <c r="A366" s="62"/>
      <c r="B366" s="62" t="s">
        <v>5770</v>
      </c>
      <c r="C366" s="67" t="s">
        <v>2284</v>
      </c>
      <c r="D366" s="257">
        <v>20.147067</v>
      </c>
      <c r="E366" s="261">
        <v>67.812197777777783</v>
      </c>
      <c r="F366" s="117">
        <v>1453.8668</v>
      </c>
      <c r="G366" s="257">
        <v>5.7674178477901403</v>
      </c>
      <c r="I366" s="258"/>
      <c r="J366" s="257"/>
      <c r="K366" s="257"/>
      <c r="L366" s="257"/>
      <c r="M366" s="257"/>
      <c r="N366" s="257"/>
      <c r="O366" s="257"/>
    </row>
    <row r="367" spans="1:15" s="25" customFormat="1" hidden="1" x14ac:dyDescent="0.25">
      <c r="A367" s="62"/>
      <c r="B367" s="62" t="s">
        <v>5770</v>
      </c>
      <c r="C367" s="67" t="s">
        <v>2285</v>
      </c>
      <c r="D367" s="257">
        <v>22.703744</v>
      </c>
      <c r="E367" s="261">
        <v>66.481005185185182</v>
      </c>
      <c r="F367" s="117">
        <v>1425.3377</v>
      </c>
      <c r="G367" s="257">
        <v>5.7303801429675101</v>
      </c>
      <c r="I367" s="258"/>
      <c r="J367" s="257"/>
      <c r="K367" s="257"/>
      <c r="L367" s="257"/>
      <c r="M367" s="257"/>
      <c r="N367" s="257"/>
      <c r="O367" s="257"/>
    </row>
    <row r="368" spans="1:15" s="25" customFormat="1" hidden="1" x14ac:dyDescent="0.25">
      <c r="A368" s="129" t="s">
        <v>31</v>
      </c>
      <c r="B368" s="129"/>
      <c r="C368" s="62"/>
      <c r="D368" s="256"/>
      <c r="E368" s="256"/>
      <c r="F368" s="97"/>
      <c r="G368" s="259"/>
      <c r="I368" s="258"/>
      <c r="J368" s="257"/>
      <c r="K368" s="257"/>
      <c r="L368" s="257"/>
      <c r="M368" s="257"/>
      <c r="N368" s="257"/>
      <c r="O368" s="257"/>
    </row>
    <row r="369" spans="1:15" s="25" customFormat="1" hidden="1" x14ac:dyDescent="0.25">
      <c r="A369" s="62"/>
      <c r="B369" s="62" t="s">
        <v>5770</v>
      </c>
      <c r="C369" s="67" t="s">
        <v>2286</v>
      </c>
      <c r="D369" s="257">
        <v>1.5250595</v>
      </c>
      <c r="E369" s="261">
        <v>2.3103025185185184</v>
      </c>
      <c r="F369" s="117">
        <v>39.577857999999999</v>
      </c>
      <c r="G369" s="257">
        <v>0.33113365028148001</v>
      </c>
      <c r="I369" s="258"/>
      <c r="J369" s="257"/>
      <c r="K369" s="257"/>
      <c r="L369" s="257"/>
      <c r="M369" s="257"/>
      <c r="N369" s="257"/>
      <c r="O369" s="257"/>
    </row>
    <row r="370" spans="1:15" s="25" customFormat="1" hidden="1" x14ac:dyDescent="0.25">
      <c r="A370" s="62"/>
      <c r="B370" s="62" t="s">
        <v>5770</v>
      </c>
      <c r="C370" s="67" t="s">
        <v>2287</v>
      </c>
      <c r="D370" s="257">
        <v>1.4969840000000001</v>
      </c>
      <c r="E370" s="261">
        <v>2.3228828888888891</v>
      </c>
      <c r="F370" s="117">
        <v>39.768906999999999</v>
      </c>
      <c r="G370" s="257">
        <v>0.31965385651498002</v>
      </c>
      <c r="I370" s="258"/>
      <c r="J370" s="259"/>
      <c r="K370" s="259"/>
      <c r="L370" s="259"/>
      <c r="M370" s="259"/>
      <c r="N370" s="259"/>
      <c r="O370" s="259"/>
    </row>
    <row r="371" spans="1:15" s="25" customFormat="1" hidden="1" x14ac:dyDescent="0.25">
      <c r="A371" s="62"/>
      <c r="B371" s="62" t="s">
        <v>5770</v>
      </c>
      <c r="C371" s="67" t="s">
        <v>2288</v>
      </c>
      <c r="D371" s="257">
        <v>1.5061762000000001</v>
      </c>
      <c r="E371" s="261">
        <v>2.3180737777777778</v>
      </c>
      <c r="F371" s="117">
        <v>39.694904000000001</v>
      </c>
      <c r="G371" s="257">
        <v>0.32348991372730995</v>
      </c>
      <c r="I371" s="258"/>
      <c r="J371" s="257"/>
      <c r="K371" s="257"/>
      <c r="L371" s="257"/>
      <c r="M371" s="257"/>
      <c r="N371" s="257"/>
      <c r="O371" s="257"/>
    </row>
    <row r="372" spans="1:15" s="25" customFormat="1" hidden="1" x14ac:dyDescent="0.25">
      <c r="A372" s="62"/>
      <c r="B372" s="62" t="s">
        <v>5770</v>
      </c>
      <c r="C372" s="67" t="s">
        <v>2289</v>
      </c>
      <c r="D372" s="257">
        <v>1.6069363000000001</v>
      </c>
      <c r="E372" s="261">
        <v>3.0932973333333331</v>
      </c>
      <c r="F372" s="117">
        <v>51.817095000000002</v>
      </c>
      <c r="G372" s="257">
        <v>0.36867607563683003</v>
      </c>
      <c r="I372" s="258"/>
      <c r="J372" s="257"/>
      <c r="K372" s="257"/>
      <c r="L372" s="257"/>
      <c r="M372" s="257"/>
      <c r="N372" s="257"/>
      <c r="O372" s="257"/>
    </row>
    <row r="373" spans="1:15" s="25" customFormat="1" hidden="1" x14ac:dyDescent="0.25">
      <c r="A373" s="62"/>
      <c r="B373" s="62" t="s">
        <v>5770</v>
      </c>
      <c r="C373" s="67" t="s">
        <v>2290</v>
      </c>
      <c r="D373" s="257">
        <v>1.6179336</v>
      </c>
      <c r="E373" s="261">
        <v>2.6499014074074072</v>
      </c>
      <c r="F373" s="117">
        <v>48.182873000000001</v>
      </c>
      <c r="G373" s="257">
        <v>0.35467379025736001</v>
      </c>
      <c r="I373" s="258"/>
      <c r="J373" s="257"/>
      <c r="K373" s="257"/>
      <c r="L373" s="257"/>
      <c r="M373" s="257"/>
      <c r="N373" s="257"/>
      <c r="O373" s="257"/>
    </row>
    <row r="374" spans="1:15" s="25" customFormat="1" hidden="1" x14ac:dyDescent="0.25">
      <c r="A374" s="129" t="s">
        <v>32</v>
      </c>
      <c r="B374" s="129"/>
      <c r="C374" s="52"/>
      <c r="D374" s="259"/>
      <c r="E374" s="259"/>
      <c r="F374" s="97"/>
      <c r="G374" s="259"/>
      <c r="I374" s="258"/>
      <c r="J374" s="257"/>
      <c r="K374" s="257"/>
      <c r="L374" s="257"/>
      <c r="M374" s="257"/>
      <c r="N374" s="257"/>
      <c r="O374" s="257"/>
    </row>
    <row r="375" spans="1:15" s="25" customFormat="1" hidden="1" x14ac:dyDescent="0.25">
      <c r="A375" s="129"/>
      <c r="B375" s="62" t="s">
        <v>5770</v>
      </c>
      <c r="C375" s="67" t="s">
        <v>2291</v>
      </c>
      <c r="D375" s="257">
        <v>4.8799491E-2</v>
      </c>
      <c r="E375" s="261">
        <v>0.25279836296296293</v>
      </c>
      <c r="F375" s="117">
        <v>3.2559005999999999</v>
      </c>
      <c r="G375" s="257">
        <v>2.35716993062191E-2</v>
      </c>
      <c r="I375" s="258"/>
      <c r="J375" s="257"/>
      <c r="K375" s="257"/>
      <c r="L375" s="257"/>
      <c r="M375" s="257"/>
      <c r="N375" s="257"/>
      <c r="O375" s="257"/>
    </row>
    <row r="376" spans="1:15" s="25" customFormat="1" hidden="1" x14ac:dyDescent="0.25">
      <c r="A376" s="129"/>
      <c r="B376" s="62" t="s">
        <v>5770</v>
      </c>
      <c r="C376" s="67" t="s">
        <v>3530</v>
      </c>
      <c r="D376" s="257">
        <v>2.4706979E-2</v>
      </c>
      <c r="E376" s="261">
        <v>6.5462517037037024E-2</v>
      </c>
      <c r="F376" s="117">
        <v>0.94482931999999997</v>
      </c>
      <c r="G376" s="257">
        <v>6.1794637132508799E-3</v>
      </c>
      <c r="I376" s="258"/>
      <c r="J376" s="257"/>
      <c r="K376" s="257"/>
      <c r="L376" s="257"/>
      <c r="M376" s="257"/>
      <c r="N376" s="257"/>
      <c r="O376" s="257"/>
    </row>
    <row r="377" spans="1:15" s="25" customFormat="1" hidden="1" x14ac:dyDescent="0.25">
      <c r="A377" s="129"/>
      <c r="B377" s="62" t="s">
        <v>5770</v>
      </c>
      <c r="C377" s="67" t="s">
        <v>3531</v>
      </c>
      <c r="D377" s="257">
        <v>1.0293243000000001E-2</v>
      </c>
      <c r="E377" s="261">
        <v>4.1925497037037032E-2</v>
      </c>
      <c r="F377" s="117">
        <v>0.73442068000000005</v>
      </c>
      <c r="G377" s="257">
        <v>4.8203307253941105E-3</v>
      </c>
      <c r="I377" s="258"/>
      <c r="J377" s="257"/>
      <c r="K377" s="257"/>
      <c r="L377" s="257"/>
      <c r="M377" s="257"/>
      <c r="N377" s="257"/>
      <c r="O377" s="257"/>
    </row>
    <row r="378" spans="1:15" s="25" customFormat="1" hidden="1" x14ac:dyDescent="0.25">
      <c r="A378" s="129"/>
      <c r="B378" s="62" t="s">
        <v>5770</v>
      </c>
      <c r="C378" s="67" t="s">
        <v>3532</v>
      </c>
      <c r="D378" s="257">
        <v>2.4706979E-2</v>
      </c>
      <c r="E378" s="261">
        <v>6.5462517037037024E-2</v>
      </c>
      <c r="F378" s="117">
        <v>0.94482931999999997</v>
      </c>
      <c r="G378" s="257">
        <v>6.1794637132508799E-3</v>
      </c>
      <c r="I378" s="258"/>
      <c r="J378" s="257"/>
      <c r="K378" s="257"/>
      <c r="L378" s="257"/>
      <c r="M378" s="257"/>
      <c r="N378" s="257"/>
      <c r="O378" s="257"/>
    </row>
    <row r="379" spans="1:15" s="25" customFormat="1" hidden="1" x14ac:dyDescent="0.25">
      <c r="A379" s="52"/>
      <c r="B379" s="62" t="s">
        <v>5770</v>
      </c>
      <c r="C379" s="67" t="s">
        <v>3533</v>
      </c>
      <c r="D379" s="257">
        <v>2.4706979E-2</v>
      </c>
      <c r="E379" s="261">
        <v>6.5462517037037024E-2</v>
      </c>
      <c r="F379" s="117">
        <v>0.94482931999999997</v>
      </c>
      <c r="G379" s="257">
        <v>6.1794637132508799E-3</v>
      </c>
      <c r="I379" s="258"/>
      <c r="J379" s="256"/>
      <c r="K379" s="256"/>
      <c r="L379" s="256"/>
      <c r="M379" s="256"/>
      <c r="N379" s="256"/>
      <c r="O379" s="256"/>
    </row>
    <row r="380" spans="1:15" s="25" customFormat="1" hidden="1" x14ac:dyDescent="0.25">
      <c r="A380" s="62"/>
      <c r="B380" s="62" t="s">
        <v>5770</v>
      </c>
      <c r="C380" s="67" t="s">
        <v>3534</v>
      </c>
      <c r="D380" s="257">
        <v>2.4706979E-2</v>
      </c>
      <c r="E380" s="261">
        <v>6.5462517037037024E-2</v>
      </c>
      <c r="F380" s="117">
        <v>0.94482931999999997</v>
      </c>
      <c r="G380" s="257">
        <v>6.1794637132508799E-3</v>
      </c>
      <c r="I380" s="258"/>
      <c r="J380" s="257"/>
      <c r="K380" s="257"/>
      <c r="L380" s="257"/>
      <c r="M380" s="257"/>
      <c r="N380" s="257"/>
      <c r="O380" s="257"/>
    </row>
    <row r="381" spans="1:15" s="25" customFormat="1" hidden="1" x14ac:dyDescent="0.25">
      <c r="A381" s="62"/>
      <c r="B381" s="62" t="s">
        <v>5770</v>
      </c>
      <c r="C381" s="67" t="s">
        <v>3535</v>
      </c>
      <c r="D381" s="257">
        <v>2.4706979E-2</v>
      </c>
      <c r="E381" s="261">
        <v>6.5462517037037024E-2</v>
      </c>
      <c r="F381" s="117">
        <v>0.94482931999999997</v>
      </c>
      <c r="G381" s="257">
        <v>6.1794637132508799E-3</v>
      </c>
      <c r="I381" s="258"/>
      <c r="J381" s="256"/>
      <c r="K381" s="256"/>
      <c r="L381" s="256"/>
      <c r="M381" s="256"/>
      <c r="N381" s="256"/>
      <c r="O381" s="256"/>
    </row>
    <row r="382" spans="1:15" s="25" customFormat="1" hidden="1" x14ac:dyDescent="0.25">
      <c r="A382" s="62"/>
      <c r="B382" s="62" t="s">
        <v>5770</v>
      </c>
      <c r="C382" s="67" t="s">
        <v>3536</v>
      </c>
      <c r="D382" s="257">
        <v>2.4706979E-2</v>
      </c>
      <c r="E382" s="261">
        <v>6.5462517037037024E-2</v>
      </c>
      <c r="F382" s="117">
        <v>0.94482931999999997</v>
      </c>
      <c r="G382" s="257">
        <v>6.1794637132508799E-3</v>
      </c>
      <c r="I382" s="258"/>
      <c r="J382" s="257"/>
      <c r="K382" s="257"/>
      <c r="L382" s="257"/>
      <c r="M382" s="257"/>
      <c r="N382" s="257"/>
      <c r="O382" s="257"/>
    </row>
    <row r="383" spans="1:15" s="25" customFormat="1" hidden="1" x14ac:dyDescent="0.25">
      <c r="A383" s="129" t="s">
        <v>33</v>
      </c>
      <c r="B383" s="129"/>
      <c r="C383" s="63"/>
      <c r="D383" s="256"/>
      <c r="E383" s="256"/>
      <c r="F383" s="97"/>
      <c r="G383" s="259"/>
      <c r="I383" s="258"/>
      <c r="J383" s="256"/>
      <c r="K383" s="256"/>
      <c r="L383" s="256"/>
      <c r="M383" s="256"/>
      <c r="N383" s="256"/>
      <c r="O383" s="256"/>
    </row>
    <row r="384" spans="1:15" s="25" customFormat="1" hidden="1" x14ac:dyDescent="0.25">
      <c r="A384" s="129"/>
      <c r="B384" s="62" t="s">
        <v>5770</v>
      </c>
      <c r="C384" s="67" t="s">
        <v>3560</v>
      </c>
      <c r="D384" s="257">
        <v>1.4534895999999999</v>
      </c>
      <c r="E384" s="261">
        <v>2.5628206666666662</v>
      </c>
      <c r="F384" s="117">
        <v>101.79161999999999</v>
      </c>
      <c r="G384" s="257">
        <v>0.41901287719381097</v>
      </c>
      <c r="I384" s="258"/>
      <c r="J384" s="257"/>
      <c r="K384" s="257"/>
      <c r="L384" s="257"/>
      <c r="M384" s="257"/>
      <c r="N384" s="257"/>
      <c r="O384" s="257"/>
    </row>
    <row r="385" spans="1:15" s="25" customFormat="1" hidden="1" x14ac:dyDescent="0.25">
      <c r="A385" s="129" t="s">
        <v>34</v>
      </c>
      <c r="B385" s="129"/>
      <c r="C385" s="63"/>
      <c r="D385" s="256"/>
      <c r="E385" s="256"/>
      <c r="F385" s="97"/>
      <c r="G385" s="241">
        <v>0</v>
      </c>
      <c r="I385" s="258"/>
      <c r="J385" s="256"/>
      <c r="K385" s="256"/>
      <c r="L385" s="256"/>
      <c r="M385" s="256"/>
      <c r="N385" s="256"/>
      <c r="O385" s="256"/>
    </row>
    <row r="386" spans="1:15" s="25" customFormat="1" hidden="1" x14ac:dyDescent="0.25">
      <c r="A386" s="62"/>
      <c r="B386" s="62" t="s">
        <v>5770</v>
      </c>
      <c r="C386" s="67" t="s">
        <v>2357</v>
      </c>
      <c r="D386" s="257">
        <v>0.17848053999999999</v>
      </c>
      <c r="E386" s="261">
        <v>0.98520785185185178</v>
      </c>
      <c r="F386" s="117">
        <v>15.823741</v>
      </c>
      <c r="G386" s="257">
        <v>9.6095770762119004E-2</v>
      </c>
      <c r="I386" s="258"/>
      <c r="J386" s="289"/>
      <c r="K386" s="289"/>
      <c r="L386" s="289"/>
      <c r="M386" s="289"/>
      <c r="N386" s="289"/>
      <c r="O386" s="289"/>
    </row>
    <row r="387" spans="1:15" s="25" customFormat="1" hidden="1" x14ac:dyDescent="0.25">
      <c r="A387" s="129" t="s">
        <v>35</v>
      </c>
      <c r="B387" s="129"/>
      <c r="C387" s="62"/>
      <c r="D387" s="256"/>
      <c r="E387" s="256"/>
      <c r="F387" s="97"/>
      <c r="G387" s="259"/>
      <c r="I387" s="258"/>
      <c r="J387" s="289"/>
      <c r="K387" s="289"/>
      <c r="L387" s="289"/>
      <c r="M387" s="289"/>
      <c r="N387" s="289"/>
      <c r="O387" s="289"/>
    </row>
    <row r="388" spans="1:15" s="25" customFormat="1" hidden="1" x14ac:dyDescent="0.25">
      <c r="A388" s="62"/>
      <c r="B388" s="62" t="s">
        <v>5770</v>
      </c>
      <c r="C388" s="67" t="s">
        <v>2358</v>
      </c>
      <c r="D388" s="257">
        <v>0.28223226000000001</v>
      </c>
      <c r="E388" s="261">
        <v>1.2636700740740741</v>
      </c>
      <c r="F388" s="117">
        <v>54.832355999999997</v>
      </c>
      <c r="G388" s="257">
        <v>0.27017192707014198</v>
      </c>
      <c r="I388" s="258"/>
      <c r="J388" s="289"/>
      <c r="K388" s="289"/>
      <c r="L388" s="289"/>
      <c r="M388" s="289"/>
      <c r="N388" s="289"/>
      <c r="O388" s="289"/>
    </row>
    <row r="389" spans="1:15" s="25" customFormat="1" hidden="1" x14ac:dyDescent="0.25">
      <c r="A389" s="129" t="s">
        <v>36</v>
      </c>
      <c r="B389" s="129"/>
      <c r="C389" s="62"/>
      <c r="D389" s="256"/>
      <c r="E389" s="259"/>
      <c r="F389" s="99"/>
      <c r="G389" s="258"/>
      <c r="I389" s="258"/>
      <c r="J389" s="289"/>
      <c r="K389" s="289"/>
      <c r="L389" s="289"/>
      <c r="M389" s="289"/>
      <c r="N389" s="289"/>
      <c r="O389" s="289"/>
    </row>
    <row r="390" spans="1:15" s="25" customFormat="1" hidden="1" x14ac:dyDescent="0.25">
      <c r="A390" s="62"/>
      <c r="B390" s="62" t="s">
        <v>5770</v>
      </c>
      <c r="C390" s="288" t="s">
        <v>2364</v>
      </c>
      <c r="D390" s="289">
        <v>0.26520899999999997</v>
      </c>
      <c r="E390" s="290">
        <v>1.3794425925925924</v>
      </c>
      <c r="F390" s="291">
        <v>28.951989000000001</v>
      </c>
      <c r="G390" s="289">
        <v>0.1181335776866243</v>
      </c>
      <c r="I390" s="258"/>
      <c r="J390" s="289"/>
      <c r="K390" s="289"/>
      <c r="L390" s="289"/>
      <c r="M390" s="289"/>
      <c r="N390" s="289"/>
      <c r="O390" s="289"/>
    </row>
    <row r="391" spans="1:15" s="25" customFormat="1" hidden="1" x14ac:dyDescent="0.25">
      <c r="A391" s="62"/>
      <c r="B391" s="62" t="s">
        <v>5770</v>
      </c>
      <c r="C391" s="288" t="s">
        <v>2365</v>
      </c>
      <c r="D391" s="289">
        <v>0.41179146999999999</v>
      </c>
      <c r="E391" s="290">
        <v>2.2026282962962962</v>
      </c>
      <c r="F391" s="291">
        <v>46.642705999999997</v>
      </c>
      <c r="G391" s="289">
        <v>0.18807753465479898</v>
      </c>
      <c r="I391" s="258"/>
      <c r="J391" s="289"/>
      <c r="K391" s="289"/>
      <c r="L391" s="289"/>
      <c r="M391" s="289"/>
      <c r="N391" s="289"/>
      <c r="O391" s="289"/>
    </row>
    <row r="392" spans="1:15" s="25" customFormat="1" hidden="1" x14ac:dyDescent="0.25">
      <c r="A392" s="62"/>
      <c r="B392" s="62" t="s">
        <v>5770</v>
      </c>
      <c r="C392" s="288" t="s">
        <v>2366</v>
      </c>
      <c r="D392" s="289">
        <v>0.29594403000000002</v>
      </c>
      <c r="E392" s="290">
        <v>1.5520459999999998</v>
      </c>
      <c r="F392" s="291">
        <v>32.661332999999999</v>
      </c>
      <c r="G392" s="289">
        <v>0.1327992461618609</v>
      </c>
      <c r="I392" s="258"/>
      <c r="J392" s="289"/>
      <c r="K392" s="289"/>
      <c r="L392" s="289"/>
      <c r="M392" s="289"/>
      <c r="N392" s="289"/>
      <c r="O392" s="289"/>
    </row>
    <row r="393" spans="1:15" s="25" customFormat="1" hidden="1" x14ac:dyDescent="0.25">
      <c r="A393" s="62"/>
      <c r="B393" s="62" t="s">
        <v>5770</v>
      </c>
      <c r="C393" s="288" t="s">
        <v>2367</v>
      </c>
      <c r="D393" s="289">
        <v>0.38578490999999998</v>
      </c>
      <c r="E393" s="290">
        <v>2.0565792592592591</v>
      </c>
      <c r="F393" s="291">
        <v>43.504030999999998</v>
      </c>
      <c r="G393" s="289">
        <v>0.17566812433463797</v>
      </c>
      <c r="I393" s="258"/>
      <c r="J393" s="289"/>
      <c r="K393" s="289"/>
      <c r="L393" s="289"/>
      <c r="M393" s="289"/>
      <c r="N393" s="289"/>
      <c r="O393" s="289"/>
    </row>
    <row r="394" spans="1:15" s="25" customFormat="1" hidden="1" x14ac:dyDescent="0.25">
      <c r="A394" s="62"/>
      <c r="B394" s="62" t="s">
        <v>5770</v>
      </c>
      <c r="C394" s="288" t="s">
        <v>2368</v>
      </c>
      <c r="D394" s="289">
        <v>0.35032140000000001</v>
      </c>
      <c r="E394" s="290">
        <v>1.8574214074074071</v>
      </c>
      <c r="F394" s="291">
        <v>39.224018999999998</v>
      </c>
      <c r="G394" s="289">
        <v>0.15874619690624581</v>
      </c>
      <c r="I394" s="258"/>
      <c r="J394" s="289"/>
      <c r="K394" s="289"/>
      <c r="L394" s="289"/>
      <c r="M394" s="289"/>
      <c r="N394" s="289"/>
      <c r="O394" s="289"/>
    </row>
    <row r="395" spans="1:15" s="25" customFormat="1" hidden="1" x14ac:dyDescent="0.25">
      <c r="A395" s="62"/>
      <c r="B395" s="62" t="s">
        <v>5770</v>
      </c>
      <c r="C395" s="288" t="s">
        <v>2369</v>
      </c>
      <c r="D395" s="289">
        <v>0.45434767999999998</v>
      </c>
      <c r="E395" s="290">
        <v>2.4416177037037032</v>
      </c>
      <c r="F395" s="291">
        <v>51.778720999999997</v>
      </c>
      <c r="G395" s="289">
        <v>0.2083838442128898</v>
      </c>
      <c r="I395" s="258"/>
      <c r="J395" s="289"/>
      <c r="K395" s="289"/>
      <c r="L395" s="289"/>
      <c r="M395" s="289"/>
      <c r="N395" s="289"/>
      <c r="O395" s="289"/>
    </row>
    <row r="396" spans="1:15" s="25" customFormat="1" hidden="1" x14ac:dyDescent="0.25">
      <c r="A396" s="62"/>
      <c r="B396" s="62" t="s">
        <v>5770</v>
      </c>
      <c r="C396" s="288" t="s">
        <v>2370</v>
      </c>
      <c r="D396" s="289">
        <v>0.46262249</v>
      </c>
      <c r="E396" s="290">
        <v>2.4880878518518514</v>
      </c>
      <c r="F396" s="291">
        <v>52.777391000000001</v>
      </c>
      <c r="G396" s="289">
        <v>0.21233229377170462</v>
      </c>
      <c r="I396" s="258"/>
      <c r="J396" s="289"/>
      <c r="K396" s="289"/>
      <c r="L396" s="289"/>
      <c r="M396" s="289"/>
      <c r="N396" s="289"/>
      <c r="O396" s="289"/>
    </row>
    <row r="397" spans="1:15" s="25" customFormat="1" hidden="1" x14ac:dyDescent="0.25">
      <c r="A397" s="62"/>
      <c r="B397" s="62" t="s">
        <v>5770</v>
      </c>
      <c r="C397" s="288" t="s">
        <v>2371</v>
      </c>
      <c r="D397" s="289">
        <v>0.19191775999999999</v>
      </c>
      <c r="E397" s="290">
        <v>0.96784970370370371</v>
      </c>
      <c r="F397" s="291">
        <v>20.106631</v>
      </c>
      <c r="G397" s="289">
        <v>8.3161600876106898E-2</v>
      </c>
      <c r="I397" s="258"/>
      <c r="J397" s="289"/>
      <c r="K397" s="289"/>
      <c r="L397" s="289"/>
      <c r="M397" s="289"/>
      <c r="N397" s="289"/>
      <c r="O397" s="289"/>
    </row>
    <row r="398" spans="1:15" s="25" customFormat="1" hidden="1" x14ac:dyDescent="0.25">
      <c r="A398" s="62"/>
      <c r="B398" s="62" t="s">
        <v>5770</v>
      </c>
      <c r="C398" s="288" t="s">
        <v>2372</v>
      </c>
      <c r="D398" s="289">
        <v>1.0406776</v>
      </c>
      <c r="E398" s="290">
        <v>5.7343607407407404</v>
      </c>
      <c r="F398" s="291">
        <v>122.54159</v>
      </c>
      <c r="G398" s="289">
        <v>0.48815967054812903</v>
      </c>
      <c r="I398" s="258"/>
      <c r="J398" s="289"/>
      <c r="K398" s="289"/>
      <c r="L398" s="289"/>
      <c r="M398" s="289"/>
      <c r="N398" s="289"/>
      <c r="O398" s="289"/>
    </row>
    <row r="399" spans="1:15" s="25" customFormat="1" hidden="1" x14ac:dyDescent="0.25">
      <c r="A399" s="62"/>
      <c r="B399" s="62" t="s">
        <v>5770</v>
      </c>
      <c r="C399" s="288" t="s">
        <v>2373</v>
      </c>
      <c r="D399" s="289">
        <v>0.21201375</v>
      </c>
      <c r="E399" s="290">
        <v>1.0807057777777775</v>
      </c>
      <c r="F399" s="291">
        <v>22.531970999999999</v>
      </c>
      <c r="G399" s="289">
        <v>9.2750691729005894E-2</v>
      </c>
      <c r="I399" s="258"/>
      <c r="J399" s="289"/>
      <c r="K399" s="289"/>
      <c r="L399" s="289"/>
      <c r="M399" s="289"/>
      <c r="N399" s="289"/>
      <c r="O399" s="289"/>
    </row>
    <row r="400" spans="1:15" s="25" customFormat="1" hidden="1" x14ac:dyDescent="0.25">
      <c r="A400" s="62"/>
      <c r="B400" s="62" t="s">
        <v>5770</v>
      </c>
      <c r="C400" s="288" t="s">
        <v>2374</v>
      </c>
      <c r="D400" s="289">
        <v>0.22147068</v>
      </c>
      <c r="E400" s="290">
        <v>1.1338145925925924</v>
      </c>
      <c r="F400" s="291">
        <v>23.673307000000001</v>
      </c>
      <c r="G400" s="289">
        <v>9.7263204457417207E-2</v>
      </c>
      <c r="I400" s="258"/>
      <c r="J400" s="289"/>
      <c r="K400" s="289"/>
      <c r="L400" s="289"/>
      <c r="M400" s="289"/>
      <c r="N400" s="289"/>
      <c r="O400" s="289"/>
    </row>
    <row r="401" spans="1:15" s="25" customFormat="1" hidden="1" x14ac:dyDescent="0.25">
      <c r="A401" s="62"/>
      <c r="B401" s="62" t="s">
        <v>5770</v>
      </c>
      <c r="C401" s="288" t="s">
        <v>2375</v>
      </c>
      <c r="D401" s="289">
        <v>0.21437798</v>
      </c>
      <c r="E401" s="290">
        <v>1.0939829629629629</v>
      </c>
      <c r="F401" s="291">
        <v>22.817305000000001</v>
      </c>
      <c r="G401" s="289">
        <v>9.3878820658348697E-2</v>
      </c>
      <c r="I401" s="258"/>
      <c r="J401" s="289"/>
      <c r="K401" s="289"/>
      <c r="L401" s="289"/>
      <c r="M401" s="289"/>
      <c r="N401" s="289"/>
      <c r="O401" s="289"/>
    </row>
    <row r="402" spans="1:15" s="25" customFormat="1" hidden="1" x14ac:dyDescent="0.25">
      <c r="A402" s="62"/>
      <c r="B402" s="62" t="s">
        <v>5770</v>
      </c>
      <c r="C402" s="288" t="s">
        <v>2376</v>
      </c>
      <c r="D402" s="289">
        <v>0.30894732000000003</v>
      </c>
      <c r="E402" s="290">
        <v>1.6250705925925923</v>
      </c>
      <c r="F402" s="291">
        <v>34.230671000000001</v>
      </c>
      <c r="G402" s="289">
        <v>0.13900395288578141</v>
      </c>
      <c r="I402" s="258"/>
      <c r="J402" s="289"/>
      <c r="K402" s="289"/>
      <c r="L402" s="289"/>
      <c r="M402" s="289"/>
      <c r="N402" s="289"/>
      <c r="O402" s="289"/>
    </row>
    <row r="403" spans="1:15" s="25" customFormat="1" hidden="1" x14ac:dyDescent="0.25">
      <c r="A403" s="62"/>
      <c r="B403" s="62" t="s">
        <v>5770</v>
      </c>
      <c r="C403" s="288" t="s">
        <v>2377</v>
      </c>
      <c r="D403" s="289">
        <v>0.33850024000000001</v>
      </c>
      <c r="E403" s="290">
        <v>1.7910354074074073</v>
      </c>
      <c r="F403" s="291">
        <v>37.797348</v>
      </c>
      <c r="G403" s="289">
        <v>0.1531055557218817</v>
      </c>
      <c r="I403" s="258"/>
      <c r="J403" s="289"/>
      <c r="K403" s="289"/>
      <c r="L403" s="289"/>
      <c r="M403" s="289"/>
      <c r="N403" s="289"/>
      <c r="O403" s="289"/>
    </row>
    <row r="404" spans="1:15" s="25" customFormat="1" hidden="1" x14ac:dyDescent="0.25">
      <c r="A404" s="62"/>
      <c r="B404" s="62" t="s">
        <v>5770</v>
      </c>
      <c r="C404" s="288" t="s">
        <v>2378</v>
      </c>
      <c r="D404" s="289">
        <v>0.24038455</v>
      </c>
      <c r="E404" s="290">
        <v>1.240032074074074</v>
      </c>
      <c r="F404" s="291">
        <v>25.955981000000001</v>
      </c>
      <c r="G404" s="289">
        <v>0.1062882308850297</v>
      </c>
      <c r="I404" s="258"/>
      <c r="J404" s="289"/>
      <c r="K404" s="289"/>
      <c r="L404" s="289"/>
      <c r="M404" s="289"/>
      <c r="N404" s="289"/>
      <c r="O404" s="289"/>
    </row>
    <row r="405" spans="1:15" s="25" customFormat="1" hidden="1" x14ac:dyDescent="0.25">
      <c r="A405" s="62"/>
      <c r="B405" s="62" t="s">
        <v>5770</v>
      </c>
      <c r="C405" s="288" t="s">
        <v>3602</v>
      </c>
      <c r="D405" s="289">
        <v>0.25102360000000001</v>
      </c>
      <c r="E405" s="290">
        <v>1.2997794074074074</v>
      </c>
      <c r="F405" s="291">
        <v>27.239984</v>
      </c>
      <c r="G405" s="289">
        <v>0.1113648091386174</v>
      </c>
      <c r="I405" s="258"/>
      <c r="J405" s="289"/>
      <c r="K405" s="289"/>
      <c r="L405" s="289"/>
      <c r="M405" s="289"/>
      <c r="N405" s="289"/>
      <c r="O405" s="289"/>
    </row>
    <row r="406" spans="1:15" s="25" customFormat="1" hidden="1" x14ac:dyDescent="0.25">
      <c r="A406" s="62"/>
      <c r="B406" s="62" t="s">
        <v>5770</v>
      </c>
      <c r="C406" s="288" t="s">
        <v>3603</v>
      </c>
      <c r="D406" s="289">
        <v>0.59620169000000001</v>
      </c>
      <c r="E406" s="290">
        <v>3.2382491111111111</v>
      </c>
      <c r="F406" s="291">
        <v>68.898769999999999</v>
      </c>
      <c r="G406" s="289">
        <v>0.27607154295185887</v>
      </c>
      <c r="I406" s="258"/>
      <c r="J406" s="256"/>
      <c r="K406" s="256"/>
      <c r="L406" s="256"/>
      <c r="M406" s="256"/>
      <c r="N406" s="256"/>
      <c r="O406" s="256"/>
    </row>
    <row r="407" spans="1:15" s="25" customFormat="1" hidden="1" x14ac:dyDescent="0.25">
      <c r="A407" s="62"/>
      <c r="B407" s="62" t="s">
        <v>5770</v>
      </c>
      <c r="C407" s="288" t="s">
        <v>3604</v>
      </c>
      <c r="D407" s="289">
        <v>0.40824512000000002</v>
      </c>
      <c r="E407" s="290">
        <v>2.1827125185185183</v>
      </c>
      <c r="F407" s="291">
        <v>46.214705000000002</v>
      </c>
      <c r="G407" s="289">
        <v>0.18638534204954982</v>
      </c>
      <c r="I407" s="258"/>
      <c r="J407" s="293"/>
      <c r="K407" s="293"/>
      <c r="L407" s="293"/>
      <c r="M407" s="293"/>
      <c r="N407" s="293"/>
      <c r="O407" s="293"/>
    </row>
    <row r="408" spans="1:15" s="25" customFormat="1" hidden="1" x14ac:dyDescent="0.25">
      <c r="A408" s="62"/>
      <c r="B408" s="62" t="s">
        <v>5770</v>
      </c>
      <c r="C408" s="288" t="s">
        <v>3605</v>
      </c>
      <c r="D408" s="289">
        <v>0.21792433</v>
      </c>
      <c r="E408" s="290">
        <v>1.1138987407407406</v>
      </c>
      <c r="F408" s="291">
        <v>23.245305999999999</v>
      </c>
      <c r="G408" s="289">
        <v>9.5571012092887903E-2</v>
      </c>
      <c r="I408" s="258"/>
      <c r="J408" s="293"/>
      <c r="K408" s="293"/>
      <c r="L408" s="293"/>
      <c r="M408" s="293"/>
      <c r="N408" s="293"/>
      <c r="O408" s="293"/>
    </row>
    <row r="409" spans="1:15" s="25" customFormat="1" hidden="1" x14ac:dyDescent="0.25">
      <c r="A409" s="62"/>
      <c r="B409" s="62" t="s">
        <v>5770</v>
      </c>
      <c r="C409" s="288" t="s">
        <v>3606</v>
      </c>
      <c r="D409" s="289">
        <v>0.22501703000000001</v>
      </c>
      <c r="E409" s="290">
        <v>1.1537303703703703</v>
      </c>
      <c r="F409" s="291">
        <v>24.101309000000001</v>
      </c>
      <c r="G409" s="289">
        <v>9.8955396891836384E-2</v>
      </c>
      <c r="I409" s="258"/>
      <c r="J409" s="293"/>
      <c r="K409" s="293"/>
      <c r="L409" s="293"/>
      <c r="M409" s="293"/>
      <c r="N409" s="293"/>
      <c r="O409" s="293"/>
    </row>
    <row r="410" spans="1:15" s="25" customFormat="1" hidden="1" x14ac:dyDescent="0.25">
      <c r="A410" s="129" t="s">
        <v>6994</v>
      </c>
      <c r="B410" s="129"/>
      <c r="C410" s="62"/>
      <c r="D410" s="256"/>
      <c r="E410" s="256"/>
      <c r="F410" s="97"/>
      <c r="G410" s="259"/>
      <c r="I410" s="258"/>
      <c r="J410" s="293"/>
      <c r="K410" s="293"/>
      <c r="L410" s="293"/>
      <c r="M410" s="293"/>
      <c r="N410" s="293"/>
      <c r="O410" s="293"/>
    </row>
    <row r="411" spans="1:15" s="25" customFormat="1" hidden="1" x14ac:dyDescent="0.25">
      <c r="A411" s="52"/>
      <c r="B411" s="62" t="s">
        <v>5770</v>
      </c>
      <c r="C411" s="292" t="s">
        <v>6969</v>
      </c>
      <c r="D411" s="293">
        <v>0.92007492000000002</v>
      </c>
      <c r="E411" s="290">
        <v>1.4484279259259258</v>
      </c>
      <c r="F411" s="294">
        <v>85.401207999999997</v>
      </c>
      <c r="G411" s="289">
        <v>0.2762847339004369</v>
      </c>
      <c r="I411" s="258"/>
      <c r="J411" s="293"/>
      <c r="K411" s="293"/>
      <c r="L411" s="293"/>
      <c r="M411" s="293"/>
      <c r="N411" s="293"/>
      <c r="O411" s="293"/>
    </row>
    <row r="412" spans="1:15" s="25" customFormat="1" hidden="1" x14ac:dyDescent="0.25">
      <c r="A412" s="62"/>
      <c r="B412" s="62" t="s">
        <v>5770</v>
      </c>
      <c r="C412" s="288" t="s">
        <v>3607</v>
      </c>
      <c r="D412" s="293">
        <v>1.2260446</v>
      </c>
      <c r="E412" s="290">
        <v>2.6477281481481483</v>
      </c>
      <c r="F412" s="294">
        <v>91.277108999999996</v>
      </c>
      <c r="G412" s="289">
        <v>0.36130201677535001</v>
      </c>
      <c r="I412" s="258"/>
      <c r="J412" s="293"/>
      <c r="K412" s="293"/>
      <c r="L412" s="293"/>
      <c r="M412" s="293"/>
      <c r="N412" s="293"/>
      <c r="O412" s="293"/>
    </row>
    <row r="413" spans="1:15" s="25" customFormat="1" hidden="1" x14ac:dyDescent="0.25">
      <c r="A413" s="52"/>
      <c r="B413" s="62" t="s">
        <v>5770</v>
      </c>
      <c r="C413" s="288" t="s">
        <v>3608</v>
      </c>
      <c r="D413" s="293">
        <v>1.1436736999999999</v>
      </c>
      <c r="E413" s="290">
        <v>3.0537535555555553</v>
      </c>
      <c r="F413" s="294">
        <v>65.626853999999994</v>
      </c>
      <c r="G413" s="289">
        <v>0.25946951381984817</v>
      </c>
      <c r="I413" s="258"/>
      <c r="J413" s="293"/>
      <c r="K413" s="293"/>
      <c r="L413" s="293"/>
      <c r="M413" s="293"/>
      <c r="N413" s="293"/>
      <c r="O413" s="293"/>
    </row>
    <row r="414" spans="1:15" s="25" customFormat="1" hidden="1" x14ac:dyDescent="0.25">
      <c r="A414" s="52"/>
      <c r="B414" s="62" t="s">
        <v>5770</v>
      </c>
      <c r="C414" s="288" t="s">
        <v>3609</v>
      </c>
      <c r="D414" s="293">
        <v>9.7688460000000005E-2</v>
      </c>
      <c r="E414" s="290">
        <v>0.20670999259259257</v>
      </c>
      <c r="F414" s="294">
        <v>3.2388753000000001</v>
      </c>
      <c r="G414" s="289">
        <v>2.3858233234666199E-2</v>
      </c>
      <c r="I414" s="258"/>
      <c r="J414" s="293"/>
      <c r="K414" s="293"/>
      <c r="L414" s="293"/>
      <c r="M414" s="293"/>
      <c r="N414" s="293"/>
      <c r="O414" s="293"/>
    </row>
    <row r="415" spans="1:15" s="25" customFormat="1" hidden="1" x14ac:dyDescent="0.25">
      <c r="A415" s="52"/>
      <c r="B415" s="62" t="s">
        <v>5770</v>
      </c>
      <c r="C415" s="288" t="s">
        <v>3610</v>
      </c>
      <c r="D415" s="293">
        <v>0.99583023999999998</v>
      </c>
      <c r="E415" s="290">
        <v>1.8231504444444444</v>
      </c>
      <c r="F415" s="294">
        <v>82.558068000000006</v>
      </c>
      <c r="G415" s="289">
        <v>0.28845312318300642</v>
      </c>
      <c r="I415" s="258"/>
      <c r="J415" s="293"/>
      <c r="K415" s="293"/>
      <c r="L415" s="293"/>
      <c r="M415" s="293"/>
      <c r="N415" s="293"/>
      <c r="O415" s="293"/>
    </row>
    <row r="416" spans="1:15" s="25" customFormat="1" hidden="1" x14ac:dyDescent="0.25">
      <c r="A416" s="52"/>
      <c r="B416" s="62" t="s">
        <v>5770</v>
      </c>
      <c r="C416" s="288" t="s">
        <v>3611</v>
      </c>
      <c r="D416" s="293">
        <v>1.1027210999999999</v>
      </c>
      <c r="E416" s="290">
        <v>3.7043358518518521</v>
      </c>
      <c r="F416" s="294">
        <v>79.608226999999999</v>
      </c>
      <c r="G416" s="289">
        <v>0.31474780824955639</v>
      </c>
      <c r="I416" s="258"/>
      <c r="J416" s="256"/>
      <c r="K416" s="256"/>
      <c r="L416" s="256"/>
      <c r="M416" s="256"/>
      <c r="N416" s="256"/>
      <c r="O416" s="256"/>
    </row>
    <row r="417" spans="1:15" s="25" customFormat="1" hidden="1" x14ac:dyDescent="0.25">
      <c r="A417" s="52"/>
      <c r="B417" s="62" t="s">
        <v>5770</v>
      </c>
      <c r="C417" s="288" t="s">
        <v>3612</v>
      </c>
      <c r="D417" s="293">
        <v>1.125766</v>
      </c>
      <c r="E417" s="290">
        <v>2.2770379999999997</v>
      </c>
      <c r="F417" s="294">
        <v>48.934806000000002</v>
      </c>
      <c r="G417" s="289">
        <v>0.19347400761502839</v>
      </c>
      <c r="I417" s="258"/>
      <c r="J417" s="289"/>
      <c r="K417" s="289"/>
      <c r="L417" s="289"/>
      <c r="M417" s="289"/>
      <c r="N417" s="289"/>
      <c r="O417" s="289"/>
    </row>
    <row r="418" spans="1:15" s="25" customFormat="1" hidden="1" x14ac:dyDescent="0.25">
      <c r="A418" s="52"/>
      <c r="B418" s="62" t="s">
        <v>5770</v>
      </c>
      <c r="C418" s="288" t="s">
        <v>3613</v>
      </c>
      <c r="D418" s="293">
        <v>0.76096584</v>
      </c>
      <c r="E418" s="290">
        <v>2.7076836296296296</v>
      </c>
      <c r="F418" s="294">
        <v>62.679309000000003</v>
      </c>
      <c r="G418" s="289">
        <v>0.28262285040917101</v>
      </c>
      <c r="I418" s="258"/>
      <c r="J418" s="289"/>
      <c r="K418" s="289"/>
      <c r="L418" s="289"/>
      <c r="M418" s="289"/>
      <c r="N418" s="289"/>
      <c r="O418" s="289"/>
    </row>
    <row r="419" spans="1:15" s="25" customFormat="1" hidden="1" x14ac:dyDescent="0.25">
      <c r="A419" s="52"/>
      <c r="B419" s="62" t="s">
        <v>5770</v>
      </c>
      <c r="C419" s="288" t="s">
        <v>3614</v>
      </c>
      <c r="D419" s="293">
        <v>1.0015209</v>
      </c>
      <c r="E419" s="290">
        <v>1.9954582222222221</v>
      </c>
      <c r="F419" s="294">
        <v>87.324442000000005</v>
      </c>
      <c r="G419" s="289">
        <v>0.30966846959631822</v>
      </c>
      <c r="I419" s="258"/>
      <c r="J419" s="289"/>
      <c r="K419" s="289"/>
      <c r="L419" s="289"/>
      <c r="M419" s="289"/>
      <c r="N419" s="289"/>
      <c r="O419" s="289"/>
    </row>
    <row r="420" spans="1:15" s="25" customFormat="1" hidden="1" x14ac:dyDescent="0.25">
      <c r="A420" s="129" t="s">
        <v>6995</v>
      </c>
      <c r="B420" s="129"/>
      <c r="C420" s="62"/>
      <c r="D420" s="256"/>
      <c r="E420" s="256"/>
      <c r="F420" s="99"/>
      <c r="G420" s="258"/>
      <c r="I420" s="258"/>
      <c r="J420" s="289"/>
      <c r="K420" s="289"/>
      <c r="L420" s="289"/>
      <c r="M420" s="289"/>
      <c r="N420" s="289"/>
      <c r="O420" s="289"/>
    </row>
    <row r="421" spans="1:15" s="25" customFormat="1" hidden="1" x14ac:dyDescent="0.25">
      <c r="A421" s="52"/>
      <c r="B421" s="62" t="s">
        <v>5770</v>
      </c>
      <c r="C421" s="67" t="s">
        <v>3616</v>
      </c>
      <c r="D421" s="289">
        <v>1.3347822</v>
      </c>
      <c r="E421" s="290">
        <v>3.4</v>
      </c>
      <c r="F421" s="291">
        <v>86.712100000000007</v>
      </c>
      <c r="G421" s="289">
        <v>0.35814702519454766</v>
      </c>
      <c r="I421" s="347">
        <v>0.28325512000000003</v>
      </c>
      <c r="J421" s="289"/>
      <c r="K421" s="289"/>
      <c r="L421" s="289"/>
      <c r="M421" s="289"/>
      <c r="N421" s="289"/>
      <c r="O421" s="289"/>
    </row>
    <row r="422" spans="1:15" s="25" customFormat="1" hidden="1" x14ac:dyDescent="0.25">
      <c r="A422" s="62"/>
      <c r="B422" s="62" t="s">
        <v>5770</v>
      </c>
      <c r="C422" s="67" t="s">
        <v>3617</v>
      </c>
      <c r="D422" s="289">
        <v>0.96593739999999995</v>
      </c>
      <c r="E422" s="290">
        <v>2.5233351851851848</v>
      </c>
      <c r="F422" s="291">
        <v>63.319834</v>
      </c>
      <c r="G422" s="289">
        <v>0.26571482408808444</v>
      </c>
      <c r="I422" s="347">
        <v>0.21259317</v>
      </c>
      <c r="J422" s="289"/>
      <c r="K422" s="289"/>
      <c r="L422" s="289"/>
      <c r="M422" s="289"/>
      <c r="N422" s="289"/>
      <c r="O422" s="289"/>
    </row>
    <row r="423" spans="1:15" s="25" customFormat="1" hidden="1" x14ac:dyDescent="0.25">
      <c r="A423" s="62"/>
      <c r="B423" s="62" t="s">
        <v>5770</v>
      </c>
      <c r="C423" s="67" t="s">
        <v>3618</v>
      </c>
      <c r="D423" s="289">
        <v>0.82984595000000005</v>
      </c>
      <c r="E423" s="290">
        <v>4.6602935555555547</v>
      </c>
      <c r="F423" s="291">
        <v>100.15228999999999</v>
      </c>
      <c r="G423" s="289">
        <v>0.39597304544161893</v>
      </c>
      <c r="I423" s="347">
        <v>0.42376634000000002</v>
      </c>
      <c r="J423" s="289"/>
      <c r="K423" s="289"/>
      <c r="L423" s="289"/>
      <c r="M423" s="289"/>
      <c r="N423" s="289"/>
      <c r="O423" s="289"/>
    </row>
    <row r="424" spans="1:15" s="25" customFormat="1" hidden="1" x14ac:dyDescent="0.25">
      <c r="A424" s="62"/>
      <c r="B424" s="62" t="s">
        <v>5770</v>
      </c>
      <c r="C424" s="67" t="s">
        <v>3619</v>
      </c>
      <c r="D424" s="289">
        <v>1.4470978000000001</v>
      </c>
      <c r="E424" s="290">
        <v>4.1955918518518516</v>
      </c>
      <c r="F424" s="291">
        <v>90.165591000000006</v>
      </c>
      <c r="G424" s="289">
        <v>0.35648854540847058</v>
      </c>
      <c r="I424" s="347">
        <v>0.38472644</v>
      </c>
      <c r="J424" s="289"/>
      <c r="K424" s="289"/>
      <c r="L424" s="289"/>
      <c r="M424" s="289"/>
      <c r="N424" s="289"/>
      <c r="O424" s="289"/>
    </row>
    <row r="425" spans="1:15" s="25" customFormat="1" hidden="1" x14ac:dyDescent="0.25">
      <c r="A425" s="62"/>
      <c r="B425" s="62" t="s">
        <v>5770</v>
      </c>
      <c r="C425" s="67" t="s">
        <v>3620</v>
      </c>
      <c r="D425" s="289">
        <v>0.32591257000000001</v>
      </c>
      <c r="E425" s="290">
        <v>1.7484959999999998</v>
      </c>
      <c r="F425" s="291">
        <v>36.833053999999997</v>
      </c>
      <c r="G425" s="289">
        <v>0.16803004273736902</v>
      </c>
      <c r="I425" s="347">
        <v>0.16838416</v>
      </c>
      <c r="J425" s="289"/>
      <c r="K425" s="289"/>
      <c r="L425" s="289"/>
      <c r="M425" s="289"/>
      <c r="N425" s="289"/>
      <c r="O425" s="289"/>
    </row>
    <row r="426" spans="1:15" s="25" customFormat="1" hidden="1" x14ac:dyDescent="0.25">
      <c r="A426" s="52"/>
      <c r="B426" s="62" t="s">
        <v>5770</v>
      </c>
      <c r="C426" s="67" t="s">
        <v>3621</v>
      </c>
      <c r="D426" s="289">
        <v>2.0867000999999998</v>
      </c>
      <c r="E426" s="290">
        <v>9.2692125925925932</v>
      </c>
      <c r="F426" s="291">
        <v>122.13911</v>
      </c>
      <c r="G426" s="289">
        <v>0.75984093088293447</v>
      </c>
      <c r="I426" s="347">
        <v>0.68503179000000003</v>
      </c>
      <c r="J426" s="289"/>
      <c r="K426" s="289"/>
      <c r="L426" s="289"/>
      <c r="M426" s="289"/>
      <c r="N426" s="289"/>
      <c r="O426" s="289"/>
    </row>
    <row r="427" spans="1:15" s="25" customFormat="1" hidden="1" x14ac:dyDescent="0.25">
      <c r="A427" s="52"/>
      <c r="B427" s="62" t="s">
        <v>5770</v>
      </c>
      <c r="C427" s="67" t="s">
        <v>3622</v>
      </c>
      <c r="D427" s="289">
        <v>1.4922799</v>
      </c>
      <c r="E427" s="290">
        <v>6.6317842222222216</v>
      </c>
      <c r="F427" s="291">
        <v>88.118742999999995</v>
      </c>
      <c r="G427" s="289">
        <v>0.54690056691605649</v>
      </c>
      <c r="I427" s="347">
        <v>0.49383684</v>
      </c>
      <c r="J427" s="289"/>
      <c r="K427" s="289"/>
      <c r="L427" s="289"/>
      <c r="M427" s="289"/>
      <c r="N427" s="289"/>
      <c r="O427" s="289"/>
    </row>
    <row r="428" spans="1:15" s="25" customFormat="1" hidden="1" x14ac:dyDescent="0.25">
      <c r="A428" s="62"/>
      <c r="B428" s="62" t="s">
        <v>5770</v>
      </c>
      <c r="C428" s="67" t="s">
        <v>3623</v>
      </c>
      <c r="D428" s="289">
        <v>1.9205030000000001</v>
      </c>
      <c r="E428" s="290">
        <v>8.0076696296296284</v>
      </c>
      <c r="F428" s="291">
        <v>137.19291999999999</v>
      </c>
      <c r="G428" s="289">
        <v>0.71608487606331794</v>
      </c>
      <c r="I428" s="347">
        <v>0.64307309000000001</v>
      </c>
      <c r="J428" s="289"/>
      <c r="K428" s="289"/>
      <c r="L428" s="289"/>
      <c r="M428" s="289"/>
      <c r="N428" s="289"/>
      <c r="O428" s="289"/>
    </row>
    <row r="429" spans="1:15" s="25" customFormat="1" hidden="1" x14ac:dyDescent="0.25">
      <c r="A429" s="52"/>
      <c r="B429" s="62" t="s">
        <v>5770</v>
      </c>
      <c r="C429" s="67" t="s">
        <v>3624</v>
      </c>
      <c r="D429" s="289">
        <v>1.3759418999999999</v>
      </c>
      <c r="E429" s="290">
        <v>5.748704074074074</v>
      </c>
      <c r="F429" s="291">
        <v>98.656407999999999</v>
      </c>
      <c r="G429" s="289">
        <v>0.51627131998239184</v>
      </c>
      <c r="I429" s="347">
        <v>0.46446575000000001</v>
      </c>
      <c r="J429" s="289"/>
      <c r="K429" s="289"/>
      <c r="L429" s="289"/>
      <c r="M429" s="289"/>
      <c r="N429" s="289"/>
      <c r="O429" s="289"/>
    </row>
    <row r="430" spans="1:15" s="25" customFormat="1" hidden="1" x14ac:dyDescent="0.25">
      <c r="A430" s="62"/>
      <c r="B430" s="62" t="s">
        <v>5770</v>
      </c>
      <c r="C430" s="67" t="s">
        <v>3625</v>
      </c>
      <c r="D430" s="289">
        <v>1.1156322000000001</v>
      </c>
      <c r="E430" s="290">
        <v>1.2999999999999998</v>
      </c>
      <c r="F430" s="291">
        <v>80.795299999999997</v>
      </c>
      <c r="G430" s="289">
        <v>0.251897188464</v>
      </c>
      <c r="I430" s="347">
        <v>0.25335408999999998</v>
      </c>
      <c r="J430" s="289"/>
      <c r="K430" s="289"/>
      <c r="L430" s="289"/>
      <c r="M430" s="289"/>
      <c r="N430" s="289"/>
      <c r="O430" s="289"/>
    </row>
    <row r="431" spans="1:15" s="25" customFormat="1" hidden="1" x14ac:dyDescent="0.25">
      <c r="A431" s="62"/>
      <c r="B431" s="62" t="s">
        <v>5770</v>
      </c>
      <c r="C431" s="67" t="s">
        <v>3626</v>
      </c>
      <c r="D431" s="289">
        <v>1.9743789</v>
      </c>
      <c r="E431" s="290">
        <v>7.7761829629629622</v>
      </c>
      <c r="F431" s="291">
        <v>107.51439000000001</v>
      </c>
      <c r="G431" s="289">
        <v>0.6743351385733134</v>
      </c>
      <c r="I431" s="347">
        <v>0.55704098999999996</v>
      </c>
      <c r="J431" s="289"/>
      <c r="K431" s="289"/>
      <c r="L431" s="289"/>
      <c r="M431" s="289"/>
      <c r="N431" s="289"/>
      <c r="O431" s="289"/>
    </row>
    <row r="432" spans="1:15" s="25" customFormat="1" hidden="1" x14ac:dyDescent="0.25">
      <c r="A432" s="62"/>
      <c r="B432" s="62" t="s">
        <v>5770</v>
      </c>
      <c r="C432" s="67" t="s">
        <v>3627</v>
      </c>
      <c r="D432" s="289">
        <v>1.4136550999999999</v>
      </c>
      <c r="E432" s="290">
        <v>5.5866632592592591</v>
      </c>
      <c r="F432" s="291">
        <v>77.881438000000003</v>
      </c>
      <c r="G432" s="289">
        <v>0.48704650952507478</v>
      </c>
      <c r="I432" s="347">
        <v>0.40424327999999998</v>
      </c>
      <c r="J432" s="289"/>
      <c r="K432" s="289"/>
      <c r="L432" s="289"/>
      <c r="M432" s="289"/>
      <c r="N432" s="289"/>
      <c r="O432" s="289"/>
    </row>
    <row r="433" spans="1:15" s="25" customFormat="1" hidden="1" x14ac:dyDescent="0.25">
      <c r="A433" s="52"/>
      <c r="B433" s="62" t="s">
        <v>5770</v>
      </c>
      <c r="C433" s="67" t="s">
        <v>3628</v>
      </c>
      <c r="D433" s="289">
        <v>1.0257457999999999</v>
      </c>
      <c r="E433" s="290">
        <v>1.9292062222222222</v>
      </c>
      <c r="F433" s="291">
        <v>77.304856999999998</v>
      </c>
      <c r="G433" s="289">
        <v>0.27813327675967148</v>
      </c>
      <c r="I433" s="347">
        <v>0.15379483999999999</v>
      </c>
      <c r="J433" s="289"/>
      <c r="K433" s="289"/>
      <c r="L433" s="289"/>
      <c r="M433" s="289"/>
      <c r="N433" s="289"/>
      <c r="O433" s="289"/>
    </row>
    <row r="434" spans="1:15" s="25" customFormat="1" x14ac:dyDescent="0.25">
      <c r="A434" s="135">
        <v>1</v>
      </c>
      <c r="B434" s="62" t="s">
        <v>5770</v>
      </c>
      <c r="C434" s="67" t="s">
        <v>3629</v>
      </c>
      <c r="D434" s="289">
        <v>1.0576517000000001</v>
      </c>
      <c r="E434" s="290">
        <v>2.0983295555555554</v>
      </c>
      <c r="F434" s="291">
        <v>79.537502000000003</v>
      </c>
      <c r="G434" s="289">
        <v>0.28553353603132681</v>
      </c>
      <c r="I434" s="347">
        <v>0.16982776999999999</v>
      </c>
      <c r="J434" s="289"/>
      <c r="K434" s="289"/>
      <c r="L434" s="289"/>
      <c r="M434" s="289"/>
      <c r="N434" s="289"/>
      <c r="O434" s="289"/>
    </row>
    <row r="435" spans="1:15" s="25" customFormat="1" hidden="1" x14ac:dyDescent="0.25">
      <c r="A435" s="62"/>
      <c r="B435" s="62" t="s">
        <v>5770</v>
      </c>
      <c r="C435" s="67" t="s">
        <v>3630</v>
      </c>
      <c r="D435" s="289">
        <v>1.0060153000000001</v>
      </c>
      <c r="E435" s="290">
        <v>1.8492455555555556</v>
      </c>
      <c r="F435" s="291">
        <v>74.528092999999998</v>
      </c>
      <c r="G435" s="289">
        <v>0.2724801012989701</v>
      </c>
      <c r="I435" s="347">
        <v>0.13976347</v>
      </c>
      <c r="J435" s="289"/>
      <c r="K435" s="289"/>
      <c r="L435" s="289"/>
      <c r="M435" s="289"/>
      <c r="N435" s="289"/>
      <c r="O435" s="289"/>
    </row>
    <row r="436" spans="1:15" s="25" customFormat="1" hidden="1" x14ac:dyDescent="0.25">
      <c r="A436" s="62"/>
      <c r="B436" s="62" t="s">
        <v>5770</v>
      </c>
      <c r="C436" s="67" t="s">
        <v>3631</v>
      </c>
      <c r="D436" s="289">
        <v>1.0615048</v>
      </c>
      <c r="E436" s="290">
        <v>2.1163295555555552</v>
      </c>
      <c r="F436" s="291">
        <v>83.853482</v>
      </c>
      <c r="G436" s="289">
        <v>0.29624225499772683</v>
      </c>
      <c r="I436" s="347">
        <v>0.52347595000000002</v>
      </c>
      <c r="J436" s="289"/>
      <c r="K436" s="289"/>
      <c r="L436" s="289"/>
      <c r="M436" s="289"/>
      <c r="N436" s="289"/>
      <c r="O436" s="289"/>
    </row>
    <row r="437" spans="1:15" s="25" customFormat="1" hidden="1" x14ac:dyDescent="0.25">
      <c r="A437" s="52"/>
      <c r="B437" s="62" t="s">
        <v>5770</v>
      </c>
      <c r="C437" s="67" t="s">
        <v>2381</v>
      </c>
      <c r="D437" s="289">
        <v>0.78073057000000001</v>
      </c>
      <c r="E437" s="290">
        <v>2.168145111111111</v>
      </c>
      <c r="F437" s="291">
        <v>60.151009000000002</v>
      </c>
      <c r="G437" s="289">
        <v>0.25991006688507001</v>
      </c>
      <c r="I437" s="347">
        <v>0.26733356000000003</v>
      </c>
      <c r="J437" s="289"/>
      <c r="K437" s="289"/>
      <c r="L437" s="289"/>
      <c r="M437" s="289"/>
      <c r="N437" s="289"/>
      <c r="O437" s="289"/>
    </row>
    <row r="438" spans="1:15" s="25" customFormat="1" hidden="1" x14ac:dyDescent="0.25">
      <c r="A438" s="52"/>
      <c r="B438" s="62" t="s">
        <v>5770</v>
      </c>
      <c r="C438" s="67" t="s">
        <v>2382</v>
      </c>
      <c r="D438" s="289">
        <v>1.0210098999999999</v>
      </c>
      <c r="E438" s="290">
        <v>2.6982505185185186</v>
      </c>
      <c r="F438" s="291">
        <v>78.423084000000003</v>
      </c>
      <c r="G438" s="289">
        <v>0.329735953336869</v>
      </c>
      <c r="I438" s="347">
        <v>0.32585019999999998</v>
      </c>
      <c r="J438" s="293"/>
      <c r="K438" s="293"/>
      <c r="L438" s="293"/>
      <c r="M438" s="293"/>
      <c r="N438" s="293"/>
      <c r="O438" s="293"/>
    </row>
    <row r="439" spans="1:15" s="25" customFormat="1" hidden="1" x14ac:dyDescent="0.25">
      <c r="A439" s="52"/>
      <c r="B439" s="62" t="s">
        <v>5770</v>
      </c>
      <c r="C439" s="67" t="s">
        <v>2383</v>
      </c>
      <c r="D439" s="289">
        <v>1.070201</v>
      </c>
      <c r="E439" s="290">
        <v>2.8925856296296293</v>
      </c>
      <c r="F439" s="291">
        <v>82.185208000000003</v>
      </c>
      <c r="G439" s="289">
        <v>0.34985451675517698</v>
      </c>
      <c r="I439" s="347">
        <v>0.36145568</v>
      </c>
      <c r="J439" s="289"/>
      <c r="K439" s="289"/>
      <c r="L439" s="289"/>
      <c r="M439" s="289"/>
      <c r="N439" s="289"/>
      <c r="O439" s="289"/>
    </row>
    <row r="440" spans="1:15" s="25" customFormat="1" hidden="1" x14ac:dyDescent="0.25">
      <c r="A440" s="52"/>
      <c r="B440" s="62" t="s">
        <v>5770</v>
      </c>
      <c r="C440" s="67" t="s">
        <v>2384</v>
      </c>
      <c r="D440" s="289">
        <v>1.780079</v>
      </c>
      <c r="E440" s="290">
        <v>7.1207483703703698</v>
      </c>
      <c r="F440" s="291">
        <v>128.66107</v>
      </c>
      <c r="G440" s="289">
        <v>0.67963323428613398</v>
      </c>
      <c r="I440" s="347">
        <v>0.62804302000000001</v>
      </c>
      <c r="J440" s="289"/>
      <c r="K440" s="289"/>
      <c r="L440" s="289"/>
      <c r="M440" s="289"/>
      <c r="N440" s="289"/>
      <c r="O440" s="289"/>
    </row>
    <row r="441" spans="1:15" s="25" customFormat="1" hidden="1" x14ac:dyDescent="0.25">
      <c r="A441" s="52"/>
      <c r="B441" s="62" t="s">
        <v>5770</v>
      </c>
      <c r="C441" s="67" t="s">
        <v>2385</v>
      </c>
      <c r="D441" s="289">
        <v>3.0160399999999998</v>
      </c>
      <c r="E441" s="290">
        <v>13.423238518518518</v>
      </c>
      <c r="F441" s="291">
        <v>288.47282000000001</v>
      </c>
      <c r="G441" s="289">
        <v>1.1405377236125789</v>
      </c>
      <c r="I441" s="347">
        <v>1.2234670000000001</v>
      </c>
      <c r="J441" s="289"/>
      <c r="K441" s="289"/>
      <c r="L441" s="289"/>
      <c r="M441" s="289"/>
      <c r="N441" s="289"/>
      <c r="O441" s="289"/>
    </row>
    <row r="442" spans="1:15" s="25" customFormat="1" hidden="1" x14ac:dyDescent="0.25">
      <c r="A442" s="52"/>
      <c r="B442" s="62" t="s">
        <v>5770</v>
      </c>
      <c r="C442" s="67" t="s">
        <v>2386</v>
      </c>
      <c r="D442" s="293">
        <v>0.43974742999999999</v>
      </c>
      <c r="E442" s="290">
        <v>2.469557259259259</v>
      </c>
      <c r="F442" s="291">
        <v>53.072150999999998</v>
      </c>
      <c r="G442" s="289">
        <v>0.2098318664931042</v>
      </c>
      <c r="I442" s="347">
        <v>0.22455994000000001</v>
      </c>
      <c r="J442" s="289"/>
      <c r="K442" s="289"/>
      <c r="L442" s="289"/>
      <c r="M442" s="289"/>
      <c r="N442" s="289"/>
      <c r="O442" s="289"/>
    </row>
    <row r="443" spans="1:15" s="25" customFormat="1" hidden="1" x14ac:dyDescent="0.25">
      <c r="A443" s="52"/>
      <c r="B443" s="62" t="s">
        <v>5770</v>
      </c>
      <c r="C443" s="67" t="s">
        <v>6472</v>
      </c>
      <c r="D443" s="289">
        <v>0.66921587999999999</v>
      </c>
      <c r="E443" s="290">
        <v>3.1171762962962961</v>
      </c>
      <c r="F443" s="291">
        <v>78.247729000000007</v>
      </c>
      <c r="G443" s="289">
        <v>0.33290660387099802</v>
      </c>
      <c r="I443" s="347">
        <v>0.28419090000000002</v>
      </c>
      <c r="J443" s="289"/>
      <c r="K443" s="289"/>
      <c r="L443" s="289"/>
      <c r="M443" s="289"/>
      <c r="N443" s="289"/>
      <c r="O443" s="289"/>
    </row>
    <row r="444" spans="1:15" s="25" customFormat="1" hidden="1" x14ac:dyDescent="0.25">
      <c r="A444" s="52"/>
      <c r="B444" s="62" t="s">
        <v>5770</v>
      </c>
      <c r="C444" s="67" t="s">
        <v>2387</v>
      </c>
      <c r="D444" s="289">
        <v>1.7879456</v>
      </c>
      <c r="E444" s="290">
        <v>7.4816962962962963</v>
      </c>
      <c r="F444" s="291">
        <v>160.78578999999999</v>
      </c>
      <c r="G444" s="289">
        <v>0.63570031322849307</v>
      </c>
      <c r="I444" s="347">
        <v>0.68241364999999998</v>
      </c>
      <c r="J444" s="289"/>
      <c r="K444" s="289"/>
      <c r="L444" s="289"/>
      <c r="M444" s="289"/>
      <c r="N444" s="289"/>
      <c r="O444" s="289"/>
    </row>
    <row r="445" spans="1:15" s="25" customFormat="1" hidden="1" x14ac:dyDescent="0.25">
      <c r="A445" s="52"/>
      <c r="B445" s="62" t="s">
        <v>5770</v>
      </c>
      <c r="C445" s="67" t="s">
        <v>2388</v>
      </c>
      <c r="D445" s="289">
        <v>1.0432627000000001</v>
      </c>
      <c r="E445" s="290">
        <v>4.0229884444444437</v>
      </c>
      <c r="F445" s="291">
        <v>86.456247000000005</v>
      </c>
      <c r="G445" s="289">
        <v>0.341822887033644</v>
      </c>
      <c r="I445" s="347">
        <v>0.36731725999999998</v>
      </c>
      <c r="J445" s="289"/>
      <c r="K445" s="289"/>
      <c r="L445" s="289"/>
      <c r="M445" s="289"/>
      <c r="N445" s="289"/>
      <c r="O445" s="289"/>
    </row>
    <row r="446" spans="1:15" s="25" customFormat="1" hidden="1" x14ac:dyDescent="0.25">
      <c r="A446" s="52"/>
      <c r="B446" s="62" t="s">
        <v>5770</v>
      </c>
      <c r="C446" s="67" t="s">
        <v>2389</v>
      </c>
      <c r="D446" s="289">
        <v>1.0275993000000001</v>
      </c>
      <c r="E446" s="290">
        <v>1.9729485185185185</v>
      </c>
      <c r="F446" s="291">
        <v>75.125675000000001</v>
      </c>
      <c r="G446" s="289">
        <v>0.27673871847590958</v>
      </c>
      <c r="I446" s="347">
        <v>0.15232383999999999</v>
      </c>
      <c r="J446" s="289"/>
      <c r="K446" s="289"/>
      <c r="L446" s="289"/>
      <c r="M446" s="289"/>
      <c r="N446" s="289"/>
      <c r="O446" s="289"/>
    </row>
    <row r="447" spans="1:15" s="25" customFormat="1" hidden="1" x14ac:dyDescent="0.25">
      <c r="A447" s="52"/>
      <c r="B447" s="62" t="s">
        <v>5770</v>
      </c>
      <c r="C447" s="67" t="s">
        <v>2390</v>
      </c>
      <c r="D447" s="289">
        <v>0.75090931999999999</v>
      </c>
      <c r="E447" s="290">
        <v>1.5243991851851852</v>
      </c>
      <c r="F447" s="291">
        <v>55.209336999999998</v>
      </c>
      <c r="G447" s="289">
        <v>0.20872900830677191</v>
      </c>
      <c r="I447" s="347">
        <v>0.12094127</v>
      </c>
      <c r="J447" s="289"/>
      <c r="K447" s="289"/>
      <c r="L447" s="289"/>
      <c r="M447" s="289"/>
      <c r="N447" s="289"/>
      <c r="O447" s="289"/>
    </row>
    <row r="448" spans="1:15" s="25" customFormat="1" x14ac:dyDescent="0.25">
      <c r="A448" s="135">
        <v>1</v>
      </c>
      <c r="B448" s="62" t="s">
        <v>5770</v>
      </c>
      <c r="C448" s="67" t="s">
        <v>2391</v>
      </c>
      <c r="D448" s="289">
        <v>1.3109542999999999</v>
      </c>
      <c r="E448" s="290">
        <v>3.3770925925925925</v>
      </c>
      <c r="F448" s="291">
        <v>89.629429999999999</v>
      </c>
      <c r="G448" s="289">
        <v>0.3857308080481382</v>
      </c>
      <c r="I448" s="347">
        <v>0.27590303999999999</v>
      </c>
      <c r="J448" s="289"/>
      <c r="K448" s="289"/>
      <c r="L448" s="289"/>
      <c r="M448" s="289"/>
      <c r="N448" s="289"/>
      <c r="O448" s="289"/>
    </row>
    <row r="449" spans="1:15" s="25" customFormat="1" hidden="1" x14ac:dyDescent="0.25">
      <c r="A449" s="52"/>
      <c r="B449" s="62" t="s">
        <v>5770</v>
      </c>
      <c r="C449" s="67" t="s">
        <v>2392</v>
      </c>
      <c r="D449" s="289">
        <v>1.3313923999999999</v>
      </c>
      <c r="E449" s="290">
        <v>3.5049734074074075</v>
      </c>
      <c r="F449" s="291">
        <v>87.905106000000004</v>
      </c>
      <c r="G449" s="289">
        <v>0.38925860432518744</v>
      </c>
      <c r="I449" s="347">
        <v>0.26855751999999999</v>
      </c>
      <c r="J449" s="289"/>
      <c r="K449" s="289"/>
      <c r="L449" s="289"/>
      <c r="M449" s="289"/>
      <c r="N449" s="289"/>
      <c r="O449" s="289"/>
    </row>
    <row r="450" spans="1:15" s="25" customFormat="1" hidden="1" x14ac:dyDescent="0.25">
      <c r="A450" s="52"/>
      <c r="B450" s="62" t="s">
        <v>5770</v>
      </c>
      <c r="C450" s="67" t="s">
        <v>2393</v>
      </c>
      <c r="D450" s="289">
        <v>1.3376926</v>
      </c>
      <c r="E450" s="290">
        <v>3.4958377037037032</v>
      </c>
      <c r="F450" s="291">
        <v>88.255492000000004</v>
      </c>
      <c r="G450" s="289">
        <v>0.390533273770997</v>
      </c>
      <c r="I450" s="347">
        <v>0.27627393</v>
      </c>
      <c r="J450" s="289"/>
      <c r="K450" s="289"/>
      <c r="L450" s="289"/>
      <c r="M450" s="289"/>
      <c r="N450" s="289"/>
      <c r="O450" s="289"/>
    </row>
    <row r="451" spans="1:15" s="25" customFormat="1" hidden="1" x14ac:dyDescent="0.25">
      <c r="A451" s="52"/>
      <c r="B451" s="62" t="s">
        <v>5770</v>
      </c>
      <c r="C451" s="67" t="s">
        <v>2394</v>
      </c>
      <c r="D451" s="289">
        <v>0.65065304000000002</v>
      </c>
      <c r="E451" s="290">
        <v>2.0063581481481481</v>
      </c>
      <c r="F451" s="291">
        <v>60.947977999999999</v>
      </c>
      <c r="G451" s="289">
        <v>0.22422753281001431</v>
      </c>
      <c r="I451" s="347">
        <v>0.16797102999999999</v>
      </c>
      <c r="J451" s="289"/>
      <c r="K451" s="289"/>
      <c r="L451" s="289"/>
      <c r="M451" s="289"/>
      <c r="N451" s="289"/>
      <c r="O451" s="289"/>
    </row>
    <row r="452" spans="1:15" s="25" customFormat="1" hidden="1" x14ac:dyDescent="0.25">
      <c r="A452" s="52"/>
      <c r="B452" s="62" t="s">
        <v>5770</v>
      </c>
      <c r="C452" s="67" t="s">
        <v>2395</v>
      </c>
      <c r="D452" s="289">
        <v>0.64601016</v>
      </c>
      <c r="E452" s="290">
        <v>1.9851457037037035</v>
      </c>
      <c r="F452" s="291">
        <v>60.571776</v>
      </c>
      <c r="G452" s="289">
        <v>0.22208003763912121</v>
      </c>
      <c r="I452" s="347">
        <v>0.16541264999999999</v>
      </c>
      <c r="J452" s="289"/>
      <c r="K452" s="289"/>
      <c r="L452" s="289"/>
      <c r="M452" s="289"/>
      <c r="N452" s="289"/>
      <c r="O452" s="289"/>
    </row>
    <row r="453" spans="1:15" s="25" customFormat="1" hidden="1" x14ac:dyDescent="0.25">
      <c r="A453" s="52"/>
      <c r="B453" s="62" t="s">
        <v>5770</v>
      </c>
      <c r="C453" s="67" t="s">
        <v>2396</v>
      </c>
      <c r="D453" s="289">
        <v>0.74082555000000005</v>
      </c>
      <c r="E453" s="290">
        <v>2.5118910370370369</v>
      </c>
      <c r="F453" s="291">
        <v>68.424921999999995</v>
      </c>
      <c r="G453" s="289">
        <v>0.26841126353214811</v>
      </c>
      <c r="I453" s="347">
        <v>0.21266125999999999</v>
      </c>
      <c r="J453" s="289"/>
      <c r="K453" s="289"/>
      <c r="L453" s="289"/>
      <c r="M453" s="289"/>
      <c r="N453" s="289"/>
      <c r="O453" s="289"/>
    </row>
    <row r="454" spans="1:15" s="25" customFormat="1" x14ac:dyDescent="0.25">
      <c r="A454" s="135">
        <v>1</v>
      </c>
      <c r="B454" s="62" t="s">
        <v>5770</v>
      </c>
      <c r="C454" s="67" t="s">
        <v>2397</v>
      </c>
      <c r="D454" s="289">
        <v>0.63213863000000003</v>
      </c>
      <c r="E454" s="290">
        <v>1.9080915555555555</v>
      </c>
      <c r="F454" s="291">
        <v>59.423189000000001</v>
      </c>
      <c r="G454" s="289">
        <v>0.2153027937813152</v>
      </c>
      <c r="I454" s="347">
        <v>0.15849959999999999</v>
      </c>
      <c r="J454" s="256"/>
      <c r="K454" s="256"/>
      <c r="L454" s="256"/>
      <c r="M454" s="256"/>
      <c r="N454" s="256"/>
      <c r="O454" s="256"/>
    </row>
    <row r="455" spans="1:15" s="25" customFormat="1" hidden="1" x14ac:dyDescent="0.25">
      <c r="A455" s="52"/>
      <c r="B455" s="62" t="s">
        <v>5770</v>
      </c>
      <c r="C455" s="67" t="s">
        <v>2398</v>
      </c>
      <c r="D455" s="289">
        <v>1.2546404</v>
      </c>
      <c r="E455" s="290">
        <v>4.9002291111111109</v>
      </c>
      <c r="F455" s="291">
        <v>81.296271000000004</v>
      </c>
      <c r="G455" s="289">
        <v>0.47062938120772002</v>
      </c>
      <c r="I455" s="347">
        <v>0.62762087</v>
      </c>
      <c r="J455" s="257"/>
      <c r="K455" s="257"/>
      <c r="L455" s="257"/>
      <c r="M455" s="257"/>
      <c r="N455" s="261"/>
      <c r="O455" s="261"/>
    </row>
    <row r="456" spans="1:15" s="25" customFormat="1" hidden="1" x14ac:dyDescent="0.25">
      <c r="A456" s="52"/>
      <c r="B456" s="62" t="s">
        <v>5770</v>
      </c>
      <c r="C456" s="67" t="s">
        <v>2399</v>
      </c>
      <c r="D456" s="289">
        <v>1.4418424000000001</v>
      </c>
      <c r="E456" s="290">
        <v>4.0558488888888888</v>
      </c>
      <c r="F456" s="291">
        <v>95.573999000000001</v>
      </c>
      <c r="G456" s="289">
        <v>0.43404134707266351</v>
      </c>
      <c r="I456" s="347">
        <v>0.30156683000000001</v>
      </c>
      <c r="J456" s="257"/>
      <c r="K456" s="257"/>
      <c r="L456" s="257"/>
      <c r="M456" s="257"/>
      <c r="N456" s="261"/>
      <c r="O456" s="261"/>
    </row>
    <row r="457" spans="1:15" s="25" customFormat="1" hidden="1" x14ac:dyDescent="0.25">
      <c r="A457" s="52"/>
      <c r="B457" s="62" t="s">
        <v>5770</v>
      </c>
      <c r="C457" s="67" t="s">
        <v>2400</v>
      </c>
      <c r="D457" s="289">
        <v>0.42636847</v>
      </c>
      <c r="E457" s="290">
        <v>2.0131667407407408</v>
      </c>
      <c r="F457" s="291">
        <v>60.329968000000001</v>
      </c>
      <c r="G457" s="289">
        <v>0.26953554052555095</v>
      </c>
      <c r="I457" s="347">
        <v>0.23282015</v>
      </c>
      <c r="J457" s="257"/>
      <c r="K457" s="257"/>
      <c r="L457" s="257"/>
      <c r="M457" s="257"/>
      <c r="N457" s="257"/>
      <c r="O457" s="257"/>
    </row>
    <row r="458" spans="1:15" s="25" customFormat="1" hidden="1" x14ac:dyDescent="0.25">
      <c r="A458" s="129" t="s">
        <v>6996</v>
      </c>
      <c r="B458" s="129"/>
      <c r="C458" s="62"/>
      <c r="D458" s="256"/>
      <c r="E458" s="256"/>
      <c r="F458" s="97"/>
      <c r="G458" s="259"/>
      <c r="I458" s="258"/>
      <c r="J458" s="257"/>
      <c r="K458" s="257"/>
      <c r="L458" s="257"/>
      <c r="M458" s="257"/>
      <c r="N458" s="257"/>
      <c r="O458" s="257"/>
    </row>
    <row r="459" spans="1:15" s="25" customFormat="1" x14ac:dyDescent="0.25">
      <c r="A459" s="135">
        <v>1</v>
      </c>
      <c r="B459" s="62" t="s">
        <v>5770</v>
      </c>
      <c r="C459" s="67" t="s">
        <v>2406</v>
      </c>
      <c r="D459" s="257">
        <v>2.0127242000000001</v>
      </c>
      <c r="E459" s="261">
        <v>6.7268065925925926</v>
      </c>
      <c r="F459" s="117">
        <v>135.00136000000001</v>
      </c>
      <c r="G459" s="257">
        <v>0.73401777837873494</v>
      </c>
      <c r="I459" s="347">
        <v>0.62125909999999995</v>
      </c>
      <c r="J459" s="257"/>
      <c r="K459" s="257"/>
      <c r="L459" s="257"/>
      <c r="M459" s="257"/>
      <c r="N459" s="257"/>
      <c r="O459" s="257"/>
    </row>
    <row r="460" spans="1:15" s="25" customFormat="1" hidden="1" x14ac:dyDescent="0.25">
      <c r="A460" s="5"/>
      <c r="B460" s="62" t="s">
        <v>5770</v>
      </c>
      <c r="C460" s="67" t="s">
        <v>2407</v>
      </c>
      <c r="D460" s="257">
        <v>0.95014200999999998</v>
      </c>
      <c r="E460" s="261">
        <v>3.4186432592592588</v>
      </c>
      <c r="F460" s="117">
        <v>78.105172999999994</v>
      </c>
      <c r="G460" s="257">
        <v>0.38528390317660599</v>
      </c>
      <c r="I460" s="347">
        <v>0.47319245999999998</v>
      </c>
      <c r="J460" s="257"/>
      <c r="K460" s="257"/>
      <c r="L460" s="257"/>
      <c r="M460" s="257"/>
      <c r="N460" s="257"/>
      <c r="O460" s="257"/>
    </row>
    <row r="461" spans="1:15" s="25" customFormat="1" hidden="1" x14ac:dyDescent="0.25">
      <c r="A461" s="62"/>
      <c r="B461" s="62" t="s">
        <v>5770</v>
      </c>
      <c r="C461" s="67" t="s">
        <v>2408</v>
      </c>
      <c r="D461" s="257">
        <v>0.82774749999999997</v>
      </c>
      <c r="E461" s="261">
        <v>2.9397266666666666</v>
      </c>
      <c r="F461" s="117">
        <v>93.738268000000005</v>
      </c>
      <c r="G461" s="257">
        <v>0.37828593249556103</v>
      </c>
      <c r="I461" s="347">
        <v>0.98462784999999997</v>
      </c>
      <c r="J461" s="257"/>
      <c r="K461" s="257"/>
      <c r="L461" s="257"/>
      <c r="M461" s="257"/>
      <c r="N461" s="257"/>
      <c r="O461" s="257"/>
    </row>
    <row r="462" spans="1:15" s="25" customFormat="1" hidden="1" x14ac:dyDescent="0.25">
      <c r="A462" s="62"/>
      <c r="B462" s="62" t="s">
        <v>5770</v>
      </c>
      <c r="C462" s="67" t="s">
        <v>2409</v>
      </c>
      <c r="D462" s="257">
        <v>0.88399368</v>
      </c>
      <c r="E462" s="261">
        <v>3.273213555555555</v>
      </c>
      <c r="F462" s="117">
        <v>102.49583</v>
      </c>
      <c r="G462" s="257">
        <v>0.41399824424993403</v>
      </c>
      <c r="I462" s="347">
        <v>1.1425022</v>
      </c>
      <c r="J462" s="257"/>
      <c r="K462" s="257"/>
      <c r="L462" s="257"/>
      <c r="M462" s="257"/>
      <c r="N462" s="257"/>
      <c r="O462" s="257"/>
    </row>
    <row r="463" spans="1:15" s="25" customFormat="1" hidden="1" x14ac:dyDescent="0.25">
      <c r="A463" s="52"/>
      <c r="B463" s="62" t="s">
        <v>5770</v>
      </c>
      <c r="C463" s="67" t="s">
        <v>2410</v>
      </c>
      <c r="D463" s="257">
        <v>1.9740959</v>
      </c>
      <c r="E463" s="261">
        <v>7.4556896296296298</v>
      </c>
      <c r="F463" s="117">
        <v>122.52564</v>
      </c>
      <c r="G463" s="257">
        <v>0.67040205453475088</v>
      </c>
      <c r="I463" s="347">
        <v>1.1656361</v>
      </c>
      <c r="J463" s="257"/>
      <c r="K463" s="257"/>
      <c r="L463" s="257"/>
      <c r="M463" s="257"/>
      <c r="N463" s="257"/>
      <c r="O463" s="257"/>
    </row>
    <row r="464" spans="1:15" s="25" customFormat="1" hidden="1" x14ac:dyDescent="0.25">
      <c r="A464" s="62"/>
      <c r="B464" s="62" t="s">
        <v>5770</v>
      </c>
      <c r="C464" s="67" t="s">
        <v>2411</v>
      </c>
      <c r="D464" s="257">
        <v>1.5640955999999999</v>
      </c>
      <c r="E464" s="261">
        <v>4.9730848148148139</v>
      </c>
      <c r="F464" s="117">
        <v>111.02175</v>
      </c>
      <c r="G464" s="257">
        <v>0.51510310984526109</v>
      </c>
      <c r="I464" s="347">
        <v>0.47688459</v>
      </c>
      <c r="J464" s="257"/>
      <c r="K464" s="257"/>
      <c r="L464" s="257"/>
      <c r="M464" s="257"/>
      <c r="N464" s="257"/>
      <c r="O464" s="257"/>
    </row>
    <row r="465" spans="1:15" s="25" customFormat="1" hidden="1" x14ac:dyDescent="0.25">
      <c r="A465" s="62"/>
      <c r="B465" s="62" t="s">
        <v>5770</v>
      </c>
      <c r="C465" s="67" t="s">
        <v>2412</v>
      </c>
      <c r="D465" s="257">
        <v>1.4903884000000001</v>
      </c>
      <c r="E465" s="261">
        <v>4.6706044444444439</v>
      </c>
      <c r="F465" s="117">
        <v>109.13965</v>
      </c>
      <c r="G465" s="257">
        <v>0.49641115379017103</v>
      </c>
      <c r="I465" s="347">
        <v>0.45191302999999999</v>
      </c>
      <c r="J465" s="257"/>
      <c r="K465" s="257"/>
      <c r="L465" s="257"/>
      <c r="M465" s="257"/>
      <c r="N465" s="257"/>
      <c r="O465" s="257"/>
    </row>
    <row r="466" spans="1:15" s="25" customFormat="1" hidden="1" x14ac:dyDescent="0.25">
      <c r="A466" s="62"/>
      <c r="B466" s="62" t="s">
        <v>5770</v>
      </c>
      <c r="C466" s="67" t="s">
        <v>2413</v>
      </c>
      <c r="D466" s="257">
        <v>1.5316519</v>
      </c>
      <c r="E466" s="261">
        <v>4.8384067407407407</v>
      </c>
      <c r="F466" s="117">
        <v>110.25679</v>
      </c>
      <c r="G466" s="257">
        <v>0.50709408676149592</v>
      </c>
      <c r="I466" s="347">
        <v>0.46632153999999998</v>
      </c>
      <c r="J466" s="257"/>
      <c r="K466" s="257"/>
      <c r="L466" s="257"/>
      <c r="M466" s="257"/>
      <c r="N466" s="257"/>
      <c r="O466" s="257"/>
    </row>
    <row r="467" spans="1:15" s="25" customFormat="1" hidden="1" x14ac:dyDescent="0.25">
      <c r="A467" s="62"/>
      <c r="B467" s="62" t="s">
        <v>5770</v>
      </c>
      <c r="C467" s="67" t="s">
        <v>2414</v>
      </c>
      <c r="D467" s="257">
        <v>1.3693683000000001</v>
      </c>
      <c r="E467" s="261">
        <v>4.1832451111111109</v>
      </c>
      <c r="F467" s="117">
        <v>105.34636999999999</v>
      </c>
      <c r="G467" s="257">
        <v>0.463655706707919</v>
      </c>
      <c r="I467" s="347">
        <v>0.40866359000000002</v>
      </c>
      <c r="J467" s="257"/>
      <c r="K467" s="257"/>
      <c r="L467" s="257"/>
      <c r="M467" s="257"/>
      <c r="N467" s="257"/>
      <c r="O467" s="257"/>
    </row>
    <row r="468" spans="1:15" s="25" customFormat="1" hidden="1" x14ac:dyDescent="0.25">
      <c r="A468" s="62"/>
      <c r="B468" s="62" t="s">
        <v>5770</v>
      </c>
      <c r="C468" s="67" t="s">
        <v>2415</v>
      </c>
      <c r="D468" s="257">
        <v>1.3288880999999999</v>
      </c>
      <c r="E468" s="261">
        <v>4.2593325925925924</v>
      </c>
      <c r="F468" s="117">
        <v>103.37563</v>
      </c>
      <c r="G468" s="257">
        <v>0.46098052137409401</v>
      </c>
      <c r="I468" s="347">
        <v>0.39806986999999999</v>
      </c>
      <c r="J468" s="257"/>
      <c r="K468" s="257"/>
      <c r="L468" s="257"/>
      <c r="M468" s="257"/>
      <c r="N468" s="257"/>
      <c r="O468" s="257"/>
    </row>
    <row r="469" spans="1:15" s="25" customFormat="1" hidden="1" x14ac:dyDescent="0.25">
      <c r="A469" s="62"/>
      <c r="B469" s="62" t="s">
        <v>5770</v>
      </c>
      <c r="C469" s="67" t="s">
        <v>2416</v>
      </c>
      <c r="D469" s="257">
        <v>1.1623512</v>
      </c>
      <c r="E469" s="261">
        <v>4.3081748148148149</v>
      </c>
      <c r="F469" s="117">
        <v>102.59195</v>
      </c>
      <c r="G469" s="257">
        <v>0.46345785278996399</v>
      </c>
      <c r="I469" s="347">
        <v>0.37718235999999999</v>
      </c>
      <c r="J469" s="257"/>
      <c r="K469" s="257"/>
      <c r="L469" s="257"/>
      <c r="M469" s="257"/>
      <c r="N469" s="257"/>
      <c r="O469" s="257"/>
    </row>
    <row r="470" spans="1:15" s="25" customFormat="1" hidden="1" x14ac:dyDescent="0.25">
      <c r="A470" s="62"/>
      <c r="B470" s="62" t="s">
        <v>5770</v>
      </c>
      <c r="C470" s="67" t="s">
        <v>2417</v>
      </c>
      <c r="D470" s="257">
        <v>1.2257971999999999</v>
      </c>
      <c r="E470" s="261">
        <v>4.8375084444444436</v>
      </c>
      <c r="F470" s="117">
        <v>103.07995</v>
      </c>
      <c r="G470" s="257">
        <v>0.49087275672061093</v>
      </c>
      <c r="I470" s="347">
        <v>0.42482397</v>
      </c>
      <c r="J470" s="256"/>
      <c r="K470" s="256"/>
      <c r="L470" s="256"/>
      <c r="M470" s="256"/>
      <c r="N470" s="256"/>
      <c r="O470" s="256"/>
    </row>
    <row r="471" spans="1:15" s="25" customFormat="1" hidden="1" x14ac:dyDescent="0.25">
      <c r="A471" s="52"/>
      <c r="B471" s="62" t="s">
        <v>5770</v>
      </c>
      <c r="C471" s="67" t="s">
        <v>2418</v>
      </c>
      <c r="D471" s="257">
        <v>0.55497479000000005</v>
      </c>
      <c r="E471" s="261">
        <v>2.0161778518518516</v>
      </c>
      <c r="F471" s="117">
        <v>34.134191999999999</v>
      </c>
      <c r="G471" s="257">
        <v>0.187791526529584</v>
      </c>
      <c r="I471" s="347">
        <v>0.26132061000000001</v>
      </c>
      <c r="J471" s="257"/>
      <c r="K471" s="257"/>
      <c r="L471" s="257"/>
      <c r="M471" s="257"/>
      <c r="N471" s="257"/>
      <c r="O471" s="257"/>
    </row>
    <row r="472" spans="1:15" s="25" customFormat="1" hidden="1" x14ac:dyDescent="0.25">
      <c r="A472" s="52"/>
      <c r="B472" s="62" t="s">
        <v>5770</v>
      </c>
      <c r="C472" s="67" t="s">
        <v>2419</v>
      </c>
      <c r="D472" s="257">
        <v>0.47978654999999998</v>
      </c>
      <c r="E472" s="261">
        <v>1.7586134814814813</v>
      </c>
      <c r="F472" s="117">
        <v>30.217525999999999</v>
      </c>
      <c r="G472" s="257">
        <v>0.16546345950500599</v>
      </c>
      <c r="I472" s="347">
        <v>0.22588398000000001</v>
      </c>
      <c r="J472" s="257"/>
      <c r="K472" s="257"/>
      <c r="L472" s="257"/>
      <c r="M472" s="257"/>
      <c r="N472" s="257"/>
      <c r="O472" s="257"/>
    </row>
    <row r="473" spans="1:15" s="25" customFormat="1" x14ac:dyDescent="0.25">
      <c r="A473" s="135">
        <v>1</v>
      </c>
      <c r="B473" s="62" t="s">
        <v>5770</v>
      </c>
      <c r="C473" s="67" t="s">
        <v>2420</v>
      </c>
      <c r="D473" s="257">
        <v>0.58321993000000005</v>
      </c>
      <c r="E473" s="261">
        <v>2.204982814814815</v>
      </c>
      <c r="F473" s="117">
        <v>55.931652999999997</v>
      </c>
      <c r="G473" s="257">
        <v>0.25991954113464599</v>
      </c>
      <c r="I473" s="347">
        <v>0.29092288999999999</v>
      </c>
      <c r="J473" s="257"/>
      <c r="K473" s="257"/>
      <c r="L473" s="257"/>
      <c r="M473" s="257"/>
      <c r="N473" s="257"/>
      <c r="O473" s="257"/>
    </row>
    <row r="474" spans="1:15" s="25" customFormat="1" hidden="1" x14ac:dyDescent="0.25">
      <c r="A474" s="129" t="s">
        <v>37</v>
      </c>
      <c r="B474" s="129"/>
      <c r="C474" s="52"/>
      <c r="D474" s="256"/>
      <c r="E474" s="256"/>
      <c r="F474" s="97"/>
      <c r="G474" s="259"/>
      <c r="I474" s="258"/>
      <c r="J474" s="257"/>
      <c r="K474" s="257"/>
      <c r="L474" s="257"/>
      <c r="M474" s="257"/>
      <c r="N474" s="257"/>
      <c r="O474" s="257"/>
    </row>
    <row r="475" spans="1:15" s="25" customFormat="1" hidden="1" x14ac:dyDescent="0.25">
      <c r="A475" s="52"/>
      <c r="B475" s="62" t="s">
        <v>5770</v>
      </c>
      <c r="C475" s="67" t="s">
        <v>2421</v>
      </c>
      <c r="D475" s="257">
        <v>2.1262675</v>
      </c>
      <c r="E475" s="261">
        <v>3.2879855555555557</v>
      </c>
      <c r="F475" s="117">
        <v>147.65564000000001</v>
      </c>
      <c r="G475" s="257">
        <v>0.47147121684114002</v>
      </c>
      <c r="I475" s="347">
        <v>2.8490826999999999</v>
      </c>
      <c r="J475" s="259"/>
      <c r="K475" s="259"/>
      <c r="L475" s="259"/>
      <c r="M475" s="259"/>
      <c r="N475" s="259"/>
      <c r="O475" s="259"/>
    </row>
    <row r="476" spans="1:15" s="25" customFormat="1" hidden="1" x14ac:dyDescent="0.25">
      <c r="A476" s="52"/>
      <c r="B476" s="62" t="s">
        <v>5770</v>
      </c>
      <c r="C476" s="67" t="s">
        <v>2422</v>
      </c>
      <c r="D476" s="257">
        <v>1.3005833</v>
      </c>
      <c r="E476" s="261">
        <v>1.8071618518518517</v>
      </c>
      <c r="F476" s="117">
        <v>62.009101000000001</v>
      </c>
      <c r="G476" s="257">
        <v>0.19740094041123099</v>
      </c>
      <c r="I476" s="347">
        <v>1.9934278999999999</v>
      </c>
      <c r="J476" s="257"/>
      <c r="K476" s="257"/>
      <c r="L476" s="257"/>
      <c r="M476" s="257"/>
      <c r="N476" s="257"/>
      <c r="O476" s="257"/>
    </row>
    <row r="477" spans="1:15" s="25" customFormat="1" x14ac:dyDescent="0.25">
      <c r="A477" s="135">
        <v>1</v>
      </c>
      <c r="B477" s="62" t="s">
        <v>5770</v>
      </c>
      <c r="C477" s="67" t="s">
        <v>2423</v>
      </c>
      <c r="D477" s="257">
        <v>1.0400008999999999</v>
      </c>
      <c r="E477" s="261">
        <v>1.4410393333333331</v>
      </c>
      <c r="F477" s="117">
        <v>50.634408000000001</v>
      </c>
      <c r="G477" s="257">
        <v>0.156891562341341</v>
      </c>
      <c r="I477" s="347">
        <v>1.6460277000000001</v>
      </c>
      <c r="J477" s="257"/>
      <c r="K477" s="257"/>
      <c r="L477" s="257"/>
      <c r="M477" s="257"/>
      <c r="N477" s="257"/>
      <c r="O477" s="257"/>
    </row>
    <row r="478" spans="1:15" s="25" customFormat="1" x14ac:dyDescent="0.25">
      <c r="A478" s="135">
        <v>1</v>
      </c>
      <c r="B478" s="62" t="s">
        <v>5770</v>
      </c>
      <c r="C478" s="67" t="s">
        <v>2424</v>
      </c>
      <c r="D478" s="257">
        <v>2.1932649999999998</v>
      </c>
      <c r="E478" s="261">
        <v>8.2068140740740727</v>
      </c>
      <c r="F478" s="117">
        <v>35.811013000000003</v>
      </c>
      <c r="G478" s="257">
        <v>0.5794955197547963</v>
      </c>
      <c r="I478" s="347">
        <v>0.93356941999999998</v>
      </c>
      <c r="J478" s="257"/>
      <c r="K478" s="257"/>
      <c r="L478" s="257"/>
      <c r="M478" s="257"/>
      <c r="N478" s="257"/>
      <c r="O478" s="257"/>
    </row>
    <row r="479" spans="1:15" s="25" customFormat="1" hidden="1" x14ac:dyDescent="0.25">
      <c r="A479" s="57" t="s">
        <v>38</v>
      </c>
      <c r="B479" s="57"/>
      <c r="C479" s="74"/>
      <c r="D479" s="259"/>
      <c r="E479" s="256"/>
      <c r="F479" s="97"/>
      <c r="G479" s="259"/>
      <c r="I479" s="327" t="s">
        <v>7065</v>
      </c>
      <c r="J479" s="257"/>
      <c r="K479" s="257"/>
      <c r="L479" s="257"/>
      <c r="M479" s="257"/>
      <c r="N479" s="257"/>
      <c r="O479" s="257"/>
    </row>
    <row r="480" spans="1:15" s="25" customFormat="1" hidden="1" x14ac:dyDescent="0.25">
      <c r="B480" s="62" t="s">
        <v>5770</v>
      </c>
      <c r="C480" s="67" t="s">
        <v>2430</v>
      </c>
      <c r="D480" s="257">
        <v>0.13500814</v>
      </c>
      <c r="E480" s="261">
        <v>0.57928592592592587</v>
      </c>
      <c r="F480" s="117">
        <v>10.538784</v>
      </c>
      <c r="G480" s="257">
        <v>5.6985080527840702E-2</v>
      </c>
      <c r="I480" s="347">
        <v>8.3131231E-2</v>
      </c>
      <c r="J480" s="257"/>
      <c r="K480" s="257"/>
      <c r="L480" s="257"/>
      <c r="M480" s="257"/>
      <c r="N480" s="257"/>
      <c r="O480" s="257"/>
    </row>
    <row r="481" spans="2:15" s="25" customFormat="1" hidden="1" x14ac:dyDescent="0.25">
      <c r="B481" s="62" t="s">
        <v>5770</v>
      </c>
      <c r="C481" s="67" t="s">
        <v>2431</v>
      </c>
      <c r="D481" s="257">
        <v>1.3750081000000001</v>
      </c>
      <c r="E481" s="261">
        <v>0.57928592592592587</v>
      </c>
      <c r="F481" s="117">
        <v>10.538784</v>
      </c>
      <c r="G481" s="257">
        <v>5.6985080527840702E-2</v>
      </c>
      <c r="I481" s="347">
        <v>8.3131231E-2</v>
      </c>
      <c r="J481" s="257"/>
      <c r="K481" s="257"/>
      <c r="L481" s="257"/>
      <c r="M481" s="257"/>
      <c r="N481" s="257"/>
      <c r="O481" s="257"/>
    </row>
    <row r="482" spans="2:15" s="25" customFormat="1" hidden="1" x14ac:dyDescent="0.25">
      <c r="B482" s="62" t="s">
        <v>5770</v>
      </c>
      <c r="C482" s="67" t="s">
        <v>2432</v>
      </c>
      <c r="D482" s="257">
        <v>6.3350080999999996</v>
      </c>
      <c r="E482" s="261">
        <v>0.57928592592592587</v>
      </c>
      <c r="F482" s="117">
        <v>10.538784</v>
      </c>
      <c r="G482" s="257">
        <v>5.6985080527840702E-2</v>
      </c>
      <c r="I482" s="347">
        <v>8.3131231E-2</v>
      </c>
      <c r="J482" s="257"/>
      <c r="K482" s="257"/>
      <c r="L482" s="257"/>
      <c r="M482" s="257"/>
      <c r="N482" s="257"/>
      <c r="O482" s="257"/>
    </row>
    <row r="483" spans="2:15" s="25" customFormat="1" hidden="1" x14ac:dyDescent="0.25">
      <c r="B483" s="62" t="s">
        <v>5770</v>
      </c>
      <c r="C483" s="67" t="s">
        <v>2433</v>
      </c>
      <c r="D483" s="257">
        <v>0.12508858</v>
      </c>
      <c r="E483" s="261">
        <v>0.55713025925925919</v>
      </c>
      <c r="F483" s="117">
        <v>10.198786999999999</v>
      </c>
      <c r="G483" s="257">
        <v>5.4549595173563503E-2</v>
      </c>
      <c r="I483" s="347">
        <v>7.8948062999999999E-2</v>
      </c>
      <c r="J483" s="257"/>
      <c r="K483" s="257"/>
      <c r="L483" s="257"/>
      <c r="M483" s="257"/>
      <c r="N483" s="257"/>
      <c r="O483" s="257"/>
    </row>
    <row r="484" spans="2:15" s="25" customFormat="1" hidden="1" x14ac:dyDescent="0.25">
      <c r="B484" s="62" t="s">
        <v>5770</v>
      </c>
      <c r="C484" s="67" t="s">
        <v>2434</v>
      </c>
      <c r="D484" s="257">
        <v>1.4650886000000001</v>
      </c>
      <c r="E484" s="261">
        <v>0.55713025925925919</v>
      </c>
      <c r="F484" s="117">
        <v>10.198786999999999</v>
      </c>
      <c r="G484" s="257">
        <v>5.4549595173563503E-2</v>
      </c>
      <c r="I484" s="347">
        <v>7.8948062999999999E-2</v>
      </c>
      <c r="J484" s="257"/>
      <c r="K484" s="257"/>
      <c r="L484" s="257"/>
      <c r="M484" s="257"/>
      <c r="N484" s="257"/>
      <c r="O484" s="257"/>
    </row>
    <row r="485" spans="2:15" s="25" customFormat="1" hidden="1" x14ac:dyDescent="0.25">
      <c r="B485" s="62" t="s">
        <v>5770</v>
      </c>
      <c r="C485" s="67" t="s">
        <v>2435</v>
      </c>
      <c r="D485" s="257">
        <v>6.8350885999999997</v>
      </c>
      <c r="E485" s="261">
        <v>0.55713025925925919</v>
      </c>
      <c r="F485" s="117">
        <v>10.198786999999999</v>
      </c>
      <c r="G485" s="257">
        <v>5.4549595173563503E-2</v>
      </c>
      <c r="I485" s="347">
        <v>7.8948062999999999E-2</v>
      </c>
      <c r="J485" s="257"/>
      <c r="K485" s="257"/>
      <c r="L485" s="257"/>
      <c r="M485" s="257"/>
      <c r="N485" s="257"/>
      <c r="O485" s="257"/>
    </row>
    <row r="486" spans="2:15" s="25" customFormat="1" hidden="1" x14ac:dyDescent="0.25">
      <c r="B486" s="62" t="s">
        <v>5770</v>
      </c>
      <c r="C486" s="67" t="s">
        <v>2436</v>
      </c>
      <c r="D486" s="257">
        <v>0.14098969</v>
      </c>
      <c r="E486" s="261">
        <v>0.59394477777777765</v>
      </c>
      <c r="F486" s="117">
        <v>10.756187000000001</v>
      </c>
      <c r="G486" s="257">
        <v>5.8468008447910211E-2</v>
      </c>
      <c r="I486" s="347">
        <v>8.5191147999999994E-2</v>
      </c>
      <c r="J486" s="257"/>
      <c r="K486" s="257"/>
      <c r="L486" s="257"/>
      <c r="M486" s="257"/>
      <c r="N486" s="257"/>
      <c r="O486" s="257"/>
    </row>
    <row r="487" spans="2:15" s="25" customFormat="1" hidden="1" x14ac:dyDescent="0.25">
      <c r="B487" s="62" t="s">
        <v>5770</v>
      </c>
      <c r="C487" s="67" t="s">
        <v>2437</v>
      </c>
      <c r="D487" s="257">
        <v>0.70098969</v>
      </c>
      <c r="E487" s="261">
        <v>0.59394477777777765</v>
      </c>
      <c r="F487" s="117">
        <v>10.756187000000001</v>
      </c>
      <c r="G487" s="257">
        <v>5.8468008447910211E-2</v>
      </c>
      <c r="I487" s="347">
        <v>8.5191147999999994E-2</v>
      </c>
      <c r="J487" s="257"/>
      <c r="K487" s="257"/>
      <c r="L487" s="257"/>
      <c r="M487" s="257"/>
      <c r="N487" s="257"/>
      <c r="O487" s="257"/>
    </row>
    <row r="488" spans="2:15" s="25" customFormat="1" hidden="1" x14ac:dyDescent="0.25">
      <c r="B488" s="62" t="s">
        <v>5770</v>
      </c>
      <c r="C488" s="67" t="s">
        <v>2438</v>
      </c>
      <c r="D488" s="257">
        <v>2.9409896999999998</v>
      </c>
      <c r="E488" s="261">
        <v>0.59394477777777765</v>
      </c>
      <c r="F488" s="117">
        <v>10.756187000000001</v>
      </c>
      <c r="G488" s="257">
        <v>5.8468008447910211E-2</v>
      </c>
      <c r="I488" s="347">
        <v>8.5191147999999994E-2</v>
      </c>
      <c r="J488" s="257"/>
      <c r="K488" s="257"/>
      <c r="L488" s="257"/>
      <c r="M488" s="257"/>
      <c r="N488" s="257"/>
      <c r="O488" s="257"/>
    </row>
    <row r="489" spans="2:15" s="25" customFormat="1" hidden="1" x14ac:dyDescent="0.25">
      <c r="B489" s="62" t="s">
        <v>5770</v>
      </c>
      <c r="C489" s="67" t="s">
        <v>2439</v>
      </c>
      <c r="D489" s="257">
        <v>0.15929607000000001</v>
      </c>
      <c r="E489" s="261">
        <v>0.63121187407407398</v>
      </c>
      <c r="F489" s="117">
        <v>11.349129</v>
      </c>
      <c r="G489" s="257">
        <v>6.2922734729849203E-2</v>
      </c>
      <c r="I489" s="347">
        <v>9.4200562000000002E-2</v>
      </c>
      <c r="J489" s="257"/>
      <c r="K489" s="257"/>
      <c r="L489" s="257"/>
      <c r="M489" s="257"/>
      <c r="N489" s="257"/>
      <c r="O489" s="257"/>
    </row>
    <row r="490" spans="2:15" s="25" customFormat="1" hidden="1" x14ac:dyDescent="0.25">
      <c r="B490" s="62" t="s">
        <v>5770</v>
      </c>
      <c r="C490" s="67" t="s">
        <v>2440</v>
      </c>
      <c r="D490" s="257">
        <v>1.0592961000000001</v>
      </c>
      <c r="E490" s="261">
        <v>0.63121187407407398</v>
      </c>
      <c r="F490" s="117">
        <v>11.349129</v>
      </c>
      <c r="G490" s="257">
        <v>6.2922734729849203E-2</v>
      </c>
      <c r="I490" s="347">
        <v>9.4200562000000002E-2</v>
      </c>
      <c r="J490" s="257"/>
      <c r="K490" s="257"/>
      <c r="L490" s="257"/>
      <c r="M490" s="257"/>
      <c r="N490" s="257"/>
      <c r="O490" s="257"/>
    </row>
    <row r="491" spans="2:15" s="25" customFormat="1" hidden="1" x14ac:dyDescent="0.25">
      <c r="B491" s="62" t="s">
        <v>5770</v>
      </c>
      <c r="C491" s="67" t="s">
        <v>2441</v>
      </c>
      <c r="D491" s="257">
        <v>4.6392961000000001</v>
      </c>
      <c r="E491" s="261">
        <v>0.63121187407407398</v>
      </c>
      <c r="F491" s="117">
        <v>11.349129</v>
      </c>
      <c r="G491" s="257">
        <v>6.2922734729849203E-2</v>
      </c>
      <c r="I491" s="347">
        <v>9.4200562000000002E-2</v>
      </c>
      <c r="J491" s="257"/>
      <c r="K491" s="257"/>
      <c r="L491" s="257"/>
      <c r="M491" s="257"/>
      <c r="N491" s="257"/>
      <c r="O491" s="257"/>
    </row>
    <row r="492" spans="2:15" s="25" customFormat="1" hidden="1" x14ac:dyDescent="0.25">
      <c r="B492" s="62" t="s">
        <v>5770</v>
      </c>
      <c r="C492" s="67" t="s">
        <v>2442</v>
      </c>
      <c r="D492" s="257">
        <v>0.12459842</v>
      </c>
      <c r="E492" s="261">
        <v>0.55648151851851846</v>
      </c>
      <c r="F492" s="117">
        <v>10.186237999999999</v>
      </c>
      <c r="G492" s="257">
        <v>5.4434166005622495E-2</v>
      </c>
      <c r="I492" s="347">
        <v>7.8582504999999997E-2</v>
      </c>
      <c r="J492" s="257"/>
      <c r="K492" s="257"/>
      <c r="L492" s="257"/>
      <c r="M492" s="257"/>
      <c r="N492" s="257"/>
      <c r="O492" s="257"/>
    </row>
    <row r="493" spans="2:15" s="25" customFormat="1" hidden="1" x14ac:dyDescent="0.25">
      <c r="B493" s="62" t="s">
        <v>5770</v>
      </c>
      <c r="C493" s="67" t="s">
        <v>2443</v>
      </c>
      <c r="D493" s="257">
        <v>1.0345983999999999</v>
      </c>
      <c r="E493" s="261">
        <v>0.55648151851851846</v>
      </c>
      <c r="F493" s="117">
        <v>10.186237999999999</v>
      </c>
      <c r="G493" s="257">
        <v>5.4434166005622495E-2</v>
      </c>
      <c r="I493" s="347">
        <v>7.8582504999999997E-2</v>
      </c>
      <c r="J493" s="257"/>
      <c r="K493" s="257"/>
      <c r="L493" s="257"/>
      <c r="M493" s="257"/>
      <c r="N493" s="257"/>
      <c r="O493" s="257"/>
    </row>
    <row r="494" spans="2:15" s="25" customFormat="1" hidden="1" x14ac:dyDescent="0.25">
      <c r="B494" s="62" t="s">
        <v>5770</v>
      </c>
      <c r="C494" s="67" t="s">
        <v>2444</v>
      </c>
      <c r="D494" s="257">
        <v>4.6745983999999998</v>
      </c>
      <c r="E494" s="261">
        <v>0.55648151851851846</v>
      </c>
      <c r="F494" s="117">
        <v>10.186237999999999</v>
      </c>
      <c r="G494" s="257">
        <v>5.4434166005622495E-2</v>
      </c>
      <c r="I494" s="347">
        <v>7.8582504999999997E-2</v>
      </c>
      <c r="J494" s="257"/>
      <c r="K494" s="257"/>
      <c r="L494" s="257"/>
      <c r="M494" s="257"/>
      <c r="N494" s="257"/>
      <c r="O494" s="257"/>
    </row>
    <row r="495" spans="2:15" s="25" customFormat="1" hidden="1" x14ac:dyDescent="0.25">
      <c r="B495" s="62" t="s">
        <v>5770</v>
      </c>
      <c r="C495" s="67" t="s">
        <v>2445</v>
      </c>
      <c r="D495" s="257">
        <v>0.13241021</v>
      </c>
      <c r="E495" s="261">
        <v>0.57348788888888891</v>
      </c>
      <c r="F495" s="117">
        <v>10.449782000000001</v>
      </c>
      <c r="G495" s="257">
        <v>5.6347275583491896E-2</v>
      </c>
      <c r="I495" s="347">
        <v>8.2034039000000003E-2</v>
      </c>
      <c r="J495" s="257"/>
      <c r="K495" s="257"/>
      <c r="L495" s="257"/>
      <c r="M495" s="257"/>
      <c r="N495" s="257"/>
      <c r="O495" s="257"/>
    </row>
    <row r="496" spans="2:15" s="25" customFormat="1" hidden="1" x14ac:dyDescent="0.25">
      <c r="B496" s="62" t="s">
        <v>5770</v>
      </c>
      <c r="C496" s="67" t="s">
        <v>2446</v>
      </c>
      <c r="D496" s="257">
        <v>1.4724101999999999</v>
      </c>
      <c r="E496" s="261">
        <v>0.57348788888888891</v>
      </c>
      <c r="F496" s="117">
        <v>10.449782000000001</v>
      </c>
      <c r="G496" s="257">
        <v>5.6347275583491896E-2</v>
      </c>
      <c r="I496" s="347">
        <v>8.2034039000000003E-2</v>
      </c>
      <c r="J496" s="257"/>
      <c r="K496" s="257"/>
      <c r="L496" s="257"/>
      <c r="M496" s="257"/>
      <c r="N496" s="257"/>
      <c r="O496" s="257"/>
    </row>
    <row r="497" spans="1:15" s="25" customFormat="1" hidden="1" x14ac:dyDescent="0.25">
      <c r="B497" s="62" t="s">
        <v>5770</v>
      </c>
      <c r="C497" s="67" t="s">
        <v>2447</v>
      </c>
      <c r="D497" s="257">
        <v>6.8424101999999998</v>
      </c>
      <c r="E497" s="261">
        <v>0.57348788888888891</v>
      </c>
      <c r="F497" s="117">
        <v>10.449782000000001</v>
      </c>
      <c r="G497" s="257">
        <v>5.6347275583491896E-2</v>
      </c>
      <c r="I497" s="347">
        <v>8.2034039000000003E-2</v>
      </c>
      <c r="J497" s="257"/>
      <c r="K497" s="257"/>
      <c r="L497" s="257"/>
      <c r="M497" s="257"/>
      <c r="N497" s="257"/>
      <c r="O497" s="257"/>
    </row>
    <row r="498" spans="1:15" s="25" customFormat="1" hidden="1" x14ac:dyDescent="0.25">
      <c r="B498" s="62" t="s">
        <v>5770</v>
      </c>
      <c r="C498" s="67" t="s">
        <v>2448</v>
      </c>
      <c r="D498" s="257">
        <v>0.1154551</v>
      </c>
      <c r="E498" s="261">
        <v>0.5355639333333333</v>
      </c>
      <c r="F498" s="117">
        <v>9.8681216000000003</v>
      </c>
      <c r="G498" s="257">
        <v>5.2183801762636498E-2</v>
      </c>
      <c r="I498" s="347">
        <v>7.4903203000000002E-2</v>
      </c>
      <c r="J498" s="257"/>
      <c r="K498" s="257"/>
      <c r="L498" s="257"/>
      <c r="M498" s="257"/>
      <c r="N498" s="257"/>
      <c r="O498" s="257"/>
    </row>
    <row r="499" spans="1:15" s="25" customFormat="1" hidden="1" x14ac:dyDescent="0.25">
      <c r="B499" s="62" t="s">
        <v>5770</v>
      </c>
      <c r="C499" s="67" t="s">
        <v>2449</v>
      </c>
      <c r="D499" s="257">
        <v>1.2054551</v>
      </c>
      <c r="E499" s="261">
        <v>0.5355639333333333</v>
      </c>
      <c r="F499" s="117">
        <v>9.8681216000000003</v>
      </c>
      <c r="G499" s="257">
        <v>5.2183801762636498E-2</v>
      </c>
      <c r="I499" s="347">
        <v>7.4903203000000002E-2</v>
      </c>
      <c r="J499" s="257"/>
      <c r="K499" s="257"/>
      <c r="L499" s="257"/>
      <c r="M499" s="257"/>
      <c r="N499" s="257"/>
      <c r="O499" s="257"/>
    </row>
    <row r="500" spans="1:15" s="25" customFormat="1" hidden="1" x14ac:dyDescent="0.25">
      <c r="B500" s="62" t="s">
        <v>5770</v>
      </c>
      <c r="C500" s="67" t="s">
        <v>2450</v>
      </c>
      <c r="D500" s="257">
        <v>5.5554550999999996</v>
      </c>
      <c r="E500" s="261">
        <v>0.5355639333333333</v>
      </c>
      <c r="F500" s="117">
        <v>9.8681216000000003</v>
      </c>
      <c r="G500" s="257">
        <v>5.2183801762636498E-2</v>
      </c>
      <c r="I500" s="347">
        <v>7.4903203000000002E-2</v>
      </c>
      <c r="J500" s="257"/>
      <c r="K500" s="257"/>
      <c r="L500" s="257"/>
      <c r="M500" s="257"/>
      <c r="N500" s="257"/>
      <c r="O500" s="257"/>
    </row>
    <row r="501" spans="1:15" s="25" customFormat="1" hidden="1" x14ac:dyDescent="0.25">
      <c r="B501" s="62" t="s">
        <v>5770</v>
      </c>
      <c r="C501" s="67" t="s">
        <v>2451</v>
      </c>
      <c r="D501" s="257">
        <v>0.12854805999999999</v>
      </c>
      <c r="E501" s="261">
        <v>0.56480934074074074</v>
      </c>
      <c r="F501" s="117">
        <v>10.316905999999999</v>
      </c>
      <c r="G501" s="257">
        <v>5.53984499040934E-2</v>
      </c>
      <c r="I501" s="347">
        <v>8.0423963000000001E-2</v>
      </c>
      <c r="J501" s="257"/>
      <c r="K501" s="257"/>
      <c r="L501" s="257"/>
      <c r="M501" s="257"/>
      <c r="N501" s="257"/>
      <c r="O501" s="257"/>
    </row>
    <row r="502" spans="1:15" s="25" customFormat="1" hidden="1" x14ac:dyDescent="0.25">
      <c r="B502" s="62" t="s">
        <v>5770</v>
      </c>
      <c r="C502" s="67" t="s">
        <v>2452</v>
      </c>
      <c r="D502" s="257">
        <v>1.3685480999999999</v>
      </c>
      <c r="E502" s="261">
        <v>0.56480934074074074</v>
      </c>
      <c r="F502" s="117">
        <v>10.316905999999999</v>
      </c>
      <c r="G502" s="257">
        <v>5.53984499040934E-2</v>
      </c>
      <c r="I502" s="347">
        <v>8.0423963000000001E-2</v>
      </c>
      <c r="J502" s="257"/>
      <c r="K502" s="257"/>
      <c r="L502" s="257"/>
      <c r="M502" s="257"/>
      <c r="N502" s="257"/>
      <c r="O502" s="257"/>
    </row>
    <row r="503" spans="1:15" s="25" customFormat="1" hidden="1" x14ac:dyDescent="0.25">
      <c r="B503" s="62" t="s">
        <v>5770</v>
      </c>
      <c r="C503" s="67" t="s">
        <v>2453</v>
      </c>
      <c r="D503" s="257">
        <v>6.3285480999999999</v>
      </c>
      <c r="E503" s="261">
        <v>0.56480934074074074</v>
      </c>
      <c r="F503" s="117">
        <v>10.316905999999999</v>
      </c>
      <c r="G503" s="257">
        <v>5.53984499040934E-2</v>
      </c>
      <c r="I503" s="347">
        <v>8.0423963000000001E-2</v>
      </c>
      <c r="J503" s="257"/>
      <c r="K503" s="257"/>
      <c r="L503" s="257"/>
      <c r="M503" s="257"/>
      <c r="N503" s="257"/>
      <c r="O503" s="257"/>
    </row>
    <row r="504" spans="1:15" s="25" customFormat="1" hidden="1" x14ac:dyDescent="0.25">
      <c r="B504" s="62" t="s">
        <v>5770</v>
      </c>
      <c r="C504" s="67" t="s">
        <v>2454</v>
      </c>
      <c r="D504" s="257">
        <v>5.4086329000000002E-2</v>
      </c>
      <c r="E504" s="261">
        <v>0.39909192592592591</v>
      </c>
      <c r="F504" s="117">
        <v>7.7703711000000002</v>
      </c>
      <c r="G504" s="257">
        <v>3.7122915756335001E-2</v>
      </c>
      <c r="I504" s="347">
        <v>4.8810768999999997E-2</v>
      </c>
      <c r="J504" s="257"/>
      <c r="K504" s="257"/>
      <c r="L504" s="257"/>
      <c r="M504" s="257"/>
      <c r="N504" s="257"/>
      <c r="O504" s="257"/>
    </row>
    <row r="505" spans="1:15" s="25" customFormat="1" hidden="1" x14ac:dyDescent="0.25">
      <c r="B505" s="62" t="s">
        <v>5770</v>
      </c>
      <c r="C505" s="67" t="s">
        <v>2455</v>
      </c>
      <c r="D505" s="257">
        <v>0.89408633000000004</v>
      </c>
      <c r="E505" s="261">
        <v>0.39909192592592591</v>
      </c>
      <c r="F505" s="117">
        <v>7.7703711000000002</v>
      </c>
      <c r="G505" s="257">
        <v>3.7122915756335001E-2</v>
      </c>
      <c r="I505" s="347">
        <v>4.8810768999999997E-2</v>
      </c>
      <c r="J505" s="257"/>
      <c r="K505" s="257"/>
      <c r="L505" s="257"/>
      <c r="M505" s="257"/>
      <c r="N505" s="257"/>
      <c r="O505" s="257"/>
    </row>
    <row r="506" spans="1:15" s="25" customFormat="1" hidden="1" x14ac:dyDescent="0.25">
      <c r="B506" s="62" t="s">
        <v>5770</v>
      </c>
      <c r="C506" s="67" t="s">
        <v>2456</v>
      </c>
      <c r="D506" s="257">
        <v>4.2540863</v>
      </c>
      <c r="E506" s="261">
        <v>0.39909192592592591</v>
      </c>
      <c r="F506" s="117">
        <v>7.7703711000000002</v>
      </c>
      <c r="G506" s="257">
        <v>3.7122915756335001E-2</v>
      </c>
      <c r="I506" s="347">
        <v>4.8810768999999997E-2</v>
      </c>
      <c r="J506" s="257"/>
      <c r="K506" s="257"/>
      <c r="L506" s="257"/>
      <c r="M506" s="257"/>
      <c r="N506" s="257"/>
      <c r="O506" s="257"/>
    </row>
    <row r="507" spans="1:15" s="25" customFormat="1" hidden="1" x14ac:dyDescent="0.25">
      <c r="B507" s="62" t="s">
        <v>5770</v>
      </c>
      <c r="C507" s="67" t="s">
        <v>2457</v>
      </c>
      <c r="D507" s="257">
        <v>4.6219201000000001E-2</v>
      </c>
      <c r="E507" s="261">
        <v>0.40199939259259254</v>
      </c>
      <c r="F507" s="117">
        <v>7.6959467000000004</v>
      </c>
      <c r="G507" s="257">
        <v>3.5417132532009635E-2</v>
      </c>
      <c r="I507" s="347">
        <v>3.8200153000000001E-2</v>
      </c>
      <c r="J507" s="259"/>
      <c r="K507" s="259"/>
      <c r="L507" s="259"/>
      <c r="M507" s="259"/>
      <c r="N507" s="259"/>
      <c r="O507" s="259"/>
    </row>
    <row r="508" spans="1:15" s="25" customFormat="1" x14ac:dyDescent="0.25">
      <c r="A508" s="135">
        <v>1</v>
      </c>
      <c r="B508" s="62" t="s">
        <v>5770</v>
      </c>
      <c r="C508" s="67" t="s">
        <v>2458</v>
      </c>
      <c r="D508" s="257">
        <v>0.21368112</v>
      </c>
      <c r="E508" s="261">
        <v>0.73919435555555557</v>
      </c>
      <c r="F508" s="117">
        <v>13.084619</v>
      </c>
      <c r="G508" s="257">
        <v>7.61268297639804E-2</v>
      </c>
      <c r="I508" s="347">
        <v>0.12193871000000001</v>
      </c>
      <c r="J508" s="257"/>
      <c r="K508" s="257"/>
      <c r="L508" s="257"/>
      <c r="M508" s="257"/>
      <c r="N508" s="257"/>
      <c r="O508" s="257"/>
    </row>
    <row r="509" spans="1:15" s="25" customFormat="1" x14ac:dyDescent="0.25">
      <c r="A509" s="135">
        <v>1</v>
      </c>
      <c r="B509" s="62" t="s">
        <v>5770</v>
      </c>
      <c r="C509" s="67" t="s">
        <v>2459</v>
      </c>
      <c r="D509" s="257">
        <v>1.7036811000000001</v>
      </c>
      <c r="E509" s="261">
        <v>0.73919435555555557</v>
      </c>
      <c r="F509" s="117">
        <v>13.084619</v>
      </c>
      <c r="G509" s="257">
        <v>7.61268297639804E-2</v>
      </c>
      <c r="I509" s="347">
        <v>0.12193871000000001</v>
      </c>
      <c r="J509" s="257"/>
      <c r="K509" s="257"/>
      <c r="L509" s="257"/>
      <c r="M509" s="257"/>
      <c r="N509" s="257"/>
      <c r="O509" s="257"/>
    </row>
    <row r="510" spans="1:15" s="25" customFormat="1" x14ac:dyDescent="0.25">
      <c r="A510" s="135">
        <v>1</v>
      </c>
      <c r="B510" s="62" t="s">
        <v>5770</v>
      </c>
      <c r="C510" s="67" t="s">
        <v>2460</v>
      </c>
      <c r="D510" s="257">
        <v>7.6736810999999996</v>
      </c>
      <c r="E510" s="261">
        <v>0.73919435555555557</v>
      </c>
      <c r="F510" s="117">
        <v>13.084619</v>
      </c>
      <c r="G510" s="257">
        <v>7.61268297639804E-2</v>
      </c>
      <c r="I510" s="347">
        <v>0.12193871000000001</v>
      </c>
      <c r="J510" s="257"/>
      <c r="K510" s="257"/>
      <c r="L510" s="257"/>
      <c r="M510" s="257"/>
      <c r="N510" s="257"/>
      <c r="O510" s="257"/>
    </row>
    <row r="511" spans="1:15" s="25" customFormat="1" hidden="1" x14ac:dyDescent="0.25">
      <c r="A511" s="57" t="s">
        <v>552</v>
      </c>
      <c r="B511" s="57"/>
      <c r="C511" s="74"/>
      <c r="D511" s="259"/>
      <c r="E511" s="256"/>
      <c r="F511" s="97"/>
      <c r="G511" s="259"/>
      <c r="I511" s="327" t="s">
        <v>7065</v>
      </c>
      <c r="J511" s="257"/>
      <c r="K511" s="257"/>
      <c r="L511" s="257"/>
      <c r="M511" s="257"/>
      <c r="N511" s="257"/>
      <c r="O511" s="257"/>
    </row>
    <row r="512" spans="1:15" s="25" customFormat="1" hidden="1" x14ac:dyDescent="0.25">
      <c r="B512" s="62" t="s">
        <v>5770</v>
      </c>
      <c r="C512" s="67" t="s">
        <v>2461</v>
      </c>
      <c r="D512" s="257">
        <v>0.16254748999999999</v>
      </c>
      <c r="E512" s="261">
        <v>0.63846234074074071</v>
      </c>
      <c r="F512" s="117">
        <v>11.460462</v>
      </c>
      <c r="G512" s="257">
        <v>6.3720905297189795E-2</v>
      </c>
      <c r="I512" s="347">
        <v>9.5575874000000005E-2</v>
      </c>
      <c r="J512" s="257"/>
      <c r="K512" s="257"/>
      <c r="L512" s="257"/>
      <c r="M512" s="257"/>
      <c r="N512" s="257"/>
      <c r="O512" s="257"/>
    </row>
    <row r="513" spans="1:15" s="25" customFormat="1" hidden="1" x14ac:dyDescent="0.25">
      <c r="B513" s="62" t="s">
        <v>5770</v>
      </c>
      <c r="C513" s="67" t="s">
        <v>2462</v>
      </c>
      <c r="D513" s="257">
        <v>1.9525475000000001</v>
      </c>
      <c r="E513" s="261">
        <v>0.63846234074074071</v>
      </c>
      <c r="F513" s="117">
        <v>11.460462</v>
      </c>
      <c r="G513" s="257">
        <v>6.3720905297189795E-2</v>
      </c>
      <c r="I513" s="347">
        <v>9.5575874000000005E-2</v>
      </c>
      <c r="J513" s="257"/>
      <c r="K513" s="257"/>
      <c r="L513" s="257"/>
      <c r="M513" s="257"/>
      <c r="N513" s="257"/>
      <c r="O513" s="257"/>
    </row>
    <row r="514" spans="1:15" s="25" customFormat="1" hidden="1" x14ac:dyDescent="0.25">
      <c r="B514" s="62" t="s">
        <v>5770</v>
      </c>
      <c r="C514" s="67" t="s">
        <v>2463</v>
      </c>
      <c r="D514" s="257">
        <v>9.1125474999999998</v>
      </c>
      <c r="E514" s="261">
        <v>0.63846234074074071</v>
      </c>
      <c r="F514" s="117">
        <v>11.460462</v>
      </c>
      <c r="G514" s="257">
        <v>6.3720905297189795E-2</v>
      </c>
      <c r="I514" s="347">
        <v>9.5575874000000005E-2</v>
      </c>
      <c r="J514" s="257"/>
      <c r="K514" s="257"/>
      <c r="L514" s="257"/>
      <c r="M514" s="257"/>
      <c r="N514" s="257"/>
      <c r="O514" s="257"/>
    </row>
    <row r="515" spans="1:15" s="25" customFormat="1" hidden="1" x14ac:dyDescent="0.25">
      <c r="B515" s="62" t="s">
        <v>5770</v>
      </c>
      <c r="C515" s="67" t="s">
        <v>2464</v>
      </c>
      <c r="D515" s="257">
        <v>5.8299441E-2</v>
      </c>
      <c r="E515" s="261">
        <v>0.40777138518518513</v>
      </c>
      <c r="F515" s="117">
        <v>7.9078121000000001</v>
      </c>
      <c r="G515" s="257">
        <v>3.8149277923887101E-2</v>
      </c>
      <c r="I515" s="347">
        <v>5.0847680999999999E-2</v>
      </c>
      <c r="J515" s="257"/>
      <c r="K515" s="257"/>
      <c r="L515" s="257"/>
      <c r="M515" s="257"/>
      <c r="N515" s="257"/>
      <c r="O515" s="257"/>
    </row>
    <row r="516" spans="1:15" s="25" customFormat="1" hidden="1" x14ac:dyDescent="0.25">
      <c r="B516" s="62" t="s">
        <v>5770</v>
      </c>
      <c r="C516" s="67" t="s">
        <v>2465</v>
      </c>
      <c r="D516" s="257">
        <v>0.96829944000000001</v>
      </c>
      <c r="E516" s="261">
        <v>0.40777138518518513</v>
      </c>
      <c r="F516" s="117">
        <v>7.9078121000000001</v>
      </c>
      <c r="G516" s="257">
        <v>3.8149277923887101E-2</v>
      </c>
      <c r="I516" s="347">
        <v>5.0847680999999999E-2</v>
      </c>
      <c r="J516" s="257"/>
      <c r="K516" s="257"/>
      <c r="L516" s="257"/>
      <c r="M516" s="257"/>
      <c r="N516" s="257"/>
      <c r="O516" s="257"/>
    </row>
    <row r="517" spans="1:15" s="25" customFormat="1" hidden="1" x14ac:dyDescent="0.25">
      <c r="B517" s="62" t="s">
        <v>5770</v>
      </c>
      <c r="C517" s="67" t="s">
        <v>2466</v>
      </c>
      <c r="D517" s="257">
        <v>4.6282994000000004</v>
      </c>
      <c r="E517" s="261">
        <v>0.40777138518518513</v>
      </c>
      <c r="F517" s="117">
        <v>7.9078121000000001</v>
      </c>
      <c r="G517" s="257">
        <v>3.8149277923887101E-2</v>
      </c>
      <c r="I517" s="347">
        <v>5.0847680999999999E-2</v>
      </c>
      <c r="J517" s="257"/>
      <c r="K517" s="257"/>
      <c r="L517" s="257"/>
      <c r="M517" s="257"/>
      <c r="N517" s="257"/>
      <c r="O517" s="257"/>
    </row>
    <row r="518" spans="1:15" s="25" customFormat="1" x14ac:dyDescent="0.25">
      <c r="A518" s="136">
        <v>1</v>
      </c>
      <c r="B518" s="62" t="s">
        <v>5770</v>
      </c>
      <c r="C518" s="67" t="s">
        <v>2467</v>
      </c>
      <c r="D518" s="257">
        <v>9.3923639000000003E-2</v>
      </c>
      <c r="E518" s="261">
        <v>0.48787239259259257</v>
      </c>
      <c r="F518" s="117">
        <v>9.1339308999999993</v>
      </c>
      <c r="G518" s="257">
        <v>4.6901731803154198E-2</v>
      </c>
      <c r="I518" s="347">
        <v>6.5680854999999996E-2</v>
      </c>
      <c r="J518" s="257"/>
      <c r="K518" s="257"/>
      <c r="L518" s="257"/>
      <c r="M518" s="257"/>
      <c r="N518" s="257"/>
      <c r="O518" s="257"/>
    </row>
    <row r="519" spans="1:15" s="25" customFormat="1" x14ac:dyDescent="0.25">
      <c r="A519" s="136">
        <v>1</v>
      </c>
      <c r="B519" s="62" t="s">
        <v>5770</v>
      </c>
      <c r="C519" s="67" t="s">
        <v>2468</v>
      </c>
      <c r="D519" s="257">
        <v>0.86392363999999999</v>
      </c>
      <c r="E519" s="261">
        <v>0.48787239259259257</v>
      </c>
      <c r="F519" s="117">
        <v>9.1339308999999993</v>
      </c>
      <c r="G519" s="257">
        <v>4.6901731803154198E-2</v>
      </c>
      <c r="I519" s="347">
        <v>6.5680854999999996E-2</v>
      </c>
      <c r="J519" s="257"/>
      <c r="K519" s="257"/>
      <c r="L519" s="257"/>
      <c r="M519" s="257"/>
      <c r="N519" s="257"/>
      <c r="O519" s="257"/>
    </row>
    <row r="520" spans="1:15" s="25" customFormat="1" x14ac:dyDescent="0.25">
      <c r="A520" s="136">
        <v>1</v>
      </c>
      <c r="B520" s="62" t="s">
        <v>5770</v>
      </c>
      <c r="C520" s="67" t="s">
        <v>2469</v>
      </c>
      <c r="D520" s="257">
        <v>3.9639236000000002</v>
      </c>
      <c r="E520" s="261">
        <v>0.48787239259259257</v>
      </c>
      <c r="F520" s="117">
        <v>9.1339308999999993</v>
      </c>
      <c r="G520" s="257">
        <v>4.6901731803154198E-2</v>
      </c>
      <c r="I520" s="347">
        <v>6.5680854999999996E-2</v>
      </c>
      <c r="J520" s="257"/>
      <c r="K520" s="257"/>
      <c r="L520" s="257"/>
      <c r="M520" s="257"/>
      <c r="N520" s="257"/>
      <c r="O520" s="257"/>
    </row>
    <row r="521" spans="1:15" s="25" customFormat="1" hidden="1" x14ac:dyDescent="0.25">
      <c r="B521" s="62" t="s">
        <v>5770</v>
      </c>
      <c r="C521" s="67" t="s">
        <v>2470</v>
      </c>
      <c r="D521" s="257">
        <v>0.12539545999999999</v>
      </c>
      <c r="E521" s="261">
        <v>0.55776246666666662</v>
      </c>
      <c r="F521" s="117">
        <v>10.208798</v>
      </c>
      <c r="G521" s="257">
        <v>5.4624354346716697E-2</v>
      </c>
      <c r="I521" s="347">
        <v>7.9096430999999995E-2</v>
      </c>
      <c r="J521" s="257"/>
      <c r="K521" s="257"/>
      <c r="L521" s="257"/>
      <c r="M521" s="257"/>
      <c r="N521" s="257"/>
      <c r="O521" s="257"/>
    </row>
    <row r="522" spans="1:15" s="25" customFormat="1" hidden="1" x14ac:dyDescent="0.25">
      <c r="B522" s="62" t="s">
        <v>5770</v>
      </c>
      <c r="C522" s="67" t="s">
        <v>2471</v>
      </c>
      <c r="D522" s="257">
        <v>1.4653955000000001</v>
      </c>
      <c r="E522" s="261">
        <v>0.55776246666666662</v>
      </c>
      <c r="F522" s="117">
        <v>10.208798</v>
      </c>
      <c r="G522" s="257">
        <v>5.4624354346716697E-2</v>
      </c>
      <c r="I522" s="347">
        <v>7.9096430999999995E-2</v>
      </c>
      <c r="J522" s="257"/>
      <c r="K522" s="257"/>
      <c r="L522" s="257"/>
      <c r="M522" s="257"/>
      <c r="N522" s="257"/>
      <c r="O522" s="257"/>
    </row>
    <row r="523" spans="1:15" s="25" customFormat="1" hidden="1" x14ac:dyDescent="0.25">
      <c r="B523" s="62" t="s">
        <v>5770</v>
      </c>
      <c r="C523" s="67" t="s">
        <v>2472</v>
      </c>
      <c r="D523" s="257">
        <v>6.8353954999999997</v>
      </c>
      <c r="E523" s="261">
        <v>0.55776246666666662</v>
      </c>
      <c r="F523" s="117">
        <v>10.208798</v>
      </c>
      <c r="G523" s="257">
        <v>5.4624354346716697E-2</v>
      </c>
      <c r="I523" s="347">
        <v>7.9096430999999995E-2</v>
      </c>
      <c r="J523" s="257"/>
      <c r="K523" s="257"/>
      <c r="L523" s="257"/>
      <c r="M523" s="257"/>
      <c r="N523" s="257"/>
      <c r="O523" s="257"/>
    </row>
    <row r="524" spans="1:15" s="25" customFormat="1" hidden="1" x14ac:dyDescent="0.25">
      <c r="B524" s="62" t="s">
        <v>5770</v>
      </c>
      <c r="C524" s="67" t="s">
        <v>6189</v>
      </c>
      <c r="D524" s="257">
        <v>0.11963453</v>
      </c>
      <c r="E524" s="261">
        <v>0.54489612592592584</v>
      </c>
      <c r="F524" s="117">
        <v>10.011348</v>
      </c>
      <c r="G524" s="257">
        <v>5.3209921066079496E-2</v>
      </c>
      <c r="I524" s="347">
        <v>7.6666676000000003E-2</v>
      </c>
      <c r="J524" s="257"/>
      <c r="K524" s="257"/>
      <c r="L524" s="257"/>
      <c r="M524" s="257"/>
      <c r="N524" s="257"/>
      <c r="O524" s="257"/>
    </row>
    <row r="525" spans="1:15" s="25" customFormat="1" hidden="1" x14ac:dyDescent="0.25">
      <c r="B525" s="62" t="s">
        <v>5770</v>
      </c>
      <c r="C525" s="67" t="s">
        <v>6190</v>
      </c>
      <c r="D525" s="257">
        <v>1.1896344999999999</v>
      </c>
      <c r="E525" s="261">
        <v>0.54489612592592584</v>
      </c>
      <c r="F525" s="117">
        <v>10.011348</v>
      </c>
      <c r="G525" s="257">
        <v>5.3209921066079496E-2</v>
      </c>
      <c r="I525" s="347">
        <v>7.6666676000000003E-2</v>
      </c>
      <c r="J525" s="257"/>
      <c r="K525" s="257"/>
      <c r="L525" s="257"/>
      <c r="M525" s="257"/>
      <c r="N525" s="257"/>
      <c r="O525" s="257"/>
    </row>
    <row r="526" spans="1:15" s="25" customFormat="1" hidden="1" x14ac:dyDescent="0.25">
      <c r="B526" s="62" t="s">
        <v>5770</v>
      </c>
      <c r="C526" s="67" t="s">
        <v>6191</v>
      </c>
      <c r="D526" s="257">
        <v>5.4896345000000002</v>
      </c>
      <c r="E526" s="261">
        <v>0.54489612592592584</v>
      </c>
      <c r="F526" s="117">
        <v>10.011348</v>
      </c>
      <c r="G526" s="257">
        <v>5.3209921066079496E-2</v>
      </c>
      <c r="I526" s="347">
        <v>7.6666676000000003E-2</v>
      </c>
      <c r="J526" s="257"/>
      <c r="K526" s="257"/>
      <c r="L526" s="257"/>
      <c r="M526" s="257"/>
      <c r="N526" s="257"/>
      <c r="O526" s="257"/>
    </row>
    <row r="527" spans="1:15" s="25" customFormat="1" x14ac:dyDescent="0.25">
      <c r="A527" s="136">
        <v>1</v>
      </c>
      <c r="B527" s="62" t="s">
        <v>5770</v>
      </c>
      <c r="C527" s="67" t="s">
        <v>6192</v>
      </c>
      <c r="D527" s="257">
        <v>0.16563230000000001</v>
      </c>
      <c r="E527" s="261">
        <v>0.64362802222222215</v>
      </c>
      <c r="F527" s="117">
        <v>11.549757</v>
      </c>
      <c r="G527" s="257">
        <v>6.4459287950709987E-2</v>
      </c>
      <c r="I527" s="347">
        <v>9.7490838999999996E-2</v>
      </c>
      <c r="J527" s="257"/>
      <c r="K527" s="257"/>
      <c r="L527" s="257"/>
      <c r="M527" s="257"/>
      <c r="N527" s="257"/>
      <c r="O527" s="257"/>
    </row>
    <row r="528" spans="1:15" s="25" customFormat="1" x14ac:dyDescent="0.25">
      <c r="A528" s="136">
        <v>1</v>
      </c>
      <c r="B528" s="62" t="s">
        <v>5770</v>
      </c>
      <c r="C528" s="67" t="s">
        <v>6193</v>
      </c>
      <c r="D528" s="257">
        <v>2.2056323</v>
      </c>
      <c r="E528" s="261">
        <v>0.64362802222222215</v>
      </c>
      <c r="F528" s="117">
        <v>11.549757</v>
      </c>
      <c r="G528" s="257">
        <v>6.4459287950709987E-2</v>
      </c>
      <c r="I528" s="347">
        <v>9.7490838999999996E-2</v>
      </c>
      <c r="J528" s="257"/>
      <c r="K528" s="257"/>
      <c r="L528" s="257"/>
      <c r="M528" s="257"/>
      <c r="N528" s="257"/>
      <c r="O528" s="257"/>
    </row>
    <row r="529" spans="1:15" s="25" customFormat="1" x14ac:dyDescent="0.25">
      <c r="A529" s="136">
        <v>1</v>
      </c>
      <c r="B529" s="62" t="s">
        <v>5770</v>
      </c>
      <c r="C529" s="67" t="s">
        <v>6194</v>
      </c>
      <c r="D529" s="257">
        <v>10.385631999999999</v>
      </c>
      <c r="E529" s="261">
        <v>0.64362802222222215</v>
      </c>
      <c r="F529" s="117">
        <v>11.549757</v>
      </c>
      <c r="G529" s="257">
        <v>6.4459287950709987E-2</v>
      </c>
      <c r="I529" s="347">
        <v>9.7490838999999996E-2</v>
      </c>
      <c r="J529" s="257"/>
      <c r="K529" s="257"/>
      <c r="L529" s="257"/>
      <c r="M529" s="257"/>
      <c r="N529" s="257"/>
      <c r="O529" s="257"/>
    </row>
    <row r="530" spans="1:15" s="25" customFormat="1" x14ac:dyDescent="0.25">
      <c r="A530" s="136">
        <v>1</v>
      </c>
      <c r="B530" s="62" t="s">
        <v>5770</v>
      </c>
      <c r="C530" s="67" t="s">
        <v>6195</v>
      </c>
      <c r="D530" s="257">
        <v>6.7837807999999999E-2</v>
      </c>
      <c r="E530" s="261">
        <v>0.45927909629629626</v>
      </c>
      <c r="F530" s="117">
        <v>8.5226723</v>
      </c>
      <c r="G530" s="257">
        <v>4.0824163108861403E-2</v>
      </c>
      <c r="I530" s="347">
        <v>4.4114028999999999E-2</v>
      </c>
      <c r="J530" s="257"/>
      <c r="K530" s="257"/>
      <c r="L530" s="257"/>
      <c r="M530" s="257"/>
      <c r="N530" s="257"/>
      <c r="O530" s="257"/>
    </row>
    <row r="531" spans="1:15" s="25" customFormat="1" hidden="1" x14ac:dyDescent="0.25">
      <c r="B531" s="62" t="s">
        <v>5770</v>
      </c>
      <c r="C531" s="67" t="s">
        <v>6196</v>
      </c>
      <c r="D531" s="257">
        <v>0.41018574000000002</v>
      </c>
      <c r="E531" s="261">
        <v>1.1716248888888889</v>
      </c>
      <c r="F531" s="117">
        <v>19.758237000000001</v>
      </c>
      <c r="G531" s="257">
        <v>0.1243019946073928</v>
      </c>
      <c r="I531" s="347">
        <v>0.20711027000000001</v>
      </c>
      <c r="J531" s="257"/>
      <c r="K531" s="257"/>
      <c r="L531" s="257"/>
      <c r="M531" s="257"/>
      <c r="N531" s="257"/>
      <c r="O531" s="257"/>
    </row>
    <row r="532" spans="1:15" s="25" customFormat="1" hidden="1" x14ac:dyDescent="0.25">
      <c r="B532" s="62" t="s">
        <v>5770</v>
      </c>
      <c r="C532" s="67" t="s">
        <v>6197</v>
      </c>
      <c r="D532" s="257">
        <v>2.7501856999999998</v>
      </c>
      <c r="E532" s="261">
        <v>1.1716248888888889</v>
      </c>
      <c r="F532" s="117">
        <v>19.758237000000001</v>
      </c>
      <c r="G532" s="257">
        <v>0.1243019946073928</v>
      </c>
      <c r="I532" s="347">
        <v>0.20711027000000001</v>
      </c>
      <c r="J532" s="257"/>
      <c r="K532" s="257"/>
      <c r="L532" s="257"/>
      <c r="M532" s="257"/>
      <c r="N532" s="257"/>
      <c r="O532" s="257"/>
    </row>
    <row r="533" spans="1:15" s="25" customFormat="1" hidden="1" x14ac:dyDescent="0.25">
      <c r="B533" s="62" t="s">
        <v>5770</v>
      </c>
      <c r="C533" s="67" t="s">
        <v>6198</v>
      </c>
      <c r="D533" s="257">
        <v>12.090185999999999</v>
      </c>
      <c r="E533" s="261">
        <v>1.1716248888888889</v>
      </c>
      <c r="F533" s="117">
        <v>19.758237000000001</v>
      </c>
      <c r="G533" s="257">
        <v>0.1243019946073928</v>
      </c>
      <c r="I533" s="347">
        <v>0.20711027000000001</v>
      </c>
      <c r="J533" s="257"/>
      <c r="K533" s="257"/>
      <c r="L533" s="257"/>
      <c r="M533" s="257"/>
      <c r="N533" s="257"/>
      <c r="O533" s="257"/>
    </row>
    <row r="534" spans="1:15" s="25" customFormat="1" hidden="1" x14ac:dyDescent="0.25">
      <c r="B534" s="62" t="s">
        <v>5770</v>
      </c>
      <c r="C534" s="67" t="s">
        <v>6199</v>
      </c>
      <c r="D534" s="257">
        <v>0.13025502999999999</v>
      </c>
      <c r="E534" s="261">
        <v>0.57002495555555543</v>
      </c>
      <c r="F534" s="117">
        <v>10.388788999999999</v>
      </c>
      <c r="G534" s="257">
        <v>5.5833020466962507E-2</v>
      </c>
      <c r="I534" s="347">
        <v>8.0644156999999994E-2</v>
      </c>
      <c r="J534" s="257"/>
      <c r="K534" s="257"/>
      <c r="L534" s="257"/>
      <c r="M534" s="257"/>
      <c r="N534" s="257"/>
      <c r="O534" s="257"/>
    </row>
    <row r="535" spans="1:15" s="25" customFormat="1" hidden="1" x14ac:dyDescent="0.25">
      <c r="B535" s="62" t="s">
        <v>5770</v>
      </c>
      <c r="C535" s="67" t="s">
        <v>6200</v>
      </c>
      <c r="D535" s="257">
        <v>1.2002550000000001</v>
      </c>
      <c r="E535" s="261">
        <v>0.57002495555555543</v>
      </c>
      <c r="F535" s="117">
        <v>10.388788999999999</v>
      </c>
      <c r="G535" s="257">
        <v>5.5833020466962507E-2</v>
      </c>
      <c r="I535" s="347">
        <v>8.0644156999999994E-2</v>
      </c>
      <c r="J535" s="257"/>
      <c r="K535" s="257"/>
      <c r="L535" s="257"/>
      <c r="M535" s="257"/>
      <c r="N535" s="257"/>
      <c r="O535" s="257"/>
    </row>
    <row r="536" spans="1:15" s="25" customFormat="1" hidden="1" x14ac:dyDescent="0.25">
      <c r="B536" s="62" t="s">
        <v>5770</v>
      </c>
      <c r="C536" s="67" t="s">
        <v>6201</v>
      </c>
      <c r="D536" s="257">
        <v>5.5002550000000001</v>
      </c>
      <c r="E536" s="261">
        <v>0.57002495555555543</v>
      </c>
      <c r="F536" s="117">
        <v>10.388788999999999</v>
      </c>
      <c r="G536" s="257">
        <v>5.5833020466962507E-2</v>
      </c>
      <c r="I536" s="347">
        <v>8.0644156999999994E-2</v>
      </c>
      <c r="J536" s="257"/>
      <c r="K536" s="257"/>
      <c r="L536" s="257"/>
      <c r="M536" s="257"/>
      <c r="N536" s="257"/>
      <c r="O536" s="257"/>
    </row>
    <row r="537" spans="1:15" s="25" customFormat="1" x14ac:dyDescent="0.25">
      <c r="A537" s="136">
        <v>1</v>
      </c>
      <c r="B537" s="62" t="s">
        <v>5770</v>
      </c>
      <c r="C537" s="67" t="s">
        <v>6202</v>
      </c>
      <c r="D537" s="257">
        <v>0.14854728</v>
      </c>
      <c r="E537" s="261">
        <v>0.60951422962962953</v>
      </c>
      <c r="F537" s="117">
        <v>11.002732</v>
      </c>
      <c r="G537" s="257">
        <v>6.0309125758962301E-2</v>
      </c>
      <c r="I537" s="347">
        <v>8.8845015999999999E-2</v>
      </c>
      <c r="J537" s="257"/>
      <c r="K537" s="257"/>
      <c r="L537" s="257"/>
      <c r="M537" s="257"/>
      <c r="N537" s="257"/>
      <c r="O537" s="257"/>
    </row>
    <row r="538" spans="1:15" s="25" customFormat="1" x14ac:dyDescent="0.25">
      <c r="A538" s="136">
        <v>1</v>
      </c>
      <c r="B538" s="62" t="s">
        <v>5770</v>
      </c>
      <c r="C538" s="67" t="s">
        <v>6203</v>
      </c>
      <c r="D538" s="257">
        <v>1.5385473000000001</v>
      </c>
      <c r="E538" s="261">
        <v>0.60951422962962953</v>
      </c>
      <c r="F538" s="117">
        <v>11.002732</v>
      </c>
      <c r="G538" s="257">
        <v>6.0309125758962301E-2</v>
      </c>
      <c r="I538" s="347">
        <v>8.8845015999999999E-2</v>
      </c>
      <c r="J538" s="257"/>
      <c r="K538" s="257"/>
      <c r="L538" s="257"/>
      <c r="M538" s="257"/>
      <c r="N538" s="257"/>
      <c r="O538" s="257"/>
    </row>
    <row r="539" spans="1:15" s="25" customFormat="1" x14ac:dyDescent="0.25">
      <c r="A539" s="136">
        <v>1</v>
      </c>
      <c r="B539" s="62" t="s">
        <v>5770</v>
      </c>
      <c r="C539" s="67" t="s">
        <v>6204</v>
      </c>
      <c r="D539" s="257">
        <v>7.0985472999999999</v>
      </c>
      <c r="E539" s="261">
        <v>0.60951422962962953</v>
      </c>
      <c r="F539" s="117">
        <v>11.002732</v>
      </c>
      <c r="G539" s="257">
        <v>6.0309125758962301E-2</v>
      </c>
      <c r="I539" s="347">
        <v>8.8845015999999999E-2</v>
      </c>
      <c r="J539" s="257"/>
      <c r="K539" s="257"/>
      <c r="L539" s="257"/>
      <c r="M539" s="257"/>
      <c r="N539" s="257"/>
      <c r="O539" s="257"/>
    </row>
    <row r="540" spans="1:15" s="25" customFormat="1" x14ac:dyDescent="0.25">
      <c r="A540" s="136">
        <v>1</v>
      </c>
      <c r="B540" s="62" t="s">
        <v>5770</v>
      </c>
      <c r="C540" s="67" t="s">
        <v>6205</v>
      </c>
      <c r="D540" s="257">
        <v>0.26799285</v>
      </c>
      <c r="E540" s="261">
        <v>0.85522385185185179</v>
      </c>
      <c r="F540" s="117">
        <v>14.895868</v>
      </c>
      <c r="G540" s="257">
        <v>8.9403445807071186E-2</v>
      </c>
      <c r="I540" s="347">
        <v>0.14672191000000001</v>
      </c>
      <c r="J540" s="257"/>
      <c r="K540" s="257"/>
      <c r="L540" s="257"/>
      <c r="M540" s="257"/>
      <c r="N540" s="257"/>
      <c r="O540" s="257"/>
    </row>
    <row r="541" spans="1:15" s="25" customFormat="1" x14ac:dyDescent="0.25">
      <c r="A541" s="136">
        <v>1</v>
      </c>
      <c r="B541" s="62" t="s">
        <v>5770</v>
      </c>
      <c r="C541" s="67" t="s">
        <v>6206</v>
      </c>
      <c r="D541" s="257">
        <v>2.1479927999999999</v>
      </c>
      <c r="E541" s="261">
        <v>0.85522385185185179</v>
      </c>
      <c r="F541" s="117">
        <v>14.895868</v>
      </c>
      <c r="G541" s="257">
        <v>8.9403445807071186E-2</v>
      </c>
      <c r="I541" s="347">
        <v>0.14672191000000001</v>
      </c>
      <c r="J541" s="257"/>
      <c r="K541" s="257"/>
      <c r="L541" s="257"/>
      <c r="M541" s="257"/>
      <c r="N541" s="257"/>
      <c r="O541" s="257"/>
    </row>
    <row r="542" spans="1:15" s="25" customFormat="1" x14ac:dyDescent="0.25">
      <c r="A542" s="136">
        <v>1</v>
      </c>
      <c r="B542" s="62" t="s">
        <v>5770</v>
      </c>
      <c r="C542" s="67" t="s">
        <v>6207</v>
      </c>
      <c r="D542" s="257">
        <v>9.6679928000000004</v>
      </c>
      <c r="E542" s="261">
        <v>0.85522385185185179</v>
      </c>
      <c r="F542" s="117">
        <v>14.895868</v>
      </c>
      <c r="G542" s="257">
        <v>8.9403445807071186E-2</v>
      </c>
      <c r="I542" s="347">
        <v>0.14672191000000001</v>
      </c>
      <c r="J542" s="257"/>
      <c r="K542" s="257"/>
      <c r="L542" s="257"/>
      <c r="M542" s="257"/>
      <c r="N542" s="257"/>
      <c r="O542" s="257"/>
    </row>
    <row r="543" spans="1:15" s="25" customFormat="1" x14ac:dyDescent="0.25">
      <c r="A543" s="136">
        <v>1</v>
      </c>
      <c r="B543" s="62" t="s">
        <v>5770</v>
      </c>
      <c r="C543" s="67" t="s">
        <v>6208</v>
      </c>
      <c r="D543" s="257">
        <v>0.27178179000000002</v>
      </c>
      <c r="E543" s="261">
        <v>0.86359007407407407</v>
      </c>
      <c r="F543" s="117">
        <v>15.026239</v>
      </c>
      <c r="G543" s="257">
        <v>9.0337760239280307E-2</v>
      </c>
      <c r="I543" s="347">
        <v>0.14838807000000001</v>
      </c>
      <c r="J543" s="257"/>
      <c r="K543" s="257"/>
      <c r="L543" s="257"/>
      <c r="M543" s="257"/>
      <c r="N543" s="257"/>
      <c r="O543" s="257"/>
    </row>
    <row r="544" spans="1:15" s="25" customFormat="1" x14ac:dyDescent="0.25">
      <c r="A544" s="136">
        <v>1</v>
      </c>
      <c r="B544" s="62" t="s">
        <v>5770</v>
      </c>
      <c r="C544" s="67" t="s">
        <v>6209</v>
      </c>
      <c r="D544" s="257">
        <v>1.1617818</v>
      </c>
      <c r="E544" s="261">
        <v>0.86359007407407407</v>
      </c>
      <c r="F544" s="117">
        <v>15.026239</v>
      </c>
      <c r="G544" s="257">
        <v>9.0337760239280307E-2</v>
      </c>
      <c r="I544" s="347">
        <v>0.14838807000000001</v>
      </c>
      <c r="J544" s="257"/>
      <c r="K544" s="257"/>
      <c r="L544" s="257"/>
      <c r="M544" s="257"/>
      <c r="N544" s="257"/>
      <c r="O544" s="257"/>
    </row>
    <row r="545" spans="1:15" s="25" customFormat="1" x14ac:dyDescent="0.25">
      <c r="A545" s="136">
        <v>1</v>
      </c>
      <c r="B545" s="62" t="s">
        <v>5770</v>
      </c>
      <c r="C545" s="67" t="s">
        <v>6210</v>
      </c>
      <c r="D545" s="257">
        <v>4.7017818</v>
      </c>
      <c r="E545" s="261">
        <v>0.86359007407407407</v>
      </c>
      <c r="F545" s="117">
        <v>15.026239</v>
      </c>
      <c r="G545" s="257">
        <v>9.0337760239280307E-2</v>
      </c>
      <c r="I545" s="347">
        <v>0.14838807000000001</v>
      </c>
      <c r="J545" s="257"/>
      <c r="K545" s="257"/>
      <c r="L545" s="257"/>
      <c r="M545" s="257"/>
      <c r="N545" s="257"/>
      <c r="O545" s="257"/>
    </row>
    <row r="546" spans="1:15" s="25" customFormat="1" hidden="1" x14ac:dyDescent="0.25">
      <c r="B546" s="62" t="s">
        <v>5770</v>
      </c>
      <c r="C546" s="67" t="s">
        <v>6211</v>
      </c>
      <c r="D546" s="257">
        <v>3.9012999E-2</v>
      </c>
      <c r="E546" s="261">
        <v>0.38290615555555552</v>
      </c>
      <c r="F546" s="117">
        <v>7.4203714999999999</v>
      </c>
      <c r="G546" s="257">
        <v>3.3614788368069054E-2</v>
      </c>
      <c r="I546" s="347">
        <v>3.6228860000000002E-2</v>
      </c>
      <c r="J546" s="257"/>
      <c r="K546" s="257"/>
      <c r="L546" s="257"/>
      <c r="M546" s="257"/>
      <c r="N546" s="257"/>
      <c r="O546" s="257"/>
    </row>
    <row r="547" spans="1:15" s="25" customFormat="1" hidden="1" x14ac:dyDescent="0.25">
      <c r="B547" s="62" t="s">
        <v>5770</v>
      </c>
      <c r="C547" s="67" t="s">
        <v>6212</v>
      </c>
      <c r="D547" s="257">
        <v>5.4684486999999997E-2</v>
      </c>
      <c r="E547" s="261">
        <v>0.40032419259259255</v>
      </c>
      <c r="F547" s="117">
        <v>7.7898844</v>
      </c>
      <c r="G547" s="257">
        <v>3.7268634719278999E-2</v>
      </c>
      <c r="I547" s="347">
        <v>4.9099959999999998E-2</v>
      </c>
      <c r="J547" s="257"/>
      <c r="K547" s="257"/>
      <c r="L547" s="257"/>
      <c r="M547" s="257"/>
      <c r="N547" s="257"/>
      <c r="O547" s="257"/>
    </row>
    <row r="548" spans="1:15" s="25" customFormat="1" hidden="1" x14ac:dyDescent="0.25">
      <c r="B548" s="62" t="s">
        <v>5770</v>
      </c>
      <c r="C548" s="67" t="s">
        <v>6213</v>
      </c>
      <c r="D548" s="257">
        <v>0.89468449000000005</v>
      </c>
      <c r="E548" s="261">
        <v>0.40032419259259255</v>
      </c>
      <c r="F548" s="117">
        <v>7.7898844</v>
      </c>
      <c r="G548" s="257">
        <v>3.7268634719278999E-2</v>
      </c>
      <c r="I548" s="347">
        <v>4.9099959999999998E-2</v>
      </c>
      <c r="J548" s="257"/>
      <c r="K548" s="257"/>
      <c r="L548" s="257"/>
      <c r="M548" s="257"/>
      <c r="N548" s="257"/>
      <c r="O548" s="257"/>
    </row>
    <row r="549" spans="1:15" s="25" customFormat="1" hidden="1" x14ac:dyDescent="0.25">
      <c r="B549" s="62" t="s">
        <v>5770</v>
      </c>
      <c r="C549" s="67" t="s">
        <v>6214</v>
      </c>
      <c r="D549" s="257">
        <v>4.2546844999999998</v>
      </c>
      <c r="E549" s="261">
        <v>0.40032419259259255</v>
      </c>
      <c r="F549" s="117">
        <v>7.7898844</v>
      </c>
      <c r="G549" s="257">
        <v>3.7268634719278999E-2</v>
      </c>
      <c r="I549" s="347">
        <v>4.9099959999999998E-2</v>
      </c>
      <c r="J549" s="257"/>
      <c r="K549" s="257"/>
      <c r="L549" s="257"/>
      <c r="M549" s="257"/>
      <c r="N549" s="257"/>
      <c r="O549" s="257"/>
    </row>
    <row r="550" spans="1:15" s="25" customFormat="1" hidden="1" x14ac:dyDescent="0.25">
      <c r="B550" s="62" t="s">
        <v>5770</v>
      </c>
      <c r="C550" s="67" t="s">
        <v>6215</v>
      </c>
      <c r="D550" s="257">
        <v>0.36176015</v>
      </c>
      <c r="E550" s="261">
        <v>1.056443851851852</v>
      </c>
      <c r="F550" s="117">
        <v>18.031497999999999</v>
      </c>
      <c r="G550" s="257">
        <v>0.112334973966761</v>
      </c>
      <c r="I550" s="347">
        <v>0.18918902000000001</v>
      </c>
      <c r="J550" s="257"/>
      <c r="K550" s="257"/>
      <c r="L550" s="257"/>
      <c r="M550" s="257"/>
      <c r="N550" s="257"/>
      <c r="O550" s="257"/>
    </row>
    <row r="551" spans="1:15" s="25" customFormat="1" hidden="1" x14ac:dyDescent="0.25">
      <c r="B551" s="62" t="s">
        <v>5770</v>
      </c>
      <c r="C551" s="67" t="s">
        <v>6216</v>
      </c>
      <c r="D551" s="257">
        <v>0.12399755</v>
      </c>
      <c r="E551" s="261">
        <v>0.55335343703703699</v>
      </c>
      <c r="F551" s="117">
        <v>10.148617</v>
      </c>
      <c r="G551" s="257">
        <v>5.4266946751313001E-2</v>
      </c>
      <c r="I551" s="347">
        <v>7.8965147999999999E-2</v>
      </c>
      <c r="J551" s="257"/>
      <c r="K551" s="257"/>
      <c r="L551" s="257"/>
      <c r="M551" s="257"/>
      <c r="N551" s="257"/>
      <c r="O551" s="257"/>
    </row>
    <row r="552" spans="1:15" s="25" customFormat="1" hidden="1" x14ac:dyDescent="0.25">
      <c r="B552" s="62" t="s">
        <v>5770</v>
      </c>
      <c r="C552" s="67" t="s">
        <v>6217</v>
      </c>
      <c r="D552" s="257">
        <v>1.4939975000000001</v>
      </c>
      <c r="E552" s="261">
        <v>0.55335343703703699</v>
      </c>
      <c r="F552" s="117">
        <v>10.148617</v>
      </c>
      <c r="G552" s="257">
        <v>5.4266946751313001E-2</v>
      </c>
      <c r="I552" s="347">
        <v>7.8965147999999999E-2</v>
      </c>
      <c r="J552" s="257"/>
      <c r="K552" s="257"/>
      <c r="L552" s="257"/>
      <c r="M552" s="257"/>
      <c r="N552" s="257"/>
      <c r="O552" s="257"/>
    </row>
    <row r="553" spans="1:15" s="25" customFormat="1" hidden="1" x14ac:dyDescent="0.25">
      <c r="B553" s="62" t="s">
        <v>5770</v>
      </c>
      <c r="C553" s="67" t="s">
        <v>6218</v>
      </c>
      <c r="D553" s="257">
        <v>6.9539974999999998</v>
      </c>
      <c r="E553" s="261">
        <v>0.55335343703703699</v>
      </c>
      <c r="F553" s="117">
        <v>10.148617</v>
      </c>
      <c r="G553" s="257">
        <v>5.4266946751313001E-2</v>
      </c>
      <c r="I553" s="347">
        <v>7.8965147999999999E-2</v>
      </c>
      <c r="J553" s="259"/>
      <c r="K553" s="259"/>
      <c r="L553" s="259"/>
      <c r="M553" s="259"/>
      <c r="N553" s="259"/>
      <c r="O553" s="259"/>
    </row>
    <row r="554" spans="1:15" s="25" customFormat="1" hidden="1" x14ac:dyDescent="0.25">
      <c r="B554" s="62" t="s">
        <v>5770</v>
      </c>
      <c r="C554" s="67" t="s">
        <v>6219</v>
      </c>
      <c r="D554" s="257">
        <v>0.12539545999999999</v>
      </c>
      <c r="E554" s="261">
        <v>0.55776246666666662</v>
      </c>
      <c r="F554" s="117">
        <v>10.208798</v>
      </c>
      <c r="G554" s="257">
        <v>5.4624354346716697E-2</v>
      </c>
      <c r="I554" s="347">
        <v>7.9096430999999995E-2</v>
      </c>
      <c r="J554" s="257"/>
      <c r="K554" s="257"/>
      <c r="L554" s="257"/>
      <c r="M554" s="257"/>
      <c r="N554" s="257"/>
      <c r="O554" s="257"/>
    </row>
    <row r="555" spans="1:15" s="25" customFormat="1" hidden="1" x14ac:dyDescent="0.25">
      <c r="B555" s="62" t="s">
        <v>5770</v>
      </c>
      <c r="C555" s="67" t="s">
        <v>6220</v>
      </c>
      <c r="D555" s="257">
        <v>1.1953955000000001</v>
      </c>
      <c r="E555" s="261">
        <v>0.55776246666666662</v>
      </c>
      <c r="F555" s="117">
        <v>10.208798</v>
      </c>
      <c r="G555" s="257">
        <v>5.4624354346716697E-2</v>
      </c>
      <c r="I555" s="347">
        <v>7.9096430999999995E-2</v>
      </c>
      <c r="J555" s="257"/>
      <c r="K555" s="257"/>
      <c r="L555" s="257"/>
      <c r="M555" s="257"/>
      <c r="N555" s="257"/>
      <c r="O555" s="257"/>
    </row>
    <row r="556" spans="1:15" s="25" customFormat="1" hidden="1" x14ac:dyDescent="0.25">
      <c r="B556" s="62" t="s">
        <v>5770</v>
      </c>
      <c r="C556" s="67" t="s">
        <v>6221</v>
      </c>
      <c r="D556" s="257">
        <v>5.4953954999999999</v>
      </c>
      <c r="E556" s="261">
        <v>0.55776246666666662</v>
      </c>
      <c r="F556" s="117">
        <v>10.208798</v>
      </c>
      <c r="G556" s="257">
        <v>5.4624354346716697E-2</v>
      </c>
      <c r="I556" s="347">
        <v>7.9096430999999995E-2</v>
      </c>
      <c r="J556" s="257"/>
      <c r="K556" s="257"/>
      <c r="L556" s="257"/>
      <c r="M556" s="257"/>
      <c r="N556" s="257"/>
      <c r="O556" s="257"/>
    </row>
    <row r="557" spans="1:15" s="25" customFormat="1" hidden="1" x14ac:dyDescent="0.25">
      <c r="A557" s="57" t="s">
        <v>39</v>
      </c>
      <c r="B557" s="57"/>
      <c r="C557" s="74"/>
      <c r="D557" s="259"/>
      <c r="E557" s="256"/>
      <c r="F557" s="97"/>
      <c r="G557" s="259"/>
      <c r="I557" s="327" t="s">
        <v>7065</v>
      </c>
      <c r="J557" s="257"/>
      <c r="K557" s="257"/>
      <c r="L557" s="257"/>
      <c r="M557" s="257"/>
      <c r="N557" s="257"/>
      <c r="O557" s="257"/>
    </row>
    <row r="558" spans="1:15" s="25" customFormat="1" hidden="1" x14ac:dyDescent="0.25">
      <c r="B558" s="62" t="s">
        <v>5770</v>
      </c>
      <c r="C558" s="67" t="s">
        <v>6222</v>
      </c>
      <c r="D558" s="289">
        <v>0.14151312999999999</v>
      </c>
      <c r="E558" s="290">
        <v>0.59512931851851847</v>
      </c>
      <c r="F558" s="294">
        <v>0.27707506999999998</v>
      </c>
      <c r="G558" s="289">
        <v>5.8596696757943698E-2</v>
      </c>
      <c r="I558" s="347">
        <v>8.5406401000000007E-2</v>
      </c>
      <c r="J558" s="257"/>
      <c r="K558" s="257"/>
      <c r="L558" s="257"/>
      <c r="M558" s="257"/>
      <c r="N558" s="257"/>
      <c r="O558" s="257"/>
    </row>
    <row r="559" spans="1:15" s="25" customFormat="1" hidden="1" x14ac:dyDescent="0.25">
      <c r="B559" s="62" t="s">
        <v>5770</v>
      </c>
      <c r="C559" s="67" t="s">
        <v>6223</v>
      </c>
      <c r="D559" s="289">
        <v>1.2315130999999999</v>
      </c>
      <c r="E559" s="290">
        <v>0.59512931851851847</v>
      </c>
      <c r="F559" s="294">
        <v>0.27707506999999998</v>
      </c>
      <c r="G559" s="289">
        <v>5.8596696757943698E-2</v>
      </c>
      <c r="I559" s="347">
        <v>8.5406401000000007E-2</v>
      </c>
      <c r="J559" s="257"/>
      <c r="K559" s="257"/>
      <c r="L559" s="257"/>
      <c r="M559" s="257"/>
      <c r="N559" s="257"/>
      <c r="O559" s="257"/>
    </row>
    <row r="560" spans="1:15" s="25" customFormat="1" hidden="1" x14ac:dyDescent="0.25">
      <c r="B560" s="62" t="s">
        <v>5770</v>
      </c>
      <c r="C560" s="67" t="s">
        <v>6224</v>
      </c>
      <c r="D560" s="289">
        <v>5.6115130999999998</v>
      </c>
      <c r="E560" s="290">
        <v>0.59512931851851847</v>
      </c>
      <c r="F560" s="294">
        <v>0.27707506999999998</v>
      </c>
      <c r="G560" s="289">
        <v>5.8596696757943698E-2</v>
      </c>
      <c r="I560" s="347">
        <v>8.5406401000000007E-2</v>
      </c>
      <c r="J560" s="257"/>
      <c r="K560" s="257"/>
      <c r="L560" s="257"/>
      <c r="M560" s="257"/>
      <c r="N560" s="257"/>
      <c r="O560" s="257"/>
    </row>
    <row r="561" spans="2:15" s="25" customFormat="1" hidden="1" x14ac:dyDescent="0.25">
      <c r="B561" s="62" t="s">
        <v>5770</v>
      </c>
      <c r="C561" s="67" t="s">
        <v>6225</v>
      </c>
      <c r="D561" s="257">
        <v>0.13358389000000001</v>
      </c>
      <c r="E561" s="261">
        <v>0.58361113333333325</v>
      </c>
      <c r="F561" s="117">
        <v>10.703822000000001</v>
      </c>
      <c r="G561" s="257">
        <v>5.7228695569149092E-2</v>
      </c>
      <c r="I561" s="347">
        <v>8.3255284999999998E-2</v>
      </c>
      <c r="J561" s="257"/>
      <c r="K561" s="257"/>
      <c r="L561" s="257"/>
      <c r="M561" s="257"/>
      <c r="N561" s="257"/>
      <c r="O561" s="257"/>
    </row>
    <row r="562" spans="2:15" s="25" customFormat="1" hidden="1" x14ac:dyDescent="0.25">
      <c r="B562" s="62" t="s">
        <v>5770</v>
      </c>
      <c r="C562" s="67" t="s">
        <v>6226</v>
      </c>
      <c r="D562" s="257">
        <v>1.5735839</v>
      </c>
      <c r="E562" s="261">
        <v>0.58361113333333325</v>
      </c>
      <c r="F562" s="117">
        <v>10.703822000000001</v>
      </c>
      <c r="G562" s="257">
        <v>5.7228695569149092E-2</v>
      </c>
      <c r="I562" s="347">
        <v>8.3255284999999998E-2</v>
      </c>
      <c r="J562" s="257"/>
      <c r="K562" s="257"/>
      <c r="L562" s="257"/>
      <c r="M562" s="257"/>
      <c r="N562" s="257"/>
      <c r="O562" s="257"/>
    </row>
    <row r="563" spans="2:15" s="25" customFormat="1" hidden="1" x14ac:dyDescent="0.25">
      <c r="B563" s="62" t="s">
        <v>5770</v>
      </c>
      <c r="C563" s="67" t="s">
        <v>6227</v>
      </c>
      <c r="D563" s="257">
        <v>7.3235839</v>
      </c>
      <c r="E563" s="261">
        <v>0.58361113333333325</v>
      </c>
      <c r="F563" s="117">
        <v>10.703822000000001</v>
      </c>
      <c r="G563" s="257">
        <v>5.7228695569149092E-2</v>
      </c>
      <c r="I563" s="347">
        <v>8.3255284999999998E-2</v>
      </c>
      <c r="J563" s="257"/>
      <c r="K563" s="257"/>
      <c r="L563" s="257"/>
      <c r="M563" s="257"/>
      <c r="N563" s="257"/>
      <c r="O563" s="257"/>
    </row>
    <row r="564" spans="2:15" s="25" customFormat="1" hidden="1" x14ac:dyDescent="0.25">
      <c r="B564" s="62" t="s">
        <v>5770</v>
      </c>
      <c r="C564" s="67" t="s">
        <v>6228</v>
      </c>
      <c r="D564" s="257">
        <v>0.18325722999999999</v>
      </c>
      <c r="E564" s="261">
        <v>0.66519779999999995</v>
      </c>
      <c r="F564" s="117">
        <v>11.984211</v>
      </c>
      <c r="G564" s="257">
        <v>6.8590420462618401E-2</v>
      </c>
      <c r="I564" s="347">
        <v>0.11126099</v>
      </c>
      <c r="J564" s="257"/>
      <c r="K564" s="257"/>
      <c r="L564" s="257"/>
      <c r="M564" s="257"/>
      <c r="N564" s="257"/>
      <c r="O564" s="257"/>
    </row>
    <row r="565" spans="2:15" s="25" customFormat="1" hidden="1" x14ac:dyDescent="0.25">
      <c r="B565" s="62" t="s">
        <v>5770</v>
      </c>
      <c r="C565" s="67" t="s">
        <v>6229</v>
      </c>
      <c r="D565" s="257">
        <v>2.2232571999999999</v>
      </c>
      <c r="E565" s="261">
        <v>0.66519779999999995</v>
      </c>
      <c r="F565" s="117">
        <v>11.984211</v>
      </c>
      <c r="G565" s="257">
        <v>6.8590420462618401E-2</v>
      </c>
      <c r="I565" s="347">
        <v>0.11126099</v>
      </c>
      <c r="J565" s="257"/>
      <c r="K565" s="257"/>
      <c r="L565" s="257"/>
      <c r="M565" s="257"/>
      <c r="N565" s="257"/>
      <c r="O565" s="257"/>
    </row>
    <row r="566" spans="2:15" s="25" customFormat="1" hidden="1" x14ac:dyDescent="0.25">
      <c r="B566" s="62" t="s">
        <v>5770</v>
      </c>
      <c r="C566" s="67" t="s">
        <v>6230</v>
      </c>
      <c r="D566" s="257">
        <v>10.403257</v>
      </c>
      <c r="E566" s="261">
        <v>0.66519779999999995</v>
      </c>
      <c r="F566" s="117">
        <v>11.984211</v>
      </c>
      <c r="G566" s="257">
        <v>6.8590420462618401E-2</v>
      </c>
      <c r="I566" s="347">
        <v>0.11126099</v>
      </c>
      <c r="J566" s="257"/>
      <c r="K566" s="257"/>
      <c r="L566" s="257"/>
      <c r="M566" s="257"/>
      <c r="N566" s="257"/>
      <c r="O566" s="257"/>
    </row>
    <row r="567" spans="2:15" s="25" customFormat="1" hidden="1" x14ac:dyDescent="0.25">
      <c r="B567" s="62" t="s">
        <v>5770</v>
      </c>
      <c r="C567" s="67" t="s">
        <v>6231</v>
      </c>
      <c r="D567" s="257">
        <v>0.10723354</v>
      </c>
      <c r="E567" s="261">
        <v>0.51764967407407403</v>
      </c>
      <c r="F567" s="117">
        <v>9.5906027999999992</v>
      </c>
      <c r="G567" s="257">
        <v>5.0170166320447594E-2</v>
      </c>
      <c r="I567" s="347">
        <v>7.1276247000000001E-2</v>
      </c>
      <c r="J567" s="257"/>
      <c r="K567" s="257"/>
      <c r="L567" s="257"/>
      <c r="M567" s="257"/>
      <c r="N567" s="257"/>
      <c r="O567" s="257"/>
    </row>
    <row r="568" spans="2:15" s="25" customFormat="1" hidden="1" x14ac:dyDescent="0.25">
      <c r="B568" s="62" t="s">
        <v>5770</v>
      </c>
      <c r="C568" s="67" t="s">
        <v>6232</v>
      </c>
      <c r="D568" s="257">
        <v>0.85723353999999996</v>
      </c>
      <c r="E568" s="261">
        <v>0.51764967407407403</v>
      </c>
      <c r="F568" s="117">
        <v>9.5906027999999992</v>
      </c>
      <c r="G568" s="257">
        <v>5.0170166320447594E-2</v>
      </c>
      <c r="I568" s="347">
        <v>7.1276247000000001E-2</v>
      </c>
      <c r="J568" s="257"/>
      <c r="K568" s="257"/>
      <c r="L568" s="257"/>
      <c r="M568" s="257"/>
      <c r="N568" s="257"/>
      <c r="O568" s="257"/>
    </row>
    <row r="569" spans="2:15" s="25" customFormat="1" hidden="1" x14ac:dyDescent="0.25">
      <c r="B569" s="62" t="s">
        <v>5770</v>
      </c>
      <c r="C569" s="67" t="s">
        <v>6233</v>
      </c>
      <c r="D569" s="257">
        <v>3.8372335</v>
      </c>
      <c r="E569" s="261">
        <v>0.51764967407407403</v>
      </c>
      <c r="F569" s="117">
        <v>9.5906027999999992</v>
      </c>
      <c r="G569" s="257">
        <v>5.0170166320447594E-2</v>
      </c>
      <c r="I569" s="347">
        <v>7.1276247000000001E-2</v>
      </c>
      <c r="J569" s="257"/>
      <c r="K569" s="257"/>
      <c r="L569" s="257"/>
      <c r="M569" s="257"/>
      <c r="N569" s="257"/>
      <c r="O569" s="257"/>
    </row>
    <row r="570" spans="2:15" s="25" customFormat="1" hidden="1" x14ac:dyDescent="0.25">
      <c r="B570" s="62" t="s">
        <v>5770</v>
      </c>
      <c r="C570" s="67" t="s">
        <v>6234</v>
      </c>
      <c r="D570" s="257">
        <v>6.2783024000000007E-2</v>
      </c>
      <c r="E570" s="261">
        <v>0.41700805185185186</v>
      </c>
      <c r="F570" s="117">
        <v>8.0540765000000007</v>
      </c>
      <c r="G570" s="257">
        <v>3.9241530651027201E-2</v>
      </c>
      <c r="I570" s="347">
        <v>5.3015357999999999E-2</v>
      </c>
      <c r="J570" s="257"/>
      <c r="K570" s="257"/>
      <c r="L570" s="257"/>
      <c r="M570" s="257"/>
      <c r="N570" s="257"/>
      <c r="O570" s="257"/>
    </row>
    <row r="571" spans="2:15" s="25" customFormat="1" hidden="1" x14ac:dyDescent="0.25">
      <c r="B571" s="62" t="s">
        <v>5770</v>
      </c>
      <c r="C571" s="67" t="s">
        <v>6235</v>
      </c>
      <c r="D571" s="257">
        <v>0.14507197999999999</v>
      </c>
      <c r="E571" s="261">
        <v>0.59802208888888886</v>
      </c>
      <c r="F571" s="117">
        <v>10.848057000000001</v>
      </c>
      <c r="G571" s="257">
        <v>5.9414734874100109E-2</v>
      </c>
      <c r="I571" s="347">
        <v>8.8707754999999999E-2</v>
      </c>
      <c r="J571" s="257"/>
      <c r="K571" s="257"/>
      <c r="L571" s="257"/>
      <c r="M571" s="257"/>
      <c r="N571" s="257"/>
      <c r="O571" s="257"/>
    </row>
    <row r="572" spans="2:15" s="25" customFormat="1" hidden="1" x14ac:dyDescent="0.25">
      <c r="B572" s="62" t="s">
        <v>5770</v>
      </c>
      <c r="C572" s="67" t="s">
        <v>6236</v>
      </c>
      <c r="D572" s="257">
        <v>1.785072</v>
      </c>
      <c r="E572" s="261">
        <v>0.59802208888888886</v>
      </c>
      <c r="F572" s="117">
        <v>10.848057000000001</v>
      </c>
      <c r="G572" s="257">
        <v>5.9414734874100109E-2</v>
      </c>
      <c r="I572" s="347">
        <v>8.8707754999999999E-2</v>
      </c>
      <c r="J572" s="257"/>
      <c r="K572" s="257"/>
      <c r="L572" s="257"/>
      <c r="M572" s="257"/>
      <c r="N572" s="257"/>
      <c r="O572" s="257"/>
    </row>
    <row r="573" spans="2:15" s="25" customFormat="1" hidden="1" x14ac:dyDescent="0.25">
      <c r="B573" s="62" t="s">
        <v>5770</v>
      </c>
      <c r="C573" s="67" t="s">
        <v>6237</v>
      </c>
      <c r="D573" s="257">
        <v>8.3650719999999996</v>
      </c>
      <c r="E573" s="261">
        <v>0.59802208888888886</v>
      </c>
      <c r="F573" s="117">
        <v>10.848057000000001</v>
      </c>
      <c r="G573" s="257">
        <v>5.9414734874100109E-2</v>
      </c>
      <c r="I573" s="347">
        <v>8.8707754999999999E-2</v>
      </c>
      <c r="J573" s="257"/>
      <c r="K573" s="257"/>
      <c r="L573" s="257"/>
      <c r="M573" s="257"/>
      <c r="N573" s="257"/>
      <c r="O573" s="257"/>
    </row>
    <row r="574" spans="2:15" s="25" customFormat="1" hidden="1" x14ac:dyDescent="0.25">
      <c r="B574" s="62" t="s">
        <v>5770</v>
      </c>
      <c r="C574" s="67" t="s">
        <v>6238</v>
      </c>
      <c r="D574" s="257">
        <v>9.8698744000000005E-2</v>
      </c>
      <c r="E574" s="261">
        <v>0.50032194814814812</v>
      </c>
      <c r="F574" s="117">
        <v>9.3146085999999997</v>
      </c>
      <c r="G574" s="257">
        <v>4.8093802444556001E-2</v>
      </c>
      <c r="I574" s="347">
        <v>6.7059170000000001E-2</v>
      </c>
      <c r="J574" s="257"/>
      <c r="K574" s="257"/>
      <c r="L574" s="257"/>
      <c r="M574" s="257"/>
      <c r="N574" s="257"/>
      <c r="O574" s="257"/>
    </row>
    <row r="575" spans="2:15" s="25" customFormat="1" hidden="1" x14ac:dyDescent="0.25">
      <c r="B575" s="62" t="s">
        <v>5770</v>
      </c>
      <c r="C575" s="67" t="s">
        <v>6239</v>
      </c>
      <c r="D575" s="257">
        <v>0.85869874000000002</v>
      </c>
      <c r="E575" s="261">
        <v>0.50032194814814812</v>
      </c>
      <c r="F575" s="117">
        <v>9.3146085999999997</v>
      </c>
      <c r="G575" s="257">
        <v>4.8093802444556001E-2</v>
      </c>
      <c r="I575" s="347">
        <v>6.7059170000000001E-2</v>
      </c>
      <c r="J575" s="257"/>
      <c r="K575" s="257"/>
      <c r="L575" s="257"/>
      <c r="M575" s="257"/>
      <c r="N575" s="257"/>
      <c r="O575" s="257"/>
    </row>
    <row r="576" spans="2:15" s="25" customFormat="1" hidden="1" x14ac:dyDescent="0.25">
      <c r="B576" s="62" t="s">
        <v>5770</v>
      </c>
      <c r="C576" s="67" t="s">
        <v>6240</v>
      </c>
      <c r="D576" s="257">
        <v>3.8786987000000002</v>
      </c>
      <c r="E576" s="261">
        <v>0.50032194814814812</v>
      </c>
      <c r="F576" s="117">
        <v>9.3146085999999997</v>
      </c>
      <c r="G576" s="257">
        <v>4.8093802444556001E-2</v>
      </c>
      <c r="I576" s="347">
        <v>6.7059170000000001E-2</v>
      </c>
      <c r="J576" s="257"/>
      <c r="K576" s="257"/>
      <c r="L576" s="257"/>
      <c r="M576" s="257"/>
      <c r="N576" s="257"/>
      <c r="O576" s="257"/>
    </row>
    <row r="577" spans="2:15" s="25" customFormat="1" hidden="1" x14ac:dyDescent="0.25">
      <c r="B577" s="62" t="s">
        <v>5770</v>
      </c>
      <c r="C577" s="67" t="s">
        <v>6241</v>
      </c>
      <c r="D577" s="257">
        <v>0.13941561999999999</v>
      </c>
      <c r="E577" s="261">
        <v>0.58709148888888885</v>
      </c>
      <c r="F577" s="117">
        <v>10.670418</v>
      </c>
      <c r="G577" s="257">
        <v>5.8044741544620797E-2</v>
      </c>
      <c r="I577" s="347">
        <v>8.5715918000000002E-2</v>
      </c>
      <c r="J577" s="257"/>
      <c r="K577" s="257"/>
      <c r="L577" s="257"/>
      <c r="M577" s="257"/>
      <c r="N577" s="257"/>
      <c r="O577" s="257"/>
    </row>
    <row r="578" spans="2:15" s="25" customFormat="1" hidden="1" x14ac:dyDescent="0.25">
      <c r="B578" s="62" t="s">
        <v>5770</v>
      </c>
      <c r="C578" s="67" t="s">
        <v>6242</v>
      </c>
      <c r="D578" s="257">
        <v>0.88941561999999996</v>
      </c>
      <c r="E578" s="261">
        <v>0.58709148888888885</v>
      </c>
      <c r="F578" s="117">
        <v>10.670418</v>
      </c>
      <c r="G578" s="257">
        <v>5.8044741544620797E-2</v>
      </c>
      <c r="I578" s="347">
        <v>8.5715918000000002E-2</v>
      </c>
      <c r="J578" s="257"/>
      <c r="K578" s="257"/>
      <c r="L578" s="257"/>
      <c r="M578" s="257"/>
      <c r="N578" s="257"/>
      <c r="O578" s="257"/>
    </row>
    <row r="579" spans="2:15" s="25" customFormat="1" hidden="1" x14ac:dyDescent="0.25">
      <c r="B579" s="62" t="s">
        <v>5770</v>
      </c>
      <c r="C579" s="67" t="s">
        <v>6243</v>
      </c>
      <c r="D579" s="257">
        <v>3.8694156</v>
      </c>
      <c r="E579" s="261">
        <v>0.58709148888888885</v>
      </c>
      <c r="F579" s="117">
        <v>10.670418</v>
      </c>
      <c r="G579" s="257">
        <v>5.8044741544620797E-2</v>
      </c>
      <c r="I579" s="347">
        <v>8.5715918000000002E-2</v>
      </c>
      <c r="J579" s="257"/>
      <c r="K579" s="257"/>
      <c r="L579" s="257"/>
      <c r="M579" s="257"/>
      <c r="N579" s="257"/>
      <c r="O579" s="257"/>
    </row>
    <row r="580" spans="2:15" s="25" customFormat="1" hidden="1" x14ac:dyDescent="0.25">
      <c r="B580" s="62" t="s">
        <v>5770</v>
      </c>
      <c r="C580" s="67" t="s">
        <v>6244</v>
      </c>
      <c r="D580" s="257">
        <v>0.10383031</v>
      </c>
      <c r="E580" s="261">
        <v>0.51189172592592591</v>
      </c>
      <c r="F580" s="117">
        <v>9.4915274000000007</v>
      </c>
      <c r="G580" s="257">
        <v>4.9354915265544703E-2</v>
      </c>
      <c r="I580" s="347">
        <v>6.9184645000000003E-2</v>
      </c>
      <c r="J580" s="257"/>
      <c r="K580" s="257"/>
      <c r="L580" s="257"/>
      <c r="M580" s="257"/>
      <c r="N580" s="257"/>
      <c r="O580" s="257"/>
    </row>
    <row r="581" spans="2:15" s="25" customFormat="1" hidden="1" x14ac:dyDescent="0.25">
      <c r="B581" s="62" t="s">
        <v>5770</v>
      </c>
      <c r="C581" s="67" t="s">
        <v>6245</v>
      </c>
      <c r="D581" s="257">
        <v>0.93383031000000005</v>
      </c>
      <c r="E581" s="261">
        <v>0.51189172592592591</v>
      </c>
      <c r="F581" s="117">
        <v>9.4915274000000007</v>
      </c>
      <c r="G581" s="257">
        <v>4.9354915265544703E-2</v>
      </c>
      <c r="I581" s="347">
        <v>6.9184645000000003E-2</v>
      </c>
      <c r="J581" s="257"/>
      <c r="K581" s="257"/>
      <c r="L581" s="257"/>
      <c r="M581" s="257"/>
      <c r="N581" s="257"/>
      <c r="O581" s="257"/>
    </row>
    <row r="582" spans="2:15" s="25" customFormat="1" hidden="1" x14ac:dyDescent="0.25">
      <c r="B582" s="62" t="s">
        <v>5770</v>
      </c>
      <c r="C582" s="67" t="s">
        <v>6246</v>
      </c>
      <c r="D582" s="257">
        <v>4.2338303000000002</v>
      </c>
      <c r="E582" s="261">
        <v>0.51189172592592591</v>
      </c>
      <c r="F582" s="117">
        <v>9.4915274000000007</v>
      </c>
      <c r="G582" s="257">
        <v>4.9354915265544703E-2</v>
      </c>
      <c r="I582" s="347">
        <v>6.9184645000000003E-2</v>
      </c>
      <c r="J582" s="257"/>
      <c r="K582" s="257"/>
      <c r="L582" s="257"/>
      <c r="M582" s="257"/>
      <c r="N582" s="257"/>
      <c r="O582" s="257"/>
    </row>
    <row r="583" spans="2:15" s="25" customFormat="1" hidden="1" x14ac:dyDescent="0.25">
      <c r="B583" s="62" t="s">
        <v>5770</v>
      </c>
      <c r="C583" s="67" t="s">
        <v>6247</v>
      </c>
      <c r="D583" s="257">
        <v>0.13691717</v>
      </c>
      <c r="E583" s="261">
        <v>0.57504192592592596</v>
      </c>
      <c r="F583" s="117">
        <v>10.523111999999999</v>
      </c>
      <c r="G583" s="257">
        <v>5.7359991568403206E-2</v>
      </c>
      <c r="I583" s="347">
        <v>8.6966112999999998E-2</v>
      </c>
      <c r="J583" s="257"/>
      <c r="K583" s="257"/>
      <c r="L583" s="257"/>
      <c r="M583" s="257"/>
      <c r="N583" s="257"/>
      <c r="O583" s="257"/>
    </row>
    <row r="584" spans="2:15" s="25" customFormat="1" hidden="1" x14ac:dyDescent="0.25">
      <c r="B584" s="62" t="s">
        <v>5770</v>
      </c>
      <c r="C584" s="67" t="s">
        <v>6248</v>
      </c>
      <c r="D584" s="257">
        <v>1.8169172</v>
      </c>
      <c r="E584" s="261">
        <v>0.57504192592592596</v>
      </c>
      <c r="F584" s="117">
        <v>10.523111999999999</v>
      </c>
      <c r="G584" s="257">
        <v>5.7359991568403206E-2</v>
      </c>
      <c r="I584" s="347">
        <v>8.6966112999999998E-2</v>
      </c>
      <c r="J584" s="257"/>
      <c r="K584" s="257"/>
      <c r="L584" s="257"/>
      <c r="M584" s="257"/>
      <c r="N584" s="257"/>
      <c r="O584" s="257"/>
    </row>
    <row r="585" spans="2:15" s="25" customFormat="1" hidden="1" x14ac:dyDescent="0.25">
      <c r="B585" s="62" t="s">
        <v>5770</v>
      </c>
      <c r="C585" s="67" t="s">
        <v>6249</v>
      </c>
      <c r="D585" s="257">
        <v>8.5269171999999998</v>
      </c>
      <c r="E585" s="261">
        <v>0.57504192592592596</v>
      </c>
      <c r="F585" s="117">
        <v>10.523111999999999</v>
      </c>
      <c r="G585" s="257">
        <v>5.7359991568403206E-2</v>
      </c>
      <c r="I585" s="347">
        <v>8.6966112999999998E-2</v>
      </c>
      <c r="J585" s="257"/>
      <c r="K585" s="257"/>
      <c r="L585" s="257"/>
      <c r="M585" s="257"/>
      <c r="N585" s="257"/>
      <c r="O585" s="257"/>
    </row>
    <row r="586" spans="2:15" s="25" customFormat="1" hidden="1" x14ac:dyDescent="0.25">
      <c r="B586" s="62" t="s">
        <v>5770</v>
      </c>
      <c r="C586" s="67" t="s">
        <v>6250</v>
      </c>
      <c r="D586" s="257">
        <v>0.25459925999999999</v>
      </c>
      <c r="E586" s="261">
        <v>0.81888133333333335</v>
      </c>
      <c r="F586" s="117">
        <v>14.375524</v>
      </c>
      <c r="G586" s="257">
        <v>8.6044143720695299E-2</v>
      </c>
      <c r="I586" s="347">
        <v>0.14336265000000001</v>
      </c>
      <c r="J586" s="257"/>
      <c r="K586" s="257"/>
      <c r="L586" s="257"/>
      <c r="M586" s="257"/>
      <c r="N586" s="257"/>
      <c r="O586" s="257"/>
    </row>
    <row r="587" spans="2:15" s="25" customFormat="1" hidden="1" x14ac:dyDescent="0.25">
      <c r="B587" s="62" t="s">
        <v>5770</v>
      </c>
      <c r="C587" s="67" t="s">
        <v>6251</v>
      </c>
      <c r="D587" s="257">
        <v>0.68459926000000004</v>
      </c>
      <c r="E587" s="261">
        <v>0.81888133333333335</v>
      </c>
      <c r="F587" s="117">
        <v>14.375524</v>
      </c>
      <c r="G587" s="257">
        <v>8.6044143720695299E-2</v>
      </c>
      <c r="I587" s="347">
        <v>0.14336265000000001</v>
      </c>
      <c r="J587" s="257"/>
      <c r="K587" s="257"/>
      <c r="L587" s="257"/>
      <c r="M587" s="257"/>
      <c r="N587" s="257"/>
      <c r="O587" s="257"/>
    </row>
    <row r="588" spans="2:15" s="25" customFormat="1" hidden="1" x14ac:dyDescent="0.25">
      <c r="B588" s="62" t="s">
        <v>5770</v>
      </c>
      <c r="C588" s="67" t="s">
        <v>6252</v>
      </c>
      <c r="D588" s="257">
        <v>2.3945992999999999</v>
      </c>
      <c r="E588" s="261">
        <v>0.81888133333333335</v>
      </c>
      <c r="F588" s="117">
        <v>14.375524</v>
      </c>
      <c r="G588" s="257">
        <v>8.6044143720695299E-2</v>
      </c>
      <c r="I588" s="347">
        <v>0.14336265000000001</v>
      </c>
      <c r="J588" s="257"/>
      <c r="K588" s="257"/>
      <c r="L588" s="257"/>
      <c r="M588" s="257"/>
      <c r="N588" s="257"/>
      <c r="O588" s="257"/>
    </row>
    <row r="589" spans="2:15" s="25" customFormat="1" hidden="1" x14ac:dyDescent="0.25">
      <c r="B589" s="62" t="s">
        <v>5770</v>
      </c>
      <c r="C589" s="67" t="s">
        <v>6253</v>
      </c>
      <c r="D589" s="257">
        <v>0.12207824</v>
      </c>
      <c r="E589" s="261">
        <v>0.54939946666666661</v>
      </c>
      <c r="F589" s="117">
        <v>10.086005</v>
      </c>
      <c r="G589" s="257">
        <v>5.3799382714183192E-2</v>
      </c>
      <c r="I589" s="347">
        <v>7.8037221000000004E-2</v>
      </c>
      <c r="J589" s="257"/>
      <c r="K589" s="257"/>
      <c r="L589" s="257"/>
      <c r="M589" s="257"/>
      <c r="N589" s="257"/>
      <c r="O589" s="257"/>
    </row>
    <row r="590" spans="2:15" s="25" customFormat="1" hidden="1" x14ac:dyDescent="0.25">
      <c r="B590" s="62" t="s">
        <v>5770</v>
      </c>
      <c r="C590" s="67" t="s">
        <v>6254</v>
      </c>
      <c r="D590" s="257">
        <v>1.4320782000000001</v>
      </c>
      <c r="E590" s="261">
        <v>0.54939946666666661</v>
      </c>
      <c r="F590" s="117">
        <v>10.086005</v>
      </c>
      <c r="G590" s="257">
        <v>5.3799382714183192E-2</v>
      </c>
      <c r="I590" s="347">
        <v>7.8037221000000004E-2</v>
      </c>
      <c r="J590" s="257"/>
      <c r="K590" s="257"/>
      <c r="L590" s="257"/>
      <c r="M590" s="257"/>
      <c r="N590" s="257"/>
      <c r="O590" s="257"/>
    </row>
    <row r="591" spans="2:15" s="25" customFormat="1" hidden="1" x14ac:dyDescent="0.25">
      <c r="B591" s="62" t="s">
        <v>5770</v>
      </c>
      <c r="C591" s="67" t="s">
        <v>6255</v>
      </c>
      <c r="D591" s="257">
        <v>6.6520782000000001</v>
      </c>
      <c r="E591" s="261">
        <v>0.54939946666666661</v>
      </c>
      <c r="F591" s="117">
        <v>10.086005</v>
      </c>
      <c r="G591" s="257">
        <v>5.3799382714183192E-2</v>
      </c>
      <c r="I591" s="347">
        <v>7.8037221000000004E-2</v>
      </c>
      <c r="J591" s="257"/>
      <c r="K591" s="257"/>
      <c r="L591" s="257"/>
      <c r="M591" s="257"/>
      <c r="N591" s="257"/>
      <c r="O591" s="257"/>
    </row>
    <row r="592" spans="2:15" s="25" customFormat="1" hidden="1" x14ac:dyDescent="0.25">
      <c r="B592" s="62" t="s">
        <v>5770</v>
      </c>
      <c r="C592" s="67" t="s">
        <v>6256</v>
      </c>
      <c r="D592" s="257">
        <v>0.15595924</v>
      </c>
      <c r="E592" s="261">
        <v>0.62478365185185181</v>
      </c>
      <c r="F592" s="117">
        <v>11.244526</v>
      </c>
      <c r="G592" s="257">
        <v>6.2114762596823997E-2</v>
      </c>
      <c r="I592" s="347">
        <v>9.2428472999999997E-2</v>
      </c>
      <c r="J592" s="257"/>
      <c r="K592" s="257"/>
      <c r="L592" s="257"/>
      <c r="M592" s="257"/>
      <c r="N592" s="257"/>
      <c r="O592" s="257"/>
    </row>
    <row r="593" spans="1:15" s="25" customFormat="1" hidden="1" x14ac:dyDescent="0.25">
      <c r="B593" s="62" t="s">
        <v>5770</v>
      </c>
      <c r="C593" s="67" t="s">
        <v>6257</v>
      </c>
      <c r="D593" s="257">
        <v>1.9459591999999999</v>
      </c>
      <c r="E593" s="261">
        <v>0.62478365185185181</v>
      </c>
      <c r="F593" s="117">
        <v>11.244526</v>
      </c>
      <c r="G593" s="257">
        <v>6.2114762596823997E-2</v>
      </c>
      <c r="I593" s="347">
        <v>9.2428472999999997E-2</v>
      </c>
      <c r="J593" s="257"/>
      <c r="K593" s="257"/>
      <c r="L593" s="257"/>
      <c r="M593" s="257"/>
      <c r="N593" s="257"/>
      <c r="O593" s="257"/>
    </row>
    <row r="594" spans="1:15" s="25" customFormat="1" hidden="1" x14ac:dyDescent="0.25">
      <c r="B594" s="62" t="s">
        <v>5770</v>
      </c>
      <c r="C594" s="67" t="s">
        <v>6258</v>
      </c>
      <c r="D594" s="257">
        <v>9.1059591999999991</v>
      </c>
      <c r="E594" s="261">
        <v>0.62478365185185181</v>
      </c>
      <c r="F594" s="117">
        <v>11.244526</v>
      </c>
      <c r="G594" s="257">
        <v>6.2114762596823997E-2</v>
      </c>
      <c r="I594" s="347">
        <v>9.2428472999999997E-2</v>
      </c>
      <c r="J594" s="257"/>
      <c r="K594" s="257"/>
      <c r="L594" s="257"/>
      <c r="M594" s="257"/>
      <c r="N594" s="257"/>
      <c r="O594" s="257"/>
    </row>
    <row r="595" spans="1:15" s="25" customFormat="1" hidden="1" x14ac:dyDescent="0.25">
      <c r="B595" s="62" t="s">
        <v>5770</v>
      </c>
      <c r="C595" s="67" t="s">
        <v>6259</v>
      </c>
      <c r="D595" s="257">
        <v>0.11963453</v>
      </c>
      <c r="E595" s="261">
        <v>0.54489612592592584</v>
      </c>
      <c r="F595" s="117">
        <v>10.011348</v>
      </c>
      <c r="G595" s="257">
        <v>5.3209921066079496E-2</v>
      </c>
      <c r="I595" s="347">
        <v>7.6666676000000003E-2</v>
      </c>
      <c r="J595" s="257"/>
      <c r="K595" s="257"/>
      <c r="L595" s="257"/>
      <c r="M595" s="257"/>
      <c r="N595" s="257"/>
      <c r="O595" s="257"/>
    </row>
    <row r="596" spans="1:15" s="25" customFormat="1" hidden="1" x14ac:dyDescent="0.25">
      <c r="B596" s="62" t="s">
        <v>5770</v>
      </c>
      <c r="C596" s="67" t="s">
        <v>6260</v>
      </c>
      <c r="D596" s="257">
        <v>1.3596345000000001</v>
      </c>
      <c r="E596" s="261">
        <v>0.54489612592592584</v>
      </c>
      <c r="F596" s="117">
        <v>10.011348</v>
      </c>
      <c r="G596" s="257">
        <v>5.3209921066079496E-2</v>
      </c>
      <c r="I596" s="347">
        <v>7.6666676000000003E-2</v>
      </c>
      <c r="J596" s="257"/>
      <c r="K596" s="257"/>
      <c r="L596" s="257"/>
      <c r="M596" s="257"/>
      <c r="N596" s="257"/>
      <c r="O596" s="257"/>
    </row>
    <row r="597" spans="1:15" s="25" customFormat="1" hidden="1" x14ac:dyDescent="0.25">
      <c r="B597" s="62" t="s">
        <v>5770</v>
      </c>
      <c r="C597" s="67" t="s">
        <v>6261</v>
      </c>
      <c r="D597" s="257">
        <v>6.3196345000000003</v>
      </c>
      <c r="E597" s="261">
        <v>0.54489612592592584</v>
      </c>
      <c r="F597" s="117">
        <v>10.011348</v>
      </c>
      <c r="G597" s="257">
        <v>5.3209921066079496E-2</v>
      </c>
      <c r="I597" s="347">
        <v>7.6666676000000003E-2</v>
      </c>
      <c r="J597" s="257"/>
      <c r="K597" s="257"/>
      <c r="L597" s="257"/>
      <c r="M597" s="257"/>
      <c r="N597" s="257"/>
      <c r="O597" s="257"/>
    </row>
    <row r="598" spans="1:15" s="25" customFormat="1" x14ac:dyDescent="0.25">
      <c r="A598" s="136">
        <v>1</v>
      </c>
      <c r="B598" s="62" t="s">
        <v>5770</v>
      </c>
      <c r="C598" s="67" t="s">
        <v>6262</v>
      </c>
      <c r="D598" s="257">
        <v>2.1756919E-2</v>
      </c>
      <c r="E598" s="261">
        <v>3.1223185185185184E-2</v>
      </c>
      <c r="F598" s="117">
        <v>-0.89957803999999997</v>
      </c>
      <c r="G598" s="257">
        <v>5.1791066360370001E-3</v>
      </c>
      <c r="I598" s="347">
        <v>9.6693479999999995E-3</v>
      </c>
      <c r="J598" s="257"/>
      <c r="K598" s="257"/>
      <c r="L598" s="257"/>
      <c r="M598" s="257"/>
      <c r="N598" s="257"/>
      <c r="O598" s="257"/>
    </row>
    <row r="599" spans="1:15" s="25" customFormat="1" hidden="1" x14ac:dyDescent="0.25">
      <c r="B599" s="62" t="s">
        <v>5770</v>
      </c>
      <c r="C599" s="67" t="s">
        <v>6263</v>
      </c>
      <c r="D599" s="257">
        <v>0.12970892000000001</v>
      </c>
      <c r="E599" s="261">
        <v>0.56656368888888886</v>
      </c>
      <c r="F599" s="117">
        <v>10.348701999999999</v>
      </c>
      <c r="G599" s="257">
        <v>5.5674224281376895E-2</v>
      </c>
      <c r="I599" s="347">
        <v>8.1212108000000005E-2</v>
      </c>
      <c r="J599" s="257"/>
      <c r="K599" s="257"/>
      <c r="L599" s="257"/>
      <c r="M599" s="257"/>
      <c r="N599" s="257"/>
      <c r="O599" s="257"/>
    </row>
    <row r="600" spans="1:15" s="25" customFormat="1" hidden="1" x14ac:dyDescent="0.25">
      <c r="B600" s="62" t="s">
        <v>5770</v>
      </c>
      <c r="C600" s="67" t="s">
        <v>6264</v>
      </c>
      <c r="D600" s="257">
        <v>1.5397088999999999</v>
      </c>
      <c r="E600" s="261">
        <v>0.56656368888888886</v>
      </c>
      <c r="F600" s="117">
        <v>10.348701999999999</v>
      </c>
      <c r="G600" s="257">
        <v>5.5674224281376895E-2</v>
      </c>
      <c r="I600" s="347">
        <v>8.1212108000000005E-2</v>
      </c>
      <c r="J600" s="257"/>
      <c r="K600" s="257"/>
      <c r="L600" s="257"/>
      <c r="M600" s="257"/>
      <c r="N600" s="257"/>
      <c r="O600" s="257"/>
    </row>
    <row r="601" spans="1:15" s="25" customFormat="1" hidden="1" x14ac:dyDescent="0.25">
      <c r="B601" s="62" t="s">
        <v>5770</v>
      </c>
      <c r="C601" s="67" t="s">
        <v>6265</v>
      </c>
      <c r="D601" s="257">
        <v>7.1997089000000001</v>
      </c>
      <c r="E601" s="261">
        <v>0.56656368888888886</v>
      </c>
      <c r="F601" s="117">
        <v>10.348701999999999</v>
      </c>
      <c r="G601" s="257">
        <v>5.5674224281376895E-2</v>
      </c>
      <c r="I601" s="347">
        <v>8.1212108000000005E-2</v>
      </c>
      <c r="J601" s="257"/>
      <c r="K601" s="257"/>
      <c r="L601" s="257"/>
      <c r="M601" s="257"/>
      <c r="N601" s="257"/>
      <c r="O601" s="257"/>
    </row>
    <row r="602" spans="1:15" s="25" customFormat="1" hidden="1" x14ac:dyDescent="0.25">
      <c r="B602" s="62" t="s">
        <v>5770</v>
      </c>
      <c r="C602" s="67" t="s">
        <v>5082</v>
      </c>
      <c r="D602" s="257">
        <v>0.13921112999999999</v>
      </c>
      <c r="E602" s="261">
        <v>0.58822062962962962</v>
      </c>
      <c r="F602" s="117">
        <v>10.678527000000001</v>
      </c>
      <c r="G602" s="257">
        <v>5.80120198194033E-2</v>
      </c>
      <c r="I602" s="347">
        <v>8.5064924E-2</v>
      </c>
      <c r="J602" s="257"/>
      <c r="K602" s="257"/>
      <c r="L602" s="257"/>
      <c r="M602" s="257"/>
      <c r="N602" s="257"/>
      <c r="O602" s="257"/>
    </row>
    <row r="603" spans="1:15" s="25" customFormat="1" hidden="1" x14ac:dyDescent="0.25">
      <c r="B603" s="62" t="s">
        <v>5770</v>
      </c>
      <c r="C603" s="67" t="s">
        <v>5083</v>
      </c>
      <c r="D603" s="257">
        <v>1.6892111000000001</v>
      </c>
      <c r="E603" s="261">
        <v>0.58822062962962962</v>
      </c>
      <c r="F603" s="117">
        <v>10.678527000000001</v>
      </c>
      <c r="G603" s="257">
        <v>5.80120198194033E-2</v>
      </c>
      <c r="I603" s="347">
        <v>8.5064924E-2</v>
      </c>
      <c r="J603" s="257"/>
      <c r="K603" s="257"/>
      <c r="L603" s="257"/>
      <c r="M603" s="257"/>
      <c r="N603" s="257"/>
      <c r="O603" s="257"/>
    </row>
    <row r="604" spans="1:15" s="25" customFormat="1" hidden="1" x14ac:dyDescent="0.25">
      <c r="B604" s="62" t="s">
        <v>5770</v>
      </c>
      <c r="C604" s="67" t="s">
        <v>5084</v>
      </c>
      <c r="D604" s="257">
        <v>7.8892110999999998</v>
      </c>
      <c r="E604" s="261">
        <v>0.58822062962962962</v>
      </c>
      <c r="F604" s="117">
        <v>10.678527000000001</v>
      </c>
      <c r="G604" s="257">
        <v>5.80120198194033E-2</v>
      </c>
      <c r="I604" s="347">
        <v>8.5064924E-2</v>
      </c>
      <c r="J604" s="257"/>
      <c r="K604" s="257"/>
      <c r="L604" s="257"/>
      <c r="M604" s="257"/>
      <c r="N604" s="257"/>
      <c r="O604" s="257"/>
    </row>
    <row r="605" spans="1:15" s="25" customFormat="1" x14ac:dyDescent="0.25">
      <c r="A605" s="136">
        <v>1</v>
      </c>
      <c r="B605" s="62" t="s">
        <v>5770</v>
      </c>
      <c r="C605" s="67" t="s">
        <v>5085</v>
      </c>
      <c r="D605" s="257">
        <v>5.7028504000000001E-2</v>
      </c>
      <c r="E605" s="261">
        <v>0.43063924444444446</v>
      </c>
      <c r="F605" s="117">
        <v>8.1093095000000002</v>
      </c>
      <c r="G605" s="257">
        <v>3.8120647316435496E-2</v>
      </c>
      <c r="I605" s="347">
        <v>4.1157091E-2</v>
      </c>
      <c r="J605" s="241"/>
      <c r="K605" s="241"/>
      <c r="L605" s="241"/>
      <c r="M605" s="241"/>
      <c r="N605" s="241"/>
      <c r="O605" s="241"/>
    </row>
    <row r="606" spans="1:15" s="25" customFormat="1" hidden="1" x14ac:dyDescent="0.25">
      <c r="B606" s="62" t="s">
        <v>5770</v>
      </c>
      <c r="C606" s="67" t="s">
        <v>5086</v>
      </c>
      <c r="D606" s="257">
        <v>0.18496902000000001</v>
      </c>
      <c r="E606" s="261">
        <v>0.67715591851851842</v>
      </c>
      <c r="F606" s="117">
        <v>12.120431</v>
      </c>
      <c r="G606" s="257">
        <v>6.9100388758962711E-2</v>
      </c>
      <c r="I606" s="347">
        <v>0.1090859</v>
      </c>
      <c r="J606" s="257"/>
      <c r="K606" s="257"/>
      <c r="L606" s="257"/>
      <c r="M606" s="257"/>
      <c r="N606" s="257"/>
      <c r="O606" s="257"/>
    </row>
    <row r="607" spans="1:15" s="25" customFormat="1" hidden="1" x14ac:dyDescent="0.25">
      <c r="B607" s="62" t="s">
        <v>5770</v>
      </c>
      <c r="C607" s="67" t="s">
        <v>5087</v>
      </c>
      <c r="D607" s="257">
        <v>1.4349689999999999</v>
      </c>
      <c r="E607" s="261">
        <v>0.67715591851851842</v>
      </c>
      <c r="F607" s="117">
        <v>12.120431</v>
      </c>
      <c r="G607" s="257">
        <v>6.9100388758962711E-2</v>
      </c>
      <c r="I607" s="347">
        <v>0.1090859</v>
      </c>
      <c r="J607" s="257"/>
      <c r="K607" s="257"/>
      <c r="L607" s="257"/>
      <c r="M607" s="257"/>
      <c r="N607" s="257"/>
      <c r="O607" s="257"/>
    </row>
    <row r="608" spans="1:15" s="25" customFormat="1" hidden="1" x14ac:dyDescent="0.25">
      <c r="B608" s="62" t="s">
        <v>5770</v>
      </c>
      <c r="C608" s="67" t="s">
        <v>5088</v>
      </c>
      <c r="D608" s="257">
        <v>6.4549690000000002</v>
      </c>
      <c r="E608" s="261">
        <v>0.67715591851851842</v>
      </c>
      <c r="F608" s="117">
        <v>12.120431</v>
      </c>
      <c r="G608" s="257">
        <v>6.9100388758962711E-2</v>
      </c>
      <c r="I608" s="347">
        <v>0.1090859</v>
      </c>
      <c r="J608" s="257"/>
      <c r="K608" s="257"/>
      <c r="L608" s="257"/>
      <c r="M608" s="257"/>
      <c r="N608" s="257"/>
      <c r="O608" s="257"/>
    </row>
    <row r="609" spans="1:15" s="25" customFormat="1" hidden="1" x14ac:dyDescent="0.25">
      <c r="A609" s="57" t="s">
        <v>40</v>
      </c>
      <c r="B609" s="57"/>
      <c r="C609" s="74"/>
      <c r="D609" s="241"/>
      <c r="E609" s="256"/>
      <c r="F609" s="97"/>
      <c r="G609" s="259"/>
      <c r="I609" s="327" t="s">
        <v>7065</v>
      </c>
      <c r="J609" s="257"/>
      <c r="K609" s="257"/>
      <c r="L609" s="257"/>
      <c r="M609" s="257"/>
      <c r="N609" s="257"/>
      <c r="O609" s="257"/>
    </row>
    <row r="610" spans="1:15" s="25" customFormat="1" hidden="1" x14ac:dyDescent="0.25">
      <c r="B610" s="62" t="s">
        <v>5770</v>
      </c>
      <c r="C610" s="67" t="s">
        <v>5089</v>
      </c>
      <c r="D610" s="257">
        <v>0.1238044</v>
      </c>
      <c r="E610" s="261">
        <v>0.55503691111111109</v>
      </c>
      <c r="F610" s="117">
        <v>10.162158</v>
      </c>
      <c r="G610" s="257">
        <v>5.4242843305056798E-2</v>
      </c>
      <c r="I610" s="347">
        <v>7.8130551000000006E-2</v>
      </c>
      <c r="J610" s="257"/>
      <c r="K610" s="257"/>
      <c r="L610" s="257"/>
      <c r="M610" s="257"/>
      <c r="N610" s="257"/>
      <c r="O610" s="257"/>
    </row>
    <row r="611" spans="1:15" s="25" customFormat="1" hidden="1" x14ac:dyDescent="0.25">
      <c r="B611" s="62" t="s">
        <v>5770</v>
      </c>
      <c r="C611" s="67" t="s">
        <v>5090</v>
      </c>
      <c r="D611" s="257">
        <v>1.1538044000000001</v>
      </c>
      <c r="E611" s="261">
        <v>0.55503691111111109</v>
      </c>
      <c r="F611" s="117">
        <v>10.162158</v>
      </c>
      <c r="G611" s="257">
        <v>5.4242843305056798E-2</v>
      </c>
      <c r="I611" s="347">
        <v>7.8130551000000006E-2</v>
      </c>
      <c r="J611" s="257"/>
      <c r="K611" s="257"/>
      <c r="L611" s="257"/>
      <c r="M611" s="257"/>
      <c r="N611" s="257"/>
      <c r="O611" s="257"/>
    </row>
    <row r="612" spans="1:15" s="25" customFormat="1" hidden="1" x14ac:dyDescent="0.25">
      <c r="B612" s="62" t="s">
        <v>5770</v>
      </c>
      <c r="C612" s="67" t="s">
        <v>5091</v>
      </c>
      <c r="D612" s="257">
        <v>5.2838044000000002</v>
      </c>
      <c r="E612" s="261">
        <v>0.55503691111111109</v>
      </c>
      <c r="F612" s="117">
        <v>10.162158</v>
      </c>
      <c r="G612" s="257">
        <v>5.4242843305056798E-2</v>
      </c>
      <c r="I612" s="347">
        <v>7.8130551000000006E-2</v>
      </c>
      <c r="J612" s="257"/>
      <c r="K612" s="257"/>
      <c r="L612" s="257"/>
      <c r="M612" s="257"/>
      <c r="N612" s="257"/>
      <c r="O612" s="257"/>
    </row>
    <row r="613" spans="1:15" s="25" customFormat="1" hidden="1" x14ac:dyDescent="0.25">
      <c r="B613" s="62" t="s">
        <v>5770</v>
      </c>
      <c r="C613" s="67" t="s">
        <v>5092</v>
      </c>
      <c r="D613" s="257">
        <v>0.12630872000000001</v>
      </c>
      <c r="E613" s="261">
        <v>0.56064206666666672</v>
      </c>
      <c r="F613" s="117">
        <v>10.248106</v>
      </c>
      <c r="G613" s="257">
        <v>5.4857838086602495E-2</v>
      </c>
      <c r="I613" s="347">
        <v>7.9182478000000001E-2</v>
      </c>
      <c r="J613" s="257"/>
      <c r="K613" s="257"/>
      <c r="L613" s="257"/>
      <c r="M613" s="257"/>
      <c r="N613" s="257"/>
      <c r="O613" s="257"/>
    </row>
    <row r="614" spans="1:15" s="25" customFormat="1" hidden="1" x14ac:dyDescent="0.25">
      <c r="B614" s="62" t="s">
        <v>5770</v>
      </c>
      <c r="C614" s="67" t="s">
        <v>3813</v>
      </c>
      <c r="D614" s="257">
        <v>1.1763087000000001</v>
      </c>
      <c r="E614" s="261">
        <v>0.56064206666666672</v>
      </c>
      <c r="F614" s="117">
        <v>10.248106</v>
      </c>
      <c r="G614" s="257">
        <v>5.4857838086602495E-2</v>
      </c>
      <c r="I614" s="347">
        <v>7.9182478000000001E-2</v>
      </c>
      <c r="J614" s="257"/>
      <c r="K614" s="257"/>
      <c r="L614" s="257"/>
      <c r="M614" s="257"/>
      <c r="N614" s="257"/>
      <c r="O614" s="257"/>
    </row>
    <row r="615" spans="1:15" s="25" customFormat="1" hidden="1" x14ac:dyDescent="0.25">
      <c r="B615" s="62" t="s">
        <v>5770</v>
      </c>
      <c r="C615" s="67" t="s">
        <v>3814</v>
      </c>
      <c r="D615" s="257">
        <v>5.3963086999999996</v>
      </c>
      <c r="E615" s="261">
        <v>0.56064206666666672</v>
      </c>
      <c r="F615" s="117">
        <v>10.248106</v>
      </c>
      <c r="G615" s="257">
        <v>5.4857838086602495E-2</v>
      </c>
      <c r="I615" s="347">
        <v>7.9182478000000001E-2</v>
      </c>
      <c r="J615" s="257"/>
      <c r="K615" s="257"/>
      <c r="L615" s="257"/>
      <c r="M615" s="257"/>
      <c r="N615" s="257"/>
      <c r="O615" s="257"/>
    </row>
    <row r="616" spans="1:15" s="25" customFormat="1" hidden="1" x14ac:dyDescent="0.25">
      <c r="B616" s="62" t="s">
        <v>5770</v>
      </c>
      <c r="C616" s="67" t="s">
        <v>3815</v>
      </c>
      <c r="D616" s="257">
        <v>0.45283413</v>
      </c>
      <c r="E616" s="261">
        <v>1.249142</v>
      </c>
      <c r="F616" s="117">
        <v>21.050920999999999</v>
      </c>
      <c r="G616" s="257">
        <v>0.13457759703443367</v>
      </c>
      <c r="I616" s="347">
        <v>0.23141286999999999</v>
      </c>
      <c r="J616" s="257"/>
      <c r="K616" s="257"/>
      <c r="L616" s="257"/>
      <c r="M616" s="257"/>
      <c r="N616" s="257"/>
      <c r="O616" s="257"/>
    </row>
    <row r="617" spans="1:15" s="25" customFormat="1" hidden="1" x14ac:dyDescent="0.25">
      <c r="B617" s="62" t="s">
        <v>5770</v>
      </c>
      <c r="C617" s="67" t="s">
        <v>3816</v>
      </c>
      <c r="D617" s="257">
        <v>5.6128340999999997</v>
      </c>
      <c r="E617" s="261">
        <v>1.249142</v>
      </c>
      <c r="F617" s="117">
        <v>21.050920999999999</v>
      </c>
      <c r="G617" s="257">
        <v>0.13457759703443367</v>
      </c>
      <c r="I617" s="347">
        <v>0.23141286999999999</v>
      </c>
      <c r="J617" s="257"/>
      <c r="K617" s="257"/>
      <c r="L617" s="257"/>
      <c r="M617" s="257"/>
      <c r="N617" s="257"/>
      <c r="O617" s="257"/>
    </row>
    <row r="618" spans="1:15" s="25" customFormat="1" hidden="1" x14ac:dyDescent="0.25">
      <c r="B618" s="62" t="s">
        <v>5770</v>
      </c>
      <c r="C618" s="67" t="s">
        <v>3817</v>
      </c>
      <c r="D618" s="257">
        <v>26.272834</v>
      </c>
      <c r="E618" s="261">
        <v>1.249142</v>
      </c>
      <c r="F618" s="117">
        <v>21.050920999999999</v>
      </c>
      <c r="G618" s="257">
        <v>0.13457759703443367</v>
      </c>
      <c r="I618" s="347">
        <v>0.23141286999999999</v>
      </c>
      <c r="J618" s="257"/>
      <c r="K618" s="257"/>
      <c r="L618" s="257"/>
      <c r="M618" s="257"/>
      <c r="N618" s="257"/>
      <c r="O618" s="257"/>
    </row>
    <row r="619" spans="1:15" s="25" customFormat="1" hidden="1" x14ac:dyDescent="0.25">
      <c r="B619" s="62" t="s">
        <v>5770</v>
      </c>
      <c r="C619" s="67" t="s">
        <v>3818</v>
      </c>
      <c r="D619" s="257">
        <v>6.7837807999999999E-2</v>
      </c>
      <c r="E619" s="261">
        <v>0.45927909629629626</v>
      </c>
      <c r="F619" s="117">
        <v>8.5226723</v>
      </c>
      <c r="G619" s="257">
        <v>4.0824163108861403E-2</v>
      </c>
      <c r="I619" s="347">
        <v>4.4114028999999999E-2</v>
      </c>
      <c r="J619" s="257"/>
      <c r="K619" s="257"/>
      <c r="L619" s="257"/>
      <c r="M619" s="257"/>
      <c r="N619" s="257"/>
      <c r="O619" s="257"/>
    </row>
    <row r="620" spans="1:15" s="25" customFormat="1" hidden="1" x14ac:dyDescent="0.25">
      <c r="B620" s="62" t="s">
        <v>5770</v>
      </c>
      <c r="C620" s="67" t="s">
        <v>3819</v>
      </c>
      <c r="D620" s="257">
        <v>3.9012999E-2</v>
      </c>
      <c r="E620" s="261">
        <v>0.38290615555555552</v>
      </c>
      <c r="F620" s="117">
        <v>7.4203714999999999</v>
      </c>
      <c r="G620" s="257">
        <v>3.3614788368069054E-2</v>
      </c>
      <c r="I620" s="347">
        <v>3.6228860000000002E-2</v>
      </c>
      <c r="J620" s="257"/>
      <c r="K620" s="257"/>
      <c r="L620" s="257"/>
      <c r="M620" s="257"/>
      <c r="N620" s="257"/>
      <c r="O620" s="257"/>
    </row>
    <row r="621" spans="1:15" s="25" customFormat="1" hidden="1" x14ac:dyDescent="0.25">
      <c r="B621" s="62" t="s">
        <v>5770</v>
      </c>
      <c r="C621" s="67" t="s">
        <v>3820</v>
      </c>
      <c r="D621" s="257">
        <v>9.0766412000000005E-2</v>
      </c>
      <c r="E621" s="261">
        <v>0.47465682222222222</v>
      </c>
      <c r="F621" s="117">
        <v>8.9669562999999997</v>
      </c>
      <c r="G621" s="257">
        <v>4.6058602971579897E-2</v>
      </c>
      <c r="I621" s="347">
        <v>6.6544479000000004E-2</v>
      </c>
      <c r="J621" s="257"/>
      <c r="K621" s="257"/>
      <c r="L621" s="257"/>
      <c r="M621" s="257"/>
      <c r="N621" s="257"/>
      <c r="O621" s="257"/>
    </row>
    <row r="622" spans="1:15" s="25" customFormat="1" hidden="1" x14ac:dyDescent="0.25">
      <c r="B622" s="62" t="s">
        <v>5770</v>
      </c>
      <c r="C622" s="67" t="s">
        <v>3821</v>
      </c>
      <c r="D622" s="257">
        <v>1.6707664</v>
      </c>
      <c r="E622" s="261">
        <v>0.47465682222222222</v>
      </c>
      <c r="F622" s="117">
        <v>8.9669562999999997</v>
      </c>
      <c r="G622" s="257">
        <v>4.6058602971579897E-2</v>
      </c>
      <c r="I622" s="347">
        <v>6.6544479000000004E-2</v>
      </c>
      <c r="J622" s="257"/>
      <c r="K622" s="257"/>
      <c r="L622" s="257"/>
      <c r="M622" s="257"/>
      <c r="N622" s="257"/>
      <c r="O622" s="257"/>
    </row>
    <row r="623" spans="1:15" s="25" customFormat="1" hidden="1" x14ac:dyDescent="0.25">
      <c r="B623" s="62" t="s">
        <v>5770</v>
      </c>
      <c r="C623" s="67" t="s">
        <v>3822</v>
      </c>
      <c r="D623" s="257">
        <v>7.9907664</v>
      </c>
      <c r="E623" s="261">
        <v>0.47465682222222222</v>
      </c>
      <c r="F623" s="117">
        <v>8.9669562999999997</v>
      </c>
      <c r="G623" s="257">
        <v>4.6058602971579897E-2</v>
      </c>
      <c r="I623" s="347">
        <v>6.6544479000000004E-2</v>
      </c>
      <c r="J623" s="257"/>
      <c r="K623" s="257"/>
      <c r="L623" s="257"/>
      <c r="M623" s="257"/>
      <c r="N623" s="257"/>
      <c r="O623" s="257"/>
    </row>
    <row r="624" spans="1:15" s="25" customFormat="1" hidden="1" x14ac:dyDescent="0.25">
      <c r="B624" s="62" t="s">
        <v>5770</v>
      </c>
      <c r="C624" s="67" t="s">
        <v>3823</v>
      </c>
      <c r="D624" s="257">
        <v>0.25516245999999998</v>
      </c>
      <c r="E624" s="261">
        <v>0.76458792592592595</v>
      </c>
      <c r="F624" s="117">
        <v>12.867754</v>
      </c>
      <c r="G624" s="257">
        <v>8.19910426006219E-2</v>
      </c>
      <c r="I624" s="347">
        <v>0.13956436</v>
      </c>
      <c r="J624" s="257"/>
      <c r="K624" s="257"/>
      <c r="L624" s="257"/>
      <c r="M624" s="257"/>
      <c r="N624" s="257"/>
      <c r="O624" s="257"/>
    </row>
    <row r="625" spans="1:15" s="25" customFormat="1" hidden="1" x14ac:dyDescent="0.25">
      <c r="B625" s="62" t="s">
        <v>5770</v>
      </c>
      <c r="C625" s="67" t="s">
        <v>3824</v>
      </c>
      <c r="D625" s="257">
        <v>4.8697706E-2</v>
      </c>
      <c r="E625" s="261">
        <v>0.38799078518518515</v>
      </c>
      <c r="F625" s="117">
        <v>7.5945824000000002</v>
      </c>
      <c r="G625" s="257">
        <v>3.5810186610207698E-2</v>
      </c>
      <c r="I625" s="347">
        <v>4.6205533E-2</v>
      </c>
      <c r="J625" s="257"/>
      <c r="K625" s="257"/>
      <c r="L625" s="257"/>
      <c r="M625" s="257"/>
      <c r="N625" s="257"/>
      <c r="O625" s="257"/>
    </row>
    <row r="626" spans="1:15" s="25" customFormat="1" hidden="1" x14ac:dyDescent="0.25">
      <c r="B626" s="62" t="s">
        <v>5770</v>
      </c>
      <c r="C626" s="67" t="s">
        <v>3825</v>
      </c>
      <c r="D626" s="257">
        <v>0.10816800999999999</v>
      </c>
      <c r="E626" s="261">
        <v>0.5182155259259259</v>
      </c>
      <c r="F626" s="117">
        <v>9.6081295999999998</v>
      </c>
      <c r="G626" s="257">
        <v>5.0382827661733603E-2</v>
      </c>
      <c r="I626" s="347">
        <v>7.2212095000000004E-2</v>
      </c>
      <c r="J626" s="257"/>
      <c r="K626" s="257"/>
      <c r="L626" s="257"/>
      <c r="M626" s="257"/>
      <c r="N626" s="257"/>
      <c r="O626" s="257"/>
    </row>
    <row r="627" spans="1:15" s="25" customFormat="1" hidden="1" x14ac:dyDescent="0.25">
      <c r="B627" s="62" t="s">
        <v>5770</v>
      </c>
      <c r="C627" s="67" t="s">
        <v>3826</v>
      </c>
      <c r="D627" s="257">
        <v>1.048168</v>
      </c>
      <c r="E627" s="261">
        <v>0.5182155259259259</v>
      </c>
      <c r="F627" s="117">
        <v>9.6081295999999998</v>
      </c>
      <c r="G627" s="257">
        <v>5.0382827661733603E-2</v>
      </c>
      <c r="I627" s="347">
        <v>7.2212095000000004E-2</v>
      </c>
      <c r="J627" s="257"/>
      <c r="K627" s="257"/>
      <c r="L627" s="257"/>
      <c r="M627" s="257"/>
      <c r="N627" s="257"/>
      <c r="O627" s="257"/>
    </row>
    <row r="628" spans="1:15" s="25" customFormat="1" hidden="1" x14ac:dyDescent="0.25">
      <c r="B628" s="62" t="s">
        <v>5770</v>
      </c>
      <c r="C628" s="67" t="s">
        <v>3827</v>
      </c>
      <c r="D628" s="257">
        <v>4.818168</v>
      </c>
      <c r="E628" s="261">
        <v>0.5182155259259259</v>
      </c>
      <c r="F628" s="117">
        <v>9.6081295999999998</v>
      </c>
      <c r="G628" s="257">
        <v>5.0382827661733603E-2</v>
      </c>
      <c r="I628" s="347">
        <v>7.2212095000000004E-2</v>
      </c>
      <c r="J628" s="257"/>
      <c r="K628" s="257"/>
      <c r="L628" s="257"/>
      <c r="M628" s="257"/>
      <c r="N628" s="257"/>
      <c r="O628" s="257"/>
    </row>
    <row r="629" spans="1:15" s="25" customFormat="1" hidden="1" x14ac:dyDescent="0.25">
      <c r="B629" s="62" t="s">
        <v>5770</v>
      </c>
      <c r="C629" s="67" t="s">
        <v>3828</v>
      </c>
      <c r="D629" s="257">
        <v>0.22262718000000001</v>
      </c>
      <c r="E629" s="261">
        <v>0.75851622222222215</v>
      </c>
      <c r="F629" s="117">
        <v>13.384963000000001</v>
      </c>
      <c r="G629" s="257">
        <v>7.831602751057519E-2</v>
      </c>
      <c r="I629" s="347">
        <v>0.12594619000000001</v>
      </c>
      <c r="J629" s="257"/>
      <c r="K629" s="257"/>
      <c r="L629" s="257"/>
      <c r="M629" s="257"/>
      <c r="N629" s="257"/>
      <c r="O629" s="257"/>
    </row>
    <row r="630" spans="1:15" s="25" customFormat="1" hidden="1" x14ac:dyDescent="0.25">
      <c r="B630" s="62" t="s">
        <v>5770</v>
      </c>
      <c r="C630" s="67" t="s">
        <v>3829</v>
      </c>
      <c r="D630" s="257">
        <v>1.7626272000000001</v>
      </c>
      <c r="E630" s="261">
        <v>0.75851622222222215</v>
      </c>
      <c r="F630" s="117">
        <v>13.384963000000001</v>
      </c>
      <c r="G630" s="257">
        <v>7.831602751057519E-2</v>
      </c>
      <c r="I630" s="347">
        <v>0.12594619000000001</v>
      </c>
      <c r="J630" s="257"/>
      <c r="K630" s="257"/>
      <c r="L630" s="257"/>
      <c r="M630" s="257"/>
      <c r="N630" s="257"/>
      <c r="O630" s="257"/>
    </row>
    <row r="631" spans="1:15" s="25" customFormat="1" hidden="1" x14ac:dyDescent="0.25">
      <c r="B631" s="62" t="s">
        <v>5770</v>
      </c>
      <c r="C631" s="67" t="s">
        <v>2649</v>
      </c>
      <c r="D631" s="257">
        <v>7.9226272</v>
      </c>
      <c r="E631" s="261">
        <v>0.75851622222222215</v>
      </c>
      <c r="F631" s="117">
        <v>13.384963000000001</v>
      </c>
      <c r="G631" s="257">
        <v>7.831602751057519E-2</v>
      </c>
      <c r="I631" s="347">
        <v>0.12594619000000001</v>
      </c>
      <c r="J631" s="257"/>
      <c r="K631" s="257"/>
      <c r="L631" s="257"/>
      <c r="M631" s="257"/>
      <c r="N631" s="257"/>
      <c r="O631" s="257"/>
    </row>
    <row r="632" spans="1:15" s="25" customFormat="1" hidden="1" x14ac:dyDescent="0.25">
      <c r="B632" s="62" t="s">
        <v>5770</v>
      </c>
      <c r="C632" s="67" t="s">
        <v>2650</v>
      </c>
      <c r="D632" s="257">
        <v>0.20203525999999999</v>
      </c>
      <c r="E632" s="261">
        <v>0.71403452592592598</v>
      </c>
      <c r="F632" s="117">
        <v>12.693569999999999</v>
      </c>
      <c r="G632" s="257">
        <v>7.3276888937644294E-2</v>
      </c>
      <c r="I632" s="347">
        <v>0.11672428</v>
      </c>
      <c r="J632" s="257"/>
      <c r="K632" s="257"/>
      <c r="L632" s="257"/>
      <c r="M632" s="257"/>
      <c r="N632" s="257"/>
      <c r="O632" s="257"/>
    </row>
    <row r="633" spans="1:15" s="25" customFormat="1" hidden="1" x14ac:dyDescent="0.25">
      <c r="B633" s="62" t="s">
        <v>5770</v>
      </c>
      <c r="C633" s="67" t="s">
        <v>2651</v>
      </c>
      <c r="D633" s="257">
        <v>1.6520353000000001</v>
      </c>
      <c r="E633" s="261">
        <v>0.71403452592592598</v>
      </c>
      <c r="F633" s="117">
        <v>12.693569999999999</v>
      </c>
      <c r="G633" s="257">
        <v>7.3276888937644294E-2</v>
      </c>
      <c r="I633" s="347">
        <v>0.11672428</v>
      </c>
      <c r="J633" s="257"/>
      <c r="K633" s="257"/>
      <c r="L633" s="257"/>
      <c r="M633" s="257"/>
      <c r="N633" s="257"/>
      <c r="O633" s="257"/>
    </row>
    <row r="634" spans="1:15" s="25" customFormat="1" hidden="1" x14ac:dyDescent="0.25">
      <c r="B634" s="62" t="s">
        <v>5770</v>
      </c>
      <c r="C634" s="67" t="s">
        <v>2652</v>
      </c>
      <c r="D634" s="257">
        <v>7.4320352999999999</v>
      </c>
      <c r="E634" s="261">
        <v>0.71403452592592598</v>
      </c>
      <c r="F634" s="117">
        <v>12.693569999999999</v>
      </c>
      <c r="G634" s="257">
        <v>7.3276888937644294E-2</v>
      </c>
      <c r="I634" s="347">
        <v>0.11672428</v>
      </c>
      <c r="J634" s="257"/>
      <c r="K634" s="257"/>
      <c r="L634" s="257"/>
      <c r="M634" s="257"/>
      <c r="N634" s="257"/>
      <c r="O634" s="257"/>
    </row>
    <row r="635" spans="1:15" s="25" customFormat="1" x14ac:dyDescent="0.25">
      <c r="A635" s="136">
        <v>1</v>
      </c>
      <c r="B635" s="62" t="s">
        <v>5770</v>
      </c>
      <c r="C635" s="67" t="s">
        <v>2653</v>
      </c>
      <c r="D635" s="257">
        <v>0.16504895999999999</v>
      </c>
      <c r="E635" s="261">
        <v>0.6380936444444445</v>
      </c>
      <c r="F635" s="117">
        <v>11.489424</v>
      </c>
      <c r="G635" s="257">
        <v>6.42694117512142E-2</v>
      </c>
      <c r="I635" s="347">
        <v>9.8751753999999997E-2</v>
      </c>
      <c r="J635" s="257"/>
      <c r="K635" s="257"/>
      <c r="L635" s="257"/>
      <c r="M635" s="257"/>
      <c r="N635" s="257"/>
      <c r="O635" s="257"/>
    </row>
    <row r="636" spans="1:15" s="25" customFormat="1" x14ac:dyDescent="0.25">
      <c r="A636" s="136">
        <v>1</v>
      </c>
      <c r="B636" s="62" t="s">
        <v>5770</v>
      </c>
      <c r="C636" s="67" t="s">
        <v>2654</v>
      </c>
      <c r="D636" s="257">
        <v>2.135049</v>
      </c>
      <c r="E636" s="261">
        <v>0.6380936444444445</v>
      </c>
      <c r="F636" s="117">
        <v>11.489424</v>
      </c>
      <c r="G636" s="257">
        <v>6.42694117512142E-2</v>
      </c>
      <c r="I636" s="347">
        <v>9.8751753999999997E-2</v>
      </c>
      <c r="J636" s="257"/>
      <c r="K636" s="257"/>
      <c r="L636" s="257"/>
      <c r="M636" s="257"/>
      <c r="N636" s="257"/>
      <c r="O636" s="257"/>
    </row>
    <row r="637" spans="1:15" s="25" customFormat="1" x14ac:dyDescent="0.25">
      <c r="A637" s="136">
        <v>1</v>
      </c>
      <c r="B637" s="62" t="s">
        <v>5770</v>
      </c>
      <c r="C637" s="67" t="s">
        <v>6695</v>
      </c>
      <c r="D637" s="257">
        <v>9.9950489999999999</v>
      </c>
      <c r="E637" s="261">
        <v>0.6380936444444445</v>
      </c>
      <c r="F637" s="117">
        <v>11.489424</v>
      </c>
      <c r="G637" s="257">
        <v>6.42694117512142E-2</v>
      </c>
      <c r="I637" s="347">
        <v>9.8751753999999997E-2</v>
      </c>
      <c r="J637" s="257"/>
      <c r="K637" s="257"/>
      <c r="L637" s="257"/>
      <c r="M637" s="257"/>
      <c r="N637" s="257"/>
      <c r="O637" s="257"/>
    </row>
    <row r="638" spans="1:15" s="25" customFormat="1" hidden="1" x14ac:dyDescent="0.25">
      <c r="B638" s="62" t="s">
        <v>5770</v>
      </c>
      <c r="C638" s="67" t="s">
        <v>6696</v>
      </c>
      <c r="D638" s="257">
        <v>0.13053757999999999</v>
      </c>
      <c r="E638" s="261">
        <v>0.56555231111111104</v>
      </c>
      <c r="F638" s="117">
        <v>10.349819999999999</v>
      </c>
      <c r="G638" s="257">
        <v>5.5846125515662703E-2</v>
      </c>
      <c r="I638" s="347">
        <v>8.2580864000000004E-2</v>
      </c>
      <c r="J638" s="257"/>
      <c r="K638" s="257"/>
      <c r="L638" s="257"/>
      <c r="M638" s="257"/>
      <c r="N638" s="257"/>
      <c r="O638" s="257"/>
    </row>
    <row r="639" spans="1:15" s="25" customFormat="1" hidden="1" x14ac:dyDescent="0.25">
      <c r="B639" s="62" t="s">
        <v>5770</v>
      </c>
      <c r="C639" s="67" t="s">
        <v>6697</v>
      </c>
      <c r="D639" s="257">
        <v>1.4705375999999999</v>
      </c>
      <c r="E639" s="261">
        <v>0.56555231111111104</v>
      </c>
      <c r="F639" s="117">
        <v>10.349819999999999</v>
      </c>
      <c r="G639" s="257">
        <v>5.5846125515662703E-2</v>
      </c>
      <c r="I639" s="347">
        <v>8.2580864000000004E-2</v>
      </c>
      <c r="J639" s="257"/>
      <c r="K639" s="257"/>
      <c r="L639" s="257"/>
      <c r="M639" s="257"/>
      <c r="N639" s="257"/>
      <c r="O639" s="257"/>
    </row>
    <row r="640" spans="1:15" s="25" customFormat="1" hidden="1" x14ac:dyDescent="0.25">
      <c r="B640" s="62" t="s">
        <v>5770</v>
      </c>
      <c r="C640" s="67" t="s">
        <v>6698</v>
      </c>
      <c r="D640" s="257">
        <v>6.8406935999999998</v>
      </c>
      <c r="E640" s="261">
        <v>0.56587377037037034</v>
      </c>
      <c r="F640" s="117">
        <v>10.35491</v>
      </c>
      <c r="G640" s="257">
        <v>5.5884139348964704E-2</v>
      </c>
      <c r="I640" s="347">
        <v>8.2656304999999999E-2</v>
      </c>
      <c r="J640" s="257"/>
      <c r="K640" s="257"/>
      <c r="L640" s="257"/>
      <c r="M640" s="257"/>
      <c r="N640" s="257"/>
      <c r="O640" s="257"/>
    </row>
    <row r="641" spans="1:15" s="25" customFormat="1" hidden="1" x14ac:dyDescent="0.25">
      <c r="B641" s="62" t="s">
        <v>5770</v>
      </c>
      <c r="C641" s="67" t="s">
        <v>2220</v>
      </c>
      <c r="D641" s="257">
        <v>0.25140119999999999</v>
      </c>
      <c r="E641" s="261">
        <v>0.72655820740740729</v>
      </c>
      <c r="F641" s="117">
        <v>9.7922501999999998</v>
      </c>
      <c r="G641" s="257">
        <v>7.7576698462237303E-2</v>
      </c>
      <c r="I641" s="347">
        <v>0.12757054000000001</v>
      </c>
      <c r="J641" s="257"/>
      <c r="K641" s="257"/>
      <c r="L641" s="257"/>
      <c r="M641" s="257"/>
      <c r="N641" s="257"/>
      <c r="O641" s="257"/>
    </row>
    <row r="642" spans="1:15" s="25" customFormat="1" hidden="1" x14ac:dyDescent="0.25">
      <c r="B642" s="62" t="s">
        <v>5770</v>
      </c>
      <c r="C642" s="67" t="s">
        <v>2221</v>
      </c>
      <c r="D642" s="257">
        <v>3.9012999E-2</v>
      </c>
      <c r="E642" s="261">
        <v>0.38290615555555552</v>
      </c>
      <c r="F642" s="117">
        <v>7.4203714999999999</v>
      </c>
      <c r="G642" s="257">
        <v>3.3614788368069054E-2</v>
      </c>
      <c r="I642" s="347">
        <v>3.6228860000000002E-2</v>
      </c>
      <c r="J642" s="259"/>
      <c r="K642" s="259"/>
      <c r="L642" s="259"/>
      <c r="M642" s="259"/>
      <c r="N642" s="259"/>
      <c r="O642" s="259"/>
    </row>
    <row r="643" spans="1:15" s="25" customFormat="1" hidden="1" x14ac:dyDescent="0.25">
      <c r="B643" s="62" t="s">
        <v>5770</v>
      </c>
      <c r="C643" s="67" t="s">
        <v>2222</v>
      </c>
      <c r="D643" s="257">
        <v>4.9822301999999999E-2</v>
      </c>
      <c r="E643" s="261">
        <v>0.41154600740740738</v>
      </c>
      <c r="F643" s="117">
        <v>7.8337342999999997</v>
      </c>
      <c r="G643" s="257">
        <v>3.6318304163484944E-2</v>
      </c>
      <c r="I643" s="347">
        <v>3.9185799E-2</v>
      </c>
      <c r="J643" s="257"/>
      <c r="K643" s="257"/>
      <c r="L643" s="257"/>
      <c r="M643" s="257"/>
      <c r="N643" s="257"/>
      <c r="O643" s="257"/>
    </row>
    <row r="644" spans="1:15" s="25" customFormat="1" x14ac:dyDescent="0.25">
      <c r="A644" s="136">
        <v>1</v>
      </c>
      <c r="B644" s="62" t="s">
        <v>5770</v>
      </c>
      <c r="C644" s="67" t="s">
        <v>2223</v>
      </c>
      <c r="D644" s="257">
        <v>6.6987640000000001E-2</v>
      </c>
      <c r="E644" s="261">
        <v>0.3017001777777778</v>
      </c>
      <c r="F644" s="117">
        <v>3.1168461999999999</v>
      </c>
      <c r="G644" s="257">
        <v>2.9166005830962901E-2</v>
      </c>
      <c r="I644" s="347">
        <v>3.6051950999999999E-2</v>
      </c>
      <c r="J644" s="257"/>
      <c r="K644" s="257"/>
      <c r="L644" s="257"/>
      <c r="M644" s="257"/>
      <c r="N644" s="257"/>
      <c r="O644" s="257"/>
    </row>
    <row r="645" spans="1:15" s="25" customFormat="1" hidden="1" x14ac:dyDescent="0.25">
      <c r="B645" s="62" t="s">
        <v>5770</v>
      </c>
      <c r="C645" s="67" t="s">
        <v>2224</v>
      </c>
      <c r="D645" s="257">
        <v>3.3606717000000001E-2</v>
      </c>
      <c r="E645" s="261">
        <v>0.3511673555555555</v>
      </c>
      <c r="F645" s="117">
        <v>7.0476155</v>
      </c>
      <c r="G645" s="257">
        <v>3.2070628056719702E-2</v>
      </c>
      <c r="I645" s="347">
        <v>4.0951625999999998E-2</v>
      </c>
      <c r="J645" s="257"/>
      <c r="K645" s="257"/>
      <c r="L645" s="257"/>
      <c r="M645" s="257"/>
      <c r="N645" s="257"/>
      <c r="O645" s="257"/>
    </row>
    <row r="646" spans="1:15" s="25" customFormat="1" hidden="1" x14ac:dyDescent="0.25">
      <c r="A646" s="57" t="s">
        <v>41</v>
      </c>
      <c r="B646" s="57"/>
      <c r="C646" s="74"/>
      <c r="D646" s="259"/>
      <c r="E646" s="256"/>
      <c r="F646" s="97"/>
      <c r="G646" s="259"/>
      <c r="I646" s="327" t="s">
        <v>7065</v>
      </c>
      <c r="J646" s="257"/>
      <c r="K646" s="257"/>
      <c r="L646" s="257"/>
      <c r="M646" s="257"/>
      <c r="N646" s="257"/>
      <c r="O646" s="257"/>
    </row>
    <row r="647" spans="1:15" s="25" customFormat="1" hidden="1" x14ac:dyDescent="0.25">
      <c r="B647" s="62" t="s">
        <v>5770</v>
      </c>
      <c r="C647" s="67" t="s">
        <v>2225</v>
      </c>
      <c r="D647" s="257">
        <v>0.15363207000000001</v>
      </c>
      <c r="E647" s="261">
        <v>0.61865141481481478</v>
      </c>
      <c r="F647" s="117">
        <v>11.155854</v>
      </c>
      <c r="G647" s="257">
        <v>6.1533085566365602E-2</v>
      </c>
      <c r="I647" s="347">
        <v>9.1779853999999994E-2</v>
      </c>
      <c r="J647" s="257"/>
      <c r="K647" s="257"/>
      <c r="L647" s="257"/>
      <c r="M647" s="257"/>
      <c r="N647" s="257"/>
      <c r="O647" s="257"/>
    </row>
    <row r="648" spans="1:15" s="25" customFormat="1" hidden="1" x14ac:dyDescent="0.25">
      <c r="B648" s="62" t="s">
        <v>5770</v>
      </c>
      <c r="C648" s="67" t="s">
        <v>2226</v>
      </c>
      <c r="D648" s="257">
        <v>1.1836321000000001</v>
      </c>
      <c r="E648" s="261">
        <v>0.61865141481481478</v>
      </c>
      <c r="F648" s="117">
        <v>11.155854</v>
      </c>
      <c r="G648" s="257">
        <v>6.1533085566365602E-2</v>
      </c>
      <c r="I648" s="347">
        <v>9.1779853999999994E-2</v>
      </c>
      <c r="J648" s="257"/>
      <c r="K648" s="257"/>
      <c r="L648" s="257"/>
      <c r="M648" s="257"/>
      <c r="N648" s="257"/>
      <c r="O648" s="257"/>
    </row>
    <row r="649" spans="1:15" s="25" customFormat="1" hidden="1" x14ac:dyDescent="0.25">
      <c r="B649" s="62" t="s">
        <v>5770</v>
      </c>
      <c r="C649" s="67" t="s">
        <v>2227</v>
      </c>
      <c r="D649" s="257">
        <v>5.3136321000000004</v>
      </c>
      <c r="E649" s="261">
        <v>0.61865141481481478</v>
      </c>
      <c r="F649" s="117">
        <v>11.155854</v>
      </c>
      <c r="G649" s="257">
        <v>6.1533085566365602E-2</v>
      </c>
      <c r="I649" s="347">
        <v>9.1779853999999994E-2</v>
      </c>
      <c r="J649" s="257"/>
      <c r="K649" s="257"/>
      <c r="L649" s="257"/>
      <c r="M649" s="257"/>
      <c r="N649" s="257"/>
      <c r="O649" s="257"/>
    </row>
    <row r="650" spans="1:15" s="25" customFormat="1" hidden="1" x14ac:dyDescent="0.25">
      <c r="B650" s="62" t="s">
        <v>5770</v>
      </c>
      <c r="C650" s="67" t="s">
        <v>2228</v>
      </c>
      <c r="D650" s="257">
        <v>6.7837807999999999E-2</v>
      </c>
      <c r="E650" s="261">
        <v>0.45927909629629626</v>
      </c>
      <c r="F650" s="117">
        <v>8.5226723</v>
      </c>
      <c r="G650" s="257">
        <v>4.0824163108861403E-2</v>
      </c>
      <c r="I650" s="347">
        <v>4.4114028999999999E-2</v>
      </c>
      <c r="J650" s="257"/>
      <c r="K650" s="257"/>
      <c r="L650" s="257"/>
      <c r="M650" s="257"/>
      <c r="N650" s="257"/>
      <c r="O650" s="257"/>
    </row>
    <row r="651" spans="1:15" s="25" customFormat="1" hidden="1" x14ac:dyDescent="0.25">
      <c r="B651" s="62" t="s">
        <v>5770</v>
      </c>
      <c r="C651" s="67" t="s">
        <v>2229</v>
      </c>
      <c r="D651" s="257">
        <v>6.7837807999999999E-2</v>
      </c>
      <c r="E651" s="261">
        <v>0.45927909629629626</v>
      </c>
      <c r="F651" s="117">
        <v>8.5226723</v>
      </c>
      <c r="G651" s="257">
        <v>4.0824163108861403E-2</v>
      </c>
      <c r="I651" s="347">
        <v>4.4114028999999999E-2</v>
      </c>
      <c r="J651" s="257"/>
      <c r="K651" s="257"/>
      <c r="L651" s="257"/>
      <c r="M651" s="257"/>
      <c r="N651" s="257"/>
      <c r="O651" s="257"/>
    </row>
    <row r="652" spans="1:15" s="25" customFormat="1" hidden="1" x14ac:dyDescent="0.25">
      <c r="B652" s="62" t="s">
        <v>5770</v>
      </c>
      <c r="C652" s="67" t="s">
        <v>2230</v>
      </c>
      <c r="D652" s="257">
        <v>0.14778912</v>
      </c>
      <c r="E652" s="261">
        <v>0.60759127407407398</v>
      </c>
      <c r="F652" s="117">
        <v>10.974557000000001</v>
      </c>
      <c r="G652" s="257">
        <v>6.0120447704327902E-2</v>
      </c>
      <c r="I652" s="347">
        <v>8.8607044999999995E-2</v>
      </c>
      <c r="J652" s="257"/>
      <c r="K652" s="257"/>
      <c r="L652" s="257"/>
      <c r="M652" s="257"/>
      <c r="N652" s="257"/>
      <c r="O652" s="257"/>
    </row>
    <row r="653" spans="1:15" s="25" customFormat="1" hidden="1" x14ac:dyDescent="0.25">
      <c r="B653" s="62" t="s">
        <v>5770</v>
      </c>
      <c r="C653" s="67" t="s">
        <v>2231</v>
      </c>
      <c r="D653" s="257">
        <v>1.3977891</v>
      </c>
      <c r="E653" s="261">
        <v>0.60759127407407398</v>
      </c>
      <c r="F653" s="117">
        <v>10.974557000000001</v>
      </c>
      <c r="G653" s="257">
        <v>6.0120447704327902E-2</v>
      </c>
      <c r="I653" s="347">
        <v>8.8607044999999995E-2</v>
      </c>
      <c r="J653" s="257"/>
      <c r="K653" s="257"/>
      <c r="L653" s="257"/>
      <c r="M653" s="257"/>
      <c r="N653" s="257"/>
      <c r="O653" s="257"/>
    </row>
    <row r="654" spans="1:15" s="25" customFormat="1" hidden="1" x14ac:dyDescent="0.25">
      <c r="B654" s="62" t="s">
        <v>5770</v>
      </c>
      <c r="C654" s="67" t="s">
        <v>2232</v>
      </c>
      <c r="D654" s="257">
        <v>6.3977890999999998</v>
      </c>
      <c r="E654" s="261">
        <v>0.60759127407407398</v>
      </c>
      <c r="F654" s="117">
        <v>10.974557000000001</v>
      </c>
      <c r="G654" s="257">
        <v>6.0120447704327902E-2</v>
      </c>
      <c r="I654" s="347">
        <v>8.8607044999999995E-2</v>
      </c>
      <c r="J654" s="257"/>
      <c r="K654" s="257"/>
      <c r="L654" s="257"/>
      <c r="M654" s="257"/>
      <c r="N654" s="257"/>
      <c r="O654" s="257"/>
    </row>
    <row r="655" spans="1:15" s="25" customFormat="1" hidden="1" x14ac:dyDescent="0.25">
      <c r="B655" s="62" t="s">
        <v>5770</v>
      </c>
      <c r="C655" s="67" t="s">
        <v>2233</v>
      </c>
      <c r="D655" s="257">
        <v>4.9822301999999999E-2</v>
      </c>
      <c r="E655" s="261">
        <v>0.41154600740740738</v>
      </c>
      <c r="F655" s="117">
        <v>7.8337342999999997</v>
      </c>
      <c r="G655" s="257">
        <v>3.6318304163484944E-2</v>
      </c>
      <c r="I655" s="347">
        <v>3.9185799E-2</v>
      </c>
      <c r="J655" s="257"/>
      <c r="K655" s="257"/>
      <c r="L655" s="257"/>
      <c r="M655" s="257"/>
      <c r="N655" s="257"/>
      <c r="O655" s="257"/>
    </row>
    <row r="656" spans="1:15" s="25" customFormat="1" hidden="1" x14ac:dyDescent="0.25">
      <c r="B656" s="62" t="s">
        <v>5770</v>
      </c>
      <c r="C656" s="67" t="s">
        <v>2234</v>
      </c>
      <c r="D656" s="257">
        <v>8.5853313000000001E-2</v>
      </c>
      <c r="E656" s="261">
        <v>0.50701217777777774</v>
      </c>
      <c r="F656" s="117">
        <v>9.2116103999999996</v>
      </c>
      <c r="G656" s="257">
        <v>4.5330021067237901E-2</v>
      </c>
      <c r="I656" s="347">
        <v>4.9042259999999997E-2</v>
      </c>
      <c r="J656" s="257"/>
      <c r="K656" s="257"/>
      <c r="L656" s="257"/>
      <c r="M656" s="257"/>
      <c r="N656" s="257"/>
      <c r="O656" s="257"/>
    </row>
    <row r="657" spans="1:15" s="25" customFormat="1" hidden="1" x14ac:dyDescent="0.25">
      <c r="B657" s="62" t="s">
        <v>5770</v>
      </c>
      <c r="C657" s="67" t="s">
        <v>2235</v>
      </c>
      <c r="D657" s="257">
        <v>0.16464883999999999</v>
      </c>
      <c r="E657" s="261">
        <v>0.64279135555555544</v>
      </c>
      <c r="F657" s="117">
        <v>11.529013000000001</v>
      </c>
      <c r="G657" s="257">
        <v>6.4232819143055092E-2</v>
      </c>
      <c r="I657" s="347">
        <v>9.6591814999999998E-2</v>
      </c>
      <c r="J657" s="257"/>
      <c r="K657" s="257"/>
      <c r="L657" s="257"/>
      <c r="M657" s="257"/>
      <c r="N657" s="257"/>
      <c r="O657" s="257"/>
    </row>
    <row r="658" spans="1:15" s="25" customFormat="1" hidden="1" x14ac:dyDescent="0.25">
      <c r="B658" s="62" t="s">
        <v>5770</v>
      </c>
      <c r="C658" s="67" t="s">
        <v>2236</v>
      </c>
      <c r="D658" s="257">
        <v>1.8046488000000001</v>
      </c>
      <c r="E658" s="261">
        <v>0.64279135555555544</v>
      </c>
      <c r="F658" s="117">
        <v>11.529013000000001</v>
      </c>
      <c r="G658" s="257">
        <v>6.4232819143055092E-2</v>
      </c>
      <c r="I658" s="347">
        <v>9.6591814999999998E-2</v>
      </c>
      <c r="J658" s="257"/>
      <c r="K658" s="257"/>
      <c r="L658" s="257"/>
      <c r="M658" s="257"/>
      <c r="N658" s="257"/>
      <c r="O658" s="257"/>
    </row>
    <row r="659" spans="1:15" s="25" customFormat="1" hidden="1" x14ac:dyDescent="0.25">
      <c r="B659" s="62" t="s">
        <v>5770</v>
      </c>
      <c r="C659" s="67" t="s">
        <v>2237</v>
      </c>
      <c r="D659" s="257">
        <v>8.3546487999999997</v>
      </c>
      <c r="E659" s="261">
        <v>0.64279135555555544</v>
      </c>
      <c r="F659" s="117">
        <v>11.529013000000001</v>
      </c>
      <c r="G659" s="257">
        <v>6.4232819143055092E-2</v>
      </c>
      <c r="I659" s="347">
        <v>9.6591814999999998E-2</v>
      </c>
      <c r="J659" s="257"/>
      <c r="K659" s="257"/>
      <c r="L659" s="257"/>
      <c r="M659" s="257"/>
      <c r="N659" s="257"/>
      <c r="O659" s="257"/>
    </row>
    <row r="660" spans="1:15" s="25" customFormat="1" x14ac:dyDescent="0.25">
      <c r="A660" s="136">
        <v>1</v>
      </c>
      <c r="B660" s="62" t="s">
        <v>5770</v>
      </c>
      <c r="C660" s="67" t="s">
        <v>2238</v>
      </c>
      <c r="D660" s="257">
        <v>2.0994125999999998E-2</v>
      </c>
      <c r="E660" s="261">
        <v>6.2517826666666665E-2</v>
      </c>
      <c r="F660" s="117">
        <v>-0.49421159999999997</v>
      </c>
      <c r="G660" s="257">
        <v>6.86951050577626E-3</v>
      </c>
      <c r="I660" s="347">
        <v>6.8957910000000001E-3</v>
      </c>
      <c r="J660" s="257"/>
      <c r="K660" s="257"/>
      <c r="L660" s="257"/>
      <c r="M660" s="257"/>
      <c r="N660" s="257"/>
      <c r="O660" s="257"/>
    </row>
    <row r="661" spans="1:15" s="25" customFormat="1" hidden="1" x14ac:dyDescent="0.25">
      <c r="B661" s="62" t="s">
        <v>5770</v>
      </c>
      <c r="C661" s="67" t="s">
        <v>2239</v>
      </c>
      <c r="D661" s="257">
        <v>6.7837807999999999E-2</v>
      </c>
      <c r="E661" s="261">
        <v>0.45927909629629626</v>
      </c>
      <c r="F661" s="117">
        <v>8.5226723</v>
      </c>
      <c r="G661" s="257">
        <v>4.0824163108861403E-2</v>
      </c>
      <c r="I661" s="347">
        <v>4.4114028999999999E-2</v>
      </c>
      <c r="J661" s="257"/>
      <c r="K661" s="257"/>
      <c r="L661" s="257"/>
      <c r="M661" s="257"/>
      <c r="N661" s="257"/>
      <c r="O661" s="257"/>
    </row>
    <row r="662" spans="1:15" s="25" customFormat="1" hidden="1" x14ac:dyDescent="0.25">
      <c r="B662" s="62" t="s">
        <v>5770</v>
      </c>
      <c r="C662" s="67" t="s">
        <v>2240</v>
      </c>
      <c r="D662" s="257">
        <v>0.13667372999999999</v>
      </c>
      <c r="E662" s="261">
        <v>0.56923080740740739</v>
      </c>
      <c r="F662" s="117">
        <v>10.464554</v>
      </c>
      <c r="G662" s="257">
        <v>5.7242148585201699E-2</v>
      </c>
      <c r="I662" s="347">
        <v>8.8739278000000005E-2</v>
      </c>
      <c r="J662" s="257"/>
      <c r="K662" s="257"/>
      <c r="L662" s="257"/>
      <c r="M662" s="257"/>
      <c r="N662" s="257"/>
      <c r="O662" s="257"/>
    </row>
    <row r="663" spans="1:15" s="25" customFormat="1" hidden="1" x14ac:dyDescent="0.25">
      <c r="B663" s="62" t="s">
        <v>5770</v>
      </c>
      <c r="C663" s="67" t="s">
        <v>2241</v>
      </c>
      <c r="D663" s="257">
        <v>0.59667373000000001</v>
      </c>
      <c r="E663" s="261">
        <v>0.56923080740740739</v>
      </c>
      <c r="F663" s="117">
        <v>10.464554</v>
      </c>
      <c r="G663" s="257">
        <v>5.7242148585201699E-2</v>
      </c>
      <c r="I663" s="347">
        <v>8.8739278000000005E-2</v>
      </c>
      <c r="J663" s="257"/>
      <c r="K663" s="257"/>
      <c r="L663" s="257"/>
      <c r="M663" s="257"/>
      <c r="N663" s="257"/>
      <c r="O663" s="257"/>
    </row>
    <row r="664" spans="1:15" s="25" customFormat="1" hidden="1" x14ac:dyDescent="0.25">
      <c r="B664" s="62" t="s">
        <v>5770</v>
      </c>
      <c r="C664" s="67" t="s">
        <v>2242</v>
      </c>
      <c r="D664" s="257">
        <v>2.4366737000000001</v>
      </c>
      <c r="E664" s="261">
        <v>0.56923080740740739</v>
      </c>
      <c r="F664" s="117">
        <v>10.464554</v>
      </c>
      <c r="G664" s="257">
        <v>5.7242148585201699E-2</v>
      </c>
      <c r="I664" s="347">
        <v>8.8739278000000005E-2</v>
      </c>
      <c r="J664" s="257"/>
      <c r="K664" s="257"/>
      <c r="L664" s="257"/>
      <c r="M664" s="257"/>
      <c r="N664" s="257"/>
      <c r="O664" s="257"/>
    </row>
    <row r="665" spans="1:15" s="25" customFormat="1" hidden="1" x14ac:dyDescent="0.25">
      <c r="B665" s="62" t="s">
        <v>5770</v>
      </c>
      <c r="C665" s="67" t="s">
        <v>2243</v>
      </c>
      <c r="D665" s="257">
        <v>0.16254228000000001</v>
      </c>
      <c r="E665" s="261">
        <v>0.63845162222222218</v>
      </c>
      <c r="F665" s="117">
        <v>11.460292000000001</v>
      </c>
      <c r="G665" s="257">
        <v>6.3719638755739105E-2</v>
      </c>
      <c r="I665" s="347">
        <v>9.5573358999999997E-2</v>
      </c>
      <c r="J665" s="257"/>
      <c r="K665" s="257"/>
      <c r="L665" s="257"/>
      <c r="M665" s="257"/>
      <c r="N665" s="257"/>
      <c r="O665" s="257"/>
    </row>
    <row r="666" spans="1:15" s="25" customFormat="1" hidden="1" x14ac:dyDescent="0.25">
      <c r="B666" s="62" t="s">
        <v>5770</v>
      </c>
      <c r="C666" s="67" t="s">
        <v>2244</v>
      </c>
      <c r="D666" s="257">
        <v>1.9525423</v>
      </c>
      <c r="E666" s="261">
        <v>0.63845162222222218</v>
      </c>
      <c r="F666" s="117">
        <v>11.460292000000001</v>
      </c>
      <c r="G666" s="257">
        <v>6.3719638755739105E-2</v>
      </c>
      <c r="I666" s="347">
        <v>9.5573358999999997E-2</v>
      </c>
      <c r="J666" s="257"/>
      <c r="K666" s="257"/>
      <c r="L666" s="257"/>
      <c r="M666" s="257"/>
      <c r="N666" s="257"/>
      <c r="O666" s="257"/>
    </row>
    <row r="667" spans="1:15" s="25" customFormat="1" hidden="1" x14ac:dyDescent="0.25">
      <c r="B667" s="62" t="s">
        <v>5770</v>
      </c>
      <c r="C667" s="67" t="s">
        <v>2245</v>
      </c>
      <c r="D667" s="257">
        <v>9.1125422999999994</v>
      </c>
      <c r="E667" s="261">
        <v>0.63845162222222218</v>
      </c>
      <c r="F667" s="117">
        <v>11.460292000000001</v>
      </c>
      <c r="G667" s="257">
        <v>6.3719638755739105E-2</v>
      </c>
      <c r="I667" s="347">
        <v>9.5573358999999997E-2</v>
      </c>
      <c r="J667" s="257"/>
      <c r="K667" s="257"/>
      <c r="L667" s="257"/>
      <c r="M667" s="257"/>
      <c r="N667" s="257"/>
      <c r="O667" s="257"/>
    </row>
    <row r="668" spans="1:15" s="25" customFormat="1" hidden="1" x14ac:dyDescent="0.25">
      <c r="B668" s="62" t="s">
        <v>5770</v>
      </c>
      <c r="C668" s="67" t="s">
        <v>2246</v>
      </c>
      <c r="D668" s="257">
        <v>0.17414333000000001</v>
      </c>
      <c r="E668" s="261">
        <v>0.66865883703703699</v>
      </c>
      <c r="F668" s="117">
        <v>11.898876</v>
      </c>
      <c r="G668" s="257">
        <v>6.6615328140194302E-2</v>
      </c>
      <c r="I668" s="347">
        <v>9.8935772000000005E-2</v>
      </c>
      <c r="J668" s="257"/>
      <c r="K668" s="257"/>
      <c r="L668" s="257"/>
      <c r="M668" s="257"/>
      <c r="N668" s="257"/>
      <c r="O668" s="257"/>
    </row>
    <row r="669" spans="1:15" s="25" customFormat="1" hidden="1" x14ac:dyDescent="0.25">
      <c r="B669" s="62" t="s">
        <v>5770</v>
      </c>
      <c r="C669" s="67" t="s">
        <v>2247</v>
      </c>
      <c r="D669" s="257">
        <v>1.4341432999999999</v>
      </c>
      <c r="E669" s="261">
        <v>0.66865883703703699</v>
      </c>
      <c r="F669" s="117">
        <v>11.898876</v>
      </c>
      <c r="G669" s="257">
        <v>6.6615328140194302E-2</v>
      </c>
      <c r="I669" s="347">
        <v>9.8935772000000005E-2</v>
      </c>
      <c r="J669" s="257"/>
      <c r="K669" s="257"/>
      <c r="L669" s="257"/>
      <c r="M669" s="257"/>
      <c r="N669" s="257"/>
      <c r="O669" s="257"/>
    </row>
    <row r="670" spans="1:15" s="25" customFormat="1" hidden="1" x14ac:dyDescent="0.25">
      <c r="B670" s="62" t="s">
        <v>5770</v>
      </c>
      <c r="C670" s="67" t="s">
        <v>2248</v>
      </c>
      <c r="D670" s="257">
        <v>6.4641432999999999</v>
      </c>
      <c r="E670" s="261">
        <v>0.66865883703703699</v>
      </c>
      <c r="F670" s="117">
        <v>11.898876</v>
      </c>
      <c r="G670" s="257">
        <v>6.6615328140194302E-2</v>
      </c>
      <c r="I670" s="347">
        <v>9.8935772000000005E-2</v>
      </c>
      <c r="J670" s="257"/>
      <c r="K670" s="257"/>
      <c r="L670" s="257"/>
      <c r="M670" s="257"/>
      <c r="N670" s="257"/>
      <c r="O670" s="257"/>
    </row>
    <row r="671" spans="1:15" s="25" customFormat="1" hidden="1" x14ac:dyDescent="0.25">
      <c r="B671" s="62" t="s">
        <v>5770</v>
      </c>
      <c r="C671" s="67" t="s">
        <v>2249</v>
      </c>
      <c r="D671" s="257">
        <v>3.1806796999999998E-2</v>
      </c>
      <c r="E671" s="261">
        <v>0.3638129259259259</v>
      </c>
      <c r="F671" s="117">
        <v>7.1447963000000003</v>
      </c>
      <c r="G671" s="257">
        <v>3.1812445206018461E-2</v>
      </c>
      <c r="I671" s="347">
        <v>3.4257568000000002E-2</v>
      </c>
      <c r="J671" s="257"/>
      <c r="K671" s="257"/>
      <c r="L671" s="257"/>
      <c r="M671" s="257"/>
      <c r="N671" s="257"/>
      <c r="O671" s="257"/>
    </row>
    <row r="672" spans="1:15" s="25" customFormat="1" hidden="1" x14ac:dyDescent="0.25">
      <c r="B672" s="62" t="s">
        <v>5770</v>
      </c>
      <c r="C672" s="67" t="s">
        <v>2250</v>
      </c>
      <c r="D672" s="257">
        <v>3.1806796999999998E-2</v>
      </c>
      <c r="E672" s="261">
        <v>0.3638129259259259</v>
      </c>
      <c r="F672" s="117">
        <v>7.1447963000000003</v>
      </c>
      <c r="G672" s="257">
        <v>3.1812445206018461E-2</v>
      </c>
      <c r="I672" s="347">
        <v>3.4257568000000002E-2</v>
      </c>
      <c r="J672" s="257"/>
      <c r="K672" s="257"/>
      <c r="L672" s="257"/>
      <c r="M672" s="257"/>
      <c r="N672" s="257"/>
      <c r="O672" s="257"/>
    </row>
    <row r="673" spans="1:15" s="25" customFormat="1" hidden="1" x14ac:dyDescent="0.25">
      <c r="B673" s="62" t="s">
        <v>5770</v>
      </c>
      <c r="C673" s="67" t="s">
        <v>2251</v>
      </c>
      <c r="D673" s="257">
        <v>0.1772995</v>
      </c>
      <c r="E673" s="261">
        <v>0.67055214074074065</v>
      </c>
      <c r="F673" s="117">
        <v>11.957902000000001</v>
      </c>
      <c r="G673" s="257">
        <v>6.7333396235492199E-2</v>
      </c>
      <c r="I673" s="347">
        <v>0.10210295</v>
      </c>
      <c r="J673" s="257"/>
      <c r="K673" s="257"/>
      <c r="L673" s="257"/>
      <c r="M673" s="257"/>
      <c r="N673" s="257"/>
      <c r="O673" s="257"/>
    </row>
    <row r="674" spans="1:15" s="25" customFormat="1" hidden="1" x14ac:dyDescent="0.25">
      <c r="B674" s="62" t="s">
        <v>5770</v>
      </c>
      <c r="C674" s="67" t="s">
        <v>2252</v>
      </c>
      <c r="D674" s="257">
        <v>2.1472994999999999</v>
      </c>
      <c r="E674" s="261">
        <v>0.67055214074074065</v>
      </c>
      <c r="F674" s="117">
        <v>11.957902000000001</v>
      </c>
      <c r="G674" s="257">
        <v>6.7333396235492199E-2</v>
      </c>
      <c r="I674" s="347">
        <v>0.10210295</v>
      </c>
      <c r="J674" s="257"/>
      <c r="K674" s="257"/>
      <c r="L674" s="257"/>
      <c r="M674" s="257"/>
      <c r="N674" s="257"/>
      <c r="O674" s="257"/>
    </row>
    <row r="675" spans="1:15" s="25" customFormat="1" hidden="1" x14ac:dyDescent="0.25">
      <c r="B675" s="62" t="s">
        <v>5770</v>
      </c>
      <c r="C675" s="67" t="s">
        <v>2253</v>
      </c>
      <c r="D675" s="257">
        <v>10.007300000000001</v>
      </c>
      <c r="E675" s="261">
        <v>0.67055214074074065</v>
      </c>
      <c r="F675" s="117">
        <v>11.957902000000001</v>
      </c>
      <c r="G675" s="257">
        <v>6.7333396235492199E-2</v>
      </c>
      <c r="I675" s="347">
        <v>0.10210295</v>
      </c>
      <c r="J675" s="257"/>
      <c r="K675" s="257"/>
      <c r="L675" s="257"/>
      <c r="M675" s="257"/>
      <c r="N675" s="257"/>
      <c r="O675" s="257"/>
    </row>
    <row r="676" spans="1:15" s="25" customFormat="1" hidden="1" x14ac:dyDescent="0.25">
      <c r="B676" s="62" t="s">
        <v>5770</v>
      </c>
      <c r="C676" s="67" t="s">
        <v>2254</v>
      </c>
      <c r="D676" s="257">
        <v>0.13831578999999999</v>
      </c>
      <c r="E676" s="261">
        <v>0.58962559999999997</v>
      </c>
      <c r="F676" s="117">
        <v>10.680296</v>
      </c>
      <c r="G676" s="257">
        <v>5.7829728895027799E-2</v>
      </c>
      <c r="I676" s="347">
        <v>8.3474845000000006E-2</v>
      </c>
      <c r="J676" s="257"/>
      <c r="K676" s="257"/>
      <c r="L676" s="257"/>
      <c r="M676" s="257"/>
      <c r="N676" s="257"/>
      <c r="O676" s="257"/>
    </row>
    <row r="677" spans="1:15" s="25" customFormat="1" hidden="1" x14ac:dyDescent="0.25">
      <c r="B677" s="62" t="s">
        <v>5770</v>
      </c>
      <c r="C677" s="67" t="s">
        <v>2255</v>
      </c>
      <c r="D677" s="257">
        <v>1.2083158000000001</v>
      </c>
      <c r="E677" s="261">
        <v>0.58962559999999997</v>
      </c>
      <c r="F677" s="117">
        <v>10.680296</v>
      </c>
      <c r="G677" s="257">
        <v>5.7829728895027799E-2</v>
      </c>
      <c r="I677" s="347">
        <v>8.3474845000000006E-2</v>
      </c>
      <c r="J677" s="257"/>
      <c r="K677" s="257"/>
      <c r="L677" s="257"/>
      <c r="M677" s="257"/>
      <c r="N677" s="257"/>
      <c r="O677" s="257"/>
    </row>
    <row r="678" spans="1:15" s="25" customFormat="1" hidden="1" x14ac:dyDescent="0.25">
      <c r="B678" s="62" t="s">
        <v>5770</v>
      </c>
      <c r="C678" s="67" t="s">
        <v>2256</v>
      </c>
      <c r="D678" s="257">
        <v>5.5083158000000001</v>
      </c>
      <c r="E678" s="261">
        <v>0.58962559999999997</v>
      </c>
      <c r="F678" s="117">
        <v>10.680296</v>
      </c>
      <c r="G678" s="257">
        <v>5.7829728895027799E-2</v>
      </c>
      <c r="I678" s="347">
        <v>8.3474845000000006E-2</v>
      </c>
      <c r="J678" s="257"/>
      <c r="K678" s="257"/>
      <c r="L678" s="257"/>
      <c r="M678" s="257"/>
      <c r="N678" s="257"/>
      <c r="O678" s="257"/>
    </row>
    <row r="679" spans="1:15" s="25" customFormat="1" hidden="1" x14ac:dyDescent="0.25">
      <c r="B679" s="62" t="s">
        <v>5770</v>
      </c>
      <c r="C679" s="67" t="s">
        <v>2257</v>
      </c>
      <c r="D679" s="257">
        <v>3.1806796999999998E-2</v>
      </c>
      <c r="E679" s="261">
        <v>0.3638129259259259</v>
      </c>
      <c r="F679" s="117">
        <v>7.1447963000000003</v>
      </c>
      <c r="G679" s="257">
        <v>3.1812445206018461E-2</v>
      </c>
      <c r="I679" s="347">
        <v>3.4257568000000002E-2</v>
      </c>
      <c r="J679" s="257"/>
      <c r="K679" s="257"/>
      <c r="L679" s="257"/>
      <c r="M679" s="257"/>
      <c r="N679" s="257"/>
      <c r="O679" s="257"/>
    </row>
    <row r="680" spans="1:15" s="25" customFormat="1" hidden="1" x14ac:dyDescent="0.25">
      <c r="B680" s="62" t="s">
        <v>5770</v>
      </c>
      <c r="C680" s="67" t="s">
        <v>2258</v>
      </c>
      <c r="D680" s="257">
        <v>3.1806796999999998E-2</v>
      </c>
      <c r="E680" s="261">
        <v>0.3638129259259259</v>
      </c>
      <c r="F680" s="117">
        <v>7.1447963000000003</v>
      </c>
      <c r="G680" s="257">
        <v>3.1812445206018461E-2</v>
      </c>
      <c r="I680" s="347">
        <v>3.4257568000000002E-2</v>
      </c>
      <c r="J680" s="257"/>
      <c r="K680" s="257"/>
      <c r="L680" s="257"/>
      <c r="M680" s="257"/>
      <c r="N680" s="257"/>
      <c r="O680" s="257"/>
    </row>
    <row r="681" spans="1:15" s="25" customFormat="1" x14ac:dyDescent="0.25">
      <c r="A681" s="136">
        <v>1</v>
      </c>
      <c r="B681" s="62" t="s">
        <v>5770</v>
      </c>
      <c r="C681" s="67" t="s">
        <v>2259</v>
      </c>
      <c r="D681" s="257">
        <v>3.1806796999999998E-2</v>
      </c>
      <c r="E681" s="261">
        <v>0.3638129259259259</v>
      </c>
      <c r="F681" s="117">
        <v>7.1447963000000003</v>
      </c>
      <c r="G681" s="257">
        <v>3.1812445206018461E-2</v>
      </c>
      <c r="I681" s="347">
        <v>3.4257568000000002E-2</v>
      </c>
      <c r="J681" s="257"/>
      <c r="K681" s="257"/>
      <c r="L681" s="257"/>
      <c r="M681" s="257"/>
      <c r="N681" s="257"/>
      <c r="O681" s="257"/>
    </row>
    <row r="682" spans="1:15" s="25" customFormat="1" hidden="1" x14ac:dyDescent="0.25">
      <c r="B682" s="62" t="s">
        <v>5770</v>
      </c>
      <c r="C682" s="67" t="s">
        <v>2260</v>
      </c>
      <c r="D682" s="257">
        <v>0.25377105999999999</v>
      </c>
      <c r="E682" s="261">
        <v>0.82628644444444443</v>
      </c>
      <c r="F682" s="117">
        <v>14.435364</v>
      </c>
      <c r="G682" s="257">
        <v>8.5942837209750295E-2</v>
      </c>
      <c r="I682" s="347">
        <v>0.13971753000000001</v>
      </c>
      <c r="J682" s="257"/>
      <c r="K682" s="257"/>
      <c r="L682" s="257"/>
      <c r="M682" s="257"/>
      <c r="N682" s="257"/>
      <c r="O682" s="257"/>
    </row>
    <row r="683" spans="1:15" s="25" customFormat="1" hidden="1" x14ac:dyDescent="0.25">
      <c r="B683" s="62" t="s">
        <v>5770</v>
      </c>
      <c r="C683" s="67" t="s">
        <v>2261</v>
      </c>
      <c r="D683" s="257">
        <v>0.19690406999999999</v>
      </c>
      <c r="E683" s="261">
        <v>0.71460659999999998</v>
      </c>
      <c r="F683" s="117">
        <v>12.734857999999999</v>
      </c>
      <c r="G683" s="257">
        <v>7.2517313166903408E-2</v>
      </c>
      <c r="I683" s="347">
        <v>0.11272172</v>
      </c>
      <c r="J683" s="259"/>
      <c r="K683" s="259"/>
      <c r="L683" s="259"/>
      <c r="M683" s="259"/>
      <c r="N683" s="259"/>
      <c r="O683" s="259"/>
    </row>
    <row r="684" spans="1:15" s="25" customFormat="1" hidden="1" x14ac:dyDescent="0.25">
      <c r="B684" s="62" t="s">
        <v>5770</v>
      </c>
      <c r="C684" s="67" t="s">
        <v>2262</v>
      </c>
      <c r="D684" s="257">
        <v>2.4969041000000001</v>
      </c>
      <c r="E684" s="261">
        <v>0.71460659999999998</v>
      </c>
      <c r="F684" s="117">
        <v>12.734857999999999</v>
      </c>
      <c r="G684" s="257">
        <v>7.2517313166903408E-2</v>
      </c>
      <c r="I684" s="347">
        <v>0.11272172</v>
      </c>
      <c r="J684" s="257"/>
      <c r="K684" s="257"/>
      <c r="L684" s="257"/>
      <c r="M684" s="257"/>
      <c r="N684" s="257"/>
      <c r="O684" s="257"/>
    </row>
    <row r="685" spans="1:15" s="25" customFormat="1" hidden="1" x14ac:dyDescent="0.25">
      <c r="B685" s="62" t="s">
        <v>5770</v>
      </c>
      <c r="C685" s="67" t="s">
        <v>2263</v>
      </c>
      <c r="D685" s="257">
        <v>11.706904</v>
      </c>
      <c r="E685" s="261">
        <v>0.71460659999999998</v>
      </c>
      <c r="F685" s="117">
        <v>12.734857999999999</v>
      </c>
      <c r="G685" s="257">
        <v>7.2517313166903408E-2</v>
      </c>
      <c r="I685" s="347">
        <v>0.11272172</v>
      </c>
      <c r="J685" s="257"/>
      <c r="K685" s="257"/>
      <c r="L685" s="257"/>
      <c r="M685" s="257"/>
      <c r="N685" s="257"/>
      <c r="O685" s="257"/>
    </row>
    <row r="686" spans="1:15" s="25" customFormat="1" x14ac:dyDescent="0.25">
      <c r="A686" s="136">
        <v>1</v>
      </c>
      <c r="B686" s="62" t="s">
        <v>5770</v>
      </c>
      <c r="C686" s="67" t="s">
        <v>2264</v>
      </c>
      <c r="D686" s="257">
        <v>1.3791291000000001E-2</v>
      </c>
      <c r="E686" s="261">
        <v>0.31607983703703701</v>
      </c>
      <c r="F686" s="117">
        <v>6.4558581999999998</v>
      </c>
      <c r="G686" s="257">
        <v>2.7306585848151991E-2</v>
      </c>
      <c r="I686" s="347">
        <v>2.9329338E-2</v>
      </c>
      <c r="J686" s="257"/>
      <c r="K686" s="257"/>
      <c r="L686" s="257"/>
      <c r="M686" s="257"/>
      <c r="N686" s="257"/>
      <c r="O686" s="257"/>
    </row>
    <row r="687" spans="1:15" s="25" customFormat="1" hidden="1" x14ac:dyDescent="0.25">
      <c r="A687" s="57" t="s">
        <v>42</v>
      </c>
      <c r="B687" s="57"/>
      <c r="C687" s="74"/>
      <c r="D687" s="259"/>
      <c r="E687" s="256"/>
      <c r="F687" s="97"/>
      <c r="G687" s="259"/>
      <c r="I687" s="327" t="s">
        <v>7065</v>
      </c>
      <c r="J687" s="257"/>
      <c r="K687" s="257"/>
      <c r="L687" s="257"/>
      <c r="M687" s="257"/>
      <c r="N687" s="257"/>
      <c r="O687" s="257"/>
    </row>
    <row r="688" spans="1:15" s="25" customFormat="1" hidden="1" x14ac:dyDescent="0.25">
      <c r="B688" s="62" t="s">
        <v>5770</v>
      </c>
      <c r="C688" s="67" t="s">
        <v>2265</v>
      </c>
      <c r="D688" s="257">
        <v>8.8010237000000005E-2</v>
      </c>
      <c r="E688" s="261">
        <v>0.47624234814814809</v>
      </c>
      <c r="F688" s="117">
        <v>8.9462867999999993</v>
      </c>
      <c r="G688" s="257">
        <v>4.5467247127906896E-2</v>
      </c>
      <c r="I688" s="347">
        <v>6.2625254000000005E-2</v>
      </c>
      <c r="J688" s="257"/>
      <c r="K688" s="257"/>
      <c r="L688" s="257"/>
      <c r="M688" s="257"/>
      <c r="N688" s="257"/>
      <c r="O688" s="257"/>
    </row>
    <row r="689" spans="2:15" s="25" customFormat="1" hidden="1" x14ac:dyDescent="0.25">
      <c r="B689" s="62" t="s">
        <v>5770</v>
      </c>
      <c r="C689" s="67" t="s">
        <v>2266</v>
      </c>
      <c r="D689" s="257">
        <v>0.65801023999999997</v>
      </c>
      <c r="E689" s="261">
        <v>0.47624234814814809</v>
      </c>
      <c r="F689" s="117">
        <v>8.9462867999999993</v>
      </c>
      <c r="G689" s="257">
        <v>4.5467247127906896E-2</v>
      </c>
      <c r="I689" s="347">
        <v>6.2625254000000005E-2</v>
      </c>
      <c r="J689" s="257"/>
      <c r="K689" s="257"/>
      <c r="L689" s="257"/>
      <c r="M689" s="257"/>
      <c r="N689" s="257"/>
      <c r="O689" s="257"/>
    </row>
    <row r="690" spans="2:15" s="25" customFormat="1" hidden="1" x14ac:dyDescent="0.25">
      <c r="B690" s="62" t="s">
        <v>5770</v>
      </c>
      <c r="C690" s="67" t="s">
        <v>1021</v>
      </c>
      <c r="D690" s="257">
        <v>2.9480102000000001</v>
      </c>
      <c r="E690" s="261">
        <v>0.47624234814814809</v>
      </c>
      <c r="F690" s="117">
        <v>8.9462867999999993</v>
      </c>
      <c r="G690" s="257">
        <v>4.5467247127906896E-2</v>
      </c>
      <c r="I690" s="347">
        <v>6.2625254000000005E-2</v>
      </c>
      <c r="J690" s="257"/>
      <c r="K690" s="257"/>
      <c r="L690" s="257"/>
      <c r="M690" s="257"/>
      <c r="N690" s="257"/>
      <c r="O690" s="257"/>
    </row>
    <row r="691" spans="2:15" s="25" customFormat="1" hidden="1" x14ac:dyDescent="0.25">
      <c r="B691" s="62" t="s">
        <v>5770</v>
      </c>
      <c r="C691" s="67" t="s">
        <v>1022</v>
      </c>
      <c r="D691" s="257">
        <v>0.18188800999999999</v>
      </c>
      <c r="E691" s="261">
        <v>0.67061757037037029</v>
      </c>
      <c r="F691" s="117">
        <v>12.0181</v>
      </c>
      <c r="G691" s="257">
        <v>6.8347714170223797E-2</v>
      </c>
      <c r="I691" s="347">
        <v>0.10766439999999999</v>
      </c>
      <c r="J691" s="257"/>
      <c r="K691" s="257"/>
      <c r="L691" s="257"/>
      <c r="M691" s="257"/>
      <c r="N691" s="257"/>
      <c r="O691" s="257"/>
    </row>
    <row r="692" spans="2:15" s="25" customFormat="1" hidden="1" x14ac:dyDescent="0.25">
      <c r="B692" s="62" t="s">
        <v>5770</v>
      </c>
      <c r="C692" s="67" t="s">
        <v>1023</v>
      </c>
      <c r="D692" s="257">
        <v>1.091888</v>
      </c>
      <c r="E692" s="261">
        <v>0.67061757037037029</v>
      </c>
      <c r="F692" s="117">
        <v>12.0181</v>
      </c>
      <c r="G692" s="257">
        <v>6.8347714170223797E-2</v>
      </c>
      <c r="I692" s="347">
        <v>0.10766439999999999</v>
      </c>
      <c r="J692" s="257"/>
      <c r="K692" s="257"/>
      <c r="L692" s="257"/>
      <c r="M692" s="257"/>
      <c r="N692" s="257"/>
      <c r="O692" s="257"/>
    </row>
    <row r="693" spans="2:15" s="25" customFormat="1" hidden="1" x14ac:dyDescent="0.25">
      <c r="B693" s="62" t="s">
        <v>5770</v>
      </c>
      <c r="C693" s="67" t="s">
        <v>1024</v>
      </c>
      <c r="D693" s="257">
        <v>4.7418880000000003</v>
      </c>
      <c r="E693" s="261">
        <v>0.67061757037037029</v>
      </c>
      <c r="F693" s="117">
        <v>12.0181</v>
      </c>
      <c r="G693" s="257">
        <v>6.8347714170223797E-2</v>
      </c>
      <c r="I693" s="347">
        <v>0.10766439999999999</v>
      </c>
      <c r="J693" s="257"/>
      <c r="K693" s="257"/>
      <c r="L693" s="257"/>
      <c r="M693" s="257"/>
      <c r="N693" s="257"/>
      <c r="O693" s="257"/>
    </row>
    <row r="694" spans="2:15" s="25" customFormat="1" hidden="1" x14ac:dyDescent="0.25">
      <c r="B694" s="62" t="s">
        <v>5770</v>
      </c>
      <c r="C694" s="67" t="s">
        <v>1025</v>
      </c>
      <c r="D694" s="257">
        <v>0.11963453</v>
      </c>
      <c r="E694" s="261">
        <v>0.54489612592592584</v>
      </c>
      <c r="F694" s="117">
        <v>10.011348</v>
      </c>
      <c r="G694" s="257">
        <v>5.3209921066079496E-2</v>
      </c>
      <c r="I694" s="347">
        <v>7.6666676000000003E-2</v>
      </c>
      <c r="J694" s="257"/>
      <c r="K694" s="257"/>
      <c r="L694" s="257"/>
      <c r="M694" s="257"/>
      <c r="N694" s="257"/>
      <c r="O694" s="257"/>
    </row>
    <row r="695" spans="2:15" s="25" customFormat="1" hidden="1" x14ac:dyDescent="0.25">
      <c r="B695" s="62" t="s">
        <v>5770</v>
      </c>
      <c r="C695" s="67" t="s">
        <v>1026</v>
      </c>
      <c r="D695" s="257">
        <v>1.3596345000000001</v>
      </c>
      <c r="E695" s="261">
        <v>0.54489612592592584</v>
      </c>
      <c r="F695" s="117">
        <v>10.011348</v>
      </c>
      <c r="G695" s="257">
        <v>5.3209921066079496E-2</v>
      </c>
      <c r="I695" s="347">
        <v>7.6666676000000003E-2</v>
      </c>
      <c r="J695" s="257"/>
      <c r="K695" s="257"/>
      <c r="L695" s="257"/>
      <c r="M695" s="257"/>
      <c r="N695" s="257"/>
      <c r="O695" s="257"/>
    </row>
    <row r="696" spans="2:15" s="25" customFormat="1" hidden="1" x14ac:dyDescent="0.25">
      <c r="B696" s="62" t="s">
        <v>5770</v>
      </c>
      <c r="C696" s="67" t="s">
        <v>1027</v>
      </c>
      <c r="D696" s="257">
        <v>6.3196345000000003</v>
      </c>
      <c r="E696" s="261">
        <v>0.54489612592592584</v>
      </c>
      <c r="F696" s="117">
        <v>10.011348</v>
      </c>
      <c r="G696" s="257">
        <v>5.3209921066079496E-2</v>
      </c>
      <c r="I696" s="347">
        <v>7.6666676000000003E-2</v>
      </c>
      <c r="J696" s="257"/>
      <c r="K696" s="257"/>
      <c r="L696" s="257"/>
      <c r="M696" s="257"/>
      <c r="N696" s="257"/>
      <c r="O696" s="257"/>
    </row>
    <row r="697" spans="2:15" s="25" customFormat="1" hidden="1" x14ac:dyDescent="0.25">
      <c r="B697" s="62" t="s">
        <v>5770</v>
      </c>
      <c r="C697" s="67" t="s">
        <v>1028</v>
      </c>
      <c r="D697" s="257">
        <v>0.17364787000000001</v>
      </c>
      <c r="E697" s="261">
        <v>0.66158518518518517</v>
      </c>
      <c r="F697" s="117">
        <v>11.825011</v>
      </c>
      <c r="G697" s="257">
        <v>6.6427895678197707E-2</v>
      </c>
      <c r="I697" s="347">
        <v>0.10085181</v>
      </c>
      <c r="J697" s="257"/>
      <c r="K697" s="257"/>
      <c r="L697" s="257"/>
      <c r="M697" s="257"/>
      <c r="N697" s="257"/>
      <c r="O697" s="257"/>
    </row>
    <row r="698" spans="2:15" s="25" customFormat="1" hidden="1" x14ac:dyDescent="0.25">
      <c r="B698" s="62" t="s">
        <v>5770</v>
      </c>
      <c r="C698" s="67" t="s">
        <v>1029</v>
      </c>
      <c r="D698" s="257">
        <v>1.7036479</v>
      </c>
      <c r="E698" s="261">
        <v>0.66158518518518517</v>
      </c>
      <c r="F698" s="117">
        <v>11.825011</v>
      </c>
      <c r="G698" s="257">
        <v>6.6427895678197707E-2</v>
      </c>
      <c r="I698" s="347">
        <v>0.10085181</v>
      </c>
      <c r="J698" s="257"/>
      <c r="K698" s="257"/>
      <c r="L698" s="257"/>
      <c r="M698" s="257"/>
      <c r="N698" s="257"/>
      <c r="O698" s="257"/>
    </row>
    <row r="699" spans="2:15" s="25" customFormat="1" hidden="1" x14ac:dyDescent="0.25">
      <c r="B699" s="62" t="s">
        <v>5770</v>
      </c>
      <c r="C699" s="67" t="s">
        <v>1030</v>
      </c>
      <c r="D699" s="257">
        <v>7.8436478999999997</v>
      </c>
      <c r="E699" s="261">
        <v>0.66158518518518517</v>
      </c>
      <c r="F699" s="117">
        <v>11.825011</v>
      </c>
      <c r="G699" s="257">
        <v>6.6427895678197707E-2</v>
      </c>
      <c r="I699" s="347">
        <v>0.10085181</v>
      </c>
      <c r="J699" s="257"/>
      <c r="K699" s="257"/>
      <c r="L699" s="257"/>
      <c r="M699" s="257"/>
      <c r="N699" s="257"/>
      <c r="O699" s="257"/>
    </row>
    <row r="700" spans="2:15" s="25" customFormat="1" hidden="1" x14ac:dyDescent="0.25">
      <c r="B700" s="62" t="s">
        <v>5770</v>
      </c>
      <c r="C700" s="67" t="s">
        <v>1031</v>
      </c>
      <c r="D700" s="257">
        <v>0.37317486</v>
      </c>
      <c r="E700" s="261">
        <v>1.0757117037037036</v>
      </c>
      <c r="F700" s="117">
        <v>18.363378000000001</v>
      </c>
      <c r="G700" s="257">
        <v>0.11506889699266731</v>
      </c>
      <c r="I700" s="347">
        <v>0.19622038</v>
      </c>
      <c r="J700" s="257"/>
      <c r="K700" s="257"/>
      <c r="L700" s="257"/>
      <c r="M700" s="257"/>
      <c r="N700" s="257"/>
      <c r="O700" s="257"/>
    </row>
    <row r="701" spans="2:15" s="25" customFormat="1" hidden="1" x14ac:dyDescent="0.25">
      <c r="B701" s="62" t="s">
        <v>5770</v>
      </c>
      <c r="C701" s="67" t="s">
        <v>1032</v>
      </c>
      <c r="D701" s="257">
        <v>8.9876294999999995E-2</v>
      </c>
      <c r="E701" s="261">
        <v>0.48044768148148148</v>
      </c>
      <c r="F701" s="117">
        <v>9.0106037000000008</v>
      </c>
      <c r="G701" s="257">
        <v>4.5925820367176996E-2</v>
      </c>
      <c r="I701" s="347">
        <v>6.3398859000000002E-2</v>
      </c>
      <c r="J701" s="257"/>
      <c r="K701" s="257"/>
      <c r="L701" s="257"/>
      <c r="M701" s="257"/>
      <c r="N701" s="257"/>
      <c r="O701" s="257"/>
    </row>
    <row r="702" spans="2:15" s="25" customFormat="1" hidden="1" x14ac:dyDescent="0.25">
      <c r="B702" s="62" t="s">
        <v>5770</v>
      </c>
      <c r="C702" s="67" t="s">
        <v>1033</v>
      </c>
      <c r="D702" s="257">
        <v>0.65987629999999997</v>
      </c>
      <c r="E702" s="261">
        <v>0.48044768148148148</v>
      </c>
      <c r="F702" s="117">
        <v>9.0106037000000008</v>
      </c>
      <c r="G702" s="257">
        <v>4.5925820367176996E-2</v>
      </c>
      <c r="I702" s="347">
        <v>6.3398859000000002E-2</v>
      </c>
      <c r="J702" s="257"/>
      <c r="K702" s="257"/>
      <c r="L702" s="257"/>
      <c r="M702" s="257"/>
      <c r="N702" s="257"/>
      <c r="O702" s="257"/>
    </row>
    <row r="703" spans="2:15" s="25" customFormat="1" hidden="1" x14ac:dyDescent="0.25">
      <c r="B703" s="62" t="s">
        <v>5770</v>
      </c>
      <c r="C703" s="67" t="s">
        <v>1034</v>
      </c>
      <c r="D703" s="257">
        <v>2.9498763000000001</v>
      </c>
      <c r="E703" s="261">
        <v>0.48044768148148148</v>
      </c>
      <c r="F703" s="117">
        <v>9.0106037000000008</v>
      </c>
      <c r="G703" s="257">
        <v>4.5925820367176996E-2</v>
      </c>
      <c r="I703" s="347">
        <v>6.3398859000000002E-2</v>
      </c>
      <c r="J703" s="257"/>
      <c r="K703" s="257"/>
      <c r="L703" s="257"/>
      <c r="M703" s="257"/>
      <c r="N703" s="257"/>
      <c r="O703" s="257"/>
    </row>
    <row r="704" spans="2:15" s="25" customFormat="1" hidden="1" x14ac:dyDescent="0.25">
      <c r="B704" s="62" t="s">
        <v>5770</v>
      </c>
      <c r="C704" s="67" t="s">
        <v>1035</v>
      </c>
      <c r="D704" s="257">
        <v>3.1806796999999998E-2</v>
      </c>
      <c r="E704" s="261">
        <v>0.3638129259259259</v>
      </c>
      <c r="F704" s="117">
        <v>7.1447963000000003</v>
      </c>
      <c r="G704" s="257">
        <v>3.1812445206018461E-2</v>
      </c>
      <c r="I704" s="347">
        <v>3.4257568000000002E-2</v>
      </c>
      <c r="J704" s="257"/>
      <c r="K704" s="257"/>
      <c r="L704" s="257"/>
      <c r="M704" s="257"/>
      <c r="N704" s="257"/>
      <c r="O704" s="257"/>
    </row>
    <row r="705" spans="2:15" s="25" customFormat="1" hidden="1" x14ac:dyDescent="0.25">
      <c r="B705" s="62" t="s">
        <v>5770</v>
      </c>
      <c r="C705" s="67" t="s">
        <v>1036</v>
      </c>
      <c r="D705" s="257">
        <v>6.8051054E-2</v>
      </c>
      <c r="E705" s="261">
        <v>0.43520925185185183</v>
      </c>
      <c r="F705" s="117">
        <v>8.2959841999999995</v>
      </c>
      <c r="G705" s="257">
        <v>4.0605899516237796E-2</v>
      </c>
      <c r="I705" s="347">
        <v>5.294534E-2</v>
      </c>
      <c r="J705" s="257"/>
      <c r="K705" s="257"/>
      <c r="L705" s="257"/>
      <c r="M705" s="257"/>
      <c r="N705" s="257"/>
      <c r="O705" s="257"/>
    </row>
    <row r="706" spans="2:15" s="25" customFormat="1" hidden="1" x14ac:dyDescent="0.25">
      <c r="B706" s="62" t="s">
        <v>5770</v>
      </c>
      <c r="C706" s="67" t="s">
        <v>1037</v>
      </c>
      <c r="D706" s="257">
        <v>0.55805104999999999</v>
      </c>
      <c r="E706" s="261">
        <v>0.43520925185185183</v>
      </c>
      <c r="F706" s="117">
        <v>8.2959841999999995</v>
      </c>
      <c r="G706" s="257">
        <v>4.0605899516237796E-2</v>
      </c>
      <c r="I706" s="347">
        <v>5.294534E-2</v>
      </c>
      <c r="J706" s="257"/>
      <c r="K706" s="257"/>
      <c r="L706" s="257"/>
      <c r="M706" s="257"/>
      <c r="N706" s="257"/>
      <c r="O706" s="257"/>
    </row>
    <row r="707" spans="2:15" s="25" customFormat="1" hidden="1" x14ac:dyDescent="0.25">
      <c r="B707" s="62" t="s">
        <v>5770</v>
      </c>
      <c r="C707" s="67" t="s">
        <v>1038</v>
      </c>
      <c r="D707" s="257">
        <v>2.4980511000000001</v>
      </c>
      <c r="E707" s="261">
        <v>0.43520925185185183</v>
      </c>
      <c r="F707" s="117">
        <v>8.2959841999999995</v>
      </c>
      <c r="G707" s="257">
        <v>4.0605899516237796E-2</v>
      </c>
      <c r="I707" s="347">
        <v>5.294534E-2</v>
      </c>
      <c r="J707" s="257"/>
      <c r="K707" s="257"/>
      <c r="L707" s="257"/>
      <c r="M707" s="257"/>
      <c r="N707" s="257"/>
      <c r="O707" s="257"/>
    </row>
    <row r="708" spans="2:15" s="25" customFormat="1" hidden="1" x14ac:dyDescent="0.25">
      <c r="B708" s="62" t="s">
        <v>5770</v>
      </c>
      <c r="C708" s="67" t="s">
        <v>1039</v>
      </c>
      <c r="D708" s="257">
        <v>9.7705317E-2</v>
      </c>
      <c r="E708" s="261">
        <v>0.49593915555555551</v>
      </c>
      <c r="F708" s="117">
        <v>9.2599297000000007</v>
      </c>
      <c r="G708" s="257">
        <v>4.7826035717067603E-2</v>
      </c>
      <c r="I708" s="347">
        <v>6.7410857000000005E-2</v>
      </c>
      <c r="J708" s="257"/>
      <c r="K708" s="257"/>
      <c r="L708" s="257"/>
      <c r="M708" s="257"/>
      <c r="N708" s="257"/>
      <c r="O708" s="257"/>
    </row>
    <row r="709" spans="2:15" s="25" customFormat="1" hidden="1" x14ac:dyDescent="0.25">
      <c r="B709" s="62" t="s">
        <v>5770</v>
      </c>
      <c r="C709" s="67" t="s">
        <v>1040</v>
      </c>
      <c r="D709" s="257">
        <v>1.0477053000000001</v>
      </c>
      <c r="E709" s="261">
        <v>0.49593915555555551</v>
      </c>
      <c r="F709" s="117">
        <v>9.2599297000000007</v>
      </c>
      <c r="G709" s="257">
        <v>4.7826035717067603E-2</v>
      </c>
      <c r="I709" s="347">
        <v>6.7410857000000005E-2</v>
      </c>
      <c r="J709" s="257"/>
      <c r="K709" s="257"/>
      <c r="L709" s="257"/>
      <c r="M709" s="257"/>
      <c r="N709" s="257"/>
      <c r="O709" s="257"/>
    </row>
    <row r="710" spans="2:15" s="25" customFormat="1" hidden="1" x14ac:dyDescent="0.25">
      <c r="B710" s="62" t="s">
        <v>5770</v>
      </c>
      <c r="C710" s="67" t="s">
        <v>1041</v>
      </c>
      <c r="D710" s="257">
        <v>4.8377052999999997</v>
      </c>
      <c r="E710" s="261">
        <v>0.49593915555555551</v>
      </c>
      <c r="F710" s="117">
        <v>9.2599297000000007</v>
      </c>
      <c r="G710" s="257">
        <v>4.7826035717067603E-2</v>
      </c>
      <c r="I710" s="347">
        <v>6.7410857000000005E-2</v>
      </c>
      <c r="J710" s="257"/>
      <c r="K710" s="257"/>
      <c r="L710" s="257"/>
      <c r="M710" s="257"/>
      <c r="N710" s="257"/>
      <c r="O710" s="257"/>
    </row>
    <row r="711" spans="2:15" s="25" customFormat="1" hidden="1" x14ac:dyDescent="0.25">
      <c r="B711" s="62" t="s">
        <v>5770</v>
      </c>
      <c r="C711" s="67" t="s">
        <v>1042</v>
      </c>
      <c r="D711" s="257">
        <v>0.15338334000000001</v>
      </c>
      <c r="E711" s="261">
        <v>0.6186699703703703</v>
      </c>
      <c r="F711" s="117">
        <v>11.152801</v>
      </c>
      <c r="G711" s="257">
        <v>6.1478347638430408E-2</v>
      </c>
      <c r="I711" s="347">
        <v>9.1470516000000002E-2</v>
      </c>
      <c r="J711" s="257"/>
      <c r="K711" s="257"/>
      <c r="L711" s="257"/>
      <c r="M711" s="257"/>
      <c r="N711" s="257"/>
      <c r="O711" s="257"/>
    </row>
    <row r="712" spans="2:15" s="25" customFormat="1" hidden="1" x14ac:dyDescent="0.25">
      <c r="B712" s="62" t="s">
        <v>5770</v>
      </c>
      <c r="C712" s="67" t="s">
        <v>1043</v>
      </c>
      <c r="D712" s="257">
        <v>1.8333832999999999</v>
      </c>
      <c r="E712" s="261">
        <v>0.6186699703703703</v>
      </c>
      <c r="F712" s="117">
        <v>11.152801</v>
      </c>
      <c r="G712" s="257">
        <v>6.1478347638430408E-2</v>
      </c>
      <c r="I712" s="347">
        <v>9.1470516000000002E-2</v>
      </c>
      <c r="J712" s="257"/>
      <c r="K712" s="257"/>
      <c r="L712" s="257"/>
      <c r="M712" s="257"/>
      <c r="N712" s="257"/>
      <c r="O712" s="257"/>
    </row>
    <row r="713" spans="2:15" s="25" customFormat="1" hidden="1" x14ac:dyDescent="0.25">
      <c r="B713" s="62" t="s">
        <v>5770</v>
      </c>
      <c r="C713" s="67" t="s">
        <v>1044</v>
      </c>
      <c r="D713" s="257">
        <v>8.5433833000000003</v>
      </c>
      <c r="E713" s="261">
        <v>0.6186699703703703</v>
      </c>
      <c r="F713" s="117">
        <v>11.152801</v>
      </c>
      <c r="G713" s="257">
        <v>6.1478347638430408E-2</v>
      </c>
      <c r="I713" s="347">
        <v>9.1470516000000002E-2</v>
      </c>
      <c r="J713" s="257"/>
      <c r="K713" s="257"/>
      <c r="L713" s="257"/>
      <c r="M713" s="257"/>
      <c r="N713" s="257"/>
      <c r="O713" s="257"/>
    </row>
    <row r="714" spans="2:15" s="25" customFormat="1" hidden="1" x14ac:dyDescent="0.25">
      <c r="B714" s="62" t="s">
        <v>5770</v>
      </c>
      <c r="C714" s="67" t="s">
        <v>1045</v>
      </c>
      <c r="D714" s="257">
        <v>0.11923457</v>
      </c>
      <c r="E714" s="261">
        <v>0.5457924666666667</v>
      </c>
      <c r="F714" s="117">
        <v>10.014699999999999</v>
      </c>
      <c r="G714" s="257">
        <v>5.3131452027786498E-2</v>
      </c>
      <c r="I714" s="347">
        <v>7.5860667000000007E-2</v>
      </c>
      <c r="J714" s="257"/>
      <c r="K714" s="257"/>
      <c r="L714" s="257"/>
      <c r="M714" s="257"/>
      <c r="N714" s="257"/>
      <c r="O714" s="257"/>
    </row>
    <row r="715" spans="2:15" s="25" customFormat="1" hidden="1" x14ac:dyDescent="0.25">
      <c r="B715" s="62" t="s">
        <v>5770</v>
      </c>
      <c r="C715" s="67" t="s">
        <v>1046</v>
      </c>
      <c r="D715" s="257">
        <v>1.0992346</v>
      </c>
      <c r="E715" s="261">
        <v>0.5457924666666667</v>
      </c>
      <c r="F715" s="117">
        <v>10.014699999999999</v>
      </c>
      <c r="G715" s="257">
        <v>5.3131452027786498E-2</v>
      </c>
      <c r="I715" s="347">
        <v>7.5860667000000007E-2</v>
      </c>
      <c r="J715" s="257"/>
      <c r="K715" s="257"/>
      <c r="L715" s="257"/>
      <c r="M715" s="257"/>
      <c r="N715" s="257"/>
      <c r="O715" s="257"/>
    </row>
    <row r="716" spans="2:15" s="25" customFormat="1" hidden="1" x14ac:dyDescent="0.25">
      <c r="B716" s="62" t="s">
        <v>5770</v>
      </c>
      <c r="C716" s="67" t="s">
        <v>1047</v>
      </c>
      <c r="D716" s="257">
        <v>4.9992346000000003</v>
      </c>
      <c r="E716" s="261">
        <v>0.5457924666666667</v>
      </c>
      <c r="F716" s="117">
        <v>10.014699999999999</v>
      </c>
      <c r="G716" s="257">
        <v>5.3131452027786498E-2</v>
      </c>
      <c r="I716" s="347">
        <v>7.5860667000000007E-2</v>
      </c>
      <c r="J716" s="257"/>
      <c r="K716" s="257"/>
      <c r="L716" s="257"/>
      <c r="M716" s="257"/>
      <c r="N716" s="257"/>
      <c r="O716" s="257"/>
    </row>
    <row r="717" spans="2:15" s="25" customFormat="1" hidden="1" x14ac:dyDescent="0.25">
      <c r="B717" s="62" t="s">
        <v>5770</v>
      </c>
      <c r="C717" s="67" t="s">
        <v>2292</v>
      </c>
      <c r="D717" s="257">
        <v>0.31962618999999998</v>
      </c>
      <c r="E717" s="261">
        <v>0.98264133333333326</v>
      </c>
      <c r="F717" s="117">
        <v>16.780904</v>
      </c>
      <c r="G717" s="257">
        <v>0.10221396171162089</v>
      </c>
      <c r="I717" s="347">
        <v>0.16418969999999999</v>
      </c>
      <c r="J717" s="257"/>
      <c r="K717" s="257"/>
      <c r="L717" s="257"/>
      <c r="M717" s="257"/>
      <c r="N717" s="257"/>
      <c r="O717" s="257"/>
    </row>
    <row r="718" spans="2:15" s="25" customFormat="1" hidden="1" x14ac:dyDescent="0.25">
      <c r="B718" s="62" t="s">
        <v>5770</v>
      </c>
      <c r="C718" s="67" t="s">
        <v>2293</v>
      </c>
      <c r="D718" s="257">
        <v>3.1496262000000002</v>
      </c>
      <c r="E718" s="261">
        <v>0.98264133333333326</v>
      </c>
      <c r="F718" s="117">
        <v>16.780904</v>
      </c>
      <c r="G718" s="257">
        <v>0.10221396171162089</v>
      </c>
      <c r="I718" s="347">
        <v>0.16418969999999999</v>
      </c>
      <c r="J718" s="257"/>
      <c r="K718" s="257"/>
      <c r="L718" s="257"/>
      <c r="M718" s="257"/>
      <c r="N718" s="257"/>
      <c r="O718" s="257"/>
    </row>
    <row r="719" spans="2:15" s="25" customFormat="1" hidden="1" x14ac:dyDescent="0.25">
      <c r="B719" s="62" t="s">
        <v>5770</v>
      </c>
      <c r="C719" s="67" t="s">
        <v>2294</v>
      </c>
      <c r="D719" s="257">
        <v>14.459626</v>
      </c>
      <c r="E719" s="261">
        <v>0.98264133333333326</v>
      </c>
      <c r="F719" s="117">
        <v>16.780904</v>
      </c>
      <c r="G719" s="257">
        <v>0.10221396171162089</v>
      </c>
      <c r="I719" s="347">
        <v>0.16418969999999999</v>
      </c>
      <c r="J719" s="257"/>
      <c r="K719" s="257"/>
      <c r="L719" s="257"/>
      <c r="M719" s="257"/>
      <c r="N719" s="257"/>
      <c r="O719" s="257"/>
    </row>
    <row r="720" spans="2:15" s="25" customFormat="1" hidden="1" x14ac:dyDescent="0.25">
      <c r="B720" s="62" t="s">
        <v>5770</v>
      </c>
      <c r="C720" s="67" t="s">
        <v>2295</v>
      </c>
      <c r="D720" s="257">
        <v>3.1806796999999998E-2</v>
      </c>
      <c r="E720" s="261">
        <v>0.3638129259259259</v>
      </c>
      <c r="F720" s="117">
        <v>7.1447963000000003</v>
      </c>
      <c r="G720" s="257">
        <v>3.1812445206018461E-2</v>
      </c>
      <c r="I720" s="347">
        <v>3.4257568000000002E-2</v>
      </c>
      <c r="J720" s="257"/>
      <c r="K720" s="257"/>
      <c r="L720" s="257"/>
      <c r="M720" s="257"/>
      <c r="N720" s="257"/>
      <c r="O720" s="257"/>
    </row>
    <row r="721" spans="1:15" s="25" customFormat="1" hidden="1" x14ac:dyDescent="0.25">
      <c r="B721" s="62" t="s">
        <v>5770</v>
      </c>
      <c r="C721" s="67" t="s">
        <v>2296</v>
      </c>
      <c r="D721" s="257">
        <v>0.14098969</v>
      </c>
      <c r="E721" s="261">
        <v>0.59394477777777765</v>
      </c>
      <c r="F721" s="117">
        <v>10.756187000000001</v>
      </c>
      <c r="G721" s="257">
        <v>5.8468008447910211E-2</v>
      </c>
      <c r="I721" s="347">
        <v>8.5191147999999994E-2</v>
      </c>
      <c r="J721" s="257"/>
      <c r="K721" s="257"/>
      <c r="L721" s="257"/>
      <c r="M721" s="257"/>
      <c r="N721" s="257"/>
      <c r="O721" s="257"/>
    </row>
    <row r="722" spans="1:15" s="25" customFormat="1" hidden="1" x14ac:dyDescent="0.25">
      <c r="B722" s="62" t="s">
        <v>5770</v>
      </c>
      <c r="C722" s="67" t="s">
        <v>2297</v>
      </c>
      <c r="D722" s="257">
        <v>0.70098969</v>
      </c>
      <c r="E722" s="261">
        <v>0.59394477777777765</v>
      </c>
      <c r="F722" s="117">
        <v>10.756187000000001</v>
      </c>
      <c r="G722" s="257">
        <v>5.8468008447910211E-2</v>
      </c>
      <c r="I722" s="347">
        <v>8.5191147999999994E-2</v>
      </c>
      <c r="J722" s="257"/>
      <c r="K722" s="257"/>
      <c r="L722" s="257"/>
      <c r="M722" s="257"/>
      <c r="N722" s="257"/>
      <c r="O722" s="257"/>
    </row>
    <row r="723" spans="1:15" s="25" customFormat="1" hidden="1" x14ac:dyDescent="0.25">
      <c r="B723" s="62" t="s">
        <v>5770</v>
      </c>
      <c r="C723" s="67" t="s">
        <v>2298</v>
      </c>
      <c r="D723" s="257">
        <v>2.9409896999999998</v>
      </c>
      <c r="E723" s="261">
        <v>0.59394477777777765</v>
      </c>
      <c r="F723" s="117">
        <v>10.756187000000001</v>
      </c>
      <c r="G723" s="257">
        <v>5.8468008447910211E-2</v>
      </c>
      <c r="I723" s="347">
        <v>8.5191147999999994E-2</v>
      </c>
      <c r="J723" s="257"/>
      <c r="K723" s="257"/>
      <c r="L723" s="257"/>
      <c r="M723" s="257"/>
      <c r="N723" s="257"/>
      <c r="O723" s="257"/>
    </row>
    <row r="724" spans="1:15" s="25" customFormat="1" hidden="1" x14ac:dyDescent="0.25">
      <c r="B724" s="62" t="s">
        <v>5770</v>
      </c>
      <c r="C724" s="67" t="s">
        <v>2299</v>
      </c>
      <c r="D724" s="257">
        <v>4.7033266999999997E-2</v>
      </c>
      <c r="E724" s="261">
        <v>0.38456186666666664</v>
      </c>
      <c r="F724" s="117">
        <v>7.5402847</v>
      </c>
      <c r="G724" s="257">
        <v>3.5404709537523803E-2</v>
      </c>
      <c r="I724" s="347">
        <v>4.5400826999999998E-2</v>
      </c>
      <c r="J724" s="257"/>
      <c r="K724" s="257"/>
      <c r="L724" s="257"/>
      <c r="M724" s="257"/>
      <c r="N724" s="257"/>
      <c r="O724" s="257"/>
    </row>
    <row r="725" spans="1:15" s="25" customFormat="1" hidden="1" x14ac:dyDescent="0.25">
      <c r="B725" s="62" t="s">
        <v>5770</v>
      </c>
      <c r="C725" s="67" t="s">
        <v>2300</v>
      </c>
      <c r="D725" s="257">
        <v>9.4971828999999994E-2</v>
      </c>
      <c r="E725" s="261">
        <v>0.49192199999999997</v>
      </c>
      <c r="F725" s="117">
        <v>9.1861446000000004</v>
      </c>
      <c r="G725" s="257">
        <v>4.7177922789556598E-2</v>
      </c>
      <c r="I725" s="347">
        <v>6.5514477000000002E-2</v>
      </c>
      <c r="J725" s="257"/>
      <c r="K725" s="257"/>
      <c r="L725" s="257"/>
      <c r="M725" s="257"/>
      <c r="N725" s="257"/>
      <c r="O725" s="257"/>
    </row>
    <row r="726" spans="1:15" s="25" customFormat="1" hidden="1" x14ac:dyDescent="0.25">
      <c r="B726" s="62" t="s">
        <v>5770</v>
      </c>
      <c r="C726" s="67" t="s">
        <v>2301</v>
      </c>
      <c r="D726" s="257">
        <v>0.86497183</v>
      </c>
      <c r="E726" s="261">
        <v>0.49192199999999997</v>
      </c>
      <c r="F726" s="117">
        <v>9.1861446000000004</v>
      </c>
      <c r="G726" s="257">
        <v>4.7177922789556598E-2</v>
      </c>
      <c r="I726" s="347">
        <v>6.5514477000000002E-2</v>
      </c>
      <c r="J726" s="257"/>
      <c r="K726" s="257"/>
      <c r="L726" s="257"/>
      <c r="M726" s="257"/>
      <c r="N726" s="257"/>
      <c r="O726" s="257"/>
    </row>
    <row r="727" spans="1:15" s="25" customFormat="1" hidden="1" x14ac:dyDescent="0.25">
      <c r="B727" s="62" t="s">
        <v>5770</v>
      </c>
      <c r="C727" s="67" t="s">
        <v>2302</v>
      </c>
      <c r="D727" s="257">
        <v>3.9349718</v>
      </c>
      <c r="E727" s="261">
        <v>0.49192199999999997</v>
      </c>
      <c r="F727" s="117">
        <v>9.1861446000000004</v>
      </c>
      <c r="G727" s="257">
        <v>4.7177922789556598E-2</v>
      </c>
      <c r="I727" s="347">
        <v>6.5514477000000002E-2</v>
      </c>
      <c r="J727" s="259"/>
      <c r="K727" s="259"/>
      <c r="L727" s="259"/>
      <c r="M727" s="259"/>
      <c r="N727" s="259"/>
      <c r="O727" s="259"/>
    </row>
    <row r="728" spans="1:15" s="25" customFormat="1" hidden="1" x14ac:dyDescent="0.25">
      <c r="B728" s="62" t="s">
        <v>5770</v>
      </c>
      <c r="C728" s="67" t="s">
        <v>2303</v>
      </c>
      <c r="D728" s="257">
        <v>0.10196425000000001</v>
      </c>
      <c r="E728" s="261">
        <v>0.50768639259259252</v>
      </c>
      <c r="F728" s="117">
        <v>9.4272106000000004</v>
      </c>
      <c r="G728" s="257">
        <v>4.8896342025274597E-2</v>
      </c>
      <c r="I728" s="347">
        <v>6.8411041000000006E-2</v>
      </c>
      <c r="J728" s="257"/>
      <c r="K728" s="257"/>
      <c r="L728" s="257"/>
      <c r="M728" s="257"/>
      <c r="N728" s="257"/>
      <c r="O728" s="257"/>
    </row>
    <row r="729" spans="1:15" s="25" customFormat="1" hidden="1" x14ac:dyDescent="0.25">
      <c r="B729" s="62" t="s">
        <v>5770</v>
      </c>
      <c r="C729" s="67" t="s">
        <v>2304</v>
      </c>
      <c r="D729" s="257">
        <v>0.88196425000000001</v>
      </c>
      <c r="E729" s="261">
        <v>0.50768639259259252</v>
      </c>
      <c r="F729" s="117">
        <v>9.4272106000000004</v>
      </c>
      <c r="G729" s="257">
        <v>4.8896342025274597E-2</v>
      </c>
      <c r="I729" s="347">
        <v>6.8411041000000006E-2</v>
      </c>
      <c r="J729" s="257"/>
      <c r="K729" s="257"/>
      <c r="L729" s="257"/>
      <c r="M729" s="257"/>
      <c r="N729" s="257"/>
      <c r="O729" s="257"/>
    </row>
    <row r="730" spans="1:15" s="25" customFormat="1" hidden="1" x14ac:dyDescent="0.25">
      <c r="B730" s="62" t="s">
        <v>5770</v>
      </c>
      <c r="C730" s="67" t="s">
        <v>2305</v>
      </c>
      <c r="D730" s="257">
        <v>3.9919642999999998</v>
      </c>
      <c r="E730" s="261">
        <v>0.50768639259259252</v>
      </c>
      <c r="F730" s="117">
        <v>9.4272106000000004</v>
      </c>
      <c r="G730" s="257">
        <v>4.8896342025274597E-2</v>
      </c>
      <c r="I730" s="347">
        <v>6.8411041000000006E-2</v>
      </c>
      <c r="J730" s="257"/>
      <c r="K730" s="257"/>
      <c r="L730" s="257"/>
      <c r="M730" s="257"/>
      <c r="N730" s="257"/>
      <c r="O730" s="257"/>
    </row>
    <row r="731" spans="1:15" s="25" customFormat="1" hidden="1" x14ac:dyDescent="0.25">
      <c r="A731" s="129" t="s">
        <v>43</v>
      </c>
      <c r="B731" s="129"/>
      <c r="C731" s="52"/>
      <c r="D731" s="259"/>
      <c r="E731" s="259"/>
      <c r="F731" s="97"/>
      <c r="G731" s="259"/>
      <c r="I731" s="327" t="s">
        <v>7065</v>
      </c>
      <c r="J731" s="257"/>
      <c r="K731" s="257"/>
      <c r="L731" s="257"/>
      <c r="M731" s="257"/>
      <c r="N731" s="257"/>
      <c r="O731" s="257"/>
    </row>
    <row r="732" spans="1:15" s="25" customFormat="1" hidden="1" x14ac:dyDescent="0.25">
      <c r="A732" s="62"/>
      <c r="B732" s="62" t="s">
        <v>5770</v>
      </c>
      <c r="C732" s="67" t="s">
        <v>3460</v>
      </c>
      <c r="D732" s="257">
        <v>0.36864767999999998</v>
      </c>
      <c r="E732" s="261">
        <v>0.66304756296296286</v>
      </c>
      <c r="F732" s="117">
        <v>14.316229999999999</v>
      </c>
      <c r="G732" s="257">
        <v>8.0540576145695347E-2</v>
      </c>
      <c r="I732" s="347">
        <v>0.13368205999999999</v>
      </c>
      <c r="J732" s="257"/>
      <c r="K732" s="257"/>
      <c r="L732" s="257"/>
      <c r="M732" s="257"/>
      <c r="N732" s="257"/>
      <c r="O732" s="257"/>
    </row>
    <row r="733" spans="1:15" s="25" customFormat="1" x14ac:dyDescent="0.25">
      <c r="A733" s="135">
        <v>1</v>
      </c>
      <c r="B733" s="62" t="s">
        <v>5770</v>
      </c>
      <c r="C733" s="67" t="s">
        <v>3461</v>
      </c>
      <c r="D733" s="257">
        <v>0.16560072000000001</v>
      </c>
      <c r="E733" s="261">
        <v>5.1613016296296291E-2</v>
      </c>
      <c r="F733" s="117">
        <v>4.9032726000000002</v>
      </c>
      <c r="G733" s="257">
        <v>1.6798060692213401E-2</v>
      </c>
      <c r="I733" s="347">
        <v>2.9733536000000001E-2</v>
      </c>
      <c r="J733" s="257"/>
      <c r="K733" s="257"/>
      <c r="L733" s="257"/>
      <c r="M733" s="257"/>
      <c r="N733" s="257"/>
      <c r="O733" s="257"/>
    </row>
    <row r="734" spans="1:15" s="25" customFormat="1" hidden="1" x14ac:dyDescent="0.25">
      <c r="A734" s="62"/>
      <c r="B734" s="62" t="s">
        <v>5770</v>
      </c>
      <c r="C734" s="67" t="s">
        <v>3462</v>
      </c>
      <c r="D734" s="257">
        <v>2.7295189000000001E-3</v>
      </c>
      <c r="E734" s="261">
        <v>8.156414074074074E-3</v>
      </c>
      <c r="F734" s="117">
        <v>0.11986412</v>
      </c>
      <c r="G734" s="257">
        <v>7.0668114366993491E-4</v>
      </c>
      <c r="I734" s="347">
        <v>7.1827453000000002E-4</v>
      </c>
      <c r="J734" s="257"/>
      <c r="K734" s="257"/>
      <c r="L734" s="257"/>
      <c r="M734" s="257"/>
      <c r="N734" s="257"/>
      <c r="O734" s="257"/>
    </row>
    <row r="735" spans="1:15" s="25" customFormat="1" hidden="1" x14ac:dyDescent="0.25">
      <c r="A735" s="62"/>
      <c r="B735" s="62" t="s">
        <v>5770</v>
      </c>
      <c r="C735" s="67" t="s">
        <v>3463</v>
      </c>
      <c r="D735" s="257">
        <v>1.925503</v>
      </c>
      <c r="E735" s="261">
        <v>0.16474924444444441</v>
      </c>
      <c r="F735" s="117">
        <v>1.9635868000000001</v>
      </c>
      <c r="G735" s="257">
        <v>0.555044267640319</v>
      </c>
      <c r="I735" s="347">
        <v>0.49130794</v>
      </c>
      <c r="J735" s="257"/>
      <c r="K735" s="257"/>
      <c r="L735" s="257"/>
      <c r="M735" s="257"/>
      <c r="N735" s="257"/>
      <c r="O735" s="257"/>
    </row>
    <row r="736" spans="1:15" s="25" customFormat="1" x14ac:dyDescent="0.25">
      <c r="A736" s="135">
        <v>1</v>
      </c>
      <c r="B736" s="62" t="s">
        <v>5770</v>
      </c>
      <c r="C736" s="67" t="s">
        <v>3464</v>
      </c>
      <c r="D736" s="257">
        <v>3.9094777999999997E-2</v>
      </c>
      <c r="E736" s="261">
        <v>0.11021297777777778</v>
      </c>
      <c r="F736" s="117">
        <v>20.325403999999999</v>
      </c>
      <c r="G736" s="257">
        <v>0.13897660066489706</v>
      </c>
      <c r="I736" s="347">
        <v>-7.245741E-2</v>
      </c>
      <c r="J736" s="257"/>
      <c r="K736" s="257"/>
      <c r="L736" s="257"/>
      <c r="M736" s="257"/>
      <c r="N736" s="257"/>
      <c r="O736" s="257"/>
    </row>
    <row r="737" spans="1:15" s="25" customFormat="1" hidden="1" x14ac:dyDescent="0.25">
      <c r="A737" s="62"/>
      <c r="B737" s="62" t="s">
        <v>5770</v>
      </c>
      <c r="C737" s="67" t="s">
        <v>3465</v>
      </c>
      <c r="D737" s="257">
        <v>4.5050074999999998E-3</v>
      </c>
      <c r="E737" s="261">
        <v>1.8565455555555554E-2</v>
      </c>
      <c r="F737" s="117">
        <v>19.002642999999999</v>
      </c>
      <c r="G737" s="257">
        <v>0.13032535060291522</v>
      </c>
      <c r="I737" s="347">
        <v>-8.1919613000000002E-2</v>
      </c>
      <c r="J737" s="257"/>
      <c r="K737" s="257"/>
      <c r="L737" s="257"/>
      <c r="M737" s="257"/>
      <c r="N737" s="257"/>
      <c r="O737" s="257"/>
    </row>
    <row r="738" spans="1:15" s="25" customFormat="1" x14ac:dyDescent="0.25">
      <c r="A738" s="135">
        <v>1</v>
      </c>
      <c r="B738" s="62" t="s">
        <v>5770</v>
      </c>
      <c r="C738" s="67" t="s">
        <v>3466</v>
      </c>
      <c r="D738" s="257">
        <v>0.14208011000000001</v>
      </c>
      <c r="E738" s="261">
        <v>0.75433496296296298</v>
      </c>
      <c r="F738" s="117">
        <v>44.134278000000002</v>
      </c>
      <c r="G738" s="257">
        <v>9.1566637620801389E-2</v>
      </c>
      <c r="I738" s="347">
        <v>-4.6927367999999997E-2</v>
      </c>
      <c r="J738" s="257"/>
      <c r="K738" s="257"/>
      <c r="L738" s="257"/>
      <c r="M738" s="257"/>
      <c r="N738" s="257"/>
      <c r="O738" s="257"/>
    </row>
    <row r="739" spans="1:15" s="25" customFormat="1" x14ac:dyDescent="0.25">
      <c r="A739" s="135">
        <v>1</v>
      </c>
      <c r="B739" s="62" t="s">
        <v>5770</v>
      </c>
      <c r="C739" s="67" t="s">
        <v>3467</v>
      </c>
      <c r="D739" s="257">
        <v>0.14772813000000001</v>
      </c>
      <c r="E739" s="261">
        <v>0.68921247407407404</v>
      </c>
      <c r="F739" s="117">
        <v>40.056995999999998</v>
      </c>
      <c r="G739" s="257">
        <v>9.1519185811322998E-2</v>
      </c>
      <c r="I739" s="347">
        <v>-3.1235868E-2</v>
      </c>
      <c r="J739" s="257"/>
      <c r="K739" s="257"/>
      <c r="L739" s="257"/>
      <c r="M739" s="257"/>
      <c r="N739" s="257"/>
      <c r="O739" s="257"/>
    </row>
    <row r="740" spans="1:15" s="25" customFormat="1" x14ac:dyDescent="0.25">
      <c r="A740" s="135">
        <v>1</v>
      </c>
      <c r="B740" s="62" t="s">
        <v>5770</v>
      </c>
      <c r="C740" s="67" t="s">
        <v>3468</v>
      </c>
      <c r="D740" s="257">
        <v>0.14596856</v>
      </c>
      <c r="E740" s="261">
        <v>0.69656641481481474</v>
      </c>
      <c r="F740" s="117">
        <v>36.857438999999999</v>
      </c>
      <c r="G740" s="257">
        <v>8.8077287541099489E-2</v>
      </c>
      <c r="I740" s="347">
        <v>-1.8592840999999999E-2</v>
      </c>
      <c r="J740" s="257"/>
      <c r="K740" s="257"/>
      <c r="L740" s="257"/>
      <c r="M740" s="257"/>
      <c r="N740" s="257"/>
      <c r="O740" s="257"/>
    </row>
    <row r="741" spans="1:15" s="25" customFormat="1" x14ac:dyDescent="0.25">
      <c r="A741" s="135">
        <v>1</v>
      </c>
      <c r="B741" s="62" t="s">
        <v>5770</v>
      </c>
      <c r="C741" s="67" t="s">
        <v>1948</v>
      </c>
      <c r="D741" s="257">
        <v>0.15257562</v>
      </c>
      <c r="E741" s="261">
        <v>0.76450725925925922</v>
      </c>
      <c r="F741" s="117">
        <v>11.210355</v>
      </c>
      <c r="G741" s="257">
        <v>7.1277458397350599E-2</v>
      </c>
      <c r="I741" s="347">
        <v>8.5832275999999999E-2</v>
      </c>
      <c r="J741" s="259"/>
      <c r="K741" s="259"/>
      <c r="L741" s="259"/>
      <c r="M741" s="259"/>
      <c r="N741" s="259"/>
      <c r="O741" s="259"/>
    </row>
    <row r="742" spans="1:15" s="25" customFormat="1" x14ac:dyDescent="0.25">
      <c r="A742" s="135">
        <v>1</v>
      </c>
      <c r="B742" s="62" t="s">
        <v>5770</v>
      </c>
      <c r="C742" s="67" t="s">
        <v>1949</v>
      </c>
      <c r="D742" s="257">
        <v>0.34710719000000001</v>
      </c>
      <c r="E742" s="261">
        <v>1.2370189629629629</v>
      </c>
      <c r="F742" s="117">
        <v>24.140502000000001</v>
      </c>
      <c r="G742" s="257">
        <v>0.1186182171258075</v>
      </c>
      <c r="I742" s="347">
        <v>0.17205132000000001</v>
      </c>
      <c r="J742" s="257"/>
      <c r="K742" s="257"/>
      <c r="L742" s="257"/>
      <c r="M742" s="257"/>
      <c r="N742" s="257"/>
      <c r="O742" s="257"/>
    </row>
    <row r="743" spans="1:15" s="25" customFormat="1" x14ac:dyDescent="0.25">
      <c r="A743" s="135">
        <v>1</v>
      </c>
      <c r="B743" s="62" t="s">
        <v>5770</v>
      </c>
      <c r="C743" s="67" t="s">
        <v>1950</v>
      </c>
      <c r="D743" s="257">
        <v>0.21338444000000001</v>
      </c>
      <c r="E743" s="261">
        <v>0.85616125925925923</v>
      </c>
      <c r="F743" s="117">
        <v>53.998812999999998</v>
      </c>
      <c r="G743" s="257">
        <v>0.50725163643395599</v>
      </c>
      <c r="I743" s="347">
        <v>-3.4439059000000001E-2</v>
      </c>
      <c r="J743" s="259"/>
      <c r="K743" s="259"/>
      <c r="L743" s="259"/>
      <c r="M743" s="259"/>
      <c r="N743" s="259"/>
      <c r="O743" s="259"/>
    </row>
    <row r="744" spans="1:15" s="25" customFormat="1" x14ac:dyDescent="0.25">
      <c r="A744" s="135">
        <v>1</v>
      </c>
      <c r="B744" s="62" t="s">
        <v>5770</v>
      </c>
      <c r="C744" s="67" t="s">
        <v>3238</v>
      </c>
      <c r="D744" s="257">
        <v>0.37077462</v>
      </c>
      <c r="E744" s="261">
        <v>1.5524394814814815</v>
      </c>
      <c r="F744" s="117">
        <v>67.627330999999998</v>
      </c>
      <c r="G744" s="257">
        <v>0.57552366378388309</v>
      </c>
      <c r="I744" s="347">
        <v>6.8269271000000006E-2</v>
      </c>
      <c r="J744" s="257"/>
      <c r="K744" s="257"/>
      <c r="L744" s="257"/>
      <c r="M744" s="257"/>
      <c r="N744" s="257"/>
      <c r="O744" s="257"/>
    </row>
    <row r="745" spans="1:15" s="25" customFormat="1" hidden="1" x14ac:dyDescent="0.25">
      <c r="A745" s="45" t="s">
        <v>44</v>
      </c>
      <c r="B745" s="45"/>
      <c r="C745" s="52"/>
      <c r="D745" s="259"/>
      <c r="E745" s="259"/>
      <c r="F745" s="97"/>
      <c r="G745" s="259"/>
      <c r="I745" s="258"/>
      <c r="J745" s="256"/>
      <c r="K745" s="256"/>
      <c r="L745" s="256"/>
      <c r="M745" s="256"/>
      <c r="N745" s="256"/>
      <c r="O745" s="256"/>
    </row>
    <row r="746" spans="1:15" s="25" customFormat="1" hidden="1" x14ac:dyDescent="0.25">
      <c r="A746" s="62"/>
      <c r="B746" s="52" t="s">
        <v>4654</v>
      </c>
      <c r="C746" s="67" t="s">
        <v>2215</v>
      </c>
      <c r="D746" s="257">
        <v>5.4228933999999999E-2</v>
      </c>
      <c r="E746" s="261">
        <v>0.29968177037037036</v>
      </c>
      <c r="F746" s="117">
        <v>3.4599530999999999</v>
      </c>
      <c r="G746" s="257">
        <v>2.5766250178612803E-2</v>
      </c>
      <c r="I746" s="258"/>
      <c r="J746" s="257"/>
      <c r="K746" s="257"/>
      <c r="L746" s="257"/>
      <c r="M746" s="257"/>
      <c r="N746" s="257"/>
      <c r="O746" s="257"/>
    </row>
    <row r="747" spans="1:15" s="25" customFormat="1" hidden="1" x14ac:dyDescent="0.25">
      <c r="A747" s="45" t="s">
        <v>45</v>
      </c>
      <c r="B747" s="45"/>
      <c r="C747" s="52"/>
      <c r="D747" s="259"/>
      <c r="E747" s="259"/>
      <c r="F747" s="97"/>
      <c r="G747" s="259"/>
      <c r="I747" s="258"/>
      <c r="J747" s="259"/>
      <c r="K747" s="259"/>
      <c r="L747" s="259"/>
      <c r="M747" s="259"/>
      <c r="N747" s="259"/>
      <c r="O747" s="259"/>
    </row>
    <row r="748" spans="1:15" s="25" customFormat="1" hidden="1" x14ac:dyDescent="0.25">
      <c r="A748" s="52"/>
      <c r="B748" s="52" t="s">
        <v>4654</v>
      </c>
      <c r="C748" s="67" t="s">
        <v>2992</v>
      </c>
      <c r="D748" s="257">
        <v>1.7601154000000001E-2</v>
      </c>
      <c r="E748" s="261">
        <v>0.1062533111111111</v>
      </c>
      <c r="F748" s="117">
        <v>1.2213655000000001</v>
      </c>
      <c r="G748" s="257">
        <v>8.9783242161939007E-3</v>
      </c>
      <c r="I748" s="258"/>
      <c r="J748" s="257"/>
      <c r="K748" s="257"/>
      <c r="L748" s="257"/>
      <c r="M748" s="257"/>
      <c r="N748" s="257"/>
      <c r="O748" s="257"/>
    </row>
    <row r="749" spans="1:15" s="25" customFormat="1" hidden="1" x14ac:dyDescent="0.25">
      <c r="A749" s="45" t="s">
        <v>46</v>
      </c>
      <c r="B749" s="45"/>
      <c r="C749" s="62"/>
      <c r="D749" s="256"/>
      <c r="E749" s="256"/>
      <c r="F749" s="97"/>
      <c r="G749" s="259"/>
      <c r="I749" s="258"/>
      <c r="J749" s="256"/>
      <c r="K749" s="256"/>
      <c r="L749" s="256"/>
      <c r="M749" s="256"/>
      <c r="N749" s="256"/>
      <c r="O749" s="256"/>
    </row>
    <row r="750" spans="1:15" s="25" customFormat="1" hidden="1" x14ac:dyDescent="0.25">
      <c r="A750" s="62"/>
      <c r="B750" s="52" t="s">
        <v>4654</v>
      </c>
      <c r="C750" s="67" t="s">
        <v>2216</v>
      </c>
      <c r="D750" s="257">
        <v>2.5891529E-2</v>
      </c>
      <c r="E750" s="261">
        <v>0.17843854074074073</v>
      </c>
      <c r="F750" s="117">
        <v>3.1112592000000001</v>
      </c>
      <c r="G750" s="257">
        <v>1.6386257616058501E-2</v>
      </c>
      <c r="I750" s="258"/>
      <c r="J750" s="257"/>
      <c r="K750" s="257"/>
      <c r="L750" s="257"/>
      <c r="M750" s="257"/>
      <c r="N750" s="257"/>
      <c r="O750" s="257"/>
    </row>
    <row r="751" spans="1:15" s="25" customFormat="1" hidden="1" x14ac:dyDescent="0.25">
      <c r="A751" s="45" t="s">
        <v>47</v>
      </c>
      <c r="B751" s="45"/>
      <c r="C751" s="52"/>
      <c r="D751" s="259"/>
      <c r="E751" s="259"/>
      <c r="F751" s="97"/>
      <c r="G751" s="259"/>
      <c r="I751" s="258"/>
      <c r="J751" s="259"/>
      <c r="K751" s="259"/>
      <c r="L751" s="259"/>
      <c r="M751" s="259"/>
      <c r="N751" s="259"/>
      <c r="O751" s="259"/>
    </row>
    <row r="752" spans="1:15" s="25" customFormat="1" hidden="1" x14ac:dyDescent="0.25">
      <c r="A752" s="62"/>
      <c r="B752" s="52" t="s">
        <v>4654</v>
      </c>
      <c r="C752" s="67" t="s">
        <v>2995</v>
      </c>
      <c r="D752" s="257">
        <v>9.8322891000000006E-3</v>
      </c>
      <c r="E752" s="261">
        <v>6.776197851851852E-2</v>
      </c>
      <c r="F752" s="117">
        <v>1.1814823000000001</v>
      </c>
      <c r="G752" s="257">
        <v>6.2226304625404572E-3</v>
      </c>
      <c r="I752" s="258"/>
      <c r="J752" s="257"/>
      <c r="K752" s="257"/>
      <c r="L752" s="257"/>
      <c r="M752" s="257"/>
      <c r="N752" s="257"/>
      <c r="O752" s="257"/>
    </row>
    <row r="753" spans="1:15" s="25" customFormat="1" hidden="1" x14ac:dyDescent="0.25">
      <c r="A753" s="45" t="s">
        <v>48</v>
      </c>
      <c r="B753" s="45"/>
      <c r="C753" s="62"/>
      <c r="D753" s="256"/>
      <c r="E753" s="256"/>
      <c r="F753" s="97"/>
      <c r="G753" s="259"/>
      <c r="I753" s="258"/>
      <c r="J753" s="259"/>
      <c r="K753" s="259"/>
      <c r="L753" s="259"/>
      <c r="M753" s="259"/>
      <c r="N753" s="259"/>
      <c r="O753" s="259"/>
    </row>
    <row r="754" spans="1:15" s="25" customFormat="1" hidden="1" x14ac:dyDescent="0.25">
      <c r="A754" s="62"/>
      <c r="B754" s="52" t="s">
        <v>4654</v>
      </c>
      <c r="C754" s="67" t="s">
        <v>2217</v>
      </c>
      <c r="D754" s="257">
        <v>3.2646682E-4</v>
      </c>
      <c r="E754" s="261">
        <v>1.0284287407407407E-3</v>
      </c>
      <c r="F754" s="117">
        <v>1.0653163000000001</v>
      </c>
      <c r="G754" s="257">
        <v>1.0789300555262701E-4</v>
      </c>
      <c r="I754" s="258"/>
      <c r="J754" s="257"/>
      <c r="K754" s="257"/>
      <c r="L754" s="257"/>
      <c r="M754" s="257"/>
      <c r="N754" s="257"/>
      <c r="O754" s="257"/>
    </row>
    <row r="755" spans="1:15" s="25" customFormat="1" hidden="1" x14ac:dyDescent="0.25">
      <c r="A755" s="45" t="s">
        <v>49</v>
      </c>
      <c r="B755" s="45"/>
      <c r="C755" s="52"/>
      <c r="D755" s="259"/>
      <c r="E755" s="259"/>
      <c r="F755" s="97"/>
      <c r="G755" s="259"/>
      <c r="I755" s="258"/>
      <c r="J755" s="259"/>
      <c r="K755" s="259"/>
      <c r="L755" s="259"/>
      <c r="M755" s="259"/>
      <c r="N755" s="259"/>
      <c r="O755" s="259"/>
    </row>
    <row r="756" spans="1:15" s="25" customFormat="1" hidden="1" x14ac:dyDescent="0.25">
      <c r="A756" s="45"/>
      <c r="B756" s="52" t="s">
        <v>4654</v>
      </c>
      <c r="C756" s="67" t="s">
        <v>3001</v>
      </c>
      <c r="D756" s="257">
        <v>1.9242660000000002E-2</v>
      </c>
      <c r="E756" s="261">
        <v>0.11195658518518518</v>
      </c>
      <c r="F756" s="117">
        <v>1.1748518999999999</v>
      </c>
      <c r="G756" s="257">
        <v>1.0452044044007999E-2</v>
      </c>
      <c r="I756" s="258"/>
      <c r="J756" s="257"/>
      <c r="K756" s="257"/>
      <c r="L756" s="257"/>
      <c r="M756" s="257"/>
      <c r="N756" s="257"/>
      <c r="O756" s="257"/>
    </row>
    <row r="757" spans="1:15" s="25" customFormat="1" hidden="1" x14ac:dyDescent="0.25">
      <c r="A757" s="45" t="s">
        <v>50</v>
      </c>
      <c r="B757" s="45"/>
      <c r="C757" s="52"/>
      <c r="D757" s="259"/>
      <c r="E757" s="259"/>
      <c r="F757" s="97"/>
      <c r="G757" s="259"/>
      <c r="I757" s="258"/>
      <c r="J757" s="259"/>
      <c r="K757" s="259"/>
      <c r="L757" s="259"/>
      <c r="M757" s="259"/>
      <c r="N757" s="259"/>
      <c r="O757" s="259"/>
    </row>
    <row r="758" spans="1:15" s="25" customFormat="1" hidden="1" x14ac:dyDescent="0.25">
      <c r="A758" s="52"/>
      <c r="B758" s="52" t="s">
        <v>4654</v>
      </c>
      <c r="C758" s="67" t="s">
        <v>2219</v>
      </c>
      <c r="D758" s="257">
        <v>8.6569885E-4</v>
      </c>
      <c r="E758" s="261">
        <v>2.1643271111111109E-3</v>
      </c>
      <c r="F758" s="117">
        <v>3.5172781</v>
      </c>
      <c r="G758" s="257">
        <v>5.0723004992121994E-4</v>
      </c>
      <c r="I758" s="258"/>
      <c r="J758" s="257"/>
      <c r="K758" s="257"/>
      <c r="L758" s="257"/>
      <c r="M758" s="257"/>
      <c r="N758" s="257"/>
      <c r="O758" s="257"/>
    </row>
    <row r="759" spans="1:15" s="25" customFormat="1" hidden="1" x14ac:dyDescent="0.25">
      <c r="A759" s="45" t="s">
        <v>51</v>
      </c>
      <c r="B759" s="45"/>
      <c r="C759" s="52"/>
      <c r="D759" s="259"/>
      <c r="E759" s="259"/>
      <c r="F759" s="97"/>
      <c r="G759" s="259"/>
      <c r="I759" s="258"/>
      <c r="J759" s="258"/>
      <c r="K759" s="258"/>
      <c r="L759" s="258"/>
      <c r="M759" s="258"/>
      <c r="N759" s="258"/>
      <c r="O759" s="258"/>
    </row>
    <row r="760" spans="1:15" s="25" customFormat="1" hidden="1" x14ac:dyDescent="0.25">
      <c r="A760" s="52"/>
      <c r="B760" s="52" t="s">
        <v>4654</v>
      </c>
      <c r="C760" s="67" t="s">
        <v>2218</v>
      </c>
      <c r="D760" s="257">
        <v>5.3286384999999999E-2</v>
      </c>
      <c r="E760" s="261">
        <v>0.24586638518518517</v>
      </c>
      <c r="F760" s="117">
        <v>3.4582134</v>
      </c>
      <c r="G760" s="257">
        <v>2.3600941503907201E-2</v>
      </c>
      <c r="I760" s="258"/>
      <c r="J760" s="257"/>
      <c r="K760" s="257"/>
      <c r="L760" s="257"/>
      <c r="M760" s="257"/>
      <c r="N760" s="257"/>
      <c r="O760" s="257"/>
    </row>
    <row r="761" spans="1:15" s="25" customFormat="1" hidden="1" x14ac:dyDescent="0.25">
      <c r="A761" s="45" t="s">
        <v>52</v>
      </c>
      <c r="B761" s="45"/>
      <c r="C761" s="52"/>
      <c r="D761" s="259"/>
      <c r="E761" s="259"/>
      <c r="F761" s="97"/>
      <c r="G761" s="259"/>
      <c r="I761" s="5"/>
      <c r="J761" s="258"/>
      <c r="K761" s="258"/>
      <c r="L761" s="258"/>
      <c r="M761" s="258"/>
      <c r="N761" s="258"/>
      <c r="O761" s="258"/>
    </row>
    <row r="762" spans="1:15" s="25" customFormat="1" hidden="1" x14ac:dyDescent="0.25">
      <c r="A762" s="52"/>
      <c r="B762" s="52" t="s">
        <v>4654</v>
      </c>
      <c r="C762" s="67" t="s">
        <v>3003</v>
      </c>
      <c r="D762" s="257">
        <v>1.4595874E-2</v>
      </c>
      <c r="E762" s="261">
        <v>9.0995822222222217E-2</v>
      </c>
      <c r="F762" s="49">
        <v>1.3493105999999999</v>
      </c>
      <c r="G762" s="257">
        <v>8.0121406512122795E-3</v>
      </c>
      <c r="I762" s="5"/>
      <c r="J762" s="257"/>
      <c r="K762" s="257"/>
      <c r="L762" s="257"/>
      <c r="M762" s="257"/>
      <c r="N762" s="257"/>
      <c r="O762" s="257"/>
    </row>
    <row r="763" spans="1:15" s="25" customFormat="1" hidden="1" x14ac:dyDescent="0.25">
      <c r="A763" s="45" t="s">
        <v>53</v>
      </c>
      <c r="B763" s="45"/>
      <c r="D763" s="258"/>
      <c r="E763" s="258"/>
      <c r="G763" s="258"/>
      <c r="J763" s="259"/>
      <c r="K763" s="259"/>
      <c r="L763" s="259"/>
      <c r="M763" s="259"/>
      <c r="N763" s="259"/>
      <c r="O763" s="259"/>
    </row>
    <row r="764" spans="1:15" s="25" customFormat="1" hidden="1" x14ac:dyDescent="0.25">
      <c r="A764" s="52"/>
      <c r="B764" s="52" t="s">
        <v>4654</v>
      </c>
      <c r="C764" s="114" t="s">
        <v>6712</v>
      </c>
      <c r="D764" s="257">
        <v>4.5458138000000004E-3</v>
      </c>
      <c r="E764" s="261">
        <v>1.6691174814814816E-2</v>
      </c>
      <c r="F764" s="49">
        <v>1.3698089</v>
      </c>
      <c r="G764" s="257">
        <v>1.8316613467188598E-3</v>
      </c>
      <c r="I764" s="5"/>
      <c r="J764" s="257"/>
      <c r="K764" s="257"/>
      <c r="L764" s="257"/>
      <c r="M764" s="257"/>
      <c r="N764" s="257"/>
      <c r="O764" s="257"/>
    </row>
    <row r="765" spans="1:15" s="25" customFormat="1" hidden="1" x14ac:dyDescent="0.25">
      <c r="A765" s="45" t="s">
        <v>54</v>
      </c>
      <c r="B765" s="45"/>
      <c r="D765" s="258"/>
      <c r="E765" s="259"/>
      <c r="F765" s="99"/>
      <c r="G765" s="258"/>
      <c r="J765" s="257"/>
      <c r="K765" s="257"/>
      <c r="L765" s="257"/>
      <c r="M765" s="257"/>
      <c r="N765" s="257"/>
      <c r="O765" s="257"/>
    </row>
    <row r="766" spans="1:15" s="25" customFormat="1" hidden="1" x14ac:dyDescent="0.25">
      <c r="A766" s="52"/>
      <c r="B766" s="52" t="s">
        <v>4654</v>
      </c>
      <c r="C766" s="67" t="s">
        <v>147</v>
      </c>
      <c r="D766" s="257">
        <v>1.8511657999999999E-3</v>
      </c>
      <c r="E766" s="261">
        <v>3.9592738518518513E-3</v>
      </c>
      <c r="F766" s="49">
        <v>1.1337117000000001</v>
      </c>
      <c r="G766" s="257">
        <v>4.0847462524051998E-4</v>
      </c>
      <c r="I766" s="5"/>
      <c r="J766" s="256"/>
      <c r="K766" s="256"/>
      <c r="L766" s="256"/>
      <c r="M766" s="256"/>
      <c r="N766" s="256"/>
      <c r="O766" s="256"/>
    </row>
    <row r="767" spans="1:15" s="25" customFormat="1" hidden="1" x14ac:dyDescent="0.25">
      <c r="A767" s="45" t="s">
        <v>55</v>
      </c>
      <c r="B767" s="45"/>
      <c r="C767" s="52"/>
      <c r="D767" s="259"/>
      <c r="E767" s="259"/>
      <c r="F767" s="97"/>
      <c r="G767" s="259"/>
      <c r="I767" s="5"/>
      <c r="J767" s="257"/>
      <c r="K767" s="257"/>
      <c r="L767" s="257"/>
      <c r="M767" s="257"/>
      <c r="N767" s="257"/>
      <c r="O767" s="257"/>
    </row>
    <row r="768" spans="1:15" s="25" customFormat="1" x14ac:dyDescent="0.25">
      <c r="A768" s="123">
        <v>1</v>
      </c>
      <c r="B768" s="52" t="s">
        <v>4654</v>
      </c>
      <c r="C768" s="67" t="s">
        <v>2485</v>
      </c>
      <c r="D768" s="257">
        <v>2.6269260999999999E-2</v>
      </c>
      <c r="E768" s="261">
        <v>0.1475243259259259</v>
      </c>
      <c r="F768" s="117">
        <v>3.1703793999999998</v>
      </c>
      <c r="G768" s="257">
        <v>1.2534759194832872E-2</v>
      </c>
      <c r="I768" s="347">
        <v>1.3414572E-2</v>
      </c>
      <c r="J768" s="257"/>
      <c r="K768" s="257"/>
      <c r="L768" s="257"/>
      <c r="M768" s="257"/>
      <c r="N768" s="257"/>
      <c r="O768" s="257"/>
    </row>
    <row r="769" spans="1:15" s="25" customFormat="1" x14ac:dyDescent="0.25">
      <c r="A769" s="123">
        <v>1</v>
      </c>
      <c r="B769" s="52" t="s">
        <v>4654</v>
      </c>
      <c r="C769" s="67" t="s">
        <v>2486</v>
      </c>
      <c r="D769" s="257">
        <v>3.0194552999999999E-2</v>
      </c>
      <c r="E769" s="257">
        <v>0.16956819259259259</v>
      </c>
      <c r="F769" s="117">
        <v>3.6441143</v>
      </c>
      <c r="G769" s="257">
        <v>1.440776915378001E-2</v>
      </c>
      <c r="I769" s="347">
        <v>1.5419049000000001E-2</v>
      </c>
      <c r="J769" s="259"/>
      <c r="K769" s="259"/>
      <c r="L769" s="259"/>
      <c r="M769" s="259"/>
      <c r="N769" s="259"/>
      <c r="O769" s="259"/>
    </row>
    <row r="770" spans="1:15" s="25" customFormat="1" hidden="1" x14ac:dyDescent="0.25">
      <c r="A770" s="45" t="s">
        <v>56</v>
      </c>
      <c r="B770" s="45"/>
      <c r="C770" s="62"/>
      <c r="D770" s="256"/>
      <c r="E770" s="256"/>
      <c r="F770" s="97"/>
      <c r="G770" s="259"/>
      <c r="I770" s="5"/>
      <c r="J770" s="257"/>
      <c r="K770" s="257"/>
      <c r="L770" s="257"/>
      <c r="M770" s="257"/>
      <c r="N770" s="257"/>
      <c r="O770" s="257"/>
    </row>
    <row r="771" spans="1:15" s="25" customFormat="1" x14ac:dyDescent="0.25">
      <c r="A771" s="123">
        <v>1</v>
      </c>
      <c r="B771" s="52" t="s">
        <v>4654</v>
      </c>
      <c r="C771" s="114" t="s">
        <v>1717</v>
      </c>
      <c r="D771" s="257">
        <v>1.3587549000000001E-2</v>
      </c>
      <c r="E771" s="261">
        <v>7.630568888888889E-2</v>
      </c>
      <c r="F771" s="117">
        <v>1.6398514</v>
      </c>
      <c r="G771" s="257">
        <v>6.4834961011901102E-3</v>
      </c>
      <c r="I771" s="350">
        <v>6.9385719E-3</v>
      </c>
      <c r="J771" s="259"/>
      <c r="K771" s="259"/>
      <c r="L771" s="259"/>
      <c r="M771" s="259"/>
      <c r="N771" s="259"/>
      <c r="O771" s="259"/>
    </row>
    <row r="772" spans="1:15" s="25" customFormat="1" x14ac:dyDescent="0.25">
      <c r="A772" s="123">
        <v>1</v>
      </c>
      <c r="B772" s="52" t="s">
        <v>4654</v>
      </c>
      <c r="C772" s="114" t="s">
        <v>1716</v>
      </c>
      <c r="D772" s="257">
        <v>1.1821167E-2</v>
      </c>
      <c r="E772" s="261">
        <v>6.63859474074074E-2</v>
      </c>
      <c r="F772" s="117">
        <v>1.4266707000000001</v>
      </c>
      <c r="G772" s="257">
        <v>5.6406415471810904E-3</v>
      </c>
      <c r="I772" s="350">
        <v>6.0365575000000003E-3</v>
      </c>
      <c r="J772" s="259"/>
      <c r="K772" s="259"/>
      <c r="L772" s="259"/>
      <c r="M772" s="259"/>
      <c r="N772" s="259"/>
      <c r="O772" s="259"/>
    </row>
    <row r="773" spans="1:15" s="25" customFormat="1" hidden="1" x14ac:dyDescent="0.25">
      <c r="A773" s="45" t="s">
        <v>57</v>
      </c>
      <c r="B773" s="45"/>
      <c r="C773" s="52"/>
      <c r="D773" s="259"/>
      <c r="E773" s="259"/>
      <c r="F773" s="97"/>
      <c r="G773" s="259"/>
      <c r="I773" s="5"/>
      <c r="J773" s="257"/>
      <c r="K773" s="257"/>
      <c r="L773" s="257"/>
      <c r="M773" s="257"/>
      <c r="N773" s="257"/>
      <c r="O773" s="257"/>
    </row>
    <row r="774" spans="1:15" s="25" customFormat="1" ht="12" hidden="1" customHeight="1" x14ac:dyDescent="0.25">
      <c r="A774" s="5"/>
      <c r="B774" s="52" t="s">
        <v>4654</v>
      </c>
      <c r="C774" s="67" t="s">
        <v>7057</v>
      </c>
      <c r="D774" s="257">
        <v>1.198922E-2</v>
      </c>
      <c r="E774" s="261">
        <v>8.1690481481481475E-2</v>
      </c>
      <c r="F774" s="117">
        <v>1.3958012</v>
      </c>
      <c r="G774" s="257">
        <v>7.3786868369473992E-3</v>
      </c>
      <c r="I774" s="5"/>
      <c r="J774" s="259"/>
      <c r="K774" s="259"/>
      <c r="L774" s="259"/>
      <c r="M774" s="259"/>
      <c r="N774" s="259"/>
      <c r="O774" s="259"/>
    </row>
    <row r="775" spans="1:15" s="25" customFormat="1" ht="12" customHeight="1" x14ac:dyDescent="0.25">
      <c r="A775" s="123">
        <v>1</v>
      </c>
      <c r="B775" s="52" t="s">
        <v>4654</v>
      </c>
      <c r="C775" s="337" t="s">
        <v>7058</v>
      </c>
      <c r="D775" s="337">
        <v>1.0998907E-2</v>
      </c>
      <c r="E775" s="338">
        <v>7.4945074074074067E-2</v>
      </c>
      <c r="F775" s="341">
        <v>1.2805572999999999</v>
      </c>
      <c r="G775" s="339">
        <v>6.7693837909463209E-3</v>
      </c>
      <c r="I775" s="350">
        <v>5.7276280999999998E-3</v>
      </c>
      <c r="J775" s="257"/>
      <c r="K775" s="257"/>
      <c r="L775" s="257"/>
      <c r="M775" s="257"/>
      <c r="N775" s="257"/>
      <c r="O775" s="257"/>
    </row>
    <row r="776" spans="1:15" s="25" customFormat="1" ht="12" hidden="1" customHeight="1" x14ac:dyDescent="0.25">
      <c r="A776" s="45" t="s">
        <v>58</v>
      </c>
      <c r="B776" s="45"/>
      <c r="C776" s="52"/>
      <c r="D776" s="259"/>
      <c r="E776" s="259"/>
      <c r="F776" s="97"/>
      <c r="G776" s="259"/>
      <c r="I776" s="258"/>
      <c r="J776" s="259"/>
      <c r="K776" s="259"/>
      <c r="L776" s="259"/>
      <c r="M776" s="259"/>
      <c r="N776" s="259"/>
      <c r="O776" s="259"/>
    </row>
    <row r="777" spans="1:15" s="25" customFormat="1" hidden="1" x14ac:dyDescent="0.25">
      <c r="A777" s="62"/>
      <c r="B777" s="52" t="s">
        <v>4654</v>
      </c>
      <c r="C777" s="67" t="s">
        <v>2491</v>
      </c>
      <c r="D777" s="257">
        <v>1.4595874E-2</v>
      </c>
      <c r="E777" s="261">
        <v>9.0995822222222217E-2</v>
      </c>
      <c r="F777" s="117">
        <v>1.3493105999999999</v>
      </c>
      <c r="G777" s="257">
        <v>8.0121406512122795E-3</v>
      </c>
      <c r="I777" s="258"/>
      <c r="J777" s="257"/>
      <c r="K777" s="257"/>
      <c r="L777" s="257"/>
      <c r="M777" s="257"/>
      <c r="N777" s="257"/>
      <c r="O777" s="257"/>
    </row>
    <row r="778" spans="1:15" s="25" customFormat="1" hidden="1" x14ac:dyDescent="0.25">
      <c r="A778" s="45" t="s">
        <v>59</v>
      </c>
      <c r="B778" s="45"/>
      <c r="C778" s="52"/>
      <c r="D778" s="259"/>
      <c r="E778" s="259"/>
      <c r="F778" s="97"/>
      <c r="G778" s="259"/>
      <c r="I778" s="258"/>
      <c r="J778" s="257"/>
      <c r="K778" s="257"/>
      <c r="L778" s="257"/>
      <c r="M778" s="257"/>
      <c r="N778" s="257"/>
      <c r="O778" s="257"/>
    </row>
    <row r="779" spans="1:15" s="25" customFormat="1" hidden="1" x14ac:dyDescent="0.25">
      <c r="A779" s="45"/>
      <c r="B779" s="52" t="s">
        <v>4654</v>
      </c>
      <c r="C779" s="67" t="s">
        <v>2494</v>
      </c>
      <c r="D779" s="257">
        <v>3.6911219000000002E-2</v>
      </c>
      <c r="E779" s="261">
        <v>0.2343243111111111</v>
      </c>
      <c r="F779" s="117">
        <v>3.9621146999999999</v>
      </c>
      <c r="G779" s="257">
        <v>2.1741500823188199E-2</v>
      </c>
      <c r="I779" s="258"/>
      <c r="J779" s="257"/>
      <c r="K779" s="257"/>
      <c r="L779" s="257"/>
      <c r="M779" s="257"/>
      <c r="N779" s="257"/>
      <c r="O779" s="257"/>
    </row>
    <row r="780" spans="1:15" s="25" customFormat="1" hidden="1" x14ac:dyDescent="0.25">
      <c r="A780" s="45" t="s">
        <v>60</v>
      </c>
      <c r="B780" s="45"/>
      <c r="C780" s="52"/>
      <c r="D780" s="259"/>
      <c r="E780" s="259"/>
      <c r="F780" s="97"/>
      <c r="G780" s="259"/>
      <c r="I780" s="258"/>
      <c r="J780" s="259"/>
      <c r="K780" s="259"/>
      <c r="L780" s="259"/>
      <c r="M780" s="259"/>
      <c r="N780" s="259"/>
      <c r="O780" s="259"/>
    </row>
    <row r="781" spans="1:15" s="25" customFormat="1" hidden="1" x14ac:dyDescent="0.25">
      <c r="A781" s="62"/>
      <c r="B781" s="52" t="s">
        <v>5770</v>
      </c>
      <c r="C781" s="67" t="s">
        <v>4726</v>
      </c>
      <c r="D781" s="257">
        <v>-0.23642335</v>
      </c>
      <c r="E781" s="261">
        <v>-1.3277189629629629</v>
      </c>
      <c r="F781" s="117">
        <v>-28.533415000000002</v>
      </c>
      <c r="G781" s="257">
        <v>-0.1128128319286118</v>
      </c>
      <c r="I781" s="258"/>
      <c r="J781" s="257"/>
      <c r="K781" s="257"/>
      <c r="L781" s="257"/>
      <c r="M781" s="257"/>
      <c r="N781" s="257"/>
      <c r="O781" s="257"/>
    </row>
    <row r="782" spans="1:15" s="25" customFormat="1" hidden="1" x14ac:dyDescent="0.25">
      <c r="A782" s="62"/>
      <c r="B782" s="52" t="s">
        <v>5770</v>
      </c>
      <c r="C782" s="67" t="s">
        <v>4727</v>
      </c>
      <c r="D782" s="257">
        <v>-0.2045062</v>
      </c>
      <c r="E782" s="261">
        <v>-1.148476888888889</v>
      </c>
      <c r="F782" s="117">
        <v>-24.681404000000001</v>
      </c>
      <c r="G782" s="257">
        <v>-9.7583099467058815E-2</v>
      </c>
      <c r="I782" s="258"/>
      <c r="J782" s="257"/>
      <c r="K782" s="257"/>
      <c r="L782" s="257"/>
      <c r="M782" s="257"/>
      <c r="N782" s="257"/>
      <c r="O782" s="257"/>
    </row>
    <row r="783" spans="1:15" s="25" customFormat="1" hidden="1" x14ac:dyDescent="0.25">
      <c r="A783" s="62"/>
      <c r="B783" s="52" t="s">
        <v>5770</v>
      </c>
      <c r="C783" s="67" t="s">
        <v>4728</v>
      </c>
      <c r="D783" s="257">
        <v>-0.10520839</v>
      </c>
      <c r="E783" s="261">
        <v>-0.59083493333333326</v>
      </c>
      <c r="F783" s="117">
        <v>-12.697369999999999</v>
      </c>
      <c r="G783" s="257">
        <v>-5.0201710418860401E-2</v>
      </c>
      <c r="I783" s="258"/>
      <c r="J783" s="259"/>
      <c r="K783" s="259"/>
      <c r="L783" s="259"/>
      <c r="M783" s="259"/>
      <c r="N783" s="259"/>
      <c r="O783" s="259"/>
    </row>
    <row r="784" spans="1:15" s="25" customFormat="1" hidden="1" x14ac:dyDescent="0.25">
      <c r="A784" s="45" t="s">
        <v>61</v>
      </c>
      <c r="B784" s="45"/>
      <c r="C784" s="52"/>
      <c r="D784" s="259"/>
      <c r="E784" s="259"/>
      <c r="F784" s="97"/>
      <c r="G784" s="259"/>
      <c r="I784" s="258"/>
      <c r="J784" s="257"/>
      <c r="K784" s="257"/>
      <c r="L784" s="257"/>
      <c r="M784" s="257"/>
      <c r="N784" s="257"/>
      <c r="O784" s="257"/>
    </row>
    <row r="785" spans="1:15" s="25" customFormat="1" hidden="1" x14ac:dyDescent="0.25">
      <c r="A785" s="62"/>
      <c r="B785" s="52" t="s">
        <v>3966</v>
      </c>
      <c r="C785" s="67" t="s">
        <v>6487</v>
      </c>
      <c r="D785" s="257">
        <v>0.60851356000000001</v>
      </c>
      <c r="E785" s="261">
        <v>1.6659559999999998</v>
      </c>
      <c r="F785" s="117">
        <v>24.673341000000001</v>
      </c>
      <c r="G785" s="257">
        <v>0.15212872419990178</v>
      </c>
      <c r="I785" s="258"/>
      <c r="J785" s="257"/>
      <c r="K785" s="257"/>
      <c r="L785" s="257"/>
      <c r="M785" s="257"/>
      <c r="N785" s="257"/>
      <c r="O785" s="257"/>
    </row>
    <row r="786" spans="1:15" s="25" customFormat="1" hidden="1" x14ac:dyDescent="0.25">
      <c r="A786" s="62"/>
      <c r="B786" s="52" t="s">
        <v>3966</v>
      </c>
      <c r="C786" s="67" t="s">
        <v>6488</v>
      </c>
      <c r="D786" s="257">
        <v>0.38797271</v>
      </c>
      <c r="E786" s="261">
        <v>1.0657462962962962</v>
      </c>
      <c r="F786" s="117">
        <v>15.907123</v>
      </c>
      <c r="G786" s="257">
        <v>9.7428248058945899E-2</v>
      </c>
      <c r="I786" s="258"/>
      <c r="J786" s="256"/>
      <c r="K786" s="256"/>
      <c r="L786" s="256"/>
      <c r="M786" s="256"/>
      <c r="N786" s="256"/>
      <c r="O786" s="256"/>
    </row>
    <row r="787" spans="1:15" s="25" customFormat="1" hidden="1" x14ac:dyDescent="0.25">
      <c r="A787" s="45" t="s">
        <v>62</v>
      </c>
      <c r="B787" s="45"/>
      <c r="C787" s="52"/>
      <c r="D787" s="259"/>
      <c r="E787" s="259"/>
      <c r="F787" s="99"/>
      <c r="G787" s="258"/>
      <c r="I787" s="258"/>
      <c r="J787" s="257"/>
      <c r="K787" s="257"/>
      <c r="L787" s="257"/>
      <c r="M787" s="257"/>
      <c r="N787" s="257"/>
      <c r="O787" s="257"/>
    </row>
    <row r="788" spans="1:15" s="25" customFormat="1" hidden="1" x14ac:dyDescent="0.25">
      <c r="A788" s="62"/>
      <c r="B788" s="52" t="s">
        <v>3966</v>
      </c>
      <c r="C788" s="67" t="s">
        <v>7004</v>
      </c>
      <c r="D788" s="257">
        <v>1.9873926E-2</v>
      </c>
      <c r="E788" s="261">
        <v>4.9749975555555555E-2</v>
      </c>
      <c r="F788" s="117">
        <v>0.76481856999999998</v>
      </c>
      <c r="G788" s="257">
        <v>5.2671810009997403E-3</v>
      </c>
      <c r="I788" s="258"/>
      <c r="J788" s="89"/>
      <c r="K788" s="89"/>
      <c r="L788" s="89"/>
      <c r="M788" s="89"/>
      <c r="N788" s="89"/>
      <c r="O788" s="89"/>
    </row>
    <row r="789" spans="1:15" s="25" customFormat="1" hidden="1" x14ac:dyDescent="0.25">
      <c r="A789" s="62"/>
      <c r="B789" s="52" t="s">
        <v>3966</v>
      </c>
      <c r="C789" s="67" t="s">
        <v>2524</v>
      </c>
      <c r="D789" s="257">
        <v>1.6259102000000001E-2</v>
      </c>
      <c r="E789" s="261">
        <v>3.9444912592592585E-2</v>
      </c>
      <c r="F789" s="117">
        <v>0.75072936999999995</v>
      </c>
      <c r="G789" s="257">
        <v>3.91582278259905E-3</v>
      </c>
      <c r="I789" s="258"/>
      <c r="J789" s="257"/>
      <c r="K789" s="257"/>
      <c r="L789" s="257"/>
      <c r="M789" s="257"/>
      <c r="N789" s="257"/>
      <c r="O789" s="257"/>
    </row>
    <row r="790" spans="1:15" s="25" customFormat="1" hidden="1" x14ac:dyDescent="0.25">
      <c r="A790" s="45" t="s">
        <v>63</v>
      </c>
      <c r="B790" s="45"/>
      <c r="C790" s="62"/>
      <c r="D790" s="256"/>
      <c r="E790" s="256"/>
      <c r="F790" s="97"/>
      <c r="G790" s="259"/>
      <c r="I790" s="258"/>
      <c r="J790" s="257"/>
      <c r="K790" s="257"/>
      <c r="L790" s="257"/>
      <c r="M790" s="257"/>
      <c r="N790" s="257"/>
      <c r="O790" s="257"/>
    </row>
    <row r="791" spans="1:15" s="25" customFormat="1" x14ac:dyDescent="0.25">
      <c r="A791" s="123">
        <v>1</v>
      </c>
      <c r="B791" s="52" t="s">
        <v>3966</v>
      </c>
      <c r="C791" s="67" t="s">
        <v>5630</v>
      </c>
      <c r="D791" s="257">
        <v>0.13010896999999999</v>
      </c>
      <c r="E791" s="261">
        <v>0.30892102222222223</v>
      </c>
      <c r="F791" s="117">
        <v>5.2779692999999996</v>
      </c>
      <c r="G791" s="257">
        <v>3.3363177307915999E-2</v>
      </c>
      <c r="I791" s="347">
        <v>6.4938914E-2</v>
      </c>
      <c r="J791" s="256"/>
      <c r="K791" s="256"/>
      <c r="L791" s="256"/>
      <c r="M791" s="256"/>
      <c r="N791" s="256"/>
      <c r="O791" s="256"/>
    </row>
    <row r="792" spans="1:15" s="25" customFormat="1" x14ac:dyDescent="0.25">
      <c r="A792" s="123">
        <v>1</v>
      </c>
      <c r="B792" s="124" t="s">
        <v>571</v>
      </c>
      <c r="C792" s="67" t="s">
        <v>3312</v>
      </c>
      <c r="D792" s="89">
        <v>4.3237213000000001E-4</v>
      </c>
      <c r="E792" s="66">
        <v>1.1455940740740741E-3</v>
      </c>
      <c r="F792" s="89">
        <v>1.6534513000000001E-2</v>
      </c>
      <c r="G792" s="89">
        <v>1.0814061470419529E-4</v>
      </c>
      <c r="H792" s="59"/>
      <c r="I792" s="351">
        <v>1.1827753E-4</v>
      </c>
      <c r="J792" s="89"/>
      <c r="K792" s="89"/>
      <c r="L792" s="89"/>
      <c r="M792" s="89"/>
      <c r="N792" s="89"/>
      <c r="O792" s="89"/>
    </row>
    <row r="793" spans="1:15" s="25" customFormat="1" x14ac:dyDescent="0.25">
      <c r="A793" s="123">
        <v>1</v>
      </c>
      <c r="B793" s="52" t="s">
        <v>3966</v>
      </c>
      <c r="C793" s="67" t="s">
        <v>5631</v>
      </c>
      <c r="D793" s="257">
        <v>3.0883724000000001E-2</v>
      </c>
      <c r="E793" s="261">
        <v>8.182814814814815E-2</v>
      </c>
      <c r="F793" s="117">
        <v>1.1810366999999999</v>
      </c>
      <c r="G793" s="257">
        <v>7.7243296317340993E-3</v>
      </c>
      <c r="I793" s="347">
        <v>8.4483952999999997E-3</v>
      </c>
      <c r="J793" s="89"/>
      <c r="K793" s="89"/>
      <c r="L793" s="89"/>
      <c r="M793" s="89"/>
      <c r="N793" s="89"/>
      <c r="O793" s="89"/>
    </row>
    <row r="794" spans="1:15" s="25" customFormat="1" x14ac:dyDescent="0.25">
      <c r="A794" s="123">
        <v>1</v>
      </c>
      <c r="B794" s="52" t="s">
        <v>3966</v>
      </c>
      <c r="C794" s="67" t="s">
        <v>5632</v>
      </c>
      <c r="D794" s="257">
        <v>3.6031011000000002E-2</v>
      </c>
      <c r="E794" s="261">
        <v>9.5466170370370376E-2</v>
      </c>
      <c r="F794" s="117">
        <v>1.3778760999999999</v>
      </c>
      <c r="G794" s="257">
        <v>9.0117179054079403E-3</v>
      </c>
      <c r="I794" s="347">
        <v>9.8564611999999996E-3</v>
      </c>
      <c r="J794" s="89"/>
      <c r="K794" s="89"/>
      <c r="L794" s="89"/>
      <c r="M794" s="89"/>
      <c r="N794" s="89"/>
      <c r="O794" s="89"/>
    </row>
    <row r="795" spans="1:15" s="25" customFormat="1" hidden="1" x14ac:dyDescent="0.25">
      <c r="A795" s="45" t="s">
        <v>6997</v>
      </c>
      <c r="B795" s="45"/>
      <c r="C795" s="62"/>
      <c r="D795" s="256"/>
      <c r="E795" s="256"/>
      <c r="F795" s="99"/>
      <c r="G795" s="258"/>
      <c r="I795" s="258"/>
      <c r="J795" s="89"/>
      <c r="K795" s="89"/>
      <c r="L795" s="89"/>
      <c r="M795" s="89"/>
      <c r="N795" s="89"/>
      <c r="O795" s="89"/>
    </row>
    <row r="796" spans="1:15" s="25" customFormat="1" hidden="1" x14ac:dyDescent="0.25">
      <c r="A796" s="62" t="s">
        <v>1753</v>
      </c>
      <c r="B796" s="124" t="s">
        <v>571</v>
      </c>
      <c r="C796" s="89" t="s">
        <v>2508</v>
      </c>
      <c r="D796" s="89">
        <v>6.8893449000000001E-5</v>
      </c>
      <c r="E796" s="66">
        <v>2.006475037037037E-4</v>
      </c>
      <c r="F796" s="89">
        <v>2.9140723999999999E-3</v>
      </c>
      <c r="G796" s="89">
        <v>1.7450812678505421E-5</v>
      </c>
      <c r="H796" s="59"/>
      <c r="I796" s="258"/>
      <c r="J796" s="89"/>
      <c r="K796" s="89"/>
      <c r="L796" s="89"/>
      <c r="M796" s="89"/>
      <c r="N796" s="89"/>
      <c r="O796" s="89"/>
    </row>
    <row r="797" spans="1:15" s="25" customFormat="1" hidden="1" x14ac:dyDescent="0.25">
      <c r="A797" s="62"/>
      <c r="B797" s="124" t="s">
        <v>571</v>
      </c>
      <c r="C797" s="89" t="s">
        <v>2509</v>
      </c>
      <c r="D797" s="89">
        <v>7.9566621000000002E-5</v>
      </c>
      <c r="E797" s="66">
        <v>2.1085865185185184E-4</v>
      </c>
      <c r="F797" s="89">
        <v>3.7997139E-3</v>
      </c>
      <c r="G797" s="89">
        <v>1.943718356423829E-5</v>
      </c>
      <c r="H797" s="59"/>
      <c r="I797" s="258"/>
      <c r="J797" s="89"/>
      <c r="K797" s="89"/>
      <c r="L797" s="89"/>
      <c r="M797" s="89"/>
      <c r="N797" s="89"/>
      <c r="O797" s="89"/>
    </row>
    <row r="798" spans="1:15" s="25" customFormat="1" hidden="1" x14ac:dyDescent="0.25">
      <c r="A798" s="62"/>
      <c r="B798" s="124" t="s">
        <v>571</v>
      </c>
      <c r="C798" s="89" t="s">
        <v>2510</v>
      </c>
      <c r="D798" s="89">
        <v>7.1639297000000002E-5</v>
      </c>
      <c r="E798" s="66">
        <v>2.1189945925925927E-4</v>
      </c>
      <c r="F798" s="89">
        <v>3.1143747999999999E-3</v>
      </c>
      <c r="G798" s="89">
        <v>1.8463181317959435E-5</v>
      </c>
      <c r="H798" s="59"/>
      <c r="I798" s="258"/>
      <c r="J798" s="89"/>
      <c r="K798" s="89"/>
      <c r="L798" s="89"/>
      <c r="M798" s="89"/>
      <c r="N798" s="89"/>
      <c r="O798" s="89"/>
    </row>
    <row r="799" spans="1:15" s="25" customFormat="1" hidden="1" x14ac:dyDescent="0.25">
      <c r="A799" s="62"/>
      <c r="B799" s="124" t="s">
        <v>571</v>
      </c>
      <c r="C799" s="89" t="s">
        <v>2511</v>
      </c>
      <c r="D799" s="89">
        <v>3.1608324000000001E-6</v>
      </c>
      <c r="E799" s="66">
        <v>9.295792592592593E-6</v>
      </c>
      <c r="F799" s="89">
        <v>1.3694278E-4</v>
      </c>
      <c r="G799" s="89">
        <v>8.03253869824478E-7</v>
      </c>
      <c r="H799" s="59"/>
      <c r="I799" s="258"/>
      <c r="J799" s="89"/>
      <c r="K799" s="89"/>
      <c r="L799" s="89"/>
      <c r="M799" s="89"/>
      <c r="N799" s="89"/>
      <c r="O799" s="89"/>
    </row>
    <row r="800" spans="1:15" s="25" customFormat="1" hidden="1" x14ac:dyDescent="0.25">
      <c r="A800" s="62"/>
      <c r="B800" s="124" t="s">
        <v>571</v>
      </c>
      <c r="C800" s="89" t="s">
        <v>2512</v>
      </c>
      <c r="D800" s="334">
        <v>3.8021475000000001E-4</v>
      </c>
      <c r="E800" s="335">
        <v>9.5714629629629628E-4</v>
      </c>
      <c r="F800" s="334">
        <v>1.3949843E-2</v>
      </c>
      <c r="G800" s="89">
        <v>9.3352068383241883E-5</v>
      </c>
      <c r="H800" s="59"/>
      <c r="I800" s="258"/>
      <c r="J800" s="89"/>
      <c r="K800" s="89"/>
      <c r="L800" s="89"/>
      <c r="M800" s="89"/>
      <c r="N800" s="89"/>
      <c r="O800" s="89"/>
    </row>
    <row r="801" spans="1:15" s="25" customFormat="1" hidden="1" x14ac:dyDescent="0.25">
      <c r="A801" s="62" t="s">
        <v>1753</v>
      </c>
      <c r="B801" s="124" t="s">
        <v>571</v>
      </c>
      <c r="C801" s="89" t="s">
        <v>2513</v>
      </c>
      <c r="D801" s="89">
        <v>1.0521929E-4</v>
      </c>
      <c r="E801" s="66">
        <v>2.8346390370370369E-4</v>
      </c>
      <c r="F801" s="89">
        <v>4.1498209999999997E-3</v>
      </c>
      <c r="G801" s="89">
        <v>2.6268566715868169E-5</v>
      </c>
      <c r="H801" s="59"/>
      <c r="I801" s="258"/>
      <c r="J801" s="89"/>
      <c r="K801" s="89"/>
      <c r="L801" s="89"/>
      <c r="M801" s="89"/>
      <c r="N801" s="89"/>
      <c r="O801" s="89"/>
    </row>
    <row r="802" spans="1:15" s="25" customFormat="1" hidden="1" x14ac:dyDescent="0.25">
      <c r="A802" s="62"/>
      <c r="B802" s="124" t="s">
        <v>571</v>
      </c>
      <c r="C802" s="89" t="s">
        <v>2514</v>
      </c>
      <c r="D802" s="89">
        <v>1.6507826E-4</v>
      </c>
      <c r="E802" s="66">
        <v>3.694755481481481E-4</v>
      </c>
      <c r="F802" s="89">
        <v>5.2178683999999998E-3</v>
      </c>
      <c r="G802" s="89">
        <v>3.2695036894603202E-5</v>
      </c>
      <c r="H802" s="59"/>
      <c r="I802" s="258"/>
      <c r="J802" s="259"/>
      <c r="K802" s="259"/>
      <c r="L802" s="259"/>
      <c r="M802" s="259"/>
      <c r="N802" s="259"/>
      <c r="O802" s="259"/>
    </row>
    <row r="803" spans="1:15" s="25" customFormat="1" hidden="1" x14ac:dyDescent="0.25">
      <c r="A803" s="62"/>
      <c r="B803" s="124" t="s">
        <v>571</v>
      </c>
      <c r="C803" s="89" t="s">
        <v>2515</v>
      </c>
      <c r="D803" s="89">
        <v>6.2995055E-5</v>
      </c>
      <c r="E803" s="66">
        <v>1.8299034814814815E-4</v>
      </c>
      <c r="F803" s="89">
        <v>2.5789515000000001E-3</v>
      </c>
      <c r="G803" s="89">
        <v>1.5609933763388018E-5</v>
      </c>
      <c r="H803" s="59"/>
      <c r="I803" s="258"/>
      <c r="J803" s="257"/>
      <c r="K803" s="257"/>
      <c r="L803" s="257"/>
      <c r="M803" s="257"/>
      <c r="N803" s="257"/>
      <c r="O803" s="257"/>
    </row>
    <row r="804" spans="1:15" s="25" customFormat="1" hidden="1" x14ac:dyDescent="0.25">
      <c r="A804" s="62"/>
      <c r="B804" s="124" t="s">
        <v>571</v>
      </c>
      <c r="C804" s="89" t="s">
        <v>2516</v>
      </c>
      <c r="D804" s="89">
        <v>4.3419286999999997E-5</v>
      </c>
      <c r="E804" s="66">
        <v>1.2449356296296296E-4</v>
      </c>
      <c r="F804" s="89">
        <v>1.7193009999999999E-3</v>
      </c>
      <c r="G804" s="89">
        <v>1.054170482309868E-5</v>
      </c>
      <c r="H804" s="59"/>
      <c r="I804" s="258"/>
      <c r="J804" s="257"/>
      <c r="K804" s="257"/>
      <c r="L804" s="257"/>
      <c r="M804" s="257"/>
      <c r="N804" s="257"/>
      <c r="O804" s="257"/>
    </row>
    <row r="805" spans="1:15" s="25" customFormat="1" hidden="1" x14ac:dyDescent="0.25">
      <c r="A805" s="62"/>
      <c r="B805" s="124" t="s">
        <v>571</v>
      </c>
      <c r="C805" s="89" t="s">
        <v>2517</v>
      </c>
      <c r="D805" s="89">
        <v>1.1484450999999999E-5</v>
      </c>
      <c r="E805" s="66">
        <v>3.4318111851851849E-5</v>
      </c>
      <c r="F805" s="89">
        <v>5.0432829999999995E-4</v>
      </c>
      <c r="G805" s="89">
        <v>2.9733609435089326E-6</v>
      </c>
      <c r="H805" s="59"/>
      <c r="I805" s="258"/>
      <c r="J805" s="257"/>
      <c r="K805" s="257"/>
      <c r="L805" s="257"/>
      <c r="M805" s="257"/>
      <c r="N805" s="257"/>
      <c r="O805" s="257"/>
    </row>
    <row r="806" spans="1:15" s="25" customFormat="1" hidden="1" x14ac:dyDescent="0.25">
      <c r="A806" s="45" t="s">
        <v>64</v>
      </c>
      <c r="B806" s="45"/>
      <c r="C806" s="52"/>
      <c r="D806" s="256"/>
      <c r="E806" s="259"/>
      <c r="F806" s="97"/>
      <c r="G806" s="259"/>
      <c r="I806" s="258"/>
      <c r="J806" s="257"/>
      <c r="K806" s="257"/>
      <c r="L806" s="257"/>
      <c r="M806" s="257"/>
      <c r="N806" s="257"/>
      <c r="O806" s="257"/>
    </row>
    <row r="807" spans="1:15" s="25" customFormat="1" x14ac:dyDescent="0.25">
      <c r="A807" s="123">
        <v>1</v>
      </c>
      <c r="B807" s="52" t="s">
        <v>3966</v>
      </c>
      <c r="C807" s="67" t="s">
        <v>5691</v>
      </c>
      <c r="D807" s="114">
        <v>1.6957120999999999E-2</v>
      </c>
      <c r="E807" s="261">
        <v>4.6310596296296296E-2</v>
      </c>
      <c r="F807" s="117">
        <v>0.65600970000000003</v>
      </c>
      <c r="G807" s="257">
        <v>4.7417914386017898E-3</v>
      </c>
      <c r="I807" s="350">
        <v>5.7780679999999999E-3</v>
      </c>
      <c r="J807" s="257"/>
      <c r="K807" s="257"/>
      <c r="L807" s="257"/>
      <c r="M807" s="257"/>
      <c r="N807" s="257"/>
      <c r="O807" s="257"/>
    </row>
    <row r="808" spans="1:15" s="25" customFormat="1" hidden="1" x14ac:dyDescent="0.25">
      <c r="A808" s="52"/>
      <c r="B808" s="52" t="s">
        <v>3966</v>
      </c>
      <c r="C808" s="67" t="s">
        <v>5692</v>
      </c>
      <c r="D808" s="114">
        <v>5.2013731000000001E-3</v>
      </c>
      <c r="E808" s="261">
        <v>1.0715385185185186E-2</v>
      </c>
      <c r="F808" s="117">
        <v>0.16968025</v>
      </c>
      <c r="G808" s="257">
        <v>1.26711377728999E-3</v>
      </c>
      <c r="I808" s="350">
        <v>2.5147065E-3</v>
      </c>
      <c r="J808" s="256"/>
      <c r="K808" s="256"/>
      <c r="L808" s="256"/>
      <c r="M808" s="256"/>
      <c r="N808" s="256"/>
      <c r="O808" s="256"/>
    </row>
    <row r="809" spans="1:15" s="25" customFormat="1" hidden="1" x14ac:dyDescent="0.25">
      <c r="A809" s="52"/>
      <c r="B809" s="52" t="s">
        <v>3966</v>
      </c>
      <c r="C809" s="67" t="s">
        <v>5693</v>
      </c>
      <c r="D809" s="114">
        <v>5.2013731000000001E-3</v>
      </c>
      <c r="E809" s="261">
        <v>1.0715385185185186E-2</v>
      </c>
      <c r="F809" s="117">
        <v>0.16968025</v>
      </c>
      <c r="G809" s="257">
        <v>1.26711377728999E-3</v>
      </c>
      <c r="I809" s="350">
        <v>2.5147065E-3</v>
      </c>
      <c r="J809" s="257"/>
      <c r="K809" s="257"/>
      <c r="L809" s="257"/>
      <c r="M809" s="257"/>
      <c r="N809" s="257"/>
      <c r="O809" s="257"/>
    </row>
    <row r="810" spans="1:15" s="25" customFormat="1" hidden="1" x14ac:dyDescent="0.25">
      <c r="A810" s="52"/>
      <c r="B810" s="52" t="s">
        <v>3966</v>
      </c>
      <c r="C810" s="67" t="s">
        <v>5694</v>
      </c>
      <c r="D810" s="114">
        <v>5.2013731000000001E-3</v>
      </c>
      <c r="E810" s="261">
        <v>1.0715385185185186E-2</v>
      </c>
      <c r="F810" s="117">
        <v>0.16968025</v>
      </c>
      <c r="G810" s="257">
        <v>1.26711377728999E-3</v>
      </c>
      <c r="I810" s="350">
        <v>2.5147065E-3</v>
      </c>
      <c r="J810" s="257"/>
      <c r="K810" s="257"/>
      <c r="L810" s="257"/>
      <c r="M810" s="257"/>
      <c r="N810" s="257"/>
      <c r="O810" s="257"/>
    </row>
    <row r="811" spans="1:15" s="25" customFormat="1" hidden="1" x14ac:dyDescent="0.25">
      <c r="A811" s="52"/>
      <c r="B811" s="52" t="s">
        <v>3966</v>
      </c>
      <c r="C811" s="67" t="s">
        <v>5695</v>
      </c>
      <c r="D811" s="114">
        <v>2.7588879000000001E-3</v>
      </c>
      <c r="E811" s="261">
        <v>5.6240661481481479E-3</v>
      </c>
      <c r="F811" s="117">
        <v>9.0300540999999998E-2</v>
      </c>
      <c r="G811" s="257">
        <v>6.5418028621332201E-4</v>
      </c>
      <c r="I811" s="350">
        <v>1.6859722000000001E-3</v>
      </c>
      <c r="J811" s="257"/>
      <c r="K811" s="257"/>
      <c r="L811" s="257"/>
      <c r="M811" s="257"/>
      <c r="N811" s="257"/>
      <c r="O811" s="257"/>
    </row>
    <row r="812" spans="1:15" s="25" customFormat="1" hidden="1" x14ac:dyDescent="0.25">
      <c r="A812" s="45" t="s">
        <v>1243</v>
      </c>
      <c r="B812" s="45"/>
      <c r="C812" s="62"/>
      <c r="D812" s="256"/>
      <c r="E812" s="256"/>
      <c r="F812" s="97"/>
      <c r="G812" s="259"/>
      <c r="I812" s="258"/>
      <c r="J812" s="257"/>
      <c r="K812" s="257"/>
      <c r="L812" s="257"/>
      <c r="M812" s="257"/>
      <c r="N812" s="257"/>
      <c r="O812" s="257"/>
    </row>
    <row r="813" spans="1:15" s="25" customFormat="1" hidden="1" x14ac:dyDescent="0.25">
      <c r="A813" s="45"/>
      <c r="B813" s="190" t="s">
        <v>575</v>
      </c>
      <c r="C813" s="67" t="s">
        <v>2655</v>
      </c>
      <c r="D813" s="257">
        <v>0.29444798</v>
      </c>
      <c r="E813" s="261">
        <v>1.4920343703703702</v>
      </c>
      <c r="F813" s="117">
        <v>18.999766000000001</v>
      </c>
      <c r="G813" s="257">
        <v>0.13194771944023101</v>
      </c>
      <c r="I813" s="347">
        <v>0.14802941999999999</v>
      </c>
      <c r="J813" s="257"/>
      <c r="K813" s="257"/>
      <c r="L813" s="257"/>
      <c r="M813" s="257"/>
      <c r="N813" s="257"/>
      <c r="O813" s="257"/>
    </row>
    <row r="814" spans="1:15" s="25" customFormat="1" hidden="1" x14ac:dyDescent="0.25">
      <c r="A814" s="45"/>
      <c r="B814" s="185" t="s">
        <v>5770</v>
      </c>
      <c r="C814" s="67" t="s">
        <v>2306</v>
      </c>
      <c r="D814" s="257">
        <v>0.25114794000000001</v>
      </c>
      <c r="E814" s="261">
        <v>1.2570519259259259</v>
      </c>
      <c r="F814" s="117">
        <v>24.220488</v>
      </c>
      <c r="G814" s="257">
        <v>0.1084333405993569</v>
      </c>
      <c r="I814" s="347">
        <v>0.11427337</v>
      </c>
      <c r="J814" s="257"/>
      <c r="K814" s="257"/>
      <c r="L814" s="257"/>
      <c r="M814" s="257"/>
      <c r="N814" s="257"/>
      <c r="O814" s="257"/>
    </row>
    <row r="815" spans="1:15" s="25" customFormat="1" hidden="1" x14ac:dyDescent="0.25">
      <c r="A815" s="45"/>
      <c r="B815" s="185" t="s">
        <v>2622</v>
      </c>
      <c r="C815" s="67" t="s">
        <v>2307</v>
      </c>
      <c r="D815" s="257">
        <v>2.1363425999999999</v>
      </c>
      <c r="E815" s="261">
        <v>2.8562571111111108</v>
      </c>
      <c r="F815" s="117">
        <v>60.599758000000001</v>
      </c>
      <c r="G815" s="257">
        <v>0.3068709895235</v>
      </c>
      <c r="I815" s="347">
        <v>1.3220607</v>
      </c>
      <c r="J815" s="257"/>
      <c r="K815" s="257"/>
      <c r="L815" s="257"/>
      <c r="M815" s="257"/>
      <c r="N815" s="257"/>
      <c r="O815" s="257"/>
    </row>
    <row r="816" spans="1:15" s="25" customFormat="1" hidden="1" x14ac:dyDescent="0.25">
      <c r="A816" s="52"/>
      <c r="B816" s="185" t="s">
        <v>2622</v>
      </c>
      <c r="C816" s="67" t="s">
        <v>2308</v>
      </c>
      <c r="D816" s="257">
        <v>1.3764409</v>
      </c>
      <c r="E816" s="261">
        <v>1.8794605185185185</v>
      </c>
      <c r="F816" s="117">
        <v>38.335776000000003</v>
      </c>
      <c r="G816" s="257">
        <v>0.25407596225656004</v>
      </c>
      <c r="I816" s="347">
        <v>0.84148157999999995</v>
      </c>
      <c r="J816" s="257"/>
      <c r="K816" s="257"/>
      <c r="L816" s="257"/>
      <c r="M816" s="257"/>
      <c r="N816" s="257"/>
      <c r="O816" s="257"/>
    </row>
    <row r="817" spans="1:15" s="25" customFormat="1" x14ac:dyDescent="0.25">
      <c r="A817" s="123">
        <v>1</v>
      </c>
      <c r="B817" s="185" t="s">
        <v>2622</v>
      </c>
      <c r="C817" s="67" t="s">
        <v>7060</v>
      </c>
      <c r="D817" s="257">
        <v>59.943496000000003</v>
      </c>
      <c r="E817" s="261">
        <v>3.0809352592592592</v>
      </c>
      <c r="F817" s="117">
        <v>65.370254000000003</v>
      </c>
      <c r="G817" s="257">
        <v>0.27582401495727604</v>
      </c>
      <c r="I817" s="347">
        <v>0.64228081999999997</v>
      </c>
      <c r="J817" s="257"/>
      <c r="K817" s="257"/>
      <c r="L817" s="257"/>
      <c r="M817" s="257"/>
      <c r="N817" s="257"/>
      <c r="O817" s="257"/>
    </row>
    <row r="818" spans="1:15" s="25" customFormat="1" x14ac:dyDescent="0.25">
      <c r="A818" s="123">
        <v>1</v>
      </c>
      <c r="B818" s="185" t="s">
        <v>2622</v>
      </c>
      <c r="C818" s="67" t="s">
        <v>7061</v>
      </c>
      <c r="D818" s="257">
        <v>1.1004836</v>
      </c>
      <c r="E818" s="261">
        <v>1.5445982962962961</v>
      </c>
      <c r="F818" s="117">
        <v>32.773898000000003</v>
      </c>
      <c r="G818" s="257">
        <v>0.13826298149298</v>
      </c>
      <c r="I818" s="347">
        <v>0.32151602000000001</v>
      </c>
      <c r="J818" s="257"/>
      <c r="K818" s="257"/>
      <c r="L818" s="257"/>
      <c r="M818" s="257"/>
      <c r="N818" s="257"/>
      <c r="O818" s="257"/>
    </row>
    <row r="819" spans="1:15" s="25" customFormat="1" x14ac:dyDescent="0.25">
      <c r="A819" s="123">
        <v>1</v>
      </c>
      <c r="B819" s="185" t="s">
        <v>2622</v>
      </c>
      <c r="C819" s="293" t="s">
        <v>7059</v>
      </c>
      <c r="D819" s="289">
        <v>1.3561695</v>
      </c>
      <c r="E819" s="289">
        <v>4.5471148148148142E-2</v>
      </c>
      <c r="F819" s="342">
        <v>0.80043350000000002</v>
      </c>
      <c r="G819" s="343">
        <v>5.2669370245080008E-3</v>
      </c>
      <c r="I819" s="347">
        <v>0.55225420999999997</v>
      </c>
      <c r="J819" s="257"/>
      <c r="K819" s="257"/>
      <c r="L819" s="257"/>
      <c r="M819" s="257"/>
      <c r="N819" s="257"/>
      <c r="O819" s="257"/>
    </row>
    <row r="820" spans="1:15" s="25" customFormat="1" hidden="1" x14ac:dyDescent="0.25">
      <c r="A820" s="52"/>
      <c r="B820" s="185" t="s">
        <v>576</v>
      </c>
      <c r="C820" s="67" t="s">
        <v>2656</v>
      </c>
      <c r="D820" s="257">
        <v>0.36030996999999998</v>
      </c>
      <c r="E820" s="261">
        <v>1.8304025185185184</v>
      </c>
      <c r="F820" s="117">
        <v>26.233699999999999</v>
      </c>
      <c r="G820" s="257">
        <v>0.16431160814593801</v>
      </c>
      <c r="I820" s="347">
        <v>0.18495191999999999</v>
      </c>
      <c r="J820" s="257"/>
      <c r="K820" s="257"/>
      <c r="L820" s="257"/>
      <c r="M820" s="257"/>
      <c r="N820" s="257"/>
      <c r="O820" s="257"/>
    </row>
    <row r="821" spans="1:15" s="25" customFormat="1" hidden="1" x14ac:dyDescent="0.25">
      <c r="A821" s="52"/>
      <c r="B821" s="185" t="s">
        <v>2622</v>
      </c>
      <c r="C821" s="67" t="s">
        <v>2309</v>
      </c>
      <c r="D821" s="257">
        <v>0.17752686000000001</v>
      </c>
      <c r="E821" s="261">
        <v>0.72526019999999991</v>
      </c>
      <c r="F821" s="117">
        <v>15.573472000000001</v>
      </c>
      <c r="G821" s="257">
        <v>6.1949637797199308E-2</v>
      </c>
      <c r="I821" s="347">
        <v>8.5876454000000005E-2</v>
      </c>
      <c r="J821" s="259"/>
      <c r="K821" s="259"/>
      <c r="L821" s="259"/>
      <c r="M821" s="259"/>
      <c r="N821" s="259"/>
      <c r="O821" s="259"/>
    </row>
    <row r="822" spans="1:15" s="25" customFormat="1" hidden="1" x14ac:dyDescent="0.25">
      <c r="A822" s="52"/>
      <c r="B822" s="185" t="s">
        <v>2622</v>
      </c>
      <c r="C822" s="67" t="s">
        <v>2310</v>
      </c>
      <c r="D822" s="257">
        <v>0.11336713</v>
      </c>
      <c r="E822" s="261">
        <v>1.4724722222222221E-2</v>
      </c>
      <c r="F822" s="117">
        <v>0.24445049999999999</v>
      </c>
      <c r="G822" s="257">
        <v>3.0216948025142999E-3</v>
      </c>
      <c r="I822" s="347">
        <v>4.2936501000000002E-2</v>
      </c>
      <c r="J822" s="257"/>
      <c r="K822" s="257"/>
      <c r="L822" s="257"/>
      <c r="M822" s="257"/>
      <c r="N822" s="257"/>
      <c r="O822" s="257"/>
    </row>
    <row r="823" spans="1:15" s="25" customFormat="1" hidden="1" x14ac:dyDescent="0.25">
      <c r="A823" s="52"/>
      <c r="B823" s="185" t="s">
        <v>2622</v>
      </c>
      <c r="C823" s="67" t="s">
        <v>2311</v>
      </c>
      <c r="D823" s="257">
        <v>5.1873054000000002E-2</v>
      </c>
      <c r="E823" s="261">
        <v>7.270400074074073E-3</v>
      </c>
      <c r="F823" s="117">
        <v>0.12074015</v>
      </c>
      <c r="G823" s="257">
        <v>1.4027382644194999E-3</v>
      </c>
      <c r="I823" s="347">
        <v>2.0261642E-2</v>
      </c>
      <c r="J823" s="257"/>
      <c r="K823" s="257"/>
      <c r="L823" s="257"/>
      <c r="M823" s="257"/>
      <c r="N823" s="257"/>
      <c r="O823" s="257"/>
    </row>
    <row r="824" spans="1:15" s="25" customFormat="1" hidden="1" x14ac:dyDescent="0.25">
      <c r="A824" s="62"/>
      <c r="B824" s="185" t="s">
        <v>576</v>
      </c>
      <c r="C824" s="67" t="s">
        <v>2312</v>
      </c>
      <c r="D824" s="257">
        <v>2.9057520999999999E-2</v>
      </c>
      <c r="E824" s="261">
        <v>5.1380283703703698E-2</v>
      </c>
      <c r="F824" s="117">
        <v>0.81436839000000005</v>
      </c>
      <c r="G824" s="257">
        <v>4.5154067936228302E-3</v>
      </c>
      <c r="I824" s="347">
        <v>0.11183256</v>
      </c>
      <c r="J824" s="256"/>
      <c r="K824" s="256"/>
      <c r="L824" s="256"/>
      <c r="M824" s="256"/>
      <c r="N824" s="256"/>
      <c r="O824" s="256"/>
    </row>
    <row r="825" spans="1:15" s="25" customFormat="1" hidden="1" x14ac:dyDescent="0.25">
      <c r="A825" s="62"/>
      <c r="B825" s="185" t="s">
        <v>576</v>
      </c>
      <c r="C825" s="67" t="s">
        <v>2657</v>
      </c>
      <c r="D825" s="257">
        <v>0.31287524</v>
      </c>
      <c r="E825" s="261">
        <v>1.5858868888888888</v>
      </c>
      <c r="F825" s="117">
        <v>21.010686</v>
      </c>
      <c r="G825" s="257">
        <v>0.14089320402653699</v>
      </c>
      <c r="I825" s="347">
        <v>0.15830422999999999</v>
      </c>
      <c r="J825" s="257"/>
      <c r="K825" s="257"/>
      <c r="L825" s="257"/>
      <c r="M825" s="257"/>
      <c r="N825" s="257"/>
      <c r="O825" s="257"/>
    </row>
    <row r="826" spans="1:15" s="25" customFormat="1" hidden="1" x14ac:dyDescent="0.25">
      <c r="A826" s="45" t="s">
        <v>579</v>
      </c>
      <c r="B826" s="45"/>
      <c r="C826" s="52"/>
      <c r="D826" s="259"/>
      <c r="E826" s="259"/>
      <c r="F826" s="97"/>
      <c r="G826" s="259"/>
      <c r="I826" s="258"/>
      <c r="J826" s="257"/>
      <c r="K826" s="257"/>
      <c r="L826" s="257"/>
      <c r="M826" s="257"/>
      <c r="N826" s="257"/>
      <c r="O826" s="257"/>
    </row>
    <row r="827" spans="1:15" s="25" customFormat="1" x14ac:dyDescent="0.25">
      <c r="A827" s="123">
        <v>1</v>
      </c>
      <c r="B827" s="62" t="s">
        <v>571</v>
      </c>
      <c r="C827" s="67" t="s">
        <v>2317</v>
      </c>
      <c r="D827" s="257">
        <v>6.0442308E-2</v>
      </c>
      <c r="E827" s="261">
        <v>0.12154637777777777</v>
      </c>
      <c r="F827" s="117">
        <v>2.0917355999999998</v>
      </c>
      <c r="G827" s="257">
        <v>1.4489148620480402E-2</v>
      </c>
      <c r="I827" s="347">
        <v>9.5137690999999996E-2</v>
      </c>
      <c r="J827" s="257"/>
      <c r="K827" s="257"/>
      <c r="L827" s="257"/>
      <c r="M827" s="257"/>
      <c r="N827" s="257"/>
      <c r="O827" s="257"/>
    </row>
    <row r="828" spans="1:15" s="25" customFormat="1" x14ac:dyDescent="0.25">
      <c r="A828" s="123">
        <v>1</v>
      </c>
      <c r="B828" s="62" t="s">
        <v>571</v>
      </c>
      <c r="C828" s="67" t="s">
        <v>2318</v>
      </c>
      <c r="D828" s="257">
        <v>6.5127646999999997E-2</v>
      </c>
      <c r="E828" s="261">
        <v>0.15408945185185183</v>
      </c>
      <c r="F828" s="117">
        <v>2.1184118000000001</v>
      </c>
      <c r="G828" s="257">
        <v>1.6021058298904999E-2</v>
      </c>
      <c r="I828" s="347">
        <v>9.6734754000000006E-2</v>
      </c>
      <c r="J828" s="257"/>
      <c r="K828" s="257"/>
      <c r="L828" s="257"/>
      <c r="M828" s="257"/>
      <c r="N828" s="257"/>
      <c r="O828" s="257"/>
    </row>
    <row r="829" spans="1:15" s="25" customFormat="1" hidden="1" x14ac:dyDescent="0.25">
      <c r="A829" s="45" t="s">
        <v>4119</v>
      </c>
      <c r="B829" s="45"/>
      <c r="C829" s="62"/>
      <c r="D829" s="256"/>
      <c r="E829" s="256"/>
      <c r="F829" s="97"/>
      <c r="G829" s="259"/>
      <c r="I829" s="258"/>
      <c r="J829" s="257"/>
      <c r="K829" s="257"/>
      <c r="L829" s="257"/>
      <c r="M829" s="257"/>
      <c r="N829" s="257"/>
      <c r="O829" s="257"/>
    </row>
    <row r="830" spans="1:15" s="25" customFormat="1" hidden="1" x14ac:dyDescent="0.25">
      <c r="A830" s="52"/>
      <c r="B830" s="52" t="s">
        <v>2622</v>
      </c>
      <c r="C830" s="67" t="s">
        <v>4791</v>
      </c>
      <c r="D830" s="257">
        <v>0.23278161</v>
      </c>
      <c r="E830" s="261">
        <v>1.0621751851851853</v>
      </c>
      <c r="F830" s="117">
        <v>31.916732</v>
      </c>
      <c r="G830" s="257">
        <v>0.11302015325321299</v>
      </c>
      <c r="I830" s="258"/>
      <c r="J830" s="257"/>
      <c r="K830" s="257"/>
      <c r="L830" s="257"/>
      <c r="M830" s="257"/>
      <c r="N830" s="257"/>
      <c r="O830" s="257"/>
    </row>
    <row r="831" spans="1:15" s="25" customFormat="1" hidden="1" x14ac:dyDescent="0.25">
      <c r="A831" s="62"/>
      <c r="B831" s="52" t="s">
        <v>2622</v>
      </c>
      <c r="C831" s="67" t="s">
        <v>4792</v>
      </c>
      <c r="D831" s="257">
        <v>0.11421874999999999</v>
      </c>
      <c r="E831" s="261">
        <v>0.64143577777777772</v>
      </c>
      <c r="F831" s="117">
        <v>13.78481</v>
      </c>
      <c r="G831" s="257">
        <v>5.4501133231127694E-2</v>
      </c>
      <c r="I831" s="258"/>
      <c r="J831" s="257"/>
      <c r="K831" s="257"/>
      <c r="L831" s="257"/>
      <c r="M831" s="257"/>
      <c r="N831" s="257"/>
      <c r="O831" s="257"/>
    </row>
    <row r="832" spans="1:15" s="25" customFormat="1" hidden="1" x14ac:dyDescent="0.25">
      <c r="A832" s="52"/>
      <c r="B832" s="52" t="s">
        <v>2622</v>
      </c>
      <c r="C832" s="67" t="s">
        <v>4793</v>
      </c>
      <c r="D832" s="257">
        <v>0.31152716000000003</v>
      </c>
      <c r="E832" s="261">
        <v>1.7494910370370369</v>
      </c>
      <c r="F832" s="117">
        <v>37.597529000000002</v>
      </c>
      <c r="G832" s="257">
        <v>0.14864970784233769</v>
      </c>
      <c r="I832" s="258"/>
      <c r="J832" s="257"/>
      <c r="K832" s="257"/>
      <c r="L832" s="257"/>
      <c r="M832" s="257"/>
      <c r="N832" s="257"/>
      <c r="O832" s="257"/>
    </row>
    <row r="833" spans="1:15" s="25" customFormat="1" hidden="1" x14ac:dyDescent="0.25">
      <c r="A833" s="62"/>
      <c r="B833" s="52" t="s">
        <v>2622</v>
      </c>
      <c r="C833" s="67" t="s">
        <v>4794</v>
      </c>
      <c r="D833" s="257">
        <v>0.48805660000000001</v>
      </c>
      <c r="E833" s="261">
        <v>2.7408545185185185</v>
      </c>
      <c r="F833" s="117">
        <v>58.902479</v>
      </c>
      <c r="G833" s="257">
        <v>0.23288328902612149</v>
      </c>
      <c r="I833" s="258"/>
      <c r="J833" s="257"/>
      <c r="K833" s="257"/>
      <c r="L833" s="257"/>
      <c r="M833" s="257"/>
      <c r="N833" s="257"/>
      <c r="O833" s="257"/>
    </row>
    <row r="834" spans="1:15" s="25" customFormat="1" hidden="1" x14ac:dyDescent="0.25">
      <c r="A834" s="62"/>
      <c r="B834" s="52" t="s">
        <v>5770</v>
      </c>
      <c r="C834" s="67" t="s">
        <v>4795</v>
      </c>
      <c r="D834" s="257">
        <v>1.9229098999999999E-2</v>
      </c>
      <c r="E834" s="261">
        <v>0.1079878074074074</v>
      </c>
      <c r="F834" s="117">
        <v>2.3207176999999999</v>
      </c>
      <c r="G834" s="257">
        <v>9.1754437314635895E-3</v>
      </c>
      <c r="I834" s="258"/>
      <c r="J834" s="257"/>
      <c r="K834" s="257"/>
      <c r="L834" s="257"/>
      <c r="M834" s="257"/>
      <c r="N834" s="257"/>
      <c r="O834" s="257"/>
    </row>
    <row r="835" spans="1:15" s="25" customFormat="1" hidden="1" x14ac:dyDescent="0.25">
      <c r="A835" s="62"/>
      <c r="B835" s="52" t="s">
        <v>2622</v>
      </c>
      <c r="C835" s="67" t="s">
        <v>4796</v>
      </c>
      <c r="D835" s="257">
        <v>3.1155342999999999E-2</v>
      </c>
      <c r="E835" s="261">
        <v>0.17496385185185184</v>
      </c>
      <c r="F835" s="117">
        <v>3.7600699999999998</v>
      </c>
      <c r="G835" s="257">
        <v>1.4866224296178031E-2</v>
      </c>
      <c r="I835" s="258"/>
      <c r="J835" s="257"/>
      <c r="K835" s="257"/>
      <c r="L835" s="257"/>
      <c r="M835" s="257"/>
      <c r="N835" s="257"/>
      <c r="O835" s="257"/>
    </row>
    <row r="836" spans="1:15" s="25" customFormat="1" hidden="1" x14ac:dyDescent="0.25">
      <c r="A836" s="62"/>
      <c r="B836" s="52" t="s">
        <v>2622</v>
      </c>
      <c r="C836" s="67" t="s">
        <v>4797</v>
      </c>
      <c r="D836" s="257">
        <v>0.1168194</v>
      </c>
      <c r="E836" s="261">
        <v>0.65604068888888878</v>
      </c>
      <c r="F836" s="117">
        <v>14.098677</v>
      </c>
      <c r="G836" s="257">
        <v>5.5742073673873807E-2</v>
      </c>
      <c r="I836" s="258"/>
      <c r="J836" s="257"/>
      <c r="K836" s="257"/>
      <c r="L836" s="257"/>
      <c r="M836" s="257"/>
      <c r="N836" s="257"/>
      <c r="O836" s="257"/>
    </row>
    <row r="837" spans="1:15" s="25" customFormat="1" hidden="1" x14ac:dyDescent="0.25">
      <c r="A837" s="62"/>
      <c r="B837" s="52" t="s">
        <v>575</v>
      </c>
      <c r="C837" s="67" t="s">
        <v>2658</v>
      </c>
      <c r="D837" s="257">
        <v>0.33175664999999999</v>
      </c>
      <c r="E837" s="261">
        <v>1.6842426666666666</v>
      </c>
      <c r="F837" s="117">
        <v>23.100829000000001</v>
      </c>
      <c r="G837" s="257">
        <v>0.15039513043324002</v>
      </c>
      <c r="I837" s="258"/>
      <c r="J837" s="257"/>
      <c r="K837" s="257"/>
      <c r="L837" s="257"/>
      <c r="M837" s="257"/>
      <c r="N837" s="257"/>
      <c r="O837" s="257"/>
    </row>
    <row r="838" spans="1:15" s="25" customFormat="1" hidden="1" x14ac:dyDescent="0.25">
      <c r="A838" s="62"/>
      <c r="B838" s="52" t="s">
        <v>5770</v>
      </c>
      <c r="C838" s="67" t="s">
        <v>2319</v>
      </c>
      <c r="D838" s="257">
        <v>0.13668544999999999</v>
      </c>
      <c r="E838" s="261">
        <v>0.74323562962962952</v>
      </c>
      <c r="F838" s="117">
        <v>11.262620999999999</v>
      </c>
      <c r="G838" s="257">
        <v>6.2532995750408701E-2</v>
      </c>
      <c r="I838" s="258"/>
      <c r="J838" s="257"/>
      <c r="K838" s="257"/>
      <c r="L838" s="257"/>
      <c r="M838" s="257"/>
      <c r="N838" s="257"/>
      <c r="O838" s="257"/>
    </row>
    <row r="839" spans="1:15" s="25" customFormat="1" hidden="1" x14ac:dyDescent="0.25">
      <c r="A839" s="62"/>
      <c r="B839" s="52" t="s">
        <v>5770</v>
      </c>
      <c r="C839" s="67" t="s">
        <v>2320</v>
      </c>
      <c r="D839" s="257">
        <v>4.2293509999999999E-2</v>
      </c>
      <c r="E839" s="261">
        <v>0.23751417037037034</v>
      </c>
      <c r="F839" s="117">
        <v>5.1043108999999998</v>
      </c>
      <c r="G839" s="257">
        <v>2.0180962228564858E-2</v>
      </c>
      <c r="I839" s="258"/>
      <c r="J839" s="257"/>
      <c r="K839" s="257"/>
      <c r="L839" s="257"/>
      <c r="M839" s="257"/>
      <c r="N839" s="257"/>
      <c r="O839" s="257"/>
    </row>
    <row r="840" spans="1:15" s="25" customFormat="1" hidden="1" x14ac:dyDescent="0.25">
      <c r="A840" s="62"/>
      <c r="B840" s="52" t="s">
        <v>5770</v>
      </c>
      <c r="C840" s="67" t="s">
        <v>2321</v>
      </c>
      <c r="D840" s="257">
        <v>1.5393787000000001E-2</v>
      </c>
      <c r="E840" s="261">
        <v>8.6449259259259253E-2</v>
      </c>
      <c r="F840" s="117">
        <v>1.8578422999999999</v>
      </c>
      <c r="G840" s="257">
        <v>7.3453688132929101E-3</v>
      </c>
      <c r="I840" s="258"/>
      <c r="J840" s="257"/>
      <c r="K840" s="257"/>
      <c r="L840" s="257"/>
      <c r="M840" s="257"/>
      <c r="N840" s="257"/>
      <c r="O840" s="257"/>
    </row>
    <row r="841" spans="1:15" s="25" customFormat="1" hidden="1" x14ac:dyDescent="0.25">
      <c r="A841" s="62"/>
      <c r="B841" s="52" t="s">
        <v>571</v>
      </c>
      <c r="C841" s="67" t="s">
        <v>2322</v>
      </c>
      <c r="D841" s="257">
        <v>0.64380704</v>
      </c>
      <c r="E841" s="261">
        <v>3.615526222222222</v>
      </c>
      <c r="F841" s="117">
        <v>77.699658999999997</v>
      </c>
      <c r="G841" s="257">
        <v>0.30720187580501912</v>
      </c>
      <c r="I841" s="258"/>
      <c r="J841" s="257"/>
      <c r="K841" s="257"/>
      <c r="L841" s="257"/>
      <c r="M841" s="257"/>
      <c r="N841" s="257"/>
      <c r="O841" s="257"/>
    </row>
    <row r="842" spans="1:15" s="25" customFormat="1" hidden="1" x14ac:dyDescent="0.25">
      <c r="A842" s="62"/>
      <c r="B842" s="52" t="s">
        <v>571</v>
      </c>
      <c r="C842" s="67" t="s">
        <v>2323</v>
      </c>
      <c r="D842" s="257">
        <v>1.1319424</v>
      </c>
      <c r="E842" s="261">
        <v>6.3568232592592588</v>
      </c>
      <c r="F842" s="117">
        <v>136.61165</v>
      </c>
      <c r="G842" s="257">
        <v>0.54012277819216792</v>
      </c>
      <c r="I842" s="258"/>
      <c r="J842" s="257"/>
      <c r="K842" s="257"/>
      <c r="L842" s="257"/>
      <c r="M842" s="257"/>
      <c r="N842" s="257"/>
      <c r="O842" s="257"/>
    </row>
    <row r="843" spans="1:15" s="25" customFormat="1" hidden="1" x14ac:dyDescent="0.25">
      <c r="A843" s="62"/>
      <c r="B843" s="52" t="s">
        <v>571</v>
      </c>
      <c r="C843" s="67" t="s">
        <v>2324</v>
      </c>
      <c r="D843" s="257">
        <v>0.12462137</v>
      </c>
      <c r="E843" s="261">
        <v>0.69985541481481484</v>
      </c>
      <c r="F843" s="117">
        <v>15.040279999999999</v>
      </c>
      <c r="G843" s="257">
        <v>5.9464896965212094E-2</v>
      </c>
      <c r="I843" s="258"/>
      <c r="J843" s="257"/>
      <c r="K843" s="257"/>
      <c r="L843" s="257"/>
      <c r="M843" s="257"/>
      <c r="N843" s="257"/>
      <c r="O843" s="257"/>
    </row>
    <row r="844" spans="1:15" s="25" customFormat="1" hidden="1" x14ac:dyDescent="0.25">
      <c r="A844" s="62"/>
      <c r="B844" s="52" t="s">
        <v>571</v>
      </c>
      <c r="C844" s="67" t="s">
        <v>2325</v>
      </c>
      <c r="D844" s="257">
        <v>0.27004800000000001</v>
      </c>
      <c r="E844" s="261">
        <v>1.5165500740740741</v>
      </c>
      <c r="F844" s="117">
        <v>32.591500000000003</v>
      </c>
      <c r="G844" s="257">
        <v>0.128857324350513</v>
      </c>
      <c r="I844" s="258"/>
      <c r="J844" s="257"/>
      <c r="K844" s="257"/>
      <c r="L844" s="257"/>
      <c r="M844" s="257"/>
      <c r="N844" s="257"/>
      <c r="O844" s="257"/>
    </row>
    <row r="845" spans="1:15" s="25" customFormat="1" hidden="1" x14ac:dyDescent="0.25">
      <c r="A845" s="62"/>
      <c r="B845" s="52" t="s">
        <v>571</v>
      </c>
      <c r="C845" s="67" t="s">
        <v>2326</v>
      </c>
      <c r="D845" s="257">
        <v>0.40507199999999999</v>
      </c>
      <c r="E845" s="261">
        <v>2.2748251111111109</v>
      </c>
      <c r="F845" s="117">
        <v>48.887250999999999</v>
      </c>
      <c r="G845" s="257">
        <v>0.19328598512048961</v>
      </c>
      <c r="I845" s="258"/>
      <c r="J845" s="257"/>
      <c r="K845" s="257"/>
      <c r="L845" s="257"/>
      <c r="M845" s="257"/>
      <c r="N845" s="257"/>
      <c r="O845" s="257"/>
    </row>
    <row r="846" spans="1:15" s="25" customFormat="1" hidden="1" x14ac:dyDescent="0.25">
      <c r="A846" s="52"/>
      <c r="B846" s="52" t="s">
        <v>571</v>
      </c>
      <c r="C846" s="67" t="s">
        <v>2327</v>
      </c>
      <c r="D846" s="257">
        <v>0.48072746999999999</v>
      </c>
      <c r="E846" s="261">
        <v>2.6996951851851851</v>
      </c>
      <c r="F846" s="117">
        <v>58.017943000000002</v>
      </c>
      <c r="G846" s="257">
        <v>0.22938609303523982</v>
      </c>
      <c r="I846" s="258"/>
      <c r="J846" s="257"/>
      <c r="K846" s="257"/>
      <c r="L846" s="257"/>
      <c r="M846" s="257"/>
      <c r="N846" s="257"/>
      <c r="O846" s="257"/>
    </row>
    <row r="847" spans="1:15" s="25" customFormat="1" hidden="1" x14ac:dyDescent="0.25">
      <c r="A847" s="62"/>
      <c r="B847" s="52" t="s">
        <v>571</v>
      </c>
      <c r="C847" s="67" t="s">
        <v>2328</v>
      </c>
      <c r="D847" s="257">
        <v>0.61259916000000003</v>
      </c>
      <c r="E847" s="261">
        <v>3.4402673333333333</v>
      </c>
      <c r="F847" s="117">
        <v>73.933248000000006</v>
      </c>
      <c r="G847" s="257">
        <v>0.29231058463562593</v>
      </c>
      <c r="I847" s="258"/>
      <c r="J847" s="257"/>
      <c r="K847" s="257"/>
      <c r="L847" s="257"/>
      <c r="M847" s="257"/>
      <c r="N847" s="257"/>
      <c r="O847" s="257"/>
    </row>
    <row r="848" spans="1:15" s="25" customFormat="1" hidden="1" x14ac:dyDescent="0.25">
      <c r="A848" s="62"/>
      <c r="B848" s="52" t="s">
        <v>575</v>
      </c>
      <c r="C848" s="67" t="s">
        <v>2659</v>
      </c>
      <c r="D848" s="257">
        <v>0.34674160999999998</v>
      </c>
      <c r="E848" s="261">
        <v>1.7603012592592591</v>
      </c>
      <c r="F848" s="117">
        <v>24.730554000000001</v>
      </c>
      <c r="G848" s="257">
        <v>0.15765067203754701</v>
      </c>
      <c r="I848" s="258"/>
      <c r="J848" s="257"/>
      <c r="K848" s="257"/>
      <c r="L848" s="257"/>
      <c r="M848" s="257"/>
      <c r="N848" s="257"/>
      <c r="O848" s="257"/>
    </row>
    <row r="849" spans="1:15" s="25" customFormat="1" hidden="1" x14ac:dyDescent="0.25">
      <c r="A849" s="62"/>
      <c r="B849" s="52" t="s">
        <v>5770</v>
      </c>
      <c r="C849" s="67" t="s">
        <v>2329</v>
      </c>
      <c r="D849" s="257">
        <v>0.18559974000000001</v>
      </c>
      <c r="E849" s="261">
        <v>0.96118903703703695</v>
      </c>
      <c r="F849" s="117">
        <v>17.254180999999999</v>
      </c>
      <c r="G849" s="257">
        <v>8.3775894767259898E-2</v>
      </c>
      <c r="I849" s="258"/>
      <c r="J849" s="257"/>
      <c r="K849" s="257"/>
      <c r="L849" s="257"/>
      <c r="M849" s="257"/>
      <c r="N849" s="257"/>
      <c r="O849" s="257"/>
    </row>
    <row r="850" spans="1:15" s="25" customFormat="1" hidden="1" x14ac:dyDescent="0.25">
      <c r="A850" s="62"/>
      <c r="B850" s="52" t="s">
        <v>5770</v>
      </c>
      <c r="C850" s="67" t="s">
        <v>2330</v>
      </c>
      <c r="D850" s="257">
        <v>0.14913348000000001</v>
      </c>
      <c r="E850" s="261">
        <v>0.79244881481481477</v>
      </c>
      <c r="F850" s="117">
        <v>12.977112</v>
      </c>
      <c r="G850" s="257">
        <v>6.7523397190755702E-2</v>
      </c>
      <c r="I850" s="258"/>
      <c r="J850" s="257"/>
      <c r="K850" s="257"/>
      <c r="L850" s="257"/>
      <c r="M850" s="257"/>
      <c r="N850" s="257"/>
      <c r="O850" s="257"/>
    </row>
    <row r="851" spans="1:15" s="25" customFormat="1" hidden="1" x14ac:dyDescent="0.25">
      <c r="A851" s="62"/>
      <c r="B851" s="52" t="s">
        <v>5770</v>
      </c>
      <c r="C851" s="67" t="s">
        <v>2331</v>
      </c>
      <c r="D851" s="257">
        <v>7.0062643999999993E-2</v>
      </c>
      <c r="E851" s="261">
        <v>0.37699557777777776</v>
      </c>
      <c r="F851" s="117">
        <v>4.7418918999999997</v>
      </c>
      <c r="G851" s="257">
        <v>3.103279609109267E-2</v>
      </c>
      <c r="I851" s="258"/>
      <c r="J851" s="257"/>
      <c r="K851" s="257"/>
      <c r="L851" s="257"/>
      <c r="M851" s="257"/>
      <c r="N851" s="257"/>
      <c r="O851" s="257"/>
    </row>
    <row r="852" spans="1:15" s="25" customFormat="1" hidden="1" x14ac:dyDescent="0.25">
      <c r="A852" s="62"/>
      <c r="B852" s="52" t="s">
        <v>2622</v>
      </c>
      <c r="C852" s="67" t="s">
        <v>2332</v>
      </c>
      <c r="D852" s="257">
        <v>7.7888358000000005E-2</v>
      </c>
      <c r="E852" s="261">
        <v>0.43740962962962959</v>
      </c>
      <c r="F852" s="117">
        <v>9.4001750000000008</v>
      </c>
      <c r="G852" s="257">
        <v>3.7165560468930096E-2</v>
      </c>
      <c r="I852" s="258"/>
      <c r="J852" s="257"/>
      <c r="K852" s="257"/>
      <c r="L852" s="257"/>
      <c r="M852" s="257"/>
      <c r="N852" s="257"/>
      <c r="O852" s="257"/>
    </row>
    <row r="853" spans="1:15" s="25" customFormat="1" hidden="1" x14ac:dyDescent="0.25">
      <c r="A853" s="62"/>
      <c r="B853" s="52" t="s">
        <v>2622</v>
      </c>
      <c r="C853" s="67" t="s">
        <v>2333</v>
      </c>
      <c r="D853" s="257">
        <v>0.15577672000000001</v>
      </c>
      <c r="E853" s="261">
        <v>0.87481925925925919</v>
      </c>
      <c r="F853" s="117">
        <v>18.800350000000002</v>
      </c>
      <c r="G853" s="257">
        <v>7.4331121666000199E-2</v>
      </c>
      <c r="I853" s="258"/>
      <c r="J853" s="257"/>
      <c r="K853" s="257"/>
      <c r="L853" s="257"/>
      <c r="M853" s="257"/>
      <c r="N853" s="257"/>
      <c r="O853" s="257"/>
    </row>
    <row r="854" spans="1:15" s="25" customFormat="1" hidden="1" x14ac:dyDescent="0.25">
      <c r="A854" s="62"/>
      <c r="B854" s="52" t="s">
        <v>5770</v>
      </c>
      <c r="C854" s="67" t="s">
        <v>2334</v>
      </c>
      <c r="D854" s="257">
        <v>0.16339480000000001</v>
      </c>
      <c r="E854" s="261">
        <v>0.91760133333333327</v>
      </c>
      <c r="F854" s="117">
        <v>19.719760000000001</v>
      </c>
      <c r="G854" s="257">
        <v>7.7966201851330311E-2</v>
      </c>
      <c r="I854" s="258"/>
      <c r="J854" s="257"/>
      <c r="K854" s="257"/>
      <c r="L854" s="257"/>
      <c r="M854" s="257"/>
      <c r="N854" s="257"/>
      <c r="O854" s="257"/>
    </row>
    <row r="855" spans="1:15" s="25" customFormat="1" hidden="1" x14ac:dyDescent="0.25">
      <c r="A855" s="52"/>
      <c r="B855" s="52" t="s">
        <v>436</v>
      </c>
      <c r="C855" s="67" t="s">
        <v>2335</v>
      </c>
      <c r="D855" s="257">
        <v>0.51921194000000004</v>
      </c>
      <c r="E855" s="261">
        <v>2.9158183703703702</v>
      </c>
      <c r="F855" s="117">
        <v>62.662548999999999</v>
      </c>
      <c r="G855" s="257">
        <v>0.24774951500162951</v>
      </c>
      <c r="I855" s="258"/>
      <c r="J855" s="257"/>
      <c r="K855" s="257"/>
      <c r="L855" s="257"/>
      <c r="M855" s="257"/>
      <c r="N855" s="257"/>
      <c r="O855" s="257"/>
    </row>
    <row r="856" spans="1:15" s="25" customFormat="1" hidden="1" x14ac:dyDescent="0.25">
      <c r="A856" s="62"/>
      <c r="B856" s="52" t="s">
        <v>436</v>
      </c>
      <c r="C856" s="67" t="s">
        <v>2336</v>
      </c>
      <c r="D856" s="257">
        <v>1.6614781999999999</v>
      </c>
      <c r="E856" s="261">
        <v>9.3306185185185182</v>
      </c>
      <c r="F856" s="117">
        <v>200.52016</v>
      </c>
      <c r="G856" s="257">
        <v>0.79279843968173402</v>
      </c>
      <c r="I856" s="258"/>
      <c r="J856" s="257"/>
      <c r="K856" s="257"/>
      <c r="L856" s="257"/>
      <c r="M856" s="257"/>
      <c r="N856" s="257"/>
      <c r="O856" s="257"/>
    </row>
    <row r="857" spans="1:15" s="25" customFormat="1" hidden="1" x14ac:dyDescent="0.25">
      <c r="A857" s="62"/>
      <c r="B857" s="52" t="s">
        <v>436</v>
      </c>
      <c r="C857" s="67" t="s">
        <v>2337</v>
      </c>
      <c r="D857" s="257">
        <v>2.3884012000000001</v>
      </c>
      <c r="E857" s="261">
        <v>13.412911851851851</v>
      </c>
      <c r="F857" s="117">
        <v>288.2509</v>
      </c>
      <c r="G857" s="257">
        <v>1.1396603023834979</v>
      </c>
      <c r="I857" s="258"/>
      <c r="J857" s="257"/>
      <c r="K857" s="257"/>
      <c r="L857" s="257"/>
      <c r="M857" s="257"/>
      <c r="N857" s="257"/>
      <c r="O857" s="257"/>
    </row>
    <row r="858" spans="1:15" s="25" customFormat="1" hidden="1" x14ac:dyDescent="0.25">
      <c r="A858" s="52"/>
      <c r="B858" s="52" t="s">
        <v>1264</v>
      </c>
      <c r="C858" s="67" t="s">
        <v>2338</v>
      </c>
      <c r="D858" s="257">
        <v>5.2013136000000001E-3</v>
      </c>
      <c r="E858" s="261">
        <v>2.9209817037037032E-2</v>
      </c>
      <c r="F858" s="117">
        <v>0.62773511999999998</v>
      </c>
      <c r="G858" s="257">
        <v>2.4818823056352007E-3</v>
      </c>
      <c r="I858" s="258"/>
      <c r="J858" s="259"/>
      <c r="K858" s="259"/>
      <c r="L858" s="259"/>
      <c r="M858" s="259"/>
      <c r="N858" s="259"/>
      <c r="O858" s="259"/>
    </row>
    <row r="859" spans="1:15" s="25" customFormat="1" hidden="1" x14ac:dyDescent="0.25">
      <c r="A859" s="62"/>
      <c r="B859" s="52" t="s">
        <v>1264</v>
      </c>
      <c r="C859" s="67" t="s">
        <v>2339</v>
      </c>
      <c r="D859" s="257">
        <v>1.0384239E-2</v>
      </c>
      <c r="E859" s="261">
        <v>5.8316366666666661E-2</v>
      </c>
      <c r="F859" s="117">
        <v>1.2532509999999999</v>
      </c>
      <c r="G859" s="257">
        <v>4.9549902699695903E-3</v>
      </c>
      <c r="I859" s="258"/>
      <c r="J859" s="257"/>
      <c r="K859" s="257"/>
      <c r="L859" s="257"/>
      <c r="M859" s="257"/>
      <c r="N859" s="257"/>
      <c r="O859" s="257"/>
    </row>
    <row r="860" spans="1:15" s="25" customFormat="1" hidden="1" x14ac:dyDescent="0.25">
      <c r="A860" s="62"/>
      <c r="B860" s="52" t="s">
        <v>1264</v>
      </c>
      <c r="C860" s="67" t="s">
        <v>2340</v>
      </c>
      <c r="D860" s="257">
        <v>2.0778985E-2</v>
      </c>
      <c r="E860" s="261">
        <v>0.11669174074074075</v>
      </c>
      <c r="F860" s="117">
        <v>2.5077701000000001</v>
      </c>
      <c r="G860" s="257">
        <v>9.9149945209442217E-3</v>
      </c>
      <c r="I860" s="258"/>
      <c r="J860" s="259"/>
      <c r="K860" s="259"/>
      <c r="L860" s="259"/>
      <c r="M860" s="259"/>
      <c r="N860" s="259"/>
      <c r="O860" s="259"/>
    </row>
    <row r="861" spans="1:15" s="25" customFormat="1" hidden="1" x14ac:dyDescent="0.25">
      <c r="A861" s="62"/>
      <c r="B861" s="52" t="s">
        <v>1264</v>
      </c>
      <c r="C861" s="67" t="s">
        <v>2341</v>
      </c>
      <c r="D861" s="257">
        <v>4.8808286999999999E-2</v>
      </c>
      <c r="E861" s="261">
        <v>0.27410020000000002</v>
      </c>
      <c r="F861" s="117">
        <v>5.8905649999999996</v>
      </c>
      <c r="G861" s="257">
        <v>2.3289582415236411E-2</v>
      </c>
      <c r="I861" s="258"/>
      <c r="J861" s="257"/>
      <c r="K861" s="257"/>
      <c r="L861" s="257"/>
      <c r="M861" s="257"/>
      <c r="N861" s="257"/>
      <c r="O861" s="257"/>
    </row>
    <row r="862" spans="1:15" s="25" customFormat="1" hidden="1" x14ac:dyDescent="0.25">
      <c r="A862" s="62"/>
      <c r="B862" s="52" t="s">
        <v>575</v>
      </c>
      <c r="C862" s="67" t="s">
        <v>2660</v>
      </c>
      <c r="D862" s="257">
        <v>0.51624784999999995</v>
      </c>
      <c r="E862" s="261">
        <v>2.6363412592592592</v>
      </c>
      <c r="F862" s="117">
        <v>43.513413</v>
      </c>
      <c r="G862" s="257">
        <v>0.24086260565732498</v>
      </c>
      <c r="I862" s="258"/>
      <c r="J862" s="257"/>
      <c r="K862" s="257"/>
      <c r="L862" s="257"/>
      <c r="M862" s="257"/>
      <c r="N862" s="257"/>
      <c r="O862" s="257"/>
    </row>
    <row r="863" spans="1:15" s="25" customFormat="1" hidden="1" x14ac:dyDescent="0.25">
      <c r="A863" s="45" t="s">
        <v>1442</v>
      </c>
      <c r="B863" s="45"/>
      <c r="C863" s="52"/>
      <c r="D863" s="259"/>
      <c r="E863" s="259"/>
      <c r="F863" s="97"/>
      <c r="G863" s="259"/>
      <c r="I863" s="258"/>
      <c r="J863" s="257"/>
      <c r="K863" s="257"/>
      <c r="L863" s="257"/>
      <c r="M863" s="257"/>
      <c r="N863" s="257"/>
      <c r="O863" s="257"/>
    </row>
    <row r="864" spans="1:15" s="25" customFormat="1" hidden="1" x14ac:dyDescent="0.25">
      <c r="A864" s="52"/>
      <c r="B864" s="52" t="s">
        <v>5770</v>
      </c>
      <c r="C864" s="67" t="s">
        <v>2344</v>
      </c>
      <c r="D864" s="257">
        <v>2.5533722E-3</v>
      </c>
      <c r="E864" s="261">
        <v>1.4339364444444443E-2</v>
      </c>
      <c r="F864" s="117">
        <v>0.30816088000000003</v>
      </c>
      <c r="G864" s="257">
        <v>1.218378584252244E-3</v>
      </c>
      <c r="I864" s="258"/>
      <c r="J864" s="257"/>
      <c r="K864" s="257"/>
      <c r="L864" s="257"/>
      <c r="M864" s="257"/>
      <c r="N864" s="257"/>
      <c r="O864" s="257"/>
    </row>
    <row r="865" spans="1:15" s="25" customFormat="1" hidden="1" x14ac:dyDescent="0.25">
      <c r="A865" s="45" t="s">
        <v>65</v>
      </c>
      <c r="B865" s="45"/>
      <c r="C865" s="51"/>
      <c r="D865" s="259"/>
      <c r="E865" s="259"/>
      <c r="F865" s="97"/>
      <c r="G865" s="259"/>
      <c r="I865" s="258"/>
      <c r="J865" s="257"/>
      <c r="K865" s="257"/>
      <c r="L865" s="257"/>
      <c r="M865" s="257"/>
      <c r="N865" s="257"/>
      <c r="O865" s="257"/>
    </row>
    <row r="866" spans="1:15" s="25" customFormat="1" hidden="1" x14ac:dyDescent="0.25">
      <c r="A866" s="52"/>
      <c r="B866" s="52" t="s">
        <v>5770</v>
      </c>
      <c r="C866" s="67" t="s">
        <v>2350</v>
      </c>
      <c r="D866" s="257">
        <v>0.21252341999999999</v>
      </c>
      <c r="E866" s="261">
        <v>1.0875596296296295</v>
      </c>
      <c r="F866" s="117">
        <v>28.539276000000001</v>
      </c>
      <c r="G866" s="257">
        <v>0.12395239795395099</v>
      </c>
      <c r="I866" s="241">
        <v>9.0924798000000001E-2</v>
      </c>
      <c r="J866" s="257"/>
      <c r="K866" s="257"/>
      <c r="L866" s="257"/>
      <c r="M866" s="257"/>
      <c r="N866" s="257"/>
      <c r="O866" s="257"/>
    </row>
    <row r="867" spans="1:15" s="25" customFormat="1" hidden="1" x14ac:dyDescent="0.25">
      <c r="A867" s="52"/>
      <c r="B867" s="52" t="s">
        <v>5770</v>
      </c>
      <c r="C867" s="67" t="s">
        <v>2351</v>
      </c>
      <c r="D867" s="257">
        <v>0.12990589999999999</v>
      </c>
      <c r="E867" s="261">
        <v>0.49900117777777769</v>
      </c>
      <c r="F867" s="117">
        <v>7.8475178999999997</v>
      </c>
      <c r="G867" s="257">
        <v>4.4382121701004328E-2</v>
      </c>
      <c r="I867" s="241">
        <v>5.9011892000000003E-2</v>
      </c>
      <c r="J867" s="257"/>
      <c r="K867" s="257"/>
      <c r="L867" s="257"/>
      <c r="M867" s="257"/>
      <c r="N867" s="257"/>
      <c r="O867" s="257"/>
    </row>
    <row r="868" spans="1:15" s="25" customFormat="1" x14ac:dyDescent="0.25">
      <c r="A868" s="123">
        <v>1</v>
      </c>
      <c r="B868" s="52" t="s">
        <v>5770</v>
      </c>
      <c r="C868" s="67" t="s">
        <v>2352</v>
      </c>
      <c r="D868" s="257">
        <v>0.11528964</v>
      </c>
      <c r="E868" s="261">
        <v>0.42200117777777774</v>
      </c>
      <c r="F868" s="117">
        <v>7.1488969000000004</v>
      </c>
      <c r="G868" s="257">
        <v>4.0425346336204329E-2</v>
      </c>
      <c r="I868" s="347">
        <v>6.1660394E-2</v>
      </c>
      <c r="J868" s="257"/>
      <c r="K868" s="257"/>
      <c r="L868" s="257"/>
      <c r="M868" s="257"/>
      <c r="N868" s="257"/>
      <c r="O868" s="257"/>
    </row>
    <row r="869" spans="1:15" s="25" customFormat="1" x14ac:dyDescent="0.25">
      <c r="A869" s="123">
        <v>1</v>
      </c>
      <c r="B869" s="52" t="s">
        <v>5770</v>
      </c>
      <c r="C869" s="67" t="s">
        <v>2353</v>
      </c>
      <c r="D869" s="257">
        <v>0.10703881</v>
      </c>
      <c r="E869" s="261">
        <v>0.39200117777777777</v>
      </c>
      <c r="F869" s="117">
        <v>5.5387798999999998</v>
      </c>
      <c r="G869" s="257">
        <v>3.3599159405804324E-2</v>
      </c>
      <c r="I869" s="347">
        <v>5.7581843000000001E-2</v>
      </c>
      <c r="J869" s="259"/>
      <c r="K869" s="259"/>
      <c r="L869" s="259"/>
      <c r="M869" s="259"/>
      <c r="N869" s="259"/>
      <c r="O869" s="259"/>
    </row>
    <row r="870" spans="1:15" s="25" customFormat="1" hidden="1" x14ac:dyDescent="0.25">
      <c r="A870" s="52"/>
      <c r="B870" s="52" t="s">
        <v>5770</v>
      </c>
      <c r="C870" s="67" t="s">
        <v>2354</v>
      </c>
      <c r="D870" s="257">
        <v>0.25716333000000002</v>
      </c>
      <c r="E870" s="261">
        <v>1.3331343703703704</v>
      </c>
      <c r="F870" s="117">
        <v>28.712813000000001</v>
      </c>
      <c r="G870" s="257">
        <v>0.13175547365752599</v>
      </c>
      <c r="I870" s="241">
        <v>0.13433060999999999</v>
      </c>
      <c r="J870" s="257"/>
      <c r="K870" s="257"/>
      <c r="L870" s="257"/>
      <c r="M870" s="257"/>
      <c r="N870" s="257"/>
      <c r="O870" s="257"/>
    </row>
    <row r="871" spans="1:15" s="25" customFormat="1" hidden="1" x14ac:dyDescent="0.25">
      <c r="A871" s="52"/>
      <c r="B871" s="52" t="s">
        <v>5770</v>
      </c>
      <c r="C871" s="67" t="s">
        <v>112</v>
      </c>
      <c r="D871" s="257">
        <v>0.14535203999999999</v>
      </c>
      <c r="E871" s="261">
        <v>0.28000117777777778</v>
      </c>
      <c r="F871" s="117">
        <v>38.200257000000001</v>
      </c>
      <c r="G871" s="257">
        <v>6.8552960621704323E-2</v>
      </c>
      <c r="I871" s="241">
        <v>8.1187679999999998E-2</v>
      </c>
      <c r="J871" s="259"/>
      <c r="K871" s="259"/>
      <c r="L871" s="259"/>
      <c r="M871" s="259"/>
      <c r="N871" s="259"/>
      <c r="O871" s="259"/>
    </row>
    <row r="872" spans="1:15" s="25" customFormat="1" hidden="1" x14ac:dyDescent="0.25">
      <c r="A872" s="52"/>
      <c r="B872" s="52" t="s">
        <v>5770</v>
      </c>
      <c r="C872" s="67" t="s">
        <v>113</v>
      </c>
      <c r="D872" s="257">
        <v>6.8749237000000005E-2</v>
      </c>
      <c r="E872" s="261">
        <v>0.41536163703703705</v>
      </c>
      <c r="F872" s="117">
        <v>8.1202412000000006</v>
      </c>
      <c r="G872" s="257">
        <v>3.6274570538032999E-2</v>
      </c>
      <c r="I872" s="241">
        <v>3.3794949999999997E-2</v>
      </c>
      <c r="J872" s="257"/>
      <c r="K872" s="257"/>
      <c r="L872" s="257"/>
      <c r="M872" s="257"/>
      <c r="N872" s="257"/>
      <c r="O872" s="257"/>
    </row>
    <row r="873" spans="1:15" s="25" customFormat="1" hidden="1" x14ac:dyDescent="0.25">
      <c r="A873" s="52"/>
      <c r="B873" s="52" t="s">
        <v>5770</v>
      </c>
      <c r="C873" s="67" t="s">
        <v>114</v>
      </c>
      <c r="D873" s="257">
        <v>0.15938140000000001</v>
      </c>
      <c r="E873" s="261">
        <v>0.53000117777777778</v>
      </c>
      <c r="F873" s="117">
        <v>12.192757</v>
      </c>
      <c r="G873" s="257">
        <v>5.7265466426504326E-2</v>
      </c>
      <c r="I873" s="241">
        <v>8.4650053000000003E-2</v>
      </c>
      <c r="J873" s="259"/>
      <c r="K873" s="259"/>
      <c r="L873" s="259"/>
      <c r="M873" s="259"/>
      <c r="N873" s="259"/>
      <c r="O873" s="259"/>
    </row>
    <row r="874" spans="1:15" s="25" customFormat="1" hidden="1" x14ac:dyDescent="0.25">
      <c r="A874" s="45" t="s">
        <v>66</v>
      </c>
      <c r="B874" s="45"/>
      <c r="C874" s="52"/>
      <c r="D874" s="259"/>
      <c r="E874" s="259"/>
      <c r="F874" s="97"/>
      <c r="G874" s="258"/>
      <c r="I874" s="258"/>
      <c r="J874" s="223"/>
      <c r="K874" s="223"/>
      <c r="L874" s="223"/>
      <c r="M874" s="223"/>
      <c r="N874" s="223"/>
      <c r="O874" s="223"/>
    </row>
    <row r="875" spans="1:15" s="25" customFormat="1" hidden="1" x14ac:dyDescent="0.25">
      <c r="A875" s="62"/>
      <c r="B875" s="52" t="s">
        <v>5770</v>
      </c>
      <c r="C875" s="67" t="s">
        <v>115</v>
      </c>
      <c r="D875" s="257">
        <v>0.68807017999999998</v>
      </c>
      <c r="E875" s="261">
        <v>1.2340197777777777</v>
      </c>
      <c r="F875" s="117">
        <v>71.372117000000003</v>
      </c>
      <c r="G875" s="257">
        <v>0.22839190287368699</v>
      </c>
      <c r="I875" s="258"/>
      <c r="J875" s="223"/>
      <c r="K875" s="223"/>
      <c r="L875" s="223"/>
      <c r="M875" s="223"/>
      <c r="N875" s="223"/>
      <c r="O875" s="223"/>
    </row>
    <row r="876" spans="1:15" s="25" customFormat="1" hidden="1" x14ac:dyDescent="0.25">
      <c r="A876" s="45" t="s">
        <v>67</v>
      </c>
      <c r="B876" s="45"/>
      <c r="C876" s="52"/>
      <c r="D876" s="259"/>
      <c r="E876" s="259"/>
      <c r="F876" s="97"/>
      <c r="G876" s="259"/>
      <c r="I876" s="258"/>
      <c r="J876" s="223"/>
      <c r="K876" s="223"/>
      <c r="L876" s="223"/>
      <c r="M876" s="223"/>
      <c r="N876" s="223"/>
      <c r="O876" s="223"/>
    </row>
    <row r="877" spans="1:15" s="25" customFormat="1" hidden="1" x14ac:dyDescent="0.25">
      <c r="A877" s="45"/>
      <c r="B877" s="190" t="s">
        <v>1265</v>
      </c>
      <c r="C877" s="67" t="s">
        <v>4798</v>
      </c>
      <c r="D877" s="257">
        <v>2.8321090999999999E-4</v>
      </c>
      <c r="E877" s="261">
        <v>7.206866222222221E-4</v>
      </c>
      <c r="F877" s="117">
        <v>1.0937287E-2</v>
      </c>
      <c r="G877" s="257">
        <v>6.4070309093218795E-5</v>
      </c>
      <c r="I877" s="258"/>
      <c r="J877" s="223"/>
      <c r="K877" s="223"/>
      <c r="L877" s="223"/>
      <c r="M877" s="223"/>
      <c r="N877" s="223"/>
      <c r="O877" s="223"/>
    </row>
    <row r="878" spans="1:15" s="25" customFormat="1" hidden="1" x14ac:dyDescent="0.25">
      <c r="A878" s="129" t="s">
        <v>68</v>
      </c>
      <c r="B878" s="129"/>
      <c r="C878" s="52"/>
      <c r="D878" s="259"/>
      <c r="E878" s="259"/>
      <c r="F878" s="97"/>
      <c r="G878" s="259"/>
      <c r="I878" s="258"/>
      <c r="J878" s="223"/>
      <c r="K878" s="223"/>
      <c r="L878" s="223"/>
      <c r="M878" s="223"/>
      <c r="N878" s="223"/>
      <c r="O878" s="223"/>
    </row>
    <row r="879" spans="1:15" s="25" customFormat="1" hidden="1" x14ac:dyDescent="0.25">
      <c r="A879" s="129"/>
      <c r="B879" s="52" t="s">
        <v>5770</v>
      </c>
      <c r="C879" s="223" t="s">
        <v>926</v>
      </c>
      <c r="D879" s="223">
        <v>-1.0917437E-2</v>
      </c>
      <c r="E879" s="227">
        <v>0.25546520740740736</v>
      </c>
      <c r="F879" s="238">
        <v>-63.130180000000003</v>
      </c>
      <c r="G879" s="257">
        <v>3.1547626193820996E-2</v>
      </c>
      <c r="I879" s="258"/>
      <c r="J879" s="223"/>
      <c r="K879" s="223"/>
      <c r="L879" s="223"/>
      <c r="M879" s="223"/>
      <c r="N879" s="223"/>
      <c r="O879" s="223"/>
    </row>
    <row r="880" spans="1:15" s="25" customFormat="1" hidden="1" x14ac:dyDescent="0.25">
      <c r="A880" s="129"/>
      <c r="B880" s="52" t="s">
        <v>5770</v>
      </c>
      <c r="C880" s="223" t="s">
        <v>927</v>
      </c>
      <c r="D880" s="223">
        <v>-1.1208093000000001E-2</v>
      </c>
      <c r="E880" s="227">
        <v>0.22404208148148147</v>
      </c>
      <c r="F880" s="238">
        <v>-57.352164000000002</v>
      </c>
      <c r="G880" s="257">
        <v>2.7952160340296E-2</v>
      </c>
      <c r="I880" s="258"/>
      <c r="J880" s="223"/>
      <c r="K880" s="223"/>
      <c r="L880" s="223"/>
      <c r="M880" s="223"/>
      <c r="N880" s="223"/>
      <c r="O880" s="223"/>
    </row>
    <row r="881" spans="1:15" s="25" customFormat="1" hidden="1" x14ac:dyDescent="0.25">
      <c r="A881" s="129"/>
      <c r="B881" s="52" t="s">
        <v>5770</v>
      </c>
      <c r="C881" s="223" t="s">
        <v>928</v>
      </c>
      <c r="D881" s="223">
        <v>-0.51481184000000002</v>
      </c>
      <c r="E881" s="227">
        <v>-2.8911079999999996</v>
      </c>
      <c r="F881" s="238">
        <v>-62.131511000000003</v>
      </c>
      <c r="G881" s="257">
        <v>-0.2456499421830462</v>
      </c>
      <c r="I881" s="258"/>
      <c r="J881" s="223"/>
      <c r="K881" s="223"/>
      <c r="L881" s="223"/>
      <c r="M881" s="223"/>
      <c r="N881" s="223"/>
      <c r="O881" s="223"/>
    </row>
    <row r="882" spans="1:15" s="25" customFormat="1" hidden="1" x14ac:dyDescent="0.25">
      <c r="A882" s="129"/>
      <c r="B882" s="52" t="s">
        <v>5770</v>
      </c>
      <c r="C882" s="223" t="s">
        <v>929</v>
      </c>
      <c r="D882" s="223">
        <v>2.4072415E-2</v>
      </c>
      <c r="E882" s="227">
        <v>0.27619714074074075</v>
      </c>
      <c r="F882" s="238">
        <v>-24.61007</v>
      </c>
      <c r="G882" s="257">
        <v>2.78485697741696E-2</v>
      </c>
      <c r="I882" s="258"/>
      <c r="J882" s="259"/>
      <c r="K882" s="259"/>
      <c r="L882" s="259"/>
      <c r="M882" s="259"/>
      <c r="N882" s="259"/>
      <c r="O882" s="259"/>
    </row>
    <row r="883" spans="1:15" s="25" customFormat="1" hidden="1" x14ac:dyDescent="0.25">
      <c r="A883" s="129"/>
      <c r="B883" s="52" t="s">
        <v>5770</v>
      </c>
      <c r="C883" s="223" t="s">
        <v>930</v>
      </c>
      <c r="D883" s="223">
        <v>3.3416888E-3</v>
      </c>
      <c r="E883" s="227">
        <v>0.3392436592592592</v>
      </c>
      <c r="F883" s="238">
        <v>-62.131511000000003</v>
      </c>
      <c r="G883" s="257">
        <v>3.8781052319938003E-2</v>
      </c>
      <c r="I883" s="258"/>
      <c r="J883" s="223"/>
      <c r="K883" s="223"/>
      <c r="L883" s="223"/>
      <c r="M883" s="223"/>
      <c r="N883" s="223"/>
      <c r="O883" s="223"/>
    </row>
    <row r="884" spans="1:15" s="25" customFormat="1" hidden="1" x14ac:dyDescent="0.25">
      <c r="A884" s="129"/>
      <c r="B884" s="52" t="s">
        <v>5770</v>
      </c>
      <c r="C884" s="223" t="s">
        <v>931</v>
      </c>
      <c r="D884" s="223">
        <v>6.4933869000000005E-2</v>
      </c>
      <c r="E884" s="227">
        <v>0.56822985185185182</v>
      </c>
      <c r="F884" s="238">
        <v>-31.886091</v>
      </c>
      <c r="G884" s="257">
        <v>5.4605432952081305E-2</v>
      </c>
      <c r="I884" s="258"/>
      <c r="J884" s="223"/>
      <c r="K884" s="223"/>
      <c r="L884" s="223"/>
      <c r="M884" s="223"/>
      <c r="N884" s="223"/>
      <c r="O884" s="223"/>
    </row>
    <row r="885" spans="1:15" s="25" customFormat="1" hidden="1" x14ac:dyDescent="0.25">
      <c r="A885" s="129"/>
      <c r="B885" s="52" t="s">
        <v>5770</v>
      </c>
      <c r="C885" s="223" t="s">
        <v>932</v>
      </c>
      <c r="D885" s="223">
        <v>5.3784248999999999E-2</v>
      </c>
      <c r="E885" s="227">
        <v>0.43511022962962959</v>
      </c>
      <c r="F885" s="238">
        <v>-19.474056000000001</v>
      </c>
      <c r="G885" s="257">
        <v>4.1104196072409803E-2</v>
      </c>
      <c r="I885" s="258"/>
      <c r="J885" s="223"/>
      <c r="K885" s="223"/>
      <c r="L885" s="223"/>
      <c r="M885" s="223"/>
      <c r="N885" s="223"/>
      <c r="O885" s="223"/>
    </row>
    <row r="886" spans="1:15" s="25" customFormat="1" hidden="1" x14ac:dyDescent="0.25">
      <c r="A886" s="129"/>
      <c r="B886" s="52" t="s">
        <v>5770</v>
      </c>
      <c r="C886" s="223" t="s">
        <v>933</v>
      </c>
      <c r="D886" s="223">
        <v>-1.0917437E-2</v>
      </c>
      <c r="E886" s="227">
        <v>0.25546520740740736</v>
      </c>
      <c r="F886" s="238">
        <v>-63.130180000000003</v>
      </c>
      <c r="G886" s="257">
        <v>3.1547626193820996E-2</v>
      </c>
      <c r="I886" s="258"/>
      <c r="J886" s="223"/>
      <c r="K886" s="223"/>
      <c r="L886" s="223"/>
      <c r="M886" s="223"/>
      <c r="N886" s="223"/>
      <c r="O886" s="223"/>
    </row>
    <row r="887" spans="1:15" s="25" customFormat="1" hidden="1" x14ac:dyDescent="0.25">
      <c r="A887" s="129" t="s">
        <v>69</v>
      </c>
      <c r="B887" s="129"/>
      <c r="C887" s="52"/>
      <c r="D887" s="259"/>
      <c r="E887" s="259"/>
      <c r="F887" s="52"/>
      <c r="G887" s="259"/>
      <c r="I887" s="258"/>
      <c r="J887" s="223"/>
      <c r="K887" s="223"/>
      <c r="L887" s="223"/>
      <c r="M887" s="223"/>
      <c r="N887" s="223"/>
      <c r="O887" s="223"/>
    </row>
    <row r="888" spans="1:15" s="25" customFormat="1" hidden="1" x14ac:dyDescent="0.25">
      <c r="A888" s="129"/>
      <c r="B888" s="52" t="s">
        <v>5770</v>
      </c>
      <c r="C888" s="67" t="s">
        <v>934</v>
      </c>
      <c r="D888" s="223">
        <v>0.14234301999999999</v>
      </c>
      <c r="E888" s="227">
        <v>1.1221117037037036</v>
      </c>
      <c r="F888" s="238">
        <v>-45.796131000000003</v>
      </c>
      <c r="G888" s="257">
        <v>0.105369434341159</v>
      </c>
      <c r="I888" s="347">
        <v>0.11300478</v>
      </c>
      <c r="J888" s="223"/>
      <c r="K888" s="223"/>
      <c r="L888" s="223"/>
      <c r="M888" s="223"/>
      <c r="N888" s="223"/>
      <c r="O888" s="223"/>
    </row>
    <row r="889" spans="1:15" s="25" customFormat="1" hidden="1" x14ac:dyDescent="0.25">
      <c r="A889" s="129"/>
      <c r="B889" s="52" t="s">
        <v>5770</v>
      </c>
      <c r="C889" s="67" t="s">
        <v>935</v>
      </c>
      <c r="D889" s="223">
        <v>3.5876154E-2</v>
      </c>
      <c r="E889" s="227">
        <v>0.32858282222222218</v>
      </c>
      <c r="F889" s="238">
        <v>-20.472725000000001</v>
      </c>
      <c r="G889" s="257">
        <v>3.1867733414986103E-2</v>
      </c>
      <c r="I889" s="347">
        <v>3.3781852000000001E-2</v>
      </c>
      <c r="J889" s="223"/>
      <c r="K889" s="223"/>
      <c r="L889" s="223"/>
      <c r="M889" s="223"/>
      <c r="N889" s="223"/>
      <c r="O889" s="223"/>
    </row>
    <row r="890" spans="1:15" s="25" customFormat="1" hidden="1" x14ac:dyDescent="0.25">
      <c r="A890" s="129"/>
      <c r="B890" s="52" t="s">
        <v>5770</v>
      </c>
      <c r="C890" s="67" t="s">
        <v>1195</v>
      </c>
      <c r="D890" s="223">
        <v>-2.899316E-2</v>
      </c>
      <c r="E890" s="227">
        <v>0.14898945185185186</v>
      </c>
      <c r="F890" s="238">
        <v>-64.342849999999999</v>
      </c>
      <c r="G890" s="257">
        <v>2.2346402878414998E-2</v>
      </c>
      <c r="I890" s="347">
        <v>5.8296116000000002E-2</v>
      </c>
      <c r="J890" s="293"/>
      <c r="K890" s="293"/>
      <c r="L890" s="293"/>
      <c r="M890" s="293"/>
      <c r="N890" s="293"/>
      <c r="O890" s="293"/>
    </row>
    <row r="891" spans="1:15" s="25" customFormat="1" hidden="1" x14ac:dyDescent="0.25">
      <c r="A891" s="129"/>
      <c r="B891" s="52" t="s">
        <v>5770</v>
      </c>
      <c r="C891" s="67" t="s">
        <v>1196</v>
      </c>
      <c r="D891" s="223">
        <v>1.3694668E-2</v>
      </c>
      <c r="E891" s="227">
        <v>0.1753073037037037</v>
      </c>
      <c r="F891" s="238">
        <v>-17.54805</v>
      </c>
      <c r="G891" s="257">
        <v>1.7952441746375902E-2</v>
      </c>
      <c r="I891" s="347">
        <v>1.9730992999999999E-2</v>
      </c>
      <c r="J891" s="223"/>
      <c r="K891" s="223"/>
      <c r="L891" s="223"/>
      <c r="M891" s="223"/>
      <c r="N891" s="223"/>
      <c r="O891" s="223"/>
    </row>
    <row r="892" spans="1:15" s="25" customFormat="1" hidden="1" x14ac:dyDescent="0.25">
      <c r="A892" s="129"/>
      <c r="B892" s="52" t="s">
        <v>5770</v>
      </c>
      <c r="C892" s="67" t="s">
        <v>1197</v>
      </c>
      <c r="D892" s="223">
        <v>-0.24233393</v>
      </c>
      <c r="E892" s="227">
        <v>-1.3609119259259257</v>
      </c>
      <c r="F892" s="238">
        <v>-29.246749999999999</v>
      </c>
      <c r="G892" s="257">
        <v>-0.1156331533123939</v>
      </c>
      <c r="I892" s="347">
        <v>-0.12257132</v>
      </c>
      <c r="J892" s="257"/>
      <c r="K892" s="257"/>
      <c r="L892" s="257"/>
      <c r="M892" s="257"/>
      <c r="N892" s="257"/>
      <c r="O892" s="257"/>
    </row>
    <row r="893" spans="1:15" s="25" customFormat="1" x14ac:dyDescent="0.25">
      <c r="A893" s="123">
        <v>1</v>
      </c>
      <c r="B893" s="52" t="s">
        <v>5770</v>
      </c>
      <c r="C893" s="67" t="s">
        <v>1198</v>
      </c>
      <c r="D893" s="223">
        <v>-0.20923465999999999</v>
      </c>
      <c r="E893" s="227">
        <v>-1.1750312592592591</v>
      </c>
      <c r="F893" s="238">
        <v>-25.252071999999998</v>
      </c>
      <c r="G893" s="257">
        <v>-9.9839356326664408E-2</v>
      </c>
      <c r="I893" s="347">
        <v>-0.10582987000000001</v>
      </c>
      <c r="J893" s="257"/>
      <c r="K893" s="257"/>
      <c r="L893" s="257"/>
      <c r="M893" s="257"/>
      <c r="N893" s="257"/>
      <c r="O893" s="257"/>
    </row>
    <row r="894" spans="1:15" s="25" customFormat="1" hidden="1" x14ac:dyDescent="0.25">
      <c r="A894" s="129"/>
      <c r="B894" s="52" t="s">
        <v>5770</v>
      </c>
      <c r="C894" s="67" t="s">
        <v>1199</v>
      </c>
      <c r="D894" s="223">
        <v>-0.10603587</v>
      </c>
      <c r="E894" s="227">
        <v>-0.59548194814814814</v>
      </c>
      <c r="F894" s="238">
        <v>-12.797237000000001</v>
      </c>
      <c r="G894" s="257">
        <v>-5.0596555584971906E-2</v>
      </c>
      <c r="I894" s="347">
        <v>-5.3632427000000003E-2</v>
      </c>
      <c r="J894" s="257"/>
      <c r="K894" s="257"/>
      <c r="L894" s="257"/>
      <c r="M894" s="257"/>
      <c r="N894" s="257"/>
      <c r="O894" s="257"/>
    </row>
    <row r="895" spans="1:15" s="25" customFormat="1" hidden="1" x14ac:dyDescent="0.25">
      <c r="A895" s="129"/>
      <c r="B895" s="52" t="s">
        <v>5770</v>
      </c>
      <c r="C895" s="288" t="s">
        <v>6999</v>
      </c>
      <c r="D895" s="293">
        <v>-0.20095985</v>
      </c>
      <c r="E895" s="290">
        <v>-1.1285611111111111</v>
      </c>
      <c r="F895" s="294">
        <v>-24.253402999999999</v>
      </c>
      <c r="G895" s="289">
        <v>-9.589090702352962E-2</v>
      </c>
      <c r="I895" s="347">
        <v>-0.10164450999999999</v>
      </c>
      <c r="J895" s="257"/>
      <c r="K895" s="257"/>
      <c r="L895" s="257"/>
      <c r="M895" s="257"/>
      <c r="N895" s="257"/>
      <c r="O895" s="257"/>
    </row>
    <row r="896" spans="1:15" s="25" customFormat="1" hidden="1" x14ac:dyDescent="0.25">
      <c r="A896" s="129"/>
      <c r="B896" s="52" t="s">
        <v>5770</v>
      </c>
      <c r="C896" s="67" t="s">
        <v>1200</v>
      </c>
      <c r="D896" s="223">
        <v>1.478311E-2</v>
      </c>
      <c r="E896" s="227">
        <v>0.22303673333333332</v>
      </c>
      <c r="F896" s="238">
        <v>-25.537406000000001</v>
      </c>
      <c r="G896" s="257">
        <v>2.3300817275383599E-2</v>
      </c>
      <c r="I896" s="347">
        <v>2.5112173000000002E-2</v>
      </c>
      <c r="J896" s="259"/>
      <c r="K896" s="259"/>
      <c r="L896" s="259"/>
      <c r="M896" s="259"/>
      <c r="N896" s="259"/>
      <c r="O896" s="259"/>
    </row>
    <row r="897" spans="1:19" s="25" customFormat="1" hidden="1" x14ac:dyDescent="0.25">
      <c r="A897" s="129"/>
      <c r="B897" s="52" t="s">
        <v>5770</v>
      </c>
      <c r="C897" s="67" t="s">
        <v>1201</v>
      </c>
      <c r="D897" s="257">
        <v>3.5876154E-2</v>
      </c>
      <c r="E897" s="227">
        <v>0.32858282222222218</v>
      </c>
      <c r="F897" s="238">
        <v>-20.472725000000001</v>
      </c>
      <c r="G897" s="257">
        <v>3.1867733414986103E-2</v>
      </c>
      <c r="I897" s="347">
        <v>3.3781852000000001E-2</v>
      </c>
      <c r="J897" s="223"/>
      <c r="K897" s="223"/>
      <c r="L897" s="223"/>
      <c r="M897" s="223"/>
      <c r="N897" s="223"/>
      <c r="O897" s="223"/>
    </row>
    <row r="898" spans="1:19" s="25" customFormat="1" hidden="1" x14ac:dyDescent="0.25">
      <c r="A898" s="129"/>
      <c r="B898" s="52" t="s">
        <v>5770</v>
      </c>
      <c r="C898" s="67" t="s">
        <v>1202</v>
      </c>
      <c r="D898" s="257">
        <v>-0.25297298000000001</v>
      </c>
      <c r="E898" s="227">
        <v>-1.4206592592592591</v>
      </c>
      <c r="F898" s="238">
        <v>-30.530754000000002</v>
      </c>
      <c r="G898" s="257">
        <v>-0.1207097304559816</v>
      </c>
      <c r="I898" s="347">
        <v>-0.1279525</v>
      </c>
      <c r="J898" s="223"/>
      <c r="K898" s="223"/>
      <c r="L898" s="223"/>
      <c r="M898" s="223"/>
      <c r="N898" s="223"/>
      <c r="O898" s="223"/>
    </row>
    <row r="899" spans="1:19" s="25" customFormat="1" x14ac:dyDescent="0.25">
      <c r="A899" s="123">
        <v>1</v>
      </c>
      <c r="B899" s="52" t="s">
        <v>5770</v>
      </c>
      <c r="C899" s="67" t="s">
        <v>1203</v>
      </c>
      <c r="D899" s="257">
        <v>-0.21869160000000001</v>
      </c>
      <c r="E899" s="227">
        <v>-1.22814</v>
      </c>
      <c r="F899" s="238">
        <v>-26.393408999999998</v>
      </c>
      <c r="G899" s="257">
        <v>-0.10435186905506569</v>
      </c>
      <c r="I899" s="347">
        <v>-0.11061314</v>
      </c>
      <c r="J899" s="223"/>
      <c r="K899" s="223"/>
      <c r="L899" s="223"/>
      <c r="M899" s="223"/>
      <c r="N899" s="223"/>
      <c r="O899" s="223"/>
    </row>
    <row r="900" spans="1:19" s="25" customFormat="1" hidden="1" x14ac:dyDescent="0.25">
      <c r="A900" s="129"/>
      <c r="B900" s="52" t="s">
        <v>5770</v>
      </c>
      <c r="C900" s="67" t="s">
        <v>1204</v>
      </c>
      <c r="D900" s="257">
        <v>-0.11111897</v>
      </c>
      <c r="E900" s="227">
        <v>-0.62402790370370365</v>
      </c>
      <c r="F900" s="238">
        <v>-13.410705</v>
      </c>
      <c r="G900" s="257">
        <v>-5.3022030696742495E-2</v>
      </c>
      <c r="I900" s="347">
        <v>-5.6203435000000003E-2</v>
      </c>
      <c r="J900" s="223"/>
      <c r="K900" s="223"/>
      <c r="L900" s="223"/>
      <c r="M900" s="223"/>
      <c r="N900" s="223"/>
      <c r="O900" s="223"/>
    </row>
    <row r="901" spans="1:19" s="25" customFormat="1" hidden="1" x14ac:dyDescent="0.25">
      <c r="A901" s="129" t="s">
        <v>70</v>
      </c>
      <c r="B901" s="129"/>
      <c r="C901" s="52"/>
      <c r="D901" s="259"/>
      <c r="E901" s="259"/>
      <c r="F901" s="5"/>
      <c r="G901" s="241"/>
      <c r="I901" s="258"/>
      <c r="J901" s="223"/>
      <c r="K901" s="223"/>
      <c r="L901" s="223"/>
      <c r="M901" s="223"/>
      <c r="N901" s="223"/>
      <c r="O901" s="223"/>
    </row>
    <row r="902" spans="1:19" s="25" customFormat="1" hidden="1" x14ac:dyDescent="0.25">
      <c r="A902" s="129"/>
      <c r="B902" s="52" t="s">
        <v>5770</v>
      </c>
      <c r="C902" s="67" t="s">
        <v>1205</v>
      </c>
      <c r="D902" s="223">
        <v>4.8435486999999999E-2</v>
      </c>
      <c r="E902" s="227">
        <v>0.5838174074074074</v>
      </c>
      <c r="F902" s="238">
        <v>-54.998156999999999</v>
      </c>
      <c r="G902" s="257">
        <v>5.9292605579069999E-2</v>
      </c>
      <c r="I902" s="258"/>
      <c r="J902" s="223"/>
      <c r="K902" s="223"/>
      <c r="L902" s="223"/>
      <c r="M902" s="223"/>
      <c r="N902" s="223"/>
      <c r="O902" s="223"/>
    </row>
    <row r="903" spans="1:19" s="25" customFormat="1" hidden="1" x14ac:dyDescent="0.25">
      <c r="A903" s="129"/>
      <c r="B903" s="52" t="s">
        <v>5770</v>
      </c>
      <c r="C903" s="67" t="s">
        <v>1206</v>
      </c>
      <c r="D903" s="223">
        <v>-0.22342006</v>
      </c>
      <c r="E903" s="227">
        <v>-1.2546944444444443</v>
      </c>
      <c r="F903" s="238">
        <v>-26.964077</v>
      </c>
      <c r="G903" s="257">
        <v>-0.10660812691567129</v>
      </c>
      <c r="I903" s="258"/>
      <c r="J903" s="223"/>
      <c r="K903" s="223"/>
      <c r="L903" s="223"/>
      <c r="M903" s="223"/>
      <c r="N903" s="223"/>
      <c r="O903" s="223"/>
    </row>
    <row r="904" spans="1:19" s="25" customFormat="1" hidden="1" x14ac:dyDescent="0.25">
      <c r="A904" s="129"/>
      <c r="B904" s="52" t="s">
        <v>5770</v>
      </c>
      <c r="C904" s="67" t="s">
        <v>1207</v>
      </c>
      <c r="D904" s="223">
        <v>4.5878731E-6</v>
      </c>
      <c r="E904" s="227">
        <v>0.27310846666666666</v>
      </c>
      <c r="F904" s="238">
        <v>-53.286152000000001</v>
      </c>
      <c r="G904" s="257">
        <v>3.1689292245671997E-2</v>
      </c>
      <c r="I904" s="258"/>
      <c r="J904" s="223"/>
      <c r="K904" s="223"/>
      <c r="L904" s="223"/>
      <c r="M904" s="223"/>
      <c r="N904" s="223"/>
      <c r="O904" s="223"/>
    </row>
    <row r="905" spans="1:19" s="25" customFormat="1" hidden="1" x14ac:dyDescent="0.25">
      <c r="A905" s="129"/>
      <c r="B905" s="52" t="s">
        <v>5770</v>
      </c>
      <c r="C905" s="67" t="s">
        <v>1208</v>
      </c>
      <c r="D905" s="223">
        <v>1.1014784E-2</v>
      </c>
      <c r="E905" s="227">
        <v>0.29422597037037035</v>
      </c>
      <c r="F905" s="238">
        <v>-44.012791999999997</v>
      </c>
      <c r="G905" s="257">
        <v>3.2218707652198503E-2</v>
      </c>
      <c r="I905" s="258"/>
      <c r="J905" s="293"/>
      <c r="K905" s="293"/>
      <c r="L905" s="293"/>
      <c r="M905" s="293"/>
      <c r="N905" s="293"/>
      <c r="O905" s="293"/>
    </row>
    <row r="906" spans="1:19" s="25" customFormat="1" hidden="1" x14ac:dyDescent="0.25">
      <c r="A906" s="129"/>
      <c r="B906" s="52" t="s">
        <v>5770</v>
      </c>
      <c r="C906" s="67" t="s">
        <v>1209</v>
      </c>
      <c r="D906" s="223">
        <v>7.7689035000000004E-2</v>
      </c>
      <c r="E906" s="227">
        <v>0.71135901481481478</v>
      </c>
      <c r="F906" s="238">
        <v>-44.298126000000003</v>
      </c>
      <c r="G906" s="257">
        <v>6.8988004605390008E-2</v>
      </c>
      <c r="I906" s="258"/>
      <c r="J906" s="257"/>
      <c r="K906" s="257"/>
      <c r="L906" s="257"/>
      <c r="M906" s="257"/>
      <c r="N906" s="257"/>
      <c r="O906" s="257"/>
    </row>
    <row r="907" spans="1:19" s="25" customFormat="1" hidden="1" x14ac:dyDescent="0.25">
      <c r="A907" s="129"/>
      <c r="B907" s="52" t="s">
        <v>5770</v>
      </c>
      <c r="C907" s="67" t="s">
        <v>1210</v>
      </c>
      <c r="D907" s="223">
        <v>9.6196901000000001E-2</v>
      </c>
      <c r="E907" s="227">
        <v>0.8282058518518518</v>
      </c>
      <c r="F907" s="238">
        <v>-44.583461</v>
      </c>
      <c r="G907" s="257">
        <v>7.9317238470121995E-2</v>
      </c>
      <c r="I907" s="258"/>
      <c r="J907" s="257"/>
      <c r="K907" s="257"/>
      <c r="L907" s="257"/>
      <c r="M907" s="257"/>
      <c r="N907" s="257"/>
      <c r="O907" s="257"/>
    </row>
    <row r="908" spans="1:19" s="25" customFormat="1" hidden="1" x14ac:dyDescent="0.25">
      <c r="A908" s="124"/>
      <c r="B908" s="52" t="s">
        <v>5770</v>
      </c>
      <c r="C908" s="67" t="s">
        <v>4817</v>
      </c>
      <c r="D908" s="223">
        <v>-2.899316E-2</v>
      </c>
      <c r="E908" s="227">
        <v>0.14898945185185186</v>
      </c>
      <c r="F908" s="238">
        <v>-64.342849999999999</v>
      </c>
      <c r="G908" s="257">
        <v>2.2346402878414998E-2</v>
      </c>
      <c r="I908" s="258"/>
      <c r="J908" s="257"/>
      <c r="K908" s="257"/>
      <c r="L908" s="257"/>
      <c r="M908" s="257"/>
      <c r="N908" s="257"/>
      <c r="O908" s="257"/>
    </row>
    <row r="909" spans="1:19" s="25" customFormat="1" hidden="1" x14ac:dyDescent="0.25">
      <c r="A909" s="129"/>
      <c r="B909" s="52" t="s">
        <v>5770</v>
      </c>
      <c r="C909" s="67" t="s">
        <v>1211</v>
      </c>
      <c r="D909" s="223">
        <v>8.8690516999999996E-2</v>
      </c>
      <c r="E909" s="227">
        <v>0.72547638518518509</v>
      </c>
      <c r="F909" s="238">
        <v>-33.669429000000001</v>
      </c>
      <c r="G909" s="257">
        <v>6.8706682557952009E-2</v>
      </c>
      <c r="I909" s="258"/>
      <c r="J909" s="257"/>
      <c r="K909" s="257"/>
      <c r="L909" s="257"/>
      <c r="M909" s="257"/>
      <c r="N909" s="257"/>
      <c r="O909" s="257"/>
    </row>
    <row r="910" spans="1:19" s="25" customFormat="1" hidden="1" x14ac:dyDescent="0.25">
      <c r="A910" s="129"/>
      <c r="B910" s="52" t="s">
        <v>5770</v>
      </c>
      <c r="C910" s="67" t="s">
        <v>1212</v>
      </c>
      <c r="D910" s="293">
        <v>-0.27779743000000001</v>
      </c>
      <c r="E910" s="290">
        <v>-1.5600697777777777</v>
      </c>
      <c r="F910" s="294">
        <v>-33.526761999999998</v>
      </c>
      <c r="G910" s="289">
        <v>-0.1325550769474762</v>
      </c>
      <c r="I910" s="258"/>
      <c r="J910" s="257"/>
      <c r="K910" s="257"/>
      <c r="L910" s="257"/>
      <c r="M910" s="257"/>
      <c r="N910" s="257"/>
      <c r="O910" s="257"/>
    </row>
    <row r="911" spans="1:19" s="25" customFormat="1" hidden="1" x14ac:dyDescent="0.25">
      <c r="A911" s="129"/>
      <c r="B911" s="52" t="s">
        <v>5770</v>
      </c>
      <c r="C911" s="67" t="s">
        <v>1213</v>
      </c>
      <c r="D911" s="257">
        <v>-0.22814852999999999</v>
      </c>
      <c r="E911" s="227">
        <v>-1.2812488148148147</v>
      </c>
      <c r="F911" s="238">
        <v>-27.534745000000001</v>
      </c>
      <c r="G911" s="257">
        <v>-0.10886438276538701</v>
      </c>
      <c r="I911" s="258"/>
      <c r="J911" s="257"/>
      <c r="K911" s="257"/>
      <c r="L911" s="257"/>
      <c r="M911" s="257"/>
      <c r="N911" s="257"/>
      <c r="O911" s="257"/>
    </row>
    <row r="912" spans="1:19" s="52" customFormat="1" hidden="1" x14ac:dyDescent="0.25">
      <c r="A912" s="129"/>
      <c r="B912" s="52" t="s">
        <v>5770</v>
      </c>
      <c r="C912" s="67" t="s">
        <v>1214</v>
      </c>
      <c r="D912" s="257">
        <v>3.9368158E-2</v>
      </c>
      <c r="E912" s="227">
        <v>0.43955197777777777</v>
      </c>
      <c r="F912" s="238">
        <v>-37.878107999999997</v>
      </c>
      <c r="G912" s="257">
        <v>4.4134770283201702E-2</v>
      </c>
      <c r="H912" s="25"/>
      <c r="I912" s="258"/>
      <c r="J912" s="257"/>
      <c r="K912" s="257"/>
      <c r="L912" s="257"/>
      <c r="M912" s="257"/>
      <c r="N912" s="257"/>
      <c r="O912" s="257"/>
      <c r="P912" s="25"/>
      <c r="Q912" s="25"/>
      <c r="R912" s="25"/>
      <c r="S912" s="25"/>
    </row>
    <row r="913" spans="1:22" s="52" customFormat="1" hidden="1" x14ac:dyDescent="0.25">
      <c r="A913" s="129"/>
      <c r="B913" s="52" t="s">
        <v>5770</v>
      </c>
      <c r="C913" s="67" t="s">
        <v>1215</v>
      </c>
      <c r="D913" s="257">
        <v>4.8058721999999998E-2</v>
      </c>
      <c r="E913" s="227">
        <v>0.41586587407407405</v>
      </c>
      <c r="F913" s="238">
        <v>-22.684065</v>
      </c>
      <c r="G913" s="257">
        <v>3.9870113141505598E-2</v>
      </c>
      <c r="H913" s="25"/>
      <c r="I913" s="258"/>
      <c r="J913" s="257"/>
      <c r="K913" s="257"/>
      <c r="L913" s="257"/>
      <c r="M913" s="257"/>
      <c r="N913" s="257"/>
      <c r="O913" s="257"/>
    </row>
    <row r="914" spans="1:22" s="3" customFormat="1" hidden="1" x14ac:dyDescent="0.25">
      <c r="A914" s="129"/>
      <c r="B914" s="52" t="s">
        <v>5770</v>
      </c>
      <c r="C914" s="67" t="s">
        <v>1216</v>
      </c>
      <c r="D914" s="257">
        <v>-2.899316E-2</v>
      </c>
      <c r="E914" s="227">
        <v>0.14898945185185186</v>
      </c>
      <c r="F914" s="238">
        <v>-64.342849999999999</v>
      </c>
      <c r="G914" s="257">
        <v>2.2346402878414998E-2</v>
      </c>
      <c r="H914" s="25"/>
      <c r="I914" s="258"/>
      <c r="J914" s="257"/>
      <c r="K914" s="257"/>
      <c r="L914" s="257"/>
      <c r="M914" s="257"/>
      <c r="N914" s="257"/>
      <c r="O914" s="257"/>
      <c r="P914" s="25"/>
      <c r="Q914" s="25"/>
      <c r="R914" s="25"/>
      <c r="S914" s="25"/>
      <c r="T914" s="25"/>
      <c r="U914" s="8"/>
      <c r="V914" s="25"/>
    </row>
    <row r="915" spans="1:22" s="3" customFormat="1" hidden="1" x14ac:dyDescent="0.25">
      <c r="A915" s="124"/>
      <c r="B915" s="52" t="s">
        <v>5770</v>
      </c>
      <c r="C915" s="67" t="s">
        <v>1217</v>
      </c>
      <c r="D915" s="257">
        <v>5.2854838000000001E-2</v>
      </c>
      <c r="E915" s="227">
        <v>0.63147548148148147</v>
      </c>
      <c r="F915" s="238">
        <v>-58.921500999999999</v>
      </c>
      <c r="G915" s="257">
        <v>6.4051556630126988E-2</v>
      </c>
      <c r="H915" s="25"/>
      <c r="I915" s="258"/>
      <c r="J915" s="259"/>
      <c r="K915" s="259"/>
      <c r="L915" s="259"/>
      <c r="M915" s="259"/>
      <c r="N915" s="259"/>
      <c r="O915" s="259"/>
      <c r="P915" s="25"/>
      <c r="Q915" s="25"/>
      <c r="R915" s="25"/>
      <c r="S915" s="25"/>
      <c r="T915" s="25"/>
      <c r="U915" s="8"/>
      <c r="V915" s="25"/>
    </row>
    <row r="916" spans="1:22" s="3" customFormat="1" hidden="1" x14ac:dyDescent="0.25">
      <c r="A916" s="129"/>
      <c r="B916" s="52" t="s">
        <v>5770</v>
      </c>
      <c r="C916" s="67" t="s">
        <v>1218</v>
      </c>
      <c r="D916" s="257">
        <v>8.4546457000000005E-2</v>
      </c>
      <c r="E916" s="227">
        <v>0.56218700740740735</v>
      </c>
      <c r="F916" s="238">
        <v>-6.8480195000000004</v>
      </c>
      <c r="G916" s="257">
        <v>5.04824419344857E-2</v>
      </c>
      <c r="H916" s="25"/>
      <c r="I916" s="258"/>
      <c r="J916" s="223"/>
      <c r="K916" s="223"/>
      <c r="L916" s="223"/>
      <c r="M916" s="223"/>
      <c r="N916" s="223"/>
      <c r="O916" s="223"/>
      <c r="P916" s="25"/>
      <c r="Q916" s="25"/>
      <c r="R916" s="25"/>
      <c r="S916" s="25"/>
      <c r="T916" s="25"/>
      <c r="U916" s="8"/>
      <c r="V916" s="25"/>
    </row>
    <row r="917" spans="1:22" s="3" customFormat="1" hidden="1" x14ac:dyDescent="0.25">
      <c r="A917" s="129"/>
      <c r="B917" s="52" t="s">
        <v>5770</v>
      </c>
      <c r="C917" s="67" t="s">
        <v>1219</v>
      </c>
      <c r="D917" s="257">
        <v>6.4933869000000005E-2</v>
      </c>
      <c r="E917" s="227">
        <v>0.56822985185185182</v>
      </c>
      <c r="F917" s="238">
        <v>-31.886091</v>
      </c>
      <c r="G917" s="257">
        <v>5.4605432952081305E-2</v>
      </c>
      <c r="H917" s="25"/>
      <c r="I917" s="258"/>
      <c r="J917" s="223"/>
      <c r="K917" s="223"/>
      <c r="L917" s="223"/>
      <c r="M917" s="223"/>
      <c r="N917" s="223"/>
      <c r="O917" s="223"/>
      <c r="P917" s="25"/>
      <c r="Q917" s="25"/>
      <c r="R917" s="25"/>
      <c r="S917" s="25"/>
      <c r="T917" s="25"/>
      <c r="U917" s="8"/>
      <c r="V917" s="25"/>
    </row>
    <row r="918" spans="1:22" s="3" customFormat="1" hidden="1" x14ac:dyDescent="0.25">
      <c r="A918" s="124"/>
      <c r="B918" s="52" t="s">
        <v>5770</v>
      </c>
      <c r="C918" s="67" t="s">
        <v>1220</v>
      </c>
      <c r="D918" s="257">
        <v>1.4192052E-2</v>
      </c>
      <c r="E918" s="227">
        <v>0.21971743703703703</v>
      </c>
      <c r="F918" s="238">
        <v>-25.608740000000001</v>
      </c>
      <c r="G918" s="257">
        <v>2.3018785430735399E-2</v>
      </c>
      <c r="H918" s="25"/>
      <c r="I918" s="258"/>
      <c r="J918" s="223"/>
      <c r="K918" s="223"/>
      <c r="L918" s="223"/>
      <c r="M918" s="223"/>
      <c r="N918" s="223"/>
      <c r="O918" s="223"/>
      <c r="P918" s="25"/>
      <c r="Q918" s="25"/>
      <c r="R918" s="25"/>
      <c r="S918" s="25"/>
      <c r="T918" s="25"/>
      <c r="U918" s="8"/>
      <c r="V918" s="25"/>
    </row>
    <row r="919" spans="1:22" s="3" customFormat="1" hidden="1" x14ac:dyDescent="0.25">
      <c r="A919" s="129"/>
      <c r="B919" s="52" t="s">
        <v>5770</v>
      </c>
      <c r="C919" s="67" t="s">
        <v>1221</v>
      </c>
      <c r="D919" s="257">
        <v>-0.20095985</v>
      </c>
      <c r="E919" s="227">
        <v>-1.1285611111111111</v>
      </c>
      <c r="F919" s="238">
        <v>-24.253402999999999</v>
      </c>
      <c r="G919" s="257">
        <v>-9.589090702352962E-2</v>
      </c>
      <c r="H919" s="25"/>
      <c r="I919" s="258"/>
      <c r="J919" s="259"/>
      <c r="K919" s="259"/>
      <c r="L919" s="259"/>
      <c r="M919" s="259"/>
      <c r="N919" s="259"/>
      <c r="O919" s="259"/>
      <c r="P919" s="25"/>
      <c r="Q919" s="25"/>
      <c r="R919" s="25"/>
      <c r="S919" s="25"/>
      <c r="T919" s="25"/>
      <c r="U919" s="8"/>
      <c r="V919" s="25"/>
    </row>
    <row r="920" spans="1:22" s="3" customFormat="1" hidden="1" x14ac:dyDescent="0.25">
      <c r="A920" s="129" t="s">
        <v>71</v>
      </c>
      <c r="B920" s="129"/>
      <c r="C920" s="52"/>
      <c r="D920" s="259"/>
      <c r="E920" s="259"/>
      <c r="F920" s="5"/>
      <c r="G920" s="241"/>
      <c r="H920" s="25"/>
      <c r="I920" s="258"/>
      <c r="J920" s="257"/>
      <c r="K920" s="257"/>
      <c r="L920" s="257"/>
      <c r="M920" s="257"/>
      <c r="N920" s="257"/>
      <c r="O920" s="257"/>
      <c r="P920" s="25"/>
      <c r="Q920" s="25"/>
      <c r="R920" s="25"/>
      <c r="S920" s="25"/>
      <c r="T920" s="25"/>
      <c r="U920" s="8"/>
      <c r="V920" s="25"/>
    </row>
    <row r="921" spans="1:22" s="3" customFormat="1" hidden="1" x14ac:dyDescent="0.25">
      <c r="A921" s="129"/>
      <c r="B921" s="52" t="s">
        <v>5770</v>
      </c>
      <c r="C921" s="67" t="s">
        <v>1222</v>
      </c>
      <c r="D921" s="223">
        <v>3.4674547E-2</v>
      </c>
      <c r="E921" s="227">
        <v>0.44099813333333332</v>
      </c>
      <c r="F921" s="238">
        <v>-43.870125000000002</v>
      </c>
      <c r="G921" s="257">
        <v>4.5121468543226996E-2</v>
      </c>
      <c r="H921" s="52"/>
      <c r="I921" s="259"/>
      <c r="J921" s="259"/>
      <c r="K921" s="259"/>
      <c r="L921" s="259"/>
      <c r="M921" s="259"/>
      <c r="N921" s="259"/>
      <c r="O921" s="259"/>
      <c r="P921" s="25"/>
      <c r="Q921" s="25"/>
      <c r="R921" s="25"/>
      <c r="S921" s="25"/>
      <c r="T921" s="25"/>
      <c r="U921" s="8"/>
      <c r="V921" s="25"/>
    </row>
    <row r="922" spans="1:22" s="3" customFormat="1" hidden="1" x14ac:dyDescent="0.25">
      <c r="A922" s="129"/>
      <c r="B922" s="52" t="s">
        <v>5770</v>
      </c>
      <c r="C922" s="67" t="s">
        <v>1223</v>
      </c>
      <c r="D922" s="223">
        <v>8.8601314E-2</v>
      </c>
      <c r="E922" s="227">
        <v>0.78852925925925921</v>
      </c>
      <c r="F922" s="238">
        <v>-46.081465000000001</v>
      </c>
      <c r="G922" s="257">
        <v>7.603857031915201E-2</v>
      </c>
      <c r="H922" s="5"/>
      <c r="I922" s="241"/>
      <c r="J922" s="257"/>
      <c r="K922" s="257"/>
      <c r="L922" s="257"/>
      <c r="M922" s="257"/>
      <c r="N922" s="257"/>
      <c r="O922" s="257"/>
      <c r="P922" s="25"/>
      <c r="Q922" s="25"/>
      <c r="R922" s="25"/>
      <c r="S922" s="25"/>
      <c r="T922" s="25"/>
      <c r="U922" s="8"/>
      <c r="V922" s="25"/>
    </row>
    <row r="923" spans="1:22" s="3" customFormat="1" hidden="1" x14ac:dyDescent="0.25">
      <c r="A923" s="129"/>
      <c r="B923" s="52" t="s">
        <v>5770</v>
      </c>
      <c r="C923" s="67" t="s">
        <v>1224</v>
      </c>
      <c r="D923" s="223">
        <v>7.0146763000000001E-2</v>
      </c>
      <c r="E923" s="227">
        <v>0.64715610370370369</v>
      </c>
      <c r="F923" s="238">
        <v>-40.945450000000001</v>
      </c>
      <c r="G923" s="257">
        <v>6.2854132534431006E-2</v>
      </c>
      <c r="H923" s="5"/>
      <c r="I923" s="241"/>
      <c r="J923" s="257"/>
      <c r="K923" s="257"/>
      <c r="L923" s="257"/>
      <c r="M923" s="257"/>
      <c r="N923" s="257"/>
      <c r="O923" s="257"/>
      <c r="P923" s="25"/>
      <c r="Q923" s="25"/>
      <c r="R923" s="25"/>
      <c r="S923" s="25"/>
      <c r="T923" s="25"/>
      <c r="U923" s="8"/>
      <c r="V923" s="25"/>
    </row>
    <row r="924" spans="1:22" s="3" customFormat="1" hidden="1" x14ac:dyDescent="0.25">
      <c r="A924" s="129" t="s">
        <v>72</v>
      </c>
      <c r="B924" s="129"/>
      <c r="C924" s="52"/>
      <c r="D924" s="259"/>
      <c r="E924" s="259"/>
      <c r="F924" s="97"/>
      <c r="G924" s="259"/>
      <c r="H924" s="5"/>
      <c r="I924" s="241"/>
      <c r="J924" s="257"/>
      <c r="K924" s="257"/>
      <c r="L924" s="257"/>
      <c r="M924" s="257"/>
      <c r="N924" s="257"/>
      <c r="O924" s="257"/>
      <c r="P924" s="25"/>
      <c r="Q924" s="25"/>
      <c r="R924" s="25"/>
      <c r="S924" s="25"/>
      <c r="T924" s="25"/>
      <c r="U924" s="8"/>
      <c r="V924" s="25"/>
    </row>
    <row r="925" spans="1:22" s="3" customFormat="1" x14ac:dyDescent="0.25">
      <c r="A925" s="123">
        <v>1</v>
      </c>
      <c r="B925" s="52" t="s">
        <v>5770</v>
      </c>
      <c r="C925" s="68" t="s">
        <v>1341</v>
      </c>
      <c r="D925" s="257">
        <v>0.1182</v>
      </c>
      <c r="E925" s="261">
        <v>0</v>
      </c>
      <c r="F925" s="117">
        <v>0</v>
      </c>
      <c r="G925" s="257">
        <v>0</v>
      </c>
      <c r="H925" s="5"/>
      <c r="I925" s="347">
        <v>0</v>
      </c>
      <c r="J925" s="257"/>
      <c r="K925" s="257"/>
      <c r="L925" s="257"/>
      <c r="M925" s="257"/>
      <c r="N925" s="257"/>
      <c r="O925" s="257"/>
      <c r="P925" s="25"/>
      <c r="Q925" s="25"/>
      <c r="R925" s="25"/>
      <c r="S925" s="25"/>
      <c r="T925" s="25"/>
      <c r="U925" s="8"/>
      <c r="V925" s="25"/>
    </row>
    <row r="926" spans="1:22" s="3" customFormat="1" hidden="1" x14ac:dyDescent="0.25">
      <c r="A926" s="129" t="s">
        <v>73</v>
      </c>
      <c r="B926" s="129"/>
      <c r="C926" s="52"/>
      <c r="D926" s="260" t="s">
        <v>4820</v>
      </c>
      <c r="E926" s="259"/>
      <c r="F926" s="5"/>
      <c r="G926" s="258"/>
      <c r="H926" s="5"/>
      <c r="I926" s="241"/>
      <c r="J926" s="257"/>
      <c r="K926" s="257"/>
      <c r="L926" s="257"/>
      <c r="M926" s="257"/>
      <c r="N926" s="257"/>
      <c r="O926" s="257"/>
      <c r="P926" s="25"/>
      <c r="Q926" s="25"/>
      <c r="R926" s="25"/>
      <c r="S926" s="25"/>
      <c r="T926" s="25"/>
      <c r="U926" s="8"/>
      <c r="V926" s="25"/>
    </row>
    <row r="927" spans="1:22" s="3" customFormat="1" hidden="1" x14ac:dyDescent="0.25">
      <c r="A927" s="62"/>
      <c r="B927" s="52" t="s">
        <v>5770</v>
      </c>
      <c r="C927" s="67" t="s">
        <v>6086</v>
      </c>
      <c r="D927" s="257">
        <v>-2.3756927999999999</v>
      </c>
      <c r="E927" s="261">
        <v>-7.0548171851851844</v>
      </c>
      <c r="F927" s="117">
        <v>-110.69235999999999</v>
      </c>
      <c r="G927" s="257">
        <v>-0.61578739996734999</v>
      </c>
      <c r="H927" s="5"/>
      <c r="I927" s="241"/>
      <c r="J927" s="257"/>
      <c r="K927" s="257"/>
      <c r="L927" s="257"/>
      <c r="M927" s="257"/>
      <c r="N927" s="257"/>
      <c r="O927" s="257"/>
      <c r="P927" s="25"/>
      <c r="Q927" s="25"/>
      <c r="R927" s="25"/>
      <c r="S927" s="25"/>
      <c r="T927" s="25"/>
      <c r="U927" s="8"/>
      <c r="V927" s="25"/>
    </row>
    <row r="928" spans="1:22" s="3" customFormat="1" hidden="1" x14ac:dyDescent="0.25">
      <c r="A928" s="62"/>
      <c r="B928" s="52" t="s">
        <v>5770</v>
      </c>
      <c r="C928" s="67" t="s">
        <v>6087</v>
      </c>
      <c r="D928" s="257">
        <v>-2.3577032999999998</v>
      </c>
      <c r="E928" s="261">
        <v>-0.30642337037037037</v>
      </c>
      <c r="F928" s="117">
        <v>-8.7177471999999998</v>
      </c>
      <c r="G928" s="257">
        <v>-0.61407300021264999</v>
      </c>
      <c r="H928" s="5"/>
      <c r="I928" s="241"/>
      <c r="J928" s="257"/>
      <c r="K928" s="257"/>
      <c r="L928" s="257"/>
      <c r="M928" s="257"/>
      <c r="N928" s="257"/>
      <c r="O928" s="257"/>
      <c r="P928" s="25"/>
      <c r="Q928" s="25"/>
      <c r="R928" s="25"/>
      <c r="S928" s="25"/>
      <c r="T928" s="25"/>
      <c r="U928" s="8"/>
      <c r="V928" s="25"/>
    </row>
    <row r="929" spans="1:22" s="3" customFormat="1" hidden="1" x14ac:dyDescent="0.25">
      <c r="A929" s="62"/>
      <c r="B929" s="52" t="s">
        <v>5770</v>
      </c>
      <c r="C929" s="67" t="s">
        <v>6088</v>
      </c>
      <c r="D929" s="257">
        <v>-0.70810943999999998</v>
      </c>
      <c r="E929" s="261">
        <v>-0.64485400740740739</v>
      </c>
      <c r="F929" s="117">
        <v>-5.7733175000000001</v>
      </c>
      <c r="G929" s="257">
        <v>-0.17029783839528598</v>
      </c>
      <c r="H929" s="5"/>
      <c r="I929" s="241"/>
      <c r="J929" s="257"/>
      <c r="K929" s="257"/>
      <c r="L929" s="257"/>
      <c r="M929" s="257"/>
      <c r="N929" s="257"/>
      <c r="O929" s="257"/>
      <c r="P929" s="25"/>
      <c r="Q929" s="25"/>
      <c r="R929" s="25"/>
      <c r="S929" s="25"/>
      <c r="T929" s="25"/>
      <c r="U929" s="8"/>
      <c r="V929" s="25"/>
    </row>
    <row r="930" spans="1:22" s="3" customFormat="1" hidden="1" x14ac:dyDescent="0.25">
      <c r="A930" s="62"/>
      <c r="B930" s="52" t="s">
        <v>5770</v>
      </c>
      <c r="C930" s="67" t="s">
        <v>6089</v>
      </c>
      <c r="D930" s="257">
        <v>-7.4367485999999996</v>
      </c>
      <c r="E930" s="261">
        <v>-40.869477037037036</v>
      </c>
      <c r="F930" s="117">
        <v>-126.16951</v>
      </c>
      <c r="G930" s="257">
        <v>-2.0375033486667111</v>
      </c>
      <c r="H930" s="5"/>
      <c r="I930" s="241"/>
      <c r="J930" s="258"/>
      <c r="K930" s="258"/>
      <c r="L930" s="258"/>
      <c r="M930" s="258"/>
      <c r="N930" s="258"/>
      <c r="O930" s="258"/>
      <c r="P930" s="25"/>
      <c r="Q930" s="25"/>
      <c r="R930" s="25"/>
      <c r="S930" s="25"/>
      <c r="T930" s="25"/>
      <c r="U930" s="8"/>
      <c r="V930" s="25"/>
    </row>
    <row r="931" spans="1:22" s="3" customFormat="1" hidden="1" x14ac:dyDescent="0.25">
      <c r="A931" s="62"/>
      <c r="B931" s="52" t="s">
        <v>5770</v>
      </c>
      <c r="C931" s="67" t="s">
        <v>6090</v>
      </c>
      <c r="D931" s="257">
        <v>-15.317990999999999</v>
      </c>
      <c r="E931" s="261">
        <v>-6.4196199259259252</v>
      </c>
      <c r="F931" s="117">
        <v>-120.86941</v>
      </c>
      <c r="G931" s="257">
        <v>-2.3440450737416003</v>
      </c>
      <c r="H931" s="5"/>
      <c r="I931" s="241"/>
      <c r="J931" s="289"/>
      <c r="K931" s="289"/>
      <c r="L931" s="289"/>
      <c r="M931" s="289"/>
      <c r="N931" s="289"/>
      <c r="O931" s="289"/>
      <c r="P931" s="25"/>
      <c r="Q931" s="25"/>
      <c r="R931" s="25"/>
      <c r="S931" s="25"/>
      <c r="T931" s="25"/>
      <c r="U931" s="8"/>
      <c r="V931" s="25"/>
    </row>
    <row r="932" spans="1:22" s="3" customFormat="1" hidden="1" x14ac:dyDescent="0.25">
      <c r="A932" s="62"/>
      <c r="B932" s="52" t="s">
        <v>5770</v>
      </c>
      <c r="C932" s="67" t="s">
        <v>6091</v>
      </c>
      <c r="D932" s="257">
        <v>-0.23330279000000001</v>
      </c>
      <c r="E932" s="261">
        <v>-0.86436533333333332</v>
      </c>
      <c r="F932" s="117">
        <v>-11.203810000000001</v>
      </c>
      <c r="G932" s="257">
        <v>-8.2297168123940015E-2</v>
      </c>
      <c r="H932" s="5"/>
      <c r="I932" s="241"/>
      <c r="J932" s="289"/>
      <c r="K932" s="289"/>
      <c r="L932" s="289"/>
      <c r="M932" s="289"/>
      <c r="N932" s="289"/>
      <c r="O932" s="289"/>
      <c r="P932" s="25"/>
      <c r="Q932" s="25"/>
      <c r="R932" s="25"/>
      <c r="S932" s="25"/>
      <c r="T932" s="25"/>
      <c r="U932" s="8"/>
      <c r="V932" s="25"/>
    </row>
    <row r="933" spans="1:22" s="3" customFormat="1" hidden="1" x14ac:dyDescent="0.25">
      <c r="A933" s="62"/>
      <c r="B933" s="52" t="s">
        <v>5770</v>
      </c>
      <c r="C933" s="67" t="s">
        <v>4860</v>
      </c>
      <c r="D933" s="257">
        <v>-17.366555000000002</v>
      </c>
      <c r="E933" s="261">
        <v>-54.767099259259254</v>
      </c>
      <c r="F933" s="117">
        <v>-1176.2959000000001</v>
      </c>
      <c r="G933" s="257">
        <v>-4.6564968894495902</v>
      </c>
      <c r="H933" s="5"/>
      <c r="I933" s="241"/>
      <c r="J933" s="289"/>
      <c r="K933" s="289"/>
      <c r="L933" s="289"/>
      <c r="M933" s="289"/>
      <c r="N933" s="289"/>
      <c r="O933" s="289"/>
      <c r="P933" s="25"/>
      <c r="Q933" s="25"/>
      <c r="R933" s="25"/>
      <c r="S933" s="25"/>
      <c r="T933" s="25"/>
      <c r="U933" s="8"/>
      <c r="V933" s="25"/>
    </row>
    <row r="934" spans="1:22" s="3" customFormat="1" hidden="1" x14ac:dyDescent="0.25">
      <c r="A934" s="62"/>
      <c r="B934" s="52" t="s">
        <v>5770</v>
      </c>
      <c r="C934" s="67" t="s">
        <v>4861</v>
      </c>
      <c r="D934" s="293">
        <v>-1.7441964000000001</v>
      </c>
      <c r="E934" s="227">
        <v>-1.7360800740740741</v>
      </c>
      <c r="F934" s="291">
        <v>-26.094249999999999</v>
      </c>
      <c r="G934" s="257">
        <v>-0.31530498014992997</v>
      </c>
      <c r="H934" s="5"/>
      <c r="I934" s="241"/>
      <c r="J934" s="289"/>
      <c r="K934" s="289"/>
      <c r="L934" s="289"/>
      <c r="M934" s="289"/>
      <c r="N934" s="289"/>
      <c r="O934" s="289"/>
      <c r="P934" s="25"/>
      <c r="Q934" s="25"/>
      <c r="R934" s="25"/>
      <c r="S934" s="25"/>
      <c r="T934" s="25"/>
      <c r="U934" s="8"/>
      <c r="V934" s="25"/>
    </row>
    <row r="935" spans="1:22" s="3" customFormat="1" hidden="1" x14ac:dyDescent="0.25">
      <c r="A935" s="129" t="s">
        <v>74</v>
      </c>
      <c r="B935" s="129"/>
      <c r="C935" s="25"/>
      <c r="D935" s="260" t="s">
        <v>4821</v>
      </c>
      <c r="E935" s="259"/>
      <c r="F935" s="5"/>
      <c r="G935" s="258"/>
      <c r="H935" s="5"/>
      <c r="I935" s="241"/>
      <c r="J935" s="289"/>
      <c r="K935" s="289"/>
      <c r="L935" s="289"/>
      <c r="M935" s="289"/>
      <c r="N935" s="289"/>
      <c r="O935" s="289"/>
      <c r="P935" s="25"/>
      <c r="Q935" s="25"/>
      <c r="R935" s="25"/>
      <c r="S935" s="25"/>
      <c r="T935" s="25"/>
      <c r="U935" s="8"/>
      <c r="V935" s="25"/>
    </row>
    <row r="936" spans="1:22" s="3" customFormat="1" hidden="1" x14ac:dyDescent="0.25">
      <c r="A936" s="129"/>
      <c r="B936" s="52" t="s">
        <v>5770</v>
      </c>
      <c r="C936" s="288" t="s">
        <v>4862</v>
      </c>
      <c r="D936" s="289">
        <v>-1.0388382</v>
      </c>
      <c r="E936" s="290">
        <v>-1.8479539999999999</v>
      </c>
      <c r="F936" s="291">
        <v>-54.050767</v>
      </c>
      <c r="G936" s="289">
        <v>-0.22534777806393053</v>
      </c>
      <c r="H936" s="5"/>
      <c r="I936" s="241">
        <v>-0.14066484000000001</v>
      </c>
      <c r="J936" s="289"/>
      <c r="K936" s="289"/>
      <c r="L936" s="289"/>
      <c r="M936" s="289"/>
      <c r="N936" s="289"/>
      <c r="O936" s="289"/>
      <c r="P936" s="25"/>
      <c r="Q936" s="25"/>
      <c r="R936" s="25"/>
      <c r="S936" s="25"/>
      <c r="T936" s="25"/>
      <c r="U936" s="8"/>
      <c r="V936" s="25"/>
    </row>
    <row r="937" spans="1:22" s="3" customFormat="1" hidden="1" x14ac:dyDescent="0.25">
      <c r="A937" s="129"/>
      <c r="B937" s="52" t="s">
        <v>5770</v>
      </c>
      <c r="C937" s="67" t="s">
        <v>4863</v>
      </c>
      <c r="D937" s="289">
        <v>-0.44406104000000002</v>
      </c>
      <c r="E937" s="290">
        <v>-2.603714296296296</v>
      </c>
      <c r="F937" s="291">
        <v>-56.648254999999999</v>
      </c>
      <c r="G937" s="289">
        <v>-0.22030491707608121</v>
      </c>
      <c r="H937" s="5"/>
      <c r="I937" s="241">
        <v>-0.24485467999999999</v>
      </c>
      <c r="J937" s="289"/>
      <c r="K937" s="289"/>
      <c r="L937" s="289"/>
      <c r="M937" s="289"/>
      <c r="N937" s="289"/>
      <c r="O937" s="289"/>
      <c r="P937" s="25"/>
      <c r="Q937" s="25"/>
      <c r="R937" s="25"/>
      <c r="S937" s="25"/>
      <c r="T937" s="25"/>
      <c r="U937" s="8"/>
      <c r="V937" s="25"/>
    </row>
    <row r="938" spans="1:22" s="3" customFormat="1" hidden="1" x14ac:dyDescent="0.25">
      <c r="A938" s="129"/>
      <c r="B938" s="52" t="s">
        <v>5770</v>
      </c>
      <c r="C938" s="67" t="s">
        <v>4864</v>
      </c>
      <c r="D938" s="289">
        <v>-0.87846469999999999</v>
      </c>
      <c r="E938" s="290">
        <v>-1.6743110370370369</v>
      </c>
      <c r="F938" s="291">
        <v>-36.674864999999997</v>
      </c>
      <c r="G938" s="289">
        <v>-0.14133593502165401</v>
      </c>
      <c r="H938" s="5"/>
      <c r="I938" s="241">
        <v>-0.16031609999999999</v>
      </c>
      <c r="J938" s="289"/>
      <c r="K938" s="289"/>
      <c r="L938" s="289"/>
      <c r="M938" s="289"/>
      <c r="N938" s="289"/>
      <c r="O938" s="289"/>
      <c r="P938" s="25"/>
      <c r="Q938" s="25"/>
      <c r="R938" s="25"/>
      <c r="S938" s="25"/>
      <c r="T938" s="25"/>
      <c r="U938" s="8"/>
      <c r="V938" s="25"/>
    </row>
    <row r="939" spans="1:22" s="3" customFormat="1" hidden="1" x14ac:dyDescent="0.25">
      <c r="A939" s="129"/>
      <c r="B939" s="52" t="s">
        <v>5770</v>
      </c>
      <c r="C939" s="67" t="s">
        <v>3597</v>
      </c>
      <c r="D939" s="289">
        <v>-0.81400572999999998</v>
      </c>
      <c r="E939" s="290">
        <v>-2.6348800740740739</v>
      </c>
      <c r="F939" s="291">
        <v>-56.437241</v>
      </c>
      <c r="G939" s="289">
        <v>-0.30279522817511195</v>
      </c>
      <c r="H939" s="5"/>
      <c r="I939" s="241">
        <v>-0.22355642000000001</v>
      </c>
      <c r="J939" s="289"/>
      <c r="K939" s="289"/>
      <c r="L939" s="289"/>
      <c r="M939" s="289"/>
      <c r="N939" s="289"/>
      <c r="O939" s="289"/>
      <c r="P939" s="25"/>
      <c r="Q939" s="25"/>
      <c r="R939" s="25"/>
      <c r="S939" s="25"/>
      <c r="T939" s="25"/>
      <c r="U939" s="8"/>
      <c r="V939" s="25"/>
    </row>
    <row r="940" spans="1:22" s="3" customFormat="1" hidden="1" x14ac:dyDescent="0.25">
      <c r="A940" s="129"/>
      <c r="B940" s="52" t="s">
        <v>5770</v>
      </c>
      <c r="C940" s="67" t="s">
        <v>3598</v>
      </c>
      <c r="D940" s="289">
        <v>-1.0967764</v>
      </c>
      <c r="E940" s="290">
        <v>-2.3381705185185182</v>
      </c>
      <c r="F940" s="291">
        <v>-50.941572000000001</v>
      </c>
      <c r="G940" s="289">
        <v>-0.19774235147232488</v>
      </c>
      <c r="H940" s="5"/>
      <c r="I940" s="241">
        <v>-0.22332703000000001</v>
      </c>
      <c r="J940" s="289"/>
      <c r="K940" s="289"/>
      <c r="L940" s="289"/>
      <c r="M940" s="289"/>
      <c r="N940" s="289"/>
      <c r="O940" s="289"/>
      <c r="P940" s="25"/>
      <c r="Q940" s="25"/>
      <c r="R940" s="25"/>
      <c r="S940" s="25"/>
      <c r="T940" s="25"/>
      <c r="U940" s="8"/>
      <c r="V940" s="25"/>
    </row>
    <row r="941" spans="1:22" s="3" customFormat="1" hidden="1" x14ac:dyDescent="0.25">
      <c r="A941" s="129"/>
      <c r="B941" s="52" t="s">
        <v>5770</v>
      </c>
      <c r="C941" s="67" t="s">
        <v>3599</v>
      </c>
      <c r="D941" s="289">
        <v>-1.6323524</v>
      </c>
      <c r="E941" s="290">
        <v>-6.8275951111111102</v>
      </c>
      <c r="F941" s="291">
        <v>-70.360392000000004</v>
      </c>
      <c r="G941" s="289">
        <v>-0.55145709273482457</v>
      </c>
      <c r="H941" s="5"/>
      <c r="I941" s="241">
        <v>-0.45873427</v>
      </c>
      <c r="J941" s="289"/>
      <c r="K941" s="289"/>
      <c r="L941" s="289"/>
      <c r="M941" s="289"/>
      <c r="N941" s="289"/>
      <c r="O941" s="289"/>
      <c r="P941" s="25"/>
      <c r="Q941" s="25"/>
      <c r="R941" s="25"/>
      <c r="S941" s="25"/>
      <c r="T941" s="25"/>
      <c r="U941" s="8"/>
      <c r="V941" s="25"/>
    </row>
    <row r="942" spans="1:22" s="3" customFormat="1" hidden="1" x14ac:dyDescent="0.25">
      <c r="A942" s="124"/>
      <c r="B942" s="52" t="s">
        <v>5770</v>
      </c>
      <c r="C942" s="67" t="s">
        <v>3600</v>
      </c>
      <c r="D942" s="289">
        <v>-1.5117564999999999</v>
      </c>
      <c r="E942" s="290">
        <v>-5.2880950370370368</v>
      </c>
      <c r="F942" s="291">
        <v>-54.737000999999999</v>
      </c>
      <c r="G942" s="289">
        <v>-0.46200285277547881</v>
      </c>
      <c r="H942" s="5"/>
      <c r="I942" s="241">
        <v>-0.32655811000000001</v>
      </c>
      <c r="J942" s="289"/>
      <c r="K942" s="289"/>
      <c r="L942" s="289"/>
      <c r="M942" s="289"/>
      <c r="N942" s="289"/>
      <c r="O942" s="289"/>
      <c r="P942" s="25"/>
      <c r="Q942" s="25"/>
      <c r="R942" s="25"/>
      <c r="S942" s="25"/>
      <c r="T942" s="25"/>
      <c r="U942" s="8"/>
      <c r="V942" s="25"/>
    </row>
    <row r="943" spans="1:22" s="3" customFormat="1" x14ac:dyDescent="0.25">
      <c r="A943" s="123">
        <v>1</v>
      </c>
      <c r="B943" s="52" t="s">
        <v>5770</v>
      </c>
      <c r="C943" s="67" t="s">
        <v>3601</v>
      </c>
      <c r="D943" s="289">
        <v>-0.83382802</v>
      </c>
      <c r="E943" s="290">
        <v>-0.96135659259259243</v>
      </c>
      <c r="F943" s="291">
        <v>-57.198225999999998</v>
      </c>
      <c r="G943" s="289">
        <v>-0.19497168588190458</v>
      </c>
      <c r="H943" s="5"/>
      <c r="I943" s="347">
        <v>-6.5614270000000002E-2</v>
      </c>
      <c r="J943" s="289"/>
      <c r="K943" s="289"/>
      <c r="L943" s="289"/>
      <c r="M943" s="289"/>
      <c r="N943" s="289"/>
      <c r="O943" s="289"/>
      <c r="P943" s="25"/>
      <c r="Q943" s="25"/>
      <c r="R943" s="25"/>
      <c r="S943" s="25"/>
      <c r="T943" s="25"/>
      <c r="U943" s="8"/>
      <c r="V943" s="25"/>
    </row>
    <row r="944" spans="1:22" s="3" customFormat="1" hidden="1" x14ac:dyDescent="0.25">
      <c r="A944" s="129"/>
      <c r="B944" s="52" t="s">
        <v>5770</v>
      </c>
      <c r="C944" s="67" t="s">
        <v>4822</v>
      </c>
      <c r="D944" s="289">
        <v>-1.9753624999999999</v>
      </c>
      <c r="E944" s="290">
        <v>-7.6888777777777779</v>
      </c>
      <c r="F944" s="291">
        <v>-165.93123</v>
      </c>
      <c r="G944" s="289">
        <v>-0.65237807339485099</v>
      </c>
      <c r="H944" s="5"/>
      <c r="I944" s="241">
        <v>-0.71888198999999997</v>
      </c>
      <c r="J944" s="289"/>
      <c r="K944" s="289"/>
      <c r="L944" s="289"/>
      <c r="M944" s="289"/>
      <c r="N944" s="289"/>
      <c r="O944" s="289"/>
      <c r="P944" s="25"/>
      <c r="Q944" s="25"/>
      <c r="R944" s="25"/>
      <c r="S944" s="25"/>
      <c r="T944" s="25"/>
      <c r="U944" s="8"/>
      <c r="V944" s="25"/>
    </row>
    <row r="945" spans="1:22" s="3" customFormat="1" hidden="1" x14ac:dyDescent="0.25">
      <c r="A945" s="129"/>
      <c r="B945" s="52" t="s">
        <v>5770</v>
      </c>
      <c r="C945" s="67" t="s">
        <v>4890</v>
      </c>
      <c r="D945" s="289">
        <v>-0.85818729999999999</v>
      </c>
      <c r="E945" s="290">
        <v>-1.8118798518518517</v>
      </c>
      <c r="F945" s="291">
        <v>-59.653236999999997</v>
      </c>
      <c r="G945" s="289">
        <v>-0.25710382783175101</v>
      </c>
      <c r="H945" s="5"/>
      <c r="I945" s="241">
        <v>-0.26281170999999998</v>
      </c>
      <c r="J945" s="289"/>
      <c r="K945" s="289"/>
      <c r="L945" s="289"/>
      <c r="M945" s="289"/>
      <c r="N945" s="289"/>
      <c r="O945" s="289"/>
      <c r="P945" s="25"/>
      <c r="Q945" s="25"/>
      <c r="R945" s="25"/>
      <c r="S945" s="25"/>
      <c r="T945" s="25"/>
      <c r="U945" s="8"/>
      <c r="V945" s="25"/>
    </row>
    <row r="946" spans="1:22" s="3" customFormat="1" hidden="1" x14ac:dyDescent="0.25">
      <c r="A946" s="129"/>
      <c r="B946" s="52" t="s">
        <v>5770</v>
      </c>
      <c r="C946" s="67" t="s">
        <v>4891</v>
      </c>
      <c r="D946" s="289">
        <v>-0.21827674999999999</v>
      </c>
      <c r="E946" s="290">
        <v>-1.3357426666666665</v>
      </c>
      <c r="F946" s="291">
        <v>-29.398844</v>
      </c>
      <c r="G946" s="289">
        <v>-0.11256866349407711</v>
      </c>
      <c r="H946" s="5"/>
      <c r="I946" s="241">
        <v>-0.12587081</v>
      </c>
      <c r="J946" s="289"/>
      <c r="K946" s="289"/>
      <c r="L946" s="289"/>
      <c r="M946" s="289"/>
      <c r="N946" s="289"/>
      <c r="O946" s="289"/>
      <c r="P946" s="25"/>
      <c r="Q946" s="25"/>
      <c r="R946" s="25"/>
      <c r="S946" s="25"/>
      <c r="T946" s="25"/>
      <c r="U946" s="8"/>
      <c r="V946" s="25"/>
    </row>
    <row r="947" spans="1:22" s="3" customFormat="1" hidden="1" x14ac:dyDescent="0.25">
      <c r="A947" s="129"/>
      <c r="B947" s="52" t="s">
        <v>5770</v>
      </c>
      <c r="C947" s="67" t="s">
        <v>4892</v>
      </c>
      <c r="D947" s="289">
        <v>-0.45483790000000002</v>
      </c>
      <c r="E947" s="290">
        <v>-2.0231933333333334</v>
      </c>
      <c r="F947" s="291">
        <v>-55.430424000000002</v>
      </c>
      <c r="G947" s="289">
        <v>-0.23902778561603996</v>
      </c>
      <c r="H947" s="5"/>
      <c r="I947" s="241">
        <v>-0.18405215</v>
      </c>
      <c r="J947" s="289"/>
      <c r="K947" s="289"/>
      <c r="L947" s="289"/>
      <c r="M947" s="289"/>
      <c r="N947" s="289"/>
      <c r="O947" s="289"/>
      <c r="P947" s="25"/>
      <c r="Q947" s="25"/>
      <c r="R947" s="25"/>
      <c r="S947" s="25"/>
      <c r="T947" s="25"/>
      <c r="U947" s="8"/>
      <c r="V947" s="25"/>
    </row>
    <row r="948" spans="1:22" s="3" customFormat="1" hidden="1" x14ac:dyDescent="0.25">
      <c r="A948" s="129"/>
      <c r="B948" s="52" t="s">
        <v>5770</v>
      </c>
      <c r="C948" s="67" t="s">
        <v>4893</v>
      </c>
      <c r="D948" s="289">
        <v>-1.4711316999999999</v>
      </c>
      <c r="E948" s="290">
        <v>-5.495677777777777</v>
      </c>
      <c r="F948" s="291">
        <v>-94.430394000000007</v>
      </c>
      <c r="G948" s="289">
        <v>-0.54062928541852251</v>
      </c>
      <c r="H948" s="5"/>
      <c r="I948" s="241">
        <v>-0.47827783000000001</v>
      </c>
      <c r="J948" s="289"/>
      <c r="K948" s="289"/>
      <c r="L948" s="289"/>
      <c r="M948" s="289"/>
      <c r="N948" s="289"/>
      <c r="O948" s="289"/>
      <c r="P948" s="25"/>
      <c r="Q948" s="25"/>
      <c r="R948" s="25"/>
      <c r="S948" s="25"/>
      <c r="T948" s="25"/>
      <c r="U948" s="8"/>
      <c r="V948" s="25"/>
    </row>
    <row r="949" spans="1:22" s="3" customFormat="1" hidden="1" x14ac:dyDescent="0.25">
      <c r="A949" s="129"/>
      <c r="B949" s="52" t="s">
        <v>5770</v>
      </c>
      <c r="C949" s="67" t="s">
        <v>4894</v>
      </c>
      <c r="D949" s="289">
        <v>-0.70476251000000001</v>
      </c>
      <c r="E949" s="290">
        <v>-2.2319529629629629</v>
      </c>
      <c r="F949" s="291">
        <v>-48.658898999999998</v>
      </c>
      <c r="G949" s="289">
        <v>-0.18871732528176233</v>
      </c>
      <c r="H949" s="5"/>
      <c r="I949" s="241">
        <v>-0.21167784000000001</v>
      </c>
      <c r="J949" s="289"/>
      <c r="K949" s="289"/>
      <c r="L949" s="289"/>
      <c r="M949" s="289"/>
      <c r="N949" s="289"/>
      <c r="O949" s="289"/>
      <c r="P949" s="25"/>
      <c r="Q949" s="25"/>
      <c r="R949" s="25"/>
      <c r="S949" s="25"/>
      <c r="T949" s="25"/>
      <c r="U949" s="8"/>
      <c r="V949" s="25"/>
    </row>
    <row r="950" spans="1:22" s="3" customFormat="1" hidden="1" x14ac:dyDescent="0.25">
      <c r="A950" s="129"/>
      <c r="B950" s="52" t="s">
        <v>5770</v>
      </c>
      <c r="C950" s="67" t="s">
        <v>4895</v>
      </c>
      <c r="D950" s="289">
        <v>-0.78721470999999998</v>
      </c>
      <c r="E950" s="290">
        <v>-0.73291644444444437</v>
      </c>
      <c r="F950" s="291">
        <v>-49.169694999999997</v>
      </c>
      <c r="G950" s="289">
        <v>-0.1704504895902009</v>
      </c>
      <c r="H950" s="5"/>
      <c r="I950" s="241">
        <v>-3.8433189E-2</v>
      </c>
      <c r="J950" s="289"/>
      <c r="K950" s="289"/>
      <c r="L950" s="289"/>
      <c r="M950" s="289"/>
      <c r="N950" s="289"/>
      <c r="O950" s="289"/>
      <c r="P950" s="25"/>
      <c r="Q950" s="25"/>
      <c r="R950" s="25"/>
      <c r="S950" s="25"/>
      <c r="T950" s="25"/>
      <c r="U950" s="8"/>
      <c r="V950" s="25"/>
    </row>
    <row r="951" spans="1:22" s="3" customFormat="1" x14ac:dyDescent="0.25">
      <c r="A951" s="123">
        <v>1</v>
      </c>
      <c r="B951" s="52" t="s">
        <v>5770</v>
      </c>
      <c r="C951" s="67" t="s">
        <v>4896</v>
      </c>
      <c r="D951" s="289">
        <v>-1.0599307</v>
      </c>
      <c r="E951" s="290">
        <v>-2.0773131851851852</v>
      </c>
      <c r="F951" s="291">
        <v>-62.389446</v>
      </c>
      <c r="G951" s="289">
        <v>-0.27436599253900079</v>
      </c>
      <c r="H951" s="5"/>
      <c r="I951" s="347">
        <v>-0.15663120999999999</v>
      </c>
      <c r="J951" s="256"/>
      <c r="K951" s="256"/>
      <c r="L951" s="256"/>
      <c r="M951" s="256"/>
      <c r="N951" s="256"/>
      <c r="O951" s="256"/>
      <c r="P951" s="25"/>
      <c r="Q951" s="25"/>
      <c r="R951" s="25"/>
      <c r="S951" s="25"/>
      <c r="T951" s="25"/>
      <c r="U951" s="8"/>
      <c r="V951" s="25"/>
    </row>
    <row r="952" spans="1:22" s="3" customFormat="1" hidden="1" x14ac:dyDescent="0.25">
      <c r="A952" s="129"/>
      <c r="B952" s="52" t="s">
        <v>5770</v>
      </c>
      <c r="C952" s="67" t="s">
        <v>4897</v>
      </c>
      <c r="D952" s="289">
        <v>-1.1917439000000001</v>
      </c>
      <c r="E952" s="290">
        <v>-4.2434471851851852</v>
      </c>
      <c r="F952" s="291">
        <v>-91.887022000000002</v>
      </c>
      <c r="G952" s="289">
        <v>-0.35962877033393431</v>
      </c>
      <c r="H952" s="5"/>
      <c r="I952" s="241">
        <v>-0.40001297000000002</v>
      </c>
      <c r="J952" s="223"/>
      <c r="K952" s="223"/>
      <c r="L952" s="223"/>
      <c r="M952" s="223"/>
      <c r="N952" s="223"/>
      <c r="O952" s="223"/>
      <c r="P952" s="25"/>
      <c r="Q952" s="25"/>
      <c r="R952" s="25"/>
      <c r="S952" s="25"/>
      <c r="T952" s="25"/>
      <c r="U952" s="8"/>
      <c r="V952" s="25"/>
    </row>
    <row r="953" spans="1:22" s="3" customFormat="1" hidden="1" x14ac:dyDescent="0.25">
      <c r="A953" s="129"/>
      <c r="B953" s="52" t="s">
        <v>5770</v>
      </c>
      <c r="C953" s="67" t="s">
        <v>4898</v>
      </c>
      <c r="D953" s="289">
        <v>-1.1558504999999999</v>
      </c>
      <c r="E953" s="290">
        <v>-2.790372296296296</v>
      </c>
      <c r="F953" s="291">
        <v>-64.807049000000006</v>
      </c>
      <c r="G953" s="289">
        <v>-0.32871776078995096</v>
      </c>
      <c r="H953" s="5"/>
      <c r="I953" s="241">
        <v>-0.27490974000000001</v>
      </c>
      <c r="J953" s="223"/>
      <c r="K953" s="223"/>
      <c r="L953" s="223"/>
      <c r="M953" s="223"/>
      <c r="N953" s="223"/>
      <c r="O953" s="223"/>
      <c r="P953" s="25"/>
      <c r="Q953" s="25"/>
      <c r="R953" s="25"/>
      <c r="S953" s="25"/>
      <c r="T953" s="25"/>
      <c r="U953" s="8"/>
      <c r="V953" s="25"/>
    </row>
    <row r="954" spans="1:22" s="3" customFormat="1" x14ac:dyDescent="0.25">
      <c r="A954" s="123">
        <v>1</v>
      </c>
      <c r="B954" s="52" t="s">
        <v>5770</v>
      </c>
      <c r="C954" s="67" t="s">
        <v>4899</v>
      </c>
      <c r="D954" s="289">
        <v>-0.43272871000000002</v>
      </c>
      <c r="E954" s="290">
        <v>-0.89245940740740737</v>
      </c>
      <c r="F954" s="291">
        <v>-37.702672</v>
      </c>
      <c r="G954" s="289">
        <v>-0.1286565197205263</v>
      </c>
      <c r="H954" s="5"/>
      <c r="I954" s="347">
        <v>-6.5739600999999995E-2</v>
      </c>
      <c r="J954" s="223"/>
      <c r="K954" s="223"/>
      <c r="L954" s="223"/>
      <c r="M954" s="223"/>
      <c r="N954" s="223"/>
      <c r="O954" s="223"/>
      <c r="P954" s="25"/>
      <c r="Q954" s="25"/>
      <c r="R954" s="25"/>
      <c r="S954" s="25"/>
      <c r="T954" s="25"/>
      <c r="U954" s="8"/>
      <c r="V954" s="25"/>
    </row>
    <row r="955" spans="1:22" s="3" customFormat="1" hidden="1" x14ac:dyDescent="0.25">
      <c r="A955" s="129"/>
      <c r="B955" s="52" t="s">
        <v>5770</v>
      </c>
      <c r="C955" s="67" t="s">
        <v>4900</v>
      </c>
      <c r="D955" s="289">
        <v>-0.20135143999999999</v>
      </c>
      <c r="E955" s="290">
        <v>-0.85943644444444445</v>
      </c>
      <c r="F955" s="291">
        <v>-36.228659</v>
      </c>
      <c r="G955" s="289">
        <v>-0.17058014567894497</v>
      </c>
      <c r="H955" s="5"/>
      <c r="I955" s="241">
        <v>-0.12670232000000001</v>
      </c>
      <c r="J955" s="223"/>
      <c r="K955" s="223"/>
      <c r="L955" s="223"/>
      <c r="M955" s="223"/>
      <c r="N955" s="223"/>
      <c r="O955" s="223"/>
      <c r="P955" s="25"/>
      <c r="Q955" s="25"/>
      <c r="R955" s="25"/>
      <c r="S955" s="25"/>
      <c r="T955" s="25"/>
      <c r="U955" s="8"/>
      <c r="V955" s="25"/>
    </row>
    <row r="956" spans="1:22" s="3" customFormat="1" hidden="1" x14ac:dyDescent="0.25">
      <c r="A956" s="45" t="s">
        <v>75</v>
      </c>
      <c r="B956" s="45"/>
      <c r="C956" s="45"/>
      <c r="D956" s="256"/>
      <c r="E956" s="259"/>
      <c r="F956" s="99"/>
      <c r="G956" s="258"/>
      <c r="H956" s="5"/>
      <c r="I956" s="241"/>
      <c r="J956" s="223"/>
      <c r="K956" s="223"/>
      <c r="L956" s="223"/>
      <c r="M956" s="223"/>
      <c r="N956" s="223"/>
      <c r="O956" s="223"/>
      <c r="P956" s="25"/>
      <c r="Q956" s="25"/>
      <c r="R956" s="25"/>
      <c r="S956" s="25"/>
      <c r="T956" s="25"/>
      <c r="U956" s="8"/>
      <c r="V956" s="25"/>
    </row>
    <row r="957" spans="1:22" s="3" customFormat="1" hidden="1" x14ac:dyDescent="0.25">
      <c r="A957" s="45"/>
      <c r="B957" s="52" t="s">
        <v>5770</v>
      </c>
      <c r="C957" s="67" t="s">
        <v>92</v>
      </c>
      <c r="D957" s="223">
        <v>0.22444201</v>
      </c>
      <c r="E957" s="227">
        <v>1.5772094074074072</v>
      </c>
      <c r="F957" s="238">
        <v>-34.725166000000002</v>
      </c>
      <c r="G957" s="257">
        <v>0.14385280010391799</v>
      </c>
      <c r="H957" s="5"/>
      <c r="I957" s="241"/>
      <c r="J957" s="223"/>
      <c r="K957" s="223"/>
      <c r="L957" s="223"/>
      <c r="M957" s="223"/>
      <c r="N957" s="223"/>
      <c r="O957" s="223"/>
      <c r="P957" s="25"/>
      <c r="Q957" s="25"/>
      <c r="R957" s="25"/>
      <c r="S957" s="25"/>
      <c r="T957" s="25"/>
      <c r="U957" s="8"/>
      <c r="V957" s="25"/>
    </row>
    <row r="958" spans="1:22" s="3" customFormat="1" hidden="1" x14ac:dyDescent="0.25">
      <c r="A958" s="45"/>
      <c r="B958" s="52" t="s">
        <v>5770</v>
      </c>
      <c r="C958" s="67" t="s">
        <v>93</v>
      </c>
      <c r="D958" s="223">
        <v>0.20263682</v>
      </c>
      <c r="E958" s="227">
        <v>1.4249638518518517</v>
      </c>
      <c r="F958" s="238">
        <v>-31.543690000000002</v>
      </c>
      <c r="G958" s="257">
        <v>0.129991366980655</v>
      </c>
      <c r="H958" s="5"/>
      <c r="I958" s="241"/>
      <c r="J958" s="223"/>
      <c r="K958" s="223"/>
      <c r="L958" s="223"/>
      <c r="M958" s="223"/>
      <c r="N958" s="223"/>
      <c r="O958" s="223"/>
      <c r="P958" s="25"/>
      <c r="Q958" s="25"/>
      <c r="R958" s="25"/>
      <c r="S958" s="25"/>
      <c r="T958" s="25"/>
      <c r="U958" s="8"/>
      <c r="V958" s="25"/>
    </row>
    <row r="959" spans="1:22" s="3" customFormat="1" hidden="1" x14ac:dyDescent="0.25">
      <c r="A959" s="45"/>
      <c r="B959" s="52" t="s">
        <v>5770</v>
      </c>
      <c r="C959" s="67" t="s">
        <v>94</v>
      </c>
      <c r="D959" s="223">
        <v>-0.28311695999999997</v>
      </c>
      <c r="E959" s="227">
        <v>-1.5899434074074072</v>
      </c>
      <c r="F959" s="238">
        <v>-34.168764000000003</v>
      </c>
      <c r="G959" s="257">
        <v>-0.13509336730471</v>
      </c>
      <c r="H959" s="5"/>
      <c r="I959" s="241"/>
      <c r="J959" s="223"/>
      <c r="K959" s="223"/>
      <c r="L959" s="223"/>
      <c r="M959" s="223"/>
      <c r="N959" s="223"/>
      <c r="O959" s="223"/>
      <c r="P959" s="25"/>
      <c r="Q959" s="25"/>
      <c r="R959" s="25"/>
      <c r="S959" s="25"/>
      <c r="T959" s="25"/>
      <c r="U959" s="8"/>
      <c r="V959" s="25"/>
    </row>
    <row r="960" spans="1:22" s="3" customFormat="1" hidden="1" x14ac:dyDescent="0.25">
      <c r="A960" s="45"/>
      <c r="B960" s="52" t="s">
        <v>5770</v>
      </c>
      <c r="C960" s="67" t="s">
        <v>95</v>
      </c>
      <c r="D960" s="223">
        <v>0.11580467</v>
      </c>
      <c r="E960" s="227">
        <v>0.79135207407407393</v>
      </c>
      <c r="F960" s="238">
        <v>-13.539104999999999</v>
      </c>
      <c r="G960" s="257">
        <v>7.1619948399010896E-2</v>
      </c>
      <c r="H960" s="5"/>
      <c r="I960" s="241"/>
      <c r="J960" s="259"/>
      <c r="K960" s="259"/>
      <c r="L960" s="259"/>
      <c r="M960" s="259"/>
      <c r="N960" s="259"/>
      <c r="O960" s="259"/>
      <c r="P960" s="25"/>
      <c r="Q960" s="25"/>
      <c r="R960" s="25"/>
      <c r="S960" s="25"/>
      <c r="T960" s="25"/>
      <c r="U960" s="8"/>
      <c r="V960" s="25"/>
    </row>
    <row r="961" spans="1:22" s="3" customFormat="1" hidden="1" x14ac:dyDescent="0.25">
      <c r="A961" s="45"/>
      <c r="B961" s="52" t="s">
        <v>5770</v>
      </c>
      <c r="C961" s="67" t="s">
        <v>96</v>
      </c>
      <c r="D961" s="223">
        <v>0.23547445</v>
      </c>
      <c r="E961" s="227">
        <v>1.643138074074074</v>
      </c>
      <c r="F961" s="238">
        <v>-34.168764000000003</v>
      </c>
      <c r="G961" s="257">
        <v>0.14957799226135099</v>
      </c>
      <c r="H961" s="5"/>
      <c r="I961" s="241"/>
      <c r="J961" s="223"/>
      <c r="K961" s="223"/>
      <c r="L961" s="223"/>
      <c r="M961" s="223"/>
      <c r="N961" s="223"/>
      <c r="O961" s="223"/>
      <c r="P961" s="25"/>
      <c r="Q961" s="25"/>
      <c r="R961" s="25"/>
      <c r="S961" s="25"/>
      <c r="T961" s="25"/>
      <c r="U961" s="8"/>
      <c r="V961" s="25"/>
    </row>
    <row r="962" spans="1:22" s="3" customFormat="1" hidden="1" x14ac:dyDescent="0.25">
      <c r="A962" s="45"/>
      <c r="B962" s="52" t="s">
        <v>5770</v>
      </c>
      <c r="C962" s="67" t="s">
        <v>97</v>
      </c>
      <c r="D962" s="223">
        <v>0.1837366</v>
      </c>
      <c r="E962" s="227">
        <v>1.2354085925925926</v>
      </c>
      <c r="F962" s="238">
        <v>-17.54805</v>
      </c>
      <c r="G962" s="257">
        <v>0.11129388006442001</v>
      </c>
      <c r="H962" s="5"/>
      <c r="I962" s="241"/>
      <c r="J962" s="223"/>
      <c r="K962" s="223"/>
      <c r="L962" s="223"/>
      <c r="M962" s="223"/>
      <c r="N962" s="223"/>
      <c r="O962" s="223"/>
      <c r="P962" s="25"/>
      <c r="Q962" s="25"/>
      <c r="R962" s="25"/>
      <c r="S962" s="25"/>
      <c r="T962" s="25"/>
      <c r="U962" s="8"/>
      <c r="V962" s="25"/>
    </row>
    <row r="963" spans="1:22" s="3" customFormat="1" hidden="1" x14ac:dyDescent="0.25">
      <c r="A963" s="45"/>
      <c r="B963" s="52" t="s">
        <v>5770</v>
      </c>
      <c r="C963" s="67" t="s">
        <v>98</v>
      </c>
      <c r="D963" s="223">
        <v>0.12648443000000001</v>
      </c>
      <c r="E963" s="227">
        <v>0.84338377777777773</v>
      </c>
      <c r="F963" s="238">
        <v>-10.700030999999999</v>
      </c>
      <c r="G963" s="257">
        <v>7.5794142048759006E-2</v>
      </c>
      <c r="H963" s="5"/>
      <c r="I963" s="241"/>
      <c r="J963" s="223"/>
      <c r="K963" s="223"/>
      <c r="L963" s="223"/>
      <c r="M963" s="223"/>
      <c r="N963" s="223"/>
      <c r="O963" s="223"/>
      <c r="P963" s="25"/>
      <c r="Q963" s="25"/>
      <c r="R963" s="25"/>
      <c r="S963" s="25"/>
      <c r="T963" s="25"/>
      <c r="U963" s="8"/>
      <c r="V963" s="25"/>
    </row>
    <row r="964" spans="1:22" s="3" customFormat="1" hidden="1" x14ac:dyDescent="0.25">
      <c r="A964" s="45"/>
      <c r="B964" s="52" t="s">
        <v>5770</v>
      </c>
      <c r="C964" s="67" t="s">
        <v>99</v>
      </c>
      <c r="D964" s="223">
        <v>0.22456022</v>
      </c>
      <c r="E964" s="227">
        <v>1.5778732592592593</v>
      </c>
      <c r="F964" s="238">
        <v>-34.710898999999998</v>
      </c>
      <c r="G964" s="257">
        <v>0.14390920589714001</v>
      </c>
      <c r="H964" s="5"/>
      <c r="I964" s="241"/>
      <c r="J964" s="223"/>
      <c r="K964" s="223"/>
      <c r="L964" s="223"/>
      <c r="M964" s="223"/>
      <c r="N964" s="223"/>
      <c r="O964" s="223"/>
      <c r="P964" s="25"/>
      <c r="Q964" s="25"/>
      <c r="R964" s="25"/>
      <c r="S964" s="25"/>
      <c r="T964" s="25"/>
      <c r="U964" s="8"/>
      <c r="V964" s="25"/>
    </row>
    <row r="965" spans="1:22" s="3" customFormat="1" hidden="1" x14ac:dyDescent="0.25">
      <c r="A965" s="45" t="s">
        <v>76</v>
      </c>
      <c r="B965" s="45"/>
      <c r="C965" s="52"/>
      <c r="D965" s="259"/>
      <c r="E965" s="259"/>
      <c r="F965" s="5"/>
      <c r="G965" s="258"/>
      <c r="H965" s="5"/>
      <c r="I965" s="241"/>
      <c r="J965" s="223"/>
      <c r="K965" s="223"/>
      <c r="L965" s="223"/>
      <c r="M965" s="223"/>
      <c r="N965" s="223"/>
      <c r="O965" s="223"/>
      <c r="P965" s="25"/>
      <c r="Q965" s="25"/>
      <c r="R965" s="25"/>
      <c r="S965" s="25"/>
      <c r="T965" s="25"/>
      <c r="U965" s="8"/>
      <c r="V965" s="25"/>
    </row>
    <row r="966" spans="1:22" s="3" customFormat="1" hidden="1" x14ac:dyDescent="0.25">
      <c r="A966" s="45"/>
      <c r="B966" s="52" t="s">
        <v>5770</v>
      </c>
      <c r="C966" s="67" t="s">
        <v>100</v>
      </c>
      <c r="D966" s="223">
        <v>0.31315889000000002</v>
      </c>
      <c r="E966" s="227">
        <v>2.0813886666666668</v>
      </c>
      <c r="F966" s="238">
        <v>-25.180738999999999</v>
      </c>
      <c r="G966" s="257">
        <v>0.18687670504120002</v>
      </c>
      <c r="H966" s="5"/>
      <c r="I966" s="347">
        <v>0.20119724999999999</v>
      </c>
      <c r="J966" s="223"/>
      <c r="K966" s="223"/>
      <c r="L966" s="223"/>
      <c r="M966" s="223"/>
      <c r="N966" s="223"/>
      <c r="O966" s="223"/>
      <c r="P966" s="25"/>
      <c r="Q966" s="25"/>
      <c r="R966" s="25"/>
      <c r="S966" s="25"/>
      <c r="T966" s="25"/>
      <c r="U966" s="8"/>
      <c r="V966" s="25"/>
    </row>
    <row r="967" spans="1:22" s="3" customFormat="1" hidden="1" x14ac:dyDescent="0.25">
      <c r="A967" s="45"/>
      <c r="B967" s="52" t="s">
        <v>5770</v>
      </c>
      <c r="C967" s="67" t="s">
        <v>101</v>
      </c>
      <c r="D967" s="223">
        <v>0.11212268</v>
      </c>
      <c r="E967" s="227">
        <v>0.75677214814814808</v>
      </c>
      <c r="F967" s="238">
        <v>-11.270699</v>
      </c>
      <c r="G967" s="257">
        <v>6.8249871599279505E-2</v>
      </c>
      <c r="H967" s="5"/>
      <c r="I967" s="347">
        <v>7.3514392999999997E-2</v>
      </c>
      <c r="J967" s="223"/>
      <c r="K967" s="223"/>
      <c r="L967" s="223"/>
      <c r="M967" s="223"/>
      <c r="N967" s="223"/>
      <c r="O967" s="223"/>
      <c r="P967" s="25"/>
      <c r="Q967" s="25"/>
      <c r="R967" s="25"/>
      <c r="S967" s="25"/>
      <c r="T967" s="25"/>
      <c r="U967" s="8"/>
      <c r="V967" s="25"/>
    </row>
    <row r="968" spans="1:22" s="3" customFormat="1" hidden="1" x14ac:dyDescent="0.25">
      <c r="A968" s="45"/>
      <c r="B968" s="52" t="s">
        <v>5770</v>
      </c>
      <c r="C968" s="67" t="s">
        <v>102</v>
      </c>
      <c r="D968" s="223">
        <v>0.21097653999999999</v>
      </c>
      <c r="E968" s="227">
        <v>1.4966241481481481</v>
      </c>
      <c r="F968" s="238">
        <v>-35.381433999999999</v>
      </c>
      <c r="G968" s="257">
        <v>0.13685142802461603</v>
      </c>
      <c r="H968" s="5"/>
      <c r="I968" s="347">
        <v>0.14761996999999999</v>
      </c>
      <c r="J968" s="293"/>
      <c r="K968" s="293"/>
      <c r="L968" s="293"/>
      <c r="M968" s="293"/>
      <c r="N968" s="293"/>
      <c r="O968" s="293"/>
      <c r="P968" s="25"/>
      <c r="Q968" s="25"/>
      <c r="R968" s="25"/>
      <c r="S968" s="25"/>
      <c r="T968" s="25"/>
      <c r="U968" s="8"/>
      <c r="V968" s="25"/>
    </row>
    <row r="969" spans="1:22" s="3" customFormat="1" hidden="1" x14ac:dyDescent="0.25">
      <c r="A969" s="45"/>
      <c r="B969" s="52" t="s">
        <v>5770</v>
      </c>
      <c r="C969" s="67" t="s">
        <v>103</v>
      </c>
      <c r="D969" s="223">
        <v>7.9037976999999995E-2</v>
      </c>
      <c r="E969" s="227">
        <v>0.54217549629629624</v>
      </c>
      <c r="F969" s="238">
        <v>-9.6442941999999992</v>
      </c>
      <c r="G969" s="257">
        <v>4.9121474837664499E-2</v>
      </c>
      <c r="H969" s="5"/>
      <c r="I969" s="347">
        <v>5.2935968999999999E-2</v>
      </c>
      <c r="J969" s="223"/>
      <c r="K969" s="223"/>
      <c r="L969" s="223"/>
      <c r="M969" s="223"/>
      <c r="N969" s="223"/>
      <c r="O969" s="223"/>
      <c r="P969" s="25"/>
      <c r="Q969" s="25"/>
      <c r="R969" s="25"/>
      <c r="S969" s="25"/>
      <c r="T969" s="25"/>
      <c r="U969" s="8"/>
      <c r="V969" s="25"/>
    </row>
    <row r="970" spans="1:22" s="3" customFormat="1" hidden="1" x14ac:dyDescent="0.25">
      <c r="A970" s="45"/>
      <c r="B970" s="52" t="s">
        <v>5770</v>
      </c>
      <c r="C970" s="67" t="s">
        <v>104</v>
      </c>
      <c r="D970" s="223">
        <v>-0.13322455999999999</v>
      </c>
      <c r="E970" s="227">
        <v>-0.74816962962962963</v>
      </c>
      <c r="F970" s="238">
        <v>-16.078579000000001</v>
      </c>
      <c r="G970" s="257">
        <v>-6.3570031322849302E-2</v>
      </c>
      <c r="H970" s="5"/>
      <c r="I970" s="347">
        <v>-6.8032003999999993E-2</v>
      </c>
      <c r="J970" s="257"/>
      <c r="K970" s="257"/>
      <c r="L970" s="257"/>
      <c r="M970" s="257"/>
      <c r="N970" s="257"/>
      <c r="O970" s="257"/>
      <c r="P970" s="25"/>
      <c r="Q970" s="25"/>
      <c r="R970" s="25"/>
      <c r="S970" s="25"/>
      <c r="T970" s="25"/>
      <c r="U970" s="8"/>
      <c r="V970" s="25"/>
    </row>
    <row r="971" spans="1:22" s="3" customFormat="1" x14ac:dyDescent="0.25">
      <c r="A971" s="123">
        <v>1</v>
      </c>
      <c r="B971" s="52" t="s">
        <v>5770</v>
      </c>
      <c r="C971" s="67" t="s">
        <v>105</v>
      </c>
      <c r="D971" s="223">
        <v>-0.11501996</v>
      </c>
      <c r="E971" s="227">
        <v>-0.64593526666666667</v>
      </c>
      <c r="F971" s="238">
        <v>-13.881506</v>
      </c>
      <c r="G971" s="257">
        <v>-5.4883443280526599E-2</v>
      </c>
      <c r="H971" s="5"/>
      <c r="I971" s="347">
        <v>-5.8735704999999999E-2</v>
      </c>
      <c r="J971" s="257"/>
      <c r="K971" s="257"/>
      <c r="L971" s="257"/>
      <c r="M971" s="257"/>
      <c r="N971" s="257"/>
      <c r="O971" s="257"/>
      <c r="P971" s="25"/>
      <c r="Q971" s="25"/>
      <c r="R971" s="25"/>
      <c r="S971" s="25"/>
      <c r="T971" s="25"/>
      <c r="U971" s="8"/>
      <c r="V971" s="25"/>
    </row>
    <row r="972" spans="1:22" s="3" customFormat="1" hidden="1" x14ac:dyDescent="0.25">
      <c r="A972" s="45"/>
      <c r="B972" s="52" t="s">
        <v>5770</v>
      </c>
      <c r="C972" s="67" t="s">
        <v>106</v>
      </c>
      <c r="D972" s="223">
        <v>-5.7923719999999998E-2</v>
      </c>
      <c r="E972" s="227">
        <v>-0.32529114074074073</v>
      </c>
      <c r="F972" s="238">
        <v>-6.9906866000000001</v>
      </c>
      <c r="G972" s="257">
        <v>-2.7639143927024049E-2</v>
      </c>
      <c r="H972" s="5"/>
      <c r="I972" s="347">
        <v>-2.9579132000000001E-2</v>
      </c>
      <c r="J972" s="257"/>
      <c r="K972" s="257"/>
      <c r="L972" s="257"/>
      <c r="M972" s="257"/>
      <c r="N972" s="257"/>
      <c r="O972" s="257"/>
      <c r="P972" s="25"/>
      <c r="Q972" s="25"/>
      <c r="R972" s="25"/>
      <c r="S972" s="25"/>
      <c r="T972" s="25"/>
      <c r="U972" s="8"/>
      <c r="V972" s="25"/>
    </row>
    <row r="973" spans="1:22" s="3" customFormat="1" hidden="1" x14ac:dyDescent="0.25">
      <c r="A973" s="45"/>
      <c r="B973" s="52" t="s">
        <v>5770</v>
      </c>
      <c r="C973" s="292" t="s">
        <v>7000</v>
      </c>
      <c r="D973" s="293">
        <v>-0.11052792</v>
      </c>
      <c r="E973" s="290">
        <v>-0.62070860740740741</v>
      </c>
      <c r="F973" s="294">
        <v>-13.339371</v>
      </c>
      <c r="G973" s="289">
        <v>-5.2739997938214295E-2</v>
      </c>
      <c r="H973" s="5"/>
      <c r="I973" s="347">
        <v>-5.6441813E-2</v>
      </c>
      <c r="J973" s="257"/>
      <c r="K973" s="257"/>
      <c r="L973" s="257"/>
      <c r="M973" s="257"/>
      <c r="N973" s="257"/>
      <c r="O973" s="257"/>
      <c r="P973" s="25"/>
      <c r="Q973" s="25"/>
      <c r="R973" s="25"/>
      <c r="S973" s="25"/>
      <c r="T973" s="25"/>
      <c r="U973" s="8"/>
      <c r="V973" s="25"/>
    </row>
    <row r="974" spans="1:22" s="3" customFormat="1" hidden="1" x14ac:dyDescent="0.25">
      <c r="A974" s="45"/>
      <c r="B974" s="52" t="s">
        <v>5770</v>
      </c>
      <c r="C974" s="67" t="s">
        <v>107</v>
      </c>
      <c r="D974" s="223">
        <v>0.11053457</v>
      </c>
      <c r="E974" s="227">
        <v>0.76076288888888877</v>
      </c>
      <c r="F974" s="238">
        <v>-13.981373</v>
      </c>
      <c r="G974" s="257">
        <v>6.8990014556352702E-2</v>
      </c>
      <c r="H974" s="5"/>
      <c r="I974" s="347">
        <v>7.4354633000000003E-2</v>
      </c>
      <c r="J974" s="259"/>
      <c r="K974" s="259"/>
      <c r="L974" s="259"/>
      <c r="M974" s="259"/>
      <c r="N974" s="259"/>
      <c r="O974" s="259"/>
      <c r="P974" s="25"/>
      <c r="Q974" s="25"/>
      <c r="R974" s="25"/>
      <c r="S974" s="25"/>
      <c r="T974" s="25"/>
      <c r="U974" s="8"/>
      <c r="V974" s="25"/>
    </row>
    <row r="975" spans="1:22" s="3" customFormat="1" hidden="1" x14ac:dyDescent="0.25">
      <c r="A975" s="45"/>
      <c r="B975" s="52" t="s">
        <v>5770</v>
      </c>
      <c r="C975" s="67" t="s">
        <v>108</v>
      </c>
      <c r="D975" s="257">
        <v>0.11212268</v>
      </c>
      <c r="E975" s="227">
        <v>0.75677214814814808</v>
      </c>
      <c r="F975" s="238">
        <v>-11.270699</v>
      </c>
      <c r="G975" s="257">
        <v>6.8249871599279505E-2</v>
      </c>
      <c r="H975" s="5"/>
      <c r="I975" s="347">
        <v>7.3514392999999997E-2</v>
      </c>
      <c r="J975" s="223"/>
      <c r="K975" s="223"/>
      <c r="L975" s="223"/>
      <c r="M975" s="223"/>
      <c r="N975" s="223"/>
      <c r="O975" s="223"/>
      <c r="P975" s="25"/>
      <c r="Q975" s="25"/>
      <c r="R975" s="25"/>
      <c r="S975" s="25"/>
      <c r="T975" s="25"/>
      <c r="U975" s="8"/>
      <c r="V975" s="25"/>
    </row>
    <row r="976" spans="1:22" s="3" customFormat="1" hidden="1" x14ac:dyDescent="0.25">
      <c r="A976" s="45"/>
      <c r="B976" s="52" t="s">
        <v>5770</v>
      </c>
      <c r="C976" s="67" t="s">
        <v>109</v>
      </c>
      <c r="D976" s="257">
        <v>-0.13913513999999999</v>
      </c>
      <c r="E976" s="227">
        <v>-0.78136259259259255</v>
      </c>
      <c r="F976" s="238">
        <v>-16.791914999999999</v>
      </c>
      <c r="G976" s="257">
        <v>-6.6390352596631397E-2</v>
      </c>
      <c r="H976" s="5"/>
      <c r="I976" s="347">
        <v>-7.1050282000000006E-2</v>
      </c>
      <c r="J976" s="223"/>
      <c r="K976" s="223"/>
      <c r="L976" s="223"/>
      <c r="M976" s="223"/>
      <c r="N976" s="223"/>
      <c r="O976" s="223"/>
      <c r="P976" s="25"/>
      <c r="Q976" s="25"/>
      <c r="R976" s="25"/>
      <c r="S976" s="25"/>
      <c r="T976" s="25"/>
      <c r="U976" s="8"/>
      <c r="V976" s="25"/>
    </row>
    <row r="977" spans="1:22" s="3" customFormat="1" x14ac:dyDescent="0.25">
      <c r="A977" s="123">
        <v>1</v>
      </c>
      <c r="B977" s="52" t="s">
        <v>5770</v>
      </c>
      <c r="C977" s="67" t="s">
        <v>3078</v>
      </c>
      <c r="D977" s="257">
        <v>-0.12057590999999999</v>
      </c>
      <c r="E977" s="227">
        <v>-0.67713666666666661</v>
      </c>
      <c r="F977" s="238">
        <v>-14.552042</v>
      </c>
      <c r="G977" s="257">
        <v>-5.75345434171637E-2</v>
      </c>
      <c r="H977" s="5"/>
      <c r="I977" s="347">
        <v>-6.1572887E-2</v>
      </c>
      <c r="J977" s="223"/>
      <c r="K977" s="223"/>
      <c r="L977" s="223"/>
      <c r="M977" s="223"/>
      <c r="N977" s="223"/>
      <c r="O977" s="223"/>
      <c r="P977" s="25"/>
      <c r="Q977" s="25"/>
      <c r="R977" s="25"/>
      <c r="S977" s="25"/>
      <c r="T977" s="25"/>
      <c r="U977" s="8"/>
      <c r="V977" s="25"/>
    </row>
    <row r="978" spans="1:22" s="3" customFormat="1" hidden="1" x14ac:dyDescent="0.25">
      <c r="A978" s="45"/>
      <c r="B978" s="52" t="s">
        <v>5770</v>
      </c>
      <c r="C978" s="67" t="s">
        <v>3079</v>
      </c>
      <c r="D978" s="257">
        <v>-6.1470070000000002E-2</v>
      </c>
      <c r="E978" s="227">
        <v>-0.34520692592592589</v>
      </c>
      <c r="F978" s="238">
        <v>-7.4186877999999998</v>
      </c>
      <c r="G978" s="257">
        <v>-2.9331336172883277E-2</v>
      </c>
      <c r="H978" s="5"/>
      <c r="I978" s="347">
        <v>-3.1390098999999998E-2</v>
      </c>
      <c r="J978" s="223"/>
      <c r="K978" s="223"/>
      <c r="L978" s="223"/>
      <c r="M978" s="223"/>
      <c r="N978" s="223"/>
      <c r="O978" s="223"/>
      <c r="P978" s="25"/>
      <c r="Q978" s="25"/>
      <c r="R978" s="25"/>
      <c r="S978" s="25"/>
      <c r="T978" s="25"/>
      <c r="U978" s="8"/>
      <c r="V978" s="25"/>
    </row>
    <row r="979" spans="1:22" s="3" customFormat="1" hidden="1" x14ac:dyDescent="0.25">
      <c r="A979" s="45" t="s">
        <v>77</v>
      </c>
      <c r="B979" s="45"/>
      <c r="C979" s="52"/>
      <c r="D979" s="259"/>
      <c r="E979" s="259"/>
      <c r="F979" s="5"/>
      <c r="G979" s="258"/>
      <c r="H979" s="5"/>
      <c r="I979" s="241"/>
      <c r="J979" s="223"/>
      <c r="K979" s="223"/>
      <c r="L979" s="223"/>
      <c r="M979" s="223"/>
      <c r="N979" s="223"/>
      <c r="O979" s="223"/>
      <c r="P979" s="25"/>
      <c r="Q979" s="25"/>
      <c r="R979" s="25"/>
      <c r="S979" s="25"/>
      <c r="T979" s="25"/>
      <c r="U979" s="8"/>
      <c r="V979" s="25"/>
    </row>
    <row r="980" spans="1:22" s="3" customFormat="1" hidden="1" x14ac:dyDescent="0.25">
      <c r="A980" s="45"/>
      <c r="B980" s="52" t="s">
        <v>5770</v>
      </c>
      <c r="C980" s="67" t="s">
        <v>3080</v>
      </c>
      <c r="D980" s="223">
        <v>0.25353273999999998</v>
      </c>
      <c r="E980" s="227">
        <v>1.7356136296296294</v>
      </c>
      <c r="F980" s="238">
        <v>-30.245419999999999</v>
      </c>
      <c r="G980" s="257">
        <v>0.15715773775549702</v>
      </c>
      <c r="H980" s="5"/>
      <c r="I980" s="347">
        <v>0.16935157000000001</v>
      </c>
      <c r="J980" s="223"/>
      <c r="K980" s="223"/>
      <c r="L980" s="223"/>
      <c r="M980" s="223"/>
      <c r="N980" s="223"/>
      <c r="O980" s="223"/>
      <c r="P980" s="25"/>
      <c r="Q980" s="25"/>
      <c r="R980" s="25"/>
      <c r="S980" s="25"/>
      <c r="T980" s="25"/>
      <c r="U980" s="8"/>
      <c r="V980" s="25"/>
    </row>
    <row r="981" spans="1:22" s="3" customFormat="1" hidden="1" x14ac:dyDescent="0.25">
      <c r="A981" s="45"/>
      <c r="B981" s="52" t="s">
        <v>5770</v>
      </c>
      <c r="C981" s="67" t="s">
        <v>3081</v>
      </c>
      <c r="D981" s="223">
        <v>-0.12294014</v>
      </c>
      <c r="E981" s="227">
        <v>-0.69041385185185178</v>
      </c>
      <c r="F981" s="238">
        <v>-14.837376000000001</v>
      </c>
      <c r="G981" s="257">
        <v>-5.86626723434166E-2</v>
      </c>
      <c r="H981" s="5"/>
      <c r="I981" s="347">
        <v>-6.2780197999999995E-2</v>
      </c>
      <c r="J981" s="223"/>
      <c r="K981" s="223"/>
      <c r="L981" s="223"/>
      <c r="M981" s="223"/>
      <c r="N981" s="223"/>
      <c r="O981" s="223"/>
      <c r="P981" s="25"/>
      <c r="Q981" s="25"/>
      <c r="R981" s="25"/>
      <c r="S981" s="25"/>
      <c r="T981" s="25"/>
      <c r="U981" s="8"/>
      <c r="V981" s="25"/>
    </row>
    <row r="982" spans="1:22" s="3" customFormat="1" hidden="1" x14ac:dyDescent="0.25">
      <c r="A982" s="45"/>
      <c r="B982" s="52" t="s">
        <v>5770</v>
      </c>
      <c r="C982" s="67" t="s">
        <v>1357</v>
      </c>
      <c r="D982" s="223">
        <v>0.19871841000000001</v>
      </c>
      <c r="E982" s="227">
        <v>1.389056222222222</v>
      </c>
      <c r="F982" s="238">
        <v>-29.303816999999999</v>
      </c>
      <c r="G982" s="257">
        <v>0.12650847766042</v>
      </c>
      <c r="H982" s="5"/>
      <c r="I982" s="347">
        <v>0.13640659999999999</v>
      </c>
      <c r="J982" s="223"/>
      <c r="K982" s="223"/>
      <c r="L982" s="223"/>
      <c r="M982" s="223"/>
      <c r="N982" s="223"/>
      <c r="O982" s="223"/>
      <c r="P982" s="25"/>
      <c r="Q982" s="25"/>
      <c r="R982" s="25"/>
      <c r="S982" s="25"/>
      <c r="T982" s="25"/>
      <c r="U982" s="8"/>
      <c r="V982" s="25"/>
    </row>
    <row r="983" spans="1:22" s="3" customFormat="1" hidden="1" x14ac:dyDescent="0.25">
      <c r="A983" s="45"/>
      <c r="B983" s="52" t="s">
        <v>5770</v>
      </c>
      <c r="C983" s="67" t="s">
        <v>1358</v>
      </c>
      <c r="D983" s="223">
        <v>0.1752108</v>
      </c>
      <c r="E983" s="227">
        <v>1.2163268148148147</v>
      </c>
      <c r="F983" s="238">
        <v>-24.196335999999999</v>
      </c>
      <c r="G983" s="257">
        <v>0.11056721906908801</v>
      </c>
      <c r="H983" s="5"/>
      <c r="I983" s="347">
        <v>0.11919457999999999</v>
      </c>
      <c r="J983" s="293"/>
      <c r="K983" s="293"/>
      <c r="L983" s="293"/>
      <c r="M983" s="293"/>
      <c r="N983" s="293"/>
      <c r="O983" s="293"/>
      <c r="P983" s="25"/>
      <c r="Q983" s="25"/>
      <c r="R983" s="25"/>
      <c r="S983" s="25"/>
      <c r="T983" s="25"/>
      <c r="U983" s="8"/>
      <c r="V983" s="25"/>
    </row>
    <row r="984" spans="1:22" s="3" customFormat="1" hidden="1" x14ac:dyDescent="0.25">
      <c r="A984" s="45"/>
      <c r="B984" s="52" t="s">
        <v>5770</v>
      </c>
      <c r="C984" s="67" t="s">
        <v>1359</v>
      </c>
      <c r="D984" s="223">
        <v>0.24294895</v>
      </c>
      <c r="E984" s="227">
        <v>1.6394345925925924</v>
      </c>
      <c r="F984" s="238">
        <v>-24.353269000000001</v>
      </c>
      <c r="G984" s="257">
        <v>0.14784417428091401</v>
      </c>
      <c r="H984" s="5"/>
      <c r="I984" s="347">
        <v>0.15924726</v>
      </c>
      <c r="J984" s="257"/>
      <c r="K984" s="257"/>
      <c r="L984" s="257"/>
      <c r="M984" s="257"/>
      <c r="N984" s="257"/>
      <c r="O984" s="257"/>
      <c r="P984" s="25"/>
      <c r="Q984" s="25"/>
      <c r="R984" s="25"/>
      <c r="S984" s="25"/>
      <c r="T984" s="25"/>
      <c r="U984" s="8"/>
      <c r="V984" s="25"/>
    </row>
    <row r="985" spans="1:22" s="3" customFormat="1" hidden="1" x14ac:dyDescent="0.25">
      <c r="A985" s="45"/>
      <c r="B985" s="52" t="s">
        <v>5770</v>
      </c>
      <c r="C985" s="67" t="s">
        <v>1360</v>
      </c>
      <c r="D985" s="223">
        <v>0.26252072999999998</v>
      </c>
      <c r="E985" s="227">
        <v>1.762256148148148</v>
      </c>
      <c r="F985" s="238">
        <v>-24.510203000000001</v>
      </c>
      <c r="G985" s="257">
        <v>0.15868106482348798</v>
      </c>
      <c r="H985" s="5"/>
      <c r="I985" s="347">
        <v>0.17089293999999999</v>
      </c>
      <c r="J985" s="257"/>
      <c r="K985" s="257"/>
      <c r="L985" s="257"/>
      <c r="M985" s="257"/>
      <c r="N985" s="257"/>
      <c r="O985" s="257"/>
      <c r="P985" s="25"/>
      <c r="Q985" s="25"/>
      <c r="R985" s="25"/>
      <c r="S985" s="25"/>
      <c r="T985" s="25"/>
      <c r="U985" s="8"/>
      <c r="V985" s="25"/>
    </row>
    <row r="986" spans="1:22" s="3" customFormat="1" x14ac:dyDescent="0.25">
      <c r="A986" s="123">
        <v>1</v>
      </c>
      <c r="B986" s="52" t="s">
        <v>5770</v>
      </c>
      <c r="C986" s="67" t="s">
        <v>1361</v>
      </c>
      <c r="D986" s="223">
        <v>0.21097653999999999</v>
      </c>
      <c r="E986" s="227">
        <v>1.4966241481481481</v>
      </c>
      <c r="F986" s="238">
        <v>-35.381433999999999</v>
      </c>
      <c r="G986" s="257">
        <v>0.13685142802461603</v>
      </c>
      <c r="H986" s="5"/>
      <c r="I986" s="347">
        <v>0.14761996999999999</v>
      </c>
      <c r="J986" s="257"/>
      <c r="K986" s="257"/>
      <c r="L986" s="257"/>
      <c r="M986" s="257"/>
      <c r="N986" s="257"/>
      <c r="O986" s="257"/>
      <c r="P986" s="25"/>
      <c r="Q986" s="25"/>
      <c r="R986" s="25"/>
      <c r="S986" s="25"/>
      <c r="T986" s="25"/>
      <c r="U986" s="8"/>
      <c r="V986" s="25"/>
    </row>
    <row r="987" spans="1:22" s="3" customFormat="1" hidden="1" x14ac:dyDescent="0.25">
      <c r="A987" s="45"/>
      <c r="B987" s="52" t="s">
        <v>5770</v>
      </c>
      <c r="C987" s="67" t="s">
        <v>1362</v>
      </c>
      <c r="D987" s="223">
        <v>0.21399488999999999</v>
      </c>
      <c r="E987" s="227">
        <v>1.4291674074074072</v>
      </c>
      <c r="F987" s="238">
        <v>-18.546720000000001</v>
      </c>
      <c r="G987" s="257">
        <v>0.12849748289343099</v>
      </c>
      <c r="H987" s="5"/>
      <c r="I987" s="347">
        <v>0.13836485000000001</v>
      </c>
      <c r="J987" s="257"/>
      <c r="K987" s="257"/>
      <c r="L987" s="257"/>
      <c r="M987" s="257"/>
      <c r="N987" s="257"/>
      <c r="O987" s="257"/>
      <c r="P987" s="25"/>
      <c r="Q987" s="25"/>
      <c r="R987" s="25"/>
      <c r="S987" s="25"/>
      <c r="T987" s="25"/>
      <c r="U987" s="8"/>
      <c r="V987" s="25"/>
    </row>
    <row r="988" spans="1:22" s="3" customFormat="1" hidden="1" x14ac:dyDescent="0.25">
      <c r="A988" s="45"/>
      <c r="B988" s="52" t="s">
        <v>5770</v>
      </c>
      <c r="C988" s="67" t="s">
        <v>1363</v>
      </c>
      <c r="D988" s="293">
        <v>-0.15249306000000001</v>
      </c>
      <c r="E988" s="290">
        <v>-0.85637874074074072</v>
      </c>
      <c r="F988" s="294">
        <v>-18.404053000000001</v>
      </c>
      <c r="G988" s="289">
        <v>-7.2764277014706807E-2</v>
      </c>
      <c r="H988" s="5"/>
      <c r="I988" s="347">
        <v>-7.7871592000000003E-2</v>
      </c>
      <c r="J988" s="257"/>
      <c r="K988" s="257"/>
      <c r="L988" s="257"/>
      <c r="M988" s="257"/>
      <c r="N988" s="257"/>
      <c r="O988" s="257"/>
      <c r="P988" s="25"/>
      <c r="Q988" s="25"/>
      <c r="R988" s="25"/>
      <c r="S988" s="25"/>
      <c r="T988" s="25"/>
      <c r="U988" s="8"/>
      <c r="V988" s="25"/>
    </row>
    <row r="989" spans="1:22" s="3" customFormat="1" hidden="1" x14ac:dyDescent="0.25">
      <c r="A989" s="45"/>
      <c r="B989" s="52" t="s">
        <v>5770</v>
      </c>
      <c r="C989" s="67" t="s">
        <v>1364</v>
      </c>
      <c r="D989" s="257">
        <v>-0.12530437</v>
      </c>
      <c r="E989" s="227">
        <v>-0.70369104444444441</v>
      </c>
      <c r="F989" s="238">
        <v>-15.12271</v>
      </c>
      <c r="G989" s="257">
        <v>-5.9790801283759402E-2</v>
      </c>
      <c r="H989" s="5"/>
      <c r="I989" s="347">
        <v>-6.3987509999999997E-2</v>
      </c>
      <c r="J989" s="257"/>
      <c r="K989" s="257"/>
      <c r="L989" s="257"/>
      <c r="M989" s="257"/>
      <c r="N989" s="257"/>
      <c r="O989" s="257"/>
      <c r="P989" s="25"/>
      <c r="Q989" s="25"/>
      <c r="R989" s="25"/>
      <c r="S989" s="25"/>
      <c r="T989" s="25"/>
      <c r="U989" s="8"/>
      <c r="V989" s="25"/>
    </row>
    <row r="990" spans="1:22" s="3" customFormat="1" hidden="1" x14ac:dyDescent="0.25">
      <c r="A990" s="45"/>
      <c r="B990" s="52" t="s">
        <v>5770</v>
      </c>
      <c r="C990" s="67" t="s">
        <v>3864</v>
      </c>
      <c r="D990" s="257">
        <v>0.18063111000000001</v>
      </c>
      <c r="E990" s="227">
        <v>1.2328640740740739</v>
      </c>
      <c r="F990" s="238">
        <v>-20.829393</v>
      </c>
      <c r="G990" s="257">
        <v>0.11154043767736299</v>
      </c>
      <c r="H990" s="5"/>
      <c r="I990" s="347">
        <v>0.12018426</v>
      </c>
      <c r="J990" s="257"/>
      <c r="K990" s="257"/>
      <c r="L990" s="257"/>
      <c r="M990" s="257"/>
      <c r="N990" s="257"/>
      <c r="O990" s="257"/>
      <c r="P990" s="25"/>
      <c r="Q990" s="25"/>
      <c r="R990" s="25"/>
      <c r="S990" s="25"/>
      <c r="T990" s="25"/>
      <c r="U990" s="8"/>
      <c r="V990" s="25"/>
    </row>
    <row r="991" spans="1:22" s="3" customFormat="1" hidden="1" x14ac:dyDescent="0.25">
      <c r="A991" s="45"/>
      <c r="B991" s="52" t="s">
        <v>5770</v>
      </c>
      <c r="C991" s="67" t="s">
        <v>2748</v>
      </c>
      <c r="D991" s="257">
        <v>0.13258006999999999</v>
      </c>
      <c r="E991" s="227">
        <v>0.89052540740740738</v>
      </c>
      <c r="F991" s="238">
        <v>-12.483369</v>
      </c>
      <c r="G991" s="257">
        <v>8.0200700402023289E-2</v>
      </c>
      <c r="H991" s="5"/>
      <c r="I991" s="347">
        <v>8.6374418999999994E-2</v>
      </c>
      <c r="J991" s="257"/>
      <c r="K991" s="257"/>
      <c r="L991" s="257"/>
      <c r="M991" s="257"/>
      <c r="N991" s="257"/>
      <c r="O991" s="257"/>
      <c r="P991" s="25"/>
      <c r="Q991" s="25"/>
      <c r="R991" s="25"/>
      <c r="S991" s="25"/>
      <c r="T991" s="25"/>
      <c r="U991" s="8"/>
      <c r="V991" s="25"/>
    </row>
    <row r="992" spans="1:22" s="3" customFormat="1" hidden="1" x14ac:dyDescent="0.25">
      <c r="A992" s="45"/>
      <c r="B992" s="52" t="s">
        <v>5770</v>
      </c>
      <c r="C992" s="67" t="s">
        <v>2749</v>
      </c>
      <c r="D992" s="257">
        <v>0.21097653999999999</v>
      </c>
      <c r="E992" s="227">
        <v>1.4966241481481481</v>
      </c>
      <c r="F992" s="238">
        <v>-35.381433999999999</v>
      </c>
      <c r="G992" s="257">
        <v>0.13685142802461603</v>
      </c>
      <c r="H992" s="5"/>
      <c r="I992" s="347">
        <v>0.14761996999999999</v>
      </c>
      <c r="J992" s="257"/>
      <c r="K992" s="257"/>
      <c r="L992" s="257"/>
      <c r="M992" s="257"/>
      <c r="N992" s="257"/>
      <c r="O992" s="257"/>
      <c r="P992" s="25"/>
      <c r="Q992" s="25"/>
      <c r="R992" s="25"/>
      <c r="S992" s="25"/>
      <c r="T992" s="25"/>
      <c r="U992" s="8"/>
      <c r="V992" s="25"/>
    </row>
    <row r="993" spans="1:22" s="3" customFormat="1" x14ac:dyDescent="0.25">
      <c r="A993" s="123">
        <v>1</v>
      </c>
      <c r="B993" s="52" t="s">
        <v>5770</v>
      </c>
      <c r="C993" s="67" t="s">
        <v>2750</v>
      </c>
      <c r="D993" s="257">
        <v>0.27272855000000001</v>
      </c>
      <c r="E993" s="227">
        <v>1.8662540740740741</v>
      </c>
      <c r="F993" s="238">
        <v>-32.385426000000002</v>
      </c>
      <c r="G993" s="257">
        <v>0.16896749107797901</v>
      </c>
      <c r="H993" s="5"/>
      <c r="I993" s="347">
        <v>0.18207544000000001</v>
      </c>
      <c r="J993" s="259"/>
      <c r="K993" s="259"/>
      <c r="L993" s="259"/>
      <c r="M993" s="259"/>
      <c r="N993" s="259"/>
      <c r="O993" s="259"/>
      <c r="P993" s="25"/>
      <c r="Q993" s="25"/>
      <c r="R993" s="25"/>
      <c r="S993" s="25"/>
      <c r="T993" s="25"/>
      <c r="U993" s="8"/>
      <c r="V993" s="25"/>
    </row>
    <row r="994" spans="1:22" s="3" customFormat="1" hidden="1" x14ac:dyDescent="0.25">
      <c r="A994" s="45"/>
      <c r="B994" s="52" t="s">
        <v>5770</v>
      </c>
      <c r="C994" s="67" t="s">
        <v>2751</v>
      </c>
      <c r="D994" s="257">
        <v>0.11008018</v>
      </c>
      <c r="E994" s="227">
        <v>0.70558065185185181</v>
      </c>
      <c r="F994" s="238">
        <v>-3.7664106999999998</v>
      </c>
      <c r="G994" s="257">
        <v>6.2666227155650206E-2</v>
      </c>
      <c r="H994" s="5"/>
      <c r="I994" s="347">
        <v>6.7390686000000005E-2</v>
      </c>
      <c r="J994" s="223"/>
      <c r="K994" s="223"/>
      <c r="L994" s="223"/>
      <c r="M994" s="223"/>
      <c r="N994" s="223"/>
      <c r="O994" s="223"/>
      <c r="P994" s="25"/>
      <c r="Q994" s="25"/>
      <c r="R994" s="25"/>
      <c r="S994" s="25"/>
      <c r="T994" s="25"/>
      <c r="U994" s="8"/>
      <c r="V994" s="25"/>
    </row>
    <row r="995" spans="1:22" s="3" customFormat="1" hidden="1" x14ac:dyDescent="0.25">
      <c r="A995" s="45"/>
      <c r="B995" s="52" t="s">
        <v>5770</v>
      </c>
      <c r="C995" s="67" t="s">
        <v>2752</v>
      </c>
      <c r="D995" s="257">
        <v>0.1837366</v>
      </c>
      <c r="E995" s="227">
        <v>1.2354085925925926</v>
      </c>
      <c r="F995" s="238">
        <v>-17.54805</v>
      </c>
      <c r="G995" s="257">
        <v>0.11129388006442001</v>
      </c>
      <c r="H995" s="5"/>
      <c r="I995" s="347">
        <v>0.11986484</v>
      </c>
      <c r="J995" s="223"/>
      <c r="K995" s="223"/>
      <c r="L995" s="223"/>
      <c r="M995" s="223"/>
      <c r="N995" s="223"/>
      <c r="O995" s="223"/>
      <c r="P995" s="25"/>
      <c r="Q995" s="25"/>
      <c r="R995" s="25"/>
      <c r="S995" s="25"/>
      <c r="T995" s="25"/>
      <c r="U995" s="8"/>
      <c r="V995" s="25"/>
    </row>
    <row r="996" spans="1:22" s="3" customFormat="1" x14ac:dyDescent="0.25">
      <c r="A996" s="123">
        <v>1</v>
      </c>
      <c r="B996" s="52" t="s">
        <v>5770</v>
      </c>
      <c r="C996" s="67" t="s">
        <v>2753</v>
      </c>
      <c r="D996" s="257">
        <v>0.10970708</v>
      </c>
      <c r="E996" s="227">
        <v>0.75611592592592591</v>
      </c>
      <c r="F996" s="238">
        <v>-14.081239999999999</v>
      </c>
      <c r="G996" s="257">
        <v>6.85951693231312E-2</v>
      </c>
      <c r="H996" s="5"/>
      <c r="I996" s="347">
        <v>7.3932074E-2</v>
      </c>
      <c r="J996" s="223"/>
      <c r="K996" s="223"/>
      <c r="L996" s="223"/>
      <c r="M996" s="223"/>
      <c r="N996" s="223"/>
      <c r="O996" s="223"/>
      <c r="P996" s="25"/>
      <c r="Q996" s="25"/>
      <c r="R996" s="25"/>
      <c r="S996" s="25"/>
      <c r="T996" s="25"/>
      <c r="U996" s="8"/>
      <c r="V996" s="25"/>
    </row>
    <row r="997" spans="1:22" s="3" customFormat="1" hidden="1" x14ac:dyDescent="0.25">
      <c r="A997" s="45"/>
      <c r="B997" s="52" t="s">
        <v>5770</v>
      </c>
      <c r="C997" s="67" t="s">
        <v>2754</v>
      </c>
      <c r="D997" s="257">
        <v>-0.11052792</v>
      </c>
      <c r="E997" s="227">
        <v>-0.62070860740740741</v>
      </c>
      <c r="F997" s="238">
        <v>-13.339371</v>
      </c>
      <c r="G997" s="257">
        <v>-5.2739997938214295E-2</v>
      </c>
      <c r="H997" s="5"/>
      <c r="I997" s="347">
        <v>-5.6441813E-2</v>
      </c>
      <c r="P997" s="25"/>
      <c r="Q997" s="25"/>
      <c r="R997" s="25"/>
      <c r="S997" s="25"/>
      <c r="T997" s="25"/>
      <c r="U997" s="8"/>
      <c r="V997" s="25"/>
    </row>
    <row r="998" spans="1:22" s="3" customFormat="1" hidden="1" x14ac:dyDescent="0.25">
      <c r="A998" s="45" t="s">
        <v>78</v>
      </c>
      <c r="B998" s="45"/>
      <c r="C998" s="52"/>
      <c r="D998" s="259"/>
      <c r="E998" s="259"/>
      <c r="F998" s="5"/>
      <c r="G998" s="258"/>
      <c r="H998" s="5"/>
      <c r="I998" s="241"/>
      <c r="P998" s="25"/>
      <c r="Q998" s="25"/>
      <c r="R998" s="25"/>
      <c r="S998" s="25"/>
      <c r="T998" s="25"/>
      <c r="U998" s="8"/>
      <c r="V998" s="25"/>
    </row>
    <row r="999" spans="1:22" s="3" customFormat="1" x14ac:dyDescent="0.25">
      <c r="A999" s="123">
        <v>1</v>
      </c>
      <c r="B999" s="52" t="s">
        <v>5770</v>
      </c>
      <c r="C999" s="67" t="s">
        <v>2755</v>
      </c>
      <c r="D999" s="223">
        <v>0.1982795</v>
      </c>
      <c r="E999" s="227">
        <v>1.3597796296296294</v>
      </c>
      <c r="F999" s="238">
        <v>-24.125001999999999</v>
      </c>
      <c r="G999" s="257">
        <v>0.12318794933517802</v>
      </c>
      <c r="H999" s="5"/>
      <c r="I999" s="347">
        <v>0.13275301</v>
      </c>
      <c r="P999" s="25"/>
      <c r="Q999" s="25"/>
      <c r="R999" s="25"/>
      <c r="S999" s="25"/>
      <c r="T999" s="25"/>
      <c r="U999" s="8"/>
      <c r="V999" s="25"/>
    </row>
    <row r="1000" spans="1:22" s="3" customFormat="1" hidden="1" x14ac:dyDescent="0.25">
      <c r="A1000" s="45"/>
      <c r="B1000" s="52" t="s">
        <v>5770</v>
      </c>
      <c r="C1000" s="67" t="s">
        <v>2756</v>
      </c>
      <c r="D1000" s="223">
        <v>0.26048109000000003</v>
      </c>
      <c r="E1000" s="227">
        <v>1.7537808888888888</v>
      </c>
      <c r="F1000" s="238">
        <v>-25.337672000000001</v>
      </c>
      <c r="G1000" s="257">
        <v>0.15805349971900801</v>
      </c>
      <c r="H1000" s="5"/>
      <c r="I1000" s="347">
        <v>0.17023242999999999</v>
      </c>
      <c r="P1000" s="25"/>
      <c r="Q1000" s="25"/>
      <c r="R1000" s="25"/>
      <c r="S1000" s="25"/>
      <c r="T1000" s="25"/>
      <c r="U1000" s="8"/>
      <c r="V1000" s="25"/>
    </row>
    <row r="1001" spans="1:22" s="3" customFormat="1" hidden="1" x14ac:dyDescent="0.25">
      <c r="A1001" s="52"/>
      <c r="B1001" s="52" t="s">
        <v>5770</v>
      </c>
      <c r="C1001" s="67" t="s">
        <v>2757</v>
      </c>
      <c r="D1001" s="223">
        <v>0.22287625</v>
      </c>
      <c r="E1001" s="227">
        <v>1.5048625185185183</v>
      </c>
      <c r="F1001" s="238">
        <v>-22.512864</v>
      </c>
      <c r="G1001" s="257">
        <v>0.13573122187679498</v>
      </c>
      <c r="H1001" s="5"/>
      <c r="I1001" s="347">
        <v>0.14620262000000001</v>
      </c>
      <c r="P1001" s="25"/>
      <c r="Q1001" s="25"/>
      <c r="R1001" s="25"/>
      <c r="S1001" s="25"/>
      <c r="T1001" s="25"/>
      <c r="U1001" s="8"/>
      <c r="V1001" s="25"/>
    </row>
    <row r="1002" spans="1:22" s="3" customFormat="1" hidden="1" x14ac:dyDescent="0.25">
      <c r="A1002" s="5"/>
      <c r="B1002" s="5"/>
      <c r="C1002" s="5"/>
      <c r="D1002" s="241"/>
      <c r="E1002" s="241"/>
      <c r="F1002" s="5"/>
      <c r="G1002" s="241"/>
      <c r="H1002" s="5"/>
      <c r="I1002" s="241"/>
      <c r="P1002" s="25"/>
      <c r="Q1002" s="25"/>
      <c r="R1002" s="25"/>
      <c r="S1002" s="25"/>
      <c r="T1002" s="25"/>
      <c r="U1002" s="8"/>
      <c r="V1002" s="25"/>
    </row>
    <row r="1003" spans="1:22" s="3" customFormat="1" hidden="1" x14ac:dyDescent="0.25">
      <c r="A1003" s="5"/>
      <c r="B1003" s="5"/>
      <c r="C1003" s="5"/>
      <c r="D1003" s="241"/>
      <c r="E1003" s="241"/>
      <c r="F1003" s="5"/>
      <c r="G1003" s="241"/>
      <c r="H1003" s="5"/>
      <c r="I1003" s="241"/>
      <c r="P1003" s="25"/>
      <c r="Q1003" s="25"/>
      <c r="R1003" s="25"/>
      <c r="S1003" s="25"/>
      <c r="T1003" s="25"/>
      <c r="U1003" s="8"/>
      <c r="V1003" s="25"/>
    </row>
    <row r="1004" spans="1:22" s="3" customFormat="1" hidden="1" x14ac:dyDescent="0.25">
      <c r="A1004" s="5"/>
      <c r="B1004" s="5"/>
      <c r="C1004" s="5"/>
      <c r="D1004" s="241"/>
      <c r="E1004" s="241"/>
      <c r="F1004" s="5"/>
      <c r="G1004" s="241"/>
      <c r="H1004" s="5"/>
      <c r="I1004" s="241"/>
      <c r="P1004" s="25"/>
      <c r="Q1004" s="25"/>
      <c r="R1004" s="25"/>
      <c r="S1004" s="25"/>
      <c r="T1004" s="25"/>
      <c r="U1004" s="8"/>
      <c r="V1004" s="25"/>
    </row>
    <row r="1005" spans="1:22" s="3" customFormat="1" hidden="1" x14ac:dyDescent="0.25">
      <c r="A1005" s="5"/>
      <c r="B1005" s="5"/>
      <c r="C1005" s="5"/>
      <c r="D1005" s="241"/>
      <c r="E1005" s="241"/>
      <c r="F1005" s="5"/>
      <c r="G1005" s="241"/>
      <c r="H1005" s="5"/>
      <c r="I1005" s="241"/>
      <c r="P1005" s="25"/>
      <c r="Q1005" s="25"/>
      <c r="R1005" s="25"/>
      <c r="S1005" s="25"/>
      <c r="T1005" s="25"/>
      <c r="U1005" s="8"/>
      <c r="V1005" s="25"/>
    </row>
    <row r="1006" spans="1:22" s="3" customFormat="1" hidden="1" x14ac:dyDescent="0.25">
      <c r="A1006" s="5"/>
      <c r="B1006" s="5"/>
      <c r="C1006" s="5"/>
      <c r="D1006" s="241"/>
      <c r="E1006" s="241"/>
      <c r="F1006" s="5"/>
      <c r="G1006" s="241"/>
      <c r="H1006" s="5"/>
      <c r="I1006" s="241"/>
      <c r="P1006" s="25"/>
      <c r="Q1006" s="25"/>
      <c r="R1006" s="25"/>
      <c r="S1006" s="25"/>
      <c r="T1006" s="25"/>
      <c r="U1006" s="8"/>
      <c r="V1006" s="25"/>
    </row>
    <row r="1007" spans="1:22" s="3" customFormat="1" hidden="1" x14ac:dyDescent="0.25">
      <c r="A1007" s="5"/>
      <c r="B1007" s="5"/>
      <c r="C1007" s="5"/>
      <c r="D1007" s="241"/>
      <c r="E1007" s="241"/>
      <c r="F1007" s="5"/>
      <c r="G1007" s="241"/>
      <c r="H1007" s="5"/>
      <c r="I1007" s="241"/>
      <c r="P1007" s="25"/>
      <c r="Q1007" s="25"/>
      <c r="R1007" s="25"/>
      <c r="S1007" s="25"/>
      <c r="T1007" s="25"/>
      <c r="U1007" s="8"/>
      <c r="V1007" s="25"/>
    </row>
    <row r="1008" spans="1:22" s="3" customFormat="1" hidden="1" x14ac:dyDescent="0.25">
      <c r="A1008" s="5"/>
      <c r="B1008" s="5"/>
      <c r="C1008" s="5"/>
      <c r="D1008" s="241"/>
      <c r="E1008" s="241"/>
      <c r="F1008" s="5"/>
      <c r="G1008" s="241"/>
      <c r="H1008" s="5"/>
      <c r="I1008" s="241"/>
      <c r="P1008" s="25"/>
      <c r="Q1008" s="25"/>
      <c r="R1008" s="25"/>
      <c r="S1008" s="25"/>
      <c r="T1008" s="25"/>
      <c r="U1008" s="8"/>
      <c r="V1008" s="25"/>
    </row>
    <row r="1009" spans="1:22" s="3" customFormat="1" hidden="1" x14ac:dyDescent="0.25">
      <c r="A1009" s="5"/>
      <c r="B1009" s="5"/>
      <c r="C1009" s="5"/>
      <c r="D1009" s="241"/>
      <c r="E1009" s="241"/>
      <c r="F1009" s="5"/>
      <c r="G1009" s="241"/>
      <c r="H1009" s="5"/>
      <c r="I1009" s="241"/>
      <c r="P1009" s="25"/>
      <c r="Q1009" s="25"/>
      <c r="R1009" s="25"/>
      <c r="S1009" s="25"/>
      <c r="T1009" s="25"/>
      <c r="U1009" s="8"/>
      <c r="V1009" s="25"/>
    </row>
    <row r="1010" spans="1:22" s="3" customFormat="1" hidden="1" x14ac:dyDescent="0.25">
      <c r="A1010" s="5"/>
      <c r="B1010" s="5"/>
      <c r="C1010" s="5"/>
      <c r="D1010" s="241"/>
      <c r="E1010" s="241"/>
      <c r="F1010" s="5"/>
      <c r="G1010" s="241"/>
      <c r="H1010" s="5"/>
      <c r="I1010" s="241"/>
      <c r="P1010" s="25"/>
      <c r="Q1010" s="25"/>
      <c r="R1010" s="25"/>
      <c r="S1010" s="25"/>
      <c r="T1010" s="25"/>
      <c r="U1010" s="8"/>
      <c r="V1010" s="25"/>
    </row>
    <row r="1011" spans="1:22" s="3" customFormat="1" hidden="1" x14ac:dyDescent="0.25">
      <c r="A1011" s="5"/>
      <c r="B1011" s="5"/>
      <c r="C1011" s="5"/>
      <c r="D1011" s="241"/>
      <c r="E1011" s="241"/>
      <c r="F1011" s="5"/>
      <c r="G1011" s="241"/>
      <c r="H1011" s="5"/>
      <c r="I1011" s="241"/>
      <c r="P1011" s="25"/>
      <c r="Q1011" s="25"/>
      <c r="R1011" s="25"/>
      <c r="S1011" s="25"/>
      <c r="T1011" s="25"/>
      <c r="U1011" s="8"/>
      <c r="V1011" s="25"/>
    </row>
    <row r="1012" spans="1:22" s="3" customFormat="1" hidden="1" x14ac:dyDescent="0.25">
      <c r="A1012" s="5"/>
      <c r="B1012" s="5"/>
      <c r="C1012" s="5"/>
      <c r="D1012" s="241"/>
      <c r="E1012" s="241"/>
      <c r="F1012" s="5"/>
      <c r="G1012" s="241"/>
      <c r="H1012" s="5"/>
      <c r="I1012" s="241"/>
      <c r="P1012" s="25"/>
      <c r="Q1012" s="25"/>
      <c r="R1012" s="25"/>
      <c r="S1012" s="25"/>
      <c r="T1012" s="25"/>
      <c r="U1012" s="8"/>
      <c r="V1012" s="25"/>
    </row>
    <row r="1013" spans="1:22" s="3" customFormat="1" hidden="1" x14ac:dyDescent="0.25">
      <c r="A1013" s="5"/>
      <c r="B1013" s="5"/>
      <c r="C1013" s="5"/>
      <c r="D1013" s="241"/>
      <c r="E1013" s="241"/>
      <c r="F1013" s="5"/>
      <c r="G1013" s="241"/>
      <c r="H1013" s="5"/>
      <c r="I1013" s="241"/>
      <c r="P1013" s="25"/>
      <c r="Q1013" s="25"/>
      <c r="R1013" s="25"/>
      <c r="S1013" s="25"/>
      <c r="T1013" s="25"/>
      <c r="U1013" s="8"/>
      <c r="V1013" s="25"/>
    </row>
    <row r="1014" spans="1:22" s="3" customFormat="1" hidden="1" x14ac:dyDescent="0.25">
      <c r="A1014" s="5"/>
      <c r="B1014" s="5"/>
      <c r="C1014" s="5"/>
      <c r="D1014" s="241"/>
      <c r="E1014" s="241"/>
      <c r="F1014" s="5"/>
      <c r="G1014" s="241"/>
      <c r="H1014" s="5"/>
      <c r="I1014" s="241"/>
      <c r="P1014" s="25"/>
      <c r="Q1014" s="25"/>
      <c r="R1014" s="25"/>
      <c r="S1014" s="25"/>
      <c r="T1014" s="25"/>
      <c r="U1014" s="8"/>
      <c r="V1014" s="25"/>
    </row>
    <row r="1015" spans="1:22" s="3" customFormat="1" hidden="1" x14ac:dyDescent="0.25">
      <c r="A1015" s="5"/>
      <c r="B1015" s="5"/>
      <c r="C1015" s="5"/>
      <c r="D1015" s="241"/>
      <c r="E1015" s="241"/>
      <c r="F1015" s="5"/>
      <c r="G1015" s="241"/>
      <c r="H1015" s="5"/>
      <c r="I1015" s="241"/>
      <c r="P1015" s="25"/>
      <c r="Q1015" s="25"/>
      <c r="R1015" s="25"/>
      <c r="S1015" s="25"/>
      <c r="T1015" s="25"/>
      <c r="U1015" s="8"/>
      <c r="V1015" s="25"/>
    </row>
    <row r="1016" spans="1:22" s="3" customFormat="1" hidden="1" x14ac:dyDescent="0.25">
      <c r="A1016" s="5"/>
      <c r="B1016" s="5"/>
      <c r="C1016" s="5"/>
      <c r="D1016" s="241"/>
      <c r="E1016" s="241"/>
      <c r="F1016" s="5"/>
      <c r="G1016" s="241"/>
      <c r="H1016" s="5"/>
      <c r="I1016" s="241"/>
      <c r="P1016" s="25"/>
      <c r="Q1016" s="25"/>
      <c r="R1016" s="25"/>
      <c r="S1016" s="25"/>
      <c r="T1016" s="25"/>
      <c r="U1016" s="8"/>
      <c r="V1016" s="25"/>
    </row>
    <row r="1017" spans="1:22" s="3" customFormat="1" hidden="1" x14ac:dyDescent="0.25">
      <c r="A1017" s="5"/>
      <c r="B1017" s="5"/>
      <c r="C1017" s="5"/>
      <c r="D1017" s="241"/>
      <c r="E1017" s="241"/>
      <c r="F1017" s="5"/>
      <c r="G1017" s="241"/>
      <c r="H1017" s="5"/>
      <c r="I1017" s="241"/>
      <c r="P1017" s="25"/>
      <c r="Q1017" s="25"/>
      <c r="R1017" s="25"/>
      <c r="S1017" s="25"/>
      <c r="T1017" s="25"/>
      <c r="U1017" s="8"/>
      <c r="V1017" s="25"/>
    </row>
    <row r="1018" spans="1:22" s="3" customFormat="1" hidden="1" x14ac:dyDescent="0.25">
      <c r="A1018" s="5"/>
      <c r="B1018" s="5"/>
      <c r="C1018" s="5"/>
      <c r="D1018" s="241"/>
      <c r="E1018" s="241"/>
      <c r="F1018" s="5"/>
      <c r="G1018" s="241"/>
      <c r="H1018" s="5"/>
      <c r="I1018" s="241"/>
      <c r="P1018" s="25"/>
      <c r="Q1018" s="25"/>
      <c r="R1018" s="25"/>
      <c r="S1018" s="25"/>
      <c r="T1018" s="25"/>
      <c r="U1018" s="8"/>
      <c r="V1018" s="25"/>
    </row>
    <row r="1019" spans="1:22" s="3" customFormat="1" hidden="1" x14ac:dyDescent="0.25">
      <c r="A1019" s="5"/>
      <c r="B1019" s="5"/>
      <c r="C1019" s="5"/>
      <c r="D1019" s="241"/>
      <c r="E1019" s="241"/>
      <c r="F1019" s="5"/>
      <c r="G1019" s="241"/>
      <c r="H1019" s="5"/>
      <c r="I1019" s="241"/>
      <c r="P1019" s="25"/>
      <c r="Q1019" s="25"/>
      <c r="R1019" s="25"/>
      <c r="S1019" s="25"/>
      <c r="T1019" s="25"/>
      <c r="U1019" s="8"/>
      <c r="V1019" s="25"/>
    </row>
    <row r="1020" spans="1:22" s="3" customFormat="1" hidden="1" x14ac:dyDescent="0.25">
      <c r="A1020" s="5"/>
      <c r="B1020" s="5"/>
      <c r="C1020" s="5"/>
      <c r="D1020" s="241"/>
      <c r="E1020" s="241"/>
      <c r="F1020" s="5"/>
      <c r="G1020" s="241"/>
      <c r="H1020" s="5"/>
      <c r="I1020" s="241"/>
      <c r="P1020" s="25"/>
      <c r="Q1020" s="25"/>
      <c r="R1020" s="25"/>
      <c r="S1020" s="25"/>
      <c r="T1020" s="25"/>
      <c r="U1020" s="8"/>
      <c r="V1020" s="25"/>
    </row>
    <row r="1021" spans="1:22" s="3" customFormat="1" hidden="1" x14ac:dyDescent="0.25">
      <c r="A1021" s="5"/>
      <c r="B1021" s="5"/>
      <c r="C1021" s="5"/>
      <c r="D1021" s="241"/>
      <c r="E1021" s="241"/>
      <c r="F1021" s="5"/>
      <c r="G1021" s="241"/>
      <c r="H1021" s="5"/>
      <c r="I1021" s="241"/>
      <c r="P1021" s="25"/>
      <c r="Q1021" s="25"/>
      <c r="R1021" s="25"/>
      <c r="S1021" s="25"/>
      <c r="T1021" s="25"/>
      <c r="U1021" s="8"/>
      <c r="V1021" s="25"/>
    </row>
    <row r="1022" spans="1:22" s="3" customFormat="1" hidden="1" x14ac:dyDescent="0.25">
      <c r="A1022" s="5"/>
      <c r="B1022" s="5"/>
      <c r="C1022" s="5"/>
      <c r="D1022" s="241"/>
      <c r="E1022" s="241"/>
      <c r="F1022" s="5"/>
      <c r="G1022" s="241"/>
      <c r="H1022" s="5"/>
      <c r="I1022" s="241"/>
      <c r="P1022" s="25"/>
      <c r="Q1022" s="25"/>
      <c r="R1022" s="25"/>
      <c r="S1022" s="25"/>
      <c r="T1022" s="25"/>
      <c r="U1022" s="8"/>
      <c r="V1022" s="25"/>
    </row>
    <row r="1023" spans="1:22" s="3" customFormat="1" hidden="1" x14ac:dyDescent="0.25">
      <c r="A1023" s="5"/>
      <c r="B1023" s="5"/>
      <c r="C1023" s="5"/>
      <c r="D1023" s="241"/>
      <c r="E1023" s="241"/>
      <c r="F1023" s="5"/>
      <c r="G1023" s="241"/>
      <c r="H1023" s="5"/>
      <c r="I1023" s="241"/>
      <c r="P1023" s="25"/>
      <c r="Q1023" s="25"/>
      <c r="R1023" s="25"/>
      <c r="S1023" s="25"/>
      <c r="T1023" s="25"/>
      <c r="U1023" s="8"/>
      <c r="V1023" s="25"/>
    </row>
    <row r="1024" spans="1:22" s="3" customFormat="1" hidden="1" x14ac:dyDescent="0.25">
      <c r="A1024" s="5"/>
      <c r="B1024" s="5"/>
      <c r="C1024" s="5"/>
      <c r="D1024" s="241"/>
      <c r="E1024" s="241"/>
      <c r="F1024" s="5"/>
      <c r="G1024" s="241"/>
      <c r="H1024" s="5"/>
      <c r="I1024" s="241"/>
      <c r="P1024" s="25"/>
      <c r="Q1024" s="25"/>
      <c r="R1024" s="25"/>
      <c r="S1024" s="25"/>
      <c r="T1024" s="25"/>
      <c r="U1024" s="8"/>
      <c r="V1024" s="25"/>
    </row>
    <row r="1025" spans="1:22" s="3" customFormat="1" hidden="1" x14ac:dyDescent="0.25">
      <c r="A1025" s="5"/>
      <c r="B1025" s="5"/>
      <c r="C1025" s="5"/>
      <c r="D1025" s="241"/>
      <c r="E1025" s="241"/>
      <c r="F1025" s="5"/>
      <c r="G1025" s="241"/>
      <c r="H1025" s="5"/>
      <c r="I1025" s="241"/>
      <c r="P1025" s="25"/>
      <c r="Q1025" s="25"/>
      <c r="R1025" s="25"/>
      <c r="S1025" s="25"/>
      <c r="T1025" s="25"/>
      <c r="U1025" s="8"/>
      <c r="V1025" s="25"/>
    </row>
    <row r="1026" spans="1:22" s="3" customFormat="1" hidden="1" x14ac:dyDescent="0.25">
      <c r="A1026" s="5"/>
      <c r="B1026" s="5"/>
      <c r="C1026" s="5"/>
      <c r="D1026" s="241"/>
      <c r="E1026" s="241"/>
      <c r="F1026" s="5"/>
      <c r="G1026" s="241"/>
      <c r="H1026" s="5"/>
      <c r="I1026" s="241"/>
      <c r="P1026" s="25"/>
      <c r="Q1026" s="25"/>
      <c r="R1026" s="25"/>
      <c r="S1026" s="25"/>
      <c r="T1026" s="25"/>
      <c r="U1026" s="8"/>
      <c r="V1026" s="25"/>
    </row>
    <row r="1027" spans="1:22" s="3" customFormat="1" hidden="1" x14ac:dyDescent="0.25">
      <c r="A1027" s="5"/>
      <c r="B1027" s="5"/>
      <c r="C1027" s="5"/>
      <c r="D1027" s="241"/>
      <c r="E1027" s="241"/>
      <c r="F1027" s="5"/>
      <c r="G1027" s="241"/>
      <c r="H1027" s="5"/>
      <c r="I1027" s="241"/>
      <c r="P1027" s="25"/>
      <c r="Q1027" s="25"/>
      <c r="R1027" s="25"/>
      <c r="S1027" s="25"/>
      <c r="T1027" s="25"/>
      <c r="U1027" s="8"/>
      <c r="V1027" s="25"/>
    </row>
    <row r="1028" spans="1:22" s="3" customFormat="1" hidden="1" x14ac:dyDescent="0.25">
      <c r="A1028" s="5"/>
      <c r="B1028" s="5"/>
      <c r="C1028" s="5"/>
      <c r="D1028" s="241"/>
      <c r="E1028" s="241"/>
      <c r="F1028" s="5"/>
      <c r="G1028" s="241"/>
      <c r="H1028" s="5"/>
      <c r="I1028" s="241"/>
      <c r="P1028" s="25"/>
      <c r="Q1028" s="25"/>
      <c r="R1028" s="25"/>
      <c r="S1028" s="25"/>
      <c r="T1028" s="25"/>
      <c r="U1028" s="8"/>
      <c r="V1028" s="25"/>
    </row>
    <row r="1029" spans="1:22" s="3" customFormat="1" hidden="1" x14ac:dyDescent="0.25">
      <c r="A1029" s="5"/>
      <c r="B1029" s="5"/>
      <c r="C1029" s="5"/>
      <c r="D1029" s="241"/>
      <c r="E1029" s="241"/>
      <c r="F1029" s="5"/>
      <c r="G1029" s="241"/>
      <c r="H1029" s="5"/>
      <c r="I1029" s="241"/>
      <c r="P1029" s="25"/>
      <c r="Q1029" s="25"/>
      <c r="R1029" s="25"/>
      <c r="S1029" s="25"/>
      <c r="T1029" s="25"/>
      <c r="U1029" s="8"/>
      <c r="V1029" s="25"/>
    </row>
    <row r="1030" spans="1:22" s="3" customFormat="1" hidden="1" x14ac:dyDescent="0.25">
      <c r="A1030" s="5"/>
      <c r="B1030" s="5"/>
      <c r="C1030" s="5"/>
      <c r="D1030" s="241"/>
      <c r="E1030" s="241"/>
      <c r="F1030" s="5"/>
      <c r="G1030" s="241"/>
      <c r="H1030" s="5"/>
      <c r="I1030" s="241"/>
      <c r="P1030" s="25"/>
      <c r="Q1030" s="25"/>
      <c r="R1030" s="25"/>
      <c r="S1030" s="25"/>
      <c r="T1030" s="25"/>
      <c r="U1030" s="8"/>
      <c r="V1030" s="25"/>
    </row>
    <row r="1031" spans="1:22" s="3" customFormat="1" hidden="1" x14ac:dyDescent="0.25">
      <c r="A1031" s="5"/>
      <c r="B1031" s="5"/>
      <c r="C1031" s="5"/>
      <c r="D1031" s="241"/>
      <c r="E1031" s="241"/>
      <c r="F1031" s="5"/>
      <c r="G1031" s="241"/>
      <c r="H1031" s="5"/>
      <c r="I1031" s="241"/>
      <c r="P1031" s="25"/>
      <c r="Q1031" s="25"/>
      <c r="R1031" s="25"/>
      <c r="S1031" s="25"/>
      <c r="T1031" s="25"/>
      <c r="U1031" s="8"/>
      <c r="V1031" s="25"/>
    </row>
    <row r="1032" spans="1:22" s="3" customFormat="1" hidden="1" x14ac:dyDescent="0.25">
      <c r="A1032" s="5"/>
      <c r="B1032" s="5"/>
      <c r="C1032" s="5"/>
      <c r="D1032" s="241"/>
      <c r="E1032" s="241"/>
      <c r="F1032" s="5"/>
      <c r="G1032" s="241"/>
      <c r="H1032" s="5"/>
      <c r="I1032" s="241"/>
      <c r="P1032" s="25"/>
      <c r="Q1032" s="25"/>
      <c r="R1032" s="25"/>
      <c r="S1032" s="25"/>
      <c r="T1032" s="25"/>
      <c r="U1032" s="8"/>
      <c r="V1032" s="25"/>
    </row>
    <row r="1033" spans="1:22" s="3" customFormat="1" hidden="1" x14ac:dyDescent="0.25">
      <c r="A1033" s="5"/>
      <c r="B1033" s="5"/>
      <c r="C1033" s="5"/>
      <c r="D1033" s="241"/>
      <c r="E1033" s="241"/>
      <c r="F1033" s="5"/>
      <c r="G1033" s="241"/>
      <c r="H1033" s="5"/>
      <c r="I1033" s="241"/>
      <c r="P1033" s="25"/>
      <c r="Q1033" s="25"/>
      <c r="R1033" s="25"/>
      <c r="S1033" s="25"/>
      <c r="T1033" s="25"/>
      <c r="U1033" s="8"/>
      <c r="V1033" s="25"/>
    </row>
    <row r="1034" spans="1:22" s="3" customFormat="1" hidden="1" x14ac:dyDescent="0.25">
      <c r="A1034" s="5"/>
      <c r="B1034" s="5"/>
      <c r="C1034" s="5"/>
      <c r="D1034" s="241"/>
      <c r="E1034" s="241"/>
      <c r="F1034" s="5"/>
      <c r="G1034" s="241"/>
      <c r="H1034" s="5"/>
      <c r="I1034" s="241"/>
      <c r="P1034" s="25"/>
      <c r="Q1034" s="25"/>
      <c r="R1034" s="25"/>
      <c r="S1034" s="25"/>
      <c r="T1034" s="25"/>
      <c r="U1034" s="8"/>
      <c r="V1034" s="25"/>
    </row>
    <row r="1035" spans="1:22" s="3" customFormat="1" hidden="1" x14ac:dyDescent="0.25">
      <c r="A1035" s="5"/>
      <c r="B1035" s="5"/>
      <c r="C1035" s="5"/>
      <c r="D1035" s="241"/>
      <c r="E1035" s="241"/>
      <c r="F1035" s="5"/>
      <c r="G1035" s="241"/>
      <c r="H1035" s="5"/>
      <c r="I1035" s="241"/>
      <c r="P1035" s="25"/>
      <c r="Q1035" s="25"/>
      <c r="R1035" s="25"/>
      <c r="S1035" s="25"/>
      <c r="T1035" s="25"/>
      <c r="U1035" s="8"/>
      <c r="V1035" s="25"/>
    </row>
    <row r="1036" spans="1:22" s="3" customFormat="1" hidden="1" x14ac:dyDescent="0.25">
      <c r="A1036" s="5"/>
      <c r="B1036" s="5"/>
      <c r="C1036" s="5"/>
      <c r="D1036" s="241"/>
      <c r="E1036" s="241"/>
      <c r="F1036" s="5"/>
      <c r="G1036" s="241"/>
      <c r="H1036" s="5"/>
      <c r="I1036" s="241"/>
      <c r="P1036" s="25"/>
      <c r="Q1036" s="25"/>
      <c r="R1036" s="25"/>
      <c r="S1036" s="25"/>
      <c r="T1036" s="25"/>
      <c r="U1036" s="8"/>
      <c r="V1036" s="25"/>
    </row>
    <row r="1037" spans="1:22" s="3" customFormat="1" hidden="1" x14ac:dyDescent="0.25">
      <c r="A1037" s="5"/>
      <c r="B1037" s="5"/>
      <c r="C1037" s="5"/>
      <c r="D1037" s="241"/>
      <c r="E1037" s="241"/>
      <c r="F1037" s="5"/>
      <c r="G1037" s="241"/>
      <c r="H1037" s="5"/>
      <c r="I1037" s="241"/>
      <c r="P1037" s="25"/>
      <c r="Q1037" s="25"/>
      <c r="R1037" s="25"/>
      <c r="S1037" s="25"/>
      <c r="T1037" s="25"/>
      <c r="U1037" s="8"/>
      <c r="V1037" s="25"/>
    </row>
    <row r="1038" spans="1:22" s="3" customFormat="1" hidden="1" x14ac:dyDescent="0.25">
      <c r="A1038" s="5"/>
      <c r="B1038" s="5"/>
      <c r="C1038" s="5"/>
      <c r="D1038" s="241"/>
      <c r="E1038" s="241"/>
      <c r="F1038" s="5"/>
      <c r="G1038" s="241"/>
      <c r="H1038" s="5"/>
      <c r="I1038" s="241"/>
      <c r="P1038" s="25"/>
      <c r="Q1038" s="25"/>
      <c r="R1038" s="25"/>
      <c r="S1038" s="25"/>
      <c r="T1038" s="25"/>
      <c r="U1038" s="8"/>
      <c r="V1038" s="25"/>
    </row>
    <row r="1039" spans="1:22" s="3" customFormat="1" hidden="1" x14ac:dyDescent="0.25">
      <c r="A1039" s="5"/>
      <c r="B1039" s="5"/>
      <c r="C1039" s="5"/>
      <c r="D1039" s="241"/>
      <c r="E1039" s="241"/>
      <c r="F1039" s="5"/>
      <c r="G1039" s="241"/>
      <c r="H1039" s="5"/>
      <c r="I1039" s="241"/>
      <c r="P1039" s="25"/>
      <c r="Q1039" s="25"/>
      <c r="R1039" s="25"/>
      <c r="S1039" s="25"/>
      <c r="T1039" s="25"/>
      <c r="U1039" s="8"/>
      <c r="V1039" s="25"/>
    </row>
    <row r="1040" spans="1:22" s="3" customFormat="1" hidden="1" x14ac:dyDescent="0.25">
      <c r="A1040" s="5"/>
      <c r="B1040" s="5"/>
      <c r="C1040" s="5"/>
      <c r="D1040" s="241"/>
      <c r="E1040" s="241"/>
      <c r="F1040" s="5"/>
      <c r="G1040" s="241"/>
      <c r="H1040" s="5"/>
      <c r="I1040" s="241"/>
      <c r="P1040" s="25"/>
      <c r="Q1040" s="25"/>
      <c r="R1040" s="25"/>
      <c r="S1040" s="25"/>
      <c r="T1040" s="25"/>
      <c r="U1040" s="8"/>
      <c r="V1040" s="25"/>
    </row>
    <row r="1041" spans="1:22" s="3" customFormat="1" hidden="1" x14ac:dyDescent="0.25">
      <c r="A1041" s="5"/>
      <c r="B1041" s="5"/>
      <c r="C1041" s="5"/>
      <c r="D1041" s="241"/>
      <c r="E1041" s="241"/>
      <c r="F1041" s="5"/>
      <c r="G1041" s="241"/>
      <c r="H1041" s="5"/>
      <c r="I1041" s="241"/>
      <c r="P1041" s="25"/>
      <c r="Q1041" s="25"/>
      <c r="R1041" s="25"/>
      <c r="S1041" s="25"/>
      <c r="T1041" s="25"/>
      <c r="U1041" s="8"/>
      <c r="V1041" s="25"/>
    </row>
    <row r="1042" spans="1:22" s="3" customFormat="1" hidden="1" x14ac:dyDescent="0.25">
      <c r="A1042" s="5"/>
      <c r="B1042" s="5"/>
      <c r="C1042" s="5"/>
      <c r="D1042" s="241"/>
      <c r="E1042" s="241"/>
      <c r="F1042" s="5"/>
      <c r="G1042" s="241"/>
      <c r="H1042" s="5"/>
      <c r="I1042" s="241"/>
      <c r="P1042" s="25"/>
      <c r="Q1042" s="25"/>
      <c r="R1042" s="25"/>
      <c r="S1042" s="25"/>
      <c r="T1042" s="25"/>
      <c r="U1042" s="8"/>
      <c r="V1042" s="25"/>
    </row>
    <row r="1043" spans="1:22" s="3" customFormat="1" hidden="1" x14ac:dyDescent="0.25">
      <c r="A1043" s="5"/>
      <c r="B1043" s="5"/>
      <c r="C1043" s="5"/>
      <c r="D1043" s="241"/>
      <c r="E1043" s="241"/>
      <c r="F1043" s="5"/>
      <c r="G1043" s="241"/>
      <c r="H1043" s="5"/>
      <c r="I1043" s="241"/>
      <c r="P1043" s="25"/>
      <c r="Q1043" s="25"/>
      <c r="R1043" s="25"/>
      <c r="S1043" s="25"/>
      <c r="T1043" s="25"/>
      <c r="U1043" s="8"/>
      <c r="V1043" s="25"/>
    </row>
    <row r="1044" spans="1:22" s="3" customFormat="1" hidden="1" x14ac:dyDescent="0.25">
      <c r="A1044" s="5"/>
      <c r="B1044" s="5"/>
      <c r="C1044" s="5"/>
      <c r="D1044" s="241"/>
      <c r="E1044" s="241"/>
      <c r="F1044" s="5"/>
      <c r="G1044" s="241"/>
      <c r="H1044" s="5"/>
      <c r="I1044" s="241"/>
      <c r="P1044" s="25"/>
      <c r="Q1044" s="25"/>
      <c r="R1044" s="25"/>
      <c r="S1044" s="25"/>
      <c r="T1044" s="25"/>
      <c r="U1044" s="8"/>
      <c r="V1044" s="25"/>
    </row>
    <row r="1045" spans="1:22" s="3" customFormat="1" hidden="1" x14ac:dyDescent="0.25">
      <c r="A1045" s="5"/>
      <c r="B1045" s="5"/>
      <c r="C1045" s="5"/>
      <c r="D1045" s="241"/>
      <c r="E1045" s="241"/>
      <c r="F1045" s="5"/>
      <c r="G1045" s="241"/>
      <c r="H1045" s="5"/>
      <c r="I1045" s="241"/>
      <c r="P1045" s="25"/>
      <c r="Q1045" s="25"/>
      <c r="R1045" s="25"/>
      <c r="S1045" s="25"/>
      <c r="T1045" s="25"/>
      <c r="U1045" s="8"/>
      <c r="V1045" s="25"/>
    </row>
    <row r="1046" spans="1:22" s="3" customFormat="1" hidden="1" x14ac:dyDescent="0.25">
      <c r="A1046" s="5"/>
      <c r="B1046" s="5"/>
      <c r="C1046" s="5"/>
      <c r="D1046" s="241"/>
      <c r="E1046" s="241"/>
      <c r="F1046" s="5"/>
      <c r="G1046" s="241"/>
      <c r="H1046" s="5"/>
      <c r="I1046" s="241"/>
      <c r="P1046" s="25"/>
      <c r="Q1046" s="25"/>
      <c r="R1046" s="25"/>
      <c r="S1046" s="25"/>
      <c r="T1046" s="25"/>
      <c r="U1046" s="8"/>
      <c r="V1046" s="25"/>
    </row>
    <row r="1047" spans="1:22" s="3" customFormat="1" hidden="1" x14ac:dyDescent="0.25">
      <c r="A1047" s="5"/>
      <c r="B1047" s="5"/>
      <c r="C1047" s="5"/>
      <c r="D1047" s="241"/>
      <c r="E1047" s="241"/>
      <c r="F1047" s="5"/>
      <c r="G1047" s="241"/>
      <c r="H1047" s="5"/>
      <c r="I1047" s="241"/>
      <c r="P1047" s="25"/>
      <c r="Q1047" s="25"/>
      <c r="R1047" s="25"/>
      <c r="S1047" s="25"/>
      <c r="T1047" s="25"/>
      <c r="U1047" s="8"/>
      <c r="V1047" s="25"/>
    </row>
    <row r="1048" spans="1:22" s="3" customFormat="1" hidden="1" x14ac:dyDescent="0.25">
      <c r="A1048" s="5"/>
      <c r="B1048" s="5"/>
      <c r="C1048" s="5"/>
      <c r="D1048" s="241"/>
      <c r="E1048" s="241"/>
      <c r="F1048" s="5"/>
      <c r="G1048" s="241"/>
      <c r="H1048" s="5"/>
      <c r="I1048" s="241"/>
      <c r="P1048" s="25"/>
      <c r="Q1048" s="25"/>
      <c r="R1048" s="25"/>
      <c r="S1048" s="25"/>
      <c r="T1048" s="25"/>
      <c r="U1048" s="8"/>
      <c r="V1048" s="25"/>
    </row>
    <row r="1049" spans="1:22" s="3" customFormat="1" hidden="1" x14ac:dyDescent="0.25">
      <c r="A1049" s="5"/>
      <c r="B1049" s="5"/>
      <c r="C1049" s="5"/>
      <c r="D1049" s="241"/>
      <c r="E1049" s="241"/>
      <c r="F1049" s="5"/>
      <c r="G1049" s="241"/>
      <c r="H1049" s="5"/>
      <c r="I1049" s="241"/>
      <c r="P1049" s="25"/>
      <c r="Q1049" s="25"/>
      <c r="R1049" s="25"/>
      <c r="S1049" s="25"/>
      <c r="T1049" s="25"/>
      <c r="U1049" s="8"/>
      <c r="V1049" s="25"/>
    </row>
    <row r="1050" spans="1:22" s="3" customFormat="1" hidden="1" x14ac:dyDescent="0.25">
      <c r="A1050" s="5"/>
      <c r="B1050" s="5"/>
      <c r="C1050" s="5"/>
      <c r="D1050" s="241"/>
      <c r="E1050" s="241"/>
      <c r="F1050" s="5"/>
      <c r="G1050" s="241"/>
      <c r="H1050" s="5"/>
      <c r="I1050" s="241"/>
      <c r="P1050" s="25"/>
      <c r="Q1050" s="25"/>
      <c r="R1050" s="25"/>
      <c r="S1050" s="25"/>
      <c r="T1050" s="25"/>
      <c r="U1050" s="8"/>
      <c r="V1050" s="25"/>
    </row>
    <row r="1051" spans="1:22" s="3" customFormat="1" hidden="1" x14ac:dyDescent="0.25">
      <c r="A1051" s="5"/>
      <c r="B1051" s="5"/>
      <c r="C1051" s="5"/>
      <c r="D1051" s="241"/>
      <c r="E1051" s="241"/>
      <c r="F1051" s="5"/>
      <c r="G1051" s="241"/>
      <c r="H1051" s="5"/>
      <c r="I1051" s="241"/>
      <c r="P1051" s="25"/>
      <c r="Q1051" s="25"/>
      <c r="R1051" s="25"/>
      <c r="S1051" s="25"/>
      <c r="T1051" s="25"/>
      <c r="U1051" s="8"/>
      <c r="V1051" s="25"/>
    </row>
    <row r="1052" spans="1:22" s="3" customFormat="1" hidden="1" x14ac:dyDescent="0.25">
      <c r="A1052" s="5"/>
      <c r="B1052" s="5"/>
      <c r="C1052" s="5"/>
      <c r="D1052" s="241"/>
      <c r="E1052" s="241"/>
      <c r="F1052" s="5"/>
      <c r="G1052" s="241"/>
      <c r="H1052" s="5"/>
      <c r="I1052" s="241"/>
      <c r="P1052" s="25"/>
      <c r="Q1052" s="25"/>
      <c r="R1052" s="25"/>
      <c r="S1052" s="25"/>
      <c r="T1052" s="25"/>
      <c r="U1052" s="8"/>
      <c r="V1052" s="25"/>
    </row>
    <row r="1053" spans="1:22" s="3" customFormat="1" hidden="1" x14ac:dyDescent="0.25">
      <c r="A1053" s="5"/>
      <c r="B1053" s="5"/>
      <c r="C1053" s="5"/>
      <c r="D1053" s="241"/>
      <c r="E1053" s="241"/>
      <c r="F1053" s="5"/>
      <c r="G1053" s="241"/>
      <c r="H1053" s="5"/>
      <c r="I1053" s="241"/>
      <c r="P1053" s="25"/>
      <c r="Q1053" s="25"/>
      <c r="R1053" s="25"/>
      <c r="S1053" s="25"/>
      <c r="T1053" s="25"/>
      <c r="U1053" s="8"/>
      <c r="V1053" s="25"/>
    </row>
    <row r="1054" spans="1:22" s="3" customFormat="1" hidden="1" x14ac:dyDescent="0.25">
      <c r="A1054" s="5"/>
      <c r="B1054" s="5"/>
      <c r="C1054" s="5"/>
      <c r="D1054" s="241"/>
      <c r="E1054" s="241"/>
      <c r="F1054" s="5"/>
      <c r="G1054" s="241"/>
      <c r="H1054" s="5"/>
      <c r="I1054" s="241"/>
      <c r="P1054" s="25"/>
      <c r="Q1054" s="25"/>
      <c r="R1054" s="25"/>
      <c r="S1054" s="25"/>
      <c r="T1054" s="25"/>
      <c r="U1054" s="8"/>
      <c r="V1054" s="25"/>
    </row>
    <row r="1055" spans="1:22" s="3" customFormat="1" hidden="1" x14ac:dyDescent="0.25">
      <c r="A1055" s="5"/>
      <c r="B1055" s="5"/>
      <c r="C1055" s="5"/>
      <c r="D1055" s="241"/>
      <c r="E1055" s="241"/>
      <c r="F1055" s="5"/>
      <c r="G1055" s="241"/>
      <c r="H1055" s="5"/>
      <c r="I1055" s="241"/>
      <c r="P1055" s="25"/>
      <c r="Q1055" s="25"/>
      <c r="R1055" s="25"/>
      <c r="S1055" s="25"/>
      <c r="T1055" s="25"/>
      <c r="U1055" s="8"/>
      <c r="V1055" s="25"/>
    </row>
    <row r="1056" spans="1:22" s="3" customFormat="1" hidden="1" x14ac:dyDescent="0.25">
      <c r="A1056" s="5"/>
      <c r="B1056" s="5"/>
      <c r="C1056" s="5"/>
      <c r="D1056" s="241"/>
      <c r="E1056" s="241"/>
      <c r="F1056" s="5"/>
      <c r="G1056" s="241"/>
      <c r="H1056" s="5"/>
      <c r="I1056" s="241"/>
      <c r="P1056" s="25"/>
      <c r="Q1056" s="25"/>
      <c r="R1056" s="25"/>
      <c r="S1056" s="25"/>
      <c r="T1056" s="25"/>
      <c r="U1056" s="8"/>
      <c r="V1056" s="25"/>
    </row>
    <row r="1057" spans="1:22" s="3" customFormat="1" hidden="1" x14ac:dyDescent="0.25">
      <c r="A1057" s="5"/>
      <c r="B1057" s="5"/>
      <c r="C1057" s="5"/>
      <c r="D1057" s="241"/>
      <c r="E1057" s="241"/>
      <c r="F1057" s="5"/>
      <c r="G1057" s="241"/>
      <c r="H1057" s="5"/>
      <c r="I1057" s="241"/>
      <c r="P1057" s="25"/>
      <c r="Q1057" s="25"/>
      <c r="R1057" s="25"/>
      <c r="S1057" s="25"/>
      <c r="T1057" s="25"/>
      <c r="U1057" s="8"/>
      <c r="V1057" s="25"/>
    </row>
    <row r="1058" spans="1:22" s="3" customFormat="1" hidden="1" x14ac:dyDescent="0.25">
      <c r="A1058" s="5"/>
      <c r="B1058" s="5"/>
      <c r="C1058" s="5"/>
      <c r="D1058" s="241"/>
      <c r="E1058" s="241"/>
      <c r="F1058" s="5"/>
      <c r="G1058" s="241"/>
      <c r="H1058" s="5"/>
      <c r="I1058" s="241"/>
      <c r="P1058" s="25"/>
      <c r="Q1058" s="25"/>
      <c r="R1058" s="25"/>
      <c r="S1058" s="25"/>
      <c r="T1058" s="25"/>
      <c r="U1058" s="8"/>
      <c r="V1058" s="25"/>
    </row>
    <row r="1059" spans="1:22" s="3" customFormat="1" hidden="1" x14ac:dyDescent="0.25">
      <c r="A1059" s="5"/>
      <c r="B1059" s="5"/>
      <c r="C1059" s="5"/>
      <c r="D1059" s="241"/>
      <c r="E1059" s="241"/>
      <c r="F1059" s="5"/>
      <c r="G1059" s="241"/>
      <c r="H1059" s="5"/>
      <c r="I1059" s="241"/>
      <c r="P1059" s="25"/>
      <c r="Q1059" s="25"/>
      <c r="R1059" s="25"/>
      <c r="S1059" s="25"/>
      <c r="T1059" s="25"/>
      <c r="U1059" s="8"/>
      <c r="V1059" s="25"/>
    </row>
    <row r="1060" spans="1:22" s="3" customFormat="1" hidden="1" x14ac:dyDescent="0.25">
      <c r="A1060" s="5"/>
      <c r="B1060" s="5"/>
      <c r="C1060" s="5"/>
      <c r="D1060" s="241"/>
      <c r="E1060" s="241"/>
      <c r="F1060" s="5"/>
      <c r="G1060" s="241"/>
      <c r="H1060" s="5"/>
      <c r="I1060" s="241"/>
      <c r="P1060" s="25"/>
      <c r="Q1060" s="25"/>
      <c r="R1060" s="25"/>
      <c r="S1060" s="25"/>
      <c r="T1060" s="25"/>
      <c r="U1060" s="8"/>
      <c r="V1060" s="25"/>
    </row>
    <row r="1061" spans="1:22" s="3" customFormat="1" hidden="1" x14ac:dyDescent="0.25">
      <c r="A1061" s="5"/>
      <c r="B1061" s="5"/>
      <c r="C1061" s="5"/>
      <c r="D1061" s="241"/>
      <c r="E1061" s="241"/>
      <c r="F1061" s="5"/>
      <c r="G1061" s="241"/>
      <c r="H1061" s="5"/>
      <c r="I1061" s="241"/>
      <c r="P1061" s="25"/>
      <c r="Q1061" s="25"/>
      <c r="R1061" s="25"/>
      <c r="S1061" s="25"/>
      <c r="T1061" s="25"/>
      <c r="U1061" s="8"/>
      <c r="V1061" s="25"/>
    </row>
    <row r="1062" spans="1:22" s="3" customFormat="1" hidden="1" x14ac:dyDescent="0.25">
      <c r="A1062" s="5"/>
      <c r="B1062" s="5"/>
      <c r="C1062" s="5"/>
      <c r="D1062" s="241"/>
      <c r="E1062" s="241"/>
      <c r="F1062" s="5"/>
      <c r="G1062" s="241"/>
      <c r="H1062" s="5"/>
      <c r="I1062" s="241"/>
      <c r="P1062" s="25"/>
      <c r="Q1062" s="25"/>
      <c r="R1062" s="25"/>
      <c r="S1062" s="25"/>
      <c r="T1062" s="25"/>
      <c r="U1062" s="8"/>
      <c r="V1062" s="25"/>
    </row>
    <row r="1063" spans="1:22" s="3" customFormat="1" hidden="1" x14ac:dyDescent="0.25">
      <c r="A1063" s="5"/>
      <c r="B1063" s="5"/>
      <c r="C1063" s="5"/>
      <c r="D1063" s="241"/>
      <c r="E1063" s="241"/>
      <c r="F1063" s="5"/>
      <c r="G1063" s="241"/>
      <c r="H1063" s="5"/>
      <c r="I1063" s="241"/>
      <c r="P1063" s="25"/>
      <c r="Q1063" s="25"/>
      <c r="R1063" s="25"/>
      <c r="S1063" s="25"/>
      <c r="T1063" s="25"/>
      <c r="U1063" s="8"/>
      <c r="V1063" s="25"/>
    </row>
    <row r="1064" spans="1:22" s="3" customFormat="1" hidden="1" x14ac:dyDescent="0.25">
      <c r="A1064" s="5"/>
      <c r="B1064" s="5"/>
      <c r="C1064" s="5"/>
      <c r="D1064" s="241"/>
      <c r="E1064" s="241"/>
      <c r="F1064" s="5"/>
      <c r="G1064" s="241"/>
      <c r="H1064" s="5"/>
      <c r="I1064" s="241"/>
      <c r="P1064" s="25"/>
      <c r="Q1064" s="25"/>
      <c r="R1064" s="25"/>
      <c r="S1064" s="25"/>
      <c r="T1064" s="25"/>
      <c r="U1064" s="8"/>
      <c r="V1064" s="25"/>
    </row>
    <row r="1065" spans="1:22" s="3" customFormat="1" hidden="1" x14ac:dyDescent="0.25">
      <c r="A1065" s="5"/>
      <c r="B1065" s="5"/>
      <c r="C1065" s="5"/>
      <c r="D1065" s="241"/>
      <c r="E1065" s="241"/>
      <c r="F1065" s="5"/>
      <c r="G1065" s="241"/>
      <c r="H1065" s="5"/>
      <c r="I1065" s="241"/>
      <c r="P1065" s="25"/>
      <c r="Q1065" s="25"/>
      <c r="R1065" s="25"/>
      <c r="S1065" s="25"/>
      <c r="T1065" s="25"/>
      <c r="U1065" s="8"/>
      <c r="V1065" s="25"/>
    </row>
    <row r="1066" spans="1:22" s="3" customFormat="1" hidden="1" x14ac:dyDescent="0.25">
      <c r="A1066" s="5"/>
      <c r="B1066" s="5"/>
      <c r="C1066" s="5"/>
      <c r="D1066" s="241"/>
      <c r="E1066" s="241"/>
      <c r="F1066" s="5"/>
      <c r="G1066" s="241"/>
      <c r="H1066" s="5"/>
      <c r="I1066" s="241"/>
      <c r="P1066" s="25"/>
      <c r="Q1066" s="25"/>
      <c r="R1066" s="25"/>
      <c r="S1066" s="25"/>
      <c r="T1066" s="25"/>
      <c r="U1066" s="8"/>
      <c r="V1066" s="25"/>
    </row>
    <row r="1067" spans="1:22" s="3" customFormat="1" hidden="1" x14ac:dyDescent="0.25">
      <c r="A1067" s="5"/>
      <c r="B1067" s="5"/>
      <c r="C1067" s="5"/>
      <c r="D1067" s="241"/>
      <c r="E1067" s="241"/>
      <c r="F1067" s="5"/>
      <c r="G1067" s="241"/>
      <c r="H1067" s="5"/>
      <c r="I1067" s="241"/>
      <c r="P1067" s="25"/>
      <c r="Q1067" s="25"/>
      <c r="R1067" s="25"/>
      <c r="S1067" s="25"/>
      <c r="T1067" s="25"/>
      <c r="U1067" s="8"/>
      <c r="V1067" s="25"/>
    </row>
    <row r="1068" spans="1:22" s="3" customFormat="1" hidden="1" x14ac:dyDescent="0.25">
      <c r="A1068" s="5"/>
      <c r="B1068" s="5"/>
      <c r="C1068" s="5"/>
      <c r="D1068" s="241"/>
      <c r="E1068" s="241"/>
      <c r="F1068" s="5"/>
      <c r="G1068" s="241"/>
      <c r="H1068" s="5"/>
      <c r="I1068" s="241"/>
      <c r="P1068" s="25"/>
      <c r="Q1068" s="25"/>
      <c r="R1068" s="25"/>
      <c r="S1068" s="25"/>
      <c r="T1068" s="25"/>
      <c r="U1068" s="8"/>
      <c r="V1068" s="25"/>
    </row>
    <row r="1069" spans="1:22" s="3" customFormat="1" hidden="1" x14ac:dyDescent="0.25">
      <c r="A1069" s="5"/>
      <c r="B1069" s="5"/>
      <c r="C1069" s="5"/>
      <c r="D1069" s="241"/>
      <c r="E1069" s="241"/>
      <c r="F1069" s="5"/>
      <c r="G1069" s="241"/>
      <c r="H1069" s="5"/>
      <c r="I1069" s="241"/>
      <c r="P1069" s="25"/>
      <c r="Q1069" s="25"/>
      <c r="R1069" s="25"/>
      <c r="S1069" s="25"/>
      <c r="T1069" s="25"/>
      <c r="U1069" s="8"/>
      <c r="V1069" s="25"/>
    </row>
    <row r="1070" spans="1:22" s="3" customFormat="1" hidden="1" x14ac:dyDescent="0.25">
      <c r="A1070" s="5"/>
      <c r="B1070" s="5"/>
      <c r="C1070" s="5"/>
      <c r="D1070" s="241"/>
      <c r="E1070" s="241"/>
      <c r="F1070" s="5"/>
      <c r="G1070" s="241"/>
      <c r="H1070" s="5"/>
      <c r="I1070" s="241"/>
      <c r="P1070" s="25"/>
      <c r="Q1070" s="25"/>
      <c r="R1070" s="25"/>
      <c r="S1070" s="25"/>
      <c r="T1070" s="25"/>
      <c r="U1070" s="8"/>
      <c r="V1070" s="25"/>
    </row>
    <row r="1071" spans="1:22" s="3" customFormat="1" hidden="1" x14ac:dyDescent="0.25">
      <c r="A1071" s="5"/>
      <c r="B1071" s="5"/>
      <c r="C1071" s="5"/>
      <c r="D1071" s="241"/>
      <c r="E1071" s="241"/>
      <c r="F1071" s="5"/>
      <c r="G1071" s="241"/>
      <c r="H1071" s="5"/>
      <c r="I1071" s="241"/>
      <c r="P1071" s="25"/>
      <c r="Q1071" s="25"/>
      <c r="R1071" s="25"/>
      <c r="S1071" s="25"/>
      <c r="T1071" s="25"/>
      <c r="U1071" s="8"/>
      <c r="V1071" s="25"/>
    </row>
    <row r="1072" spans="1:22" s="3" customFormat="1" hidden="1" x14ac:dyDescent="0.25">
      <c r="A1072" s="5"/>
      <c r="B1072" s="5"/>
      <c r="C1072" s="5"/>
      <c r="D1072" s="241"/>
      <c r="E1072" s="241"/>
      <c r="F1072" s="5"/>
      <c r="G1072" s="241"/>
      <c r="H1072" s="5"/>
      <c r="I1072" s="241"/>
      <c r="P1072" s="25"/>
      <c r="Q1072" s="25"/>
      <c r="R1072" s="25"/>
      <c r="S1072" s="25"/>
      <c r="T1072" s="25"/>
      <c r="U1072" s="8"/>
      <c r="V1072" s="25"/>
    </row>
    <row r="1073" spans="1:22" s="3" customFormat="1" hidden="1" x14ac:dyDescent="0.25">
      <c r="A1073" s="5"/>
      <c r="B1073" s="5"/>
      <c r="C1073" s="5"/>
      <c r="D1073" s="241"/>
      <c r="E1073" s="241"/>
      <c r="F1073" s="5"/>
      <c r="G1073" s="241"/>
      <c r="H1073" s="5"/>
      <c r="I1073" s="241"/>
      <c r="P1073" s="25"/>
      <c r="Q1073" s="25"/>
      <c r="R1073" s="25"/>
      <c r="S1073" s="25"/>
      <c r="T1073" s="25"/>
      <c r="U1073" s="8"/>
      <c r="V1073" s="25"/>
    </row>
    <row r="1074" spans="1:22" s="3" customFormat="1" hidden="1" x14ac:dyDescent="0.25">
      <c r="A1074" s="5"/>
      <c r="B1074" s="5"/>
      <c r="C1074" s="5"/>
      <c r="D1074" s="241"/>
      <c r="E1074" s="241"/>
      <c r="F1074" s="5"/>
      <c r="G1074" s="241"/>
      <c r="H1074" s="5"/>
      <c r="I1074" s="241"/>
      <c r="P1074" s="25"/>
      <c r="Q1074" s="25"/>
      <c r="R1074" s="25"/>
      <c r="S1074" s="25"/>
      <c r="T1074" s="25"/>
      <c r="U1074" s="8"/>
      <c r="V1074" s="25"/>
    </row>
    <row r="1075" spans="1:22" s="3" customFormat="1" hidden="1" x14ac:dyDescent="0.25">
      <c r="A1075" s="5"/>
      <c r="B1075" s="5"/>
      <c r="C1075" s="5"/>
      <c r="D1075" s="241"/>
      <c r="E1075" s="241"/>
      <c r="F1075" s="5"/>
      <c r="G1075" s="241"/>
      <c r="H1075" s="5"/>
      <c r="I1075" s="241"/>
      <c r="P1075" s="25"/>
      <c r="Q1075" s="25"/>
      <c r="R1075" s="25"/>
      <c r="S1075" s="25"/>
      <c r="T1075" s="25"/>
      <c r="U1075" s="8"/>
      <c r="V1075" s="25"/>
    </row>
    <row r="1076" spans="1:22" s="3" customFormat="1" hidden="1" x14ac:dyDescent="0.25">
      <c r="A1076" s="5"/>
      <c r="B1076" s="5"/>
      <c r="C1076" s="5"/>
      <c r="D1076" s="241"/>
      <c r="E1076" s="241"/>
      <c r="F1076" s="5"/>
      <c r="G1076" s="241"/>
      <c r="H1076" s="5"/>
      <c r="I1076" s="241"/>
      <c r="P1076" s="25"/>
      <c r="Q1076" s="25"/>
      <c r="R1076" s="25"/>
      <c r="S1076" s="25"/>
      <c r="T1076" s="25"/>
      <c r="U1076" s="8"/>
      <c r="V1076" s="25"/>
    </row>
    <row r="1077" spans="1:22" s="3" customFormat="1" hidden="1" x14ac:dyDescent="0.25">
      <c r="A1077" s="5"/>
      <c r="B1077" s="5"/>
      <c r="C1077" s="5"/>
      <c r="D1077" s="241"/>
      <c r="E1077" s="241"/>
      <c r="F1077" s="5"/>
      <c r="G1077" s="241"/>
      <c r="H1077" s="5"/>
      <c r="I1077" s="241"/>
      <c r="P1077" s="25"/>
      <c r="Q1077" s="25"/>
      <c r="R1077" s="25"/>
      <c r="S1077" s="25"/>
      <c r="T1077" s="25"/>
      <c r="U1077" s="8"/>
      <c r="V1077" s="25"/>
    </row>
    <row r="1078" spans="1:22" s="3" customFormat="1" hidden="1" x14ac:dyDescent="0.25">
      <c r="A1078" s="5"/>
      <c r="B1078" s="5"/>
      <c r="C1078" s="5"/>
      <c r="D1078" s="241"/>
      <c r="E1078" s="241"/>
      <c r="F1078" s="5"/>
      <c r="G1078" s="241"/>
      <c r="H1078" s="5"/>
      <c r="I1078" s="241"/>
      <c r="P1078" s="25"/>
      <c r="Q1078" s="25"/>
      <c r="R1078" s="25"/>
      <c r="S1078" s="25"/>
      <c r="T1078" s="25"/>
      <c r="U1078" s="8"/>
      <c r="V1078" s="25"/>
    </row>
    <row r="1079" spans="1:22" s="3" customFormat="1" hidden="1" x14ac:dyDescent="0.25">
      <c r="A1079" s="5"/>
      <c r="B1079" s="5"/>
      <c r="C1079" s="5"/>
      <c r="D1079" s="241"/>
      <c r="E1079" s="241"/>
      <c r="F1079" s="5"/>
      <c r="G1079" s="241"/>
      <c r="H1079" s="5"/>
      <c r="I1079" s="241"/>
      <c r="P1079" s="25"/>
      <c r="Q1079" s="25"/>
      <c r="R1079" s="25"/>
      <c r="S1079" s="25"/>
      <c r="T1079" s="25"/>
      <c r="U1079" s="8"/>
      <c r="V1079" s="25"/>
    </row>
    <row r="1080" spans="1:22" s="3" customFormat="1" hidden="1" x14ac:dyDescent="0.25">
      <c r="A1080" s="5"/>
      <c r="B1080" s="5"/>
      <c r="C1080" s="5"/>
      <c r="D1080" s="241"/>
      <c r="E1080" s="241"/>
      <c r="F1080" s="5"/>
      <c r="G1080" s="241"/>
      <c r="H1080" s="5"/>
      <c r="I1080" s="241"/>
      <c r="P1080" s="25"/>
      <c r="Q1080" s="25"/>
      <c r="R1080" s="25"/>
      <c r="S1080" s="25"/>
      <c r="T1080" s="25"/>
      <c r="U1080" s="8"/>
      <c r="V1080" s="25"/>
    </row>
    <row r="1081" spans="1:22" s="3" customFormat="1" hidden="1" x14ac:dyDescent="0.25">
      <c r="A1081" s="5"/>
      <c r="B1081" s="5"/>
      <c r="C1081" s="5"/>
      <c r="D1081" s="241"/>
      <c r="E1081" s="241"/>
      <c r="F1081" s="5"/>
      <c r="G1081" s="241"/>
      <c r="H1081" s="5"/>
      <c r="I1081" s="241"/>
      <c r="P1081" s="25"/>
      <c r="Q1081" s="25"/>
      <c r="R1081" s="25"/>
      <c r="S1081" s="25"/>
      <c r="T1081" s="25"/>
      <c r="U1081" s="8"/>
      <c r="V1081" s="25"/>
    </row>
    <row r="1082" spans="1:22" s="3" customFormat="1" hidden="1" x14ac:dyDescent="0.25">
      <c r="A1082" s="5"/>
      <c r="B1082" s="5"/>
      <c r="C1082" s="5"/>
      <c r="D1082" s="241"/>
      <c r="E1082" s="241"/>
      <c r="F1082" s="5"/>
      <c r="G1082" s="241"/>
      <c r="H1082" s="5"/>
      <c r="I1082" s="241"/>
      <c r="P1082" s="25"/>
      <c r="Q1082" s="25"/>
      <c r="R1082" s="25"/>
      <c r="S1082" s="25"/>
      <c r="T1082" s="25"/>
      <c r="U1082" s="8"/>
      <c r="V1082" s="25"/>
    </row>
    <row r="1083" spans="1:22" s="3" customFormat="1" hidden="1" x14ac:dyDescent="0.25">
      <c r="A1083" s="5"/>
      <c r="B1083" s="5"/>
      <c r="C1083" s="5"/>
      <c r="D1083" s="241"/>
      <c r="E1083" s="241"/>
      <c r="F1083" s="5"/>
      <c r="G1083" s="241"/>
      <c r="H1083" s="5"/>
      <c r="I1083" s="241"/>
      <c r="P1083" s="25"/>
      <c r="Q1083" s="25"/>
      <c r="R1083" s="25"/>
      <c r="S1083" s="25"/>
      <c r="T1083" s="25"/>
      <c r="U1083" s="8"/>
      <c r="V1083" s="25"/>
    </row>
    <row r="1084" spans="1:22" s="3" customFormat="1" hidden="1" x14ac:dyDescent="0.25">
      <c r="A1084" s="5"/>
      <c r="B1084" s="5"/>
      <c r="C1084" s="5"/>
      <c r="D1084" s="241"/>
      <c r="E1084" s="241"/>
      <c r="F1084" s="5"/>
      <c r="G1084" s="241"/>
      <c r="H1084" s="5"/>
      <c r="I1084" s="241"/>
      <c r="P1084" s="25"/>
      <c r="Q1084" s="25"/>
      <c r="R1084" s="25"/>
      <c r="S1084" s="25"/>
      <c r="T1084" s="25"/>
      <c r="U1084" s="8"/>
      <c r="V1084" s="25"/>
    </row>
    <row r="1085" spans="1:22" s="3" customFormat="1" hidden="1" x14ac:dyDescent="0.25">
      <c r="A1085" s="5"/>
      <c r="B1085" s="5"/>
      <c r="C1085" s="5"/>
      <c r="D1085" s="241"/>
      <c r="E1085" s="241"/>
      <c r="F1085" s="5"/>
      <c r="G1085" s="241"/>
      <c r="H1085" s="5"/>
      <c r="I1085" s="241"/>
      <c r="P1085" s="25"/>
      <c r="Q1085" s="25"/>
      <c r="R1085" s="25"/>
      <c r="S1085" s="25"/>
      <c r="T1085" s="25"/>
      <c r="U1085" s="8"/>
      <c r="V1085" s="25"/>
    </row>
    <row r="1086" spans="1:22" s="3" customFormat="1" hidden="1" x14ac:dyDescent="0.25">
      <c r="A1086" s="5"/>
      <c r="B1086" s="5"/>
      <c r="C1086" s="5"/>
      <c r="D1086" s="241"/>
      <c r="E1086" s="241"/>
      <c r="F1086" s="5"/>
      <c r="G1086" s="241"/>
      <c r="H1086" s="5"/>
      <c r="I1086" s="241"/>
      <c r="P1086" s="25"/>
      <c r="Q1086" s="25"/>
      <c r="R1086" s="25"/>
      <c r="S1086" s="25"/>
      <c r="T1086" s="25"/>
      <c r="U1086" s="8"/>
      <c r="V1086" s="25"/>
    </row>
    <row r="1087" spans="1:22" s="3" customFormat="1" hidden="1" x14ac:dyDescent="0.25">
      <c r="A1087" s="5"/>
      <c r="B1087" s="5"/>
      <c r="C1087" s="5"/>
      <c r="D1087" s="241"/>
      <c r="E1087" s="241"/>
      <c r="F1087" s="5"/>
      <c r="G1087" s="241"/>
      <c r="H1087" s="5"/>
      <c r="I1087" s="241"/>
      <c r="P1087" s="25"/>
      <c r="Q1087" s="25"/>
      <c r="R1087" s="25"/>
      <c r="S1087" s="25"/>
      <c r="T1087" s="25"/>
      <c r="U1087" s="8"/>
      <c r="V1087" s="25"/>
    </row>
    <row r="1088" spans="1:22" s="3" customFormat="1" hidden="1" x14ac:dyDescent="0.25">
      <c r="A1088" s="5"/>
      <c r="B1088" s="5"/>
      <c r="C1088" s="5"/>
      <c r="D1088" s="241"/>
      <c r="E1088" s="241"/>
      <c r="F1088" s="5"/>
      <c r="G1088" s="241"/>
      <c r="H1088" s="5"/>
      <c r="I1088" s="241"/>
      <c r="P1088" s="25"/>
      <c r="Q1088" s="25"/>
      <c r="R1088" s="25"/>
      <c r="S1088" s="25"/>
      <c r="T1088" s="25"/>
      <c r="U1088" s="8"/>
      <c r="V1088" s="25"/>
    </row>
    <row r="1089" spans="1:22" s="3" customFormat="1" hidden="1" x14ac:dyDescent="0.25">
      <c r="A1089" s="5"/>
      <c r="B1089" s="5"/>
      <c r="C1089" s="5"/>
      <c r="D1089" s="241"/>
      <c r="E1089" s="241"/>
      <c r="F1089" s="5"/>
      <c r="G1089" s="241"/>
      <c r="H1089" s="5"/>
      <c r="I1089" s="241"/>
      <c r="P1089" s="25"/>
      <c r="Q1089" s="25"/>
      <c r="R1089" s="25"/>
      <c r="S1089" s="25"/>
      <c r="T1089" s="25"/>
      <c r="U1089" s="8"/>
      <c r="V1089" s="25"/>
    </row>
    <row r="1090" spans="1:22" s="3" customFormat="1" hidden="1" x14ac:dyDescent="0.25">
      <c r="A1090" s="5"/>
      <c r="B1090" s="5"/>
      <c r="C1090" s="5"/>
      <c r="D1090" s="241"/>
      <c r="E1090" s="241"/>
      <c r="F1090" s="5"/>
      <c r="G1090" s="241"/>
      <c r="H1090" s="5"/>
      <c r="I1090" s="241"/>
      <c r="P1090" s="25"/>
      <c r="Q1090" s="25"/>
      <c r="R1090" s="25"/>
      <c r="S1090" s="25"/>
      <c r="T1090" s="25"/>
      <c r="U1090" s="8"/>
      <c r="V1090" s="25"/>
    </row>
    <row r="1091" spans="1:22" s="3" customFormat="1" hidden="1" x14ac:dyDescent="0.25">
      <c r="A1091" s="5"/>
      <c r="B1091" s="5"/>
      <c r="C1091" s="5"/>
      <c r="D1091" s="241"/>
      <c r="E1091" s="241"/>
      <c r="F1091" s="5"/>
      <c r="G1091" s="241"/>
      <c r="H1091" s="5"/>
      <c r="I1091" s="241"/>
      <c r="P1091" s="25"/>
      <c r="Q1091" s="25"/>
      <c r="R1091" s="25"/>
      <c r="S1091" s="25"/>
      <c r="T1091" s="25"/>
      <c r="U1091" s="8"/>
      <c r="V1091" s="25"/>
    </row>
    <row r="1092" spans="1:22" s="3" customFormat="1" hidden="1" x14ac:dyDescent="0.25">
      <c r="A1092" s="5"/>
      <c r="B1092" s="5"/>
      <c r="C1092" s="5"/>
      <c r="D1092" s="241"/>
      <c r="E1092" s="241"/>
      <c r="F1092" s="5"/>
      <c r="G1092" s="241"/>
      <c r="H1092" s="5"/>
      <c r="I1092" s="241"/>
      <c r="P1092" s="25"/>
      <c r="Q1092" s="25"/>
      <c r="R1092" s="25"/>
      <c r="S1092" s="25"/>
      <c r="T1092" s="25"/>
      <c r="U1092" s="8"/>
      <c r="V1092" s="25"/>
    </row>
    <row r="1093" spans="1:22" s="3" customFormat="1" hidden="1" x14ac:dyDescent="0.25">
      <c r="A1093" s="5"/>
      <c r="B1093" s="5"/>
      <c r="C1093" s="5"/>
      <c r="D1093" s="241"/>
      <c r="E1093" s="241"/>
      <c r="F1093" s="5"/>
      <c r="G1093" s="241"/>
      <c r="H1093" s="5"/>
      <c r="I1093" s="241"/>
      <c r="P1093" s="25"/>
      <c r="Q1093" s="25"/>
      <c r="R1093" s="25"/>
      <c r="S1093" s="25"/>
      <c r="T1093" s="25"/>
      <c r="U1093" s="8"/>
      <c r="V1093" s="25"/>
    </row>
    <row r="1094" spans="1:22" s="3" customFormat="1" hidden="1" x14ac:dyDescent="0.25">
      <c r="A1094" s="5"/>
      <c r="B1094" s="5"/>
      <c r="C1094" s="5"/>
      <c r="D1094" s="241"/>
      <c r="E1094" s="241"/>
      <c r="F1094" s="5"/>
      <c r="G1094" s="241"/>
      <c r="H1094" s="5"/>
      <c r="I1094" s="241"/>
      <c r="P1094" s="25"/>
      <c r="Q1094" s="25"/>
      <c r="R1094" s="25"/>
      <c r="S1094" s="25"/>
      <c r="T1094" s="25"/>
      <c r="U1094" s="8"/>
      <c r="V1094" s="25"/>
    </row>
    <row r="1095" spans="1:22" s="3" customFormat="1" hidden="1" x14ac:dyDescent="0.25">
      <c r="A1095" s="5"/>
      <c r="B1095" s="5"/>
      <c r="C1095" s="5"/>
      <c r="D1095" s="241"/>
      <c r="E1095" s="241"/>
      <c r="F1095" s="5"/>
      <c r="G1095" s="241"/>
      <c r="H1095" s="5"/>
      <c r="I1095" s="241"/>
      <c r="P1095" s="25"/>
      <c r="Q1095" s="25"/>
      <c r="R1095" s="25"/>
      <c r="S1095" s="25"/>
      <c r="T1095" s="25"/>
      <c r="U1095" s="8"/>
      <c r="V1095" s="25"/>
    </row>
    <row r="1096" spans="1:22" s="3" customFormat="1" hidden="1" x14ac:dyDescent="0.25">
      <c r="A1096" s="5"/>
      <c r="B1096" s="5"/>
      <c r="C1096" s="5"/>
      <c r="D1096" s="241"/>
      <c r="E1096" s="241"/>
      <c r="F1096" s="5"/>
      <c r="G1096" s="241"/>
      <c r="H1096" s="5"/>
      <c r="I1096" s="241"/>
      <c r="P1096" s="25"/>
      <c r="Q1096" s="25"/>
      <c r="R1096" s="25"/>
      <c r="S1096" s="25"/>
      <c r="T1096" s="25"/>
      <c r="U1096" s="8"/>
      <c r="V1096" s="25"/>
    </row>
    <row r="1097" spans="1:22" s="3" customFormat="1" hidden="1" x14ac:dyDescent="0.25">
      <c r="A1097" s="5"/>
      <c r="B1097" s="5"/>
      <c r="C1097" s="5"/>
      <c r="D1097" s="241"/>
      <c r="E1097" s="241"/>
      <c r="F1097" s="5"/>
      <c r="G1097" s="241"/>
      <c r="H1097" s="5"/>
      <c r="I1097" s="241"/>
      <c r="P1097" s="25"/>
      <c r="Q1097" s="25"/>
      <c r="R1097" s="25"/>
      <c r="S1097" s="25"/>
      <c r="T1097" s="25"/>
      <c r="U1097" s="8"/>
      <c r="V1097" s="25"/>
    </row>
    <row r="1098" spans="1:22" s="3" customFormat="1" hidden="1" x14ac:dyDescent="0.25">
      <c r="A1098" s="5"/>
      <c r="B1098" s="5"/>
      <c r="C1098" s="5"/>
      <c r="D1098" s="241"/>
      <c r="E1098" s="241"/>
      <c r="F1098" s="5"/>
      <c r="G1098" s="241"/>
      <c r="H1098" s="5"/>
      <c r="I1098" s="241"/>
      <c r="P1098" s="25"/>
      <c r="Q1098" s="25"/>
      <c r="R1098" s="25"/>
      <c r="S1098" s="25"/>
      <c r="T1098" s="25"/>
      <c r="U1098" s="8"/>
      <c r="V1098" s="25"/>
    </row>
    <row r="1099" spans="1:22" s="3" customFormat="1" hidden="1" x14ac:dyDescent="0.25">
      <c r="A1099" s="5"/>
      <c r="B1099" s="5"/>
      <c r="C1099" s="5"/>
      <c r="D1099" s="241"/>
      <c r="E1099" s="241"/>
      <c r="F1099" s="5"/>
      <c r="G1099" s="241"/>
      <c r="H1099" s="5"/>
      <c r="I1099" s="241"/>
      <c r="P1099" s="25"/>
      <c r="Q1099" s="25"/>
      <c r="R1099" s="25"/>
      <c r="S1099" s="25"/>
      <c r="T1099" s="25"/>
      <c r="U1099" s="8"/>
      <c r="V1099" s="25"/>
    </row>
    <row r="1100" spans="1:22" s="3" customFormat="1" hidden="1" x14ac:dyDescent="0.25">
      <c r="A1100" s="5"/>
      <c r="B1100" s="5"/>
      <c r="C1100" s="5"/>
      <c r="D1100" s="241"/>
      <c r="E1100" s="241"/>
      <c r="F1100" s="5"/>
      <c r="G1100" s="241"/>
      <c r="H1100" s="5"/>
      <c r="I1100" s="241"/>
      <c r="P1100" s="25"/>
      <c r="Q1100" s="25"/>
      <c r="R1100" s="25"/>
      <c r="S1100" s="25"/>
      <c r="T1100" s="25"/>
      <c r="U1100" s="8"/>
      <c r="V1100" s="25"/>
    </row>
    <row r="1101" spans="1:22" s="3" customFormat="1" hidden="1" x14ac:dyDescent="0.25">
      <c r="A1101" s="5"/>
      <c r="B1101" s="5"/>
      <c r="C1101" s="5"/>
      <c r="D1101" s="241"/>
      <c r="E1101" s="241"/>
      <c r="F1101" s="5"/>
      <c r="G1101" s="241"/>
      <c r="H1101" s="5"/>
      <c r="I1101" s="241"/>
      <c r="P1101" s="25"/>
      <c r="Q1101" s="25"/>
      <c r="R1101" s="25"/>
      <c r="S1101" s="25"/>
      <c r="T1101" s="25"/>
      <c r="U1101" s="8"/>
      <c r="V1101" s="25"/>
    </row>
    <row r="1102" spans="1:22" s="3" customFormat="1" hidden="1" x14ac:dyDescent="0.25">
      <c r="A1102" s="5"/>
      <c r="B1102" s="5"/>
      <c r="C1102" s="5"/>
      <c r="D1102" s="241"/>
      <c r="E1102" s="241"/>
      <c r="F1102" s="5"/>
      <c r="G1102" s="241"/>
      <c r="H1102" s="5"/>
      <c r="I1102" s="241"/>
      <c r="P1102" s="25"/>
      <c r="Q1102" s="25"/>
      <c r="R1102" s="25"/>
      <c r="S1102" s="25"/>
      <c r="T1102" s="25"/>
      <c r="U1102" s="8"/>
      <c r="V1102" s="25"/>
    </row>
    <row r="1103" spans="1:22" s="3" customFormat="1" hidden="1" x14ac:dyDescent="0.25">
      <c r="A1103" s="5"/>
      <c r="B1103" s="5"/>
      <c r="C1103" s="5"/>
      <c r="D1103" s="241"/>
      <c r="E1103" s="241"/>
      <c r="F1103" s="5"/>
      <c r="G1103" s="241"/>
      <c r="H1103" s="5"/>
      <c r="I1103" s="241"/>
      <c r="P1103" s="25"/>
      <c r="Q1103" s="25"/>
      <c r="R1103" s="25"/>
      <c r="S1103" s="25"/>
      <c r="T1103" s="25"/>
      <c r="U1103" s="8"/>
      <c r="V1103" s="25"/>
    </row>
    <row r="1104" spans="1:22" s="3" customFormat="1" hidden="1" x14ac:dyDescent="0.25">
      <c r="A1104" s="5"/>
      <c r="B1104" s="5"/>
      <c r="C1104" s="5"/>
      <c r="D1104" s="241"/>
      <c r="E1104" s="241"/>
      <c r="F1104" s="5"/>
      <c r="G1104" s="241"/>
      <c r="H1104" s="5"/>
      <c r="I1104" s="241"/>
      <c r="P1104" s="25"/>
      <c r="Q1104" s="25"/>
      <c r="R1104" s="25"/>
      <c r="S1104" s="25"/>
      <c r="T1104" s="25"/>
      <c r="U1104" s="8"/>
      <c r="V1104" s="25"/>
    </row>
    <row r="1105" spans="1:22" s="3" customFormat="1" hidden="1" x14ac:dyDescent="0.25">
      <c r="A1105" s="5"/>
      <c r="B1105" s="5"/>
      <c r="C1105" s="5"/>
      <c r="D1105" s="241"/>
      <c r="E1105" s="241"/>
      <c r="F1105" s="5"/>
      <c r="G1105" s="241"/>
      <c r="H1105" s="5"/>
      <c r="I1105" s="241"/>
      <c r="P1105" s="25"/>
      <c r="Q1105" s="25"/>
      <c r="R1105" s="25"/>
      <c r="S1105" s="25"/>
      <c r="T1105" s="25"/>
      <c r="U1105" s="8"/>
      <c r="V1105" s="25"/>
    </row>
    <row r="1106" spans="1:22" s="3" customFormat="1" hidden="1" x14ac:dyDescent="0.25">
      <c r="A1106" s="5"/>
      <c r="B1106" s="5"/>
      <c r="C1106" s="5"/>
      <c r="D1106" s="241"/>
      <c r="E1106" s="241"/>
      <c r="F1106" s="5"/>
      <c r="G1106" s="241"/>
      <c r="H1106" s="5"/>
      <c r="I1106" s="241"/>
      <c r="P1106" s="25"/>
      <c r="Q1106" s="25"/>
      <c r="R1106" s="25"/>
      <c r="S1106" s="25"/>
      <c r="T1106" s="25"/>
      <c r="U1106" s="8"/>
      <c r="V1106" s="25"/>
    </row>
    <row r="1107" spans="1:22" s="3" customFormat="1" hidden="1" x14ac:dyDescent="0.25">
      <c r="A1107" s="5"/>
      <c r="B1107" s="5"/>
      <c r="C1107" s="5"/>
      <c r="D1107" s="241"/>
      <c r="E1107" s="241"/>
      <c r="F1107" s="5"/>
      <c r="G1107" s="241"/>
      <c r="H1107" s="5"/>
      <c r="I1107" s="241"/>
      <c r="P1107" s="25"/>
      <c r="Q1107" s="25"/>
      <c r="R1107" s="25"/>
      <c r="S1107" s="25"/>
      <c r="T1107" s="25"/>
      <c r="U1107" s="8"/>
      <c r="V1107" s="25"/>
    </row>
    <row r="1108" spans="1:22" s="3" customFormat="1" hidden="1" x14ac:dyDescent="0.25">
      <c r="A1108" s="5"/>
      <c r="B1108" s="5"/>
      <c r="C1108" s="5"/>
      <c r="D1108" s="241"/>
      <c r="E1108" s="241"/>
      <c r="F1108" s="5"/>
      <c r="G1108" s="241"/>
      <c r="H1108" s="5"/>
      <c r="I1108" s="241"/>
      <c r="P1108" s="25"/>
      <c r="Q1108" s="25"/>
      <c r="R1108" s="25"/>
      <c r="S1108" s="25"/>
      <c r="T1108" s="25"/>
      <c r="U1108" s="8"/>
      <c r="V1108" s="25"/>
    </row>
    <row r="1109" spans="1:22" s="3" customFormat="1" hidden="1" x14ac:dyDescent="0.25">
      <c r="A1109" s="5"/>
      <c r="B1109" s="5"/>
      <c r="C1109" s="5"/>
      <c r="D1109" s="241"/>
      <c r="E1109" s="241"/>
      <c r="F1109" s="5"/>
      <c r="G1109" s="241"/>
      <c r="H1109" s="5"/>
      <c r="I1109" s="241"/>
      <c r="P1109" s="25"/>
      <c r="Q1109" s="25"/>
      <c r="R1109" s="25"/>
      <c r="S1109" s="25"/>
      <c r="T1109" s="25"/>
      <c r="U1109" s="8"/>
      <c r="V1109" s="25"/>
    </row>
    <row r="1110" spans="1:22" s="3" customFormat="1" hidden="1" x14ac:dyDescent="0.25">
      <c r="A1110" s="5"/>
      <c r="B1110" s="5"/>
      <c r="C1110" s="5"/>
      <c r="D1110" s="241"/>
      <c r="E1110" s="241"/>
      <c r="F1110" s="5"/>
      <c r="G1110" s="241"/>
      <c r="H1110" s="5"/>
      <c r="I1110" s="241"/>
      <c r="P1110" s="25"/>
      <c r="Q1110" s="25"/>
      <c r="R1110" s="25"/>
      <c r="S1110" s="25"/>
      <c r="T1110" s="25"/>
      <c r="U1110" s="8"/>
      <c r="V1110" s="25"/>
    </row>
    <row r="1111" spans="1:22" s="3" customFormat="1" hidden="1" x14ac:dyDescent="0.25">
      <c r="A1111" s="5"/>
      <c r="B1111" s="5"/>
      <c r="C1111" s="5"/>
      <c r="D1111" s="241"/>
      <c r="E1111" s="241"/>
      <c r="F1111" s="5"/>
      <c r="G1111" s="241"/>
      <c r="H1111" s="5"/>
      <c r="I1111" s="241"/>
      <c r="P1111" s="25"/>
      <c r="Q1111" s="25"/>
      <c r="R1111" s="25"/>
      <c r="S1111" s="25"/>
      <c r="T1111" s="25"/>
      <c r="U1111" s="8"/>
      <c r="V1111" s="25"/>
    </row>
    <row r="1112" spans="1:22" s="3" customFormat="1" hidden="1" x14ac:dyDescent="0.25">
      <c r="A1112" s="5"/>
      <c r="B1112" s="5"/>
      <c r="C1112" s="5"/>
      <c r="D1112" s="241"/>
      <c r="E1112" s="241"/>
      <c r="F1112" s="5"/>
      <c r="G1112" s="241"/>
      <c r="H1112" s="5"/>
      <c r="I1112" s="241"/>
      <c r="P1112" s="25"/>
      <c r="Q1112" s="25"/>
      <c r="R1112" s="25"/>
      <c r="S1112" s="25"/>
      <c r="T1112" s="25"/>
      <c r="U1112" s="8"/>
      <c r="V1112" s="25"/>
    </row>
    <row r="1113" spans="1:22" s="3" customFormat="1" hidden="1" x14ac:dyDescent="0.25">
      <c r="A1113" s="5"/>
      <c r="B1113" s="5"/>
      <c r="C1113" s="5"/>
      <c r="D1113" s="241"/>
      <c r="E1113" s="241"/>
      <c r="F1113" s="5"/>
      <c r="G1113" s="241"/>
      <c r="H1113" s="5"/>
      <c r="I1113" s="241"/>
      <c r="P1113" s="25"/>
      <c r="Q1113" s="25"/>
      <c r="R1113" s="25"/>
      <c r="S1113" s="25"/>
      <c r="T1113" s="25"/>
      <c r="U1113" s="8"/>
      <c r="V1113" s="25"/>
    </row>
    <row r="1114" spans="1:22" s="3" customFormat="1" hidden="1" x14ac:dyDescent="0.25">
      <c r="A1114" s="5"/>
      <c r="B1114" s="5"/>
      <c r="C1114" s="5"/>
      <c r="D1114" s="241"/>
      <c r="E1114" s="241"/>
      <c r="F1114" s="5"/>
      <c r="G1114" s="241"/>
      <c r="H1114" s="5"/>
      <c r="I1114" s="241"/>
      <c r="P1114" s="25"/>
      <c r="Q1114" s="25"/>
      <c r="R1114" s="25"/>
      <c r="S1114" s="25"/>
      <c r="T1114" s="25"/>
      <c r="U1114" s="8"/>
      <c r="V1114" s="25"/>
    </row>
    <row r="1115" spans="1:22" hidden="1" x14ac:dyDescent="0.25">
      <c r="J1115" s="3"/>
      <c r="K1115" s="3"/>
      <c r="L1115" s="3"/>
      <c r="M1115" s="3"/>
      <c r="N1115" s="3"/>
      <c r="O1115" s="3"/>
      <c r="U1115" s="8"/>
    </row>
    <row r="1116" spans="1:22" hidden="1" x14ac:dyDescent="0.25">
      <c r="J1116" s="3"/>
      <c r="K1116" s="3"/>
      <c r="L1116" s="3"/>
      <c r="M1116" s="3"/>
      <c r="N1116" s="3"/>
      <c r="O1116" s="3"/>
      <c r="U1116" s="8"/>
    </row>
    <row r="1117" spans="1:22" hidden="1" x14ac:dyDescent="0.25">
      <c r="J1117" s="3"/>
      <c r="K1117" s="3"/>
      <c r="L1117" s="3"/>
      <c r="M1117" s="3"/>
      <c r="N1117" s="3"/>
      <c r="O1117" s="3"/>
      <c r="U1117" s="8"/>
    </row>
    <row r="1118" spans="1:22" hidden="1" x14ac:dyDescent="0.25">
      <c r="J1118" s="3"/>
      <c r="K1118" s="3"/>
      <c r="L1118" s="3"/>
      <c r="M1118" s="3"/>
      <c r="N1118" s="3"/>
      <c r="O1118" s="3"/>
      <c r="U1118" s="8"/>
    </row>
    <row r="1119" spans="1:22" hidden="1" x14ac:dyDescent="0.25">
      <c r="J1119" s="3"/>
      <c r="K1119" s="3"/>
      <c r="L1119" s="3"/>
      <c r="M1119" s="3"/>
      <c r="N1119" s="3"/>
      <c r="O1119" s="3"/>
      <c r="U1119" s="8"/>
    </row>
    <row r="1120" spans="1:22" hidden="1" x14ac:dyDescent="0.25">
      <c r="J1120" s="3"/>
      <c r="K1120" s="3"/>
      <c r="L1120" s="3"/>
      <c r="M1120" s="3"/>
      <c r="N1120" s="3"/>
      <c r="O1120" s="3"/>
      <c r="U1120" s="8"/>
    </row>
    <row r="1121" spans="10:21" hidden="1" x14ac:dyDescent="0.25">
      <c r="J1121" s="3"/>
      <c r="K1121" s="3"/>
      <c r="L1121" s="3"/>
      <c r="M1121" s="3"/>
      <c r="N1121" s="3"/>
      <c r="O1121" s="3"/>
      <c r="U1121" s="8"/>
    </row>
    <row r="1122" spans="10:21" hidden="1" x14ac:dyDescent="0.25">
      <c r="J1122" s="3"/>
      <c r="K1122" s="3"/>
      <c r="L1122" s="3"/>
      <c r="M1122" s="3"/>
      <c r="N1122" s="3"/>
      <c r="O1122" s="3"/>
      <c r="U1122" s="8"/>
    </row>
    <row r="1123" spans="10:21" hidden="1" x14ac:dyDescent="0.25">
      <c r="J1123" s="3"/>
      <c r="K1123" s="3"/>
      <c r="L1123" s="3"/>
      <c r="M1123" s="3"/>
      <c r="N1123" s="3"/>
      <c r="O1123" s="3"/>
      <c r="U1123" s="8"/>
    </row>
    <row r="1124" spans="10:21" hidden="1" x14ac:dyDescent="0.25">
      <c r="J1124" s="3"/>
      <c r="K1124" s="3"/>
      <c r="L1124" s="3"/>
      <c r="M1124" s="3"/>
      <c r="N1124" s="3"/>
      <c r="O1124" s="3"/>
      <c r="U1124" s="8"/>
    </row>
    <row r="1125" spans="10:21" hidden="1" x14ac:dyDescent="0.25">
      <c r="J1125" s="3"/>
      <c r="K1125" s="3"/>
      <c r="L1125" s="3"/>
      <c r="M1125" s="3"/>
      <c r="N1125" s="3"/>
      <c r="O1125" s="3"/>
      <c r="U1125" s="8"/>
    </row>
    <row r="1126" spans="10:21" hidden="1" x14ac:dyDescent="0.25">
      <c r="J1126" s="3"/>
      <c r="K1126" s="3"/>
      <c r="L1126" s="3"/>
      <c r="M1126" s="3"/>
      <c r="N1126" s="3"/>
      <c r="O1126" s="3"/>
      <c r="U1126" s="8"/>
    </row>
    <row r="1127" spans="10:21" hidden="1" x14ac:dyDescent="0.25">
      <c r="J1127" s="3"/>
      <c r="K1127" s="3"/>
      <c r="L1127" s="3"/>
      <c r="M1127" s="3"/>
      <c r="N1127" s="3"/>
      <c r="O1127" s="3"/>
      <c r="U1127" s="8"/>
    </row>
    <row r="1128" spans="10:21" hidden="1" x14ac:dyDescent="0.25">
      <c r="J1128" s="3"/>
      <c r="K1128" s="3"/>
      <c r="L1128" s="3"/>
      <c r="M1128" s="3"/>
      <c r="N1128" s="3"/>
      <c r="O1128" s="3"/>
      <c r="U1128" s="8"/>
    </row>
    <row r="1129" spans="10:21" hidden="1" x14ac:dyDescent="0.25">
      <c r="J1129" s="3"/>
      <c r="K1129" s="3"/>
      <c r="L1129" s="3"/>
      <c r="M1129" s="3"/>
      <c r="N1129" s="3"/>
      <c r="O1129" s="3"/>
      <c r="U1129" s="8"/>
    </row>
    <row r="1130" spans="10:21" hidden="1" x14ac:dyDescent="0.25">
      <c r="J1130" s="3"/>
      <c r="K1130" s="3"/>
      <c r="L1130" s="3"/>
      <c r="M1130" s="3"/>
      <c r="N1130" s="3"/>
      <c r="O1130" s="3"/>
      <c r="U1130" s="8"/>
    </row>
    <row r="1131" spans="10:21" hidden="1" x14ac:dyDescent="0.25">
      <c r="J1131" s="3"/>
      <c r="K1131" s="3"/>
      <c r="L1131" s="3"/>
      <c r="M1131" s="3"/>
      <c r="N1131" s="3"/>
      <c r="O1131" s="3"/>
      <c r="U1131" s="8"/>
    </row>
    <row r="1132" spans="10:21" hidden="1" x14ac:dyDescent="0.25">
      <c r="J1132" s="3"/>
      <c r="K1132" s="3"/>
      <c r="L1132" s="3"/>
      <c r="M1132" s="3"/>
      <c r="N1132" s="3"/>
      <c r="O1132" s="3"/>
      <c r="U1132" s="8"/>
    </row>
    <row r="1133" spans="10:21" hidden="1" x14ac:dyDescent="0.25">
      <c r="J1133"/>
      <c r="K1133"/>
      <c r="L1133"/>
      <c r="M1133"/>
      <c r="N1133"/>
      <c r="O1133"/>
      <c r="U1133" s="8"/>
    </row>
    <row r="1134" spans="10:21" hidden="1" x14ac:dyDescent="0.25">
      <c r="J1134"/>
      <c r="K1134"/>
      <c r="L1134"/>
      <c r="M1134"/>
      <c r="N1134"/>
      <c r="O1134"/>
      <c r="U1134" s="8"/>
    </row>
    <row r="1135" spans="10:21" hidden="1" x14ac:dyDescent="0.25">
      <c r="J1135"/>
      <c r="K1135"/>
      <c r="L1135"/>
      <c r="M1135"/>
      <c r="N1135"/>
      <c r="O1135"/>
      <c r="U1135" s="8"/>
    </row>
    <row r="1136" spans="10:21" hidden="1" x14ac:dyDescent="0.25">
      <c r="J1136"/>
      <c r="K1136"/>
      <c r="L1136"/>
      <c r="M1136"/>
      <c r="N1136"/>
      <c r="O1136"/>
      <c r="U1136" s="8"/>
    </row>
    <row r="1137" spans="10:21" hidden="1" x14ac:dyDescent="0.25">
      <c r="J1137"/>
      <c r="K1137"/>
      <c r="L1137"/>
      <c r="M1137"/>
      <c r="N1137"/>
      <c r="O1137"/>
      <c r="U1137" s="8"/>
    </row>
    <row r="1138" spans="10:21" hidden="1" x14ac:dyDescent="0.25">
      <c r="J1138"/>
      <c r="K1138"/>
      <c r="L1138"/>
      <c r="M1138"/>
      <c r="N1138"/>
      <c r="O1138"/>
      <c r="U1138" s="8"/>
    </row>
    <row r="1139" spans="10:21" hidden="1" x14ac:dyDescent="0.25">
      <c r="J1139"/>
      <c r="K1139"/>
      <c r="L1139"/>
      <c r="M1139"/>
      <c r="N1139"/>
      <c r="O1139"/>
      <c r="U1139" s="8"/>
    </row>
    <row r="1140" spans="10:21" hidden="1" x14ac:dyDescent="0.25">
      <c r="J1140"/>
      <c r="K1140"/>
      <c r="L1140"/>
      <c r="M1140"/>
      <c r="N1140"/>
      <c r="O1140"/>
      <c r="U1140" s="8"/>
    </row>
    <row r="1141" spans="10:21" hidden="1" x14ac:dyDescent="0.25">
      <c r="J1141"/>
      <c r="K1141"/>
      <c r="L1141"/>
      <c r="M1141"/>
      <c r="N1141"/>
      <c r="O1141"/>
      <c r="U1141" s="8"/>
    </row>
    <row r="1142" spans="10:21" hidden="1" x14ac:dyDescent="0.25">
      <c r="J1142"/>
      <c r="K1142"/>
      <c r="L1142"/>
      <c r="M1142"/>
      <c r="N1142"/>
      <c r="O1142"/>
      <c r="U1142" s="8"/>
    </row>
    <row r="1143" spans="10:21" hidden="1" x14ac:dyDescent="0.25">
      <c r="J1143"/>
      <c r="K1143"/>
      <c r="L1143"/>
      <c r="M1143"/>
      <c r="N1143"/>
      <c r="O1143"/>
      <c r="U1143" s="8"/>
    </row>
    <row r="1144" spans="10:21" hidden="1" x14ac:dyDescent="0.25">
      <c r="J1144"/>
      <c r="K1144"/>
      <c r="L1144"/>
      <c r="M1144"/>
      <c r="N1144"/>
      <c r="O1144"/>
      <c r="U1144" s="8"/>
    </row>
    <row r="1145" spans="10:21" hidden="1" x14ac:dyDescent="0.25">
      <c r="J1145"/>
      <c r="K1145"/>
      <c r="L1145"/>
      <c r="M1145"/>
      <c r="N1145"/>
      <c r="O1145"/>
      <c r="U1145" s="8"/>
    </row>
    <row r="1146" spans="10:21" hidden="1" x14ac:dyDescent="0.25">
      <c r="J1146"/>
      <c r="K1146"/>
      <c r="L1146"/>
      <c r="M1146"/>
      <c r="N1146"/>
      <c r="O1146"/>
      <c r="U1146" s="8"/>
    </row>
    <row r="1147" spans="10:21" hidden="1" x14ac:dyDescent="0.25">
      <c r="J1147"/>
      <c r="K1147"/>
      <c r="L1147"/>
      <c r="M1147"/>
      <c r="N1147"/>
      <c r="O1147"/>
      <c r="U1147" s="8"/>
    </row>
    <row r="1148" spans="10:21" hidden="1" x14ac:dyDescent="0.25">
      <c r="J1148"/>
      <c r="K1148"/>
      <c r="L1148"/>
      <c r="M1148"/>
      <c r="N1148"/>
      <c r="O1148"/>
      <c r="U1148" s="8"/>
    </row>
    <row r="1149" spans="10:21" hidden="1" x14ac:dyDescent="0.25">
      <c r="J1149"/>
      <c r="K1149"/>
      <c r="L1149"/>
      <c r="M1149"/>
      <c r="N1149"/>
      <c r="O1149"/>
      <c r="U1149" s="8"/>
    </row>
    <row r="1150" spans="10:21" hidden="1" x14ac:dyDescent="0.25">
      <c r="J1150"/>
      <c r="K1150"/>
      <c r="L1150"/>
      <c r="M1150"/>
      <c r="N1150"/>
      <c r="O1150"/>
      <c r="U1150" s="8"/>
    </row>
    <row r="1151" spans="10:21" hidden="1" x14ac:dyDescent="0.25">
      <c r="J1151"/>
      <c r="K1151"/>
      <c r="L1151"/>
      <c r="M1151"/>
      <c r="N1151"/>
      <c r="O1151"/>
      <c r="U1151" s="8"/>
    </row>
    <row r="1152" spans="10:21" hidden="1" x14ac:dyDescent="0.25">
      <c r="J1152"/>
      <c r="K1152"/>
      <c r="L1152"/>
      <c r="M1152"/>
      <c r="N1152"/>
      <c r="O1152"/>
      <c r="U1152" s="8"/>
    </row>
    <row r="1153" spans="10:21" hidden="1" x14ac:dyDescent="0.25">
      <c r="J1153"/>
      <c r="K1153"/>
      <c r="L1153"/>
      <c r="M1153"/>
      <c r="N1153"/>
      <c r="O1153"/>
      <c r="U1153" s="8"/>
    </row>
    <row r="1154" spans="10:21" hidden="1" x14ac:dyDescent="0.25">
      <c r="J1154"/>
      <c r="K1154"/>
      <c r="L1154"/>
      <c r="M1154"/>
      <c r="N1154"/>
      <c r="O1154"/>
      <c r="U1154" s="8"/>
    </row>
    <row r="1155" spans="10:21" hidden="1" x14ac:dyDescent="0.25">
      <c r="J1155"/>
      <c r="K1155"/>
      <c r="L1155"/>
      <c r="M1155"/>
      <c r="N1155"/>
      <c r="O1155"/>
      <c r="U1155" s="8"/>
    </row>
    <row r="1156" spans="10:21" hidden="1" x14ac:dyDescent="0.25">
      <c r="J1156"/>
      <c r="K1156"/>
      <c r="L1156"/>
      <c r="M1156"/>
      <c r="N1156"/>
      <c r="O1156"/>
      <c r="U1156" s="8"/>
    </row>
    <row r="1157" spans="10:21" hidden="1" x14ac:dyDescent="0.25">
      <c r="J1157"/>
      <c r="K1157"/>
      <c r="L1157"/>
      <c r="M1157"/>
      <c r="N1157"/>
      <c r="O1157"/>
      <c r="U1157" s="8"/>
    </row>
    <row r="1158" spans="10:21" hidden="1" x14ac:dyDescent="0.25">
      <c r="J1158"/>
      <c r="K1158"/>
      <c r="L1158"/>
      <c r="M1158"/>
      <c r="N1158"/>
      <c r="O1158"/>
      <c r="U1158" s="8"/>
    </row>
    <row r="1159" spans="10:21" hidden="1" x14ac:dyDescent="0.25">
      <c r="J1159"/>
      <c r="K1159"/>
      <c r="L1159"/>
      <c r="M1159"/>
      <c r="N1159"/>
      <c r="O1159"/>
      <c r="U1159" s="8"/>
    </row>
    <row r="1160" spans="10:21" hidden="1" x14ac:dyDescent="0.25">
      <c r="J1160"/>
      <c r="K1160"/>
      <c r="L1160"/>
      <c r="M1160"/>
      <c r="N1160"/>
      <c r="O1160"/>
      <c r="U1160" s="8"/>
    </row>
    <row r="1161" spans="10:21" hidden="1" x14ac:dyDescent="0.25">
      <c r="J1161"/>
      <c r="K1161"/>
      <c r="L1161"/>
      <c r="M1161"/>
      <c r="N1161"/>
      <c r="O1161"/>
      <c r="U1161" s="8"/>
    </row>
    <row r="1162" spans="10:21" hidden="1" x14ac:dyDescent="0.25">
      <c r="J1162"/>
      <c r="K1162"/>
      <c r="L1162"/>
      <c r="M1162"/>
      <c r="N1162"/>
      <c r="O1162"/>
      <c r="U1162" s="8"/>
    </row>
    <row r="1163" spans="10:21" hidden="1" x14ac:dyDescent="0.25">
      <c r="J1163"/>
      <c r="K1163"/>
      <c r="L1163"/>
      <c r="M1163"/>
      <c r="N1163"/>
      <c r="O1163"/>
      <c r="U1163" s="8"/>
    </row>
    <row r="1164" spans="10:21" hidden="1" x14ac:dyDescent="0.25">
      <c r="J1164"/>
      <c r="K1164"/>
      <c r="L1164"/>
      <c r="M1164"/>
      <c r="N1164"/>
      <c r="O1164"/>
      <c r="U1164" s="8"/>
    </row>
    <row r="1165" spans="10:21" hidden="1" x14ac:dyDescent="0.25">
      <c r="J1165"/>
      <c r="K1165"/>
      <c r="L1165"/>
      <c r="M1165"/>
      <c r="N1165"/>
      <c r="O1165"/>
      <c r="U1165" s="8"/>
    </row>
    <row r="1166" spans="10:21" hidden="1" x14ac:dyDescent="0.25">
      <c r="J1166"/>
      <c r="K1166"/>
      <c r="L1166"/>
      <c r="M1166"/>
      <c r="N1166"/>
      <c r="O1166"/>
      <c r="U1166" s="8"/>
    </row>
    <row r="1167" spans="10:21" hidden="1" x14ac:dyDescent="0.25">
      <c r="J1167"/>
      <c r="K1167"/>
      <c r="L1167"/>
      <c r="M1167"/>
      <c r="N1167"/>
      <c r="O1167"/>
      <c r="U1167" s="8"/>
    </row>
    <row r="1168" spans="10:21" hidden="1" x14ac:dyDescent="0.25">
      <c r="J1168"/>
      <c r="K1168"/>
      <c r="L1168"/>
      <c r="M1168"/>
      <c r="N1168"/>
      <c r="O1168"/>
      <c r="U1168" s="8"/>
    </row>
    <row r="1169" spans="10:21" hidden="1" x14ac:dyDescent="0.25">
      <c r="J1169"/>
      <c r="K1169"/>
      <c r="L1169"/>
      <c r="M1169"/>
      <c r="N1169"/>
      <c r="O1169"/>
      <c r="U1169" s="8"/>
    </row>
    <row r="1170" spans="10:21" hidden="1" x14ac:dyDescent="0.25">
      <c r="J1170"/>
      <c r="K1170"/>
      <c r="L1170"/>
      <c r="M1170"/>
      <c r="N1170"/>
      <c r="O1170"/>
      <c r="U1170" s="8"/>
    </row>
    <row r="1171" spans="10:21" hidden="1" x14ac:dyDescent="0.25">
      <c r="J1171"/>
      <c r="K1171"/>
      <c r="L1171"/>
      <c r="M1171"/>
      <c r="N1171"/>
      <c r="O1171"/>
      <c r="U1171" s="8"/>
    </row>
    <row r="1172" spans="10:21" hidden="1" x14ac:dyDescent="0.25">
      <c r="J1172"/>
      <c r="K1172"/>
      <c r="L1172"/>
      <c r="M1172"/>
      <c r="N1172"/>
      <c r="O1172"/>
      <c r="U1172" s="8"/>
    </row>
    <row r="1173" spans="10:21" hidden="1" x14ac:dyDescent="0.25">
      <c r="J1173"/>
      <c r="K1173"/>
      <c r="L1173"/>
      <c r="M1173"/>
      <c r="N1173"/>
      <c r="O1173"/>
      <c r="U1173" s="8"/>
    </row>
    <row r="1174" spans="10:21" hidden="1" x14ac:dyDescent="0.25">
      <c r="J1174"/>
      <c r="K1174"/>
      <c r="L1174"/>
      <c r="M1174"/>
      <c r="N1174"/>
      <c r="O1174"/>
      <c r="U1174" s="8"/>
    </row>
    <row r="1175" spans="10:21" hidden="1" x14ac:dyDescent="0.25">
      <c r="J1175"/>
      <c r="K1175"/>
      <c r="L1175"/>
      <c r="M1175"/>
      <c r="N1175"/>
      <c r="O1175"/>
      <c r="U1175" s="8"/>
    </row>
    <row r="1176" spans="10:21" hidden="1" x14ac:dyDescent="0.25">
      <c r="J1176"/>
      <c r="K1176"/>
      <c r="L1176"/>
      <c r="M1176"/>
      <c r="N1176"/>
      <c r="O1176"/>
      <c r="U1176" s="8"/>
    </row>
    <row r="1177" spans="10:21" hidden="1" x14ac:dyDescent="0.25">
      <c r="J1177"/>
      <c r="K1177"/>
      <c r="L1177"/>
      <c r="M1177"/>
      <c r="N1177"/>
      <c r="O1177"/>
      <c r="U1177" s="8"/>
    </row>
    <row r="1178" spans="10:21" hidden="1" x14ac:dyDescent="0.25">
      <c r="J1178"/>
      <c r="K1178"/>
      <c r="L1178"/>
      <c r="M1178"/>
      <c r="N1178"/>
      <c r="O1178"/>
      <c r="U1178" s="8"/>
    </row>
    <row r="1179" spans="10:21" hidden="1" x14ac:dyDescent="0.25">
      <c r="J1179"/>
      <c r="K1179"/>
      <c r="L1179"/>
      <c r="M1179"/>
      <c r="N1179"/>
      <c r="O1179"/>
      <c r="U1179" s="8"/>
    </row>
    <row r="1180" spans="10:21" hidden="1" x14ac:dyDescent="0.25">
      <c r="J1180"/>
      <c r="K1180"/>
      <c r="L1180"/>
      <c r="M1180"/>
      <c r="N1180"/>
      <c r="O1180"/>
      <c r="U1180" s="8"/>
    </row>
    <row r="1181" spans="10:21" hidden="1" x14ac:dyDescent="0.25">
      <c r="J1181"/>
      <c r="K1181"/>
      <c r="L1181"/>
      <c r="M1181"/>
      <c r="N1181"/>
      <c r="O1181"/>
      <c r="U1181" s="8"/>
    </row>
    <row r="1182" spans="10:21" hidden="1" x14ac:dyDescent="0.25">
      <c r="J1182"/>
      <c r="K1182"/>
      <c r="L1182"/>
      <c r="M1182"/>
      <c r="N1182"/>
      <c r="O1182"/>
      <c r="U1182" s="8"/>
    </row>
    <row r="1183" spans="10:21" hidden="1" x14ac:dyDescent="0.25">
      <c r="J1183"/>
      <c r="K1183"/>
      <c r="L1183"/>
      <c r="M1183"/>
      <c r="N1183"/>
      <c r="O1183"/>
      <c r="U1183" s="8"/>
    </row>
    <row r="1184" spans="10:21" hidden="1" x14ac:dyDescent="0.25">
      <c r="J1184"/>
      <c r="K1184"/>
      <c r="L1184"/>
      <c r="M1184"/>
      <c r="N1184"/>
      <c r="O1184"/>
      <c r="U1184" s="8"/>
    </row>
    <row r="1185" spans="10:21" hidden="1" x14ac:dyDescent="0.25">
      <c r="J1185"/>
      <c r="K1185"/>
      <c r="L1185"/>
      <c r="M1185"/>
      <c r="N1185"/>
      <c r="O1185"/>
      <c r="U1185" s="8"/>
    </row>
    <row r="1186" spans="10:21" hidden="1" x14ac:dyDescent="0.25">
      <c r="J1186"/>
      <c r="K1186"/>
      <c r="L1186"/>
      <c r="M1186"/>
      <c r="N1186"/>
      <c r="O1186"/>
      <c r="U1186" s="8"/>
    </row>
    <row r="1187" spans="10:21" hidden="1" x14ac:dyDescent="0.25">
      <c r="J1187"/>
      <c r="K1187"/>
      <c r="L1187"/>
      <c r="M1187"/>
      <c r="N1187"/>
      <c r="O1187"/>
      <c r="U1187" s="8"/>
    </row>
    <row r="1188" spans="10:21" hidden="1" x14ac:dyDescent="0.25">
      <c r="J1188"/>
      <c r="K1188"/>
      <c r="L1188"/>
      <c r="M1188"/>
      <c r="N1188"/>
      <c r="O1188"/>
      <c r="U1188" s="8"/>
    </row>
    <row r="1189" spans="10:21" hidden="1" x14ac:dyDescent="0.25">
      <c r="J1189"/>
      <c r="K1189"/>
      <c r="L1189"/>
      <c r="M1189"/>
      <c r="N1189"/>
      <c r="O1189"/>
      <c r="U1189" s="8"/>
    </row>
    <row r="1190" spans="10:21" hidden="1" x14ac:dyDescent="0.25">
      <c r="J1190"/>
      <c r="K1190"/>
      <c r="L1190"/>
      <c r="M1190"/>
      <c r="N1190"/>
      <c r="O1190"/>
      <c r="U1190" s="8"/>
    </row>
    <row r="1191" spans="10:21" hidden="1" x14ac:dyDescent="0.25">
      <c r="J1191"/>
      <c r="K1191"/>
      <c r="L1191"/>
      <c r="M1191"/>
      <c r="N1191"/>
      <c r="O1191"/>
      <c r="U1191" s="8"/>
    </row>
    <row r="1192" spans="10:21" hidden="1" x14ac:dyDescent="0.25">
      <c r="J1192"/>
      <c r="K1192"/>
      <c r="L1192"/>
      <c r="M1192"/>
      <c r="N1192"/>
      <c r="O1192"/>
      <c r="U1192" s="8"/>
    </row>
    <row r="1193" spans="10:21" hidden="1" x14ac:dyDescent="0.25">
      <c r="J1193"/>
      <c r="K1193"/>
      <c r="L1193"/>
      <c r="M1193"/>
      <c r="N1193"/>
      <c r="O1193"/>
      <c r="U1193" s="8"/>
    </row>
    <row r="1194" spans="10:21" hidden="1" x14ac:dyDescent="0.25">
      <c r="J1194"/>
      <c r="K1194"/>
      <c r="L1194"/>
      <c r="M1194"/>
      <c r="N1194"/>
      <c r="O1194"/>
      <c r="U1194" s="8"/>
    </row>
    <row r="1195" spans="10:21" hidden="1" x14ac:dyDescent="0.25">
      <c r="J1195"/>
      <c r="K1195"/>
      <c r="L1195"/>
      <c r="M1195"/>
      <c r="N1195"/>
      <c r="O1195"/>
      <c r="U1195" s="8"/>
    </row>
    <row r="1196" spans="10:21" hidden="1" x14ac:dyDescent="0.25">
      <c r="J1196"/>
      <c r="K1196"/>
      <c r="L1196"/>
      <c r="M1196"/>
      <c r="N1196"/>
      <c r="O1196"/>
      <c r="U1196" s="8"/>
    </row>
    <row r="1197" spans="10:21" hidden="1" x14ac:dyDescent="0.25">
      <c r="J1197"/>
      <c r="K1197"/>
      <c r="L1197"/>
      <c r="M1197"/>
      <c r="N1197"/>
      <c r="O1197"/>
      <c r="U1197" s="8"/>
    </row>
    <row r="1198" spans="10:21" hidden="1" x14ac:dyDescent="0.25">
      <c r="J1198"/>
      <c r="K1198"/>
      <c r="L1198"/>
      <c r="M1198"/>
      <c r="N1198"/>
      <c r="O1198"/>
      <c r="U1198" s="8"/>
    </row>
    <row r="1199" spans="10:21" hidden="1" x14ac:dyDescent="0.25">
      <c r="J1199"/>
      <c r="K1199"/>
      <c r="L1199"/>
      <c r="M1199"/>
      <c r="N1199"/>
      <c r="O1199"/>
      <c r="U1199" s="8"/>
    </row>
    <row r="1200" spans="10:21" hidden="1" x14ac:dyDescent="0.25">
      <c r="J1200"/>
      <c r="K1200"/>
      <c r="L1200"/>
      <c r="M1200"/>
      <c r="N1200"/>
      <c r="O1200"/>
      <c r="U1200" s="8"/>
    </row>
    <row r="1201" spans="10:21" hidden="1" x14ac:dyDescent="0.25">
      <c r="J1201"/>
      <c r="K1201"/>
      <c r="L1201"/>
      <c r="M1201"/>
      <c r="N1201"/>
      <c r="O1201"/>
      <c r="U1201" s="8"/>
    </row>
    <row r="1202" spans="10:21" hidden="1" x14ac:dyDescent="0.25">
      <c r="J1202"/>
      <c r="K1202"/>
      <c r="L1202"/>
      <c r="M1202"/>
      <c r="N1202"/>
      <c r="O1202"/>
      <c r="U1202" s="8"/>
    </row>
    <row r="1203" spans="10:21" hidden="1" x14ac:dyDescent="0.25">
      <c r="J1203"/>
      <c r="K1203"/>
      <c r="L1203"/>
      <c r="M1203"/>
      <c r="N1203"/>
      <c r="O1203"/>
      <c r="U1203" s="8"/>
    </row>
    <row r="1204" spans="10:21" hidden="1" x14ac:dyDescent="0.25">
      <c r="J1204"/>
      <c r="K1204"/>
      <c r="L1204"/>
      <c r="M1204"/>
      <c r="N1204"/>
      <c r="O1204"/>
      <c r="U1204" s="8"/>
    </row>
    <row r="1205" spans="10:21" hidden="1" x14ac:dyDescent="0.25">
      <c r="J1205"/>
      <c r="K1205"/>
      <c r="L1205"/>
      <c r="M1205"/>
      <c r="N1205"/>
      <c r="O1205"/>
      <c r="U1205" s="8"/>
    </row>
    <row r="1206" spans="10:21" hidden="1" x14ac:dyDescent="0.25">
      <c r="J1206"/>
      <c r="K1206"/>
      <c r="L1206"/>
      <c r="M1206"/>
      <c r="N1206"/>
      <c r="O1206"/>
      <c r="U1206" s="8"/>
    </row>
    <row r="1207" spans="10:21" hidden="1" x14ac:dyDescent="0.25">
      <c r="J1207"/>
      <c r="K1207"/>
      <c r="L1207"/>
      <c r="M1207"/>
      <c r="N1207"/>
      <c r="O1207"/>
      <c r="U1207" s="8"/>
    </row>
    <row r="1208" spans="10:21" hidden="1" x14ac:dyDescent="0.25">
      <c r="J1208"/>
      <c r="K1208"/>
      <c r="L1208"/>
      <c r="M1208"/>
      <c r="N1208"/>
      <c r="O1208"/>
      <c r="U1208" s="8"/>
    </row>
    <row r="1209" spans="10:21" hidden="1" x14ac:dyDescent="0.25">
      <c r="J1209"/>
      <c r="K1209"/>
      <c r="L1209"/>
      <c r="M1209"/>
      <c r="N1209"/>
      <c r="O1209"/>
      <c r="U1209" s="8"/>
    </row>
    <row r="1210" spans="10:21" hidden="1" x14ac:dyDescent="0.25">
      <c r="J1210"/>
      <c r="K1210"/>
      <c r="L1210"/>
      <c r="M1210"/>
      <c r="N1210"/>
      <c r="O1210"/>
      <c r="U1210" s="8"/>
    </row>
    <row r="1211" spans="10:21" hidden="1" x14ac:dyDescent="0.25">
      <c r="J1211"/>
      <c r="K1211"/>
      <c r="L1211"/>
      <c r="M1211"/>
      <c r="N1211"/>
      <c r="O1211"/>
      <c r="U1211" s="8"/>
    </row>
    <row r="1212" spans="10:21" hidden="1" x14ac:dyDescent="0.25">
      <c r="J1212"/>
      <c r="K1212"/>
      <c r="L1212"/>
      <c r="M1212"/>
      <c r="N1212"/>
      <c r="O1212"/>
      <c r="U1212" s="8"/>
    </row>
    <row r="1213" spans="10:21" hidden="1" x14ac:dyDescent="0.25">
      <c r="J1213"/>
      <c r="K1213"/>
      <c r="L1213"/>
      <c r="M1213"/>
      <c r="N1213"/>
      <c r="O1213"/>
      <c r="U1213" s="8"/>
    </row>
    <row r="1214" spans="10:21" hidden="1" x14ac:dyDescent="0.25">
      <c r="J1214"/>
      <c r="K1214"/>
      <c r="L1214"/>
      <c r="M1214"/>
      <c r="N1214"/>
      <c r="O1214"/>
      <c r="U1214" s="8"/>
    </row>
    <row r="1215" spans="10:21" hidden="1" x14ac:dyDescent="0.25">
      <c r="J1215"/>
      <c r="K1215"/>
      <c r="L1215"/>
      <c r="M1215"/>
      <c r="N1215"/>
      <c r="O1215"/>
      <c r="U1215" s="8"/>
    </row>
    <row r="1216" spans="10:21" hidden="1" x14ac:dyDescent="0.25">
      <c r="J1216"/>
      <c r="K1216"/>
      <c r="L1216"/>
      <c r="M1216"/>
      <c r="N1216"/>
      <c r="O1216"/>
      <c r="U1216" s="8"/>
    </row>
    <row r="1217" spans="10:21" hidden="1" x14ac:dyDescent="0.25">
      <c r="J1217"/>
      <c r="K1217"/>
      <c r="L1217"/>
      <c r="M1217"/>
      <c r="N1217"/>
      <c r="O1217"/>
      <c r="U1217" s="8"/>
    </row>
    <row r="1218" spans="10:21" hidden="1" x14ac:dyDescent="0.25">
      <c r="J1218"/>
      <c r="K1218"/>
      <c r="L1218"/>
      <c r="M1218"/>
      <c r="N1218"/>
      <c r="O1218"/>
      <c r="U1218" s="8"/>
    </row>
    <row r="1219" spans="10:21" hidden="1" x14ac:dyDescent="0.25">
      <c r="J1219"/>
      <c r="K1219"/>
      <c r="L1219"/>
      <c r="M1219"/>
      <c r="N1219"/>
      <c r="O1219"/>
      <c r="U1219" s="8"/>
    </row>
    <row r="1220" spans="10:21" hidden="1" x14ac:dyDescent="0.25">
      <c r="J1220"/>
      <c r="K1220"/>
      <c r="L1220"/>
      <c r="M1220"/>
      <c r="N1220"/>
      <c r="O1220"/>
      <c r="U1220" s="8"/>
    </row>
    <row r="1221" spans="10:21" hidden="1" x14ac:dyDescent="0.25">
      <c r="J1221"/>
      <c r="K1221"/>
      <c r="L1221"/>
      <c r="M1221"/>
      <c r="N1221"/>
      <c r="O1221"/>
      <c r="U1221" s="8"/>
    </row>
    <row r="1222" spans="10:21" hidden="1" x14ac:dyDescent="0.25">
      <c r="J1222"/>
      <c r="K1222"/>
      <c r="L1222"/>
      <c r="M1222"/>
      <c r="N1222"/>
      <c r="O1222"/>
      <c r="U1222" s="8"/>
    </row>
    <row r="1223" spans="10:21" hidden="1" x14ac:dyDescent="0.25">
      <c r="J1223"/>
      <c r="K1223"/>
      <c r="L1223"/>
      <c r="M1223"/>
      <c r="N1223"/>
      <c r="O1223"/>
      <c r="U1223" s="8"/>
    </row>
    <row r="1224" spans="10:21" hidden="1" x14ac:dyDescent="0.25">
      <c r="J1224"/>
      <c r="K1224"/>
      <c r="L1224"/>
      <c r="M1224"/>
      <c r="N1224"/>
      <c r="O1224"/>
      <c r="U1224" s="8"/>
    </row>
    <row r="1225" spans="10:21" hidden="1" x14ac:dyDescent="0.25">
      <c r="J1225"/>
      <c r="K1225"/>
      <c r="L1225"/>
      <c r="M1225"/>
      <c r="N1225"/>
      <c r="O1225"/>
      <c r="U1225" s="8"/>
    </row>
    <row r="1226" spans="10:21" hidden="1" x14ac:dyDescent="0.25">
      <c r="J1226"/>
      <c r="K1226"/>
      <c r="L1226"/>
      <c r="M1226"/>
      <c r="N1226"/>
      <c r="O1226"/>
      <c r="U1226" s="8"/>
    </row>
    <row r="1227" spans="10:21" hidden="1" x14ac:dyDescent="0.25">
      <c r="J1227"/>
      <c r="K1227"/>
      <c r="L1227"/>
      <c r="M1227"/>
      <c r="N1227"/>
      <c r="O1227"/>
      <c r="U1227" s="8"/>
    </row>
    <row r="1228" spans="10:21" hidden="1" x14ac:dyDescent="0.25">
      <c r="J1228"/>
      <c r="K1228"/>
      <c r="L1228"/>
      <c r="M1228"/>
      <c r="N1228"/>
      <c r="O1228"/>
      <c r="U1228" s="8"/>
    </row>
    <row r="1229" spans="10:21" hidden="1" x14ac:dyDescent="0.25">
      <c r="J1229"/>
      <c r="K1229"/>
      <c r="L1229"/>
      <c r="M1229"/>
      <c r="N1229"/>
      <c r="O1229"/>
      <c r="U1229" s="8"/>
    </row>
    <row r="1230" spans="10:21" hidden="1" x14ac:dyDescent="0.25">
      <c r="J1230"/>
      <c r="K1230"/>
      <c r="L1230"/>
      <c r="M1230"/>
      <c r="N1230"/>
      <c r="O1230"/>
      <c r="U1230" s="8"/>
    </row>
    <row r="1231" spans="10:21" hidden="1" x14ac:dyDescent="0.25">
      <c r="J1231"/>
      <c r="K1231"/>
      <c r="L1231"/>
      <c r="M1231"/>
      <c r="N1231"/>
      <c r="O1231"/>
      <c r="U1231" s="8"/>
    </row>
    <row r="1232" spans="10:21" hidden="1" x14ac:dyDescent="0.25">
      <c r="J1232"/>
      <c r="K1232"/>
      <c r="L1232"/>
      <c r="M1232"/>
      <c r="N1232"/>
      <c r="O1232"/>
      <c r="U1232" s="8"/>
    </row>
    <row r="1233" spans="10:21" hidden="1" x14ac:dyDescent="0.25">
      <c r="J1233"/>
      <c r="K1233"/>
      <c r="L1233"/>
      <c r="M1233"/>
      <c r="N1233"/>
      <c r="O1233"/>
      <c r="U1233" s="8"/>
    </row>
    <row r="1234" spans="10:21" hidden="1" x14ac:dyDescent="0.25">
      <c r="J1234"/>
      <c r="K1234"/>
      <c r="L1234"/>
      <c r="M1234"/>
      <c r="N1234"/>
      <c r="O1234"/>
      <c r="U1234" s="8"/>
    </row>
    <row r="1235" spans="10:21" hidden="1" x14ac:dyDescent="0.25">
      <c r="J1235"/>
      <c r="K1235"/>
      <c r="L1235"/>
      <c r="M1235"/>
      <c r="N1235"/>
      <c r="O1235"/>
      <c r="U1235" s="8"/>
    </row>
    <row r="1236" spans="10:21" hidden="1" x14ac:dyDescent="0.25">
      <c r="J1236"/>
      <c r="K1236"/>
      <c r="L1236"/>
      <c r="M1236"/>
      <c r="N1236"/>
      <c r="O1236"/>
      <c r="U1236" s="8"/>
    </row>
    <row r="1237" spans="10:21" hidden="1" x14ac:dyDescent="0.25">
      <c r="J1237"/>
      <c r="K1237"/>
      <c r="L1237"/>
      <c r="M1237"/>
      <c r="N1237"/>
      <c r="O1237"/>
      <c r="U1237" s="8"/>
    </row>
    <row r="1238" spans="10:21" hidden="1" x14ac:dyDescent="0.25">
      <c r="J1238"/>
      <c r="K1238"/>
      <c r="L1238"/>
      <c r="M1238"/>
      <c r="N1238"/>
      <c r="O1238"/>
      <c r="U1238" s="8"/>
    </row>
    <row r="1239" spans="10:21" hidden="1" x14ac:dyDescent="0.25">
      <c r="J1239"/>
      <c r="K1239"/>
      <c r="L1239"/>
      <c r="M1239"/>
      <c r="N1239"/>
      <c r="O1239"/>
      <c r="U1239" s="8"/>
    </row>
    <row r="1240" spans="10:21" hidden="1" x14ac:dyDescent="0.25">
      <c r="J1240"/>
      <c r="K1240"/>
      <c r="L1240"/>
      <c r="M1240"/>
      <c r="N1240"/>
      <c r="O1240"/>
      <c r="U1240" s="8"/>
    </row>
    <row r="1241" spans="10:21" hidden="1" x14ac:dyDescent="0.25">
      <c r="J1241"/>
      <c r="K1241"/>
      <c r="L1241"/>
      <c r="M1241"/>
      <c r="N1241"/>
      <c r="O1241"/>
      <c r="U1241" s="8"/>
    </row>
    <row r="1242" spans="10:21" hidden="1" x14ac:dyDescent="0.25">
      <c r="J1242"/>
      <c r="K1242"/>
      <c r="L1242"/>
      <c r="M1242"/>
      <c r="N1242"/>
      <c r="O1242"/>
      <c r="U1242" s="8"/>
    </row>
    <row r="1243" spans="10:21" hidden="1" x14ac:dyDescent="0.25">
      <c r="J1243"/>
      <c r="K1243"/>
      <c r="L1243"/>
      <c r="M1243"/>
      <c r="N1243"/>
      <c r="O1243"/>
      <c r="U1243" s="8"/>
    </row>
    <row r="1244" spans="10:21" hidden="1" x14ac:dyDescent="0.25">
      <c r="J1244"/>
      <c r="K1244"/>
      <c r="L1244"/>
      <c r="M1244"/>
      <c r="N1244"/>
      <c r="O1244"/>
      <c r="U1244" s="8"/>
    </row>
    <row r="1245" spans="10:21" hidden="1" x14ac:dyDescent="0.25">
      <c r="J1245"/>
      <c r="K1245"/>
      <c r="L1245"/>
      <c r="M1245"/>
      <c r="N1245"/>
      <c r="O1245"/>
      <c r="U1245" s="8"/>
    </row>
    <row r="1246" spans="10:21" hidden="1" x14ac:dyDescent="0.25">
      <c r="J1246"/>
      <c r="K1246"/>
      <c r="L1246"/>
      <c r="M1246"/>
      <c r="N1246"/>
      <c r="O1246"/>
      <c r="U1246" s="8"/>
    </row>
    <row r="1247" spans="10:21" hidden="1" x14ac:dyDescent="0.25">
      <c r="J1247"/>
      <c r="K1247"/>
      <c r="L1247"/>
      <c r="M1247"/>
      <c r="N1247"/>
      <c r="O1247"/>
      <c r="U1247" s="8"/>
    </row>
    <row r="1248" spans="10:21" hidden="1" x14ac:dyDescent="0.25">
      <c r="J1248"/>
      <c r="K1248"/>
      <c r="L1248"/>
      <c r="M1248"/>
      <c r="N1248"/>
      <c r="O1248"/>
      <c r="U1248" s="8"/>
    </row>
    <row r="1249" spans="10:21" hidden="1" x14ac:dyDescent="0.25">
      <c r="J1249"/>
      <c r="K1249"/>
      <c r="L1249"/>
      <c r="M1249"/>
      <c r="N1249"/>
      <c r="O1249"/>
      <c r="U1249" s="8"/>
    </row>
    <row r="1250" spans="10:21" hidden="1" x14ac:dyDescent="0.25">
      <c r="J1250"/>
      <c r="K1250"/>
      <c r="L1250"/>
      <c r="M1250"/>
      <c r="N1250"/>
      <c r="O1250"/>
      <c r="U1250" s="8"/>
    </row>
    <row r="1251" spans="10:21" hidden="1" x14ac:dyDescent="0.25">
      <c r="J1251"/>
      <c r="K1251"/>
      <c r="L1251"/>
      <c r="M1251"/>
      <c r="N1251"/>
      <c r="O1251"/>
      <c r="U1251" s="8"/>
    </row>
    <row r="1252" spans="10:21" hidden="1" x14ac:dyDescent="0.25">
      <c r="J1252"/>
      <c r="K1252"/>
      <c r="L1252"/>
      <c r="M1252"/>
      <c r="N1252"/>
      <c r="O1252"/>
      <c r="U1252" s="8"/>
    </row>
    <row r="1253" spans="10:21" hidden="1" x14ac:dyDescent="0.25">
      <c r="J1253"/>
      <c r="K1253"/>
      <c r="L1253"/>
      <c r="M1253"/>
      <c r="N1253"/>
      <c r="O1253"/>
      <c r="U1253" s="8"/>
    </row>
    <row r="1254" spans="10:21" hidden="1" x14ac:dyDescent="0.25">
      <c r="J1254"/>
      <c r="K1254"/>
      <c r="L1254"/>
      <c r="M1254"/>
      <c r="N1254"/>
      <c r="O1254"/>
      <c r="U1254" s="8"/>
    </row>
    <row r="1255" spans="10:21" hidden="1" x14ac:dyDescent="0.25">
      <c r="J1255"/>
      <c r="K1255"/>
      <c r="L1255"/>
      <c r="M1255"/>
      <c r="N1255"/>
      <c r="O1255"/>
      <c r="U1255" s="8"/>
    </row>
    <row r="1256" spans="10:21" hidden="1" x14ac:dyDescent="0.25">
      <c r="J1256"/>
      <c r="K1256"/>
      <c r="L1256"/>
      <c r="M1256"/>
      <c r="N1256"/>
      <c r="O1256"/>
      <c r="U1256" s="8"/>
    </row>
    <row r="1257" spans="10:21" hidden="1" x14ac:dyDescent="0.25">
      <c r="J1257"/>
      <c r="K1257"/>
      <c r="L1257"/>
      <c r="M1257"/>
      <c r="N1257"/>
      <c r="O1257"/>
      <c r="U1257" s="8"/>
    </row>
    <row r="1258" spans="10:21" hidden="1" x14ac:dyDescent="0.25">
      <c r="J1258"/>
      <c r="K1258"/>
      <c r="L1258"/>
      <c r="M1258"/>
      <c r="N1258"/>
      <c r="O1258"/>
      <c r="U1258" s="8"/>
    </row>
    <row r="1259" spans="10:21" hidden="1" x14ac:dyDescent="0.25">
      <c r="J1259"/>
      <c r="K1259"/>
      <c r="L1259"/>
      <c r="M1259"/>
      <c r="N1259"/>
      <c r="O1259"/>
      <c r="U1259" s="8"/>
    </row>
    <row r="1260" spans="10:21" hidden="1" x14ac:dyDescent="0.25">
      <c r="J1260"/>
      <c r="K1260"/>
      <c r="L1260"/>
      <c r="M1260"/>
      <c r="N1260"/>
      <c r="O1260"/>
      <c r="U1260" s="8"/>
    </row>
    <row r="1261" spans="10:21" hidden="1" x14ac:dyDescent="0.25">
      <c r="J1261"/>
      <c r="K1261"/>
      <c r="L1261"/>
      <c r="M1261"/>
      <c r="N1261"/>
      <c r="O1261"/>
      <c r="U1261" s="8"/>
    </row>
    <row r="1262" spans="10:21" hidden="1" x14ac:dyDescent="0.25">
      <c r="J1262"/>
      <c r="K1262"/>
      <c r="L1262"/>
      <c r="M1262"/>
      <c r="N1262"/>
      <c r="O1262"/>
      <c r="U1262" s="8"/>
    </row>
    <row r="1263" spans="10:21" hidden="1" x14ac:dyDescent="0.25">
      <c r="J1263"/>
      <c r="K1263"/>
      <c r="L1263"/>
      <c r="M1263"/>
      <c r="N1263"/>
      <c r="O1263"/>
      <c r="U1263" s="8"/>
    </row>
    <row r="1264" spans="10:21" hidden="1" x14ac:dyDescent="0.25">
      <c r="J1264"/>
      <c r="K1264"/>
      <c r="L1264"/>
      <c r="M1264"/>
      <c r="N1264"/>
      <c r="O1264"/>
      <c r="U1264" s="8"/>
    </row>
    <row r="1265" spans="10:21" hidden="1" x14ac:dyDescent="0.25">
      <c r="J1265"/>
      <c r="K1265"/>
      <c r="L1265"/>
      <c r="M1265"/>
      <c r="N1265"/>
      <c r="O1265"/>
      <c r="U1265" s="8"/>
    </row>
    <row r="1266" spans="10:21" hidden="1" x14ac:dyDescent="0.25">
      <c r="J1266"/>
      <c r="K1266"/>
      <c r="L1266"/>
      <c r="M1266"/>
      <c r="N1266"/>
      <c r="O1266"/>
      <c r="U1266" s="8"/>
    </row>
    <row r="1267" spans="10:21" hidden="1" x14ac:dyDescent="0.25">
      <c r="J1267"/>
      <c r="K1267"/>
      <c r="L1267"/>
      <c r="M1267"/>
      <c r="N1267"/>
      <c r="O1267"/>
      <c r="U1267" s="8"/>
    </row>
    <row r="1268" spans="10:21" hidden="1" x14ac:dyDescent="0.25">
      <c r="J1268"/>
      <c r="K1268"/>
      <c r="L1268"/>
      <c r="M1268"/>
      <c r="N1268"/>
      <c r="O1268"/>
      <c r="U1268" s="8"/>
    </row>
    <row r="1269" spans="10:21" hidden="1" x14ac:dyDescent="0.25">
      <c r="J1269"/>
      <c r="K1269"/>
      <c r="L1269"/>
      <c r="M1269"/>
      <c r="N1269"/>
      <c r="O1269"/>
      <c r="U1269" s="8"/>
    </row>
    <row r="1270" spans="10:21" hidden="1" x14ac:dyDescent="0.25">
      <c r="J1270"/>
      <c r="K1270"/>
      <c r="L1270"/>
      <c r="M1270"/>
      <c r="N1270"/>
      <c r="O1270"/>
      <c r="U1270" s="8"/>
    </row>
    <row r="1271" spans="10:21" hidden="1" x14ac:dyDescent="0.25">
      <c r="J1271"/>
      <c r="K1271"/>
      <c r="L1271"/>
      <c r="M1271"/>
      <c r="N1271"/>
      <c r="O1271"/>
      <c r="U1271" s="8"/>
    </row>
    <row r="1272" spans="10:21" hidden="1" x14ac:dyDescent="0.25">
      <c r="J1272"/>
      <c r="K1272"/>
      <c r="L1272"/>
      <c r="M1272"/>
      <c r="N1272"/>
      <c r="O1272"/>
      <c r="U1272" s="8"/>
    </row>
    <row r="1273" spans="10:21" hidden="1" x14ac:dyDescent="0.25">
      <c r="J1273"/>
      <c r="K1273"/>
      <c r="L1273"/>
      <c r="M1273"/>
      <c r="N1273"/>
      <c r="O1273"/>
      <c r="U1273" s="8"/>
    </row>
    <row r="1274" spans="10:21" hidden="1" x14ac:dyDescent="0.25">
      <c r="J1274"/>
      <c r="K1274"/>
      <c r="L1274"/>
      <c r="M1274"/>
      <c r="N1274"/>
      <c r="O1274"/>
      <c r="U1274" s="8"/>
    </row>
    <row r="1275" spans="10:21" hidden="1" x14ac:dyDescent="0.25">
      <c r="J1275"/>
      <c r="K1275"/>
      <c r="L1275"/>
      <c r="M1275"/>
      <c r="N1275"/>
      <c r="O1275"/>
      <c r="U1275" s="8"/>
    </row>
    <row r="1276" spans="10:21" hidden="1" x14ac:dyDescent="0.25">
      <c r="J1276"/>
      <c r="K1276"/>
      <c r="L1276"/>
      <c r="M1276"/>
      <c r="N1276"/>
      <c r="O1276"/>
      <c r="U1276" s="8"/>
    </row>
    <row r="1277" spans="10:21" hidden="1" x14ac:dyDescent="0.25">
      <c r="J1277"/>
      <c r="K1277"/>
      <c r="L1277"/>
      <c r="M1277"/>
      <c r="N1277"/>
      <c r="O1277"/>
      <c r="U1277" s="8"/>
    </row>
    <row r="1278" spans="10:21" hidden="1" x14ac:dyDescent="0.25">
      <c r="J1278"/>
      <c r="K1278"/>
      <c r="L1278"/>
      <c r="M1278"/>
      <c r="N1278"/>
      <c r="O1278"/>
      <c r="U1278" s="8"/>
    </row>
    <row r="1279" spans="10:21" hidden="1" x14ac:dyDescent="0.25">
      <c r="J1279"/>
      <c r="K1279"/>
      <c r="L1279"/>
      <c r="M1279"/>
      <c r="N1279"/>
      <c r="O1279"/>
      <c r="U1279" s="8"/>
    </row>
    <row r="1280" spans="10:21" hidden="1" x14ac:dyDescent="0.25">
      <c r="J1280"/>
      <c r="K1280"/>
      <c r="L1280"/>
      <c r="M1280"/>
      <c r="N1280"/>
      <c r="O1280"/>
      <c r="U1280" s="8"/>
    </row>
    <row r="1281" spans="10:21" hidden="1" x14ac:dyDescent="0.25">
      <c r="J1281"/>
      <c r="K1281"/>
      <c r="L1281"/>
      <c r="M1281"/>
      <c r="N1281"/>
      <c r="O1281"/>
      <c r="U1281" s="8"/>
    </row>
    <row r="1282" spans="10:21" hidden="1" x14ac:dyDescent="0.25">
      <c r="J1282"/>
      <c r="K1282"/>
      <c r="L1282"/>
      <c r="M1282"/>
      <c r="N1282"/>
      <c r="O1282"/>
      <c r="U1282" s="8"/>
    </row>
    <row r="1283" spans="10:21" hidden="1" x14ac:dyDescent="0.25">
      <c r="J1283"/>
      <c r="K1283"/>
      <c r="L1283"/>
      <c r="M1283"/>
      <c r="N1283"/>
      <c r="O1283"/>
      <c r="U1283" s="8"/>
    </row>
    <row r="1284" spans="10:21" hidden="1" x14ac:dyDescent="0.25">
      <c r="J1284"/>
      <c r="K1284"/>
      <c r="L1284"/>
      <c r="M1284"/>
      <c r="N1284"/>
      <c r="O1284"/>
      <c r="U1284" s="8"/>
    </row>
    <row r="1285" spans="10:21" hidden="1" x14ac:dyDescent="0.25">
      <c r="J1285"/>
      <c r="K1285"/>
      <c r="L1285"/>
      <c r="M1285"/>
      <c r="N1285"/>
      <c r="O1285"/>
      <c r="U1285" s="8"/>
    </row>
    <row r="1286" spans="10:21" hidden="1" x14ac:dyDescent="0.25">
      <c r="J1286"/>
      <c r="K1286"/>
      <c r="L1286"/>
      <c r="M1286"/>
      <c r="N1286"/>
      <c r="O1286"/>
      <c r="U1286" s="8"/>
    </row>
    <row r="1287" spans="10:21" hidden="1" x14ac:dyDescent="0.25">
      <c r="J1287"/>
      <c r="K1287"/>
      <c r="L1287"/>
      <c r="M1287"/>
      <c r="N1287"/>
      <c r="O1287"/>
      <c r="U1287" s="8"/>
    </row>
    <row r="1288" spans="10:21" hidden="1" x14ac:dyDescent="0.25">
      <c r="J1288"/>
      <c r="K1288"/>
      <c r="L1288"/>
      <c r="M1288"/>
      <c r="N1288"/>
      <c r="O1288"/>
      <c r="U1288" s="8"/>
    </row>
    <row r="1289" spans="10:21" hidden="1" x14ac:dyDescent="0.25">
      <c r="J1289"/>
      <c r="K1289"/>
      <c r="L1289"/>
      <c r="M1289"/>
      <c r="N1289"/>
      <c r="O1289"/>
      <c r="U1289" s="8"/>
    </row>
    <row r="1290" spans="10:21" hidden="1" x14ac:dyDescent="0.25">
      <c r="J1290"/>
      <c r="K1290"/>
      <c r="L1290"/>
      <c r="M1290"/>
      <c r="N1290"/>
      <c r="O1290"/>
      <c r="U1290" s="8"/>
    </row>
    <row r="1291" spans="10:21" hidden="1" x14ac:dyDescent="0.25">
      <c r="J1291"/>
      <c r="K1291"/>
      <c r="L1291"/>
      <c r="M1291"/>
      <c r="N1291"/>
      <c r="O1291"/>
      <c r="U1291" s="8"/>
    </row>
    <row r="1292" spans="10:21" hidden="1" x14ac:dyDescent="0.25">
      <c r="J1292"/>
      <c r="K1292"/>
      <c r="L1292"/>
      <c r="M1292"/>
      <c r="N1292"/>
      <c r="O1292"/>
      <c r="U1292" s="8"/>
    </row>
    <row r="1293" spans="10:21" hidden="1" x14ac:dyDescent="0.25">
      <c r="J1293"/>
      <c r="K1293"/>
      <c r="L1293"/>
      <c r="M1293"/>
      <c r="N1293"/>
      <c r="O1293"/>
      <c r="U1293" s="8"/>
    </row>
    <row r="1294" spans="10:21" hidden="1" x14ac:dyDescent="0.25">
      <c r="J1294"/>
      <c r="K1294"/>
      <c r="L1294"/>
      <c r="M1294"/>
      <c r="N1294"/>
      <c r="O1294"/>
      <c r="U1294" s="8"/>
    </row>
    <row r="1295" spans="10:21" hidden="1" x14ac:dyDescent="0.25">
      <c r="J1295"/>
      <c r="K1295"/>
      <c r="L1295"/>
      <c r="M1295"/>
      <c r="N1295"/>
      <c r="O1295"/>
      <c r="U1295" s="8"/>
    </row>
    <row r="1296" spans="10:21" hidden="1" x14ac:dyDescent="0.25">
      <c r="J1296"/>
      <c r="K1296"/>
      <c r="L1296"/>
      <c r="M1296"/>
      <c r="N1296"/>
      <c r="O1296"/>
      <c r="U1296" s="8"/>
    </row>
    <row r="1297" spans="10:21" hidden="1" x14ac:dyDescent="0.25">
      <c r="J1297"/>
      <c r="K1297"/>
      <c r="L1297"/>
      <c r="M1297"/>
      <c r="N1297"/>
      <c r="O1297"/>
      <c r="U1297" s="8"/>
    </row>
    <row r="1298" spans="10:21" hidden="1" x14ac:dyDescent="0.25">
      <c r="J1298"/>
      <c r="K1298"/>
      <c r="L1298"/>
      <c r="M1298"/>
      <c r="N1298"/>
      <c r="O1298"/>
      <c r="U1298" s="8"/>
    </row>
    <row r="1299" spans="10:21" hidden="1" x14ac:dyDescent="0.25">
      <c r="J1299"/>
      <c r="K1299"/>
      <c r="L1299"/>
      <c r="M1299"/>
      <c r="N1299"/>
      <c r="O1299"/>
      <c r="U1299" s="8"/>
    </row>
    <row r="1300" spans="10:21" hidden="1" x14ac:dyDescent="0.25">
      <c r="J1300"/>
      <c r="K1300"/>
      <c r="L1300"/>
      <c r="M1300"/>
      <c r="N1300"/>
      <c r="O1300"/>
      <c r="U1300" s="8"/>
    </row>
    <row r="1301" spans="10:21" hidden="1" x14ac:dyDescent="0.25">
      <c r="J1301"/>
      <c r="K1301"/>
      <c r="L1301"/>
      <c r="M1301"/>
      <c r="N1301"/>
      <c r="O1301"/>
      <c r="U1301" s="8"/>
    </row>
    <row r="1302" spans="10:21" hidden="1" x14ac:dyDescent="0.25">
      <c r="J1302" s="3"/>
      <c r="K1302" s="3"/>
      <c r="L1302" s="3"/>
      <c r="M1302" s="3"/>
      <c r="N1302" s="3"/>
      <c r="O1302" s="3"/>
      <c r="U1302" s="8"/>
    </row>
    <row r="1303" spans="10:21" hidden="1" x14ac:dyDescent="0.25">
      <c r="J1303" s="3"/>
      <c r="K1303" s="3"/>
      <c r="L1303" s="3"/>
      <c r="M1303" s="3"/>
      <c r="N1303" s="3"/>
      <c r="O1303" s="3"/>
      <c r="U1303" s="8"/>
    </row>
    <row r="1304" spans="10:21" hidden="1" x14ac:dyDescent="0.25">
      <c r="J1304" s="25"/>
      <c r="K1304" s="25"/>
      <c r="L1304" s="25"/>
      <c r="M1304" s="25"/>
      <c r="N1304" s="25"/>
      <c r="O1304" s="25"/>
    </row>
    <row r="1305" spans="10:21" hidden="1" x14ac:dyDescent="0.25">
      <c r="J1305" s="25"/>
      <c r="K1305" s="25"/>
      <c r="L1305" s="25"/>
      <c r="M1305" s="25"/>
      <c r="N1305" s="25"/>
      <c r="O1305" s="25"/>
    </row>
    <row r="1306" spans="10:21" hidden="1" x14ac:dyDescent="0.25">
      <c r="J1306" s="122"/>
      <c r="K1306" s="122"/>
      <c r="L1306" s="122"/>
      <c r="M1306" s="122"/>
      <c r="N1306" s="122"/>
      <c r="O1306" s="122"/>
    </row>
    <row r="1307" spans="10:21" hidden="1" x14ac:dyDescent="0.25">
      <c r="J1307" s="122"/>
      <c r="K1307" s="122"/>
      <c r="L1307" s="122"/>
      <c r="M1307" s="122"/>
      <c r="N1307" s="122"/>
      <c r="O1307" s="122"/>
    </row>
    <row r="1308" spans="10:21" hidden="1" x14ac:dyDescent="0.25">
      <c r="J1308" s="122"/>
      <c r="K1308" s="122"/>
      <c r="L1308" s="122"/>
      <c r="M1308" s="25"/>
      <c r="N1308" s="25"/>
      <c r="O1308" s="25"/>
    </row>
    <row r="1309" spans="10:21" hidden="1" x14ac:dyDescent="0.25">
      <c r="J1309" s="25"/>
      <c r="K1309" s="25"/>
      <c r="L1309" s="25"/>
      <c r="M1309" s="25"/>
      <c r="N1309" s="25"/>
      <c r="O1309" s="25"/>
    </row>
    <row r="1310" spans="10:21" hidden="1" x14ac:dyDescent="0.25">
      <c r="J1310" s="25"/>
      <c r="K1310" s="25"/>
      <c r="L1310" s="25"/>
      <c r="M1310" s="25"/>
      <c r="N1310" s="25"/>
      <c r="O1310" s="25"/>
    </row>
    <row r="1311" spans="10:21" hidden="1" x14ac:dyDescent="0.25">
      <c r="J1311" s="25"/>
      <c r="K1311" s="25"/>
      <c r="L1311" s="25"/>
      <c r="M1311" s="25"/>
      <c r="N1311" s="25"/>
      <c r="O1311" s="25"/>
    </row>
    <row r="1312" spans="10:21" hidden="1" x14ac:dyDescent="0.25">
      <c r="J1312" s="25"/>
      <c r="K1312" s="25"/>
      <c r="L1312" s="25"/>
      <c r="M1312" s="25"/>
      <c r="N1312" s="25"/>
      <c r="O1312" s="25"/>
    </row>
    <row r="1313" spans="1:50" hidden="1" x14ac:dyDescent="0.25">
      <c r="J1313" s="25"/>
      <c r="K1313" s="25"/>
      <c r="L1313" s="25"/>
      <c r="M1313" s="25"/>
      <c r="N1313" s="25"/>
      <c r="O1313" s="25"/>
    </row>
    <row r="1314" spans="1:50" s="3" customFormat="1" hidden="1" x14ac:dyDescent="0.25">
      <c r="A1314" s="5"/>
      <c r="B1314" s="5"/>
      <c r="C1314" s="5"/>
      <c r="D1314" s="241"/>
      <c r="E1314" s="241"/>
      <c r="F1314" s="5"/>
      <c r="G1314" s="241"/>
      <c r="H1314" s="5"/>
      <c r="I1314" s="241"/>
      <c r="J1314" s="25"/>
      <c r="K1314" s="25"/>
      <c r="L1314" s="25"/>
      <c r="M1314" s="25"/>
      <c r="N1314" s="25"/>
      <c r="O1314" s="25"/>
      <c r="P1314" s="6"/>
      <c r="Q1314" s="6"/>
      <c r="R1314" s="6"/>
      <c r="S1314" s="6"/>
      <c r="T1314" s="25"/>
      <c r="U1314" s="25"/>
      <c r="V1314" s="84"/>
      <c r="W1314" s="84"/>
      <c r="X1314" s="84"/>
      <c r="Y1314" s="84"/>
      <c r="Z1314" s="84"/>
      <c r="AA1314" s="84"/>
      <c r="AB1314" s="84"/>
      <c r="AE1314" s="84"/>
      <c r="AF1314" s="84"/>
      <c r="AG1314" s="84"/>
      <c r="AH1314" s="84"/>
      <c r="AI1314" s="6"/>
    </row>
    <row r="1315" spans="1:50" s="3" customFormat="1" hidden="1" x14ac:dyDescent="0.25">
      <c r="A1315" s="5"/>
      <c r="B1315" s="5"/>
      <c r="C1315" s="5"/>
      <c r="D1315" s="241"/>
      <c r="E1315" s="241"/>
      <c r="F1315" s="5"/>
      <c r="G1315" s="241"/>
      <c r="H1315" s="5"/>
      <c r="I1315" s="241"/>
      <c r="J1315" s="25"/>
      <c r="K1315" s="25"/>
      <c r="L1315" s="25"/>
      <c r="M1315" s="25"/>
      <c r="N1315" s="25"/>
      <c r="O1315" s="25"/>
      <c r="P1315" s="6"/>
      <c r="Q1315" s="6"/>
      <c r="R1315" s="6"/>
      <c r="S1315" s="6"/>
      <c r="T1315" s="25"/>
      <c r="U1315" s="25"/>
      <c r="V1315" s="84"/>
      <c r="W1315" s="84"/>
      <c r="AA1315" s="84"/>
      <c r="AE1315" s="84"/>
      <c r="AG1315" s="84"/>
      <c r="AH1315" s="84"/>
      <c r="AI1315" s="6"/>
      <c r="AM1315" s="84"/>
      <c r="AN1315" s="84"/>
      <c r="AO1315" s="84"/>
      <c r="AP1315" s="84"/>
      <c r="AQ1315" s="84"/>
      <c r="AR1315" s="84"/>
      <c r="AS1315" s="84"/>
      <c r="AT1315" s="84"/>
      <c r="AW1315" s="84"/>
      <c r="AX1315" s="84"/>
    </row>
    <row r="1316" spans="1:50" s="3" customFormat="1" hidden="1" x14ac:dyDescent="0.25">
      <c r="A1316" s="5"/>
      <c r="B1316" s="5"/>
      <c r="C1316" s="5"/>
      <c r="D1316" s="241"/>
      <c r="E1316" s="241"/>
      <c r="F1316" s="5"/>
      <c r="G1316" s="241"/>
      <c r="H1316" s="5"/>
      <c r="I1316" s="241"/>
      <c r="J1316" s="25"/>
      <c r="K1316" s="25"/>
      <c r="L1316" s="25"/>
      <c r="M1316" s="25"/>
      <c r="N1316" s="25"/>
      <c r="O1316" s="25"/>
      <c r="P1316" s="6"/>
      <c r="Q1316" s="6"/>
      <c r="R1316" s="6"/>
      <c r="S1316" s="6"/>
      <c r="T1316" s="25"/>
      <c r="U1316" s="84"/>
      <c r="V1316" s="84"/>
      <c r="W1316" s="84"/>
      <c r="Y1316" s="84"/>
      <c r="AE1316" s="84"/>
      <c r="AG1316" s="84"/>
      <c r="AI1316" s="6"/>
      <c r="AM1316" s="84"/>
      <c r="AN1316" s="84"/>
      <c r="AO1316" s="84"/>
      <c r="AP1316" s="84"/>
      <c r="AQ1316" s="84"/>
      <c r="AR1316" s="84"/>
    </row>
    <row r="1317" spans="1:50" s="3" customFormat="1" hidden="1" x14ac:dyDescent="0.25">
      <c r="A1317" s="5"/>
      <c r="B1317" s="5"/>
      <c r="C1317" s="5"/>
      <c r="D1317" s="241"/>
      <c r="E1317" s="241"/>
      <c r="F1317" s="5"/>
      <c r="G1317" s="241"/>
      <c r="H1317" s="5"/>
      <c r="I1317" s="241"/>
      <c r="J1317" s="25"/>
      <c r="K1317" s="25"/>
      <c r="L1317" s="25"/>
      <c r="M1317" s="25"/>
      <c r="N1317" s="25"/>
      <c r="O1317" s="25"/>
      <c r="P1317" s="6"/>
      <c r="Q1317" s="6"/>
      <c r="R1317" s="6"/>
      <c r="S1317" s="6"/>
      <c r="T1317" s="25"/>
      <c r="U1317" s="25"/>
      <c r="V1317" s="84"/>
      <c r="W1317" s="84"/>
      <c r="Y1317" s="84"/>
      <c r="AE1317" s="84"/>
      <c r="AG1317" s="84"/>
      <c r="AI1317" s="6"/>
      <c r="AN1317" s="84"/>
      <c r="AO1317" s="84"/>
      <c r="AP1317" s="84"/>
      <c r="AQ1317" s="84"/>
      <c r="AR1317" s="84"/>
    </row>
    <row r="1318" spans="1:50" hidden="1" x14ac:dyDescent="0.25">
      <c r="J1318" s="25"/>
      <c r="K1318" s="25"/>
      <c r="L1318" s="25"/>
      <c r="M1318" s="25"/>
      <c r="N1318" s="25"/>
      <c r="O1318" s="25"/>
    </row>
    <row r="1319" spans="1:50" hidden="1" x14ac:dyDescent="0.25">
      <c r="J1319" s="25"/>
      <c r="K1319" s="25"/>
      <c r="L1319" s="25"/>
      <c r="M1319" s="25"/>
      <c r="N1319" s="25"/>
      <c r="O1319" s="25"/>
    </row>
    <row r="1320" spans="1:50" hidden="1" x14ac:dyDescent="0.25">
      <c r="J1320" s="25"/>
      <c r="K1320" s="25"/>
      <c r="L1320" s="25"/>
      <c r="M1320" s="25"/>
      <c r="N1320" s="25"/>
      <c r="O1320" s="25"/>
    </row>
    <row r="1321" spans="1:50" hidden="1" x14ac:dyDescent="0.25">
      <c r="J1321" s="25"/>
      <c r="K1321" s="25"/>
      <c r="L1321" s="25"/>
      <c r="M1321" s="25"/>
      <c r="N1321" s="25"/>
      <c r="O1321" s="25"/>
    </row>
    <row r="1322" spans="1:50" hidden="1" x14ac:dyDescent="0.25">
      <c r="J1322" s="25"/>
      <c r="K1322" s="25"/>
      <c r="L1322" s="25"/>
      <c r="M1322" s="25"/>
      <c r="N1322" s="25"/>
      <c r="O1322" s="25"/>
    </row>
    <row r="1323" spans="1:50" hidden="1" x14ac:dyDescent="0.25">
      <c r="J1323" s="25"/>
      <c r="K1323" s="25"/>
      <c r="L1323" s="25"/>
      <c r="M1323" s="25"/>
      <c r="N1323" s="25"/>
      <c r="O1323" s="25"/>
    </row>
    <row r="1324" spans="1:50" hidden="1" x14ac:dyDescent="0.25">
      <c r="J1324" s="25"/>
      <c r="K1324" s="25"/>
      <c r="L1324" s="25"/>
      <c r="M1324" s="25"/>
      <c r="N1324" s="25"/>
      <c r="O1324" s="25"/>
    </row>
    <row r="1325" spans="1:50" hidden="1" x14ac:dyDescent="0.25">
      <c r="J1325" s="25"/>
      <c r="K1325" s="25"/>
      <c r="L1325" s="25"/>
      <c r="M1325" s="25"/>
      <c r="N1325" s="25"/>
      <c r="O1325" s="25"/>
    </row>
    <row r="1326" spans="1:50" hidden="1" x14ac:dyDescent="0.25">
      <c r="J1326" s="25"/>
      <c r="K1326" s="25"/>
      <c r="L1326" s="25"/>
      <c r="M1326" s="25"/>
      <c r="N1326" s="25"/>
      <c r="O1326" s="25"/>
    </row>
    <row r="1327" spans="1:50" hidden="1" x14ac:dyDescent="0.25">
      <c r="J1327" s="25"/>
      <c r="K1327" s="25"/>
      <c r="L1327" s="25"/>
      <c r="M1327" s="25"/>
      <c r="N1327" s="25"/>
      <c r="O1327" s="25"/>
    </row>
    <row r="1328" spans="1:50" hidden="1" x14ac:dyDescent="0.25">
      <c r="J1328" s="25"/>
      <c r="K1328" s="25"/>
      <c r="L1328" s="25"/>
      <c r="M1328" s="25"/>
      <c r="N1328" s="25"/>
      <c r="O1328" s="25"/>
    </row>
    <row r="1329" spans="10:15" hidden="1" x14ac:dyDescent="0.25">
      <c r="J1329" s="25"/>
      <c r="K1329" s="25"/>
      <c r="L1329" s="25"/>
      <c r="M1329" s="25"/>
      <c r="N1329" s="25"/>
      <c r="O1329" s="25"/>
    </row>
    <row r="1330" spans="10:15" hidden="1" x14ac:dyDescent="0.25">
      <c r="J1330" s="25"/>
      <c r="K1330" s="25"/>
      <c r="L1330" s="25"/>
      <c r="M1330" s="25"/>
      <c r="N1330" s="25"/>
      <c r="O1330" s="25"/>
    </row>
    <row r="1331" spans="10:15" x14ac:dyDescent="0.25">
      <c r="J1331" s="258"/>
      <c r="K1331" s="258"/>
      <c r="L1331" s="258"/>
      <c r="M1331" s="258"/>
      <c r="N1331" s="258"/>
      <c r="O1331" s="258"/>
    </row>
    <row r="1332" spans="10:15" x14ac:dyDescent="0.25">
      <c r="J1332" s="258"/>
      <c r="K1332" s="258"/>
      <c r="L1332" s="258"/>
      <c r="M1332" s="258"/>
      <c r="N1332" s="258"/>
      <c r="O1332" s="258"/>
    </row>
    <row r="1333" spans="10:15" x14ac:dyDescent="0.25">
      <c r="J1333" s="258"/>
      <c r="K1333" s="258"/>
      <c r="L1333" s="258"/>
      <c r="M1333" s="258"/>
      <c r="N1333" s="258"/>
      <c r="O1333" s="258"/>
    </row>
    <row r="1334" spans="10:15" x14ac:dyDescent="0.25">
      <c r="J1334" s="258"/>
      <c r="K1334" s="258"/>
      <c r="L1334" s="258"/>
      <c r="M1334" s="258"/>
      <c r="N1334" s="258"/>
      <c r="O1334" s="258"/>
    </row>
    <row r="1335" spans="10:15" x14ac:dyDescent="0.25">
      <c r="J1335" s="258"/>
      <c r="K1335" s="258"/>
      <c r="L1335" s="258"/>
      <c r="M1335" s="258"/>
      <c r="N1335" s="258"/>
      <c r="O1335" s="258"/>
    </row>
    <row r="1336" spans="10:15" x14ac:dyDescent="0.25">
      <c r="J1336" s="258"/>
      <c r="K1336" s="258"/>
      <c r="L1336" s="258"/>
      <c r="M1336" s="258"/>
      <c r="N1336" s="258"/>
      <c r="O1336" s="258"/>
    </row>
    <row r="1337" spans="10:15" x14ac:dyDescent="0.25">
      <c r="J1337" s="258"/>
      <c r="K1337" s="258"/>
      <c r="L1337" s="258"/>
      <c r="M1337" s="258"/>
      <c r="N1337" s="258"/>
      <c r="O1337" s="258"/>
    </row>
    <row r="1338" spans="10:15" x14ac:dyDescent="0.25">
      <c r="J1338" s="258"/>
      <c r="K1338" s="258"/>
      <c r="L1338" s="258"/>
      <c r="M1338" s="258"/>
      <c r="N1338" s="258"/>
      <c r="O1338" s="258"/>
    </row>
    <row r="1339" spans="10:15" x14ac:dyDescent="0.25">
      <c r="J1339" s="258"/>
      <c r="K1339" s="258"/>
      <c r="L1339" s="258"/>
      <c r="M1339" s="258"/>
      <c r="N1339" s="258"/>
      <c r="O1339" s="258"/>
    </row>
    <row r="1340" spans="10:15" x14ac:dyDescent="0.25">
      <c r="J1340" s="258"/>
      <c r="K1340" s="258"/>
      <c r="L1340" s="258"/>
      <c r="M1340" s="258"/>
      <c r="N1340" s="258"/>
      <c r="O1340" s="258"/>
    </row>
    <row r="1341" spans="10:15" x14ac:dyDescent="0.25">
      <c r="J1341" s="258"/>
      <c r="K1341" s="258"/>
      <c r="L1341" s="258"/>
      <c r="M1341" s="258"/>
      <c r="N1341" s="258"/>
      <c r="O1341" s="258"/>
    </row>
    <row r="1342" spans="10:15" x14ac:dyDescent="0.25">
      <c r="J1342" s="258"/>
      <c r="K1342" s="258"/>
      <c r="L1342" s="258"/>
      <c r="M1342" s="258"/>
      <c r="N1342" s="258"/>
      <c r="O1342" s="258"/>
    </row>
    <row r="1343" spans="10:15" x14ac:dyDescent="0.25">
      <c r="J1343" s="258"/>
      <c r="K1343" s="258"/>
      <c r="L1343" s="258"/>
      <c r="M1343" s="258"/>
      <c r="N1343" s="258"/>
      <c r="O1343" s="258"/>
    </row>
    <row r="1344" spans="10:15" x14ac:dyDescent="0.25">
      <c r="J1344" s="258"/>
      <c r="K1344" s="258"/>
      <c r="L1344" s="258"/>
      <c r="M1344" s="258"/>
      <c r="N1344" s="258"/>
      <c r="O1344" s="258"/>
    </row>
    <row r="1345" spans="10:15" x14ac:dyDescent="0.25">
      <c r="J1345" s="258"/>
      <c r="K1345" s="258"/>
      <c r="L1345" s="258"/>
      <c r="M1345" s="258"/>
      <c r="N1345" s="258"/>
      <c r="O1345" s="258"/>
    </row>
    <row r="1346" spans="10:15" x14ac:dyDescent="0.25">
      <c r="J1346" s="258"/>
      <c r="K1346" s="258"/>
      <c r="L1346" s="258"/>
      <c r="M1346" s="258"/>
      <c r="N1346" s="258"/>
      <c r="O1346" s="258"/>
    </row>
    <row r="1347" spans="10:15" x14ac:dyDescent="0.25">
      <c r="J1347" s="258"/>
      <c r="K1347" s="258"/>
      <c r="L1347" s="258"/>
      <c r="M1347" s="258"/>
      <c r="N1347" s="258"/>
      <c r="O1347" s="258"/>
    </row>
    <row r="1348" spans="10:15" x14ac:dyDescent="0.25">
      <c r="J1348" s="258"/>
      <c r="K1348" s="258"/>
      <c r="L1348" s="258"/>
      <c r="M1348" s="258"/>
      <c r="N1348" s="258"/>
      <c r="O1348" s="258"/>
    </row>
    <row r="1349" spans="10:15" x14ac:dyDescent="0.25">
      <c r="J1349" s="258"/>
      <c r="K1349" s="258"/>
      <c r="L1349" s="258"/>
      <c r="M1349" s="258"/>
      <c r="N1349" s="258"/>
      <c r="O1349" s="258"/>
    </row>
    <row r="1350" spans="10:15" x14ac:dyDescent="0.25">
      <c r="J1350" s="258"/>
      <c r="K1350" s="258"/>
      <c r="L1350" s="258"/>
      <c r="M1350" s="258"/>
      <c r="N1350" s="258"/>
      <c r="O1350" s="258"/>
    </row>
    <row r="1351" spans="10:15" x14ac:dyDescent="0.25">
      <c r="J1351" s="258"/>
      <c r="K1351" s="258"/>
      <c r="L1351" s="258"/>
      <c r="M1351" s="258"/>
      <c r="N1351" s="258"/>
      <c r="O1351" s="258"/>
    </row>
    <row r="1352" spans="10:15" x14ac:dyDescent="0.25">
      <c r="J1352" s="258"/>
      <c r="K1352" s="258"/>
      <c r="L1352" s="258"/>
      <c r="M1352" s="258"/>
      <c r="N1352" s="258"/>
      <c r="O1352" s="258"/>
    </row>
    <row r="1353" spans="10:15" x14ac:dyDescent="0.25">
      <c r="J1353" s="258"/>
      <c r="K1353" s="258"/>
      <c r="L1353" s="258"/>
      <c r="M1353" s="258"/>
      <c r="N1353" s="258"/>
      <c r="O1353" s="258"/>
    </row>
    <row r="1354" spans="10:15" x14ac:dyDescent="0.25">
      <c r="J1354" s="258"/>
      <c r="K1354" s="258"/>
      <c r="L1354" s="258"/>
      <c r="M1354" s="258"/>
      <c r="N1354" s="258"/>
      <c r="O1354" s="258"/>
    </row>
    <row r="1355" spans="10:15" x14ac:dyDescent="0.25">
      <c r="J1355" s="258"/>
      <c r="K1355" s="258"/>
      <c r="L1355" s="258"/>
      <c r="M1355" s="258"/>
      <c r="N1355" s="258"/>
      <c r="O1355" s="258"/>
    </row>
    <row r="1356" spans="10:15" x14ac:dyDescent="0.25">
      <c r="J1356" s="258"/>
      <c r="K1356" s="258"/>
      <c r="L1356" s="258"/>
      <c r="M1356" s="258"/>
      <c r="N1356" s="258"/>
      <c r="O1356" s="258"/>
    </row>
    <row r="1357" spans="10:15" x14ac:dyDescent="0.25">
      <c r="J1357" s="258"/>
      <c r="K1357" s="258"/>
      <c r="L1357" s="258"/>
      <c r="M1357" s="258"/>
      <c r="N1357" s="258"/>
      <c r="O1357" s="258"/>
    </row>
    <row r="1358" spans="10:15" x14ac:dyDescent="0.25">
      <c r="J1358" s="258"/>
      <c r="K1358" s="258"/>
      <c r="L1358" s="258"/>
      <c r="M1358" s="258"/>
      <c r="N1358" s="258"/>
      <c r="O1358" s="258"/>
    </row>
    <row r="1359" spans="10:15" x14ac:dyDescent="0.25">
      <c r="J1359" s="258"/>
      <c r="K1359" s="258"/>
      <c r="L1359" s="258"/>
      <c r="M1359" s="258"/>
      <c r="N1359" s="258"/>
      <c r="O1359" s="258"/>
    </row>
    <row r="1360" spans="10:15" x14ac:dyDescent="0.25">
      <c r="J1360" s="258"/>
      <c r="K1360" s="258"/>
      <c r="L1360" s="258"/>
      <c r="M1360" s="258"/>
      <c r="N1360" s="258"/>
      <c r="O1360" s="258"/>
    </row>
    <row r="1361" spans="10:15" x14ac:dyDescent="0.25">
      <c r="J1361" s="258"/>
      <c r="K1361" s="258"/>
      <c r="L1361" s="258"/>
      <c r="M1361" s="258"/>
      <c r="N1361" s="258"/>
      <c r="O1361" s="258"/>
    </row>
    <row r="1362" spans="10:15" x14ac:dyDescent="0.25">
      <c r="J1362" s="258"/>
      <c r="K1362" s="258"/>
      <c r="L1362" s="258"/>
      <c r="M1362" s="258"/>
      <c r="N1362" s="258"/>
      <c r="O1362" s="258"/>
    </row>
    <row r="1363" spans="10:15" x14ac:dyDescent="0.25">
      <c r="J1363" s="258"/>
      <c r="K1363" s="258"/>
      <c r="L1363" s="258"/>
      <c r="M1363" s="258"/>
      <c r="N1363" s="258"/>
      <c r="O1363" s="258"/>
    </row>
    <row r="1364" spans="10:15" x14ac:dyDescent="0.25">
      <c r="J1364" s="258"/>
      <c r="K1364" s="258"/>
      <c r="L1364" s="258"/>
      <c r="M1364" s="258"/>
      <c r="N1364" s="258"/>
      <c r="O1364" s="258"/>
    </row>
    <row r="1365" spans="10:15" x14ac:dyDescent="0.25">
      <c r="J1365" s="258"/>
      <c r="K1365" s="258"/>
      <c r="L1365" s="258"/>
      <c r="M1365" s="258"/>
      <c r="N1365" s="258"/>
      <c r="O1365" s="258"/>
    </row>
    <row r="1366" spans="10:15" x14ac:dyDescent="0.25">
      <c r="J1366" s="258"/>
      <c r="K1366" s="258"/>
      <c r="L1366" s="258"/>
      <c r="M1366" s="258"/>
      <c r="N1366" s="258"/>
      <c r="O1366" s="258"/>
    </row>
    <row r="1367" spans="10:15" x14ac:dyDescent="0.25">
      <c r="J1367" s="258"/>
      <c r="K1367" s="258"/>
      <c r="L1367" s="258"/>
      <c r="M1367" s="258"/>
      <c r="N1367" s="258"/>
      <c r="O1367" s="258"/>
    </row>
    <row r="1368" spans="10:15" x14ac:dyDescent="0.25">
      <c r="J1368" s="258"/>
      <c r="K1368" s="258"/>
      <c r="L1368" s="258"/>
      <c r="M1368" s="258"/>
      <c r="N1368" s="258"/>
      <c r="O1368" s="258"/>
    </row>
    <row r="1369" spans="10:15" x14ac:dyDescent="0.25">
      <c r="J1369" s="258"/>
      <c r="K1369" s="258"/>
      <c r="L1369" s="258"/>
      <c r="M1369" s="258"/>
      <c r="N1369" s="258"/>
      <c r="O1369" s="258"/>
    </row>
    <row r="1370" spans="10:15" x14ac:dyDescent="0.25">
      <c r="J1370" s="258"/>
      <c r="K1370" s="258"/>
      <c r="L1370" s="258"/>
      <c r="M1370" s="258"/>
      <c r="N1370" s="258"/>
      <c r="O1370" s="258"/>
    </row>
    <row r="1371" spans="10:15" x14ac:dyDescent="0.25">
      <c r="J1371" s="258"/>
      <c r="K1371" s="258"/>
      <c r="L1371" s="258"/>
      <c r="M1371" s="258"/>
      <c r="N1371" s="258"/>
      <c r="O1371" s="258"/>
    </row>
    <row r="1372" spans="10:15" x14ac:dyDescent="0.25">
      <c r="J1372" s="258"/>
      <c r="K1372" s="258"/>
      <c r="L1372" s="258"/>
      <c r="M1372" s="258"/>
      <c r="N1372" s="258"/>
      <c r="O1372" s="258"/>
    </row>
    <row r="1373" spans="10:15" x14ac:dyDescent="0.25">
      <c r="J1373" s="258"/>
      <c r="K1373" s="258"/>
      <c r="L1373" s="258"/>
      <c r="M1373" s="258"/>
      <c r="N1373" s="258"/>
      <c r="O1373" s="258"/>
    </row>
    <row r="1374" spans="10:15" x14ac:dyDescent="0.25">
      <c r="J1374" s="258"/>
      <c r="K1374" s="258"/>
      <c r="L1374" s="258"/>
      <c r="M1374" s="258"/>
      <c r="N1374" s="258"/>
      <c r="O1374" s="258"/>
    </row>
    <row r="1375" spans="10:15" x14ac:dyDescent="0.25">
      <c r="J1375" s="258"/>
      <c r="K1375" s="258"/>
      <c r="L1375" s="258"/>
      <c r="M1375" s="258"/>
      <c r="N1375" s="258"/>
      <c r="O1375" s="258"/>
    </row>
    <row r="1376" spans="10:15" x14ac:dyDescent="0.25">
      <c r="J1376" s="258"/>
      <c r="K1376" s="258"/>
      <c r="L1376" s="258"/>
      <c r="M1376" s="258"/>
      <c r="N1376" s="258"/>
      <c r="O1376" s="258"/>
    </row>
    <row r="1377" spans="10:15" x14ac:dyDescent="0.25">
      <c r="J1377" s="258"/>
      <c r="K1377" s="258"/>
      <c r="L1377" s="258"/>
      <c r="M1377" s="258"/>
      <c r="N1377" s="258"/>
      <c r="O1377" s="258"/>
    </row>
    <row r="1378" spans="10:15" x14ac:dyDescent="0.25">
      <c r="J1378" s="258"/>
      <c r="K1378" s="258"/>
      <c r="L1378" s="258"/>
      <c r="M1378" s="258"/>
      <c r="N1378" s="258"/>
      <c r="O1378" s="258"/>
    </row>
    <row r="1379" spans="10:15" x14ac:dyDescent="0.25">
      <c r="J1379" s="258"/>
      <c r="K1379" s="258"/>
      <c r="L1379" s="258"/>
      <c r="M1379" s="258"/>
      <c r="N1379" s="258"/>
      <c r="O1379" s="258"/>
    </row>
    <row r="1380" spans="10:15" x14ac:dyDescent="0.25">
      <c r="J1380" s="258"/>
      <c r="K1380" s="258"/>
      <c r="L1380" s="258"/>
      <c r="M1380" s="258"/>
      <c r="N1380" s="258"/>
      <c r="O1380" s="258"/>
    </row>
    <row r="1381" spans="10:15" x14ac:dyDescent="0.25">
      <c r="J1381" s="258"/>
      <c r="K1381" s="258"/>
      <c r="L1381" s="258"/>
      <c r="M1381" s="258"/>
      <c r="N1381" s="258"/>
      <c r="O1381" s="258"/>
    </row>
    <row r="1382" spans="10:15" x14ac:dyDescent="0.25">
      <c r="J1382" s="258"/>
      <c r="K1382" s="258"/>
      <c r="L1382" s="258"/>
      <c r="M1382" s="258"/>
      <c r="N1382" s="258"/>
      <c r="O1382" s="258"/>
    </row>
    <row r="1383" spans="10:15" x14ac:dyDescent="0.25">
      <c r="J1383" s="258"/>
      <c r="K1383" s="258"/>
      <c r="L1383" s="258"/>
      <c r="M1383" s="258"/>
      <c r="N1383" s="258"/>
      <c r="O1383" s="258"/>
    </row>
    <row r="1384" spans="10:15" x14ac:dyDescent="0.25">
      <c r="J1384" s="258"/>
      <c r="K1384" s="258"/>
      <c r="L1384" s="258"/>
      <c r="M1384" s="258"/>
      <c r="N1384" s="258"/>
      <c r="O1384" s="258"/>
    </row>
    <row r="1385" spans="10:15" x14ac:dyDescent="0.25">
      <c r="J1385" s="258"/>
      <c r="K1385" s="258"/>
      <c r="L1385" s="258"/>
      <c r="M1385" s="258"/>
      <c r="N1385" s="258"/>
      <c r="O1385" s="258"/>
    </row>
    <row r="1386" spans="10:15" x14ac:dyDescent="0.25">
      <c r="J1386" s="258"/>
      <c r="K1386" s="258"/>
      <c r="L1386" s="258"/>
      <c r="M1386" s="258"/>
      <c r="N1386" s="258"/>
      <c r="O1386" s="258"/>
    </row>
    <row r="1387" spans="10:15" x14ac:dyDescent="0.25">
      <c r="J1387" s="258"/>
      <c r="K1387" s="258"/>
      <c r="L1387" s="258"/>
      <c r="M1387" s="258"/>
      <c r="N1387" s="258"/>
      <c r="O1387" s="258"/>
    </row>
    <row r="1388" spans="10:15" x14ac:dyDescent="0.25">
      <c r="J1388" s="258"/>
      <c r="K1388" s="258"/>
      <c r="L1388" s="258"/>
      <c r="M1388" s="258"/>
      <c r="N1388" s="258"/>
      <c r="O1388" s="258"/>
    </row>
    <row r="1389" spans="10:15" x14ac:dyDescent="0.25">
      <c r="J1389" s="258"/>
      <c r="K1389" s="258"/>
      <c r="L1389" s="258"/>
      <c r="M1389" s="258"/>
      <c r="N1389" s="258"/>
      <c r="O1389" s="258"/>
    </row>
    <row r="1390" spans="10:15" x14ac:dyDescent="0.25">
      <c r="J1390" s="258"/>
      <c r="K1390" s="258"/>
      <c r="L1390" s="258"/>
      <c r="M1390" s="258"/>
      <c r="N1390" s="258"/>
      <c r="O1390" s="258"/>
    </row>
    <row r="1391" spans="10:15" x14ac:dyDescent="0.25">
      <c r="J1391" s="258"/>
      <c r="K1391" s="258"/>
      <c r="L1391" s="258"/>
      <c r="M1391" s="258"/>
      <c r="N1391" s="258"/>
      <c r="O1391" s="258"/>
    </row>
    <row r="1392" spans="10:15" x14ac:dyDescent="0.25">
      <c r="J1392" s="258"/>
      <c r="K1392" s="258"/>
      <c r="L1392" s="258"/>
      <c r="M1392" s="258"/>
      <c r="N1392" s="258"/>
      <c r="O1392" s="258"/>
    </row>
    <row r="1393" spans="10:15" x14ac:dyDescent="0.25">
      <c r="J1393" s="258"/>
      <c r="K1393" s="258"/>
      <c r="L1393" s="258"/>
      <c r="M1393" s="258"/>
      <c r="N1393" s="258"/>
      <c r="O1393" s="258"/>
    </row>
    <row r="1394" spans="10:15" x14ac:dyDescent="0.25">
      <c r="J1394" s="258"/>
      <c r="K1394" s="258"/>
      <c r="L1394" s="258"/>
      <c r="M1394" s="258"/>
      <c r="N1394" s="258"/>
      <c r="O1394" s="258"/>
    </row>
    <row r="1395" spans="10:15" x14ac:dyDescent="0.25">
      <c r="J1395" s="258"/>
      <c r="K1395" s="258"/>
      <c r="L1395" s="258"/>
      <c r="M1395" s="258"/>
      <c r="N1395" s="258"/>
      <c r="O1395" s="258"/>
    </row>
    <row r="1396" spans="10:15" x14ac:dyDescent="0.25">
      <c r="J1396" s="258"/>
      <c r="K1396" s="258"/>
      <c r="L1396" s="258"/>
      <c r="M1396" s="258"/>
      <c r="N1396" s="258"/>
      <c r="O1396" s="258"/>
    </row>
    <row r="1397" spans="10:15" x14ac:dyDescent="0.25">
      <c r="J1397" s="258"/>
      <c r="K1397" s="258"/>
      <c r="L1397" s="258"/>
      <c r="M1397" s="258"/>
      <c r="N1397" s="258"/>
      <c r="O1397" s="258"/>
    </row>
    <row r="1398" spans="10:15" x14ac:dyDescent="0.25">
      <c r="J1398" s="258"/>
      <c r="K1398" s="258"/>
      <c r="L1398" s="258"/>
      <c r="M1398" s="258"/>
      <c r="N1398" s="258"/>
      <c r="O1398" s="258"/>
    </row>
    <row r="1399" spans="10:15" x14ac:dyDescent="0.25">
      <c r="J1399" s="258"/>
      <c r="K1399" s="258"/>
      <c r="L1399" s="258"/>
      <c r="M1399" s="258"/>
      <c r="N1399" s="258"/>
      <c r="O1399" s="258"/>
    </row>
    <row r="1400" spans="10:15" x14ac:dyDescent="0.25">
      <c r="J1400" s="258"/>
      <c r="K1400" s="258"/>
      <c r="L1400" s="258"/>
      <c r="M1400" s="258"/>
      <c r="N1400" s="258"/>
      <c r="O1400" s="258"/>
    </row>
    <row r="1401" spans="10:15" x14ac:dyDescent="0.25">
      <c r="J1401" s="258"/>
      <c r="K1401" s="258"/>
      <c r="L1401" s="258"/>
      <c r="M1401" s="258"/>
      <c r="N1401" s="258"/>
      <c r="O1401" s="258"/>
    </row>
    <row r="1402" spans="10:15" x14ac:dyDescent="0.25">
      <c r="J1402" s="258"/>
      <c r="K1402" s="258"/>
      <c r="L1402" s="258"/>
      <c r="M1402" s="258"/>
      <c r="N1402" s="258"/>
      <c r="O1402" s="258"/>
    </row>
    <row r="1403" spans="10:15" x14ac:dyDescent="0.25">
      <c r="J1403" s="258"/>
      <c r="K1403" s="258"/>
      <c r="L1403" s="258"/>
      <c r="M1403" s="258"/>
      <c r="N1403" s="258"/>
      <c r="O1403" s="258"/>
    </row>
    <row r="1404" spans="10:15" x14ac:dyDescent="0.25">
      <c r="J1404" s="258"/>
      <c r="K1404" s="258"/>
      <c r="L1404" s="258"/>
      <c r="M1404" s="258"/>
      <c r="N1404" s="258"/>
      <c r="O1404" s="258"/>
    </row>
    <row r="1405" spans="10:15" x14ac:dyDescent="0.25">
      <c r="J1405" s="258"/>
      <c r="K1405" s="258"/>
      <c r="L1405" s="258"/>
      <c r="M1405" s="258"/>
      <c r="N1405" s="258"/>
      <c r="O1405" s="258"/>
    </row>
    <row r="1406" spans="10:15" x14ac:dyDescent="0.25">
      <c r="J1406" s="258"/>
      <c r="K1406" s="258"/>
      <c r="L1406" s="258"/>
      <c r="M1406" s="258"/>
      <c r="N1406" s="258"/>
      <c r="O1406" s="258"/>
    </row>
    <row r="1407" spans="10:15" x14ac:dyDescent="0.25">
      <c r="J1407" s="258"/>
      <c r="K1407" s="258"/>
      <c r="L1407" s="258"/>
      <c r="M1407" s="258"/>
      <c r="N1407" s="258"/>
      <c r="O1407" s="258"/>
    </row>
    <row r="1408" spans="10:15" x14ac:dyDescent="0.25">
      <c r="J1408" s="258"/>
      <c r="K1408" s="258"/>
      <c r="L1408" s="258"/>
      <c r="M1408" s="258"/>
      <c r="N1408" s="258"/>
      <c r="O1408" s="258"/>
    </row>
    <row r="1409" spans="10:15" x14ac:dyDescent="0.25">
      <c r="J1409" s="258"/>
      <c r="K1409" s="258"/>
      <c r="L1409" s="258"/>
      <c r="M1409" s="258"/>
      <c r="N1409" s="258"/>
      <c r="O1409" s="258"/>
    </row>
    <row r="1410" spans="10:15" x14ac:dyDescent="0.25">
      <c r="J1410" s="258"/>
      <c r="K1410" s="258"/>
      <c r="L1410" s="258"/>
      <c r="M1410" s="258"/>
      <c r="N1410" s="258"/>
      <c r="O1410" s="258"/>
    </row>
    <row r="1411" spans="10:15" x14ac:dyDescent="0.25">
      <c r="J1411" s="258"/>
      <c r="K1411" s="258"/>
      <c r="L1411" s="258"/>
      <c r="M1411" s="258"/>
      <c r="N1411" s="258"/>
      <c r="O1411" s="258"/>
    </row>
    <row r="1412" spans="10:15" x14ac:dyDescent="0.25">
      <c r="J1412" s="258"/>
      <c r="K1412" s="258"/>
      <c r="L1412" s="258"/>
      <c r="M1412" s="258"/>
      <c r="N1412" s="258"/>
      <c r="O1412" s="258"/>
    </row>
    <row r="1413" spans="10:15" x14ac:dyDescent="0.25">
      <c r="J1413" s="258"/>
      <c r="K1413" s="258"/>
      <c r="L1413" s="258"/>
      <c r="M1413" s="258"/>
      <c r="N1413" s="258"/>
      <c r="O1413" s="258"/>
    </row>
    <row r="1414" spans="10:15" x14ac:dyDescent="0.25">
      <c r="J1414" s="258"/>
      <c r="K1414" s="258"/>
      <c r="L1414" s="258"/>
      <c r="M1414" s="258"/>
      <c r="N1414" s="258"/>
      <c r="O1414" s="258"/>
    </row>
    <row r="1415" spans="10:15" x14ac:dyDescent="0.25">
      <c r="J1415" s="258"/>
      <c r="K1415" s="258"/>
      <c r="L1415" s="258"/>
      <c r="M1415" s="258"/>
      <c r="N1415" s="258"/>
      <c r="O1415" s="258"/>
    </row>
    <row r="1416" spans="10:15" x14ac:dyDescent="0.25">
      <c r="J1416" s="258"/>
      <c r="K1416" s="258"/>
      <c r="L1416" s="258"/>
      <c r="M1416" s="258"/>
      <c r="N1416" s="258"/>
      <c r="O1416" s="258"/>
    </row>
    <row r="1417" spans="10:15" x14ac:dyDescent="0.25">
      <c r="J1417" s="258"/>
      <c r="K1417" s="258"/>
      <c r="L1417" s="258"/>
      <c r="M1417" s="258"/>
      <c r="N1417" s="258"/>
      <c r="O1417" s="258"/>
    </row>
    <row r="1418" spans="10:15" x14ac:dyDescent="0.25">
      <c r="J1418" s="258"/>
      <c r="K1418" s="258"/>
      <c r="L1418" s="258"/>
      <c r="M1418" s="258"/>
      <c r="N1418" s="258"/>
      <c r="O1418" s="258"/>
    </row>
    <row r="1419" spans="10:15" x14ac:dyDescent="0.25">
      <c r="J1419" s="258"/>
      <c r="K1419" s="258"/>
      <c r="L1419" s="258"/>
      <c r="M1419" s="258"/>
      <c r="N1419" s="258"/>
      <c r="O1419" s="258"/>
    </row>
    <row r="1420" spans="10:15" x14ac:dyDescent="0.25">
      <c r="J1420" s="258"/>
      <c r="K1420" s="258"/>
      <c r="L1420" s="258"/>
      <c r="M1420" s="258"/>
      <c r="N1420" s="258"/>
      <c r="O1420" s="258"/>
    </row>
    <row r="1421" spans="10:15" x14ac:dyDescent="0.25">
      <c r="J1421" s="258"/>
      <c r="K1421" s="258"/>
      <c r="L1421" s="258"/>
      <c r="M1421" s="258"/>
      <c r="N1421" s="258"/>
      <c r="O1421" s="258"/>
    </row>
    <row r="1422" spans="10:15" x14ac:dyDescent="0.25">
      <c r="J1422" s="258"/>
      <c r="K1422" s="258"/>
      <c r="L1422" s="258"/>
      <c r="M1422" s="258"/>
      <c r="N1422" s="258"/>
      <c r="O1422" s="258"/>
    </row>
    <row r="1423" spans="10:15" x14ac:dyDescent="0.25">
      <c r="J1423" s="258"/>
      <c r="K1423" s="258"/>
      <c r="L1423" s="258"/>
      <c r="M1423" s="258"/>
      <c r="N1423" s="258"/>
      <c r="O1423" s="258"/>
    </row>
    <row r="1424" spans="10:15" x14ac:dyDescent="0.25">
      <c r="J1424" s="258"/>
      <c r="K1424" s="258"/>
      <c r="L1424" s="258"/>
      <c r="M1424" s="258"/>
      <c r="N1424" s="258"/>
      <c r="O1424" s="258"/>
    </row>
    <row r="1425" spans="10:15" x14ac:dyDescent="0.25">
      <c r="J1425" s="258"/>
      <c r="K1425" s="258"/>
      <c r="L1425" s="258"/>
      <c r="M1425" s="258"/>
      <c r="N1425" s="258"/>
      <c r="O1425" s="258"/>
    </row>
    <row r="1426" spans="10:15" x14ac:dyDescent="0.25">
      <c r="J1426" s="258"/>
      <c r="K1426" s="258"/>
      <c r="L1426" s="258"/>
      <c r="M1426" s="258"/>
      <c r="N1426" s="258"/>
      <c r="O1426" s="258"/>
    </row>
    <row r="1427" spans="10:15" x14ac:dyDescent="0.25">
      <c r="J1427" s="258"/>
      <c r="K1427" s="258"/>
      <c r="L1427" s="258"/>
      <c r="M1427" s="258"/>
      <c r="N1427" s="258"/>
      <c r="O1427" s="258"/>
    </row>
    <row r="1428" spans="10:15" x14ac:dyDescent="0.25">
      <c r="J1428" s="258"/>
      <c r="K1428" s="258"/>
      <c r="L1428" s="258"/>
      <c r="M1428" s="258"/>
      <c r="N1428" s="258"/>
      <c r="O1428" s="258"/>
    </row>
    <row r="1429" spans="10:15" x14ac:dyDescent="0.25">
      <c r="J1429" s="258"/>
      <c r="K1429" s="258"/>
      <c r="L1429" s="258"/>
      <c r="M1429" s="258"/>
      <c r="N1429" s="258"/>
      <c r="O1429" s="258"/>
    </row>
    <row r="1430" spans="10:15" x14ac:dyDescent="0.25">
      <c r="J1430" s="258"/>
      <c r="K1430" s="258"/>
      <c r="L1430" s="258"/>
      <c r="M1430" s="258"/>
      <c r="N1430" s="258"/>
      <c r="O1430" s="258"/>
    </row>
    <row r="1431" spans="10:15" x14ac:dyDescent="0.25">
      <c r="J1431" s="258"/>
      <c r="K1431" s="258"/>
      <c r="L1431" s="258"/>
      <c r="M1431" s="258"/>
      <c r="N1431" s="258"/>
      <c r="O1431" s="258"/>
    </row>
    <row r="1432" spans="10:15" x14ac:dyDescent="0.25">
      <c r="J1432" s="258"/>
      <c r="K1432" s="258"/>
      <c r="L1432" s="258"/>
      <c r="M1432" s="258"/>
      <c r="N1432" s="258"/>
      <c r="O1432" s="258"/>
    </row>
    <row r="1433" spans="10:15" x14ac:dyDescent="0.25">
      <c r="J1433" s="258"/>
      <c r="K1433" s="258"/>
      <c r="L1433" s="258"/>
      <c r="M1433" s="258"/>
      <c r="N1433" s="258"/>
      <c r="O1433" s="258"/>
    </row>
    <row r="1434" spans="10:15" x14ac:dyDescent="0.25">
      <c r="J1434" s="258"/>
      <c r="K1434" s="258"/>
      <c r="L1434" s="258"/>
      <c r="M1434" s="258"/>
      <c r="N1434" s="258"/>
      <c r="O1434" s="258"/>
    </row>
    <row r="1435" spans="10:15" x14ac:dyDescent="0.25">
      <c r="J1435" s="258"/>
      <c r="K1435" s="258"/>
      <c r="L1435" s="258"/>
      <c r="M1435" s="258"/>
      <c r="N1435" s="258"/>
      <c r="O1435" s="258"/>
    </row>
    <row r="1436" spans="10:15" x14ac:dyDescent="0.25">
      <c r="J1436" s="258"/>
      <c r="K1436" s="258"/>
      <c r="L1436" s="258"/>
      <c r="M1436" s="258"/>
      <c r="N1436" s="258"/>
      <c r="O1436" s="258"/>
    </row>
    <row r="1437" spans="10:15" x14ac:dyDescent="0.25">
      <c r="J1437" s="258"/>
      <c r="K1437" s="258"/>
      <c r="L1437" s="258"/>
      <c r="M1437" s="258"/>
      <c r="N1437" s="258"/>
      <c r="O1437" s="258"/>
    </row>
    <row r="1438" spans="10:15" x14ac:dyDescent="0.25">
      <c r="J1438" s="258"/>
      <c r="K1438" s="258"/>
      <c r="L1438" s="258"/>
      <c r="M1438" s="258"/>
      <c r="N1438" s="258"/>
      <c r="O1438" s="258"/>
    </row>
    <row r="1439" spans="10:15" x14ac:dyDescent="0.25">
      <c r="J1439" s="258"/>
      <c r="K1439" s="258"/>
      <c r="L1439" s="258"/>
      <c r="M1439" s="258"/>
      <c r="N1439" s="258"/>
      <c r="O1439" s="258"/>
    </row>
    <row r="1440" spans="10:15" x14ac:dyDescent="0.25">
      <c r="J1440" s="258"/>
      <c r="K1440" s="258"/>
      <c r="L1440" s="258"/>
      <c r="M1440" s="258"/>
      <c r="N1440" s="258"/>
      <c r="O1440" s="258"/>
    </row>
    <row r="1441" spans="10:15" x14ac:dyDescent="0.25">
      <c r="J1441" s="258"/>
      <c r="K1441" s="258"/>
      <c r="L1441" s="258"/>
      <c r="M1441" s="258"/>
      <c r="N1441" s="258"/>
      <c r="O1441" s="258"/>
    </row>
    <row r="1442" spans="10:15" x14ac:dyDescent="0.25">
      <c r="J1442" s="258"/>
      <c r="K1442" s="258"/>
      <c r="L1442" s="258"/>
      <c r="M1442" s="258"/>
      <c r="N1442" s="258"/>
      <c r="O1442" s="258"/>
    </row>
    <row r="1443" spans="10:15" x14ac:dyDescent="0.25">
      <c r="J1443" s="258"/>
      <c r="K1443" s="258"/>
      <c r="L1443" s="258"/>
      <c r="M1443" s="258"/>
      <c r="N1443" s="258"/>
      <c r="O1443" s="258"/>
    </row>
    <row r="1444" spans="10:15" x14ac:dyDescent="0.25">
      <c r="J1444" s="258"/>
      <c r="K1444" s="258"/>
      <c r="L1444" s="258"/>
      <c r="M1444" s="258"/>
      <c r="N1444" s="258"/>
      <c r="O1444" s="258"/>
    </row>
    <row r="1445" spans="10:15" x14ac:dyDescent="0.25">
      <c r="J1445" s="258"/>
      <c r="K1445" s="258"/>
      <c r="L1445" s="258"/>
      <c r="M1445" s="258"/>
      <c r="N1445" s="258"/>
      <c r="O1445" s="258"/>
    </row>
    <row r="1446" spans="10:15" x14ac:dyDescent="0.25">
      <c r="J1446" s="258"/>
      <c r="K1446" s="258"/>
      <c r="L1446" s="258"/>
      <c r="M1446" s="258"/>
      <c r="N1446" s="258"/>
      <c r="O1446" s="258"/>
    </row>
    <row r="1447" spans="10:15" x14ac:dyDescent="0.25">
      <c r="J1447" s="258"/>
      <c r="K1447" s="258"/>
      <c r="L1447" s="258"/>
      <c r="M1447" s="258"/>
      <c r="N1447" s="258"/>
      <c r="O1447" s="258"/>
    </row>
    <row r="1448" spans="10:15" x14ac:dyDescent="0.25">
      <c r="J1448" s="258"/>
      <c r="K1448" s="258"/>
      <c r="L1448" s="258"/>
      <c r="M1448" s="258"/>
      <c r="N1448" s="258"/>
      <c r="O1448" s="258"/>
    </row>
    <row r="1449" spans="10:15" x14ac:dyDescent="0.25">
      <c r="J1449" s="258"/>
      <c r="K1449" s="258"/>
      <c r="L1449" s="258"/>
      <c r="M1449" s="258"/>
      <c r="N1449" s="258"/>
      <c r="O1449" s="258"/>
    </row>
    <row r="1450" spans="10:15" x14ac:dyDescent="0.25">
      <c r="J1450" s="258"/>
      <c r="K1450" s="258"/>
      <c r="L1450" s="258"/>
      <c r="M1450" s="258"/>
      <c r="N1450" s="258"/>
      <c r="O1450" s="258"/>
    </row>
    <row r="1451" spans="10:15" x14ac:dyDescent="0.25">
      <c r="J1451" s="258"/>
      <c r="K1451" s="258"/>
      <c r="L1451" s="258"/>
      <c r="M1451" s="258"/>
      <c r="N1451" s="258"/>
      <c r="O1451" s="258"/>
    </row>
    <row r="1452" spans="10:15" x14ac:dyDescent="0.25">
      <c r="J1452" s="258"/>
      <c r="K1452" s="258"/>
      <c r="L1452" s="258"/>
      <c r="M1452" s="258"/>
      <c r="N1452" s="258"/>
      <c r="O1452" s="258"/>
    </row>
    <row r="1453" spans="10:15" x14ac:dyDescent="0.25">
      <c r="J1453" s="258"/>
      <c r="K1453" s="258"/>
      <c r="L1453" s="258"/>
      <c r="M1453" s="258"/>
      <c r="N1453" s="258"/>
      <c r="O1453" s="258"/>
    </row>
    <row r="1454" spans="10:15" x14ac:dyDescent="0.25">
      <c r="J1454" s="258"/>
      <c r="K1454" s="258"/>
      <c r="L1454" s="258"/>
      <c r="M1454" s="258"/>
      <c r="N1454" s="258"/>
      <c r="O1454" s="258"/>
    </row>
    <row r="1455" spans="10:15" x14ac:dyDescent="0.25">
      <c r="J1455" s="258"/>
      <c r="K1455" s="258"/>
      <c r="L1455" s="258"/>
      <c r="M1455" s="258"/>
      <c r="N1455" s="258"/>
      <c r="O1455" s="258"/>
    </row>
    <row r="1456" spans="10:15" x14ac:dyDescent="0.25">
      <c r="J1456" s="258"/>
      <c r="K1456" s="258"/>
      <c r="L1456" s="258"/>
      <c r="M1456" s="258"/>
      <c r="N1456" s="258"/>
      <c r="O1456" s="258"/>
    </row>
    <row r="1457" spans="10:15" x14ac:dyDescent="0.25">
      <c r="J1457" s="258"/>
      <c r="K1457" s="258"/>
      <c r="L1457" s="258"/>
      <c r="M1457" s="258"/>
      <c r="N1457" s="258"/>
      <c r="O1457" s="258"/>
    </row>
    <row r="1458" spans="10:15" x14ac:dyDescent="0.25">
      <c r="J1458" s="258"/>
      <c r="K1458" s="258"/>
      <c r="L1458" s="258"/>
      <c r="M1458" s="258"/>
      <c r="N1458" s="258"/>
      <c r="O1458" s="258"/>
    </row>
    <row r="1459" spans="10:15" x14ac:dyDescent="0.25">
      <c r="J1459" s="258"/>
      <c r="K1459" s="258"/>
      <c r="L1459" s="258"/>
      <c r="M1459" s="258"/>
      <c r="N1459" s="258"/>
      <c r="O1459" s="258"/>
    </row>
    <row r="1460" spans="10:15" x14ac:dyDescent="0.25">
      <c r="J1460" s="258"/>
      <c r="K1460" s="258"/>
      <c r="L1460" s="258"/>
      <c r="M1460" s="258"/>
      <c r="N1460" s="258"/>
      <c r="O1460" s="258"/>
    </row>
    <row r="1461" spans="10:15" x14ac:dyDescent="0.25">
      <c r="J1461" s="258"/>
      <c r="K1461" s="258"/>
      <c r="L1461" s="258"/>
      <c r="M1461" s="258"/>
      <c r="N1461" s="258"/>
      <c r="O1461" s="258"/>
    </row>
    <row r="1462" spans="10:15" x14ac:dyDescent="0.25">
      <c r="J1462" s="258"/>
      <c r="K1462" s="258"/>
      <c r="L1462" s="258"/>
      <c r="M1462" s="258"/>
      <c r="N1462" s="258"/>
      <c r="O1462" s="258"/>
    </row>
    <row r="1463" spans="10:15" x14ac:dyDescent="0.25">
      <c r="J1463" s="258"/>
      <c r="K1463" s="258"/>
      <c r="L1463" s="258"/>
      <c r="M1463" s="258"/>
      <c r="N1463" s="258"/>
      <c r="O1463" s="258"/>
    </row>
    <row r="1464" spans="10:15" x14ac:dyDescent="0.25">
      <c r="J1464" s="258"/>
      <c r="K1464" s="258"/>
      <c r="L1464" s="258"/>
      <c r="M1464" s="258"/>
      <c r="N1464" s="258"/>
      <c r="O1464" s="258"/>
    </row>
    <row r="1465" spans="10:15" x14ac:dyDescent="0.25">
      <c r="J1465" s="258"/>
      <c r="K1465" s="258"/>
      <c r="L1465" s="258"/>
      <c r="M1465" s="258"/>
      <c r="N1465" s="258"/>
      <c r="O1465" s="258"/>
    </row>
    <row r="1466" spans="10:15" x14ac:dyDescent="0.25">
      <c r="J1466" s="258"/>
      <c r="K1466" s="258"/>
      <c r="L1466" s="258"/>
      <c r="M1466" s="258"/>
      <c r="N1466" s="258"/>
      <c r="O1466" s="258"/>
    </row>
    <row r="1467" spans="10:15" x14ac:dyDescent="0.25">
      <c r="J1467" s="258"/>
      <c r="K1467" s="258"/>
      <c r="L1467" s="258"/>
      <c r="M1467" s="258"/>
      <c r="N1467" s="258"/>
      <c r="O1467" s="258"/>
    </row>
    <row r="1468" spans="10:15" x14ac:dyDescent="0.25">
      <c r="J1468" s="258"/>
      <c r="K1468" s="258"/>
      <c r="L1468" s="258"/>
      <c r="M1468" s="258"/>
      <c r="N1468" s="258"/>
      <c r="O1468" s="258"/>
    </row>
    <row r="1469" spans="10:15" x14ac:dyDescent="0.25">
      <c r="J1469" s="258"/>
      <c r="K1469" s="258"/>
      <c r="L1469" s="258"/>
      <c r="M1469" s="258"/>
      <c r="N1469" s="258"/>
      <c r="O1469" s="258"/>
    </row>
    <row r="1470" spans="10:15" x14ac:dyDescent="0.25">
      <c r="J1470" s="258"/>
      <c r="K1470" s="258"/>
      <c r="L1470" s="258"/>
      <c r="M1470" s="258"/>
      <c r="N1470" s="258"/>
      <c r="O1470" s="258"/>
    </row>
    <row r="1471" spans="10:15" x14ac:dyDescent="0.25">
      <c r="J1471" s="258"/>
      <c r="K1471" s="258"/>
      <c r="L1471" s="258"/>
      <c r="M1471" s="258"/>
      <c r="N1471" s="258"/>
      <c r="O1471" s="258"/>
    </row>
    <row r="1472" spans="10:15" x14ac:dyDescent="0.25">
      <c r="J1472" s="258"/>
      <c r="K1472" s="258"/>
      <c r="L1472" s="258"/>
      <c r="M1472" s="258"/>
      <c r="N1472" s="258"/>
      <c r="O1472" s="258"/>
    </row>
    <row r="1473" spans="10:15" x14ac:dyDescent="0.25">
      <c r="J1473" s="258"/>
      <c r="K1473" s="258"/>
      <c r="L1473" s="258"/>
      <c r="M1473" s="258"/>
      <c r="N1473" s="258"/>
      <c r="O1473" s="258"/>
    </row>
    <row r="1474" spans="10:15" x14ac:dyDescent="0.25">
      <c r="J1474" s="258"/>
      <c r="K1474" s="258"/>
      <c r="L1474" s="258"/>
      <c r="M1474" s="258"/>
      <c r="N1474" s="258"/>
      <c r="O1474" s="258"/>
    </row>
    <row r="1475" spans="10:15" x14ac:dyDescent="0.25">
      <c r="J1475" s="258"/>
      <c r="K1475" s="258"/>
      <c r="L1475" s="258"/>
      <c r="M1475" s="258"/>
      <c r="N1475" s="258"/>
      <c r="O1475" s="258"/>
    </row>
    <row r="1476" spans="10:15" x14ac:dyDescent="0.25">
      <c r="J1476" s="258"/>
      <c r="K1476" s="258"/>
      <c r="L1476" s="258"/>
      <c r="M1476" s="258"/>
      <c r="N1476" s="258"/>
      <c r="O1476" s="258"/>
    </row>
    <row r="1477" spans="10:15" x14ac:dyDescent="0.25">
      <c r="J1477" s="258"/>
      <c r="K1477" s="258"/>
      <c r="L1477" s="258"/>
      <c r="M1477" s="258"/>
      <c r="N1477" s="258"/>
      <c r="O1477" s="258"/>
    </row>
    <row r="1478" spans="10:15" x14ac:dyDescent="0.25">
      <c r="J1478" s="258"/>
      <c r="K1478" s="258"/>
      <c r="L1478" s="258"/>
      <c r="M1478" s="258"/>
      <c r="N1478" s="258"/>
      <c r="O1478" s="258"/>
    </row>
    <row r="1479" spans="10:15" x14ac:dyDescent="0.25">
      <c r="J1479" s="258"/>
      <c r="K1479" s="258"/>
      <c r="L1479" s="258"/>
      <c r="M1479" s="258"/>
      <c r="N1479" s="258"/>
      <c r="O1479" s="258"/>
    </row>
    <row r="1480" spans="10:15" x14ac:dyDescent="0.25">
      <c r="J1480" s="258"/>
      <c r="K1480" s="258"/>
      <c r="L1480" s="258"/>
      <c r="M1480" s="258"/>
      <c r="N1480" s="258"/>
      <c r="O1480" s="258"/>
    </row>
    <row r="1481" spans="10:15" x14ac:dyDescent="0.25">
      <c r="J1481" s="258"/>
      <c r="K1481" s="258"/>
      <c r="L1481" s="258"/>
      <c r="M1481" s="258"/>
      <c r="N1481" s="258"/>
      <c r="O1481" s="258"/>
    </row>
    <row r="1482" spans="10:15" x14ac:dyDescent="0.25">
      <c r="J1482" s="258"/>
      <c r="K1482" s="258"/>
      <c r="L1482" s="258"/>
      <c r="M1482" s="258"/>
      <c r="N1482" s="258"/>
      <c r="O1482" s="258"/>
    </row>
    <row r="1483" spans="10:15" x14ac:dyDescent="0.25">
      <c r="J1483" s="258"/>
      <c r="K1483" s="258"/>
      <c r="L1483" s="258"/>
      <c r="M1483" s="258"/>
      <c r="N1483" s="258"/>
      <c r="O1483" s="258"/>
    </row>
    <row r="1484" spans="10:15" x14ac:dyDescent="0.25">
      <c r="J1484" s="258"/>
      <c r="K1484" s="258"/>
      <c r="L1484" s="258"/>
      <c r="M1484" s="258"/>
      <c r="N1484" s="258"/>
      <c r="O1484" s="258"/>
    </row>
    <row r="1485" spans="10:15" x14ac:dyDescent="0.25">
      <c r="J1485" s="258"/>
      <c r="K1485" s="258"/>
      <c r="L1485" s="258"/>
      <c r="M1485" s="258"/>
      <c r="N1485" s="258"/>
      <c r="O1485" s="258"/>
    </row>
    <row r="1486" spans="10:15" x14ac:dyDescent="0.25">
      <c r="J1486" s="258"/>
      <c r="K1486" s="258"/>
      <c r="L1486" s="258"/>
      <c r="M1486" s="258"/>
      <c r="N1486" s="258"/>
      <c r="O1486" s="258"/>
    </row>
    <row r="1487" spans="10:15" x14ac:dyDescent="0.25">
      <c r="J1487" s="258"/>
      <c r="K1487" s="258"/>
      <c r="L1487" s="258"/>
      <c r="M1487" s="258"/>
      <c r="N1487" s="258"/>
      <c r="O1487" s="258"/>
    </row>
    <row r="1488" spans="10:15" x14ac:dyDescent="0.25">
      <c r="J1488" s="258"/>
      <c r="K1488" s="258"/>
      <c r="L1488" s="258"/>
      <c r="M1488" s="258"/>
      <c r="N1488" s="258"/>
      <c r="O1488" s="258"/>
    </row>
    <row r="1489" spans="10:15" x14ac:dyDescent="0.25">
      <c r="J1489" s="258"/>
      <c r="K1489" s="258"/>
      <c r="L1489" s="258"/>
      <c r="M1489" s="258"/>
      <c r="N1489" s="258"/>
      <c r="O1489" s="258"/>
    </row>
    <row r="1490" spans="10:15" x14ac:dyDescent="0.25">
      <c r="J1490" s="258"/>
      <c r="K1490" s="258"/>
      <c r="L1490" s="258"/>
      <c r="M1490" s="258"/>
      <c r="N1490" s="258"/>
      <c r="O1490" s="258"/>
    </row>
    <row r="1491" spans="10:15" x14ac:dyDescent="0.25">
      <c r="J1491" s="258"/>
      <c r="K1491" s="258"/>
      <c r="L1491" s="258"/>
      <c r="M1491" s="258"/>
      <c r="N1491" s="258"/>
      <c r="O1491" s="258"/>
    </row>
    <row r="1492" spans="10:15" x14ac:dyDescent="0.25">
      <c r="J1492" s="258"/>
      <c r="K1492" s="258"/>
      <c r="L1492" s="258"/>
      <c r="M1492" s="258"/>
      <c r="N1492" s="258"/>
      <c r="O1492" s="258"/>
    </row>
    <row r="1493" spans="10:15" x14ac:dyDescent="0.25">
      <c r="J1493" s="258"/>
      <c r="K1493" s="258"/>
      <c r="L1493" s="258"/>
      <c r="M1493" s="258"/>
      <c r="N1493" s="258"/>
      <c r="O1493" s="258"/>
    </row>
    <row r="1494" spans="10:15" x14ac:dyDescent="0.25">
      <c r="J1494" s="258"/>
      <c r="K1494" s="258"/>
      <c r="L1494" s="258"/>
      <c r="M1494" s="258"/>
      <c r="N1494" s="258"/>
      <c r="O1494" s="258"/>
    </row>
    <row r="1495" spans="10:15" x14ac:dyDescent="0.25">
      <c r="J1495" s="258"/>
      <c r="K1495" s="258"/>
      <c r="L1495" s="258"/>
      <c r="M1495" s="258"/>
      <c r="N1495" s="258"/>
      <c r="O1495" s="258"/>
    </row>
    <row r="1496" spans="10:15" x14ac:dyDescent="0.25">
      <c r="J1496" s="258"/>
      <c r="K1496" s="258"/>
      <c r="L1496" s="258"/>
      <c r="M1496" s="258"/>
      <c r="N1496" s="258"/>
      <c r="O1496" s="258"/>
    </row>
    <row r="1497" spans="10:15" x14ac:dyDescent="0.25">
      <c r="J1497" s="258"/>
      <c r="K1497" s="258"/>
      <c r="L1497" s="258"/>
      <c r="M1497" s="258"/>
      <c r="N1497" s="258"/>
      <c r="O1497" s="258"/>
    </row>
    <row r="1498" spans="10:15" x14ac:dyDescent="0.25">
      <c r="J1498" s="258"/>
      <c r="K1498" s="258"/>
      <c r="L1498" s="258"/>
      <c r="M1498" s="258"/>
      <c r="N1498" s="258"/>
      <c r="O1498" s="258"/>
    </row>
    <row r="1499" spans="10:15" x14ac:dyDescent="0.25">
      <c r="J1499" s="258"/>
      <c r="K1499" s="258"/>
      <c r="L1499" s="258"/>
      <c r="M1499" s="258"/>
      <c r="N1499" s="258"/>
      <c r="O1499" s="258"/>
    </row>
    <row r="1500" spans="10:15" x14ac:dyDescent="0.25">
      <c r="J1500" s="258"/>
      <c r="K1500" s="258"/>
      <c r="L1500" s="258"/>
      <c r="M1500" s="258"/>
      <c r="N1500" s="258"/>
      <c r="O1500" s="258"/>
    </row>
    <row r="1501" spans="10:15" x14ac:dyDescent="0.25">
      <c r="J1501" s="258"/>
      <c r="K1501" s="258"/>
      <c r="L1501" s="258"/>
      <c r="M1501" s="258"/>
      <c r="N1501" s="258"/>
      <c r="O1501" s="258"/>
    </row>
    <row r="1502" spans="10:15" x14ac:dyDescent="0.25">
      <c r="J1502" s="258"/>
      <c r="K1502" s="258"/>
      <c r="L1502" s="258"/>
      <c r="M1502" s="258"/>
      <c r="N1502" s="258"/>
      <c r="O1502" s="258"/>
    </row>
    <row r="1503" spans="10:15" x14ac:dyDescent="0.25">
      <c r="J1503" s="258"/>
      <c r="K1503" s="258"/>
      <c r="L1503" s="258"/>
      <c r="M1503" s="258"/>
      <c r="N1503" s="258"/>
      <c r="O1503" s="258"/>
    </row>
    <row r="1504" spans="10:15" x14ac:dyDescent="0.25">
      <c r="J1504" s="258"/>
      <c r="K1504" s="258"/>
      <c r="L1504" s="258"/>
      <c r="M1504" s="258"/>
      <c r="N1504" s="258"/>
      <c r="O1504" s="258"/>
    </row>
    <row r="1505" spans="10:15" x14ac:dyDescent="0.25">
      <c r="J1505" s="258"/>
      <c r="K1505" s="258"/>
      <c r="L1505" s="258"/>
      <c r="M1505" s="258"/>
      <c r="N1505" s="258"/>
      <c r="O1505" s="258"/>
    </row>
    <row r="1506" spans="10:15" x14ac:dyDescent="0.25">
      <c r="J1506" s="258"/>
      <c r="K1506" s="258"/>
      <c r="L1506" s="258"/>
      <c r="M1506" s="258"/>
      <c r="N1506" s="258"/>
      <c r="O1506" s="258"/>
    </row>
    <row r="1507" spans="10:15" x14ac:dyDescent="0.25">
      <c r="J1507" s="258"/>
      <c r="K1507" s="258"/>
      <c r="L1507" s="258"/>
      <c r="M1507" s="258"/>
      <c r="N1507" s="258"/>
      <c r="O1507" s="258"/>
    </row>
    <row r="1508" spans="10:15" x14ac:dyDescent="0.25">
      <c r="J1508" s="258"/>
      <c r="K1508" s="258"/>
      <c r="L1508" s="258"/>
      <c r="M1508" s="258"/>
      <c r="N1508" s="258"/>
      <c r="O1508" s="258"/>
    </row>
    <row r="1509" spans="10:15" x14ac:dyDescent="0.25">
      <c r="J1509" s="258"/>
      <c r="K1509" s="258"/>
      <c r="L1509" s="258"/>
      <c r="M1509" s="258"/>
      <c r="N1509" s="258"/>
      <c r="O1509" s="258"/>
    </row>
    <row r="1510" spans="10:15" x14ac:dyDescent="0.25">
      <c r="J1510" s="258"/>
      <c r="K1510" s="258"/>
      <c r="L1510" s="258"/>
      <c r="M1510" s="258"/>
      <c r="N1510" s="258"/>
      <c r="O1510" s="258"/>
    </row>
    <row r="1511" spans="10:15" x14ac:dyDescent="0.25">
      <c r="J1511" s="258"/>
      <c r="K1511" s="258"/>
      <c r="L1511" s="258"/>
      <c r="M1511" s="258"/>
      <c r="N1511" s="258"/>
      <c r="O1511" s="258"/>
    </row>
    <row r="1512" spans="10:15" x14ac:dyDescent="0.25">
      <c r="J1512" s="258"/>
      <c r="K1512" s="258"/>
      <c r="L1512" s="258"/>
      <c r="M1512" s="258"/>
      <c r="N1512" s="258"/>
      <c r="O1512" s="258"/>
    </row>
    <row r="1513" spans="10:15" x14ac:dyDescent="0.25">
      <c r="J1513" s="258"/>
      <c r="K1513" s="258"/>
      <c r="L1513" s="258"/>
      <c r="M1513" s="258"/>
      <c r="N1513" s="258"/>
      <c r="O1513" s="258"/>
    </row>
    <row r="1514" spans="10:15" x14ac:dyDescent="0.25">
      <c r="J1514" s="258"/>
      <c r="K1514" s="258"/>
      <c r="L1514" s="258"/>
      <c r="M1514" s="258"/>
      <c r="N1514" s="258"/>
      <c r="O1514" s="258"/>
    </row>
    <row r="1515" spans="10:15" x14ac:dyDescent="0.25">
      <c r="J1515" s="258"/>
      <c r="K1515" s="258"/>
      <c r="L1515" s="258"/>
      <c r="M1515" s="258"/>
      <c r="N1515" s="258"/>
      <c r="O1515" s="258"/>
    </row>
    <row r="1516" spans="10:15" x14ac:dyDescent="0.25">
      <c r="J1516" s="258"/>
      <c r="K1516" s="258"/>
      <c r="L1516" s="258"/>
      <c r="M1516" s="258"/>
      <c r="N1516" s="258"/>
      <c r="O1516" s="258"/>
    </row>
    <row r="1517" spans="10:15" x14ac:dyDescent="0.25">
      <c r="J1517" s="258"/>
      <c r="K1517" s="258"/>
      <c r="L1517" s="258"/>
      <c r="M1517" s="258"/>
      <c r="N1517" s="258"/>
      <c r="O1517" s="258"/>
    </row>
    <row r="1518" spans="10:15" x14ac:dyDescent="0.25">
      <c r="J1518" s="258"/>
      <c r="K1518" s="258"/>
      <c r="L1518" s="258"/>
      <c r="M1518" s="258"/>
      <c r="N1518" s="258"/>
      <c r="O1518" s="258"/>
    </row>
    <row r="1519" spans="10:15" x14ac:dyDescent="0.25">
      <c r="J1519" s="258"/>
      <c r="K1519" s="258"/>
      <c r="L1519" s="258"/>
      <c r="M1519" s="258"/>
      <c r="N1519" s="258"/>
      <c r="O1519" s="258"/>
    </row>
    <row r="1520" spans="10:15" x14ac:dyDescent="0.25">
      <c r="J1520" s="258"/>
      <c r="K1520" s="258"/>
      <c r="L1520" s="258"/>
      <c r="M1520" s="258"/>
      <c r="N1520" s="258"/>
      <c r="O1520" s="258"/>
    </row>
    <row r="1521" spans="10:15" x14ac:dyDescent="0.25">
      <c r="J1521" s="258"/>
      <c r="K1521" s="258"/>
      <c r="L1521" s="258"/>
      <c r="M1521" s="258"/>
      <c r="N1521" s="258"/>
      <c r="O1521" s="258"/>
    </row>
    <row r="1522" spans="10:15" x14ac:dyDescent="0.25">
      <c r="J1522" s="258"/>
      <c r="K1522" s="258"/>
      <c r="L1522" s="258"/>
      <c r="M1522" s="258"/>
      <c r="N1522" s="258"/>
      <c r="O1522" s="258"/>
    </row>
    <row r="1523" spans="10:15" x14ac:dyDescent="0.25">
      <c r="J1523" s="258"/>
      <c r="K1523" s="258"/>
      <c r="L1523" s="258"/>
      <c r="M1523" s="258"/>
      <c r="N1523" s="258"/>
      <c r="O1523" s="258"/>
    </row>
    <row r="1524" spans="10:15" x14ac:dyDescent="0.25">
      <c r="J1524" s="258"/>
      <c r="K1524" s="258"/>
      <c r="L1524" s="258"/>
      <c r="M1524" s="258"/>
      <c r="N1524" s="258"/>
      <c r="O1524" s="258"/>
    </row>
    <row r="1525" spans="10:15" x14ac:dyDescent="0.25">
      <c r="J1525" s="258"/>
      <c r="K1525" s="258"/>
      <c r="L1525" s="258"/>
      <c r="M1525" s="258"/>
      <c r="N1525" s="258"/>
      <c r="O1525" s="258"/>
    </row>
    <row r="1526" spans="10:15" x14ac:dyDescent="0.25">
      <c r="J1526" s="258"/>
      <c r="K1526" s="258"/>
      <c r="L1526" s="258"/>
      <c r="M1526" s="258"/>
      <c r="N1526" s="258"/>
      <c r="O1526" s="258"/>
    </row>
    <row r="1527" spans="10:15" x14ac:dyDescent="0.25">
      <c r="J1527" s="258"/>
      <c r="K1527" s="258"/>
      <c r="L1527" s="258"/>
      <c r="M1527" s="258"/>
      <c r="N1527" s="258"/>
      <c r="O1527" s="258"/>
    </row>
    <row r="1528" spans="10:15" x14ac:dyDescent="0.25">
      <c r="J1528" s="258"/>
      <c r="K1528" s="258"/>
      <c r="L1528" s="258"/>
      <c r="M1528" s="258"/>
      <c r="N1528" s="258"/>
      <c r="O1528" s="258"/>
    </row>
    <row r="1529" spans="10:15" x14ac:dyDescent="0.25">
      <c r="J1529" s="258"/>
      <c r="K1529" s="258"/>
      <c r="L1529" s="258"/>
      <c r="M1529" s="258"/>
      <c r="N1529" s="258"/>
      <c r="O1529" s="258"/>
    </row>
    <row r="1530" spans="10:15" x14ac:dyDescent="0.25">
      <c r="J1530" s="258"/>
      <c r="K1530" s="258"/>
      <c r="L1530" s="258"/>
      <c r="M1530" s="258"/>
      <c r="N1530" s="258"/>
      <c r="O1530" s="258"/>
    </row>
    <row r="1531" spans="10:15" x14ac:dyDescent="0.25">
      <c r="J1531" s="258"/>
      <c r="K1531" s="258"/>
      <c r="L1531" s="258"/>
      <c r="M1531" s="258"/>
      <c r="N1531" s="258"/>
      <c r="O1531" s="258"/>
    </row>
    <row r="1532" spans="10:15" x14ac:dyDescent="0.25">
      <c r="J1532" s="258"/>
      <c r="K1532" s="258"/>
      <c r="L1532" s="258"/>
      <c r="M1532" s="258"/>
      <c r="N1532" s="258"/>
      <c r="O1532" s="258"/>
    </row>
    <row r="1533" spans="10:15" x14ac:dyDescent="0.25">
      <c r="J1533" s="258"/>
      <c r="K1533" s="258"/>
      <c r="L1533" s="258"/>
      <c r="M1533" s="258"/>
      <c r="N1533" s="258"/>
      <c r="O1533" s="258"/>
    </row>
    <row r="1534" spans="10:15" x14ac:dyDescent="0.25">
      <c r="J1534" s="258"/>
      <c r="K1534" s="258"/>
      <c r="L1534" s="258"/>
      <c r="M1534" s="258"/>
      <c r="N1534" s="258"/>
      <c r="O1534" s="258"/>
    </row>
    <row r="1535" spans="10:15" x14ac:dyDescent="0.25">
      <c r="J1535" s="258"/>
      <c r="K1535" s="258"/>
      <c r="L1535" s="258"/>
      <c r="M1535" s="258"/>
      <c r="N1535" s="258"/>
      <c r="O1535" s="258"/>
    </row>
    <row r="1536" spans="10:15" x14ac:dyDescent="0.25">
      <c r="J1536" s="258"/>
      <c r="K1536" s="258"/>
      <c r="L1536" s="258"/>
      <c r="M1536" s="258"/>
      <c r="N1536" s="258"/>
      <c r="O1536" s="258"/>
    </row>
    <row r="1537" spans="10:15" x14ac:dyDescent="0.25">
      <c r="J1537" s="258"/>
      <c r="K1537" s="258"/>
      <c r="L1537" s="258"/>
      <c r="M1537" s="258"/>
      <c r="N1537" s="258"/>
      <c r="O1537" s="258"/>
    </row>
    <row r="1538" spans="10:15" x14ac:dyDescent="0.25">
      <c r="J1538" s="258"/>
      <c r="K1538" s="258"/>
      <c r="L1538" s="258"/>
      <c r="M1538" s="258"/>
      <c r="N1538" s="258"/>
      <c r="O1538" s="258"/>
    </row>
    <row r="1539" spans="10:15" x14ac:dyDescent="0.25">
      <c r="J1539" s="258"/>
      <c r="K1539" s="258"/>
      <c r="L1539" s="258"/>
      <c r="M1539" s="258"/>
      <c r="N1539" s="258"/>
      <c r="O1539" s="258"/>
    </row>
    <row r="1540" spans="10:15" x14ac:dyDescent="0.25">
      <c r="J1540" s="258"/>
      <c r="K1540" s="258"/>
      <c r="L1540" s="258"/>
      <c r="M1540" s="258"/>
      <c r="N1540" s="258"/>
      <c r="O1540" s="258"/>
    </row>
    <row r="1541" spans="10:15" x14ac:dyDescent="0.25">
      <c r="J1541" s="258"/>
      <c r="K1541" s="258"/>
      <c r="L1541" s="258"/>
      <c r="M1541" s="258"/>
      <c r="N1541" s="258"/>
      <c r="O1541" s="258"/>
    </row>
    <row r="1542" spans="10:15" x14ac:dyDescent="0.25">
      <c r="J1542" s="258"/>
      <c r="K1542" s="258"/>
      <c r="L1542" s="258"/>
      <c r="M1542" s="258"/>
      <c r="N1542" s="258"/>
      <c r="O1542" s="258"/>
    </row>
    <row r="1543" spans="10:15" x14ac:dyDescent="0.25">
      <c r="J1543" s="258"/>
      <c r="K1543" s="258"/>
      <c r="L1543" s="258"/>
      <c r="M1543" s="258"/>
      <c r="N1543" s="258"/>
      <c r="O1543" s="258"/>
    </row>
    <row r="1544" spans="10:15" x14ac:dyDescent="0.25">
      <c r="J1544" s="258"/>
      <c r="K1544" s="258"/>
      <c r="L1544" s="258"/>
      <c r="M1544" s="258"/>
      <c r="N1544" s="258"/>
      <c r="O1544" s="258"/>
    </row>
    <row r="1545" spans="10:15" x14ac:dyDescent="0.25">
      <c r="J1545" s="258"/>
      <c r="K1545" s="258"/>
      <c r="L1545" s="258"/>
      <c r="M1545" s="258"/>
      <c r="N1545" s="258"/>
      <c r="O1545" s="258"/>
    </row>
    <row r="1546" spans="10:15" x14ac:dyDescent="0.25">
      <c r="J1546" s="258"/>
      <c r="K1546" s="258"/>
      <c r="L1546" s="258"/>
      <c r="M1546" s="258"/>
      <c r="N1546" s="258"/>
      <c r="O1546" s="258"/>
    </row>
    <row r="1547" spans="10:15" x14ac:dyDescent="0.25">
      <c r="J1547" s="258"/>
      <c r="K1547" s="258"/>
      <c r="L1547" s="258"/>
      <c r="M1547" s="258"/>
      <c r="N1547" s="258"/>
      <c r="O1547" s="258"/>
    </row>
    <row r="1548" spans="10:15" x14ac:dyDescent="0.25">
      <c r="J1548" s="258"/>
      <c r="K1548" s="258"/>
      <c r="L1548" s="258"/>
      <c r="M1548" s="258"/>
      <c r="N1548" s="258"/>
      <c r="O1548" s="258"/>
    </row>
    <row r="1549" spans="10:15" x14ac:dyDescent="0.25">
      <c r="J1549" s="258"/>
      <c r="K1549" s="258"/>
      <c r="L1549" s="258"/>
      <c r="M1549" s="258"/>
      <c r="N1549" s="258"/>
      <c r="O1549" s="258"/>
    </row>
    <row r="1550" spans="10:15" x14ac:dyDescent="0.25">
      <c r="J1550" s="258"/>
      <c r="K1550" s="258"/>
      <c r="L1550" s="258"/>
      <c r="M1550" s="258"/>
      <c r="N1550" s="258"/>
      <c r="O1550" s="258"/>
    </row>
    <row r="1551" spans="10:15" x14ac:dyDescent="0.25">
      <c r="J1551" s="258"/>
      <c r="K1551" s="258"/>
      <c r="L1551" s="258"/>
      <c r="M1551" s="258"/>
      <c r="N1551" s="258"/>
      <c r="O1551" s="258"/>
    </row>
    <row r="1552" spans="10:15" x14ac:dyDescent="0.25">
      <c r="J1552" s="258"/>
      <c r="K1552" s="258"/>
      <c r="L1552" s="258"/>
      <c r="M1552" s="258"/>
      <c r="N1552" s="258"/>
      <c r="O1552" s="258"/>
    </row>
    <row r="1553" spans="10:15" x14ac:dyDescent="0.25">
      <c r="J1553" s="258"/>
      <c r="K1553" s="258"/>
      <c r="L1553" s="258"/>
      <c r="M1553" s="258"/>
      <c r="N1553" s="258"/>
      <c r="O1553" s="258"/>
    </row>
    <row r="1554" spans="10:15" x14ac:dyDescent="0.25">
      <c r="J1554" s="258"/>
      <c r="K1554" s="258"/>
      <c r="L1554" s="258"/>
      <c r="M1554" s="258"/>
      <c r="N1554" s="258"/>
      <c r="O1554" s="258"/>
    </row>
    <row r="1555" spans="10:15" x14ac:dyDescent="0.25">
      <c r="J1555" s="258"/>
      <c r="K1555" s="258"/>
      <c r="L1555" s="258"/>
      <c r="M1555" s="258"/>
      <c r="N1555" s="258"/>
      <c r="O1555" s="258"/>
    </row>
    <row r="1556" spans="10:15" x14ac:dyDescent="0.25">
      <c r="J1556" s="258"/>
      <c r="K1556" s="258"/>
      <c r="L1556" s="258"/>
      <c r="M1556" s="258"/>
      <c r="N1556" s="258"/>
      <c r="O1556" s="258"/>
    </row>
    <row r="1557" spans="10:15" x14ac:dyDescent="0.25">
      <c r="J1557" s="258"/>
      <c r="K1557" s="258"/>
      <c r="L1557" s="258"/>
      <c r="M1557" s="258"/>
      <c r="N1557" s="258"/>
      <c r="O1557" s="258"/>
    </row>
    <row r="1558" spans="10:15" x14ac:dyDescent="0.25">
      <c r="J1558" s="258"/>
      <c r="K1558" s="258"/>
      <c r="L1558" s="258"/>
      <c r="M1558" s="258"/>
      <c r="N1558" s="258"/>
      <c r="O1558" s="258"/>
    </row>
    <row r="1559" spans="10:15" x14ac:dyDescent="0.25">
      <c r="J1559" s="258"/>
      <c r="K1559" s="258"/>
      <c r="L1559" s="258"/>
      <c r="M1559" s="258"/>
      <c r="N1559" s="258"/>
      <c r="O1559" s="258"/>
    </row>
    <row r="1560" spans="10:15" x14ac:dyDescent="0.25">
      <c r="J1560" s="258"/>
      <c r="K1560" s="258"/>
      <c r="L1560" s="258"/>
      <c r="M1560" s="258"/>
      <c r="N1560" s="258"/>
      <c r="O1560" s="258"/>
    </row>
    <row r="1561" spans="10:15" x14ac:dyDescent="0.25">
      <c r="J1561" s="258"/>
      <c r="K1561" s="258"/>
      <c r="L1561" s="258"/>
      <c r="M1561" s="258"/>
      <c r="N1561" s="258"/>
      <c r="O1561" s="258"/>
    </row>
    <row r="1562" spans="10:15" x14ac:dyDescent="0.25">
      <c r="J1562" s="258"/>
      <c r="K1562" s="258"/>
      <c r="L1562" s="258"/>
      <c r="M1562" s="258"/>
      <c r="N1562" s="258"/>
      <c r="O1562" s="258"/>
    </row>
    <row r="1563" spans="10:15" x14ac:dyDescent="0.25">
      <c r="J1563" s="258"/>
      <c r="K1563" s="258"/>
      <c r="L1563" s="258"/>
      <c r="M1563" s="258"/>
      <c r="N1563" s="258"/>
      <c r="O1563" s="258"/>
    </row>
    <row r="1564" spans="10:15" x14ac:dyDescent="0.25">
      <c r="J1564" s="258"/>
      <c r="K1564" s="258"/>
      <c r="L1564" s="258"/>
      <c r="M1564" s="258"/>
      <c r="N1564" s="258"/>
      <c r="O1564" s="258"/>
    </row>
    <row r="1565" spans="10:15" x14ac:dyDescent="0.25">
      <c r="J1565" s="258"/>
      <c r="K1565" s="258"/>
      <c r="L1565" s="258"/>
      <c r="M1565" s="258"/>
      <c r="N1565" s="258"/>
      <c r="O1565" s="258"/>
    </row>
    <row r="1566" spans="10:15" x14ac:dyDescent="0.25">
      <c r="J1566" s="258"/>
      <c r="K1566" s="258"/>
      <c r="L1566" s="258"/>
      <c r="M1566" s="258"/>
      <c r="N1566" s="258"/>
      <c r="O1566" s="258"/>
    </row>
    <row r="1567" spans="10:15" x14ac:dyDescent="0.25">
      <c r="J1567" s="258"/>
      <c r="K1567" s="258"/>
      <c r="L1567" s="258"/>
      <c r="M1567" s="258"/>
      <c r="N1567" s="258"/>
      <c r="O1567" s="258"/>
    </row>
    <row r="1568" spans="10:15" x14ac:dyDescent="0.25">
      <c r="J1568" s="258"/>
      <c r="K1568" s="258"/>
      <c r="L1568" s="258"/>
      <c r="M1568" s="258"/>
      <c r="N1568" s="258"/>
      <c r="O1568" s="258"/>
    </row>
    <row r="1569" spans="10:15" x14ac:dyDescent="0.25">
      <c r="J1569" s="258"/>
      <c r="K1569" s="258"/>
      <c r="L1569" s="258"/>
      <c r="M1569" s="258"/>
      <c r="N1569" s="258"/>
      <c r="O1569" s="258"/>
    </row>
    <row r="1570" spans="10:15" x14ac:dyDescent="0.25">
      <c r="J1570" s="258"/>
      <c r="K1570" s="258"/>
      <c r="L1570" s="258"/>
      <c r="M1570" s="258"/>
      <c r="N1570" s="258"/>
      <c r="O1570" s="258"/>
    </row>
    <row r="1571" spans="10:15" x14ac:dyDescent="0.25">
      <c r="J1571" s="258"/>
      <c r="K1571" s="258"/>
      <c r="L1571" s="258"/>
      <c r="M1571" s="258"/>
      <c r="N1571" s="258"/>
      <c r="O1571" s="258"/>
    </row>
    <row r="1572" spans="10:15" x14ac:dyDescent="0.25">
      <c r="J1572" s="258"/>
      <c r="K1572" s="258"/>
      <c r="L1572" s="258"/>
      <c r="M1572" s="258"/>
      <c r="N1572" s="258"/>
      <c r="O1572" s="258"/>
    </row>
    <row r="1573" spans="10:15" x14ac:dyDescent="0.25">
      <c r="J1573" s="258"/>
      <c r="K1573" s="258"/>
      <c r="L1573" s="258"/>
      <c r="M1573" s="258"/>
      <c r="N1573" s="258"/>
      <c r="O1573" s="258"/>
    </row>
    <row r="1574" spans="10:15" x14ac:dyDescent="0.25">
      <c r="J1574" s="258"/>
      <c r="K1574" s="258"/>
      <c r="L1574" s="258"/>
      <c r="M1574" s="258"/>
      <c r="N1574" s="258"/>
      <c r="O1574" s="258"/>
    </row>
    <row r="1575" spans="10:15" x14ac:dyDescent="0.25">
      <c r="J1575" s="258"/>
      <c r="K1575" s="258"/>
      <c r="L1575" s="258"/>
      <c r="M1575" s="258"/>
      <c r="N1575" s="258"/>
      <c r="O1575" s="258"/>
    </row>
    <row r="1576" spans="10:15" x14ac:dyDescent="0.25">
      <c r="J1576" s="258"/>
      <c r="K1576" s="258"/>
      <c r="L1576" s="258"/>
      <c r="M1576" s="258"/>
      <c r="N1576" s="258"/>
      <c r="O1576" s="258"/>
    </row>
    <row r="1577" spans="10:15" x14ac:dyDescent="0.25">
      <c r="J1577" s="258"/>
      <c r="K1577" s="258"/>
      <c r="L1577" s="258"/>
      <c r="M1577" s="258"/>
      <c r="N1577" s="258"/>
      <c r="O1577" s="258"/>
    </row>
    <row r="1578" spans="10:15" x14ac:dyDescent="0.25">
      <c r="J1578" s="258"/>
      <c r="K1578" s="258"/>
      <c r="L1578" s="258"/>
      <c r="M1578" s="258"/>
      <c r="N1578" s="258"/>
      <c r="O1578" s="258"/>
    </row>
    <row r="1579" spans="10:15" x14ac:dyDescent="0.25">
      <c r="J1579" s="258"/>
      <c r="K1579" s="258"/>
      <c r="L1579" s="258"/>
      <c r="M1579" s="258"/>
      <c r="N1579" s="258"/>
      <c r="O1579" s="258"/>
    </row>
    <row r="1580" spans="10:15" x14ac:dyDescent="0.25">
      <c r="J1580" s="258"/>
      <c r="K1580" s="258"/>
      <c r="L1580" s="258"/>
      <c r="M1580" s="258"/>
      <c r="N1580" s="258"/>
      <c r="O1580" s="258"/>
    </row>
    <row r="1581" spans="10:15" x14ac:dyDescent="0.25">
      <c r="J1581" s="258"/>
      <c r="K1581" s="258"/>
      <c r="L1581" s="258"/>
      <c r="M1581" s="258"/>
      <c r="N1581" s="258"/>
      <c r="O1581" s="258"/>
    </row>
    <row r="1582" spans="10:15" x14ac:dyDescent="0.25">
      <c r="J1582" s="258"/>
      <c r="K1582" s="258"/>
      <c r="L1582" s="258"/>
      <c r="M1582" s="258"/>
      <c r="N1582" s="258"/>
      <c r="O1582" s="258"/>
    </row>
    <row r="1583" spans="10:15" x14ac:dyDescent="0.25">
      <c r="J1583" s="258"/>
      <c r="K1583" s="258"/>
      <c r="L1583" s="258"/>
      <c r="M1583" s="258"/>
      <c r="N1583" s="258"/>
      <c r="O1583" s="258"/>
    </row>
    <row r="1584" spans="10:15" x14ac:dyDescent="0.25">
      <c r="J1584" s="258"/>
      <c r="K1584" s="258"/>
      <c r="L1584" s="258"/>
      <c r="M1584" s="258"/>
      <c r="N1584" s="258"/>
      <c r="O1584" s="258"/>
    </row>
    <row r="1585" spans="10:15" x14ac:dyDescent="0.25">
      <c r="J1585" s="258"/>
      <c r="K1585" s="258"/>
      <c r="L1585" s="258"/>
      <c r="M1585" s="258"/>
      <c r="N1585" s="258"/>
      <c r="O1585" s="258"/>
    </row>
    <row r="1586" spans="10:15" x14ac:dyDescent="0.25">
      <c r="J1586" s="258"/>
      <c r="K1586" s="258"/>
      <c r="L1586" s="258"/>
      <c r="M1586" s="258"/>
      <c r="N1586" s="258"/>
      <c r="O1586" s="258"/>
    </row>
    <row r="1587" spans="10:15" x14ac:dyDescent="0.25">
      <c r="J1587" s="258"/>
      <c r="K1587" s="258"/>
      <c r="L1587" s="258"/>
      <c r="M1587" s="258"/>
      <c r="N1587" s="258"/>
      <c r="O1587" s="258"/>
    </row>
    <row r="1588" spans="10:15" x14ac:dyDescent="0.25">
      <c r="J1588" s="258"/>
      <c r="K1588" s="258"/>
      <c r="L1588" s="258"/>
      <c r="M1588" s="258"/>
      <c r="N1588" s="258"/>
      <c r="O1588" s="258"/>
    </row>
    <row r="1589" spans="10:15" x14ac:dyDescent="0.25">
      <c r="J1589" s="258"/>
      <c r="K1589" s="258"/>
      <c r="L1589" s="258"/>
      <c r="M1589" s="258"/>
      <c r="N1589" s="258"/>
      <c r="O1589" s="258"/>
    </row>
    <row r="1590" spans="10:15" x14ac:dyDescent="0.25">
      <c r="J1590" s="258"/>
      <c r="K1590" s="258"/>
      <c r="L1590" s="258"/>
      <c r="M1590" s="258"/>
      <c r="N1590" s="258"/>
      <c r="O1590" s="258"/>
    </row>
    <row r="1591" spans="10:15" x14ac:dyDescent="0.25">
      <c r="J1591" s="258"/>
      <c r="K1591" s="258"/>
      <c r="L1591" s="258"/>
      <c r="M1591" s="258"/>
      <c r="N1591" s="258"/>
      <c r="O1591" s="258"/>
    </row>
    <row r="1592" spans="10:15" x14ac:dyDescent="0.25">
      <c r="J1592" s="258"/>
      <c r="K1592" s="258"/>
      <c r="L1592" s="258"/>
      <c r="M1592" s="258"/>
      <c r="N1592" s="258"/>
      <c r="O1592" s="258"/>
    </row>
    <row r="1593" spans="10:15" x14ac:dyDescent="0.25">
      <c r="J1593" s="258"/>
      <c r="K1593" s="258"/>
      <c r="L1593" s="258"/>
      <c r="M1593" s="258"/>
      <c r="N1593" s="258"/>
      <c r="O1593" s="258"/>
    </row>
    <row r="1594" spans="10:15" x14ac:dyDescent="0.25">
      <c r="J1594" s="258"/>
      <c r="K1594" s="258"/>
      <c r="L1594" s="258"/>
      <c r="M1594" s="258"/>
      <c r="N1594" s="258"/>
      <c r="O1594" s="258"/>
    </row>
    <row r="1595" spans="10:15" x14ac:dyDescent="0.25">
      <c r="J1595" s="258"/>
      <c r="K1595" s="258"/>
      <c r="L1595" s="258"/>
      <c r="M1595" s="258"/>
      <c r="N1595" s="258"/>
      <c r="O1595" s="258"/>
    </row>
    <row r="1596" spans="10:15" x14ac:dyDescent="0.25">
      <c r="J1596" s="258"/>
      <c r="K1596" s="258"/>
      <c r="L1596" s="258"/>
      <c r="M1596" s="258"/>
      <c r="N1596" s="258"/>
      <c r="O1596" s="258"/>
    </row>
    <row r="1597" spans="10:15" x14ac:dyDescent="0.25">
      <c r="J1597" s="258"/>
      <c r="K1597" s="258"/>
      <c r="L1597" s="258"/>
      <c r="M1597" s="258"/>
      <c r="N1597" s="258"/>
      <c r="O1597" s="258"/>
    </row>
    <row r="1598" spans="10:15" x14ac:dyDescent="0.25">
      <c r="J1598" s="258"/>
      <c r="K1598" s="258"/>
      <c r="L1598" s="258"/>
      <c r="M1598" s="258"/>
      <c r="N1598" s="258"/>
      <c r="O1598" s="258"/>
    </row>
    <row r="1599" spans="10:15" x14ac:dyDescent="0.25">
      <c r="J1599" s="258"/>
      <c r="K1599" s="258"/>
      <c r="L1599" s="258"/>
      <c r="M1599" s="258"/>
      <c r="N1599" s="258"/>
      <c r="O1599" s="258"/>
    </row>
    <row r="1600" spans="10:15" x14ac:dyDescent="0.25">
      <c r="J1600" s="258"/>
      <c r="K1600" s="258"/>
      <c r="L1600" s="258"/>
      <c r="M1600" s="258"/>
      <c r="N1600" s="258"/>
      <c r="O1600" s="258"/>
    </row>
    <row r="1601" spans="10:15" x14ac:dyDescent="0.25">
      <c r="J1601" s="258"/>
      <c r="K1601" s="258"/>
      <c r="L1601" s="258"/>
      <c r="M1601" s="258"/>
      <c r="N1601" s="258"/>
      <c r="O1601" s="258"/>
    </row>
    <row r="1602" spans="10:15" x14ac:dyDescent="0.25">
      <c r="J1602" s="258"/>
      <c r="K1602" s="258"/>
      <c r="L1602" s="258"/>
      <c r="M1602" s="258"/>
      <c r="N1602" s="258"/>
      <c r="O1602" s="258"/>
    </row>
    <row r="1603" spans="10:15" x14ac:dyDescent="0.25">
      <c r="J1603" s="258"/>
      <c r="K1603" s="258"/>
      <c r="L1603" s="258"/>
      <c r="M1603" s="258"/>
      <c r="N1603" s="258"/>
      <c r="O1603" s="258"/>
    </row>
    <row r="1604" spans="10:15" x14ac:dyDescent="0.25">
      <c r="J1604" s="258"/>
      <c r="K1604" s="258"/>
      <c r="L1604" s="258"/>
      <c r="M1604" s="258"/>
      <c r="N1604" s="258"/>
      <c r="O1604" s="258"/>
    </row>
    <row r="1605" spans="10:15" x14ac:dyDescent="0.25">
      <c r="J1605" s="258"/>
      <c r="K1605" s="258"/>
      <c r="L1605" s="258"/>
      <c r="M1605" s="258"/>
      <c r="N1605" s="258"/>
      <c r="O1605" s="258"/>
    </row>
    <row r="1606" spans="10:15" x14ac:dyDescent="0.25">
      <c r="J1606" s="258"/>
      <c r="K1606" s="258"/>
      <c r="L1606" s="258"/>
      <c r="M1606" s="258"/>
      <c r="N1606" s="258"/>
      <c r="O1606" s="258"/>
    </row>
    <row r="1607" spans="10:15" x14ac:dyDescent="0.25">
      <c r="J1607" s="258"/>
      <c r="K1607" s="258"/>
      <c r="L1607" s="258"/>
      <c r="M1607" s="258"/>
      <c r="N1607" s="258"/>
      <c r="O1607" s="258"/>
    </row>
    <row r="1608" spans="10:15" x14ac:dyDescent="0.25">
      <c r="J1608" s="258"/>
      <c r="K1608" s="258"/>
      <c r="L1608" s="258"/>
      <c r="M1608" s="258"/>
      <c r="N1608" s="258"/>
      <c r="O1608" s="258"/>
    </row>
    <row r="1609" spans="10:15" x14ac:dyDescent="0.25">
      <c r="J1609" s="258"/>
      <c r="K1609" s="258"/>
      <c r="L1609" s="258"/>
      <c r="M1609" s="258"/>
      <c r="N1609" s="258"/>
      <c r="O1609" s="258"/>
    </row>
    <row r="1610" spans="10:15" x14ac:dyDescent="0.25">
      <c r="J1610" s="258"/>
      <c r="K1610" s="258"/>
      <c r="L1610" s="258"/>
      <c r="M1610" s="258"/>
      <c r="N1610" s="258"/>
      <c r="O1610" s="258"/>
    </row>
    <row r="1611" spans="10:15" x14ac:dyDescent="0.25">
      <c r="J1611" s="258"/>
      <c r="K1611" s="258"/>
      <c r="L1611" s="258"/>
      <c r="M1611" s="258"/>
      <c r="N1611" s="258"/>
      <c r="O1611" s="258"/>
    </row>
    <row r="1612" spans="10:15" x14ac:dyDescent="0.25">
      <c r="J1612" s="258"/>
      <c r="K1612" s="258"/>
      <c r="L1612" s="258"/>
      <c r="M1612" s="258"/>
      <c r="N1612" s="258"/>
      <c r="O1612" s="258"/>
    </row>
    <row r="1613" spans="10:15" x14ac:dyDescent="0.25">
      <c r="J1613" s="258"/>
      <c r="K1613" s="258"/>
      <c r="L1613" s="258"/>
      <c r="M1613" s="258"/>
      <c r="N1613" s="258"/>
      <c r="O1613" s="258"/>
    </row>
    <row r="1614" spans="10:15" x14ac:dyDescent="0.25">
      <c r="J1614" s="258"/>
      <c r="K1614" s="258"/>
      <c r="L1614" s="258"/>
      <c r="M1614" s="258"/>
      <c r="N1614" s="258"/>
      <c r="O1614" s="258"/>
    </row>
    <row r="1615" spans="10:15" x14ac:dyDescent="0.25">
      <c r="J1615" s="258"/>
      <c r="K1615" s="258"/>
      <c r="L1615" s="258"/>
      <c r="M1615" s="258"/>
      <c r="N1615" s="258"/>
      <c r="O1615" s="258"/>
    </row>
    <row r="1616" spans="10:15" x14ac:dyDescent="0.25">
      <c r="J1616" s="258"/>
      <c r="K1616" s="258"/>
      <c r="L1616" s="258"/>
      <c r="M1616" s="258"/>
      <c r="N1616" s="258"/>
      <c r="O1616" s="258"/>
    </row>
    <row r="1617" spans="10:15" x14ac:dyDescent="0.25">
      <c r="J1617" s="258"/>
      <c r="K1617" s="258"/>
      <c r="L1617" s="258"/>
      <c r="M1617" s="258"/>
      <c r="N1617" s="258"/>
      <c r="O1617" s="258"/>
    </row>
    <row r="1618" spans="10:15" x14ac:dyDescent="0.25">
      <c r="J1618" s="258"/>
      <c r="K1618" s="258"/>
      <c r="L1618" s="258"/>
      <c r="M1618" s="258"/>
      <c r="N1618" s="258"/>
      <c r="O1618" s="258"/>
    </row>
    <row r="1619" spans="10:15" x14ac:dyDescent="0.25">
      <c r="J1619" s="258"/>
      <c r="K1619" s="258"/>
      <c r="L1619" s="258"/>
      <c r="M1619" s="258"/>
      <c r="N1619" s="258"/>
      <c r="O1619" s="258"/>
    </row>
    <row r="1620" spans="10:15" x14ac:dyDescent="0.25">
      <c r="J1620" s="258"/>
      <c r="K1620" s="258"/>
      <c r="L1620" s="258"/>
      <c r="M1620" s="258"/>
      <c r="N1620" s="258"/>
      <c r="O1620" s="258"/>
    </row>
    <row r="1621" spans="10:15" x14ac:dyDescent="0.25">
      <c r="J1621" s="258"/>
      <c r="K1621" s="258"/>
      <c r="L1621" s="258"/>
      <c r="M1621" s="258"/>
      <c r="N1621" s="258"/>
      <c r="O1621" s="258"/>
    </row>
    <row r="1622" spans="10:15" x14ac:dyDescent="0.25">
      <c r="J1622" s="258"/>
      <c r="K1622" s="258"/>
      <c r="L1622" s="258"/>
      <c r="M1622" s="258"/>
      <c r="N1622" s="258"/>
      <c r="O1622" s="258"/>
    </row>
    <row r="1623" spans="10:15" x14ac:dyDescent="0.25">
      <c r="J1623" s="258"/>
      <c r="K1623" s="258"/>
      <c r="L1623" s="258"/>
      <c r="M1623" s="258"/>
      <c r="N1623" s="258"/>
      <c r="O1623" s="258"/>
    </row>
    <row r="1624" spans="10:15" x14ac:dyDescent="0.25">
      <c r="J1624" s="258"/>
      <c r="K1624" s="258"/>
      <c r="L1624" s="258"/>
      <c r="M1624" s="258"/>
      <c r="N1624" s="258"/>
      <c r="O1624" s="258"/>
    </row>
    <row r="1625" spans="10:15" x14ac:dyDescent="0.25">
      <c r="J1625" s="258"/>
      <c r="K1625" s="258"/>
      <c r="L1625" s="258"/>
      <c r="M1625" s="258"/>
      <c r="N1625" s="258"/>
      <c r="O1625" s="258"/>
    </row>
    <row r="1626" spans="10:15" x14ac:dyDescent="0.25">
      <c r="J1626" s="258"/>
      <c r="K1626" s="258"/>
      <c r="L1626" s="258"/>
      <c r="M1626" s="258"/>
      <c r="N1626" s="258"/>
      <c r="O1626" s="258"/>
    </row>
    <row r="1627" spans="10:15" x14ac:dyDescent="0.25">
      <c r="J1627" s="258"/>
      <c r="K1627" s="258"/>
      <c r="L1627" s="258"/>
      <c r="M1627" s="258"/>
      <c r="N1627" s="258"/>
      <c r="O1627" s="258"/>
    </row>
    <row r="1628" spans="10:15" x14ac:dyDescent="0.25">
      <c r="J1628" s="258"/>
      <c r="K1628" s="258"/>
      <c r="L1628" s="258"/>
      <c r="M1628" s="258"/>
      <c r="N1628" s="258"/>
      <c r="O1628" s="258"/>
    </row>
    <row r="1629" spans="10:15" x14ac:dyDescent="0.25">
      <c r="J1629" s="258"/>
      <c r="K1629" s="258"/>
      <c r="L1629" s="258"/>
      <c r="M1629" s="258"/>
      <c r="N1629" s="258"/>
      <c r="O1629" s="258"/>
    </row>
    <row r="1630" spans="10:15" x14ac:dyDescent="0.25">
      <c r="J1630" s="258"/>
      <c r="K1630" s="258"/>
      <c r="L1630" s="258"/>
      <c r="M1630" s="258"/>
      <c r="N1630" s="258"/>
      <c r="O1630" s="258"/>
    </row>
    <row r="1631" spans="10:15" x14ac:dyDescent="0.25">
      <c r="J1631" s="258"/>
      <c r="K1631" s="258"/>
      <c r="L1631" s="258"/>
      <c r="M1631" s="258"/>
      <c r="N1631" s="258"/>
      <c r="O1631" s="258"/>
    </row>
    <row r="1632" spans="10:15" x14ac:dyDescent="0.25">
      <c r="J1632" s="258"/>
      <c r="K1632" s="258"/>
      <c r="L1632" s="258"/>
      <c r="M1632" s="258"/>
      <c r="N1632" s="258"/>
      <c r="O1632" s="258"/>
    </row>
    <row r="1633" spans="10:15" x14ac:dyDescent="0.25">
      <c r="J1633" s="258"/>
      <c r="K1633" s="258"/>
      <c r="L1633" s="258"/>
      <c r="M1633" s="258"/>
      <c r="N1633" s="258"/>
      <c r="O1633" s="258"/>
    </row>
    <row r="1634" spans="10:15" x14ac:dyDescent="0.25">
      <c r="J1634" s="258"/>
      <c r="K1634" s="258"/>
      <c r="L1634" s="258"/>
      <c r="M1634" s="258"/>
      <c r="N1634" s="258"/>
      <c r="O1634" s="258"/>
    </row>
    <row r="1635" spans="10:15" x14ac:dyDescent="0.25">
      <c r="J1635" s="258"/>
      <c r="K1635" s="258"/>
      <c r="L1635" s="258"/>
      <c r="M1635" s="258"/>
      <c r="N1635" s="258"/>
      <c r="O1635" s="258"/>
    </row>
    <row r="1636" spans="10:15" x14ac:dyDescent="0.25">
      <c r="J1636" s="258"/>
      <c r="K1636" s="258"/>
      <c r="L1636" s="258"/>
      <c r="M1636" s="258"/>
      <c r="N1636" s="258"/>
      <c r="O1636" s="258"/>
    </row>
    <row r="1637" spans="10:15" x14ac:dyDescent="0.25">
      <c r="J1637" s="258"/>
      <c r="K1637" s="258"/>
      <c r="L1637" s="258"/>
      <c r="M1637" s="258"/>
      <c r="N1637" s="258"/>
      <c r="O1637" s="258"/>
    </row>
    <row r="1638" spans="10:15" x14ac:dyDescent="0.25">
      <c r="J1638" s="258"/>
      <c r="K1638" s="258"/>
      <c r="L1638" s="258"/>
      <c r="M1638" s="258"/>
      <c r="N1638" s="258"/>
      <c r="O1638" s="258"/>
    </row>
    <row r="1639" spans="10:15" x14ac:dyDescent="0.25">
      <c r="J1639" s="258"/>
      <c r="K1639" s="258"/>
      <c r="L1639" s="258"/>
      <c r="M1639" s="258"/>
      <c r="N1639" s="258"/>
      <c r="O1639" s="258"/>
    </row>
    <row r="1640" spans="10:15" x14ac:dyDescent="0.25">
      <c r="J1640" s="258"/>
      <c r="K1640" s="258"/>
      <c r="L1640" s="258"/>
      <c r="M1640" s="258"/>
      <c r="N1640" s="258"/>
      <c r="O1640" s="258"/>
    </row>
    <row r="1641" spans="10:15" x14ac:dyDescent="0.25">
      <c r="J1641" s="258"/>
      <c r="K1641" s="258"/>
      <c r="L1641" s="258"/>
      <c r="M1641" s="258"/>
      <c r="N1641" s="258"/>
      <c r="O1641" s="258"/>
    </row>
    <row r="1642" spans="10:15" x14ac:dyDescent="0.25">
      <c r="J1642" s="258"/>
      <c r="K1642" s="258"/>
      <c r="L1642" s="258"/>
      <c r="M1642" s="258"/>
      <c r="N1642" s="258"/>
      <c r="O1642" s="258"/>
    </row>
    <row r="1643" spans="10:15" x14ac:dyDescent="0.25">
      <c r="J1643" s="258"/>
      <c r="K1643" s="258"/>
      <c r="L1643" s="258"/>
      <c r="M1643" s="258"/>
      <c r="N1643" s="258"/>
      <c r="O1643" s="258"/>
    </row>
    <row r="1644" spans="10:15" x14ac:dyDescent="0.25">
      <c r="J1644" s="258"/>
      <c r="K1644" s="258"/>
      <c r="L1644" s="258"/>
      <c r="M1644" s="258"/>
      <c r="N1644" s="258"/>
      <c r="O1644" s="258"/>
    </row>
    <row r="1645" spans="10:15" x14ac:dyDescent="0.25">
      <c r="J1645" s="258"/>
      <c r="K1645" s="258"/>
      <c r="L1645" s="258"/>
      <c r="M1645" s="258"/>
      <c r="N1645" s="258"/>
      <c r="O1645" s="258"/>
    </row>
    <row r="1646" spans="10:15" x14ac:dyDescent="0.25">
      <c r="J1646" s="258"/>
      <c r="K1646" s="258"/>
      <c r="L1646" s="258"/>
      <c r="M1646" s="258"/>
      <c r="N1646" s="258"/>
      <c r="O1646" s="258"/>
    </row>
    <row r="1647" spans="10:15" x14ac:dyDescent="0.25">
      <c r="J1647" s="258"/>
      <c r="K1647" s="258"/>
      <c r="L1647" s="258"/>
      <c r="M1647" s="258"/>
      <c r="N1647" s="258"/>
      <c r="O1647" s="258"/>
    </row>
    <row r="1648" spans="10:15" x14ac:dyDescent="0.25">
      <c r="J1648" s="258"/>
      <c r="K1648" s="258"/>
      <c r="L1648" s="258"/>
      <c r="M1648" s="258"/>
      <c r="N1648" s="258"/>
      <c r="O1648" s="258"/>
    </row>
    <row r="1649" spans="10:15" x14ac:dyDescent="0.25">
      <c r="J1649" s="258"/>
      <c r="K1649" s="258"/>
      <c r="L1649" s="258"/>
      <c r="M1649" s="258"/>
      <c r="N1649" s="258"/>
      <c r="O1649" s="258"/>
    </row>
    <row r="1650" spans="10:15" x14ac:dyDescent="0.25">
      <c r="J1650" s="258"/>
      <c r="K1650" s="258"/>
      <c r="L1650" s="258"/>
      <c r="M1650" s="258"/>
      <c r="N1650" s="258"/>
      <c r="O1650" s="258"/>
    </row>
    <row r="1651" spans="10:15" x14ac:dyDescent="0.25">
      <c r="J1651" s="258"/>
      <c r="K1651" s="258"/>
      <c r="L1651" s="258"/>
      <c r="M1651" s="258"/>
      <c r="N1651" s="258"/>
      <c r="O1651" s="258"/>
    </row>
    <row r="1652" spans="10:15" x14ac:dyDescent="0.25">
      <c r="J1652" s="258"/>
      <c r="K1652" s="258"/>
      <c r="L1652" s="258"/>
      <c r="M1652" s="258"/>
      <c r="N1652" s="258"/>
      <c r="O1652" s="258"/>
    </row>
    <row r="1653" spans="10:15" x14ac:dyDescent="0.25">
      <c r="J1653" s="258"/>
      <c r="K1653" s="258"/>
      <c r="L1653" s="258"/>
      <c r="M1653" s="258"/>
      <c r="N1653" s="258"/>
      <c r="O1653" s="258"/>
    </row>
    <row r="1654" spans="10:15" x14ac:dyDescent="0.25">
      <c r="J1654" s="258"/>
      <c r="K1654" s="258"/>
      <c r="L1654" s="258"/>
      <c r="M1654" s="258"/>
      <c r="N1654" s="258"/>
      <c r="O1654" s="258"/>
    </row>
    <row r="1655" spans="10:15" x14ac:dyDescent="0.25">
      <c r="J1655" s="258"/>
      <c r="K1655" s="258"/>
      <c r="L1655" s="258"/>
      <c r="M1655" s="258"/>
      <c r="N1655" s="258"/>
      <c r="O1655" s="258"/>
    </row>
    <row r="1656" spans="10:15" x14ac:dyDescent="0.25">
      <c r="J1656" s="258"/>
      <c r="K1656" s="258"/>
      <c r="L1656" s="258"/>
      <c r="M1656" s="258"/>
      <c r="N1656" s="258"/>
      <c r="O1656" s="258"/>
    </row>
    <row r="1657" spans="10:15" x14ac:dyDescent="0.25">
      <c r="J1657" s="258"/>
      <c r="K1657" s="258"/>
      <c r="L1657" s="258"/>
      <c r="M1657" s="258"/>
      <c r="N1657" s="258"/>
      <c r="O1657" s="258"/>
    </row>
    <row r="1658" spans="10:15" x14ac:dyDescent="0.25">
      <c r="J1658" s="258"/>
      <c r="K1658" s="258"/>
      <c r="L1658" s="258"/>
      <c r="M1658" s="258"/>
      <c r="N1658" s="258"/>
      <c r="O1658" s="258"/>
    </row>
    <row r="1659" spans="10:15" x14ac:dyDescent="0.25">
      <c r="J1659" s="258"/>
      <c r="K1659" s="258"/>
      <c r="L1659" s="258"/>
      <c r="M1659" s="258"/>
      <c r="N1659" s="258"/>
      <c r="O1659" s="258"/>
    </row>
    <row r="1660" spans="10:15" x14ac:dyDescent="0.25">
      <c r="J1660" s="258"/>
      <c r="K1660" s="258"/>
      <c r="L1660" s="258"/>
      <c r="M1660" s="258"/>
      <c r="N1660" s="258"/>
      <c r="O1660" s="258"/>
    </row>
    <row r="1661" spans="10:15" x14ac:dyDescent="0.25">
      <c r="J1661" s="258"/>
      <c r="K1661" s="258"/>
      <c r="L1661" s="258"/>
      <c r="M1661" s="258"/>
      <c r="N1661" s="258"/>
      <c r="O1661" s="258"/>
    </row>
    <row r="1662" spans="10:15" x14ac:dyDescent="0.25">
      <c r="J1662" s="258"/>
      <c r="K1662" s="258"/>
      <c r="L1662" s="258"/>
      <c r="M1662" s="258"/>
      <c r="N1662" s="258"/>
      <c r="O1662" s="258"/>
    </row>
    <row r="1663" spans="10:15" x14ac:dyDescent="0.25">
      <c r="J1663" s="258"/>
      <c r="K1663" s="258"/>
      <c r="L1663" s="258"/>
      <c r="M1663" s="258"/>
      <c r="N1663" s="258"/>
      <c r="O1663" s="258"/>
    </row>
    <row r="1664" spans="10:15" x14ac:dyDescent="0.25">
      <c r="J1664" s="258"/>
      <c r="K1664" s="258"/>
      <c r="L1664" s="258"/>
      <c r="M1664" s="258"/>
      <c r="N1664" s="258"/>
      <c r="O1664" s="258"/>
    </row>
    <row r="1665" spans="10:15" x14ac:dyDescent="0.25">
      <c r="J1665" s="258"/>
      <c r="K1665" s="258"/>
      <c r="L1665" s="258"/>
      <c r="M1665" s="258"/>
      <c r="N1665" s="258"/>
      <c r="O1665" s="258"/>
    </row>
    <row r="1666" spans="10:15" x14ac:dyDescent="0.25">
      <c r="J1666" s="258"/>
      <c r="K1666" s="258"/>
      <c r="L1666" s="258"/>
      <c r="M1666" s="258"/>
      <c r="N1666" s="258"/>
      <c r="O1666" s="258"/>
    </row>
    <row r="1667" spans="10:15" x14ac:dyDescent="0.25">
      <c r="J1667" s="258"/>
      <c r="K1667" s="258"/>
      <c r="L1667" s="258"/>
      <c r="M1667" s="258"/>
      <c r="N1667" s="258"/>
      <c r="O1667" s="258"/>
    </row>
    <row r="1668" spans="10:15" x14ac:dyDescent="0.25">
      <c r="J1668" s="258"/>
      <c r="K1668" s="258"/>
      <c r="L1668" s="258"/>
      <c r="M1668" s="258"/>
      <c r="N1668" s="258"/>
      <c r="O1668" s="258"/>
    </row>
    <row r="1669" spans="10:15" x14ac:dyDescent="0.25">
      <c r="J1669" s="258"/>
      <c r="K1669" s="258"/>
      <c r="L1669" s="258"/>
      <c r="M1669" s="258"/>
      <c r="N1669" s="258"/>
      <c r="O1669" s="258"/>
    </row>
    <row r="1670" spans="10:15" x14ac:dyDescent="0.25">
      <c r="J1670" s="258"/>
      <c r="K1670" s="258"/>
      <c r="L1670" s="258"/>
      <c r="M1670" s="258"/>
      <c r="N1670" s="258"/>
      <c r="O1670" s="258"/>
    </row>
    <row r="1671" spans="10:15" x14ac:dyDescent="0.25">
      <c r="J1671" s="258"/>
      <c r="K1671" s="258"/>
      <c r="L1671" s="258"/>
      <c r="M1671" s="258"/>
      <c r="N1671" s="258"/>
      <c r="O1671" s="258"/>
    </row>
    <row r="1672" spans="10:15" x14ac:dyDescent="0.25">
      <c r="J1672" s="258"/>
      <c r="K1672" s="258"/>
      <c r="L1672" s="258"/>
      <c r="M1672" s="258"/>
      <c r="N1672" s="258"/>
      <c r="O1672" s="258"/>
    </row>
    <row r="1673" spans="10:15" x14ac:dyDescent="0.25">
      <c r="J1673" s="258"/>
      <c r="K1673" s="258"/>
      <c r="L1673" s="258"/>
      <c r="M1673" s="258"/>
      <c r="N1673" s="258"/>
      <c r="O1673" s="258"/>
    </row>
    <row r="1674" spans="10:15" x14ac:dyDescent="0.25">
      <c r="J1674" s="258"/>
      <c r="K1674" s="258"/>
      <c r="L1674" s="258"/>
      <c r="M1674" s="258"/>
      <c r="N1674" s="258"/>
      <c r="O1674" s="258"/>
    </row>
    <row r="1675" spans="10:15" x14ac:dyDescent="0.25">
      <c r="J1675" s="258"/>
      <c r="K1675" s="258"/>
      <c r="L1675" s="258"/>
      <c r="M1675" s="258"/>
      <c r="N1675" s="258"/>
      <c r="O1675" s="258"/>
    </row>
    <row r="1676" spans="10:15" x14ac:dyDescent="0.25">
      <c r="J1676" s="258"/>
      <c r="K1676" s="258"/>
      <c r="L1676" s="258"/>
      <c r="M1676" s="258"/>
      <c r="N1676" s="258"/>
      <c r="O1676" s="258"/>
    </row>
    <row r="1677" spans="10:15" x14ac:dyDescent="0.25">
      <c r="J1677" s="258"/>
      <c r="K1677" s="258"/>
      <c r="L1677" s="258"/>
      <c r="M1677" s="258"/>
      <c r="N1677" s="258"/>
      <c r="O1677" s="258"/>
    </row>
    <row r="1678" spans="10:15" x14ac:dyDescent="0.25">
      <c r="J1678" s="258"/>
      <c r="K1678" s="258"/>
      <c r="L1678" s="258"/>
      <c r="M1678" s="258"/>
      <c r="N1678" s="258"/>
      <c r="O1678" s="258"/>
    </row>
    <row r="1679" spans="10:15" x14ac:dyDescent="0.25">
      <c r="J1679" s="258"/>
      <c r="K1679" s="258"/>
      <c r="L1679" s="258"/>
      <c r="M1679" s="258"/>
      <c r="N1679" s="258"/>
      <c r="O1679" s="258"/>
    </row>
    <row r="1680" spans="10:15" x14ac:dyDescent="0.25">
      <c r="J1680" s="258"/>
      <c r="K1680" s="258"/>
      <c r="L1680" s="258"/>
      <c r="M1680" s="258"/>
      <c r="N1680" s="258"/>
      <c r="O1680" s="258"/>
    </row>
    <row r="1681" spans="10:15" x14ac:dyDescent="0.25">
      <c r="J1681" s="258"/>
      <c r="K1681" s="258"/>
      <c r="L1681" s="258"/>
      <c r="M1681" s="258"/>
      <c r="N1681" s="258"/>
      <c r="O1681" s="258"/>
    </row>
    <row r="1682" spans="10:15" x14ac:dyDescent="0.25">
      <c r="J1682" s="258"/>
      <c r="K1682" s="258"/>
      <c r="L1682" s="258"/>
      <c r="M1682" s="258"/>
      <c r="N1682" s="258"/>
      <c r="O1682" s="258"/>
    </row>
    <row r="1683" spans="10:15" x14ac:dyDescent="0.25">
      <c r="J1683" s="258"/>
      <c r="K1683" s="258"/>
      <c r="L1683" s="258"/>
      <c r="M1683" s="258"/>
      <c r="N1683" s="258"/>
      <c r="O1683" s="258"/>
    </row>
    <row r="1684" spans="10:15" x14ac:dyDescent="0.25">
      <c r="J1684" s="258"/>
      <c r="K1684" s="258"/>
      <c r="L1684" s="258"/>
      <c r="M1684" s="258"/>
      <c r="N1684" s="258"/>
      <c r="O1684" s="258"/>
    </row>
    <row r="1685" spans="10:15" x14ac:dyDescent="0.25">
      <c r="J1685" s="258"/>
      <c r="K1685" s="258"/>
      <c r="L1685" s="258"/>
      <c r="M1685" s="258"/>
      <c r="N1685" s="258"/>
      <c r="O1685" s="258"/>
    </row>
    <row r="1686" spans="10:15" x14ac:dyDescent="0.25">
      <c r="J1686" s="258"/>
      <c r="K1686" s="258"/>
      <c r="L1686" s="258"/>
      <c r="M1686" s="258"/>
      <c r="N1686" s="258"/>
      <c r="O1686" s="258"/>
    </row>
    <row r="1687" spans="10:15" x14ac:dyDescent="0.25">
      <c r="J1687" s="258"/>
      <c r="K1687" s="258"/>
      <c r="L1687" s="258"/>
      <c r="M1687" s="258"/>
      <c r="N1687" s="258"/>
      <c r="O1687" s="258"/>
    </row>
    <row r="1688" spans="10:15" x14ac:dyDescent="0.25">
      <c r="J1688" s="258"/>
      <c r="K1688" s="258"/>
      <c r="L1688" s="258"/>
      <c r="M1688" s="258"/>
      <c r="N1688" s="258"/>
      <c r="O1688" s="258"/>
    </row>
    <row r="1689" spans="10:15" x14ac:dyDescent="0.25">
      <c r="J1689" s="258"/>
      <c r="K1689" s="258"/>
      <c r="L1689" s="258"/>
      <c r="M1689" s="258"/>
      <c r="N1689" s="258"/>
      <c r="O1689" s="258"/>
    </row>
    <row r="1690" spans="10:15" x14ac:dyDescent="0.25">
      <c r="J1690" s="258"/>
      <c r="K1690" s="258"/>
      <c r="L1690" s="258"/>
      <c r="M1690" s="258"/>
      <c r="N1690" s="258"/>
      <c r="O1690" s="258"/>
    </row>
    <row r="1691" spans="10:15" x14ac:dyDescent="0.25">
      <c r="J1691" s="258"/>
      <c r="K1691" s="258"/>
      <c r="L1691" s="258"/>
      <c r="M1691" s="258"/>
      <c r="N1691" s="258"/>
      <c r="O1691" s="258"/>
    </row>
    <row r="1692" spans="10:15" x14ac:dyDescent="0.25">
      <c r="J1692" s="258"/>
      <c r="K1692" s="258"/>
      <c r="L1692" s="258"/>
      <c r="M1692" s="258"/>
      <c r="N1692" s="258"/>
      <c r="O1692" s="258"/>
    </row>
    <row r="1693" spans="10:15" x14ac:dyDescent="0.25">
      <c r="J1693" s="258"/>
      <c r="K1693" s="258"/>
      <c r="L1693" s="258"/>
      <c r="M1693" s="258"/>
      <c r="N1693" s="258"/>
      <c r="O1693" s="258"/>
    </row>
    <row r="1694" spans="10:15" x14ac:dyDescent="0.25">
      <c r="J1694" s="258"/>
      <c r="K1694" s="258"/>
      <c r="L1694" s="258"/>
      <c r="M1694" s="258"/>
      <c r="N1694" s="258"/>
      <c r="O1694" s="258"/>
    </row>
    <row r="1695" spans="10:15" x14ac:dyDescent="0.25">
      <c r="J1695" s="258"/>
      <c r="K1695" s="258"/>
      <c r="L1695" s="258"/>
      <c r="M1695" s="258"/>
      <c r="N1695" s="258"/>
      <c r="O1695" s="258"/>
    </row>
    <row r="1696" spans="10:15" x14ac:dyDescent="0.25">
      <c r="J1696" s="258"/>
      <c r="K1696" s="258"/>
      <c r="L1696" s="258"/>
      <c r="M1696" s="258"/>
      <c r="N1696" s="258"/>
      <c r="O1696" s="258"/>
    </row>
    <row r="1697" spans="10:15" x14ac:dyDescent="0.25">
      <c r="J1697" s="258"/>
      <c r="K1697" s="258"/>
      <c r="L1697" s="258"/>
      <c r="M1697" s="258"/>
      <c r="N1697" s="258"/>
      <c r="O1697" s="258"/>
    </row>
    <row r="1698" spans="10:15" x14ac:dyDescent="0.25">
      <c r="J1698" s="258"/>
      <c r="K1698" s="258"/>
      <c r="L1698" s="258"/>
      <c r="M1698" s="258"/>
      <c r="N1698" s="258"/>
      <c r="O1698" s="258"/>
    </row>
    <row r="1699" spans="10:15" x14ac:dyDescent="0.25">
      <c r="J1699" s="258"/>
      <c r="K1699" s="258"/>
      <c r="L1699" s="258"/>
      <c r="M1699" s="258"/>
      <c r="N1699" s="258"/>
      <c r="O1699" s="258"/>
    </row>
    <row r="1700" spans="10:15" x14ac:dyDescent="0.25">
      <c r="J1700" s="258"/>
      <c r="K1700" s="258"/>
      <c r="L1700" s="258"/>
      <c r="M1700" s="258"/>
      <c r="N1700" s="258"/>
      <c r="O1700" s="258"/>
    </row>
    <row r="1701" spans="10:15" x14ac:dyDescent="0.25">
      <c r="J1701" s="258"/>
      <c r="K1701" s="258"/>
      <c r="L1701" s="258"/>
      <c r="M1701" s="258"/>
      <c r="N1701" s="258"/>
      <c r="O1701" s="258"/>
    </row>
    <row r="1702" spans="10:15" x14ac:dyDescent="0.25">
      <c r="J1702" s="258"/>
      <c r="K1702" s="258"/>
      <c r="L1702" s="258"/>
      <c r="M1702" s="258"/>
      <c r="N1702" s="258"/>
      <c r="O1702" s="258"/>
    </row>
    <row r="1703" spans="10:15" x14ac:dyDescent="0.25">
      <c r="J1703" s="258"/>
      <c r="K1703" s="258"/>
      <c r="L1703" s="258"/>
      <c r="M1703" s="258"/>
      <c r="N1703" s="258"/>
      <c r="O1703" s="258"/>
    </row>
    <row r="1704" spans="10:15" x14ac:dyDescent="0.25">
      <c r="J1704" s="258"/>
      <c r="K1704" s="258"/>
      <c r="L1704" s="258"/>
      <c r="M1704" s="258"/>
      <c r="N1704" s="258"/>
      <c r="O1704" s="258"/>
    </row>
    <row r="1705" spans="10:15" x14ac:dyDescent="0.25">
      <c r="J1705" s="258"/>
      <c r="K1705" s="258"/>
      <c r="L1705" s="258"/>
      <c r="M1705" s="258"/>
      <c r="N1705" s="258"/>
      <c r="O1705" s="258"/>
    </row>
    <row r="1706" spans="10:15" x14ac:dyDescent="0.25">
      <c r="J1706" s="258"/>
      <c r="K1706" s="258"/>
      <c r="L1706" s="258"/>
      <c r="M1706" s="258"/>
      <c r="N1706" s="258"/>
      <c r="O1706" s="258"/>
    </row>
    <row r="1707" spans="10:15" x14ac:dyDescent="0.25">
      <c r="J1707" s="258"/>
      <c r="K1707" s="258"/>
      <c r="L1707" s="258"/>
      <c r="M1707" s="258"/>
      <c r="N1707" s="258"/>
      <c r="O1707" s="258"/>
    </row>
    <row r="1708" spans="10:15" x14ac:dyDescent="0.25">
      <c r="J1708" s="258"/>
      <c r="K1708" s="258"/>
      <c r="L1708" s="258"/>
      <c r="M1708" s="258"/>
      <c r="N1708" s="258"/>
      <c r="O1708" s="258"/>
    </row>
    <row r="1709" spans="10:15" x14ac:dyDescent="0.25">
      <c r="J1709" s="258"/>
      <c r="K1709" s="258"/>
      <c r="L1709" s="258"/>
      <c r="M1709" s="258"/>
      <c r="N1709" s="258"/>
      <c r="O1709" s="258"/>
    </row>
    <row r="1710" spans="10:15" x14ac:dyDescent="0.25">
      <c r="J1710" s="258"/>
      <c r="K1710" s="258"/>
      <c r="L1710" s="258"/>
      <c r="M1710" s="258"/>
      <c r="N1710" s="258"/>
      <c r="O1710" s="258"/>
    </row>
    <row r="1711" spans="10:15" x14ac:dyDescent="0.25">
      <c r="J1711" s="258"/>
      <c r="K1711" s="258"/>
      <c r="L1711" s="258"/>
      <c r="M1711" s="258"/>
      <c r="N1711" s="258"/>
      <c r="O1711" s="258"/>
    </row>
    <row r="1712" spans="10:15" x14ac:dyDescent="0.25">
      <c r="J1712" s="258"/>
      <c r="K1712" s="258"/>
      <c r="L1712" s="258"/>
      <c r="M1712" s="258"/>
      <c r="N1712" s="258"/>
      <c r="O1712" s="258"/>
    </row>
    <row r="1713" spans="10:15" x14ac:dyDescent="0.25">
      <c r="J1713" s="258"/>
      <c r="K1713" s="258"/>
      <c r="L1713" s="258"/>
      <c r="M1713" s="258"/>
      <c r="N1713" s="258"/>
      <c r="O1713" s="258"/>
    </row>
    <row r="1714" spans="10:15" x14ac:dyDescent="0.25">
      <c r="J1714" s="258"/>
      <c r="K1714" s="258"/>
      <c r="L1714" s="258"/>
      <c r="M1714" s="258"/>
      <c r="N1714" s="258"/>
      <c r="O1714" s="258"/>
    </row>
    <row r="1715" spans="10:15" x14ac:dyDescent="0.25">
      <c r="J1715" s="258"/>
      <c r="K1715" s="258"/>
      <c r="L1715" s="258"/>
      <c r="M1715" s="258"/>
      <c r="N1715" s="258"/>
      <c r="O1715" s="258"/>
    </row>
    <row r="1716" spans="10:15" x14ac:dyDescent="0.25">
      <c r="J1716" s="258"/>
      <c r="K1716" s="258"/>
      <c r="L1716" s="258"/>
      <c r="M1716" s="258"/>
      <c r="N1716" s="258"/>
      <c r="O1716" s="258"/>
    </row>
    <row r="1717" spans="10:15" x14ac:dyDescent="0.25">
      <c r="J1717" s="258"/>
      <c r="K1717" s="258"/>
      <c r="L1717" s="258"/>
      <c r="M1717" s="258"/>
      <c r="N1717" s="258"/>
      <c r="O1717" s="258"/>
    </row>
    <row r="1718" spans="10:15" x14ac:dyDescent="0.25">
      <c r="J1718" s="258"/>
      <c r="K1718" s="258"/>
      <c r="L1718" s="258"/>
      <c r="M1718" s="258"/>
      <c r="N1718" s="258"/>
      <c r="O1718" s="258"/>
    </row>
    <row r="1719" spans="10:15" x14ac:dyDescent="0.25">
      <c r="J1719" s="258"/>
      <c r="K1719" s="258"/>
      <c r="L1719" s="258"/>
      <c r="M1719" s="258"/>
      <c r="N1719" s="258"/>
      <c r="O1719" s="258"/>
    </row>
    <row r="1720" spans="10:15" x14ac:dyDescent="0.25">
      <c r="J1720" s="258"/>
      <c r="K1720" s="258"/>
      <c r="L1720" s="258"/>
      <c r="M1720" s="258"/>
      <c r="N1720" s="258"/>
      <c r="O1720" s="258"/>
    </row>
    <row r="1721" spans="10:15" x14ac:dyDescent="0.25">
      <c r="J1721" s="258"/>
      <c r="K1721" s="258"/>
      <c r="L1721" s="258"/>
      <c r="M1721" s="258"/>
      <c r="N1721" s="258"/>
      <c r="O1721" s="258"/>
    </row>
    <row r="1722" spans="10:15" x14ac:dyDescent="0.25">
      <c r="J1722" s="258"/>
      <c r="K1722" s="258"/>
      <c r="L1722" s="258"/>
      <c r="M1722" s="258"/>
      <c r="N1722" s="258"/>
      <c r="O1722" s="258"/>
    </row>
    <row r="1723" spans="10:15" x14ac:dyDescent="0.25">
      <c r="J1723" s="258"/>
      <c r="K1723" s="258"/>
      <c r="L1723" s="258"/>
      <c r="M1723" s="258"/>
      <c r="N1723" s="258"/>
      <c r="O1723" s="258"/>
    </row>
    <row r="1724" spans="10:15" x14ac:dyDescent="0.25">
      <c r="J1724" s="258"/>
      <c r="K1724" s="258"/>
      <c r="L1724" s="258"/>
      <c r="M1724" s="258"/>
      <c r="N1724" s="258"/>
      <c r="O1724" s="258"/>
    </row>
    <row r="1725" spans="10:15" x14ac:dyDescent="0.25">
      <c r="J1725" s="258"/>
      <c r="K1725" s="258"/>
      <c r="L1725" s="258"/>
      <c r="M1725" s="258"/>
      <c r="N1725" s="258"/>
      <c r="O1725" s="258"/>
    </row>
    <row r="1726" spans="10:15" x14ac:dyDescent="0.25">
      <c r="J1726" s="258"/>
      <c r="K1726" s="258"/>
      <c r="L1726" s="258"/>
      <c r="M1726" s="258"/>
      <c r="N1726" s="258"/>
      <c r="O1726" s="258"/>
    </row>
    <row r="1727" spans="10:15" x14ac:dyDescent="0.25">
      <c r="J1727" s="258"/>
      <c r="K1727" s="258"/>
      <c r="L1727" s="258"/>
      <c r="M1727" s="258"/>
      <c r="N1727" s="258"/>
      <c r="O1727" s="258"/>
    </row>
    <row r="1728" spans="10:15" x14ac:dyDescent="0.25">
      <c r="J1728" s="258"/>
      <c r="K1728" s="258"/>
      <c r="L1728" s="258"/>
      <c r="M1728" s="258"/>
      <c r="N1728" s="258"/>
      <c r="O1728" s="258"/>
    </row>
    <row r="1729" spans="10:15" x14ac:dyDescent="0.25">
      <c r="J1729" s="258"/>
      <c r="K1729" s="258"/>
      <c r="L1729" s="258"/>
      <c r="M1729" s="258"/>
      <c r="N1729" s="258"/>
      <c r="O1729" s="258"/>
    </row>
    <row r="1730" spans="10:15" x14ac:dyDescent="0.25">
      <c r="J1730" s="258"/>
      <c r="K1730" s="258"/>
      <c r="L1730" s="258"/>
      <c r="M1730" s="258"/>
      <c r="N1730" s="258"/>
      <c r="O1730" s="258"/>
    </row>
    <row r="1731" spans="10:15" x14ac:dyDescent="0.25">
      <c r="J1731" s="258"/>
      <c r="K1731" s="258"/>
      <c r="L1731" s="258"/>
      <c r="M1731" s="258"/>
      <c r="N1731" s="258"/>
      <c r="O1731" s="258"/>
    </row>
    <row r="1732" spans="10:15" x14ac:dyDescent="0.25">
      <c r="J1732" s="258"/>
      <c r="K1732" s="258"/>
      <c r="L1732" s="258"/>
      <c r="M1732" s="258"/>
      <c r="N1732" s="258"/>
      <c r="O1732" s="258"/>
    </row>
    <row r="1733" spans="10:15" x14ac:dyDescent="0.25">
      <c r="J1733" s="258"/>
      <c r="K1733" s="258"/>
      <c r="L1733" s="258"/>
      <c r="M1733" s="258"/>
      <c r="N1733" s="258"/>
      <c r="O1733" s="258"/>
    </row>
    <row r="1734" spans="10:15" x14ac:dyDescent="0.25">
      <c r="J1734" s="258"/>
      <c r="K1734" s="258"/>
      <c r="L1734" s="258"/>
      <c r="M1734" s="258"/>
      <c r="N1734" s="258"/>
      <c r="O1734" s="258"/>
    </row>
    <row r="1735" spans="10:15" x14ac:dyDescent="0.25">
      <c r="J1735" s="258"/>
      <c r="K1735" s="258"/>
      <c r="L1735" s="258"/>
      <c r="M1735" s="258"/>
      <c r="N1735" s="258"/>
      <c r="O1735" s="258"/>
    </row>
    <row r="1736" spans="10:15" x14ac:dyDescent="0.25">
      <c r="J1736" s="258"/>
      <c r="K1736" s="258"/>
      <c r="L1736" s="258"/>
      <c r="M1736" s="258"/>
      <c r="N1736" s="258"/>
      <c r="O1736" s="258"/>
    </row>
    <row r="1737" spans="10:15" x14ac:dyDescent="0.25">
      <c r="J1737" s="258"/>
      <c r="K1737" s="258"/>
      <c r="L1737" s="258"/>
      <c r="M1737" s="258"/>
      <c r="N1737" s="258"/>
      <c r="O1737" s="258"/>
    </row>
    <row r="1738" spans="10:15" x14ac:dyDescent="0.25">
      <c r="J1738" s="258"/>
      <c r="K1738" s="258"/>
      <c r="L1738" s="258"/>
      <c r="M1738" s="258"/>
      <c r="N1738" s="258"/>
      <c r="O1738" s="258"/>
    </row>
    <row r="1739" spans="10:15" x14ac:dyDescent="0.25">
      <c r="J1739" s="258"/>
      <c r="K1739" s="258"/>
      <c r="L1739" s="258"/>
      <c r="M1739" s="258"/>
      <c r="N1739" s="258"/>
      <c r="O1739" s="258"/>
    </row>
    <row r="1740" spans="10:15" x14ac:dyDescent="0.25">
      <c r="J1740" s="258"/>
      <c r="K1740" s="258"/>
      <c r="L1740" s="258"/>
      <c r="M1740" s="258"/>
      <c r="N1740" s="258"/>
      <c r="O1740" s="258"/>
    </row>
    <row r="1741" spans="10:15" x14ac:dyDescent="0.25">
      <c r="J1741" s="258"/>
      <c r="K1741" s="258"/>
      <c r="L1741" s="258"/>
      <c r="M1741" s="258"/>
      <c r="N1741" s="258"/>
      <c r="O1741" s="258"/>
    </row>
    <row r="1742" spans="10:15" x14ac:dyDescent="0.25">
      <c r="J1742" s="258"/>
      <c r="K1742" s="258"/>
      <c r="L1742" s="258"/>
      <c r="M1742" s="258"/>
      <c r="N1742" s="258"/>
      <c r="O1742" s="258"/>
    </row>
    <row r="1743" spans="10:15" x14ac:dyDescent="0.25">
      <c r="J1743" s="258"/>
      <c r="K1743" s="258"/>
      <c r="L1743" s="258"/>
      <c r="M1743" s="258"/>
      <c r="N1743" s="258"/>
      <c r="O1743" s="258"/>
    </row>
    <row r="1744" spans="10:15" x14ac:dyDescent="0.25">
      <c r="J1744" s="258"/>
      <c r="K1744" s="258"/>
      <c r="L1744" s="258"/>
      <c r="M1744" s="258"/>
      <c r="N1744" s="258"/>
      <c r="O1744" s="258"/>
    </row>
    <row r="1745" spans="10:15" x14ac:dyDescent="0.25">
      <c r="J1745" s="258"/>
      <c r="K1745" s="258"/>
      <c r="L1745" s="258"/>
      <c r="M1745" s="258"/>
      <c r="N1745" s="258"/>
      <c r="O1745" s="258"/>
    </row>
    <row r="1746" spans="10:15" x14ac:dyDescent="0.25">
      <c r="J1746" s="258"/>
      <c r="K1746" s="258"/>
      <c r="L1746" s="258"/>
      <c r="M1746" s="258"/>
      <c r="N1746" s="258"/>
      <c r="O1746" s="258"/>
    </row>
    <row r="1747" spans="10:15" x14ac:dyDescent="0.25">
      <c r="J1747" s="258"/>
      <c r="K1747" s="258"/>
      <c r="L1747" s="258"/>
      <c r="M1747" s="258"/>
      <c r="N1747" s="258"/>
      <c r="O1747" s="258"/>
    </row>
    <row r="1748" spans="10:15" x14ac:dyDescent="0.25">
      <c r="J1748" s="258"/>
      <c r="K1748" s="258"/>
      <c r="L1748" s="258"/>
      <c r="M1748" s="258"/>
      <c r="N1748" s="258"/>
      <c r="O1748" s="258"/>
    </row>
    <row r="1749" spans="10:15" x14ac:dyDescent="0.25">
      <c r="J1749" s="258"/>
      <c r="K1749" s="258"/>
      <c r="L1749" s="258"/>
      <c r="M1749" s="258"/>
      <c r="N1749" s="258"/>
      <c r="O1749" s="258"/>
    </row>
    <row r="1750" spans="10:15" x14ac:dyDescent="0.25">
      <c r="J1750" s="258"/>
      <c r="K1750" s="258"/>
      <c r="L1750" s="258"/>
      <c r="M1750" s="258"/>
      <c r="N1750" s="258"/>
      <c r="O1750" s="258"/>
    </row>
    <row r="1751" spans="10:15" x14ac:dyDescent="0.25">
      <c r="J1751" s="258"/>
      <c r="K1751" s="258"/>
      <c r="L1751" s="258"/>
      <c r="M1751" s="258"/>
      <c r="N1751" s="258"/>
      <c r="O1751" s="258"/>
    </row>
    <row r="1752" spans="10:15" x14ac:dyDescent="0.25">
      <c r="J1752" s="258"/>
      <c r="K1752" s="258"/>
      <c r="L1752" s="258"/>
      <c r="M1752" s="258"/>
      <c r="N1752" s="258"/>
      <c r="O1752" s="258"/>
    </row>
    <row r="1753" spans="10:15" x14ac:dyDescent="0.25">
      <c r="J1753" s="258"/>
      <c r="K1753" s="258"/>
      <c r="L1753" s="258"/>
      <c r="M1753" s="258"/>
      <c r="N1753" s="258"/>
      <c r="O1753" s="258"/>
    </row>
    <row r="1754" spans="10:15" x14ac:dyDescent="0.25">
      <c r="J1754" s="258"/>
      <c r="K1754" s="258"/>
      <c r="L1754" s="258"/>
      <c r="M1754" s="258"/>
      <c r="N1754" s="258"/>
      <c r="O1754" s="258"/>
    </row>
    <row r="1755" spans="10:15" x14ac:dyDescent="0.25">
      <c r="J1755" s="258"/>
      <c r="K1755" s="258"/>
      <c r="L1755" s="258"/>
      <c r="M1755" s="258"/>
      <c r="N1755" s="258"/>
      <c r="O1755" s="258"/>
    </row>
    <row r="1756" spans="10:15" x14ac:dyDescent="0.25">
      <c r="J1756" s="258"/>
      <c r="K1756" s="258"/>
      <c r="L1756" s="258"/>
      <c r="M1756" s="258"/>
      <c r="N1756" s="258"/>
      <c r="O1756" s="258"/>
    </row>
    <row r="1757" spans="10:15" x14ac:dyDescent="0.25">
      <c r="J1757" s="258"/>
      <c r="K1757" s="258"/>
      <c r="L1757" s="258"/>
      <c r="M1757" s="258"/>
      <c r="N1757" s="258"/>
      <c r="O1757" s="258"/>
    </row>
    <row r="1758" spans="10:15" x14ac:dyDescent="0.25">
      <c r="J1758" s="258"/>
      <c r="K1758" s="258"/>
      <c r="L1758" s="258"/>
      <c r="M1758" s="258"/>
      <c r="N1758" s="258"/>
      <c r="O1758" s="258"/>
    </row>
    <row r="1759" spans="10:15" x14ac:dyDescent="0.25">
      <c r="J1759" s="258"/>
      <c r="K1759" s="258"/>
      <c r="L1759" s="258"/>
      <c r="M1759" s="258"/>
      <c r="N1759" s="258"/>
      <c r="O1759" s="258"/>
    </row>
    <row r="1760" spans="10:15" x14ac:dyDescent="0.25">
      <c r="J1760" s="258"/>
      <c r="K1760" s="258"/>
      <c r="L1760" s="258"/>
      <c r="M1760" s="258"/>
      <c r="N1760" s="258"/>
      <c r="O1760" s="258"/>
    </row>
    <row r="1761" spans="10:15" x14ac:dyDescent="0.25">
      <c r="J1761" s="258"/>
      <c r="K1761" s="258"/>
      <c r="L1761" s="258"/>
      <c r="M1761" s="258"/>
      <c r="N1761" s="258"/>
      <c r="O1761" s="258"/>
    </row>
    <row r="1762" spans="10:15" x14ac:dyDescent="0.25">
      <c r="J1762" s="258"/>
      <c r="K1762" s="258"/>
      <c r="L1762" s="258"/>
      <c r="M1762" s="258"/>
      <c r="N1762" s="258"/>
      <c r="O1762" s="258"/>
    </row>
    <row r="1763" spans="10:15" x14ac:dyDescent="0.25">
      <c r="J1763" s="258"/>
      <c r="K1763" s="258"/>
      <c r="L1763" s="258"/>
      <c r="M1763" s="258"/>
      <c r="N1763" s="258"/>
      <c r="O1763" s="258"/>
    </row>
    <row r="1764" spans="10:15" x14ac:dyDescent="0.25">
      <c r="J1764" s="258"/>
      <c r="K1764" s="258"/>
      <c r="L1764" s="258"/>
      <c r="M1764" s="258"/>
      <c r="N1764" s="258"/>
      <c r="O1764" s="258"/>
    </row>
    <row r="1765" spans="10:15" x14ac:dyDescent="0.25">
      <c r="J1765" s="258"/>
      <c r="K1765" s="258"/>
      <c r="L1765" s="258"/>
      <c r="M1765" s="258"/>
      <c r="N1765" s="258"/>
      <c r="O1765" s="258"/>
    </row>
    <row r="1766" spans="10:15" x14ac:dyDescent="0.25">
      <c r="J1766" s="258"/>
      <c r="K1766" s="258"/>
      <c r="L1766" s="258"/>
      <c r="M1766" s="258"/>
      <c r="N1766" s="258"/>
      <c r="O1766" s="258"/>
    </row>
    <row r="1767" spans="10:15" x14ac:dyDescent="0.25">
      <c r="J1767" s="258"/>
      <c r="K1767" s="258"/>
      <c r="L1767" s="258"/>
      <c r="M1767" s="258"/>
      <c r="N1767" s="258"/>
      <c r="O1767" s="258"/>
    </row>
    <row r="1768" spans="10:15" x14ac:dyDescent="0.25">
      <c r="J1768" s="258"/>
      <c r="K1768" s="258"/>
      <c r="L1768" s="258"/>
      <c r="M1768" s="258"/>
      <c r="N1768" s="258"/>
      <c r="O1768" s="258"/>
    </row>
    <row r="1769" spans="10:15" x14ac:dyDescent="0.25">
      <c r="J1769" s="258"/>
      <c r="K1769" s="258"/>
      <c r="L1769" s="258"/>
      <c r="M1769" s="258"/>
      <c r="N1769" s="258"/>
      <c r="O1769" s="258"/>
    </row>
    <row r="1770" spans="10:15" x14ac:dyDescent="0.25">
      <c r="J1770" s="258"/>
      <c r="K1770" s="258"/>
      <c r="L1770" s="258"/>
      <c r="M1770" s="258"/>
      <c r="N1770" s="258"/>
      <c r="O1770" s="258"/>
    </row>
    <row r="1771" spans="10:15" x14ac:dyDescent="0.25">
      <c r="J1771" s="258"/>
      <c r="K1771" s="258"/>
      <c r="L1771" s="258"/>
      <c r="M1771" s="258"/>
      <c r="N1771" s="258"/>
      <c r="O1771" s="258"/>
    </row>
    <row r="1772" spans="10:15" x14ac:dyDescent="0.25">
      <c r="J1772" s="258"/>
      <c r="K1772" s="258"/>
      <c r="L1772" s="258"/>
      <c r="M1772" s="258"/>
      <c r="N1772" s="258"/>
      <c r="O1772" s="258"/>
    </row>
    <row r="1773" spans="10:15" x14ac:dyDescent="0.25">
      <c r="J1773" s="258"/>
      <c r="K1773" s="258"/>
      <c r="L1773" s="258"/>
      <c r="M1773" s="258"/>
      <c r="N1773" s="258"/>
      <c r="O1773" s="258"/>
    </row>
    <row r="1774" spans="10:15" x14ac:dyDescent="0.25">
      <c r="J1774" s="258"/>
      <c r="K1774" s="258"/>
      <c r="L1774" s="258"/>
      <c r="M1774" s="258"/>
      <c r="N1774" s="258"/>
      <c r="O1774" s="258"/>
    </row>
    <row r="1775" spans="10:15" x14ac:dyDescent="0.25">
      <c r="J1775" s="258"/>
      <c r="K1775" s="258"/>
      <c r="L1775" s="258"/>
      <c r="M1775" s="258"/>
      <c r="N1775" s="258"/>
      <c r="O1775" s="258"/>
    </row>
    <row r="1776" spans="10:15" x14ac:dyDescent="0.25">
      <c r="J1776" s="258"/>
      <c r="K1776" s="258"/>
      <c r="L1776" s="258"/>
      <c r="M1776" s="258"/>
      <c r="N1776" s="258"/>
      <c r="O1776" s="258"/>
    </row>
    <row r="1777" spans="10:15" x14ac:dyDescent="0.25">
      <c r="J1777" s="258"/>
      <c r="K1777" s="258"/>
      <c r="L1777" s="258"/>
      <c r="M1777" s="258"/>
      <c r="N1777" s="258"/>
      <c r="O1777" s="258"/>
    </row>
    <row r="1778" spans="10:15" x14ac:dyDescent="0.25">
      <c r="J1778" s="258"/>
      <c r="K1778" s="258"/>
      <c r="L1778" s="258"/>
      <c r="M1778" s="258"/>
      <c r="N1778" s="258"/>
      <c r="O1778" s="258"/>
    </row>
    <row r="1779" spans="10:15" x14ac:dyDescent="0.25">
      <c r="J1779" s="258"/>
      <c r="K1779" s="258"/>
      <c r="L1779" s="258"/>
      <c r="M1779" s="258"/>
      <c r="N1779" s="258"/>
      <c r="O1779" s="258"/>
    </row>
    <row r="1780" spans="10:15" x14ac:dyDescent="0.25">
      <c r="J1780" s="258"/>
      <c r="K1780" s="258"/>
      <c r="L1780" s="258"/>
      <c r="M1780" s="258"/>
      <c r="N1780" s="258"/>
      <c r="O1780" s="258"/>
    </row>
    <row r="1781" spans="10:15" x14ac:dyDescent="0.25">
      <c r="J1781" s="258"/>
      <c r="K1781" s="258"/>
      <c r="L1781" s="258"/>
      <c r="M1781" s="258"/>
      <c r="N1781" s="258"/>
      <c r="O1781" s="258"/>
    </row>
    <row r="1782" spans="10:15" x14ac:dyDescent="0.25">
      <c r="J1782" s="258"/>
      <c r="K1782" s="258"/>
      <c r="L1782" s="258"/>
      <c r="M1782" s="258"/>
      <c r="N1782" s="258"/>
      <c r="O1782" s="258"/>
    </row>
    <row r="1783" spans="10:15" x14ac:dyDescent="0.25">
      <c r="J1783" s="258"/>
      <c r="K1783" s="258"/>
      <c r="L1783" s="258"/>
      <c r="M1783" s="258"/>
      <c r="N1783" s="258"/>
      <c r="O1783" s="258"/>
    </row>
    <row r="1784" spans="10:15" x14ac:dyDescent="0.25">
      <c r="J1784" s="258"/>
      <c r="K1784" s="258"/>
      <c r="L1784" s="258"/>
      <c r="M1784" s="258"/>
      <c r="N1784" s="258"/>
      <c r="O1784" s="258"/>
    </row>
    <row r="1785" spans="10:15" x14ac:dyDescent="0.25">
      <c r="J1785" s="258"/>
      <c r="K1785" s="258"/>
      <c r="L1785" s="258"/>
      <c r="M1785" s="258"/>
      <c r="N1785" s="258"/>
      <c r="O1785" s="258"/>
    </row>
    <row r="1786" spans="10:15" x14ac:dyDescent="0.25">
      <c r="J1786" s="258"/>
      <c r="K1786" s="258"/>
      <c r="L1786" s="258"/>
      <c r="M1786" s="258"/>
      <c r="N1786" s="258"/>
      <c r="O1786" s="258"/>
    </row>
    <row r="1787" spans="10:15" x14ac:dyDescent="0.25">
      <c r="J1787" s="258"/>
      <c r="K1787" s="258"/>
      <c r="L1787" s="258"/>
      <c r="M1787" s="258"/>
      <c r="N1787" s="258"/>
      <c r="O1787" s="258"/>
    </row>
    <row r="1788" spans="10:15" x14ac:dyDescent="0.25">
      <c r="J1788" s="258"/>
      <c r="K1788" s="258"/>
      <c r="L1788" s="258"/>
      <c r="M1788" s="258"/>
      <c r="N1788" s="258"/>
      <c r="O1788" s="258"/>
    </row>
    <row r="1789" spans="10:15" x14ac:dyDescent="0.25">
      <c r="J1789" s="258"/>
      <c r="K1789" s="258"/>
      <c r="L1789" s="258"/>
      <c r="M1789" s="258"/>
      <c r="N1789" s="258"/>
      <c r="O1789" s="258"/>
    </row>
    <row r="1790" spans="10:15" x14ac:dyDescent="0.25">
      <c r="J1790" s="258"/>
      <c r="K1790" s="258"/>
      <c r="L1790" s="258"/>
      <c r="M1790" s="258"/>
      <c r="N1790" s="258"/>
      <c r="O1790" s="258"/>
    </row>
    <row r="1791" spans="10:15" x14ac:dyDescent="0.25">
      <c r="J1791" s="258"/>
      <c r="K1791" s="258"/>
      <c r="L1791" s="258"/>
      <c r="M1791" s="258"/>
      <c r="N1791" s="258"/>
      <c r="O1791" s="258"/>
    </row>
    <row r="1792" spans="10:15" x14ac:dyDescent="0.25">
      <c r="J1792" s="258"/>
      <c r="K1792" s="258"/>
      <c r="L1792" s="258"/>
      <c r="M1792" s="258"/>
      <c r="N1792" s="258"/>
      <c r="O1792" s="258"/>
    </row>
    <row r="1793" spans="10:15" x14ac:dyDescent="0.25">
      <c r="J1793" s="258"/>
      <c r="K1793" s="258"/>
      <c r="L1793" s="258"/>
      <c r="M1793" s="258"/>
      <c r="N1793" s="258"/>
      <c r="O1793" s="258"/>
    </row>
    <row r="1794" spans="10:15" x14ac:dyDescent="0.25">
      <c r="J1794" s="258"/>
      <c r="K1794" s="258"/>
      <c r="L1794" s="258"/>
      <c r="M1794" s="258"/>
      <c r="N1794" s="258"/>
      <c r="O1794" s="258"/>
    </row>
    <row r="1795" spans="10:15" x14ac:dyDescent="0.25">
      <c r="J1795" s="258"/>
      <c r="K1795" s="258"/>
      <c r="L1795" s="258"/>
      <c r="M1795" s="258"/>
      <c r="N1795" s="258"/>
      <c r="O1795" s="258"/>
    </row>
    <row r="1796" spans="10:15" x14ac:dyDescent="0.25">
      <c r="J1796" s="258"/>
      <c r="K1796" s="258"/>
      <c r="L1796" s="258"/>
      <c r="M1796" s="258"/>
      <c r="N1796" s="258"/>
      <c r="O1796" s="258"/>
    </row>
    <row r="1797" spans="10:15" x14ac:dyDescent="0.25">
      <c r="J1797" s="258"/>
      <c r="K1797" s="258"/>
      <c r="L1797" s="258"/>
      <c r="M1797" s="258"/>
      <c r="N1797" s="258"/>
      <c r="O1797" s="258"/>
    </row>
    <row r="1798" spans="10:15" x14ac:dyDescent="0.25">
      <c r="J1798" s="258"/>
      <c r="K1798" s="258"/>
      <c r="L1798" s="258"/>
      <c r="M1798" s="258"/>
      <c r="N1798" s="258"/>
      <c r="O1798" s="258"/>
    </row>
    <row r="1799" spans="10:15" x14ac:dyDescent="0.25">
      <c r="J1799" s="258"/>
      <c r="K1799" s="258"/>
      <c r="L1799" s="258"/>
      <c r="M1799" s="258"/>
      <c r="N1799" s="258"/>
      <c r="O1799" s="258"/>
    </row>
    <row r="1800" spans="10:15" x14ac:dyDescent="0.25">
      <c r="J1800" s="258"/>
      <c r="K1800" s="258"/>
      <c r="L1800" s="258"/>
      <c r="M1800" s="258"/>
      <c r="N1800" s="258"/>
      <c r="O1800" s="258"/>
    </row>
    <row r="1801" spans="10:15" x14ac:dyDescent="0.25">
      <c r="J1801" s="258"/>
      <c r="K1801" s="258"/>
      <c r="L1801" s="258"/>
      <c r="M1801" s="258"/>
      <c r="N1801" s="258"/>
      <c r="O1801" s="258"/>
    </row>
    <row r="1802" spans="10:15" x14ac:dyDescent="0.25">
      <c r="J1802" s="258"/>
      <c r="K1802" s="258"/>
      <c r="L1802" s="258"/>
      <c r="M1802" s="258"/>
      <c r="N1802" s="258"/>
      <c r="O1802" s="258"/>
    </row>
    <row r="1803" spans="10:15" x14ac:dyDescent="0.25">
      <c r="J1803" s="258"/>
      <c r="K1803" s="258"/>
      <c r="L1803" s="258"/>
      <c r="M1803" s="258"/>
      <c r="N1803" s="258"/>
      <c r="O1803" s="258"/>
    </row>
    <row r="1804" spans="10:15" x14ac:dyDescent="0.25">
      <c r="J1804" s="258"/>
      <c r="K1804" s="258"/>
      <c r="L1804" s="258"/>
      <c r="M1804" s="258"/>
      <c r="N1804" s="258"/>
      <c r="O1804" s="258"/>
    </row>
    <row r="1805" spans="10:15" x14ac:dyDescent="0.25">
      <c r="J1805" s="258"/>
      <c r="K1805" s="258"/>
      <c r="L1805" s="258"/>
      <c r="M1805" s="258"/>
      <c r="N1805" s="258"/>
      <c r="O1805" s="258"/>
    </row>
    <row r="1806" spans="10:15" x14ac:dyDescent="0.25">
      <c r="J1806" s="258"/>
      <c r="K1806" s="258"/>
      <c r="L1806" s="258"/>
      <c r="M1806" s="258"/>
      <c r="N1806" s="258"/>
      <c r="O1806" s="258"/>
    </row>
    <row r="1807" spans="10:15" x14ac:dyDescent="0.25">
      <c r="J1807" s="258"/>
      <c r="K1807" s="258"/>
      <c r="L1807" s="258"/>
      <c r="M1807" s="258"/>
      <c r="N1807" s="258"/>
      <c r="O1807" s="258"/>
    </row>
    <row r="1808" spans="10:15" x14ac:dyDescent="0.25">
      <c r="J1808" s="258"/>
      <c r="K1808" s="258"/>
      <c r="L1808" s="258"/>
      <c r="M1808" s="258"/>
      <c r="N1808" s="258"/>
      <c r="O1808" s="258"/>
    </row>
    <row r="1809" spans="10:15" x14ac:dyDescent="0.25">
      <c r="J1809" s="258"/>
      <c r="K1809" s="258"/>
      <c r="L1809" s="258"/>
      <c r="M1809" s="258"/>
      <c r="N1809" s="258"/>
      <c r="O1809" s="258"/>
    </row>
    <row r="1810" spans="10:15" x14ac:dyDescent="0.25">
      <c r="J1810" s="258"/>
      <c r="K1810" s="258"/>
      <c r="L1810" s="258"/>
      <c r="M1810" s="258"/>
      <c r="N1810" s="258"/>
      <c r="O1810" s="258"/>
    </row>
    <row r="1811" spans="10:15" x14ac:dyDescent="0.25">
      <c r="J1811" s="258"/>
      <c r="K1811" s="258"/>
      <c r="L1811" s="258"/>
      <c r="M1811" s="258"/>
      <c r="N1811" s="258"/>
      <c r="O1811" s="258"/>
    </row>
    <row r="1812" spans="10:15" x14ac:dyDescent="0.25">
      <c r="J1812" s="258"/>
      <c r="K1812" s="258"/>
      <c r="L1812" s="258"/>
      <c r="M1812" s="258"/>
      <c r="N1812" s="258"/>
      <c r="O1812" s="258"/>
    </row>
    <row r="1813" spans="10:15" x14ac:dyDescent="0.25">
      <c r="J1813" s="258"/>
      <c r="K1813" s="258"/>
      <c r="L1813" s="258"/>
      <c r="M1813" s="258"/>
      <c r="N1813" s="258"/>
      <c r="O1813" s="258"/>
    </row>
    <row r="1814" spans="10:15" x14ac:dyDescent="0.25">
      <c r="J1814" s="258"/>
      <c r="K1814" s="258"/>
      <c r="L1814" s="258"/>
      <c r="M1814" s="258"/>
      <c r="N1814" s="258"/>
      <c r="O1814" s="258"/>
    </row>
    <row r="1815" spans="10:15" x14ac:dyDescent="0.25">
      <c r="J1815" s="258"/>
      <c r="K1815" s="258"/>
      <c r="L1815" s="258"/>
      <c r="M1815" s="258"/>
      <c r="N1815" s="258"/>
      <c r="O1815" s="258"/>
    </row>
    <row r="1816" spans="10:15" x14ac:dyDescent="0.25">
      <c r="J1816" s="258"/>
      <c r="K1816" s="258"/>
      <c r="L1816" s="258"/>
      <c r="M1816" s="258"/>
      <c r="N1816" s="258"/>
      <c r="O1816" s="258"/>
    </row>
    <row r="1817" spans="10:15" x14ac:dyDescent="0.25">
      <c r="J1817" s="258"/>
      <c r="K1817" s="258"/>
      <c r="L1817" s="258"/>
      <c r="M1817" s="258"/>
      <c r="N1817" s="258"/>
      <c r="O1817" s="258"/>
    </row>
    <row r="1818" spans="10:15" x14ac:dyDescent="0.25">
      <c r="J1818" s="258"/>
      <c r="K1818" s="258"/>
      <c r="L1818" s="258"/>
      <c r="M1818" s="258"/>
      <c r="N1818" s="258"/>
      <c r="O1818" s="258"/>
    </row>
    <row r="1819" spans="10:15" x14ac:dyDescent="0.25">
      <c r="J1819" s="258"/>
      <c r="K1819" s="258"/>
      <c r="L1819" s="258"/>
      <c r="M1819" s="258"/>
      <c r="N1819" s="258"/>
      <c r="O1819" s="258"/>
    </row>
    <row r="1820" spans="10:15" x14ac:dyDescent="0.25">
      <c r="J1820" s="258"/>
      <c r="K1820" s="258"/>
      <c r="L1820" s="258"/>
      <c r="M1820" s="258"/>
      <c r="N1820" s="258"/>
      <c r="O1820" s="258"/>
    </row>
    <row r="1821" spans="10:15" x14ac:dyDescent="0.25">
      <c r="J1821" s="258"/>
      <c r="K1821" s="258"/>
      <c r="L1821" s="258"/>
      <c r="M1821" s="258"/>
      <c r="N1821" s="258"/>
      <c r="O1821" s="258"/>
    </row>
    <row r="1822" spans="10:15" x14ac:dyDescent="0.25">
      <c r="J1822" s="258"/>
      <c r="K1822" s="258"/>
      <c r="L1822" s="258"/>
      <c r="M1822" s="258"/>
      <c r="N1822" s="258"/>
      <c r="O1822" s="258"/>
    </row>
    <row r="1823" spans="10:15" x14ac:dyDescent="0.25">
      <c r="J1823" s="258"/>
      <c r="K1823" s="258"/>
      <c r="L1823" s="258"/>
      <c r="M1823" s="258"/>
      <c r="N1823" s="258"/>
      <c r="O1823" s="258"/>
    </row>
    <row r="1824" spans="10:15" x14ac:dyDescent="0.25">
      <c r="J1824" s="258"/>
      <c r="K1824" s="258"/>
      <c r="L1824" s="258"/>
      <c r="M1824" s="258"/>
      <c r="N1824" s="258"/>
      <c r="O1824" s="258"/>
    </row>
    <row r="1825" spans="10:15" x14ac:dyDescent="0.25">
      <c r="J1825" s="258"/>
      <c r="K1825" s="258"/>
      <c r="L1825" s="258"/>
      <c r="M1825" s="258"/>
      <c r="N1825" s="258"/>
      <c r="O1825" s="258"/>
    </row>
    <row r="1826" spans="10:15" x14ac:dyDescent="0.25">
      <c r="J1826" s="258"/>
      <c r="K1826" s="258"/>
      <c r="L1826" s="258"/>
      <c r="M1826" s="258"/>
      <c r="N1826" s="258"/>
      <c r="O1826" s="258"/>
    </row>
    <row r="1827" spans="10:15" x14ac:dyDescent="0.25">
      <c r="J1827" s="258"/>
      <c r="K1827" s="258"/>
      <c r="L1827" s="258"/>
      <c r="M1827" s="258"/>
      <c r="N1827" s="258"/>
      <c r="O1827" s="258"/>
    </row>
    <row r="1828" spans="10:15" x14ac:dyDescent="0.25">
      <c r="J1828" s="258"/>
      <c r="K1828" s="258"/>
      <c r="L1828" s="258"/>
      <c r="M1828" s="258"/>
      <c r="N1828" s="258"/>
      <c r="O1828" s="258"/>
    </row>
    <row r="1829" spans="10:15" x14ac:dyDescent="0.25">
      <c r="J1829" s="258"/>
      <c r="K1829" s="258"/>
      <c r="L1829" s="258"/>
      <c r="M1829" s="258"/>
      <c r="N1829" s="258"/>
      <c r="O1829" s="258"/>
    </row>
    <row r="1830" spans="10:15" x14ac:dyDescent="0.25">
      <c r="J1830" s="258"/>
      <c r="K1830" s="258"/>
      <c r="L1830" s="258"/>
      <c r="M1830" s="258"/>
      <c r="N1830" s="258"/>
      <c r="O1830" s="258"/>
    </row>
    <row r="1831" spans="10:15" x14ac:dyDescent="0.25">
      <c r="J1831" s="258"/>
      <c r="K1831" s="258"/>
      <c r="L1831" s="258"/>
      <c r="M1831" s="258"/>
      <c r="N1831" s="258"/>
      <c r="O1831" s="258"/>
    </row>
    <row r="1832" spans="10:15" x14ac:dyDescent="0.25">
      <c r="J1832" s="258"/>
      <c r="K1832" s="258"/>
      <c r="L1832" s="258"/>
      <c r="M1832" s="258"/>
      <c r="N1832" s="258"/>
      <c r="O1832" s="258"/>
    </row>
    <row r="1833" spans="10:15" x14ac:dyDescent="0.25">
      <c r="J1833" s="258"/>
      <c r="K1833" s="258"/>
      <c r="L1833" s="258"/>
      <c r="M1833" s="258"/>
      <c r="N1833" s="258"/>
      <c r="O1833" s="258"/>
    </row>
    <row r="1834" spans="10:15" x14ac:dyDescent="0.25">
      <c r="J1834" s="258"/>
      <c r="K1834" s="258"/>
      <c r="L1834" s="258"/>
      <c r="M1834" s="258"/>
      <c r="N1834" s="258"/>
      <c r="O1834" s="258"/>
    </row>
    <row r="1835" spans="10:15" x14ac:dyDescent="0.25">
      <c r="J1835" s="258"/>
      <c r="K1835" s="258"/>
      <c r="L1835" s="258"/>
      <c r="M1835" s="258"/>
      <c r="N1835" s="258"/>
      <c r="O1835" s="258"/>
    </row>
    <row r="1836" spans="10:15" x14ac:dyDescent="0.25">
      <c r="J1836" s="258"/>
      <c r="K1836" s="258"/>
      <c r="L1836" s="258"/>
      <c r="M1836" s="258"/>
      <c r="N1836" s="258"/>
      <c r="O1836" s="258"/>
    </row>
    <row r="1837" spans="10:15" x14ac:dyDescent="0.25">
      <c r="J1837" s="258"/>
      <c r="K1837" s="258"/>
      <c r="L1837" s="258"/>
      <c r="M1837" s="258"/>
      <c r="N1837" s="258"/>
      <c r="O1837" s="258"/>
    </row>
    <row r="1838" spans="10:15" x14ac:dyDescent="0.25">
      <c r="J1838" s="258"/>
      <c r="K1838" s="258"/>
      <c r="L1838" s="258"/>
      <c r="M1838" s="258"/>
      <c r="N1838" s="258"/>
      <c r="O1838" s="258"/>
    </row>
    <row r="1839" spans="10:15" x14ac:dyDescent="0.25">
      <c r="J1839" s="258"/>
      <c r="K1839" s="258"/>
      <c r="L1839" s="258"/>
      <c r="M1839" s="258"/>
      <c r="N1839" s="258"/>
      <c r="O1839" s="258"/>
    </row>
    <row r="1840" spans="10:15" x14ac:dyDescent="0.25">
      <c r="J1840" s="258"/>
      <c r="K1840" s="258"/>
      <c r="L1840" s="258"/>
      <c r="M1840" s="258"/>
      <c r="N1840" s="258"/>
      <c r="O1840" s="258"/>
    </row>
    <row r="1841" spans="10:15" x14ac:dyDescent="0.25">
      <c r="J1841" s="258"/>
      <c r="K1841" s="258"/>
      <c r="L1841" s="258"/>
      <c r="M1841" s="258"/>
      <c r="N1841" s="258"/>
      <c r="O1841" s="258"/>
    </row>
    <row r="1842" spans="10:15" x14ac:dyDescent="0.25">
      <c r="J1842" s="258"/>
      <c r="K1842" s="258"/>
      <c r="L1842" s="258"/>
      <c r="M1842" s="258"/>
      <c r="N1842" s="258"/>
      <c r="O1842" s="258"/>
    </row>
    <row r="1843" spans="10:15" x14ac:dyDescent="0.25">
      <c r="J1843" s="258"/>
      <c r="K1843" s="258"/>
      <c r="L1843" s="258"/>
      <c r="M1843" s="258"/>
      <c r="N1843" s="258"/>
      <c r="O1843" s="258"/>
    </row>
    <row r="1844" spans="10:15" x14ac:dyDescent="0.25">
      <c r="J1844" s="258"/>
      <c r="K1844" s="258"/>
      <c r="L1844" s="258"/>
      <c r="M1844" s="258"/>
      <c r="N1844" s="258"/>
      <c r="O1844" s="258"/>
    </row>
    <row r="1845" spans="10:15" x14ac:dyDescent="0.25">
      <c r="J1845" s="258"/>
      <c r="K1845" s="258"/>
      <c r="L1845" s="258"/>
      <c r="M1845" s="258"/>
      <c r="N1845" s="258"/>
      <c r="O1845" s="258"/>
    </row>
    <row r="1846" spans="10:15" x14ac:dyDescent="0.25">
      <c r="J1846" s="258"/>
      <c r="K1846" s="258"/>
      <c r="L1846" s="258"/>
      <c r="M1846" s="258"/>
      <c r="N1846" s="258"/>
      <c r="O1846" s="258"/>
    </row>
    <row r="1847" spans="10:15" x14ac:dyDescent="0.25">
      <c r="J1847" s="258"/>
      <c r="K1847" s="258"/>
      <c r="L1847" s="258"/>
      <c r="M1847" s="258"/>
      <c r="N1847" s="258"/>
      <c r="O1847" s="258"/>
    </row>
    <row r="1848" spans="10:15" x14ac:dyDescent="0.25">
      <c r="J1848" s="258"/>
      <c r="K1848" s="258"/>
      <c r="L1848" s="258"/>
      <c r="M1848" s="258"/>
      <c r="N1848" s="258"/>
      <c r="O1848" s="258"/>
    </row>
    <row r="1849" spans="10:15" x14ac:dyDescent="0.25">
      <c r="J1849" s="258"/>
      <c r="K1849" s="258"/>
      <c r="L1849" s="258"/>
      <c r="M1849" s="258"/>
      <c r="N1849" s="258"/>
      <c r="O1849" s="258"/>
    </row>
    <row r="1850" spans="10:15" x14ac:dyDescent="0.25">
      <c r="J1850" s="258"/>
      <c r="K1850" s="258"/>
      <c r="L1850" s="258"/>
      <c r="M1850" s="258"/>
      <c r="N1850" s="258"/>
      <c r="O1850" s="258"/>
    </row>
    <row r="1851" spans="10:15" x14ac:dyDescent="0.25">
      <c r="J1851" s="258"/>
      <c r="K1851" s="258"/>
      <c r="L1851" s="258"/>
      <c r="M1851" s="258"/>
      <c r="N1851" s="258"/>
      <c r="O1851" s="258"/>
    </row>
    <row r="1852" spans="10:15" x14ac:dyDescent="0.25">
      <c r="J1852" s="258"/>
      <c r="K1852" s="258"/>
      <c r="L1852" s="258"/>
      <c r="M1852" s="258"/>
      <c r="N1852" s="258"/>
      <c r="O1852" s="258"/>
    </row>
    <row r="1853" spans="10:15" x14ac:dyDescent="0.25">
      <c r="J1853" s="258"/>
      <c r="K1853" s="258"/>
      <c r="L1853" s="258"/>
      <c r="M1853" s="258"/>
      <c r="N1853" s="258"/>
      <c r="O1853" s="258"/>
    </row>
    <row r="1854" spans="10:15" x14ac:dyDescent="0.25">
      <c r="J1854" s="258"/>
      <c r="K1854" s="258"/>
      <c r="L1854" s="258"/>
      <c r="M1854" s="258"/>
      <c r="N1854" s="258"/>
      <c r="O1854" s="258"/>
    </row>
    <row r="1855" spans="10:15" x14ac:dyDescent="0.25">
      <c r="J1855" s="258"/>
      <c r="K1855" s="258"/>
      <c r="L1855" s="258"/>
      <c r="M1855" s="258"/>
      <c r="N1855" s="258"/>
      <c r="O1855" s="258"/>
    </row>
    <row r="1856" spans="10:15" x14ac:dyDescent="0.25">
      <c r="J1856" s="258"/>
      <c r="K1856" s="258"/>
      <c r="L1856" s="258"/>
      <c r="M1856" s="258"/>
      <c r="N1856" s="258"/>
      <c r="O1856" s="258"/>
    </row>
    <row r="1857" spans="10:15" x14ac:dyDescent="0.25">
      <c r="J1857" s="258"/>
      <c r="K1857" s="258"/>
      <c r="L1857" s="258"/>
      <c r="M1857" s="258"/>
      <c r="N1857" s="258"/>
      <c r="O1857" s="258"/>
    </row>
    <row r="1858" spans="10:15" x14ac:dyDescent="0.25">
      <c r="J1858" s="258"/>
      <c r="K1858" s="258"/>
      <c r="L1858" s="258"/>
      <c r="M1858" s="258"/>
      <c r="N1858" s="258"/>
      <c r="O1858" s="258"/>
    </row>
    <row r="1859" spans="10:15" x14ac:dyDescent="0.25">
      <c r="J1859" s="258"/>
      <c r="K1859" s="258"/>
      <c r="L1859" s="258"/>
      <c r="M1859" s="258"/>
      <c r="N1859" s="258"/>
      <c r="O1859" s="258"/>
    </row>
    <row r="1860" spans="10:15" x14ac:dyDescent="0.25">
      <c r="J1860" s="258"/>
      <c r="K1860" s="258"/>
      <c r="L1860" s="258"/>
      <c r="M1860" s="258"/>
      <c r="N1860" s="258"/>
      <c r="O1860" s="258"/>
    </row>
    <row r="1861" spans="10:15" x14ac:dyDescent="0.25">
      <c r="J1861" s="258"/>
      <c r="K1861" s="258"/>
      <c r="L1861" s="258"/>
      <c r="M1861" s="258"/>
      <c r="N1861" s="258"/>
      <c r="O1861" s="258"/>
    </row>
    <row r="1862" spans="10:15" x14ac:dyDescent="0.25">
      <c r="J1862" s="258"/>
      <c r="K1862" s="258"/>
      <c r="L1862" s="258"/>
      <c r="M1862" s="258"/>
      <c r="N1862" s="258"/>
      <c r="O1862" s="258"/>
    </row>
    <row r="1863" spans="10:15" x14ac:dyDescent="0.25">
      <c r="J1863" s="258"/>
      <c r="K1863" s="258"/>
      <c r="L1863" s="258"/>
      <c r="M1863" s="258"/>
      <c r="N1863" s="258"/>
      <c r="O1863" s="258"/>
    </row>
    <row r="1864" spans="10:15" x14ac:dyDescent="0.25">
      <c r="J1864" s="258"/>
      <c r="K1864" s="258"/>
      <c r="L1864" s="258"/>
      <c r="M1864" s="258"/>
      <c r="N1864" s="258"/>
      <c r="O1864" s="258"/>
    </row>
    <row r="1865" spans="10:15" x14ac:dyDescent="0.25">
      <c r="J1865" s="258"/>
      <c r="K1865" s="258"/>
      <c r="L1865" s="258"/>
      <c r="M1865" s="258"/>
      <c r="N1865" s="258"/>
      <c r="O1865" s="258"/>
    </row>
    <row r="1866" spans="10:15" x14ac:dyDescent="0.25">
      <c r="J1866" s="258"/>
      <c r="K1866" s="258"/>
      <c r="L1866" s="258"/>
      <c r="M1866" s="258"/>
      <c r="N1866" s="258"/>
      <c r="O1866" s="258"/>
    </row>
    <row r="1867" spans="10:15" x14ac:dyDescent="0.25">
      <c r="J1867" s="258"/>
      <c r="K1867" s="258"/>
      <c r="L1867" s="258"/>
      <c r="M1867" s="258"/>
      <c r="N1867" s="258"/>
      <c r="O1867" s="258"/>
    </row>
    <row r="1868" spans="10:15" x14ac:dyDescent="0.25">
      <c r="J1868" s="258"/>
      <c r="K1868" s="258"/>
      <c r="L1868" s="258"/>
      <c r="M1868" s="258"/>
      <c r="N1868" s="258"/>
      <c r="O1868" s="258"/>
    </row>
    <row r="1869" spans="10:15" x14ac:dyDescent="0.25">
      <c r="J1869" s="258"/>
      <c r="K1869" s="258"/>
      <c r="L1869" s="258"/>
      <c r="M1869" s="258"/>
      <c r="N1869" s="258"/>
      <c r="O1869" s="258"/>
    </row>
    <row r="1870" spans="10:15" x14ac:dyDescent="0.25">
      <c r="J1870" s="258"/>
      <c r="K1870" s="258"/>
      <c r="L1870" s="258"/>
      <c r="M1870" s="258"/>
      <c r="N1870" s="258"/>
      <c r="O1870" s="258"/>
    </row>
    <row r="1871" spans="10:15" x14ac:dyDescent="0.25">
      <c r="J1871" s="258"/>
      <c r="K1871" s="258"/>
      <c r="L1871" s="258"/>
      <c r="M1871" s="258"/>
      <c r="N1871" s="258"/>
      <c r="O1871" s="258"/>
    </row>
    <row r="1872" spans="10:15" x14ac:dyDescent="0.25">
      <c r="J1872" s="258"/>
      <c r="K1872" s="258"/>
      <c r="L1872" s="258"/>
      <c r="M1872" s="258"/>
      <c r="N1872" s="258"/>
      <c r="O1872" s="258"/>
    </row>
    <row r="1873" spans="10:15" x14ac:dyDescent="0.25">
      <c r="J1873" s="258"/>
      <c r="K1873" s="258"/>
      <c r="L1873" s="258"/>
      <c r="M1873" s="258"/>
      <c r="N1873" s="258"/>
      <c r="O1873" s="258"/>
    </row>
    <row r="1874" spans="10:15" x14ac:dyDescent="0.25">
      <c r="J1874" s="258"/>
      <c r="K1874" s="258"/>
      <c r="L1874" s="258"/>
      <c r="M1874" s="258"/>
      <c r="N1874" s="258"/>
      <c r="O1874" s="258"/>
    </row>
    <row r="1875" spans="10:15" x14ac:dyDescent="0.25">
      <c r="J1875" s="258"/>
      <c r="K1875" s="258"/>
      <c r="L1875" s="258"/>
      <c r="M1875" s="258"/>
      <c r="N1875" s="258"/>
      <c r="O1875" s="258"/>
    </row>
    <row r="1876" spans="10:15" x14ac:dyDescent="0.25">
      <c r="J1876" s="258"/>
      <c r="K1876" s="258"/>
      <c r="L1876" s="258"/>
      <c r="M1876" s="258"/>
      <c r="N1876" s="258"/>
      <c r="O1876" s="258"/>
    </row>
    <row r="1877" spans="10:15" x14ac:dyDescent="0.25">
      <c r="J1877" s="258"/>
      <c r="K1877" s="258"/>
      <c r="L1877" s="258"/>
      <c r="M1877" s="258"/>
      <c r="N1877" s="258"/>
      <c r="O1877" s="258"/>
    </row>
    <row r="1878" spans="10:15" x14ac:dyDescent="0.25">
      <c r="J1878" s="258"/>
      <c r="K1878" s="258"/>
      <c r="L1878" s="258"/>
      <c r="M1878" s="258"/>
      <c r="N1878" s="258"/>
      <c r="O1878" s="258"/>
    </row>
    <row r="1879" spans="10:15" x14ac:dyDescent="0.25">
      <c r="J1879" s="258"/>
      <c r="K1879" s="258"/>
      <c r="L1879" s="258"/>
      <c r="M1879" s="258"/>
      <c r="N1879" s="258"/>
      <c r="O1879" s="258"/>
    </row>
    <row r="1880" spans="10:15" x14ac:dyDescent="0.25">
      <c r="J1880" s="258"/>
      <c r="K1880" s="258"/>
      <c r="L1880" s="258"/>
      <c r="M1880" s="258"/>
      <c r="N1880" s="258"/>
      <c r="O1880" s="258"/>
    </row>
    <row r="1881" spans="10:15" x14ac:dyDescent="0.25">
      <c r="J1881" s="258"/>
      <c r="K1881" s="258"/>
      <c r="L1881" s="258"/>
      <c r="M1881" s="258"/>
      <c r="N1881" s="258"/>
      <c r="O1881" s="258"/>
    </row>
    <row r="1882" spans="10:15" x14ac:dyDescent="0.25">
      <c r="J1882" s="258"/>
      <c r="K1882" s="258"/>
      <c r="L1882" s="258"/>
      <c r="M1882" s="258"/>
      <c r="N1882" s="258"/>
      <c r="O1882" s="258"/>
    </row>
    <row r="1883" spans="10:15" x14ac:dyDescent="0.25">
      <c r="J1883" s="258"/>
      <c r="K1883" s="258"/>
      <c r="L1883" s="258"/>
      <c r="M1883" s="258"/>
      <c r="N1883" s="258"/>
      <c r="O1883" s="258"/>
    </row>
    <row r="1884" spans="10:15" x14ac:dyDescent="0.25">
      <c r="J1884" s="258"/>
      <c r="K1884" s="258"/>
      <c r="L1884" s="258"/>
      <c r="M1884" s="258"/>
      <c r="N1884" s="258"/>
      <c r="O1884" s="258"/>
    </row>
    <row r="1885" spans="10:15" x14ac:dyDescent="0.25">
      <c r="J1885" s="258"/>
      <c r="K1885" s="258"/>
      <c r="L1885" s="258"/>
      <c r="M1885" s="258"/>
      <c r="N1885" s="258"/>
      <c r="O1885" s="258"/>
    </row>
    <row r="1886" spans="10:15" x14ac:dyDescent="0.25">
      <c r="J1886" s="258"/>
      <c r="K1886" s="258"/>
      <c r="L1886" s="258"/>
      <c r="M1886" s="258"/>
      <c r="N1886" s="258"/>
      <c r="O1886" s="258"/>
    </row>
    <row r="1887" spans="10:15" x14ac:dyDescent="0.25">
      <c r="J1887" s="258"/>
      <c r="K1887" s="258"/>
      <c r="L1887" s="258"/>
      <c r="M1887" s="258"/>
      <c r="N1887" s="258"/>
      <c r="O1887" s="258"/>
    </row>
    <row r="1888" spans="10:15" x14ac:dyDescent="0.25">
      <c r="J1888" s="258"/>
      <c r="K1888" s="258"/>
      <c r="L1888" s="258"/>
      <c r="M1888" s="258"/>
      <c r="N1888" s="258"/>
      <c r="O1888" s="258"/>
    </row>
    <row r="1889" spans="10:15" x14ac:dyDescent="0.25">
      <c r="J1889" s="258"/>
      <c r="K1889" s="258"/>
      <c r="L1889" s="258"/>
      <c r="M1889" s="258"/>
      <c r="N1889" s="258"/>
      <c r="O1889" s="258"/>
    </row>
    <row r="1890" spans="10:15" x14ac:dyDescent="0.25">
      <c r="J1890" s="258"/>
      <c r="K1890" s="258"/>
      <c r="L1890" s="258"/>
      <c r="M1890" s="258"/>
      <c r="N1890" s="258"/>
      <c r="O1890" s="258"/>
    </row>
    <row r="1891" spans="10:15" x14ac:dyDescent="0.25">
      <c r="J1891" s="258"/>
      <c r="K1891" s="258"/>
      <c r="L1891" s="258"/>
      <c r="M1891" s="258"/>
      <c r="N1891" s="258"/>
      <c r="O1891" s="258"/>
    </row>
    <row r="1892" spans="10:15" x14ac:dyDescent="0.25">
      <c r="J1892" s="258"/>
      <c r="K1892" s="258"/>
      <c r="L1892" s="258"/>
      <c r="M1892" s="258"/>
      <c r="N1892" s="258"/>
      <c r="O1892" s="258"/>
    </row>
    <row r="1893" spans="10:15" x14ac:dyDescent="0.25">
      <c r="J1893" s="258"/>
      <c r="K1893" s="258"/>
      <c r="L1893" s="258"/>
      <c r="M1893" s="258"/>
      <c r="N1893" s="258"/>
      <c r="O1893" s="258"/>
    </row>
    <row r="1894" spans="10:15" x14ac:dyDescent="0.25">
      <c r="J1894" s="258"/>
      <c r="K1894" s="258"/>
      <c r="L1894" s="258"/>
      <c r="M1894" s="258"/>
      <c r="N1894" s="258"/>
      <c r="O1894" s="258"/>
    </row>
    <row r="1895" spans="10:15" x14ac:dyDescent="0.25">
      <c r="J1895" s="258"/>
      <c r="K1895" s="258"/>
      <c r="L1895" s="258"/>
      <c r="M1895" s="258"/>
      <c r="N1895" s="258"/>
      <c r="O1895" s="258"/>
    </row>
    <row r="1896" spans="10:15" x14ac:dyDescent="0.25">
      <c r="J1896" s="258"/>
      <c r="K1896" s="258"/>
      <c r="L1896" s="258"/>
      <c r="M1896" s="258"/>
      <c r="N1896" s="258"/>
      <c r="O1896" s="258"/>
    </row>
    <row r="1897" spans="10:15" x14ac:dyDescent="0.25">
      <c r="J1897" s="258"/>
      <c r="K1897" s="258"/>
      <c r="L1897" s="258"/>
      <c r="M1897" s="258"/>
      <c r="N1897" s="258"/>
      <c r="O1897" s="258"/>
    </row>
    <row r="1898" spans="10:15" x14ac:dyDescent="0.25">
      <c r="J1898" s="258"/>
      <c r="K1898" s="258"/>
      <c r="L1898" s="258"/>
      <c r="M1898" s="258"/>
      <c r="N1898" s="258"/>
      <c r="O1898" s="258"/>
    </row>
    <row r="1899" spans="10:15" x14ac:dyDescent="0.25">
      <c r="J1899" s="258"/>
      <c r="K1899" s="258"/>
      <c r="L1899" s="258"/>
      <c r="M1899" s="258"/>
      <c r="N1899" s="258"/>
      <c r="O1899" s="258"/>
    </row>
    <row r="1900" spans="10:15" x14ac:dyDescent="0.25">
      <c r="J1900" s="258"/>
      <c r="K1900" s="258"/>
      <c r="L1900" s="258"/>
      <c r="M1900" s="258"/>
      <c r="N1900" s="258"/>
      <c r="O1900" s="258"/>
    </row>
    <row r="1901" spans="10:15" x14ac:dyDescent="0.25">
      <c r="J1901" s="258"/>
      <c r="K1901" s="258"/>
      <c r="L1901" s="258"/>
      <c r="M1901" s="258"/>
      <c r="N1901" s="258"/>
      <c r="O1901" s="258"/>
    </row>
    <row r="1902" spans="10:15" x14ac:dyDescent="0.25">
      <c r="J1902" s="258"/>
      <c r="K1902" s="258"/>
      <c r="L1902" s="258"/>
      <c r="M1902" s="258"/>
      <c r="N1902" s="258"/>
      <c r="O1902" s="258"/>
    </row>
    <row r="1903" spans="10:15" x14ac:dyDescent="0.25">
      <c r="J1903" s="258"/>
      <c r="K1903" s="258"/>
      <c r="L1903" s="258"/>
      <c r="M1903" s="258"/>
      <c r="N1903" s="258"/>
      <c r="O1903" s="258"/>
    </row>
    <row r="1904" spans="10:15" x14ac:dyDescent="0.25">
      <c r="J1904" s="258"/>
      <c r="K1904" s="258"/>
      <c r="L1904" s="258"/>
      <c r="M1904" s="258"/>
      <c r="N1904" s="258"/>
      <c r="O1904" s="258"/>
    </row>
    <row r="1905" spans="10:15" x14ac:dyDescent="0.25">
      <c r="J1905" s="258"/>
      <c r="K1905" s="258"/>
      <c r="L1905" s="258"/>
      <c r="M1905" s="258"/>
      <c r="N1905" s="258"/>
      <c r="O1905" s="258"/>
    </row>
    <row r="1906" spans="10:15" x14ac:dyDescent="0.25">
      <c r="J1906" s="258"/>
      <c r="K1906" s="258"/>
      <c r="L1906" s="258"/>
      <c r="M1906" s="258"/>
      <c r="N1906" s="258"/>
      <c r="O1906" s="258"/>
    </row>
    <row r="1907" spans="10:15" x14ac:dyDescent="0.25">
      <c r="J1907" s="258"/>
      <c r="K1907" s="258"/>
      <c r="L1907" s="258"/>
      <c r="M1907" s="258"/>
      <c r="N1907" s="258"/>
      <c r="O1907" s="258"/>
    </row>
    <row r="1908" spans="10:15" x14ac:dyDescent="0.25">
      <c r="J1908" s="258"/>
      <c r="K1908" s="258"/>
      <c r="L1908" s="258"/>
      <c r="M1908" s="258"/>
      <c r="N1908" s="258"/>
      <c r="O1908" s="258"/>
    </row>
    <row r="1909" spans="10:15" x14ac:dyDescent="0.25">
      <c r="J1909" s="258"/>
      <c r="K1909" s="258"/>
      <c r="L1909" s="258"/>
      <c r="M1909" s="258"/>
      <c r="N1909" s="258"/>
      <c r="O1909" s="258"/>
    </row>
    <row r="1910" spans="10:15" x14ac:dyDescent="0.25">
      <c r="J1910" s="258"/>
      <c r="K1910" s="258"/>
      <c r="L1910" s="258"/>
      <c r="M1910" s="258"/>
      <c r="N1910" s="258"/>
      <c r="O1910" s="258"/>
    </row>
    <row r="1911" spans="10:15" x14ac:dyDescent="0.25">
      <c r="J1911" s="258"/>
      <c r="K1911" s="258"/>
      <c r="L1911" s="258"/>
      <c r="M1911" s="258"/>
      <c r="N1911" s="258"/>
      <c r="O1911" s="258"/>
    </row>
    <row r="1912" spans="10:15" x14ac:dyDescent="0.25">
      <c r="J1912" s="258"/>
      <c r="K1912" s="258"/>
      <c r="L1912" s="258"/>
      <c r="M1912" s="258"/>
      <c r="N1912" s="258"/>
      <c r="O1912" s="258"/>
    </row>
    <row r="1913" spans="10:15" x14ac:dyDescent="0.25">
      <c r="J1913" s="258"/>
      <c r="K1913" s="258"/>
      <c r="L1913" s="258"/>
      <c r="M1913" s="258"/>
      <c r="N1913" s="258"/>
      <c r="O1913" s="258"/>
    </row>
    <row r="1914" spans="10:15" x14ac:dyDescent="0.25">
      <c r="J1914" s="258"/>
      <c r="K1914" s="258"/>
      <c r="L1914" s="258"/>
      <c r="M1914" s="258"/>
      <c r="N1914" s="258"/>
      <c r="O1914" s="258"/>
    </row>
    <row r="1915" spans="10:15" x14ac:dyDescent="0.25">
      <c r="J1915" s="258"/>
      <c r="K1915" s="258"/>
      <c r="L1915" s="258"/>
      <c r="M1915" s="258"/>
      <c r="N1915" s="258"/>
      <c r="O1915" s="258"/>
    </row>
    <row r="1916" spans="10:15" x14ac:dyDescent="0.25">
      <c r="J1916" s="258"/>
      <c r="K1916" s="258"/>
      <c r="L1916" s="258"/>
      <c r="M1916" s="258"/>
      <c r="N1916" s="258"/>
      <c r="O1916" s="258"/>
    </row>
    <row r="1917" spans="10:15" x14ac:dyDescent="0.25">
      <c r="J1917" s="258"/>
      <c r="K1917" s="258"/>
      <c r="L1917" s="258"/>
      <c r="M1917" s="258"/>
      <c r="N1917" s="258"/>
      <c r="O1917" s="258"/>
    </row>
    <row r="1918" spans="10:15" x14ac:dyDescent="0.25">
      <c r="J1918" s="258"/>
      <c r="K1918" s="258"/>
      <c r="L1918" s="258"/>
      <c r="M1918" s="258"/>
      <c r="N1918" s="258"/>
      <c r="O1918" s="258"/>
    </row>
    <row r="1919" spans="10:15" x14ac:dyDescent="0.25">
      <c r="J1919" s="258"/>
      <c r="K1919" s="258"/>
      <c r="L1919" s="258"/>
      <c r="M1919" s="258"/>
      <c r="N1919" s="258"/>
      <c r="O1919" s="258"/>
    </row>
    <row r="1920" spans="10:15" x14ac:dyDescent="0.25">
      <c r="J1920" s="258"/>
      <c r="K1920" s="258"/>
      <c r="L1920" s="258"/>
      <c r="M1920" s="258"/>
      <c r="N1920" s="258"/>
      <c r="O1920" s="258"/>
    </row>
    <row r="1921" spans="10:15" x14ac:dyDescent="0.25">
      <c r="J1921" s="258"/>
      <c r="K1921" s="258"/>
      <c r="L1921" s="258"/>
      <c r="M1921" s="258"/>
      <c r="N1921" s="258"/>
      <c r="O1921" s="258"/>
    </row>
    <row r="1922" spans="10:15" x14ac:dyDescent="0.25">
      <c r="J1922" s="258"/>
      <c r="K1922" s="258"/>
      <c r="L1922" s="258"/>
      <c r="M1922" s="258"/>
      <c r="N1922" s="258"/>
      <c r="O1922" s="258"/>
    </row>
    <row r="1923" spans="10:15" x14ac:dyDescent="0.25">
      <c r="J1923" s="258"/>
      <c r="K1923" s="258"/>
      <c r="L1923" s="258"/>
      <c r="M1923" s="258"/>
      <c r="N1923" s="258"/>
      <c r="O1923" s="258"/>
    </row>
    <row r="1924" spans="10:15" x14ac:dyDescent="0.25">
      <c r="J1924" s="258"/>
      <c r="K1924" s="258"/>
      <c r="L1924" s="258"/>
      <c r="M1924" s="258"/>
      <c r="N1924" s="258"/>
      <c r="O1924" s="258"/>
    </row>
    <row r="1925" spans="10:15" x14ac:dyDescent="0.25">
      <c r="J1925" s="258"/>
      <c r="K1925" s="258"/>
      <c r="L1925" s="258"/>
      <c r="M1925" s="258"/>
      <c r="N1925" s="258"/>
      <c r="O1925" s="258"/>
    </row>
    <row r="1926" spans="10:15" x14ac:dyDescent="0.25">
      <c r="J1926" s="258"/>
      <c r="K1926" s="258"/>
      <c r="L1926" s="258"/>
      <c r="M1926" s="258"/>
      <c r="N1926" s="258"/>
      <c r="O1926" s="258"/>
    </row>
    <row r="1927" spans="10:15" x14ac:dyDescent="0.25">
      <c r="J1927" s="258"/>
      <c r="K1927" s="258"/>
      <c r="L1927" s="258"/>
      <c r="M1927" s="258"/>
      <c r="N1927" s="258"/>
      <c r="O1927" s="258"/>
    </row>
    <row r="1928" spans="10:15" x14ac:dyDescent="0.25">
      <c r="J1928" s="258"/>
      <c r="K1928" s="258"/>
      <c r="L1928" s="258"/>
      <c r="M1928" s="258"/>
      <c r="N1928" s="258"/>
      <c r="O1928" s="258"/>
    </row>
    <row r="1929" spans="10:15" x14ac:dyDescent="0.25">
      <c r="J1929" s="258"/>
      <c r="K1929" s="258"/>
      <c r="L1929" s="258"/>
      <c r="M1929" s="258"/>
      <c r="N1929" s="258"/>
      <c r="O1929" s="258"/>
    </row>
    <row r="1930" spans="10:15" x14ac:dyDescent="0.25">
      <c r="J1930" s="258"/>
      <c r="K1930" s="258"/>
      <c r="L1930" s="258"/>
      <c r="M1930" s="258"/>
      <c r="N1930" s="258"/>
      <c r="O1930" s="258"/>
    </row>
    <row r="1931" spans="10:15" x14ac:dyDescent="0.25">
      <c r="J1931" s="258"/>
      <c r="K1931" s="258"/>
      <c r="L1931" s="258"/>
      <c r="M1931" s="258"/>
      <c r="N1931" s="258"/>
      <c r="O1931" s="258"/>
    </row>
    <row r="1932" spans="10:15" x14ac:dyDescent="0.25">
      <c r="J1932" s="258"/>
      <c r="K1932" s="258"/>
      <c r="L1932" s="258"/>
      <c r="M1932" s="258"/>
      <c r="N1932" s="258"/>
      <c r="O1932" s="258"/>
    </row>
    <row r="1933" spans="10:15" x14ac:dyDescent="0.25">
      <c r="J1933" s="258"/>
      <c r="K1933" s="258"/>
      <c r="L1933" s="258"/>
      <c r="M1933" s="258"/>
      <c r="N1933" s="258"/>
      <c r="O1933" s="258"/>
    </row>
    <row r="1934" spans="10:15" x14ac:dyDescent="0.25">
      <c r="J1934" s="258"/>
      <c r="K1934" s="258"/>
      <c r="L1934" s="258"/>
      <c r="M1934" s="258"/>
      <c r="N1934" s="258"/>
      <c r="O1934" s="258"/>
    </row>
    <row r="1935" spans="10:15" x14ac:dyDescent="0.25">
      <c r="J1935" s="258"/>
      <c r="K1935" s="258"/>
      <c r="L1935" s="258"/>
      <c r="M1935" s="258"/>
      <c r="N1935" s="258"/>
      <c r="O1935" s="258"/>
    </row>
    <row r="1936" spans="10:15" x14ac:dyDescent="0.25">
      <c r="J1936" s="258"/>
      <c r="K1936" s="258"/>
      <c r="L1936" s="258"/>
      <c r="M1936" s="258"/>
      <c r="N1936" s="258"/>
      <c r="O1936" s="258"/>
    </row>
    <row r="1937" spans="10:15" x14ac:dyDescent="0.25">
      <c r="J1937" s="258"/>
      <c r="K1937" s="258"/>
      <c r="L1937" s="258"/>
      <c r="M1937" s="258"/>
      <c r="N1937" s="258"/>
      <c r="O1937" s="258"/>
    </row>
    <row r="1938" spans="10:15" x14ac:dyDescent="0.25">
      <c r="J1938" s="258"/>
      <c r="K1938" s="258"/>
      <c r="L1938" s="258"/>
      <c r="M1938" s="258"/>
      <c r="N1938" s="258"/>
      <c r="O1938" s="258"/>
    </row>
    <row r="1939" spans="10:15" x14ac:dyDescent="0.25">
      <c r="J1939" s="258"/>
      <c r="K1939" s="258"/>
      <c r="L1939" s="258"/>
      <c r="M1939" s="258"/>
      <c r="N1939" s="258"/>
      <c r="O1939" s="258"/>
    </row>
    <row r="1940" spans="10:15" x14ac:dyDescent="0.25">
      <c r="J1940" s="258"/>
      <c r="K1940" s="258"/>
      <c r="L1940" s="258"/>
      <c r="M1940" s="258"/>
      <c r="N1940" s="258"/>
      <c r="O1940" s="258"/>
    </row>
    <row r="1941" spans="10:15" x14ac:dyDescent="0.25">
      <c r="J1941" s="258"/>
      <c r="K1941" s="258"/>
      <c r="L1941" s="258"/>
      <c r="M1941" s="258"/>
      <c r="N1941" s="258"/>
      <c r="O1941" s="258"/>
    </row>
    <row r="1942" spans="10:15" x14ac:dyDescent="0.25">
      <c r="J1942" s="258"/>
      <c r="K1942" s="258"/>
      <c r="L1942" s="258"/>
      <c r="M1942" s="258"/>
      <c r="N1942" s="258"/>
      <c r="O1942" s="258"/>
    </row>
    <row r="1943" spans="10:15" x14ac:dyDescent="0.25">
      <c r="J1943" s="258"/>
      <c r="K1943" s="258"/>
      <c r="L1943" s="258"/>
      <c r="M1943" s="258"/>
      <c r="N1943" s="258"/>
      <c r="O1943" s="258"/>
    </row>
    <row r="1944" spans="10:15" x14ac:dyDescent="0.25">
      <c r="J1944" s="258"/>
      <c r="K1944" s="258"/>
      <c r="L1944" s="258"/>
      <c r="M1944" s="258"/>
      <c r="N1944" s="258"/>
      <c r="O1944" s="258"/>
    </row>
    <row r="1945" spans="10:15" x14ac:dyDescent="0.25">
      <c r="J1945" s="258"/>
      <c r="K1945" s="258"/>
      <c r="L1945" s="258"/>
      <c r="M1945" s="258"/>
      <c r="N1945" s="258"/>
      <c r="O1945" s="258"/>
    </row>
    <row r="1946" spans="10:15" x14ac:dyDescent="0.25">
      <c r="J1946" s="258"/>
      <c r="K1946" s="258"/>
      <c r="L1946" s="258"/>
      <c r="M1946" s="258"/>
      <c r="N1946" s="258"/>
      <c r="O1946" s="258"/>
    </row>
    <row r="1947" spans="10:15" x14ac:dyDescent="0.25">
      <c r="J1947" s="258"/>
      <c r="K1947" s="258"/>
      <c r="L1947" s="258"/>
      <c r="M1947" s="258"/>
      <c r="N1947" s="258"/>
      <c r="O1947" s="258"/>
    </row>
    <row r="1948" spans="10:15" x14ac:dyDescent="0.25">
      <c r="J1948" s="258"/>
      <c r="K1948" s="258"/>
      <c r="L1948" s="258"/>
      <c r="M1948" s="258"/>
      <c r="N1948" s="258"/>
      <c r="O1948" s="258"/>
    </row>
    <row r="1949" spans="10:15" x14ac:dyDescent="0.25">
      <c r="J1949" s="258"/>
      <c r="K1949" s="258"/>
      <c r="L1949" s="258"/>
      <c r="M1949" s="258"/>
      <c r="N1949" s="258"/>
      <c r="O1949" s="258"/>
    </row>
    <row r="1950" spans="10:15" x14ac:dyDescent="0.25">
      <c r="J1950" s="258"/>
      <c r="K1950" s="258"/>
      <c r="L1950" s="258"/>
      <c r="M1950" s="258"/>
      <c r="N1950" s="258"/>
      <c r="O1950" s="258"/>
    </row>
    <row r="1951" spans="10:15" x14ac:dyDescent="0.25">
      <c r="J1951" s="258"/>
      <c r="K1951" s="258"/>
      <c r="L1951" s="258"/>
      <c r="M1951" s="258"/>
      <c r="N1951" s="258"/>
      <c r="O1951" s="258"/>
    </row>
    <row r="1952" spans="10:15" x14ac:dyDescent="0.25">
      <c r="J1952" s="258"/>
      <c r="K1952" s="258"/>
      <c r="L1952" s="258"/>
      <c r="M1952" s="258"/>
      <c r="N1952" s="258"/>
      <c r="O1952" s="258"/>
    </row>
    <row r="1953" spans="10:15" x14ac:dyDescent="0.25">
      <c r="J1953" s="258"/>
      <c r="K1953" s="258"/>
      <c r="L1953" s="258"/>
      <c r="M1953" s="258"/>
      <c r="N1953" s="258"/>
      <c r="O1953" s="258"/>
    </row>
    <row r="1954" spans="10:15" x14ac:dyDescent="0.25">
      <c r="J1954" s="258"/>
      <c r="K1954" s="258"/>
      <c r="L1954" s="258"/>
      <c r="M1954" s="258"/>
      <c r="N1954" s="258"/>
      <c r="O1954" s="258"/>
    </row>
    <row r="1955" spans="10:15" x14ac:dyDescent="0.25">
      <c r="J1955" s="258"/>
      <c r="K1955" s="258"/>
      <c r="L1955" s="258"/>
      <c r="M1955" s="258"/>
      <c r="N1955" s="258"/>
      <c r="O1955" s="258"/>
    </row>
    <row r="1956" spans="10:15" x14ac:dyDescent="0.25">
      <c r="J1956" s="258"/>
      <c r="K1956" s="258"/>
      <c r="L1956" s="258"/>
      <c r="M1956" s="258"/>
      <c r="N1956" s="258"/>
      <c r="O1956" s="258"/>
    </row>
    <row r="1957" spans="10:15" x14ac:dyDescent="0.25">
      <c r="J1957" s="258"/>
      <c r="K1957" s="258"/>
      <c r="L1957" s="258"/>
      <c r="M1957" s="258"/>
      <c r="N1957" s="258"/>
      <c r="O1957" s="258"/>
    </row>
    <row r="1958" spans="10:15" x14ac:dyDescent="0.25">
      <c r="J1958" s="258"/>
      <c r="K1958" s="258"/>
      <c r="L1958" s="258"/>
      <c r="M1958" s="258"/>
      <c r="N1958" s="258"/>
      <c r="O1958" s="258"/>
    </row>
    <row r="1959" spans="10:15" x14ac:dyDescent="0.25">
      <c r="J1959" s="258"/>
      <c r="K1959" s="258"/>
      <c r="L1959" s="258"/>
      <c r="M1959" s="258"/>
      <c r="N1959" s="258"/>
      <c r="O1959" s="258"/>
    </row>
    <row r="1960" spans="10:15" x14ac:dyDescent="0.25">
      <c r="J1960" s="258"/>
      <c r="K1960" s="258"/>
      <c r="L1960" s="258"/>
      <c r="M1960" s="258"/>
      <c r="N1960" s="258"/>
      <c r="O1960" s="258"/>
    </row>
    <row r="1961" spans="10:15" x14ac:dyDescent="0.25">
      <c r="J1961" s="258"/>
      <c r="K1961" s="258"/>
      <c r="L1961" s="258"/>
      <c r="M1961" s="258"/>
      <c r="N1961" s="258"/>
      <c r="O1961" s="258"/>
    </row>
    <row r="1962" spans="10:15" x14ac:dyDescent="0.25">
      <c r="J1962" s="258"/>
      <c r="K1962" s="258"/>
      <c r="L1962" s="258"/>
      <c r="M1962" s="258"/>
      <c r="N1962" s="258"/>
      <c r="O1962" s="258"/>
    </row>
    <row r="1963" spans="10:15" x14ac:dyDescent="0.25">
      <c r="J1963" s="258"/>
      <c r="K1963" s="258"/>
      <c r="L1963" s="258"/>
      <c r="M1963" s="258"/>
      <c r="N1963" s="258"/>
      <c r="O1963" s="258"/>
    </row>
    <row r="1964" spans="10:15" x14ac:dyDescent="0.25">
      <c r="J1964" s="258"/>
      <c r="K1964" s="258"/>
      <c r="L1964" s="258"/>
      <c r="M1964" s="258"/>
      <c r="N1964" s="258"/>
      <c r="O1964" s="258"/>
    </row>
    <row r="1965" spans="10:15" x14ac:dyDescent="0.25">
      <c r="J1965" s="258"/>
      <c r="K1965" s="258"/>
      <c r="L1965" s="258"/>
      <c r="M1965" s="258"/>
      <c r="N1965" s="258"/>
      <c r="O1965" s="258"/>
    </row>
    <row r="1966" spans="10:15" x14ac:dyDescent="0.25">
      <c r="J1966" s="258"/>
      <c r="K1966" s="258"/>
      <c r="L1966" s="258"/>
      <c r="M1966" s="258"/>
      <c r="N1966" s="258"/>
      <c r="O1966" s="258"/>
    </row>
    <row r="1967" spans="10:15" x14ac:dyDescent="0.25">
      <c r="J1967" s="258"/>
      <c r="K1967" s="258"/>
      <c r="L1967" s="258"/>
      <c r="M1967" s="258"/>
      <c r="N1967" s="258"/>
      <c r="O1967" s="258"/>
    </row>
    <row r="1968" spans="10:15" x14ac:dyDescent="0.25">
      <c r="J1968" s="258"/>
      <c r="K1968" s="258"/>
      <c r="L1968" s="258"/>
      <c r="M1968" s="258"/>
      <c r="N1968" s="258"/>
      <c r="O1968" s="258"/>
    </row>
    <row r="1969" spans="10:15" x14ac:dyDescent="0.25">
      <c r="J1969" s="258"/>
      <c r="K1969" s="258"/>
      <c r="L1969" s="258"/>
      <c r="M1969" s="258"/>
      <c r="N1969" s="258"/>
      <c r="O1969" s="258"/>
    </row>
    <row r="1970" spans="10:15" x14ac:dyDescent="0.25">
      <c r="J1970" s="258"/>
      <c r="K1970" s="258"/>
      <c r="L1970" s="258"/>
      <c r="M1970" s="258"/>
      <c r="N1970" s="258"/>
      <c r="O1970" s="258"/>
    </row>
    <row r="1971" spans="10:15" x14ac:dyDescent="0.25">
      <c r="J1971" s="258"/>
      <c r="K1971" s="258"/>
      <c r="L1971" s="258"/>
      <c r="M1971" s="258"/>
      <c r="N1971" s="258"/>
      <c r="O1971" s="258"/>
    </row>
    <row r="1972" spans="10:15" x14ac:dyDescent="0.25">
      <c r="J1972" s="258"/>
      <c r="K1972" s="258"/>
      <c r="L1972" s="258"/>
      <c r="M1972" s="258"/>
      <c r="N1972" s="258"/>
      <c r="O1972" s="258"/>
    </row>
    <row r="1973" spans="10:15" x14ac:dyDescent="0.25">
      <c r="J1973" s="258"/>
      <c r="K1973" s="258"/>
      <c r="L1973" s="258"/>
      <c r="M1973" s="258"/>
      <c r="N1973" s="258"/>
      <c r="O1973" s="258"/>
    </row>
    <row r="1974" spans="10:15" x14ac:dyDescent="0.25">
      <c r="J1974" s="258"/>
      <c r="K1974" s="258"/>
      <c r="L1974" s="258"/>
      <c r="M1974" s="258"/>
      <c r="N1974" s="258"/>
      <c r="O1974" s="258"/>
    </row>
    <row r="1975" spans="10:15" x14ac:dyDescent="0.25">
      <c r="J1975" s="258"/>
      <c r="K1975" s="258"/>
      <c r="L1975" s="258"/>
      <c r="M1975" s="258"/>
      <c r="N1975" s="258"/>
      <c r="O1975" s="258"/>
    </row>
    <row r="1976" spans="10:15" x14ac:dyDescent="0.25">
      <c r="J1976" s="258"/>
      <c r="K1976" s="258"/>
      <c r="L1976" s="258"/>
      <c r="M1976" s="258"/>
      <c r="N1976" s="258"/>
      <c r="O1976" s="258"/>
    </row>
    <row r="1977" spans="10:15" x14ac:dyDescent="0.25">
      <c r="J1977" s="258"/>
      <c r="K1977" s="258"/>
      <c r="L1977" s="258"/>
      <c r="M1977" s="258"/>
      <c r="N1977" s="258"/>
      <c r="O1977" s="258"/>
    </row>
    <row r="1978" spans="10:15" x14ac:dyDescent="0.25">
      <c r="J1978" s="258"/>
      <c r="K1978" s="258"/>
      <c r="L1978" s="258"/>
      <c r="M1978" s="258"/>
      <c r="N1978" s="258"/>
      <c r="O1978" s="258"/>
    </row>
    <row r="1979" spans="10:15" x14ac:dyDescent="0.25">
      <c r="J1979" s="258"/>
      <c r="K1979" s="258"/>
      <c r="L1979" s="258"/>
      <c r="M1979" s="258"/>
      <c r="N1979" s="258"/>
      <c r="O1979" s="258"/>
    </row>
    <row r="1980" spans="10:15" x14ac:dyDescent="0.25">
      <c r="J1980" s="258"/>
      <c r="K1980" s="258"/>
      <c r="L1980" s="258"/>
      <c r="M1980" s="258"/>
      <c r="N1980" s="258"/>
      <c r="O1980" s="258"/>
    </row>
    <row r="1981" spans="10:15" x14ac:dyDescent="0.25">
      <c r="J1981" s="258"/>
      <c r="K1981" s="258"/>
      <c r="L1981" s="258"/>
      <c r="M1981" s="258"/>
      <c r="N1981" s="258"/>
      <c r="O1981" s="258"/>
    </row>
    <row r="1982" spans="10:15" x14ac:dyDescent="0.25">
      <c r="J1982" s="258"/>
      <c r="K1982" s="258"/>
      <c r="L1982" s="258"/>
      <c r="M1982" s="258"/>
      <c r="N1982" s="258"/>
      <c r="O1982" s="258"/>
    </row>
    <row r="1983" spans="10:15" x14ac:dyDescent="0.25">
      <c r="J1983" s="258"/>
      <c r="K1983" s="258"/>
      <c r="L1983" s="258"/>
      <c r="M1983" s="258"/>
      <c r="N1983" s="258"/>
      <c r="O1983" s="258"/>
    </row>
    <row r="1984" spans="10:15" x14ac:dyDescent="0.25">
      <c r="J1984" s="258"/>
      <c r="K1984" s="258"/>
      <c r="L1984" s="258"/>
      <c r="M1984" s="258"/>
      <c r="N1984" s="258"/>
      <c r="O1984" s="258"/>
    </row>
    <row r="1985" spans="10:15" x14ac:dyDescent="0.25">
      <c r="J1985" s="258"/>
      <c r="K1985" s="258"/>
      <c r="L1985" s="258"/>
      <c r="M1985" s="258"/>
      <c r="N1985" s="258"/>
      <c r="O1985" s="258"/>
    </row>
    <row r="1986" spans="10:15" x14ac:dyDescent="0.25">
      <c r="J1986" s="258"/>
      <c r="K1986" s="258"/>
      <c r="L1986" s="258"/>
      <c r="M1986" s="258"/>
      <c r="N1986" s="258"/>
      <c r="O1986" s="258"/>
    </row>
    <row r="1987" spans="10:15" x14ac:dyDescent="0.25">
      <c r="J1987" s="258"/>
      <c r="K1987" s="258"/>
      <c r="L1987" s="258"/>
      <c r="M1987" s="258"/>
      <c r="N1987" s="258"/>
      <c r="O1987" s="258"/>
    </row>
    <row r="1988" spans="10:15" x14ac:dyDescent="0.25">
      <c r="J1988" s="258"/>
      <c r="K1988" s="258"/>
      <c r="L1988" s="258"/>
      <c r="M1988" s="258"/>
      <c r="N1988" s="258"/>
      <c r="O1988" s="258"/>
    </row>
    <row r="1989" spans="10:15" x14ac:dyDescent="0.25">
      <c r="J1989" s="258"/>
      <c r="K1989" s="258"/>
      <c r="L1989" s="258"/>
      <c r="M1989" s="258"/>
      <c r="N1989" s="258"/>
      <c r="O1989" s="258"/>
    </row>
    <row r="1990" spans="10:15" x14ac:dyDescent="0.25">
      <c r="J1990" s="258"/>
      <c r="K1990" s="258"/>
      <c r="L1990" s="258"/>
      <c r="M1990" s="258"/>
      <c r="N1990" s="258"/>
      <c r="O1990" s="258"/>
    </row>
    <row r="1991" spans="10:15" x14ac:dyDescent="0.25">
      <c r="J1991" s="258"/>
      <c r="K1991" s="258"/>
      <c r="L1991" s="258"/>
      <c r="M1991" s="258"/>
      <c r="N1991" s="258"/>
      <c r="O1991" s="258"/>
    </row>
    <row r="1992" spans="10:15" x14ac:dyDescent="0.25">
      <c r="J1992" s="258"/>
      <c r="K1992" s="258"/>
      <c r="L1992" s="258"/>
      <c r="M1992" s="258"/>
      <c r="N1992" s="258"/>
      <c r="O1992" s="258"/>
    </row>
    <row r="1993" spans="10:15" x14ac:dyDescent="0.25">
      <c r="J1993" s="258"/>
      <c r="K1993" s="258"/>
      <c r="L1993" s="258"/>
      <c r="M1993" s="258"/>
      <c r="N1993" s="258"/>
      <c r="O1993" s="258"/>
    </row>
    <row r="1994" spans="10:15" x14ac:dyDescent="0.25">
      <c r="J1994" s="258"/>
      <c r="K1994" s="258"/>
      <c r="L1994" s="258"/>
      <c r="M1994" s="258"/>
      <c r="N1994" s="258"/>
      <c r="O1994" s="258"/>
    </row>
    <row r="1995" spans="10:15" x14ac:dyDescent="0.25">
      <c r="J1995" s="258"/>
      <c r="K1995" s="258"/>
      <c r="L1995" s="258"/>
      <c r="M1995" s="258"/>
      <c r="N1995" s="258"/>
      <c r="O1995" s="258"/>
    </row>
    <row r="1996" spans="10:15" x14ac:dyDescent="0.25">
      <c r="J1996" s="258"/>
      <c r="K1996" s="258"/>
      <c r="L1996" s="258"/>
      <c r="M1996" s="258"/>
      <c r="N1996" s="258"/>
      <c r="O1996" s="258"/>
    </row>
    <row r="1997" spans="10:15" x14ac:dyDescent="0.25">
      <c r="J1997" s="258"/>
      <c r="K1997" s="258"/>
      <c r="L1997" s="258"/>
      <c r="M1997" s="258"/>
      <c r="N1997" s="258"/>
      <c r="O1997" s="258"/>
    </row>
    <row r="1998" spans="10:15" x14ac:dyDescent="0.25">
      <c r="J1998" s="258"/>
      <c r="K1998" s="258"/>
      <c r="L1998" s="258"/>
      <c r="M1998" s="258"/>
      <c r="N1998" s="258"/>
      <c r="O1998" s="258"/>
    </row>
    <row r="1999" spans="10:15" x14ac:dyDescent="0.25">
      <c r="J1999" s="258"/>
      <c r="K1999" s="258"/>
      <c r="L1999" s="258"/>
      <c r="M1999" s="258"/>
      <c r="N1999" s="258"/>
      <c r="O1999" s="258"/>
    </row>
    <row r="2000" spans="10:15" x14ac:dyDescent="0.25">
      <c r="J2000" s="258"/>
      <c r="K2000" s="258"/>
      <c r="L2000" s="258"/>
      <c r="M2000" s="258"/>
      <c r="N2000" s="258"/>
      <c r="O2000" s="258"/>
    </row>
    <row r="2001" spans="10:15" x14ac:dyDescent="0.25">
      <c r="J2001" s="258"/>
      <c r="K2001" s="258"/>
      <c r="L2001" s="258"/>
      <c r="M2001" s="258"/>
      <c r="N2001" s="258"/>
      <c r="O2001" s="258"/>
    </row>
    <row r="2002" spans="10:15" x14ac:dyDescent="0.25">
      <c r="J2002" s="258"/>
      <c r="K2002" s="258"/>
      <c r="L2002" s="258"/>
      <c r="M2002" s="258"/>
      <c r="N2002" s="258"/>
      <c r="O2002" s="258"/>
    </row>
    <row r="2003" spans="10:15" x14ac:dyDescent="0.25">
      <c r="J2003" s="258"/>
      <c r="K2003" s="258"/>
      <c r="L2003" s="258"/>
      <c r="M2003" s="258"/>
      <c r="N2003" s="258"/>
      <c r="O2003" s="258"/>
    </row>
    <row r="2004" spans="10:15" x14ac:dyDescent="0.25">
      <c r="J2004" s="258"/>
      <c r="K2004" s="258"/>
      <c r="L2004" s="258"/>
      <c r="M2004" s="258"/>
      <c r="N2004" s="258"/>
      <c r="O2004" s="258"/>
    </row>
    <row r="2005" spans="10:15" x14ac:dyDescent="0.25">
      <c r="J2005" s="258"/>
      <c r="K2005" s="258"/>
      <c r="L2005" s="258"/>
      <c r="M2005" s="258"/>
      <c r="N2005" s="258"/>
      <c r="O2005" s="258"/>
    </row>
    <row r="2006" spans="10:15" x14ac:dyDescent="0.25">
      <c r="J2006" s="258"/>
      <c r="K2006" s="258"/>
      <c r="L2006" s="258"/>
      <c r="M2006" s="258"/>
      <c r="N2006" s="258"/>
      <c r="O2006" s="258"/>
    </row>
    <row r="2007" spans="10:15" x14ac:dyDescent="0.25">
      <c r="J2007" s="258"/>
      <c r="K2007" s="258"/>
      <c r="L2007" s="258"/>
      <c r="M2007" s="258"/>
      <c r="N2007" s="258"/>
      <c r="O2007" s="258"/>
    </row>
    <row r="2008" spans="10:15" x14ac:dyDescent="0.25">
      <c r="J2008" s="258"/>
      <c r="K2008" s="258"/>
      <c r="L2008" s="258"/>
      <c r="M2008" s="258"/>
      <c r="N2008" s="258"/>
      <c r="O2008" s="258"/>
    </row>
    <row r="2009" spans="10:15" x14ac:dyDescent="0.25">
      <c r="J2009" s="258"/>
      <c r="K2009" s="258"/>
      <c r="L2009" s="258"/>
      <c r="M2009" s="258"/>
      <c r="N2009" s="258"/>
      <c r="O2009" s="258"/>
    </row>
    <row r="2010" spans="10:15" x14ac:dyDescent="0.25">
      <c r="J2010" s="258"/>
      <c r="K2010" s="258"/>
      <c r="L2010" s="258"/>
      <c r="M2010" s="258"/>
      <c r="N2010" s="258"/>
      <c r="O2010" s="258"/>
    </row>
    <row r="2011" spans="10:15" x14ac:dyDescent="0.25">
      <c r="J2011" s="258"/>
      <c r="K2011" s="258"/>
      <c r="L2011" s="258"/>
      <c r="M2011" s="258"/>
      <c r="N2011" s="258"/>
      <c r="O2011" s="258"/>
    </row>
    <row r="2012" spans="10:15" x14ac:dyDescent="0.25">
      <c r="J2012" s="258"/>
      <c r="K2012" s="258"/>
      <c r="L2012" s="258"/>
      <c r="M2012" s="258"/>
      <c r="N2012" s="258"/>
      <c r="O2012" s="258"/>
    </row>
    <row r="2013" spans="10:15" x14ac:dyDescent="0.25">
      <c r="J2013" s="258"/>
      <c r="K2013" s="258"/>
      <c r="L2013" s="258"/>
      <c r="M2013" s="258"/>
      <c r="N2013" s="258"/>
      <c r="O2013" s="258"/>
    </row>
    <row r="2014" spans="10:15" x14ac:dyDescent="0.25">
      <c r="J2014" s="258"/>
      <c r="K2014" s="258"/>
      <c r="L2014" s="258"/>
      <c r="M2014" s="258"/>
      <c r="N2014" s="258"/>
      <c r="O2014" s="258"/>
    </row>
    <row r="2015" spans="10:15" x14ac:dyDescent="0.25">
      <c r="J2015" s="258"/>
      <c r="K2015" s="258"/>
      <c r="L2015" s="258"/>
      <c r="M2015" s="258"/>
      <c r="N2015" s="258"/>
      <c r="O2015" s="258"/>
    </row>
    <row r="2016" spans="10:15" x14ac:dyDescent="0.25">
      <c r="J2016" s="258"/>
      <c r="K2016" s="258"/>
      <c r="L2016" s="258"/>
      <c r="M2016" s="258"/>
      <c r="N2016" s="258"/>
      <c r="O2016" s="258"/>
    </row>
    <row r="2017" spans="10:15" x14ac:dyDescent="0.25">
      <c r="J2017" s="258"/>
      <c r="K2017" s="258"/>
      <c r="L2017" s="258"/>
      <c r="M2017" s="258"/>
      <c r="N2017" s="258"/>
      <c r="O2017" s="258"/>
    </row>
    <row r="2018" spans="10:15" x14ac:dyDescent="0.25">
      <c r="J2018" s="258"/>
      <c r="K2018" s="258"/>
      <c r="L2018" s="258"/>
      <c r="M2018" s="258"/>
      <c r="N2018" s="258"/>
      <c r="O2018" s="258"/>
    </row>
    <row r="2019" spans="10:15" x14ac:dyDescent="0.25">
      <c r="J2019" s="258"/>
      <c r="K2019" s="258"/>
      <c r="L2019" s="258"/>
      <c r="M2019" s="258"/>
      <c r="N2019" s="258"/>
      <c r="O2019" s="258"/>
    </row>
    <row r="2020" spans="10:15" x14ac:dyDescent="0.25">
      <c r="J2020" s="258"/>
      <c r="K2020" s="258"/>
      <c r="L2020" s="258"/>
      <c r="M2020" s="258"/>
      <c r="N2020" s="258"/>
      <c r="O2020" s="258"/>
    </row>
    <row r="2021" spans="10:15" x14ac:dyDescent="0.25">
      <c r="J2021" s="258"/>
      <c r="K2021" s="258"/>
      <c r="L2021" s="258"/>
      <c r="M2021" s="258"/>
      <c r="N2021" s="258"/>
      <c r="O2021" s="258"/>
    </row>
    <row r="2022" spans="10:15" x14ac:dyDescent="0.25">
      <c r="J2022" s="258"/>
      <c r="K2022" s="258"/>
      <c r="L2022" s="258"/>
      <c r="M2022" s="258"/>
      <c r="N2022" s="258"/>
      <c r="O2022" s="258"/>
    </row>
    <row r="2023" spans="10:15" x14ac:dyDescent="0.25">
      <c r="J2023" s="258"/>
      <c r="K2023" s="258"/>
      <c r="L2023" s="258"/>
      <c r="M2023" s="258"/>
      <c r="N2023" s="258"/>
      <c r="O2023" s="258"/>
    </row>
    <row r="2024" spans="10:15" x14ac:dyDescent="0.25">
      <c r="J2024" s="258"/>
      <c r="K2024" s="258"/>
      <c r="L2024" s="258"/>
      <c r="M2024" s="258"/>
      <c r="N2024" s="258"/>
      <c r="O2024" s="258"/>
    </row>
    <row r="2025" spans="10:15" x14ac:dyDescent="0.25">
      <c r="J2025" s="258"/>
      <c r="K2025" s="258"/>
      <c r="L2025" s="258"/>
      <c r="M2025" s="258"/>
      <c r="N2025" s="258"/>
      <c r="O2025" s="258"/>
    </row>
    <row r="2026" spans="10:15" x14ac:dyDescent="0.25">
      <c r="J2026" s="258"/>
      <c r="K2026" s="258"/>
      <c r="L2026" s="258"/>
      <c r="M2026" s="258"/>
      <c r="N2026" s="258"/>
      <c r="O2026" s="258"/>
    </row>
    <row r="2027" spans="10:15" x14ac:dyDescent="0.25">
      <c r="J2027" s="258"/>
      <c r="K2027" s="258"/>
      <c r="L2027" s="258"/>
      <c r="M2027" s="258"/>
      <c r="N2027" s="258"/>
      <c r="O2027" s="258"/>
    </row>
    <row r="2028" spans="10:15" x14ac:dyDescent="0.25">
      <c r="J2028" s="258"/>
      <c r="K2028" s="258"/>
      <c r="L2028" s="258"/>
      <c r="M2028" s="258"/>
      <c r="N2028" s="258"/>
      <c r="O2028" s="258"/>
    </row>
    <row r="2029" spans="10:15" x14ac:dyDescent="0.25">
      <c r="J2029" s="258"/>
      <c r="K2029" s="258"/>
      <c r="L2029" s="258"/>
      <c r="M2029" s="258"/>
      <c r="N2029" s="258"/>
      <c r="O2029" s="258"/>
    </row>
    <row r="2030" spans="10:15" x14ac:dyDescent="0.25">
      <c r="J2030" s="258"/>
      <c r="K2030" s="258"/>
      <c r="L2030" s="258"/>
      <c r="M2030" s="258"/>
      <c r="N2030" s="258"/>
      <c r="O2030" s="258"/>
    </row>
    <row r="2031" spans="10:15" x14ac:dyDescent="0.25">
      <c r="J2031" s="258"/>
      <c r="K2031" s="258"/>
      <c r="L2031" s="258"/>
      <c r="M2031" s="258"/>
      <c r="N2031" s="258"/>
      <c r="O2031" s="258"/>
    </row>
    <row r="2032" spans="10:15" x14ac:dyDescent="0.25">
      <c r="J2032" s="258"/>
      <c r="K2032" s="258"/>
      <c r="L2032" s="258"/>
      <c r="M2032" s="258"/>
      <c r="N2032" s="258"/>
      <c r="O2032" s="258"/>
    </row>
    <row r="2033" spans="10:15" x14ac:dyDescent="0.25">
      <c r="J2033" s="258"/>
      <c r="K2033" s="258"/>
      <c r="L2033" s="258"/>
      <c r="M2033" s="258"/>
      <c r="N2033" s="258"/>
      <c r="O2033" s="258"/>
    </row>
    <row r="2034" spans="10:15" x14ac:dyDescent="0.25">
      <c r="J2034" s="258"/>
      <c r="K2034" s="258"/>
      <c r="L2034" s="258"/>
      <c r="M2034" s="258"/>
      <c r="N2034" s="258"/>
      <c r="O2034" s="258"/>
    </row>
    <row r="2035" spans="10:15" x14ac:dyDescent="0.25">
      <c r="J2035" s="258"/>
      <c r="K2035" s="258"/>
      <c r="L2035" s="258"/>
      <c r="M2035" s="258"/>
      <c r="N2035" s="258"/>
      <c r="O2035" s="258"/>
    </row>
    <row r="2036" spans="10:15" x14ac:dyDescent="0.25">
      <c r="J2036" s="258"/>
      <c r="K2036" s="258"/>
      <c r="L2036" s="258"/>
      <c r="M2036" s="258"/>
      <c r="N2036" s="258"/>
      <c r="O2036" s="258"/>
    </row>
    <row r="2037" spans="10:15" x14ac:dyDescent="0.25">
      <c r="J2037" s="258"/>
      <c r="K2037" s="258"/>
      <c r="L2037" s="258"/>
      <c r="M2037" s="258"/>
      <c r="N2037" s="258"/>
      <c r="O2037" s="258"/>
    </row>
    <row r="2038" spans="10:15" x14ac:dyDescent="0.25">
      <c r="J2038" s="258"/>
      <c r="K2038" s="258"/>
      <c r="L2038" s="258"/>
      <c r="M2038" s="258"/>
      <c r="N2038" s="258"/>
      <c r="O2038" s="258"/>
    </row>
    <row r="2039" spans="10:15" x14ac:dyDescent="0.25">
      <c r="J2039" s="258"/>
      <c r="K2039" s="258"/>
      <c r="L2039" s="258"/>
      <c r="M2039" s="258"/>
      <c r="N2039" s="258"/>
      <c r="O2039" s="258"/>
    </row>
    <row r="2040" spans="10:15" x14ac:dyDescent="0.25">
      <c r="J2040" s="258"/>
      <c r="K2040" s="258"/>
      <c r="L2040" s="258"/>
      <c r="M2040" s="258"/>
      <c r="N2040" s="258"/>
      <c r="O2040" s="258"/>
    </row>
    <row r="2041" spans="10:15" x14ac:dyDescent="0.25">
      <c r="J2041" s="258"/>
      <c r="K2041" s="258"/>
      <c r="L2041" s="258"/>
      <c r="M2041" s="258"/>
      <c r="N2041" s="258"/>
      <c r="O2041" s="258"/>
    </row>
    <row r="2042" spans="10:15" x14ac:dyDescent="0.25">
      <c r="J2042" s="258"/>
      <c r="K2042" s="258"/>
      <c r="L2042" s="258"/>
      <c r="M2042" s="258"/>
      <c r="N2042" s="258"/>
      <c r="O2042" s="258"/>
    </row>
    <row r="2043" spans="10:15" x14ac:dyDescent="0.25">
      <c r="J2043" s="258"/>
      <c r="K2043" s="258"/>
      <c r="L2043" s="258"/>
      <c r="M2043" s="258"/>
      <c r="N2043" s="258"/>
      <c r="O2043" s="258"/>
    </row>
    <row r="2044" spans="10:15" x14ac:dyDescent="0.25">
      <c r="J2044" s="258"/>
      <c r="K2044" s="258"/>
      <c r="L2044" s="258"/>
      <c r="M2044" s="258"/>
      <c r="N2044" s="258"/>
      <c r="O2044" s="258"/>
    </row>
    <row r="2045" spans="10:15" x14ac:dyDescent="0.25">
      <c r="J2045" s="258"/>
      <c r="K2045" s="258"/>
      <c r="L2045" s="258"/>
      <c r="M2045" s="258"/>
      <c r="N2045" s="258"/>
      <c r="O2045" s="258"/>
    </row>
    <row r="2046" spans="10:15" x14ac:dyDescent="0.25">
      <c r="J2046" s="258"/>
      <c r="K2046" s="258"/>
      <c r="L2046" s="258"/>
      <c r="M2046" s="258"/>
      <c r="N2046" s="258"/>
      <c r="O2046" s="258"/>
    </row>
    <row r="2047" spans="10:15" x14ac:dyDescent="0.25">
      <c r="J2047" s="258"/>
      <c r="K2047" s="258"/>
      <c r="L2047" s="258"/>
      <c r="M2047" s="258"/>
      <c r="N2047" s="258"/>
      <c r="O2047" s="258"/>
    </row>
    <row r="2048" spans="10:15" x14ac:dyDescent="0.25">
      <c r="J2048" s="258"/>
      <c r="K2048" s="258"/>
      <c r="L2048" s="258"/>
      <c r="M2048" s="258"/>
      <c r="N2048" s="258"/>
      <c r="O2048" s="258"/>
    </row>
    <row r="2049" spans="10:15" x14ac:dyDescent="0.25">
      <c r="J2049" s="258"/>
      <c r="K2049" s="258"/>
      <c r="L2049" s="258"/>
      <c r="M2049" s="258"/>
      <c r="N2049" s="258"/>
      <c r="O2049" s="258"/>
    </row>
    <row r="2050" spans="10:15" x14ac:dyDescent="0.25">
      <c r="J2050" s="258"/>
      <c r="K2050" s="258"/>
      <c r="L2050" s="258"/>
      <c r="M2050" s="258"/>
      <c r="N2050" s="258"/>
      <c r="O2050" s="258"/>
    </row>
    <row r="2051" spans="10:15" x14ac:dyDescent="0.25">
      <c r="J2051" s="258"/>
      <c r="K2051" s="258"/>
      <c r="L2051" s="258"/>
      <c r="M2051" s="258"/>
      <c r="N2051" s="258"/>
      <c r="O2051" s="258"/>
    </row>
    <row r="2052" spans="10:15" x14ac:dyDescent="0.25">
      <c r="J2052" s="258"/>
      <c r="K2052" s="258"/>
      <c r="L2052" s="258"/>
      <c r="M2052" s="258"/>
      <c r="N2052" s="258"/>
      <c r="O2052" s="258"/>
    </row>
    <row r="2053" spans="10:15" x14ac:dyDescent="0.25">
      <c r="J2053" s="258"/>
      <c r="K2053" s="258"/>
      <c r="L2053" s="258"/>
      <c r="M2053" s="258"/>
      <c r="N2053" s="258"/>
      <c r="O2053" s="258"/>
    </row>
    <row r="2054" spans="10:15" x14ac:dyDescent="0.25">
      <c r="J2054" s="258"/>
      <c r="K2054" s="258"/>
      <c r="L2054" s="258"/>
      <c r="M2054" s="258"/>
      <c r="N2054" s="258"/>
      <c r="O2054" s="258"/>
    </row>
    <row r="2055" spans="10:15" x14ac:dyDescent="0.25">
      <c r="J2055" s="258"/>
      <c r="K2055" s="258"/>
      <c r="L2055" s="258"/>
      <c r="M2055" s="258"/>
      <c r="N2055" s="258"/>
      <c r="O2055" s="258"/>
    </row>
    <row r="2056" spans="10:15" x14ac:dyDescent="0.25">
      <c r="J2056" s="258"/>
      <c r="K2056" s="258"/>
      <c r="L2056" s="258"/>
      <c r="M2056" s="258"/>
      <c r="N2056" s="258"/>
      <c r="O2056" s="258"/>
    </row>
    <row r="2057" spans="10:15" x14ac:dyDescent="0.25">
      <c r="J2057" s="258"/>
      <c r="K2057" s="258"/>
      <c r="L2057" s="258"/>
      <c r="M2057" s="258"/>
      <c r="N2057" s="258"/>
      <c r="O2057" s="258"/>
    </row>
    <row r="2058" spans="10:15" x14ac:dyDescent="0.25">
      <c r="J2058" s="258"/>
      <c r="K2058" s="258"/>
      <c r="L2058" s="258"/>
      <c r="M2058" s="258"/>
      <c r="N2058" s="258"/>
      <c r="O2058" s="258"/>
    </row>
    <row r="2059" spans="10:15" x14ac:dyDescent="0.25">
      <c r="J2059" s="258"/>
      <c r="K2059" s="258"/>
      <c r="L2059" s="258"/>
      <c r="M2059" s="258"/>
      <c r="N2059" s="258"/>
      <c r="O2059" s="258"/>
    </row>
    <row r="2060" spans="10:15" x14ac:dyDescent="0.25">
      <c r="J2060" s="258"/>
      <c r="K2060" s="258"/>
      <c r="L2060" s="258"/>
      <c r="M2060" s="258"/>
      <c r="N2060" s="258"/>
      <c r="O2060" s="258"/>
    </row>
    <row r="2061" spans="10:15" x14ac:dyDescent="0.25">
      <c r="J2061" s="258"/>
      <c r="K2061" s="258"/>
      <c r="L2061" s="258"/>
      <c r="M2061" s="258"/>
      <c r="N2061" s="258"/>
      <c r="O2061" s="258"/>
    </row>
    <row r="2062" spans="10:15" x14ac:dyDescent="0.25">
      <c r="J2062" s="258"/>
      <c r="K2062" s="258"/>
      <c r="L2062" s="258"/>
      <c r="M2062" s="258"/>
      <c r="N2062" s="258"/>
      <c r="O2062" s="258"/>
    </row>
    <row r="2063" spans="10:15" x14ac:dyDescent="0.25">
      <c r="J2063" s="258"/>
      <c r="K2063" s="258"/>
      <c r="L2063" s="258"/>
      <c r="M2063" s="258"/>
      <c r="N2063" s="258"/>
      <c r="O2063" s="258"/>
    </row>
    <row r="2064" spans="10:15" x14ac:dyDescent="0.25">
      <c r="J2064" s="258"/>
      <c r="K2064" s="258"/>
      <c r="L2064" s="258"/>
      <c r="M2064" s="258"/>
      <c r="N2064" s="258"/>
      <c r="O2064" s="258"/>
    </row>
    <row r="2065" spans="10:15" x14ac:dyDescent="0.25">
      <c r="J2065" s="258"/>
      <c r="K2065" s="258"/>
      <c r="L2065" s="258"/>
      <c r="M2065" s="258"/>
      <c r="N2065" s="258"/>
      <c r="O2065" s="258"/>
    </row>
    <row r="2066" spans="10:15" x14ac:dyDescent="0.25">
      <c r="J2066" s="258"/>
      <c r="K2066" s="258"/>
      <c r="L2066" s="258"/>
      <c r="M2066" s="258"/>
      <c r="N2066" s="258"/>
      <c r="O2066" s="258"/>
    </row>
    <row r="2067" spans="10:15" x14ac:dyDescent="0.25">
      <c r="J2067" s="258"/>
      <c r="K2067" s="258"/>
      <c r="L2067" s="258"/>
      <c r="M2067" s="258"/>
      <c r="N2067" s="258"/>
      <c r="O2067" s="258"/>
    </row>
    <row r="2068" spans="10:15" x14ac:dyDescent="0.25">
      <c r="J2068" s="258"/>
      <c r="K2068" s="258"/>
      <c r="L2068" s="258"/>
      <c r="M2068" s="258"/>
      <c r="N2068" s="258"/>
      <c r="O2068" s="258"/>
    </row>
    <row r="2069" spans="10:15" x14ac:dyDescent="0.25">
      <c r="J2069" s="258"/>
      <c r="K2069" s="258"/>
      <c r="L2069" s="258"/>
      <c r="M2069" s="258"/>
      <c r="N2069" s="258"/>
      <c r="O2069" s="258"/>
    </row>
    <row r="2070" spans="10:15" x14ac:dyDescent="0.25">
      <c r="J2070" s="258"/>
      <c r="K2070" s="258"/>
      <c r="L2070" s="258"/>
      <c r="M2070" s="258"/>
      <c r="N2070" s="258"/>
      <c r="O2070" s="258"/>
    </row>
    <row r="2071" spans="10:15" x14ac:dyDescent="0.25">
      <c r="J2071" s="258"/>
      <c r="K2071" s="258"/>
      <c r="L2071" s="258"/>
      <c r="M2071" s="258"/>
      <c r="N2071" s="258"/>
      <c r="O2071" s="258"/>
    </row>
    <row r="2072" spans="10:15" x14ac:dyDescent="0.25">
      <c r="J2072" s="258"/>
      <c r="K2072" s="258"/>
      <c r="L2072" s="258"/>
      <c r="M2072" s="258"/>
      <c r="N2072" s="258"/>
      <c r="O2072" s="258"/>
    </row>
    <row r="2073" spans="10:15" x14ac:dyDescent="0.25">
      <c r="J2073" s="258"/>
      <c r="K2073" s="258"/>
      <c r="L2073" s="258"/>
      <c r="M2073" s="258"/>
      <c r="N2073" s="258"/>
      <c r="O2073" s="258"/>
    </row>
    <row r="2074" spans="10:15" x14ac:dyDescent="0.25">
      <c r="J2074" s="258"/>
      <c r="K2074" s="258"/>
      <c r="L2074" s="258"/>
      <c r="M2074" s="258"/>
      <c r="N2074" s="258"/>
      <c r="O2074" s="258"/>
    </row>
    <row r="2075" spans="10:15" x14ac:dyDescent="0.25">
      <c r="J2075" s="258"/>
      <c r="K2075" s="258"/>
      <c r="L2075" s="258"/>
      <c r="M2075" s="258"/>
      <c r="N2075" s="258"/>
      <c r="O2075" s="258"/>
    </row>
    <row r="2076" spans="10:15" x14ac:dyDescent="0.25">
      <c r="J2076" s="258"/>
      <c r="K2076" s="258"/>
      <c r="L2076" s="258"/>
      <c r="M2076" s="258"/>
      <c r="N2076" s="258"/>
      <c r="O2076" s="258"/>
    </row>
    <row r="2077" spans="10:15" x14ac:dyDescent="0.25">
      <c r="J2077" s="258"/>
      <c r="K2077" s="258"/>
      <c r="L2077" s="258"/>
      <c r="M2077" s="258"/>
      <c r="N2077" s="258"/>
      <c r="O2077" s="258"/>
    </row>
    <row r="2078" spans="10:15" x14ac:dyDescent="0.25">
      <c r="J2078" s="258"/>
      <c r="K2078" s="258"/>
      <c r="L2078" s="258"/>
      <c r="M2078" s="258"/>
      <c r="N2078" s="258"/>
      <c r="O2078" s="258"/>
    </row>
    <row r="2079" spans="10:15" x14ac:dyDescent="0.25">
      <c r="J2079" s="258"/>
      <c r="K2079" s="258"/>
      <c r="L2079" s="258"/>
      <c r="M2079" s="258"/>
      <c r="N2079" s="258"/>
      <c r="O2079" s="258"/>
    </row>
    <row r="2080" spans="10:15" x14ac:dyDescent="0.25">
      <c r="J2080" s="258"/>
      <c r="K2080" s="258"/>
      <c r="L2080" s="258"/>
      <c r="M2080" s="258"/>
      <c r="N2080" s="258"/>
      <c r="O2080" s="258"/>
    </row>
    <row r="2081" spans="10:15" x14ac:dyDescent="0.25">
      <c r="J2081" s="258"/>
      <c r="K2081" s="258"/>
      <c r="L2081" s="258"/>
      <c r="M2081" s="258"/>
      <c r="N2081" s="258"/>
      <c r="O2081" s="258"/>
    </row>
    <row r="2082" spans="10:15" x14ac:dyDescent="0.25">
      <c r="J2082" s="258"/>
      <c r="K2082" s="258"/>
      <c r="L2082" s="258"/>
      <c r="M2082" s="258"/>
      <c r="N2082" s="258"/>
      <c r="O2082" s="258"/>
    </row>
    <row r="2083" spans="10:15" x14ac:dyDescent="0.25">
      <c r="J2083" s="258"/>
      <c r="K2083" s="258"/>
      <c r="L2083" s="258"/>
      <c r="M2083" s="258"/>
      <c r="N2083" s="258"/>
      <c r="O2083" s="258"/>
    </row>
    <row r="2084" spans="10:15" x14ac:dyDescent="0.25">
      <c r="J2084" s="258"/>
      <c r="K2084" s="258"/>
      <c r="L2084" s="258"/>
      <c r="M2084" s="258"/>
      <c r="N2084" s="258"/>
      <c r="O2084" s="258"/>
    </row>
    <row r="2085" spans="10:15" x14ac:dyDescent="0.25">
      <c r="J2085" s="258"/>
      <c r="K2085" s="258"/>
      <c r="L2085" s="258"/>
      <c r="M2085" s="258"/>
      <c r="N2085" s="258"/>
      <c r="O2085" s="258"/>
    </row>
    <row r="2086" spans="10:15" x14ac:dyDescent="0.25">
      <c r="J2086" s="258"/>
      <c r="K2086" s="258"/>
      <c r="L2086" s="258"/>
      <c r="M2086" s="258"/>
      <c r="N2086" s="258"/>
      <c r="O2086" s="258"/>
    </row>
    <row r="2087" spans="10:15" x14ac:dyDescent="0.25">
      <c r="J2087" s="258"/>
      <c r="K2087" s="258"/>
      <c r="L2087" s="258"/>
      <c r="M2087" s="258"/>
      <c r="N2087" s="258"/>
      <c r="O2087" s="258"/>
    </row>
    <row r="2088" spans="10:15" x14ac:dyDescent="0.25">
      <c r="J2088" s="258"/>
      <c r="K2088" s="258"/>
      <c r="L2088" s="258"/>
      <c r="M2088" s="258"/>
      <c r="N2088" s="258"/>
      <c r="O2088" s="258"/>
    </row>
    <row r="2089" spans="10:15" x14ac:dyDescent="0.25">
      <c r="J2089" s="258"/>
      <c r="K2089" s="258"/>
      <c r="L2089" s="258"/>
      <c r="M2089" s="258"/>
      <c r="N2089" s="258"/>
      <c r="O2089" s="258"/>
    </row>
    <row r="2090" spans="10:15" x14ac:dyDescent="0.25">
      <c r="J2090" s="258"/>
      <c r="K2090" s="258"/>
      <c r="L2090" s="258"/>
      <c r="M2090" s="258"/>
      <c r="N2090" s="258"/>
      <c r="O2090" s="258"/>
    </row>
    <row r="2091" spans="10:15" x14ac:dyDescent="0.25">
      <c r="J2091" s="258"/>
      <c r="K2091" s="258"/>
      <c r="L2091" s="258"/>
      <c r="M2091" s="258"/>
      <c r="N2091" s="258"/>
      <c r="O2091" s="258"/>
    </row>
    <row r="2092" spans="10:15" x14ac:dyDescent="0.25">
      <c r="J2092" s="258"/>
      <c r="K2092" s="258"/>
      <c r="L2092" s="258"/>
      <c r="M2092" s="258"/>
      <c r="N2092" s="258"/>
      <c r="O2092" s="258"/>
    </row>
    <row r="2093" spans="10:15" x14ac:dyDescent="0.25">
      <c r="J2093" s="258"/>
      <c r="K2093" s="258"/>
      <c r="L2093" s="258"/>
      <c r="M2093" s="258"/>
      <c r="N2093" s="258"/>
      <c r="O2093" s="258"/>
    </row>
    <row r="2094" spans="10:15" x14ac:dyDescent="0.25">
      <c r="J2094" s="258"/>
      <c r="K2094" s="258"/>
      <c r="L2094" s="258"/>
      <c r="M2094" s="258"/>
      <c r="N2094" s="258"/>
      <c r="O2094" s="258"/>
    </row>
    <row r="2095" spans="10:15" x14ac:dyDescent="0.25">
      <c r="J2095" s="258"/>
      <c r="K2095" s="258"/>
      <c r="L2095" s="258"/>
      <c r="M2095" s="258"/>
      <c r="N2095" s="258"/>
      <c r="O2095" s="258"/>
    </row>
    <row r="2096" spans="10:15" x14ac:dyDescent="0.25">
      <c r="J2096" s="258"/>
      <c r="K2096" s="258"/>
      <c r="L2096" s="258"/>
      <c r="M2096" s="258"/>
      <c r="N2096" s="258"/>
      <c r="O2096" s="258"/>
    </row>
    <row r="2097" spans="10:15" x14ac:dyDescent="0.25">
      <c r="J2097" s="258"/>
      <c r="K2097" s="258"/>
      <c r="L2097" s="258"/>
      <c r="M2097" s="258"/>
      <c r="N2097" s="258"/>
      <c r="O2097" s="258"/>
    </row>
    <row r="2098" spans="10:15" x14ac:dyDescent="0.25">
      <c r="J2098" s="258"/>
      <c r="K2098" s="258"/>
      <c r="L2098" s="258"/>
      <c r="M2098" s="258"/>
      <c r="N2098" s="258"/>
      <c r="O2098" s="258"/>
    </row>
    <row r="2099" spans="10:15" x14ac:dyDescent="0.25">
      <c r="J2099" s="258"/>
      <c r="K2099" s="258"/>
      <c r="L2099" s="258"/>
      <c r="M2099" s="258"/>
      <c r="N2099" s="258"/>
      <c r="O2099" s="258"/>
    </row>
    <row r="2100" spans="10:15" x14ac:dyDescent="0.25">
      <c r="J2100" s="258"/>
      <c r="K2100" s="258"/>
      <c r="L2100" s="258"/>
      <c r="M2100" s="258"/>
      <c r="N2100" s="258"/>
      <c r="O2100" s="258"/>
    </row>
    <row r="2101" spans="10:15" x14ac:dyDescent="0.25">
      <c r="J2101" s="258"/>
      <c r="K2101" s="258"/>
      <c r="L2101" s="258"/>
      <c r="M2101" s="258"/>
      <c r="N2101" s="258"/>
      <c r="O2101" s="258"/>
    </row>
    <row r="2102" spans="10:15" x14ac:dyDescent="0.25">
      <c r="J2102" s="258"/>
      <c r="K2102" s="258"/>
      <c r="L2102" s="258"/>
      <c r="M2102" s="258"/>
      <c r="N2102" s="258"/>
      <c r="O2102" s="258"/>
    </row>
    <row r="2103" spans="10:15" x14ac:dyDescent="0.25">
      <c r="J2103" s="258"/>
      <c r="K2103" s="258"/>
      <c r="L2103" s="258"/>
      <c r="M2103" s="258"/>
      <c r="N2103" s="258"/>
      <c r="O2103" s="258"/>
    </row>
    <row r="2104" spans="10:15" x14ac:dyDescent="0.25">
      <c r="J2104" s="258"/>
      <c r="K2104" s="258"/>
      <c r="L2104" s="258"/>
      <c r="M2104" s="258"/>
      <c r="N2104" s="258"/>
      <c r="O2104" s="258"/>
    </row>
    <row r="2105" spans="10:15" x14ac:dyDescent="0.25">
      <c r="J2105" s="258"/>
      <c r="K2105" s="258"/>
      <c r="L2105" s="258"/>
      <c r="M2105" s="258"/>
      <c r="N2105" s="258"/>
      <c r="O2105" s="258"/>
    </row>
    <row r="2106" spans="10:15" x14ac:dyDescent="0.25">
      <c r="J2106" s="258"/>
      <c r="K2106" s="258"/>
      <c r="L2106" s="258"/>
      <c r="M2106" s="258"/>
      <c r="N2106" s="258"/>
      <c r="O2106" s="258"/>
    </row>
    <row r="2107" spans="10:15" x14ac:dyDescent="0.25">
      <c r="J2107" s="258"/>
      <c r="K2107" s="258"/>
      <c r="L2107" s="258"/>
      <c r="M2107" s="258"/>
      <c r="N2107" s="258"/>
      <c r="O2107" s="258"/>
    </row>
    <row r="2108" spans="10:15" x14ac:dyDescent="0.25">
      <c r="J2108" s="258"/>
      <c r="K2108" s="258"/>
      <c r="L2108" s="258"/>
      <c r="M2108" s="258"/>
      <c r="N2108" s="258"/>
      <c r="O2108" s="258"/>
    </row>
    <row r="2109" spans="10:15" x14ac:dyDescent="0.25">
      <c r="J2109" s="258"/>
      <c r="K2109" s="258"/>
      <c r="L2109" s="258"/>
      <c r="M2109" s="258"/>
      <c r="N2109" s="258"/>
      <c r="O2109" s="258"/>
    </row>
    <row r="2110" spans="10:15" x14ac:dyDescent="0.25">
      <c r="J2110" s="258"/>
      <c r="K2110" s="258"/>
      <c r="L2110" s="258"/>
      <c r="M2110" s="258"/>
      <c r="N2110" s="258"/>
      <c r="O2110" s="258"/>
    </row>
    <row r="2111" spans="10:15" x14ac:dyDescent="0.25">
      <c r="J2111" s="258"/>
      <c r="K2111" s="258"/>
      <c r="L2111" s="258"/>
      <c r="M2111" s="258"/>
      <c r="N2111" s="258"/>
      <c r="O2111" s="258"/>
    </row>
    <row r="2112" spans="10:15" x14ac:dyDescent="0.25">
      <c r="J2112" s="258"/>
      <c r="K2112" s="258"/>
      <c r="L2112" s="258"/>
      <c r="M2112" s="258"/>
      <c r="N2112" s="258"/>
      <c r="O2112" s="258"/>
    </row>
    <row r="2113" spans="10:15" x14ac:dyDescent="0.25">
      <c r="J2113" s="258"/>
      <c r="K2113" s="258"/>
      <c r="L2113" s="258"/>
      <c r="M2113" s="258"/>
      <c r="N2113" s="258"/>
      <c r="O2113" s="258"/>
    </row>
    <row r="2114" spans="10:15" x14ac:dyDescent="0.25">
      <c r="J2114" s="258"/>
      <c r="K2114" s="258"/>
      <c r="L2114" s="258"/>
      <c r="M2114" s="258"/>
      <c r="N2114" s="258"/>
      <c r="O2114" s="258"/>
    </row>
    <row r="2115" spans="10:15" x14ac:dyDescent="0.25">
      <c r="J2115" s="258"/>
      <c r="K2115" s="258"/>
      <c r="L2115" s="258"/>
      <c r="M2115" s="258"/>
      <c r="N2115" s="258"/>
      <c r="O2115" s="258"/>
    </row>
    <row r="2116" spans="10:15" x14ac:dyDescent="0.25">
      <c r="J2116" s="258"/>
      <c r="K2116" s="258"/>
      <c r="L2116" s="258"/>
      <c r="M2116" s="258"/>
      <c r="N2116" s="258"/>
      <c r="O2116" s="258"/>
    </row>
    <row r="2117" spans="10:15" x14ac:dyDescent="0.25">
      <c r="J2117" s="258"/>
      <c r="K2117" s="258"/>
      <c r="L2117" s="258"/>
      <c r="M2117" s="258"/>
      <c r="N2117" s="258"/>
      <c r="O2117" s="258"/>
    </row>
    <row r="2118" spans="10:15" x14ac:dyDescent="0.25">
      <c r="J2118" s="258"/>
      <c r="K2118" s="258"/>
      <c r="L2118" s="258"/>
      <c r="M2118" s="258"/>
      <c r="N2118" s="258"/>
      <c r="O2118" s="258"/>
    </row>
    <row r="2119" spans="10:15" x14ac:dyDescent="0.25">
      <c r="J2119" s="258"/>
      <c r="K2119" s="258"/>
      <c r="L2119" s="258"/>
      <c r="M2119" s="258"/>
      <c r="N2119" s="258"/>
      <c r="O2119" s="258"/>
    </row>
    <row r="2120" spans="10:15" x14ac:dyDescent="0.25">
      <c r="J2120" s="258"/>
      <c r="K2120" s="258"/>
      <c r="L2120" s="258"/>
      <c r="M2120" s="258"/>
      <c r="N2120" s="258"/>
      <c r="O2120" s="258"/>
    </row>
    <row r="2121" spans="10:15" x14ac:dyDescent="0.25">
      <c r="J2121" s="258"/>
      <c r="K2121" s="258"/>
      <c r="L2121" s="258"/>
      <c r="M2121" s="258"/>
      <c r="N2121" s="258"/>
      <c r="O2121" s="258"/>
    </row>
    <row r="2122" spans="10:15" x14ac:dyDescent="0.25">
      <c r="J2122" s="258"/>
      <c r="K2122" s="258"/>
      <c r="L2122" s="258"/>
      <c r="M2122" s="258"/>
      <c r="N2122" s="258"/>
      <c r="O2122" s="258"/>
    </row>
    <row r="2123" spans="10:15" x14ac:dyDescent="0.25">
      <c r="J2123" s="258"/>
      <c r="K2123" s="258"/>
      <c r="L2123" s="258"/>
      <c r="M2123" s="258"/>
      <c r="N2123" s="258"/>
      <c r="O2123" s="258"/>
    </row>
    <row r="2124" spans="10:15" x14ac:dyDescent="0.25">
      <c r="J2124" s="258"/>
      <c r="K2124" s="258"/>
      <c r="L2124" s="258"/>
      <c r="M2124" s="258"/>
      <c r="N2124" s="258"/>
      <c r="O2124" s="258"/>
    </row>
    <row r="2125" spans="10:15" x14ac:dyDescent="0.25">
      <c r="J2125" s="258"/>
      <c r="K2125" s="258"/>
      <c r="L2125" s="258"/>
      <c r="M2125" s="258"/>
      <c r="N2125" s="258"/>
      <c r="O2125" s="258"/>
    </row>
    <row r="2126" spans="10:15" x14ac:dyDescent="0.25">
      <c r="J2126" s="258"/>
      <c r="K2126" s="258"/>
      <c r="L2126" s="258"/>
      <c r="M2126" s="258"/>
      <c r="N2126" s="258"/>
      <c r="O2126" s="258"/>
    </row>
    <row r="2127" spans="10:15" x14ac:dyDescent="0.25">
      <c r="J2127" s="258"/>
      <c r="K2127" s="258"/>
      <c r="L2127" s="258"/>
      <c r="M2127" s="258"/>
      <c r="N2127" s="258"/>
      <c r="O2127" s="258"/>
    </row>
    <row r="2128" spans="10:15" x14ac:dyDescent="0.25">
      <c r="J2128" s="258"/>
      <c r="K2128" s="258"/>
      <c r="L2128" s="258"/>
      <c r="M2128" s="258"/>
      <c r="N2128" s="258"/>
      <c r="O2128" s="258"/>
    </row>
    <row r="2129" spans="10:15" x14ac:dyDescent="0.25">
      <c r="J2129" s="258"/>
      <c r="K2129" s="258"/>
      <c r="L2129" s="258"/>
      <c r="M2129" s="258"/>
      <c r="N2129" s="258"/>
      <c r="O2129" s="258"/>
    </row>
    <row r="2130" spans="10:15" x14ac:dyDescent="0.25">
      <c r="J2130" s="258"/>
      <c r="K2130" s="258"/>
      <c r="L2130" s="258"/>
      <c r="M2130" s="258"/>
      <c r="N2130" s="258"/>
      <c r="O2130" s="258"/>
    </row>
    <row r="2131" spans="10:15" x14ac:dyDescent="0.25">
      <c r="J2131" s="258"/>
      <c r="K2131" s="258"/>
      <c r="L2131" s="258"/>
      <c r="M2131" s="258"/>
      <c r="N2131" s="258"/>
      <c r="O2131" s="258"/>
    </row>
    <row r="2132" spans="10:15" x14ac:dyDescent="0.25">
      <c r="J2132" s="258"/>
      <c r="K2132" s="258"/>
      <c r="L2132" s="258"/>
      <c r="M2132" s="258"/>
      <c r="N2132" s="258"/>
      <c r="O2132" s="258"/>
    </row>
    <row r="2133" spans="10:15" x14ac:dyDescent="0.25">
      <c r="J2133" s="258"/>
      <c r="K2133" s="258"/>
      <c r="L2133" s="258"/>
      <c r="M2133" s="258"/>
      <c r="N2133" s="258"/>
      <c r="O2133" s="258"/>
    </row>
    <row r="2134" spans="10:15" x14ac:dyDescent="0.25">
      <c r="J2134" s="258"/>
      <c r="K2134" s="258"/>
      <c r="L2134" s="258"/>
      <c r="M2134" s="258"/>
      <c r="N2134" s="258"/>
      <c r="O2134" s="258"/>
    </row>
    <row r="2135" spans="10:15" x14ac:dyDescent="0.25">
      <c r="J2135" s="258"/>
      <c r="K2135" s="258"/>
      <c r="L2135" s="258"/>
      <c r="M2135" s="258"/>
      <c r="N2135" s="258"/>
      <c r="O2135" s="258"/>
    </row>
    <row r="2136" spans="10:15" x14ac:dyDescent="0.25">
      <c r="J2136" s="258"/>
      <c r="K2136" s="258"/>
      <c r="L2136" s="258"/>
      <c r="M2136" s="258"/>
      <c r="N2136" s="258"/>
      <c r="O2136" s="258"/>
    </row>
    <row r="2137" spans="10:15" x14ac:dyDescent="0.25">
      <c r="J2137" s="258"/>
      <c r="K2137" s="258"/>
      <c r="L2137" s="258"/>
      <c r="M2137" s="258"/>
      <c r="N2137" s="258"/>
      <c r="O2137" s="258"/>
    </row>
    <row r="2138" spans="10:15" x14ac:dyDescent="0.25">
      <c r="J2138" s="258"/>
      <c r="K2138" s="258"/>
      <c r="L2138" s="258"/>
      <c r="M2138" s="258"/>
      <c r="N2138" s="258"/>
      <c r="O2138" s="258"/>
    </row>
    <row r="2139" spans="10:15" x14ac:dyDescent="0.25">
      <c r="J2139" s="258"/>
      <c r="K2139" s="258"/>
      <c r="L2139" s="258"/>
      <c r="M2139" s="258"/>
      <c r="N2139" s="258"/>
      <c r="O2139" s="258"/>
    </row>
    <row r="2140" spans="10:15" x14ac:dyDescent="0.25">
      <c r="J2140" s="258"/>
      <c r="K2140" s="258"/>
      <c r="L2140" s="258"/>
      <c r="M2140" s="258"/>
      <c r="N2140" s="258"/>
      <c r="O2140" s="258"/>
    </row>
    <row r="2141" spans="10:15" x14ac:dyDescent="0.25">
      <c r="J2141" s="258"/>
      <c r="K2141" s="258"/>
      <c r="L2141" s="258"/>
      <c r="M2141" s="258"/>
      <c r="N2141" s="258"/>
      <c r="O2141" s="258"/>
    </row>
    <row r="2142" spans="10:15" x14ac:dyDescent="0.25">
      <c r="J2142" s="258"/>
      <c r="K2142" s="258"/>
      <c r="L2142" s="258"/>
      <c r="M2142" s="258"/>
      <c r="N2142" s="258"/>
      <c r="O2142" s="258"/>
    </row>
    <row r="2143" spans="10:15" x14ac:dyDescent="0.25">
      <c r="J2143" s="258"/>
      <c r="K2143" s="258"/>
      <c r="L2143" s="258"/>
      <c r="M2143" s="258"/>
      <c r="N2143" s="258"/>
      <c r="O2143" s="258"/>
    </row>
    <row r="2144" spans="10:15" x14ac:dyDescent="0.25">
      <c r="J2144" s="258"/>
      <c r="K2144" s="258"/>
      <c r="L2144" s="258"/>
      <c r="M2144" s="258"/>
      <c r="N2144" s="258"/>
      <c r="O2144" s="258"/>
    </row>
    <row r="2145" spans="10:15" x14ac:dyDescent="0.25">
      <c r="J2145" s="258"/>
      <c r="K2145" s="258"/>
      <c r="L2145" s="258"/>
      <c r="M2145" s="258"/>
      <c r="N2145" s="258"/>
      <c r="O2145" s="258"/>
    </row>
    <row r="2146" spans="10:15" x14ac:dyDescent="0.25">
      <c r="J2146" s="258"/>
      <c r="K2146" s="258"/>
      <c r="L2146" s="258"/>
      <c r="M2146" s="258"/>
      <c r="N2146" s="258"/>
      <c r="O2146" s="258"/>
    </row>
    <row r="2147" spans="10:15" x14ac:dyDescent="0.25">
      <c r="J2147" s="258"/>
      <c r="K2147" s="258"/>
      <c r="L2147" s="258"/>
      <c r="M2147" s="258"/>
      <c r="N2147" s="258"/>
      <c r="O2147" s="258"/>
    </row>
    <row r="2148" spans="10:15" x14ac:dyDescent="0.25">
      <c r="J2148" s="258"/>
      <c r="K2148" s="258"/>
      <c r="L2148" s="258"/>
      <c r="M2148" s="258"/>
      <c r="N2148" s="258"/>
      <c r="O2148" s="258"/>
    </row>
    <row r="2149" spans="10:15" x14ac:dyDescent="0.25">
      <c r="J2149" s="258"/>
      <c r="K2149" s="258"/>
      <c r="L2149" s="258"/>
      <c r="M2149" s="258"/>
      <c r="N2149" s="258"/>
      <c r="O2149" s="258"/>
    </row>
    <row r="2150" spans="10:15" x14ac:dyDescent="0.25">
      <c r="J2150" s="258"/>
      <c r="K2150" s="258"/>
      <c r="L2150" s="258"/>
      <c r="M2150" s="258"/>
      <c r="N2150" s="258"/>
      <c r="O2150" s="258"/>
    </row>
    <row r="2151" spans="10:15" x14ac:dyDescent="0.25">
      <c r="J2151" s="258"/>
      <c r="K2151" s="258"/>
      <c r="L2151" s="258"/>
      <c r="M2151" s="258"/>
      <c r="N2151" s="258"/>
      <c r="O2151" s="258"/>
    </row>
    <row r="2152" spans="10:15" x14ac:dyDescent="0.25">
      <c r="J2152" s="258"/>
      <c r="K2152" s="258"/>
      <c r="L2152" s="258"/>
      <c r="M2152" s="258"/>
      <c r="N2152" s="258"/>
      <c r="O2152" s="258"/>
    </row>
    <row r="2153" spans="10:15" x14ac:dyDescent="0.25">
      <c r="J2153" s="258"/>
      <c r="K2153" s="258"/>
      <c r="L2153" s="258"/>
      <c r="M2153" s="258"/>
      <c r="N2153" s="258"/>
      <c r="O2153" s="258"/>
    </row>
    <row r="2154" spans="10:15" x14ac:dyDescent="0.25">
      <c r="J2154" s="258"/>
      <c r="K2154" s="258"/>
      <c r="L2154" s="258"/>
      <c r="M2154" s="258"/>
      <c r="N2154" s="258"/>
      <c r="O2154" s="258"/>
    </row>
    <row r="2155" spans="10:15" x14ac:dyDescent="0.25">
      <c r="J2155" s="258"/>
      <c r="K2155" s="258"/>
      <c r="L2155" s="258"/>
      <c r="M2155" s="258"/>
      <c r="N2155" s="258"/>
      <c r="O2155" s="258"/>
    </row>
    <row r="2156" spans="10:15" x14ac:dyDescent="0.25">
      <c r="J2156" s="258"/>
      <c r="K2156" s="258"/>
      <c r="L2156" s="258"/>
      <c r="M2156" s="258"/>
      <c r="N2156" s="258"/>
      <c r="O2156" s="258"/>
    </row>
    <row r="2157" spans="10:15" x14ac:dyDescent="0.25">
      <c r="J2157" s="258"/>
      <c r="K2157" s="258"/>
      <c r="L2157" s="258"/>
      <c r="M2157" s="258"/>
      <c r="N2157" s="258"/>
      <c r="O2157" s="258"/>
    </row>
    <row r="2158" spans="10:15" x14ac:dyDescent="0.25">
      <c r="J2158" s="258"/>
      <c r="K2158" s="258"/>
      <c r="L2158" s="258"/>
      <c r="M2158" s="258"/>
      <c r="N2158" s="258"/>
      <c r="O2158" s="258"/>
    </row>
    <row r="2159" spans="10:15" x14ac:dyDescent="0.25">
      <c r="J2159" s="258"/>
      <c r="K2159" s="258"/>
      <c r="L2159" s="258"/>
      <c r="M2159" s="258"/>
      <c r="N2159" s="258"/>
      <c r="O2159" s="258"/>
    </row>
    <row r="2160" spans="10:15" x14ac:dyDescent="0.25">
      <c r="J2160" s="258"/>
      <c r="K2160" s="258"/>
      <c r="L2160" s="258"/>
      <c r="M2160" s="258"/>
      <c r="N2160" s="258"/>
      <c r="O2160" s="258"/>
    </row>
    <row r="2161" spans="10:15" x14ac:dyDescent="0.25">
      <c r="J2161" s="258"/>
      <c r="K2161" s="258"/>
      <c r="L2161" s="258"/>
      <c r="M2161" s="258"/>
      <c r="N2161" s="258"/>
      <c r="O2161" s="258"/>
    </row>
    <row r="2162" spans="10:15" x14ac:dyDescent="0.25">
      <c r="J2162" s="258"/>
      <c r="K2162" s="258"/>
      <c r="L2162" s="258"/>
      <c r="M2162" s="258"/>
      <c r="N2162" s="258"/>
      <c r="O2162" s="258"/>
    </row>
    <row r="2163" spans="10:15" x14ac:dyDescent="0.25">
      <c r="J2163" s="258"/>
      <c r="K2163" s="258"/>
      <c r="L2163" s="258"/>
      <c r="M2163" s="258"/>
      <c r="N2163" s="258"/>
      <c r="O2163" s="258"/>
    </row>
    <row r="2164" spans="10:15" x14ac:dyDescent="0.25">
      <c r="J2164" s="258"/>
      <c r="K2164" s="258"/>
      <c r="L2164" s="258"/>
      <c r="M2164" s="258"/>
      <c r="N2164" s="258"/>
      <c r="O2164" s="258"/>
    </row>
    <row r="2165" spans="10:15" x14ac:dyDescent="0.25">
      <c r="J2165" s="258"/>
      <c r="K2165" s="258"/>
      <c r="L2165" s="258"/>
      <c r="M2165" s="258"/>
      <c r="N2165" s="258"/>
      <c r="O2165" s="258"/>
    </row>
    <row r="2166" spans="10:15" x14ac:dyDescent="0.25">
      <c r="J2166" s="258"/>
      <c r="K2166" s="258"/>
      <c r="L2166" s="258"/>
      <c r="M2166" s="258"/>
      <c r="N2166" s="258"/>
      <c r="O2166" s="258"/>
    </row>
    <row r="2167" spans="10:15" x14ac:dyDescent="0.25">
      <c r="J2167" s="258"/>
      <c r="K2167" s="258"/>
      <c r="L2167" s="258"/>
      <c r="M2167" s="258"/>
      <c r="N2167" s="258"/>
      <c r="O2167" s="258"/>
    </row>
    <row r="2168" spans="10:15" x14ac:dyDescent="0.25">
      <c r="J2168" s="258"/>
      <c r="K2168" s="258"/>
      <c r="L2168" s="258"/>
      <c r="M2168" s="258"/>
      <c r="N2168" s="258"/>
      <c r="O2168" s="258"/>
    </row>
    <row r="2169" spans="10:15" x14ac:dyDescent="0.25">
      <c r="J2169" s="258"/>
      <c r="K2169" s="258"/>
      <c r="L2169" s="258"/>
      <c r="M2169" s="258"/>
      <c r="N2169" s="258"/>
      <c r="O2169" s="258"/>
    </row>
    <row r="2170" spans="10:15" x14ac:dyDescent="0.25">
      <c r="J2170" s="258"/>
      <c r="K2170" s="258"/>
      <c r="L2170" s="258"/>
      <c r="M2170" s="258"/>
      <c r="N2170" s="258"/>
      <c r="O2170" s="258"/>
    </row>
    <row r="2171" spans="10:15" x14ac:dyDescent="0.25">
      <c r="J2171" s="258"/>
      <c r="K2171" s="258"/>
      <c r="L2171" s="258"/>
      <c r="M2171" s="258"/>
      <c r="N2171" s="258"/>
      <c r="O2171" s="258"/>
    </row>
    <row r="2172" spans="10:15" x14ac:dyDescent="0.25">
      <c r="J2172" s="258"/>
      <c r="K2172" s="258"/>
      <c r="L2172" s="258"/>
      <c r="M2172" s="258"/>
      <c r="N2172" s="258"/>
      <c r="O2172" s="258"/>
    </row>
    <row r="2173" spans="10:15" x14ac:dyDescent="0.25">
      <c r="J2173" s="258"/>
      <c r="K2173" s="258"/>
      <c r="L2173" s="258"/>
      <c r="M2173" s="258"/>
      <c r="N2173" s="258"/>
      <c r="O2173" s="258"/>
    </row>
    <row r="2174" spans="10:15" x14ac:dyDescent="0.25">
      <c r="J2174" s="258"/>
      <c r="K2174" s="258"/>
      <c r="L2174" s="258"/>
      <c r="M2174" s="258"/>
      <c r="N2174" s="258"/>
      <c r="O2174" s="258"/>
    </row>
    <row r="2175" spans="10:15" x14ac:dyDescent="0.25">
      <c r="J2175" s="258"/>
      <c r="K2175" s="258"/>
      <c r="L2175" s="258"/>
      <c r="M2175" s="258"/>
      <c r="N2175" s="258"/>
      <c r="O2175" s="258"/>
    </row>
    <row r="2176" spans="10:15" x14ac:dyDescent="0.25">
      <c r="J2176" s="258"/>
      <c r="K2176" s="258"/>
      <c r="L2176" s="258"/>
      <c r="M2176" s="258"/>
      <c r="N2176" s="258"/>
      <c r="O2176" s="258"/>
    </row>
    <row r="2177" spans="10:15" x14ac:dyDescent="0.25">
      <c r="J2177" s="258"/>
      <c r="K2177" s="258"/>
      <c r="L2177" s="258"/>
      <c r="M2177" s="258"/>
      <c r="N2177" s="258"/>
      <c r="O2177" s="258"/>
    </row>
    <row r="2178" spans="10:15" x14ac:dyDescent="0.25">
      <c r="J2178" s="258"/>
      <c r="K2178" s="258"/>
      <c r="L2178" s="258"/>
      <c r="M2178" s="258"/>
      <c r="N2178" s="258"/>
      <c r="O2178" s="258"/>
    </row>
    <row r="2179" spans="10:15" x14ac:dyDescent="0.25">
      <c r="J2179" s="258"/>
      <c r="K2179" s="258"/>
      <c r="L2179" s="258"/>
      <c r="M2179" s="258"/>
      <c r="N2179" s="258"/>
      <c r="O2179" s="258"/>
    </row>
    <row r="2180" spans="10:15" x14ac:dyDescent="0.25">
      <c r="J2180" s="258"/>
      <c r="K2180" s="258"/>
      <c r="L2180" s="258"/>
      <c r="M2180" s="258"/>
      <c r="N2180" s="258"/>
      <c r="O2180" s="258"/>
    </row>
    <row r="2181" spans="10:15" x14ac:dyDescent="0.25">
      <c r="J2181" s="258"/>
      <c r="K2181" s="258"/>
      <c r="L2181" s="258"/>
      <c r="M2181" s="258"/>
      <c r="N2181" s="258"/>
      <c r="O2181" s="258"/>
    </row>
    <row r="2182" spans="10:15" x14ac:dyDescent="0.25">
      <c r="J2182" s="258"/>
      <c r="K2182" s="258"/>
      <c r="L2182" s="258"/>
      <c r="M2182" s="258"/>
      <c r="N2182" s="258"/>
      <c r="O2182" s="258"/>
    </row>
    <row r="2183" spans="10:15" x14ac:dyDescent="0.25">
      <c r="J2183" s="258"/>
      <c r="K2183" s="258"/>
      <c r="L2183" s="258"/>
      <c r="M2183" s="258"/>
      <c r="N2183" s="258"/>
      <c r="O2183" s="258"/>
    </row>
    <row r="2184" spans="10:15" x14ac:dyDescent="0.25">
      <c r="J2184" s="258"/>
      <c r="K2184" s="258"/>
      <c r="L2184" s="258"/>
      <c r="M2184" s="258"/>
      <c r="N2184" s="258"/>
      <c r="O2184" s="258"/>
    </row>
    <row r="2185" spans="10:15" x14ac:dyDescent="0.25">
      <c r="J2185" s="258"/>
      <c r="K2185" s="258"/>
      <c r="L2185" s="258"/>
      <c r="M2185" s="258"/>
      <c r="N2185" s="258"/>
      <c r="O2185" s="258"/>
    </row>
    <row r="2186" spans="10:15" x14ac:dyDescent="0.25">
      <c r="J2186" s="258"/>
      <c r="K2186" s="258"/>
      <c r="L2186" s="258"/>
      <c r="M2186" s="258"/>
      <c r="N2186" s="258"/>
      <c r="O2186" s="258"/>
    </row>
    <row r="2187" spans="10:15" x14ac:dyDescent="0.25">
      <c r="J2187" s="258"/>
      <c r="K2187" s="258"/>
      <c r="L2187" s="258"/>
      <c r="M2187" s="258"/>
      <c r="N2187" s="258"/>
      <c r="O2187" s="258"/>
    </row>
    <row r="2188" spans="10:15" x14ac:dyDescent="0.25">
      <c r="J2188" s="258"/>
      <c r="K2188" s="258"/>
      <c r="L2188" s="258"/>
      <c r="M2188" s="258"/>
      <c r="N2188" s="258"/>
      <c r="O2188" s="258"/>
    </row>
    <row r="2189" spans="10:15" x14ac:dyDescent="0.25">
      <c r="J2189" s="258"/>
      <c r="K2189" s="258"/>
      <c r="L2189" s="258"/>
      <c r="M2189" s="258"/>
      <c r="N2189" s="258"/>
      <c r="O2189" s="258"/>
    </row>
    <row r="2190" spans="10:15" x14ac:dyDescent="0.25">
      <c r="J2190" s="258"/>
      <c r="K2190" s="258"/>
      <c r="L2190" s="258"/>
      <c r="M2190" s="258"/>
      <c r="N2190" s="258"/>
      <c r="O2190" s="258"/>
    </row>
    <row r="2191" spans="10:15" x14ac:dyDescent="0.25">
      <c r="J2191" s="258"/>
      <c r="K2191" s="258"/>
      <c r="L2191" s="258"/>
      <c r="M2191" s="258"/>
      <c r="N2191" s="258"/>
      <c r="O2191" s="258"/>
    </row>
    <row r="2192" spans="10:15" x14ac:dyDescent="0.25">
      <c r="J2192" s="258"/>
      <c r="K2192" s="258"/>
      <c r="L2192" s="258"/>
      <c r="M2192" s="258"/>
      <c r="N2192" s="258"/>
      <c r="O2192" s="258"/>
    </row>
    <row r="2193" spans="10:15" x14ac:dyDescent="0.25">
      <c r="J2193" s="258"/>
      <c r="K2193" s="258"/>
      <c r="L2193" s="258"/>
      <c r="M2193" s="258"/>
      <c r="N2193" s="258"/>
      <c r="O2193" s="258"/>
    </row>
    <row r="2194" spans="10:15" x14ac:dyDescent="0.25">
      <c r="J2194" s="258"/>
      <c r="K2194" s="258"/>
      <c r="L2194" s="258"/>
      <c r="M2194" s="258"/>
      <c r="N2194" s="258"/>
      <c r="O2194" s="258"/>
    </row>
    <row r="2195" spans="10:15" x14ac:dyDescent="0.25">
      <c r="J2195" s="258"/>
      <c r="K2195" s="258"/>
      <c r="L2195" s="258"/>
      <c r="M2195" s="258"/>
      <c r="N2195" s="258"/>
      <c r="O2195" s="258"/>
    </row>
    <row r="2196" spans="10:15" x14ac:dyDescent="0.25">
      <c r="J2196" s="258"/>
      <c r="K2196" s="258"/>
      <c r="L2196" s="258"/>
      <c r="M2196" s="258"/>
      <c r="N2196" s="258"/>
      <c r="O2196" s="258"/>
    </row>
    <row r="2197" spans="10:15" x14ac:dyDescent="0.25">
      <c r="J2197" s="258"/>
      <c r="K2197" s="258"/>
      <c r="L2197" s="258"/>
      <c r="M2197" s="258"/>
      <c r="N2197" s="258"/>
      <c r="O2197" s="258"/>
    </row>
    <row r="2198" spans="10:15" x14ac:dyDescent="0.25">
      <c r="J2198" s="258"/>
      <c r="K2198" s="258"/>
      <c r="L2198" s="258"/>
      <c r="M2198" s="258"/>
      <c r="N2198" s="258"/>
      <c r="O2198" s="258"/>
    </row>
    <row r="2199" spans="10:15" x14ac:dyDescent="0.25">
      <c r="J2199" s="258"/>
      <c r="K2199" s="258"/>
      <c r="L2199" s="258"/>
      <c r="M2199" s="258"/>
      <c r="N2199" s="258"/>
      <c r="O2199" s="258"/>
    </row>
    <row r="2200" spans="10:15" x14ac:dyDescent="0.25">
      <c r="J2200" s="258"/>
      <c r="K2200" s="258"/>
      <c r="L2200" s="258"/>
      <c r="M2200" s="258"/>
      <c r="N2200" s="258"/>
      <c r="O2200" s="258"/>
    </row>
    <row r="2201" spans="10:15" x14ac:dyDescent="0.25">
      <c r="J2201" s="258"/>
      <c r="K2201" s="258"/>
      <c r="L2201" s="258"/>
      <c r="M2201" s="258"/>
      <c r="N2201" s="258"/>
      <c r="O2201" s="258"/>
    </row>
    <row r="2202" spans="10:15" x14ac:dyDescent="0.25">
      <c r="J2202" s="258"/>
      <c r="K2202" s="258"/>
      <c r="L2202" s="258"/>
      <c r="M2202" s="258"/>
      <c r="N2202" s="258"/>
      <c r="O2202" s="258"/>
    </row>
    <row r="2203" spans="10:15" x14ac:dyDescent="0.25">
      <c r="J2203" s="258"/>
      <c r="K2203" s="258"/>
      <c r="L2203" s="258"/>
      <c r="M2203" s="258"/>
      <c r="N2203" s="258"/>
      <c r="O2203" s="258"/>
    </row>
    <row r="2204" spans="10:15" x14ac:dyDescent="0.25">
      <c r="J2204" s="258"/>
      <c r="K2204" s="258"/>
      <c r="L2204" s="258"/>
      <c r="M2204" s="258"/>
      <c r="N2204" s="258"/>
      <c r="O2204" s="258"/>
    </row>
    <row r="2205" spans="10:15" x14ac:dyDescent="0.25">
      <c r="J2205" s="258"/>
      <c r="K2205" s="258"/>
      <c r="L2205" s="258"/>
      <c r="M2205" s="258"/>
      <c r="N2205" s="258"/>
      <c r="O2205" s="258"/>
    </row>
    <row r="2206" spans="10:15" x14ac:dyDescent="0.25">
      <c r="J2206" s="258"/>
      <c r="K2206" s="258"/>
      <c r="L2206" s="258"/>
      <c r="M2206" s="258"/>
      <c r="N2206" s="258"/>
      <c r="O2206" s="258"/>
    </row>
    <row r="2207" spans="10:15" x14ac:dyDescent="0.25">
      <c r="J2207" s="258"/>
      <c r="K2207" s="258"/>
      <c r="L2207" s="258"/>
      <c r="M2207" s="258"/>
      <c r="N2207" s="258"/>
      <c r="O2207" s="258"/>
    </row>
    <row r="2208" spans="10:15" x14ac:dyDescent="0.25">
      <c r="J2208" s="258"/>
      <c r="K2208" s="258"/>
      <c r="L2208" s="258"/>
      <c r="M2208" s="258"/>
      <c r="N2208" s="258"/>
      <c r="O2208" s="258"/>
    </row>
    <row r="2209" spans="10:15" x14ac:dyDescent="0.25">
      <c r="J2209" s="258"/>
      <c r="K2209" s="258"/>
      <c r="L2209" s="258"/>
      <c r="M2209" s="258"/>
      <c r="N2209" s="258"/>
      <c r="O2209" s="258"/>
    </row>
    <row r="2210" spans="10:15" x14ac:dyDescent="0.25">
      <c r="J2210" s="258"/>
      <c r="K2210" s="258"/>
      <c r="L2210" s="258"/>
      <c r="M2210" s="258"/>
      <c r="N2210" s="258"/>
      <c r="O2210" s="258"/>
    </row>
    <row r="2211" spans="10:15" x14ac:dyDescent="0.25">
      <c r="J2211" s="258"/>
      <c r="K2211" s="258"/>
      <c r="L2211" s="258"/>
      <c r="M2211" s="258"/>
      <c r="N2211" s="258"/>
      <c r="O2211" s="258"/>
    </row>
    <row r="2212" spans="10:15" x14ac:dyDescent="0.25">
      <c r="J2212" s="258"/>
      <c r="K2212" s="258"/>
      <c r="L2212" s="258"/>
      <c r="M2212" s="258"/>
      <c r="N2212" s="258"/>
      <c r="O2212" s="258"/>
    </row>
    <row r="2213" spans="10:15" x14ac:dyDescent="0.25">
      <c r="J2213" s="258"/>
      <c r="K2213" s="258"/>
      <c r="L2213" s="258"/>
      <c r="M2213" s="258"/>
      <c r="N2213" s="258"/>
      <c r="O2213" s="258"/>
    </row>
    <row r="2214" spans="10:15" x14ac:dyDescent="0.25">
      <c r="J2214" s="258"/>
      <c r="K2214" s="258"/>
      <c r="L2214" s="258"/>
      <c r="M2214" s="258"/>
      <c r="N2214" s="258"/>
      <c r="O2214" s="258"/>
    </row>
    <row r="2215" spans="10:15" x14ac:dyDescent="0.25">
      <c r="J2215" s="258"/>
      <c r="K2215" s="258"/>
      <c r="L2215" s="258"/>
      <c r="M2215" s="258"/>
      <c r="N2215" s="258"/>
      <c r="O2215" s="258"/>
    </row>
    <row r="2216" spans="10:15" x14ac:dyDescent="0.25">
      <c r="J2216" s="258"/>
      <c r="K2216" s="258"/>
      <c r="L2216" s="258"/>
      <c r="M2216" s="258"/>
      <c r="N2216" s="258"/>
      <c r="O2216" s="258"/>
    </row>
    <row r="2217" spans="10:15" x14ac:dyDescent="0.25">
      <c r="J2217" s="258"/>
      <c r="K2217" s="258"/>
      <c r="L2217" s="258"/>
      <c r="M2217" s="258"/>
      <c r="N2217" s="258"/>
      <c r="O2217" s="258"/>
    </row>
    <row r="2218" spans="10:15" x14ac:dyDescent="0.25">
      <c r="J2218" s="258"/>
      <c r="K2218" s="258"/>
      <c r="L2218" s="258"/>
      <c r="M2218" s="258"/>
      <c r="N2218" s="258"/>
      <c r="O2218" s="258"/>
    </row>
    <row r="2219" spans="10:15" x14ac:dyDescent="0.25">
      <c r="J2219" s="258"/>
      <c r="K2219" s="258"/>
      <c r="L2219" s="258"/>
      <c r="M2219" s="258"/>
      <c r="N2219" s="258"/>
      <c r="O2219" s="258"/>
    </row>
    <row r="2220" spans="10:15" x14ac:dyDescent="0.25">
      <c r="J2220" s="258"/>
      <c r="K2220" s="258"/>
      <c r="L2220" s="258"/>
      <c r="M2220" s="258"/>
      <c r="N2220" s="258"/>
      <c r="O2220" s="258"/>
    </row>
    <row r="2221" spans="10:15" x14ac:dyDescent="0.25">
      <c r="J2221" s="258"/>
      <c r="K2221" s="258"/>
      <c r="L2221" s="258"/>
      <c r="M2221" s="258"/>
      <c r="N2221" s="258"/>
      <c r="O2221" s="258"/>
    </row>
    <row r="2222" spans="10:15" x14ac:dyDescent="0.25">
      <c r="J2222" s="258"/>
      <c r="K2222" s="258"/>
      <c r="L2222" s="258"/>
      <c r="M2222" s="258"/>
      <c r="N2222" s="258"/>
      <c r="O2222" s="258"/>
    </row>
    <row r="2223" spans="10:15" x14ac:dyDescent="0.25">
      <c r="J2223" s="258"/>
      <c r="K2223" s="258"/>
      <c r="L2223" s="258"/>
      <c r="M2223" s="258"/>
      <c r="N2223" s="258"/>
      <c r="O2223" s="258"/>
    </row>
    <row r="2224" spans="10:15" x14ac:dyDescent="0.25">
      <c r="J2224" s="258"/>
      <c r="K2224" s="258"/>
      <c r="L2224" s="258"/>
      <c r="M2224" s="258"/>
      <c r="N2224" s="258"/>
      <c r="O2224" s="258"/>
    </row>
    <row r="2225" spans="10:15" x14ac:dyDescent="0.25">
      <c r="J2225" s="258"/>
      <c r="K2225" s="258"/>
      <c r="L2225" s="258"/>
      <c r="M2225" s="258"/>
      <c r="N2225" s="258"/>
      <c r="O2225" s="258"/>
    </row>
    <row r="2226" spans="10:15" x14ac:dyDescent="0.25">
      <c r="J2226" s="258"/>
      <c r="K2226" s="258"/>
      <c r="L2226" s="258"/>
      <c r="M2226" s="258"/>
      <c r="N2226" s="258"/>
      <c r="O2226" s="258"/>
    </row>
    <row r="2227" spans="10:15" x14ac:dyDescent="0.25">
      <c r="J2227" s="258"/>
      <c r="K2227" s="258"/>
      <c r="L2227" s="258"/>
      <c r="M2227" s="258"/>
      <c r="N2227" s="258"/>
      <c r="O2227" s="258"/>
    </row>
    <row r="2228" spans="10:15" x14ac:dyDescent="0.25">
      <c r="J2228" s="258"/>
      <c r="K2228" s="258"/>
      <c r="L2228" s="258"/>
      <c r="M2228" s="258"/>
      <c r="N2228" s="258"/>
      <c r="O2228" s="258"/>
    </row>
    <row r="2229" spans="10:15" x14ac:dyDescent="0.25">
      <c r="J2229" s="258"/>
      <c r="K2229" s="258"/>
      <c r="L2229" s="258"/>
      <c r="M2229" s="258"/>
      <c r="N2229" s="258"/>
      <c r="O2229" s="258"/>
    </row>
    <row r="2230" spans="10:15" x14ac:dyDescent="0.25">
      <c r="J2230" s="258"/>
      <c r="K2230" s="258"/>
      <c r="L2230" s="258"/>
      <c r="M2230" s="258"/>
      <c r="N2230" s="258"/>
      <c r="O2230" s="258"/>
    </row>
    <row r="2231" spans="10:15" x14ac:dyDescent="0.25">
      <c r="J2231" s="258"/>
      <c r="K2231" s="258"/>
      <c r="L2231" s="258"/>
      <c r="M2231" s="258"/>
      <c r="N2231" s="258"/>
      <c r="O2231" s="258"/>
    </row>
    <row r="2232" spans="10:15" x14ac:dyDescent="0.25">
      <c r="J2232" s="258"/>
      <c r="K2232" s="258"/>
      <c r="L2232" s="258"/>
      <c r="M2232" s="258"/>
      <c r="N2232" s="258"/>
      <c r="O2232" s="258"/>
    </row>
    <row r="2233" spans="10:15" x14ac:dyDescent="0.25">
      <c r="J2233" s="258"/>
      <c r="K2233" s="258"/>
      <c r="L2233" s="258"/>
      <c r="M2233" s="258"/>
      <c r="N2233" s="258"/>
      <c r="O2233" s="258"/>
    </row>
    <row r="2234" spans="10:15" x14ac:dyDescent="0.25">
      <c r="J2234" s="258"/>
      <c r="K2234" s="258"/>
      <c r="L2234" s="258"/>
      <c r="M2234" s="258"/>
      <c r="N2234" s="258"/>
      <c r="O2234" s="258"/>
    </row>
    <row r="2235" spans="10:15" x14ac:dyDescent="0.25">
      <c r="J2235" s="258"/>
      <c r="K2235" s="258"/>
      <c r="L2235" s="258"/>
      <c r="M2235" s="258"/>
      <c r="N2235" s="258"/>
      <c r="O2235" s="258"/>
    </row>
    <row r="2236" spans="10:15" x14ac:dyDescent="0.25">
      <c r="J2236" s="258"/>
      <c r="K2236" s="258"/>
      <c r="L2236" s="258"/>
      <c r="M2236" s="258"/>
      <c r="N2236" s="258"/>
      <c r="O2236" s="258"/>
    </row>
    <row r="2237" spans="10:15" x14ac:dyDescent="0.25">
      <c r="J2237" s="258"/>
      <c r="K2237" s="258"/>
      <c r="L2237" s="258"/>
      <c r="M2237" s="258"/>
      <c r="N2237" s="258"/>
      <c r="O2237" s="258"/>
    </row>
    <row r="2238" spans="10:15" x14ac:dyDescent="0.25">
      <c r="J2238" s="258"/>
      <c r="K2238" s="258"/>
      <c r="L2238" s="258"/>
      <c r="M2238" s="258"/>
      <c r="N2238" s="258"/>
      <c r="O2238" s="258"/>
    </row>
    <row r="2239" spans="10:15" x14ac:dyDescent="0.25">
      <c r="J2239" s="258"/>
      <c r="K2239" s="258"/>
      <c r="L2239" s="258"/>
      <c r="M2239" s="258"/>
      <c r="N2239" s="258"/>
      <c r="O2239" s="258"/>
    </row>
    <row r="2240" spans="10:15" x14ac:dyDescent="0.25">
      <c r="J2240" s="258"/>
      <c r="K2240" s="258"/>
      <c r="L2240" s="258"/>
      <c r="M2240" s="258"/>
      <c r="N2240" s="258"/>
      <c r="O2240" s="258"/>
    </row>
    <row r="2241" spans="10:15" x14ac:dyDescent="0.25">
      <c r="J2241" s="258"/>
      <c r="K2241" s="258"/>
      <c r="L2241" s="258"/>
      <c r="M2241" s="258"/>
      <c r="N2241" s="258"/>
      <c r="O2241" s="258"/>
    </row>
    <row r="2242" spans="10:15" x14ac:dyDescent="0.25">
      <c r="J2242" s="258"/>
      <c r="K2242" s="258"/>
      <c r="L2242" s="258"/>
      <c r="M2242" s="258"/>
      <c r="N2242" s="258"/>
      <c r="O2242" s="258"/>
    </row>
    <row r="2243" spans="10:15" x14ac:dyDescent="0.25">
      <c r="J2243" s="258"/>
      <c r="K2243" s="258"/>
      <c r="L2243" s="258"/>
      <c r="M2243" s="258"/>
      <c r="N2243" s="258"/>
      <c r="O2243" s="258"/>
    </row>
    <row r="2244" spans="10:15" x14ac:dyDescent="0.25">
      <c r="J2244" s="258"/>
      <c r="K2244" s="258"/>
      <c r="L2244" s="258"/>
      <c r="M2244" s="258"/>
      <c r="N2244" s="258"/>
      <c r="O2244" s="258"/>
    </row>
    <row r="2245" spans="10:15" x14ac:dyDescent="0.25">
      <c r="J2245" s="258"/>
      <c r="K2245" s="258"/>
      <c r="L2245" s="258"/>
      <c r="M2245" s="258"/>
      <c r="N2245" s="258"/>
      <c r="O2245" s="258"/>
    </row>
    <row r="2246" spans="10:15" x14ac:dyDescent="0.25">
      <c r="J2246" s="258"/>
      <c r="K2246" s="258"/>
      <c r="L2246" s="258"/>
      <c r="M2246" s="258"/>
      <c r="N2246" s="258"/>
      <c r="O2246" s="258"/>
    </row>
    <row r="2247" spans="10:15" x14ac:dyDescent="0.25">
      <c r="J2247" s="258"/>
      <c r="K2247" s="258"/>
      <c r="L2247" s="258"/>
      <c r="M2247" s="258"/>
      <c r="N2247" s="258"/>
      <c r="O2247" s="258"/>
    </row>
    <row r="2248" spans="10:15" x14ac:dyDescent="0.25">
      <c r="J2248" s="258"/>
      <c r="K2248" s="258"/>
      <c r="L2248" s="258"/>
      <c r="M2248" s="258"/>
      <c r="N2248" s="258"/>
      <c r="O2248" s="258"/>
    </row>
    <row r="2249" spans="10:15" x14ac:dyDescent="0.25">
      <c r="J2249" s="258"/>
      <c r="K2249" s="258"/>
      <c r="L2249" s="258"/>
      <c r="M2249" s="258"/>
      <c r="N2249" s="258"/>
      <c r="O2249" s="258"/>
    </row>
    <row r="2250" spans="10:15" x14ac:dyDescent="0.25">
      <c r="J2250" s="258"/>
      <c r="K2250" s="258"/>
      <c r="L2250" s="258"/>
      <c r="M2250" s="258"/>
      <c r="N2250" s="258"/>
      <c r="O2250" s="258"/>
    </row>
    <row r="2251" spans="10:15" x14ac:dyDescent="0.25">
      <c r="J2251" s="258"/>
      <c r="K2251" s="258"/>
      <c r="L2251" s="258"/>
      <c r="M2251" s="258"/>
      <c r="N2251" s="258"/>
      <c r="O2251" s="258"/>
    </row>
    <row r="2252" spans="10:15" x14ac:dyDescent="0.25">
      <c r="J2252" s="258"/>
      <c r="K2252" s="258"/>
      <c r="L2252" s="258"/>
      <c r="M2252" s="258"/>
      <c r="N2252" s="258"/>
      <c r="O2252" s="258"/>
    </row>
    <row r="2253" spans="10:15" x14ac:dyDescent="0.25">
      <c r="J2253" s="258"/>
      <c r="K2253" s="258"/>
      <c r="L2253" s="258"/>
      <c r="M2253" s="258"/>
      <c r="N2253" s="258"/>
      <c r="O2253" s="258"/>
    </row>
    <row r="2254" spans="10:15" x14ac:dyDescent="0.25">
      <c r="J2254" s="258"/>
      <c r="K2254" s="258"/>
      <c r="L2254" s="258"/>
      <c r="M2254" s="258"/>
      <c r="N2254" s="258"/>
      <c r="O2254" s="258"/>
    </row>
    <row r="2255" spans="10:15" x14ac:dyDescent="0.25">
      <c r="J2255" s="258"/>
      <c r="K2255" s="258"/>
      <c r="L2255" s="258"/>
      <c r="M2255" s="258"/>
      <c r="N2255" s="258"/>
      <c r="O2255" s="258"/>
    </row>
    <row r="2256" spans="10:15" x14ac:dyDescent="0.25">
      <c r="J2256" s="258"/>
      <c r="K2256" s="258"/>
      <c r="L2256" s="258"/>
      <c r="M2256" s="258"/>
      <c r="N2256" s="258"/>
      <c r="O2256" s="258"/>
    </row>
    <row r="2257" spans="10:15" x14ac:dyDescent="0.25">
      <c r="J2257" s="258"/>
      <c r="K2257" s="258"/>
      <c r="L2257" s="258"/>
      <c r="M2257" s="258"/>
      <c r="N2257" s="258"/>
      <c r="O2257" s="258"/>
    </row>
    <row r="2258" spans="10:15" x14ac:dyDescent="0.25">
      <c r="J2258" s="258"/>
      <c r="K2258" s="258"/>
      <c r="L2258" s="258"/>
      <c r="M2258" s="258"/>
      <c r="N2258" s="258"/>
      <c r="O2258" s="258"/>
    </row>
    <row r="2259" spans="10:15" x14ac:dyDescent="0.25">
      <c r="J2259" s="258"/>
      <c r="K2259" s="258"/>
      <c r="L2259" s="258"/>
      <c r="M2259" s="258"/>
      <c r="N2259" s="258"/>
      <c r="O2259" s="258"/>
    </row>
    <row r="2260" spans="10:15" x14ac:dyDescent="0.25">
      <c r="J2260" s="258"/>
      <c r="K2260" s="258"/>
      <c r="L2260" s="258"/>
      <c r="M2260" s="258"/>
      <c r="N2260" s="258"/>
      <c r="O2260" s="258"/>
    </row>
    <row r="2261" spans="10:15" x14ac:dyDescent="0.25">
      <c r="J2261" s="258"/>
      <c r="K2261" s="258"/>
      <c r="L2261" s="258"/>
      <c r="M2261" s="258"/>
      <c r="N2261" s="258"/>
      <c r="O2261" s="258"/>
    </row>
    <row r="2262" spans="10:15" x14ac:dyDescent="0.25">
      <c r="J2262" s="258"/>
      <c r="K2262" s="258"/>
      <c r="L2262" s="258"/>
      <c r="M2262" s="258"/>
      <c r="N2262" s="258"/>
      <c r="O2262" s="258"/>
    </row>
    <row r="2263" spans="10:15" x14ac:dyDescent="0.25">
      <c r="J2263" s="258"/>
      <c r="K2263" s="258"/>
      <c r="L2263" s="258"/>
      <c r="M2263" s="258"/>
      <c r="N2263" s="258"/>
      <c r="O2263" s="258"/>
    </row>
    <row r="2264" spans="10:15" x14ac:dyDescent="0.25">
      <c r="J2264" s="258"/>
      <c r="K2264" s="258"/>
      <c r="L2264" s="258"/>
      <c r="M2264" s="258"/>
      <c r="N2264" s="258"/>
      <c r="O2264" s="258"/>
    </row>
    <row r="2265" spans="10:15" x14ac:dyDescent="0.25">
      <c r="J2265" s="258"/>
      <c r="K2265" s="258"/>
      <c r="L2265" s="258"/>
      <c r="M2265" s="258"/>
      <c r="N2265" s="258"/>
      <c r="O2265" s="258"/>
    </row>
    <row r="2266" spans="10:15" x14ac:dyDescent="0.25">
      <c r="J2266" s="258"/>
      <c r="K2266" s="258"/>
      <c r="L2266" s="258"/>
      <c r="M2266" s="258"/>
      <c r="N2266" s="258"/>
      <c r="O2266" s="258"/>
    </row>
    <row r="2267" spans="10:15" x14ac:dyDescent="0.25">
      <c r="J2267" s="258"/>
      <c r="K2267" s="258"/>
      <c r="L2267" s="258"/>
      <c r="M2267" s="258"/>
      <c r="N2267" s="258"/>
      <c r="O2267" s="258"/>
    </row>
    <row r="2268" spans="10:15" x14ac:dyDescent="0.25">
      <c r="J2268" s="258"/>
      <c r="K2268" s="258"/>
      <c r="L2268" s="258"/>
      <c r="M2268" s="258"/>
      <c r="N2268" s="258"/>
      <c r="O2268" s="258"/>
    </row>
    <row r="2269" spans="10:15" x14ac:dyDescent="0.25">
      <c r="J2269" s="258"/>
      <c r="K2269" s="258"/>
      <c r="L2269" s="258"/>
      <c r="M2269" s="258"/>
      <c r="N2269" s="258"/>
      <c r="O2269" s="258"/>
    </row>
    <row r="2270" spans="10:15" x14ac:dyDescent="0.25">
      <c r="J2270" s="258"/>
      <c r="K2270" s="258"/>
      <c r="L2270" s="258"/>
      <c r="M2270" s="258"/>
      <c r="N2270" s="258"/>
      <c r="O2270" s="258"/>
    </row>
    <row r="2271" spans="10:15" x14ac:dyDescent="0.25">
      <c r="J2271" s="258"/>
      <c r="K2271" s="258"/>
      <c r="L2271" s="258"/>
      <c r="M2271" s="258"/>
      <c r="N2271" s="258"/>
      <c r="O2271" s="258"/>
    </row>
    <row r="2272" spans="10:15" x14ac:dyDescent="0.25">
      <c r="J2272" s="258"/>
      <c r="K2272" s="258"/>
      <c r="L2272" s="258"/>
      <c r="M2272" s="258"/>
      <c r="N2272" s="258"/>
      <c r="O2272" s="258"/>
    </row>
    <row r="2273" spans="10:15" x14ac:dyDescent="0.25">
      <c r="J2273" s="258"/>
      <c r="K2273" s="258"/>
      <c r="L2273" s="258"/>
      <c r="M2273" s="258"/>
      <c r="N2273" s="258"/>
      <c r="O2273" s="258"/>
    </row>
    <row r="2274" spans="10:15" x14ac:dyDescent="0.25">
      <c r="J2274" s="258"/>
      <c r="K2274" s="258"/>
      <c r="L2274" s="258"/>
      <c r="M2274" s="258"/>
      <c r="N2274" s="258"/>
      <c r="O2274" s="258"/>
    </row>
    <row r="2275" spans="10:15" x14ac:dyDescent="0.25">
      <c r="J2275" s="258"/>
      <c r="K2275" s="258"/>
      <c r="L2275" s="258"/>
      <c r="M2275" s="258"/>
      <c r="N2275" s="258"/>
      <c r="O2275" s="258"/>
    </row>
    <row r="2276" spans="10:15" x14ac:dyDescent="0.25">
      <c r="J2276" s="258"/>
      <c r="K2276" s="258"/>
      <c r="L2276" s="258"/>
      <c r="M2276" s="258"/>
      <c r="N2276" s="258"/>
      <c r="O2276" s="258"/>
    </row>
    <row r="2277" spans="10:15" x14ac:dyDescent="0.25">
      <c r="J2277" s="258"/>
      <c r="K2277" s="258"/>
      <c r="L2277" s="258"/>
      <c r="M2277" s="258"/>
      <c r="N2277" s="258"/>
      <c r="O2277" s="258"/>
    </row>
    <row r="2278" spans="10:15" x14ac:dyDescent="0.25">
      <c r="J2278" s="258"/>
      <c r="K2278" s="258"/>
      <c r="L2278" s="258"/>
      <c r="M2278" s="258"/>
      <c r="N2278" s="258"/>
      <c r="O2278" s="258"/>
    </row>
    <row r="2279" spans="10:15" x14ac:dyDescent="0.25">
      <c r="J2279" s="258"/>
      <c r="K2279" s="258"/>
      <c r="L2279" s="258"/>
      <c r="M2279" s="258"/>
      <c r="N2279" s="258"/>
      <c r="O2279" s="258"/>
    </row>
    <row r="2280" spans="10:15" x14ac:dyDescent="0.25">
      <c r="J2280" s="258"/>
      <c r="K2280" s="258"/>
      <c r="L2280" s="258"/>
      <c r="M2280" s="258"/>
      <c r="N2280" s="258"/>
      <c r="O2280" s="258"/>
    </row>
    <row r="2281" spans="10:15" x14ac:dyDescent="0.25">
      <c r="J2281" s="258"/>
      <c r="K2281" s="258"/>
      <c r="L2281" s="258"/>
      <c r="M2281" s="258"/>
      <c r="N2281" s="258"/>
      <c r="O2281" s="258"/>
    </row>
    <row r="2282" spans="10:15" x14ac:dyDescent="0.25">
      <c r="J2282" s="258"/>
      <c r="K2282" s="258"/>
      <c r="L2282" s="258"/>
      <c r="M2282" s="258"/>
      <c r="N2282" s="258"/>
      <c r="O2282" s="258"/>
    </row>
    <row r="2283" spans="10:15" x14ac:dyDescent="0.25">
      <c r="J2283" s="258"/>
      <c r="K2283" s="258"/>
      <c r="L2283" s="258"/>
      <c r="M2283" s="258"/>
      <c r="N2283" s="258"/>
      <c r="O2283" s="258"/>
    </row>
    <row r="2284" spans="10:15" x14ac:dyDescent="0.25">
      <c r="J2284" s="258"/>
      <c r="K2284" s="258"/>
      <c r="L2284" s="258"/>
      <c r="M2284" s="258"/>
      <c r="N2284" s="258"/>
      <c r="O2284" s="258"/>
    </row>
    <row r="2285" spans="10:15" x14ac:dyDescent="0.25">
      <c r="J2285" s="258"/>
      <c r="K2285" s="258"/>
      <c r="L2285" s="258"/>
      <c r="M2285" s="258"/>
      <c r="N2285" s="258"/>
      <c r="O2285" s="258"/>
    </row>
    <row r="2286" spans="10:15" x14ac:dyDescent="0.25">
      <c r="J2286" s="258"/>
      <c r="K2286" s="258"/>
      <c r="L2286" s="258"/>
      <c r="M2286" s="258"/>
      <c r="N2286" s="258"/>
      <c r="O2286" s="258"/>
    </row>
    <row r="2287" spans="10:15" x14ac:dyDescent="0.25">
      <c r="J2287" s="258"/>
      <c r="K2287" s="258"/>
      <c r="L2287" s="258"/>
      <c r="M2287" s="258"/>
      <c r="N2287" s="258"/>
      <c r="O2287" s="258"/>
    </row>
    <row r="2288" spans="10:15" x14ac:dyDescent="0.25">
      <c r="J2288" s="258"/>
      <c r="K2288" s="258"/>
      <c r="L2288" s="258"/>
      <c r="M2288" s="258"/>
      <c r="N2288" s="258"/>
      <c r="O2288" s="258"/>
    </row>
    <row r="2289" spans="10:15" x14ac:dyDescent="0.25">
      <c r="J2289" s="258"/>
      <c r="K2289" s="258"/>
      <c r="L2289" s="258"/>
      <c r="M2289" s="258"/>
      <c r="N2289" s="258"/>
      <c r="O2289" s="258"/>
    </row>
    <row r="2290" spans="10:15" x14ac:dyDescent="0.25">
      <c r="J2290" s="258"/>
      <c r="K2290" s="258"/>
      <c r="L2290" s="258"/>
      <c r="M2290" s="258"/>
      <c r="N2290" s="258"/>
      <c r="O2290" s="258"/>
    </row>
    <row r="2291" spans="10:15" x14ac:dyDescent="0.25">
      <c r="J2291" s="258"/>
      <c r="K2291" s="258"/>
      <c r="L2291" s="258"/>
      <c r="M2291" s="258"/>
      <c r="N2291" s="258"/>
      <c r="O2291" s="258"/>
    </row>
    <row r="2292" spans="10:15" x14ac:dyDescent="0.25">
      <c r="J2292" s="258"/>
      <c r="K2292" s="258"/>
      <c r="L2292" s="258"/>
      <c r="M2292" s="258"/>
      <c r="N2292" s="258"/>
      <c r="O2292" s="258"/>
    </row>
    <row r="2293" spans="10:15" x14ac:dyDescent="0.25">
      <c r="J2293" s="258"/>
      <c r="K2293" s="258"/>
      <c r="L2293" s="258"/>
      <c r="M2293" s="258"/>
      <c r="N2293" s="258"/>
      <c r="O2293" s="258"/>
    </row>
    <row r="2294" spans="10:15" x14ac:dyDescent="0.25">
      <c r="J2294" s="258"/>
      <c r="K2294" s="258"/>
      <c r="L2294" s="258"/>
      <c r="M2294" s="258"/>
      <c r="N2294" s="258"/>
      <c r="O2294" s="258"/>
    </row>
    <row r="2295" spans="10:15" x14ac:dyDescent="0.25">
      <c r="J2295" s="258"/>
      <c r="K2295" s="258"/>
      <c r="L2295" s="258"/>
      <c r="M2295" s="258"/>
      <c r="N2295" s="258"/>
      <c r="O2295" s="258"/>
    </row>
    <row r="2296" spans="10:15" x14ac:dyDescent="0.25">
      <c r="J2296" s="258"/>
      <c r="K2296" s="258"/>
      <c r="L2296" s="258"/>
      <c r="M2296" s="258"/>
      <c r="N2296" s="258"/>
      <c r="O2296" s="258"/>
    </row>
    <row r="2297" spans="10:15" x14ac:dyDescent="0.25">
      <c r="J2297" s="258"/>
      <c r="K2297" s="258"/>
      <c r="L2297" s="258"/>
      <c r="M2297" s="258"/>
      <c r="N2297" s="258"/>
      <c r="O2297" s="258"/>
    </row>
    <row r="2298" spans="10:15" x14ac:dyDescent="0.25">
      <c r="J2298" s="258"/>
      <c r="K2298" s="258"/>
      <c r="L2298" s="258"/>
      <c r="M2298" s="258"/>
      <c r="N2298" s="258"/>
      <c r="O2298" s="258"/>
    </row>
    <row r="2299" spans="10:15" x14ac:dyDescent="0.25">
      <c r="J2299" s="258"/>
      <c r="K2299" s="258"/>
      <c r="L2299" s="258"/>
      <c r="M2299" s="258"/>
      <c r="N2299" s="258"/>
      <c r="O2299" s="258"/>
    </row>
    <row r="2300" spans="10:15" x14ac:dyDescent="0.25">
      <c r="J2300" s="258"/>
      <c r="K2300" s="258"/>
      <c r="L2300" s="258"/>
      <c r="M2300" s="258"/>
      <c r="N2300" s="258"/>
      <c r="O2300" s="258"/>
    </row>
    <row r="2301" spans="10:15" x14ac:dyDescent="0.25">
      <c r="J2301" s="258"/>
      <c r="K2301" s="258"/>
      <c r="L2301" s="258"/>
      <c r="M2301" s="258"/>
      <c r="N2301" s="258"/>
      <c r="O2301" s="258"/>
    </row>
    <row r="2302" spans="10:15" x14ac:dyDescent="0.25">
      <c r="J2302" s="258"/>
      <c r="K2302" s="258"/>
      <c r="L2302" s="258"/>
      <c r="M2302" s="258"/>
      <c r="N2302" s="258"/>
      <c r="O2302" s="258"/>
    </row>
    <row r="2303" spans="10:15" x14ac:dyDescent="0.25">
      <c r="J2303" s="258"/>
      <c r="K2303" s="258"/>
      <c r="L2303" s="258"/>
      <c r="M2303" s="258"/>
      <c r="N2303" s="258"/>
      <c r="O2303" s="258"/>
    </row>
    <row r="2304" spans="10:15" x14ac:dyDescent="0.25">
      <c r="J2304" s="258"/>
      <c r="K2304" s="258"/>
      <c r="L2304" s="258"/>
      <c r="M2304" s="258"/>
      <c r="N2304" s="258"/>
      <c r="O2304" s="258"/>
    </row>
    <row r="2305" spans="10:15" x14ac:dyDescent="0.25">
      <c r="J2305" s="258"/>
      <c r="K2305" s="258"/>
      <c r="L2305" s="258"/>
      <c r="M2305" s="258"/>
      <c r="N2305" s="258"/>
      <c r="O2305" s="258"/>
    </row>
    <row r="2306" spans="10:15" x14ac:dyDescent="0.25">
      <c r="J2306" s="258"/>
      <c r="K2306" s="258"/>
      <c r="L2306" s="258"/>
      <c r="M2306" s="258"/>
      <c r="N2306" s="258"/>
      <c r="O2306" s="258"/>
    </row>
    <row r="2307" spans="10:15" x14ac:dyDescent="0.25">
      <c r="J2307" s="258"/>
      <c r="K2307" s="258"/>
      <c r="L2307" s="258"/>
      <c r="M2307" s="258"/>
      <c r="N2307" s="258"/>
      <c r="O2307" s="258"/>
    </row>
    <row r="2308" spans="10:15" x14ac:dyDescent="0.25">
      <c r="J2308" s="258"/>
      <c r="K2308" s="258"/>
      <c r="L2308" s="258"/>
      <c r="M2308" s="258"/>
      <c r="N2308" s="258"/>
      <c r="O2308" s="258"/>
    </row>
    <row r="2309" spans="10:15" x14ac:dyDescent="0.25">
      <c r="J2309" s="258"/>
      <c r="K2309" s="258"/>
      <c r="L2309" s="258"/>
      <c r="M2309" s="258"/>
      <c r="N2309" s="258"/>
      <c r="O2309" s="258"/>
    </row>
    <row r="2310" spans="10:15" x14ac:dyDescent="0.25">
      <c r="J2310" s="258"/>
      <c r="K2310" s="258"/>
      <c r="L2310" s="258"/>
      <c r="M2310" s="258"/>
      <c r="N2310" s="258"/>
      <c r="O2310" s="258"/>
    </row>
    <row r="2311" spans="10:15" x14ac:dyDescent="0.25">
      <c r="J2311" s="258"/>
      <c r="K2311" s="258"/>
      <c r="L2311" s="258"/>
      <c r="M2311" s="258"/>
      <c r="N2311" s="258"/>
      <c r="O2311" s="258"/>
    </row>
    <row r="2312" spans="10:15" x14ac:dyDescent="0.25">
      <c r="J2312" s="258"/>
      <c r="K2312" s="258"/>
      <c r="L2312" s="258"/>
      <c r="M2312" s="258"/>
      <c r="N2312" s="258"/>
      <c r="O2312" s="258"/>
    </row>
    <row r="2313" spans="10:15" x14ac:dyDescent="0.25">
      <c r="J2313" s="258"/>
      <c r="K2313" s="258"/>
      <c r="L2313" s="258"/>
      <c r="M2313" s="258"/>
      <c r="N2313" s="258"/>
      <c r="O2313" s="258"/>
    </row>
    <row r="2314" spans="10:15" x14ac:dyDescent="0.25">
      <c r="J2314" s="258"/>
      <c r="K2314" s="258"/>
      <c r="L2314" s="258"/>
      <c r="M2314" s="258"/>
      <c r="N2314" s="258"/>
      <c r="O2314" s="258"/>
    </row>
    <row r="2315" spans="10:15" x14ac:dyDescent="0.25">
      <c r="J2315" s="258"/>
      <c r="K2315" s="258"/>
      <c r="L2315" s="258"/>
      <c r="M2315" s="258"/>
      <c r="N2315" s="258"/>
      <c r="O2315" s="258"/>
    </row>
    <row r="2316" spans="10:15" x14ac:dyDescent="0.25">
      <c r="J2316" s="258"/>
      <c r="K2316" s="258"/>
      <c r="L2316" s="258"/>
      <c r="M2316" s="258"/>
      <c r="N2316" s="258"/>
      <c r="O2316" s="258"/>
    </row>
    <row r="2317" spans="10:15" x14ac:dyDescent="0.25">
      <c r="J2317" s="258"/>
      <c r="K2317" s="258"/>
      <c r="L2317" s="258"/>
      <c r="M2317" s="258"/>
      <c r="N2317" s="258"/>
      <c r="O2317" s="258"/>
    </row>
    <row r="2318" spans="10:15" x14ac:dyDescent="0.25">
      <c r="J2318" s="258"/>
      <c r="K2318" s="258"/>
      <c r="L2318" s="258"/>
      <c r="M2318" s="258"/>
      <c r="N2318" s="258"/>
      <c r="O2318" s="258"/>
    </row>
    <row r="2319" spans="10:15" x14ac:dyDescent="0.25">
      <c r="J2319" s="258"/>
      <c r="K2319" s="258"/>
      <c r="L2319" s="258"/>
      <c r="M2319" s="258"/>
      <c r="N2319" s="258"/>
      <c r="O2319" s="258"/>
    </row>
    <row r="2320" spans="10:15" x14ac:dyDescent="0.25">
      <c r="J2320" s="258"/>
      <c r="K2320" s="258"/>
      <c r="L2320" s="258"/>
      <c r="M2320" s="258"/>
      <c r="N2320" s="258"/>
      <c r="O2320" s="258"/>
    </row>
    <row r="2321" spans="10:15" x14ac:dyDescent="0.25">
      <c r="J2321" s="258"/>
      <c r="K2321" s="258"/>
      <c r="L2321" s="258"/>
      <c r="M2321" s="258"/>
      <c r="N2321" s="258"/>
      <c r="O2321" s="258"/>
    </row>
    <row r="2322" spans="10:15" x14ac:dyDescent="0.25">
      <c r="J2322" s="258"/>
      <c r="K2322" s="258"/>
      <c r="L2322" s="258"/>
      <c r="M2322" s="258"/>
      <c r="N2322" s="258"/>
      <c r="O2322" s="258"/>
    </row>
    <row r="2323" spans="10:15" x14ac:dyDescent="0.25">
      <c r="J2323" s="258"/>
      <c r="K2323" s="258"/>
      <c r="L2323" s="258"/>
      <c r="M2323" s="258"/>
      <c r="N2323" s="258"/>
      <c r="O2323" s="258"/>
    </row>
    <row r="2324" spans="10:15" x14ac:dyDescent="0.25">
      <c r="J2324" s="258"/>
      <c r="K2324" s="258"/>
      <c r="L2324" s="258"/>
      <c r="M2324" s="258"/>
      <c r="N2324" s="258"/>
      <c r="O2324" s="258"/>
    </row>
    <row r="2325" spans="10:15" x14ac:dyDescent="0.25">
      <c r="J2325" s="258"/>
      <c r="K2325" s="258"/>
      <c r="L2325" s="258"/>
      <c r="M2325" s="258"/>
      <c r="N2325" s="258"/>
      <c r="O2325" s="258"/>
    </row>
    <row r="2326" spans="10:15" x14ac:dyDescent="0.25">
      <c r="J2326" s="258"/>
      <c r="K2326" s="258"/>
      <c r="L2326" s="258"/>
      <c r="M2326" s="258"/>
      <c r="N2326" s="258"/>
      <c r="O2326" s="258"/>
    </row>
    <row r="2327" spans="10:15" x14ac:dyDescent="0.25">
      <c r="J2327" s="258"/>
      <c r="K2327" s="258"/>
      <c r="L2327" s="258"/>
      <c r="M2327" s="258"/>
      <c r="N2327" s="258"/>
      <c r="O2327" s="258"/>
    </row>
    <row r="2328" spans="10:15" x14ac:dyDescent="0.25">
      <c r="J2328" s="258"/>
      <c r="K2328" s="258"/>
      <c r="L2328" s="258"/>
      <c r="M2328" s="258"/>
      <c r="N2328" s="258"/>
      <c r="O2328" s="258"/>
    </row>
    <row r="2329" spans="10:15" x14ac:dyDescent="0.25">
      <c r="J2329" s="258"/>
      <c r="K2329" s="258"/>
      <c r="L2329" s="258"/>
      <c r="M2329" s="258"/>
      <c r="N2329" s="258"/>
      <c r="O2329" s="258"/>
    </row>
    <row r="2330" spans="10:15" x14ac:dyDescent="0.25">
      <c r="J2330" s="258"/>
      <c r="K2330" s="258"/>
      <c r="L2330" s="258"/>
      <c r="M2330" s="258"/>
      <c r="N2330" s="258"/>
      <c r="O2330" s="258"/>
    </row>
    <row r="2331" spans="10:15" x14ac:dyDescent="0.25">
      <c r="J2331" s="258"/>
      <c r="K2331" s="258"/>
      <c r="L2331" s="258"/>
      <c r="M2331" s="258"/>
      <c r="N2331" s="258"/>
      <c r="O2331" s="258"/>
    </row>
    <row r="2332" spans="10:15" x14ac:dyDescent="0.25">
      <c r="J2332" s="258"/>
      <c r="K2332" s="258"/>
      <c r="L2332" s="258"/>
      <c r="M2332" s="258"/>
      <c r="N2332" s="258"/>
      <c r="O2332" s="258"/>
    </row>
    <row r="2333" spans="10:15" x14ac:dyDescent="0.25">
      <c r="J2333" s="258"/>
      <c r="K2333" s="258"/>
      <c r="L2333" s="258"/>
      <c r="M2333" s="258"/>
      <c r="N2333" s="258"/>
      <c r="O2333" s="258"/>
    </row>
    <row r="2334" spans="10:15" x14ac:dyDescent="0.25">
      <c r="J2334" s="258"/>
      <c r="K2334" s="258"/>
      <c r="L2334" s="258"/>
      <c r="M2334" s="258"/>
      <c r="N2334" s="258"/>
      <c r="O2334" s="258"/>
    </row>
    <row r="2335" spans="10:15" x14ac:dyDescent="0.25">
      <c r="J2335" s="258"/>
      <c r="K2335" s="258"/>
      <c r="L2335" s="258"/>
      <c r="M2335" s="258"/>
      <c r="N2335" s="258"/>
      <c r="O2335" s="258"/>
    </row>
    <row r="2336" spans="10:15" x14ac:dyDescent="0.25">
      <c r="J2336" s="258"/>
      <c r="K2336" s="258"/>
      <c r="L2336" s="258"/>
      <c r="M2336" s="258"/>
      <c r="N2336" s="258"/>
      <c r="O2336" s="258"/>
    </row>
    <row r="2337" spans="10:15" x14ac:dyDescent="0.25">
      <c r="J2337" s="258"/>
      <c r="K2337" s="258"/>
      <c r="L2337" s="258"/>
      <c r="M2337" s="258"/>
      <c r="N2337" s="258"/>
      <c r="O2337" s="258"/>
    </row>
    <row r="2338" spans="10:15" x14ac:dyDescent="0.25">
      <c r="J2338" s="258"/>
      <c r="K2338" s="258"/>
      <c r="L2338" s="258"/>
      <c r="M2338" s="258"/>
      <c r="N2338" s="258"/>
      <c r="O2338" s="258"/>
    </row>
    <row r="2339" spans="10:15" x14ac:dyDescent="0.25">
      <c r="J2339" s="258"/>
      <c r="K2339" s="258"/>
      <c r="L2339" s="258"/>
      <c r="M2339" s="258"/>
      <c r="N2339" s="258"/>
      <c r="O2339" s="258"/>
    </row>
    <row r="2340" spans="10:15" x14ac:dyDescent="0.25">
      <c r="J2340" s="258"/>
      <c r="K2340" s="258"/>
      <c r="L2340" s="258"/>
      <c r="M2340" s="258"/>
      <c r="N2340" s="258"/>
      <c r="O2340" s="258"/>
    </row>
    <row r="2341" spans="10:15" x14ac:dyDescent="0.25">
      <c r="J2341" s="258"/>
      <c r="K2341" s="258"/>
      <c r="L2341" s="258"/>
      <c r="M2341" s="258"/>
      <c r="N2341" s="258"/>
      <c r="O2341" s="258"/>
    </row>
    <row r="2342" spans="10:15" x14ac:dyDescent="0.25">
      <c r="J2342" s="258"/>
      <c r="K2342" s="258"/>
      <c r="L2342" s="258"/>
      <c r="M2342" s="258"/>
      <c r="N2342" s="258"/>
      <c r="O2342" s="258"/>
    </row>
    <row r="2343" spans="10:15" x14ac:dyDescent="0.25">
      <c r="J2343" s="258"/>
      <c r="K2343" s="258"/>
      <c r="L2343" s="258"/>
      <c r="M2343" s="258"/>
      <c r="N2343" s="258"/>
      <c r="O2343" s="258"/>
    </row>
    <row r="2344" spans="10:15" x14ac:dyDescent="0.25">
      <c r="J2344" s="258"/>
      <c r="K2344" s="258"/>
      <c r="L2344" s="258"/>
      <c r="M2344" s="258"/>
      <c r="N2344" s="258"/>
      <c r="O2344" s="258"/>
    </row>
    <row r="2345" spans="10:15" x14ac:dyDescent="0.25">
      <c r="J2345" s="258"/>
      <c r="K2345" s="258"/>
      <c r="L2345" s="258"/>
      <c r="M2345" s="258"/>
      <c r="N2345" s="258"/>
      <c r="O2345" s="258"/>
    </row>
    <row r="2346" spans="10:15" x14ac:dyDescent="0.25">
      <c r="J2346" s="258"/>
      <c r="K2346" s="258"/>
      <c r="L2346" s="258"/>
      <c r="M2346" s="258"/>
      <c r="N2346" s="258"/>
      <c r="O2346" s="258"/>
    </row>
    <row r="2347" spans="10:15" x14ac:dyDescent="0.25">
      <c r="J2347" s="258"/>
      <c r="K2347" s="258"/>
      <c r="L2347" s="258"/>
      <c r="M2347" s="258"/>
      <c r="N2347" s="258"/>
      <c r="O2347" s="258"/>
    </row>
    <row r="2348" spans="10:15" x14ac:dyDescent="0.25">
      <c r="J2348" s="258"/>
      <c r="K2348" s="258"/>
      <c r="L2348" s="258"/>
      <c r="M2348" s="258"/>
      <c r="N2348" s="258"/>
      <c r="O2348" s="258"/>
    </row>
    <row r="2349" spans="10:15" x14ac:dyDescent="0.25">
      <c r="J2349" s="258"/>
      <c r="K2349" s="258"/>
      <c r="L2349" s="258"/>
      <c r="M2349" s="258"/>
      <c r="N2349" s="258"/>
      <c r="O2349" s="258"/>
    </row>
    <row r="2350" spans="10:15" x14ac:dyDescent="0.25">
      <c r="J2350" s="258"/>
      <c r="K2350" s="258"/>
      <c r="L2350" s="258"/>
      <c r="M2350" s="258"/>
      <c r="N2350" s="258"/>
      <c r="O2350" s="258"/>
    </row>
    <row r="2351" spans="10:15" x14ac:dyDescent="0.25">
      <c r="J2351" s="258"/>
      <c r="K2351" s="258"/>
      <c r="L2351" s="258"/>
      <c r="M2351" s="258"/>
      <c r="N2351" s="258"/>
      <c r="O2351" s="258"/>
    </row>
    <row r="2352" spans="10:15" x14ac:dyDescent="0.25">
      <c r="J2352" s="258"/>
      <c r="K2352" s="258"/>
      <c r="L2352" s="258"/>
      <c r="M2352" s="258"/>
      <c r="N2352" s="258"/>
      <c r="O2352" s="258"/>
    </row>
    <row r="2353" spans="10:15" x14ac:dyDescent="0.25">
      <c r="J2353" s="258"/>
      <c r="K2353" s="258"/>
      <c r="L2353" s="258"/>
      <c r="M2353" s="258"/>
      <c r="N2353" s="258"/>
      <c r="O2353" s="258"/>
    </row>
    <row r="2354" spans="10:15" x14ac:dyDescent="0.25">
      <c r="J2354" s="258"/>
      <c r="K2354" s="258"/>
      <c r="L2354" s="258"/>
      <c r="M2354" s="258"/>
      <c r="N2354" s="258"/>
      <c r="O2354" s="258"/>
    </row>
    <row r="2355" spans="10:15" x14ac:dyDescent="0.25">
      <c r="J2355" s="258"/>
      <c r="K2355" s="258"/>
      <c r="L2355" s="258"/>
      <c r="M2355" s="258"/>
      <c r="N2355" s="258"/>
      <c r="O2355" s="258"/>
    </row>
    <row r="2356" spans="10:15" x14ac:dyDescent="0.25">
      <c r="J2356" s="258"/>
      <c r="K2356" s="258"/>
      <c r="L2356" s="258"/>
      <c r="M2356" s="258"/>
      <c r="N2356" s="258"/>
      <c r="O2356" s="258"/>
    </row>
    <row r="2357" spans="10:15" x14ac:dyDescent="0.25">
      <c r="J2357" s="258"/>
      <c r="K2357" s="258"/>
      <c r="L2357" s="258"/>
      <c r="M2357" s="258"/>
      <c r="N2357" s="258"/>
      <c r="O2357" s="258"/>
    </row>
    <row r="2358" spans="10:15" x14ac:dyDescent="0.25">
      <c r="J2358" s="258"/>
      <c r="K2358" s="258"/>
      <c r="L2358" s="258"/>
      <c r="M2358" s="258"/>
      <c r="N2358" s="258"/>
      <c r="O2358" s="258"/>
    </row>
    <row r="2359" spans="10:15" x14ac:dyDescent="0.25">
      <c r="J2359" s="258"/>
      <c r="K2359" s="258"/>
      <c r="L2359" s="258"/>
      <c r="M2359" s="258"/>
      <c r="N2359" s="258"/>
      <c r="O2359" s="258"/>
    </row>
    <row r="2360" spans="10:15" x14ac:dyDescent="0.25">
      <c r="J2360" s="258"/>
      <c r="K2360" s="258"/>
      <c r="L2360" s="258"/>
      <c r="M2360" s="258"/>
      <c r="N2360" s="258"/>
      <c r="O2360" s="258"/>
    </row>
    <row r="2361" spans="10:15" x14ac:dyDescent="0.25">
      <c r="J2361" s="258"/>
      <c r="K2361" s="258"/>
      <c r="L2361" s="258"/>
      <c r="M2361" s="258"/>
      <c r="N2361" s="258"/>
      <c r="O2361" s="258"/>
    </row>
    <row r="2362" spans="10:15" x14ac:dyDescent="0.25">
      <c r="J2362" s="258"/>
      <c r="K2362" s="258"/>
      <c r="L2362" s="258"/>
      <c r="M2362" s="258"/>
      <c r="N2362" s="258"/>
      <c r="O2362" s="258"/>
    </row>
    <row r="2363" spans="10:15" x14ac:dyDescent="0.25">
      <c r="J2363" s="258"/>
      <c r="K2363" s="258"/>
      <c r="L2363" s="258"/>
      <c r="M2363" s="258"/>
      <c r="N2363" s="258"/>
      <c r="O2363" s="258"/>
    </row>
    <row r="2364" spans="10:15" x14ac:dyDescent="0.25">
      <c r="J2364" s="258"/>
      <c r="K2364" s="258"/>
      <c r="L2364" s="258"/>
      <c r="M2364" s="258"/>
      <c r="N2364" s="258"/>
      <c r="O2364" s="258"/>
    </row>
    <row r="2365" spans="10:15" x14ac:dyDescent="0.25">
      <c r="J2365" s="258"/>
      <c r="K2365" s="258"/>
      <c r="L2365" s="258"/>
      <c r="M2365" s="258"/>
      <c r="N2365" s="258"/>
      <c r="O2365" s="258"/>
    </row>
    <row r="2366" spans="10:15" x14ac:dyDescent="0.25">
      <c r="J2366" s="258"/>
      <c r="K2366" s="258"/>
      <c r="L2366" s="258"/>
      <c r="M2366" s="258"/>
      <c r="N2366" s="258"/>
      <c r="O2366" s="258"/>
    </row>
    <row r="2367" spans="10:15" x14ac:dyDescent="0.25">
      <c r="J2367" s="258"/>
      <c r="K2367" s="258"/>
      <c r="L2367" s="258"/>
      <c r="M2367" s="258"/>
      <c r="N2367" s="258"/>
      <c r="O2367" s="258"/>
    </row>
    <row r="2368" spans="10:15" x14ac:dyDescent="0.25">
      <c r="J2368" s="258"/>
      <c r="K2368" s="258"/>
      <c r="L2368" s="258"/>
      <c r="M2368" s="258"/>
      <c r="N2368" s="258"/>
      <c r="O2368" s="258"/>
    </row>
    <row r="2369" spans="10:15" x14ac:dyDescent="0.25">
      <c r="J2369" s="258"/>
      <c r="K2369" s="258"/>
      <c r="L2369" s="258"/>
      <c r="M2369" s="258"/>
      <c r="N2369" s="258"/>
      <c r="O2369" s="258"/>
    </row>
    <row r="2370" spans="10:15" x14ac:dyDescent="0.25">
      <c r="J2370" s="258"/>
      <c r="K2370" s="258"/>
      <c r="L2370" s="258"/>
      <c r="M2370" s="258"/>
      <c r="N2370" s="258"/>
      <c r="O2370" s="258"/>
    </row>
    <row r="2371" spans="10:15" x14ac:dyDescent="0.25">
      <c r="J2371" s="258"/>
      <c r="K2371" s="258"/>
      <c r="L2371" s="258"/>
      <c r="M2371" s="258"/>
      <c r="N2371" s="258"/>
      <c r="O2371" s="258"/>
    </row>
    <row r="2372" spans="10:15" x14ac:dyDescent="0.25">
      <c r="J2372" s="258"/>
      <c r="K2372" s="258"/>
      <c r="L2372" s="258"/>
      <c r="M2372" s="258"/>
      <c r="N2372" s="258"/>
      <c r="O2372" s="258"/>
    </row>
    <row r="2373" spans="10:15" x14ac:dyDescent="0.25">
      <c r="J2373" s="258"/>
      <c r="K2373" s="258"/>
      <c r="L2373" s="258"/>
      <c r="M2373" s="258"/>
      <c r="N2373" s="258"/>
      <c r="O2373" s="258"/>
    </row>
    <row r="2374" spans="10:15" x14ac:dyDescent="0.25">
      <c r="J2374" s="258"/>
      <c r="K2374" s="258"/>
      <c r="L2374" s="258"/>
      <c r="M2374" s="258"/>
      <c r="N2374" s="258"/>
      <c r="O2374" s="258"/>
    </row>
    <row r="2375" spans="10:15" x14ac:dyDescent="0.25">
      <c r="J2375" s="258"/>
      <c r="K2375" s="258"/>
      <c r="L2375" s="258"/>
      <c r="M2375" s="258"/>
      <c r="N2375" s="258"/>
      <c r="O2375" s="258"/>
    </row>
    <row r="2376" spans="10:15" x14ac:dyDescent="0.25">
      <c r="J2376" s="258"/>
      <c r="K2376" s="258"/>
      <c r="L2376" s="258"/>
      <c r="M2376" s="258"/>
      <c r="N2376" s="258"/>
      <c r="O2376" s="258"/>
    </row>
    <row r="2377" spans="10:15" x14ac:dyDescent="0.25">
      <c r="J2377" s="258"/>
      <c r="K2377" s="258"/>
      <c r="L2377" s="258"/>
      <c r="M2377" s="258"/>
      <c r="N2377" s="258"/>
      <c r="O2377" s="258"/>
    </row>
    <row r="2378" spans="10:15" x14ac:dyDescent="0.25">
      <c r="J2378" s="258"/>
      <c r="K2378" s="258"/>
      <c r="L2378" s="258"/>
      <c r="M2378" s="258"/>
      <c r="N2378" s="258"/>
      <c r="O2378" s="258"/>
    </row>
    <row r="2379" spans="10:15" x14ac:dyDescent="0.25">
      <c r="J2379" s="258"/>
      <c r="K2379" s="258"/>
      <c r="L2379" s="258"/>
      <c r="M2379" s="258"/>
      <c r="N2379" s="258"/>
      <c r="O2379" s="258"/>
    </row>
    <row r="2380" spans="10:15" x14ac:dyDescent="0.25">
      <c r="J2380" s="258"/>
      <c r="K2380" s="258"/>
      <c r="L2380" s="258"/>
      <c r="M2380" s="258"/>
      <c r="N2380" s="258"/>
      <c r="O2380" s="258"/>
    </row>
    <row r="2381" spans="10:15" x14ac:dyDescent="0.25">
      <c r="J2381" s="258"/>
      <c r="K2381" s="258"/>
      <c r="L2381" s="258"/>
      <c r="M2381" s="258"/>
      <c r="N2381" s="258"/>
      <c r="O2381" s="258"/>
    </row>
    <row r="2382" spans="10:15" x14ac:dyDescent="0.25">
      <c r="J2382" s="258"/>
      <c r="K2382" s="258"/>
      <c r="L2382" s="258"/>
      <c r="M2382" s="258"/>
      <c r="N2382" s="258"/>
      <c r="O2382" s="258"/>
    </row>
    <row r="2383" spans="10:15" x14ac:dyDescent="0.25">
      <c r="J2383" s="258"/>
      <c r="K2383" s="258"/>
      <c r="L2383" s="258"/>
      <c r="M2383" s="258"/>
      <c r="N2383" s="258"/>
      <c r="O2383" s="258"/>
    </row>
    <row r="2384" spans="10:15" x14ac:dyDescent="0.25">
      <c r="J2384" s="258"/>
      <c r="K2384" s="258"/>
      <c r="L2384" s="258"/>
      <c r="M2384" s="258"/>
      <c r="N2384" s="258"/>
      <c r="O2384" s="258"/>
    </row>
    <row r="2385" spans="10:15" x14ac:dyDescent="0.25">
      <c r="J2385" s="258"/>
      <c r="K2385" s="258"/>
      <c r="L2385" s="258"/>
      <c r="M2385" s="258"/>
      <c r="N2385" s="258"/>
      <c r="O2385" s="258"/>
    </row>
    <row r="2386" spans="10:15" x14ac:dyDescent="0.25">
      <c r="J2386" s="258"/>
      <c r="K2386" s="258"/>
      <c r="L2386" s="258"/>
      <c r="M2386" s="258"/>
      <c r="N2386" s="258"/>
      <c r="O2386" s="258"/>
    </row>
    <row r="2387" spans="10:15" x14ac:dyDescent="0.25">
      <c r="J2387" s="258"/>
      <c r="K2387" s="258"/>
      <c r="L2387" s="258"/>
      <c r="M2387" s="258"/>
      <c r="N2387" s="258"/>
      <c r="O2387" s="258"/>
    </row>
    <row r="2388" spans="10:15" x14ac:dyDescent="0.25">
      <c r="J2388" s="258"/>
      <c r="K2388" s="258"/>
      <c r="L2388" s="258"/>
      <c r="M2388" s="258"/>
      <c r="N2388" s="258"/>
      <c r="O2388" s="258"/>
    </row>
    <row r="2389" spans="10:15" x14ac:dyDescent="0.25">
      <c r="J2389" s="258"/>
      <c r="K2389" s="258"/>
      <c r="L2389" s="258"/>
      <c r="M2389" s="258"/>
      <c r="N2389" s="258"/>
      <c r="O2389" s="258"/>
    </row>
    <row r="2390" spans="10:15" x14ac:dyDescent="0.25">
      <c r="J2390" s="258"/>
      <c r="K2390" s="258"/>
      <c r="L2390" s="258"/>
      <c r="M2390" s="258"/>
      <c r="N2390" s="258"/>
      <c r="O2390" s="258"/>
    </row>
    <row r="2391" spans="10:15" x14ac:dyDescent="0.25">
      <c r="J2391" s="258"/>
      <c r="K2391" s="258"/>
      <c r="L2391" s="258"/>
      <c r="M2391" s="258"/>
      <c r="N2391" s="258"/>
      <c r="O2391" s="258"/>
    </row>
    <row r="2392" spans="10:15" x14ac:dyDescent="0.25">
      <c r="J2392" s="258"/>
      <c r="K2392" s="258"/>
      <c r="L2392" s="258"/>
      <c r="M2392" s="258"/>
      <c r="N2392" s="258"/>
      <c r="O2392" s="258"/>
    </row>
    <row r="2393" spans="10:15" x14ac:dyDescent="0.25">
      <c r="J2393" s="258"/>
      <c r="K2393" s="258"/>
      <c r="L2393" s="258"/>
      <c r="M2393" s="258"/>
      <c r="N2393" s="258"/>
      <c r="O2393" s="258"/>
    </row>
    <row r="2394" spans="10:15" x14ac:dyDescent="0.25">
      <c r="J2394" s="258"/>
      <c r="K2394" s="258"/>
      <c r="L2394" s="258"/>
      <c r="M2394" s="258"/>
      <c r="N2394" s="258"/>
      <c r="O2394" s="258"/>
    </row>
    <row r="2395" spans="10:15" x14ac:dyDescent="0.25">
      <c r="J2395" s="258"/>
      <c r="K2395" s="258"/>
      <c r="L2395" s="258"/>
      <c r="M2395" s="258"/>
      <c r="N2395" s="258"/>
      <c r="O2395" s="258"/>
    </row>
    <row r="2396" spans="10:15" x14ac:dyDescent="0.25">
      <c r="J2396" s="258"/>
      <c r="K2396" s="258"/>
      <c r="L2396" s="258"/>
      <c r="M2396" s="258"/>
      <c r="N2396" s="258"/>
      <c r="O2396" s="258"/>
    </row>
    <row r="2397" spans="10:15" x14ac:dyDescent="0.25">
      <c r="J2397" s="258"/>
      <c r="K2397" s="258"/>
      <c r="L2397" s="258"/>
      <c r="M2397" s="258"/>
      <c r="N2397" s="258"/>
      <c r="O2397" s="258"/>
    </row>
    <row r="2398" spans="10:15" x14ac:dyDescent="0.25">
      <c r="J2398" s="258"/>
      <c r="K2398" s="258"/>
      <c r="L2398" s="258"/>
      <c r="M2398" s="258"/>
      <c r="N2398" s="258"/>
      <c r="O2398" s="258"/>
    </row>
    <row r="2399" spans="10:15" x14ac:dyDescent="0.25">
      <c r="J2399" s="258"/>
      <c r="K2399" s="258"/>
      <c r="L2399" s="258"/>
      <c r="M2399" s="258"/>
      <c r="N2399" s="258"/>
      <c r="O2399" s="258"/>
    </row>
    <row r="2400" spans="10:15" x14ac:dyDescent="0.25">
      <c r="J2400" s="258"/>
      <c r="K2400" s="258"/>
      <c r="L2400" s="258"/>
      <c r="M2400" s="258"/>
      <c r="N2400" s="258"/>
      <c r="O2400" s="258"/>
    </row>
    <row r="2401" spans="10:15" x14ac:dyDescent="0.25">
      <c r="J2401" s="258"/>
      <c r="K2401" s="258"/>
      <c r="L2401" s="258"/>
      <c r="M2401" s="258"/>
      <c r="N2401" s="258"/>
      <c r="O2401" s="258"/>
    </row>
    <row r="2402" spans="10:15" x14ac:dyDescent="0.25">
      <c r="J2402" s="258"/>
      <c r="K2402" s="258"/>
      <c r="L2402" s="258"/>
      <c r="M2402" s="258"/>
      <c r="N2402" s="258"/>
      <c r="O2402" s="258"/>
    </row>
    <row r="2403" spans="10:15" x14ac:dyDescent="0.25">
      <c r="J2403" s="258"/>
      <c r="K2403" s="258"/>
      <c r="L2403" s="258"/>
      <c r="M2403" s="258"/>
      <c r="N2403" s="258"/>
      <c r="O2403" s="258"/>
    </row>
    <row r="2404" spans="10:15" x14ac:dyDescent="0.25">
      <c r="J2404" s="258"/>
      <c r="K2404" s="258"/>
      <c r="L2404" s="258"/>
      <c r="M2404" s="258"/>
      <c r="N2404" s="258"/>
      <c r="O2404" s="258"/>
    </row>
    <row r="2405" spans="10:15" x14ac:dyDescent="0.25">
      <c r="J2405" s="258"/>
      <c r="K2405" s="258"/>
      <c r="L2405" s="258"/>
      <c r="M2405" s="258"/>
      <c r="N2405" s="258"/>
      <c r="O2405" s="258"/>
    </row>
    <row r="2406" spans="10:15" x14ac:dyDescent="0.25">
      <c r="J2406" s="258"/>
      <c r="K2406" s="258"/>
      <c r="L2406" s="258"/>
      <c r="M2406" s="258"/>
      <c r="N2406" s="258"/>
      <c r="O2406" s="258"/>
    </row>
    <row r="2407" spans="10:15" x14ac:dyDescent="0.25">
      <c r="J2407" s="258"/>
      <c r="K2407" s="258"/>
      <c r="L2407" s="258"/>
      <c r="M2407" s="258"/>
      <c r="N2407" s="258"/>
      <c r="O2407" s="258"/>
    </row>
    <row r="2408" spans="10:15" x14ac:dyDescent="0.25">
      <c r="J2408" s="258"/>
      <c r="K2408" s="258"/>
      <c r="L2408" s="258"/>
      <c r="M2408" s="258"/>
      <c r="N2408" s="258"/>
      <c r="O2408" s="258"/>
    </row>
    <row r="2409" spans="10:15" x14ac:dyDescent="0.25">
      <c r="J2409" s="258"/>
      <c r="K2409" s="258"/>
      <c r="L2409" s="258"/>
      <c r="M2409" s="258"/>
      <c r="N2409" s="258"/>
      <c r="O2409" s="258"/>
    </row>
    <row r="2410" spans="10:15" x14ac:dyDescent="0.25">
      <c r="J2410" s="258"/>
      <c r="K2410" s="258"/>
      <c r="L2410" s="258"/>
      <c r="M2410" s="258"/>
      <c r="N2410" s="258"/>
      <c r="O2410" s="258"/>
    </row>
    <row r="2411" spans="10:15" x14ac:dyDescent="0.25">
      <c r="J2411" s="258"/>
      <c r="K2411" s="258"/>
      <c r="L2411" s="258"/>
      <c r="M2411" s="258"/>
      <c r="N2411" s="258"/>
      <c r="O2411" s="258"/>
    </row>
    <row r="2412" spans="10:15" x14ac:dyDescent="0.25">
      <c r="J2412" s="258"/>
      <c r="K2412" s="258"/>
      <c r="L2412" s="258"/>
      <c r="M2412" s="258"/>
      <c r="N2412" s="258"/>
      <c r="O2412" s="258"/>
    </row>
    <row r="2413" spans="10:15" x14ac:dyDescent="0.25">
      <c r="J2413" s="258"/>
      <c r="K2413" s="258"/>
      <c r="L2413" s="258"/>
      <c r="M2413" s="258"/>
      <c r="N2413" s="258"/>
      <c r="O2413" s="258"/>
    </row>
    <row r="2414" spans="10:15" x14ac:dyDescent="0.25">
      <c r="J2414" s="258"/>
      <c r="K2414" s="258"/>
      <c r="L2414" s="258"/>
      <c r="M2414" s="258"/>
      <c r="N2414" s="258"/>
      <c r="O2414" s="258"/>
    </row>
    <row r="2415" spans="10:15" x14ac:dyDescent="0.25">
      <c r="J2415" s="258"/>
      <c r="K2415" s="258"/>
      <c r="L2415" s="258"/>
      <c r="M2415" s="258"/>
      <c r="N2415" s="258"/>
      <c r="O2415" s="258"/>
    </row>
    <row r="2416" spans="10:15" x14ac:dyDescent="0.25">
      <c r="J2416" s="258"/>
      <c r="K2416" s="258"/>
      <c r="L2416" s="258"/>
      <c r="M2416" s="258"/>
      <c r="N2416" s="258"/>
      <c r="O2416" s="258"/>
    </row>
    <row r="2417" spans="10:15" x14ac:dyDescent="0.25">
      <c r="J2417" s="258"/>
      <c r="K2417" s="258"/>
      <c r="L2417" s="258"/>
      <c r="M2417" s="258"/>
      <c r="N2417" s="258"/>
      <c r="O2417" s="258"/>
    </row>
    <row r="2418" spans="10:15" x14ac:dyDescent="0.25">
      <c r="J2418" s="258"/>
      <c r="K2418" s="258"/>
      <c r="L2418" s="258"/>
      <c r="M2418" s="258"/>
      <c r="N2418" s="258"/>
      <c r="O2418" s="258"/>
    </row>
    <row r="2419" spans="10:15" x14ac:dyDescent="0.25">
      <c r="J2419" s="258"/>
      <c r="K2419" s="258"/>
      <c r="L2419" s="258"/>
      <c r="M2419" s="258"/>
      <c r="N2419" s="258"/>
      <c r="O2419" s="258"/>
    </row>
    <row r="2420" spans="10:15" x14ac:dyDescent="0.25">
      <c r="J2420" s="258"/>
      <c r="K2420" s="258"/>
      <c r="L2420" s="258"/>
      <c r="M2420" s="258"/>
      <c r="N2420" s="258"/>
      <c r="O2420" s="258"/>
    </row>
    <row r="2421" spans="10:15" x14ac:dyDescent="0.25">
      <c r="J2421" s="258"/>
      <c r="K2421" s="258"/>
      <c r="L2421" s="258"/>
      <c r="M2421" s="258"/>
      <c r="N2421" s="258"/>
      <c r="O2421" s="258"/>
    </row>
    <row r="2422" spans="10:15" x14ac:dyDescent="0.25">
      <c r="J2422" s="258"/>
      <c r="K2422" s="258"/>
      <c r="L2422" s="258"/>
      <c r="M2422" s="258"/>
      <c r="N2422" s="258"/>
      <c r="O2422" s="258"/>
    </row>
    <row r="2423" spans="10:15" x14ac:dyDescent="0.25">
      <c r="J2423" s="258"/>
      <c r="K2423" s="258"/>
      <c r="L2423" s="258"/>
      <c r="M2423" s="258"/>
      <c r="N2423" s="258"/>
      <c r="O2423" s="258"/>
    </row>
    <row r="2424" spans="10:15" x14ac:dyDescent="0.25">
      <c r="J2424" s="258"/>
      <c r="K2424" s="258"/>
      <c r="L2424" s="258"/>
      <c r="M2424" s="258"/>
      <c r="N2424" s="258"/>
      <c r="O2424" s="258"/>
    </row>
    <row r="2425" spans="10:15" x14ac:dyDescent="0.25">
      <c r="J2425" s="258"/>
      <c r="K2425" s="258"/>
      <c r="L2425" s="258"/>
      <c r="M2425" s="258"/>
      <c r="N2425" s="258"/>
      <c r="O2425" s="258"/>
    </row>
    <row r="2426" spans="10:15" x14ac:dyDescent="0.25">
      <c r="J2426" s="258"/>
      <c r="K2426" s="258"/>
      <c r="L2426" s="258"/>
      <c r="M2426" s="258"/>
      <c r="N2426" s="258"/>
      <c r="O2426" s="258"/>
    </row>
    <row r="2427" spans="10:15" x14ac:dyDescent="0.25">
      <c r="J2427" s="258"/>
      <c r="K2427" s="258"/>
      <c r="L2427" s="258"/>
      <c r="M2427" s="258"/>
      <c r="N2427" s="258"/>
      <c r="O2427" s="258"/>
    </row>
    <row r="2428" spans="10:15" x14ac:dyDescent="0.25">
      <c r="J2428" s="258"/>
      <c r="K2428" s="258"/>
      <c r="L2428" s="258"/>
      <c r="M2428" s="258"/>
      <c r="N2428" s="258"/>
      <c r="O2428" s="258"/>
    </row>
    <row r="2429" spans="10:15" x14ac:dyDescent="0.25">
      <c r="J2429" s="258"/>
      <c r="K2429" s="258"/>
      <c r="L2429" s="258"/>
      <c r="M2429" s="258"/>
      <c r="N2429" s="258"/>
      <c r="O2429" s="258"/>
    </row>
    <row r="2430" spans="10:15" x14ac:dyDescent="0.25">
      <c r="J2430" s="258"/>
      <c r="K2430" s="258"/>
      <c r="L2430" s="258"/>
      <c r="M2430" s="258"/>
      <c r="N2430" s="258"/>
      <c r="O2430" s="258"/>
    </row>
    <row r="2431" spans="10:15" x14ac:dyDescent="0.25">
      <c r="J2431" s="258"/>
      <c r="K2431" s="258"/>
      <c r="L2431" s="258"/>
      <c r="M2431" s="258"/>
      <c r="N2431" s="258"/>
      <c r="O2431" s="258"/>
    </row>
    <row r="2432" spans="10:15" x14ac:dyDescent="0.25">
      <c r="J2432" s="258"/>
      <c r="K2432" s="258"/>
      <c r="L2432" s="258"/>
      <c r="M2432" s="258"/>
      <c r="N2432" s="258"/>
      <c r="O2432" s="258"/>
    </row>
    <row r="2433" spans="10:15" x14ac:dyDescent="0.25">
      <c r="J2433" s="258"/>
      <c r="K2433" s="258"/>
      <c r="L2433" s="258"/>
      <c r="M2433" s="258"/>
      <c r="N2433" s="258"/>
      <c r="O2433" s="258"/>
    </row>
    <row r="2434" spans="10:15" x14ac:dyDescent="0.25">
      <c r="J2434" s="258"/>
      <c r="K2434" s="258"/>
      <c r="L2434" s="258"/>
      <c r="M2434" s="258"/>
      <c r="N2434" s="258"/>
      <c r="O2434" s="258"/>
    </row>
    <row r="2435" spans="10:15" x14ac:dyDescent="0.25">
      <c r="J2435" s="258"/>
      <c r="K2435" s="258"/>
      <c r="L2435" s="258"/>
      <c r="M2435" s="258"/>
      <c r="N2435" s="258"/>
      <c r="O2435" s="258"/>
    </row>
    <row r="2436" spans="10:15" x14ac:dyDescent="0.25">
      <c r="J2436" s="258"/>
      <c r="K2436" s="258"/>
      <c r="L2436" s="258"/>
      <c r="M2436" s="258"/>
      <c r="N2436" s="258"/>
      <c r="O2436" s="258"/>
    </row>
    <row r="2437" spans="10:15" x14ac:dyDescent="0.25">
      <c r="J2437" s="258"/>
      <c r="K2437" s="258"/>
      <c r="L2437" s="258"/>
      <c r="M2437" s="258"/>
      <c r="N2437" s="258"/>
      <c r="O2437" s="258"/>
    </row>
    <row r="2438" spans="10:15" x14ac:dyDescent="0.25">
      <c r="J2438" s="258"/>
      <c r="K2438" s="258"/>
      <c r="L2438" s="258"/>
      <c r="M2438" s="258"/>
      <c r="N2438" s="258"/>
      <c r="O2438" s="258"/>
    </row>
    <row r="2439" spans="10:15" x14ac:dyDescent="0.25">
      <c r="J2439" s="258"/>
      <c r="K2439" s="258"/>
      <c r="L2439" s="258"/>
      <c r="M2439" s="258"/>
      <c r="N2439" s="258"/>
      <c r="O2439" s="258"/>
    </row>
    <row r="2440" spans="10:15" x14ac:dyDescent="0.25">
      <c r="J2440" s="258"/>
      <c r="K2440" s="258"/>
      <c r="L2440" s="258"/>
      <c r="M2440" s="258"/>
      <c r="N2440" s="258"/>
      <c r="O2440" s="258"/>
    </row>
    <row r="2441" spans="10:15" x14ac:dyDescent="0.25">
      <c r="J2441" s="258"/>
      <c r="K2441" s="258"/>
      <c r="L2441" s="258"/>
      <c r="M2441" s="258"/>
      <c r="N2441" s="258"/>
      <c r="O2441" s="258"/>
    </row>
    <row r="2442" spans="10:15" x14ac:dyDescent="0.25">
      <c r="J2442" s="258"/>
      <c r="K2442" s="258"/>
      <c r="L2442" s="258"/>
      <c r="M2442" s="258"/>
      <c r="N2442" s="258"/>
      <c r="O2442" s="258"/>
    </row>
    <row r="2443" spans="10:15" x14ac:dyDescent="0.25">
      <c r="J2443" s="258"/>
      <c r="K2443" s="258"/>
      <c r="L2443" s="258"/>
      <c r="M2443" s="258"/>
      <c r="N2443" s="258"/>
      <c r="O2443" s="258"/>
    </row>
    <row r="2444" spans="10:15" x14ac:dyDescent="0.25">
      <c r="J2444" s="258"/>
      <c r="K2444" s="258"/>
      <c r="L2444" s="258"/>
      <c r="M2444" s="258"/>
      <c r="N2444" s="258"/>
      <c r="O2444" s="258"/>
    </row>
    <row r="2445" spans="10:15" x14ac:dyDescent="0.25">
      <c r="J2445" s="258"/>
      <c r="K2445" s="258"/>
      <c r="L2445" s="258"/>
      <c r="M2445" s="258"/>
      <c r="N2445" s="258"/>
      <c r="O2445" s="258"/>
    </row>
    <row r="2446" spans="10:15" x14ac:dyDescent="0.25">
      <c r="J2446" s="258"/>
      <c r="K2446" s="258"/>
      <c r="L2446" s="258"/>
      <c r="M2446" s="258"/>
      <c r="N2446" s="258"/>
      <c r="O2446" s="258"/>
    </row>
    <row r="2447" spans="10:15" x14ac:dyDescent="0.25">
      <c r="J2447" s="258"/>
      <c r="K2447" s="258"/>
      <c r="L2447" s="258"/>
      <c r="M2447" s="258"/>
      <c r="N2447" s="258"/>
      <c r="O2447" s="258"/>
    </row>
    <row r="2448" spans="10:15" x14ac:dyDescent="0.25">
      <c r="J2448" s="258"/>
      <c r="K2448" s="258"/>
      <c r="L2448" s="258"/>
      <c r="M2448" s="258"/>
      <c r="N2448" s="258"/>
      <c r="O2448" s="258"/>
    </row>
    <row r="2449" spans="10:15" x14ac:dyDescent="0.25">
      <c r="J2449" s="258"/>
      <c r="K2449" s="258"/>
      <c r="L2449" s="258"/>
      <c r="M2449" s="258"/>
      <c r="N2449" s="258"/>
      <c r="O2449" s="258"/>
    </row>
    <row r="2450" spans="10:15" x14ac:dyDescent="0.25">
      <c r="J2450" s="258"/>
      <c r="K2450" s="258"/>
      <c r="L2450" s="258"/>
      <c r="M2450" s="258"/>
      <c r="N2450" s="258"/>
      <c r="O2450" s="258"/>
    </row>
    <row r="2451" spans="10:15" x14ac:dyDescent="0.25">
      <c r="J2451" s="258"/>
      <c r="K2451" s="258"/>
      <c r="L2451" s="258"/>
      <c r="M2451" s="258"/>
      <c r="N2451" s="258"/>
      <c r="O2451" s="258"/>
    </row>
    <row r="2452" spans="10:15" x14ac:dyDescent="0.25">
      <c r="J2452" s="258"/>
      <c r="K2452" s="258"/>
      <c r="L2452" s="258"/>
      <c r="M2452" s="258"/>
      <c r="N2452" s="258"/>
      <c r="O2452" s="258"/>
    </row>
    <row r="2453" spans="10:15" x14ac:dyDescent="0.25">
      <c r="J2453" s="258"/>
      <c r="K2453" s="258"/>
      <c r="L2453" s="258"/>
      <c r="M2453" s="258"/>
      <c r="N2453" s="258"/>
      <c r="O2453" s="258"/>
    </row>
    <row r="2454" spans="10:15" x14ac:dyDescent="0.25">
      <c r="J2454" s="258"/>
      <c r="K2454" s="258"/>
      <c r="L2454" s="258"/>
      <c r="M2454" s="258"/>
      <c r="N2454" s="258"/>
      <c r="O2454" s="258"/>
    </row>
    <row r="2455" spans="10:15" x14ac:dyDescent="0.25">
      <c r="J2455" s="258"/>
      <c r="K2455" s="258"/>
      <c r="L2455" s="258"/>
      <c r="M2455" s="258"/>
      <c r="N2455" s="258"/>
      <c r="O2455" s="258"/>
    </row>
    <row r="2456" spans="10:15" x14ac:dyDescent="0.25">
      <c r="J2456" s="258"/>
      <c r="K2456" s="258"/>
      <c r="L2456" s="258"/>
      <c r="M2456" s="258"/>
      <c r="N2456" s="258"/>
      <c r="O2456" s="258"/>
    </row>
    <row r="2457" spans="10:15" x14ac:dyDescent="0.25">
      <c r="J2457" s="258"/>
      <c r="K2457" s="258"/>
      <c r="L2457" s="258"/>
      <c r="M2457" s="258"/>
      <c r="N2457" s="258"/>
      <c r="O2457" s="258"/>
    </row>
    <row r="2458" spans="10:15" x14ac:dyDescent="0.25">
      <c r="J2458" s="258"/>
      <c r="K2458" s="258"/>
      <c r="L2458" s="258"/>
      <c r="M2458" s="258"/>
      <c r="N2458" s="258"/>
      <c r="O2458" s="258"/>
    </row>
    <row r="2459" spans="10:15" x14ac:dyDescent="0.25">
      <c r="J2459" s="258"/>
      <c r="K2459" s="258"/>
      <c r="L2459" s="258"/>
      <c r="M2459" s="258"/>
      <c r="N2459" s="258"/>
      <c r="O2459" s="258"/>
    </row>
    <row r="2460" spans="10:15" x14ac:dyDescent="0.25">
      <c r="J2460" s="258"/>
      <c r="K2460" s="258"/>
      <c r="L2460" s="258"/>
      <c r="M2460" s="258"/>
      <c r="N2460" s="258"/>
      <c r="O2460" s="258"/>
    </row>
    <row r="2461" spans="10:15" x14ac:dyDescent="0.25">
      <c r="J2461" s="258"/>
      <c r="K2461" s="258"/>
      <c r="L2461" s="258"/>
      <c r="M2461" s="258"/>
      <c r="N2461" s="258"/>
      <c r="O2461" s="258"/>
    </row>
    <row r="2462" spans="10:15" x14ac:dyDescent="0.25">
      <c r="J2462" s="258"/>
      <c r="K2462" s="258"/>
      <c r="L2462" s="258"/>
      <c r="M2462" s="258"/>
      <c r="N2462" s="258"/>
      <c r="O2462" s="258"/>
    </row>
    <row r="2463" spans="10:15" x14ac:dyDescent="0.25">
      <c r="J2463" s="258"/>
      <c r="K2463" s="258"/>
      <c r="L2463" s="258"/>
      <c r="M2463" s="258"/>
      <c r="N2463" s="258"/>
      <c r="O2463" s="258"/>
    </row>
    <row r="2464" spans="10:15" x14ac:dyDescent="0.25">
      <c r="J2464" s="258"/>
      <c r="K2464" s="258"/>
      <c r="L2464" s="258"/>
      <c r="M2464" s="258"/>
      <c r="N2464" s="258"/>
      <c r="O2464" s="258"/>
    </row>
    <row r="2465" spans="10:15" x14ac:dyDescent="0.25">
      <c r="J2465" s="258"/>
      <c r="K2465" s="258"/>
      <c r="L2465" s="258"/>
      <c r="M2465" s="258"/>
      <c r="N2465" s="258"/>
      <c r="O2465" s="258"/>
    </row>
    <row r="2466" spans="10:15" x14ac:dyDescent="0.25">
      <c r="J2466" s="258"/>
      <c r="K2466" s="258"/>
      <c r="L2466" s="258"/>
      <c r="M2466" s="258"/>
      <c r="N2466" s="258"/>
      <c r="O2466" s="258"/>
    </row>
    <row r="2467" spans="10:15" x14ac:dyDescent="0.25">
      <c r="J2467" s="258"/>
      <c r="K2467" s="258"/>
      <c r="L2467" s="258"/>
      <c r="M2467" s="258"/>
      <c r="N2467" s="258"/>
      <c r="O2467" s="258"/>
    </row>
    <row r="2468" spans="10:15" x14ac:dyDescent="0.25">
      <c r="J2468" s="258"/>
      <c r="K2468" s="258"/>
      <c r="L2468" s="258"/>
      <c r="M2468" s="258"/>
      <c r="N2468" s="258"/>
      <c r="O2468" s="258"/>
    </row>
    <row r="2469" spans="10:15" x14ac:dyDescent="0.25">
      <c r="J2469" s="258"/>
      <c r="K2469" s="258"/>
      <c r="L2469" s="258"/>
      <c r="M2469" s="258"/>
      <c r="N2469" s="258"/>
      <c r="O2469" s="258"/>
    </row>
    <row r="2470" spans="10:15" x14ac:dyDescent="0.25">
      <c r="J2470" s="258"/>
      <c r="K2470" s="258"/>
      <c r="L2470" s="258"/>
      <c r="M2470" s="258"/>
      <c r="N2470" s="258"/>
      <c r="O2470" s="258"/>
    </row>
    <row r="2471" spans="10:15" x14ac:dyDescent="0.25">
      <c r="J2471" s="258"/>
      <c r="K2471" s="258"/>
      <c r="L2471" s="258"/>
      <c r="M2471" s="258"/>
      <c r="N2471" s="258"/>
      <c r="O2471" s="258"/>
    </row>
    <row r="2472" spans="10:15" x14ac:dyDescent="0.25">
      <c r="J2472" s="258"/>
      <c r="K2472" s="258"/>
      <c r="L2472" s="258"/>
      <c r="M2472" s="258"/>
      <c r="N2472" s="258"/>
      <c r="O2472" s="258"/>
    </row>
    <row r="2473" spans="10:15" x14ac:dyDescent="0.25">
      <c r="J2473" s="258"/>
      <c r="K2473" s="258"/>
      <c r="L2473" s="258"/>
      <c r="M2473" s="258"/>
      <c r="N2473" s="258"/>
      <c r="O2473" s="258"/>
    </row>
    <row r="2474" spans="10:15" x14ac:dyDescent="0.25">
      <c r="J2474" s="258"/>
      <c r="K2474" s="258"/>
      <c r="L2474" s="258"/>
      <c r="M2474" s="258"/>
      <c r="N2474" s="258"/>
      <c r="O2474" s="258"/>
    </row>
    <row r="2475" spans="10:15" x14ac:dyDescent="0.25">
      <c r="J2475" s="258"/>
      <c r="K2475" s="258"/>
      <c r="L2475" s="258"/>
      <c r="M2475" s="258"/>
      <c r="N2475" s="258"/>
      <c r="O2475" s="258"/>
    </row>
    <row r="2476" spans="10:15" x14ac:dyDescent="0.25">
      <c r="J2476" s="258"/>
      <c r="K2476" s="258"/>
      <c r="L2476" s="258"/>
      <c r="M2476" s="258"/>
      <c r="N2476" s="258"/>
      <c r="O2476" s="258"/>
    </row>
    <row r="2477" spans="10:15" x14ac:dyDescent="0.25">
      <c r="J2477" s="258"/>
      <c r="K2477" s="258"/>
      <c r="L2477" s="258"/>
      <c r="M2477" s="258"/>
      <c r="N2477" s="258"/>
      <c r="O2477" s="258"/>
    </row>
    <row r="2478" spans="10:15" x14ac:dyDescent="0.25">
      <c r="J2478" s="258"/>
      <c r="K2478" s="258"/>
      <c r="L2478" s="258"/>
      <c r="M2478" s="258"/>
      <c r="N2478" s="258"/>
      <c r="O2478" s="258"/>
    </row>
    <row r="2479" spans="10:15" x14ac:dyDescent="0.25">
      <c r="J2479" s="258"/>
      <c r="K2479" s="258"/>
      <c r="L2479" s="258"/>
      <c r="M2479" s="258"/>
      <c r="N2479" s="258"/>
      <c r="O2479" s="258"/>
    </row>
    <row r="2480" spans="10:15" x14ac:dyDescent="0.25">
      <c r="J2480" s="258"/>
      <c r="K2480" s="258"/>
      <c r="L2480" s="258"/>
      <c r="M2480" s="258"/>
      <c r="N2480" s="258"/>
      <c r="O2480" s="258"/>
    </row>
    <row r="2481" spans="10:15" x14ac:dyDescent="0.25">
      <c r="J2481" s="258"/>
      <c r="K2481" s="258"/>
      <c r="L2481" s="258"/>
      <c r="M2481" s="258"/>
      <c r="N2481" s="258"/>
      <c r="O2481" s="258"/>
    </row>
    <row r="2482" spans="10:15" x14ac:dyDescent="0.25">
      <c r="J2482" s="258"/>
      <c r="K2482" s="258"/>
      <c r="L2482" s="258"/>
      <c r="M2482" s="258"/>
      <c r="N2482" s="258"/>
      <c r="O2482" s="258"/>
    </row>
    <row r="2483" spans="10:15" x14ac:dyDescent="0.25">
      <c r="J2483" s="258"/>
      <c r="K2483" s="258"/>
      <c r="L2483" s="258"/>
      <c r="M2483" s="258"/>
      <c r="N2483" s="258"/>
      <c r="O2483" s="258"/>
    </row>
    <row r="2484" spans="10:15" x14ac:dyDescent="0.25">
      <c r="J2484" s="258"/>
      <c r="K2484" s="258"/>
      <c r="L2484" s="258"/>
      <c r="M2484" s="258"/>
      <c r="N2484" s="258"/>
      <c r="O2484" s="258"/>
    </row>
    <row r="2485" spans="10:15" x14ac:dyDescent="0.25">
      <c r="J2485" s="258"/>
      <c r="K2485" s="258"/>
      <c r="L2485" s="258"/>
      <c r="M2485" s="258"/>
      <c r="N2485" s="258"/>
      <c r="O2485" s="258"/>
    </row>
    <row r="2486" spans="10:15" x14ac:dyDescent="0.25">
      <c r="J2486" s="258"/>
      <c r="K2486" s="258"/>
      <c r="L2486" s="258"/>
      <c r="M2486" s="258"/>
      <c r="N2486" s="258"/>
      <c r="O2486" s="258"/>
    </row>
    <row r="2487" spans="10:15" x14ac:dyDescent="0.25">
      <c r="J2487" s="258"/>
      <c r="K2487" s="258"/>
      <c r="L2487" s="258"/>
      <c r="M2487" s="258"/>
      <c r="N2487" s="258"/>
      <c r="O2487" s="258"/>
    </row>
    <row r="2488" spans="10:15" x14ac:dyDescent="0.25">
      <c r="J2488" s="258"/>
      <c r="K2488" s="258"/>
      <c r="L2488" s="258"/>
      <c r="M2488" s="258"/>
      <c r="N2488" s="258"/>
      <c r="O2488" s="258"/>
    </row>
    <row r="2489" spans="10:15" x14ac:dyDescent="0.25">
      <c r="J2489" s="258"/>
      <c r="K2489" s="258"/>
      <c r="L2489" s="258"/>
      <c r="M2489" s="258"/>
      <c r="N2489" s="258"/>
      <c r="O2489" s="258"/>
    </row>
    <row r="2490" spans="10:15" x14ac:dyDescent="0.25">
      <c r="J2490" s="258"/>
      <c r="K2490" s="258"/>
      <c r="L2490" s="258"/>
      <c r="M2490" s="258"/>
      <c r="N2490" s="258"/>
      <c r="O2490" s="258"/>
    </row>
    <row r="2491" spans="10:15" x14ac:dyDescent="0.25">
      <c r="J2491" s="258"/>
      <c r="K2491" s="258"/>
      <c r="L2491" s="258"/>
      <c r="M2491" s="258"/>
      <c r="N2491" s="258"/>
      <c r="O2491" s="258"/>
    </row>
    <row r="2492" spans="10:15" x14ac:dyDescent="0.25">
      <c r="J2492" s="258"/>
      <c r="K2492" s="258"/>
      <c r="L2492" s="258"/>
      <c r="M2492" s="258"/>
      <c r="N2492" s="258"/>
      <c r="O2492" s="258"/>
    </row>
    <row r="2493" spans="10:15" x14ac:dyDescent="0.25">
      <c r="J2493" s="258"/>
      <c r="K2493" s="258"/>
      <c r="L2493" s="258"/>
      <c r="M2493" s="258"/>
      <c r="N2493" s="258"/>
      <c r="O2493" s="258"/>
    </row>
    <row r="2494" spans="10:15" x14ac:dyDescent="0.25">
      <c r="J2494" s="258"/>
      <c r="K2494" s="258"/>
      <c r="L2494" s="258"/>
      <c r="M2494" s="258"/>
      <c r="N2494" s="258"/>
      <c r="O2494" s="258"/>
    </row>
    <row r="2495" spans="10:15" x14ac:dyDescent="0.25">
      <c r="J2495" s="258"/>
      <c r="K2495" s="258"/>
      <c r="L2495" s="258"/>
      <c r="M2495" s="258"/>
      <c r="N2495" s="258"/>
      <c r="O2495" s="258"/>
    </row>
    <row r="2496" spans="10:15" x14ac:dyDescent="0.25">
      <c r="J2496" s="258"/>
      <c r="K2496" s="258"/>
      <c r="L2496" s="258"/>
      <c r="M2496" s="258"/>
      <c r="N2496" s="258"/>
      <c r="O2496" s="258"/>
    </row>
    <row r="2497" spans="10:15" x14ac:dyDescent="0.25">
      <c r="J2497" s="258"/>
      <c r="K2497" s="258"/>
      <c r="L2497" s="258"/>
      <c r="M2497" s="258"/>
      <c r="N2497" s="258"/>
      <c r="O2497" s="258"/>
    </row>
    <row r="2498" spans="10:15" x14ac:dyDescent="0.25">
      <c r="J2498" s="258"/>
      <c r="K2498" s="258"/>
      <c r="L2498" s="258"/>
      <c r="M2498" s="258"/>
      <c r="N2498" s="258"/>
      <c r="O2498" s="258"/>
    </row>
    <row r="2499" spans="10:15" x14ac:dyDescent="0.25">
      <c r="J2499" s="258"/>
      <c r="K2499" s="258"/>
      <c r="L2499" s="258"/>
      <c r="M2499" s="258"/>
      <c r="N2499" s="258"/>
      <c r="O2499" s="258"/>
    </row>
    <row r="2500" spans="10:15" x14ac:dyDescent="0.25">
      <c r="J2500" s="258"/>
      <c r="K2500" s="258"/>
      <c r="L2500" s="258"/>
      <c r="M2500" s="258"/>
      <c r="N2500" s="258"/>
      <c r="O2500" s="258"/>
    </row>
    <row r="2501" spans="10:15" x14ac:dyDescent="0.25">
      <c r="J2501" s="258"/>
      <c r="K2501" s="258"/>
      <c r="L2501" s="258"/>
      <c r="M2501" s="258"/>
      <c r="N2501" s="258"/>
      <c r="O2501" s="258"/>
    </row>
    <row r="2502" spans="10:15" x14ac:dyDescent="0.25">
      <c r="J2502" s="258"/>
      <c r="K2502" s="258"/>
      <c r="L2502" s="258"/>
      <c r="M2502" s="258"/>
      <c r="N2502" s="258"/>
      <c r="O2502" s="258"/>
    </row>
    <row r="2503" spans="10:15" x14ac:dyDescent="0.25">
      <c r="J2503" s="258"/>
      <c r="K2503" s="258"/>
      <c r="L2503" s="258"/>
      <c r="M2503" s="258"/>
      <c r="N2503" s="258"/>
      <c r="O2503" s="258"/>
    </row>
    <row r="2504" spans="10:15" x14ac:dyDescent="0.25">
      <c r="J2504" s="258"/>
      <c r="K2504" s="258"/>
      <c r="L2504" s="258"/>
      <c r="M2504" s="258"/>
      <c r="N2504" s="258"/>
      <c r="O2504" s="258"/>
    </row>
    <row r="2505" spans="10:15" x14ac:dyDescent="0.25">
      <c r="J2505" s="258"/>
      <c r="K2505" s="258"/>
      <c r="L2505" s="258"/>
      <c r="M2505" s="258"/>
      <c r="N2505" s="258"/>
      <c r="O2505" s="258"/>
    </row>
    <row r="2506" spans="10:15" x14ac:dyDescent="0.25">
      <c r="J2506" s="258"/>
      <c r="K2506" s="258"/>
      <c r="L2506" s="258"/>
      <c r="M2506" s="258"/>
      <c r="N2506" s="258"/>
      <c r="O2506" s="258"/>
    </row>
    <row r="2507" spans="10:15" x14ac:dyDescent="0.25">
      <c r="J2507" s="258"/>
      <c r="K2507" s="258"/>
      <c r="L2507" s="258"/>
      <c r="M2507" s="258"/>
      <c r="N2507" s="258"/>
      <c r="O2507" s="258"/>
    </row>
    <row r="2508" spans="10:15" x14ac:dyDescent="0.25">
      <c r="J2508" s="258"/>
      <c r="K2508" s="258"/>
      <c r="L2508" s="258"/>
      <c r="M2508" s="258"/>
      <c r="N2508" s="258"/>
      <c r="O2508" s="258"/>
    </row>
    <row r="2509" spans="10:15" x14ac:dyDescent="0.25">
      <c r="J2509" s="258"/>
      <c r="K2509" s="258"/>
      <c r="L2509" s="258"/>
      <c r="M2509" s="258"/>
      <c r="N2509" s="258"/>
      <c r="O2509" s="258"/>
    </row>
    <row r="2510" spans="10:15" x14ac:dyDescent="0.25">
      <c r="J2510" s="258"/>
      <c r="K2510" s="258"/>
      <c r="L2510" s="258"/>
      <c r="M2510" s="258"/>
      <c r="N2510" s="258"/>
      <c r="O2510" s="258"/>
    </row>
    <row r="2511" spans="10:15" x14ac:dyDescent="0.25">
      <c r="J2511" s="258"/>
      <c r="K2511" s="258"/>
      <c r="L2511" s="258"/>
      <c r="M2511" s="258"/>
      <c r="N2511" s="258"/>
      <c r="O2511" s="258"/>
    </row>
    <row r="2512" spans="10:15" x14ac:dyDescent="0.25">
      <c r="J2512" s="258"/>
      <c r="K2512" s="258"/>
      <c r="L2512" s="258"/>
      <c r="M2512" s="258"/>
      <c r="N2512" s="258"/>
      <c r="O2512" s="258"/>
    </row>
    <row r="2513" spans="10:15" x14ac:dyDescent="0.25">
      <c r="J2513" s="258"/>
      <c r="K2513" s="258"/>
      <c r="L2513" s="258"/>
      <c r="M2513" s="258"/>
      <c r="N2513" s="258"/>
      <c r="O2513" s="258"/>
    </row>
    <row r="2514" spans="10:15" x14ac:dyDescent="0.25">
      <c r="J2514" s="258"/>
      <c r="K2514" s="258"/>
      <c r="L2514" s="258"/>
      <c r="M2514" s="258"/>
      <c r="N2514" s="258"/>
      <c r="O2514" s="258"/>
    </row>
    <row r="2515" spans="10:15" x14ac:dyDescent="0.25">
      <c r="J2515" s="258"/>
      <c r="K2515" s="258"/>
      <c r="L2515" s="258"/>
      <c r="M2515" s="258"/>
      <c r="N2515" s="258"/>
      <c r="O2515" s="258"/>
    </row>
    <row r="2516" spans="10:15" x14ac:dyDescent="0.25">
      <c r="J2516" s="258"/>
      <c r="K2516" s="258"/>
      <c r="L2516" s="258"/>
      <c r="M2516" s="258"/>
      <c r="N2516" s="258"/>
      <c r="O2516" s="258"/>
    </row>
    <row r="2517" spans="10:15" x14ac:dyDescent="0.25">
      <c r="J2517" s="258"/>
      <c r="K2517" s="258"/>
      <c r="L2517" s="258"/>
      <c r="M2517" s="258"/>
      <c r="N2517" s="258"/>
      <c r="O2517" s="258"/>
    </row>
    <row r="2518" spans="10:15" x14ac:dyDescent="0.25">
      <c r="J2518" s="258"/>
      <c r="K2518" s="258"/>
      <c r="L2518" s="258"/>
      <c r="M2518" s="258"/>
      <c r="N2518" s="258"/>
      <c r="O2518" s="258"/>
    </row>
    <row r="2519" spans="10:15" x14ac:dyDescent="0.25">
      <c r="J2519" s="258"/>
      <c r="K2519" s="258"/>
      <c r="L2519" s="258"/>
      <c r="M2519" s="258"/>
      <c r="N2519" s="258"/>
      <c r="O2519" s="258"/>
    </row>
    <row r="2520" spans="10:15" x14ac:dyDescent="0.25">
      <c r="J2520" s="258"/>
      <c r="K2520" s="258"/>
      <c r="L2520" s="258"/>
      <c r="M2520" s="258"/>
      <c r="N2520" s="258"/>
      <c r="O2520" s="258"/>
    </row>
    <row r="2521" spans="10:15" x14ac:dyDescent="0.25">
      <c r="J2521" s="258"/>
      <c r="K2521" s="258"/>
      <c r="L2521" s="258"/>
      <c r="M2521" s="258"/>
      <c r="N2521" s="258"/>
      <c r="O2521" s="258"/>
    </row>
    <row r="2522" spans="10:15" x14ac:dyDescent="0.25">
      <c r="J2522" s="258"/>
      <c r="K2522" s="258"/>
      <c r="L2522" s="258"/>
      <c r="M2522" s="258"/>
      <c r="N2522" s="258"/>
      <c r="O2522" s="258"/>
    </row>
    <row r="2523" spans="10:15" x14ac:dyDescent="0.25">
      <c r="J2523" s="258"/>
      <c r="K2523" s="258"/>
      <c r="L2523" s="258"/>
      <c r="M2523" s="258"/>
      <c r="N2523" s="258"/>
      <c r="O2523" s="258"/>
    </row>
    <row r="2524" spans="10:15" x14ac:dyDescent="0.25">
      <c r="J2524" s="258"/>
      <c r="K2524" s="258"/>
      <c r="L2524" s="258"/>
      <c r="M2524" s="258"/>
      <c r="N2524" s="258"/>
      <c r="O2524" s="258"/>
    </row>
    <row r="2525" spans="10:15" x14ac:dyDescent="0.25">
      <c r="J2525" s="258"/>
      <c r="K2525" s="258"/>
      <c r="L2525" s="258"/>
      <c r="M2525" s="258"/>
      <c r="N2525" s="258"/>
      <c r="O2525" s="258"/>
    </row>
    <row r="2526" spans="10:15" x14ac:dyDescent="0.25">
      <c r="J2526" s="258"/>
      <c r="K2526" s="258"/>
      <c r="L2526" s="258"/>
      <c r="M2526" s="258"/>
      <c r="N2526" s="258"/>
      <c r="O2526" s="258"/>
    </row>
    <row r="2527" spans="10:15" x14ac:dyDescent="0.25">
      <c r="J2527" s="258"/>
      <c r="K2527" s="258"/>
      <c r="L2527" s="258"/>
      <c r="M2527" s="258"/>
      <c r="N2527" s="258"/>
      <c r="O2527" s="258"/>
    </row>
    <row r="2528" spans="10:15" x14ac:dyDescent="0.25">
      <c r="J2528" s="258"/>
      <c r="K2528" s="258"/>
      <c r="L2528" s="258"/>
      <c r="M2528" s="258"/>
      <c r="N2528" s="258"/>
      <c r="O2528" s="258"/>
    </row>
    <row r="2529" spans="10:15" x14ac:dyDescent="0.25">
      <c r="J2529" s="258"/>
      <c r="K2529" s="258"/>
      <c r="L2529" s="258"/>
      <c r="M2529" s="258"/>
      <c r="N2529" s="258"/>
      <c r="O2529" s="258"/>
    </row>
    <row r="2530" spans="10:15" x14ac:dyDescent="0.25">
      <c r="J2530" s="258"/>
      <c r="K2530" s="258"/>
      <c r="L2530" s="258"/>
      <c r="M2530" s="258"/>
      <c r="N2530" s="258"/>
      <c r="O2530" s="258"/>
    </row>
    <row r="2531" spans="10:15" x14ac:dyDescent="0.25">
      <c r="J2531" s="258"/>
      <c r="K2531" s="258"/>
      <c r="L2531" s="258"/>
      <c r="M2531" s="258"/>
      <c r="N2531" s="258"/>
      <c r="O2531" s="258"/>
    </row>
    <row r="2532" spans="10:15" x14ac:dyDescent="0.25">
      <c r="J2532" s="258"/>
      <c r="K2532" s="258"/>
      <c r="L2532" s="258"/>
      <c r="M2532" s="258"/>
      <c r="N2532" s="258"/>
      <c r="O2532" s="258"/>
    </row>
    <row r="2533" spans="10:15" x14ac:dyDescent="0.25">
      <c r="J2533" s="258"/>
      <c r="K2533" s="258"/>
      <c r="L2533" s="258"/>
      <c r="M2533" s="258"/>
      <c r="N2533" s="258"/>
      <c r="O2533" s="258"/>
    </row>
    <row r="2534" spans="10:15" x14ac:dyDescent="0.25">
      <c r="J2534" s="258"/>
      <c r="K2534" s="258"/>
      <c r="L2534" s="258"/>
      <c r="M2534" s="258"/>
      <c r="N2534" s="258"/>
      <c r="O2534" s="258"/>
    </row>
    <row r="2535" spans="10:15" x14ac:dyDescent="0.25">
      <c r="J2535" s="258"/>
      <c r="K2535" s="258"/>
      <c r="L2535" s="258"/>
      <c r="M2535" s="258"/>
      <c r="N2535" s="258"/>
      <c r="O2535" s="258"/>
    </row>
    <row r="2536" spans="10:15" x14ac:dyDescent="0.25">
      <c r="J2536" s="258"/>
      <c r="K2536" s="258"/>
      <c r="L2536" s="258"/>
      <c r="M2536" s="258"/>
      <c r="N2536" s="258"/>
      <c r="O2536" s="258"/>
    </row>
    <row r="2537" spans="10:15" x14ac:dyDescent="0.25">
      <c r="J2537" s="258"/>
      <c r="K2537" s="258"/>
      <c r="L2537" s="258"/>
      <c r="M2537" s="258"/>
      <c r="N2537" s="258"/>
      <c r="O2537" s="258"/>
    </row>
    <row r="2538" spans="10:15" x14ac:dyDescent="0.25">
      <c r="J2538" s="258"/>
      <c r="K2538" s="258"/>
      <c r="L2538" s="258"/>
      <c r="M2538" s="258"/>
      <c r="N2538" s="258"/>
      <c r="O2538" s="258"/>
    </row>
    <row r="2539" spans="10:15" x14ac:dyDescent="0.25">
      <c r="J2539" s="258"/>
      <c r="K2539" s="258"/>
      <c r="L2539" s="258"/>
      <c r="M2539" s="258"/>
      <c r="N2539" s="258"/>
      <c r="O2539" s="258"/>
    </row>
    <row r="2540" spans="10:15" x14ac:dyDescent="0.25">
      <c r="J2540" s="258"/>
      <c r="K2540" s="258"/>
      <c r="L2540" s="258"/>
      <c r="M2540" s="258"/>
      <c r="N2540" s="258"/>
      <c r="O2540" s="258"/>
    </row>
    <row r="2541" spans="10:15" x14ac:dyDescent="0.25">
      <c r="J2541" s="258"/>
      <c r="K2541" s="258"/>
      <c r="L2541" s="258"/>
      <c r="M2541" s="258"/>
      <c r="N2541" s="258"/>
      <c r="O2541" s="258"/>
    </row>
    <row r="2542" spans="10:15" x14ac:dyDescent="0.25">
      <c r="J2542" s="258"/>
      <c r="K2542" s="258"/>
      <c r="L2542" s="258"/>
      <c r="M2542" s="258"/>
      <c r="N2542" s="258"/>
      <c r="O2542" s="258"/>
    </row>
    <row r="2543" spans="10:15" x14ac:dyDescent="0.25">
      <c r="J2543" s="258"/>
      <c r="K2543" s="258"/>
      <c r="L2543" s="258"/>
      <c r="M2543" s="258"/>
      <c r="N2543" s="258"/>
      <c r="O2543" s="258"/>
    </row>
    <row r="2544" spans="10:15" x14ac:dyDescent="0.25">
      <c r="J2544" s="258"/>
      <c r="K2544" s="258"/>
      <c r="L2544" s="258"/>
      <c r="M2544" s="258"/>
      <c r="N2544" s="258"/>
      <c r="O2544" s="258"/>
    </row>
    <row r="2545" spans="10:15" x14ac:dyDescent="0.25">
      <c r="J2545" s="258"/>
      <c r="K2545" s="258"/>
      <c r="L2545" s="258"/>
      <c r="M2545" s="258"/>
      <c r="N2545" s="258"/>
      <c r="O2545" s="258"/>
    </row>
    <row r="2546" spans="10:15" x14ac:dyDescent="0.25">
      <c r="J2546" s="258"/>
      <c r="K2546" s="258"/>
      <c r="L2546" s="258"/>
      <c r="M2546" s="258"/>
      <c r="N2546" s="258"/>
      <c r="O2546" s="258"/>
    </row>
    <row r="2547" spans="10:15" x14ac:dyDescent="0.25">
      <c r="J2547" s="258"/>
      <c r="K2547" s="258"/>
      <c r="L2547" s="258"/>
      <c r="M2547" s="258"/>
      <c r="N2547" s="258"/>
      <c r="O2547" s="258"/>
    </row>
    <row r="2548" spans="10:15" x14ac:dyDescent="0.25">
      <c r="J2548" s="258"/>
      <c r="K2548" s="258"/>
      <c r="L2548" s="258"/>
      <c r="M2548" s="258"/>
      <c r="N2548" s="258"/>
      <c r="O2548" s="258"/>
    </row>
    <row r="2549" spans="10:15" x14ac:dyDescent="0.25">
      <c r="J2549" s="258"/>
      <c r="K2549" s="258"/>
      <c r="L2549" s="258"/>
      <c r="M2549" s="258"/>
      <c r="N2549" s="258"/>
      <c r="O2549" s="258"/>
    </row>
    <row r="2550" spans="10:15" x14ac:dyDescent="0.25">
      <c r="J2550" s="258"/>
      <c r="K2550" s="258"/>
      <c r="L2550" s="258"/>
      <c r="M2550" s="258"/>
      <c r="N2550" s="258"/>
      <c r="O2550" s="258"/>
    </row>
    <row r="2551" spans="10:15" x14ac:dyDescent="0.25">
      <c r="J2551" s="258"/>
      <c r="K2551" s="258"/>
      <c r="L2551" s="258"/>
      <c r="M2551" s="258"/>
      <c r="N2551" s="258"/>
      <c r="O2551" s="258"/>
    </row>
    <row r="2552" spans="10:15" x14ac:dyDescent="0.25">
      <c r="J2552" s="258"/>
      <c r="K2552" s="258"/>
      <c r="L2552" s="258"/>
      <c r="M2552" s="258"/>
      <c r="N2552" s="258"/>
      <c r="O2552" s="258"/>
    </row>
    <row r="2553" spans="10:15" x14ac:dyDescent="0.25">
      <c r="J2553" s="258"/>
      <c r="K2553" s="258"/>
      <c r="L2553" s="258"/>
      <c r="M2553" s="258"/>
      <c r="N2553" s="258"/>
      <c r="O2553" s="258"/>
    </row>
    <row r="2554" spans="10:15" x14ac:dyDescent="0.25">
      <c r="J2554" s="258"/>
      <c r="K2554" s="258"/>
      <c r="L2554" s="258"/>
      <c r="M2554" s="258"/>
      <c r="N2554" s="258"/>
      <c r="O2554" s="258"/>
    </row>
    <row r="2555" spans="10:15" x14ac:dyDescent="0.25">
      <c r="J2555" s="258"/>
      <c r="K2555" s="258"/>
      <c r="L2555" s="258"/>
      <c r="M2555" s="258"/>
      <c r="N2555" s="258"/>
      <c r="O2555" s="258"/>
    </row>
    <row r="2556" spans="10:15" x14ac:dyDescent="0.25">
      <c r="J2556" s="258"/>
      <c r="K2556" s="258"/>
      <c r="L2556" s="258"/>
      <c r="M2556" s="258"/>
      <c r="N2556" s="258"/>
      <c r="O2556" s="258"/>
    </row>
    <row r="2557" spans="10:15" x14ac:dyDescent="0.25">
      <c r="J2557" s="258"/>
      <c r="K2557" s="258"/>
      <c r="L2557" s="258"/>
      <c r="M2557" s="258"/>
      <c r="N2557" s="258"/>
      <c r="O2557" s="258"/>
    </row>
    <row r="2558" spans="10:15" x14ac:dyDescent="0.25">
      <c r="J2558" s="258"/>
      <c r="K2558" s="258"/>
      <c r="L2558" s="258"/>
      <c r="M2558" s="258"/>
      <c r="N2558" s="258"/>
      <c r="O2558" s="258"/>
    </row>
    <row r="2559" spans="10:15" x14ac:dyDescent="0.25">
      <c r="J2559" s="258"/>
      <c r="K2559" s="258"/>
      <c r="L2559" s="258"/>
      <c r="M2559" s="258"/>
      <c r="N2559" s="258"/>
      <c r="O2559" s="258"/>
    </row>
    <row r="2560" spans="10:15" x14ac:dyDescent="0.25">
      <c r="J2560" s="258"/>
      <c r="K2560" s="258"/>
      <c r="L2560" s="258"/>
      <c r="M2560" s="258"/>
      <c r="N2560" s="258"/>
      <c r="O2560" s="258"/>
    </row>
    <row r="2561" spans="10:15" x14ac:dyDescent="0.25">
      <c r="J2561" s="258"/>
      <c r="K2561" s="258"/>
      <c r="L2561" s="258"/>
      <c r="M2561" s="258"/>
      <c r="N2561" s="258"/>
      <c r="O2561" s="258"/>
    </row>
    <row r="2562" spans="10:15" x14ac:dyDescent="0.25">
      <c r="J2562" s="258"/>
      <c r="K2562" s="258"/>
      <c r="L2562" s="258"/>
      <c r="M2562" s="258"/>
      <c r="N2562" s="258"/>
      <c r="O2562" s="258"/>
    </row>
    <row r="2563" spans="10:15" x14ac:dyDescent="0.25">
      <c r="J2563" s="258"/>
      <c r="K2563" s="258"/>
      <c r="L2563" s="258"/>
      <c r="M2563" s="258"/>
      <c r="N2563" s="258"/>
      <c r="O2563" s="258"/>
    </row>
    <row r="2564" spans="10:15" x14ac:dyDescent="0.25">
      <c r="J2564" s="258"/>
      <c r="K2564" s="258"/>
      <c r="L2564" s="258"/>
      <c r="M2564" s="258"/>
      <c r="N2564" s="258"/>
      <c r="O2564" s="258"/>
    </row>
    <row r="2565" spans="10:15" x14ac:dyDescent="0.25">
      <c r="J2565" s="258"/>
      <c r="K2565" s="258"/>
      <c r="L2565" s="258"/>
      <c r="M2565" s="258"/>
      <c r="N2565" s="258"/>
      <c r="O2565" s="258"/>
    </row>
    <row r="2566" spans="10:15" x14ac:dyDescent="0.25">
      <c r="J2566" s="258"/>
      <c r="K2566" s="258"/>
      <c r="L2566" s="258"/>
      <c r="M2566" s="258"/>
      <c r="N2566" s="258"/>
      <c r="O2566" s="258"/>
    </row>
    <row r="2567" spans="10:15" x14ac:dyDescent="0.25">
      <c r="J2567" s="258"/>
      <c r="K2567" s="258"/>
      <c r="L2567" s="258"/>
      <c r="M2567" s="258"/>
      <c r="N2567" s="258"/>
      <c r="O2567" s="258"/>
    </row>
    <row r="2568" spans="10:15" x14ac:dyDescent="0.25">
      <c r="J2568" s="258"/>
      <c r="K2568" s="258"/>
      <c r="L2568" s="258"/>
      <c r="M2568" s="258"/>
      <c r="N2568" s="258"/>
      <c r="O2568" s="258"/>
    </row>
    <row r="2569" spans="10:15" x14ac:dyDescent="0.25">
      <c r="J2569" s="258"/>
      <c r="K2569" s="258"/>
      <c r="L2569" s="258"/>
      <c r="M2569" s="258"/>
      <c r="N2569" s="258"/>
      <c r="O2569" s="258"/>
    </row>
    <row r="2570" spans="10:15" x14ac:dyDescent="0.25">
      <c r="J2570" s="258"/>
      <c r="K2570" s="258"/>
      <c r="L2570" s="258"/>
      <c r="M2570" s="258"/>
      <c r="N2570" s="258"/>
      <c r="O2570" s="258"/>
    </row>
    <row r="2571" spans="10:15" x14ac:dyDescent="0.25">
      <c r="J2571" s="258"/>
      <c r="K2571" s="258"/>
      <c r="L2571" s="258"/>
      <c r="M2571" s="258"/>
      <c r="N2571" s="258"/>
      <c r="O2571" s="258"/>
    </row>
    <row r="2572" spans="10:15" x14ac:dyDescent="0.25">
      <c r="J2572" s="258"/>
      <c r="K2572" s="258"/>
      <c r="L2572" s="258"/>
      <c r="M2572" s="258"/>
      <c r="N2572" s="258"/>
      <c r="O2572" s="258"/>
    </row>
    <row r="2573" spans="10:15" x14ac:dyDescent="0.25">
      <c r="J2573" s="258"/>
      <c r="K2573" s="258"/>
      <c r="L2573" s="258"/>
      <c r="M2573" s="258"/>
      <c r="N2573" s="258"/>
      <c r="O2573" s="258"/>
    </row>
    <row r="2574" spans="10:15" x14ac:dyDescent="0.25">
      <c r="J2574" s="258"/>
      <c r="K2574" s="258"/>
      <c r="L2574" s="258"/>
      <c r="M2574" s="258"/>
      <c r="N2574" s="258"/>
      <c r="O2574" s="258"/>
    </row>
    <row r="2575" spans="10:15" x14ac:dyDescent="0.25">
      <c r="J2575" s="258"/>
      <c r="K2575" s="258"/>
      <c r="L2575" s="258"/>
      <c r="M2575" s="258"/>
      <c r="N2575" s="258"/>
      <c r="O2575" s="258"/>
    </row>
    <row r="2576" spans="10:15" x14ac:dyDescent="0.25">
      <c r="J2576" s="258"/>
      <c r="K2576" s="258"/>
      <c r="L2576" s="258"/>
      <c r="M2576" s="258"/>
      <c r="N2576" s="258"/>
      <c r="O2576" s="258"/>
    </row>
    <row r="2577" spans="10:15" x14ac:dyDescent="0.25">
      <c r="J2577" s="258"/>
      <c r="K2577" s="258"/>
      <c r="L2577" s="258"/>
      <c r="M2577" s="258"/>
      <c r="N2577" s="258"/>
      <c r="O2577" s="258"/>
    </row>
    <row r="2578" spans="10:15" x14ac:dyDescent="0.25">
      <c r="J2578" s="258"/>
      <c r="K2578" s="258"/>
      <c r="L2578" s="258"/>
      <c r="M2578" s="258"/>
      <c r="N2578" s="258"/>
      <c r="O2578" s="258"/>
    </row>
    <row r="2579" spans="10:15" x14ac:dyDescent="0.25">
      <c r="J2579" s="258"/>
      <c r="K2579" s="258"/>
      <c r="L2579" s="258"/>
      <c r="M2579" s="258"/>
      <c r="N2579" s="258"/>
      <c r="O2579" s="258"/>
    </row>
    <row r="2580" spans="10:15" x14ac:dyDescent="0.25">
      <c r="J2580" s="258"/>
      <c r="K2580" s="258"/>
      <c r="L2580" s="258"/>
      <c r="M2580" s="258"/>
      <c r="N2580" s="258"/>
      <c r="O2580" s="258"/>
    </row>
    <row r="2581" spans="10:15" x14ac:dyDescent="0.25">
      <c r="J2581" s="258"/>
      <c r="K2581" s="258"/>
      <c r="L2581" s="258"/>
      <c r="M2581" s="258"/>
      <c r="N2581" s="258"/>
      <c r="O2581" s="258"/>
    </row>
    <row r="2582" spans="10:15" x14ac:dyDescent="0.25">
      <c r="J2582" s="258"/>
      <c r="K2582" s="258"/>
      <c r="L2582" s="258"/>
      <c r="M2582" s="258"/>
      <c r="N2582" s="258"/>
      <c r="O2582" s="258"/>
    </row>
    <row r="2583" spans="10:15" x14ac:dyDescent="0.25">
      <c r="J2583" s="258"/>
      <c r="K2583" s="258"/>
      <c r="L2583" s="258"/>
      <c r="M2583" s="258"/>
      <c r="N2583" s="258"/>
      <c r="O2583" s="258"/>
    </row>
    <row r="2584" spans="10:15" x14ac:dyDescent="0.25">
      <c r="J2584" s="258"/>
      <c r="K2584" s="258"/>
      <c r="L2584" s="258"/>
      <c r="M2584" s="258"/>
      <c r="N2584" s="258"/>
      <c r="O2584" s="258"/>
    </row>
    <row r="2585" spans="10:15" x14ac:dyDescent="0.25">
      <c r="J2585" s="258"/>
      <c r="K2585" s="258"/>
      <c r="L2585" s="258"/>
      <c r="M2585" s="258"/>
      <c r="N2585" s="258"/>
      <c r="O2585" s="258"/>
    </row>
    <row r="2586" spans="10:15" x14ac:dyDescent="0.25">
      <c r="J2586" s="258"/>
      <c r="K2586" s="258"/>
      <c r="L2586" s="258"/>
      <c r="M2586" s="258"/>
      <c r="N2586" s="258"/>
      <c r="O2586" s="258"/>
    </row>
    <row r="2587" spans="10:15" x14ac:dyDescent="0.25">
      <c r="J2587" s="258"/>
      <c r="K2587" s="258"/>
      <c r="L2587" s="258"/>
      <c r="M2587" s="258"/>
      <c r="N2587" s="258"/>
      <c r="O2587" s="258"/>
    </row>
    <row r="2588" spans="10:15" x14ac:dyDescent="0.25">
      <c r="J2588" s="258"/>
      <c r="K2588" s="258"/>
      <c r="L2588" s="258"/>
      <c r="M2588" s="258"/>
      <c r="N2588" s="258"/>
      <c r="O2588" s="258"/>
    </row>
    <row r="2589" spans="10:15" x14ac:dyDescent="0.25">
      <c r="J2589" s="258"/>
      <c r="K2589" s="258"/>
      <c r="L2589" s="258"/>
      <c r="M2589" s="258"/>
      <c r="N2589" s="258"/>
      <c r="O2589" s="258"/>
    </row>
    <row r="2590" spans="10:15" x14ac:dyDescent="0.25">
      <c r="J2590" s="258"/>
      <c r="K2590" s="258"/>
      <c r="L2590" s="258"/>
      <c r="M2590" s="258"/>
      <c r="N2590" s="258"/>
      <c r="O2590" s="258"/>
    </row>
    <row r="2591" spans="10:15" x14ac:dyDescent="0.25">
      <c r="J2591" s="258"/>
      <c r="K2591" s="258"/>
      <c r="L2591" s="258"/>
      <c r="M2591" s="258"/>
      <c r="N2591" s="258"/>
      <c r="O2591" s="258"/>
    </row>
    <row r="2592" spans="10:15" x14ac:dyDescent="0.25">
      <c r="J2592" s="258"/>
      <c r="K2592" s="258"/>
      <c r="L2592" s="258"/>
      <c r="M2592" s="258"/>
      <c r="N2592" s="258"/>
      <c r="O2592" s="258"/>
    </row>
    <row r="2593" spans="10:15" x14ac:dyDescent="0.25">
      <c r="J2593" s="258"/>
      <c r="K2593" s="258"/>
      <c r="L2593" s="258"/>
      <c r="M2593" s="258"/>
      <c r="N2593" s="258"/>
      <c r="O2593" s="258"/>
    </row>
    <row r="2594" spans="10:15" x14ac:dyDescent="0.25">
      <c r="J2594" s="258"/>
      <c r="K2594" s="258"/>
      <c r="L2594" s="258"/>
      <c r="M2594" s="258"/>
      <c r="N2594" s="258"/>
      <c r="O2594" s="258"/>
    </row>
    <row r="2595" spans="10:15" x14ac:dyDescent="0.25">
      <c r="J2595" s="258"/>
      <c r="K2595" s="258"/>
      <c r="L2595" s="258"/>
      <c r="M2595" s="258"/>
      <c r="N2595" s="258"/>
      <c r="O2595" s="258"/>
    </row>
    <row r="2596" spans="10:15" x14ac:dyDescent="0.25">
      <c r="J2596" s="258"/>
      <c r="K2596" s="258"/>
      <c r="L2596" s="258"/>
      <c r="M2596" s="258"/>
      <c r="N2596" s="258"/>
      <c r="O2596" s="258"/>
    </row>
    <row r="2597" spans="10:15" x14ac:dyDescent="0.25">
      <c r="J2597" s="258"/>
      <c r="K2597" s="258"/>
      <c r="L2597" s="258"/>
      <c r="M2597" s="258"/>
      <c r="N2597" s="258"/>
      <c r="O2597" s="258"/>
    </row>
    <row r="2598" spans="10:15" x14ac:dyDescent="0.25">
      <c r="J2598" s="258"/>
      <c r="K2598" s="258"/>
      <c r="L2598" s="258"/>
      <c r="M2598" s="258"/>
      <c r="N2598" s="258"/>
      <c r="O2598" s="258"/>
    </row>
    <row r="2599" spans="10:15" x14ac:dyDescent="0.25">
      <c r="J2599" s="258"/>
      <c r="K2599" s="258"/>
      <c r="L2599" s="258"/>
      <c r="M2599" s="258"/>
      <c r="N2599" s="258"/>
      <c r="O2599" s="258"/>
    </row>
    <row r="2600" spans="10:15" x14ac:dyDescent="0.25">
      <c r="J2600" s="258"/>
      <c r="K2600" s="258"/>
      <c r="L2600" s="258"/>
      <c r="M2600" s="258"/>
      <c r="N2600" s="258"/>
      <c r="O2600" s="258"/>
    </row>
    <row r="2601" spans="10:15" x14ac:dyDescent="0.25">
      <c r="J2601" s="258"/>
      <c r="K2601" s="258"/>
      <c r="L2601" s="258"/>
      <c r="M2601" s="258"/>
      <c r="N2601" s="258"/>
      <c r="O2601" s="258"/>
    </row>
    <row r="2602" spans="10:15" x14ac:dyDescent="0.25">
      <c r="J2602" s="258"/>
      <c r="K2602" s="258"/>
      <c r="L2602" s="258"/>
      <c r="M2602" s="258"/>
      <c r="N2602" s="258"/>
      <c r="O2602" s="258"/>
    </row>
    <row r="2603" spans="10:15" x14ac:dyDescent="0.25">
      <c r="J2603" s="258"/>
      <c r="K2603" s="258"/>
      <c r="L2603" s="258"/>
      <c r="M2603" s="258"/>
      <c r="N2603" s="258"/>
      <c r="O2603" s="258"/>
    </row>
    <row r="2604" spans="10:15" x14ac:dyDescent="0.25">
      <c r="J2604" s="258"/>
      <c r="K2604" s="258"/>
      <c r="L2604" s="258"/>
      <c r="M2604" s="258"/>
      <c r="N2604" s="258"/>
      <c r="O2604" s="258"/>
    </row>
    <row r="2605" spans="10:15" x14ac:dyDescent="0.25">
      <c r="J2605" s="258"/>
      <c r="K2605" s="258"/>
      <c r="L2605" s="258"/>
      <c r="M2605" s="258"/>
      <c r="N2605" s="258"/>
      <c r="O2605" s="258"/>
    </row>
    <row r="2606" spans="10:15" x14ac:dyDescent="0.25">
      <c r="J2606" s="258"/>
      <c r="K2606" s="258"/>
      <c r="L2606" s="258"/>
      <c r="M2606" s="258"/>
      <c r="N2606" s="258"/>
      <c r="O2606" s="258"/>
    </row>
    <row r="2607" spans="10:15" x14ac:dyDescent="0.25">
      <c r="J2607" s="258"/>
      <c r="K2607" s="258"/>
      <c r="L2607" s="258"/>
      <c r="M2607" s="258"/>
      <c r="N2607" s="258"/>
      <c r="O2607" s="258"/>
    </row>
    <row r="2608" spans="10:15" x14ac:dyDescent="0.25">
      <c r="J2608" s="258"/>
      <c r="K2608" s="258"/>
      <c r="L2608" s="258"/>
      <c r="M2608" s="258"/>
      <c r="N2608" s="258"/>
      <c r="O2608" s="258"/>
    </row>
    <row r="2609" spans="10:15" x14ac:dyDescent="0.25">
      <c r="J2609" s="258"/>
      <c r="K2609" s="258"/>
      <c r="L2609" s="258"/>
      <c r="M2609" s="258"/>
      <c r="N2609" s="258"/>
      <c r="O2609" s="258"/>
    </row>
    <row r="2610" spans="10:15" x14ac:dyDescent="0.25">
      <c r="J2610" s="258"/>
      <c r="K2610" s="258"/>
      <c r="L2610" s="258"/>
      <c r="M2610" s="258"/>
      <c r="N2610" s="258"/>
      <c r="O2610" s="258"/>
    </row>
    <row r="2611" spans="10:15" x14ac:dyDescent="0.25">
      <c r="J2611" s="258"/>
      <c r="K2611" s="258"/>
      <c r="L2611" s="258"/>
      <c r="M2611" s="258"/>
      <c r="N2611" s="258"/>
      <c r="O2611" s="258"/>
    </row>
    <row r="2612" spans="10:15" x14ac:dyDescent="0.25">
      <c r="J2612" s="258"/>
      <c r="K2612" s="258"/>
      <c r="L2612" s="258"/>
      <c r="M2612" s="258"/>
      <c r="N2612" s="258"/>
      <c r="O2612" s="258"/>
    </row>
    <row r="2613" spans="10:15" x14ac:dyDescent="0.25">
      <c r="J2613" s="258"/>
      <c r="K2613" s="258"/>
      <c r="L2613" s="258"/>
      <c r="M2613" s="258"/>
      <c r="N2613" s="258"/>
      <c r="O2613" s="258"/>
    </row>
    <row r="2614" spans="10:15" x14ac:dyDescent="0.25">
      <c r="J2614" s="258"/>
      <c r="K2614" s="258"/>
      <c r="L2614" s="258"/>
      <c r="M2614" s="258"/>
      <c r="N2614" s="258"/>
      <c r="O2614" s="258"/>
    </row>
    <row r="2615" spans="10:15" x14ac:dyDescent="0.25">
      <c r="J2615" s="258"/>
      <c r="K2615" s="258"/>
      <c r="L2615" s="258"/>
      <c r="M2615" s="258"/>
      <c r="N2615" s="258"/>
      <c r="O2615" s="258"/>
    </row>
    <row r="2616" spans="10:15" x14ac:dyDescent="0.25">
      <c r="J2616" s="258"/>
      <c r="K2616" s="258"/>
      <c r="L2616" s="258"/>
      <c r="M2616" s="258"/>
      <c r="N2616" s="258"/>
      <c r="O2616" s="258"/>
    </row>
    <row r="2617" spans="10:15" x14ac:dyDescent="0.25">
      <c r="J2617" s="258"/>
      <c r="K2617" s="258"/>
      <c r="L2617" s="258"/>
      <c r="M2617" s="258"/>
      <c r="N2617" s="258"/>
      <c r="O2617" s="258"/>
    </row>
    <row r="2618" spans="10:15" x14ac:dyDescent="0.25">
      <c r="J2618" s="258"/>
      <c r="K2618" s="258"/>
      <c r="L2618" s="258"/>
      <c r="M2618" s="258"/>
      <c r="N2618" s="258"/>
      <c r="O2618" s="258"/>
    </row>
    <row r="2619" spans="10:15" x14ac:dyDescent="0.25">
      <c r="J2619" s="258"/>
      <c r="K2619" s="258"/>
      <c r="L2619" s="258"/>
      <c r="M2619" s="258"/>
      <c r="N2619" s="258"/>
      <c r="O2619" s="258"/>
    </row>
    <row r="2620" spans="10:15" x14ac:dyDescent="0.25">
      <c r="J2620" s="258"/>
      <c r="K2620" s="258"/>
      <c r="L2620" s="258"/>
      <c r="M2620" s="258"/>
      <c r="N2620" s="258"/>
      <c r="O2620" s="258"/>
    </row>
    <row r="2621" spans="10:15" x14ac:dyDescent="0.25">
      <c r="J2621" s="258"/>
      <c r="K2621" s="258"/>
      <c r="L2621" s="258"/>
      <c r="M2621" s="258"/>
      <c r="N2621" s="258"/>
      <c r="O2621" s="258"/>
    </row>
    <row r="2622" spans="10:15" x14ac:dyDescent="0.25">
      <c r="J2622" s="258"/>
      <c r="K2622" s="258"/>
      <c r="L2622" s="258"/>
      <c r="M2622" s="258"/>
      <c r="N2622" s="258"/>
      <c r="O2622" s="258"/>
    </row>
    <row r="2623" spans="10:15" x14ac:dyDescent="0.25">
      <c r="J2623" s="258"/>
      <c r="K2623" s="258"/>
      <c r="L2623" s="258"/>
      <c r="M2623" s="258"/>
      <c r="N2623" s="258"/>
      <c r="O2623" s="258"/>
    </row>
    <row r="2624" spans="10:15" x14ac:dyDescent="0.25">
      <c r="J2624" s="258"/>
      <c r="K2624" s="258"/>
      <c r="L2624" s="258"/>
      <c r="M2624" s="258"/>
      <c r="N2624" s="258"/>
      <c r="O2624" s="258"/>
    </row>
    <row r="2625" spans="10:15" x14ac:dyDescent="0.25">
      <c r="J2625" s="258"/>
      <c r="K2625" s="258"/>
      <c r="L2625" s="258"/>
      <c r="M2625" s="258"/>
      <c r="N2625" s="258"/>
      <c r="O2625" s="258"/>
    </row>
    <row r="2626" spans="10:15" x14ac:dyDescent="0.25">
      <c r="J2626" s="258"/>
      <c r="K2626" s="258"/>
      <c r="L2626" s="258"/>
      <c r="M2626" s="258"/>
      <c r="N2626" s="258"/>
      <c r="O2626" s="258"/>
    </row>
    <row r="2627" spans="10:15" x14ac:dyDescent="0.25">
      <c r="J2627" s="258"/>
      <c r="K2627" s="258"/>
      <c r="L2627" s="258"/>
      <c r="M2627" s="258"/>
      <c r="N2627" s="258"/>
      <c r="O2627" s="258"/>
    </row>
    <row r="2628" spans="10:15" x14ac:dyDescent="0.25">
      <c r="J2628" s="258"/>
      <c r="K2628" s="258"/>
      <c r="L2628" s="258"/>
      <c r="M2628" s="258"/>
      <c r="N2628" s="258"/>
      <c r="O2628" s="258"/>
    </row>
    <row r="2629" spans="10:15" x14ac:dyDescent="0.25">
      <c r="J2629" s="258"/>
      <c r="K2629" s="258"/>
      <c r="L2629" s="258"/>
      <c r="M2629" s="258"/>
      <c r="N2629" s="258"/>
      <c r="O2629" s="258"/>
    </row>
    <row r="2630" spans="10:15" x14ac:dyDescent="0.25">
      <c r="J2630" s="258"/>
      <c r="K2630" s="258"/>
      <c r="L2630" s="258"/>
      <c r="M2630" s="258"/>
      <c r="N2630" s="258"/>
      <c r="O2630" s="258"/>
    </row>
    <row r="2631" spans="10:15" x14ac:dyDescent="0.25">
      <c r="J2631" s="258"/>
      <c r="K2631" s="258"/>
      <c r="L2631" s="258"/>
      <c r="M2631" s="258"/>
      <c r="N2631" s="258"/>
      <c r="O2631" s="258"/>
    </row>
    <row r="2632" spans="10:15" x14ac:dyDescent="0.25">
      <c r="J2632" s="258"/>
      <c r="K2632" s="258"/>
      <c r="L2632" s="258"/>
      <c r="M2632" s="258"/>
      <c r="N2632" s="258"/>
      <c r="O2632" s="258"/>
    </row>
    <row r="2633" spans="10:15" x14ac:dyDescent="0.25">
      <c r="J2633" s="258"/>
      <c r="K2633" s="258"/>
      <c r="L2633" s="258"/>
      <c r="M2633" s="258"/>
      <c r="N2633" s="258"/>
      <c r="O2633" s="258"/>
    </row>
    <row r="2634" spans="10:15" x14ac:dyDescent="0.25">
      <c r="J2634" s="258"/>
      <c r="K2634" s="258"/>
      <c r="L2634" s="258"/>
      <c r="M2634" s="258"/>
      <c r="N2634" s="258"/>
      <c r="O2634" s="258"/>
    </row>
    <row r="2635" spans="10:15" x14ac:dyDescent="0.25">
      <c r="J2635" s="258"/>
      <c r="K2635" s="258"/>
      <c r="L2635" s="258"/>
      <c r="M2635" s="258"/>
      <c r="N2635" s="258"/>
      <c r="O2635" s="258"/>
    </row>
    <row r="2636" spans="10:15" x14ac:dyDescent="0.25">
      <c r="J2636" s="258"/>
      <c r="K2636" s="258"/>
      <c r="L2636" s="258"/>
      <c r="M2636" s="258"/>
      <c r="N2636" s="258"/>
      <c r="O2636" s="258"/>
    </row>
    <row r="2637" spans="10:15" x14ac:dyDescent="0.25">
      <c r="J2637" s="258"/>
      <c r="K2637" s="258"/>
      <c r="L2637" s="258"/>
      <c r="M2637" s="258"/>
      <c r="N2637" s="258"/>
      <c r="O2637" s="258"/>
    </row>
    <row r="2638" spans="10:15" x14ac:dyDescent="0.25">
      <c r="J2638" s="258"/>
      <c r="K2638" s="258"/>
      <c r="L2638" s="258"/>
      <c r="M2638" s="258"/>
      <c r="N2638" s="258"/>
      <c r="O2638" s="258"/>
    </row>
    <row r="2639" spans="10:15" x14ac:dyDescent="0.25">
      <c r="J2639" s="258"/>
      <c r="K2639" s="258"/>
      <c r="L2639" s="258"/>
      <c r="M2639" s="258"/>
      <c r="N2639" s="258"/>
      <c r="O2639" s="258"/>
    </row>
    <row r="2640" spans="10:15" x14ac:dyDescent="0.25">
      <c r="J2640" s="258"/>
      <c r="K2640" s="258"/>
      <c r="L2640" s="258"/>
      <c r="M2640" s="258"/>
      <c r="N2640" s="258"/>
      <c r="O2640" s="258"/>
    </row>
    <row r="2641" spans="10:15" x14ac:dyDescent="0.25">
      <c r="J2641" s="258"/>
      <c r="K2641" s="258"/>
      <c r="L2641" s="258"/>
      <c r="M2641" s="258"/>
      <c r="N2641" s="258"/>
      <c r="O2641" s="258"/>
    </row>
    <row r="2642" spans="10:15" x14ac:dyDescent="0.25">
      <c r="J2642" s="258"/>
      <c r="K2642" s="258"/>
      <c r="L2642" s="258"/>
      <c r="M2642" s="258"/>
      <c r="N2642" s="258"/>
      <c r="O2642" s="258"/>
    </row>
    <row r="2643" spans="10:15" x14ac:dyDescent="0.25">
      <c r="J2643" s="258"/>
      <c r="K2643" s="258"/>
      <c r="L2643" s="258"/>
      <c r="M2643" s="258"/>
      <c r="N2643" s="258"/>
      <c r="O2643" s="258"/>
    </row>
    <row r="2644" spans="10:15" x14ac:dyDescent="0.25">
      <c r="J2644" s="258"/>
      <c r="K2644" s="258"/>
      <c r="L2644" s="258"/>
      <c r="M2644" s="258"/>
      <c r="N2644" s="258"/>
      <c r="O2644" s="258"/>
    </row>
    <row r="2645" spans="10:15" x14ac:dyDescent="0.25">
      <c r="J2645" s="258"/>
      <c r="K2645" s="258"/>
      <c r="L2645" s="258"/>
      <c r="M2645" s="258"/>
      <c r="N2645" s="258"/>
      <c r="O2645" s="258"/>
    </row>
    <row r="2646" spans="10:15" x14ac:dyDescent="0.25">
      <c r="J2646" s="258"/>
      <c r="K2646" s="258"/>
      <c r="L2646" s="258"/>
      <c r="M2646" s="258"/>
      <c r="N2646" s="258"/>
      <c r="O2646" s="258"/>
    </row>
    <row r="2647" spans="10:15" x14ac:dyDescent="0.25">
      <c r="J2647" s="258"/>
      <c r="K2647" s="258"/>
      <c r="L2647" s="258"/>
      <c r="M2647" s="258"/>
      <c r="N2647" s="258"/>
      <c r="O2647" s="258"/>
    </row>
    <row r="2648" spans="10:15" x14ac:dyDescent="0.25">
      <c r="J2648" s="258"/>
      <c r="K2648" s="258"/>
      <c r="L2648" s="258"/>
      <c r="M2648" s="258"/>
      <c r="N2648" s="258"/>
      <c r="O2648" s="258"/>
    </row>
    <row r="2649" spans="10:15" x14ac:dyDescent="0.25">
      <c r="J2649" s="258"/>
      <c r="K2649" s="258"/>
      <c r="L2649" s="258"/>
      <c r="M2649" s="258"/>
      <c r="N2649" s="258"/>
      <c r="O2649" s="258"/>
    </row>
    <row r="2650" spans="10:15" x14ac:dyDescent="0.25">
      <c r="J2650" s="258"/>
      <c r="K2650" s="258"/>
      <c r="L2650" s="258"/>
      <c r="M2650" s="258"/>
      <c r="N2650" s="258"/>
      <c r="O2650" s="258"/>
    </row>
    <row r="2651" spans="10:15" x14ac:dyDescent="0.25">
      <c r="J2651" s="258"/>
      <c r="K2651" s="258"/>
      <c r="L2651" s="258"/>
      <c r="M2651" s="258"/>
      <c r="N2651" s="258"/>
      <c r="O2651" s="258"/>
    </row>
    <row r="2652" spans="10:15" x14ac:dyDescent="0.25">
      <c r="J2652" s="258"/>
      <c r="K2652" s="258"/>
      <c r="L2652" s="258"/>
      <c r="M2652" s="258"/>
      <c r="N2652" s="258"/>
      <c r="O2652" s="258"/>
    </row>
    <row r="2653" spans="10:15" x14ac:dyDescent="0.25">
      <c r="J2653" s="258"/>
      <c r="K2653" s="258"/>
      <c r="L2653" s="258"/>
      <c r="M2653" s="258"/>
      <c r="N2653" s="258"/>
      <c r="O2653" s="258"/>
    </row>
    <row r="2654" spans="10:15" x14ac:dyDescent="0.25">
      <c r="J2654" s="258"/>
      <c r="K2654" s="258"/>
      <c r="L2654" s="258"/>
      <c r="M2654" s="258"/>
      <c r="N2654" s="258"/>
      <c r="O2654" s="258"/>
    </row>
    <row r="2655" spans="10:15" x14ac:dyDescent="0.25">
      <c r="J2655" s="258"/>
      <c r="K2655" s="258"/>
      <c r="L2655" s="258"/>
      <c r="M2655" s="258"/>
      <c r="N2655" s="258"/>
      <c r="O2655" s="258"/>
    </row>
    <row r="2656" spans="10:15" x14ac:dyDescent="0.25">
      <c r="J2656" s="258"/>
      <c r="K2656" s="258"/>
      <c r="L2656" s="258"/>
      <c r="M2656" s="258"/>
      <c r="N2656" s="258"/>
      <c r="O2656" s="258"/>
    </row>
    <row r="2657" spans="10:15" x14ac:dyDescent="0.25">
      <c r="J2657" s="258"/>
      <c r="K2657" s="258"/>
      <c r="L2657" s="258"/>
      <c r="M2657" s="258"/>
      <c r="N2657" s="258"/>
      <c r="O2657" s="258"/>
    </row>
    <row r="2658" spans="10:15" x14ac:dyDescent="0.25">
      <c r="J2658" s="258"/>
      <c r="K2658" s="258"/>
      <c r="L2658" s="258"/>
      <c r="M2658" s="258"/>
      <c r="N2658" s="258"/>
      <c r="O2658" s="258"/>
    </row>
    <row r="2659" spans="10:15" x14ac:dyDescent="0.25">
      <c r="J2659" s="258"/>
      <c r="K2659" s="258"/>
      <c r="L2659" s="258"/>
      <c r="M2659" s="258"/>
      <c r="N2659" s="258"/>
      <c r="O2659" s="258"/>
    </row>
    <row r="2660" spans="10:15" x14ac:dyDescent="0.25">
      <c r="J2660" s="258"/>
      <c r="K2660" s="258"/>
      <c r="L2660" s="258"/>
      <c r="M2660" s="258"/>
      <c r="N2660" s="258"/>
      <c r="O2660" s="258"/>
    </row>
    <row r="2661" spans="10:15" x14ac:dyDescent="0.25">
      <c r="J2661" s="258"/>
      <c r="K2661" s="258"/>
      <c r="L2661" s="258"/>
      <c r="M2661" s="258"/>
      <c r="N2661" s="258"/>
      <c r="O2661" s="258"/>
    </row>
    <row r="2662" spans="10:15" x14ac:dyDescent="0.25">
      <c r="J2662" s="258"/>
      <c r="K2662" s="258"/>
      <c r="L2662" s="258"/>
      <c r="M2662" s="258"/>
      <c r="N2662" s="258"/>
      <c r="O2662" s="258"/>
    </row>
    <row r="2663" spans="10:15" x14ac:dyDescent="0.25">
      <c r="J2663" s="258"/>
      <c r="K2663" s="258"/>
      <c r="L2663" s="258"/>
      <c r="M2663" s="258"/>
      <c r="N2663" s="258"/>
      <c r="O2663" s="258"/>
    </row>
    <row r="2664" spans="10:15" x14ac:dyDescent="0.25">
      <c r="J2664" s="258"/>
      <c r="K2664" s="258"/>
      <c r="L2664" s="258"/>
      <c r="M2664" s="258"/>
      <c r="N2664" s="258"/>
      <c r="O2664" s="258"/>
    </row>
    <row r="2665" spans="10:15" x14ac:dyDescent="0.25">
      <c r="J2665" s="258"/>
      <c r="K2665" s="258"/>
      <c r="L2665" s="258"/>
      <c r="M2665" s="258"/>
      <c r="N2665" s="258"/>
      <c r="O2665" s="258"/>
    </row>
    <row r="2666" spans="10:15" x14ac:dyDescent="0.25">
      <c r="J2666" s="258"/>
      <c r="K2666" s="258"/>
      <c r="L2666" s="258"/>
      <c r="M2666" s="258"/>
      <c r="N2666" s="258"/>
      <c r="O2666" s="258"/>
    </row>
    <row r="2667" spans="10:15" x14ac:dyDescent="0.25">
      <c r="J2667" s="258"/>
      <c r="K2667" s="258"/>
      <c r="L2667" s="258"/>
      <c r="M2667" s="258"/>
      <c r="N2667" s="258"/>
      <c r="O2667" s="258"/>
    </row>
    <row r="2668" spans="10:15" x14ac:dyDescent="0.25">
      <c r="J2668" s="258"/>
      <c r="K2668" s="258"/>
      <c r="L2668" s="258"/>
      <c r="M2668" s="258"/>
      <c r="N2668" s="258"/>
      <c r="O2668" s="258"/>
    </row>
    <row r="2669" spans="10:15" x14ac:dyDescent="0.25">
      <c r="J2669" s="258"/>
      <c r="K2669" s="258"/>
      <c r="L2669" s="258"/>
      <c r="M2669" s="258"/>
      <c r="N2669" s="258"/>
      <c r="O2669" s="258"/>
    </row>
    <row r="2670" spans="10:15" x14ac:dyDescent="0.25">
      <c r="J2670" s="258"/>
      <c r="K2670" s="258"/>
      <c r="L2670" s="258"/>
      <c r="M2670" s="258"/>
      <c r="N2670" s="258"/>
      <c r="O2670" s="258"/>
    </row>
    <row r="2671" spans="10:15" x14ac:dyDescent="0.25">
      <c r="J2671" s="258"/>
      <c r="K2671" s="258"/>
      <c r="L2671" s="258"/>
      <c r="M2671" s="258"/>
      <c r="N2671" s="258"/>
      <c r="O2671" s="258"/>
    </row>
    <row r="2672" spans="10:15" x14ac:dyDescent="0.25">
      <c r="J2672" s="258"/>
      <c r="K2672" s="258"/>
      <c r="L2672" s="258"/>
      <c r="M2672" s="258"/>
      <c r="N2672" s="258"/>
      <c r="O2672" s="258"/>
    </row>
    <row r="2673" spans="10:15" x14ac:dyDescent="0.25">
      <c r="J2673" s="258"/>
      <c r="K2673" s="258"/>
      <c r="L2673" s="258"/>
      <c r="M2673" s="258"/>
      <c r="N2673" s="258"/>
      <c r="O2673" s="258"/>
    </row>
    <row r="2674" spans="10:15" x14ac:dyDescent="0.25">
      <c r="J2674" s="258"/>
      <c r="K2674" s="258"/>
      <c r="L2674" s="258"/>
      <c r="M2674" s="258"/>
      <c r="N2674" s="258"/>
      <c r="O2674" s="258"/>
    </row>
    <row r="2675" spans="10:15" x14ac:dyDescent="0.25">
      <c r="J2675" s="258"/>
      <c r="K2675" s="258"/>
      <c r="L2675" s="258"/>
      <c r="M2675" s="258"/>
      <c r="N2675" s="258"/>
      <c r="O2675" s="258"/>
    </row>
    <row r="2676" spans="10:15" x14ac:dyDescent="0.25">
      <c r="J2676" s="258"/>
      <c r="K2676" s="258"/>
      <c r="L2676" s="258"/>
      <c r="M2676" s="258"/>
      <c r="N2676" s="258"/>
      <c r="O2676" s="258"/>
    </row>
    <row r="2677" spans="10:15" x14ac:dyDescent="0.25">
      <c r="J2677" s="258"/>
      <c r="K2677" s="258"/>
      <c r="L2677" s="258"/>
      <c r="M2677" s="258"/>
      <c r="N2677" s="258"/>
      <c r="O2677" s="258"/>
    </row>
    <row r="2678" spans="10:15" x14ac:dyDescent="0.25">
      <c r="J2678" s="258"/>
      <c r="K2678" s="258"/>
      <c r="L2678" s="258"/>
      <c r="M2678" s="258"/>
      <c r="N2678" s="258"/>
      <c r="O2678" s="258"/>
    </row>
    <row r="2679" spans="10:15" x14ac:dyDescent="0.25">
      <c r="J2679" s="258"/>
      <c r="K2679" s="258"/>
      <c r="L2679" s="258"/>
      <c r="M2679" s="258"/>
      <c r="N2679" s="258"/>
      <c r="O2679" s="258"/>
    </row>
    <row r="2680" spans="10:15" x14ac:dyDescent="0.25">
      <c r="J2680" s="258"/>
      <c r="K2680" s="258"/>
      <c r="L2680" s="258"/>
      <c r="M2680" s="258"/>
      <c r="N2680" s="258"/>
      <c r="O2680" s="258"/>
    </row>
    <row r="2681" spans="10:15" x14ac:dyDescent="0.25">
      <c r="J2681" s="258"/>
      <c r="K2681" s="258"/>
      <c r="L2681" s="258"/>
      <c r="M2681" s="258"/>
      <c r="N2681" s="258"/>
      <c r="O2681" s="258"/>
    </row>
    <row r="2682" spans="10:15" x14ac:dyDescent="0.25">
      <c r="J2682" s="258"/>
      <c r="K2682" s="258"/>
      <c r="L2682" s="258"/>
      <c r="M2682" s="258"/>
      <c r="N2682" s="258"/>
      <c r="O2682" s="258"/>
    </row>
    <row r="2683" spans="10:15" x14ac:dyDescent="0.25">
      <c r="J2683" s="258"/>
      <c r="K2683" s="258"/>
      <c r="L2683" s="258"/>
      <c r="M2683" s="258"/>
      <c r="N2683" s="258"/>
      <c r="O2683" s="258"/>
    </row>
    <row r="2684" spans="10:15" x14ac:dyDescent="0.25">
      <c r="J2684" s="258"/>
      <c r="K2684" s="258"/>
      <c r="L2684" s="258"/>
      <c r="M2684" s="258"/>
      <c r="N2684" s="258"/>
      <c r="O2684" s="258"/>
    </row>
    <row r="2685" spans="10:15" x14ac:dyDescent="0.25">
      <c r="J2685" s="258"/>
      <c r="K2685" s="258"/>
      <c r="L2685" s="258"/>
      <c r="M2685" s="258"/>
      <c r="N2685" s="258"/>
      <c r="O2685" s="258"/>
    </row>
    <row r="2686" spans="10:15" x14ac:dyDescent="0.25">
      <c r="J2686" s="258"/>
      <c r="K2686" s="258"/>
      <c r="L2686" s="258"/>
      <c r="M2686" s="258"/>
      <c r="N2686" s="258"/>
      <c r="O2686" s="258"/>
    </row>
    <row r="2687" spans="10:15" x14ac:dyDescent="0.25">
      <c r="J2687" s="258"/>
      <c r="K2687" s="258"/>
      <c r="L2687" s="258"/>
      <c r="M2687" s="258"/>
      <c r="N2687" s="258"/>
      <c r="O2687" s="258"/>
    </row>
    <row r="2688" spans="10:15" x14ac:dyDescent="0.25">
      <c r="J2688" s="258"/>
      <c r="K2688" s="258"/>
      <c r="L2688" s="258"/>
      <c r="M2688" s="258"/>
      <c r="N2688" s="258"/>
      <c r="O2688" s="258"/>
    </row>
    <row r="2689" spans="10:15" x14ac:dyDescent="0.25">
      <c r="J2689" s="258"/>
      <c r="K2689" s="258"/>
      <c r="L2689" s="258"/>
      <c r="M2689" s="258"/>
      <c r="N2689" s="258"/>
      <c r="O2689" s="258"/>
    </row>
    <row r="2690" spans="10:15" x14ac:dyDescent="0.25">
      <c r="J2690" s="258"/>
      <c r="K2690" s="258"/>
      <c r="L2690" s="258"/>
      <c r="M2690" s="258"/>
      <c r="N2690" s="258"/>
      <c r="O2690" s="258"/>
    </row>
    <row r="2691" spans="10:15" x14ac:dyDescent="0.25">
      <c r="J2691" s="258"/>
      <c r="K2691" s="258"/>
      <c r="L2691" s="258"/>
      <c r="M2691" s="258"/>
      <c r="N2691" s="258"/>
      <c r="O2691" s="258"/>
    </row>
    <row r="2692" spans="10:15" x14ac:dyDescent="0.25">
      <c r="J2692" s="258"/>
      <c r="K2692" s="258"/>
      <c r="L2692" s="258"/>
      <c r="M2692" s="258"/>
      <c r="N2692" s="258"/>
      <c r="O2692" s="258"/>
    </row>
    <row r="2693" spans="10:15" x14ac:dyDescent="0.25">
      <c r="J2693" s="258"/>
      <c r="K2693" s="258"/>
      <c r="L2693" s="258"/>
      <c r="M2693" s="258"/>
      <c r="N2693" s="258"/>
      <c r="O2693" s="258"/>
    </row>
    <row r="2694" spans="10:15" x14ac:dyDescent="0.25">
      <c r="J2694" s="258"/>
      <c r="K2694" s="258"/>
      <c r="L2694" s="258"/>
      <c r="M2694" s="258"/>
      <c r="N2694" s="258"/>
      <c r="O2694" s="258"/>
    </row>
    <row r="2695" spans="10:15" x14ac:dyDescent="0.25">
      <c r="J2695" s="258"/>
      <c r="K2695" s="258"/>
      <c r="L2695" s="258"/>
      <c r="M2695" s="258"/>
      <c r="N2695" s="258"/>
      <c r="O2695" s="258"/>
    </row>
    <row r="2696" spans="10:15" x14ac:dyDescent="0.25">
      <c r="J2696" s="258"/>
      <c r="K2696" s="258"/>
      <c r="L2696" s="258"/>
      <c r="M2696" s="258"/>
      <c r="N2696" s="258"/>
      <c r="O2696" s="258"/>
    </row>
    <row r="2697" spans="10:15" x14ac:dyDescent="0.25">
      <c r="J2697" s="258"/>
      <c r="K2697" s="258"/>
      <c r="L2697" s="258"/>
      <c r="M2697" s="258"/>
      <c r="N2697" s="258"/>
      <c r="O2697" s="258"/>
    </row>
    <row r="2698" spans="10:15" x14ac:dyDescent="0.25">
      <c r="J2698" s="258"/>
      <c r="K2698" s="258"/>
      <c r="L2698" s="258"/>
      <c r="M2698" s="258"/>
      <c r="N2698" s="258"/>
      <c r="O2698" s="258"/>
    </row>
    <row r="2699" spans="10:15" x14ac:dyDescent="0.25">
      <c r="J2699" s="258"/>
      <c r="K2699" s="258"/>
      <c r="L2699" s="258"/>
      <c r="M2699" s="258"/>
      <c r="N2699" s="258"/>
      <c r="O2699" s="258"/>
    </row>
    <row r="2700" spans="10:15" x14ac:dyDescent="0.25">
      <c r="J2700" s="258"/>
      <c r="K2700" s="258"/>
      <c r="L2700" s="258"/>
      <c r="M2700" s="258"/>
      <c r="N2700" s="258"/>
      <c r="O2700" s="258"/>
    </row>
    <row r="2701" spans="10:15" x14ac:dyDescent="0.25">
      <c r="J2701" s="258"/>
      <c r="K2701" s="258"/>
      <c r="L2701" s="258"/>
      <c r="M2701" s="258"/>
      <c r="N2701" s="258"/>
      <c r="O2701" s="258"/>
    </row>
    <row r="2702" spans="10:15" x14ac:dyDescent="0.25">
      <c r="J2702" s="258"/>
      <c r="K2702" s="258"/>
      <c r="L2702" s="258"/>
      <c r="M2702" s="258"/>
      <c r="N2702" s="258"/>
      <c r="O2702" s="258"/>
    </row>
    <row r="2703" spans="10:15" x14ac:dyDescent="0.25">
      <c r="J2703" s="258"/>
      <c r="K2703" s="258"/>
      <c r="L2703" s="258"/>
      <c r="M2703" s="258"/>
      <c r="N2703" s="258"/>
      <c r="O2703" s="258"/>
    </row>
    <row r="2704" spans="10:15" x14ac:dyDescent="0.25">
      <c r="J2704" s="258"/>
      <c r="K2704" s="258"/>
      <c r="L2704" s="258"/>
      <c r="M2704" s="258"/>
      <c r="N2704" s="258"/>
      <c r="O2704" s="258"/>
    </row>
    <row r="2705" spans="10:15" x14ac:dyDescent="0.25">
      <c r="J2705" s="258"/>
      <c r="K2705" s="258"/>
      <c r="L2705" s="258"/>
      <c r="M2705" s="258"/>
      <c r="N2705" s="258"/>
      <c r="O2705" s="258"/>
    </row>
    <row r="2706" spans="10:15" x14ac:dyDescent="0.25">
      <c r="J2706" s="258"/>
      <c r="K2706" s="258"/>
      <c r="L2706" s="258"/>
      <c r="M2706" s="258"/>
      <c r="N2706" s="258"/>
      <c r="O2706" s="258"/>
    </row>
    <row r="2707" spans="10:15" x14ac:dyDescent="0.25">
      <c r="J2707" s="258"/>
      <c r="K2707" s="258"/>
      <c r="L2707" s="258"/>
      <c r="M2707" s="258"/>
      <c r="N2707" s="258"/>
      <c r="O2707" s="258"/>
    </row>
    <row r="2708" spans="10:15" x14ac:dyDescent="0.25">
      <c r="J2708" s="258"/>
      <c r="K2708" s="258"/>
      <c r="L2708" s="258"/>
      <c r="M2708" s="258"/>
      <c r="N2708" s="258"/>
      <c r="O2708" s="258"/>
    </row>
    <row r="2709" spans="10:15" x14ac:dyDescent="0.25">
      <c r="J2709" s="258"/>
      <c r="K2709" s="258"/>
      <c r="L2709" s="258"/>
      <c r="M2709" s="258"/>
      <c r="N2709" s="258"/>
      <c r="O2709" s="258"/>
    </row>
    <row r="2710" spans="10:15" x14ac:dyDescent="0.25">
      <c r="J2710" s="258"/>
      <c r="K2710" s="258"/>
      <c r="L2710" s="258"/>
      <c r="M2710" s="258"/>
      <c r="N2710" s="258"/>
      <c r="O2710" s="258"/>
    </row>
    <row r="2711" spans="10:15" x14ac:dyDescent="0.25">
      <c r="J2711" s="258"/>
      <c r="K2711" s="258"/>
      <c r="L2711" s="258"/>
      <c r="M2711" s="258"/>
      <c r="N2711" s="258"/>
      <c r="O2711" s="258"/>
    </row>
    <row r="2712" spans="10:15" x14ac:dyDescent="0.25">
      <c r="J2712" s="258"/>
      <c r="K2712" s="258"/>
      <c r="L2712" s="258"/>
      <c r="M2712" s="258"/>
      <c r="N2712" s="258"/>
      <c r="O2712" s="258"/>
    </row>
    <row r="2713" spans="10:15" x14ac:dyDescent="0.25">
      <c r="J2713" s="258"/>
      <c r="K2713" s="258"/>
      <c r="L2713" s="258"/>
      <c r="M2713" s="258"/>
      <c r="N2713" s="258"/>
      <c r="O2713" s="258"/>
    </row>
    <row r="2714" spans="10:15" x14ac:dyDescent="0.25">
      <c r="J2714" s="258"/>
      <c r="K2714" s="258"/>
      <c r="L2714" s="258"/>
      <c r="M2714" s="258"/>
      <c r="N2714" s="258"/>
      <c r="O2714" s="258"/>
    </row>
    <row r="2715" spans="10:15" x14ac:dyDescent="0.25">
      <c r="J2715" s="258"/>
      <c r="K2715" s="258"/>
      <c r="L2715" s="258"/>
      <c r="M2715" s="258"/>
      <c r="N2715" s="258"/>
      <c r="O2715" s="258"/>
    </row>
    <row r="2716" spans="10:15" x14ac:dyDescent="0.25">
      <c r="J2716" s="258"/>
      <c r="K2716" s="258"/>
      <c r="L2716" s="258"/>
      <c r="M2716" s="258"/>
      <c r="N2716" s="258"/>
      <c r="O2716" s="258"/>
    </row>
    <row r="2717" spans="10:15" x14ac:dyDescent="0.25">
      <c r="J2717" s="258"/>
      <c r="K2717" s="258"/>
      <c r="L2717" s="258"/>
      <c r="M2717" s="258"/>
      <c r="N2717" s="258"/>
      <c r="O2717" s="258"/>
    </row>
    <row r="2718" spans="10:15" x14ac:dyDescent="0.25">
      <c r="J2718" s="258"/>
      <c r="K2718" s="258"/>
      <c r="L2718" s="258"/>
      <c r="M2718" s="258"/>
      <c r="N2718" s="258"/>
      <c r="O2718" s="258"/>
    </row>
    <row r="2719" spans="10:15" x14ac:dyDescent="0.25">
      <c r="J2719" s="258"/>
      <c r="K2719" s="258"/>
      <c r="L2719" s="258"/>
      <c r="M2719" s="258"/>
      <c r="N2719" s="258"/>
      <c r="O2719" s="258"/>
    </row>
    <row r="2720" spans="10:15" x14ac:dyDescent="0.25">
      <c r="J2720" s="258"/>
      <c r="K2720" s="258"/>
      <c r="L2720" s="258"/>
      <c r="M2720" s="258"/>
      <c r="N2720" s="258"/>
      <c r="O2720" s="258"/>
    </row>
    <row r="2721" spans="10:15" x14ac:dyDescent="0.25">
      <c r="J2721" s="258"/>
      <c r="K2721" s="258"/>
      <c r="L2721" s="258"/>
      <c r="M2721" s="258"/>
      <c r="N2721" s="258"/>
      <c r="O2721" s="258"/>
    </row>
    <row r="2722" spans="10:15" x14ac:dyDescent="0.25">
      <c r="J2722" s="258"/>
      <c r="K2722" s="258"/>
      <c r="L2722" s="258"/>
      <c r="M2722" s="258"/>
      <c r="N2722" s="258"/>
      <c r="O2722" s="258"/>
    </row>
    <row r="2723" spans="10:15" x14ac:dyDescent="0.25">
      <c r="J2723" s="258"/>
      <c r="K2723" s="258"/>
      <c r="L2723" s="258"/>
      <c r="M2723" s="258"/>
      <c r="N2723" s="258"/>
      <c r="O2723" s="258"/>
    </row>
    <row r="2724" spans="10:15" x14ac:dyDescent="0.25">
      <c r="J2724" s="258"/>
      <c r="K2724" s="258"/>
      <c r="L2724" s="258"/>
      <c r="M2724" s="258"/>
      <c r="N2724" s="258"/>
      <c r="O2724" s="258"/>
    </row>
    <row r="2725" spans="10:15" x14ac:dyDescent="0.25">
      <c r="J2725" s="258"/>
      <c r="K2725" s="258"/>
      <c r="L2725" s="258"/>
      <c r="M2725" s="258"/>
      <c r="N2725" s="258"/>
      <c r="O2725" s="258"/>
    </row>
    <row r="2726" spans="10:15" x14ac:dyDescent="0.25">
      <c r="J2726" s="258"/>
      <c r="K2726" s="258"/>
      <c r="L2726" s="258"/>
      <c r="M2726" s="258"/>
      <c r="N2726" s="258"/>
      <c r="O2726" s="258"/>
    </row>
    <row r="2727" spans="10:15" x14ac:dyDescent="0.25">
      <c r="J2727" s="258"/>
      <c r="K2727" s="258"/>
      <c r="L2727" s="258"/>
      <c r="M2727" s="258"/>
      <c r="N2727" s="258"/>
      <c r="O2727" s="258"/>
    </row>
    <row r="2728" spans="10:15" x14ac:dyDescent="0.25">
      <c r="J2728" s="258"/>
      <c r="K2728" s="258"/>
      <c r="L2728" s="258"/>
      <c r="M2728" s="258"/>
      <c r="N2728" s="258"/>
      <c r="O2728" s="258"/>
    </row>
    <row r="2729" spans="10:15" x14ac:dyDescent="0.25">
      <c r="J2729" s="258"/>
      <c r="K2729" s="258"/>
      <c r="L2729" s="258"/>
      <c r="M2729" s="258"/>
      <c r="N2729" s="258"/>
      <c r="O2729" s="258"/>
    </row>
    <row r="2730" spans="10:15" x14ac:dyDescent="0.25">
      <c r="J2730" s="258"/>
      <c r="K2730" s="258"/>
      <c r="L2730" s="258"/>
      <c r="M2730" s="258"/>
      <c r="N2730" s="258"/>
      <c r="O2730" s="258"/>
    </row>
    <row r="2731" spans="10:15" x14ac:dyDescent="0.25">
      <c r="J2731" s="258"/>
      <c r="K2731" s="258"/>
      <c r="L2731" s="258"/>
      <c r="M2731" s="258"/>
      <c r="N2731" s="258"/>
      <c r="O2731" s="258"/>
    </row>
    <row r="2732" spans="10:15" x14ac:dyDescent="0.25">
      <c r="J2732" s="258"/>
      <c r="K2732" s="258"/>
      <c r="L2732" s="258"/>
      <c r="M2732" s="258"/>
      <c r="N2732" s="258"/>
      <c r="O2732" s="258"/>
    </row>
    <row r="2733" spans="10:15" x14ac:dyDescent="0.25">
      <c r="J2733" s="258"/>
      <c r="K2733" s="258"/>
      <c r="L2733" s="258"/>
      <c r="M2733" s="258"/>
      <c r="N2733" s="258"/>
      <c r="O2733" s="258"/>
    </row>
    <row r="2734" spans="10:15" x14ac:dyDescent="0.25">
      <c r="J2734" s="258"/>
      <c r="K2734" s="258"/>
      <c r="L2734" s="258"/>
      <c r="M2734" s="258"/>
      <c r="N2734" s="258"/>
      <c r="O2734" s="258"/>
    </row>
    <row r="2735" spans="10:15" x14ac:dyDescent="0.25">
      <c r="J2735" s="258"/>
      <c r="K2735" s="258"/>
      <c r="L2735" s="258"/>
      <c r="M2735" s="258"/>
      <c r="N2735" s="258"/>
      <c r="O2735" s="258"/>
    </row>
    <row r="2736" spans="10:15" x14ac:dyDescent="0.25">
      <c r="J2736" s="258"/>
      <c r="K2736" s="258"/>
      <c r="L2736" s="258"/>
      <c r="M2736" s="258"/>
      <c r="N2736" s="258"/>
      <c r="O2736" s="258"/>
    </row>
    <row r="2737" spans="10:15" x14ac:dyDescent="0.25">
      <c r="J2737" s="258"/>
      <c r="K2737" s="258"/>
      <c r="L2737" s="258"/>
      <c r="M2737" s="258"/>
      <c r="N2737" s="258"/>
      <c r="O2737" s="258"/>
    </row>
    <row r="2738" spans="10:15" x14ac:dyDescent="0.25">
      <c r="J2738" s="258"/>
      <c r="K2738" s="258"/>
      <c r="L2738" s="258"/>
      <c r="M2738" s="258"/>
      <c r="N2738" s="258"/>
      <c r="O2738" s="258"/>
    </row>
    <row r="2739" spans="10:15" x14ac:dyDescent="0.25">
      <c r="J2739" s="258"/>
      <c r="K2739" s="258"/>
      <c r="L2739" s="258"/>
      <c r="M2739" s="258"/>
      <c r="N2739" s="258"/>
      <c r="O2739" s="258"/>
    </row>
    <row r="2740" spans="10:15" x14ac:dyDescent="0.25">
      <c r="J2740" s="258"/>
      <c r="K2740" s="258"/>
      <c r="L2740" s="258"/>
      <c r="M2740" s="258"/>
      <c r="N2740" s="258"/>
      <c r="O2740" s="258"/>
    </row>
    <row r="2741" spans="10:15" x14ac:dyDescent="0.25">
      <c r="J2741" s="258"/>
      <c r="K2741" s="258"/>
      <c r="L2741" s="258"/>
      <c r="M2741" s="258"/>
      <c r="N2741" s="258"/>
      <c r="O2741" s="258"/>
    </row>
    <row r="2742" spans="10:15" x14ac:dyDescent="0.25">
      <c r="J2742" s="258"/>
      <c r="K2742" s="258"/>
      <c r="L2742" s="258"/>
      <c r="M2742" s="258"/>
      <c r="N2742" s="258"/>
      <c r="O2742" s="258"/>
    </row>
    <row r="2743" spans="10:15" x14ac:dyDescent="0.25">
      <c r="J2743" s="258"/>
      <c r="K2743" s="258"/>
      <c r="L2743" s="258"/>
      <c r="M2743" s="258"/>
      <c r="N2743" s="258"/>
      <c r="O2743" s="258"/>
    </row>
    <row r="2744" spans="10:15" x14ac:dyDescent="0.25">
      <c r="J2744" s="258"/>
      <c r="K2744" s="258"/>
      <c r="L2744" s="258"/>
      <c r="M2744" s="258"/>
      <c r="N2744" s="258"/>
      <c r="O2744" s="258"/>
    </row>
    <row r="2745" spans="10:15" x14ac:dyDescent="0.25">
      <c r="J2745" s="258"/>
      <c r="K2745" s="258"/>
      <c r="L2745" s="258"/>
      <c r="M2745" s="258"/>
      <c r="N2745" s="258"/>
      <c r="O2745" s="258"/>
    </row>
    <row r="2746" spans="10:15" x14ac:dyDescent="0.25">
      <c r="J2746" s="258"/>
      <c r="K2746" s="258"/>
      <c r="L2746" s="258"/>
      <c r="M2746" s="258"/>
      <c r="N2746" s="258"/>
      <c r="O2746" s="258"/>
    </row>
    <row r="2747" spans="10:15" x14ac:dyDescent="0.25">
      <c r="J2747" s="258"/>
      <c r="K2747" s="258"/>
      <c r="L2747" s="258"/>
      <c r="M2747" s="258"/>
      <c r="N2747" s="258"/>
      <c r="O2747" s="258"/>
    </row>
    <row r="2748" spans="10:15" x14ac:dyDescent="0.25">
      <c r="J2748" s="258"/>
      <c r="K2748" s="258"/>
      <c r="L2748" s="258"/>
      <c r="M2748" s="258"/>
      <c r="N2748" s="258"/>
      <c r="O2748" s="258"/>
    </row>
    <row r="2749" spans="10:15" x14ac:dyDescent="0.25">
      <c r="J2749" s="258"/>
      <c r="K2749" s="258"/>
      <c r="L2749" s="258"/>
      <c r="M2749" s="258"/>
      <c r="N2749" s="258"/>
      <c r="O2749" s="258"/>
    </row>
    <row r="2750" spans="10:15" x14ac:dyDescent="0.25">
      <c r="J2750" s="258"/>
      <c r="K2750" s="258"/>
      <c r="L2750" s="258"/>
      <c r="M2750" s="258"/>
      <c r="N2750" s="258"/>
      <c r="O2750" s="258"/>
    </row>
    <row r="2751" spans="10:15" x14ac:dyDescent="0.25">
      <c r="J2751" s="258"/>
      <c r="K2751" s="258"/>
      <c r="L2751" s="258"/>
      <c r="M2751" s="258"/>
      <c r="N2751" s="258"/>
      <c r="O2751" s="258"/>
    </row>
    <row r="2752" spans="10:15" x14ac:dyDescent="0.25">
      <c r="J2752" s="258"/>
      <c r="K2752" s="258"/>
      <c r="L2752" s="258"/>
      <c r="M2752" s="258"/>
      <c r="N2752" s="258"/>
      <c r="O2752" s="258"/>
    </row>
    <row r="2753" spans="10:15" x14ac:dyDescent="0.25">
      <c r="J2753" s="258"/>
      <c r="K2753" s="258"/>
      <c r="L2753" s="258"/>
      <c r="M2753" s="258"/>
      <c r="N2753" s="258"/>
      <c r="O2753" s="258"/>
    </row>
    <row r="2754" spans="10:15" x14ac:dyDescent="0.25">
      <c r="J2754" s="258"/>
      <c r="K2754" s="258"/>
      <c r="L2754" s="258"/>
      <c r="M2754" s="258"/>
      <c r="N2754" s="258"/>
      <c r="O2754" s="258"/>
    </row>
    <row r="2755" spans="10:15" x14ac:dyDescent="0.25">
      <c r="J2755" s="258"/>
      <c r="K2755" s="258"/>
      <c r="L2755" s="258"/>
      <c r="M2755" s="258"/>
      <c r="N2755" s="258"/>
      <c r="O2755" s="258"/>
    </row>
    <row r="2756" spans="10:15" x14ac:dyDescent="0.25">
      <c r="J2756" s="258"/>
      <c r="K2756" s="258"/>
      <c r="L2756" s="258"/>
      <c r="M2756" s="258"/>
      <c r="N2756" s="258"/>
      <c r="O2756" s="258"/>
    </row>
    <row r="2757" spans="10:15" x14ac:dyDescent="0.25">
      <c r="J2757" s="258"/>
      <c r="K2757" s="258"/>
      <c r="L2757" s="258"/>
      <c r="M2757" s="258"/>
      <c r="N2757" s="258"/>
      <c r="O2757" s="258"/>
    </row>
    <row r="2758" spans="10:15" x14ac:dyDescent="0.25">
      <c r="J2758" s="258"/>
      <c r="K2758" s="258"/>
      <c r="L2758" s="258"/>
      <c r="M2758" s="258"/>
      <c r="N2758" s="258"/>
      <c r="O2758" s="258"/>
    </row>
    <row r="2759" spans="10:15" x14ac:dyDescent="0.25">
      <c r="J2759" s="258"/>
      <c r="K2759" s="258"/>
      <c r="L2759" s="258"/>
      <c r="M2759" s="258"/>
      <c r="N2759" s="258"/>
      <c r="O2759" s="258"/>
    </row>
    <row r="2760" spans="10:15" x14ac:dyDescent="0.25">
      <c r="J2760" s="258"/>
      <c r="K2760" s="258"/>
      <c r="L2760" s="258"/>
      <c r="M2760" s="258"/>
      <c r="N2760" s="258"/>
      <c r="O2760" s="258"/>
    </row>
    <row r="2761" spans="10:15" x14ac:dyDescent="0.25">
      <c r="J2761" s="258"/>
      <c r="K2761" s="258"/>
      <c r="L2761" s="258"/>
      <c r="M2761" s="258"/>
      <c r="N2761" s="258"/>
      <c r="O2761" s="258"/>
    </row>
    <row r="2762" spans="10:15" x14ac:dyDescent="0.25">
      <c r="J2762" s="258"/>
      <c r="K2762" s="258"/>
      <c r="L2762" s="258"/>
      <c r="M2762" s="258"/>
      <c r="N2762" s="258"/>
      <c r="O2762" s="258"/>
    </row>
    <row r="2763" spans="10:15" x14ac:dyDescent="0.25">
      <c r="J2763" s="258"/>
      <c r="K2763" s="258"/>
      <c r="L2763" s="258"/>
      <c r="M2763" s="258"/>
      <c r="N2763" s="258"/>
      <c r="O2763" s="258"/>
    </row>
    <row r="2764" spans="10:15" x14ac:dyDescent="0.25">
      <c r="J2764" s="258"/>
      <c r="K2764" s="258"/>
      <c r="L2764" s="258"/>
      <c r="M2764" s="258"/>
      <c r="N2764" s="258"/>
      <c r="O2764" s="258"/>
    </row>
    <row r="2765" spans="10:15" x14ac:dyDescent="0.25">
      <c r="J2765" s="258"/>
      <c r="K2765" s="258"/>
      <c r="L2765" s="258"/>
      <c r="M2765" s="258"/>
      <c r="N2765" s="258"/>
      <c r="O2765" s="258"/>
    </row>
    <row r="2766" spans="10:15" x14ac:dyDescent="0.25">
      <c r="J2766" s="258"/>
      <c r="K2766" s="258"/>
      <c r="L2766" s="258"/>
      <c r="M2766" s="258"/>
      <c r="N2766" s="258"/>
      <c r="O2766" s="258"/>
    </row>
    <row r="2767" spans="10:15" x14ac:dyDescent="0.25">
      <c r="J2767" s="258"/>
      <c r="K2767" s="258"/>
      <c r="L2767" s="258"/>
      <c r="M2767" s="258"/>
      <c r="N2767" s="258"/>
      <c r="O2767" s="258"/>
    </row>
    <row r="2768" spans="10:15" x14ac:dyDescent="0.25">
      <c r="J2768" s="258"/>
      <c r="K2768" s="258"/>
      <c r="L2768" s="258"/>
      <c r="M2768" s="258"/>
      <c r="N2768" s="258"/>
      <c r="O2768" s="258"/>
    </row>
    <row r="2769" spans="10:15" x14ac:dyDescent="0.25">
      <c r="J2769" s="258"/>
      <c r="K2769" s="258"/>
      <c r="L2769" s="258"/>
      <c r="M2769" s="258"/>
      <c r="N2769" s="258"/>
      <c r="O2769" s="258"/>
    </row>
    <row r="2770" spans="10:15" x14ac:dyDescent="0.25">
      <c r="J2770" s="258"/>
      <c r="K2770" s="258"/>
      <c r="L2770" s="258"/>
      <c r="M2770" s="258"/>
      <c r="N2770" s="258"/>
      <c r="O2770" s="258"/>
    </row>
    <row r="2771" spans="10:15" x14ac:dyDescent="0.25">
      <c r="J2771" s="258"/>
      <c r="K2771" s="258"/>
      <c r="L2771" s="258"/>
      <c r="M2771" s="258"/>
      <c r="N2771" s="258"/>
      <c r="O2771" s="258"/>
    </row>
    <row r="2772" spans="10:15" x14ac:dyDescent="0.25">
      <c r="J2772" s="258"/>
      <c r="K2772" s="258"/>
      <c r="L2772" s="258"/>
      <c r="M2772" s="258"/>
      <c r="N2772" s="258"/>
      <c r="O2772" s="258"/>
    </row>
    <row r="2773" spans="10:15" x14ac:dyDescent="0.25">
      <c r="J2773" s="258"/>
      <c r="K2773" s="258"/>
      <c r="L2773" s="258"/>
      <c r="M2773" s="258"/>
      <c r="N2773" s="258"/>
      <c r="O2773" s="258"/>
    </row>
    <row r="2774" spans="10:15" x14ac:dyDescent="0.25">
      <c r="J2774" s="258"/>
      <c r="K2774" s="258"/>
      <c r="L2774" s="258"/>
      <c r="M2774" s="258"/>
      <c r="N2774" s="258"/>
      <c r="O2774" s="258"/>
    </row>
    <row r="2775" spans="10:15" x14ac:dyDescent="0.25">
      <c r="J2775" s="258"/>
      <c r="K2775" s="258"/>
      <c r="L2775" s="258"/>
      <c r="M2775" s="258"/>
      <c r="N2775" s="258"/>
      <c r="O2775" s="258"/>
    </row>
    <row r="2776" spans="10:15" x14ac:dyDescent="0.25">
      <c r="J2776" s="258"/>
      <c r="K2776" s="258"/>
      <c r="L2776" s="258"/>
      <c r="M2776" s="258"/>
      <c r="N2776" s="258"/>
      <c r="O2776" s="258"/>
    </row>
    <row r="2777" spans="10:15" x14ac:dyDescent="0.25">
      <c r="J2777" s="258"/>
      <c r="K2777" s="258"/>
      <c r="L2777" s="258"/>
      <c r="M2777" s="258"/>
      <c r="N2777" s="258"/>
      <c r="O2777" s="258"/>
    </row>
    <row r="2778" spans="10:15" x14ac:dyDescent="0.25">
      <c r="J2778" s="258"/>
      <c r="K2778" s="258"/>
      <c r="L2778" s="258"/>
      <c r="M2778" s="258"/>
      <c r="N2778" s="258"/>
      <c r="O2778" s="258"/>
    </row>
    <row r="2779" spans="10:15" x14ac:dyDescent="0.25">
      <c r="J2779" s="258"/>
      <c r="K2779" s="258"/>
      <c r="L2779" s="258"/>
      <c r="M2779" s="258"/>
      <c r="N2779" s="258"/>
      <c r="O2779" s="258"/>
    </row>
    <row r="2780" spans="10:15" x14ac:dyDescent="0.25">
      <c r="J2780" s="258"/>
      <c r="K2780" s="258"/>
      <c r="L2780" s="258"/>
      <c r="M2780" s="258"/>
      <c r="N2780" s="258"/>
      <c r="O2780" s="258"/>
    </row>
    <row r="2781" spans="10:15" x14ac:dyDescent="0.25">
      <c r="J2781" s="258"/>
      <c r="K2781" s="258"/>
      <c r="L2781" s="258"/>
      <c r="M2781" s="258"/>
      <c r="N2781" s="258"/>
      <c r="O2781" s="258"/>
    </row>
    <row r="2782" spans="10:15" x14ac:dyDescent="0.25">
      <c r="J2782" s="258"/>
      <c r="K2782" s="258"/>
      <c r="L2782" s="258"/>
      <c r="M2782" s="258"/>
      <c r="N2782" s="258"/>
      <c r="O2782" s="258"/>
    </row>
    <row r="2783" spans="10:15" x14ac:dyDescent="0.25">
      <c r="J2783" s="258"/>
      <c r="K2783" s="258"/>
      <c r="L2783" s="258"/>
      <c r="M2783" s="258"/>
      <c r="N2783" s="258"/>
      <c r="O2783" s="258"/>
    </row>
    <row r="2784" spans="10:15" x14ac:dyDescent="0.25">
      <c r="J2784" s="258"/>
      <c r="K2784" s="258"/>
      <c r="L2784" s="258"/>
      <c r="M2784" s="258"/>
      <c r="N2784" s="258"/>
      <c r="O2784" s="258"/>
    </row>
    <row r="2785" spans="10:15" x14ac:dyDescent="0.25">
      <c r="J2785" s="258"/>
      <c r="K2785" s="258"/>
      <c r="L2785" s="258"/>
      <c r="M2785" s="258"/>
      <c r="N2785" s="258"/>
      <c r="O2785" s="258"/>
    </row>
    <row r="2786" spans="10:15" x14ac:dyDescent="0.25">
      <c r="J2786" s="258"/>
      <c r="K2786" s="258"/>
      <c r="L2786" s="258"/>
      <c r="M2786" s="258"/>
      <c r="N2786" s="258"/>
      <c r="O2786" s="258"/>
    </row>
    <row r="2787" spans="10:15" x14ac:dyDescent="0.25">
      <c r="J2787" s="258"/>
      <c r="K2787" s="258"/>
      <c r="L2787" s="258"/>
      <c r="M2787" s="258"/>
      <c r="N2787" s="258"/>
      <c r="O2787" s="258"/>
    </row>
    <row r="2788" spans="10:15" x14ac:dyDescent="0.25">
      <c r="J2788" s="258"/>
      <c r="K2788" s="258"/>
      <c r="L2788" s="258"/>
      <c r="M2788" s="258"/>
      <c r="N2788" s="258"/>
      <c r="O2788" s="258"/>
    </row>
    <row r="2789" spans="10:15" x14ac:dyDescent="0.25">
      <c r="J2789" s="258"/>
      <c r="K2789" s="258"/>
      <c r="L2789" s="258"/>
      <c r="M2789" s="258"/>
      <c r="N2789" s="258"/>
      <c r="O2789" s="258"/>
    </row>
    <row r="2790" spans="10:15" x14ac:dyDescent="0.25">
      <c r="J2790" s="258"/>
      <c r="K2790" s="258"/>
      <c r="L2790" s="258"/>
      <c r="M2790" s="258"/>
      <c r="N2790" s="258"/>
      <c r="O2790" s="258"/>
    </row>
    <row r="2791" spans="10:15" x14ac:dyDescent="0.25">
      <c r="J2791" s="258"/>
      <c r="K2791" s="258"/>
      <c r="L2791" s="258"/>
      <c r="M2791" s="258"/>
      <c r="N2791" s="258"/>
      <c r="O2791" s="258"/>
    </row>
    <row r="2792" spans="10:15" x14ac:dyDescent="0.25">
      <c r="J2792" s="258"/>
      <c r="K2792" s="258"/>
      <c r="L2792" s="258"/>
      <c r="M2792" s="258"/>
      <c r="N2792" s="258"/>
      <c r="O2792" s="258"/>
    </row>
    <row r="2793" spans="10:15" x14ac:dyDescent="0.25">
      <c r="J2793" s="258"/>
      <c r="K2793" s="258"/>
      <c r="L2793" s="258"/>
      <c r="M2793" s="258"/>
      <c r="N2793" s="258"/>
      <c r="O2793" s="258"/>
    </row>
    <row r="2794" spans="10:15" x14ac:dyDescent="0.25">
      <c r="J2794" s="258"/>
      <c r="K2794" s="258"/>
      <c r="L2794" s="258"/>
      <c r="M2794" s="258"/>
      <c r="N2794" s="258"/>
      <c r="O2794" s="258"/>
    </row>
    <row r="2795" spans="10:15" x14ac:dyDescent="0.25">
      <c r="J2795" s="258"/>
      <c r="K2795" s="258"/>
      <c r="L2795" s="258"/>
      <c r="M2795" s="258"/>
      <c r="N2795" s="258"/>
      <c r="O2795" s="258"/>
    </row>
    <row r="2796" spans="10:15" x14ac:dyDescent="0.25">
      <c r="J2796" s="258"/>
      <c r="K2796" s="258"/>
      <c r="L2796" s="258"/>
      <c r="M2796" s="258"/>
      <c r="N2796" s="258"/>
      <c r="O2796" s="258"/>
    </row>
    <row r="2797" spans="10:15" x14ac:dyDescent="0.25">
      <c r="J2797" s="258"/>
      <c r="K2797" s="258"/>
      <c r="L2797" s="258"/>
      <c r="M2797" s="258"/>
      <c r="N2797" s="258"/>
      <c r="O2797" s="258"/>
    </row>
    <row r="2798" spans="10:15" x14ac:dyDescent="0.25">
      <c r="J2798" s="258"/>
      <c r="K2798" s="258"/>
      <c r="L2798" s="258"/>
      <c r="M2798" s="258"/>
      <c r="N2798" s="258"/>
      <c r="O2798" s="258"/>
    </row>
    <row r="2799" spans="10:15" x14ac:dyDescent="0.25">
      <c r="J2799" s="258"/>
      <c r="K2799" s="258"/>
      <c r="L2799" s="258"/>
      <c r="M2799" s="258"/>
      <c r="N2799" s="258"/>
      <c r="O2799" s="258"/>
    </row>
    <row r="2800" spans="10:15" x14ac:dyDescent="0.25">
      <c r="J2800" s="258"/>
      <c r="K2800" s="258"/>
      <c r="L2800" s="258"/>
      <c r="M2800" s="258"/>
      <c r="N2800" s="258"/>
      <c r="O2800" s="258"/>
    </row>
    <row r="2801" spans="10:15" x14ac:dyDescent="0.25">
      <c r="J2801" s="258"/>
      <c r="K2801" s="258"/>
      <c r="L2801" s="258"/>
      <c r="M2801" s="258"/>
      <c r="N2801" s="258"/>
      <c r="O2801" s="258"/>
    </row>
    <row r="2802" spans="10:15" x14ac:dyDescent="0.25">
      <c r="J2802" s="258"/>
      <c r="K2802" s="258"/>
      <c r="L2802" s="258"/>
      <c r="M2802" s="258"/>
      <c r="N2802" s="258"/>
      <c r="O2802" s="258"/>
    </row>
    <row r="2803" spans="10:15" x14ac:dyDescent="0.25">
      <c r="J2803" s="258"/>
      <c r="K2803" s="258"/>
      <c r="L2803" s="258"/>
      <c r="M2803" s="258"/>
      <c r="N2803" s="258"/>
      <c r="O2803" s="258"/>
    </row>
    <row r="2804" spans="10:15" x14ac:dyDescent="0.25">
      <c r="J2804" s="258"/>
      <c r="K2804" s="258"/>
      <c r="L2804" s="258"/>
      <c r="M2804" s="258"/>
      <c r="N2804" s="258"/>
      <c r="O2804" s="258"/>
    </row>
    <row r="2805" spans="10:15" x14ac:dyDescent="0.25">
      <c r="J2805" s="258"/>
      <c r="K2805" s="258"/>
      <c r="L2805" s="258"/>
      <c r="M2805" s="258"/>
      <c r="N2805" s="258"/>
      <c r="O2805" s="258"/>
    </row>
    <row r="2806" spans="10:15" x14ac:dyDescent="0.25">
      <c r="J2806" s="258"/>
      <c r="K2806" s="258"/>
      <c r="L2806" s="258"/>
      <c r="M2806" s="258"/>
      <c r="N2806" s="258"/>
      <c r="O2806" s="258"/>
    </row>
    <row r="2807" spans="10:15" x14ac:dyDescent="0.25">
      <c r="J2807" s="258"/>
      <c r="K2807" s="258"/>
      <c r="L2807" s="258"/>
      <c r="M2807" s="258"/>
      <c r="N2807" s="258"/>
      <c r="O2807" s="258"/>
    </row>
    <row r="2808" spans="10:15" x14ac:dyDescent="0.25">
      <c r="J2808" s="258"/>
      <c r="K2808" s="258"/>
      <c r="L2808" s="258"/>
      <c r="M2808" s="258"/>
      <c r="N2808" s="258"/>
      <c r="O2808" s="258"/>
    </row>
    <row r="2809" spans="10:15" x14ac:dyDescent="0.25">
      <c r="J2809" s="258"/>
      <c r="K2809" s="258"/>
      <c r="L2809" s="258"/>
      <c r="M2809" s="258"/>
      <c r="N2809" s="258"/>
      <c r="O2809" s="258"/>
    </row>
    <row r="2810" spans="10:15" x14ac:dyDescent="0.25">
      <c r="J2810" s="258"/>
      <c r="K2810" s="258"/>
      <c r="L2810" s="258"/>
      <c r="M2810" s="258"/>
      <c r="N2810" s="258"/>
      <c r="O2810" s="258"/>
    </row>
    <row r="2811" spans="10:15" x14ac:dyDescent="0.25">
      <c r="J2811" s="258"/>
      <c r="K2811" s="258"/>
      <c r="L2811" s="258"/>
      <c r="M2811" s="258"/>
      <c r="N2811" s="258"/>
      <c r="O2811" s="258"/>
    </row>
    <row r="2812" spans="10:15" x14ac:dyDescent="0.25">
      <c r="J2812" s="258"/>
      <c r="K2812" s="258"/>
      <c r="L2812" s="258"/>
      <c r="M2812" s="258"/>
      <c r="N2812" s="258"/>
      <c r="O2812" s="258"/>
    </row>
    <row r="2813" spans="10:15" x14ac:dyDescent="0.25">
      <c r="J2813" s="258"/>
      <c r="K2813" s="258"/>
      <c r="L2813" s="258"/>
      <c r="M2813" s="258"/>
      <c r="N2813" s="258"/>
      <c r="O2813" s="258"/>
    </row>
    <row r="2814" spans="10:15" x14ac:dyDescent="0.25">
      <c r="J2814" s="258"/>
      <c r="K2814" s="258"/>
      <c r="L2814" s="258"/>
      <c r="M2814" s="258"/>
      <c r="N2814" s="258"/>
      <c r="O2814" s="258"/>
    </row>
    <row r="2815" spans="10:15" x14ac:dyDescent="0.25">
      <c r="J2815" s="258"/>
      <c r="K2815" s="258"/>
      <c r="L2815" s="258"/>
      <c r="M2815" s="258"/>
      <c r="N2815" s="258"/>
      <c r="O2815" s="258"/>
    </row>
    <row r="2816" spans="10:15" x14ac:dyDescent="0.25">
      <c r="J2816" s="258"/>
      <c r="K2816" s="258"/>
      <c r="L2816" s="258"/>
      <c r="M2816" s="258"/>
      <c r="N2816" s="258"/>
      <c r="O2816" s="258"/>
    </row>
    <row r="2817" spans="10:15" x14ac:dyDescent="0.25">
      <c r="J2817" s="258"/>
      <c r="K2817" s="258"/>
      <c r="L2817" s="258"/>
      <c r="M2817" s="258"/>
      <c r="N2817" s="258"/>
      <c r="O2817" s="258"/>
    </row>
    <row r="2818" spans="10:15" x14ac:dyDescent="0.25">
      <c r="J2818" s="258"/>
      <c r="K2818" s="258"/>
      <c r="L2818" s="258"/>
      <c r="M2818" s="258"/>
      <c r="N2818" s="258"/>
      <c r="O2818" s="258"/>
    </row>
    <row r="2819" spans="10:15" x14ac:dyDescent="0.25">
      <c r="J2819" s="258"/>
      <c r="K2819" s="258"/>
      <c r="L2819" s="258"/>
      <c r="M2819" s="258"/>
      <c r="N2819" s="258"/>
      <c r="O2819" s="258"/>
    </row>
    <row r="2820" spans="10:15" x14ac:dyDescent="0.25">
      <c r="J2820" s="258"/>
      <c r="K2820" s="258"/>
      <c r="L2820" s="258"/>
      <c r="M2820" s="258"/>
      <c r="N2820" s="258"/>
      <c r="O2820" s="258"/>
    </row>
    <row r="2821" spans="10:15" x14ac:dyDescent="0.25">
      <c r="J2821" s="258"/>
      <c r="K2821" s="258"/>
      <c r="L2821" s="258"/>
      <c r="M2821" s="258"/>
      <c r="N2821" s="258"/>
      <c r="O2821" s="258"/>
    </row>
    <row r="2822" spans="10:15" x14ac:dyDescent="0.25">
      <c r="J2822" s="258"/>
      <c r="K2822" s="258"/>
      <c r="L2822" s="258"/>
      <c r="M2822" s="258"/>
      <c r="N2822" s="258"/>
      <c r="O2822" s="258"/>
    </row>
    <row r="2823" spans="10:15" x14ac:dyDescent="0.25">
      <c r="J2823" s="258"/>
      <c r="K2823" s="258"/>
      <c r="L2823" s="258"/>
      <c r="M2823" s="258"/>
      <c r="N2823" s="258"/>
      <c r="O2823" s="258"/>
    </row>
    <row r="2824" spans="10:15" x14ac:dyDescent="0.25">
      <c r="J2824" s="258"/>
      <c r="K2824" s="258"/>
      <c r="L2824" s="258"/>
      <c r="M2824" s="258"/>
      <c r="N2824" s="258"/>
      <c r="O2824" s="258"/>
    </row>
    <row r="2825" spans="10:15" x14ac:dyDescent="0.25">
      <c r="J2825" s="258"/>
      <c r="K2825" s="258"/>
      <c r="L2825" s="258"/>
      <c r="M2825" s="258"/>
      <c r="N2825" s="258"/>
      <c r="O2825" s="258"/>
    </row>
    <row r="2826" spans="10:15" x14ac:dyDescent="0.25">
      <c r="J2826" s="258"/>
      <c r="K2826" s="258"/>
      <c r="L2826" s="258"/>
      <c r="M2826" s="258"/>
      <c r="N2826" s="258"/>
      <c r="O2826" s="258"/>
    </row>
    <row r="2827" spans="10:15" x14ac:dyDescent="0.25">
      <c r="J2827" s="258"/>
      <c r="K2827" s="258"/>
      <c r="L2827" s="258"/>
      <c r="M2827" s="258"/>
      <c r="N2827" s="258"/>
      <c r="O2827" s="258"/>
    </row>
    <row r="2828" spans="10:15" x14ac:dyDescent="0.25">
      <c r="J2828" s="258"/>
      <c r="K2828" s="258"/>
      <c r="L2828" s="258"/>
      <c r="M2828" s="258"/>
      <c r="N2828" s="258"/>
      <c r="O2828" s="258"/>
    </row>
    <row r="2829" spans="10:15" x14ac:dyDescent="0.25">
      <c r="J2829" s="258"/>
      <c r="K2829" s="258"/>
      <c r="L2829" s="258"/>
      <c r="M2829" s="258"/>
      <c r="N2829" s="258"/>
      <c r="O2829" s="258"/>
    </row>
    <row r="2830" spans="10:15" x14ac:dyDescent="0.25">
      <c r="J2830" s="258"/>
      <c r="K2830" s="258"/>
      <c r="L2830" s="258"/>
      <c r="M2830" s="258"/>
      <c r="N2830" s="258"/>
      <c r="O2830" s="258"/>
    </row>
    <row r="2831" spans="10:15" x14ac:dyDescent="0.25">
      <c r="J2831" s="258"/>
      <c r="K2831" s="258"/>
      <c r="L2831" s="258"/>
      <c r="M2831" s="258"/>
      <c r="N2831" s="258"/>
      <c r="O2831" s="258"/>
    </row>
    <row r="2832" spans="10:15" x14ac:dyDescent="0.25">
      <c r="J2832" s="258"/>
      <c r="K2832" s="258"/>
      <c r="L2832" s="258"/>
      <c r="M2832" s="258"/>
      <c r="N2832" s="258"/>
      <c r="O2832" s="258"/>
    </row>
    <row r="2833" spans="10:15" x14ac:dyDescent="0.25">
      <c r="J2833" s="258"/>
      <c r="K2833" s="258"/>
      <c r="L2833" s="258"/>
      <c r="M2833" s="258"/>
      <c r="N2833" s="258"/>
      <c r="O2833" s="258"/>
    </row>
    <row r="2834" spans="10:15" x14ac:dyDescent="0.25">
      <c r="J2834" s="258"/>
      <c r="K2834" s="258"/>
      <c r="L2834" s="258"/>
      <c r="M2834" s="258"/>
      <c r="N2834" s="258"/>
      <c r="O2834" s="258"/>
    </row>
    <row r="2835" spans="10:15" x14ac:dyDescent="0.25">
      <c r="J2835" s="258"/>
      <c r="K2835" s="258"/>
      <c r="L2835" s="258"/>
      <c r="M2835" s="258"/>
      <c r="N2835" s="258"/>
      <c r="O2835" s="258"/>
    </row>
    <row r="2836" spans="10:15" x14ac:dyDescent="0.25">
      <c r="J2836" s="258"/>
      <c r="K2836" s="258"/>
      <c r="L2836" s="258"/>
      <c r="M2836" s="258"/>
      <c r="N2836" s="258"/>
      <c r="O2836" s="258"/>
    </row>
    <row r="2837" spans="10:15" x14ac:dyDescent="0.25">
      <c r="J2837" s="258"/>
      <c r="K2837" s="258"/>
      <c r="L2837" s="258"/>
      <c r="M2837" s="258"/>
      <c r="N2837" s="258"/>
      <c r="O2837" s="258"/>
    </row>
    <row r="2838" spans="10:15" x14ac:dyDescent="0.25">
      <c r="J2838" s="258"/>
      <c r="K2838" s="258"/>
      <c r="L2838" s="258"/>
      <c r="M2838" s="258"/>
      <c r="N2838" s="258"/>
      <c r="O2838" s="258"/>
    </row>
    <row r="2839" spans="10:15" x14ac:dyDescent="0.25">
      <c r="J2839" s="258"/>
      <c r="K2839" s="258"/>
      <c r="L2839" s="258"/>
      <c r="M2839" s="258"/>
      <c r="N2839" s="258"/>
      <c r="O2839" s="258"/>
    </row>
    <row r="2840" spans="10:15" x14ac:dyDescent="0.25">
      <c r="J2840" s="258"/>
      <c r="K2840" s="258"/>
      <c r="L2840" s="258"/>
      <c r="M2840" s="258"/>
      <c r="N2840" s="258"/>
      <c r="O2840" s="258"/>
    </row>
    <row r="2841" spans="10:15" x14ac:dyDescent="0.25">
      <c r="J2841" s="258"/>
      <c r="K2841" s="258"/>
      <c r="L2841" s="258"/>
      <c r="M2841" s="258"/>
      <c r="N2841" s="258"/>
      <c r="O2841" s="258"/>
    </row>
    <row r="2842" spans="10:15" x14ac:dyDescent="0.25">
      <c r="J2842" s="258"/>
      <c r="K2842" s="258"/>
      <c r="L2842" s="258"/>
      <c r="M2842" s="258"/>
      <c r="N2842" s="258"/>
      <c r="O2842" s="258"/>
    </row>
    <row r="2843" spans="10:15" x14ac:dyDescent="0.25">
      <c r="J2843" s="258"/>
      <c r="K2843" s="258"/>
      <c r="L2843" s="258"/>
      <c r="M2843" s="258"/>
      <c r="N2843" s="258"/>
      <c r="O2843" s="258"/>
    </row>
    <row r="2844" spans="10:15" x14ac:dyDescent="0.25">
      <c r="J2844" s="258"/>
      <c r="K2844" s="258"/>
      <c r="L2844" s="258"/>
      <c r="M2844" s="258"/>
      <c r="N2844" s="258"/>
      <c r="O2844" s="258"/>
    </row>
    <row r="2845" spans="10:15" x14ac:dyDescent="0.25">
      <c r="J2845" s="258"/>
      <c r="K2845" s="258"/>
      <c r="L2845" s="258"/>
      <c r="M2845" s="258"/>
      <c r="N2845" s="258"/>
      <c r="O2845" s="258"/>
    </row>
    <row r="2846" spans="10:15" x14ac:dyDescent="0.25">
      <c r="J2846" s="258"/>
      <c r="K2846" s="258"/>
      <c r="L2846" s="258"/>
      <c r="M2846" s="258"/>
      <c r="N2846" s="258"/>
      <c r="O2846" s="258"/>
    </row>
    <row r="2847" spans="10:15" x14ac:dyDescent="0.25">
      <c r="J2847" s="258"/>
      <c r="K2847" s="258"/>
      <c r="L2847" s="258"/>
      <c r="M2847" s="258"/>
      <c r="N2847" s="258"/>
      <c r="O2847" s="258"/>
    </row>
    <row r="2848" spans="10:15" x14ac:dyDescent="0.25">
      <c r="J2848" s="258"/>
      <c r="K2848" s="258"/>
      <c r="L2848" s="258"/>
      <c r="M2848" s="258"/>
      <c r="N2848" s="258"/>
      <c r="O2848" s="258"/>
    </row>
    <row r="2849" spans="10:15" x14ac:dyDescent="0.25">
      <c r="J2849" s="258"/>
      <c r="K2849" s="258"/>
      <c r="L2849" s="258"/>
      <c r="M2849" s="258"/>
      <c r="N2849" s="258"/>
      <c r="O2849" s="258"/>
    </row>
    <row r="2850" spans="10:15" x14ac:dyDescent="0.25">
      <c r="J2850" s="258"/>
      <c r="K2850" s="258"/>
      <c r="L2850" s="258"/>
      <c r="M2850" s="258"/>
      <c r="N2850" s="258"/>
      <c r="O2850" s="258"/>
    </row>
    <row r="2851" spans="10:15" x14ac:dyDescent="0.25">
      <c r="J2851" s="258"/>
      <c r="K2851" s="258"/>
      <c r="L2851" s="258"/>
      <c r="M2851" s="258"/>
      <c r="N2851" s="258"/>
      <c r="O2851" s="258"/>
    </row>
    <row r="2852" spans="10:15" x14ac:dyDescent="0.25">
      <c r="J2852" s="258"/>
      <c r="K2852" s="258"/>
      <c r="L2852" s="258"/>
      <c r="M2852" s="258"/>
      <c r="N2852" s="258"/>
      <c r="O2852" s="258"/>
    </row>
    <row r="2853" spans="10:15" x14ac:dyDescent="0.25">
      <c r="J2853" s="258"/>
      <c r="K2853" s="258"/>
      <c r="L2853" s="258"/>
      <c r="M2853" s="258"/>
      <c r="N2853" s="258"/>
      <c r="O2853" s="258"/>
    </row>
    <row r="2854" spans="10:15" x14ac:dyDescent="0.25">
      <c r="J2854" s="258"/>
      <c r="K2854" s="258"/>
      <c r="L2854" s="258"/>
      <c r="M2854" s="258"/>
      <c r="N2854" s="258"/>
      <c r="O2854" s="258"/>
    </row>
    <row r="2855" spans="10:15" x14ac:dyDescent="0.25">
      <c r="J2855" s="258"/>
      <c r="K2855" s="258"/>
      <c r="L2855" s="258"/>
      <c r="M2855" s="258"/>
      <c r="N2855" s="258"/>
      <c r="O2855" s="258"/>
    </row>
    <row r="2856" spans="10:15" x14ac:dyDescent="0.25">
      <c r="J2856" s="258"/>
      <c r="K2856" s="258"/>
      <c r="L2856" s="258"/>
      <c r="M2856" s="258"/>
      <c r="N2856" s="258"/>
      <c r="O2856" s="258"/>
    </row>
    <row r="2857" spans="10:15" x14ac:dyDescent="0.25">
      <c r="J2857" s="258"/>
      <c r="K2857" s="258"/>
      <c r="L2857" s="258"/>
      <c r="M2857" s="258"/>
      <c r="N2857" s="258"/>
      <c r="O2857" s="258"/>
    </row>
    <row r="2858" spans="10:15" x14ac:dyDescent="0.25">
      <c r="J2858" s="258"/>
      <c r="K2858" s="258"/>
      <c r="L2858" s="258"/>
      <c r="M2858" s="258"/>
      <c r="N2858" s="258"/>
      <c r="O2858" s="258"/>
    </row>
    <row r="2859" spans="10:15" x14ac:dyDescent="0.25">
      <c r="J2859" s="258"/>
      <c r="K2859" s="258"/>
      <c r="L2859" s="258"/>
      <c r="M2859" s="258"/>
      <c r="N2859" s="258"/>
      <c r="O2859" s="258"/>
    </row>
    <row r="2860" spans="10:15" x14ac:dyDescent="0.25">
      <c r="J2860" s="258"/>
      <c r="K2860" s="258"/>
      <c r="L2860" s="258"/>
      <c r="M2860" s="258"/>
      <c r="N2860" s="258"/>
      <c r="O2860" s="258"/>
    </row>
    <row r="2861" spans="10:15" x14ac:dyDescent="0.25">
      <c r="J2861" s="258"/>
      <c r="K2861" s="258"/>
      <c r="L2861" s="258"/>
      <c r="M2861" s="258"/>
      <c r="N2861" s="258"/>
      <c r="O2861" s="258"/>
    </row>
    <row r="2862" spans="10:15" x14ac:dyDescent="0.25">
      <c r="J2862" s="258"/>
      <c r="K2862" s="258"/>
      <c r="L2862" s="258"/>
      <c r="M2862" s="258"/>
      <c r="N2862" s="258"/>
      <c r="O2862" s="258"/>
    </row>
    <row r="2863" spans="10:15" x14ac:dyDescent="0.25">
      <c r="J2863" s="258"/>
      <c r="K2863" s="258"/>
      <c r="L2863" s="258"/>
      <c r="M2863" s="258"/>
      <c r="N2863" s="258"/>
      <c r="O2863" s="258"/>
    </row>
    <row r="2864" spans="10:15" x14ac:dyDescent="0.25">
      <c r="J2864" s="258"/>
      <c r="K2864" s="258"/>
      <c r="L2864" s="258"/>
      <c r="M2864" s="258"/>
      <c r="N2864" s="258"/>
      <c r="O2864" s="258"/>
    </row>
    <row r="2865" spans="10:15" x14ac:dyDescent="0.25">
      <c r="J2865" s="258"/>
      <c r="K2865" s="258"/>
      <c r="L2865" s="258"/>
      <c r="M2865" s="258"/>
      <c r="N2865" s="258"/>
      <c r="O2865" s="258"/>
    </row>
    <row r="2866" spans="10:15" x14ac:dyDescent="0.25">
      <c r="J2866" s="258"/>
      <c r="K2866" s="258"/>
      <c r="L2866" s="258"/>
      <c r="M2866" s="258"/>
      <c r="N2866" s="258"/>
      <c r="O2866" s="258"/>
    </row>
    <row r="2867" spans="10:15" x14ac:dyDescent="0.25">
      <c r="J2867" s="258"/>
      <c r="K2867" s="258"/>
      <c r="L2867" s="258"/>
      <c r="M2867" s="258"/>
      <c r="N2867" s="258"/>
      <c r="O2867" s="258"/>
    </row>
    <row r="2868" spans="10:15" x14ac:dyDescent="0.25">
      <c r="J2868" s="258"/>
      <c r="K2868" s="258"/>
      <c r="L2868" s="258"/>
      <c r="M2868" s="258"/>
      <c r="N2868" s="258"/>
      <c r="O2868" s="258"/>
    </row>
    <row r="2869" spans="10:15" x14ac:dyDescent="0.25">
      <c r="J2869" s="258"/>
      <c r="K2869" s="258"/>
      <c r="L2869" s="258"/>
      <c r="M2869" s="258"/>
      <c r="N2869" s="258"/>
      <c r="O2869" s="258"/>
    </row>
    <row r="2870" spans="10:15" x14ac:dyDescent="0.25">
      <c r="J2870" s="258"/>
      <c r="K2870" s="258"/>
      <c r="L2870" s="258"/>
      <c r="M2870" s="258"/>
      <c r="N2870" s="258"/>
      <c r="O2870" s="258"/>
    </row>
    <row r="2871" spans="10:15" x14ac:dyDescent="0.25">
      <c r="J2871" s="258"/>
      <c r="K2871" s="258"/>
      <c r="L2871" s="258"/>
      <c r="M2871" s="258"/>
      <c r="N2871" s="258"/>
      <c r="O2871" s="258"/>
    </row>
    <row r="2872" spans="10:15" x14ac:dyDescent="0.25">
      <c r="J2872" s="258"/>
      <c r="K2872" s="258"/>
      <c r="L2872" s="258"/>
      <c r="M2872" s="258"/>
      <c r="N2872" s="258"/>
      <c r="O2872" s="258"/>
    </row>
    <row r="2873" spans="10:15" x14ac:dyDescent="0.25">
      <c r="J2873" s="258"/>
      <c r="K2873" s="258"/>
      <c r="L2873" s="258"/>
      <c r="M2873" s="258"/>
      <c r="N2873" s="258"/>
      <c r="O2873" s="258"/>
    </row>
    <row r="2874" spans="10:15" x14ac:dyDescent="0.25">
      <c r="J2874" s="258"/>
      <c r="K2874" s="258"/>
      <c r="L2874" s="258"/>
      <c r="M2874" s="258"/>
      <c r="N2874" s="258"/>
      <c r="O2874" s="258"/>
    </row>
    <row r="2875" spans="10:15" x14ac:dyDescent="0.25">
      <c r="J2875" s="258"/>
      <c r="K2875" s="258"/>
      <c r="L2875" s="258"/>
      <c r="M2875" s="258"/>
      <c r="N2875" s="258"/>
      <c r="O2875" s="258"/>
    </row>
    <row r="2876" spans="10:15" x14ac:dyDescent="0.25">
      <c r="J2876" s="258"/>
      <c r="K2876" s="258"/>
      <c r="L2876" s="258"/>
      <c r="M2876" s="258"/>
      <c r="N2876" s="258"/>
      <c r="O2876" s="258"/>
    </row>
    <row r="2877" spans="10:15" x14ac:dyDescent="0.25">
      <c r="J2877" s="258"/>
      <c r="K2877" s="258"/>
      <c r="L2877" s="258"/>
      <c r="M2877" s="258"/>
      <c r="N2877" s="258"/>
      <c r="O2877" s="258"/>
    </row>
    <row r="2878" spans="10:15" x14ac:dyDescent="0.25">
      <c r="J2878" s="258"/>
      <c r="K2878" s="258"/>
      <c r="L2878" s="258"/>
      <c r="M2878" s="258"/>
      <c r="N2878" s="258"/>
      <c r="O2878" s="258"/>
    </row>
    <row r="2879" spans="10:15" x14ac:dyDescent="0.25">
      <c r="J2879" s="258"/>
      <c r="K2879" s="258"/>
      <c r="L2879" s="258"/>
      <c r="M2879" s="258"/>
      <c r="N2879" s="258"/>
      <c r="O2879" s="258"/>
    </row>
    <row r="2880" spans="10:15" x14ac:dyDescent="0.25">
      <c r="J2880" s="258"/>
      <c r="K2880" s="258"/>
      <c r="L2880" s="258"/>
      <c r="M2880" s="258"/>
      <c r="N2880" s="258"/>
      <c r="O2880" s="258"/>
    </row>
    <row r="2881" spans="10:15" x14ac:dyDescent="0.25">
      <c r="J2881" s="258"/>
      <c r="K2881" s="258"/>
      <c r="L2881" s="258"/>
      <c r="M2881" s="258"/>
      <c r="N2881" s="258"/>
      <c r="O2881" s="258"/>
    </row>
    <row r="2882" spans="10:15" x14ac:dyDescent="0.25">
      <c r="J2882" s="258"/>
      <c r="K2882" s="258"/>
      <c r="L2882" s="258"/>
      <c r="M2882" s="258"/>
      <c r="N2882" s="258"/>
      <c r="O2882" s="258"/>
    </row>
    <row r="2883" spans="10:15" x14ac:dyDescent="0.25">
      <c r="J2883" s="258"/>
      <c r="K2883" s="258"/>
      <c r="L2883" s="258"/>
      <c r="M2883" s="258"/>
      <c r="N2883" s="258"/>
      <c r="O2883" s="258"/>
    </row>
    <row r="2884" spans="10:15" x14ac:dyDescent="0.25">
      <c r="J2884" s="258"/>
      <c r="K2884" s="258"/>
      <c r="L2884" s="258"/>
      <c r="M2884" s="258"/>
      <c r="N2884" s="258"/>
      <c r="O2884" s="258"/>
    </row>
    <row r="2885" spans="10:15" x14ac:dyDescent="0.25">
      <c r="J2885" s="258"/>
      <c r="K2885" s="258"/>
      <c r="L2885" s="258"/>
      <c r="M2885" s="258"/>
      <c r="N2885" s="258"/>
      <c r="O2885" s="258"/>
    </row>
    <row r="2886" spans="10:15" x14ac:dyDescent="0.25">
      <c r="J2886" s="258"/>
      <c r="K2886" s="258"/>
      <c r="L2886" s="258"/>
      <c r="M2886" s="258"/>
      <c r="N2886" s="258"/>
      <c r="O2886" s="258"/>
    </row>
    <row r="2887" spans="10:15" x14ac:dyDescent="0.25">
      <c r="J2887" s="258"/>
      <c r="K2887" s="258"/>
      <c r="L2887" s="258"/>
      <c r="M2887" s="258"/>
      <c r="N2887" s="258"/>
      <c r="O2887" s="258"/>
    </row>
    <row r="2888" spans="10:15" x14ac:dyDescent="0.25">
      <c r="J2888" s="258"/>
      <c r="K2888" s="258"/>
      <c r="L2888" s="258"/>
      <c r="M2888" s="258"/>
      <c r="N2888" s="258"/>
      <c r="O2888" s="258"/>
    </row>
    <row r="2889" spans="10:15" x14ac:dyDescent="0.25">
      <c r="J2889" s="258"/>
      <c r="K2889" s="258"/>
      <c r="L2889" s="258"/>
      <c r="M2889" s="258"/>
      <c r="N2889" s="258"/>
      <c r="O2889" s="258"/>
    </row>
    <row r="2890" spans="10:15" x14ac:dyDescent="0.25">
      <c r="J2890" s="258"/>
      <c r="K2890" s="258"/>
      <c r="L2890" s="258"/>
      <c r="M2890" s="258"/>
      <c r="N2890" s="258"/>
      <c r="O2890" s="258"/>
    </row>
    <row r="2891" spans="10:15" x14ac:dyDescent="0.25">
      <c r="J2891" s="258"/>
      <c r="K2891" s="258"/>
      <c r="L2891" s="258"/>
      <c r="M2891" s="258"/>
      <c r="N2891" s="258"/>
      <c r="O2891" s="258"/>
    </row>
    <row r="2892" spans="10:15" x14ac:dyDescent="0.25">
      <c r="J2892" s="258"/>
      <c r="K2892" s="258"/>
      <c r="L2892" s="258"/>
      <c r="M2892" s="258"/>
      <c r="N2892" s="258"/>
      <c r="O2892" s="258"/>
    </row>
    <row r="2893" spans="10:15" x14ac:dyDescent="0.25">
      <c r="J2893" s="258"/>
      <c r="K2893" s="258"/>
      <c r="L2893" s="258"/>
      <c r="M2893" s="258"/>
      <c r="N2893" s="258"/>
      <c r="O2893" s="258"/>
    </row>
    <row r="2894" spans="10:15" x14ac:dyDescent="0.25">
      <c r="J2894" s="258"/>
      <c r="K2894" s="258"/>
      <c r="L2894" s="258"/>
      <c r="M2894" s="258"/>
      <c r="N2894" s="258"/>
      <c r="O2894" s="258"/>
    </row>
    <row r="2895" spans="10:15" x14ac:dyDescent="0.25">
      <c r="J2895" s="258"/>
      <c r="K2895" s="258"/>
      <c r="L2895" s="258"/>
      <c r="M2895" s="258"/>
      <c r="N2895" s="258"/>
      <c r="O2895" s="258"/>
    </row>
    <row r="2896" spans="10:15" x14ac:dyDescent="0.25">
      <c r="J2896" s="258"/>
      <c r="K2896" s="258"/>
      <c r="L2896" s="258"/>
      <c r="M2896" s="258"/>
      <c r="N2896" s="258"/>
      <c r="O2896" s="258"/>
    </row>
    <row r="2897" spans="10:15" x14ac:dyDescent="0.25">
      <c r="J2897" s="258"/>
      <c r="K2897" s="258"/>
      <c r="L2897" s="258"/>
      <c r="M2897" s="258"/>
      <c r="N2897" s="258"/>
      <c r="O2897" s="258"/>
    </row>
    <row r="2898" spans="10:15" x14ac:dyDescent="0.25">
      <c r="J2898" s="258"/>
      <c r="K2898" s="258"/>
      <c r="L2898" s="258"/>
      <c r="M2898" s="258"/>
      <c r="N2898" s="258"/>
      <c r="O2898" s="258"/>
    </row>
    <row r="2899" spans="10:15" x14ac:dyDescent="0.25">
      <c r="J2899" s="258"/>
      <c r="K2899" s="258"/>
      <c r="L2899" s="258"/>
      <c r="M2899" s="258"/>
      <c r="N2899" s="258"/>
      <c r="O2899" s="258"/>
    </row>
    <row r="2900" spans="10:15" x14ac:dyDescent="0.25">
      <c r="J2900" s="258"/>
      <c r="K2900" s="258"/>
      <c r="L2900" s="258"/>
      <c r="M2900" s="258"/>
      <c r="N2900" s="258"/>
      <c r="O2900" s="258"/>
    </row>
    <row r="2901" spans="10:15" x14ac:dyDescent="0.25">
      <c r="J2901" s="258"/>
      <c r="K2901" s="258"/>
      <c r="L2901" s="258"/>
      <c r="M2901" s="258"/>
      <c r="N2901" s="258"/>
      <c r="O2901" s="258"/>
    </row>
    <row r="2902" spans="10:15" x14ac:dyDescent="0.25">
      <c r="J2902" s="258"/>
      <c r="K2902" s="258"/>
      <c r="L2902" s="258"/>
      <c r="M2902" s="258"/>
      <c r="N2902" s="258"/>
      <c r="O2902" s="258"/>
    </row>
    <row r="2903" spans="10:15" x14ac:dyDescent="0.25">
      <c r="J2903" s="258"/>
      <c r="K2903" s="258"/>
      <c r="L2903" s="258"/>
      <c r="M2903" s="258"/>
      <c r="N2903" s="258"/>
      <c r="O2903" s="258"/>
    </row>
    <row r="2904" spans="10:15" x14ac:dyDescent="0.25">
      <c r="J2904" s="258"/>
      <c r="K2904" s="258"/>
      <c r="L2904" s="258"/>
      <c r="M2904" s="258"/>
      <c r="N2904" s="258"/>
      <c r="O2904" s="258"/>
    </row>
    <row r="2905" spans="10:15" x14ac:dyDescent="0.25">
      <c r="J2905" s="258"/>
      <c r="K2905" s="258"/>
      <c r="L2905" s="258"/>
      <c r="M2905" s="258"/>
      <c r="N2905" s="258"/>
      <c r="O2905" s="258"/>
    </row>
    <row r="2906" spans="10:15" x14ac:dyDescent="0.25">
      <c r="J2906" s="258"/>
      <c r="K2906" s="258"/>
      <c r="L2906" s="258"/>
      <c r="M2906" s="258"/>
      <c r="N2906" s="258"/>
      <c r="O2906" s="258"/>
    </row>
    <row r="2907" spans="10:15" x14ac:dyDescent="0.25">
      <c r="J2907" s="258"/>
      <c r="K2907" s="258"/>
      <c r="L2907" s="258"/>
      <c r="M2907" s="258"/>
      <c r="N2907" s="258"/>
      <c r="O2907" s="258"/>
    </row>
    <row r="2908" spans="10:15" x14ac:dyDescent="0.25">
      <c r="J2908" s="258"/>
      <c r="K2908" s="258"/>
      <c r="L2908" s="258"/>
      <c r="M2908" s="258"/>
      <c r="N2908" s="258"/>
      <c r="O2908" s="258"/>
    </row>
    <row r="2909" spans="10:15" x14ac:dyDescent="0.25">
      <c r="J2909" s="258"/>
      <c r="K2909" s="258"/>
      <c r="L2909" s="258"/>
      <c r="M2909" s="258"/>
      <c r="N2909" s="258"/>
      <c r="O2909" s="258"/>
    </row>
    <row r="2910" spans="10:15" x14ac:dyDescent="0.25">
      <c r="J2910" s="258"/>
      <c r="K2910" s="258"/>
      <c r="L2910" s="258"/>
      <c r="M2910" s="258"/>
      <c r="N2910" s="258"/>
      <c r="O2910" s="258"/>
    </row>
    <row r="2911" spans="10:15" x14ac:dyDescent="0.25">
      <c r="J2911" s="258"/>
      <c r="K2911" s="258"/>
      <c r="L2911" s="258"/>
      <c r="M2911" s="258"/>
      <c r="N2911" s="258"/>
      <c r="O2911" s="258"/>
    </row>
    <row r="2912" spans="10:15" x14ac:dyDescent="0.25">
      <c r="J2912" s="258"/>
      <c r="K2912" s="258"/>
      <c r="L2912" s="258"/>
      <c r="M2912" s="258"/>
      <c r="N2912" s="258"/>
      <c r="O2912" s="258"/>
    </row>
    <row r="2913" spans="10:15" x14ac:dyDescent="0.25">
      <c r="J2913" s="258"/>
      <c r="K2913" s="258"/>
      <c r="L2913" s="258"/>
      <c r="M2913" s="258"/>
      <c r="N2913" s="258"/>
      <c r="O2913" s="258"/>
    </row>
    <row r="2914" spans="10:15" x14ac:dyDescent="0.25">
      <c r="J2914" s="258"/>
      <c r="K2914" s="258"/>
      <c r="L2914" s="258"/>
      <c r="M2914" s="258"/>
      <c r="N2914" s="258"/>
      <c r="O2914" s="258"/>
    </row>
    <row r="2915" spans="10:15" x14ac:dyDescent="0.25">
      <c r="J2915" s="258"/>
      <c r="K2915" s="258"/>
      <c r="L2915" s="258"/>
      <c r="M2915" s="258"/>
      <c r="N2915" s="258"/>
      <c r="O2915" s="258"/>
    </row>
    <row r="2916" spans="10:15" x14ac:dyDescent="0.25">
      <c r="J2916" s="258"/>
      <c r="K2916" s="258"/>
      <c r="L2916" s="258"/>
      <c r="M2916" s="258"/>
      <c r="N2916" s="258"/>
      <c r="O2916" s="258"/>
    </row>
    <row r="2917" spans="10:15" x14ac:dyDescent="0.25">
      <c r="J2917" s="258"/>
      <c r="K2917" s="258"/>
      <c r="L2917" s="258"/>
      <c r="M2917" s="258"/>
      <c r="N2917" s="258"/>
      <c r="O2917" s="258"/>
    </row>
    <row r="2918" spans="10:15" x14ac:dyDescent="0.25">
      <c r="J2918" s="258"/>
      <c r="K2918" s="258"/>
      <c r="L2918" s="258"/>
      <c r="M2918" s="258"/>
      <c r="N2918" s="258"/>
      <c r="O2918" s="258"/>
    </row>
    <row r="2919" spans="10:15" x14ac:dyDescent="0.25">
      <c r="J2919" s="258"/>
      <c r="K2919" s="258"/>
      <c r="L2919" s="258"/>
      <c r="M2919" s="258"/>
      <c r="N2919" s="258"/>
      <c r="O2919" s="258"/>
    </row>
    <row r="2920" spans="10:15" x14ac:dyDescent="0.25">
      <c r="J2920" s="258"/>
      <c r="K2920" s="258"/>
      <c r="L2920" s="258"/>
      <c r="M2920" s="258"/>
      <c r="N2920" s="258"/>
      <c r="O2920" s="258"/>
    </row>
    <row r="2921" spans="10:15" x14ac:dyDescent="0.25">
      <c r="J2921" s="258"/>
      <c r="K2921" s="258"/>
      <c r="L2921" s="258"/>
      <c r="M2921" s="258"/>
      <c r="N2921" s="258"/>
      <c r="O2921" s="258"/>
    </row>
    <row r="2922" spans="10:15" x14ac:dyDescent="0.25">
      <c r="J2922" s="258"/>
      <c r="K2922" s="258"/>
      <c r="L2922" s="258"/>
      <c r="M2922" s="258"/>
      <c r="N2922" s="258"/>
      <c r="O2922" s="258"/>
    </row>
    <row r="2923" spans="10:15" x14ac:dyDescent="0.25">
      <c r="J2923" s="258"/>
      <c r="K2923" s="258"/>
      <c r="L2923" s="258"/>
      <c r="M2923" s="258"/>
      <c r="N2923" s="258"/>
      <c r="O2923" s="258"/>
    </row>
    <row r="2924" spans="10:15" x14ac:dyDescent="0.25">
      <c r="J2924" s="258"/>
      <c r="K2924" s="258"/>
      <c r="L2924" s="258"/>
      <c r="M2924" s="258"/>
      <c r="N2924" s="258"/>
      <c r="O2924" s="258"/>
    </row>
    <row r="2925" spans="10:15" x14ac:dyDescent="0.25">
      <c r="J2925" s="258"/>
      <c r="K2925" s="258"/>
      <c r="L2925" s="258"/>
      <c r="M2925" s="258"/>
      <c r="N2925" s="258"/>
      <c r="O2925" s="258"/>
    </row>
    <row r="2926" spans="10:15" x14ac:dyDescent="0.25">
      <c r="J2926" s="258"/>
      <c r="K2926" s="258"/>
      <c r="L2926" s="258"/>
      <c r="M2926" s="258"/>
      <c r="N2926" s="258"/>
      <c r="O2926" s="258"/>
    </row>
    <row r="2927" spans="10:15" x14ac:dyDescent="0.25">
      <c r="J2927" s="258"/>
      <c r="K2927" s="258"/>
      <c r="L2927" s="258"/>
      <c r="M2927" s="258"/>
      <c r="N2927" s="258"/>
      <c r="O2927" s="258"/>
    </row>
    <row r="2928" spans="10:15" x14ac:dyDescent="0.25">
      <c r="J2928" s="258"/>
      <c r="K2928" s="258"/>
      <c r="L2928" s="258"/>
      <c r="M2928" s="258"/>
      <c r="N2928" s="258"/>
      <c r="O2928" s="258"/>
    </row>
    <row r="2929" spans="10:15" x14ac:dyDescent="0.25">
      <c r="J2929" s="258"/>
      <c r="K2929" s="258"/>
      <c r="L2929" s="258"/>
      <c r="M2929" s="258"/>
      <c r="N2929" s="258"/>
      <c r="O2929" s="258"/>
    </row>
    <row r="2930" spans="10:15" x14ac:dyDescent="0.25">
      <c r="J2930" s="258"/>
      <c r="K2930" s="258"/>
      <c r="L2930" s="258"/>
      <c r="M2930" s="258"/>
      <c r="N2930" s="258"/>
      <c r="O2930" s="258"/>
    </row>
    <row r="2931" spans="10:15" x14ac:dyDescent="0.25">
      <c r="J2931" s="258"/>
      <c r="K2931" s="258"/>
      <c r="L2931" s="258"/>
      <c r="M2931" s="258"/>
      <c r="N2931" s="258"/>
      <c r="O2931" s="258"/>
    </row>
    <row r="2932" spans="10:15" x14ac:dyDescent="0.25">
      <c r="J2932" s="258"/>
      <c r="K2932" s="258"/>
      <c r="L2932" s="258"/>
      <c r="M2932" s="258"/>
      <c r="N2932" s="258"/>
      <c r="O2932" s="258"/>
    </row>
    <row r="2933" spans="10:15" x14ac:dyDescent="0.25">
      <c r="J2933" s="258"/>
      <c r="K2933" s="258"/>
      <c r="L2933" s="258"/>
      <c r="M2933" s="258"/>
      <c r="N2933" s="258"/>
      <c r="O2933" s="258"/>
    </row>
    <row r="2934" spans="10:15" x14ac:dyDescent="0.25">
      <c r="J2934" s="258"/>
      <c r="K2934" s="258"/>
      <c r="L2934" s="258"/>
      <c r="M2934" s="258"/>
      <c r="N2934" s="258"/>
      <c r="O2934" s="258"/>
    </row>
    <row r="2935" spans="10:15" x14ac:dyDescent="0.25">
      <c r="J2935" s="258"/>
      <c r="K2935" s="258"/>
      <c r="L2935" s="258"/>
      <c r="M2935" s="258"/>
      <c r="N2935" s="258"/>
      <c r="O2935" s="258"/>
    </row>
    <row r="2936" spans="10:15" x14ac:dyDescent="0.25">
      <c r="J2936" s="258"/>
      <c r="K2936" s="258"/>
      <c r="L2936" s="258"/>
      <c r="M2936" s="258"/>
      <c r="N2936" s="258"/>
      <c r="O2936" s="258"/>
    </row>
    <row r="2937" spans="10:15" x14ac:dyDescent="0.25">
      <c r="J2937" s="258"/>
      <c r="K2937" s="258"/>
      <c r="L2937" s="258"/>
      <c r="M2937" s="258"/>
      <c r="N2937" s="258"/>
      <c r="O2937" s="258"/>
    </row>
    <row r="2938" spans="10:15" x14ac:dyDescent="0.25">
      <c r="J2938" s="258"/>
      <c r="K2938" s="258"/>
      <c r="L2938" s="258"/>
      <c r="M2938" s="258"/>
      <c r="N2938" s="258"/>
      <c r="O2938" s="258"/>
    </row>
    <row r="2939" spans="10:15" x14ac:dyDescent="0.25">
      <c r="J2939" s="258"/>
      <c r="K2939" s="258"/>
      <c r="L2939" s="258"/>
      <c r="M2939" s="258"/>
      <c r="N2939" s="258"/>
      <c r="O2939" s="258"/>
    </row>
    <row r="2940" spans="10:15" x14ac:dyDescent="0.25">
      <c r="J2940" s="258"/>
      <c r="K2940" s="258"/>
      <c r="L2940" s="258"/>
      <c r="M2940" s="258"/>
      <c r="N2940" s="258"/>
      <c r="O2940" s="258"/>
    </row>
    <row r="2941" spans="10:15" x14ac:dyDescent="0.25">
      <c r="J2941" s="258"/>
      <c r="K2941" s="258"/>
      <c r="L2941" s="258"/>
      <c r="M2941" s="258"/>
      <c r="N2941" s="258"/>
      <c r="O2941" s="258"/>
    </row>
    <row r="2942" spans="10:15" x14ac:dyDescent="0.25">
      <c r="J2942" s="258"/>
      <c r="K2942" s="258"/>
      <c r="L2942" s="258"/>
      <c r="M2942" s="258"/>
      <c r="N2942" s="258"/>
      <c r="O2942" s="258"/>
    </row>
    <row r="2943" spans="10:15" x14ac:dyDescent="0.25">
      <c r="J2943" s="258"/>
      <c r="K2943" s="258"/>
      <c r="L2943" s="258"/>
      <c r="M2943" s="258"/>
      <c r="N2943" s="258"/>
      <c r="O2943" s="258"/>
    </row>
    <row r="2944" spans="10:15" x14ac:dyDescent="0.25">
      <c r="J2944" s="258"/>
      <c r="K2944" s="258"/>
      <c r="L2944" s="258"/>
      <c r="M2944" s="258"/>
      <c r="N2944" s="258"/>
      <c r="O2944" s="258"/>
    </row>
    <row r="2945" spans="10:15" x14ac:dyDescent="0.25">
      <c r="J2945" s="258"/>
      <c r="K2945" s="258"/>
      <c r="L2945" s="258"/>
      <c r="M2945" s="258"/>
      <c r="N2945" s="258"/>
      <c r="O2945" s="258"/>
    </row>
    <row r="2946" spans="10:15" x14ac:dyDescent="0.25">
      <c r="J2946" s="258"/>
      <c r="K2946" s="258"/>
      <c r="L2946" s="258"/>
      <c r="M2946" s="258"/>
      <c r="N2946" s="258"/>
      <c r="O2946" s="258"/>
    </row>
    <row r="2947" spans="10:15" x14ac:dyDescent="0.25">
      <c r="J2947" s="258"/>
      <c r="K2947" s="258"/>
      <c r="L2947" s="258"/>
      <c r="M2947" s="258"/>
      <c r="N2947" s="258"/>
      <c r="O2947" s="258"/>
    </row>
    <row r="2948" spans="10:15" x14ac:dyDescent="0.25">
      <c r="J2948" s="258"/>
      <c r="K2948" s="258"/>
      <c r="L2948" s="258"/>
      <c r="M2948" s="258"/>
      <c r="N2948" s="258"/>
      <c r="O2948" s="258"/>
    </row>
    <row r="2949" spans="10:15" x14ac:dyDescent="0.25">
      <c r="J2949" s="258"/>
      <c r="K2949" s="258"/>
      <c r="L2949" s="258"/>
      <c r="M2949" s="258"/>
      <c r="N2949" s="258"/>
      <c r="O2949" s="258"/>
    </row>
    <row r="2950" spans="10:15" x14ac:dyDescent="0.25">
      <c r="J2950" s="258"/>
      <c r="K2950" s="258"/>
      <c r="L2950" s="258"/>
      <c r="M2950" s="258"/>
      <c r="N2950" s="258"/>
      <c r="O2950" s="258"/>
    </row>
    <row r="2951" spans="10:15" x14ac:dyDescent="0.25">
      <c r="J2951" s="258"/>
      <c r="K2951" s="258"/>
      <c r="L2951" s="258"/>
      <c r="M2951" s="258"/>
      <c r="N2951" s="258"/>
      <c r="O2951" s="258"/>
    </row>
    <row r="2952" spans="10:15" x14ac:dyDescent="0.25">
      <c r="J2952" s="258"/>
      <c r="K2952" s="258"/>
      <c r="L2952" s="258"/>
      <c r="M2952" s="258"/>
      <c r="N2952" s="258"/>
      <c r="O2952" s="258"/>
    </row>
    <row r="2953" spans="10:15" x14ac:dyDescent="0.25">
      <c r="J2953" s="258"/>
      <c r="K2953" s="258"/>
      <c r="L2953" s="258"/>
      <c r="M2953" s="258"/>
      <c r="N2953" s="258"/>
      <c r="O2953" s="258"/>
    </row>
    <row r="2954" spans="10:15" x14ac:dyDescent="0.25">
      <c r="J2954" s="258"/>
      <c r="K2954" s="258"/>
      <c r="L2954" s="258"/>
      <c r="M2954" s="258"/>
      <c r="N2954" s="258"/>
      <c r="O2954" s="258"/>
    </row>
    <row r="2955" spans="10:15" x14ac:dyDescent="0.25">
      <c r="J2955" s="258"/>
      <c r="K2955" s="258"/>
      <c r="L2955" s="258"/>
      <c r="M2955" s="258"/>
      <c r="N2955" s="258"/>
      <c r="O2955" s="258"/>
    </row>
    <row r="2956" spans="10:15" x14ac:dyDescent="0.25">
      <c r="J2956" s="258"/>
      <c r="K2956" s="258"/>
      <c r="L2956" s="258"/>
      <c r="M2956" s="258"/>
      <c r="N2956" s="258"/>
      <c r="O2956" s="258"/>
    </row>
    <row r="2957" spans="10:15" x14ac:dyDescent="0.25">
      <c r="J2957" s="258"/>
      <c r="K2957" s="258"/>
      <c r="L2957" s="258"/>
      <c r="M2957" s="258"/>
      <c r="N2957" s="258"/>
      <c r="O2957" s="258"/>
    </row>
    <row r="2958" spans="10:15" x14ac:dyDescent="0.25">
      <c r="J2958" s="258"/>
      <c r="K2958" s="258"/>
      <c r="L2958" s="258"/>
      <c r="M2958" s="258"/>
      <c r="N2958" s="258"/>
      <c r="O2958" s="258"/>
    </row>
    <row r="2959" spans="10:15" x14ac:dyDescent="0.25">
      <c r="J2959" s="258"/>
      <c r="K2959" s="258"/>
      <c r="L2959" s="258"/>
      <c r="M2959" s="258"/>
      <c r="N2959" s="258"/>
      <c r="O2959" s="258"/>
    </row>
    <row r="2960" spans="10:15" x14ac:dyDescent="0.25">
      <c r="J2960" s="258"/>
      <c r="K2960" s="258"/>
      <c r="L2960" s="258"/>
      <c r="M2960" s="258"/>
      <c r="N2960" s="258"/>
      <c r="O2960" s="258"/>
    </row>
    <row r="2961" spans="10:15" x14ac:dyDescent="0.25">
      <c r="J2961" s="258"/>
      <c r="K2961" s="258"/>
      <c r="L2961" s="258"/>
      <c r="M2961" s="258"/>
      <c r="N2961" s="258"/>
      <c r="O2961" s="258"/>
    </row>
    <row r="2962" spans="10:15" x14ac:dyDescent="0.25">
      <c r="J2962" s="258"/>
      <c r="K2962" s="258"/>
      <c r="L2962" s="258"/>
      <c r="M2962" s="258"/>
      <c r="N2962" s="258"/>
      <c r="O2962" s="258"/>
    </row>
    <row r="2963" spans="10:15" x14ac:dyDescent="0.25">
      <c r="J2963" s="258"/>
      <c r="K2963" s="258"/>
      <c r="L2963" s="258"/>
      <c r="M2963" s="258"/>
      <c r="N2963" s="258"/>
      <c r="O2963" s="258"/>
    </row>
    <row r="2964" spans="10:15" x14ac:dyDescent="0.25">
      <c r="J2964" s="258"/>
      <c r="K2964" s="258"/>
      <c r="L2964" s="258"/>
      <c r="M2964" s="258"/>
      <c r="N2964" s="258"/>
      <c r="O2964" s="258"/>
    </row>
    <row r="2965" spans="10:15" x14ac:dyDescent="0.25">
      <c r="J2965" s="258"/>
      <c r="K2965" s="258"/>
      <c r="L2965" s="258"/>
      <c r="M2965" s="258"/>
      <c r="N2965" s="258"/>
      <c r="O2965" s="258"/>
    </row>
    <row r="2966" spans="10:15" x14ac:dyDescent="0.25">
      <c r="J2966" s="258"/>
      <c r="K2966" s="258"/>
      <c r="L2966" s="258"/>
      <c r="M2966" s="258"/>
      <c r="N2966" s="258"/>
      <c r="O2966" s="258"/>
    </row>
    <row r="2967" spans="10:15" x14ac:dyDescent="0.25">
      <c r="J2967" s="258"/>
      <c r="K2967" s="258"/>
      <c r="L2967" s="258"/>
      <c r="M2967" s="258"/>
      <c r="N2967" s="258"/>
      <c r="O2967" s="258"/>
    </row>
    <row r="2968" spans="10:15" x14ac:dyDescent="0.25">
      <c r="J2968" s="258"/>
      <c r="K2968" s="258"/>
      <c r="L2968" s="258"/>
      <c r="M2968" s="258"/>
      <c r="N2968" s="258"/>
      <c r="O2968" s="258"/>
    </row>
    <row r="2969" spans="10:15" x14ac:dyDescent="0.25">
      <c r="J2969" s="258"/>
      <c r="K2969" s="258"/>
      <c r="L2969" s="258"/>
      <c r="M2969" s="258"/>
      <c r="N2969" s="258"/>
      <c r="O2969" s="258"/>
    </row>
    <row r="2970" spans="10:15" x14ac:dyDescent="0.25">
      <c r="J2970" s="258"/>
      <c r="K2970" s="258"/>
      <c r="L2970" s="258"/>
      <c r="M2970" s="258"/>
      <c r="N2970" s="258"/>
      <c r="O2970" s="258"/>
    </row>
    <row r="2971" spans="10:15" x14ac:dyDescent="0.25">
      <c r="J2971" s="258"/>
      <c r="K2971" s="258"/>
      <c r="L2971" s="258"/>
      <c r="M2971" s="258"/>
      <c r="N2971" s="258"/>
      <c r="O2971" s="258"/>
    </row>
    <row r="2972" spans="10:15" x14ac:dyDescent="0.25">
      <c r="J2972" s="258"/>
      <c r="K2972" s="258"/>
      <c r="L2972" s="258"/>
      <c r="M2972" s="258"/>
      <c r="N2972" s="258"/>
      <c r="O2972" s="258"/>
    </row>
    <row r="2973" spans="10:15" x14ac:dyDescent="0.25">
      <c r="J2973" s="258"/>
      <c r="K2973" s="258"/>
      <c r="L2973" s="258"/>
      <c r="M2973" s="258"/>
      <c r="N2973" s="258"/>
      <c r="O2973" s="258"/>
    </row>
    <row r="2974" spans="10:15" x14ac:dyDescent="0.25">
      <c r="J2974" s="258"/>
      <c r="K2974" s="258"/>
      <c r="L2974" s="258"/>
      <c r="M2974" s="258"/>
      <c r="N2974" s="258"/>
      <c r="O2974" s="258"/>
    </row>
    <row r="2975" spans="10:15" x14ac:dyDescent="0.25">
      <c r="J2975" s="258"/>
      <c r="K2975" s="258"/>
      <c r="L2975" s="258"/>
      <c r="M2975" s="258"/>
      <c r="N2975" s="258"/>
      <c r="O2975" s="258"/>
    </row>
    <row r="2976" spans="10:15" x14ac:dyDescent="0.25">
      <c r="J2976" s="258"/>
      <c r="K2976" s="258"/>
      <c r="L2976" s="258"/>
      <c r="M2976" s="258"/>
      <c r="N2976" s="258"/>
      <c r="O2976" s="258"/>
    </row>
    <row r="2977" spans="10:15" x14ac:dyDescent="0.25">
      <c r="J2977" s="258"/>
      <c r="K2977" s="258"/>
      <c r="L2977" s="258"/>
      <c r="M2977" s="258"/>
      <c r="N2977" s="258"/>
      <c r="O2977" s="258"/>
    </row>
    <row r="2978" spans="10:15" x14ac:dyDescent="0.25">
      <c r="J2978" s="258"/>
      <c r="K2978" s="258"/>
      <c r="L2978" s="258"/>
      <c r="M2978" s="258"/>
      <c r="N2978" s="258"/>
      <c r="O2978" s="258"/>
    </row>
    <row r="2979" spans="10:15" x14ac:dyDescent="0.25">
      <c r="J2979" s="258"/>
      <c r="K2979" s="258"/>
      <c r="L2979" s="258"/>
      <c r="M2979" s="258"/>
      <c r="N2979" s="258"/>
      <c r="O2979" s="258"/>
    </row>
    <row r="2980" spans="10:15" x14ac:dyDescent="0.25">
      <c r="J2980" s="258"/>
      <c r="K2980" s="258"/>
      <c r="L2980" s="258"/>
      <c r="M2980" s="258"/>
      <c r="N2980" s="258"/>
      <c r="O2980" s="258"/>
    </row>
    <row r="2981" spans="10:15" x14ac:dyDescent="0.25">
      <c r="J2981" s="258"/>
      <c r="K2981" s="258"/>
      <c r="L2981" s="258"/>
      <c r="M2981" s="258"/>
      <c r="N2981" s="258"/>
      <c r="O2981" s="258"/>
    </row>
    <row r="2982" spans="10:15" x14ac:dyDescent="0.25">
      <c r="J2982" s="258"/>
      <c r="K2982" s="258"/>
      <c r="L2982" s="258"/>
      <c r="M2982" s="258"/>
      <c r="N2982" s="258"/>
      <c r="O2982" s="258"/>
    </row>
    <row r="2983" spans="10:15" x14ac:dyDescent="0.25">
      <c r="J2983" s="258"/>
      <c r="K2983" s="258"/>
      <c r="L2983" s="258"/>
      <c r="M2983" s="258"/>
      <c r="N2983" s="258"/>
      <c r="O2983" s="258"/>
    </row>
    <row r="2984" spans="10:15" x14ac:dyDescent="0.25">
      <c r="J2984" s="258"/>
      <c r="K2984" s="258"/>
      <c r="L2984" s="258"/>
      <c r="M2984" s="258"/>
      <c r="N2984" s="258"/>
      <c r="O2984" s="258"/>
    </row>
    <row r="2985" spans="10:15" x14ac:dyDescent="0.25">
      <c r="J2985" s="258"/>
      <c r="K2985" s="258"/>
      <c r="L2985" s="258"/>
      <c r="M2985" s="258"/>
      <c r="N2985" s="258"/>
      <c r="O2985" s="258"/>
    </row>
    <row r="2986" spans="10:15" x14ac:dyDescent="0.25">
      <c r="J2986" s="258"/>
      <c r="K2986" s="258"/>
      <c r="L2986" s="258"/>
      <c r="M2986" s="258"/>
      <c r="N2986" s="258"/>
      <c r="O2986" s="258"/>
    </row>
    <row r="2987" spans="10:15" x14ac:dyDescent="0.25">
      <c r="J2987" s="258"/>
      <c r="K2987" s="258"/>
      <c r="L2987" s="258"/>
      <c r="M2987" s="258"/>
      <c r="N2987" s="258"/>
      <c r="O2987" s="258"/>
    </row>
    <row r="2988" spans="10:15" x14ac:dyDescent="0.25">
      <c r="J2988" s="258"/>
      <c r="K2988" s="258"/>
      <c r="L2988" s="258"/>
      <c r="M2988" s="258"/>
      <c r="N2988" s="258"/>
      <c r="O2988" s="258"/>
    </row>
    <row r="2989" spans="10:15" x14ac:dyDescent="0.25">
      <c r="J2989" s="258"/>
      <c r="K2989" s="258"/>
      <c r="L2989" s="258"/>
      <c r="M2989" s="258"/>
      <c r="N2989" s="258"/>
      <c r="O2989" s="258"/>
    </row>
    <row r="2990" spans="10:15" x14ac:dyDescent="0.25">
      <c r="J2990" s="258"/>
      <c r="K2990" s="258"/>
      <c r="L2990" s="258"/>
      <c r="M2990" s="258"/>
      <c r="N2990" s="258"/>
      <c r="O2990" s="258"/>
    </row>
    <row r="2991" spans="10:15" x14ac:dyDescent="0.25">
      <c r="J2991" s="258"/>
      <c r="K2991" s="258"/>
      <c r="L2991" s="258"/>
      <c r="M2991" s="258"/>
      <c r="N2991" s="258"/>
      <c r="O2991" s="258"/>
    </row>
    <row r="2992" spans="10:15" x14ac:dyDescent="0.25">
      <c r="J2992" s="258"/>
      <c r="K2992" s="258"/>
      <c r="L2992" s="258"/>
      <c r="M2992" s="258"/>
      <c r="N2992" s="258"/>
      <c r="O2992" s="258"/>
    </row>
    <row r="2993" spans="10:15" x14ac:dyDescent="0.25">
      <c r="J2993" s="258"/>
      <c r="K2993" s="258"/>
      <c r="L2993" s="258"/>
      <c r="M2993" s="258"/>
      <c r="N2993" s="258"/>
      <c r="O2993" s="258"/>
    </row>
    <row r="2994" spans="10:15" x14ac:dyDescent="0.25">
      <c r="J2994" s="258"/>
      <c r="K2994" s="258"/>
      <c r="L2994" s="258"/>
      <c r="M2994" s="258"/>
      <c r="N2994" s="258"/>
      <c r="O2994" s="258"/>
    </row>
    <row r="2995" spans="10:15" x14ac:dyDescent="0.25">
      <c r="J2995" s="258"/>
      <c r="K2995" s="258"/>
      <c r="L2995" s="258"/>
      <c r="M2995" s="258"/>
      <c r="N2995" s="258"/>
      <c r="O2995" s="258"/>
    </row>
    <row r="2996" spans="10:15" x14ac:dyDescent="0.25">
      <c r="J2996" s="258"/>
      <c r="K2996" s="258"/>
      <c r="L2996" s="258"/>
      <c r="M2996" s="258"/>
      <c r="N2996" s="258"/>
      <c r="O2996" s="258"/>
    </row>
    <row r="2997" spans="10:15" x14ac:dyDescent="0.25">
      <c r="J2997" s="258"/>
      <c r="K2997" s="258"/>
      <c r="L2997" s="258"/>
      <c r="M2997" s="258"/>
      <c r="N2997" s="258"/>
      <c r="O2997" s="258"/>
    </row>
    <row r="2998" spans="10:15" x14ac:dyDescent="0.25">
      <c r="J2998" s="258"/>
      <c r="K2998" s="258"/>
      <c r="L2998" s="258"/>
      <c r="M2998" s="258"/>
      <c r="N2998" s="258"/>
      <c r="O2998" s="258"/>
    </row>
    <row r="2999" spans="10:15" x14ac:dyDescent="0.25">
      <c r="J2999" s="258"/>
      <c r="K2999" s="258"/>
      <c r="L2999" s="258"/>
      <c r="M2999" s="258"/>
      <c r="N2999" s="258"/>
      <c r="O2999" s="258"/>
    </row>
    <row r="3000" spans="10:15" x14ac:dyDescent="0.25">
      <c r="J3000" s="258"/>
      <c r="K3000" s="258"/>
      <c r="L3000" s="258"/>
      <c r="M3000" s="258"/>
      <c r="N3000" s="258"/>
      <c r="O3000" s="258"/>
    </row>
    <row r="3001" spans="10:15" x14ac:dyDescent="0.25">
      <c r="J3001" s="258"/>
      <c r="K3001" s="258"/>
      <c r="L3001" s="258"/>
      <c r="M3001" s="258"/>
      <c r="N3001" s="258"/>
      <c r="O3001" s="258"/>
    </row>
    <row r="3002" spans="10:15" x14ac:dyDescent="0.25">
      <c r="J3002" s="258"/>
      <c r="K3002" s="258"/>
      <c r="L3002" s="258"/>
      <c r="M3002" s="258"/>
      <c r="N3002" s="258"/>
      <c r="O3002" s="258"/>
    </row>
    <row r="3003" spans="10:15" x14ac:dyDescent="0.25">
      <c r="J3003" s="258"/>
      <c r="K3003" s="258"/>
      <c r="L3003" s="258"/>
      <c r="M3003" s="258"/>
      <c r="N3003" s="258"/>
      <c r="O3003" s="258"/>
    </row>
    <row r="3004" spans="10:15" x14ac:dyDescent="0.25">
      <c r="J3004" s="258"/>
      <c r="K3004" s="258"/>
      <c r="L3004" s="258"/>
      <c r="M3004" s="258"/>
      <c r="N3004" s="258"/>
      <c r="O3004" s="258"/>
    </row>
    <row r="3005" spans="10:15" x14ac:dyDescent="0.25">
      <c r="J3005" s="258"/>
      <c r="K3005" s="258"/>
      <c r="L3005" s="258"/>
      <c r="M3005" s="258"/>
      <c r="N3005" s="258"/>
      <c r="O3005" s="258"/>
    </row>
    <row r="3006" spans="10:15" x14ac:dyDescent="0.25">
      <c r="J3006" s="258"/>
      <c r="K3006" s="258"/>
      <c r="L3006" s="258"/>
      <c r="M3006" s="258"/>
      <c r="N3006" s="258"/>
      <c r="O3006" s="258"/>
    </row>
    <row r="3007" spans="10:15" x14ac:dyDescent="0.25">
      <c r="J3007" s="258"/>
      <c r="K3007" s="258"/>
      <c r="L3007" s="258"/>
      <c r="M3007" s="258"/>
      <c r="N3007" s="258"/>
      <c r="O3007" s="258"/>
    </row>
    <row r="3008" spans="10:15" x14ac:dyDescent="0.25">
      <c r="J3008" s="258"/>
      <c r="K3008" s="258"/>
      <c r="L3008" s="258"/>
      <c r="M3008" s="258"/>
      <c r="N3008" s="258"/>
      <c r="O3008" s="258"/>
    </row>
    <row r="3009" spans="10:15" x14ac:dyDescent="0.25">
      <c r="J3009" s="258"/>
      <c r="K3009" s="258"/>
      <c r="L3009" s="258"/>
      <c r="M3009" s="258"/>
      <c r="N3009" s="258"/>
      <c r="O3009" s="258"/>
    </row>
    <row r="3010" spans="10:15" x14ac:dyDescent="0.25">
      <c r="J3010" s="258"/>
      <c r="K3010" s="258"/>
      <c r="L3010" s="258"/>
      <c r="M3010" s="258"/>
      <c r="N3010" s="258"/>
      <c r="O3010" s="258"/>
    </row>
    <row r="3011" spans="10:15" x14ac:dyDescent="0.25">
      <c r="J3011" s="258"/>
      <c r="K3011" s="258"/>
      <c r="L3011" s="258"/>
      <c r="M3011" s="258"/>
      <c r="N3011" s="258"/>
      <c r="O3011" s="258"/>
    </row>
    <row r="3012" spans="10:15" x14ac:dyDescent="0.25">
      <c r="J3012" s="258"/>
      <c r="K3012" s="258"/>
      <c r="L3012" s="258"/>
      <c r="M3012" s="258"/>
      <c r="N3012" s="258"/>
      <c r="O3012" s="258"/>
    </row>
    <row r="3013" spans="10:15" x14ac:dyDescent="0.25">
      <c r="J3013" s="258"/>
      <c r="K3013" s="258"/>
      <c r="L3013" s="258"/>
      <c r="M3013" s="258"/>
      <c r="N3013" s="258"/>
      <c r="O3013" s="258"/>
    </row>
    <row r="3014" spans="10:15" x14ac:dyDescent="0.25">
      <c r="J3014" s="258"/>
      <c r="K3014" s="258"/>
      <c r="L3014" s="258"/>
      <c r="M3014" s="258"/>
      <c r="N3014" s="258"/>
      <c r="O3014" s="258"/>
    </row>
    <row r="3015" spans="10:15" x14ac:dyDescent="0.25">
      <c r="J3015" s="258"/>
      <c r="K3015" s="258"/>
      <c r="L3015" s="258"/>
      <c r="M3015" s="258"/>
      <c r="N3015" s="258"/>
      <c r="O3015" s="258"/>
    </row>
    <row r="3016" spans="10:15" x14ac:dyDescent="0.25">
      <c r="J3016" s="258"/>
      <c r="K3016" s="258"/>
      <c r="L3016" s="258"/>
      <c r="M3016" s="258"/>
      <c r="N3016" s="258"/>
      <c r="O3016" s="258"/>
    </row>
    <row r="3017" spans="10:15" x14ac:dyDescent="0.25">
      <c r="J3017" s="258"/>
      <c r="K3017" s="258"/>
      <c r="L3017" s="258"/>
      <c r="M3017" s="258"/>
      <c r="N3017" s="258"/>
      <c r="O3017" s="258"/>
    </row>
    <row r="3018" spans="10:15" x14ac:dyDescent="0.25">
      <c r="J3018" s="258"/>
      <c r="K3018" s="258"/>
      <c r="L3018" s="258"/>
      <c r="M3018" s="258"/>
      <c r="N3018" s="258"/>
      <c r="O3018" s="258"/>
    </row>
    <row r="3019" spans="10:15" x14ac:dyDescent="0.25">
      <c r="J3019" s="258"/>
      <c r="K3019" s="258"/>
      <c r="L3019" s="258"/>
      <c r="M3019" s="258"/>
      <c r="N3019" s="258"/>
      <c r="O3019" s="258"/>
    </row>
    <row r="3020" spans="10:15" x14ac:dyDescent="0.25">
      <c r="J3020" s="258"/>
      <c r="K3020" s="258"/>
      <c r="L3020" s="258"/>
      <c r="M3020" s="258"/>
      <c r="N3020" s="258"/>
      <c r="O3020" s="258"/>
    </row>
    <row r="3021" spans="10:15" x14ac:dyDescent="0.25">
      <c r="J3021" s="258"/>
      <c r="K3021" s="258"/>
      <c r="L3021" s="258"/>
      <c r="M3021" s="258"/>
      <c r="N3021" s="258"/>
      <c r="O3021" s="258"/>
    </row>
    <row r="3022" spans="10:15" x14ac:dyDescent="0.25">
      <c r="J3022" s="258"/>
      <c r="K3022" s="258"/>
      <c r="L3022" s="258"/>
      <c r="M3022" s="258"/>
      <c r="N3022" s="258"/>
      <c r="O3022" s="258"/>
    </row>
    <row r="3023" spans="10:15" x14ac:dyDescent="0.25">
      <c r="J3023" s="258"/>
      <c r="K3023" s="258"/>
      <c r="L3023" s="258"/>
      <c r="M3023" s="258"/>
      <c r="N3023" s="258"/>
      <c r="O3023" s="258"/>
    </row>
    <row r="3024" spans="10:15" x14ac:dyDescent="0.25">
      <c r="J3024" s="258"/>
      <c r="K3024" s="258"/>
      <c r="L3024" s="258"/>
      <c r="M3024" s="258"/>
      <c r="N3024" s="258"/>
      <c r="O3024" s="258"/>
    </row>
    <row r="3025" spans="10:15" x14ac:dyDescent="0.25">
      <c r="J3025" s="258"/>
      <c r="K3025" s="258"/>
      <c r="L3025" s="258"/>
      <c r="M3025" s="258"/>
      <c r="N3025" s="258"/>
      <c r="O3025" s="258"/>
    </row>
    <row r="3026" spans="10:15" x14ac:dyDescent="0.25">
      <c r="J3026" s="258"/>
      <c r="K3026" s="258"/>
      <c r="L3026" s="258"/>
      <c r="M3026" s="258"/>
      <c r="N3026" s="258"/>
      <c r="O3026" s="258"/>
    </row>
    <row r="3027" spans="10:15" x14ac:dyDescent="0.25">
      <c r="J3027" s="258"/>
      <c r="K3027" s="258"/>
      <c r="L3027" s="258"/>
      <c r="M3027" s="258"/>
      <c r="N3027" s="258"/>
      <c r="O3027" s="258"/>
    </row>
    <row r="3028" spans="10:15" x14ac:dyDescent="0.25">
      <c r="J3028" s="258"/>
      <c r="K3028" s="258"/>
      <c r="L3028" s="258"/>
      <c r="M3028" s="258"/>
      <c r="N3028" s="258"/>
      <c r="O3028" s="258"/>
    </row>
    <row r="3029" spans="10:15" x14ac:dyDescent="0.25">
      <c r="J3029" s="258"/>
      <c r="K3029" s="258"/>
      <c r="L3029" s="258"/>
      <c r="M3029" s="258"/>
      <c r="N3029" s="258"/>
      <c r="O3029" s="258"/>
    </row>
    <row r="3030" spans="10:15" x14ac:dyDescent="0.25">
      <c r="J3030" s="258"/>
      <c r="K3030" s="258"/>
      <c r="L3030" s="258"/>
      <c r="M3030" s="258"/>
      <c r="N3030" s="258"/>
      <c r="O3030" s="258"/>
    </row>
    <row r="3031" spans="10:15" x14ac:dyDescent="0.25">
      <c r="J3031" s="258"/>
      <c r="K3031" s="258"/>
      <c r="L3031" s="258"/>
      <c r="M3031" s="258"/>
      <c r="N3031" s="258"/>
      <c r="O3031" s="258"/>
    </row>
    <row r="3032" spans="10:15" x14ac:dyDescent="0.25">
      <c r="J3032" s="258"/>
      <c r="K3032" s="258"/>
      <c r="L3032" s="258"/>
      <c r="M3032" s="258"/>
      <c r="N3032" s="258"/>
      <c r="O3032" s="258"/>
    </row>
    <row r="3033" spans="10:15" x14ac:dyDescent="0.25">
      <c r="J3033" s="258"/>
      <c r="K3033" s="258"/>
      <c r="L3033" s="258"/>
      <c r="M3033" s="258"/>
      <c r="N3033" s="258"/>
      <c r="O3033" s="258"/>
    </row>
    <row r="3034" spans="10:15" x14ac:dyDescent="0.25">
      <c r="J3034" s="258"/>
      <c r="K3034" s="258"/>
      <c r="L3034" s="258"/>
      <c r="M3034" s="258"/>
      <c r="N3034" s="258"/>
      <c r="O3034" s="258"/>
    </row>
    <row r="3035" spans="10:15" x14ac:dyDescent="0.25">
      <c r="J3035" s="258"/>
      <c r="K3035" s="258"/>
      <c r="L3035" s="258"/>
      <c r="M3035" s="258"/>
      <c r="N3035" s="258"/>
      <c r="O3035" s="258"/>
    </row>
    <row r="3036" spans="10:15" x14ac:dyDescent="0.25">
      <c r="J3036" s="258"/>
      <c r="K3036" s="258"/>
      <c r="L3036" s="258"/>
      <c r="M3036" s="258"/>
      <c r="N3036" s="258"/>
      <c r="O3036" s="258"/>
    </row>
    <row r="3037" spans="10:15" x14ac:dyDescent="0.25">
      <c r="J3037" s="258"/>
      <c r="K3037" s="258"/>
      <c r="L3037" s="258"/>
      <c r="M3037" s="258"/>
      <c r="N3037" s="258"/>
      <c r="O3037" s="258"/>
    </row>
    <row r="3038" spans="10:15" x14ac:dyDescent="0.25">
      <c r="J3038" s="258"/>
      <c r="K3038" s="258"/>
      <c r="L3038" s="258"/>
      <c r="M3038" s="258"/>
      <c r="N3038" s="258"/>
      <c r="O3038" s="258"/>
    </row>
    <row r="3039" spans="10:15" x14ac:dyDescent="0.25">
      <c r="J3039" s="258"/>
      <c r="K3039" s="258"/>
      <c r="L3039" s="258"/>
      <c r="M3039" s="258"/>
      <c r="N3039" s="258"/>
      <c r="O3039" s="258"/>
    </row>
    <row r="3040" spans="10:15" x14ac:dyDescent="0.25">
      <c r="J3040" s="258"/>
      <c r="K3040" s="258"/>
      <c r="L3040" s="258"/>
      <c r="M3040" s="258"/>
      <c r="N3040" s="258"/>
      <c r="O3040" s="258"/>
    </row>
    <row r="3041" spans="10:15" x14ac:dyDescent="0.25">
      <c r="J3041" s="258"/>
      <c r="K3041" s="258"/>
      <c r="L3041" s="258"/>
      <c r="M3041" s="258"/>
      <c r="N3041" s="258"/>
      <c r="O3041" s="258"/>
    </row>
    <row r="3042" spans="10:15" x14ac:dyDescent="0.25">
      <c r="J3042" s="258"/>
      <c r="K3042" s="258"/>
      <c r="L3042" s="258"/>
      <c r="M3042" s="258"/>
      <c r="N3042" s="258"/>
      <c r="O3042" s="258"/>
    </row>
    <row r="3043" spans="10:15" x14ac:dyDescent="0.25">
      <c r="J3043" s="258"/>
      <c r="K3043" s="258"/>
      <c r="L3043" s="258"/>
      <c r="M3043" s="258"/>
      <c r="N3043" s="258"/>
      <c r="O3043" s="258"/>
    </row>
    <row r="3044" spans="10:15" x14ac:dyDescent="0.25">
      <c r="J3044" s="258"/>
      <c r="K3044" s="258"/>
      <c r="L3044" s="258"/>
      <c r="M3044" s="258"/>
      <c r="N3044" s="258"/>
      <c r="O3044" s="258"/>
    </row>
    <row r="3045" spans="10:15" x14ac:dyDescent="0.25">
      <c r="J3045" s="258"/>
      <c r="K3045" s="258"/>
      <c r="L3045" s="258"/>
      <c r="M3045" s="258"/>
      <c r="N3045" s="258"/>
      <c r="O3045" s="258"/>
    </row>
    <row r="3046" spans="10:15" x14ac:dyDescent="0.25">
      <c r="J3046" s="258"/>
      <c r="K3046" s="258"/>
      <c r="L3046" s="258"/>
      <c r="M3046" s="258"/>
      <c r="N3046" s="258"/>
      <c r="O3046" s="258"/>
    </row>
    <row r="3047" spans="10:15" x14ac:dyDescent="0.25">
      <c r="J3047" s="258"/>
      <c r="K3047" s="258"/>
      <c r="L3047" s="258"/>
      <c r="M3047" s="258"/>
      <c r="N3047" s="258"/>
      <c r="O3047" s="258"/>
    </row>
    <row r="3048" spans="10:15" x14ac:dyDescent="0.25">
      <c r="J3048" s="258"/>
      <c r="K3048" s="258"/>
      <c r="L3048" s="258"/>
      <c r="M3048" s="258"/>
      <c r="N3048" s="258"/>
      <c r="O3048" s="258"/>
    </row>
    <row r="3049" spans="10:15" x14ac:dyDescent="0.25">
      <c r="J3049" s="258"/>
      <c r="K3049" s="258"/>
      <c r="L3049" s="258"/>
      <c r="M3049" s="258"/>
      <c r="N3049" s="258"/>
      <c r="O3049" s="258"/>
    </row>
    <row r="3050" spans="10:15" x14ac:dyDescent="0.25">
      <c r="J3050" s="258"/>
      <c r="K3050" s="258"/>
      <c r="L3050" s="258"/>
      <c r="M3050" s="258"/>
      <c r="N3050" s="258"/>
      <c r="O3050" s="258"/>
    </row>
    <row r="3051" spans="10:15" x14ac:dyDescent="0.25">
      <c r="J3051" s="258"/>
      <c r="K3051" s="258"/>
      <c r="L3051" s="258"/>
      <c r="M3051" s="258"/>
      <c r="N3051" s="258"/>
      <c r="O3051" s="258"/>
    </row>
    <row r="3052" spans="10:15" x14ac:dyDescent="0.25">
      <c r="J3052" s="258"/>
      <c r="K3052" s="258"/>
      <c r="L3052" s="258"/>
      <c r="M3052" s="258"/>
      <c r="N3052" s="258"/>
      <c r="O3052" s="258"/>
    </row>
    <row r="3053" spans="10:15" x14ac:dyDescent="0.25">
      <c r="J3053" s="258"/>
      <c r="K3053" s="258"/>
      <c r="L3053" s="258"/>
      <c r="M3053" s="258"/>
      <c r="N3053" s="258"/>
      <c r="O3053" s="258"/>
    </row>
    <row r="3054" spans="10:15" x14ac:dyDescent="0.25">
      <c r="J3054" s="258"/>
      <c r="K3054" s="258"/>
      <c r="L3054" s="258"/>
      <c r="M3054" s="258"/>
      <c r="N3054" s="258"/>
      <c r="O3054" s="258"/>
    </row>
    <row r="3055" spans="10:15" x14ac:dyDescent="0.25">
      <c r="J3055" s="258"/>
      <c r="K3055" s="258"/>
      <c r="L3055" s="258"/>
      <c r="M3055" s="258"/>
      <c r="N3055" s="258"/>
      <c r="O3055" s="258"/>
    </row>
    <row r="3056" spans="10:15" x14ac:dyDescent="0.25">
      <c r="J3056" s="258"/>
      <c r="K3056" s="258"/>
      <c r="L3056" s="258"/>
      <c r="M3056" s="258"/>
      <c r="N3056" s="258"/>
      <c r="O3056" s="258"/>
    </row>
    <row r="3057" spans="10:15" x14ac:dyDescent="0.25">
      <c r="J3057" s="258"/>
      <c r="K3057" s="258"/>
      <c r="L3057" s="258"/>
      <c r="M3057" s="258"/>
      <c r="N3057" s="258"/>
      <c r="O3057" s="258"/>
    </row>
    <row r="3058" spans="10:15" x14ac:dyDescent="0.25">
      <c r="J3058" s="258"/>
      <c r="K3058" s="258"/>
      <c r="L3058" s="258"/>
      <c r="M3058" s="258"/>
      <c r="N3058" s="258"/>
      <c r="O3058" s="258"/>
    </row>
    <row r="3059" spans="10:15" x14ac:dyDescent="0.25">
      <c r="J3059" s="258"/>
      <c r="K3059" s="258"/>
      <c r="L3059" s="258"/>
      <c r="M3059" s="258"/>
      <c r="N3059" s="258"/>
      <c r="O3059" s="258"/>
    </row>
    <row r="3060" spans="10:15" x14ac:dyDescent="0.25">
      <c r="J3060" s="258"/>
      <c r="K3060" s="258"/>
      <c r="L3060" s="258"/>
      <c r="M3060" s="258"/>
      <c r="N3060" s="258"/>
      <c r="O3060" s="258"/>
    </row>
    <row r="3061" spans="10:15" x14ac:dyDescent="0.25">
      <c r="J3061" s="258"/>
      <c r="K3061" s="258"/>
      <c r="L3061" s="258"/>
      <c r="M3061" s="258"/>
      <c r="N3061" s="258"/>
      <c r="O3061" s="258"/>
    </row>
    <row r="3062" spans="10:15" x14ac:dyDescent="0.25">
      <c r="J3062" s="258"/>
      <c r="K3062" s="258"/>
      <c r="L3062" s="258"/>
      <c r="M3062" s="258"/>
      <c r="N3062" s="258"/>
      <c r="O3062" s="258"/>
    </row>
    <row r="3063" spans="10:15" x14ac:dyDescent="0.25">
      <c r="J3063" s="258"/>
      <c r="K3063" s="258"/>
      <c r="L3063" s="258"/>
      <c r="M3063" s="258"/>
      <c r="N3063" s="258"/>
      <c r="O3063" s="258"/>
    </row>
    <row r="3064" spans="10:15" x14ac:dyDescent="0.25">
      <c r="J3064" s="258"/>
      <c r="K3064" s="258"/>
      <c r="L3064" s="258"/>
      <c r="M3064" s="258"/>
      <c r="N3064" s="258"/>
      <c r="O3064" s="258"/>
    </row>
    <row r="3065" spans="10:15" x14ac:dyDescent="0.25">
      <c r="J3065" s="258"/>
      <c r="K3065" s="258"/>
      <c r="L3065" s="258"/>
      <c r="M3065" s="258"/>
      <c r="N3065" s="258"/>
      <c r="O3065" s="258"/>
    </row>
    <row r="3066" spans="10:15" x14ac:dyDescent="0.25">
      <c r="J3066" s="258"/>
      <c r="K3066" s="258"/>
      <c r="L3066" s="258"/>
      <c r="M3066" s="258"/>
      <c r="N3066" s="258"/>
      <c r="O3066" s="258"/>
    </row>
    <row r="3067" spans="10:15" x14ac:dyDescent="0.25">
      <c r="J3067" s="258"/>
      <c r="K3067" s="258"/>
      <c r="L3067" s="258"/>
      <c r="M3067" s="258"/>
      <c r="N3067" s="258"/>
      <c r="O3067" s="258"/>
    </row>
    <row r="3068" spans="10:15" x14ac:dyDescent="0.25">
      <c r="J3068" s="258"/>
      <c r="K3068" s="258"/>
      <c r="L3068" s="258"/>
      <c r="M3068" s="258"/>
      <c r="N3068" s="258"/>
      <c r="O3068" s="258"/>
    </row>
    <row r="3069" spans="10:15" x14ac:dyDescent="0.25">
      <c r="J3069" s="258"/>
      <c r="K3069" s="258"/>
      <c r="L3069" s="258"/>
      <c r="M3069" s="258"/>
      <c r="N3069" s="258"/>
      <c r="O3069" s="258"/>
    </row>
    <row r="3070" spans="10:15" x14ac:dyDescent="0.25">
      <c r="J3070" s="258"/>
      <c r="K3070" s="258"/>
      <c r="L3070" s="258"/>
      <c r="M3070" s="258"/>
      <c r="N3070" s="258"/>
      <c r="O3070" s="258"/>
    </row>
    <row r="3071" spans="10:15" x14ac:dyDescent="0.25">
      <c r="J3071" s="258"/>
      <c r="K3071" s="258"/>
      <c r="L3071" s="258"/>
      <c r="M3071" s="258"/>
      <c r="N3071" s="258"/>
      <c r="O3071" s="258"/>
    </row>
    <row r="3072" spans="10:15" x14ac:dyDescent="0.25">
      <c r="J3072" s="258"/>
      <c r="K3072" s="258"/>
      <c r="L3072" s="258"/>
      <c r="M3072" s="258"/>
      <c r="N3072" s="258"/>
      <c r="O3072" s="258"/>
    </row>
    <row r="3073" spans="10:15" x14ac:dyDescent="0.25">
      <c r="J3073" s="258"/>
      <c r="K3073" s="258"/>
      <c r="L3073" s="258"/>
      <c r="M3073" s="258"/>
      <c r="N3073" s="258"/>
      <c r="O3073" s="258"/>
    </row>
    <row r="3074" spans="10:15" x14ac:dyDescent="0.25">
      <c r="J3074" s="258"/>
      <c r="K3074" s="258"/>
      <c r="L3074" s="258"/>
      <c r="M3074" s="258"/>
      <c r="N3074" s="258"/>
      <c r="O3074" s="258"/>
    </row>
    <row r="3075" spans="10:15" x14ac:dyDescent="0.25">
      <c r="J3075" s="258"/>
      <c r="K3075" s="258"/>
      <c r="L3075" s="258"/>
      <c r="M3075" s="258"/>
      <c r="N3075" s="258"/>
      <c r="O3075" s="258"/>
    </row>
    <row r="3076" spans="10:15" x14ac:dyDescent="0.25">
      <c r="J3076" s="258"/>
      <c r="K3076" s="258"/>
      <c r="L3076" s="258"/>
      <c r="M3076" s="258"/>
      <c r="N3076" s="258"/>
      <c r="O3076" s="258"/>
    </row>
    <row r="3077" spans="10:15" x14ac:dyDescent="0.25">
      <c r="J3077" s="258"/>
      <c r="K3077" s="258"/>
      <c r="L3077" s="258"/>
      <c r="M3077" s="258"/>
      <c r="N3077" s="258"/>
      <c r="O3077" s="258"/>
    </row>
    <row r="3078" spans="10:15" x14ac:dyDescent="0.25">
      <c r="J3078" s="258"/>
      <c r="K3078" s="258"/>
      <c r="L3078" s="258"/>
      <c r="M3078" s="258"/>
      <c r="N3078" s="258"/>
      <c r="O3078" s="258"/>
    </row>
    <row r="3079" spans="10:15" x14ac:dyDescent="0.25">
      <c r="J3079" s="258"/>
      <c r="K3079" s="258"/>
      <c r="L3079" s="258"/>
      <c r="M3079" s="258"/>
      <c r="N3079" s="258"/>
      <c r="O3079" s="258"/>
    </row>
    <row r="3080" spans="10:15" x14ac:dyDescent="0.25">
      <c r="J3080" s="258"/>
      <c r="K3080" s="258"/>
      <c r="L3080" s="258"/>
      <c r="M3080" s="258"/>
      <c r="N3080" s="258"/>
      <c r="O3080" s="258"/>
    </row>
    <row r="3081" spans="10:15" x14ac:dyDescent="0.25">
      <c r="J3081" s="258"/>
      <c r="K3081" s="258"/>
      <c r="L3081" s="258"/>
      <c r="M3081" s="258"/>
      <c r="N3081" s="258"/>
      <c r="O3081" s="258"/>
    </row>
    <row r="3082" spans="10:15" x14ac:dyDescent="0.25">
      <c r="J3082" s="258"/>
      <c r="K3082" s="258"/>
      <c r="L3082" s="258"/>
      <c r="M3082" s="258"/>
      <c r="N3082" s="258"/>
      <c r="O3082" s="258"/>
    </row>
    <row r="3083" spans="10:15" x14ac:dyDescent="0.25">
      <c r="J3083" s="258"/>
      <c r="K3083" s="258"/>
      <c r="L3083" s="258"/>
      <c r="M3083" s="258"/>
      <c r="N3083" s="258"/>
      <c r="O3083" s="258"/>
    </row>
    <row r="3084" spans="10:15" x14ac:dyDescent="0.25">
      <c r="J3084" s="258"/>
      <c r="K3084" s="258"/>
      <c r="L3084" s="258"/>
      <c r="M3084" s="258"/>
      <c r="N3084" s="258"/>
      <c r="O3084" s="258"/>
    </row>
    <row r="3085" spans="10:15" x14ac:dyDescent="0.25">
      <c r="J3085" s="258"/>
      <c r="K3085" s="258"/>
      <c r="L3085" s="258"/>
      <c r="M3085" s="258"/>
      <c r="N3085" s="258"/>
      <c r="O3085" s="258"/>
    </row>
    <row r="3086" spans="10:15" x14ac:dyDescent="0.25">
      <c r="J3086" s="258"/>
      <c r="K3086" s="258"/>
      <c r="L3086" s="258"/>
      <c r="M3086" s="258"/>
      <c r="N3086" s="258"/>
      <c r="O3086" s="258"/>
    </row>
    <row r="3087" spans="10:15" x14ac:dyDescent="0.25">
      <c r="J3087" s="258"/>
      <c r="K3087" s="258"/>
      <c r="L3087" s="258"/>
      <c r="M3087" s="258"/>
      <c r="N3087" s="258"/>
      <c r="O3087" s="258"/>
    </row>
    <row r="3088" spans="10:15" x14ac:dyDescent="0.25">
      <c r="J3088" s="258"/>
      <c r="K3088" s="258"/>
      <c r="L3088" s="258"/>
      <c r="M3088" s="258"/>
      <c r="N3088" s="258"/>
      <c r="O3088" s="258"/>
    </row>
    <row r="3089" spans="10:15" x14ac:dyDescent="0.25">
      <c r="J3089" s="258"/>
      <c r="K3089" s="258"/>
      <c r="L3089" s="258"/>
      <c r="M3089" s="258"/>
      <c r="N3089" s="258"/>
      <c r="O3089" s="258"/>
    </row>
    <row r="3090" spans="10:15" x14ac:dyDescent="0.25">
      <c r="J3090" s="258"/>
      <c r="K3090" s="258"/>
      <c r="L3090" s="258"/>
      <c r="M3090" s="258"/>
      <c r="N3090" s="258"/>
      <c r="O3090" s="258"/>
    </row>
    <row r="3091" spans="10:15" x14ac:dyDescent="0.25">
      <c r="J3091" s="258"/>
      <c r="K3091" s="258"/>
      <c r="L3091" s="258"/>
      <c r="M3091" s="258"/>
      <c r="N3091" s="258"/>
      <c r="O3091" s="258"/>
    </row>
    <row r="3092" spans="10:15" x14ac:dyDescent="0.25">
      <c r="J3092" s="258"/>
      <c r="K3092" s="258"/>
      <c r="L3092" s="258"/>
      <c r="M3092" s="258"/>
      <c r="N3092" s="258"/>
      <c r="O3092" s="258"/>
    </row>
    <row r="3093" spans="10:15" x14ac:dyDescent="0.25">
      <c r="J3093" s="258"/>
      <c r="K3093" s="258"/>
      <c r="L3093" s="258"/>
      <c r="M3093" s="258"/>
      <c r="N3093" s="258"/>
      <c r="O3093" s="258"/>
    </row>
    <row r="3094" spans="10:15" x14ac:dyDescent="0.25">
      <c r="J3094" s="258"/>
      <c r="K3094" s="258"/>
      <c r="L3094" s="258"/>
      <c r="M3094" s="258"/>
      <c r="N3094" s="258"/>
      <c r="O3094" s="258"/>
    </row>
    <row r="3095" spans="10:15" x14ac:dyDescent="0.25">
      <c r="J3095" s="258"/>
      <c r="K3095" s="258"/>
      <c r="L3095" s="258"/>
      <c r="M3095" s="258"/>
      <c r="N3095" s="258"/>
      <c r="O3095" s="258"/>
    </row>
    <row r="3096" spans="10:15" x14ac:dyDescent="0.25">
      <c r="J3096" s="258"/>
      <c r="K3096" s="258"/>
      <c r="L3096" s="258"/>
      <c r="M3096" s="258"/>
      <c r="N3096" s="258"/>
      <c r="O3096" s="258"/>
    </row>
    <row r="3097" spans="10:15" x14ac:dyDescent="0.25">
      <c r="J3097" s="258"/>
      <c r="K3097" s="258"/>
      <c r="L3097" s="258"/>
      <c r="M3097" s="258"/>
      <c r="N3097" s="258"/>
      <c r="O3097" s="258"/>
    </row>
    <row r="3098" spans="10:15" x14ac:dyDescent="0.25">
      <c r="J3098" s="258"/>
      <c r="K3098" s="258"/>
      <c r="L3098" s="258"/>
      <c r="M3098" s="258"/>
      <c r="N3098" s="258"/>
      <c r="O3098" s="258"/>
    </row>
    <row r="3099" spans="10:15" x14ac:dyDescent="0.25">
      <c r="J3099" s="258"/>
      <c r="K3099" s="258"/>
      <c r="L3099" s="258"/>
      <c r="M3099" s="258"/>
      <c r="N3099" s="258"/>
      <c r="O3099" s="258"/>
    </row>
    <row r="3100" spans="10:15" x14ac:dyDescent="0.25">
      <c r="J3100" s="258"/>
      <c r="K3100" s="258"/>
      <c r="L3100" s="258"/>
      <c r="M3100" s="258"/>
      <c r="N3100" s="258"/>
      <c r="O3100" s="258"/>
    </row>
    <row r="3101" spans="10:15" x14ac:dyDescent="0.25">
      <c r="J3101" s="258"/>
      <c r="K3101" s="258"/>
      <c r="L3101" s="258"/>
      <c r="M3101" s="258"/>
      <c r="N3101" s="258"/>
      <c r="O3101" s="258"/>
    </row>
    <row r="3102" spans="10:15" x14ac:dyDescent="0.25">
      <c r="J3102" s="258"/>
      <c r="K3102" s="258"/>
      <c r="L3102" s="258"/>
      <c r="M3102" s="258"/>
      <c r="N3102" s="258"/>
      <c r="O3102" s="258"/>
    </row>
    <row r="3103" spans="10:15" x14ac:dyDescent="0.25">
      <c r="J3103" s="258"/>
      <c r="K3103" s="258"/>
      <c r="L3103" s="258"/>
      <c r="M3103" s="258"/>
      <c r="N3103" s="258"/>
      <c r="O3103" s="258"/>
    </row>
    <row r="3104" spans="10:15" x14ac:dyDescent="0.25">
      <c r="J3104" s="258"/>
      <c r="K3104" s="258"/>
      <c r="L3104" s="258"/>
      <c r="M3104" s="258"/>
      <c r="N3104" s="258"/>
      <c r="O3104" s="258"/>
    </row>
    <row r="3105" spans="10:15" x14ac:dyDescent="0.25">
      <c r="J3105" s="258"/>
      <c r="K3105" s="258"/>
      <c r="L3105" s="258"/>
      <c r="M3105" s="258"/>
      <c r="N3105" s="258"/>
      <c r="O3105" s="258"/>
    </row>
    <row r="3106" spans="10:15" x14ac:dyDescent="0.25">
      <c r="J3106" s="258"/>
      <c r="K3106" s="258"/>
      <c r="L3106" s="258"/>
      <c r="M3106" s="258"/>
      <c r="N3106" s="258"/>
      <c r="O3106" s="258"/>
    </row>
    <row r="3107" spans="10:15" x14ac:dyDescent="0.25">
      <c r="J3107" s="258"/>
      <c r="K3107" s="258"/>
      <c r="L3107" s="258"/>
      <c r="M3107" s="258"/>
      <c r="N3107" s="258"/>
      <c r="O3107" s="258"/>
    </row>
    <row r="3108" spans="10:15" x14ac:dyDescent="0.25">
      <c r="J3108" s="258"/>
      <c r="K3108" s="258"/>
      <c r="L3108" s="258"/>
      <c r="M3108" s="258"/>
      <c r="N3108" s="258"/>
      <c r="O3108" s="258"/>
    </row>
    <row r="3109" spans="10:15" x14ac:dyDescent="0.25">
      <c r="J3109" s="258"/>
      <c r="K3109" s="258"/>
      <c r="L3109" s="258"/>
      <c r="M3109" s="258"/>
      <c r="N3109" s="258"/>
      <c r="O3109" s="258"/>
    </row>
    <row r="3110" spans="10:15" x14ac:dyDescent="0.25">
      <c r="J3110" s="258"/>
      <c r="K3110" s="258"/>
      <c r="L3110" s="258"/>
      <c r="M3110" s="258"/>
      <c r="N3110" s="258"/>
      <c r="O3110" s="258"/>
    </row>
    <row r="3111" spans="10:15" x14ac:dyDescent="0.25">
      <c r="J3111" s="258"/>
      <c r="K3111" s="258"/>
      <c r="L3111" s="258"/>
      <c r="M3111" s="258"/>
      <c r="N3111" s="258"/>
      <c r="O3111" s="258"/>
    </row>
    <row r="3112" spans="10:15" x14ac:dyDescent="0.25">
      <c r="J3112" s="258"/>
      <c r="K3112" s="258"/>
      <c r="L3112" s="258"/>
      <c r="M3112" s="258"/>
      <c r="N3112" s="258"/>
      <c r="O3112" s="258"/>
    </row>
    <row r="3113" spans="10:15" x14ac:dyDescent="0.25">
      <c r="J3113" s="258"/>
      <c r="K3113" s="258"/>
      <c r="L3113" s="258"/>
      <c r="M3113" s="258"/>
      <c r="N3113" s="258"/>
      <c r="O3113" s="258"/>
    </row>
    <row r="3114" spans="10:15" x14ac:dyDescent="0.25">
      <c r="J3114" s="258"/>
      <c r="K3114" s="258"/>
      <c r="L3114" s="258"/>
      <c r="M3114" s="258"/>
      <c r="N3114" s="258"/>
      <c r="O3114" s="258"/>
    </row>
    <row r="3115" spans="10:15" x14ac:dyDescent="0.25">
      <c r="J3115" s="258"/>
      <c r="K3115" s="258"/>
      <c r="L3115" s="258"/>
      <c r="M3115" s="258"/>
      <c r="N3115" s="258"/>
      <c r="O3115" s="258"/>
    </row>
    <row r="3116" spans="10:15" x14ac:dyDescent="0.25">
      <c r="J3116" s="258"/>
      <c r="K3116" s="258"/>
      <c r="L3116" s="258"/>
      <c r="M3116" s="258"/>
      <c r="N3116" s="258"/>
      <c r="O3116" s="258"/>
    </row>
    <row r="3117" spans="10:15" x14ac:dyDescent="0.25">
      <c r="J3117" s="258"/>
      <c r="K3117" s="258"/>
      <c r="L3117" s="258"/>
      <c r="M3117" s="258"/>
      <c r="N3117" s="258"/>
      <c r="O3117" s="258"/>
    </row>
    <row r="3118" spans="10:15" x14ac:dyDescent="0.25">
      <c r="J3118" s="258"/>
      <c r="K3118" s="258"/>
      <c r="L3118" s="258"/>
      <c r="M3118" s="258"/>
      <c r="N3118" s="258"/>
      <c r="O3118" s="258"/>
    </row>
    <row r="3119" spans="10:15" x14ac:dyDescent="0.25">
      <c r="J3119" s="258"/>
      <c r="K3119" s="258"/>
      <c r="L3119" s="258"/>
      <c r="M3119" s="258"/>
      <c r="N3119" s="258"/>
      <c r="O3119" s="258"/>
    </row>
    <row r="3120" spans="10:15" x14ac:dyDescent="0.25">
      <c r="J3120" s="258"/>
      <c r="K3120" s="258"/>
      <c r="L3120" s="258"/>
      <c r="M3120" s="258"/>
      <c r="N3120" s="258"/>
      <c r="O3120" s="258"/>
    </row>
    <row r="3121" spans="10:15" x14ac:dyDescent="0.25">
      <c r="J3121" s="258"/>
      <c r="K3121" s="258"/>
      <c r="L3121" s="258"/>
      <c r="M3121" s="258"/>
      <c r="N3121" s="258"/>
      <c r="O3121" s="258"/>
    </row>
    <row r="3122" spans="10:15" x14ac:dyDescent="0.25">
      <c r="J3122" s="258"/>
      <c r="K3122" s="258"/>
      <c r="L3122" s="258"/>
      <c r="M3122" s="258"/>
      <c r="N3122" s="258"/>
      <c r="O3122" s="258"/>
    </row>
    <row r="3123" spans="10:15" x14ac:dyDescent="0.25">
      <c r="J3123" s="258"/>
      <c r="K3123" s="258"/>
      <c r="L3123" s="258"/>
      <c r="M3123" s="258"/>
      <c r="N3123" s="258"/>
      <c r="O3123" s="258"/>
    </row>
    <row r="3124" spans="10:15" x14ac:dyDescent="0.25">
      <c r="J3124" s="258"/>
      <c r="K3124" s="258"/>
      <c r="L3124" s="258"/>
      <c r="M3124" s="258"/>
      <c r="N3124" s="258"/>
      <c r="O3124" s="258"/>
    </row>
    <row r="3125" spans="10:15" x14ac:dyDescent="0.25">
      <c r="J3125" s="258"/>
      <c r="K3125" s="258"/>
      <c r="L3125" s="258"/>
      <c r="M3125" s="258"/>
      <c r="N3125" s="258"/>
      <c r="O3125" s="258"/>
    </row>
    <row r="3126" spans="10:15" x14ac:dyDescent="0.25">
      <c r="J3126" s="258"/>
      <c r="K3126" s="258"/>
      <c r="L3126" s="258"/>
      <c r="M3126" s="258"/>
      <c r="N3126" s="258"/>
      <c r="O3126" s="258"/>
    </row>
    <row r="3127" spans="10:15" x14ac:dyDescent="0.25">
      <c r="J3127" s="258"/>
      <c r="K3127" s="258"/>
      <c r="L3127" s="258"/>
      <c r="M3127" s="258"/>
      <c r="N3127" s="258"/>
      <c r="O3127" s="258"/>
    </row>
    <row r="3128" spans="10:15" x14ac:dyDescent="0.25">
      <c r="J3128" s="258"/>
      <c r="K3128" s="258"/>
      <c r="L3128" s="258"/>
      <c r="M3128" s="258"/>
      <c r="N3128" s="258"/>
      <c r="O3128" s="258"/>
    </row>
    <row r="3129" spans="10:15" x14ac:dyDescent="0.25">
      <c r="J3129" s="258"/>
      <c r="K3129" s="258"/>
      <c r="L3129" s="258"/>
      <c r="M3129" s="258"/>
      <c r="N3129" s="258"/>
      <c r="O3129" s="258"/>
    </row>
    <row r="3130" spans="10:15" x14ac:dyDescent="0.25">
      <c r="J3130" s="258"/>
      <c r="K3130" s="258"/>
      <c r="L3130" s="258"/>
      <c r="M3130" s="258"/>
      <c r="N3130" s="258"/>
      <c r="O3130" s="258"/>
    </row>
    <row r="3131" spans="10:15" x14ac:dyDescent="0.25">
      <c r="J3131" s="258"/>
      <c r="K3131" s="258"/>
      <c r="L3131" s="258"/>
      <c r="M3131" s="258"/>
      <c r="N3131" s="258"/>
      <c r="O3131" s="258"/>
    </row>
    <row r="3132" spans="10:15" x14ac:dyDescent="0.25">
      <c r="J3132" s="258"/>
      <c r="K3132" s="258"/>
      <c r="L3132" s="258"/>
      <c r="M3132" s="258"/>
      <c r="N3132" s="258"/>
      <c r="O3132" s="258"/>
    </row>
    <row r="3133" spans="10:15" x14ac:dyDescent="0.25">
      <c r="J3133" s="258"/>
      <c r="K3133" s="258"/>
      <c r="L3133" s="258"/>
      <c r="M3133" s="258"/>
      <c r="N3133" s="258"/>
      <c r="O3133" s="258"/>
    </row>
    <row r="3134" spans="10:15" x14ac:dyDescent="0.25">
      <c r="J3134" s="258"/>
      <c r="K3134" s="258"/>
      <c r="L3134" s="258"/>
      <c r="M3134" s="258"/>
      <c r="N3134" s="258"/>
      <c r="O3134" s="258"/>
    </row>
    <row r="3135" spans="10:15" x14ac:dyDescent="0.25">
      <c r="J3135" s="258"/>
      <c r="K3135" s="258"/>
      <c r="L3135" s="258"/>
      <c r="M3135" s="258"/>
      <c r="N3135" s="258"/>
      <c r="O3135" s="258"/>
    </row>
    <row r="3136" spans="10:15" x14ac:dyDescent="0.25">
      <c r="J3136" s="258"/>
      <c r="K3136" s="258"/>
      <c r="L3136" s="258"/>
      <c r="M3136" s="258"/>
      <c r="N3136" s="258"/>
      <c r="O3136" s="258"/>
    </row>
    <row r="3137" spans="10:15" x14ac:dyDescent="0.25">
      <c r="J3137" s="258"/>
      <c r="K3137" s="258"/>
      <c r="L3137" s="258"/>
      <c r="M3137" s="258"/>
      <c r="N3137" s="258"/>
      <c r="O3137" s="258"/>
    </row>
    <row r="3138" spans="10:15" x14ac:dyDescent="0.25">
      <c r="J3138" s="258"/>
      <c r="K3138" s="258"/>
      <c r="L3138" s="258"/>
      <c r="M3138" s="258"/>
      <c r="N3138" s="258"/>
      <c r="O3138" s="258"/>
    </row>
    <row r="3139" spans="10:15" x14ac:dyDescent="0.25">
      <c r="J3139" s="258"/>
      <c r="K3139" s="258"/>
      <c r="L3139" s="258"/>
      <c r="M3139" s="258"/>
      <c r="N3139" s="258"/>
      <c r="O3139" s="258"/>
    </row>
    <row r="3140" spans="10:15" x14ac:dyDescent="0.25">
      <c r="J3140" s="258"/>
      <c r="K3140" s="258"/>
      <c r="L3140" s="258"/>
      <c r="M3140" s="258"/>
      <c r="N3140" s="258"/>
      <c r="O3140" s="258"/>
    </row>
    <row r="3141" spans="10:15" x14ac:dyDescent="0.25">
      <c r="J3141" s="258"/>
      <c r="K3141" s="258"/>
      <c r="L3141" s="258"/>
      <c r="M3141" s="258"/>
      <c r="N3141" s="258"/>
      <c r="O3141" s="258"/>
    </row>
    <row r="3142" spans="10:15" x14ac:dyDescent="0.25">
      <c r="J3142" s="258"/>
      <c r="K3142" s="258"/>
      <c r="L3142" s="258"/>
      <c r="M3142" s="258"/>
      <c r="N3142" s="258"/>
      <c r="O3142" s="258"/>
    </row>
    <row r="3143" spans="10:15" x14ac:dyDescent="0.25">
      <c r="J3143" s="258"/>
      <c r="K3143" s="258"/>
      <c r="L3143" s="258"/>
      <c r="M3143" s="258"/>
      <c r="N3143" s="258"/>
      <c r="O3143" s="258"/>
    </row>
    <row r="3144" spans="10:15" x14ac:dyDescent="0.25">
      <c r="J3144" s="258"/>
      <c r="K3144" s="258"/>
      <c r="L3144" s="258"/>
      <c r="M3144" s="258"/>
      <c r="N3144" s="258"/>
      <c r="O3144" s="258"/>
    </row>
    <row r="3145" spans="10:15" x14ac:dyDescent="0.25">
      <c r="J3145" s="258"/>
      <c r="K3145" s="258"/>
      <c r="L3145" s="258"/>
      <c r="M3145" s="258"/>
      <c r="N3145" s="258"/>
      <c r="O3145" s="258"/>
    </row>
    <row r="3146" spans="10:15" x14ac:dyDescent="0.25">
      <c r="J3146" s="258"/>
      <c r="K3146" s="258"/>
      <c r="L3146" s="258"/>
      <c r="M3146" s="258"/>
      <c r="N3146" s="258"/>
      <c r="O3146" s="258"/>
    </row>
    <row r="3147" spans="10:15" x14ac:dyDescent="0.25">
      <c r="J3147" s="258"/>
      <c r="K3147" s="258"/>
      <c r="L3147" s="258"/>
      <c r="M3147" s="258"/>
      <c r="N3147" s="258"/>
      <c r="O3147" s="258"/>
    </row>
    <row r="3148" spans="10:15" x14ac:dyDescent="0.25">
      <c r="J3148" s="258"/>
      <c r="K3148" s="258"/>
      <c r="L3148" s="258"/>
      <c r="M3148" s="258"/>
      <c r="N3148" s="258"/>
      <c r="O3148" s="258"/>
    </row>
    <row r="3149" spans="10:15" x14ac:dyDescent="0.25">
      <c r="J3149" s="258"/>
      <c r="K3149" s="258"/>
      <c r="L3149" s="258"/>
      <c r="M3149" s="258"/>
      <c r="N3149" s="258"/>
      <c r="O3149" s="258"/>
    </row>
    <row r="3150" spans="10:15" x14ac:dyDescent="0.25">
      <c r="J3150" s="258"/>
      <c r="K3150" s="258"/>
      <c r="L3150" s="258"/>
      <c r="M3150" s="258"/>
      <c r="N3150" s="258"/>
      <c r="O3150" s="258"/>
    </row>
    <row r="3151" spans="10:15" x14ac:dyDescent="0.25">
      <c r="J3151" s="258"/>
      <c r="K3151" s="258"/>
      <c r="L3151" s="258"/>
      <c r="M3151" s="258"/>
      <c r="N3151" s="258"/>
      <c r="O3151" s="258"/>
    </row>
    <row r="3152" spans="10:15" x14ac:dyDescent="0.25">
      <c r="J3152" s="258"/>
      <c r="K3152" s="258"/>
      <c r="L3152" s="258"/>
      <c r="M3152" s="258"/>
      <c r="N3152" s="258"/>
      <c r="O3152" s="258"/>
    </row>
    <row r="3153" spans="10:15" x14ac:dyDescent="0.25">
      <c r="J3153" s="258"/>
      <c r="K3153" s="258"/>
      <c r="L3153" s="258"/>
      <c r="M3153" s="258"/>
      <c r="N3153" s="258"/>
      <c r="O3153" s="258"/>
    </row>
    <row r="3154" spans="10:15" x14ac:dyDescent="0.25">
      <c r="J3154" s="258"/>
      <c r="K3154" s="258"/>
      <c r="L3154" s="258"/>
      <c r="M3154" s="258"/>
      <c r="N3154" s="258"/>
      <c r="O3154" s="258"/>
    </row>
    <row r="3155" spans="10:15" x14ac:dyDescent="0.25">
      <c r="J3155" s="258"/>
      <c r="K3155" s="258"/>
      <c r="L3155" s="258"/>
      <c r="M3155" s="258"/>
      <c r="N3155" s="258"/>
      <c r="O3155" s="258"/>
    </row>
    <row r="3156" spans="10:15" x14ac:dyDescent="0.25">
      <c r="J3156" s="258"/>
      <c r="K3156" s="258"/>
      <c r="L3156" s="258"/>
      <c r="M3156" s="258"/>
      <c r="N3156" s="258"/>
      <c r="O3156" s="258"/>
    </row>
    <row r="3157" spans="10:15" x14ac:dyDescent="0.25">
      <c r="J3157" s="258"/>
      <c r="K3157" s="258"/>
      <c r="L3157" s="258"/>
      <c r="M3157" s="258"/>
      <c r="N3157" s="258"/>
      <c r="O3157" s="258"/>
    </row>
    <row r="3158" spans="10:15" x14ac:dyDescent="0.25">
      <c r="J3158" s="258"/>
      <c r="K3158" s="258"/>
      <c r="L3158" s="258"/>
      <c r="M3158" s="258"/>
      <c r="N3158" s="258"/>
      <c r="O3158" s="258"/>
    </row>
    <row r="3159" spans="10:15" x14ac:dyDescent="0.25">
      <c r="J3159" s="258"/>
      <c r="K3159" s="258"/>
      <c r="L3159" s="258"/>
      <c r="M3159" s="258"/>
      <c r="N3159" s="258"/>
      <c r="O3159" s="258"/>
    </row>
    <row r="3160" spans="10:15" x14ac:dyDescent="0.25">
      <c r="J3160" s="258"/>
      <c r="K3160" s="258"/>
      <c r="L3160" s="258"/>
      <c r="M3160" s="258"/>
      <c r="N3160" s="258"/>
      <c r="O3160" s="258"/>
    </row>
    <row r="3161" spans="10:15" x14ac:dyDescent="0.25">
      <c r="J3161" s="258"/>
      <c r="K3161" s="258"/>
      <c r="L3161" s="258"/>
      <c r="M3161" s="258"/>
      <c r="N3161" s="258"/>
      <c r="O3161" s="258"/>
    </row>
    <row r="3162" spans="10:15" x14ac:dyDescent="0.25">
      <c r="J3162" s="258"/>
      <c r="K3162" s="258"/>
      <c r="L3162" s="258"/>
      <c r="M3162" s="258"/>
      <c r="N3162" s="258"/>
      <c r="O3162" s="258"/>
    </row>
    <row r="3163" spans="10:15" x14ac:dyDescent="0.25">
      <c r="J3163" s="258"/>
      <c r="K3163" s="258"/>
      <c r="L3163" s="258"/>
      <c r="M3163" s="258"/>
      <c r="N3163" s="258"/>
      <c r="O3163" s="258"/>
    </row>
    <row r="3164" spans="10:15" x14ac:dyDescent="0.25">
      <c r="J3164" s="258"/>
      <c r="K3164" s="258"/>
      <c r="L3164" s="258"/>
      <c r="M3164" s="258"/>
      <c r="N3164" s="258"/>
      <c r="O3164" s="258"/>
    </row>
    <row r="3165" spans="10:15" x14ac:dyDescent="0.25">
      <c r="J3165" s="258"/>
      <c r="K3165" s="258"/>
      <c r="L3165" s="258"/>
      <c r="M3165" s="258"/>
      <c r="N3165" s="258"/>
      <c r="O3165" s="258"/>
    </row>
    <row r="3166" spans="10:15" x14ac:dyDescent="0.25">
      <c r="J3166" s="258"/>
      <c r="K3166" s="258"/>
      <c r="L3166" s="258"/>
      <c r="M3166" s="258"/>
      <c r="N3166" s="258"/>
      <c r="O3166" s="258"/>
    </row>
    <row r="3167" spans="10:15" x14ac:dyDescent="0.25">
      <c r="J3167" s="258"/>
      <c r="K3167" s="258"/>
      <c r="L3167" s="258"/>
      <c r="M3167" s="258"/>
      <c r="N3167" s="258"/>
      <c r="O3167" s="258"/>
    </row>
    <row r="3168" spans="10:15" x14ac:dyDescent="0.25">
      <c r="J3168" s="258"/>
      <c r="K3168" s="258"/>
      <c r="L3168" s="258"/>
      <c r="M3168" s="258"/>
      <c r="N3168" s="258"/>
      <c r="O3168" s="258"/>
    </row>
    <row r="3169" spans="10:15" x14ac:dyDescent="0.25">
      <c r="J3169" s="258"/>
      <c r="K3169" s="258"/>
      <c r="L3169" s="258"/>
      <c r="M3169" s="258"/>
      <c r="N3169" s="258"/>
      <c r="O3169" s="258"/>
    </row>
    <row r="3170" spans="10:15" x14ac:dyDescent="0.25">
      <c r="J3170" s="258"/>
      <c r="K3170" s="258"/>
      <c r="L3170" s="258"/>
      <c r="M3170" s="258"/>
      <c r="N3170" s="258"/>
      <c r="O3170" s="258"/>
    </row>
    <row r="3171" spans="10:15" x14ac:dyDescent="0.25">
      <c r="J3171" s="258"/>
      <c r="K3171" s="258"/>
      <c r="L3171" s="258"/>
      <c r="M3171" s="258"/>
      <c r="N3171" s="258"/>
      <c r="O3171" s="258"/>
    </row>
    <row r="3172" spans="10:15" x14ac:dyDescent="0.25">
      <c r="J3172" s="258"/>
      <c r="K3172" s="258"/>
      <c r="L3172" s="258"/>
      <c r="M3172" s="258"/>
      <c r="N3172" s="258"/>
      <c r="O3172" s="258"/>
    </row>
    <row r="3173" spans="10:15" x14ac:dyDescent="0.25">
      <c r="J3173" s="258"/>
      <c r="K3173" s="258"/>
      <c r="L3173" s="258"/>
      <c r="M3173" s="258"/>
      <c r="N3173" s="258"/>
      <c r="O3173" s="258"/>
    </row>
    <row r="3174" spans="10:15" x14ac:dyDescent="0.25">
      <c r="J3174" s="258"/>
      <c r="K3174" s="258"/>
      <c r="L3174" s="258"/>
      <c r="M3174" s="258"/>
      <c r="N3174" s="258"/>
      <c r="O3174" s="258"/>
    </row>
    <row r="3175" spans="10:15" x14ac:dyDescent="0.25">
      <c r="J3175" s="258"/>
      <c r="K3175" s="258"/>
      <c r="L3175" s="258"/>
      <c r="M3175" s="258"/>
      <c r="N3175" s="258"/>
      <c r="O3175" s="258"/>
    </row>
    <row r="3176" spans="10:15" x14ac:dyDescent="0.25">
      <c r="J3176" s="258"/>
      <c r="K3176" s="258"/>
      <c r="L3176" s="258"/>
      <c r="M3176" s="258"/>
      <c r="N3176" s="258"/>
      <c r="O3176" s="258"/>
    </row>
    <row r="3177" spans="10:15" x14ac:dyDescent="0.25">
      <c r="J3177" s="258"/>
      <c r="K3177" s="258"/>
      <c r="L3177" s="258"/>
      <c r="M3177" s="258"/>
      <c r="N3177" s="258"/>
      <c r="O3177" s="258"/>
    </row>
    <row r="3178" spans="10:15" x14ac:dyDescent="0.25">
      <c r="J3178" s="258"/>
      <c r="K3178" s="258"/>
      <c r="L3178" s="258"/>
      <c r="M3178" s="258"/>
      <c r="N3178" s="258"/>
      <c r="O3178" s="258"/>
    </row>
    <row r="3179" spans="10:15" x14ac:dyDescent="0.25">
      <c r="J3179" s="258"/>
      <c r="K3179" s="258"/>
      <c r="L3179" s="258"/>
      <c r="M3179" s="258"/>
      <c r="N3179" s="258"/>
      <c r="O3179" s="258"/>
    </row>
    <row r="3180" spans="10:15" x14ac:dyDescent="0.25">
      <c r="J3180" s="258"/>
      <c r="K3180" s="258"/>
      <c r="L3180" s="258"/>
      <c r="M3180" s="258"/>
      <c r="N3180" s="258"/>
      <c r="O3180" s="258"/>
    </row>
    <row r="3181" spans="10:15" x14ac:dyDescent="0.25">
      <c r="J3181" s="258"/>
      <c r="K3181" s="258"/>
      <c r="L3181" s="258"/>
      <c r="M3181" s="258"/>
      <c r="N3181" s="258"/>
      <c r="O3181" s="258"/>
    </row>
    <row r="3182" spans="10:15" x14ac:dyDescent="0.25">
      <c r="J3182" s="258"/>
      <c r="K3182" s="258"/>
      <c r="L3182" s="258"/>
      <c r="M3182" s="258"/>
      <c r="N3182" s="258"/>
      <c r="O3182" s="258"/>
    </row>
    <row r="3183" spans="10:15" x14ac:dyDescent="0.25">
      <c r="J3183" s="258"/>
      <c r="K3183" s="258"/>
      <c r="L3183" s="258"/>
      <c r="M3183" s="258"/>
      <c r="N3183" s="258"/>
      <c r="O3183" s="258"/>
    </row>
    <row r="3184" spans="10:15" x14ac:dyDescent="0.25">
      <c r="J3184" s="258"/>
      <c r="K3184" s="258"/>
      <c r="L3184" s="258"/>
      <c r="M3184" s="258"/>
      <c r="N3184" s="258"/>
      <c r="O3184" s="258"/>
    </row>
    <row r="3185" spans="10:15" x14ac:dyDescent="0.25">
      <c r="J3185" s="258"/>
      <c r="K3185" s="258"/>
      <c r="L3185" s="258"/>
      <c r="M3185" s="258"/>
      <c r="N3185" s="258"/>
      <c r="O3185" s="258"/>
    </row>
    <row r="3186" spans="10:15" x14ac:dyDescent="0.25">
      <c r="J3186" s="258"/>
      <c r="K3186" s="258"/>
      <c r="L3186" s="258"/>
      <c r="M3186" s="258"/>
      <c r="N3186" s="258"/>
      <c r="O3186" s="258"/>
    </row>
    <row r="3187" spans="10:15" x14ac:dyDescent="0.25">
      <c r="J3187" s="258"/>
      <c r="K3187" s="258"/>
      <c r="L3187" s="258"/>
      <c r="M3187" s="258"/>
      <c r="N3187" s="258"/>
      <c r="O3187" s="258"/>
    </row>
    <row r="3188" spans="10:15" x14ac:dyDescent="0.25">
      <c r="J3188" s="258"/>
      <c r="K3188" s="258"/>
      <c r="L3188" s="258"/>
      <c r="M3188" s="258"/>
      <c r="N3188" s="258"/>
      <c r="O3188" s="258"/>
    </row>
    <row r="3189" spans="10:15" x14ac:dyDescent="0.25">
      <c r="J3189" s="258"/>
      <c r="K3189" s="258"/>
      <c r="L3189" s="258"/>
      <c r="M3189" s="258"/>
      <c r="N3189" s="258"/>
      <c r="O3189" s="258"/>
    </row>
    <row r="3190" spans="10:15" x14ac:dyDescent="0.25">
      <c r="J3190" s="258"/>
      <c r="K3190" s="258"/>
      <c r="L3190" s="258"/>
      <c r="M3190" s="258"/>
      <c r="N3190" s="258"/>
      <c r="O3190" s="258"/>
    </row>
    <row r="3191" spans="10:15" x14ac:dyDescent="0.25">
      <c r="J3191" s="258"/>
      <c r="K3191" s="258"/>
      <c r="L3191" s="258"/>
      <c r="M3191" s="258"/>
      <c r="N3191" s="258"/>
      <c r="O3191" s="258"/>
    </row>
    <row r="3192" spans="10:15" x14ac:dyDescent="0.25">
      <c r="J3192" s="258"/>
      <c r="K3192" s="258"/>
      <c r="L3192" s="258"/>
      <c r="M3192" s="258"/>
      <c r="N3192" s="258"/>
      <c r="O3192" s="258"/>
    </row>
    <row r="3193" spans="10:15" x14ac:dyDescent="0.25">
      <c r="J3193" s="258"/>
      <c r="K3193" s="258"/>
      <c r="L3193" s="258"/>
      <c r="M3193" s="258"/>
      <c r="N3193" s="258"/>
      <c r="O3193" s="258"/>
    </row>
    <row r="3194" spans="10:15" x14ac:dyDescent="0.25">
      <c r="J3194" s="258"/>
      <c r="K3194" s="258"/>
      <c r="L3194" s="258"/>
      <c r="M3194" s="258"/>
      <c r="N3194" s="258"/>
      <c r="O3194" s="258"/>
    </row>
    <row r="3195" spans="10:15" x14ac:dyDescent="0.25">
      <c r="J3195" s="258"/>
      <c r="K3195" s="258"/>
      <c r="L3195" s="258"/>
      <c r="M3195" s="258"/>
      <c r="N3195" s="258"/>
      <c r="O3195" s="258"/>
    </row>
    <row r="3196" spans="10:15" x14ac:dyDescent="0.25">
      <c r="J3196" s="258"/>
      <c r="K3196" s="258"/>
      <c r="L3196" s="258"/>
      <c r="M3196" s="258"/>
      <c r="N3196" s="258"/>
      <c r="O3196" s="258"/>
    </row>
    <row r="3197" spans="10:15" x14ac:dyDescent="0.25">
      <c r="J3197" s="258"/>
      <c r="K3197" s="258"/>
      <c r="L3197" s="258"/>
      <c r="M3197" s="258"/>
      <c r="N3197" s="258"/>
      <c r="O3197" s="258"/>
    </row>
    <row r="3198" spans="10:15" x14ac:dyDescent="0.25">
      <c r="J3198" s="258"/>
      <c r="K3198" s="258"/>
      <c r="L3198" s="258"/>
      <c r="M3198" s="258"/>
      <c r="N3198" s="258"/>
      <c r="O3198" s="258"/>
    </row>
    <row r="3199" spans="10:15" x14ac:dyDescent="0.25">
      <c r="J3199" s="258"/>
      <c r="K3199" s="258"/>
      <c r="L3199" s="258"/>
      <c r="M3199" s="258"/>
      <c r="N3199" s="258"/>
      <c r="O3199" s="258"/>
    </row>
    <row r="3200" spans="10:15" x14ac:dyDescent="0.25">
      <c r="J3200" s="258"/>
      <c r="K3200" s="258"/>
      <c r="L3200" s="258"/>
      <c r="M3200" s="258"/>
      <c r="N3200" s="258"/>
      <c r="O3200" s="258"/>
    </row>
    <row r="3201" spans="10:15" x14ac:dyDescent="0.25">
      <c r="J3201" s="258"/>
      <c r="K3201" s="258"/>
      <c r="L3201" s="258"/>
      <c r="M3201" s="258"/>
      <c r="N3201" s="258"/>
      <c r="O3201" s="258"/>
    </row>
    <row r="3202" spans="10:15" x14ac:dyDescent="0.25">
      <c r="J3202" s="258"/>
      <c r="K3202" s="258"/>
      <c r="L3202" s="258"/>
      <c r="M3202" s="258"/>
      <c r="N3202" s="258"/>
      <c r="O3202" s="258"/>
    </row>
    <row r="3203" spans="10:15" x14ac:dyDescent="0.25">
      <c r="J3203" s="258"/>
      <c r="K3203" s="258"/>
      <c r="L3203" s="258"/>
      <c r="M3203" s="258"/>
      <c r="N3203" s="258"/>
      <c r="O3203" s="258"/>
    </row>
    <row r="3204" spans="10:15" x14ac:dyDescent="0.25">
      <c r="J3204" s="258"/>
      <c r="K3204" s="258"/>
      <c r="L3204" s="258"/>
      <c r="M3204" s="258"/>
      <c r="N3204" s="258"/>
      <c r="O3204" s="258"/>
    </row>
    <row r="3205" spans="10:15" x14ac:dyDescent="0.25">
      <c r="J3205" s="258"/>
      <c r="K3205" s="258"/>
      <c r="L3205" s="258"/>
      <c r="M3205" s="258"/>
      <c r="N3205" s="258"/>
      <c r="O3205" s="258"/>
    </row>
    <row r="3206" spans="10:15" x14ac:dyDescent="0.25">
      <c r="J3206" s="258"/>
      <c r="K3206" s="258"/>
      <c r="L3206" s="258"/>
      <c r="M3206" s="258"/>
      <c r="N3206" s="258"/>
      <c r="O3206" s="258"/>
    </row>
    <row r="3207" spans="10:15" x14ac:dyDescent="0.25">
      <c r="J3207" s="258"/>
      <c r="K3207" s="258"/>
      <c r="L3207" s="258"/>
      <c r="M3207" s="258"/>
      <c r="N3207" s="258"/>
      <c r="O3207" s="258"/>
    </row>
    <row r="3208" spans="10:15" x14ac:dyDescent="0.25">
      <c r="J3208" s="258"/>
      <c r="K3208" s="258"/>
      <c r="L3208" s="258"/>
      <c r="M3208" s="258"/>
      <c r="N3208" s="258"/>
      <c r="O3208" s="258"/>
    </row>
    <row r="3209" spans="10:15" x14ac:dyDescent="0.25">
      <c r="J3209" s="258"/>
      <c r="K3209" s="258"/>
      <c r="L3209" s="258"/>
      <c r="M3209" s="258"/>
      <c r="N3209" s="258"/>
      <c r="O3209" s="258"/>
    </row>
    <row r="3210" spans="10:15" x14ac:dyDescent="0.25">
      <c r="J3210" s="258"/>
      <c r="K3210" s="258"/>
      <c r="L3210" s="258"/>
      <c r="M3210" s="258"/>
      <c r="N3210" s="258"/>
      <c r="O3210" s="258"/>
    </row>
    <row r="3211" spans="10:15" x14ac:dyDescent="0.25">
      <c r="J3211" s="258"/>
      <c r="K3211" s="258"/>
      <c r="L3211" s="258"/>
      <c r="M3211" s="258"/>
      <c r="N3211" s="258"/>
      <c r="O3211" s="258"/>
    </row>
    <row r="3212" spans="10:15" x14ac:dyDescent="0.25">
      <c r="J3212" s="258"/>
      <c r="K3212" s="258"/>
      <c r="L3212" s="258"/>
      <c r="M3212" s="258"/>
      <c r="N3212" s="258"/>
      <c r="O3212" s="258"/>
    </row>
    <row r="3213" spans="10:15" x14ac:dyDescent="0.25">
      <c r="J3213" s="258"/>
      <c r="K3213" s="258"/>
      <c r="L3213" s="258"/>
      <c r="M3213" s="258"/>
      <c r="N3213" s="258"/>
      <c r="O3213" s="258"/>
    </row>
    <row r="3214" spans="10:15" x14ac:dyDescent="0.25">
      <c r="J3214" s="258"/>
      <c r="K3214" s="258"/>
      <c r="L3214" s="258"/>
      <c r="M3214" s="258"/>
      <c r="N3214" s="258"/>
      <c r="O3214" s="258"/>
    </row>
    <row r="3215" spans="10:15" x14ac:dyDescent="0.25">
      <c r="J3215" s="258"/>
      <c r="K3215" s="258"/>
      <c r="L3215" s="258"/>
      <c r="M3215" s="258"/>
      <c r="N3215" s="258"/>
      <c r="O3215" s="258"/>
    </row>
    <row r="3216" spans="10:15" x14ac:dyDescent="0.25">
      <c r="J3216" s="258"/>
      <c r="K3216" s="258"/>
      <c r="L3216" s="258"/>
      <c r="M3216" s="258"/>
      <c r="N3216" s="258"/>
      <c r="O3216" s="258"/>
    </row>
    <row r="3217" spans="10:15" x14ac:dyDescent="0.25">
      <c r="J3217" s="258"/>
      <c r="K3217" s="258"/>
      <c r="L3217" s="258"/>
      <c r="M3217" s="258"/>
      <c r="N3217" s="258"/>
      <c r="O3217" s="258"/>
    </row>
    <row r="3218" spans="10:15" x14ac:dyDescent="0.25">
      <c r="J3218" s="258"/>
      <c r="K3218" s="258"/>
      <c r="L3218" s="258"/>
      <c r="M3218" s="258"/>
      <c r="N3218" s="258"/>
      <c r="O3218" s="258"/>
    </row>
    <row r="3219" spans="10:15" x14ac:dyDescent="0.25">
      <c r="J3219" s="258"/>
      <c r="K3219" s="258"/>
      <c r="L3219" s="258"/>
      <c r="M3219" s="258"/>
      <c r="N3219" s="258"/>
      <c r="O3219" s="258"/>
    </row>
    <row r="3220" spans="10:15" x14ac:dyDescent="0.25">
      <c r="J3220" s="258"/>
      <c r="K3220" s="258"/>
      <c r="L3220" s="258"/>
      <c r="M3220" s="258"/>
      <c r="N3220" s="258"/>
      <c r="O3220" s="258"/>
    </row>
    <row r="3221" spans="10:15" x14ac:dyDescent="0.25">
      <c r="J3221" s="258"/>
      <c r="K3221" s="258"/>
      <c r="L3221" s="258"/>
      <c r="M3221" s="258"/>
      <c r="N3221" s="258"/>
      <c r="O3221" s="258"/>
    </row>
    <row r="3222" spans="10:15" x14ac:dyDescent="0.25">
      <c r="J3222" s="258"/>
      <c r="K3222" s="258"/>
      <c r="L3222" s="258"/>
      <c r="M3222" s="258"/>
      <c r="N3222" s="258"/>
      <c r="O3222" s="258"/>
    </row>
    <row r="3223" spans="10:15" x14ac:dyDescent="0.25">
      <c r="J3223" s="258"/>
      <c r="K3223" s="258"/>
      <c r="L3223" s="258"/>
      <c r="M3223" s="258"/>
      <c r="N3223" s="258"/>
      <c r="O3223" s="258"/>
    </row>
    <row r="3224" spans="10:15" x14ac:dyDescent="0.25">
      <c r="J3224" s="258"/>
      <c r="K3224" s="258"/>
      <c r="L3224" s="258"/>
      <c r="M3224" s="258"/>
      <c r="N3224" s="258"/>
      <c r="O3224" s="258"/>
    </row>
    <row r="3225" spans="10:15" x14ac:dyDescent="0.25">
      <c r="J3225" s="258"/>
      <c r="K3225" s="258"/>
      <c r="L3225" s="258"/>
      <c r="M3225" s="258"/>
      <c r="N3225" s="258"/>
      <c r="O3225" s="258"/>
    </row>
    <row r="3226" spans="10:15" x14ac:dyDescent="0.25">
      <c r="J3226" s="258"/>
      <c r="K3226" s="258"/>
      <c r="L3226" s="258"/>
      <c r="M3226" s="258"/>
      <c r="N3226" s="258"/>
      <c r="O3226" s="258"/>
    </row>
    <row r="3227" spans="10:15" x14ac:dyDescent="0.25">
      <c r="J3227" s="258"/>
      <c r="K3227" s="258"/>
      <c r="L3227" s="258"/>
      <c r="M3227" s="258"/>
      <c r="N3227" s="258"/>
      <c r="O3227" s="258"/>
    </row>
    <row r="3228" spans="10:15" x14ac:dyDescent="0.25">
      <c r="J3228" s="258"/>
      <c r="K3228" s="258"/>
      <c r="L3228" s="258"/>
      <c r="M3228" s="258"/>
      <c r="N3228" s="258"/>
      <c r="O3228" s="258"/>
    </row>
    <row r="3229" spans="10:15" x14ac:dyDescent="0.25">
      <c r="J3229" s="258"/>
      <c r="K3229" s="258"/>
      <c r="L3229" s="258"/>
      <c r="M3229" s="258"/>
      <c r="N3229" s="258"/>
      <c r="O3229" s="258"/>
    </row>
    <row r="3230" spans="10:15" x14ac:dyDescent="0.25">
      <c r="J3230" s="258"/>
      <c r="K3230" s="258"/>
      <c r="L3230" s="258"/>
      <c r="M3230" s="258"/>
      <c r="N3230" s="258"/>
      <c r="O3230" s="258"/>
    </row>
    <row r="3231" spans="10:15" x14ac:dyDescent="0.25">
      <c r="J3231" s="258"/>
      <c r="K3231" s="258"/>
      <c r="L3231" s="258"/>
      <c r="M3231" s="258"/>
      <c r="N3231" s="258"/>
      <c r="O3231" s="258"/>
    </row>
    <row r="3232" spans="10:15" x14ac:dyDescent="0.25">
      <c r="J3232" s="258"/>
      <c r="K3232" s="258"/>
      <c r="L3232" s="258"/>
      <c r="M3232" s="258"/>
      <c r="N3232" s="258"/>
      <c r="O3232" s="258"/>
    </row>
    <row r="3233" spans="10:15" x14ac:dyDescent="0.25">
      <c r="J3233" s="258"/>
      <c r="K3233" s="258"/>
      <c r="L3233" s="258"/>
      <c r="M3233" s="258"/>
      <c r="N3233" s="258"/>
      <c r="O3233" s="258"/>
    </row>
    <row r="3234" spans="10:15" x14ac:dyDescent="0.25">
      <c r="J3234" s="258"/>
      <c r="K3234" s="258"/>
      <c r="L3234" s="258"/>
      <c r="M3234" s="258"/>
      <c r="N3234" s="258"/>
      <c r="O3234" s="258"/>
    </row>
    <row r="3235" spans="10:15" x14ac:dyDescent="0.25">
      <c r="J3235" s="258"/>
      <c r="K3235" s="258"/>
      <c r="L3235" s="258"/>
      <c r="M3235" s="258"/>
      <c r="N3235" s="258"/>
      <c r="O3235" s="258"/>
    </row>
    <row r="3236" spans="10:15" x14ac:dyDescent="0.25">
      <c r="J3236" s="258"/>
      <c r="K3236" s="258"/>
      <c r="L3236" s="258"/>
      <c r="M3236" s="258"/>
      <c r="N3236" s="258"/>
      <c r="O3236" s="258"/>
    </row>
    <row r="3237" spans="10:15" x14ac:dyDescent="0.25">
      <c r="J3237" s="258"/>
      <c r="K3237" s="258"/>
      <c r="L3237" s="258"/>
      <c r="M3237" s="258"/>
      <c r="N3237" s="258"/>
      <c r="O3237" s="258"/>
    </row>
    <row r="3238" spans="10:15" x14ac:dyDescent="0.25">
      <c r="J3238" s="258"/>
      <c r="K3238" s="258"/>
      <c r="L3238" s="258"/>
      <c r="M3238" s="258"/>
      <c r="N3238" s="258"/>
      <c r="O3238" s="258"/>
    </row>
    <row r="3239" spans="10:15" x14ac:dyDescent="0.25">
      <c r="J3239" s="258"/>
      <c r="K3239" s="258"/>
      <c r="L3239" s="258"/>
      <c r="M3239" s="258"/>
      <c r="N3239" s="258"/>
      <c r="O3239" s="258"/>
    </row>
    <row r="3240" spans="10:15" x14ac:dyDescent="0.25">
      <c r="J3240" s="258"/>
      <c r="K3240" s="258"/>
      <c r="L3240" s="258"/>
      <c r="M3240" s="258"/>
      <c r="N3240" s="258"/>
      <c r="O3240" s="258"/>
    </row>
    <row r="3241" spans="10:15" x14ac:dyDescent="0.25">
      <c r="J3241" s="258"/>
      <c r="K3241" s="258"/>
      <c r="L3241" s="258"/>
      <c r="M3241" s="258"/>
      <c r="N3241" s="258"/>
      <c r="O3241" s="258"/>
    </row>
    <row r="3242" spans="10:15" x14ac:dyDescent="0.25">
      <c r="J3242" s="258"/>
      <c r="K3242" s="258"/>
      <c r="L3242" s="258"/>
      <c r="M3242" s="258"/>
      <c r="N3242" s="258"/>
      <c r="O3242" s="258"/>
    </row>
    <row r="3243" spans="10:15" x14ac:dyDescent="0.25">
      <c r="J3243" s="258"/>
      <c r="K3243" s="258"/>
      <c r="L3243" s="258"/>
      <c r="M3243" s="258"/>
      <c r="N3243" s="258"/>
      <c r="O3243" s="258"/>
    </row>
    <row r="3244" spans="10:15" x14ac:dyDescent="0.25">
      <c r="J3244" s="258"/>
      <c r="K3244" s="258"/>
      <c r="L3244" s="258"/>
      <c r="M3244" s="258"/>
      <c r="N3244" s="258"/>
      <c r="O3244" s="258"/>
    </row>
    <row r="3245" spans="10:15" x14ac:dyDescent="0.25">
      <c r="J3245" s="258"/>
      <c r="K3245" s="258"/>
      <c r="L3245" s="258"/>
      <c r="M3245" s="258"/>
      <c r="N3245" s="258"/>
      <c r="O3245" s="258"/>
    </row>
    <row r="3246" spans="10:15" x14ac:dyDescent="0.25">
      <c r="J3246" s="258"/>
      <c r="K3246" s="258"/>
      <c r="L3246" s="258"/>
      <c r="M3246" s="258"/>
      <c r="N3246" s="258"/>
      <c r="O3246" s="258"/>
    </row>
    <row r="3247" spans="10:15" x14ac:dyDescent="0.25">
      <c r="J3247" s="258"/>
      <c r="K3247" s="258"/>
      <c r="L3247" s="258"/>
      <c r="M3247" s="258"/>
      <c r="N3247" s="258"/>
      <c r="O3247" s="258"/>
    </row>
    <row r="3248" spans="10:15" x14ac:dyDescent="0.25">
      <c r="J3248" s="258"/>
      <c r="K3248" s="258"/>
      <c r="L3248" s="258"/>
      <c r="M3248" s="258"/>
      <c r="N3248" s="258"/>
      <c r="O3248" s="258"/>
    </row>
    <row r="3249" spans="10:15" x14ac:dyDescent="0.25">
      <c r="J3249" s="258"/>
      <c r="K3249" s="258"/>
      <c r="L3249" s="258"/>
      <c r="M3249" s="258"/>
      <c r="N3249" s="258"/>
      <c r="O3249" s="258"/>
    </row>
    <row r="3250" spans="10:15" x14ac:dyDescent="0.25">
      <c r="J3250" s="258"/>
      <c r="K3250" s="258"/>
      <c r="L3250" s="258"/>
      <c r="M3250" s="258"/>
      <c r="N3250" s="258"/>
      <c r="O3250" s="258"/>
    </row>
    <row r="3251" spans="10:15" x14ac:dyDescent="0.25">
      <c r="J3251" s="258"/>
      <c r="K3251" s="258"/>
      <c r="L3251" s="258"/>
      <c r="M3251" s="258"/>
      <c r="N3251" s="258"/>
      <c r="O3251" s="258"/>
    </row>
    <row r="3252" spans="10:15" x14ac:dyDescent="0.25">
      <c r="J3252" s="258"/>
      <c r="K3252" s="258"/>
      <c r="L3252" s="258"/>
      <c r="M3252" s="258"/>
      <c r="N3252" s="258"/>
      <c r="O3252" s="258"/>
    </row>
    <row r="3253" spans="10:15" x14ac:dyDescent="0.25">
      <c r="J3253" s="258"/>
      <c r="K3253" s="258"/>
      <c r="L3253" s="258"/>
      <c r="M3253" s="258"/>
      <c r="N3253" s="258"/>
      <c r="O3253" s="258"/>
    </row>
    <row r="3254" spans="10:15" x14ac:dyDescent="0.25">
      <c r="J3254" s="258"/>
      <c r="K3254" s="258"/>
      <c r="L3254" s="258"/>
      <c r="M3254" s="258"/>
      <c r="N3254" s="258"/>
      <c r="O3254" s="258"/>
    </row>
    <row r="3255" spans="10:15" x14ac:dyDescent="0.25">
      <c r="J3255" s="258"/>
      <c r="K3255" s="258"/>
      <c r="L3255" s="258"/>
      <c r="M3255" s="258"/>
      <c r="N3255" s="258"/>
      <c r="O3255" s="258"/>
    </row>
    <row r="3256" spans="10:15" x14ac:dyDescent="0.25">
      <c r="J3256" s="258"/>
      <c r="K3256" s="258"/>
      <c r="L3256" s="258"/>
      <c r="M3256" s="258"/>
      <c r="N3256" s="258"/>
      <c r="O3256" s="258"/>
    </row>
    <row r="3257" spans="10:15" x14ac:dyDescent="0.25">
      <c r="J3257" s="258"/>
      <c r="K3257" s="258"/>
      <c r="L3257" s="258"/>
      <c r="M3257" s="258"/>
      <c r="N3257" s="258"/>
      <c r="O3257" s="258"/>
    </row>
    <row r="3258" spans="10:15" x14ac:dyDescent="0.25">
      <c r="J3258" s="258"/>
      <c r="K3258" s="258"/>
      <c r="L3258" s="258"/>
      <c r="M3258" s="258"/>
      <c r="N3258" s="258"/>
      <c r="O3258" s="258"/>
    </row>
    <row r="3259" spans="10:15" x14ac:dyDescent="0.25">
      <c r="J3259" s="258"/>
      <c r="K3259" s="258"/>
      <c r="L3259" s="258"/>
      <c r="M3259" s="258"/>
      <c r="N3259" s="258"/>
      <c r="O3259" s="258"/>
    </row>
    <row r="3260" spans="10:15" x14ac:dyDescent="0.25">
      <c r="J3260" s="258"/>
      <c r="K3260" s="258"/>
      <c r="L3260" s="258"/>
      <c r="M3260" s="258"/>
      <c r="N3260" s="258"/>
      <c r="O3260" s="258"/>
    </row>
    <row r="3261" spans="10:15" x14ac:dyDescent="0.25">
      <c r="J3261" s="258"/>
      <c r="K3261" s="258"/>
      <c r="L3261" s="258"/>
      <c r="M3261" s="258"/>
      <c r="N3261" s="258"/>
      <c r="O3261" s="258"/>
    </row>
    <row r="3262" spans="10:15" x14ac:dyDescent="0.25">
      <c r="J3262" s="258"/>
      <c r="K3262" s="258"/>
      <c r="L3262" s="258"/>
      <c r="M3262" s="258"/>
      <c r="N3262" s="258"/>
      <c r="O3262" s="258"/>
    </row>
    <row r="3263" spans="10:15" x14ac:dyDescent="0.25">
      <c r="J3263" s="258"/>
      <c r="K3263" s="258"/>
      <c r="L3263" s="258"/>
      <c r="M3263" s="258"/>
      <c r="N3263" s="258"/>
      <c r="O3263" s="258"/>
    </row>
    <row r="3264" spans="10:15" x14ac:dyDescent="0.25">
      <c r="J3264" s="258"/>
      <c r="K3264" s="258"/>
      <c r="L3264" s="258"/>
      <c r="M3264" s="258"/>
      <c r="N3264" s="258"/>
      <c r="O3264" s="258"/>
    </row>
    <row r="3265" spans="10:15" x14ac:dyDescent="0.25">
      <c r="J3265" s="258"/>
      <c r="K3265" s="258"/>
      <c r="L3265" s="258"/>
      <c r="M3265" s="258"/>
      <c r="N3265" s="258"/>
      <c r="O3265" s="258"/>
    </row>
    <row r="3266" spans="10:15" x14ac:dyDescent="0.25">
      <c r="J3266" s="258"/>
      <c r="K3266" s="258"/>
      <c r="L3266" s="258"/>
      <c r="M3266" s="258"/>
      <c r="N3266" s="258"/>
      <c r="O3266" s="258"/>
    </row>
    <row r="3267" spans="10:15" x14ac:dyDescent="0.25">
      <c r="J3267" s="258"/>
      <c r="K3267" s="258"/>
      <c r="L3267" s="258"/>
      <c r="M3267" s="258"/>
      <c r="N3267" s="258"/>
      <c r="O3267" s="258"/>
    </row>
    <row r="3268" spans="10:15" x14ac:dyDescent="0.25">
      <c r="J3268" s="258"/>
      <c r="K3268" s="258"/>
      <c r="L3268" s="258"/>
      <c r="M3268" s="258"/>
      <c r="N3268" s="258"/>
      <c r="O3268" s="258"/>
    </row>
    <row r="3269" spans="10:15" x14ac:dyDescent="0.25">
      <c r="J3269" s="258"/>
      <c r="K3269" s="258"/>
      <c r="L3269" s="258"/>
      <c r="M3269" s="258"/>
      <c r="N3269" s="258"/>
      <c r="O3269" s="258"/>
    </row>
    <row r="3270" spans="10:15" x14ac:dyDescent="0.25">
      <c r="J3270" s="258"/>
      <c r="K3270" s="258"/>
      <c r="L3270" s="258"/>
      <c r="M3270" s="258"/>
      <c r="N3270" s="258"/>
      <c r="O3270" s="258"/>
    </row>
    <row r="3271" spans="10:15" x14ac:dyDescent="0.25">
      <c r="J3271" s="258"/>
      <c r="K3271" s="258"/>
      <c r="L3271" s="258"/>
      <c r="M3271" s="258"/>
      <c r="N3271" s="258"/>
      <c r="O3271" s="258"/>
    </row>
    <row r="3272" spans="10:15" x14ac:dyDescent="0.25">
      <c r="J3272" s="258"/>
      <c r="K3272" s="258"/>
      <c r="L3272" s="258"/>
      <c r="M3272" s="258"/>
      <c r="N3272" s="258"/>
      <c r="O3272" s="258"/>
    </row>
    <row r="3273" spans="10:15" x14ac:dyDescent="0.25">
      <c r="J3273" s="258"/>
      <c r="K3273" s="258"/>
      <c r="L3273" s="258"/>
      <c r="M3273" s="258"/>
      <c r="N3273" s="258"/>
      <c r="O3273" s="258"/>
    </row>
    <row r="3274" spans="10:15" x14ac:dyDescent="0.25">
      <c r="J3274" s="258"/>
      <c r="K3274" s="258"/>
      <c r="L3274" s="258"/>
      <c r="M3274" s="258"/>
      <c r="N3274" s="258"/>
      <c r="O3274" s="258"/>
    </row>
    <row r="3275" spans="10:15" x14ac:dyDescent="0.25">
      <c r="J3275" s="258"/>
      <c r="K3275" s="258"/>
      <c r="L3275" s="258"/>
      <c r="M3275" s="258"/>
      <c r="N3275" s="258"/>
      <c r="O3275" s="258"/>
    </row>
    <row r="3276" spans="10:15" x14ac:dyDescent="0.25">
      <c r="J3276" s="258"/>
      <c r="K3276" s="258"/>
      <c r="L3276" s="258"/>
      <c r="M3276" s="258"/>
      <c r="N3276" s="258"/>
      <c r="O3276" s="258"/>
    </row>
    <row r="3277" spans="10:15" x14ac:dyDescent="0.25">
      <c r="J3277" s="258"/>
      <c r="K3277" s="258"/>
      <c r="L3277" s="258"/>
      <c r="M3277" s="258"/>
      <c r="N3277" s="258"/>
      <c r="O3277" s="258"/>
    </row>
    <row r="3278" spans="10:15" x14ac:dyDescent="0.25">
      <c r="J3278" s="258"/>
      <c r="K3278" s="258"/>
      <c r="L3278" s="258"/>
      <c r="M3278" s="258"/>
      <c r="N3278" s="258"/>
      <c r="O3278" s="258"/>
    </row>
    <row r="3279" spans="10:15" x14ac:dyDescent="0.25">
      <c r="J3279" s="258"/>
      <c r="K3279" s="258"/>
      <c r="L3279" s="258"/>
      <c r="M3279" s="258"/>
      <c r="N3279" s="258"/>
      <c r="O3279" s="258"/>
    </row>
    <row r="3280" spans="10:15" x14ac:dyDescent="0.25">
      <c r="J3280" s="258"/>
      <c r="K3280" s="258"/>
      <c r="L3280" s="258"/>
      <c r="M3280" s="258"/>
      <c r="N3280" s="258"/>
      <c r="O3280" s="258"/>
    </row>
    <row r="3281" spans="10:15" x14ac:dyDescent="0.25">
      <c r="J3281" s="258"/>
      <c r="K3281" s="258"/>
      <c r="L3281" s="258"/>
      <c r="M3281" s="258"/>
      <c r="N3281" s="258"/>
      <c r="O3281" s="258"/>
    </row>
    <row r="3282" spans="10:15" x14ac:dyDescent="0.25">
      <c r="J3282" s="258"/>
      <c r="K3282" s="258"/>
      <c r="L3282" s="258"/>
      <c r="M3282" s="258"/>
      <c r="N3282" s="258"/>
      <c r="O3282" s="258"/>
    </row>
    <row r="3283" spans="10:15" x14ac:dyDescent="0.25">
      <c r="J3283" s="258"/>
      <c r="K3283" s="258"/>
      <c r="L3283" s="258"/>
      <c r="M3283" s="258"/>
      <c r="N3283" s="258"/>
      <c r="O3283" s="258"/>
    </row>
    <row r="3284" spans="10:15" x14ac:dyDescent="0.25">
      <c r="J3284" s="258"/>
      <c r="K3284" s="258"/>
      <c r="L3284" s="258"/>
      <c r="M3284" s="258"/>
      <c r="N3284" s="258"/>
      <c r="O3284" s="258"/>
    </row>
    <row r="3285" spans="10:15" x14ac:dyDescent="0.25">
      <c r="J3285" s="258"/>
      <c r="K3285" s="258"/>
      <c r="L3285" s="258"/>
      <c r="M3285" s="258"/>
      <c r="N3285" s="258"/>
      <c r="O3285" s="258"/>
    </row>
    <row r="3286" spans="10:15" x14ac:dyDescent="0.25">
      <c r="J3286" s="258"/>
      <c r="K3286" s="258"/>
      <c r="L3286" s="258"/>
      <c r="M3286" s="258"/>
      <c r="N3286" s="258"/>
      <c r="O3286" s="258"/>
    </row>
    <row r="3287" spans="10:15" x14ac:dyDescent="0.25">
      <c r="J3287" s="258"/>
      <c r="K3287" s="258"/>
      <c r="L3287" s="258"/>
      <c r="M3287" s="258"/>
      <c r="N3287" s="258"/>
      <c r="O3287" s="258"/>
    </row>
    <row r="3288" spans="10:15" x14ac:dyDescent="0.25">
      <c r="J3288" s="258"/>
      <c r="K3288" s="258"/>
      <c r="L3288" s="258"/>
      <c r="M3288" s="258"/>
      <c r="N3288" s="258"/>
      <c r="O3288" s="258"/>
    </row>
    <row r="3289" spans="10:15" x14ac:dyDescent="0.25">
      <c r="J3289" s="258"/>
      <c r="K3289" s="258"/>
      <c r="L3289" s="258"/>
      <c r="M3289" s="258"/>
      <c r="N3289" s="258"/>
      <c r="O3289" s="258"/>
    </row>
    <row r="3290" spans="10:15" x14ac:dyDescent="0.25">
      <c r="J3290" s="258"/>
      <c r="K3290" s="258"/>
      <c r="L3290" s="258"/>
      <c r="M3290" s="258"/>
      <c r="N3290" s="258"/>
      <c r="O3290" s="258"/>
    </row>
    <row r="3291" spans="10:15" x14ac:dyDescent="0.25">
      <c r="J3291" s="258"/>
      <c r="K3291" s="258"/>
      <c r="L3291" s="258"/>
      <c r="M3291" s="258"/>
      <c r="N3291" s="258"/>
      <c r="O3291" s="258"/>
    </row>
    <row r="3292" spans="10:15" x14ac:dyDescent="0.25">
      <c r="J3292" s="258"/>
      <c r="K3292" s="258"/>
      <c r="L3292" s="258"/>
      <c r="M3292" s="258"/>
      <c r="N3292" s="258"/>
      <c r="O3292" s="258"/>
    </row>
    <row r="3293" spans="10:15" x14ac:dyDescent="0.25">
      <c r="J3293" s="258"/>
      <c r="K3293" s="258"/>
      <c r="L3293" s="258"/>
      <c r="M3293" s="258"/>
      <c r="N3293" s="258"/>
      <c r="O3293" s="258"/>
    </row>
    <row r="3294" spans="10:15" x14ac:dyDescent="0.25">
      <c r="J3294" s="258"/>
      <c r="K3294" s="258"/>
      <c r="L3294" s="258"/>
      <c r="M3294" s="258"/>
      <c r="N3294" s="258"/>
      <c r="O3294" s="258"/>
    </row>
    <row r="3295" spans="10:15" x14ac:dyDescent="0.25">
      <c r="J3295" s="258"/>
      <c r="K3295" s="258"/>
      <c r="L3295" s="258"/>
      <c r="M3295" s="258"/>
      <c r="N3295" s="258"/>
      <c r="O3295" s="258"/>
    </row>
    <row r="3296" spans="10:15" x14ac:dyDescent="0.25">
      <c r="J3296" s="258"/>
      <c r="K3296" s="258"/>
      <c r="L3296" s="258"/>
      <c r="M3296" s="258"/>
      <c r="N3296" s="258"/>
      <c r="O3296" s="258"/>
    </row>
    <row r="3297" spans="10:15" x14ac:dyDescent="0.25">
      <c r="J3297" s="258"/>
      <c r="K3297" s="258"/>
      <c r="L3297" s="258"/>
      <c r="M3297" s="258"/>
      <c r="N3297" s="258"/>
      <c r="O3297" s="258"/>
    </row>
    <row r="3298" spans="10:15" x14ac:dyDescent="0.25">
      <c r="J3298" s="258"/>
      <c r="K3298" s="258"/>
      <c r="L3298" s="258"/>
      <c r="M3298" s="258"/>
      <c r="N3298" s="258"/>
      <c r="O3298" s="258"/>
    </row>
    <row r="3299" spans="10:15" x14ac:dyDescent="0.25">
      <c r="J3299" s="258"/>
      <c r="K3299" s="258"/>
      <c r="L3299" s="258"/>
      <c r="M3299" s="258"/>
      <c r="N3299" s="258"/>
      <c r="O3299" s="258"/>
    </row>
    <row r="3300" spans="10:15" x14ac:dyDescent="0.25">
      <c r="J3300" s="258"/>
      <c r="K3300" s="258"/>
      <c r="L3300" s="258"/>
      <c r="M3300" s="258"/>
      <c r="N3300" s="258"/>
      <c r="O3300" s="258"/>
    </row>
    <row r="3301" spans="10:15" x14ac:dyDescent="0.25">
      <c r="J3301" s="258"/>
      <c r="K3301" s="258"/>
      <c r="L3301" s="258"/>
      <c r="M3301" s="258"/>
      <c r="N3301" s="258"/>
      <c r="O3301" s="258"/>
    </row>
    <row r="3302" spans="10:15" x14ac:dyDescent="0.25">
      <c r="J3302" s="258"/>
      <c r="K3302" s="258"/>
      <c r="L3302" s="258"/>
      <c r="M3302" s="258"/>
      <c r="N3302" s="258"/>
      <c r="O3302" s="258"/>
    </row>
    <row r="3303" spans="10:15" x14ac:dyDescent="0.25">
      <c r="J3303" s="258"/>
      <c r="K3303" s="258"/>
      <c r="L3303" s="258"/>
      <c r="M3303" s="258"/>
      <c r="N3303" s="258"/>
      <c r="O3303" s="258"/>
    </row>
    <row r="3304" spans="10:15" x14ac:dyDescent="0.25">
      <c r="J3304" s="258"/>
      <c r="K3304" s="258"/>
      <c r="L3304" s="258"/>
      <c r="M3304" s="258"/>
      <c r="N3304" s="258"/>
      <c r="O3304" s="258"/>
    </row>
    <row r="3305" spans="10:15" x14ac:dyDescent="0.25">
      <c r="J3305" s="258"/>
      <c r="K3305" s="258"/>
      <c r="L3305" s="258"/>
      <c r="M3305" s="258"/>
      <c r="N3305" s="258"/>
      <c r="O3305" s="258"/>
    </row>
    <row r="3306" spans="10:15" x14ac:dyDescent="0.25">
      <c r="J3306" s="258"/>
      <c r="K3306" s="258"/>
      <c r="L3306" s="258"/>
      <c r="M3306" s="258"/>
      <c r="N3306" s="258"/>
      <c r="O3306" s="258"/>
    </row>
    <row r="3307" spans="10:15" x14ac:dyDescent="0.25">
      <c r="J3307" s="258"/>
      <c r="K3307" s="258"/>
      <c r="L3307" s="258"/>
      <c r="M3307" s="258"/>
      <c r="N3307" s="258"/>
      <c r="O3307" s="258"/>
    </row>
    <row r="3308" spans="10:15" x14ac:dyDescent="0.25">
      <c r="J3308" s="258"/>
      <c r="K3308" s="258"/>
      <c r="L3308" s="258"/>
      <c r="M3308" s="258"/>
      <c r="N3308" s="258"/>
      <c r="O3308" s="258"/>
    </row>
    <row r="3309" spans="10:15" x14ac:dyDescent="0.25">
      <c r="J3309" s="258"/>
      <c r="K3309" s="258"/>
      <c r="L3309" s="258"/>
      <c r="M3309" s="258"/>
      <c r="N3309" s="258"/>
      <c r="O3309" s="258"/>
    </row>
    <row r="3310" spans="10:15" x14ac:dyDescent="0.25">
      <c r="J3310" s="258"/>
      <c r="K3310" s="258"/>
      <c r="L3310" s="258"/>
      <c r="M3310" s="258"/>
      <c r="N3310" s="258"/>
      <c r="O3310" s="258"/>
    </row>
    <row r="3311" spans="10:15" x14ac:dyDescent="0.25">
      <c r="J3311" s="258"/>
      <c r="K3311" s="258"/>
      <c r="L3311" s="258"/>
      <c r="M3311" s="258"/>
      <c r="N3311" s="258"/>
      <c r="O3311" s="258"/>
    </row>
    <row r="3312" spans="10:15" x14ac:dyDescent="0.25">
      <c r="J3312" s="258"/>
      <c r="K3312" s="258"/>
      <c r="L3312" s="258"/>
      <c r="M3312" s="258"/>
      <c r="N3312" s="258"/>
      <c r="O3312" s="258"/>
    </row>
    <row r="3313" spans="10:15" x14ac:dyDescent="0.25">
      <c r="J3313" s="258"/>
      <c r="K3313" s="258"/>
      <c r="L3313" s="258"/>
      <c r="M3313" s="258"/>
      <c r="N3313" s="258"/>
      <c r="O3313" s="258"/>
    </row>
    <row r="3314" spans="10:15" x14ac:dyDescent="0.25">
      <c r="J3314" s="258"/>
      <c r="K3314" s="258"/>
      <c r="L3314" s="258"/>
      <c r="M3314" s="258"/>
      <c r="N3314" s="258"/>
      <c r="O3314" s="258"/>
    </row>
    <row r="3315" spans="10:15" x14ac:dyDescent="0.25">
      <c r="J3315" s="258"/>
      <c r="K3315" s="258"/>
      <c r="L3315" s="258"/>
      <c r="M3315" s="258"/>
      <c r="N3315" s="258"/>
      <c r="O3315" s="258"/>
    </row>
    <row r="3316" spans="10:15" x14ac:dyDescent="0.25">
      <c r="J3316" s="258"/>
      <c r="K3316" s="258"/>
      <c r="L3316" s="258"/>
      <c r="M3316" s="258"/>
      <c r="N3316" s="258"/>
      <c r="O3316" s="258"/>
    </row>
    <row r="3317" spans="10:15" x14ac:dyDescent="0.25">
      <c r="J3317" s="258"/>
      <c r="K3317" s="258"/>
      <c r="L3317" s="258"/>
      <c r="M3317" s="258"/>
      <c r="N3317" s="258"/>
      <c r="O3317" s="258"/>
    </row>
    <row r="3318" spans="10:15" x14ac:dyDescent="0.25">
      <c r="J3318" s="258"/>
      <c r="K3318" s="258"/>
      <c r="L3318" s="258"/>
      <c r="M3318" s="258"/>
      <c r="N3318" s="258"/>
      <c r="O3318" s="258"/>
    </row>
    <row r="3319" spans="10:15" x14ac:dyDescent="0.25">
      <c r="J3319" s="258"/>
      <c r="K3319" s="258"/>
      <c r="L3319" s="258"/>
      <c r="M3319" s="258"/>
      <c r="N3319" s="258"/>
      <c r="O3319" s="258"/>
    </row>
    <row r="3320" spans="10:15" x14ac:dyDescent="0.25">
      <c r="J3320" s="258"/>
      <c r="K3320" s="258"/>
      <c r="L3320" s="258"/>
      <c r="M3320" s="258"/>
      <c r="N3320" s="258"/>
      <c r="O3320" s="258"/>
    </row>
    <row r="3321" spans="10:15" x14ac:dyDescent="0.25">
      <c r="J3321" s="258"/>
      <c r="K3321" s="258"/>
      <c r="L3321" s="258"/>
      <c r="M3321" s="258"/>
      <c r="N3321" s="258"/>
      <c r="O3321" s="258"/>
    </row>
    <row r="3322" spans="10:15" x14ac:dyDescent="0.25">
      <c r="J3322" s="258"/>
      <c r="K3322" s="258"/>
      <c r="L3322" s="258"/>
      <c r="M3322" s="258"/>
      <c r="N3322" s="258"/>
      <c r="O3322" s="258"/>
    </row>
    <row r="3323" spans="10:15" x14ac:dyDescent="0.25">
      <c r="J3323" s="258"/>
      <c r="K3323" s="258"/>
      <c r="L3323" s="258"/>
      <c r="M3323" s="258"/>
      <c r="N3323" s="258"/>
      <c r="O3323" s="258"/>
    </row>
    <row r="3324" spans="10:15" x14ac:dyDescent="0.25">
      <c r="J3324" s="258"/>
      <c r="K3324" s="258"/>
      <c r="L3324" s="258"/>
      <c r="M3324" s="258"/>
      <c r="N3324" s="258"/>
      <c r="O3324" s="258"/>
    </row>
    <row r="3325" spans="10:15" x14ac:dyDescent="0.25">
      <c r="J3325" s="258"/>
      <c r="K3325" s="258"/>
      <c r="L3325" s="258"/>
      <c r="M3325" s="258"/>
      <c r="N3325" s="258"/>
      <c r="O3325" s="258"/>
    </row>
    <row r="3326" spans="10:15" x14ac:dyDescent="0.25">
      <c r="J3326" s="258"/>
      <c r="K3326" s="258"/>
      <c r="L3326" s="258"/>
      <c r="M3326" s="258"/>
      <c r="N3326" s="258"/>
      <c r="O3326" s="258"/>
    </row>
    <row r="3327" spans="10:15" x14ac:dyDescent="0.25">
      <c r="J3327" s="258"/>
      <c r="K3327" s="258"/>
      <c r="L3327" s="258"/>
      <c r="M3327" s="258"/>
      <c r="N3327" s="258"/>
      <c r="O3327" s="258"/>
    </row>
    <row r="3328" spans="10:15" x14ac:dyDescent="0.25">
      <c r="J3328" s="258"/>
      <c r="K3328" s="258"/>
      <c r="L3328" s="258"/>
      <c r="M3328" s="258"/>
      <c r="N3328" s="258"/>
      <c r="O3328" s="258"/>
    </row>
    <row r="3329" spans="10:15" x14ac:dyDescent="0.25">
      <c r="J3329" s="258"/>
      <c r="K3329" s="258"/>
      <c r="L3329" s="258"/>
      <c r="M3329" s="258"/>
      <c r="N3329" s="258"/>
      <c r="O3329" s="258"/>
    </row>
    <row r="3330" spans="10:15" x14ac:dyDescent="0.25">
      <c r="J3330" s="258"/>
      <c r="K3330" s="258"/>
      <c r="L3330" s="258"/>
      <c r="M3330" s="258"/>
      <c r="N3330" s="258"/>
      <c r="O3330" s="258"/>
    </row>
    <row r="3331" spans="10:15" x14ac:dyDescent="0.25">
      <c r="J3331" s="258"/>
      <c r="K3331" s="258"/>
      <c r="L3331" s="258"/>
      <c r="M3331" s="258"/>
      <c r="N3331" s="258"/>
      <c r="O3331" s="258"/>
    </row>
    <row r="3332" spans="10:15" x14ac:dyDescent="0.25">
      <c r="J3332" s="258"/>
      <c r="K3332" s="258"/>
      <c r="L3332" s="258"/>
      <c r="M3332" s="258"/>
      <c r="N3332" s="258"/>
      <c r="O3332" s="258"/>
    </row>
    <row r="3333" spans="10:15" x14ac:dyDescent="0.25">
      <c r="J3333" s="258"/>
      <c r="K3333" s="258"/>
      <c r="L3333" s="258"/>
      <c r="M3333" s="258"/>
      <c r="N3333" s="258"/>
      <c r="O3333" s="258"/>
    </row>
    <row r="3334" spans="10:15" x14ac:dyDescent="0.25">
      <c r="J3334" s="258"/>
      <c r="K3334" s="258"/>
      <c r="L3334" s="258"/>
      <c r="M3334" s="258"/>
      <c r="N3334" s="258"/>
      <c r="O3334" s="258"/>
    </row>
    <row r="3335" spans="10:15" x14ac:dyDescent="0.25">
      <c r="J3335" s="258"/>
      <c r="K3335" s="258"/>
      <c r="L3335" s="258"/>
      <c r="M3335" s="258"/>
      <c r="N3335" s="258"/>
      <c r="O3335" s="258"/>
    </row>
    <row r="3336" spans="10:15" x14ac:dyDescent="0.25">
      <c r="J3336" s="258"/>
      <c r="K3336" s="258"/>
      <c r="L3336" s="258"/>
      <c r="M3336" s="258"/>
      <c r="N3336" s="258"/>
      <c r="O3336" s="258"/>
    </row>
    <row r="3337" spans="10:15" x14ac:dyDescent="0.25">
      <c r="J3337" s="258"/>
      <c r="K3337" s="258"/>
      <c r="L3337" s="258"/>
      <c r="M3337" s="258"/>
      <c r="N3337" s="258"/>
      <c r="O3337" s="258"/>
    </row>
    <row r="3338" spans="10:15" x14ac:dyDescent="0.25">
      <c r="J3338" s="258"/>
      <c r="K3338" s="258"/>
      <c r="L3338" s="258"/>
      <c r="M3338" s="258"/>
      <c r="N3338" s="258"/>
      <c r="O3338" s="258"/>
    </row>
    <row r="3339" spans="10:15" x14ac:dyDescent="0.25">
      <c r="J3339" s="258"/>
      <c r="K3339" s="258"/>
      <c r="L3339" s="258"/>
      <c r="M3339" s="258"/>
      <c r="N3339" s="258"/>
      <c r="O3339" s="258"/>
    </row>
    <row r="3340" spans="10:15" x14ac:dyDescent="0.25">
      <c r="J3340" s="258"/>
      <c r="K3340" s="258"/>
      <c r="L3340" s="258"/>
      <c r="M3340" s="258"/>
      <c r="N3340" s="258"/>
      <c r="O3340" s="258"/>
    </row>
    <row r="3341" spans="10:15" x14ac:dyDescent="0.25">
      <c r="J3341" s="258"/>
      <c r="K3341" s="258"/>
      <c r="L3341" s="258"/>
      <c r="M3341" s="258"/>
      <c r="N3341" s="258"/>
      <c r="O3341" s="258"/>
    </row>
    <row r="3342" spans="10:15" x14ac:dyDescent="0.25">
      <c r="J3342" s="258"/>
      <c r="K3342" s="258"/>
      <c r="L3342" s="258"/>
      <c r="M3342" s="258"/>
      <c r="N3342" s="258"/>
      <c r="O3342" s="258"/>
    </row>
    <row r="3343" spans="10:15" x14ac:dyDescent="0.25">
      <c r="J3343" s="258"/>
      <c r="K3343" s="258"/>
      <c r="L3343" s="258"/>
      <c r="M3343" s="258"/>
      <c r="N3343" s="258"/>
      <c r="O3343" s="258"/>
    </row>
    <row r="3344" spans="10:15" x14ac:dyDescent="0.25">
      <c r="J3344" s="258"/>
      <c r="K3344" s="258"/>
      <c r="L3344" s="258"/>
      <c r="M3344" s="258"/>
      <c r="N3344" s="258"/>
      <c r="O3344" s="258"/>
    </row>
    <row r="3345" spans="10:15" x14ac:dyDescent="0.25">
      <c r="J3345" s="258"/>
      <c r="K3345" s="258"/>
      <c r="L3345" s="258"/>
      <c r="M3345" s="258"/>
      <c r="N3345" s="258"/>
      <c r="O3345" s="258"/>
    </row>
    <row r="3346" spans="10:15" x14ac:dyDescent="0.25">
      <c r="J3346" s="258"/>
      <c r="K3346" s="258"/>
      <c r="L3346" s="258"/>
      <c r="M3346" s="258"/>
      <c r="N3346" s="258"/>
      <c r="O3346" s="258"/>
    </row>
    <row r="3347" spans="10:15" x14ac:dyDescent="0.25">
      <c r="J3347" s="258"/>
      <c r="K3347" s="258"/>
      <c r="L3347" s="258"/>
      <c r="M3347" s="258"/>
      <c r="N3347" s="258"/>
      <c r="O3347" s="258"/>
    </row>
    <row r="3348" spans="10:15" x14ac:dyDescent="0.25">
      <c r="J3348" s="258"/>
      <c r="K3348" s="258"/>
      <c r="L3348" s="258"/>
      <c r="M3348" s="258"/>
      <c r="N3348" s="258"/>
      <c r="O3348" s="258"/>
    </row>
    <row r="3349" spans="10:15" x14ac:dyDescent="0.25">
      <c r="J3349" s="258"/>
      <c r="K3349" s="258"/>
      <c r="L3349" s="258"/>
      <c r="M3349" s="258"/>
      <c r="N3349" s="258"/>
      <c r="O3349" s="258"/>
    </row>
    <row r="3350" spans="10:15" x14ac:dyDescent="0.25">
      <c r="J3350" s="258"/>
      <c r="K3350" s="258"/>
      <c r="L3350" s="258"/>
      <c r="M3350" s="258"/>
      <c r="N3350" s="258"/>
      <c r="O3350" s="258"/>
    </row>
    <row r="3351" spans="10:15" x14ac:dyDescent="0.25">
      <c r="J3351" s="258"/>
      <c r="K3351" s="258"/>
      <c r="L3351" s="258"/>
      <c r="M3351" s="258"/>
      <c r="N3351" s="258"/>
      <c r="O3351" s="258"/>
    </row>
    <row r="3352" spans="10:15" x14ac:dyDescent="0.25">
      <c r="J3352" s="258"/>
      <c r="K3352" s="258"/>
      <c r="L3352" s="258"/>
      <c r="M3352" s="258"/>
      <c r="N3352" s="258"/>
      <c r="O3352" s="258"/>
    </row>
    <row r="3353" spans="10:15" x14ac:dyDescent="0.25">
      <c r="J3353" s="258"/>
      <c r="K3353" s="258"/>
      <c r="L3353" s="258"/>
      <c r="M3353" s="258"/>
      <c r="N3353" s="258"/>
      <c r="O3353" s="258"/>
    </row>
    <row r="3354" spans="10:15" x14ac:dyDescent="0.25">
      <c r="J3354" s="258"/>
      <c r="K3354" s="258"/>
      <c r="L3354" s="258"/>
      <c r="M3354" s="258"/>
      <c r="N3354" s="258"/>
      <c r="O3354" s="258"/>
    </row>
    <row r="3355" spans="10:15" x14ac:dyDescent="0.25">
      <c r="J3355" s="258"/>
      <c r="K3355" s="258"/>
      <c r="L3355" s="258"/>
      <c r="M3355" s="258"/>
      <c r="N3355" s="258"/>
      <c r="O3355" s="258"/>
    </row>
    <row r="3356" spans="10:15" x14ac:dyDescent="0.25">
      <c r="J3356" s="258"/>
      <c r="K3356" s="258"/>
      <c r="L3356" s="258"/>
      <c r="M3356" s="258"/>
      <c r="N3356" s="258"/>
      <c r="O3356" s="258"/>
    </row>
    <row r="3357" spans="10:15" x14ac:dyDescent="0.25">
      <c r="J3357" s="258"/>
      <c r="K3357" s="258"/>
      <c r="L3357" s="258"/>
      <c r="M3357" s="258"/>
      <c r="N3357" s="258"/>
      <c r="O3357" s="258"/>
    </row>
    <row r="3358" spans="10:15" x14ac:dyDescent="0.25">
      <c r="J3358" s="258"/>
      <c r="K3358" s="258"/>
      <c r="L3358" s="258"/>
      <c r="M3358" s="258"/>
      <c r="N3358" s="258"/>
      <c r="O3358" s="258"/>
    </row>
    <row r="3359" spans="10:15" x14ac:dyDescent="0.25">
      <c r="J3359" s="258"/>
      <c r="K3359" s="258"/>
      <c r="L3359" s="258"/>
      <c r="M3359" s="258"/>
      <c r="N3359" s="258"/>
      <c r="O3359" s="258"/>
    </row>
    <row r="3360" spans="10:15" x14ac:dyDescent="0.25">
      <c r="J3360" s="258"/>
      <c r="K3360" s="258"/>
      <c r="L3360" s="258"/>
      <c r="M3360" s="258"/>
      <c r="N3360" s="258"/>
      <c r="O3360" s="258"/>
    </row>
    <row r="3361" spans="10:15" x14ac:dyDescent="0.25">
      <c r="J3361" s="258"/>
      <c r="K3361" s="258"/>
      <c r="L3361" s="258"/>
      <c r="M3361" s="258"/>
      <c r="N3361" s="258"/>
      <c r="O3361" s="258"/>
    </row>
    <row r="3362" spans="10:15" x14ac:dyDescent="0.25">
      <c r="J3362" s="258"/>
      <c r="K3362" s="258"/>
      <c r="L3362" s="258"/>
      <c r="M3362" s="258"/>
      <c r="N3362" s="258"/>
      <c r="O3362" s="258"/>
    </row>
    <row r="3363" spans="10:15" x14ac:dyDescent="0.25">
      <c r="J3363" s="258"/>
      <c r="K3363" s="258"/>
      <c r="L3363" s="258"/>
      <c r="M3363" s="258"/>
      <c r="N3363" s="258"/>
      <c r="O3363" s="258"/>
    </row>
    <row r="3364" spans="10:15" x14ac:dyDescent="0.25">
      <c r="J3364" s="258"/>
      <c r="K3364" s="258"/>
      <c r="L3364" s="258"/>
      <c r="M3364" s="258"/>
      <c r="N3364" s="258"/>
      <c r="O3364" s="258"/>
    </row>
    <row r="3365" spans="10:15" x14ac:dyDescent="0.25">
      <c r="J3365" s="258"/>
      <c r="K3365" s="258"/>
      <c r="L3365" s="258"/>
      <c r="M3365" s="258"/>
      <c r="N3365" s="258"/>
      <c r="O3365" s="258"/>
    </row>
    <row r="3366" spans="10:15" x14ac:dyDescent="0.25">
      <c r="J3366" s="258"/>
      <c r="K3366" s="258"/>
      <c r="L3366" s="258"/>
      <c r="M3366" s="258"/>
      <c r="N3366" s="258"/>
      <c r="O3366" s="258"/>
    </row>
    <row r="3367" spans="10:15" x14ac:dyDescent="0.25">
      <c r="J3367" s="258"/>
      <c r="K3367" s="258"/>
      <c r="L3367" s="258"/>
      <c r="M3367" s="258"/>
      <c r="N3367" s="258"/>
      <c r="O3367" s="258"/>
    </row>
    <row r="3368" spans="10:15" x14ac:dyDescent="0.25">
      <c r="J3368" s="258"/>
      <c r="K3368" s="258"/>
      <c r="L3368" s="258"/>
      <c r="M3368" s="258"/>
      <c r="N3368" s="258"/>
      <c r="O3368" s="258"/>
    </row>
    <row r="3369" spans="10:15" x14ac:dyDescent="0.25">
      <c r="J3369" s="258"/>
      <c r="K3369" s="258"/>
      <c r="L3369" s="258"/>
      <c r="M3369" s="258"/>
      <c r="N3369" s="258"/>
      <c r="O3369" s="258"/>
    </row>
    <row r="3370" spans="10:15" x14ac:dyDescent="0.25">
      <c r="J3370" s="258"/>
      <c r="K3370" s="258"/>
      <c r="L3370" s="258"/>
      <c r="M3370" s="258"/>
      <c r="N3370" s="258"/>
      <c r="O3370" s="258"/>
    </row>
    <row r="3371" spans="10:15" x14ac:dyDescent="0.25">
      <c r="J3371" s="258"/>
      <c r="K3371" s="258"/>
      <c r="L3371" s="258"/>
      <c r="M3371" s="258"/>
      <c r="N3371" s="258"/>
      <c r="O3371" s="258"/>
    </row>
    <row r="3372" spans="10:15" x14ac:dyDescent="0.25">
      <c r="J3372" s="258"/>
      <c r="K3372" s="258"/>
      <c r="L3372" s="258"/>
      <c r="M3372" s="258"/>
      <c r="N3372" s="258"/>
      <c r="O3372" s="258"/>
    </row>
    <row r="3373" spans="10:15" x14ac:dyDescent="0.25">
      <c r="J3373" s="258"/>
      <c r="K3373" s="258"/>
      <c r="L3373" s="258"/>
      <c r="M3373" s="258"/>
      <c r="N3373" s="258"/>
      <c r="O3373" s="258"/>
    </row>
    <row r="3374" spans="10:15" x14ac:dyDescent="0.25">
      <c r="J3374" s="258"/>
      <c r="K3374" s="258"/>
      <c r="L3374" s="258"/>
      <c r="M3374" s="258"/>
      <c r="N3374" s="258"/>
      <c r="O3374" s="258"/>
    </row>
    <row r="3375" spans="10:15" x14ac:dyDescent="0.25">
      <c r="J3375" s="258"/>
      <c r="K3375" s="258"/>
      <c r="L3375" s="258"/>
      <c r="M3375" s="258"/>
      <c r="N3375" s="258"/>
      <c r="O3375" s="258"/>
    </row>
    <row r="3376" spans="10:15" x14ac:dyDescent="0.25">
      <c r="J3376" s="258"/>
      <c r="K3376" s="258"/>
      <c r="L3376" s="258"/>
      <c r="M3376" s="258"/>
      <c r="N3376" s="258"/>
      <c r="O3376" s="258"/>
    </row>
    <row r="3377" spans="10:15" x14ac:dyDescent="0.25">
      <c r="J3377" s="258"/>
      <c r="K3377" s="258"/>
      <c r="L3377" s="258"/>
      <c r="M3377" s="258"/>
      <c r="N3377" s="258"/>
      <c r="O3377" s="258"/>
    </row>
    <row r="3378" spans="10:15" x14ac:dyDescent="0.25">
      <c r="J3378" s="258"/>
      <c r="K3378" s="258"/>
      <c r="L3378" s="258"/>
      <c r="M3378" s="258"/>
      <c r="N3378" s="258"/>
      <c r="O3378" s="258"/>
    </row>
    <row r="3379" spans="10:15" x14ac:dyDescent="0.25">
      <c r="J3379" s="258"/>
      <c r="K3379" s="258"/>
      <c r="L3379" s="258"/>
      <c r="M3379" s="258"/>
      <c r="N3379" s="258"/>
      <c r="O3379" s="258"/>
    </row>
    <row r="3380" spans="10:15" x14ac:dyDescent="0.25">
      <c r="J3380" s="258"/>
      <c r="K3380" s="258"/>
      <c r="L3380" s="258"/>
      <c r="M3380" s="258"/>
      <c r="N3380" s="258"/>
      <c r="O3380" s="258"/>
    </row>
    <row r="3381" spans="10:15" x14ac:dyDescent="0.25">
      <c r="J3381" s="258"/>
      <c r="K3381" s="258"/>
      <c r="L3381" s="258"/>
      <c r="M3381" s="258"/>
      <c r="N3381" s="258"/>
      <c r="O3381" s="258"/>
    </row>
    <row r="3382" spans="10:15" x14ac:dyDescent="0.25">
      <c r="J3382" s="258"/>
      <c r="K3382" s="258"/>
      <c r="L3382" s="258"/>
      <c r="M3382" s="258"/>
      <c r="N3382" s="258"/>
      <c r="O3382" s="258"/>
    </row>
    <row r="3383" spans="10:15" x14ac:dyDescent="0.25">
      <c r="J3383" s="258"/>
      <c r="K3383" s="258"/>
      <c r="L3383" s="258"/>
      <c r="M3383" s="258"/>
      <c r="N3383" s="258"/>
      <c r="O3383" s="258"/>
    </row>
    <row r="3384" spans="10:15" x14ac:dyDescent="0.25">
      <c r="J3384" s="258"/>
      <c r="K3384" s="258"/>
      <c r="L3384" s="258"/>
      <c r="M3384" s="258"/>
      <c r="N3384" s="258"/>
      <c r="O3384" s="258"/>
    </row>
    <row r="3385" spans="10:15" x14ac:dyDescent="0.25">
      <c r="J3385" s="258"/>
      <c r="K3385" s="258"/>
      <c r="L3385" s="258"/>
      <c r="M3385" s="258"/>
      <c r="N3385" s="258"/>
      <c r="O3385" s="258"/>
    </row>
    <row r="3386" spans="10:15" x14ac:dyDescent="0.25">
      <c r="J3386" s="258"/>
      <c r="K3386" s="258"/>
      <c r="L3386" s="258"/>
      <c r="M3386" s="258"/>
      <c r="N3386" s="258"/>
      <c r="O3386" s="258"/>
    </row>
    <row r="3387" spans="10:15" x14ac:dyDescent="0.25">
      <c r="J3387" s="258"/>
      <c r="K3387" s="258"/>
      <c r="L3387" s="258"/>
      <c r="M3387" s="258"/>
      <c r="N3387" s="258"/>
      <c r="O3387" s="258"/>
    </row>
    <row r="3388" spans="10:15" x14ac:dyDescent="0.25">
      <c r="J3388" s="258"/>
      <c r="K3388" s="258"/>
      <c r="L3388" s="258"/>
      <c r="M3388" s="258"/>
      <c r="N3388" s="258"/>
      <c r="O3388" s="258"/>
    </row>
    <row r="3389" spans="10:15" x14ac:dyDescent="0.25">
      <c r="J3389" s="258"/>
      <c r="K3389" s="258"/>
      <c r="L3389" s="258"/>
      <c r="M3389" s="258"/>
      <c r="N3389" s="258"/>
      <c r="O3389" s="258"/>
    </row>
    <row r="3390" spans="10:15" x14ac:dyDescent="0.25">
      <c r="J3390" s="258"/>
      <c r="K3390" s="258"/>
      <c r="L3390" s="258"/>
      <c r="M3390" s="258"/>
      <c r="N3390" s="258"/>
      <c r="O3390" s="258"/>
    </row>
    <row r="3391" spans="10:15" x14ac:dyDescent="0.25">
      <c r="J3391" s="258"/>
      <c r="K3391" s="258"/>
      <c r="L3391" s="258"/>
      <c r="M3391" s="258"/>
      <c r="N3391" s="258"/>
      <c r="O3391" s="258"/>
    </row>
    <row r="3392" spans="10:15" x14ac:dyDescent="0.25">
      <c r="J3392" s="258"/>
      <c r="K3392" s="258"/>
      <c r="L3392" s="258"/>
      <c r="M3392" s="258"/>
      <c r="N3392" s="258"/>
      <c r="O3392" s="258"/>
    </row>
    <row r="3393" spans="10:15" x14ac:dyDescent="0.25">
      <c r="J3393" s="258"/>
      <c r="K3393" s="258"/>
      <c r="L3393" s="258"/>
      <c r="M3393" s="258"/>
      <c r="N3393" s="258"/>
      <c r="O3393" s="258"/>
    </row>
    <row r="3394" spans="10:15" x14ac:dyDescent="0.25">
      <c r="J3394" s="258"/>
      <c r="K3394" s="258"/>
      <c r="L3394" s="258"/>
      <c r="M3394" s="258"/>
      <c r="N3394" s="258"/>
      <c r="O3394" s="258"/>
    </row>
    <row r="3395" spans="10:15" x14ac:dyDescent="0.25">
      <c r="J3395" s="258"/>
      <c r="K3395" s="258"/>
      <c r="L3395" s="258"/>
      <c r="M3395" s="258"/>
      <c r="N3395" s="258"/>
      <c r="O3395" s="258"/>
    </row>
    <row r="3396" spans="10:15" x14ac:dyDescent="0.25">
      <c r="J3396" s="258"/>
      <c r="K3396" s="258"/>
      <c r="L3396" s="258"/>
      <c r="M3396" s="258"/>
      <c r="N3396" s="258"/>
      <c r="O3396" s="258"/>
    </row>
    <row r="3397" spans="10:15" x14ac:dyDescent="0.25">
      <c r="J3397" s="258"/>
      <c r="K3397" s="258"/>
      <c r="L3397" s="258"/>
      <c r="M3397" s="258"/>
      <c r="N3397" s="258"/>
      <c r="O3397" s="258"/>
    </row>
    <row r="3398" spans="10:15" x14ac:dyDescent="0.25">
      <c r="J3398" s="258"/>
      <c r="K3398" s="258"/>
      <c r="L3398" s="258"/>
      <c r="M3398" s="258"/>
      <c r="N3398" s="258"/>
      <c r="O3398" s="258"/>
    </row>
    <row r="3399" spans="10:15" x14ac:dyDescent="0.25">
      <c r="J3399" s="258"/>
      <c r="K3399" s="258"/>
      <c r="L3399" s="258"/>
      <c r="M3399" s="258"/>
      <c r="N3399" s="258"/>
      <c r="O3399" s="258"/>
    </row>
    <row r="3400" spans="10:15" x14ac:dyDescent="0.25">
      <c r="J3400" s="258"/>
      <c r="K3400" s="258"/>
      <c r="L3400" s="258"/>
      <c r="M3400" s="258"/>
      <c r="N3400" s="258"/>
      <c r="O3400" s="258"/>
    </row>
    <row r="3401" spans="10:15" x14ac:dyDescent="0.25">
      <c r="J3401" s="258"/>
      <c r="K3401" s="258"/>
      <c r="L3401" s="258"/>
      <c r="M3401" s="258"/>
      <c r="N3401" s="258"/>
      <c r="O3401" s="258"/>
    </row>
    <row r="3402" spans="10:15" x14ac:dyDescent="0.25">
      <c r="J3402" s="258"/>
      <c r="K3402" s="258"/>
      <c r="L3402" s="258"/>
      <c r="M3402" s="258"/>
      <c r="N3402" s="258"/>
      <c r="O3402" s="258"/>
    </row>
    <row r="3403" spans="10:15" x14ac:dyDescent="0.25">
      <c r="J3403" s="258"/>
      <c r="K3403" s="258"/>
      <c r="L3403" s="258"/>
      <c r="M3403" s="258"/>
      <c r="N3403" s="258"/>
      <c r="O3403" s="258"/>
    </row>
    <row r="3404" spans="10:15" x14ac:dyDescent="0.25">
      <c r="J3404" s="258"/>
      <c r="K3404" s="258"/>
      <c r="L3404" s="258"/>
      <c r="M3404" s="258"/>
      <c r="N3404" s="258"/>
      <c r="O3404" s="258"/>
    </row>
    <row r="3405" spans="10:15" x14ac:dyDescent="0.25">
      <c r="J3405" s="258"/>
      <c r="K3405" s="258"/>
      <c r="L3405" s="258"/>
      <c r="M3405" s="258"/>
      <c r="N3405" s="258"/>
      <c r="O3405" s="258"/>
    </row>
    <row r="3406" spans="10:15" x14ac:dyDescent="0.25">
      <c r="J3406" s="258"/>
      <c r="K3406" s="258"/>
      <c r="L3406" s="258"/>
      <c r="M3406" s="258"/>
      <c r="N3406" s="258"/>
      <c r="O3406" s="258"/>
    </row>
    <row r="3407" spans="10:15" x14ac:dyDescent="0.25">
      <c r="J3407" s="258"/>
      <c r="K3407" s="258"/>
      <c r="L3407" s="258"/>
      <c r="M3407" s="258"/>
      <c r="N3407" s="258"/>
      <c r="O3407" s="258"/>
    </row>
    <row r="3408" spans="10:15" x14ac:dyDescent="0.25">
      <c r="J3408" s="258"/>
      <c r="K3408" s="258"/>
      <c r="L3408" s="258"/>
      <c r="M3408" s="258"/>
      <c r="N3408" s="258"/>
      <c r="O3408" s="258"/>
    </row>
    <row r="3409" spans="10:15" x14ac:dyDescent="0.25">
      <c r="J3409" s="258"/>
      <c r="K3409" s="258"/>
      <c r="L3409" s="258"/>
      <c r="M3409" s="258"/>
      <c r="N3409" s="258"/>
      <c r="O3409" s="258"/>
    </row>
    <row r="3410" spans="10:15" x14ac:dyDescent="0.25">
      <c r="J3410" s="258"/>
      <c r="K3410" s="258"/>
      <c r="L3410" s="258"/>
      <c r="M3410" s="258"/>
      <c r="N3410" s="258"/>
      <c r="O3410" s="258"/>
    </row>
    <row r="3411" spans="10:15" x14ac:dyDescent="0.25">
      <c r="J3411" s="258"/>
      <c r="K3411" s="258"/>
      <c r="L3411" s="258"/>
      <c r="M3411" s="258"/>
      <c r="N3411" s="258"/>
      <c r="O3411" s="258"/>
    </row>
    <row r="3412" spans="10:15" x14ac:dyDescent="0.25">
      <c r="J3412" s="258"/>
      <c r="K3412" s="258"/>
      <c r="L3412" s="258"/>
      <c r="M3412" s="258"/>
      <c r="N3412" s="258"/>
      <c r="O3412" s="258"/>
    </row>
    <row r="3413" spans="10:15" x14ac:dyDescent="0.25">
      <c r="J3413" s="258"/>
      <c r="K3413" s="258"/>
      <c r="L3413" s="258"/>
      <c r="M3413" s="258"/>
      <c r="N3413" s="258"/>
      <c r="O3413" s="258"/>
    </row>
    <row r="3414" spans="10:15" x14ac:dyDescent="0.25">
      <c r="J3414" s="258"/>
      <c r="K3414" s="258"/>
      <c r="L3414" s="258"/>
      <c r="M3414" s="258"/>
      <c r="N3414" s="258"/>
      <c r="O3414" s="258"/>
    </row>
    <row r="3415" spans="10:15" x14ac:dyDescent="0.25">
      <c r="J3415" s="258"/>
      <c r="K3415" s="258"/>
      <c r="L3415" s="258"/>
      <c r="M3415" s="258"/>
      <c r="N3415" s="258"/>
      <c r="O3415" s="258"/>
    </row>
    <row r="3416" spans="10:15" x14ac:dyDescent="0.25">
      <c r="J3416" s="258"/>
      <c r="K3416" s="258"/>
      <c r="L3416" s="258"/>
      <c r="M3416" s="258"/>
      <c r="N3416" s="258"/>
      <c r="O3416" s="258"/>
    </row>
    <row r="3417" spans="10:15" x14ac:dyDescent="0.25">
      <c r="J3417" s="258"/>
      <c r="K3417" s="258"/>
      <c r="L3417" s="258"/>
      <c r="M3417" s="258"/>
      <c r="N3417" s="258"/>
      <c r="O3417" s="258"/>
    </row>
    <row r="3418" spans="10:15" x14ac:dyDescent="0.25">
      <c r="J3418" s="258"/>
      <c r="K3418" s="258"/>
      <c r="L3418" s="258"/>
      <c r="M3418" s="258"/>
      <c r="N3418" s="258"/>
      <c r="O3418" s="258"/>
    </row>
    <row r="3419" spans="10:15" x14ac:dyDescent="0.25">
      <c r="J3419" s="258"/>
      <c r="K3419" s="258"/>
      <c r="L3419" s="258"/>
      <c r="M3419" s="258"/>
      <c r="N3419" s="258"/>
      <c r="O3419" s="258"/>
    </row>
    <row r="3420" spans="10:15" x14ac:dyDescent="0.25">
      <c r="J3420" s="258"/>
      <c r="K3420" s="258"/>
      <c r="L3420" s="258"/>
      <c r="M3420" s="258"/>
      <c r="N3420" s="258"/>
      <c r="O3420" s="258"/>
    </row>
    <row r="3421" spans="10:15" x14ac:dyDescent="0.25">
      <c r="J3421" s="258"/>
      <c r="K3421" s="258"/>
      <c r="L3421" s="258"/>
      <c r="M3421" s="258"/>
      <c r="N3421" s="258"/>
      <c r="O3421" s="258"/>
    </row>
    <row r="3422" spans="10:15" x14ac:dyDescent="0.25">
      <c r="J3422" s="258"/>
      <c r="K3422" s="258"/>
      <c r="L3422" s="258"/>
      <c r="M3422" s="258"/>
      <c r="N3422" s="258"/>
      <c r="O3422" s="258"/>
    </row>
    <row r="3423" spans="10:15" x14ac:dyDescent="0.25">
      <c r="J3423" s="258"/>
      <c r="K3423" s="258"/>
      <c r="L3423" s="258"/>
      <c r="M3423" s="258"/>
      <c r="N3423" s="258"/>
      <c r="O3423" s="258"/>
    </row>
    <row r="3424" spans="10:15" x14ac:dyDescent="0.25">
      <c r="J3424" s="258"/>
      <c r="K3424" s="258"/>
      <c r="L3424" s="258"/>
      <c r="M3424" s="258"/>
      <c r="N3424" s="258"/>
      <c r="O3424" s="258"/>
    </row>
    <row r="3425" spans="10:15" x14ac:dyDescent="0.25">
      <c r="J3425" s="258"/>
      <c r="K3425" s="258"/>
      <c r="L3425" s="258"/>
      <c r="M3425" s="258"/>
      <c r="N3425" s="258"/>
      <c r="O3425" s="258"/>
    </row>
    <row r="3426" spans="10:15" x14ac:dyDescent="0.25">
      <c r="J3426" s="258"/>
      <c r="K3426" s="258"/>
      <c r="L3426" s="258"/>
      <c r="M3426" s="258"/>
      <c r="N3426" s="258"/>
      <c r="O3426" s="258"/>
    </row>
    <row r="3427" spans="10:15" x14ac:dyDescent="0.25">
      <c r="J3427" s="258"/>
      <c r="K3427" s="258"/>
      <c r="L3427" s="258"/>
      <c r="M3427" s="258"/>
      <c r="N3427" s="258"/>
      <c r="O3427" s="258"/>
    </row>
    <row r="3428" spans="10:15" x14ac:dyDescent="0.25">
      <c r="J3428" s="258"/>
      <c r="K3428" s="258"/>
      <c r="L3428" s="258"/>
      <c r="M3428" s="258"/>
      <c r="N3428" s="258"/>
      <c r="O3428" s="258"/>
    </row>
    <row r="3429" spans="10:15" x14ac:dyDescent="0.25">
      <c r="J3429" s="258"/>
      <c r="K3429" s="258"/>
      <c r="L3429" s="258"/>
      <c r="M3429" s="258"/>
      <c r="N3429" s="258"/>
      <c r="O3429" s="258"/>
    </row>
    <row r="3430" spans="10:15" x14ac:dyDescent="0.25">
      <c r="J3430" s="258"/>
      <c r="K3430" s="258"/>
      <c r="L3430" s="258"/>
      <c r="M3430" s="258"/>
      <c r="N3430" s="258"/>
      <c r="O3430" s="258"/>
    </row>
    <row r="3431" spans="10:15" x14ac:dyDescent="0.25">
      <c r="J3431" s="258"/>
      <c r="K3431" s="258"/>
      <c r="L3431" s="258"/>
      <c r="M3431" s="258"/>
      <c r="N3431" s="258"/>
      <c r="O3431" s="258"/>
    </row>
    <row r="3432" spans="10:15" x14ac:dyDescent="0.25">
      <c r="J3432" s="258"/>
      <c r="K3432" s="258"/>
      <c r="L3432" s="258"/>
      <c r="M3432" s="258"/>
      <c r="N3432" s="258"/>
      <c r="O3432" s="258"/>
    </row>
    <row r="3433" spans="10:15" x14ac:dyDescent="0.25">
      <c r="J3433" s="258"/>
      <c r="K3433" s="258"/>
      <c r="L3433" s="258"/>
      <c r="M3433" s="258"/>
      <c r="N3433" s="258"/>
      <c r="O3433" s="258"/>
    </row>
    <row r="3434" spans="10:15" x14ac:dyDescent="0.25">
      <c r="J3434" s="258"/>
      <c r="K3434" s="258"/>
      <c r="L3434" s="258"/>
      <c r="M3434" s="258"/>
      <c r="N3434" s="258"/>
      <c r="O3434" s="258"/>
    </row>
    <row r="3435" spans="10:15" x14ac:dyDescent="0.25">
      <c r="J3435" s="258"/>
      <c r="K3435" s="258"/>
      <c r="L3435" s="258"/>
      <c r="M3435" s="258"/>
      <c r="N3435" s="258"/>
      <c r="O3435" s="258"/>
    </row>
    <row r="3436" spans="10:15" x14ac:dyDescent="0.25">
      <c r="J3436" s="258"/>
      <c r="K3436" s="258"/>
      <c r="L3436" s="258"/>
      <c r="M3436" s="258"/>
      <c r="N3436" s="258"/>
      <c r="O3436" s="258"/>
    </row>
    <row r="3437" spans="10:15" x14ac:dyDescent="0.25">
      <c r="J3437" s="258"/>
      <c r="K3437" s="258"/>
      <c r="L3437" s="258"/>
      <c r="M3437" s="258"/>
      <c r="N3437" s="258"/>
      <c r="O3437" s="258"/>
    </row>
    <row r="3438" spans="10:15" x14ac:dyDescent="0.25">
      <c r="J3438" s="258"/>
      <c r="K3438" s="258"/>
      <c r="L3438" s="258"/>
      <c r="M3438" s="258"/>
      <c r="N3438" s="258"/>
      <c r="O3438" s="258"/>
    </row>
    <row r="3439" spans="10:15" x14ac:dyDescent="0.25">
      <c r="J3439" s="258"/>
      <c r="K3439" s="258"/>
      <c r="L3439" s="258"/>
      <c r="M3439" s="258"/>
      <c r="N3439" s="258"/>
      <c r="O3439" s="258"/>
    </row>
    <row r="3440" spans="10:15" x14ac:dyDescent="0.25">
      <c r="J3440" s="258"/>
      <c r="K3440" s="258"/>
      <c r="L3440" s="258"/>
      <c r="M3440" s="258"/>
      <c r="N3440" s="258"/>
      <c r="O3440" s="258"/>
    </row>
    <row r="3441" spans="10:15" x14ac:dyDescent="0.25">
      <c r="J3441" s="258"/>
      <c r="K3441" s="258"/>
      <c r="L3441" s="258"/>
      <c r="M3441" s="258"/>
      <c r="N3441" s="258"/>
      <c r="O3441" s="258"/>
    </row>
    <row r="3442" spans="10:15" x14ac:dyDescent="0.25">
      <c r="J3442" s="258"/>
      <c r="K3442" s="258"/>
      <c r="L3442" s="258"/>
      <c r="M3442" s="258"/>
      <c r="N3442" s="258"/>
      <c r="O3442" s="258"/>
    </row>
    <row r="3443" spans="10:15" x14ac:dyDescent="0.25">
      <c r="J3443" s="258"/>
      <c r="K3443" s="258"/>
      <c r="L3443" s="258"/>
      <c r="M3443" s="258"/>
      <c r="N3443" s="258"/>
      <c r="O3443" s="258"/>
    </row>
    <row r="3444" spans="10:15" x14ac:dyDescent="0.25">
      <c r="J3444" s="258"/>
      <c r="K3444" s="258"/>
      <c r="L3444" s="258"/>
      <c r="M3444" s="258"/>
      <c r="N3444" s="258"/>
      <c r="O3444" s="258"/>
    </row>
    <row r="3445" spans="10:15" x14ac:dyDescent="0.25">
      <c r="J3445" s="258"/>
      <c r="K3445" s="258"/>
      <c r="L3445" s="258"/>
      <c r="M3445" s="258"/>
      <c r="N3445" s="258"/>
      <c r="O3445" s="258"/>
    </row>
    <row r="3446" spans="10:15" x14ac:dyDescent="0.25">
      <c r="J3446" s="258"/>
      <c r="K3446" s="258"/>
      <c r="L3446" s="258"/>
      <c r="M3446" s="258"/>
      <c r="N3446" s="258"/>
      <c r="O3446" s="258"/>
    </row>
    <row r="3447" spans="10:15" x14ac:dyDescent="0.25">
      <c r="J3447" s="258"/>
      <c r="K3447" s="258"/>
      <c r="L3447" s="258"/>
      <c r="M3447" s="258"/>
      <c r="N3447" s="258"/>
      <c r="O3447" s="258"/>
    </row>
    <row r="3448" spans="10:15" x14ac:dyDescent="0.25">
      <c r="J3448" s="258"/>
      <c r="K3448" s="258"/>
      <c r="L3448" s="258"/>
      <c r="M3448" s="258"/>
      <c r="N3448" s="258"/>
      <c r="O3448" s="258"/>
    </row>
    <row r="3449" spans="10:15" x14ac:dyDescent="0.25">
      <c r="J3449" s="258"/>
      <c r="K3449" s="258"/>
      <c r="L3449" s="258"/>
      <c r="M3449" s="258"/>
      <c r="N3449" s="258"/>
      <c r="O3449" s="258"/>
    </row>
    <row r="3450" spans="10:15" x14ac:dyDescent="0.25">
      <c r="J3450" s="258"/>
      <c r="K3450" s="258"/>
      <c r="L3450" s="258"/>
      <c r="M3450" s="258"/>
      <c r="N3450" s="258"/>
      <c r="O3450" s="258"/>
    </row>
    <row r="3451" spans="10:15" x14ac:dyDescent="0.25">
      <c r="J3451" s="258"/>
      <c r="K3451" s="258"/>
      <c r="L3451" s="258"/>
      <c r="M3451" s="258"/>
      <c r="N3451" s="258"/>
      <c r="O3451" s="258"/>
    </row>
    <row r="3452" spans="10:15" x14ac:dyDescent="0.25">
      <c r="J3452" s="258"/>
      <c r="K3452" s="258"/>
      <c r="L3452" s="258"/>
      <c r="M3452" s="258"/>
      <c r="N3452" s="258"/>
      <c r="O3452" s="258"/>
    </row>
    <row r="3453" spans="10:15" x14ac:dyDescent="0.25">
      <c r="J3453" s="258"/>
      <c r="K3453" s="258"/>
      <c r="L3453" s="258"/>
      <c r="M3453" s="258"/>
      <c r="N3453" s="258"/>
      <c r="O3453" s="258"/>
    </row>
    <row r="3454" spans="10:15" x14ac:dyDescent="0.25">
      <c r="J3454" s="258"/>
      <c r="K3454" s="258"/>
      <c r="L3454" s="258"/>
      <c r="M3454" s="258"/>
      <c r="N3454" s="258"/>
      <c r="O3454" s="258"/>
    </row>
    <row r="3455" spans="10:15" x14ac:dyDescent="0.25">
      <c r="J3455" s="258"/>
      <c r="K3455" s="258"/>
      <c r="L3455" s="258"/>
      <c r="M3455" s="258"/>
      <c r="N3455" s="258"/>
      <c r="O3455" s="258"/>
    </row>
    <row r="3456" spans="10:15" x14ac:dyDescent="0.25">
      <c r="J3456" s="258"/>
      <c r="K3456" s="258"/>
      <c r="L3456" s="258"/>
      <c r="M3456" s="258"/>
      <c r="N3456" s="258"/>
      <c r="O3456" s="258"/>
    </row>
    <row r="3457" spans="10:15" x14ac:dyDescent="0.25">
      <c r="J3457" s="258"/>
      <c r="K3457" s="258"/>
      <c r="L3457" s="258"/>
      <c r="M3457" s="258"/>
      <c r="N3457" s="258"/>
      <c r="O3457" s="258"/>
    </row>
    <row r="3458" spans="10:15" x14ac:dyDescent="0.25">
      <c r="J3458" s="258"/>
      <c r="K3458" s="258"/>
      <c r="L3458" s="258"/>
      <c r="M3458" s="258"/>
      <c r="N3458" s="258"/>
      <c r="O3458" s="258"/>
    </row>
    <row r="3459" spans="10:15" x14ac:dyDescent="0.25">
      <c r="J3459" s="258"/>
      <c r="K3459" s="258"/>
      <c r="L3459" s="258"/>
      <c r="M3459" s="258"/>
      <c r="N3459" s="258"/>
      <c r="O3459" s="258"/>
    </row>
    <row r="3460" spans="10:15" x14ac:dyDescent="0.25">
      <c r="J3460" s="258"/>
      <c r="K3460" s="258"/>
      <c r="L3460" s="258"/>
      <c r="M3460" s="258"/>
      <c r="N3460" s="258"/>
      <c r="O3460" s="258"/>
    </row>
    <row r="3461" spans="10:15" x14ac:dyDescent="0.25">
      <c r="J3461" s="258"/>
      <c r="K3461" s="258"/>
      <c r="L3461" s="258"/>
      <c r="M3461" s="258"/>
      <c r="N3461" s="258"/>
      <c r="O3461" s="258"/>
    </row>
    <row r="3462" spans="10:15" x14ac:dyDescent="0.25">
      <c r="J3462" s="258"/>
      <c r="K3462" s="258"/>
      <c r="L3462" s="258"/>
      <c r="M3462" s="258"/>
      <c r="N3462" s="258"/>
      <c r="O3462" s="258"/>
    </row>
    <row r="3463" spans="10:15" x14ac:dyDescent="0.25">
      <c r="J3463" s="258"/>
      <c r="K3463" s="258"/>
      <c r="L3463" s="258"/>
      <c r="M3463" s="258"/>
      <c r="N3463" s="258"/>
      <c r="O3463" s="258"/>
    </row>
    <row r="3464" spans="10:15" x14ac:dyDescent="0.25">
      <c r="J3464" s="258"/>
      <c r="K3464" s="258"/>
      <c r="L3464" s="258"/>
      <c r="M3464" s="258"/>
      <c r="N3464" s="258"/>
      <c r="O3464" s="258"/>
    </row>
    <row r="3465" spans="10:15" x14ac:dyDescent="0.25">
      <c r="J3465" s="258"/>
      <c r="K3465" s="258"/>
      <c r="L3465" s="258"/>
      <c r="M3465" s="258"/>
      <c r="N3465" s="258"/>
      <c r="O3465" s="258"/>
    </row>
    <row r="3466" spans="10:15" x14ac:dyDescent="0.25">
      <c r="J3466" s="258"/>
      <c r="K3466" s="258"/>
      <c r="L3466" s="258"/>
      <c r="M3466" s="258"/>
      <c r="N3466" s="258"/>
      <c r="O3466" s="258"/>
    </row>
    <row r="3467" spans="10:15" x14ac:dyDescent="0.25">
      <c r="J3467" s="258"/>
      <c r="K3467" s="258"/>
      <c r="L3467" s="258"/>
      <c r="M3467" s="258"/>
      <c r="N3467" s="258"/>
      <c r="O3467" s="258"/>
    </row>
    <row r="3468" spans="10:15" x14ac:dyDescent="0.25">
      <c r="J3468" s="258"/>
      <c r="K3468" s="258"/>
      <c r="L3468" s="258"/>
      <c r="M3468" s="258"/>
      <c r="N3468" s="258"/>
      <c r="O3468" s="258"/>
    </row>
    <row r="3469" spans="10:15" x14ac:dyDescent="0.25">
      <c r="J3469" s="258"/>
      <c r="K3469" s="258"/>
      <c r="L3469" s="258"/>
      <c r="M3469" s="258"/>
      <c r="N3469" s="258"/>
      <c r="O3469" s="258"/>
    </row>
    <row r="3470" spans="10:15" x14ac:dyDescent="0.25">
      <c r="J3470" s="258"/>
      <c r="K3470" s="258"/>
      <c r="L3470" s="258"/>
      <c r="M3470" s="258"/>
      <c r="N3470" s="258"/>
      <c r="O3470" s="258"/>
    </row>
    <row r="3471" spans="10:15" x14ac:dyDescent="0.25">
      <c r="J3471" s="258"/>
      <c r="K3471" s="258"/>
      <c r="L3471" s="258"/>
      <c r="M3471" s="258"/>
      <c r="N3471" s="258"/>
      <c r="O3471" s="258"/>
    </row>
    <row r="3472" spans="10:15" x14ac:dyDescent="0.25">
      <c r="J3472" s="258"/>
      <c r="K3472" s="258"/>
      <c r="L3472" s="258"/>
      <c r="M3472" s="258"/>
      <c r="N3472" s="258"/>
      <c r="O3472" s="258"/>
    </row>
    <row r="3473" spans="10:15" x14ac:dyDescent="0.25">
      <c r="J3473" s="258"/>
      <c r="K3473" s="258"/>
      <c r="L3473" s="258"/>
      <c r="M3473" s="258"/>
      <c r="N3473" s="258"/>
      <c r="O3473" s="258"/>
    </row>
    <row r="3474" spans="10:15" x14ac:dyDescent="0.25">
      <c r="J3474" s="258"/>
      <c r="K3474" s="258"/>
      <c r="L3474" s="258"/>
      <c r="M3474" s="258"/>
      <c r="N3474" s="258"/>
      <c r="O3474" s="258"/>
    </row>
    <row r="3475" spans="10:15" x14ac:dyDescent="0.25">
      <c r="J3475" s="258"/>
      <c r="K3475" s="258"/>
      <c r="L3475" s="258"/>
      <c r="M3475" s="258"/>
      <c r="N3475" s="258"/>
      <c r="O3475" s="258"/>
    </row>
    <row r="3476" spans="10:15" x14ac:dyDescent="0.25">
      <c r="J3476" s="258"/>
      <c r="K3476" s="258"/>
      <c r="L3476" s="258"/>
      <c r="M3476" s="258"/>
      <c r="N3476" s="258"/>
      <c r="O3476" s="258"/>
    </row>
    <row r="3477" spans="10:15" x14ac:dyDescent="0.25">
      <c r="J3477" s="258"/>
      <c r="K3477" s="258"/>
      <c r="L3477" s="258"/>
      <c r="M3477" s="258"/>
      <c r="N3477" s="258"/>
      <c r="O3477" s="258"/>
    </row>
    <row r="3478" spans="10:15" x14ac:dyDescent="0.25">
      <c r="J3478" s="258"/>
      <c r="K3478" s="258"/>
      <c r="L3478" s="258"/>
      <c r="M3478" s="258"/>
      <c r="N3478" s="258"/>
      <c r="O3478" s="258"/>
    </row>
    <row r="3479" spans="10:15" x14ac:dyDescent="0.25">
      <c r="J3479" s="258"/>
      <c r="K3479" s="258"/>
      <c r="L3479" s="258"/>
      <c r="M3479" s="258"/>
      <c r="N3479" s="258"/>
      <c r="O3479" s="258"/>
    </row>
    <row r="3480" spans="10:15" x14ac:dyDescent="0.25">
      <c r="J3480" s="258"/>
      <c r="K3480" s="258"/>
      <c r="L3480" s="258"/>
      <c r="M3480" s="258"/>
      <c r="N3480" s="258"/>
      <c r="O3480" s="258"/>
    </row>
    <row r="3481" spans="10:15" x14ac:dyDescent="0.25">
      <c r="J3481" s="258"/>
      <c r="K3481" s="258"/>
      <c r="L3481" s="258"/>
      <c r="M3481" s="258"/>
      <c r="N3481" s="258"/>
      <c r="O3481" s="258"/>
    </row>
    <row r="3482" spans="10:15" x14ac:dyDescent="0.25">
      <c r="J3482" s="258"/>
      <c r="K3482" s="258"/>
      <c r="L3482" s="258"/>
      <c r="M3482" s="258"/>
      <c r="N3482" s="258"/>
      <c r="O3482" s="258"/>
    </row>
    <row r="3483" spans="10:15" x14ac:dyDescent="0.25">
      <c r="J3483" s="258"/>
      <c r="K3483" s="258"/>
      <c r="L3483" s="258"/>
      <c r="M3483" s="258"/>
      <c r="N3483" s="258"/>
      <c r="O3483" s="258"/>
    </row>
    <row r="3484" spans="10:15" x14ac:dyDescent="0.25">
      <c r="J3484" s="258"/>
      <c r="K3484" s="258"/>
      <c r="L3484" s="258"/>
      <c r="M3484" s="258"/>
      <c r="N3484" s="258"/>
      <c r="O3484" s="258"/>
    </row>
    <row r="3485" spans="10:15" x14ac:dyDescent="0.25">
      <c r="J3485" s="258"/>
      <c r="K3485" s="258"/>
      <c r="L3485" s="258"/>
      <c r="M3485" s="258"/>
      <c r="N3485" s="258"/>
      <c r="O3485" s="258"/>
    </row>
    <row r="3486" spans="10:15" x14ac:dyDescent="0.25">
      <c r="J3486" s="258"/>
      <c r="K3486" s="258"/>
      <c r="L3486" s="258"/>
      <c r="M3486" s="258"/>
      <c r="N3486" s="258"/>
      <c r="O3486" s="258"/>
    </row>
    <row r="3487" spans="10:15" x14ac:dyDescent="0.25">
      <c r="J3487" s="258"/>
      <c r="K3487" s="258"/>
      <c r="L3487" s="258"/>
      <c r="M3487" s="258"/>
      <c r="N3487" s="258"/>
      <c r="O3487" s="258"/>
    </row>
    <row r="3488" spans="10:15" x14ac:dyDescent="0.25">
      <c r="J3488" s="258"/>
      <c r="K3488" s="258"/>
      <c r="L3488" s="258"/>
      <c r="M3488" s="258"/>
      <c r="N3488" s="258"/>
      <c r="O3488" s="258"/>
    </row>
    <row r="3489" spans="10:15" x14ac:dyDescent="0.25">
      <c r="J3489" s="258"/>
      <c r="K3489" s="258"/>
      <c r="L3489" s="258"/>
      <c r="M3489" s="258"/>
      <c r="N3489" s="258"/>
      <c r="O3489" s="258"/>
    </row>
    <row r="3490" spans="10:15" x14ac:dyDescent="0.25">
      <c r="J3490" s="258"/>
      <c r="K3490" s="258"/>
      <c r="L3490" s="258"/>
      <c r="M3490" s="258"/>
      <c r="N3490" s="258"/>
      <c r="O3490" s="258"/>
    </row>
    <row r="3491" spans="10:15" x14ac:dyDescent="0.25">
      <c r="J3491" s="258"/>
      <c r="K3491" s="258"/>
      <c r="L3491" s="258"/>
      <c r="M3491" s="258"/>
      <c r="N3491" s="258"/>
      <c r="O3491" s="258"/>
    </row>
    <row r="3492" spans="10:15" x14ac:dyDescent="0.25">
      <c r="J3492" s="258"/>
      <c r="K3492" s="258"/>
      <c r="L3492" s="258"/>
      <c r="M3492" s="258"/>
      <c r="N3492" s="258"/>
      <c r="O3492" s="258"/>
    </row>
    <row r="3493" spans="10:15" x14ac:dyDescent="0.25">
      <c r="J3493" s="258"/>
      <c r="K3493" s="258"/>
      <c r="L3493" s="258"/>
      <c r="M3493" s="258"/>
      <c r="N3493" s="258"/>
      <c r="O3493" s="258"/>
    </row>
    <row r="3494" spans="10:15" x14ac:dyDescent="0.25">
      <c r="J3494" s="258"/>
      <c r="K3494" s="258"/>
      <c r="L3494" s="258"/>
      <c r="M3494" s="258"/>
      <c r="N3494" s="258"/>
      <c r="O3494" s="258"/>
    </row>
    <row r="3495" spans="10:15" x14ac:dyDescent="0.25">
      <c r="J3495" s="258"/>
      <c r="K3495" s="258"/>
      <c r="L3495" s="258"/>
      <c r="M3495" s="258"/>
      <c r="N3495" s="258"/>
      <c r="O3495" s="258"/>
    </row>
    <row r="3496" spans="10:15" x14ac:dyDescent="0.25">
      <c r="J3496" s="258"/>
      <c r="K3496" s="258"/>
      <c r="L3496" s="258"/>
      <c r="M3496" s="258"/>
      <c r="N3496" s="258"/>
      <c r="O3496" s="258"/>
    </row>
    <row r="3497" spans="10:15" x14ac:dyDescent="0.25">
      <c r="J3497" s="258"/>
      <c r="K3497" s="258"/>
      <c r="L3497" s="258"/>
      <c r="M3497" s="258"/>
      <c r="N3497" s="258"/>
      <c r="O3497" s="258"/>
    </row>
    <row r="3498" spans="10:15" x14ac:dyDescent="0.25">
      <c r="J3498" s="258"/>
      <c r="K3498" s="258"/>
      <c r="L3498" s="258"/>
      <c r="M3498" s="258"/>
      <c r="N3498" s="258"/>
      <c r="O3498" s="258"/>
    </row>
    <row r="3499" spans="10:15" x14ac:dyDescent="0.25">
      <c r="J3499" s="258"/>
      <c r="K3499" s="258"/>
      <c r="L3499" s="258"/>
      <c r="M3499" s="258"/>
      <c r="N3499" s="258"/>
      <c r="O3499" s="258"/>
    </row>
    <row r="3500" spans="10:15" x14ac:dyDescent="0.25">
      <c r="J3500" s="258"/>
      <c r="K3500" s="258"/>
      <c r="L3500" s="258"/>
      <c r="M3500" s="258"/>
      <c r="N3500" s="258"/>
      <c r="O3500" s="258"/>
    </row>
    <row r="3501" spans="10:15" x14ac:dyDescent="0.25">
      <c r="J3501" s="258"/>
      <c r="K3501" s="258"/>
      <c r="L3501" s="258"/>
      <c r="M3501" s="258"/>
      <c r="N3501" s="258"/>
      <c r="O3501" s="258"/>
    </row>
    <row r="3502" spans="10:15" x14ac:dyDescent="0.25">
      <c r="J3502" s="258"/>
      <c r="K3502" s="258"/>
      <c r="L3502" s="258"/>
      <c r="M3502" s="258"/>
      <c r="N3502" s="258"/>
      <c r="O3502" s="258"/>
    </row>
    <row r="3503" spans="10:15" x14ac:dyDescent="0.25">
      <c r="J3503" s="258"/>
      <c r="K3503" s="258"/>
      <c r="L3503" s="258"/>
      <c r="M3503" s="258"/>
      <c r="N3503" s="258"/>
      <c r="O3503" s="258"/>
    </row>
    <row r="3504" spans="10:15" x14ac:dyDescent="0.25">
      <c r="J3504" s="258"/>
      <c r="K3504" s="258"/>
      <c r="L3504" s="258"/>
      <c r="M3504" s="258"/>
      <c r="N3504" s="258"/>
      <c r="O3504" s="258"/>
    </row>
    <row r="3505" spans="10:15" x14ac:dyDescent="0.25">
      <c r="J3505" s="258"/>
      <c r="K3505" s="258"/>
      <c r="L3505" s="258"/>
      <c r="M3505" s="258"/>
      <c r="N3505" s="258"/>
      <c r="O3505" s="258"/>
    </row>
    <row r="3506" spans="10:15" x14ac:dyDescent="0.25">
      <c r="J3506" s="258"/>
      <c r="K3506" s="258"/>
      <c r="L3506" s="258"/>
      <c r="M3506" s="258"/>
      <c r="N3506" s="258"/>
      <c r="O3506" s="258"/>
    </row>
    <row r="3507" spans="10:15" x14ac:dyDescent="0.25">
      <c r="J3507" s="258"/>
      <c r="K3507" s="258"/>
      <c r="L3507" s="258"/>
      <c r="M3507" s="258"/>
      <c r="N3507" s="258"/>
      <c r="O3507" s="258"/>
    </row>
    <row r="3508" spans="10:15" x14ac:dyDescent="0.25">
      <c r="J3508" s="258"/>
      <c r="K3508" s="258"/>
      <c r="L3508" s="258"/>
      <c r="M3508" s="258"/>
      <c r="N3508" s="258"/>
      <c r="O3508" s="258"/>
    </row>
    <row r="3509" spans="10:15" x14ac:dyDescent="0.25">
      <c r="J3509" s="258"/>
      <c r="K3509" s="258"/>
      <c r="L3509" s="258"/>
      <c r="M3509" s="258"/>
      <c r="N3509" s="258"/>
      <c r="O3509" s="258"/>
    </row>
    <row r="3510" spans="10:15" x14ac:dyDescent="0.25">
      <c r="J3510" s="258"/>
      <c r="K3510" s="258"/>
      <c r="L3510" s="258"/>
      <c r="M3510" s="258"/>
      <c r="N3510" s="258"/>
      <c r="O3510" s="258"/>
    </row>
    <row r="3511" spans="10:15" x14ac:dyDescent="0.25">
      <c r="J3511" s="258"/>
      <c r="K3511" s="258"/>
      <c r="L3511" s="258"/>
      <c r="M3511" s="258"/>
      <c r="N3511" s="258"/>
      <c r="O3511" s="258"/>
    </row>
    <row r="3512" spans="10:15" x14ac:dyDescent="0.25">
      <c r="J3512" s="258"/>
      <c r="K3512" s="258"/>
      <c r="L3512" s="258"/>
      <c r="M3512" s="258"/>
      <c r="N3512" s="258"/>
      <c r="O3512" s="258"/>
    </row>
    <row r="3513" spans="10:15" x14ac:dyDescent="0.25">
      <c r="J3513" s="258"/>
      <c r="K3513" s="258"/>
      <c r="L3513" s="258"/>
      <c r="M3513" s="258"/>
      <c r="N3513" s="258"/>
      <c r="O3513" s="258"/>
    </row>
    <row r="3514" spans="10:15" x14ac:dyDescent="0.25">
      <c r="J3514" s="258"/>
      <c r="K3514" s="258"/>
      <c r="L3514" s="258"/>
      <c r="M3514" s="258"/>
      <c r="N3514" s="258"/>
      <c r="O3514" s="258"/>
    </row>
    <row r="3515" spans="10:15" x14ac:dyDescent="0.25">
      <c r="J3515" s="258"/>
      <c r="K3515" s="258"/>
      <c r="L3515" s="258"/>
      <c r="M3515" s="258"/>
      <c r="N3515" s="258"/>
      <c r="O3515" s="258"/>
    </row>
    <row r="3516" spans="10:15" x14ac:dyDescent="0.25">
      <c r="J3516" s="258"/>
      <c r="K3516" s="258"/>
      <c r="L3516" s="258"/>
      <c r="M3516" s="258"/>
      <c r="N3516" s="258"/>
      <c r="O3516" s="258"/>
    </row>
    <row r="3517" spans="10:15" x14ac:dyDescent="0.25">
      <c r="J3517" s="258"/>
      <c r="K3517" s="258"/>
      <c r="L3517" s="258"/>
      <c r="M3517" s="258"/>
      <c r="N3517" s="258"/>
      <c r="O3517" s="258"/>
    </row>
    <row r="3518" spans="10:15" x14ac:dyDescent="0.25">
      <c r="J3518" s="258"/>
      <c r="K3518" s="258"/>
      <c r="L3518" s="258"/>
      <c r="M3518" s="258"/>
      <c r="N3518" s="258"/>
      <c r="O3518" s="258"/>
    </row>
    <row r="3519" spans="10:15" x14ac:dyDescent="0.25">
      <c r="J3519" s="258"/>
      <c r="K3519" s="258"/>
      <c r="L3519" s="258"/>
      <c r="M3519" s="258"/>
      <c r="N3519" s="258"/>
      <c r="O3519" s="258"/>
    </row>
    <row r="3520" spans="10:15" x14ac:dyDescent="0.25">
      <c r="J3520" s="258"/>
      <c r="K3520" s="258"/>
      <c r="L3520" s="258"/>
      <c r="M3520" s="258"/>
      <c r="N3520" s="258"/>
      <c r="O3520" s="258"/>
    </row>
    <row r="3521" spans="10:15" x14ac:dyDescent="0.25">
      <c r="J3521" s="258"/>
      <c r="K3521" s="258"/>
      <c r="L3521" s="258"/>
      <c r="M3521" s="258"/>
      <c r="N3521" s="258"/>
      <c r="O3521" s="258"/>
    </row>
    <row r="3522" spans="10:15" x14ac:dyDescent="0.25">
      <c r="J3522" s="258"/>
      <c r="K3522" s="258"/>
      <c r="L3522" s="258"/>
      <c r="M3522" s="258"/>
      <c r="N3522" s="258"/>
      <c r="O3522" s="258"/>
    </row>
    <row r="3523" spans="10:15" x14ac:dyDescent="0.25">
      <c r="J3523" s="258"/>
      <c r="K3523" s="258"/>
      <c r="L3523" s="258"/>
      <c r="M3523" s="258"/>
      <c r="N3523" s="258"/>
      <c r="O3523" s="258"/>
    </row>
    <row r="3524" spans="10:15" x14ac:dyDescent="0.25">
      <c r="J3524" s="258"/>
      <c r="K3524" s="258"/>
      <c r="L3524" s="258"/>
      <c r="M3524" s="258"/>
      <c r="N3524" s="258"/>
      <c r="O3524" s="258"/>
    </row>
    <row r="3525" spans="10:15" x14ac:dyDescent="0.25">
      <c r="J3525" s="258"/>
      <c r="K3525" s="258"/>
      <c r="L3525" s="258"/>
      <c r="M3525" s="258"/>
      <c r="N3525" s="258"/>
      <c r="O3525" s="258"/>
    </row>
    <row r="3526" spans="10:15" x14ac:dyDescent="0.25">
      <c r="J3526" s="258"/>
      <c r="K3526" s="258"/>
      <c r="L3526" s="258"/>
      <c r="M3526" s="258"/>
      <c r="N3526" s="258"/>
      <c r="O3526" s="258"/>
    </row>
    <row r="3527" spans="10:15" x14ac:dyDescent="0.25">
      <c r="J3527" s="258"/>
      <c r="K3527" s="258"/>
      <c r="L3527" s="258"/>
      <c r="M3527" s="258"/>
      <c r="N3527" s="258"/>
      <c r="O3527" s="258"/>
    </row>
    <row r="3528" spans="10:15" x14ac:dyDescent="0.25">
      <c r="J3528" s="258"/>
      <c r="K3528" s="258"/>
      <c r="L3528" s="258"/>
      <c r="M3528" s="258"/>
      <c r="N3528" s="258"/>
      <c r="O3528" s="258"/>
    </row>
    <row r="3529" spans="10:15" x14ac:dyDescent="0.25">
      <c r="J3529" s="258"/>
      <c r="K3529" s="258"/>
      <c r="L3529" s="258"/>
      <c r="M3529" s="258"/>
      <c r="N3529" s="258"/>
      <c r="O3529" s="258"/>
    </row>
    <row r="3530" spans="10:15" x14ac:dyDescent="0.25">
      <c r="J3530" s="258"/>
      <c r="K3530" s="258"/>
      <c r="L3530" s="258"/>
      <c r="M3530" s="258"/>
      <c r="N3530" s="258"/>
      <c r="O3530" s="258"/>
    </row>
    <row r="3531" spans="10:15" x14ac:dyDescent="0.25">
      <c r="J3531" s="258"/>
      <c r="K3531" s="258"/>
      <c r="L3531" s="258"/>
      <c r="M3531" s="258"/>
      <c r="N3531" s="258"/>
      <c r="O3531" s="258"/>
    </row>
    <row r="3532" spans="10:15" x14ac:dyDescent="0.25">
      <c r="J3532" s="258"/>
      <c r="K3532" s="258"/>
      <c r="L3532" s="258"/>
      <c r="M3532" s="258"/>
      <c r="N3532" s="258"/>
      <c r="O3532" s="258"/>
    </row>
    <row r="3533" spans="10:15" x14ac:dyDescent="0.25">
      <c r="J3533" s="258"/>
      <c r="K3533" s="258"/>
      <c r="L3533" s="258"/>
      <c r="M3533" s="258"/>
      <c r="N3533" s="258"/>
      <c r="O3533" s="258"/>
    </row>
    <row r="3534" spans="10:15" x14ac:dyDescent="0.25">
      <c r="J3534" s="258"/>
      <c r="K3534" s="258"/>
      <c r="L3534" s="258"/>
      <c r="M3534" s="258"/>
      <c r="N3534" s="258"/>
      <c r="O3534" s="258"/>
    </row>
    <row r="3535" spans="10:15" x14ac:dyDescent="0.25">
      <c r="J3535" s="258"/>
      <c r="K3535" s="258"/>
      <c r="L3535" s="258"/>
      <c r="M3535" s="258"/>
      <c r="N3535" s="258"/>
      <c r="O3535" s="258"/>
    </row>
    <row r="3536" spans="10:15" x14ac:dyDescent="0.25">
      <c r="J3536" s="258"/>
      <c r="K3536" s="258"/>
      <c r="L3536" s="258"/>
      <c r="M3536" s="258"/>
      <c r="N3536" s="258"/>
      <c r="O3536" s="258"/>
    </row>
    <row r="3537" spans="10:15" x14ac:dyDescent="0.25">
      <c r="J3537" s="258"/>
      <c r="K3537" s="258"/>
      <c r="L3537" s="258"/>
      <c r="M3537" s="258"/>
      <c r="N3537" s="258"/>
      <c r="O3537" s="258"/>
    </row>
    <row r="3538" spans="10:15" x14ac:dyDescent="0.25">
      <c r="J3538" s="258"/>
      <c r="K3538" s="258"/>
      <c r="L3538" s="258"/>
      <c r="M3538" s="258"/>
      <c r="N3538" s="258"/>
      <c r="O3538" s="258"/>
    </row>
    <row r="3539" spans="10:15" x14ac:dyDescent="0.25">
      <c r="J3539" s="258"/>
      <c r="K3539" s="258"/>
      <c r="L3539" s="258"/>
      <c r="M3539" s="258"/>
      <c r="N3539" s="258"/>
      <c r="O3539" s="258"/>
    </row>
    <row r="3540" spans="10:15" x14ac:dyDescent="0.25">
      <c r="J3540" s="258"/>
      <c r="K3540" s="258"/>
      <c r="L3540" s="258"/>
      <c r="M3540" s="258"/>
      <c r="N3540" s="258"/>
      <c r="O3540" s="258"/>
    </row>
    <row r="3541" spans="10:15" x14ac:dyDescent="0.25">
      <c r="J3541" s="258"/>
      <c r="K3541" s="258"/>
      <c r="L3541" s="258"/>
      <c r="M3541" s="258"/>
      <c r="N3541" s="258"/>
      <c r="O3541" s="258"/>
    </row>
    <row r="3542" spans="10:15" x14ac:dyDescent="0.25">
      <c r="J3542" s="258"/>
      <c r="K3542" s="258"/>
      <c r="L3542" s="258"/>
      <c r="M3542" s="258"/>
      <c r="N3542" s="258"/>
      <c r="O3542" s="258"/>
    </row>
    <row r="3543" spans="10:15" x14ac:dyDescent="0.25">
      <c r="J3543" s="258"/>
      <c r="K3543" s="258"/>
      <c r="L3543" s="258"/>
      <c r="M3543" s="258"/>
      <c r="N3543" s="258"/>
      <c r="O3543" s="258"/>
    </row>
    <row r="3544" spans="10:15" x14ac:dyDescent="0.25">
      <c r="J3544" s="258"/>
      <c r="K3544" s="258"/>
      <c r="L3544" s="258"/>
      <c r="M3544" s="258"/>
      <c r="N3544" s="258"/>
      <c r="O3544" s="258"/>
    </row>
    <row r="3545" spans="10:15" x14ac:dyDescent="0.25">
      <c r="J3545" s="258"/>
      <c r="K3545" s="258"/>
      <c r="L3545" s="258"/>
      <c r="M3545" s="258"/>
      <c r="N3545" s="258"/>
      <c r="O3545" s="258"/>
    </row>
    <row r="3546" spans="10:15" x14ac:dyDescent="0.25">
      <c r="J3546" s="258"/>
      <c r="K3546" s="258"/>
      <c r="L3546" s="258"/>
      <c r="M3546" s="258"/>
      <c r="N3546" s="258"/>
      <c r="O3546" s="258"/>
    </row>
    <row r="3547" spans="10:15" x14ac:dyDescent="0.25">
      <c r="J3547" s="258"/>
      <c r="K3547" s="258"/>
      <c r="L3547" s="258"/>
      <c r="M3547" s="258"/>
      <c r="N3547" s="258"/>
      <c r="O3547" s="258"/>
    </row>
    <row r="3548" spans="10:15" x14ac:dyDescent="0.25">
      <c r="J3548" s="258"/>
      <c r="K3548" s="258"/>
      <c r="L3548" s="258"/>
      <c r="M3548" s="258"/>
      <c r="N3548" s="258"/>
      <c r="O3548" s="258"/>
    </row>
    <row r="3549" spans="10:15" x14ac:dyDescent="0.25">
      <c r="J3549" s="258"/>
      <c r="K3549" s="258"/>
      <c r="L3549" s="258"/>
      <c r="M3549" s="258"/>
      <c r="N3549" s="258"/>
      <c r="O3549" s="258"/>
    </row>
    <row r="3550" spans="10:15" x14ac:dyDescent="0.25">
      <c r="J3550" s="258"/>
      <c r="K3550" s="258"/>
      <c r="L3550" s="258"/>
      <c r="M3550" s="258"/>
      <c r="N3550" s="258"/>
      <c r="O3550" s="258"/>
    </row>
    <row r="3551" spans="10:15" x14ac:dyDescent="0.25">
      <c r="J3551" s="258"/>
      <c r="K3551" s="258"/>
      <c r="L3551" s="258"/>
      <c r="M3551" s="258"/>
      <c r="N3551" s="258"/>
      <c r="O3551" s="258"/>
    </row>
    <row r="3552" spans="10:15" x14ac:dyDescent="0.25">
      <c r="J3552" s="258"/>
      <c r="K3552" s="258"/>
      <c r="L3552" s="258"/>
      <c r="M3552" s="258"/>
      <c r="N3552" s="258"/>
      <c r="O3552" s="258"/>
    </row>
    <row r="3553" spans="10:15" x14ac:dyDescent="0.25">
      <c r="J3553" s="258"/>
      <c r="K3553" s="258"/>
      <c r="L3553" s="258"/>
      <c r="M3553" s="258"/>
      <c r="N3553" s="258"/>
      <c r="O3553" s="258"/>
    </row>
    <row r="3554" spans="10:15" x14ac:dyDescent="0.25">
      <c r="J3554" s="258"/>
      <c r="K3554" s="258"/>
      <c r="L3554" s="258"/>
      <c r="M3554" s="258"/>
      <c r="N3554" s="258"/>
      <c r="O3554" s="258"/>
    </row>
    <row r="3555" spans="10:15" x14ac:dyDescent="0.25">
      <c r="J3555" s="258"/>
      <c r="K3555" s="258"/>
      <c r="L3555" s="258"/>
      <c r="M3555" s="258"/>
      <c r="N3555" s="258"/>
      <c r="O3555" s="258"/>
    </row>
    <row r="3556" spans="10:15" x14ac:dyDescent="0.25">
      <c r="J3556" s="258"/>
      <c r="K3556" s="258"/>
      <c r="L3556" s="258"/>
      <c r="M3556" s="258"/>
      <c r="N3556" s="258"/>
      <c r="O3556" s="258"/>
    </row>
    <row r="3557" spans="10:15" x14ac:dyDescent="0.25">
      <c r="J3557" s="258"/>
      <c r="K3557" s="258"/>
      <c r="L3557" s="258"/>
      <c r="M3557" s="258"/>
      <c r="N3557" s="258"/>
      <c r="O3557" s="258"/>
    </row>
    <row r="3558" spans="10:15" x14ac:dyDescent="0.25">
      <c r="J3558" s="258"/>
      <c r="K3558" s="258"/>
      <c r="L3558" s="258"/>
      <c r="M3558" s="258"/>
      <c r="N3558" s="258"/>
      <c r="O3558" s="258"/>
    </row>
    <row r="3559" spans="10:15" x14ac:dyDescent="0.25">
      <c r="J3559" s="258"/>
      <c r="K3559" s="258"/>
      <c r="L3559" s="258"/>
      <c r="M3559" s="258"/>
      <c r="N3559" s="258"/>
      <c r="O3559" s="258"/>
    </row>
    <row r="3560" spans="10:15" x14ac:dyDescent="0.25">
      <c r="J3560" s="258"/>
      <c r="K3560" s="258"/>
      <c r="L3560" s="258"/>
      <c r="M3560" s="258"/>
      <c r="N3560" s="258"/>
      <c r="O3560" s="258"/>
    </row>
    <row r="3561" spans="10:15" x14ac:dyDescent="0.25">
      <c r="J3561" s="258"/>
      <c r="K3561" s="258"/>
      <c r="L3561" s="258"/>
      <c r="M3561" s="258"/>
      <c r="N3561" s="258"/>
      <c r="O3561" s="258"/>
    </row>
    <row r="3562" spans="10:15" x14ac:dyDescent="0.25">
      <c r="J3562" s="258"/>
      <c r="K3562" s="258"/>
      <c r="L3562" s="258"/>
      <c r="M3562" s="258"/>
      <c r="N3562" s="258"/>
      <c r="O3562" s="258"/>
    </row>
    <row r="3563" spans="10:15" x14ac:dyDescent="0.25">
      <c r="J3563" s="258"/>
      <c r="K3563" s="258"/>
      <c r="L3563" s="258"/>
      <c r="M3563" s="258"/>
      <c r="N3563" s="258"/>
      <c r="O3563" s="258"/>
    </row>
    <row r="3564" spans="10:15" x14ac:dyDescent="0.25">
      <c r="J3564" s="258"/>
      <c r="K3564" s="258"/>
      <c r="L3564" s="258"/>
      <c r="M3564" s="258"/>
      <c r="N3564" s="258"/>
      <c r="O3564" s="258"/>
    </row>
    <row r="3565" spans="10:15" x14ac:dyDescent="0.25">
      <c r="J3565" s="258"/>
      <c r="K3565" s="258"/>
      <c r="L3565" s="258"/>
      <c r="M3565" s="258"/>
      <c r="N3565" s="258"/>
      <c r="O3565" s="258"/>
    </row>
    <row r="3566" spans="10:15" x14ac:dyDescent="0.25">
      <c r="J3566" s="258"/>
      <c r="K3566" s="258"/>
      <c r="L3566" s="258"/>
      <c r="M3566" s="258"/>
      <c r="N3566" s="258"/>
      <c r="O3566" s="258"/>
    </row>
    <row r="3567" spans="10:15" x14ac:dyDescent="0.25">
      <c r="J3567" s="258"/>
      <c r="K3567" s="258"/>
      <c r="L3567" s="258"/>
      <c r="M3567" s="258"/>
      <c r="N3567" s="258"/>
      <c r="O3567" s="258"/>
    </row>
    <row r="3568" spans="10:15" x14ac:dyDescent="0.25">
      <c r="J3568" s="258"/>
      <c r="K3568" s="258"/>
      <c r="L3568" s="258"/>
      <c r="M3568" s="258"/>
      <c r="N3568" s="258"/>
      <c r="O3568" s="258"/>
    </row>
    <row r="3569" spans="10:15" x14ac:dyDescent="0.25">
      <c r="J3569" s="258"/>
      <c r="K3569" s="258"/>
      <c r="L3569" s="258"/>
      <c r="M3569" s="258"/>
      <c r="N3569" s="258"/>
      <c r="O3569" s="258"/>
    </row>
    <row r="3570" spans="10:15" x14ac:dyDescent="0.25">
      <c r="J3570" s="258"/>
      <c r="K3570" s="258"/>
      <c r="L3570" s="258"/>
      <c r="M3570" s="258"/>
      <c r="N3570" s="258"/>
      <c r="O3570" s="258"/>
    </row>
    <row r="3571" spans="10:15" x14ac:dyDescent="0.25">
      <c r="J3571" s="258"/>
      <c r="K3571" s="258"/>
      <c r="L3571" s="258"/>
      <c r="M3571" s="258"/>
      <c r="N3571" s="258"/>
      <c r="O3571" s="258"/>
    </row>
    <row r="3572" spans="10:15" x14ac:dyDescent="0.25">
      <c r="J3572" s="258"/>
      <c r="K3572" s="258"/>
      <c r="L3572" s="258"/>
      <c r="M3572" s="258"/>
      <c r="N3572" s="258"/>
      <c r="O3572" s="258"/>
    </row>
    <row r="3573" spans="10:15" x14ac:dyDescent="0.25">
      <c r="J3573" s="258"/>
      <c r="K3573" s="258"/>
      <c r="L3573" s="258"/>
      <c r="M3573" s="258"/>
      <c r="N3573" s="258"/>
      <c r="O3573" s="258"/>
    </row>
    <row r="3574" spans="10:15" x14ac:dyDescent="0.25">
      <c r="J3574" s="258"/>
      <c r="K3574" s="258"/>
      <c r="L3574" s="258"/>
      <c r="M3574" s="258"/>
      <c r="N3574" s="258"/>
      <c r="O3574" s="258"/>
    </row>
    <row r="3575" spans="10:15" x14ac:dyDescent="0.25">
      <c r="J3575" s="258"/>
      <c r="K3575" s="258"/>
      <c r="L3575" s="258"/>
      <c r="M3575" s="258"/>
      <c r="N3575" s="258"/>
      <c r="O3575" s="258"/>
    </row>
    <row r="3576" spans="10:15" x14ac:dyDescent="0.25">
      <c r="J3576" s="258"/>
      <c r="K3576" s="258"/>
      <c r="L3576" s="258"/>
      <c r="M3576" s="258"/>
      <c r="N3576" s="258"/>
      <c r="O3576" s="258"/>
    </row>
    <row r="3577" spans="10:15" x14ac:dyDescent="0.25">
      <c r="J3577" s="258"/>
      <c r="K3577" s="258"/>
      <c r="L3577" s="258"/>
      <c r="M3577" s="258"/>
      <c r="N3577" s="258"/>
      <c r="O3577" s="258"/>
    </row>
    <row r="3578" spans="10:15" x14ac:dyDescent="0.25">
      <c r="J3578" s="258"/>
      <c r="K3578" s="258"/>
      <c r="L3578" s="258"/>
      <c r="M3578" s="258"/>
      <c r="N3578" s="258"/>
      <c r="O3578" s="258"/>
    </row>
    <row r="3579" spans="10:15" x14ac:dyDescent="0.25">
      <c r="J3579" s="258"/>
      <c r="K3579" s="258"/>
      <c r="L3579" s="258"/>
      <c r="M3579" s="258"/>
      <c r="N3579" s="258"/>
      <c r="O3579" s="258"/>
    </row>
    <row r="3580" spans="10:15" x14ac:dyDescent="0.25">
      <c r="J3580" s="258"/>
      <c r="K3580" s="258"/>
      <c r="L3580" s="258"/>
      <c r="M3580" s="258"/>
      <c r="N3580" s="258"/>
      <c r="O3580" s="258"/>
    </row>
    <row r="3581" spans="10:15" x14ac:dyDescent="0.25">
      <c r="J3581" s="258"/>
      <c r="K3581" s="258"/>
      <c r="L3581" s="258"/>
      <c r="M3581" s="258"/>
      <c r="N3581" s="258"/>
      <c r="O3581" s="258"/>
    </row>
    <row r="3582" spans="10:15" x14ac:dyDescent="0.25">
      <c r="J3582" s="258"/>
      <c r="K3582" s="258"/>
      <c r="L3582" s="258"/>
      <c r="M3582" s="258"/>
      <c r="N3582" s="258"/>
      <c r="O3582" s="258"/>
    </row>
    <row r="3583" spans="10:15" x14ac:dyDescent="0.25">
      <c r="J3583" s="258"/>
      <c r="K3583" s="258"/>
      <c r="L3583" s="258"/>
      <c r="M3583" s="258"/>
      <c r="N3583" s="258"/>
      <c r="O3583" s="258"/>
    </row>
    <row r="3584" spans="10:15" x14ac:dyDescent="0.25">
      <c r="J3584" s="258"/>
      <c r="K3584" s="258"/>
      <c r="L3584" s="258"/>
      <c r="M3584" s="258"/>
      <c r="N3584" s="258"/>
      <c r="O3584" s="258"/>
    </row>
    <row r="3585" spans="10:15" x14ac:dyDescent="0.25">
      <c r="J3585" s="258"/>
      <c r="K3585" s="258"/>
      <c r="L3585" s="258"/>
      <c r="M3585" s="258"/>
      <c r="N3585" s="258"/>
      <c r="O3585" s="258"/>
    </row>
    <row r="3586" spans="10:15" x14ac:dyDescent="0.25">
      <c r="J3586" s="258"/>
      <c r="K3586" s="258"/>
      <c r="L3586" s="258"/>
      <c r="M3586" s="258"/>
      <c r="N3586" s="258"/>
      <c r="O3586" s="258"/>
    </row>
    <row r="3587" spans="10:15" x14ac:dyDescent="0.25">
      <c r="J3587" s="258"/>
      <c r="K3587" s="258"/>
      <c r="L3587" s="258"/>
      <c r="M3587" s="258"/>
      <c r="N3587" s="258"/>
      <c r="O3587" s="258"/>
    </row>
    <row r="3588" spans="10:15" x14ac:dyDescent="0.25">
      <c r="J3588" s="258"/>
      <c r="K3588" s="258"/>
      <c r="L3588" s="258"/>
      <c r="M3588" s="258"/>
      <c r="N3588" s="258"/>
      <c r="O3588" s="258"/>
    </row>
    <row r="3589" spans="10:15" x14ac:dyDescent="0.25">
      <c r="J3589" s="258"/>
      <c r="K3589" s="258"/>
      <c r="L3589" s="258"/>
      <c r="M3589" s="258"/>
      <c r="N3589" s="258"/>
      <c r="O3589" s="258"/>
    </row>
    <row r="3590" spans="10:15" x14ac:dyDescent="0.25">
      <c r="J3590" s="258"/>
      <c r="K3590" s="258"/>
      <c r="L3590" s="258"/>
      <c r="M3590" s="258"/>
      <c r="N3590" s="258"/>
      <c r="O3590" s="258"/>
    </row>
    <row r="3591" spans="10:15" x14ac:dyDescent="0.25">
      <c r="J3591" s="258"/>
      <c r="K3591" s="258"/>
      <c r="L3591" s="258"/>
      <c r="M3591" s="258"/>
      <c r="N3591" s="258"/>
      <c r="O3591" s="258"/>
    </row>
    <row r="3592" spans="10:15" x14ac:dyDescent="0.25">
      <c r="J3592" s="258"/>
      <c r="K3592" s="258"/>
      <c r="L3592" s="258"/>
      <c r="M3592" s="258"/>
      <c r="N3592" s="258"/>
      <c r="O3592" s="258"/>
    </row>
    <row r="3593" spans="10:15" x14ac:dyDescent="0.25">
      <c r="J3593" s="258"/>
      <c r="K3593" s="258"/>
      <c r="L3593" s="258"/>
      <c r="M3593" s="258"/>
      <c r="N3593" s="258"/>
      <c r="O3593" s="258"/>
    </row>
    <row r="3594" spans="10:15" x14ac:dyDescent="0.25">
      <c r="J3594" s="258"/>
      <c r="K3594" s="258"/>
      <c r="L3594" s="258"/>
      <c r="M3594" s="258"/>
      <c r="N3594" s="258"/>
      <c r="O3594" s="258"/>
    </row>
    <row r="3595" spans="10:15" x14ac:dyDescent="0.25">
      <c r="J3595" s="258"/>
      <c r="K3595" s="258"/>
      <c r="L3595" s="258"/>
      <c r="M3595" s="258"/>
      <c r="N3595" s="258"/>
      <c r="O3595" s="258"/>
    </row>
    <row r="3596" spans="10:15" x14ac:dyDescent="0.25">
      <c r="J3596" s="258"/>
      <c r="K3596" s="258"/>
      <c r="L3596" s="258"/>
      <c r="M3596" s="258"/>
      <c r="N3596" s="258"/>
      <c r="O3596" s="258"/>
    </row>
    <row r="3597" spans="10:15" x14ac:dyDescent="0.25">
      <c r="J3597" s="258"/>
      <c r="K3597" s="258"/>
      <c r="L3597" s="258"/>
      <c r="M3597" s="258"/>
      <c r="N3597" s="258"/>
      <c r="O3597" s="258"/>
    </row>
    <row r="3598" spans="10:15" x14ac:dyDescent="0.25">
      <c r="J3598" s="258"/>
      <c r="K3598" s="258"/>
      <c r="L3598" s="258"/>
      <c r="M3598" s="258"/>
      <c r="N3598" s="258"/>
      <c r="O3598" s="258"/>
    </row>
    <row r="3599" spans="10:15" x14ac:dyDescent="0.25">
      <c r="J3599" s="258"/>
      <c r="K3599" s="258"/>
      <c r="L3599" s="258"/>
      <c r="M3599" s="258"/>
      <c r="N3599" s="258"/>
      <c r="O3599" s="258"/>
    </row>
    <row r="3600" spans="10:15" x14ac:dyDescent="0.25">
      <c r="J3600" s="258"/>
      <c r="K3600" s="258"/>
      <c r="L3600" s="258"/>
      <c r="M3600" s="258"/>
      <c r="N3600" s="258"/>
      <c r="O3600" s="258"/>
    </row>
    <row r="3601" spans="10:15" x14ac:dyDescent="0.25">
      <c r="J3601" s="258"/>
      <c r="K3601" s="258"/>
      <c r="L3601" s="258"/>
      <c r="M3601" s="258"/>
      <c r="N3601" s="258"/>
      <c r="O3601" s="258"/>
    </row>
    <row r="3602" spans="10:15" x14ac:dyDescent="0.25">
      <c r="J3602" s="258"/>
      <c r="K3602" s="258"/>
      <c r="L3602" s="258"/>
      <c r="M3602" s="258"/>
      <c r="N3602" s="258"/>
      <c r="O3602" s="258"/>
    </row>
    <row r="3603" spans="10:15" x14ac:dyDescent="0.25">
      <c r="J3603" s="258"/>
      <c r="K3603" s="258"/>
      <c r="L3603" s="258"/>
      <c r="M3603" s="258"/>
      <c r="N3603" s="258"/>
      <c r="O3603" s="258"/>
    </row>
    <row r="3604" spans="10:15" x14ac:dyDescent="0.25">
      <c r="J3604" s="258"/>
      <c r="K3604" s="258"/>
      <c r="L3604" s="258"/>
      <c r="M3604" s="258"/>
      <c r="N3604" s="258"/>
      <c r="O3604" s="258"/>
    </row>
    <row r="3605" spans="10:15" x14ac:dyDescent="0.25">
      <c r="J3605" s="258"/>
      <c r="K3605" s="258"/>
      <c r="L3605" s="258"/>
      <c r="M3605" s="258"/>
      <c r="N3605" s="258"/>
      <c r="O3605" s="258"/>
    </row>
    <row r="3606" spans="10:15" x14ac:dyDescent="0.25">
      <c r="J3606" s="258"/>
      <c r="K3606" s="258"/>
      <c r="L3606" s="258"/>
      <c r="M3606" s="258"/>
      <c r="N3606" s="258"/>
      <c r="O3606" s="258"/>
    </row>
    <row r="3607" spans="10:15" x14ac:dyDescent="0.25">
      <c r="J3607" s="258"/>
      <c r="K3607" s="258"/>
      <c r="L3607" s="258"/>
      <c r="M3607" s="258"/>
      <c r="N3607" s="258"/>
      <c r="O3607" s="258"/>
    </row>
    <row r="3608" spans="10:15" x14ac:dyDescent="0.25">
      <c r="J3608" s="258"/>
      <c r="K3608" s="258"/>
      <c r="L3608" s="258"/>
      <c r="M3608" s="258"/>
      <c r="N3608" s="258"/>
      <c r="O3608" s="258"/>
    </row>
    <row r="3609" spans="10:15" x14ac:dyDescent="0.25">
      <c r="J3609" s="258"/>
      <c r="K3609" s="258"/>
      <c r="L3609" s="258"/>
      <c r="M3609" s="258"/>
      <c r="N3609" s="258"/>
      <c r="O3609" s="258"/>
    </row>
    <row r="3610" spans="10:15" x14ac:dyDescent="0.25">
      <c r="J3610" s="258"/>
      <c r="K3610" s="258"/>
      <c r="L3610" s="258"/>
      <c r="M3610" s="258"/>
      <c r="N3610" s="258"/>
      <c r="O3610" s="258"/>
    </row>
    <row r="3611" spans="10:15" x14ac:dyDescent="0.25">
      <c r="J3611" s="258"/>
      <c r="K3611" s="258"/>
      <c r="L3611" s="258"/>
      <c r="M3611" s="258"/>
      <c r="N3611" s="258"/>
      <c r="O3611" s="258"/>
    </row>
    <row r="3612" spans="10:15" x14ac:dyDescent="0.25">
      <c r="J3612" s="258"/>
      <c r="K3612" s="258"/>
      <c r="L3612" s="258"/>
      <c r="M3612" s="258"/>
      <c r="N3612" s="258"/>
      <c r="O3612" s="258"/>
    </row>
    <row r="3613" spans="10:15" x14ac:dyDescent="0.25">
      <c r="J3613" s="258"/>
      <c r="K3613" s="258"/>
      <c r="L3613" s="258"/>
      <c r="M3613" s="258"/>
      <c r="N3613" s="258"/>
      <c r="O3613" s="258"/>
    </row>
    <row r="3614" spans="10:15" x14ac:dyDescent="0.25">
      <c r="J3614" s="258"/>
      <c r="K3614" s="258"/>
      <c r="L3614" s="258"/>
      <c r="M3614" s="258"/>
      <c r="N3614" s="258"/>
      <c r="O3614" s="258"/>
    </row>
    <row r="3615" spans="10:15" x14ac:dyDescent="0.25">
      <c r="J3615" s="258"/>
      <c r="K3615" s="258"/>
      <c r="L3615" s="258"/>
      <c r="M3615" s="258"/>
      <c r="N3615" s="258"/>
      <c r="O3615" s="258"/>
    </row>
    <row r="3616" spans="10:15" x14ac:dyDescent="0.25">
      <c r="J3616" s="258"/>
      <c r="K3616" s="258"/>
      <c r="L3616" s="258"/>
      <c r="M3616" s="258"/>
      <c r="N3616" s="258"/>
      <c r="O3616" s="258"/>
    </row>
    <row r="3617" spans="10:15" x14ac:dyDescent="0.25">
      <c r="J3617" s="258"/>
      <c r="K3617" s="258"/>
      <c r="L3617" s="258"/>
      <c r="M3617" s="258"/>
      <c r="N3617" s="258"/>
      <c r="O3617" s="258"/>
    </row>
    <row r="3618" spans="10:15" x14ac:dyDescent="0.25">
      <c r="J3618" s="258"/>
      <c r="K3618" s="258"/>
      <c r="L3618" s="258"/>
      <c r="M3618" s="258"/>
      <c r="N3618" s="258"/>
      <c r="O3618" s="258"/>
    </row>
    <row r="3619" spans="10:15" x14ac:dyDescent="0.25">
      <c r="J3619" s="258"/>
      <c r="K3619" s="258"/>
      <c r="L3619" s="258"/>
      <c r="M3619" s="258"/>
      <c r="N3619" s="258"/>
      <c r="O3619" s="258"/>
    </row>
    <row r="3620" spans="10:15" x14ac:dyDescent="0.25">
      <c r="J3620" s="258"/>
      <c r="K3620" s="258"/>
      <c r="L3620" s="258"/>
      <c r="M3620" s="258"/>
      <c r="N3620" s="258"/>
      <c r="O3620" s="258"/>
    </row>
    <row r="3621" spans="10:15" x14ac:dyDescent="0.25">
      <c r="J3621" s="258"/>
      <c r="K3621" s="258"/>
      <c r="L3621" s="258"/>
      <c r="M3621" s="258"/>
      <c r="N3621" s="258"/>
      <c r="O3621" s="258"/>
    </row>
    <row r="3622" spans="10:15" x14ac:dyDescent="0.25">
      <c r="J3622" s="258"/>
      <c r="K3622" s="258"/>
      <c r="L3622" s="258"/>
      <c r="M3622" s="258"/>
      <c r="N3622" s="258"/>
      <c r="O3622" s="258"/>
    </row>
    <row r="3623" spans="10:15" x14ac:dyDescent="0.25">
      <c r="J3623" s="258"/>
      <c r="K3623" s="258"/>
      <c r="L3623" s="258"/>
      <c r="M3623" s="258"/>
      <c r="N3623" s="258"/>
      <c r="O3623" s="258"/>
    </row>
    <row r="3624" spans="10:15" x14ac:dyDescent="0.25">
      <c r="J3624" s="258"/>
      <c r="K3624" s="258"/>
      <c r="L3624" s="258"/>
      <c r="M3624" s="258"/>
      <c r="N3624" s="258"/>
      <c r="O3624" s="258"/>
    </row>
    <row r="3625" spans="10:15" x14ac:dyDescent="0.25">
      <c r="J3625" s="258"/>
      <c r="K3625" s="258"/>
      <c r="L3625" s="258"/>
      <c r="M3625" s="258"/>
      <c r="N3625" s="258"/>
      <c r="O3625" s="258"/>
    </row>
    <row r="3626" spans="10:15" x14ac:dyDescent="0.25">
      <c r="J3626" s="258"/>
      <c r="K3626" s="258"/>
      <c r="L3626" s="258"/>
      <c r="M3626" s="258"/>
      <c r="N3626" s="258"/>
      <c r="O3626" s="258"/>
    </row>
    <row r="3627" spans="10:15" x14ac:dyDescent="0.25">
      <c r="J3627" s="258"/>
      <c r="K3627" s="258"/>
      <c r="L3627" s="258"/>
      <c r="M3627" s="258"/>
      <c r="N3627" s="258"/>
      <c r="O3627" s="258"/>
    </row>
    <row r="3628" spans="10:15" x14ac:dyDescent="0.25">
      <c r="J3628" s="258"/>
      <c r="K3628" s="258"/>
      <c r="L3628" s="258"/>
      <c r="M3628" s="258"/>
      <c r="N3628" s="258"/>
      <c r="O3628" s="258"/>
    </row>
    <row r="3629" spans="10:15" x14ac:dyDescent="0.25">
      <c r="J3629" s="258"/>
      <c r="K3629" s="258"/>
      <c r="L3629" s="258"/>
      <c r="M3629" s="258"/>
      <c r="N3629" s="258"/>
      <c r="O3629" s="258"/>
    </row>
    <row r="3630" spans="10:15" x14ac:dyDescent="0.25">
      <c r="J3630" s="258"/>
      <c r="K3630" s="258"/>
      <c r="L3630" s="258"/>
      <c r="M3630" s="258"/>
      <c r="N3630" s="258"/>
      <c r="O3630" s="258"/>
    </row>
    <row r="3631" spans="10:15" x14ac:dyDescent="0.25">
      <c r="J3631" s="258"/>
      <c r="K3631" s="258"/>
      <c r="L3631" s="258"/>
      <c r="M3631" s="258"/>
      <c r="N3631" s="258"/>
      <c r="O3631" s="258"/>
    </row>
    <row r="3632" spans="10:15" x14ac:dyDescent="0.25">
      <c r="J3632" s="258"/>
      <c r="K3632" s="258"/>
      <c r="L3632" s="258"/>
      <c r="M3632" s="258"/>
      <c r="N3632" s="258"/>
      <c r="O3632" s="258"/>
    </row>
    <row r="3633" spans="10:15" x14ac:dyDescent="0.25">
      <c r="J3633" s="258"/>
      <c r="K3633" s="258"/>
      <c r="L3633" s="258"/>
      <c r="M3633" s="258"/>
      <c r="N3633" s="258"/>
      <c r="O3633" s="258"/>
    </row>
    <row r="3634" spans="10:15" x14ac:dyDescent="0.25">
      <c r="J3634" s="258"/>
      <c r="K3634" s="258"/>
      <c r="L3634" s="258"/>
      <c r="M3634" s="258"/>
      <c r="N3634" s="258"/>
      <c r="O3634" s="258"/>
    </row>
    <row r="3635" spans="10:15" x14ac:dyDescent="0.25">
      <c r="J3635" s="258"/>
      <c r="K3635" s="258"/>
      <c r="L3635" s="258"/>
      <c r="M3635" s="258"/>
      <c r="N3635" s="258"/>
      <c r="O3635" s="258"/>
    </row>
    <row r="3636" spans="10:15" x14ac:dyDescent="0.25">
      <c r="J3636" s="258"/>
      <c r="K3636" s="258"/>
      <c r="L3636" s="258"/>
      <c r="M3636" s="258"/>
      <c r="N3636" s="258"/>
      <c r="O3636" s="258"/>
    </row>
    <row r="3637" spans="10:15" x14ac:dyDescent="0.25">
      <c r="J3637" s="258"/>
      <c r="K3637" s="258"/>
      <c r="L3637" s="258"/>
      <c r="M3637" s="258"/>
      <c r="N3637" s="258"/>
      <c r="O3637" s="258"/>
    </row>
    <row r="3638" spans="10:15" x14ac:dyDescent="0.25">
      <c r="J3638" s="258"/>
      <c r="K3638" s="258"/>
      <c r="L3638" s="258"/>
      <c r="M3638" s="258"/>
      <c r="N3638" s="258"/>
      <c r="O3638" s="258"/>
    </row>
    <row r="3639" spans="10:15" x14ac:dyDescent="0.25">
      <c r="J3639" s="258"/>
      <c r="K3639" s="258"/>
      <c r="L3639" s="258"/>
      <c r="M3639" s="258"/>
      <c r="N3639" s="258"/>
      <c r="O3639" s="258"/>
    </row>
    <row r="3640" spans="10:15" x14ac:dyDescent="0.25">
      <c r="J3640" s="258"/>
      <c r="K3640" s="258"/>
      <c r="L3640" s="258"/>
      <c r="M3640" s="258"/>
      <c r="N3640" s="258"/>
      <c r="O3640" s="258"/>
    </row>
    <row r="3641" spans="10:15" x14ac:dyDescent="0.25">
      <c r="J3641" s="258"/>
      <c r="K3641" s="258"/>
      <c r="L3641" s="258"/>
      <c r="M3641" s="258"/>
      <c r="N3641" s="258"/>
      <c r="O3641" s="258"/>
    </row>
    <row r="3642" spans="10:15" x14ac:dyDescent="0.25">
      <c r="J3642" s="258"/>
      <c r="K3642" s="258"/>
      <c r="L3642" s="258"/>
      <c r="M3642" s="258"/>
      <c r="N3642" s="258"/>
      <c r="O3642" s="258"/>
    </row>
    <row r="3643" spans="10:15" x14ac:dyDescent="0.25">
      <c r="J3643" s="258"/>
      <c r="K3643" s="258"/>
      <c r="L3643" s="258"/>
      <c r="M3643" s="258"/>
      <c r="N3643" s="258"/>
      <c r="O3643" s="258"/>
    </row>
    <row r="3644" spans="10:15" x14ac:dyDescent="0.25">
      <c r="J3644" s="258"/>
      <c r="K3644" s="258"/>
      <c r="L3644" s="258"/>
      <c r="M3644" s="258"/>
      <c r="N3644" s="258"/>
      <c r="O3644" s="258"/>
    </row>
    <row r="3645" spans="10:15" x14ac:dyDescent="0.25">
      <c r="J3645" s="258"/>
      <c r="K3645" s="258"/>
      <c r="L3645" s="258"/>
      <c r="M3645" s="258"/>
      <c r="N3645" s="258"/>
      <c r="O3645" s="258"/>
    </row>
    <row r="3646" spans="10:15" x14ac:dyDescent="0.25">
      <c r="J3646" s="258"/>
      <c r="K3646" s="258"/>
      <c r="L3646" s="258"/>
      <c r="M3646" s="258"/>
      <c r="N3646" s="258"/>
      <c r="O3646" s="258"/>
    </row>
    <row r="3647" spans="10:15" x14ac:dyDescent="0.25">
      <c r="J3647" s="258"/>
      <c r="K3647" s="258"/>
      <c r="L3647" s="258"/>
      <c r="M3647" s="258"/>
      <c r="N3647" s="258"/>
      <c r="O3647" s="258"/>
    </row>
    <row r="3648" spans="10:15" x14ac:dyDescent="0.25">
      <c r="J3648" s="258"/>
      <c r="K3648" s="258"/>
      <c r="L3648" s="258"/>
      <c r="M3648" s="258"/>
      <c r="N3648" s="258"/>
      <c r="O3648" s="258"/>
    </row>
    <row r="3649" spans="10:15" x14ac:dyDescent="0.25">
      <c r="J3649" s="258"/>
      <c r="K3649" s="258"/>
      <c r="L3649" s="258"/>
      <c r="M3649" s="258"/>
      <c r="N3649" s="258"/>
      <c r="O3649" s="258"/>
    </row>
    <row r="3650" spans="10:15" x14ac:dyDescent="0.25">
      <c r="J3650" s="258"/>
      <c r="K3650" s="258"/>
      <c r="L3650" s="258"/>
      <c r="M3650" s="258"/>
      <c r="N3650" s="258"/>
      <c r="O3650" s="258"/>
    </row>
    <row r="3651" spans="10:15" x14ac:dyDescent="0.25">
      <c r="J3651" s="258"/>
      <c r="K3651" s="258"/>
      <c r="L3651" s="258"/>
      <c r="M3651" s="258"/>
      <c r="N3651" s="258"/>
      <c r="O3651" s="258"/>
    </row>
    <row r="3652" spans="10:15" x14ac:dyDescent="0.25">
      <c r="J3652" s="258"/>
      <c r="K3652" s="258"/>
      <c r="L3652" s="258"/>
      <c r="M3652" s="258"/>
      <c r="N3652" s="258"/>
      <c r="O3652" s="258"/>
    </row>
    <row r="3653" spans="10:15" x14ac:dyDescent="0.25">
      <c r="J3653" s="258"/>
      <c r="K3653" s="258"/>
      <c r="L3653" s="258"/>
      <c r="M3653" s="258"/>
      <c r="N3653" s="258"/>
      <c r="O3653" s="258"/>
    </row>
    <row r="3654" spans="10:15" x14ac:dyDescent="0.25">
      <c r="J3654" s="258"/>
      <c r="K3654" s="258"/>
      <c r="L3654" s="258"/>
      <c r="M3654" s="258"/>
      <c r="N3654" s="258"/>
      <c r="O3654" s="258"/>
    </row>
    <row r="3655" spans="10:15" x14ac:dyDescent="0.25">
      <c r="J3655" s="258"/>
      <c r="K3655" s="258"/>
      <c r="L3655" s="258"/>
      <c r="M3655" s="258"/>
      <c r="N3655" s="258"/>
      <c r="O3655" s="258"/>
    </row>
    <row r="3656" spans="10:15" x14ac:dyDescent="0.25">
      <c r="J3656" s="258"/>
      <c r="K3656" s="258"/>
      <c r="L3656" s="258"/>
      <c r="M3656" s="258"/>
      <c r="N3656" s="258"/>
      <c r="O3656" s="258"/>
    </row>
    <row r="3657" spans="10:15" x14ac:dyDescent="0.25">
      <c r="J3657" s="258"/>
      <c r="K3657" s="258"/>
      <c r="L3657" s="258"/>
      <c r="M3657" s="258"/>
      <c r="N3657" s="258"/>
      <c r="O3657" s="258"/>
    </row>
    <row r="3658" spans="10:15" x14ac:dyDescent="0.25">
      <c r="J3658" s="258"/>
      <c r="K3658" s="258"/>
      <c r="L3658" s="258"/>
      <c r="M3658" s="258"/>
      <c r="N3658" s="258"/>
      <c r="O3658" s="258"/>
    </row>
    <row r="3659" spans="10:15" x14ac:dyDescent="0.25">
      <c r="J3659" s="258"/>
      <c r="K3659" s="258"/>
      <c r="L3659" s="258"/>
      <c r="M3659" s="258"/>
      <c r="N3659" s="258"/>
      <c r="O3659" s="258"/>
    </row>
    <row r="3660" spans="10:15" x14ac:dyDescent="0.25">
      <c r="J3660" s="258"/>
      <c r="K3660" s="258"/>
      <c r="L3660" s="258"/>
      <c r="M3660" s="258"/>
      <c r="N3660" s="258"/>
      <c r="O3660" s="258"/>
    </row>
    <row r="3661" spans="10:15" x14ac:dyDescent="0.25">
      <c r="J3661" s="258"/>
      <c r="K3661" s="258"/>
      <c r="L3661" s="258"/>
      <c r="M3661" s="258"/>
      <c r="N3661" s="258"/>
      <c r="O3661" s="258"/>
    </row>
    <row r="3662" spans="10:15" x14ac:dyDescent="0.25">
      <c r="J3662" s="258"/>
      <c r="K3662" s="258"/>
      <c r="L3662" s="258"/>
      <c r="M3662" s="258"/>
      <c r="N3662" s="258"/>
      <c r="O3662" s="258"/>
    </row>
    <row r="3663" spans="10:15" x14ac:dyDescent="0.25">
      <c r="J3663" s="258"/>
      <c r="K3663" s="258"/>
      <c r="L3663" s="258"/>
      <c r="M3663" s="258"/>
      <c r="N3663" s="258"/>
      <c r="O3663" s="258"/>
    </row>
    <row r="3664" spans="10:15" x14ac:dyDescent="0.25">
      <c r="J3664" s="258"/>
      <c r="K3664" s="258"/>
      <c r="L3664" s="258"/>
      <c r="M3664" s="258"/>
      <c r="N3664" s="258"/>
      <c r="O3664" s="258"/>
    </row>
    <row r="3665" spans="10:15" x14ac:dyDescent="0.25">
      <c r="J3665" s="258"/>
      <c r="K3665" s="258"/>
      <c r="L3665" s="258"/>
      <c r="M3665" s="258"/>
      <c r="N3665" s="258"/>
      <c r="O3665" s="258"/>
    </row>
    <row r="3666" spans="10:15" x14ac:dyDescent="0.25">
      <c r="J3666" s="258"/>
      <c r="K3666" s="258"/>
      <c r="L3666" s="258"/>
      <c r="M3666" s="258"/>
      <c r="N3666" s="258"/>
      <c r="O3666" s="258"/>
    </row>
    <row r="3667" spans="10:15" x14ac:dyDescent="0.25">
      <c r="J3667" s="258"/>
      <c r="K3667" s="258"/>
      <c r="L3667" s="258"/>
      <c r="M3667" s="258"/>
      <c r="N3667" s="258"/>
      <c r="O3667" s="258"/>
    </row>
    <row r="3668" spans="10:15" x14ac:dyDescent="0.25">
      <c r="J3668" s="258"/>
      <c r="K3668" s="258"/>
      <c r="L3668" s="258"/>
      <c r="M3668" s="258"/>
      <c r="N3668" s="258"/>
      <c r="O3668" s="258"/>
    </row>
    <row r="3669" spans="10:15" x14ac:dyDescent="0.25">
      <c r="J3669" s="258"/>
      <c r="K3669" s="258"/>
      <c r="L3669" s="258"/>
      <c r="M3669" s="258"/>
      <c r="N3669" s="258"/>
      <c r="O3669" s="258"/>
    </row>
    <row r="3670" spans="10:15" x14ac:dyDescent="0.25">
      <c r="J3670" s="258"/>
      <c r="K3670" s="258"/>
      <c r="L3670" s="258"/>
      <c r="M3670" s="258"/>
      <c r="N3670" s="258"/>
      <c r="O3670" s="258"/>
    </row>
    <row r="3671" spans="10:15" x14ac:dyDescent="0.25">
      <c r="J3671" s="258"/>
      <c r="K3671" s="258"/>
      <c r="L3671" s="258"/>
      <c r="M3671" s="258"/>
      <c r="N3671" s="258"/>
      <c r="O3671" s="258"/>
    </row>
    <row r="3672" spans="10:15" x14ac:dyDescent="0.25">
      <c r="J3672" s="258"/>
      <c r="K3672" s="258"/>
      <c r="L3672" s="258"/>
      <c r="M3672" s="258"/>
      <c r="N3672" s="258"/>
      <c r="O3672" s="258"/>
    </row>
    <row r="3673" spans="10:15" x14ac:dyDescent="0.25">
      <c r="J3673" s="258"/>
      <c r="K3673" s="258"/>
      <c r="L3673" s="258"/>
      <c r="M3673" s="258"/>
      <c r="N3673" s="258"/>
      <c r="O3673" s="258"/>
    </row>
    <row r="3674" spans="10:15" x14ac:dyDescent="0.25">
      <c r="J3674" s="258"/>
      <c r="K3674" s="258"/>
      <c r="L3674" s="258"/>
      <c r="M3674" s="258"/>
      <c r="N3674" s="258"/>
      <c r="O3674" s="258"/>
    </row>
    <row r="3675" spans="10:15" x14ac:dyDescent="0.25">
      <c r="J3675" s="258"/>
      <c r="K3675" s="258"/>
      <c r="L3675" s="258"/>
      <c r="M3675" s="258"/>
      <c r="N3675" s="258"/>
      <c r="O3675" s="258"/>
    </row>
    <row r="3676" spans="10:15" x14ac:dyDescent="0.25">
      <c r="J3676" s="258"/>
      <c r="K3676" s="258"/>
      <c r="L3676" s="258"/>
      <c r="M3676" s="258"/>
      <c r="N3676" s="258"/>
      <c r="O3676" s="258"/>
    </row>
    <row r="3677" spans="10:15" x14ac:dyDescent="0.25">
      <c r="J3677" s="258"/>
      <c r="K3677" s="258"/>
      <c r="L3677" s="258"/>
      <c r="M3677" s="258"/>
      <c r="N3677" s="258"/>
      <c r="O3677" s="258"/>
    </row>
    <row r="3678" spans="10:15" x14ac:dyDescent="0.25">
      <c r="J3678" s="258"/>
      <c r="K3678" s="258"/>
      <c r="L3678" s="258"/>
      <c r="M3678" s="258"/>
      <c r="N3678" s="258"/>
      <c r="O3678" s="258"/>
    </row>
    <row r="3679" spans="10:15" x14ac:dyDescent="0.25">
      <c r="J3679" s="258"/>
      <c r="K3679" s="258"/>
      <c r="L3679" s="258"/>
      <c r="M3679" s="258"/>
      <c r="N3679" s="258"/>
      <c r="O3679" s="258"/>
    </row>
    <row r="3680" spans="10:15" x14ac:dyDescent="0.25">
      <c r="J3680" s="258"/>
      <c r="K3680" s="258"/>
      <c r="L3680" s="258"/>
      <c r="M3680" s="258"/>
      <c r="N3680" s="258"/>
      <c r="O3680" s="258"/>
    </row>
    <row r="3681" spans="10:15" x14ac:dyDescent="0.25">
      <c r="J3681" s="258"/>
      <c r="K3681" s="258"/>
      <c r="L3681" s="258"/>
      <c r="M3681" s="258"/>
      <c r="N3681" s="258"/>
      <c r="O3681" s="258"/>
    </row>
    <row r="3682" spans="10:15" x14ac:dyDescent="0.25">
      <c r="J3682" s="258"/>
      <c r="K3682" s="258"/>
      <c r="L3682" s="258"/>
      <c r="M3682" s="258"/>
      <c r="N3682" s="258"/>
      <c r="O3682" s="258"/>
    </row>
    <row r="3683" spans="10:15" x14ac:dyDescent="0.25">
      <c r="J3683" s="258"/>
      <c r="K3683" s="258"/>
      <c r="L3683" s="258"/>
      <c r="M3683" s="258"/>
      <c r="N3683" s="258"/>
      <c r="O3683" s="258"/>
    </row>
    <row r="3684" spans="10:15" x14ac:dyDescent="0.25">
      <c r="J3684" s="258"/>
      <c r="K3684" s="258"/>
      <c r="L3684" s="258"/>
      <c r="M3684" s="258"/>
      <c r="N3684" s="258"/>
      <c r="O3684" s="258"/>
    </row>
    <row r="3685" spans="10:15" x14ac:dyDescent="0.25">
      <c r="J3685" s="258"/>
      <c r="K3685" s="258"/>
      <c r="L3685" s="258"/>
      <c r="M3685" s="258"/>
      <c r="N3685" s="258"/>
      <c r="O3685" s="258"/>
    </row>
    <row r="3686" spans="10:15" x14ac:dyDescent="0.25">
      <c r="J3686" s="258"/>
      <c r="K3686" s="258"/>
      <c r="L3686" s="258"/>
      <c r="M3686" s="258"/>
      <c r="N3686" s="258"/>
      <c r="O3686" s="258"/>
    </row>
    <row r="3687" spans="10:15" x14ac:dyDescent="0.25">
      <c r="J3687" s="258"/>
      <c r="K3687" s="258"/>
      <c r="L3687" s="258"/>
      <c r="M3687" s="258"/>
      <c r="N3687" s="258"/>
      <c r="O3687" s="258"/>
    </row>
    <row r="3688" spans="10:15" x14ac:dyDescent="0.25">
      <c r="J3688" s="258"/>
      <c r="K3688" s="258"/>
      <c r="L3688" s="258"/>
      <c r="M3688" s="258"/>
      <c r="N3688" s="258"/>
      <c r="O3688" s="258"/>
    </row>
    <row r="3689" spans="10:15" x14ac:dyDescent="0.25">
      <c r="J3689" s="258"/>
      <c r="K3689" s="258"/>
      <c r="L3689" s="258"/>
      <c r="M3689" s="258"/>
      <c r="N3689" s="258"/>
      <c r="O3689" s="258"/>
    </row>
    <row r="3690" spans="10:15" x14ac:dyDescent="0.25">
      <c r="J3690" s="258"/>
      <c r="K3690" s="258"/>
      <c r="L3690" s="258"/>
      <c r="M3690" s="258"/>
      <c r="N3690" s="258"/>
      <c r="O3690" s="258"/>
    </row>
    <row r="3691" spans="10:15" x14ac:dyDescent="0.25">
      <c r="J3691" s="258"/>
      <c r="K3691" s="258"/>
      <c r="L3691" s="258"/>
      <c r="M3691" s="258"/>
      <c r="N3691" s="258"/>
      <c r="O3691" s="258"/>
    </row>
    <row r="3692" spans="10:15" x14ac:dyDescent="0.25">
      <c r="J3692" s="258"/>
      <c r="K3692" s="258"/>
      <c r="L3692" s="258"/>
      <c r="M3692" s="258"/>
      <c r="N3692" s="258"/>
      <c r="O3692" s="258"/>
    </row>
    <row r="3693" spans="10:15" x14ac:dyDescent="0.25">
      <c r="J3693" s="258"/>
      <c r="K3693" s="258"/>
      <c r="L3693" s="258"/>
      <c r="M3693" s="258"/>
      <c r="N3693" s="258"/>
      <c r="O3693" s="258"/>
    </row>
    <row r="3694" spans="10:15" x14ac:dyDescent="0.25">
      <c r="J3694" s="258"/>
      <c r="K3694" s="258"/>
      <c r="L3694" s="258"/>
      <c r="M3694" s="258"/>
      <c r="N3694" s="258"/>
      <c r="O3694" s="258"/>
    </row>
    <row r="3695" spans="10:15" x14ac:dyDescent="0.25">
      <c r="J3695" s="258"/>
      <c r="K3695" s="258"/>
      <c r="L3695" s="258"/>
      <c r="M3695" s="258"/>
      <c r="N3695" s="258"/>
      <c r="O3695" s="258"/>
    </row>
    <row r="3696" spans="10:15" x14ac:dyDescent="0.25">
      <c r="J3696" s="258"/>
      <c r="K3696" s="258"/>
      <c r="L3696" s="258"/>
      <c r="M3696" s="258"/>
      <c r="N3696" s="258"/>
      <c r="O3696" s="258"/>
    </row>
    <row r="3697" spans="10:15" x14ac:dyDescent="0.25">
      <c r="J3697" s="258"/>
      <c r="K3697" s="258"/>
      <c r="L3697" s="258"/>
      <c r="M3697" s="258"/>
      <c r="N3697" s="258"/>
      <c r="O3697" s="258"/>
    </row>
    <row r="3698" spans="10:15" x14ac:dyDescent="0.25">
      <c r="J3698" s="258"/>
      <c r="K3698" s="258"/>
      <c r="L3698" s="258"/>
      <c r="M3698" s="258"/>
      <c r="N3698" s="258"/>
      <c r="O3698" s="258"/>
    </row>
    <row r="3699" spans="10:15" x14ac:dyDescent="0.25">
      <c r="J3699" s="258"/>
      <c r="K3699" s="258"/>
      <c r="L3699" s="258"/>
      <c r="M3699" s="258"/>
      <c r="N3699" s="258"/>
      <c r="O3699" s="258"/>
    </row>
    <row r="3700" spans="10:15" x14ac:dyDescent="0.25">
      <c r="J3700" s="258"/>
      <c r="K3700" s="258"/>
      <c r="L3700" s="258"/>
      <c r="M3700" s="258"/>
      <c r="N3700" s="258"/>
      <c r="O3700" s="258"/>
    </row>
    <row r="3701" spans="10:15" x14ac:dyDescent="0.25">
      <c r="J3701" s="258"/>
      <c r="K3701" s="258"/>
      <c r="L3701" s="258"/>
      <c r="M3701" s="258"/>
      <c r="N3701" s="258"/>
      <c r="O3701" s="258"/>
    </row>
    <row r="3702" spans="10:15" x14ac:dyDescent="0.25">
      <c r="J3702" s="258"/>
      <c r="K3702" s="258"/>
      <c r="L3702" s="258"/>
      <c r="M3702" s="258"/>
      <c r="N3702" s="258"/>
      <c r="O3702" s="258"/>
    </row>
    <row r="3703" spans="10:15" x14ac:dyDescent="0.25">
      <c r="J3703" s="258"/>
      <c r="K3703" s="258"/>
      <c r="L3703" s="258"/>
      <c r="M3703" s="258"/>
      <c r="N3703" s="258"/>
      <c r="O3703" s="258"/>
    </row>
    <row r="3704" spans="10:15" x14ac:dyDescent="0.25">
      <c r="J3704" s="258"/>
      <c r="K3704" s="258"/>
      <c r="L3704" s="258"/>
      <c r="M3704" s="258"/>
      <c r="N3704" s="258"/>
      <c r="O3704" s="258"/>
    </row>
    <row r="3705" spans="10:15" x14ac:dyDescent="0.25">
      <c r="J3705" s="258"/>
      <c r="K3705" s="258"/>
      <c r="L3705" s="258"/>
      <c r="M3705" s="258"/>
      <c r="N3705" s="258"/>
      <c r="O3705" s="258"/>
    </row>
    <row r="3706" spans="10:15" x14ac:dyDescent="0.25">
      <c r="J3706" s="258"/>
      <c r="K3706" s="258"/>
      <c r="L3706" s="258"/>
      <c r="M3706" s="258"/>
      <c r="N3706" s="258"/>
      <c r="O3706" s="258"/>
    </row>
    <row r="3707" spans="10:15" x14ac:dyDescent="0.25">
      <c r="J3707" s="258"/>
      <c r="K3707" s="258"/>
      <c r="L3707" s="258"/>
      <c r="M3707" s="258"/>
      <c r="N3707" s="258"/>
      <c r="O3707" s="258"/>
    </row>
    <row r="3708" spans="10:15" x14ac:dyDescent="0.25">
      <c r="J3708" s="258"/>
      <c r="K3708" s="258"/>
      <c r="L3708" s="258"/>
      <c r="M3708" s="258"/>
      <c r="N3708" s="258"/>
      <c r="O3708" s="258"/>
    </row>
    <row r="3709" spans="10:15" x14ac:dyDescent="0.25">
      <c r="J3709" s="258"/>
      <c r="K3709" s="258"/>
      <c r="L3709" s="258"/>
      <c r="M3709" s="258"/>
      <c r="N3709" s="258"/>
      <c r="O3709" s="258"/>
    </row>
    <row r="3710" spans="10:15" x14ac:dyDescent="0.25">
      <c r="J3710" s="258"/>
      <c r="K3710" s="258"/>
      <c r="L3710" s="258"/>
      <c r="M3710" s="258"/>
      <c r="N3710" s="258"/>
      <c r="O3710" s="258"/>
    </row>
    <row r="3711" spans="10:15" x14ac:dyDescent="0.25">
      <c r="J3711" s="258"/>
      <c r="K3711" s="258"/>
      <c r="L3711" s="258"/>
      <c r="M3711" s="258"/>
      <c r="N3711" s="258"/>
      <c r="O3711" s="258"/>
    </row>
    <row r="3712" spans="10:15" x14ac:dyDescent="0.25">
      <c r="J3712" s="258"/>
      <c r="K3712" s="258"/>
      <c r="L3712" s="258"/>
      <c r="M3712" s="258"/>
      <c r="N3712" s="258"/>
      <c r="O3712" s="258"/>
    </row>
    <row r="3713" spans="10:15" x14ac:dyDescent="0.25">
      <c r="J3713" s="258"/>
      <c r="K3713" s="258"/>
      <c r="L3713" s="258"/>
      <c r="M3713" s="258"/>
      <c r="N3713" s="258"/>
      <c r="O3713" s="258"/>
    </row>
    <row r="3714" spans="10:15" x14ac:dyDescent="0.25">
      <c r="J3714" s="258"/>
      <c r="K3714" s="258"/>
      <c r="L3714" s="258"/>
      <c r="M3714" s="258"/>
      <c r="N3714" s="258"/>
      <c r="O3714" s="258"/>
    </row>
    <row r="3715" spans="10:15" x14ac:dyDescent="0.25">
      <c r="J3715" s="258"/>
      <c r="K3715" s="258"/>
      <c r="L3715" s="258"/>
      <c r="M3715" s="258"/>
      <c r="N3715" s="258"/>
      <c r="O3715" s="258"/>
    </row>
    <row r="3716" spans="10:15" x14ac:dyDescent="0.25">
      <c r="J3716" s="258"/>
      <c r="K3716" s="258"/>
      <c r="L3716" s="258"/>
      <c r="M3716" s="258"/>
      <c r="N3716" s="258"/>
      <c r="O3716" s="258"/>
    </row>
    <row r="3717" spans="10:15" x14ac:dyDescent="0.25">
      <c r="J3717" s="258"/>
      <c r="K3717" s="258"/>
      <c r="L3717" s="258"/>
      <c r="M3717" s="258"/>
      <c r="N3717" s="258"/>
      <c r="O3717" s="258"/>
    </row>
    <row r="3718" spans="10:15" x14ac:dyDescent="0.25">
      <c r="J3718" s="258"/>
      <c r="K3718" s="258"/>
      <c r="L3718" s="258"/>
      <c r="M3718" s="258"/>
      <c r="N3718" s="258"/>
      <c r="O3718" s="258"/>
    </row>
    <row r="3719" spans="10:15" x14ac:dyDescent="0.25">
      <c r="J3719" s="258"/>
      <c r="K3719" s="258"/>
      <c r="L3719" s="258"/>
      <c r="M3719" s="258"/>
      <c r="N3719" s="258"/>
      <c r="O3719" s="258"/>
    </row>
    <row r="3720" spans="10:15" x14ac:dyDescent="0.25">
      <c r="J3720" s="258"/>
      <c r="K3720" s="258"/>
      <c r="L3720" s="258"/>
      <c r="M3720" s="258"/>
      <c r="N3720" s="258"/>
      <c r="O3720" s="258"/>
    </row>
    <row r="3721" spans="10:15" x14ac:dyDescent="0.25">
      <c r="J3721" s="258"/>
      <c r="K3721" s="258"/>
      <c r="L3721" s="258"/>
      <c r="M3721" s="258"/>
      <c r="N3721" s="258"/>
      <c r="O3721" s="258"/>
    </row>
    <row r="3722" spans="10:15" x14ac:dyDescent="0.25">
      <c r="J3722" s="258"/>
      <c r="K3722" s="258"/>
      <c r="L3722" s="258"/>
      <c r="M3722" s="258"/>
      <c r="N3722" s="258"/>
      <c r="O3722" s="258"/>
    </row>
    <row r="3723" spans="10:15" x14ac:dyDescent="0.25">
      <c r="J3723" s="258"/>
      <c r="K3723" s="258"/>
      <c r="L3723" s="258"/>
      <c r="M3723" s="258"/>
      <c r="N3723" s="258"/>
      <c r="O3723" s="258"/>
    </row>
    <row r="3724" spans="10:15" x14ac:dyDescent="0.25">
      <c r="J3724" s="258"/>
      <c r="K3724" s="258"/>
      <c r="L3724" s="258"/>
      <c r="M3724" s="258"/>
      <c r="N3724" s="258"/>
      <c r="O3724" s="258"/>
    </row>
    <row r="3725" spans="10:15" x14ac:dyDescent="0.25">
      <c r="J3725" s="258"/>
      <c r="K3725" s="258"/>
      <c r="L3725" s="258"/>
      <c r="M3725" s="258"/>
      <c r="N3725" s="258"/>
      <c r="O3725" s="258"/>
    </row>
    <row r="3726" spans="10:15" x14ac:dyDescent="0.25">
      <c r="J3726" s="258"/>
      <c r="K3726" s="258"/>
      <c r="L3726" s="258"/>
      <c r="M3726" s="258"/>
      <c r="N3726" s="258"/>
      <c r="O3726" s="258"/>
    </row>
    <row r="3727" spans="10:15" x14ac:dyDescent="0.25">
      <c r="J3727" s="258"/>
      <c r="K3727" s="258"/>
      <c r="L3727" s="258"/>
      <c r="M3727" s="258"/>
      <c r="N3727" s="258"/>
      <c r="O3727" s="258"/>
    </row>
    <row r="3728" spans="10:15" x14ac:dyDescent="0.25">
      <c r="J3728" s="258"/>
      <c r="K3728" s="258"/>
      <c r="L3728" s="258"/>
      <c r="M3728" s="258"/>
      <c r="N3728" s="258"/>
      <c r="O3728" s="258"/>
    </row>
    <row r="3729" spans="10:15" x14ac:dyDescent="0.25">
      <c r="J3729" s="258"/>
      <c r="K3729" s="258"/>
      <c r="L3729" s="258"/>
      <c r="M3729" s="258"/>
      <c r="N3729" s="258"/>
      <c r="O3729" s="258"/>
    </row>
    <row r="3730" spans="10:15" x14ac:dyDescent="0.25">
      <c r="J3730" s="258"/>
      <c r="K3730" s="258"/>
      <c r="L3730" s="258"/>
      <c r="M3730" s="258"/>
      <c r="N3730" s="258"/>
      <c r="O3730" s="258"/>
    </row>
    <row r="3731" spans="10:15" x14ac:dyDescent="0.25">
      <c r="J3731" s="258"/>
      <c r="K3731" s="258"/>
      <c r="L3731" s="258"/>
      <c r="M3731" s="258"/>
      <c r="N3731" s="258"/>
      <c r="O3731" s="258"/>
    </row>
    <row r="3732" spans="10:15" x14ac:dyDescent="0.25">
      <c r="J3732" s="258"/>
      <c r="K3732" s="258"/>
      <c r="L3732" s="258"/>
      <c r="M3732" s="258"/>
      <c r="N3732" s="258"/>
      <c r="O3732" s="258"/>
    </row>
    <row r="3733" spans="10:15" x14ac:dyDescent="0.25">
      <c r="J3733" s="258"/>
      <c r="K3733" s="258"/>
      <c r="L3733" s="258"/>
      <c r="M3733" s="258"/>
      <c r="N3733" s="258"/>
      <c r="O3733" s="258"/>
    </row>
    <row r="3734" spans="10:15" x14ac:dyDescent="0.25">
      <c r="J3734" s="258"/>
      <c r="K3734" s="258"/>
      <c r="L3734" s="258"/>
      <c r="M3734" s="258"/>
      <c r="N3734" s="258"/>
      <c r="O3734" s="258"/>
    </row>
    <row r="3735" spans="10:15" x14ac:dyDescent="0.25">
      <c r="J3735" s="258"/>
      <c r="K3735" s="258"/>
      <c r="L3735" s="258"/>
      <c r="M3735" s="258"/>
      <c r="N3735" s="258"/>
      <c r="O3735" s="258"/>
    </row>
    <row r="3736" spans="10:15" x14ac:dyDescent="0.25">
      <c r="J3736" s="258"/>
      <c r="K3736" s="258"/>
      <c r="L3736" s="258"/>
      <c r="M3736" s="258"/>
      <c r="N3736" s="258"/>
      <c r="O3736" s="258"/>
    </row>
    <row r="3737" spans="10:15" x14ac:dyDescent="0.25">
      <c r="J3737" s="258"/>
      <c r="K3737" s="258"/>
      <c r="L3737" s="258"/>
      <c r="M3737" s="258"/>
      <c r="N3737" s="258"/>
      <c r="O3737" s="258"/>
    </row>
    <row r="3738" spans="10:15" x14ac:dyDescent="0.25">
      <c r="J3738" s="258"/>
      <c r="K3738" s="258"/>
      <c r="L3738" s="258"/>
      <c r="M3738" s="258"/>
      <c r="N3738" s="258"/>
      <c r="O3738" s="258"/>
    </row>
    <row r="3739" spans="10:15" x14ac:dyDescent="0.25">
      <c r="J3739" s="258"/>
      <c r="K3739" s="258"/>
      <c r="L3739" s="258"/>
      <c r="M3739" s="258"/>
      <c r="N3739" s="258"/>
      <c r="O3739" s="258"/>
    </row>
    <row r="3740" spans="10:15" x14ac:dyDescent="0.25">
      <c r="J3740" s="258"/>
      <c r="K3740" s="258"/>
      <c r="L3740" s="258"/>
      <c r="M3740" s="258"/>
      <c r="N3740" s="258"/>
      <c r="O3740" s="258"/>
    </row>
    <row r="3741" spans="10:15" x14ac:dyDescent="0.25">
      <c r="J3741" s="258"/>
      <c r="K3741" s="258"/>
      <c r="L3741" s="258"/>
      <c r="M3741" s="258"/>
      <c r="N3741" s="258"/>
      <c r="O3741" s="258"/>
    </row>
    <row r="3742" spans="10:15" x14ac:dyDescent="0.25">
      <c r="J3742" s="258"/>
      <c r="K3742" s="258"/>
      <c r="L3742" s="258"/>
      <c r="M3742" s="258"/>
      <c r="N3742" s="258"/>
      <c r="O3742" s="258"/>
    </row>
    <row r="3743" spans="10:15" x14ac:dyDescent="0.25">
      <c r="J3743" s="258"/>
      <c r="K3743" s="258"/>
      <c r="L3743" s="258"/>
      <c r="M3743" s="258"/>
      <c r="N3743" s="258"/>
      <c r="O3743" s="258"/>
    </row>
    <row r="3744" spans="10:15" x14ac:dyDescent="0.25">
      <c r="J3744" s="258"/>
      <c r="K3744" s="258"/>
      <c r="L3744" s="258"/>
      <c r="M3744" s="258"/>
      <c r="N3744" s="258"/>
      <c r="O3744" s="258"/>
    </row>
    <row r="3745" spans="10:15" x14ac:dyDescent="0.25">
      <c r="J3745" s="258"/>
      <c r="K3745" s="258"/>
      <c r="L3745" s="258"/>
      <c r="M3745" s="258"/>
      <c r="N3745" s="258"/>
      <c r="O3745" s="258"/>
    </row>
    <row r="3746" spans="10:15" x14ac:dyDescent="0.25">
      <c r="J3746" s="258"/>
      <c r="K3746" s="258"/>
      <c r="L3746" s="258"/>
      <c r="M3746" s="258"/>
      <c r="N3746" s="258"/>
      <c r="O3746" s="258"/>
    </row>
    <row r="3747" spans="10:15" x14ac:dyDescent="0.25">
      <c r="J3747" s="258"/>
      <c r="K3747" s="258"/>
      <c r="L3747" s="258"/>
      <c r="M3747" s="258"/>
      <c r="N3747" s="258"/>
      <c r="O3747" s="258"/>
    </row>
    <row r="3748" spans="10:15" x14ac:dyDescent="0.25">
      <c r="J3748" s="258"/>
      <c r="K3748" s="258"/>
      <c r="L3748" s="258"/>
      <c r="M3748" s="258"/>
      <c r="N3748" s="258"/>
      <c r="O3748" s="258"/>
    </row>
    <row r="3749" spans="10:15" x14ac:dyDescent="0.25">
      <c r="J3749" s="258"/>
      <c r="K3749" s="258"/>
      <c r="L3749" s="258"/>
      <c r="M3749" s="258"/>
      <c r="N3749" s="258"/>
      <c r="O3749" s="258"/>
    </row>
    <row r="3750" spans="10:15" x14ac:dyDescent="0.25">
      <c r="J3750" s="258"/>
      <c r="K3750" s="258"/>
      <c r="L3750" s="258"/>
      <c r="M3750" s="258"/>
      <c r="N3750" s="258"/>
      <c r="O3750" s="258"/>
    </row>
    <row r="3751" spans="10:15" x14ac:dyDescent="0.25">
      <c r="J3751" s="258"/>
      <c r="K3751" s="258"/>
      <c r="L3751" s="258"/>
      <c r="M3751" s="258"/>
      <c r="N3751" s="258"/>
      <c r="O3751" s="258"/>
    </row>
    <row r="3752" spans="10:15" x14ac:dyDescent="0.25">
      <c r="J3752" s="258"/>
      <c r="K3752" s="258"/>
      <c r="L3752" s="258"/>
      <c r="M3752" s="258"/>
      <c r="N3752" s="258"/>
      <c r="O3752" s="258"/>
    </row>
    <row r="3753" spans="10:15" x14ac:dyDescent="0.25">
      <c r="J3753" s="258"/>
      <c r="K3753" s="258"/>
      <c r="L3753" s="258"/>
      <c r="M3753" s="258"/>
      <c r="N3753" s="258"/>
      <c r="O3753" s="258"/>
    </row>
    <row r="3754" spans="10:15" x14ac:dyDescent="0.25">
      <c r="J3754" s="258"/>
      <c r="K3754" s="258"/>
      <c r="L3754" s="258"/>
      <c r="M3754" s="258"/>
      <c r="N3754" s="258"/>
      <c r="O3754" s="258"/>
    </row>
    <row r="3755" spans="10:15" x14ac:dyDescent="0.25">
      <c r="J3755" s="258"/>
      <c r="K3755" s="258"/>
      <c r="L3755" s="258"/>
      <c r="M3755" s="258"/>
      <c r="N3755" s="258"/>
      <c r="O3755" s="258"/>
    </row>
    <row r="3756" spans="10:15" x14ac:dyDescent="0.25">
      <c r="J3756" s="258"/>
      <c r="K3756" s="258"/>
      <c r="L3756" s="258"/>
      <c r="M3756" s="258"/>
      <c r="N3756" s="258"/>
      <c r="O3756" s="258"/>
    </row>
    <row r="3757" spans="10:15" x14ac:dyDescent="0.25">
      <c r="J3757" s="258"/>
      <c r="K3757" s="258"/>
      <c r="L3757" s="258"/>
      <c r="M3757" s="258"/>
      <c r="N3757" s="258"/>
      <c r="O3757" s="258"/>
    </row>
    <row r="3758" spans="10:15" x14ac:dyDescent="0.25">
      <c r="J3758" s="258"/>
      <c r="K3758" s="258"/>
      <c r="L3758" s="258"/>
      <c r="M3758" s="258"/>
      <c r="N3758" s="258"/>
      <c r="O3758" s="258"/>
    </row>
    <row r="3759" spans="10:15" x14ac:dyDescent="0.25">
      <c r="J3759" s="258"/>
      <c r="K3759" s="258"/>
      <c r="L3759" s="258"/>
      <c r="M3759" s="258"/>
      <c r="N3759" s="258"/>
      <c r="O3759" s="258"/>
    </row>
    <row r="3760" spans="10:15" x14ac:dyDescent="0.25">
      <c r="J3760" s="258"/>
      <c r="K3760" s="258"/>
      <c r="L3760" s="258"/>
      <c r="M3760" s="258"/>
      <c r="N3760" s="258"/>
      <c r="O3760" s="258"/>
    </row>
    <row r="3761" spans="10:15" x14ac:dyDescent="0.25">
      <c r="J3761" s="258"/>
      <c r="K3761" s="258"/>
      <c r="L3761" s="258"/>
      <c r="M3761" s="258"/>
      <c r="N3761" s="258"/>
      <c r="O3761" s="258"/>
    </row>
    <row r="3762" spans="10:15" x14ac:dyDescent="0.25">
      <c r="J3762" s="258"/>
      <c r="K3762" s="258"/>
      <c r="L3762" s="258"/>
      <c r="M3762" s="258"/>
      <c r="N3762" s="258"/>
      <c r="O3762" s="258"/>
    </row>
    <row r="3763" spans="10:15" x14ac:dyDescent="0.25">
      <c r="J3763" s="258"/>
      <c r="K3763" s="258"/>
      <c r="L3763" s="258"/>
      <c r="M3763" s="258"/>
      <c r="N3763" s="258"/>
      <c r="O3763" s="258"/>
    </row>
    <row r="3764" spans="10:15" x14ac:dyDescent="0.25">
      <c r="J3764" s="258"/>
      <c r="K3764" s="258"/>
      <c r="L3764" s="258"/>
      <c r="M3764" s="258"/>
      <c r="N3764" s="258"/>
      <c r="O3764" s="258"/>
    </row>
    <row r="3765" spans="10:15" x14ac:dyDescent="0.25">
      <c r="J3765" s="258"/>
      <c r="K3765" s="258"/>
      <c r="L3765" s="258"/>
      <c r="M3765" s="258"/>
      <c r="N3765" s="258"/>
      <c r="O3765" s="258"/>
    </row>
    <row r="3766" spans="10:15" x14ac:dyDescent="0.25">
      <c r="J3766" s="258"/>
      <c r="K3766" s="258"/>
      <c r="L3766" s="258"/>
      <c r="M3766" s="258"/>
      <c r="N3766" s="258"/>
      <c r="O3766" s="258"/>
    </row>
    <row r="3767" spans="10:15" x14ac:dyDescent="0.25">
      <c r="J3767" s="258"/>
      <c r="K3767" s="258"/>
      <c r="L3767" s="258"/>
      <c r="M3767" s="258"/>
      <c r="N3767" s="258"/>
      <c r="O3767" s="258"/>
    </row>
    <row r="3768" spans="10:15" x14ac:dyDescent="0.25">
      <c r="J3768" s="258"/>
      <c r="K3768" s="258"/>
      <c r="L3768" s="258"/>
      <c r="M3768" s="258"/>
      <c r="N3768" s="258"/>
      <c r="O3768" s="258"/>
    </row>
    <row r="3769" spans="10:15" x14ac:dyDescent="0.25">
      <c r="J3769" s="258"/>
      <c r="K3769" s="258"/>
      <c r="L3769" s="258"/>
      <c r="M3769" s="258"/>
      <c r="N3769" s="258"/>
      <c r="O3769" s="258"/>
    </row>
    <row r="3770" spans="10:15" x14ac:dyDescent="0.25">
      <c r="J3770" s="258"/>
      <c r="K3770" s="258"/>
      <c r="L3770" s="258"/>
      <c r="M3770" s="258"/>
      <c r="N3770" s="258"/>
      <c r="O3770" s="258"/>
    </row>
    <row r="3771" spans="10:15" x14ac:dyDescent="0.25">
      <c r="J3771" s="258"/>
      <c r="K3771" s="258"/>
      <c r="L3771" s="258"/>
      <c r="M3771" s="258"/>
      <c r="N3771" s="258"/>
      <c r="O3771" s="258"/>
    </row>
    <row r="3772" spans="10:15" x14ac:dyDescent="0.25">
      <c r="J3772" s="258"/>
      <c r="K3772" s="258"/>
      <c r="L3772" s="258"/>
      <c r="M3772" s="258"/>
      <c r="N3772" s="258"/>
      <c r="O3772" s="258"/>
    </row>
    <row r="3773" spans="10:15" x14ac:dyDescent="0.25">
      <c r="J3773" s="258"/>
      <c r="K3773" s="258"/>
      <c r="L3773" s="258"/>
      <c r="M3773" s="258"/>
      <c r="N3773" s="258"/>
      <c r="O3773" s="258"/>
    </row>
    <row r="3774" spans="10:15" x14ac:dyDescent="0.25">
      <c r="J3774" s="258"/>
      <c r="K3774" s="258"/>
      <c r="L3774" s="258"/>
      <c r="M3774" s="258"/>
      <c r="N3774" s="258"/>
      <c r="O3774" s="258"/>
    </row>
    <row r="3775" spans="10:15" x14ac:dyDescent="0.25">
      <c r="J3775" s="258"/>
      <c r="K3775" s="258"/>
      <c r="L3775" s="258"/>
      <c r="M3775" s="258"/>
      <c r="N3775" s="258"/>
      <c r="O3775" s="258"/>
    </row>
    <row r="3776" spans="10:15" x14ac:dyDescent="0.25">
      <c r="J3776" s="258"/>
      <c r="K3776" s="258"/>
      <c r="L3776" s="258"/>
      <c r="M3776" s="258"/>
      <c r="N3776" s="258"/>
      <c r="O3776" s="258"/>
    </row>
    <row r="3777" spans="10:15" x14ac:dyDescent="0.25">
      <c r="J3777" s="258"/>
      <c r="K3777" s="258"/>
      <c r="L3777" s="258"/>
      <c r="M3777" s="258"/>
      <c r="N3777" s="258"/>
      <c r="O3777" s="258"/>
    </row>
    <row r="3778" spans="10:15" x14ac:dyDescent="0.25">
      <c r="J3778" s="258"/>
      <c r="K3778" s="258"/>
      <c r="L3778" s="258"/>
      <c r="M3778" s="258"/>
      <c r="N3778" s="258"/>
      <c r="O3778" s="258"/>
    </row>
    <row r="3779" spans="10:15" x14ac:dyDescent="0.25">
      <c r="J3779" s="258"/>
      <c r="K3779" s="258"/>
      <c r="L3779" s="258"/>
      <c r="M3779" s="258"/>
      <c r="N3779" s="258"/>
      <c r="O3779" s="258"/>
    </row>
    <row r="3780" spans="10:15" x14ac:dyDescent="0.25">
      <c r="J3780" s="258"/>
      <c r="K3780" s="258"/>
      <c r="L3780" s="258"/>
      <c r="M3780" s="258"/>
      <c r="N3780" s="258"/>
      <c r="O3780" s="258"/>
    </row>
    <row r="3781" spans="10:15" x14ac:dyDescent="0.25">
      <c r="J3781" s="258"/>
      <c r="K3781" s="258"/>
      <c r="L3781" s="258"/>
      <c r="M3781" s="258"/>
      <c r="N3781" s="258"/>
      <c r="O3781" s="258"/>
    </row>
    <row r="3782" spans="10:15" x14ac:dyDescent="0.25">
      <c r="J3782" s="258"/>
      <c r="K3782" s="258"/>
      <c r="L3782" s="258"/>
      <c r="M3782" s="258"/>
      <c r="N3782" s="258"/>
      <c r="O3782" s="258"/>
    </row>
    <row r="3783" spans="10:15" x14ac:dyDescent="0.25">
      <c r="J3783" s="258"/>
      <c r="K3783" s="258"/>
      <c r="L3783" s="258"/>
      <c r="M3783" s="258"/>
      <c r="N3783" s="258"/>
      <c r="O3783" s="258"/>
    </row>
    <row r="3784" spans="10:15" x14ac:dyDescent="0.25">
      <c r="J3784" s="258"/>
      <c r="K3784" s="258"/>
      <c r="L3784" s="258"/>
      <c r="M3784" s="258"/>
      <c r="N3784" s="258"/>
      <c r="O3784" s="258"/>
    </row>
    <row r="3785" spans="10:15" x14ac:dyDescent="0.25">
      <c r="J3785" s="258"/>
      <c r="K3785" s="258"/>
      <c r="L3785" s="258"/>
      <c r="M3785" s="258"/>
      <c r="N3785" s="258"/>
      <c r="O3785" s="258"/>
    </row>
    <row r="3786" spans="10:15" x14ac:dyDescent="0.25">
      <c r="J3786" s="258"/>
      <c r="K3786" s="258"/>
      <c r="L3786" s="258"/>
      <c r="M3786" s="258"/>
      <c r="N3786" s="258"/>
      <c r="O3786" s="258"/>
    </row>
    <row r="3787" spans="10:15" x14ac:dyDescent="0.25">
      <c r="J3787" s="258"/>
      <c r="K3787" s="258"/>
      <c r="L3787" s="258"/>
      <c r="M3787" s="258"/>
      <c r="N3787" s="258"/>
      <c r="O3787" s="258"/>
    </row>
    <row r="3788" spans="10:15" x14ac:dyDescent="0.25">
      <c r="J3788" s="258"/>
      <c r="K3788" s="258"/>
      <c r="L3788" s="258"/>
      <c r="M3788" s="258"/>
      <c r="N3788" s="258"/>
      <c r="O3788" s="258"/>
    </row>
    <row r="3789" spans="10:15" x14ac:dyDescent="0.25">
      <c r="J3789" s="258"/>
      <c r="K3789" s="258"/>
      <c r="L3789" s="258"/>
      <c r="M3789" s="258"/>
      <c r="N3789" s="258"/>
      <c r="O3789" s="258"/>
    </row>
    <row r="3790" spans="10:15" x14ac:dyDescent="0.25">
      <c r="J3790" s="258"/>
      <c r="K3790" s="258"/>
      <c r="L3790" s="258"/>
      <c r="M3790" s="258"/>
      <c r="N3790" s="258"/>
      <c r="O3790" s="258"/>
    </row>
    <row r="3791" spans="10:15" x14ac:dyDescent="0.25">
      <c r="J3791" s="258"/>
      <c r="K3791" s="258"/>
      <c r="L3791" s="258"/>
      <c r="M3791" s="258"/>
      <c r="N3791" s="258"/>
      <c r="O3791" s="258"/>
    </row>
    <row r="3792" spans="10:15" x14ac:dyDescent="0.25">
      <c r="J3792" s="258"/>
      <c r="K3792" s="258"/>
      <c r="L3792" s="258"/>
      <c r="M3792" s="258"/>
      <c r="N3792" s="258"/>
      <c r="O3792" s="258"/>
    </row>
    <row r="3793" spans="10:15" x14ac:dyDescent="0.25">
      <c r="J3793" s="258"/>
      <c r="K3793" s="258"/>
      <c r="L3793" s="258"/>
      <c r="M3793" s="258"/>
      <c r="N3793" s="258"/>
      <c r="O3793" s="258"/>
    </row>
    <row r="3794" spans="10:15" x14ac:dyDescent="0.25">
      <c r="J3794" s="258"/>
      <c r="K3794" s="258"/>
      <c r="L3794" s="258"/>
      <c r="M3794" s="258"/>
      <c r="N3794" s="258"/>
      <c r="O3794" s="258"/>
    </row>
    <row r="3795" spans="10:15" x14ac:dyDescent="0.25">
      <c r="J3795" s="258"/>
      <c r="K3795" s="258"/>
      <c r="L3795" s="258"/>
      <c r="M3795" s="258"/>
      <c r="N3795" s="258"/>
      <c r="O3795" s="258"/>
    </row>
    <row r="3796" spans="10:15" x14ac:dyDescent="0.25">
      <c r="J3796" s="258"/>
      <c r="K3796" s="258"/>
      <c r="L3796" s="258"/>
      <c r="M3796" s="258"/>
      <c r="N3796" s="258"/>
      <c r="O3796" s="258"/>
    </row>
    <row r="3797" spans="10:15" x14ac:dyDescent="0.25">
      <c r="J3797" s="258"/>
      <c r="K3797" s="258"/>
      <c r="L3797" s="258"/>
      <c r="M3797" s="258"/>
      <c r="N3797" s="258"/>
      <c r="O3797" s="258"/>
    </row>
    <row r="3798" spans="10:15" x14ac:dyDescent="0.25">
      <c r="J3798" s="258"/>
      <c r="K3798" s="258"/>
      <c r="L3798" s="258"/>
      <c r="M3798" s="258"/>
      <c r="N3798" s="258"/>
      <c r="O3798" s="258"/>
    </row>
    <row r="3799" spans="10:15" x14ac:dyDescent="0.25">
      <c r="J3799" s="258"/>
      <c r="K3799" s="258"/>
      <c r="L3799" s="258"/>
      <c r="M3799" s="258"/>
      <c r="N3799" s="258"/>
      <c r="O3799" s="258"/>
    </row>
    <row r="3800" spans="10:15" x14ac:dyDescent="0.25">
      <c r="J3800" s="258"/>
      <c r="K3800" s="258"/>
      <c r="L3800" s="258"/>
      <c r="M3800" s="258"/>
      <c r="N3800" s="258"/>
      <c r="O3800" s="258"/>
    </row>
    <row r="3801" spans="10:15" x14ac:dyDescent="0.25">
      <c r="J3801" s="258"/>
      <c r="K3801" s="258"/>
      <c r="L3801" s="258"/>
      <c r="M3801" s="258"/>
      <c r="N3801" s="258"/>
      <c r="O3801" s="258"/>
    </row>
    <row r="3802" spans="10:15" x14ac:dyDescent="0.25">
      <c r="J3802" s="258"/>
      <c r="K3802" s="258"/>
      <c r="L3802" s="258"/>
      <c r="M3802" s="258"/>
      <c r="N3802" s="258"/>
      <c r="O3802" s="258"/>
    </row>
    <row r="3803" spans="10:15" x14ac:dyDescent="0.25">
      <c r="J3803" s="258"/>
      <c r="K3803" s="258"/>
      <c r="L3803" s="258"/>
      <c r="M3803" s="258"/>
      <c r="N3803" s="258"/>
      <c r="O3803" s="258"/>
    </row>
    <row r="3804" spans="10:15" x14ac:dyDescent="0.25">
      <c r="J3804" s="258"/>
      <c r="K3804" s="258"/>
      <c r="L3804" s="258"/>
      <c r="M3804" s="258"/>
      <c r="N3804" s="258"/>
      <c r="O3804" s="258"/>
    </row>
    <row r="3805" spans="10:15" x14ac:dyDescent="0.25">
      <c r="J3805" s="258"/>
      <c r="K3805" s="258"/>
      <c r="L3805" s="258"/>
      <c r="M3805" s="258"/>
      <c r="N3805" s="258"/>
      <c r="O3805" s="258"/>
    </row>
    <row r="3806" spans="10:15" x14ac:dyDescent="0.25">
      <c r="J3806" s="258"/>
      <c r="K3806" s="258"/>
      <c r="L3806" s="258"/>
      <c r="M3806" s="258"/>
      <c r="N3806" s="258"/>
      <c r="O3806" s="258"/>
    </row>
    <row r="3807" spans="10:15" x14ac:dyDescent="0.25">
      <c r="J3807" s="258"/>
      <c r="K3807" s="258"/>
      <c r="L3807" s="258"/>
      <c r="M3807" s="258"/>
      <c r="N3807" s="258"/>
      <c r="O3807" s="258"/>
    </row>
    <row r="3808" spans="10:15" x14ac:dyDescent="0.25">
      <c r="J3808" s="258"/>
      <c r="K3808" s="258"/>
      <c r="L3808" s="258"/>
      <c r="M3808" s="258"/>
      <c r="N3808" s="258"/>
      <c r="O3808" s="258"/>
    </row>
    <row r="3809" spans="10:15" x14ac:dyDescent="0.25">
      <c r="J3809" s="258"/>
      <c r="K3809" s="258"/>
      <c r="L3809" s="258"/>
      <c r="M3809" s="258"/>
      <c r="N3809" s="258"/>
      <c r="O3809" s="258"/>
    </row>
    <row r="3810" spans="10:15" x14ac:dyDescent="0.25">
      <c r="J3810" s="258"/>
      <c r="K3810" s="258"/>
      <c r="L3810" s="258"/>
      <c r="M3810" s="258"/>
      <c r="N3810" s="258"/>
      <c r="O3810" s="258"/>
    </row>
    <row r="3811" spans="10:15" x14ac:dyDescent="0.25">
      <c r="J3811" s="258"/>
      <c r="K3811" s="258"/>
      <c r="L3811" s="258"/>
      <c r="M3811" s="258"/>
      <c r="N3811" s="258"/>
      <c r="O3811" s="258"/>
    </row>
    <row r="3812" spans="10:15" x14ac:dyDescent="0.25">
      <c r="J3812" s="258"/>
      <c r="K3812" s="258"/>
      <c r="L3812" s="258"/>
      <c r="M3812" s="258"/>
      <c r="N3812" s="258"/>
      <c r="O3812" s="258"/>
    </row>
    <row r="3813" spans="10:15" x14ac:dyDescent="0.25">
      <c r="J3813" s="258"/>
      <c r="K3813" s="258"/>
      <c r="L3813" s="258"/>
      <c r="M3813" s="258"/>
      <c r="N3813" s="258"/>
      <c r="O3813" s="258"/>
    </row>
    <row r="3814" spans="10:15" x14ac:dyDescent="0.25">
      <c r="J3814" s="258"/>
      <c r="K3814" s="258"/>
      <c r="L3814" s="258"/>
      <c r="M3814" s="258"/>
      <c r="N3814" s="258"/>
      <c r="O3814" s="258"/>
    </row>
    <row r="3815" spans="10:15" x14ac:dyDescent="0.25">
      <c r="J3815" s="258"/>
      <c r="K3815" s="258"/>
      <c r="L3815" s="258"/>
      <c r="M3815" s="258"/>
      <c r="N3815" s="258"/>
      <c r="O3815" s="258"/>
    </row>
    <row r="3816" spans="10:15" x14ac:dyDescent="0.25">
      <c r="J3816" s="258"/>
      <c r="K3816" s="258"/>
      <c r="L3816" s="258"/>
      <c r="M3816" s="258"/>
      <c r="N3816" s="258"/>
      <c r="O3816" s="258"/>
    </row>
    <row r="3817" spans="10:15" x14ac:dyDescent="0.25">
      <c r="J3817" s="258"/>
      <c r="K3817" s="258"/>
      <c r="L3817" s="258"/>
      <c r="M3817" s="258"/>
      <c r="N3817" s="258"/>
      <c r="O3817" s="258"/>
    </row>
    <row r="3818" spans="10:15" x14ac:dyDescent="0.25">
      <c r="J3818" s="258"/>
      <c r="K3818" s="258"/>
      <c r="L3818" s="258"/>
      <c r="M3818" s="258"/>
      <c r="N3818" s="258"/>
      <c r="O3818" s="258"/>
    </row>
    <row r="3819" spans="10:15" x14ac:dyDescent="0.25">
      <c r="J3819" s="258"/>
      <c r="K3819" s="258"/>
      <c r="L3819" s="258"/>
      <c r="M3819" s="258"/>
      <c r="N3819" s="258"/>
      <c r="O3819" s="258"/>
    </row>
    <row r="3820" spans="10:15" x14ac:dyDescent="0.25">
      <c r="J3820" s="258"/>
      <c r="K3820" s="258"/>
      <c r="L3820" s="258"/>
      <c r="M3820" s="258"/>
      <c r="N3820" s="258"/>
      <c r="O3820" s="258"/>
    </row>
  </sheetData>
  <autoFilter ref="A1:A1330">
    <filterColumn colId="0">
      <filters>
        <filter val="1"/>
      </filters>
    </filterColumn>
  </autoFilter>
  <phoneticPr fontId="1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6"/>
  <sheetViews>
    <sheetView zoomScale="75" workbookViewId="0">
      <pane ySplit="6" topLeftCell="A7" activePane="bottomLeft" state="frozenSplit"/>
      <selection pane="bottomLeft" activeCell="D7" sqref="D7"/>
    </sheetView>
  </sheetViews>
  <sheetFormatPr defaultRowHeight="13.2" x14ac:dyDescent="0.25"/>
  <cols>
    <col min="1" max="1" width="3.33203125" customWidth="1"/>
    <col min="2" max="2" width="5.5546875" customWidth="1"/>
    <col min="3" max="3" width="65" customWidth="1"/>
    <col min="4" max="4" width="10.5546875" style="241" customWidth="1"/>
    <col min="5" max="5" width="14" style="241" customWidth="1"/>
    <col min="6" max="6" width="14" customWidth="1"/>
    <col min="7" max="7" width="14" style="241" customWidth="1"/>
    <col min="8" max="8" width="10.33203125" customWidth="1"/>
    <col min="9" max="9" width="10.33203125" style="241" customWidth="1"/>
    <col min="10" max="12" width="10.33203125" customWidth="1"/>
    <col min="14" max="14" width="9.109375" style="23" customWidth="1"/>
    <col min="18" max="18" width="14" style="258" customWidth="1"/>
    <col min="29" max="29" width="10.44140625" customWidth="1"/>
  </cols>
  <sheetData>
    <row r="1" spans="1:28" x14ac:dyDescent="0.25">
      <c r="C1" s="1" t="s">
        <v>5251</v>
      </c>
      <c r="E1" s="271"/>
      <c r="F1" s="1"/>
      <c r="G1" s="271"/>
      <c r="R1" s="327"/>
    </row>
    <row r="2" spans="1:28" x14ac:dyDescent="0.25">
      <c r="C2" t="s">
        <v>5250</v>
      </c>
      <c r="D2" s="258"/>
      <c r="E2" s="272"/>
      <c r="F2" s="54"/>
      <c r="G2" s="272"/>
      <c r="L2" s="105" t="s">
        <v>7002</v>
      </c>
      <c r="R2" s="328"/>
    </row>
    <row r="3" spans="1:28" x14ac:dyDescent="0.25">
      <c r="C3" s="23" t="s">
        <v>4083</v>
      </c>
      <c r="D3" s="258"/>
      <c r="E3" s="273"/>
      <c r="F3" s="82"/>
      <c r="G3" s="272"/>
      <c r="L3" s="105" t="s">
        <v>7003</v>
      </c>
      <c r="N3" s="10"/>
      <c r="O3" s="9"/>
      <c r="P3" s="9"/>
      <c r="Q3" s="9"/>
      <c r="R3" s="328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s="109" customFormat="1" x14ac:dyDescent="0.25">
      <c r="A4" s="46">
        <v>1</v>
      </c>
      <c r="B4" s="78"/>
      <c r="C4" s="78" t="s">
        <v>4650</v>
      </c>
      <c r="D4" s="274" t="s">
        <v>3470</v>
      </c>
      <c r="E4" s="276" t="s">
        <v>1801</v>
      </c>
      <c r="F4" s="100" t="s">
        <v>3843</v>
      </c>
      <c r="G4" s="250" t="s">
        <v>3470</v>
      </c>
      <c r="H4" s="131"/>
      <c r="I4" s="348" t="s">
        <v>7104</v>
      </c>
      <c r="N4" s="132"/>
      <c r="O4" s="132"/>
      <c r="P4" s="132"/>
      <c r="Q4" s="132"/>
      <c r="R4" s="260"/>
      <c r="S4" s="132"/>
      <c r="T4" s="132"/>
      <c r="U4" s="132"/>
      <c r="V4" s="132"/>
      <c r="W4" s="132"/>
      <c r="X4" s="132"/>
      <c r="Y4" s="132"/>
      <c r="Z4" s="132"/>
      <c r="AA4" s="132"/>
      <c r="AB4" s="132"/>
    </row>
    <row r="5" spans="1:28" s="109" customFormat="1" x14ac:dyDescent="0.25">
      <c r="A5" s="46">
        <v>1</v>
      </c>
      <c r="B5" s="79"/>
      <c r="C5" s="79"/>
      <c r="D5" s="277" t="s">
        <v>2125</v>
      </c>
      <c r="E5" s="279" t="s">
        <v>3782</v>
      </c>
      <c r="F5" s="101" t="s">
        <v>3157</v>
      </c>
      <c r="G5" s="252" t="s">
        <v>1594</v>
      </c>
      <c r="H5" s="131"/>
      <c r="I5" s="348" t="s">
        <v>7105</v>
      </c>
      <c r="R5" s="329"/>
    </row>
    <row r="6" spans="1:28" s="5" customFormat="1" x14ac:dyDescent="0.25">
      <c r="A6">
        <v>1</v>
      </c>
      <c r="B6" s="121" t="s">
        <v>435</v>
      </c>
      <c r="C6" s="121"/>
      <c r="D6" s="280" t="s">
        <v>5397</v>
      </c>
      <c r="E6" s="282" t="s">
        <v>4655</v>
      </c>
      <c r="F6" s="102" t="s">
        <v>4654</v>
      </c>
      <c r="G6" s="254" t="s">
        <v>1595</v>
      </c>
      <c r="H6" s="25"/>
      <c r="I6" s="349" t="s">
        <v>7106</v>
      </c>
      <c r="R6" s="283"/>
    </row>
    <row r="7" spans="1:28" s="25" customFormat="1" x14ac:dyDescent="0.25">
      <c r="A7" s="3">
        <v>1</v>
      </c>
      <c r="B7" s="3"/>
      <c r="C7" s="332"/>
      <c r="D7" s="286"/>
      <c r="E7" s="286"/>
      <c r="F7" s="133"/>
      <c r="G7" s="283"/>
      <c r="I7" s="258"/>
      <c r="K7" s="331"/>
      <c r="R7" s="283"/>
    </row>
    <row r="8" spans="1:28" x14ac:dyDescent="0.25">
      <c r="A8" s="1" t="s">
        <v>675</v>
      </c>
      <c r="B8" s="1"/>
      <c r="C8" s="29"/>
      <c r="D8" s="256"/>
      <c r="E8" s="256"/>
      <c r="F8" s="98"/>
      <c r="G8" s="256"/>
      <c r="H8" s="331"/>
      <c r="I8" s="287"/>
      <c r="J8" s="3"/>
      <c r="K8" s="3"/>
      <c r="L8" s="3"/>
      <c r="N8"/>
      <c r="R8" s="259"/>
    </row>
    <row r="9" spans="1:28" s="5" customFormat="1" x14ac:dyDescent="0.25">
      <c r="A9" s="45"/>
      <c r="B9" s="9" t="s">
        <v>5770</v>
      </c>
      <c r="C9" s="48" t="s">
        <v>5503</v>
      </c>
      <c r="D9" s="257">
        <v>0.66483020999999998</v>
      </c>
      <c r="E9" s="261">
        <v>2.4012551111111109</v>
      </c>
      <c r="F9" s="117">
        <v>53.711302000000003</v>
      </c>
      <c r="G9" s="257">
        <v>0.23056888696061359</v>
      </c>
      <c r="H9" s="25"/>
      <c r="I9" s="241"/>
      <c r="R9" s="258"/>
      <c r="AB9" s="25"/>
    </row>
    <row r="10" spans="1:28" s="5" customFormat="1" x14ac:dyDescent="0.25">
      <c r="A10" s="45" t="s">
        <v>676</v>
      </c>
      <c r="B10" s="45"/>
      <c r="C10" s="9"/>
      <c r="D10" s="256"/>
      <c r="E10" s="256"/>
      <c r="F10" s="97"/>
      <c r="G10" s="259"/>
      <c r="H10" s="25"/>
      <c r="I10" s="258"/>
      <c r="J10" s="25"/>
      <c r="K10" s="25"/>
      <c r="L10" s="25"/>
      <c r="M10" s="25"/>
      <c r="N10" s="25"/>
      <c r="O10" s="25"/>
      <c r="P10" s="25"/>
      <c r="Q10" s="25"/>
      <c r="R10" s="259"/>
      <c r="S10" s="25"/>
      <c r="T10" s="25"/>
      <c r="U10" s="25"/>
      <c r="V10" s="25"/>
      <c r="W10" s="25"/>
      <c r="X10" s="25"/>
      <c r="Y10" s="25"/>
      <c r="Z10" s="25"/>
      <c r="AB10" s="25"/>
    </row>
    <row r="11" spans="1:28" s="5" customFormat="1" x14ac:dyDescent="0.25">
      <c r="A11" s="9"/>
      <c r="B11" s="9" t="s">
        <v>5770</v>
      </c>
      <c r="C11" s="48" t="s">
        <v>5504</v>
      </c>
      <c r="D11" s="257">
        <v>0.69421865000000005</v>
      </c>
      <c r="E11" s="257">
        <v>1.9132974814814816</v>
      </c>
      <c r="F11" s="117">
        <v>64.122553999999994</v>
      </c>
      <c r="G11" s="257">
        <v>0.45349266036632796</v>
      </c>
      <c r="H11" s="25"/>
      <c r="I11" s="258"/>
      <c r="J11" s="25"/>
      <c r="K11" s="25"/>
      <c r="L11" s="25"/>
      <c r="M11" s="25"/>
      <c r="N11" s="25"/>
      <c r="O11" s="25"/>
      <c r="P11" s="25"/>
      <c r="Q11" s="25"/>
      <c r="R11" s="258"/>
      <c r="S11" s="25"/>
      <c r="T11" s="25"/>
      <c r="U11" s="25"/>
      <c r="V11" s="25"/>
      <c r="W11" s="25"/>
      <c r="X11" s="25"/>
      <c r="Y11" s="25"/>
      <c r="Z11" s="25"/>
      <c r="AB11" s="25"/>
    </row>
    <row r="12" spans="1:28" s="5" customFormat="1" x14ac:dyDescent="0.25">
      <c r="A12" s="45" t="s">
        <v>677</v>
      </c>
      <c r="B12" s="45"/>
      <c r="C12" s="9"/>
      <c r="D12" s="256"/>
      <c r="E12" s="256"/>
      <c r="F12" s="97"/>
      <c r="G12" s="259"/>
      <c r="H12" s="25"/>
      <c r="I12" s="258"/>
      <c r="J12" s="25"/>
      <c r="K12" s="25"/>
      <c r="L12" s="25"/>
      <c r="M12" s="25"/>
      <c r="N12" s="25"/>
      <c r="O12" s="25"/>
      <c r="P12" s="25"/>
      <c r="Q12" s="25"/>
      <c r="R12" s="259"/>
      <c r="S12" s="25"/>
      <c r="T12" s="25"/>
      <c r="U12" s="25"/>
      <c r="V12" s="25"/>
      <c r="W12" s="25"/>
      <c r="X12" s="25"/>
      <c r="Y12" s="25"/>
      <c r="Z12" s="25"/>
      <c r="AB12" s="25"/>
    </row>
    <row r="13" spans="1:28" s="5" customFormat="1" x14ac:dyDescent="0.25">
      <c r="A13" s="9"/>
      <c r="B13" s="9" t="s">
        <v>5770</v>
      </c>
      <c r="C13" s="48" t="s">
        <v>4219</v>
      </c>
      <c r="D13" s="257">
        <v>0.18085771</v>
      </c>
      <c r="E13" s="261">
        <v>0.57180917037037027</v>
      </c>
      <c r="F13" s="117">
        <v>21.107924000000001</v>
      </c>
      <c r="G13" s="257">
        <v>0.12784595766541049</v>
      </c>
      <c r="H13" s="25"/>
      <c r="I13" s="258"/>
      <c r="J13" s="25"/>
      <c r="K13" s="25"/>
      <c r="L13" s="25"/>
      <c r="M13" s="25"/>
      <c r="N13" s="25"/>
      <c r="O13" s="25"/>
      <c r="P13" s="25"/>
      <c r="Q13" s="25"/>
      <c r="R13" s="258"/>
      <c r="S13" s="25"/>
      <c r="T13" s="25"/>
      <c r="U13" s="25"/>
      <c r="V13" s="25"/>
      <c r="W13" s="25"/>
      <c r="X13" s="25"/>
      <c r="Y13" s="25"/>
      <c r="Z13" s="25"/>
      <c r="AB13" s="25"/>
    </row>
    <row r="14" spans="1:28" s="5" customFormat="1" x14ac:dyDescent="0.25">
      <c r="A14" s="9"/>
      <c r="B14" s="9" t="s">
        <v>5770</v>
      </c>
      <c r="C14" s="48" t="s">
        <v>4220</v>
      </c>
      <c r="D14" s="257">
        <v>0.26056574999999998</v>
      </c>
      <c r="E14" s="261">
        <v>0.46108003703703704</v>
      </c>
      <c r="F14" s="117">
        <v>18.296748999999998</v>
      </c>
      <c r="G14" s="257">
        <v>7.5345586621529292E-2</v>
      </c>
      <c r="H14" s="25"/>
      <c r="I14" s="258"/>
      <c r="J14" s="25"/>
      <c r="K14" s="25"/>
      <c r="L14" s="25"/>
      <c r="M14" s="25"/>
      <c r="N14" s="25"/>
      <c r="O14" s="25"/>
      <c r="P14" s="25"/>
      <c r="Q14" s="25"/>
      <c r="R14" s="258"/>
      <c r="S14" s="25"/>
      <c r="T14" s="25"/>
      <c r="U14" s="25"/>
      <c r="V14" s="25"/>
      <c r="W14" s="25"/>
      <c r="X14" s="25"/>
      <c r="Y14" s="25"/>
      <c r="Z14" s="25"/>
      <c r="AB14" s="25"/>
    </row>
    <row r="15" spans="1:28" s="5" customFormat="1" x14ac:dyDescent="0.25">
      <c r="A15" s="9"/>
      <c r="B15" s="9" t="s">
        <v>5770</v>
      </c>
      <c r="C15" s="48" t="s">
        <v>6485</v>
      </c>
      <c r="D15" s="257">
        <v>0.17452031000000001</v>
      </c>
      <c r="E15" s="261">
        <v>0.77583081481481475</v>
      </c>
      <c r="F15" s="117">
        <v>29.848369999999999</v>
      </c>
      <c r="G15" s="257">
        <v>0.1887468420200355</v>
      </c>
      <c r="H15" s="25"/>
      <c r="I15" s="258"/>
      <c r="J15" s="25"/>
      <c r="K15" s="25"/>
      <c r="L15" s="25"/>
      <c r="M15" s="25"/>
      <c r="N15" s="25"/>
      <c r="O15" s="25"/>
      <c r="P15" s="25"/>
      <c r="Q15" s="25"/>
      <c r="R15" s="258"/>
      <c r="S15" s="25"/>
      <c r="T15" s="25"/>
      <c r="U15" s="25"/>
      <c r="V15" s="25"/>
      <c r="W15" s="25"/>
      <c r="X15" s="25"/>
      <c r="Y15" s="25"/>
      <c r="Z15" s="25"/>
      <c r="AB15" s="25"/>
    </row>
    <row r="16" spans="1:28" s="5" customFormat="1" x14ac:dyDescent="0.25">
      <c r="A16" s="45" t="s">
        <v>678</v>
      </c>
      <c r="B16" s="45"/>
      <c r="C16" s="9"/>
      <c r="D16" s="256"/>
      <c r="E16" s="256"/>
      <c r="F16" s="97"/>
      <c r="G16" s="259"/>
      <c r="H16" s="25"/>
      <c r="I16" s="258"/>
      <c r="J16" s="25"/>
      <c r="K16" s="25"/>
      <c r="L16" s="25"/>
      <c r="M16" s="25"/>
      <c r="N16" s="25"/>
      <c r="O16" s="25"/>
      <c r="P16" s="25"/>
      <c r="Q16" s="25"/>
      <c r="R16" s="259"/>
      <c r="S16" s="25"/>
      <c r="T16" s="25"/>
      <c r="U16" s="25"/>
      <c r="V16" s="25"/>
      <c r="W16" s="25"/>
      <c r="X16" s="25"/>
      <c r="Y16" s="25"/>
      <c r="Z16" s="25"/>
      <c r="AB16" s="25"/>
    </row>
    <row r="17" spans="1:28" s="5" customFormat="1" x14ac:dyDescent="0.25">
      <c r="A17" s="45"/>
      <c r="B17" s="9" t="s">
        <v>5770</v>
      </c>
      <c r="C17" s="48" t="s">
        <v>5505</v>
      </c>
      <c r="D17" s="257">
        <v>1.6198024</v>
      </c>
      <c r="E17" s="261">
        <v>0</v>
      </c>
      <c r="F17" s="117">
        <v>0</v>
      </c>
      <c r="G17" s="257">
        <v>3.7680736840947204E-4</v>
      </c>
      <c r="H17" s="25"/>
      <c r="I17" s="347">
        <v>0.36399999999999999</v>
      </c>
      <c r="J17" s="25"/>
      <c r="K17" s="25"/>
      <c r="L17" s="25"/>
      <c r="M17" s="25"/>
      <c r="N17" s="25"/>
      <c r="O17" s="25"/>
      <c r="P17" s="25"/>
      <c r="Q17" s="25"/>
      <c r="R17" s="258"/>
      <c r="S17" s="25"/>
      <c r="T17" s="25"/>
      <c r="U17" s="25"/>
      <c r="V17" s="25"/>
      <c r="W17" s="25"/>
      <c r="X17" s="25"/>
      <c r="Y17" s="25"/>
      <c r="Z17" s="25"/>
      <c r="AB17" s="25"/>
    </row>
    <row r="18" spans="1:28" s="5" customFormat="1" x14ac:dyDescent="0.25">
      <c r="A18" s="134">
        <v>1</v>
      </c>
      <c r="B18" s="9" t="s">
        <v>5770</v>
      </c>
      <c r="C18" s="48" t="s">
        <v>5506</v>
      </c>
      <c r="D18" s="257">
        <v>7.9474628000000005E-2</v>
      </c>
      <c r="E18" s="261">
        <v>0.367587437037037</v>
      </c>
      <c r="F18" s="117">
        <v>6.9889450999999996</v>
      </c>
      <c r="G18" s="257">
        <v>3.7658518336415141E-2</v>
      </c>
      <c r="H18" s="25"/>
      <c r="I18" s="347">
        <v>3.5813702000000003E-2</v>
      </c>
      <c r="J18" s="25"/>
      <c r="K18" s="25"/>
      <c r="L18" s="25"/>
      <c r="M18" s="25"/>
      <c r="N18" s="25"/>
      <c r="O18" s="25"/>
      <c r="P18" s="25"/>
      <c r="Q18" s="25"/>
      <c r="R18" s="258"/>
      <c r="S18" s="25"/>
      <c r="T18" s="25"/>
      <c r="U18" s="25"/>
      <c r="V18" s="25"/>
      <c r="W18" s="25"/>
      <c r="X18" s="25"/>
      <c r="Y18" s="25"/>
      <c r="Z18" s="25"/>
      <c r="AB18" s="25"/>
    </row>
    <row r="19" spans="1:28" s="5" customFormat="1" x14ac:dyDescent="0.25">
      <c r="A19" s="45"/>
      <c r="B19" s="9" t="s">
        <v>5770</v>
      </c>
      <c r="C19" s="53" t="s">
        <v>5507</v>
      </c>
      <c r="D19" s="257">
        <v>58.450906000000003</v>
      </c>
      <c r="E19" s="261">
        <v>220.76857777777775</v>
      </c>
      <c r="F19" s="117">
        <v>3022.2764000000002</v>
      </c>
      <c r="G19" s="257">
        <v>20.448033500612777</v>
      </c>
      <c r="H19" s="25"/>
      <c r="I19" s="347">
        <v>33.353800999999997</v>
      </c>
      <c r="J19" s="25"/>
      <c r="K19" s="25"/>
      <c r="L19" s="25"/>
      <c r="M19" s="25"/>
      <c r="N19" s="25"/>
      <c r="O19" s="25"/>
      <c r="P19" s="25"/>
      <c r="Q19" s="25"/>
      <c r="R19" s="258"/>
      <c r="S19" s="25"/>
      <c r="T19" s="25"/>
      <c r="U19" s="25"/>
      <c r="V19" s="25"/>
      <c r="W19" s="25"/>
      <c r="X19" s="25"/>
      <c r="Y19" s="25"/>
      <c r="Z19" s="25"/>
      <c r="AB19" s="25"/>
    </row>
    <row r="20" spans="1:28" s="5" customFormat="1" x14ac:dyDescent="0.25">
      <c r="A20" s="134">
        <v>1</v>
      </c>
      <c r="B20" s="9" t="s">
        <v>5770</v>
      </c>
      <c r="C20" s="53" t="s">
        <v>5508</v>
      </c>
      <c r="D20" s="257">
        <v>6.3074697999999998E-2</v>
      </c>
      <c r="E20" s="261">
        <v>0.33380182962962962</v>
      </c>
      <c r="F20" s="117">
        <v>6.4539432999999997</v>
      </c>
      <c r="G20" s="257">
        <v>3.3663308051236324E-2</v>
      </c>
      <c r="H20" s="25"/>
      <c r="I20" s="347">
        <v>2.7884831999999998E-2</v>
      </c>
      <c r="J20" s="25"/>
      <c r="K20" s="25"/>
      <c r="L20" s="25"/>
      <c r="M20" s="25"/>
      <c r="N20" s="25"/>
      <c r="O20" s="25"/>
      <c r="P20" s="25"/>
      <c r="Q20" s="25"/>
      <c r="R20" s="258"/>
      <c r="S20" s="25"/>
      <c r="T20" s="25"/>
      <c r="U20" s="25"/>
      <c r="V20" s="25"/>
      <c r="W20" s="25"/>
      <c r="X20" s="25"/>
      <c r="Y20" s="25"/>
      <c r="Z20" s="25"/>
      <c r="AB20" s="25"/>
    </row>
    <row r="21" spans="1:28" s="5" customFormat="1" x14ac:dyDescent="0.25">
      <c r="A21" s="45" t="s">
        <v>679</v>
      </c>
      <c r="B21" s="45"/>
      <c r="C21" s="9"/>
      <c r="D21" s="256"/>
      <c r="E21" s="256"/>
      <c r="F21" s="97"/>
      <c r="G21" s="259"/>
      <c r="H21" s="25"/>
      <c r="I21" s="258"/>
      <c r="J21" s="25"/>
      <c r="K21" s="25"/>
      <c r="L21" s="25"/>
      <c r="M21" s="25"/>
      <c r="N21" s="25"/>
      <c r="O21" s="25"/>
      <c r="P21" s="25"/>
      <c r="Q21" s="25"/>
      <c r="R21" s="259"/>
      <c r="S21" s="25"/>
      <c r="T21" s="25"/>
      <c r="U21" s="25"/>
      <c r="V21" s="25"/>
      <c r="W21" s="25"/>
      <c r="X21" s="25"/>
      <c r="Y21" s="25"/>
      <c r="Z21" s="25"/>
      <c r="AB21" s="25"/>
    </row>
    <row r="22" spans="1:28" s="5" customFormat="1" x14ac:dyDescent="0.25">
      <c r="A22" s="43"/>
      <c r="B22" s="9" t="s">
        <v>5770</v>
      </c>
      <c r="C22" s="48" t="s">
        <v>4222</v>
      </c>
      <c r="D22" s="257">
        <v>0</v>
      </c>
      <c r="E22" s="261">
        <v>0</v>
      </c>
      <c r="F22" s="117">
        <v>0</v>
      </c>
      <c r="G22" s="257">
        <v>0</v>
      </c>
      <c r="H22" s="25"/>
      <c r="I22" s="258"/>
      <c r="J22" s="25"/>
      <c r="K22" s="25"/>
      <c r="L22" s="25"/>
      <c r="M22" s="25"/>
      <c r="N22" s="25"/>
      <c r="O22" s="25"/>
      <c r="P22" s="25"/>
      <c r="Q22" s="25"/>
      <c r="R22" s="258"/>
      <c r="S22" s="25"/>
      <c r="T22" s="25"/>
      <c r="U22" s="25"/>
      <c r="V22" s="25"/>
      <c r="W22" s="25"/>
      <c r="X22" s="25"/>
      <c r="Y22" s="25"/>
      <c r="Z22" s="25"/>
      <c r="AB22" s="25"/>
    </row>
    <row r="23" spans="1:28" s="5" customFormat="1" x14ac:dyDescent="0.25">
      <c r="A23" s="43"/>
      <c r="B23" s="9" t="s">
        <v>5770</v>
      </c>
      <c r="C23" s="48" t="s">
        <v>4223</v>
      </c>
      <c r="D23" s="257">
        <v>0.44133823</v>
      </c>
      <c r="E23" s="261">
        <v>0.91961185185185179</v>
      </c>
      <c r="F23" s="117">
        <v>14.850949999999999</v>
      </c>
      <c r="G23" s="257">
        <v>0.167068452370041</v>
      </c>
      <c r="H23" s="25"/>
      <c r="I23" s="258"/>
      <c r="J23" s="25"/>
      <c r="K23" s="25"/>
      <c r="L23" s="25"/>
      <c r="M23" s="25"/>
      <c r="N23" s="25"/>
      <c r="O23" s="25"/>
      <c r="P23" s="25"/>
      <c r="Q23" s="25"/>
      <c r="R23" s="258"/>
      <c r="S23" s="25"/>
      <c r="T23" s="25"/>
      <c r="U23" s="25"/>
      <c r="V23" s="25"/>
      <c r="W23" s="25"/>
      <c r="X23" s="25"/>
      <c r="Y23" s="25"/>
      <c r="Z23" s="25"/>
      <c r="AB23" s="25"/>
    </row>
    <row r="24" spans="1:28" s="5" customFormat="1" x14ac:dyDescent="0.25">
      <c r="A24" s="43"/>
      <c r="B24" s="9" t="s">
        <v>5770</v>
      </c>
      <c r="C24" s="48" t="s">
        <v>4224</v>
      </c>
      <c r="D24" s="257">
        <v>0.1286786</v>
      </c>
      <c r="E24" s="261">
        <v>0.12378311851851852</v>
      </c>
      <c r="F24" s="117">
        <v>2.1207840999999998</v>
      </c>
      <c r="G24" s="257">
        <v>2.6568887574325704E-2</v>
      </c>
      <c r="H24" s="25"/>
      <c r="I24" s="258"/>
      <c r="J24" s="25"/>
      <c r="K24" s="25"/>
      <c r="L24" s="25"/>
      <c r="M24" s="25"/>
      <c r="N24" s="25"/>
      <c r="O24" s="25"/>
      <c r="P24" s="25"/>
      <c r="Q24" s="25"/>
      <c r="R24" s="258"/>
      <c r="S24" s="25"/>
      <c r="T24" s="25"/>
      <c r="U24" s="25"/>
      <c r="V24" s="25"/>
      <c r="W24" s="25"/>
      <c r="X24" s="25"/>
      <c r="Y24" s="25"/>
      <c r="Z24" s="25"/>
      <c r="AB24" s="25"/>
    </row>
    <row r="25" spans="1:28" s="5" customFormat="1" x14ac:dyDescent="0.25">
      <c r="A25" s="45" t="s">
        <v>680</v>
      </c>
      <c r="B25" s="45"/>
      <c r="C25" s="9"/>
      <c r="D25" s="256"/>
      <c r="E25" s="256"/>
      <c r="F25" s="97"/>
      <c r="G25" s="258"/>
      <c r="H25" s="25"/>
      <c r="I25" s="258"/>
      <c r="J25" s="25"/>
      <c r="K25" s="25"/>
      <c r="L25" s="25"/>
      <c r="M25" s="25"/>
      <c r="N25" s="25"/>
      <c r="O25" s="25"/>
      <c r="P25" s="25"/>
      <c r="Q25" s="25"/>
      <c r="R25" s="258"/>
      <c r="S25" s="25"/>
      <c r="T25" s="25"/>
      <c r="U25" s="25"/>
      <c r="V25" s="25"/>
      <c r="W25" s="25"/>
      <c r="X25" s="25"/>
      <c r="Y25" s="25"/>
      <c r="Z25" s="25"/>
      <c r="AB25" s="25"/>
    </row>
    <row r="26" spans="1:28" s="5" customFormat="1" x14ac:dyDescent="0.25">
      <c r="A26" s="43"/>
      <c r="B26" s="9" t="s">
        <v>5770</v>
      </c>
      <c r="C26" s="48" t="s">
        <v>4225</v>
      </c>
      <c r="D26" s="257">
        <v>0.60620434999999995</v>
      </c>
      <c r="E26" s="261">
        <v>1.5066018518518518</v>
      </c>
      <c r="F26" s="117">
        <v>52.689306000000002</v>
      </c>
      <c r="G26" s="257">
        <v>0.20507487714636402</v>
      </c>
      <c r="H26" s="25"/>
      <c r="I26" s="258"/>
      <c r="J26" s="25"/>
      <c r="K26" s="25"/>
      <c r="L26" s="25"/>
      <c r="M26" s="25"/>
      <c r="N26" s="25"/>
      <c r="O26" s="25"/>
      <c r="P26" s="25"/>
      <c r="Q26" s="25"/>
      <c r="R26" s="258"/>
      <c r="S26" s="25"/>
      <c r="T26" s="25"/>
      <c r="U26" s="25"/>
      <c r="V26" s="25"/>
      <c r="W26" s="25"/>
      <c r="X26" s="25"/>
      <c r="Y26" s="25"/>
      <c r="Z26" s="25"/>
      <c r="AB26" s="25"/>
    </row>
    <row r="27" spans="1:28" s="5" customFormat="1" x14ac:dyDescent="0.25">
      <c r="A27" s="45" t="s">
        <v>681</v>
      </c>
      <c r="B27" s="45"/>
      <c r="C27" s="9"/>
      <c r="D27" s="256"/>
      <c r="E27" s="256"/>
      <c r="F27" s="99"/>
      <c r="G27" s="258"/>
      <c r="H27" s="25"/>
      <c r="I27" s="258"/>
      <c r="J27" s="25"/>
      <c r="K27" s="25"/>
      <c r="L27" s="25"/>
      <c r="M27" s="25"/>
      <c r="N27" s="25"/>
      <c r="O27" s="25"/>
      <c r="P27" s="25"/>
      <c r="Q27" s="25"/>
      <c r="R27" s="258"/>
      <c r="S27" s="25"/>
      <c r="T27" s="25"/>
      <c r="U27" s="25"/>
      <c r="V27" s="25"/>
      <c r="W27" s="25"/>
      <c r="X27" s="25"/>
      <c r="Y27" s="25"/>
      <c r="Z27" s="25"/>
      <c r="AB27" s="25"/>
    </row>
    <row r="28" spans="1:28" s="5" customFormat="1" x14ac:dyDescent="0.25">
      <c r="A28" s="9"/>
      <c r="B28" s="9" t="s">
        <v>5770</v>
      </c>
      <c r="C28" s="48" t="s">
        <v>4226</v>
      </c>
      <c r="D28" s="257">
        <v>0.6479336</v>
      </c>
      <c r="E28" s="261">
        <v>3.3037482222222221</v>
      </c>
      <c r="F28" s="117">
        <v>66.274068</v>
      </c>
      <c r="G28" s="257">
        <v>0.34937688199786099</v>
      </c>
      <c r="H28" s="25"/>
      <c r="I28" s="258"/>
      <c r="J28" s="25"/>
      <c r="K28" s="25"/>
      <c r="L28" s="25"/>
      <c r="M28" s="25"/>
      <c r="N28" s="25"/>
      <c r="O28" s="25"/>
      <c r="P28" s="25"/>
      <c r="Q28" s="25"/>
      <c r="R28" s="258"/>
      <c r="S28" s="25"/>
      <c r="T28" s="25"/>
      <c r="U28" s="25"/>
      <c r="V28" s="25"/>
      <c r="W28" s="25"/>
      <c r="X28" s="25"/>
      <c r="Y28" s="25"/>
      <c r="Z28" s="25"/>
      <c r="AB28" s="25"/>
    </row>
    <row r="29" spans="1:28" s="5" customFormat="1" x14ac:dyDescent="0.25">
      <c r="A29" s="9"/>
      <c r="B29" s="9" t="s">
        <v>5770</v>
      </c>
      <c r="C29" s="48" t="s">
        <v>4227</v>
      </c>
      <c r="D29" s="257">
        <v>0.85704183</v>
      </c>
      <c r="E29" s="261">
        <v>2.0215551851851852</v>
      </c>
      <c r="F29" s="117">
        <v>33.695985999999998</v>
      </c>
      <c r="G29" s="257">
        <v>0.25530476916204403</v>
      </c>
      <c r="H29" s="25"/>
      <c r="I29" s="258"/>
      <c r="J29" s="25"/>
      <c r="K29" s="25"/>
      <c r="L29" s="25"/>
      <c r="M29" s="25"/>
      <c r="N29" s="25"/>
      <c r="O29" s="25"/>
      <c r="P29" s="25"/>
      <c r="Q29" s="25"/>
      <c r="R29" s="258"/>
      <c r="S29" s="25"/>
      <c r="T29" s="25"/>
      <c r="U29" s="25"/>
      <c r="V29" s="25"/>
      <c r="W29" s="25"/>
      <c r="X29" s="25"/>
      <c r="Y29" s="25"/>
      <c r="Z29" s="25"/>
      <c r="AB29" s="25"/>
    </row>
    <row r="30" spans="1:28" s="5" customFormat="1" x14ac:dyDescent="0.25">
      <c r="A30" s="9"/>
      <c r="B30" s="9" t="s">
        <v>5770</v>
      </c>
      <c r="C30" s="48" t="s">
        <v>4228</v>
      </c>
      <c r="D30" s="257">
        <v>0.61159103000000004</v>
      </c>
      <c r="E30" s="261">
        <v>2.5078533333333328</v>
      </c>
      <c r="F30" s="117">
        <v>48.525396999999998</v>
      </c>
      <c r="G30" s="257">
        <v>0.27600537314748197</v>
      </c>
      <c r="H30" s="25"/>
      <c r="I30" s="258"/>
      <c r="J30" s="25"/>
      <c r="K30" s="25"/>
      <c r="L30" s="25"/>
      <c r="M30" s="25"/>
      <c r="N30" s="25"/>
      <c r="O30" s="25"/>
      <c r="P30" s="25"/>
      <c r="Q30" s="25"/>
      <c r="R30" s="258"/>
      <c r="S30" s="25"/>
      <c r="T30" s="25"/>
      <c r="U30" s="25"/>
      <c r="V30" s="25"/>
      <c r="W30" s="25"/>
      <c r="X30" s="25"/>
      <c r="Y30" s="25"/>
      <c r="Z30" s="25"/>
      <c r="AB30" s="25"/>
    </row>
    <row r="31" spans="1:28" s="5" customFormat="1" x14ac:dyDescent="0.25">
      <c r="A31" s="45" t="s">
        <v>682</v>
      </c>
      <c r="B31" s="45"/>
      <c r="C31" s="43"/>
      <c r="D31" s="259"/>
      <c r="E31" s="256"/>
      <c r="F31" s="97"/>
      <c r="G31" s="259"/>
      <c r="H31" s="25"/>
      <c r="I31" s="258"/>
      <c r="J31" s="25"/>
      <c r="K31" s="25"/>
      <c r="L31" s="25"/>
      <c r="M31" s="25"/>
      <c r="N31" s="25"/>
      <c r="O31" s="25"/>
      <c r="P31" s="25"/>
      <c r="Q31" s="25"/>
      <c r="R31" s="259"/>
      <c r="S31" s="25"/>
      <c r="T31" s="25"/>
      <c r="U31" s="25"/>
      <c r="V31" s="25"/>
      <c r="W31" s="25"/>
      <c r="X31" s="25"/>
      <c r="Y31" s="25"/>
      <c r="Z31" s="25"/>
      <c r="AB31" s="25"/>
    </row>
    <row r="32" spans="1:28" s="5" customFormat="1" x14ac:dyDescent="0.25">
      <c r="A32" s="9"/>
      <c r="B32" s="9" t="s">
        <v>5770</v>
      </c>
      <c r="C32" s="48" t="s">
        <v>4229</v>
      </c>
      <c r="D32" s="257">
        <v>0.25985778999999998</v>
      </c>
      <c r="E32" s="261">
        <v>1.6619957777777776</v>
      </c>
      <c r="F32" s="117">
        <v>69.956200999999993</v>
      </c>
      <c r="G32" s="257">
        <v>0.2534434287934042</v>
      </c>
      <c r="H32" s="25"/>
      <c r="I32" s="258"/>
      <c r="J32" s="25"/>
      <c r="K32" s="25"/>
      <c r="L32" s="25"/>
      <c r="M32" s="25"/>
      <c r="N32" s="25"/>
      <c r="O32" s="25"/>
      <c r="P32" s="25"/>
      <c r="Q32" s="25"/>
      <c r="R32" s="258"/>
      <c r="S32" s="25"/>
      <c r="T32" s="25"/>
      <c r="U32" s="25"/>
      <c r="V32" s="25"/>
      <c r="W32" s="25"/>
      <c r="X32" s="25"/>
      <c r="Y32" s="25"/>
      <c r="Z32" s="25"/>
      <c r="AB32" s="25"/>
    </row>
    <row r="33" spans="1:28" s="5" customFormat="1" x14ac:dyDescent="0.25">
      <c r="A33" s="45" t="s">
        <v>0</v>
      </c>
      <c r="B33" s="45"/>
      <c r="C33" s="9"/>
      <c r="D33" s="256"/>
      <c r="E33" s="256"/>
      <c r="F33" s="97"/>
      <c r="G33" s="259"/>
      <c r="H33" s="25"/>
      <c r="I33" s="258"/>
      <c r="J33" s="25"/>
      <c r="K33" s="25"/>
      <c r="L33" s="25"/>
      <c r="M33" s="25"/>
      <c r="N33" s="25"/>
      <c r="O33" s="25"/>
      <c r="P33" s="25"/>
      <c r="Q33" s="25"/>
      <c r="R33" s="259"/>
      <c r="S33" s="25"/>
      <c r="T33" s="25"/>
      <c r="U33" s="25"/>
      <c r="V33" s="25"/>
      <c r="W33" s="25"/>
      <c r="X33" s="25"/>
      <c r="Y33" s="25"/>
      <c r="Z33" s="25"/>
      <c r="AB33" s="25"/>
    </row>
    <row r="34" spans="1:28" s="5" customFormat="1" x14ac:dyDescent="0.25">
      <c r="A34" s="9"/>
      <c r="B34" s="9" t="s">
        <v>5770</v>
      </c>
      <c r="C34" s="48" t="s">
        <v>4230</v>
      </c>
      <c r="D34" s="257">
        <v>0.22778652999999999</v>
      </c>
      <c r="E34" s="261">
        <v>1.1239731851851851</v>
      </c>
      <c r="F34" s="117">
        <v>22.779128</v>
      </c>
      <c r="G34" s="257">
        <v>0.112086678266197</v>
      </c>
      <c r="H34" s="25"/>
      <c r="I34" s="347">
        <v>0.41968432999999999</v>
      </c>
      <c r="J34" s="25"/>
      <c r="K34" s="25"/>
      <c r="L34" s="25"/>
      <c r="M34" s="25"/>
      <c r="N34" s="25"/>
      <c r="O34" s="25"/>
      <c r="P34" s="25"/>
      <c r="Q34" s="25"/>
      <c r="R34" s="258"/>
      <c r="S34" s="25"/>
      <c r="T34" s="25"/>
      <c r="U34" s="25"/>
      <c r="V34" s="25"/>
      <c r="W34" s="25"/>
      <c r="X34" s="25"/>
      <c r="Y34" s="25"/>
      <c r="Z34" s="25"/>
      <c r="AB34" s="25"/>
    </row>
    <row r="35" spans="1:28" s="5" customFormat="1" x14ac:dyDescent="0.25">
      <c r="A35" s="135">
        <v>1</v>
      </c>
      <c r="B35" s="9" t="s">
        <v>5770</v>
      </c>
      <c r="C35" s="48" t="s">
        <v>4231</v>
      </c>
      <c r="D35" s="257">
        <v>0.10962845</v>
      </c>
      <c r="E35" s="261">
        <v>0.75185822222222221</v>
      </c>
      <c r="F35" s="117">
        <v>4.4209816999999996</v>
      </c>
      <c r="G35" s="257">
        <v>4.599749609162939E-2</v>
      </c>
      <c r="H35" s="25"/>
      <c r="I35" s="347">
        <v>4.4665198000000003E-2</v>
      </c>
      <c r="J35" s="25"/>
      <c r="K35" s="25"/>
      <c r="L35" s="25"/>
      <c r="M35" s="25"/>
      <c r="N35" s="25"/>
      <c r="O35" s="25"/>
      <c r="P35" s="25"/>
      <c r="Q35" s="25"/>
      <c r="R35" s="258"/>
      <c r="S35" s="25"/>
      <c r="T35" s="25"/>
      <c r="U35" s="25"/>
      <c r="V35" s="25"/>
      <c r="W35" s="25"/>
      <c r="X35" s="25"/>
      <c r="Y35" s="25"/>
      <c r="Z35" s="25"/>
      <c r="AB35" s="25"/>
    </row>
    <row r="36" spans="1:28" s="5" customFormat="1" x14ac:dyDescent="0.25">
      <c r="A36" s="9"/>
      <c r="B36" s="9" t="s">
        <v>5770</v>
      </c>
      <c r="C36" s="48" t="s">
        <v>4232</v>
      </c>
      <c r="D36" s="257">
        <v>0.42021303999999998</v>
      </c>
      <c r="E36" s="261">
        <v>1.117308074074074</v>
      </c>
      <c r="F36" s="117">
        <v>19.257463000000001</v>
      </c>
      <c r="G36" s="257">
        <v>0.13590395661468899</v>
      </c>
      <c r="H36" s="25"/>
      <c r="I36" s="347">
        <v>0.31402569000000002</v>
      </c>
      <c r="J36" s="25"/>
      <c r="K36" s="25"/>
      <c r="L36" s="25"/>
      <c r="M36" s="25"/>
      <c r="N36" s="25"/>
      <c r="O36" s="25"/>
      <c r="P36" s="25"/>
      <c r="Q36" s="25"/>
      <c r="R36" s="258"/>
      <c r="S36" s="25"/>
      <c r="T36" s="25"/>
      <c r="U36" s="25"/>
      <c r="V36" s="25"/>
      <c r="W36" s="25"/>
      <c r="X36" s="25"/>
      <c r="Y36" s="25"/>
      <c r="Z36" s="25"/>
      <c r="AB36" s="25"/>
    </row>
    <row r="37" spans="1:28" s="5" customFormat="1" x14ac:dyDescent="0.25">
      <c r="A37" s="9"/>
      <c r="B37" s="9" t="s">
        <v>5770</v>
      </c>
      <c r="C37" s="48" t="s">
        <v>3008</v>
      </c>
      <c r="D37" s="257">
        <v>1.3695542000000001</v>
      </c>
      <c r="E37" s="261">
        <v>7.1749145185185181</v>
      </c>
      <c r="F37" s="117">
        <v>167.52452</v>
      </c>
      <c r="G37" s="257">
        <v>0.74590550660622001</v>
      </c>
      <c r="H37" s="25"/>
      <c r="I37" s="347">
        <v>0.76119223999999996</v>
      </c>
      <c r="J37" s="25"/>
      <c r="K37" s="25"/>
      <c r="L37" s="25"/>
      <c r="M37" s="25"/>
      <c r="N37" s="25"/>
      <c r="O37" s="25"/>
      <c r="P37" s="25"/>
      <c r="Q37" s="25"/>
      <c r="R37" s="258"/>
      <c r="S37" s="25"/>
      <c r="T37" s="25"/>
      <c r="U37" s="25"/>
      <c r="V37" s="25"/>
      <c r="W37" s="25"/>
      <c r="X37" s="25"/>
      <c r="Y37" s="25"/>
      <c r="Z37" s="25"/>
      <c r="AA37" s="25"/>
      <c r="AB37" s="25"/>
    </row>
    <row r="38" spans="1:28" s="5" customFormat="1" x14ac:dyDescent="0.25">
      <c r="A38" s="9"/>
      <c r="B38" s="9" t="s">
        <v>5770</v>
      </c>
      <c r="C38" s="48" t="s">
        <v>3009</v>
      </c>
      <c r="D38" s="257">
        <v>0.17069335999999999</v>
      </c>
      <c r="E38" s="261">
        <v>0.84158874074074075</v>
      </c>
      <c r="F38" s="117">
        <v>10.587726</v>
      </c>
      <c r="G38" s="257">
        <v>7.3855930896558009E-2</v>
      </c>
      <c r="H38" s="25"/>
      <c r="I38" s="347">
        <v>0.12333804</v>
      </c>
      <c r="J38" s="25"/>
      <c r="K38" s="25"/>
      <c r="L38" s="25"/>
      <c r="M38" s="25"/>
      <c r="N38" s="25"/>
      <c r="O38" s="25"/>
      <c r="P38" s="25"/>
      <c r="Q38" s="25"/>
      <c r="R38" s="258"/>
      <c r="S38" s="25"/>
      <c r="T38" s="25"/>
      <c r="U38" s="25"/>
      <c r="V38" s="25"/>
      <c r="W38" s="25"/>
      <c r="X38" s="25"/>
      <c r="Y38" s="25"/>
      <c r="Z38" s="25"/>
      <c r="AB38" s="25"/>
    </row>
    <row r="39" spans="1:28" s="5" customFormat="1" x14ac:dyDescent="0.25">
      <c r="A39" s="9"/>
      <c r="B39" s="9" t="s">
        <v>5770</v>
      </c>
      <c r="C39" s="48" t="s">
        <v>3010</v>
      </c>
      <c r="D39" s="257">
        <v>0</v>
      </c>
      <c r="E39" s="261">
        <v>0</v>
      </c>
      <c r="F39" s="117">
        <v>0</v>
      </c>
      <c r="G39" s="257">
        <v>0</v>
      </c>
      <c r="H39" s="25"/>
      <c r="I39" s="347">
        <v>0</v>
      </c>
      <c r="J39" s="25"/>
      <c r="K39" s="25"/>
      <c r="L39" s="25"/>
      <c r="M39" s="25"/>
      <c r="N39" s="25"/>
      <c r="O39" s="25"/>
      <c r="P39" s="25"/>
      <c r="Q39" s="25"/>
      <c r="R39" s="258"/>
      <c r="S39" s="25"/>
      <c r="T39" s="25"/>
      <c r="U39" s="25"/>
      <c r="V39" s="25"/>
      <c r="W39" s="25"/>
      <c r="X39" s="25"/>
      <c r="Y39" s="25"/>
      <c r="Z39" s="25"/>
      <c r="AB39" s="25"/>
    </row>
    <row r="40" spans="1:28" s="5" customFormat="1" x14ac:dyDescent="0.25">
      <c r="A40" s="9"/>
      <c r="B40" s="9" t="s">
        <v>5770</v>
      </c>
      <c r="C40" s="48" t="s">
        <v>3011</v>
      </c>
      <c r="D40" s="289">
        <v>0.28858299999999998</v>
      </c>
      <c r="E40" s="261">
        <v>0</v>
      </c>
      <c r="F40" s="117">
        <v>0</v>
      </c>
      <c r="G40" s="257">
        <v>0</v>
      </c>
      <c r="H40" s="25"/>
      <c r="I40" s="347">
        <v>0.18770959000000001</v>
      </c>
      <c r="J40" s="25"/>
      <c r="K40" s="25"/>
      <c r="L40" s="25"/>
      <c r="M40" s="25"/>
      <c r="N40" s="25"/>
      <c r="O40" s="25"/>
      <c r="P40" s="25"/>
      <c r="Q40" s="25"/>
      <c r="R40" s="258"/>
      <c r="S40" s="25"/>
      <c r="T40" s="25"/>
      <c r="U40" s="25"/>
      <c r="V40" s="25"/>
      <c r="W40" s="25"/>
      <c r="X40" s="25"/>
      <c r="Y40" s="25"/>
      <c r="Z40" s="25"/>
      <c r="AB40" s="25"/>
    </row>
    <row r="41" spans="1:28" s="5" customFormat="1" x14ac:dyDescent="0.25">
      <c r="A41" s="9"/>
      <c r="B41" s="9" t="s">
        <v>5770</v>
      </c>
      <c r="C41" s="48" t="s">
        <v>3012</v>
      </c>
      <c r="D41" s="257">
        <v>0.6479336</v>
      </c>
      <c r="E41" s="261">
        <v>3.3037482222222221</v>
      </c>
      <c r="F41" s="117">
        <v>66.274068</v>
      </c>
      <c r="G41" s="257">
        <v>0.34937688199786099</v>
      </c>
      <c r="H41" s="25"/>
      <c r="I41" s="347">
        <v>0.46521033000000001</v>
      </c>
      <c r="J41" s="25"/>
      <c r="K41" s="25"/>
      <c r="L41" s="25"/>
      <c r="M41" s="25"/>
      <c r="N41" s="25"/>
      <c r="O41" s="25"/>
      <c r="P41" s="25"/>
      <c r="Q41" s="25"/>
      <c r="R41" s="258"/>
      <c r="S41" s="25"/>
      <c r="T41" s="25"/>
      <c r="U41" s="25"/>
      <c r="V41" s="25"/>
      <c r="W41" s="25"/>
      <c r="X41" s="25"/>
      <c r="Y41" s="25"/>
      <c r="Z41" s="25"/>
      <c r="AB41" s="25"/>
    </row>
    <row r="42" spans="1:28" s="5" customFormat="1" x14ac:dyDescent="0.25">
      <c r="A42" s="45" t="s">
        <v>6987</v>
      </c>
      <c r="B42" s="45"/>
      <c r="C42" s="9"/>
      <c r="D42" s="256"/>
      <c r="E42" s="256"/>
      <c r="F42" s="97"/>
      <c r="G42" s="259"/>
      <c r="H42" s="25"/>
      <c r="I42" s="258"/>
      <c r="J42" s="25"/>
      <c r="K42" s="25"/>
      <c r="L42" s="25"/>
      <c r="M42" s="25"/>
      <c r="N42" s="25"/>
      <c r="O42" s="25"/>
      <c r="P42" s="25"/>
      <c r="Q42" s="25"/>
      <c r="R42" s="259"/>
      <c r="S42" s="25"/>
      <c r="T42" s="25"/>
      <c r="U42" s="25"/>
      <c r="V42" s="25"/>
      <c r="W42" s="25"/>
      <c r="X42" s="25"/>
      <c r="Y42" s="25"/>
      <c r="Z42" s="25"/>
      <c r="AB42" s="25"/>
    </row>
    <row r="43" spans="1:28" s="5" customFormat="1" x14ac:dyDescent="0.25">
      <c r="A43" s="9"/>
      <c r="B43" s="9" t="s">
        <v>5770</v>
      </c>
      <c r="C43" s="48" t="s">
        <v>3013</v>
      </c>
      <c r="D43" s="257">
        <v>0.69636323</v>
      </c>
      <c r="E43" s="261">
        <v>1.5687614074074072</v>
      </c>
      <c r="F43" s="117">
        <v>53.504227999999998</v>
      </c>
      <c r="G43" s="257">
        <v>0.20986594016649598</v>
      </c>
      <c r="H43" s="25"/>
      <c r="I43" s="258"/>
      <c r="J43" s="25"/>
      <c r="K43" s="25"/>
      <c r="L43" s="25"/>
      <c r="M43" s="25"/>
      <c r="N43" s="25"/>
      <c r="O43" s="25"/>
      <c r="P43" s="25"/>
      <c r="Q43" s="25"/>
      <c r="R43" s="258"/>
      <c r="S43" s="25"/>
      <c r="T43" s="25"/>
      <c r="U43" s="25"/>
      <c r="V43" s="25"/>
      <c r="W43" s="25"/>
      <c r="X43" s="25"/>
      <c r="Y43" s="25"/>
      <c r="Z43" s="25"/>
      <c r="AB43" s="25"/>
    </row>
    <row r="44" spans="1:28" s="5" customFormat="1" x14ac:dyDescent="0.25">
      <c r="A44" s="9"/>
      <c r="B44" s="9" t="s">
        <v>5770</v>
      </c>
      <c r="C44" s="48" t="s">
        <v>3014</v>
      </c>
      <c r="D44" s="257">
        <v>0.53399836000000001</v>
      </c>
      <c r="E44" s="261">
        <v>0.77111911111111109</v>
      </c>
      <c r="F44" s="117">
        <v>36.499457</v>
      </c>
      <c r="G44" s="257">
        <v>0.1301169447404219</v>
      </c>
      <c r="H44" s="25"/>
      <c r="I44" s="258"/>
      <c r="J44" s="25"/>
      <c r="K44" s="25"/>
      <c r="L44" s="25"/>
      <c r="M44" s="25"/>
      <c r="N44" s="25"/>
      <c r="O44" s="25"/>
      <c r="P44" s="25"/>
      <c r="Q44" s="25"/>
      <c r="R44" s="258"/>
      <c r="S44" s="25"/>
      <c r="T44" s="25"/>
      <c r="U44" s="25"/>
      <c r="V44" s="25"/>
      <c r="W44" s="25"/>
      <c r="X44" s="25"/>
      <c r="Y44" s="25"/>
      <c r="Z44" s="25"/>
      <c r="AB44" s="25"/>
    </row>
    <row r="45" spans="1:28" s="5" customFormat="1" x14ac:dyDescent="0.25">
      <c r="A45" s="9"/>
      <c r="B45" s="9" t="s">
        <v>5770</v>
      </c>
      <c r="C45" s="48" t="s">
        <v>3015</v>
      </c>
      <c r="D45" s="257">
        <v>0.98501190000000005</v>
      </c>
      <c r="E45" s="261">
        <v>2.9867922962962963</v>
      </c>
      <c r="F45" s="117">
        <v>83.734931000000003</v>
      </c>
      <c r="G45" s="257">
        <v>0.351641917637107</v>
      </c>
      <c r="H45" s="25"/>
      <c r="I45" s="258"/>
      <c r="J45" s="25"/>
      <c r="K45" s="25"/>
      <c r="L45" s="25"/>
      <c r="M45" s="25"/>
      <c r="N45" s="25"/>
      <c r="O45" s="25"/>
      <c r="P45" s="25"/>
      <c r="Q45" s="25"/>
      <c r="R45" s="258"/>
      <c r="S45" s="25"/>
      <c r="T45" s="25"/>
      <c r="U45" s="25"/>
      <c r="V45" s="25"/>
      <c r="W45" s="25"/>
      <c r="X45" s="25"/>
      <c r="Y45" s="25"/>
      <c r="Z45" s="25"/>
      <c r="AB45" s="25"/>
    </row>
    <row r="46" spans="1:28" s="5" customFormat="1" x14ac:dyDescent="0.25">
      <c r="A46" s="9"/>
      <c r="B46" s="9" t="s">
        <v>5770</v>
      </c>
      <c r="C46" s="48" t="s">
        <v>3016</v>
      </c>
      <c r="D46" s="257">
        <v>0.71629240999999999</v>
      </c>
      <c r="E46" s="261">
        <v>3.0438347407407407</v>
      </c>
      <c r="F46" s="117">
        <v>86.671193000000002</v>
      </c>
      <c r="G46" s="257">
        <v>0.373750310142688</v>
      </c>
      <c r="H46" s="25"/>
      <c r="I46" s="258"/>
      <c r="J46" s="25"/>
      <c r="K46" s="25"/>
      <c r="L46" s="25"/>
      <c r="M46" s="25"/>
      <c r="N46" s="25"/>
      <c r="O46" s="25"/>
      <c r="P46" s="25"/>
      <c r="Q46" s="25"/>
      <c r="R46" s="258"/>
      <c r="S46" s="25"/>
      <c r="T46" s="25"/>
      <c r="U46" s="25"/>
      <c r="V46" s="25"/>
      <c r="W46" s="25"/>
      <c r="X46" s="25"/>
      <c r="Y46" s="25"/>
      <c r="Z46" s="25"/>
      <c r="AB46" s="25"/>
    </row>
    <row r="47" spans="1:28" s="5" customFormat="1" x14ac:dyDescent="0.25">
      <c r="A47" s="9"/>
      <c r="B47" s="9" t="s">
        <v>5770</v>
      </c>
      <c r="C47" s="48" t="s">
        <v>3017</v>
      </c>
      <c r="D47" s="257">
        <v>0.93555626000000003</v>
      </c>
      <c r="E47" s="261">
        <v>1.7850157037037035</v>
      </c>
      <c r="F47" s="117">
        <v>67.655203999999998</v>
      </c>
      <c r="G47" s="257">
        <v>0.25528554972965689</v>
      </c>
      <c r="H47" s="25"/>
      <c r="I47" s="258"/>
      <c r="J47" s="25"/>
      <c r="K47" s="25"/>
      <c r="L47" s="25"/>
      <c r="M47" s="25"/>
      <c r="N47" s="25"/>
      <c r="O47" s="25"/>
      <c r="P47" s="25"/>
      <c r="Q47" s="25"/>
      <c r="R47" s="258"/>
      <c r="S47" s="25"/>
      <c r="T47" s="25"/>
      <c r="U47" s="25"/>
      <c r="V47" s="25"/>
      <c r="W47" s="25"/>
      <c r="X47" s="25"/>
      <c r="Y47" s="25"/>
      <c r="Z47" s="25"/>
      <c r="AB47" s="25"/>
    </row>
    <row r="48" spans="1:28" s="5" customFormat="1" x14ac:dyDescent="0.25">
      <c r="A48" s="9"/>
      <c r="B48" s="9" t="s">
        <v>5770</v>
      </c>
      <c r="C48" s="48" t="s">
        <v>3018</v>
      </c>
      <c r="D48" s="257">
        <v>1.527995</v>
      </c>
      <c r="E48" s="261">
        <v>4.8689485925925924</v>
      </c>
      <c r="F48" s="117">
        <v>135.22065000000001</v>
      </c>
      <c r="G48" s="257">
        <v>0.57312422464705204</v>
      </c>
      <c r="H48" s="25"/>
      <c r="I48" s="258"/>
      <c r="J48" s="25"/>
      <c r="K48" s="25"/>
      <c r="L48" s="25"/>
      <c r="M48" s="25"/>
      <c r="N48" s="25"/>
      <c r="O48" s="25"/>
      <c r="P48" s="25"/>
      <c r="Q48" s="25"/>
      <c r="R48" s="258"/>
      <c r="S48" s="25"/>
      <c r="T48" s="25"/>
      <c r="U48" s="25"/>
      <c r="V48" s="25"/>
      <c r="W48" s="25"/>
      <c r="X48" s="25"/>
      <c r="Y48" s="25"/>
      <c r="Z48" s="25"/>
      <c r="AB48" s="25"/>
    </row>
    <row r="49" spans="1:28" s="5" customFormat="1" x14ac:dyDescent="0.25">
      <c r="A49" s="9"/>
      <c r="B49" s="9" t="s">
        <v>5770</v>
      </c>
      <c r="C49" s="48" t="s">
        <v>3019</v>
      </c>
      <c r="D49" s="257">
        <v>0.96254284000000001</v>
      </c>
      <c r="E49" s="261">
        <v>3.3669288888888884</v>
      </c>
      <c r="F49" s="117">
        <v>74.688291000000007</v>
      </c>
      <c r="G49" s="257">
        <v>0.35150653774838297</v>
      </c>
      <c r="H49" s="25"/>
      <c r="I49" s="258"/>
      <c r="J49" s="25"/>
      <c r="K49" s="25"/>
      <c r="L49" s="25"/>
      <c r="M49" s="25"/>
      <c r="N49" s="25"/>
      <c r="O49" s="25"/>
      <c r="P49" s="25"/>
      <c r="Q49" s="25"/>
      <c r="R49" s="258"/>
      <c r="S49" s="25"/>
      <c r="T49" s="25"/>
      <c r="U49" s="25"/>
      <c r="V49" s="25"/>
      <c r="W49" s="25"/>
      <c r="X49" s="25"/>
      <c r="Y49" s="25"/>
      <c r="Z49" s="25"/>
      <c r="AB49" s="25"/>
    </row>
    <row r="50" spans="1:28" s="5" customFormat="1" x14ac:dyDescent="0.25">
      <c r="A50" s="9"/>
      <c r="B50" s="9" t="s">
        <v>5770</v>
      </c>
      <c r="C50" s="48" t="s">
        <v>3020</v>
      </c>
      <c r="D50" s="257">
        <v>0.51850627000000005</v>
      </c>
      <c r="E50" s="261">
        <v>1.1062174074074074</v>
      </c>
      <c r="F50" s="117">
        <v>45.589238000000002</v>
      </c>
      <c r="G50" s="257">
        <v>0.17046219026033138</v>
      </c>
      <c r="H50" s="25"/>
      <c r="I50" s="258"/>
      <c r="J50" s="25"/>
      <c r="K50" s="25"/>
      <c r="L50" s="25"/>
      <c r="M50" s="25"/>
      <c r="N50" s="25"/>
      <c r="O50" s="25"/>
      <c r="P50" s="25"/>
      <c r="Q50" s="25"/>
      <c r="R50" s="258"/>
      <c r="S50" s="25"/>
      <c r="T50" s="25"/>
      <c r="U50" s="25"/>
      <c r="V50" s="25"/>
      <c r="W50" s="25"/>
      <c r="X50" s="25"/>
      <c r="Y50" s="25"/>
      <c r="Z50" s="25"/>
      <c r="AB50" s="25"/>
    </row>
    <row r="51" spans="1:28" s="5" customFormat="1" x14ac:dyDescent="0.25">
      <c r="A51" s="9"/>
      <c r="B51" s="9" t="s">
        <v>5770</v>
      </c>
      <c r="C51" s="48" t="s">
        <v>3021</v>
      </c>
      <c r="D51" s="257">
        <v>1.0550128000000001</v>
      </c>
      <c r="E51" s="261">
        <v>4.0265942222222222</v>
      </c>
      <c r="F51" s="117">
        <v>90.603039999999993</v>
      </c>
      <c r="G51" s="257">
        <v>0.41732873504275336</v>
      </c>
      <c r="H51" s="25"/>
      <c r="I51" s="258"/>
      <c r="J51" s="25"/>
      <c r="K51" s="25"/>
      <c r="L51" s="25"/>
      <c r="M51" s="25"/>
      <c r="N51" s="25"/>
      <c r="O51" s="25"/>
      <c r="P51" s="25"/>
      <c r="Q51" s="25"/>
      <c r="R51" s="258"/>
      <c r="S51" s="25"/>
      <c r="T51" s="25"/>
      <c r="U51" s="25"/>
      <c r="V51" s="25"/>
      <c r="W51" s="25"/>
      <c r="X51" s="25"/>
      <c r="Y51" s="25"/>
      <c r="Z51" s="25"/>
      <c r="AB51" s="25"/>
    </row>
    <row r="52" spans="1:28" s="5" customFormat="1" x14ac:dyDescent="0.25">
      <c r="A52" s="9"/>
      <c r="B52" s="9" t="s">
        <v>5770</v>
      </c>
      <c r="C52" s="48" t="s">
        <v>3022</v>
      </c>
      <c r="D52" s="257">
        <v>1.2588763000000001</v>
      </c>
      <c r="E52" s="261">
        <v>5.072642592592592</v>
      </c>
      <c r="F52" s="117">
        <v>101.36271000000001</v>
      </c>
      <c r="G52" s="257">
        <v>0.53590881703379201</v>
      </c>
      <c r="H52" s="25"/>
      <c r="I52" s="258"/>
      <c r="J52" s="25"/>
      <c r="K52" s="25"/>
      <c r="L52" s="25"/>
      <c r="M52" s="25"/>
      <c r="N52" s="25"/>
      <c r="O52" s="25"/>
      <c r="P52" s="25"/>
      <c r="Q52" s="25"/>
      <c r="R52" s="258"/>
      <c r="S52" s="25"/>
      <c r="T52" s="25"/>
      <c r="U52" s="25"/>
      <c r="V52" s="25"/>
      <c r="W52" s="25"/>
      <c r="X52" s="25"/>
      <c r="Y52" s="25"/>
      <c r="Z52" s="25"/>
      <c r="AB52" s="25"/>
    </row>
    <row r="53" spans="1:28" s="5" customFormat="1" x14ac:dyDescent="0.25">
      <c r="A53" s="9"/>
      <c r="B53" s="9" t="s">
        <v>5770</v>
      </c>
      <c r="C53" s="48" t="s">
        <v>3023</v>
      </c>
      <c r="D53" s="257">
        <v>1.4671681999999999</v>
      </c>
      <c r="E53" s="261">
        <v>6.6880582962962958</v>
      </c>
      <c r="F53" s="117">
        <v>121.67928000000001</v>
      </c>
      <c r="G53" s="257">
        <v>0.63799354796347862</v>
      </c>
      <c r="H53" s="25"/>
      <c r="I53" s="258"/>
      <c r="J53" s="25"/>
      <c r="K53" s="25"/>
      <c r="L53" s="25"/>
      <c r="M53" s="25"/>
      <c r="N53" s="25"/>
      <c r="O53" s="25"/>
      <c r="P53" s="25"/>
      <c r="Q53" s="25"/>
      <c r="R53" s="258"/>
      <c r="S53" s="25"/>
      <c r="T53" s="25"/>
      <c r="U53" s="25"/>
      <c r="V53" s="25"/>
      <c r="W53" s="25"/>
      <c r="X53" s="25"/>
      <c r="Y53" s="25"/>
      <c r="Z53" s="25"/>
      <c r="AB53" s="25"/>
    </row>
    <row r="54" spans="1:28" s="5" customFormat="1" x14ac:dyDescent="0.25">
      <c r="A54" s="9"/>
      <c r="B54" s="9" t="s">
        <v>5770</v>
      </c>
      <c r="C54" s="48" t="s">
        <v>3024</v>
      </c>
      <c r="D54" s="257">
        <v>0.46681789000000001</v>
      </c>
      <c r="E54" s="261">
        <v>1.1050275555555553</v>
      </c>
      <c r="F54" s="117">
        <v>86.654698999999994</v>
      </c>
      <c r="G54" s="257">
        <v>0.27208333088814091</v>
      </c>
      <c r="H54" s="25"/>
      <c r="I54" s="258"/>
      <c r="J54" s="25"/>
      <c r="K54" s="25"/>
      <c r="L54" s="25"/>
      <c r="M54" s="25"/>
      <c r="N54" s="25"/>
      <c r="O54" s="25"/>
      <c r="P54" s="25"/>
      <c r="Q54" s="25"/>
      <c r="R54" s="258"/>
      <c r="S54" s="25"/>
      <c r="T54" s="25"/>
      <c r="U54" s="25"/>
      <c r="V54" s="25"/>
      <c r="W54" s="25"/>
      <c r="X54" s="25"/>
      <c r="Y54" s="25"/>
      <c r="Z54" s="25"/>
      <c r="AB54" s="25"/>
    </row>
    <row r="55" spans="1:28" s="5" customFormat="1" x14ac:dyDescent="0.25">
      <c r="A55" s="9"/>
      <c r="B55" s="9" t="s">
        <v>5770</v>
      </c>
      <c r="C55" s="48" t="s">
        <v>3025</v>
      </c>
      <c r="D55" s="257">
        <v>0.98353067000000005</v>
      </c>
      <c r="E55" s="261">
        <v>3.8633742222222223</v>
      </c>
      <c r="F55" s="117">
        <v>117.99379</v>
      </c>
      <c r="G55" s="257">
        <v>0.48032295266037994</v>
      </c>
      <c r="H55" s="25"/>
      <c r="I55" s="258"/>
      <c r="J55" s="25"/>
      <c r="K55" s="25"/>
      <c r="L55" s="25"/>
      <c r="M55" s="25"/>
      <c r="N55" s="25"/>
      <c r="O55" s="25"/>
      <c r="P55" s="25"/>
      <c r="Q55" s="25"/>
      <c r="R55" s="258"/>
      <c r="S55" s="25"/>
      <c r="T55" s="25"/>
      <c r="U55" s="25"/>
      <c r="V55" s="25"/>
      <c r="W55" s="25"/>
      <c r="X55" s="25"/>
      <c r="Y55" s="25"/>
      <c r="Z55" s="25"/>
      <c r="AB55" s="25"/>
    </row>
    <row r="56" spans="1:28" s="5" customFormat="1" x14ac:dyDescent="0.25">
      <c r="A56" s="9"/>
      <c r="B56" s="9" t="s">
        <v>5770</v>
      </c>
      <c r="C56" s="48" t="s">
        <v>3026</v>
      </c>
      <c r="D56" s="257">
        <v>0.98262727999999999</v>
      </c>
      <c r="E56" s="261">
        <v>3.6782374074074071</v>
      </c>
      <c r="F56" s="117">
        <v>93.125310999999996</v>
      </c>
      <c r="G56" s="257">
        <v>0.41201344028202502</v>
      </c>
      <c r="H56" s="25"/>
      <c r="I56" s="258"/>
      <c r="J56" s="25"/>
      <c r="K56" s="25"/>
      <c r="L56" s="25"/>
      <c r="M56" s="25"/>
      <c r="N56" s="25"/>
      <c r="O56" s="25"/>
      <c r="P56" s="25"/>
      <c r="Q56" s="25"/>
      <c r="R56" s="258"/>
      <c r="S56" s="25"/>
      <c r="T56" s="25"/>
      <c r="U56" s="25"/>
      <c r="V56" s="25"/>
      <c r="W56" s="25"/>
      <c r="X56" s="25"/>
      <c r="Y56" s="25"/>
      <c r="Z56" s="25"/>
      <c r="AB56" s="25"/>
    </row>
    <row r="57" spans="1:28" s="5" customFormat="1" x14ac:dyDescent="0.25">
      <c r="A57" s="9"/>
      <c r="B57" s="9" t="s">
        <v>5770</v>
      </c>
      <c r="C57" s="48" t="s">
        <v>3027</v>
      </c>
      <c r="D57" s="257">
        <v>0.93079307</v>
      </c>
      <c r="E57" s="261">
        <v>1.4348348888888889</v>
      </c>
      <c r="F57" s="117">
        <v>68.500917999999999</v>
      </c>
      <c r="G57" s="257">
        <v>0.23911286390188125</v>
      </c>
      <c r="H57" s="25"/>
      <c r="I57" s="258"/>
      <c r="J57" s="25"/>
      <c r="K57" s="25"/>
      <c r="L57" s="25"/>
      <c r="M57" s="25"/>
      <c r="N57" s="25"/>
      <c r="O57" s="25"/>
      <c r="P57" s="25"/>
      <c r="Q57" s="25"/>
      <c r="R57" s="258"/>
      <c r="S57" s="25"/>
      <c r="T57" s="25"/>
      <c r="U57" s="25"/>
      <c r="V57" s="25"/>
      <c r="W57" s="25"/>
      <c r="X57" s="25"/>
      <c r="Y57" s="25"/>
      <c r="Z57" s="25"/>
      <c r="AB57" s="25"/>
    </row>
    <row r="58" spans="1:28" s="5" customFormat="1" x14ac:dyDescent="0.25">
      <c r="A58" s="9"/>
      <c r="B58" s="9" t="s">
        <v>5770</v>
      </c>
      <c r="C58" s="48" t="s">
        <v>3028</v>
      </c>
      <c r="D58" s="257">
        <v>1.5877825999999999</v>
      </c>
      <c r="E58" s="261">
        <v>4.471190148148148</v>
      </c>
      <c r="F58" s="117">
        <v>91.944480999999996</v>
      </c>
      <c r="G58" s="257">
        <v>0.44542609479305401</v>
      </c>
      <c r="H58" s="25"/>
      <c r="I58" s="258"/>
      <c r="J58" s="25"/>
      <c r="K58" s="25"/>
      <c r="L58" s="25"/>
      <c r="M58" s="25"/>
      <c r="N58" s="25"/>
      <c r="O58" s="25"/>
      <c r="P58" s="25"/>
      <c r="Q58" s="25"/>
      <c r="R58" s="258"/>
      <c r="S58" s="25"/>
      <c r="T58" s="25"/>
      <c r="U58" s="25"/>
      <c r="V58" s="25"/>
      <c r="W58" s="25"/>
      <c r="X58" s="25"/>
      <c r="Y58" s="25"/>
      <c r="Z58" s="25"/>
      <c r="AB58" s="25"/>
    </row>
    <row r="59" spans="1:28" s="5" customFormat="1" x14ac:dyDescent="0.25">
      <c r="A59" s="9"/>
      <c r="B59" s="9" t="s">
        <v>5770</v>
      </c>
      <c r="C59" s="48" t="s">
        <v>3029</v>
      </c>
      <c r="D59" s="257">
        <v>1.633726</v>
      </c>
      <c r="E59" s="261">
        <v>6.3756430370370367</v>
      </c>
      <c r="F59" s="117">
        <v>107.18192999999999</v>
      </c>
      <c r="G59" s="257">
        <v>0.56931422866624204</v>
      </c>
      <c r="H59" s="25"/>
      <c r="I59" s="258"/>
      <c r="J59" s="25"/>
      <c r="K59" s="25"/>
      <c r="L59" s="25"/>
      <c r="M59" s="25"/>
      <c r="N59" s="25"/>
      <c r="O59" s="25"/>
      <c r="P59" s="25"/>
      <c r="Q59" s="25"/>
      <c r="R59" s="258"/>
      <c r="S59" s="25"/>
      <c r="T59" s="25"/>
      <c r="U59" s="25"/>
      <c r="V59" s="25"/>
      <c r="W59" s="25"/>
      <c r="X59" s="25"/>
      <c r="Y59" s="25"/>
      <c r="Z59" s="25"/>
      <c r="AB59" s="25"/>
    </row>
    <row r="60" spans="1:28" s="5" customFormat="1" x14ac:dyDescent="0.25">
      <c r="A60" s="45" t="s">
        <v>1</v>
      </c>
      <c r="B60" s="45"/>
      <c r="C60" s="9"/>
      <c r="D60" s="256"/>
      <c r="E60" s="256"/>
      <c r="F60" s="97"/>
      <c r="G60" s="258"/>
      <c r="H60" s="25"/>
      <c r="I60" s="258"/>
      <c r="J60" s="25"/>
      <c r="K60" s="25"/>
      <c r="L60" s="25"/>
      <c r="M60" s="25"/>
      <c r="N60" s="25"/>
      <c r="O60" s="25"/>
      <c r="P60" s="25"/>
      <c r="Q60" s="25"/>
      <c r="R60" s="258"/>
      <c r="S60" s="25"/>
      <c r="T60" s="25"/>
      <c r="U60" s="25"/>
      <c r="V60" s="25"/>
      <c r="W60" s="25"/>
      <c r="X60" s="25"/>
      <c r="Y60" s="25"/>
      <c r="Z60" s="25"/>
      <c r="AB60" s="25"/>
    </row>
    <row r="61" spans="1:28" s="5" customFormat="1" x14ac:dyDescent="0.25">
      <c r="A61" s="9"/>
      <c r="B61" s="9" t="s">
        <v>5770</v>
      </c>
      <c r="C61" s="48" t="s">
        <v>3031</v>
      </c>
      <c r="D61" s="257">
        <v>0.33340313999999999</v>
      </c>
      <c r="E61" s="261">
        <v>1.8937117777777779</v>
      </c>
      <c r="F61" s="117">
        <v>99.218934000000004</v>
      </c>
      <c r="G61" s="257">
        <v>0.34944737233916962</v>
      </c>
      <c r="H61" s="25"/>
      <c r="I61" s="258"/>
      <c r="J61" s="25"/>
      <c r="K61" s="25"/>
      <c r="L61" s="25"/>
      <c r="M61" s="25"/>
      <c r="N61" s="25"/>
      <c r="O61" s="25"/>
      <c r="P61" s="25"/>
      <c r="Q61" s="25"/>
      <c r="R61" s="258"/>
      <c r="S61" s="25"/>
      <c r="T61" s="25"/>
      <c r="U61" s="25"/>
      <c r="V61" s="25"/>
      <c r="W61" s="25"/>
      <c r="X61" s="25"/>
      <c r="Y61" s="25"/>
      <c r="Z61" s="25"/>
      <c r="AB61" s="25"/>
    </row>
    <row r="62" spans="1:28" s="5" customFormat="1" x14ac:dyDescent="0.25">
      <c r="A62" s="43"/>
      <c r="B62" s="9" t="s">
        <v>5770</v>
      </c>
      <c r="C62" s="48" t="s">
        <v>3032</v>
      </c>
      <c r="D62" s="257">
        <v>3.6021386999999998</v>
      </c>
      <c r="E62" s="261">
        <v>26.661000000000001</v>
      </c>
      <c r="F62" s="117">
        <v>42.7</v>
      </c>
      <c r="G62" s="257">
        <v>1.4295291616141916</v>
      </c>
      <c r="H62" s="25"/>
      <c r="I62" s="258"/>
      <c r="J62" s="25"/>
      <c r="K62" s="25"/>
      <c r="L62" s="25"/>
      <c r="M62" s="25"/>
      <c r="N62" s="25"/>
      <c r="O62" s="25"/>
      <c r="P62" s="25"/>
      <c r="Q62" s="25"/>
      <c r="R62" s="258"/>
      <c r="S62" s="25"/>
      <c r="T62" s="25"/>
      <c r="U62" s="25"/>
      <c r="V62" s="25"/>
      <c r="W62" s="25"/>
      <c r="X62" s="25"/>
      <c r="Y62" s="25"/>
      <c r="Z62" s="25"/>
      <c r="AB62" s="25"/>
    </row>
    <row r="63" spans="1:28" s="5" customFormat="1" x14ac:dyDescent="0.25">
      <c r="A63" s="43"/>
      <c r="B63" s="9" t="s">
        <v>5770</v>
      </c>
      <c r="C63" s="48" t="s">
        <v>3033</v>
      </c>
      <c r="D63" s="257">
        <v>1.7756696999999998E-2</v>
      </c>
      <c r="E63" s="261">
        <v>0.10045356296296296</v>
      </c>
      <c r="F63" s="117">
        <v>1.9254872999999999</v>
      </c>
      <c r="G63" s="257">
        <v>9.3747388217754E-3</v>
      </c>
      <c r="H63" s="25"/>
      <c r="I63" s="258"/>
      <c r="J63" s="25"/>
      <c r="K63" s="25"/>
      <c r="L63" s="25"/>
      <c r="M63" s="25"/>
      <c r="N63" s="25"/>
      <c r="O63" s="25"/>
      <c r="P63" s="25"/>
      <c r="Q63" s="25"/>
      <c r="R63" s="258"/>
      <c r="S63" s="25"/>
      <c r="T63" s="25"/>
      <c r="U63" s="25"/>
      <c r="V63" s="25"/>
      <c r="W63" s="25"/>
      <c r="X63" s="25"/>
      <c r="Y63" s="25"/>
      <c r="Z63" s="25"/>
      <c r="AB63" s="25"/>
    </row>
    <row r="64" spans="1:28" s="5" customFormat="1" x14ac:dyDescent="0.25">
      <c r="A64" s="9"/>
      <c r="B64" s="9" t="s">
        <v>5770</v>
      </c>
      <c r="C64" s="48" t="s">
        <v>3034</v>
      </c>
      <c r="D64" s="257">
        <v>6.2661555999999993E-2</v>
      </c>
      <c r="E64" s="261">
        <v>0.27</v>
      </c>
      <c r="F64" s="117">
        <v>49.717261999999998</v>
      </c>
      <c r="G64" s="257">
        <v>0.1333753514388</v>
      </c>
      <c r="H64" s="25"/>
      <c r="I64" s="258"/>
      <c r="J64" s="25"/>
      <c r="K64" s="25"/>
      <c r="L64" s="25"/>
      <c r="M64" s="25"/>
      <c r="N64" s="25"/>
      <c r="O64" s="25"/>
      <c r="P64" s="25"/>
      <c r="Q64" s="25"/>
      <c r="R64" s="258"/>
      <c r="S64" s="25"/>
      <c r="T64" s="25"/>
      <c r="U64" s="25"/>
      <c r="V64" s="25"/>
      <c r="W64" s="25"/>
      <c r="X64" s="25"/>
      <c r="Y64" s="25"/>
      <c r="Z64" s="25"/>
      <c r="AB64" s="25"/>
    </row>
    <row r="65" spans="1:28" s="5" customFormat="1" x14ac:dyDescent="0.25">
      <c r="A65" s="45" t="s">
        <v>2</v>
      </c>
      <c r="B65" s="45"/>
      <c r="C65" s="9"/>
      <c r="D65" s="256"/>
      <c r="E65" s="256"/>
      <c r="F65" s="97"/>
      <c r="G65" s="259"/>
      <c r="H65" s="25"/>
      <c r="I65" s="258"/>
      <c r="J65" s="25"/>
      <c r="K65" s="25"/>
      <c r="L65" s="25"/>
      <c r="M65" s="25"/>
      <c r="N65" s="25"/>
      <c r="O65" s="25"/>
      <c r="P65" s="25"/>
      <c r="Q65" s="25"/>
      <c r="R65" s="259"/>
      <c r="S65" s="25"/>
      <c r="T65" s="25"/>
      <c r="U65" s="25"/>
      <c r="V65" s="25"/>
      <c r="W65" s="25"/>
      <c r="X65" s="25"/>
      <c r="Y65" s="25"/>
      <c r="Z65" s="25"/>
      <c r="AB65" s="25"/>
    </row>
    <row r="66" spans="1:28" s="5" customFormat="1" x14ac:dyDescent="0.25">
      <c r="A66" s="9"/>
      <c r="B66" s="9" t="s">
        <v>5770</v>
      </c>
      <c r="C66" s="48" t="s">
        <v>3035</v>
      </c>
      <c r="D66" s="257">
        <v>2.6513458999999999</v>
      </c>
      <c r="E66" s="261">
        <v>10.241648148148148</v>
      </c>
      <c r="F66" s="117">
        <v>202.73670999999999</v>
      </c>
      <c r="G66" s="257">
        <v>1.0961760419364102</v>
      </c>
      <c r="H66" s="25"/>
      <c r="I66" s="258"/>
      <c r="J66" s="25"/>
      <c r="K66" s="25"/>
      <c r="L66" s="25"/>
      <c r="M66" s="25"/>
      <c r="N66" s="25"/>
      <c r="O66" s="25"/>
      <c r="P66" s="25"/>
      <c r="Q66" s="25"/>
      <c r="R66" s="258"/>
      <c r="S66" s="25"/>
      <c r="T66" s="25"/>
      <c r="U66" s="25"/>
      <c r="V66" s="25"/>
      <c r="W66" s="25"/>
      <c r="X66" s="25"/>
      <c r="Y66" s="25"/>
      <c r="Z66" s="25"/>
      <c r="AB66" s="25"/>
    </row>
    <row r="67" spans="1:28" s="5" customFormat="1" x14ac:dyDescent="0.25">
      <c r="A67" s="45" t="s">
        <v>3</v>
      </c>
      <c r="B67" s="45"/>
      <c r="C67" s="43"/>
      <c r="D67" s="259"/>
      <c r="E67" s="259"/>
      <c r="F67" s="97"/>
      <c r="G67" s="259"/>
      <c r="H67" s="25"/>
      <c r="I67" s="258"/>
      <c r="J67" s="25"/>
      <c r="K67" s="25"/>
      <c r="L67" s="25"/>
      <c r="M67" s="25"/>
      <c r="N67" s="25"/>
      <c r="O67" s="25"/>
      <c r="P67" s="25"/>
      <c r="Q67" s="25"/>
      <c r="R67" s="259"/>
      <c r="S67" s="25"/>
      <c r="T67" s="25"/>
      <c r="U67" s="25"/>
      <c r="V67" s="25"/>
      <c r="W67" s="25"/>
      <c r="X67" s="25"/>
      <c r="Y67" s="25"/>
      <c r="Z67" s="25"/>
      <c r="AB67" s="25"/>
    </row>
    <row r="68" spans="1:28" s="5" customFormat="1" x14ac:dyDescent="0.25">
      <c r="A68" s="135">
        <v>1</v>
      </c>
      <c r="B68" s="9" t="s">
        <v>5770</v>
      </c>
      <c r="C68" s="48" t="s">
        <v>3036</v>
      </c>
      <c r="D68" s="257">
        <v>3.9121767000000002E-2</v>
      </c>
      <c r="E68" s="257">
        <v>0.2414776888888889</v>
      </c>
      <c r="F68" s="117">
        <v>4.1263236000000001</v>
      </c>
      <c r="G68" s="257">
        <v>2.1339951835171581E-2</v>
      </c>
      <c r="H68" s="25"/>
      <c r="I68" s="347">
        <v>2.0572993000000001E-2</v>
      </c>
      <c r="J68" s="25"/>
      <c r="K68" s="25"/>
      <c r="L68" s="25"/>
      <c r="M68" s="25"/>
      <c r="N68" s="25"/>
      <c r="O68" s="25"/>
      <c r="P68" s="25"/>
      <c r="Q68" s="25"/>
      <c r="R68" s="258"/>
      <c r="S68" s="25"/>
      <c r="T68" s="25"/>
      <c r="U68" s="25"/>
      <c r="V68" s="25"/>
      <c r="W68" s="25"/>
      <c r="X68" s="25"/>
      <c r="Y68" s="25"/>
      <c r="Z68" s="25"/>
      <c r="AB68" s="25"/>
    </row>
    <row r="69" spans="1:28" s="5" customFormat="1" x14ac:dyDescent="0.25">
      <c r="A69" s="135">
        <v>1</v>
      </c>
      <c r="B69" s="9" t="s">
        <v>5770</v>
      </c>
      <c r="C69" s="48" t="s">
        <v>3037</v>
      </c>
      <c r="D69" s="257">
        <v>0.10883104</v>
      </c>
      <c r="E69" s="257">
        <v>0.7182000814814814</v>
      </c>
      <c r="F69" s="117">
        <v>3.3768742999999999</v>
      </c>
      <c r="G69" s="257">
        <v>4.2429102176828701E-2</v>
      </c>
      <c r="H69" s="25"/>
      <c r="I69" s="347">
        <v>4.6807755E-2</v>
      </c>
      <c r="J69" s="25"/>
      <c r="K69" s="25"/>
      <c r="L69" s="25"/>
      <c r="M69" s="25"/>
      <c r="N69" s="25"/>
      <c r="O69" s="25"/>
      <c r="P69" s="25"/>
      <c r="Q69" s="25"/>
      <c r="R69" s="258"/>
      <c r="S69" s="25"/>
      <c r="T69" s="25"/>
      <c r="U69" s="25"/>
      <c r="V69" s="25"/>
      <c r="W69" s="25"/>
      <c r="X69" s="25"/>
      <c r="Y69" s="25"/>
      <c r="Z69" s="25"/>
      <c r="AB69" s="25"/>
    </row>
    <row r="70" spans="1:28" s="5" customFormat="1" x14ac:dyDescent="0.25">
      <c r="A70" s="45" t="s">
        <v>6810</v>
      </c>
      <c r="B70" s="45"/>
      <c r="C70"/>
      <c r="D70" s="241"/>
      <c r="E70" s="259"/>
      <c r="F70" s="99"/>
      <c r="G70" s="258"/>
      <c r="H70" s="25"/>
      <c r="I70" s="258"/>
      <c r="J70" s="25"/>
      <c r="K70" s="25"/>
      <c r="L70" s="25"/>
      <c r="M70" s="25"/>
      <c r="N70" s="25"/>
      <c r="O70" s="25"/>
      <c r="P70" s="25"/>
      <c r="Q70" s="25"/>
      <c r="R70" s="258"/>
      <c r="S70" s="25"/>
      <c r="T70" s="25"/>
      <c r="U70" s="25"/>
      <c r="V70" s="25"/>
      <c r="W70" s="25"/>
      <c r="X70" s="25"/>
      <c r="Y70" s="25"/>
      <c r="Z70" s="25"/>
      <c r="AB70" s="25"/>
    </row>
    <row r="71" spans="1:28" s="5" customFormat="1" x14ac:dyDescent="0.25">
      <c r="A71" s="135">
        <v>1</v>
      </c>
      <c r="B71" s="9" t="s">
        <v>5770</v>
      </c>
      <c r="C71" s="48" t="s">
        <v>3038</v>
      </c>
      <c r="D71" s="257">
        <v>5.1967687999999998E-2</v>
      </c>
      <c r="E71" s="261">
        <v>0.33394702962962963</v>
      </c>
      <c r="F71" s="117">
        <v>5.8152850999999997</v>
      </c>
      <c r="G71" s="257">
        <v>3.0104660061383688E-2</v>
      </c>
      <c r="H71" s="25"/>
      <c r="I71" s="347">
        <v>2.4541578000000001E-2</v>
      </c>
      <c r="J71" s="25"/>
      <c r="K71" s="25"/>
      <c r="L71" s="25"/>
      <c r="M71" s="25"/>
      <c r="N71" s="25"/>
      <c r="O71" s="25"/>
      <c r="P71" s="25"/>
      <c r="Q71" s="25"/>
      <c r="R71" s="258"/>
      <c r="S71" s="25"/>
      <c r="T71" s="25"/>
      <c r="U71" s="25"/>
      <c r="V71" s="25"/>
      <c r="W71" s="25"/>
      <c r="X71" s="25"/>
      <c r="Y71" s="25"/>
      <c r="Z71" s="25"/>
      <c r="AB71" s="25"/>
    </row>
    <row r="72" spans="1:28" s="5" customFormat="1" x14ac:dyDescent="0.25">
      <c r="A72" s="135">
        <v>1</v>
      </c>
      <c r="B72" s="9" t="s">
        <v>5770</v>
      </c>
      <c r="C72" s="48" t="s">
        <v>3039</v>
      </c>
      <c r="D72" s="257">
        <v>0</v>
      </c>
      <c r="E72" s="261">
        <v>0</v>
      </c>
      <c r="F72" s="117">
        <v>0</v>
      </c>
      <c r="G72" s="257">
        <v>0</v>
      </c>
      <c r="H72" s="25"/>
      <c r="I72" s="347">
        <v>0</v>
      </c>
      <c r="J72" s="25"/>
      <c r="K72" s="25"/>
      <c r="L72" s="25"/>
      <c r="M72" s="25"/>
      <c r="N72" s="25"/>
      <c r="O72" s="25"/>
      <c r="P72" s="25"/>
      <c r="Q72" s="25"/>
      <c r="R72" s="258"/>
      <c r="S72" s="25"/>
      <c r="T72" s="25"/>
      <c r="U72" s="25"/>
      <c r="V72" s="25"/>
      <c r="W72" s="25"/>
      <c r="X72" s="25"/>
      <c r="Y72" s="25"/>
      <c r="Z72" s="25"/>
      <c r="AB72" s="25"/>
    </row>
    <row r="73" spans="1:28" s="5" customFormat="1" x14ac:dyDescent="0.25">
      <c r="A73" s="45" t="s">
        <v>4</v>
      </c>
      <c r="B73" s="45"/>
      <c r="C73" s="43"/>
      <c r="D73" s="259"/>
      <c r="E73" s="259"/>
      <c r="F73" s="97"/>
      <c r="G73" s="259"/>
      <c r="H73" s="25"/>
      <c r="I73" s="258"/>
      <c r="J73" s="25"/>
      <c r="K73" s="25"/>
      <c r="L73" s="25"/>
      <c r="M73" s="25"/>
      <c r="N73" s="25"/>
      <c r="O73" s="25"/>
      <c r="P73" s="25"/>
      <c r="Q73" s="25"/>
      <c r="R73" s="259"/>
      <c r="S73" s="25"/>
      <c r="T73" s="25"/>
      <c r="U73" s="25"/>
      <c r="V73" s="25"/>
      <c r="W73" s="25"/>
      <c r="X73" s="25"/>
      <c r="Y73" s="25"/>
      <c r="Z73" s="25"/>
      <c r="AB73" s="25"/>
    </row>
    <row r="74" spans="1:28" s="5" customFormat="1" x14ac:dyDescent="0.25">
      <c r="A74" s="135">
        <v>1</v>
      </c>
      <c r="B74" s="9" t="s">
        <v>5770</v>
      </c>
      <c r="C74" s="67" t="s">
        <v>3040</v>
      </c>
      <c r="D74" s="257">
        <v>0.81275865999999997</v>
      </c>
      <c r="E74" s="261">
        <v>0.42951928888888891</v>
      </c>
      <c r="F74" s="117">
        <v>52.043188999999998</v>
      </c>
      <c r="G74" s="257">
        <v>0.16212527030771981</v>
      </c>
      <c r="H74" s="25"/>
      <c r="I74" s="347">
        <v>0.14502904999999999</v>
      </c>
      <c r="J74" s="25"/>
      <c r="K74" s="25"/>
      <c r="L74" s="25"/>
      <c r="M74" s="25"/>
      <c r="N74" s="25"/>
      <c r="O74" s="25"/>
      <c r="P74" s="25"/>
      <c r="Q74" s="25"/>
      <c r="R74" s="258"/>
      <c r="S74" s="25"/>
      <c r="T74" s="25"/>
      <c r="U74" s="25"/>
      <c r="V74" s="25"/>
      <c r="W74" s="25"/>
      <c r="X74" s="25"/>
      <c r="Y74" s="25"/>
      <c r="Z74" s="25"/>
      <c r="AB74" s="25"/>
    </row>
    <row r="75" spans="1:28" s="5" customFormat="1" x14ac:dyDescent="0.25">
      <c r="A75" s="45" t="s">
        <v>5</v>
      </c>
      <c r="B75" s="45"/>
      <c r="C75" s="9"/>
      <c r="D75" s="256"/>
      <c r="E75" s="256"/>
      <c r="F75" s="97"/>
      <c r="G75" s="258"/>
      <c r="H75" s="25"/>
      <c r="I75" s="258"/>
      <c r="J75" s="25"/>
      <c r="K75" s="25"/>
      <c r="L75" s="25"/>
      <c r="M75" s="25"/>
      <c r="N75" s="25"/>
      <c r="O75" s="25"/>
      <c r="P75" s="25"/>
      <c r="Q75" s="25"/>
      <c r="R75" s="258"/>
      <c r="S75" s="25"/>
      <c r="T75" s="25"/>
      <c r="U75" s="25"/>
      <c r="V75" s="25"/>
      <c r="W75" s="25"/>
      <c r="X75" s="25"/>
      <c r="Y75" s="25"/>
      <c r="Z75" s="25"/>
      <c r="AB75" s="25"/>
    </row>
    <row r="76" spans="1:28" s="5" customFormat="1" x14ac:dyDescent="0.25">
      <c r="A76" s="135">
        <v>1</v>
      </c>
      <c r="B76" s="9" t="s">
        <v>5770</v>
      </c>
      <c r="C76" s="67" t="s">
        <v>3041</v>
      </c>
      <c r="D76" s="257">
        <v>3.9235501999999998E-2</v>
      </c>
      <c r="E76" s="261">
        <v>0.23785982962962962</v>
      </c>
      <c r="F76" s="117">
        <v>2.8293292999999999</v>
      </c>
      <c r="G76" s="257">
        <v>1.8612568248331199E-2</v>
      </c>
      <c r="H76" s="25"/>
      <c r="I76" s="347">
        <v>1.8879142000000002E-2</v>
      </c>
      <c r="J76" s="25"/>
      <c r="K76" s="25"/>
      <c r="L76" s="25"/>
      <c r="M76" s="25"/>
      <c r="N76" s="25"/>
      <c r="O76" s="25"/>
      <c r="P76" s="25"/>
      <c r="Q76" s="25"/>
      <c r="R76" s="258"/>
      <c r="S76" s="25"/>
      <c r="T76" s="25"/>
      <c r="U76" s="25"/>
      <c r="V76" s="25"/>
      <c r="W76" s="25"/>
      <c r="X76" s="25"/>
      <c r="Y76" s="25"/>
      <c r="Z76" s="25"/>
      <c r="AB76" s="25"/>
    </row>
    <row r="77" spans="1:28" s="5" customFormat="1" x14ac:dyDescent="0.25">
      <c r="A77" s="45" t="s">
        <v>6</v>
      </c>
      <c r="B77" s="45"/>
      <c r="C77" s="43"/>
      <c r="D77" s="259"/>
      <c r="E77" s="259"/>
      <c r="F77" s="97"/>
      <c r="G77" s="259"/>
      <c r="H77" s="25"/>
      <c r="I77" s="258"/>
      <c r="J77" s="25"/>
      <c r="K77" s="25"/>
      <c r="L77" s="25"/>
      <c r="M77" s="25"/>
      <c r="N77" s="25"/>
      <c r="O77" s="25"/>
      <c r="P77" s="25"/>
      <c r="Q77" s="25"/>
      <c r="R77" s="259"/>
      <c r="S77" s="25"/>
      <c r="T77" s="25"/>
      <c r="U77" s="25"/>
      <c r="V77" s="25"/>
      <c r="W77" s="25"/>
      <c r="X77" s="25"/>
      <c r="Y77" s="25"/>
      <c r="Z77" s="25"/>
      <c r="AB77" s="25"/>
    </row>
    <row r="78" spans="1:28" s="5" customFormat="1" x14ac:dyDescent="0.25">
      <c r="A78" s="135">
        <v>1</v>
      </c>
      <c r="B78" s="9" t="s">
        <v>5770</v>
      </c>
      <c r="C78" s="48" t="s">
        <v>3048</v>
      </c>
      <c r="D78" s="257">
        <v>2.8143082E-2</v>
      </c>
      <c r="E78" s="261">
        <v>0.13465052592592591</v>
      </c>
      <c r="F78" s="117">
        <v>0.96438800000000002</v>
      </c>
      <c r="G78" s="257">
        <v>9.6203473207832901E-3</v>
      </c>
      <c r="H78" s="25"/>
      <c r="I78" s="347">
        <v>1.045279E-2</v>
      </c>
      <c r="J78" s="25"/>
      <c r="K78" s="25"/>
      <c r="L78" s="25"/>
      <c r="M78" s="25"/>
      <c r="N78" s="25"/>
      <c r="O78" s="25"/>
      <c r="P78" s="25"/>
      <c r="Q78" s="25"/>
      <c r="R78" s="258"/>
      <c r="S78" s="25"/>
      <c r="T78" s="25"/>
      <c r="U78" s="25"/>
      <c r="V78" s="25"/>
      <c r="W78" s="25"/>
      <c r="X78" s="25"/>
      <c r="Y78" s="25"/>
      <c r="Z78" s="25"/>
      <c r="AB78" s="25"/>
    </row>
    <row r="79" spans="1:28" s="5" customFormat="1" x14ac:dyDescent="0.25">
      <c r="A79" s="134">
        <v>1</v>
      </c>
      <c r="B79" s="9" t="s">
        <v>5770</v>
      </c>
      <c r="C79" s="48" t="s">
        <v>3049</v>
      </c>
      <c r="D79" s="257">
        <v>4.6328747000000003E-2</v>
      </c>
      <c r="E79" s="261">
        <v>0.19448288148148149</v>
      </c>
      <c r="F79" s="117">
        <v>1.8450987999999999</v>
      </c>
      <c r="G79" s="257">
        <v>1.5950255986947298E-2</v>
      </c>
      <c r="H79" s="25"/>
      <c r="I79" s="347">
        <v>1.6974877999999999E-2</v>
      </c>
      <c r="J79" s="25"/>
      <c r="K79" s="25"/>
      <c r="L79" s="25"/>
      <c r="M79" s="25"/>
      <c r="N79" s="25"/>
      <c r="O79" s="25"/>
      <c r="P79" s="25"/>
      <c r="Q79" s="25"/>
      <c r="R79" s="258"/>
      <c r="S79" s="25"/>
      <c r="T79" s="25"/>
      <c r="U79" s="25"/>
      <c r="V79" s="25"/>
      <c r="W79" s="25"/>
      <c r="X79" s="25"/>
      <c r="Y79" s="25"/>
      <c r="Z79" s="25"/>
      <c r="AB79" s="25"/>
    </row>
    <row r="80" spans="1:28" s="5" customFormat="1" x14ac:dyDescent="0.25">
      <c r="A80" s="134">
        <v>1</v>
      </c>
      <c r="B80" s="9" t="s">
        <v>5770</v>
      </c>
      <c r="C80" s="48" t="s">
        <v>3050</v>
      </c>
      <c r="D80" s="257">
        <v>3.3077206999999999E-3</v>
      </c>
      <c r="E80" s="261">
        <v>9.4146429629629637E-3</v>
      </c>
      <c r="F80" s="117">
        <v>0.14457633</v>
      </c>
      <c r="G80" s="257">
        <v>8.7709819843471005E-4</v>
      </c>
      <c r="H80" s="25"/>
      <c r="I80" s="347">
        <v>9.5685121000000002E-4</v>
      </c>
      <c r="J80" s="25"/>
      <c r="K80" s="25"/>
      <c r="L80" s="25"/>
      <c r="M80" s="25"/>
      <c r="N80" s="25"/>
      <c r="O80" s="25"/>
      <c r="P80" s="25"/>
      <c r="Q80" s="25"/>
      <c r="R80" s="258"/>
      <c r="S80" s="25"/>
      <c r="T80" s="25"/>
      <c r="U80" s="25"/>
      <c r="V80" s="25"/>
      <c r="W80" s="25"/>
      <c r="X80" s="25"/>
      <c r="Y80" s="25"/>
      <c r="Z80" s="25"/>
      <c r="AB80" s="25"/>
    </row>
    <row r="81" spans="1:28" s="5" customFormat="1" x14ac:dyDescent="0.25">
      <c r="A81" s="45" t="s">
        <v>468</v>
      </c>
      <c r="B81" s="45"/>
      <c r="C81" s="9"/>
      <c r="D81" s="256"/>
      <c r="E81" s="256"/>
      <c r="F81" s="97"/>
      <c r="G81" s="259"/>
      <c r="H81" s="25"/>
      <c r="I81" s="258"/>
      <c r="J81" s="25"/>
      <c r="K81" s="25"/>
      <c r="L81" s="25"/>
      <c r="M81" s="25"/>
      <c r="N81" s="25"/>
      <c r="O81" s="25"/>
      <c r="P81" s="25"/>
      <c r="Q81" s="25"/>
      <c r="R81" s="259"/>
      <c r="S81" s="25"/>
      <c r="T81" s="25"/>
      <c r="U81" s="25"/>
      <c r="V81" s="25"/>
      <c r="W81" s="25"/>
      <c r="X81" s="25"/>
      <c r="Y81" s="25"/>
      <c r="Z81" s="25"/>
      <c r="AB81" s="25"/>
    </row>
    <row r="82" spans="1:28" s="5" customFormat="1" x14ac:dyDescent="0.25">
      <c r="A82" s="9"/>
      <c r="B82" s="9" t="s">
        <v>5770</v>
      </c>
      <c r="C82" s="48" t="s">
        <v>3059</v>
      </c>
      <c r="D82" s="257">
        <v>0.23986261</v>
      </c>
      <c r="E82" s="257">
        <v>1.155834148148148</v>
      </c>
      <c r="F82" s="117">
        <v>52.116385000000001</v>
      </c>
      <c r="G82" s="257">
        <v>0.26255222005615803</v>
      </c>
      <c r="H82" s="25"/>
      <c r="I82" s="347">
        <v>4.9943420000000002E-2</v>
      </c>
      <c r="J82" s="25"/>
      <c r="K82" s="25"/>
      <c r="L82" s="25"/>
      <c r="M82" s="25"/>
      <c r="N82" s="25"/>
      <c r="O82" s="25"/>
      <c r="P82" s="25"/>
      <c r="Q82" s="25"/>
      <c r="R82" s="258"/>
      <c r="S82" s="25"/>
      <c r="T82" s="25"/>
      <c r="U82" s="25"/>
      <c r="V82" s="25"/>
      <c r="W82" s="25"/>
      <c r="X82" s="25"/>
      <c r="Y82" s="25"/>
      <c r="Z82" s="25"/>
      <c r="AB82" s="25"/>
    </row>
    <row r="83" spans="1:28" s="5" customFormat="1" x14ac:dyDescent="0.25">
      <c r="A83" s="134">
        <v>1</v>
      </c>
      <c r="B83" s="9" t="s">
        <v>5770</v>
      </c>
      <c r="C83" s="48" t="s">
        <v>3060</v>
      </c>
      <c r="D83" s="257">
        <v>0.30657880999999998</v>
      </c>
      <c r="E83" s="257">
        <v>1.4940681481481479</v>
      </c>
      <c r="F83" s="117">
        <v>49.413798</v>
      </c>
      <c r="G83" s="257">
        <v>0.16346195245969503</v>
      </c>
      <c r="H83" s="25"/>
      <c r="I83" s="347">
        <v>0.21412359</v>
      </c>
      <c r="J83" s="25"/>
      <c r="K83" s="25"/>
      <c r="L83" s="25"/>
      <c r="M83" s="25"/>
      <c r="N83" s="25"/>
      <c r="O83" s="25"/>
      <c r="P83" s="25"/>
      <c r="Q83" s="25"/>
      <c r="R83" s="258"/>
      <c r="S83" s="25"/>
      <c r="T83" s="25"/>
      <c r="U83" s="25"/>
      <c r="V83" s="25"/>
      <c r="W83" s="25"/>
      <c r="X83" s="25"/>
      <c r="Y83" s="25"/>
      <c r="Z83" s="25"/>
      <c r="AB83" s="25"/>
    </row>
    <row r="84" spans="1:28" s="5" customFormat="1" x14ac:dyDescent="0.25">
      <c r="A84" s="134">
        <v>1</v>
      </c>
      <c r="B84" s="9" t="s">
        <v>5770</v>
      </c>
      <c r="C84" s="48" t="s">
        <v>3061</v>
      </c>
      <c r="D84" s="257">
        <v>0.28663783999999998</v>
      </c>
      <c r="E84" s="257">
        <v>1.0819728148148147</v>
      </c>
      <c r="F84" s="117">
        <v>19.743344</v>
      </c>
      <c r="G84" s="257">
        <v>0.140305586286326</v>
      </c>
      <c r="H84" s="25"/>
      <c r="I84" s="347">
        <v>0.14971197</v>
      </c>
      <c r="J84" s="25"/>
      <c r="K84" s="25"/>
      <c r="L84" s="25"/>
      <c r="M84" s="25"/>
      <c r="N84" s="25"/>
      <c r="O84" s="25"/>
      <c r="P84" s="25"/>
      <c r="Q84" s="25"/>
      <c r="R84" s="258"/>
      <c r="S84" s="25"/>
      <c r="T84" s="25"/>
      <c r="U84" s="25"/>
      <c r="V84" s="25"/>
      <c r="W84" s="25"/>
      <c r="X84" s="25"/>
      <c r="Y84" s="25"/>
      <c r="Z84" s="25"/>
      <c r="AB84" s="25"/>
    </row>
    <row r="85" spans="1:28" s="25" customFormat="1" x14ac:dyDescent="0.25">
      <c r="A85" s="45" t="s">
        <v>470</v>
      </c>
      <c r="B85" s="52"/>
      <c r="D85" s="258"/>
      <c r="E85" s="258"/>
      <c r="F85" s="99"/>
      <c r="G85" s="258"/>
      <c r="I85" s="258"/>
      <c r="R85" s="258"/>
    </row>
    <row r="86" spans="1:28" s="5" customFormat="1" x14ac:dyDescent="0.25">
      <c r="A86" s="269">
        <v>1</v>
      </c>
      <c r="B86" s="190" t="s">
        <v>5770</v>
      </c>
      <c r="C86" s="264" t="s">
        <v>6963</v>
      </c>
      <c r="D86" s="267">
        <v>0.28628912000000001</v>
      </c>
      <c r="E86" s="284">
        <v>1.3085568888888888</v>
      </c>
      <c r="F86" s="266">
        <v>34.435482999999998</v>
      </c>
      <c r="G86" s="267">
        <v>0.15253047727222802</v>
      </c>
      <c r="H86" s="193"/>
      <c r="I86" s="347">
        <v>0.15876588999999999</v>
      </c>
      <c r="J86" s="193"/>
      <c r="K86" s="193"/>
      <c r="L86" s="193"/>
      <c r="M86" s="193"/>
      <c r="N86" s="193"/>
      <c r="O86" s="193"/>
      <c r="P86" s="193"/>
      <c r="Q86" s="193"/>
      <c r="R86" s="258"/>
      <c r="S86" s="193"/>
      <c r="T86" s="25"/>
      <c r="U86" s="25"/>
      <c r="V86" s="25"/>
      <c r="W86" s="25"/>
      <c r="X86" s="25"/>
      <c r="Y86" s="25"/>
      <c r="Z86" s="25"/>
      <c r="AB86" s="25"/>
    </row>
    <row r="87" spans="1:28" s="5" customFormat="1" x14ac:dyDescent="0.25">
      <c r="A87" s="269">
        <v>1</v>
      </c>
      <c r="B87" s="190" t="s">
        <v>5770</v>
      </c>
      <c r="C87" s="264" t="s">
        <v>6964</v>
      </c>
      <c r="D87" s="267">
        <v>1.8584259999999999</v>
      </c>
      <c r="E87" s="284">
        <v>1.872135333333333</v>
      </c>
      <c r="F87" s="266">
        <v>46.286226999999997</v>
      </c>
      <c r="G87" s="267">
        <v>0.15253047727222802</v>
      </c>
      <c r="H87" s="193"/>
      <c r="I87" s="347">
        <v>0.23825481000000001</v>
      </c>
      <c r="J87" s="172"/>
      <c r="K87" s="172"/>
      <c r="L87" s="172"/>
      <c r="M87" s="172"/>
      <c r="N87" s="172"/>
      <c r="O87" s="172"/>
      <c r="P87" s="172"/>
      <c r="Q87" s="172"/>
      <c r="R87" s="258"/>
      <c r="S87" s="172"/>
      <c r="T87" s="25"/>
      <c r="U87" s="25"/>
      <c r="V87" s="25"/>
      <c r="W87" s="25"/>
      <c r="X87" s="25"/>
      <c r="Y87" s="25"/>
      <c r="Z87" s="25"/>
      <c r="AB87" s="25"/>
    </row>
    <row r="88" spans="1:28" s="5" customFormat="1" x14ac:dyDescent="0.25">
      <c r="A88" s="269">
        <v>1</v>
      </c>
      <c r="B88" s="190" t="s">
        <v>5770</v>
      </c>
      <c r="C88" s="264" t="s">
        <v>6965</v>
      </c>
      <c r="D88" s="267">
        <v>0.50107791000000002</v>
      </c>
      <c r="E88" s="284">
        <v>2.1159286666666666</v>
      </c>
      <c r="F88" s="266">
        <v>80.944269000000006</v>
      </c>
      <c r="G88" s="267">
        <v>0.35371887643133104</v>
      </c>
      <c r="H88" s="193"/>
      <c r="I88" s="347">
        <v>0.39975734000000002</v>
      </c>
      <c r="J88" s="172"/>
      <c r="K88" s="172"/>
      <c r="L88" s="172"/>
      <c r="M88" s="172"/>
      <c r="N88" s="172"/>
      <c r="O88" s="172"/>
      <c r="P88" s="172"/>
      <c r="Q88" s="172"/>
      <c r="R88" s="258"/>
      <c r="S88" s="172"/>
      <c r="T88" s="25"/>
      <c r="U88" s="25"/>
      <c r="V88" s="25"/>
      <c r="W88" s="25"/>
      <c r="X88" s="25"/>
      <c r="Y88" s="25"/>
      <c r="Z88" s="25"/>
      <c r="AB88" s="25"/>
    </row>
    <row r="89" spans="1:28" s="5" customFormat="1" x14ac:dyDescent="0.25">
      <c r="A89" s="269">
        <v>1</v>
      </c>
      <c r="B89" s="190" t="s">
        <v>5770</v>
      </c>
      <c r="C89" s="264" t="s">
        <v>6966</v>
      </c>
      <c r="D89" s="267">
        <v>0.39835234000000003</v>
      </c>
      <c r="E89" s="284">
        <v>1.93843037037037</v>
      </c>
      <c r="F89" s="266">
        <v>44.256681999999998</v>
      </c>
      <c r="G89" s="267">
        <v>0.23492245369390302</v>
      </c>
      <c r="H89" s="193"/>
      <c r="I89" s="347">
        <v>0.25644338</v>
      </c>
      <c r="J89" s="172"/>
      <c r="K89" s="172"/>
      <c r="L89" s="172"/>
      <c r="M89" s="206"/>
      <c r="N89" s="172"/>
      <c r="O89" s="172"/>
      <c r="P89" s="172"/>
      <c r="Q89" s="172"/>
      <c r="R89" s="258"/>
      <c r="S89" s="172"/>
      <c r="T89" s="25"/>
      <c r="U89" s="25"/>
      <c r="V89" s="25"/>
      <c r="W89" s="25"/>
      <c r="X89" s="25"/>
      <c r="Y89" s="25"/>
      <c r="Z89" s="25"/>
      <c r="AB89" s="25"/>
    </row>
    <row r="90" spans="1:28" s="5" customFormat="1" x14ac:dyDescent="0.25">
      <c r="A90" s="269">
        <v>1</v>
      </c>
      <c r="B90" s="190" t="s">
        <v>5770</v>
      </c>
      <c r="C90" s="264" t="s">
        <v>6967</v>
      </c>
      <c r="D90" s="267">
        <v>2.8628076</v>
      </c>
      <c r="E90" s="284">
        <v>2.8622700000000001</v>
      </c>
      <c r="F90" s="266">
        <v>83.262996999999999</v>
      </c>
      <c r="G90" s="267">
        <v>0.39466621399239499</v>
      </c>
      <c r="H90" s="193"/>
      <c r="I90" s="347">
        <v>0.44836192000000002</v>
      </c>
      <c r="J90" s="172"/>
      <c r="K90" s="172"/>
      <c r="L90" s="172"/>
      <c r="M90" s="172"/>
      <c r="N90" s="172"/>
      <c r="O90" s="172"/>
      <c r="P90" s="172"/>
      <c r="Q90" s="172"/>
      <c r="R90" s="258"/>
      <c r="S90" s="172"/>
      <c r="T90" s="25"/>
      <c r="U90" s="25"/>
      <c r="V90" s="25"/>
      <c r="W90" s="25"/>
      <c r="X90" s="25"/>
      <c r="Y90" s="25"/>
      <c r="Z90" s="25"/>
      <c r="AB90" s="25"/>
    </row>
    <row r="91" spans="1:28" s="5" customFormat="1" x14ac:dyDescent="0.25">
      <c r="A91" s="269">
        <v>1</v>
      </c>
      <c r="B91" s="190" t="s">
        <v>5770</v>
      </c>
      <c r="C91" s="264" t="s">
        <v>6968</v>
      </c>
      <c r="D91" s="267">
        <v>2.7908997000000002</v>
      </c>
      <c r="E91" s="284">
        <v>2.7380211851851852</v>
      </c>
      <c r="F91" s="266">
        <v>57.581685999999998</v>
      </c>
      <c r="G91" s="267">
        <v>0.31150872202005597</v>
      </c>
      <c r="H91" s="193"/>
      <c r="I91" s="347">
        <v>0.34804214999999999</v>
      </c>
      <c r="J91" s="172"/>
      <c r="K91" s="172"/>
      <c r="L91" s="172"/>
      <c r="M91" s="172"/>
      <c r="N91" s="172"/>
      <c r="O91" s="172"/>
      <c r="P91" s="172"/>
      <c r="Q91" s="172"/>
      <c r="R91" s="258"/>
      <c r="S91" s="172"/>
      <c r="T91" s="25"/>
      <c r="U91" s="25"/>
      <c r="V91" s="25"/>
      <c r="W91" s="25"/>
      <c r="X91" s="25"/>
      <c r="Y91" s="25"/>
      <c r="Z91" s="25"/>
      <c r="AB91" s="25"/>
    </row>
    <row r="92" spans="1:28" s="5" customFormat="1" x14ac:dyDescent="0.25">
      <c r="A92" s="134">
        <v>1</v>
      </c>
      <c r="B92" s="190" t="s">
        <v>5770</v>
      </c>
      <c r="C92" s="264" t="s">
        <v>6962</v>
      </c>
      <c r="D92" s="267">
        <v>0.98433999999999999</v>
      </c>
      <c r="E92" s="284">
        <v>0</v>
      </c>
      <c r="F92" s="266">
        <v>0</v>
      </c>
      <c r="G92" s="267">
        <v>1.4569585558528E-4</v>
      </c>
      <c r="H92" s="25"/>
      <c r="I92" s="347">
        <v>0.22120000000000001</v>
      </c>
      <c r="J92" s="25"/>
      <c r="K92" s="25"/>
      <c r="L92" s="25"/>
      <c r="M92" s="25"/>
      <c r="N92" s="25"/>
      <c r="O92" s="25"/>
      <c r="P92" s="25"/>
      <c r="Q92" s="25"/>
      <c r="R92" s="258"/>
      <c r="S92" s="25"/>
      <c r="T92" s="25"/>
      <c r="U92" s="25"/>
      <c r="V92" s="25"/>
      <c r="W92" s="25"/>
      <c r="X92" s="25"/>
      <c r="Y92" s="25"/>
      <c r="Z92" s="25"/>
      <c r="AB92" s="25"/>
    </row>
    <row r="93" spans="1:28" s="5" customFormat="1" x14ac:dyDescent="0.25">
      <c r="A93" s="45" t="s">
        <v>471</v>
      </c>
      <c r="B93" s="45"/>
      <c r="C93"/>
      <c r="D93" s="241"/>
      <c r="E93" s="259"/>
      <c r="F93" s="99"/>
      <c r="G93" s="258"/>
      <c r="H93" s="25"/>
      <c r="I93" s="258"/>
      <c r="J93" s="25"/>
      <c r="K93" s="25"/>
      <c r="L93" s="25"/>
      <c r="M93" s="25"/>
      <c r="N93" s="25"/>
      <c r="O93" s="25"/>
      <c r="P93" s="25"/>
      <c r="Q93" s="25"/>
      <c r="R93" s="258"/>
      <c r="S93" s="25"/>
      <c r="T93" s="25"/>
      <c r="U93" s="25"/>
      <c r="V93" s="25"/>
      <c r="W93" s="25"/>
      <c r="X93" s="25"/>
      <c r="Y93" s="25"/>
      <c r="Z93" s="25"/>
      <c r="AB93" s="25"/>
    </row>
    <row r="94" spans="1:28" s="5" customFormat="1" x14ac:dyDescent="0.25">
      <c r="A94" s="135">
        <v>1</v>
      </c>
      <c r="B94" s="9" t="s">
        <v>5770</v>
      </c>
      <c r="C94" s="48" t="s">
        <v>3065</v>
      </c>
      <c r="D94" s="257">
        <v>6.6055267999999999E-3</v>
      </c>
      <c r="E94" s="261">
        <v>1.6608602962962963E-2</v>
      </c>
      <c r="F94" s="117">
        <v>0.23770822999999999</v>
      </c>
      <c r="G94" s="257">
        <v>1.656767868329818E-3</v>
      </c>
      <c r="H94" s="25"/>
      <c r="I94" s="350">
        <v>1.8935572E-3</v>
      </c>
      <c r="J94" s="25"/>
      <c r="K94" s="25"/>
      <c r="L94" s="25"/>
      <c r="M94" s="25"/>
      <c r="N94" s="25"/>
      <c r="O94" s="25"/>
      <c r="P94" s="25"/>
      <c r="Q94" s="25"/>
      <c r="R94" s="258"/>
      <c r="S94" s="25"/>
      <c r="T94" s="25"/>
      <c r="U94" s="25"/>
      <c r="V94" s="25"/>
      <c r="W94" s="25"/>
      <c r="X94" s="25"/>
      <c r="Y94" s="25"/>
      <c r="Z94" s="25"/>
      <c r="AB94" s="25"/>
    </row>
    <row r="95" spans="1:28" s="5" customFormat="1" x14ac:dyDescent="0.25">
      <c r="A95" s="135">
        <v>1</v>
      </c>
      <c r="B95" s="9" t="s">
        <v>5770</v>
      </c>
      <c r="C95" s="48" t="s">
        <v>3066</v>
      </c>
      <c r="D95" s="257">
        <v>6.6015552999999999E-3</v>
      </c>
      <c r="E95" s="261">
        <v>1.6608602962962963E-2</v>
      </c>
      <c r="F95" s="117">
        <v>0.23770822999999999</v>
      </c>
      <c r="G95" s="257">
        <v>1.656767868329818E-3</v>
      </c>
      <c r="H95" s="25"/>
      <c r="I95" s="350">
        <v>1.8935572E-3</v>
      </c>
      <c r="J95" s="25"/>
      <c r="K95" s="25"/>
      <c r="L95" s="25"/>
      <c r="M95" s="25"/>
      <c r="N95" s="25"/>
      <c r="O95" s="25"/>
      <c r="P95" s="25"/>
      <c r="Q95" s="25"/>
      <c r="R95" s="258"/>
      <c r="S95" s="25"/>
      <c r="T95" s="25"/>
      <c r="U95" s="25"/>
      <c r="V95" s="25"/>
      <c r="W95" s="25"/>
      <c r="X95" s="25"/>
      <c r="Y95" s="25"/>
      <c r="Z95" s="25"/>
      <c r="AB95" s="25"/>
    </row>
    <row r="96" spans="1:28" s="5" customFormat="1" x14ac:dyDescent="0.25">
      <c r="A96" s="45" t="s">
        <v>7</v>
      </c>
      <c r="B96" s="45"/>
      <c r="C96" s="9"/>
      <c r="D96" s="256"/>
      <c r="E96" s="256"/>
      <c r="F96" s="97"/>
      <c r="G96" s="259"/>
      <c r="H96" s="25"/>
      <c r="I96" s="258"/>
      <c r="J96" s="25"/>
      <c r="K96" s="25"/>
      <c r="L96" s="25"/>
      <c r="M96" s="25"/>
      <c r="N96" s="25"/>
      <c r="O96" s="25"/>
      <c r="P96" s="25"/>
      <c r="Q96" s="25"/>
      <c r="R96" s="259"/>
      <c r="S96" s="25"/>
      <c r="T96" s="25"/>
      <c r="U96" s="25"/>
      <c r="V96" s="25"/>
      <c r="W96" s="25"/>
      <c r="X96" s="25"/>
      <c r="Y96" s="25"/>
      <c r="Z96" s="25"/>
      <c r="AB96" s="25"/>
    </row>
    <row r="97" spans="1:28" s="5" customFormat="1" x14ac:dyDescent="0.25">
      <c r="A97" s="9"/>
      <c r="B97" s="185" t="s">
        <v>1264</v>
      </c>
      <c r="C97" s="48" t="s">
        <v>6704</v>
      </c>
      <c r="D97" s="257">
        <v>3.1237274999999998E-2</v>
      </c>
      <c r="E97" s="261">
        <v>6.9944634814814804E-2</v>
      </c>
      <c r="F97" s="117">
        <v>1.4704628</v>
      </c>
      <c r="G97" s="257">
        <v>6.5049423360758717E-3</v>
      </c>
      <c r="H97" s="25"/>
      <c r="I97" s="258"/>
      <c r="J97" s="25"/>
      <c r="K97" s="25"/>
      <c r="L97" s="25"/>
      <c r="M97" s="25"/>
      <c r="N97" s="25"/>
      <c r="O97" s="25"/>
      <c r="P97" s="25"/>
      <c r="Q97" s="25"/>
      <c r="R97" s="258"/>
      <c r="S97" s="25"/>
      <c r="T97" s="25"/>
      <c r="U97" s="25"/>
      <c r="V97" s="25"/>
      <c r="W97" s="25"/>
      <c r="X97" s="25"/>
      <c r="Y97" s="25"/>
      <c r="Z97" s="25"/>
      <c r="AB97" s="25"/>
    </row>
    <row r="98" spans="1:28" s="5" customFormat="1" x14ac:dyDescent="0.25">
      <c r="A98" s="9"/>
      <c r="B98" s="185" t="s">
        <v>1264</v>
      </c>
      <c r="C98" s="48" t="s">
        <v>6705</v>
      </c>
      <c r="D98" s="257">
        <v>0.15233568</v>
      </c>
      <c r="E98" s="261">
        <v>0.17901639999999999</v>
      </c>
      <c r="F98" s="117">
        <v>2.9394840000000002</v>
      </c>
      <c r="G98" s="257">
        <v>2.2961529097611722E-2</v>
      </c>
      <c r="H98" s="25"/>
      <c r="I98" s="258"/>
      <c r="J98" s="25"/>
      <c r="K98" s="25"/>
      <c r="L98" s="25"/>
      <c r="M98" s="25"/>
      <c r="N98" s="25"/>
      <c r="O98" s="25"/>
      <c r="P98" s="25"/>
      <c r="Q98" s="25"/>
      <c r="R98" s="258"/>
      <c r="S98" s="25"/>
      <c r="T98" s="25"/>
      <c r="U98" s="25"/>
      <c r="V98" s="25"/>
      <c r="W98" s="25"/>
      <c r="X98" s="25"/>
      <c r="Y98" s="25"/>
      <c r="Z98" s="25"/>
      <c r="AB98" s="25"/>
    </row>
    <row r="99" spans="1:28" s="5" customFormat="1" x14ac:dyDescent="0.25">
      <c r="A99" s="62"/>
      <c r="B99" s="185" t="s">
        <v>436</v>
      </c>
      <c r="C99" s="293" t="s">
        <v>7001</v>
      </c>
      <c r="D99" s="293">
        <v>7.4749324000000006E-2</v>
      </c>
      <c r="E99" s="227">
        <v>0.14100758518518516</v>
      </c>
      <c r="F99" s="293">
        <v>3.5825377999999999</v>
      </c>
      <c r="G99" s="257">
        <v>2.3931835878214004E-2</v>
      </c>
      <c r="H99" s="25"/>
      <c r="I99" s="258"/>
      <c r="J99" s="25"/>
      <c r="K99" s="25"/>
      <c r="L99" s="25"/>
      <c r="M99" s="25"/>
      <c r="N99" s="25"/>
      <c r="O99" s="25"/>
      <c r="P99" s="25"/>
      <c r="Q99" s="25"/>
      <c r="R99" s="258"/>
      <c r="S99" s="25"/>
      <c r="T99" s="25"/>
      <c r="U99" s="25"/>
      <c r="V99" s="25"/>
      <c r="W99" s="25"/>
      <c r="X99" s="25"/>
      <c r="Y99" s="25"/>
      <c r="Z99" s="25"/>
      <c r="AB99" s="25"/>
    </row>
    <row r="100" spans="1:28" s="5" customFormat="1" x14ac:dyDescent="0.25">
      <c r="A100" s="62"/>
      <c r="B100" s="185" t="s">
        <v>5770</v>
      </c>
      <c r="C100" s="293" t="s">
        <v>7031</v>
      </c>
      <c r="D100" s="293">
        <v>2.1687433999999999</v>
      </c>
      <c r="E100" s="227">
        <v>3.069776222222222</v>
      </c>
      <c r="F100" s="293">
        <v>52.891362999999998</v>
      </c>
      <c r="G100" s="257">
        <v>0.61969902997119997</v>
      </c>
      <c r="H100" s="25"/>
      <c r="I100" s="258"/>
      <c r="J100" s="25"/>
      <c r="K100" s="25"/>
      <c r="L100" s="25"/>
      <c r="M100" s="25"/>
      <c r="N100" s="25"/>
      <c r="O100" s="25"/>
      <c r="P100" s="25"/>
      <c r="Q100" s="25"/>
      <c r="R100" s="258"/>
      <c r="S100" s="25"/>
      <c r="T100" s="25"/>
      <c r="U100" s="25"/>
      <c r="V100" s="25"/>
      <c r="W100" s="25"/>
      <c r="X100" s="25"/>
      <c r="Y100" s="25"/>
      <c r="Z100" s="25"/>
      <c r="AB100" s="25"/>
    </row>
    <row r="101" spans="1:28" s="5" customFormat="1" x14ac:dyDescent="0.25">
      <c r="A101" s="43"/>
      <c r="B101" s="185" t="s">
        <v>2622</v>
      </c>
      <c r="C101" s="48" t="s">
        <v>6706</v>
      </c>
      <c r="D101" s="293">
        <v>2547.5772999999999</v>
      </c>
      <c r="E101" s="261">
        <v>14699.377037037037</v>
      </c>
      <c r="F101" s="117">
        <v>115321.96</v>
      </c>
      <c r="G101" s="257">
        <v>998.60518114843194</v>
      </c>
      <c r="H101" s="25"/>
      <c r="I101" s="258"/>
      <c r="J101" s="25"/>
      <c r="K101" s="25"/>
      <c r="L101" s="25"/>
      <c r="M101" s="25"/>
      <c r="N101" s="25"/>
      <c r="O101" s="25"/>
      <c r="P101" s="25"/>
      <c r="Q101" s="25"/>
      <c r="R101" s="258"/>
      <c r="S101" s="25"/>
      <c r="T101" s="25"/>
      <c r="U101" s="25"/>
      <c r="V101" s="25"/>
      <c r="W101" s="25"/>
      <c r="X101" s="25"/>
      <c r="Y101" s="25"/>
      <c r="Z101" s="25"/>
      <c r="AB101" s="25"/>
    </row>
    <row r="102" spans="1:28" s="5" customFormat="1" x14ac:dyDescent="0.25">
      <c r="A102" s="43"/>
      <c r="B102" s="185" t="s">
        <v>5770</v>
      </c>
      <c r="C102" s="48" t="s">
        <v>6707</v>
      </c>
      <c r="D102" s="293">
        <v>1683.4241999999999</v>
      </c>
      <c r="E102" s="261">
        <v>9339.8081481481477</v>
      </c>
      <c r="F102" s="117">
        <v>72418.629000000001</v>
      </c>
      <c r="G102" s="257">
        <v>632.3487238549028</v>
      </c>
      <c r="H102" s="25"/>
      <c r="I102" s="258"/>
      <c r="J102" s="25"/>
      <c r="K102" s="25"/>
      <c r="L102" s="25"/>
      <c r="M102" s="25"/>
      <c r="N102" s="25"/>
      <c r="O102" s="25"/>
      <c r="P102" s="25"/>
      <c r="Q102" s="25"/>
      <c r="R102" s="258"/>
      <c r="S102" s="25"/>
      <c r="T102" s="25"/>
      <c r="U102" s="25"/>
      <c r="V102" s="25"/>
      <c r="W102" s="25"/>
      <c r="X102" s="25"/>
      <c r="Y102" s="25"/>
      <c r="Z102" s="25"/>
      <c r="AB102" s="25"/>
    </row>
    <row r="103" spans="1:28" s="5" customFormat="1" x14ac:dyDescent="0.25">
      <c r="A103" s="43"/>
      <c r="B103" s="185" t="s">
        <v>5770</v>
      </c>
      <c r="C103" s="48" t="s">
        <v>6708</v>
      </c>
      <c r="D103" s="257">
        <v>0.87370875999999997</v>
      </c>
      <c r="E103" s="261">
        <v>1.2473596296296297</v>
      </c>
      <c r="F103" s="117">
        <v>19.258020999999999</v>
      </c>
      <c r="G103" s="257">
        <v>0.23286486027130004</v>
      </c>
      <c r="H103" s="25"/>
      <c r="I103" s="258"/>
      <c r="J103" s="25"/>
      <c r="K103" s="25"/>
      <c r="L103" s="25"/>
      <c r="M103" s="25"/>
      <c r="N103" s="25"/>
      <c r="O103" s="25"/>
      <c r="P103" s="25"/>
      <c r="Q103" s="25"/>
      <c r="R103" s="258"/>
      <c r="S103" s="25"/>
      <c r="T103" s="25"/>
      <c r="U103" s="25"/>
      <c r="V103" s="25"/>
      <c r="W103" s="25"/>
      <c r="X103" s="25"/>
      <c r="Y103" s="25"/>
      <c r="Z103" s="25"/>
      <c r="AB103" s="25"/>
    </row>
    <row r="104" spans="1:28" s="5" customFormat="1" x14ac:dyDescent="0.25">
      <c r="A104" s="43"/>
      <c r="B104" s="185" t="s">
        <v>5770</v>
      </c>
      <c r="C104" s="48" t="s">
        <v>6709</v>
      </c>
      <c r="D104" s="257">
        <v>4.6787932000000003</v>
      </c>
      <c r="E104" s="261">
        <v>5.8302814074074067</v>
      </c>
      <c r="F104" s="117">
        <v>108.58788</v>
      </c>
      <c r="G104" s="257">
        <v>1.00835302235427</v>
      </c>
      <c r="H104" s="25"/>
      <c r="I104" s="258"/>
      <c r="J104" s="25"/>
      <c r="K104" s="25"/>
      <c r="L104" s="25"/>
      <c r="M104" s="25"/>
      <c r="N104" s="25"/>
      <c r="O104" s="25"/>
      <c r="P104" s="25"/>
      <c r="Q104" s="25"/>
      <c r="R104" s="258"/>
      <c r="S104" s="25"/>
      <c r="T104" s="25"/>
      <c r="U104" s="25"/>
      <c r="V104" s="25"/>
      <c r="W104" s="25"/>
      <c r="X104" s="25"/>
      <c r="Y104" s="25"/>
      <c r="Z104" s="25"/>
      <c r="AB104" s="25"/>
    </row>
    <row r="105" spans="1:28" s="5" customFormat="1" x14ac:dyDescent="0.25">
      <c r="A105" s="43"/>
      <c r="B105" s="185" t="s">
        <v>5770</v>
      </c>
      <c r="C105" s="48" t="s">
        <v>6710</v>
      </c>
      <c r="D105" s="293">
        <v>3.0493549999999998</v>
      </c>
      <c r="E105" s="227">
        <v>8.0873688888888875</v>
      </c>
      <c r="F105" s="294">
        <v>323.49847</v>
      </c>
      <c r="G105" s="257">
        <v>1.2762778912281951</v>
      </c>
      <c r="H105" s="25"/>
      <c r="I105" s="258"/>
      <c r="J105" s="25"/>
      <c r="K105" s="25"/>
      <c r="L105" s="25"/>
      <c r="M105" s="25"/>
      <c r="N105" s="25"/>
      <c r="O105" s="25"/>
      <c r="P105" s="25"/>
      <c r="Q105" s="25"/>
      <c r="R105" s="258"/>
      <c r="S105" s="25"/>
      <c r="T105" s="25"/>
      <c r="U105" s="25"/>
      <c r="V105" s="25"/>
      <c r="W105" s="25"/>
      <c r="X105" s="25"/>
      <c r="Y105" s="25"/>
      <c r="Z105" s="25"/>
      <c r="AB105" s="25"/>
    </row>
    <row r="106" spans="1:28" s="5" customFormat="1" x14ac:dyDescent="0.25">
      <c r="A106" s="52"/>
      <c r="B106" s="185" t="s">
        <v>5770</v>
      </c>
      <c r="C106" s="293" t="s">
        <v>7032</v>
      </c>
      <c r="D106" s="293">
        <v>0.30380400000000002</v>
      </c>
      <c r="E106" s="227">
        <v>1.7061188888888887</v>
      </c>
      <c r="F106" s="294">
        <v>36.665438000000002</v>
      </c>
      <c r="G106" s="257">
        <v>0.14496449027514718</v>
      </c>
      <c r="H106" s="25"/>
      <c r="I106" s="258"/>
      <c r="J106" s="25"/>
      <c r="K106" s="25"/>
      <c r="L106" s="25"/>
      <c r="M106" s="25"/>
      <c r="N106" s="25"/>
      <c r="O106" s="25"/>
      <c r="P106" s="25"/>
      <c r="Q106" s="25"/>
      <c r="R106" s="258"/>
      <c r="S106" s="25"/>
      <c r="T106" s="25"/>
      <c r="U106" s="25"/>
      <c r="V106" s="25"/>
      <c r="W106" s="25"/>
      <c r="X106" s="25"/>
      <c r="Y106" s="25"/>
      <c r="Z106" s="25"/>
      <c r="AB106" s="25"/>
    </row>
    <row r="107" spans="1:28" s="5" customFormat="1" x14ac:dyDescent="0.25">
      <c r="A107" s="9"/>
      <c r="B107" s="185" t="s">
        <v>1264</v>
      </c>
      <c r="C107" s="48" t="s">
        <v>6711</v>
      </c>
      <c r="D107" s="257">
        <v>0.13504264999999999</v>
      </c>
      <c r="E107" s="261">
        <v>0.21238942222222221</v>
      </c>
      <c r="F107" s="117">
        <v>3.1232237</v>
      </c>
      <c r="G107" s="257">
        <v>2.6507711535950024E-2</v>
      </c>
      <c r="H107" s="25"/>
      <c r="I107" s="258"/>
      <c r="J107" s="25"/>
      <c r="K107" s="25"/>
      <c r="L107" s="25"/>
      <c r="M107" s="25"/>
      <c r="N107" s="25"/>
      <c r="O107" s="25"/>
      <c r="P107" s="25"/>
      <c r="Q107" s="25"/>
      <c r="R107" s="258"/>
      <c r="S107" s="25"/>
      <c r="T107" s="25"/>
      <c r="U107" s="25"/>
      <c r="V107" s="25"/>
      <c r="W107" s="25"/>
      <c r="X107" s="25"/>
      <c r="Y107" s="25"/>
      <c r="Z107" s="25"/>
      <c r="AB107" s="25"/>
    </row>
    <row r="108" spans="1:28" s="5" customFormat="1" x14ac:dyDescent="0.25">
      <c r="A108" s="9"/>
      <c r="B108" s="185" t="s">
        <v>1264</v>
      </c>
      <c r="C108" s="48" t="s">
        <v>5139</v>
      </c>
      <c r="D108" s="257">
        <v>0.24499148000000001</v>
      </c>
      <c r="E108" s="261">
        <v>0.4085549185185185</v>
      </c>
      <c r="F108" s="117">
        <v>5.4979496000000001</v>
      </c>
      <c r="G108" s="257">
        <v>4.8721341939336416E-2</v>
      </c>
      <c r="H108" s="25"/>
      <c r="I108" s="258"/>
      <c r="J108" s="25"/>
      <c r="K108" s="25"/>
      <c r="L108" s="25"/>
      <c r="M108" s="25"/>
      <c r="N108" s="25"/>
      <c r="O108" s="25"/>
      <c r="P108" s="25"/>
      <c r="Q108" s="25"/>
      <c r="R108" s="258"/>
      <c r="S108" s="25"/>
      <c r="T108" s="25"/>
      <c r="U108" s="25"/>
      <c r="V108" s="25"/>
      <c r="W108" s="25"/>
      <c r="X108" s="25"/>
      <c r="Y108" s="25"/>
      <c r="Z108" s="25"/>
      <c r="AB108" s="25"/>
    </row>
    <row r="109" spans="1:28" s="5" customFormat="1" x14ac:dyDescent="0.25">
      <c r="A109" s="9"/>
      <c r="B109" s="185" t="s">
        <v>5770</v>
      </c>
      <c r="C109" s="48" t="s">
        <v>5140</v>
      </c>
      <c r="D109" s="257">
        <v>12.861912999999999</v>
      </c>
      <c r="E109" s="261">
        <v>18.50398222222222</v>
      </c>
      <c r="F109" s="117">
        <v>260.80394999999999</v>
      </c>
      <c r="G109" s="257">
        <v>2.7467845272291997</v>
      </c>
      <c r="H109" s="25"/>
      <c r="I109" s="258"/>
      <c r="J109" s="25"/>
      <c r="K109" s="25"/>
      <c r="L109" s="25"/>
      <c r="M109" s="25"/>
      <c r="N109" s="25"/>
      <c r="O109" s="25"/>
      <c r="P109" s="25"/>
      <c r="Q109" s="25"/>
      <c r="R109" s="258"/>
      <c r="S109" s="25"/>
      <c r="T109" s="25"/>
      <c r="U109" s="25"/>
      <c r="V109" s="25"/>
      <c r="W109" s="25"/>
      <c r="X109" s="25"/>
      <c r="Y109" s="25"/>
      <c r="Z109" s="25"/>
      <c r="AB109" s="25"/>
    </row>
    <row r="110" spans="1:28" s="5" customFormat="1" x14ac:dyDescent="0.25">
      <c r="A110" s="9"/>
      <c r="B110" s="185" t="s">
        <v>5770</v>
      </c>
      <c r="C110" s="48" t="s">
        <v>5141</v>
      </c>
      <c r="D110" s="257">
        <v>14.782838999999999</v>
      </c>
      <c r="E110" s="261">
        <v>19.593261481481481</v>
      </c>
      <c r="F110" s="117">
        <v>290.74678999999998</v>
      </c>
      <c r="G110" s="257">
        <v>3.0627962229910004</v>
      </c>
      <c r="H110" s="25"/>
      <c r="I110" s="258"/>
      <c r="J110" s="25"/>
      <c r="K110" s="25"/>
      <c r="L110" s="25"/>
      <c r="M110" s="25"/>
      <c r="N110" s="25"/>
      <c r="O110" s="25"/>
      <c r="P110" s="25"/>
      <c r="Q110" s="25"/>
      <c r="R110" s="258"/>
      <c r="S110" s="25"/>
      <c r="T110" s="25"/>
      <c r="U110" s="25"/>
      <c r="V110" s="25"/>
      <c r="W110" s="25"/>
      <c r="X110" s="25"/>
      <c r="Y110" s="25"/>
      <c r="Z110" s="25"/>
      <c r="AB110" s="25"/>
    </row>
    <row r="111" spans="1:28" s="5" customFormat="1" x14ac:dyDescent="0.25">
      <c r="A111" s="9"/>
      <c r="B111" s="185" t="s">
        <v>5770</v>
      </c>
      <c r="C111" s="189" t="s">
        <v>7054</v>
      </c>
      <c r="D111" s="293">
        <v>123.27931</v>
      </c>
      <c r="E111" s="261">
        <v>251.67653333333331</v>
      </c>
      <c r="F111" s="117">
        <v>4245.9870000000001</v>
      </c>
      <c r="G111" s="257">
        <v>41.398179124068001</v>
      </c>
      <c r="H111" s="25"/>
      <c r="I111" s="258"/>
      <c r="J111" s="25"/>
      <c r="K111" s="25"/>
      <c r="L111" s="25"/>
      <c r="M111" s="25"/>
      <c r="N111" s="25"/>
      <c r="O111" s="25"/>
      <c r="P111" s="25"/>
      <c r="Q111" s="25"/>
      <c r="R111" s="258"/>
      <c r="S111" s="25"/>
      <c r="T111" s="25"/>
      <c r="U111" s="25"/>
      <c r="V111" s="25"/>
      <c r="W111" s="25"/>
      <c r="X111" s="25"/>
      <c r="Y111" s="25"/>
      <c r="Z111" s="25"/>
      <c r="AB111" s="25"/>
    </row>
    <row r="112" spans="1:28" s="5" customFormat="1" x14ac:dyDescent="0.25">
      <c r="A112" s="9"/>
      <c r="B112" s="185" t="s">
        <v>5770</v>
      </c>
      <c r="C112" s="48" t="s">
        <v>5142</v>
      </c>
      <c r="D112" s="257">
        <v>10.693616</v>
      </c>
      <c r="E112" s="261">
        <v>10.780412592592592</v>
      </c>
      <c r="F112" s="117">
        <v>199.49813</v>
      </c>
      <c r="G112" s="257">
        <v>2.3681575191926703</v>
      </c>
      <c r="H112" s="25"/>
      <c r="I112" s="258"/>
      <c r="J112" s="25"/>
      <c r="K112" s="25"/>
      <c r="L112" s="25"/>
      <c r="M112" s="25"/>
      <c r="N112" s="25"/>
      <c r="O112" s="25"/>
      <c r="P112" s="25"/>
      <c r="Q112" s="25"/>
      <c r="R112" s="258"/>
      <c r="S112" s="25"/>
      <c r="T112" s="25"/>
      <c r="U112" s="25"/>
      <c r="V112" s="25"/>
      <c r="W112" s="25"/>
      <c r="X112" s="25"/>
      <c r="Y112" s="25"/>
      <c r="Z112" s="25"/>
      <c r="AB112" s="25"/>
    </row>
    <row r="113" spans="1:28" s="5" customFormat="1" x14ac:dyDescent="0.25">
      <c r="A113" s="9"/>
      <c r="B113" s="185" t="s">
        <v>5770</v>
      </c>
      <c r="C113" s="48" t="s">
        <v>5143</v>
      </c>
      <c r="D113" s="257">
        <v>25.178121000000001</v>
      </c>
      <c r="E113" s="261">
        <v>20.56284888888889</v>
      </c>
      <c r="F113" s="117">
        <v>369.75029000000001</v>
      </c>
      <c r="G113" s="257">
        <v>5.0639840174535991</v>
      </c>
      <c r="H113" s="25"/>
      <c r="I113" s="258"/>
      <c r="J113" s="25"/>
      <c r="K113" s="25"/>
      <c r="L113" s="25"/>
      <c r="M113" s="25"/>
      <c r="N113" s="25"/>
      <c r="O113" s="25"/>
      <c r="P113" s="25"/>
      <c r="Q113" s="25"/>
      <c r="R113" s="258"/>
      <c r="S113" s="25"/>
      <c r="T113" s="25"/>
      <c r="U113" s="25"/>
      <c r="V113" s="25"/>
      <c r="W113" s="25"/>
      <c r="X113" s="25"/>
      <c r="Y113" s="25"/>
      <c r="Z113" s="25"/>
      <c r="AB113" s="25"/>
    </row>
    <row r="114" spans="1:28" s="5" customFormat="1" x14ac:dyDescent="0.25">
      <c r="A114" s="9"/>
      <c r="B114" s="185" t="s">
        <v>5770</v>
      </c>
      <c r="C114" s="48" t="s">
        <v>5144</v>
      </c>
      <c r="D114" s="257">
        <v>11.114152000000001</v>
      </c>
      <c r="E114" s="261">
        <v>11.410910370370368</v>
      </c>
      <c r="F114" s="117">
        <v>212.53229999999999</v>
      </c>
      <c r="G114" s="257">
        <v>2.47195053491961</v>
      </c>
      <c r="H114" s="25"/>
      <c r="I114" s="258"/>
      <c r="J114" s="25"/>
      <c r="K114" s="25"/>
      <c r="L114" s="25"/>
      <c r="M114" s="25"/>
      <c r="N114" s="25"/>
      <c r="O114" s="25"/>
      <c r="P114" s="25"/>
      <c r="Q114" s="25"/>
      <c r="R114" s="258"/>
      <c r="S114" s="25"/>
      <c r="T114" s="25"/>
      <c r="U114" s="25"/>
      <c r="V114" s="25"/>
      <c r="W114" s="25"/>
      <c r="X114" s="25"/>
      <c r="Y114" s="25"/>
      <c r="Z114" s="25"/>
      <c r="AB114" s="25"/>
    </row>
    <row r="115" spans="1:28" s="5" customFormat="1" x14ac:dyDescent="0.25">
      <c r="A115" s="45" t="s">
        <v>8</v>
      </c>
      <c r="B115" s="45"/>
      <c r="C115" s="43"/>
      <c r="D115" s="259"/>
      <c r="E115" s="259"/>
      <c r="F115" s="97"/>
      <c r="G115" s="259"/>
      <c r="H115" s="25"/>
      <c r="I115" s="258"/>
      <c r="J115" s="25"/>
      <c r="K115" s="25"/>
      <c r="L115" s="25"/>
      <c r="M115" s="25"/>
      <c r="N115" s="25"/>
      <c r="O115" s="25"/>
      <c r="P115" s="25"/>
      <c r="Q115" s="25"/>
      <c r="R115" s="259"/>
      <c r="S115" s="25"/>
      <c r="T115" s="25"/>
      <c r="U115" s="25"/>
      <c r="V115" s="25"/>
      <c r="W115" s="25"/>
      <c r="X115" s="25"/>
      <c r="Y115" s="25"/>
      <c r="Z115" s="25"/>
      <c r="AB115" s="25"/>
    </row>
    <row r="116" spans="1:28" s="5" customFormat="1" x14ac:dyDescent="0.25">
      <c r="A116" s="43"/>
      <c r="B116" s="9" t="s">
        <v>5770</v>
      </c>
      <c r="C116" s="48" t="s">
        <v>2895</v>
      </c>
      <c r="D116" s="293">
        <v>10.179228999999999</v>
      </c>
      <c r="E116" s="227">
        <v>14.074889629629629</v>
      </c>
      <c r="F116" s="294">
        <v>1692.4611</v>
      </c>
      <c r="G116" s="257">
        <v>1.24182570082354</v>
      </c>
      <c r="H116" s="25"/>
      <c r="I116" s="258"/>
      <c r="J116" s="25"/>
      <c r="K116" s="25"/>
      <c r="L116" s="25"/>
      <c r="M116" s="25"/>
      <c r="N116" s="25"/>
      <c r="O116" s="25"/>
      <c r="P116" s="25"/>
      <c r="Q116" s="25"/>
      <c r="R116" s="258"/>
      <c r="S116" s="25"/>
      <c r="T116" s="25"/>
      <c r="U116" s="25"/>
      <c r="V116" s="25"/>
      <c r="W116" s="25"/>
      <c r="X116" s="25"/>
      <c r="Y116" s="25"/>
      <c r="Z116" s="25"/>
      <c r="AB116" s="25"/>
    </row>
    <row r="117" spans="1:28" s="5" customFormat="1" x14ac:dyDescent="0.25">
      <c r="A117" s="9"/>
      <c r="B117" s="9" t="s">
        <v>5770</v>
      </c>
      <c r="C117" s="48" t="s">
        <v>2896</v>
      </c>
      <c r="D117" s="257">
        <v>2.9374631</v>
      </c>
      <c r="E117" s="261">
        <v>12.547172592592592</v>
      </c>
      <c r="F117" s="117">
        <v>338.97331000000003</v>
      </c>
      <c r="G117" s="257">
        <v>1.5464946868873051</v>
      </c>
      <c r="H117" s="25"/>
      <c r="I117" s="258"/>
      <c r="J117" s="25"/>
      <c r="K117" s="25"/>
      <c r="L117" s="25"/>
      <c r="M117" s="25"/>
      <c r="N117" s="25"/>
      <c r="O117" s="25"/>
      <c r="P117" s="25"/>
      <c r="Q117" s="25"/>
      <c r="R117" s="258"/>
      <c r="S117" s="25"/>
      <c r="T117" s="25"/>
      <c r="U117" s="25"/>
      <c r="V117" s="25"/>
      <c r="W117" s="25"/>
      <c r="X117" s="25"/>
      <c r="Y117" s="25"/>
      <c r="Z117" s="25"/>
      <c r="AB117" s="25"/>
    </row>
    <row r="118" spans="1:28" s="5" customFormat="1" x14ac:dyDescent="0.25">
      <c r="A118" s="9"/>
      <c r="B118" s="9" t="s">
        <v>5770</v>
      </c>
      <c r="C118" s="48" t="s">
        <v>2897</v>
      </c>
      <c r="D118" s="257">
        <v>0.10529946</v>
      </c>
      <c r="E118" s="261">
        <v>0.47778399999999999</v>
      </c>
      <c r="F118" s="117">
        <v>8.7378803999999999</v>
      </c>
      <c r="G118" s="257">
        <v>5.0039687798562438E-2</v>
      </c>
      <c r="H118" s="25"/>
      <c r="I118" s="258"/>
      <c r="J118" s="25"/>
      <c r="K118" s="25"/>
      <c r="L118" s="25"/>
      <c r="M118" s="25"/>
      <c r="N118" s="25"/>
      <c r="O118" s="25"/>
      <c r="P118" s="25"/>
      <c r="Q118" s="25"/>
      <c r="R118" s="258"/>
      <c r="S118" s="25"/>
      <c r="T118" s="25"/>
      <c r="U118" s="25"/>
      <c r="V118" s="25"/>
      <c r="W118" s="25"/>
      <c r="X118" s="25"/>
      <c r="Y118" s="25"/>
      <c r="Z118" s="25"/>
      <c r="AB118" s="25"/>
    </row>
    <row r="119" spans="1:28" s="5" customFormat="1" x14ac:dyDescent="0.25">
      <c r="A119" s="58" t="s">
        <v>9</v>
      </c>
      <c r="B119" s="58"/>
      <c r="C119" s="43"/>
      <c r="D119" s="259"/>
      <c r="E119" s="259"/>
      <c r="F119" s="97"/>
      <c r="G119" s="259"/>
      <c r="H119" s="25"/>
      <c r="I119" s="241"/>
      <c r="R119" s="259"/>
      <c r="V119" s="25"/>
      <c r="W119" s="25"/>
      <c r="X119" s="25"/>
      <c r="Y119" s="25"/>
      <c r="Z119" s="25"/>
      <c r="AB119" s="25"/>
    </row>
    <row r="120" spans="1:28" s="5" customFormat="1" x14ac:dyDescent="0.25">
      <c r="A120" s="43"/>
      <c r="B120" s="9" t="s">
        <v>5770</v>
      </c>
      <c r="C120" s="67" t="s">
        <v>718</v>
      </c>
      <c r="D120" s="257">
        <v>0.16980777</v>
      </c>
      <c r="E120" s="261">
        <v>0.6417156444444444</v>
      </c>
      <c r="F120" s="117">
        <v>28.306809999999999</v>
      </c>
      <c r="G120" s="257">
        <v>0.15387195156101999</v>
      </c>
      <c r="H120" s="25"/>
      <c r="I120" s="241"/>
      <c r="R120" s="258"/>
      <c r="V120" s="25"/>
      <c r="W120" s="25"/>
      <c r="X120" s="25"/>
      <c r="Y120" s="25"/>
      <c r="Z120" s="25"/>
      <c r="AB120" s="25"/>
    </row>
    <row r="121" spans="1:28" s="5" customFormat="1" x14ac:dyDescent="0.25">
      <c r="A121" s="58" t="s">
        <v>6988</v>
      </c>
      <c r="B121" s="58"/>
      <c r="C121" s="43"/>
      <c r="D121" s="259"/>
      <c r="E121" s="259"/>
      <c r="F121" s="97"/>
      <c r="G121" s="259"/>
      <c r="H121" s="25"/>
      <c r="I121" s="241"/>
      <c r="R121" s="259"/>
      <c r="V121" s="25"/>
      <c r="W121" s="25"/>
      <c r="X121" s="25"/>
      <c r="Y121" s="25"/>
      <c r="Z121" s="25"/>
      <c r="AB121" s="25"/>
    </row>
    <row r="122" spans="1:28" s="5" customFormat="1" x14ac:dyDescent="0.25">
      <c r="A122" s="43"/>
      <c r="B122" s="9" t="s">
        <v>5770</v>
      </c>
      <c r="C122" s="68" t="s">
        <v>721</v>
      </c>
      <c r="D122" s="257">
        <v>0.76265919000000004</v>
      </c>
      <c r="E122" s="261">
        <v>0.27</v>
      </c>
      <c r="F122" s="117">
        <v>46.295451999999997</v>
      </c>
      <c r="G122" s="257">
        <v>0.1276377337288</v>
      </c>
      <c r="H122" s="25"/>
      <c r="I122" s="241"/>
      <c r="R122" s="258"/>
      <c r="V122" s="25"/>
      <c r="W122" s="25"/>
      <c r="X122" s="25"/>
      <c r="Y122" s="25"/>
      <c r="Z122" s="25"/>
      <c r="AB122" s="25"/>
    </row>
    <row r="123" spans="1:28" s="5" customFormat="1" x14ac:dyDescent="0.25">
      <c r="A123" s="43"/>
      <c r="B123" s="9" t="s">
        <v>5770</v>
      </c>
      <c r="C123" s="68" t="s">
        <v>722</v>
      </c>
      <c r="D123" s="257">
        <v>1.1771092000000001</v>
      </c>
      <c r="E123" s="261">
        <v>3.34</v>
      </c>
      <c r="F123" s="117">
        <v>46.295451999999997</v>
      </c>
      <c r="G123" s="257">
        <v>0.26843972292879997</v>
      </c>
      <c r="H123" s="25"/>
      <c r="I123" s="241"/>
      <c r="R123" s="258"/>
      <c r="V123" s="25"/>
      <c r="W123" s="25"/>
      <c r="X123" s="25"/>
      <c r="Y123" s="25"/>
      <c r="Z123" s="25"/>
      <c r="AB123" s="25"/>
    </row>
    <row r="124" spans="1:28" s="5" customFormat="1" x14ac:dyDescent="0.25">
      <c r="A124" s="58" t="s">
        <v>10</v>
      </c>
      <c r="B124" s="58"/>
      <c r="C124" s="43"/>
      <c r="D124" s="259"/>
      <c r="E124" s="259"/>
      <c r="F124" s="97"/>
      <c r="G124" s="259"/>
      <c r="H124" s="25"/>
      <c r="I124" s="241"/>
      <c r="R124" s="259"/>
      <c r="V124" s="25"/>
      <c r="W124" s="25"/>
      <c r="X124" s="25"/>
      <c r="Y124" s="25"/>
      <c r="Z124" s="25"/>
      <c r="AB124" s="25"/>
    </row>
    <row r="125" spans="1:28" s="5" customFormat="1" x14ac:dyDescent="0.25">
      <c r="A125" s="9"/>
      <c r="B125" s="9" t="s">
        <v>5770</v>
      </c>
      <c r="C125" s="68" t="s">
        <v>723</v>
      </c>
      <c r="D125" s="257">
        <v>7.7435524000000006E-2</v>
      </c>
      <c r="E125" s="261">
        <v>0.45647366666666661</v>
      </c>
      <c r="F125" s="117">
        <v>51.542302999999997</v>
      </c>
      <c r="G125" s="257">
        <v>0.15367299897071729</v>
      </c>
      <c r="H125" s="25"/>
      <c r="I125" s="241"/>
      <c r="R125" s="258"/>
      <c r="V125" s="25"/>
      <c r="W125" s="25"/>
      <c r="X125" s="25"/>
      <c r="Y125" s="25"/>
      <c r="Z125" s="25"/>
      <c r="AB125" s="25"/>
    </row>
    <row r="126" spans="1:28" s="5" customFormat="1" x14ac:dyDescent="0.25">
      <c r="A126" s="58" t="s">
        <v>6989</v>
      </c>
      <c r="B126" s="58"/>
      <c r="C126" s="9"/>
      <c r="D126" s="256"/>
      <c r="E126" s="259"/>
      <c r="F126" s="97"/>
      <c r="G126" s="259"/>
      <c r="H126" s="25"/>
      <c r="I126" s="241"/>
      <c r="R126" s="259"/>
      <c r="V126" s="25"/>
      <c r="W126" s="25"/>
      <c r="X126" s="25"/>
      <c r="Y126" s="25"/>
      <c r="Z126" s="25"/>
      <c r="AB126" s="25"/>
    </row>
    <row r="127" spans="1:28" s="5" customFormat="1" x14ac:dyDescent="0.25">
      <c r="A127" s="9"/>
      <c r="B127" s="9" t="s">
        <v>5770</v>
      </c>
      <c r="C127" s="48" t="s">
        <v>5130</v>
      </c>
      <c r="D127" s="257">
        <v>0.76653727000000005</v>
      </c>
      <c r="E127" s="261">
        <v>0.23241466666666663</v>
      </c>
      <c r="F127" s="117">
        <v>49.267530999999998</v>
      </c>
      <c r="G127" s="257">
        <v>0.13954981796481442</v>
      </c>
      <c r="H127" s="25"/>
      <c r="I127" s="258"/>
      <c r="J127" s="25"/>
      <c r="K127" s="25"/>
      <c r="L127" s="25"/>
      <c r="M127" s="25"/>
      <c r="N127" s="25"/>
      <c r="O127" s="25"/>
      <c r="P127" s="25"/>
      <c r="Q127" s="25"/>
      <c r="R127" s="258"/>
      <c r="S127" s="25"/>
      <c r="T127" s="25"/>
      <c r="U127" s="25"/>
      <c r="V127" s="25"/>
      <c r="W127" s="25"/>
      <c r="X127" s="25"/>
      <c r="Y127" s="25"/>
      <c r="Z127" s="25"/>
      <c r="AB127" s="25"/>
    </row>
    <row r="128" spans="1:28" s="5" customFormat="1" x14ac:dyDescent="0.25">
      <c r="A128" s="9"/>
      <c r="B128" s="9" t="s">
        <v>5770</v>
      </c>
      <c r="C128" s="48" t="s">
        <v>6693</v>
      </c>
      <c r="D128" s="257">
        <v>0.70560725999999996</v>
      </c>
      <c r="E128" s="261">
        <v>2.0097622222222222E-2</v>
      </c>
      <c r="F128" s="117">
        <v>48.057853999999999</v>
      </c>
      <c r="G128" s="257">
        <v>0.12161832426073091</v>
      </c>
      <c r="H128" s="25"/>
      <c r="I128" s="258"/>
      <c r="J128" s="25"/>
      <c r="K128" s="25"/>
      <c r="L128" s="25"/>
      <c r="M128" s="25"/>
      <c r="N128" s="25"/>
      <c r="O128" s="25"/>
      <c r="P128" s="25"/>
      <c r="Q128" s="25"/>
      <c r="R128" s="258"/>
      <c r="S128" s="25"/>
      <c r="T128" s="25"/>
      <c r="U128" s="25"/>
      <c r="V128" s="25"/>
      <c r="W128" s="25"/>
      <c r="X128" s="25"/>
      <c r="Y128" s="25"/>
      <c r="Z128" s="25"/>
      <c r="AB128" s="25"/>
    </row>
    <row r="129" spans="1:28" s="5" customFormat="1" x14ac:dyDescent="0.25">
      <c r="A129" s="58" t="s">
        <v>6990</v>
      </c>
      <c r="B129" s="58"/>
      <c r="C129" s="9"/>
      <c r="D129" s="256"/>
      <c r="E129" s="256"/>
      <c r="F129" s="97"/>
      <c r="G129" s="259"/>
      <c r="H129" s="25"/>
      <c r="I129" s="258"/>
      <c r="J129" s="25"/>
      <c r="K129" s="25"/>
      <c r="L129" s="25"/>
      <c r="M129" s="25"/>
      <c r="N129" s="25"/>
      <c r="O129" s="25"/>
      <c r="P129" s="25"/>
      <c r="Q129" s="25"/>
      <c r="R129" s="259"/>
      <c r="S129" s="25"/>
      <c r="T129" s="25"/>
      <c r="U129" s="25"/>
      <c r="V129" s="25"/>
      <c r="W129" s="25"/>
      <c r="X129" s="25"/>
      <c r="Y129" s="25"/>
      <c r="Z129" s="25"/>
      <c r="AB129" s="25"/>
    </row>
    <row r="130" spans="1:28" s="5" customFormat="1" x14ac:dyDescent="0.25">
      <c r="B130" s="9" t="s">
        <v>5770</v>
      </c>
      <c r="C130" s="48" t="s">
        <v>1996</v>
      </c>
      <c r="D130" s="257">
        <v>0.83306194</v>
      </c>
      <c r="E130" s="261">
        <v>0.52371700740740734</v>
      </c>
      <c r="F130" s="117">
        <v>54.777113999999997</v>
      </c>
      <c r="G130" s="257">
        <v>0.1747849309432512</v>
      </c>
      <c r="H130" s="25"/>
      <c r="I130" s="347">
        <v>0.16021761000000001</v>
      </c>
      <c r="J130" s="25"/>
      <c r="K130" s="25"/>
      <c r="L130" s="25"/>
      <c r="M130" s="25"/>
      <c r="N130" s="25"/>
      <c r="O130" s="25"/>
      <c r="P130" s="25"/>
      <c r="Q130" s="25"/>
      <c r="R130" s="258"/>
      <c r="S130" s="25"/>
      <c r="T130" s="25"/>
      <c r="U130" s="25"/>
      <c r="V130" s="25"/>
      <c r="W130" s="25"/>
      <c r="X130" s="25"/>
      <c r="Y130" s="25"/>
      <c r="Z130" s="25"/>
      <c r="AB130" s="25"/>
    </row>
    <row r="131" spans="1:28" s="5" customFormat="1" x14ac:dyDescent="0.25">
      <c r="A131" s="135">
        <v>1</v>
      </c>
      <c r="B131" s="9" t="s">
        <v>5770</v>
      </c>
      <c r="C131" s="48" t="s">
        <v>1995</v>
      </c>
      <c r="D131" s="257">
        <v>1.2643329000000001</v>
      </c>
      <c r="E131" s="261">
        <v>3.7183170370370369</v>
      </c>
      <c r="F131" s="117">
        <v>54.777113999999997</v>
      </c>
      <c r="G131" s="257">
        <v>0.32130155584325115</v>
      </c>
      <c r="H131" s="25"/>
      <c r="I131" s="347">
        <v>0.31994760999999999</v>
      </c>
      <c r="J131" s="25"/>
      <c r="K131" s="25"/>
      <c r="L131" s="25"/>
      <c r="M131" s="25"/>
      <c r="N131" s="25"/>
      <c r="O131" s="25"/>
      <c r="P131" s="25"/>
      <c r="Q131" s="25"/>
      <c r="R131" s="258"/>
      <c r="S131" s="25"/>
      <c r="T131" s="25"/>
      <c r="U131" s="25"/>
      <c r="V131" s="25"/>
      <c r="W131" s="25"/>
      <c r="X131" s="25"/>
      <c r="Y131" s="25"/>
      <c r="Z131" s="25"/>
      <c r="AB131" s="25"/>
    </row>
    <row r="132" spans="1:28" s="5" customFormat="1" x14ac:dyDescent="0.25">
      <c r="A132" s="9"/>
      <c r="B132" s="43" t="s">
        <v>4654</v>
      </c>
      <c r="C132" s="114" t="s">
        <v>1634</v>
      </c>
      <c r="D132" s="257">
        <v>2.9403091999999999E-2</v>
      </c>
      <c r="E132" s="261">
        <v>8.6472488888888879E-2</v>
      </c>
      <c r="F132" s="48">
        <v>1.2738864000000001</v>
      </c>
      <c r="G132" s="257">
        <v>7.4721290429669105E-3</v>
      </c>
      <c r="H132" s="25"/>
      <c r="I132" s="350">
        <v>7.4406421000000004E-3</v>
      </c>
      <c r="J132" s="25"/>
      <c r="K132" s="25"/>
      <c r="L132" s="25"/>
      <c r="M132" s="25"/>
      <c r="N132" s="25"/>
      <c r="O132" s="25"/>
      <c r="P132" s="25"/>
      <c r="Q132" s="25"/>
      <c r="R132" s="258"/>
      <c r="S132" s="25"/>
      <c r="T132" s="25"/>
      <c r="U132" s="25"/>
      <c r="V132" s="25"/>
      <c r="W132" s="25"/>
      <c r="X132" s="25"/>
      <c r="Y132" s="25"/>
      <c r="Z132" s="25"/>
      <c r="AB132" s="25"/>
    </row>
    <row r="133" spans="1:28" s="5" customFormat="1" x14ac:dyDescent="0.25">
      <c r="A133" s="58" t="s">
        <v>6991</v>
      </c>
      <c r="B133" s="58"/>
      <c r="C133" s="9"/>
      <c r="D133" s="256"/>
      <c r="E133" s="256"/>
      <c r="F133" s="97"/>
      <c r="G133" s="259"/>
      <c r="H133" s="25"/>
      <c r="I133" s="258"/>
      <c r="J133" s="25"/>
      <c r="K133" s="25"/>
      <c r="L133" s="25"/>
      <c r="M133" s="25"/>
      <c r="N133" s="25"/>
      <c r="O133" s="25"/>
      <c r="P133" s="25"/>
      <c r="Q133" s="25"/>
      <c r="R133" s="259"/>
      <c r="S133" s="25"/>
      <c r="T133" s="25"/>
      <c r="U133" s="25"/>
      <c r="V133" s="25"/>
      <c r="W133" s="25"/>
      <c r="X133" s="25"/>
      <c r="Y133" s="25"/>
      <c r="Z133" s="25"/>
      <c r="AB133" s="25"/>
    </row>
    <row r="134" spans="1:28" s="5" customFormat="1" x14ac:dyDescent="0.25">
      <c r="A134" s="43"/>
      <c r="B134" s="9" t="s">
        <v>5770</v>
      </c>
      <c r="C134" s="48" t="s">
        <v>1997</v>
      </c>
      <c r="D134" s="257">
        <v>0.81875887999999997</v>
      </c>
      <c r="E134" s="261">
        <v>0.45140108888888886</v>
      </c>
      <c r="F134" s="117">
        <v>53.436703000000001</v>
      </c>
      <c r="G134" s="257">
        <v>0.16718646216041283</v>
      </c>
      <c r="H134" s="25"/>
      <c r="I134" s="258"/>
      <c r="J134" s="25"/>
      <c r="K134" s="25"/>
      <c r="L134" s="25"/>
      <c r="M134" s="25"/>
      <c r="N134" s="25"/>
      <c r="O134" s="25"/>
      <c r="P134" s="25"/>
      <c r="Q134" s="25"/>
      <c r="R134" s="258"/>
      <c r="S134" s="25"/>
      <c r="T134" s="25"/>
      <c r="U134" s="25"/>
      <c r="V134" s="25"/>
      <c r="W134" s="25"/>
      <c r="X134" s="25"/>
      <c r="Y134" s="25"/>
      <c r="Z134" s="25"/>
      <c r="AB134" s="25"/>
    </row>
    <row r="135" spans="1:28" s="5" customFormat="1" x14ac:dyDescent="0.25">
      <c r="A135" s="58" t="s">
        <v>6992</v>
      </c>
      <c r="B135" s="58"/>
      <c r="C135" s="9"/>
      <c r="D135" s="256"/>
      <c r="E135" s="256"/>
      <c r="F135" s="97"/>
      <c r="G135" s="259"/>
      <c r="H135" s="25"/>
      <c r="I135" s="258"/>
      <c r="J135" s="25"/>
      <c r="K135" s="25"/>
      <c r="L135" s="25"/>
      <c r="M135" s="25"/>
      <c r="N135" s="25"/>
      <c r="O135" s="25"/>
      <c r="P135" s="25"/>
      <c r="Q135" s="25"/>
      <c r="R135" s="259"/>
      <c r="S135" s="25"/>
      <c r="T135" s="25"/>
      <c r="U135" s="25"/>
      <c r="V135" s="25"/>
      <c r="W135" s="25"/>
      <c r="X135" s="25"/>
      <c r="Y135" s="25"/>
      <c r="Z135" s="25"/>
      <c r="AB135" s="25"/>
    </row>
    <row r="136" spans="1:28" s="5" customFormat="1" x14ac:dyDescent="0.25">
      <c r="A136" s="9"/>
      <c r="B136" s="9" t="s">
        <v>5770</v>
      </c>
      <c r="C136" s="48" t="s">
        <v>1998</v>
      </c>
      <c r="D136" s="257">
        <v>0.82937550999999998</v>
      </c>
      <c r="E136" s="261">
        <v>0.50525448148148144</v>
      </c>
      <c r="F136" s="117">
        <v>54.248902999999999</v>
      </c>
      <c r="G136" s="257">
        <v>0.1723895006930479</v>
      </c>
      <c r="H136" s="25"/>
      <c r="I136" s="258"/>
      <c r="J136" s="25"/>
      <c r="K136" s="25"/>
      <c r="L136" s="25"/>
      <c r="M136" s="25"/>
      <c r="N136" s="25"/>
      <c r="O136" s="25"/>
      <c r="P136" s="25"/>
      <c r="Q136" s="25"/>
      <c r="R136" s="258"/>
      <c r="S136" s="25"/>
      <c r="T136" s="25"/>
      <c r="U136" s="25"/>
      <c r="V136" s="25"/>
      <c r="W136" s="25"/>
      <c r="X136" s="25"/>
      <c r="Y136" s="25"/>
      <c r="Z136" s="25"/>
      <c r="AB136" s="25"/>
    </row>
    <row r="137" spans="1:28" s="5" customFormat="1" x14ac:dyDescent="0.25">
      <c r="A137" s="9"/>
      <c r="B137" s="9" t="s">
        <v>5770</v>
      </c>
      <c r="C137" s="48" t="s">
        <v>1999</v>
      </c>
      <c r="D137" s="257">
        <v>1.2606465</v>
      </c>
      <c r="E137" s="261">
        <v>3.6998544444444441</v>
      </c>
      <c r="F137" s="117">
        <v>54.248902999999999</v>
      </c>
      <c r="G137" s="257">
        <v>0.31890612469304791</v>
      </c>
      <c r="H137" s="25"/>
      <c r="I137" s="258"/>
      <c r="J137" s="25"/>
      <c r="K137" s="25"/>
      <c r="L137" s="25"/>
      <c r="M137" s="25"/>
      <c r="N137" s="25"/>
      <c r="O137" s="25"/>
      <c r="P137" s="25"/>
      <c r="Q137" s="25"/>
      <c r="R137" s="258"/>
      <c r="S137" s="25"/>
      <c r="T137" s="25"/>
      <c r="U137" s="25"/>
      <c r="V137" s="25"/>
      <c r="W137" s="25"/>
      <c r="X137" s="25"/>
      <c r="Y137" s="25"/>
      <c r="Z137" s="25"/>
      <c r="AB137" s="25"/>
    </row>
    <row r="138" spans="1:28" s="5" customFormat="1" x14ac:dyDescent="0.25">
      <c r="A138" s="58" t="s">
        <v>6993</v>
      </c>
      <c r="B138" s="58"/>
      <c r="C138" s="43"/>
      <c r="D138" s="259"/>
      <c r="E138" s="259"/>
      <c r="F138" s="97"/>
      <c r="G138" s="259"/>
      <c r="H138" s="25"/>
      <c r="I138" s="258"/>
      <c r="J138" s="25"/>
      <c r="K138" s="25"/>
      <c r="L138" s="25"/>
      <c r="M138" s="25"/>
      <c r="N138" s="25"/>
      <c r="O138" s="25"/>
      <c r="P138" s="25"/>
      <c r="Q138" s="25"/>
      <c r="R138" s="259"/>
      <c r="S138" s="25"/>
      <c r="T138" s="25"/>
      <c r="U138" s="25"/>
      <c r="V138" s="25"/>
      <c r="W138" s="25"/>
      <c r="X138" s="25"/>
      <c r="Y138" s="25"/>
      <c r="Z138" s="25"/>
      <c r="AB138" s="25"/>
    </row>
    <row r="139" spans="1:28" s="5" customFormat="1" x14ac:dyDescent="0.25">
      <c r="A139" s="43"/>
      <c r="B139" s="9" t="s">
        <v>5770</v>
      </c>
      <c r="C139" s="125" t="s">
        <v>2000</v>
      </c>
      <c r="D139" s="263">
        <v>0.87378022</v>
      </c>
      <c r="E139" s="261">
        <v>0.70518544444444442</v>
      </c>
      <c r="F139" s="117">
        <v>57.310034000000002</v>
      </c>
      <c r="G139" s="257">
        <v>1.9547472E-2</v>
      </c>
      <c r="H139" s="25"/>
      <c r="I139" s="347">
        <v>0.18369500999999999</v>
      </c>
      <c r="J139" s="25"/>
      <c r="K139" s="25"/>
      <c r="L139" s="25"/>
      <c r="M139" s="25"/>
      <c r="N139" s="25"/>
      <c r="O139" s="25"/>
      <c r="P139" s="25"/>
      <c r="Q139" s="25"/>
      <c r="R139" s="258"/>
      <c r="S139" s="25"/>
      <c r="T139" s="25"/>
      <c r="U139" s="25"/>
      <c r="V139" s="25"/>
      <c r="W139" s="25"/>
      <c r="X139" s="25"/>
      <c r="Y139" s="25"/>
      <c r="Z139" s="25"/>
      <c r="AB139" s="25"/>
    </row>
    <row r="140" spans="1:28" s="5" customFormat="1" x14ac:dyDescent="0.25">
      <c r="A140" s="135">
        <v>1</v>
      </c>
      <c r="B140" s="9" t="s">
        <v>5770</v>
      </c>
      <c r="C140" s="125" t="s">
        <v>2001</v>
      </c>
      <c r="D140" s="263">
        <v>1.3050512000000001</v>
      </c>
      <c r="E140" s="261">
        <v>3.8997854814814814</v>
      </c>
      <c r="F140" s="117">
        <v>57.310034000000002</v>
      </c>
      <c r="G140" s="257">
        <v>0.10810177999999999</v>
      </c>
      <c r="H140" s="25"/>
      <c r="I140" s="347">
        <v>0.34342500999999998</v>
      </c>
      <c r="J140" s="25"/>
      <c r="K140" s="25"/>
      <c r="L140" s="25"/>
      <c r="M140" s="25"/>
      <c r="N140" s="25"/>
      <c r="O140" s="25"/>
      <c r="P140" s="25"/>
      <c r="Q140" s="25"/>
      <c r="R140" s="258"/>
      <c r="S140" s="25"/>
      <c r="T140" s="25"/>
      <c r="U140" s="25"/>
      <c r="V140" s="25"/>
      <c r="W140" s="25"/>
      <c r="X140" s="25"/>
      <c r="Y140" s="25"/>
      <c r="Z140" s="25"/>
      <c r="AB140" s="25"/>
    </row>
    <row r="141" spans="1:28" s="5" customFormat="1" x14ac:dyDescent="0.25">
      <c r="A141" s="58" t="s">
        <v>11</v>
      </c>
      <c r="B141" s="58"/>
      <c r="C141" s="9"/>
      <c r="D141" s="256"/>
      <c r="E141" s="256"/>
      <c r="F141" s="97"/>
      <c r="G141" s="259"/>
      <c r="H141" s="25"/>
      <c r="I141" s="258"/>
      <c r="J141" s="25"/>
      <c r="K141" s="25"/>
      <c r="L141" s="25"/>
      <c r="M141" s="25"/>
      <c r="N141" s="25"/>
      <c r="O141" s="25"/>
      <c r="P141" s="25"/>
      <c r="Q141" s="25"/>
      <c r="R141" s="259"/>
      <c r="S141" s="25"/>
      <c r="T141" s="25"/>
      <c r="U141" s="25"/>
      <c r="V141" s="25"/>
      <c r="W141" s="25"/>
      <c r="X141" s="25"/>
      <c r="Y141" s="25"/>
      <c r="Z141" s="25"/>
      <c r="AB141" s="25"/>
    </row>
    <row r="142" spans="1:28" s="5" customFormat="1" x14ac:dyDescent="0.25">
      <c r="A142" s="135">
        <v>1</v>
      </c>
      <c r="B142" s="9" t="s">
        <v>5770</v>
      </c>
      <c r="C142" s="48" t="s">
        <v>2002</v>
      </c>
      <c r="D142" s="257">
        <v>0.21094961000000001</v>
      </c>
      <c r="E142" s="261">
        <v>0.97923548148148143</v>
      </c>
      <c r="F142" s="117">
        <v>12.744605999999999</v>
      </c>
      <c r="G142" s="257">
        <v>8.9838837910297495E-2</v>
      </c>
      <c r="H142" s="25"/>
      <c r="I142" s="347">
        <v>0.11228399999999999</v>
      </c>
      <c r="J142" s="25"/>
      <c r="K142" s="25"/>
      <c r="L142" s="25"/>
      <c r="M142" s="25"/>
      <c r="N142" s="25"/>
      <c r="O142" s="25"/>
      <c r="P142" s="25"/>
      <c r="Q142" s="25"/>
      <c r="R142" s="258"/>
      <c r="S142" s="25"/>
      <c r="T142" s="25"/>
      <c r="U142" s="25"/>
      <c r="V142" s="25"/>
      <c r="W142" s="25"/>
      <c r="X142" s="25"/>
      <c r="Y142" s="25"/>
      <c r="Z142" s="25"/>
      <c r="AB142" s="25"/>
    </row>
    <row r="143" spans="1:28" s="25" customFormat="1" x14ac:dyDescent="0.25">
      <c r="A143" s="58" t="s">
        <v>12</v>
      </c>
      <c r="B143" s="58"/>
      <c r="D143" s="258"/>
      <c r="E143" s="259"/>
      <c r="F143" s="99"/>
      <c r="G143" s="258"/>
      <c r="I143" s="258"/>
      <c r="R143" s="258"/>
    </row>
    <row r="144" spans="1:28" s="5" customFormat="1" x14ac:dyDescent="0.25">
      <c r="A144" s="43"/>
      <c r="B144" s="9" t="s">
        <v>5770</v>
      </c>
      <c r="C144" s="48" t="s">
        <v>5726</v>
      </c>
      <c r="D144" s="257">
        <v>0.20749152000000001</v>
      </c>
      <c r="E144" s="261">
        <v>0.8880822962962962</v>
      </c>
      <c r="F144" s="48">
        <v>16.653417999999999</v>
      </c>
      <c r="G144" s="257">
        <v>9.7838587844998992E-2</v>
      </c>
      <c r="H144" s="25"/>
      <c r="I144" s="258"/>
      <c r="J144" s="25"/>
      <c r="K144" s="25"/>
      <c r="L144" s="25"/>
      <c r="M144" s="25"/>
      <c r="N144" s="25"/>
      <c r="O144" s="25"/>
      <c r="P144" s="25"/>
      <c r="Q144" s="25"/>
      <c r="R144" s="258"/>
      <c r="S144" s="25"/>
      <c r="T144" s="25"/>
      <c r="U144" s="25"/>
      <c r="V144" s="25"/>
      <c r="W144" s="25"/>
      <c r="X144" s="25"/>
      <c r="Y144" s="25"/>
      <c r="Z144" s="25"/>
      <c r="AB144" s="25"/>
    </row>
    <row r="145" spans="1:28" s="5" customFormat="1" x14ac:dyDescent="0.25">
      <c r="A145" s="43"/>
      <c r="B145" s="9" t="s">
        <v>5770</v>
      </c>
      <c r="C145" s="48" t="s">
        <v>5727</v>
      </c>
      <c r="D145" s="257">
        <v>7.1326245999999996E-2</v>
      </c>
      <c r="E145" s="261">
        <v>0.37307466666666667</v>
      </c>
      <c r="F145" s="48">
        <v>7.8443323999999999</v>
      </c>
      <c r="G145" s="257">
        <v>3.1930667332620816E-2</v>
      </c>
      <c r="H145" s="25"/>
      <c r="I145" s="258"/>
      <c r="J145" s="25"/>
      <c r="K145" s="25"/>
      <c r="L145" s="25"/>
      <c r="M145" s="25"/>
      <c r="N145" s="25"/>
      <c r="O145" s="25"/>
      <c r="P145" s="25"/>
      <c r="Q145" s="25"/>
      <c r="R145" s="258"/>
      <c r="S145" s="25"/>
      <c r="T145" s="25"/>
      <c r="U145" s="25"/>
      <c r="V145" s="25"/>
      <c r="W145" s="25"/>
      <c r="X145" s="25"/>
      <c r="Y145" s="25"/>
      <c r="Z145" s="25"/>
      <c r="AB145" s="25"/>
    </row>
    <row r="146" spans="1:28" s="5" customFormat="1" x14ac:dyDescent="0.25">
      <c r="A146" s="58" t="s">
        <v>13</v>
      </c>
      <c r="B146" s="58"/>
      <c r="C146" s="9"/>
      <c r="D146" s="256"/>
      <c r="E146" s="256"/>
      <c r="F146" s="97"/>
      <c r="G146" s="259"/>
      <c r="H146" s="25"/>
      <c r="I146" s="258"/>
      <c r="J146" s="25"/>
      <c r="K146" s="25"/>
      <c r="L146" s="25"/>
      <c r="M146" s="25"/>
      <c r="N146" s="25"/>
      <c r="O146" s="25"/>
      <c r="P146" s="25"/>
      <c r="Q146" s="25"/>
      <c r="R146" s="259"/>
      <c r="S146" s="25"/>
      <c r="T146" s="25"/>
      <c r="U146" s="25"/>
      <c r="V146" s="25"/>
      <c r="W146" s="25"/>
      <c r="X146" s="25"/>
      <c r="Y146" s="25"/>
      <c r="Z146" s="25"/>
      <c r="AB146" s="25"/>
    </row>
    <row r="147" spans="1:28" s="5" customFormat="1" x14ac:dyDescent="0.25">
      <c r="A147" s="9"/>
      <c r="B147" s="9" t="s">
        <v>5770</v>
      </c>
      <c r="C147" s="48" t="s">
        <v>2004</v>
      </c>
      <c r="D147" s="257">
        <v>3.7932568999999998</v>
      </c>
      <c r="E147" s="261">
        <v>12.740627407407406</v>
      </c>
      <c r="F147" s="117">
        <v>229.40304</v>
      </c>
      <c r="G147" s="257">
        <v>1.19231424307751</v>
      </c>
      <c r="H147" s="25"/>
      <c r="I147" s="258"/>
      <c r="J147" s="25"/>
      <c r="K147" s="25"/>
      <c r="L147" s="25"/>
      <c r="M147" s="25"/>
      <c r="N147" s="25"/>
      <c r="O147" s="25"/>
      <c r="P147" s="25"/>
      <c r="Q147" s="25"/>
      <c r="R147" s="258"/>
      <c r="S147" s="25"/>
      <c r="T147" s="25"/>
      <c r="U147" s="25"/>
      <c r="V147" s="25"/>
      <c r="W147" s="25"/>
      <c r="X147" s="25"/>
      <c r="Y147" s="25"/>
      <c r="Z147" s="25"/>
      <c r="AB147" s="25"/>
    </row>
    <row r="148" spans="1:28" s="5" customFormat="1" x14ac:dyDescent="0.25">
      <c r="A148" s="9"/>
      <c r="B148" s="9" t="s">
        <v>5770</v>
      </c>
      <c r="C148" s="48" t="s">
        <v>2005</v>
      </c>
      <c r="D148" s="257">
        <v>2.7895401</v>
      </c>
      <c r="E148" s="261">
        <v>9.4508866666666673</v>
      </c>
      <c r="F148" s="117">
        <v>183.38529</v>
      </c>
      <c r="G148" s="257">
        <v>0.91667321733209006</v>
      </c>
      <c r="H148" s="25"/>
      <c r="I148" s="258"/>
      <c r="J148" s="25"/>
      <c r="K148" s="25"/>
      <c r="L148" s="25"/>
      <c r="M148" s="25"/>
      <c r="N148" s="25"/>
      <c r="O148" s="25"/>
      <c r="P148" s="25"/>
      <c r="Q148" s="25"/>
      <c r="R148" s="258"/>
      <c r="S148" s="25"/>
      <c r="T148" s="25"/>
      <c r="U148" s="25"/>
      <c r="V148" s="25"/>
      <c r="W148" s="25"/>
      <c r="X148" s="25"/>
      <c r="Y148" s="25"/>
      <c r="Z148" s="25"/>
      <c r="AB148" s="25"/>
    </row>
    <row r="149" spans="1:28" s="5" customFormat="1" x14ac:dyDescent="0.25">
      <c r="A149" s="9"/>
      <c r="B149" s="9" t="s">
        <v>5770</v>
      </c>
      <c r="C149" s="48" t="s">
        <v>2006</v>
      </c>
      <c r="D149" s="257">
        <v>2.6586352</v>
      </c>
      <c r="E149" s="261">
        <v>8.4982859259259254</v>
      </c>
      <c r="F149" s="117">
        <v>142.52672000000001</v>
      </c>
      <c r="G149" s="257">
        <v>0.79959250989120989</v>
      </c>
      <c r="H149" s="25"/>
      <c r="I149" s="258"/>
      <c r="J149" s="25"/>
      <c r="K149" s="25"/>
      <c r="L149" s="25"/>
      <c r="M149" s="25"/>
      <c r="N149" s="25"/>
      <c r="O149" s="25"/>
      <c r="P149" s="25"/>
      <c r="Q149" s="25"/>
      <c r="R149" s="258"/>
      <c r="S149" s="25"/>
      <c r="T149" s="25"/>
      <c r="U149" s="25"/>
      <c r="V149" s="25"/>
      <c r="W149" s="25"/>
      <c r="X149" s="25"/>
      <c r="Y149" s="25"/>
      <c r="Z149" s="25"/>
      <c r="AB149" s="25"/>
    </row>
    <row r="150" spans="1:28" s="5" customFormat="1" x14ac:dyDescent="0.25">
      <c r="A150" s="9"/>
      <c r="B150" s="9" t="s">
        <v>5770</v>
      </c>
      <c r="C150" s="48" t="s">
        <v>2007</v>
      </c>
      <c r="D150" s="257">
        <v>9.5093893000000005</v>
      </c>
      <c r="E150" s="261">
        <v>30.373717037037036</v>
      </c>
      <c r="F150" s="117">
        <v>512.30226000000005</v>
      </c>
      <c r="G150" s="257">
        <v>2.8750260864556401</v>
      </c>
      <c r="H150" s="25"/>
      <c r="I150" s="258"/>
      <c r="J150" s="25"/>
      <c r="K150" s="25"/>
      <c r="L150" s="25"/>
      <c r="M150" s="25"/>
      <c r="N150" s="25"/>
      <c r="O150" s="25"/>
      <c r="P150" s="25"/>
      <c r="Q150" s="25"/>
      <c r="R150" s="258"/>
      <c r="S150" s="25"/>
      <c r="T150" s="25"/>
      <c r="U150" s="25"/>
      <c r="V150" s="25"/>
      <c r="W150" s="25"/>
      <c r="X150" s="25"/>
      <c r="Y150" s="25"/>
      <c r="Z150" s="25"/>
      <c r="AB150" s="25"/>
    </row>
    <row r="151" spans="1:28" s="5" customFormat="1" x14ac:dyDescent="0.25">
      <c r="A151" s="9"/>
      <c r="B151" s="9" t="s">
        <v>2622</v>
      </c>
      <c r="C151" s="48" t="s">
        <v>2008</v>
      </c>
      <c r="D151" s="257">
        <v>4.7640412000000003</v>
      </c>
      <c r="E151" s="261">
        <v>12.753974074074074</v>
      </c>
      <c r="F151" s="117">
        <v>265.13045</v>
      </c>
      <c r="G151" s="257">
        <v>1.1108702352134039</v>
      </c>
      <c r="H151" s="25"/>
      <c r="I151" s="258"/>
      <c r="J151" s="25"/>
      <c r="K151" s="25"/>
      <c r="L151" s="25"/>
      <c r="M151" s="25"/>
      <c r="N151" s="25"/>
      <c r="O151" s="25"/>
      <c r="P151" s="25"/>
      <c r="Q151" s="25"/>
      <c r="R151" s="258"/>
      <c r="S151" s="25"/>
      <c r="T151" s="25"/>
      <c r="U151" s="25"/>
      <c r="V151" s="25"/>
      <c r="W151" s="25"/>
      <c r="X151" s="25"/>
      <c r="Y151" s="25"/>
      <c r="Z151" s="25"/>
      <c r="AB151" s="25"/>
    </row>
    <row r="152" spans="1:28" s="5" customFormat="1" x14ac:dyDescent="0.25">
      <c r="A152" s="58" t="s">
        <v>14</v>
      </c>
      <c r="B152" s="58"/>
      <c r="C152" s="9"/>
      <c r="D152" s="256"/>
      <c r="E152" s="256"/>
      <c r="F152" s="97"/>
      <c r="G152" s="259"/>
      <c r="H152" s="25"/>
      <c r="I152" s="258"/>
      <c r="J152" s="25"/>
      <c r="K152" s="25"/>
      <c r="L152" s="25"/>
      <c r="M152" s="25"/>
      <c r="N152" s="25"/>
      <c r="O152" s="25"/>
      <c r="P152" s="25"/>
      <c r="Q152" s="25"/>
      <c r="R152" s="259"/>
      <c r="S152" s="25"/>
      <c r="T152" s="25"/>
      <c r="U152" s="25"/>
      <c r="V152" s="25"/>
      <c r="W152" s="25"/>
      <c r="X152" s="25"/>
      <c r="Y152" s="25"/>
      <c r="Z152" s="25"/>
      <c r="AB152" s="25"/>
    </row>
    <row r="153" spans="1:28" s="5" customFormat="1" x14ac:dyDescent="0.25">
      <c r="A153" s="43"/>
      <c r="B153" s="9" t="s">
        <v>5770</v>
      </c>
      <c r="C153" s="48" t="s">
        <v>2009</v>
      </c>
      <c r="D153" s="257">
        <v>0.41491612</v>
      </c>
      <c r="E153" s="261">
        <v>1.5149317777777778</v>
      </c>
      <c r="F153" s="117">
        <v>23.096191999999999</v>
      </c>
      <c r="G153" s="257">
        <v>0.167062060945848</v>
      </c>
      <c r="H153" s="25"/>
      <c r="I153" s="347">
        <v>0.15505830000000001</v>
      </c>
      <c r="J153" s="25"/>
      <c r="K153" s="25"/>
      <c r="L153" s="25"/>
      <c r="M153" s="25"/>
      <c r="N153" s="25"/>
      <c r="O153" s="25"/>
      <c r="P153" s="25"/>
      <c r="Q153" s="25"/>
      <c r="R153" s="258"/>
      <c r="S153" s="25"/>
      <c r="T153" s="25"/>
      <c r="U153" s="25"/>
      <c r="V153" s="25"/>
      <c r="W153" s="25"/>
      <c r="X153" s="25"/>
      <c r="Y153" s="25"/>
      <c r="Z153" s="25"/>
      <c r="AB153" s="25"/>
    </row>
    <row r="154" spans="1:28" s="5" customFormat="1" x14ac:dyDescent="0.25">
      <c r="A154" s="135">
        <v>1</v>
      </c>
      <c r="B154" s="9" t="s">
        <v>5770</v>
      </c>
      <c r="C154" s="48" t="s">
        <v>7034</v>
      </c>
      <c r="D154" s="257">
        <v>0.49371800999999998</v>
      </c>
      <c r="E154" s="257">
        <v>1.6087075555555554</v>
      </c>
      <c r="F154" s="117">
        <v>23.324303</v>
      </c>
      <c r="G154" s="257">
        <v>0.16977641875354699</v>
      </c>
      <c r="H154" s="25"/>
      <c r="I154" s="347">
        <v>0.16506736</v>
      </c>
      <c r="J154" s="25"/>
      <c r="K154" s="25"/>
      <c r="L154" s="25"/>
      <c r="M154" s="25"/>
      <c r="N154" s="25"/>
      <c r="O154" s="25"/>
      <c r="P154" s="25"/>
      <c r="Q154" s="25"/>
      <c r="R154" s="258"/>
      <c r="S154" s="25"/>
      <c r="T154" s="25"/>
      <c r="U154" s="25"/>
      <c r="V154" s="25"/>
      <c r="W154" s="25"/>
      <c r="X154" s="25"/>
      <c r="Y154" s="25"/>
      <c r="Z154" s="25"/>
      <c r="AB154" s="25"/>
    </row>
    <row r="155" spans="1:28" s="5" customFormat="1" x14ac:dyDescent="0.25">
      <c r="A155" s="9"/>
      <c r="B155" s="9" t="s">
        <v>5770</v>
      </c>
      <c r="C155" s="48" t="s">
        <v>7035</v>
      </c>
      <c r="D155" s="257">
        <v>0.11959612999999999</v>
      </c>
      <c r="E155" s="261">
        <v>0.42079845185185183</v>
      </c>
      <c r="F155" s="117">
        <v>8.9141546999999992</v>
      </c>
      <c r="G155" s="257">
        <v>6.2888431119358004E-2</v>
      </c>
      <c r="H155" s="25"/>
      <c r="I155" s="347">
        <v>7.9283687000000005E-2</v>
      </c>
      <c r="J155" s="25"/>
      <c r="K155" s="25"/>
      <c r="L155" s="25"/>
      <c r="M155" s="25"/>
      <c r="N155" s="25"/>
      <c r="O155" s="25"/>
      <c r="P155" s="25"/>
      <c r="Q155" s="25"/>
      <c r="R155" s="258"/>
      <c r="S155" s="25"/>
      <c r="T155" s="25"/>
      <c r="U155" s="25"/>
      <c r="V155" s="25"/>
      <c r="W155" s="25"/>
      <c r="X155" s="25"/>
      <c r="Y155" s="25"/>
      <c r="Z155" s="25"/>
      <c r="AB155" s="25"/>
    </row>
    <row r="156" spans="1:28" s="5" customFormat="1" x14ac:dyDescent="0.25">
      <c r="A156" s="58" t="s">
        <v>15</v>
      </c>
      <c r="B156" s="58"/>
      <c r="C156" s="9"/>
      <c r="D156" s="256"/>
      <c r="E156" s="256"/>
      <c r="F156" s="97"/>
      <c r="G156" s="259"/>
      <c r="H156" s="25"/>
      <c r="I156" s="258"/>
      <c r="J156" s="25"/>
      <c r="K156" s="25"/>
      <c r="L156" s="25"/>
      <c r="M156" s="25"/>
      <c r="N156" s="25"/>
      <c r="O156" s="25"/>
      <c r="P156" s="25"/>
      <c r="Q156" s="25"/>
      <c r="R156" s="259"/>
      <c r="S156" s="25"/>
      <c r="T156" s="25"/>
      <c r="U156" s="25"/>
      <c r="V156" s="25"/>
      <c r="W156" s="25"/>
      <c r="X156" s="25"/>
      <c r="Y156" s="25"/>
      <c r="Z156" s="25"/>
      <c r="AB156" s="25"/>
    </row>
    <row r="157" spans="1:28" s="5" customFormat="1" x14ac:dyDescent="0.25">
      <c r="A157" s="9"/>
      <c r="B157" s="9" t="s">
        <v>5770</v>
      </c>
      <c r="C157" s="48" t="s">
        <v>2010</v>
      </c>
      <c r="D157" s="257">
        <v>0.16823613000000001</v>
      </c>
      <c r="E157" s="257">
        <v>0.65218037037037024</v>
      </c>
      <c r="F157" s="117">
        <v>10.872965000000001</v>
      </c>
      <c r="G157" s="257">
        <v>6.9064779508736601E-2</v>
      </c>
      <c r="H157" s="25"/>
      <c r="I157" s="347">
        <v>7.3460738999999997E-2</v>
      </c>
      <c r="J157" s="25"/>
      <c r="K157" s="25"/>
      <c r="L157" s="25"/>
      <c r="M157" s="25"/>
      <c r="N157" s="25"/>
      <c r="O157" s="25"/>
      <c r="P157" s="25"/>
      <c r="Q157" s="25"/>
      <c r="R157" s="258"/>
      <c r="S157" s="25"/>
      <c r="T157" s="25"/>
      <c r="U157" s="25"/>
      <c r="V157" s="25"/>
      <c r="W157" s="25"/>
      <c r="X157" s="25"/>
      <c r="Y157" s="25"/>
      <c r="Z157" s="25"/>
      <c r="AB157" s="25"/>
    </row>
    <row r="158" spans="1:28" s="5" customFormat="1" x14ac:dyDescent="0.25">
      <c r="A158" s="135">
        <v>1</v>
      </c>
      <c r="B158" s="9" t="s">
        <v>5770</v>
      </c>
      <c r="C158" s="48" t="s">
        <v>2011</v>
      </c>
      <c r="D158" s="257">
        <v>0.16823613000000001</v>
      </c>
      <c r="E158" s="257">
        <v>0.65218037037037024</v>
      </c>
      <c r="F158" s="117">
        <v>10.872965000000001</v>
      </c>
      <c r="G158" s="257">
        <v>6.9064779508736601E-2</v>
      </c>
      <c r="H158" s="25"/>
      <c r="I158" s="347">
        <v>7.3460738999999997E-2</v>
      </c>
      <c r="J158" s="25"/>
      <c r="K158" s="25"/>
      <c r="L158" s="25"/>
      <c r="M158" s="25"/>
      <c r="N158" s="25"/>
      <c r="O158" s="25"/>
      <c r="P158" s="25"/>
      <c r="Q158" s="25"/>
      <c r="R158" s="258"/>
      <c r="S158" s="25"/>
      <c r="T158" s="25"/>
      <c r="U158" s="25"/>
      <c r="V158" s="25"/>
      <c r="W158" s="25"/>
      <c r="X158" s="25"/>
      <c r="Y158" s="25"/>
      <c r="Z158" s="25"/>
      <c r="AB158" s="25"/>
    </row>
    <row r="159" spans="1:28" s="5" customFormat="1" x14ac:dyDescent="0.25">
      <c r="A159" s="43"/>
      <c r="B159" s="9" t="s">
        <v>5770</v>
      </c>
      <c r="C159" s="48" t="s">
        <v>2012</v>
      </c>
      <c r="D159" s="257">
        <v>1.8292417999999999</v>
      </c>
      <c r="E159" s="257">
        <v>1.5591563703703704</v>
      </c>
      <c r="F159" s="117">
        <v>27.470352999999999</v>
      </c>
      <c r="G159" s="257">
        <v>0.32216253726049993</v>
      </c>
      <c r="H159" s="25"/>
      <c r="I159" s="347">
        <v>1.0657994</v>
      </c>
      <c r="J159" s="25"/>
      <c r="K159" s="25"/>
      <c r="L159" s="25"/>
      <c r="M159" s="25"/>
      <c r="N159" s="25"/>
      <c r="O159" s="25"/>
      <c r="P159" s="25"/>
      <c r="Q159" s="25"/>
      <c r="R159" s="258"/>
      <c r="S159" s="25"/>
      <c r="T159" s="25"/>
      <c r="U159" s="25"/>
      <c r="V159" s="25"/>
      <c r="W159" s="25"/>
      <c r="X159" s="25"/>
      <c r="Y159" s="25"/>
      <c r="Z159" s="25"/>
      <c r="AB159" s="25"/>
    </row>
    <row r="160" spans="1:28" s="5" customFormat="1" x14ac:dyDescent="0.25">
      <c r="A160" s="9"/>
      <c r="B160" s="9" t="s">
        <v>5770</v>
      </c>
      <c r="C160" s="48" t="s">
        <v>2013</v>
      </c>
      <c r="D160" s="257">
        <v>1.8772907000000001</v>
      </c>
      <c r="E160" s="257">
        <v>1.8181263703703703</v>
      </c>
      <c r="F160" s="117">
        <v>31.772300999999999</v>
      </c>
      <c r="G160" s="257">
        <v>0.34438928395398999</v>
      </c>
      <c r="H160" s="25"/>
      <c r="I160" s="347">
        <v>1.0952538000000001</v>
      </c>
      <c r="J160" s="25"/>
      <c r="K160" s="25"/>
      <c r="L160" s="25"/>
      <c r="M160" s="25"/>
      <c r="N160" s="25"/>
      <c r="O160" s="25"/>
      <c r="P160" s="25"/>
      <c r="Q160" s="25"/>
      <c r="R160" s="258"/>
      <c r="S160" s="25"/>
      <c r="T160" s="25"/>
      <c r="U160" s="25"/>
      <c r="V160" s="25"/>
      <c r="W160" s="25"/>
      <c r="X160" s="25"/>
      <c r="Y160" s="25"/>
      <c r="Z160" s="25"/>
      <c r="AB160" s="25"/>
    </row>
    <row r="161" spans="1:28" s="5" customFormat="1" x14ac:dyDescent="0.25">
      <c r="A161" s="9"/>
      <c r="B161" s="9" t="s">
        <v>5770</v>
      </c>
      <c r="C161" s="48" t="s">
        <v>2014</v>
      </c>
      <c r="D161" s="257">
        <v>0.16823613000000001</v>
      </c>
      <c r="E161" s="257">
        <v>0.65218037037037024</v>
      </c>
      <c r="F161" s="117">
        <v>10.872965000000001</v>
      </c>
      <c r="G161" s="257">
        <v>6.9064779508736601E-2</v>
      </c>
      <c r="H161" s="25"/>
      <c r="I161" s="347">
        <v>7.3460738999999997E-2</v>
      </c>
      <c r="J161" s="25"/>
      <c r="K161" s="25"/>
      <c r="L161" s="25"/>
      <c r="M161" s="25"/>
      <c r="N161" s="25"/>
      <c r="O161" s="25"/>
      <c r="P161" s="25"/>
      <c r="Q161" s="25"/>
      <c r="R161" s="258"/>
      <c r="S161" s="25"/>
      <c r="T161" s="25"/>
      <c r="U161" s="25"/>
      <c r="V161" s="25"/>
      <c r="W161" s="25"/>
      <c r="X161" s="25"/>
      <c r="Y161" s="25"/>
      <c r="Z161" s="25"/>
      <c r="AB161" s="25"/>
    </row>
    <row r="162" spans="1:28" s="5" customFormat="1" x14ac:dyDescent="0.25">
      <c r="A162" s="9"/>
      <c r="B162" s="9" t="s">
        <v>5770</v>
      </c>
      <c r="C162" s="48" t="s">
        <v>2015</v>
      </c>
      <c r="D162" s="257">
        <v>0.16823613000000001</v>
      </c>
      <c r="E162" s="257">
        <v>0.65218037037037024</v>
      </c>
      <c r="F162" s="117">
        <v>10.872965000000001</v>
      </c>
      <c r="G162" s="257">
        <v>6.9064779508736601E-2</v>
      </c>
      <c r="H162" s="25"/>
      <c r="I162" s="347">
        <v>7.3460738999999997E-2</v>
      </c>
      <c r="J162" s="25"/>
      <c r="K162" s="25"/>
      <c r="L162" s="25"/>
      <c r="M162" s="25"/>
      <c r="N162" s="25"/>
      <c r="O162" s="25"/>
      <c r="P162" s="25"/>
      <c r="Q162" s="25"/>
      <c r="R162" s="258"/>
      <c r="S162" s="25"/>
      <c r="T162" s="25"/>
      <c r="U162" s="25"/>
      <c r="V162" s="25"/>
      <c r="W162" s="25"/>
      <c r="X162" s="25"/>
      <c r="Y162" s="25"/>
      <c r="Z162" s="25"/>
      <c r="AB162" s="25"/>
    </row>
    <row r="163" spans="1:28" s="5" customFormat="1" x14ac:dyDescent="0.25">
      <c r="A163" s="43"/>
      <c r="B163" s="9" t="s">
        <v>5770</v>
      </c>
      <c r="C163" s="48" t="s">
        <v>2016</v>
      </c>
      <c r="D163" s="257">
        <v>0.2072505</v>
      </c>
      <c r="E163" s="257">
        <v>0.71888765185185177</v>
      </c>
      <c r="F163" s="117">
        <v>12.314363</v>
      </c>
      <c r="G163" s="257">
        <v>7.5344192458065701E-2</v>
      </c>
      <c r="H163" s="25"/>
      <c r="I163" s="347">
        <v>0.10088191000000001</v>
      </c>
      <c r="J163" s="25"/>
      <c r="K163" s="25"/>
      <c r="L163" s="25"/>
      <c r="M163" s="25"/>
      <c r="N163" s="25"/>
      <c r="O163" s="25"/>
      <c r="P163" s="25"/>
      <c r="Q163" s="25"/>
      <c r="R163" s="258"/>
      <c r="S163" s="25"/>
      <c r="T163" s="25"/>
      <c r="U163" s="25"/>
      <c r="V163" s="25"/>
      <c r="W163" s="25"/>
      <c r="X163" s="25"/>
      <c r="Y163" s="25"/>
      <c r="Z163" s="25"/>
      <c r="AB163" s="25"/>
    </row>
    <row r="164" spans="1:28" s="5" customFormat="1" x14ac:dyDescent="0.25">
      <c r="A164" s="9"/>
      <c r="B164" s="9" t="s">
        <v>5770</v>
      </c>
      <c r="C164" s="48" t="s">
        <v>2017</v>
      </c>
      <c r="D164" s="257">
        <v>1.4666541</v>
      </c>
      <c r="E164" s="257">
        <v>1.3292523703703703</v>
      </c>
      <c r="F164" s="117">
        <v>23.312016</v>
      </c>
      <c r="G164" s="257">
        <v>0.26476573473850995</v>
      </c>
      <c r="H164" s="25"/>
      <c r="I164" s="347">
        <v>0.85625333999999997</v>
      </c>
      <c r="J164" s="25"/>
      <c r="K164" s="25"/>
      <c r="L164" s="25"/>
      <c r="M164" s="25"/>
      <c r="N164" s="25"/>
      <c r="O164" s="25"/>
      <c r="P164" s="25"/>
      <c r="Q164" s="25"/>
      <c r="R164" s="258"/>
      <c r="S164" s="25"/>
      <c r="T164" s="25"/>
      <c r="U164" s="25"/>
      <c r="V164" s="25"/>
      <c r="W164" s="25"/>
      <c r="X164" s="25"/>
      <c r="Y164" s="25"/>
      <c r="Z164" s="25"/>
      <c r="AB164" s="25"/>
    </row>
    <row r="165" spans="1:28" s="5" customFormat="1" x14ac:dyDescent="0.25">
      <c r="A165" s="58" t="s">
        <v>16</v>
      </c>
      <c r="B165" s="58"/>
      <c r="C165" s="9"/>
      <c r="D165" s="256"/>
      <c r="E165" s="256"/>
      <c r="F165" s="97"/>
      <c r="G165" s="259"/>
      <c r="H165" s="25"/>
      <c r="I165" s="258"/>
      <c r="J165" s="25"/>
      <c r="K165" s="25"/>
      <c r="L165" s="25"/>
      <c r="M165" s="25"/>
      <c r="N165" s="25"/>
      <c r="O165" s="25"/>
      <c r="P165" s="25"/>
      <c r="Q165" s="25"/>
      <c r="R165" s="259"/>
      <c r="S165" s="25"/>
      <c r="T165" s="25"/>
      <c r="U165" s="25"/>
      <c r="V165" s="25"/>
      <c r="W165" s="25"/>
      <c r="X165" s="25"/>
      <c r="Y165" s="25"/>
      <c r="Z165" s="25"/>
      <c r="AB165" s="25"/>
    </row>
    <row r="166" spans="1:28" s="5" customFormat="1" x14ac:dyDescent="0.25">
      <c r="A166" s="129"/>
      <c r="B166" s="62" t="s">
        <v>5770</v>
      </c>
      <c r="C166" s="293" t="s">
        <v>7076</v>
      </c>
      <c r="D166" s="293">
        <v>0.28467856000000002</v>
      </c>
      <c r="E166" s="345">
        <v>1.5136644444444443</v>
      </c>
      <c r="F166" s="294">
        <v>31.932804000000001</v>
      </c>
      <c r="G166" s="345">
        <v>0.13503395749090358</v>
      </c>
      <c r="H166" s="25"/>
      <c r="I166" s="258"/>
      <c r="J166" s="25"/>
      <c r="K166" s="25"/>
      <c r="L166" s="25"/>
      <c r="M166" s="25"/>
      <c r="N166" s="25"/>
      <c r="O166" s="25"/>
      <c r="P166" s="25"/>
      <c r="Q166" s="25"/>
      <c r="R166" s="259"/>
      <c r="S166" s="25"/>
      <c r="T166" s="25"/>
      <c r="U166" s="25"/>
      <c r="V166" s="25"/>
      <c r="W166" s="25"/>
      <c r="X166" s="25"/>
      <c r="Y166" s="25"/>
      <c r="Z166" s="25"/>
      <c r="AB166" s="25"/>
    </row>
    <row r="167" spans="1:28" s="5" customFormat="1" x14ac:dyDescent="0.25">
      <c r="A167" s="9"/>
      <c r="B167" s="9" t="s">
        <v>5770</v>
      </c>
      <c r="C167" s="48" t="s">
        <v>2018</v>
      </c>
      <c r="D167" s="257">
        <v>1.3631361</v>
      </c>
      <c r="E167" s="227">
        <v>3.2939416296296296</v>
      </c>
      <c r="F167" s="117">
        <v>64.550174999999996</v>
      </c>
      <c r="G167" s="257">
        <v>0.30971528538280602</v>
      </c>
      <c r="H167" s="25"/>
      <c r="I167" s="258"/>
      <c r="J167" s="25"/>
      <c r="K167" s="25"/>
      <c r="L167" s="25"/>
      <c r="M167" s="25"/>
      <c r="N167" s="25"/>
      <c r="O167" s="25"/>
      <c r="P167" s="25"/>
      <c r="Q167" s="25"/>
      <c r="R167" s="258"/>
      <c r="S167" s="25"/>
      <c r="T167" s="25"/>
      <c r="U167" s="25"/>
      <c r="V167" s="25"/>
      <c r="W167" s="25"/>
      <c r="X167" s="25"/>
      <c r="Y167" s="25"/>
      <c r="Z167" s="25"/>
      <c r="AB167" s="25"/>
    </row>
    <row r="168" spans="1:28" s="5" customFormat="1" x14ac:dyDescent="0.25">
      <c r="A168" s="9"/>
      <c r="B168" s="9" t="s">
        <v>5770</v>
      </c>
      <c r="C168" s="48" t="s">
        <v>2019</v>
      </c>
      <c r="D168" s="257">
        <v>2.5030967999999998</v>
      </c>
      <c r="E168" s="227">
        <v>3.9906899259259259</v>
      </c>
      <c r="F168" s="117">
        <v>78.435079999999999</v>
      </c>
      <c r="G168" s="257">
        <v>0.46310103475229003</v>
      </c>
      <c r="H168" s="25"/>
      <c r="I168" s="258"/>
      <c r="J168" s="25"/>
      <c r="K168" s="25"/>
      <c r="L168" s="25"/>
      <c r="M168" s="25"/>
      <c r="N168" s="25"/>
      <c r="O168" s="25"/>
      <c r="P168" s="25"/>
      <c r="Q168" s="25"/>
      <c r="R168" s="258"/>
      <c r="S168" s="25"/>
      <c r="T168" s="25"/>
      <c r="U168" s="25"/>
      <c r="V168" s="25"/>
      <c r="W168" s="25"/>
      <c r="X168" s="25"/>
      <c r="Y168" s="25"/>
      <c r="Z168" s="25"/>
      <c r="AB168" s="25"/>
    </row>
    <row r="169" spans="1:28" s="5" customFormat="1" x14ac:dyDescent="0.25">
      <c r="A169" s="9"/>
      <c r="B169" s="9" t="s">
        <v>5770</v>
      </c>
      <c r="C169" s="48" t="s">
        <v>2020</v>
      </c>
      <c r="D169" s="257">
        <v>1.4128946</v>
      </c>
      <c r="E169" s="227">
        <v>3.9699342222222223</v>
      </c>
      <c r="F169" s="117">
        <v>79.366085999999996</v>
      </c>
      <c r="G169" s="257">
        <v>0.36808108790503402</v>
      </c>
      <c r="H169" s="25"/>
      <c r="I169" s="258"/>
      <c r="J169" s="25"/>
      <c r="K169" s="25"/>
      <c r="L169" s="25"/>
      <c r="M169" s="25"/>
      <c r="N169" s="25"/>
      <c r="O169" s="25"/>
      <c r="P169" s="25"/>
      <c r="Q169" s="25"/>
      <c r="R169" s="258"/>
      <c r="S169" s="25"/>
      <c r="T169" s="25"/>
      <c r="U169" s="25"/>
      <c r="V169" s="25"/>
      <c r="W169" s="25"/>
      <c r="X169" s="25"/>
      <c r="Y169" s="25"/>
      <c r="Z169" s="25"/>
      <c r="AB169" s="25"/>
    </row>
    <row r="170" spans="1:28" s="5" customFormat="1" x14ac:dyDescent="0.25">
      <c r="A170" s="9"/>
      <c r="B170" s="9" t="s">
        <v>5770</v>
      </c>
      <c r="C170" s="48" t="s">
        <v>2021</v>
      </c>
      <c r="D170" s="257">
        <v>3.6880286999999998</v>
      </c>
      <c r="E170" s="227">
        <v>6.3155712592592588</v>
      </c>
      <c r="F170" s="117">
        <v>129.10094000000001</v>
      </c>
      <c r="G170" s="257">
        <v>0.90145871984258008</v>
      </c>
      <c r="H170" s="25"/>
      <c r="I170" s="258"/>
      <c r="J170" s="25"/>
      <c r="K170" s="25"/>
      <c r="L170" s="25"/>
      <c r="M170" s="25"/>
      <c r="N170" s="25"/>
      <c r="O170" s="25"/>
      <c r="P170" s="25"/>
      <c r="Q170" s="25"/>
      <c r="R170" s="258"/>
      <c r="S170" s="25"/>
      <c r="T170" s="25"/>
      <c r="U170" s="25"/>
      <c r="V170" s="25"/>
      <c r="W170" s="25"/>
      <c r="X170" s="25"/>
      <c r="Y170" s="25"/>
      <c r="Z170" s="25"/>
      <c r="AB170" s="25"/>
    </row>
    <row r="171" spans="1:28" s="5" customFormat="1" x14ac:dyDescent="0.25">
      <c r="A171" s="9"/>
      <c r="B171" s="9" t="s">
        <v>5770</v>
      </c>
      <c r="C171" s="48" t="s">
        <v>2022</v>
      </c>
      <c r="D171" s="257">
        <v>2.3558845000000002</v>
      </c>
      <c r="E171" s="227">
        <v>3.8720481481481479</v>
      </c>
      <c r="F171" s="117">
        <v>76.045569</v>
      </c>
      <c r="G171" s="257">
        <v>0.44371035417454002</v>
      </c>
      <c r="H171" s="25"/>
      <c r="I171" s="258"/>
      <c r="J171" s="25"/>
      <c r="K171" s="25"/>
      <c r="L171" s="25"/>
      <c r="M171" s="25"/>
      <c r="N171" s="25"/>
      <c r="O171" s="25"/>
      <c r="P171" s="25"/>
      <c r="Q171" s="25"/>
      <c r="R171" s="258"/>
      <c r="S171" s="25"/>
      <c r="T171" s="25"/>
      <c r="U171" s="25"/>
      <c r="V171" s="25"/>
      <c r="W171" s="25"/>
      <c r="X171" s="25"/>
      <c r="Y171" s="25"/>
      <c r="Z171" s="25"/>
      <c r="AB171" s="25"/>
    </row>
    <row r="172" spans="1:28" s="5" customFormat="1" x14ac:dyDescent="0.25">
      <c r="A172" s="9"/>
      <c r="B172" s="9" t="s">
        <v>5770</v>
      </c>
      <c r="C172" s="48" t="s">
        <v>2023</v>
      </c>
      <c r="D172" s="257">
        <v>1.2738544000000001</v>
      </c>
      <c r="E172" s="227">
        <v>3.2592425925925927</v>
      </c>
      <c r="F172" s="117">
        <v>64.034460999999993</v>
      </c>
      <c r="G172" s="257">
        <v>0.29703676241635801</v>
      </c>
      <c r="H172" s="25"/>
      <c r="I172" s="258"/>
      <c r="J172" s="25"/>
      <c r="K172" s="25"/>
      <c r="L172" s="25"/>
      <c r="M172" s="25"/>
      <c r="N172" s="25"/>
      <c r="O172" s="25"/>
      <c r="P172" s="25"/>
      <c r="Q172" s="25"/>
      <c r="R172" s="258"/>
      <c r="S172" s="25"/>
      <c r="T172" s="25"/>
      <c r="U172" s="25"/>
      <c r="V172" s="25"/>
      <c r="W172" s="25"/>
      <c r="X172" s="25"/>
      <c r="Y172" s="25"/>
      <c r="Z172" s="25"/>
      <c r="AB172" s="25"/>
    </row>
    <row r="173" spans="1:28" s="5" customFormat="1" x14ac:dyDescent="0.25">
      <c r="A173" s="9"/>
      <c r="B173" s="9" t="s">
        <v>5770</v>
      </c>
      <c r="C173" s="48" t="s">
        <v>2024</v>
      </c>
      <c r="D173" s="257">
        <v>1.2738544000000001</v>
      </c>
      <c r="E173" s="227">
        <v>3.2592425925925927</v>
      </c>
      <c r="F173" s="117">
        <v>64.034460999999993</v>
      </c>
      <c r="G173" s="257">
        <v>0.29703676241635801</v>
      </c>
      <c r="H173" s="25"/>
      <c r="I173" s="258"/>
      <c r="J173" s="25"/>
      <c r="K173" s="25"/>
      <c r="L173" s="25"/>
      <c r="M173" s="25"/>
      <c r="N173" s="25"/>
      <c r="O173" s="25"/>
      <c r="P173" s="25"/>
      <c r="Q173" s="25"/>
      <c r="R173" s="258"/>
      <c r="S173" s="25"/>
      <c r="T173" s="25"/>
      <c r="U173" s="25"/>
      <c r="V173" s="25"/>
      <c r="W173" s="25"/>
      <c r="X173" s="25"/>
      <c r="Y173" s="25"/>
      <c r="Z173" s="25"/>
      <c r="AB173" s="25"/>
    </row>
    <row r="174" spans="1:28" s="5" customFormat="1" x14ac:dyDescent="0.25">
      <c r="A174" s="9"/>
      <c r="B174" s="9" t="s">
        <v>5770</v>
      </c>
      <c r="C174" s="48" t="s">
        <v>2025</v>
      </c>
      <c r="D174" s="257">
        <v>1.4014002999999999</v>
      </c>
      <c r="E174" s="227">
        <v>3.3648924444444446</v>
      </c>
      <c r="F174" s="117">
        <v>66.288460999999998</v>
      </c>
      <c r="G174" s="257">
        <v>0.36058643942264901</v>
      </c>
      <c r="H174" s="25"/>
      <c r="I174" s="258"/>
      <c r="J174" s="25"/>
      <c r="K174" s="25"/>
      <c r="L174" s="25"/>
      <c r="M174" s="25"/>
      <c r="N174" s="25"/>
      <c r="O174" s="25"/>
      <c r="P174" s="25"/>
      <c r="Q174" s="25"/>
      <c r="R174" s="258"/>
      <c r="S174" s="25"/>
      <c r="T174" s="25"/>
      <c r="U174" s="25"/>
      <c r="V174" s="25"/>
      <c r="W174" s="25"/>
      <c r="X174" s="25"/>
      <c r="Y174" s="25"/>
      <c r="Z174" s="25"/>
      <c r="AB174" s="25"/>
    </row>
    <row r="175" spans="1:28" s="5" customFormat="1" x14ac:dyDescent="0.25">
      <c r="A175" s="9"/>
      <c r="B175" s="9" t="s">
        <v>5770</v>
      </c>
      <c r="C175" s="48" t="s">
        <v>2026</v>
      </c>
      <c r="D175" s="257">
        <v>1.6039188</v>
      </c>
      <c r="E175" s="227">
        <v>3.5019225185185183</v>
      </c>
      <c r="F175" s="117">
        <v>69.097931000000003</v>
      </c>
      <c r="G175" s="257">
        <v>0.33677863011999598</v>
      </c>
      <c r="H175" s="25"/>
      <c r="I175" s="258"/>
      <c r="J175" s="25"/>
      <c r="K175" s="25"/>
      <c r="L175" s="25"/>
      <c r="M175" s="25"/>
      <c r="N175" s="25"/>
      <c r="O175" s="25"/>
      <c r="P175" s="25"/>
      <c r="Q175" s="25"/>
      <c r="R175" s="258"/>
      <c r="S175" s="25"/>
      <c r="T175" s="25"/>
      <c r="U175" s="25"/>
      <c r="V175" s="25"/>
      <c r="W175" s="25"/>
      <c r="X175" s="25"/>
      <c r="Y175" s="25"/>
      <c r="Z175" s="25"/>
      <c r="AB175" s="25"/>
    </row>
    <row r="176" spans="1:28" s="5" customFormat="1" x14ac:dyDescent="0.25">
      <c r="A176" s="9"/>
      <c r="B176" s="9" t="s">
        <v>5770</v>
      </c>
      <c r="C176" s="48" t="s">
        <v>2027</v>
      </c>
      <c r="D176" s="257">
        <v>2.7951423000000002</v>
      </c>
      <c r="E176" s="227">
        <v>4.0625789629629621</v>
      </c>
      <c r="F176" s="117">
        <v>80.028677000000002</v>
      </c>
      <c r="G176" s="257">
        <v>0.70581739114802999</v>
      </c>
      <c r="H176" s="25"/>
      <c r="I176" s="258"/>
      <c r="J176" s="25"/>
      <c r="K176" s="25"/>
      <c r="L176" s="25"/>
      <c r="M176" s="25"/>
      <c r="N176" s="25"/>
      <c r="O176" s="25"/>
      <c r="P176" s="25"/>
      <c r="Q176" s="25"/>
      <c r="R176" s="258"/>
      <c r="S176" s="25"/>
      <c r="T176" s="25"/>
      <c r="U176" s="25"/>
      <c r="V176" s="25"/>
      <c r="W176" s="25"/>
      <c r="X176" s="25"/>
      <c r="Y176" s="25"/>
      <c r="Z176" s="25"/>
      <c r="AB176" s="25"/>
    </row>
    <row r="177" spans="1:28" s="5" customFormat="1" x14ac:dyDescent="0.25">
      <c r="A177" s="9"/>
      <c r="B177" s="9" t="s">
        <v>5770</v>
      </c>
      <c r="C177" s="48" t="s">
        <v>2028</v>
      </c>
      <c r="D177" s="257">
        <v>1.2732922</v>
      </c>
      <c r="E177" s="227">
        <v>3.2577631851851852</v>
      </c>
      <c r="F177" s="117">
        <v>63.981271999999997</v>
      </c>
      <c r="G177" s="257">
        <v>0.29666512583396698</v>
      </c>
      <c r="H177" s="25"/>
      <c r="I177" s="258"/>
      <c r="J177" s="25"/>
      <c r="K177" s="25"/>
      <c r="L177" s="25"/>
      <c r="M177" s="25"/>
      <c r="N177" s="25"/>
      <c r="O177" s="25"/>
      <c r="P177" s="25"/>
      <c r="Q177" s="25"/>
      <c r="R177" s="258"/>
      <c r="S177" s="25"/>
      <c r="T177" s="25"/>
      <c r="U177" s="25"/>
      <c r="V177" s="25"/>
      <c r="W177" s="25"/>
      <c r="X177" s="25"/>
      <c r="Y177" s="25"/>
      <c r="Z177" s="25"/>
      <c r="AB177" s="25"/>
    </row>
    <row r="178" spans="1:28" s="5" customFormat="1" x14ac:dyDescent="0.25">
      <c r="A178" s="9"/>
      <c r="B178" s="9" t="s">
        <v>5770</v>
      </c>
      <c r="C178" s="48" t="s">
        <v>2029</v>
      </c>
      <c r="D178" s="257">
        <v>1.5466768</v>
      </c>
      <c r="E178" s="227">
        <v>3.4647199259259258</v>
      </c>
      <c r="F178" s="117">
        <v>68.598645000000005</v>
      </c>
      <c r="G178" s="257">
        <v>0.39235045573812005</v>
      </c>
      <c r="H178" s="25"/>
      <c r="I178" s="258"/>
      <c r="J178" s="25"/>
      <c r="K178" s="25"/>
      <c r="L178" s="25"/>
      <c r="M178" s="25"/>
      <c r="N178" s="25"/>
      <c r="O178" s="25"/>
      <c r="P178" s="25"/>
      <c r="Q178" s="25"/>
      <c r="R178" s="258"/>
      <c r="S178" s="25"/>
      <c r="T178" s="25"/>
      <c r="U178" s="25"/>
      <c r="V178" s="25"/>
      <c r="W178" s="25"/>
      <c r="X178" s="25"/>
      <c r="Y178" s="25"/>
      <c r="Z178" s="25"/>
      <c r="AB178" s="25"/>
    </row>
    <row r="179" spans="1:28" s="5" customFormat="1" x14ac:dyDescent="0.25">
      <c r="A179" s="9"/>
      <c r="B179" s="9" t="s">
        <v>5770</v>
      </c>
      <c r="C179" s="48" t="s">
        <v>2030</v>
      </c>
      <c r="D179" s="257">
        <v>2.5002064000000002</v>
      </c>
      <c r="E179" s="227">
        <v>3.9681111111111109</v>
      </c>
      <c r="F179" s="117">
        <v>78.004351</v>
      </c>
      <c r="G179" s="257">
        <v>0.46225405905558997</v>
      </c>
      <c r="H179" s="25"/>
      <c r="I179" s="258"/>
      <c r="J179" s="25"/>
      <c r="K179" s="25"/>
      <c r="L179" s="25"/>
      <c r="M179" s="25"/>
      <c r="N179" s="25"/>
      <c r="O179" s="25"/>
      <c r="P179" s="25"/>
      <c r="Q179" s="25"/>
      <c r="R179" s="258"/>
      <c r="S179" s="25"/>
      <c r="T179" s="25"/>
      <c r="U179" s="25"/>
      <c r="V179" s="25"/>
      <c r="W179" s="25"/>
      <c r="X179" s="25"/>
      <c r="Y179" s="25"/>
      <c r="Z179" s="25"/>
      <c r="AB179" s="25"/>
    </row>
    <row r="180" spans="1:28" s="5" customFormat="1" x14ac:dyDescent="0.25">
      <c r="A180" s="9"/>
      <c r="B180" s="9" t="s">
        <v>5770</v>
      </c>
      <c r="C180" s="48" t="s">
        <v>2031</v>
      </c>
      <c r="D180" s="257">
        <v>2.8744833999999999</v>
      </c>
      <c r="E180" s="227">
        <v>4.0976979999999994</v>
      </c>
      <c r="F180" s="117">
        <v>80.596779999999995</v>
      </c>
      <c r="G180" s="257">
        <v>0.67963369502945992</v>
      </c>
      <c r="H180" s="25"/>
      <c r="I180" s="258"/>
      <c r="J180" s="25"/>
      <c r="K180" s="25"/>
      <c r="L180" s="25"/>
      <c r="M180" s="25"/>
      <c r="N180" s="25"/>
      <c r="O180" s="25"/>
      <c r="P180" s="25"/>
      <c r="Q180" s="25"/>
      <c r="R180" s="258"/>
      <c r="S180" s="25"/>
      <c r="T180" s="25"/>
      <c r="U180" s="25"/>
      <c r="V180" s="25"/>
      <c r="W180" s="25"/>
      <c r="X180" s="25"/>
      <c r="Y180" s="25"/>
      <c r="Z180" s="25"/>
      <c r="AB180" s="25"/>
    </row>
    <row r="181" spans="1:28" s="5" customFormat="1" x14ac:dyDescent="0.25">
      <c r="A181" s="9"/>
      <c r="B181" s="9" t="s">
        <v>5770</v>
      </c>
      <c r="C181" s="48" t="s">
        <v>2032</v>
      </c>
      <c r="D181" s="257">
        <v>1.4333534000000001</v>
      </c>
      <c r="E181" s="227">
        <v>3.4285400740740739</v>
      </c>
      <c r="F181" s="117">
        <v>67.831783999999999</v>
      </c>
      <c r="G181" s="257">
        <v>0.310915965992066</v>
      </c>
      <c r="H181" s="25"/>
      <c r="I181" s="258"/>
      <c r="J181" s="25"/>
      <c r="K181" s="25"/>
      <c r="L181" s="25"/>
      <c r="M181" s="25"/>
      <c r="N181" s="25"/>
      <c r="O181" s="25"/>
      <c r="P181" s="25"/>
      <c r="Q181" s="25"/>
      <c r="R181" s="258"/>
      <c r="S181" s="25"/>
      <c r="T181" s="25"/>
      <c r="U181" s="25"/>
      <c r="V181" s="25"/>
      <c r="W181" s="25"/>
      <c r="X181" s="25"/>
      <c r="Y181" s="25"/>
      <c r="Z181" s="25"/>
      <c r="AB181" s="25"/>
    </row>
    <row r="182" spans="1:28" s="5" customFormat="1" x14ac:dyDescent="0.25">
      <c r="A182" s="9"/>
      <c r="B182" s="9" t="s">
        <v>5770</v>
      </c>
      <c r="C182" s="48" t="s">
        <v>2033</v>
      </c>
      <c r="D182" s="257">
        <v>2.5002064000000002</v>
      </c>
      <c r="E182" s="227">
        <v>3.9681111111111109</v>
      </c>
      <c r="F182" s="117">
        <v>78.004351</v>
      </c>
      <c r="G182" s="257">
        <v>0.46225405905558997</v>
      </c>
      <c r="H182" s="25"/>
      <c r="I182" s="258"/>
      <c r="J182" s="25"/>
      <c r="K182" s="25"/>
      <c r="L182" s="25"/>
      <c r="M182" s="25"/>
      <c r="N182" s="25"/>
      <c r="O182" s="25"/>
      <c r="P182" s="25"/>
      <c r="Q182" s="25"/>
      <c r="R182" s="258"/>
      <c r="S182" s="25"/>
      <c r="T182" s="25"/>
      <c r="U182" s="25"/>
      <c r="V182" s="25"/>
      <c r="W182" s="25"/>
      <c r="X182" s="25"/>
      <c r="Y182" s="25"/>
      <c r="Z182" s="25"/>
      <c r="AB182" s="25"/>
    </row>
    <row r="183" spans="1:28" s="5" customFormat="1" x14ac:dyDescent="0.25">
      <c r="A183" s="9"/>
      <c r="B183" s="9" t="s">
        <v>5770</v>
      </c>
      <c r="C183" s="48" t="s">
        <v>2034</v>
      </c>
      <c r="D183" s="257">
        <v>1.2760088000000001</v>
      </c>
      <c r="E183" s="227">
        <v>3.2659858518518514</v>
      </c>
      <c r="F183" s="117">
        <v>64.115213999999995</v>
      </c>
      <c r="G183" s="257">
        <v>0.29737629195861598</v>
      </c>
      <c r="H183" s="25"/>
      <c r="I183" s="258"/>
      <c r="J183" s="25"/>
      <c r="K183" s="25"/>
      <c r="L183" s="25"/>
      <c r="M183" s="25"/>
      <c r="N183" s="25"/>
      <c r="O183" s="25"/>
      <c r="P183" s="25"/>
      <c r="Q183" s="25"/>
      <c r="R183" s="258"/>
      <c r="S183" s="25"/>
      <c r="T183" s="25"/>
      <c r="U183" s="25"/>
      <c r="V183" s="25"/>
      <c r="W183" s="25"/>
      <c r="X183" s="25"/>
      <c r="Y183" s="25"/>
      <c r="Z183" s="25"/>
      <c r="AB183" s="25"/>
    </row>
    <row r="184" spans="1:28" s="5" customFormat="1" x14ac:dyDescent="0.25">
      <c r="A184" s="9"/>
      <c r="B184" s="9" t="s">
        <v>5770</v>
      </c>
      <c r="C184" s="48" t="s">
        <v>2035</v>
      </c>
      <c r="D184" s="257">
        <v>1.5548029000000001</v>
      </c>
      <c r="E184" s="227">
        <v>3.5455111111111108</v>
      </c>
      <c r="F184" s="117">
        <v>70.370652000000007</v>
      </c>
      <c r="G184" s="257">
        <v>0.35997546081499698</v>
      </c>
      <c r="H184" s="25"/>
      <c r="I184" s="258"/>
      <c r="J184" s="25"/>
      <c r="K184" s="25"/>
      <c r="L184" s="25"/>
      <c r="M184" s="25"/>
      <c r="N184" s="25"/>
      <c r="O184" s="25"/>
      <c r="P184" s="25"/>
      <c r="Q184" s="25"/>
      <c r="R184" s="258"/>
      <c r="S184" s="25"/>
      <c r="T184" s="25"/>
      <c r="U184" s="25"/>
      <c r="V184" s="25"/>
      <c r="W184" s="25"/>
      <c r="X184" s="25"/>
      <c r="Y184" s="25"/>
      <c r="Z184" s="25"/>
      <c r="AB184" s="25"/>
    </row>
    <row r="185" spans="1:28" s="5" customFormat="1" x14ac:dyDescent="0.25">
      <c r="A185" s="9"/>
      <c r="B185" s="9" t="s">
        <v>5770</v>
      </c>
      <c r="C185" s="48" t="s">
        <v>2036</v>
      </c>
      <c r="D185" s="257">
        <v>1.8719158</v>
      </c>
      <c r="E185" s="227">
        <v>4.5986049629629626</v>
      </c>
      <c r="F185" s="117">
        <v>93.181849</v>
      </c>
      <c r="G185" s="257">
        <v>0.42913956159626798</v>
      </c>
      <c r="H185" s="25"/>
      <c r="I185" s="258"/>
      <c r="J185" s="25"/>
      <c r="K185" s="25"/>
      <c r="L185" s="25"/>
      <c r="M185" s="25"/>
      <c r="N185" s="25"/>
      <c r="O185" s="25"/>
      <c r="P185" s="25"/>
      <c r="Q185" s="25"/>
      <c r="R185" s="258"/>
      <c r="S185" s="25"/>
      <c r="T185" s="25"/>
      <c r="U185" s="25"/>
      <c r="V185" s="25"/>
      <c r="W185" s="25"/>
      <c r="X185" s="25"/>
      <c r="Y185" s="25"/>
      <c r="Z185" s="25"/>
      <c r="AB185" s="25"/>
    </row>
    <row r="186" spans="1:28" s="5" customFormat="1" x14ac:dyDescent="0.25">
      <c r="A186" s="58" t="s">
        <v>17</v>
      </c>
      <c r="B186" s="58"/>
      <c r="C186" s="9"/>
      <c r="D186" s="256"/>
      <c r="E186" s="256"/>
      <c r="F186" s="97"/>
      <c r="G186" s="259"/>
      <c r="H186" s="25"/>
      <c r="I186" s="258"/>
      <c r="J186" s="25"/>
      <c r="K186" s="25"/>
      <c r="L186" s="25"/>
      <c r="M186" s="25"/>
      <c r="N186" s="25"/>
      <c r="O186" s="25"/>
      <c r="P186" s="25"/>
      <c r="Q186" s="25"/>
      <c r="R186" s="259"/>
      <c r="S186" s="25"/>
      <c r="T186" s="25"/>
      <c r="U186" s="25"/>
      <c r="V186" s="25"/>
      <c r="W186" s="25"/>
      <c r="X186" s="25"/>
      <c r="Y186" s="25"/>
      <c r="Z186" s="25"/>
      <c r="AB186" s="25"/>
    </row>
    <row r="187" spans="1:28" s="5" customFormat="1" x14ac:dyDescent="0.25">
      <c r="A187" s="9"/>
      <c r="B187" s="9" t="s">
        <v>5770</v>
      </c>
      <c r="C187" s="48" t="s">
        <v>2037</v>
      </c>
      <c r="D187" s="257">
        <v>0.50392314999999999</v>
      </c>
      <c r="E187" s="261">
        <v>1.6405074074074073</v>
      </c>
      <c r="F187" s="117">
        <v>24.109947999999999</v>
      </c>
      <c r="G187" s="257">
        <v>0.17417418854977398</v>
      </c>
      <c r="H187" s="25"/>
      <c r="I187" s="258"/>
      <c r="J187" s="25"/>
      <c r="K187" s="25"/>
      <c r="L187" s="25"/>
      <c r="M187" s="25"/>
      <c r="N187" s="25"/>
      <c r="O187" s="25"/>
      <c r="P187" s="25"/>
      <c r="Q187" s="25"/>
      <c r="R187" s="258"/>
      <c r="S187" s="25"/>
      <c r="T187" s="25"/>
      <c r="U187" s="25"/>
      <c r="V187" s="25"/>
      <c r="W187" s="25"/>
      <c r="X187" s="25"/>
      <c r="Y187" s="25"/>
      <c r="Z187" s="25"/>
      <c r="AB187" s="25"/>
    </row>
    <row r="188" spans="1:28" s="5" customFormat="1" x14ac:dyDescent="0.25">
      <c r="A188" s="9"/>
      <c r="B188" s="9" t="s">
        <v>5770</v>
      </c>
      <c r="C188" s="48" t="s">
        <v>2038</v>
      </c>
      <c r="D188" s="257">
        <v>0.50292775000000001</v>
      </c>
      <c r="E188" s="261">
        <v>1.6466021481481481</v>
      </c>
      <c r="F188" s="117">
        <v>24.212073</v>
      </c>
      <c r="G188" s="257">
        <v>0.17423235051688199</v>
      </c>
      <c r="H188" s="25"/>
      <c r="I188" s="258"/>
      <c r="J188" s="25"/>
      <c r="K188" s="25"/>
      <c r="L188" s="25"/>
      <c r="M188" s="25"/>
      <c r="N188" s="25"/>
      <c r="O188" s="25"/>
      <c r="P188" s="25"/>
      <c r="Q188" s="25"/>
      <c r="R188" s="258"/>
      <c r="S188" s="25"/>
      <c r="T188" s="25"/>
      <c r="U188" s="25"/>
      <c r="V188" s="25"/>
      <c r="W188" s="25"/>
      <c r="X188" s="25"/>
      <c r="Y188" s="25"/>
      <c r="Z188" s="25"/>
      <c r="AB188" s="25"/>
    </row>
    <row r="189" spans="1:28" s="5" customFormat="1" x14ac:dyDescent="0.25">
      <c r="A189" s="9"/>
      <c r="B189" s="9" t="s">
        <v>5770</v>
      </c>
      <c r="C189" s="48" t="s">
        <v>2039</v>
      </c>
      <c r="D189" s="257">
        <v>0.53518865000000004</v>
      </c>
      <c r="E189" s="261">
        <v>1.6365195555555554</v>
      </c>
      <c r="F189" s="117">
        <v>23.797547999999999</v>
      </c>
      <c r="G189" s="257">
        <v>0.18060125528242801</v>
      </c>
      <c r="H189" s="25"/>
      <c r="I189" s="258"/>
      <c r="J189" s="25"/>
      <c r="K189" s="25"/>
      <c r="L189" s="25"/>
      <c r="M189" s="25"/>
      <c r="N189" s="25"/>
      <c r="O189" s="25"/>
      <c r="P189" s="25"/>
      <c r="Q189" s="25"/>
      <c r="R189" s="258"/>
      <c r="S189" s="25"/>
      <c r="T189" s="25"/>
      <c r="U189" s="25"/>
      <c r="V189" s="25"/>
      <c r="W189" s="25"/>
      <c r="X189" s="25"/>
      <c r="Y189" s="25"/>
      <c r="Z189" s="25"/>
      <c r="AB189" s="25"/>
    </row>
    <row r="190" spans="1:28" s="5" customFormat="1" x14ac:dyDescent="0.25">
      <c r="A190" s="43"/>
      <c r="B190" s="9" t="s">
        <v>5770</v>
      </c>
      <c r="C190" s="48" t="s">
        <v>2040</v>
      </c>
      <c r="D190" s="257">
        <v>0.50249498999999997</v>
      </c>
      <c r="E190" s="261">
        <v>1.6249915555555554</v>
      </c>
      <c r="F190" s="117">
        <v>23.795546000000002</v>
      </c>
      <c r="G190" s="257">
        <v>0.1736844242251</v>
      </c>
      <c r="H190" s="25"/>
      <c r="I190" s="258"/>
      <c r="J190" s="25"/>
      <c r="K190" s="25"/>
      <c r="L190" s="25"/>
      <c r="M190" s="25"/>
      <c r="N190" s="25"/>
      <c r="O190" s="25"/>
      <c r="P190" s="25"/>
      <c r="Q190" s="25"/>
      <c r="R190" s="258"/>
      <c r="S190" s="25"/>
      <c r="T190" s="25"/>
      <c r="U190" s="25"/>
      <c r="V190" s="25"/>
      <c r="W190" s="25"/>
      <c r="X190" s="25"/>
      <c r="Y190" s="25"/>
      <c r="Z190" s="25"/>
      <c r="AB190" s="25"/>
    </row>
    <row r="191" spans="1:28" s="5" customFormat="1" x14ac:dyDescent="0.25">
      <c r="A191" s="58" t="s">
        <v>18</v>
      </c>
      <c r="B191" s="58"/>
      <c r="C191" s="43"/>
      <c r="D191" s="259"/>
      <c r="E191" s="259"/>
      <c r="F191" s="97"/>
      <c r="G191" s="259"/>
      <c r="H191" s="25"/>
      <c r="I191" s="258"/>
      <c r="J191" s="25"/>
      <c r="K191" s="25"/>
      <c r="L191" s="25"/>
      <c r="M191" s="25"/>
      <c r="N191" s="25"/>
      <c r="O191" s="25"/>
      <c r="P191" s="25"/>
      <c r="Q191" s="25"/>
      <c r="R191" s="259"/>
      <c r="S191" s="25"/>
      <c r="T191" s="25"/>
      <c r="U191" s="25"/>
      <c r="V191" s="25"/>
      <c r="W191" s="25"/>
      <c r="X191" s="25"/>
      <c r="Y191" s="25"/>
      <c r="Z191" s="25"/>
      <c r="AB191" s="25"/>
    </row>
    <row r="192" spans="1:28" s="5" customFormat="1" x14ac:dyDescent="0.25">
      <c r="A192" s="43"/>
      <c r="B192" s="9" t="s">
        <v>5770</v>
      </c>
      <c r="C192" s="48" t="s">
        <v>2041</v>
      </c>
      <c r="D192" s="257">
        <v>0.73532962999999996</v>
      </c>
      <c r="E192" s="261">
        <v>1.7126562222222221</v>
      </c>
      <c r="F192" s="117">
        <v>25.117843000000001</v>
      </c>
      <c r="G192" s="257">
        <v>0.20641174958520997</v>
      </c>
      <c r="H192" s="25"/>
      <c r="I192" s="258"/>
      <c r="J192" s="25"/>
      <c r="K192" s="25"/>
      <c r="L192" s="25"/>
      <c r="M192" s="25"/>
      <c r="N192" s="25"/>
      <c r="O192" s="25"/>
      <c r="P192" s="25"/>
      <c r="Q192" s="25"/>
      <c r="R192" s="258"/>
      <c r="S192" s="25"/>
      <c r="T192" s="25"/>
      <c r="U192" s="25"/>
      <c r="V192" s="25"/>
      <c r="W192" s="25"/>
      <c r="X192" s="25"/>
      <c r="Y192" s="25"/>
      <c r="Z192" s="25"/>
      <c r="AB192" s="25"/>
    </row>
    <row r="193" spans="1:28" s="5" customFormat="1" x14ac:dyDescent="0.25">
      <c r="A193" s="43"/>
      <c r="B193" s="9" t="s">
        <v>5770</v>
      </c>
      <c r="C193" s="48" t="s">
        <v>2042</v>
      </c>
      <c r="D193" s="257">
        <v>0.60445311000000002</v>
      </c>
      <c r="E193" s="261">
        <v>1.7841662222222221</v>
      </c>
      <c r="F193" s="117">
        <v>27.303214000000001</v>
      </c>
      <c r="G193" s="257">
        <v>0.21243290284032698</v>
      </c>
      <c r="H193" s="25"/>
      <c r="I193" s="258"/>
      <c r="J193" s="25"/>
      <c r="K193" s="25"/>
      <c r="L193" s="25"/>
      <c r="M193" s="25"/>
      <c r="N193" s="25"/>
      <c r="O193" s="25"/>
      <c r="P193" s="25"/>
      <c r="Q193" s="25"/>
      <c r="R193" s="258"/>
      <c r="S193" s="25"/>
      <c r="T193" s="25"/>
      <c r="U193" s="25"/>
      <c r="V193" s="25"/>
      <c r="W193" s="25"/>
      <c r="X193" s="25"/>
      <c r="Y193" s="25"/>
      <c r="Z193" s="25"/>
      <c r="AB193" s="25"/>
    </row>
    <row r="194" spans="1:28" s="5" customFormat="1" x14ac:dyDescent="0.25">
      <c r="A194" s="43"/>
      <c r="B194" s="9" t="s">
        <v>5770</v>
      </c>
      <c r="C194" s="48" t="s">
        <v>2043</v>
      </c>
      <c r="D194" s="257">
        <v>1.5104967</v>
      </c>
      <c r="E194" s="261">
        <v>2.1739737037037035</v>
      </c>
      <c r="F194" s="117">
        <v>34.028986000000003</v>
      </c>
      <c r="G194" s="257">
        <v>0.34981538892124009</v>
      </c>
      <c r="H194" s="25"/>
      <c r="I194" s="258"/>
      <c r="J194" s="25"/>
      <c r="K194" s="25"/>
      <c r="L194" s="25"/>
      <c r="M194" s="25"/>
      <c r="N194" s="25"/>
      <c r="O194" s="25"/>
      <c r="P194" s="25"/>
      <c r="Q194" s="25"/>
      <c r="R194" s="258"/>
      <c r="S194" s="25"/>
      <c r="T194" s="25"/>
      <c r="U194" s="25"/>
      <c r="V194" s="25"/>
      <c r="W194" s="25"/>
      <c r="X194" s="25"/>
      <c r="Y194" s="25"/>
      <c r="Z194" s="25"/>
      <c r="AB194" s="25"/>
    </row>
    <row r="195" spans="1:28" s="5" customFormat="1" x14ac:dyDescent="0.25">
      <c r="A195" s="43"/>
      <c r="B195" s="9" t="s">
        <v>5770</v>
      </c>
      <c r="C195" s="48" t="s">
        <v>2044</v>
      </c>
      <c r="D195" s="257">
        <v>0.51030118999999996</v>
      </c>
      <c r="E195" s="261">
        <v>1.682172148148148</v>
      </c>
      <c r="F195" s="117">
        <v>25.206503999999999</v>
      </c>
      <c r="G195" s="257">
        <v>0.17861971648980302</v>
      </c>
      <c r="H195" s="25"/>
      <c r="I195" s="258"/>
      <c r="J195" s="25"/>
      <c r="K195" s="25"/>
      <c r="L195" s="25"/>
      <c r="M195" s="25"/>
      <c r="N195" s="25"/>
      <c r="O195" s="25"/>
      <c r="P195" s="25"/>
      <c r="Q195" s="25"/>
      <c r="R195" s="258"/>
      <c r="S195" s="25"/>
      <c r="T195" s="25"/>
      <c r="U195" s="25"/>
      <c r="V195" s="25"/>
      <c r="W195" s="25"/>
      <c r="X195" s="25"/>
      <c r="Y195" s="25"/>
      <c r="Z195" s="25"/>
      <c r="AB195" s="25"/>
    </row>
    <row r="196" spans="1:28" s="5" customFormat="1" x14ac:dyDescent="0.25">
      <c r="A196" s="43"/>
      <c r="B196" s="9" t="s">
        <v>5770</v>
      </c>
      <c r="C196" s="48" t="s">
        <v>2045</v>
      </c>
      <c r="D196" s="257">
        <v>0.46830290000000002</v>
      </c>
      <c r="E196" s="261">
        <v>1.5389275555555555</v>
      </c>
      <c r="F196" s="117">
        <v>22.721944000000001</v>
      </c>
      <c r="G196" s="257">
        <v>0.16244284588443403</v>
      </c>
      <c r="H196" s="25"/>
      <c r="I196" s="258"/>
      <c r="J196" s="25"/>
      <c r="K196" s="25"/>
      <c r="L196" s="25"/>
      <c r="M196" s="25"/>
      <c r="N196" s="25"/>
      <c r="O196" s="25"/>
      <c r="P196" s="25"/>
      <c r="Q196" s="25"/>
      <c r="R196" s="258"/>
      <c r="S196" s="25"/>
      <c r="T196" s="25"/>
      <c r="U196" s="25"/>
      <c r="V196" s="25"/>
      <c r="W196" s="25"/>
      <c r="X196" s="25"/>
      <c r="Y196" s="25"/>
      <c r="Z196" s="25"/>
      <c r="AB196" s="25"/>
    </row>
    <row r="197" spans="1:28" s="5" customFormat="1" x14ac:dyDescent="0.25">
      <c r="A197" s="43"/>
      <c r="B197" s="9" t="s">
        <v>5770</v>
      </c>
      <c r="C197" s="48" t="s">
        <v>2046</v>
      </c>
      <c r="D197" s="257">
        <v>6.1843494000000003</v>
      </c>
      <c r="E197" s="261">
        <v>8.7033318518518517</v>
      </c>
      <c r="F197" s="117">
        <v>176.38075000000001</v>
      </c>
      <c r="G197" s="257">
        <v>1.1022248004496302</v>
      </c>
      <c r="H197" s="25"/>
      <c r="I197" s="258"/>
      <c r="J197" s="25"/>
      <c r="K197" s="25"/>
      <c r="L197" s="25"/>
      <c r="M197" s="25"/>
      <c r="N197" s="25"/>
      <c r="O197" s="25"/>
      <c r="P197" s="25"/>
      <c r="Q197" s="25"/>
      <c r="R197" s="258"/>
      <c r="S197" s="25"/>
      <c r="T197" s="25"/>
      <c r="U197" s="25"/>
      <c r="V197" s="25"/>
      <c r="W197" s="25"/>
      <c r="X197" s="25"/>
      <c r="Y197" s="25"/>
      <c r="Z197" s="25"/>
      <c r="AB197" s="25"/>
    </row>
    <row r="198" spans="1:28" s="5" customFormat="1" x14ac:dyDescent="0.25">
      <c r="A198" s="43"/>
      <c r="B198" s="9" t="s">
        <v>5770</v>
      </c>
      <c r="C198" s="48" t="s">
        <v>2047</v>
      </c>
      <c r="D198" s="257">
        <v>2.0625958</v>
      </c>
      <c r="E198" s="261">
        <v>3.9363619999999999</v>
      </c>
      <c r="F198" s="117">
        <v>74.692313999999996</v>
      </c>
      <c r="G198" s="257">
        <v>0.5304885469542</v>
      </c>
      <c r="H198" s="25"/>
      <c r="I198" s="258"/>
      <c r="J198" s="25"/>
      <c r="K198" s="25"/>
      <c r="L198" s="25"/>
      <c r="M198" s="25"/>
      <c r="N198" s="25"/>
      <c r="O198" s="25"/>
      <c r="P198" s="25"/>
      <c r="Q198" s="25"/>
      <c r="R198" s="258"/>
      <c r="S198" s="25"/>
      <c r="T198" s="25"/>
      <c r="U198" s="25"/>
      <c r="V198" s="25"/>
      <c r="W198" s="25"/>
      <c r="X198" s="25"/>
      <c r="Y198" s="25"/>
      <c r="Z198" s="25"/>
      <c r="AB198" s="25"/>
    </row>
    <row r="199" spans="1:28" s="5" customFormat="1" x14ac:dyDescent="0.25">
      <c r="A199" s="43"/>
      <c r="B199" s="9" t="s">
        <v>5770</v>
      </c>
      <c r="C199" s="48" t="s">
        <v>2048</v>
      </c>
      <c r="D199" s="257">
        <v>8.1463135999999992</v>
      </c>
      <c r="E199" s="261">
        <v>7.6901733333333331</v>
      </c>
      <c r="F199" s="117">
        <v>146.83939000000001</v>
      </c>
      <c r="G199" s="257">
        <v>1.3946588506481701</v>
      </c>
      <c r="H199" s="25"/>
      <c r="I199" s="258"/>
      <c r="J199" s="25"/>
      <c r="K199" s="25"/>
      <c r="L199" s="25"/>
      <c r="M199" s="25"/>
      <c r="N199" s="25"/>
      <c r="O199" s="25"/>
      <c r="P199" s="25"/>
      <c r="Q199" s="25"/>
      <c r="R199" s="258"/>
      <c r="S199" s="25"/>
      <c r="T199" s="25"/>
      <c r="U199" s="25"/>
      <c r="V199" s="25"/>
      <c r="W199" s="25"/>
      <c r="X199" s="25"/>
      <c r="Y199" s="25"/>
      <c r="Z199" s="25"/>
      <c r="AB199" s="25"/>
    </row>
    <row r="200" spans="1:28" s="5" customFormat="1" x14ac:dyDescent="0.25">
      <c r="A200" s="58" t="s">
        <v>19</v>
      </c>
      <c r="B200" s="58"/>
      <c r="C200" s="43"/>
      <c r="D200" s="259"/>
      <c r="E200" s="259"/>
      <c r="F200" s="97"/>
      <c r="G200" s="259"/>
      <c r="H200" s="25"/>
      <c r="I200" s="258"/>
      <c r="J200" s="25"/>
      <c r="K200" s="25"/>
      <c r="L200" s="25"/>
      <c r="M200" s="25"/>
      <c r="N200" s="25"/>
      <c r="O200" s="25"/>
      <c r="P200" s="25"/>
      <c r="Q200" s="25"/>
      <c r="R200" s="259"/>
      <c r="S200" s="25"/>
      <c r="T200" s="25"/>
      <c r="U200" s="25"/>
      <c r="V200" s="25"/>
      <c r="W200" s="25"/>
      <c r="X200" s="25"/>
      <c r="Y200" s="25"/>
      <c r="Z200" s="25"/>
      <c r="AB200" s="25"/>
    </row>
    <row r="201" spans="1:28" s="5" customFormat="1" x14ac:dyDescent="0.25">
      <c r="A201" s="43"/>
      <c r="B201" s="9" t="s">
        <v>5770</v>
      </c>
      <c r="C201" s="48" t="s">
        <v>2049</v>
      </c>
      <c r="D201" s="257">
        <v>0.47550531000000001</v>
      </c>
      <c r="E201" s="261">
        <v>1.5587280740740739</v>
      </c>
      <c r="F201" s="117">
        <v>22.911489</v>
      </c>
      <c r="G201" s="257">
        <v>0.16461315825832601</v>
      </c>
      <c r="H201" s="25"/>
      <c r="I201" s="258"/>
      <c r="J201" s="25"/>
      <c r="K201" s="25"/>
      <c r="L201" s="25"/>
      <c r="M201" s="25"/>
      <c r="N201" s="25"/>
      <c r="O201" s="25"/>
      <c r="P201" s="25"/>
      <c r="Q201" s="25"/>
      <c r="R201" s="258"/>
      <c r="S201" s="25"/>
      <c r="T201" s="25"/>
      <c r="U201" s="25"/>
      <c r="V201" s="25"/>
      <c r="W201" s="25"/>
      <c r="X201" s="25"/>
      <c r="Y201" s="25"/>
      <c r="Z201" s="25"/>
      <c r="AB201" s="25"/>
    </row>
    <row r="202" spans="1:28" s="5" customFormat="1" x14ac:dyDescent="0.25">
      <c r="A202" s="43"/>
      <c r="B202" s="9" t="s">
        <v>5770</v>
      </c>
      <c r="C202" s="48" t="s">
        <v>2050</v>
      </c>
      <c r="D202" s="257">
        <v>0.47550531000000001</v>
      </c>
      <c r="E202" s="261">
        <v>1.5587280740740739</v>
      </c>
      <c r="F202" s="117">
        <v>22.911489</v>
      </c>
      <c r="G202" s="257">
        <v>0.16461315825832601</v>
      </c>
      <c r="H202" s="25"/>
      <c r="I202" s="258"/>
      <c r="J202" s="25"/>
      <c r="K202" s="25"/>
      <c r="L202" s="25"/>
      <c r="M202" s="25"/>
      <c r="N202" s="25"/>
      <c r="O202" s="25"/>
      <c r="P202" s="25"/>
      <c r="Q202" s="25"/>
      <c r="R202" s="258"/>
      <c r="S202" s="25"/>
      <c r="T202" s="25"/>
      <c r="U202" s="25"/>
      <c r="V202" s="25"/>
      <c r="W202" s="25"/>
      <c r="X202" s="25"/>
      <c r="Y202" s="25"/>
      <c r="Z202" s="25"/>
      <c r="AB202" s="25"/>
    </row>
    <row r="203" spans="1:28" s="5" customFormat="1" x14ac:dyDescent="0.25">
      <c r="A203" s="43"/>
      <c r="B203" s="9" t="s">
        <v>5770</v>
      </c>
      <c r="C203" s="48" t="s">
        <v>2051</v>
      </c>
      <c r="D203" s="257">
        <v>0.47550531000000001</v>
      </c>
      <c r="E203" s="261">
        <v>1.5587280740740739</v>
      </c>
      <c r="F203" s="117">
        <v>22.911489</v>
      </c>
      <c r="G203" s="257">
        <v>0.16461315825832601</v>
      </c>
      <c r="H203" s="25"/>
      <c r="I203" s="258"/>
      <c r="J203" s="25"/>
      <c r="K203" s="25"/>
      <c r="L203" s="25"/>
      <c r="M203" s="25"/>
      <c r="N203" s="25"/>
      <c r="O203" s="25"/>
      <c r="P203" s="25"/>
      <c r="Q203" s="25"/>
      <c r="R203" s="258"/>
      <c r="S203" s="25"/>
      <c r="T203" s="25"/>
      <c r="U203" s="25"/>
      <c r="V203" s="25"/>
      <c r="W203" s="25"/>
      <c r="X203" s="25"/>
      <c r="Y203" s="25"/>
      <c r="Z203" s="25"/>
      <c r="AB203" s="25"/>
    </row>
    <row r="204" spans="1:28" s="5" customFormat="1" x14ac:dyDescent="0.25">
      <c r="A204" s="43"/>
      <c r="B204" s="9" t="s">
        <v>5770</v>
      </c>
      <c r="C204" s="48" t="s">
        <v>2052</v>
      </c>
      <c r="D204" s="257">
        <v>0.47550531000000001</v>
      </c>
      <c r="E204" s="261">
        <v>1.5587280740740739</v>
      </c>
      <c r="F204" s="117">
        <v>22.911489</v>
      </c>
      <c r="G204" s="257">
        <v>0.16461315825832601</v>
      </c>
      <c r="H204" s="25"/>
      <c r="I204" s="258"/>
      <c r="J204" s="25"/>
      <c r="K204" s="25"/>
      <c r="L204" s="25"/>
      <c r="M204" s="25"/>
      <c r="N204" s="25"/>
      <c r="O204" s="25"/>
      <c r="P204" s="25"/>
      <c r="Q204" s="25"/>
      <c r="R204" s="258"/>
      <c r="S204" s="25"/>
      <c r="T204" s="25"/>
      <c r="U204" s="25"/>
      <c r="V204" s="25"/>
      <c r="W204" s="25"/>
      <c r="X204" s="25"/>
      <c r="Y204" s="25"/>
      <c r="Z204" s="25"/>
      <c r="AB204" s="25"/>
    </row>
    <row r="205" spans="1:28" s="5" customFormat="1" x14ac:dyDescent="0.25">
      <c r="A205" s="58" t="s">
        <v>20</v>
      </c>
      <c r="B205" s="58"/>
      <c r="C205" s="43"/>
      <c r="D205" s="259"/>
      <c r="E205" s="259"/>
      <c r="F205" s="97"/>
      <c r="G205" s="259"/>
      <c r="H205" s="25"/>
      <c r="I205" s="258"/>
      <c r="J205" s="25"/>
      <c r="K205" s="25"/>
      <c r="L205" s="25"/>
      <c r="M205" s="25"/>
      <c r="N205" s="25"/>
      <c r="O205" s="25"/>
      <c r="P205" s="25"/>
      <c r="Q205" s="25"/>
      <c r="R205" s="259"/>
      <c r="S205" s="25"/>
      <c r="T205" s="25"/>
      <c r="U205" s="25"/>
      <c r="V205" s="25"/>
      <c r="W205" s="25"/>
      <c r="X205" s="25"/>
      <c r="Y205" s="25"/>
      <c r="Z205" s="25"/>
      <c r="AB205" s="25"/>
    </row>
    <row r="206" spans="1:28" s="5" customFormat="1" x14ac:dyDescent="0.25">
      <c r="A206" s="43"/>
      <c r="B206" s="9" t="s">
        <v>5770</v>
      </c>
      <c r="C206" s="48" t="s">
        <v>2053</v>
      </c>
      <c r="D206" s="257">
        <v>0.65103305</v>
      </c>
      <c r="E206" s="261">
        <v>1.8425574814814814</v>
      </c>
      <c r="F206" s="117">
        <v>28.635131999999999</v>
      </c>
      <c r="G206" s="257">
        <v>0.22879505095704103</v>
      </c>
      <c r="H206" s="25"/>
      <c r="I206" s="258"/>
      <c r="J206" s="25"/>
      <c r="K206" s="25"/>
      <c r="L206" s="25"/>
      <c r="M206" s="25"/>
      <c r="N206" s="25"/>
      <c r="O206" s="25"/>
      <c r="P206" s="25"/>
      <c r="Q206" s="25"/>
      <c r="R206" s="258"/>
      <c r="S206" s="25"/>
      <c r="T206" s="25"/>
      <c r="U206" s="25"/>
      <c r="V206" s="25"/>
      <c r="W206" s="25"/>
      <c r="X206" s="25"/>
      <c r="Y206" s="25"/>
      <c r="Z206" s="25"/>
      <c r="AB206" s="25"/>
    </row>
    <row r="207" spans="1:28" s="5" customFormat="1" x14ac:dyDescent="0.25">
      <c r="A207" s="43"/>
      <c r="B207" s="9" t="s">
        <v>5770</v>
      </c>
      <c r="C207" s="48" t="s">
        <v>2054</v>
      </c>
      <c r="D207" s="257">
        <v>0.63068208999999997</v>
      </c>
      <c r="E207" s="261">
        <v>1.8141818518518518</v>
      </c>
      <c r="F207" s="117">
        <v>27.984400000000001</v>
      </c>
      <c r="G207" s="257">
        <v>0.21584582764613899</v>
      </c>
      <c r="H207" s="25"/>
      <c r="I207" s="258"/>
      <c r="J207" s="25"/>
      <c r="K207" s="25"/>
      <c r="L207" s="25"/>
      <c r="M207" s="25"/>
      <c r="N207" s="25"/>
      <c r="O207" s="25"/>
      <c r="P207" s="25"/>
      <c r="Q207" s="25"/>
      <c r="R207" s="258"/>
      <c r="S207" s="25"/>
      <c r="T207" s="25"/>
      <c r="U207" s="25"/>
      <c r="V207" s="25"/>
      <c r="W207" s="25"/>
      <c r="X207" s="25"/>
      <c r="Y207" s="25"/>
      <c r="Z207" s="25"/>
      <c r="AB207" s="25"/>
    </row>
    <row r="208" spans="1:28" s="5" customFormat="1" x14ac:dyDescent="0.25">
      <c r="A208" s="43"/>
      <c r="B208" s="9" t="s">
        <v>5770</v>
      </c>
      <c r="C208" s="48" t="s">
        <v>2055</v>
      </c>
      <c r="D208" s="257">
        <v>0.47550531000000001</v>
      </c>
      <c r="E208" s="261">
        <v>1.5587280740740739</v>
      </c>
      <c r="F208" s="117">
        <v>22.911489</v>
      </c>
      <c r="G208" s="257">
        <v>0.16461315825832601</v>
      </c>
      <c r="H208" s="25"/>
      <c r="I208" s="258"/>
      <c r="J208" s="25"/>
      <c r="K208" s="25"/>
      <c r="L208" s="25"/>
      <c r="M208" s="25"/>
      <c r="N208" s="25"/>
      <c r="O208" s="25"/>
      <c r="P208" s="25"/>
      <c r="Q208" s="25"/>
      <c r="R208" s="258"/>
      <c r="S208" s="25"/>
      <c r="T208" s="25"/>
      <c r="U208" s="25"/>
      <c r="V208" s="25"/>
      <c r="W208" s="25"/>
      <c r="X208" s="25"/>
      <c r="Y208" s="25"/>
      <c r="Z208" s="25"/>
      <c r="AB208" s="25"/>
    </row>
    <row r="209" spans="1:28" s="5" customFormat="1" x14ac:dyDescent="0.25">
      <c r="A209" s="43"/>
      <c r="B209" s="9" t="s">
        <v>5770</v>
      </c>
      <c r="C209" s="48" t="s">
        <v>2056</v>
      </c>
      <c r="D209" s="257">
        <v>0.47550531000000001</v>
      </c>
      <c r="E209" s="261">
        <v>1.5587280740740739</v>
      </c>
      <c r="F209" s="117">
        <v>22.911489</v>
      </c>
      <c r="G209" s="257">
        <v>0.16461315825832601</v>
      </c>
      <c r="H209" s="25"/>
      <c r="I209" s="258"/>
      <c r="J209" s="25"/>
      <c r="K209" s="25"/>
      <c r="L209" s="25"/>
      <c r="M209" s="25"/>
      <c r="N209" s="25"/>
      <c r="O209" s="25"/>
      <c r="P209" s="25"/>
      <c r="Q209" s="25"/>
      <c r="R209" s="258"/>
      <c r="S209" s="25"/>
      <c r="T209" s="25"/>
      <c r="U209" s="25"/>
      <c r="V209" s="25"/>
      <c r="W209" s="25"/>
      <c r="X209" s="25"/>
      <c r="Y209" s="25"/>
      <c r="Z209" s="25"/>
      <c r="AB209" s="25"/>
    </row>
    <row r="210" spans="1:28" s="5" customFormat="1" x14ac:dyDescent="0.25">
      <c r="A210" s="58" t="s">
        <v>21</v>
      </c>
      <c r="B210" s="58"/>
      <c r="C210" s="43"/>
      <c r="D210" s="259"/>
      <c r="E210" s="259"/>
      <c r="F210" s="97"/>
      <c r="G210" s="259"/>
      <c r="H210" s="25"/>
      <c r="I210" s="258"/>
      <c r="J210" s="25"/>
      <c r="K210" s="25"/>
      <c r="L210" s="25"/>
      <c r="M210" s="25"/>
      <c r="N210" s="25"/>
      <c r="O210" s="25"/>
      <c r="P210" s="25"/>
      <c r="Q210" s="25"/>
      <c r="R210" s="259"/>
      <c r="S210" s="25"/>
      <c r="T210" s="25"/>
      <c r="U210" s="25"/>
      <c r="V210" s="25"/>
      <c r="W210" s="25"/>
      <c r="X210" s="25"/>
      <c r="Y210" s="25"/>
      <c r="Z210" s="25"/>
      <c r="AB210" s="25"/>
    </row>
    <row r="211" spans="1:28" s="5" customFormat="1" x14ac:dyDescent="0.25">
      <c r="A211" s="43"/>
      <c r="B211" s="9" t="s">
        <v>5770</v>
      </c>
      <c r="C211" s="48" t="s">
        <v>2057</v>
      </c>
      <c r="D211" s="257">
        <v>1.2553970999999999</v>
      </c>
      <c r="E211" s="261">
        <v>2.2426642222222219</v>
      </c>
      <c r="F211" s="117">
        <v>36.299593999999999</v>
      </c>
      <c r="G211" s="257">
        <v>0.28837158644881999</v>
      </c>
      <c r="H211" s="25"/>
      <c r="I211" s="258"/>
      <c r="J211" s="25"/>
      <c r="K211" s="25"/>
      <c r="L211" s="25"/>
      <c r="M211" s="25"/>
      <c r="N211" s="25"/>
      <c r="O211" s="25"/>
      <c r="P211" s="25"/>
      <c r="Q211" s="25"/>
      <c r="R211" s="258"/>
      <c r="S211" s="25"/>
      <c r="T211" s="25"/>
      <c r="U211" s="25"/>
      <c r="V211" s="25"/>
      <c r="W211" s="25"/>
      <c r="X211" s="25"/>
      <c r="Y211" s="25"/>
      <c r="Z211" s="25"/>
      <c r="AB211" s="25"/>
    </row>
    <row r="212" spans="1:28" s="5" customFormat="1" x14ac:dyDescent="0.25">
      <c r="A212" s="43"/>
      <c r="B212" s="9" t="s">
        <v>5770</v>
      </c>
      <c r="C212" s="48" t="s">
        <v>2058</v>
      </c>
      <c r="D212" s="257">
        <v>0.59841940000000005</v>
      </c>
      <c r="E212" s="261">
        <v>1.8021457777777776</v>
      </c>
      <c r="F212" s="117">
        <v>27.673731</v>
      </c>
      <c r="G212" s="257">
        <v>0.18832490354460601</v>
      </c>
      <c r="H212" s="25"/>
      <c r="I212" s="258"/>
      <c r="J212" s="25"/>
      <c r="K212" s="25"/>
      <c r="L212" s="25"/>
      <c r="M212" s="25"/>
      <c r="N212" s="25"/>
      <c r="O212" s="25"/>
      <c r="P212" s="25"/>
      <c r="Q212" s="25"/>
      <c r="R212" s="258"/>
      <c r="S212" s="25"/>
      <c r="T212" s="25"/>
      <c r="U212" s="25"/>
      <c r="V212" s="25"/>
      <c r="W212" s="25"/>
      <c r="X212" s="25"/>
      <c r="Y212" s="25"/>
      <c r="Z212" s="25"/>
      <c r="AB212" s="25"/>
    </row>
    <row r="213" spans="1:28" s="5" customFormat="1" x14ac:dyDescent="0.25">
      <c r="A213" s="43"/>
      <c r="B213" s="9" t="s">
        <v>5770</v>
      </c>
      <c r="C213" s="48" t="s">
        <v>2059</v>
      </c>
      <c r="D213" s="257">
        <v>1.1044463</v>
      </c>
      <c r="E213" s="261">
        <v>2.2705833333333332</v>
      </c>
      <c r="F213" s="117">
        <v>37.384326000000001</v>
      </c>
      <c r="G213" s="257">
        <v>0.26573590758989901</v>
      </c>
      <c r="H213" s="25"/>
      <c r="I213" s="258"/>
      <c r="J213" s="25"/>
      <c r="K213" s="25"/>
      <c r="L213" s="25"/>
      <c r="M213" s="25"/>
      <c r="N213" s="25"/>
      <c r="O213" s="25"/>
      <c r="P213" s="25"/>
      <c r="Q213" s="25"/>
      <c r="R213" s="258"/>
      <c r="S213" s="25"/>
      <c r="T213" s="25"/>
      <c r="U213" s="25"/>
      <c r="V213" s="25"/>
      <c r="W213" s="25"/>
      <c r="X213" s="25"/>
      <c r="Y213" s="25"/>
      <c r="Z213" s="25"/>
      <c r="AB213" s="25"/>
    </row>
    <row r="214" spans="1:28" s="5" customFormat="1" x14ac:dyDescent="0.25">
      <c r="A214" s="43"/>
      <c r="B214" s="9" t="s">
        <v>5770</v>
      </c>
      <c r="C214" s="48" t="s">
        <v>2060</v>
      </c>
      <c r="D214" s="257">
        <v>0.70589674999999996</v>
      </c>
      <c r="E214" s="261">
        <v>1.9174572592592589</v>
      </c>
      <c r="F214" s="117">
        <v>30.204916999999998</v>
      </c>
      <c r="G214" s="257">
        <v>0.23148816658084598</v>
      </c>
      <c r="H214" s="25"/>
      <c r="I214" s="258"/>
      <c r="J214" s="25"/>
      <c r="K214" s="25"/>
      <c r="L214" s="25"/>
      <c r="M214" s="25"/>
      <c r="N214" s="25"/>
      <c r="O214" s="25"/>
      <c r="P214" s="25"/>
      <c r="Q214" s="25"/>
      <c r="R214" s="258"/>
      <c r="S214" s="25"/>
      <c r="T214" s="25"/>
      <c r="U214" s="25"/>
      <c r="V214" s="25"/>
      <c r="W214" s="25"/>
      <c r="X214" s="25"/>
      <c r="Y214" s="25"/>
      <c r="Z214" s="25"/>
      <c r="AB214" s="25"/>
    </row>
    <row r="215" spans="1:28" s="5" customFormat="1" x14ac:dyDescent="0.25">
      <c r="A215" s="43"/>
      <c r="B215" s="9" t="s">
        <v>5770</v>
      </c>
      <c r="C215" s="48" t="s">
        <v>2061</v>
      </c>
      <c r="D215" s="257">
        <v>1.1796930999999999</v>
      </c>
      <c r="E215" s="261">
        <v>2.2946068148148147</v>
      </c>
      <c r="F215" s="117">
        <v>37.893521</v>
      </c>
      <c r="G215" s="257">
        <v>0.31980840729563997</v>
      </c>
      <c r="H215" s="25"/>
      <c r="I215" s="258"/>
      <c r="J215" s="25"/>
      <c r="K215" s="25"/>
      <c r="L215" s="25"/>
      <c r="M215" s="25"/>
      <c r="N215" s="25"/>
      <c r="O215" s="25"/>
      <c r="P215" s="25"/>
      <c r="Q215" s="25"/>
      <c r="R215" s="258"/>
      <c r="S215" s="25"/>
      <c r="T215" s="25"/>
      <c r="U215" s="25"/>
      <c r="V215" s="25"/>
      <c r="W215" s="25"/>
      <c r="X215" s="25"/>
      <c r="Y215" s="25"/>
      <c r="Z215" s="25"/>
      <c r="AB215" s="25"/>
    </row>
    <row r="216" spans="1:28" s="5" customFormat="1" x14ac:dyDescent="0.25">
      <c r="A216" s="43"/>
      <c r="B216" s="9" t="s">
        <v>5770</v>
      </c>
      <c r="C216" s="48" t="s">
        <v>2062</v>
      </c>
      <c r="D216" s="257">
        <v>0.66924326000000001</v>
      </c>
      <c r="E216" s="261">
        <v>1.9610635555555553</v>
      </c>
      <c r="F216" s="117">
        <v>31.197257</v>
      </c>
      <c r="G216" s="257">
        <v>0.20232682331581098</v>
      </c>
      <c r="H216" s="25"/>
      <c r="I216" s="258"/>
      <c r="J216" s="25"/>
      <c r="K216" s="25"/>
      <c r="L216" s="25"/>
      <c r="M216" s="25"/>
      <c r="N216" s="25"/>
      <c r="O216" s="25"/>
      <c r="P216" s="25"/>
      <c r="Q216" s="25"/>
      <c r="R216" s="258"/>
      <c r="S216" s="25"/>
      <c r="T216" s="25"/>
      <c r="U216" s="25"/>
      <c r="V216" s="25"/>
      <c r="W216" s="25"/>
      <c r="X216" s="25"/>
      <c r="Y216" s="25"/>
      <c r="Z216" s="25"/>
      <c r="AB216" s="25"/>
    </row>
    <row r="217" spans="1:28" s="5" customFormat="1" x14ac:dyDescent="0.25">
      <c r="A217" s="43"/>
      <c r="B217" s="9" t="s">
        <v>5770</v>
      </c>
      <c r="C217" s="48" t="s">
        <v>2063</v>
      </c>
      <c r="D217" s="257">
        <v>0.74716466999999998</v>
      </c>
      <c r="E217" s="261">
        <v>2.0766999259259258</v>
      </c>
      <c r="F217" s="117">
        <v>33.376770999999998</v>
      </c>
      <c r="G217" s="257">
        <v>0.21354415458312501</v>
      </c>
      <c r="H217" s="25"/>
      <c r="I217" s="258"/>
      <c r="J217" s="25"/>
      <c r="K217" s="25"/>
      <c r="L217" s="25"/>
      <c r="M217" s="25"/>
      <c r="N217" s="25"/>
      <c r="O217" s="25"/>
      <c r="P217" s="25"/>
      <c r="Q217" s="25"/>
      <c r="R217" s="258"/>
      <c r="S217" s="25"/>
      <c r="T217" s="25"/>
      <c r="U217" s="25"/>
      <c r="V217" s="25"/>
      <c r="W217" s="25"/>
      <c r="X217" s="25"/>
      <c r="Y217" s="25"/>
      <c r="Z217" s="25"/>
      <c r="AB217" s="25"/>
    </row>
    <row r="218" spans="1:28" s="5" customFormat="1" x14ac:dyDescent="0.25">
      <c r="A218" s="43"/>
      <c r="B218" s="9" t="s">
        <v>5770</v>
      </c>
      <c r="C218" s="48" t="s">
        <v>2064</v>
      </c>
      <c r="D218" s="257">
        <v>1.3761802999999999</v>
      </c>
      <c r="E218" s="261">
        <v>2.2574837037037034</v>
      </c>
      <c r="F218" s="117">
        <v>36.314087000000001</v>
      </c>
      <c r="G218" s="257">
        <v>0.30658469397804999</v>
      </c>
      <c r="H218" s="25"/>
      <c r="I218" s="258"/>
      <c r="J218" s="25"/>
      <c r="K218" s="25"/>
      <c r="L218" s="25"/>
      <c r="M218" s="25"/>
      <c r="N218" s="25"/>
      <c r="O218" s="25"/>
      <c r="P218" s="25"/>
      <c r="Q218" s="25"/>
      <c r="R218" s="258"/>
      <c r="S218" s="25"/>
      <c r="T218" s="25"/>
      <c r="U218" s="25"/>
      <c r="V218" s="25"/>
      <c r="W218" s="25"/>
      <c r="X218" s="25"/>
      <c r="Y218" s="25"/>
      <c r="Z218" s="25"/>
      <c r="AB218" s="25"/>
    </row>
    <row r="219" spans="1:28" s="5" customFormat="1" x14ac:dyDescent="0.25">
      <c r="A219" s="43"/>
      <c r="B219" s="9" t="s">
        <v>5770</v>
      </c>
      <c r="C219" s="48" t="s">
        <v>2065</v>
      </c>
      <c r="D219" s="257">
        <v>0.80226224999999995</v>
      </c>
      <c r="E219" s="261">
        <v>1.8619862962962963</v>
      </c>
      <c r="F219" s="117">
        <v>28.525321000000002</v>
      </c>
      <c r="G219" s="257">
        <v>0.21915754391981701</v>
      </c>
      <c r="H219" s="25"/>
      <c r="I219" s="258"/>
      <c r="J219" s="25"/>
      <c r="K219" s="25"/>
      <c r="L219" s="25"/>
      <c r="M219" s="25"/>
      <c r="N219" s="25"/>
      <c r="O219" s="25"/>
      <c r="P219" s="25"/>
      <c r="Q219" s="25"/>
      <c r="R219" s="258"/>
      <c r="S219" s="25"/>
      <c r="T219" s="25"/>
      <c r="U219" s="25"/>
      <c r="V219" s="25"/>
      <c r="W219" s="25"/>
      <c r="X219" s="25"/>
      <c r="Y219" s="25"/>
      <c r="Z219" s="25"/>
      <c r="AB219" s="25"/>
    </row>
    <row r="220" spans="1:28" s="5" customFormat="1" x14ac:dyDescent="0.25">
      <c r="A220" s="43"/>
      <c r="B220" s="9" t="s">
        <v>5770</v>
      </c>
      <c r="C220" s="48" t="s">
        <v>2066</v>
      </c>
      <c r="D220" s="257">
        <v>0.52075137999999999</v>
      </c>
      <c r="E220" s="261">
        <v>1.7444686666666664</v>
      </c>
      <c r="F220" s="117">
        <v>26.560686</v>
      </c>
      <c r="G220" s="257">
        <v>0.183055697602892</v>
      </c>
      <c r="H220" s="25"/>
      <c r="I220" s="258"/>
      <c r="J220" s="25"/>
      <c r="K220" s="25"/>
      <c r="L220" s="25"/>
      <c r="M220" s="25"/>
      <c r="N220" s="25"/>
      <c r="O220" s="25"/>
      <c r="P220" s="25"/>
      <c r="Q220" s="25"/>
      <c r="R220" s="258"/>
      <c r="S220" s="25"/>
      <c r="T220" s="25"/>
      <c r="U220" s="25"/>
      <c r="V220" s="25"/>
      <c r="W220" s="25"/>
      <c r="X220" s="25"/>
      <c r="Y220" s="25"/>
      <c r="Z220" s="25"/>
      <c r="AB220" s="25"/>
    </row>
    <row r="221" spans="1:28" s="5" customFormat="1" x14ac:dyDescent="0.25">
      <c r="A221" s="43"/>
      <c r="B221" s="9" t="s">
        <v>5770</v>
      </c>
      <c r="C221" s="48" t="s">
        <v>2067</v>
      </c>
      <c r="D221" s="257">
        <v>0.65924081000000001</v>
      </c>
      <c r="E221" s="261">
        <v>1.9034248888888887</v>
      </c>
      <c r="F221" s="117">
        <v>29.921987000000001</v>
      </c>
      <c r="G221" s="257">
        <v>0.19793961869646004</v>
      </c>
      <c r="H221" s="25"/>
      <c r="I221" s="258"/>
      <c r="J221" s="25"/>
      <c r="K221" s="25"/>
      <c r="L221" s="25"/>
      <c r="M221" s="25"/>
      <c r="N221" s="25"/>
      <c r="O221" s="25"/>
      <c r="P221" s="25"/>
      <c r="Q221" s="25"/>
      <c r="R221" s="258"/>
      <c r="S221" s="25"/>
      <c r="T221" s="25"/>
      <c r="U221" s="25"/>
      <c r="V221" s="25"/>
      <c r="W221" s="25"/>
      <c r="X221" s="25"/>
      <c r="Y221" s="25"/>
      <c r="Z221" s="25"/>
      <c r="AB221" s="25"/>
    </row>
    <row r="222" spans="1:28" s="5" customFormat="1" x14ac:dyDescent="0.25">
      <c r="A222" s="43"/>
      <c r="B222" s="9" t="s">
        <v>5770</v>
      </c>
      <c r="C222" s="48" t="s">
        <v>2068</v>
      </c>
      <c r="D222" s="257">
        <v>0.69217357000000002</v>
      </c>
      <c r="E222" s="261">
        <v>1.9587846666666664</v>
      </c>
      <c r="F222" s="117">
        <v>31.114789999999999</v>
      </c>
      <c r="G222" s="257">
        <v>0.20250987564662698</v>
      </c>
      <c r="H222" s="25"/>
      <c r="I222" s="258"/>
      <c r="J222" s="25"/>
      <c r="K222" s="25"/>
      <c r="L222" s="25"/>
      <c r="M222" s="25"/>
      <c r="N222" s="25"/>
      <c r="O222" s="25"/>
      <c r="P222" s="25"/>
      <c r="Q222" s="25"/>
      <c r="R222" s="258"/>
      <c r="S222" s="25"/>
      <c r="T222" s="25"/>
      <c r="U222" s="25"/>
      <c r="V222" s="25"/>
      <c r="W222" s="25"/>
      <c r="X222" s="25"/>
      <c r="Y222" s="25"/>
      <c r="Z222" s="25"/>
      <c r="AB222" s="25"/>
    </row>
    <row r="223" spans="1:28" s="5" customFormat="1" x14ac:dyDescent="0.25">
      <c r="A223" s="43"/>
      <c r="B223" s="9" t="s">
        <v>5770</v>
      </c>
      <c r="C223" s="48" t="s">
        <v>2069</v>
      </c>
      <c r="D223" s="257">
        <v>0.50019121</v>
      </c>
      <c r="E223" s="261">
        <v>1.6391634814814815</v>
      </c>
      <c r="F223" s="117">
        <v>24.077704000000001</v>
      </c>
      <c r="G223" s="257">
        <v>0.173101979846288</v>
      </c>
      <c r="H223" s="25"/>
      <c r="I223" s="258"/>
      <c r="J223" s="25"/>
      <c r="K223" s="25"/>
      <c r="L223" s="25"/>
      <c r="M223" s="25"/>
      <c r="N223" s="25"/>
      <c r="O223" s="25"/>
      <c r="P223" s="25"/>
      <c r="Q223" s="25"/>
      <c r="R223" s="258"/>
      <c r="S223" s="25"/>
      <c r="T223" s="25"/>
      <c r="U223" s="25"/>
      <c r="V223" s="25"/>
      <c r="W223" s="25"/>
      <c r="X223" s="25"/>
      <c r="Y223" s="25"/>
      <c r="Z223" s="25"/>
      <c r="AB223" s="25"/>
    </row>
    <row r="224" spans="1:28" s="5" customFormat="1" x14ac:dyDescent="0.25">
      <c r="A224" s="43"/>
      <c r="B224" s="9" t="s">
        <v>5770</v>
      </c>
      <c r="C224" s="48" t="s">
        <v>2070</v>
      </c>
      <c r="D224" s="257">
        <v>0.63985393000000002</v>
      </c>
      <c r="E224" s="261">
        <v>1.7714532592592591</v>
      </c>
      <c r="F224" s="117">
        <v>26.866326999999998</v>
      </c>
      <c r="G224" s="257">
        <v>0.20514688962172997</v>
      </c>
      <c r="H224" s="25"/>
      <c r="I224" s="258"/>
      <c r="J224" s="25"/>
      <c r="K224" s="25"/>
      <c r="L224" s="25"/>
      <c r="M224" s="25"/>
      <c r="N224" s="25"/>
      <c r="O224" s="25"/>
      <c r="P224" s="25"/>
      <c r="Q224" s="25"/>
      <c r="R224" s="258"/>
      <c r="S224" s="25"/>
      <c r="T224" s="25"/>
      <c r="U224" s="25"/>
      <c r="V224" s="25"/>
      <c r="W224" s="25"/>
      <c r="X224" s="25"/>
      <c r="Y224" s="25"/>
      <c r="Z224" s="25"/>
      <c r="AB224" s="25"/>
    </row>
    <row r="225" spans="1:28" s="5" customFormat="1" x14ac:dyDescent="0.25">
      <c r="A225" s="43"/>
      <c r="B225" s="9" t="s">
        <v>5770</v>
      </c>
      <c r="C225" s="48" t="s">
        <v>2071</v>
      </c>
      <c r="D225" s="257">
        <v>0.64022721999999999</v>
      </c>
      <c r="E225" s="261">
        <v>1.7724356296296295</v>
      </c>
      <c r="F225" s="117">
        <v>26.901644000000001</v>
      </c>
      <c r="G225" s="257">
        <v>0.20539365370104304</v>
      </c>
      <c r="H225" s="25"/>
      <c r="I225" s="258"/>
      <c r="J225" s="25"/>
      <c r="K225" s="25"/>
      <c r="L225" s="25"/>
      <c r="M225" s="25"/>
      <c r="N225" s="25"/>
      <c r="O225" s="25"/>
      <c r="P225" s="25"/>
      <c r="Q225" s="25"/>
      <c r="R225" s="258"/>
      <c r="S225" s="25"/>
      <c r="T225" s="25"/>
      <c r="U225" s="25"/>
      <c r="V225" s="25"/>
      <c r="W225" s="25"/>
      <c r="X225" s="25"/>
      <c r="Y225" s="25"/>
      <c r="Z225" s="25"/>
      <c r="AB225" s="25"/>
    </row>
    <row r="226" spans="1:28" s="5" customFormat="1" x14ac:dyDescent="0.25">
      <c r="A226" s="43"/>
      <c r="B226" s="9" t="s">
        <v>5770</v>
      </c>
      <c r="C226" s="48" t="s">
        <v>2072</v>
      </c>
      <c r="D226" s="257">
        <v>0.50056449999999997</v>
      </c>
      <c r="E226" s="261">
        <v>1.6401457777777777</v>
      </c>
      <c r="F226" s="117">
        <v>24.113021</v>
      </c>
      <c r="G226" s="257">
        <v>0.17334874231690101</v>
      </c>
      <c r="H226" s="25"/>
      <c r="I226" s="258"/>
      <c r="J226" s="25"/>
      <c r="K226" s="25"/>
      <c r="L226" s="25"/>
      <c r="M226" s="25"/>
      <c r="N226" s="25"/>
      <c r="O226" s="25"/>
      <c r="P226" s="25"/>
      <c r="Q226" s="25"/>
      <c r="R226" s="258"/>
      <c r="S226" s="25"/>
      <c r="T226" s="25"/>
      <c r="U226" s="25"/>
      <c r="V226" s="25"/>
      <c r="W226" s="25"/>
      <c r="X226" s="25"/>
      <c r="Y226" s="25"/>
      <c r="Z226" s="25"/>
      <c r="AB226" s="25"/>
    </row>
    <row r="227" spans="1:28" s="5" customFormat="1" x14ac:dyDescent="0.25">
      <c r="A227" s="43"/>
      <c r="B227" s="9" t="s">
        <v>5770</v>
      </c>
      <c r="C227" s="48" t="s">
        <v>2073</v>
      </c>
      <c r="D227" s="257">
        <v>0.50056449999999997</v>
      </c>
      <c r="E227" s="261">
        <v>1.6401457777777777</v>
      </c>
      <c r="F227" s="117">
        <v>24.113021</v>
      </c>
      <c r="G227" s="257">
        <v>0.17334874231690101</v>
      </c>
      <c r="H227" s="25"/>
      <c r="I227" s="258"/>
      <c r="J227" s="25"/>
      <c r="K227" s="25"/>
      <c r="L227" s="25"/>
      <c r="M227" s="25"/>
      <c r="N227" s="25"/>
      <c r="O227" s="25"/>
      <c r="P227" s="25"/>
      <c r="Q227" s="25"/>
      <c r="R227" s="258"/>
      <c r="S227" s="25"/>
      <c r="T227" s="25"/>
      <c r="U227" s="25"/>
      <c r="V227" s="25"/>
      <c r="W227" s="25"/>
      <c r="X227" s="25"/>
      <c r="Y227" s="25"/>
      <c r="Z227" s="25"/>
      <c r="AB227" s="25"/>
    </row>
    <row r="228" spans="1:28" s="5" customFormat="1" x14ac:dyDescent="0.25">
      <c r="A228" s="58" t="s">
        <v>22</v>
      </c>
      <c r="B228" s="58"/>
      <c r="C228" s="43"/>
      <c r="D228" s="259"/>
      <c r="E228" s="259"/>
      <c r="F228" s="97"/>
      <c r="G228" s="259"/>
      <c r="H228" s="25"/>
      <c r="I228" s="258"/>
      <c r="J228" s="25"/>
      <c r="K228" s="25"/>
      <c r="L228" s="25"/>
      <c r="M228" s="25"/>
      <c r="N228" s="25"/>
      <c r="O228" s="25"/>
      <c r="P228" s="25"/>
      <c r="Q228" s="25"/>
      <c r="R228" s="259"/>
      <c r="S228" s="25"/>
      <c r="T228" s="25"/>
      <c r="U228" s="25"/>
      <c r="V228" s="25"/>
      <c r="W228" s="25"/>
      <c r="X228" s="25"/>
      <c r="Y228" s="25"/>
      <c r="Z228" s="25"/>
      <c r="AB228" s="25"/>
    </row>
    <row r="229" spans="1:28" s="5" customFormat="1" x14ac:dyDescent="0.25">
      <c r="A229" s="43"/>
      <c r="B229" s="9" t="s">
        <v>5770</v>
      </c>
      <c r="C229" s="48" t="s">
        <v>2074</v>
      </c>
      <c r="D229" s="257">
        <v>0.72236069999999997</v>
      </c>
      <c r="E229" s="261">
        <v>1.8804313333333333</v>
      </c>
      <c r="F229" s="117">
        <v>29.373967</v>
      </c>
      <c r="G229" s="257">
        <v>0.26044455982196002</v>
      </c>
      <c r="H229" s="25"/>
      <c r="I229" s="258"/>
      <c r="J229" s="25"/>
      <c r="K229" s="25"/>
      <c r="L229" s="25"/>
      <c r="M229" s="25"/>
      <c r="N229" s="25"/>
      <c r="O229" s="25"/>
      <c r="P229" s="25"/>
      <c r="Q229" s="25"/>
      <c r="R229" s="258"/>
      <c r="S229" s="25"/>
      <c r="T229" s="25"/>
      <c r="U229" s="25"/>
      <c r="V229" s="25"/>
      <c r="W229" s="25"/>
      <c r="X229" s="25"/>
      <c r="Y229" s="25"/>
      <c r="Z229" s="25"/>
      <c r="AB229" s="25"/>
    </row>
    <row r="230" spans="1:28" s="5" customFormat="1" x14ac:dyDescent="0.25">
      <c r="A230" s="43"/>
      <c r="B230" s="9" t="s">
        <v>5770</v>
      </c>
      <c r="C230" s="48" t="s">
        <v>2075</v>
      </c>
      <c r="D230" s="257">
        <v>0.78355631000000003</v>
      </c>
      <c r="E230" s="261">
        <v>1.9879351851851852</v>
      </c>
      <c r="F230" s="117">
        <v>31.650069999999999</v>
      </c>
      <c r="G230" s="257">
        <v>0.26890761606406</v>
      </c>
      <c r="H230" s="25"/>
      <c r="I230" s="258"/>
      <c r="J230" s="25"/>
      <c r="K230" s="25"/>
      <c r="L230" s="25"/>
      <c r="M230" s="25"/>
      <c r="N230" s="25"/>
      <c r="O230" s="25"/>
      <c r="P230" s="25"/>
      <c r="Q230" s="25"/>
      <c r="R230" s="258"/>
      <c r="S230" s="25"/>
      <c r="T230" s="25"/>
      <c r="U230" s="25"/>
      <c r="V230" s="25"/>
      <c r="W230" s="25"/>
      <c r="X230" s="25"/>
      <c r="Y230" s="25"/>
      <c r="Z230" s="25"/>
      <c r="AB230" s="25"/>
    </row>
    <row r="231" spans="1:28" s="5" customFormat="1" x14ac:dyDescent="0.25">
      <c r="A231" s="43"/>
      <c r="B231" s="9" t="s">
        <v>5770</v>
      </c>
      <c r="C231" s="48" t="s">
        <v>2076</v>
      </c>
      <c r="D231" s="257">
        <v>0.56729059000000004</v>
      </c>
      <c r="E231" s="261">
        <v>1.6649868148148146</v>
      </c>
      <c r="F231" s="117">
        <v>24.657973999999999</v>
      </c>
      <c r="G231" s="257">
        <v>0.221141358831414</v>
      </c>
      <c r="H231" s="25"/>
      <c r="I231" s="258"/>
      <c r="J231" s="25"/>
      <c r="K231" s="25"/>
      <c r="L231" s="25"/>
      <c r="M231" s="25"/>
      <c r="N231" s="25"/>
      <c r="O231" s="25"/>
      <c r="P231" s="25"/>
      <c r="Q231" s="25"/>
      <c r="R231" s="258"/>
      <c r="S231" s="25"/>
      <c r="T231" s="25"/>
      <c r="U231" s="25"/>
      <c r="V231" s="25"/>
      <c r="W231" s="25"/>
      <c r="X231" s="25"/>
      <c r="Y231" s="25"/>
      <c r="Z231" s="25"/>
      <c r="AB231" s="25"/>
    </row>
    <row r="232" spans="1:28" s="5" customFormat="1" x14ac:dyDescent="0.25">
      <c r="A232" s="43"/>
      <c r="B232" s="9" t="s">
        <v>5770</v>
      </c>
      <c r="C232" s="48" t="s">
        <v>2077</v>
      </c>
      <c r="D232" s="257">
        <v>0.72016427000000005</v>
      </c>
      <c r="E232" s="261">
        <v>1.7260166666666665</v>
      </c>
      <c r="F232" s="117">
        <v>25.607012999999998</v>
      </c>
      <c r="G232" s="257">
        <v>0.23282722812484202</v>
      </c>
      <c r="H232" s="25"/>
      <c r="I232" s="258"/>
      <c r="J232" s="25"/>
      <c r="K232" s="25"/>
      <c r="L232" s="25"/>
      <c r="M232" s="25"/>
      <c r="N232" s="25"/>
      <c r="O232" s="25"/>
      <c r="P232" s="25"/>
      <c r="Q232" s="25"/>
      <c r="R232" s="258"/>
      <c r="S232" s="25"/>
      <c r="T232" s="25"/>
      <c r="U232" s="25"/>
      <c r="V232" s="25"/>
      <c r="W232" s="25"/>
      <c r="X232" s="25"/>
      <c r="Y232" s="25"/>
      <c r="Z232" s="25"/>
      <c r="AB232" s="25"/>
    </row>
    <row r="233" spans="1:28" s="5" customFormat="1" x14ac:dyDescent="0.25">
      <c r="A233" s="58" t="s">
        <v>23</v>
      </c>
      <c r="B233" s="58"/>
      <c r="C233" s="43"/>
      <c r="D233" s="259"/>
      <c r="E233" s="259"/>
      <c r="F233" s="97"/>
      <c r="G233" s="259"/>
      <c r="H233" s="25"/>
      <c r="I233" s="258"/>
      <c r="J233" s="25"/>
      <c r="K233" s="25"/>
      <c r="L233" s="25"/>
      <c r="M233" s="25"/>
      <c r="N233" s="25"/>
      <c r="O233" s="25"/>
      <c r="P233" s="25"/>
      <c r="Q233" s="25"/>
      <c r="R233" s="259"/>
      <c r="S233" s="25"/>
      <c r="T233" s="25"/>
      <c r="U233" s="25"/>
      <c r="V233" s="25"/>
      <c r="W233" s="25"/>
      <c r="X233" s="25"/>
      <c r="Y233" s="25"/>
      <c r="Z233" s="25"/>
      <c r="AB233" s="25"/>
    </row>
    <row r="234" spans="1:28" s="5" customFormat="1" x14ac:dyDescent="0.25">
      <c r="A234" s="43"/>
      <c r="B234" s="9" t="s">
        <v>5770</v>
      </c>
      <c r="C234" s="48" t="s">
        <v>2078</v>
      </c>
      <c r="D234" s="257">
        <v>0.72356103999999999</v>
      </c>
      <c r="E234" s="261">
        <v>1.7470706666666667</v>
      </c>
      <c r="F234" s="117">
        <v>25.875955999999999</v>
      </c>
      <c r="G234" s="257">
        <v>0.207722186117858</v>
      </c>
      <c r="H234" s="25"/>
      <c r="I234" s="258"/>
      <c r="J234" s="25"/>
      <c r="K234" s="25"/>
      <c r="L234" s="25"/>
      <c r="M234" s="25"/>
      <c r="N234" s="25"/>
      <c r="O234" s="25"/>
      <c r="P234" s="25"/>
      <c r="Q234" s="25"/>
      <c r="R234" s="258"/>
      <c r="S234" s="25"/>
      <c r="T234" s="25"/>
      <c r="U234" s="25"/>
      <c r="V234" s="25"/>
      <c r="W234" s="25"/>
      <c r="X234" s="25"/>
      <c r="Y234" s="25"/>
      <c r="Z234" s="25"/>
      <c r="AB234" s="25"/>
    </row>
    <row r="235" spans="1:28" s="5" customFormat="1" x14ac:dyDescent="0.25">
      <c r="A235" s="43"/>
      <c r="B235" s="9" t="s">
        <v>5770</v>
      </c>
      <c r="C235" s="48" t="s">
        <v>846</v>
      </c>
      <c r="D235" s="257">
        <v>0.64082720999999998</v>
      </c>
      <c r="E235" s="261">
        <v>1.795927185185185</v>
      </c>
      <c r="F235" s="117">
        <v>27.579015999999999</v>
      </c>
      <c r="G235" s="257">
        <v>0.21991047907853697</v>
      </c>
      <c r="H235" s="25"/>
      <c r="I235" s="258"/>
      <c r="J235" s="25"/>
      <c r="K235" s="25"/>
      <c r="L235" s="25"/>
      <c r="M235" s="25"/>
      <c r="N235" s="25"/>
      <c r="O235" s="25"/>
      <c r="P235" s="25"/>
      <c r="Q235" s="25"/>
      <c r="R235" s="258"/>
      <c r="S235" s="25"/>
      <c r="T235" s="25"/>
      <c r="U235" s="25"/>
      <c r="V235" s="25"/>
      <c r="W235" s="25"/>
      <c r="X235" s="25"/>
      <c r="Y235" s="25"/>
      <c r="Z235" s="25"/>
      <c r="AB235" s="25"/>
    </row>
    <row r="236" spans="1:28" s="5" customFormat="1" x14ac:dyDescent="0.25">
      <c r="A236" s="43"/>
      <c r="B236" s="9" t="s">
        <v>5770</v>
      </c>
      <c r="C236" s="48" t="s">
        <v>847</v>
      </c>
      <c r="D236" s="257">
        <v>0.50118286999999995</v>
      </c>
      <c r="E236" s="261">
        <v>1.6457497777777776</v>
      </c>
      <c r="F236" s="117">
        <v>24.213294999999999</v>
      </c>
      <c r="G236" s="257">
        <v>0.17347499122511997</v>
      </c>
      <c r="H236" s="25"/>
      <c r="I236" s="258"/>
      <c r="J236" s="25"/>
      <c r="K236" s="25"/>
      <c r="L236" s="25"/>
      <c r="M236" s="25"/>
      <c r="N236" s="25"/>
      <c r="O236" s="25"/>
      <c r="P236" s="25"/>
      <c r="Q236" s="25"/>
      <c r="R236" s="258"/>
      <c r="S236" s="25"/>
      <c r="T236" s="25"/>
      <c r="U236" s="25"/>
      <c r="V236" s="25"/>
      <c r="W236" s="25"/>
      <c r="X236" s="25"/>
      <c r="Y236" s="25"/>
      <c r="Z236" s="25"/>
      <c r="AB236" s="25"/>
    </row>
    <row r="237" spans="1:28" s="5" customFormat="1" x14ac:dyDescent="0.25">
      <c r="A237" s="43"/>
      <c r="B237" s="9" t="s">
        <v>5770</v>
      </c>
      <c r="C237" s="48" t="s">
        <v>848</v>
      </c>
      <c r="D237" s="257">
        <v>4.5974765</v>
      </c>
      <c r="E237" s="261">
        <v>6.8210305185185183</v>
      </c>
      <c r="F237" s="117">
        <v>135.83793</v>
      </c>
      <c r="G237" s="257">
        <v>0.81009049920910003</v>
      </c>
      <c r="H237" s="25"/>
      <c r="I237" s="258"/>
      <c r="J237" s="25"/>
      <c r="K237" s="25"/>
      <c r="L237" s="25"/>
      <c r="M237" s="25"/>
      <c r="N237" s="25"/>
      <c r="O237" s="25"/>
      <c r="P237" s="25"/>
      <c r="Q237" s="25"/>
      <c r="R237" s="258"/>
      <c r="S237" s="25"/>
      <c r="T237" s="25"/>
      <c r="U237" s="25"/>
      <c r="V237" s="25"/>
      <c r="W237" s="25"/>
      <c r="X237" s="25"/>
      <c r="Y237" s="25"/>
      <c r="Z237" s="25"/>
      <c r="AB237" s="25"/>
    </row>
    <row r="238" spans="1:28" s="5" customFormat="1" x14ac:dyDescent="0.25">
      <c r="A238" s="43"/>
      <c r="B238" s="9" t="s">
        <v>5770</v>
      </c>
      <c r="C238" s="48" t="s">
        <v>849</v>
      </c>
      <c r="D238" s="257">
        <v>0.70930952000000003</v>
      </c>
      <c r="E238" s="261">
        <v>1.6835514814814814</v>
      </c>
      <c r="F238" s="117">
        <v>24.962166</v>
      </c>
      <c r="G238" s="257">
        <v>0.201660258512042</v>
      </c>
      <c r="H238" s="25"/>
      <c r="I238" s="258"/>
      <c r="J238" s="25"/>
      <c r="K238" s="25"/>
      <c r="L238" s="25"/>
      <c r="M238" s="25"/>
      <c r="N238" s="25"/>
      <c r="O238" s="25"/>
      <c r="P238" s="25"/>
      <c r="Q238" s="25"/>
      <c r="R238" s="258"/>
      <c r="S238" s="25"/>
      <c r="T238" s="25"/>
      <c r="U238" s="25"/>
      <c r="V238" s="25"/>
      <c r="W238" s="25"/>
      <c r="X238" s="25"/>
      <c r="Y238" s="25"/>
      <c r="Z238" s="25"/>
      <c r="AB238" s="25"/>
    </row>
    <row r="239" spans="1:28" s="5" customFormat="1" x14ac:dyDescent="0.25">
      <c r="A239" s="43"/>
      <c r="B239" s="9" t="s">
        <v>5770</v>
      </c>
      <c r="C239" s="48" t="s">
        <v>850</v>
      </c>
      <c r="D239" s="257">
        <v>1.8633457</v>
      </c>
      <c r="E239" s="261">
        <v>2.2499560740740736</v>
      </c>
      <c r="F239" s="117">
        <v>34.807383000000002</v>
      </c>
      <c r="G239" s="257">
        <v>0.38126144686091001</v>
      </c>
      <c r="H239" s="25"/>
      <c r="I239" s="258"/>
      <c r="J239" s="25"/>
      <c r="K239" s="25"/>
      <c r="L239" s="25"/>
      <c r="M239" s="25"/>
      <c r="N239" s="25"/>
      <c r="O239" s="25"/>
      <c r="P239" s="25"/>
      <c r="Q239" s="25"/>
      <c r="R239" s="258"/>
      <c r="S239" s="25"/>
      <c r="T239" s="25"/>
      <c r="U239" s="25"/>
      <c r="V239" s="25"/>
      <c r="W239" s="25"/>
      <c r="X239" s="25"/>
      <c r="Y239" s="25"/>
      <c r="Z239" s="25"/>
      <c r="AB239" s="25"/>
    </row>
    <row r="240" spans="1:28" s="5" customFormat="1" x14ac:dyDescent="0.25">
      <c r="A240" s="58" t="s">
        <v>24</v>
      </c>
      <c r="B240" s="58"/>
      <c r="C240" s="43"/>
      <c r="D240" s="259"/>
      <c r="E240" s="259"/>
      <c r="F240" s="97"/>
      <c r="G240" s="259"/>
      <c r="H240" s="25"/>
      <c r="I240" s="258"/>
      <c r="J240" s="25"/>
      <c r="K240" s="25"/>
      <c r="L240" s="25"/>
      <c r="M240" s="25"/>
      <c r="N240" s="25"/>
      <c r="O240" s="25"/>
      <c r="P240" s="25"/>
      <c r="Q240" s="25"/>
      <c r="R240" s="259"/>
      <c r="S240" s="25"/>
      <c r="T240" s="25"/>
      <c r="U240" s="25"/>
      <c r="V240" s="25"/>
      <c r="W240" s="25"/>
      <c r="X240" s="25"/>
      <c r="Y240" s="25"/>
      <c r="Z240" s="25"/>
      <c r="AB240" s="25"/>
    </row>
    <row r="241" spans="1:28" s="5" customFormat="1" x14ac:dyDescent="0.25">
      <c r="A241" s="43"/>
      <c r="B241" s="9" t="s">
        <v>5770</v>
      </c>
      <c r="C241" s="48" t="s">
        <v>851</v>
      </c>
      <c r="D241" s="257">
        <v>0.52173736000000004</v>
      </c>
      <c r="E241" s="261">
        <v>1.7570052592592591</v>
      </c>
      <c r="F241" s="117">
        <v>26.758396999999999</v>
      </c>
      <c r="G241" s="257">
        <v>0.18300117238531999</v>
      </c>
      <c r="H241" s="25"/>
      <c r="I241" s="258"/>
      <c r="J241" s="25"/>
      <c r="K241" s="25"/>
      <c r="L241" s="25"/>
      <c r="M241" s="25"/>
      <c r="N241" s="25"/>
      <c r="O241" s="25"/>
      <c r="P241" s="25"/>
      <c r="Q241" s="25"/>
      <c r="R241" s="258"/>
      <c r="S241" s="25"/>
      <c r="T241" s="25"/>
      <c r="U241" s="25"/>
      <c r="V241" s="25"/>
      <c r="W241" s="25"/>
      <c r="X241" s="25"/>
      <c r="Y241" s="25"/>
      <c r="Z241" s="25"/>
      <c r="AB241" s="25"/>
    </row>
    <row r="242" spans="1:28" s="5" customFormat="1" x14ac:dyDescent="0.25">
      <c r="A242" s="43"/>
      <c r="B242" s="9" t="s">
        <v>5770</v>
      </c>
      <c r="C242" s="48" t="s">
        <v>852</v>
      </c>
      <c r="D242" s="257">
        <v>0.72368520999999997</v>
      </c>
      <c r="E242" s="261">
        <v>2.0214985925925921</v>
      </c>
      <c r="F242" s="117">
        <v>32.545110999999999</v>
      </c>
      <c r="G242" s="257">
        <v>0.20854568359304299</v>
      </c>
      <c r="H242" s="25"/>
      <c r="I242" s="258"/>
      <c r="J242" s="25"/>
      <c r="K242" s="25"/>
      <c r="L242" s="25"/>
      <c r="M242" s="25"/>
      <c r="N242" s="25"/>
      <c r="O242" s="25"/>
      <c r="P242" s="25"/>
      <c r="Q242" s="25"/>
      <c r="R242" s="258"/>
      <c r="S242" s="25"/>
      <c r="T242" s="25"/>
      <c r="U242" s="25"/>
      <c r="V242" s="25"/>
      <c r="W242" s="25"/>
      <c r="X242" s="25"/>
      <c r="Y242" s="25"/>
      <c r="Z242" s="25"/>
      <c r="AB242" s="25"/>
    </row>
    <row r="243" spans="1:28" s="5" customFormat="1" x14ac:dyDescent="0.25">
      <c r="A243" s="43"/>
      <c r="B243" s="9" t="s">
        <v>5770</v>
      </c>
      <c r="C243" s="48" t="s">
        <v>853</v>
      </c>
      <c r="D243" s="257">
        <v>0.52522988999999998</v>
      </c>
      <c r="E243" s="261">
        <v>1.7736522962962962</v>
      </c>
      <c r="F243" s="117">
        <v>27.167141999999998</v>
      </c>
      <c r="G243" s="257">
        <v>0.18478015999796099</v>
      </c>
      <c r="H243" s="25"/>
      <c r="I243" s="258"/>
      <c r="J243" s="25"/>
      <c r="K243" s="25"/>
      <c r="L243" s="25"/>
      <c r="M243" s="25"/>
      <c r="N243" s="25"/>
      <c r="O243" s="25"/>
      <c r="P243" s="25"/>
      <c r="Q243" s="25"/>
      <c r="R243" s="258"/>
      <c r="S243" s="25"/>
      <c r="T243" s="25"/>
      <c r="U243" s="25"/>
      <c r="V243" s="25"/>
      <c r="W243" s="25"/>
      <c r="X243" s="25"/>
      <c r="Y243" s="25"/>
      <c r="Z243" s="25"/>
      <c r="AB243" s="25"/>
    </row>
    <row r="244" spans="1:28" s="5" customFormat="1" x14ac:dyDescent="0.25">
      <c r="A244" s="43"/>
      <c r="B244" s="9" t="s">
        <v>5770</v>
      </c>
      <c r="C244" s="48" t="s">
        <v>854</v>
      </c>
      <c r="D244" s="257">
        <v>0.5914587</v>
      </c>
      <c r="E244" s="261">
        <v>1.8570694074074074</v>
      </c>
      <c r="F244" s="117">
        <v>28.867740000000001</v>
      </c>
      <c r="G244" s="257">
        <v>0.191557711953976</v>
      </c>
      <c r="H244" s="25"/>
      <c r="I244" s="258"/>
      <c r="J244" s="25"/>
      <c r="K244" s="25"/>
      <c r="L244" s="25"/>
      <c r="M244" s="25"/>
      <c r="N244" s="25"/>
      <c r="O244" s="25"/>
      <c r="P244" s="25"/>
      <c r="Q244" s="25"/>
      <c r="R244" s="258"/>
      <c r="S244" s="25"/>
      <c r="T244" s="25"/>
      <c r="U244" s="25"/>
      <c r="V244" s="25"/>
      <c r="W244" s="25"/>
      <c r="X244" s="25"/>
      <c r="Y244" s="25"/>
      <c r="Z244" s="25"/>
      <c r="AB244" s="25"/>
    </row>
    <row r="245" spans="1:28" s="5" customFormat="1" x14ac:dyDescent="0.25">
      <c r="A245" s="58" t="s">
        <v>25</v>
      </c>
      <c r="B245" s="58"/>
      <c r="C245" s="43"/>
      <c r="D245" s="259"/>
      <c r="E245" s="259"/>
      <c r="F245" s="97"/>
      <c r="G245" s="259"/>
      <c r="H245" s="25"/>
      <c r="I245" s="258"/>
      <c r="J245" s="25"/>
      <c r="K245" s="25"/>
      <c r="L245" s="25"/>
      <c r="M245" s="25"/>
      <c r="N245" s="25"/>
      <c r="O245" s="25"/>
      <c r="P245" s="25"/>
      <c r="Q245" s="25"/>
      <c r="R245" s="259"/>
      <c r="S245" s="25"/>
      <c r="T245" s="25"/>
      <c r="U245" s="25"/>
      <c r="V245" s="25"/>
      <c r="W245" s="25"/>
      <c r="X245" s="25"/>
      <c r="Y245" s="25"/>
      <c r="Z245" s="25"/>
      <c r="AB245" s="25"/>
    </row>
    <row r="246" spans="1:28" s="5" customFormat="1" x14ac:dyDescent="0.25">
      <c r="A246" s="43"/>
      <c r="B246" s="9" t="s">
        <v>5770</v>
      </c>
      <c r="C246" s="48" t="s">
        <v>856</v>
      </c>
      <c r="D246" s="257">
        <v>4.0277177999999996</v>
      </c>
      <c r="E246" s="261">
        <v>12.232280740740741</v>
      </c>
      <c r="F246" s="117">
        <v>194.09945999999999</v>
      </c>
      <c r="G246" s="257">
        <v>1.0916154439300401</v>
      </c>
      <c r="H246" s="25"/>
      <c r="I246" s="347">
        <v>5.8233632999999996</v>
      </c>
      <c r="J246" s="25"/>
      <c r="K246" s="25"/>
      <c r="L246" s="25"/>
      <c r="M246" s="25"/>
      <c r="N246" s="25"/>
      <c r="O246" s="25"/>
      <c r="P246" s="25"/>
      <c r="Q246" s="25"/>
      <c r="R246" s="258"/>
      <c r="S246" s="25"/>
      <c r="T246" s="25"/>
      <c r="U246" s="25"/>
      <c r="V246" s="25"/>
      <c r="W246" s="25"/>
      <c r="X246" s="25"/>
      <c r="Y246" s="25"/>
      <c r="Z246" s="25"/>
      <c r="AB246" s="25"/>
    </row>
    <row r="247" spans="1:28" s="5" customFormat="1" x14ac:dyDescent="0.25">
      <c r="A247" s="43"/>
      <c r="B247" s="9" t="s">
        <v>5770</v>
      </c>
      <c r="C247" s="48" t="s">
        <v>857</v>
      </c>
      <c r="D247" s="257">
        <v>0.37280577999999998</v>
      </c>
      <c r="E247" s="261">
        <v>1.378716074074074</v>
      </c>
      <c r="F247" s="117">
        <v>23.803523999999999</v>
      </c>
      <c r="G247" s="257">
        <v>0.14425021047178199</v>
      </c>
      <c r="H247" s="25"/>
      <c r="I247" s="347">
        <v>0.19213893000000001</v>
      </c>
      <c r="J247" s="25"/>
      <c r="K247" s="25"/>
      <c r="L247" s="25"/>
      <c r="M247" s="25"/>
      <c r="N247" s="25"/>
      <c r="O247" s="25"/>
      <c r="P247" s="25"/>
      <c r="Q247" s="25"/>
      <c r="R247" s="258"/>
      <c r="S247" s="25"/>
      <c r="T247" s="25"/>
      <c r="U247" s="25"/>
      <c r="V247" s="25"/>
      <c r="W247" s="25"/>
      <c r="X247" s="25"/>
      <c r="Y247" s="25"/>
      <c r="Z247" s="25"/>
      <c r="AB247" s="25"/>
    </row>
    <row r="248" spans="1:28" s="5" customFormat="1" x14ac:dyDescent="0.25">
      <c r="A248" s="135">
        <v>1</v>
      </c>
      <c r="B248" s="9" t="s">
        <v>5770</v>
      </c>
      <c r="C248" s="48" t="s">
        <v>858</v>
      </c>
      <c r="D248" s="257">
        <v>2.7484986</v>
      </c>
      <c r="E248" s="261">
        <v>8.4335333333333331</v>
      </c>
      <c r="F248" s="117">
        <v>134.49588</v>
      </c>
      <c r="G248" s="257">
        <v>0.76003761038592998</v>
      </c>
      <c r="H248" s="25"/>
      <c r="I248" s="347">
        <v>3.8524348000000002</v>
      </c>
      <c r="J248" s="25"/>
      <c r="K248" s="25"/>
      <c r="L248" s="25"/>
      <c r="M248" s="25"/>
      <c r="N248" s="25"/>
      <c r="O248" s="25"/>
      <c r="P248" s="25"/>
      <c r="Q248" s="25"/>
      <c r="R248" s="258"/>
      <c r="S248" s="25"/>
      <c r="T248" s="25"/>
      <c r="U248" s="25"/>
      <c r="V248" s="25"/>
      <c r="W248" s="25"/>
      <c r="X248" s="25"/>
      <c r="Y248" s="25"/>
      <c r="Z248" s="25"/>
      <c r="AB248" s="25"/>
    </row>
    <row r="249" spans="1:28" s="5" customFormat="1" x14ac:dyDescent="0.25">
      <c r="A249" s="43"/>
      <c r="B249" s="9" t="s">
        <v>5770</v>
      </c>
      <c r="C249" s="48" t="s">
        <v>859</v>
      </c>
      <c r="D249" s="257">
        <v>9.7880594999999992</v>
      </c>
      <c r="E249" s="261">
        <v>12.873151111111111</v>
      </c>
      <c r="F249" s="117">
        <v>141.42780999999999</v>
      </c>
      <c r="G249" s="257">
        <v>7.8267115152397002</v>
      </c>
      <c r="H249" s="25"/>
      <c r="I249" s="347">
        <v>7.1376132999999999</v>
      </c>
      <c r="J249" s="25"/>
      <c r="K249" s="25"/>
      <c r="L249" s="25"/>
      <c r="M249" s="25"/>
      <c r="N249" s="25"/>
      <c r="O249" s="25"/>
      <c r="P249" s="25"/>
      <c r="Q249" s="25"/>
      <c r="R249" s="258"/>
      <c r="S249" s="25"/>
      <c r="T249" s="25"/>
      <c r="U249" s="25"/>
      <c r="V249" s="25"/>
      <c r="W249" s="25"/>
      <c r="X249" s="25"/>
      <c r="Y249" s="25"/>
      <c r="Z249" s="25"/>
      <c r="AB249" s="25"/>
    </row>
    <row r="250" spans="1:28" s="5" customFormat="1" x14ac:dyDescent="0.25">
      <c r="A250" s="43"/>
      <c r="B250" s="9" t="s">
        <v>5770</v>
      </c>
      <c r="C250" s="48" t="s">
        <v>860</v>
      </c>
      <c r="D250" s="257">
        <v>2.5438060999999998</v>
      </c>
      <c r="E250" s="261">
        <v>0.80045903703703691</v>
      </c>
      <c r="F250" s="117">
        <v>16.695564000000001</v>
      </c>
      <c r="G250" s="257">
        <v>7.9635192856484002E-2</v>
      </c>
      <c r="H250" s="25"/>
      <c r="I250" s="347">
        <v>0.77690663999999998</v>
      </c>
      <c r="J250" s="25"/>
      <c r="K250" s="25"/>
      <c r="L250" s="25"/>
      <c r="M250" s="25"/>
      <c r="N250" s="25"/>
      <c r="O250" s="25"/>
      <c r="P250" s="25"/>
      <c r="Q250" s="25"/>
      <c r="R250" s="258"/>
      <c r="S250" s="25"/>
      <c r="T250" s="25"/>
      <c r="U250" s="25"/>
      <c r="V250" s="25"/>
      <c r="W250" s="25"/>
      <c r="X250" s="25"/>
      <c r="Y250" s="25"/>
      <c r="Z250" s="25"/>
      <c r="AB250" s="25"/>
    </row>
    <row r="251" spans="1:28" s="5" customFormat="1" x14ac:dyDescent="0.25">
      <c r="A251" s="43"/>
      <c r="B251" s="9" t="s">
        <v>5770</v>
      </c>
      <c r="C251" s="48" t="s">
        <v>861</v>
      </c>
      <c r="D251" s="257">
        <v>15.605746999999999</v>
      </c>
      <c r="E251" s="261">
        <v>26.68291259259259</v>
      </c>
      <c r="F251" s="117">
        <v>576.55918999999994</v>
      </c>
      <c r="G251" s="257">
        <v>2.5117646730196403</v>
      </c>
      <c r="H251" s="25"/>
      <c r="I251" s="347">
        <v>10.96847</v>
      </c>
      <c r="J251" s="25"/>
      <c r="K251" s="25"/>
      <c r="L251" s="25"/>
      <c r="M251" s="25"/>
      <c r="N251" s="25"/>
      <c r="O251" s="25"/>
      <c r="P251" s="25"/>
      <c r="Q251" s="25"/>
      <c r="R251" s="258"/>
      <c r="S251" s="25"/>
      <c r="T251" s="25"/>
      <c r="U251" s="25"/>
      <c r="V251" s="25"/>
      <c r="W251" s="25"/>
      <c r="X251" s="25"/>
      <c r="Y251" s="25"/>
      <c r="Z251" s="25"/>
      <c r="AB251" s="25"/>
    </row>
    <row r="252" spans="1:28" s="5" customFormat="1" x14ac:dyDescent="0.25">
      <c r="A252" s="43"/>
      <c r="B252" s="9" t="s">
        <v>5770</v>
      </c>
      <c r="C252" s="48" t="s">
        <v>5585</v>
      </c>
      <c r="D252" s="257">
        <v>55.323787000000003</v>
      </c>
      <c r="E252" s="261">
        <v>8.2935592592592577</v>
      </c>
      <c r="F252" s="117">
        <v>128.38158999999999</v>
      </c>
      <c r="G252" s="257">
        <v>0.98894876318912017</v>
      </c>
      <c r="H252" s="25"/>
      <c r="I252" s="347">
        <v>1.4004909999999999</v>
      </c>
      <c r="J252" s="25"/>
      <c r="K252" s="25"/>
      <c r="L252" s="25"/>
      <c r="M252" s="25"/>
      <c r="N252" s="25"/>
      <c r="O252" s="25"/>
      <c r="P252" s="25"/>
      <c r="Q252" s="25"/>
      <c r="R252" s="258"/>
      <c r="S252" s="25"/>
      <c r="T252" s="25"/>
      <c r="U252" s="25"/>
      <c r="V252" s="25"/>
      <c r="W252" s="25"/>
      <c r="X252" s="25"/>
      <c r="Y252" s="25"/>
      <c r="Z252" s="25"/>
      <c r="AB252" s="25"/>
    </row>
    <row r="253" spans="1:28" s="5" customFormat="1" x14ac:dyDescent="0.25">
      <c r="A253" s="43"/>
      <c r="B253" s="9" t="s">
        <v>5770</v>
      </c>
      <c r="C253" s="48" t="s">
        <v>7045</v>
      </c>
      <c r="D253" s="257">
        <v>5.0714427999999998</v>
      </c>
      <c r="E253" s="261">
        <v>2.3361766666666668</v>
      </c>
      <c r="F253" s="117">
        <v>43.649957999999998</v>
      </c>
      <c r="G253" s="257">
        <v>1.4016328329707</v>
      </c>
      <c r="H253" s="25"/>
      <c r="I253" s="347">
        <v>3.3706863999999999</v>
      </c>
      <c r="J253" s="25"/>
      <c r="K253" s="25"/>
      <c r="L253" s="25"/>
      <c r="M253" s="25"/>
      <c r="N253" s="25"/>
      <c r="O253" s="25"/>
      <c r="P253" s="25"/>
      <c r="Q253" s="25"/>
      <c r="R253" s="258"/>
      <c r="S253" s="25"/>
      <c r="T253" s="25"/>
      <c r="U253" s="25"/>
      <c r="V253" s="25"/>
      <c r="W253" s="25"/>
      <c r="X253" s="25"/>
      <c r="Y253" s="25"/>
      <c r="Z253" s="25"/>
      <c r="AB253" s="25"/>
    </row>
    <row r="254" spans="1:28" s="5" customFormat="1" x14ac:dyDescent="0.25">
      <c r="A254" s="43"/>
      <c r="B254" s="9" t="s">
        <v>5770</v>
      </c>
      <c r="C254" s="48" t="s">
        <v>7036</v>
      </c>
      <c r="D254" s="257">
        <v>0.86125843000000002</v>
      </c>
      <c r="E254" s="261">
        <v>1.7889920740740739</v>
      </c>
      <c r="F254" s="117">
        <v>28.082552</v>
      </c>
      <c r="G254" s="257">
        <v>0.30507390168280002</v>
      </c>
      <c r="H254" s="25"/>
      <c r="I254" s="347">
        <v>0.69470018</v>
      </c>
      <c r="J254" s="25"/>
      <c r="K254" s="25"/>
      <c r="L254" s="25"/>
      <c r="M254" s="25"/>
      <c r="N254" s="25"/>
      <c r="O254" s="25"/>
      <c r="P254" s="25"/>
      <c r="Q254" s="25"/>
      <c r="R254" s="258"/>
      <c r="S254" s="25"/>
      <c r="T254" s="25"/>
      <c r="U254" s="25"/>
      <c r="V254" s="25"/>
      <c r="W254" s="25"/>
      <c r="X254" s="25"/>
      <c r="Y254" s="25"/>
      <c r="Z254" s="25"/>
      <c r="AB254" s="25"/>
    </row>
    <row r="255" spans="1:28" s="5" customFormat="1" x14ac:dyDescent="0.25">
      <c r="A255" s="135">
        <v>1</v>
      </c>
      <c r="B255" s="9" t="s">
        <v>5770</v>
      </c>
      <c r="C255" s="48" t="s">
        <v>5586</v>
      </c>
      <c r="D255" s="257">
        <v>3.2189616999999999</v>
      </c>
      <c r="E255" s="261">
        <v>2.0954154814814814</v>
      </c>
      <c r="F255" s="117">
        <v>36.8003</v>
      </c>
      <c r="G255" s="257">
        <v>0.91914691309170005</v>
      </c>
      <c r="H255" s="25"/>
      <c r="I255" s="347">
        <v>2.1932524</v>
      </c>
      <c r="J255" s="25"/>
      <c r="K255" s="25"/>
      <c r="L255" s="25"/>
      <c r="M255" s="25"/>
      <c r="N255" s="25"/>
      <c r="O255" s="25"/>
      <c r="P255" s="25"/>
      <c r="Q255" s="25"/>
      <c r="R255" s="258"/>
      <c r="S255" s="25"/>
      <c r="T255" s="25"/>
      <c r="U255" s="25"/>
      <c r="V255" s="25"/>
      <c r="W255" s="25"/>
      <c r="X255" s="25"/>
      <c r="Y255" s="25"/>
      <c r="Z255" s="25"/>
      <c r="AB255" s="25"/>
    </row>
    <row r="256" spans="1:28" s="5" customFormat="1" x14ac:dyDescent="0.25">
      <c r="A256" s="43"/>
      <c r="B256" s="9" t="s">
        <v>5770</v>
      </c>
      <c r="C256" s="48" t="s">
        <v>5587</v>
      </c>
      <c r="D256" s="257">
        <v>9.3504334</v>
      </c>
      <c r="E256" s="261">
        <v>11.058363703703701</v>
      </c>
      <c r="F256" s="117">
        <v>236.38596000000001</v>
      </c>
      <c r="G256" s="257">
        <v>0.95832260201906094</v>
      </c>
      <c r="H256" s="25"/>
      <c r="I256" s="347">
        <v>1.0283861000000001</v>
      </c>
      <c r="J256" s="25"/>
      <c r="K256" s="25"/>
      <c r="L256" s="25"/>
      <c r="M256" s="25"/>
      <c r="N256" s="25"/>
      <c r="O256" s="25"/>
      <c r="P256" s="25"/>
      <c r="Q256" s="25"/>
      <c r="R256" s="258"/>
      <c r="S256" s="25"/>
      <c r="T256" s="25"/>
      <c r="U256" s="25"/>
      <c r="V256" s="25"/>
      <c r="W256" s="25"/>
      <c r="X256" s="25"/>
      <c r="Y256" s="25"/>
      <c r="Z256" s="25"/>
      <c r="AB256" s="25"/>
    </row>
    <row r="257" spans="1:28" s="5" customFormat="1" x14ac:dyDescent="0.25">
      <c r="A257" s="43"/>
      <c r="B257" s="9" t="s">
        <v>5770</v>
      </c>
      <c r="C257" s="48" t="s">
        <v>5588</v>
      </c>
      <c r="D257" s="257">
        <v>618.99026000000003</v>
      </c>
      <c r="E257" s="261">
        <v>209.91488148148144</v>
      </c>
      <c r="F257" s="117">
        <v>3097.9371000000001</v>
      </c>
      <c r="G257" s="257">
        <v>18.003386502401902</v>
      </c>
      <c r="H257" s="25"/>
      <c r="I257" s="347">
        <v>19.923753999999999</v>
      </c>
      <c r="J257" s="25"/>
      <c r="K257" s="25"/>
      <c r="L257" s="25"/>
      <c r="M257" s="25"/>
      <c r="N257" s="25"/>
      <c r="O257" s="25"/>
      <c r="P257" s="25"/>
      <c r="Q257" s="25"/>
      <c r="R257" s="258"/>
      <c r="S257" s="25"/>
      <c r="T257" s="25"/>
      <c r="U257" s="25"/>
      <c r="V257" s="25"/>
      <c r="W257" s="25"/>
      <c r="X257" s="25"/>
      <c r="Y257" s="25"/>
      <c r="Z257" s="25"/>
      <c r="AB257" s="25"/>
    </row>
    <row r="258" spans="1:28" s="5" customFormat="1" x14ac:dyDescent="0.25">
      <c r="A258" s="43"/>
      <c r="B258" s="9" t="s">
        <v>5770</v>
      </c>
      <c r="C258" s="48" t="s">
        <v>5589</v>
      </c>
      <c r="D258" s="257">
        <v>21105.046999999999</v>
      </c>
      <c r="E258" s="261">
        <v>13137.666666666666</v>
      </c>
      <c r="F258" s="117">
        <v>218202.32</v>
      </c>
      <c r="G258" s="257">
        <v>7014.3553893208</v>
      </c>
      <c r="H258" s="25"/>
      <c r="I258" s="347">
        <v>6017.6370999999999</v>
      </c>
      <c r="J258" s="25"/>
      <c r="K258" s="25"/>
      <c r="L258" s="25"/>
      <c r="M258" s="25"/>
      <c r="N258" s="25"/>
      <c r="O258" s="25"/>
      <c r="P258" s="25"/>
      <c r="Q258" s="25"/>
      <c r="R258" s="258"/>
      <c r="S258" s="25"/>
      <c r="T258" s="25"/>
      <c r="U258" s="25"/>
      <c r="V258" s="25"/>
      <c r="W258" s="25"/>
      <c r="X258" s="25"/>
      <c r="Y258" s="25"/>
      <c r="Z258" s="25"/>
      <c r="AB258" s="25"/>
    </row>
    <row r="259" spans="1:28" s="5" customFormat="1" x14ac:dyDescent="0.25">
      <c r="A259" s="43"/>
      <c r="B259" s="9" t="s">
        <v>5770</v>
      </c>
      <c r="C259" s="48" t="s">
        <v>5590</v>
      </c>
      <c r="D259" s="257">
        <v>6939.2161999999998</v>
      </c>
      <c r="E259" s="261">
        <v>153.94112592592592</v>
      </c>
      <c r="F259" s="117">
        <v>2573.3231000000001</v>
      </c>
      <c r="G259" s="257">
        <v>23.069556138052</v>
      </c>
      <c r="H259" s="25"/>
      <c r="I259" s="347">
        <v>45.976326</v>
      </c>
      <c r="J259" s="25"/>
      <c r="K259" s="25"/>
      <c r="L259" s="25"/>
      <c r="M259" s="25"/>
      <c r="N259" s="25"/>
      <c r="O259" s="25"/>
      <c r="P259" s="25"/>
      <c r="Q259" s="25"/>
      <c r="R259" s="258"/>
      <c r="S259" s="25"/>
      <c r="T259" s="25"/>
      <c r="U259" s="25"/>
      <c r="V259" s="25"/>
      <c r="W259" s="25"/>
      <c r="X259" s="25"/>
      <c r="Y259" s="25"/>
      <c r="Z259" s="25"/>
      <c r="AB259" s="25"/>
    </row>
    <row r="260" spans="1:28" s="5" customFormat="1" x14ac:dyDescent="0.25">
      <c r="A260" s="43"/>
      <c r="B260" s="9" t="s">
        <v>5770</v>
      </c>
      <c r="C260" s="48" t="s">
        <v>7046</v>
      </c>
      <c r="D260" s="257">
        <v>1.8243571000000001</v>
      </c>
      <c r="E260" s="261">
        <v>2.117302148148148</v>
      </c>
      <c r="F260" s="117">
        <v>25.059121000000001</v>
      </c>
      <c r="G260" s="257">
        <v>0.46322653636795003</v>
      </c>
      <c r="H260" s="25"/>
      <c r="I260" s="347">
        <v>0.72197042</v>
      </c>
      <c r="J260" s="25"/>
      <c r="K260" s="25"/>
      <c r="L260" s="25"/>
      <c r="M260" s="25"/>
      <c r="N260" s="25"/>
      <c r="O260" s="25"/>
      <c r="P260" s="25"/>
      <c r="Q260" s="25"/>
      <c r="R260" s="258"/>
      <c r="S260" s="25"/>
      <c r="T260" s="25"/>
      <c r="U260" s="25"/>
      <c r="V260" s="25"/>
      <c r="W260" s="25"/>
      <c r="X260" s="25"/>
      <c r="Y260" s="25"/>
      <c r="Z260" s="25"/>
      <c r="AB260" s="25"/>
    </row>
    <row r="261" spans="1:28" s="5" customFormat="1" x14ac:dyDescent="0.25">
      <c r="A261" s="43"/>
      <c r="B261" s="9" t="s">
        <v>5770</v>
      </c>
      <c r="C261" s="48" t="s">
        <v>7037</v>
      </c>
      <c r="D261" s="257">
        <v>0.21501751</v>
      </c>
      <c r="E261" s="261">
        <v>0.65172487407407398</v>
      </c>
      <c r="F261" s="117">
        <v>11.937944</v>
      </c>
      <c r="G261" s="257">
        <v>7.6186005306263002E-2</v>
      </c>
      <c r="H261" s="25"/>
      <c r="I261" s="347">
        <v>0.13018515999999999</v>
      </c>
      <c r="J261" s="25"/>
      <c r="K261" s="25"/>
      <c r="L261" s="25"/>
      <c r="M261" s="25"/>
      <c r="N261" s="25"/>
      <c r="O261" s="25"/>
      <c r="P261" s="25"/>
      <c r="Q261" s="25"/>
      <c r="R261" s="258"/>
      <c r="S261" s="25"/>
      <c r="T261" s="25"/>
      <c r="U261" s="25"/>
      <c r="V261" s="25"/>
      <c r="W261" s="25"/>
      <c r="X261" s="25"/>
      <c r="Y261" s="25"/>
      <c r="Z261" s="25"/>
      <c r="AB261" s="25"/>
    </row>
    <row r="262" spans="1:28" s="5" customFormat="1" x14ac:dyDescent="0.25">
      <c r="A262" s="135">
        <v>1</v>
      </c>
      <c r="B262" s="9" t="s">
        <v>5770</v>
      </c>
      <c r="C262" s="48" t="s">
        <v>5591</v>
      </c>
      <c r="D262" s="257">
        <v>0.92312695</v>
      </c>
      <c r="E262" s="261">
        <v>1.2965788888888887</v>
      </c>
      <c r="F262" s="117">
        <v>17.711262000000001</v>
      </c>
      <c r="G262" s="257">
        <v>0.24648384189164801</v>
      </c>
      <c r="H262" s="25"/>
      <c r="I262" s="347">
        <v>0.39057068</v>
      </c>
      <c r="J262" s="25"/>
      <c r="K262" s="25"/>
      <c r="L262" s="25"/>
      <c r="M262" s="25"/>
      <c r="N262" s="25"/>
      <c r="O262" s="25"/>
      <c r="P262" s="25"/>
      <c r="Q262" s="25"/>
      <c r="R262" s="258"/>
      <c r="S262" s="25"/>
      <c r="T262" s="25"/>
      <c r="U262" s="25"/>
      <c r="V262" s="25"/>
      <c r="W262" s="25"/>
      <c r="X262" s="25"/>
      <c r="Y262" s="25"/>
      <c r="Z262" s="25"/>
      <c r="AB262" s="25"/>
    </row>
    <row r="263" spans="1:28" s="5" customFormat="1" x14ac:dyDescent="0.25">
      <c r="A263" s="43"/>
      <c r="B263" s="9" t="s">
        <v>5770</v>
      </c>
      <c r="C263" s="48" t="s">
        <v>5592</v>
      </c>
      <c r="D263" s="257">
        <v>65.237763000000001</v>
      </c>
      <c r="E263" s="261">
        <v>21.111717777777777</v>
      </c>
      <c r="F263" s="117">
        <v>415.14303000000001</v>
      </c>
      <c r="G263" s="257">
        <v>1.96667307295468</v>
      </c>
      <c r="H263" s="52"/>
      <c r="I263" s="347">
        <v>2.1985817000000001</v>
      </c>
      <c r="J263" s="52"/>
      <c r="K263" s="52"/>
      <c r="L263" s="52"/>
      <c r="M263" s="25"/>
      <c r="N263" s="25"/>
      <c r="O263" s="25"/>
      <c r="P263" s="25"/>
      <c r="Q263" s="25"/>
      <c r="R263" s="258"/>
      <c r="S263" s="25"/>
      <c r="T263" s="25"/>
      <c r="U263" s="25"/>
      <c r="V263" s="25"/>
      <c r="W263" s="25"/>
      <c r="X263" s="25"/>
      <c r="Y263" s="25"/>
      <c r="Z263" s="25"/>
      <c r="AB263" s="25"/>
    </row>
    <row r="264" spans="1:28" s="5" customFormat="1" x14ac:dyDescent="0.25">
      <c r="A264" s="43"/>
      <c r="B264" s="9" t="s">
        <v>5770</v>
      </c>
      <c r="C264" s="48" t="s">
        <v>7047</v>
      </c>
      <c r="D264" s="257">
        <v>13.426269</v>
      </c>
      <c r="E264" s="261">
        <v>73.757878518518524</v>
      </c>
      <c r="F264" s="117">
        <v>265.09498000000002</v>
      </c>
      <c r="G264" s="257">
        <v>3.7499660154297443</v>
      </c>
      <c r="H264" s="52"/>
      <c r="I264" s="347">
        <v>3.7708577000000001</v>
      </c>
      <c r="J264" s="52"/>
      <c r="K264" s="52"/>
      <c r="L264" s="52"/>
      <c r="M264" s="25"/>
      <c r="N264" s="25"/>
      <c r="O264" s="25"/>
      <c r="P264" s="25"/>
      <c r="Q264" s="25"/>
      <c r="R264" s="258"/>
      <c r="S264" s="25"/>
      <c r="T264" s="25"/>
      <c r="U264" s="25"/>
      <c r="V264" s="25"/>
      <c r="W264" s="25"/>
      <c r="X264" s="25"/>
      <c r="Y264" s="25"/>
      <c r="Z264" s="25"/>
      <c r="AB264" s="25"/>
    </row>
    <row r="265" spans="1:28" s="5" customFormat="1" x14ac:dyDescent="0.25">
      <c r="A265" s="43"/>
      <c r="B265" s="9" t="s">
        <v>5770</v>
      </c>
      <c r="C265" s="48" t="s">
        <v>7038</v>
      </c>
      <c r="D265" s="257">
        <v>0.37934200000000001</v>
      </c>
      <c r="E265" s="261">
        <v>2.0570409629629629</v>
      </c>
      <c r="F265" s="117">
        <v>43.744951</v>
      </c>
      <c r="G265" s="257">
        <v>0.1753987113971876</v>
      </c>
      <c r="H265" s="52"/>
      <c r="I265" s="347">
        <v>0.18785544000000001</v>
      </c>
      <c r="J265" s="52"/>
      <c r="K265" s="52"/>
      <c r="L265" s="52"/>
      <c r="M265" s="25"/>
      <c r="N265" s="25"/>
      <c r="O265" s="25"/>
      <c r="P265" s="25"/>
      <c r="Q265" s="25"/>
      <c r="R265" s="258"/>
      <c r="S265" s="25"/>
      <c r="T265" s="25"/>
      <c r="U265" s="25"/>
      <c r="V265" s="25"/>
      <c r="W265" s="25"/>
      <c r="X265" s="25"/>
      <c r="Y265" s="25"/>
      <c r="Z265" s="25"/>
      <c r="AB265" s="25"/>
    </row>
    <row r="266" spans="1:28" s="5" customFormat="1" x14ac:dyDescent="0.25">
      <c r="A266" s="43"/>
      <c r="B266" s="9" t="s">
        <v>5770</v>
      </c>
      <c r="C266" s="48" t="s">
        <v>5593</v>
      </c>
      <c r="D266" s="257">
        <v>7.8160905999999999</v>
      </c>
      <c r="E266" s="261">
        <v>42.926518518518513</v>
      </c>
      <c r="F266" s="117">
        <v>169.91446999999999</v>
      </c>
      <c r="G266" s="257">
        <v>2.212902036761899</v>
      </c>
      <c r="H266" s="25"/>
      <c r="I266" s="347">
        <v>2.2301666999999998</v>
      </c>
      <c r="J266" s="25"/>
      <c r="K266" s="25"/>
      <c r="L266" s="25"/>
      <c r="M266" s="25"/>
      <c r="N266" s="25"/>
      <c r="O266" s="25"/>
      <c r="P266" s="25"/>
      <c r="Q266" s="25"/>
      <c r="R266" s="258"/>
      <c r="S266" s="25"/>
      <c r="T266" s="25"/>
      <c r="U266" s="25"/>
      <c r="V266" s="25"/>
      <c r="W266" s="25"/>
      <c r="X266" s="25"/>
      <c r="Y266" s="25"/>
      <c r="Z266" s="25"/>
      <c r="AB266" s="25"/>
    </row>
    <row r="267" spans="1:28" s="5" customFormat="1" x14ac:dyDescent="0.25">
      <c r="A267" s="43"/>
      <c r="B267" s="9" t="s">
        <v>5770</v>
      </c>
      <c r="C267" s="48" t="s">
        <v>5594</v>
      </c>
      <c r="D267" s="257">
        <v>0.86701242999999995</v>
      </c>
      <c r="E267" s="261">
        <v>2.5910360740740739</v>
      </c>
      <c r="F267" s="117">
        <v>58.641210999999998</v>
      </c>
      <c r="G267" s="257">
        <v>0.41654002706839199</v>
      </c>
      <c r="H267" s="25"/>
      <c r="I267" s="347">
        <v>2.4749308000000001</v>
      </c>
      <c r="J267" s="25"/>
      <c r="K267" s="25"/>
      <c r="L267" s="25"/>
      <c r="M267" s="25"/>
      <c r="N267" s="25"/>
      <c r="O267" s="25"/>
      <c r="P267" s="25"/>
      <c r="Q267" s="25"/>
      <c r="R267" s="258"/>
      <c r="S267" s="25"/>
      <c r="T267" s="25"/>
      <c r="U267" s="25"/>
      <c r="V267" s="25"/>
      <c r="W267" s="25"/>
      <c r="X267" s="25"/>
      <c r="Y267" s="25"/>
      <c r="Z267" s="25"/>
      <c r="AB267" s="25"/>
    </row>
    <row r="268" spans="1:28" s="5" customFormat="1" x14ac:dyDescent="0.25">
      <c r="A268" s="43"/>
      <c r="B268" s="9" t="s">
        <v>5770</v>
      </c>
      <c r="C268" s="48" t="s">
        <v>5595</v>
      </c>
      <c r="D268" s="257">
        <v>19.305415</v>
      </c>
      <c r="E268" s="261">
        <v>7.6145637037037028</v>
      </c>
      <c r="F268" s="117">
        <v>150.62309999999999</v>
      </c>
      <c r="G268" s="257">
        <v>13.687900744842999</v>
      </c>
      <c r="H268" s="25"/>
      <c r="I268" s="347">
        <v>10.175798</v>
      </c>
      <c r="J268" s="25"/>
      <c r="K268" s="25"/>
      <c r="L268" s="25"/>
      <c r="M268" s="25"/>
      <c r="N268" s="25"/>
      <c r="O268" s="25"/>
      <c r="P268" s="25"/>
      <c r="Q268" s="25"/>
      <c r="R268" s="258"/>
      <c r="S268" s="25"/>
      <c r="T268" s="25"/>
      <c r="U268" s="25"/>
      <c r="V268" s="25"/>
      <c r="W268" s="25"/>
      <c r="X268" s="25"/>
      <c r="Y268" s="25"/>
      <c r="Z268" s="25"/>
      <c r="AB268" s="25"/>
    </row>
    <row r="269" spans="1:28" s="5" customFormat="1" x14ac:dyDescent="0.25">
      <c r="A269" s="9"/>
      <c r="B269" s="9" t="s">
        <v>5770</v>
      </c>
      <c r="C269" s="48" t="s">
        <v>7048</v>
      </c>
      <c r="D269" s="257">
        <v>22.159298</v>
      </c>
      <c r="E269" s="261">
        <v>10.856763703703702</v>
      </c>
      <c r="F269" s="117">
        <v>187.22169</v>
      </c>
      <c r="G269" s="257">
        <v>3.4640752778122001</v>
      </c>
      <c r="H269" s="25"/>
      <c r="I269" s="347">
        <v>12.815123</v>
      </c>
      <c r="J269" s="25"/>
      <c r="K269" s="25"/>
      <c r="L269" s="25"/>
      <c r="M269" s="25"/>
      <c r="N269" s="25"/>
      <c r="O269" s="25"/>
      <c r="P269" s="25"/>
      <c r="Q269" s="25"/>
      <c r="R269" s="258"/>
      <c r="S269" s="25"/>
      <c r="T269" s="25"/>
      <c r="U269" s="25"/>
      <c r="V269" s="25"/>
      <c r="W269" s="25"/>
      <c r="X269" s="25"/>
      <c r="Y269" s="25"/>
      <c r="Z269" s="25"/>
      <c r="AB269" s="25"/>
    </row>
    <row r="270" spans="1:28" s="5" customFormat="1" x14ac:dyDescent="0.25">
      <c r="A270" s="43"/>
      <c r="B270" s="9" t="s">
        <v>5770</v>
      </c>
      <c r="C270" s="48" t="s">
        <v>7039</v>
      </c>
      <c r="D270" s="257">
        <v>0.27645328000000002</v>
      </c>
      <c r="E270" s="261">
        <v>1.6858784444444443</v>
      </c>
      <c r="F270" s="117">
        <v>14.551095</v>
      </c>
      <c r="G270" s="257">
        <v>0.11543950860657001</v>
      </c>
      <c r="H270" s="25"/>
      <c r="I270" s="347">
        <v>0.15482905999999999</v>
      </c>
      <c r="J270" s="25"/>
      <c r="K270" s="25"/>
      <c r="L270" s="25"/>
      <c r="M270" s="25"/>
      <c r="N270" s="25"/>
      <c r="O270" s="25"/>
      <c r="P270" s="25"/>
      <c r="Q270" s="25"/>
      <c r="R270" s="258"/>
      <c r="S270" s="25"/>
      <c r="T270" s="25"/>
      <c r="U270" s="25"/>
      <c r="V270" s="25"/>
      <c r="W270" s="25"/>
      <c r="X270" s="25"/>
      <c r="Y270" s="25"/>
      <c r="Z270" s="25"/>
      <c r="AB270" s="25"/>
    </row>
    <row r="271" spans="1:28" s="5" customFormat="1" x14ac:dyDescent="0.25">
      <c r="A271" s="43"/>
      <c r="B271" s="9" t="s">
        <v>5770</v>
      </c>
      <c r="C271" s="48" t="s">
        <v>5596</v>
      </c>
      <c r="D271" s="257">
        <v>15.594445</v>
      </c>
      <c r="E271" s="261">
        <v>8.1054985185185178</v>
      </c>
      <c r="F271" s="117">
        <v>135.42051000000001</v>
      </c>
      <c r="G271" s="257">
        <v>2.4594845308564004</v>
      </c>
      <c r="H271" s="25"/>
      <c r="I271" s="347">
        <v>9.0170350999999993</v>
      </c>
      <c r="J271" s="25"/>
      <c r="K271" s="25"/>
      <c r="L271" s="25"/>
      <c r="M271" s="25"/>
      <c r="N271" s="25"/>
      <c r="O271" s="25"/>
      <c r="P271" s="25"/>
      <c r="Q271" s="25"/>
      <c r="R271" s="258"/>
      <c r="S271" s="25"/>
      <c r="T271" s="25"/>
      <c r="U271" s="25"/>
      <c r="V271" s="25"/>
      <c r="W271" s="25"/>
      <c r="X271" s="25"/>
      <c r="Y271" s="25"/>
      <c r="Z271" s="25"/>
      <c r="AB271" s="25"/>
    </row>
    <row r="272" spans="1:28" s="5" customFormat="1" x14ac:dyDescent="0.25">
      <c r="A272" s="43"/>
      <c r="B272" s="9" t="s">
        <v>5770</v>
      </c>
      <c r="C272" s="48" t="s">
        <v>5597</v>
      </c>
      <c r="D272" s="257">
        <v>54424.703999999998</v>
      </c>
      <c r="E272" s="261">
        <v>9724.0214814814808</v>
      </c>
      <c r="F272" s="117">
        <v>181513.71</v>
      </c>
      <c r="G272" s="257">
        <v>7494.7669149292997</v>
      </c>
      <c r="H272" s="25"/>
      <c r="I272" s="347">
        <v>43359.392</v>
      </c>
      <c r="J272" s="25"/>
      <c r="K272" s="25"/>
      <c r="L272" s="25"/>
      <c r="M272" s="25"/>
      <c r="N272" s="25"/>
      <c r="O272" s="25"/>
      <c r="P272" s="25"/>
      <c r="Q272" s="25"/>
      <c r="R272" s="258"/>
      <c r="S272" s="25"/>
      <c r="T272" s="25"/>
      <c r="U272" s="25"/>
      <c r="V272" s="25"/>
      <c r="W272" s="25"/>
      <c r="X272" s="25"/>
      <c r="Y272" s="25"/>
      <c r="Z272" s="25"/>
      <c r="AB272" s="25"/>
    </row>
    <row r="273" spans="1:28" s="5" customFormat="1" x14ac:dyDescent="0.25">
      <c r="A273" s="43"/>
      <c r="B273" s="9" t="s">
        <v>5770</v>
      </c>
      <c r="C273" s="48" t="s">
        <v>7049</v>
      </c>
      <c r="D273" s="257">
        <v>72207.392000000007</v>
      </c>
      <c r="E273" s="261">
        <v>9722.6074074074058</v>
      </c>
      <c r="F273" s="117">
        <v>176650.1</v>
      </c>
      <c r="G273" s="257">
        <v>9908.1992650269003</v>
      </c>
      <c r="H273" s="25"/>
      <c r="I273" s="347">
        <v>77.008882</v>
      </c>
      <c r="J273" s="25"/>
      <c r="K273" s="25"/>
      <c r="L273" s="25"/>
      <c r="M273" s="25"/>
      <c r="N273" s="25"/>
      <c r="O273" s="25"/>
      <c r="P273" s="25"/>
      <c r="Q273" s="25"/>
      <c r="R273" s="258"/>
      <c r="S273" s="25"/>
      <c r="T273" s="25"/>
      <c r="U273" s="25"/>
      <c r="V273" s="25"/>
      <c r="W273" s="25"/>
      <c r="X273" s="25"/>
      <c r="Y273" s="25"/>
      <c r="Z273" s="25"/>
      <c r="AB273" s="25"/>
    </row>
    <row r="274" spans="1:28" s="5" customFormat="1" x14ac:dyDescent="0.25">
      <c r="A274" s="43"/>
      <c r="B274" s="9" t="s">
        <v>5770</v>
      </c>
      <c r="C274" s="48" t="s">
        <v>7040</v>
      </c>
      <c r="D274" s="257">
        <v>141.45662999999999</v>
      </c>
      <c r="E274" s="261">
        <v>757.83770370370371</v>
      </c>
      <c r="F274" s="117">
        <v>14244.535</v>
      </c>
      <c r="G274" s="257">
        <v>69.232295871973008</v>
      </c>
      <c r="H274" s="25"/>
      <c r="I274" s="347">
        <v>30685.786</v>
      </c>
      <c r="J274" s="25"/>
      <c r="K274" s="25"/>
      <c r="L274" s="25"/>
      <c r="M274" s="25"/>
      <c r="N274" s="25"/>
      <c r="O274" s="25"/>
      <c r="P274" s="25"/>
      <c r="Q274" s="25"/>
      <c r="R274" s="258"/>
      <c r="S274" s="25"/>
      <c r="T274" s="25"/>
      <c r="U274" s="25"/>
      <c r="V274" s="25"/>
      <c r="W274" s="25"/>
      <c r="X274" s="25"/>
      <c r="Y274" s="25"/>
      <c r="Z274" s="25"/>
      <c r="AB274" s="25"/>
    </row>
    <row r="275" spans="1:28" s="5" customFormat="1" x14ac:dyDescent="0.25">
      <c r="A275" s="43"/>
      <c r="B275" s="9" t="s">
        <v>5770</v>
      </c>
      <c r="C275" s="48" t="s">
        <v>5598</v>
      </c>
      <c r="D275" s="257">
        <v>47814.404999999999</v>
      </c>
      <c r="E275" s="261">
        <v>14805.77185185185</v>
      </c>
      <c r="F275" s="117">
        <v>287794.88</v>
      </c>
      <c r="G275" s="257">
        <v>5866.4971694062997</v>
      </c>
      <c r="H275" s="25"/>
      <c r="I275" s="347">
        <v>64519.184000000001</v>
      </c>
      <c r="J275" s="25"/>
      <c r="K275" s="25"/>
      <c r="L275" s="25"/>
      <c r="M275" s="25"/>
      <c r="N275" s="25"/>
      <c r="O275" s="25"/>
      <c r="P275" s="25"/>
      <c r="Q275" s="25"/>
      <c r="R275" s="258"/>
      <c r="S275" s="25"/>
      <c r="T275" s="25"/>
      <c r="U275" s="25"/>
      <c r="V275" s="25"/>
      <c r="W275" s="25"/>
      <c r="X275" s="25"/>
      <c r="Y275" s="25"/>
      <c r="Z275" s="25"/>
      <c r="AB275" s="25"/>
    </row>
    <row r="276" spans="1:28" s="5" customFormat="1" x14ac:dyDescent="0.25">
      <c r="A276" s="43"/>
      <c r="B276" s="9" t="s">
        <v>5770</v>
      </c>
      <c r="C276" s="48" t="s">
        <v>7050</v>
      </c>
      <c r="D276" s="257">
        <v>114121.09</v>
      </c>
      <c r="E276" s="261">
        <v>14467.80148148148</v>
      </c>
      <c r="F276" s="117">
        <v>262864.64000000001</v>
      </c>
      <c r="G276" s="257">
        <v>14824.915011613501</v>
      </c>
      <c r="H276" s="25"/>
      <c r="I276" s="347">
        <v>76.994550000000004</v>
      </c>
      <c r="J276" s="25"/>
      <c r="K276" s="25"/>
      <c r="L276" s="25"/>
      <c r="M276" s="25"/>
      <c r="N276" s="25"/>
      <c r="O276" s="25"/>
      <c r="P276" s="25"/>
      <c r="Q276" s="25"/>
      <c r="R276" s="258"/>
      <c r="S276" s="25"/>
      <c r="T276" s="25"/>
      <c r="U276" s="25"/>
      <c r="V276" s="25"/>
      <c r="W276" s="25"/>
      <c r="X276" s="25"/>
      <c r="Y276" s="25"/>
      <c r="Z276" s="25"/>
      <c r="AB276" s="25"/>
    </row>
    <row r="277" spans="1:28" s="5" customFormat="1" x14ac:dyDescent="0.25">
      <c r="A277" s="43"/>
      <c r="B277" s="9" t="s">
        <v>5770</v>
      </c>
      <c r="C277" s="48" t="s">
        <v>7041</v>
      </c>
      <c r="D277" s="257">
        <v>141.4308</v>
      </c>
      <c r="E277" s="261">
        <v>757.69903703703699</v>
      </c>
      <c r="F277" s="117">
        <v>14241.896000000001</v>
      </c>
      <c r="G277" s="257">
        <v>69.219624677206994</v>
      </c>
      <c r="H277" s="25"/>
      <c r="I277" s="347">
        <v>17164.234</v>
      </c>
      <c r="J277" s="25"/>
      <c r="K277" s="25"/>
      <c r="L277" s="25"/>
      <c r="M277" s="25"/>
      <c r="N277" s="25"/>
      <c r="O277" s="25"/>
      <c r="P277" s="25"/>
      <c r="Q277" s="25"/>
      <c r="R277" s="258"/>
      <c r="S277" s="25"/>
      <c r="T277" s="25"/>
      <c r="U277" s="25"/>
      <c r="V277" s="25"/>
      <c r="W277" s="25"/>
      <c r="X277" s="25"/>
      <c r="Y277" s="25"/>
      <c r="Z277" s="25"/>
      <c r="AB277" s="25"/>
    </row>
    <row r="278" spans="1:28" s="5" customFormat="1" x14ac:dyDescent="0.25">
      <c r="A278" s="43"/>
      <c r="B278" s="9" t="s">
        <v>5770</v>
      </c>
      <c r="C278" s="48" t="s">
        <v>5599</v>
      </c>
      <c r="D278" s="257">
        <v>85370.410999999993</v>
      </c>
      <c r="E278" s="261">
        <v>28974.444444444445</v>
      </c>
      <c r="F278" s="117">
        <v>562193.02</v>
      </c>
      <c r="G278" s="257">
        <v>11856.181469774299</v>
      </c>
      <c r="H278" s="25"/>
      <c r="I278" s="347">
        <v>141353.15</v>
      </c>
      <c r="J278" s="25"/>
      <c r="K278" s="25"/>
      <c r="L278" s="25"/>
      <c r="M278" s="25"/>
      <c r="N278" s="25"/>
      <c r="O278" s="25"/>
      <c r="P278" s="25"/>
      <c r="Q278" s="25"/>
      <c r="R278" s="258"/>
      <c r="S278" s="25"/>
      <c r="T278" s="25"/>
      <c r="U278" s="25"/>
      <c r="V278" s="25"/>
      <c r="W278" s="25"/>
      <c r="X278" s="25"/>
      <c r="Y278" s="25"/>
      <c r="Z278" s="25"/>
      <c r="AB278" s="25"/>
    </row>
    <row r="279" spans="1:28" s="5" customFormat="1" x14ac:dyDescent="0.25">
      <c r="A279" s="43"/>
      <c r="B279" s="9" t="s">
        <v>5770</v>
      </c>
      <c r="C279" s="48" t="s">
        <v>7051</v>
      </c>
      <c r="D279" s="257">
        <v>235788.3</v>
      </c>
      <c r="E279" s="261">
        <v>31689.498518518518</v>
      </c>
      <c r="F279" s="117">
        <v>575750.38</v>
      </c>
      <c r="G279" s="257">
        <v>32303.4965509961</v>
      </c>
      <c r="H279" s="25"/>
      <c r="I279" s="347">
        <v>77.608232999999998</v>
      </c>
      <c r="J279" s="25"/>
      <c r="K279" s="25"/>
      <c r="L279" s="25"/>
      <c r="M279" s="25"/>
      <c r="N279" s="25"/>
      <c r="O279" s="25"/>
      <c r="P279" s="25"/>
      <c r="Q279" s="25"/>
      <c r="R279" s="258"/>
      <c r="S279" s="25"/>
      <c r="T279" s="25"/>
      <c r="U279" s="25"/>
      <c r="V279" s="25"/>
      <c r="W279" s="25"/>
      <c r="X279" s="25"/>
      <c r="Y279" s="25"/>
      <c r="Z279" s="25"/>
      <c r="AB279" s="25"/>
    </row>
    <row r="280" spans="1:28" s="5" customFormat="1" x14ac:dyDescent="0.25">
      <c r="A280" s="43"/>
      <c r="B280" s="9" t="s">
        <v>5770</v>
      </c>
      <c r="C280" s="48" t="s">
        <v>7042</v>
      </c>
      <c r="D280" s="257">
        <v>142.55723</v>
      </c>
      <c r="E280" s="261">
        <v>763.73229629629623</v>
      </c>
      <c r="F280" s="117">
        <v>14355.491</v>
      </c>
      <c r="G280" s="257">
        <v>69.771277207465999</v>
      </c>
      <c r="H280" s="25"/>
      <c r="I280" s="347">
        <v>36354.442999999999</v>
      </c>
      <c r="J280" s="25"/>
      <c r="K280" s="25"/>
      <c r="L280" s="25"/>
      <c r="M280" s="25"/>
      <c r="N280" s="25"/>
      <c r="O280" s="25"/>
      <c r="P280" s="25"/>
      <c r="Q280" s="25"/>
      <c r="R280" s="258"/>
      <c r="S280" s="25"/>
      <c r="T280" s="25"/>
      <c r="U280" s="25"/>
      <c r="V280" s="25"/>
      <c r="W280" s="25"/>
      <c r="X280" s="25"/>
      <c r="Y280" s="25"/>
      <c r="Z280" s="25"/>
      <c r="AB280" s="25"/>
    </row>
    <row r="281" spans="1:28" s="5" customFormat="1" x14ac:dyDescent="0.25">
      <c r="A281" s="43"/>
      <c r="B281" s="9" t="s">
        <v>5770</v>
      </c>
      <c r="C281" s="48" t="s">
        <v>5600</v>
      </c>
      <c r="D281" s="257">
        <v>2.1999143000000001</v>
      </c>
      <c r="E281" s="261">
        <v>11.069544444444443</v>
      </c>
      <c r="F281" s="117">
        <v>236.95988</v>
      </c>
      <c r="G281" s="257">
        <v>0.94449574331521902</v>
      </c>
      <c r="H281" s="25"/>
      <c r="I281" s="347">
        <v>1.0222507000000001</v>
      </c>
      <c r="J281" s="25"/>
      <c r="K281" s="25"/>
      <c r="L281" s="25"/>
      <c r="M281" s="25"/>
      <c r="N281" s="25"/>
      <c r="O281" s="25"/>
      <c r="P281" s="25"/>
      <c r="Q281" s="25"/>
      <c r="R281" s="258"/>
      <c r="S281" s="25"/>
      <c r="T281" s="25"/>
      <c r="U281" s="25"/>
      <c r="V281" s="25"/>
      <c r="W281" s="25"/>
      <c r="X281" s="25"/>
      <c r="Y281" s="25"/>
      <c r="Z281" s="25"/>
      <c r="AB281" s="25"/>
    </row>
    <row r="282" spans="1:28" s="5" customFormat="1" x14ac:dyDescent="0.25">
      <c r="A282" s="43"/>
      <c r="B282" s="9" t="s">
        <v>5770</v>
      </c>
      <c r="C282" s="48" t="s">
        <v>5601</v>
      </c>
      <c r="D282" s="257">
        <v>222.36554000000001</v>
      </c>
      <c r="E282" s="261">
        <v>100.50818518518518</v>
      </c>
      <c r="F282" s="117">
        <v>1480.2016000000001</v>
      </c>
      <c r="G282" s="257">
        <v>36.200032245662001</v>
      </c>
      <c r="H282" s="25"/>
      <c r="I282" s="347">
        <v>103.69949</v>
      </c>
      <c r="J282" s="25"/>
      <c r="K282" s="25"/>
      <c r="L282" s="25"/>
      <c r="M282" s="25"/>
      <c r="N282" s="25"/>
      <c r="O282" s="25"/>
      <c r="P282" s="25"/>
      <c r="Q282" s="25"/>
      <c r="R282" s="258"/>
      <c r="S282" s="25"/>
      <c r="T282" s="25"/>
      <c r="U282" s="25"/>
      <c r="V282" s="25"/>
      <c r="W282" s="25"/>
      <c r="X282" s="25"/>
      <c r="Y282" s="25"/>
      <c r="Z282" s="25"/>
      <c r="AB282" s="25"/>
    </row>
    <row r="283" spans="1:28" s="5" customFormat="1" x14ac:dyDescent="0.25">
      <c r="A283" s="43"/>
      <c r="B283" s="9" t="s">
        <v>5770</v>
      </c>
      <c r="C283" s="48" t="s">
        <v>4393</v>
      </c>
      <c r="D283" s="257">
        <v>207.25564</v>
      </c>
      <c r="E283" s="261">
        <v>259.57939259259263</v>
      </c>
      <c r="F283" s="117">
        <v>4358.4141</v>
      </c>
      <c r="G283" s="257">
        <v>31.937754198916601</v>
      </c>
      <c r="H283" s="25"/>
      <c r="I283" s="347">
        <v>41.358601</v>
      </c>
      <c r="J283" s="25"/>
      <c r="K283" s="25"/>
      <c r="L283" s="25"/>
      <c r="M283" s="25"/>
      <c r="N283" s="25"/>
      <c r="O283" s="25"/>
      <c r="P283" s="25"/>
      <c r="Q283" s="25"/>
      <c r="R283" s="258"/>
      <c r="S283" s="25"/>
      <c r="T283" s="25"/>
      <c r="U283" s="25"/>
      <c r="V283" s="25"/>
      <c r="W283" s="25"/>
      <c r="X283" s="25"/>
      <c r="Y283" s="25"/>
      <c r="Z283" s="25"/>
      <c r="AB283" s="25"/>
    </row>
    <row r="284" spans="1:28" s="5" customFormat="1" x14ac:dyDescent="0.25">
      <c r="A284" s="43"/>
      <c r="B284" s="9" t="s">
        <v>5770</v>
      </c>
      <c r="C284" s="48" t="s">
        <v>4394</v>
      </c>
      <c r="D284" s="257">
        <v>18.358174000000002</v>
      </c>
      <c r="E284" s="261">
        <v>7.5059444444444443</v>
      </c>
      <c r="F284" s="117">
        <v>157.13480000000001</v>
      </c>
      <c r="G284" s="257">
        <v>3.8462651058793003</v>
      </c>
      <c r="H284" s="25"/>
      <c r="I284" s="347">
        <v>22.940038000000001</v>
      </c>
      <c r="J284" s="25"/>
      <c r="K284" s="25"/>
      <c r="L284" s="25"/>
      <c r="M284" s="25"/>
      <c r="N284" s="25"/>
      <c r="O284" s="25"/>
      <c r="P284" s="25"/>
      <c r="Q284" s="25"/>
      <c r="R284" s="258"/>
      <c r="S284" s="25"/>
      <c r="T284" s="25"/>
      <c r="U284" s="25"/>
      <c r="V284" s="25"/>
      <c r="W284" s="25"/>
      <c r="X284" s="25"/>
      <c r="Y284" s="25"/>
      <c r="Z284" s="25"/>
      <c r="AB284" s="25"/>
    </row>
    <row r="285" spans="1:28" s="5" customFormat="1" x14ac:dyDescent="0.25">
      <c r="A285" s="43"/>
      <c r="B285" s="9" t="s">
        <v>5770</v>
      </c>
      <c r="C285" s="48" t="s">
        <v>4395</v>
      </c>
      <c r="D285" s="257">
        <v>17.207274999999999</v>
      </c>
      <c r="E285" s="261">
        <v>17.102968888888888</v>
      </c>
      <c r="F285" s="117">
        <v>320.68937</v>
      </c>
      <c r="G285" s="257">
        <v>3.7826066254253501</v>
      </c>
      <c r="H285" s="25"/>
      <c r="I285" s="347">
        <v>3.7595374000000001</v>
      </c>
      <c r="J285" s="25"/>
      <c r="K285" s="25"/>
      <c r="L285" s="25"/>
      <c r="M285" s="25"/>
      <c r="N285" s="25"/>
      <c r="O285" s="25"/>
      <c r="P285" s="25"/>
      <c r="Q285" s="25"/>
      <c r="R285" s="258"/>
      <c r="S285" s="25"/>
      <c r="T285" s="25"/>
      <c r="U285" s="25"/>
      <c r="V285" s="25"/>
      <c r="W285" s="25"/>
      <c r="X285" s="25"/>
      <c r="Y285" s="25"/>
      <c r="Z285" s="25"/>
      <c r="AB285" s="25"/>
    </row>
    <row r="286" spans="1:28" s="5" customFormat="1" x14ac:dyDescent="0.25">
      <c r="A286" s="43"/>
      <c r="B286" s="9" t="s">
        <v>5770</v>
      </c>
      <c r="C286" s="48" t="s">
        <v>7052</v>
      </c>
      <c r="D286" s="257">
        <v>27.823761000000001</v>
      </c>
      <c r="E286" s="261">
        <v>95.167125925925916</v>
      </c>
      <c r="F286" s="117">
        <v>2044.2238</v>
      </c>
      <c r="G286" s="257">
        <v>8.0905021069548297</v>
      </c>
      <c r="H286" s="25"/>
      <c r="I286" s="347">
        <v>8.6714991999999995</v>
      </c>
      <c r="J286" s="25"/>
      <c r="K286" s="25"/>
      <c r="L286" s="25"/>
      <c r="M286" s="25"/>
      <c r="N286" s="25"/>
      <c r="O286" s="25"/>
      <c r="P286" s="25"/>
      <c r="Q286" s="25"/>
      <c r="R286" s="258"/>
      <c r="S286" s="25"/>
      <c r="T286" s="25"/>
      <c r="U286" s="25"/>
      <c r="V286" s="25"/>
      <c r="W286" s="25"/>
      <c r="X286" s="25"/>
      <c r="Y286" s="25"/>
      <c r="Z286" s="25"/>
      <c r="AB286" s="25"/>
    </row>
    <row r="287" spans="1:28" s="5" customFormat="1" x14ac:dyDescent="0.25">
      <c r="A287" s="43"/>
      <c r="B287" s="9" t="s">
        <v>5770</v>
      </c>
      <c r="C287" s="48" t="s">
        <v>7043</v>
      </c>
      <c r="D287" s="257">
        <v>3.0143977</v>
      </c>
      <c r="E287" s="261">
        <v>16.928416296296298</v>
      </c>
      <c r="F287" s="117">
        <v>363.80104</v>
      </c>
      <c r="G287" s="257">
        <v>1.4383636029489439</v>
      </c>
      <c r="H287" s="25"/>
      <c r="I287" s="347">
        <v>1.5393222</v>
      </c>
      <c r="J287" s="25"/>
      <c r="K287" s="25"/>
      <c r="L287" s="25"/>
      <c r="M287" s="25"/>
      <c r="N287" s="25"/>
      <c r="O287" s="25"/>
      <c r="P287" s="25"/>
      <c r="Q287" s="25"/>
      <c r="R287" s="258"/>
      <c r="S287" s="25"/>
      <c r="T287" s="25"/>
      <c r="U287" s="25"/>
      <c r="V287" s="25"/>
      <c r="W287" s="25"/>
      <c r="X287" s="25"/>
      <c r="Y287" s="25"/>
      <c r="Z287" s="25"/>
      <c r="AB287" s="25"/>
    </row>
    <row r="288" spans="1:28" s="5" customFormat="1" x14ac:dyDescent="0.25">
      <c r="A288" s="43"/>
      <c r="B288" s="9" t="s">
        <v>5770</v>
      </c>
      <c r="C288" s="48" t="s">
        <v>4396</v>
      </c>
      <c r="D288" s="257">
        <v>20.380952000000001</v>
      </c>
      <c r="E288" s="261">
        <v>71.695515555555545</v>
      </c>
      <c r="F288" s="117">
        <v>1540.0969</v>
      </c>
      <c r="G288" s="257">
        <v>6.0948604417294412</v>
      </c>
      <c r="H288" s="25"/>
      <c r="I288" s="347">
        <v>6.5318461000000001</v>
      </c>
      <c r="J288" s="25"/>
      <c r="K288" s="25"/>
      <c r="L288" s="25"/>
      <c r="M288" s="25"/>
      <c r="N288" s="25"/>
      <c r="O288" s="25"/>
      <c r="P288" s="25"/>
      <c r="Q288" s="25"/>
      <c r="R288" s="258"/>
      <c r="S288" s="25"/>
      <c r="T288" s="25"/>
      <c r="U288" s="25"/>
      <c r="V288" s="25"/>
      <c r="W288" s="25"/>
      <c r="X288" s="25"/>
      <c r="Y288" s="25"/>
      <c r="Z288" s="25"/>
      <c r="AB288" s="25"/>
    </row>
    <row r="289" spans="1:28" s="5" customFormat="1" x14ac:dyDescent="0.25">
      <c r="A289" s="43"/>
      <c r="B289" s="9" t="s">
        <v>5770</v>
      </c>
      <c r="C289" s="48" t="s">
        <v>4397</v>
      </c>
      <c r="D289" s="257">
        <v>7.2180116999999999</v>
      </c>
      <c r="E289" s="261">
        <v>39.767317037037039</v>
      </c>
      <c r="F289" s="117">
        <v>853.23333000000002</v>
      </c>
      <c r="G289" s="257">
        <v>3.3851944006982286</v>
      </c>
      <c r="H289" s="25"/>
      <c r="I289" s="347">
        <v>3.6422200999999998</v>
      </c>
      <c r="J289" s="25"/>
      <c r="K289" s="25"/>
      <c r="L289" s="25"/>
      <c r="M289" s="25"/>
      <c r="N289" s="25"/>
      <c r="O289" s="25"/>
      <c r="P289" s="25"/>
      <c r="Q289" s="25"/>
      <c r="R289" s="258"/>
      <c r="S289" s="25"/>
      <c r="T289" s="25"/>
      <c r="U289" s="25"/>
      <c r="V289" s="25"/>
      <c r="W289" s="25"/>
      <c r="X289" s="25"/>
      <c r="Y289" s="25"/>
      <c r="Z289" s="25"/>
      <c r="AB289" s="25"/>
    </row>
    <row r="290" spans="1:28" s="5" customFormat="1" x14ac:dyDescent="0.25">
      <c r="A290" s="43"/>
      <c r="B290" s="9" t="s">
        <v>5770</v>
      </c>
      <c r="C290" s="48" t="s">
        <v>4398</v>
      </c>
      <c r="D290" s="257">
        <v>40.982500000000002</v>
      </c>
      <c r="E290" s="261">
        <v>69.50553851851852</v>
      </c>
      <c r="F290" s="117">
        <v>1492.7446</v>
      </c>
      <c r="G290" s="257">
        <v>5.9110256876903797</v>
      </c>
      <c r="H290" s="25"/>
      <c r="I290" s="347">
        <v>6.3425161000000001</v>
      </c>
      <c r="J290" s="25"/>
      <c r="K290" s="25"/>
      <c r="L290" s="25"/>
      <c r="M290" s="25"/>
      <c r="N290" s="25"/>
      <c r="O290" s="25"/>
      <c r="P290" s="25"/>
      <c r="Q290" s="25"/>
      <c r="R290" s="258"/>
      <c r="S290" s="25"/>
      <c r="T290" s="25"/>
      <c r="U290" s="25"/>
      <c r="V290" s="25"/>
      <c r="W290" s="25"/>
      <c r="X290" s="25"/>
      <c r="Y290" s="25"/>
      <c r="Z290" s="25"/>
      <c r="AB290" s="25"/>
    </row>
    <row r="291" spans="1:28" s="5" customFormat="1" x14ac:dyDescent="0.25">
      <c r="A291" s="43"/>
      <c r="B291" s="9" t="s">
        <v>5770</v>
      </c>
      <c r="C291" s="48" t="s">
        <v>7053</v>
      </c>
      <c r="D291" s="257">
        <v>2.6641807000000002</v>
      </c>
      <c r="E291" s="261">
        <v>3.375401259259259</v>
      </c>
      <c r="F291" s="117">
        <v>56.055712999999997</v>
      </c>
      <c r="G291" s="257">
        <v>0.52712316968758999</v>
      </c>
      <c r="H291" s="25"/>
      <c r="I291" s="347">
        <v>1.0574751</v>
      </c>
      <c r="J291" s="25"/>
      <c r="K291" s="25"/>
      <c r="L291" s="25"/>
      <c r="M291" s="25"/>
      <c r="N291" s="25"/>
      <c r="O291" s="25"/>
      <c r="P291" s="25"/>
      <c r="Q291" s="25"/>
      <c r="R291" s="258"/>
      <c r="S291" s="25"/>
      <c r="T291" s="25"/>
      <c r="U291" s="25"/>
      <c r="V291" s="25"/>
      <c r="W291" s="25"/>
      <c r="X291" s="25"/>
      <c r="Y291" s="25"/>
      <c r="Z291" s="25"/>
      <c r="AB291" s="25"/>
    </row>
    <row r="292" spans="1:28" s="5" customFormat="1" x14ac:dyDescent="0.25">
      <c r="A292" s="43"/>
      <c r="B292" s="9" t="s">
        <v>5770</v>
      </c>
      <c r="C292" s="48" t="s">
        <v>7044</v>
      </c>
      <c r="D292" s="257">
        <v>0.17247156999999999</v>
      </c>
      <c r="E292" s="261">
        <v>0.89528688888888885</v>
      </c>
      <c r="F292" s="117">
        <v>18.778213999999998</v>
      </c>
      <c r="G292" s="257">
        <v>7.6687484423076019E-2</v>
      </c>
      <c r="H292" s="25"/>
      <c r="I292" s="347">
        <v>8.2215685999999996E-2</v>
      </c>
      <c r="J292" s="25"/>
      <c r="K292" s="25"/>
      <c r="L292" s="25"/>
      <c r="M292" s="25"/>
      <c r="N292" s="25"/>
      <c r="O292" s="25"/>
      <c r="P292" s="25"/>
      <c r="Q292" s="25"/>
      <c r="R292" s="258"/>
      <c r="S292" s="25"/>
      <c r="T292" s="25"/>
      <c r="U292" s="25"/>
      <c r="V292" s="25"/>
      <c r="W292" s="25"/>
      <c r="X292" s="25"/>
      <c r="Y292" s="25"/>
      <c r="Z292" s="25"/>
      <c r="AB292" s="25"/>
    </row>
    <row r="293" spans="1:28" s="5" customFormat="1" x14ac:dyDescent="0.25">
      <c r="A293" s="135">
        <v>1</v>
      </c>
      <c r="B293" s="9" t="s">
        <v>5770</v>
      </c>
      <c r="C293" s="48" t="s">
        <v>4399</v>
      </c>
      <c r="D293" s="257">
        <v>1.916668</v>
      </c>
      <c r="E293" s="261">
        <v>2.6313669629629626</v>
      </c>
      <c r="F293" s="117">
        <v>44.872463000000003</v>
      </c>
      <c r="G293" s="257">
        <v>0.39199246471164995</v>
      </c>
      <c r="H293" s="25"/>
      <c r="I293" s="347">
        <v>0.76489724999999997</v>
      </c>
      <c r="J293" s="25"/>
      <c r="K293" s="25"/>
      <c r="L293" s="25"/>
      <c r="M293" s="25"/>
      <c r="N293" s="25"/>
      <c r="O293" s="25"/>
      <c r="P293" s="25"/>
      <c r="Q293" s="25"/>
      <c r="R293" s="258"/>
      <c r="S293" s="25"/>
      <c r="T293" s="25"/>
      <c r="U293" s="25"/>
      <c r="V293" s="25"/>
      <c r="W293" s="25"/>
      <c r="X293" s="25"/>
      <c r="Y293" s="25"/>
      <c r="Z293" s="25"/>
      <c r="AB293" s="25"/>
    </row>
    <row r="294" spans="1:28" s="5" customFormat="1" x14ac:dyDescent="0.25">
      <c r="A294" s="58" t="s">
        <v>26</v>
      </c>
      <c r="B294" s="58"/>
      <c r="C294" s="9"/>
      <c r="D294" s="256"/>
      <c r="E294" s="256"/>
      <c r="F294" s="97"/>
      <c r="G294" s="259"/>
      <c r="H294" s="25"/>
      <c r="I294" s="258"/>
      <c r="J294" s="25"/>
      <c r="K294" s="25"/>
      <c r="L294" s="25"/>
      <c r="M294" s="25"/>
      <c r="N294" s="25"/>
      <c r="O294" s="25"/>
      <c r="P294" s="25"/>
      <c r="Q294" s="25"/>
      <c r="R294" s="259"/>
      <c r="S294" s="25"/>
      <c r="T294" s="25"/>
      <c r="U294" s="25"/>
      <c r="V294" s="25"/>
      <c r="W294" s="25"/>
      <c r="X294" s="25"/>
      <c r="Y294" s="25"/>
      <c r="Z294" s="25"/>
      <c r="AB294" s="25"/>
    </row>
    <row r="295" spans="1:28" s="5" customFormat="1" x14ac:dyDescent="0.25">
      <c r="A295" s="43"/>
      <c r="B295" s="9" t="s">
        <v>5770</v>
      </c>
      <c r="C295" s="48" t="s">
        <v>4401</v>
      </c>
      <c r="D295" s="257">
        <v>2.7484986</v>
      </c>
      <c r="E295" s="261">
        <v>8.4335333333333331</v>
      </c>
      <c r="F295" s="117">
        <v>134.49588</v>
      </c>
      <c r="G295" s="257">
        <v>0.76003761038592998</v>
      </c>
      <c r="H295" s="25"/>
      <c r="I295" s="258"/>
      <c r="J295" s="25"/>
      <c r="K295" s="25"/>
      <c r="L295" s="25"/>
      <c r="M295" s="25"/>
      <c r="N295" s="25"/>
      <c r="O295" s="25"/>
      <c r="P295" s="25"/>
      <c r="Q295" s="25"/>
      <c r="R295" s="258"/>
      <c r="S295" s="25"/>
      <c r="T295" s="25"/>
      <c r="U295" s="25"/>
      <c r="V295" s="25"/>
      <c r="W295" s="25"/>
      <c r="X295" s="25"/>
      <c r="Y295" s="25"/>
      <c r="Z295" s="25"/>
      <c r="AB295" s="25"/>
    </row>
    <row r="296" spans="1:28" s="5" customFormat="1" x14ac:dyDescent="0.25">
      <c r="A296" s="43"/>
      <c r="B296" s="9" t="s">
        <v>5770</v>
      </c>
      <c r="C296" s="48" t="s">
        <v>4402</v>
      </c>
      <c r="D296" s="257">
        <v>2.7843431000000001</v>
      </c>
      <c r="E296" s="261">
        <v>8.3764955555555556</v>
      </c>
      <c r="F296" s="117">
        <v>130.79962</v>
      </c>
      <c r="G296" s="257">
        <v>0.77436341197063008</v>
      </c>
      <c r="H296" s="25"/>
      <c r="I296" s="258"/>
      <c r="J296" s="25"/>
      <c r="K296" s="25"/>
      <c r="L296" s="25"/>
      <c r="M296" s="25"/>
      <c r="N296" s="25"/>
      <c r="O296" s="25"/>
      <c r="P296" s="25"/>
      <c r="Q296" s="25"/>
      <c r="R296" s="258"/>
      <c r="S296" s="25"/>
      <c r="T296" s="25"/>
      <c r="U296" s="25"/>
      <c r="V296" s="25"/>
      <c r="W296" s="25"/>
      <c r="X296" s="25"/>
      <c r="Y296" s="25"/>
      <c r="Z296" s="25"/>
      <c r="AB296" s="25"/>
    </row>
    <row r="297" spans="1:28" s="5" customFormat="1" x14ac:dyDescent="0.25">
      <c r="A297" s="43"/>
      <c r="B297" s="9" t="s">
        <v>5770</v>
      </c>
      <c r="C297" s="48" t="s">
        <v>4403</v>
      </c>
      <c r="D297" s="257">
        <v>2.8339238999999998</v>
      </c>
      <c r="E297" s="261">
        <v>8.6369955555555542</v>
      </c>
      <c r="F297" s="117">
        <v>130.27342999999999</v>
      </c>
      <c r="G297" s="257">
        <v>0.78677040152955002</v>
      </c>
      <c r="H297" s="25"/>
      <c r="I297" s="258"/>
      <c r="J297" s="25"/>
      <c r="K297" s="25"/>
      <c r="L297" s="25"/>
      <c r="M297" s="25"/>
      <c r="N297" s="25"/>
      <c r="O297" s="25"/>
      <c r="P297" s="25"/>
      <c r="Q297" s="25"/>
      <c r="R297" s="258"/>
      <c r="S297" s="25"/>
      <c r="T297" s="25"/>
      <c r="U297" s="25"/>
      <c r="V297" s="25"/>
      <c r="W297" s="25"/>
      <c r="X297" s="25"/>
      <c r="Y297" s="25"/>
      <c r="Z297" s="25"/>
      <c r="AB297" s="25"/>
    </row>
    <row r="298" spans="1:28" s="5" customFormat="1" x14ac:dyDescent="0.25">
      <c r="A298" s="43"/>
      <c r="B298" s="9" t="s">
        <v>5770</v>
      </c>
      <c r="C298" s="48" t="s">
        <v>4404</v>
      </c>
      <c r="D298" s="257">
        <v>2.8700629000000002</v>
      </c>
      <c r="E298" s="261">
        <v>8.5483822222222212</v>
      </c>
      <c r="F298" s="117">
        <v>130.58117999999999</v>
      </c>
      <c r="G298" s="257">
        <v>0.79502611390419997</v>
      </c>
      <c r="H298" s="25"/>
      <c r="I298" s="258"/>
      <c r="J298" s="25"/>
      <c r="K298" s="25"/>
      <c r="L298" s="25"/>
      <c r="M298" s="25"/>
      <c r="N298" s="25"/>
      <c r="O298" s="25"/>
      <c r="P298" s="25"/>
      <c r="Q298" s="25"/>
      <c r="R298" s="258"/>
      <c r="S298" s="25"/>
      <c r="T298" s="25"/>
      <c r="U298" s="25"/>
      <c r="V298" s="25"/>
      <c r="W298" s="25"/>
      <c r="X298" s="25"/>
      <c r="Y298" s="25"/>
      <c r="Z298" s="25"/>
      <c r="AB298" s="25"/>
    </row>
    <row r="299" spans="1:28" s="5" customFormat="1" x14ac:dyDescent="0.25">
      <c r="A299" s="43"/>
      <c r="B299" s="9" t="s">
        <v>5770</v>
      </c>
      <c r="C299" s="48" t="s">
        <v>4405</v>
      </c>
      <c r="D299" s="257">
        <v>2.7523433000000002</v>
      </c>
      <c r="E299" s="261">
        <v>8.2643948148148141</v>
      </c>
      <c r="F299" s="117">
        <v>132.24055000000001</v>
      </c>
      <c r="G299" s="257">
        <v>0.76406625215244994</v>
      </c>
      <c r="H299" s="25"/>
      <c r="I299" s="258"/>
      <c r="J299" s="25"/>
      <c r="K299" s="25"/>
      <c r="L299" s="25"/>
      <c r="M299" s="25"/>
      <c r="N299" s="25"/>
      <c r="O299" s="25"/>
      <c r="P299" s="25"/>
      <c r="Q299" s="25"/>
      <c r="R299" s="258"/>
      <c r="S299" s="25"/>
      <c r="T299" s="25"/>
      <c r="U299" s="25"/>
      <c r="V299" s="25"/>
      <c r="W299" s="25"/>
      <c r="X299" s="25"/>
      <c r="Y299" s="25"/>
      <c r="Z299" s="25"/>
      <c r="AB299" s="25"/>
    </row>
    <row r="300" spans="1:28" s="5" customFormat="1" x14ac:dyDescent="0.25">
      <c r="A300" s="43"/>
      <c r="B300" s="9" t="s">
        <v>5770</v>
      </c>
      <c r="C300" s="48" t="s">
        <v>4406</v>
      </c>
      <c r="D300" s="257">
        <v>2.7991744999999999</v>
      </c>
      <c r="E300" s="261">
        <v>8.7784629629629638</v>
      </c>
      <c r="F300" s="117">
        <v>134.85006999999999</v>
      </c>
      <c r="G300" s="257">
        <v>0.77456626091266001</v>
      </c>
      <c r="H300" s="25"/>
      <c r="I300" s="258"/>
      <c r="J300" s="25"/>
      <c r="K300" s="25"/>
      <c r="L300" s="25"/>
      <c r="M300" s="25"/>
      <c r="N300" s="25"/>
      <c r="O300" s="25"/>
      <c r="P300" s="25"/>
      <c r="Q300" s="25"/>
      <c r="R300" s="258"/>
      <c r="S300" s="25"/>
      <c r="T300" s="25"/>
      <c r="U300" s="25"/>
      <c r="V300" s="25"/>
      <c r="W300" s="25"/>
      <c r="X300" s="25"/>
      <c r="Y300" s="25"/>
      <c r="Z300" s="25"/>
      <c r="AB300" s="25"/>
    </row>
    <row r="301" spans="1:28" s="5" customFormat="1" x14ac:dyDescent="0.25">
      <c r="A301" s="43"/>
      <c r="B301" s="9" t="s">
        <v>5770</v>
      </c>
      <c r="C301" s="48" t="s">
        <v>4407</v>
      </c>
      <c r="D301" s="257">
        <v>2.8377211</v>
      </c>
      <c r="E301" s="261">
        <v>9.2625777777777767</v>
      </c>
      <c r="F301" s="117">
        <v>132.03244000000001</v>
      </c>
      <c r="G301" s="257">
        <v>0.78404412526433997</v>
      </c>
      <c r="H301" s="25"/>
      <c r="I301" s="258"/>
      <c r="J301" s="25"/>
      <c r="K301" s="25"/>
      <c r="L301" s="25"/>
      <c r="M301" s="25"/>
      <c r="N301" s="25"/>
      <c r="O301" s="25"/>
      <c r="P301" s="25"/>
      <c r="Q301" s="25"/>
      <c r="R301" s="258"/>
      <c r="S301" s="25"/>
      <c r="T301" s="25"/>
      <c r="U301" s="25"/>
      <c r="V301" s="25"/>
      <c r="W301" s="25"/>
      <c r="X301" s="25"/>
      <c r="Y301" s="25"/>
      <c r="Z301" s="25"/>
      <c r="AB301" s="25"/>
    </row>
    <row r="302" spans="1:28" s="5" customFormat="1" x14ac:dyDescent="0.25">
      <c r="A302" s="43"/>
      <c r="B302" s="9" t="s">
        <v>5770</v>
      </c>
      <c r="C302" s="48" t="s">
        <v>4408</v>
      </c>
      <c r="D302" s="257">
        <v>2.9690143</v>
      </c>
      <c r="E302" s="261">
        <v>9.9623474074074068</v>
      </c>
      <c r="F302" s="117">
        <v>135.78630000000001</v>
      </c>
      <c r="G302" s="257">
        <v>0.82404252561113989</v>
      </c>
      <c r="H302" s="25"/>
      <c r="I302" s="258"/>
      <c r="J302" s="25"/>
      <c r="K302" s="25"/>
      <c r="L302" s="25"/>
      <c r="M302" s="25"/>
      <c r="N302" s="25"/>
      <c r="O302" s="25"/>
      <c r="P302" s="25"/>
      <c r="Q302" s="25"/>
      <c r="R302" s="258"/>
      <c r="S302" s="25"/>
      <c r="T302" s="25"/>
      <c r="U302" s="25"/>
      <c r="V302" s="25"/>
      <c r="W302" s="25"/>
      <c r="X302" s="25"/>
      <c r="Y302" s="25"/>
      <c r="Z302" s="25"/>
      <c r="AB302" s="25"/>
    </row>
    <row r="303" spans="1:28" s="5" customFormat="1" x14ac:dyDescent="0.25">
      <c r="A303" s="43"/>
      <c r="B303" s="9" t="s">
        <v>5770</v>
      </c>
      <c r="C303" s="48" t="s">
        <v>4409</v>
      </c>
      <c r="D303" s="257">
        <v>3.2218138000000001</v>
      </c>
      <c r="E303" s="261">
        <v>11.049000740740739</v>
      </c>
      <c r="F303" s="117">
        <v>153.49464</v>
      </c>
      <c r="G303" s="257">
        <v>0.91030711878393999</v>
      </c>
      <c r="H303" s="25"/>
      <c r="I303" s="258"/>
      <c r="J303" s="25"/>
      <c r="K303" s="25"/>
      <c r="L303" s="25"/>
      <c r="M303" s="25"/>
      <c r="N303" s="25"/>
      <c r="O303" s="25"/>
      <c r="P303" s="25"/>
      <c r="Q303" s="25"/>
      <c r="R303" s="258"/>
      <c r="S303" s="25"/>
      <c r="T303" s="25"/>
      <c r="U303" s="25"/>
      <c r="V303" s="25"/>
      <c r="W303" s="25"/>
      <c r="X303" s="25"/>
      <c r="Y303" s="25"/>
      <c r="Z303" s="25"/>
      <c r="AB303" s="25"/>
    </row>
    <row r="304" spans="1:28" s="5" customFormat="1" x14ac:dyDescent="0.25">
      <c r="A304" s="43"/>
      <c r="B304" s="9" t="s">
        <v>5770</v>
      </c>
      <c r="C304" s="48" t="s">
        <v>4410</v>
      </c>
      <c r="D304" s="257">
        <v>2.7750640999999998</v>
      </c>
      <c r="E304" s="261">
        <v>8.6589429629629624</v>
      </c>
      <c r="F304" s="117">
        <v>135.42563999999999</v>
      </c>
      <c r="G304" s="257">
        <v>0.77004600527148004</v>
      </c>
      <c r="H304" s="25"/>
      <c r="I304" s="258"/>
      <c r="J304" s="25"/>
      <c r="K304" s="25"/>
      <c r="L304" s="25"/>
      <c r="M304" s="25"/>
      <c r="N304" s="25"/>
      <c r="O304" s="25"/>
      <c r="P304" s="25"/>
      <c r="Q304" s="25"/>
      <c r="R304" s="258"/>
      <c r="S304" s="25"/>
      <c r="T304" s="25"/>
      <c r="U304" s="25"/>
      <c r="V304" s="25"/>
      <c r="W304" s="25"/>
      <c r="X304" s="25"/>
      <c r="Y304" s="25"/>
      <c r="Z304" s="25"/>
      <c r="AB304" s="25"/>
    </row>
    <row r="305" spans="1:28" s="5" customFormat="1" x14ac:dyDescent="0.25">
      <c r="A305" s="43"/>
      <c r="B305" s="9" t="s">
        <v>5770</v>
      </c>
      <c r="C305" s="48" t="s">
        <v>4411</v>
      </c>
      <c r="D305" s="257">
        <v>2.7296836999999998</v>
      </c>
      <c r="E305" s="261">
        <v>8.3751081481481489</v>
      </c>
      <c r="F305" s="117">
        <v>133.73733999999999</v>
      </c>
      <c r="G305" s="257">
        <v>0.75660263670830008</v>
      </c>
      <c r="H305" s="25"/>
      <c r="I305" s="258"/>
      <c r="J305" s="25"/>
      <c r="K305" s="25"/>
      <c r="L305" s="25"/>
      <c r="M305" s="25"/>
      <c r="N305" s="25"/>
      <c r="O305" s="25"/>
      <c r="P305" s="25"/>
      <c r="Q305" s="25"/>
      <c r="R305" s="258"/>
      <c r="S305" s="25"/>
      <c r="T305" s="25"/>
      <c r="U305" s="25"/>
      <c r="V305" s="25"/>
      <c r="W305" s="25"/>
      <c r="X305" s="25"/>
      <c r="Y305" s="25"/>
      <c r="Z305" s="25"/>
      <c r="AB305" s="25"/>
    </row>
    <row r="306" spans="1:28" s="5" customFormat="1" x14ac:dyDescent="0.25">
      <c r="A306" s="43"/>
      <c r="B306" s="9" t="s">
        <v>5770</v>
      </c>
      <c r="C306" s="48" t="s">
        <v>4412</v>
      </c>
      <c r="D306" s="257">
        <v>2.7765966999999998</v>
      </c>
      <c r="E306" s="261">
        <v>8.7083533333333332</v>
      </c>
      <c r="F306" s="117">
        <v>133.93980999999999</v>
      </c>
      <c r="G306" s="257">
        <v>0.77044429133049996</v>
      </c>
      <c r="H306" s="25"/>
      <c r="I306" s="258"/>
      <c r="J306" s="25"/>
      <c r="K306" s="25"/>
      <c r="L306" s="25"/>
      <c r="M306" s="25"/>
      <c r="N306" s="25"/>
      <c r="O306" s="25"/>
      <c r="P306" s="25"/>
      <c r="Q306" s="25"/>
      <c r="R306" s="258"/>
      <c r="S306" s="25"/>
      <c r="T306" s="25"/>
      <c r="U306" s="25"/>
      <c r="V306" s="25"/>
      <c r="W306" s="25"/>
      <c r="X306" s="25"/>
      <c r="Y306" s="25"/>
      <c r="Z306" s="25"/>
      <c r="AB306" s="25"/>
    </row>
    <row r="307" spans="1:28" s="5" customFormat="1" x14ac:dyDescent="0.25">
      <c r="A307" s="43"/>
      <c r="B307" s="9" t="s">
        <v>5770</v>
      </c>
      <c r="C307" s="48" t="s">
        <v>4413</v>
      </c>
      <c r="D307" s="257">
        <v>2.7653438000000001</v>
      </c>
      <c r="E307" s="261">
        <v>8.6461170370370368</v>
      </c>
      <c r="F307" s="117">
        <v>135.53208000000001</v>
      </c>
      <c r="G307" s="257">
        <v>0.76940985179814991</v>
      </c>
      <c r="H307" s="25"/>
      <c r="I307" s="258"/>
      <c r="J307" s="25"/>
      <c r="K307" s="25"/>
      <c r="L307" s="25"/>
      <c r="M307" s="25"/>
      <c r="N307" s="25"/>
      <c r="O307" s="25"/>
      <c r="P307" s="25"/>
      <c r="Q307" s="25"/>
      <c r="R307" s="258"/>
      <c r="S307" s="25"/>
      <c r="T307" s="25"/>
      <c r="U307" s="25"/>
      <c r="V307" s="25"/>
      <c r="W307" s="25"/>
      <c r="X307" s="25"/>
      <c r="Y307" s="25"/>
      <c r="Z307" s="25"/>
      <c r="AB307" s="25"/>
    </row>
    <row r="308" spans="1:28" s="5" customFormat="1" x14ac:dyDescent="0.25">
      <c r="A308" s="43"/>
      <c r="B308" s="9" t="s">
        <v>5770</v>
      </c>
      <c r="C308" s="48" t="s">
        <v>4414</v>
      </c>
      <c r="D308" s="257">
        <v>2.8408859</v>
      </c>
      <c r="E308" s="261">
        <v>8.8333148148148144</v>
      </c>
      <c r="F308" s="117">
        <v>128.85626999999999</v>
      </c>
      <c r="G308" s="257">
        <v>0.77788935126397996</v>
      </c>
      <c r="H308" s="25"/>
      <c r="I308" s="258"/>
      <c r="J308" s="25"/>
      <c r="K308" s="25"/>
      <c r="L308" s="25"/>
      <c r="M308" s="25"/>
      <c r="N308" s="25"/>
      <c r="O308" s="25"/>
      <c r="P308" s="25"/>
      <c r="Q308" s="25"/>
      <c r="R308" s="258"/>
      <c r="S308" s="25"/>
      <c r="T308" s="25"/>
      <c r="U308" s="25"/>
      <c r="V308" s="25"/>
      <c r="W308" s="25"/>
      <c r="X308" s="25"/>
      <c r="Y308" s="25"/>
      <c r="Z308" s="25"/>
      <c r="AB308" s="25"/>
    </row>
    <row r="309" spans="1:28" s="5" customFormat="1" x14ac:dyDescent="0.25">
      <c r="A309" s="43"/>
      <c r="B309" s="9" t="s">
        <v>5770</v>
      </c>
      <c r="C309" s="48" t="s">
        <v>4415</v>
      </c>
      <c r="D309" s="257">
        <v>2.7724253000000001</v>
      </c>
      <c r="E309" s="261">
        <v>8.2002029629629618</v>
      </c>
      <c r="F309" s="117">
        <v>130.02545000000001</v>
      </c>
      <c r="G309" s="257">
        <v>0.76875185947869995</v>
      </c>
      <c r="H309" s="25"/>
      <c r="I309" s="258"/>
      <c r="J309" s="25"/>
      <c r="K309" s="25"/>
      <c r="L309" s="25"/>
      <c r="M309" s="25"/>
      <c r="N309" s="25"/>
      <c r="O309" s="25"/>
      <c r="P309" s="25"/>
      <c r="Q309" s="25"/>
      <c r="R309" s="258"/>
      <c r="S309" s="25"/>
      <c r="T309" s="25"/>
      <c r="U309" s="25"/>
      <c r="V309" s="25"/>
      <c r="W309" s="25"/>
      <c r="X309" s="25"/>
      <c r="Y309" s="25"/>
      <c r="Z309" s="25"/>
      <c r="AB309" s="25"/>
    </row>
    <row r="310" spans="1:28" s="5" customFormat="1" x14ac:dyDescent="0.25">
      <c r="A310" s="43"/>
      <c r="B310" s="9" t="s">
        <v>5770</v>
      </c>
      <c r="C310" s="48" t="s">
        <v>4416</v>
      </c>
      <c r="D310" s="257">
        <v>2.8848984999999998</v>
      </c>
      <c r="E310" s="261">
        <v>9.4351562962962969</v>
      </c>
      <c r="F310" s="117">
        <v>135.35921999999999</v>
      </c>
      <c r="G310" s="257">
        <v>0.80137908682379</v>
      </c>
      <c r="H310" s="25"/>
      <c r="I310" s="258"/>
      <c r="J310" s="25"/>
      <c r="K310" s="25"/>
      <c r="L310" s="25"/>
      <c r="M310" s="25"/>
      <c r="N310" s="25"/>
      <c r="O310" s="25"/>
      <c r="P310" s="25"/>
      <c r="Q310" s="25"/>
      <c r="R310" s="258"/>
      <c r="S310" s="25"/>
      <c r="T310" s="25"/>
      <c r="U310" s="25"/>
      <c r="V310" s="25"/>
      <c r="W310" s="25"/>
      <c r="X310" s="25"/>
      <c r="Y310" s="25"/>
      <c r="Z310" s="25"/>
      <c r="AB310" s="25"/>
    </row>
    <row r="311" spans="1:28" s="5" customFormat="1" x14ac:dyDescent="0.25">
      <c r="A311" s="43"/>
      <c r="B311" s="9" t="s">
        <v>5770</v>
      </c>
      <c r="C311" s="48" t="s">
        <v>4417</v>
      </c>
      <c r="D311" s="257">
        <v>2.9973804999999998</v>
      </c>
      <c r="E311" s="261">
        <v>9.9296074074074063</v>
      </c>
      <c r="F311" s="117">
        <v>133.05107000000001</v>
      </c>
      <c r="G311" s="257">
        <v>0.83437005511835993</v>
      </c>
      <c r="H311" s="25"/>
      <c r="I311" s="258"/>
      <c r="J311" s="25"/>
      <c r="K311" s="25"/>
      <c r="L311" s="25"/>
      <c r="M311" s="25"/>
      <c r="N311" s="25"/>
      <c r="O311" s="25"/>
      <c r="P311" s="25"/>
      <c r="Q311" s="25"/>
      <c r="R311" s="258"/>
      <c r="S311" s="25"/>
      <c r="T311" s="25"/>
      <c r="U311" s="25"/>
      <c r="V311" s="25"/>
      <c r="W311" s="25"/>
      <c r="X311" s="25"/>
      <c r="Y311" s="25"/>
      <c r="Z311" s="25"/>
      <c r="AB311" s="25"/>
    </row>
    <row r="312" spans="1:28" s="5" customFormat="1" x14ac:dyDescent="0.25">
      <c r="A312" s="43"/>
      <c r="B312" s="9" t="s">
        <v>5770</v>
      </c>
      <c r="C312" s="48" t="s">
        <v>4418</v>
      </c>
      <c r="D312" s="257">
        <v>2.6716858999999999</v>
      </c>
      <c r="E312" s="261">
        <v>8.6837992592592599</v>
      </c>
      <c r="F312" s="117">
        <v>145.52359999999999</v>
      </c>
      <c r="G312" s="257">
        <v>0.77968821774592012</v>
      </c>
      <c r="H312" s="25"/>
      <c r="I312" s="258"/>
      <c r="J312" s="25"/>
      <c r="K312" s="25"/>
      <c r="L312" s="25"/>
      <c r="M312" s="25"/>
      <c r="N312" s="25"/>
      <c r="O312" s="25"/>
      <c r="P312" s="25"/>
      <c r="Q312" s="25"/>
      <c r="R312" s="258"/>
      <c r="S312" s="25"/>
      <c r="T312" s="25"/>
      <c r="U312" s="25"/>
      <c r="V312" s="25"/>
      <c r="W312" s="25"/>
      <c r="X312" s="25"/>
      <c r="Y312" s="25"/>
      <c r="Z312" s="25"/>
      <c r="AB312" s="25"/>
    </row>
    <row r="313" spans="1:28" s="5" customFormat="1" x14ac:dyDescent="0.25">
      <c r="A313" s="43"/>
      <c r="B313" s="9" t="s">
        <v>5770</v>
      </c>
      <c r="C313" s="48" t="s">
        <v>4419</v>
      </c>
      <c r="D313" s="257">
        <v>2.6788932000000001</v>
      </c>
      <c r="E313" s="261">
        <v>8.7178259259259256</v>
      </c>
      <c r="F313" s="117">
        <v>144.80393000000001</v>
      </c>
      <c r="G313" s="257">
        <v>0.78236969565703007</v>
      </c>
      <c r="H313" s="25"/>
      <c r="I313" s="258"/>
      <c r="J313" s="25"/>
      <c r="K313" s="25"/>
      <c r="L313" s="25"/>
      <c r="M313" s="25"/>
      <c r="N313" s="25"/>
      <c r="O313" s="25"/>
      <c r="P313" s="25"/>
      <c r="Q313" s="25"/>
      <c r="R313" s="258"/>
      <c r="S313" s="25"/>
      <c r="T313" s="25"/>
      <c r="U313" s="25"/>
      <c r="V313" s="25"/>
      <c r="W313" s="25"/>
      <c r="X313" s="25"/>
      <c r="Y313" s="25"/>
      <c r="Z313" s="25"/>
      <c r="AB313" s="25"/>
    </row>
    <row r="314" spans="1:28" s="5" customFormat="1" x14ac:dyDescent="0.25">
      <c r="A314" s="43"/>
      <c r="B314" s="9" t="s">
        <v>5770</v>
      </c>
      <c r="C314" s="48" t="s">
        <v>4420</v>
      </c>
      <c r="D314" s="257">
        <v>2.7183128000000001</v>
      </c>
      <c r="E314" s="261">
        <v>8.6930696296296297</v>
      </c>
      <c r="F314" s="117">
        <v>141.33795000000001</v>
      </c>
      <c r="G314" s="257">
        <v>0.77549576569236012</v>
      </c>
      <c r="H314" s="25"/>
      <c r="I314" s="258"/>
      <c r="J314" s="25"/>
      <c r="K314" s="25"/>
      <c r="L314" s="25"/>
      <c r="M314" s="25"/>
      <c r="N314" s="25"/>
      <c r="O314" s="25"/>
      <c r="P314" s="25"/>
      <c r="Q314" s="25"/>
      <c r="R314" s="258"/>
      <c r="S314" s="25"/>
      <c r="T314" s="25"/>
      <c r="U314" s="25"/>
      <c r="V314" s="25"/>
      <c r="W314" s="25"/>
      <c r="X314" s="25"/>
      <c r="Y314" s="25"/>
      <c r="Z314" s="25"/>
      <c r="AB314" s="25"/>
    </row>
    <row r="315" spans="1:28" s="5" customFormat="1" x14ac:dyDescent="0.25">
      <c r="A315" s="43"/>
      <c r="B315" s="9" t="s">
        <v>5770</v>
      </c>
      <c r="C315" s="48" t="s">
        <v>4421</v>
      </c>
      <c r="D315" s="257">
        <v>2.6933148</v>
      </c>
      <c r="E315" s="261">
        <v>8.3756622222222212</v>
      </c>
      <c r="F315" s="117">
        <v>137.56469999999999</v>
      </c>
      <c r="G315" s="257">
        <v>0.77196064233403994</v>
      </c>
      <c r="H315" s="25"/>
      <c r="I315" s="258"/>
      <c r="J315" s="25"/>
      <c r="K315" s="25"/>
      <c r="L315" s="25"/>
      <c r="M315" s="25"/>
      <c r="N315" s="25"/>
      <c r="O315" s="25"/>
      <c r="P315" s="25"/>
      <c r="Q315" s="25"/>
      <c r="R315" s="258"/>
      <c r="S315" s="25"/>
      <c r="T315" s="25"/>
      <c r="U315" s="25"/>
      <c r="V315" s="25"/>
      <c r="W315" s="25"/>
      <c r="X315" s="25"/>
      <c r="Y315" s="25"/>
      <c r="Z315" s="25"/>
      <c r="AB315" s="25"/>
    </row>
    <row r="316" spans="1:28" s="5" customFormat="1" x14ac:dyDescent="0.25">
      <c r="A316" s="58" t="s">
        <v>27</v>
      </c>
      <c r="B316" s="58"/>
      <c r="C316" s="9"/>
      <c r="D316" s="256"/>
      <c r="E316" s="256"/>
      <c r="F316" s="97"/>
      <c r="G316" s="259"/>
      <c r="H316" s="25"/>
      <c r="I316" s="258"/>
      <c r="J316" s="25"/>
      <c r="K316" s="25"/>
      <c r="L316" s="25"/>
      <c r="M316" s="25"/>
      <c r="N316" s="25"/>
      <c r="O316" s="25"/>
      <c r="P316" s="25"/>
      <c r="Q316" s="25"/>
      <c r="R316" s="259"/>
      <c r="S316" s="25"/>
      <c r="T316" s="25"/>
      <c r="U316" s="25"/>
      <c r="V316" s="25"/>
      <c r="W316" s="25"/>
      <c r="X316" s="25"/>
      <c r="Y316" s="25"/>
      <c r="Z316" s="25"/>
      <c r="AB316" s="25"/>
    </row>
    <row r="317" spans="1:28" s="5" customFormat="1" x14ac:dyDescent="0.25">
      <c r="A317" s="43"/>
      <c r="B317" s="9" t="s">
        <v>5770</v>
      </c>
      <c r="C317" s="48" t="s">
        <v>4422</v>
      </c>
      <c r="D317" s="257">
        <v>3.2189616999999999</v>
      </c>
      <c r="E317" s="261">
        <v>2.0954154814814814</v>
      </c>
      <c r="F317" s="117">
        <v>36.8003</v>
      </c>
      <c r="G317" s="257">
        <v>0.91914691309170005</v>
      </c>
      <c r="H317" s="25"/>
      <c r="I317" s="241">
        <v>2.1932524</v>
      </c>
      <c r="J317" s="25"/>
      <c r="K317" s="25"/>
      <c r="L317" s="25"/>
      <c r="M317" s="25"/>
      <c r="N317" s="25"/>
      <c r="O317" s="25"/>
      <c r="P317" s="25"/>
      <c r="Q317" s="25"/>
      <c r="R317" s="258"/>
      <c r="S317" s="25"/>
      <c r="T317" s="25"/>
      <c r="U317" s="25"/>
      <c r="V317" s="25"/>
      <c r="W317" s="25"/>
      <c r="X317" s="25"/>
      <c r="Y317" s="25"/>
      <c r="Z317" s="25"/>
      <c r="AB317" s="25"/>
    </row>
    <row r="318" spans="1:28" s="5" customFormat="1" x14ac:dyDescent="0.25">
      <c r="A318" s="43"/>
      <c r="B318" s="9" t="s">
        <v>5770</v>
      </c>
      <c r="C318" s="48" t="s">
        <v>4423</v>
      </c>
      <c r="D318" s="257">
        <v>3.4413271999999999</v>
      </c>
      <c r="E318" s="261">
        <v>2.1959236296296294</v>
      </c>
      <c r="F318" s="117">
        <v>38.280501000000001</v>
      </c>
      <c r="G318" s="257">
        <v>0.95534693779470015</v>
      </c>
      <c r="H318" s="25"/>
      <c r="I318" s="241">
        <v>2.2969518999999998</v>
      </c>
      <c r="J318" s="25"/>
      <c r="K318" s="25"/>
      <c r="L318" s="25"/>
      <c r="M318" s="25"/>
      <c r="N318" s="25"/>
      <c r="O318" s="25"/>
      <c r="P318" s="25"/>
      <c r="Q318" s="25"/>
      <c r="R318" s="258"/>
      <c r="S318" s="25"/>
      <c r="T318" s="25"/>
      <c r="U318" s="25"/>
      <c r="V318" s="25"/>
      <c r="W318" s="25"/>
      <c r="X318" s="25"/>
      <c r="Y318" s="25"/>
      <c r="Z318" s="25"/>
      <c r="AB318" s="25"/>
    </row>
    <row r="319" spans="1:28" s="5" customFormat="1" x14ac:dyDescent="0.25">
      <c r="A319" s="43"/>
      <c r="B319" s="9" t="s">
        <v>5770</v>
      </c>
      <c r="C319" s="48" t="s">
        <v>4424</v>
      </c>
      <c r="D319" s="257">
        <v>3.2803303000000001</v>
      </c>
      <c r="E319" s="261">
        <v>2.4945707407407407</v>
      </c>
      <c r="F319" s="117">
        <v>43.071722999999999</v>
      </c>
      <c r="G319" s="257">
        <v>0.9202055563739</v>
      </c>
      <c r="H319" s="25"/>
      <c r="I319" s="241">
        <v>2.3405060999999998</v>
      </c>
      <c r="J319" s="25"/>
      <c r="K319" s="25"/>
      <c r="L319" s="25"/>
      <c r="M319" s="25"/>
      <c r="N319" s="25"/>
      <c r="O319" s="25"/>
      <c r="P319" s="25"/>
      <c r="Q319" s="25"/>
      <c r="R319" s="258"/>
      <c r="S319" s="25"/>
      <c r="T319" s="25"/>
      <c r="U319" s="25"/>
      <c r="V319" s="25"/>
      <c r="W319" s="25"/>
      <c r="X319" s="25"/>
      <c r="Y319" s="25"/>
      <c r="Z319" s="25"/>
      <c r="AB319" s="25"/>
    </row>
    <row r="320" spans="1:28" s="5" customFormat="1" x14ac:dyDescent="0.25">
      <c r="A320" s="43"/>
      <c r="B320" s="9" t="s">
        <v>5770</v>
      </c>
      <c r="C320" s="48" t="s">
        <v>4425</v>
      </c>
      <c r="D320" s="257">
        <v>4.4015196000000003</v>
      </c>
      <c r="E320" s="261">
        <v>2.692096888888889</v>
      </c>
      <c r="F320" s="117">
        <v>46.591225999999999</v>
      </c>
      <c r="G320" s="257">
        <v>1.0589244809164</v>
      </c>
      <c r="H320" s="25"/>
      <c r="I320" s="241">
        <v>2.8468979999999999</v>
      </c>
      <c r="J320" s="25"/>
      <c r="K320" s="25"/>
      <c r="L320" s="25"/>
      <c r="M320" s="25"/>
      <c r="N320" s="25"/>
      <c r="O320" s="25"/>
      <c r="P320" s="25"/>
      <c r="Q320" s="25"/>
      <c r="R320" s="258"/>
      <c r="S320" s="25"/>
      <c r="T320" s="25"/>
      <c r="U320" s="25"/>
      <c r="V320" s="25"/>
      <c r="W320" s="25"/>
      <c r="X320" s="25"/>
      <c r="Y320" s="25"/>
      <c r="Z320" s="25"/>
      <c r="AB320" s="25"/>
    </row>
    <row r="321" spans="1:28" s="5" customFormat="1" x14ac:dyDescent="0.25">
      <c r="A321" s="43"/>
      <c r="B321" s="9" t="s">
        <v>5770</v>
      </c>
      <c r="C321" s="48" t="s">
        <v>4426</v>
      </c>
      <c r="D321" s="257">
        <v>5.1860898999999998</v>
      </c>
      <c r="E321" s="261">
        <v>3.2844206666666662</v>
      </c>
      <c r="F321" s="117">
        <v>56.166370000000001</v>
      </c>
      <c r="G321" s="257">
        <v>1.0909767977229998</v>
      </c>
      <c r="H321" s="25"/>
      <c r="I321" s="241">
        <v>3.1358622999999999</v>
      </c>
      <c r="J321" s="25"/>
      <c r="K321" s="25"/>
      <c r="L321" s="25"/>
      <c r="M321" s="25"/>
      <c r="N321" s="25"/>
      <c r="O321" s="25"/>
      <c r="P321" s="25"/>
      <c r="Q321" s="25"/>
      <c r="R321" s="258"/>
      <c r="S321" s="25"/>
      <c r="T321" s="25"/>
      <c r="U321" s="25"/>
      <c r="V321" s="25"/>
      <c r="W321" s="25"/>
      <c r="X321" s="25"/>
      <c r="Y321" s="25"/>
      <c r="Z321" s="25"/>
      <c r="AB321" s="25"/>
    </row>
    <row r="322" spans="1:28" s="5" customFormat="1" x14ac:dyDescent="0.25">
      <c r="A322" s="43"/>
      <c r="B322" s="9" t="s">
        <v>5770</v>
      </c>
      <c r="C322" s="48" t="s">
        <v>4427</v>
      </c>
      <c r="D322" s="257">
        <v>8.6270284999999998</v>
      </c>
      <c r="E322" s="261">
        <v>4.7423745925925926</v>
      </c>
      <c r="F322" s="117">
        <v>80.344221000000005</v>
      </c>
      <c r="G322" s="257">
        <v>1.5881225568069</v>
      </c>
      <c r="H322" s="25"/>
      <c r="I322" s="241">
        <v>5.1883926999999996</v>
      </c>
      <c r="J322" s="25"/>
      <c r="K322" s="25"/>
      <c r="L322" s="25"/>
      <c r="M322" s="25"/>
      <c r="N322" s="25"/>
      <c r="O322" s="25"/>
      <c r="P322" s="25"/>
      <c r="Q322" s="25"/>
      <c r="R322" s="258"/>
      <c r="S322" s="25"/>
      <c r="T322" s="25"/>
      <c r="U322" s="25"/>
      <c r="V322" s="25"/>
      <c r="W322" s="25"/>
      <c r="X322" s="25"/>
      <c r="Y322" s="25"/>
      <c r="Z322" s="25"/>
      <c r="AB322" s="25"/>
    </row>
    <row r="323" spans="1:28" s="5" customFormat="1" x14ac:dyDescent="0.25">
      <c r="A323" s="43"/>
      <c r="B323" s="9" t="s">
        <v>5770</v>
      </c>
      <c r="C323" s="48" t="s">
        <v>4428</v>
      </c>
      <c r="D323" s="257">
        <v>4.1529597000000003</v>
      </c>
      <c r="E323" s="261">
        <v>3.0988261481481483</v>
      </c>
      <c r="F323" s="117">
        <v>55.784067</v>
      </c>
      <c r="G323" s="257">
        <v>1.1100795650016799</v>
      </c>
      <c r="H323" s="25"/>
      <c r="I323" s="241">
        <v>2.2960003000000002</v>
      </c>
      <c r="J323" s="25"/>
      <c r="K323" s="25"/>
      <c r="L323" s="25"/>
      <c r="M323" s="25"/>
      <c r="N323" s="25"/>
      <c r="O323" s="25"/>
      <c r="P323" s="25"/>
      <c r="Q323" s="25"/>
      <c r="R323" s="258"/>
      <c r="S323" s="25"/>
      <c r="T323" s="25"/>
      <c r="U323" s="25"/>
      <c r="V323" s="25"/>
      <c r="W323" s="25"/>
      <c r="X323" s="25"/>
      <c r="Y323" s="25"/>
      <c r="Z323" s="25"/>
      <c r="AB323" s="25"/>
    </row>
    <row r="324" spans="1:28" s="5" customFormat="1" x14ac:dyDescent="0.25">
      <c r="A324" s="43"/>
      <c r="B324" s="9" t="s">
        <v>5770</v>
      </c>
      <c r="C324" s="48" t="s">
        <v>4429</v>
      </c>
      <c r="D324" s="257">
        <v>4.3380267999999997</v>
      </c>
      <c r="E324" s="261">
        <v>3.2960197037037036</v>
      </c>
      <c r="F324" s="117">
        <v>59.511425000000003</v>
      </c>
      <c r="G324" s="257">
        <v>1.1482236785990199</v>
      </c>
      <c r="H324" s="25"/>
      <c r="I324" s="241">
        <v>2.3185552</v>
      </c>
      <c r="J324" s="25"/>
      <c r="K324" s="25"/>
      <c r="L324" s="25"/>
      <c r="M324" s="25"/>
      <c r="N324" s="25"/>
      <c r="O324" s="25"/>
      <c r="P324" s="25"/>
      <c r="Q324" s="25"/>
      <c r="R324" s="258"/>
      <c r="S324" s="25"/>
      <c r="T324" s="25"/>
      <c r="U324" s="25"/>
      <c r="V324" s="25"/>
      <c r="W324" s="25"/>
      <c r="X324" s="25"/>
      <c r="Y324" s="25"/>
      <c r="Z324" s="25"/>
      <c r="AB324" s="25"/>
    </row>
    <row r="325" spans="1:28" s="5" customFormat="1" x14ac:dyDescent="0.25">
      <c r="A325" s="43"/>
      <c r="B325" s="9" t="s">
        <v>5770</v>
      </c>
      <c r="C325" s="48" t="s">
        <v>4430</v>
      </c>
      <c r="D325" s="257">
        <v>3.0236176000000001</v>
      </c>
      <c r="E325" s="261">
        <v>2.1758082222222219</v>
      </c>
      <c r="F325" s="117">
        <v>38.011124000000002</v>
      </c>
      <c r="G325" s="257">
        <v>0.84007373353156012</v>
      </c>
      <c r="H325" s="25"/>
      <c r="I325" s="241">
        <v>1.9789992000000001</v>
      </c>
      <c r="J325" s="25"/>
      <c r="K325" s="25"/>
      <c r="L325" s="25"/>
      <c r="M325" s="25"/>
      <c r="N325" s="25"/>
      <c r="O325" s="25"/>
      <c r="P325" s="25"/>
      <c r="Q325" s="25"/>
      <c r="R325" s="258"/>
      <c r="S325" s="25"/>
      <c r="T325" s="25"/>
      <c r="U325" s="25"/>
      <c r="V325" s="25"/>
      <c r="W325" s="25"/>
      <c r="X325" s="25"/>
      <c r="Y325" s="25"/>
      <c r="Z325" s="25"/>
      <c r="AB325" s="25"/>
    </row>
    <row r="326" spans="1:28" s="5" customFormat="1" x14ac:dyDescent="0.25">
      <c r="A326" s="43"/>
      <c r="B326" s="9" t="s">
        <v>5770</v>
      </c>
      <c r="C326" s="48" t="s">
        <v>4431</v>
      </c>
      <c r="D326" s="257">
        <v>2.8282736000000002</v>
      </c>
      <c r="E326" s="261">
        <v>2.2562008888888885</v>
      </c>
      <c r="F326" s="117">
        <v>39.221949000000002</v>
      </c>
      <c r="G326" s="257">
        <v>0.76100057497127993</v>
      </c>
      <c r="H326" s="25"/>
      <c r="I326" s="241">
        <v>1.7647459000000001</v>
      </c>
      <c r="J326" s="25"/>
      <c r="K326" s="25"/>
      <c r="L326" s="25"/>
      <c r="M326" s="25"/>
      <c r="N326" s="25"/>
      <c r="O326" s="25"/>
      <c r="P326" s="25"/>
      <c r="Q326" s="25"/>
      <c r="R326" s="258"/>
      <c r="S326" s="25"/>
      <c r="T326" s="25"/>
      <c r="U326" s="25"/>
      <c r="V326" s="25"/>
      <c r="W326" s="25"/>
      <c r="X326" s="25"/>
      <c r="Y326" s="25"/>
      <c r="Z326" s="25"/>
      <c r="AB326" s="25"/>
    </row>
    <row r="327" spans="1:28" s="5" customFormat="1" x14ac:dyDescent="0.25">
      <c r="A327" s="43"/>
      <c r="B327" s="9" t="s">
        <v>5770</v>
      </c>
      <c r="C327" s="48" t="s">
        <v>4432</v>
      </c>
      <c r="D327" s="257">
        <v>2.7371129999999999</v>
      </c>
      <c r="E327" s="261">
        <v>2.2937174814814814</v>
      </c>
      <c r="F327" s="117">
        <v>39.786999999999999</v>
      </c>
      <c r="G327" s="257">
        <v>0.72409976702514989</v>
      </c>
      <c r="H327" s="25"/>
      <c r="I327" s="241">
        <v>1.6647609999999999</v>
      </c>
      <c r="J327" s="25"/>
      <c r="K327" s="25"/>
      <c r="L327" s="25"/>
      <c r="M327" s="25"/>
      <c r="N327" s="25"/>
      <c r="O327" s="25"/>
      <c r="P327" s="25"/>
      <c r="Q327" s="25"/>
      <c r="R327" s="258"/>
      <c r="S327" s="25"/>
      <c r="T327" s="25"/>
      <c r="U327" s="25"/>
      <c r="V327" s="25"/>
      <c r="W327" s="25"/>
      <c r="X327" s="25"/>
      <c r="Y327" s="25"/>
      <c r="Z327" s="25"/>
      <c r="AB327" s="25"/>
    </row>
    <row r="328" spans="1:28" s="5" customFormat="1" x14ac:dyDescent="0.25">
      <c r="A328" s="43"/>
      <c r="B328" s="9" t="s">
        <v>5770</v>
      </c>
      <c r="C328" s="48" t="s">
        <v>4433</v>
      </c>
      <c r="D328" s="257">
        <v>2.6980442</v>
      </c>
      <c r="E328" s="261">
        <v>2.3097960740740739</v>
      </c>
      <c r="F328" s="117">
        <v>40.029164999999999</v>
      </c>
      <c r="G328" s="257">
        <v>0.70828512076048999</v>
      </c>
      <c r="H328" s="25"/>
      <c r="I328" s="241">
        <v>1.6219104</v>
      </c>
      <c r="J328" s="25"/>
      <c r="K328" s="25"/>
      <c r="L328" s="25"/>
      <c r="M328" s="25"/>
      <c r="N328" s="25"/>
      <c r="O328" s="25"/>
      <c r="P328" s="25"/>
      <c r="Q328" s="25"/>
      <c r="R328" s="258"/>
      <c r="S328" s="25"/>
      <c r="T328" s="25"/>
      <c r="U328" s="25"/>
      <c r="V328" s="25"/>
      <c r="W328" s="25"/>
      <c r="X328" s="25"/>
      <c r="Y328" s="25"/>
      <c r="Z328" s="25"/>
      <c r="AB328" s="25"/>
    </row>
    <row r="329" spans="1:28" s="5" customFormat="1" x14ac:dyDescent="0.25">
      <c r="A329" s="135">
        <v>1</v>
      </c>
      <c r="B329" s="9" t="s">
        <v>5770</v>
      </c>
      <c r="C329" s="48" t="s">
        <v>4434</v>
      </c>
      <c r="D329" s="257">
        <v>2.6653221</v>
      </c>
      <c r="E329" s="261">
        <v>2.3067009629629629</v>
      </c>
      <c r="F329" s="117">
        <v>39.620424999999997</v>
      </c>
      <c r="G329" s="257">
        <v>0.69829759747617004</v>
      </c>
      <c r="H329" s="25"/>
      <c r="I329" s="241">
        <v>1.5877703999999999</v>
      </c>
      <c r="J329" s="25"/>
      <c r="K329" s="25"/>
      <c r="L329" s="25"/>
      <c r="M329" s="25"/>
      <c r="N329" s="25"/>
      <c r="O329" s="25"/>
      <c r="P329" s="25"/>
      <c r="Q329" s="25"/>
      <c r="R329" s="258"/>
      <c r="S329" s="25"/>
      <c r="T329" s="25"/>
      <c r="U329" s="25"/>
      <c r="V329" s="25"/>
      <c r="W329" s="25"/>
      <c r="X329" s="25"/>
      <c r="Y329" s="25"/>
      <c r="Z329" s="25"/>
      <c r="AB329" s="25"/>
    </row>
    <row r="330" spans="1:28" s="5" customFormat="1" x14ac:dyDescent="0.25">
      <c r="A330" s="43"/>
      <c r="B330" s="9" t="s">
        <v>5770</v>
      </c>
      <c r="C330" s="48" t="s">
        <v>4435</v>
      </c>
      <c r="D330" s="257">
        <v>3.0901581</v>
      </c>
      <c r="E330" s="261">
        <v>2.7146259999999995</v>
      </c>
      <c r="F330" s="117">
        <v>46.165577999999996</v>
      </c>
      <c r="G330" s="257">
        <v>0.88075486179128992</v>
      </c>
      <c r="H330" s="25"/>
      <c r="I330" s="241">
        <v>2.2983251</v>
      </c>
      <c r="J330" s="25"/>
      <c r="K330" s="25"/>
      <c r="L330" s="25"/>
      <c r="M330" s="25"/>
      <c r="N330" s="25"/>
      <c r="O330" s="25"/>
      <c r="P330" s="25"/>
      <c r="Q330" s="25"/>
      <c r="R330" s="258"/>
      <c r="S330" s="25"/>
      <c r="T330" s="25"/>
      <c r="U330" s="25"/>
      <c r="V330" s="25"/>
      <c r="W330" s="25"/>
      <c r="X330" s="25"/>
      <c r="Y330" s="25"/>
      <c r="Z330" s="25"/>
      <c r="AB330" s="25"/>
    </row>
    <row r="331" spans="1:28" s="5" customFormat="1" x14ac:dyDescent="0.25">
      <c r="A331" s="43"/>
      <c r="B331" s="9" t="s">
        <v>5770</v>
      </c>
      <c r="C331" s="48" t="s">
        <v>4436</v>
      </c>
      <c r="D331" s="257">
        <v>3.7299310000000001</v>
      </c>
      <c r="E331" s="261">
        <v>3.0378799259259255</v>
      </c>
      <c r="F331" s="117">
        <v>51.387549999999997</v>
      </c>
      <c r="G331" s="257">
        <v>0.95423287546379998</v>
      </c>
      <c r="H331" s="25"/>
      <c r="I331" s="241">
        <v>2.6432104000000001</v>
      </c>
      <c r="J331" s="25"/>
      <c r="K331" s="25"/>
      <c r="L331" s="25"/>
      <c r="M331" s="25"/>
      <c r="N331" s="25"/>
      <c r="O331" s="25"/>
      <c r="P331" s="25"/>
      <c r="Q331" s="25"/>
      <c r="R331" s="258"/>
      <c r="S331" s="25"/>
      <c r="T331" s="25"/>
      <c r="U331" s="25"/>
      <c r="V331" s="25"/>
      <c r="W331" s="25"/>
      <c r="X331" s="25"/>
      <c r="Y331" s="25"/>
      <c r="Z331" s="25"/>
      <c r="AB331" s="25"/>
    </row>
    <row r="332" spans="1:28" s="5" customFormat="1" x14ac:dyDescent="0.25">
      <c r="A332" s="43"/>
      <c r="B332" s="9" t="s">
        <v>5770</v>
      </c>
      <c r="C332" s="48" t="s">
        <v>4437</v>
      </c>
      <c r="D332" s="257">
        <v>4.3869191000000001</v>
      </c>
      <c r="E332" s="261">
        <v>2.713753333333333</v>
      </c>
      <c r="F332" s="117">
        <v>47.146987000000003</v>
      </c>
      <c r="G332" s="257">
        <v>1.0564575979363</v>
      </c>
      <c r="H332" s="25"/>
      <c r="I332" s="241">
        <v>2.8484151</v>
      </c>
      <c r="J332" s="25"/>
      <c r="K332" s="25"/>
      <c r="L332" s="25"/>
      <c r="M332" s="25"/>
      <c r="N332" s="25"/>
      <c r="O332" s="25"/>
      <c r="P332" s="25"/>
      <c r="Q332" s="25"/>
      <c r="R332" s="258"/>
      <c r="S332" s="25"/>
      <c r="T332" s="25"/>
      <c r="U332" s="25"/>
      <c r="V332" s="25"/>
      <c r="W332" s="25"/>
      <c r="X332" s="25"/>
      <c r="Y332" s="25"/>
      <c r="Z332" s="25"/>
      <c r="AB332" s="25"/>
    </row>
    <row r="333" spans="1:28" s="5" customFormat="1" x14ac:dyDescent="0.25">
      <c r="A333" s="43"/>
      <c r="B333" s="9" t="s">
        <v>5770</v>
      </c>
      <c r="C333" s="48" t="s">
        <v>4438</v>
      </c>
      <c r="D333" s="257">
        <v>4.6177929999999998</v>
      </c>
      <c r="E333" s="261">
        <v>3.5961708148148146</v>
      </c>
      <c r="F333" s="117">
        <v>65.189206999999996</v>
      </c>
      <c r="G333" s="257">
        <v>1.2054928774934601</v>
      </c>
      <c r="H333" s="25"/>
      <c r="I333" s="241">
        <v>2.3498809000000001</v>
      </c>
      <c r="J333" s="25"/>
      <c r="K333" s="25"/>
      <c r="L333" s="25"/>
      <c r="M333" s="25"/>
      <c r="N333" s="25"/>
      <c r="O333" s="25"/>
      <c r="P333" s="25"/>
      <c r="Q333" s="25"/>
      <c r="R333" s="258"/>
      <c r="S333" s="25"/>
      <c r="T333" s="25"/>
      <c r="U333" s="25"/>
      <c r="V333" s="25"/>
      <c r="W333" s="25"/>
      <c r="X333" s="25"/>
      <c r="Y333" s="25"/>
      <c r="Z333" s="25"/>
      <c r="AB333" s="25"/>
    </row>
    <row r="334" spans="1:28" s="5" customFormat="1" x14ac:dyDescent="0.25">
      <c r="A334" s="43"/>
      <c r="B334" s="9" t="s">
        <v>5770</v>
      </c>
      <c r="C334" s="48" t="s">
        <v>4439</v>
      </c>
      <c r="D334" s="257">
        <v>4.8975593000000002</v>
      </c>
      <c r="E334" s="261">
        <v>3.8963218518518521</v>
      </c>
      <c r="F334" s="117">
        <v>70.866988000000006</v>
      </c>
      <c r="G334" s="257">
        <v>1.2627620703879001</v>
      </c>
      <c r="H334" s="25"/>
      <c r="I334" s="241">
        <v>2.3812066000000001</v>
      </c>
      <c r="J334" s="25"/>
      <c r="K334" s="25"/>
      <c r="L334" s="25"/>
      <c r="M334" s="25"/>
      <c r="N334" s="25"/>
      <c r="O334" s="25"/>
      <c r="P334" s="25"/>
      <c r="Q334" s="25"/>
      <c r="R334" s="258"/>
      <c r="S334" s="25"/>
      <c r="T334" s="25"/>
      <c r="U334" s="25"/>
      <c r="V334" s="25"/>
      <c r="W334" s="25"/>
      <c r="X334" s="25"/>
      <c r="Y334" s="25"/>
      <c r="Z334" s="25"/>
      <c r="AB334" s="25"/>
    </row>
    <row r="335" spans="1:28" s="5" customFormat="1" x14ac:dyDescent="0.25">
      <c r="A335" s="43"/>
      <c r="B335" s="9" t="s">
        <v>5770</v>
      </c>
      <c r="C335" s="48" t="s">
        <v>4440</v>
      </c>
      <c r="D335" s="257">
        <v>3.7835325000000002</v>
      </c>
      <c r="E335" s="261">
        <v>2.873685037037037</v>
      </c>
      <c r="F335" s="117">
        <v>50.811301999999998</v>
      </c>
      <c r="G335" s="257">
        <v>1.0131661450382401</v>
      </c>
      <c r="H335" s="25"/>
      <c r="I335" s="241">
        <v>2.1265847999999998</v>
      </c>
      <c r="J335" s="25"/>
      <c r="K335" s="25"/>
      <c r="L335" s="25"/>
      <c r="M335" s="25"/>
      <c r="N335" s="25"/>
      <c r="O335" s="25"/>
      <c r="P335" s="25"/>
      <c r="Q335" s="25"/>
      <c r="R335" s="258"/>
      <c r="S335" s="25"/>
      <c r="T335" s="25"/>
      <c r="U335" s="25"/>
      <c r="V335" s="25"/>
      <c r="W335" s="25"/>
      <c r="X335" s="25"/>
      <c r="Y335" s="25"/>
      <c r="Z335" s="25"/>
      <c r="AB335" s="25"/>
    </row>
    <row r="336" spans="1:28" s="5" customFormat="1" x14ac:dyDescent="0.25">
      <c r="A336" s="43"/>
      <c r="B336" s="9" t="s">
        <v>5770</v>
      </c>
      <c r="C336" s="48" t="s">
        <v>4441</v>
      </c>
      <c r="D336" s="257">
        <v>3.0236176000000001</v>
      </c>
      <c r="E336" s="261">
        <v>2.1758082222222219</v>
      </c>
      <c r="F336" s="117">
        <v>38.011124000000002</v>
      </c>
      <c r="G336" s="257">
        <v>0.84007373353156012</v>
      </c>
      <c r="H336" s="25"/>
      <c r="I336" s="241">
        <v>1.9789992000000001</v>
      </c>
      <c r="J336" s="25"/>
      <c r="K336" s="25"/>
      <c r="L336" s="25"/>
      <c r="M336" s="25"/>
      <c r="N336" s="25"/>
      <c r="O336" s="25"/>
      <c r="P336" s="25"/>
      <c r="Q336" s="25"/>
      <c r="R336" s="258"/>
      <c r="S336" s="25"/>
      <c r="T336" s="25"/>
      <c r="U336" s="25"/>
      <c r="V336" s="25"/>
      <c r="W336" s="25"/>
      <c r="X336" s="25"/>
      <c r="Y336" s="25"/>
      <c r="Z336" s="25"/>
      <c r="AB336" s="25"/>
    </row>
    <row r="337" spans="1:28" s="5" customFormat="1" x14ac:dyDescent="0.25">
      <c r="A337" s="43"/>
      <c r="B337" s="9" t="s">
        <v>5770</v>
      </c>
      <c r="C337" s="48" t="s">
        <v>4442</v>
      </c>
      <c r="D337" s="257">
        <v>2.7138415999999999</v>
      </c>
      <c r="E337" s="261">
        <v>2.32573637037037</v>
      </c>
      <c r="F337" s="117">
        <v>40.099359999999997</v>
      </c>
      <c r="G337" s="257">
        <v>0.71646540921032997</v>
      </c>
      <c r="H337" s="25"/>
      <c r="I337" s="241">
        <v>1.6509876999999999</v>
      </c>
      <c r="J337" s="25"/>
      <c r="K337" s="25"/>
      <c r="L337" s="25"/>
      <c r="M337" s="25"/>
      <c r="N337" s="25"/>
      <c r="O337" s="25"/>
      <c r="P337" s="25"/>
      <c r="Q337" s="25"/>
      <c r="R337" s="258"/>
      <c r="S337" s="25"/>
      <c r="T337" s="25"/>
      <c r="U337" s="25"/>
      <c r="V337" s="25"/>
      <c r="W337" s="25"/>
      <c r="X337" s="25"/>
      <c r="Y337" s="25"/>
      <c r="Z337" s="25"/>
      <c r="AB337" s="25"/>
    </row>
    <row r="338" spans="1:28" s="5" customFormat="1" x14ac:dyDescent="0.25">
      <c r="A338" s="43"/>
      <c r="B338" s="9" t="s">
        <v>5770</v>
      </c>
      <c r="C338" s="48" t="s">
        <v>4443</v>
      </c>
      <c r="D338" s="257">
        <v>2.6980442</v>
      </c>
      <c r="E338" s="261">
        <v>2.3097960740740739</v>
      </c>
      <c r="F338" s="117">
        <v>40.029164999999999</v>
      </c>
      <c r="G338" s="257">
        <v>0.70828512076048999</v>
      </c>
      <c r="H338" s="25"/>
      <c r="I338" s="241">
        <v>1.6219104</v>
      </c>
      <c r="J338" s="25"/>
      <c r="K338" s="25"/>
      <c r="L338" s="25"/>
      <c r="M338" s="25"/>
      <c r="N338" s="25"/>
      <c r="O338" s="25"/>
      <c r="P338" s="25"/>
      <c r="Q338" s="25"/>
      <c r="R338" s="258"/>
      <c r="S338" s="25"/>
      <c r="T338" s="25"/>
      <c r="U338" s="25"/>
      <c r="V338" s="25"/>
      <c r="W338" s="25"/>
      <c r="X338" s="25"/>
      <c r="Y338" s="25"/>
      <c r="Z338" s="25"/>
      <c r="AB338" s="25"/>
    </row>
    <row r="339" spans="1:28" s="5" customFormat="1" x14ac:dyDescent="0.25">
      <c r="A339" s="58" t="s">
        <v>28</v>
      </c>
      <c r="B339" s="58"/>
      <c r="C339" s="9"/>
      <c r="D339" s="256"/>
      <c r="E339" s="256"/>
      <c r="F339" s="97"/>
      <c r="G339" s="259"/>
      <c r="H339" s="25"/>
      <c r="I339" s="258"/>
      <c r="J339" s="25"/>
      <c r="K339" s="25"/>
      <c r="L339" s="25"/>
      <c r="M339" s="25"/>
      <c r="N339" s="25"/>
      <c r="O339" s="25"/>
      <c r="P339" s="25"/>
      <c r="Q339" s="25"/>
      <c r="R339" s="259"/>
      <c r="S339" s="25"/>
      <c r="T339" s="25"/>
      <c r="U339" s="25"/>
      <c r="V339" s="25"/>
      <c r="W339" s="25"/>
      <c r="X339" s="25"/>
      <c r="Y339" s="25"/>
      <c r="Z339" s="25"/>
      <c r="AB339" s="25"/>
    </row>
    <row r="340" spans="1:28" s="5" customFormat="1" x14ac:dyDescent="0.25">
      <c r="A340" s="43"/>
      <c r="B340" s="9" t="s">
        <v>5770</v>
      </c>
      <c r="C340" s="48" t="s">
        <v>4444</v>
      </c>
      <c r="D340" s="257">
        <v>7.3023822999999997</v>
      </c>
      <c r="E340" s="261">
        <v>39.436884444444438</v>
      </c>
      <c r="F340" s="117">
        <v>166.26132999999999</v>
      </c>
      <c r="G340" s="257">
        <v>2.0658192731011273</v>
      </c>
      <c r="H340" s="25"/>
      <c r="I340" s="258"/>
      <c r="J340" s="25"/>
      <c r="K340" s="25"/>
      <c r="L340" s="25"/>
      <c r="M340" s="25"/>
      <c r="N340" s="25"/>
      <c r="O340" s="25"/>
      <c r="P340" s="25"/>
      <c r="Q340" s="25"/>
      <c r="R340" s="258"/>
      <c r="S340" s="25"/>
      <c r="T340" s="25"/>
      <c r="U340" s="25"/>
      <c r="V340" s="25"/>
      <c r="W340" s="25"/>
      <c r="X340" s="25"/>
      <c r="Y340" s="25"/>
      <c r="Z340" s="25"/>
      <c r="AB340" s="25"/>
    </row>
    <row r="341" spans="1:28" s="5" customFormat="1" x14ac:dyDescent="0.25">
      <c r="A341" s="43"/>
      <c r="B341" s="9" t="s">
        <v>5770</v>
      </c>
      <c r="C341" s="48" t="s">
        <v>4445</v>
      </c>
      <c r="D341" s="257">
        <v>7.7327016999999998</v>
      </c>
      <c r="E341" s="261">
        <v>42.442492592592586</v>
      </c>
      <c r="F341" s="117">
        <v>168.57919000000001</v>
      </c>
      <c r="G341" s="257">
        <v>2.1913457298592784</v>
      </c>
      <c r="H341" s="25"/>
      <c r="I341" s="258"/>
      <c r="J341" s="25"/>
      <c r="K341" s="25"/>
      <c r="L341" s="25"/>
      <c r="M341" s="25"/>
      <c r="N341" s="25"/>
      <c r="O341" s="25"/>
      <c r="P341" s="25"/>
      <c r="Q341" s="25"/>
      <c r="R341" s="258"/>
      <c r="S341" s="25"/>
      <c r="T341" s="25"/>
      <c r="U341" s="25"/>
      <c r="V341" s="25"/>
      <c r="W341" s="25"/>
      <c r="X341" s="25"/>
      <c r="Y341" s="25"/>
      <c r="Z341" s="25"/>
      <c r="AB341" s="25"/>
    </row>
    <row r="342" spans="1:28" s="5" customFormat="1" x14ac:dyDescent="0.25">
      <c r="A342" s="43"/>
      <c r="B342" s="9" t="s">
        <v>5770</v>
      </c>
      <c r="C342" s="48" t="s">
        <v>4446</v>
      </c>
      <c r="D342" s="257">
        <v>7.3281033000000004</v>
      </c>
      <c r="E342" s="261">
        <v>39.607748888888885</v>
      </c>
      <c r="F342" s="117">
        <v>163.92681999999999</v>
      </c>
      <c r="G342" s="257">
        <v>2.069306522028953</v>
      </c>
      <c r="H342" s="25"/>
      <c r="I342" s="258"/>
      <c r="J342" s="25"/>
      <c r="K342" s="25"/>
      <c r="L342" s="25"/>
      <c r="M342" s="25"/>
      <c r="N342" s="25"/>
      <c r="O342" s="25"/>
      <c r="P342" s="25"/>
      <c r="Q342" s="25"/>
      <c r="R342" s="258"/>
      <c r="S342" s="25"/>
      <c r="T342" s="25"/>
      <c r="U342" s="25"/>
      <c r="V342" s="25"/>
      <c r="W342" s="25"/>
      <c r="X342" s="25"/>
      <c r="Y342" s="25"/>
      <c r="Z342" s="25"/>
      <c r="AB342" s="25"/>
    </row>
    <row r="343" spans="1:28" s="5" customFormat="1" x14ac:dyDescent="0.25">
      <c r="A343" s="43"/>
      <c r="B343" s="9" t="s">
        <v>5770</v>
      </c>
      <c r="C343" s="48" t="s">
        <v>4447</v>
      </c>
      <c r="D343" s="257">
        <v>7.3806238000000004</v>
      </c>
      <c r="E343" s="261">
        <v>39.97054962962963</v>
      </c>
      <c r="F343" s="117">
        <v>166.20269999999999</v>
      </c>
      <c r="G343" s="257">
        <v>2.0874027660039012</v>
      </c>
      <c r="H343" s="25"/>
      <c r="I343" s="258"/>
      <c r="J343" s="25"/>
      <c r="K343" s="25"/>
      <c r="L343" s="25"/>
      <c r="M343" s="25"/>
      <c r="N343" s="25"/>
      <c r="O343" s="25"/>
      <c r="P343" s="25"/>
      <c r="Q343" s="25"/>
      <c r="R343" s="258"/>
      <c r="S343" s="25"/>
      <c r="T343" s="25"/>
      <c r="U343" s="25"/>
      <c r="V343" s="25"/>
      <c r="W343" s="25"/>
      <c r="X343" s="25"/>
      <c r="Y343" s="25"/>
      <c r="Z343" s="25"/>
      <c r="AB343" s="25"/>
    </row>
    <row r="344" spans="1:28" s="5" customFormat="1" x14ac:dyDescent="0.25">
      <c r="A344" s="43"/>
      <c r="B344" s="9" t="s">
        <v>5770</v>
      </c>
      <c r="C344" s="48" t="s">
        <v>6484</v>
      </c>
      <c r="D344" s="257">
        <v>7.2350697999999998</v>
      </c>
      <c r="E344" s="261">
        <v>38.97591111111111</v>
      </c>
      <c r="F344" s="117">
        <v>164.11467999999999</v>
      </c>
      <c r="G344" s="257">
        <v>2.0439297392204718</v>
      </c>
      <c r="H344" s="25"/>
      <c r="I344" s="258"/>
      <c r="J344" s="25"/>
      <c r="K344" s="25"/>
      <c r="L344" s="25"/>
      <c r="M344" s="25"/>
      <c r="N344" s="25"/>
      <c r="O344" s="25"/>
      <c r="P344" s="25"/>
      <c r="Q344" s="25"/>
      <c r="R344" s="258"/>
      <c r="S344" s="25"/>
      <c r="T344" s="25"/>
      <c r="U344" s="25"/>
      <c r="V344" s="25"/>
      <c r="W344" s="25"/>
      <c r="X344" s="25"/>
      <c r="Y344" s="25"/>
      <c r="Z344" s="25"/>
      <c r="AB344" s="25"/>
    </row>
    <row r="345" spans="1:28" s="5" customFormat="1" x14ac:dyDescent="0.25">
      <c r="A345" s="43"/>
      <c r="B345" s="9" t="s">
        <v>5770</v>
      </c>
      <c r="C345" s="48" t="s">
        <v>4448</v>
      </c>
      <c r="D345" s="257">
        <v>7.3096775999999997</v>
      </c>
      <c r="E345" s="261">
        <v>39.487647407407408</v>
      </c>
      <c r="F345" s="117">
        <v>165.70684</v>
      </c>
      <c r="G345" s="257">
        <v>2.0670626020524869</v>
      </c>
      <c r="H345" s="25"/>
      <c r="I345" s="258"/>
      <c r="J345" s="25"/>
      <c r="K345" s="25"/>
      <c r="L345" s="25"/>
      <c r="M345" s="25"/>
      <c r="N345" s="25"/>
      <c r="O345" s="25"/>
      <c r="P345" s="25"/>
      <c r="Q345" s="25"/>
      <c r="R345" s="258"/>
      <c r="S345" s="25"/>
      <c r="T345" s="25"/>
      <c r="U345" s="25"/>
      <c r="V345" s="25"/>
      <c r="W345" s="25"/>
      <c r="X345" s="25"/>
      <c r="Y345" s="25"/>
      <c r="Z345" s="25"/>
      <c r="AB345" s="25"/>
    </row>
    <row r="346" spans="1:28" s="5" customFormat="1" x14ac:dyDescent="0.25">
      <c r="A346" s="43"/>
      <c r="B346" s="9" t="s">
        <v>5770</v>
      </c>
      <c r="C346" s="48" t="s">
        <v>4449</v>
      </c>
      <c r="D346" s="257">
        <v>7.5911704999999996</v>
      </c>
      <c r="E346" s="261">
        <v>41.408105925925923</v>
      </c>
      <c r="F346" s="117">
        <v>167.37894</v>
      </c>
      <c r="G346" s="257">
        <v>2.147514338174568</v>
      </c>
      <c r="H346" s="25"/>
      <c r="I346" s="258"/>
      <c r="J346" s="25"/>
      <c r="K346" s="25"/>
      <c r="L346" s="25"/>
      <c r="M346" s="25"/>
      <c r="N346" s="25"/>
      <c r="O346" s="25"/>
      <c r="P346" s="25"/>
      <c r="Q346" s="25"/>
      <c r="R346" s="258"/>
      <c r="S346" s="25"/>
      <c r="T346" s="25"/>
      <c r="U346" s="25"/>
      <c r="V346" s="25"/>
      <c r="W346" s="25"/>
      <c r="X346" s="25"/>
      <c r="Y346" s="25"/>
      <c r="Z346" s="25"/>
      <c r="AB346" s="25"/>
    </row>
    <row r="347" spans="1:28" s="5" customFormat="1" x14ac:dyDescent="0.25">
      <c r="A347" s="43"/>
      <c r="B347" s="9" t="s">
        <v>5770</v>
      </c>
      <c r="C347" s="48" t="s">
        <v>4450</v>
      </c>
      <c r="D347" s="257">
        <v>7.4172792999999997</v>
      </c>
      <c r="E347" s="261">
        <v>40.221019259259258</v>
      </c>
      <c r="F347" s="117">
        <v>166.19493</v>
      </c>
      <c r="G347" s="257">
        <v>2.0975622578180029</v>
      </c>
      <c r="H347" s="25"/>
      <c r="I347" s="258"/>
      <c r="J347" s="25"/>
      <c r="K347" s="25"/>
      <c r="L347" s="25"/>
      <c r="M347" s="25"/>
      <c r="N347" s="25"/>
      <c r="O347" s="25"/>
      <c r="P347" s="25"/>
      <c r="Q347" s="25"/>
      <c r="R347" s="258"/>
      <c r="S347" s="25"/>
      <c r="T347" s="25"/>
      <c r="U347" s="25"/>
      <c r="V347" s="25"/>
      <c r="W347" s="25"/>
      <c r="X347" s="25"/>
      <c r="Y347" s="25"/>
      <c r="Z347" s="25"/>
      <c r="AB347" s="25"/>
    </row>
    <row r="348" spans="1:28" s="5" customFormat="1" x14ac:dyDescent="0.25">
      <c r="A348" s="43"/>
      <c r="B348" s="9" t="s">
        <v>5770</v>
      </c>
      <c r="C348" s="48" t="s">
        <v>4451</v>
      </c>
      <c r="D348" s="257">
        <v>7.7118544</v>
      </c>
      <c r="E348" s="261">
        <v>42.32148592592592</v>
      </c>
      <c r="F348" s="117">
        <v>168.24537000000001</v>
      </c>
      <c r="G348" s="257">
        <v>2.1859566508343722</v>
      </c>
      <c r="H348" s="25"/>
      <c r="I348" s="258"/>
      <c r="J348" s="25"/>
      <c r="K348" s="25"/>
      <c r="L348" s="25"/>
      <c r="M348" s="25"/>
      <c r="N348" s="25"/>
      <c r="O348" s="25"/>
      <c r="P348" s="25"/>
      <c r="Q348" s="25"/>
      <c r="R348" s="258"/>
      <c r="S348" s="25"/>
      <c r="T348" s="25"/>
      <c r="U348" s="25"/>
      <c r="V348" s="25"/>
      <c r="W348" s="25"/>
      <c r="X348" s="25"/>
      <c r="Y348" s="25"/>
      <c r="Z348" s="25"/>
      <c r="AB348" s="25"/>
    </row>
    <row r="349" spans="1:28" s="5" customFormat="1" x14ac:dyDescent="0.25">
      <c r="A349" s="9"/>
      <c r="B349" s="9" t="s">
        <v>5770</v>
      </c>
      <c r="C349" s="48" t="s">
        <v>4452</v>
      </c>
      <c r="D349" s="257">
        <v>7.5033044000000002</v>
      </c>
      <c r="E349" s="261">
        <v>40.710285185185185</v>
      </c>
      <c r="F349" s="117">
        <v>163.03716</v>
      </c>
      <c r="G349" s="257">
        <v>2.1127520959114072</v>
      </c>
      <c r="H349" s="25"/>
      <c r="I349" s="258"/>
      <c r="J349" s="25"/>
      <c r="K349" s="25"/>
      <c r="L349" s="25"/>
      <c r="M349" s="25"/>
      <c r="N349" s="25"/>
      <c r="O349" s="25"/>
      <c r="P349" s="25"/>
      <c r="Q349" s="25"/>
      <c r="R349" s="258"/>
      <c r="S349" s="25"/>
      <c r="T349" s="25"/>
      <c r="U349" s="25"/>
      <c r="V349" s="25"/>
      <c r="W349" s="25"/>
      <c r="X349" s="25"/>
      <c r="Y349" s="25"/>
      <c r="Z349" s="25"/>
      <c r="AB349" s="25"/>
    </row>
    <row r="350" spans="1:28" s="5" customFormat="1" x14ac:dyDescent="0.25">
      <c r="A350" s="58" t="s">
        <v>29</v>
      </c>
      <c r="B350" s="58"/>
      <c r="C350" s="9"/>
      <c r="D350" s="256"/>
      <c r="E350" s="256"/>
      <c r="F350" s="97"/>
      <c r="G350" s="259"/>
      <c r="H350" s="25"/>
      <c r="I350" s="258"/>
      <c r="J350" s="25"/>
      <c r="K350" s="25"/>
      <c r="L350" s="25"/>
      <c r="M350" s="25"/>
      <c r="N350" s="25"/>
      <c r="O350" s="25"/>
      <c r="P350" s="25"/>
      <c r="Q350" s="25"/>
      <c r="R350" s="259"/>
      <c r="S350" s="25"/>
      <c r="T350" s="25"/>
      <c r="U350" s="25"/>
      <c r="V350" s="25"/>
      <c r="W350" s="25"/>
      <c r="X350" s="25"/>
      <c r="Y350" s="25"/>
      <c r="Z350" s="25"/>
      <c r="AB350" s="25"/>
    </row>
    <row r="351" spans="1:28" s="5" customFormat="1" x14ac:dyDescent="0.25">
      <c r="A351" s="9"/>
      <c r="B351" s="9" t="s">
        <v>5770</v>
      </c>
      <c r="C351" s="48" t="s">
        <v>4453</v>
      </c>
      <c r="D351" s="257">
        <v>14.955982000000001</v>
      </c>
      <c r="E351" s="261">
        <v>8.5293237037037031</v>
      </c>
      <c r="F351" s="117">
        <v>144.67766</v>
      </c>
      <c r="G351" s="257">
        <v>2.3948416287374998</v>
      </c>
      <c r="H351" s="25"/>
      <c r="I351" s="258"/>
      <c r="J351" s="25"/>
      <c r="K351" s="25"/>
      <c r="L351" s="25"/>
      <c r="M351" s="25"/>
      <c r="N351" s="25"/>
      <c r="O351" s="25"/>
      <c r="P351" s="25"/>
      <c r="Q351" s="25"/>
      <c r="R351" s="258"/>
      <c r="S351" s="25"/>
      <c r="T351" s="25"/>
      <c r="U351" s="25"/>
      <c r="V351" s="25"/>
      <c r="W351" s="25"/>
      <c r="X351" s="25"/>
      <c r="Y351" s="25"/>
      <c r="Z351" s="25"/>
      <c r="AB351" s="25"/>
    </row>
    <row r="352" spans="1:28" s="5" customFormat="1" x14ac:dyDescent="0.25">
      <c r="A352" s="9"/>
      <c r="B352" s="9" t="s">
        <v>5770</v>
      </c>
      <c r="C352" s="48" t="s">
        <v>3200</v>
      </c>
      <c r="D352" s="257">
        <v>7.3730392</v>
      </c>
      <c r="E352" s="261">
        <v>8.3154407407407405</v>
      </c>
      <c r="F352" s="117">
        <v>134.82875000000001</v>
      </c>
      <c r="G352" s="257">
        <v>1.37183852010734</v>
      </c>
      <c r="H352" s="25"/>
      <c r="I352" s="258"/>
      <c r="J352" s="25"/>
      <c r="K352" s="25"/>
      <c r="L352" s="25"/>
      <c r="M352" s="25"/>
      <c r="N352" s="25"/>
      <c r="O352" s="25"/>
      <c r="P352" s="25"/>
      <c r="Q352" s="25"/>
      <c r="R352" s="258"/>
      <c r="S352" s="25"/>
      <c r="T352" s="25"/>
      <c r="U352" s="25"/>
      <c r="V352" s="25"/>
      <c r="W352" s="25"/>
      <c r="X352" s="25"/>
      <c r="Y352" s="25"/>
      <c r="Z352" s="25"/>
      <c r="AB352" s="25"/>
    </row>
    <row r="353" spans="1:28" s="5" customFormat="1" x14ac:dyDescent="0.25">
      <c r="A353" s="9"/>
      <c r="B353" s="9" t="s">
        <v>5770</v>
      </c>
      <c r="C353" s="48" t="s">
        <v>3201</v>
      </c>
      <c r="D353" s="257">
        <v>12.606506</v>
      </c>
      <c r="E353" s="261">
        <v>7.4418577777777779</v>
      </c>
      <c r="F353" s="117">
        <v>127.85129000000001</v>
      </c>
      <c r="G353" s="257">
        <v>2.0420192019206</v>
      </c>
      <c r="H353" s="25"/>
      <c r="I353" s="258"/>
      <c r="J353" s="25"/>
      <c r="K353" s="25"/>
      <c r="L353" s="25"/>
      <c r="M353" s="25"/>
      <c r="N353" s="25"/>
      <c r="O353" s="25"/>
      <c r="P353" s="25"/>
      <c r="Q353" s="25"/>
      <c r="R353" s="258"/>
      <c r="S353" s="25"/>
      <c r="T353" s="25"/>
      <c r="U353" s="25"/>
      <c r="V353" s="25"/>
      <c r="W353" s="25"/>
      <c r="X353" s="25"/>
      <c r="Y353" s="25"/>
      <c r="Z353" s="25"/>
      <c r="AB353" s="25"/>
    </row>
    <row r="354" spans="1:28" s="5" customFormat="1" x14ac:dyDescent="0.25">
      <c r="A354" s="9"/>
      <c r="B354" s="9" t="s">
        <v>5770</v>
      </c>
      <c r="C354" s="48" t="s">
        <v>3202</v>
      </c>
      <c r="D354" s="257">
        <v>15.594445</v>
      </c>
      <c r="E354" s="261">
        <v>8.1054985185185178</v>
      </c>
      <c r="F354" s="117">
        <v>135.42051000000001</v>
      </c>
      <c r="G354" s="257">
        <v>2.4594845308564004</v>
      </c>
      <c r="H354" s="25"/>
      <c r="I354" s="258"/>
      <c r="J354" s="25"/>
      <c r="K354" s="25"/>
      <c r="L354" s="25"/>
      <c r="M354" s="25"/>
      <c r="N354" s="25"/>
      <c r="O354" s="25"/>
      <c r="P354" s="25"/>
      <c r="Q354" s="25"/>
      <c r="R354" s="258"/>
      <c r="S354" s="25"/>
      <c r="T354" s="25"/>
      <c r="U354" s="25"/>
      <c r="V354" s="25"/>
      <c r="W354" s="25"/>
      <c r="X354" s="25"/>
      <c r="Y354" s="25"/>
      <c r="Z354" s="25"/>
      <c r="AB354" s="25"/>
    </row>
    <row r="355" spans="1:28" s="5" customFormat="1" x14ac:dyDescent="0.25">
      <c r="A355" s="9"/>
      <c r="B355" s="9" t="s">
        <v>5770</v>
      </c>
      <c r="C355" s="48" t="s">
        <v>3203</v>
      </c>
      <c r="D355" s="257">
        <v>8.1201129999999999</v>
      </c>
      <c r="E355" s="261">
        <v>7.3916648888888883</v>
      </c>
      <c r="F355" s="117">
        <v>136.87805</v>
      </c>
      <c r="G355" s="257">
        <v>1.4012682038902198</v>
      </c>
      <c r="H355" s="25"/>
      <c r="I355" s="258"/>
      <c r="J355" s="25"/>
      <c r="K355" s="25"/>
      <c r="L355" s="25"/>
      <c r="M355" s="25"/>
      <c r="N355" s="25"/>
      <c r="O355" s="25"/>
      <c r="P355" s="25"/>
      <c r="Q355" s="25"/>
      <c r="R355" s="258"/>
      <c r="S355" s="25"/>
      <c r="T355" s="25"/>
      <c r="U355" s="25"/>
      <c r="V355" s="25"/>
      <c r="W355" s="25"/>
      <c r="X355" s="25"/>
      <c r="Y355" s="25"/>
      <c r="Z355" s="25"/>
      <c r="AB355" s="25"/>
    </row>
    <row r="356" spans="1:28" s="5" customFormat="1" x14ac:dyDescent="0.25">
      <c r="A356" s="9"/>
      <c r="B356" s="9" t="s">
        <v>5770</v>
      </c>
      <c r="C356" s="48" t="s">
        <v>3204</v>
      </c>
      <c r="D356" s="257">
        <v>15.596705</v>
      </c>
      <c r="E356" s="261">
        <v>11.820980740740739</v>
      </c>
      <c r="F356" s="117">
        <v>223.64824999999999</v>
      </c>
      <c r="G356" s="257">
        <v>2.4699406008584002</v>
      </c>
      <c r="H356" s="25"/>
      <c r="I356" s="258"/>
      <c r="J356" s="25"/>
      <c r="K356" s="25"/>
      <c r="L356" s="25"/>
      <c r="M356" s="25"/>
      <c r="N356" s="25"/>
      <c r="O356" s="25"/>
      <c r="P356" s="25"/>
      <c r="Q356" s="25"/>
      <c r="R356" s="258"/>
      <c r="S356" s="25"/>
      <c r="T356" s="25"/>
      <c r="U356" s="25"/>
      <c r="V356" s="25"/>
      <c r="W356" s="25"/>
      <c r="X356" s="25"/>
      <c r="Y356" s="25"/>
      <c r="Z356" s="25"/>
      <c r="AB356" s="25"/>
    </row>
    <row r="357" spans="1:28" s="5" customFormat="1" x14ac:dyDescent="0.25">
      <c r="A357" s="9"/>
      <c r="B357" s="9" t="s">
        <v>5770</v>
      </c>
      <c r="C357" s="48" t="s">
        <v>5166</v>
      </c>
      <c r="D357" s="257">
        <v>21.956789000000001</v>
      </c>
      <c r="E357" s="261">
        <v>13.267130370370371</v>
      </c>
      <c r="F357" s="117">
        <v>254.46348</v>
      </c>
      <c r="G357" s="257">
        <v>2.2684112229375999</v>
      </c>
      <c r="H357" s="25"/>
      <c r="I357" s="258"/>
      <c r="J357" s="25"/>
      <c r="K357" s="25"/>
      <c r="L357" s="25"/>
      <c r="M357" s="25"/>
      <c r="N357" s="25"/>
      <c r="O357" s="25"/>
      <c r="P357" s="25"/>
      <c r="Q357" s="25"/>
      <c r="R357" s="258"/>
      <c r="S357" s="25"/>
      <c r="T357" s="25"/>
      <c r="U357" s="25"/>
      <c r="V357" s="25"/>
      <c r="W357" s="25"/>
      <c r="X357" s="25"/>
      <c r="Y357" s="25"/>
      <c r="Z357" s="25"/>
      <c r="AB357" s="25"/>
    </row>
    <row r="358" spans="1:28" s="5" customFormat="1" x14ac:dyDescent="0.25">
      <c r="A358" s="9"/>
      <c r="B358" s="9" t="s">
        <v>5770</v>
      </c>
      <c r="C358" s="48" t="s">
        <v>3494</v>
      </c>
      <c r="D358" s="257">
        <v>15.512114</v>
      </c>
      <c r="E358" s="261">
        <v>13.375587407407407</v>
      </c>
      <c r="F358" s="117">
        <v>257.91399000000001</v>
      </c>
      <c r="G358" s="257">
        <v>2.5319058491895001</v>
      </c>
      <c r="H358" s="25"/>
      <c r="I358" s="258"/>
      <c r="J358" s="25"/>
      <c r="K358" s="25"/>
      <c r="L358" s="25"/>
      <c r="M358" s="25"/>
      <c r="N358" s="25"/>
      <c r="O358" s="25"/>
      <c r="P358" s="25"/>
      <c r="Q358" s="25"/>
      <c r="R358" s="258"/>
      <c r="S358" s="25"/>
      <c r="T358" s="25"/>
      <c r="U358" s="25"/>
      <c r="V358" s="25"/>
      <c r="W358" s="25"/>
      <c r="X358" s="25"/>
      <c r="Y358" s="25"/>
      <c r="Z358" s="25"/>
      <c r="AB358" s="25"/>
    </row>
    <row r="359" spans="1:28" s="5" customFormat="1" x14ac:dyDescent="0.25">
      <c r="A359" s="9"/>
      <c r="B359" s="9" t="s">
        <v>5770</v>
      </c>
      <c r="C359" s="48" t="s">
        <v>3495</v>
      </c>
      <c r="D359" s="257">
        <v>12.621903</v>
      </c>
      <c r="E359" s="261">
        <v>10.553827407407406</v>
      </c>
      <c r="F359" s="117">
        <v>197.18118000000001</v>
      </c>
      <c r="G359" s="257">
        <v>2.2946159837728999</v>
      </c>
      <c r="H359" s="25"/>
      <c r="I359" s="258"/>
      <c r="J359" s="25"/>
      <c r="K359" s="25"/>
      <c r="L359" s="25"/>
      <c r="M359" s="25"/>
      <c r="N359" s="25"/>
      <c r="O359" s="25"/>
      <c r="P359" s="25"/>
      <c r="Q359" s="25"/>
      <c r="R359" s="258"/>
      <c r="S359" s="25"/>
      <c r="T359" s="25"/>
      <c r="U359" s="25"/>
      <c r="V359" s="25"/>
      <c r="W359" s="25"/>
      <c r="X359" s="25"/>
      <c r="Y359" s="25"/>
      <c r="Z359" s="25"/>
      <c r="AB359" s="25"/>
    </row>
    <row r="360" spans="1:28" s="5" customFormat="1" x14ac:dyDescent="0.25">
      <c r="A360" s="9"/>
      <c r="B360" s="9" t="s">
        <v>5770</v>
      </c>
      <c r="C360" s="48" t="s">
        <v>2267</v>
      </c>
      <c r="D360" s="257">
        <v>11.394152999999999</v>
      </c>
      <c r="E360" s="261">
        <v>6.0823863703703704</v>
      </c>
      <c r="F360" s="117">
        <v>102.11322</v>
      </c>
      <c r="G360" s="257">
        <v>1.9284840475071998</v>
      </c>
      <c r="H360" s="25"/>
      <c r="I360" s="258"/>
      <c r="J360" s="25"/>
      <c r="K360" s="25"/>
      <c r="L360" s="25"/>
      <c r="M360" s="25"/>
      <c r="N360" s="25"/>
      <c r="O360" s="25"/>
      <c r="P360" s="25"/>
      <c r="Q360" s="25"/>
      <c r="R360" s="258"/>
      <c r="S360" s="25"/>
      <c r="T360" s="25"/>
      <c r="U360" s="25"/>
      <c r="V360" s="25"/>
      <c r="W360" s="25"/>
      <c r="X360" s="25"/>
      <c r="Y360" s="25"/>
      <c r="Z360" s="25"/>
      <c r="AB360" s="25"/>
    </row>
    <row r="361" spans="1:28" s="5" customFormat="1" x14ac:dyDescent="0.25">
      <c r="A361" s="9"/>
      <c r="B361" s="9" t="s">
        <v>5770</v>
      </c>
      <c r="C361" s="48" t="s">
        <v>2268</v>
      </c>
      <c r="D361" s="257">
        <v>8.0440813000000002</v>
      </c>
      <c r="E361" s="261">
        <v>4.857102962962963</v>
      </c>
      <c r="F361" s="117">
        <v>79.372405999999998</v>
      </c>
      <c r="G361" s="257">
        <v>1.3146304928818002</v>
      </c>
      <c r="H361" s="25"/>
      <c r="I361" s="258"/>
      <c r="J361" s="25"/>
      <c r="K361" s="25"/>
      <c r="L361" s="25"/>
      <c r="M361" s="25"/>
      <c r="N361" s="25"/>
      <c r="O361" s="25"/>
      <c r="P361" s="25"/>
      <c r="Q361" s="25"/>
      <c r="R361" s="258"/>
      <c r="S361" s="25"/>
      <c r="T361" s="25"/>
      <c r="U361" s="25"/>
      <c r="V361" s="25"/>
      <c r="W361" s="25"/>
      <c r="X361" s="25"/>
      <c r="Y361" s="25"/>
      <c r="Z361" s="25"/>
      <c r="AB361" s="25"/>
    </row>
    <row r="362" spans="1:28" s="5" customFormat="1" x14ac:dyDescent="0.25">
      <c r="A362" s="9"/>
      <c r="B362" s="9" t="s">
        <v>5770</v>
      </c>
      <c r="C362" s="48" t="s">
        <v>2269</v>
      </c>
      <c r="D362" s="257">
        <v>17.450264000000001</v>
      </c>
      <c r="E362" s="261">
        <v>8.2451370370370363</v>
      </c>
      <c r="F362" s="117">
        <v>146.26558</v>
      </c>
      <c r="G362" s="257">
        <v>5.5399884769453998</v>
      </c>
      <c r="H362" s="25"/>
      <c r="I362" s="258"/>
      <c r="J362" s="25"/>
      <c r="K362" s="25"/>
      <c r="L362" s="25"/>
      <c r="M362" s="25"/>
      <c r="N362" s="25"/>
      <c r="O362" s="25"/>
      <c r="P362" s="25"/>
      <c r="Q362" s="25"/>
      <c r="R362" s="258"/>
      <c r="S362" s="25"/>
      <c r="T362" s="25"/>
      <c r="U362" s="25"/>
      <c r="V362" s="25"/>
      <c r="W362" s="25"/>
      <c r="X362" s="25"/>
      <c r="Y362" s="25"/>
      <c r="Z362" s="25"/>
      <c r="AB362" s="25"/>
    </row>
    <row r="363" spans="1:28" s="5" customFormat="1" x14ac:dyDescent="0.25">
      <c r="A363" s="9"/>
      <c r="B363" s="9" t="s">
        <v>5770</v>
      </c>
      <c r="C363" s="48" t="s">
        <v>2270</v>
      </c>
      <c r="D363" s="257">
        <v>12.759848</v>
      </c>
      <c r="E363" s="261">
        <v>6.7815934074074065</v>
      </c>
      <c r="F363" s="117">
        <v>113.76139999999999</v>
      </c>
      <c r="G363" s="257">
        <v>2.5629638124811001</v>
      </c>
      <c r="H363" s="25"/>
      <c r="I363" s="258"/>
      <c r="J363" s="25"/>
      <c r="K363" s="25"/>
      <c r="L363" s="25"/>
      <c r="M363" s="25"/>
      <c r="N363" s="25"/>
      <c r="O363" s="25"/>
      <c r="P363" s="25"/>
      <c r="Q363" s="25"/>
      <c r="R363" s="258"/>
      <c r="S363" s="25"/>
      <c r="T363" s="25"/>
      <c r="U363" s="25"/>
      <c r="V363" s="25"/>
      <c r="W363" s="25"/>
      <c r="X363" s="25"/>
      <c r="Y363" s="25"/>
      <c r="Z363" s="25"/>
      <c r="AB363" s="25"/>
    </row>
    <row r="364" spans="1:28" s="5" customFormat="1" x14ac:dyDescent="0.25">
      <c r="A364" s="58" t="s">
        <v>30</v>
      </c>
      <c r="B364" s="58"/>
      <c r="C364" s="9"/>
      <c r="D364" s="256"/>
      <c r="E364" s="256"/>
      <c r="F364" s="97"/>
      <c r="G364" s="259"/>
      <c r="H364" s="25"/>
      <c r="I364" s="258"/>
      <c r="J364" s="25"/>
      <c r="K364" s="25"/>
      <c r="L364" s="25"/>
      <c r="M364" s="25"/>
      <c r="N364" s="25"/>
      <c r="O364" s="25"/>
      <c r="P364" s="25"/>
      <c r="Q364" s="25"/>
      <c r="R364" s="259"/>
      <c r="S364" s="25"/>
      <c r="T364" s="25"/>
      <c r="U364" s="25"/>
      <c r="V364" s="25"/>
      <c r="W364" s="25"/>
      <c r="X364" s="25"/>
      <c r="Y364" s="25"/>
      <c r="Z364" s="25"/>
      <c r="AB364" s="25"/>
    </row>
    <row r="365" spans="1:28" s="5" customFormat="1" x14ac:dyDescent="0.25">
      <c r="A365" s="9"/>
      <c r="B365" s="9" t="s">
        <v>5770</v>
      </c>
      <c r="C365" s="48" t="s">
        <v>2283</v>
      </c>
      <c r="D365" s="257">
        <v>19.419988</v>
      </c>
      <c r="E365" s="261">
        <v>67.16760296296296</v>
      </c>
      <c r="F365" s="117">
        <v>1439.3317</v>
      </c>
      <c r="G365" s="257">
        <v>5.77031306844626</v>
      </c>
      <c r="H365" s="25"/>
      <c r="I365" s="258"/>
      <c r="J365" s="25"/>
      <c r="K365" s="25"/>
      <c r="L365" s="25"/>
      <c r="M365" s="25"/>
      <c r="N365" s="25"/>
      <c r="O365" s="25"/>
      <c r="P365" s="25"/>
      <c r="Q365" s="25"/>
      <c r="R365" s="258"/>
      <c r="S365" s="25"/>
      <c r="T365" s="25"/>
      <c r="U365" s="25"/>
      <c r="V365" s="25"/>
      <c r="W365" s="25"/>
      <c r="X365" s="25"/>
      <c r="Y365" s="25"/>
      <c r="Z365" s="25"/>
      <c r="AB365" s="25"/>
    </row>
    <row r="366" spans="1:28" s="5" customFormat="1" x14ac:dyDescent="0.25">
      <c r="A366" s="9"/>
      <c r="B366" s="9" t="s">
        <v>5770</v>
      </c>
      <c r="C366" s="48" t="s">
        <v>2284</v>
      </c>
      <c r="D366" s="257">
        <v>20.147067</v>
      </c>
      <c r="E366" s="261">
        <v>67.812197777777783</v>
      </c>
      <c r="F366" s="117">
        <v>1453.8668</v>
      </c>
      <c r="G366" s="257">
        <v>5.7674178477901403</v>
      </c>
      <c r="H366" s="25"/>
      <c r="I366" s="258"/>
      <c r="J366" s="25"/>
      <c r="K366" s="25"/>
      <c r="L366" s="25"/>
      <c r="M366" s="25"/>
      <c r="N366" s="25"/>
      <c r="O366" s="25"/>
      <c r="P366" s="25"/>
      <c r="Q366" s="25"/>
      <c r="R366" s="258"/>
      <c r="S366" s="25"/>
      <c r="T366" s="25"/>
      <c r="U366" s="25"/>
      <c r="V366" s="25"/>
      <c r="W366" s="25"/>
      <c r="X366" s="25"/>
      <c r="Y366" s="25"/>
      <c r="Z366" s="25"/>
      <c r="AB366" s="25"/>
    </row>
    <row r="367" spans="1:28" s="5" customFormat="1" x14ac:dyDescent="0.25">
      <c r="A367" s="9"/>
      <c r="B367" s="9" t="s">
        <v>5770</v>
      </c>
      <c r="C367" s="48" t="s">
        <v>2285</v>
      </c>
      <c r="D367" s="257">
        <v>22.703744</v>
      </c>
      <c r="E367" s="261">
        <v>66.481005185185182</v>
      </c>
      <c r="F367" s="117">
        <v>1425.3377</v>
      </c>
      <c r="G367" s="257">
        <v>5.7303801429675101</v>
      </c>
      <c r="H367" s="25"/>
      <c r="I367" s="258"/>
      <c r="J367" s="25"/>
      <c r="K367" s="25"/>
      <c r="L367" s="25"/>
      <c r="M367" s="25"/>
      <c r="N367" s="25"/>
      <c r="O367" s="25"/>
      <c r="P367" s="25"/>
      <c r="Q367" s="25"/>
      <c r="R367" s="258"/>
      <c r="S367" s="25"/>
      <c r="T367" s="25"/>
      <c r="U367" s="25"/>
      <c r="V367" s="25"/>
      <c r="W367" s="25"/>
      <c r="X367" s="25"/>
      <c r="Y367" s="25"/>
      <c r="Z367" s="25"/>
      <c r="AB367" s="25"/>
    </row>
    <row r="368" spans="1:28" s="5" customFormat="1" x14ac:dyDescent="0.25">
      <c r="A368" s="58" t="s">
        <v>31</v>
      </c>
      <c r="B368" s="58"/>
      <c r="C368" s="9"/>
      <c r="D368" s="256"/>
      <c r="E368" s="256"/>
      <c r="F368" s="97"/>
      <c r="G368" s="259"/>
      <c r="H368" s="25"/>
      <c r="I368" s="258"/>
      <c r="J368" s="25"/>
      <c r="K368" s="25"/>
      <c r="L368" s="25"/>
      <c r="M368" s="25"/>
      <c r="N368" s="25"/>
      <c r="O368" s="25"/>
      <c r="P368" s="25"/>
      <c r="Q368" s="25"/>
      <c r="R368" s="259"/>
      <c r="S368" s="25"/>
      <c r="T368" s="25"/>
      <c r="U368" s="25"/>
      <c r="V368" s="25"/>
      <c r="W368" s="25"/>
      <c r="X368" s="25"/>
      <c r="Y368" s="25"/>
      <c r="Z368" s="25"/>
      <c r="AB368" s="25"/>
    </row>
    <row r="369" spans="1:28" s="5" customFormat="1" x14ac:dyDescent="0.25">
      <c r="A369" s="9"/>
      <c r="B369" s="9" t="s">
        <v>5770</v>
      </c>
      <c r="C369" s="48" t="s">
        <v>2286</v>
      </c>
      <c r="D369" s="257">
        <v>1.5250595</v>
      </c>
      <c r="E369" s="261">
        <v>2.3103025185185184</v>
      </c>
      <c r="F369" s="117">
        <v>39.577857999999999</v>
      </c>
      <c r="G369" s="257">
        <v>0.33113365028148001</v>
      </c>
      <c r="H369" s="25"/>
      <c r="I369" s="258"/>
      <c r="J369" s="25"/>
      <c r="K369" s="25"/>
      <c r="L369" s="25"/>
      <c r="M369" s="25"/>
      <c r="N369" s="25"/>
      <c r="O369" s="25"/>
      <c r="P369" s="25"/>
      <c r="Q369" s="25"/>
      <c r="R369" s="258"/>
      <c r="S369" s="25"/>
      <c r="T369" s="25"/>
      <c r="U369" s="25"/>
      <c r="V369" s="25"/>
      <c r="W369" s="25"/>
      <c r="X369" s="25"/>
      <c r="Y369" s="25"/>
      <c r="Z369" s="25"/>
      <c r="AB369" s="25"/>
    </row>
    <row r="370" spans="1:28" s="5" customFormat="1" x14ac:dyDescent="0.25">
      <c r="A370" s="9"/>
      <c r="B370" s="9" t="s">
        <v>5770</v>
      </c>
      <c r="C370" s="48" t="s">
        <v>2287</v>
      </c>
      <c r="D370" s="257">
        <v>1.4969840000000001</v>
      </c>
      <c r="E370" s="261">
        <v>2.3228828888888891</v>
      </c>
      <c r="F370" s="117">
        <v>39.768906999999999</v>
      </c>
      <c r="G370" s="257">
        <v>0.31965385651498002</v>
      </c>
      <c r="H370" s="25"/>
      <c r="I370" s="258"/>
      <c r="J370" s="25"/>
      <c r="K370" s="25"/>
      <c r="L370" s="25"/>
      <c r="M370" s="25"/>
      <c r="N370" s="25"/>
      <c r="O370" s="25"/>
      <c r="P370" s="25"/>
      <c r="Q370" s="25"/>
      <c r="R370" s="258"/>
      <c r="S370" s="25"/>
      <c r="T370" s="25"/>
      <c r="U370" s="25"/>
      <c r="V370" s="25"/>
      <c r="W370" s="25"/>
      <c r="X370" s="25"/>
      <c r="Y370" s="25"/>
      <c r="Z370" s="25"/>
      <c r="AB370" s="25"/>
    </row>
    <row r="371" spans="1:28" s="5" customFormat="1" x14ac:dyDescent="0.25">
      <c r="A371" s="9"/>
      <c r="B371" s="9" t="s">
        <v>5770</v>
      </c>
      <c r="C371" s="48" t="s">
        <v>2288</v>
      </c>
      <c r="D371" s="257">
        <v>1.5061762000000001</v>
      </c>
      <c r="E371" s="261">
        <v>2.3180737777777778</v>
      </c>
      <c r="F371" s="117">
        <v>39.694904000000001</v>
      </c>
      <c r="G371" s="257">
        <v>0.32348991372730995</v>
      </c>
      <c r="H371" s="25"/>
      <c r="I371" s="258"/>
      <c r="J371" s="25"/>
      <c r="K371" s="25"/>
      <c r="L371" s="25"/>
      <c r="M371" s="25"/>
      <c r="N371" s="25"/>
      <c r="O371" s="25"/>
      <c r="P371" s="25"/>
      <c r="Q371" s="25"/>
      <c r="R371" s="258"/>
      <c r="S371" s="25"/>
      <c r="T371" s="25"/>
      <c r="U371" s="25"/>
      <c r="V371" s="25"/>
      <c r="W371" s="25"/>
      <c r="X371" s="25"/>
      <c r="Y371" s="25"/>
      <c r="Z371" s="25"/>
      <c r="AB371" s="25"/>
    </row>
    <row r="372" spans="1:28" s="5" customFormat="1" x14ac:dyDescent="0.25">
      <c r="A372" s="9"/>
      <c r="B372" s="9" t="s">
        <v>5770</v>
      </c>
      <c r="C372" s="48" t="s">
        <v>2289</v>
      </c>
      <c r="D372" s="257">
        <v>1.6069363000000001</v>
      </c>
      <c r="E372" s="261">
        <v>3.0932973333333331</v>
      </c>
      <c r="F372" s="117">
        <v>51.817095000000002</v>
      </c>
      <c r="G372" s="257">
        <v>0.36867607563683003</v>
      </c>
      <c r="H372" s="25"/>
      <c r="I372" s="258"/>
      <c r="J372" s="25"/>
      <c r="K372" s="25"/>
      <c r="L372" s="25"/>
      <c r="M372" s="25"/>
      <c r="N372" s="25"/>
      <c r="O372" s="25"/>
      <c r="P372" s="25"/>
      <c r="Q372" s="25"/>
      <c r="R372" s="258"/>
      <c r="S372" s="25"/>
      <c r="T372" s="25"/>
      <c r="U372" s="25"/>
      <c r="V372" s="25"/>
      <c r="W372" s="25"/>
      <c r="X372" s="25"/>
      <c r="Y372" s="25"/>
      <c r="Z372" s="25"/>
      <c r="AB372" s="25"/>
    </row>
    <row r="373" spans="1:28" s="5" customFormat="1" x14ac:dyDescent="0.25">
      <c r="A373" s="9"/>
      <c r="B373" s="9" t="s">
        <v>5770</v>
      </c>
      <c r="C373" s="48" t="s">
        <v>2290</v>
      </c>
      <c r="D373" s="257">
        <v>1.6179336</v>
      </c>
      <c r="E373" s="261">
        <v>2.6499014074074072</v>
      </c>
      <c r="F373" s="117">
        <v>48.182873000000001</v>
      </c>
      <c r="G373" s="257">
        <v>0.35467379025736001</v>
      </c>
      <c r="H373" s="25"/>
      <c r="I373" s="258"/>
      <c r="J373" s="25"/>
      <c r="K373" s="25"/>
      <c r="L373" s="25"/>
      <c r="M373" s="25"/>
      <c r="N373" s="25"/>
      <c r="O373" s="25"/>
      <c r="P373" s="25"/>
      <c r="Q373" s="25"/>
      <c r="R373" s="258"/>
      <c r="S373" s="25"/>
      <c r="T373" s="25"/>
      <c r="U373" s="25"/>
      <c r="V373" s="25"/>
      <c r="W373" s="25"/>
      <c r="X373" s="25"/>
      <c r="Y373" s="25"/>
      <c r="Z373" s="25"/>
      <c r="AB373" s="25"/>
    </row>
    <row r="374" spans="1:28" s="5" customFormat="1" x14ac:dyDescent="0.25">
      <c r="A374" s="58" t="s">
        <v>32</v>
      </c>
      <c r="B374" s="58"/>
      <c r="C374" s="43"/>
      <c r="D374" s="259"/>
      <c r="E374" s="259"/>
      <c r="F374" s="97"/>
      <c r="G374" s="259"/>
      <c r="H374" s="25"/>
      <c r="I374" s="258"/>
      <c r="J374" s="25"/>
      <c r="K374" s="25"/>
      <c r="L374" s="25"/>
      <c r="M374" s="25"/>
      <c r="N374" s="25"/>
      <c r="O374" s="25"/>
      <c r="P374" s="25"/>
      <c r="Q374" s="25"/>
      <c r="R374" s="259"/>
      <c r="S374" s="25"/>
      <c r="T374" s="25"/>
      <c r="U374" s="25"/>
      <c r="V374" s="25"/>
      <c r="W374" s="25"/>
      <c r="X374" s="25"/>
      <c r="Y374" s="25"/>
      <c r="Z374" s="25"/>
      <c r="AB374" s="25"/>
    </row>
    <row r="375" spans="1:28" s="5" customFormat="1" x14ac:dyDescent="0.25">
      <c r="A375" s="58"/>
      <c r="B375" s="9" t="s">
        <v>5770</v>
      </c>
      <c r="C375" s="48" t="s">
        <v>2291</v>
      </c>
      <c r="D375" s="257">
        <v>4.8799491E-2</v>
      </c>
      <c r="E375" s="261">
        <v>0.25279836296296293</v>
      </c>
      <c r="F375" s="117">
        <v>3.2559005999999999</v>
      </c>
      <c r="G375" s="257">
        <v>2.35716993062191E-2</v>
      </c>
      <c r="H375" s="25"/>
      <c r="I375" s="258"/>
      <c r="J375" s="25"/>
      <c r="K375" s="25"/>
      <c r="L375" s="25"/>
      <c r="M375" s="25"/>
      <c r="N375" s="25"/>
      <c r="O375" s="25"/>
      <c r="P375" s="25"/>
      <c r="Q375" s="25"/>
      <c r="R375" s="258"/>
      <c r="S375" s="25"/>
      <c r="T375" s="25"/>
      <c r="U375" s="25"/>
      <c r="V375" s="25"/>
      <c r="W375" s="25"/>
      <c r="X375" s="25"/>
      <c r="Y375" s="25"/>
      <c r="Z375" s="25"/>
      <c r="AB375" s="25"/>
    </row>
    <row r="376" spans="1:28" s="5" customFormat="1" x14ac:dyDescent="0.25">
      <c r="A376" s="58"/>
      <c r="B376" s="9" t="s">
        <v>5770</v>
      </c>
      <c r="C376" s="48" t="s">
        <v>3530</v>
      </c>
      <c r="D376" s="257">
        <v>2.4706979E-2</v>
      </c>
      <c r="E376" s="261">
        <v>6.5462517037037024E-2</v>
      </c>
      <c r="F376" s="117">
        <v>0.94482931999999997</v>
      </c>
      <c r="G376" s="257">
        <v>6.1794637132508799E-3</v>
      </c>
      <c r="H376" s="25"/>
      <c r="I376" s="258"/>
      <c r="J376" s="25"/>
      <c r="K376" s="25"/>
      <c r="L376" s="25"/>
      <c r="M376" s="25"/>
      <c r="N376" s="25"/>
      <c r="O376" s="25"/>
      <c r="P376" s="25"/>
      <c r="Q376" s="25"/>
      <c r="R376" s="258"/>
      <c r="S376" s="25"/>
      <c r="T376" s="25"/>
      <c r="U376" s="25"/>
      <c r="V376" s="25"/>
      <c r="W376" s="25"/>
      <c r="X376" s="25"/>
      <c r="Y376" s="25"/>
      <c r="Z376" s="25"/>
      <c r="AB376" s="25"/>
    </row>
    <row r="377" spans="1:28" s="5" customFormat="1" x14ac:dyDescent="0.25">
      <c r="A377" s="58"/>
      <c r="B377" s="9" t="s">
        <v>5770</v>
      </c>
      <c r="C377" s="48" t="s">
        <v>3531</v>
      </c>
      <c r="D377" s="257">
        <v>1.0293243000000001E-2</v>
      </c>
      <c r="E377" s="261">
        <v>4.1925497037037032E-2</v>
      </c>
      <c r="F377" s="117">
        <v>0.73442068000000005</v>
      </c>
      <c r="G377" s="257">
        <v>4.8203307253941105E-3</v>
      </c>
      <c r="H377" s="25"/>
      <c r="I377" s="258"/>
      <c r="J377" s="25"/>
      <c r="K377" s="25"/>
      <c r="L377" s="25"/>
      <c r="M377" s="25"/>
      <c r="N377" s="25"/>
      <c r="O377" s="25"/>
      <c r="P377" s="25"/>
      <c r="Q377" s="25"/>
      <c r="R377" s="258"/>
      <c r="S377" s="25"/>
      <c r="T377" s="25"/>
      <c r="U377" s="25"/>
      <c r="V377" s="25"/>
      <c r="W377" s="25"/>
      <c r="X377" s="25"/>
      <c r="Y377" s="25"/>
      <c r="Z377" s="25"/>
      <c r="AB377" s="25"/>
    </row>
    <row r="378" spans="1:28" s="5" customFormat="1" x14ac:dyDescent="0.25">
      <c r="A378" s="58"/>
      <c r="B378" s="9" t="s">
        <v>5770</v>
      </c>
      <c r="C378" s="48" t="s">
        <v>3532</v>
      </c>
      <c r="D378" s="257">
        <v>2.4706979E-2</v>
      </c>
      <c r="E378" s="261">
        <v>6.5462517037037024E-2</v>
      </c>
      <c r="F378" s="117">
        <v>0.94482931999999997</v>
      </c>
      <c r="G378" s="257">
        <v>6.1794637132508799E-3</v>
      </c>
      <c r="H378" s="25"/>
      <c r="I378" s="258"/>
      <c r="J378" s="25"/>
      <c r="K378" s="25"/>
      <c r="L378" s="25"/>
      <c r="M378" s="25"/>
      <c r="N378" s="25"/>
      <c r="O378" s="25"/>
      <c r="P378" s="25"/>
      <c r="Q378" s="25"/>
      <c r="R378" s="258"/>
      <c r="S378" s="25"/>
      <c r="T378" s="25"/>
      <c r="U378" s="25"/>
      <c r="V378" s="25"/>
      <c r="W378" s="25"/>
      <c r="X378" s="25"/>
      <c r="Y378" s="25"/>
      <c r="Z378" s="25"/>
      <c r="AB378" s="25"/>
    </row>
    <row r="379" spans="1:28" s="5" customFormat="1" x14ac:dyDescent="0.25">
      <c r="A379" s="43"/>
      <c r="B379" s="9" t="s">
        <v>5770</v>
      </c>
      <c r="C379" s="48" t="s">
        <v>3533</v>
      </c>
      <c r="D379" s="257">
        <v>2.4706979E-2</v>
      </c>
      <c r="E379" s="261">
        <v>6.5462517037037024E-2</v>
      </c>
      <c r="F379" s="117">
        <v>0.94482931999999997</v>
      </c>
      <c r="G379" s="257">
        <v>6.1794637132508799E-3</v>
      </c>
      <c r="H379" s="25"/>
      <c r="I379" s="258"/>
      <c r="J379" s="25"/>
      <c r="K379" s="25"/>
      <c r="L379" s="25"/>
      <c r="M379" s="25"/>
      <c r="N379" s="25"/>
      <c r="O379" s="25"/>
      <c r="P379" s="25"/>
      <c r="Q379" s="25"/>
      <c r="R379" s="258"/>
      <c r="S379" s="25"/>
      <c r="T379" s="25"/>
      <c r="U379" s="25"/>
      <c r="V379" s="25"/>
      <c r="W379" s="25"/>
      <c r="X379" s="25"/>
      <c r="Y379" s="25"/>
      <c r="Z379" s="25"/>
      <c r="AB379" s="25"/>
    </row>
    <row r="380" spans="1:28" s="5" customFormat="1" x14ac:dyDescent="0.25">
      <c r="A380" s="9"/>
      <c r="B380" s="9" t="s">
        <v>5770</v>
      </c>
      <c r="C380" s="48" t="s">
        <v>3534</v>
      </c>
      <c r="D380" s="257">
        <v>2.4706979E-2</v>
      </c>
      <c r="E380" s="261">
        <v>6.5462517037037024E-2</v>
      </c>
      <c r="F380" s="117">
        <v>0.94482931999999997</v>
      </c>
      <c r="G380" s="257">
        <v>6.1794637132508799E-3</v>
      </c>
      <c r="H380" s="25"/>
      <c r="I380" s="258"/>
      <c r="J380" s="25"/>
      <c r="K380" s="25"/>
      <c r="L380" s="25"/>
      <c r="M380" s="25"/>
      <c r="N380" s="25"/>
      <c r="O380" s="25"/>
      <c r="P380" s="25"/>
      <c r="Q380" s="25"/>
      <c r="R380" s="258"/>
      <c r="S380" s="25"/>
      <c r="T380" s="25"/>
      <c r="U380" s="25"/>
      <c r="V380" s="25"/>
      <c r="W380" s="25"/>
      <c r="X380" s="25"/>
      <c r="Y380" s="25"/>
      <c r="Z380" s="25"/>
      <c r="AB380" s="25"/>
    </row>
    <row r="381" spans="1:28" s="5" customFormat="1" x14ac:dyDescent="0.25">
      <c r="A381" s="9"/>
      <c r="B381" s="9" t="s">
        <v>5770</v>
      </c>
      <c r="C381" s="48" t="s">
        <v>3535</v>
      </c>
      <c r="D381" s="257">
        <v>2.4706979E-2</v>
      </c>
      <c r="E381" s="261">
        <v>6.5462517037037024E-2</v>
      </c>
      <c r="F381" s="117">
        <v>0.94482931999999997</v>
      </c>
      <c r="G381" s="257">
        <v>6.1794637132508799E-3</v>
      </c>
      <c r="H381" s="25"/>
      <c r="I381" s="258"/>
      <c r="J381" s="25"/>
      <c r="K381" s="25"/>
      <c r="L381" s="25"/>
      <c r="M381" s="25"/>
      <c r="N381" s="25"/>
      <c r="O381" s="25"/>
      <c r="P381" s="25"/>
      <c r="Q381" s="25"/>
      <c r="R381" s="258"/>
      <c r="S381" s="25"/>
      <c r="T381" s="25"/>
      <c r="U381" s="25"/>
      <c r="V381" s="25"/>
      <c r="W381" s="25"/>
      <c r="X381" s="25"/>
      <c r="Y381" s="25"/>
      <c r="Z381" s="25"/>
      <c r="AB381" s="25"/>
    </row>
    <row r="382" spans="1:28" s="5" customFormat="1" x14ac:dyDescent="0.25">
      <c r="A382" s="9"/>
      <c r="B382" s="9" t="s">
        <v>5770</v>
      </c>
      <c r="C382" s="48" t="s">
        <v>3536</v>
      </c>
      <c r="D382" s="257">
        <v>2.4706979E-2</v>
      </c>
      <c r="E382" s="261">
        <v>6.5462517037037024E-2</v>
      </c>
      <c r="F382" s="117">
        <v>0.94482931999999997</v>
      </c>
      <c r="G382" s="257">
        <v>6.1794637132508799E-3</v>
      </c>
      <c r="H382" s="25"/>
      <c r="I382" s="258"/>
      <c r="J382" s="25"/>
      <c r="K382" s="25"/>
      <c r="L382" s="25"/>
      <c r="M382" s="25"/>
      <c r="N382" s="25"/>
      <c r="O382" s="25"/>
      <c r="P382" s="25"/>
      <c r="Q382" s="25"/>
      <c r="R382" s="258"/>
      <c r="S382" s="25"/>
      <c r="T382" s="25"/>
      <c r="U382" s="25"/>
      <c r="V382" s="25"/>
      <c r="W382" s="25"/>
      <c r="X382" s="25"/>
      <c r="Y382" s="25"/>
      <c r="Z382" s="25"/>
      <c r="AB382" s="25"/>
    </row>
    <row r="383" spans="1:28" s="5" customFormat="1" x14ac:dyDescent="0.25">
      <c r="A383" s="58" t="s">
        <v>33</v>
      </c>
      <c r="B383" s="58"/>
      <c r="C383" s="63"/>
      <c r="D383" s="256"/>
      <c r="E383" s="256"/>
      <c r="F383" s="97"/>
      <c r="G383" s="259"/>
      <c r="H383" s="25"/>
      <c r="I383" s="258"/>
      <c r="J383" s="25"/>
      <c r="K383" s="25"/>
      <c r="L383" s="25"/>
      <c r="M383" s="25"/>
      <c r="N383" s="25"/>
      <c r="O383" s="25"/>
      <c r="P383" s="25"/>
      <c r="Q383" s="25"/>
      <c r="R383" s="259"/>
      <c r="S383" s="25"/>
      <c r="T383" s="25"/>
      <c r="U383" s="25"/>
      <c r="V383" s="25"/>
      <c r="W383" s="25"/>
      <c r="X383" s="25"/>
      <c r="Y383" s="25"/>
      <c r="Z383" s="25"/>
      <c r="AB383" s="25"/>
    </row>
    <row r="384" spans="1:28" s="5" customFormat="1" x14ac:dyDescent="0.25">
      <c r="A384" s="58"/>
      <c r="B384" s="9" t="s">
        <v>5770</v>
      </c>
      <c r="C384" s="48" t="s">
        <v>3560</v>
      </c>
      <c r="D384" s="257">
        <v>1.4534895999999999</v>
      </c>
      <c r="E384" s="261">
        <v>2.5628206666666662</v>
      </c>
      <c r="F384" s="117">
        <v>101.79161999999999</v>
      </c>
      <c r="G384" s="257">
        <v>0.41901287719381097</v>
      </c>
      <c r="H384" s="25"/>
      <c r="I384" s="258"/>
      <c r="J384" s="25"/>
      <c r="K384" s="25"/>
      <c r="L384" s="25"/>
      <c r="M384" s="25"/>
      <c r="N384" s="25"/>
      <c r="O384" s="25"/>
      <c r="P384" s="25"/>
      <c r="Q384" s="25"/>
      <c r="R384" s="258"/>
      <c r="S384" s="25"/>
      <c r="T384" s="25"/>
      <c r="U384" s="25"/>
      <c r="V384" s="25"/>
      <c r="W384" s="25"/>
      <c r="X384" s="25"/>
      <c r="Y384" s="25"/>
      <c r="Z384" s="25"/>
      <c r="AB384" s="25"/>
    </row>
    <row r="385" spans="1:28" s="5" customFormat="1" x14ac:dyDescent="0.25">
      <c r="A385" s="58" t="s">
        <v>34</v>
      </c>
      <c r="B385" s="58"/>
      <c r="C385" s="63"/>
      <c r="D385" s="256"/>
      <c r="E385" s="256"/>
      <c r="F385" s="97"/>
      <c r="G385" s="241">
        <v>0</v>
      </c>
      <c r="H385" s="25"/>
      <c r="I385" s="258"/>
      <c r="J385" s="25"/>
      <c r="K385" s="25"/>
      <c r="L385" s="25"/>
      <c r="M385" s="25"/>
      <c r="N385" s="25"/>
      <c r="O385" s="25"/>
      <c r="P385" s="25"/>
      <c r="Q385" s="25"/>
      <c r="R385" s="258"/>
      <c r="S385" s="25"/>
      <c r="T385" s="25"/>
      <c r="U385" s="25"/>
      <c r="V385" s="25"/>
      <c r="W385" s="25"/>
      <c r="X385" s="25"/>
      <c r="Y385" s="25"/>
      <c r="Z385" s="25"/>
      <c r="AB385" s="25"/>
    </row>
    <row r="386" spans="1:28" s="5" customFormat="1" x14ac:dyDescent="0.25">
      <c r="A386" s="9"/>
      <c r="B386" s="9" t="s">
        <v>5770</v>
      </c>
      <c r="C386" s="48" t="s">
        <v>2357</v>
      </c>
      <c r="D386" s="257">
        <v>0.17848053999999999</v>
      </c>
      <c r="E386" s="261">
        <v>0.98520785185185178</v>
      </c>
      <c r="F386" s="117">
        <v>15.823741</v>
      </c>
      <c r="G386" s="257">
        <v>9.6095770762119004E-2</v>
      </c>
      <c r="H386" s="25"/>
      <c r="I386" s="258"/>
      <c r="J386" s="25"/>
      <c r="K386" s="25"/>
      <c r="L386" s="25"/>
      <c r="M386" s="25"/>
      <c r="N386" s="25"/>
      <c r="O386" s="25"/>
      <c r="P386" s="25"/>
      <c r="Q386" s="25"/>
      <c r="R386" s="258"/>
      <c r="S386" s="25"/>
      <c r="T386" s="25"/>
      <c r="U386" s="25"/>
      <c r="V386" s="25"/>
      <c r="W386" s="25"/>
      <c r="X386" s="25"/>
      <c r="Y386" s="25"/>
      <c r="Z386" s="25"/>
      <c r="AB386" s="25"/>
    </row>
    <row r="387" spans="1:28" s="5" customFormat="1" x14ac:dyDescent="0.25">
      <c r="A387" s="58" t="s">
        <v>35</v>
      </c>
      <c r="B387" s="58"/>
      <c r="C387" s="9"/>
      <c r="D387" s="256"/>
      <c r="E387" s="256"/>
      <c r="F387" s="97"/>
      <c r="G387" s="259"/>
      <c r="H387" s="25"/>
      <c r="I387" s="258"/>
      <c r="J387" s="25"/>
      <c r="K387" s="25"/>
      <c r="L387" s="25"/>
      <c r="M387" s="25"/>
      <c r="N387" s="25"/>
      <c r="O387" s="25"/>
      <c r="P387" s="25"/>
      <c r="Q387" s="25"/>
      <c r="R387" s="259"/>
      <c r="S387" s="25"/>
      <c r="T387" s="25"/>
      <c r="U387" s="25"/>
      <c r="V387" s="25"/>
      <c r="W387" s="25"/>
      <c r="X387" s="25"/>
      <c r="Y387" s="25"/>
      <c r="Z387" s="25"/>
      <c r="AB387" s="25"/>
    </row>
    <row r="388" spans="1:28" s="5" customFormat="1" x14ac:dyDescent="0.25">
      <c r="A388" s="9"/>
      <c r="B388" s="9" t="s">
        <v>5770</v>
      </c>
      <c r="C388" s="48" t="s">
        <v>2358</v>
      </c>
      <c r="D388" s="257">
        <v>0.28223226000000001</v>
      </c>
      <c r="E388" s="261">
        <v>1.2636700740740741</v>
      </c>
      <c r="F388" s="117">
        <v>54.832355999999997</v>
      </c>
      <c r="G388" s="257">
        <v>0.27017192707014198</v>
      </c>
      <c r="H388" s="25"/>
      <c r="I388" s="258"/>
      <c r="J388" s="25"/>
      <c r="K388" s="25"/>
      <c r="L388" s="25"/>
      <c r="M388" s="25"/>
      <c r="N388" s="25"/>
      <c r="O388" s="25"/>
      <c r="P388" s="25"/>
      <c r="Q388" s="25"/>
      <c r="R388" s="258"/>
      <c r="S388" s="25"/>
      <c r="T388" s="25"/>
      <c r="U388" s="25"/>
      <c r="V388" s="25"/>
      <c r="W388" s="25"/>
      <c r="X388" s="25"/>
      <c r="Y388" s="25"/>
      <c r="Z388" s="25"/>
      <c r="AB388" s="25"/>
    </row>
    <row r="389" spans="1:28" s="5" customFormat="1" x14ac:dyDescent="0.25">
      <c r="A389" s="58" t="s">
        <v>36</v>
      </c>
      <c r="B389" s="58"/>
      <c r="C389" s="9"/>
      <c r="D389" s="256"/>
      <c r="E389" s="259"/>
      <c r="F389" s="99"/>
      <c r="G389" s="258"/>
      <c r="H389" s="25"/>
      <c r="I389" s="258"/>
      <c r="J389" s="25"/>
      <c r="K389" s="25"/>
      <c r="L389" s="25"/>
      <c r="M389" s="25"/>
      <c r="N389" s="25"/>
      <c r="O389" s="25"/>
      <c r="P389" s="25"/>
      <c r="Q389" s="25"/>
      <c r="R389" s="258"/>
      <c r="S389" s="25"/>
      <c r="T389" s="25"/>
      <c r="U389" s="25"/>
      <c r="V389" s="25"/>
      <c r="W389" s="25"/>
      <c r="X389" s="25"/>
      <c r="Y389" s="25"/>
      <c r="Z389" s="25"/>
      <c r="AB389" s="25"/>
    </row>
    <row r="390" spans="1:28" s="5" customFormat="1" x14ac:dyDescent="0.25">
      <c r="A390" s="9"/>
      <c r="B390" s="9" t="s">
        <v>5770</v>
      </c>
      <c r="C390" s="288" t="s">
        <v>2364</v>
      </c>
      <c r="D390" s="289">
        <v>0.26520899999999997</v>
      </c>
      <c r="E390" s="290">
        <v>1.3794425925925924</v>
      </c>
      <c r="F390" s="291">
        <v>28.951989000000001</v>
      </c>
      <c r="G390" s="289">
        <v>0.1181335776866243</v>
      </c>
      <c r="H390" s="25"/>
      <c r="I390" s="258"/>
      <c r="J390" s="25"/>
      <c r="K390" s="25"/>
      <c r="L390" s="25"/>
      <c r="M390" s="25"/>
      <c r="N390" s="25"/>
      <c r="O390" s="25"/>
      <c r="P390" s="25"/>
      <c r="Q390" s="25"/>
      <c r="R390" s="258"/>
      <c r="S390" s="25"/>
      <c r="T390" s="25"/>
      <c r="U390" s="25"/>
      <c r="V390" s="25"/>
      <c r="W390" s="25"/>
      <c r="X390" s="25"/>
      <c r="Y390" s="25"/>
      <c r="Z390" s="25"/>
      <c r="AB390" s="25"/>
    </row>
    <row r="391" spans="1:28" s="5" customFormat="1" x14ac:dyDescent="0.25">
      <c r="A391" s="9"/>
      <c r="B391" s="9" t="s">
        <v>5770</v>
      </c>
      <c r="C391" s="288" t="s">
        <v>2365</v>
      </c>
      <c r="D391" s="289">
        <v>0.41179146999999999</v>
      </c>
      <c r="E391" s="290">
        <v>2.2026282962962962</v>
      </c>
      <c r="F391" s="291">
        <v>46.642705999999997</v>
      </c>
      <c r="G391" s="289">
        <v>0.18807753465479898</v>
      </c>
      <c r="H391" s="25"/>
      <c r="I391" s="258"/>
      <c r="J391" s="25"/>
      <c r="K391" s="25"/>
      <c r="L391" s="25"/>
      <c r="M391" s="25"/>
      <c r="N391" s="25"/>
      <c r="O391" s="25"/>
      <c r="P391" s="25"/>
      <c r="Q391" s="25"/>
      <c r="R391" s="258"/>
      <c r="S391" s="25"/>
      <c r="T391" s="25"/>
      <c r="U391" s="25"/>
      <c r="V391" s="25"/>
      <c r="W391" s="25"/>
      <c r="X391" s="25"/>
      <c r="Y391" s="25"/>
      <c r="Z391" s="25"/>
      <c r="AB391" s="25"/>
    </row>
    <row r="392" spans="1:28" s="5" customFormat="1" x14ac:dyDescent="0.25">
      <c r="A392" s="9"/>
      <c r="B392" s="9" t="s">
        <v>5770</v>
      </c>
      <c r="C392" s="288" t="s">
        <v>2366</v>
      </c>
      <c r="D392" s="289">
        <v>0.29594403000000002</v>
      </c>
      <c r="E392" s="290">
        <v>1.5520459999999998</v>
      </c>
      <c r="F392" s="291">
        <v>32.661332999999999</v>
      </c>
      <c r="G392" s="289">
        <v>0.1327992461618609</v>
      </c>
      <c r="H392" s="25"/>
      <c r="I392" s="258"/>
      <c r="J392" s="25"/>
      <c r="K392" s="25"/>
      <c r="L392" s="25"/>
      <c r="M392" s="25"/>
      <c r="N392" s="25"/>
      <c r="O392" s="25"/>
      <c r="P392" s="25"/>
      <c r="Q392" s="25"/>
      <c r="R392" s="258"/>
      <c r="S392" s="25"/>
      <c r="T392" s="25"/>
      <c r="U392" s="25"/>
      <c r="V392" s="25"/>
      <c r="W392" s="25"/>
      <c r="X392" s="25"/>
      <c r="Y392" s="25"/>
      <c r="Z392" s="25"/>
      <c r="AB392" s="25"/>
    </row>
    <row r="393" spans="1:28" s="5" customFormat="1" x14ac:dyDescent="0.25">
      <c r="A393" s="9"/>
      <c r="B393" s="9" t="s">
        <v>5770</v>
      </c>
      <c r="C393" s="288" t="s">
        <v>2367</v>
      </c>
      <c r="D393" s="289">
        <v>0.38578490999999998</v>
      </c>
      <c r="E393" s="290">
        <v>2.0565792592592591</v>
      </c>
      <c r="F393" s="291">
        <v>43.504030999999998</v>
      </c>
      <c r="G393" s="289">
        <v>0.17566812433463797</v>
      </c>
      <c r="H393" s="25"/>
      <c r="I393" s="258"/>
      <c r="J393" s="25"/>
      <c r="K393" s="25"/>
      <c r="L393" s="25"/>
      <c r="M393" s="25"/>
      <c r="N393" s="25"/>
      <c r="O393" s="25"/>
      <c r="P393" s="25"/>
      <c r="Q393" s="25"/>
      <c r="R393" s="258"/>
      <c r="S393" s="25"/>
      <c r="T393" s="25"/>
      <c r="U393" s="25"/>
      <c r="V393" s="25"/>
      <c r="W393" s="25"/>
      <c r="X393" s="25"/>
      <c r="Y393" s="25"/>
      <c r="Z393" s="25"/>
      <c r="AB393" s="25"/>
    </row>
    <row r="394" spans="1:28" s="5" customFormat="1" x14ac:dyDescent="0.25">
      <c r="A394" s="9"/>
      <c r="B394" s="9" t="s">
        <v>5770</v>
      </c>
      <c r="C394" s="288" t="s">
        <v>2368</v>
      </c>
      <c r="D394" s="289">
        <v>0.35032140000000001</v>
      </c>
      <c r="E394" s="290">
        <v>1.8574214074074071</v>
      </c>
      <c r="F394" s="291">
        <v>39.224018999999998</v>
      </c>
      <c r="G394" s="289">
        <v>0.15874619690624581</v>
      </c>
      <c r="H394" s="25"/>
      <c r="I394" s="258"/>
      <c r="J394" s="25"/>
      <c r="K394" s="25"/>
      <c r="L394" s="25"/>
      <c r="M394" s="25"/>
      <c r="N394" s="25"/>
      <c r="O394" s="25"/>
      <c r="P394" s="25"/>
      <c r="Q394" s="25"/>
      <c r="R394" s="258"/>
      <c r="S394" s="25"/>
      <c r="T394" s="25"/>
      <c r="U394" s="25"/>
      <c r="V394" s="25"/>
      <c r="W394" s="25"/>
      <c r="X394" s="25"/>
      <c r="Y394" s="25"/>
      <c r="Z394" s="25"/>
      <c r="AB394" s="25"/>
    </row>
    <row r="395" spans="1:28" s="5" customFormat="1" x14ac:dyDescent="0.25">
      <c r="A395" s="9"/>
      <c r="B395" s="9" t="s">
        <v>5770</v>
      </c>
      <c r="C395" s="288" t="s">
        <v>2369</v>
      </c>
      <c r="D395" s="289">
        <v>0.45434767999999998</v>
      </c>
      <c r="E395" s="290">
        <v>2.4416177037037032</v>
      </c>
      <c r="F395" s="291">
        <v>51.778720999999997</v>
      </c>
      <c r="G395" s="289">
        <v>0.2083838442128898</v>
      </c>
      <c r="H395" s="25"/>
      <c r="I395" s="258"/>
      <c r="J395" s="25"/>
      <c r="K395" s="25"/>
      <c r="L395" s="25"/>
      <c r="M395" s="25"/>
      <c r="N395" s="25"/>
      <c r="O395" s="25"/>
      <c r="P395" s="25"/>
      <c r="Q395" s="25"/>
      <c r="R395" s="258"/>
      <c r="S395" s="25"/>
      <c r="T395" s="25"/>
      <c r="U395" s="25"/>
      <c r="V395" s="25"/>
      <c r="W395" s="25"/>
      <c r="X395" s="25"/>
      <c r="Y395" s="25"/>
      <c r="Z395" s="25"/>
      <c r="AB395" s="25"/>
    </row>
    <row r="396" spans="1:28" s="5" customFormat="1" x14ac:dyDescent="0.25">
      <c r="A396" s="9"/>
      <c r="B396" s="9" t="s">
        <v>5770</v>
      </c>
      <c r="C396" s="288" t="s">
        <v>2370</v>
      </c>
      <c r="D396" s="289">
        <v>0.46262249</v>
      </c>
      <c r="E396" s="290">
        <v>2.4880878518518514</v>
      </c>
      <c r="F396" s="291">
        <v>52.777391000000001</v>
      </c>
      <c r="G396" s="289">
        <v>0.21233229377170462</v>
      </c>
      <c r="H396" s="25"/>
      <c r="I396" s="258"/>
      <c r="J396" s="25"/>
      <c r="K396" s="25"/>
      <c r="L396" s="25"/>
      <c r="M396" s="25"/>
      <c r="N396" s="25"/>
      <c r="O396" s="25"/>
      <c r="P396" s="25"/>
      <c r="Q396" s="25"/>
      <c r="R396" s="258"/>
      <c r="S396" s="25"/>
      <c r="T396" s="25"/>
      <c r="U396" s="25"/>
      <c r="V396" s="25"/>
      <c r="W396" s="25"/>
      <c r="X396" s="25"/>
      <c r="Y396" s="25"/>
      <c r="Z396" s="25"/>
      <c r="AB396" s="25"/>
    </row>
    <row r="397" spans="1:28" s="5" customFormat="1" x14ac:dyDescent="0.25">
      <c r="A397" s="9"/>
      <c r="B397" s="9" t="s">
        <v>5770</v>
      </c>
      <c r="C397" s="288" t="s">
        <v>2371</v>
      </c>
      <c r="D397" s="289">
        <v>0.19191775999999999</v>
      </c>
      <c r="E397" s="290">
        <v>0.96784970370370371</v>
      </c>
      <c r="F397" s="291">
        <v>20.106631</v>
      </c>
      <c r="G397" s="289">
        <v>8.3161600876106898E-2</v>
      </c>
      <c r="H397" s="25"/>
      <c r="I397" s="258"/>
      <c r="J397" s="25"/>
      <c r="K397" s="25"/>
      <c r="L397" s="25"/>
      <c r="M397" s="25"/>
      <c r="N397" s="25"/>
      <c r="O397" s="25"/>
      <c r="P397" s="25"/>
      <c r="Q397" s="25"/>
      <c r="R397" s="258"/>
      <c r="S397" s="25"/>
      <c r="T397" s="25"/>
      <c r="U397" s="25"/>
      <c r="V397" s="25"/>
      <c r="W397" s="25"/>
      <c r="X397" s="25"/>
      <c r="Y397" s="25"/>
      <c r="Z397" s="25"/>
      <c r="AB397" s="25"/>
    </row>
    <row r="398" spans="1:28" s="5" customFormat="1" x14ac:dyDescent="0.25">
      <c r="A398" s="9"/>
      <c r="B398" s="9" t="s">
        <v>5770</v>
      </c>
      <c r="C398" s="288" t="s">
        <v>2372</v>
      </c>
      <c r="D398" s="289">
        <v>1.0406776</v>
      </c>
      <c r="E398" s="290">
        <v>5.7343607407407404</v>
      </c>
      <c r="F398" s="291">
        <v>122.54159</v>
      </c>
      <c r="G398" s="289">
        <v>0.48815967054812903</v>
      </c>
      <c r="H398" s="25"/>
      <c r="I398" s="258"/>
      <c r="J398" s="25"/>
      <c r="K398" s="25"/>
      <c r="L398" s="25"/>
      <c r="M398" s="25"/>
      <c r="N398" s="25"/>
      <c r="O398" s="25"/>
      <c r="P398" s="25"/>
      <c r="Q398" s="25"/>
      <c r="R398" s="258"/>
      <c r="S398" s="25"/>
      <c r="T398" s="25"/>
      <c r="U398" s="25"/>
      <c r="V398" s="25"/>
      <c r="W398" s="25"/>
      <c r="X398" s="25"/>
      <c r="Y398" s="25"/>
      <c r="Z398" s="25"/>
      <c r="AB398" s="25"/>
    </row>
    <row r="399" spans="1:28" s="5" customFormat="1" x14ac:dyDescent="0.25">
      <c r="A399" s="9"/>
      <c r="B399" s="9" t="s">
        <v>5770</v>
      </c>
      <c r="C399" s="288" t="s">
        <v>2373</v>
      </c>
      <c r="D399" s="289">
        <v>0.21201375</v>
      </c>
      <c r="E399" s="290">
        <v>1.0807057777777775</v>
      </c>
      <c r="F399" s="291">
        <v>22.531970999999999</v>
      </c>
      <c r="G399" s="289">
        <v>9.2750691729005894E-2</v>
      </c>
      <c r="H399" s="25"/>
      <c r="I399" s="258"/>
      <c r="J399" s="25"/>
      <c r="K399" s="25"/>
      <c r="L399" s="25"/>
      <c r="M399" s="25"/>
      <c r="N399" s="25"/>
      <c r="O399" s="25"/>
      <c r="P399" s="25"/>
      <c r="Q399" s="25"/>
      <c r="R399" s="258"/>
      <c r="S399" s="25"/>
      <c r="T399" s="25"/>
      <c r="U399" s="25"/>
      <c r="V399" s="25"/>
      <c r="W399" s="25"/>
      <c r="X399" s="25"/>
      <c r="Y399" s="25"/>
      <c r="Z399" s="25"/>
      <c r="AB399" s="25"/>
    </row>
    <row r="400" spans="1:28" s="5" customFormat="1" x14ac:dyDescent="0.25">
      <c r="A400" s="9"/>
      <c r="B400" s="9" t="s">
        <v>5770</v>
      </c>
      <c r="C400" s="288" t="s">
        <v>2374</v>
      </c>
      <c r="D400" s="289">
        <v>0.22147068</v>
      </c>
      <c r="E400" s="290">
        <v>1.1338145925925924</v>
      </c>
      <c r="F400" s="291">
        <v>23.673307000000001</v>
      </c>
      <c r="G400" s="289">
        <v>9.7263204457417207E-2</v>
      </c>
      <c r="H400" s="25"/>
      <c r="I400" s="258"/>
      <c r="J400" s="25"/>
      <c r="K400" s="25"/>
      <c r="L400" s="25"/>
      <c r="M400" s="25"/>
      <c r="N400" s="25"/>
      <c r="O400" s="25"/>
      <c r="P400" s="25"/>
      <c r="Q400" s="25"/>
      <c r="R400" s="258"/>
      <c r="S400" s="25"/>
      <c r="T400" s="25"/>
      <c r="U400" s="25"/>
      <c r="V400" s="25"/>
      <c r="W400" s="25"/>
      <c r="X400" s="25"/>
      <c r="Y400" s="25"/>
      <c r="Z400" s="25"/>
      <c r="AB400" s="25"/>
    </row>
    <row r="401" spans="1:28" s="5" customFormat="1" x14ac:dyDescent="0.25">
      <c r="A401" s="9"/>
      <c r="B401" s="9" t="s">
        <v>5770</v>
      </c>
      <c r="C401" s="288" t="s">
        <v>2375</v>
      </c>
      <c r="D401" s="289">
        <v>0.21437798</v>
      </c>
      <c r="E401" s="290">
        <v>1.0939829629629629</v>
      </c>
      <c r="F401" s="291">
        <v>22.817305000000001</v>
      </c>
      <c r="G401" s="289">
        <v>9.3878820658348697E-2</v>
      </c>
      <c r="H401" s="25"/>
      <c r="I401" s="258"/>
      <c r="J401" s="25"/>
      <c r="K401" s="25"/>
      <c r="L401" s="25"/>
      <c r="M401" s="25"/>
      <c r="N401" s="25"/>
      <c r="O401" s="25"/>
      <c r="P401" s="25"/>
      <c r="Q401" s="25"/>
      <c r="R401" s="258"/>
      <c r="S401" s="25"/>
      <c r="T401" s="25"/>
      <c r="U401" s="25"/>
      <c r="V401" s="25"/>
      <c r="W401" s="25"/>
      <c r="X401" s="25"/>
      <c r="Y401" s="25"/>
      <c r="Z401" s="25"/>
      <c r="AB401" s="25"/>
    </row>
    <row r="402" spans="1:28" s="5" customFormat="1" x14ac:dyDescent="0.25">
      <c r="A402" s="9"/>
      <c r="B402" s="9" t="s">
        <v>5770</v>
      </c>
      <c r="C402" s="288" t="s">
        <v>2376</v>
      </c>
      <c r="D402" s="289">
        <v>0.30894732000000003</v>
      </c>
      <c r="E402" s="290">
        <v>1.6250705925925923</v>
      </c>
      <c r="F402" s="291">
        <v>34.230671000000001</v>
      </c>
      <c r="G402" s="289">
        <v>0.13900395288578141</v>
      </c>
      <c r="H402" s="25"/>
      <c r="I402" s="258"/>
      <c r="J402" s="25"/>
      <c r="K402" s="25"/>
      <c r="L402" s="25"/>
      <c r="M402" s="25"/>
      <c r="N402" s="25"/>
      <c r="O402" s="25"/>
      <c r="P402" s="25"/>
      <c r="Q402" s="25"/>
      <c r="R402" s="258"/>
      <c r="S402" s="25"/>
      <c r="T402" s="25"/>
      <c r="U402" s="25"/>
      <c r="V402" s="25"/>
      <c r="W402" s="25"/>
      <c r="X402" s="25"/>
      <c r="Y402" s="25"/>
      <c r="Z402" s="25"/>
      <c r="AB402" s="25"/>
    </row>
    <row r="403" spans="1:28" s="5" customFormat="1" x14ac:dyDescent="0.25">
      <c r="A403" s="9"/>
      <c r="B403" s="9" t="s">
        <v>5770</v>
      </c>
      <c r="C403" s="288" t="s">
        <v>2377</v>
      </c>
      <c r="D403" s="289">
        <v>0.33850024000000001</v>
      </c>
      <c r="E403" s="290">
        <v>1.7910354074074073</v>
      </c>
      <c r="F403" s="291">
        <v>37.797348</v>
      </c>
      <c r="G403" s="289">
        <v>0.1531055557218817</v>
      </c>
      <c r="H403" s="25"/>
      <c r="I403" s="258"/>
      <c r="J403" s="25"/>
      <c r="K403" s="25"/>
      <c r="L403" s="25"/>
      <c r="M403" s="25"/>
      <c r="N403" s="25"/>
      <c r="O403" s="25"/>
      <c r="P403" s="25"/>
      <c r="Q403" s="25"/>
      <c r="R403" s="258"/>
      <c r="S403" s="25"/>
      <c r="T403" s="25"/>
      <c r="U403" s="25"/>
      <c r="V403" s="25"/>
      <c r="W403" s="25"/>
      <c r="X403" s="25"/>
      <c r="Y403" s="25"/>
      <c r="Z403" s="25"/>
      <c r="AB403" s="25"/>
    </row>
    <row r="404" spans="1:28" s="5" customFormat="1" x14ac:dyDescent="0.25">
      <c r="A404" s="9"/>
      <c r="B404" s="9" t="s">
        <v>5770</v>
      </c>
      <c r="C404" s="288" t="s">
        <v>2378</v>
      </c>
      <c r="D404" s="289">
        <v>0.24038455</v>
      </c>
      <c r="E404" s="290">
        <v>1.240032074074074</v>
      </c>
      <c r="F404" s="291">
        <v>25.955981000000001</v>
      </c>
      <c r="G404" s="289">
        <v>0.1062882308850297</v>
      </c>
      <c r="H404" s="25"/>
      <c r="I404" s="258"/>
      <c r="J404" s="25"/>
      <c r="K404" s="25"/>
      <c r="L404" s="25"/>
      <c r="M404" s="25"/>
      <c r="N404" s="25"/>
      <c r="O404" s="25"/>
      <c r="P404" s="25"/>
      <c r="Q404" s="25"/>
      <c r="R404" s="258"/>
      <c r="S404" s="25"/>
      <c r="T404" s="25"/>
      <c r="U404" s="25"/>
      <c r="V404" s="25"/>
      <c r="W404" s="25"/>
      <c r="X404" s="25"/>
      <c r="Y404" s="25"/>
      <c r="Z404" s="25"/>
      <c r="AB404" s="25"/>
    </row>
    <row r="405" spans="1:28" s="5" customFormat="1" x14ac:dyDescent="0.25">
      <c r="A405" s="9"/>
      <c r="B405" s="9" t="s">
        <v>5770</v>
      </c>
      <c r="C405" s="288" t="s">
        <v>3602</v>
      </c>
      <c r="D405" s="289">
        <v>0.25102360000000001</v>
      </c>
      <c r="E405" s="290">
        <v>1.2997794074074074</v>
      </c>
      <c r="F405" s="291">
        <v>27.239984</v>
      </c>
      <c r="G405" s="289">
        <v>0.1113648091386174</v>
      </c>
      <c r="H405" s="25"/>
      <c r="I405" s="258"/>
      <c r="J405" s="25"/>
      <c r="K405" s="25"/>
      <c r="L405" s="25"/>
      <c r="M405" s="25"/>
      <c r="N405" s="25"/>
      <c r="O405" s="25"/>
      <c r="P405" s="25"/>
      <c r="Q405" s="25"/>
      <c r="R405" s="258"/>
      <c r="S405" s="25"/>
      <c r="T405" s="25"/>
      <c r="U405" s="25"/>
      <c r="V405" s="25"/>
      <c r="W405" s="25"/>
      <c r="X405" s="25"/>
      <c r="Y405" s="25"/>
      <c r="Z405" s="25"/>
      <c r="AB405" s="25"/>
    </row>
    <row r="406" spans="1:28" s="5" customFormat="1" x14ac:dyDescent="0.25">
      <c r="A406" s="9"/>
      <c r="B406" s="9" t="s">
        <v>5770</v>
      </c>
      <c r="C406" s="288" t="s">
        <v>3603</v>
      </c>
      <c r="D406" s="289">
        <v>0.59620169000000001</v>
      </c>
      <c r="E406" s="290">
        <v>3.2382491111111111</v>
      </c>
      <c r="F406" s="291">
        <v>68.898769999999999</v>
      </c>
      <c r="G406" s="289">
        <v>0.27607154295185887</v>
      </c>
      <c r="H406" s="25"/>
      <c r="I406" s="258"/>
      <c r="J406" s="25"/>
      <c r="K406" s="25"/>
      <c r="L406" s="25"/>
      <c r="M406" s="25"/>
      <c r="N406" s="25"/>
      <c r="O406" s="25"/>
      <c r="P406" s="25"/>
      <c r="Q406" s="25"/>
      <c r="R406" s="258"/>
      <c r="S406" s="25"/>
      <c r="T406" s="25"/>
      <c r="U406" s="25"/>
      <c r="V406" s="25"/>
      <c r="W406" s="25"/>
      <c r="X406" s="25"/>
      <c r="Y406" s="25"/>
      <c r="Z406" s="25"/>
      <c r="AB406" s="25"/>
    </row>
    <row r="407" spans="1:28" s="5" customFormat="1" x14ac:dyDescent="0.25">
      <c r="A407" s="9"/>
      <c r="B407" s="9" t="s">
        <v>5770</v>
      </c>
      <c r="C407" s="288" t="s">
        <v>3604</v>
      </c>
      <c r="D407" s="289">
        <v>0.40824512000000002</v>
      </c>
      <c r="E407" s="290">
        <v>2.1827125185185183</v>
      </c>
      <c r="F407" s="291">
        <v>46.214705000000002</v>
      </c>
      <c r="G407" s="289">
        <v>0.18638534204954982</v>
      </c>
      <c r="H407" s="25"/>
      <c r="I407" s="258"/>
      <c r="J407" s="25"/>
      <c r="K407" s="25"/>
      <c r="L407" s="25"/>
      <c r="M407" s="25"/>
      <c r="N407" s="25"/>
      <c r="O407" s="25"/>
      <c r="P407" s="25"/>
      <c r="Q407" s="25"/>
      <c r="R407" s="258"/>
      <c r="S407" s="25"/>
      <c r="T407" s="25"/>
      <c r="U407" s="25"/>
      <c r="V407" s="25"/>
      <c r="W407" s="25"/>
      <c r="X407" s="25"/>
      <c r="Y407" s="25"/>
      <c r="Z407" s="25"/>
      <c r="AB407" s="25"/>
    </row>
    <row r="408" spans="1:28" s="5" customFormat="1" x14ac:dyDescent="0.25">
      <c r="A408" s="9"/>
      <c r="B408" s="9" t="s">
        <v>5770</v>
      </c>
      <c r="C408" s="288" t="s">
        <v>3605</v>
      </c>
      <c r="D408" s="289">
        <v>0.21792433</v>
      </c>
      <c r="E408" s="290">
        <v>1.1138987407407406</v>
      </c>
      <c r="F408" s="291">
        <v>23.245305999999999</v>
      </c>
      <c r="G408" s="289">
        <v>9.5571012092887903E-2</v>
      </c>
      <c r="H408" s="25"/>
      <c r="I408" s="258"/>
      <c r="J408" s="25"/>
      <c r="K408" s="25"/>
      <c r="L408" s="25"/>
      <c r="M408" s="25"/>
      <c r="N408" s="25"/>
      <c r="O408" s="25"/>
      <c r="P408" s="25"/>
      <c r="Q408" s="25"/>
      <c r="R408" s="258"/>
      <c r="S408" s="25"/>
      <c r="T408" s="25"/>
      <c r="U408" s="25"/>
      <c r="V408" s="25"/>
      <c r="W408" s="25"/>
      <c r="X408" s="25"/>
      <c r="Y408" s="25"/>
      <c r="Z408" s="25"/>
      <c r="AB408" s="25"/>
    </row>
    <row r="409" spans="1:28" s="5" customFormat="1" x14ac:dyDescent="0.25">
      <c r="A409" s="9"/>
      <c r="B409" s="9" t="s">
        <v>5770</v>
      </c>
      <c r="C409" s="288" t="s">
        <v>3606</v>
      </c>
      <c r="D409" s="289">
        <v>0.22501703000000001</v>
      </c>
      <c r="E409" s="290">
        <v>1.1537303703703703</v>
      </c>
      <c r="F409" s="291">
        <v>24.101309000000001</v>
      </c>
      <c r="G409" s="289">
        <v>9.8955396891836384E-2</v>
      </c>
      <c r="H409" s="25"/>
      <c r="I409" s="258"/>
      <c r="J409" s="25"/>
      <c r="K409" s="25"/>
      <c r="L409" s="25"/>
      <c r="M409" s="25"/>
      <c r="N409" s="25"/>
      <c r="O409" s="25"/>
      <c r="P409" s="25"/>
      <c r="Q409" s="25"/>
      <c r="R409" s="258"/>
      <c r="S409" s="25"/>
      <c r="T409" s="25"/>
      <c r="U409" s="25"/>
      <c r="V409" s="25"/>
      <c r="W409" s="25"/>
      <c r="X409" s="25"/>
      <c r="Y409" s="25"/>
      <c r="Z409" s="25"/>
      <c r="AB409" s="25"/>
    </row>
    <row r="410" spans="1:28" s="5" customFormat="1" x14ac:dyDescent="0.25">
      <c r="A410" s="58" t="s">
        <v>6994</v>
      </c>
      <c r="B410" s="58"/>
      <c r="C410" s="9"/>
      <c r="D410" s="256"/>
      <c r="E410" s="256"/>
      <c r="F410" s="97"/>
      <c r="G410" s="259"/>
      <c r="H410" s="25"/>
      <c r="I410" s="258"/>
      <c r="J410" s="25"/>
      <c r="K410" s="25"/>
      <c r="L410" s="25"/>
      <c r="M410" s="25"/>
      <c r="N410" s="25"/>
      <c r="O410" s="25"/>
      <c r="P410" s="25"/>
      <c r="Q410" s="25"/>
      <c r="R410" s="259"/>
      <c r="S410" s="25"/>
      <c r="T410" s="25"/>
      <c r="U410" s="25"/>
      <c r="V410" s="25"/>
      <c r="W410" s="25"/>
      <c r="X410" s="25"/>
      <c r="Y410" s="25"/>
      <c r="Z410" s="25"/>
      <c r="AB410" s="25"/>
    </row>
    <row r="411" spans="1:28" s="5" customFormat="1" x14ac:dyDescent="0.25">
      <c r="A411" s="43"/>
      <c r="B411" s="9" t="s">
        <v>5770</v>
      </c>
      <c r="C411" s="292" t="s">
        <v>6969</v>
      </c>
      <c r="D411" s="293">
        <v>0.92007492000000002</v>
      </c>
      <c r="E411" s="290">
        <v>1.4484279259259258</v>
      </c>
      <c r="F411" s="294">
        <v>85.401207999999997</v>
      </c>
      <c r="G411" s="289">
        <v>0.2762847339004369</v>
      </c>
      <c r="H411" s="25"/>
      <c r="I411" s="258"/>
      <c r="J411" s="25"/>
      <c r="K411" s="25"/>
      <c r="L411" s="25"/>
      <c r="M411" s="25"/>
      <c r="N411" s="25"/>
      <c r="O411" s="25"/>
      <c r="P411" s="25"/>
      <c r="Q411" s="25"/>
      <c r="R411" s="258"/>
      <c r="S411" s="25"/>
      <c r="T411" s="25"/>
      <c r="U411" s="25"/>
      <c r="V411" s="25"/>
      <c r="W411" s="25"/>
      <c r="X411" s="25"/>
      <c r="Y411" s="25"/>
      <c r="Z411" s="25"/>
      <c r="AB411" s="25"/>
    </row>
    <row r="412" spans="1:28" s="5" customFormat="1" x14ac:dyDescent="0.25">
      <c r="A412" s="9"/>
      <c r="B412" s="9" t="s">
        <v>5770</v>
      </c>
      <c r="C412" s="288" t="s">
        <v>3607</v>
      </c>
      <c r="D412" s="293">
        <v>1.2260446</v>
      </c>
      <c r="E412" s="290">
        <v>2.6477281481481483</v>
      </c>
      <c r="F412" s="294">
        <v>91.277108999999996</v>
      </c>
      <c r="G412" s="289">
        <v>0.36130201677535001</v>
      </c>
      <c r="H412" s="25"/>
      <c r="I412" s="258"/>
      <c r="J412" s="25"/>
      <c r="K412" s="25"/>
      <c r="L412" s="25"/>
      <c r="M412" s="25"/>
      <c r="N412" s="25"/>
      <c r="O412" s="25"/>
      <c r="P412" s="25"/>
      <c r="Q412" s="25"/>
      <c r="R412" s="258"/>
      <c r="S412" s="25"/>
      <c r="T412" s="25"/>
      <c r="U412" s="25"/>
      <c r="V412" s="25"/>
      <c r="W412" s="25"/>
      <c r="X412" s="25"/>
      <c r="Y412" s="25"/>
      <c r="Z412" s="25"/>
      <c r="AB412" s="25"/>
    </row>
    <row r="413" spans="1:28" s="5" customFormat="1" x14ac:dyDescent="0.25">
      <c r="A413" s="43"/>
      <c r="B413" s="9" t="s">
        <v>5770</v>
      </c>
      <c r="C413" s="288" t="s">
        <v>3608</v>
      </c>
      <c r="D413" s="293">
        <v>1.1436736999999999</v>
      </c>
      <c r="E413" s="290">
        <v>3.0537535555555553</v>
      </c>
      <c r="F413" s="294">
        <v>65.626853999999994</v>
      </c>
      <c r="G413" s="289">
        <v>0.25946951381984817</v>
      </c>
      <c r="H413" s="25"/>
      <c r="I413" s="258"/>
      <c r="J413" s="25"/>
      <c r="K413" s="25"/>
      <c r="L413" s="25"/>
      <c r="M413" s="25"/>
      <c r="N413" s="25"/>
      <c r="O413" s="25"/>
      <c r="P413" s="25"/>
      <c r="Q413" s="25"/>
      <c r="R413" s="258"/>
      <c r="S413" s="25"/>
      <c r="T413" s="25"/>
      <c r="U413" s="25"/>
      <c r="V413" s="25"/>
      <c r="W413" s="25"/>
      <c r="X413" s="25"/>
      <c r="Y413" s="25"/>
      <c r="Z413" s="25"/>
      <c r="AB413" s="25"/>
    </row>
    <row r="414" spans="1:28" s="5" customFormat="1" x14ac:dyDescent="0.25">
      <c r="A414" s="43"/>
      <c r="B414" s="9" t="s">
        <v>5770</v>
      </c>
      <c r="C414" s="288" t="s">
        <v>3609</v>
      </c>
      <c r="D414" s="293">
        <v>9.7688460000000005E-2</v>
      </c>
      <c r="E414" s="290">
        <v>0.20670999259259257</v>
      </c>
      <c r="F414" s="294">
        <v>3.2388753000000001</v>
      </c>
      <c r="G414" s="289">
        <v>2.3858233234666199E-2</v>
      </c>
      <c r="H414" s="25"/>
      <c r="I414" s="258"/>
      <c r="J414" s="25"/>
      <c r="K414" s="25"/>
      <c r="L414" s="25"/>
      <c r="M414" s="25"/>
      <c r="N414" s="25"/>
      <c r="O414" s="25"/>
      <c r="P414" s="25"/>
      <c r="Q414" s="25"/>
      <c r="R414" s="258"/>
      <c r="S414" s="25"/>
      <c r="T414" s="25"/>
      <c r="U414" s="25"/>
      <c r="V414" s="25"/>
      <c r="W414" s="25"/>
      <c r="X414" s="25"/>
      <c r="Y414" s="25"/>
      <c r="Z414" s="25"/>
      <c r="AB414" s="25"/>
    </row>
    <row r="415" spans="1:28" s="5" customFormat="1" x14ac:dyDescent="0.25">
      <c r="A415" s="43"/>
      <c r="B415" s="9" t="s">
        <v>5770</v>
      </c>
      <c r="C415" s="288" t="s">
        <v>3610</v>
      </c>
      <c r="D415" s="293">
        <v>0.99583023999999998</v>
      </c>
      <c r="E415" s="290">
        <v>1.8231504444444444</v>
      </c>
      <c r="F415" s="294">
        <v>82.558068000000006</v>
      </c>
      <c r="G415" s="289">
        <v>0.28845312318300642</v>
      </c>
      <c r="H415" s="25"/>
      <c r="I415" s="258"/>
      <c r="J415" s="25"/>
      <c r="K415" s="25"/>
      <c r="L415" s="25"/>
      <c r="M415" s="25"/>
      <c r="N415" s="25"/>
      <c r="O415" s="25"/>
      <c r="P415" s="25"/>
      <c r="Q415" s="25"/>
      <c r="R415" s="258"/>
      <c r="S415" s="25"/>
      <c r="T415" s="25"/>
      <c r="U415" s="25"/>
      <c r="V415" s="25"/>
      <c r="W415" s="25"/>
      <c r="X415" s="25"/>
      <c r="Y415" s="25"/>
      <c r="Z415" s="25"/>
      <c r="AB415" s="25"/>
    </row>
    <row r="416" spans="1:28" s="5" customFormat="1" x14ac:dyDescent="0.25">
      <c r="A416" s="43"/>
      <c r="B416" s="9" t="s">
        <v>5770</v>
      </c>
      <c r="C416" s="288" t="s">
        <v>3611</v>
      </c>
      <c r="D416" s="293">
        <v>1.1027210999999999</v>
      </c>
      <c r="E416" s="290">
        <v>3.7043358518518521</v>
      </c>
      <c r="F416" s="294">
        <v>79.608226999999999</v>
      </c>
      <c r="G416" s="289">
        <v>0.31474780824955639</v>
      </c>
      <c r="H416" s="25"/>
      <c r="I416" s="258"/>
      <c r="J416" s="25"/>
      <c r="K416" s="25"/>
      <c r="L416" s="25"/>
      <c r="M416" s="25"/>
      <c r="N416" s="25"/>
      <c r="O416" s="25"/>
      <c r="P416" s="25"/>
      <c r="Q416" s="25"/>
      <c r="R416" s="258"/>
      <c r="S416" s="25"/>
      <c r="T416" s="25"/>
      <c r="U416" s="25"/>
      <c r="V416" s="25"/>
      <c r="W416" s="25"/>
      <c r="X416" s="25"/>
      <c r="Y416" s="25"/>
      <c r="Z416" s="25"/>
      <c r="AB416" s="25"/>
    </row>
    <row r="417" spans="1:28" s="5" customFormat="1" x14ac:dyDescent="0.25">
      <c r="A417" s="43"/>
      <c r="B417" s="9" t="s">
        <v>5770</v>
      </c>
      <c r="C417" s="288" t="s">
        <v>3612</v>
      </c>
      <c r="D417" s="293">
        <v>1.125766</v>
      </c>
      <c r="E417" s="290">
        <v>2.2770379999999997</v>
      </c>
      <c r="F417" s="294">
        <v>48.934806000000002</v>
      </c>
      <c r="G417" s="289">
        <v>0.19347400761502839</v>
      </c>
      <c r="H417" s="25"/>
      <c r="I417" s="258"/>
      <c r="J417" s="25"/>
      <c r="K417" s="25"/>
      <c r="L417" s="25"/>
      <c r="M417" s="25"/>
      <c r="N417" s="25"/>
      <c r="O417" s="25"/>
      <c r="P417" s="25"/>
      <c r="Q417" s="25"/>
      <c r="R417" s="258"/>
      <c r="S417" s="25"/>
      <c r="T417" s="25"/>
      <c r="U417" s="25"/>
      <c r="V417" s="25"/>
      <c r="W417" s="25"/>
      <c r="X417" s="25"/>
      <c r="Y417" s="25"/>
      <c r="Z417" s="25"/>
      <c r="AB417" s="25"/>
    </row>
    <row r="418" spans="1:28" s="5" customFormat="1" x14ac:dyDescent="0.25">
      <c r="A418" s="43"/>
      <c r="B418" s="9" t="s">
        <v>5770</v>
      </c>
      <c r="C418" s="288" t="s">
        <v>3613</v>
      </c>
      <c r="D418" s="293">
        <v>0.76096584</v>
      </c>
      <c r="E418" s="290">
        <v>2.7076836296296296</v>
      </c>
      <c r="F418" s="294">
        <v>62.679309000000003</v>
      </c>
      <c r="G418" s="289">
        <v>0.28262285040917101</v>
      </c>
      <c r="H418" s="25"/>
      <c r="I418" s="258"/>
      <c r="J418" s="25"/>
      <c r="K418" s="25"/>
      <c r="L418" s="25"/>
      <c r="M418" s="25"/>
      <c r="N418" s="25"/>
      <c r="O418" s="25"/>
      <c r="P418" s="25"/>
      <c r="Q418" s="25"/>
      <c r="R418" s="258"/>
      <c r="S418" s="25"/>
      <c r="T418" s="25"/>
      <c r="U418" s="25"/>
      <c r="V418" s="25"/>
      <c r="W418" s="25"/>
      <c r="X418" s="25"/>
      <c r="Y418" s="25"/>
      <c r="Z418" s="25"/>
      <c r="AB418" s="25"/>
    </row>
    <row r="419" spans="1:28" s="5" customFormat="1" x14ac:dyDescent="0.25">
      <c r="A419" s="43"/>
      <c r="B419" s="9" t="s">
        <v>5770</v>
      </c>
      <c r="C419" s="288" t="s">
        <v>3614</v>
      </c>
      <c r="D419" s="293">
        <v>1.0015209</v>
      </c>
      <c r="E419" s="290">
        <v>1.9954582222222221</v>
      </c>
      <c r="F419" s="294">
        <v>87.324442000000005</v>
      </c>
      <c r="G419" s="289">
        <v>0.30966846959631822</v>
      </c>
      <c r="H419" s="25"/>
      <c r="I419" s="258"/>
      <c r="J419" s="25"/>
      <c r="K419" s="25"/>
      <c r="L419" s="25"/>
      <c r="M419" s="25"/>
      <c r="N419" s="25"/>
      <c r="O419" s="25"/>
      <c r="P419" s="25"/>
      <c r="Q419" s="25"/>
      <c r="R419" s="258"/>
      <c r="S419" s="25"/>
      <c r="T419" s="25"/>
      <c r="U419" s="25"/>
      <c r="V419" s="25"/>
      <c r="W419" s="25"/>
      <c r="X419" s="25"/>
      <c r="Y419" s="25"/>
      <c r="Z419" s="25"/>
      <c r="AB419" s="25"/>
    </row>
    <row r="420" spans="1:28" s="5" customFormat="1" x14ac:dyDescent="0.25">
      <c r="A420" s="58" t="s">
        <v>6995</v>
      </c>
      <c r="B420" s="58"/>
      <c r="C420" s="9"/>
      <c r="D420" s="256"/>
      <c r="E420" s="256"/>
      <c r="F420" s="99"/>
      <c r="G420" s="258"/>
      <c r="H420" s="25"/>
      <c r="I420" s="258"/>
      <c r="J420" s="25"/>
      <c r="K420" s="25"/>
      <c r="L420" s="25"/>
      <c r="M420" s="25"/>
      <c r="N420" s="25"/>
      <c r="O420" s="25"/>
      <c r="P420" s="25"/>
      <c r="Q420" s="25"/>
      <c r="R420" s="258"/>
      <c r="S420" s="25"/>
      <c r="T420" s="25"/>
      <c r="U420" s="25"/>
      <c r="V420" s="25"/>
      <c r="W420" s="25"/>
      <c r="X420" s="25"/>
      <c r="Y420" s="25"/>
      <c r="Z420" s="25"/>
      <c r="AB420" s="25"/>
    </row>
    <row r="421" spans="1:28" s="5" customFormat="1" x14ac:dyDescent="0.25">
      <c r="A421" s="43"/>
      <c r="B421" s="9" t="s">
        <v>5770</v>
      </c>
      <c r="C421" s="67" t="s">
        <v>3616</v>
      </c>
      <c r="D421" s="289">
        <v>1.3347822</v>
      </c>
      <c r="E421" s="290">
        <v>3.4</v>
      </c>
      <c r="F421" s="291">
        <v>86.712100000000007</v>
      </c>
      <c r="G421" s="289">
        <v>0.35814702519454766</v>
      </c>
      <c r="H421" s="25"/>
      <c r="I421" s="347">
        <v>0.28325512000000003</v>
      </c>
      <c r="J421" s="25"/>
      <c r="K421" s="25"/>
      <c r="L421" s="25"/>
      <c r="M421" s="25"/>
      <c r="N421" s="25"/>
      <c r="O421" s="25"/>
      <c r="P421" s="25"/>
      <c r="Q421" s="25"/>
      <c r="R421" s="258"/>
      <c r="S421" s="25"/>
      <c r="T421" s="25"/>
      <c r="U421" s="25"/>
      <c r="V421" s="25"/>
      <c r="W421" s="25"/>
      <c r="X421" s="25"/>
      <c r="Y421" s="25"/>
      <c r="Z421" s="25"/>
      <c r="AB421" s="25"/>
    </row>
    <row r="422" spans="1:28" s="5" customFormat="1" x14ac:dyDescent="0.25">
      <c r="A422" s="9"/>
      <c r="B422" s="9" t="s">
        <v>5770</v>
      </c>
      <c r="C422" s="67" t="s">
        <v>3617</v>
      </c>
      <c r="D422" s="289">
        <v>0.96593739999999995</v>
      </c>
      <c r="E422" s="290">
        <v>2.5233351851851848</v>
      </c>
      <c r="F422" s="291">
        <v>63.319834</v>
      </c>
      <c r="G422" s="289">
        <v>0.26571482408808444</v>
      </c>
      <c r="H422" s="25"/>
      <c r="I422" s="347">
        <v>0.21259317</v>
      </c>
      <c r="J422" s="25"/>
      <c r="K422" s="25"/>
      <c r="L422" s="25"/>
      <c r="M422" s="25"/>
      <c r="N422" s="25"/>
      <c r="O422" s="25"/>
      <c r="P422" s="25"/>
      <c r="Q422" s="25"/>
      <c r="R422" s="258"/>
      <c r="S422" s="25"/>
      <c r="T422" s="25"/>
      <c r="U422" s="25"/>
      <c r="V422" s="25"/>
      <c r="W422" s="25"/>
      <c r="X422" s="25"/>
      <c r="Y422" s="25"/>
      <c r="Z422" s="25"/>
      <c r="AB422" s="25"/>
    </row>
    <row r="423" spans="1:28" s="5" customFormat="1" x14ac:dyDescent="0.25">
      <c r="A423" s="9"/>
      <c r="B423" s="9" t="s">
        <v>5770</v>
      </c>
      <c r="C423" s="67" t="s">
        <v>3618</v>
      </c>
      <c r="D423" s="289">
        <v>0.82984595000000005</v>
      </c>
      <c r="E423" s="290">
        <v>4.6602935555555547</v>
      </c>
      <c r="F423" s="291">
        <v>100.15228999999999</v>
      </c>
      <c r="G423" s="289">
        <v>0.39597304544161893</v>
      </c>
      <c r="H423" s="25"/>
      <c r="I423" s="347">
        <v>0.42376634000000002</v>
      </c>
      <c r="J423" s="25"/>
      <c r="K423" s="25"/>
      <c r="L423" s="25"/>
      <c r="M423" s="25"/>
      <c r="N423" s="25"/>
      <c r="O423" s="25"/>
      <c r="P423" s="25"/>
      <c r="Q423" s="25"/>
      <c r="R423" s="258"/>
      <c r="S423" s="25"/>
      <c r="T423" s="25"/>
      <c r="U423" s="25"/>
      <c r="V423" s="25"/>
      <c r="W423" s="25"/>
      <c r="X423" s="25"/>
      <c r="Y423" s="25"/>
      <c r="Z423" s="25"/>
      <c r="AB423" s="25"/>
    </row>
    <row r="424" spans="1:28" s="5" customFormat="1" x14ac:dyDescent="0.25">
      <c r="A424" s="9"/>
      <c r="B424" s="9" t="s">
        <v>5770</v>
      </c>
      <c r="C424" s="67" t="s">
        <v>3619</v>
      </c>
      <c r="D424" s="289">
        <v>1.4470978000000001</v>
      </c>
      <c r="E424" s="290">
        <v>4.1955918518518516</v>
      </c>
      <c r="F424" s="291">
        <v>90.165591000000006</v>
      </c>
      <c r="G424" s="289">
        <v>0.35648854540847058</v>
      </c>
      <c r="H424" s="25"/>
      <c r="I424" s="347">
        <v>0.38472644</v>
      </c>
      <c r="J424" s="25"/>
      <c r="K424" s="25"/>
      <c r="L424" s="25"/>
      <c r="M424" s="25"/>
      <c r="N424" s="25"/>
      <c r="O424" s="25"/>
      <c r="P424" s="25"/>
      <c r="Q424" s="25"/>
      <c r="R424" s="258"/>
      <c r="S424" s="25"/>
      <c r="T424" s="25"/>
      <c r="U424" s="25"/>
      <c r="V424" s="25"/>
      <c r="W424" s="25"/>
      <c r="X424" s="25"/>
      <c r="Y424" s="25"/>
      <c r="Z424" s="25"/>
      <c r="AB424" s="25"/>
    </row>
    <row r="425" spans="1:28" s="5" customFormat="1" x14ac:dyDescent="0.25">
      <c r="A425" s="9"/>
      <c r="B425" s="9" t="s">
        <v>5770</v>
      </c>
      <c r="C425" s="67" t="s">
        <v>3620</v>
      </c>
      <c r="D425" s="289">
        <v>0.32591257000000001</v>
      </c>
      <c r="E425" s="290">
        <v>1.7484959999999998</v>
      </c>
      <c r="F425" s="291">
        <v>36.833053999999997</v>
      </c>
      <c r="G425" s="289">
        <v>0.16803004273736902</v>
      </c>
      <c r="H425" s="25"/>
      <c r="I425" s="347">
        <v>0.16838416</v>
      </c>
      <c r="J425" s="25"/>
      <c r="K425" s="25"/>
      <c r="L425" s="25"/>
      <c r="M425" s="25"/>
      <c r="N425" s="25"/>
      <c r="O425" s="25"/>
      <c r="P425" s="25"/>
      <c r="Q425" s="25"/>
      <c r="R425" s="258"/>
      <c r="S425" s="25"/>
      <c r="T425" s="25"/>
      <c r="U425" s="25"/>
      <c r="V425" s="25"/>
      <c r="W425" s="25"/>
      <c r="X425" s="25"/>
      <c r="Y425" s="25"/>
      <c r="Z425" s="25"/>
      <c r="AB425" s="25"/>
    </row>
    <row r="426" spans="1:28" s="5" customFormat="1" x14ac:dyDescent="0.25">
      <c r="A426" s="43"/>
      <c r="B426" s="9" t="s">
        <v>5770</v>
      </c>
      <c r="C426" s="67" t="s">
        <v>3621</v>
      </c>
      <c r="D426" s="289">
        <v>2.0867000999999998</v>
      </c>
      <c r="E426" s="290">
        <v>9.2692125925925932</v>
      </c>
      <c r="F426" s="291">
        <v>122.13911</v>
      </c>
      <c r="G426" s="289">
        <v>0.75984093088293447</v>
      </c>
      <c r="H426" s="25"/>
      <c r="I426" s="347">
        <v>0.68503179000000003</v>
      </c>
      <c r="J426" s="25"/>
      <c r="K426" s="25"/>
      <c r="L426" s="25"/>
      <c r="M426" s="25"/>
      <c r="N426" s="25"/>
      <c r="O426" s="25"/>
      <c r="P426" s="25"/>
      <c r="Q426" s="25"/>
      <c r="R426" s="258"/>
      <c r="S426" s="25"/>
      <c r="T426" s="25"/>
      <c r="U426" s="25"/>
      <c r="V426" s="25"/>
      <c r="W426" s="25"/>
      <c r="X426" s="25"/>
      <c r="Y426" s="25"/>
      <c r="Z426" s="25"/>
      <c r="AB426" s="25"/>
    </row>
    <row r="427" spans="1:28" s="5" customFormat="1" x14ac:dyDescent="0.25">
      <c r="A427" s="43"/>
      <c r="B427" s="9" t="s">
        <v>5770</v>
      </c>
      <c r="C427" s="67" t="s">
        <v>3622</v>
      </c>
      <c r="D427" s="289">
        <v>1.4922799</v>
      </c>
      <c r="E427" s="290">
        <v>6.6317842222222216</v>
      </c>
      <c r="F427" s="291">
        <v>88.118742999999995</v>
      </c>
      <c r="G427" s="289">
        <v>0.54690056691605649</v>
      </c>
      <c r="H427" s="25"/>
      <c r="I427" s="347">
        <v>0.49383684</v>
      </c>
      <c r="J427" s="25"/>
      <c r="K427" s="25"/>
      <c r="L427" s="25"/>
      <c r="M427" s="25"/>
      <c r="N427" s="25"/>
      <c r="O427" s="25"/>
      <c r="P427" s="25"/>
      <c r="Q427" s="25"/>
      <c r="R427" s="258"/>
      <c r="S427" s="25"/>
      <c r="T427" s="25"/>
      <c r="U427" s="25"/>
      <c r="V427" s="25"/>
      <c r="W427" s="25"/>
      <c r="X427" s="25"/>
      <c r="Y427" s="25"/>
      <c r="Z427" s="25"/>
      <c r="AB427" s="25"/>
    </row>
    <row r="428" spans="1:28" s="5" customFormat="1" x14ac:dyDescent="0.25">
      <c r="A428" s="9"/>
      <c r="B428" s="9" t="s">
        <v>5770</v>
      </c>
      <c r="C428" s="67" t="s">
        <v>3623</v>
      </c>
      <c r="D428" s="289">
        <v>1.9205030000000001</v>
      </c>
      <c r="E428" s="290">
        <v>8.0076696296296284</v>
      </c>
      <c r="F428" s="291">
        <v>137.19291999999999</v>
      </c>
      <c r="G428" s="289">
        <v>0.71608487606331794</v>
      </c>
      <c r="H428" s="25"/>
      <c r="I428" s="347">
        <v>0.64307309000000001</v>
      </c>
      <c r="J428" s="25"/>
      <c r="K428" s="25"/>
      <c r="L428" s="25"/>
      <c r="M428" s="25"/>
      <c r="N428" s="25"/>
      <c r="O428" s="25"/>
      <c r="P428" s="25"/>
      <c r="Q428" s="25"/>
      <c r="R428" s="258"/>
      <c r="S428" s="25"/>
      <c r="T428" s="25"/>
      <c r="U428" s="25"/>
      <c r="V428" s="25"/>
      <c r="W428" s="25"/>
      <c r="X428" s="25"/>
      <c r="Y428" s="25"/>
      <c r="Z428" s="25"/>
      <c r="AB428" s="25"/>
    </row>
    <row r="429" spans="1:28" s="5" customFormat="1" x14ac:dyDescent="0.25">
      <c r="A429" s="43"/>
      <c r="B429" s="9" t="s">
        <v>5770</v>
      </c>
      <c r="C429" s="67" t="s">
        <v>3624</v>
      </c>
      <c r="D429" s="289">
        <v>1.3759418999999999</v>
      </c>
      <c r="E429" s="290">
        <v>5.748704074074074</v>
      </c>
      <c r="F429" s="291">
        <v>98.656407999999999</v>
      </c>
      <c r="G429" s="289">
        <v>0.51627131998239184</v>
      </c>
      <c r="H429" s="25"/>
      <c r="I429" s="347">
        <v>0.46446575000000001</v>
      </c>
      <c r="J429" s="25"/>
      <c r="K429" s="25"/>
      <c r="L429" s="25"/>
      <c r="M429" s="25"/>
      <c r="N429" s="25"/>
      <c r="O429" s="25"/>
      <c r="P429" s="25"/>
      <c r="Q429" s="25"/>
      <c r="R429" s="258"/>
      <c r="S429" s="25"/>
      <c r="T429" s="25"/>
      <c r="U429" s="25"/>
      <c r="V429" s="25"/>
      <c r="W429" s="25"/>
      <c r="X429" s="25"/>
      <c r="Y429" s="25"/>
      <c r="Z429" s="25"/>
      <c r="AB429" s="25"/>
    </row>
    <row r="430" spans="1:28" s="5" customFormat="1" x14ac:dyDescent="0.25">
      <c r="A430" s="9"/>
      <c r="B430" s="9" t="s">
        <v>5770</v>
      </c>
      <c r="C430" s="67" t="s">
        <v>3625</v>
      </c>
      <c r="D430" s="289">
        <v>1.1156322000000001</v>
      </c>
      <c r="E430" s="290">
        <v>1.2999999999999998</v>
      </c>
      <c r="F430" s="291">
        <v>80.795299999999997</v>
      </c>
      <c r="G430" s="289">
        <v>0.251897188464</v>
      </c>
      <c r="H430" s="25"/>
      <c r="I430" s="347">
        <v>0.25335408999999998</v>
      </c>
      <c r="J430" s="25"/>
      <c r="K430" s="25"/>
      <c r="L430" s="25"/>
      <c r="M430" s="25"/>
      <c r="N430" s="25"/>
      <c r="O430" s="25"/>
      <c r="P430" s="25"/>
      <c r="Q430" s="25"/>
      <c r="R430" s="258"/>
      <c r="S430" s="25"/>
      <c r="T430" s="25"/>
      <c r="U430" s="25"/>
      <c r="V430" s="25"/>
      <c r="W430" s="25"/>
      <c r="X430" s="25"/>
      <c r="Y430" s="25"/>
      <c r="Z430" s="25"/>
      <c r="AB430" s="25"/>
    </row>
    <row r="431" spans="1:28" s="5" customFormat="1" x14ac:dyDescent="0.25">
      <c r="A431" s="9"/>
      <c r="B431" s="9" t="s">
        <v>5770</v>
      </c>
      <c r="C431" s="67" t="s">
        <v>3626</v>
      </c>
      <c r="D431" s="289">
        <v>1.9743789</v>
      </c>
      <c r="E431" s="290">
        <v>7.7761829629629622</v>
      </c>
      <c r="F431" s="291">
        <v>107.51439000000001</v>
      </c>
      <c r="G431" s="289">
        <v>0.6743351385733134</v>
      </c>
      <c r="H431" s="25"/>
      <c r="I431" s="347">
        <v>0.55704098999999996</v>
      </c>
      <c r="J431" s="25"/>
      <c r="K431" s="25"/>
      <c r="L431" s="25"/>
      <c r="M431" s="25"/>
      <c r="N431" s="25"/>
      <c r="O431" s="25"/>
      <c r="P431" s="25"/>
      <c r="Q431" s="25"/>
      <c r="R431" s="258"/>
      <c r="S431" s="25"/>
      <c r="T431" s="25"/>
      <c r="U431" s="25"/>
      <c r="V431" s="25"/>
      <c r="W431" s="25"/>
      <c r="X431" s="25"/>
      <c r="Y431" s="25"/>
      <c r="Z431" s="25"/>
      <c r="AB431" s="25"/>
    </row>
    <row r="432" spans="1:28" s="5" customFormat="1" x14ac:dyDescent="0.25">
      <c r="A432" s="9"/>
      <c r="B432" s="9" t="s">
        <v>5770</v>
      </c>
      <c r="C432" s="67" t="s">
        <v>3627</v>
      </c>
      <c r="D432" s="289">
        <v>1.4136550999999999</v>
      </c>
      <c r="E432" s="290">
        <v>5.5866632592592591</v>
      </c>
      <c r="F432" s="291">
        <v>77.881438000000003</v>
      </c>
      <c r="G432" s="289">
        <v>0.48704650952507478</v>
      </c>
      <c r="H432" s="25"/>
      <c r="I432" s="347">
        <v>0.40424327999999998</v>
      </c>
      <c r="J432" s="25"/>
      <c r="K432" s="25"/>
      <c r="L432" s="25"/>
      <c r="M432" s="25"/>
      <c r="N432" s="25"/>
      <c r="O432" s="25"/>
      <c r="P432" s="25"/>
      <c r="Q432" s="25"/>
      <c r="R432" s="258"/>
      <c r="S432" s="25"/>
      <c r="T432" s="25"/>
      <c r="U432" s="25"/>
      <c r="V432" s="25"/>
      <c r="W432" s="25"/>
      <c r="X432" s="25"/>
      <c r="Y432" s="25"/>
      <c r="Z432" s="25"/>
      <c r="AB432" s="25"/>
    </row>
    <row r="433" spans="1:28" s="5" customFormat="1" x14ac:dyDescent="0.25">
      <c r="A433" s="43"/>
      <c r="B433" s="9" t="s">
        <v>5770</v>
      </c>
      <c r="C433" s="67" t="s">
        <v>3628</v>
      </c>
      <c r="D433" s="289">
        <v>1.0257457999999999</v>
      </c>
      <c r="E433" s="290">
        <v>1.9292062222222222</v>
      </c>
      <c r="F433" s="291">
        <v>77.304856999999998</v>
      </c>
      <c r="G433" s="289">
        <v>0.27813327675967148</v>
      </c>
      <c r="H433" s="25"/>
      <c r="I433" s="347">
        <v>0.15379483999999999</v>
      </c>
      <c r="J433" s="25"/>
      <c r="K433" s="25"/>
      <c r="L433" s="25"/>
      <c r="M433" s="25"/>
      <c r="N433" s="25"/>
      <c r="O433" s="25"/>
      <c r="P433" s="25"/>
      <c r="Q433" s="25"/>
      <c r="R433" s="258"/>
      <c r="S433" s="25"/>
      <c r="T433" s="25"/>
      <c r="U433" s="25"/>
      <c r="V433" s="25"/>
      <c r="W433" s="25"/>
      <c r="X433" s="25"/>
      <c r="Y433" s="25"/>
      <c r="Z433" s="25"/>
      <c r="AB433" s="25"/>
    </row>
    <row r="434" spans="1:28" s="5" customFormat="1" x14ac:dyDescent="0.25">
      <c r="A434" s="135">
        <v>1</v>
      </c>
      <c r="B434" s="9" t="s">
        <v>5770</v>
      </c>
      <c r="C434" s="67" t="s">
        <v>3629</v>
      </c>
      <c r="D434" s="289">
        <v>1.0576517000000001</v>
      </c>
      <c r="E434" s="290">
        <v>2.0983295555555554</v>
      </c>
      <c r="F434" s="291">
        <v>79.537502000000003</v>
      </c>
      <c r="G434" s="289">
        <v>0.28553353603132681</v>
      </c>
      <c r="H434" s="25"/>
      <c r="I434" s="347">
        <v>0.16982776999999999</v>
      </c>
      <c r="J434" s="25"/>
      <c r="K434" s="25"/>
      <c r="L434" s="25"/>
      <c r="M434" s="25"/>
      <c r="N434" s="25"/>
      <c r="O434" s="25"/>
      <c r="P434" s="25"/>
      <c r="Q434" s="25"/>
      <c r="R434" s="258"/>
      <c r="S434" s="25"/>
      <c r="T434" s="25"/>
      <c r="U434" s="25"/>
      <c r="V434" s="25"/>
      <c r="W434" s="25"/>
      <c r="X434" s="25"/>
      <c r="Y434" s="25"/>
      <c r="Z434" s="25"/>
      <c r="AB434" s="25"/>
    </row>
    <row r="435" spans="1:28" s="5" customFormat="1" x14ac:dyDescent="0.25">
      <c r="A435" s="9"/>
      <c r="B435" s="9" t="s">
        <v>5770</v>
      </c>
      <c r="C435" s="67" t="s">
        <v>3630</v>
      </c>
      <c r="D435" s="289">
        <v>1.0060153000000001</v>
      </c>
      <c r="E435" s="290">
        <v>1.8492455555555556</v>
      </c>
      <c r="F435" s="291">
        <v>74.528092999999998</v>
      </c>
      <c r="G435" s="289">
        <v>0.2724801012989701</v>
      </c>
      <c r="H435" s="25"/>
      <c r="I435" s="347">
        <v>0.13976347</v>
      </c>
      <c r="J435" s="25"/>
      <c r="K435" s="25"/>
      <c r="L435" s="25"/>
      <c r="M435" s="25"/>
      <c r="N435" s="25"/>
      <c r="O435" s="25"/>
      <c r="P435" s="25"/>
      <c r="Q435" s="25"/>
      <c r="R435" s="258"/>
      <c r="S435" s="25"/>
      <c r="T435" s="25"/>
      <c r="U435" s="25"/>
      <c r="V435" s="25"/>
      <c r="W435" s="25"/>
      <c r="X435" s="25"/>
      <c r="Y435" s="25"/>
      <c r="Z435" s="25"/>
      <c r="AB435" s="25"/>
    </row>
    <row r="436" spans="1:28" s="5" customFormat="1" x14ac:dyDescent="0.25">
      <c r="A436" s="9"/>
      <c r="B436" s="9" t="s">
        <v>5770</v>
      </c>
      <c r="C436" s="67" t="s">
        <v>3631</v>
      </c>
      <c r="D436" s="289">
        <v>1.0615048</v>
      </c>
      <c r="E436" s="290">
        <v>2.1163295555555552</v>
      </c>
      <c r="F436" s="291">
        <v>83.853482</v>
      </c>
      <c r="G436" s="289">
        <v>0.29624225499772683</v>
      </c>
      <c r="H436" s="25"/>
      <c r="I436" s="347">
        <v>0.52347595000000002</v>
      </c>
      <c r="J436" s="25"/>
      <c r="K436" s="25"/>
      <c r="L436" s="25"/>
      <c r="M436" s="25"/>
      <c r="N436" s="25"/>
      <c r="O436" s="25"/>
      <c r="P436" s="25"/>
      <c r="Q436" s="25"/>
      <c r="R436" s="258"/>
      <c r="S436" s="25"/>
      <c r="T436" s="25"/>
      <c r="U436" s="25"/>
      <c r="V436" s="25"/>
      <c r="W436" s="25"/>
      <c r="X436" s="25"/>
      <c r="Y436" s="25"/>
      <c r="Z436" s="25"/>
      <c r="AB436" s="25"/>
    </row>
    <row r="437" spans="1:28" s="5" customFormat="1" x14ac:dyDescent="0.25">
      <c r="A437" s="43"/>
      <c r="B437" s="9" t="s">
        <v>5770</v>
      </c>
      <c r="C437" s="67" t="s">
        <v>2381</v>
      </c>
      <c r="D437" s="289">
        <v>0.78073057000000001</v>
      </c>
      <c r="E437" s="290">
        <v>2.168145111111111</v>
      </c>
      <c r="F437" s="291">
        <v>60.151009000000002</v>
      </c>
      <c r="G437" s="289">
        <v>0.25991006688507001</v>
      </c>
      <c r="H437" s="25"/>
      <c r="I437" s="347">
        <v>0.26733356000000003</v>
      </c>
      <c r="J437" s="25"/>
      <c r="K437" s="25"/>
      <c r="L437" s="25"/>
      <c r="M437" s="25"/>
      <c r="N437" s="25"/>
      <c r="O437" s="25"/>
      <c r="P437" s="25"/>
      <c r="Q437" s="25"/>
      <c r="R437" s="258"/>
      <c r="S437" s="25"/>
      <c r="T437" s="25"/>
      <c r="U437" s="25"/>
      <c r="V437" s="25"/>
      <c r="W437" s="25"/>
      <c r="X437" s="25"/>
      <c r="Y437" s="25"/>
      <c r="Z437" s="25"/>
      <c r="AB437" s="25"/>
    </row>
    <row r="438" spans="1:28" s="5" customFormat="1" x14ac:dyDescent="0.25">
      <c r="A438" s="43"/>
      <c r="B438" s="9" t="s">
        <v>5770</v>
      </c>
      <c r="C438" s="67" t="s">
        <v>2382</v>
      </c>
      <c r="D438" s="289">
        <v>1.0210098999999999</v>
      </c>
      <c r="E438" s="290">
        <v>2.6982505185185186</v>
      </c>
      <c r="F438" s="291">
        <v>78.423084000000003</v>
      </c>
      <c r="G438" s="289">
        <v>0.329735953336869</v>
      </c>
      <c r="H438" s="25"/>
      <c r="I438" s="347">
        <v>0.32585019999999998</v>
      </c>
      <c r="J438" s="258"/>
      <c r="K438" s="25"/>
      <c r="L438" s="25"/>
      <c r="M438" s="25"/>
      <c r="N438" s="25"/>
      <c r="O438" s="25"/>
      <c r="P438" s="25"/>
      <c r="Q438" s="25"/>
      <c r="R438" s="258"/>
      <c r="S438" s="25"/>
      <c r="T438" s="25"/>
      <c r="U438" s="25"/>
      <c r="V438" s="25"/>
      <c r="W438" s="25"/>
      <c r="X438" s="25"/>
      <c r="Y438" s="25"/>
      <c r="Z438" s="25"/>
      <c r="AB438" s="25"/>
    </row>
    <row r="439" spans="1:28" s="5" customFormat="1" x14ac:dyDescent="0.25">
      <c r="A439" s="43"/>
      <c r="B439" s="9" t="s">
        <v>5770</v>
      </c>
      <c r="C439" s="67" t="s">
        <v>2383</v>
      </c>
      <c r="D439" s="289">
        <v>1.070201</v>
      </c>
      <c r="E439" s="290">
        <v>2.8925856296296293</v>
      </c>
      <c r="F439" s="291">
        <v>82.185208000000003</v>
      </c>
      <c r="G439" s="289">
        <v>0.34985451675517698</v>
      </c>
      <c r="H439" s="25"/>
      <c r="I439" s="347">
        <v>0.36145568</v>
      </c>
      <c r="J439" s="25"/>
      <c r="K439" s="25"/>
      <c r="L439" s="25"/>
      <c r="M439" s="25"/>
      <c r="N439" s="25"/>
      <c r="O439" s="25"/>
      <c r="P439" s="25"/>
      <c r="Q439" s="25"/>
      <c r="R439" s="258"/>
      <c r="S439" s="25"/>
      <c r="T439" s="25"/>
      <c r="U439" s="25"/>
      <c r="V439" s="25"/>
      <c r="W439" s="25"/>
      <c r="X439" s="25"/>
      <c r="Y439" s="25"/>
      <c r="Z439" s="25"/>
      <c r="AB439" s="25"/>
    </row>
    <row r="440" spans="1:28" s="5" customFormat="1" x14ac:dyDescent="0.25">
      <c r="A440" s="43"/>
      <c r="B440" s="9" t="s">
        <v>5770</v>
      </c>
      <c r="C440" s="67" t="s">
        <v>2384</v>
      </c>
      <c r="D440" s="289">
        <v>1.780079</v>
      </c>
      <c r="E440" s="290">
        <v>7.1207483703703698</v>
      </c>
      <c r="F440" s="291">
        <v>128.66107</v>
      </c>
      <c r="G440" s="289">
        <v>0.67963323428613398</v>
      </c>
      <c r="H440" s="25"/>
      <c r="I440" s="347">
        <v>0.62804302000000001</v>
      </c>
      <c r="J440" s="25"/>
      <c r="K440" s="25"/>
      <c r="L440" s="25"/>
      <c r="M440" s="25"/>
      <c r="N440" s="25"/>
      <c r="O440" s="25"/>
      <c r="P440" s="25"/>
      <c r="Q440" s="25"/>
      <c r="R440" s="258"/>
      <c r="S440" s="25"/>
      <c r="T440" s="25"/>
      <c r="U440" s="25"/>
      <c r="V440" s="25"/>
      <c r="W440" s="25"/>
      <c r="X440" s="25"/>
      <c r="Y440" s="25"/>
      <c r="Z440" s="25"/>
      <c r="AB440" s="25"/>
    </row>
    <row r="441" spans="1:28" s="5" customFormat="1" x14ac:dyDescent="0.25">
      <c r="A441" s="43"/>
      <c r="B441" s="9" t="s">
        <v>5770</v>
      </c>
      <c r="C441" s="67" t="s">
        <v>2385</v>
      </c>
      <c r="D441" s="289">
        <v>3.0160399999999998</v>
      </c>
      <c r="E441" s="290">
        <v>13.423238518518518</v>
      </c>
      <c r="F441" s="291">
        <v>288.47282000000001</v>
      </c>
      <c r="G441" s="289">
        <v>1.1405377236125789</v>
      </c>
      <c r="H441" s="25"/>
      <c r="I441" s="347">
        <v>1.2234670000000001</v>
      </c>
      <c r="J441" s="25"/>
      <c r="K441" s="25"/>
      <c r="L441" s="25"/>
      <c r="M441" s="25"/>
      <c r="N441" s="25"/>
      <c r="O441" s="25"/>
      <c r="P441" s="25"/>
      <c r="Q441" s="25"/>
      <c r="R441" s="258"/>
      <c r="S441" s="25"/>
      <c r="T441" s="25"/>
      <c r="U441" s="25"/>
      <c r="V441" s="25"/>
      <c r="W441" s="25"/>
      <c r="X441" s="25"/>
      <c r="Y441" s="25"/>
      <c r="Z441" s="25"/>
      <c r="AB441" s="25"/>
    </row>
    <row r="442" spans="1:28" s="5" customFormat="1" x14ac:dyDescent="0.25">
      <c r="A442" s="43"/>
      <c r="B442" s="9" t="s">
        <v>5770</v>
      </c>
      <c r="C442" s="67" t="s">
        <v>2386</v>
      </c>
      <c r="D442" s="293">
        <v>0.43974742999999999</v>
      </c>
      <c r="E442" s="290">
        <v>2.469557259259259</v>
      </c>
      <c r="F442" s="291">
        <v>53.072150999999998</v>
      </c>
      <c r="G442" s="289">
        <v>0.2098318664931042</v>
      </c>
      <c r="H442" s="25"/>
      <c r="I442" s="347">
        <v>0.22455994000000001</v>
      </c>
      <c r="J442" s="25"/>
      <c r="K442" s="25"/>
      <c r="L442" s="25"/>
      <c r="M442" s="25"/>
      <c r="N442" s="25"/>
      <c r="O442" s="25"/>
      <c r="P442" s="25"/>
      <c r="Q442" s="25"/>
      <c r="R442" s="258"/>
      <c r="S442" s="25"/>
      <c r="T442" s="25"/>
      <c r="U442" s="25"/>
      <c r="V442" s="25"/>
      <c r="W442" s="25"/>
      <c r="X442" s="25"/>
      <c r="Y442" s="25"/>
      <c r="Z442" s="25"/>
      <c r="AB442" s="25"/>
    </row>
    <row r="443" spans="1:28" s="5" customFormat="1" x14ac:dyDescent="0.25">
      <c r="A443" s="43"/>
      <c r="B443" s="9" t="s">
        <v>5770</v>
      </c>
      <c r="C443" s="67" t="s">
        <v>6472</v>
      </c>
      <c r="D443" s="289">
        <v>0.66921587999999999</v>
      </c>
      <c r="E443" s="290">
        <v>3.1171762962962961</v>
      </c>
      <c r="F443" s="291">
        <v>78.247729000000007</v>
      </c>
      <c r="G443" s="289">
        <v>0.33290660387099802</v>
      </c>
      <c r="H443" s="25"/>
      <c r="I443" s="347">
        <v>0.28419090000000002</v>
      </c>
      <c r="J443" s="25"/>
      <c r="K443" s="25"/>
      <c r="L443" s="25"/>
      <c r="M443" s="25"/>
      <c r="N443" s="25"/>
      <c r="O443" s="25"/>
      <c r="P443" s="25"/>
      <c r="Q443" s="25"/>
      <c r="R443" s="258"/>
      <c r="S443" s="25"/>
      <c r="T443" s="25"/>
      <c r="U443" s="25"/>
      <c r="V443" s="25"/>
      <c r="W443" s="25"/>
      <c r="X443" s="25"/>
      <c r="Y443" s="25"/>
      <c r="Z443" s="25"/>
      <c r="AB443" s="25"/>
    </row>
    <row r="444" spans="1:28" s="5" customFormat="1" x14ac:dyDescent="0.25">
      <c r="A444" s="43"/>
      <c r="B444" s="9" t="s">
        <v>5770</v>
      </c>
      <c r="C444" s="67" t="s">
        <v>2387</v>
      </c>
      <c r="D444" s="289">
        <v>1.7879456</v>
      </c>
      <c r="E444" s="290">
        <v>7.4816962962962963</v>
      </c>
      <c r="F444" s="291">
        <v>160.78578999999999</v>
      </c>
      <c r="G444" s="289">
        <v>0.63570031322849307</v>
      </c>
      <c r="H444" s="25"/>
      <c r="I444" s="347">
        <v>0.68241364999999998</v>
      </c>
      <c r="J444" s="25"/>
      <c r="K444" s="25"/>
      <c r="L444" s="25"/>
      <c r="M444" s="25"/>
      <c r="N444" s="25"/>
      <c r="O444" s="25"/>
      <c r="P444" s="25"/>
      <c r="Q444" s="25"/>
      <c r="R444" s="258"/>
      <c r="S444" s="25"/>
      <c r="T444" s="25"/>
      <c r="U444" s="25"/>
      <c r="V444" s="25"/>
      <c r="W444" s="25"/>
      <c r="X444" s="25"/>
      <c r="Y444" s="25"/>
      <c r="Z444" s="25"/>
      <c r="AB444" s="25"/>
    </row>
    <row r="445" spans="1:28" s="5" customFormat="1" x14ac:dyDescent="0.25">
      <c r="A445" s="43"/>
      <c r="B445" s="9" t="s">
        <v>5770</v>
      </c>
      <c r="C445" s="67" t="s">
        <v>2388</v>
      </c>
      <c r="D445" s="289">
        <v>1.0432627000000001</v>
      </c>
      <c r="E445" s="290">
        <v>4.0229884444444437</v>
      </c>
      <c r="F445" s="291">
        <v>86.456247000000005</v>
      </c>
      <c r="G445" s="289">
        <v>0.341822887033644</v>
      </c>
      <c r="H445" s="25"/>
      <c r="I445" s="347">
        <v>0.36731725999999998</v>
      </c>
      <c r="J445" s="25"/>
      <c r="K445" s="25"/>
      <c r="L445" s="25"/>
      <c r="M445" s="25"/>
      <c r="N445" s="25"/>
      <c r="O445" s="25"/>
      <c r="P445" s="25"/>
      <c r="Q445" s="25"/>
      <c r="R445" s="258"/>
      <c r="S445" s="25"/>
      <c r="T445" s="25"/>
      <c r="U445" s="25"/>
      <c r="V445" s="25"/>
      <c r="W445" s="25"/>
      <c r="X445" s="25"/>
      <c r="Y445" s="25"/>
      <c r="Z445" s="25"/>
      <c r="AB445" s="25"/>
    </row>
    <row r="446" spans="1:28" s="5" customFormat="1" x14ac:dyDescent="0.25">
      <c r="A446" s="43"/>
      <c r="B446" s="9" t="s">
        <v>5770</v>
      </c>
      <c r="C446" s="67" t="s">
        <v>2389</v>
      </c>
      <c r="D446" s="289">
        <v>1.0275993000000001</v>
      </c>
      <c r="E446" s="290">
        <v>1.9729485185185185</v>
      </c>
      <c r="F446" s="291">
        <v>75.125675000000001</v>
      </c>
      <c r="G446" s="289">
        <v>0.27673871847590958</v>
      </c>
      <c r="H446" s="25"/>
      <c r="I446" s="347">
        <v>0.15232383999999999</v>
      </c>
      <c r="J446" s="25"/>
      <c r="K446" s="25"/>
      <c r="L446" s="25"/>
      <c r="M446" s="25"/>
      <c r="N446" s="25"/>
      <c r="O446" s="25"/>
      <c r="P446" s="25"/>
      <c r="Q446" s="25"/>
      <c r="R446" s="258"/>
      <c r="S446" s="25"/>
      <c r="T446" s="25"/>
      <c r="U446" s="25"/>
      <c r="V446" s="25"/>
      <c r="W446" s="25"/>
      <c r="X446" s="25"/>
      <c r="Y446" s="25"/>
      <c r="Z446" s="25"/>
      <c r="AB446" s="25"/>
    </row>
    <row r="447" spans="1:28" s="5" customFormat="1" x14ac:dyDescent="0.25">
      <c r="A447" s="43"/>
      <c r="B447" s="9" t="s">
        <v>5770</v>
      </c>
      <c r="C447" s="67" t="s">
        <v>2390</v>
      </c>
      <c r="D447" s="289">
        <v>0.75090931999999999</v>
      </c>
      <c r="E447" s="290">
        <v>1.5243991851851852</v>
      </c>
      <c r="F447" s="291">
        <v>55.209336999999998</v>
      </c>
      <c r="G447" s="289">
        <v>0.20872900830677191</v>
      </c>
      <c r="H447" s="25"/>
      <c r="I447" s="347">
        <v>0.12094127</v>
      </c>
      <c r="J447" s="25"/>
      <c r="K447" s="25"/>
      <c r="L447" s="25"/>
      <c r="M447" s="25"/>
      <c r="N447" s="25"/>
      <c r="O447" s="25"/>
      <c r="P447" s="25"/>
      <c r="Q447" s="25"/>
      <c r="R447" s="258"/>
      <c r="S447" s="25"/>
      <c r="T447" s="25"/>
      <c r="U447" s="25"/>
      <c r="V447" s="25"/>
      <c r="W447" s="25"/>
      <c r="X447" s="25"/>
      <c r="Y447" s="25"/>
      <c r="Z447" s="25"/>
      <c r="AB447" s="25"/>
    </row>
    <row r="448" spans="1:28" s="5" customFormat="1" x14ac:dyDescent="0.25">
      <c r="A448" s="135">
        <v>1</v>
      </c>
      <c r="B448" s="9" t="s">
        <v>5770</v>
      </c>
      <c r="C448" s="67" t="s">
        <v>2391</v>
      </c>
      <c r="D448" s="289">
        <v>1.3109542999999999</v>
      </c>
      <c r="E448" s="290">
        <v>3.3770925925925925</v>
      </c>
      <c r="F448" s="291">
        <v>89.629429999999999</v>
      </c>
      <c r="G448" s="289">
        <v>0.3857308080481382</v>
      </c>
      <c r="H448" s="25"/>
      <c r="I448" s="347">
        <v>0.27590303999999999</v>
      </c>
      <c r="J448" s="25"/>
      <c r="K448" s="25"/>
      <c r="L448" s="25"/>
      <c r="M448" s="25"/>
      <c r="N448" s="25"/>
      <c r="O448" s="25"/>
      <c r="P448" s="25"/>
      <c r="Q448" s="25"/>
      <c r="R448" s="258"/>
      <c r="S448" s="25"/>
      <c r="T448" s="25"/>
      <c r="U448" s="25"/>
      <c r="V448" s="25"/>
      <c r="W448" s="25"/>
      <c r="X448" s="25"/>
      <c r="Y448" s="25"/>
      <c r="Z448" s="25"/>
      <c r="AB448" s="25"/>
    </row>
    <row r="449" spans="1:28" s="5" customFormat="1" x14ac:dyDescent="0.25">
      <c r="A449" s="43"/>
      <c r="B449" s="9" t="s">
        <v>5770</v>
      </c>
      <c r="C449" s="67" t="s">
        <v>2392</v>
      </c>
      <c r="D449" s="289">
        <v>1.3313923999999999</v>
      </c>
      <c r="E449" s="290">
        <v>3.5049734074074075</v>
      </c>
      <c r="F449" s="291">
        <v>87.905106000000004</v>
      </c>
      <c r="G449" s="289">
        <v>0.38925860432518744</v>
      </c>
      <c r="H449" s="25"/>
      <c r="I449" s="347">
        <v>0.26855751999999999</v>
      </c>
      <c r="J449" s="25"/>
      <c r="K449" s="25"/>
      <c r="L449" s="25"/>
      <c r="M449" s="25"/>
      <c r="N449" s="25"/>
      <c r="O449" s="25"/>
      <c r="P449" s="25"/>
      <c r="Q449" s="25"/>
      <c r="R449" s="258"/>
      <c r="S449" s="25"/>
      <c r="T449" s="25"/>
      <c r="U449" s="25"/>
      <c r="V449" s="25"/>
      <c r="W449" s="25"/>
      <c r="X449" s="25"/>
      <c r="Y449" s="25"/>
      <c r="Z449" s="25"/>
      <c r="AB449" s="25"/>
    </row>
    <row r="450" spans="1:28" s="5" customFormat="1" x14ac:dyDescent="0.25">
      <c r="A450" s="43"/>
      <c r="B450" s="9" t="s">
        <v>5770</v>
      </c>
      <c r="C450" s="67" t="s">
        <v>2393</v>
      </c>
      <c r="D450" s="289">
        <v>1.3376926</v>
      </c>
      <c r="E450" s="290">
        <v>3.4958377037037032</v>
      </c>
      <c r="F450" s="291">
        <v>88.255492000000004</v>
      </c>
      <c r="G450" s="289">
        <v>0.390533273770997</v>
      </c>
      <c r="H450" s="25"/>
      <c r="I450" s="347">
        <v>0.27627393</v>
      </c>
      <c r="J450" s="25"/>
      <c r="K450" s="25"/>
      <c r="L450" s="25"/>
      <c r="M450" s="25"/>
      <c r="N450" s="25"/>
      <c r="O450" s="25"/>
      <c r="P450" s="25"/>
      <c r="Q450" s="25"/>
      <c r="R450" s="258"/>
      <c r="S450" s="25"/>
      <c r="T450" s="25"/>
      <c r="U450" s="25"/>
      <c r="V450" s="25"/>
      <c r="W450" s="25"/>
      <c r="X450" s="25"/>
      <c r="Y450" s="25"/>
      <c r="Z450" s="25"/>
      <c r="AB450" s="25"/>
    </row>
    <row r="451" spans="1:28" s="5" customFormat="1" x14ac:dyDescent="0.25">
      <c r="A451" s="43"/>
      <c r="B451" s="9" t="s">
        <v>5770</v>
      </c>
      <c r="C451" s="67" t="s">
        <v>2394</v>
      </c>
      <c r="D451" s="289">
        <v>0.65065304000000002</v>
      </c>
      <c r="E451" s="290">
        <v>2.0063581481481481</v>
      </c>
      <c r="F451" s="291">
        <v>60.947977999999999</v>
      </c>
      <c r="G451" s="289">
        <v>0.22422753281001431</v>
      </c>
      <c r="H451" s="25"/>
      <c r="I451" s="347">
        <v>0.16797102999999999</v>
      </c>
      <c r="J451" s="25"/>
      <c r="K451" s="25"/>
      <c r="L451" s="25"/>
      <c r="M451" s="25"/>
      <c r="N451" s="25"/>
      <c r="O451" s="25"/>
      <c r="P451" s="25"/>
      <c r="Q451" s="25"/>
      <c r="R451" s="258"/>
      <c r="S451" s="25"/>
      <c r="T451" s="25"/>
      <c r="U451" s="25"/>
      <c r="V451" s="25"/>
      <c r="W451" s="25"/>
      <c r="X451" s="25"/>
      <c r="Y451" s="25"/>
      <c r="Z451" s="25"/>
      <c r="AB451" s="25"/>
    </row>
    <row r="452" spans="1:28" s="5" customFormat="1" x14ac:dyDescent="0.25">
      <c r="A452" s="43"/>
      <c r="B452" s="9" t="s">
        <v>5770</v>
      </c>
      <c r="C452" s="67" t="s">
        <v>2395</v>
      </c>
      <c r="D452" s="289">
        <v>0.64601016</v>
      </c>
      <c r="E452" s="290">
        <v>1.9851457037037035</v>
      </c>
      <c r="F452" s="291">
        <v>60.571776</v>
      </c>
      <c r="G452" s="289">
        <v>0.22208003763912121</v>
      </c>
      <c r="H452" s="25"/>
      <c r="I452" s="347">
        <v>0.16541264999999999</v>
      </c>
      <c r="J452" s="25"/>
      <c r="K452" s="25"/>
      <c r="L452" s="25"/>
      <c r="M452" s="25"/>
      <c r="N452" s="25"/>
      <c r="O452" s="25"/>
      <c r="P452" s="25"/>
      <c r="Q452" s="25"/>
      <c r="R452" s="258"/>
      <c r="S452" s="25"/>
      <c r="T452" s="25"/>
      <c r="U452" s="25"/>
      <c r="V452" s="25"/>
      <c r="W452" s="25"/>
      <c r="X452" s="25"/>
      <c r="Y452" s="25"/>
      <c r="Z452" s="25"/>
      <c r="AB452" s="25"/>
    </row>
    <row r="453" spans="1:28" s="5" customFormat="1" x14ac:dyDescent="0.25">
      <c r="A453" s="43"/>
      <c r="B453" s="9" t="s">
        <v>5770</v>
      </c>
      <c r="C453" s="67" t="s">
        <v>2396</v>
      </c>
      <c r="D453" s="289">
        <v>0.74082555000000005</v>
      </c>
      <c r="E453" s="290">
        <v>2.5118910370370369</v>
      </c>
      <c r="F453" s="291">
        <v>68.424921999999995</v>
      </c>
      <c r="G453" s="289">
        <v>0.26841126353214811</v>
      </c>
      <c r="H453" s="25"/>
      <c r="I453" s="347">
        <v>0.21266125999999999</v>
      </c>
      <c r="J453" s="25"/>
      <c r="K453" s="25"/>
      <c r="L453" s="25"/>
      <c r="M453" s="25"/>
      <c r="N453" s="25"/>
      <c r="O453" s="25"/>
      <c r="P453" s="25"/>
      <c r="Q453" s="25"/>
      <c r="R453" s="258"/>
      <c r="S453" s="25"/>
      <c r="T453" s="25"/>
      <c r="U453" s="25"/>
      <c r="V453" s="25"/>
      <c r="W453" s="25"/>
      <c r="X453" s="25"/>
      <c r="Y453" s="25"/>
      <c r="Z453" s="25"/>
      <c r="AB453" s="25"/>
    </row>
    <row r="454" spans="1:28" s="5" customFormat="1" x14ac:dyDescent="0.25">
      <c r="A454" s="135">
        <v>1</v>
      </c>
      <c r="B454" s="9" t="s">
        <v>5770</v>
      </c>
      <c r="C454" s="67" t="s">
        <v>2397</v>
      </c>
      <c r="D454" s="289">
        <v>0.63213863000000003</v>
      </c>
      <c r="E454" s="290">
        <v>1.9080915555555555</v>
      </c>
      <c r="F454" s="291">
        <v>59.423189000000001</v>
      </c>
      <c r="G454" s="289">
        <v>0.2153027937813152</v>
      </c>
      <c r="H454" s="25"/>
      <c r="I454" s="347">
        <v>0.15849959999999999</v>
      </c>
      <c r="J454" s="25"/>
      <c r="K454" s="25"/>
      <c r="L454" s="25"/>
      <c r="M454" s="25"/>
      <c r="N454" s="25"/>
      <c r="O454" s="25"/>
      <c r="P454" s="25"/>
      <c r="Q454" s="25"/>
      <c r="R454" s="258"/>
      <c r="S454" s="25"/>
      <c r="T454" s="25"/>
      <c r="U454" s="25"/>
      <c r="V454" s="25"/>
      <c r="W454" s="25"/>
      <c r="X454" s="25"/>
      <c r="Y454" s="25"/>
      <c r="Z454" s="25"/>
      <c r="AB454" s="25"/>
    </row>
    <row r="455" spans="1:28" s="5" customFormat="1" x14ac:dyDescent="0.25">
      <c r="A455" s="43"/>
      <c r="B455" s="9" t="s">
        <v>5770</v>
      </c>
      <c r="C455" s="67" t="s">
        <v>2398</v>
      </c>
      <c r="D455" s="289">
        <v>1.2546404</v>
      </c>
      <c r="E455" s="290">
        <v>4.9002291111111109</v>
      </c>
      <c r="F455" s="291">
        <v>81.296271000000004</v>
      </c>
      <c r="G455" s="289">
        <v>0.47062938120772002</v>
      </c>
      <c r="H455" s="25"/>
      <c r="I455" s="347">
        <v>0.62762087</v>
      </c>
      <c r="J455" s="25"/>
      <c r="K455" s="25"/>
      <c r="L455" s="25"/>
      <c r="M455" s="25"/>
      <c r="N455" s="25"/>
      <c r="O455" s="25"/>
      <c r="P455" s="25"/>
      <c r="Q455" s="25"/>
      <c r="R455" s="258"/>
      <c r="S455" s="25"/>
      <c r="T455" s="25"/>
      <c r="U455" s="25"/>
      <c r="V455" s="25"/>
      <c r="W455" s="25"/>
      <c r="X455" s="25"/>
      <c r="Y455" s="25"/>
      <c r="Z455" s="25"/>
      <c r="AB455" s="25"/>
    </row>
    <row r="456" spans="1:28" s="5" customFormat="1" x14ac:dyDescent="0.25">
      <c r="A456" s="43"/>
      <c r="B456" s="9" t="s">
        <v>5770</v>
      </c>
      <c r="C456" s="67" t="s">
        <v>2399</v>
      </c>
      <c r="D456" s="289">
        <v>1.4418424000000001</v>
      </c>
      <c r="E456" s="290">
        <v>4.0558488888888888</v>
      </c>
      <c r="F456" s="291">
        <v>95.573999000000001</v>
      </c>
      <c r="G456" s="289">
        <v>0.43404134707266351</v>
      </c>
      <c r="H456" s="25"/>
      <c r="I456" s="347">
        <v>0.30156683000000001</v>
      </c>
      <c r="J456" s="25"/>
      <c r="K456" s="25"/>
      <c r="L456" s="25"/>
      <c r="M456" s="25"/>
      <c r="N456" s="25"/>
      <c r="O456" s="25"/>
      <c r="P456" s="25"/>
      <c r="Q456" s="25"/>
      <c r="R456" s="258"/>
      <c r="S456" s="25"/>
      <c r="T456" s="25"/>
      <c r="U456" s="25"/>
      <c r="V456" s="25"/>
      <c r="W456" s="25"/>
      <c r="X456" s="25"/>
      <c r="Y456" s="25"/>
      <c r="Z456" s="25"/>
      <c r="AB456" s="25"/>
    </row>
    <row r="457" spans="1:28" s="5" customFormat="1" x14ac:dyDescent="0.25">
      <c r="A457" s="43"/>
      <c r="B457" s="9" t="s">
        <v>5770</v>
      </c>
      <c r="C457" s="67" t="s">
        <v>2400</v>
      </c>
      <c r="D457" s="289">
        <v>0.42636847</v>
      </c>
      <c r="E457" s="290">
        <v>2.0131667407407408</v>
      </c>
      <c r="F457" s="291">
        <v>60.329968000000001</v>
      </c>
      <c r="G457" s="289">
        <v>0.26953554052555095</v>
      </c>
      <c r="H457" s="25"/>
      <c r="I457" s="347">
        <v>0.23282015</v>
      </c>
      <c r="J457" s="25"/>
      <c r="K457" s="25"/>
      <c r="L457" s="25"/>
      <c r="M457" s="25"/>
      <c r="N457" s="25"/>
      <c r="O457" s="25"/>
      <c r="P457" s="25"/>
      <c r="Q457" s="25"/>
      <c r="R457" s="258"/>
      <c r="S457" s="25"/>
      <c r="T457" s="25"/>
      <c r="U457" s="25"/>
      <c r="V457" s="25"/>
      <c r="W457" s="25"/>
      <c r="X457" s="25"/>
      <c r="Y457" s="25"/>
      <c r="Z457" s="25"/>
      <c r="AB457" s="25"/>
    </row>
    <row r="458" spans="1:28" s="5" customFormat="1" x14ac:dyDescent="0.25">
      <c r="A458" s="58" t="s">
        <v>6996</v>
      </c>
      <c r="B458" s="58"/>
      <c r="C458" s="9"/>
      <c r="D458" s="256"/>
      <c r="E458" s="256"/>
      <c r="F458" s="97"/>
      <c r="G458" s="259"/>
      <c r="H458" s="25"/>
      <c r="I458" s="258"/>
      <c r="J458" s="25"/>
      <c r="K458" s="25"/>
      <c r="L458" s="25"/>
      <c r="M458" s="25"/>
      <c r="N458" s="25"/>
      <c r="O458" s="25"/>
      <c r="P458" s="25"/>
      <c r="Q458" s="25"/>
      <c r="R458" s="259"/>
      <c r="S458" s="25"/>
      <c r="T458" s="25"/>
      <c r="U458" s="25"/>
      <c r="V458" s="25"/>
      <c r="W458" s="25"/>
      <c r="X458" s="25"/>
      <c r="Y458" s="25"/>
      <c r="Z458" s="25"/>
      <c r="AB458" s="25"/>
    </row>
    <row r="459" spans="1:28" s="5" customFormat="1" x14ac:dyDescent="0.25">
      <c r="A459" s="135">
        <v>1</v>
      </c>
      <c r="B459" s="9" t="s">
        <v>5770</v>
      </c>
      <c r="C459" s="48" t="s">
        <v>2406</v>
      </c>
      <c r="D459" s="257">
        <v>2.0127242000000001</v>
      </c>
      <c r="E459" s="261">
        <v>6.7268065925925926</v>
      </c>
      <c r="F459" s="117">
        <v>135.00136000000001</v>
      </c>
      <c r="G459" s="257">
        <v>0.73401777837873494</v>
      </c>
      <c r="H459" s="25"/>
      <c r="I459" s="347">
        <v>0.62125909999999995</v>
      </c>
      <c r="J459" s="25"/>
      <c r="K459" s="25"/>
      <c r="L459" s="25"/>
      <c r="M459" s="25"/>
      <c r="N459" s="25"/>
      <c r="O459" s="25"/>
      <c r="P459" s="25"/>
      <c r="Q459" s="25"/>
      <c r="R459" s="258"/>
      <c r="S459" s="25"/>
      <c r="T459" s="25"/>
      <c r="U459" s="25"/>
      <c r="V459" s="25"/>
      <c r="W459" s="25"/>
      <c r="X459" s="25"/>
      <c r="Y459" s="25"/>
      <c r="Z459" s="25"/>
      <c r="AB459" s="25"/>
    </row>
    <row r="460" spans="1:28" s="5" customFormat="1" x14ac:dyDescent="0.25">
      <c r="A460"/>
      <c r="B460" s="9" t="s">
        <v>5770</v>
      </c>
      <c r="C460" s="48" t="s">
        <v>2407</v>
      </c>
      <c r="D460" s="257">
        <v>0.95014200999999998</v>
      </c>
      <c r="E460" s="261">
        <v>3.4186432592592588</v>
      </c>
      <c r="F460" s="117">
        <v>78.105172999999994</v>
      </c>
      <c r="G460" s="257">
        <v>0.38528390317660599</v>
      </c>
      <c r="H460" s="25"/>
      <c r="I460" s="347">
        <v>0.47319245999999998</v>
      </c>
      <c r="J460" s="25"/>
      <c r="K460" s="25"/>
      <c r="L460" s="25"/>
      <c r="M460" s="25"/>
      <c r="N460" s="25"/>
      <c r="O460" s="25"/>
      <c r="P460" s="25"/>
      <c r="Q460" s="25"/>
      <c r="R460" s="258"/>
      <c r="S460" s="25"/>
      <c r="T460" s="25"/>
      <c r="U460" s="25"/>
      <c r="V460" s="25"/>
      <c r="W460" s="25"/>
      <c r="X460" s="25"/>
      <c r="Y460" s="25"/>
      <c r="Z460" s="25"/>
      <c r="AB460" s="25"/>
    </row>
    <row r="461" spans="1:28" s="5" customFormat="1" x14ac:dyDescent="0.25">
      <c r="A461" s="9"/>
      <c r="B461" s="9" t="s">
        <v>5770</v>
      </c>
      <c r="C461" s="48" t="s">
        <v>2408</v>
      </c>
      <c r="D461" s="257">
        <v>0.82774749999999997</v>
      </c>
      <c r="E461" s="261">
        <v>2.9397266666666666</v>
      </c>
      <c r="F461" s="117">
        <v>93.738268000000005</v>
      </c>
      <c r="G461" s="257">
        <v>0.37828593249556103</v>
      </c>
      <c r="H461" s="25"/>
      <c r="I461" s="347">
        <v>0.98462784999999997</v>
      </c>
      <c r="J461" s="25"/>
      <c r="K461" s="25"/>
      <c r="L461" s="25"/>
      <c r="M461" s="25"/>
      <c r="N461" s="25"/>
      <c r="O461" s="25"/>
      <c r="P461" s="25"/>
      <c r="Q461" s="25"/>
      <c r="R461" s="258"/>
      <c r="S461" s="25"/>
      <c r="T461" s="25"/>
      <c r="U461" s="25"/>
      <c r="V461" s="25"/>
      <c r="W461" s="25"/>
      <c r="X461" s="25"/>
      <c r="Y461" s="25"/>
      <c r="Z461" s="25"/>
      <c r="AB461" s="25"/>
    </row>
    <row r="462" spans="1:28" s="5" customFormat="1" x14ac:dyDescent="0.25">
      <c r="A462" s="9"/>
      <c r="B462" s="9" t="s">
        <v>5770</v>
      </c>
      <c r="C462" s="48" t="s">
        <v>2409</v>
      </c>
      <c r="D462" s="257">
        <v>0.88399368</v>
      </c>
      <c r="E462" s="261">
        <v>3.273213555555555</v>
      </c>
      <c r="F462" s="117">
        <v>102.49583</v>
      </c>
      <c r="G462" s="257">
        <v>0.41399824424993403</v>
      </c>
      <c r="H462" s="25"/>
      <c r="I462" s="347">
        <v>1.1425022</v>
      </c>
      <c r="J462" s="25"/>
      <c r="K462" s="25"/>
      <c r="L462" s="25"/>
      <c r="M462" s="25"/>
      <c r="N462" s="25"/>
      <c r="O462" s="25"/>
      <c r="P462" s="25"/>
      <c r="Q462" s="25"/>
      <c r="R462" s="258"/>
      <c r="S462" s="25"/>
      <c r="T462" s="25"/>
      <c r="U462" s="25"/>
      <c r="V462" s="25"/>
      <c r="W462" s="25"/>
      <c r="X462" s="25"/>
      <c r="Y462" s="25"/>
      <c r="Z462" s="25"/>
      <c r="AB462" s="25"/>
    </row>
    <row r="463" spans="1:28" s="5" customFormat="1" x14ac:dyDescent="0.25">
      <c r="A463" s="43"/>
      <c r="B463" s="9" t="s">
        <v>5770</v>
      </c>
      <c r="C463" s="48" t="s">
        <v>2410</v>
      </c>
      <c r="D463" s="257">
        <v>1.9740959</v>
      </c>
      <c r="E463" s="261">
        <v>7.4556896296296298</v>
      </c>
      <c r="F463" s="117">
        <v>122.52564</v>
      </c>
      <c r="G463" s="257">
        <v>0.67040205453475088</v>
      </c>
      <c r="H463" s="25"/>
      <c r="I463" s="347">
        <v>1.1656361</v>
      </c>
      <c r="J463" s="25"/>
      <c r="K463" s="25"/>
      <c r="L463" s="25"/>
      <c r="M463" s="25"/>
      <c r="N463" s="25"/>
      <c r="O463" s="25"/>
      <c r="P463" s="25"/>
      <c r="Q463" s="25"/>
      <c r="R463" s="258"/>
      <c r="S463" s="25"/>
      <c r="T463" s="25"/>
      <c r="U463" s="25"/>
      <c r="V463" s="25"/>
      <c r="W463" s="25"/>
      <c r="X463" s="25"/>
      <c r="Y463" s="25"/>
      <c r="Z463" s="25"/>
      <c r="AB463" s="25"/>
    </row>
    <row r="464" spans="1:28" s="5" customFormat="1" x14ac:dyDescent="0.25">
      <c r="A464" s="9"/>
      <c r="B464" s="9" t="s">
        <v>5770</v>
      </c>
      <c r="C464" s="48" t="s">
        <v>2411</v>
      </c>
      <c r="D464" s="257">
        <v>1.5640955999999999</v>
      </c>
      <c r="E464" s="261">
        <v>4.9730848148148139</v>
      </c>
      <c r="F464" s="117">
        <v>111.02175</v>
      </c>
      <c r="G464" s="257">
        <v>0.51510310984526109</v>
      </c>
      <c r="H464" s="25"/>
      <c r="I464" s="347">
        <v>0.47688459</v>
      </c>
      <c r="J464" s="25"/>
      <c r="K464" s="25"/>
      <c r="L464" s="25"/>
      <c r="M464" s="25"/>
      <c r="N464" s="25"/>
      <c r="O464" s="25"/>
      <c r="P464" s="25"/>
      <c r="Q464" s="25"/>
      <c r="R464" s="258"/>
      <c r="S464" s="25"/>
      <c r="T464" s="25"/>
      <c r="U464" s="25"/>
      <c r="V464" s="25"/>
      <c r="W464" s="25"/>
      <c r="X464" s="25"/>
      <c r="Y464" s="25"/>
      <c r="Z464" s="25"/>
      <c r="AB464" s="25"/>
    </row>
    <row r="465" spans="1:28" s="5" customFormat="1" x14ac:dyDescent="0.25">
      <c r="A465" s="9"/>
      <c r="B465" s="9" t="s">
        <v>5770</v>
      </c>
      <c r="C465" s="48" t="s">
        <v>2412</v>
      </c>
      <c r="D465" s="257">
        <v>1.4903884000000001</v>
      </c>
      <c r="E465" s="261">
        <v>4.6706044444444439</v>
      </c>
      <c r="F465" s="117">
        <v>109.13965</v>
      </c>
      <c r="G465" s="257">
        <v>0.49641115379017103</v>
      </c>
      <c r="H465" s="25"/>
      <c r="I465" s="347">
        <v>0.45191302999999999</v>
      </c>
      <c r="J465" s="25"/>
      <c r="K465" s="25"/>
      <c r="L465" s="25"/>
      <c r="M465" s="25"/>
      <c r="N465" s="25"/>
      <c r="O465" s="25"/>
      <c r="P465" s="25"/>
      <c r="Q465" s="25"/>
      <c r="R465" s="258"/>
      <c r="S465" s="25"/>
      <c r="T465" s="25"/>
      <c r="U465" s="25"/>
      <c r="V465" s="25"/>
      <c r="W465" s="25"/>
      <c r="X465" s="25"/>
      <c r="Y465" s="25"/>
      <c r="Z465" s="25"/>
      <c r="AB465" s="25"/>
    </row>
    <row r="466" spans="1:28" s="5" customFormat="1" x14ac:dyDescent="0.25">
      <c r="A466" s="9"/>
      <c r="B466" s="9" t="s">
        <v>5770</v>
      </c>
      <c r="C466" s="48" t="s">
        <v>2413</v>
      </c>
      <c r="D466" s="257">
        <v>1.5316519</v>
      </c>
      <c r="E466" s="261">
        <v>4.8384067407407407</v>
      </c>
      <c r="F466" s="117">
        <v>110.25679</v>
      </c>
      <c r="G466" s="257">
        <v>0.50709408676149592</v>
      </c>
      <c r="H466" s="25"/>
      <c r="I466" s="347">
        <v>0.46632153999999998</v>
      </c>
      <c r="J466" s="25"/>
      <c r="K466" s="25"/>
      <c r="L466" s="25"/>
      <c r="M466" s="25"/>
      <c r="N466" s="25"/>
      <c r="O466" s="25"/>
      <c r="P466" s="25"/>
      <c r="Q466" s="25"/>
      <c r="R466" s="258"/>
      <c r="S466" s="25"/>
      <c r="T466" s="25"/>
      <c r="U466" s="25"/>
      <c r="V466" s="25"/>
      <c r="W466" s="25"/>
      <c r="X466" s="25"/>
      <c r="Y466" s="25"/>
      <c r="Z466" s="25"/>
      <c r="AB466" s="25"/>
    </row>
    <row r="467" spans="1:28" s="5" customFormat="1" x14ac:dyDescent="0.25">
      <c r="A467" s="9"/>
      <c r="B467" s="9" t="s">
        <v>5770</v>
      </c>
      <c r="C467" s="48" t="s">
        <v>2414</v>
      </c>
      <c r="D467" s="257">
        <v>1.3693683000000001</v>
      </c>
      <c r="E467" s="261">
        <v>4.1832451111111109</v>
      </c>
      <c r="F467" s="117">
        <v>105.34636999999999</v>
      </c>
      <c r="G467" s="257">
        <v>0.463655706707919</v>
      </c>
      <c r="H467" s="25"/>
      <c r="I467" s="347">
        <v>0.40866359000000002</v>
      </c>
      <c r="J467" s="25"/>
      <c r="K467" s="25"/>
      <c r="L467" s="25"/>
      <c r="M467" s="25"/>
      <c r="N467" s="25"/>
      <c r="O467" s="25"/>
      <c r="P467" s="25"/>
      <c r="Q467" s="25"/>
      <c r="R467" s="258"/>
      <c r="S467" s="25"/>
      <c r="T467" s="25"/>
      <c r="U467" s="25"/>
      <c r="V467" s="25"/>
      <c r="W467" s="25"/>
      <c r="X467" s="25"/>
      <c r="Y467" s="25"/>
      <c r="Z467" s="25"/>
      <c r="AB467" s="25"/>
    </row>
    <row r="468" spans="1:28" s="5" customFormat="1" x14ac:dyDescent="0.25">
      <c r="A468" s="9"/>
      <c r="B468" s="9" t="s">
        <v>5770</v>
      </c>
      <c r="C468" s="48" t="s">
        <v>2415</v>
      </c>
      <c r="D468" s="257">
        <v>1.3288880999999999</v>
      </c>
      <c r="E468" s="261">
        <v>4.2593325925925924</v>
      </c>
      <c r="F468" s="117">
        <v>103.37563</v>
      </c>
      <c r="G468" s="257">
        <v>0.46098052137409401</v>
      </c>
      <c r="H468" s="25"/>
      <c r="I468" s="347">
        <v>0.39806986999999999</v>
      </c>
      <c r="J468" s="25"/>
      <c r="K468" s="25"/>
      <c r="L468" s="25"/>
      <c r="M468" s="25"/>
      <c r="N468" s="25"/>
      <c r="O468" s="25"/>
      <c r="P468" s="25"/>
      <c r="Q468" s="25"/>
      <c r="R468" s="258"/>
      <c r="S468" s="25"/>
      <c r="T468" s="25"/>
      <c r="U468" s="25"/>
      <c r="V468" s="25"/>
      <c r="W468" s="25"/>
      <c r="X468" s="25"/>
      <c r="Y468" s="25"/>
      <c r="Z468" s="25"/>
      <c r="AB468" s="25"/>
    </row>
    <row r="469" spans="1:28" s="5" customFormat="1" x14ac:dyDescent="0.25">
      <c r="A469" s="9"/>
      <c r="B469" s="9" t="s">
        <v>5770</v>
      </c>
      <c r="C469" s="48" t="s">
        <v>2416</v>
      </c>
      <c r="D469" s="257">
        <v>1.1623512</v>
      </c>
      <c r="E469" s="261">
        <v>4.3081748148148149</v>
      </c>
      <c r="F469" s="117">
        <v>102.59195</v>
      </c>
      <c r="G469" s="257">
        <v>0.46345785278996399</v>
      </c>
      <c r="H469" s="25"/>
      <c r="I469" s="347">
        <v>0.37718235999999999</v>
      </c>
      <c r="J469" s="25"/>
      <c r="K469" s="25"/>
      <c r="L469" s="25"/>
      <c r="M469" s="25"/>
      <c r="N469" s="25"/>
      <c r="O469" s="25"/>
      <c r="P469" s="25"/>
      <c r="Q469" s="25"/>
      <c r="R469" s="258"/>
      <c r="S469" s="25"/>
      <c r="T469" s="25"/>
      <c r="U469" s="25"/>
      <c r="V469" s="25"/>
      <c r="W469" s="25"/>
      <c r="X469" s="25"/>
      <c r="Y469" s="25"/>
      <c r="Z469" s="25"/>
      <c r="AB469" s="25"/>
    </row>
    <row r="470" spans="1:28" s="5" customFormat="1" x14ac:dyDescent="0.25">
      <c r="A470" s="9"/>
      <c r="B470" s="9" t="s">
        <v>5770</v>
      </c>
      <c r="C470" s="48" t="s">
        <v>2417</v>
      </c>
      <c r="D470" s="257">
        <v>1.2257971999999999</v>
      </c>
      <c r="E470" s="261">
        <v>4.8375084444444436</v>
      </c>
      <c r="F470" s="117">
        <v>103.07995</v>
      </c>
      <c r="G470" s="257">
        <v>0.49087275672061093</v>
      </c>
      <c r="H470" s="25"/>
      <c r="I470" s="347">
        <v>0.42482397</v>
      </c>
      <c r="J470" s="25"/>
      <c r="K470" s="25"/>
      <c r="L470" s="25"/>
      <c r="M470" s="25"/>
      <c r="N470" s="25"/>
      <c r="O470" s="25"/>
      <c r="P470" s="25"/>
      <c r="Q470" s="25"/>
      <c r="R470" s="258"/>
      <c r="S470" s="25"/>
      <c r="T470" s="25"/>
      <c r="U470" s="25"/>
      <c r="V470" s="25"/>
      <c r="W470" s="25"/>
      <c r="X470" s="25"/>
      <c r="Y470" s="25"/>
      <c r="Z470" s="25"/>
      <c r="AB470" s="25"/>
    </row>
    <row r="471" spans="1:28" s="5" customFormat="1" x14ac:dyDescent="0.25">
      <c r="A471" s="43"/>
      <c r="B471" s="9" t="s">
        <v>5770</v>
      </c>
      <c r="C471" s="48" t="s">
        <v>2418</v>
      </c>
      <c r="D471" s="257">
        <v>0.55497479000000005</v>
      </c>
      <c r="E471" s="261">
        <v>2.0161778518518516</v>
      </c>
      <c r="F471" s="117">
        <v>34.134191999999999</v>
      </c>
      <c r="G471" s="257">
        <v>0.187791526529584</v>
      </c>
      <c r="H471" s="25"/>
      <c r="I471" s="347">
        <v>0.26132061000000001</v>
      </c>
      <c r="J471" s="25"/>
      <c r="K471" s="25"/>
      <c r="L471" s="25"/>
      <c r="M471" s="25"/>
      <c r="N471" s="25"/>
      <c r="O471" s="25"/>
      <c r="P471" s="25"/>
      <c r="Q471" s="25"/>
      <c r="R471" s="258"/>
      <c r="S471" s="25"/>
      <c r="T471" s="25"/>
      <c r="U471" s="25"/>
      <c r="V471" s="25"/>
      <c r="W471" s="25"/>
      <c r="X471" s="25"/>
      <c r="Y471" s="25"/>
      <c r="Z471" s="25"/>
      <c r="AB471" s="25"/>
    </row>
    <row r="472" spans="1:28" s="5" customFormat="1" x14ac:dyDescent="0.25">
      <c r="A472" s="43"/>
      <c r="B472" s="9" t="s">
        <v>5770</v>
      </c>
      <c r="C472" s="48" t="s">
        <v>2419</v>
      </c>
      <c r="D472" s="257">
        <v>0.47978654999999998</v>
      </c>
      <c r="E472" s="261">
        <v>1.7586134814814813</v>
      </c>
      <c r="F472" s="117">
        <v>30.217525999999999</v>
      </c>
      <c r="G472" s="257">
        <v>0.16546345950500599</v>
      </c>
      <c r="H472" s="25"/>
      <c r="I472" s="347">
        <v>0.22588398000000001</v>
      </c>
      <c r="J472" s="25"/>
      <c r="K472" s="25"/>
      <c r="L472" s="25"/>
      <c r="M472" s="25"/>
      <c r="N472" s="25"/>
      <c r="O472" s="25"/>
      <c r="P472" s="25"/>
      <c r="Q472" s="25"/>
      <c r="R472" s="258"/>
      <c r="S472" s="25"/>
      <c r="T472" s="25"/>
      <c r="U472" s="25"/>
      <c r="V472" s="25"/>
      <c r="W472" s="25"/>
      <c r="X472" s="25"/>
      <c r="Y472" s="25"/>
      <c r="Z472" s="25"/>
      <c r="AB472" s="25"/>
    </row>
    <row r="473" spans="1:28" s="5" customFormat="1" x14ac:dyDescent="0.25">
      <c r="A473" s="135">
        <v>1</v>
      </c>
      <c r="B473" s="9" t="s">
        <v>5770</v>
      </c>
      <c r="C473" s="48" t="s">
        <v>2420</v>
      </c>
      <c r="D473" s="257">
        <v>0.58321993000000005</v>
      </c>
      <c r="E473" s="261">
        <v>2.204982814814815</v>
      </c>
      <c r="F473" s="117">
        <v>55.931652999999997</v>
      </c>
      <c r="G473" s="257">
        <v>0.25991954113464599</v>
      </c>
      <c r="H473" s="25"/>
      <c r="I473" s="347">
        <v>0.29092288999999999</v>
      </c>
      <c r="J473" s="25"/>
      <c r="K473" s="25"/>
      <c r="L473" s="25"/>
      <c r="M473" s="25"/>
      <c r="N473" s="25"/>
      <c r="O473" s="25"/>
      <c r="P473" s="25"/>
      <c r="Q473" s="25"/>
      <c r="R473" s="258"/>
      <c r="S473" s="25"/>
      <c r="T473" s="25"/>
      <c r="U473" s="25"/>
      <c r="V473" s="25"/>
      <c r="W473" s="25"/>
      <c r="X473" s="25"/>
      <c r="Y473" s="25"/>
      <c r="Z473" s="25"/>
      <c r="AB473" s="25"/>
    </row>
    <row r="474" spans="1:28" s="5" customFormat="1" x14ac:dyDescent="0.25">
      <c r="A474" s="58" t="s">
        <v>37</v>
      </c>
      <c r="B474" s="58"/>
      <c r="C474" s="43"/>
      <c r="D474" s="256"/>
      <c r="E474" s="256"/>
      <c r="F474" s="97"/>
      <c r="G474" s="259"/>
      <c r="H474" s="25"/>
      <c r="I474" s="258"/>
      <c r="J474" s="25"/>
      <c r="K474" s="25"/>
      <c r="L474" s="25"/>
      <c r="M474" s="25"/>
      <c r="N474" s="25"/>
      <c r="O474" s="25"/>
      <c r="P474" s="25"/>
      <c r="Q474" s="25"/>
      <c r="R474" s="259"/>
      <c r="S474" s="25"/>
      <c r="T474" s="25"/>
      <c r="U474" s="25"/>
      <c r="V474" s="25"/>
      <c r="W474" s="25"/>
      <c r="X474" s="25"/>
      <c r="Y474" s="25"/>
      <c r="Z474" s="25"/>
      <c r="AB474" s="25"/>
    </row>
    <row r="475" spans="1:28" s="5" customFormat="1" x14ac:dyDescent="0.25">
      <c r="A475" s="129" t="s">
        <v>7150</v>
      </c>
      <c r="B475" s="129"/>
      <c r="C475" s="52"/>
      <c r="D475" s="256"/>
      <c r="E475" s="256"/>
      <c r="F475" s="97"/>
      <c r="G475" s="259"/>
      <c r="H475" s="25"/>
      <c r="I475" s="258"/>
      <c r="J475" s="25"/>
      <c r="K475" s="25"/>
      <c r="L475" s="25"/>
      <c r="M475" s="25"/>
      <c r="N475" s="25"/>
      <c r="O475" s="25"/>
      <c r="P475" s="25"/>
      <c r="Q475" s="25"/>
      <c r="R475" s="259"/>
      <c r="S475" s="25"/>
      <c r="T475" s="25"/>
      <c r="U475" s="25"/>
      <c r="V475" s="25"/>
      <c r="W475" s="25"/>
      <c r="X475" s="25"/>
      <c r="Y475" s="25"/>
      <c r="Z475" s="25"/>
      <c r="AB475" s="25"/>
    </row>
    <row r="476" spans="1:28" s="5" customFormat="1" x14ac:dyDescent="0.25">
      <c r="A476" s="129"/>
      <c r="B476" s="62" t="s">
        <v>5770</v>
      </c>
      <c r="C476" s="288" t="s">
        <v>7109</v>
      </c>
      <c r="D476" s="289">
        <v>0.91208124000000002</v>
      </c>
      <c r="E476" s="345">
        <v>3.4585738518518516</v>
      </c>
      <c r="F476" s="352">
        <v>93.556984</v>
      </c>
      <c r="G476" s="345">
        <v>0.438388231836706</v>
      </c>
      <c r="H476" s="25"/>
      <c r="I476" s="258"/>
      <c r="J476" s="25"/>
      <c r="K476" s="25"/>
      <c r="L476" s="25"/>
      <c r="M476" s="25"/>
      <c r="N476" s="25"/>
      <c r="O476" s="25"/>
      <c r="P476" s="25"/>
      <c r="Q476" s="25"/>
      <c r="R476" s="259"/>
      <c r="S476" s="25"/>
      <c r="T476" s="25"/>
      <c r="U476" s="25"/>
      <c r="V476" s="25"/>
      <c r="W476" s="25"/>
      <c r="X476" s="25"/>
      <c r="Y476" s="25"/>
      <c r="Z476" s="25"/>
      <c r="AB476" s="25"/>
    </row>
    <row r="477" spans="1:28" s="5" customFormat="1" x14ac:dyDescent="0.25">
      <c r="A477" s="129"/>
      <c r="B477" s="62" t="s">
        <v>5770</v>
      </c>
      <c r="C477" s="288" t="s">
        <v>7110</v>
      </c>
      <c r="D477" s="289">
        <v>1.0429257000000001</v>
      </c>
      <c r="E477" s="345">
        <v>3.4747056296296295</v>
      </c>
      <c r="F477" s="352">
        <v>50.368851999999997</v>
      </c>
      <c r="G477" s="345">
        <v>0.63536892940760992</v>
      </c>
      <c r="H477" s="25"/>
      <c r="I477" s="258"/>
      <c r="J477" s="25"/>
      <c r="K477" s="25"/>
      <c r="L477" s="25"/>
      <c r="M477" s="25"/>
      <c r="N477" s="25"/>
      <c r="O477" s="25"/>
      <c r="P477" s="25"/>
      <c r="Q477" s="25"/>
      <c r="R477" s="259"/>
      <c r="S477" s="25"/>
      <c r="T477" s="25"/>
      <c r="U477" s="25"/>
      <c r="V477" s="25"/>
      <c r="W477" s="25"/>
      <c r="X477" s="25"/>
      <c r="Y477" s="25"/>
      <c r="Z477" s="25"/>
      <c r="AB477" s="25"/>
    </row>
    <row r="478" spans="1:28" s="5" customFormat="1" x14ac:dyDescent="0.25">
      <c r="A478" s="135">
        <v>1</v>
      </c>
      <c r="B478" s="62" t="s">
        <v>5770</v>
      </c>
      <c r="C478" s="288" t="s">
        <v>7111</v>
      </c>
      <c r="D478" s="289">
        <v>0.87886202000000002</v>
      </c>
      <c r="E478" s="345">
        <v>3.060774962962963</v>
      </c>
      <c r="F478" s="352">
        <v>54.945779999999999</v>
      </c>
      <c r="G478" s="345">
        <v>0.81761329133040705</v>
      </c>
      <c r="H478" s="25"/>
      <c r="I478" s="258"/>
      <c r="J478" s="25"/>
      <c r="K478" s="25"/>
      <c r="L478" s="25"/>
      <c r="M478" s="25"/>
      <c r="N478" s="25"/>
      <c r="O478" s="25"/>
      <c r="P478" s="25"/>
      <c r="Q478" s="25"/>
      <c r="R478" s="259"/>
      <c r="S478" s="25"/>
      <c r="T478" s="25"/>
      <c r="U478" s="25"/>
      <c r="V478" s="25"/>
      <c r="W478" s="25"/>
      <c r="X478" s="25"/>
      <c r="Y478" s="25"/>
      <c r="Z478" s="25"/>
      <c r="AB478" s="25"/>
    </row>
    <row r="479" spans="1:28" s="5" customFormat="1" x14ac:dyDescent="0.25">
      <c r="B479" s="62" t="s">
        <v>5770</v>
      </c>
      <c r="C479" s="288" t="s">
        <v>7112</v>
      </c>
      <c r="D479" s="289">
        <v>0.37861536000000001</v>
      </c>
      <c r="E479" s="345">
        <v>1.5387303703703703</v>
      </c>
      <c r="F479" s="352">
        <v>28.973548000000001</v>
      </c>
      <c r="G479" s="345">
        <v>0.1406998199196702</v>
      </c>
      <c r="H479" s="25"/>
      <c r="I479" s="258"/>
      <c r="J479" s="25"/>
      <c r="K479" s="25"/>
      <c r="L479" s="25"/>
      <c r="M479" s="25"/>
      <c r="N479" s="25"/>
      <c r="O479" s="25"/>
      <c r="P479" s="25"/>
      <c r="Q479" s="25"/>
      <c r="R479" s="259"/>
      <c r="S479" s="25"/>
      <c r="T479" s="25"/>
      <c r="U479" s="25"/>
      <c r="V479" s="25"/>
      <c r="W479" s="25"/>
      <c r="X479" s="25"/>
      <c r="Y479" s="25"/>
      <c r="Z479" s="25"/>
      <c r="AB479" s="25"/>
    </row>
    <row r="480" spans="1:28" s="5" customFormat="1" x14ac:dyDescent="0.25">
      <c r="B480" s="62" t="s">
        <v>5770</v>
      </c>
      <c r="C480" s="288" t="s">
        <v>7113</v>
      </c>
      <c r="D480" s="289">
        <v>0.17286028000000001</v>
      </c>
      <c r="E480" s="345">
        <v>0.61374191111111109</v>
      </c>
      <c r="F480" s="352">
        <v>20.734106000000001</v>
      </c>
      <c r="G480" s="345">
        <v>0.12867396036887649</v>
      </c>
      <c r="H480" s="25"/>
      <c r="I480" s="258"/>
      <c r="J480" s="25"/>
      <c r="K480" s="25"/>
      <c r="L480" s="25"/>
      <c r="M480" s="25"/>
      <c r="N480" s="25"/>
      <c r="O480" s="25"/>
      <c r="P480" s="25"/>
      <c r="Q480" s="25"/>
      <c r="R480" s="259"/>
      <c r="S480" s="25"/>
      <c r="T480" s="25"/>
      <c r="U480" s="25"/>
      <c r="V480" s="25"/>
      <c r="W480" s="25"/>
      <c r="X480" s="25"/>
      <c r="Y480" s="25"/>
      <c r="Z480" s="25"/>
      <c r="AB480" s="25"/>
    </row>
    <row r="481" spans="1:28" s="5" customFormat="1" x14ac:dyDescent="0.25">
      <c r="A481" s="129"/>
      <c r="B481" s="62" t="s">
        <v>5770</v>
      </c>
      <c r="C481" s="288" t="s">
        <v>7114</v>
      </c>
      <c r="D481" s="289">
        <v>0.18085771</v>
      </c>
      <c r="E481" s="345">
        <v>0.57180917037037027</v>
      </c>
      <c r="F481" s="352">
        <v>21.107924000000001</v>
      </c>
      <c r="G481" s="345">
        <v>0.12901554143904351</v>
      </c>
      <c r="H481" s="25"/>
      <c r="I481" s="258"/>
      <c r="J481" s="25"/>
      <c r="K481" s="25"/>
      <c r="L481" s="25"/>
      <c r="M481" s="25"/>
      <c r="N481" s="25"/>
      <c r="O481" s="25"/>
      <c r="P481" s="25"/>
      <c r="Q481" s="25"/>
      <c r="R481" s="259"/>
      <c r="S481" s="25"/>
      <c r="T481" s="25"/>
      <c r="U481" s="25"/>
      <c r="V481" s="25"/>
      <c r="W481" s="25"/>
      <c r="X481" s="25"/>
      <c r="Y481" s="25"/>
      <c r="Z481" s="25"/>
      <c r="AB481" s="25"/>
    </row>
    <row r="482" spans="1:28" s="5" customFormat="1" x14ac:dyDescent="0.25">
      <c r="A482" s="129"/>
      <c r="B482" s="62" t="s">
        <v>5770</v>
      </c>
      <c r="C482" s="288" t="s">
        <v>7115</v>
      </c>
      <c r="D482" s="289">
        <v>0.16577125000000001</v>
      </c>
      <c r="E482" s="345">
        <v>0.57797315555555551</v>
      </c>
      <c r="F482" s="352">
        <v>21.162137000000001</v>
      </c>
      <c r="G482" s="345">
        <v>0.1162832348698007</v>
      </c>
      <c r="H482" s="25"/>
      <c r="I482" s="258"/>
      <c r="J482" s="25"/>
      <c r="K482" s="25"/>
      <c r="L482" s="25"/>
      <c r="M482" s="25"/>
      <c r="N482" s="25"/>
      <c r="O482" s="25"/>
      <c r="P482" s="25"/>
      <c r="Q482" s="25"/>
      <c r="R482" s="259"/>
      <c r="S482" s="25"/>
      <c r="T482" s="25"/>
      <c r="U482" s="25"/>
      <c r="V482" s="25"/>
      <c r="W482" s="25"/>
      <c r="X482" s="25"/>
      <c r="Y482" s="25"/>
      <c r="Z482" s="25"/>
      <c r="AB482" s="25"/>
    </row>
    <row r="483" spans="1:28" s="5" customFormat="1" x14ac:dyDescent="0.25">
      <c r="A483" s="129"/>
      <c r="B483" s="62" t="s">
        <v>5770</v>
      </c>
      <c r="C483" s="288" t="s">
        <v>7116</v>
      </c>
      <c r="D483" s="289">
        <v>1.4884276000000001</v>
      </c>
      <c r="E483" s="345">
        <v>4.6594182962962956</v>
      </c>
      <c r="F483" s="352">
        <v>108.89663</v>
      </c>
      <c r="G483" s="345">
        <v>0.52840684035145102</v>
      </c>
      <c r="H483" s="25"/>
      <c r="I483" s="258"/>
      <c r="J483" s="25"/>
      <c r="K483" s="25"/>
      <c r="L483" s="25"/>
      <c r="M483" s="25"/>
      <c r="N483" s="25"/>
      <c r="O483" s="25"/>
      <c r="P483" s="25"/>
      <c r="Q483" s="25"/>
      <c r="R483" s="259"/>
      <c r="S483" s="25"/>
      <c r="T483" s="25"/>
      <c r="U483" s="25"/>
      <c r="V483" s="25"/>
      <c r="W483" s="25"/>
      <c r="X483" s="25"/>
      <c r="Y483" s="25"/>
      <c r="Z483" s="25"/>
      <c r="AB483" s="25"/>
    </row>
    <row r="484" spans="1:28" s="5" customFormat="1" x14ac:dyDescent="0.25">
      <c r="A484" s="129"/>
      <c r="B484" s="62" t="s">
        <v>5770</v>
      </c>
      <c r="C484" s="288" t="s">
        <v>7117</v>
      </c>
      <c r="D484" s="289">
        <v>2.0036014999999998</v>
      </c>
      <c r="E484" s="345">
        <v>8.6384414814814807</v>
      </c>
      <c r="F484" s="352">
        <v>129.66602</v>
      </c>
      <c r="G484" s="345">
        <v>0.78026591855609073</v>
      </c>
      <c r="H484" s="25"/>
      <c r="I484" s="258"/>
      <c r="J484" s="25"/>
      <c r="K484" s="25"/>
      <c r="L484" s="25"/>
      <c r="M484" s="25"/>
      <c r="N484" s="25"/>
      <c r="O484" s="25"/>
      <c r="P484" s="25"/>
      <c r="Q484" s="25"/>
      <c r="R484" s="259"/>
      <c r="S484" s="25"/>
      <c r="T484" s="25"/>
      <c r="U484" s="25"/>
      <c r="V484" s="25"/>
      <c r="W484" s="25"/>
      <c r="X484" s="25"/>
      <c r="Y484" s="25"/>
      <c r="Z484" s="25"/>
      <c r="AB484" s="25"/>
    </row>
    <row r="485" spans="1:28" s="5" customFormat="1" x14ac:dyDescent="0.25">
      <c r="A485" s="129"/>
      <c r="B485" s="62" t="s">
        <v>5770</v>
      </c>
      <c r="C485" s="288" t="s">
        <v>7118</v>
      </c>
      <c r="D485" s="289">
        <v>1.0210098999999999</v>
      </c>
      <c r="E485" s="345">
        <v>2.6982505185185186</v>
      </c>
      <c r="F485" s="352">
        <v>78.423084000000003</v>
      </c>
      <c r="G485" s="345">
        <v>0.35493981944603503</v>
      </c>
      <c r="H485" s="25"/>
      <c r="I485" s="258"/>
      <c r="J485" s="25"/>
      <c r="K485" s="25"/>
      <c r="L485" s="25"/>
      <c r="M485" s="25"/>
      <c r="N485" s="25"/>
      <c r="O485" s="25"/>
      <c r="P485" s="25"/>
      <c r="Q485" s="25"/>
      <c r="R485" s="259"/>
      <c r="S485" s="25"/>
      <c r="T485" s="25"/>
      <c r="U485" s="25"/>
      <c r="V485" s="25"/>
      <c r="W485" s="25"/>
      <c r="X485" s="25"/>
      <c r="Y485" s="25"/>
      <c r="Z485" s="25"/>
      <c r="AB485" s="25"/>
    </row>
    <row r="486" spans="1:28" s="5" customFormat="1" x14ac:dyDescent="0.25">
      <c r="A486" s="135">
        <v>1</v>
      </c>
      <c r="B486" s="62" t="s">
        <v>5770</v>
      </c>
      <c r="C486" s="288" t="s">
        <v>7119</v>
      </c>
      <c r="D486" s="289">
        <v>1.9740959</v>
      </c>
      <c r="E486" s="345">
        <v>7.4556896296296298</v>
      </c>
      <c r="F486" s="352">
        <v>122.52564</v>
      </c>
      <c r="G486" s="345">
        <v>0.70889601981406702</v>
      </c>
      <c r="H486" s="25"/>
      <c r="I486" s="258"/>
      <c r="J486" s="25"/>
      <c r="K486" s="25"/>
      <c r="L486" s="25"/>
      <c r="M486" s="25"/>
      <c r="N486" s="25"/>
      <c r="O486" s="25"/>
      <c r="P486" s="25"/>
      <c r="Q486" s="25"/>
      <c r="R486" s="259"/>
      <c r="S486" s="25"/>
      <c r="T486" s="25"/>
      <c r="U486" s="25"/>
      <c r="V486" s="25"/>
      <c r="W486" s="25"/>
      <c r="X486" s="25"/>
      <c r="Y486" s="25"/>
      <c r="Z486" s="25"/>
      <c r="AB486" s="25"/>
    </row>
    <row r="487" spans="1:28" s="5" customFormat="1" x14ac:dyDescent="0.25">
      <c r="A487" s="129"/>
      <c r="B487" s="62" t="s">
        <v>5770</v>
      </c>
      <c r="C487" s="288" t="s">
        <v>7120</v>
      </c>
      <c r="D487" s="289">
        <v>0.20986774</v>
      </c>
      <c r="E487" s="345">
        <v>0.56302673333333331</v>
      </c>
      <c r="F487" s="352">
        <v>76.913387</v>
      </c>
      <c r="G487" s="345">
        <v>0.33668020860493098</v>
      </c>
      <c r="H487" s="25"/>
      <c r="I487" s="258"/>
      <c r="J487" s="25"/>
      <c r="K487" s="25"/>
      <c r="L487" s="25"/>
      <c r="M487" s="25"/>
      <c r="N487" s="25"/>
      <c r="O487" s="25"/>
      <c r="P487" s="25"/>
      <c r="Q487" s="25"/>
      <c r="R487" s="259"/>
      <c r="S487" s="25"/>
      <c r="T487" s="25"/>
      <c r="U487" s="25"/>
      <c r="V487" s="25"/>
      <c r="W487" s="25"/>
      <c r="X487" s="25"/>
      <c r="Y487" s="25"/>
      <c r="Z487" s="25"/>
      <c r="AB487" s="25"/>
    </row>
    <row r="488" spans="1:28" s="5" customFormat="1" x14ac:dyDescent="0.25">
      <c r="A488" s="129"/>
      <c r="B488" s="62" t="s">
        <v>5770</v>
      </c>
      <c r="C488" s="288" t="s">
        <v>7121</v>
      </c>
      <c r="D488" s="289">
        <v>0.40075714000000001</v>
      </c>
      <c r="E488" s="345">
        <v>2.2456330370370372</v>
      </c>
      <c r="F488" s="352">
        <v>48.219546000000001</v>
      </c>
      <c r="G488" s="345">
        <v>0.2019420977540754</v>
      </c>
      <c r="H488" s="25"/>
      <c r="I488" s="258"/>
      <c r="J488" s="25"/>
      <c r="K488" s="25"/>
      <c r="L488" s="25"/>
      <c r="M488" s="25"/>
      <c r="N488" s="25"/>
      <c r="O488" s="25"/>
      <c r="P488" s="25"/>
      <c r="Q488" s="25"/>
      <c r="R488" s="259"/>
      <c r="S488" s="25"/>
      <c r="T488" s="25"/>
      <c r="U488" s="25"/>
      <c r="V488" s="25"/>
      <c r="W488" s="25"/>
      <c r="X488" s="25"/>
      <c r="Y488" s="25"/>
      <c r="Z488" s="25"/>
      <c r="AB488" s="25"/>
    </row>
    <row r="489" spans="1:28" s="5" customFormat="1" x14ac:dyDescent="0.25">
      <c r="A489" s="129"/>
      <c r="B489" s="62" t="s">
        <v>5770</v>
      </c>
      <c r="C489" s="288" t="s">
        <v>7122</v>
      </c>
      <c r="D489" s="289">
        <v>0.16210400999999999</v>
      </c>
      <c r="E489" s="345">
        <v>0.90834592592592589</v>
      </c>
      <c r="F489" s="352">
        <v>19.504535000000001</v>
      </c>
      <c r="G489" s="345">
        <v>8.1684442853609596E-2</v>
      </c>
      <c r="H489" s="25"/>
      <c r="I489" s="258"/>
      <c r="J489" s="25"/>
      <c r="K489" s="25"/>
      <c r="L489" s="25"/>
      <c r="M489" s="25"/>
      <c r="N489" s="25"/>
      <c r="O489" s="25"/>
      <c r="P489" s="25"/>
      <c r="Q489" s="25"/>
      <c r="R489" s="259"/>
      <c r="S489" s="25"/>
      <c r="T489" s="25"/>
      <c r="U489" s="25"/>
      <c r="V489" s="25"/>
      <c r="W489" s="25"/>
      <c r="X489" s="25"/>
      <c r="Y489" s="25"/>
      <c r="Z489" s="25"/>
      <c r="AB489" s="25"/>
    </row>
    <row r="490" spans="1:28" s="5" customFormat="1" x14ac:dyDescent="0.25">
      <c r="A490" s="129"/>
      <c r="B490" s="62" t="s">
        <v>5770</v>
      </c>
      <c r="C490" s="288" t="s">
        <v>7123</v>
      </c>
      <c r="D490" s="289">
        <v>3.2420801999999999E-2</v>
      </c>
      <c r="E490" s="345">
        <v>0.18166919259259257</v>
      </c>
      <c r="F490" s="352">
        <v>3.9009071</v>
      </c>
      <c r="G490" s="345">
        <v>1.633688876211992E-2</v>
      </c>
      <c r="H490" s="25"/>
      <c r="I490" s="258"/>
      <c r="J490" s="25"/>
      <c r="K490" s="25"/>
      <c r="L490" s="25"/>
      <c r="M490" s="25"/>
      <c r="N490" s="25"/>
      <c r="O490" s="25"/>
      <c r="P490" s="25"/>
      <c r="Q490" s="25"/>
      <c r="R490" s="259"/>
      <c r="S490" s="25"/>
      <c r="T490" s="25"/>
      <c r="U490" s="25"/>
      <c r="V490" s="25"/>
      <c r="W490" s="25"/>
      <c r="X490" s="25"/>
      <c r="Y490" s="25"/>
      <c r="Z490" s="25"/>
      <c r="AB490" s="25"/>
    </row>
    <row r="491" spans="1:28" s="5" customFormat="1" x14ac:dyDescent="0.25">
      <c r="A491" s="129"/>
      <c r="B491" s="62" t="s">
        <v>5770</v>
      </c>
      <c r="C491" s="288" t="s">
        <v>7124</v>
      </c>
      <c r="D491" s="289">
        <v>1.7110978999999998E-2</v>
      </c>
      <c r="E491" s="345">
        <v>9.5880962962962946E-2</v>
      </c>
      <c r="F491" s="352">
        <v>2.0588120999999999</v>
      </c>
      <c r="G491" s="345">
        <v>8.6222467609586798E-3</v>
      </c>
      <c r="H491" s="25"/>
      <c r="I491" s="258"/>
      <c r="J491" s="25"/>
      <c r="K491" s="25"/>
      <c r="L491" s="25"/>
      <c r="M491" s="25"/>
      <c r="N491" s="25"/>
      <c r="O491" s="25"/>
      <c r="P491" s="25"/>
      <c r="Q491" s="25"/>
      <c r="R491" s="259"/>
      <c r="S491" s="25"/>
      <c r="T491" s="25"/>
      <c r="U491" s="25"/>
      <c r="V491" s="25"/>
      <c r="W491" s="25"/>
      <c r="X491" s="25"/>
      <c r="Y491" s="25"/>
      <c r="Z491" s="25"/>
      <c r="AB491" s="25"/>
    </row>
    <row r="492" spans="1:28" s="5" customFormat="1" x14ac:dyDescent="0.25">
      <c r="A492" s="129"/>
      <c r="B492" s="62" t="s">
        <v>5770</v>
      </c>
      <c r="C492" s="288" t="s">
        <v>7125</v>
      </c>
      <c r="D492" s="289">
        <v>1.3508668E-2</v>
      </c>
      <c r="E492" s="345">
        <v>7.5695496296296294E-2</v>
      </c>
      <c r="F492" s="352">
        <v>1.625378</v>
      </c>
      <c r="G492" s="345">
        <v>6.8070369695977994E-3</v>
      </c>
      <c r="H492" s="25"/>
      <c r="I492" s="258"/>
      <c r="J492" s="25"/>
      <c r="K492" s="25"/>
      <c r="L492" s="25"/>
      <c r="M492" s="25"/>
      <c r="N492" s="25"/>
      <c r="O492" s="25"/>
      <c r="P492" s="25"/>
      <c r="Q492" s="25"/>
      <c r="R492" s="259"/>
      <c r="S492" s="25"/>
      <c r="T492" s="25"/>
      <c r="U492" s="25"/>
      <c r="V492" s="25"/>
      <c r="W492" s="25"/>
      <c r="X492" s="25"/>
      <c r="Y492" s="25"/>
      <c r="Z492" s="25"/>
      <c r="AB492" s="25"/>
    </row>
    <row r="493" spans="1:28" s="5" customFormat="1" x14ac:dyDescent="0.25">
      <c r="A493" s="129"/>
      <c r="B493" s="62" t="s">
        <v>5770</v>
      </c>
      <c r="C493" s="288" t="s">
        <v>7126</v>
      </c>
      <c r="D493" s="289">
        <v>0.22514445999999999</v>
      </c>
      <c r="E493" s="345">
        <v>1.2615916296296297</v>
      </c>
      <c r="F493" s="352">
        <v>27.089632999999999</v>
      </c>
      <c r="G493" s="345">
        <v>0.11345061592413</v>
      </c>
      <c r="H493" s="25"/>
      <c r="I493" s="258"/>
      <c r="J493" s="25"/>
      <c r="K493" s="25"/>
      <c r="L493" s="25"/>
      <c r="M493" s="25"/>
      <c r="N493" s="25"/>
      <c r="O493" s="25"/>
      <c r="P493" s="25"/>
      <c r="Q493" s="25"/>
      <c r="R493" s="259"/>
      <c r="S493" s="25"/>
      <c r="T493" s="25"/>
      <c r="U493" s="25"/>
      <c r="V493" s="25"/>
      <c r="W493" s="25"/>
      <c r="X493" s="25"/>
      <c r="Y493" s="25"/>
      <c r="Z493" s="25"/>
      <c r="AB493" s="25"/>
    </row>
    <row r="494" spans="1:28" s="5" customFormat="1" x14ac:dyDescent="0.25">
      <c r="A494" s="129"/>
      <c r="B494" s="62" t="s">
        <v>5770</v>
      </c>
      <c r="C494" s="288" t="s">
        <v>7127</v>
      </c>
      <c r="D494" s="289">
        <v>2.6026699999999998</v>
      </c>
      <c r="E494" s="345">
        <v>14.583998518518518</v>
      </c>
      <c r="F494" s="352">
        <v>313.15615000000003</v>
      </c>
      <c r="G494" s="345">
        <v>1.3114891349003908</v>
      </c>
      <c r="H494" s="25"/>
      <c r="I494" s="258"/>
      <c r="J494" s="25"/>
      <c r="K494" s="25"/>
      <c r="L494" s="25"/>
      <c r="M494" s="25"/>
      <c r="N494" s="25"/>
      <c r="O494" s="25"/>
      <c r="P494" s="25"/>
      <c r="Q494" s="25"/>
      <c r="R494" s="259"/>
      <c r="S494" s="25"/>
      <c r="T494" s="25"/>
      <c r="U494" s="25"/>
      <c r="V494" s="25"/>
      <c r="W494" s="25"/>
      <c r="X494" s="25"/>
      <c r="Y494" s="25"/>
      <c r="Z494" s="25"/>
      <c r="AB494" s="25"/>
    </row>
    <row r="495" spans="1:28" s="5" customFormat="1" x14ac:dyDescent="0.25">
      <c r="A495" s="129"/>
      <c r="B495" s="62" t="s">
        <v>5770</v>
      </c>
      <c r="C495" s="288" t="s">
        <v>7128</v>
      </c>
      <c r="D495" s="289">
        <v>1.6750748</v>
      </c>
      <c r="E495" s="345">
        <v>9.3862414814814805</v>
      </c>
      <c r="F495" s="352">
        <v>201.54687000000001</v>
      </c>
      <c r="G495" s="345">
        <v>0.84407258523677897</v>
      </c>
      <c r="H495" s="25"/>
      <c r="I495" s="258"/>
      <c r="J495" s="25"/>
      <c r="K495" s="25"/>
      <c r="L495" s="25"/>
      <c r="M495" s="25"/>
      <c r="N495" s="25"/>
      <c r="O495" s="25"/>
      <c r="P495" s="25"/>
      <c r="Q495" s="25"/>
      <c r="R495" s="259"/>
      <c r="S495" s="25"/>
      <c r="T495" s="25"/>
      <c r="U495" s="25"/>
      <c r="V495" s="25"/>
      <c r="W495" s="25"/>
      <c r="X495" s="25"/>
      <c r="Y495" s="25"/>
      <c r="Z495" s="25"/>
      <c r="AB495" s="25"/>
    </row>
    <row r="496" spans="1:28" s="5" customFormat="1" x14ac:dyDescent="0.25">
      <c r="A496" s="129"/>
      <c r="B496" s="62" t="s">
        <v>5770</v>
      </c>
      <c r="C496" s="288" t="s">
        <v>7129</v>
      </c>
      <c r="D496" s="289">
        <v>1.1707512</v>
      </c>
      <c r="E496" s="345">
        <v>6.5602762962962959</v>
      </c>
      <c r="F496" s="352">
        <v>140.86609000000001</v>
      </c>
      <c r="G496" s="345">
        <v>0.58994321350123591</v>
      </c>
      <c r="H496" s="25"/>
      <c r="I496" s="258"/>
      <c r="J496" s="25"/>
      <c r="K496" s="25"/>
      <c r="L496" s="25"/>
      <c r="M496" s="25"/>
      <c r="N496" s="25"/>
      <c r="O496" s="25"/>
      <c r="P496" s="25"/>
      <c r="Q496" s="25"/>
      <c r="R496" s="259"/>
      <c r="S496" s="25"/>
      <c r="T496" s="25"/>
      <c r="U496" s="25"/>
      <c r="V496" s="25"/>
      <c r="W496" s="25"/>
      <c r="X496" s="25"/>
      <c r="Y496" s="25"/>
      <c r="Z496" s="25"/>
      <c r="AB496" s="25"/>
    </row>
    <row r="497" spans="1:28" s="5" customFormat="1" x14ac:dyDescent="0.25">
      <c r="A497" s="129"/>
      <c r="B497" s="62" t="s">
        <v>5770</v>
      </c>
      <c r="C497" s="288" t="s">
        <v>7130</v>
      </c>
      <c r="D497" s="289">
        <v>0.78080099000000003</v>
      </c>
      <c r="E497" s="345">
        <v>4.3751996296296296</v>
      </c>
      <c r="F497" s="352">
        <v>93.946845999999994</v>
      </c>
      <c r="G497" s="345">
        <v>0.39344673545861703</v>
      </c>
      <c r="H497" s="25"/>
      <c r="I497" s="258"/>
      <c r="J497" s="25"/>
      <c r="K497" s="25"/>
      <c r="L497" s="25"/>
      <c r="M497" s="25"/>
      <c r="N497" s="25"/>
      <c r="O497" s="25"/>
      <c r="P497" s="25"/>
      <c r="Q497" s="25"/>
      <c r="R497" s="259"/>
      <c r="S497" s="25"/>
      <c r="T497" s="25"/>
      <c r="U497" s="25"/>
      <c r="V497" s="25"/>
      <c r="W497" s="25"/>
      <c r="X497" s="25"/>
      <c r="Y497" s="25"/>
      <c r="Z497" s="25"/>
      <c r="AB497" s="25"/>
    </row>
    <row r="498" spans="1:28" s="5" customFormat="1" x14ac:dyDescent="0.25">
      <c r="A498" s="129"/>
      <c r="B498" s="62" t="s">
        <v>5770</v>
      </c>
      <c r="C498" s="288" t="s">
        <v>7131</v>
      </c>
      <c r="D498" s="289">
        <v>0.5853756</v>
      </c>
      <c r="E498" s="345">
        <v>3.280138148148148</v>
      </c>
      <c r="F498" s="352">
        <v>70.433045000000007</v>
      </c>
      <c r="G498" s="345">
        <v>0.29497160567661801</v>
      </c>
      <c r="H498" s="25"/>
      <c r="I498" s="258"/>
      <c r="J498" s="25"/>
      <c r="K498" s="25"/>
      <c r="L498" s="25"/>
      <c r="M498" s="25"/>
      <c r="N498" s="25"/>
      <c r="O498" s="25"/>
      <c r="P498" s="25"/>
      <c r="Q498" s="25"/>
      <c r="R498" s="259"/>
      <c r="S498" s="25"/>
      <c r="T498" s="25"/>
      <c r="U498" s="25"/>
      <c r="V498" s="25"/>
      <c r="W498" s="25"/>
      <c r="X498" s="25"/>
      <c r="Y498" s="25"/>
      <c r="Z498" s="25"/>
      <c r="AB498" s="25"/>
    </row>
    <row r="499" spans="1:28" s="5" customFormat="1" x14ac:dyDescent="0.25">
      <c r="A499" s="129"/>
      <c r="B499" s="62" t="s">
        <v>5770</v>
      </c>
      <c r="C499" s="288" t="s">
        <v>7132</v>
      </c>
      <c r="D499" s="289">
        <v>0.38995021000000002</v>
      </c>
      <c r="E499" s="345">
        <v>2.1850766666666663</v>
      </c>
      <c r="F499" s="352">
        <v>46.919243999999999</v>
      </c>
      <c r="G499" s="345">
        <v>0.19649646711461882</v>
      </c>
      <c r="H499" s="25"/>
      <c r="I499" s="258"/>
      <c r="J499" s="25"/>
      <c r="K499" s="25"/>
      <c r="L499" s="25"/>
      <c r="M499" s="25"/>
      <c r="N499" s="25"/>
      <c r="O499" s="25"/>
      <c r="P499" s="25"/>
      <c r="Q499" s="25"/>
      <c r="R499" s="259"/>
      <c r="S499" s="25"/>
      <c r="T499" s="25"/>
      <c r="U499" s="25"/>
      <c r="V499" s="25"/>
      <c r="W499" s="25"/>
      <c r="X499" s="25"/>
      <c r="Y499" s="25"/>
      <c r="Z499" s="25"/>
      <c r="AB499" s="25"/>
    </row>
    <row r="500" spans="1:28" s="5" customFormat="1" x14ac:dyDescent="0.25">
      <c r="A500" s="129"/>
      <c r="B500" s="62" t="s">
        <v>5770</v>
      </c>
      <c r="C500" s="288" t="s">
        <v>7133</v>
      </c>
      <c r="D500" s="289">
        <v>0.2926878</v>
      </c>
      <c r="E500" s="345">
        <v>1.640069111111111</v>
      </c>
      <c r="F500" s="352">
        <v>35.216521999999998</v>
      </c>
      <c r="G500" s="345">
        <v>0.147485800926309</v>
      </c>
      <c r="H500" s="25"/>
      <c r="I500" s="258"/>
      <c r="J500" s="25"/>
      <c r="K500" s="25"/>
      <c r="L500" s="25"/>
      <c r="M500" s="25"/>
      <c r="N500" s="25"/>
      <c r="O500" s="25"/>
      <c r="P500" s="25"/>
      <c r="Q500" s="25"/>
      <c r="R500" s="259"/>
      <c r="S500" s="25"/>
      <c r="T500" s="25"/>
      <c r="U500" s="25"/>
      <c r="V500" s="25"/>
      <c r="W500" s="25"/>
      <c r="X500" s="25"/>
      <c r="Y500" s="25"/>
      <c r="Z500" s="25"/>
      <c r="AB500" s="25"/>
    </row>
    <row r="501" spans="1:28" s="5" customFormat="1" x14ac:dyDescent="0.25">
      <c r="A501" s="129"/>
      <c r="B501" s="62" t="s">
        <v>5770</v>
      </c>
      <c r="C501" s="288" t="s">
        <v>7134</v>
      </c>
      <c r="D501" s="289">
        <v>0.23415024000000001</v>
      </c>
      <c r="E501" s="345">
        <v>1.3120552592592591</v>
      </c>
      <c r="F501" s="352">
        <v>28.173217999999999</v>
      </c>
      <c r="G501" s="345">
        <v>0.1179886415701272</v>
      </c>
      <c r="H501" s="25"/>
      <c r="I501" s="258"/>
      <c r="J501" s="25"/>
      <c r="K501" s="25"/>
      <c r="L501" s="25"/>
      <c r="M501" s="25"/>
      <c r="N501" s="25"/>
      <c r="O501" s="25"/>
      <c r="P501" s="25"/>
      <c r="Q501" s="25"/>
      <c r="R501" s="259"/>
      <c r="S501" s="25"/>
      <c r="T501" s="25"/>
      <c r="U501" s="25"/>
      <c r="V501" s="25"/>
      <c r="W501" s="25"/>
      <c r="X501" s="25"/>
      <c r="Y501" s="25"/>
      <c r="Z501" s="25"/>
      <c r="AB501" s="25"/>
    </row>
    <row r="502" spans="1:28" s="5" customFormat="1" x14ac:dyDescent="0.25">
      <c r="A502" s="129"/>
      <c r="B502" s="62" t="s">
        <v>5770</v>
      </c>
      <c r="C502" s="288" t="s">
        <v>7135</v>
      </c>
      <c r="D502" s="289">
        <v>0.11482367</v>
      </c>
      <c r="E502" s="345">
        <v>0.64341171111111106</v>
      </c>
      <c r="F502" s="352">
        <v>13.815713000000001</v>
      </c>
      <c r="G502" s="345">
        <v>5.7859814626094297E-2</v>
      </c>
      <c r="H502" s="25"/>
      <c r="I502" s="258"/>
      <c r="J502" s="25"/>
      <c r="K502" s="25"/>
      <c r="L502" s="25"/>
      <c r="M502" s="25"/>
      <c r="N502" s="25"/>
      <c r="O502" s="25"/>
      <c r="P502" s="25"/>
      <c r="Q502" s="25"/>
      <c r="R502" s="259"/>
      <c r="S502" s="25"/>
      <c r="T502" s="25"/>
      <c r="U502" s="25"/>
      <c r="V502" s="25"/>
      <c r="W502" s="25"/>
      <c r="X502" s="25"/>
      <c r="Y502" s="25"/>
      <c r="Z502" s="25"/>
      <c r="AB502" s="25"/>
    </row>
    <row r="503" spans="1:28" s="5" customFormat="1" x14ac:dyDescent="0.25">
      <c r="A503" s="129"/>
      <c r="B503" s="62" t="s">
        <v>5770</v>
      </c>
      <c r="C503" s="288" t="s">
        <v>7136</v>
      </c>
      <c r="D503" s="289">
        <v>0.15985257</v>
      </c>
      <c r="E503" s="345">
        <v>0.89573000000000003</v>
      </c>
      <c r="F503" s="352">
        <v>19.233639</v>
      </c>
      <c r="G503" s="345">
        <v>8.054993713672029E-2</v>
      </c>
      <c r="H503" s="25"/>
      <c r="I503" s="258"/>
      <c r="J503" s="25"/>
      <c r="K503" s="25"/>
      <c r="L503" s="25"/>
      <c r="M503" s="25"/>
      <c r="N503" s="25"/>
      <c r="O503" s="25"/>
      <c r="P503" s="25"/>
      <c r="Q503" s="25"/>
      <c r="R503" s="259"/>
      <c r="S503" s="25"/>
      <c r="T503" s="25"/>
      <c r="U503" s="25"/>
      <c r="V503" s="25"/>
      <c r="W503" s="25"/>
      <c r="X503" s="25"/>
      <c r="Y503" s="25"/>
      <c r="Z503" s="25"/>
      <c r="AB503" s="25"/>
    </row>
    <row r="504" spans="1:28" s="5" customFormat="1" x14ac:dyDescent="0.25">
      <c r="A504" s="129"/>
      <c r="B504" s="62" t="s">
        <v>5770</v>
      </c>
      <c r="C504" s="288" t="s">
        <v>7137</v>
      </c>
      <c r="D504" s="289">
        <v>9.2534373000000003E-2</v>
      </c>
      <c r="E504" s="345">
        <v>0.51851414814814811</v>
      </c>
      <c r="F504" s="352">
        <v>11.133839</v>
      </c>
      <c r="G504" s="345">
        <v>4.6628203322351201E-2</v>
      </c>
      <c r="H504" s="25"/>
      <c r="I504" s="258"/>
      <c r="J504" s="25"/>
      <c r="K504" s="25"/>
      <c r="L504" s="25"/>
      <c r="M504" s="25"/>
      <c r="N504" s="25"/>
      <c r="O504" s="25"/>
      <c r="P504" s="25"/>
      <c r="Q504" s="25"/>
      <c r="R504" s="259"/>
      <c r="S504" s="25"/>
      <c r="T504" s="25"/>
      <c r="U504" s="25"/>
      <c r="V504" s="25"/>
      <c r="W504" s="25"/>
      <c r="X504" s="25"/>
      <c r="Y504" s="25"/>
      <c r="Z504" s="25"/>
      <c r="AB504" s="25"/>
    </row>
    <row r="505" spans="1:28" s="5" customFormat="1" x14ac:dyDescent="0.25">
      <c r="A505" s="129"/>
      <c r="B505" s="62" t="s">
        <v>5770</v>
      </c>
      <c r="C505" s="288" t="s">
        <v>7138</v>
      </c>
      <c r="D505" s="289">
        <v>0.13756326999999999</v>
      </c>
      <c r="E505" s="345">
        <v>0.77083244444444432</v>
      </c>
      <c r="F505" s="352">
        <v>16.551765</v>
      </c>
      <c r="G505" s="345">
        <v>6.9318326924837206E-2</v>
      </c>
      <c r="H505" s="25"/>
      <c r="I505" s="258"/>
      <c r="J505" s="25"/>
      <c r="K505" s="25"/>
      <c r="L505" s="25"/>
      <c r="M505" s="25"/>
      <c r="N505" s="25"/>
      <c r="O505" s="25"/>
      <c r="P505" s="25"/>
      <c r="Q505" s="25"/>
      <c r="R505" s="259"/>
      <c r="S505" s="25"/>
      <c r="T505" s="25"/>
      <c r="U505" s="25"/>
      <c r="V505" s="25"/>
      <c r="W505" s="25"/>
      <c r="X505" s="25"/>
      <c r="Y505" s="25"/>
      <c r="Z505" s="25"/>
      <c r="AB505" s="25"/>
    </row>
    <row r="506" spans="1:28" s="5" customFormat="1" x14ac:dyDescent="0.25">
      <c r="A506" s="129"/>
      <c r="B506" s="62" t="s">
        <v>5770</v>
      </c>
      <c r="C506" s="288" t="s">
        <v>7139</v>
      </c>
      <c r="D506" s="289">
        <v>0.22514445999999999</v>
      </c>
      <c r="E506" s="345">
        <v>1.2615916296296297</v>
      </c>
      <c r="F506" s="352">
        <v>27.089632999999999</v>
      </c>
      <c r="G506" s="345">
        <v>0.11345061592413</v>
      </c>
      <c r="H506" s="25"/>
      <c r="I506" s="258"/>
      <c r="J506" s="25"/>
      <c r="K506" s="25"/>
      <c r="L506" s="25"/>
      <c r="M506" s="25"/>
      <c r="N506" s="25"/>
      <c r="O506" s="25"/>
      <c r="P506" s="25"/>
      <c r="Q506" s="25"/>
      <c r="R506" s="259"/>
      <c r="S506" s="25"/>
      <c r="T506" s="25"/>
      <c r="U506" s="25"/>
      <c r="V506" s="25"/>
      <c r="W506" s="25"/>
      <c r="X506" s="25"/>
      <c r="Y506" s="25"/>
      <c r="Z506" s="25"/>
      <c r="AB506" s="25"/>
    </row>
    <row r="507" spans="1:28" s="5" customFormat="1" x14ac:dyDescent="0.25">
      <c r="A507" s="129"/>
      <c r="B507" s="62" t="s">
        <v>5770</v>
      </c>
      <c r="C507" s="288" t="s">
        <v>7140</v>
      </c>
      <c r="D507" s="289">
        <v>13.508668</v>
      </c>
      <c r="E507" s="345">
        <v>75.695496296296298</v>
      </c>
      <c r="F507" s="352">
        <v>1625.3779999999999</v>
      </c>
      <c r="G507" s="345">
        <v>6.8070369695978004</v>
      </c>
      <c r="H507" s="25"/>
      <c r="I507" s="258"/>
      <c r="J507" s="25"/>
      <c r="K507" s="25"/>
      <c r="L507" s="25"/>
      <c r="M507" s="25"/>
      <c r="N507" s="25"/>
      <c r="O507" s="25"/>
      <c r="P507" s="25"/>
      <c r="Q507" s="25"/>
      <c r="R507" s="259"/>
      <c r="S507" s="25"/>
      <c r="T507" s="25"/>
      <c r="U507" s="25"/>
      <c r="V507" s="25"/>
      <c r="W507" s="25"/>
      <c r="X507" s="25"/>
      <c r="Y507" s="25"/>
      <c r="Z507" s="25"/>
      <c r="AB507" s="25"/>
    </row>
    <row r="508" spans="1:28" s="5" customFormat="1" x14ac:dyDescent="0.25">
      <c r="A508" s="129"/>
      <c r="B508" s="62" t="s">
        <v>5770</v>
      </c>
      <c r="C508" s="288" t="s">
        <v>7141</v>
      </c>
      <c r="D508" s="289">
        <v>5.8537559999999997</v>
      </c>
      <c r="E508" s="345">
        <v>32.801381481481478</v>
      </c>
      <c r="F508" s="352">
        <v>704.33045000000004</v>
      </c>
      <c r="G508" s="345">
        <v>2.9497160567661802</v>
      </c>
      <c r="H508" s="25"/>
      <c r="I508" s="258"/>
      <c r="J508" s="25"/>
      <c r="K508" s="25"/>
      <c r="L508" s="25"/>
      <c r="M508" s="25"/>
      <c r="N508" s="25"/>
      <c r="O508" s="25"/>
      <c r="P508" s="25"/>
      <c r="Q508" s="25"/>
      <c r="R508" s="259"/>
      <c r="S508" s="25"/>
      <c r="T508" s="25"/>
      <c r="U508" s="25"/>
      <c r="V508" s="25"/>
      <c r="W508" s="25"/>
      <c r="X508" s="25"/>
      <c r="Y508" s="25"/>
      <c r="Z508" s="25"/>
      <c r="AB508" s="25"/>
    </row>
    <row r="509" spans="1:28" s="5" customFormat="1" x14ac:dyDescent="0.25">
      <c r="A509" s="129"/>
      <c r="B509" s="62" t="s">
        <v>5770</v>
      </c>
      <c r="C509" s="288" t="s">
        <v>7142</v>
      </c>
      <c r="D509" s="289">
        <v>3.8724846999999998</v>
      </c>
      <c r="E509" s="345">
        <v>21.699375555555552</v>
      </c>
      <c r="F509" s="352">
        <v>465.94168000000002</v>
      </c>
      <c r="G509" s="345">
        <v>1.9513506097797961</v>
      </c>
      <c r="H509" s="25"/>
      <c r="I509" s="258"/>
      <c r="J509" s="25"/>
      <c r="K509" s="25"/>
      <c r="L509" s="25"/>
      <c r="M509" s="25"/>
      <c r="N509" s="25"/>
      <c r="O509" s="25"/>
      <c r="P509" s="25"/>
      <c r="Q509" s="25"/>
      <c r="R509" s="259"/>
      <c r="S509" s="25"/>
      <c r="T509" s="25"/>
      <c r="U509" s="25"/>
      <c r="V509" s="25"/>
      <c r="W509" s="25"/>
      <c r="X509" s="25"/>
      <c r="Y509" s="25"/>
      <c r="Z509" s="25"/>
      <c r="AB509" s="25"/>
    </row>
    <row r="510" spans="1:28" s="5" customFormat="1" x14ac:dyDescent="0.25">
      <c r="A510" s="129"/>
      <c r="B510" s="62" t="s">
        <v>5770</v>
      </c>
      <c r="C510" s="288" t="s">
        <v>7143</v>
      </c>
      <c r="D510" s="289">
        <v>2.5036063999999998</v>
      </c>
      <c r="E510" s="345">
        <v>14.028898518518517</v>
      </c>
      <c r="F510" s="352">
        <v>301.23671000000002</v>
      </c>
      <c r="G510" s="345">
        <v>1.2615708548706221</v>
      </c>
      <c r="H510" s="25"/>
      <c r="I510" s="258"/>
      <c r="J510" s="25"/>
      <c r="K510" s="25"/>
      <c r="L510" s="25"/>
      <c r="M510" s="25"/>
      <c r="N510" s="25"/>
      <c r="O510" s="25"/>
      <c r="P510" s="25"/>
      <c r="Q510" s="25"/>
      <c r="R510" s="259"/>
      <c r="S510" s="25"/>
      <c r="T510" s="25"/>
      <c r="U510" s="25"/>
      <c r="V510" s="25"/>
      <c r="W510" s="25"/>
      <c r="X510" s="25"/>
      <c r="Y510" s="25"/>
      <c r="Z510" s="25"/>
      <c r="AB510" s="25"/>
    </row>
    <row r="511" spans="1:28" s="5" customFormat="1" x14ac:dyDescent="0.25">
      <c r="A511" s="129"/>
      <c r="B511" s="62" t="s">
        <v>5770</v>
      </c>
      <c r="C511" s="288" t="s">
        <v>7144</v>
      </c>
      <c r="D511" s="289">
        <v>1.7561268000000001</v>
      </c>
      <c r="E511" s="345">
        <v>9.8404148148148156</v>
      </c>
      <c r="F511" s="352">
        <v>211.29912999999999</v>
      </c>
      <c r="G511" s="345">
        <v>0.88491479931575401</v>
      </c>
      <c r="H511" s="25"/>
      <c r="I511" s="258"/>
      <c r="J511" s="25"/>
      <c r="K511" s="25"/>
      <c r="L511" s="25"/>
      <c r="M511" s="25"/>
      <c r="N511" s="25"/>
      <c r="O511" s="25"/>
      <c r="P511" s="25"/>
      <c r="Q511" s="25"/>
      <c r="R511" s="259"/>
      <c r="S511" s="25"/>
      <c r="T511" s="25"/>
      <c r="U511" s="25"/>
      <c r="V511" s="25"/>
      <c r="W511" s="25"/>
      <c r="X511" s="25"/>
      <c r="Y511" s="25"/>
      <c r="Z511" s="25"/>
      <c r="AB511" s="25"/>
    </row>
    <row r="512" spans="1:28" s="5" customFormat="1" x14ac:dyDescent="0.25">
      <c r="A512" s="129"/>
      <c r="B512" s="62" t="s">
        <v>5770</v>
      </c>
      <c r="C512" s="288" t="s">
        <v>7145</v>
      </c>
      <c r="D512" s="289">
        <v>1.1707512</v>
      </c>
      <c r="E512" s="345">
        <v>6.5602762962962959</v>
      </c>
      <c r="F512" s="352">
        <v>140.86609000000001</v>
      </c>
      <c r="G512" s="345">
        <v>0.58994321350123591</v>
      </c>
      <c r="H512" s="25"/>
      <c r="I512" s="258"/>
      <c r="J512" s="25"/>
      <c r="K512" s="25"/>
      <c r="L512" s="25"/>
      <c r="M512" s="25"/>
      <c r="N512" s="25"/>
      <c r="O512" s="25"/>
      <c r="P512" s="25"/>
      <c r="Q512" s="25"/>
      <c r="R512" s="259"/>
      <c r="S512" s="25"/>
      <c r="T512" s="25"/>
      <c r="U512" s="25"/>
      <c r="V512" s="25"/>
      <c r="W512" s="25"/>
      <c r="X512" s="25"/>
      <c r="Y512" s="25"/>
      <c r="Z512" s="25"/>
      <c r="AB512" s="25"/>
    </row>
    <row r="513" spans="1:28" s="5" customFormat="1" x14ac:dyDescent="0.25">
      <c r="A513" s="129"/>
      <c r="B513" s="62" t="s">
        <v>5770</v>
      </c>
      <c r="C513" s="288" t="s">
        <v>7146</v>
      </c>
      <c r="D513" s="289">
        <v>0.87806340000000005</v>
      </c>
      <c r="E513" s="345">
        <v>4.9202072592592589</v>
      </c>
      <c r="F513" s="352">
        <v>105.64957</v>
      </c>
      <c r="G513" s="345">
        <v>0.44245740170302694</v>
      </c>
      <c r="H513" s="25"/>
      <c r="I513" s="258"/>
      <c r="J513" s="25"/>
      <c r="K513" s="25"/>
      <c r="L513" s="25"/>
      <c r="M513" s="25"/>
      <c r="N513" s="25"/>
      <c r="O513" s="25"/>
      <c r="P513" s="25"/>
      <c r="Q513" s="25"/>
      <c r="R513" s="259"/>
      <c r="S513" s="25"/>
      <c r="T513" s="25"/>
      <c r="U513" s="25"/>
      <c r="V513" s="25"/>
      <c r="W513" s="25"/>
      <c r="X513" s="25"/>
      <c r="Y513" s="25"/>
      <c r="Z513" s="25"/>
      <c r="AB513" s="25"/>
    </row>
    <row r="514" spans="1:28" s="5" customFormat="1" x14ac:dyDescent="0.25">
      <c r="A514" s="43"/>
      <c r="B514" s="62" t="s">
        <v>5770</v>
      </c>
      <c r="C514" s="288" t="s">
        <v>7147</v>
      </c>
      <c r="D514" s="289">
        <v>0.5853756</v>
      </c>
      <c r="E514" s="345">
        <v>3.280138148148148</v>
      </c>
      <c r="F514" s="291">
        <v>70.433045000000007</v>
      </c>
      <c r="G514" s="289">
        <v>0.29497160567661801</v>
      </c>
      <c r="H514" s="25"/>
      <c r="I514" s="347">
        <v>2.8490826999999999</v>
      </c>
      <c r="J514" s="25"/>
      <c r="K514" s="25"/>
      <c r="L514" s="25"/>
      <c r="M514" s="25"/>
      <c r="N514" s="25"/>
      <c r="O514" s="25"/>
      <c r="P514" s="25"/>
      <c r="Q514" s="25"/>
      <c r="R514" s="258"/>
      <c r="S514" s="25"/>
      <c r="T514" s="25"/>
      <c r="U514" s="25"/>
      <c r="V514" s="25"/>
      <c r="W514" s="25"/>
      <c r="X514" s="25"/>
      <c r="Y514" s="25"/>
      <c r="Z514" s="25"/>
      <c r="AB514" s="25"/>
    </row>
    <row r="515" spans="1:28" s="5" customFormat="1" x14ac:dyDescent="0.25">
      <c r="A515" s="43"/>
      <c r="B515" s="62" t="s">
        <v>5770</v>
      </c>
      <c r="C515" s="288" t="s">
        <v>7148</v>
      </c>
      <c r="D515" s="289">
        <v>0.43948198999999999</v>
      </c>
      <c r="E515" s="345">
        <v>2.4626268148148145</v>
      </c>
      <c r="F515" s="291">
        <v>52.878962999999999</v>
      </c>
      <c r="G515" s="289">
        <v>0.2214556038043034</v>
      </c>
      <c r="H515" s="25"/>
      <c r="I515" s="347">
        <v>1.9934278999999999</v>
      </c>
      <c r="J515" s="25"/>
      <c r="K515" s="25"/>
      <c r="L515" s="25"/>
      <c r="M515" s="25"/>
      <c r="N515" s="25"/>
      <c r="O515" s="25"/>
      <c r="P515" s="25"/>
      <c r="Q515" s="25"/>
      <c r="R515" s="258"/>
      <c r="S515" s="25"/>
      <c r="T515" s="25"/>
      <c r="U515" s="25"/>
      <c r="V515" s="25"/>
      <c r="W515" s="25"/>
      <c r="X515" s="25"/>
      <c r="Y515" s="25"/>
      <c r="Z515" s="25"/>
      <c r="AB515" s="25"/>
    </row>
    <row r="516" spans="1:28" s="5" customFormat="1" x14ac:dyDescent="0.25">
      <c r="B516" s="62" t="s">
        <v>5770</v>
      </c>
      <c r="C516" s="288" t="s">
        <v>7149</v>
      </c>
      <c r="D516" s="289">
        <v>0.35122535999999999</v>
      </c>
      <c r="E516" s="345">
        <v>1.9680828888888888</v>
      </c>
      <c r="F516" s="291">
        <v>42.259827000000001</v>
      </c>
      <c r="G516" s="289">
        <v>0.17698296206429082</v>
      </c>
      <c r="H516" s="25"/>
      <c r="I516" s="347">
        <v>1.6460277000000001</v>
      </c>
      <c r="J516" s="25"/>
      <c r="K516" s="25"/>
      <c r="L516" s="25"/>
      <c r="M516" s="25"/>
      <c r="N516" s="25"/>
      <c r="O516" s="25"/>
      <c r="P516" s="25"/>
      <c r="Q516" s="25"/>
      <c r="R516" s="258"/>
      <c r="S516" s="25"/>
      <c r="T516" s="25"/>
      <c r="U516" s="25"/>
      <c r="V516" s="25"/>
      <c r="W516" s="25"/>
      <c r="X516" s="25"/>
      <c r="Y516" s="25"/>
      <c r="Z516" s="25"/>
      <c r="AB516" s="25"/>
    </row>
    <row r="517" spans="1:28" s="5" customFormat="1" x14ac:dyDescent="0.25">
      <c r="B517" s="62" t="s">
        <v>5770</v>
      </c>
      <c r="C517" s="48" t="s">
        <v>2424</v>
      </c>
      <c r="D517" s="257">
        <v>2.1932649999999998</v>
      </c>
      <c r="E517" s="261">
        <v>8.2068140740740727</v>
      </c>
      <c r="F517" s="117">
        <v>35.811013000000003</v>
      </c>
      <c r="G517" s="257">
        <v>0.5794955197547963</v>
      </c>
      <c r="H517" s="25"/>
      <c r="I517" s="347">
        <v>0.93356941999999998</v>
      </c>
      <c r="J517" s="25"/>
      <c r="K517" s="25"/>
      <c r="L517" s="25"/>
      <c r="M517" s="25"/>
      <c r="N517" s="25"/>
      <c r="O517" s="25"/>
      <c r="P517" s="25"/>
      <c r="Q517" s="25"/>
      <c r="R517" s="258"/>
      <c r="S517" s="25"/>
      <c r="T517" s="25"/>
      <c r="U517" s="25"/>
      <c r="V517" s="25"/>
      <c r="W517" s="25"/>
      <c r="X517" s="25"/>
      <c r="Y517" s="25"/>
      <c r="Z517" s="25"/>
      <c r="AB517" s="25"/>
    </row>
    <row r="518" spans="1:28" s="5" customFormat="1" x14ac:dyDescent="0.25">
      <c r="A518" s="57" t="s">
        <v>38</v>
      </c>
      <c r="B518" s="57"/>
      <c r="C518" s="74"/>
      <c r="D518" s="259"/>
      <c r="E518" s="256"/>
      <c r="F518" s="97"/>
      <c r="G518" s="259"/>
      <c r="H518" s="25"/>
      <c r="I518" s="327" t="s">
        <v>7065</v>
      </c>
      <c r="J518" s="25"/>
      <c r="K518" s="25"/>
      <c r="L518" s="25"/>
      <c r="M518" s="25"/>
      <c r="N518" s="25"/>
      <c r="O518" s="25"/>
      <c r="P518" s="25"/>
      <c r="Q518" s="25"/>
      <c r="R518" s="259"/>
      <c r="S518" s="25"/>
      <c r="T518" s="25"/>
      <c r="U518" s="25"/>
      <c r="V518" s="25"/>
      <c r="W518" s="25"/>
      <c r="X518" s="25"/>
      <c r="Y518" s="25"/>
      <c r="Z518" s="25"/>
      <c r="AB518" s="25"/>
    </row>
    <row r="519" spans="1:28" s="5" customFormat="1" x14ac:dyDescent="0.25">
      <c r="A519" s="3"/>
      <c r="B519" s="9" t="s">
        <v>5770</v>
      </c>
      <c r="C519" s="48" t="s">
        <v>2430</v>
      </c>
      <c r="D519" s="257">
        <v>0.13500814</v>
      </c>
      <c r="E519" s="261">
        <v>0.57928592592592587</v>
      </c>
      <c r="F519" s="117">
        <v>10.538784</v>
      </c>
      <c r="G519" s="257">
        <v>5.6985080527840702E-2</v>
      </c>
      <c r="H519" s="25"/>
      <c r="I519" s="347">
        <v>8.3131231E-2</v>
      </c>
      <c r="J519" s="25"/>
      <c r="K519" s="25"/>
      <c r="L519" s="25"/>
      <c r="M519" s="25"/>
      <c r="N519" s="25"/>
      <c r="O519" s="25"/>
      <c r="P519" s="25"/>
      <c r="Q519" s="25"/>
      <c r="R519" s="258"/>
      <c r="S519" s="25"/>
      <c r="T519" s="25"/>
      <c r="U519" s="25"/>
      <c r="V519" s="25"/>
      <c r="W519" s="25"/>
      <c r="X519" s="25"/>
      <c r="Y519" s="25"/>
      <c r="Z519" s="25"/>
      <c r="AB519" s="25"/>
    </row>
    <row r="520" spans="1:28" s="5" customFormat="1" x14ac:dyDescent="0.25">
      <c r="A520" s="3"/>
      <c r="B520" s="9" t="s">
        <v>5770</v>
      </c>
      <c r="C520" s="48" t="s">
        <v>2431</v>
      </c>
      <c r="D520" s="257">
        <v>1.3750081000000001</v>
      </c>
      <c r="E520" s="261">
        <v>0.57928592592592587</v>
      </c>
      <c r="F520" s="117">
        <v>10.538784</v>
      </c>
      <c r="G520" s="257">
        <v>5.6985080527840702E-2</v>
      </c>
      <c r="H520" s="25"/>
      <c r="I520" s="347">
        <v>8.3131231E-2</v>
      </c>
      <c r="J520" s="25"/>
      <c r="K520" s="25"/>
      <c r="L520" s="25"/>
      <c r="M520" s="25"/>
      <c r="N520" s="25"/>
      <c r="O520" s="25"/>
      <c r="P520" s="25"/>
      <c r="Q520" s="25"/>
      <c r="R520" s="258"/>
      <c r="S520" s="25"/>
      <c r="T520" s="25"/>
      <c r="U520" s="25"/>
      <c r="V520" s="25"/>
      <c r="W520" s="25"/>
      <c r="X520" s="25"/>
      <c r="Y520" s="25"/>
      <c r="Z520" s="25"/>
      <c r="AB520" s="25"/>
    </row>
    <row r="521" spans="1:28" s="5" customFormat="1" x14ac:dyDescent="0.25">
      <c r="A521" s="3"/>
      <c r="B521" s="9" t="s">
        <v>5770</v>
      </c>
      <c r="C521" s="48" t="s">
        <v>2432</v>
      </c>
      <c r="D521" s="257">
        <v>6.3350080999999996</v>
      </c>
      <c r="E521" s="261">
        <v>0.57928592592592587</v>
      </c>
      <c r="F521" s="117">
        <v>10.538784</v>
      </c>
      <c r="G521" s="257">
        <v>5.6985080527840702E-2</v>
      </c>
      <c r="H521" s="25"/>
      <c r="I521" s="347">
        <v>8.3131231E-2</v>
      </c>
      <c r="J521" s="25"/>
      <c r="K521" s="25"/>
      <c r="L521" s="25"/>
      <c r="M521" s="25"/>
      <c r="N521" s="25"/>
      <c r="O521" s="25"/>
      <c r="P521" s="25"/>
      <c r="Q521" s="25"/>
      <c r="R521" s="258"/>
      <c r="S521" s="25"/>
      <c r="T521" s="25"/>
      <c r="U521" s="25"/>
      <c r="V521" s="25"/>
      <c r="W521" s="25"/>
      <c r="X521" s="25"/>
      <c r="Y521" s="25"/>
      <c r="Z521" s="25"/>
      <c r="AB521" s="25"/>
    </row>
    <row r="522" spans="1:28" s="5" customFormat="1" x14ac:dyDescent="0.25">
      <c r="A522" s="3"/>
      <c r="B522" s="9" t="s">
        <v>5770</v>
      </c>
      <c r="C522" s="48" t="s">
        <v>2433</v>
      </c>
      <c r="D522" s="257">
        <v>0.12508858</v>
      </c>
      <c r="E522" s="261">
        <v>0.55713025925925919</v>
      </c>
      <c r="F522" s="117">
        <v>10.198786999999999</v>
      </c>
      <c r="G522" s="257">
        <v>5.4549595173563503E-2</v>
      </c>
      <c r="H522" s="25"/>
      <c r="I522" s="347">
        <v>7.8948062999999999E-2</v>
      </c>
      <c r="J522" s="25"/>
      <c r="K522" s="25"/>
      <c r="L522" s="25"/>
      <c r="M522" s="25"/>
      <c r="N522" s="25"/>
      <c r="O522" s="25"/>
      <c r="P522" s="25"/>
      <c r="Q522" s="25"/>
      <c r="R522" s="258"/>
      <c r="S522" s="25"/>
      <c r="T522" s="25"/>
      <c r="U522" s="25"/>
      <c r="V522" s="25"/>
      <c r="W522" s="25"/>
      <c r="X522" s="25"/>
      <c r="Y522" s="25"/>
      <c r="Z522" s="25"/>
      <c r="AB522" s="25"/>
    </row>
    <row r="523" spans="1:28" s="5" customFormat="1" x14ac:dyDescent="0.25">
      <c r="A523" s="3"/>
      <c r="B523" s="9" t="s">
        <v>5770</v>
      </c>
      <c r="C523" s="48" t="s">
        <v>2434</v>
      </c>
      <c r="D523" s="257">
        <v>1.4650886000000001</v>
      </c>
      <c r="E523" s="261">
        <v>0.55713025925925919</v>
      </c>
      <c r="F523" s="117">
        <v>10.198786999999999</v>
      </c>
      <c r="G523" s="257">
        <v>5.4549595173563503E-2</v>
      </c>
      <c r="H523" s="25"/>
      <c r="I523" s="347">
        <v>7.8948062999999999E-2</v>
      </c>
      <c r="J523" s="25"/>
      <c r="K523" s="25"/>
      <c r="L523" s="25"/>
      <c r="M523" s="25"/>
      <c r="N523" s="25"/>
      <c r="O523" s="25"/>
      <c r="P523" s="25"/>
      <c r="Q523" s="25"/>
      <c r="R523" s="258"/>
      <c r="S523" s="25"/>
      <c r="T523" s="25"/>
      <c r="U523" s="25"/>
      <c r="V523" s="25"/>
      <c r="W523" s="25"/>
      <c r="X523" s="25"/>
      <c r="Y523" s="25"/>
      <c r="Z523" s="25"/>
      <c r="AB523" s="25"/>
    </row>
    <row r="524" spans="1:28" s="5" customFormat="1" x14ac:dyDescent="0.25">
      <c r="A524" s="3"/>
      <c r="B524" s="9" t="s">
        <v>5770</v>
      </c>
      <c r="C524" s="48" t="s">
        <v>2435</v>
      </c>
      <c r="D524" s="257">
        <v>6.8350885999999997</v>
      </c>
      <c r="E524" s="261">
        <v>0.55713025925925919</v>
      </c>
      <c r="F524" s="117">
        <v>10.198786999999999</v>
      </c>
      <c r="G524" s="257">
        <v>5.4549595173563503E-2</v>
      </c>
      <c r="H524" s="25"/>
      <c r="I524" s="347">
        <v>7.8948062999999999E-2</v>
      </c>
      <c r="J524" s="25"/>
      <c r="K524" s="25"/>
      <c r="L524" s="25"/>
      <c r="M524" s="25"/>
      <c r="N524" s="25"/>
      <c r="O524" s="25"/>
      <c r="P524" s="25"/>
      <c r="Q524" s="25"/>
      <c r="R524" s="258"/>
      <c r="S524" s="25"/>
      <c r="T524" s="25"/>
      <c r="U524" s="25"/>
      <c r="V524" s="25"/>
      <c r="W524" s="25"/>
      <c r="X524" s="25"/>
      <c r="Y524" s="25"/>
      <c r="Z524" s="25"/>
      <c r="AB524" s="25"/>
    </row>
    <row r="525" spans="1:28" s="5" customFormat="1" x14ac:dyDescent="0.25">
      <c r="A525" s="3"/>
      <c r="B525" s="9" t="s">
        <v>5770</v>
      </c>
      <c r="C525" s="48" t="s">
        <v>2436</v>
      </c>
      <c r="D525" s="257">
        <v>0.14098969</v>
      </c>
      <c r="E525" s="261">
        <v>0.59394477777777765</v>
      </c>
      <c r="F525" s="117">
        <v>10.756187000000001</v>
      </c>
      <c r="G525" s="257">
        <v>5.8468008447910211E-2</v>
      </c>
      <c r="H525" s="25"/>
      <c r="I525" s="347">
        <v>8.5191147999999994E-2</v>
      </c>
      <c r="J525" s="25"/>
      <c r="K525" s="25"/>
      <c r="L525" s="25"/>
      <c r="M525" s="25"/>
      <c r="N525" s="25"/>
      <c r="O525" s="25"/>
      <c r="P525" s="25"/>
      <c r="Q525" s="25"/>
      <c r="R525" s="258"/>
      <c r="S525" s="25"/>
      <c r="T525" s="25"/>
      <c r="U525" s="25"/>
      <c r="V525" s="25"/>
      <c r="W525" s="25"/>
      <c r="X525" s="25"/>
      <c r="Y525" s="25"/>
      <c r="Z525" s="25"/>
      <c r="AB525" s="25"/>
    </row>
    <row r="526" spans="1:28" s="5" customFormat="1" x14ac:dyDescent="0.25">
      <c r="A526" s="3"/>
      <c r="B526" s="9" t="s">
        <v>5770</v>
      </c>
      <c r="C526" s="48" t="s">
        <v>2437</v>
      </c>
      <c r="D526" s="257">
        <v>0.70098969</v>
      </c>
      <c r="E526" s="261">
        <v>0.59394477777777765</v>
      </c>
      <c r="F526" s="117">
        <v>10.756187000000001</v>
      </c>
      <c r="G526" s="257">
        <v>5.8468008447910211E-2</v>
      </c>
      <c r="H526" s="25"/>
      <c r="I526" s="347">
        <v>8.5191147999999994E-2</v>
      </c>
      <c r="J526" s="25"/>
      <c r="K526" s="25"/>
      <c r="L526" s="25"/>
      <c r="M526" s="25"/>
      <c r="N526" s="25"/>
      <c r="O526" s="25"/>
      <c r="P526" s="25"/>
      <c r="Q526" s="25"/>
      <c r="R526" s="258"/>
      <c r="S526" s="25"/>
      <c r="T526" s="25"/>
      <c r="U526" s="25"/>
      <c r="V526" s="25"/>
      <c r="W526" s="25"/>
      <c r="X526" s="25"/>
      <c r="Y526" s="25"/>
      <c r="Z526" s="25"/>
      <c r="AB526" s="25"/>
    </row>
    <row r="527" spans="1:28" s="5" customFormat="1" x14ac:dyDescent="0.25">
      <c r="A527" s="3"/>
      <c r="B527" s="9" t="s">
        <v>5770</v>
      </c>
      <c r="C527" s="48" t="s">
        <v>2438</v>
      </c>
      <c r="D527" s="257">
        <v>2.9409896999999998</v>
      </c>
      <c r="E527" s="261">
        <v>0.59394477777777765</v>
      </c>
      <c r="F527" s="117">
        <v>10.756187000000001</v>
      </c>
      <c r="G527" s="257">
        <v>5.8468008447910211E-2</v>
      </c>
      <c r="H527" s="25"/>
      <c r="I527" s="347">
        <v>8.5191147999999994E-2</v>
      </c>
      <c r="J527" s="25"/>
      <c r="K527" s="25"/>
      <c r="L527" s="25"/>
      <c r="M527" s="25"/>
      <c r="N527" s="25"/>
      <c r="O527" s="25"/>
      <c r="P527" s="25"/>
      <c r="Q527" s="25"/>
      <c r="R527" s="258"/>
      <c r="S527" s="25"/>
      <c r="T527" s="25"/>
      <c r="U527" s="25"/>
      <c r="V527" s="25"/>
      <c r="W527" s="25"/>
      <c r="X527" s="25"/>
      <c r="Y527" s="25"/>
      <c r="Z527" s="25"/>
      <c r="AB527" s="25"/>
    </row>
    <row r="528" spans="1:28" s="5" customFormat="1" x14ac:dyDescent="0.25">
      <c r="A528" s="3"/>
      <c r="B528" s="9" t="s">
        <v>5770</v>
      </c>
      <c r="C528" s="48" t="s">
        <v>2439</v>
      </c>
      <c r="D528" s="257">
        <v>0.15929607000000001</v>
      </c>
      <c r="E528" s="261">
        <v>0.63121187407407398</v>
      </c>
      <c r="F528" s="117">
        <v>11.349129</v>
      </c>
      <c r="G528" s="257">
        <v>6.2922734729849203E-2</v>
      </c>
      <c r="H528" s="25"/>
      <c r="I528" s="347">
        <v>9.4200562000000002E-2</v>
      </c>
      <c r="J528" s="25"/>
      <c r="K528" s="25"/>
      <c r="L528" s="25"/>
      <c r="M528" s="25"/>
      <c r="N528" s="25"/>
      <c r="O528" s="25"/>
      <c r="P528" s="25"/>
      <c r="Q528" s="25"/>
      <c r="R528" s="258"/>
      <c r="S528" s="25"/>
      <c r="T528" s="25"/>
      <c r="U528" s="25"/>
      <c r="V528" s="25"/>
      <c r="W528" s="25"/>
      <c r="X528" s="25"/>
      <c r="Y528" s="25"/>
      <c r="Z528" s="25"/>
      <c r="AB528" s="25"/>
    </row>
    <row r="529" spans="1:28" s="5" customFormat="1" x14ac:dyDescent="0.25">
      <c r="A529" s="3"/>
      <c r="B529" s="9" t="s">
        <v>5770</v>
      </c>
      <c r="C529" s="48" t="s">
        <v>2440</v>
      </c>
      <c r="D529" s="257">
        <v>1.0592961000000001</v>
      </c>
      <c r="E529" s="261">
        <v>0.63121187407407398</v>
      </c>
      <c r="F529" s="117">
        <v>11.349129</v>
      </c>
      <c r="G529" s="257">
        <v>6.2922734729849203E-2</v>
      </c>
      <c r="H529" s="25"/>
      <c r="I529" s="347">
        <v>9.4200562000000002E-2</v>
      </c>
      <c r="J529" s="25"/>
      <c r="K529" s="25"/>
      <c r="L529" s="25"/>
      <c r="M529" s="25"/>
      <c r="N529" s="25"/>
      <c r="O529" s="25"/>
      <c r="P529" s="25"/>
      <c r="Q529" s="25"/>
      <c r="R529" s="258"/>
      <c r="S529" s="25"/>
      <c r="T529" s="25"/>
      <c r="U529" s="25"/>
      <c r="V529" s="25"/>
      <c r="W529" s="25"/>
      <c r="X529" s="25"/>
      <c r="Y529" s="25"/>
      <c r="Z529" s="25"/>
      <c r="AB529" s="25"/>
    </row>
    <row r="530" spans="1:28" s="5" customFormat="1" x14ac:dyDescent="0.25">
      <c r="A530" s="3"/>
      <c r="B530" s="9" t="s">
        <v>5770</v>
      </c>
      <c r="C530" s="48" t="s">
        <v>2441</v>
      </c>
      <c r="D530" s="257">
        <v>4.6392961000000001</v>
      </c>
      <c r="E530" s="261">
        <v>0.63121187407407398</v>
      </c>
      <c r="F530" s="117">
        <v>11.349129</v>
      </c>
      <c r="G530" s="257">
        <v>6.2922734729849203E-2</v>
      </c>
      <c r="H530" s="25"/>
      <c r="I530" s="347">
        <v>9.4200562000000002E-2</v>
      </c>
      <c r="J530" s="25"/>
      <c r="K530" s="25"/>
      <c r="L530" s="25"/>
      <c r="M530" s="25"/>
      <c r="N530" s="25"/>
      <c r="O530" s="25"/>
      <c r="P530" s="25"/>
      <c r="Q530" s="25"/>
      <c r="R530" s="258"/>
      <c r="S530" s="25"/>
      <c r="T530" s="25"/>
      <c r="U530" s="25"/>
      <c r="V530" s="25"/>
      <c r="W530" s="25"/>
      <c r="X530" s="25"/>
      <c r="Y530" s="25"/>
      <c r="Z530" s="25"/>
      <c r="AB530" s="25"/>
    </row>
    <row r="531" spans="1:28" s="5" customFormat="1" x14ac:dyDescent="0.25">
      <c r="A531" s="3"/>
      <c r="B531" s="9" t="s">
        <v>5770</v>
      </c>
      <c r="C531" s="48" t="s">
        <v>2442</v>
      </c>
      <c r="D531" s="257">
        <v>0.12459842</v>
      </c>
      <c r="E531" s="261">
        <v>0.55648151851851846</v>
      </c>
      <c r="F531" s="117">
        <v>10.186237999999999</v>
      </c>
      <c r="G531" s="257">
        <v>5.4434166005622495E-2</v>
      </c>
      <c r="H531" s="25"/>
      <c r="I531" s="347">
        <v>7.8582504999999997E-2</v>
      </c>
      <c r="J531" s="25"/>
      <c r="K531" s="25"/>
      <c r="L531" s="25"/>
      <c r="M531" s="25"/>
      <c r="N531" s="25"/>
      <c r="O531" s="25"/>
      <c r="P531" s="25"/>
      <c r="Q531" s="25"/>
      <c r="R531" s="258"/>
      <c r="S531" s="25"/>
      <c r="T531" s="25"/>
      <c r="U531" s="25"/>
      <c r="V531" s="25"/>
      <c r="W531" s="25"/>
      <c r="X531" s="25"/>
      <c r="Y531" s="25"/>
      <c r="Z531" s="25"/>
      <c r="AB531" s="25"/>
    </row>
    <row r="532" spans="1:28" s="5" customFormat="1" x14ac:dyDescent="0.25">
      <c r="A532" s="3"/>
      <c r="B532" s="9" t="s">
        <v>5770</v>
      </c>
      <c r="C532" s="48" t="s">
        <v>2443</v>
      </c>
      <c r="D532" s="257">
        <v>1.0345983999999999</v>
      </c>
      <c r="E532" s="261">
        <v>0.55648151851851846</v>
      </c>
      <c r="F532" s="117">
        <v>10.186237999999999</v>
      </c>
      <c r="G532" s="257">
        <v>5.4434166005622495E-2</v>
      </c>
      <c r="H532" s="25"/>
      <c r="I532" s="347">
        <v>7.8582504999999997E-2</v>
      </c>
      <c r="J532" s="25"/>
      <c r="K532" s="25"/>
      <c r="L532" s="25"/>
      <c r="M532" s="25"/>
      <c r="N532" s="25"/>
      <c r="O532" s="25"/>
      <c r="P532" s="25"/>
      <c r="Q532" s="25"/>
      <c r="R532" s="258"/>
      <c r="S532" s="25"/>
      <c r="T532" s="25"/>
      <c r="U532" s="25"/>
      <c r="V532" s="25"/>
      <c r="W532" s="25"/>
      <c r="X532" s="25"/>
      <c r="Y532" s="25"/>
      <c r="Z532" s="25"/>
      <c r="AB532" s="25"/>
    </row>
    <row r="533" spans="1:28" s="5" customFormat="1" x14ac:dyDescent="0.25">
      <c r="A533" s="3"/>
      <c r="B533" s="9" t="s">
        <v>5770</v>
      </c>
      <c r="C533" s="48" t="s">
        <v>2444</v>
      </c>
      <c r="D533" s="257">
        <v>4.6745983999999998</v>
      </c>
      <c r="E533" s="261">
        <v>0.55648151851851846</v>
      </c>
      <c r="F533" s="117">
        <v>10.186237999999999</v>
      </c>
      <c r="G533" s="257">
        <v>5.4434166005622495E-2</v>
      </c>
      <c r="H533" s="25"/>
      <c r="I533" s="347">
        <v>7.8582504999999997E-2</v>
      </c>
      <c r="J533" s="25"/>
      <c r="K533" s="25"/>
      <c r="L533" s="25"/>
      <c r="M533" s="25"/>
      <c r="N533" s="25"/>
      <c r="O533" s="25"/>
      <c r="P533" s="25"/>
      <c r="Q533" s="25"/>
      <c r="R533" s="258"/>
      <c r="S533" s="25"/>
      <c r="T533" s="25"/>
      <c r="U533" s="25"/>
      <c r="V533" s="25"/>
      <c r="W533" s="25"/>
      <c r="X533" s="25"/>
      <c r="Y533" s="25"/>
      <c r="Z533" s="25"/>
      <c r="AB533" s="25"/>
    </row>
    <row r="534" spans="1:28" s="5" customFormat="1" x14ac:dyDescent="0.25">
      <c r="A534" s="3"/>
      <c r="B534" s="9" t="s">
        <v>5770</v>
      </c>
      <c r="C534" s="48" t="s">
        <v>2445</v>
      </c>
      <c r="D534" s="257">
        <v>0.13241021</v>
      </c>
      <c r="E534" s="261">
        <v>0.57348788888888891</v>
      </c>
      <c r="F534" s="117">
        <v>10.449782000000001</v>
      </c>
      <c r="G534" s="257">
        <v>5.6347275583491896E-2</v>
      </c>
      <c r="H534" s="25"/>
      <c r="I534" s="347">
        <v>8.2034039000000003E-2</v>
      </c>
      <c r="J534" s="25"/>
      <c r="K534" s="25"/>
      <c r="L534" s="25"/>
      <c r="M534" s="25"/>
      <c r="N534" s="25"/>
      <c r="O534" s="25"/>
      <c r="P534" s="25"/>
      <c r="Q534" s="25"/>
      <c r="R534" s="258"/>
      <c r="S534" s="25"/>
      <c r="T534" s="25"/>
      <c r="U534" s="25"/>
      <c r="V534" s="25"/>
      <c r="W534" s="25"/>
      <c r="X534" s="25"/>
      <c r="Y534" s="25"/>
      <c r="Z534" s="25"/>
      <c r="AB534" s="25"/>
    </row>
    <row r="535" spans="1:28" s="5" customFormat="1" x14ac:dyDescent="0.25">
      <c r="A535" s="3"/>
      <c r="B535" s="9" t="s">
        <v>5770</v>
      </c>
      <c r="C535" s="48" t="s">
        <v>2446</v>
      </c>
      <c r="D535" s="257">
        <v>1.4724101999999999</v>
      </c>
      <c r="E535" s="261">
        <v>0.57348788888888891</v>
      </c>
      <c r="F535" s="117">
        <v>10.449782000000001</v>
      </c>
      <c r="G535" s="257">
        <v>5.6347275583491896E-2</v>
      </c>
      <c r="H535" s="25"/>
      <c r="I535" s="347">
        <v>8.2034039000000003E-2</v>
      </c>
      <c r="J535" s="25"/>
      <c r="K535" s="25"/>
      <c r="L535" s="25"/>
      <c r="M535" s="25"/>
      <c r="N535" s="25"/>
      <c r="O535" s="25"/>
      <c r="P535" s="25"/>
      <c r="Q535" s="25"/>
      <c r="R535" s="258"/>
      <c r="S535" s="25"/>
      <c r="T535" s="25"/>
      <c r="U535" s="25"/>
      <c r="V535" s="25"/>
      <c r="W535" s="25"/>
      <c r="X535" s="25"/>
      <c r="Y535" s="25"/>
      <c r="Z535" s="25"/>
      <c r="AB535" s="25"/>
    </row>
    <row r="536" spans="1:28" s="5" customFormat="1" x14ac:dyDescent="0.25">
      <c r="A536" s="3"/>
      <c r="B536" s="9" t="s">
        <v>5770</v>
      </c>
      <c r="C536" s="48" t="s">
        <v>2447</v>
      </c>
      <c r="D536" s="257">
        <v>6.8424101999999998</v>
      </c>
      <c r="E536" s="261">
        <v>0.57348788888888891</v>
      </c>
      <c r="F536" s="117">
        <v>10.449782000000001</v>
      </c>
      <c r="G536" s="257">
        <v>5.6347275583491896E-2</v>
      </c>
      <c r="H536" s="25"/>
      <c r="I536" s="347">
        <v>8.2034039000000003E-2</v>
      </c>
      <c r="J536" s="25"/>
      <c r="K536" s="25"/>
      <c r="L536" s="25"/>
      <c r="M536" s="25"/>
      <c r="N536" s="25"/>
      <c r="O536" s="25"/>
      <c r="P536" s="25"/>
      <c r="Q536" s="25"/>
      <c r="R536" s="258"/>
      <c r="S536" s="25"/>
      <c r="T536" s="25"/>
      <c r="U536" s="25"/>
      <c r="V536" s="25"/>
      <c r="W536" s="25"/>
      <c r="X536" s="25"/>
      <c r="Y536" s="25"/>
      <c r="Z536" s="25"/>
      <c r="AB536" s="25"/>
    </row>
    <row r="537" spans="1:28" s="5" customFormat="1" x14ac:dyDescent="0.25">
      <c r="A537" s="3"/>
      <c r="B537" s="9" t="s">
        <v>5770</v>
      </c>
      <c r="C537" s="48" t="s">
        <v>2448</v>
      </c>
      <c r="D537" s="257">
        <v>0.1154551</v>
      </c>
      <c r="E537" s="261">
        <v>0.5355639333333333</v>
      </c>
      <c r="F537" s="117">
        <v>9.8681216000000003</v>
      </c>
      <c r="G537" s="257">
        <v>5.2183801762636498E-2</v>
      </c>
      <c r="H537" s="25"/>
      <c r="I537" s="347">
        <v>7.4903203000000002E-2</v>
      </c>
      <c r="J537" s="25"/>
      <c r="K537" s="25"/>
      <c r="L537" s="25"/>
      <c r="M537" s="25"/>
      <c r="N537" s="25"/>
      <c r="O537" s="25"/>
      <c r="P537" s="25"/>
      <c r="Q537" s="25"/>
      <c r="R537" s="258"/>
      <c r="S537" s="25"/>
      <c r="T537" s="25"/>
      <c r="U537" s="25"/>
      <c r="V537" s="25"/>
      <c r="W537" s="25"/>
      <c r="X537" s="25"/>
      <c r="Y537" s="25"/>
      <c r="Z537" s="25"/>
      <c r="AB537" s="25"/>
    </row>
    <row r="538" spans="1:28" s="5" customFormat="1" x14ac:dyDescent="0.25">
      <c r="A538" s="3"/>
      <c r="B538" s="9" t="s">
        <v>5770</v>
      </c>
      <c r="C538" s="48" t="s">
        <v>2449</v>
      </c>
      <c r="D538" s="257">
        <v>1.2054551</v>
      </c>
      <c r="E538" s="261">
        <v>0.5355639333333333</v>
      </c>
      <c r="F538" s="117">
        <v>9.8681216000000003</v>
      </c>
      <c r="G538" s="257">
        <v>5.2183801762636498E-2</v>
      </c>
      <c r="H538" s="25"/>
      <c r="I538" s="347">
        <v>7.4903203000000002E-2</v>
      </c>
      <c r="J538" s="25"/>
      <c r="K538" s="25"/>
      <c r="L538" s="25"/>
      <c r="M538" s="25"/>
      <c r="N538" s="25"/>
      <c r="O538" s="25"/>
      <c r="P538" s="25"/>
      <c r="Q538" s="25"/>
      <c r="R538" s="258"/>
      <c r="S538" s="25"/>
      <c r="T538" s="25"/>
      <c r="U538" s="25"/>
      <c r="V538" s="25"/>
      <c r="W538" s="25"/>
      <c r="X538" s="25"/>
      <c r="Y538" s="25"/>
      <c r="Z538" s="25"/>
      <c r="AB538" s="25"/>
    </row>
    <row r="539" spans="1:28" s="5" customFormat="1" x14ac:dyDescent="0.25">
      <c r="A539" s="3"/>
      <c r="B539" s="9" t="s">
        <v>5770</v>
      </c>
      <c r="C539" s="48" t="s">
        <v>2450</v>
      </c>
      <c r="D539" s="257">
        <v>5.5554550999999996</v>
      </c>
      <c r="E539" s="261">
        <v>0.5355639333333333</v>
      </c>
      <c r="F539" s="117">
        <v>9.8681216000000003</v>
      </c>
      <c r="G539" s="257">
        <v>5.2183801762636498E-2</v>
      </c>
      <c r="H539" s="25"/>
      <c r="I539" s="347">
        <v>7.4903203000000002E-2</v>
      </c>
      <c r="J539" s="25"/>
      <c r="K539" s="25"/>
      <c r="L539" s="25"/>
      <c r="M539" s="25"/>
      <c r="N539" s="25"/>
      <c r="O539" s="25"/>
      <c r="P539" s="25"/>
      <c r="Q539" s="25"/>
      <c r="R539" s="258"/>
      <c r="S539" s="25"/>
      <c r="T539" s="25"/>
      <c r="U539" s="25"/>
      <c r="V539" s="25"/>
      <c r="W539" s="25"/>
      <c r="X539" s="25"/>
      <c r="Y539" s="25"/>
      <c r="Z539" s="25"/>
      <c r="AB539" s="25"/>
    </row>
    <row r="540" spans="1:28" s="5" customFormat="1" x14ac:dyDescent="0.25">
      <c r="A540" s="3"/>
      <c r="B540" s="9" t="s">
        <v>5770</v>
      </c>
      <c r="C540" s="48" t="s">
        <v>2451</v>
      </c>
      <c r="D540" s="257">
        <v>0.12854805999999999</v>
      </c>
      <c r="E540" s="261">
        <v>0.56480934074074074</v>
      </c>
      <c r="F540" s="117">
        <v>10.316905999999999</v>
      </c>
      <c r="G540" s="257">
        <v>5.53984499040934E-2</v>
      </c>
      <c r="H540" s="25"/>
      <c r="I540" s="347">
        <v>8.0423963000000001E-2</v>
      </c>
      <c r="J540" s="25"/>
      <c r="K540" s="25"/>
      <c r="L540" s="25"/>
      <c r="M540" s="25"/>
      <c r="N540" s="25"/>
      <c r="O540" s="25"/>
      <c r="P540" s="25"/>
      <c r="Q540" s="25"/>
      <c r="R540" s="258"/>
      <c r="S540" s="25"/>
      <c r="T540" s="25"/>
      <c r="U540" s="25"/>
      <c r="V540" s="25"/>
      <c r="W540" s="25"/>
      <c r="X540" s="25"/>
      <c r="Y540" s="25"/>
      <c r="Z540" s="25"/>
      <c r="AB540" s="25"/>
    </row>
    <row r="541" spans="1:28" s="5" customFormat="1" x14ac:dyDescent="0.25">
      <c r="A541" s="3"/>
      <c r="B541" s="9" t="s">
        <v>5770</v>
      </c>
      <c r="C541" s="48" t="s">
        <v>2452</v>
      </c>
      <c r="D541" s="257">
        <v>1.3685480999999999</v>
      </c>
      <c r="E541" s="261">
        <v>0.56480934074074074</v>
      </c>
      <c r="F541" s="117">
        <v>10.316905999999999</v>
      </c>
      <c r="G541" s="257">
        <v>5.53984499040934E-2</v>
      </c>
      <c r="H541" s="25"/>
      <c r="I541" s="347">
        <v>8.0423963000000001E-2</v>
      </c>
      <c r="J541" s="25"/>
      <c r="K541" s="25"/>
      <c r="L541" s="25"/>
      <c r="M541" s="25"/>
      <c r="N541" s="25"/>
      <c r="O541" s="25"/>
      <c r="P541" s="25"/>
      <c r="Q541" s="25"/>
      <c r="R541" s="258"/>
      <c r="S541" s="25"/>
      <c r="T541" s="25"/>
      <c r="U541" s="25"/>
      <c r="V541" s="25"/>
      <c r="W541" s="25"/>
      <c r="X541" s="25"/>
      <c r="Y541" s="25"/>
      <c r="Z541" s="25"/>
      <c r="AB541" s="25"/>
    </row>
    <row r="542" spans="1:28" s="5" customFormat="1" x14ac:dyDescent="0.25">
      <c r="A542" s="3"/>
      <c r="B542" s="9" t="s">
        <v>5770</v>
      </c>
      <c r="C542" s="48" t="s">
        <v>2453</v>
      </c>
      <c r="D542" s="257">
        <v>6.3285480999999999</v>
      </c>
      <c r="E542" s="261">
        <v>0.56480934074074074</v>
      </c>
      <c r="F542" s="117">
        <v>10.316905999999999</v>
      </c>
      <c r="G542" s="257">
        <v>5.53984499040934E-2</v>
      </c>
      <c r="H542" s="25"/>
      <c r="I542" s="347">
        <v>8.0423963000000001E-2</v>
      </c>
      <c r="J542" s="25"/>
      <c r="K542" s="25"/>
      <c r="L542" s="25"/>
      <c r="M542" s="25"/>
      <c r="N542" s="25"/>
      <c r="O542" s="25"/>
      <c r="P542" s="25"/>
      <c r="Q542" s="25"/>
      <c r="R542" s="258"/>
      <c r="S542" s="25"/>
      <c r="T542" s="25"/>
      <c r="U542" s="25"/>
      <c r="V542" s="25"/>
      <c r="W542" s="25"/>
      <c r="X542" s="25"/>
      <c r="Y542" s="25"/>
      <c r="Z542" s="25"/>
      <c r="AB542" s="25"/>
    </row>
    <row r="543" spans="1:28" s="5" customFormat="1" x14ac:dyDescent="0.25">
      <c r="A543" s="3"/>
      <c r="B543" s="9" t="s">
        <v>5770</v>
      </c>
      <c r="C543" s="48" t="s">
        <v>2454</v>
      </c>
      <c r="D543" s="257">
        <v>5.4086329000000002E-2</v>
      </c>
      <c r="E543" s="261">
        <v>0.39909192592592591</v>
      </c>
      <c r="F543" s="117">
        <v>7.7703711000000002</v>
      </c>
      <c r="G543" s="257">
        <v>3.7122915756335001E-2</v>
      </c>
      <c r="H543" s="25"/>
      <c r="I543" s="347">
        <v>4.8810768999999997E-2</v>
      </c>
      <c r="J543" s="25"/>
      <c r="K543" s="25"/>
      <c r="L543" s="25"/>
      <c r="M543" s="25"/>
      <c r="N543" s="25"/>
      <c r="O543" s="25"/>
      <c r="P543" s="25"/>
      <c r="Q543" s="25"/>
      <c r="R543" s="258"/>
      <c r="S543" s="25"/>
      <c r="T543" s="25"/>
      <c r="U543" s="25"/>
      <c r="V543" s="25"/>
      <c r="W543" s="25"/>
      <c r="X543" s="25"/>
      <c r="Y543" s="25"/>
      <c r="Z543" s="25"/>
      <c r="AB543" s="25"/>
    </row>
    <row r="544" spans="1:28" s="5" customFormat="1" x14ac:dyDescent="0.25">
      <c r="A544" s="3"/>
      <c r="B544" s="9" t="s">
        <v>5770</v>
      </c>
      <c r="C544" s="48" t="s">
        <v>2455</v>
      </c>
      <c r="D544" s="257">
        <v>0.89408633000000004</v>
      </c>
      <c r="E544" s="261">
        <v>0.39909192592592591</v>
      </c>
      <c r="F544" s="117">
        <v>7.7703711000000002</v>
      </c>
      <c r="G544" s="257">
        <v>3.7122915756335001E-2</v>
      </c>
      <c r="H544" s="25"/>
      <c r="I544" s="347">
        <v>4.8810768999999997E-2</v>
      </c>
      <c r="J544" s="25"/>
      <c r="K544" s="25"/>
      <c r="L544" s="25"/>
      <c r="M544" s="25"/>
      <c r="N544" s="25"/>
      <c r="O544" s="25"/>
      <c r="P544" s="25"/>
      <c r="Q544" s="25"/>
      <c r="R544" s="258"/>
      <c r="S544" s="25"/>
      <c r="T544" s="25"/>
      <c r="U544" s="25"/>
      <c r="V544" s="25"/>
      <c r="W544" s="25"/>
      <c r="X544" s="25"/>
      <c r="Y544" s="25"/>
      <c r="Z544" s="25"/>
      <c r="AB544" s="25"/>
    </row>
    <row r="545" spans="1:28" s="5" customFormat="1" x14ac:dyDescent="0.25">
      <c r="A545" s="3"/>
      <c r="B545" s="9" t="s">
        <v>5770</v>
      </c>
      <c r="C545" s="48" t="s">
        <v>2456</v>
      </c>
      <c r="D545" s="257">
        <v>4.2540863</v>
      </c>
      <c r="E545" s="261">
        <v>0.39909192592592591</v>
      </c>
      <c r="F545" s="117">
        <v>7.7703711000000002</v>
      </c>
      <c r="G545" s="257">
        <v>3.7122915756335001E-2</v>
      </c>
      <c r="H545" s="25"/>
      <c r="I545" s="347">
        <v>4.8810768999999997E-2</v>
      </c>
      <c r="J545" s="25"/>
      <c r="K545" s="25"/>
      <c r="L545" s="25"/>
      <c r="M545" s="25"/>
      <c r="N545" s="25"/>
      <c r="O545" s="25"/>
      <c r="P545" s="25"/>
      <c r="Q545" s="25"/>
      <c r="R545" s="258"/>
      <c r="S545" s="25"/>
      <c r="T545" s="25"/>
      <c r="U545" s="25"/>
      <c r="V545" s="25"/>
      <c r="W545" s="25"/>
      <c r="X545" s="25"/>
      <c r="Y545" s="25"/>
      <c r="Z545" s="25"/>
      <c r="AB545" s="25"/>
    </row>
    <row r="546" spans="1:28" s="5" customFormat="1" x14ac:dyDescent="0.25">
      <c r="A546" s="3"/>
      <c r="B546" s="9" t="s">
        <v>5770</v>
      </c>
      <c r="C546" s="48" t="s">
        <v>2457</v>
      </c>
      <c r="D546" s="257">
        <v>4.6219201000000001E-2</v>
      </c>
      <c r="E546" s="261">
        <v>0.40199939259259254</v>
      </c>
      <c r="F546" s="117">
        <v>7.6959467000000004</v>
      </c>
      <c r="G546" s="257">
        <v>3.5417132532009635E-2</v>
      </c>
      <c r="H546" s="25"/>
      <c r="I546" s="347">
        <v>3.8200153000000001E-2</v>
      </c>
      <c r="J546" s="25"/>
      <c r="K546" s="25"/>
      <c r="L546" s="25"/>
      <c r="M546" s="25"/>
      <c r="N546" s="25"/>
      <c r="O546" s="25"/>
      <c r="P546" s="25"/>
      <c r="Q546" s="25"/>
      <c r="R546" s="258"/>
      <c r="S546" s="25"/>
      <c r="T546" s="25"/>
      <c r="U546" s="25"/>
      <c r="V546" s="25"/>
      <c r="W546" s="25"/>
      <c r="X546" s="25"/>
      <c r="Y546" s="25"/>
      <c r="Z546" s="25"/>
      <c r="AB546" s="25"/>
    </row>
    <row r="547" spans="1:28" s="5" customFormat="1" x14ac:dyDescent="0.25">
      <c r="A547" s="135">
        <v>1</v>
      </c>
      <c r="B547" s="9" t="s">
        <v>5770</v>
      </c>
      <c r="C547" s="48" t="s">
        <v>2458</v>
      </c>
      <c r="D547" s="257">
        <v>0.21368112</v>
      </c>
      <c r="E547" s="261">
        <v>0.73919435555555557</v>
      </c>
      <c r="F547" s="117">
        <v>13.084619</v>
      </c>
      <c r="G547" s="257">
        <v>7.61268297639804E-2</v>
      </c>
      <c r="H547" s="25"/>
      <c r="I547" s="347">
        <v>0.12193871000000001</v>
      </c>
      <c r="J547" s="25"/>
      <c r="K547" s="25"/>
      <c r="L547" s="25"/>
      <c r="M547" s="25"/>
      <c r="N547" s="25"/>
      <c r="O547" s="25"/>
      <c r="P547" s="25"/>
      <c r="Q547" s="25"/>
      <c r="R547" s="258"/>
      <c r="S547" s="25"/>
      <c r="T547" s="25"/>
      <c r="U547" s="25"/>
      <c r="V547" s="25"/>
      <c r="W547" s="25"/>
      <c r="X547" s="25"/>
      <c r="Y547" s="25"/>
      <c r="Z547" s="25"/>
      <c r="AB547" s="25"/>
    </row>
    <row r="548" spans="1:28" s="5" customFormat="1" x14ac:dyDescent="0.25">
      <c r="A548" s="135">
        <v>1</v>
      </c>
      <c r="B548" s="9" t="s">
        <v>5770</v>
      </c>
      <c r="C548" s="48" t="s">
        <v>2459</v>
      </c>
      <c r="D548" s="257">
        <v>1.7036811000000001</v>
      </c>
      <c r="E548" s="261">
        <v>0.73919435555555557</v>
      </c>
      <c r="F548" s="117">
        <v>13.084619</v>
      </c>
      <c r="G548" s="257">
        <v>7.61268297639804E-2</v>
      </c>
      <c r="H548" s="25"/>
      <c r="I548" s="347">
        <v>0.12193871000000001</v>
      </c>
      <c r="J548" s="25"/>
      <c r="K548" s="25"/>
      <c r="L548" s="25"/>
      <c r="M548" s="25"/>
      <c r="N548" s="25"/>
      <c r="O548" s="25"/>
      <c r="P548" s="25"/>
      <c r="Q548" s="25"/>
      <c r="R548" s="258"/>
      <c r="S548" s="25"/>
      <c r="T548" s="25"/>
      <c r="U548" s="25"/>
      <c r="V548" s="25"/>
      <c r="W548" s="25"/>
      <c r="X548" s="25"/>
      <c r="Y548" s="25"/>
      <c r="Z548" s="25"/>
      <c r="AB548" s="25"/>
    </row>
    <row r="549" spans="1:28" s="5" customFormat="1" x14ac:dyDescent="0.25">
      <c r="A549" s="135">
        <v>1</v>
      </c>
      <c r="B549" s="9" t="s">
        <v>5770</v>
      </c>
      <c r="C549" s="48" t="s">
        <v>2460</v>
      </c>
      <c r="D549" s="257">
        <v>7.6736810999999996</v>
      </c>
      <c r="E549" s="261">
        <v>0.73919435555555557</v>
      </c>
      <c r="F549" s="117">
        <v>13.084619</v>
      </c>
      <c r="G549" s="257">
        <v>7.61268297639804E-2</v>
      </c>
      <c r="H549" s="25"/>
      <c r="I549" s="347">
        <v>0.12193871000000001</v>
      </c>
      <c r="J549" s="25"/>
      <c r="K549" s="25"/>
      <c r="L549" s="25"/>
      <c r="M549" s="25"/>
      <c r="N549" s="25"/>
      <c r="O549" s="25"/>
      <c r="P549" s="25"/>
      <c r="Q549" s="25"/>
      <c r="R549" s="258"/>
      <c r="S549" s="25"/>
      <c r="T549" s="25"/>
      <c r="U549" s="25"/>
      <c r="V549" s="25"/>
      <c r="W549" s="25"/>
      <c r="X549" s="25"/>
      <c r="Y549" s="25"/>
      <c r="Z549" s="25"/>
      <c r="AB549" s="25"/>
    </row>
    <row r="550" spans="1:28" s="5" customFormat="1" x14ac:dyDescent="0.25">
      <c r="A550" s="57" t="s">
        <v>552</v>
      </c>
      <c r="B550" s="57"/>
      <c r="C550" s="74"/>
      <c r="D550" s="259"/>
      <c r="E550" s="256"/>
      <c r="F550" s="97"/>
      <c r="G550" s="259"/>
      <c r="H550" s="25"/>
      <c r="I550" s="327" t="s">
        <v>7065</v>
      </c>
      <c r="J550" s="25"/>
      <c r="K550" s="25"/>
      <c r="L550" s="25"/>
      <c r="M550" s="25"/>
      <c r="N550" s="25"/>
      <c r="O550" s="25"/>
      <c r="P550" s="25"/>
      <c r="Q550" s="25"/>
      <c r="R550" s="259"/>
      <c r="S550" s="25"/>
      <c r="T550" s="25"/>
      <c r="U550" s="25"/>
      <c r="V550" s="25"/>
      <c r="W550" s="25"/>
      <c r="X550" s="25"/>
      <c r="Y550" s="25"/>
      <c r="Z550" s="25"/>
      <c r="AB550" s="25"/>
    </row>
    <row r="551" spans="1:28" s="5" customFormat="1" x14ac:dyDescent="0.25">
      <c r="A551" s="3"/>
      <c r="B551" s="9" t="s">
        <v>5770</v>
      </c>
      <c r="C551" s="48" t="s">
        <v>2461</v>
      </c>
      <c r="D551" s="257">
        <v>0.16254748999999999</v>
      </c>
      <c r="E551" s="261">
        <v>0.63846234074074071</v>
      </c>
      <c r="F551" s="117">
        <v>11.460462</v>
      </c>
      <c r="G551" s="257">
        <v>6.3720905297189795E-2</v>
      </c>
      <c r="H551" s="25"/>
      <c r="I551" s="347">
        <v>9.5575874000000005E-2</v>
      </c>
      <c r="J551" s="25"/>
      <c r="K551" s="25"/>
      <c r="L551" s="25"/>
      <c r="M551" s="25"/>
      <c r="N551" s="25"/>
      <c r="O551" s="25"/>
      <c r="P551" s="25"/>
      <c r="Q551" s="25"/>
      <c r="R551" s="258"/>
      <c r="S551" s="25"/>
      <c r="T551" s="25"/>
      <c r="U551" s="25"/>
      <c r="V551" s="25"/>
      <c r="W551" s="25"/>
      <c r="X551" s="25"/>
      <c r="Y551" s="25"/>
      <c r="Z551" s="25"/>
      <c r="AB551" s="25"/>
    </row>
    <row r="552" spans="1:28" s="5" customFormat="1" x14ac:dyDescent="0.25">
      <c r="A552" s="3"/>
      <c r="B552" s="9" t="s">
        <v>5770</v>
      </c>
      <c r="C552" s="48" t="s">
        <v>2462</v>
      </c>
      <c r="D552" s="257">
        <v>1.9525475000000001</v>
      </c>
      <c r="E552" s="261">
        <v>0.63846234074074071</v>
      </c>
      <c r="F552" s="117">
        <v>11.460462</v>
      </c>
      <c r="G552" s="257">
        <v>6.3720905297189795E-2</v>
      </c>
      <c r="H552" s="25"/>
      <c r="I552" s="347">
        <v>9.5575874000000005E-2</v>
      </c>
      <c r="J552" s="25"/>
      <c r="K552" s="25"/>
      <c r="L552" s="25"/>
      <c r="M552" s="25"/>
      <c r="N552" s="25"/>
      <c r="O552" s="25"/>
      <c r="P552" s="25"/>
      <c r="Q552" s="25"/>
      <c r="R552" s="258"/>
      <c r="S552" s="25"/>
      <c r="T552" s="25"/>
      <c r="U552" s="25"/>
      <c r="V552" s="25"/>
      <c r="W552" s="25"/>
      <c r="X552" s="25"/>
      <c r="Y552" s="25"/>
      <c r="Z552" s="25"/>
      <c r="AB552" s="25"/>
    </row>
    <row r="553" spans="1:28" s="5" customFormat="1" x14ac:dyDescent="0.25">
      <c r="A553" s="3"/>
      <c r="B553" s="9" t="s">
        <v>5770</v>
      </c>
      <c r="C553" s="48" t="s">
        <v>2463</v>
      </c>
      <c r="D553" s="257">
        <v>9.1125474999999998</v>
      </c>
      <c r="E553" s="261">
        <v>0.63846234074074071</v>
      </c>
      <c r="F553" s="117">
        <v>11.460462</v>
      </c>
      <c r="G553" s="257">
        <v>6.3720905297189795E-2</v>
      </c>
      <c r="H553" s="25"/>
      <c r="I553" s="347">
        <v>9.5575874000000005E-2</v>
      </c>
      <c r="J553" s="25"/>
      <c r="K553" s="25"/>
      <c r="L553" s="25"/>
      <c r="M553" s="25"/>
      <c r="N553" s="25"/>
      <c r="O553" s="25"/>
      <c r="P553" s="25"/>
      <c r="Q553" s="25"/>
      <c r="R553" s="258"/>
      <c r="S553" s="25"/>
      <c r="T553" s="25"/>
      <c r="U553" s="25"/>
      <c r="V553" s="25"/>
      <c r="W553" s="25"/>
      <c r="X553" s="25"/>
      <c r="Y553" s="25"/>
      <c r="Z553" s="25"/>
      <c r="AB553" s="25"/>
    </row>
    <row r="554" spans="1:28" s="5" customFormat="1" x14ac:dyDescent="0.25">
      <c r="A554" s="3"/>
      <c r="B554" s="9" t="s">
        <v>5770</v>
      </c>
      <c r="C554" s="48" t="s">
        <v>2464</v>
      </c>
      <c r="D554" s="257">
        <v>5.8299441E-2</v>
      </c>
      <c r="E554" s="261">
        <v>0.40777138518518513</v>
      </c>
      <c r="F554" s="117">
        <v>7.9078121000000001</v>
      </c>
      <c r="G554" s="257">
        <v>3.8149277923887101E-2</v>
      </c>
      <c r="H554" s="25"/>
      <c r="I554" s="347">
        <v>5.0847680999999999E-2</v>
      </c>
      <c r="J554" s="25"/>
      <c r="K554" s="25"/>
      <c r="L554" s="25"/>
      <c r="M554" s="25"/>
      <c r="N554" s="25"/>
      <c r="O554" s="25"/>
      <c r="P554" s="25"/>
      <c r="Q554" s="25"/>
      <c r="R554" s="258"/>
      <c r="S554" s="25"/>
      <c r="T554" s="25"/>
      <c r="U554" s="25"/>
      <c r="V554" s="25"/>
      <c r="W554" s="25"/>
      <c r="X554" s="25"/>
      <c r="Y554" s="25"/>
      <c r="Z554" s="25"/>
      <c r="AB554" s="25"/>
    </row>
    <row r="555" spans="1:28" s="5" customFormat="1" x14ac:dyDescent="0.25">
      <c r="A555" s="3"/>
      <c r="B555" s="9" t="s">
        <v>5770</v>
      </c>
      <c r="C555" s="48" t="s">
        <v>2465</v>
      </c>
      <c r="D555" s="257">
        <v>0.96829944000000001</v>
      </c>
      <c r="E555" s="261">
        <v>0.40777138518518513</v>
      </c>
      <c r="F555" s="117">
        <v>7.9078121000000001</v>
      </c>
      <c r="G555" s="257">
        <v>3.8149277923887101E-2</v>
      </c>
      <c r="H555" s="25"/>
      <c r="I555" s="347">
        <v>5.0847680999999999E-2</v>
      </c>
      <c r="J555" s="25"/>
      <c r="K555" s="25"/>
      <c r="L555" s="25"/>
      <c r="M555" s="25"/>
      <c r="N555" s="25"/>
      <c r="O555" s="25"/>
      <c r="P555" s="25"/>
      <c r="Q555" s="25"/>
      <c r="R555" s="258"/>
      <c r="S555" s="25"/>
      <c r="T555" s="25"/>
      <c r="U555" s="25"/>
      <c r="V555" s="25"/>
      <c r="W555" s="25"/>
      <c r="X555" s="25"/>
      <c r="Y555" s="25"/>
      <c r="Z555" s="25"/>
      <c r="AB555" s="25"/>
    </row>
    <row r="556" spans="1:28" s="5" customFormat="1" x14ac:dyDescent="0.25">
      <c r="A556" s="3"/>
      <c r="B556" s="9" t="s">
        <v>5770</v>
      </c>
      <c r="C556" s="48" t="s">
        <v>2466</v>
      </c>
      <c r="D556" s="257">
        <v>4.6282994000000004</v>
      </c>
      <c r="E556" s="261">
        <v>0.40777138518518513</v>
      </c>
      <c r="F556" s="117">
        <v>7.9078121000000001</v>
      </c>
      <c r="G556" s="257">
        <v>3.8149277923887101E-2</v>
      </c>
      <c r="H556" s="25"/>
      <c r="I556" s="347">
        <v>5.0847680999999999E-2</v>
      </c>
      <c r="J556" s="25"/>
      <c r="K556" s="25"/>
      <c r="L556" s="25"/>
      <c r="M556" s="25"/>
      <c r="N556" s="25"/>
      <c r="O556" s="25"/>
      <c r="P556" s="25"/>
      <c r="Q556" s="25"/>
      <c r="R556" s="258"/>
      <c r="S556" s="25"/>
      <c r="T556" s="25"/>
      <c r="U556" s="25"/>
      <c r="V556" s="25"/>
      <c r="W556" s="25"/>
      <c r="X556" s="25"/>
      <c r="Y556" s="25"/>
      <c r="Z556" s="25"/>
      <c r="AB556" s="25"/>
    </row>
    <row r="557" spans="1:28" s="5" customFormat="1" x14ac:dyDescent="0.25">
      <c r="A557" s="136">
        <v>1</v>
      </c>
      <c r="B557" s="9" t="s">
        <v>5770</v>
      </c>
      <c r="C557" s="48" t="s">
        <v>2467</v>
      </c>
      <c r="D557" s="257">
        <v>9.3923639000000003E-2</v>
      </c>
      <c r="E557" s="261">
        <v>0.48787239259259257</v>
      </c>
      <c r="F557" s="117">
        <v>9.1339308999999993</v>
      </c>
      <c r="G557" s="257">
        <v>4.6901731803154198E-2</v>
      </c>
      <c r="H557" s="25"/>
      <c r="I557" s="347">
        <v>6.5680854999999996E-2</v>
      </c>
      <c r="J557" s="25"/>
      <c r="K557" s="25"/>
      <c r="L557" s="25"/>
      <c r="M557" s="25"/>
      <c r="N557" s="25"/>
      <c r="O557" s="25"/>
      <c r="P557" s="25"/>
      <c r="Q557" s="25"/>
      <c r="R557" s="258"/>
      <c r="S557" s="25"/>
      <c r="T557" s="25"/>
      <c r="U557" s="25"/>
      <c r="V557" s="25"/>
      <c r="W557" s="25"/>
      <c r="X557" s="25"/>
      <c r="Y557" s="25"/>
      <c r="Z557" s="25"/>
      <c r="AB557" s="25"/>
    </row>
    <row r="558" spans="1:28" s="5" customFormat="1" x14ac:dyDescent="0.25">
      <c r="A558" s="136">
        <v>1</v>
      </c>
      <c r="B558" s="9" t="s">
        <v>5770</v>
      </c>
      <c r="C558" s="48" t="s">
        <v>2468</v>
      </c>
      <c r="D558" s="257">
        <v>0.86392363999999999</v>
      </c>
      <c r="E558" s="261">
        <v>0.48787239259259257</v>
      </c>
      <c r="F558" s="117">
        <v>9.1339308999999993</v>
      </c>
      <c r="G558" s="257">
        <v>4.6901731803154198E-2</v>
      </c>
      <c r="H558" s="25"/>
      <c r="I558" s="347">
        <v>6.5680854999999996E-2</v>
      </c>
      <c r="J558" s="25"/>
      <c r="K558" s="25"/>
      <c r="L558" s="25"/>
      <c r="M558" s="25"/>
      <c r="N558" s="25"/>
      <c r="O558" s="25"/>
      <c r="P558" s="25"/>
      <c r="Q558" s="25"/>
      <c r="R558" s="258"/>
      <c r="S558" s="25"/>
      <c r="T558" s="25"/>
      <c r="U558" s="25"/>
      <c r="V558" s="25"/>
      <c r="W558" s="25"/>
      <c r="X558" s="25"/>
      <c r="Y558" s="25"/>
      <c r="Z558" s="25"/>
      <c r="AB558" s="25"/>
    </row>
    <row r="559" spans="1:28" s="5" customFormat="1" x14ac:dyDescent="0.25">
      <c r="A559" s="136">
        <v>1</v>
      </c>
      <c r="B559" s="9" t="s">
        <v>5770</v>
      </c>
      <c r="C559" s="48" t="s">
        <v>2469</v>
      </c>
      <c r="D559" s="257">
        <v>3.9639236000000002</v>
      </c>
      <c r="E559" s="261">
        <v>0.48787239259259257</v>
      </c>
      <c r="F559" s="117">
        <v>9.1339308999999993</v>
      </c>
      <c r="G559" s="257">
        <v>4.6901731803154198E-2</v>
      </c>
      <c r="H559" s="25"/>
      <c r="I559" s="347">
        <v>6.5680854999999996E-2</v>
      </c>
      <c r="J559" s="25"/>
      <c r="K559" s="25"/>
      <c r="L559" s="25"/>
      <c r="M559" s="25"/>
      <c r="N559" s="25"/>
      <c r="O559" s="25"/>
      <c r="P559" s="25"/>
      <c r="Q559" s="25"/>
      <c r="R559" s="258"/>
      <c r="S559" s="25"/>
      <c r="T559" s="25"/>
      <c r="U559" s="25"/>
      <c r="V559" s="25"/>
      <c r="W559" s="25"/>
      <c r="X559" s="25"/>
      <c r="Y559" s="25"/>
      <c r="Z559" s="25"/>
      <c r="AB559" s="25"/>
    </row>
    <row r="560" spans="1:28" s="5" customFormat="1" x14ac:dyDescent="0.25">
      <c r="A560" s="3"/>
      <c r="B560" s="9" t="s">
        <v>5770</v>
      </c>
      <c r="C560" s="48" t="s">
        <v>2470</v>
      </c>
      <c r="D560" s="257">
        <v>0.12539545999999999</v>
      </c>
      <c r="E560" s="261">
        <v>0.55776246666666662</v>
      </c>
      <c r="F560" s="117">
        <v>10.208798</v>
      </c>
      <c r="G560" s="257">
        <v>5.4624354346716697E-2</v>
      </c>
      <c r="H560" s="25"/>
      <c r="I560" s="347">
        <v>7.9096430999999995E-2</v>
      </c>
      <c r="J560" s="25"/>
      <c r="K560" s="25"/>
      <c r="L560" s="25"/>
      <c r="M560" s="25"/>
      <c r="N560" s="25"/>
      <c r="O560" s="25"/>
      <c r="P560" s="25"/>
      <c r="Q560" s="25"/>
      <c r="R560" s="258"/>
      <c r="S560" s="25"/>
      <c r="T560" s="25"/>
      <c r="U560" s="25"/>
      <c r="V560" s="25"/>
      <c r="W560" s="25"/>
      <c r="X560" s="25"/>
      <c r="Y560" s="25"/>
      <c r="Z560" s="25"/>
      <c r="AB560" s="25"/>
    </row>
    <row r="561" spans="1:28" s="5" customFormat="1" x14ac:dyDescent="0.25">
      <c r="A561" s="3"/>
      <c r="B561" s="9" t="s">
        <v>5770</v>
      </c>
      <c r="C561" s="48" t="s">
        <v>2471</v>
      </c>
      <c r="D561" s="257">
        <v>1.4653955000000001</v>
      </c>
      <c r="E561" s="261">
        <v>0.55776246666666662</v>
      </c>
      <c r="F561" s="117">
        <v>10.208798</v>
      </c>
      <c r="G561" s="257">
        <v>5.4624354346716697E-2</v>
      </c>
      <c r="H561" s="25"/>
      <c r="I561" s="347">
        <v>7.9096430999999995E-2</v>
      </c>
      <c r="J561" s="25"/>
      <c r="K561" s="25"/>
      <c r="L561" s="25"/>
      <c r="M561" s="25"/>
      <c r="N561" s="25"/>
      <c r="O561" s="25"/>
      <c r="P561" s="25"/>
      <c r="Q561" s="25"/>
      <c r="R561" s="258"/>
      <c r="S561" s="25"/>
      <c r="T561" s="25"/>
      <c r="U561" s="25"/>
      <c r="V561" s="25"/>
      <c r="W561" s="25"/>
      <c r="X561" s="25"/>
      <c r="Y561" s="25"/>
      <c r="Z561" s="25"/>
      <c r="AB561" s="25"/>
    </row>
    <row r="562" spans="1:28" s="5" customFormat="1" x14ac:dyDescent="0.25">
      <c r="A562" s="3"/>
      <c r="B562" s="9" t="s">
        <v>5770</v>
      </c>
      <c r="C562" s="48" t="s">
        <v>2472</v>
      </c>
      <c r="D562" s="257">
        <v>6.8353954999999997</v>
      </c>
      <c r="E562" s="261">
        <v>0.55776246666666662</v>
      </c>
      <c r="F562" s="117">
        <v>10.208798</v>
      </c>
      <c r="G562" s="257">
        <v>5.4624354346716697E-2</v>
      </c>
      <c r="H562" s="25"/>
      <c r="I562" s="347">
        <v>7.9096430999999995E-2</v>
      </c>
      <c r="J562" s="25"/>
      <c r="K562" s="25"/>
      <c r="L562" s="25"/>
      <c r="M562" s="25"/>
      <c r="N562" s="25"/>
      <c r="O562" s="25"/>
      <c r="P562" s="25"/>
      <c r="Q562" s="25"/>
      <c r="R562" s="258"/>
      <c r="S562" s="25"/>
      <c r="T562" s="25"/>
      <c r="U562" s="25"/>
      <c r="V562" s="25"/>
      <c r="W562" s="25"/>
      <c r="X562" s="25"/>
      <c r="Y562" s="25"/>
      <c r="Z562" s="25"/>
      <c r="AB562" s="25"/>
    </row>
    <row r="563" spans="1:28" s="5" customFormat="1" x14ac:dyDescent="0.25">
      <c r="A563" s="3"/>
      <c r="B563" s="9" t="s">
        <v>5770</v>
      </c>
      <c r="C563" s="48" t="s">
        <v>6189</v>
      </c>
      <c r="D563" s="257">
        <v>0.11963453</v>
      </c>
      <c r="E563" s="261">
        <v>0.54489612592592584</v>
      </c>
      <c r="F563" s="117">
        <v>10.011348</v>
      </c>
      <c r="G563" s="257">
        <v>5.3209921066079496E-2</v>
      </c>
      <c r="H563" s="25"/>
      <c r="I563" s="347">
        <v>7.6666676000000003E-2</v>
      </c>
      <c r="J563" s="25"/>
      <c r="K563" s="25"/>
      <c r="L563" s="25"/>
      <c r="M563" s="25"/>
      <c r="N563" s="25"/>
      <c r="O563" s="25"/>
      <c r="P563" s="25"/>
      <c r="Q563" s="25"/>
      <c r="R563" s="258"/>
      <c r="S563" s="25"/>
      <c r="T563" s="25"/>
      <c r="U563" s="25"/>
      <c r="V563" s="25"/>
      <c r="W563" s="25"/>
      <c r="X563" s="25"/>
      <c r="Y563" s="25"/>
      <c r="Z563" s="25"/>
      <c r="AB563" s="25"/>
    </row>
    <row r="564" spans="1:28" s="5" customFormat="1" x14ac:dyDescent="0.25">
      <c r="A564" s="3"/>
      <c r="B564" s="9" t="s">
        <v>5770</v>
      </c>
      <c r="C564" s="48" t="s">
        <v>6190</v>
      </c>
      <c r="D564" s="257">
        <v>1.1896344999999999</v>
      </c>
      <c r="E564" s="261">
        <v>0.54489612592592584</v>
      </c>
      <c r="F564" s="117">
        <v>10.011348</v>
      </c>
      <c r="G564" s="257">
        <v>5.3209921066079496E-2</v>
      </c>
      <c r="H564" s="25"/>
      <c r="I564" s="347">
        <v>7.6666676000000003E-2</v>
      </c>
      <c r="J564" s="25"/>
      <c r="K564" s="25"/>
      <c r="L564" s="25"/>
      <c r="M564" s="25"/>
      <c r="N564" s="25"/>
      <c r="O564" s="25"/>
      <c r="P564" s="25"/>
      <c r="Q564" s="25"/>
      <c r="R564" s="258"/>
      <c r="S564" s="25"/>
      <c r="T564" s="25"/>
      <c r="U564" s="25"/>
      <c r="V564" s="25"/>
      <c r="W564" s="25"/>
      <c r="X564" s="25"/>
      <c r="Y564" s="25"/>
      <c r="Z564" s="25"/>
      <c r="AB564" s="25"/>
    </row>
    <row r="565" spans="1:28" s="5" customFormat="1" x14ac:dyDescent="0.25">
      <c r="A565" s="3"/>
      <c r="B565" s="9" t="s">
        <v>5770</v>
      </c>
      <c r="C565" s="48" t="s">
        <v>6191</v>
      </c>
      <c r="D565" s="257">
        <v>5.4896345000000002</v>
      </c>
      <c r="E565" s="261">
        <v>0.54489612592592584</v>
      </c>
      <c r="F565" s="117">
        <v>10.011348</v>
      </c>
      <c r="G565" s="257">
        <v>5.3209921066079496E-2</v>
      </c>
      <c r="H565" s="25"/>
      <c r="I565" s="347">
        <v>7.6666676000000003E-2</v>
      </c>
      <c r="J565" s="25"/>
      <c r="K565" s="25"/>
      <c r="L565" s="25"/>
      <c r="M565" s="25"/>
      <c r="N565" s="25"/>
      <c r="O565" s="25"/>
      <c r="P565" s="25"/>
      <c r="Q565" s="25"/>
      <c r="R565" s="258"/>
      <c r="S565" s="25"/>
      <c r="T565" s="25"/>
      <c r="U565" s="25"/>
      <c r="V565" s="25"/>
      <c r="W565" s="25"/>
      <c r="X565" s="25"/>
      <c r="Y565" s="25"/>
      <c r="Z565" s="25"/>
      <c r="AB565" s="25"/>
    </row>
    <row r="566" spans="1:28" s="5" customFormat="1" x14ac:dyDescent="0.25">
      <c r="A566" s="136">
        <v>1</v>
      </c>
      <c r="B566" s="9" t="s">
        <v>5770</v>
      </c>
      <c r="C566" s="48" t="s">
        <v>6192</v>
      </c>
      <c r="D566" s="257">
        <v>0.16563230000000001</v>
      </c>
      <c r="E566" s="261">
        <v>0.64362802222222215</v>
      </c>
      <c r="F566" s="117">
        <v>11.549757</v>
      </c>
      <c r="G566" s="257">
        <v>6.4459287950709987E-2</v>
      </c>
      <c r="H566" s="25"/>
      <c r="I566" s="347">
        <v>9.7490838999999996E-2</v>
      </c>
      <c r="J566" s="25"/>
      <c r="K566" s="25"/>
      <c r="L566" s="25"/>
      <c r="M566" s="25"/>
      <c r="N566" s="25"/>
      <c r="O566" s="25"/>
      <c r="P566" s="25"/>
      <c r="Q566" s="25"/>
      <c r="R566" s="258"/>
      <c r="S566" s="25"/>
      <c r="T566" s="25"/>
      <c r="U566" s="25"/>
      <c r="V566" s="25"/>
      <c r="W566" s="25"/>
      <c r="X566" s="25"/>
      <c r="Y566" s="25"/>
      <c r="Z566" s="25"/>
      <c r="AB566" s="25"/>
    </row>
    <row r="567" spans="1:28" s="5" customFormat="1" x14ac:dyDescent="0.25">
      <c r="A567" s="136">
        <v>1</v>
      </c>
      <c r="B567" s="9" t="s">
        <v>5770</v>
      </c>
      <c r="C567" s="48" t="s">
        <v>6193</v>
      </c>
      <c r="D567" s="257">
        <v>2.2056323</v>
      </c>
      <c r="E567" s="261">
        <v>0.64362802222222215</v>
      </c>
      <c r="F567" s="117">
        <v>11.549757</v>
      </c>
      <c r="G567" s="257">
        <v>6.4459287950709987E-2</v>
      </c>
      <c r="H567" s="25"/>
      <c r="I567" s="347">
        <v>9.7490838999999996E-2</v>
      </c>
      <c r="J567" s="25"/>
      <c r="K567" s="25"/>
      <c r="L567" s="25"/>
      <c r="M567" s="25"/>
      <c r="N567" s="25"/>
      <c r="O567" s="25"/>
      <c r="P567" s="25"/>
      <c r="Q567" s="25"/>
      <c r="R567" s="258"/>
      <c r="S567" s="25"/>
      <c r="T567" s="25"/>
      <c r="U567" s="25"/>
      <c r="V567" s="25"/>
      <c r="W567" s="25"/>
      <c r="X567" s="25"/>
      <c r="Y567" s="25"/>
      <c r="Z567" s="25"/>
      <c r="AB567" s="25"/>
    </row>
    <row r="568" spans="1:28" s="5" customFormat="1" x14ac:dyDescent="0.25">
      <c r="A568" s="136">
        <v>1</v>
      </c>
      <c r="B568" s="9" t="s">
        <v>5770</v>
      </c>
      <c r="C568" s="48" t="s">
        <v>6194</v>
      </c>
      <c r="D568" s="257">
        <v>10.385631999999999</v>
      </c>
      <c r="E568" s="261">
        <v>0.64362802222222215</v>
      </c>
      <c r="F568" s="117">
        <v>11.549757</v>
      </c>
      <c r="G568" s="257">
        <v>6.4459287950709987E-2</v>
      </c>
      <c r="H568" s="25"/>
      <c r="I568" s="347">
        <v>9.7490838999999996E-2</v>
      </c>
      <c r="J568" s="25"/>
      <c r="K568" s="25"/>
      <c r="L568" s="25"/>
      <c r="M568" s="25"/>
      <c r="N568" s="25"/>
      <c r="O568" s="25"/>
      <c r="P568" s="25"/>
      <c r="Q568" s="25"/>
      <c r="R568" s="258"/>
      <c r="S568" s="25"/>
      <c r="T568" s="25"/>
      <c r="U568" s="25"/>
      <c r="V568" s="25"/>
      <c r="W568" s="25"/>
      <c r="X568" s="25"/>
      <c r="Y568" s="25"/>
      <c r="Z568" s="25"/>
      <c r="AB568" s="25"/>
    </row>
    <row r="569" spans="1:28" s="5" customFormat="1" x14ac:dyDescent="0.25">
      <c r="A569" s="136">
        <v>1</v>
      </c>
      <c r="B569" s="9" t="s">
        <v>5770</v>
      </c>
      <c r="C569" s="48" t="s">
        <v>6195</v>
      </c>
      <c r="D569" s="257">
        <v>6.7837807999999999E-2</v>
      </c>
      <c r="E569" s="261">
        <v>0.45927909629629626</v>
      </c>
      <c r="F569" s="117">
        <v>8.5226723</v>
      </c>
      <c r="G569" s="257">
        <v>4.0824163108861403E-2</v>
      </c>
      <c r="H569" s="25"/>
      <c r="I569" s="347">
        <v>4.4114028999999999E-2</v>
      </c>
      <c r="J569" s="25"/>
      <c r="K569" s="25"/>
      <c r="L569" s="25"/>
      <c r="M569" s="25"/>
      <c r="N569" s="25"/>
      <c r="O569" s="25"/>
      <c r="P569" s="25"/>
      <c r="Q569" s="25"/>
      <c r="R569" s="258"/>
      <c r="S569" s="25"/>
      <c r="T569" s="25"/>
      <c r="U569" s="25"/>
      <c r="V569" s="25"/>
      <c r="W569" s="25"/>
      <c r="X569" s="25"/>
      <c r="Y569" s="25"/>
      <c r="Z569" s="25"/>
      <c r="AB569" s="25"/>
    </row>
    <row r="570" spans="1:28" s="5" customFormat="1" x14ac:dyDescent="0.25">
      <c r="A570" s="3"/>
      <c r="B570" s="9" t="s">
        <v>5770</v>
      </c>
      <c r="C570" s="48" t="s">
        <v>6196</v>
      </c>
      <c r="D570" s="257">
        <v>0.41018574000000002</v>
      </c>
      <c r="E570" s="261">
        <v>1.1716248888888889</v>
      </c>
      <c r="F570" s="117">
        <v>19.758237000000001</v>
      </c>
      <c r="G570" s="257">
        <v>0.1243019946073928</v>
      </c>
      <c r="H570" s="25"/>
      <c r="I570" s="347">
        <v>0.20711027000000001</v>
      </c>
      <c r="J570" s="25"/>
      <c r="K570" s="25"/>
      <c r="L570" s="25"/>
      <c r="M570" s="25"/>
      <c r="N570" s="25"/>
      <c r="O570" s="25"/>
      <c r="P570" s="25"/>
      <c r="Q570" s="25"/>
      <c r="R570" s="258"/>
      <c r="S570" s="25"/>
      <c r="T570" s="25"/>
      <c r="U570" s="25"/>
      <c r="V570" s="25"/>
      <c r="W570" s="25"/>
      <c r="X570" s="25"/>
      <c r="Y570" s="25"/>
      <c r="Z570" s="25"/>
      <c r="AB570" s="25"/>
    </row>
    <row r="571" spans="1:28" s="5" customFormat="1" x14ac:dyDescent="0.25">
      <c r="A571" s="3"/>
      <c r="B571" s="9" t="s">
        <v>5770</v>
      </c>
      <c r="C571" s="48" t="s">
        <v>6197</v>
      </c>
      <c r="D571" s="257">
        <v>2.7501856999999998</v>
      </c>
      <c r="E571" s="261">
        <v>1.1716248888888889</v>
      </c>
      <c r="F571" s="117">
        <v>19.758237000000001</v>
      </c>
      <c r="G571" s="257">
        <v>0.1243019946073928</v>
      </c>
      <c r="H571" s="25"/>
      <c r="I571" s="347">
        <v>0.20711027000000001</v>
      </c>
      <c r="J571" s="25"/>
      <c r="K571" s="25"/>
      <c r="L571" s="25"/>
      <c r="M571" s="25"/>
      <c r="N571" s="25"/>
      <c r="O571" s="25"/>
      <c r="P571" s="25"/>
      <c r="Q571" s="25"/>
      <c r="R571" s="258"/>
      <c r="S571" s="25"/>
      <c r="T571" s="25"/>
      <c r="U571" s="25"/>
      <c r="V571" s="25"/>
      <c r="W571" s="25"/>
      <c r="X571" s="25"/>
      <c r="Y571" s="25"/>
      <c r="Z571" s="25"/>
      <c r="AB571" s="25"/>
    </row>
    <row r="572" spans="1:28" s="5" customFormat="1" x14ac:dyDescent="0.25">
      <c r="A572" s="3"/>
      <c r="B572" s="9" t="s">
        <v>5770</v>
      </c>
      <c r="C572" s="48" t="s">
        <v>6198</v>
      </c>
      <c r="D572" s="257">
        <v>12.090185999999999</v>
      </c>
      <c r="E572" s="261">
        <v>1.1716248888888889</v>
      </c>
      <c r="F572" s="117">
        <v>19.758237000000001</v>
      </c>
      <c r="G572" s="257">
        <v>0.1243019946073928</v>
      </c>
      <c r="H572" s="25"/>
      <c r="I572" s="347">
        <v>0.20711027000000001</v>
      </c>
      <c r="J572" s="25"/>
      <c r="K572" s="25"/>
      <c r="L572" s="25"/>
      <c r="M572" s="25"/>
      <c r="N572" s="25"/>
      <c r="O572" s="25"/>
      <c r="P572" s="25"/>
      <c r="Q572" s="25"/>
      <c r="R572" s="258"/>
      <c r="S572" s="25"/>
      <c r="T572" s="25"/>
      <c r="U572" s="25"/>
      <c r="V572" s="25"/>
      <c r="W572" s="25"/>
      <c r="X572" s="25"/>
      <c r="Y572" s="25"/>
      <c r="Z572" s="25"/>
      <c r="AB572" s="25"/>
    </row>
    <row r="573" spans="1:28" s="5" customFormat="1" x14ac:dyDescent="0.25">
      <c r="A573" s="3"/>
      <c r="B573" s="9" t="s">
        <v>5770</v>
      </c>
      <c r="C573" s="48" t="s">
        <v>6199</v>
      </c>
      <c r="D573" s="257">
        <v>0.13025502999999999</v>
      </c>
      <c r="E573" s="261">
        <v>0.57002495555555543</v>
      </c>
      <c r="F573" s="117">
        <v>10.388788999999999</v>
      </c>
      <c r="G573" s="257">
        <v>5.5833020466962507E-2</v>
      </c>
      <c r="H573" s="25"/>
      <c r="I573" s="347">
        <v>8.0644156999999994E-2</v>
      </c>
      <c r="J573" s="25"/>
      <c r="K573" s="25"/>
      <c r="L573" s="25"/>
      <c r="M573" s="25"/>
      <c r="N573" s="25"/>
      <c r="O573" s="25"/>
      <c r="P573" s="25"/>
      <c r="Q573" s="25"/>
      <c r="R573" s="258"/>
      <c r="S573" s="25"/>
      <c r="T573" s="25"/>
      <c r="U573" s="25"/>
      <c r="V573" s="25"/>
      <c r="W573" s="25"/>
      <c r="X573" s="25"/>
      <c r="Y573" s="25"/>
      <c r="Z573" s="25"/>
      <c r="AB573" s="25"/>
    </row>
    <row r="574" spans="1:28" s="5" customFormat="1" x14ac:dyDescent="0.25">
      <c r="A574" s="3"/>
      <c r="B574" s="9" t="s">
        <v>5770</v>
      </c>
      <c r="C574" s="48" t="s">
        <v>6200</v>
      </c>
      <c r="D574" s="257">
        <v>1.2002550000000001</v>
      </c>
      <c r="E574" s="261">
        <v>0.57002495555555543</v>
      </c>
      <c r="F574" s="117">
        <v>10.388788999999999</v>
      </c>
      <c r="G574" s="257">
        <v>5.5833020466962507E-2</v>
      </c>
      <c r="H574" s="25"/>
      <c r="I574" s="347">
        <v>8.0644156999999994E-2</v>
      </c>
      <c r="J574" s="25"/>
      <c r="K574" s="25"/>
      <c r="L574" s="25"/>
      <c r="M574" s="25"/>
      <c r="N574" s="25"/>
      <c r="O574" s="25"/>
      <c r="P574" s="25"/>
      <c r="Q574" s="25"/>
      <c r="R574" s="258"/>
      <c r="S574" s="25"/>
      <c r="T574" s="25"/>
      <c r="U574" s="25"/>
      <c r="V574" s="25"/>
      <c r="W574" s="25"/>
      <c r="X574" s="25"/>
      <c r="Y574" s="25"/>
      <c r="Z574" s="25"/>
      <c r="AB574" s="25"/>
    </row>
    <row r="575" spans="1:28" s="5" customFormat="1" x14ac:dyDescent="0.25">
      <c r="A575" s="3"/>
      <c r="B575" s="9" t="s">
        <v>5770</v>
      </c>
      <c r="C575" s="48" t="s">
        <v>6201</v>
      </c>
      <c r="D575" s="257">
        <v>5.5002550000000001</v>
      </c>
      <c r="E575" s="261">
        <v>0.57002495555555543</v>
      </c>
      <c r="F575" s="117">
        <v>10.388788999999999</v>
      </c>
      <c r="G575" s="257">
        <v>5.5833020466962507E-2</v>
      </c>
      <c r="H575" s="25"/>
      <c r="I575" s="347">
        <v>8.0644156999999994E-2</v>
      </c>
      <c r="J575" s="25"/>
      <c r="K575" s="25"/>
      <c r="L575" s="25"/>
      <c r="M575" s="25"/>
      <c r="N575" s="25"/>
      <c r="O575" s="25"/>
      <c r="P575" s="25"/>
      <c r="Q575" s="25"/>
      <c r="R575" s="258"/>
      <c r="S575" s="25"/>
      <c r="T575" s="25"/>
      <c r="U575" s="25"/>
      <c r="V575" s="25"/>
      <c r="W575" s="25"/>
      <c r="X575" s="25"/>
      <c r="Y575" s="25"/>
      <c r="Z575" s="25"/>
      <c r="AB575" s="25"/>
    </row>
    <row r="576" spans="1:28" s="5" customFormat="1" x14ac:dyDescent="0.25">
      <c r="A576" s="136">
        <v>1</v>
      </c>
      <c r="B576" s="9" t="s">
        <v>5770</v>
      </c>
      <c r="C576" s="48" t="s">
        <v>6202</v>
      </c>
      <c r="D576" s="257">
        <v>0.14854728</v>
      </c>
      <c r="E576" s="261">
        <v>0.60951422962962953</v>
      </c>
      <c r="F576" s="117">
        <v>11.002732</v>
      </c>
      <c r="G576" s="257">
        <v>6.0309125758962301E-2</v>
      </c>
      <c r="H576" s="25"/>
      <c r="I576" s="347">
        <v>8.8845015999999999E-2</v>
      </c>
      <c r="J576" s="25"/>
      <c r="K576" s="25"/>
      <c r="L576" s="25"/>
      <c r="M576" s="25"/>
      <c r="N576" s="25"/>
      <c r="O576" s="25"/>
      <c r="P576" s="25"/>
      <c r="Q576" s="25"/>
      <c r="R576" s="258"/>
      <c r="S576" s="25"/>
      <c r="T576" s="25"/>
      <c r="U576" s="25"/>
      <c r="V576" s="25"/>
      <c r="W576" s="25"/>
      <c r="X576" s="25"/>
      <c r="Y576" s="25"/>
      <c r="Z576" s="25"/>
      <c r="AB576" s="25"/>
    </row>
    <row r="577" spans="1:28" s="5" customFormat="1" x14ac:dyDescent="0.25">
      <c r="A577" s="136">
        <v>1</v>
      </c>
      <c r="B577" s="9" t="s">
        <v>5770</v>
      </c>
      <c r="C577" s="48" t="s">
        <v>6203</v>
      </c>
      <c r="D577" s="257">
        <v>1.5385473000000001</v>
      </c>
      <c r="E577" s="261">
        <v>0.60951422962962953</v>
      </c>
      <c r="F577" s="117">
        <v>11.002732</v>
      </c>
      <c r="G577" s="257">
        <v>6.0309125758962301E-2</v>
      </c>
      <c r="H577" s="25"/>
      <c r="I577" s="347">
        <v>8.8845015999999999E-2</v>
      </c>
      <c r="J577" s="25"/>
      <c r="K577" s="25"/>
      <c r="L577" s="25"/>
      <c r="M577" s="25"/>
      <c r="N577" s="25"/>
      <c r="O577" s="25"/>
      <c r="P577" s="25"/>
      <c r="Q577" s="25"/>
      <c r="R577" s="258"/>
      <c r="S577" s="25"/>
      <c r="T577" s="25"/>
      <c r="U577" s="25"/>
      <c r="V577" s="25"/>
      <c r="W577" s="25"/>
      <c r="X577" s="25"/>
      <c r="Y577" s="25"/>
      <c r="Z577" s="25"/>
      <c r="AB577" s="25"/>
    </row>
    <row r="578" spans="1:28" s="5" customFormat="1" x14ac:dyDescent="0.25">
      <c r="A578" s="136">
        <v>1</v>
      </c>
      <c r="B578" s="9" t="s">
        <v>5770</v>
      </c>
      <c r="C578" s="48" t="s">
        <v>6204</v>
      </c>
      <c r="D578" s="257">
        <v>7.0985472999999999</v>
      </c>
      <c r="E578" s="261">
        <v>0.60951422962962953</v>
      </c>
      <c r="F578" s="117">
        <v>11.002732</v>
      </c>
      <c r="G578" s="257">
        <v>6.0309125758962301E-2</v>
      </c>
      <c r="H578" s="25"/>
      <c r="I578" s="347">
        <v>8.8845015999999999E-2</v>
      </c>
      <c r="J578" s="25"/>
      <c r="K578" s="25"/>
      <c r="L578" s="25"/>
      <c r="M578" s="25"/>
      <c r="N578" s="25"/>
      <c r="O578" s="25"/>
      <c r="P578" s="25"/>
      <c r="Q578" s="25"/>
      <c r="R578" s="258"/>
      <c r="S578" s="25"/>
      <c r="T578" s="25"/>
      <c r="U578" s="25"/>
      <c r="V578" s="25"/>
      <c r="W578" s="25"/>
      <c r="X578" s="25"/>
      <c r="Y578" s="25"/>
      <c r="Z578" s="25"/>
      <c r="AB578" s="25"/>
    </row>
    <row r="579" spans="1:28" s="5" customFormat="1" x14ac:dyDescent="0.25">
      <c r="A579" s="136">
        <v>1</v>
      </c>
      <c r="B579" s="9" t="s">
        <v>5770</v>
      </c>
      <c r="C579" s="48" t="s">
        <v>6205</v>
      </c>
      <c r="D579" s="257">
        <v>0.26799285</v>
      </c>
      <c r="E579" s="261">
        <v>0.85522385185185179</v>
      </c>
      <c r="F579" s="117">
        <v>14.895868</v>
      </c>
      <c r="G579" s="257">
        <v>8.9403445807071186E-2</v>
      </c>
      <c r="H579" s="25"/>
      <c r="I579" s="347">
        <v>0.14672191000000001</v>
      </c>
      <c r="J579" s="25"/>
      <c r="K579" s="25"/>
      <c r="L579" s="25"/>
      <c r="M579" s="25"/>
      <c r="N579" s="25"/>
      <c r="O579" s="25"/>
      <c r="P579" s="25"/>
      <c r="Q579" s="25"/>
      <c r="R579" s="258"/>
      <c r="S579" s="25"/>
      <c r="T579" s="25"/>
      <c r="U579" s="25"/>
      <c r="V579" s="25"/>
      <c r="W579" s="25"/>
      <c r="X579" s="25"/>
      <c r="Y579" s="25"/>
      <c r="Z579" s="25"/>
      <c r="AB579" s="25"/>
    </row>
    <row r="580" spans="1:28" s="5" customFormat="1" x14ac:dyDescent="0.25">
      <c r="A580" s="136">
        <v>1</v>
      </c>
      <c r="B580" s="9" t="s">
        <v>5770</v>
      </c>
      <c r="C580" s="48" t="s">
        <v>6206</v>
      </c>
      <c r="D580" s="257">
        <v>2.1479927999999999</v>
      </c>
      <c r="E580" s="261">
        <v>0.85522385185185179</v>
      </c>
      <c r="F580" s="117">
        <v>14.895868</v>
      </c>
      <c r="G580" s="257">
        <v>8.9403445807071186E-2</v>
      </c>
      <c r="H580" s="25"/>
      <c r="I580" s="347">
        <v>0.14672191000000001</v>
      </c>
      <c r="J580" s="25"/>
      <c r="K580" s="25"/>
      <c r="L580" s="25"/>
      <c r="M580" s="25"/>
      <c r="N580" s="25"/>
      <c r="O580" s="25"/>
      <c r="P580" s="25"/>
      <c r="Q580" s="25"/>
      <c r="R580" s="258"/>
      <c r="S580" s="25"/>
      <c r="T580" s="25"/>
      <c r="U580" s="25"/>
      <c r="V580" s="25"/>
      <c r="W580" s="25"/>
      <c r="X580" s="25"/>
      <c r="Y580" s="25"/>
      <c r="Z580" s="25"/>
      <c r="AB580" s="25"/>
    </row>
    <row r="581" spans="1:28" s="5" customFormat="1" x14ac:dyDescent="0.25">
      <c r="A581" s="136">
        <v>1</v>
      </c>
      <c r="B581" s="9" t="s">
        <v>5770</v>
      </c>
      <c r="C581" s="48" t="s">
        <v>6207</v>
      </c>
      <c r="D581" s="257">
        <v>9.6679928000000004</v>
      </c>
      <c r="E581" s="261">
        <v>0.85522385185185179</v>
      </c>
      <c r="F581" s="117">
        <v>14.895868</v>
      </c>
      <c r="G581" s="257">
        <v>8.9403445807071186E-2</v>
      </c>
      <c r="H581" s="25"/>
      <c r="I581" s="347">
        <v>0.14672191000000001</v>
      </c>
      <c r="J581" s="25"/>
      <c r="K581" s="25"/>
      <c r="L581" s="25"/>
      <c r="M581" s="25"/>
      <c r="N581" s="25"/>
      <c r="O581" s="25"/>
      <c r="P581" s="25"/>
      <c r="Q581" s="25"/>
      <c r="R581" s="258"/>
      <c r="S581" s="25"/>
      <c r="T581" s="25"/>
      <c r="U581" s="25"/>
      <c r="V581" s="25"/>
      <c r="W581" s="25"/>
      <c r="X581" s="25"/>
      <c r="Y581" s="25"/>
      <c r="Z581" s="25"/>
      <c r="AB581" s="25"/>
    </row>
    <row r="582" spans="1:28" s="5" customFormat="1" x14ac:dyDescent="0.25">
      <c r="A582" s="136">
        <v>1</v>
      </c>
      <c r="B582" s="9" t="s">
        <v>5770</v>
      </c>
      <c r="C582" s="48" t="s">
        <v>6208</v>
      </c>
      <c r="D582" s="257">
        <v>0.27178179000000002</v>
      </c>
      <c r="E582" s="261">
        <v>0.86359007407407407</v>
      </c>
      <c r="F582" s="117">
        <v>15.026239</v>
      </c>
      <c r="G582" s="257">
        <v>9.0337760239280307E-2</v>
      </c>
      <c r="H582" s="25"/>
      <c r="I582" s="347">
        <v>0.14838807000000001</v>
      </c>
      <c r="J582" s="25"/>
      <c r="K582" s="25"/>
      <c r="L582" s="25"/>
      <c r="M582" s="25"/>
      <c r="N582" s="25"/>
      <c r="O582" s="25"/>
      <c r="P582" s="25"/>
      <c r="Q582" s="25"/>
      <c r="R582" s="258"/>
      <c r="S582" s="25"/>
      <c r="T582" s="25"/>
      <c r="U582" s="25"/>
      <c r="V582" s="25"/>
      <c r="W582" s="25"/>
      <c r="X582" s="25"/>
      <c r="Y582" s="25"/>
      <c r="Z582" s="25"/>
      <c r="AB582" s="25"/>
    </row>
    <row r="583" spans="1:28" s="5" customFormat="1" x14ac:dyDescent="0.25">
      <c r="A583" s="136">
        <v>1</v>
      </c>
      <c r="B583" s="9" t="s">
        <v>5770</v>
      </c>
      <c r="C583" s="48" t="s">
        <v>6209</v>
      </c>
      <c r="D583" s="257">
        <v>1.1617818</v>
      </c>
      <c r="E583" s="261">
        <v>0.86359007407407407</v>
      </c>
      <c r="F583" s="117">
        <v>15.026239</v>
      </c>
      <c r="G583" s="257">
        <v>9.0337760239280307E-2</v>
      </c>
      <c r="H583" s="25"/>
      <c r="I583" s="347">
        <v>0.14838807000000001</v>
      </c>
      <c r="J583" s="25"/>
      <c r="K583" s="25"/>
      <c r="L583" s="25"/>
      <c r="M583" s="25"/>
      <c r="N583" s="25"/>
      <c r="O583" s="25"/>
      <c r="P583" s="25"/>
      <c r="Q583" s="25"/>
      <c r="R583" s="258"/>
      <c r="S583" s="25"/>
      <c r="T583" s="25"/>
      <c r="U583" s="25"/>
      <c r="V583" s="25"/>
      <c r="W583" s="25"/>
      <c r="X583" s="25"/>
      <c r="Y583" s="25"/>
      <c r="Z583" s="25"/>
      <c r="AB583" s="25"/>
    </row>
    <row r="584" spans="1:28" s="5" customFormat="1" x14ac:dyDescent="0.25">
      <c r="A584" s="136">
        <v>1</v>
      </c>
      <c r="B584" s="9" t="s">
        <v>5770</v>
      </c>
      <c r="C584" s="48" t="s">
        <v>6210</v>
      </c>
      <c r="D584" s="257">
        <v>4.7017818</v>
      </c>
      <c r="E584" s="261">
        <v>0.86359007407407407</v>
      </c>
      <c r="F584" s="117">
        <v>15.026239</v>
      </c>
      <c r="G584" s="257">
        <v>9.0337760239280307E-2</v>
      </c>
      <c r="H584" s="25"/>
      <c r="I584" s="347">
        <v>0.14838807000000001</v>
      </c>
      <c r="J584" s="25"/>
      <c r="K584" s="25"/>
      <c r="L584" s="25"/>
      <c r="M584" s="25"/>
      <c r="N584" s="25"/>
      <c r="O584" s="25"/>
      <c r="P584" s="25"/>
      <c r="Q584" s="25"/>
      <c r="R584" s="258"/>
      <c r="S584" s="25"/>
      <c r="T584" s="25"/>
      <c r="U584" s="25"/>
      <c r="V584" s="25"/>
      <c r="W584" s="25"/>
      <c r="X584" s="25"/>
      <c r="Y584" s="25"/>
      <c r="Z584" s="25"/>
      <c r="AB584" s="25"/>
    </row>
    <row r="585" spans="1:28" s="5" customFormat="1" x14ac:dyDescent="0.25">
      <c r="A585" s="3"/>
      <c r="B585" s="9" t="s">
        <v>5770</v>
      </c>
      <c r="C585" s="48" t="s">
        <v>6211</v>
      </c>
      <c r="D585" s="257">
        <v>3.9012999E-2</v>
      </c>
      <c r="E585" s="261">
        <v>0.38290615555555552</v>
      </c>
      <c r="F585" s="117">
        <v>7.4203714999999999</v>
      </c>
      <c r="G585" s="257">
        <v>3.3614788368069054E-2</v>
      </c>
      <c r="H585" s="25"/>
      <c r="I585" s="347">
        <v>3.6228860000000002E-2</v>
      </c>
      <c r="J585" s="25"/>
      <c r="K585" s="25"/>
      <c r="L585" s="25"/>
      <c r="M585" s="25"/>
      <c r="N585" s="25"/>
      <c r="O585" s="25"/>
      <c r="P585" s="25"/>
      <c r="Q585" s="25"/>
      <c r="R585" s="258"/>
      <c r="S585" s="25"/>
      <c r="T585" s="25"/>
      <c r="U585" s="25"/>
      <c r="V585" s="25"/>
      <c r="W585" s="25"/>
      <c r="X585" s="25"/>
      <c r="Y585" s="25"/>
      <c r="Z585" s="25"/>
      <c r="AB585" s="25"/>
    </row>
    <row r="586" spans="1:28" s="5" customFormat="1" x14ac:dyDescent="0.25">
      <c r="A586" s="3"/>
      <c r="B586" s="9" t="s">
        <v>5770</v>
      </c>
      <c r="C586" s="48" t="s">
        <v>6212</v>
      </c>
      <c r="D586" s="257">
        <v>5.4684486999999997E-2</v>
      </c>
      <c r="E586" s="261">
        <v>0.40032419259259255</v>
      </c>
      <c r="F586" s="117">
        <v>7.7898844</v>
      </c>
      <c r="G586" s="257">
        <v>3.7268634719278999E-2</v>
      </c>
      <c r="H586" s="25"/>
      <c r="I586" s="347">
        <v>4.9099959999999998E-2</v>
      </c>
      <c r="J586" s="25"/>
      <c r="K586" s="25"/>
      <c r="L586" s="25"/>
      <c r="M586" s="25"/>
      <c r="N586" s="25"/>
      <c r="O586" s="25"/>
      <c r="P586" s="25"/>
      <c r="Q586" s="25"/>
      <c r="R586" s="258"/>
      <c r="S586" s="25"/>
      <c r="T586" s="25"/>
      <c r="U586" s="25"/>
      <c r="V586" s="25"/>
      <c r="W586" s="25"/>
      <c r="X586" s="25"/>
      <c r="Y586" s="25"/>
      <c r="Z586" s="25"/>
      <c r="AB586" s="25"/>
    </row>
    <row r="587" spans="1:28" s="5" customFormat="1" x14ac:dyDescent="0.25">
      <c r="A587" s="3"/>
      <c r="B587" s="9" t="s">
        <v>5770</v>
      </c>
      <c r="C587" s="48" t="s">
        <v>6213</v>
      </c>
      <c r="D587" s="257">
        <v>0.89468449000000005</v>
      </c>
      <c r="E587" s="261">
        <v>0.40032419259259255</v>
      </c>
      <c r="F587" s="117">
        <v>7.7898844</v>
      </c>
      <c r="G587" s="257">
        <v>3.7268634719278999E-2</v>
      </c>
      <c r="H587" s="25"/>
      <c r="I587" s="347">
        <v>4.9099959999999998E-2</v>
      </c>
      <c r="J587" s="25"/>
      <c r="K587" s="25"/>
      <c r="L587" s="25"/>
      <c r="M587" s="25"/>
      <c r="N587" s="25"/>
      <c r="O587" s="25"/>
      <c r="P587" s="25"/>
      <c r="Q587" s="25"/>
      <c r="R587" s="258"/>
      <c r="S587" s="25"/>
      <c r="T587" s="25"/>
      <c r="U587" s="25"/>
      <c r="V587" s="25"/>
      <c r="W587" s="25"/>
      <c r="X587" s="25"/>
      <c r="Y587" s="25"/>
      <c r="Z587" s="25"/>
      <c r="AB587" s="25"/>
    </row>
    <row r="588" spans="1:28" s="5" customFormat="1" x14ac:dyDescent="0.25">
      <c r="A588" s="3"/>
      <c r="B588" s="9" t="s">
        <v>5770</v>
      </c>
      <c r="C588" s="48" t="s">
        <v>6214</v>
      </c>
      <c r="D588" s="257">
        <v>4.2546844999999998</v>
      </c>
      <c r="E588" s="261">
        <v>0.40032419259259255</v>
      </c>
      <c r="F588" s="117">
        <v>7.7898844</v>
      </c>
      <c r="G588" s="257">
        <v>3.7268634719278999E-2</v>
      </c>
      <c r="H588" s="25"/>
      <c r="I588" s="347">
        <v>4.9099959999999998E-2</v>
      </c>
      <c r="J588" s="25"/>
      <c r="K588" s="25"/>
      <c r="L588" s="25"/>
      <c r="M588" s="25"/>
      <c r="N588" s="25"/>
      <c r="O588" s="25"/>
      <c r="P588" s="25"/>
      <c r="Q588" s="25"/>
      <c r="R588" s="258"/>
      <c r="S588" s="25"/>
      <c r="T588" s="25"/>
      <c r="U588" s="25"/>
      <c r="V588" s="25"/>
      <c r="W588" s="25"/>
      <c r="X588" s="25"/>
      <c r="Y588" s="25"/>
      <c r="Z588" s="25"/>
      <c r="AB588" s="25"/>
    </row>
    <row r="589" spans="1:28" s="5" customFormat="1" x14ac:dyDescent="0.25">
      <c r="A589" s="3"/>
      <c r="B589" s="9" t="s">
        <v>5770</v>
      </c>
      <c r="C589" s="48" t="s">
        <v>6215</v>
      </c>
      <c r="D589" s="257">
        <v>0.36176015</v>
      </c>
      <c r="E589" s="261">
        <v>1.056443851851852</v>
      </c>
      <c r="F589" s="117">
        <v>18.031497999999999</v>
      </c>
      <c r="G589" s="257">
        <v>0.112334973966761</v>
      </c>
      <c r="H589" s="25"/>
      <c r="I589" s="347">
        <v>0.18918902000000001</v>
      </c>
      <c r="J589" s="25"/>
      <c r="K589" s="25"/>
      <c r="L589" s="25"/>
      <c r="M589" s="25"/>
      <c r="N589" s="25"/>
      <c r="O589" s="25"/>
      <c r="P589" s="25"/>
      <c r="Q589" s="25"/>
      <c r="R589" s="258"/>
      <c r="S589" s="25"/>
      <c r="T589" s="25"/>
      <c r="U589" s="25"/>
      <c r="V589" s="25"/>
      <c r="W589" s="25"/>
      <c r="X589" s="25"/>
      <c r="Y589" s="25"/>
      <c r="Z589" s="25"/>
      <c r="AB589" s="25"/>
    </row>
    <row r="590" spans="1:28" s="5" customFormat="1" x14ac:dyDescent="0.25">
      <c r="A590" s="3"/>
      <c r="B590" s="9" t="s">
        <v>5770</v>
      </c>
      <c r="C590" s="48" t="s">
        <v>6216</v>
      </c>
      <c r="D590" s="257">
        <v>0.12399755</v>
      </c>
      <c r="E590" s="261">
        <v>0.55335343703703699</v>
      </c>
      <c r="F590" s="117">
        <v>10.148617</v>
      </c>
      <c r="G590" s="257">
        <v>5.4266946751313001E-2</v>
      </c>
      <c r="H590" s="25"/>
      <c r="I590" s="347">
        <v>7.8965147999999999E-2</v>
      </c>
      <c r="J590" s="25"/>
      <c r="K590" s="25"/>
      <c r="L590" s="25"/>
      <c r="M590" s="25"/>
      <c r="N590" s="25"/>
      <c r="O590" s="25"/>
      <c r="P590" s="25"/>
      <c r="Q590" s="25"/>
      <c r="R590" s="258"/>
      <c r="S590" s="25"/>
      <c r="T590" s="25"/>
      <c r="U590" s="25"/>
      <c r="V590" s="25"/>
      <c r="W590" s="25"/>
      <c r="X590" s="25"/>
      <c r="Y590" s="25"/>
      <c r="Z590" s="25"/>
      <c r="AB590" s="25"/>
    </row>
    <row r="591" spans="1:28" s="5" customFormat="1" x14ac:dyDescent="0.25">
      <c r="A591" s="3"/>
      <c r="B591" s="9" t="s">
        <v>5770</v>
      </c>
      <c r="C591" s="48" t="s">
        <v>6217</v>
      </c>
      <c r="D591" s="257">
        <v>1.4939975000000001</v>
      </c>
      <c r="E591" s="261">
        <v>0.55335343703703699</v>
      </c>
      <c r="F591" s="117">
        <v>10.148617</v>
      </c>
      <c r="G591" s="257">
        <v>5.4266946751313001E-2</v>
      </c>
      <c r="H591" s="25"/>
      <c r="I591" s="347">
        <v>7.8965147999999999E-2</v>
      </c>
      <c r="J591" s="25"/>
      <c r="K591" s="25"/>
      <c r="L591" s="25"/>
      <c r="M591" s="25"/>
      <c r="N591" s="25"/>
      <c r="O591" s="25"/>
      <c r="P591" s="25"/>
      <c r="Q591" s="25"/>
      <c r="R591" s="258"/>
      <c r="S591" s="25"/>
      <c r="T591" s="25"/>
      <c r="U591" s="25"/>
      <c r="V591" s="25"/>
      <c r="W591" s="25"/>
      <c r="X591" s="25"/>
      <c r="Y591" s="25"/>
      <c r="Z591" s="25"/>
      <c r="AB591" s="25"/>
    </row>
    <row r="592" spans="1:28" s="5" customFormat="1" x14ac:dyDescent="0.25">
      <c r="A592" s="3"/>
      <c r="B592" s="9" t="s">
        <v>5770</v>
      </c>
      <c r="C592" s="48" t="s">
        <v>6218</v>
      </c>
      <c r="D592" s="257">
        <v>6.9539974999999998</v>
      </c>
      <c r="E592" s="261">
        <v>0.55335343703703699</v>
      </c>
      <c r="F592" s="117">
        <v>10.148617</v>
      </c>
      <c r="G592" s="257">
        <v>5.4266946751313001E-2</v>
      </c>
      <c r="H592" s="25"/>
      <c r="I592" s="347">
        <v>7.8965147999999999E-2</v>
      </c>
      <c r="J592" s="25"/>
      <c r="K592" s="25"/>
      <c r="L592" s="25"/>
      <c r="M592" s="25"/>
      <c r="N592" s="25"/>
      <c r="O592" s="25"/>
      <c r="P592" s="25"/>
      <c r="Q592" s="25"/>
      <c r="R592" s="258"/>
      <c r="S592" s="25"/>
      <c r="T592" s="25"/>
      <c r="U592" s="25"/>
      <c r="V592" s="25"/>
      <c r="W592" s="25"/>
      <c r="X592" s="25"/>
      <c r="Y592" s="25"/>
      <c r="Z592" s="25"/>
      <c r="AB592" s="25"/>
    </row>
    <row r="593" spans="1:28" s="5" customFormat="1" x14ac:dyDescent="0.25">
      <c r="A593" s="3"/>
      <c r="B593" s="9" t="s">
        <v>5770</v>
      </c>
      <c r="C593" s="48" t="s">
        <v>6219</v>
      </c>
      <c r="D593" s="257">
        <v>0.12539545999999999</v>
      </c>
      <c r="E593" s="261">
        <v>0.55776246666666662</v>
      </c>
      <c r="F593" s="117">
        <v>10.208798</v>
      </c>
      <c r="G593" s="257">
        <v>5.4624354346716697E-2</v>
      </c>
      <c r="H593" s="25"/>
      <c r="I593" s="347">
        <v>7.9096430999999995E-2</v>
      </c>
      <c r="J593" s="25"/>
      <c r="K593" s="25"/>
      <c r="L593" s="25"/>
      <c r="M593" s="25"/>
      <c r="N593" s="25"/>
      <c r="O593" s="25"/>
      <c r="P593" s="25"/>
      <c r="Q593" s="25"/>
      <c r="R593" s="258"/>
      <c r="S593" s="25"/>
      <c r="T593" s="25"/>
      <c r="U593" s="25"/>
      <c r="V593" s="25"/>
      <c r="W593" s="25"/>
      <c r="X593" s="25"/>
      <c r="Y593" s="25"/>
      <c r="Z593" s="25"/>
      <c r="AB593" s="25"/>
    </row>
    <row r="594" spans="1:28" s="5" customFormat="1" x14ac:dyDescent="0.25">
      <c r="A594" s="3"/>
      <c r="B594" s="9" t="s">
        <v>5770</v>
      </c>
      <c r="C594" s="48" t="s">
        <v>6220</v>
      </c>
      <c r="D594" s="257">
        <v>1.1953955000000001</v>
      </c>
      <c r="E594" s="261">
        <v>0.55776246666666662</v>
      </c>
      <c r="F594" s="117">
        <v>10.208798</v>
      </c>
      <c r="G594" s="257">
        <v>5.4624354346716697E-2</v>
      </c>
      <c r="H594" s="25"/>
      <c r="I594" s="347">
        <v>7.9096430999999995E-2</v>
      </c>
      <c r="J594" s="25"/>
      <c r="K594" s="25"/>
      <c r="L594" s="25"/>
      <c r="M594" s="25"/>
      <c r="N594" s="25"/>
      <c r="O594" s="25"/>
      <c r="P594" s="25"/>
      <c r="Q594" s="25"/>
      <c r="R594" s="258"/>
      <c r="S594" s="25"/>
      <c r="T594" s="25"/>
      <c r="U594" s="25"/>
      <c r="V594" s="25"/>
      <c r="W594" s="25"/>
      <c r="X594" s="25"/>
      <c r="Y594" s="25"/>
      <c r="Z594" s="25"/>
      <c r="AB594" s="25"/>
    </row>
    <row r="595" spans="1:28" s="5" customFormat="1" x14ac:dyDescent="0.25">
      <c r="A595" s="3"/>
      <c r="B595" s="9" t="s">
        <v>5770</v>
      </c>
      <c r="C595" s="48" t="s">
        <v>6221</v>
      </c>
      <c r="D595" s="257">
        <v>5.4953954999999999</v>
      </c>
      <c r="E595" s="261">
        <v>0.55776246666666662</v>
      </c>
      <c r="F595" s="117">
        <v>10.208798</v>
      </c>
      <c r="G595" s="257">
        <v>5.4624354346716697E-2</v>
      </c>
      <c r="H595" s="25"/>
      <c r="I595" s="347">
        <v>7.9096430999999995E-2</v>
      </c>
      <c r="J595" s="25"/>
      <c r="K595" s="25"/>
      <c r="L595" s="25"/>
      <c r="M595" s="25"/>
      <c r="N595" s="25"/>
      <c r="O595" s="25"/>
      <c r="P595" s="25"/>
      <c r="Q595" s="25"/>
      <c r="R595" s="258"/>
      <c r="S595" s="25"/>
      <c r="T595" s="25"/>
      <c r="U595" s="25"/>
      <c r="V595" s="25"/>
      <c r="W595" s="25"/>
      <c r="X595" s="25"/>
      <c r="Y595" s="25"/>
      <c r="Z595" s="25"/>
      <c r="AB595" s="25"/>
    </row>
    <row r="596" spans="1:28" s="5" customFormat="1" x14ac:dyDescent="0.25">
      <c r="A596" s="57" t="s">
        <v>39</v>
      </c>
      <c r="B596" s="57"/>
      <c r="C596" s="74"/>
      <c r="D596" s="259"/>
      <c r="E596" s="256"/>
      <c r="F596" s="97"/>
      <c r="G596" s="259"/>
      <c r="H596" s="25"/>
      <c r="I596" s="327" t="s">
        <v>7065</v>
      </c>
      <c r="J596" s="25"/>
      <c r="K596" s="25"/>
      <c r="L596" s="25"/>
      <c r="M596" s="25"/>
      <c r="N596" s="25"/>
      <c r="O596" s="25"/>
      <c r="P596" s="25"/>
      <c r="Q596" s="25"/>
      <c r="R596" s="259"/>
      <c r="S596" s="25"/>
      <c r="T596" s="25"/>
      <c r="U596" s="25"/>
      <c r="V596" s="25"/>
      <c r="W596" s="25"/>
      <c r="X596" s="25"/>
      <c r="Y596" s="25"/>
      <c r="Z596" s="25"/>
      <c r="AB596" s="25"/>
    </row>
    <row r="597" spans="1:28" s="5" customFormat="1" x14ac:dyDescent="0.25">
      <c r="A597" s="3"/>
      <c r="B597" s="9" t="s">
        <v>5770</v>
      </c>
      <c r="C597" s="48" t="s">
        <v>6222</v>
      </c>
      <c r="D597" s="289">
        <v>0.14151312999999999</v>
      </c>
      <c r="E597" s="290">
        <v>0.59512931851851847</v>
      </c>
      <c r="F597" s="294">
        <v>0.27707506999999998</v>
      </c>
      <c r="G597" s="289">
        <v>5.8596696757943698E-2</v>
      </c>
      <c r="H597" s="25"/>
      <c r="I597" s="347">
        <v>8.5406401000000007E-2</v>
      </c>
      <c r="J597" s="25"/>
      <c r="K597" s="25"/>
      <c r="L597" s="25"/>
      <c r="M597" s="25"/>
      <c r="N597" s="25"/>
      <c r="O597" s="25"/>
      <c r="P597" s="25"/>
      <c r="Q597" s="25"/>
      <c r="R597" s="258"/>
      <c r="S597" s="25"/>
      <c r="T597" s="25"/>
      <c r="U597" s="25"/>
      <c r="V597" s="25"/>
      <c r="W597" s="25"/>
      <c r="X597" s="25"/>
      <c r="Y597" s="25"/>
      <c r="Z597" s="25"/>
      <c r="AB597" s="25"/>
    </row>
    <row r="598" spans="1:28" s="5" customFormat="1" x14ac:dyDescent="0.25">
      <c r="A598" s="3"/>
      <c r="B598" s="9" t="s">
        <v>5770</v>
      </c>
      <c r="C598" s="48" t="s">
        <v>6223</v>
      </c>
      <c r="D598" s="289">
        <v>1.2315130999999999</v>
      </c>
      <c r="E598" s="290">
        <v>0.59512931851851847</v>
      </c>
      <c r="F598" s="294">
        <v>0.27707506999999998</v>
      </c>
      <c r="G598" s="289">
        <v>5.8596696757943698E-2</v>
      </c>
      <c r="H598" s="25"/>
      <c r="I598" s="347">
        <v>8.5406401000000007E-2</v>
      </c>
      <c r="J598" s="25"/>
      <c r="K598" s="25"/>
      <c r="L598" s="25"/>
      <c r="M598" s="25"/>
      <c r="N598" s="25"/>
      <c r="O598" s="25"/>
      <c r="P598" s="25"/>
      <c r="Q598" s="25"/>
      <c r="R598" s="258"/>
      <c r="S598" s="25"/>
      <c r="T598" s="25"/>
      <c r="U598" s="25"/>
      <c r="V598" s="25"/>
      <c r="W598" s="25"/>
      <c r="X598" s="25"/>
      <c r="Y598" s="25"/>
      <c r="Z598" s="25"/>
      <c r="AB598" s="25"/>
    </row>
    <row r="599" spans="1:28" s="5" customFormat="1" x14ac:dyDescent="0.25">
      <c r="A599" s="3"/>
      <c r="B599" s="9" t="s">
        <v>5770</v>
      </c>
      <c r="C599" s="48" t="s">
        <v>6224</v>
      </c>
      <c r="D599" s="289">
        <v>5.6115130999999998</v>
      </c>
      <c r="E599" s="290">
        <v>0.59512931851851847</v>
      </c>
      <c r="F599" s="294">
        <v>0.27707506999999998</v>
      </c>
      <c r="G599" s="289">
        <v>5.8596696757943698E-2</v>
      </c>
      <c r="H599" s="25"/>
      <c r="I599" s="347">
        <v>8.5406401000000007E-2</v>
      </c>
      <c r="J599" s="25"/>
      <c r="K599" s="25"/>
      <c r="L599" s="25"/>
      <c r="M599" s="25"/>
      <c r="N599" s="25"/>
      <c r="O599" s="25"/>
      <c r="P599" s="25"/>
      <c r="Q599" s="25"/>
      <c r="R599" s="258"/>
      <c r="S599" s="25"/>
      <c r="T599" s="25"/>
      <c r="U599" s="25"/>
      <c r="V599" s="25"/>
      <c r="W599" s="25"/>
      <c r="X599" s="25"/>
      <c r="Y599" s="25"/>
      <c r="Z599" s="25"/>
      <c r="AB599" s="25"/>
    </row>
    <row r="600" spans="1:28" s="5" customFormat="1" x14ac:dyDescent="0.25">
      <c r="A600" s="3"/>
      <c r="B600" s="9" t="s">
        <v>5770</v>
      </c>
      <c r="C600" s="48" t="s">
        <v>6225</v>
      </c>
      <c r="D600" s="257">
        <v>0.13358389000000001</v>
      </c>
      <c r="E600" s="261">
        <v>0.58361113333333325</v>
      </c>
      <c r="F600" s="117">
        <v>10.703822000000001</v>
      </c>
      <c r="G600" s="257">
        <v>5.7228695569149092E-2</v>
      </c>
      <c r="H600" s="25"/>
      <c r="I600" s="347">
        <v>8.3255284999999998E-2</v>
      </c>
      <c r="J600" s="25"/>
      <c r="K600" s="25"/>
      <c r="L600" s="25"/>
      <c r="M600" s="25"/>
      <c r="N600" s="25"/>
      <c r="O600" s="25"/>
      <c r="P600" s="25"/>
      <c r="Q600" s="25"/>
      <c r="R600" s="258"/>
      <c r="S600" s="25"/>
      <c r="T600" s="25"/>
      <c r="U600" s="25"/>
      <c r="V600" s="25"/>
      <c r="W600" s="25"/>
      <c r="X600" s="25"/>
      <c r="Y600" s="25"/>
      <c r="Z600" s="25"/>
      <c r="AB600" s="25"/>
    </row>
    <row r="601" spans="1:28" s="5" customFormat="1" x14ac:dyDescent="0.25">
      <c r="A601" s="3"/>
      <c r="B601" s="9" t="s">
        <v>5770</v>
      </c>
      <c r="C601" s="48" t="s">
        <v>6226</v>
      </c>
      <c r="D601" s="257">
        <v>1.5735839</v>
      </c>
      <c r="E601" s="261">
        <v>0.58361113333333325</v>
      </c>
      <c r="F601" s="117">
        <v>10.703822000000001</v>
      </c>
      <c r="G601" s="257">
        <v>5.7228695569149092E-2</v>
      </c>
      <c r="H601" s="25"/>
      <c r="I601" s="347">
        <v>8.3255284999999998E-2</v>
      </c>
      <c r="J601" s="25"/>
      <c r="K601" s="25"/>
      <c r="L601" s="25"/>
      <c r="M601" s="25"/>
      <c r="N601" s="25"/>
      <c r="O601" s="25"/>
      <c r="P601" s="25"/>
      <c r="Q601" s="25"/>
      <c r="R601" s="258"/>
      <c r="S601" s="25"/>
      <c r="T601" s="25"/>
      <c r="U601" s="25"/>
      <c r="V601" s="25"/>
      <c r="W601" s="25"/>
      <c r="X601" s="25"/>
      <c r="Y601" s="25"/>
      <c r="Z601" s="25"/>
      <c r="AB601" s="25"/>
    </row>
    <row r="602" spans="1:28" s="5" customFormat="1" x14ac:dyDescent="0.25">
      <c r="A602" s="3"/>
      <c r="B602" s="9" t="s">
        <v>5770</v>
      </c>
      <c r="C602" s="48" t="s">
        <v>6227</v>
      </c>
      <c r="D602" s="257">
        <v>7.3235839</v>
      </c>
      <c r="E602" s="261">
        <v>0.58361113333333325</v>
      </c>
      <c r="F602" s="117">
        <v>10.703822000000001</v>
      </c>
      <c r="G602" s="257">
        <v>5.7228695569149092E-2</v>
      </c>
      <c r="H602" s="25"/>
      <c r="I602" s="347">
        <v>8.3255284999999998E-2</v>
      </c>
      <c r="J602" s="25"/>
      <c r="K602" s="25"/>
      <c r="L602" s="25"/>
      <c r="M602" s="25"/>
      <c r="N602" s="25"/>
      <c r="O602" s="25"/>
      <c r="P602" s="25"/>
      <c r="Q602" s="25"/>
      <c r="R602" s="258"/>
      <c r="S602" s="25"/>
      <c r="T602" s="25"/>
      <c r="U602" s="25"/>
      <c r="V602" s="25"/>
      <c r="W602" s="25"/>
      <c r="X602" s="25"/>
      <c r="Y602" s="25"/>
      <c r="Z602" s="25"/>
      <c r="AB602" s="25"/>
    </row>
    <row r="603" spans="1:28" s="5" customFormat="1" x14ac:dyDescent="0.25">
      <c r="A603" s="3"/>
      <c r="B603" s="9" t="s">
        <v>5770</v>
      </c>
      <c r="C603" s="48" t="s">
        <v>6228</v>
      </c>
      <c r="D603" s="257">
        <v>0.18325722999999999</v>
      </c>
      <c r="E603" s="261">
        <v>0.66519779999999995</v>
      </c>
      <c r="F603" s="117">
        <v>11.984211</v>
      </c>
      <c r="G603" s="257">
        <v>6.8590420462618401E-2</v>
      </c>
      <c r="H603" s="25"/>
      <c r="I603" s="347">
        <v>0.11126099</v>
      </c>
      <c r="J603" s="25"/>
      <c r="K603" s="25"/>
      <c r="L603" s="25"/>
      <c r="M603" s="25"/>
      <c r="N603" s="25"/>
      <c r="O603" s="25"/>
      <c r="P603" s="25"/>
      <c r="Q603" s="25"/>
      <c r="R603" s="258"/>
      <c r="S603" s="25"/>
      <c r="T603" s="25"/>
      <c r="U603" s="25"/>
      <c r="V603" s="25"/>
      <c r="W603" s="25"/>
      <c r="X603" s="25"/>
      <c r="Y603" s="25"/>
      <c r="Z603" s="25"/>
      <c r="AB603" s="25"/>
    </row>
    <row r="604" spans="1:28" s="5" customFormat="1" x14ac:dyDescent="0.25">
      <c r="A604" s="3"/>
      <c r="B604" s="9" t="s">
        <v>5770</v>
      </c>
      <c r="C604" s="48" t="s">
        <v>6229</v>
      </c>
      <c r="D604" s="257">
        <v>2.2232571999999999</v>
      </c>
      <c r="E604" s="261">
        <v>0.66519779999999995</v>
      </c>
      <c r="F604" s="117">
        <v>11.984211</v>
      </c>
      <c r="G604" s="257">
        <v>6.8590420462618401E-2</v>
      </c>
      <c r="H604" s="25"/>
      <c r="I604" s="347">
        <v>0.11126099</v>
      </c>
      <c r="J604" s="25"/>
      <c r="K604" s="25"/>
      <c r="L604" s="25"/>
      <c r="M604" s="25"/>
      <c r="N604" s="25"/>
      <c r="O604" s="25"/>
      <c r="P604" s="25"/>
      <c r="Q604" s="25"/>
      <c r="R604" s="258"/>
      <c r="S604" s="25"/>
      <c r="T604" s="25"/>
      <c r="U604" s="25"/>
      <c r="V604" s="25"/>
      <c r="W604" s="25"/>
      <c r="X604" s="25"/>
      <c r="Y604" s="25"/>
      <c r="Z604" s="25"/>
      <c r="AB604" s="25"/>
    </row>
    <row r="605" spans="1:28" s="5" customFormat="1" x14ac:dyDescent="0.25">
      <c r="A605" s="3"/>
      <c r="B605" s="9" t="s">
        <v>5770</v>
      </c>
      <c r="C605" s="48" t="s">
        <v>6230</v>
      </c>
      <c r="D605" s="257">
        <v>10.403257</v>
      </c>
      <c r="E605" s="261">
        <v>0.66519779999999995</v>
      </c>
      <c r="F605" s="117">
        <v>11.984211</v>
      </c>
      <c r="G605" s="257">
        <v>6.8590420462618401E-2</v>
      </c>
      <c r="H605" s="25"/>
      <c r="I605" s="347">
        <v>0.11126099</v>
      </c>
      <c r="J605" s="25"/>
      <c r="K605" s="25"/>
      <c r="L605" s="25"/>
      <c r="M605" s="25"/>
      <c r="N605" s="25"/>
      <c r="O605" s="25"/>
      <c r="P605" s="25"/>
      <c r="Q605" s="25"/>
      <c r="R605" s="258"/>
      <c r="S605" s="25"/>
      <c r="T605" s="25"/>
      <c r="U605" s="25"/>
      <c r="V605" s="25"/>
      <c r="W605" s="25"/>
      <c r="X605" s="25"/>
      <c r="Y605" s="25"/>
      <c r="Z605" s="25"/>
      <c r="AB605" s="25"/>
    </row>
    <row r="606" spans="1:28" s="5" customFormat="1" x14ac:dyDescent="0.25">
      <c r="A606" s="3"/>
      <c r="B606" s="9" t="s">
        <v>5770</v>
      </c>
      <c r="C606" s="48" t="s">
        <v>6231</v>
      </c>
      <c r="D606" s="257">
        <v>0.10723354</v>
      </c>
      <c r="E606" s="261">
        <v>0.51764967407407403</v>
      </c>
      <c r="F606" s="117">
        <v>9.5906027999999992</v>
      </c>
      <c r="G606" s="257">
        <v>5.0170166320447594E-2</v>
      </c>
      <c r="H606" s="25"/>
      <c r="I606" s="347">
        <v>7.1276247000000001E-2</v>
      </c>
      <c r="J606" s="25"/>
      <c r="K606" s="25"/>
      <c r="L606" s="25"/>
      <c r="M606" s="25"/>
      <c r="N606" s="25"/>
      <c r="O606" s="25"/>
      <c r="P606" s="25"/>
      <c r="Q606" s="25"/>
      <c r="R606" s="258"/>
      <c r="S606" s="25"/>
      <c r="T606" s="25"/>
      <c r="U606" s="25"/>
      <c r="V606" s="25"/>
      <c r="W606" s="25"/>
      <c r="X606" s="25"/>
      <c r="Y606" s="25"/>
      <c r="Z606" s="25"/>
      <c r="AB606" s="25"/>
    </row>
    <row r="607" spans="1:28" s="5" customFormat="1" x14ac:dyDescent="0.25">
      <c r="A607" s="3"/>
      <c r="B607" s="9" t="s">
        <v>5770</v>
      </c>
      <c r="C607" s="48" t="s">
        <v>6232</v>
      </c>
      <c r="D607" s="257">
        <v>0.85723353999999996</v>
      </c>
      <c r="E607" s="261">
        <v>0.51764967407407403</v>
      </c>
      <c r="F607" s="117">
        <v>9.5906027999999992</v>
      </c>
      <c r="G607" s="257">
        <v>5.0170166320447594E-2</v>
      </c>
      <c r="H607" s="25"/>
      <c r="I607" s="347">
        <v>7.1276247000000001E-2</v>
      </c>
      <c r="J607" s="25"/>
      <c r="K607" s="25"/>
      <c r="L607" s="25"/>
      <c r="M607" s="25"/>
      <c r="N607" s="25"/>
      <c r="O607" s="25"/>
      <c r="P607" s="25"/>
      <c r="Q607" s="25"/>
      <c r="R607" s="258"/>
      <c r="S607" s="25"/>
      <c r="T607" s="25"/>
      <c r="U607" s="25"/>
      <c r="V607" s="25"/>
      <c r="W607" s="25"/>
      <c r="X607" s="25"/>
      <c r="Y607" s="25"/>
      <c r="Z607" s="25"/>
      <c r="AB607" s="25"/>
    </row>
    <row r="608" spans="1:28" s="5" customFormat="1" x14ac:dyDescent="0.25">
      <c r="A608" s="3"/>
      <c r="B608" s="9" t="s">
        <v>5770</v>
      </c>
      <c r="C608" s="48" t="s">
        <v>6233</v>
      </c>
      <c r="D608" s="257">
        <v>3.8372335</v>
      </c>
      <c r="E608" s="261">
        <v>0.51764967407407403</v>
      </c>
      <c r="F608" s="117">
        <v>9.5906027999999992</v>
      </c>
      <c r="G608" s="257">
        <v>5.0170166320447594E-2</v>
      </c>
      <c r="H608" s="25"/>
      <c r="I608" s="347">
        <v>7.1276247000000001E-2</v>
      </c>
      <c r="J608" s="25"/>
      <c r="K608" s="25"/>
      <c r="L608" s="25"/>
      <c r="M608" s="25"/>
      <c r="N608" s="25"/>
      <c r="O608" s="25"/>
      <c r="P608" s="25"/>
      <c r="Q608" s="25"/>
      <c r="R608" s="258"/>
      <c r="S608" s="25"/>
      <c r="T608" s="25"/>
      <c r="U608" s="25"/>
      <c r="V608" s="25"/>
      <c r="W608" s="25"/>
      <c r="X608" s="25"/>
      <c r="Y608" s="25"/>
      <c r="Z608" s="25"/>
      <c r="AB608" s="25"/>
    </row>
    <row r="609" spans="1:28" s="5" customFormat="1" x14ac:dyDescent="0.25">
      <c r="A609" s="3"/>
      <c r="B609" s="9" t="s">
        <v>5770</v>
      </c>
      <c r="C609" s="48" t="s">
        <v>6234</v>
      </c>
      <c r="D609" s="257">
        <v>6.2783024000000007E-2</v>
      </c>
      <c r="E609" s="261">
        <v>0.41700805185185186</v>
      </c>
      <c r="F609" s="117">
        <v>8.0540765000000007</v>
      </c>
      <c r="G609" s="257">
        <v>3.9241530651027201E-2</v>
      </c>
      <c r="H609" s="25"/>
      <c r="I609" s="347">
        <v>5.3015357999999999E-2</v>
      </c>
      <c r="J609" s="25"/>
      <c r="K609" s="25"/>
      <c r="L609" s="25"/>
      <c r="M609" s="25"/>
      <c r="N609" s="25"/>
      <c r="O609" s="25"/>
      <c r="P609" s="25"/>
      <c r="Q609" s="25"/>
      <c r="R609" s="258"/>
      <c r="S609" s="25"/>
      <c r="T609" s="25"/>
      <c r="U609" s="25"/>
      <c r="V609" s="25"/>
      <c r="W609" s="25"/>
      <c r="X609" s="25"/>
      <c r="Y609" s="25"/>
      <c r="Z609" s="25"/>
      <c r="AB609" s="25"/>
    </row>
    <row r="610" spans="1:28" s="5" customFormat="1" x14ac:dyDescent="0.25">
      <c r="A610" s="3"/>
      <c r="B610" s="9" t="s">
        <v>5770</v>
      </c>
      <c r="C610" s="48" t="s">
        <v>6235</v>
      </c>
      <c r="D610" s="257">
        <v>0.14507197999999999</v>
      </c>
      <c r="E610" s="261">
        <v>0.59802208888888886</v>
      </c>
      <c r="F610" s="117">
        <v>10.848057000000001</v>
      </c>
      <c r="G610" s="257">
        <v>5.9414734874100109E-2</v>
      </c>
      <c r="H610" s="25"/>
      <c r="I610" s="347">
        <v>8.8707754999999999E-2</v>
      </c>
      <c r="J610" s="25"/>
      <c r="K610" s="25"/>
      <c r="L610" s="25"/>
      <c r="M610" s="25"/>
      <c r="N610" s="25"/>
      <c r="O610" s="25"/>
      <c r="P610" s="25"/>
      <c r="Q610" s="25"/>
      <c r="R610" s="258"/>
      <c r="S610" s="25"/>
      <c r="T610" s="25"/>
      <c r="U610" s="25"/>
      <c r="V610" s="25"/>
      <c r="W610" s="25"/>
      <c r="X610" s="25"/>
      <c r="Y610" s="25"/>
      <c r="Z610" s="25"/>
      <c r="AB610" s="25"/>
    </row>
    <row r="611" spans="1:28" s="5" customFormat="1" x14ac:dyDescent="0.25">
      <c r="A611" s="3"/>
      <c r="B611" s="9" t="s">
        <v>5770</v>
      </c>
      <c r="C611" s="48" t="s">
        <v>6236</v>
      </c>
      <c r="D611" s="257">
        <v>1.785072</v>
      </c>
      <c r="E611" s="261">
        <v>0.59802208888888886</v>
      </c>
      <c r="F611" s="117">
        <v>10.848057000000001</v>
      </c>
      <c r="G611" s="257">
        <v>5.9414734874100109E-2</v>
      </c>
      <c r="H611" s="25"/>
      <c r="I611" s="347">
        <v>8.8707754999999999E-2</v>
      </c>
      <c r="J611" s="25"/>
      <c r="K611" s="25"/>
      <c r="L611" s="25"/>
      <c r="M611" s="25"/>
      <c r="N611" s="25"/>
      <c r="O611" s="25"/>
      <c r="P611" s="25"/>
      <c r="Q611" s="25"/>
      <c r="R611" s="258"/>
      <c r="S611" s="25"/>
      <c r="T611" s="25"/>
      <c r="U611" s="25"/>
      <c r="V611" s="25"/>
      <c r="W611" s="25"/>
      <c r="X611" s="25"/>
      <c r="Y611" s="25"/>
      <c r="Z611" s="25"/>
      <c r="AB611" s="25"/>
    </row>
    <row r="612" spans="1:28" s="5" customFormat="1" x14ac:dyDescent="0.25">
      <c r="A612" s="3"/>
      <c r="B612" s="9" t="s">
        <v>5770</v>
      </c>
      <c r="C612" s="48" t="s">
        <v>6237</v>
      </c>
      <c r="D612" s="257">
        <v>8.3650719999999996</v>
      </c>
      <c r="E612" s="261">
        <v>0.59802208888888886</v>
      </c>
      <c r="F612" s="117">
        <v>10.848057000000001</v>
      </c>
      <c r="G612" s="257">
        <v>5.9414734874100109E-2</v>
      </c>
      <c r="H612" s="25"/>
      <c r="I612" s="347">
        <v>8.8707754999999999E-2</v>
      </c>
      <c r="J612" s="25"/>
      <c r="K612" s="25"/>
      <c r="L612" s="25"/>
      <c r="M612" s="25"/>
      <c r="N612" s="25"/>
      <c r="O612" s="25"/>
      <c r="P612" s="25"/>
      <c r="Q612" s="25"/>
      <c r="R612" s="258"/>
      <c r="S612" s="25"/>
      <c r="T612" s="25"/>
      <c r="U612" s="25"/>
      <c r="V612" s="25"/>
      <c r="W612" s="25"/>
      <c r="X612" s="25"/>
      <c r="Y612" s="25"/>
      <c r="Z612" s="25"/>
      <c r="AB612" s="25"/>
    </row>
    <row r="613" spans="1:28" s="5" customFormat="1" x14ac:dyDescent="0.25">
      <c r="A613" s="3"/>
      <c r="B613" s="9" t="s">
        <v>5770</v>
      </c>
      <c r="C613" s="48" t="s">
        <v>6238</v>
      </c>
      <c r="D613" s="257">
        <v>9.8698744000000005E-2</v>
      </c>
      <c r="E613" s="261">
        <v>0.50032194814814812</v>
      </c>
      <c r="F613" s="117">
        <v>9.3146085999999997</v>
      </c>
      <c r="G613" s="257">
        <v>4.8093802444556001E-2</v>
      </c>
      <c r="H613" s="25"/>
      <c r="I613" s="347">
        <v>6.7059170000000001E-2</v>
      </c>
      <c r="J613" s="25"/>
      <c r="K613" s="25"/>
      <c r="L613" s="25"/>
      <c r="M613" s="25"/>
      <c r="N613" s="25"/>
      <c r="O613" s="25"/>
      <c r="P613" s="25"/>
      <c r="Q613" s="25"/>
      <c r="R613" s="258"/>
      <c r="S613" s="25"/>
      <c r="T613" s="25"/>
      <c r="U613" s="25"/>
      <c r="V613" s="25"/>
      <c r="W613" s="25"/>
      <c r="X613" s="25"/>
      <c r="Y613" s="25"/>
      <c r="Z613" s="25"/>
      <c r="AB613" s="25"/>
    </row>
    <row r="614" spans="1:28" s="5" customFormat="1" x14ac:dyDescent="0.25">
      <c r="A614" s="3"/>
      <c r="B614" s="9" t="s">
        <v>5770</v>
      </c>
      <c r="C614" s="48" t="s">
        <v>6239</v>
      </c>
      <c r="D614" s="257">
        <v>0.85869874000000002</v>
      </c>
      <c r="E614" s="261">
        <v>0.50032194814814812</v>
      </c>
      <c r="F614" s="117">
        <v>9.3146085999999997</v>
      </c>
      <c r="G614" s="257">
        <v>4.8093802444556001E-2</v>
      </c>
      <c r="H614" s="25"/>
      <c r="I614" s="347">
        <v>6.7059170000000001E-2</v>
      </c>
      <c r="J614" s="25"/>
      <c r="K614" s="25"/>
      <c r="L614" s="25"/>
      <c r="M614" s="25"/>
      <c r="N614" s="25"/>
      <c r="O614" s="25"/>
      <c r="P614" s="25"/>
      <c r="Q614" s="25"/>
      <c r="R614" s="258"/>
      <c r="S614" s="25"/>
      <c r="T614" s="25"/>
      <c r="U614" s="25"/>
      <c r="V614" s="25"/>
      <c r="W614" s="25"/>
      <c r="X614" s="25"/>
      <c r="Y614" s="25"/>
      <c r="Z614" s="25"/>
      <c r="AB614" s="25"/>
    </row>
    <row r="615" spans="1:28" s="5" customFormat="1" x14ac:dyDescent="0.25">
      <c r="A615" s="3"/>
      <c r="B615" s="9" t="s">
        <v>5770</v>
      </c>
      <c r="C615" s="48" t="s">
        <v>6240</v>
      </c>
      <c r="D615" s="257">
        <v>3.8786987000000002</v>
      </c>
      <c r="E615" s="261">
        <v>0.50032194814814812</v>
      </c>
      <c r="F615" s="117">
        <v>9.3146085999999997</v>
      </c>
      <c r="G615" s="257">
        <v>4.8093802444556001E-2</v>
      </c>
      <c r="H615" s="25"/>
      <c r="I615" s="347">
        <v>6.7059170000000001E-2</v>
      </c>
      <c r="J615" s="25"/>
      <c r="K615" s="25"/>
      <c r="L615" s="25"/>
      <c r="M615" s="25"/>
      <c r="N615" s="25"/>
      <c r="O615" s="25"/>
      <c r="P615" s="25"/>
      <c r="Q615" s="25"/>
      <c r="R615" s="258"/>
      <c r="S615" s="25"/>
      <c r="T615" s="25"/>
      <c r="U615" s="25"/>
      <c r="V615" s="25"/>
      <c r="W615" s="25"/>
      <c r="X615" s="25"/>
      <c r="Y615" s="25"/>
      <c r="Z615" s="25"/>
      <c r="AB615" s="25"/>
    </row>
    <row r="616" spans="1:28" s="5" customFormat="1" x14ac:dyDescent="0.25">
      <c r="A616" s="3"/>
      <c r="B616" s="9" t="s">
        <v>5770</v>
      </c>
      <c r="C616" s="48" t="s">
        <v>6241</v>
      </c>
      <c r="D616" s="257">
        <v>0.13941561999999999</v>
      </c>
      <c r="E616" s="261">
        <v>0.58709148888888885</v>
      </c>
      <c r="F616" s="117">
        <v>10.670418</v>
      </c>
      <c r="G616" s="257">
        <v>5.8044741544620797E-2</v>
      </c>
      <c r="H616" s="25"/>
      <c r="I616" s="347">
        <v>8.5715918000000002E-2</v>
      </c>
      <c r="J616" s="25"/>
      <c r="K616" s="25"/>
      <c r="L616" s="25"/>
      <c r="M616" s="25"/>
      <c r="N616" s="25"/>
      <c r="O616" s="25"/>
      <c r="P616" s="25"/>
      <c r="Q616" s="25"/>
      <c r="R616" s="258"/>
      <c r="S616" s="25"/>
      <c r="T616" s="25"/>
      <c r="U616" s="25"/>
      <c r="V616" s="25"/>
      <c r="W616" s="25"/>
      <c r="X616" s="25"/>
      <c r="Y616" s="25"/>
      <c r="Z616" s="25"/>
      <c r="AB616" s="25"/>
    </row>
    <row r="617" spans="1:28" s="5" customFormat="1" x14ac:dyDescent="0.25">
      <c r="A617" s="3"/>
      <c r="B617" s="9" t="s">
        <v>5770</v>
      </c>
      <c r="C617" s="48" t="s">
        <v>6242</v>
      </c>
      <c r="D617" s="257">
        <v>0.88941561999999996</v>
      </c>
      <c r="E617" s="261">
        <v>0.58709148888888885</v>
      </c>
      <c r="F617" s="117">
        <v>10.670418</v>
      </c>
      <c r="G617" s="257">
        <v>5.8044741544620797E-2</v>
      </c>
      <c r="H617" s="25"/>
      <c r="I617" s="347">
        <v>8.5715918000000002E-2</v>
      </c>
      <c r="J617" s="25"/>
      <c r="K617" s="25"/>
      <c r="L617" s="25"/>
      <c r="M617" s="25"/>
      <c r="N617" s="25"/>
      <c r="O617" s="25"/>
      <c r="P617" s="25"/>
      <c r="Q617" s="25"/>
      <c r="R617" s="258"/>
      <c r="S617" s="25"/>
      <c r="T617" s="25"/>
      <c r="U617" s="25"/>
      <c r="V617" s="25"/>
      <c r="W617" s="25"/>
      <c r="X617" s="25"/>
      <c r="Y617" s="25"/>
      <c r="Z617" s="25"/>
      <c r="AB617" s="25"/>
    </row>
    <row r="618" spans="1:28" s="5" customFormat="1" x14ac:dyDescent="0.25">
      <c r="A618" s="3"/>
      <c r="B618" s="9" t="s">
        <v>5770</v>
      </c>
      <c r="C618" s="48" t="s">
        <v>6243</v>
      </c>
      <c r="D618" s="257">
        <v>3.8694156</v>
      </c>
      <c r="E618" s="261">
        <v>0.58709148888888885</v>
      </c>
      <c r="F618" s="117">
        <v>10.670418</v>
      </c>
      <c r="G618" s="257">
        <v>5.8044741544620797E-2</v>
      </c>
      <c r="H618" s="25"/>
      <c r="I618" s="347">
        <v>8.5715918000000002E-2</v>
      </c>
      <c r="J618" s="25"/>
      <c r="K618" s="25"/>
      <c r="L618" s="25"/>
      <c r="M618" s="25"/>
      <c r="N618" s="25"/>
      <c r="O618" s="25"/>
      <c r="P618" s="25"/>
      <c r="Q618" s="25"/>
      <c r="R618" s="258"/>
      <c r="S618" s="25"/>
      <c r="T618" s="25"/>
      <c r="U618" s="25"/>
      <c r="V618" s="25"/>
      <c r="W618" s="25"/>
      <c r="X618" s="25"/>
      <c r="Y618" s="25"/>
      <c r="Z618" s="25"/>
      <c r="AB618" s="25"/>
    </row>
    <row r="619" spans="1:28" s="5" customFormat="1" x14ac:dyDescent="0.25">
      <c r="A619" s="3"/>
      <c r="B619" s="9" t="s">
        <v>5770</v>
      </c>
      <c r="C619" s="48" t="s">
        <v>6244</v>
      </c>
      <c r="D619" s="257">
        <v>0.10383031</v>
      </c>
      <c r="E619" s="261">
        <v>0.51189172592592591</v>
      </c>
      <c r="F619" s="117">
        <v>9.4915274000000007</v>
      </c>
      <c r="G619" s="257">
        <v>4.9354915265544703E-2</v>
      </c>
      <c r="H619" s="25"/>
      <c r="I619" s="347">
        <v>6.9184645000000003E-2</v>
      </c>
      <c r="J619" s="25"/>
      <c r="K619" s="25"/>
      <c r="L619" s="25"/>
      <c r="M619" s="25"/>
      <c r="N619" s="25"/>
      <c r="O619" s="25"/>
      <c r="P619" s="25"/>
      <c r="Q619" s="25"/>
      <c r="R619" s="258"/>
      <c r="S619" s="25"/>
      <c r="T619" s="25"/>
      <c r="U619" s="25"/>
      <c r="V619" s="25"/>
      <c r="W619" s="25"/>
      <c r="X619" s="25"/>
      <c r="Y619" s="25"/>
      <c r="Z619" s="25"/>
      <c r="AB619" s="25"/>
    </row>
    <row r="620" spans="1:28" s="5" customFormat="1" x14ac:dyDescent="0.25">
      <c r="A620" s="3"/>
      <c r="B620" s="9" t="s">
        <v>5770</v>
      </c>
      <c r="C620" s="48" t="s">
        <v>6245</v>
      </c>
      <c r="D620" s="257">
        <v>0.93383031000000005</v>
      </c>
      <c r="E620" s="261">
        <v>0.51189172592592591</v>
      </c>
      <c r="F620" s="117">
        <v>9.4915274000000007</v>
      </c>
      <c r="G620" s="257">
        <v>4.9354915265544703E-2</v>
      </c>
      <c r="H620" s="25"/>
      <c r="I620" s="347">
        <v>6.9184645000000003E-2</v>
      </c>
      <c r="J620" s="25"/>
      <c r="K620" s="25"/>
      <c r="L620" s="25"/>
      <c r="M620" s="25"/>
      <c r="N620" s="25"/>
      <c r="O620" s="25"/>
      <c r="P620" s="25"/>
      <c r="Q620" s="25"/>
      <c r="R620" s="258"/>
      <c r="S620" s="25"/>
      <c r="T620" s="25"/>
      <c r="U620" s="25"/>
      <c r="V620" s="25"/>
      <c r="W620" s="25"/>
      <c r="X620" s="25"/>
      <c r="Y620" s="25"/>
      <c r="Z620" s="25"/>
      <c r="AB620" s="25"/>
    </row>
    <row r="621" spans="1:28" s="5" customFormat="1" x14ac:dyDescent="0.25">
      <c r="A621" s="3"/>
      <c r="B621" s="9" t="s">
        <v>5770</v>
      </c>
      <c r="C621" s="48" t="s">
        <v>6246</v>
      </c>
      <c r="D621" s="257">
        <v>4.2338303000000002</v>
      </c>
      <c r="E621" s="261">
        <v>0.51189172592592591</v>
      </c>
      <c r="F621" s="117">
        <v>9.4915274000000007</v>
      </c>
      <c r="G621" s="257">
        <v>4.9354915265544703E-2</v>
      </c>
      <c r="H621" s="25"/>
      <c r="I621" s="347">
        <v>6.9184645000000003E-2</v>
      </c>
      <c r="J621" s="25"/>
      <c r="K621" s="25"/>
      <c r="L621" s="25"/>
      <c r="M621" s="25"/>
      <c r="N621" s="25"/>
      <c r="O621" s="25"/>
      <c r="P621" s="25"/>
      <c r="Q621" s="25"/>
      <c r="R621" s="258"/>
      <c r="S621" s="25"/>
      <c r="T621" s="25"/>
      <c r="U621" s="25"/>
      <c r="V621" s="25"/>
      <c r="W621" s="25"/>
      <c r="X621" s="25"/>
      <c r="Y621" s="25"/>
      <c r="Z621" s="25"/>
      <c r="AB621" s="25"/>
    </row>
    <row r="622" spans="1:28" s="5" customFormat="1" x14ac:dyDescent="0.25">
      <c r="A622" s="3"/>
      <c r="B622" s="9" t="s">
        <v>5770</v>
      </c>
      <c r="C622" s="48" t="s">
        <v>6247</v>
      </c>
      <c r="D622" s="257">
        <v>0.13691717</v>
      </c>
      <c r="E622" s="261">
        <v>0.57504192592592596</v>
      </c>
      <c r="F622" s="117">
        <v>10.523111999999999</v>
      </c>
      <c r="G622" s="257">
        <v>5.7359991568403206E-2</v>
      </c>
      <c r="H622" s="25"/>
      <c r="I622" s="347">
        <v>8.6966112999999998E-2</v>
      </c>
      <c r="J622" s="25"/>
      <c r="K622" s="25"/>
      <c r="L622" s="25"/>
      <c r="M622" s="25"/>
      <c r="N622" s="25"/>
      <c r="O622" s="25"/>
      <c r="P622" s="25"/>
      <c r="Q622" s="25"/>
      <c r="R622" s="258"/>
      <c r="S622" s="25"/>
      <c r="T622" s="25"/>
      <c r="U622" s="25"/>
      <c r="V622" s="25"/>
      <c r="W622" s="25"/>
      <c r="X622" s="25"/>
      <c r="Y622" s="25"/>
      <c r="Z622" s="25"/>
      <c r="AB622" s="25"/>
    </row>
    <row r="623" spans="1:28" s="5" customFormat="1" x14ac:dyDescent="0.25">
      <c r="A623" s="3"/>
      <c r="B623" s="9" t="s">
        <v>5770</v>
      </c>
      <c r="C623" s="48" t="s">
        <v>6248</v>
      </c>
      <c r="D623" s="257">
        <v>1.8169172</v>
      </c>
      <c r="E623" s="261">
        <v>0.57504192592592596</v>
      </c>
      <c r="F623" s="117">
        <v>10.523111999999999</v>
      </c>
      <c r="G623" s="257">
        <v>5.7359991568403206E-2</v>
      </c>
      <c r="H623" s="25"/>
      <c r="I623" s="347">
        <v>8.6966112999999998E-2</v>
      </c>
      <c r="J623" s="25"/>
      <c r="K623" s="25"/>
      <c r="L623" s="25"/>
      <c r="M623" s="25"/>
      <c r="N623" s="25"/>
      <c r="O623" s="25"/>
      <c r="P623" s="25"/>
      <c r="Q623" s="25"/>
      <c r="R623" s="258"/>
      <c r="S623" s="25"/>
      <c r="T623" s="25"/>
      <c r="U623" s="25"/>
      <c r="V623" s="25"/>
      <c r="W623" s="25"/>
      <c r="X623" s="25"/>
      <c r="Y623" s="25"/>
      <c r="Z623" s="25"/>
      <c r="AB623" s="25"/>
    </row>
    <row r="624" spans="1:28" s="5" customFormat="1" x14ac:dyDescent="0.25">
      <c r="A624" s="3"/>
      <c r="B624" s="9" t="s">
        <v>5770</v>
      </c>
      <c r="C624" s="48" t="s">
        <v>6249</v>
      </c>
      <c r="D624" s="257">
        <v>8.5269171999999998</v>
      </c>
      <c r="E624" s="261">
        <v>0.57504192592592596</v>
      </c>
      <c r="F624" s="117">
        <v>10.523111999999999</v>
      </c>
      <c r="G624" s="257">
        <v>5.7359991568403206E-2</v>
      </c>
      <c r="H624" s="25"/>
      <c r="I624" s="347">
        <v>8.6966112999999998E-2</v>
      </c>
      <c r="J624" s="25"/>
      <c r="K624" s="25"/>
      <c r="L624" s="25"/>
      <c r="M624" s="25"/>
      <c r="N624" s="25"/>
      <c r="O624" s="25"/>
      <c r="P624" s="25"/>
      <c r="Q624" s="25"/>
      <c r="R624" s="258"/>
      <c r="S624" s="25"/>
      <c r="T624" s="25"/>
      <c r="U624" s="25"/>
      <c r="V624" s="25"/>
      <c r="W624" s="25"/>
      <c r="X624" s="25"/>
      <c r="Y624" s="25"/>
      <c r="Z624" s="25"/>
      <c r="AB624" s="25"/>
    </row>
    <row r="625" spans="1:28" s="5" customFormat="1" x14ac:dyDescent="0.25">
      <c r="A625" s="3"/>
      <c r="B625" s="9" t="s">
        <v>5770</v>
      </c>
      <c r="C625" s="48" t="s">
        <v>6250</v>
      </c>
      <c r="D625" s="257">
        <v>0.25459925999999999</v>
      </c>
      <c r="E625" s="261">
        <v>0.81888133333333335</v>
      </c>
      <c r="F625" s="117">
        <v>14.375524</v>
      </c>
      <c r="G625" s="257">
        <v>8.6044143720695299E-2</v>
      </c>
      <c r="H625" s="25"/>
      <c r="I625" s="347">
        <v>0.14336265000000001</v>
      </c>
      <c r="J625" s="25"/>
      <c r="K625" s="25"/>
      <c r="L625" s="25"/>
      <c r="M625" s="25"/>
      <c r="N625" s="25"/>
      <c r="O625" s="25"/>
      <c r="P625" s="25"/>
      <c r="Q625" s="25"/>
      <c r="R625" s="258"/>
      <c r="S625" s="25"/>
      <c r="T625" s="25"/>
      <c r="U625" s="25"/>
      <c r="V625" s="25"/>
      <c r="W625" s="25"/>
      <c r="X625" s="25"/>
      <c r="Y625" s="25"/>
      <c r="Z625" s="25"/>
      <c r="AB625" s="25"/>
    </row>
    <row r="626" spans="1:28" s="5" customFormat="1" x14ac:dyDescent="0.25">
      <c r="A626" s="3"/>
      <c r="B626" s="9" t="s">
        <v>5770</v>
      </c>
      <c r="C626" s="48" t="s">
        <v>6251</v>
      </c>
      <c r="D626" s="257">
        <v>0.68459926000000004</v>
      </c>
      <c r="E626" s="261">
        <v>0.81888133333333335</v>
      </c>
      <c r="F626" s="117">
        <v>14.375524</v>
      </c>
      <c r="G626" s="257">
        <v>8.6044143720695299E-2</v>
      </c>
      <c r="H626" s="25"/>
      <c r="I626" s="347">
        <v>0.14336265000000001</v>
      </c>
      <c r="J626" s="25"/>
      <c r="K626" s="25"/>
      <c r="L626" s="25"/>
      <c r="M626" s="25"/>
      <c r="N626" s="25"/>
      <c r="O626" s="25"/>
      <c r="P626" s="25"/>
      <c r="Q626" s="25"/>
      <c r="R626" s="258"/>
      <c r="S626" s="25"/>
      <c r="T626" s="25"/>
      <c r="U626" s="25"/>
      <c r="V626" s="25"/>
      <c r="W626" s="25"/>
      <c r="X626" s="25"/>
      <c r="Y626" s="25"/>
      <c r="Z626" s="25"/>
      <c r="AB626" s="25"/>
    </row>
    <row r="627" spans="1:28" s="5" customFormat="1" x14ac:dyDescent="0.25">
      <c r="A627" s="3"/>
      <c r="B627" s="9" t="s">
        <v>5770</v>
      </c>
      <c r="C627" s="48" t="s">
        <v>6252</v>
      </c>
      <c r="D627" s="257">
        <v>2.3945992999999999</v>
      </c>
      <c r="E627" s="261">
        <v>0.81888133333333335</v>
      </c>
      <c r="F627" s="117">
        <v>14.375524</v>
      </c>
      <c r="G627" s="257">
        <v>8.6044143720695299E-2</v>
      </c>
      <c r="H627" s="25"/>
      <c r="I627" s="347">
        <v>0.14336265000000001</v>
      </c>
      <c r="J627" s="25"/>
      <c r="K627" s="25"/>
      <c r="L627" s="25"/>
      <c r="M627" s="25"/>
      <c r="N627" s="25"/>
      <c r="O627" s="25"/>
      <c r="P627" s="25"/>
      <c r="Q627" s="25"/>
      <c r="R627" s="258"/>
      <c r="S627" s="25"/>
      <c r="T627" s="25"/>
      <c r="U627" s="25"/>
      <c r="V627" s="25"/>
      <c r="W627" s="25"/>
      <c r="X627" s="25"/>
      <c r="Y627" s="25"/>
      <c r="Z627" s="25"/>
      <c r="AB627" s="25"/>
    </row>
    <row r="628" spans="1:28" s="5" customFormat="1" x14ac:dyDescent="0.25">
      <c r="A628" s="3"/>
      <c r="B628" s="9" t="s">
        <v>5770</v>
      </c>
      <c r="C628" s="48" t="s">
        <v>6253</v>
      </c>
      <c r="D628" s="257">
        <v>0.12207824</v>
      </c>
      <c r="E628" s="261">
        <v>0.54939946666666661</v>
      </c>
      <c r="F628" s="117">
        <v>10.086005</v>
      </c>
      <c r="G628" s="257">
        <v>5.3799382714183192E-2</v>
      </c>
      <c r="H628" s="25"/>
      <c r="I628" s="347">
        <v>7.8037221000000004E-2</v>
      </c>
      <c r="J628" s="25"/>
      <c r="K628" s="25"/>
      <c r="L628" s="25"/>
      <c r="M628" s="25"/>
      <c r="N628" s="25"/>
      <c r="O628" s="25"/>
      <c r="P628" s="25"/>
      <c r="Q628" s="25"/>
      <c r="R628" s="258"/>
      <c r="S628" s="25"/>
      <c r="T628" s="25"/>
      <c r="U628" s="25"/>
      <c r="V628" s="25"/>
      <c r="W628" s="25"/>
      <c r="X628" s="25"/>
      <c r="Y628" s="25"/>
      <c r="Z628" s="25"/>
      <c r="AB628" s="25"/>
    </row>
    <row r="629" spans="1:28" s="5" customFormat="1" x14ac:dyDescent="0.25">
      <c r="A629" s="3"/>
      <c r="B629" s="9" t="s">
        <v>5770</v>
      </c>
      <c r="C629" s="48" t="s">
        <v>6254</v>
      </c>
      <c r="D629" s="257">
        <v>1.4320782000000001</v>
      </c>
      <c r="E629" s="261">
        <v>0.54939946666666661</v>
      </c>
      <c r="F629" s="117">
        <v>10.086005</v>
      </c>
      <c r="G629" s="257">
        <v>5.3799382714183192E-2</v>
      </c>
      <c r="H629" s="25"/>
      <c r="I629" s="347">
        <v>7.8037221000000004E-2</v>
      </c>
      <c r="J629" s="25"/>
      <c r="K629" s="25"/>
      <c r="L629" s="25"/>
      <c r="M629" s="25"/>
      <c r="N629" s="25"/>
      <c r="O629" s="25"/>
      <c r="P629" s="25"/>
      <c r="Q629" s="25"/>
      <c r="R629" s="258"/>
      <c r="S629" s="25"/>
      <c r="T629" s="25"/>
      <c r="U629" s="25"/>
      <c r="V629" s="25"/>
      <c r="W629" s="25"/>
      <c r="X629" s="25"/>
      <c r="Y629" s="25"/>
      <c r="Z629" s="25"/>
      <c r="AB629" s="25"/>
    </row>
    <row r="630" spans="1:28" s="5" customFormat="1" x14ac:dyDescent="0.25">
      <c r="A630" s="3"/>
      <c r="B630" s="9" t="s">
        <v>5770</v>
      </c>
      <c r="C630" s="48" t="s">
        <v>6255</v>
      </c>
      <c r="D630" s="257">
        <v>6.6520782000000001</v>
      </c>
      <c r="E630" s="261">
        <v>0.54939946666666661</v>
      </c>
      <c r="F630" s="117">
        <v>10.086005</v>
      </c>
      <c r="G630" s="257">
        <v>5.3799382714183192E-2</v>
      </c>
      <c r="H630" s="25"/>
      <c r="I630" s="347">
        <v>7.8037221000000004E-2</v>
      </c>
      <c r="J630" s="25"/>
      <c r="K630" s="25"/>
      <c r="L630" s="25"/>
      <c r="M630" s="25"/>
      <c r="N630" s="25"/>
      <c r="O630" s="25"/>
      <c r="P630" s="25"/>
      <c r="Q630" s="25"/>
      <c r="R630" s="258"/>
      <c r="S630" s="25"/>
      <c r="T630" s="25"/>
      <c r="U630" s="25"/>
      <c r="V630" s="25"/>
      <c r="W630" s="25"/>
      <c r="X630" s="25"/>
      <c r="Y630" s="25"/>
      <c r="Z630" s="25"/>
      <c r="AB630" s="25"/>
    </row>
    <row r="631" spans="1:28" s="5" customFormat="1" x14ac:dyDescent="0.25">
      <c r="A631" s="3"/>
      <c r="B631" s="9" t="s">
        <v>5770</v>
      </c>
      <c r="C631" s="48" t="s">
        <v>6256</v>
      </c>
      <c r="D631" s="257">
        <v>0.15595924</v>
      </c>
      <c r="E631" s="261">
        <v>0.62478365185185181</v>
      </c>
      <c r="F631" s="117">
        <v>11.244526</v>
      </c>
      <c r="G631" s="257">
        <v>6.2114762596823997E-2</v>
      </c>
      <c r="H631" s="25"/>
      <c r="I631" s="347">
        <v>9.2428472999999997E-2</v>
      </c>
      <c r="J631" s="25"/>
      <c r="K631" s="25"/>
      <c r="L631" s="25"/>
      <c r="M631" s="25"/>
      <c r="N631" s="25"/>
      <c r="O631" s="25"/>
      <c r="P631" s="25"/>
      <c r="Q631" s="25"/>
      <c r="R631" s="258"/>
      <c r="S631" s="25"/>
      <c r="T631" s="25"/>
      <c r="U631" s="25"/>
      <c r="V631" s="25"/>
      <c r="W631" s="25"/>
      <c r="X631" s="25"/>
      <c r="Y631" s="25"/>
      <c r="Z631" s="25"/>
      <c r="AB631" s="25"/>
    </row>
    <row r="632" spans="1:28" s="5" customFormat="1" x14ac:dyDescent="0.25">
      <c r="A632" s="3"/>
      <c r="B632" s="9" t="s">
        <v>5770</v>
      </c>
      <c r="C632" s="48" t="s">
        <v>6257</v>
      </c>
      <c r="D632" s="257">
        <v>1.9459591999999999</v>
      </c>
      <c r="E632" s="261">
        <v>0.62478365185185181</v>
      </c>
      <c r="F632" s="117">
        <v>11.244526</v>
      </c>
      <c r="G632" s="257">
        <v>6.2114762596823997E-2</v>
      </c>
      <c r="H632" s="25"/>
      <c r="I632" s="347">
        <v>9.2428472999999997E-2</v>
      </c>
      <c r="J632" s="25"/>
      <c r="K632" s="25"/>
      <c r="L632" s="25"/>
      <c r="M632" s="25"/>
      <c r="N632" s="25"/>
      <c r="O632" s="25"/>
      <c r="P632" s="25"/>
      <c r="Q632" s="25"/>
      <c r="R632" s="258"/>
      <c r="S632" s="25"/>
      <c r="T632" s="25"/>
      <c r="U632" s="25"/>
      <c r="V632" s="25"/>
      <c r="W632" s="25"/>
      <c r="X632" s="25"/>
      <c r="Y632" s="25"/>
      <c r="Z632" s="25"/>
      <c r="AB632" s="25"/>
    </row>
    <row r="633" spans="1:28" s="5" customFormat="1" x14ac:dyDescent="0.25">
      <c r="A633" s="3"/>
      <c r="B633" s="9" t="s">
        <v>5770</v>
      </c>
      <c r="C633" s="48" t="s">
        <v>6258</v>
      </c>
      <c r="D633" s="257">
        <v>9.1059591999999991</v>
      </c>
      <c r="E633" s="261">
        <v>0.62478365185185181</v>
      </c>
      <c r="F633" s="117">
        <v>11.244526</v>
      </c>
      <c r="G633" s="257">
        <v>6.2114762596823997E-2</v>
      </c>
      <c r="H633" s="25"/>
      <c r="I633" s="347">
        <v>9.2428472999999997E-2</v>
      </c>
      <c r="J633" s="25"/>
      <c r="K633" s="25"/>
      <c r="L633" s="25"/>
      <c r="M633" s="25"/>
      <c r="N633" s="25"/>
      <c r="O633" s="25"/>
      <c r="P633" s="25"/>
      <c r="Q633" s="25"/>
      <c r="R633" s="258"/>
      <c r="S633" s="25"/>
      <c r="T633" s="25"/>
      <c r="U633" s="25"/>
      <c r="V633" s="25"/>
      <c r="W633" s="25"/>
      <c r="X633" s="25"/>
      <c r="Y633" s="25"/>
      <c r="Z633" s="25"/>
      <c r="AB633" s="25"/>
    </row>
    <row r="634" spans="1:28" s="5" customFormat="1" x14ac:dyDescent="0.25">
      <c r="A634" s="3"/>
      <c r="B634" s="9" t="s">
        <v>5770</v>
      </c>
      <c r="C634" s="48" t="s">
        <v>6259</v>
      </c>
      <c r="D634" s="257">
        <v>0.11963453</v>
      </c>
      <c r="E634" s="261">
        <v>0.54489612592592584</v>
      </c>
      <c r="F634" s="117">
        <v>10.011348</v>
      </c>
      <c r="G634" s="257">
        <v>5.3209921066079496E-2</v>
      </c>
      <c r="H634" s="25"/>
      <c r="I634" s="347">
        <v>7.6666676000000003E-2</v>
      </c>
      <c r="J634" s="25"/>
      <c r="K634" s="25"/>
      <c r="L634" s="25"/>
      <c r="M634" s="25"/>
      <c r="N634" s="25"/>
      <c r="O634" s="25"/>
      <c r="P634" s="25"/>
      <c r="Q634" s="25"/>
      <c r="R634" s="258"/>
      <c r="S634" s="25"/>
      <c r="T634" s="25"/>
      <c r="U634" s="25"/>
      <c r="V634" s="25"/>
      <c r="W634" s="25"/>
      <c r="X634" s="25"/>
      <c r="Y634" s="25"/>
      <c r="Z634" s="25"/>
      <c r="AB634" s="25"/>
    </row>
    <row r="635" spans="1:28" s="5" customFormat="1" x14ac:dyDescent="0.25">
      <c r="A635" s="3"/>
      <c r="B635" s="9" t="s">
        <v>5770</v>
      </c>
      <c r="C635" s="48" t="s">
        <v>6260</v>
      </c>
      <c r="D635" s="257">
        <v>1.3596345000000001</v>
      </c>
      <c r="E635" s="261">
        <v>0.54489612592592584</v>
      </c>
      <c r="F635" s="117">
        <v>10.011348</v>
      </c>
      <c r="G635" s="257">
        <v>5.3209921066079496E-2</v>
      </c>
      <c r="H635" s="25"/>
      <c r="I635" s="347">
        <v>7.6666676000000003E-2</v>
      </c>
      <c r="J635" s="25"/>
      <c r="K635" s="25"/>
      <c r="L635" s="25"/>
      <c r="M635" s="25"/>
      <c r="N635" s="25"/>
      <c r="O635" s="25"/>
      <c r="P635" s="25"/>
      <c r="Q635" s="25"/>
      <c r="R635" s="258"/>
      <c r="S635" s="25"/>
      <c r="T635" s="25"/>
      <c r="U635" s="25"/>
      <c r="V635" s="25"/>
      <c r="W635" s="25"/>
      <c r="X635" s="25"/>
      <c r="Y635" s="25"/>
      <c r="Z635" s="25"/>
      <c r="AB635" s="25"/>
    </row>
    <row r="636" spans="1:28" s="5" customFormat="1" x14ac:dyDescent="0.25">
      <c r="A636" s="3"/>
      <c r="B636" s="9" t="s">
        <v>5770</v>
      </c>
      <c r="C636" s="48" t="s">
        <v>6261</v>
      </c>
      <c r="D636" s="257">
        <v>6.3196345000000003</v>
      </c>
      <c r="E636" s="261">
        <v>0.54489612592592584</v>
      </c>
      <c r="F636" s="117">
        <v>10.011348</v>
      </c>
      <c r="G636" s="257">
        <v>5.3209921066079496E-2</v>
      </c>
      <c r="H636" s="25"/>
      <c r="I636" s="347">
        <v>7.6666676000000003E-2</v>
      </c>
      <c r="J636" s="25"/>
      <c r="K636" s="25"/>
      <c r="L636" s="25"/>
      <c r="M636" s="25"/>
      <c r="N636" s="25"/>
      <c r="O636" s="25"/>
      <c r="P636" s="25"/>
      <c r="Q636" s="25"/>
      <c r="R636" s="258"/>
      <c r="S636" s="25"/>
      <c r="T636" s="25"/>
      <c r="U636" s="25"/>
      <c r="V636" s="25"/>
      <c r="W636" s="25"/>
      <c r="X636" s="25"/>
      <c r="Y636" s="25"/>
      <c r="Z636" s="25"/>
      <c r="AB636" s="25"/>
    </row>
    <row r="637" spans="1:28" s="5" customFormat="1" x14ac:dyDescent="0.25">
      <c r="A637" s="136">
        <v>1</v>
      </c>
      <c r="B637" s="9" t="s">
        <v>5770</v>
      </c>
      <c r="C637" s="48" t="s">
        <v>6262</v>
      </c>
      <c r="D637" s="257">
        <v>2.1756919E-2</v>
      </c>
      <c r="E637" s="261">
        <v>3.1223185185185184E-2</v>
      </c>
      <c r="F637" s="117">
        <v>-0.89957803999999997</v>
      </c>
      <c r="G637" s="257">
        <v>5.1791066360370001E-3</v>
      </c>
      <c r="H637" s="25"/>
      <c r="I637" s="347">
        <v>9.6693479999999995E-3</v>
      </c>
      <c r="J637" s="25"/>
      <c r="K637" s="25"/>
      <c r="L637" s="25"/>
      <c r="M637" s="25"/>
      <c r="N637" s="25"/>
      <c r="O637" s="25"/>
      <c r="P637" s="25"/>
      <c r="Q637" s="25"/>
      <c r="R637" s="258"/>
      <c r="S637" s="25"/>
      <c r="T637" s="25"/>
      <c r="U637" s="25"/>
      <c r="V637" s="25"/>
      <c r="W637" s="25"/>
      <c r="X637" s="25"/>
      <c r="Y637" s="25"/>
      <c r="Z637" s="25"/>
      <c r="AB637" s="25"/>
    </row>
    <row r="638" spans="1:28" s="5" customFormat="1" x14ac:dyDescent="0.25">
      <c r="A638" s="3"/>
      <c r="B638" s="9" t="s">
        <v>5770</v>
      </c>
      <c r="C638" s="48" t="s">
        <v>6263</v>
      </c>
      <c r="D638" s="257">
        <v>0.12970892000000001</v>
      </c>
      <c r="E638" s="261">
        <v>0.56656368888888886</v>
      </c>
      <c r="F638" s="117">
        <v>10.348701999999999</v>
      </c>
      <c r="G638" s="257">
        <v>5.5674224281376895E-2</v>
      </c>
      <c r="H638" s="25"/>
      <c r="I638" s="347">
        <v>8.1212108000000005E-2</v>
      </c>
      <c r="J638" s="25"/>
      <c r="K638" s="25"/>
      <c r="L638" s="25"/>
      <c r="M638" s="25"/>
      <c r="N638" s="25"/>
      <c r="O638" s="25"/>
      <c r="P638" s="25"/>
      <c r="Q638" s="25"/>
      <c r="R638" s="258"/>
      <c r="S638" s="25"/>
      <c r="T638" s="25"/>
      <c r="U638" s="25"/>
      <c r="V638" s="25"/>
      <c r="W638" s="25"/>
      <c r="X638" s="25"/>
      <c r="Y638" s="25"/>
      <c r="Z638" s="25"/>
      <c r="AB638" s="25"/>
    </row>
    <row r="639" spans="1:28" s="5" customFormat="1" x14ac:dyDescent="0.25">
      <c r="A639" s="3"/>
      <c r="B639" s="9" t="s">
        <v>5770</v>
      </c>
      <c r="C639" s="48" t="s">
        <v>6264</v>
      </c>
      <c r="D639" s="257">
        <v>1.5397088999999999</v>
      </c>
      <c r="E639" s="261">
        <v>0.56656368888888886</v>
      </c>
      <c r="F639" s="117">
        <v>10.348701999999999</v>
      </c>
      <c r="G639" s="257">
        <v>5.5674224281376895E-2</v>
      </c>
      <c r="H639" s="25"/>
      <c r="I639" s="347">
        <v>8.1212108000000005E-2</v>
      </c>
      <c r="J639" s="25"/>
      <c r="K639" s="25"/>
      <c r="L639" s="25"/>
      <c r="M639" s="25"/>
      <c r="N639" s="25"/>
      <c r="O639" s="25"/>
      <c r="P639" s="25"/>
      <c r="Q639" s="25"/>
      <c r="R639" s="258"/>
      <c r="S639" s="25"/>
      <c r="T639" s="25"/>
      <c r="U639" s="25"/>
      <c r="V639" s="25"/>
      <c r="W639" s="25"/>
      <c r="X639" s="25"/>
      <c r="Y639" s="25"/>
      <c r="Z639" s="25"/>
      <c r="AB639" s="25"/>
    </row>
    <row r="640" spans="1:28" s="5" customFormat="1" x14ac:dyDescent="0.25">
      <c r="A640" s="3"/>
      <c r="B640" s="9" t="s">
        <v>5770</v>
      </c>
      <c r="C640" s="48" t="s">
        <v>6265</v>
      </c>
      <c r="D640" s="257">
        <v>7.1997089000000001</v>
      </c>
      <c r="E640" s="261">
        <v>0.56656368888888886</v>
      </c>
      <c r="F640" s="117">
        <v>10.348701999999999</v>
      </c>
      <c r="G640" s="257">
        <v>5.5674224281376895E-2</v>
      </c>
      <c r="H640" s="25"/>
      <c r="I640" s="347">
        <v>8.1212108000000005E-2</v>
      </c>
      <c r="J640" s="25"/>
      <c r="K640" s="25"/>
      <c r="L640" s="25"/>
      <c r="M640" s="25"/>
      <c r="N640" s="25"/>
      <c r="O640" s="25"/>
      <c r="P640" s="25"/>
      <c r="Q640" s="25"/>
      <c r="R640" s="258"/>
      <c r="S640" s="25"/>
      <c r="T640" s="25"/>
      <c r="U640" s="25"/>
      <c r="V640" s="25"/>
      <c r="W640" s="25"/>
      <c r="X640" s="25"/>
      <c r="Y640" s="25"/>
      <c r="Z640" s="25"/>
      <c r="AB640" s="25"/>
    </row>
    <row r="641" spans="1:28" s="5" customFormat="1" x14ac:dyDescent="0.25">
      <c r="A641" s="3"/>
      <c r="B641" s="9" t="s">
        <v>5770</v>
      </c>
      <c r="C641" s="48" t="s">
        <v>5082</v>
      </c>
      <c r="D641" s="257">
        <v>0.13921112999999999</v>
      </c>
      <c r="E641" s="261">
        <v>0.58822062962962962</v>
      </c>
      <c r="F641" s="117">
        <v>10.678527000000001</v>
      </c>
      <c r="G641" s="257">
        <v>5.80120198194033E-2</v>
      </c>
      <c r="H641" s="25"/>
      <c r="I641" s="347">
        <v>8.5064924E-2</v>
      </c>
      <c r="J641" s="25"/>
      <c r="K641" s="25"/>
      <c r="L641" s="25"/>
      <c r="M641" s="25"/>
      <c r="N641" s="25"/>
      <c r="O641" s="25"/>
      <c r="P641" s="25"/>
      <c r="Q641" s="25"/>
      <c r="R641" s="258"/>
      <c r="S641" s="25"/>
      <c r="T641" s="25"/>
      <c r="U641" s="25"/>
      <c r="V641" s="25"/>
      <c r="W641" s="25"/>
      <c r="X641" s="25"/>
      <c r="Y641" s="25"/>
      <c r="Z641" s="25"/>
      <c r="AB641" s="25"/>
    </row>
    <row r="642" spans="1:28" s="5" customFormat="1" x14ac:dyDescent="0.25">
      <c r="A642" s="3"/>
      <c r="B642" s="9" t="s">
        <v>5770</v>
      </c>
      <c r="C642" s="48" t="s">
        <v>5083</v>
      </c>
      <c r="D642" s="257">
        <v>1.6892111000000001</v>
      </c>
      <c r="E642" s="261">
        <v>0.58822062962962962</v>
      </c>
      <c r="F642" s="117">
        <v>10.678527000000001</v>
      </c>
      <c r="G642" s="257">
        <v>5.80120198194033E-2</v>
      </c>
      <c r="H642" s="25"/>
      <c r="I642" s="347">
        <v>8.5064924E-2</v>
      </c>
      <c r="J642" s="25"/>
      <c r="K642" s="25"/>
      <c r="L642" s="25"/>
      <c r="M642" s="25"/>
      <c r="N642" s="25"/>
      <c r="O642" s="25"/>
      <c r="P642" s="25"/>
      <c r="Q642" s="25"/>
      <c r="R642" s="258"/>
      <c r="S642" s="25"/>
      <c r="T642" s="25"/>
      <c r="U642" s="25"/>
      <c r="V642" s="25"/>
      <c r="W642" s="25"/>
      <c r="X642" s="25"/>
      <c r="Y642" s="25"/>
      <c r="Z642" s="25"/>
      <c r="AB642" s="25"/>
    </row>
    <row r="643" spans="1:28" s="5" customFormat="1" x14ac:dyDescent="0.25">
      <c r="A643" s="3"/>
      <c r="B643" s="9" t="s">
        <v>5770</v>
      </c>
      <c r="C643" s="48" t="s">
        <v>5084</v>
      </c>
      <c r="D643" s="257">
        <v>7.8892110999999998</v>
      </c>
      <c r="E643" s="261">
        <v>0.58822062962962962</v>
      </c>
      <c r="F643" s="117">
        <v>10.678527000000001</v>
      </c>
      <c r="G643" s="257">
        <v>5.80120198194033E-2</v>
      </c>
      <c r="H643" s="25"/>
      <c r="I643" s="347">
        <v>8.5064924E-2</v>
      </c>
      <c r="J643" s="25"/>
      <c r="K643" s="25"/>
      <c r="L643" s="25"/>
      <c r="M643" s="25"/>
      <c r="N643" s="25"/>
      <c r="O643" s="25"/>
      <c r="P643" s="25"/>
      <c r="Q643" s="25"/>
      <c r="R643" s="258"/>
      <c r="S643" s="25"/>
      <c r="T643" s="25"/>
      <c r="U643" s="25"/>
      <c r="V643" s="25"/>
      <c r="W643" s="25"/>
      <c r="X643" s="25"/>
      <c r="Y643" s="25"/>
      <c r="Z643" s="25"/>
      <c r="AB643" s="25"/>
    </row>
    <row r="644" spans="1:28" s="5" customFormat="1" x14ac:dyDescent="0.25">
      <c r="A644" s="136">
        <v>1</v>
      </c>
      <c r="B644" s="9" t="s">
        <v>5770</v>
      </c>
      <c r="C644" s="48" t="s">
        <v>5085</v>
      </c>
      <c r="D644" s="257">
        <v>5.7028504000000001E-2</v>
      </c>
      <c r="E644" s="261">
        <v>0.43063924444444446</v>
      </c>
      <c r="F644" s="117">
        <v>8.1093095000000002</v>
      </c>
      <c r="G644" s="257">
        <v>3.8120647316435496E-2</v>
      </c>
      <c r="H644" s="25"/>
      <c r="I644" s="347">
        <v>4.1157091E-2</v>
      </c>
      <c r="J644" s="25"/>
      <c r="K644" s="25"/>
      <c r="L644" s="25"/>
      <c r="M644" s="25"/>
      <c r="N644" s="25"/>
      <c r="O644" s="25"/>
      <c r="P644" s="25"/>
      <c r="Q644" s="25"/>
      <c r="R644" s="258"/>
      <c r="S644" s="25"/>
      <c r="T644" s="25"/>
      <c r="U644" s="25"/>
      <c r="V644" s="25"/>
      <c r="W644" s="25"/>
      <c r="X644" s="25"/>
      <c r="Y644" s="25"/>
      <c r="Z644" s="25"/>
      <c r="AB644" s="25"/>
    </row>
    <row r="645" spans="1:28" s="5" customFormat="1" x14ac:dyDescent="0.25">
      <c r="A645" s="3"/>
      <c r="B645" s="9" t="s">
        <v>5770</v>
      </c>
      <c r="C645" s="48" t="s">
        <v>5086</v>
      </c>
      <c r="D645" s="257">
        <v>0.18496902000000001</v>
      </c>
      <c r="E645" s="261">
        <v>0.67715591851851842</v>
      </c>
      <c r="F645" s="117">
        <v>12.120431</v>
      </c>
      <c r="G645" s="257">
        <v>6.9100388758962711E-2</v>
      </c>
      <c r="H645" s="25"/>
      <c r="I645" s="347">
        <v>0.1090859</v>
      </c>
      <c r="J645" s="25"/>
      <c r="K645" s="25"/>
      <c r="L645" s="25"/>
      <c r="M645" s="25"/>
      <c r="N645" s="25"/>
      <c r="O645" s="25"/>
      <c r="P645" s="25"/>
      <c r="Q645" s="25"/>
      <c r="R645" s="258"/>
      <c r="S645" s="25"/>
      <c r="T645" s="25"/>
      <c r="U645" s="25"/>
      <c r="V645" s="25"/>
      <c r="W645" s="25"/>
      <c r="X645" s="25"/>
      <c r="Y645" s="25"/>
      <c r="Z645" s="25"/>
      <c r="AB645" s="25"/>
    </row>
    <row r="646" spans="1:28" s="5" customFormat="1" x14ac:dyDescent="0.25">
      <c r="A646" s="3"/>
      <c r="B646" s="9" t="s">
        <v>5770</v>
      </c>
      <c r="C646" s="48" t="s">
        <v>5087</v>
      </c>
      <c r="D646" s="257">
        <v>1.4349689999999999</v>
      </c>
      <c r="E646" s="261">
        <v>0.67715591851851842</v>
      </c>
      <c r="F646" s="117">
        <v>12.120431</v>
      </c>
      <c r="G646" s="257">
        <v>6.9100388758962711E-2</v>
      </c>
      <c r="H646" s="25"/>
      <c r="I646" s="347">
        <v>0.1090859</v>
      </c>
      <c r="J646" s="25"/>
      <c r="K646" s="25"/>
      <c r="L646" s="25"/>
      <c r="M646" s="25"/>
      <c r="N646" s="25"/>
      <c r="O646" s="25"/>
      <c r="P646" s="25"/>
      <c r="Q646" s="25"/>
      <c r="R646" s="258"/>
      <c r="S646" s="25"/>
      <c r="T646" s="25"/>
      <c r="U646" s="25"/>
      <c r="V646" s="25"/>
      <c r="W646" s="25"/>
      <c r="X646" s="25"/>
      <c r="Y646" s="25"/>
      <c r="Z646" s="25"/>
      <c r="AB646" s="25"/>
    </row>
    <row r="647" spans="1:28" s="5" customFormat="1" x14ac:dyDescent="0.25">
      <c r="A647" s="3"/>
      <c r="B647" s="9" t="s">
        <v>5770</v>
      </c>
      <c r="C647" s="48" t="s">
        <v>5088</v>
      </c>
      <c r="D647" s="257">
        <v>6.4549690000000002</v>
      </c>
      <c r="E647" s="261">
        <v>0.67715591851851842</v>
      </c>
      <c r="F647" s="117">
        <v>12.120431</v>
      </c>
      <c r="G647" s="257">
        <v>6.9100388758962711E-2</v>
      </c>
      <c r="H647" s="25"/>
      <c r="I647" s="347">
        <v>0.1090859</v>
      </c>
      <c r="J647" s="25"/>
      <c r="K647" s="25"/>
      <c r="L647" s="25"/>
      <c r="M647" s="25"/>
      <c r="N647" s="25"/>
      <c r="O647" s="25"/>
      <c r="P647" s="25"/>
      <c r="Q647" s="25"/>
      <c r="R647" s="258"/>
      <c r="S647" s="25"/>
      <c r="T647" s="25"/>
      <c r="U647" s="25"/>
      <c r="V647" s="25"/>
      <c r="W647" s="25"/>
      <c r="X647" s="25"/>
      <c r="Y647" s="25"/>
      <c r="Z647" s="25"/>
      <c r="AB647" s="25"/>
    </row>
    <row r="648" spans="1:28" s="5" customFormat="1" x14ac:dyDescent="0.25">
      <c r="A648" s="57" t="s">
        <v>40</v>
      </c>
      <c r="B648" s="57"/>
      <c r="C648" s="74"/>
      <c r="D648" s="241"/>
      <c r="E648" s="256"/>
      <c r="F648" s="97"/>
      <c r="G648" s="259"/>
      <c r="H648" s="25"/>
      <c r="I648" s="327" t="s">
        <v>7065</v>
      </c>
      <c r="J648" s="25"/>
      <c r="K648" s="25"/>
      <c r="L648" s="25"/>
      <c r="M648" s="25"/>
      <c r="N648" s="25"/>
      <c r="O648" s="25"/>
      <c r="P648" s="25"/>
      <c r="Q648" s="25"/>
      <c r="R648" s="259"/>
      <c r="S648" s="25"/>
      <c r="T648" s="25"/>
      <c r="U648" s="25"/>
      <c r="V648" s="25"/>
      <c r="W648" s="25"/>
      <c r="X648" s="25"/>
      <c r="Y648" s="25"/>
      <c r="Z648" s="25"/>
      <c r="AB648" s="25"/>
    </row>
    <row r="649" spans="1:28" s="5" customFormat="1" x14ac:dyDescent="0.25">
      <c r="A649" s="3"/>
      <c r="B649" s="9" t="s">
        <v>5770</v>
      </c>
      <c r="C649" s="48" t="s">
        <v>5089</v>
      </c>
      <c r="D649" s="257">
        <v>0.1238044</v>
      </c>
      <c r="E649" s="261">
        <v>0.55503691111111109</v>
      </c>
      <c r="F649" s="117">
        <v>10.162158</v>
      </c>
      <c r="G649" s="257">
        <v>5.4242843305056798E-2</v>
      </c>
      <c r="H649" s="25"/>
      <c r="I649" s="347">
        <v>7.8130551000000006E-2</v>
      </c>
      <c r="J649" s="25"/>
      <c r="K649" s="25"/>
      <c r="L649" s="25"/>
      <c r="M649" s="25"/>
      <c r="N649" s="25"/>
      <c r="O649" s="25"/>
      <c r="P649" s="25"/>
      <c r="Q649" s="25"/>
      <c r="R649" s="258"/>
      <c r="S649" s="25"/>
      <c r="T649" s="25"/>
      <c r="U649" s="25"/>
      <c r="V649" s="25"/>
      <c r="W649" s="25"/>
      <c r="X649" s="25"/>
      <c r="Y649" s="25"/>
      <c r="Z649" s="25"/>
      <c r="AB649" s="25"/>
    </row>
    <row r="650" spans="1:28" s="5" customFormat="1" x14ac:dyDescent="0.25">
      <c r="A650" s="3"/>
      <c r="B650" s="9" t="s">
        <v>5770</v>
      </c>
      <c r="C650" s="48" t="s">
        <v>5090</v>
      </c>
      <c r="D650" s="257">
        <v>1.1538044000000001</v>
      </c>
      <c r="E650" s="261">
        <v>0.55503691111111109</v>
      </c>
      <c r="F650" s="117">
        <v>10.162158</v>
      </c>
      <c r="G650" s="257">
        <v>5.4242843305056798E-2</v>
      </c>
      <c r="H650" s="25"/>
      <c r="I650" s="347">
        <v>7.8130551000000006E-2</v>
      </c>
      <c r="J650" s="25"/>
      <c r="K650" s="25"/>
      <c r="L650" s="25"/>
      <c r="M650" s="25"/>
      <c r="N650" s="25"/>
      <c r="O650" s="25"/>
      <c r="P650" s="25"/>
      <c r="Q650" s="25"/>
      <c r="R650" s="258"/>
      <c r="S650" s="25"/>
      <c r="T650" s="25"/>
      <c r="U650" s="25"/>
      <c r="V650" s="25"/>
      <c r="W650" s="25"/>
      <c r="X650" s="25"/>
      <c r="Y650" s="25"/>
      <c r="Z650" s="25"/>
      <c r="AB650" s="25"/>
    </row>
    <row r="651" spans="1:28" s="5" customFormat="1" x14ac:dyDescent="0.25">
      <c r="A651" s="3"/>
      <c r="B651" s="9" t="s">
        <v>5770</v>
      </c>
      <c r="C651" s="48" t="s">
        <v>5091</v>
      </c>
      <c r="D651" s="257">
        <v>5.2838044000000002</v>
      </c>
      <c r="E651" s="261">
        <v>0.55503691111111109</v>
      </c>
      <c r="F651" s="117">
        <v>10.162158</v>
      </c>
      <c r="G651" s="257">
        <v>5.4242843305056798E-2</v>
      </c>
      <c r="H651" s="25"/>
      <c r="I651" s="347">
        <v>7.8130551000000006E-2</v>
      </c>
      <c r="J651" s="25"/>
      <c r="K651" s="25"/>
      <c r="L651" s="25"/>
      <c r="M651" s="25"/>
      <c r="N651" s="25"/>
      <c r="O651" s="25"/>
      <c r="P651" s="25"/>
      <c r="Q651" s="25"/>
      <c r="R651" s="258"/>
      <c r="S651" s="25"/>
      <c r="T651" s="25"/>
      <c r="U651" s="25"/>
      <c r="V651" s="25"/>
      <c r="W651" s="25"/>
      <c r="X651" s="25"/>
      <c r="Y651" s="25"/>
      <c r="Z651" s="25"/>
      <c r="AB651" s="25"/>
    </row>
    <row r="652" spans="1:28" s="5" customFormat="1" x14ac:dyDescent="0.25">
      <c r="A652" s="3"/>
      <c r="B652" s="9" t="s">
        <v>5770</v>
      </c>
      <c r="C652" s="48" t="s">
        <v>5092</v>
      </c>
      <c r="D652" s="257">
        <v>0.12630872000000001</v>
      </c>
      <c r="E652" s="261">
        <v>0.56064206666666672</v>
      </c>
      <c r="F652" s="117">
        <v>10.248106</v>
      </c>
      <c r="G652" s="257">
        <v>5.4857838086602495E-2</v>
      </c>
      <c r="H652" s="25"/>
      <c r="I652" s="347">
        <v>7.9182478000000001E-2</v>
      </c>
      <c r="J652" s="25"/>
      <c r="K652" s="25"/>
      <c r="L652" s="25"/>
      <c r="M652" s="25"/>
      <c r="N652" s="25"/>
      <c r="O652" s="25"/>
      <c r="P652" s="25"/>
      <c r="Q652" s="25"/>
      <c r="R652" s="258"/>
      <c r="S652" s="25"/>
      <c r="T652" s="25"/>
      <c r="U652" s="25"/>
      <c r="V652" s="25"/>
      <c r="W652" s="25"/>
      <c r="X652" s="25"/>
      <c r="Y652" s="25"/>
      <c r="Z652" s="25"/>
      <c r="AB652" s="25"/>
    </row>
    <row r="653" spans="1:28" s="5" customFormat="1" x14ac:dyDescent="0.25">
      <c r="A653" s="3"/>
      <c r="B653" s="9" t="s">
        <v>5770</v>
      </c>
      <c r="C653" s="48" t="s">
        <v>3813</v>
      </c>
      <c r="D653" s="257">
        <v>1.1763087000000001</v>
      </c>
      <c r="E653" s="261">
        <v>0.56064206666666672</v>
      </c>
      <c r="F653" s="117">
        <v>10.248106</v>
      </c>
      <c r="G653" s="257">
        <v>5.4857838086602495E-2</v>
      </c>
      <c r="H653" s="25"/>
      <c r="I653" s="347">
        <v>7.9182478000000001E-2</v>
      </c>
      <c r="J653" s="25"/>
      <c r="K653" s="25"/>
      <c r="L653" s="25"/>
      <c r="M653" s="25"/>
      <c r="N653" s="25"/>
      <c r="O653" s="25"/>
      <c r="P653" s="25"/>
      <c r="Q653" s="25"/>
      <c r="R653" s="258"/>
      <c r="S653" s="25"/>
      <c r="T653" s="25"/>
      <c r="U653" s="25"/>
      <c r="V653" s="25"/>
      <c r="W653" s="25"/>
      <c r="X653" s="25"/>
      <c r="Y653" s="25"/>
      <c r="Z653" s="25"/>
      <c r="AB653" s="25"/>
    </row>
    <row r="654" spans="1:28" s="5" customFormat="1" x14ac:dyDescent="0.25">
      <c r="A654" s="3"/>
      <c r="B654" s="9" t="s">
        <v>5770</v>
      </c>
      <c r="C654" s="48" t="s">
        <v>3814</v>
      </c>
      <c r="D654" s="257">
        <v>5.3963086999999996</v>
      </c>
      <c r="E654" s="261">
        <v>0.56064206666666672</v>
      </c>
      <c r="F654" s="117">
        <v>10.248106</v>
      </c>
      <c r="G654" s="257">
        <v>5.4857838086602495E-2</v>
      </c>
      <c r="H654" s="25"/>
      <c r="I654" s="347">
        <v>7.9182478000000001E-2</v>
      </c>
      <c r="J654" s="25"/>
      <c r="K654" s="25"/>
      <c r="L654" s="25"/>
      <c r="M654" s="25"/>
      <c r="N654" s="25"/>
      <c r="O654" s="25"/>
      <c r="P654" s="25"/>
      <c r="Q654" s="25"/>
      <c r="R654" s="258"/>
      <c r="S654" s="25"/>
      <c r="T654" s="25"/>
      <c r="U654" s="25"/>
      <c r="V654" s="25"/>
      <c r="W654" s="25"/>
      <c r="X654" s="25"/>
      <c r="Y654" s="25"/>
      <c r="Z654" s="25"/>
      <c r="AB654" s="25"/>
    </row>
    <row r="655" spans="1:28" s="5" customFormat="1" x14ac:dyDescent="0.25">
      <c r="A655" s="3"/>
      <c r="B655" s="9" t="s">
        <v>5770</v>
      </c>
      <c r="C655" s="48" t="s">
        <v>3815</v>
      </c>
      <c r="D655" s="257">
        <v>0.45283413</v>
      </c>
      <c r="E655" s="261">
        <v>1.249142</v>
      </c>
      <c r="F655" s="117">
        <v>21.050920999999999</v>
      </c>
      <c r="G655" s="257">
        <v>0.13457759703443367</v>
      </c>
      <c r="H655" s="25"/>
      <c r="I655" s="347">
        <v>0.23141286999999999</v>
      </c>
      <c r="J655" s="25"/>
      <c r="K655" s="25"/>
      <c r="L655" s="25"/>
      <c r="M655" s="25"/>
      <c r="N655" s="25"/>
      <c r="O655" s="25"/>
      <c r="P655" s="25"/>
      <c r="Q655" s="25"/>
      <c r="R655" s="258"/>
      <c r="S655" s="25"/>
      <c r="T655" s="25"/>
      <c r="U655" s="25"/>
      <c r="V655" s="25"/>
      <c r="W655" s="25"/>
      <c r="X655" s="25"/>
      <c r="Y655" s="25"/>
      <c r="Z655" s="25"/>
      <c r="AB655" s="25"/>
    </row>
    <row r="656" spans="1:28" s="5" customFormat="1" x14ac:dyDescent="0.25">
      <c r="A656" s="3"/>
      <c r="B656" s="9" t="s">
        <v>5770</v>
      </c>
      <c r="C656" s="48" t="s">
        <v>3816</v>
      </c>
      <c r="D656" s="257">
        <v>5.6128340999999997</v>
      </c>
      <c r="E656" s="261">
        <v>1.249142</v>
      </c>
      <c r="F656" s="117">
        <v>21.050920999999999</v>
      </c>
      <c r="G656" s="257">
        <v>0.13457759703443367</v>
      </c>
      <c r="H656" s="25"/>
      <c r="I656" s="347">
        <v>0.23141286999999999</v>
      </c>
      <c r="J656" s="25"/>
      <c r="K656" s="25"/>
      <c r="L656" s="25"/>
      <c r="M656" s="25"/>
      <c r="N656" s="25"/>
      <c r="O656" s="25"/>
      <c r="P656" s="25"/>
      <c r="Q656" s="25"/>
      <c r="R656" s="258"/>
      <c r="S656" s="25"/>
      <c r="T656" s="25"/>
      <c r="U656" s="25"/>
      <c r="V656" s="25"/>
      <c r="W656" s="25"/>
      <c r="X656" s="25"/>
      <c r="Y656" s="25"/>
      <c r="Z656" s="25"/>
      <c r="AB656" s="25"/>
    </row>
    <row r="657" spans="1:28" s="5" customFormat="1" x14ac:dyDescent="0.25">
      <c r="A657" s="3"/>
      <c r="B657" s="9" t="s">
        <v>5770</v>
      </c>
      <c r="C657" s="48" t="s">
        <v>3817</v>
      </c>
      <c r="D657" s="257">
        <v>26.272834</v>
      </c>
      <c r="E657" s="261">
        <v>1.249142</v>
      </c>
      <c r="F657" s="117">
        <v>21.050920999999999</v>
      </c>
      <c r="G657" s="257">
        <v>0.13457759703443367</v>
      </c>
      <c r="H657" s="25"/>
      <c r="I657" s="347">
        <v>0.23141286999999999</v>
      </c>
      <c r="J657" s="25"/>
      <c r="K657" s="25"/>
      <c r="L657" s="25"/>
      <c r="M657" s="25"/>
      <c r="N657" s="25"/>
      <c r="O657" s="25"/>
      <c r="P657" s="25"/>
      <c r="Q657" s="25"/>
      <c r="R657" s="258"/>
      <c r="S657" s="25"/>
      <c r="T657" s="25"/>
      <c r="U657" s="25"/>
      <c r="V657" s="25"/>
      <c r="W657" s="25"/>
      <c r="X657" s="25"/>
      <c r="Y657" s="25"/>
      <c r="Z657" s="25"/>
      <c r="AB657" s="25"/>
    </row>
    <row r="658" spans="1:28" s="5" customFormat="1" x14ac:dyDescent="0.25">
      <c r="A658" s="3"/>
      <c r="B658" s="9" t="s">
        <v>5770</v>
      </c>
      <c r="C658" s="48" t="s">
        <v>3818</v>
      </c>
      <c r="D658" s="257">
        <v>6.7837807999999999E-2</v>
      </c>
      <c r="E658" s="261">
        <v>0.45927909629629626</v>
      </c>
      <c r="F658" s="117">
        <v>8.5226723</v>
      </c>
      <c r="G658" s="257">
        <v>4.0824163108861403E-2</v>
      </c>
      <c r="H658" s="25"/>
      <c r="I658" s="347">
        <v>4.4114028999999999E-2</v>
      </c>
      <c r="J658" s="25"/>
      <c r="K658" s="25"/>
      <c r="L658" s="25"/>
      <c r="M658" s="25"/>
      <c r="N658" s="25"/>
      <c r="O658" s="25"/>
      <c r="P658" s="25"/>
      <c r="Q658" s="25"/>
      <c r="R658" s="258"/>
      <c r="S658" s="25"/>
      <c r="T658" s="25"/>
      <c r="U658" s="25"/>
      <c r="V658" s="25"/>
      <c r="W658" s="25"/>
      <c r="X658" s="25"/>
      <c r="Y658" s="25"/>
      <c r="Z658" s="25"/>
      <c r="AB658" s="25"/>
    </row>
    <row r="659" spans="1:28" s="5" customFormat="1" x14ac:dyDescent="0.25">
      <c r="A659" s="3"/>
      <c r="B659" s="9" t="s">
        <v>5770</v>
      </c>
      <c r="C659" s="48" t="s">
        <v>3819</v>
      </c>
      <c r="D659" s="257">
        <v>3.9012999E-2</v>
      </c>
      <c r="E659" s="261">
        <v>0.38290615555555552</v>
      </c>
      <c r="F659" s="117">
        <v>7.4203714999999999</v>
      </c>
      <c r="G659" s="257">
        <v>3.3614788368069054E-2</v>
      </c>
      <c r="H659" s="25"/>
      <c r="I659" s="347">
        <v>3.6228860000000002E-2</v>
      </c>
      <c r="J659" s="25"/>
      <c r="K659" s="25"/>
      <c r="L659" s="25"/>
      <c r="M659" s="25"/>
      <c r="N659" s="25"/>
      <c r="O659" s="25"/>
      <c r="P659" s="25"/>
      <c r="Q659" s="25"/>
      <c r="R659" s="258"/>
      <c r="S659" s="25"/>
      <c r="T659" s="25"/>
      <c r="U659" s="25"/>
      <c r="V659" s="25"/>
      <c r="W659" s="25"/>
      <c r="X659" s="25"/>
      <c r="Y659" s="25"/>
      <c r="Z659" s="25"/>
      <c r="AB659" s="25"/>
    </row>
    <row r="660" spans="1:28" s="5" customFormat="1" x14ac:dyDescent="0.25">
      <c r="A660" s="3"/>
      <c r="B660" s="9" t="s">
        <v>5770</v>
      </c>
      <c r="C660" s="48" t="s">
        <v>3820</v>
      </c>
      <c r="D660" s="257">
        <v>9.0766412000000005E-2</v>
      </c>
      <c r="E660" s="261">
        <v>0.47465682222222222</v>
      </c>
      <c r="F660" s="117">
        <v>8.9669562999999997</v>
      </c>
      <c r="G660" s="257">
        <v>4.6058602971579897E-2</v>
      </c>
      <c r="H660" s="25"/>
      <c r="I660" s="347">
        <v>6.6544479000000004E-2</v>
      </c>
      <c r="J660" s="25"/>
      <c r="K660" s="25"/>
      <c r="L660" s="25"/>
      <c r="M660" s="25"/>
      <c r="N660" s="25"/>
      <c r="O660" s="25"/>
      <c r="P660" s="25"/>
      <c r="Q660" s="25"/>
      <c r="R660" s="258"/>
      <c r="S660" s="25"/>
      <c r="T660" s="25"/>
      <c r="U660" s="25"/>
      <c r="V660" s="25"/>
      <c r="W660" s="25"/>
      <c r="X660" s="25"/>
      <c r="Y660" s="25"/>
      <c r="Z660" s="25"/>
      <c r="AB660" s="25"/>
    </row>
    <row r="661" spans="1:28" s="5" customFormat="1" x14ac:dyDescent="0.25">
      <c r="A661" s="3"/>
      <c r="B661" s="9" t="s">
        <v>5770</v>
      </c>
      <c r="C661" s="48" t="s">
        <v>3821</v>
      </c>
      <c r="D661" s="257">
        <v>1.6707664</v>
      </c>
      <c r="E661" s="261">
        <v>0.47465682222222222</v>
      </c>
      <c r="F661" s="117">
        <v>8.9669562999999997</v>
      </c>
      <c r="G661" s="257">
        <v>4.6058602971579897E-2</v>
      </c>
      <c r="H661" s="25"/>
      <c r="I661" s="347">
        <v>6.6544479000000004E-2</v>
      </c>
      <c r="J661" s="25"/>
      <c r="K661" s="25"/>
      <c r="L661" s="25"/>
      <c r="M661" s="25"/>
      <c r="N661" s="25"/>
      <c r="O661" s="25"/>
      <c r="P661" s="25"/>
      <c r="Q661" s="25"/>
      <c r="R661" s="258"/>
      <c r="S661" s="25"/>
      <c r="T661" s="25"/>
      <c r="U661" s="25"/>
      <c r="V661" s="25"/>
      <c r="W661" s="25"/>
      <c r="X661" s="25"/>
      <c r="Y661" s="25"/>
      <c r="Z661" s="25"/>
      <c r="AB661" s="25"/>
    </row>
    <row r="662" spans="1:28" s="5" customFormat="1" x14ac:dyDescent="0.25">
      <c r="A662" s="3"/>
      <c r="B662" s="9" t="s">
        <v>5770</v>
      </c>
      <c r="C662" s="48" t="s">
        <v>3822</v>
      </c>
      <c r="D662" s="257">
        <v>7.9907664</v>
      </c>
      <c r="E662" s="261">
        <v>0.47465682222222222</v>
      </c>
      <c r="F662" s="117">
        <v>8.9669562999999997</v>
      </c>
      <c r="G662" s="257">
        <v>4.6058602971579897E-2</v>
      </c>
      <c r="H662" s="25"/>
      <c r="I662" s="347">
        <v>6.6544479000000004E-2</v>
      </c>
      <c r="J662" s="25"/>
      <c r="K662" s="25"/>
      <c r="L662" s="25"/>
      <c r="M662" s="25"/>
      <c r="N662" s="25"/>
      <c r="O662" s="25"/>
      <c r="P662" s="25"/>
      <c r="Q662" s="25"/>
      <c r="R662" s="258"/>
      <c r="S662" s="25"/>
      <c r="T662" s="25"/>
      <c r="U662" s="25"/>
      <c r="V662" s="25"/>
      <c r="W662" s="25"/>
      <c r="X662" s="25"/>
      <c r="Y662" s="25"/>
      <c r="Z662" s="25"/>
      <c r="AB662" s="25"/>
    </row>
    <row r="663" spans="1:28" s="5" customFormat="1" x14ac:dyDescent="0.25">
      <c r="A663" s="3"/>
      <c r="B663" s="9" t="s">
        <v>5770</v>
      </c>
      <c r="C663" s="48" t="s">
        <v>3823</v>
      </c>
      <c r="D663" s="257">
        <v>0.25516245999999998</v>
      </c>
      <c r="E663" s="261">
        <v>0.76458792592592595</v>
      </c>
      <c r="F663" s="117">
        <v>12.867754</v>
      </c>
      <c r="G663" s="257">
        <v>8.19910426006219E-2</v>
      </c>
      <c r="H663" s="25"/>
      <c r="I663" s="347">
        <v>0.13956436</v>
      </c>
      <c r="J663" s="25"/>
      <c r="K663" s="25"/>
      <c r="L663" s="25"/>
      <c r="M663" s="25"/>
      <c r="N663" s="25"/>
      <c r="O663" s="25"/>
      <c r="P663" s="25"/>
      <c r="Q663" s="25"/>
      <c r="R663" s="258"/>
      <c r="S663" s="25"/>
      <c r="T663" s="25"/>
      <c r="U663" s="25"/>
      <c r="V663" s="25"/>
      <c r="W663" s="25"/>
      <c r="X663" s="25"/>
      <c r="Y663" s="25"/>
      <c r="Z663" s="25"/>
      <c r="AB663" s="25"/>
    </row>
    <row r="664" spans="1:28" s="5" customFormat="1" x14ac:dyDescent="0.25">
      <c r="A664" s="3"/>
      <c r="B664" s="9" t="s">
        <v>5770</v>
      </c>
      <c r="C664" s="48" t="s">
        <v>3824</v>
      </c>
      <c r="D664" s="257">
        <v>4.8697706E-2</v>
      </c>
      <c r="E664" s="261">
        <v>0.38799078518518515</v>
      </c>
      <c r="F664" s="117">
        <v>7.5945824000000002</v>
      </c>
      <c r="G664" s="257">
        <v>3.5810186610207698E-2</v>
      </c>
      <c r="H664" s="25"/>
      <c r="I664" s="347">
        <v>4.6205533E-2</v>
      </c>
      <c r="J664" s="25"/>
      <c r="K664" s="25"/>
      <c r="L664" s="25"/>
      <c r="M664" s="25"/>
      <c r="N664" s="25"/>
      <c r="O664" s="25"/>
      <c r="P664" s="25"/>
      <c r="Q664" s="25"/>
      <c r="R664" s="258"/>
      <c r="S664" s="25"/>
      <c r="T664" s="25"/>
      <c r="U664" s="25"/>
      <c r="V664" s="25"/>
      <c r="W664" s="25"/>
      <c r="X664" s="25"/>
      <c r="Y664" s="25"/>
      <c r="Z664" s="25"/>
      <c r="AB664" s="25"/>
    </row>
    <row r="665" spans="1:28" s="5" customFormat="1" x14ac:dyDescent="0.25">
      <c r="A665" s="3"/>
      <c r="B665" s="9" t="s">
        <v>5770</v>
      </c>
      <c r="C665" s="48" t="s">
        <v>3825</v>
      </c>
      <c r="D665" s="257">
        <v>0.10816800999999999</v>
      </c>
      <c r="E665" s="261">
        <v>0.5182155259259259</v>
      </c>
      <c r="F665" s="117">
        <v>9.6081295999999998</v>
      </c>
      <c r="G665" s="257">
        <v>5.0382827661733603E-2</v>
      </c>
      <c r="H665" s="25"/>
      <c r="I665" s="347">
        <v>7.2212095000000004E-2</v>
      </c>
      <c r="J665" s="25"/>
      <c r="K665" s="25"/>
      <c r="L665" s="25"/>
      <c r="M665" s="25"/>
      <c r="N665" s="25"/>
      <c r="O665" s="25"/>
      <c r="P665" s="25"/>
      <c r="Q665" s="25"/>
      <c r="R665" s="258"/>
      <c r="S665" s="25"/>
      <c r="T665" s="25"/>
      <c r="U665" s="25"/>
      <c r="V665" s="25"/>
      <c r="W665" s="25"/>
      <c r="X665" s="25"/>
      <c r="Y665" s="25"/>
      <c r="Z665" s="25"/>
      <c r="AB665" s="25"/>
    </row>
    <row r="666" spans="1:28" s="5" customFormat="1" x14ac:dyDescent="0.25">
      <c r="A666" s="3"/>
      <c r="B666" s="9" t="s">
        <v>5770</v>
      </c>
      <c r="C666" s="48" t="s">
        <v>3826</v>
      </c>
      <c r="D666" s="257">
        <v>1.048168</v>
      </c>
      <c r="E666" s="261">
        <v>0.5182155259259259</v>
      </c>
      <c r="F666" s="117">
        <v>9.6081295999999998</v>
      </c>
      <c r="G666" s="257">
        <v>5.0382827661733603E-2</v>
      </c>
      <c r="H666" s="25"/>
      <c r="I666" s="347">
        <v>7.2212095000000004E-2</v>
      </c>
      <c r="J666" s="25"/>
      <c r="K666" s="25"/>
      <c r="L666" s="25"/>
      <c r="M666" s="25"/>
      <c r="N666" s="25"/>
      <c r="O666" s="25"/>
      <c r="P666" s="25"/>
      <c r="Q666" s="25"/>
      <c r="R666" s="258"/>
      <c r="S666" s="25"/>
      <c r="T666" s="25"/>
      <c r="U666" s="25"/>
      <c r="V666" s="25"/>
      <c r="W666" s="25"/>
      <c r="X666" s="25"/>
      <c r="Y666" s="25"/>
      <c r="Z666" s="25"/>
      <c r="AB666" s="25"/>
    </row>
    <row r="667" spans="1:28" s="5" customFormat="1" x14ac:dyDescent="0.25">
      <c r="A667" s="3"/>
      <c r="B667" s="9" t="s">
        <v>5770</v>
      </c>
      <c r="C667" s="48" t="s">
        <v>3827</v>
      </c>
      <c r="D667" s="257">
        <v>4.818168</v>
      </c>
      <c r="E667" s="261">
        <v>0.5182155259259259</v>
      </c>
      <c r="F667" s="117">
        <v>9.6081295999999998</v>
      </c>
      <c r="G667" s="257">
        <v>5.0382827661733603E-2</v>
      </c>
      <c r="H667" s="25"/>
      <c r="I667" s="347">
        <v>7.2212095000000004E-2</v>
      </c>
      <c r="J667" s="25"/>
      <c r="K667" s="25"/>
      <c r="L667" s="25"/>
      <c r="M667" s="25"/>
      <c r="N667" s="25"/>
      <c r="O667" s="25"/>
      <c r="P667" s="25"/>
      <c r="Q667" s="25"/>
      <c r="R667" s="258"/>
      <c r="S667" s="25"/>
      <c r="T667" s="25"/>
      <c r="U667" s="25"/>
      <c r="V667" s="25"/>
      <c r="W667" s="25"/>
      <c r="X667" s="25"/>
      <c r="Y667" s="25"/>
      <c r="Z667" s="25"/>
      <c r="AB667" s="25"/>
    </row>
    <row r="668" spans="1:28" s="5" customFormat="1" x14ac:dyDescent="0.25">
      <c r="A668" s="3"/>
      <c r="B668" s="9" t="s">
        <v>5770</v>
      </c>
      <c r="C668" s="48" t="s">
        <v>3828</v>
      </c>
      <c r="D668" s="257">
        <v>0.22262718000000001</v>
      </c>
      <c r="E668" s="261">
        <v>0.75851622222222215</v>
      </c>
      <c r="F668" s="117">
        <v>13.384963000000001</v>
      </c>
      <c r="G668" s="257">
        <v>7.831602751057519E-2</v>
      </c>
      <c r="H668" s="25"/>
      <c r="I668" s="347">
        <v>0.12594619000000001</v>
      </c>
      <c r="J668" s="25"/>
      <c r="K668" s="25"/>
      <c r="L668" s="25"/>
      <c r="M668" s="25"/>
      <c r="N668" s="25"/>
      <c r="O668" s="25"/>
      <c r="P668" s="25"/>
      <c r="Q668" s="25"/>
      <c r="R668" s="258"/>
      <c r="S668" s="25"/>
      <c r="T668" s="25"/>
      <c r="U668" s="25"/>
      <c r="V668" s="25"/>
      <c r="W668" s="25"/>
      <c r="X668" s="25"/>
      <c r="Y668" s="25"/>
      <c r="Z668" s="25"/>
      <c r="AB668" s="25"/>
    </row>
    <row r="669" spans="1:28" s="5" customFormat="1" x14ac:dyDescent="0.25">
      <c r="A669" s="3"/>
      <c r="B669" s="9" t="s">
        <v>5770</v>
      </c>
      <c r="C669" s="48" t="s">
        <v>3829</v>
      </c>
      <c r="D669" s="257">
        <v>1.7626272000000001</v>
      </c>
      <c r="E669" s="261">
        <v>0.75851622222222215</v>
      </c>
      <c r="F669" s="117">
        <v>13.384963000000001</v>
      </c>
      <c r="G669" s="257">
        <v>7.831602751057519E-2</v>
      </c>
      <c r="H669" s="25"/>
      <c r="I669" s="347">
        <v>0.12594619000000001</v>
      </c>
      <c r="J669" s="25"/>
      <c r="K669" s="25"/>
      <c r="L669" s="25"/>
      <c r="M669" s="25"/>
      <c r="N669" s="25"/>
      <c r="O669" s="25"/>
      <c r="P669" s="25"/>
      <c r="Q669" s="25"/>
      <c r="R669" s="258"/>
      <c r="S669" s="25"/>
      <c r="T669" s="25"/>
      <c r="U669" s="25"/>
      <c r="V669" s="25"/>
      <c r="W669" s="25"/>
      <c r="X669" s="25"/>
      <c r="Y669" s="25"/>
      <c r="Z669" s="25"/>
      <c r="AB669" s="25"/>
    </row>
    <row r="670" spans="1:28" s="5" customFormat="1" x14ac:dyDescent="0.25">
      <c r="A670" s="3"/>
      <c r="B670" s="9" t="s">
        <v>5770</v>
      </c>
      <c r="C670" s="48" t="s">
        <v>2649</v>
      </c>
      <c r="D670" s="257">
        <v>7.9226272</v>
      </c>
      <c r="E670" s="261">
        <v>0.75851622222222215</v>
      </c>
      <c r="F670" s="117">
        <v>13.384963000000001</v>
      </c>
      <c r="G670" s="257">
        <v>7.831602751057519E-2</v>
      </c>
      <c r="H670" s="25"/>
      <c r="I670" s="347">
        <v>0.12594619000000001</v>
      </c>
      <c r="J670" s="25"/>
      <c r="K670" s="25"/>
      <c r="L670" s="25"/>
      <c r="M670" s="25"/>
      <c r="N670" s="25"/>
      <c r="O670" s="25"/>
      <c r="P670" s="25"/>
      <c r="Q670" s="25"/>
      <c r="R670" s="258"/>
      <c r="S670" s="25"/>
      <c r="T670" s="25"/>
      <c r="U670" s="25"/>
      <c r="V670" s="25"/>
      <c r="W670" s="25"/>
      <c r="X670" s="25"/>
      <c r="Y670" s="25"/>
      <c r="Z670" s="25"/>
      <c r="AB670" s="25"/>
    </row>
    <row r="671" spans="1:28" s="5" customFormat="1" x14ac:dyDescent="0.25">
      <c r="A671" s="3"/>
      <c r="B671" s="9" t="s">
        <v>5770</v>
      </c>
      <c r="C671" s="48" t="s">
        <v>2650</v>
      </c>
      <c r="D671" s="257">
        <v>0.20203525999999999</v>
      </c>
      <c r="E671" s="261">
        <v>0.71403452592592598</v>
      </c>
      <c r="F671" s="117">
        <v>12.693569999999999</v>
      </c>
      <c r="G671" s="257">
        <v>7.3276888937644294E-2</v>
      </c>
      <c r="H671" s="25"/>
      <c r="I671" s="347">
        <v>0.11672428</v>
      </c>
      <c r="J671" s="25"/>
      <c r="K671" s="25"/>
      <c r="L671" s="25"/>
      <c r="M671" s="25"/>
      <c r="N671" s="25"/>
      <c r="O671" s="25"/>
      <c r="P671" s="25"/>
      <c r="Q671" s="25"/>
      <c r="R671" s="258"/>
      <c r="S671" s="25"/>
      <c r="T671" s="25"/>
      <c r="U671" s="25"/>
      <c r="V671" s="25"/>
      <c r="W671" s="25"/>
      <c r="X671" s="25"/>
      <c r="Y671" s="25"/>
      <c r="Z671" s="25"/>
      <c r="AB671" s="25"/>
    </row>
    <row r="672" spans="1:28" s="5" customFormat="1" x14ac:dyDescent="0.25">
      <c r="A672" s="3"/>
      <c r="B672" s="9" t="s">
        <v>5770</v>
      </c>
      <c r="C672" s="48" t="s">
        <v>2651</v>
      </c>
      <c r="D672" s="257">
        <v>1.6520353000000001</v>
      </c>
      <c r="E672" s="261">
        <v>0.71403452592592598</v>
      </c>
      <c r="F672" s="117">
        <v>12.693569999999999</v>
      </c>
      <c r="G672" s="257">
        <v>7.3276888937644294E-2</v>
      </c>
      <c r="H672" s="25"/>
      <c r="I672" s="347">
        <v>0.11672428</v>
      </c>
      <c r="J672" s="25"/>
      <c r="K672" s="25"/>
      <c r="L672" s="25"/>
      <c r="M672" s="25"/>
      <c r="N672" s="25"/>
      <c r="O672" s="25"/>
      <c r="P672" s="25"/>
      <c r="Q672" s="25"/>
      <c r="R672" s="258"/>
      <c r="S672" s="25"/>
      <c r="T672" s="25"/>
      <c r="U672" s="25"/>
      <c r="V672" s="25"/>
      <c r="W672" s="25"/>
      <c r="X672" s="25"/>
      <c r="Y672" s="25"/>
      <c r="Z672" s="25"/>
      <c r="AB672" s="25"/>
    </row>
    <row r="673" spans="1:28" s="5" customFormat="1" x14ac:dyDescent="0.25">
      <c r="A673" s="3"/>
      <c r="B673" s="9" t="s">
        <v>5770</v>
      </c>
      <c r="C673" s="48" t="s">
        <v>2652</v>
      </c>
      <c r="D673" s="257">
        <v>7.4320352999999999</v>
      </c>
      <c r="E673" s="261">
        <v>0.71403452592592598</v>
      </c>
      <c r="F673" s="117">
        <v>12.693569999999999</v>
      </c>
      <c r="G673" s="257">
        <v>7.3276888937644294E-2</v>
      </c>
      <c r="H673" s="25"/>
      <c r="I673" s="347">
        <v>0.11672428</v>
      </c>
      <c r="J673" s="25"/>
      <c r="K673" s="25"/>
      <c r="L673" s="25"/>
      <c r="M673" s="25"/>
      <c r="N673" s="25"/>
      <c r="O673" s="25"/>
      <c r="P673" s="25"/>
      <c r="Q673" s="25"/>
      <c r="R673" s="258"/>
      <c r="S673" s="25"/>
      <c r="T673" s="25"/>
      <c r="U673" s="25"/>
      <c r="V673" s="25"/>
      <c r="W673" s="25"/>
      <c r="X673" s="25"/>
      <c r="Y673" s="25"/>
      <c r="Z673" s="25"/>
      <c r="AB673" s="25"/>
    </row>
    <row r="674" spans="1:28" s="5" customFormat="1" x14ac:dyDescent="0.25">
      <c r="A674" s="136">
        <v>1</v>
      </c>
      <c r="B674" s="9" t="s">
        <v>5770</v>
      </c>
      <c r="C674" s="48" t="s">
        <v>2653</v>
      </c>
      <c r="D674" s="257">
        <v>0.16504895999999999</v>
      </c>
      <c r="E674" s="261">
        <v>0.6380936444444445</v>
      </c>
      <c r="F674" s="117">
        <v>11.489424</v>
      </c>
      <c r="G674" s="257">
        <v>6.42694117512142E-2</v>
      </c>
      <c r="H674" s="25"/>
      <c r="I674" s="347">
        <v>9.8751753999999997E-2</v>
      </c>
      <c r="J674" s="25"/>
      <c r="K674" s="25"/>
      <c r="L674" s="25"/>
      <c r="M674" s="25"/>
      <c r="N674" s="25"/>
      <c r="O674" s="25"/>
      <c r="P674" s="25"/>
      <c r="Q674" s="25"/>
      <c r="R674" s="258"/>
      <c r="S674" s="25"/>
      <c r="T674" s="25"/>
      <c r="U674" s="25"/>
      <c r="V674" s="25"/>
      <c r="W674" s="25"/>
      <c r="X674" s="25"/>
      <c r="Y674" s="25"/>
      <c r="Z674" s="25"/>
      <c r="AB674" s="25"/>
    </row>
    <row r="675" spans="1:28" s="5" customFormat="1" x14ac:dyDescent="0.25">
      <c r="A675" s="136">
        <v>1</v>
      </c>
      <c r="B675" s="9" t="s">
        <v>5770</v>
      </c>
      <c r="C675" s="48" t="s">
        <v>2654</v>
      </c>
      <c r="D675" s="257">
        <v>2.135049</v>
      </c>
      <c r="E675" s="261">
        <v>0.6380936444444445</v>
      </c>
      <c r="F675" s="117">
        <v>11.489424</v>
      </c>
      <c r="G675" s="257">
        <v>6.42694117512142E-2</v>
      </c>
      <c r="H675" s="25"/>
      <c r="I675" s="347">
        <v>9.8751753999999997E-2</v>
      </c>
      <c r="J675" s="25"/>
      <c r="K675" s="25"/>
      <c r="L675" s="25"/>
      <c r="M675" s="25"/>
      <c r="N675" s="25"/>
      <c r="O675" s="25"/>
      <c r="P675" s="25"/>
      <c r="Q675" s="25"/>
      <c r="R675" s="258"/>
      <c r="S675" s="25"/>
      <c r="T675" s="25"/>
      <c r="U675" s="25"/>
      <c r="V675" s="25"/>
      <c r="W675" s="25"/>
      <c r="X675" s="25"/>
      <c r="Y675" s="25"/>
      <c r="Z675" s="25"/>
      <c r="AB675" s="25"/>
    </row>
    <row r="676" spans="1:28" s="5" customFormat="1" x14ac:dyDescent="0.25">
      <c r="A676" s="136">
        <v>1</v>
      </c>
      <c r="B676" s="9" t="s">
        <v>5770</v>
      </c>
      <c r="C676" s="48" t="s">
        <v>6695</v>
      </c>
      <c r="D676" s="257">
        <v>9.9950489999999999</v>
      </c>
      <c r="E676" s="261">
        <v>0.6380936444444445</v>
      </c>
      <c r="F676" s="117">
        <v>11.489424</v>
      </c>
      <c r="G676" s="257">
        <v>6.42694117512142E-2</v>
      </c>
      <c r="H676" s="25"/>
      <c r="I676" s="347">
        <v>9.8751753999999997E-2</v>
      </c>
      <c r="J676" s="25"/>
      <c r="K676" s="25"/>
      <c r="L676" s="25"/>
      <c r="M676" s="25"/>
      <c r="N676" s="25"/>
      <c r="O676" s="25"/>
      <c r="P676" s="25"/>
      <c r="Q676" s="25"/>
      <c r="R676" s="258"/>
      <c r="S676" s="25"/>
      <c r="T676" s="25"/>
      <c r="U676" s="25"/>
      <c r="V676" s="25"/>
      <c r="W676" s="25"/>
      <c r="X676" s="25"/>
      <c r="Y676" s="25"/>
      <c r="Z676" s="25"/>
      <c r="AB676" s="25"/>
    </row>
    <row r="677" spans="1:28" s="5" customFormat="1" x14ac:dyDescent="0.25">
      <c r="A677" s="3"/>
      <c r="B677" s="9" t="s">
        <v>5770</v>
      </c>
      <c r="C677" s="48" t="s">
        <v>6696</v>
      </c>
      <c r="D677" s="257">
        <v>0.13053757999999999</v>
      </c>
      <c r="E677" s="261">
        <v>0.56555231111111104</v>
      </c>
      <c r="F677" s="117">
        <v>10.349819999999999</v>
      </c>
      <c r="G677" s="257">
        <v>5.5846125515662703E-2</v>
      </c>
      <c r="H677" s="25"/>
      <c r="I677" s="347">
        <v>8.2580864000000004E-2</v>
      </c>
      <c r="J677" s="25"/>
      <c r="K677" s="25"/>
      <c r="L677" s="25"/>
      <c r="M677" s="25"/>
      <c r="N677" s="25"/>
      <c r="O677" s="25"/>
      <c r="P677" s="25"/>
      <c r="Q677" s="25"/>
      <c r="R677" s="258"/>
      <c r="S677" s="25"/>
      <c r="T677" s="25"/>
      <c r="U677" s="25"/>
      <c r="V677" s="25"/>
      <c r="W677" s="25"/>
      <c r="X677" s="25"/>
      <c r="Y677" s="25"/>
      <c r="Z677" s="25"/>
      <c r="AB677" s="25"/>
    </row>
    <row r="678" spans="1:28" s="5" customFormat="1" x14ac:dyDescent="0.25">
      <c r="A678" s="3"/>
      <c r="B678" s="9" t="s">
        <v>5770</v>
      </c>
      <c r="C678" s="48" t="s">
        <v>6697</v>
      </c>
      <c r="D678" s="257">
        <v>1.4705375999999999</v>
      </c>
      <c r="E678" s="261">
        <v>0.56555231111111104</v>
      </c>
      <c r="F678" s="117">
        <v>10.349819999999999</v>
      </c>
      <c r="G678" s="257">
        <v>5.5846125515662703E-2</v>
      </c>
      <c r="H678" s="25"/>
      <c r="I678" s="347">
        <v>8.2580864000000004E-2</v>
      </c>
      <c r="J678" s="25"/>
      <c r="K678" s="25"/>
      <c r="L678" s="25"/>
      <c r="M678" s="25"/>
      <c r="N678" s="25"/>
      <c r="O678" s="25"/>
      <c r="P678" s="25"/>
      <c r="Q678" s="25"/>
      <c r="R678" s="258"/>
      <c r="S678" s="25"/>
      <c r="T678" s="25"/>
      <c r="U678" s="25"/>
      <c r="V678" s="25"/>
      <c r="W678" s="25"/>
      <c r="X678" s="25"/>
      <c r="Y678" s="25"/>
      <c r="Z678" s="25"/>
      <c r="AB678" s="25"/>
    </row>
    <row r="679" spans="1:28" s="5" customFormat="1" x14ac:dyDescent="0.25">
      <c r="A679" s="3"/>
      <c r="B679" s="9" t="s">
        <v>5770</v>
      </c>
      <c r="C679" s="48" t="s">
        <v>6698</v>
      </c>
      <c r="D679" s="257">
        <v>6.8406935999999998</v>
      </c>
      <c r="E679" s="261">
        <v>0.56587377037037034</v>
      </c>
      <c r="F679" s="117">
        <v>10.35491</v>
      </c>
      <c r="G679" s="257">
        <v>5.5884139348964704E-2</v>
      </c>
      <c r="H679" s="25"/>
      <c r="I679" s="347">
        <v>8.2656304999999999E-2</v>
      </c>
      <c r="J679" s="25"/>
      <c r="K679" s="25"/>
      <c r="L679" s="25"/>
      <c r="M679" s="25"/>
      <c r="N679" s="25"/>
      <c r="O679" s="25"/>
      <c r="P679" s="25"/>
      <c r="Q679" s="25"/>
      <c r="R679" s="258"/>
      <c r="S679" s="25"/>
      <c r="T679" s="25"/>
      <c r="U679" s="25"/>
      <c r="V679" s="25"/>
      <c r="W679" s="25"/>
      <c r="X679" s="25"/>
      <c r="Y679" s="25"/>
      <c r="Z679" s="25"/>
      <c r="AB679" s="25"/>
    </row>
    <row r="680" spans="1:28" s="5" customFormat="1" x14ac:dyDescent="0.25">
      <c r="A680" s="3"/>
      <c r="B680" s="9" t="s">
        <v>5770</v>
      </c>
      <c r="C680" s="48" t="s">
        <v>2220</v>
      </c>
      <c r="D680" s="257">
        <v>0.25140119999999999</v>
      </c>
      <c r="E680" s="261">
        <v>0.72655820740740729</v>
      </c>
      <c r="F680" s="117">
        <v>9.7922501999999998</v>
      </c>
      <c r="G680" s="257">
        <v>7.7576698462237303E-2</v>
      </c>
      <c r="H680" s="25"/>
      <c r="I680" s="347">
        <v>0.12757054000000001</v>
      </c>
      <c r="J680" s="25"/>
      <c r="K680" s="25"/>
      <c r="L680" s="25"/>
      <c r="M680" s="25"/>
      <c r="N680" s="25"/>
      <c r="O680" s="25"/>
      <c r="P680" s="25"/>
      <c r="Q680" s="25"/>
      <c r="R680" s="258"/>
      <c r="S680" s="25"/>
      <c r="T680" s="25"/>
      <c r="U680" s="25"/>
      <c r="V680" s="25"/>
      <c r="W680" s="25"/>
      <c r="X680" s="25"/>
      <c r="Y680" s="25"/>
      <c r="Z680" s="25"/>
      <c r="AB680" s="25"/>
    </row>
    <row r="681" spans="1:28" s="5" customFormat="1" x14ac:dyDescent="0.25">
      <c r="A681" s="3"/>
      <c r="B681" s="9" t="s">
        <v>5770</v>
      </c>
      <c r="C681" s="48" t="s">
        <v>2221</v>
      </c>
      <c r="D681" s="257">
        <v>3.9012999E-2</v>
      </c>
      <c r="E681" s="261">
        <v>0.38290615555555552</v>
      </c>
      <c r="F681" s="117">
        <v>7.4203714999999999</v>
      </c>
      <c r="G681" s="257">
        <v>3.3614788368069054E-2</v>
      </c>
      <c r="H681" s="25"/>
      <c r="I681" s="347">
        <v>3.6228860000000002E-2</v>
      </c>
      <c r="J681" s="25"/>
      <c r="K681" s="25"/>
      <c r="L681" s="25"/>
      <c r="M681" s="25"/>
      <c r="N681" s="25"/>
      <c r="O681" s="25"/>
      <c r="P681" s="25"/>
      <c r="Q681" s="25"/>
      <c r="R681" s="258"/>
      <c r="S681" s="25"/>
      <c r="T681" s="25"/>
      <c r="U681" s="25"/>
      <c r="V681" s="25"/>
      <c r="W681" s="25"/>
      <c r="X681" s="25"/>
      <c r="Y681" s="25"/>
      <c r="Z681" s="25"/>
      <c r="AB681" s="25"/>
    </row>
    <row r="682" spans="1:28" s="5" customFormat="1" x14ac:dyDescent="0.25">
      <c r="A682" s="3"/>
      <c r="B682" s="9" t="s">
        <v>5770</v>
      </c>
      <c r="C682" s="48" t="s">
        <v>2222</v>
      </c>
      <c r="D682" s="257">
        <v>4.9822301999999999E-2</v>
      </c>
      <c r="E682" s="261">
        <v>0.41154600740740738</v>
      </c>
      <c r="F682" s="117">
        <v>7.8337342999999997</v>
      </c>
      <c r="G682" s="257">
        <v>3.6318304163484944E-2</v>
      </c>
      <c r="H682" s="25"/>
      <c r="I682" s="347">
        <v>3.9185799E-2</v>
      </c>
      <c r="J682" s="25"/>
      <c r="K682" s="25"/>
      <c r="L682" s="25"/>
      <c r="M682" s="25"/>
      <c r="N682" s="25"/>
      <c r="O682" s="25"/>
      <c r="P682" s="25"/>
      <c r="Q682" s="25"/>
      <c r="R682" s="258"/>
      <c r="S682" s="25"/>
      <c r="T682" s="25"/>
      <c r="U682" s="25"/>
      <c r="V682" s="25"/>
      <c r="W682" s="25"/>
      <c r="X682" s="25"/>
      <c r="Y682" s="25"/>
      <c r="Z682" s="25"/>
      <c r="AB682" s="25"/>
    </row>
    <row r="683" spans="1:28" s="5" customFormat="1" x14ac:dyDescent="0.25">
      <c r="A683" s="136">
        <v>1</v>
      </c>
      <c r="B683" s="9" t="s">
        <v>5770</v>
      </c>
      <c r="C683" s="48" t="s">
        <v>2223</v>
      </c>
      <c r="D683" s="257">
        <v>6.6987640000000001E-2</v>
      </c>
      <c r="E683" s="261">
        <v>0.3017001777777778</v>
      </c>
      <c r="F683" s="117">
        <v>3.1168461999999999</v>
      </c>
      <c r="G683" s="257">
        <v>2.9166005830962901E-2</v>
      </c>
      <c r="H683" s="25"/>
      <c r="I683" s="347">
        <v>3.6051950999999999E-2</v>
      </c>
      <c r="J683" s="25"/>
      <c r="K683" s="25"/>
      <c r="L683" s="25"/>
      <c r="M683" s="25"/>
      <c r="N683" s="25"/>
      <c r="O683" s="25"/>
      <c r="P683" s="25"/>
      <c r="Q683" s="25"/>
      <c r="R683" s="258"/>
      <c r="S683" s="25"/>
      <c r="T683" s="25"/>
      <c r="U683" s="25"/>
      <c r="V683" s="25"/>
      <c r="W683" s="25"/>
      <c r="X683" s="25"/>
      <c r="Y683" s="25"/>
      <c r="Z683" s="25"/>
      <c r="AB683" s="25"/>
    </row>
    <row r="684" spans="1:28" s="5" customFormat="1" x14ac:dyDescent="0.25">
      <c r="A684" s="3"/>
      <c r="B684" s="9" t="s">
        <v>5770</v>
      </c>
      <c r="C684" s="48" t="s">
        <v>2224</v>
      </c>
      <c r="D684" s="257">
        <v>3.3606717000000001E-2</v>
      </c>
      <c r="E684" s="261">
        <v>0.3511673555555555</v>
      </c>
      <c r="F684" s="117">
        <v>7.0476155</v>
      </c>
      <c r="G684" s="257">
        <v>3.2070628056719702E-2</v>
      </c>
      <c r="H684" s="25"/>
      <c r="I684" s="347">
        <v>4.0951625999999998E-2</v>
      </c>
      <c r="J684" s="25"/>
      <c r="K684" s="25"/>
      <c r="L684" s="25"/>
      <c r="M684" s="25"/>
      <c r="N684" s="25"/>
      <c r="O684" s="25"/>
      <c r="P684" s="25"/>
      <c r="Q684" s="25"/>
      <c r="R684" s="258"/>
      <c r="S684" s="25"/>
      <c r="T684" s="25"/>
      <c r="U684" s="25"/>
      <c r="V684" s="25"/>
      <c r="W684" s="25"/>
      <c r="X684" s="25"/>
      <c r="Y684" s="25"/>
      <c r="Z684" s="25"/>
      <c r="AB684" s="25"/>
    </row>
    <row r="685" spans="1:28" s="5" customFormat="1" x14ac:dyDescent="0.25">
      <c r="A685" s="57" t="s">
        <v>41</v>
      </c>
      <c r="B685" s="57"/>
      <c r="C685" s="74"/>
      <c r="D685" s="259"/>
      <c r="E685" s="256"/>
      <c r="F685" s="97"/>
      <c r="G685" s="259"/>
      <c r="H685" s="25"/>
      <c r="I685" s="327" t="s">
        <v>7065</v>
      </c>
      <c r="J685" s="25"/>
      <c r="K685" s="25"/>
      <c r="L685" s="25"/>
      <c r="M685" s="25"/>
      <c r="N685" s="25"/>
      <c r="O685" s="25"/>
      <c r="P685" s="25"/>
      <c r="Q685" s="25"/>
      <c r="R685" s="259"/>
      <c r="S685" s="25"/>
      <c r="T685" s="25"/>
      <c r="U685" s="25"/>
      <c r="V685" s="25"/>
      <c r="W685" s="25"/>
      <c r="X685" s="25"/>
      <c r="Y685" s="25"/>
      <c r="Z685" s="25"/>
      <c r="AB685" s="25"/>
    </row>
    <row r="686" spans="1:28" s="5" customFormat="1" x14ac:dyDescent="0.25">
      <c r="A686" s="3"/>
      <c r="B686" s="9" t="s">
        <v>5770</v>
      </c>
      <c r="C686" s="48" t="s">
        <v>2225</v>
      </c>
      <c r="D686" s="257">
        <v>0.15363207000000001</v>
      </c>
      <c r="E686" s="261">
        <v>0.61865141481481478</v>
      </c>
      <c r="F686" s="117">
        <v>11.155854</v>
      </c>
      <c r="G686" s="257">
        <v>6.1533085566365602E-2</v>
      </c>
      <c r="H686" s="25"/>
      <c r="I686" s="347">
        <v>9.1779853999999994E-2</v>
      </c>
      <c r="J686" s="25"/>
      <c r="K686" s="25"/>
      <c r="L686" s="25"/>
      <c r="M686" s="25"/>
      <c r="N686" s="25"/>
      <c r="O686" s="25"/>
      <c r="P686" s="25"/>
      <c r="Q686" s="25"/>
      <c r="R686" s="258"/>
      <c r="S686" s="25"/>
      <c r="T686" s="25"/>
      <c r="U686" s="25"/>
      <c r="V686" s="25"/>
      <c r="W686" s="25"/>
      <c r="X686" s="25"/>
      <c r="Y686" s="25"/>
      <c r="Z686" s="25"/>
      <c r="AB686" s="25"/>
    </row>
    <row r="687" spans="1:28" s="5" customFormat="1" x14ac:dyDescent="0.25">
      <c r="A687" s="3"/>
      <c r="B687" s="9" t="s">
        <v>5770</v>
      </c>
      <c r="C687" s="48" t="s">
        <v>2226</v>
      </c>
      <c r="D687" s="257">
        <v>1.1836321000000001</v>
      </c>
      <c r="E687" s="261">
        <v>0.61865141481481478</v>
      </c>
      <c r="F687" s="117">
        <v>11.155854</v>
      </c>
      <c r="G687" s="257">
        <v>6.1533085566365602E-2</v>
      </c>
      <c r="H687" s="25"/>
      <c r="I687" s="347">
        <v>9.1779853999999994E-2</v>
      </c>
      <c r="J687" s="25"/>
      <c r="K687" s="25"/>
      <c r="L687" s="25"/>
      <c r="M687" s="25"/>
      <c r="N687" s="25"/>
      <c r="O687" s="25"/>
      <c r="P687" s="25"/>
      <c r="Q687" s="25"/>
      <c r="R687" s="258"/>
      <c r="S687" s="25"/>
      <c r="T687" s="25"/>
      <c r="U687" s="25"/>
      <c r="V687" s="25"/>
      <c r="W687" s="25"/>
      <c r="X687" s="25"/>
      <c r="Y687" s="25"/>
      <c r="Z687" s="25"/>
      <c r="AB687" s="25"/>
    </row>
    <row r="688" spans="1:28" s="5" customFormat="1" x14ac:dyDescent="0.25">
      <c r="A688" s="3"/>
      <c r="B688" s="9" t="s">
        <v>5770</v>
      </c>
      <c r="C688" s="48" t="s">
        <v>2227</v>
      </c>
      <c r="D688" s="257">
        <v>5.3136321000000004</v>
      </c>
      <c r="E688" s="261">
        <v>0.61865141481481478</v>
      </c>
      <c r="F688" s="117">
        <v>11.155854</v>
      </c>
      <c r="G688" s="257">
        <v>6.1533085566365602E-2</v>
      </c>
      <c r="H688" s="25"/>
      <c r="I688" s="347">
        <v>9.1779853999999994E-2</v>
      </c>
      <c r="J688" s="25"/>
      <c r="K688" s="25"/>
      <c r="L688" s="25"/>
      <c r="M688" s="25"/>
      <c r="N688" s="25"/>
      <c r="O688" s="25"/>
      <c r="P688" s="25"/>
      <c r="Q688" s="25"/>
      <c r="R688" s="258"/>
      <c r="S688" s="25"/>
      <c r="T688" s="25"/>
      <c r="U688" s="25"/>
      <c r="V688" s="25"/>
      <c r="W688" s="25"/>
      <c r="X688" s="25"/>
      <c r="Y688" s="25"/>
      <c r="Z688" s="25"/>
      <c r="AB688" s="25"/>
    </row>
    <row r="689" spans="1:28" s="5" customFormat="1" x14ac:dyDescent="0.25">
      <c r="A689" s="3"/>
      <c r="B689" s="9" t="s">
        <v>5770</v>
      </c>
      <c r="C689" s="48" t="s">
        <v>2228</v>
      </c>
      <c r="D689" s="257">
        <v>6.7837807999999999E-2</v>
      </c>
      <c r="E689" s="261">
        <v>0.45927909629629626</v>
      </c>
      <c r="F689" s="117">
        <v>8.5226723</v>
      </c>
      <c r="G689" s="257">
        <v>4.0824163108861403E-2</v>
      </c>
      <c r="H689" s="25"/>
      <c r="I689" s="347">
        <v>4.4114028999999999E-2</v>
      </c>
      <c r="J689" s="25"/>
      <c r="K689" s="25"/>
      <c r="L689" s="25"/>
      <c r="M689" s="25"/>
      <c r="N689" s="25"/>
      <c r="O689" s="25"/>
      <c r="P689" s="25"/>
      <c r="Q689" s="25"/>
      <c r="R689" s="258"/>
      <c r="S689" s="25"/>
      <c r="T689" s="25"/>
      <c r="U689" s="25"/>
      <c r="V689" s="25"/>
      <c r="W689" s="25"/>
      <c r="X689" s="25"/>
      <c r="Y689" s="25"/>
      <c r="Z689" s="25"/>
      <c r="AB689" s="25"/>
    </row>
    <row r="690" spans="1:28" s="5" customFormat="1" x14ac:dyDescent="0.25">
      <c r="A690" s="3"/>
      <c r="B690" s="9" t="s">
        <v>5770</v>
      </c>
      <c r="C690" s="48" t="s">
        <v>2229</v>
      </c>
      <c r="D690" s="257">
        <v>6.7837807999999999E-2</v>
      </c>
      <c r="E690" s="261">
        <v>0.45927909629629626</v>
      </c>
      <c r="F690" s="117">
        <v>8.5226723</v>
      </c>
      <c r="G690" s="257">
        <v>4.0824163108861403E-2</v>
      </c>
      <c r="H690" s="25"/>
      <c r="I690" s="347">
        <v>4.4114028999999999E-2</v>
      </c>
      <c r="J690" s="25"/>
      <c r="K690" s="25"/>
      <c r="L690" s="25"/>
      <c r="M690" s="25"/>
      <c r="N690" s="25"/>
      <c r="O690" s="25"/>
      <c r="P690" s="25"/>
      <c r="Q690" s="25"/>
      <c r="R690" s="258"/>
      <c r="S690" s="25"/>
      <c r="T690" s="25"/>
      <c r="U690" s="25"/>
      <c r="V690" s="25"/>
      <c r="W690" s="25"/>
      <c r="X690" s="25"/>
      <c r="Y690" s="25"/>
      <c r="Z690" s="25"/>
      <c r="AB690" s="25"/>
    </row>
    <row r="691" spans="1:28" s="5" customFormat="1" x14ac:dyDescent="0.25">
      <c r="A691" s="3"/>
      <c r="B691" s="9" t="s">
        <v>5770</v>
      </c>
      <c r="C691" s="48" t="s">
        <v>2230</v>
      </c>
      <c r="D691" s="257">
        <v>0.14778912</v>
      </c>
      <c r="E691" s="261">
        <v>0.60759127407407398</v>
      </c>
      <c r="F691" s="117">
        <v>10.974557000000001</v>
      </c>
      <c r="G691" s="257">
        <v>6.0120447704327902E-2</v>
      </c>
      <c r="H691" s="25"/>
      <c r="I691" s="347">
        <v>8.8607044999999995E-2</v>
      </c>
      <c r="J691" s="25"/>
      <c r="K691" s="25"/>
      <c r="L691" s="25"/>
      <c r="M691" s="25"/>
      <c r="N691" s="25"/>
      <c r="O691" s="25"/>
      <c r="P691" s="25"/>
      <c r="Q691" s="25"/>
      <c r="R691" s="258"/>
      <c r="S691" s="25"/>
      <c r="T691" s="25"/>
      <c r="U691" s="25"/>
      <c r="V691" s="25"/>
      <c r="W691" s="25"/>
      <c r="X691" s="25"/>
      <c r="Y691" s="25"/>
      <c r="Z691" s="25"/>
      <c r="AB691" s="25"/>
    </row>
    <row r="692" spans="1:28" s="5" customFormat="1" x14ac:dyDescent="0.25">
      <c r="A692" s="3"/>
      <c r="B692" s="9" t="s">
        <v>5770</v>
      </c>
      <c r="C692" s="48" t="s">
        <v>2231</v>
      </c>
      <c r="D692" s="257">
        <v>1.3977891</v>
      </c>
      <c r="E692" s="261">
        <v>0.60759127407407398</v>
      </c>
      <c r="F692" s="117">
        <v>10.974557000000001</v>
      </c>
      <c r="G692" s="257">
        <v>6.0120447704327902E-2</v>
      </c>
      <c r="H692" s="25"/>
      <c r="I692" s="347">
        <v>8.8607044999999995E-2</v>
      </c>
      <c r="J692" s="25"/>
      <c r="K692" s="25"/>
      <c r="L692" s="25"/>
      <c r="M692" s="25"/>
      <c r="N692" s="25"/>
      <c r="O692" s="25"/>
      <c r="P692" s="25"/>
      <c r="Q692" s="25"/>
      <c r="R692" s="258"/>
      <c r="S692" s="25"/>
      <c r="T692" s="25"/>
      <c r="U692" s="25"/>
      <c r="V692" s="25"/>
      <c r="W692" s="25"/>
      <c r="X692" s="25"/>
      <c r="Y692" s="25"/>
      <c r="Z692" s="25"/>
      <c r="AB692" s="25"/>
    </row>
    <row r="693" spans="1:28" s="5" customFormat="1" x14ac:dyDescent="0.25">
      <c r="A693" s="3"/>
      <c r="B693" s="9" t="s">
        <v>5770</v>
      </c>
      <c r="C693" s="48" t="s">
        <v>2232</v>
      </c>
      <c r="D693" s="257">
        <v>6.3977890999999998</v>
      </c>
      <c r="E693" s="261">
        <v>0.60759127407407398</v>
      </c>
      <c r="F693" s="117">
        <v>10.974557000000001</v>
      </c>
      <c r="G693" s="257">
        <v>6.0120447704327902E-2</v>
      </c>
      <c r="H693" s="25"/>
      <c r="I693" s="347">
        <v>8.8607044999999995E-2</v>
      </c>
      <c r="J693" s="25"/>
      <c r="K693" s="25"/>
      <c r="L693" s="25"/>
      <c r="M693" s="25"/>
      <c r="N693" s="25"/>
      <c r="O693" s="25"/>
      <c r="P693" s="25"/>
      <c r="Q693" s="25"/>
      <c r="R693" s="258"/>
      <c r="S693" s="25"/>
      <c r="T693" s="25"/>
      <c r="U693" s="25"/>
      <c r="V693" s="25"/>
      <c r="W693" s="25"/>
      <c r="X693" s="25"/>
      <c r="Y693" s="25"/>
      <c r="Z693" s="25"/>
      <c r="AB693" s="25"/>
    </row>
    <row r="694" spans="1:28" s="5" customFormat="1" x14ac:dyDescent="0.25">
      <c r="A694" s="3"/>
      <c r="B694" s="9" t="s">
        <v>5770</v>
      </c>
      <c r="C694" s="48" t="s">
        <v>2233</v>
      </c>
      <c r="D694" s="257">
        <v>4.9822301999999999E-2</v>
      </c>
      <c r="E694" s="261">
        <v>0.41154600740740738</v>
      </c>
      <c r="F694" s="117">
        <v>7.8337342999999997</v>
      </c>
      <c r="G694" s="257">
        <v>3.6318304163484944E-2</v>
      </c>
      <c r="H694" s="25"/>
      <c r="I694" s="347">
        <v>3.9185799E-2</v>
      </c>
      <c r="J694" s="25"/>
      <c r="K694" s="25"/>
      <c r="L694" s="25"/>
      <c r="M694" s="25"/>
      <c r="N694" s="25"/>
      <c r="O694" s="25"/>
      <c r="P694" s="25"/>
      <c r="Q694" s="25"/>
      <c r="R694" s="258"/>
      <c r="S694" s="25"/>
      <c r="T694" s="25"/>
      <c r="U694" s="25"/>
      <c r="V694" s="25"/>
      <c r="W694" s="25"/>
      <c r="X694" s="25"/>
      <c r="Y694" s="25"/>
      <c r="Z694" s="25"/>
      <c r="AB694" s="25"/>
    </row>
    <row r="695" spans="1:28" s="5" customFormat="1" x14ac:dyDescent="0.25">
      <c r="A695" s="3"/>
      <c r="B695" s="9" t="s">
        <v>5770</v>
      </c>
      <c r="C695" s="48" t="s">
        <v>2234</v>
      </c>
      <c r="D695" s="257">
        <v>8.5853313000000001E-2</v>
      </c>
      <c r="E695" s="261">
        <v>0.50701217777777774</v>
      </c>
      <c r="F695" s="117">
        <v>9.2116103999999996</v>
      </c>
      <c r="G695" s="257">
        <v>4.5330021067237901E-2</v>
      </c>
      <c r="H695" s="25"/>
      <c r="I695" s="347">
        <v>4.9042259999999997E-2</v>
      </c>
      <c r="J695" s="25"/>
      <c r="K695" s="25"/>
      <c r="L695" s="25"/>
      <c r="M695" s="25"/>
      <c r="N695" s="25"/>
      <c r="O695" s="25"/>
      <c r="P695" s="25"/>
      <c r="Q695" s="25"/>
      <c r="R695" s="258"/>
      <c r="S695" s="25"/>
      <c r="T695" s="25"/>
      <c r="U695" s="25"/>
      <c r="V695" s="25"/>
      <c r="W695" s="25"/>
      <c r="X695" s="25"/>
      <c r="Y695" s="25"/>
      <c r="Z695" s="25"/>
      <c r="AB695" s="25"/>
    </row>
    <row r="696" spans="1:28" s="5" customFormat="1" x14ac:dyDescent="0.25">
      <c r="A696" s="3"/>
      <c r="B696" s="9" t="s">
        <v>5770</v>
      </c>
      <c r="C696" s="48" t="s">
        <v>2235</v>
      </c>
      <c r="D696" s="257">
        <v>0.16464883999999999</v>
      </c>
      <c r="E696" s="261">
        <v>0.64279135555555544</v>
      </c>
      <c r="F696" s="117">
        <v>11.529013000000001</v>
      </c>
      <c r="G696" s="257">
        <v>6.4232819143055092E-2</v>
      </c>
      <c r="H696" s="25"/>
      <c r="I696" s="347">
        <v>9.6591814999999998E-2</v>
      </c>
      <c r="J696" s="25"/>
      <c r="K696" s="25"/>
      <c r="L696" s="25"/>
      <c r="M696" s="25"/>
      <c r="N696" s="25"/>
      <c r="O696" s="25"/>
      <c r="P696" s="25"/>
      <c r="Q696" s="25"/>
      <c r="R696" s="258"/>
      <c r="S696" s="25"/>
      <c r="T696" s="25"/>
      <c r="U696" s="25"/>
      <c r="V696" s="25"/>
      <c r="W696" s="25"/>
      <c r="X696" s="25"/>
      <c r="Y696" s="25"/>
      <c r="Z696" s="25"/>
      <c r="AB696" s="25"/>
    </row>
    <row r="697" spans="1:28" s="5" customFormat="1" x14ac:dyDescent="0.25">
      <c r="A697" s="3"/>
      <c r="B697" s="9" t="s">
        <v>5770</v>
      </c>
      <c r="C697" s="48" t="s">
        <v>2236</v>
      </c>
      <c r="D697" s="257">
        <v>1.8046488000000001</v>
      </c>
      <c r="E697" s="261">
        <v>0.64279135555555544</v>
      </c>
      <c r="F697" s="117">
        <v>11.529013000000001</v>
      </c>
      <c r="G697" s="257">
        <v>6.4232819143055092E-2</v>
      </c>
      <c r="H697" s="25"/>
      <c r="I697" s="347">
        <v>9.6591814999999998E-2</v>
      </c>
      <c r="J697" s="25"/>
      <c r="K697" s="25"/>
      <c r="L697" s="25"/>
      <c r="M697" s="25"/>
      <c r="N697" s="25"/>
      <c r="O697" s="25"/>
      <c r="P697" s="25"/>
      <c r="Q697" s="25"/>
      <c r="R697" s="258"/>
      <c r="S697" s="25"/>
      <c r="T697" s="25"/>
      <c r="U697" s="25"/>
      <c r="V697" s="25"/>
      <c r="W697" s="25"/>
      <c r="X697" s="25"/>
      <c r="Y697" s="25"/>
      <c r="Z697" s="25"/>
      <c r="AB697" s="25"/>
    </row>
    <row r="698" spans="1:28" s="5" customFormat="1" x14ac:dyDescent="0.25">
      <c r="A698" s="3"/>
      <c r="B698" s="9" t="s">
        <v>5770</v>
      </c>
      <c r="C698" s="48" t="s">
        <v>2237</v>
      </c>
      <c r="D698" s="257">
        <v>8.3546487999999997</v>
      </c>
      <c r="E698" s="261">
        <v>0.64279135555555544</v>
      </c>
      <c r="F698" s="117">
        <v>11.529013000000001</v>
      </c>
      <c r="G698" s="257">
        <v>6.4232819143055092E-2</v>
      </c>
      <c r="H698" s="25"/>
      <c r="I698" s="347">
        <v>9.6591814999999998E-2</v>
      </c>
      <c r="J698" s="25"/>
      <c r="K698" s="25"/>
      <c r="L698" s="25"/>
      <c r="M698" s="25"/>
      <c r="N698" s="25"/>
      <c r="O698" s="25"/>
      <c r="P698" s="25"/>
      <c r="Q698" s="25"/>
      <c r="R698" s="258"/>
      <c r="S698" s="25"/>
      <c r="T698" s="25"/>
      <c r="U698" s="25"/>
      <c r="V698" s="25"/>
      <c r="W698" s="25"/>
      <c r="X698" s="25"/>
      <c r="Y698" s="25"/>
      <c r="Z698" s="25"/>
      <c r="AB698" s="25"/>
    </row>
    <row r="699" spans="1:28" s="5" customFormat="1" x14ac:dyDescent="0.25">
      <c r="A699" s="136">
        <v>1</v>
      </c>
      <c r="B699" s="9" t="s">
        <v>5770</v>
      </c>
      <c r="C699" s="48" t="s">
        <v>2238</v>
      </c>
      <c r="D699" s="257">
        <v>2.0994125999999998E-2</v>
      </c>
      <c r="E699" s="261">
        <v>6.2517826666666665E-2</v>
      </c>
      <c r="F699" s="117">
        <v>-0.49421159999999997</v>
      </c>
      <c r="G699" s="257">
        <v>6.86951050577626E-3</v>
      </c>
      <c r="H699" s="25"/>
      <c r="I699" s="347">
        <v>6.8957910000000001E-3</v>
      </c>
      <c r="J699" s="25"/>
      <c r="K699" s="25"/>
      <c r="L699" s="25"/>
      <c r="M699" s="25"/>
      <c r="N699" s="25"/>
      <c r="O699" s="25"/>
      <c r="P699" s="25"/>
      <c r="Q699" s="25"/>
      <c r="R699" s="258"/>
      <c r="S699" s="25"/>
      <c r="T699" s="25"/>
      <c r="U699" s="25"/>
      <c r="V699" s="25"/>
      <c r="W699" s="25"/>
      <c r="X699" s="25"/>
      <c r="Y699" s="25"/>
      <c r="Z699" s="25"/>
      <c r="AB699" s="25"/>
    </row>
    <row r="700" spans="1:28" s="5" customFormat="1" x14ac:dyDescent="0.25">
      <c r="A700" s="3"/>
      <c r="B700" s="9" t="s">
        <v>5770</v>
      </c>
      <c r="C700" s="48" t="s">
        <v>2239</v>
      </c>
      <c r="D700" s="257">
        <v>6.7837807999999999E-2</v>
      </c>
      <c r="E700" s="261">
        <v>0.45927909629629626</v>
      </c>
      <c r="F700" s="117">
        <v>8.5226723</v>
      </c>
      <c r="G700" s="257">
        <v>4.0824163108861403E-2</v>
      </c>
      <c r="H700" s="25"/>
      <c r="I700" s="347">
        <v>4.4114028999999999E-2</v>
      </c>
      <c r="J700" s="25"/>
      <c r="K700" s="25"/>
      <c r="L700" s="25"/>
      <c r="M700" s="25"/>
      <c r="N700" s="25"/>
      <c r="O700" s="25"/>
      <c r="P700" s="25"/>
      <c r="Q700" s="25"/>
      <c r="R700" s="258"/>
      <c r="S700" s="25"/>
      <c r="T700" s="25"/>
      <c r="U700" s="25"/>
      <c r="V700" s="25"/>
      <c r="W700" s="25"/>
      <c r="X700" s="25"/>
      <c r="Y700" s="25"/>
      <c r="Z700" s="25"/>
      <c r="AB700" s="25"/>
    </row>
    <row r="701" spans="1:28" s="5" customFormat="1" x14ac:dyDescent="0.25">
      <c r="A701" s="3"/>
      <c r="B701" s="9" t="s">
        <v>5770</v>
      </c>
      <c r="C701" s="48" t="s">
        <v>2240</v>
      </c>
      <c r="D701" s="257">
        <v>0.13667372999999999</v>
      </c>
      <c r="E701" s="261">
        <v>0.56923080740740739</v>
      </c>
      <c r="F701" s="117">
        <v>10.464554</v>
      </c>
      <c r="G701" s="257">
        <v>5.7242148585201699E-2</v>
      </c>
      <c r="H701" s="25"/>
      <c r="I701" s="347">
        <v>8.8739278000000005E-2</v>
      </c>
      <c r="J701" s="25"/>
      <c r="K701" s="25"/>
      <c r="L701" s="25"/>
      <c r="M701" s="25"/>
      <c r="N701" s="25"/>
      <c r="O701" s="25"/>
      <c r="P701" s="25"/>
      <c r="Q701" s="25"/>
      <c r="R701" s="258"/>
      <c r="S701" s="25"/>
      <c r="T701" s="25"/>
      <c r="U701" s="25"/>
      <c r="V701" s="25"/>
      <c r="W701" s="25"/>
      <c r="X701" s="25"/>
      <c r="Y701" s="25"/>
      <c r="Z701" s="25"/>
      <c r="AB701" s="25"/>
    </row>
    <row r="702" spans="1:28" s="5" customFormat="1" x14ac:dyDescent="0.25">
      <c r="A702" s="3"/>
      <c r="B702" s="9" t="s">
        <v>5770</v>
      </c>
      <c r="C702" s="48" t="s">
        <v>2241</v>
      </c>
      <c r="D702" s="257">
        <v>0.59667373000000001</v>
      </c>
      <c r="E702" s="261">
        <v>0.56923080740740739</v>
      </c>
      <c r="F702" s="117">
        <v>10.464554</v>
      </c>
      <c r="G702" s="257">
        <v>5.7242148585201699E-2</v>
      </c>
      <c r="H702" s="25"/>
      <c r="I702" s="347">
        <v>8.8739278000000005E-2</v>
      </c>
      <c r="J702" s="25"/>
      <c r="K702" s="25"/>
      <c r="L702" s="25"/>
      <c r="M702" s="25"/>
      <c r="N702" s="25"/>
      <c r="O702" s="25"/>
      <c r="P702" s="25"/>
      <c r="Q702" s="25"/>
      <c r="R702" s="258"/>
      <c r="S702" s="25"/>
      <c r="T702" s="25"/>
      <c r="U702" s="25"/>
      <c r="V702" s="25"/>
      <c r="W702" s="25"/>
      <c r="X702" s="25"/>
      <c r="Y702" s="25"/>
      <c r="Z702" s="25"/>
      <c r="AB702" s="25"/>
    </row>
    <row r="703" spans="1:28" s="5" customFormat="1" x14ac:dyDescent="0.25">
      <c r="A703" s="3"/>
      <c r="B703" s="9" t="s">
        <v>5770</v>
      </c>
      <c r="C703" s="48" t="s">
        <v>2242</v>
      </c>
      <c r="D703" s="257">
        <v>2.4366737000000001</v>
      </c>
      <c r="E703" s="261">
        <v>0.56923080740740739</v>
      </c>
      <c r="F703" s="117">
        <v>10.464554</v>
      </c>
      <c r="G703" s="257">
        <v>5.7242148585201699E-2</v>
      </c>
      <c r="H703" s="25"/>
      <c r="I703" s="347">
        <v>8.8739278000000005E-2</v>
      </c>
      <c r="J703" s="25"/>
      <c r="K703" s="25"/>
      <c r="L703" s="25"/>
      <c r="M703" s="25"/>
      <c r="N703" s="25"/>
      <c r="O703" s="25"/>
      <c r="P703" s="25"/>
      <c r="Q703" s="25"/>
      <c r="R703" s="258"/>
      <c r="S703" s="25"/>
      <c r="T703" s="25"/>
      <c r="U703" s="25"/>
      <c r="V703" s="25"/>
      <c r="W703" s="25"/>
      <c r="X703" s="25"/>
      <c r="Y703" s="25"/>
      <c r="Z703" s="25"/>
      <c r="AB703" s="25"/>
    </row>
    <row r="704" spans="1:28" s="5" customFormat="1" x14ac:dyDescent="0.25">
      <c r="A704" s="3"/>
      <c r="B704" s="9" t="s">
        <v>5770</v>
      </c>
      <c r="C704" s="48" t="s">
        <v>2243</v>
      </c>
      <c r="D704" s="257">
        <v>0.16254228000000001</v>
      </c>
      <c r="E704" s="261">
        <v>0.63845162222222218</v>
      </c>
      <c r="F704" s="117">
        <v>11.460292000000001</v>
      </c>
      <c r="G704" s="257">
        <v>6.3719638755739105E-2</v>
      </c>
      <c r="H704" s="25"/>
      <c r="I704" s="347">
        <v>9.5573358999999997E-2</v>
      </c>
      <c r="J704" s="25"/>
      <c r="K704" s="25"/>
      <c r="L704" s="25"/>
      <c r="M704" s="25"/>
      <c r="N704" s="25"/>
      <c r="O704" s="25"/>
      <c r="P704" s="25"/>
      <c r="Q704" s="25"/>
      <c r="R704" s="258"/>
      <c r="S704" s="25"/>
      <c r="T704" s="25"/>
      <c r="U704" s="25"/>
      <c r="V704" s="25"/>
      <c r="W704" s="25"/>
      <c r="X704" s="25"/>
      <c r="Y704" s="25"/>
      <c r="Z704" s="25"/>
      <c r="AB704" s="25"/>
    </row>
    <row r="705" spans="1:28" s="5" customFormat="1" x14ac:dyDescent="0.25">
      <c r="A705" s="3"/>
      <c r="B705" s="9" t="s">
        <v>5770</v>
      </c>
      <c r="C705" s="48" t="s">
        <v>2244</v>
      </c>
      <c r="D705" s="257">
        <v>1.9525423</v>
      </c>
      <c r="E705" s="261">
        <v>0.63845162222222218</v>
      </c>
      <c r="F705" s="117">
        <v>11.460292000000001</v>
      </c>
      <c r="G705" s="257">
        <v>6.3719638755739105E-2</v>
      </c>
      <c r="H705" s="25"/>
      <c r="I705" s="347">
        <v>9.5573358999999997E-2</v>
      </c>
      <c r="J705" s="25"/>
      <c r="K705" s="25"/>
      <c r="L705" s="25"/>
      <c r="M705" s="25"/>
      <c r="N705" s="25"/>
      <c r="O705" s="25"/>
      <c r="P705" s="25"/>
      <c r="Q705" s="25"/>
      <c r="R705" s="258"/>
      <c r="S705" s="25"/>
      <c r="T705" s="25"/>
      <c r="U705" s="25"/>
      <c r="V705" s="25"/>
      <c r="W705" s="25"/>
      <c r="X705" s="25"/>
      <c r="Y705" s="25"/>
      <c r="Z705" s="25"/>
      <c r="AB705" s="25"/>
    </row>
    <row r="706" spans="1:28" s="5" customFormat="1" x14ac:dyDescent="0.25">
      <c r="A706" s="3"/>
      <c r="B706" s="9" t="s">
        <v>5770</v>
      </c>
      <c r="C706" s="48" t="s">
        <v>2245</v>
      </c>
      <c r="D706" s="257">
        <v>9.1125422999999994</v>
      </c>
      <c r="E706" s="261">
        <v>0.63845162222222218</v>
      </c>
      <c r="F706" s="117">
        <v>11.460292000000001</v>
      </c>
      <c r="G706" s="257">
        <v>6.3719638755739105E-2</v>
      </c>
      <c r="H706" s="25"/>
      <c r="I706" s="347">
        <v>9.5573358999999997E-2</v>
      </c>
      <c r="J706" s="25"/>
      <c r="K706" s="25"/>
      <c r="L706" s="25"/>
      <c r="M706" s="25"/>
      <c r="N706" s="25"/>
      <c r="O706" s="25"/>
      <c r="P706" s="25"/>
      <c r="Q706" s="25"/>
      <c r="R706" s="258"/>
      <c r="S706" s="25"/>
      <c r="T706" s="25"/>
      <c r="U706" s="25"/>
      <c r="V706" s="25"/>
      <c r="W706" s="25"/>
      <c r="X706" s="25"/>
      <c r="Y706" s="25"/>
      <c r="Z706" s="25"/>
      <c r="AB706" s="25"/>
    </row>
    <row r="707" spans="1:28" s="5" customFormat="1" x14ac:dyDescent="0.25">
      <c r="A707" s="3"/>
      <c r="B707" s="9" t="s">
        <v>5770</v>
      </c>
      <c r="C707" s="48" t="s">
        <v>2246</v>
      </c>
      <c r="D707" s="257">
        <v>0.17414333000000001</v>
      </c>
      <c r="E707" s="261">
        <v>0.66865883703703699</v>
      </c>
      <c r="F707" s="117">
        <v>11.898876</v>
      </c>
      <c r="G707" s="257">
        <v>6.6615328140194302E-2</v>
      </c>
      <c r="H707" s="25"/>
      <c r="I707" s="347">
        <v>9.8935772000000005E-2</v>
      </c>
      <c r="J707" s="25"/>
      <c r="K707" s="25"/>
      <c r="L707" s="25"/>
      <c r="M707" s="25"/>
      <c r="N707" s="25"/>
      <c r="O707" s="25"/>
      <c r="P707" s="25"/>
      <c r="Q707" s="25"/>
      <c r="R707" s="258"/>
      <c r="S707" s="25"/>
      <c r="T707" s="25"/>
      <c r="U707" s="25"/>
      <c r="V707" s="25"/>
      <c r="W707" s="25"/>
      <c r="X707" s="25"/>
      <c r="Y707" s="25"/>
      <c r="Z707" s="25"/>
      <c r="AB707" s="25"/>
    </row>
    <row r="708" spans="1:28" s="5" customFormat="1" x14ac:dyDescent="0.25">
      <c r="A708" s="3"/>
      <c r="B708" s="9" t="s">
        <v>5770</v>
      </c>
      <c r="C708" s="48" t="s">
        <v>2247</v>
      </c>
      <c r="D708" s="257">
        <v>1.4341432999999999</v>
      </c>
      <c r="E708" s="261">
        <v>0.66865883703703699</v>
      </c>
      <c r="F708" s="117">
        <v>11.898876</v>
      </c>
      <c r="G708" s="257">
        <v>6.6615328140194302E-2</v>
      </c>
      <c r="H708" s="25"/>
      <c r="I708" s="347">
        <v>9.8935772000000005E-2</v>
      </c>
      <c r="J708" s="25"/>
      <c r="K708" s="25"/>
      <c r="L708" s="25"/>
      <c r="M708" s="25"/>
      <c r="N708" s="25"/>
      <c r="O708" s="25"/>
      <c r="P708" s="25"/>
      <c r="Q708" s="25"/>
      <c r="R708" s="258"/>
      <c r="S708" s="25"/>
      <c r="T708" s="25"/>
      <c r="U708" s="25"/>
      <c r="V708" s="25"/>
      <c r="W708" s="25"/>
      <c r="X708" s="25"/>
      <c r="Y708" s="25"/>
      <c r="Z708" s="25"/>
      <c r="AB708" s="25"/>
    </row>
    <row r="709" spans="1:28" s="5" customFormat="1" x14ac:dyDescent="0.25">
      <c r="A709" s="3"/>
      <c r="B709" s="9" t="s">
        <v>5770</v>
      </c>
      <c r="C709" s="48" t="s">
        <v>2248</v>
      </c>
      <c r="D709" s="257">
        <v>6.4641432999999999</v>
      </c>
      <c r="E709" s="261">
        <v>0.66865883703703699</v>
      </c>
      <c r="F709" s="117">
        <v>11.898876</v>
      </c>
      <c r="G709" s="257">
        <v>6.6615328140194302E-2</v>
      </c>
      <c r="H709" s="25"/>
      <c r="I709" s="347">
        <v>9.8935772000000005E-2</v>
      </c>
      <c r="J709" s="25"/>
      <c r="K709" s="25"/>
      <c r="L709" s="25"/>
      <c r="M709" s="25"/>
      <c r="N709" s="25"/>
      <c r="O709" s="25"/>
      <c r="P709" s="25"/>
      <c r="Q709" s="25"/>
      <c r="R709" s="258"/>
      <c r="S709" s="25"/>
      <c r="T709" s="25"/>
      <c r="U709" s="25"/>
      <c r="V709" s="25"/>
      <c r="W709" s="25"/>
      <c r="X709" s="25"/>
      <c r="Y709" s="25"/>
      <c r="Z709" s="25"/>
      <c r="AB709" s="25"/>
    </row>
    <row r="710" spans="1:28" s="5" customFormat="1" x14ac:dyDescent="0.25">
      <c r="A710" s="3"/>
      <c r="B710" s="9" t="s">
        <v>5770</v>
      </c>
      <c r="C710" s="48" t="s">
        <v>2249</v>
      </c>
      <c r="D710" s="257">
        <v>3.1806796999999998E-2</v>
      </c>
      <c r="E710" s="261">
        <v>0.3638129259259259</v>
      </c>
      <c r="F710" s="117">
        <v>7.1447963000000003</v>
      </c>
      <c r="G710" s="257">
        <v>3.1812445206018461E-2</v>
      </c>
      <c r="H710" s="25"/>
      <c r="I710" s="347">
        <v>3.4257568000000002E-2</v>
      </c>
      <c r="J710" s="25"/>
      <c r="K710" s="25"/>
      <c r="L710" s="25"/>
      <c r="M710" s="25"/>
      <c r="N710" s="25"/>
      <c r="O710" s="25"/>
      <c r="P710" s="25"/>
      <c r="Q710" s="25"/>
      <c r="R710" s="258"/>
      <c r="S710" s="25"/>
      <c r="T710" s="25"/>
      <c r="U710" s="25"/>
      <c r="V710" s="25"/>
      <c r="W710" s="25"/>
      <c r="X710" s="25"/>
      <c r="Y710" s="25"/>
      <c r="Z710" s="25"/>
      <c r="AB710" s="25"/>
    </row>
    <row r="711" spans="1:28" s="5" customFormat="1" x14ac:dyDescent="0.25">
      <c r="A711" s="3"/>
      <c r="B711" s="9" t="s">
        <v>5770</v>
      </c>
      <c r="C711" s="48" t="s">
        <v>2250</v>
      </c>
      <c r="D711" s="257">
        <v>3.1806796999999998E-2</v>
      </c>
      <c r="E711" s="261">
        <v>0.3638129259259259</v>
      </c>
      <c r="F711" s="117">
        <v>7.1447963000000003</v>
      </c>
      <c r="G711" s="257">
        <v>3.1812445206018461E-2</v>
      </c>
      <c r="H711" s="25"/>
      <c r="I711" s="347">
        <v>3.4257568000000002E-2</v>
      </c>
      <c r="J711" s="25"/>
      <c r="K711" s="25"/>
      <c r="L711" s="25"/>
      <c r="M711" s="25"/>
      <c r="N711" s="25"/>
      <c r="O711" s="25"/>
      <c r="P711" s="25"/>
      <c r="Q711" s="25"/>
      <c r="R711" s="258"/>
      <c r="S711" s="25"/>
      <c r="T711" s="25"/>
      <c r="U711" s="25"/>
      <c r="V711" s="25"/>
      <c r="W711" s="25"/>
      <c r="X711" s="25"/>
      <c r="Y711" s="25"/>
      <c r="Z711" s="25"/>
      <c r="AB711" s="25"/>
    </row>
    <row r="712" spans="1:28" s="5" customFormat="1" x14ac:dyDescent="0.25">
      <c r="A712" s="3"/>
      <c r="B712" s="9" t="s">
        <v>5770</v>
      </c>
      <c r="C712" s="48" t="s">
        <v>2251</v>
      </c>
      <c r="D712" s="257">
        <v>0.1772995</v>
      </c>
      <c r="E712" s="261">
        <v>0.67055214074074065</v>
      </c>
      <c r="F712" s="117">
        <v>11.957902000000001</v>
      </c>
      <c r="G712" s="257">
        <v>6.7333396235492199E-2</v>
      </c>
      <c r="H712" s="25"/>
      <c r="I712" s="347">
        <v>0.10210295</v>
      </c>
      <c r="J712" s="25"/>
      <c r="K712" s="25"/>
      <c r="L712" s="25"/>
      <c r="M712" s="25"/>
      <c r="N712" s="25"/>
      <c r="O712" s="25"/>
      <c r="P712" s="25"/>
      <c r="Q712" s="25"/>
      <c r="R712" s="258"/>
      <c r="S712" s="25"/>
      <c r="T712" s="25"/>
      <c r="U712" s="25"/>
      <c r="V712" s="25"/>
      <c r="W712" s="25"/>
      <c r="X712" s="25"/>
      <c r="Y712" s="25"/>
      <c r="Z712" s="25"/>
      <c r="AB712" s="25"/>
    </row>
    <row r="713" spans="1:28" s="5" customFormat="1" x14ac:dyDescent="0.25">
      <c r="A713" s="3"/>
      <c r="B713" s="9" t="s">
        <v>5770</v>
      </c>
      <c r="C713" s="48" t="s">
        <v>2252</v>
      </c>
      <c r="D713" s="257">
        <v>2.1472994999999999</v>
      </c>
      <c r="E713" s="261">
        <v>0.67055214074074065</v>
      </c>
      <c r="F713" s="117">
        <v>11.957902000000001</v>
      </c>
      <c r="G713" s="257">
        <v>6.7333396235492199E-2</v>
      </c>
      <c r="H713" s="25"/>
      <c r="I713" s="347">
        <v>0.10210295</v>
      </c>
      <c r="J713" s="25"/>
      <c r="K713" s="25"/>
      <c r="L713" s="25"/>
      <c r="M713" s="25"/>
      <c r="N713" s="25"/>
      <c r="O713" s="25"/>
      <c r="P713" s="25"/>
      <c r="Q713" s="25"/>
      <c r="R713" s="258"/>
      <c r="S713" s="25"/>
      <c r="T713" s="25"/>
      <c r="U713" s="25"/>
      <c r="V713" s="25"/>
      <c r="W713" s="25"/>
      <c r="X713" s="25"/>
      <c r="Y713" s="25"/>
      <c r="Z713" s="25"/>
      <c r="AB713" s="25"/>
    </row>
    <row r="714" spans="1:28" s="5" customFormat="1" x14ac:dyDescent="0.25">
      <c r="A714" s="3"/>
      <c r="B714" s="9" t="s">
        <v>5770</v>
      </c>
      <c r="C714" s="48" t="s">
        <v>2253</v>
      </c>
      <c r="D714" s="257">
        <v>10.007300000000001</v>
      </c>
      <c r="E714" s="261">
        <v>0.67055214074074065</v>
      </c>
      <c r="F714" s="117">
        <v>11.957902000000001</v>
      </c>
      <c r="G714" s="257">
        <v>6.7333396235492199E-2</v>
      </c>
      <c r="H714" s="25"/>
      <c r="I714" s="347">
        <v>0.10210295</v>
      </c>
      <c r="J714" s="25"/>
      <c r="K714" s="25"/>
      <c r="L714" s="25"/>
      <c r="M714" s="25"/>
      <c r="N714" s="25"/>
      <c r="O714" s="25"/>
      <c r="P714" s="25"/>
      <c r="Q714" s="25"/>
      <c r="R714" s="258"/>
      <c r="S714" s="25"/>
      <c r="T714" s="25"/>
      <c r="U714" s="25"/>
      <c r="V714" s="25"/>
      <c r="W714" s="25"/>
      <c r="X714" s="25"/>
      <c r="Y714" s="25"/>
      <c r="Z714" s="25"/>
      <c r="AB714" s="25"/>
    </row>
    <row r="715" spans="1:28" s="5" customFormat="1" x14ac:dyDescent="0.25">
      <c r="A715" s="3"/>
      <c r="B715" s="9" t="s">
        <v>5770</v>
      </c>
      <c r="C715" s="48" t="s">
        <v>2254</v>
      </c>
      <c r="D715" s="257">
        <v>0.13831578999999999</v>
      </c>
      <c r="E715" s="261">
        <v>0.58962559999999997</v>
      </c>
      <c r="F715" s="117">
        <v>10.680296</v>
      </c>
      <c r="G715" s="257">
        <v>5.7829728895027799E-2</v>
      </c>
      <c r="H715" s="25"/>
      <c r="I715" s="347">
        <v>8.3474845000000006E-2</v>
      </c>
      <c r="J715" s="25"/>
      <c r="K715" s="25"/>
      <c r="L715" s="25"/>
      <c r="M715" s="25"/>
      <c r="N715" s="25"/>
      <c r="O715" s="25"/>
      <c r="P715" s="25"/>
      <c r="Q715" s="25"/>
      <c r="R715" s="258"/>
      <c r="S715" s="25"/>
      <c r="T715" s="25"/>
      <c r="U715" s="25"/>
      <c r="V715" s="25"/>
      <c r="W715" s="25"/>
      <c r="X715" s="25"/>
      <c r="Y715" s="25"/>
      <c r="Z715" s="25"/>
      <c r="AB715" s="25"/>
    </row>
    <row r="716" spans="1:28" s="5" customFormat="1" x14ac:dyDescent="0.25">
      <c r="A716" s="3"/>
      <c r="B716" s="9" t="s">
        <v>5770</v>
      </c>
      <c r="C716" s="48" t="s">
        <v>2255</v>
      </c>
      <c r="D716" s="257">
        <v>1.2083158000000001</v>
      </c>
      <c r="E716" s="261">
        <v>0.58962559999999997</v>
      </c>
      <c r="F716" s="117">
        <v>10.680296</v>
      </c>
      <c r="G716" s="257">
        <v>5.7829728895027799E-2</v>
      </c>
      <c r="H716" s="25"/>
      <c r="I716" s="347">
        <v>8.3474845000000006E-2</v>
      </c>
      <c r="J716" s="25"/>
      <c r="K716" s="25"/>
      <c r="L716" s="25"/>
      <c r="M716" s="25"/>
      <c r="N716" s="25"/>
      <c r="O716" s="25"/>
      <c r="P716" s="25"/>
      <c r="Q716" s="25"/>
      <c r="R716" s="258"/>
      <c r="S716" s="25"/>
      <c r="T716" s="25"/>
      <c r="U716" s="25"/>
      <c r="V716" s="25"/>
      <c r="W716" s="25"/>
      <c r="X716" s="25"/>
      <c r="Y716" s="25"/>
      <c r="Z716" s="25"/>
      <c r="AB716" s="25"/>
    </row>
    <row r="717" spans="1:28" s="5" customFormat="1" x14ac:dyDescent="0.25">
      <c r="A717" s="3"/>
      <c r="B717" s="9" t="s">
        <v>5770</v>
      </c>
      <c r="C717" s="48" t="s">
        <v>2256</v>
      </c>
      <c r="D717" s="257">
        <v>5.5083158000000001</v>
      </c>
      <c r="E717" s="261">
        <v>0.58962559999999997</v>
      </c>
      <c r="F717" s="117">
        <v>10.680296</v>
      </c>
      <c r="G717" s="257">
        <v>5.7829728895027799E-2</v>
      </c>
      <c r="H717" s="25"/>
      <c r="I717" s="347">
        <v>8.3474845000000006E-2</v>
      </c>
      <c r="J717" s="25"/>
      <c r="K717" s="25"/>
      <c r="L717" s="25"/>
      <c r="M717" s="25"/>
      <c r="N717" s="25"/>
      <c r="O717" s="25"/>
      <c r="P717" s="25"/>
      <c r="Q717" s="25"/>
      <c r="R717" s="258"/>
      <c r="S717" s="25"/>
      <c r="T717" s="25"/>
      <c r="U717" s="25"/>
      <c r="V717" s="25"/>
      <c r="W717" s="25"/>
      <c r="X717" s="25"/>
      <c r="Y717" s="25"/>
      <c r="Z717" s="25"/>
      <c r="AB717" s="25"/>
    </row>
    <row r="718" spans="1:28" s="5" customFormat="1" x14ac:dyDescent="0.25">
      <c r="A718" s="3"/>
      <c r="B718" s="9" t="s">
        <v>5770</v>
      </c>
      <c r="C718" s="48" t="s">
        <v>2257</v>
      </c>
      <c r="D718" s="257">
        <v>3.1806796999999998E-2</v>
      </c>
      <c r="E718" s="261">
        <v>0.3638129259259259</v>
      </c>
      <c r="F718" s="117">
        <v>7.1447963000000003</v>
      </c>
      <c r="G718" s="257">
        <v>3.1812445206018461E-2</v>
      </c>
      <c r="H718" s="25"/>
      <c r="I718" s="347">
        <v>3.4257568000000002E-2</v>
      </c>
      <c r="J718" s="25"/>
      <c r="K718" s="25"/>
      <c r="L718" s="25"/>
      <c r="M718" s="25"/>
      <c r="N718" s="25"/>
      <c r="O718" s="25"/>
      <c r="P718" s="25"/>
      <c r="Q718" s="25"/>
      <c r="R718" s="258"/>
      <c r="S718" s="25"/>
      <c r="T718" s="25"/>
      <c r="U718" s="25"/>
      <c r="V718" s="25"/>
      <c r="W718" s="25"/>
      <c r="X718" s="25"/>
      <c r="Y718" s="25"/>
      <c r="Z718" s="25"/>
      <c r="AB718" s="25"/>
    </row>
    <row r="719" spans="1:28" s="5" customFormat="1" x14ac:dyDescent="0.25">
      <c r="A719" s="3"/>
      <c r="B719" s="9" t="s">
        <v>5770</v>
      </c>
      <c r="C719" s="48" t="s">
        <v>2258</v>
      </c>
      <c r="D719" s="257">
        <v>3.1806796999999998E-2</v>
      </c>
      <c r="E719" s="261">
        <v>0.3638129259259259</v>
      </c>
      <c r="F719" s="117">
        <v>7.1447963000000003</v>
      </c>
      <c r="G719" s="257">
        <v>3.1812445206018461E-2</v>
      </c>
      <c r="H719" s="25"/>
      <c r="I719" s="347">
        <v>3.4257568000000002E-2</v>
      </c>
      <c r="J719" s="25"/>
      <c r="K719" s="25"/>
      <c r="L719" s="25"/>
      <c r="M719" s="25"/>
      <c r="N719" s="25"/>
      <c r="O719" s="25"/>
      <c r="P719" s="25"/>
      <c r="Q719" s="25"/>
      <c r="R719" s="258"/>
      <c r="S719" s="25"/>
      <c r="T719" s="25"/>
      <c r="U719" s="25"/>
      <c r="V719" s="25"/>
      <c r="W719" s="25"/>
      <c r="X719" s="25"/>
      <c r="Y719" s="25"/>
      <c r="Z719" s="25"/>
      <c r="AB719" s="25"/>
    </row>
    <row r="720" spans="1:28" s="5" customFormat="1" x14ac:dyDescent="0.25">
      <c r="A720" s="136">
        <v>1</v>
      </c>
      <c r="B720" s="9" t="s">
        <v>5770</v>
      </c>
      <c r="C720" s="48" t="s">
        <v>2259</v>
      </c>
      <c r="D720" s="257">
        <v>3.1806796999999998E-2</v>
      </c>
      <c r="E720" s="261">
        <v>0.3638129259259259</v>
      </c>
      <c r="F720" s="117">
        <v>7.1447963000000003</v>
      </c>
      <c r="G720" s="257">
        <v>3.1812445206018461E-2</v>
      </c>
      <c r="H720" s="25"/>
      <c r="I720" s="347">
        <v>3.4257568000000002E-2</v>
      </c>
      <c r="J720" s="25"/>
      <c r="K720" s="25"/>
      <c r="L720" s="25"/>
      <c r="M720" s="25"/>
      <c r="N720" s="25"/>
      <c r="O720" s="25"/>
      <c r="P720" s="25"/>
      <c r="Q720" s="25"/>
      <c r="R720" s="258"/>
      <c r="S720" s="25"/>
      <c r="T720" s="25"/>
      <c r="U720" s="25"/>
      <c r="V720" s="25"/>
      <c r="W720" s="25"/>
      <c r="X720" s="25"/>
      <c r="Y720" s="25"/>
      <c r="Z720" s="25"/>
      <c r="AB720" s="25"/>
    </row>
    <row r="721" spans="1:28" s="5" customFormat="1" x14ac:dyDescent="0.25">
      <c r="A721" s="3"/>
      <c r="B721" s="9" t="s">
        <v>5770</v>
      </c>
      <c r="C721" s="48" t="s">
        <v>2260</v>
      </c>
      <c r="D721" s="257">
        <v>0.25377105999999999</v>
      </c>
      <c r="E721" s="261">
        <v>0.82628644444444443</v>
      </c>
      <c r="F721" s="117">
        <v>14.435364</v>
      </c>
      <c r="G721" s="257">
        <v>8.5942837209750295E-2</v>
      </c>
      <c r="H721" s="25"/>
      <c r="I721" s="347">
        <v>0.13971753000000001</v>
      </c>
      <c r="J721" s="25"/>
      <c r="K721" s="25"/>
      <c r="L721" s="25"/>
      <c r="M721" s="25"/>
      <c r="N721" s="25"/>
      <c r="O721" s="25"/>
      <c r="P721" s="25"/>
      <c r="Q721" s="25"/>
      <c r="R721" s="258"/>
      <c r="S721" s="25"/>
      <c r="T721" s="25"/>
      <c r="U721" s="25"/>
      <c r="V721" s="25"/>
      <c r="W721" s="25"/>
      <c r="X721" s="25"/>
      <c r="Y721" s="25"/>
      <c r="Z721" s="25"/>
      <c r="AB721" s="25"/>
    </row>
    <row r="722" spans="1:28" s="5" customFormat="1" x14ac:dyDescent="0.25">
      <c r="A722" s="3"/>
      <c r="B722" s="9" t="s">
        <v>5770</v>
      </c>
      <c r="C722" s="48" t="s">
        <v>2261</v>
      </c>
      <c r="D722" s="257">
        <v>0.19690406999999999</v>
      </c>
      <c r="E722" s="261">
        <v>0.71460659999999998</v>
      </c>
      <c r="F722" s="117">
        <v>12.734857999999999</v>
      </c>
      <c r="G722" s="257">
        <v>7.2517313166903408E-2</v>
      </c>
      <c r="H722" s="25"/>
      <c r="I722" s="347">
        <v>0.11272172</v>
      </c>
      <c r="J722" s="25"/>
      <c r="K722" s="25"/>
      <c r="L722" s="25"/>
      <c r="M722" s="25"/>
      <c r="N722" s="25"/>
      <c r="O722" s="25"/>
      <c r="P722" s="25"/>
      <c r="Q722" s="25"/>
      <c r="R722" s="258"/>
      <c r="S722" s="25"/>
      <c r="T722" s="25"/>
      <c r="U722" s="25"/>
      <c r="V722" s="25"/>
      <c r="W722" s="25"/>
      <c r="X722" s="25"/>
      <c r="Y722" s="25"/>
      <c r="Z722" s="25"/>
      <c r="AB722" s="25"/>
    </row>
    <row r="723" spans="1:28" s="5" customFormat="1" x14ac:dyDescent="0.25">
      <c r="A723" s="3"/>
      <c r="B723" s="9" t="s">
        <v>5770</v>
      </c>
      <c r="C723" s="48" t="s">
        <v>2262</v>
      </c>
      <c r="D723" s="257">
        <v>2.4969041000000001</v>
      </c>
      <c r="E723" s="261">
        <v>0.71460659999999998</v>
      </c>
      <c r="F723" s="117">
        <v>12.734857999999999</v>
      </c>
      <c r="G723" s="257">
        <v>7.2517313166903408E-2</v>
      </c>
      <c r="H723" s="25"/>
      <c r="I723" s="347">
        <v>0.11272172</v>
      </c>
      <c r="J723" s="25"/>
      <c r="K723" s="25"/>
      <c r="L723" s="25"/>
      <c r="M723" s="25"/>
      <c r="N723" s="25"/>
      <c r="O723" s="25"/>
      <c r="P723" s="25"/>
      <c r="Q723" s="25"/>
      <c r="R723" s="258"/>
      <c r="S723" s="25"/>
      <c r="T723" s="25"/>
      <c r="U723" s="25"/>
      <c r="V723" s="25"/>
      <c r="W723" s="25"/>
      <c r="X723" s="25"/>
      <c r="Y723" s="25"/>
      <c r="Z723" s="25"/>
      <c r="AB723" s="25"/>
    </row>
    <row r="724" spans="1:28" s="5" customFormat="1" x14ac:dyDescent="0.25">
      <c r="A724" s="3"/>
      <c r="B724" s="9" t="s">
        <v>5770</v>
      </c>
      <c r="C724" s="48" t="s">
        <v>2263</v>
      </c>
      <c r="D724" s="257">
        <v>11.706904</v>
      </c>
      <c r="E724" s="261">
        <v>0.71460659999999998</v>
      </c>
      <c r="F724" s="117">
        <v>12.734857999999999</v>
      </c>
      <c r="G724" s="257">
        <v>7.2517313166903408E-2</v>
      </c>
      <c r="H724" s="25"/>
      <c r="I724" s="347">
        <v>0.11272172</v>
      </c>
      <c r="J724" s="25"/>
      <c r="K724" s="25"/>
      <c r="L724" s="25"/>
      <c r="M724" s="25"/>
      <c r="N724" s="25"/>
      <c r="O724" s="25"/>
      <c r="P724" s="25"/>
      <c r="Q724" s="25"/>
      <c r="R724" s="258"/>
      <c r="S724" s="25"/>
      <c r="T724" s="25"/>
      <c r="U724" s="25"/>
      <c r="V724" s="25"/>
      <c r="W724" s="25"/>
      <c r="X724" s="25"/>
      <c r="Y724" s="25"/>
      <c r="Z724" s="25"/>
      <c r="AB724" s="25"/>
    </row>
    <row r="725" spans="1:28" s="5" customFormat="1" x14ac:dyDescent="0.25">
      <c r="A725" s="136">
        <v>1</v>
      </c>
      <c r="B725" s="9" t="s">
        <v>5770</v>
      </c>
      <c r="C725" s="48" t="s">
        <v>2264</v>
      </c>
      <c r="D725" s="257">
        <v>1.3791291000000001E-2</v>
      </c>
      <c r="E725" s="261">
        <v>0.31607983703703701</v>
      </c>
      <c r="F725" s="117">
        <v>6.4558581999999998</v>
      </c>
      <c r="G725" s="257">
        <v>2.7306585848151991E-2</v>
      </c>
      <c r="H725" s="25"/>
      <c r="I725" s="347">
        <v>2.9329338E-2</v>
      </c>
      <c r="J725" s="25"/>
      <c r="K725" s="25"/>
      <c r="L725" s="25"/>
      <c r="M725" s="25"/>
      <c r="N725" s="25"/>
      <c r="O725" s="25"/>
      <c r="P725" s="25"/>
      <c r="Q725" s="25"/>
      <c r="R725" s="258"/>
      <c r="S725" s="25"/>
      <c r="T725" s="25"/>
      <c r="U725" s="25"/>
      <c r="V725" s="25"/>
      <c r="W725" s="25"/>
      <c r="X725" s="25"/>
      <c r="Y725" s="25"/>
      <c r="Z725" s="25"/>
      <c r="AB725" s="25"/>
    </row>
    <row r="726" spans="1:28" s="5" customFormat="1" x14ac:dyDescent="0.25">
      <c r="A726" s="57" t="s">
        <v>42</v>
      </c>
      <c r="B726" s="57"/>
      <c r="C726" s="74"/>
      <c r="D726" s="259"/>
      <c r="E726" s="256"/>
      <c r="F726" s="97"/>
      <c r="G726" s="259"/>
      <c r="H726" s="25"/>
      <c r="I726" s="327" t="s">
        <v>7065</v>
      </c>
      <c r="J726" s="25"/>
      <c r="K726" s="25"/>
      <c r="L726" s="25"/>
      <c r="M726" s="25"/>
      <c r="N726" s="25"/>
      <c r="O726" s="25"/>
      <c r="P726" s="25"/>
      <c r="Q726" s="25"/>
      <c r="R726" s="259"/>
      <c r="S726" s="25"/>
      <c r="T726" s="25"/>
      <c r="U726" s="25"/>
      <c r="V726" s="25"/>
      <c r="W726" s="25"/>
      <c r="X726" s="25"/>
      <c r="Y726" s="25"/>
      <c r="Z726" s="25"/>
      <c r="AB726" s="25"/>
    </row>
    <row r="727" spans="1:28" s="5" customFormat="1" x14ac:dyDescent="0.25">
      <c r="A727" s="3"/>
      <c r="B727" s="9" t="s">
        <v>5770</v>
      </c>
      <c r="C727" s="48" t="s">
        <v>2265</v>
      </c>
      <c r="D727" s="257">
        <v>8.8010237000000005E-2</v>
      </c>
      <c r="E727" s="261">
        <v>0.47624234814814809</v>
      </c>
      <c r="F727" s="117">
        <v>8.9462867999999993</v>
      </c>
      <c r="G727" s="257">
        <v>4.5467247127906896E-2</v>
      </c>
      <c r="H727" s="25"/>
      <c r="I727" s="347">
        <v>6.2625254000000005E-2</v>
      </c>
      <c r="J727" s="25"/>
      <c r="K727" s="25"/>
      <c r="L727" s="25"/>
      <c r="M727" s="25"/>
      <c r="N727" s="25"/>
      <c r="O727" s="25"/>
      <c r="P727" s="25"/>
      <c r="Q727" s="25"/>
      <c r="R727" s="258"/>
      <c r="S727" s="25"/>
      <c r="T727" s="25"/>
      <c r="U727" s="25"/>
      <c r="V727" s="25"/>
      <c r="W727" s="25"/>
      <c r="X727" s="25"/>
      <c r="Y727" s="25"/>
      <c r="Z727" s="25"/>
      <c r="AB727" s="25"/>
    </row>
    <row r="728" spans="1:28" s="5" customFormat="1" x14ac:dyDescent="0.25">
      <c r="A728" s="3"/>
      <c r="B728" s="9" t="s">
        <v>5770</v>
      </c>
      <c r="C728" s="48" t="s">
        <v>2266</v>
      </c>
      <c r="D728" s="257">
        <v>0.65801023999999997</v>
      </c>
      <c r="E728" s="261">
        <v>0.47624234814814809</v>
      </c>
      <c r="F728" s="117">
        <v>8.9462867999999993</v>
      </c>
      <c r="G728" s="257">
        <v>4.5467247127906896E-2</v>
      </c>
      <c r="H728" s="25"/>
      <c r="I728" s="347">
        <v>6.2625254000000005E-2</v>
      </c>
      <c r="J728" s="25"/>
      <c r="K728" s="25"/>
      <c r="L728" s="25"/>
      <c r="M728" s="25"/>
      <c r="N728" s="25"/>
      <c r="O728" s="25"/>
      <c r="P728" s="25"/>
      <c r="Q728" s="25"/>
      <c r="R728" s="258"/>
      <c r="S728" s="25"/>
      <c r="T728" s="25"/>
      <c r="U728" s="25"/>
      <c r="V728" s="25"/>
      <c r="W728" s="25"/>
      <c r="X728" s="25"/>
      <c r="Y728" s="25"/>
      <c r="Z728" s="25"/>
      <c r="AB728" s="25"/>
    </row>
    <row r="729" spans="1:28" s="5" customFormat="1" x14ac:dyDescent="0.25">
      <c r="A729" s="3"/>
      <c r="B729" s="9" t="s">
        <v>5770</v>
      </c>
      <c r="C729" s="48" t="s">
        <v>1021</v>
      </c>
      <c r="D729" s="257">
        <v>2.9480102000000001</v>
      </c>
      <c r="E729" s="261">
        <v>0.47624234814814809</v>
      </c>
      <c r="F729" s="117">
        <v>8.9462867999999993</v>
      </c>
      <c r="G729" s="257">
        <v>4.5467247127906896E-2</v>
      </c>
      <c r="H729" s="25"/>
      <c r="I729" s="347">
        <v>6.2625254000000005E-2</v>
      </c>
      <c r="J729" s="25"/>
      <c r="K729" s="25"/>
      <c r="L729" s="25"/>
      <c r="M729" s="25"/>
      <c r="N729" s="25"/>
      <c r="O729" s="25"/>
      <c r="P729" s="25"/>
      <c r="Q729" s="25"/>
      <c r="R729" s="258"/>
      <c r="S729" s="25"/>
      <c r="T729" s="25"/>
      <c r="U729" s="25"/>
      <c r="V729" s="25"/>
      <c r="W729" s="25"/>
      <c r="X729" s="25"/>
      <c r="Y729" s="25"/>
      <c r="Z729" s="25"/>
      <c r="AB729" s="25"/>
    </row>
    <row r="730" spans="1:28" s="5" customFormat="1" x14ac:dyDescent="0.25">
      <c r="A730" s="3"/>
      <c r="B730" s="9" t="s">
        <v>5770</v>
      </c>
      <c r="C730" s="48" t="s">
        <v>1022</v>
      </c>
      <c r="D730" s="257">
        <v>0.18188800999999999</v>
      </c>
      <c r="E730" s="261">
        <v>0.67061757037037029</v>
      </c>
      <c r="F730" s="117">
        <v>12.0181</v>
      </c>
      <c r="G730" s="257">
        <v>6.8347714170223797E-2</v>
      </c>
      <c r="H730" s="25"/>
      <c r="I730" s="347">
        <v>0.10766439999999999</v>
      </c>
      <c r="J730" s="25"/>
      <c r="K730" s="25"/>
      <c r="L730" s="25"/>
      <c r="M730" s="25"/>
      <c r="N730" s="25"/>
      <c r="O730" s="25"/>
      <c r="P730" s="25"/>
      <c r="Q730" s="25"/>
      <c r="R730" s="258"/>
      <c r="S730" s="25"/>
      <c r="T730" s="25"/>
      <c r="U730" s="25"/>
      <c r="V730" s="25"/>
      <c r="W730" s="25"/>
      <c r="X730" s="25"/>
      <c r="Y730" s="25"/>
      <c r="Z730" s="25"/>
      <c r="AB730" s="25"/>
    </row>
    <row r="731" spans="1:28" s="5" customFormat="1" x14ac:dyDescent="0.25">
      <c r="A731" s="3"/>
      <c r="B731" s="9" t="s">
        <v>5770</v>
      </c>
      <c r="C731" s="48" t="s">
        <v>1023</v>
      </c>
      <c r="D731" s="257">
        <v>1.091888</v>
      </c>
      <c r="E731" s="261">
        <v>0.67061757037037029</v>
      </c>
      <c r="F731" s="117">
        <v>12.0181</v>
      </c>
      <c r="G731" s="257">
        <v>6.8347714170223797E-2</v>
      </c>
      <c r="H731" s="25"/>
      <c r="I731" s="347">
        <v>0.10766439999999999</v>
      </c>
      <c r="J731" s="25"/>
      <c r="K731" s="25"/>
      <c r="L731" s="25"/>
      <c r="M731" s="25"/>
      <c r="N731" s="25"/>
      <c r="O731" s="25"/>
      <c r="P731" s="25"/>
      <c r="Q731" s="25"/>
      <c r="R731" s="258"/>
      <c r="S731" s="25"/>
      <c r="T731" s="25"/>
      <c r="U731" s="25"/>
      <c r="V731" s="25"/>
      <c r="W731" s="25"/>
      <c r="X731" s="25"/>
      <c r="Y731" s="25"/>
      <c r="Z731" s="25"/>
      <c r="AB731" s="25"/>
    </row>
    <row r="732" spans="1:28" s="5" customFormat="1" x14ac:dyDescent="0.25">
      <c r="A732" s="3"/>
      <c r="B732" s="9" t="s">
        <v>5770</v>
      </c>
      <c r="C732" s="48" t="s">
        <v>1024</v>
      </c>
      <c r="D732" s="257">
        <v>4.7418880000000003</v>
      </c>
      <c r="E732" s="261">
        <v>0.67061757037037029</v>
      </c>
      <c r="F732" s="117">
        <v>12.0181</v>
      </c>
      <c r="G732" s="257">
        <v>6.8347714170223797E-2</v>
      </c>
      <c r="H732" s="25"/>
      <c r="I732" s="347">
        <v>0.10766439999999999</v>
      </c>
      <c r="J732" s="25"/>
      <c r="K732" s="25"/>
      <c r="L732" s="25"/>
      <c r="M732" s="25"/>
      <c r="N732" s="25"/>
      <c r="O732" s="25"/>
      <c r="P732" s="25"/>
      <c r="Q732" s="25"/>
      <c r="R732" s="258"/>
      <c r="S732" s="25"/>
      <c r="T732" s="25"/>
      <c r="U732" s="25"/>
      <c r="V732" s="25"/>
      <c r="W732" s="25"/>
      <c r="X732" s="25"/>
      <c r="Y732" s="25"/>
      <c r="Z732" s="25"/>
      <c r="AB732" s="25"/>
    </row>
    <row r="733" spans="1:28" s="5" customFormat="1" x14ac:dyDescent="0.25">
      <c r="A733" s="3"/>
      <c r="B733" s="9" t="s">
        <v>5770</v>
      </c>
      <c r="C733" s="48" t="s">
        <v>1025</v>
      </c>
      <c r="D733" s="257">
        <v>0.11963453</v>
      </c>
      <c r="E733" s="261">
        <v>0.54489612592592584</v>
      </c>
      <c r="F733" s="117">
        <v>10.011348</v>
      </c>
      <c r="G733" s="257">
        <v>5.3209921066079496E-2</v>
      </c>
      <c r="H733" s="25"/>
      <c r="I733" s="347">
        <v>7.6666676000000003E-2</v>
      </c>
      <c r="J733" s="25"/>
      <c r="K733" s="25"/>
      <c r="L733" s="25"/>
      <c r="M733" s="25"/>
      <c r="N733" s="25"/>
      <c r="O733" s="25"/>
      <c r="P733" s="25"/>
      <c r="Q733" s="25"/>
      <c r="R733" s="258"/>
      <c r="S733" s="25"/>
      <c r="T733" s="25"/>
      <c r="U733" s="25"/>
      <c r="V733" s="25"/>
      <c r="W733" s="25"/>
      <c r="X733" s="25"/>
      <c r="Y733" s="25"/>
      <c r="Z733" s="25"/>
      <c r="AB733" s="25"/>
    </row>
    <row r="734" spans="1:28" s="5" customFormat="1" x14ac:dyDescent="0.25">
      <c r="A734" s="3"/>
      <c r="B734" s="9" t="s">
        <v>5770</v>
      </c>
      <c r="C734" s="48" t="s">
        <v>1026</v>
      </c>
      <c r="D734" s="257">
        <v>1.3596345000000001</v>
      </c>
      <c r="E734" s="261">
        <v>0.54489612592592584</v>
      </c>
      <c r="F734" s="117">
        <v>10.011348</v>
      </c>
      <c r="G734" s="257">
        <v>5.3209921066079496E-2</v>
      </c>
      <c r="H734" s="25"/>
      <c r="I734" s="347">
        <v>7.6666676000000003E-2</v>
      </c>
      <c r="J734" s="25"/>
      <c r="K734" s="25"/>
      <c r="L734" s="25"/>
      <c r="M734" s="25"/>
      <c r="N734" s="25"/>
      <c r="O734" s="25"/>
      <c r="P734" s="25"/>
      <c r="Q734" s="25"/>
      <c r="R734" s="258"/>
      <c r="S734" s="25"/>
      <c r="T734" s="25"/>
      <c r="U734" s="25"/>
      <c r="V734" s="25"/>
      <c r="W734" s="25"/>
      <c r="X734" s="25"/>
      <c r="Y734" s="25"/>
      <c r="Z734" s="25"/>
      <c r="AB734" s="25"/>
    </row>
    <row r="735" spans="1:28" s="5" customFormat="1" x14ac:dyDescent="0.25">
      <c r="A735" s="3"/>
      <c r="B735" s="9" t="s">
        <v>5770</v>
      </c>
      <c r="C735" s="48" t="s">
        <v>1027</v>
      </c>
      <c r="D735" s="257">
        <v>6.3196345000000003</v>
      </c>
      <c r="E735" s="261">
        <v>0.54489612592592584</v>
      </c>
      <c r="F735" s="117">
        <v>10.011348</v>
      </c>
      <c r="G735" s="257">
        <v>5.3209921066079496E-2</v>
      </c>
      <c r="H735" s="25"/>
      <c r="I735" s="347">
        <v>7.6666676000000003E-2</v>
      </c>
      <c r="J735" s="25"/>
      <c r="K735" s="25"/>
      <c r="L735" s="25"/>
      <c r="M735" s="25"/>
      <c r="N735" s="25"/>
      <c r="O735" s="25"/>
      <c r="P735" s="25"/>
      <c r="Q735" s="25"/>
      <c r="R735" s="258"/>
      <c r="S735" s="25"/>
      <c r="T735" s="25"/>
      <c r="U735" s="25"/>
      <c r="V735" s="25"/>
      <c r="W735" s="25"/>
      <c r="X735" s="25"/>
      <c r="Y735" s="25"/>
      <c r="Z735" s="25"/>
      <c r="AB735" s="25"/>
    </row>
    <row r="736" spans="1:28" s="5" customFormat="1" x14ac:dyDescent="0.25">
      <c r="A736" s="3"/>
      <c r="B736" s="9" t="s">
        <v>5770</v>
      </c>
      <c r="C736" s="48" t="s">
        <v>1028</v>
      </c>
      <c r="D736" s="257">
        <v>0.17364787000000001</v>
      </c>
      <c r="E736" s="261">
        <v>0.66158518518518517</v>
      </c>
      <c r="F736" s="117">
        <v>11.825011</v>
      </c>
      <c r="G736" s="257">
        <v>6.6427895678197707E-2</v>
      </c>
      <c r="H736" s="25"/>
      <c r="I736" s="347">
        <v>0.10085181</v>
      </c>
      <c r="J736" s="25"/>
      <c r="K736" s="25"/>
      <c r="L736" s="25"/>
      <c r="M736" s="25"/>
      <c r="N736" s="25"/>
      <c r="O736" s="25"/>
      <c r="P736" s="25"/>
      <c r="Q736" s="25"/>
      <c r="R736" s="258"/>
      <c r="S736" s="25"/>
      <c r="T736" s="25"/>
      <c r="U736" s="25"/>
      <c r="V736" s="25"/>
      <c r="W736" s="25"/>
      <c r="X736" s="25"/>
      <c r="Y736" s="25"/>
      <c r="Z736" s="25"/>
      <c r="AB736" s="25"/>
    </row>
    <row r="737" spans="1:32" s="5" customFormat="1" x14ac:dyDescent="0.25">
      <c r="A737" s="3"/>
      <c r="B737" s="9" t="s">
        <v>5770</v>
      </c>
      <c r="C737" s="48" t="s">
        <v>1029</v>
      </c>
      <c r="D737" s="257">
        <v>1.7036479</v>
      </c>
      <c r="E737" s="261">
        <v>0.66158518518518517</v>
      </c>
      <c r="F737" s="117">
        <v>11.825011</v>
      </c>
      <c r="G737" s="257">
        <v>6.6427895678197707E-2</v>
      </c>
      <c r="H737" s="25"/>
      <c r="I737" s="347">
        <v>0.10085181</v>
      </c>
      <c r="J737" s="25"/>
      <c r="K737" s="25"/>
      <c r="L737" s="25"/>
      <c r="M737" s="25"/>
      <c r="N737" s="25"/>
      <c r="O737" s="25"/>
      <c r="P737" s="25"/>
      <c r="Q737" s="25"/>
      <c r="R737" s="258"/>
      <c r="S737" s="25"/>
      <c r="T737" s="25"/>
      <c r="U737" s="25"/>
      <c r="V737" s="25"/>
      <c r="W737" s="25"/>
      <c r="X737" s="25"/>
      <c r="Y737" s="25"/>
      <c r="Z737" s="25"/>
      <c r="AB737" s="25"/>
    </row>
    <row r="738" spans="1:32" s="5" customFormat="1" x14ac:dyDescent="0.25">
      <c r="A738" s="3"/>
      <c r="B738" s="9" t="s">
        <v>5770</v>
      </c>
      <c r="C738" s="48" t="s">
        <v>1030</v>
      </c>
      <c r="D738" s="257">
        <v>7.8436478999999997</v>
      </c>
      <c r="E738" s="261">
        <v>0.66158518518518517</v>
      </c>
      <c r="F738" s="117">
        <v>11.825011</v>
      </c>
      <c r="G738" s="257">
        <v>6.6427895678197707E-2</v>
      </c>
      <c r="H738" s="25"/>
      <c r="I738" s="347">
        <v>0.10085181</v>
      </c>
      <c r="J738" s="25"/>
      <c r="K738" s="25"/>
      <c r="L738" s="25"/>
      <c r="M738" s="25"/>
      <c r="N738" s="25"/>
      <c r="O738" s="25"/>
      <c r="P738" s="25"/>
      <c r="Q738" s="25"/>
      <c r="R738" s="258"/>
      <c r="S738" s="25"/>
      <c r="T738" s="25"/>
      <c r="U738" s="25"/>
      <c r="V738" s="25"/>
      <c r="W738" s="25"/>
      <c r="X738" s="25"/>
      <c r="Y738" s="25"/>
      <c r="Z738" s="25"/>
      <c r="AB738" s="25"/>
    </row>
    <row r="739" spans="1:32" s="5" customFormat="1" x14ac:dyDescent="0.25">
      <c r="A739" s="3"/>
      <c r="B739" s="9" t="s">
        <v>5770</v>
      </c>
      <c r="C739" s="48" t="s">
        <v>1031</v>
      </c>
      <c r="D739" s="257">
        <v>0.37317486</v>
      </c>
      <c r="E739" s="261">
        <v>1.0757117037037036</v>
      </c>
      <c r="F739" s="117">
        <v>18.363378000000001</v>
      </c>
      <c r="G739" s="257">
        <v>0.11506889699266731</v>
      </c>
      <c r="H739" s="25"/>
      <c r="I739" s="347">
        <v>0.19622038</v>
      </c>
      <c r="J739" s="25"/>
      <c r="K739" s="25"/>
      <c r="L739" s="25"/>
      <c r="M739" s="25"/>
      <c r="N739" s="25"/>
      <c r="O739" s="25"/>
      <c r="P739" s="25"/>
      <c r="Q739" s="25"/>
      <c r="R739" s="258"/>
      <c r="S739" s="25"/>
      <c r="T739" s="25"/>
      <c r="U739" s="25"/>
      <c r="V739" s="25"/>
      <c r="W739" s="25"/>
      <c r="X739" s="25"/>
      <c r="Y739" s="25"/>
      <c r="Z739" s="25"/>
      <c r="AB739" s="25"/>
    </row>
    <row r="740" spans="1:32" s="5" customFormat="1" x14ac:dyDescent="0.25">
      <c r="A740" s="3"/>
      <c r="B740" s="9" t="s">
        <v>5770</v>
      </c>
      <c r="C740" s="48" t="s">
        <v>1032</v>
      </c>
      <c r="D740" s="257">
        <v>8.9876294999999995E-2</v>
      </c>
      <c r="E740" s="261">
        <v>0.48044768148148148</v>
      </c>
      <c r="F740" s="117">
        <v>9.0106037000000008</v>
      </c>
      <c r="G740" s="257">
        <v>4.5925820367176996E-2</v>
      </c>
      <c r="H740" s="25"/>
      <c r="I740" s="347">
        <v>6.3398859000000002E-2</v>
      </c>
      <c r="J740" s="25"/>
      <c r="K740" s="25"/>
      <c r="L740" s="25"/>
      <c r="M740" s="25"/>
      <c r="N740" s="25"/>
      <c r="O740" s="25"/>
      <c r="P740" s="25"/>
      <c r="Q740" s="25"/>
      <c r="R740" s="258"/>
      <c r="S740" s="25"/>
      <c r="T740" s="25"/>
      <c r="U740" s="25"/>
      <c r="V740" s="25"/>
      <c r="W740" s="25"/>
      <c r="X740" s="25"/>
      <c r="Y740" s="25"/>
      <c r="Z740" s="25"/>
      <c r="AB740" s="25"/>
    </row>
    <row r="741" spans="1:32" s="5" customFormat="1" x14ac:dyDescent="0.25">
      <c r="A741" s="3"/>
      <c r="B741" s="9" t="s">
        <v>5770</v>
      </c>
      <c r="C741" s="48" t="s">
        <v>1033</v>
      </c>
      <c r="D741" s="257">
        <v>0.65987629999999997</v>
      </c>
      <c r="E741" s="261">
        <v>0.48044768148148148</v>
      </c>
      <c r="F741" s="117">
        <v>9.0106037000000008</v>
      </c>
      <c r="G741" s="257">
        <v>4.5925820367176996E-2</v>
      </c>
      <c r="H741" s="25"/>
      <c r="I741" s="347">
        <v>6.3398859000000002E-2</v>
      </c>
      <c r="J741" s="25"/>
      <c r="K741" s="25"/>
      <c r="L741" s="25"/>
      <c r="M741" s="25"/>
      <c r="N741" s="25"/>
      <c r="O741" s="25"/>
      <c r="P741" s="25"/>
      <c r="Q741" s="25"/>
      <c r="R741" s="258"/>
      <c r="S741" s="25"/>
      <c r="T741" s="25"/>
      <c r="U741" s="25"/>
      <c r="V741" s="25"/>
      <c r="W741" s="25"/>
      <c r="X741" s="25"/>
      <c r="Y741" s="25"/>
      <c r="Z741" s="25"/>
      <c r="AB741" s="25"/>
      <c r="AD741" s="25"/>
      <c r="AE741" s="25"/>
      <c r="AF741" s="25"/>
    </row>
    <row r="742" spans="1:32" s="5" customFormat="1" x14ac:dyDescent="0.25">
      <c r="A742" s="3"/>
      <c r="B742" s="9" t="s">
        <v>5770</v>
      </c>
      <c r="C742" s="48" t="s">
        <v>1034</v>
      </c>
      <c r="D742" s="257">
        <v>2.9498763000000001</v>
      </c>
      <c r="E742" s="261">
        <v>0.48044768148148148</v>
      </c>
      <c r="F742" s="117">
        <v>9.0106037000000008</v>
      </c>
      <c r="G742" s="257">
        <v>4.5925820367176996E-2</v>
      </c>
      <c r="H742" s="25"/>
      <c r="I742" s="347">
        <v>6.3398859000000002E-2</v>
      </c>
      <c r="J742" s="25"/>
      <c r="K742" s="25"/>
      <c r="L742" s="25"/>
      <c r="M742" s="25"/>
      <c r="N742" s="25"/>
      <c r="O742" s="25"/>
      <c r="P742" s="25"/>
      <c r="Q742" s="25"/>
      <c r="R742" s="258"/>
      <c r="S742" s="25"/>
      <c r="T742" s="25"/>
      <c r="U742" s="25"/>
      <c r="V742" s="25"/>
      <c r="W742" s="25"/>
      <c r="X742" s="25"/>
      <c r="Y742" s="25"/>
      <c r="Z742" s="25"/>
      <c r="AB742" s="25"/>
    </row>
    <row r="743" spans="1:32" s="5" customFormat="1" x14ac:dyDescent="0.25">
      <c r="A743" s="3"/>
      <c r="B743" s="9" t="s">
        <v>5770</v>
      </c>
      <c r="C743" s="48" t="s">
        <v>1035</v>
      </c>
      <c r="D743" s="257">
        <v>3.1806796999999998E-2</v>
      </c>
      <c r="E743" s="261">
        <v>0.3638129259259259</v>
      </c>
      <c r="F743" s="117">
        <v>7.1447963000000003</v>
      </c>
      <c r="G743" s="257">
        <v>3.1812445206018461E-2</v>
      </c>
      <c r="H743" s="25"/>
      <c r="I743" s="347">
        <v>3.4257568000000002E-2</v>
      </c>
      <c r="J743" s="25"/>
      <c r="K743" s="25"/>
      <c r="L743" s="25"/>
      <c r="M743" s="25"/>
      <c r="N743" s="25"/>
      <c r="O743" s="25"/>
      <c r="P743" s="25"/>
      <c r="Q743" s="25"/>
      <c r="R743" s="258"/>
      <c r="S743" s="25"/>
      <c r="T743" s="25"/>
      <c r="U743" s="25"/>
      <c r="V743" s="25"/>
      <c r="W743" s="25"/>
      <c r="X743" s="25"/>
      <c r="Y743" s="25"/>
      <c r="Z743" s="25"/>
      <c r="AB743" s="25"/>
    </row>
    <row r="744" spans="1:32" s="5" customFormat="1" x14ac:dyDescent="0.25">
      <c r="A744" s="3"/>
      <c r="B744" s="9" t="s">
        <v>5770</v>
      </c>
      <c r="C744" s="48" t="s">
        <v>1036</v>
      </c>
      <c r="D744" s="257">
        <v>6.8051054E-2</v>
      </c>
      <c r="E744" s="261">
        <v>0.43520925185185183</v>
      </c>
      <c r="F744" s="117">
        <v>8.2959841999999995</v>
      </c>
      <c r="G744" s="257">
        <v>4.0605899516237796E-2</v>
      </c>
      <c r="H744" s="25"/>
      <c r="I744" s="347">
        <v>5.294534E-2</v>
      </c>
      <c r="J744" s="25"/>
      <c r="K744" s="25"/>
      <c r="L744" s="25"/>
      <c r="M744" s="25"/>
      <c r="N744" s="25"/>
      <c r="O744" s="25"/>
      <c r="P744" s="25"/>
      <c r="Q744" s="25"/>
      <c r="R744" s="258"/>
      <c r="S744" s="25"/>
      <c r="T744" s="25"/>
      <c r="U744" s="25"/>
      <c r="V744" s="25"/>
      <c r="W744" s="25"/>
      <c r="X744" s="25"/>
      <c r="Y744" s="25"/>
      <c r="Z744" s="25"/>
      <c r="AB744" s="25"/>
    </row>
    <row r="745" spans="1:32" s="5" customFormat="1" x14ac:dyDescent="0.25">
      <c r="A745" s="3"/>
      <c r="B745" s="9" t="s">
        <v>5770</v>
      </c>
      <c r="C745" s="48" t="s">
        <v>1037</v>
      </c>
      <c r="D745" s="257">
        <v>0.55805104999999999</v>
      </c>
      <c r="E745" s="261">
        <v>0.43520925185185183</v>
      </c>
      <c r="F745" s="117">
        <v>8.2959841999999995</v>
      </c>
      <c r="G745" s="257">
        <v>4.0605899516237796E-2</v>
      </c>
      <c r="H745" s="25"/>
      <c r="I745" s="347">
        <v>5.294534E-2</v>
      </c>
      <c r="J745" s="25"/>
      <c r="K745" s="25"/>
      <c r="L745" s="25"/>
      <c r="M745" s="25"/>
      <c r="N745" s="25"/>
      <c r="O745" s="25"/>
      <c r="P745" s="25"/>
      <c r="Q745" s="25"/>
      <c r="R745" s="258"/>
      <c r="S745" s="25"/>
      <c r="T745" s="25"/>
      <c r="U745" s="25"/>
      <c r="V745" s="25"/>
      <c r="W745" s="25"/>
      <c r="X745" s="25"/>
      <c r="Y745" s="25"/>
      <c r="Z745" s="25"/>
      <c r="AB745" s="25"/>
    </row>
    <row r="746" spans="1:32" s="5" customFormat="1" x14ac:dyDescent="0.25">
      <c r="A746" s="3"/>
      <c r="B746" s="9" t="s">
        <v>5770</v>
      </c>
      <c r="C746" s="48" t="s">
        <v>1038</v>
      </c>
      <c r="D746" s="257">
        <v>2.4980511000000001</v>
      </c>
      <c r="E746" s="261">
        <v>0.43520925185185183</v>
      </c>
      <c r="F746" s="117">
        <v>8.2959841999999995</v>
      </c>
      <c r="G746" s="257">
        <v>4.0605899516237796E-2</v>
      </c>
      <c r="H746" s="25"/>
      <c r="I746" s="347">
        <v>5.294534E-2</v>
      </c>
      <c r="J746" s="25"/>
      <c r="K746" s="25"/>
      <c r="L746" s="25"/>
      <c r="M746" s="25"/>
      <c r="N746" s="25"/>
      <c r="O746" s="25"/>
      <c r="P746" s="25"/>
      <c r="Q746" s="25"/>
      <c r="R746" s="258"/>
      <c r="S746" s="25"/>
      <c r="T746" s="25"/>
      <c r="U746" s="25"/>
      <c r="V746" s="25"/>
      <c r="W746" s="25"/>
      <c r="X746" s="25"/>
      <c r="Y746" s="25"/>
      <c r="Z746" s="25"/>
      <c r="AB746" s="25"/>
    </row>
    <row r="747" spans="1:32" s="5" customFormat="1" x14ac:dyDescent="0.25">
      <c r="A747" s="3"/>
      <c r="B747" s="9" t="s">
        <v>5770</v>
      </c>
      <c r="C747" s="48" t="s">
        <v>1039</v>
      </c>
      <c r="D747" s="257">
        <v>9.7705317E-2</v>
      </c>
      <c r="E747" s="261">
        <v>0.49593915555555551</v>
      </c>
      <c r="F747" s="117">
        <v>9.2599297000000007</v>
      </c>
      <c r="G747" s="257">
        <v>4.7826035717067603E-2</v>
      </c>
      <c r="H747" s="25"/>
      <c r="I747" s="347">
        <v>6.7410857000000005E-2</v>
      </c>
      <c r="J747" s="25"/>
      <c r="K747" s="25"/>
      <c r="L747" s="25"/>
      <c r="M747" s="25"/>
      <c r="N747" s="25"/>
      <c r="O747" s="25"/>
      <c r="P747" s="25"/>
      <c r="Q747" s="25"/>
      <c r="R747" s="258"/>
      <c r="S747" s="25"/>
      <c r="T747" s="25"/>
      <c r="U747" s="25"/>
      <c r="V747" s="25"/>
      <c r="W747" s="25"/>
      <c r="X747" s="25"/>
      <c r="Y747" s="25"/>
      <c r="Z747" s="25"/>
      <c r="AB747" s="25"/>
    </row>
    <row r="748" spans="1:32" s="5" customFormat="1" x14ac:dyDescent="0.25">
      <c r="A748" s="3"/>
      <c r="B748" s="9" t="s">
        <v>5770</v>
      </c>
      <c r="C748" s="48" t="s">
        <v>1040</v>
      </c>
      <c r="D748" s="257">
        <v>1.0477053000000001</v>
      </c>
      <c r="E748" s="261">
        <v>0.49593915555555551</v>
      </c>
      <c r="F748" s="117">
        <v>9.2599297000000007</v>
      </c>
      <c r="G748" s="257">
        <v>4.7826035717067603E-2</v>
      </c>
      <c r="H748" s="25"/>
      <c r="I748" s="347">
        <v>6.7410857000000005E-2</v>
      </c>
      <c r="J748" s="25"/>
      <c r="K748" s="25"/>
      <c r="L748" s="25"/>
      <c r="M748" s="25"/>
      <c r="N748" s="25"/>
      <c r="O748" s="25"/>
      <c r="P748" s="25"/>
      <c r="Q748" s="25"/>
      <c r="R748" s="258"/>
      <c r="S748" s="25"/>
      <c r="T748" s="25"/>
      <c r="U748" s="25"/>
      <c r="V748" s="25"/>
      <c r="W748" s="25"/>
      <c r="X748" s="25"/>
      <c r="Y748" s="25"/>
      <c r="Z748" s="25"/>
      <c r="AB748" s="25"/>
    </row>
    <row r="749" spans="1:32" s="5" customFormat="1" x14ac:dyDescent="0.25">
      <c r="A749" s="3"/>
      <c r="B749" s="9" t="s">
        <v>5770</v>
      </c>
      <c r="C749" s="48" t="s">
        <v>1041</v>
      </c>
      <c r="D749" s="257">
        <v>4.8377052999999997</v>
      </c>
      <c r="E749" s="261">
        <v>0.49593915555555551</v>
      </c>
      <c r="F749" s="117">
        <v>9.2599297000000007</v>
      </c>
      <c r="G749" s="257">
        <v>4.7826035717067603E-2</v>
      </c>
      <c r="H749" s="25"/>
      <c r="I749" s="347">
        <v>6.7410857000000005E-2</v>
      </c>
      <c r="J749" s="25"/>
      <c r="K749" s="25"/>
      <c r="L749" s="25"/>
      <c r="M749" s="25"/>
      <c r="N749" s="25"/>
      <c r="O749" s="25"/>
      <c r="P749" s="25"/>
      <c r="Q749" s="25"/>
      <c r="R749" s="258"/>
      <c r="S749" s="25"/>
      <c r="T749" s="25"/>
      <c r="U749" s="25"/>
      <c r="V749" s="25"/>
      <c r="W749" s="25"/>
      <c r="X749" s="25"/>
      <c r="Y749" s="25"/>
      <c r="Z749" s="25"/>
      <c r="AB749" s="25"/>
    </row>
    <row r="750" spans="1:32" s="5" customFormat="1" x14ac:dyDescent="0.25">
      <c r="A750" s="3"/>
      <c r="B750" s="9" t="s">
        <v>5770</v>
      </c>
      <c r="C750" s="48" t="s">
        <v>1042</v>
      </c>
      <c r="D750" s="257">
        <v>0.15338334000000001</v>
      </c>
      <c r="E750" s="261">
        <v>0.6186699703703703</v>
      </c>
      <c r="F750" s="117">
        <v>11.152801</v>
      </c>
      <c r="G750" s="257">
        <v>6.1478347638430408E-2</v>
      </c>
      <c r="H750" s="25"/>
      <c r="I750" s="347">
        <v>9.1470516000000002E-2</v>
      </c>
      <c r="J750" s="25"/>
      <c r="K750" s="25"/>
      <c r="L750" s="25"/>
      <c r="M750" s="25"/>
      <c r="N750" s="25"/>
      <c r="O750" s="25"/>
      <c r="P750" s="25"/>
      <c r="Q750" s="25"/>
      <c r="R750" s="258"/>
      <c r="S750" s="25"/>
      <c r="T750" s="25"/>
      <c r="U750" s="25"/>
      <c r="V750" s="25"/>
      <c r="W750" s="25"/>
      <c r="X750" s="25"/>
      <c r="Y750" s="25"/>
      <c r="Z750" s="25"/>
      <c r="AB750" s="25"/>
    </row>
    <row r="751" spans="1:32" s="5" customFormat="1" x14ac:dyDescent="0.25">
      <c r="A751" s="3"/>
      <c r="B751" s="9" t="s">
        <v>5770</v>
      </c>
      <c r="C751" s="48" t="s">
        <v>1043</v>
      </c>
      <c r="D751" s="257">
        <v>1.8333832999999999</v>
      </c>
      <c r="E751" s="261">
        <v>0.6186699703703703</v>
      </c>
      <c r="F751" s="117">
        <v>11.152801</v>
      </c>
      <c r="G751" s="257">
        <v>6.1478347638430408E-2</v>
      </c>
      <c r="H751" s="25"/>
      <c r="I751" s="347">
        <v>9.1470516000000002E-2</v>
      </c>
      <c r="J751" s="25"/>
      <c r="K751" s="25"/>
      <c r="L751" s="25"/>
      <c r="M751" s="25"/>
      <c r="N751" s="25"/>
      <c r="O751" s="25"/>
      <c r="P751" s="25"/>
      <c r="Q751" s="25"/>
      <c r="R751" s="258"/>
      <c r="S751" s="25"/>
      <c r="T751" s="25"/>
      <c r="U751" s="25"/>
      <c r="V751" s="25"/>
      <c r="W751" s="25"/>
      <c r="X751" s="25"/>
      <c r="Y751" s="25"/>
      <c r="Z751" s="25"/>
      <c r="AB751" s="25"/>
    </row>
    <row r="752" spans="1:32" s="5" customFormat="1" x14ac:dyDescent="0.25">
      <c r="A752" s="3"/>
      <c r="B752" s="9" t="s">
        <v>5770</v>
      </c>
      <c r="C752" s="48" t="s">
        <v>1044</v>
      </c>
      <c r="D752" s="257">
        <v>8.5433833000000003</v>
      </c>
      <c r="E752" s="261">
        <v>0.6186699703703703</v>
      </c>
      <c r="F752" s="117">
        <v>11.152801</v>
      </c>
      <c r="G752" s="257">
        <v>6.1478347638430408E-2</v>
      </c>
      <c r="H752" s="25"/>
      <c r="I752" s="347">
        <v>9.1470516000000002E-2</v>
      </c>
      <c r="J752" s="25"/>
      <c r="K752" s="25"/>
      <c r="L752" s="25"/>
      <c r="M752" s="25"/>
      <c r="N752" s="25"/>
      <c r="O752" s="25"/>
      <c r="P752" s="25"/>
      <c r="Q752" s="25"/>
      <c r="R752" s="258"/>
      <c r="S752" s="25"/>
      <c r="T752" s="25"/>
      <c r="U752" s="25"/>
      <c r="V752" s="25"/>
      <c r="W752" s="25"/>
      <c r="X752" s="25"/>
      <c r="Y752" s="25"/>
      <c r="Z752" s="25"/>
      <c r="AB752" s="25"/>
    </row>
    <row r="753" spans="1:28" s="5" customFormat="1" x14ac:dyDescent="0.25">
      <c r="A753" s="3"/>
      <c r="B753" s="9" t="s">
        <v>5770</v>
      </c>
      <c r="C753" s="48" t="s">
        <v>1045</v>
      </c>
      <c r="D753" s="257">
        <v>0.11923457</v>
      </c>
      <c r="E753" s="261">
        <v>0.5457924666666667</v>
      </c>
      <c r="F753" s="117">
        <v>10.014699999999999</v>
      </c>
      <c r="G753" s="257">
        <v>5.3131452027786498E-2</v>
      </c>
      <c r="H753" s="25"/>
      <c r="I753" s="347">
        <v>7.5860667000000007E-2</v>
      </c>
      <c r="J753" s="25"/>
      <c r="K753" s="25"/>
      <c r="L753" s="25"/>
      <c r="M753" s="25"/>
      <c r="N753" s="25"/>
      <c r="O753" s="25"/>
      <c r="P753" s="25"/>
      <c r="Q753" s="25"/>
      <c r="R753" s="258"/>
      <c r="S753" s="25"/>
      <c r="T753" s="25"/>
      <c r="U753" s="25"/>
      <c r="V753" s="25"/>
      <c r="W753" s="25"/>
      <c r="X753" s="25"/>
      <c r="Y753" s="25"/>
      <c r="Z753" s="25"/>
      <c r="AB753" s="25"/>
    </row>
    <row r="754" spans="1:28" s="5" customFormat="1" x14ac:dyDescent="0.25">
      <c r="A754" s="3"/>
      <c r="B754" s="9" t="s">
        <v>5770</v>
      </c>
      <c r="C754" s="48" t="s">
        <v>1046</v>
      </c>
      <c r="D754" s="257">
        <v>1.0992346</v>
      </c>
      <c r="E754" s="261">
        <v>0.5457924666666667</v>
      </c>
      <c r="F754" s="117">
        <v>10.014699999999999</v>
      </c>
      <c r="G754" s="257">
        <v>5.3131452027786498E-2</v>
      </c>
      <c r="H754" s="25"/>
      <c r="I754" s="347">
        <v>7.5860667000000007E-2</v>
      </c>
      <c r="J754" s="25"/>
      <c r="K754" s="25"/>
      <c r="L754" s="25"/>
      <c r="M754" s="25"/>
      <c r="N754" s="25"/>
      <c r="O754" s="25"/>
      <c r="P754" s="25"/>
      <c r="Q754" s="25"/>
      <c r="R754" s="258"/>
      <c r="S754" s="25"/>
      <c r="T754" s="25"/>
      <c r="U754" s="25"/>
      <c r="V754" s="25"/>
      <c r="W754" s="25"/>
      <c r="X754" s="25"/>
      <c r="Y754" s="25"/>
      <c r="Z754" s="25"/>
      <c r="AB754" s="25"/>
    </row>
    <row r="755" spans="1:28" s="5" customFormat="1" x14ac:dyDescent="0.25">
      <c r="A755" s="3"/>
      <c r="B755" s="9" t="s">
        <v>5770</v>
      </c>
      <c r="C755" s="48" t="s">
        <v>1047</v>
      </c>
      <c r="D755" s="257">
        <v>4.9992346000000003</v>
      </c>
      <c r="E755" s="261">
        <v>0.5457924666666667</v>
      </c>
      <c r="F755" s="117">
        <v>10.014699999999999</v>
      </c>
      <c r="G755" s="257">
        <v>5.3131452027786498E-2</v>
      </c>
      <c r="H755" s="25"/>
      <c r="I755" s="347">
        <v>7.5860667000000007E-2</v>
      </c>
      <c r="J755" s="25"/>
      <c r="K755" s="25"/>
      <c r="L755" s="25"/>
      <c r="M755" s="25"/>
      <c r="N755" s="25"/>
      <c r="O755" s="25"/>
      <c r="P755" s="25"/>
      <c r="Q755" s="25"/>
      <c r="R755" s="258"/>
      <c r="S755" s="25"/>
      <c r="T755" s="25"/>
      <c r="U755" s="25"/>
      <c r="V755" s="25"/>
      <c r="W755" s="25"/>
      <c r="X755" s="25"/>
      <c r="Y755" s="25"/>
      <c r="Z755" s="25"/>
      <c r="AB755" s="25"/>
    </row>
    <row r="756" spans="1:28" s="5" customFormat="1" x14ac:dyDescent="0.25">
      <c r="A756" s="3"/>
      <c r="B756" s="9" t="s">
        <v>5770</v>
      </c>
      <c r="C756" s="48" t="s">
        <v>2292</v>
      </c>
      <c r="D756" s="257">
        <v>0.31962618999999998</v>
      </c>
      <c r="E756" s="261">
        <v>0.98264133333333326</v>
      </c>
      <c r="F756" s="117">
        <v>16.780904</v>
      </c>
      <c r="G756" s="257">
        <v>0.10221396171162089</v>
      </c>
      <c r="H756" s="25"/>
      <c r="I756" s="347">
        <v>0.16418969999999999</v>
      </c>
      <c r="J756" s="25"/>
      <c r="K756" s="25"/>
      <c r="L756" s="25"/>
      <c r="M756" s="25"/>
      <c r="N756" s="25"/>
      <c r="O756" s="25"/>
      <c r="P756" s="25"/>
      <c r="Q756" s="25"/>
      <c r="R756" s="258"/>
      <c r="S756" s="25"/>
      <c r="T756" s="25"/>
      <c r="U756" s="25"/>
      <c r="V756" s="25"/>
      <c r="W756" s="25"/>
      <c r="X756" s="25"/>
      <c r="Y756" s="25"/>
      <c r="Z756" s="25"/>
      <c r="AB756" s="25"/>
    </row>
    <row r="757" spans="1:28" s="5" customFormat="1" x14ac:dyDescent="0.25">
      <c r="A757" s="3"/>
      <c r="B757" s="9" t="s">
        <v>5770</v>
      </c>
      <c r="C757" s="48" t="s">
        <v>2293</v>
      </c>
      <c r="D757" s="257">
        <v>3.1496262000000002</v>
      </c>
      <c r="E757" s="261">
        <v>0.98264133333333326</v>
      </c>
      <c r="F757" s="117">
        <v>16.780904</v>
      </c>
      <c r="G757" s="257">
        <v>0.10221396171162089</v>
      </c>
      <c r="H757" s="25"/>
      <c r="I757" s="347">
        <v>0.16418969999999999</v>
      </c>
      <c r="J757" s="25"/>
      <c r="K757" s="25"/>
      <c r="L757" s="25"/>
      <c r="M757" s="25"/>
      <c r="N757" s="25"/>
      <c r="O757" s="25"/>
      <c r="P757" s="25"/>
      <c r="Q757" s="25"/>
      <c r="R757" s="258"/>
      <c r="S757" s="25"/>
      <c r="T757" s="25"/>
      <c r="U757" s="25"/>
      <c r="V757" s="25"/>
      <c r="W757" s="25"/>
      <c r="X757" s="25"/>
      <c r="Y757" s="25"/>
      <c r="Z757" s="25"/>
      <c r="AB757" s="25"/>
    </row>
    <row r="758" spans="1:28" s="5" customFormat="1" x14ac:dyDescent="0.25">
      <c r="A758" s="3"/>
      <c r="B758" s="9" t="s">
        <v>5770</v>
      </c>
      <c r="C758" s="48" t="s">
        <v>2294</v>
      </c>
      <c r="D758" s="257">
        <v>14.459626</v>
      </c>
      <c r="E758" s="261">
        <v>0.98264133333333326</v>
      </c>
      <c r="F758" s="117">
        <v>16.780904</v>
      </c>
      <c r="G758" s="257">
        <v>0.10221396171162089</v>
      </c>
      <c r="H758" s="25"/>
      <c r="I758" s="347">
        <v>0.16418969999999999</v>
      </c>
      <c r="J758" s="25"/>
      <c r="K758" s="25"/>
      <c r="L758" s="25"/>
      <c r="M758" s="25"/>
      <c r="N758" s="25"/>
      <c r="O758" s="25"/>
      <c r="P758" s="25"/>
      <c r="Q758" s="25"/>
      <c r="R758" s="258"/>
      <c r="S758" s="25"/>
      <c r="T758" s="25"/>
      <c r="U758" s="25"/>
      <c r="V758" s="25"/>
      <c r="W758" s="25"/>
      <c r="X758" s="25"/>
      <c r="Y758" s="25"/>
      <c r="Z758" s="25"/>
      <c r="AB758" s="25"/>
    </row>
    <row r="759" spans="1:28" s="5" customFormat="1" x14ac:dyDescent="0.25">
      <c r="A759" s="3"/>
      <c r="B759" s="9" t="s">
        <v>5770</v>
      </c>
      <c r="C759" s="48" t="s">
        <v>2295</v>
      </c>
      <c r="D759" s="257">
        <v>3.1806796999999998E-2</v>
      </c>
      <c r="E759" s="261">
        <v>0.3638129259259259</v>
      </c>
      <c r="F759" s="117">
        <v>7.1447963000000003</v>
      </c>
      <c r="G759" s="257">
        <v>3.1812445206018461E-2</v>
      </c>
      <c r="H759" s="25"/>
      <c r="I759" s="347">
        <v>3.4257568000000002E-2</v>
      </c>
      <c r="J759" s="25"/>
      <c r="K759" s="25"/>
      <c r="L759" s="25"/>
      <c r="M759" s="25"/>
      <c r="N759" s="25"/>
      <c r="O759" s="25"/>
      <c r="P759" s="25"/>
      <c r="Q759" s="25"/>
      <c r="R759" s="258"/>
      <c r="S759" s="25"/>
      <c r="T759" s="25"/>
      <c r="U759" s="25"/>
      <c r="V759" s="25"/>
      <c r="W759" s="25"/>
      <c r="X759" s="25"/>
      <c r="Y759" s="25"/>
      <c r="Z759" s="25"/>
      <c r="AB759" s="25"/>
    </row>
    <row r="760" spans="1:28" s="5" customFormat="1" x14ac:dyDescent="0.25">
      <c r="A760" s="3"/>
      <c r="B760" s="9" t="s">
        <v>5770</v>
      </c>
      <c r="C760" s="48" t="s">
        <v>2296</v>
      </c>
      <c r="D760" s="257">
        <v>0.14098969</v>
      </c>
      <c r="E760" s="261">
        <v>0.59394477777777765</v>
      </c>
      <c r="F760" s="117">
        <v>10.756187000000001</v>
      </c>
      <c r="G760" s="257">
        <v>5.8468008447910211E-2</v>
      </c>
      <c r="H760" s="25"/>
      <c r="I760" s="347">
        <v>8.5191147999999994E-2</v>
      </c>
      <c r="J760" s="25"/>
      <c r="K760" s="25"/>
      <c r="L760" s="25"/>
      <c r="M760" s="25"/>
      <c r="N760" s="25"/>
      <c r="O760" s="25"/>
      <c r="P760" s="25"/>
      <c r="Q760" s="25"/>
      <c r="R760" s="258"/>
      <c r="S760" s="25"/>
      <c r="T760" s="25"/>
      <c r="U760" s="25"/>
      <c r="V760" s="25"/>
      <c r="W760" s="25"/>
      <c r="X760" s="25"/>
      <c r="Y760" s="25"/>
      <c r="Z760" s="25"/>
      <c r="AB760" s="25"/>
    </row>
    <row r="761" spans="1:28" s="5" customFormat="1" x14ac:dyDescent="0.25">
      <c r="A761" s="3"/>
      <c r="B761" s="9" t="s">
        <v>5770</v>
      </c>
      <c r="C761" s="48" t="s">
        <v>2297</v>
      </c>
      <c r="D761" s="257">
        <v>0.70098969</v>
      </c>
      <c r="E761" s="261">
        <v>0.59394477777777765</v>
      </c>
      <c r="F761" s="117">
        <v>10.756187000000001</v>
      </c>
      <c r="G761" s="257">
        <v>5.8468008447910211E-2</v>
      </c>
      <c r="H761" s="25"/>
      <c r="I761" s="347">
        <v>8.5191147999999994E-2</v>
      </c>
      <c r="J761" s="25"/>
      <c r="K761" s="25"/>
      <c r="L761" s="25"/>
      <c r="M761" s="25"/>
      <c r="N761" s="25"/>
      <c r="O761" s="25"/>
      <c r="P761" s="25"/>
      <c r="Q761" s="25"/>
      <c r="R761" s="258"/>
      <c r="S761" s="25"/>
      <c r="T761" s="25"/>
      <c r="U761" s="25"/>
      <c r="V761" s="25"/>
      <c r="W761" s="25"/>
      <c r="X761" s="25"/>
      <c r="Y761" s="25"/>
      <c r="Z761" s="25"/>
      <c r="AB761" s="25"/>
    </row>
    <row r="762" spans="1:28" s="5" customFormat="1" x14ac:dyDescent="0.25">
      <c r="A762" s="3"/>
      <c r="B762" s="9" t="s">
        <v>5770</v>
      </c>
      <c r="C762" s="48" t="s">
        <v>2298</v>
      </c>
      <c r="D762" s="257">
        <v>2.9409896999999998</v>
      </c>
      <c r="E762" s="261">
        <v>0.59394477777777765</v>
      </c>
      <c r="F762" s="117">
        <v>10.756187000000001</v>
      </c>
      <c r="G762" s="257">
        <v>5.8468008447910211E-2</v>
      </c>
      <c r="H762" s="25"/>
      <c r="I762" s="347">
        <v>8.5191147999999994E-2</v>
      </c>
      <c r="J762" s="25"/>
      <c r="K762" s="25"/>
      <c r="L762" s="25"/>
      <c r="M762" s="25"/>
      <c r="N762" s="25"/>
      <c r="O762" s="25"/>
      <c r="P762" s="25"/>
      <c r="Q762" s="25"/>
      <c r="R762" s="258"/>
      <c r="S762" s="25"/>
      <c r="T762" s="25"/>
      <c r="U762" s="25"/>
      <c r="V762" s="25"/>
      <c r="W762" s="25"/>
      <c r="X762" s="25"/>
      <c r="Y762" s="25"/>
      <c r="Z762" s="25"/>
      <c r="AB762" s="25"/>
    </row>
    <row r="763" spans="1:28" s="5" customFormat="1" x14ac:dyDescent="0.25">
      <c r="A763" s="3"/>
      <c r="B763" s="9" t="s">
        <v>5770</v>
      </c>
      <c r="C763" s="48" t="s">
        <v>2299</v>
      </c>
      <c r="D763" s="257">
        <v>4.7033266999999997E-2</v>
      </c>
      <c r="E763" s="261">
        <v>0.38456186666666664</v>
      </c>
      <c r="F763" s="117">
        <v>7.5402847</v>
      </c>
      <c r="G763" s="257">
        <v>3.5404709537523803E-2</v>
      </c>
      <c r="H763" s="25"/>
      <c r="I763" s="347">
        <v>4.5400826999999998E-2</v>
      </c>
      <c r="J763" s="25"/>
      <c r="K763" s="25"/>
      <c r="L763" s="25"/>
      <c r="M763" s="25"/>
      <c r="N763" s="25"/>
      <c r="O763" s="25"/>
      <c r="P763" s="25"/>
      <c r="Q763" s="25"/>
      <c r="R763" s="258"/>
      <c r="S763" s="25"/>
      <c r="T763" s="25"/>
      <c r="U763" s="25"/>
      <c r="V763" s="25"/>
      <c r="W763" s="25"/>
      <c r="X763" s="25"/>
      <c r="Y763" s="25"/>
      <c r="Z763" s="25"/>
      <c r="AB763" s="25"/>
    </row>
    <row r="764" spans="1:28" s="5" customFormat="1" x14ac:dyDescent="0.25">
      <c r="A764" s="3"/>
      <c r="B764" s="9" t="s">
        <v>5770</v>
      </c>
      <c r="C764" s="48" t="s">
        <v>2300</v>
      </c>
      <c r="D764" s="257">
        <v>9.4971828999999994E-2</v>
      </c>
      <c r="E764" s="261">
        <v>0.49192199999999997</v>
      </c>
      <c r="F764" s="117">
        <v>9.1861446000000004</v>
      </c>
      <c r="G764" s="257">
        <v>4.7177922789556598E-2</v>
      </c>
      <c r="H764" s="25"/>
      <c r="I764" s="347">
        <v>6.5514477000000002E-2</v>
      </c>
      <c r="J764" s="25"/>
      <c r="K764" s="25"/>
      <c r="L764" s="25"/>
      <c r="M764" s="25"/>
      <c r="N764" s="25"/>
      <c r="O764" s="25"/>
      <c r="P764" s="25"/>
      <c r="Q764" s="25"/>
      <c r="R764" s="258"/>
      <c r="S764" s="25"/>
      <c r="T764" s="25"/>
      <c r="U764" s="25"/>
      <c r="V764" s="25"/>
      <c r="W764" s="25"/>
      <c r="X764" s="25"/>
      <c r="Y764" s="25"/>
      <c r="Z764" s="25"/>
      <c r="AB764" s="25"/>
    </row>
    <row r="765" spans="1:28" s="5" customFormat="1" x14ac:dyDescent="0.25">
      <c r="A765" s="3"/>
      <c r="B765" s="9" t="s">
        <v>5770</v>
      </c>
      <c r="C765" s="48" t="s">
        <v>2301</v>
      </c>
      <c r="D765" s="257">
        <v>0.86497183</v>
      </c>
      <c r="E765" s="261">
        <v>0.49192199999999997</v>
      </c>
      <c r="F765" s="117">
        <v>9.1861446000000004</v>
      </c>
      <c r="G765" s="257">
        <v>4.7177922789556598E-2</v>
      </c>
      <c r="H765" s="25"/>
      <c r="I765" s="347">
        <v>6.5514477000000002E-2</v>
      </c>
      <c r="J765" s="25"/>
      <c r="K765" s="25"/>
      <c r="L765" s="25"/>
      <c r="M765" s="25"/>
      <c r="N765" s="25"/>
      <c r="O765" s="25"/>
      <c r="P765" s="25"/>
      <c r="Q765" s="25"/>
      <c r="R765" s="258"/>
      <c r="S765" s="25"/>
      <c r="T765" s="25"/>
      <c r="U765" s="25"/>
      <c r="V765" s="25"/>
      <c r="W765" s="25"/>
      <c r="X765" s="25"/>
      <c r="Y765" s="25"/>
      <c r="Z765" s="25"/>
      <c r="AB765" s="25"/>
    </row>
    <row r="766" spans="1:28" s="5" customFormat="1" x14ac:dyDescent="0.25">
      <c r="A766" s="3"/>
      <c r="B766" s="9" t="s">
        <v>5770</v>
      </c>
      <c r="C766" s="48" t="s">
        <v>2302</v>
      </c>
      <c r="D766" s="257">
        <v>3.9349718</v>
      </c>
      <c r="E766" s="261">
        <v>0.49192199999999997</v>
      </c>
      <c r="F766" s="117">
        <v>9.1861446000000004</v>
      </c>
      <c r="G766" s="257">
        <v>4.7177922789556598E-2</v>
      </c>
      <c r="H766" s="25"/>
      <c r="I766" s="347">
        <v>6.5514477000000002E-2</v>
      </c>
      <c r="J766" s="25"/>
      <c r="K766" s="25"/>
      <c r="L766" s="25"/>
      <c r="M766" s="25"/>
      <c r="N766" s="25"/>
      <c r="O766" s="25"/>
      <c r="P766" s="25"/>
      <c r="Q766" s="25"/>
      <c r="R766" s="258"/>
      <c r="S766" s="25"/>
      <c r="T766" s="25"/>
      <c r="U766" s="25"/>
      <c r="V766" s="25"/>
      <c r="W766" s="25"/>
      <c r="X766" s="25"/>
      <c r="Y766" s="25"/>
      <c r="Z766" s="25"/>
      <c r="AB766" s="25"/>
    </row>
    <row r="767" spans="1:28" s="5" customFormat="1" x14ac:dyDescent="0.25">
      <c r="A767" s="3"/>
      <c r="B767" s="9" t="s">
        <v>5770</v>
      </c>
      <c r="C767" s="48" t="s">
        <v>2303</v>
      </c>
      <c r="D767" s="257">
        <v>0.10196425000000001</v>
      </c>
      <c r="E767" s="261">
        <v>0.50768639259259252</v>
      </c>
      <c r="F767" s="117">
        <v>9.4272106000000004</v>
      </c>
      <c r="G767" s="257">
        <v>4.8896342025274597E-2</v>
      </c>
      <c r="H767" s="25"/>
      <c r="I767" s="347">
        <v>6.8411041000000006E-2</v>
      </c>
      <c r="J767" s="25"/>
      <c r="K767" s="25"/>
      <c r="L767" s="25"/>
      <c r="M767" s="25"/>
      <c r="N767" s="25"/>
      <c r="O767" s="25"/>
      <c r="P767" s="25"/>
      <c r="Q767" s="25"/>
      <c r="R767" s="258"/>
      <c r="S767" s="25"/>
      <c r="T767" s="25"/>
      <c r="U767" s="25"/>
      <c r="V767" s="25"/>
      <c r="W767" s="25"/>
      <c r="X767" s="25"/>
      <c r="Y767" s="25"/>
      <c r="Z767" s="25"/>
      <c r="AB767" s="25"/>
    </row>
    <row r="768" spans="1:28" s="5" customFormat="1" x14ac:dyDescent="0.25">
      <c r="A768" s="3"/>
      <c r="B768" s="9" t="s">
        <v>5770</v>
      </c>
      <c r="C768" s="48" t="s">
        <v>2304</v>
      </c>
      <c r="D768" s="257">
        <v>0.88196425000000001</v>
      </c>
      <c r="E768" s="261">
        <v>0.50768639259259252</v>
      </c>
      <c r="F768" s="117">
        <v>9.4272106000000004</v>
      </c>
      <c r="G768" s="257">
        <v>4.8896342025274597E-2</v>
      </c>
      <c r="H768" s="25"/>
      <c r="I768" s="347">
        <v>6.8411041000000006E-2</v>
      </c>
      <c r="J768" s="25"/>
      <c r="K768" s="25"/>
      <c r="L768" s="25"/>
      <c r="M768" s="25"/>
      <c r="N768" s="25"/>
      <c r="O768" s="25"/>
      <c r="P768" s="25"/>
      <c r="Q768" s="25"/>
      <c r="R768" s="258"/>
      <c r="S768" s="25"/>
      <c r="T768" s="25"/>
      <c r="U768" s="25"/>
      <c r="V768" s="25"/>
      <c r="W768" s="25"/>
      <c r="X768" s="25"/>
      <c r="Y768" s="25"/>
      <c r="Z768" s="25"/>
      <c r="AB768" s="25"/>
    </row>
    <row r="769" spans="1:28" s="5" customFormat="1" x14ac:dyDescent="0.25">
      <c r="A769" s="3"/>
      <c r="B769" s="9" t="s">
        <v>5770</v>
      </c>
      <c r="C769" s="48" t="s">
        <v>2305</v>
      </c>
      <c r="D769" s="257">
        <v>3.9919642999999998</v>
      </c>
      <c r="E769" s="261">
        <v>0.50768639259259252</v>
      </c>
      <c r="F769" s="117">
        <v>9.4272106000000004</v>
      </c>
      <c r="G769" s="257">
        <v>4.8896342025274597E-2</v>
      </c>
      <c r="H769" s="25"/>
      <c r="I769" s="347">
        <v>6.8411041000000006E-2</v>
      </c>
      <c r="J769" s="25"/>
      <c r="K769" s="25"/>
      <c r="L769" s="25"/>
      <c r="M769" s="25"/>
      <c r="N769" s="25"/>
      <c r="O769" s="25"/>
      <c r="P769" s="25"/>
      <c r="Q769" s="25"/>
      <c r="R769" s="258"/>
      <c r="S769" s="25"/>
      <c r="T769" s="25"/>
      <c r="U769" s="25"/>
      <c r="V769" s="25"/>
      <c r="W769" s="25"/>
      <c r="X769" s="25"/>
      <c r="Y769" s="25"/>
      <c r="Z769" s="25"/>
      <c r="AB769" s="25"/>
    </row>
    <row r="770" spans="1:28" s="5" customFormat="1" x14ac:dyDescent="0.25">
      <c r="A770" s="58" t="s">
        <v>43</v>
      </c>
      <c r="B770" s="58"/>
      <c r="C770" s="43"/>
      <c r="D770" s="259"/>
      <c r="E770" s="259"/>
      <c r="F770" s="97"/>
      <c r="G770" s="259"/>
      <c r="H770" s="25"/>
      <c r="I770" s="327" t="s">
        <v>7065</v>
      </c>
      <c r="J770" s="25"/>
      <c r="K770" s="25"/>
      <c r="L770" s="25"/>
      <c r="M770" s="25"/>
      <c r="N770" s="25"/>
      <c r="O770" s="25"/>
      <c r="P770" s="25"/>
      <c r="Q770" s="25"/>
      <c r="R770" s="259"/>
      <c r="S770" s="25"/>
      <c r="T770" s="25"/>
      <c r="U770" s="25"/>
      <c r="V770" s="25"/>
      <c r="W770" s="25"/>
      <c r="X770" s="25"/>
      <c r="Y770" s="25"/>
      <c r="Z770" s="25"/>
      <c r="AB770" s="25"/>
    </row>
    <row r="771" spans="1:28" s="5" customFormat="1" x14ac:dyDescent="0.25">
      <c r="A771" s="9"/>
      <c r="B771" s="9" t="s">
        <v>5770</v>
      </c>
      <c r="C771" s="48" t="s">
        <v>3460</v>
      </c>
      <c r="D771" s="257">
        <v>0.36864767999999998</v>
      </c>
      <c r="E771" s="261">
        <v>0.66304756296296286</v>
      </c>
      <c r="F771" s="117">
        <v>14.316229999999999</v>
      </c>
      <c r="G771" s="257">
        <v>8.0540576145695347E-2</v>
      </c>
      <c r="H771" s="25"/>
      <c r="I771" s="347">
        <v>0.13368205999999999</v>
      </c>
      <c r="J771" s="25"/>
      <c r="K771" s="25"/>
      <c r="L771" s="25"/>
      <c r="M771" s="25"/>
      <c r="N771" s="25"/>
      <c r="O771" s="25"/>
      <c r="P771" s="25"/>
      <c r="Q771" s="25"/>
      <c r="R771" s="258"/>
      <c r="S771" s="25"/>
      <c r="T771" s="25"/>
      <c r="U771" s="25"/>
      <c r="V771" s="25"/>
      <c r="W771" s="25"/>
      <c r="X771" s="25"/>
      <c r="Y771" s="25"/>
      <c r="Z771" s="25"/>
      <c r="AB771" s="25"/>
    </row>
    <row r="772" spans="1:28" s="5" customFormat="1" x14ac:dyDescent="0.25">
      <c r="A772" s="135">
        <v>1</v>
      </c>
      <c r="B772" s="9" t="s">
        <v>5770</v>
      </c>
      <c r="C772" s="48" t="s">
        <v>3461</v>
      </c>
      <c r="D772" s="257">
        <v>0.16560072000000001</v>
      </c>
      <c r="E772" s="261">
        <v>5.1613016296296291E-2</v>
      </c>
      <c r="F772" s="117">
        <v>4.9032726000000002</v>
      </c>
      <c r="G772" s="257">
        <v>1.6798060692213401E-2</v>
      </c>
      <c r="H772" s="25"/>
      <c r="I772" s="347">
        <v>2.9733536000000001E-2</v>
      </c>
      <c r="J772" s="25"/>
      <c r="K772" s="25"/>
      <c r="L772" s="25"/>
      <c r="M772" s="25"/>
      <c r="N772" s="25"/>
      <c r="O772" s="25"/>
      <c r="P772" s="25"/>
      <c r="Q772" s="25"/>
      <c r="R772" s="258"/>
      <c r="S772" s="25"/>
      <c r="T772" s="25"/>
      <c r="U772" s="25"/>
      <c r="V772" s="25"/>
      <c r="W772" s="25"/>
      <c r="X772" s="25"/>
      <c r="Y772" s="25"/>
      <c r="Z772" s="25"/>
      <c r="AB772" s="25"/>
    </row>
    <row r="773" spans="1:28" s="5" customFormat="1" x14ac:dyDescent="0.25">
      <c r="A773" s="9"/>
      <c r="B773" s="9" t="s">
        <v>5770</v>
      </c>
      <c r="C773" s="48" t="s">
        <v>3462</v>
      </c>
      <c r="D773" s="257">
        <v>2.7295189000000001E-3</v>
      </c>
      <c r="E773" s="261">
        <v>8.156414074074074E-3</v>
      </c>
      <c r="F773" s="117">
        <v>0.11986412</v>
      </c>
      <c r="G773" s="257">
        <v>7.0668114366993491E-4</v>
      </c>
      <c r="H773" s="25"/>
      <c r="I773" s="347">
        <v>7.1827453000000002E-4</v>
      </c>
      <c r="J773" s="25"/>
      <c r="K773" s="25"/>
      <c r="L773" s="25"/>
      <c r="M773" s="25"/>
      <c r="N773" s="25"/>
      <c r="O773" s="25"/>
      <c r="P773" s="25"/>
      <c r="Q773" s="25"/>
      <c r="R773" s="258"/>
      <c r="S773" s="25"/>
      <c r="T773" s="25"/>
      <c r="U773" s="25"/>
      <c r="V773" s="25"/>
      <c r="W773" s="25"/>
      <c r="X773" s="25"/>
      <c r="Y773" s="25"/>
      <c r="Z773" s="25"/>
      <c r="AB773" s="25"/>
    </row>
    <row r="774" spans="1:28" s="5" customFormat="1" x14ac:dyDescent="0.25">
      <c r="A774" s="9"/>
      <c r="B774" s="9" t="s">
        <v>5770</v>
      </c>
      <c r="C774" s="48" t="s">
        <v>3463</v>
      </c>
      <c r="D774" s="257">
        <v>1.925503</v>
      </c>
      <c r="E774" s="261">
        <v>0.16474924444444441</v>
      </c>
      <c r="F774" s="117">
        <v>1.9635868000000001</v>
      </c>
      <c r="G774" s="257">
        <v>0.555044267640319</v>
      </c>
      <c r="H774" s="25"/>
      <c r="I774" s="347">
        <v>0.49130794</v>
      </c>
      <c r="J774" s="25"/>
      <c r="K774" s="25"/>
      <c r="L774" s="25"/>
      <c r="M774" s="25"/>
      <c r="N774" s="25"/>
      <c r="O774" s="25"/>
      <c r="P774" s="25"/>
      <c r="Q774" s="25"/>
      <c r="R774" s="258"/>
      <c r="S774" s="25"/>
      <c r="T774" s="25"/>
      <c r="U774" s="25"/>
      <c r="V774" s="25"/>
      <c r="W774" s="25"/>
      <c r="X774" s="25"/>
      <c r="Y774" s="25"/>
      <c r="Z774" s="25"/>
      <c r="AB774" s="25"/>
    </row>
    <row r="775" spans="1:28" s="5" customFormat="1" x14ac:dyDescent="0.25">
      <c r="A775" s="135">
        <v>1</v>
      </c>
      <c r="B775" s="9" t="s">
        <v>5770</v>
      </c>
      <c r="C775" s="48" t="s">
        <v>3464</v>
      </c>
      <c r="D775" s="257">
        <v>3.9094777999999997E-2</v>
      </c>
      <c r="E775" s="261">
        <v>0.11021297777777778</v>
      </c>
      <c r="F775" s="117">
        <v>20.325403999999999</v>
      </c>
      <c r="G775" s="257">
        <v>0.13897660066489706</v>
      </c>
      <c r="H775" s="25"/>
      <c r="I775" s="347">
        <v>-7.245741E-2</v>
      </c>
      <c r="J775" s="25"/>
      <c r="K775" s="25"/>
      <c r="L775" s="25"/>
      <c r="M775" s="25"/>
      <c r="N775" s="25"/>
      <c r="O775" s="25"/>
      <c r="P775" s="25"/>
      <c r="Q775" s="25"/>
      <c r="R775" s="258"/>
      <c r="S775" s="25"/>
      <c r="T775" s="25"/>
      <c r="U775" s="25"/>
      <c r="V775" s="25"/>
      <c r="W775" s="25"/>
      <c r="X775" s="25"/>
      <c r="Y775" s="25"/>
      <c r="Z775" s="25"/>
      <c r="AB775" s="25"/>
    </row>
    <row r="776" spans="1:28" s="5" customFormat="1" x14ac:dyDescent="0.25">
      <c r="A776" s="9"/>
      <c r="B776" s="9" t="s">
        <v>5770</v>
      </c>
      <c r="C776" s="48" t="s">
        <v>3465</v>
      </c>
      <c r="D776" s="257">
        <v>4.5050074999999998E-3</v>
      </c>
      <c r="E776" s="261">
        <v>1.8565455555555554E-2</v>
      </c>
      <c r="F776" s="117">
        <v>19.002642999999999</v>
      </c>
      <c r="G776" s="257">
        <v>0.13032535060291522</v>
      </c>
      <c r="H776" s="25"/>
      <c r="I776" s="347">
        <v>-8.1919613000000002E-2</v>
      </c>
      <c r="J776" s="25"/>
      <c r="K776" s="25"/>
      <c r="L776" s="25"/>
      <c r="M776" s="25"/>
      <c r="N776" s="25"/>
      <c r="O776" s="25"/>
      <c r="P776" s="25"/>
      <c r="Q776" s="25"/>
      <c r="R776" s="258"/>
      <c r="S776" s="25"/>
      <c r="T776" s="25"/>
      <c r="U776" s="25"/>
      <c r="V776" s="25"/>
      <c r="W776" s="25"/>
      <c r="X776" s="25"/>
      <c r="Y776" s="25"/>
      <c r="Z776" s="25"/>
      <c r="AB776" s="25"/>
    </row>
    <row r="777" spans="1:28" s="5" customFormat="1" x14ac:dyDescent="0.25">
      <c r="A777" s="135">
        <v>1</v>
      </c>
      <c r="B777" s="9" t="s">
        <v>5770</v>
      </c>
      <c r="C777" s="48" t="s">
        <v>3466</v>
      </c>
      <c r="D777" s="257">
        <v>0.14208011000000001</v>
      </c>
      <c r="E777" s="261">
        <v>0.75433496296296298</v>
      </c>
      <c r="F777" s="117">
        <v>44.134278000000002</v>
      </c>
      <c r="G777" s="257">
        <v>9.1566637620801389E-2</v>
      </c>
      <c r="H777" s="25"/>
      <c r="I777" s="347">
        <v>-4.6927367999999997E-2</v>
      </c>
      <c r="J777" s="25"/>
      <c r="K777" s="25"/>
      <c r="L777" s="25"/>
      <c r="M777" s="25"/>
      <c r="N777" s="25"/>
      <c r="O777" s="25"/>
      <c r="P777" s="25"/>
      <c r="Q777" s="25"/>
      <c r="R777" s="258"/>
      <c r="S777" s="25"/>
      <c r="T777" s="25"/>
      <c r="U777" s="25"/>
      <c r="V777" s="25"/>
      <c r="W777" s="25"/>
      <c r="X777" s="25"/>
      <c r="Y777" s="25"/>
      <c r="Z777" s="25"/>
      <c r="AB777" s="25"/>
    </row>
    <row r="778" spans="1:28" s="5" customFormat="1" x14ac:dyDescent="0.25">
      <c r="A778" s="135">
        <v>1</v>
      </c>
      <c r="B778" s="9" t="s">
        <v>5770</v>
      </c>
      <c r="C778" s="48" t="s">
        <v>3467</v>
      </c>
      <c r="D778" s="257">
        <v>0.14772813000000001</v>
      </c>
      <c r="E778" s="261">
        <v>0.68921247407407404</v>
      </c>
      <c r="F778" s="117">
        <v>40.056995999999998</v>
      </c>
      <c r="G778" s="257">
        <v>9.1519185811322998E-2</v>
      </c>
      <c r="H778" s="25"/>
      <c r="I778" s="347">
        <v>-3.1235868E-2</v>
      </c>
      <c r="J778" s="25"/>
      <c r="K778" s="25"/>
      <c r="L778" s="25"/>
      <c r="M778" s="25"/>
      <c r="N778" s="25"/>
      <c r="O778" s="25"/>
      <c r="P778" s="25"/>
      <c r="Q778" s="25"/>
      <c r="R778" s="258"/>
      <c r="S778" s="25"/>
      <c r="T778" s="25"/>
      <c r="U778" s="25"/>
      <c r="V778" s="25"/>
      <c r="W778" s="25"/>
      <c r="X778" s="25"/>
      <c r="Y778" s="25"/>
      <c r="Z778" s="25"/>
      <c r="AB778" s="25"/>
    </row>
    <row r="779" spans="1:28" s="5" customFormat="1" x14ac:dyDescent="0.25">
      <c r="A779" s="135">
        <v>1</v>
      </c>
      <c r="B779" s="9" t="s">
        <v>5770</v>
      </c>
      <c r="C779" s="48" t="s">
        <v>3468</v>
      </c>
      <c r="D779" s="257">
        <v>0.14596856</v>
      </c>
      <c r="E779" s="261">
        <v>0.69656641481481474</v>
      </c>
      <c r="F779" s="117">
        <v>36.857438999999999</v>
      </c>
      <c r="G779" s="257">
        <v>8.8077287541099489E-2</v>
      </c>
      <c r="H779" s="25"/>
      <c r="I779" s="347">
        <v>-1.8592840999999999E-2</v>
      </c>
      <c r="J779" s="25"/>
      <c r="K779" s="25"/>
      <c r="L779" s="25"/>
      <c r="M779" s="25"/>
      <c r="N779" s="25"/>
      <c r="O779" s="25"/>
      <c r="P779" s="25"/>
      <c r="Q779" s="25"/>
      <c r="R779" s="258"/>
      <c r="S779" s="25"/>
      <c r="T779" s="25"/>
      <c r="U779" s="25"/>
      <c r="V779" s="25"/>
      <c r="W779" s="25"/>
      <c r="X779" s="25"/>
      <c r="Y779" s="25"/>
      <c r="Z779" s="25"/>
      <c r="AB779" s="25"/>
    </row>
    <row r="780" spans="1:28" s="5" customFormat="1" x14ac:dyDescent="0.25">
      <c r="A780" s="135">
        <v>1</v>
      </c>
      <c r="B780" s="9" t="s">
        <v>5770</v>
      </c>
      <c r="C780" s="48" t="s">
        <v>1948</v>
      </c>
      <c r="D780" s="257">
        <v>0.15257562</v>
      </c>
      <c r="E780" s="261">
        <v>0.76450725925925922</v>
      </c>
      <c r="F780" s="117">
        <v>11.210355</v>
      </c>
      <c r="G780" s="257">
        <v>7.1277458397350599E-2</v>
      </c>
      <c r="H780" s="25"/>
      <c r="I780" s="347">
        <v>8.5832275999999999E-2</v>
      </c>
      <c r="J780" s="25"/>
      <c r="K780" s="25"/>
      <c r="L780" s="25"/>
      <c r="M780" s="25"/>
      <c r="N780" s="25"/>
      <c r="O780" s="25"/>
      <c r="P780" s="25"/>
      <c r="Q780" s="25"/>
      <c r="R780" s="258"/>
      <c r="S780" s="25"/>
      <c r="T780" s="25"/>
      <c r="U780" s="25"/>
      <c r="V780" s="25"/>
      <c r="W780" s="25"/>
      <c r="X780" s="25"/>
      <c r="Y780" s="25"/>
      <c r="Z780" s="25"/>
      <c r="AB780" s="25"/>
    </row>
    <row r="781" spans="1:28" s="5" customFormat="1" x14ac:dyDescent="0.25">
      <c r="A781" s="135">
        <v>1</v>
      </c>
      <c r="B781" s="9" t="s">
        <v>5770</v>
      </c>
      <c r="C781" s="48" t="s">
        <v>1949</v>
      </c>
      <c r="D781" s="257">
        <v>0.34710719000000001</v>
      </c>
      <c r="E781" s="261">
        <v>1.2370189629629629</v>
      </c>
      <c r="F781" s="117">
        <v>24.140502000000001</v>
      </c>
      <c r="G781" s="257">
        <v>0.1186182171258075</v>
      </c>
      <c r="H781" s="25"/>
      <c r="I781" s="347">
        <v>0.17205132000000001</v>
      </c>
      <c r="J781" s="25"/>
      <c r="K781" s="25"/>
      <c r="L781" s="25"/>
      <c r="M781" s="25"/>
      <c r="N781" s="25"/>
      <c r="O781" s="25"/>
      <c r="P781" s="25"/>
      <c r="Q781" s="25"/>
      <c r="R781" s="258"/>
      <c r="S781" s="25"/>
      <c r="T781" s="25"/>
      <c r="U781" s="25"/>
      <c r="V781" s="25"/>
      <c r="W781" s="25"/>
      <c r="X781" s="25"/>
      <c r="Y781" s="25"/>
      <c r="Z781" s="25"/>
      <c r="AB781" s="25"/>
    </row>
    <row r="782" spans="1:28" s="5" customFormat="1" x14ac:dyDescent="0.25">
      <c r="A782" s="135">
        <v>1</v>
      </c>
      <c r="B782" s="9" t="s">
        <v>5770</v>
      </c>
      <c r="C782" s="48" t="s">
        <v>1950</v>
      </c>
      <c r="D782" s="257">
        <v>0.21338444000000001</v>
      </c>
      <c r="E782" s="261">
        <v>0.85616125925925923</v>
      </c>
      <c r="F782" s="117">
        <v>53.998812999999998</v>
      </c>
      <c r="G782" s="257">
        <v>0.50725163643395599</v>
      </c>
      <c r="H782" s="25"/>
      <c r="I782" s="347">
        <v>-3.4439059000000001E-2</v>
      </c>
      <c r="J782" s="25"/>
      <c r="K782" s="25"/>
      <c r="L782" s="25"/>
      <c r="M782" s="25"/>
      <c r="N782" s="25"/>
      <c r="O782" s="25"/>
      <c r="P782" s="25"/>
      <c r="Q782" s="25"/>
      <c r="R782" s="258"/>
      <c r="S782" s="25"/>
      <c r="T782" s="25"/>
      <c r="U782" s="25"/>
      <c r="V782" s="25"/>
      <c r="W782" s="25"/>
      <c r="X782" s="25"/>
      <c r="Y782" s="25"/>
      <c r="Z782" s="25"/>
      <c r="AB782" s="25"/>
    </row>
    <row r="783" spans="1:28" s="5" customFormat="1" x14ac:dyDescent="0.25">
      <c r="A783" s="135">
        <v>1</v>
      </c>
      <c r="B783" s="9" t="s">
        <v>5770</v>
      </c>
      <c r="C783" s="48" t="s">
        <v>3238</v>
      </c>
      <c r="D783" s="257">
        <v>0.37077462</v>
      </c>
      <c r="E783" s="261">
        <v>1.5524394814814815</v>
      </c>
      <c r="F783" s="117">
        <v>67.627330999999998</v>
      </c>
      <c r="G783" s="257">
        <v>0.57552366378388309</v>
      </c>
      <c r="H783" s="25"/>
      <c r="I783" s="347">
        <v>6.8269271000000006E-2</v>
      </c>
      <c r="J783" s="25"/>
      <c r="K783" s="25"/>
      <c r="L783" s="25"/>
      <c r="M783" s="25"/>
      <c r="N783" s="25"/>
      <c r="O783" s="25"/>
      <c r="P783" s="25"/>
      <c r="Q783" s="25"/>
      <c r="R783" s="258"/>
      <c r="S783" s="25"/>
      <c r="T783" s="25"/>
      <c r="U783" s="25"/>
      <c r="V783" s="25"/>
      <c r="W783" s="25"/>
      <c r="X783" s="25"/>
      <c r="Y783" s="25"/>
      <c r="Z783" s="25"/>
      <c r="AB783" s="25"/>
    </row>
    <row r="784" spans="1:28" s="5" customFormat="1" x14ac:dyDescent="0.25">
      <c r="A784" s="45" t="s">
        <v>44</v>
      </c>
      <c r="B784" s="45"/>
      <c r="C784" s="43"/>
      <c r="D784" s="259"/>
      <c r="E784" s="259"/>
      <c r="F784" s="97"/>
      <c r="G784" s="259"/>
      <c r="H784" s="25"/>
      <c r="I784" s="258"/>
      <c r="J784" s="25"/>
      <c r="K784" s="25"/>
      <c r="L784" s="25"/>
      <c r="M784" s="25"/>
      <c r="N784" s="25"/>
      <c r="O784" s="25"/>
      <c r="P784" s="25"/>
      <c r="Q784" s="25"/>
      <c r="R784" s="259"/>
      <c r="S784" s="25"/>
      <c r="T784" s="25"/>
      <c r="U784" s="25"/>
      <c r="V784" s="25"/>
      <c r="W784" s="25"/>
      <c r="X784" s="25"/>
      <c r="Y784" s="25"/>
      <c r="Z784" s="25"/>
      <c r="AB784" s="25"/>
    </row>
    <row r="785" spans="1:28" s="5" customFormat="1" x14ac:dyDescent="0.25">
      <c r="A785" s="9"/>
      <c r="B785" s="43" t="s">
        <v>4654</v>
      </c>
      <c r="C785" s="48" t="s">
        <v>2215</v>
      </c>
      <c r="D785" s="257">
        <v>5.4228933999999999E-2</v>
      </c>
      <c r="E785" s="261">
        <v>0.29968177037037036</v>
      </c>
      <c r="F785" s="117">
        <v>3.4599530999999999</v>
      </c>
      <c r="G785" s="257">
        <v>2.5766250178612803E-2</v>
      </c>
      <c r="H785" s="25"/>
      <c r="I785" s="258"/>
      <c r="J785" s="25"/>
      <c r="K785" s="25"/>
      <c r="L785" s="25"/>
      <c r="M785" s="25"/>
      <c r="N785" s="25"/>
      <c r="O785" s="25"/>
      <c r="P785" s="25"/>
      <c r="Q785" s="25"/>
      <c r="R785" s="258"/>
      <c r="S785" s="25"/>
      <c r="T785" s="25"/>
      <c r="U785" s="25"/>
      <c r="V785" s="25"/>
      <c r="W785" s="25"/>
      <c r="X785" s="25"/>
      <c r="Y785" s="25"/>
      <c r="Z785" s="25"/>
      <c r="AB785" s="25"/>
    </row>
    <row r="786" spans="1:28" s="5" customFormat="1" x14ac:dyDescent="0.25">
      <c r="A786" s="45" t="s">
        <v>45</v>
      </c>
      <c r="B786" s="45"/>
      <c r="C786" s="43"/>
      <c r="D786" s="259"/>
      <c r="E786" s="259"/>
      <c r="F786" s="97"/>
      <c r="G786" s="259"/>
      <c r="H786" s="25"/>
      <c r="I786" s="258"/>
      <c r="J786" s="25"/>
      <c r="K786" s="25"/>
      <c r="L786" s="25"/>
      <c r="M786" s="25"/>
      <c r="N786" s="25"/>
      <c r="O786" s="25"/>
      <c r="P786" s="25"/>
      <c r="Q786" s="25"/>
      <c r="R786" s="259"/>
      <c r="S786" s="25"/>
      <c r="T786" s="25"/>
      <c r="U786" s="25"/>
      <c r="V786" s="25"/>
      <c r="W786" s="25"/>
      <c r="X786" s="25"/>
      <c r="Y786" s="25"/>
      <c r="Z786" s="25"/>
      <c r="AB786" s="25"/>
    </row>
    <row r="787" spans="1:28" s="5" customFormat="1" x14ac:dyDescent="0.25">
      <c r="A787" s="43"/>
      <c r="B787" s="43" t="s">
        <v>4654</v>
      </c>
      <c r="C787" s="48" t="s">
        <v>2992</v>
      </c>
      <c r="D787" s="257">
        <v>1.7601154000000001E-2</v>
      </c>
      <c r="E787" s="261">
        <v>0.1062533111111111</v>
      </c>
      <c r="F787" s="117">
        <v>1.2213655000000001</v>
      </c>
      <c r="G787" s="257">
        <v>8.9783242161939007E-3</v>
      </c>
      <c r="H787" s="25"/>
      <c r="I787" s="258"/>
      <c r="J787" s="25"/>
      <c r="K787" s="25"/>
      <c r="L787" s="25"/>
      <c r="M787" s="25"/>
      <c r="N787" s="25"/>
      <c r="O787" s="25"/>
      <c r="P787" s="25"/>
      <c r="Q787" s="25"/>
      <c r="R787" s="258"/>
      <c r="S787" s="25"/>
      <c r="T787" s="25"/>
      <c r="U787" s="25"/>
      <c r="V787" s="25"/>
      <c r="W787" s="25"/>
      <c r="X787" s="25"/>
      <c r="Y787" s="25"/>
      <c r="Z787" s="25"/>
      <c r="AB787" s="25"/>
    </row>
    <row r="788" spans="1:28" s="5" customFormat="1" x14ac:dyDescent="0.25">
      <c r="A788" s="45" t="s">
        <v>46</v>
      </c>
      <c r="B788" s="45"/>
      <c r="C788" s="9"/>
      <c r="D788" s="256"/>
      <c r="E788" s="256"/>
      <c r="F788" s="97"/>
      <c r="G788" s="259"/>
      <c r="H788" s="25"/>
      <c r="I788" s="258"/>
      <c r="J788" s="25"/>
      <c r="K788" s="25"/>
      <c r="L788" s="25"/>
      <c r="M788" s="25"/>
      <c r="N788" s="25"/>
      <c r="O788" s="25"/>
      <c r="P788" s="25"/>
      <c r="Q788" s="25"/>
      <c r="R788" s="259"/>
      <c r="S788" s="25"/>
      <c r="T788" s="25"/>
      <c r="U788" s="25"/>
      <c r="V788" s="25"/>
      <c r="W788" s="25"/>
      <c r="X788" s="25"/>
      <c r="Y788" s="25"/>
      <c r="Z788" s="25"/>
      <c r="AB788" s="25"/>
    </row>
    <row r="789" spans="1:28" s="5" customFormat="1" x14ac:dyDescent="0.25">
      <c r="A789" s="9"/>
      <c r="B789" s="43" t="s">
        <v>4654</v>
      </c>
      <c r="C789" s="48" t="s">
        <v>2216</v>
      </c>
      <c r="D789" s="257">
        <v>2.5891529E-2</v>
      </c>
      <c r="E789" s="261">
        <v>0.17843854074074073</v>
      </c>
      <c r="F789" s="117">
        <v>3.1112592000000001</v>
      </c>
      <c r="G789" s="257">
        <v>1.6386257616058501E-2</v>
      </c>
      <c r="H789" s="25"/>
      <c r="I789" s="258"/>
      <c r="J789" s="25"/>
      <c r="K789" s="25"/>
      <c r="L789" s="25"/>
      <c r="M789" s="25"/>
      <c r="N789" s="25"/>
      <c r="O789" s="25"/>
      <c r="P789" s="25"/>
      <c r="Q789" s="25"/>
      <c r="R789" s="258"/>
      <c r="S789" s="25"/>
      <c r="T789" s="25"/>
      <c r="U789" s="25"/>
      <c r="V789" s="25"/>
      <c r="W789" s="25"/>
      <c r="X789" s="25"/>
      <c r="Y789" s="25"/>
      <c r="Z789" s="25"/>
      <c r="AB789" s="25"/>
    </row>
    <row r="790" spans="1:28" s="5" customFormat="1" x14ac:dyDescent="0.25">
      <c r="A790" s="45" t="s">
        <v>47</v>
      </c>
      <c r="B790" s="45"/>
      <c r="C790" s="43"/>
      <c r="D790" s="259"/>
      <c r="E790" s="259"/>
      <c r="F790" s="97"/>
      <c r="G790" s="259"/>
      <c r="H790" s="25"/>
      <c r="I790" s="258"/>
      <c r="J790" s="25"/>
      <c r="K790" s="25"/>
      <c r="L790" s="25"/>
      <c r="M790" s="25"/>
      <c r="N790" s="25"/>
      <c r="O790" s="25"/>
      <c r="P790" s="25"/>
      <c r="Q790" s="25"/>
      <c r="R790" s="259"/>
      <c r="S790" s="25"/>
      <c r="T790" s="25"/>
      <c r="U790" s="25"/>
      <c r="V790" s="25"/>
      <c r="W790" s="25"/>
      <c r="X790" s="25"/>
      <c r="Y790" s="25"/>
      <c r="Z790" s="25"/>
      <c r="AB790" s="25"/>
    </row>
    <row r="791" spans="1:28" s="5" customFormat="1" x14ac:dyDescent="0.25">
      <c r="A791" s="9"/>
      <c r="B791" s="43" t="s">
        <v>4654</v>
      </c>
      <c r="C791" s="48" t="s">
        <v>2995</v>
      </c>
      <c r="D791" s="257">
        <v>9.8322891000000006E-3</v>
      </c>
      <c r="E791" s="261">
        <v>6.776197851851852E-2</v>
      </c>
      <c r="F791" s="117">
        <v>1.1814823000000001</v>
      </c>
      <c r="G791" s="257">
        <v>6.2226304625404572E-3</v>
      </c>
      <c r="H791" s="25"/>
      <c r="I791" s="258"/>
      <c r="J791" s="25"/>
      <c r="K791" s="25"/>
      <c r="L791" s="25"/>
      <c r="M791" s="25"/>
      <c r="N791" s="25"/>
      <c r="O791" s="25"/>
      <c r="P791" s="25"/>
      <c r="Q791" s="25"/>
      <c r="R791" s="258"/>
      <c r="S791" s="25"/>
      <c r="T791" s="25"/>
      <c r="U791" s="25"/>
      <c r="V791" s="25"/>
      <c r="W791" s="25"/>
      <c r="X791" s="25"/>
      <c r="Y791" s="25"/>
      <c r="Z791" s="25"/>
      <c r="AB791" s="25"/>
    </row>
    <row r="792" spans="1:28" s="5" customFormat="1" x14ac:dyDescent="0.25">
      <c r="A792" s="45" t="s">
        <v>48</v>
      </c>
      <c r="B792" s="45"/>
      <c r="C792" s="9"/>
      <c r="D792" s="256"/>
      <c r="E792" s="256"/>
      <c r="F792" s="97"/>
      <c r="G792" s="259"/>
      <c r="H792" s="25"/>
      <c r="I792" s="258"/>
      <c r="J792" s="25"/>
      <c r="K792" s="25"/>
      <c r="L792" s="25"/>
      <c r="M792" s="25"/>
      <c r="N792" s="25"/>
      <c r="O792" s="25"/>
      <c r="P792" s="25"/>
      <c r="Q792" s="25"/>
      <c r="R792" s="259"/>
      <c r="S792" s="25"/>
      <c r="T792" s="25"/>
      <c r="U792" s="25"/>
      <c r="V792" s="25"/>
      <c r="W792" s="25"/>
      <c r="X792" s="25"/>
      <c r="Y792" s="25"/>
      <c r="Z792" s="25"/>
      <c r="AB792" s="25"/>
    </row>
    <row r="793" spans="1:28" s="5" customFormat="1" x14ac:dyDescent="0.25">
      <c r="A793" s="9"/>
      <c r="B793" s="43" t="s">
        <v>4654</v>
      </c>
      <c r="C793" s="48" t="s">
        <v>2217</v>
      </c>
      <c r="D793" s="257">
        <v>3.2646682E-4</v>
      </c>
      <c r="E793" s="261">
        <v>1.0284287407407407E-3</v>
      </c>
      <c r="F793" s="117">
        <v>1.0653163000000001</v>
      </c>
      <c r="G793" s="257">
        <v>1.0789300555262701E-4</v>
      </c>
      <c r="H793" s="25"/>
      <c r="I793" s="258"/>
      <c r="J793" s="25"/>
      <c r="K793" s="25"/>
      <c r="L793" s="25"/>
      <c r="M793" s="25"/>
      <c r="N793" s="25"/>
      <c r="O793" s="25"/>
      <c r="P793" s="25"/>
      <c r="Q793" s="25"/>
      <c r="R793" s="258"/>
      <c r="S793" s="25"/>
      <c r="T793" s="25"/>
      <c r="U793" s="25"/>
      <c r="V793" s="25"/>
      <c r="W793" s="25"/>
      <c r="X793" s="25"/>
      <c r="Y793" s="25"/>
      <c r="Z793" s="25"/>
      <c r="AB793" s="25"/>
    </row>
    <row r="794" spans="1:28" s="5" customFormat="1" x14ac:dyDescent="0.25">
      <c r="A794" s="45" t="s">
        <v>49</v>
      </c>
      <c r="B794" s="45"/>
      <c r="C794" s="43"/>
      <c r="D794" s="259"/>
      <c r="E794" s="259"/>
      <c r="F794" s="97"/>
      <c r="G794" s="259"/>
      <c r="H794" s="25"/>
      <c r="I794" s="258"/>
      <c r="J794" s="25"/>
      <c r="K794" s="25"/>
      <c r="L794" s="25"/>
      <c r="M794" s="25"/>
      <c r="N794" s="25"/>
      <c r="O794" s="25"/>
      <c r="P794" s="25"/>
      <c r="Q794" s="25"/>
      <c r="R794" s="259"/>
      <c r="S794" s="25"/>
      <c r="T794" s="25"/>
      <c r="U794" s="25"/>
      <c r="V794" s="25"/>
      <c r="W794" s="25"/>
      <c r="X794" s="25"/>
      <c r="Y794" s="25"/>
      <c r="Z794" s="25"/>
      <c r="AB794" s="25"/>
    </row>
    <row r="795" spans="1:28" s="5" customFormat="1" x14ac:dyDescent="0.25">
      <c r="A795" s="45"/>
      <c r="B795" s="43" t="s">
        <v>4654</v>
      </c>
      <c r="C795" s="48" t="s">
        <v>3001</v>
      </c>
      <c r="D795" s="257">
        <v>1.9242660000000002E-2</v>
      </c>
      <c r="E795" s="261">
        <v>0.11195658518518518</v>
      </c>
      <c r="F795" s="117">
        <v>1.1748518999999999</v>
      </c>
      <c r="G795" s="257">
        <v>1.0452044044007999E-2</v>
      </c>
      <c r="H795" s="25"/>
      <c r="I795" s="258"/>
      <c r="J795" s="25"/>
      <c r="K795" s="25"/>
      <c r="L795" s="25"/>
      <c r="M795" s="25"/>
      <c r="N795" s="25"/>
      <c r="O795" s="25"/>
      <c r="P795" s="25"/>
      <c r="Q795" s="25"/>
      <c r="R795" s="258"/>
      <c r="S795" s="25"/>
      <c r="T795" s="25"/>
      <c r="U795" s="25"/>
      <c r="V795" s="25"/>
      <c r="W795" s="25"/>
      <c r="X795" s="25"/>
      <c r="Y795" s="25"/>
      <c r="Z795" s="25"/>
      <c r="AB795" s="25"/>
    </row>
    <row r="796" spans="1:28" s="5" customFormat="1" x14ac:dyDescent="0.25">
      <c r="A796" s="45" t="s">
        <v>50</v>
      </c>
      <c r="B796" s="45"/>
      <c r="C796" s="43"/>
      <c r="D796" s="259"/>
      <c r="E796" s="259"/>
      <c r="F796" s="97"/>
      <c r="G796" s="259"/>
      <c r="H796" s="25"/>
      <c r="I796" s="258"/>
      <c r="J796" s="25"/>
      <c r="K796" s="25"/>
      <c r="L796" s="25"/>
      <c r="M796" s="25"/>
      <c r="N796" s="25"/>
      <c r="O796" s="25"/>
      <c r="P796" s="25"/>
      <c r="Q796" s="25"/>
      <c r="R796" s="259"/>
      <c r="S796" s="25"/>
      <c r="T796" s="25"/>
      <c r="U796" s="25"/>
      <c r="V796" s="25"/>
      <c r="W796" s="25"/>
      <c r="X796" s="25"/>
      <c r="Y796" s="25"/>
      <c r="Z796" s="25"/>
      <c r="AB796" s="25"/>
    </row>
    <row r="797" spans="1:28" s="5" customFormat="1" x14ac:dyDescent="0.25">
      <c r="A797" s="43"/>
      <c r="B797" s="43" t="s">
        <v>4654</v>
      </c>
      <c r="C797" s="48" t="s">
        <v>2219</v>
      </c>
      <c r="D797" s="257">
        <v>8.6569885E-4</v>
      </c>
      <c r="E797" s="261">
        <v>2.1643271111111109E-3</v>
      </c>
      <c r="F797" s="117">
        <v>3.5172781</v>
      </c>
      <c r="G797" s="257">
        <v>5.0723004992121994E-4</v>
      </c>
      <c r="H797" s="25"/>
      <c r="I797" s="258"/>
      <c r="J797" s="25"/>
      <c r="K797" s="25"/>
      <c r="L797" s="25"/>
      <c r="M797" s="25"/>
      <c r="N797" s="25"/>
      <c r="O797" s="25"/>
      <c r="P797" s="25"/>
      <c r="Q797" s="25"/>
      <c r="R797" s="258"/>
      <c r="S797" s="25"/>
      <c r="T797" s="25"/>
      <c r="U797" s="25"/>
      <c r="V797" s="25"/>
      <c r="W797" s="25"/>
      <c r="X797" s="25"/>
      <c r="Y797" s="25"/>
      <c r="Z797" s="25"/>
      <c r="AB797" s="25"/>
    </row>
    <row r="798" spans="1:28" s="5" customFormat="1" x14ac:dyDescent="0.25">
      <c r="A798" s="45" t="s">
        <v>51</v>
      </c>
      <c r="B798" s="45"/>
      <c r="C798" s="43"/>
      <c r="D798" s="259"/>
      <c r="E798" s="259"/>
      <c r="F798" s="97"/>
      <c r="G798" s="259"/>
      <c r="H798" s="25"/>
      <c r="I798" s="258"/>
      <c r="J798" s="25"/>
      <c r="K798" s="25"/>
      <c r="L798" s="25"/>
      <c r="M798" s="25"/>
      <c r="N798" s="25"/>
      <c r="O798" s="25"/>
      <c r="P798" s="25"/>
      <c r="Q798" s="25"/>
      <c r="R798" s="259"/>
      <c r="S798" s="25"/>
      <c r="T798" s="25"/>
      <c r="U798" s="25"/>
      <c r="V798" s="25"/>
      <c r="W798" s="25"/>
      <c r="X798" s="25"/>
      <c r="Y798" s="25"/>
      <c r="Z798" s="25"/>
      <c r="AB798" s="25"/>
    </row>
    <row r="799" spans="1:28" s="5" customFormat="1" x14ac:dyDescent="0.25">
      <c r="A799" s="43"/>
      <c r="B799" s="43" t="s">
        <v>4654</v>
      </c>
      <c r="C799" s="48" t="s">
        <v>2218</v>
      </c>
      <c r="D799" s="257">
        <v>5.3286384999999999E-2</v>
      </c>
      <c r="E799" s="261">
        <v>0.24586638518518517</v>
      </c>
      <c r="F799" s="117">
        <v>3.4582134</v>
      </c>
      <c r="G799" s="257">
        <v>2.3600941503907201E-2</v>
      </c>
      <c r="H799" s="25"/>
      <c r="I799" s="258"/>
      <c r="J799" s="25"/>
      <c r="K799" s="25"/>
      <c r="L799" s="25"/>
      <c r="M799" s="25"/>
      <c r="N799" s="25"/>
      <c r="O799" s="25"/>
      <c r="P799" s="25"/>
      <c r="Q799" s="25"/>
      <c r="R799" s="258"/>
      <c r="S799" s="25"/>
      <c r="T799" s="25"/>
      <c r="U799" s="25"/>
      <c r="V799" s="25"/>
      <c r="W799" s="25"/>
      <c r="X799" s="25"/>
      <c r="Y799" s="25"/>
      <c r="Z799" s="25"/>
      <c r="AB799" s="25"/>
    </row>
    <row r="800" spans="1:28" s="5" customFormat="1" x14ac:dyDescent="0.25">
      <c r="A800" s="45" t="s">
        <v>52</v>
      </c>
      <c r="B800" s="45"/>
      <c r="C800" s="43"/>
      <c r="D800" s="259"/>
      <c r="E800" s="259"/>
      <c r="F800" s="97"/>
      <c r="G800" s="259"/>
      <c r="H800" s="25"/>
      <c r="K800" s="258" t="s">
        <v>7063</v>
      </c>
      <c r="L800" s="25"/>
      <c r="M800" s="25"/>
      <c r="N800" s="25"/>
      <c r="O800" s="25"/>
      <c r="P800" s="25"/>
      <c r="Q800" s="25"/>
      <c r="R800" s="259"/>
      <c r="S800" s="25"/>
      <c r="T800" s="25"/>
      <c r="U800" s="25"/>
      <c r="V800" s="25"/>
      <c r="W800" s="25"/>
      <c r="X800" s="25"/>
      <c r="Y800" s="25"/>
      <c r="Z800" s="25"/>
      <c r="AB800" s="25"/>
    </row>
    <row r="801" spans="1:28" s="5" customFormat="1" x14ac:dyDescent="0.25">
      <c r="A801" s="43"/>
      <c r="B801" s="43" t="s">
        <v>4654</v>
      </c>
      <c r="C801" s="48" t="s">
        <v>3003</v>
      </c>
      <c r="D801" s="257">
        <v>1.4595874E-2</v>
      </c>
      <c r="E801" s="261">
        <v>9.0995822222222217E-2</v>
      </c>
      <c r="F801" s="49">
        <v>1.3493105999999999</v>
      </c>
      <c r="G801" s="257">
        <v>8.0121406512122795E-3</v>
      </c>
      <c r="H801" s="25"/>
      <c r="K801" s="258">
        <f>1/E801</f>
        <v>10.989515513776945</v>
      </c>
      <c r="L801" s="25"/>
      <c r="M801" s="25"/>
      <c r="N801" s="25"/>
      <c r="O801" s="25"/>
      <c r="P801" s="25"/>
      <c r="Q801" s="25"/>
      <c r="R801" s="258"/>
      <c r="S801" s="25"/>
      <c r="T801" s="25"/>
      <c r="U801" s="25"/>
      <c r="V801" s="25"/>
      <c r="W801" s="25"/>
      <c r="X801" s="25"/>
      <c r="Y801" s="25"/>
      <c r="Z801" s="25"/>
      <c r="AB801" s="25"/>
    </row>
    <row r="802" spans="1:28" s="25" customFormat="1" x14ac:dyDescent="0.25">
      <c r="A802" s="45" t="s">
        <v>53</v>
      </c>
      <c r="B802" s="45"/>
      <c r="D802" s="258"/>
      <c r="E802" s="258"/>
      <c r="G802" s="258"/>
      <c r="K802" s="258"/>
      <c r="R802" s="258"/>
    </row>
    <row r="803" spans="1:28" s="5" customFormat="1" x14ac:dyDescent="0.25">
      <c r="A803" s="43"/>
      <c r="B803" s="43" t="s">
        <v>4654</v>
      </c>
      <c r="C803" s="114" t="s">
        <v>6712</v>
      </c>
      <c r="D803" s="257">
        <v>4.5458138000000004E-3</v>
      </c>
      <c r="E803" s="261">
        <v>1.6691174814814816E-2</v>
      </c>
      <c r="F803" s="49">
        <v>1.3698089</v>
      </c>
      <c r="G803" s="257">
        <v>1.8316613467188598E-3</v>
      </c>
      <c r="H803" s="25"/>
      <c r="K803" s="258"/>
      <c r="L803" s="25"/>
      <c r="M803" s="25"/>
      <c r="N803" s="25"/>
      <c r="O803" s="25"/>
      <c r="P803" s="25"/>
      <c r="Q803" s="25"/>
      <c r="R803" s="258"/>
      <c r="S803" s="25"/>
      <c r="T803" s="25"/>
      <c r="U803" s="25"/>
      <c r="V803" s="25"/>
      <c r="W803" s="25"/>
      <c r="X803" s="25"/>
      <c r="Y803" s="25"/>
      <c r="Z803" s="25"/>
      <c r="AB803" s="25"/>
    </row>
    <row r="804" spans="1:28" s="25" customFormat="1" x14ac:dyDescent="0.25">
      <c r="A804" s="45" t="s">
        <v>54</v>
      </c>
      <c r="B804" s="45"/>
      <c r="D804" s="258"/>
      <c r="E804" s="259"/>
      <c r="F804" s="99"/>
      <c r="G804" s="258"/>
      <c r="K804" s="258"/>
      <c r="R804" s="258"/>
    </row>
    <row r="805" spans="1:28" s="5" customFormat="1" x14ac:dyDescent="0.25">
      <c r="A805" s="43"/>
      <c r="B805" s="43" t="s">
        <v>4654</v>
      </c>
      <c r="C805" s="48" t="s">
        <v>147</v>
      </c>
      <c r="D805" s="257">
        <v>1.8511657999999999E-3</v>
      </c>
      <c r="E805" s="261">
        <v>3.9592738518518513E-3</v>
      </c>
      <c r="F805" s="49">
        <v>1.1337117000000001</v>
      </c>
      <c r="G805" s="257">
        <v>4.0847462524051998E-4</v>
      </c>
      <c r="H805" s="25"/>
      <c r="K805" s="258"/>
      <c r="L805" s="25"/>
      <c r="M805" s="25"/>
      <c r="N805" s="25"/>
      <c r="O805" s="25"/>
      <c r="P805" s="25"/>
      <c r="Q805" s="25"/>
      <c r="R805" s="258"/>
      <c r="S805" s="25"/>
      <c r="T805" s="25"/>
      <c r="U805" s="25"/>
      <c r="V805" s="25"/>
      <c r="W805" s="25"/>
      <c r="X805" s="25"/>
      <c r="Y805" s="25"/>
      <c r="Z805" s="25"/>
      <c r="AB805" s="25"/>
    </row>
    <row r="806" spans="1:28" s="5" customFormat="1" x14ac:dyDescent="0.25">
      <c r="A806" s="45" t="s">
        <v>55</v>
      </c>
      <c r="B806" s="45"/>
      <c r="C806" s="43"/>
      <c r="D806" s="259"/>
      <c r="E806" s="259"/>
      <c r="F806" s="97"/>
      <c r="G806" s="259"/>
      <c r="H806" s="25"/>
      <c r="K806" s="258"/>
      <c r="L806" s="25"/>
      <c r="M806" s="25"/>
      <c r="N806" s="25"/>
      <c r="O806" s="25"/>
      <c r="P806" s="25"/>
      <c r="Q806" s="25"/>
      <c r="R806" s="259"/>
      <c r="S806" s="25"/>
      <c r="T806" s="25"/>
      <c r="U806" s="25"/>
      <c r="V806" s="25"/>
      <c r="W806" s="25"/>
      <c r="X806" s="25"/>
      <c r="Y806" s="25"/>
      <c r="Z806" s="25"/>
      <c r="AB806" s="25"/>
    </row>
    <row r="807" spans="1:28" s="5" customFormat="1" x14ac:dyDescent="0.25">
      <c r="A807" s="123">
        <v>1</v>
      </c>
      <c r="B807" s="43" t="s">
        <v>4654</v>
      </c>
      <c r="C807" s="48" t="s">
        <v>2485</v>
      </c>
      <c r="D807" s="257">
        <v>2.6269260999999999E-2</v>
      </c>
      <c r="E807" s="261">
        <v>0.1475243259259259</v>
      </c>
      <c r="F807" s="117">
        <v>3.1703793999999998</v>
      </c>
      <c r="G807" s="257">
        <v>1.2534759194832872E-2</v>
      </c>
      <c r="H807" s="25"/>
      <c r="I807" s="347">
        <v>1.3414572E-2</v>
      </c>
      <c r="K807" s="258">
        <f>1/E807</f>
        <v>6.7785430892401735</v>
      </c>
      <c r="L807" s="8">
        <f>K807/0.45</f>
        <v>15.063429087200385</v>
      </c>
      <c r="M807" s="25"/>
      <c r="N807" s="25"/>
      <c r="O807" s="25"/>
      <c r="P807" s="25"/>
      <c r="Q807" s="25"/>
      <c r="R807" s="258"/>
      <c r="S807" s="25"/>
      <c r="T807" s="25"/>
      <c r="U807" s="25"/>
      <c r="V807" s="25"/>
      <c r="W807" s="25"/>
      <c r="X807" s="25"/>
      <c r="Y807" s="25"/>
      <c r="Z807" s="25"/>
      <c r="AB807" s="25"/>
    </row>
    <row r="808" spans="1:28" s="5" customFormat="1" x14ac:dyDescent="0.25">
      <c r="A808" s="123">
        <v>1</v>
      </c>
      <c r="B808" s="43" t="s">
        <v>4654</v>
      </c>
      <c r="C808" s="48" t="s">
        <v>2486</v>
      </c>
      <c r="D808" s="257">
        <v>3.0194552999999999E-2</v>
      </c>
      <c r="E808" s="257">
        <v>0.16956819259259259</v>
      </c>
      <c r="F808" s="117">
        <v>3.6441143</v>
      </c>
      <c r="G808" s="257">
        <v>1.440776915378001E-2</v>
      </c>
      <c r="H808" s="25"/>
      <c r="I808" s="347">
        <v>1.5419049000000001E-2</v>
      </c>
      <c r="K808" s="258" t="s">
        <v>7172</v>
      </c>
      <c r="L808" s="25"/>
      <c r="M808" s="25"/>
      <c r="N808" s="25"/>
      <c r="O808" s="25"/>
      <c r="P808" s="25"/>
      <c r="Q808" s="25"/>
      <c r="R808" s="258"/>
      <c r="S808" s="25"/>
      <c r="T808" s="25"/>
      <c r="U808" s="25"/>
      <c r="V808" s="25"/>
      <c r="W808" s="25"/>
      <c r="X808" s="25"/>
      <c r="Y808" s="25"/>
      <c r="Z808" s="25"/>
      <c r="AB808" s="25"/>
    </row>
    <row r="809" spans="1:28" s="5" customFormat="1" x14ac:dyDescent="0.25">
      <c r="A809" s="123">
        <v>1</v>
      </c>
      <c r="B809" s="52" t="s">
        <v>5771</v>
      </c>
      <c r="C809" s="354" t="s">
        <v>2485</v>
      </c>
      <c r="D809" s="355">
        <v>9.4569339599999996E-2</v>
      </c>
      <c r="E809" s="355">
        <v>0.53108757333333323</v>
      </c>
      <c r="F809" s="357">
        <v>11.413365839999999</v>
      </c>
      <c r="G809" s="355">
        <v>4.5125133101398339E-2</v>
      </c>
      <c r="H809" s="25"/>
      <c r="I809" s="347"/>
      <c r="K809" s="258">
        <f>D807*3.6</f>
        <v>9.4569339599999996E-2</v>
      </c>
      <c r="L809" s="258">
        <f t="shared" ref="L809:N809" si="0">E807*3.6</f>
        <v>0.53108757333333323</v>
      </c>
      <c r="M809" s="258">
        <f t="shared" si="0"/>
        <v>11.413365839999999</v>
      </c>
      <c r="N809" s="258">
        <f t="shared" si="0"/>
        <v>4.5125133101398339E-2</v>
      </c>
      <c r="O809" s="25"/>
      <c r="P809" s="25"/>
      <c r="Q809" s="25"/>
      <c r="R809" s="258"/>
      <c r="S809" s="25"/>
      <c r="T809" s="25"/>
      <c r="U809" s="25"/>
      <c r="V809" s="25"/>
      <c r="W809" s="25"/>
      <c r="X809" s="25"/>
      <c r="Y809" s="25"/>
      <c r="Z809" s="25"/>
      <c r="AB809" s="25"/>
    </row>
    <row r="810" spans="1:28" s="5" customFormat="1" x14ac:dyDescent="0.25">
      <c r="A810" s="123">
        <v>1</v>
      </c>
      <c r="B810" s="52" t="s">
        <v>5771</v>
      </c>
      <c r="C810" s="354" t="s">
        <v>2486</v>
      </c>
      <c r="D810" s="355">
        <v>0.1087003908</v>
      </c>
      <c r="E810" s="355">
        <v>0.61044549333333331</v>
      </c>
      <c r="F810" s="357">
        <v>13.11881148</v>
      </c>
      <c r="G810" s="355">
        <v>5.186796895360804E-2</v>
      </c>
      <c r="H810" s="25"/>
      <c r="I810" s="347"/>
      <c r="K810" s="258">
        <f t="shared" ref="K810:N810" si="1">D808*3.6</f>
        <v>0.1087003908</v>
      </c>
      <c r="L810" s="258">
        <f t="shared" si="1"/>
        <v>0.61044549333333331</v>
      </c>
      <c r="M810" s="258">
        <f t="shared" si="1"/>
        <v>13.11881148</v>
      </c>
      <c r="N810" s="258">
        <f t="shared" si="1"/>
        <v>5.186796895360804E-2</v>
      </c>
      <c r="O810" s="25"/>
      <c r="P810" s="25"/>
      <c r="Q810" s="25"/>
      <c r="R810" s="258"/>
      <c r="S810" s="25"/>
      <c r="T810" s="25"/>
      <c r="U810" s="25"/>
      <c r="V810" s="25"/>
      <c r="W810" s="25"/>
      <c r="X810" s="25"/>
      <c r="Y810" s="25"/>
      <c r="Z810" s="25"/>
      <c r="AB810" s="25"/>
    </row>
    <row r="811" spans="1:28" s="5" customFormat="1" x14ac:dyDescent="0.25">
      <c r="A811" s="45" t="s">
        <v>56</v>
      </c>
      <c r="B811" s="45"/>
      <c r="C811" s="9"/>
      <c r="D811" s="256"/>
      <c r="E811" s="256"/>
      <c r="F811" s="97"/>
      <c r="G811" s="259"/>
      <c r="H811" s="25"/>
      <c r="K811" s="258"/>
      <c r="L811" s="25"/>
      <c r="M811" s="25"/>
      <c r="N811" s="25"/>
      <c r="O811" s="25"/>
      <c r="P811" s="25"/>
      <c r="Q811" s="25"/>
      <c r="R811" s="259"/>
      <c r="S811" s="25"/>
      <c r="T811" s="25"/>
      <c r="U811" s="25"/>
      <c r="V811" s="25"/>
      <c r="W811" s="25"/>
      <c r="X811" s="25"/>
      <c r="Y811" s="25"/>
      <c r="Z811" s="25"/>
      <c r="AB811" s="25"/>
    </row>
    <row r="812" spans="1:28" s="5" customFormat="1" x14ac:dyDescent="0.25">
      <c r="A812" s="123">
        <v>1</v>
      </c>
      <c r="B812" s="43" t="s">
        <v>4654</v>
      </c>
      <c r="C812" s="114" t="s">
        <v>1717</v>
      </c>
      <c r="D812" s="257">
        <v>1.3587549000000001E-2</v>
      </c>
      <c r="E812" s="261">
        <v>7.630568888888889E-2</v>
      </c>
      <c r="F812" s="117">
        <v>1.6398514</v>
      </c>
      <c r="G812" s="257">
        <v>6.4834961011901102E-3</v>
      </c>
      <c r="H812" s="25"/>
      <c r="I812" s="350">
        <v>6.9385719E-3</v>
      </c>
      <c r="K812" s="258">
        <f>1/E812</f>
        <v>13.105182779440357</v>
      </c>
      <c r="L812" s="25"/>
      <c r="M812" s="25"/>
      <c r="N812" s="25"/>
      <c r="O812" s="25"/>
      <c r="P812" s="25"/>
      <c r="Q812" s="25"/>
      <c r="R812" s="258"/>
      <c r="S812" s="25"/>
      <c r="T812" s="25"/>
      <c r="U812" s="25"/>
      <c r="V812" s="25"/>
      <c r="W812" s="25"/>
      <c r="X812" s="25"/>
      <c r="Y812" s="25"/>
      <c r="Z812" s="25"/>
      <c r="AB812" s="25"/>
    </row>
    <row r="813" spans="1:28" s="5" customFormat="1" x14ac:dyDescent="0.25">
      <c r="A813" s="123">
        <v>1</v>
      </c>
      <c r="B813" s="43" t="s">
        <v>4654</v>
      </c>
      <c r="C813" s="114" t="s">
        <v>1716</v>
      </c>
      <c r="D813" s="257">
        <v>1.1821167E-2</v>
      </c>
      <c r="E813" s="261">
        <v>6.63859474074074E-2</v>
      </c>
      <c r="F813" s="117">
        <v>1.4266707000000001</v>
      </c>
      <c r="G813" s="257">
        <v>5.6406415471810904E-3</v>
      </c>
      <c r="H813" s="25"/>
      <c r="I813" s="350">
        <v>6.0365575000000003E-3</v>
      </c>
      <c r="K813" s="258">
        <f>1/E813</f>
        <v>15.063428919121204</v>
      </c>
      <c r="L813" s="25"/>
      <c r="M813" s="25"/>
      <c r="N813" s="25"/>
      <c r="O813" s="25"/>
      <c r="P813" s="25"/>
      <c r="Q813" s="25"/>
      <c r="R813" s="258"/>
      <c r="S813" s="25"/>
      <c r="T813" s="25"/>
      <c r="U813" s="25"/>
      <c r="V813" s="25"/>
      <c r="W813" s="25"/>
      <c r="X813" s="25"/>
      <c r="Y813" s="25"/>
      <c r="Z813" s="25"/>
      <c r="AB813" s="25"/>
    </row>
    <row r="814" spans="1:28" s="5" customFormat="1" x14ac:dyDescent="0.25">
      <c r="A814" s="45" t="s">
        <v>57</v>
      </c>
      <c r="B814" s="45"/>
      <c r="C814" s="43"/>
      <c r="D814" s="259"/>
      <c r="E814" s="259"/>
      <c r="F814" s="97"/>
      <c r="G814" s="259"/>
      <c r="H814" s="25"/>
      <c r="K814" s="258" t="s">
        <v>7056</v>
      </c>
      <c r="L814" s="25"/>
      <c r="M814" s="25"/>
      <c r="N814" s="25"/>
      <c r="O814" s="25"/>
      <c r="P814" s="25"/>
      <c r="Q814" s="25"/>
      <c r="R814" s="259"/>
      <c r="S814" s="25"/>
      <c r="T814" s="25"/>
      <c r="U814" s="25"/>
      <c r="V814" s="25"/>
      <c r="W814" s="25"/>
      <c r="X814" s="25"/>
      <c r="Y814" s="25"/>
      <c r="Z814" s="25"/>
      <c r="AB814" s="25"/>
    </row>
    <row r="815" spans="1:28" s="5" customFormat="1" x14ac:dyDescent="0.25">
      <c r="B815" s="43" t="s">
        <v>4654</v>
      </c>
      <c r="C815" s="48" t="s">
        <v>7057</v>
      </c>
      <c r="D815" s="257">
        <v>1.198922E-2</v>
      </c>
      <c r="E815" s="261">
        <v>8.1690481481481475E-2</v>
      </c>
      <c r="F815" s="117">
        <v>1.3958012</v>
      </c>
      <c r="G815" s="257">
        <v>7.3786868369473992E-3</v>
      </c>
      <c r="H815" s="25"/>
      <c r="K815" s="258">
        <f>D815*31.65*0.9</f>
        <v>0.34151293170000002</v>
      </c>
      <c r="L815" s="122">
        <f>E815*31.65*0.9</f>
        <v>2.3269533649999996</v>
      </c>
      <c r="M815" s="122">
        <f>F815*31.65*0.9</f>
        <v>39.759397181999994</v>
      </c>
      <c r="N815" s="122">
        <f>G815*31.65*0.9</f>
        <v>0.21018189455044667</v>
      </c>
      <c r="O815" s="25"/>
      <c r="P815" s="25"/>
      <c r="Q815" s="25"/>
      <c r="R815" s="258"/>
      <c r="S815" s="25"/>
      <c r="T815" s="25"/>
      <c r="U815" s="25"/>
      <c r="V815" s="25"/>
      <c r="W815" s="25"/>
      <c r="X815" s="25"/>
      <c r="Y815" s="25"/>
      <c r="Z815" s="25"/>
      <c r="AB815" s="25"/>
    </row>
    <row r="816" spans="1:28" s="5" customFormat="1" x14ac:dyDescent="0.25">
      <c r="A816" s="123">
        <v>1</v>
      </c>
      <c r="B816" s="52" t="s">
        <v>4654</v>
      </c>
      <c r="C816" s="337" t="s">
        <v>7058</v>
      </c>
      <c r="D816" s="337">
        <v>1.0998907E-2</v>
      </c>
      <c r="E816" s="338">
        <v>7.4945074074074067E-2</v>
      </c>
      <c r="F816" s="341">
        <v>1.2805572999999999</v>
      </c>
      <c r="G816" s="339">
        <v>6.7693837909463209E-3</v>
      </c>
      <c r="H816" s="25"/>
      <c r="I816" s="350">
        <v>5.7276280999999998E-3</v>
      </c>
      <c r="K816" s="258">
        <f>D816*31.65</f>
        <v>0.34811540655000001</v>
      </c>
      <c r="L816" s="122">
        <f>E816*31.65</f>
        <v>2.372011594444444</v>
      </c>
      <c r="M816" s="122">
        <f>F816*31.65</f>
        <v>40.529638544999997</v>
      </c>
      <c r="N816" s="122">
        <f>G816*31.65</f>
        <v>0.21425099698345104</v>
      </c>
      <c r="O816" s="25"/>
      <c r="P816" s="25"/>
      <c r="Q816" s="25"/>
      <c r="R816" s="258"/>
      <c r="S816" s="25"/>
      <c r="T816" s="25"/>
      <c r="U816" s="25"/>
      <c r="V816" s="25"/>
      <c r="W816" s="25"/>
      <c r="X816" s="25"/>
      <c r="Y816" s="25"/>
      <c r="Z816" s="25"/>
      <c r="AB816" s="25"/>
    </row>
    <row r="817" spans="1:28" s="5" customFormat="1" x14ac:dyDescent="0.25">
      <c r="A817" s="45" t="s">
        <v>58</v>
      </c>
      <c r="B817" s="45"/>
      <c r="C817" s="43"/>
      <c r="D817" s="259"/>
      <c r="E817" s="259"/>
      <c r="F817" s="97"/>
      <c r="G817" s="259"/>
      <c r="H817" s="25"/>
      <c r="I817" s="258"/>
      <c r="J817" s="25"/>
      <c r="K817" s="25"/>
      <c r="L817" s="25"/>
      <c r="M817" s="25"/>
      <c r="N817" s="25"/>
      <c r="O817" s="25"/>
      <c r="P817" s="25"/>
      <c r="Q817" s="25"/>
      <c r="R817" s="259"/>
      <c r="S817" s="25"/>
      <c r="T817" s="25"/>
      <c r="U817" s="25"/>
      <c r="V817" s="25"/>
      <c r="W817" s="25"/>
      <c r="X817" s="25"/>
      <c r="Y817" s="25"/>
      <c r="Z817" s="25"/>
      <c r="AB817" s="25"/>
    </row>
    <row r="818" spans="1:28" s="5" customFormat="1" x14ac:dyDescent="0.25">
      <c r="A818" s="9"/>
      <c r="B818" s="43" t="s">
        <v>4654</v>
      </c>
      <c r="C818" s="48" t="s">
        <v>2491</v>
      </c>
      <c r="D818" s="257">
        <v>1.4595874E-2</v>
      </c>
      <c r="E818" s="261">
        <v>9.0995822222222217E-2</v>
      </c>
      <c r="F818" s="117">
        <v>1.3493105999999999</v>
      </c>
      <c r="G818" s="257">
        <v>8.0121406512122795E-3</v>
      </c>
      <c r="H818" s="25"/>
      <c r="I818" s="258"/>
      <c r="J818" s="25"/>
      <c r="K818" s="25"/>
      <c r="L818" s="25"/>
      <c r="M818" s="25"/>
      <c r="N818" s="25"/>
      <c r="O818" s="25"/>
      <c r="P818" s="25"/>
      <c r="Q818" s="25"/>
      <c r="R818" s="258"/>
      <c r="S818" s="25"/>
      <c r="T818" s="25"/>
      <c r="U818" s="25"/>
      <c r="V818" s="25"/>
      <c r="W818" s="25"/>
      <c r="X818" s="25"/>
      <c r="Y818" s="25"/>
      <c r="Z818" s="25"/>
      <c r="AB818" s="25"/>
    </row>
    <row r="819" spans="1:28" s="5" customFormat="1" x14ac:dyDescent="0.25">
      <c r="A819" s="45" t="s">
        <v>59</v>
      </c>
      <c r="B819" s="45"/>
      <c r="C819" s="43"/>
      <c r="D819" s="259"/>
      <c r="E819" s="259"/>
      <c r="F819" s="97"/>
      <c r="G819" s="259"/>
      <c r="H819" s="25"/>
      <c r="I819" s="258"/>
      <c r="J819" s="25"/>
      <c r="K819" s="25"/>
      <c r="L819" s="25"/>
      <c r="M819" s="25"/>
      <c r="N819" s="25"/>
      <c r="O819" s="25"/>
      <c r="P819" s="25"/>
      <c r="Q819" s="25"/>
      <c r="R819" s="259"/>
      <c r="S819" s="25"/>
      <c r="T819" s="25"/>
      <c r="U819" s="25"/>
      <c r="V819" s="25"/>
      <c r="W819" s="25"/>
      <c r="X819" s="25"/>
      <c r="Y819" s="25"/>
      <c r="Z819" s="25"/>
      <c r="AB819" s="25"/>
    </row>
    <row r="820" spans="1:28" s="5" customFormat="1" x14ac:dyDescent="0.25">
      <c r="A820" s="45"/>
      <c r="B820" s="43" t="s">
        <v>4654</v>
      </c>
      <c r="C820" s="48" t="s">
        <v>2494</v>
      </c>
      <c r="D820" s="257">
        <v>3.6911219000000002E-2</v>
      </c>
      <c r="E820" s="261">
        <v>0.2343243111111111</v>
      </c>
      <c r="F820" s="117">
        <v>3.9621146999999999</v>
      </c>
      <c r="G820" s="257">
        <v>2.1741500823188199E-2</v>
      </c>
      <c r="H820" s="25"/>
      <c r="I820" s="258"/>
      <c r="J820" s="25"/>
      <c r="K820" s="25"/>
      <c r="L820" s="25"/>
      <c r="M820" s="25"/>
      <c r="N820" s="25"/>
      <c r="O820" s="25"/>
      <c r="P820" s="25"/>
      <c r="Q820" s="25"/>
      <c r="R820" s="258"/>
      <c r="S820" s="25"/>
      <c r="T820" s="25"/>
      <c r="U820" s="25"/>
      <c r="V820" s="25"/>
      <c r="W820" s="25"/>
      <c r="X820" s="25"/>
      <c r="Y820" s="25"/>
      <c r="Z820" s="25"/>
      <c r="AB820" s="25"/>
    </row>
    <row r="821" spans="1:28" s="5" customFormat="1" x14ac:dyDescent="0.25">
      <c r="A821" s="45" t="s">
        <v>60</v>
      </c>
      <c r="B821" s="45"/>
      <c r="C821" s="43"/>
      <c r="D821" s="259"/>
      <c r="E821" s="259"/>
      <c r="F821" s="97"/>
      <c r="G821" s="259"/>
      <c r="H821" s="25"/>
      <c r="I821" s="258"/>
      <c r="J821" s="25"/>
      <c r="K821" s="25"/>
      <c r="L821" s="25"/>
      <c r="M821" s="25"/>
      <c r="N821" s="25"/>
      <c r="O821" s="25"/>
      <c r="P821" s="25"/>
      <c r="Q821" s="25"/>
      <c r="R821" s="259"/>
      <c r="S821" s="25"/>
      <c r="T821" s="25"/>
      <c r="U821" s="25"/>
      <c r="V821" s="25"/>
      <c r="W821" s="25"/>
      <c r="X821" s="25"/>
      <c r="Y821" s="25"/>
      <c r="Z821" s="25"/>
      <c r="AB821" s="25"/>
    </row>
    <row r="822" spans="1:28" s="5" customFormat="1" ht="12" customHeight="1" x14ac:dyDescent="0.25">
      <c r="A822" s="9"/>
      <c r="B822" s="43" t="s">
        <v>5770</v>
      </c>
      <c r="C822" s="48" t="s">
        <v>4726</v>
      </c>
      <c r="D822" s="257">
        <v>-0.23642335</v>
      </c>
      <c r="E822" s="261">
        <v>-1.3277189629629629</v>
      </c>
      <c r="F822" s="117">
        <v>-28.533415000000002</v>
      </c>
      <c r="G822" s="257">
        <v>-0.1128128319286118</v>
      </c>
      <c r="H822" s="25"/>
      <c r="I822" s="258"/>
      <c r="J822" s="25"/>
      <c r="K822" s="25"/>
      <c r="L822" s="25"/>
      <c r="M822" s="25"/>
      <c r="N822" s="25"/>
      <c r="O822" s="25"/>
      <c r="P822" s="25"/>
      <c r="Q822" s="25"/>
      <c r="R822" s="258"/>
      <c r="S822" s="25"/>
      <c r="T822" s="25"/>
      <c r="U822" s="25"/>
      <c r="V822" s="25"/>
      <c r="W822" s="25"/>
      <c r="X822" s="25"/>
      <c r="Y822" s="25"/>
      <c r="Z822" s="25"/>
      <c r="AB822" s="25"/>
    </row>
    <row r="823" spans="1:28" s="5" customFormat="1" ht="12" customHeight="1" x14ac:dyDescent="0.25">
      <c r="A823" s="9"/>
      <c r="B823" s="43" t="s">
        <v>5770</v>
      </c>
      <c r="C823" s="48" t="s">
        <v>4727</v>
      </c>
      <c r="D823" s="257">
        <v>-0.2045062</v>
      </c>
      <c r="E823" s="261">
        <v>-1.148476888888889</v>
      </c>
      <c r="F823" s="117">
        <v>-24.681404000000001</v>
      </c>
      <c r="G823" s="257">
        <v>-9.7583099467058815E-2</v>
      </c>
      <c r="H823" s="25"/>
      <c r="I823" s="258"/>
      <c r="J823" s="25"/>
      <c r="K823" s="25"/>
      <c r="L823" s="25"/>
      <c r="M823" s="25"/>
      <c r="N823" s="25"/>
      <c r="O823" s="25"/>
      <c r="P823" s="25"/>
      <c r="Q823" s="25"/>
      <c r="R823" s="258"/>
      <c r="S823" s="25"/>
      <c r="T823" s="25"/>
      <c r="U823" s="25"/>
      <c r="V823" s="25"/>
      <c r="W823" s="25"/>
      <c r="X823" s="25"/>
      <c r="Y823" s="25"/>
      <c r="Z823" s="25"/>
      <c r="AB823" s="25"/>
    </row>
    <row r="824" spans="1:28" s="5" customFormat="1" ht="12" customHeight="1" x14ac:dyDescent="0.25">
      <c r="A824" s="9"/>
      <c r="B824" s="43" t="s">
        <v>5770</v>
      </c>
      <c r="C824" s="48" t="s">
        <v>4728</v>
      </c>
      <c r="D824" s="257">
        <v>-0.10520839</v>
      </c>
      <c r="E824" s="261">
        <v>-0.59083493333333326</v>
      </c>
      <c r="F824" s="117">
        <v>-12.697369999999999</v>
      </c>
      <c r="G824" s="257">
        <v>-5.0201710418860401E-2</v>
      </c>
      <c r="H824" s="25"/>
      <c r="I824" s="258"/>
      <c r="J824" s="25"/>
      <c r="K824" s="25"/>
      <c r="L824" s="25"/>
      <c r="M824" s="25"/>
      <c r="N824" s="25"/>
      <c r="O824" s="25"/>
      <c r="P824" s="25"/>
      <c r="Q824" s="25"/>
      <c r="R824" s="258"/>
      <c r="S824" s="25"/>
      <c r="T824" s="25"/>
      <c r="U824" s="25"/>
      <c r="V824" s="25"/>
      <c r="W824" s="25"/>
      <c r="X824" s="25"/>
      <c r="Y824" s="25"/>
      <c r="Z824" s="25"/>
      <c r="AB824" s="25"/>
    </row>
    <row r="825" spans="1:28" s="5" customFormat="1" x14ac:dyDescent="0.25">
      <c r="A825" s="45" t="s">
        <v>61</v>
      </c>
      <c r="B825" s="45"/>
      <c r="C825" s="43"/>
      <c r="D825" s="259"/>
      <c r="E825" s="259"/>
      <c r="F825" s="97"/>
      <c r="G825" s="259"/>
      <c r="H825" s="25"/>
      <c r="I825" s="258"/>
      <c r="J825" s="25"/>
      <c r="K825" s="25"/>
      <c r="L825" s="25" t="s">
        <v>7171</v>
      </c>
      <c r="M825" s="25"/>
      <c r="N825" s="25"/>
      <c r="O825" s="25"/>
      <c r="P825" s="25"/>
      <c r="Q825" s="25"/>
      <c r="R825" s="259"/>
      <c r="S825" s="25"/>
      <c r="T825" s="25"/>
      <c r="U825" s="25"/>
      <c r="V825" s="25"/>
      <c r="W825" s="25"/>
      <c r="X825" s="25"/>
      <c r="Y825" s="25"/>
      <c r="Z825" s="25"/>
      <c r="AB825" s="25"/>
    </row>
    <row r="826" spans="1:28" s="5" customFormat="1" x14ac:dyDescent="0.25">
      <c r="A826" s="9"/>
      <c r="B826" s="43" t="s">
        <v>3966</v>
      </c>
      <c r="C826" s="48" t="s">
        <v>7156</v>
      </c>
      <c r="D826" s="257">
        <v>0.60851356000000001</v>
      </c>
      <c r="E826" s="261">
        <v>1.6659559999999998</v>
      </c>
      <c r="F826" s="117">
        <v>24.673341000000001</v>
      </c>
      <c r="G826" s="257">
        <v>0.15212872419990178</v>
      </c>
      <c r="H826" s="25"/>
      <c r="I826" s="258"/>
      <c r="J826" s="25"/>
      <c r="K826" s="25"/>
      <c r="L826" s="25">
        <f>D826*0.167</f>
        <v>0.10162176452</v>
      </c>
      <c r="M826" s="25">
        <f t="shared" ref="M826:O827" si="2">E826*0.167</f>
        <v>0.27821465199999995</v>
      </c>
      <c r="N826" s="25">
        <f t="shared" si="2"/>
        <v>4.1204479470000006</v>
      </c>
      <c r="O826" s="25">
        <f t="shared" si="2"/>
        <v>2.5405496941383599E-2</v>
      </c>
      <c r="P826" s="25"/>
      <c r="Q826" s="25"/>
      <c r="R826" s="258"/>
      <c r="S826" s="25"/>
      <c r="T826" s="25"/>
      <c r="U826" s="25"/>
      <c r="V826" s="25"/>
      <c r="W826" s="25"/>
      <c r="X826" s="25"/>
      <c r="Y826" s="25"/>
      <c r="Z826" s="25"/>
      <c r="AB826" s="25"/>
    </row>
    <row r="827" spans="1:28" s="5" customFormat="1" x14ac:dyDescent="0.25">
      <c r="A827" s="9"/>
      <c r="B827" s="43" t="s">
        <v>3966</v>
      </c>
      <c r="C827" s="48" t="s">
        <v>7157</v>
      </c>
      <c r="D827" s="257">
        <v>0.38797271</v>
      </c>
      <c r="E827" s="261">
        <v>1.0657462962962962</v>
      </c>
      <c r="F827" s="117">
        <v>15.907123</v>
      </c>
      <c r="G827" s="257">
        <v>9.7428248058945899E-2</v>
      </c>
      <c r="H827" s="25"/>
      <c r="I827" s="258"/>
      <c r="J827" s="25"/>
      <c r="K827" s="25"/>
      <c r="L827" s="25">
        <f t="shared" ref="L827" si="3">D827*0.167</f>
        <v>6.479144257000001E-2</v>
      </c>
      <c r="M827" s="25">
        <f t="shared" si="2"/>
        <v>0.17797963148148149</v>
      </c>
      <c r="N827" s="25">
        <f t="shared" si="2"/>
        <v>2.656489541</v>
      </c>
      <c r="O827" s="25">
        <f t="shared" si="2"/>
        <v>1.6270517425843966E-2</v>
      </c>
      <c r="P827" s="25"/>
      <c r="Q827" s="25"/>
      <c r="R827" s="258"/>
      <c r="S827" s="25"/>
      <c r="T827" s="25"/>
      <c r="U827" s="25"/>
      <c r="V827" s="25"/>
      <c r="W827" s="25"/>
      <c r="X827" s="25"/>
      <c r="Y827" s="25"/>
      <c r="Z827" s="25"/>
      <c r="AB827" s="25"/>
    </row>
    <row r="828" spans="1:28" s="5" customFormat="1" x14ac:dyDescent="0.25">
      <c r="A828" s="62"/>
      <c r="B828" s="353" t="s">
        <v>7155</v>
      </c>
      <c r="C828" s="354" t="s">
        <v>7158</v>
      </c>
      <c r="D828" s="355">
        <v>0.10162176452</v>
      </c>
      <c r="E828" s="356">
        <v>0.27821465199999995</v>
      </c>
      <c r="F828" s="357">
        <v>4.1204479470000006</v>
      </c>
      <c r="G828" s="355">
        <v>2.5405496941383599E-2</v>
      </c>
      <c r="H828" s="25"/>
      <c r="I828" s="258"/>
      <c r="J828" s="25"/>
      <c r="K828" s="25"/>
      <c r="L828" s="25"/>
      <c r="M828" s="25"/>
      <c r="N828" s="25"/>
      <c r="O828" s="25"/>
      <c r="P828" s="25"/>
      <c r="Q828" s="25"/>
      <c r="R828" s="258"/>
      <c r="S828" s="25"/>
      <c r="T828" s="25"/>
      <c r="U828" s="25"/>
      <c r="V828" s="25"/>
      <c r="W828" s="25"/>
      <c r="X828" s="25"/>
      <c r="Y828" s="25"/>
      <c r="Z828" s="25"/>
      <c r="AB828" s="25"/>
    </row>
    <row r="829" spans="1:28" s="5" customFormat="1" x14ac:dyDescent="0.25">
      <c r="A829" s="62"/>
      <c r="B829" s="353" t="s">
        <v>7155</v>
      </c>
      <c r="C829" s="354" t="s">
        <v>7159</v>
      </c>
      <c r="D829" s="355">
        <v>6.479144257000001E-2</v>
      </c>
      <c r="E829" s="356">
        <v>0.17797963148148149</v>
      </c>
      <c r="F829" s="357">
        <v>2.656489541</v>
      </c>
      <c r="G829" s="355">
        <v>1.6270517425843966E-2</v>
      </c>
      <c r="H829" s="25"/>
      <c r="I829" s="258"/>
      <c r="J829" s="25"/>
      <c r="K829" s="25"/>
      <c r="L829" s="25"/>
      <c r="M829" s="25"/>
      <c r="N829" s="25"/>
      <c r="O829" s="25"/>
      <c r="P829" s="25"/>
      <c r="Q829" s="25"/>
      <c r="R829" s="258"/>
      <c r="S829" s="25"/>
      <c r="T829" s="25"/>
      <c r="U829" s="25"/>
      <c r="V829" s="25"/>
      <c r="W829" s="25"/>
      <c r="X829" s="25"/>
      <c r="Y829" s="25"/>
      <c r="Z829" s="25"/>
      <c r="AB829" s="25"/>
    </row>
    <row r="830" spans="1:28" s="5" customFormat="1" x14ac:dyDescent="0.25">
      <c r="A830" s="45" t="s">
        <v>62</v>
      </c>
      <c r="B830" s="45"/>
      <c r="C830" s="43"/>
      <c r="D830" s="259"/>
      <c r="E830" s="259"/>
      <c r="F830" s="99"/>
      <c r="G830" s="258"/>
      <c r="H830" s="25"/>
      <c r="I830" s="258"/>
      <c r="J830" s="25"/>
      <c r="K830" s="25"/>
      <c r="L830" s="25"/>
      <c r="M830" s="25"/>
      <c r="N830" s="25"/>
      <c r="O830" s="25"/>
      <c r="P830" s="25"/>
      <c r="Q830" s="25"/>
      <c r="R830" s="258"/>
      <c r="S830" s="25"/>
      <c r="T830" s="25"/>
      <c r="U830" s="25"/>
      <c r="V830" s="25"/>
      <c r="W830" s="25"/>
      <c r="X830" s="25"/>
      <c r="Y830" s="25"/>
      <c r="Z830" s="25"/>
      <c r="AB830" s="25"/>
    </row>
    <row r="831" spans="1:28" s="5" customFormat="1" x14ac:dyDescent="0.25">
      <c r="A831" s="9"/>
      <c r="B831" s="43" t="s">
        <v>3966</v>
      </c>
      <c r="C831" s="48" t="s">
        <v>7004</v>
      </c>
      <c r="D831" s="257">
        <v>1.9873926E-2</v>
      </c>
      <c r="E831" s="261">
        <v>4.9749975555555555E-2</v>
      </c>
      <c r="F831" s="117">
        <v>0.76481856999999998</v>
      </c>
      <c r="G831" s="257">
        <v>5.2671810009997403E-3</v>
      </c>
      <c r="H831" s="25"/>
      <c r="I831" s="258"/>
      <c r="J831" s="25"/>
      <c r="K831" s="25"/>
      <c r="L831" s="25"/>
      <c r="M831" s="25"/>
      <c r="N831" s="25"/>
      <c r="O831" s="25"/>
      <c r="P831" s="25"/>
      <c r="Q831" s="25"/>
      <c r="R831" s="258"/>
      <c r="S831" s="25"/>
      <c r="T831" s="25"/>
      <c r="U831" s="25"/>
      <c r="V831" s="25"/>
      <c r="W831" s="25"/>
      <c r="X831" s="25"/>
      <c r="Y831" s="25"/>
      <c r="Z831" s="25"/>
      <c r="AB831" s="25"/>
    </row>
    <row r="832" spans="1:28" s="5" customFormat="1" x14ac:dyDescent="0.25">
      <c r="A832" s="9"/>
      <c r="B832" s="43" t="s">
        <v>3966</v>
      </c>
      <c r="C832" s="48" t="s">
        <v>2524</v>
      </c>
      <c r="D832" s="257">
        <v>1.6259102000000001E-2</v>
      </c>
      <c r="E832" s="261">
        <v>3.9444912592592585E-2</v>
      </c>
      <c r="F832" s="117">
        <v>0.75072936999999995</v>
      </c>
      <c r="G832" s="257">
        <v>3.91582278259905E-3</v>
      </c>
      <c r="H832" s="25"/>
      <c r="I832" s="258"/>
      <c r="J832" s="25"/>
      <c r="K832" s="25"/>
      <c r="L832" s="25"/>
      <c r="M832" s="25"/>
      <c r="N832" s="25"/>
      <c r="O832" s="25"/>
      <c r="P832" s="25"/>
      <c r="Q832" s="25"/>
      <c r="R832" s="258"/>
      <c r="S832" s="25"/>
      <c r="T832" s="25"/>
      <c r="U832" s="25"/>
      <c r="V832" s="25"/>
      <c r="W832" s="25"/>
      <c r="X832" s="25"/>
      <c r="Y832" s="25"/>
      <c r="Z832" s="25"/>
      <c r="AB832" s="25"/>
    </row>
    <row r="833" spans="1:28" s="5" customFormat="1" x14ac:dyDescent="0.25">
      <c r="A833" s="45" t="s">
        <v>63</v>
      </c>
      <c r="B833" s="45"/>
      <c r="C833" s="9"/>
      <c r="D833" s="256"/>
      <c r="E833" s="256"/>
      <c r="F833" s="97"/>
      <c r="G833" s="259"/>
      <c r="H833" s="25"/>
      <c r="I833" s="258"/>
      <c r="J833" s="25"/>
      <c r="K833" s="25"/>
      <c r="L833" s="25"/>
      <c r="M833" s="25"/>
      <c r="N833" s="25"/>
      <c r="O833" s="25"/>
      <c r="P833" s="25"/>
      <c r="Q833" s="25"/>
      <c r="R833" s="259"/>
      <c r="S833" s="25"/>
      <c r="T833" s="25"/>
      <c r="U833" s="25"/>
      <c r="V833" s="25"/>
      <c r="W833" s="25"/>
      <c r="X833" s="25"/>
      <c r="Y833" s="25"/>
      <c r="Z833" s="25"/>
      <c r="AB833" s="25"/>
    </row>
    <row r="834" spans="1:28" s="5" customFormat="1" x14ac:dyDescent="0.25">
      <c r="A834" s="123">
        <v>1</v>
      </c>
      <c r="B834" s="43" t="s">
        <v>3966</v>
      </c>
      <c r="C834" s="67" t="s">
        <v>5630</v>
      </c>
      <c r="D834" s="257">
        <v>0.13010896999999999</v>
      </c>
      <c r="E834" s="261">
        <v>0.30892102222222223</v>
      </c>
      <c r="F834" s="117">
        <v>5.2779692999999996</v>
      </c>
      <c r="G834" s="257">
        <v>3.3363177307915999E-2</v>
      </c>
      <c r="H834" s="25"/>
      <c r="I834" s="347">
        <v>6.4938914E-2</v>
      </c>
      <c r="J834" s="25"/>
      <c r="K834" s="25"/>
      <c r="L834" s="25"/>
      <c r="M834" s="25"/>
      <c r="N834" s="25"/>
      <c r="O834" s="25"/>
      <c r="P834" s="25"/>
      <c r="Q834" s="25"/>
      <c r="R834" s="258"/>
      <c r="S834" s="25"/>
      <c r="T834" s="25"/>
      <c r="U834" s="25"/>
      <c r="V834" s="25"/>
      <c r="W834" s="25"/>
      <c r="X834" s="25"/>
      <c r="Y834" s="25"/>
      <c r="Z834" s="25"/>
      <c r="AB834" s="25"/>
    </row>
    <row r="835" spans="1:28" s="5" customFormat="1" x14ac:dyDescent="0.25">
      <c r="A835" s="123">
        <v>1</v>
      </c>
      <c r="B835" s="124" t="s">
        <v>571</v>
      </c>
      <c r="C835" s="67" t="s">
        <v>3312</v>
      </c>
      <c r="D835" s="89">
        <v>4.3237213000000001E-4</v>
      </c>
      <c r="E835" s="66">
        <v>1.1455940740740741E-3</v>
      </c>
      <c r="F835" s="89">
        <v>1.6534513000000001E-2</v>
      </c>
      <c r="G835" s="89">
        <v>1.0814061470419529E-4</v>
      </c>
      <c r="H835" s="59"/>
      <c r="I835" s="351">
        <v>1.1827753E-4</v>
      </c>
      <c r="J835" s="25"/>
      <c r="K835" s="25"/>
      <c r="L835" s="25" t="s">
        <v>7171</v>
      </c>
      <c r="M835" s="25"/>
      <c r="N835" s="25"/>
      <c r="O835" s="25"/>
      <c r="P835" s="25"/>
      <c r="Q835" s="25"/>
      <c r="R835" s="59"/>
      <c r="S835" s="25"/>
      <c r="T835" s="25"/>
      <c r="U835" s="25"/>
      <c r="V835" s="25"/>
      <c r="W835" s="25"/>
      <c r="X835" s="25"/>
      <c r="Y835" s="25"/>
      <c r="Z835" s="25"/>
      <c r="AB835" s="25"/>
    </row>
    <row r="836" spans="1:28" s="5" customFormat="1" x14ac:dyDescent="0.25">
      <c r="A836" s="123">
        <v>1</v>
      </c>
      <c r="B836" s="43" t="s">
        <v>3966</v>
      </c>
      <c r="C836" s="67" t="s">
        <v>7167</v>
      </c>
      <c r="D836" s="257">
        <v>3.0883724000000001E-2</v>
      </c>
      <c r="E836" s="261">
        <v>8.182814814814815E-2</v>
      </c>
      <c r="F836" s="117">
        <v>1.1810366999999999</v>
      </c>
      <c r="G836" s="257">
        <v>7.7243296317340993E-3</v>
      </c>
      <c r="H836" s="25"/>
      <c r="I836" s="347">
        <v>8.4483952999999997E-3</v>
      </c>
      <c r="J836" s="25"/>
      <c r="K836" s="25"/>
      <c r="L836" s="25">
        <f>D836*0.41</f>
        <v>1.266232684E-2</v>
      </c>
      <c r="M836" s="25">
        <f t="shared" ref="M836:O836" si="4">E836*0.41</f>
        <v>3.3549540740740742E-2</v>
      </c>
      <c r="N836" s="25">
        <f t="shared" si="4"/>
        <v>0.48422504699999996</v>
      </c>
      <c r="O836" s="25">
        <f t="shared" si="4"/>
        <v>3.1669751490109805E-3</v>
      </c>
      <c r="P836" s="25"/>
      <c r="Q836" s="25"/>
      <c r="R836" s="258"/>
      <c r="S836" s="25"/>
      <c r="T836" s="25"/>
      <c r="U836" s="25"/>
      <c r="V836" s="25"/>
      <c r="W836" s="25"/>
      <c r="X836" s="25"/>
      <c r="Y836" s="25"/>
      <c r="Z836" s="25"/>
      <c r="AB836" s="25"/>
    </row>
    <row r="837" spans="1:28" s="5" customFormat="1" x14ac:dyDescent="0.25">
      <c r="A837" s="123">
        <v>1</v>
      </c>
      <c r="B837" s="43" t="s">
        <v>3966</v>
      </c>
      <c r="C837" s="67" t="s">
        <v>7168</v>
      </c>
      <c r="D837" s="257">
        <v>3.6031011000000002E-2</v>
      </c>
      <c r="E837" s="261">
        <v>9.5466170370370376E-2</v>
      </c>
      <c r="F837" s="117">
        <v>1.3778760999999999</v>
      </c>
      <c r="G837" s="257">
        <v>9.0117179054079403E-3</v>
      </c>
      <c r="H837" s="25"/>
      <c r="I837" s="347">
        <v>9.8564611999999996E-3</v>
      </c>
      <c r="J837" s="25"/>
      <c r="K837" s="25"/>
      <c r="L837" s="25">
        <f>D837*0.32</f>
        <v>1.1529923520000001E-2</v>
      </c>
      <c r="M837" s="25">
        <f t="shared" ref="M837:O837" si="5">E837*0.32</f>
        <v>3.0549174518518522E-2</v>
      </c>
      <c r="N837" s="25">
        <f t="shared" si="5"/>
        <v>0.44092035200000002</v>
      </c>
      <c r="O837" s="25">
        <f t="shared" si="5"/>
        <v>2.8837497297305409E-3</v>
      </c>
      <c r="P837" s="25"/>
      <c r="Q837" s="25"/>
      <c r="R837" s="258"/>
      <c r="S837" s="25"/>
      <c r="T837" s="25"/>
      <c r="U837" s="25"/>
      <c r="V837" s="25"/>
      <c r="W837" s="25"/>
      <c r="X837" s="25"/>
      <c r="Y837" s="25"/>
      <c r="Z837" s="25"/>
      <c r="AB837" s="25"/>
    </row>
    <row r="838" spans="1:28" s="5" customFormat="1" x14ac:dyDescent="0.25">
      <c r="A838" s="123">
        <v>1</v>
      </c>
      <c r="B838" s="52" t="s">
        <v>7155</v>
      </c>
      <c r="C838" s="354" t="s">
        <v>7165</v>
      </c>
      <c r="D838" s="355">
        <v>1.266232684E-2</v>
      </c>
      <c r="E838" s="356">
        <v>3.3549540740740742E-2</v>
      </c>
      <c r="F838" s="357">
        <v>0.48422504699999996</v>
      </c>
      <c r="G838" s="355">
        <v>3.1669751490109805E-3</v>
      </c>
      <c r="H838" s="25"/>
      <c r="I838" s="347"/>
      <c r="J838" s="25"/>
      <c r="K838" s="25"/>
      <c r="L838" s="25"/>
      <c r="M838" s="25"/>
      <c r="N838" s="25"/>
      <c r="O838" s="25"/>
      <c r="P838" s="25"/>
      <c r="Q838" s="25"/>
      <c r="R838" s="258"/>
      <c r="S838" s="25"/>
      <c r="T838" s="25"/>
      <c r="U838" s="25"/>
      <c r="V838" s="25"/>
      <c r="W838" s="25"/>
      <c r="X838" s="25"/>
      <c r="Y838" s="25"/>
      <c r="Z838" s="25"/>
      <c r="AB838" s="25"/>
    </row>
    <row r="839" spans="1:28" s="5" customFormat="1" x14ac:dyDescent="0.25">
      <c r="A839" s="123">
        <v>1</v>
      </c>
      <c r="B839" s="52" t="s">
        <v>7155</v>
      </c>
      <c r="C839" s="354" t="s">
        <v>7166</v>
      </c>
      <c r="D839" s="355">
        <v>1.1529923520000001E-2</v>
      </c>
      <c r="E839" s="356">
        <v>3.0549174518518522E-2</v>
      </c>
      <c r="F839" s="357">
        <v>0.44092035200000002</v>
      </c>
      <c r="G839" s="355">
        <v>2.8837497297305409E-3</v>
      </c>
      <c r="H839" s="25"/>
      <c r="I839" s="347"/>
      <c r="J839" s="25"/>
      <c r="K839" s="25"/>
      <c r="L839" s="25"/>
      <c r="M839" s="25"/>
      <c r="N839" s="25"/>
      <c r="O839" s="25"/>
      <c r="P839" s="25"/>
      <c r="Q839" s="25"/>
      <c r="R839" s="258"/>
      <c r="S839" s="25"/>
      <c r="T839" s="25"/>
      <c r="U839" s="25"/>
      <c r="V839" s="25"/>
      <c r="W839" s="25"/>
      <c r="X839" s="25"/>
      <c r="Y839" s="25"/>
      <c r="Z839" s="25"/>
      <c r="AB839" s="25"/>
    </row>
    <row r="840" spans="1:28" s="5" customFormat="1" x14ac:dyDescent="0.25">
      <c r="A840" s="45" t="s">
        <v>6997</v>
      </c>
      <c r="B840" s="45"/>
      <c r="C840" s="9"/>
      <c r="D840" s="256"/>
      <c r="E840" s="256"/>
      <c r="F840" s="99"/>
      <c r="G840" s="258"/>
      <c r="H840" s="25"/>
      <c r="I840" s="258"/>
      <c r="J840" s="25"/>
      <c r="K840" s="25"/>
      <c r="L840" s="25"/>
      <c r="M840" s="25"/>
      <c r="N840" s="25"/>
      <c r="O840" s="25"/>
      <c r="P840" s="25"/>
      <c r="Q840" s="25"/>
      <c r="R840" s="258"/>
      <c r="S840" s="25"/>
      <c r="T840" s="25"/>
      <c r="U840" s="25"/>
      <c r="V840" s="25"/>
      <c r="W840" s="25"/>
      <c r="X840" s="25"/>
      <c r="Y840" s="25"/>
      <c r="Z840" s="25"/>
      <c r="AB840" s="25"/>
    </row>
    <row r="841" spans="1:28" s="5" customFormat="1" x14ac:dyDescent="0.25">
      <c r="A841" s="9" t="s">
        <v>1753</v>
      </c>
      <c r="B841" s="124" t="s">
        <v>571</v>
      </c>
      <c r="C841" s="89" t="s">
        <v>2508</v>
      </c>
      <c r="D841" s="89">
        <v>6.8893449000000001E-5</v>
      </c>
      <c r="E841" s="66">
        <v>2.006475037037037E-4</v>
      </c>
      <c r="F841" s="89">
        <v>2.9140723999999999E-3</v>
      </c>
      <c r="G841" s="89">
        <v>1.7450812678505421E-5</v>
      </c>
      <c r="H841" s="59"/>
      <c r="I841" s="258"/>
      <c r="J841" s="25"/>
      <c r="K841" s="25"/>
      <c r="L841" s="25"/>
      <c r="M841" s="25"/>
      <c r="N841" s="25"/>
      <c r="O841" s="25"/>
      <c r="P841" s="25"/>
      <c r="Q841" s="25"/>
      <c r="R841" s="59"/>
      <c r="S841" s="25"/>
      <c r="T841" s="25"/>
      <c r="U841" s="25"/>
      <c r="V841" s="25"/>
      <c r="W841" s="25"/>
      <c r="X841" s="25"/>
      <c r="Y841" s="25"/>
      <c r="Z841" s="25"/>
      <c r="AB841" s="25"/>
    </row>
    <row r="842" spans="1:28" s="5" customFormat="1" x14ac:dyDescent="0.25">
      <c r="A842" s="9"/>
      <c r="B842" s="124" t="s">
        <v>571</v>
      </c>
      <c r="C842" s="89" t="s">
        <v>2509</v>
      </c>
      <c r="D842" s="89">
        <v>7.9566621000000002E-5</v>
      </c>
      <c r="E842" s="66">
        <v>2.1085865185185184E-4</v>
      </c>
      <c r="F842" s="89">
        <v>3.7997139E-3</v>
      </c>
      <c r="G842" s="89">
        <v>1.943718356423829E-5</v>
      </c>
      <c r="H842" s="59"/>
      <c r="I842" s="258"/>
      <c r="J842" s="25"/>
      <c r="K842" s="25"/>
      <c r="L842" s="25"/>
      <c r="M842" s="25"/>
      <c r="N842" s="25"/>
      <c r="O842" s="25"/>
      <c r="P842" s="25"/>
      <c r="Q842" s="25"/>
      <c r="R842" s="59"/>
      <c r="S842" s="25"/>
      <c r="T842" s="25"/>
      <c r="U842" s="25"/>
      <c r="V842" s="25"/>
      <c r="W842" s="25"/>
      <c r="X842" s="25"/>
      <c r="Y842" s="25"/>
      <c r="Z842" s="25"/>
      <c r="AB842" s="25"/>
    </row>
    <row r="843" spans="1:28" s="5" customFormat="1" x14ac:dyDescent="0.25">
      <c r="A843" s="9"/>
      <c r="B843" s="124" t="s">
        <v>571</v>
      </c>
      <c r="C843" s="89" t="s">
        <v>2510</v>
      </c>
      <c r="D843" s="89">
        <v>7.1639297000000002E-5</v>
      </c>
      <c r="E843" s="66">
        <v>2.1189945925925927E-4</v>
      </c>
      <c r="F843" s="89">
        <v>3.1143747999999999E-3</v>
      </c>
      <c r="G843" s="89">
        <v>1.8463181317959435E-5</v>
      </c>
      <c r="H843" s="59"/>
      <c r="I843" s="258"/>
      <c r="J843" s="25"/>
      <c r="K843" s="25"/>
      <c r="L843" s="25"/>
      <c r="M843" s="25"/>
      <c r="N843" s="25"/>
      <c r="O843" s="25"/>
      <c r="P843" s="25"/>
      <c r="Q843" s="25"/>
      <c r="R843" s="59"/>
      <c r="S843" s="25"/>
      <c r="T843" s="25"/>
      <c r="U843" s="25"/>
      <c r="V843" s="25"/>
      <c r="W843" s="25"/>
      <c r="X843" s="25"/>
      <c r="Y843" s="25"/>
      <c r="Z843" s="25"/>
      <c r="AB843" s="25"/>
    </row>
    <row r="844" spans="1:28" s="5" customFormat="1" x14ac:dyDescent="0.25">
      <c r="A844" s="9"/>
      <c r="B844" s="124" t="s">
        <v>571</v>
      </c>
      <c r="C844" s="89" t="s">
        <v>2511</v>
      </c>
      <c r="D844" s="89">
        <v>3.1608324000000001E-6</v>
      </c>
      <c r="E844" s="66">
        <v>9.295792592592593E-6</v>
      </c>
      <c r="F844" s="89">
        <v>1.3694278E-4</v>
      </c>
      <c r="G844" s="89">
        <v>8.03253869824478E-7</v>
      </c>
      <c r="H844" s="59"/>
      <c r="I844" s="258"/>
      <c r="J844" s="25"/>
      <c r="K844" s="25"/>
      <c r="L844" s="25"/>
      <c r="M844" s="25"/>
      <c r="N844" s="25"/>
      <c r="O844" s="25"/>
      <c r="P844" s="25"/>
      <c r="Q844" s="25"/>
      <c r="R844" s="59"/>
      <c r="S844" s="25"/>
      <c r="T844" s="25"/>
      <c r="U844" s="25"/>
      <c r="V844" s="25"/>
      <c r="W844" s="25"/>
      <c r="X844" s="25"/>
      <c r="Y844" s="25"/>
      <c r="Z844" s="25"/>
      <c r="AB844" s="25"/>
    </row>
    <row r="845" spans="1:28" s="5" customFormat="1" x14ac:dyDescent="0.25">
      <c r="A845" s="9"/>
      <c r="B845" s="124" t="s">
        <v>571</v>
      </c>
      <c r="C845" s="89" t="s">
        <v>2512</v>
      </c>
      <c r="D845" s="334">
        <v>3.8021475000000001E-4</v>
      </c>
      <c r="E845" s="335">
        <v>9.5714629629629628E-4</v>
      </c>
      <c r="F845" s="334">
        <v>1.3949843E-2</v>
      </c>
      <c r="G845" s="89">
        <v>9.3352068383241883E-5</v>
      </c>
      <c r="H845" s="59"/>
      <c r="I845" s="258"/>
      <c r="J845" s="25"/>
      <c r="K845" s="25"/>
      <c r="L845" s="25"/>
      <c r="M845" s="25"/>
      <c r="N845" s="25"/>
      <c r="O845" s="25"/>
      <c r="P845" s="25"/>
      <c r="Q845" s="25"/>
      <c r="R845" s="59"/>
      <c r="S845" s="25"/>
      <c r="T845" s="25"/>
      <c r="U845" s="25"/>
      <c r="V845" s="25"/>
      <c r="W845" s="25"/>
      <c r="X845" s="25"/>
      <c r="Y845" s="25"/>
      <c r="Z845" s="25"/>
      <c r="AB845" s="25"/>
    </row>
    <row r="846" spans="1:28" s="5" customFormat="1" x14ac:dyDescent="0.25">
      <c r="A846" s="9" t="s">
        <v>1753</v>
      </c>
      <c r="B846" s="124" t="s">
        <v>571</v>
      </c>
      <c r="C846" s="89" t="s">
        <v>2513</v>
      </c>
      <c r="D846" s="89">
        <v>1.0521929E-4</v>
      </c>
      <c r="E846" s="66">
        <v>2.8346390370370369E-4</v>
      </c>
      <c r="F846" s="89">
        <v>4.1498209999999997E-3</v>
      </c>
      <c r="G846" s="89">
        <v>2.6268566715868169E-5</v>
      </c>
      <c r="H846" s="59"/>
      <c r="I846" s="258"/>
      <c r="J846" s="25"/>
      <c r="K846" s="25"/>
      <c r="L846" s="25"/>
      <c r="M846" s="25"/>
      <c r="N846" s="25"/>
      <c r="O846" s="25"/>
      <c r="P846" s="25"/>
      <c r="Q846" s="25"/>
      <c r="R846" s="59"/>
      <c r="S846" s="25"/>
      <c r="T846" s="25"/>
      <c r="U846" s="25"/>
      <c r="V846" s="25"/>
      <c r="W846" s="25"/>
      <c r="X846" s="25"/>
      <c r="Y846" s="25"/>
      <c r="Z846" s="25"/>
      <c r="AB846" s="25"/>
    </row>
    <row r="847" spans="1:28" s="5" customFormat="1" x14ac:dyDescent="0.25">
      <c r="A847" s="9"/>
      <c r="B847" s="124" t="s">
        <v>571</v>
      </c>
      <c r="C847" s="89" t="s">
        <v>2514</v>
      </c>
      <c r="D847" s="89">
        <v>1.6507826E-4</v>
      </c>
      <c r="E847" s="66">
        <v>3.694755481481481E-4</v>
      </c>
      <c r="F847" s="89">
        <v>5.2178683999999998E-3</v>
      </c>
      <c r="G847" s="89">
        <v>3.2695036894603202E-5</v>
      </c>
      <c r="H847" s="59"/>
      <c r="I847" s="258"/>
      <c r="J847" s="25"/>
      <c r="K847" s="25"/>
      <c r="L847" s="25"/>
      <c r="M847" s="25"/>
      <c r="N847" s="25"/>
      <c r="O847" s="25"/>
      <c r="P847" s="25"/>
      <c r="Q847" s="25"/>
      <c r="R847" s="59"/>
      <c r="S847" s="25"/>
      <c r="T847" s="25"/>
      <c r="U847" s="25"/>
      <c r="V847" s="25"/>
      <c r="W847" s="25"/>
      <c r="X847" s="25"/>
      <c r="Y847" s="25"/>
      <c r="Z847" s="25"/>
      <c r="AB847" s="25"/>
    </row>
    <row r="848" spans="1:28" s="5" customFormat="1" x14ac:dyDescent="0.25">
      <c r="A848" s="9"/>
      <c r="B848" s="124" t="s">
        <v>571</v>
      </c>
      <c r="C848" s="89" t="s">
        <v>2515</v>
      </c>
      <c r="D848" s="89">
        <v>6.2995055E-5</v>
      </c>
      <c r="E848" s="66">
        <v>1.8299034814814815E-4</v>
      </c>
      <c r="F848" s="89">
        <v>2.5789515000000001E-3</v>
      </c>
      <c r="G848" s="89">
        <v>1.5609933763388018E-5</v>
      </c>
      <c r="H848" s="59"/>
      <c r="I848" s="258"/>
      <c r="J848" s="25"/>
      <c r="K848" s="25"/>
      <c r="L848" s="25"/>
      <c r="M848" s="25"/>
      <c r="N848" s="25"/>
      <c r="O848" s="25"/>
      <c r="P848" s="25"/>
      <c r="Q848" s="25"/>
      <c r="R848" s="59"/>
      <c r="S848" s="25"/>
      <c r="T848" s="25"/>
      <c r="U848" s="25"/>
      <c r="V848" s="25"/>
      <c r="W848" s="25"/>
      <c r="X848" s="25"/>
      <c r="Y848" s="25"/>
      <c r="Z848" s="25"/>
      <c r="AB848" s="25"/>
    </row>
    <row r="849" spans="1:28" s="5" customFormat="1" x14ac:dyDescent="0.25">
      <c r="A849" s="9"/>
      <c r="B849" s="124" t="s">
        <v>571</v>
      </c>
      <c r="C849" s="89" t="s">
        <v>2516</v>
      </c>
      <c r="D849" s="89">
        <v>4.3419286999999997E-5</v>
      </c>
      <c r="E849" s="66">
        <v>1.2449356296296296E-4</v>
      </c>
      <c r="F849" s="89">
        <v>1.7193009999999999E-3</v>
      </c>
      <c r="G849" s="89">
        <v>1.054170482309868E-5</v>
      </c>
      <c r="H849" s="59"/>
      <c r="I849" s="258"/>
      <c r="J849" s="25"/>
      <c r="K849" s="25"/>
      <c r="L849" s="25"/>
      <c r="M849" s="25"/>
      <c r="N849" s="25"/>
      <c r="O849" s="25"/>
      <c r="P849" s="25"/>
      <c r="Q849" s="25"/>
      <c r="R849" s="59"/>
      <c r="S849" s="25"/>
      <c r="T849" s="25"/>
      <c r="U849" s="25"/>
      <c r="V849" s="25"/>
      <c r="W849" s="25"/>
      <c r="X849" s="25"/>
      <c r="Y849" s="25"/>
      <c r="Z849" s="25"/>
      <c r="AB849" s="25"/>
    </row>
    <row r="850" spans="1:28" s="5" customFormat="1" x14ac:dyDescent="0.25">
      <c r="A850" s="9"/>
      <c r="B850" s="124" t="s">
        <v>571</v>
      </c>
      <c r="C850" s="89" t="s">
        <v>2517</v>
      </c>
      <c r="D850" s="89">
        <v>1.1484450999999999E-5</v>
      </c>
      <c r="E850" s="66">
        <v>3.4318111851851849E-5</v>
      </c>
      <c r="F850" s="89">
        <v>5.0432829999999995E-4</v>
      </c>
      <c r="G850" s="89">
        <v>2.9733609435089326E-6</v>
      </c>
      <c r="H850" s="59"/>
      <c r="I850" s="258"/>
      <c r="J850" s="25"/>
      <c r="K850" s="25"/>
      <c r="L850" s="25"/>
      <c r="M850" s="25"/>
      <c r="N850" s="25"/>
      <c r="O850" s="25"/>
      <c r="P850" s="25"/>
      <c r="Q850" s="25"/>
      <c r="R850" s="59"/>
      <c r="S850" s="25"/>
      <c r="T850" s="25"/>
      <c r="U850" s="25"/>
      <c r="V850" s="25"/>
      <c r="W850" s="25"/>
      <c r="X850" s="25"/>
      <c r="Y850" s="25"/>
      <c r="Z850" s="25"/>
      <c r="AB850" s="25"/>
    </row>
    <row r="851" spans="1:28" s="5" customFormat="1" x14ac:dyDescent="0.25">
      <c r="A851" s="45" t="s">
        <v>64</v>
      </c>
      <c r="B851" s="45"/>
      <c r="C851" s="43"/>
      <c r="D851" s="256"/>
      <c r="E851" s="259"/>
      <c r="F851" s="97"/>
      <c r="G851" s="259"/>
      <c r="H851" s="25"/>
      <c r="I851" s="258"/>
      <c r="J851" s="25"/>
      <c r="K851" s="25"/>
      <c r="L851" s="25"/>
      <c r="M851" s="25"/>
      <c r="N851" s="25"/>
      <c r="O851" s="25"/>
      <c r="P851" s="25"/>
      <c r="Q851" s="25"/>
      <c r="R851" s="259"/>
      <c r="S851" s="25"/>
      <c r="T851" s="25"/>
      <c r="U851" s="25"/>
      <c r="V851" s="25"/>
      <c r="W851" s="25"/>
      <c r="X851" s="25"/>
      <c r="Y851" s="25"/>
      <c r="Z851" s="25"/>
      <c r="AB851" s="25"/>
    </row>
    <row r="852" spans="1:28" s="5" customFormat="1" x14ac:dyDescent="0.25">
      <c r="A852" s="123">
        <v>1</v>
      </c>
      <c r="B852" s="43" t="s">
        <v>3966</v>
      </c>
      <c r="C852" s="48" t="s">
        <v>5691</v>
      </c>
      <c r="D852" s="114">
        <v>1.6957120999999999E-2</v>
      </c>
      <c r="E852" s="261">
        <v>4.6310596296296296E-2</v>
      </c>
      <c r="F852" s="49">
        <v>0.65600970000000003</v>
      </c>
      <c r="G852" s="114">
        <v>4.7417914386017898E-3</v>
      </c>
      <c r="H852" s="25"/>
      <c r="I852" s="350">
        <v>5.7780679999999999E-3</v>
      </c>
      <c r="J852" s="25"/>
      <c r="K852" s="25"/>
      <c r="L852" s="25"/>
      <c r="M852" s="25"/>
      <c r="N852" s="25"/>
      <c r="O852" s="25"/>
      <c r="P852" s="25"/>
      <c r="Q852" s="25"/>
      <c r="R852" s="258"/>
      <c r="S852" s="25"/>
      <c r="T852" s="25"/>
      <c r="U852" s="25"/>
      <c r="V852" s="25"/>
      <c r="W852" s="25"/>
      <c r="X852" s="25"/>
      <c r="Y852" s="25"/>
      <c r="Z852" s="25"/>
      <c r="AB852" s="25"/>
    </row>
    <row r="853" spans="1:28" s="5" customFormat="1" x14ac:dyDescent="0.25">
      <c r="A853" s="43"/>
      <c r="B853" s="43" t="s">
        <v>3966</v>
      </c>
      <c r="C853" s="48" t="s">
        <v>5692</v>
      </c>
      <c r="D853" s="114">
        <v>5.2013731000000001E-3</v>
      </c>
      <c r="E853" s="261">
        <v>1.0715385185185186E-2</v>
      </c>
      <c r="F853" s="49">
        <v>0.16968025</v>
      </c>
      <c r="G853" s="114">
        <v>1.26711377728999E-3</v>
      </c>
      <c r="H853" s="25"/>
      <c r="I853" s="350">
        <v>2.5147065E-3</v>
      </c>
      <c r="J853" s="25"/>
      <c r="K853" s="25"/>
      <c r="L853" s="25"/>
      <c r="M853" s="25"/>
      <c r="N853" s="25"/>
      <c r="O853" s="25"/>
      <c r="P853" s="25"/>
      <c r="Q853" s="25"/>
      <c r="R853" s="258"/>
      <c r="S853" s="25"/>
      <c r="T853" s="25"/>
      <c r="U853" s="25"/>
      <c r="V853" s="25"/>
      <c r="W853" s="25"/>
      <c r="X853" s="25"/>
      <c r="Y853" s="25"/>
      <c r="Z853" s="25"/>
      <c r="AB853" s="25"/>
    </row>
    <row r="854" spans="1:28" s="5" customFormat="1" x14ac:dyDescent="0.25">
      <c r="A854" s="43"/>
      <c r="B854" s="43" t="s">
        <v>3966</v>
      </c>
      <c r="C854" s="48" t="s">
        <v>5693</v>
      </c>
      <c r="D854" s="114">
        <v>5.2013731000000001E-3</v>
      </c>
      <c r="E854" s="261">
        <v>1.0715385185185186E-2</v>
      </c>
      <c r="F854" s="49">
        <v>0.16968025</v>
      </c>
      <c r="G854" s="114">
        <v>1.26711377728999E-3</v>
      </c>
      <c r="H854" s="25"/>
      <c r="I854" s="350">
        <v>2.5147065E-3</v>
      </c>
      <c r="J854" s="25"/>
      <c r="K854" s="25"/>
      <c r="L854" s="25"/>
      <c r="M854" s="25"/>
      <c r="N854" s="25"/>
      <c r="O854" s="25"/>
      <c r="P854" s="25"/>
      <c r="Q854" s="25"/>
      <c r="R854" s="258"/>
      <c r="S854" s="25"/>
      <c r="T854" s="25"/>
      <c r="U854" s="25"/>
      <c r="V854" s="25"/>
      <c r="W854" s="25"/>
      <c r="X854" s="25"/>
      <c r="Y854" s="25"/>
      <c r="Z854" s="25"/>
      <c r="AB854" s="25"/>
    </row>
    <row r="855" spans="1:28" s="5" customFormat="1" x14ac:dyDescent="0.25">
      <c r="A855" s="43"/>
      <c r="B855" s="43" t="s">
        <v>3966</v>
      </c>
      <c r="C855" s="48" t="s">
        <v>7170</v>
      </c>
      <c r="D855" s="114">
        <v>5.2013731000000001E-3</v>
      </c>
      <c r="E855" s="261">
        <v>1.0715385185185186E-2</v>
      </c>
      <c r="F855" s="49">
        <v>0.16968025</v>
      </c>
      <c r="G855" s="114">
        <v>1.26711377728999E-3</v>
      </c>
      <c r="H855" s="25"/>
      <c r="I855" s="350">
        <v>2.5147065E-3</v>
      </c>
      <c r="J855" s="25"/>
      <c r="K855" s="25"/>
      <c r="L855" s="25"/>
      <c r="M855" s="25"/>
      <c r="N855" s="25"/>
      <c r="O855" s="25"/>
      <c r="P855" s="25"/>
      <c r="Q855" s="25"/>
      <c r="R855" s="258"/>
      <c r="S855" s="25"/>
      <c r="T855" s="25"/>
      <c r="U855" s="25"/>
      <c r="V855" s="25"/>
      <c r="W855" s="25"/>
      <c r="X855" s="25"/>
      <c r="Y855" s="25"/>
      <c r="Z855" s="25"/>
      <c r="AB855" s="25"/>
    </row>
    <row r="856" spans="1:28" s="5" customFormat="1" x14ac:dyDescent="0.25">
      <c r="A856" s="43"/>
      <c r="B856" s="43" t="s">
        <v>3966</v>
      </c>
      <c r="C856" s="48" t="s">
        <v>5695</v>
      </c>
      <c r="D856" s="114">
        <v>2.7588879000000001E-3</v>
      </c>
      <c r="E856" s="261">
        <v>5.6240661481481479E-3</v>
      </c>
      <c r="F856" s="49">
        <v>9.0300540999999998E-2</v>
      </c>
      <c r="G856" s="114">
        <v>6.5418028621332201E-4</v>
      </c>
      <c r="H856" s="25"/>
      <c r="I856" s="350">
        <v>1.6859722000000001E-3</v>
      </c>
      <c r="J856" s="25"/>
      <c r="K856" s="25"/>
      <c r="L856" s="25"/>
      <c r="M856" s="25"/>
      <c r="N856" s="25"/>
      <c r="O856" s="25"/>
      <c r="P856" s="25"/>
      <c r="Q856" s="25"/>
      <c r="R856" s="258"/>
      <c r="S856" s="25"/>
      <c r="T856" s="25"/>
      <c r="U856" s="25"/>
      <c r="V856" s="25"/>
      <c r="W856" s="25"/>
      <c r="X856" s="25"/>
      <c r="Y856" s="25"/>
      <c r="Z856" s="25"/>
      <c r="AB856" s="25"/>
    </row>
    <row r="857" spans="1:28" s="354" customFormat="1" x14ac:dyDescent="0.25">
      <c r="A857" s="353"/>
      <c r="B857" s="353" t="s">
        <v>7155</v>
      </c>
      <c r="C857" s="354" t="s">
        <v>7169</v>
      </c>
      <c r="D857" s="358">
        <v>4.3699999999999998E-3</v>
      </c>
      <c r="E857" s="359">
        <v>8.9999999999999993E-3</v>
      </c>
      <c r="F857" s="360">
        <v>0.14249999999999999</v>
      </c>
      <c r="G857" s="358">
        <v>1.06E-3</v>
      </c>
      <c r="I857" s="358"/>
      <c r="R857" s="355"/>
    </row>
    <row r="858" spans="1:28" s="354" customFormat="1" x14ac:dyDescent="0.25">
      <c r="A858" s="353"/>
      <c r="B858" s="353"/>
      <c r="D858" s="358"/>
      <c r="E858" s="356"/>
      <c r="F858" s="357"/>
      <c r="G858" s="355"/>
      <c r="I858" s="358"/>
      <c r="R858" s="355"/>
    </row>
    <row r="859" spans="1:28" s="5" customFormat="1" x14ac:dyDescent="0.25">
      <c r="A859" s="45" t="s">
        <v>1243</v>
      </c>
      <c r="B859" s="45"/>
      <c r="C859" s="9"/>
      <c r="D859" s="256"/>
      <c r="E859" s="256"/>
      <c r="F859" s="97"/>
      <c r="G859" s="259"/>
      <c r="H859" s="25"/>
      <c r="I859" s="258"/>
      <c r="J859" s="25"/>
      <c r="K859" s="25"/>
      <c r="L859" s="25"/>
      <c r="M859" s="25"/>
      <c r="N859" s="25"/>
      <c r="O859" s="25"/>
      <c r="P859" s="25"/>
      <c r="Q859" s="25"/>
      <c r="R859" s="259"/>
      <c r="S859" s="25"/>
      <c r="T859" s="25"/>
      <c r="U859" s="25"/>
      <c r="V859" s="25"/>
      <c r="W859" s="25"/>
      <c r="X859" s="25"/>
      <c r="Y859" s="25"/>
      <c r="Z859" s="25"/>
      <c r="AB859" s="25"/>
    </row>
    <row r="860" spans="1:28" s="5" customFormat="1" x14ac:dyDescent="0.25">
      <c r="A860" s="45"/>
      <c r="B860" s="184" t="s">
        <v>575</v>
      </c>
      <c r="C860" s="48" t="s">
        <v>2655</v>
      </c>
      <c r="D860" s="257">
        <v>0.29444798</v>
      </c>
      <c r="E860" s="261">
        <v>1.4920343703703702</v>
      </c>
      <c r="F860" s="117">
        <v>18.999766000000001</v>
      </c>
      <c r="G860" s="257">
        <v>0.13194771944023101</v>
      </c>
      <c r="H860" s="25"/>
      <c r="I860" s="347">
        <v>0.14802941999999999</v>
      </c>
      <c r="J860" s="25"/>
      <c r="K860" s="25"/>
      <c r="L860" s="25"/>
      <c r="M860" s="25"/>
      <c r="N860" s="25"/>
      <c r="O860" s="25"/>
      <c r="P860" s="25"/>
      <c r="Q860" s="25"/>
      <c r="R860" s="258"/>
      <c r="S860" s="25"/>
      <c r="T860" s="25"/>
      <c r="U860" s="25"/>
      <c r="V860" s="25"/>
      <c r="W860" s="25"/>
      <c r="X860" s="25"/>
      <c r="Y860" s="25"/>
      <c r="Z860" s="25"/>
      <c r="AB860" s="25"/>
    </row>
    <row r="861" spans="1:28" s="5" customFormat="1" x14ac:dyDescent="0.25">
      <c r="A861" s="45"/>
      <c r="B861" s="185" t="s">
        <v>5770</v>
      </c>
      <c r="C861" s="48" t="s">
        <v>2306</v>
      </c>
      <c r="D861" s="257">
        <v>0.25114794000000001</v>
      </c>
      <c r="E861" s="261">
        <v>1.2570519259259259</v>
      </c>
      <c r="F861" s="117">
        <v>24.220488</v>
      </c>
      <c r="G861" s="257">
        <v>0.1084333405993569</v>
      </c>
      <c r="H861" s="25"/>
      <c r="I861" s="347">
        <v>0.11427337</v>
      </c>
      <c r="J861" s="25"/>
      <c r="K861" s="25"/>
      <c r="L861" s="25"/>
      <c r="M861" s="25"/>
      <c r="N861" s="25"/>
      <c r="O861" s="25"/>
      <c r="P861" s="25"/>
      <c r="Q861" s="25"/>
      <c r="R861" s="258"/>
      <c r="S861" s="25"/>
      <c r="T861" s="25"/>
      <c r="U861" s="25"/>
      <c r="V861" s="25"/>
      <c r="W861" s="25"/>
      <c r="X861" s="25"/>
      <c r="Y861" s="25"/>
      <c r="Z861" s="25"/>
      <c r="AB861" s="25"/>
    </row>
    <row r="862" spans="1:28" s="5" customFormat="1" x14ac:dyDescent="0.25">
      <c r="A862" s="45"/>
      <c r="B862" s="185" t="s">
        <v>2622</v>
      </c>
      <c r="C862" s="48" t="s">
        <v>2307</v>
      </c>
      <c r="D862" s="257">
        <v>2.1363425999999999</v>
      </c>
      <c r="E862" s="261">
        <v>2.8562571111111108</v>
      </c>
      <c r="F862" s="117">
        <v>60.599758000000001</v>
      </c>
      <c r="G862" s="257">
        <v>0.3068709895235</v>
      </c>
      <c r="H862" s="25"/>
      <c r="I862" s="347">
        <v>1.3220607</v>
      </c>
      <c r="J862" s="25"/>
      <c r="K862" s="25"/>
      <c r="L862" s="25"/>
      <c r="M862" s="25"/>
      <c r="N862" s="25"/>
      <c r="O862" s="25"/>
      <c r="P862" s="25"/>
      <c r="Q862" s="25"/>
      <c r="R862" s="258"/>
      <c r="S862" s="25"/>
      <c r="T862" s="25"/>
      <c r="U862" s="25"/>
      <c r="V862" s="25"/>
      <c r="W862" s="25"/>
      <c r="X862" s="25"/>
      <c r="Y862" s="25"/>
      <c r="Z862" s="25"/>
      <c r="AB862" s="25"/>
    </row>
    <row r="863" spans="1:28" s="5" customFormat="1" x14ac:dyDescent="0.25">
      <c r="A863" s="43"/>
      <c r="B863" s="185" t="s">
        <v>2622</v>
      </c>
      <c r="C863" s="48" t="s">
        <v>2308</v>
      </c>
      <c r="D863" s="257">
        <v>1.3764409</v>
      </c>
      <c r="E863" s="261">
        <v>1.8794605185185185</v>
      </c>
      <c r="F863" s="117">
        <v>38.335776000000003</v>
      </c>
      <c r="G863" s="257">
        <v>0.25407596225656004</v>
      </c>
      <c r="H863" s="25"/>
      <c r="I863" s="347">
        <v>0.84148157999999995</v>
      </c>
      <c r="J863" s="25"/>
      <c r="K863" s="25"/>
      <c r="L863" s="25"/>
      <c r="M863" s="25"/>
      <c r="N863" s="25"/>
      <c r="O863" s="25"/>
      <c r="P863" s="25"/>
      <c r="Q863" s="25"/>
      <c r="R863" s="258"/>
      <c r="S863" s="25"/>
      <c r="T863" s="25"/>
      <c r="U863" s="25"/>
      <c r="V863" s="25"/>
      <c r="W863" s="25"/>
      <c r="X863" s="25"/>
      <c r="Y863" s="25"/>
      <c r="Z863" s="25"/>
      <c r="AB863" s="25"/>
    </row>
    <row r="864" spans="1:28" s="5" customFormat="1" x14ac:dyDescent="0.25">
      <c r="A864" s="123">
        <v>1</v>
      </c>
      <c r="B864" s="185" t="s">
        <v>2622</v>
      </c>
      <c r="C864" s="48" t="s">
        <v>7060</v>
      </c>
      <c r="D864" s="257">
        <v>59.943496000000003</v>
      </c>
      <c r="E864" s="261">
        <v>3.0809352592592592</v>
      </c>
      <c r="F864" s="117">
        <v>65.370254000000003</v>
      </c>
      <c r="G864" s="257">
        <v>0.27582401495727604</v>
      </c>
      <c r="H864" s="25"/>
      <c r="I864" s="347">
        <v>0.64228081999999997</v>
      </c>
      <c r="J864" s="25"/>
      <c r="K864" s="25"/>
      <c r="L864" s="25"/>
      <c r="M864" s="25"/>
      <c r="N864" s="25"/>
      <c r="O864" s="25"/>
      <c r="P864" s="25"/>
      <c r="Q864" s="25"/>
      <c r="R864" s="258"/>
      <c r="S864" s="25"/>
      <c r="T864" s="25"/>
      <c r="U864" s="25"/>
      <c r="V864" s="25"/>
      <c r="W864" s="25"/>
      <c r="X864" s="25"/>
      <c r="Y864" s="25"/>
      <c r="Z864" s="25"/>
      <c r="AB864" s="25"/>
    </row>
    <row r="865" spans="1:28" s="5" customFormat="1" x14ac:dyDescent="0.25">
      <c r="A865" s="123">
        <v>1</v>
      </c>
      <c r="B865" s="185" t="s">
        <v>2622</v>
      </c>
      <c r="C865" s="48" t="s">
        <v>7061</v>
      </c>
      <c r="D865" s="257">
        <v>1.1004836</v>
      </c>
      <c r="E865" s="261">
        <v>1.5445982962962961</v>
      </c>
      <c r="F865" s="117">
        <v>32.773898000000003</v>
      </c>
      <c r="G865" s="257">
        <v>0.13826298149298</v>
      </c>
      <c r="H865" s="25"/>
      <c r="I865" s="347">
        <v>0.32151602000000001</v>
      </c>
      <c r="J865" s="193"/>
      <c r="K865" s="259"/>
      <c r="L865" s="201"/>
      <c r="M865" s="258"/>
      <c r="N865" s="25"/>
      <c r="O865" s="25"/>
      <c r="P865" s="25"/>
      <c r="Q865" s="25"/>
      <c r="R865" s="258"/>
      <c r="S865" s="25"/>
      <c r="T865" s="25"/>
      <c r="U865" s="25"/>
      <c r="V865" s="25"/>
      <c r="W865" s="25"/>
      <c r="X865" s="25"/>
      <c r="Y865" s="25"/>
      <c r="Z865" s="25"/>
      <c r="AB865" s="25"/>
    </row>
    <row r="866" spans="1:28" s="5" customFormat="1" x14ac:dyDescent="0.25">
      <c r="A866" s="123">
        <v>1</v>
      </c>
      <c r="B866" s="185" t="s">
        <v>2622</v>
      </c>
      <c r="C866" s="293" t="s">
        <v>7059</v>
      </c>
      <c r="D866" s="289">
        <v>1.3561695</v>
      </c>
      <c r="E866" s="289">
        <v>4.5471148148148142E-2</v>
      </c>
      <c r="F866" s="342">
        <v>0.80043350000000002</v>
      </c>
      <c r="G866" s="343">
        <v>5.2669370245080008E-3</v>
      </c>
      <c r="H866" s="25"/>
      <c r="I866" s="347">
        <v>0.55225420999999997</v>
      </c>
      <c r="J866" s="258"/>
      <c r="K866" s="258"/>
      <c r="L866" s="8"/>
      <c r="M866" s="122"/>
      <c r="N866" s="25"/>
      <c r="O866" s="25"/>
      <c r="P866" s="25"/>
      <c r="Q866" s="25"/>
      <c r="R866" s="258"/>
      <c r="S866" s="25"/>
      <c r="T866" s="25"/>
      <c r="U866" s="25"/>
      <c r="V866" s="25"/>
      <c r="W866" s="25"/>
      <c r="X866" s="25"/>
      <c r="Y866" s="25"/>
      <c r="Z866" s="25"/>
      <c r="AB866" s="25"/>
    </row>
    <row r="867" spans="1:28" s="5" customFormat="1" x14ac:dyDescent="0.25">
      <c r="A867" s="43"/>
      <c r="B867" s="185" t="s">
        <v>576</v>
      </c>
      <c r="C867" s="48" t="s">
        <v>2656</v>
      </c>
      <c r="D867" s="257">
        <v>0.36030996999999998</v>
      </c>
      <c r="E867" s="261">
        <v>1.8304025185185184</v>
      </c>
      <c r="F867" s="117">
        <v>26.233699999999999</v>
      </c>
      <c r="G867" s="257">
        <v>0.16431160814593801</v>
      </c>
      <c r="H867" s="25"/>
      <c r="I867" s="347">
        <v>0.18495191999999999</v>
      </c>
      <c r="J867" s="25"/>
      <c r="K867" s="25"/>
      <c r="L867" s="25"/>
      <c r="M867" s="25"/>
      <c r="N867" s="25"/>
      <c r="O867" s="25"/>
      <c r="P867" s="25"/>
      <c r="Q867" s="25"/>
      <c r="R867" s="258"/>
      <c r="S867" s="25"/>
      <c r="T867" s="25"/>
      <c r="U867" s="25"/>
      <c r="V867" s="25"/>
      <c r="W867" s="25"/>
      <c r="X867" s="25"/>
      <c r="Y867" s="25"/>
      <c r="Z867" s="25"/>
      <c r="AB867" s="25"/>
    </row>
    <row r="868" spans="1:28" s="5" customFormat="1" x14ac:dyDescent="0.25">
      <c r="A868" s="43"/>
      <c r="B868" s="185" t="s">
        <v>2622</v>
      </c>
      <c r="C868" s="48" t="s">
        <v>2309</v>
      </c>
      <c r="D868" s="257">
        <v>0.17752686000000001</v>
      </c>
      <c r="E868" s="261">
        <v>0.72526019999999991</v>
      </c>
      <c r="F868" s="117">
        <v>15.573472000000001</v>
      </c>
      <c r="G868" s="257">
        <v>6.1949637797199308E-2</v>
      </c>
      <c r="H868" s="25"/>
      <c r="I868" s="347">
        <v>8.5876454000000005E-2</v>
      </c>
      <c r="J868" s="25"/>
      <c r="K868" s="25"/>
      <c r="L868" s="25"/>
      <c r="M868" s="25"/>
      <c r="N868" s="25"/>
      <c r="O868" s="25"/>
      <c r="P868" s="25"/>
      <c r="Q868" s="25"/>
      <c r="R868" s="258"/>
      <c r="S868" s="25"/>
      <c r="T868" s="25"/>
      <c r="U868" s="25"/>
      <c r="V868" s="25"/>
      <c r="W868" s="25"/>
      <c r="X868" s="25"/>
      <c r="Y868" s="25"/>
      <c r="Z868" s="25"/>
      <c r="AB868" s="25"/>
    </row>
    <row r="869" spans="1:28" s="5" customFormat="1" x14ac:dyDescent="0.25">
      <c r="A869" s="43"/>
      <c r="B869" s="185" t="s">
        <v>2622</v>
      </c>
      <c r="C869" s="48" t="s">
        <v>2310</v>
      </c>
      <c r="D869" s="257">
        <v>0.11336713</v>
      </c>
      <c r="E869" s="261">
        <v>1.4724722222222221E-2</v>
      </c>
      <c r="F869" s="117">
        <v>0.24445049999999999</v>
      </c>
      <c r="G869" s="257">
        <v>3.0216948025142999E-3</v>
      </c>
      <c r="H869" s="25"/>
      <c r="I869" s="347">
        <v>4.2936501000000002E-2</v>
      </c>
      <c r="J869" s="25"/>
      <c r="K869" s="25"/>
      <c r="L869" s="25"/>
      <c r="M869" s="25"/>
      <c r="N869" s="25"/>
      <c r="O869" s="25"/>
      <c r="P869" s="25"/>
      <c r="Q869" s="25"/>
      <c r="R869" s="258"/>
      <c r="S869" s="25"/>
      <c r="T869" s="25"/>
      <c r="U869" s="25"/>
      <c r="V869" s="25"/>
      <c r="W869" s="25"/>
      <c r="X869" s="25"/>
      <c r="Y869" s="25"/>
      <c r="Z869" s="25"/>
      <c r="AB869" s="25"/>
    </row>
    <row r="870" spans="1:28" s="5" customFormat="1" x14ac:dyDescent="0.25">
      <c r="A870" s="43"/>
      <c r="B870" s="185" t="s">
        <v>2622</v>
      </c>
      <c r="C870" s="48" t="s">
        <v>2311</v>
      </c>
      <c r="D870" s="257">
        <v>5.1873054000000002E-2</v>
      </c>
      <c r="E870" s="261">
        <v>7.270400074074073E-3</v>
      </c>
      <c r="F870" s="117">
        <v>0.12074015</v>
      </c>
      <c r="G870" s="257">
        <v>1.4027382644194999E-3</v>
      </c>
      <c r="H870" s="25"/>
      <c r="I870" s="347">
        <v>2.0261642E-2</v>
      </c>
      <c r="J870" s="25"/>
      <c r="K870" s="25"/>
      <c r="L870" s="25"/>
      <c r="M870" s="25"/>
      <c r="N870" s="25"/>
      <c r="O870" s="25"/>
      <c r="P870" s="25"/>
      <c r="Q870" s="25"/>
      <c r="R870" s="258"/>
      <c r="S870" s="25"/>
      <c r="T870" s="25"/>
      <c r="U870" s="25"/>
      <c r="V870" s="25"/>
      <c r="W870" s="25"/>
      <c r="X870" s="25"/>
      <c r="Y870" s="25"/>
      <c r="Z870" s="25"/>
      <c r="AB870" s="25"/>
    </row>
    <row r="871" spans="1:28" s="5" customFormat="1" x14ac:dyDescent="0.25">
      <c r="A871" s="9"/>
      <c r="B871" s="185" t="s">
        <v>576</v>
      </c>
      <c r="C871" s="48" t="s">
        <v>2312</v>
      </c>
      <c r="D871" s="257">
        <v>2.9057520999999999E-2</v>
      </c>
      <c r="E871" s="261">
        <v>5.1380283703703698E-2</v>
      </c>
      <c r="F871" s="117">
        <v>0.81436839000000005</v>
      </c>
      <c r="G871" s="257">
        <v>4.5154067936228302E-3</v>
      </c>
      <c r="H871" s="25"/>
      <c r="I871" s="347">
        <v>0.11183256</v>
      </c>
      <c r="J871" s="25"/>
      <c r="K871" s="25"/>
      <c r="L871" s="25"/>
      <c r="M871" s="25"/>
      <c r="N871" s="25"/>
      <c r="O871" s="25"/>
      <c r="P871" s="25"/>
      <c r="Q871" s="25"/>
      <c r="R871" s="258"/>
      <c r="S871" s="25"/>
      <c r="T871" s="25"/>
      <c r="U871" s="25"/>
      <c r="V871" s="25"/>
      <c r="W871" s="25"/>
      <c r="X871" s="25"/>
      <c r="Y871" s="25"/>
      <c r="Z871" s="25"/>
      <c r="AB871" s="25"/>
    </row>
    <row r="872" spans="1:28" s="5" customFormat="1" x14ac:dyDescent="0.25">
      <c r="A872" s="9"/>
      <c r="B872" s="185" t="s">
        <v>576</v>
      </c>
      <c r="C872" s="48" t="s">
        <v>2657</v>
      </c>
      <c r="D872" s="257">
        <v>0.31287524</v>
      </c>
      <c r="E872" s="261">
        <v>1.5858868888888888</v>
      </c>
      <c r="F872" s="117">
        <v>21.010686</v>
      </c>
      <c r="G872" s="257">
        <v>0.14089320402653699</v>
      </c>
      <c r="H872" s="25"/>
      <c r="I872" s="347">
        <v>0.15830422999999999</v>
      </c>
      <c r="J872" s="25"/>
      <c r="K872" s="25"/>
      <c r="L872" s="25"/>
      <c r="M872" s="25"/>
      <c r="N872" s="25"/>
      <c r="O872" s="25"/>
      <c r="P872" s="25"/>
      <c r="Q872" s="25"/>
      <c r="R872" s="258"/>
      <c r="S872" s="25"/>
      <c r="T872" s="25"/>
      <c r="U872" s="25"/>
      <c r="V872" s="25"/>
      <c r="W872" s="25"/>
      <c r="X872" s="25"/>
      <c r="Y872" s="25"/>
      <c r="Z872" s="25"/>
      <c r="AB872" s="25"/>
    </row>
    <row r="873" spans="1:28" s="5" customFormat="1" x14ac:dyDescent="0.25">
      <c r="A873" s="45" t="s">
        <v>579</v>
      </c>
      <c r="B873" s="45"/>
      <c r="C873" s="43"/>
      <c r="D873" s="259"/>
      <c r="E873" s="259"/>
      <c r="F873" s="97"/>
      <c r="G873" s="259"/>
      <c r="H873" s="25"/>
      <c r="I873" s="258"/>
      <c r="J873" s="25"/>
      <c r="K873" s="25"/>
      <c r="L873" s="25"/>
      <c r="M873" s="25"/>
      <c r="N873" s="25"/>
      <c r="O873" s="25"/>
      <c r="P873" s="25"/>
      <c r="Q873" s="25"/>
      <c r="R873" s="259"/>
      <c r="S873" s="25"/>
      <c r="T873" s="25"/>
      <c r="U873" s="25"/>
      <c r="V873" s="25"/>
      <c r="W873" s="25"/>
      <c r="X873" s="25"/>
      <c r="Y873" s="25"/>
      <c r="Z873" s="25"/>
      <c r="AB873" s="25"/>
    </row>
    <row r="874" spans="1:28" s="5" customFormat="1" x14ac:dyDescent="0.25">
      <c r="A874" s="123">
        <v>1</v>
      </c>
      <c r="B874" s="9" t="s">
        <v>571</v>
      </c>
      <c r="C874" s="48" t="s">
        <v>2317</v>
      </c>
      <c r="D874" s="257">
        <v>6.0442308E-2</v>
      </c>
      <c r="E874" s="261">
        <v>0.12154637777777777</v>
      </c>
      <c r="F874" s="117">
        <v>2.0917355999999998</v>
      </c>
      <c r="G874" s="257">
        <v>1.4489148620480402E-2</v>
      </c>
      <c r="H874" s="25"/>
      <c r="I874" s="347">
        <v>9.5137690999999996E-2</v>
      </c>
      <c r="J874" s="25"/>
      <c r="K874" s="25"/>
      <c r="L874" s="25"/>
      <c r="M874" s="25"/>
      <c r="N874" s="25"/>
      <c r="O874" s="25"/>
      <c r="P874" s="25"/>
      <c r="Q874" s="25"/>
      <c r="R874" s="258"/>
      <c r="S874" s="25"/>
      <c r="T874" s="25"/>
      <c r="U874" s="25"/>
      <c r="V874" s="25"/>
      <c r="W874" s="25"/>
      <c r="X874" s="25"/>
      <c r="Y874" s="25"/>
      <c r="Z874" s="25"/>
      <c r="AB874" s="25"/>
    </row>
    <row r="875" spans="1:28" s="5" customFormat="1" x14ac:dyDescent="0.25">
      <c r="A875" s="123">
        <v>1</v>
      </c>
      <c r="B875" s="9" t="s">
        <v>571</v>
      </c>
      <c r="C875" s="48" t="s">
        <v>2318</v>
      </c>
      <c r="D875" s="257">
        <v>6.5127646999999997E-2</v>
      </c>
      <c r="E875" s="261">
        <v>0.15408945185185183</v>
      </c>
      <c r="F875" s="117">
        <v>2.1184118000000001</v>
      </c>
      <c r="G875" s="257">
        <v>1.6021058298904999E-2</v>
      </c>
      <c r="H875" s="25"/>
      <c r="I875" s="347">
        <v>9.6734754000000006E-2</v>
      </c>
      <c r="J875" s="25"/>
      <c r="K875" s="25"/>
      <c r="L875" s="25"/>
      <c r="M875" s="25"/>
      <c r="N875" s="25"/>
      <c r="O875" s="25"/>
      <c r="P875" s="25"/>
      <c r="Q875" s="25"/>
      <c r="R875" s="258"/>
      <c r="S875" s="25"/>
      <c r="T875" s="25"/>
      <c r="U875" s="25"/>
      <c r="V875" s="25"/>
      <c r="W875" s="25"/>
      <c r="X875" s="25"/>
      <c r="Y875" s="25"/>
      <c r="Z875" s="25"/>
      <c r="AB875" s="25"/>
    </row>
    <row r="876" spans="1:28" s="5" customFormat="1" x14ac:dyDescent="0.25">
      <c r="A876" s="45" t="s">
        <v>4119</v>
      </c>
      <c r="B876" s="45"/>
      <c r="C876" s="9"/>
      <c r="D876" s="256"/>
      <c r="E876" s="256"/>
      <c r="F876" s="97"/>
      <c r="G876" s="259"/>
      <c r="H876" s="25"/>
      <c r="I876" s="258"/>
      <c r="J876" s="25"/>
      <c r="K876" s="25"/>
      <c r="L876" s="25"/>
      <c r="M876" s="25"/>
      <c r="N876" s="25"/>
      <c r="O876" s="25"/>
      <c r="P876" s="25"/>
      <c r="Q876" s="25"/>
      <c r="R876" s="259"/>
      <c r="S876" s="25"/>
      <c r="T876" s="25"/>
      <c r="U876" s="25"/>
      <c r="V876" s="25"/>
      <c r="W876" s="25"/>
      <c r="X876" s="25"/>
      <c r="Y876" s="25"/>
      <c r="Z876" s="25"/>
      <c r="AB876" s="25"/>
    </row>
    <row r="877" spans="1:28" s="5" customFormat="1" x14ac:dyDescent="0.25">
      <c r="A877" s="43"/>
      <c r="B877" s="43" t="s">
        <v>2622</v>
      </c>
      <c r="C877" s="48" t="s">
        <v>4791</v>
      </c>
      <c r="D877" s="257">
        <v>0.23278161</v>
      </c>
      <c r="E877" s="261">
        <v>1.0621751851851853</v>
      </c>
      <c r="F877" s="117">
        <v>31.916732</v>
      </c>
      <c r="G877" s="257">
        <v>0.11302015325321299</v>
      </c>
      <c r="H877" s="25"/>
      <c r="I877" s="258"/>
      <c r="J877" s="25"/>
      <c r="K877" s="25"/>
      <c r="L877" s="25"/>
      <c r="M877" s="25"/>
      <c r="N877" s="25"/>
      <c r="O877" s="25"/>
      <c r="P877" s="25"/>
      <c r="Q877" s="25"/>
      <c r="R877" s="258"/>
      <c r="S877" s="25"/>
      <c r="T877" s="25"/>
      <c r="U877" s="25"/>
      <c r="V877" s="25"/>
      <c r="W877" s="25"/>
      <c r="X877" s="25"/>
      <c r="Y877" s="25"/>
      <c r="Z877" s="25"/>
      <c r="AB877" s="25"/>
    </row>
    <row r="878" spans="1:28" s="5" customFormat="1" x14ac:dyDescent="0.25">
      <c r="A878" s="9"/>
      <c r="B878" s="43" t="s">
        <v>2622</v>
      </c>
      <c r="C878" s="48" t="s">
        <v>4792</v>
      </c>
      <c r="D878" s="257">
        <v>0.11421874999999999</v>
      </c>
      <c r="E878" s="261">
        <v>0.64143577777777772</v>
      </c>
      <c r="F878" s="117">
        <v>13.78481</v>
      </c>
      <c r="G878" s="257">
        <v>5.4501133231127694E-2</v>
      </c>
      <c r="H878" s="25"/>
      <c r="I878" s="258"/>
      <c r="J878" s="25"/>
      <c r="K878" s="25"/>
      <c r="L878" s="25"/>
      <c r="M878" s="25"/>
      <c r="N878" s="25"/>
      <c r="O878" s="25"/>
      <c r="P878" s="25"/>
      <c r="Q878" s="25"/>
      <c r="R878" s="258"/>
      <c r="S878" s="25"/>
      <c r="T878" s="25"/>
      <c r="U878" s="25"/>
      <c r="V878" s="25"/>
      <c r="W878" s="25"/>
      <c r="X878" s="25"/>
      <c r="Y878" s="25"/>
      <c r="Z878" s="25"/>
      <c r="AB878" s="25"/>
    </row>
    <row r="879" spans="1:28" s="5" customFormat="1" x14ac:dyDescent="0.25">
      <c r="A879" s="43"/>
      <c r="B879" s="43" t="s">
        <v>2622</v>
      </c>
      <c r="C879" s="48" t="s">
        <v>4793</v>
      </c>
      <c r="D879" s="257">
        <v>0.31152716000000003</v>
      </c>
      <c r="E879" s="261">
        <v>1.7494910370370369</v>
      </c>
      <c r="F879" s="117">
        <v>37.597529000000002</v>
      </c>
      <c r="G879" s="257">
        <v>0.14864970784233769</v>
      </c>
      <c r="H879" s="25"/>
      <c r="I879" s="258"/>
      <c r="J879" s="25"/>
      <c r="K879" s="25"/>
      <c r="L879" s="25"/>
      <c r="M879" s="25"/>
      <c r="N879" s="25"/>
      <c r="O879" s="25"/>
      <c r="P879" s="25"/>
      <c r="Q879" s="25"/>
      <c r="R879" s="258"/>
      <c r="S879" s="25"/>
      <c r="T879" s="25"/>
      <c r="U879" s="25"/>
      <c r="V879" s="25"/>
      <c r="W879" s="25"/>
      <c r="X879" s="25"/>
      <c r="Y879" s="25"/>
      <c r="Z879" s="25"/>
      <c r="AB879" s="25"/>
    </row>
    <row r="880" spans="1:28" s="5" customFormat="1" x14ac:dyDescent="0.25">
      <c r="A880" s="9"/>
      <c r="B880" s="43" t="s">
        <v>2622</v>
      </c>
      <c r="C880" s="48" t="s">
        <v>4794</v>
      </c>
      <c r="D880" s="257">
        <v>0.48805660000000001</v>
      </c>
      <c r="E880" s="261">
        <v>2.7408545185185185</v>
      </c>
      <c r="F880" s="117">
        <v>58.902479</v>
      </c>
      <c r="G880" s="257">
        <v>0.23288328902612149</v>
      </c>
      <c r="H880" s="25"/>
      <c r="I880" s="258"/>
      <c r="J880" s="25"/>
      <c r="K880" s="25"/>
      <c r="L880" s="25"/>
      <c r="M880" s="25"/>
      <c r="N880" s="25"/>
      <c r="O880" s="25"/>
      <c r="P880" s="25"/>
      <c r="Q880" s="25"/>
      <c r="R880" s="258"/>
      <c r="S880" s="25"/>
      <c r="T880" s="25"/>
      <c r="U880" s="25"/>
      <c r="V880" s="25"/>
      <c r="W880" s="25"/>
      <c r="X880" s="25"/>
      <c r="Y880" s="25"/>
      <c r="Z880" s="25"/>
      <c r="AB880" s="25"/>
    </row>
    <row r="881" spans="1:28" s="5" customFormat="1" x14ac:dyDescent="0.25">
      <c r="A881" s="9"/>
      <c r="B881" s="43" t="s">
        <v>5770</v>
      </c>
      <c r="C881" s="48" t="s">
        <v>4795</v>
      </c>
      <c r="D881" s="257">
        <v>1.9229098999999999E-2</v>
      </c>
      <c r="E881" s="261">
        <v>0.1079878074074074</v>
      </c>
      <c r="F881" s="117">
        <v>2.3207176999999999</v>
      </c>
      <c r="G881" s="257">
        <v>9.1754437314635895E-3</v>
      </c>
      <c r="H881" s="25"/>
      <c r="I881" s="258"/>
      <c r="J881" s="25"/>
      <c r="K881" s="25"/>
      <c r="L881" s="25"/>
      <c r="M881" s="25"/>
      <c r="N881" s="25"/>
      <c r="O881" s="25"/>
      <c r="P881" s="25"/>
      <c r="Q881" s="25"/>
      <c r="R881" s="258"/>
      <c r="S881" s="25"/>
      <c r="T881" s="25"/>
      <c r="U881" s="25"/>
      <c r="V881" s="25"/>
      <c r="W881" s="25"/>
      <c r="X881" s="25"/>
      <c r="Y881" s="25"/>
      <c r="Z881" s="25"/>
      <c r="AB881" s="25"/>
    </row>
    <row r="882" spans="1:28" s="5" customFormat="1" x14ac:dyDescent="0.25">
      <c r="A882" s="9"/>
      <c r="B882" s="43" t="s">
        <v>2622</v>
      </c>
      <c r="C882" s="48" t="s">
        <v>4796</v>
      </c>
      <c r="D882" s="257">
        <v>3.1155342999999999E-2</v>
      </c>
      <c r="E882" s="261">
        <v>0.17496385185185184</v>
      </c>
      <c r="F882" s="117">
        <v>3.7600699999999998</v>
      </c>
      <c r="G882" s="257">
        <v>1.4866224296178031E-2</v>
      </c>
      <c r="H882" s="25"/>
      <c r="I882" s="258"/>
      <c r="J882" s="25"/>
      <c r="K882" s="25"/>
      <c r="L882" s="25"/>
      <c r="M882" s="25"/>
      <c r="N882" s="25"/>
      <c r="O882" s="25"/>
      <c r="P882" s="25"/>
      <c r="Q882" s="25"/>
      <c r="R882" s="258"/>
      <c r="S882" s="25"/>
      <c r="T882" s="25"/>
      <c r="U882" s="25"/>
      <c r="V882" s="25"/>
      <c r="W882" s="25"/>
      <c r="X882" s="25"/>
      <c r="Y882" s="25"/>
      <c r="Z882" s="25"/>
      <c r="AB882" s="25"/>
    </row>
    <row r="883" spans="1:28" s="5" customFormat="1" x14ac:dyDescent="0.25">
      <c r="A883" s="9"/>
      <c r="B883" s="43" t="s">
        <v>2622</v>
      </c>
      <c r="C883" s="48" t="s">
        <v>4797</v>
      </c>
      <c r="D883" s="257">
        <v>0.1168194</v>
      </c>
      <c r="E883" s="261">
        <v>0.65604068888888878</v>
      </c>
      <c r="F883" s="117">
        <v>14.098677</v>
      </c>
      <c r="G883" s="257">
        <v>5.5742073673873807E-2</v>
      </c>
      <c r="H883" s="25"/>
      <c r="I883" s="258"/>
      <c r="J883" s="25"/>
      <c r="K883" s="25"/>
      <c r="L883" s="25"/>
      <c r="M883" s="25"/>
      <c r="N883" s="25"/>
      <c r="O883" s="25"/>
      <c r="P883" s="25"/>
      <c r="Q883" s="25"/>
      <c r="R883" s="258"/>
      <c r="S883" s="25"/>
      <c r="T883" s="25"/>
      <c r="U883" s="25"/>
      <c r="V883" s="25"/>
      <c r="W883" s="25"/>
      <c r="X883" s="25"/>
      <c r="Y883" s="25"/>
      <c r="Z883" s="25"/>
      <c r="AB883" s="25"/>
    </row>
    <row r="884" spans="1:28" s="5" customFormat="1" x14ac:dyDescent="0.25">
      <c r="A884" s="9"/>
      <c r="B884" s="43" t="s">
        <v>575</v>
      </c>
      <c r="C884" s="48" t="s">
        <v>2658</v>
      </c>
      <c r="D884" s="257">
        <v>0.33175664999999999</v>
      </c>
      <c r="E884" s="261">
        <v>1.6842426666666666</v>
      </c>
      <c r="F884" s="117">
        <v>23.100829000000001</v>
      </c>
      <c r="G884" s="257">
        <v>0.15039513043324002</v>
      </c>
      <c r="H884" s="25"/>
      <c r="I884" s="258"/>
      <c r="J884" s="25"/>
      <c r="K884" s="25"/>
      <c r="L884" s="25"/>
      <c r="M884" s="25"/>
      <c r="N884" s="25"/>
      <c r="O884" s="25"/>
      <c r="P884" s="25"/>
      <c r="Q884" s="25"/>
      <c r="R884" s="258"/>
      <c r="S884" s="25"/>
      <c r="T884" s="25"/>
      <c r="U884" s="25"/>
      <c r="V884" s="25"/>
      <c r="W884" s="25"/>
      <c r="X884" s="25"/>
      <c r="Y884" s="25"/>
      <c r="Z884" s="25"/>
      <c r="AB884" s="25"/>
    </row>
    <row r="885" spans="1:28" s="5" customFormat="1" x14ac:dyDescent="0.25">
      <c r="A885" s="9"/>
      <c r="B885" s="43" t="s">
        <v>5770</v>
      </c>
      <c r="C885" s="48" t="s">
        <v>2319</v>
      </c>
      <c r="D885" s="257">
        <v>0.13668544999999999</v>
      </c>
      <c r="E885" s="261">
        <v>0.74323562962962952</v>
      </c>
      <c r="F885" s="117">
        <v>11.262620999999999</v>
      </c>
      <c r="G885" s="257">
        <v>6.2532995750408701E-2</v>
      </c>
      <c r="H885" s="25"/>
      <c r="I885" s="258"/>
      <c r="J885" s="25"/>
      <c r="K885" s="25"/>
      <c r="L885" s="25"/>
      <c r="M885" s="25"/>
      <c r="N885" s="25"/>
      <c r="O885" s="25"/>
      <c r="P885" s="25"/>
      <c r="Q885" s="25"/>
      <c r="R885" s="258"/>
      <c r="S885" s="25"/>
      <c r="T885" s="25"/>
      <c r="U885" s="25"/>
      <c r="V885" s="25"/>
      <c r="W885" s="25"/>
      <c r="X885" s="25"/>
      <c r="Y885" s="25"/>
      <c r="Z885" s="25"/>
      <c r="AB885" s="25"/>
    </row>
    <row r="886" spans="1:28" s="5" customFormat="1" x14ac:dyDescent="0.25">
      <c r="A886" s="9"/>
      <c r="B886" s="43" t="s">
        <v>5770</v>
      </c>
      <c r="C886" s="48" t="s">
        <v>2320</v>
      </c>
      <c r="D886" s="257">
        <v>4.2293509999999999E-2</v>
      </c>
      <c r="E886" s="261">
        <v>0.23751417037037034</v>
      </c>
      <c r="F886" s="117">
        <v>5.1043108999999998</v>
      </c>
      <c r="G886" s="257">
        <v>2.0180962228564858E-2</v>
      </c>
      <c r="H886" s="25"/>
      <c r="I886" s="258"/>
      <c r="J886" s="25"/>
      <c r="K886" s="25"/>
      <c r="L886" s="25"/>
      <c r="M886" s="25"/>
      <c r="N886" s="25"/>
      <c r="O886" s="25"/>
      <c r="P886" s="25"/>
      <c r="Q886" s="25"/>
      <c r="R886" s="258"/>
      <c r="S886" s="25"/>
      <c r="T886" s="25"/>
      <c r="U886" s="25"/>
      <c r="V886" s="25"/>
      <c r="W886" s="25"/>
      <c r="X886" s="25"/>
      <c r="Y886" s="25"/>
      <c r="Z886" s="25"/>
      <c r="AB886" s="25"/>
    </row>
    <row r="887" spans="1:28" s="5" customFormat="1" x14ac:dyDescent="0.25">
      <c r="A887" s="9"/>
      <c r="B887" s="43" t="s">
        <v>5770</v>
      </c>
      <c r="C887" s="48" t="s">
        <v>2321</v>
      </c>
      <c r="D887" s="257">
        <v>1.5393787000000001E-2</v>
      </c>
      <c r="E887" s="261">
        <v>8.6449259259259253E-2</v>
      </c>
      <c r="F887" s="117">
        <v>1.8578422999999999</v>
      </c>
      <c r="G887" s="257">
        <v>7.3453688132929101E-3</v>
      </c>
      <c r="H887" s="25"/>
      <c r="I887" s="258"/>
      <c r="J887" s="25"/>
      <c r="K887" s="25"/>
      <c r="L887" s="25"/>
      <c r="M887" s="25"/>
      <c r="N887" s="25"/>
      <c r="O887" s="25"/>
      <c r="P887" s="25"/>
      <c r="Q887" s="25"/>
      <c r="R887" s="258"/>
      <c r="S887" s="25"/>
      <c r="T887" s="25"/>
      <c r="U887" s="25"/>
      <c r="V887" s="25"/>
      <c r="W887" s="25"/>
      <c r="X887" s="25"/>
      <c r="Y887" s="25"/>
      <c r="Z887" s="25"/>
      <c r="AB887" s="25"/>
    </row>
    <row r="888" spans="1:28" s="5" customFormat="1" x14ac:dyDescent="0.25">
      <c r="A888" s="9"/>
      <c r="B888" s="43" t="s">
        <v>571</v>
      </c>
      <c r="C888" s="48" t="s">
        <v>2322</v>
      </c>
      <c r="D888" s="257">
        <v>0.64380704</v>
      </c>
      <c r="E888" s="261">
        <v>3.615526222222222</v>
      </c>
      <c r="F888" s="117">
        <v>77.699658999999997</v>
      </c>
      <c r="G888" s="257">
        <v>0.30720187580501912</v>
      </c>
      <c r="H888" s="25"/>
      <c r="I888" s="258"/>
      <c r="J888" s="25"/>
      <c r="K888" s="25"/>
      <c r="L888" s="25"/>
      <c r="M888" s="25"/>
      <c r="N888" s="25"/>
      <c r="O888" s="25"/>
      <c r="P888" s="25"/>
      <c r="Q888" s="25"/>
      <c r="R888" s="258"/>
      <c r="S888" s="25"/>
      <c r="T888" s="25"/>
      <c r="U888" s="25"/>
      <c r="V888" s="25"/>
      <c r="W888" s="25"/>
      <c r="X888" s="25"/>
      <c r="Y888" s="25"/>
      <c r="Z888" s="25"/>
      <c r="AB888" s="25"/>
    </row>
    <row r="889" spans="1:28" s="5" customFormat="1" x14ac:dyDescent="0.25">
      <c r="A889" s="9"/>
      <c r="B889" s="43" t="s">
        <v>571</v>
      </c>
      <c r="C889" s="48" t="s">
        <v>2323</v>
      </c>
      <c r="D889" s="257">
        <v>1.1319424</v>
      </c>
      <c r="E889" s="261">
        <v>6.3568232592592588</v>
      </c>
      <c r="F889" s="117">
        <v>136.61165</v>
      </c>
      <c r="G889" s="257">
        <v>0.54012277819216792</v>
      </c>
      <c r="H889" s="25"/>
      <c r="I889" s="258"/>
      <c r="J889" s="25"/>
      <c r="K889" s="25"/>
      <c r="L889" s="25"/>
      <c r="M889" s="25"/>
      <c r="N889" s="25"/>
      <c r="O889" s="25"/>
      <c r="P889" s="25"/>
      <c r="Q889" s="25"/>
      <c r="R889" s="258"/>
      <c r="S889" s="25"/>
      <c r="T889" s="25"/>
      <c r="U889" s="25"/>
      <c r="V889" s="25"/>
      <c r="W889" s="25"/>
      <c r="X889" s="25"/>
      <c r="Y889" s="25"/>
      <c r="Z889" s="25"/>
      <c r="AB889" s="25"/>
    </row>
    <row r="890" spans="1:28" s="5" customFormat="1" x14ac:dyDescent="0.25">
      <c r="A890" s="9"/>
      <c r="B890" s="43" t="s">
        <v>571</v>
      </c>
      <c r="C890" s="48" t="s">
        <v>2324</v>
      </c>
      <c r="D890" s="257">
        <v>0.12462137</v>
      </c>
      <c r="E890" s="261">
        <v>0.69985541481481484</v>
      </c>
      <c r="F890" s="117">
        <v>15.040279999999999</v>
      </c>
      <c r="G890" s="257">
        <v>5.9464896965212094E-2</v>
      </c>
      <c r="H890" s="25"/>
      <c r="I890" s="258"/>
      <c r="J890" s="25"/>
      <c r="K890" s="25"/>
      <c r="L890" s="25"/>
      <c r="M890" s="25"/>
      <c r="N890" s="25"/>
      <c r="O890" s="25"/>
      <c r="P890" s="25"/>
      <c r="Q890" s="25"/>
      <c r="R890" s="258"/>
      <c r="S890" s="25"/>
      <c r="T890" s="25"/>
      <c r="U890" s="25"/>
      <c r="V890" s="25"/>
      <c r="W890" s="25"/>
      <c r="X890" s="25"/>
      <c r="Y890" s="25"/>
      <c r="Z890" s="25"/>
      <c r="AB890" s="25"/>
    </row>
    <row r="891" spans="1:28" s="5" customFormat="1" x14ac:dyDescent="0.25">
      <c r="A891" s="9"/>
      <c r="B891" s="43" t="s">
        <v>571</v>
      </c>
      <c r="C891" s="48" t="s">
        <v>2325</v>
      </c>
      <c r="D891" s="257">
        <v>0.27004800000000001</v>
      </c>
      <c r="E891" s="261">
        <v>1.5165500740740741</v>
      </c>
      <c r="F891" s="117">
        <v>32.591500000000003</v>
      </c>
      <c r="G891" s="257">
        <v>0.128857324350513</v>
      </c>
      <c r="H891" s="25"/>
      <c r="I891" s="258"/>
      <c r="J891" s="25"/>
      <c r="K891" s="25"/>
      <c r="L891" s="25"/>
      <c r="M891" s="25"/>
      <c r="N891" s="25"/>
      <c r="O891" s="25"/>
      <c r="P891" s="25"/>
      <c r="Q891" s="25"/>
      <c r="R891" s="258"/>
      <c r="S891" s="25"/>
      <c r="T891" s="25"/>
      <c r="U891" s="25"/>
      <c r="V891" s="25"/>
      <c r="W891" s="25"/>
      <c r="X891" s="25"/>
      <c r="Y891" s="25"/>
      <c r="Z891" s="25"/>
      <c r="AB891" s="25"/>
    </row>
    <row r="892" spans="1:28" s="5" customFormat="1" x14ac:dyDescent="0.25">
      <c r="A892" s="9"/>
      <c r="B892" s="43" t="s">
        <v>571</v>
      </c>
      <c r="C892" s="48" t="s">
        <v>2326</v>
      </c>
      <c r="D892" s="257">
        <v>0.40507199999999999</v>
      </c>
      <c r="E892" s="261">
        <v>2.2748251111111109</v>
      </c>
      <c r="F892" s="117">
        <v>48.887250999999999</v>
      </c>
      <c r="G892" s="257">
        <v>0.19328598512048961</v>
      </c>
      <c r="H892" s="25"/>
      <c r="I892" s="258"/>
      <c r="J892" s="25"/>
      <c r="K892" s="25"/>
      <c r="L892" s="25"/>
      <c r="M892" s="25"/>
      <c r="N892" s="25"/>
      <c r="O892" s="25"/>
      <c r="P892" s="25"/>
      <c r="Q892" s="25"/>
      <c r="R892" s="258"/>
      <c r="S892" s="25"/>
      <c r="T892" s="25"/>
      <c r="U892" s="25"/>
      <c r="V892" s="25"/>
      <c r="W892" s="25"/>
      <c r="X892" s="25"/>
      <c r="Y892" s="25"/>
      <c r="Z892" s="25"/>
      <c r="AB892" s="25"/>
    </row>
    <row r="893" spans="1:28" s="5" customFormat="1" x14ac:dyDescent="0.25">
      <c r="A893" s="43"/>
      <c r="B893" s="43" t="s">
        <v>571</v>
      </c>
      <c r="C893" s="48" t="s">
        <v>2327</v>
      </c>
      <c r="D893" s="257">
        <v>0.48072746999999999</v>
      </c>
      <c r="E893" s="261">
        <v>2.6996951851851851</v>
      </c>
      <c r="F893" s="117">
        <v>58.017943000000002</v>
      </c>
      <c r="G893" s="257">
        <v>0.22938609303523982</v>
      </c>
      <c r="H893" s="25"/>
      <c r="I893" s="258"/>
      <c r="J893" s="25"/>
      <c r="K893" s="25"/>
      <c r="L893" s="25"/>
      <c r="M893" s="25"/>
      <c r="N893" s="25"/>
      <c r="O893" s="25"/>
      <c r="P893" s="25"/>
      <c r="Q893" s="25"/>
      <c r="R893" s="258"/>
      <c r="S893" s="25"/>
      <c r="T893" s="25"/>
      <c r="U893" s="25"/>
      <c r="V893" s="25"/>
      <c r="W893" s="25"/>
      <c r="X893" s="25"/>
      <c r="Y893" s="25"/>
      <c r="Z893" s="25"/>
      <c r="AB893" s="25"/>
    </row>
    <row r="894" spans="1:28" s="5" customFormat="1" x14ac:dyDescent="0.25">
      <c r="A894" s="9"/>
      <c r="B894" s="43" t="s">
        <v>571</v>
      </c>
      <c r="C894" s="48" t="s">
        <v>2328</v>
      </c>
      <c r="D894" s="257">
        <v>0.61259916000000003</v>
      </c>
      <c r="E894" s="261">
        <v>3.4402673333333333</v>
      </c>
      <c r="F894" s="117">
        <v>73.933248000000006</v>
      </c>
      <c r="G894" s="257">
        <v>0.29231058463562593</v>
      </c>
      <c r="H894" s="25"/>
      <c r="I894" s="258"/>
      <c r="J894" s="25"/>
      <c r="K894" s="25"/>
      <c r="L894" s="25"/>
      <c r="M894" s="25"/>
      <c r="N894" s="25"/>
      <c r="O894" s="25"/>
      <c r="P894" s="25"/>
      <c r="Q894" s="25"/>
      <c r="R894" s="258"/>
      <c r="S894" s="25"/>
      <c r="T894" s="25"/>
      <c r="U894" s="25"/>
      <c r="V894" s="25"/>
      <c r="W894" s="25"/>
      <c r="X894" s="25"/>
      <c r="Y894" s="25"/>
      <c r="Z894" s="25"/>
      <c r="AB894" s="25"/>
    </row>
    <row r="895" spans="1:28" s="5" customFormat="1" x14ac:dyDescent="0.25">
      <c r="A895" s="9"/>
      <c r="B895" s="43" t="s">
        <v>575</v>
      </c>
      <c r="C895" s="48" t="s">
        <v>2659</v>
      </c>
      <c r="D895" s="257">
        <v>0.34674160999999998</v>
      </c>
      <c r="E895" s="261">
        <v>1.7603012592592591</v>
      </c>
      <c r="F895" s="117">
        <v>24.730554000000001</v>
      </c>
      <c r="G895" s="257">
        <v>0.15765067203754701</v>
      </c>
      <c r="H895" s="25"/>
      <c r="I895" s="258"/>
      <c r="J895" s="25"/>
      <c r="K895" s="25"/>
      <c r="L895" s="25"/>
      <c r="M895" s="25"/>
      <c r="N895" s="25"/>
      <c r="O895" s="25"/>
      <c r="P895" s="25"/>
      <c r="Q895" s="25"/>
      <c r="R895" s="258"/>
      <c r="S895" s="25"/>
      <c r="T895" s="25"/>
      <c r="U895" s="25"/>
      <c r="V895" s="25"/>
      <c r="W895" s="25"/>
      <c r="X895" s="25"/>
      <c r="Y895" s="25"/>
      <c r="Z895" s="25"/>
      <c r="AB895" s="25"/>
    </row>
    <row r="896" spans="1:28" s="5" customFormat="1" x14ac:dyDescent="0.25">
      <c r="A896" s="9"/>
      <c r="B896" s="43" t="s">
        <v>5770</v>
      </c>
      <c r="C896" s="48" t="s">
        <v>2329</v>
      </c>
      <c r="D896" s="257">
        <v>0.18559974000000001</v>
      </c>
      <c r="E896" s="261">
        <v>0.96118903703703695</v>
      </c>
      <c r="F896" s="117">
        <v>17.254180999999999</v>
      </c>
      <c r="G896" s="257">
        <v>8.3775894767259898E-2</v>
      </c>
      <c r="H896" s="25"/>
      <c r="I896" s="258"/>
      <c r="J896" s="25"/>
      <c r="K896" s="25"/>
      <c r="L896" s="25"/>
      <c r="M896" s="25"/>
      <c r="N896" s="25"/>
      <c r="O896" s="25"/>
      <c r="P896" s="25"/>
      <c r="Q896" s="25"/>
      <c r="R896" s="258"/>
      <c r="S896" s="25"/>
      <c r="T896" s="25"/>
      <c r="U896" s="25"/>
      <c r="V896" s="25"/>
      <c r="W896" s="25"/>
      <c r="X896" s="25"/>
      <c r="Y896" s="25"/>
      <c r="Z896" s="25"/>
      <c r="AB896" s="25"/>
    </row>
    <row r="897" spans="1:28" s="5" customFormat="1" x14ac:dyDescent="0.25">
      <c r="A897" s="9"/>
      <c r="B897" s="43" t="s">
        <v>5770</v>
      </c>
      <c r="C897" s="48" t="s">
        <v>2330</v>
      </c>
      <c r="D897" s="257">
        <v>0.14913348000000001</v>
      </c>
      <c r="E897" s="261">
        <v>0.79244881481481477</v>
      </c>
      <c r="F897" s="117">
        <v>12.977112</v>
      </c>
      <c r="G897" s="257">
        <v>6.7523397190755702E-2</v>
      </c>
      <c r="H897" s="25"/>
      <c r="I897" s="258"/>
      <c r="J897" s="25"/>
      <c r="K897" s="25"/>
      <c r="L897" s="25"/>
      <c r="M897" s="25"/>
      <c r="N897" s="25"/>
      <c r="O897" s="25"/>
      <c r="P897" s="25"/>
      <c r="Q897" s="25"/>
      <c r="R897" s="258"/>
      <c r="S897" s="25"/>
      <c r="T897" s="25"/>
      <c r="U897" s="25"/>
      <c r="V897" s="25"/>
      <c r="W897" s="25"/>
      <c r="X897" s="25"/>
      <c r="Y897" s="25"/>
      <c r="Z897" s="25"/>
      <c r="AB897" s="25"/>
    </row>
    <row r="898" spans="1:28" s="5" customFormat="1" x14ac:dyDescent="0.25">
      <c r="A898" s="9"/>
      <c r="B898" s="43" t="s">
        <v>5770</v>
      </c>
      <c r="C898" s="48" t="s">
        <v>2331</v>
      </c>
      <c r="D898" s="257">
        <v>7.0062643999999993E-2</v>
      </c>
      <c r="E898" s="261">
        <v>0.37699557777777776</v>
      </c>
      <c r="F898" s="117">
        <v>4.7418918999999997</v>
      </c>
      <c r="G898" s="257">
        <v>3.103279609109267E-2</v>
      </c>
      <c r="H898" s="25"/>
      <c r="I898" s="258"/>
      <c r="J898" s="25"/>
      <c r="K898" s="25"/>
      <c r="L898" s="25"/>
      <c r="M898" s="25"/>
      <c r="N898" s="25"/>
      <c r="O898" s="25"/>
      <c r="P898" s="25"/>
      <c r="Q898" s="25"/>
      <c r="R898" s="258"/>
      <c r="S898" s="25"/>
      <c r="T898" s="25"/>
      <c r="U898" s="25"/>
      <c r="V898" s="25"/>
      <c r="W898" s="25"/>
      <c r="X898" s="25"/>
      <c r="Y898" s="25"/>
      <c r="Z898" s="25"/>
      <c r="AB898" s="25"/>
    </row>
    <row r="899" spans="1:28" s="5" customFormat="1" x14ac:dyDescent="0.25">
      <c r="A899" s="9"/>
      <c r="B899" s="43" t="s">
        <v>2622</v>
      </c>
      <c r="C899" s="48" t="s">
        <v>2332</v>
      </c>
      <c r="D899" s="257">
        <v>7.7888358000000005E-2</v>
      </c>
      <c r="E899" s="261">
        <v>0.43740962962962959</v>
      </c>
      <c r="F899" s="117">
        <v>9.4001750000000008</v>
      </c>
      <c r="G899" s="257">
        <v>3.7165560468930096E-2</v>
      </c>
      <c r="H899" s="25"/>
      <c r="I899" s="258"/>
      <c r="J899" s="25"/>
      <c r="K899" s="25"/>
      <c r="L899" s="25"/>
      <c r="M899" s="25"/>
      <c r="N899" s="25"/>
      <c r="O899" s="25"/>
      <c r="P899" s="25"/>
      <c r="Q899" s="25"/>
      <c r="R899" s="258"/>
      <c r="S899" s="25"/>
      <c r="T899" s="25"/>
      <c r="U899" s="25"/>
      <c r="V899" s="25"/>
      <c r="W899" s="25"/>
      <c r="X899" s="25"/>
      <c r="Y899" s="25"/>
      <c r="Z899" s="25"/>
      <c r="AB899" s="25"/>
    </row>
    <row r="900" spans="1:28" s="5" customFormat="1" x14ac:dyDescent="0.25">
      <c r="A900" s="9"/>
      <c r="B900" s="43" t="s">
        <v>2622</v>
      </c>
      <c r="C900" s="48" t="s">
        <v>2333</v>
      </c>
      <c r="D900" s="257">
        <v>0.15577672000000001</v>
      </c>
      <c r="E900" s="261">
        <v>0.87481925925925919</v>
      </c>
      <c r="F900" s="117">
        <v>18.800350000000002</v>
      </c>
      <c r="G900" s="257">
        <v>7.4331121666000199E-2</v>
      </c>
      <c r="H900" s="25"/>
      <c r="I900" s="258"/>
      <c r="J900" s="25"/>
      <c r="K900" s="25"/>
      <c r="L900" s="25"/>
      <c r="M900" s="25"/>
      <c r="N900" s="25"/>
      <c r="O900" s="25"/>
      <c r="P900" s="25"/>
      <c r="Q900" s="25"/>
      <c r="R900" s="258"/>
      <c r="S900" s="25"/>
      <c r="T900" s="25"/>
      <c r="U900" s="25"/>
      <c r="V900" s="25"/>
      <c r="W900" s="25"/>
      <c r="X900" s="25"/>
      <c r="Y900" s="25"/>
      <c r="Z900" s="25"/>
      <c r="AB900" s="25"/>
    </row>
    <row r="901" spans="1:28" s="5" customFormat="1" x14ac:dyDescent="0.25">
      <c r="A901" s="9"/>
      <c r="B901" s="43" t="s">
        <v>5770</v>
      </c>
      <c r="C901" s="48" t="s">
        <v>2334</v>
      </c>
      <c r="D901" s="257">
        <v>0.16339480000000001</v>
      </c>
      <c r="E901" s="261">
        <v>0.91760133333333327</v>
      </c>
      <c r="F901" s="117">
        <v>19.719760000000001</v>
      </c>
      <c r="G901" s="257">
        <v>7.7966201851330311E-2</v>
      </c>
      <c r="H901" s="25"/>
      <c r="I901" s="258"/>
      <c r="J901" s="25"/>
      <c r="K901" s="25"/>
      <c r="L901" s="25"/>
      <c r="M901" s="25"/>
      <c r="N901" s="25"/>
      <c r="O901" s="25"/>
      <c r="P901" s="25"/>
      <c r="Q901" s="25"/>
      <c r="R901" s="258"/>
      <c r="S901" s="25"/>
      <c r="T901" s="25"/>
      <c r="U901" s="25"/>
      <c r="V901" s="25"/>
      <c r="W901" s="25"/>
      <c r="X901" s="25"/>
      <c r="Y901" s="25"/>
      <c r="Z901" s="25"/>
      <c r="AB901" s="25"/>
    </row>
    <row r="902" spans="1:28" s="5" customFormat="1" x14ac:dyDescent="0.25">
      <c r="A902" s="43"/>
      <c r="B902" s="43" t="s">
        <v>436</v>
      </c>
      <c r="C902" s="48" t="s">
        <v>2335</v>
      </c>
      <c r="D902" s="257">
        <v>0.51921194000000004</v>
      </c>
      <c r="E902" s="261">
        <v>2.9158183703703702</v>
      </c>
      <c r="F902" s="117">
        <v>62.662548999999999</v>
      </c>
      <c r="G902" s="257">
        <v>0.24774951500162951</v>
      </c>
      <c r="H902" s="25"/>
      <c r="I902" s="258"/>
      <c r="J902" s="25"/>
      <c r="K902" s="25"/>
      <c r="L902" s="25"/>
      <c r="M902" s="25"/>
      <c r="N902" s="25"/>
      <c r="O902" s="25"/>
      <c r="P902" s="25"/>
      <c r="Q902" s="25"/>
      <c r="R902" s="258"/>
      <c r="S902" s="25"/>
      <c r="T902" s="25"/>
      <c r="U902" s="25"/>
      <c r="V902" s="25"/>
      <c r="W902" s="25"/>
      <c r="X902" s="25"/>
      <c r="Y902" s="25"/>
      <c r="Z902" s="25"/>
      <c r="AB902" s="25"/>
    </row>
    <row r="903" spans="1:28" s="5" customFormat="1" x14ac:dyDescent="0.25">
      <c r="A903" s="9"/>
      <c r="B903" s="43" t="s">
        <v>436</v>
      </c>
      <c r="C903" s="48" t="s">
        <v>2336</v>
      </c>
      <c r="D903" s="257">
        <v>1.6614781999999999</v>
      </c>
      <c r="E903" s="261">
        <v>9.3306185185185182</v>
      </c>
      <c r="F903" s="117">
        <v>200.52016</v>
      </c>
      <c r="G903" s="257">
        <v>0.79279843968173402</v>
      </c>
      <c r="H903" s="25"/>
      <c r="I903" s="258"/>
      <c r="J903" s="25"/>
      <c r="K903" s="25"/>
      <c r="L903" s="25"/>
      <c r="M903" s="25"/>
      <c r="N903" s="25"/>
      <c r="O903" s="25"/>
      <c r="P903" s="25"/>
      <c r="Q903" s="25"/>
      <c r="R903" s="258"/>
      <c r="S903" s="25"/>
      <c r="T903" s="25"/>
      <c r="U903" s="25"/>
      <c r="V903" s="25"/>
      <c r="W903" s="25"/>
      <c r="X903" s="25"/>
      <c r="Y903" s="25"/>
      <c r="Z903" s="25"/>
      <c r="AB903" s="25"/>
    </row>
    <row r="904" spans="1:28" s="5" customFormat="1" x14ac:dyDescent="0.25">
      <c r="A904" s="9"/>
      <c r="B904" s="43" t="s">
        <v>436</v>
      </c>
      <c r="C904" s="48" t="s">
        <v>2337</v>
      </c>
      <c r="D904" s="257">
        <v>2.3884012000000001</v>
      </c>
      <c r="E904" s="261">
        <v>13.412911851851851</v>
      </c>
      <c r="F904" s="117">
        <v>288.2509</v>
      </c>
      <c r="G904" s="257">
        <v>1.1396603023834979</v>
      </c>
      <c r="H904" s="25"/>
      <c r="I904" s="258"/>
      <c r="J904" s="25"/>
      <c r="K904" s="25"/>
      <c r="L904" s="25"/>
      <c r="M904" s="25"/>
      <c r="N904" s="25"/>
      <c r="O904" s="25"/>
      <c r="P904" s="25"/>
      <c r="Q904" s="25"/>
      <c r="R904" s="258"/>
      <c r="S904" s="25"/>
      <c r="T904" s="25"/>
      <c r="U904" s="25"/>
      <c r="V904" s="25"/>
      <c r="W904" s="25"/>
      <c r="X904" s="25"/>
      <c r="Y904" s="25"/>
      <c r="Z904" s="25"/>
      <c r="AB904" s="25"/>
    </row>
    <row r="905" spans="1:28" s="5" customFormat="1" x14ac:dyDescent="0.25">
      <c r="A905" s="43"/>
      <c r="B905" s="43" t="s">
        <v>1264</v>
      </c>
      <c r="C905" s="48" t="s">
        <v>2338</v>
      </c>
      <c r="D905" s="257">
        <v>5.2013136000000001E-3</v>
      </c>
      <c r="E905" s="261">
        <v>2.9209817037037032E-2</v>
      </c>
      <c r="F905" s="117">
        <v>0.62773511999999998</v>
      </c>
      <c r="G905" s="257">
        <v>2.4818823056352007E-3</v>
      </c>
      <c r="H905" s="25"/>
      <c r="I905" s="258"/>
      <c r="J905" s="25"/>
      <c r="K905" s="25"/>
      <c r="L905" s="25"/>
      <c r="M905" s="25"/>
      <c r="N905" s="25"/>
      <c r="O905" s="25"/>
      <c r="P905" s="25"/>
      <c r="Q905" s="25"/>
      <c r="R905" s="258"/>
      <c r="S905" s="25"/>
      <c r="T905" s="25"/>
      <c r="U905" s="25"/>
      <c r="V905" s="25"/>
      <c r="W905" s="25"/>
      <c r="X905" s="25"/>
      <c r="Y905" s="25"/>
      <c r="Z905" s="25"/>
      <c r="AB905" s="25"/>
    </row>
    <row r="906" spans="1:28" s="5" customFormat="1" x14ac:dyDescent="0.25">
      <c r="A906" s="9"/>
      <c r="B906" s="43" t="s">
        <v>1264</v>
      </c>
      <c r="C906" s="48" t="s">
        <v>2339</v>
      </c>
      <c r="D906" s="257">
        <v>1.0384239E-2</v>
      </c>
      <c r="E906" s="261">
        <v>5.8316366666666661E-2</v>
      </c>
      <c r="F906" s="117">
        <v>1.2532509999999999</v>
      </c>
      <c r="G906" s="257">
        <v>4.9549902699695903E-3</v>
      </c>
      <c r="H906" s="25"/>
      <c r="I906" s="258"/>
      <c r="J906" s="25"/>
      <c r="K906" s="25"/>
      <c r="L906" s="25"/>
      <c r="M906" s="25"/>
      <c r="N906" s="25"/>
      <c r="O906" s="25"/>
      <c r="P906" s="25"/>
      <c r="Q906" s="25"/>
      <c r="R906" s="258"/>
      <c r="S906" s="25"/>
      <c r="T906" s="25"/>
      <c r="U906" s="25"/>
      <c r="V906" s="25"/>
      <c r="W906" s="25"/>
      <c r="X906" s="25"/>
      <c r="Y906" s="25"/>
      <c r="Z906" s="25"/>
      <c r="AB906" s="25"/>
    </row>
    <row r="907" spans="1:28" s="5" customFormat="1" x14ac:dyDescent="0.25">
      <c r="A907" s="9"/>
      <c r="B907" s="43" t="s">
        <v>1264</v>
      </c>
      <c r="C907" s="48" t="s">
        <v>2340</v>
      </c>
      <c r="D907" s="257">
        <v>2.0778985E-2</v>
      </c>
      <c r="E907" s="261">
        <v>0.11669174074074075</v>
      </c>
      <c r="F907" s="117">
        <v>2.5077701000000001</v>
      </c>
      <c r="G907" s="257">
        <v>9.9149945209442217E-3</v>
      </c>
      <c r="H907" s="25"/>
      <c r="I907" s="258"/>
      <c r="J907" s="25"/>
      <c r="K907" s="25"/>
      <c r="L907" s="25"/>
      <c r="M907" s="25"/>
      <c r="N907" s="25"/>
      <c r="O907" s="25"/>
      <c r="P907" s="25"/>
      <c r="Q907" s="25"/>
      <c r="R907" s="258"/>
      <c r="S907" s="25"/>
      <c r="T907" s="25"/>
      <c r="U907" s="25"/>
      <c r="V907" s="25"/>
      <c r="W907" s="25"/>
      <c r="X907" s="25"/>
      <c r="Y907" s="25"/>
      <c r="Z907" s="25"/>
      <c r="AB907" s="25"/>
    </row>
    <row r="908" spans="1:28" s="5" customFormat="1" x14ac:dyDescent="0.25">
      <c r="A908" s="9"/>
      <c r="B908" s="43" t="s">
        <v>1264</v>
      </c>
      <c r="C908" s="48" t="s">
        <v>2341</v>
      </c>
      <c r="D908" s="257">
        <v>4.8808286999999999E-2</v>
      </c>
      <c r="E908" s="261">
        <v>0.27410020000000002</v>
      </c>
      <c r="F908" s="117">
        <v>5.8905649999999996</v>
      </c>
      <c r="G908" s="257">
        <v>2.3289582415236411E-2</v>
      </c>
      <c r="H908" s="25"/>
      <c r="I908" s="258"/>
      <c r="J908" s="25"/>
      <c r="K908" s="25"/>
      <c r="L908" s="25"/>
      <c r="M908" s="25"/>
      <c r="N908" s="25"/>
      <c r="O908" s="25"/>
      <c r="P908" s="25"/>
      <c r="Q908" s="25"/>
      <c r="R908" s="258"/>
      <c r="S908" s="25"/>
      <c r="T908" s="25"/>
      <c r="U908" s="25"/>
      <c r="V908" s="25"/>
      <c r="W908" s="25"/>
      <c r="X908" s="25"/>
      <c r="Y908" s="25"/>
      <c r="Z908" s="25"/>
      <c r="AB908" s="25"/>
    </row>
    <row r="909" spans="1:28" s="5" customFormat="1" x14ac:dyDescent="0.25">
      <c r="A909" s="9"/>
      <c r="B909" s="43" t="s">
        <v>575</v>
      </c>
      <c r="C909" s="48" t="s">
        <v>2660</v>
      </c>
      <c r="D909" s="257">
        <v>0.51624784999999995</v>
      </c>
      <c r="E909" s="261">
        <v>2.6363412592592592</v>
      </c>
      <c r="F909" s="117">
        <v>43.513413</v>
      </c>
      <c r="G909" s="257">
        <v>0.24086260565732498</v>
      </c>
      <c r="H909" s="25"/>
      <c r="I909" s="258"/>
      <c r="J909" s="25"/>
      <c r="K909" s="25"/>
      <c r="L909" s="25"/>
      <c r="M909" s="25"/>
      <c r="N909" s="25"/>
      <c r="O909" s="25"/>
      <c r="P909" s="25"/>
      <c r="Q909" s="25"/>
      <c r="R909" s="258"/>
      <c r="S909" s="25"/>
      <c r="T909" s="25"/>
      <c r="U909" s="25"/>
      <c r="V909" s="25"/>
      <c r="W909" s="25"/>
      <c r="X909" s="25"/>
      <c r="Y909" s="25"/>
      <c r="Z909" s="25"/>
      <c r="AB909" s="25"/>
    </row>
    <row r="910" spans="1:28" s="5" customFormat="1" x14ac:dyDescent="0.25">
      <c r="A910" s="45" t="s">
        <v>1442</v>
      </c>
      <c r="B910" s="45"/>
      <c r="C910" s="43"/>
      <c r="D910" s="259"/>
      <c r="E910" s="259"/>
      <c r="F910" s="97"/>
      <c r="G910" s="259"/>
      <c r="H910" s="25"/>
      <c r="I910" s="258"/>
      <c r="J910" s="25"/>
      <c r="K910" s="25"/>
      <c r="L910" s="25"/>
      <c r="M910" s="25"/>
      <c r="N910" s="25"/>
      <c r="O910" s="25"/>
      <c r="P910" s="25"/>
      <c r="Q910" s="25"/>
      <c r="R910" s="259"/>
      <c r="S910" s="25"/>
      <c r="T910" s="25"/>
      <c r="U910" s="25"/>
      <c r="V910" s="25"/>
      <c r="W910" s="25"/>
      <c r="X910" s="25"/>
      <c r="Y910" s="25"/>
      <c r="Z910" s="25"/>
      <c r="AB910" s="25"/>
    </row>
    <row r="911" spans="1:28" s="5" customFormat="1" x14ac:dyDescent="0.25">
      <c r="A911" s="43"/>
      <c r="B911" s="43" t="s">
        <v>5770</v>
      </c>
      <c r="C911" s="67" t="s">
        <v>2344</v>
      </c>
      <c r="D911" s="257">
        <v>2.5533722E-3</v>
      </c>
      <c r="E911" s="261">
        <v>1.4339364444444443E-2</v>
      </c>
      <c r="F911" s="117">
        <v>0.30816088000000003</v>
      </c>
      <c r="G911" s="257">
        <v>1.218378584252244E-3</v>
      </c>
      <c r="H911" s="25"/>
      <c r="I911" s="258"/>
      <c r="J911" s="25"/>
      <c r="K911" s="25"/>
      <c r="L911" s="25"/>
      <c r="M911" s="25"/>
      <c r="N911" s="25"/>
      <c r="O911" s="25"/>
      <c r="P911" s="25"/>
      <c r="Q911" s="25"/>
      <c r="R911" s="258"/>
      <c r="S911" s="25"/>
      <c r="T911" s="25"/>
      <c r="U911" s="25"/>
      <c r="V911" s="25"/>
      <c r="W911" s="25"/>
      <c r="X911" s="25"/>
      <c r="Y911" s="25"/>
      <c r="Z911" s="25"/>
      <c r="AB911" s="25"/>
    </row>
    <row r="912" spans="1:28" s="5" customFormat="1" x14ac:dyDescent="0.25">
      <c r="A912" s="45" t="s">
        <v>65</v>
      </c>
      <c r="B912" s="45"/>
      <c r="C912" s="51"/>
      <c r="D912" s="259"/>
      <c r="E912" s="259"/>
      <c r="F912" s="97"/>
      <c r="G912" s="259"/>
      <c r="H912" s="25"/>
      <c r="I912" s="258"/>
      <c r="J912" s="25"/>
      <c r="K912" s="25"/>
      <c r="L912" s="25"/>
      <c r="M912" s="25"/>
      <c r="N912" s="25"/>
      <c r="O912" s="25"/>
      <c r="P912" s="25"/>
      <c r="Q912" s="25"/>
      <c r="R912" s="259"/>
      <c r="S912" s="25"/>
      <c r="T912" s="25"/>
      <c r="U912" s="25"/>
      <c r="V912" s="25"/>
      <c r="W912" s="25"/>
      <c r="X912" s="25"/>
      <c r="Y912" s="25"/>
      <c r="Z912" s="25"/>
      <c r="AB912" s="25"/>
    </row>
    <row r="913" spans="1:28" s="5" customFormat="1" x14ac:dyDescent="0.25">
      <c r="A913" s="43"/>
      <c r="B913" s="43" t="s">
        <v>5770</v>
      </c>
      <c r="C913" s="67" t="s">
        <v>2350</v>
      </c>
      <c r="D913" s="257">
        <v>0.21252341999999999</v>
      </c>
      <c r="E913" s="261">
        <v>1.0875596296296295</v>
      </c>
      <c r="F913" s="117">
        <v>28.539276000000001</v>
      </c>
      <c r="G913" s="257">
        <v>0.12395239795395099</v>
      </c>
      <c r="H913" s="25"/>
      <c r="I913" s="347">
        <v>9.0924798000000001E-2</v>
      </c>
      <c r="J913" s="25"/>
      <c r="K913" s="25"/>
      <c r="L913" s="25"/>
      <c r="M913" s="25"/>
      <c r="N913" s="25"/>
      <c r="O913" s="25"/>
      <c r="P913" s="25"/>
      <c r="Q913" s="25"/>
      <c r="R913" s="258"/>
      <c r="S913" s="25"/>
      <c r="T913" s="25"/>
      <c r="U913" s="25"/>
      <c r="V913" s="25"/>
      <c r="W913" s="25"/>
      <c r="X913" s="25"/>
      <c r="Y913" s="25"/>
      <c r="Z913" s="25"/>
      <c r="AB913" s="25"/>
    </row>
    <row r="914" spans="1:28" s="5" customFormat="1" x14ac:dyDescent="0.25">
      <c r="A914" s="43"/>
      <c r="B914" s="43" t="s">
        <v>5770</v>
      </c>
      <c r="C914" s="67" t="s">
        <v>2351</v>
      </c>
      <c r="D914" s="257">
        <v>0.12990589999999999</v>
      </c>
      <c r="E914" s="261">
        <v>0.49900117777777769</v>
      </c>
      <c r="F914" s="117">
        <v>7.8475178999999997</v>
      </c>
      <c r="G914" s="257">
        <v>4.4382121701004328E-2</v>
      </c>
      <c r="H914" s="25"/>
      <c r="I914" s="347">
        <v>5.9011892000000003E-2</v>
      </c>
      <c r="J914" s="25"/>
      <c r="K914" s="25"/>
      <c r="L914" s="25"/>
      <c r="M914" s="25"/>
      <c r="N914" s="25"/>
      <c r="O914" s="25"/>
      <c r="P914" s="25"/>
      <c r="Q914" s="25"/>
      <c r="R914" s="258"/>
      <c r="S914" s="25"/>
      <c r="T914" s="25"/>
      <c r="U914" s="25"/>
      <c r="V914" s="25"/>
      <c r="W914" s="25"/>
      <c r="X914" s="25"/>
      <c r="Y914" s="25"/>
      <c r="Z914" s="25"/>
      <c r="AB914" s="25"/>
    </row>
    <row r="915" spans="1:28" s="5" customFormat="1" x14ac:dyDescent="0.25">
      <c r="A915" s="123">
        <v>1</v>
      </c>
      <c r="B915" s="43" t="s">
        <v>5770</v>
      </c>
      <c r="C915" s="67" t="s">
        <v>2352</v>
      </c>
      <c r="D915" s="257">
        <v>0.11528964</v>
      </c>
      <c r="E915" s="261">
        <v>0.42200117777777774</v>
      </c>
      <c r="F915" s="117">
        <v>7.1488969000000004</v>
      </c>
      <c r="G915" s="257">
        <v>4.0425346336204329E-2</v>
      </c>
      <c r="H915" s="25"/>
      <c r="I915" s="347">
        <v>6.1660394E-2</v>
      </c>
      <c r="J915" s="25"/>
      <c r="K915" s="25"/>
      <c r="L915" s="25"/>
      <c r="M915" s="25"/>
      <c r="N915" s="25"/>
      <c r="O915" s="25"/>
      <c r="P915" s="25"/>
      <c r="Q915" s="25"/>
      <c r="R915" s="258"/>
      <c r="S915" s="25"/>
      <c r="T915" s="25"/>
      <c r="U915" s="25"/>
      <c r="V915" s="25"/>
      <c r="W915" s="25"/>
      <c r="X915" s="25"/>
      <c r="Y915" s="25"/>
      <c r="Z915" s="25"/>
      <c r="AB915" s="25"/>
    </row>
    <row r="916" spans="1:28" s="5" customFormat="1" x14ac:dyDescent="0.25">
      <c r="A916" s="123">
        <v>1</v>
      </c>
      <c r="B916" s="43" t="s">
        <v>5770</v>
      </c>
      <c r="C916" s="67" t="s">
        <v>2353</v>
      </c>
      <c r="D916" s="257">
        <v>0.10703881</v>
      </c>
      <c r="E916" s="261">
        <v>0.39200117777777777</v>
      </c>
      <c r="F916" s="117">
        <v>5.5387798999999998</v>
      </c>
      <c r="G916" s="257">
        <v>3.3599159405804324E-2</v>
      </c>
      <c r="H916" s="25"/>
      <c r="I916" s="347">
        <v>5.7581843000000001E-2</v>
      </c>
      <c r="J916" s="25"/>
      <c r="K916" s="25"/>
      <c r="L916" s="25"/>
      <c r="M916" s="25"/>
      <c r="N916" s="25"/>
      <c r="O916" s="25"/>
      <c r="P916" s="25"/>
      <c r="Q916" s="25"/>
      <c r="R916" s="258"/>
      <c r="S916" s="25"/>
      <c r="T916" s="25"/>
      <c r="U916" s="25"/>
      <c r="V916" s="25"/>
      <c r="W916" s="25"/>
      <c r="X916" s="25"/>
      <c r="Y916" s="25"/>
      <c r="Z916" s="25"/>
      <c r="AB916" s="25"/>
    </row>
    <row r="917" spans="1:28" s="5" customFormat="1" x14ac:dyDescent="0.25">
      <c r="A917" s="43"/>
      <c r="B917" s="43" t="s">
        <v>5770</v>
      </c>
      <c r="C917" s="67" t="s">
        <v>2354</v>
      </c>
      <c r="D917" s="257">
        <v>0.25716333000000002</v>
      </c>
      <c r="E917" s="261">
        <v>1.3331343703703704</v>
      </c>
      <c r="F917" s="117">
        <v>28.712813000000001</v>
      </c>
      <c r="G917" s="257">
        <v>0.13175547365752599</v>
      </c>
      <c r="H917" s="25"/>
      <c r="I917" s="347">
        <v>0.13433060999999999</v>
      </c>
      <c r="J917" s="25"/>
      <c r="K917" s="25"/>
      <c r="L917" s="25"/>
      <c r="M917" s="25"/>
      <c r="N917" s="25"/>
      <c r="O917" s="25"/>
      <c r="P917" s="25"/>
      <c r="Q917" s="25"/>
      <c r="R917" s="258"/>
      <c r="S917" s="25"/>
      <c r="T917" s="25"/>
      <c r="U917" s="25"/>
      <c r="V917" s="25"/>
      <c r="W917" s="25"/>
      <c r="X917" s="25"/>
      <c r="Y917" s="25"/>
      <c r="Z917" s="25"/>
      <c r="AB917" s="25"/>
    </row>
    <row r="918" spans="1:28" s="5" customFormat="1" x14ac:dyDescent="0.25">
      <c r="A918" s="43"/>
      <c r="B918" s="43" t="s">
        <v>5770</v>
      </c>
      <c r="C918" s="67" t="s">
        <v>112</v>
      </c>
      <c r="D918" s="257">
        <v>0.14535203999999999</v>
      </c>
      <c r="E918" s="261">
        <v>0.28000117777777778</v>
      </c>
      <c r="F918" s="117">
        <v>38.200257000000001</v>
      </c>
      <c r="G918" s="257">
        <v>6.8552960621704323E-2</v>
      </c>
      <c r="H918" s="25"/>
      <c r="I918" s="347">
        <v>8.1187679999999998E-2</v>
      </c>
      <c r="J918" s="25"/>
      <c r="K918" s="25"/>
      <c r="L918" s="25"/>
      <c r="M918" s="25"/>
      <c r="N918" s="25"/>
      <c r="O918" s="25"/>
      <c r="P918" s="25"/>
      <c r="Q918" s="25"/>
      <c r="R918" s="258"/>
      <c r="S918" s="25"/>
      <c r="T918" s="25"/>
      <c r="U918" s="25"/>
      <c r="V918" s="25"/>
      <c r="W918" s="25"/>
      <c r="X918" s="25"/>
      <c r="Y918" s="25"/>
      <c r="Z918" s="25"/>
      <c r="AB918" s="25"/>
    </row>
    <row r="919" spans="1:28" s="5" customFormat="1" x14ac:dyDescent="0.25">
      <c r="A919" s="43"/>
      <c r="B919" s="43" t="s">
        <v>5770</v>
      </c>
      <c r="C919" s="67" t="s">
        <v>113</v>
      </c>
      <c r="D919" s="257">
        <v>6.8749237000000005E-2</v>
      </c>
      <c r="E919" s="261">
        <v>0.41536163703703705</v>
      </c>
      <c r="F919" s="117">
        <v>8.1202412000000006</v>
      </c>
      <c r="G919" s="257">
        <v>3.6274570538032999E-2</v>
      </c>
      <c r="H919" s="25"/>
      <c r="I919" s="347">
        <v>3.3794949999999997E-2</v>
      </c>
      <c r="J919" s="25"/>
      <c r="K919" s="25"/>
      <c r="L919" s="25"/>
      <c r="M919" s="25"/>
      <c r="N919" s="25"/>
      <c r="O919" s="25"/>
      <c r="P919" s="25"/>
      <c r="Q919" s="25"/>
      <c r="R919" s="258"/>
      <c r="S919" s="25"/>
      <c r="T919" s="25"/>
      <c r="U919" s="25"/>
      <c r="V919" s="25"/>
      <c r="W919" s="25"/>
      <c r="X919" s="25"/>
      <c r="Y919" s="25"/>
      <c r="Z919" s="25"/>
      <c r="AB919" s="25"/>
    </row>
    <row r="920" spans="1:28" s="5" customFormat="1" x14ac:dyDescent="0.25">
      <c r="A920" s="43"/>
      <c r="B920" s="43" t="s">
        <v>5770</v>
      </c>
      <c r="C920" s="67" t="s">
        <v>114</v>
      </c>
      <c r="D920" s="257">
        <v>0.15938140000000001</v>
      </c>
      <c r="E920" s="261">
        <v>0.53000117777777778</v>
      </c>
      <c r="F920" s="117">
        <v>12.192757</v>
      </c>
      <c r="G920" s="257">
        <v>5.7265466426504326E-2</v>
      </c>
      <c r="H920" s="25"/>
      <c r="I920" s="347">
        <v>8.4650053000000003E-2</v>
      </c>
      <c r="J920" s="25"/>
      <c r="K920" s="25"/>
      <c r="L920" s="25"/>
      <c r="M920" s="25"/>
      <c r="N920" s="25"/>
      <c r="O920" s="25"/>
      <c r="P920" s="25"/>
      <c r="Q920" s="25"/>
      <c r="R920" s="258"/>
      <c r="S920" s="25"/>
      <c r="T920" s="25"/>
      <c r="U920" s="25"/>
      <c r="V920" s="25"/>
      <c r="W920" s="25"/>
      <c r="X920" s="25"/>
      <c r="Y920" s="25"/>
      <c r="Z920" s="25"/>
      <c r="AB920" s="25"/>
    </row>
    <row r="921" spans="1:28" s="5" customFormat="1" x14ac:dyDescent="0.25">
      <c r="A921" s="45" t="s">
        <v>67</v>
      </c>
      <c r="B921" s="45"/>
      <c r="C921" s="43"/>
      <c r="D921" s="259"/>
      <c r="E921" s="259"/>
      <c r="F921" s="97"/>
      <c r="G921" s="259"/>
      <c r="H921" s="25"/>
      <c r="I921" s="258"/>
      <c r="J921" s="25"/>
      <c r="K921" s="25"/>
      <c r="L921" s="25"/>
      <c r="M921" s="25"/>
      <c r="N921" s="25"/>
      <c r="O921" s="25"/>
      <c r="P921" s="25"/>
      <c r="Q921" s="25"/>
      <c r="R921" s="259"/>
      <c r="S921" s="25"/>
      <c r="T921" s="25"/>
      <c r="U921" s="25"/>
      <c r="V921" s="25"/>
      <c r="W921" s="25"/>
      <c r="X921" s="25"/>
      <c r="Y921" s="25"/>
      <c r="Z921" s="25"/>
      <c r="AB921" s="25"/>
    </row>
    <row r="922" spans="1:28" s="5" customFormat="1" x14ac:dyDescent="0.25">
      <c r="A922" s="45"/>
      <c r="B922" s="184" t="s">
        <v>1265</v>
      </c>
      <c r="C922" s="48" t="s">
        <v>4798</v>
      </c>
      <c r="D922" s="257">
        <v>2.8321090999999999E-4</v>
      </c>
      <c r="E922" s="261">
        <v>7.206866222222221E-4</v>
      </c>
      <c r="F922" s="117">
        <v>1.0937287E-2</v>
      </c>
      <c r="G922" s="257">
        <v>6.4070309093218795E-5</v>
      </c>
      <c r="H922" s="25"/>
      <c r="I922" s="258"/>
      <c r="J922" s="25"/>
      <c r="K922" s="25"/>
      <c r="L922" s="25"/>
      <c r="M922" s="25"/>
      <c r="N922" s="25"/>
      <c r="O922" s="25"/>
      <c r="P922" s="25"/>
      <c r="Q922" s="25"/>
      <c r="R922" s="258"/>
      <c r="S922" s="25"/>
      <c r="T922" s="25"/>
      <c r="U922" s="25"/>
      <c r="V922" s="25"/>
      <c r="W922" s="25"/>
      <c r="X922" s="25"/>
      <c r="Y922" s="25"/>
      <c r="Z922" s="25"/>
      <c r="AB922" s="25"/>
    </row>
    <row r="923" spans="1:28" s="5" customFormat="1" x14ac:dyDescent="0.25">
      <c r="A923" s="58" t="s">
        <v>68</v>
      </c>
      <c r="B923" s="58"/>
      <c r="C923" s="43"/>
      <c r="D923" s="259"/>
      <c r="E923" s="259"/>
      <c r="F923" s="97"/>
      <c r="G923" s="259"/>
      <c r="H923" s="25"/>
      <c r="I923" s="258"/>
      <c r="J923" s="25"/>
      <c r="K923" s="25"/>
      <c r="L923" s="25"/>
      <c r="M923" s="25"/>
      <c r="N923" s="25"/>
      <c r="O923" s="25"/>
      <c r="P923" s="25"/>
      <c r="Q923" s="25"/>
      <c r="R923" s="259"/>
      <c r="S923" s="25"/>
      <c r="T923" s="25"/>
      <c r="U923" s="25"/>
      <c r="V923" s="25"/>
      <c r="W923" s="25"/>
      <c r="X923" s="25"/>
      <c r="Y923" s="25"/>
      <c r="Z923" s="25"/>
      <c r="AB923" s="25"/>
    </row>
    <row r="924" spans="1:28" s="5" customFormat="1" x14ac:dyDescent="0.25">
      <c r="A924" s="58"/>
      <c r="B924" s="43" t="s">
        <v>5770</v>
      </c>
      <c r="C924" s="223" t="s">
        <v>926</v>
      </c>
      <c r="D924" s="223">
        <v>-1.0917437E-2</v>
      </c>
      <c r="E924" s="227">
        <v>0.25546520740740736</v>
      </c>
      <c r="F924" s="238">
        <v>-63.130180000000003</v>
      </c>
      <c r="G924" s="257">
        <v>3.1547626193820996E-2</v>
      </c>
      <c r="H924" s="25"/>
      <c r="I924" s="258"/>
      <c r="J924" s="25"/>
      <c r="K924" s="25"/>
      <c r="L924" s="25"/>
      <c r="M924" s="25"/>
      <c r="N924" s="25"/>
      <c r="O924" s="25"/>
      <c r="P924" s="25"/>
      <c r="Q924" s="25"/>
      <c r="R924" s="258"/>
      <c r="S924" s="25"/>
      <c r="T924" s="25"/>
      <c r="U924" s="25"/>
      <c r="V924" s="25"/>
      <c r="W924" s="25"/>
      <c r="X924" s="25"/>
      <c r="Y924" s="25"/>
      <c r="Z924" s="25"/>
      <c r="AB924" s="25"/>
    </row>
    <row r="925" spans="1:28" s="5" customFormat="1" x14ac:dyDescent="0.25">
      <c r="A925" s="58"/>
      <c r="B925" s="43" t="s">
        <v>5770</v>
      </c>
      <c r="C925" s="223" t="s">
        <v>927</v>
      </c>
      <c r="D925" s="223">
        <v>-1.1208093000000001E-2</v>
      </c>
      <c r="E925" s="227">
        <v>0.22404208148148147</v>
      </c>
      <c r="F925" s="238">
        <v>-57.352164000000002</v>
      </c>
      <c r="G925" s="257">
        <v>2.7952160340296E-2</v>
      </c>
      <c r="H925" s="25"/>
      <c r="I925" s="258"/>
      <c r="J925" s="25"/>
      <c r="K925" s="25"/>
      <c r="L925" s="25"/>
      <c r="M925" s="25"/>
      <c r="N925" s="25"/>
      <c r="O925" s="25"/>
      <c r="P925" s="25"/>
      <c r="Q925" s="25"/>
      <c r="R925" s="258"/>
      <c r="S925" s="25"/>
      <c r="T925" s="25"/>
      <c r="U925" s="25"/>
      <c r="V925" s="25"/>
      <c r="W925" s="25"/>
      <c r="X925" s="25"/>
      <c r="Y925" s="25"/>
      <c r="Z925" s="25"/>
      <c r="AB925" s="25"/>
    </row>
    <row r="926" spans="1:28" s="5" customFormat="1" x14ac:dyDescent="0.25">
      <c r="A926" s="58"/>
      <c r="B926" s="43" t="s">
        <v>5770</v>
      </c>
      <c r="C926" s="223" t="s">
        <v>928</v>
      </c>
      <c r="D926" s="223">
        <v>-0.51481184000000002</v>
      </c>
      <c r="E926" s="227">
        <v>-2.8911079999999996</v>
      </c>
      <c r="F926" s="238">
        <v>-62.131511000000003</v>
      </c>
      <c r="G926" s="257">
        <v>-0.2456499421830462</v>
      </c>
      <c r="H926" s="25"/>
      <c r="I926" s="258"/>
      <c r="J926" s="25"/>
      <c r="K926" s="25"/>
      <c r="L926" s="25"/>
      <c r="M926" s="25"/>
      <c r="N926" s="25"/>
      <c r="O926" s="25"/>
      <c r="P926" s="25"/>
      <c r="Q926" s="25"/>
      <c r="R926" s="258"/>
      <c r="S926" s="25"/>
      <c r="T926" s="25"/>
      <c r="U926" s="25"/>
      <c r="V926" s="25"/>
      <c r="W926" s="25"/>
      <c r="X926" s="25"/>
      <c r="Y926" s="25"/>
      <c r="Z926" s="25"/>
      <c r="AB926" s="25"/>
    </row>
    <row r="927" spans="1:28" s="5" customFormat="1" x14ac:dyDescent="0.25">
      <c r="A927" s="58"/>
      <c r="B927" s="43" t="s">
        <v>5770</v>
      </c>
      <c r="C927" s="223" t="s">
        <v>929</v>
      </c>
      <c r="D927" s="223">
        <v>2.4072415E-2</v>
      </c>
      <c r="E927" s="227">
        <v>0.27619714074074075</v>
      </c>
      <c r="F927" s="238">
        <v>-24.61007</v>
      </c>
      <c r="G927" s="257">
        <v>2.78485697741696E-2</v>
      </c>
      <c r="H927" s="25"/>
      <c r="I927" s="258"/>
      <c r="J927" s="25"/>
      <c r="K927" s="25"/>
      <c r="L927" s="25"/>
      <c r="M927" s="25"/>
      <c r="N927" s="25"/>
      <c r="O927" s="25"/>
      <c r="P927" s="25"/>
      <c r="Q927" s="25"/>
      <c r="R927" s="258"/>
      <c r="S927" s="25"/>
      <c r="T927" s="25"/>
      <c r="U927" s="25"/>
      <c r="V927" s="25"/>
      <c r="W927" s="25"/>
      <c r="X927" s="25"/>
      <c r="Y927" s="25"/>
      <c r="Z927" s="25"/>
      <c r="AB927" s="25"/>
    </row>
    <row r="928" spans="1:28" s="5" customFormat="1" x14ac:dyDescent="0.25">
      <c r="A928" s="58"/>
      <c r="B928" s="43" t="s">
        <v>5770</v>
      </c>
      <c r="C928" s="223" t="s">
        <v>930</v>
      </c>
      <c r="D928" s="223">
        <v>3.3416888E-3</v>
      </c>
      <c r="E928" s="227">
        <v>0.3392436592592592</v>
      </c>
      <c r="F928" s="238">
        <v>-62.131511000000003</v>
      </c>
      <c r="G928" s="257">
        <v>3.8781052319938003E-2</v>
      </c>
      <c r="H928" s="25"/>
      <c r="I928" s="258"/>
      <c r="J928" s="25"/>
      <c r="K928" s="25"/>
      <c r="L928" s="25"/>
      <c r="M928" s="25"/>
      <c r="N928" s="25"/>
      <c r="O928" s="25"/>
      <c r="P928" s="25"/>
      <c r="Q928" s="25"/>
      <c r="R928" s="258"/>
      <c r="S928" s="25"/>
      <c r="T928" s="25"/>
      <c r="U928" s="25"/>
      <c r="V928" s="25"/>
      <c r="W928" s="25"/>
      <c r="X928" s="25"/>
      <c r="Y928" s="25"/>
      <c r="Z928" s="25"/>
      <c r="AB928" s="25"/>
    </row>
    <row r="929" spans="1:28" s="5" customFormat="1" x14ac:dyDescent="0.25">
      <c r="A929" s="58"/>
      <c r="B929" s="43" t="s">
        <v>5770</v>
      </c>
      <c r="C929" s="223" t="s">
        <v>931</v>
      </c>
      <c r="D929" s="223">
        <v>6.4933869000000005E-2</v>
      </c>
      <c r="E929" s="227">
        <v>0.56822985185185182</v>
      </c>
      <c r="F929" s="238">
        <v>-31.886091</v>
      </c>
      <c r="G929" s="257">
        <v>5.4605432952081305E-2</v>
      </c>
      <c r="H929" s="25"/>
      <c r="I929" s="258"/>
      <c r="J929" s="25"/>
      <c r="K929" s="25"/>
      <c r="L929" s="25"/>
      <c r="M929" s="25"/>
      <c r="N929" s="25"/>
      <c r="O929" s="25"/>
      <c r="P929" s="25"/>
      <c r="Q929" s="25"/>
      <c r="R929" s="258"/>
      <c r="S929" s="25"/>
      <c r="T929" s="25"/>
      <c r="U929" s="25"/>
      <c r="V929" s="25"/>
      <c r="W929" s="25"/>
      <c r="X929" s="25"/>
      <c r="Y929" s="25"/>
      <c r="Z929" s="25"/>
      <c r="AB929" s="25"/>
    </row>
    <row r="930" spans="1:28" s="5" customFormat="1" x14ac:dyDescent="0.25">
      <c r="A930" s="58"/>
      <c r="B930" s="43" t="s">
        <v>5770</v>
      </c>
      <c r="C930" s="223" t="s">
        <v>932</v>
      </c>
      <c r="D930" s="223">
        <v>5.3784248999999999E-2</v>
      </c>
      <c r="E930" s="227">
        <v>0.43511022962962959</v>
      </c>
      <c r="F930" s="238">
        <v>-19.474056000000001</v>
      </c>
      <c r="G930" s="257">
        <v>4.1104196072409803E-2</v>
      </c>
      <c r="H930" s="25"/>
      <c r="I930" s="258"/>
      <c r="J930" s="25"/>
      <c r="K930" s="25"/>
      <c r="L930" s="25"/>
      <c r="M930" s="25"/>
      <c r="N930" s="25"/>
      <c r="O930" s="25"/>
      <c r="P930" s="25"/>
      <c r="Q930" s="25"/>
      <c r="R930" s="258"/>
      <c r="S930" s="25"/>
      <c r="T930" s="25"/>
      <c r="U930" s="25"/>
      <c r="V930" s="25"/>
      <c r="W930" s="25"/>
      <c r="X930" s="25"/>
      <c r="Y930" s="25"/>
      <c r="Z930" s="25"/>
      <c r="AB930" s="25"/>
    </row>
    <row r="931" spans="1:28" s="5" customFormat="1" x14ac:dyDescent="0.25">
      <c r="A931" s="58"/>
      <c r="B931" s="43" t="s">
        <v>5770</v>
      </c>
      <c r="C931" s="223" t="s">
        <v>933</v>
      </c>
      <c r="D931" s="223">
        <v>-1.0917437E-2</v>
      </c>
      <c r="E931" s="227">
        <v>0.25546520740740736</v>
      </c>
      <c r="F931" s="238">
        <v>-63.130180000000003</v>
      </c>
      <c r="G931" s="257">
        <v>3.1547626193820996E-2</v>
      </c>
      <c r="H931" s="25"/>
      <c r="I931" s="258"/>
      <c r="J931" s="25"/>
      <c r="K931" s="25"/>
      <c r="L931" s="25"/>
      <c r="M931" s="25"/>
      <c r="N931" s="25"/>
      <c r="O931" s="25"/>
      <c r="P931" s="25"/>
      <c r="Q931" s="25"/>
      <c r="R931" s="258"/>
      <c r="S931" s="25"/>
      <c r="T931" s="25"/>
      <c r="U931" s="25"/>
      <c r="V931" s="25"/>
      <c r="W931" s="25"/>
      <c r="X931" s="25"/>
      <c r="Y931" s="25"/>
      <c r="Z931" s="25"/>
      <c r="AB931" s="25"/>
    </row>
    <row r="932" spans="1:28" s="5" customFormat="1" x14ac:dyDescent="0.25">
      <c r="A932" s="58" t="s">
        <v>69</v>
      </c>
      <c r="B932" s="58"/>
      <c r="C932" s="43"/>
      <c r="D932" s="259"/>
      <c r="E932" s="259"/>
      <c r="F932" s="52"/>
      <c r="G932" s="259"/>
      <c r="H932" s="25"/>
      <c r="I932" s="258"/>
      <c r="J932" s="25"/>
      <c r="K932" s="25"/>
      <c r="L932" s="25"/>
      <c r="M932" s="25"/>
      <c r="N932" s="25"/>
      <c r="O932" s="25"/>
      <c r="P932" s="25"/>
      <c r="Q932" s="25"/>
      <c r="R932" s="259"/>
      <c r="S932" s="25"/>
      <c r="T932" s="25"/>
      <c r="U932" s="25"/>
      <c r="V932" s="25"/>
      <c r="W932" s="25"/>
      <c r="X932" s="25"/>
      <c r="Y932" s="25"/>
      <c r="Z932" s="25"/>
      <c r="AB932" s="25"/>
    </row>
    <row r="933" spans="1:28" s="5" customFormat="1" x14ac:dyDescent="0.25">
      <c r="A933" s="58"/>
      <c r="B933" s="43" t="s">
        <v>5770</v>
      </c>
      <c r="C933" s="67" t="s">
        <v>934</v>
      </c>
      <c r="D933" s="223">
        <v>0.14234301999999999</v>
      </c>
      <c r="E933" s="227">
        <v>1.1221117037037036</v>
      </c>
      <c r="F933" s="238">
        <v>-45.796131000000003</v>
      </c>
      <c r="G933" s="257">
        <v>0.105369434341159</v>
      </c>
      <c r="H933" s="25"/>
      <c r="I933" s="347">
        <v>0.11300478</v>
      </c>
      <c r="J933" s="25"/>
      <c r="K933" s="25"/>
      <c r="L933" s="25"/>
      <c r="M933" s="25"/>
      <c r="N933" s="25"/>
      <c r="O933" s="25"/>
      <c r="P933" s="25"/>
      <c r="Q933" s="25"/>
      <c r="R933" s="258"/>
      <c r="S933" s="25"/>
      <c r="T933" s="25"/>
      <c r="U933" s="25"/>
      <c r="V933" s="25"/>
      <c r="W933" s="25"/>
      <c r="X933" s="25"/>
      <c r="Y933" s="25"/>
      <c r="Z933" s="25"/>
      <c r="AB933" s="25"/>
    </row>
    <row r="934" spans="1:28" s="5" customFormat="1" x14ac:dyDescent="0.25">
      <c r="A934" s="58"/>
      <c r="B934" s="43" t="s">
        <v>5770</v>
      </c>
      <c r="C934" s="67" t="s">
        <v>935</v>
      </c>
      <c r="D934" s="223">
        <v>3.5876154E-2</v>
      </c>
      <c r="E934" s="227">
        <v>0.32858282222222218</v>
      </c>
      <c r="F934" s="238">
        <v>-20.472725000000001</v>
      </c>
      <c r="G934" s="257">
        <v>3.1867733414986103E-2</v>
      </c>
      <c r="H934" s="25"/>
      <c r="I934" s="347">
        <v>3.3781852000000001E-2</v>
      </c>
      <c r="J934" s="25"/>
      <c r="K934" s="25"/>
      <c r="L934" s="25"/>
      <c r="M934" s="25"/>
      <c r="N934" s="25"/>
      <c r="O934" s="25"/>
      <c r="P934" s="25"/>
      <c r="Q934" s="25"/>
      <c r="R934" s="258"/>
      <c r="S934" s="25"/>
      <c r="T934" s="25"/>
      <c r="U934" s="25"/>
      <c r="V934" s="25"/>
      <c r="W934" s="25"/>
      <c r="X934" s="25"/>
      <c r="Y934" s="25"/>
      <c r="Z934" s="25"/>
      <c r="AB934" s="25"/>
    </row>
    <row r="935" spans="1:28" s="5" customFormat="1" x14ac:dyDescent="0.25">
      <c r="A935" s="58"/>
      <c r="B935" s="43" t="s">
        <v>5770</v>
      </c>
      <c r="C935" s="67" t="s">
        <v>1195</v>
      </c>
      <c r="D935" s="223">
        <v>-2.899316E-2</v>
      </c>
      <c r="E935" s="227">
        <v>0.14898945185185186</v>
      </c>
      <c r="F935" s="238">
        <v>-64.342849999999999</v>
      </c>
      <c r="G935" s="257">
        <v>2.2346402878414998E-2</v>
      </c>
      <c r="H935" s="25"/>
      <c r="I935" s="347">
        <v>5.8296116000000002E-2</v>
      </c>
      <c r="J935" s="25"/>
      <c r="K935" s="25"/>
      <c r="L935" s="25"/>
      <c r="M935" s="25"/>
      <c r="N935" s="25"/>
      <c r="O935" s="25"/>
      <c r="P935" s="25"/>
      <c r="Q935" s="25"/>
      <c r="R935" s="258"/>
      <c r="S935" s="25"/>
      <c r="T935" s="25"/>
      <c r="U935" s="25"/>
      <c r="V935" s="25"/>
      <c r="W935" s="25"/>
      <c r="X935" s="25"/>
      <c r="Y935" s="25"/>
      <c r="Z935" s="25"/>
      <c r="AB935" s="25"/>
    </row>
    <row r="936" spans="1:28" s="5" customFormat="1" x14ac:dyDescent="0.25">
      <c r="A936" s="58"/>
      <c r="B936" s="43" t="s">
        <v>5770</v>
      </c>
      <c r="C936" s="67" t="s">
        <v>1196</v>
      </c>
      <c r="D936" s="223">
        <v>1.3694668E-2</v>
      </c>
      <c r="E936" s="227">
        <v>0.1753073037037037</v>
      </c>
      <c r="F936" s="238">
        <v>-17.54805</v>
      </c>
      <c r="G936" s="257">
        <v>1.7952441746375902E-2</v>
      </c>
      <c r="H936" s="25"/>
      <c r="I936" s="347">
        <v>1.9730992999999999E-2</v>
      </c>
      <c r="J936" s="25"/>
      <c r="K936" s="25"/>
      <c r="L936" s="25"/>
      <c r="M936" s="25"/>
      <c r="N936" s="25"/>
      <c r="O936" s="25"/>
      <c r="P936" s="25"/>
      <c r="Q936" s="25"/>
      <c r="R936" s="258"/>
      <c r="S936" s="25"/>
      <c r="T936" s="25"/>
      <c r="U936" s="25"/>
      <c r="V936" s="25"/>
      <c r="W936" s="25"/>
      <c r="X936" s="25"/>
      <c r="Y936" s="25"/>
      <c r="Z936" s="25"/>
      <c r="AB936" s="25"/>
    </row>
    <row r="937" spans="1:28" s="5" customFormat="1" x14ac:dyDescent="0.25">
      <c r="A937" s="58"/>
      <c r="B937" s="43" t="s">
        <v>5770</v>
      </c>
      <c r="C937" s="67" t="s">
        <v>1197</v>
      </c>
      <c r="D937" s="223">
        <v>-0.24233393</v>
      </c>
      <c r="E937" s="227">
        <v>-1.3609119259259257</v>
      </c>
      <c r="F937" s="238">
        <v>-29.246749999999999</v>
      </c>
      <c r="G937" s="257">
        <v>-0.1156331533123939</v>
      </c>
      <c r="H937" s="25"/>
      <c r="I937" s="347">
        <v>-0.12257132</v>
      </c>
      <c r="J937" s="25"/>
      <c r="K937" s="25"/>
      <c r="L937" s="25"/>
      <c r="M937" s="25"/>
      <c r="N937" s="25"/>
      <c r="O937" s="25"/>
      <c r="P937" s="25"/>
      <c r="Q937" s="25"/>
      <c r="R937" s="258"/>
      <c r="S937" s="25"/>
      <c r="T937" s="25"/>
      <c r="U937" s="25"/>
      <c r="V937" s="25"/>
      <c r="W937" s="25"/>
      <c r="X937" s="25"/>
      <c r="Y937" s="25"/>
      <c r="Z937" s="25"/>
      <c r="AB937" s="25"/>
    </row>
    <row r="938" spans="1:28" s="5" customFormat="1" x14ac:dyDescent="0.25">
      <c r="A938" s="123">
        <v>1</v>
      </c>
      <c r="B938" s="43" t="s">
        <v>5770</v>
      </c>
      <c r="C938" s="67" t="s">
        <v>1198</v>
      </c>
      <c r="D938" s="223">
        <v>-0.20923465999999999</v>
      </c>
      <c r="E938" s="227">
        <v>-1.1750312592592591</v>
      </c>
      <c r="F938" s="238">
        <v>-25.252071999999998</v>
      </c>
      <c r="G938" s="257">
        <v>-9.9839356326664408E-2</v>
      </c>
      <c r="H938" s="25"/>
      <c r="I938" s="347">
        <v>-0.10582987000000001</v>
      </c>
      <c r="J938" s="25"/>
      <c r="K938" s="25"/>
      <c r="L938" s="25"/>
      <c r="M938" s="25"/>
      <c r="N938" s="25"/>
      <c r="O938" s="25"/>
      <c r="P938" s="25"/>
      <c r="Q938" s="25"/>
      <c r="R938" s="258"/>
      <c r="S938" s="25"/>
      <c r="T938" s="25"/>
      <c r="U938" s="25"/>
      <c r="V938" s="25"/>
      <c r="W938" s="25"/>
      <c r="X938" s="25"/>
      <c r="Y938" s="25"/>
      <c r="Z938" s="25"/>
      <c r="AB938" s="25"/>
    </row>
    <row r="939" spans="1:28" s="5" customFormat="1" x14ac:dyDescent="0.25">
      <c r="A939" s="58"/>
      <c r="B939" s="43" t="s">
        <v>5770</v>
      </c>
      <c r="C939" s="67" t="s">
        <v>1199</v>
      </c>
      <c r="D939" s="223">
        <v>-0.10603587</v>
      </c>
      <c r="E939" s="227">
        <v>-0.59548194814814814</v>
      </c>
      <c r="F939" s="238">
        <v>-12.797237000000001</v>
      </c>
      <c r="G939" s="257">
        <v>-5.0596555584971906E-2</v>
      </c>
      <c r="H939" s="25"/>
      <c r="I939" s="347">
        <v>-5.3632427000000003E-2</v>
      </c>
      <c r="J939" s="25"/>
      <c r="K939" s="25"/>
      <c r="L939" s="25"/>
      <c r="M939" s="25"/>
      <c r="N939" s="25"/>
      <c r="O939" s="25"/>
      <c r="P939" s="25"/>
      <c r="Q939" s="25"/>
      <c r="R939" s="258"/>
      <c r="S939" s="25"/>
      <c r="T939" s="25"/>
      <c r="U939" s="25"/>
      <c r="V939" s="25"/>
      <c r="W939" s="25"/>
      <c r="X939" s="25"/>
      <c r="Y939" s="25"/>
      <c r="Z939" s="25"/>
      <c r="AB939" s="25"/>
    </row>
    <row r="940" spans="1:28" s="5" customFormat="1" x14ac:dyDescent="0.25">
      <c r="A940" s="58"/>
      <c r="B940" s="43" t="s">
        <v>5770</v>
      </c>
      <c r="C940" s="288" t="s">
        <v>6999</v>
      </c>
      <c r="D940" s="293">
        <v>-0.20095985</v>
      </c>
      <c r="E940" s="290">
        <v>-1.1285611111111111</v>
      </c>
      <c r="F940" s="294">
        <v>-24.253402999999999</v>
      </c>
      <c r="G940" s="289">
        <v>-9.589090702352962E-2</v>
      </c>
      <c r="H940" s="25"/>
      <c r="I940" s="347">
        <v>-0.10164450999999999</v>
      </c>
      <c r="J940" s="25"/>
      <c r="K940" s="25"/>
      <c r="L940" s="25"/>
      <c r="M940" s="25"/>
      <c r="N940" s="25"/>
      <c r="O940" s="25"/>
      <c r="P940" s="25"/>
      <c r="Q940" s="25"/>
      <c r="R940" s="258"/>
      <c r="S940" s="25"/>
      <c r="T940" s="25"/>
      <c r="U940" s="25"/>
      <c r="V940" s="25"/>
      <c r="W940" s="25"/>
      <c r="X940" s="25"/>
      <c r="Y940" s="25"/>
      <c r="Z940" s="25"/>
      <c r="AB940" s="25"/>
    </row>
    <row r="941" spans="1:28" s="5" customFormat="1" x14ac:dyDescent="0.25">
      <c r="A941" s="58"/>
      <c r="B941" s="43" t="s">
        <v>5770</v>
      </c>
      <c r="C941" s="67" t="s">
        <v>1200</v>
      </c>
      <c r="D941" s="223">
        <v>1.478311E-2</v>
      </c>
      <c r="E941" s="227">
        <v>0.22303673333333332</v>
      </c>
      <c r="F941" s="238">
        <v>-25.537406000000001</v>
      </c>
      <c r="G941" s="257">
        <v>2.3300817275383599E-2</v>
      </c>
      <c r="H941" s="25"/>
      <c r="I941" s="347">
        <v>2.5112173000000002E-2</v>
      </c>
      <c r="J941" s="25"/>
      <c r="K941" s="25"/>
      <c r="L941" s="25"/>
      <c r="M941" s="25"/>
      <c r="N941" s="25"/>
      <c r="O941" s="25"/>
      <c r="P941" s="25"/>
      <c r="Q941" s="25"/>
      <c r="R941" s="258"/>
      <c r="S941" s="25"/>
      <c r="T941" s="25"/>
      <c r="U941" s="25"/>
      <c r="V941" s="25"/>
      <c r="W941" s="25"/>
      <c r="X941" s="25"/>
      <c r="Y941" s="25"/>
      <c r="Z941" s="25"/>
      <c r="AB941" s="25"/>
    </row>
    <row r="942" spans="1:28" s="5" customFormat="1" x14ac:dyDescent="0.25">
      <c r="A942" s="58"/>
      <c r="B942" s="43" t="s">
        <v>5770</v>
      </c>
      <c r="C942" s="67" t="s">
        <v>1201</v>
      </c>
      <c r="D942" s="257">
        <v>3.5876154E-2</v>
      </c>
      <c r="E942" s="227">
        <v>0.32858282222222218</v>
      </c>
      <c r="F942" s="238">
        <v>-20.472725000000001</v>
      </c>
      <c r="G942" s="257">
        <v>3.1867733414986103E-2</v>
      </c>
      <c r="H942" s="25"/>
      <c r="I942" s="347">
        <v>3.3781852000000001E-2</v>
      </c>
      <c r="J942" s="25"/>
      <c r="K942" s="25"/>
      <c r="L942" s="25"/>
      <c r="M942" s="25"/>
      <c r="N942" s="25"/>
      <c r="O942" s="25"/>
      <c r="P942" s="25"/>
      <c r="Q942" s="25"/>
      <c r="R942" s="258"/>
      <c r="S942" s="25"/>
      <c r="T942" s="25"/>
      <c r="U942" s="25"/>
      <c r="V942" s="25"/>
      <c r="W942" s="25"/>
      <c r="X942" s="25"/>
      <c r="Y942" s="25"/>
      <c r="Z942" s="25"/>
      <c r="AB942" s="25"/>
    </row>
    <row r="943" spans="1:28" s="5" customFormat="1" x14ac:dyDescent="0.25">
      <c r="A943" s="58"/>
      <c r="B943" s="43" t="s">
        <v>5770</v>
      </c>
      <c r="C943" s="67" t="s">
        <v>1202</v>
      </c>
      <c r="D943" s="257">
        <v>-0.25297298000000001</v>
      </c>
      <c r="E943" s="227">
        <v>-1.4206592592592591</v>
      </c>
      <c r="F943" s="238">
        <v>-30.530754000000002</v>
      </c>
      <c r="G943" s="257">
        <v>-0.1207097304559816</v>
      </c>
      <c r="H943" s="25"/>
      <c r="I943" s="347">
        <v>-0.1279525</v>
      </c>
      <c r="J943" s="25"/>
      <c r="K943" s="25"/>
      <c r="L943" s="25"/>
      <c r="M943" s="25"/>
      <c r="N943" s="25"/>
      <c r="O943" s="25"/>
      <c r="P943" s="25"/>
      <c r="Q943" s="25"/>
      <c r="R943" s="258"/>
      <c r="S943" s="25"/>
      <c r="T943" s="25"/>
      <c r="U943" s="25"/>
      <c r="V943" s="25"/>
      <c r="W943" s="25"/>
      <c r="X943" s="25"/>
      <c r="Y943" s="25"/>
      <c r="Z943" s="25"/>
      <c r="AB943" s="25"/>
    </row>
    <row r="944" spans="1:28" s="5" customFormat="1" x14ac:dyDescent="0.25">
      <c r="A944" s="123">
        <v>1</v>
      </c>
      <c r="B944" s="43" t="s">
        <v>5770</v>
      </c>
      <c r="C944" s="67" t="s">
        <v>1203</v>
      </c>
      <c r="D944" s="257">
        <v>-0.21869160000000001</v>
      </c>
      <c r="E944" s="227">
        <v>-1.22814</v>
      </c>
      <c r="F944" s="238">
        <v>-26.393408999999998</v>
      </c>
      <c r="G944" s="257">
        <v>-0.10435186905506569</v>
      </c>
      <c r="H944" s="25"/>
      <c r="I944" s="347">
        <v>-0.11061314</v>
      </c>
      <c r="J944" s="25"/>
      <c r="K944" s="25"/>
      <c r="L944" s="25"/>
      <c r="M944" s="25"/>
      <c r="N944" s="25"/>
      <c r="O944" s="25"/>
      <c r="P944" s="25"/>
      <c r="Q944" s="25"/>
      <c r="R944" s="258"/>
      <c r="S944" s="25"/>
      <c r="T944" s="25"/>
      <c r="U944" s="25"/>
      <c r="V944" s="25"/>
      <c r="W944" s="25"/>
      <c r="X944" s="25"/>
      <c r="Y944" s="25"/>
      <c r="Z944" s="25"/>
      <c r="AB944" s="25"/>
    </row>
    <row r="945" spans="1:28" s="5" customFormat="1" x14ac:dyDescent="0.25">
      <c r="A945" s="58"/>
      <c r="B945" s="43" t="s">
        <v>5770</v>
      </c>
      <c r="C945" s="67" t="s">
        <v>1204</v>
      </c>
      <c r="D945" s="257">
        <v>-0.11111897</v>
      </c>
      <c r="E945" s="227">
        <v>-0.62402790370370365</v>
      </c>
      <c r="F945" s="238">
        <v>-13.410705</v>
      </c>
      <c r="G945" s="257">
        <v>-5.3022030696742495E-2</v>
      </c>
      <c r="H945" s="25"/>
      <c r="I945" s="347">
        <v>-5.6203435000000003E-2</v>
      </c>
      <c r="J945" s="25"/>
      <c r="K945" s="25"/>
      <c r="L945" s="25"/>
      <c r="M945" s="25"/>
      <c r="N945" s="25"/>
      <c r="O945" s="25"/>
      <c r="P945" s="25"/>
      <c r="Q945" s="25"/>
      <c r="R945" s="258"/>
      <c r="S945" s="25"/>
      <c r="T945" s="25"/>
      <c r="U945" s="25"/>
      <c r="V945" s="25"/>
      <c r="W945" s="25"/>
      <c r="X945" s="25"/>
      <c r="Y945" s="25"/>
      <c r="Z945" s="25"/>
      <c r="AB945" s="25"/>
    </row>
    <row r="946" spans="1:28" s="5" customFormat="1" x14ac:dyDescent="0.25">
      <c r="A946" s="58" t="s">
        <v>70</v>
      </c>
      <c r="B946" s="58"/>
      <c r="C946" s="43"/>
      <c r="D946" s="259"/>
      <c r="E946" s="259"/>
      <c r="F946"/>
      <c r="G946" s="241"/>
      <c r="H946" s="25"/>
      <c r="I946" s="258"/>
      <c r="J946" s="25"/>
      <c r="K946" s="25"/>
      <c r="L946" s="25"/>
      <c r="M946" s="25"/>
      <c r="N946" s="25"/>
      <c r="O946" s="25"/>
      <c r="P946" s="25"/>
      <c r="Q946" s="25"/>
      <c r="R946" s="258"/>
      <c r="S946" s="25"/>
      <c r="T946" s="25"/>
      <c r="U946" s="25"/>
      <c r="V946" s="25"/>
      <c r="W946" s="25"/>
      <c r="X946" s="25"/>
      <c r="Y946" s="25"/>
      <c r="Z946" s="25"/>
      <c r="AB946" s="25"/>
    </row>
    <row r="947" spans="1:28" s="5" customFormat="1" x14ac:dyDescent="0.25">
      <c r="A947" s="58"/>
      <c r="B947" s="43" t="s">
        <v>5770</v>
      </c>
      <c r="C947" s="67" t="s">
        <v>1205</v>
      </c>
      <c r="D947" s="223">
        <v>4.8435486999999999E-2</v>
      </c>
      <c r="E947" s="227">
        <v>0.5838174074074074</v>
      </c>
      <c r="F947" s="238">
        <v>-54.998156999999999</v>
      </c>
      <c r="G947" s="257">
        <v>5.9292605579069999E-2</v>
      </c>
      <c r="H947" s="25"/>
      <c r="I947" s="258"/>
      <c r="J947" s="25"/>
      <c r="K947" s="25"/>
      <c r="L947" s="25"/>
      <c r="M947" s="25"/>
      <c r="N947" s="25"/>
      <c r="O947" s="25"/>
      <c r="P947" s="25"/>
      <c r="Q947" s="25"/>
      <c r="R947" s="258"/>
      <c r="S947" s="25"/>
      <c r="T947" s="25"/>
      <c r="U947" s="25"/>
      <c r="V947" s="25"/>
      <c r="W947" s="25"/>
      <c r="X947" s="25"/>
      <c r="Y947" s="25"/>
      <c r="Z947" s="25"/>
      <c r="AB947" s="25"/>
    </row>
    <row r="948" spans="1:28" s="5" customFormat="1" x14ac:dyDescent="0.25">
      <c r="A948" s="58"/>
      <c r="B948" s="43" t="s">
        <v>5770</v>
      </c>
      <c r="C948" s="67" t="s">
        <v>1206</v>
      </c>
      <c r="D948" s="223">
        <v>-0.22342006</v>
      </c>
      <c r="E948" s="227">
        <v>-1.2546944444444443</v>
      </c>
      <c r="F948" s="238">
        <v>-26.964077</v>
      </c>
      <c r="G948" s="257">
        <v>-0.10660812691567129</v>
      </c>
      <c r="H948" s="25"/>
      <c r="I948" s="258"/>
      <c r="J948" s="25"/>
      <c r="K948" s="25"/>
      <c r="L948" s="25"/>
      <c r="M948" s="25"/>
      <c r="N948" s="25"/>
      <c r="O948" s="25"/>
      <c r="P948" s="25"/>
      <c r="Q948" s="25"/>
      <c r="R948" s="258"/>
      <c r="S948" s="25"/>
      <c r="T948" s="25"/>
      <c r="U948" s="25"/>
      <c r="V948" s="25"/>
      <c r="W948" s="25"/>
      <c r="X948" s="25"/>
      <c r="Y948" s="25"/>
      <c r="Z948" s="25"/>
      <c r="AB948" s="25"/>
    </row>
    <row r="949" spans="1:28" s="5" customFormat="1" x14ac:dyDescent="0.25">
      <c r="A949" s="58"/>
      <c r="B949" s="43" t="s">
        <v>5770</v>
      </c>
      <c r="C949" s="67" t="s">
        <v>1207</v>
      </c>
      <c r="D949" s="223">
        <v>4.5878731E-6</v>
      </c>
      <c r="E949" s="227">
        <v>0.27310846666666666</v>
      </c>
      <c r="F949" s="238">
        <v>-53.286152000000001</v>
      </c>
      <c r="G949" s="257">
        <v>3.1689292245671997E-2</v>
      </c>
      <c r="H949" s="25"/>
      <c r="I949" s="258"/>
      <c r="J949" s="25"/>
      <c r="K949" s="25"/>
      <c r="L949" s="25"/>
      <c r="M949" s="25"/>
      <c r="N949" s="25"/>
      <c r="O949" s="25"/>
      <c r="P949" s="25"/>
      <c r="Q949" s="25"/>
      <c r="R949" s="258"/>
      <c r="S949" s="25"/>
      <c r="T949" s="25"/>
      <c r="U949" s="25"/>
      <c r="V949" s="25"/>
      <c r="W949" s="25"/>
      <c r="X949" s="25"/>
      <c r="Y949" s="25"/>
      <c r="Z949" s="25"/>
      <c r="AB949" s="25"/>
    </row>
    <row r="950" spans="1:28" s="5" customFormat="1" x14ac:dyDescent="0.25">
      <c r="A950" s="58"/>
      <c r="B950" s="43" t="s">
        <v>5770</v>
      </c>
      <c r="C950" s="67" t="s">
        <v>1208</v>
      </c>
      <c r="D950" s="223">
        <v>1.1014784E-2</v>
      </c>
      <c r="E950" s="227">
        <v>0.29422597037037035</v>
      </c>
      <c r="F950" s="238">
        <v>-44.012791999999997</v>
      </c>
      <c r="G950" s="257">
        <v>3.2218707652198503E-2</v>
      </c>
      <c r="H950" s="25"/>
      <c r="I950" s="258"/>
      <c r="J950" s="25"/>
      <c r="K950" s="25"/>
      <c r="L950" s="25"/>
      <c r="M950" s="25"/>
      <c r="N950" s="25"/>
      <c r="O950" s="25"/>
      <c r="P950" s="25"/>
      <c r="Q950" s="25"/>
      <c r="R950" s="258"/>
      <c r="S950" s="25"/>
      <c r="T950" s="25"/>
      <c r="U950" s="25"/>
      <c r="V950" s="25"/>
      <c r="W950" s="25"/>
      <c r="X950" s="25"/>
      <c r="Y950" s="25"/>
      <c r="Z950" s="25"/>
      <c r="AB950" s="25"/>
    </row>
    <row r="951" spans="1:28" s="5" customFormat="1" x14ac:dyDescent="0.25">
      <c r="A951" s="58"/>
      <c r="B951" s="43" t="s">
        <v>5770</v>
      </c>
      <c r="C951" s="67" t="s">
        <v>1209</v>
      </c>
      <c r="D951" s="223">
        <v>7.7689035000000004E-2</v>
      </c>
      <c r="E951" s="227">
        <v>0.71135901481481478</v>
      </c>
      <c r="F951" s="238">
        <v>-44.298126000000003</v>
      </c>
      <c r="G951" s="257">
        <v>6.8988004605390008E-2</v>
      </c>
      <c r="H951" s="25"/>
      <c r="I951" s="258"/>
      <c r="J951" s="25"/>
      <c r="K951" s="25"/>
      <c r="L951" s="25"/>
      <c r="M951" s="25"/>
      <c r="N951" s="25"/>
      <c r="O951" s="25"/>
      <c r="P951" s="25"/>
      <c r="Q951" s="25"/>
      <c r="R951" s="258"/>
      <c r="S951" s="25"/>
      <c r="T951" s="25"/>
      <c r="U951" s="25"/>
      <c r="V951" s="25"/>
      <c r="W951" s="25"/>
      <c r="X951" s="25"/>
      <c r="Y951" s="25"/>
      <c r="Z951" s="25"/>
      <c r="AB951" s="25"/>
    </row>
    <row r="952" spans="1:28" s="5" customFormat="1" x14ac:dyDescent="0.25">
      <c r="A952" s="58"/>
      <c r="B952" s="43" t="s">
        <v>5770</v>
      </c>
      <c r="C952" s="67" t="s">
        <v>1210</v>
      </c>
      <c r="D952" s="223">
        <v>9.6196901000000001E-2</v>
      </c>
      <c r="E952" s="227">
        <v>0.8282058518518518</v>
      </c>
      <c r="F952" s="238">
        <v>-44.583461</v>
      </c>
      <c r="G952" s="257">
        <v>7.9317238470121995E-2</v>
      </c>
      <c r="H952" s="25"/>
      <c r="I952" s="258"/>
      <c r="J952" s="25"/>
      <c r="K952" s="25"/>
      <c r="L952" s="25"/>
      <c r="M952" s="25"/>
      <c r="N952" s="25"/>
      <c r="O952" s="25"/>
      <c r="P952" s="25"/>
      <c r="Q952" s="25"/>
      <c r="R952" s="258"/>
      <c r="S952" s="25"/>
      <c r="T952" s="25"/>
      <c r="U952" s="25"/>
      <c r="V952" s="25"/>
      <c r="W952" s="25"/>
      <c r="X952" s="25"/>
      <c r="Y952" s="25"/>
      <c r="Z952" s="25"/>
      <c r="AB952" s="25"/>
    </row>
    <row r="953" spans="1:28" s="5" customFormat="1" x14ac:dyDescent="0.25">
      <c r="A953" s="124"/>
      <c r="B953" s="43" t="s">
        <v>5770</v>
      </c>
      <c r="C953" s="67" t="s">
        <v>4817</v>
      </c>
      <c r="D953" s="223">
        <v>-2.899316E-2</v>
      </c>
      <c r="E953" s="227">
        <v>0.14898945185185186</v>
      </c>
      <c r="F953" s="238">
        <v>-64.342849999999999</v>
      </c>
      <c r="G953" s="257">
        <v>2.2346402878414998E-2</v>
      </c>
      <c r="H953" s="25"/>
      <c r="I953" s="258"/>
      <c r="J953" s="25"/>
      <c r="K953" s="25"/>
      <c r="L953" s="25"/>
      <c r="M953" s="25"/>
      <c r="N953" s="25"/>
      <c r="O953" s="25"/>
      <c r="P953" s="25"/>
      <c r="Q953" s="25"/>
      <c r="R953" s="258"/>
      <c r="S953" s="25"/>
      <c r="T953" s="25"/>
      <c r="U953" s="25"/>
      <c r="V953" s="25"/>
      <c r="W953" s="25"/>
      <c r="X953" s="25"/>
      <c r="Y953" s="25"/>
      <c r="Z953" s="25"/>
      <c r="AB953" s="25"/>
    </row>
    <row r="954" spans="1:28" s="5" customFormat="1" x14ac:dyDescent="0.25">
      <c r="A954" s="58"/>
      <c r="B954" s="43" t="s">
        <v>5770</v>
      </c>
      <c r="C954" s="67" t="s">
        <v>1211</v>
      </c>
      <c r="D954" s="223">
        <v>8.8690516999999996E-2</v>
      </c>
      <c r="E954" s="227">
        <v>0.72547638518518509</v>
      </c>
      <c r="F954" s="238">
        <v>-33.669429000000001</v>
      </c>
      <c r="G954" s="257">
        <v>6.8706682557952009E-2</v>
      </c>
      <c r="H954" s="25"/>
      <c r="I954" s="258"/>
      <c r="J954" s="25"/>
      <c r="K954" s="25"/>
      <c r="L954" s="25"/>
      <c r="M954" s="25"/>
      <c r="N954" s="25"/>
      <c r="O954" s="25"/>
      <c r="P954" s="25"/>
      <c r="Q954" s="25"/>
      <c r="R954" s="258"/>
      <c r="S954" s="25"/>
      <c r="T954" s="25"/>
      <c r="U954" s="25"/>
      <c r="V954" s="25"/>
      <c r="W954" s="25"/>
      <c r="X954" s="25"/>
      <c r="Y954" s="25"/>
      <c r="Z954" s="25"/>
      <c r="AB954" s="25"/>
    </row>
    <row r="955" spans="1:28" s="5" customFormat="1" x14ac:dyDescent="0.25">
      <c r="A955" s="58"/>
      <c r="B955" s="43" t="s">
        <v>5770</v>
      </c>
      <c r="C955" s="67" t="s">
        <v>1212</v>
      </c>
      <c r="D955" s="293">
        <v>-0.27779743000000001</v>
      </c>
      <c r="E955" s="290">
        <v>-1.5600697777777777</v>
      </c>
      <c r="F955" s="294">
        <v>-33.526761999999998</v>
      </c>
      <c r="G955" s="289">
        <v>-0.1325550769474762</v>
      </c>
      <c r="H955" s="25"/>
      <c r="I955" s="258"/>
      <c r="J955" s="25"/>
      <c r="K955" s="25"/>
      <c r="L955" s="25"/>
      <c r="M955" s="25"/>
      <c r="N955" s="25"/>
      <c r="O955" s="25"/>
      <c r="P955" s="25"/>
      <c r="Q955" s="25"/>
      <c r="R955" s="258"/>
      <c r="S955" s="25"/>
      <c r="T955" s="25"/>
      <c r="U955" s="25"/>
      <c r="V955" s="25"/>
      <c r="W955" s="25"/>
      <c r="X955" s="25"/>
      <c r="Y955" s="25"/>
      <c r="Z955" s="25"/>
      <c r="AB955" s="25"/>
    </row>
    <row r="956" spans="1:28" s="5" customFormat="1" x14ac:dyDescent="0.25">
      <c r="A956" s="58"/>
      <c r="B956" s="43" t="s">
        <v>5770</v>
      </c>
      <c r="C956" s="67" t="s">
        <v>1213</v>
      </c>
      <c r="D956" s="257">
        <v>-0.22814852999999999</v>
      </c>
      <c r="E956" s="227">
        <v>-1.2812488148148147</v>
      </c>
      <c r="F956" s="238">
        <v>-27.534745000000001</v>
      </c>
      <c r="G956" s="257">
        <v>-0.10886438276538701</v>
      </c>
      <c r="H956" s="25"/>
      <c r="I956" s="258"/>
      <c r="J956" s="25"/>
      <c r="K956" s="25"/>
      <c r="L956" s="25"/>
      <c r="M956" s="25"/>
      <c r="N956" s="25"/>
      <c r="O956" s="25"/>
      <c r="P956" s="25"/>
      <c r="Q956" s="25"/>
      <c r="R956" s="258"/>
      <c r="S956" s="25"/>
      <c r="T956" s="25"/>
      <c r="U956" s="25"/>
      <c r="V956" s="25"/>
      <c r="W956" s="25"/>
      <c r="X956" s="25"/>
      <c r="Y956" s="25"/>
      <c r="Z956" s="25"/>
      <c r="AB956" s="25"/>
    </row>
    <row r="957" spans="1:28" s="5" customFormat="1" x14ac:dyDescent="0.25">
      <c r="A957" s="58"/>
      <c r="B957" s="43" t="s">
        <v>5770</v>
      </c>
      <c r="C957" s="67" t="s">
        <v>1214</v>
      </c>
      <c r="D957" s="257">
        <v>3.9368158E-2</v>
      </c>
      <c r="E957" s="227">
        <v>0.43955197777777777</v>
      </c>
      <c r="F957" s="238">
        <v>-37.878107999999997</v>
      </c>
      <c r="G957" s="257">
        <v>4.4134770283201702E-2</v>
      </c>
      <c r="H957" s="25"/>
      <c r="I957" s="258"/>
      <c r="J957" s="25"/>
      <c r="K957" s="25"/>
      <c r="L957" s="25"/>
      <c r="M957" s="25"/>
      <c r="N957" s="25"/>
      <c r="O957" s="25"/>
      <c r="P957" s="25"/>
      <c r="Q957" s="25"/>
      <c r="R957" s="258"/>
      <c r="S957" s="25"/>
      <c r="T957" s="25"/>
      <c r="U957" s="25"/>
      <c r="V957" s="25"/>
      <c r="W957" s="25"/>
      <c r="X957" s="25"/>
      <c r="Y957" s="25"/>
      <c r="Z957" s="25"/>
      <c r="AB957" s="25"/>
    </row>
    <row r="958" spans="1:28" s="5" customFormat="1" x14ac:dyDescent="0.25">
      <c r="A958" s="58"/>
      <c r="B958" s="43" t="s">
        <v>5770</v>
      </c>
      <c r="C958" s="67" t="s">
        <v>1215</v>
      </c>
      <c r="D958" s="257">
        <v>4.8058721999999998E-2</v>
      </c>
      <c r="E958" s="227">
        <v>0.41586587407407405</v>
      </c>
      <c r="F958" s="238">
        <v>-22.684065</v>
      </c>
      <c r="G958" s="257">
        <v>3.9870113141505598E-2</v>
      </c>
      <c r="H958" s="25"/>
      <c r="I958" s="258"/>
      <c r="J958" s="25"/>
      <c r="K958" s="25"/>
      <c r="L958" s="25"/>
      <c r="M958" s="25"/>
      <c r="N958" s="25"/>
      <c r="O958" s="25"/>
      <c r="P958" s="25"/>
      <c r="Q958" s="25"/>
      <c r="R958" s="258"/>
      <c r="S958" s="25"/>
      <c r="T958" s="25"/>
      <c r="U958" s="25"/>
      <c r="V958" s="25"/>
      <c r="W958" s="25"/>
      <c r="X958" s="25"/>
      <c r="Y958" s="25"/>
      <c r="Z958" s="25"/>
      <c r="AB958" s="25"/>
    </row>
    <row r="959" spans="1:28" s="5" customFormat="1" x14ac:dyDescent="0.25">
      <c r="A959" s="58"/>
      <c r="B959" s="43" t="s">
        <v>5770</v>
      </c>
      <c r="C959" s="67" t="s">
        <v>1216</v>
      </c>
      <c r="D959" s="257">
        <v>-2.899316E-2</v>
      </c>
      <c r="E959" s="227">
        <v>0.14898945185185186</v>
      </c>
      <c r="F959" s="238">
        <v>-64.342849999999999</v>
      </c>
      <c r="G959" s="257">
        <v>2.2346402878414998E-2</v>
      </c>
      <c r="H959" s="25"/>
      <c r="I959" s="258"/>
      <c r="J959" s="25"/>
      <c r="K959" s="25"/>
      <c r="L959" s="25"/>
      <c r="M959" s="25"/>
      <c r="N959" s="25"/>
      <c r="O959" s="25"/>
      <c r="P959" s="25"/>
      <c r="Q959" s="25"/>
      <c r="R959" s="258"/>
      <c r="S959" s="25"/>
      <c r="T959" s="25"/>
      <c r="U959" s="25"/>
      <c r="V959" s="25"/>
      <c r="W959" s="25"/>
      <c r="X959" s="25"/>
      <c r="Y959" s="25"/>
      <c r="Z959" s="25"/>
      <c r="AB959" s="25"/>
    </row>
    <row r="960" spans="1:28" s="5" customFormat="1" x14ac:dyDescent="0.25">
      <c r="A960" s="124"/>
      <c r="B960" s="43" t="s">
        <v>5770</v>
      </c>
      <c r="C960" s="67" t="s">
        <v>1217</v>
      </c>
      <c r="D960" s="257">
        <v>5.2854838000000001E-2</v>
      </c>
      <c r="E960" s="227">
        <v>0.63147548148148147</v>
      </c>
      <c r="F960" s="238">
        <v>-58.921500999999999</v>
      </c>
      <c r="G960" s="257">
        <v>6.4051556630126988E-2</v>
      </c>
      <c r="H960" s="25"/>
      <c r="I960" s="258"/>
      <c r="J960" s="25"/>
      <c r="K960" s="25"/>
      <c r="L960" s="25"/>
      <c r="M960" s="25"/>
      <c r="N960" s="25"/>
      <c r="O960" s="25"/>
      <c r="P960" s="25"/>
      <c r="Q960" s="25"/>
      <c r="R960" s="258"/>
      <c r="S960" s="25"/>
      <c r="T960" s="25"/>
      <c r="U960" s="25"/>
      <c r="V960" s="25"/>
      <c r="W960" s="25"/>
      <c r="X960" s="25"/>
      <c r="Y960" s="25"/>
      <c r="Z960" s="25"/>
      <c r="AB960" s="25"/>
    </row>
    <row r="961" spans="1:28" s="5" customFormat="1" x14ac:dyDescent="0.25">
      <c r="A961" s="58"/>
      <c r="B961" s="43" t="s">
        <v>5770</v>
      </c>
      <c r="C961" s="67" t="s">
        <v>1218</v>
      </c>
      <c r="D961" s="257">
        <v>8.4546457000000005E-2</v>
      </c>
      <c r="E961" s="227">
        <v>0.56218700740740735</v>
      </c>
      <c r="F961" s="238">
        <v>-6.8480195000000004</v>
      </c>
      <c r="G961" s="257">
        <v>5.04824419344857E-2</v>
      </c>
      <c r="H961" s="25"/>
      <c r="I961" s="258"/>
      <c r="J961" s="25"/>
      <c r="K961" s="25"/>
      <c r="L961" s="25"/>
      <c r="M961" s="25"/>
      <c r="N961" s="25"/>
      <c r="O961" s="25"/>
      <c r="P961" s="25"/>
      <c r="Q961" s="25"/>
      <c r="R961" s="258"/>
      <c r="S961" s="25"/>
      <c r="T961" s="25"/>
      <c r="U961" s="25"/>
      <c r="V961" s="25"/>
      <c r="W961" s="25"/>
      <c r="X961" s="25"/>
      <c r="Y961" s="25"/>
      <c r="Z961" s="25"/>
      <c r="AB961" s="25"/>
    </row>
    <row r="962" spans="1:28" s="5" customFormat="1" x14ac:dyDescent="0.25">
      <c r="A962" s="58"/>
      <c r="B962" s="43" t="s">
        <v>5770</v>
      </c>
      <c r="C962" s="67" t="s">
        <v>1219</v>
      </c>
      <c r="D962" s="257">
        <v>6.4933869000000005E-2</v>
      </c>
      <c r="E962" s="227">
        <v>0.56822985185185182</v>
      </c>
      <c r="F962" s="238">
        <v>-31.886091</v>
      </c>
      <c r="G962" s="257">
        <v>5.4605432952081305E-2</v>
      </c>
      <c r="H962" s="25"/>
      <c r="I962" s="258"/>
      <c r="J962" s="25"/>
      <c r="K962" s="25"/>
      <c r="L962" s="25"/>
      <c r="M962" s="25"/>
      <c r="N962" s="25"/>
      <c r="O962" s="25"/>
      <c r="P962" s="25"/>
      <c r="Q962" s="25"/>
      <c r="R962" s="258"/>
      <c r="S962" s="25"/>
      <c r="T962" s="25"/>
      <c r="U962" s="25"/>
      <c r="V962" s="25"/>
      <c r="W962" s="25"/>
      <c r="X962" s="25"/>
      <c r="Y962" s="25"/>
      <c r="Z962" s="25"/>
      <c r="AB962" s="25"/>
    </row>
    <row r="963" spans="1:28" s="5" customFormat="1" x14ac:dyDescent="0.25">
      <c r="A963" s="124"/>
      <c r="B963" s="43" t="s">
        <v>5770</v>
      </c>
      <c r="C963" s="67" t="s">
        <v>1220</v>
      </c>
      <c r="D963" s="257">
        <v>1.4192052E-2</v>
      </c>
      <c r="E963" s="227">
        <v>0.21971743703703703</v>
      </c>
      <c r="F963" s="238">
        <v>-25.608740000000001</v>
      </c>
      <c r="G963" s="257">
        <v>2.3018785430735399E-2</v>
      </c>
      <c r="H963" s="25"/>
      <c r="I963" s="258"/>
      <c r="J963" s="25"/>
      <c r="K963" s="25"/>
      <c r="L963" s="25"/>
      <c r="M963" s="25"/>
      <c r="N963" s="25"/>
      <c r="O963" s="25"/>
      <c r="P963" s="25"/>
      <c r="Q963" s="25"/>
      <c r="R963" s="258"/>
      <c r="S963" s="25"/>
      <c r="T963" s="25"/>
      <c r="U963" s="25"/>
      <c r="V963" s="25"/>
      <c r="W963" s="25"/>
      <c r="X963" s="25"/>
      <c r="Y963" s="25"/>
      <c r="Z963" s="25"/>
      <c r="AB963" s="25"/>
    </row>
    <row r="964" spans="1:28" s="5" customFormat="1" x14ac:dyDescent="0.25">
      <c r="A964" s="58"/>
      <c r="B964" s="43" t="s">
        <v>5770</v>
      </c>
      <c r="C964" s="67" t="s">
        <v>1221</v>
      </c>
      <c r="D964" s="257">
        <v>-0.20095985</v>
      </c>
      <c r="E964" s="227">
        <v>-1.1285611111111111</v>
      </c>
      <c r="F964" s="238">
        <v>-24.253402999999999</v>
      </c>
      <c r="G964" s="257">
        <v>-9.589090702352962E-2</v>
      </c>
      <c r="H964" s="25"/>
      <c r="I964" s="258"/>
      <c r="J964" s="25"/>
      <c r="K964" s="25"/>
      <c r="L964" s="25"/>
      <c r="M964" s="25"/>
      <c r="N964" s="25"/>
      <c r="O964" s="25"/>
      <c r="P964" s="25"/>
      <c r="Q964" s="25"/>
      <c r="R964" s="258"/>
      <c r="S964" s="25"/>
      <c r="T964" s="25"/>
      <c r="U964" s="25"/>
      <c r="V964" s="25"/>
      <c r="W964" s="25"/>
      <c r="X964" s="25"/>
      <c r="Y964" s="25"/>
      <c r="Z964" s="25"/>
      <c r="AB964" s="25"/>
    </row>
    <row r="965" spans="1:28" s="62" customFormat="1" x14ac:dyDescent="0.25">
      <c r="A965" s="58" t="s">
        <v>71</v>
      </c>
      <c r="B965" s="58"/>
      <c r="C965" s="43"/>
      <c r="D965" s="259"/>
      <c r="E965" s="259"/>
      <c r="F965"/>
      <c r="G965" s="241"/>
      <c r="H965" s="25"/>
      <c r="I965" s="258"/>
      <c r="J965" s="25"/>
      <c r="K965" s="25"/>
      <c r="L965" s="25"/>
      <c r="M965" s="52"/>
      <c r="N965" s="52"/>
      <c r="O965" s="52"/>
      <c r="P965" s="52"/>
      <c r="Q965" s="52"/>
      <c r="R965" s="258"/>
      <c r="S965" s="52"/>
      <c r="T965" s="52"/>
      <c r="U965" s="52"/>
      <c r="V965" s="52"/>
      <c r="W965" s="52"/>
      <c r="X965" s="52"/>
      <c r="Y965" s="52"/>
      <c r="Z965" s="52"/>
      <c r="AB965" s="52"/>
    </row>
    <row r="966" spans="1:28" s="62" customFormat="1" x14ac:dyDescent="0.25">
      <c r="A966" s="58"/>
      <c r="B966" s="43" t="s">
        <v>5770</v>
      </c>
      <c r="C966" s="67" t="s">
        <v>1222</v>
      </c>
      <c r="D966" s="223">
        <v>3.4674547E-2</v>
      </c>
      <c r="E966" s="227">
        <v>0.44099813333333332</v>
      </c>
      <c r="F966" s="238">
        <v>-43.870125000000002</v>
      </c>
      <c r="G966" s="257">
        <v>4.5121468543226996E-2</v>
      </c>
      <c r="H966" s="52"/>
      <c r="I966" s="259"/>
      <c r="J966" s="52"/>
      <c r="K966" s="52"/>
      <c r="L966" s="52"/>
      <c r="M966" s="52"/>
      <c r="N966" s="52"/>
      <c r="O966" s="52"/>
      <c r="P966" s="52"/>
      <c r="Q966" s="52"/>
      <c r="R966" s="258"/>
      <c r="S966" s="52"/>
      <c r="T966" s="52"/>
      <c r="U966" s="52"/>
      <c r="V966" s="52"/>
      <c r="W966" s="52"/>
      <c r="X966" s="52"/>
      <c r="Y966" s="52"/>
      <c r="Z966" s="52"/>
      <c r="AB966" s="52"/>
    </row>
    <row r="967" spans="1:28" x14ac:dyDescent="0.25">
      <c r="A967" s="58"/>
      <c r="B967" s="43" t="s">
        <v>5770</v>
      </c>
      <c r="C967" s="67" t="s">
        <v>1223</v>
      </c>
      <c r="D967" s="223">
        <v>8.8601314E-2</v>
      </c>
      <c r="E967" s="227">
        <v>0.78852925925925921</v>
      </c>
      <c r="F967" s="238">
        <v>-46.081465000000001</v>
      </c>
      <c r="G967" s="257">
        <v>7.603857031915201E-2</v>
      </c>
    </row>
    <row r="968" spans="1:28" x14ac:dyDescent="0.25">
      <c r="A968" s="58"/>
      <c r="B968" s="43" t="s">
        <v>5770</v>
      </c>
      <c r="C968" s="67" t="s">
        <v>1224</v>
      </c>
      <c r="D968" s="223">
        <v>7.0146763000000001E-2</v>
      </c>
      <c r="E968" s="227">
        <v>0.64715610370370369</v>
      </c>
      <c r="F968" s="238">
        <v>-40.945450000000001</v>
      </c>
      <c r="G968" s="257">
        <v>6.2854132534431006E-2</v>
      </c>
    </row>
    <row r="969" spans="1:28" x14ac:dyDescent="0.25">
      <c r="A969" s="58" t="s">
        <v>72</v>
      </c>
      <c r="B969" s="58"/>
      <c r="C969" s="43"/>
      <c r="D969" s="259"/>
      <c r="E969" s="259"/>
      <c r="F969" s="97"/>
      <c r="G969" s="259"/>
      <c r="R969" s="259"/>
    </row>
    <row r="970" spans="1:28" x14ac:dyDescent="0.25">
      <c r="A970" s="123">
        <v>1</v>
      </c>
      <c r="B970" s="43" t="s">
        <v>5770</v>
      </c>
      <c r="C970" s="68" t="s">
        <v>1341</v>
      </c>
      <c r="D970" s="257">
        <v>0.1182</v>
      </c>
      <c r="E970" s="261">
        <v>0</v>
      </c>
      <c r="F970" s="117">
        <v>0</v>
      </c>
      <c r="G970" s="257">
        <v>0</v>
      </c>
      <c r="I970" s="347">
        <v>0</v>
      </c>
    </row>
    <row r="971" spans="1:28" x14ac:dyDescent="0.25">
      <c r="A971" s="58" t="s">
        <v>73</v>
      </c>
      <c r="B971" s="58"/>
      <c r="C971" s="43"/>
      <c r="D971" s="260" t="s">
        <v>4820</v>
      </c>
      <c r="E971" s="259"/>
      <c r="G971" s="258"/>
    </row>
    <row r="972" spans="1:28" x14ac:dyDescent="0.25">
      <c r="A972" s="9"/>
      <c r="B972" s="43" t="s">
        <v>5770</v>
      </c>
      <c r="C972" s="48" t="s">
        <v>6086</v>
      </c>
      <c r="D972" s="257">
        <v>-2.3756927999999999</v>
      </c>
      <c r="E972" s="261">
        <v>-7.0548171851851844</v>
      </c>
      <c r="F972" s="117">
        <v>-110.69235999999999</v>
      </c>
      <c r="G972" s="257">
        <v>-0.61578739996734999</v>
      </c>
    </row>
    <row r="973" spans="1:28" x14ac:dyDescent="0.25">
      <c r="A973" s="9"/>
      <c r="B973" s="43" t="s">
        <v>5770</v>
      </c>
      <c r="C973" s="48" t="s">
        <v>6087</v>
      </c>
      <c r="D973" s="257">
        <v>-2.3577032999999998</v>
      </c>
      <c r="E973" s="261">
        <v>-0.30642337037037037</v>
      </c>
      <c r="F973" s="117">
        <v>-8.7177471999999998</v>
      </c>
      <c r="G973" s="257">
        <v>-0.61407300021264999</v>
      </c>
    </row>
    <row r="974" spans="1:28" x14ac:dyDescent="0.25">
      <c r="A974" s="9"/>
      <c r="B974" s="43" t="s">
        <v>5770</v>
      </c>
      <c r="C974" s="48" t="s">
        <v>6088</v>
      </c>
      <c r="D974" s="257">
        <v>-0.70810943999999998</v>
      </c>
      <c r="E974" s="261">
        <v>-0.64485400740740739</v>
      </c>
      <c r="F974" s="117">
        <v>-5.7733175000000001</v>
      </c>
      <c r="G974" s="257">
        <v>-0.17029783839528598</v>
      </c>
    </row>
    <row r="975" spans="1:28" x14ac:dyDescent="0.25">
      <c r="A975" s="9"/>
      <c r="B975" s="43" t="s">
        <v>5770</v>
      </c>
      <c r="C975" s="48" t="s">
        <v>6089</v>
      </c>
      <c r="D975" s="257">
        <v>-7.4367485999999996</v>
      </c>
      <c r="E975" s="261">
        <v>-40.869477037037036</v>
      </c>
      <c r="F975" s="117">
        <v>-126.16951</v>
      </c>
      <c r="G975" s="257">
        <v>-2.0375033486667111</v>
      </c>
    </row>
    <row r="976" spans="1:28" x14ac:dyDescent="0.25">
      <c r="A976" s="9"/>
      <c r="B976" s="43" t="s">
        <v>5770</v>
      </c>
      <c r="C976" s="48" t="s">
        <v>6090</v>
      </c>
      <c r="D976" s="257">
        <v>-15.317990999999999</v>
      </c>
      <c r="E976" s="261">
        <v>-6.4196199259259252</v>
      </c>
      <c r="F976" s="117">
        <v>-120.86941</v>
      </c>
      <c r="G976" s="257">
        <v>-2.3440450737416003</v>
      </c>
    </row>
    <row r="977" spans="1:9" x14ac:dyDescent="0.25">
      <c r="A977" s="9"/>
      <c r="B977" s="43" t="s">
        <v>5770</v>
      </c>
      <c r="C977" s="48" t="s">
        <v>6091</v>
      </c>
      <c r="D977" s="257">
        <v>-0.23330279000000001</v>
      </c>
      <c r="E977" s="261">
        <v>-0.86436533333333332</v>
      </c>
      <c r="F977" s="117">
        <v>-11.203810000000001</v>
      </c>
      <c r="G977" s="257">
        <v>-8.2297168123940015E-2</v>
      </c>
    </row>
    <row r="978" spans="1:9" x14ac:dyDescent="0.25">
      <c r="A978" s="9"/>
      <c r="B978" s="43" t="s">
        <v>5770</v>
      </c>
      <c r="C978" s="48" t="s">
        <v>4860</v>
      </c>
      <c r="D978" s="257">
        <v>-17.366555000000002</v>
      </c>
      <c r="E978" s="261">
        <v>-54.767099259259254</v>
      </c>
      <c r="F978" s="117">
        <v>-1176.2959000000001</v>
      </c>
      <c r="G978" s="257">
        <v>-4.6564968894495902</v>
      </c>
    </row>
    <row r="979" spans="1:9" x14ac:dyDescent="0.25">
      <c r="A979" s="9"/>
      <c r="B979" s="43" t="s">
        <v>5770</v>
      </c>
      <c r="C979" s="48" t="s">
        <v>4861</v>
      </c>
      <c r="D979" s="293">
        <v>-1.7441964000000001</v>
      </c>
      <c r="E979" s="227">
        <v>-1.7360800740740741</v>
      </c>
      <c r="F979" s="291">
        <v>-26.094249999999999</v>
      </c>
      <c r="G979" s="257">
        <v>-0.31530498014992997</v>
      </c>
    </row>
    <row r="980" spans="1:9" x14ac:dyDescent="0.25">
      <c r="A980" s="58" t="s">
        <v>74</v>
      </c>
      <c r="B980" s="58"/>
      <c r="C980" s="3"/>
      <c r="D980" s="260" t="s">
        <v>4821</v>
      </c>
      <c r="E980" s="259"/>
      <c r="G980" s="258"/>
    </row>
    <row r="981" spans="1:9" x14ac:dyDescent="0.25">
      <c r="A981" s="58"/>
      <c r="B981" s="43" t="s">
        <v>5770</v>
      </c>
      <c r="C981" s="288" t="s">
        <v>4862</v>
      </c>
      <c r="D981" s="289">
        <v>-1.0388382</v>
      </c>
      <c r="E981" s="290">
        <v>-1.8479539999999999</v>
      </c>
      <c r="F981" s="291">
        <v>-54.050767</v>
      </c>
      <c r="G981" s="289">
        <v>-0.22534777806393053</v>
      </c>
      <c r="I981" s="347">
        <v>-0.14066484000000001</v>
      </c>
    </row>
    <row r="982" spans="1:9" x14ac:dyDescent="0.25">
      <c r="A982" s="58"/>
      <c r="B982" s="43" t="s">
        <v>5770</v>
      </c>
      <c r="C982" s="67" t="s">
        <v>4863</v>
      </c>
      <c r="D982" s="289">
        <v>-0.44406104000000002</v>
      </c>
      <c r="E982" s="290">
        <v>-2.603714296296296</v>
      </c>
      <c r="F982" s="291">
        <v>-56.648254999999999</v>
      </c>
      <c r="G982" s="289">
        <v>-0.22030491707608121</v>
      </c>
      <c r="I982" s="347">
        <v>-0.24485467999999999</v>
      </c>
    </row>
    <row r="983" spans="1:9" x14ac:dyDescent="0.25">
      <c r="A983" s="58"/>
      <c r="B983" s="43" t="s">
        <v>5770</v>
      </c>
      <c r="C983" s="67" t="s">
        <v>4864</v>
      </c>
      <c r="D983" s="289">
        <v>-0.87846469999999999</v>
      </c>
      <c r="E983" s="290">
        <v>-1.6743110370370369</v>
      </c>
      <c r="F983" s="291">
        <v>-36.674864999999997</v>
      </c>
      <c r="G983" s="289">
        <v>-0.14133593502165401</v>
      </c>
      <c r="I983" s="347">
        <v>-0.16031609999999999</v>
      </c>
    </row>
    <row r="984" spans="1:9" x14ac:dyDescent="0.25">
      <c r="A984" s="58"/>
      <c r="B984" s="43" t="s">
        <v>5770</v>
      </c>
      <c r="C984" s="67" t="s">
        <v>3597</v>
      </c>
      <c r="D984" s="289">
        <v>-0.81400572999999998</v>
      </c>
      <c r="E984" s="290">
        <v>-2.6348800740740739</v>
      </c>
      <c r="F984" s="291">
        <v>-56.437241</v>
      </c>
      <c r="G984" s="289">
        <v>-0.30279522817511195</v>
      </c>
      <c r="I984" s="347">
        <v>-0.22355642000000001</v>
      </c>
    </row>
    <row r="985" spans="1:9" x14ac:dyDescent="0.25">
      <c r="A985" s="58"/>
      <c r="B985" s="43" t="s">
        <v>5770</v>
      </c>
      <c r="C985" s="67" t="s">
        <v>3598</v>
      </c>
      <c r="D985" s="289">
        <v>-1.0967764</v>
      </c>
      <c r="E985" s="290">
        <v>-2.3381705185185182</v>
      </c>
      <c r="F985" s="291">
        <v>-50.941572000000001</v>
      </c>
      <c r="G985" s="289">
        <v>-0.19774235147232488</v>
      </c>
      <c r="I985" s="347">
        <v>-0.22332703000000001</v>
      </c>
    </row>
    <row r="986" spans="1:9" x14ac:dyDescent="0.25">
      <c r="A986" s="58"/>
      <c r="B986" s="43" t="s">
        <v>5770</v>
      </c>
      <c r="C986" s="67" t="s">
        <v>3599</v>
      </c>
      <c r="D986" s="289">
        <v>-1.6323524</v>
      </c>
      <c r="E986" s="290">
        <v>-6.8275951111111102</v>
      </c>
      <c r="F986" s="291">
        <v>-70.360392000000004</v>
      </c>
      <c r="G986" s="289">
        <v>-0.55145709273482457</v>
      </c>
      <c r="I986" s="347">
        <v>-0.45873427</v>
      </c>
    </row>
    <row r="987" spans="1:9" x14ac:dyDescent="0.25">
      <c r="A987" s="124"/>
      <c r="B987" s="43" t="s">
        <v>5770</v>
      </c>
      <c r="C987" s="67" t="s">
        <v>3600</v>
      </c>
      <c r="D987" s="289">
        <v>-1.5117564999999999</v>
      </c>
      <c r="E987" s="290">
        <v>-5.2880950370370368</v>
      </c>
      <c r="F987" s="291">
        <v>-54.737000999999999</v>
      </c>
      <c r="G987" s="289">
        <v>-0.46200285277547881</v>
      </c>
      <c r="I987" s="347">
        <v>-0.32655811000000001</v>
      </c>
    </row>
    <row r="988" spans="1:9" x14ac:dyDescent="0.25">
      <c r="A988" s="123">
        <v>1</v>
      </c>
      <c r="B988" s="43" t="s">
        <v>5770</v>
      </c>
      <c r="C988" s="67" t="s">
        <v>3601</v>
      </c>
      <c r="D988" s="289">
        <v>-0.83382802</v>
      </c>
      <c r="E988" s="290">
        <v>-0.96135659259259243</v>
      </c>
      <c r="F988" s="291">
        <v>-57.198225999999998</v>
      </c>
      <c r="G988" s="289">
        <v>-0.19497168588190458</v>
      </c>
      <c r="I988" s="347">
        <v>-6.5614270000000002E-2</v>
      </c>
    </row>
    <row r="989" spans="1:9" x14ac:dyDescent="0.25">
      <c r="A989" s="58"/>
      <c r="B989" s="43" t="s">
        <v>5770</v>
      </c>
      <c r="C989" s="67" t="s">
        <v>4822</v>
      </c>
      <c r="D989" s="289">
        <v>-1.9753624999999999</v>
      </c>
      <c r="E989" s="290">
        <v>-7.6888777777777779</v>
      </c>
      <c r="F989" s="291">
        <v>-165.93123</v>
      </c>
      <c r="G989" s="289">
        <v>-0.65237807339485099</v>
      </c>
      <c r="I989" s="347">
        <v>-0.71888198999999997</v>
      </c>
    </row>
    <row r="990" spans="1:9" x14ac:dyDescent="0.25">
      <c r="A990" s="58"/>
      <c r="B990" s="43" t="s">
        <v>5770</v>
      </c>
      <c r="C990" s="67" t="s">
        <v>4890</v>
      </c>
      <c r="D990" s="289">
        <v>-0.85818729999999999</v>
      </c>
      <c r="E990" s="290">
        <v>-1.8118798518518517</v>
      </c>
      <c r="F990" s="291">
        <v>-59.653236999999997</v>
      </c>
      <c r="G990" s="289">
        <v>-0.25710382783175101</v>
      </c>
      <c r="I990" s="347">
        <v>-0.26281170999999998</v>
      </c>
    </row>
    <row r="991" spans="1:9" x14ac:dyDescent="0.25">
      <c r="A991" s="58"/>
      <c r="B991" s="43" t="s">
        <v>5770</v>
      </c>
      <c r="C991" s="67" t="s">
        <v>4891</v>
      </c>
      <c r="D991" s="289">
        <v>-0.21827674999999999</v>
      </c>
      <c r="E991" s="290">
        <v>-1.3357426666666665</v>
      </c>
      <c r="F991" s="291">
        <v>-29.398844</v>
      </c>
      <c r="G991" s="289">
        <v>-0.11256866349407711</v>
      </c>
      <c r="I991" s="347">
        <v>-0.12587081</v>
      </c>
    </row>
    <row r="992" spans="1:9" x14ac:dyDescent="0.25">
      <c r="A992" s="58"/>
      <c r="B992" s="43" t="s">
        <v>5770</v>
      </c>
      <c r="C992" s="67" t="s">
        <v>4892</v>
      </c>
      <c r="D992" s="289">
        <v>-0.45483790000000002</v>
      </c>
      <c r="E992" s="290">
        <v>-2.0231933333333334</v>
      </c>
      <c r="F992" s="291">
        <v>-55.430424000000002</v>
      </c>
      <c r="G992" s="289">
        <v>-0.23902778561603996</v>
      </c>
      <c r="I992" s="347">
        <v>-0.18405215</v>
      </c>
    </row>
    <row r="993" spans="1:9" x14ac:dyDescent="0.25">
      <c r="A993" s="58"/>
      <c r="B993" s="43" t="s">
        <v>5770</v>
      </c>
      <c r="C993" s="67" t="s">
        <v>4893</v>
      </c>
      <c r="D993" s="289">
        <v>-1.4711316999999999</v>
      </c>
      <c r="E993" s="290">
        <v>-5.495677777777777</v>
      </c>
      <c r="F993" s="291">
        <v>-94.430394000000007</v>
      </c>
      <c r="G993" s="289">
        <v>-0.54062928541852251</v>
      </c>
      <c r="I993" s="347">
        <v>-0.47827783000000001</v>
      </c>
    </row>
    <row r="994" spans="1:9" x14ac:dyDescent="0.25">
      <c r="A994" s="58"/>
      <c r="B994" s="43" t="s">
        <v>5770</v>
      </c>
      <c r="C994" s="67" t="s">
        <v>4894</v>
      </c>
      <c r="D994" s="289">
        <v>-0.70476251000000001</v>
      </c>
      <c r="E994" s="290">
        <v>-2.2319529629629629</v>
      </c>
      <c r="F994" s="291">
        <v>-48.658898999999998</v>
      </c>
      <c r="G994" s="289">
        <v>-0.18871732528176233</v>
      </c>
      <c r="I994" s="347">
        <v>-0.21167784000000001</v>
      </c>
    </row>
    <row r="995" spans="1:9" x14ac:dyDescent="0.25">
      <c r="A995" s="58"/>
      <c r="B995" s="43" t="s">
        <v>5770</v>
      </c>
      <c r="C995" s="67" t="s">
        <v>4895</v>
      </c>
      <c r="D995" s="289">
        <v>-0.78721470999999998</v>
      </c>
      <c r="E995" s="290">
        <v>-0.73291644444444437</v>
      </c>
      <c r="F995" s="291">
        <v>-49.169694999999997</v>
      </c>
      <c r="G995" s="289">
        <v>-0.1704504895902009</v>
      </c>
      <c r="I995" s="347">
        <v>-3.8433189E-2</v>
      </c>
    </row>
    <row r="996" spans="1:9" x14ac:dyDescent="0.25">
      <c r="A996" s="123">
        <v>1</v>
      </c>
      <c r="B996" s="43" t="s">
        <v>5770</v>
      </c>
      <c r="C996" s="67" t="s">
        <v>4896</v>
      </c>
      <c r="D996" s="289">
        <v>-1.0599307</v>
      </c>
      <c r="E996" s="290">
        <v>-2.0773131851851852</v>
      </c>
      <c r="F996" s="291">
        <v>-62.389446</v>
      </c>
      <c r="G996" s="289">
        <v>-0.27436599253900079</v>
      </c>
      <c r="I996" s="347">
        <v>-0.15663120999999999</v>
      </c>
    </row>
    <row r="997" spans="1:9" x14ac:dyDescent="0.25">
      <c r="A997" s="58"/>
      <c r="B997" s="43" t="s">
        <v>5770</v>
      </c>
      <c r="C997" s="67" t="s">
        <v>4897</v>
      </c>
      <c r="D997" s="289">
        <v>-1.1917439000000001</v>
      </c>
      <c r="E997" s="290">
        <v>-4.2434471851851852</v>
      </c>
      <c r="F997" s="291">
        <v>-91.887022000000002</v>
      </c>
      <c r="G997" s="289">
        <v>-0.35962877033393431</v>
      </c>
      <c r="I997" s="347">
        <v>-0.40001297000000002</v>
      </c>
    </row>
    <row r="998" spans="1:9" x14ac:dyDescent="0.25">
      <c r="A998" s="58"/>
      <c r="B998" s="43" t="s">
        <v>5770</v>
      </c>
      <c r="C998" s="67" t="s">
        <v>4898</v>
      </c>
      <c r="D998" s="289">
        <v>-1.1558504999999999</v>
      </c>
      <c r="E998" s="290">
        <v>-2.790372296296296</v>
      </c>
      <c r="F998" s="291">
        <v>-64.807049000000006</v>
      </c>
      <c r="G998" s="289">
        <v>-0.32871776078995096</v>
      </c>
      <c r="I998" s="347">
        <v>-0.27490974000000001</v>
      </c>
    </row>
    <row r="999" spans="1:9" x14ac:dyDescent="0.25">
      <c r="A999" s="123">
        <v>1</v>
      </c>
      <c r="B999" s="43" t="s">
        <v>5770</v>
      </c>
      <c r="C999" s="67" t="s">
        <v>4899</v>
      </c>
      <c r="D999" s="289">
        <v>-0.43272871000000002</v>
      </c>
      <c r="E999" s="290">
        <v>-0.89245940740740737</v>
      </c>
      <c r="F999" s="291">
        <v>-37.702672</v>
      </c>
      <c r="G999" s="289">
        <v>-0.1286565197205263</v>
      </c>
      <c r="I999" s="347">
        <v>-6.5739600999999995E-2</v>
      </c>
    </row>
    <row r="1000" spans="1:9" x14ac:dyDescent="0.25">
      <c r="A1000" s="58"/>
      <c r="B1000" s="43" t="s">
        <v>5770</v>
      </c>
      <c r="C1000" s="67" t="s">
        <v>4900</v>
      </c>
      <c r="D1000" s="289">
        <v>-0.20135143999999999</v>
      </c>
      <c r="E1000" s="290">
        <v>-0.85943644444444445</v>
      </c>
      <c r="F1000" s="291">
        <v>-36.228659</v>
      </c>
      <c r="G1000" s="289">
        <v>-0.17058014567894497</v>
      </c>
      <c r="I1000" s="347">
        <v>-0.12670232000000001</v>
      </c>
    </row>
    <row r="1001" spans="1:9" x14ac:dyDescent="0.25">
      <c r="A1001" s="45" t="s">
        <v>75</v>
      </c>
      <c r="B1001" s="45"/>
      <c r="C1001" s="45"/>
      <c r="D1001" s="256"/>
      <c r="E1001" s="259"/>
      <c r="F1001" s="99"/>
      <c r="G1001" s="258"/>
    </row>
    <row r="1002" spans="1:9" x14ac:dyDescent="0.25">
      <c r="A1002" s="45"/>
      <c r="B1002" s="43" t="s">
        <v>5770</v>
      </c>
      <c r="C1002" s="67" t="s">
        <v>92</v>
      </c>
      <c r="D1002" s="223">
        <v>0.22444201</v>
      </c>
      <c r="E1002" s="227">
        <v>1.5772094074074072</v>
      </c>
      <c r="F1002" s="238">
        <v>-34.725166000000002</v>
      </c>
      <c r="G1002" s="257">
        <v>0.14385280010391799</v>
      </c>
    </row>
    <row r="1003" spans="1:9" x14ac:dyDescent="0.25">
      <c r="A1003" s="45"/>
      <c r="B1003" s="43" t="s">
        <v>5770</v>
      </c>
      <c r="C1003" s="67" t="s">
        <v>93</v>
      </c>
      <c r="D1003" s="223">
        <v>0.20263682</v>
      </c>
      <c r="E1003" s="227">
        <v>1.4249638518518517</v>
      </c>
      <c r="F1003" s="238">
        <v>-31.543690000000002</v>
      </c>
      <c r="G1003" s="257">
        <v>0.129991366980655</v>
      </c>
    </row>
    <row r="1004" spans="1:9" x14ac:dyDescent="0.25">
      <c r="A1004" s="45"/>
      <c r="B1004" s="43" t="s">
        <v>5770</v>
      </c>
      <c r="C1004" s="67" t="s">
        <v>94</v>
      </c>
      <c r="D1004" s="223">
        <v>-0.28311695999999997</v>
      </c>
      <c r="E1004" s="227">
        <v>-1.5899434074074072</v>
      </c>
      <c r="F1004" s="238">
        <v>-34.168764000000003</v>
      </c>
      <c r="G1004" s="257">
        <v>-0.13509336730471</v>
      </c>
    </row>
    <row r="1005" spans="1:9" x14ac:dyDescent="0.25">
      <c r="A1005" s="45"/>
      <c r="B1005" s="43" t="s">
        <v>5770</v>
      </c>
      <c r="C1005" s="67" t="s">
        <v>95</v>
      </c>
      <c r="D1005" s="223">
        <v>0.11580467</v>
      </c>
      <c r="E1005" s="227">
        <v>0.79135207407407393</v>
      </c>
      <c r="F1005" s="238">
        <v>-13.539104999999999</v>
      </c>
      <c r="G1005" s="257">
        <v>7.1619948399010896E-2</v>
      </c>
    </row>
    <row r="1006" spans="1:9" x14ac:dyDescent="0.25">
      <c r="A1006" s="45"/>
      <c r="B1006" s="43" t="s">
        <v>5770</v>
      </c>
      <c r="C1006" s="67" t="s">
        <v>96</v>
      </c>
      <c r="D1006" s="223">
        <v>0.23547445</v>
      </c>
      <c r="E1006" s="227">
        <v>1.643138074074074</v>
      </c>
      <c r="F1006" s="238">
        <v>-34.168764000000003</v>
      </c>
      <c r="G1006" s="257">
        <v>0.14957799226135099</v>
      </c>
    </row>
    <row r="1007" spans="1:9" x14ac:dyDescent="0.25">
      <c r="A1007" s="45"/>
      <c r="B1007" s="43" t="s">
        <v>5770</v>
      </c>
      <c r="C1007" s="67" t="s">
        <v>97</v>
      </c>
      <c r="D1007" s="223">
        <v>0.1837366</v>
      </c>
      <c r="E1007" s="227">
        <v>1.2354085925925926</v>
      </c>
      <c r="F1007" s="238">
        <v>-17.54805</v>
      </c>
      <c r="G1007" s="257">
        <v>0.11129388006442001</v>
      </c>
    </row>
    <row r="1008" spans="1:9" x14ac:dyDescent="0.25">
      <c r="A1008" s="45"/>
      <c r="B1008" s="43" t="s">
        <v>5770</v>
      </c>
      <c r="C1008" s="67" t="s">
        <v>98</v>
      </c>
      <c r="D1008" s="223">
        <v>0.12648443000000001</v>
      </c>
      <c r="E1008" s="227">
        <v>0.84338377777777773</v>
      </c>
      <c r="F1008" s="238">
        <v>-10.700030999999999</v>
      </c>
      <c r="G1008" s="257">
        <v>7.5794142048759006E-2</v>
      </c>
    </row>
    <row r="1009" spans="1:9" x14ac:dyDescent="0.25">
      <c r="A1009" s="45"/>
      <c r="B1009" s="43" t="s">
        <v>5770</v>
      </c>
      <c r="C1009" s="67" t="s">
        <v>99</v>
      </c>
      <c r="D1009" s="223">
        <v>0.22456022</v>
      </c>
      <c r="E1009" s="227">
        <v>1.5778732592592593</v>
      </c>
      <c r="F1009" s="238">
        <v>-34.710898999999998</v>
      </c>
      <c r="G1009" s="257">
        <v>0.14390920589714001</v>
      </c>
    </row>
    <row r="1010" spans="1:9" x14ac:dyDescent="0.25">
      <c r="A1010" s="45" t="s">
        <v>76</v>
      </c>
      <c r="B1010" s="45"/>
      <c r="C1010" s="43"/>
      <c r="D1010" s="259"/>
      <c r="E1010" s="259"/>
      <c r="G1010" s="258"/>
    </row>
    <row r="1011" spans="1:9" x14ac:dyDescent="0.25">
      <c r="A1011" s="45"/>
      <c r="B1011" s="43" t="s">
        <v>5770</v>
      </c>
      <c r="C1011" s="67" t="s">
        <v>100</v>
      </c>
      <c r="D1011" s="223">
        <v>0.31315889000000002</v>
      </c>
      <c r="E1011" s="227">
        <v>2.0813886666666668</v>
      </c>
      <c r="F1011" s="238">
        <v>-25.180738999999999</v>
      </c>
      <c r="G1011" s="257">
        <v>0.18687670504120002</v>
      </c>
      <c r="I1011" s="347">
        <v>0.20119724999999999</v>
      </c>
    </row>
    <row r="1012" spans="1:9" x14ac:dyDescent="0.25">
      <c r="A1012" s="45"/>
      <c r="B1012" s="43" t="s">
        <v>5770</v>
      </c>
      <c r="C1012" s="67" t="s">
        <v>101</v>
      </c>
      <c r="D1012" s="223">
        <v>0.11212268</v>
      </c>
      <c r="E1012" s="227">
        <v>0.75677214814814808</v>
      </c>
      <c r="F1012" s="238">
        <v>-11.270699</v>
      </c>
      <c r="G1012" s="257">
        <v>6.8249871599279505E-2</v>
      </c>
      <c r="I1012" s="347">
        <v>7.3514392999999997E-2</v>
      </c>
    </row>
    <row r="1013" spans="1:9" x14ac:dyDescent="0.25">
      <c r="A1013" s="45"/>
      <c r="B1013" s="43" t="s">
        <v>5770</v>
      </c>
      <c r="C1013" s="67" t="s">
        <v>102</v>
      </c>
      <c r="D1013" s="223">
        <v>0.21097653999999999</v>
      </c>
      <c r="E1013" s="227">
        <v>1.4966241481481481</v>
      </c>
      <c r="F1013" s="238">
        <v>-35.381433999999999</v>
      </c>
      <c r="G1013" s="257">
        <v>0.13685142802461603</v>
      </c>
      <c r="I1013" s="347">
        <v>0.14761996999999999</v>
      </c>
    </row>
    <row r="1014" spans="1:9" x14ac:dyDescent="0.25">
      <c r="A1014" s="45"/>
      <c r="B1014" s="43" t="s">
        <v>5770</v>
      </c>
      <c r="C1014" s="67" t="s">
        <v>103</v>
      </c>
      <c r="D1014" s="223">
        <v>7.9037976999999995E-2</v>
      </c>
      <c r="E1014" s="227">
        <v>0.54217549629629624</v>
      </c>
      <c r="F1014" s="238">
        <v>-9.6442941999999992</v>
      </c>
      <c r="G1014" s="257">
        <v>4.9121474837664499E-2</v>
      </c>
      <c r="I1014" s="347">
        <v>5.2935968999999999E-2</v>
      </c>
    </row>
    <row r="1015" spans="1:9" x14ac:dyDescent="0.25">
      <c r="A1015" s="45"/>
      <c r="B1015" s="43" t="s">
        <v>5770</v>
      </c>
      <c r="C1015" s="67" t="s">
        <v>104</v>
      </c>
      <c r="D1015" s="223">
        <v>-0.13322455999999999</v>
      </c>
      <c r="E1015" s="227">
        <v>-0.74816962962962963</v>
      </c>
      <c r="F1015" s="238">
        <v>-16.078579000000001</v>
      </c>
      <c r="G1015" s="257">
        <v>-6.3570031322849302E-2</v>
      </c>
      <c r="I1015" s="347">
        <v>-6.8032003999999993E-2</v>
      </c>
    </row>
    <row r="1016" spans="1:9" x14ac:dyDescent="0.25">
      <c r="A1016" s="123">
        <v>1</v>
      </c>
      <c r="B1016" s="43" t="s">
        <v>5770</v>
      </c>
      <c r="C1016" s="67" t="s">
        <v>105</v>
      </c>
      <c r="D1016" s="223">
        <v>-0.11501996</v>
      </c>
      <c r="E1016" s="227">
        <v>-0.64593526666666667</v>
      </c>
      <c r="F1016" s="238">
        <v>-13.881506</v>
      </c>
      <c r="G1016" s="257">
        <v>-5.4883443280526599E-2</v>
      </c>
      <c r="I1016" s="347">
        <v>-5.8735704999999999E-2</v>
      </c>
    </row>
    <row r="1017" spans="1:9" x14ac:dyDescent="0.25">
      <c r="A1017" s="45"/>
      <c r="B1017" s="43" t="s">
        <v>5770</v>
      </c>
      <c r="C1017" s="67" t="s">
        <v>106</v>
      </c>
      <c r="D1017" s="223">
        <v>-5.7923719999999998E-2</v>
      </c>
      <c r="E1017" s="227">
        <v>-0.32529114074074073</v>
      </c>
      <c r="F1017" s="238">
        <v>-6.9906866000000001</v>
      </c>
      <c r="G1017" s="257">
        <v>-2.7639143927024049E-2</v>
      </c>
      <c r="I1017" s="347">
        <v>-2.9579132000000001E-2</v>
      </c>
    </row>
    <row r="1018" spans="1:9" x14ac:dyDescent="0.25">
      <c r="A1018" s="45"/>
      <c r="B1018" s="43" t="s">
        <v>5770</v>
      </c>
      <c r="C1018" s="292" t="s">
        <v>7000</v>
      </c>
      <c r="D1018" s="293">
        <v>-0.11052792</v>
      </c>
      <c r="E1018" s="290">
        <v>-0.62070860740740741</v>
      </c>
      <c r="F1018" s="294">
        <v>-13.339371</v>
      </c>
      <c r="G1018" s="289">
        <v>-5.2739997938214295E-2</v>
      </c>
      <c r="I1018" s="347">
        <v>-5.6441813E-2</v>
      </c>
    </row>
    <row r="1019" spans="1:9" x14ac:dyDescent="0.25">
      <c r="A1019" s="45"/>
      <c r="B1019" s="43" t="s">
        <v>5770</v>
      </c>
      <c r="C1019" s="67" t="s">
        <v>107</v>
      </c>
      <c r="D1019" s="223">
        <v>0.11053457</v>
      </c>
      <c r="E1019" s="227">
        <v>0.76076288888888877</v>
      </c>
      <c r="F1019" s="238">
        <v>-13.981373</v>
      </c>
      <c r="G1019" s="257">
        <v>6.8990014556352702E-2</v>
      </c>
      <c r="I1019" s="347">
        <v>7.4354633000000003E-2</v>
      </c>
    </row>
    <row r="1020" spans="1:9" x14ac:dyDescent="0.25">
      <c r="A1020" s="45"/>
      <c r="B1020" s="43" t="s">
        <v>5770</v>
      </c>
      <c r="C1020" s="67" t="s">
        <v>108</v>
      </c>
      <c r="D1020" s="257">
        <v>0.11212268</v>
      </c>
      <c r="E1020" s="227">
        <v>0.75677214814814808</v>
      </c>
      <c r="F1020" s="238">
        <v>-11.270699</v>
      </c>
      <c r="G1020" s="257">
        <v>6.8249871599279505E-2</v>
      </c>
      <c r="I1020" s="347">
        <v>7.3514392999999997E-2</v>
      </c>
    </row>
    <row r="1021" spans="1:9" x14ac:dyDescent="0.25">
      <c r="A1021" s="45"/>
      <c r="B1021" s="43" t="s">
        <v>5770</v>
      </c>
      <c r="C1021" s="67" t="s">
        <v>109</v>
      </c>
      <c r="D1021" s="257">
        <v>-0.13913513999999999</v>
      </c>
      <c r="E1021" s="227">
        <v>-0.78136259259259255</v>
      </c>
      <c r="F1021" s="238">
        <v>-16.791914999999999</v>
      </c>
      <c r="G1021" s="257">
        <v>-6.6390352596631397E-2</v>
      </c>
      <c r="I1021" s="347">
        <v>-7.1050282000000006E-2</v>
      </c>
    </row>
    <row r="1022" spans="1:9" x14ac:dyDescent="0.25">
      <c r="A1022" s="123">
        <v>1</v>
      </c>
      <c r="B1022" s="43" t="s">
        <v>5770</v>
      </c>
      <c r="C1022" s="67" t="s">
        <v>3078</v>
      </c>
      <c r="D1022" s="257">
        <v>-0.12057590999999999</v>
      </c>
      <c r="E1022" s="227">
        <v>-0.67713666666666661</v>
      </c>
      <c r="F1022" s="238">
        <v>-14.552042</v>
      </c>
      <c r="G1022" s="257">
        <v>-5.75345434171637E-2</v>
      </c>
      <c r="I1022" s="347">
        <v>-6.1572887E-2</v>
      </c>
    </row>
    <row r="1023" spans="1:9" x14ac:dyDescent="0.25">
      <c r="A1023" s="45"/>
      <c r="B1023" s="43" t="s">
        <v>5770</v>
      </c>
      <c r="C1023" s="67" t="s">
        <v>3079</v>
      </c>
      <c r="D1023" s="257">
        <v>-6.1470070000000002E-2</v>
      </c>
      <c r="E1023" s="227">
        <v>-0.34520692592592589</v>
      </c>
      <c r="F1023" s="238">
        <v>-7.4186877999999998</v>
      </c>
      <c r="G1023" s="257">
        <v>-2.9331336172883277E-2</v>
      </c>
      <c r="I1023" s="347">
        <v>-3.1390098999999998E-2</v>
      </c>
    </row>
    <row r="1024" spans="1:9" x14ac:dyDescent="0.25">
      <c r="A1024" s="45" t="s">
        <v>77</v>
      </c>
      <c r="B1024" s="45"/>
      <c r="C1024" s="43"/>
      <c r="D1024" s="259"/>
      <c r="E1024" s="259"/>
      <c r="G1024" s="258"/>
    </row>
    <row r="1025" spans="1:9" x14ac:dyDescent="0.25">
      <c r="A1025" s="45"/>
      <c r="B1025" s="43" t="s">
        <v>5770</v>
      </c>
      <c r="C1025" s="67" t="s">
        <v>3080</v>
      </c>
      <c r="D1025" s="223">
        <v>0.25353273999999998</v>
      </c>
      <c r="E1025" s="227">
        <v>1.7356136296296294</v>
      </c>
      <c r="F1025" s="238">
        <v>-30.245419999999999</v>
      </c>
      <c r="G1025" s="257">
        <v>0.15715773775549702</v>
      </c>
      <c r="I1025" s="347">
        <v>0.16935157000000001</v>
      </c>
    </row>
    <row r="1026" spans="1:9" x14ac:dyDescent="0.25">
      <c r="A1026" s="45"/>
      <c r="B1026" s="43" t="s">
        <v>5770</v>
      </c>
      <c r="C1026" s="67" t="s">
        <v>3081</v>
      </c>
      <c r="D1026" s="223">
        <v>-0.12294014</v>
      </c>
      <c r="E1026" s="227">
        <v>-0.69041385185185178</v>
      </c>
      <c r="F1026" s="238">
        <v>-14.837376000000001</v>
      </c>
      <c r="G1026" s="257">
        <v>-5.86626723434166E-2</v>
      </c>
      <c r="I1026" s="347">
        <v>-6.2780197999999995E-2</v>
      </c>
    </row>
    <row r="1027" spans="1:9" x14ac:dyDescent="0.25">
      <c r="A1027" s="45"/>
      <c r="B1027" s="43" t="s">
        <v>5770</v>
      </c>
      <c r="C1027" s="67" t="s">
        <v>1357</v>
      </c>
      <c r="D1027" s="223">
        <v>0.19871841000000001</v>
      </c>
      <c r="E1027" s="227">
        <v>1.389056222222222</v>
      </c>
      <c r="F1027" s="238">
        <v>-29.303816999999999</v>
      </c>
      <c r="G1027" s="257">
        <v>0.12650847766042</v>
      </c>
      <c r="I1027" s="347">
        <v>0.13640659999999999</v>
      </c>
    </row>
    <row r="1028" spans="1:9" x14ac:dyDescent="0.25">
      <c r="A1028" s="45"/>
      <c r="B1028" s="43" t="s">
        <v>5770</v>
      </c>
      <c r="C1028" s="67" t="s">
        <v>1358</v>
      </c>
      <c r="D1028" s="223">
        <v>0.1752108</v>
      </c>
      <c r="E1028" s="227">
        <v>1.2163268148148147</v>
      </c>
      <c r="F1028" s="238">
        <v>-24.196335999999999</v>
      </c>
      <c r="G1028" s="257">
        <v>0.11056721906908801</v>
      </c>
      <c r="I1028" s="347">
        <v>0.11919457999999999</v>
      </c>
    </row>
    <row r="1029" spans="1:9" x14ac:dyDescent="0.25">
      <c r="A1029" s="45"/>
      <c r="B1029" s="43" t="s">
        <v>5770</v>
      </c>
      <c r="C1029" s="67" t="s">
        <v>1359</v>
      </c>
      <c r="D1029" s="223">
        <v>0.24294895</v>
      </c>
      <c r="E1029" s="227">
        <v>1.6394345925925924</v>
      </c>
      <c r="F1029" s="238">
        <v>-24.353269000000001</v>
      </c>
      <c r="G1029" s="257">
        <v>0.14784417428091401</v>
      </c>
      <c r="I1029" s="347">
        <v>0.15924726</v>
      </c>
    </row>
    <row r="1030" spans="1:9" x14ac:dyDescent="0.25">
      <c r="A1030" s="45"/>
      <c r="B1030" s="43" t="s">
        <v>5770</v>
      </c>
      <c r="C1030" s="67" t="s">
        <v>1360</v>
      </c>
      <c r="D1030" s="223">
        <v>0.26252072999999998</v>
      </c>
      <c r="E1030" s="227">
        <v>1.762256148148148</v>
      </c>
      <c r="F1030" s="238">
        <v>-24.510203000000001</v>
      </c>
      <c r="G1030" s="257">
        <v>0.15868106482348798</v>
      </c>
      <c r="I1030" s="347">
        <v>0.17089293999999999</v>
      </c>
    </row>
    <row r="1031" spans="1:9" x14ac:dyDescent="0.25">
      <c r="A1031" s="123">
        <v>1</v>
      </c>
      <c r="B1031" s="43" t="s">
        <v>5770</v>
      </c>
      <c r="C1031" s="67" t="s">
        <v>1361</v>
      </c>
      <c r="D1031" s="223">
        <v>0.21097653999999999</v>
      </c>
      <c r="E1031" s="227">
        <v>1.4966241481481481</v>
      </c>
      <c r="F1031" s="238">
        <v>-35.381433999999999</v>
      </c>
      <c r="G1031" s="257">
        <v>0.13685142802461603</v>
      </c>
      <c r="I1031" s="347">
        <v>0.14761996999999999</v>
      </c>
    </row>
    <row r="1032" spans="1:9" x14ac:dyDescent="0.25">
      <c r="A1032" s="45"/>
      <c r="B1032" s="43" t="s">
        <v>5770</v>
      </c>
      <c r="C1032" s="67" t="s">
        <v>1362</v>
      </c>
      <c r="D1032" s="223">
        <v>0.21399488999999999</v>
      </c>
      <c r="E1032" s="227">
        <v>1.4291674074074072</v>
      </c>
      <c r="F1032" s="238">
        <v>-18.546720000000001</v>
      </c>
      <c r="G1032" s="257">
        <v>0.12849748289343099</v>
      </c>
      <c r="I1032" s="347">
        <v>0.13836485000000001</v>
      </c>
    </row>
    <row r="1033" spans="1:9" x14ac:dyDescent="0.25">
      <c r="A1033" s="45"/>
      <c r="B1033" s="43" t="s">
        <v>5770</v>
      </c>
      <c r="C1033" s="67" t="s">
        <v>1363</v>
      </c>
      <c r="D1033" s="293">
        <v>-0.15249306000000001</v>
      </c>
      <c r="E1033" s="290">
        <v>-0.85637874074074072</v>
      </c>
      <c r="F1033" s="294">
        <v>-18.404053000000001</v>
      </c>
      <c r="G1033" s="289">
        <v>-7.2764277014706807E-2</v>
      </c>
      <c r="I1033" s="347">
        <v>-7.7871592000000003E-2</v>
      </c>
    </row>
    <row r="1034" spans="1:9" x14ac:dyDescent="0.25">
      <c r="A1034" s="45"/>
      <c r="B1034" s="43" t="s">
        <v>5770</v>
      </c>
      <c r="C1034" s="67" t="s">
        <v>1364</v>
      </c>
      <c r="D1034" s="257">
        <v>-0.12530437</v>
      </c>
      <c r="E1034" s="227">
        <v>-0.70369104444444441</v>
      </c>
      <c r="F1034" s="238">
        <v>-15.12271</v>
      </c>
      <c r="G1034" s="257">
        <v>-5.9790801283759402E-2</v>
      </c>
      <c r="I1034" s="347">
        <v>-6.3987509999999997E-2</v>
      </c>
    </row>
    <row r="1035" spans="1:9" x14ac:dyDescent="0.25">
      <c r="A1035" s="45"/>
      <c r="B1035" s="43" t="s">
        <v>5770</v>
      </c>
      <c r="C1035" s="67" t="s">
        <v>3864</v>
      </c>
      <c r="D1035" s="257">
        <v>0.18063111000000001</v>
      </c>
      <c r="E1035" s="227">
        <v>1.2328640740740739</v>
      </c>
      <c r="F1035" s="238">
        <v>-20.829393</v>
      </c>
      <c r="G1035" s="257">
        <v>0.11154043767736299</v>
      </c>
      <c r="I1035" s="347">
        <v>0.12018426</v>
      </c>
    </row>
    <row r="1036" spans="1:9" x14ac:dyDescent="0.25">
      <c r="A1036" s="45"/>
      <c r="B1036" s="43" t="s">
        <v>5770</v>
      </c>
      <c r="C1036" s="67" t="s">
        <v>2748</v>
      </c>
      <c r="D1036" s="257">
        <v>0.13258006999999999</v>
      </c>
      <c r="E1036" s="227">
        <v>0.89052540740740738</v>
      </c>
      <c r="F1036" s="238">
        <v>-12.483369</v>
      </c>
      <c r="G1036" s="257">
        <v>8.0200700402023289E-2</v>
      </c>
      <c r="I1036" s="347">
        <v>8.6374418999999994E-2</v>
      </c>
    </row>
    <row r="1037" spans="1:9" x14ac:dyDescent="0.25">
      <c r="A1037" s="45"/>
      <c r="B1037" s="43" t="s">
        <v>5770</v>
      </c>
      <c r="C1037" s="67" t="s">
        <v>2749</v>
      </c>
      <c r="D1037" s="257">
        <v>0.21097653999999999</v>
      </c>
      <c r="E1037" s="227">
        <v>1.4966241481481481</v>
      </c>
      <c r="F1037" s="238">
        <v>-35.381433999999999</v>
      </c>
      <c r="G1037" s="257">
        <v>0.13685142802461603</v>
      </c>
      <c r="I1037" s="347">
        <v>0.14761996999999999</v>
      </c>
    </row>
    <row r="1038" spans="1:9" x14ac:dyDescent="0.25">
      <c r="A1038" s="123">
        <v>1</v>
      </c>
      <c r="B1038" s="43" t="s">
        <v>5770</v>
      </c>
      <c r="C1038" s="67" t="s">
        <v>2750</v>
      </c>
      <c r="D1038" s="257">
        <v>0.27272855000000001</v>
      </c>
      <c r="E1038" s="227">
        <v>1.8662540740740741</v>
      </c>
      <c r="F1038" s="238">
        <v>-32.385426000000002</v>
      </c>
      <c r="G1038" s="257">
        <v>0.16896749107797901</v>
      </c>
      <c r="I1038" s="347">
        <v>0.18207544000000001</v>
      </c>
    </row>
    <row r="1039" spans="1:9" x14ac:dyDescent="0.25">
      <c r="A1039" s="45"/>
      <c r="B1039" s="43" t="s">
        <v>5770</v>
      </c>
      <c r="C1039" s="67" t="s">
        <v>2751</v>
      </c>
      <c r="D1039" s="257">
        <v>0.11008018</v>
      </c>
      <c r="E1039" s="227">
        <v>0.70558065185185181</v>
      </c>
      <c r="F1039" s="238">
        <v>-3.7664106999999998</v>
      </c>
      <c r="G1039" s="257">
        <v>6.2666227155650206E-2</v>
      </c>
      <c r="I1039" s="347">
        <v>6.7390686000000005E-2</v>
      </c>
    </row>
    <row r="1040" spans="1:9" x14ac:dyDescent="0.25">
      <c r="A1040" s="45"/>
      <c r="B1040" s="43" t="s">
        <v>5770</v>
      </c>
      <c r="C1040" s="67" t="s">
        <v>2752</v>
      </c>
      <c r="D1040" s="257">
        <v>0.1837366</v>
      </c>
      <c r="E1040" s="227">
        <v>1.2354085925925926</v>
      </c>
      <c r="F1040" s="238">
        <v>-17.54805</v>
      </c>
      <c r="G1040" s="257">
        <v>0.11129388006442001</v>
      </c>
      <c r="I1040" s="347">
        <v>0.11986484</v>
      </c>
    </row>
    <row r="1041" spans="1:9" x14ac:dyDescent="0.25">
      <c r="A1041" s="123">
        <v>1</v>
      </c>
      <c r="B1041" s="43" t="s">
        <v>5770</v>
      </c>
      <c r="C1041" s="67" t="s">
        <v>2753</v>
      </c>
      <c r="D1041" s="257">
        <v>0.10970708</v>
      </c>
      <c r="E1041" s="227">
        <v>0.75611592592592591</v>
      </c>
      <c r="F1041" s="238">
        <v>-14.081239999999999</v>
      </c>
      <c r="G1041" s="257">
        <v>6.85951693231312E-2</v>
      </c>
      <c r="I1041" s="347">
        <v>7.3932074E-2</v>
      </c>
    </row>
    <row r="1042" spans="1:9" x14ac:dyDescent="0.25">
      <c r="A1042" s="45"/>
      <c r="B1042" s="43" t="s">
        <v>5770</v>
      </c>
      <c r="C1042" s="67" t="s">
        <v>2754</v>
      </c>
      <c r="D1042" s="257">
        <v>-0.11052792</v>
      </c>
      <c r="E1042" s="227">
        <v>-0.62070860740740741</v>
      </c>
      <c r="F1042" s="238">
        <v>-13.339371</v>
      </c>
      <c r="G1042" s="257">
        <v>-5.2739997938214295E-2</v>
      </c>
      <c r="I1042" s="347">
        <v>-5.6441813E-2</v>
      </c>
    </row>
    <row r="1043" spans="1:9" x14ac:dyDescent="0.25">
      <c r="A1043" s="45" t="s">
        <v>78</v>
      </c>
      <c r="B1043" s="45"/>
      <c r="C1043" s="43"/>
      <c r="D1043" s="259"/>
      <c r="E1043" s="259"/>
      <c r="G1043" s="258"/>
    </row>
    <row r="1044" spans="1:9" x14ac:dyDescent="0.25">
      <c r="A1044" s="123">
        <v>1</v>
      </c>
      <c r="B1044" s="43" t="s">
        <v>5770</v>
      </c>
      <c r="C1044" s="67" t="s">
        <v>2755</v>
      </c>
      <c r="D1044" s="223">
        <v>0.1982795</v>
      </c>
      <c r="E1044" s="227">
        <v>1.3597796296296294</v>
      </c>
      <c r="F1044" s="238">
        <v>-24.125001999999999</v>
      </c>
      <c r="G1044" s="257">
        <v>0.12318794933517802</v>
      </c>
      <c r="I1044" s="347">
        <v>0.13275301</v>
      </c>
    </row>
    <row r="1045" spans="1:9" x14ac:dyDescent="0.25">
      <c r="A1045" s="45"/>
      <c r="B1045" s="43" t="s">
        <v>5770</v>
      </c>
      <c r="C1045" s="67" t="s">
        <v>2756</v>
      </c>
      <c r="D1045" s="223">
        <v>0.26048109000000003</v>
      </c>
      <c r="E1045" s="227">
        <v>1.7537808888888888</v>
      </c>
      <c r="F1045" s="238">
        <v>-25.337672000000001</v>
      </c>
      <c r="G1045" s="257">
        <v>0.15805349971900801</v>
      </c>
      <c r="I1045" s="347">
        <v>0.17023242999999999</v>
      </c>
    </row>
    <row r="1046" spans="1:9" x14ac:dyDescent="0.25">
      <c r="A1046" s="43"/>
      <c r="B1046" s="43" t="s">
        <v>5770</v>
      </c>
      <c r="C1046" s="67" t="s">
        <v>2757</v>
      </c>
      <c r="D1046" s="223">
        <v>0.22287625</v>
      </c>
      <c r="E1046" s="227">
        <v>1.5048625185185183</v>
      </c>
      <c r="F1046" s="238">
        <v>-22.512864</v>
      </c>
      <c r="G1046" s="257">
        <v>0.13573122187679498</v>
      </c>
      <c r="I1046" s="347">
        <v>0.14620262000000001</v>
      </c>
    </row>
  </sheetData>
  <autoFilter ref="A1:G1046"/>
  <phoneticPr fontId="1" type="noConversion"/>
  <pageMargins left="0.75" right="0.75" top="1" bottom="1" header="0.5" footer="0.5"/>
  <pageSetup paperSize="9" orientation="portrait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719"/>
  <sheetViews>
    <sheetView zoomScale="75" workbookViewId="0">
      <pane xSplit="3" ySplit="10" topLeftCell="D11" activePane="bottomRight" state="frozenSplit"/>
      <selection pane="topRight" activeCell="C1" sqref="C1"/>
      <selection pane="bottomLeft" activeCell="A1440" sqref="A1440"/>
      <selection pane="bottomRight" activeCell="E11" sqref="E11"/>
    </sheetView>
  </sheetViews>
  <sheetFormatPr defaultColWidth="9.33203125" defaultRowHeight="13.2" x14ac:dyDescent="0.25"/>
  <cols>
    <col min="1" max="1" width="3.109375" customWidth="1"/>
    <col min="2" max="2" width="4.88671875" customWidth="1"/>
    <col min="3" max="3" width="63.6640625" customWidth="1"/>
    <col min="4" max="4" width="14.6640625" style="172" customWidth="1"/>
    <col min="5" max="5" width="11" style="172" customWidth="1"/>
    <col min="6" max="6" width="10.5546875" style="172" customWidth="1"/>
    <col min="7" max="8" width="12.44140625" style="172" customWidth="1"/>
    <col min="9" max="9" width="10.88671875" style="172" customWidth="1"/>
    <col min="10" max="11" width="12.44140625" style="172" customWidth="1"/>
    <col min="12" max="12" width="10.88671875" style="172" customWidth="1"/>
    <col min="13" max="13" width="10.6640625" style="172" customWidth="1"/>
    <col min="14" max="14" width="9.88671875" style="172" customWidth="1"/>
    <col min="15" max="15" width="11.88671875" style="172" customWidth="1"/>
    <col min="16" max="16" width="13.6640625" style="172" customWidth="1"/>
    <col min="17" max="17" width="13.109375" style="233" customWidth="1"/>
    <col min="18" max="19" width="13.109375" style="96" customWidth="1"/>
    <col min="20" max="20" width="15" style="96" customWidth="1"/>
    <col min="21" max="22" width="13.109375" style="96" customWidth="1"/>
    <col min="23" max="23" width="14" style="96" customWidth="1"/>
    <col min="24" max="26" width="13.109375" style="241" customWidth="1"/>
    <col min="27" max="27" width="11.6640625" style="241" customWidth="1"/>
    <col min="28" max="28" width="14.5546875" style="241" customWidth="1"/>
    <col min="29" max="30" width="13" style="241" customWidth="1"/>
    <col min="31" max="31" width="11.5546875" style="241" customWidth="1"/>
    <col min="32" max="32" width="12.5546875" style="241" customWidth="1"/>
    <col min="33" max="33" width="13.88671875" style="241" customWidth="1"/>
    <col min="34" max="34" width="11.5546875" style="241" customWidth="1"/>
    <col min="35" max="35" width="9.5546875" style="241" customWidth="1"/>
    <col min="36" max="36" width="10.33203125" style="241" customWidth="1"/>
    <col min="37" max="37" width="10" style="241" customWidth="1"/>
    <col min="38" max="38" width="12" style="241" customWidth="1"/>
    <col min="39" max="39" width="9.33203125" style="241" customWidth="1"/>
    <col min="40" max="40" width="10.33203125" style="241" customWidth="1"/>
    <col min="41" max="41" width="10.5546875" style="241" customWidth="1"/>
    <col min="42" max="42" width="12.6640625" style="241" customWidth="1"/>
    <col min="43" max="44" width="12.88671875" style="241" customWidth="1"/>
    <col min="45" max="45" width="10.5546875" style="193" customWidth="1"/>
    <col min="46" max="47" width="10.5546875" style="172" customWidth="1"/>
    <col min="48" max="48" width="11" style="172" customWidth="1"/>
    <col min="49" max="49" width="12.109375" style="172" customWidth="1"/>
    <col min="50" max="50" width="9.88671875" style="172" customWidth="1"/>
    <col min="51" max="51" width="9.5546875" style="172" customWidth="1"/>
    <col min="52" max="52" width="11.44140625" style="172" customWidth="1"/>
    <col min="53" max="54" width="9.109375" style="172" customWidth="1"/>
    <col min="55" max="55" width="11" style="172" customWidth="1"/>
    <col min="56" max="56" width="12.44140625" style="172" customWidth="1"/>
    <col min="57" max="57" width="10.33203125" style="314" customWidth="1"/>
    <col min="58" max="58" width="9.109375" style="314" customWidth="1"/>
    <col min="59" max="59" width="11.6640625" style="314" customWidth="1"/>
    <col min="60" max="63" width="9.109375" style="314" customWidth="1"/>
    <col min="64" max="64" width="10.5546875" style="314" customWidth="1"/>
    <col min="65" max="65" width="9.109375" style="315" customWidth="1"/>
    <col min="66" max="75" width="9.109375" style="314" customWidth="1"/>
    <col min="76" max="89" width="9.33203125" style="314" bestFit="1" customWidth="1"/>
    <col min="90" max="90" width="9.5546875" style="314" bestFit="1" customWidth="1"/>
    <col min="91" max="92" width="9.33203125" style="314" bestFit="1" customWidth="1"/>
    <col min="93" max="93" width="9.5546875" style="5" bestFit="1" customWidth="1"/>
    <col min="94" max="95" width="9.33203125" style="5" bestFit="1" customWidth="1"/>
    <col min="96" max="96" width="9.5546875" style="5" bestFit="1" customWidth="1"/>
    <col min="97" max="98" width="9.33203125" style="5" bestFit="1" customWidth="1"/>
    <col min="99" max="99" width="9.5546875" style="5" bestFit="1" customWidth="1"/>
    <col min="100" max="103" width="9.33203125" style="5" bestFit="1" customWidth="1"/>
    <col min="104" max="104" width="9.5546875" style="5" bestFit="1" customWidth="1"/>
    <col min="105" max="135" width="9.33203125" style="5" bestFit="1" customWidth="1"/>
    <col min="136" max="136" width="9.5546875" style="5" bestFit="1" customWidth="1"/>
    <col min="137" max="137" width="9.33203125" style="5" bestFit="1" customWidth="1"/>
    <col min="138" max="139" width="9.5546875" style="5" bestFit="1" customWidth="1"/>
    <col min="140" max="186" width="9.33203125" style="5" bestFit="1" customWidth="1"/>
    <col min="187" max="187" width="9.5546875" style="5" bestFit="1" customWidth="1"/>
    <col min="188" max="189" width="9.33203125" style="5" bestFit="1" customWidth="1"/>
    <col min="190" max="191" width="9.5546875" style="5" bestFit="1" customWidth="1"/>
    <col min="192" max="192" width="9.33203125" style="5" bestFit="1"/>
    <col min="193" max="16384" width="9.33203125" style="5"/>
  </cols>
  <sheetData>
    <row r="1" spans="1:92" x14ac:dyDescent="0.25">
      <c r="D1" s="207"/>
      <c r="AB1" s="242" t="s">
        <v>5808</v>
      </c>
      <c r="AC1" s="242"/>
      <c r="AD1" s="242"/>
      <c r="AE1" s="242"/>
      <c r="AF1" s="242"/>
      <c r="AG1" s="242"/>
    </row>
    <row r="2" spans="1:92" x14ac:dyDescent="0.25">
      <c r="C2" t="s">
        <v>6425</v>
      </c>
      <c r="D2" s="196"/>
      <c r="E2" s="198"/>
      <c r="F2" s="196"/>
      <c r="G2" s="207" t="s">
        <v>1638</v>
      </c>
      <c r="H2" s="194"/>
      <c r="J2" s="194"/>
      <c r="L2" s="194"/>
      <c r="M2" s="194"/>
      <c r="N2" s="194"/>
      <c r="AD2" s="241" t="s">
        <v>4187</v>
      </c>
      <c r="BC2" s="194"/>
    </row>
    <row r="3" spans="1:92" ht="12.75" customHeight="1" x14ac:dyDescent="0.25">
      <c r="C3" t="s">
        <v>6424</v>
      </c>
      <c r="D3" s="196"/>
      <c r="E3" s="198"/>
      <c r="F3" s="194"/>
      <c r="G3" s="172" t="s">
        <v>1641</v>
      </c>
      <c r="H3" s="194"/>
      <c r="J3" s="194"/>
      <c r="L3" s="194"/>
      <c r="M3" s="194"/>
      <c r="N3" s="194"/>
      <c r="O3" s="193"/>
      <c r="AD3" s="241" t="s">
        <v>4185</v>
      </c>
      <c r="BC3" s="194"/>
    </row>
    <row r="4" spans="1:92" ht="12.75" customHeight="1" x14ac:dyDescent="0.25">
      <c r="C4" t="s">
        <v>3774</v>
      </c>
      <c r="D4" s="208"/>
      <c r="F4" s="194"/>
      <c r="G4" s="198"/>
      <c r="H4" s="194"/>
      <c r="I4" s="198"/>
      <c r="J4" s="194"/>
      <c r="K4" s="198"/>
      <c r="L4" s="194"/>
      <c r="M4" s="194"/>
      <c r="N4" s="194"/>
      <c r="AB4" s="242"/>
      <c r="AC4" s="243" t="s">
        <v>3775</v>
      </c>
      <c r="AD4" s="244" t="s">
        <v>4186</v>
      </c>
      <c r="AE4" s="242" t="s">
        <v>6830</v>
      </c>
      <c r="AF4" s="242" t="s">
        <v>110</v>
      </c>
      <c r="AG4" s="245" t="s">
        <v>111</v>
      </c>
      <c r="AK4" s="246"/>
      <c r="BC4" s="194"/>
    </row>
    <row r="5" spans="1:92" ht="12.75" customHeight="1" x14ac:dyDescent="0.25">
      <c r="C5" s="49" t="s">
        <v>6863</v>
      </c>
      <c r="D5" s="326"/>
      <c r="F5" s="194"/>
      <c r="H5" s="194"/>
      <c r="J5" s="194"/>
      <c r="L5" s="194"/>
      <c r="M5" s="194"/>
      <c r="AB5" s="241" t="s">
        <v>2824</v>
      </c>
      <c r="AC5" s="247">
        <v>1</v>
      </c>
      <c r="AD5" s="248" t="s">
        <v>6828</v>
      </c>
      <c r="AE5" s="241" t="s">
        <v>6724</v>
      </c>
      <c r="AG5" s="249"/>
      <c r="AK5" s="246"/>
      <c r="AY5" s="195"/>
      <c r="AZ5" s="195"/>
      <c r="BA5" s="195"/>
      <c r="BB5" s="195"/>
      <c r="BC5" s="196"/>
      <c r="BD5" s="195"/>
      <c r="BE5" s="316"/>
      <c r="BF5" s="316"/>
      <c r="BG5" s="316"/>
      <c r="BH5" s="316"/>
      <c r="BI5" s="316"/>
      <c r="BJ5" s="316"/>
      <c r="BK5" s="316"/>
      <c r="BL5" s="316"/>
    </row>
    <row r="6" spans="1:92" ht="12.75" customHeight="1" x14ac:dyDescent="0.25">
      <c r="C6" s="93" t="s">
        <v>1428</v>
      </c>
      <c r="D6" s="325"/>
      <c r="E6" s="209"/>
      <c r="F6" s="210"/>
      <c r="G6" s="209"/>
      <c r="H6" s="209"/>
      <c r="I6" s="209"/>
      <c r="J6" s="209"/>
      <c r="K6" s="209"/>
      <c r="L6" s="211"/>
      <c r="M6" s="194"/>
      <c r="N6" s="212"/>
      <c r="AB6" s="241" t="s">
        <v>6826</v>
      </c>
      <c r="AC6" s="247">
        <v>1</v>
      </c>
      <c r="AD6" s="248" t="s">
        <v>6828</v>
      </c>
      <c r="AF6" s="241" t="s">
        <v>6725</v>
      </c>
      <c r="AK6" s="246"/>
      <c r="AY6" s="195"/>
      <c r="AZ6" s="195"/>
      <c r="BA6" s="195"/>
      <c r="BB6" s="195"/>
      <c r="BC6" s="196"/>
      <c r="BD6" s="195"/>
      <c r="BE6" s="316"/>
      <c r="BF6" s="316"/>
      <c r="BG6" s="316"/>
      <c r="BH6" s="316"/>
      <c r="BI6" s="316"/>
      <c r="BJ6" s="316"/>
      <c r="BK6" s="316"/>
      <c r="BL6" s="316"/>
    </row>
    <row r="7" spans="1:92" ht="12.75" customHeight="1" x14ac:dyDescent="0.25">
      <c r="B7" s="32"/>
      <c r="C7" s="346" t="s">
        <v>7107</v>
      </c>
      <c r="D7" s="213"/>
      <c r="E7" s="213"/>
      <c r="F7" s="214"/>
      <c r="G7" s="213"/>
      <c r="H7" s="213"/>
      <c r="I7" s="213"/>
      <c r="J7" s="213"/>
      <c r="K7" s="213"/>
      <c r="L7" s="215"/>
      <c r="M7" s="194"/>
      <c r="N7" s="194"/>
      <c r="AB7" s="241" t="s">
        <v>6827</v>
      </c>
      <c r="AC7" s="247">
        <v>1</v>
      </c>
      <c r="AD7" s="248" t="s">
        <v>6829</v>
      </c>
      <c r="AG7" s="241" t="s">
        <v>6726</v>
      </c>
      <c r="AK7" s="246"/>
      <c r="AY7" s="195"/>
      <c r="AZ7" s="195"/>
      <c r="BA7" s="195"/>
      <c r="BB7" s="195"/>
      <c r="BC7" s="196"/>
      <c r="BD7" s="195"/>
      <c r="BE7" s="316"/>
      <c r="BF7" s="316"/>
      <c r="BG7" s="316"/>
      <c r="BH7" s="316"/>
      <c r="BI7" s="316"/>
      <c r="BJ7" s="316"/>
      <c r="BK7" s="316"/>
      <c r="BL7" s="316"/>
    </row>
    <row r="8" spans="1:92" s="109" customFormat="1" x14ac:dyDescent="0.25">
      <c r="A8" s="188"/>
      <c r="B8" s="186"/>
      <c r="C8" s="78" t="s">
        <v>4650</v>
      </c>
      <c r="D8" s="216" t="s">
        <v>3470</v>
      </c>
      <c r="E8" s="217" t="s">
        <v>889</v>
      </c>
      <c r="F8" s="217" t="s">
        <v>3471</v>
      </c>
      <c r="G8" s="217" t="s">
        <v>3472</v>
      </c>
      <c r="H8" s="217" t="s">
        <v>5394</v>
      </c>
      <c r="I8" s="217" t="s">
        <v>890</v>
      </c>
      <c r="J8" s="217" t="s">
        <v>892</v>
      </c>
      <c r="K8" s="217" t="s">
        <v>3776</v>
      </c>
      <c r="L8" s="217" t="s">
        <v>6085</v>
      </c>
      <c r="M8" s="217" t="s">
        <v>894</v>
      </c>
      <c r="N8" s="217" t="s">
        <v>5395</v>
      </c>
      <c r="O8" s="217" t="s">
        <v>6083</v>
      </c>
      <c r="P8" s="230" t="s">
        <v>1801</v>
      </c>
      <c r="Q8" s="234" t="s">
        <v>3843</v>
      </c>
      <c r="R8" s="100" t="s">
        <v>3843</v>
      </c>
      <c r="S8" s="100" t="s">
        <v>3843</v>
      </c>
      <c r="T8" s="100" t="s">
        <v>3843</v>
      </c>
      <c r="U8" s="100" t="s">
        <v>3843</v>
      </c>
      <c r="V8" s="100" t="s">
        <v>3843</v>
      </c>
      <c r="W8" s="100" t="s">
        <v>3843</v>
      </c>
      <c r="X8" s="250" t="s">
        <v>3470</v>
      </c>
      <c r="Y8" s="250" t="s">
        <v>2821</v>
      </c>
      <c r="Z8" s="250" t="s">
        <v>2821</v>
      </c>
      <c r="AA8" s="250" t="s">
        <v>2821</v>
      </c>
      <c r="AB8" s="251" t="s">
        <v>5477</v>
      </c>
      <c r="AC8" s="251" t="s">
        <v>5478</v>
      </c>
      <c r="AD8" s="251" t="s">
        <v>5479</v>
      </c>
      <c r="AE8" s="251" t="s">
        <v>5480</v>
      </c>
      <c r="AF8" s="251" t="s">
        <v>5481</v>
      </c>
      <c r="AG8" s="251" t="s">
        <v>5482</v>
      </c>
      <c r="AH8" s="251" t="s">
        <v>5477</v>
      </c>
      <c r="AI8" s="251" t="s">
        <v>5483</v>
      </c>
      <c r="AJ8" s="251" t="s">
        <v>5484</v>
      </c>
      <c r="AK8" s="251" t="s">
        <v>5485</v>
      </c>
      <c r="AL8" s="251" t="s">
        <v>5484</v>
      </c>
      <c r="AM8" s="251" t="s">
        <v>5486</v>
      </c>
      <c r="AN8" s="251" t="s">
        <v>5487</v>
      </c>
      <c r="AO8" s="251" t="s">
        <v>5488</v>
      </c>
      <c r="AP8" s="251" t="s">
        <v>5489</v>
      </c>
      <c r="AQ8" s="251" t="s">
        <v>5490</v>
      </c>
      <c r="AR8" s="251" t="s">
        <v>5491</v>
      </c>
      <c r="AS8" s="197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7"/>
      <c r="BY8" s="317"/>
      <c r="BZ8" s="317"/>
      <c r="CA8" s="317"/>
      <c r="CB8" s="317"/>
      <c r="CC8" s="317"/>
      <c r="CD8" s="317"/>
      <c r="CE8" s="317"/>
      <c r="CF8" s="317"/>
      <c r="CG8" s="317"/>
      <c r="CH8" s="317"/>
      <c r="CI8" s="317"/>
      <c r="CJ8" s="317"/>
      <c r="CK8" s="317"/>
      <c r="CL8" s="317"/>
      <c r="CM8" s="317"/>
      <c r="CN8" s="317"/>
    </row>
    <row r="9" spans="1:92" s="109" customFormat="1" x14ac:dyDescent="0.25">
      <c r="A9" s="188"/>
      <c r="B9" s="186"/>
      <c r="C9" s="79"/>
      <c r="D9" s="218" t="s">
        <v>2125</v>
      </c>
      <c r="E9" s="219" t="s">
        <v>888</v>
      </c>
      <c r="F9" s="219"/>
      <c r="G9" s="219"/>
      <c r="H9" s="219"/>
      <c r="I9" s="219" t="s">
        <v>891</v>
      </c>
      <c r="J9" s="219" t="s">
        <v>893</v>
      </c>
      <c r="K9" s="219"/>
      <c r="L9" s="219" t="s">
        <v>2969</v>
      </c>
      <c r="M9" s="219" t="s">
        <v>6082</v>
      </c>
      <c r="N9" s="219" t="s">
        <v>1753</v>
      </c>
      <c r="O9" s="219" t="s">
        <v>6084</v>
      </c>
      <c r="P9" s="231" t="s">
        <v>3782</v>
      </c>
      <c r="Q9" s="235" t="s">
        <v>3157</v>
      </c>
      <c r="R9" s="101" t="s">
        <v>1785</v>
      </c>
      <c r="S9" s="101" t="s">
        <v>1786</v>
      </c>
      <c r="T9" s="101" t="s">
        <v>1787</v>
      </c>
      <c r="U9" s="101" t="s">
        <v>1787</v>
      </c>
      <c r="V9" s="101" t="s">
        <v>1788</v>
      </c>
      <c r="W9" s="101" t="s">
        <v>1789</v>
      </c>
      <c r="X9" s="252" t="s">
        <v>1594</v>
      </c>
      <c r="Y9" s="252" t="s">
        <v>2824</v>
      </c>
      <c r="Z9" s="252" t="s">
        <v>2822</v>
      </c>
      <c r="AA9" s="252" t="s">
        <v>2823</v>
      </c>
      <c r="AB9" s="253" t="s">
        <v>5492</v>
      </c>
      <c r="AC9" s="253" t="s">
        <v>2919</v>
      </c>
      <c r="AD9" s="253" t="s">
        <v>5493</v>
      </c>
      <c r="AE9" s="253" t="s">
        <v>5494</v>
      </c>
      <c r="AF9" s="253" t="s">
        <v>5495</v>
      </c>
      <c r="AG9" s="253" t="s">
        <v>5496</v>
      </c>
      <c r="AH9" s="253" t="s">
        <v>5497</v>
      </c>
      <c r="AI9" s="253" t="s">
        <v>5498</v>
      </c>
      <c r="AJ9" s="253" t="s">
        <v>5499</v>
      </c>
      <c r="AK9" s="253" t="s">
        <v>5500</v>
      </c>
      <c r="AL9" s="253" t="s">
        <v>5500</v>
      </c>
      <c r="AM9" s="253" t="s">
        <v>5500</v>
      </c>
      <c r="AN9" s="253" t="s">
        <v>5501</v>
      </c>
      <c r="AO9" s="253" t="s">
        <v>5501</v>
      </c>
      <c r="AP9" s="253" t="s">
        <v>5502</v>
      </c>
      <c r="AQ9" s="253" t="s">
        <v>2919</v>
      </c>
      <c r="AR9" s="253" t="s">
        <v>2919</v>
      </c>
      <c r="AS9" s="197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317"/>
      <c r="BF9" s="317"/>
      <c r="BG9" s="317"/>
      <c r="BH9" s="317"/>
      <c r="BI9" s="317"/>
      <c r="BJ9" s="317"/>
      <c r="BK9" s="317"/>
      <c r="BL9" s="317"/>
      <c r="BM9" s="317"/>
      <c r="BN9" s="317"/>
      <c r="BO9" s="317"/>
      <c r="BP9" s="317"/>
      <c r="BQ9" s="317"/>
      <c r="BR9" s="317"/>
      <c r="BS9" s="317"/>
      <c r="BT9" s="317"/>
      <c r="BU9" s="317"/>
      <c r="BV9" s="317"/>
      <c r="BW9" s="317"/>
      <c r="BX9" s="317"/>
      <c r="BY9" s="317"/>
      <c r="BZ9" s="317"/>
      <c r="CA9" s="317"/>
      <c r="CB9" s="317"/>
      <c r="CC9" s="317"/>
      <c r="CD9" s="317"/>
      <c r="CE9" s="317"/>
      <c r="CF9" s="317"/>
      <c r="CG9" s="317"/>
      <c r="CH9" s="317"/>
      <c r="CI9" s="317"/>
      <c r="CJ9" s="317"/>
      <c r="CK9" s="317"/>
      <c r="CL9" s="317"/>
      <c r="CM9" s="317"/>
      <c r="CN9" s="317"/>
    </row>
    <row r="10" spans="1:92" x14ac:dyDescent="0.25">
      <c r="A10" s="11"/>
      <c r="B10" s="187" t="s">
        <v>435</v>
      </c>
      <c r="C10" s="80"/>
      <c r="D10" s="220" t="s">
        <v>5397</v>
      </c>
      <c r="E10" s="221" t="s">
        <v>5397</v>
      </c>
      <c r="F10" s="221" t="s">
        <v>5397</v>
      </c>
      <c r="G10" s="221" t="s">
        <v>5397</v>
      </c>
      <c r="H10" s="221" t="s">
        <v>5397</v>
      </c>
      <c r="I10" s="221" t="s">
        <v>5397</v>
      </c>
      <c r="J10" s="221" t="s">
        <v>5397</v>
      </c>
      <c r="K10" s="221" t="s">
        <v>5397</v>
      </c>
      <c r="L10" s="221" t="s">
        <v>5397</v>
      </c>
      <c r="M10" s="221" t="s">
        <v>5397</v>
      </c>
      <c r="N10" s="221" t="s">
        <v>5397</v>
      </c>
      <c r="O10" s="221" t="s">
        <v>5397</v>
      </c>
      <c r="P10" s="232" t="s">
        <v>4655</v>
      </c>
      <c r="Q10" s="236" t="s">
        <v>4654</v>
      </c>
      <c r="R10" s="102" t="s">
        <v>4654</v>
      </c>
      <c r="S10" s="102" t="s">
        <v>4654</v>
      </c>
      <c r="T10" s="116" t="s">
        <v>3490</v>
      </c>
      <c r="U10" s="102" t="s">
        <v>4654</v>
      </c>
      <c r="V10" s="102" t="s">
        <v>4654</v>
      </c>
      <c r="W10" s="102" t="s">
        <v>4654</v>
      </c>
      <c r="X10" s="254" t="s">
        <v>1595</v>
      </c>
      <c r="Y10" s="254" t="s">
        <v>3775</v>
      </c>
      <c r="Z10" s="254" t="s">
        <v>3775</v>
      </c>
      <c r="AA10" s="254" t="s">
        <v>3775</v>
      </c>
      <c r="AB10" s="255" t="s">
        <v>3775</v>
      </c>
      <c r="AC10" s="255" t="s">
        <v>3775</v>
      </c>
      <c r="AD10" s="255" t="s">
        <v>3775</v>
      </c>
      <c r="AE10" s="255" t="s">
        <v>3775</v>
      </c>
      <c r="AF10" s="255" t="s">
        <v>3775</v>
      </c>
      <c r="AG10" s="255" t="s">
        <v>3775</v>
      </c>
      <c r="AH10" s="255" t="s">
        <v>3775</v>
      </c>
      <c r="AI10" s="255" t="s">
        <v>3775</v>
      </c>
      <c r="AJ10" s="255" t="s">
        <v>3775</v>
      </c>
      <c r="AK10" s="255" t="s">
        <v>3775</v>
      </c>
      <c r="AL10" s="255" t="s">
        <v>3775</v>
      </c>
      <c r="AM10" s="255" t="s">
        <v>3775</v>
      </c>
      <c r="AN10" s="255" t="s">
        <v>3775</v>
      </c>
      <c r="AO10" s="255" t="s">
        <v>3775</v>
      </c>
      <c r="AP10" s="255" t="s">
        <v>3775</v>
      </c>
      <c r="AQ10" s="255" t="s">
        <v>3775</v>
      </c>
      <c r="AR10" s="255" t="s">
        <v>3775</v>
      </c>
      <c r="BM10" s="314"/>
    </row>
    <row r="11" spans="1:92" x14ac:dyDescent="0.25">
      <c r="A11" s="1" t="s">
        <v>4288</v>
      </c>
      <c r="B11" s="1"/>
      <c r="C11" s="29"/>
      <c r="D11" s="222"/>
      <c r="E11" s="222"/>
      <c r="F11" s="195"/>
      <c r="G11" s="195"/>
      <c r="H11" s="222"/>
      <c r="I11" s="195"/>
      <c r="J11" s="195"/>
      <c r="K11" s="195"/>
      <c r="L11" s="195"/>
      <c r="M11" s="195"/>
      <c r="N11" s="195"/>
      <c r="O11" s="195"/>
      <c r="P11" s="195"/>
      <c r="Q11" s="237"/>
      <c r="R11" s="98"/>
      <c r="S11" s="98"/>
      <c r="T11" s="98"/>
      <c r="U11" s="98"/>
      <c r="V11" s="98"/>
      <c r="W11" s="98"/>
      <c r="X11" s="256"/>
      <c r="Y11" s="256"/>
      <c r="Z11" s="256"/>
      <c r="AG11" s="295"/>
    </row>
    <row r="12" spans="1:92" x14ac:dyDescent="0.25">
      <c r="B12" s="184" t="s">
        <v>5770</v>
      </c>
      <c r="C12" s="48" t="s">
        <v>5503</v>
      </c>
      <c r="D12" s="223">
        <v>0.66483020999999998</v>
      </c>
      <c r="E12" s="223">
        <v>0.32416943999999998</v>
      </c>
      <c r="F12" s="223">
        <v>5.1486074E-2</v>
      </c>
      <c r="G12" s="223">
        <v>2.1227839E-4</v>
      </c>
      <c r="H12" s="223">
        <v>2.0849646999999999E-2</v>
      </c>
      <c r="I12" s="223">
        <v>8.0134881000000005E-3</v>
      </c>
      <c r="J12" s="223">
        <v>0.25734338000000001</v>
      </c>
      <c r="K12" s="223">
        <v>1.608639E-4</v>
      </c>
      <c r="L12" s="223">
        <v>2.5950359999999998E-3</v>
      </c>
      <c r="M12" s="223">
        <v>0</v>
      </c>
      <c r="N12" s="223">
        <v>0</v>
      </c>
      <c r="O12" s="223">
        <v>0</v>
      </c>
      <c r="P12" s="227">
        <f>E12/0.135</f>
        <v>2.4012551111111109</v>
      </c>
      <c r="Q12" s="238">
        <v>53.711302000000003</v>
      </c>
      <c r="R12" s="117">
        <v>42.629376000000001</v>
      </c>
      <c r="S12" s="117">
        <v>9.4827750999999996</v>
      </c>
      <c r="T12" s="117">
        <v>2.3116864E-5</v>
      </c>
      <c r="U12" s="117">
        <v>0.31925390999999997</v>
      </c>
      <c r="V12" s="117">
        <v>0.17852456999999999</v>
      </c>
      <c r="W12" s="117">
        <v>1.1013497000000001</v>
      </c>
      <c r="X12" s="257">
        <f>SUM(Y12:AA12)</f>
        <v>0.23056888696061359</v>
      </c>
      <c r="Y12" s="257">
        <f>SUM(AB12:AG12)</f>
        <v>7.8371819655899996E-2</v>
      </c>
      <c r="Z12" s="257">
        <f>SUM(AH12:AP12)</f>
        <v>4.5261595907913593E-2</v>
      </c>
      <c r="AA12" s="257">
        <f>SUM(AQ12:AR12)</f>
        <v>0.1069354713968</v>
      </c>
      <c r="AB12" s="257">
        <v>6.6560523999999996E-2</v>
      </c>
      <c r="AC12" s="257">
        <v>1.3531863E-5</v>
      </c>
      <c r="AD12" s="257">
        <v>1.3698371000000001E-3</v>
      </c>
      <c r="AE12" s="257">
        <v>6.3538628999999999E-6</v>
      </c>
      <c r="AF12" s="257">
        <v>1.0118474000000001E-2</v>
      </c>
      <c r="AG12" s="257">
        <v>3.0309883000000001E-4</v>
      </c>
      <c r="AH12" s="257">
        <v>4.3563343999999997E-2</v>
      </c>
      <c r="AI12" s="257">
        <v>8.2741752000000003E-5</v>
      </c>
      <c r="AJ12" s="257">
        <v>1.2984165000000001E-6</v>
      </c>
      <c r="AK12" s="257">
        <v>3.3595681000000002E-5</v>
      </c>
      <c r="AL12" s="257">
        <v>8.5056733999999996E-7</v>
      </c>
      <c r="AM12" s="257">
        <v>3.8910736000000002E-9</v>
      </c>
      <c r="AN12" s="257">
        <v>3.9739536000000001E-4</v>
      </c>
      <c r="AO12" s="257">
        <v>1.9393686999999999E-4</v>
      </c>
      <c r="AP12" s="257">
        <v>9.8842936999999991E-4</v>
      </c>
      <c r="AQ12" s="257">
        <v>8.8713967999999997E-6</v>
      </c>
      <c r="AR12" s="257">
        <v>0.1069266</v>
      </c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315"/>
      <c r="BF12" s="315"/>
      <c r="BG12" s="315"/>
      <c r="BH12" s="315"/>
      <c r="BI12" s="315"/>
      <c r="BJ12" s="315"/>
      <c r="BK12" s="315"/>
      <c r="BL12" s="315"/>
      <c r="BQ12" s="318"/>
    </row>
    <row r="13" spans="1:92" x14ac:dyDescent="0.25">
      <c r="A13" s="9"/>
      <c r="B13" s="184" t="s">
        <v>5770</v>
      </c>
      <c r="C13" s="9" t="s">
        <v>5398</v>
      </c>
      <c r="D13" s="193">
        <v>1.3401121</v>
      </c>
      <c r="E13" s="193">
        <v>0.59936005999999997</v>
      </c>
      <c r="F13" s="193">
        <v>0.64505630999999997</v>
      </c>
      <c r="G13" s="193">
        <v>5.0793297000000001E-2</v>
      </c>
      <c r="H13" s="193">
        <v>2.9326253E-3</v>
      </c>
      <c r="I13" s="193">
        <v>5.5488865999999996E-3</v>
      </c>
      <c r="J13" s="193">
        <v>2.6447671999999998E-2</v>
      </c>
      <c r="K13" s="193">
        <v>6.0020654E-5</v>
      </c>
      <c r="L13" s="193">
        <v>9.9132584999999992E-3</v>
      </c>
      <c r="M13" s="193">
        <v>0</v>
      </c>
      <c r="N13" s="193">
        <v>0</v>
      </c>
      <c r="O13" s="193">
        <v>0</v>
      </c>
      <c r="P13" s="199">
        <f>E13/0.135</f>
        <v>4.4397041481481478</v>
      </c>
      <c r="Q13" s="240">
        <v>29.147675</v>
      </c>
      <c r="R13" s="99">
        <v>6.9468417999999996</v>
      </c>
      <c r="S13" s="99">
        <v>1.0831519999999999</v>
      </c>
      <c r="T13" s="99">
        <v>1.8124999999999999E-4</v>
      </c>
      <c r="U13" s="99">
        <v>20.899000000000001</v>
      </c>
      <c r="V13" s="99">
        <v>9.6401999999999998E-3</v>
      </c>
      <c r="W13" s="99">
        <v>0.20885999999999999</v>
      </c>
      <c r="X13" s="241">
        <f>SUM(Y13:AA13)</f>
        <v>0.66552488780697194</v>
      </c>
      <c r="Y13" s="241">
        <f>SUM(AB13:AG13)</f>
        <v>0.19607411510060002</v>
      </c>
      <c r="Z13" s="241">
        <f>SUM(AH13:AP13)</f>
        <v>0.45203842380637199</v>
      </c>
      <c r="AA13" s="241">
        <f>SUM(AQ13:AR13)</f>
        <v>1.7412348899999999E-2</v>
      </c>
      <c r="AB13" s="258">
        <v>0.11503424</v>
      </c>
      <c r="AC13" s="258">
        <v>3.0591963999999999E-6</v>
      </c>
      <c r="AD13" s="258">
        <v>2.5200346999999998E-3</v>
      </c>
      <c r="AE13" s="258">
        <v>4.1186722E-6</v>
      </c>
      <c r="AF13" s="258">
        <v>7.8478659000000006E-2</v>
      </c>
      <c r="AG13" s="258">
        <v>3.4003532000000002E-5</v>
      </c>
      <c r="AH13" s="258">
        <v>7.5097443999999999E-2</v>
      </c>
      <c r="AI13" s="258">
        <v>1.4569317000000001E-3</v>
      </c>
      <c r="AJ13" s="258">
        <v>1.4824660999999999E-4</v>
      </c>
      <c r="AK13" s="258">
        <v>9.4130438000000001E-4</v>
      </c>
      <c r="AL13" s="258">
        <v>4.7730805000000001E-5</v>
      </c>
      <c r="AM13" s="258">
        <v>1.5041372000000002E-8</v>
      </c>
      <c r="AN13" s="258">
        <v>0.37003449999999999</v>
      </c>
      <c r="AO13" s="258">
        <v>3.6210872999999999E-3</v>
      </c>
      <c r="AP13" s="258">
        <v>6.9116396999999998E-4</v>
      </c>
      <c r="AQ13" s="258">
        <v>2.6589900000000001E-5</v>
      </c>
      <c r="AR13" s="258">
        <v>1.7385759000000001E-2</v>
      </c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315"/>
      <c r="BF13" s="315"/>
      <c r="BG13" s="315"/>
      <c r="BH13" s="315"/>
      <c r="BI13" s="315"/>
      <c r="BJ13" s="315"/>
      <c r="BK13" s="315"/>
    </row>
    <row r="14" spans="1:92" x14ac:dyDescent="0.25">
      <c r="A14" s="9"/>
      <c r="B14" s="184" t="s">
        <v>5770</v>
      </c>
      <c r="C14" s="9" t="s">
        <v>5399</v>
      </c>
      <c r="D14" s="193">
        <v>0.10107647</v>
      </c>
      <c r="E14" s="193">
        <v>8.9622117000000001E-2</v>
      </c>
      <c r="F14" s="193">
        <v>6.7072837999999999E-3</v>
      </c>
      <c r="G14" s="193">
        <v>9.0034073000000003E-4</v>
      </c>
      <c r="H14" s="193">
        <v>2.4637637000000001E-4</v>
      </c>
      <c r="I14" s="193">
        <v>9.0902683E-4</v>
      </c>
      <c r="J14" s="193">
        <v>1.0260244000000001E-3</v>
      </c>
      <c r="K14" s="193">
        <v>5.5217353000000002E-5</v>
      </c>
      <c r="L14" s="193">
        <v>1.6100861E-3</v>
      </c>
      <c r="M14" s="193">
        <v>0</v>
      </c>
      <c r="N14" s="193">
        <v>0</v>
      </c>
      <c r="O14" s="193">
        <v>0</v>
      </c>
      <c r="P14" s="199">
        <f>E14/0.135</f>
        <v>0.66386753333333326</v>
      </c>
      <c r="Q14" s="240">
        <v>13.084828</v>
      </c>
      <c r="R14" s="99">
        <v>11.307380999999999</v>
      </c>
      <c r="S14" s="99">
        <v>1.4612639999999999</v>
      </c>
      <c r="T14" s="99">
        <v>1.0236E-5</v>
      </c>
      <c r="U14" s="99">
        <v>3.2529000000000002E-2</v>
      </c>
      <c r="V14" s="99">
        <v>5.2137299999999998E-3</v>
      </c>
      <c r="W14" s="99">
        <v>0.27843000000000001</v>
      </c>
      <c r="X14" s="241">
        <f>SUM(Y14:AA14)</f>
        <v>6.1755955373311598E-2</v>
      </c>
      <c r="Y14" s="241">
        <f>SUM(AB14:AG14)</f>
        <v>2.0797641827650003E-2</v>
      </c>
      <c r="Z14" s="241">
        <f>SUM(AH14:AP14)</f>
        <v>1.2576665029161598E-2</v>
      </c>
      <c r="AA14" s="241">
        <f>SUM(AQ14:AR14)</f>
        <v>2.8381648516499998E-2</v>
      </c>
      <c r="AB14" s="258">
        <v>1.8401687999999999E-2</v>
      </c>
      <c r="AC14" s="258">
        <v>4.9665373999999999E-6</v>
      </c>
      <c r="AD14" s="258">
        <v>8.8391193999999996E-4</v>
      </c>
      <c r="AE14" s="258">
        <v>7.5163125E-7</v>
      </c>
      <c r="AF14" s="258">
        <v>1.4583958E-3</v>
      </c>
      <c r="AG14" s="258">
        <v>4.7927918999999998E-5</v>
      </c>
      <c r="AH14" s="258">
        <v>1.2043763000000001E-2</v>
      </c>
      <c r="AI14" s="258">
        <v>1.0316868E-5</v>
      </c>
      <c r="AJ14" s="258">
        <v>5.7614509E-6</v>
      </c>
      <c r="AK14" s="258">
        <v>6.7081889000000004E-6</v>
      </c>
      <c r="AL14" s="258">
        <v>5.6968690000000005E-7</v>
      </c>
      <c r="AM14" s="258">
        <v>2.1084616000000001E-9</v>
      </c>
      <c r="AN14" s="258">
        <v>1.0931397E-4</v>
      </c>
      <c r="AO14" s="258">
        <v>5.4907475999999997E-5</v>
      </c>
      <c r="AP14" s="258">
        <v>3.4532227999999998E-4</v>
      </c>
      <c r="AQ14" s="258">
        <v>6.7425165000000004E-6</v>
      </c>
      <c r="AR14" s="258">
        <v>2.8374905999999998E-2</v>
      </c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315"/>
      <c r="BF14" s="315"/>
      <c r="BG14" s="315"/>
      <c r="BH14" s="315"/>
      <c r="BI14" s="315"/>
      <c r="BJ14" s="315"/>
      <c r="BK14" s="315"/>
    </row>
    <row r="15" spans="1:92" x14ac:dyDescent="0.25">
      <c r="A15" s="9"/>
      <c r="B15" s="184" t="s">
        <v>5770</v>
      </c>
      <c r="C15" s="9" t="s">
        <v>5400</v>
      </c>
      <c r="D15" s="193">
        <v>5.9863856999999996</v>
      </c>
      <c r="E15" s="193">
        <v>2.6779774000000001</v>
      </c>
      <c r="F15" s="193">
        <v>2.8820722000000001</v>
      </c>
      <c r="G15" s="193">
        <v>0.2269418</v>
      </c>
      <c r="H15" s="193">
        <v>1.3102684E-2</v>
      </c>
      <c r="I15" s="193">
        <v>2.4792449000000001E-2</v>
      </c>
      <c r="J15" s="193">
        <v>0.11693879</v>
      </c>
      <c r="K15" s="193">
        <v>2.6816824000000001E-4</v>
      </c>
      <c r="L15" s="193">
        <v>4.4292219000000001E-2</v>
      </c>
      <c r="M15" s="193">
        <v>0</v>
      </c>
      <c r="N15" s="193">
        <v>0</v>
      </c>
      <c r="O15" s="193">
        <v>0</v>
      </c>
      <c r="P15" s="199">
        <f>E15/0.135</f>
        <v>19.836869629629629</v>
      </c>
      <c r="Q15" s="240">
        <v>117.57431</v>
      </c>
      <c r="R15" s="99">
        <v>31.037856999999999</v>
      </c>
      <c r="S15" s="99">
        <v>4.8394079999999997</v>
      </c>
      <c r="T15" s="99">
        <v>8.0982999999999999E-4</v>
      </c>
      <c r="U15" s="99">
        <v>80.72</v>
      </c>
      <c r="V15" s="99">
        <v>4.307184E-2</v>
      </c>
      <c r="W15" s="99">
        <v>0.93315999999999999</v>
      </c>
      <c r="X15" s="241">
        <f>SUM(Y15:AA15)</f>
        <v>2.973593241099187</v>
      </c>
      <c r="Y15" s="241">
        <f>SUM(AB15:AG15)</f>
        <v>0.8760887896420001</v>
      </c>
      <c r="Z15" s="241">
        <f>SUM(AH15:AP15)</f>
        <v>2.0197076628471868</v>
      </c>
      <c r="AA15" s="241">
        <f>SUM(AQ15:AR15)</f>
        <v>7.7796788610000001E-2</v>
      </c>
      <c r="AB15" s="258">
        <v>0.51397943000000001</v>
      </c>
      <c r="AC15" s="258">
        <v>1.3668080000000001E-5</v>
      </c>
      <c r="AD15" s="258">
        <v>1.1287412E-2</v>
      </c>
      <c r="AE15" s="258">
        <v>1.8402202E-5</v>
      </c>
      <c r="AF15" s="258">
        <v>0.35063794999999998</v>
      </c>
      <c r="AG15" s="258">
        <v>1.5192736E-4</v>
      </c>
      <c r="AH15" s="258">
        <v>0.33553957000000001</v>
      </c>
      <c r="AI15" s="258">
        <v>6.5094816999999999E-3</v>
      </c>
      <c r="AJ15" s="258">
        <v>6.6236104000000004E-4</v>
      </c>
      <c r="AK15" s="258">
        <v>4.2116135999999997E-3</v>
      </c>
      <c r="AL15" s="258">
        <v>2.1319797000000001E-4</v>
      </c>
      <c r="AM15" s="258">
        <v>6.7037186999999997E-8</v>
      </c>
      <c r="AN15" s="258">
        <v>1.6533040000000001</v>
      </c>
      <c r="AO15" s="258">
        <v>1.6178804000000001E-2</v>
      </c>
      <c r="AP15" s="258">
        <v>3.0885675000000001E-3</v>
      </c>
      <c r="AQ15" s="258">
        <v>1.1880260999999999E-4</v>
      </c>
      <c r="AR15" s="258">
        <v>7.7677986000000004E-2</v>
      </c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315"/>
      <c r="BF15" s="315"/>
      <c r="BG15" s="315"/>
      <c r="BH15" s="315"/>
      <c r="BI15" s="315"/>
      <c r="BJ15" s="315"/>
      <c r="BK15" s="315"/>
    </row>
    <row r="16" spans="1:92" x14ac:dyDescent="0.25">
      <c r="A16" s="45" t="s">
        <v>438</v>
      </c>
      <c r="B16" s="45"/>
      <c r="C16" s="43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239"/>
      <c r="R16" s="97"/>
      <c r="S16" s="97"/>
      <c r="T16" s="97"/>
      <c r="U16" s="97"/>
      <c r="V16" s="97"/>
      <c r="W16" s="97"/>
      <c r="X16" s="259"/>
      <c r="Y16" s="259"/>
      <c r="Z16" s="259"/>
      <c r="AA16" s="258"/>
      <c r="AB16" s="258"/>
      <c r="AC16" s="258"/>
      <c r="AD16" s="258"/>
      <c r="AE16" s="260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315"/>
      <c r="BF16" s="315"/>
      <c r="BG16" s="315"/>
      <c r="BH16" s="315"/>
      <c r="BI16" s="315"/>
      <c r="BJ16" s="315"/>
      <c r="BK16" s="315"/>
    </row>
    <row r="17" spans="1:63" x14ac:dyDescent="0.25">
      <c r="A17" s="45"/>
      <c r="B17" s="184" t="s">
        <v>5770</v>
      </c>
      <c r="C17" s="9" t="s">
        <v>3678</v>
      </c>
      <c r="D17" s="193">
        <v>0.14596650999999999</v>
      </c>
      <c r="E17" s="193">
        <v>6.5432586000000001E-2</v>
      </c>
      <c r="F17" s="193">
        <v>3.3778430999999998E-2</v>
      </c>
      <c r="G17" s="193">
        <v>2.7356385E-2</v>
      </c>
      <c r="H17" s="193">
        <v>1.9265313000000001E-4</v>
      </c>
      <c r="I17" s="193">
        <v>3.9418157999999998E-3</v>
      </c>
      <c r="J17" s="193">
        <v>1.0296829E-2</v>
      </c>
      <c r="K17" s="193">
        <v>1.6591127000000002E-5</v>
      </c>
      <c r="L17" s="193">
        <v>4.9512159999999996E-3</v>
      </c>
      <c r="M17" s="193">
        <v>0</v>
      </c>
      <c r="N17" s="193">
        <v>0</v>
      </c>
      <c r="O17" s="193">
        <v>0</v>
      </c>
      <c r="P17" s="199">
        <f t="shared" ref="P17:P34" si="0">E17/0.135</f>
        <v>0.48468582222222217</v>
      </c>
      <c r="Q17" s="240">
        <v>19.591792000000002</v>
      </c>
      <c r="R17" s="99">
        <v>3.3498568999999998</v>
      </c>
      <c r="S17" s="99">
        <v>0.59774400000000005</v>
      </c>
      <c r="T17" s="99">
        <v>1.4428999999999999E-4</v>
      </c>
      <c r="U17" s="99">
        <v>15.523999999999999</v>
      </c>
      <c r="V17" s="99">
        <v>3.5972899999999999E-3</v>
      </c>
      <c r="W17" s="99">
        <v>0.11645</v>
      </c>
      <c r="X17" s="241">
        <f t="shared" ref="X17:X34" si="1">SUM(Y17:AA17)</f>
        <v>9.3224230819857298E-2</v>
      </c>
      <c r="Y17" s="241">
        <f t="shared" ref="Y17:Y34" si="2">SUM(AB17:AG17)</f>
        <v>2.07985192588E-2</v>
      </c>
      <c r="Z17" s="241">
        <f t="shared" ref="Z17:Z34" si="3">SUM(AH17:AP17)</f>
        <v>6.4030052420057298E-2</v>
      </c>
      <c r="AA17" s="241">
        <f t="shared" ref="AA17:AA34" si="4">SUM(AQ17:AR17)</f>
        <v>8.3956591409999996E-3</v>
      </c>
      <c r="AB17" s="258">
        <v>1.3431665000000001E-2</v>
      </c>
      <c r="AC17" s="258">
        <v>1.6473868000000001E-6</v>
      </c>
      <c r="AD17" s="258">
        <v>1.4681823000000001E-3</v>
      </c>
      <c r="AE17" s="258">
        <v>1.5191190000000001E-6</v>
      </c>
      <c r="AF17" s="258">
        <v>5.8759390000000002E-3</v>
      </c>
      <c r="AG17" s="258">
        <v>1.9566453000000001E-5</v>
      </c>
      <c r="AH17" s="258">
        <v>8.7872943999999995E-3</v>
      </c>
      <c r="AI17" s="258">
        <v>6.7248642999999996E-5</v>
      </c>
      <c r="AJ17" s="258">
        <v>2.0588501000000001E-5</v>
      </c>
      <c r="AK17" s="258">
        <v>9.0265378000000003E-4</v>
      </c>
      <c r="AL17" s="258">
        <v>2.5817941000000002E-6</v>
      </c>
      <c r="AM17" s="258">
        <v>3.0919573000000001E-9</v>
      </c>
      <c r="AN17" s="258">
        <v>5.3370308999999998E-2</v>
      </c>
      <c r="AO17" s="258">
        <v>4.8389184000000002E-4</v>
      </c>
      <c r="AP17" s="258">
        <v>3.9548136999999998E-4</v>
      </c>
      <c r="AQ17" s="258">
        <v>1.2093541000000001E-5</v>
      </c>
      <c r="AR17" s="258">
        <v>8.3835656000000001E-3</v>
      </c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315"/>
      <c r="BF17" s="315"/>
      <c r="BG17" s="315"/>
      <c r="BH17" s="315"/>
      <c r="BI17" s="315"/>
      <c r="BJ17" s="315"/>
      <c r="BK17" s="315"/>
    </row>
    <row r="18" spans="1:63" x14ac:dyDescent="0.25">
      <c r="A18" s="45"/>
      <c r="B18" s="184" t="s">
        <v>5770</v>
      </c>
      <c r="C18" s="9" t="s">
        <v>3679</v>
      </c>
      <c r="D18" s="193">
        <v>0.31146740000000001</v>
      </c>
      <c r="E18" s="193">
        <v>6.7308372000000005E-2</v>
      </c>
      <c r="F18" s="193">
        <v>0.10566881</v>
      </c>
      <c r="G18" s="193">
        <v>3.4904243000000001E-2</v>
      </c>
      <c r="H18" s="193">
        <v>1.8730139E-4</v>
      </c>
      <c r="I18" s="193">
        <v>4.0772838000000004E-3</v>
      </c>
      <c r="J18" s="193">
        <v>9.4442138999999994E-2</v>
      </c>
      <c r="K18" s="193">
        <v>1.2905339999999999E-5</v>
      </c>
      <c r="L18" s="193">
        <v>4.8663437999999998E-3</v>
      </c>
      <c r="M18" s="193">
        <v>0</v>
      </c>
      <c r="N18" s="193">
        <v>0</v>
      </c>
      <c r="O18" s="193">
        <v>0</v>
      </c>
      <c r="P18" s="199">
        <f t="shared" si="0"/>
        <v>0.49858053333333335</v>
      </c>
      <c r="Q18" s="240">
        <v>18.958632000000001</v>
      </c>
      <c r="R18" s="99">
        <v>2.6610315999999998</v>
      </c>
      <c r="S18" s="99">
        <v>0.54820080000000004</v>
      </c>
      <c r="T18" s="99">
        <v>3.9093E-6</v>
      </c>
      <c r="U18" s="99">
        <v>15.638</v>
      </c>
      <c r="V18" s="99">
        <v>2.2953660000000001E-3</v>
      </c>
      <c r="W18" s="99">
        <v>0.1091</v>
      </c>
      <c r="X18" s="241">
        <f t="shared" si="1"/>
        <v>0.12467143635905481</v>
      </c>
      <c r="Y18" s="241">
        <f t="shared" si="2"/>
        <v>2.9445348833099998E-2</v>
      </c>
      <c r="Z18" s="241">
        <f t="shared" si="3"/>
        <v>8.8559272702954814E-2</v>
      </c>
      <c r="AA18" s="241">
        <f t="shared" si="4"/>
        <v>6.6668148229999998E-3</v>
      </c>
      <c r="AB18" s="258">
        <v>1.3816241E-2</v>
      </c>
      <c r="AC18" s="258">
        <v>1.3074791999999999E-6</v>
      </c>
      <c r="AD18" s="258">
        <v>1.4149868999999999E-3</v>
      </c>
      <c r="AE18" s="258">
        <v>1.5947818999999999E-6</v>
      </c>
      <c r="AF18" s="258">
        <v>1.4193325999999999E-2</v>
      </c>
      <c r="AG18" s="258">
        <v>1.7892671999999999E-5</v>
      </c>
      <c r="AH18" s="258">
        <v>9.0382529E-3</v>
      </c>
      <c r="AI18" s="258">
        <v>2.3241525000000001E-4</v>
      </c>
      <c r="AJ18" s="258">
        <v>1.5706985E-5</v>
      </c>
      <c r="AK18" s="258">
        <v>9.4530852999999998E-5</v>
      </c>
      <c r="AL18" s="258">
        <v>2.3701958000000002E-6</v>
      </c>
      <c r="AM18" s="258">
        <v>2.2191548E-9</v>
      </c>
      <c r="AN18" s="258">
        <v>7.8485787000000001E-2</v>
      </c>
      <c r="AO18" s="258">
        <v>4.8811896999999998E-4</v>
      </c>
      <c r="AP18" s="258">
        <v>2.0208832999999999E-4</v>
      </c>
      <c r="AQ18" s="258">
        <v>1.1443023E-5</v>
      </c>
      <c r="AR18" s="258">
        <v>6.6553717999999996E-3</v>
      </c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315"/>
      <c r="BF18" s="315"/>
      <c r="BG18" s="315"/>
      <c r="BH18" s="315"/>
      <c r="BI18" s="315"/>
      <c r="BJ18" s="315"/>
      <c r="BK18" s="315"/>
    </row>
    <row r="19" spans="1:63" x14ac:dyDescent="0.25">
      <c r="A19" s="45"/>
      <c r="B19" s="184" t="s">
        <v>5770</v>
      </c>
      <c r="C19" s="9" t="s">
        <v>3680</v>
      </c>
      <c r="D19" s="193">
        <v>0.22072195999999999</v>
      </c>
      <c r="E19" s="193">
        <v>0.14380281</v>
      </c>
      <c r="F19" s="193">
        <v>2.9739583E-2</v>
      </c>
      <c r="G19" s="193">
        <v>2.1825054999999999E-2</v>
      </c>
      <c r="H19" s="193">
        <v>3.1499042000000002E-4</v>
      </c>
      <c r="I19" s="193">
        <v>5.9697969999999998E-3</v>
      </c>
      <c r="J19" s="193">
        <v>1.1487155000000001E-2</v>
      </c>
      <c r="K19" s="193">
        <v>2.5295215999999998E-5</v>
      </c>
      <c r="L19" s="193">
        <v>7.5572777000000001E-3</v>
      </c>
      <c r="M19" s="193">
        <v>0</v>
      </c>
      <c r="N19" s="193">
        <v>0</v>
      </c>
      <c r="O19" s="193">
        <v>0</v>
      </c>
      <c r="P19" s="199">
        <f t="shared" si="0"/>
        <v>1.0652059999999999</v>
      </c>
      <c r="Q19" s="240">
        <v>22.562616999999999</v>
      </c>
      <c r="R19" s="99">
        <v>5.2536291000000004</v>
      </c>
      <c r="S19" s="99">
        <v>0.88664799999999999</v>
      </c>
      <c r="T19" s="99">
        <v>2.4115000000000001E-4</v>
      </c>
      <c r="U19" s="99">
        <v>16.245000000000001</v>
      </c>
      <c r="V19" s="99">
        <v>5.1384500000000001E-3</v>
      </c>
      <c r="W19" s="99">
        <v>0.17196</v>
      </c>
      <c r="X19" s="241">
        <f t="shared" si="1"/>
        <v>0.18958779508383553</v>
      </c>
      <c r="Y19" s="241">
        <f t="shared" si="2"/>
        <v>3.8992508311100002E-2</v>
      </c>
      <c r="Z19" s="241">
        <f t="shared" si="3"/>
        <v>0.1374354136217355</v>
      </c>
      <c r="AA19" s="241">
        <f t="shared" si="4"/>
        <v>1.3159873151E-2</v>
      </c>
      <c r="AB19" s="258">
        <v>2.9516711000000001E-2</v>
      </c>
      <c r="AC19" s="258">
        <v>2.8002088E-6</v>
      </c>
      <c r="AD19" s="258">
        <v>2.7409455E-3</v>
      </c>
      <c r="AE19" s="258">
        <v>2.7502123000000001E-6</v>
      </c>
      <c r="AF19" s="258">
        <v>6.7002850999999999E-3</v>
      </c>
      <c r="AG19" s="258">
        <v>2.9016290000000001E-5</v>
      </c>
      <c r="AH19" s="258">
        <v>1.9308535000000002E-2</v>
      </c>
      <c r="AI19" s="258">
        <v>5.0793732999999998E-5</v>
      </c>
      <c r="AJ19" s="258">
        <v>2.9975634000000001E-5</v>
      </c>
      <c r="AK19" s="258">
        <v>2.1246087E-4</v>
      </c>
      <c r="AL19" s="258">
        <v>4.9127023999999998E-6</v>
      </c>
      <c r="AM19" s="258">
        <v>4.4823355000000003E-9</v>
      </c>
      <c r="AN19" s="258">
        <v>0.11585508</v>
      </c>
      <c r="AO19" s="258">
        <v>1.3343096000000001E-3</v>
      </c>
      <c r="AP19" s="258">
        <v>6.3934159999999996E-4</v>
      </c>
      <c r="AQ19" s="258">
        <v>1.8336150999999998E-5</v>
      </c>
      <c r="AR19" s="258">
        <v>1.3141537E-2</v>
      </c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315"/>
      <c r="BF19" s="315"/>
      <c r="BG19" s="315"/>
      <c r="BH19" s="315"/>
      <c r="BI19" s="315"/>
      <c r="BJ19" s="315"/>
      <c r="BK19" s="315"/>
    </row>
    <row r="20" spans="1:63" x14ac:dyDescent="0.25">
      <c r="A20" s="45"/>
      <c r="B20" s="184" t="s">
        <v>5770</v>
      </c>
      <c r="C20" s="9" t="s">
        <v>3681</v>
      </c>
      <c r="D20" s="193">
        <v>0.20978608000000001</v>
      </c>
      <c r="E20" s="193">
        <v>7.9899585999999995E-2</v>
      </c>
      <c r="F20" s="193">
        <v>4.1027888999999998E-2</v>
      </c>
      <c r="G20" s="193">
        <v>1.8531796999999999E-2</v>
      </c>
      <c r="H20" s="193">
        <v>1.9319174E-4</v>
      </c>
      <c r="I20" s="193">
        <v>3.0618183000000001E-3</v>
      </c>
      <c r="J20" s="193">
        <v>6.2887035999999993E-2</v>
      </c>
      <c r="K20" s="193">
        <v>1.6960258999999999E-5</v>
      </c>
      <c r="L20" s="193">
        <v>4.1677998999999997E-3</v>
      </c>
      <c r="M20" s="193">
        <v>0</v>
      </c>
      <c r="N20" s="193">
        <v>0</v>
      </c>
      <c r="O20" s="193">
        <v>0</v>
      </c>
      <c r="P20" s="199">
        <f t="shared" si="0"/>
        <v>0.59184878518518513</v>
      </c>
      <c r="Q20" s="240">
        <v>20.983635</v>
      </c>
      <c r="R20" s="99">
        <v>4.1839256000000002</v>
      </c>
      <c r="S20" s="99">
        <v>0.67188800000000004</v>
      </c>
      <c r="T20" s="99">
        <v>6.0835999999999998E-5</v>
      </c>
      <c r="U20" s="99">
        <v>15.994999999999999</v>
      </c>
      <c r="V20" s="99">
        <v>3.3210100000000001E-3</v>
      </c>
      <c r="W20" s="99">
        <v>0.12944</v>
      </c>
      <c r="X20" s="241">
        <f t="shared" si="1"/>
        <v>0.10379147963978262</v>
      </c>
      <c r="Y20" s="241">
        <f t="shared" si="2"/>
        <v>2.4134421647700001E-2</v>
      </c>
      <c r="Z20" s="241">
        <f t="shared" si="3"/>
        <v>6.917996588108262E-2</v>
      </c>
      <c r="AA20" s="241">
        <f t="shared" si="4"/>
        <v>1.0477092110999999E-2</v>
      </c>
      <c r="AB20" s="258">
        <v>1.6401596000000001E-2</v>
      </c>
      <c r="AC20" s="258">
        <v>2.08876E-6</v>
      </c>
      <c r="AD20" s="258">
        <v>1.3195425000000001E-3</v>
      </c>
      <c r="AE20" s="258">
        <v>1.3715987000000001E-6</v>
      </c>
      <c r="AF20" s="258">
        <v>6.3878557000000002E-3</v>
      </c>
      <c r="AG20" s="258">
        <v>2.1967088999999998E-5</v>
      </c>
      <c r="AH20" s="258">
        <v>1.0730480000000001E-2</v>
      </c>
      <c r="AI20" s="258">
        <v>8.4993377000000002E-5</v>
      </c>
      <c r="AJ20" s="258">
        <v>1.4315102999999999E-5</v>
      </c>
      <c r="AK20" s="258">
        <v>1.1193024999999999E-3</v>
      </c>
      <c r="AL20" s="258">
        <v>4.1191506999999998E-6</v>
      </c>
      <c r="AM20" s="258">
        <v>3.6703825999999999E-9</v>
      </c>
      <c r="AN20" s="258">
        <v>5.5861774000000003E-2</v>
      </c>
      <c r="AO20" s="258">
        <v>9.8582609000000005E-4</v>
      </c>
      <c r="AP20" s="258">
        <v>3.7915198999999999E-4</v>
      </c>
      <c r="AQ20" s="258">
        <v>1.0485111000000001E-5</v>
      </c>
      <c r="AR20" s="258">
        <v>1.0466606999999999E-2</v>
      </c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315"/>
      <c r="BF20" s="315"/>
      <c r="BG20" s="315"/>
      <c r="BH20" s="315"/>
      <c r="BI20" s="315"/>
      <c r="BJ20" s="315"/>
      <c r="BK20" s="315"/>
    </row>
    <row r="21" spans="1:63" x14ac:dyDescent="0.25">
      <c r="A21" s="45"/>
      <c r="B21" s="184" t="s">
        <v>5770</v>
      </c>
      <c r="C21" s="9" t="s">
        <v>5401</v>
      </c>
      <c r="D21" s="193">
        <v>0.22263726</v>
      </c>
      <c r="E21" s="193">
        <v>6.3479081000000007E-2</v>
      </c>
      <c r="F21" s="193">
        <v>7.5028347999999995E-2</v>
      </c>
      <c r="G21" s="193">
        <v>1.3300387E-2</v>
      </c>
      <c r="H21" s="193">
        <v>1.8214439000000001E-4</v>
      </c>
      <c r="I21" s="193">
        <v>2.8387757999999998E-3</v>
      </c>
      <c r="J21" s="193">
        <v>6.3877069999999994E-2</v>
      </c>
      <c r="K21" s="193">
        <v>1.3607045999999999E-5</v>
      </c>
      <c r="L21" s="193">
        <v>3.9178479999999998E-3</v>
      </c>
      <c r="M21" s="193">
        <v>0</v>
      </c>
      <c r="N21" s="193">
        <v>0</v>
      </c>
      <c r="O21" s="193">
        <v>0</v>
      </c>
      <c r="P21" s="199">
        <f t="shared" si="0"/>
        <v>0.47021541481481482</v>
      </c>
      <c r="Q21" s="240">
        <v>20.318812000000001</v>
      </c>
      <c r="R21" s="99">
        <v>3.5453370999999998</v>
      </c>
      <c r="S21" s="99">
        <v>0.64427999999999996</v>
      </c>
      <c r="T21" s="99">
        <v>5.1460999999999997E-6</v>
      </c>
      <c r="U21" s="99">
        <v>16.001999999999999</v>
      </c>
      <c r="V21" s="99">
        <v>2.5594900000000002E-3</v>
      </c>
      <c r="W21" s="99">
        <v>0.12463</v>
      </c>
      <c r="X21" s="241">
        <f t="shared" si="1"/>
        <v>0.11024300310842511</v>
      </c>
      <c r="Y21" s="241">
        <f t="shared" si="2"/>
        <v>2.4496944039000001E-2</v>
      </c>
      <c r="Z21" s="241">
        <f t="shared" si="3"/>
        <v>7.6870767796925102E-2</v>
      </c>
      <c r="AA21" s="241">
        <f t="shared" si="4"/>
        <v>8.8752912725000004E-3</v>
      </c>
      <c r="AB21" s="258">
        <v>1.3031121E-2</v>
      </c>
      <c r="AC21" s="258">
        <v>1.8005808999999999E-6</v>
      </c>
      <c r="AD21" s="258">
        <v>1.2709643E-3</v>
      </c>
      <c r="AE21" s="258">
        <v>1.2677301000000001E-6</v>
      </c>
      <c r="AF21" s="258">
        <v>1.0170726E-2</v>
      </c>
      <c r="AG21" s="258">
        <v>2.1064428000000001E-5</v>
      </c>
      <c r="AH21" s="258">
        <v>8.5257184999999996E-3</v>
      </c>
      <c r="AI21" s="258">
        <v>1.6397898E-4</v>
      </c>
      <c r="AJ21" s="258">
        <v>1.1314918E-5</v>
      </c>
      <c r="AK21" s="258">
        <v>1.7988602000000001E-4</v>
      </c>
      <c r="AL21" s="258">
        <v>2.8315249E-6</v>
      </c>
      <c r="AM21" s="258">
        <v>2.6740250999999998E-9</v>
      </c>
      <c r="AN21" s="258">
        <v>6.6716598000000002E-2</v>
      </c>
      <c r="AO21" s="258">
        <v>9.9398955999999996E-4</v>
      </c>
      <c r="AP21" s="258">
        <v>2.7644761999999999E-4</v>
      </c>
      <c r="AQ21" s="258">
        <v>9.6675725000000002E-6</v>
      </c>
      <c r="AR21" s="258">
        <v>8.8656237000000002E-3</v>
      </c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315"/>
      <c r="BF21" s="315"/>
      <c r="BG21" s="315"/>
      <c r="BH21" s="315"/>
      <c r="BI21" s="315"/>
      <c r="BJ21" s="315"/>
      <c r="BK21" s="315"/>
    </row>
    <row r="22" spans="1:63" x14ac:dyDescent="0.25">
      <c r="A22" s="45"/>
      <c r="B22" s="184" t="s">
        <v>5770</v>
      </c>
      <c r="C22" s="9" t="s">
        <v>5767</v>
      </c>
      <c r="D22" s="193">
        <v>0.12576227000000001</v>
      </c>
      <c r="E22" s="193">
        <v>2.7345332E-2</v>
      </c>
      <c r="F22" s="193">
        <v>8.3102802000000003E-2</v>
      </c>
      <c r="G22" s="193">
        <v>2.6894165000000002E-3</v>
      </c>
      <c r="H22" s="193">
        <v>7.5448938000000006E-5</v>
      </c>
      <c r="I22" s="193">
        <v>1.7064033000000001E-3</v>
      </c>
      <c r="J22" s="193">
        <v>7.9546904000000005E-3</v>
      </c>
      <c r="K22" s="193">
        <v>5.4016368999999997E-6</v>
      </c>
      <c r="L22" s="193">
        <v>2.8827764999999998E-3</v>
      </c>
      <c r="M22" s="193">
        <v>0</v>
      </c>
      <c r="N22" s="193">
        <v>0</v>
      </c>
      <c r="O22" s="193">
        <v>0</v>
      </c>
      <c r="P22" s="199">
        <f t="shared" si="0"/>
        <v>0.20255801481481481</v>
      </c>
      <c r="Q22" s="240">
        <v>19.060663000000002</v>
      </c>
      <c r="R22" s="99">
        <v>1.0004978</v>
      </c>
      <c r="S22" s="99">
        <v>0.1015112</v>
      </c>
      <c r="T22" s="99">
        <v>1.8881E-6</v>
      </c>
      <c r="U22" s="99">
        <v>17.936</v>
      </c>
      <c r="V22" s="99">
        <v>7.2707800000000003E-4</v>
      </c>
      <c r="W22" s="99">
        <v>2.1925E-2</v>
      </c>
      <c r="X22" s="241">
        <f t="shared" si="1"/>
        <v>4.9521446746193645E-2</v>
      </c>
      <c r="Y22" s="241">
        <f t="shared" si="2"/>
        <v>1.6198211603960001E-2</v>
      </c>
      <c r="Z22" s="241">
        <f t="shared" si="3"/>
        <v>3.0814371045933642E-2</v>
      </c>
      <c r="AA22" s="241">
        <f t="shared" si="4"/>
        <v>2.5088640963000001E-3</v>
      </c>
      <c r="AB22" s="258">
        <v>5.6130574000000004E-3</v>
      </c>
      <c r="AC22" s="258">
        <v>4.6864282999999999E-7</v>
      </c>
      <c r="AD22" s="258">
        <v>1.7075847000000001E-4</v>
      </c>
      <c r="AE22" s="258">
        <v>5.6135132999999999E-7</v>
      </c>
      <c r="AF22" s="258">
        <v>1.0410094E-2</v>
      </c>
      <c r="AG22" s="258">
        <v>3.2717397999999999E-6</v>
      </c>
      <c r="AH22" s="258">
        <v>3.6718177000000002E-3</v>
      </c>
      <c r="AI22" s="258">
        <v>1.8693995000000001E-4</v>
      </c>
      <c r="AJ22" s="258">
        <v>5.9492257000000002E-6</v>
      </c>
      <c r="AK22" s="258">
        <v>2.2485656E-5</v>
      </c>
      <c r="AL22" s="258">
        <v>1.7193133999999999E-6</v>
      </c>
      <c r="AM22" s="258">
        <v>9.9683364000000004E-10</v>
      </c>
      <c r="AN22" s="258">
        <v>2.6785742000000001E-2</v>
      </c>
      <c r="AO22" s="258">
        <v>6.8557738000000007E-5</v>
      </c>
      <c r="AP22" s="258">
        <v>7.1158465999999993E-5</v>
      </c>
      <c r="AQ22" s="258">
        <v>6.2335962999999996E-6</v>
      </c>
      <c r="AR22" s="258">
        <v>2.5026305000000002E-3</v>
      </c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315"/>
      <c r="BF22" s="315"/>
      <c r="BG22" s="315"/>
      <c r="BH22" s="315"/>
      <c r="BI22" s="315"/>
      <c r="BJ22" s="315"/>
      <c r="BK22" s="315"/>
    </row>
    <row r="23" spans="1:63" x14ac:dyDescent="0.25">
      <c r="A23" s="45"/>
      <c r="B23" s="184" t="s">
        <v>5770</v>
      </c>
      <c r="C23" s="9" t="s">
        <v>5768</v>
      </c>
      <c r="D23" s="193">
        <v>9.7591939000000003E-2</v>
      </c>
      <c r="E23" s="193">
        <v>2.2124330000000001E-2</v>
      </c>
      <c r="F23" s="193">
        <v>5.9354812999999999E-2</v>
      </c>
      <c r="G23" s="193">
        <v>2.8701015000000001E-3</v>
      </c>
      <c r="H23" s="193">
        <v>7.2958706E-5</v>
      </c>
      <c r="I23" s="193">
        <v>1.6873594E-3</v>
      </c>
      <c r="J23" s="193">
        <v>8.6151192000000001E-3</v>
      </c>
      <c r="K23" s="193">
        <v>4.7360559999999999E-6</v>
      </c>
      <c r="L23" s="193">
        <v>2.8625216E-3</v>
      </c>
      <c r="M23" s="193">
        <v>0</v>
      </c>
      <c r="N23" s="193">
        <v>0</v>
      </c>
      <c r="O23" s="193">
        <v>0</v>
      </c>
      <c r="P23" s="199">
        <f t="shared" si="0"/>
        <v>0.16388392592592593</v>
      </c>
      <c r="Q23" s="240">
        <v>18.943909999999999</v>
      </c>
      <c r="R23" s="99">
        <v>0.88664715000000005</v>
      </c>
      <c r="S23" s="99">
        <v>9.6471199999999993E-2</v>
      </c>
      <c r="T23" s="99">
        <v>1.0026999999999999E-6</v>
      </c>
      <c r="U23" s="99">
        <v>17.939</v>
      </c>
      <c r="V23" s="99">
        <v>5.9435499999999997E-4</v>
      </c>
      <c r="W23" s="99">
        <v>2.1196E-2</v>
      </c>
      <c r="X23" s="241">
        <f t="shared" si="1"/>
        <v>4.925860133777283E-2</v>
      </c>
      <c r="Y23" s="241">
        <f t="shared" si="2"/>
        <v>1.2329087442679999E-2</v>
      </c>
      <c r="Z23" s="241">
        <f t="shared" si="3"/>
        <v>3.4706193766292831E-2</v>
      </c>
      <c r="AA23" s="241">
        <f t="shared" si="4"/>
        <v>2.2233201287999997E-3</v>
      </c>
      <c r="AB23" s="258">
        <v>4.5414586000000002E-3</v>
      </c>
      <c r="AC23" s="258">
        <v>4.1306942999999998E-7</v>
      </c>
      <c r="AD23" s="258">
        <v>1.5536877999999999E-4</v>
      </c>
      <c r="AE23" s="258">
        <v>5.3402284999999998E-7</v>
      </c>
      <c r="AF23" s="258">
        <v>7.6281939999999996E-3</v>
      </c>
      <c r="AG23" s="258">
        <v>3.1189703999999999E-6</v>
      </c>
      <c r="AH23" s="258">
        <v>2.9709317999999998E-3</v>
      </c>
      <c r="AI23" s="258">
        <v>1.3280086000000001E-4</v>
      </c>
      <c r="AJ23" s="258">
        <v>6.2164087000000001E-6</v>
      </c>
      <c r="AK23" s="258">
        <v>2.2150109000000001E-5</v>
      </c>
      <c r="AL23" s="258">
        <v>1.9667903999999999E-6</v>
      </c>
      <c r="AM23" s="258">
        <v>9.7219282999999992E-10</v>
      </c>
      <c r="AN23" s="258">
        <v>3.1438439999999998E-2</v>
      </c>
      <c r="AO23" s="258">
        <v>6.9976774000000006E-5</v>
      </c>
      <c r="AP23" s="258">
        <v>6.3710051999999994E-5</v>
      </c>
      <c r="AQ23" s="258">
        <v>6.1381288E-6</v>
      </c>
      <c r="AR23" s="258">
        <v>2.2171819999999998E-3</v>
      </c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315"/>
      <c r="BF23" s="315"/>
      <c r="BG23" s="315"/>
      <c r="BH23" s="315"/>
      <c r="BI23" s="315"/>
      <c r="BJ23" s="315"/>
      <c r="BK23" s="315"/>
    </row>
    <row r="24" spans="1:63" x14ac:dyDescent="0.25">
      <c r="A24" s="45"/>
      <c r="B24" s="184" t="s">
        <v>5770</v>
      </c>
      <c r="C24" s="9" t="s">
        <v>3191</v>
      </c>
      <c r="D24" s="193">
        <v>-1.5476568E-2</v>
      </c>
      <c r="E24" s="193">
        <v>1.244585E-2</v>
      </c>
      <c r="F24" s="193">
        <v>2.4919655999999998E-3</v>
      </c>
      <c r="G24" s="193">
        <v>7.0307742999999999E-4</v>
      </c>
      <c r="H24" s="193">
        <v>5.1869258E-5</v>
      </c>
      <c r="I24" s="193">
        <v>1.1892444E-3</v>
      </c>
      <c r="J24" s="193">
        <v>-3.4406461999999999E-2</v>
      </c>
      <c r="K24" s="193">
        <v>3.3346438999999998E-6</v>
      </c>
      <c r="L24" s="193">
        <v>2.0445534999999999E-3</v>
      </c>
      <c r="M24" s="193">
        <v>0</v>
      </c>
      <c r="N24" s="193">
        <v>0</v>
      </c>
      <c r="O24" s="193">
        <v>0</v>
      </c>
      <c r="P24" s="199">
        <f t="shared" si="0"/>
        <v>9.2191481481481471E-2</v>
      </c>
      <c r="Q24" s="240">
        <v>19.620688999999999</v>
      </c>
      <c r="R24" s="99">
        <v>0.62227915</v>
      </c>
      <c r="S24" s="99">
        <v>6.89752E-2</v>
      </c>
      <c r="T24" s="99">
        <v>2.5046000000000001E-6</v>
      </c>
      <c r="U24" s="99">
        <v>18.914000000000001</v>
      </c>
      <c r="V24" s="99">
        <v>4.4561999999999998E-4</v>
      </c>
      <c r="W24" s="99">
        <v>1.4987E-2</v>
      </c>
      <c r="X24" s="241">
        <f t="shared" si="1"/>
        <v>0.10328098395317471</v>
      </c>
      <c r="Y24" s="241">
        <f t="shared" si="2"/>
        <v>3.0326689414700001E-3</v>
      </c>
      <c r="Z24" s="241">
        <f t="shared" si="3"/>
        <v>9.8687739380604711E-2</v>
      </c>
      <c r="AA24" s="241">
        <f t="shared" si="4"/>
        <v>1.5605756311E-3</v>
      </c>
      <c r="AB24" s="258">
        <v>2.5548654000000001E-3</v>
      </c>
      <c r="AC24" s="258">
        <v>2.9134444000000003E-7</v>
      </c>
      <c r="AD24" s="258">
        <v>-3.2423241999999998E-4</v>
      </c>
      <c r="AE24" s="258">
        <v>3.5426982999999997E-7</v>
      </c>
      <c r="AF24" s="258">
        <v>7.9916022000000003E-4</v>
      </c>
      <c r="AG24" s="258">
        <v>2.2301272E-6</v>
      </c>
      <c r="AH24" s="258">
        <v>1.6714655E-3</v>
      </c>
      <c r="AI24" s="258">
        <v>3.6756444000000001E-6</v>
      </c>
      <c r="AJ24" s="258">
        <v>6.3662316000000004E-6</v>
      </c>
      <c r="AK24" s="258">
        <v>-3.8986870999999998E-5</v>
      </c>
      <c r="AL24" s="258">
        <v>2.5788348E-7</v>
      </c>
      <c r="AM24" s="258">
        <v>4.6412469999999999E-10</v>
      </c>
      <c r="AN24" s="258">
        <v>9.6955573000000003E-2</v>
      </c>
      <c r="AO24" s="258">
        <v>4.2965055999999999E-5</v>
      </c>
      <c r="AP24" s="258">
        <v>4.6422472000000002E-5</v>
      </c>
      <c r="AQ24" s="258">
        <v>4.4348311E-6</v>
      </c>
      <c r="AR24" s="258">
        <v>1.5561408E-3</v>
      </c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315"/>
      <c r="BF24" s="315"/>
      <c r="BG24" s="315"/>
      <c r="BH24" s="315"/>
      <c r="BI24" s="315"/>
      <c r="BJ24" s="315"/>
      <c r="BK24" s="315"/>
    </row>
    <row r="25" spans="1:63" x14ac:dyDescent="0.25">
      <c r="A25" s="45"/>
      <c r="B25" s="184" t="s">
        <v>5770</v>
      </c>
      <c r="C25" s="9" t="s">
        <v>3192</v>
      </c>
      <c r="D25" s="193">
        <v>-1.5573306E-2</v>
      </c>
      <c r="E25" s="193">
        <v>1.2400487E-2</v>
      </c>
      <c r="F25" s="193">
        <v>2.4821897999999999E-3</v>
      </c>
      <c r="G25" s="193">
        <v>6.9634090000000003E-4</v>
      </c>
      <c r="H25" s="193">
        <v>5.0829684000000002E-5</v>
      </c>
      <c r="I25" s="193">
        <v>1.1865971E-3</v>
      </c>
      <c r="J25" s="193">
        <v>-3.4432851E-2</v>
      </c>
      <c r="K25" s="193">
        <v>3.3139384000000001E-6</v>
      </c>
      <c r="L25" s="193">
        <v>2.0397872E-3</v>
      </c>
      <c r="M25" s="193">
        <v>0</v>
      </c>
      <c r="N25" s="193">
        <v>0</v>
      </c>
      <c r="O25" s="193">
        <v>0</v>
      </c>
      <c r="P25" s="199">
        <f t="shared" si="0"/>
        <v>9.1855459259259253E-2</v>
      </c>
      <c r="Q25" s="240">
        <v>19.613295000000001</v>
      </c>
      <c r="R25" s="99">
        <v>0.61691099999999999</v>
      </c>
      <c r="S25" s="99">
        <v>6.7216799999999993E-2</v>
      </c>
      <c r="T25" s="99">
        <v>6.9009999999999997E-7</v>
      </c>
      <c r="U25" s="99">
        <v>18.914000000000001</v>
      </c>
      <c r="V25" s="99">
        <v>4.1779600000000001E-4</v>
      </c>
      <c r="W25" s="99">
        <v>1.4749E-2</v>
      </c>
      <c r="X25" s="241">
        <f t="shared" si="1"/>
        <v>0.10323961068142279</v>
      </c>
      <c r="Y25" s="241">
        <f t="shared" si="2"/>
        <v>3.0140821356599997E-3</v>
      </c>
      <c r="Z25" s="241">
        <f t="shared" si="3"/>
        <v>9.8678412924762787E-2</v>
      </c>
      <c r="AA25" s="241">
        <f t="shared" si="4"/>
        <v>1.5471156209999999E-3</v>
      </c>
      <c r="AB25" s="258">
        <v>2.5455516999999999E-3</v>
      </c>
      <c r="AC25" s="258">
        <v>2.8522565000000002E-7</v>
      </c>
      <c r="AD25" s="258">
        <v>-3.3094538999999998E-4</v>
      </c>
      <c r="AE25" s="258">
        <v>3.5354650999999998E-7</v>
      </c>
      <c r="AF25" s="258">
        <v>7.9666377000000004E-4</v>
      </c>
      <c r="AG25" s="258">
        <v>2.1732834999999999E-6</v>
      </c>
      <c r="AH25" s="258">
        <v>1.6653699E-3</v>
      </c>
      <c r="AI25" s="258">
        <v>3.6597148000000002E-6</v>
      </c>
      <c r="AJ25" s="258">
        <v>6.3082734000000003E-6</v>
      </c>
      <c r="AK25" s="258">
        <v>-3.9341778000000003E-5</v>
      </c>
      <c r="AL25" s="258">
        <v>2.3193920999999999E-7</v>
      </c>
      <c r="AM25" s="258">
        <v>4.5235279000000001E-10</v>
      </c>
      <c r="AN25" s="258">
        <v>9.6955362000000003E-2</v>
      </c>
      <c r="AO25" s="258">
        <v>4.2790429000000002E-5</v>
      </c>
      <c r="AP25" s="258">
        <v>4.4031993999999998E-5</v>
      </c>
      <c r="AQ25" s="258">
        <v>4.4232210000000002E-6</v>
      </c>
      <c r="AR25" s="258">
        <v>1.5426923999999999E-3</v>
      </c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315"/>
      <c r="BF25" s="315"/>
      <c r="BG25" s="315"/>
      <c r="BH25" s="315"/>
      <c r="BI25" s="315"/>
      <c r="BJ25" s="315"/>
      <c r="BK25" s="315"/>
    </row>
    <row r="26" spans="1:63" x14ac:dyDescent="0.25">
      <c r="A26" s="45"/>
      <c r="B26" s="184" t="s">
        <v>5770</v>
      </c>
      <c r="C26" s="9" t="s">
        <v>3193</v>
      </c>
      <c r="D26" s="193">
        <v>0.10707191000000001</v>
      </c>
      <c r="E26" s="193">
        <v>2.4233285E-2</v>
      </c>
      <c r="F26" s="193">
        <v>7.4344680999999996E-2</v>
      </c>
      <c r="G26" s="193">
        <v>1.1171433E-3</v>
      </c>
      <c r="H26" s="193">
        <v>6.6135754999999995E-5</v>
      </c>
      <c r="I26" s="193">
        <v>1.5253076E-3</v>
      </c>
      <c r="J26" s="193">
        <v>3.1943240000000001E-3</v>
      </c>
      <c r="K26" s="193">
        <v>4.8048012000000003E-6</v>
      </c>
      <c r="L26" s="193">
        <v>2.5862303999999998E-3</v>
      </c>
      <c r="M26" s="193">
        <v>0</v>
      </c>
      <c r="N26" s="193">
        <v>0</v>
      </c>
      <c r="O26" s="193">
        <v>0</v>
      </c>
      <c r="P26" s="199">
        <f t="shared" si="0"/>
        <v>0.17950581481481481</v>
      </c>
      <c r="Q26" s="240">
        <v>18.918257000000001</v>
      </c>
      <c r="R26" s="99">
        <v>0.89285433000000003</v>
      </c>
      <c r="S26" s="99">
        <v>8.7639999999999996E-2</v>
      </c>
      <c r="T26" s="99">
        <v>1.0322E-6</v>
      </c>
      <c r="U26" s="99">
        <v>17.917999999999999</v>
      </c>
      <c r="V26" s="99">
        <v>6.2013900000000002E-4</v>
      </c>
      <c r="W26" s="99">
        <v>1.9140999999999998E-2</v>
      </c>
      <c r="X26" s="241">
        <f t="shared" si="1"/>
        <v>4.673621210855821E-2</v>
      </c>
      <c r="Y26" s="241">
        <f t="shared" si="2"/>
        <v>1.438931166755E-2</v>
      </c>
      <c r="Z26" s="241">
        <f t="shared" si="3"/>
        <v>3.0107887146908208E-2</v>
      </c>
      <c r="AA26" s="241">
        <f t="shared" si="4"/>
        <v>2.2390132940999998E-3</v>
      </c>
      <c r="AB26" s="258">
        <v>4.9742679999999996E-3</v>
      </c>
      <c r="AC26" s="258">
        <v>4.1123020999999998E-7</v>
      </c>
      <c r="AD26" s="258">
        <v>9.7690049999999998E-5</v>
      </c>
      <c r="AE26" s="258">
        <v>5.0164044000000004E-7</v>
      </c>
      <c r="AF26" s="258">
        <v>9.3136134999999998E-3</v>
      </c>
      <c r="AG26" s="258">
        <v>2.8272469000000001E-6</v>
      </c>
      <c r="AH26" s="258">
        <v>3.2539564999999999E-3</v>
      </c>
      <c r="AI26" s="258">
        <v>1.6725010000000001E-4</v>
      </c>
      <c r="AJ26" s="258">
        <v>4.0132493999999996E-6</v>
      </c>
      <c r="AK26" s="258">
        <v>2.0611511999999999E-6</v>
      </c>
      <c r="AL26" s="258">
        <v>2.1056567E-7</v>
      </c>
      <c r="AM26" s="258">
        <v>6.3663820999999997E-10</v>
      </c>
      <c r="AN26" s="258">
        <v>2.6562585E-2</v>
      </c>
      <c r="AO26" s="258">
        <v>5.4639275999999998E-5</v>
      </c>
      <c r="AP26" s="258">
        <v>6.3170667999999994E-5</v>
      </c>
      <c r="AQ26" s="258">
        <v>5.6323940999999998E-6</v>
      </c>
      <c r="AR26" s="258">
        <v>2.2333809E-3</v>
      </c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315"/>
      <c r="BF26" s="315"/>
      <c r="BG26" s="315"/>
      <c r="BH26" s="315"/>
      <c r="BI26" s="315"/>
      <c r="BJ26" s="315"/>
      <c r="BK26" s="315"/>
    </row>
    <row r="27" spans="1:63" x14ac:dyDescent="0.25">
      <c r="A27" s="45"/>
      <c r="B27" s="184" t="s">
        <v>5770</v>
      </c>
      <c r="C27" s="9" t="s">
        <v>3194</v>
      </c>
      <c r="D27" s="193">
        <v>8.4962747000000005E-2</v>
      </c>
      <c r="E27" s="193">
        <v>1.8878144999999999E-2</v>
      </c>
      <c r="F27" s="193">
        <v>5.6469021000000001E-2</v>
      </c>
      <c r="G27" s="193">
        <v>9.9700614000000003E-4</v>
      </c>
      <c r="H27" s="193">
        <v>6.4483949000000002E-5</v>
      </c>
      <c r="I27" s="193">
        <v>1.4799006999999999E-3</v>
      </c>
      <c r="J27" s="193">
        <v>4.5381947000000004E-3</v>
      </c>
      <c r="K27" s="193">
        <v>4.2107471000000004E-6</v>
      </c>
      <c r="L27" s="193">
        <v>2.5317844000000002E-3</v>
      </c>
      <c r="M27" s="193">
        <v>0</v>
      </c>
      <c r="N27" s="193">
        <v>0</v>
      </c>
      <c r="O27" s="193">
        <v>0</v>
      </c>
      <c r="P27" s="199">
        <f t="shared" si="0"/>
        <v>0.13983811111111111</v>
      </c>
      <c r="Q27" s="240">
        <v>18.803878999999998</v>
      </c>
      <c r="R27" s="99">
        <v>0.78258446999999998</v>
      </c>
      <c r="S27" s="99">
        <v>8.4246399999999999E-2</v>
      </c>
      <c r="T27" s="99">
        <v>8.8047999999999995E-7</v>
      </c>
      <c r="U27" s="99">
        <v>17.917999999999999</v>
      </c>
      <c r="V27" s="99">
        <v>5.2547800000000001E-4</v>
      </c>
      <c r="W27" s="99">
        <v>1.8522E-2</v>
      </c>
      <c r="X27" s="241">
        <f t="shared" si="1"/>
        <v>4.7081676338124941E-2</v>
      </c>
      <c r="Y27" s="241">
        <f t="shared" si="2"/>
        <v>1.1178422839249998E-2</v>
      </c>
      <c r="Z27" s="241">
        <f t="shared" si="3"/>
        <v>3.3940792274574944E-2</v>
      </c>
      <c r="AA27" s="241">
        <f t="shared" si="4"/>
        <v>1.9624612243E-3</v>
      </c>
      <c r="AB27" s="258">
        <v>3.8751369999999999E-3</v>
      </c>
      <c r="AC27" s="258">
        <v>3.6298704999999999E-7</v>
      </c>
      <c r="AD27" s="258">
        <v>9.5883390000000004E-5</v>
      </c>
      <c r="AE27" s="258">
        <v>4.6737420000000002E-7</v>
      </c>
      <c r="AF27" s="258">
        <v>7.2038498999999999E-3</v>
      </c>
      <c r="AG27" s="258">
        <v>2.722188E-6</v>
      </c>
      <c r="AH27" s="258">
        <v>2.5350630000000002E-3</v>
      </c>
      <c r="AI27" s="258">
        <v>1.2658155000000001E-4</v>
      </c>
      <c r="AJ27" s="258">
        <v>3.9586931999999998E-6</v>
      </c>
      <c r="AK27" s="258">
        <v>3.5141996E-6</v>
      </c>
      <c r="AL27" s="258">
        <v>1.9832536000000001E-7</v>
      </c>
      <c r="AM27" s="258">
        <v>5.6941493999999998E-10</v>
      </c>
      <c r="AN27" s="258">
        <v>3.1161244000000001E-2</v>
      </c>
      <c r="AO27" s="258">
        <v>5.4235228999999998E-5</v>
      </c>
      <c r="AP27" s="258">
        <v>5.5996708000000001E-5</v>
      </c>
      <c r="AQ27" s="258">
        <v>5.4856243000000001E-6</v>
      </c>
      <c r="AR27" s="258">
        <v>1.9569755999999999E-3</v>
      </c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315"/>
      <c r="BF27" s="315"/>
      <c r="BG27" s="315"/>
      <c r="BH27" s="315"/>
      <c r="BI27" s="315"/>
      <c r="BJ27" s="315"/>
      <c r="BK27" s="315"/>
    </row>
    <row r="28" spans="1:63" x14ac:dyDescent="0.25">
      <c r="A28" s="45"/>
      <c r="B28" s="184" t="s">
        <v>5770</v>
      </c>
      <c r="C28" s="9" t="s">
        <v>3195</v>
      </c>
      <c r="D28" s="193">
        <v>0.12759038</v>
      </c>
      <c r="E28" s="193">
        <v>2.9653922999999999E-2</v>
      </c>
      <c r="F28" s="193">
        <v>8.6406347999999994E-2</v>
      </c>
      <c r="G28" s="193">
        <v>1.8583884E-3</v>
      </c>
      <c r="H28" s="193">
        <v>8.6753095999999997E-5</v>
      </c>
      <c r="I28" s="193">
        <v>1.7133572000000001E-3</v>
      </c>
      <c r="J28" s="193">
        <v>5.4792647E-3</v>
      </c>
      <c r="K28" s="193">
        <v>2.1516303000000001E-5</v>
      </c>
      <c r="L28" s="193">
        <v>2.3708302000000001E-3</v>
      </c>
      <c r="M28" s="193">
        <v>0</v>
      </c>
      <c r="N28" s="193">
        <v>0</v>
      </c>
      <c r="O28" s="193">
        <v>0</v>
      </c>
      <c r="P28" s="199">
        <f t="shared" si="0"/>
        <v>0.21965868888888887</v>
      </c>
      <c r="Q28" s="240">
        <v>19.533244</v>
      </c>
      <c r="R28" s="99">
        <v>1.4422379999999999</v>
      </c>
      <c r="S28" s="99">
        <v>0.13167280000000001</v>
      </c>
      <c r="T28" s="99">
        <v>2.5453E-6</v>
      </c>
      <c r="U28" s="99">
        <v>17.934000000000001</v>
      </c>
      <c r="V28" s="99">
        <v>9.63407E-4</v>
      </c>
      <c r="W28" s="99">
        <v>2.4367E-2</v>
      </c>
      <c r="X28" s="241">
        <f t="shared" si="1"/>
        <v>5.4592956032328922E-2</v>
      </c>
      <c r="Y28" s="241">
        <f t="shared" si="2"/>
        <v>1.704721255424E-2</v>
      </c>
      <c r="Z28" s="241">
        <f t="shared" si="3"/>
        <v>3.393236871978892E-2</v>
      </c>
      <c r="AA28" s="241">
        <f t="shared" si="4"/>
        <v>3.6133747583E-3</v>
      </c>
      <c r="AB28" s="258">
        <v>6.0869912999999996E-3</v>
      </c>
      <c r="AC28" s="258">
        <v>4.8274860999999999E-7</v>
      </c>
      <c r="AD28" s="258">
        <v>1.3674079000000001E-4</v>
      </c>
      <c r="AE28" s="258">
        <v>6.3109093000000001E-7</v>
      </c>
      <c r="AF28" s="258">
        <v>1.0819024999999999E-2</v>
      </c>
      <c r="AG28" s="258">
        <v>3.3416247000000001E-6</v>
      </c>
      <c r="AH28" s="258">
        <v>3.9819251999999999E-3</v>
      </c>
      <c r="AI28" s="258">
        <v>1.9410698E-4</v>
      </c>
      <c r="AJ28" s="258">
        <v>5.2559746000000003E-6</v>
      </c>
      <c r="AK28" s="258">
        <v>1.0297664E-5</v>
      </c>
      <c r="AL28" s="258">
        <v>8.1074744999999999E-7</v>
      </c>
      <c r="AM28" s="258">
        <v>8.0973891999999998E-10</v>
      </c>
      <c r="AN28" s="258">
        <v>2.9605196E-2</v>
      </c>
      <c r="AO28" s="258">
        <v>5.9594284000000003E-5</v>
      </c>
      <c r="AP28" s="258">
        <v>7.5181060000000001E-5</v>
      </c>
      <c r="AQ28" s="258">
        <v>5.1888583000000003E-6</v>
      </c>
      <c r="AR28" s="258">
        <v>3.6081859000000002E-3</v>
      </c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315"/>
      <c r="BF28" s="315"/>
      <c r="BG28" s="315"/>
      <c r="BH28" s="315"/>
      <c r="BI28" s="315"/>
      <c r="BJ28" s="315"/>
      <c r="BK28" s="315"/>
    </row>
    <row r="29" spans="1:63" x14ac:dyDescent="0.25">
      <c r="A29" s="45"/>
      <c r="B29" s="184" t="s">
        <v>5770</v>
      </c>
      <c r="C29" s="9" t="s">
        <v>3196</v>
      </c>
      <c r="D29" s="193">
        <v>8.3361693000000001E-2</v>
      </c>
      <c r="E29" s="193">
        <v>2.2636211E-2</v>
      </c>
      <c r="F29" s="193">
        <v>5.5139059999999997E-2</v>
      </c>
      <c r="G29" s="193">
        <v>1.6504499999999999E-3</v>
      </c>
      <c r="H29" s="193">
        <v>8.2953096999999995E-5</v>
      </c>
      <c r="I29" s="193">
        <v>1.6374071E-3</v>
      </c>
      <c r="J29" s="193">
        <v>-6.2664198999999999E-5</v>
      </c>
      <c r="K29" s="193">
        <v>2.0747083E-5</v>
      </c>
      <c r="L29" s="193">
        <v>2.2575291999999999E-3</v>
      </c>
      <c r="M29" s="193">
        <v>0</v>
      </c>
      <c r="N29" s="193">
        <v>0</v>
      </c>
      <c r="O29" s="193">
        <v>0</v>
      </c>
      <c r="P29" s="199">
        <f t="shared" si="0"/>
        <v>0.16767563703703703</v>
      </c>
      <c r="Q29" s="240">
        <v>19.786128000000001</v>
      </c>
      <c r="R29" s="99">
        <v>1.3027673</v>
      </c>
      <c r="S29" s="99">
        <v>0.12532799999999999</v>
      </c>
      <c r="T29" s="99">
        <v>2.3638000000000001E-6</v>
      </c>
      <c r="U29" s="99">
        <v>18.334</v>
      </c>
      <c r="V29" s="99">
        <v>8.3489100000000004E-4</v>
      </c>
      <c r="W29" s="99">
        <v>2.3195E-2</v>
      </c>
      <c r="X29" s="241">
        <f t="shared" si="1"/>
        <v>6.3956963770198591E-2</v>
      </c>
      <c r="Y29" s="241">
        <f t="shared" si="2"/>
        <v>1.184857223558E-2</v>
      </c>
      <c r="Z29" s="241">
        <f t="shared" si="3"/>
        <v>4.8844809621418586E-2</v>
      </c>
      <c r="AA29" s="241">
        <f t="shared" si="4"/>
        <v>3.2635819131999998E-3</v>
      </c>
      <c r="AB29" s="258">
        <v>4.6466214999999998E-3</v>
      </c>
      <c r="AC29" s="258">
        <v>4.1903051999999999E-7</v>
      </c>
      <c r="AD29" s="258">
        <v>5.9670299000000001E-5</v>
      </c>
      <c r="AE29" s="258">
        <v>5.8266106000000004E-7</v>
      </c>
      <c r="AF29" s="258">
        <v>7.1381350999999999E-3</v>
      </c>
      <c r="AG29" s="258">
        <v>3.143645E-6</v>
      </c>
      <c r="AH29" s="258">
        <v>3.039843E-3</v>
      </c>
      <c r="AI29" s="258">
        <v>1.2287419E-4</v>
      </c>
      <c r="AJ29" s="258">
        <v>5.5824267999999999E-6</v>
      </c>
      <c r="AK29" s="258">
        <v>2.8010150000000002E-6</v>
      </c>
      <c r="AL29" s="258">
        <v>7.7541536999999998E-7</v>
      </c>
      <c r="AM29" s="258">
        <v>7.1524859000000001E-10</v>
      </c>
      <c r="AN29" s="258">
        <v>4.5547629999999999E-2</v>
      </c>
      <c r="AO29" s="258">
        <v>5.9013727000000001E-5</v>
      </c>
      <c r="AP29" s="258">
        <v>6.6289132000000003E-5</v>
      </c>
      <c r="AQ29" s="258">
        <v>4.9162132000000001E-6</v>
      </c>
      <c r="AR29" s="258">
        <v>3.2586656999999998E-3</v>
      </c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315"/>
      <c r="BF29" s="315"/>
      <c r="BG29" s="315"/>
      <c r="BH29" s="315"/>
      <c r="BI29" s="315"/>
      <c r="BJ29" s="315"/>
      <c r="BK29" s="315"/>
    </row>
    <row r="30" spans="1:63" x14ac:dyDescent="0.25">
      <c r="A30" s="45"/>
      <c r="B30" s="184" t="s">
        <v>5770</v>
      </c>
      <c r="C30" s="9" t="s">
        <v>3197</v>
      </c>
      <c r="D30" s="193">
        <v>0.19857594000000001</v>
      </c>
      <c r="E30" s="193">
        <v>0.12710321999999999</v>
      </c>
      <c r="F30" s="193">
        <v>3.5927304E-2</v>
      </c>
      <c r="G30" s="193">
        <v>2.2206907000000001E-2</v>
      </c>
      <c r="H30" s="193">
        <v>3.3418556000000001E-4</v>
      </c>
      <c r="I30" s="193">
        <v>5.9711881999999997E-3</v>
      </c>
      <c r="J30" s="193">
        <v>-6.0304490000000004E-4</v>
      </c>
      <c r="K30" s="193">
        <v>2.5956943E-5</v>
      </c>
      <c r="L30" s="193">
        <v>7.6102226999999996E-3</v>
      </c>
      <c r="M30" s="193">
        <v>0</v>
      </c>
      <c r="N30" s="193">
        <v>0</v>
      </c>
      <c r="O30" s="193">
        <v>0</v>
      </c>
      <c r="P30" s="199">
        <f t="shared" si="0"/>
        <v>0.94150533333333319</v>
      </c>
      <c r="Q30" s="240">
        <v>22.630659000000001</v>
      </c>
      <c r="R30" s="99">
        <v>5.3296789999999996</v>
      </c>
      <c r="S30" s="99">
        <v>0.90703199999999995</v>
      </c>
      <c r="T30" s="99">
        <v>1.7258E-4</v>
      </c>
      <c r="U30" s="99">
        <v>16.213000000000001</v>
      </c>
      <c r="V30" s="99">
        <v>5.1057400000000001E-3</v>
      </c>
      <c r="W30" s="99">
        <v>0.17566999999999999</v>
      </c>
      <c r="X30" s="241">
        <f t="shared" si="1"/>
        <v>0.18020302990736151</v>
      </c>
      <c r="Y30" s="241">
        <f t="shared" si="2"/>
        <v>3.5668020386999996E-2</v>
      </c>
      <c r="Z30" s="241">
        <f t="shared" si="3"/>
        <v>0.13118486789536152</v>
      </c>
      <c r="AA30" s="241">
        <f t="shared" si="4"/>
        <v>1.3350141625000001E-2</v>
      </c>
      <c r="AB30" s="258">
        <v>2.6086972999999999E-2</v>
      </c>
      <c r="AC30" s="258">
        <v>3.4336619000000001E-6</v>
      </c>
      <c r="AD30" s="258">
        <v>2.1860815E-3</v>
      </c>
      <c r="AE30" s="258">
        <v>2.7112731E-6</v>
      </c>
      <c r="AF30" s="258">
        <v>7.3592272000000004E-3</v>
      </c>
      <c r="AG30" s="258">
        <v>2.9593752E-5</v>
      </c>
      <c r="AH30" s="258">
        <v>1.7065591000000001E-2</v>
      </c>
      <c r="AI30" s="258">
        <v>6.5417427999999998E-5</v>
      </c>
      <c r="AJ30" s="258">
        <v>2.7538416000000001E-5</v>
      </c>
      <c r="AK30" s="258">
        <v>3.6440464999999998E-4</v>
      </c>
      <c r="AL30" s="258">
        <v>5.1178904999999996E-6</v>
      </c>
      <c r="AM30" s="258">
        <v>4.4508615000000001E-9</v>
      </c>
      <c r="AN30" s="258">
        <v>0.11173810000000001</v>
      </c>
      <c r="AO30" s="258">
        <v>1.350282E-3</v>
      </c>
      <c r="AP30" s="258">
        <v>5.6841206E-4</v>
      </c>
      <c r="AQ30" s="258">
        <v>1.8567625E-5</v>
      </c>
      <c r="AR30" s="258">
        <v>1.3331574000000001E-2</v>
      </c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315"/>
      <c r="BF30" s="315"/>
      <c r="BG30" s="315"/>
      <c r="BH30" s="315"/>
      <c r="BI30" s="315"/>
      <c r="BJ30" s="315"/>
      <c r="BK30" s="315"/>
    </row>
    <row r="31" spans="1:63" x14ac:dyDescent="0.25">
      <c r="A31" s="45"/>
      <c r="B31" s="184" t="s">
        <v>5770</v>
      </c>
      <c r="C31" s="9" t="s">
        <v>3198</v>
      </c>
      <c r="D31" s="193">
        <v>0.11599268</v>
      </c>
      <c r="E31" s="193">
        <v>5.1745152000000003E-2</v>
      </c>
      <c r="F31" s="193">
        <v>2.8153988000000001E-2</v>
      </c>
      <c r="G31" s="193">
        <v>1.8314347000000002E-2</v>
      </c>
      <c r="H31" s="193">
        <v>1.7184869000000001E-4</v>
      </c>
      <c r="I31" s="193">
        <v>3.3936774E-3</v>
      </c>
      <c r="J31" s="193">
        <v>9.9351608000000004E-3</v>
      </c>
      <c r="K31" s="193">
        <v>1.4432083E-5</v>
      </c>
      <c r="L31" s="193">
        <v>4.2640721999999999E-3</v>
      </c>
      <c r="M31" s="193">
        <v>0</v>
      </c>
      <c r="N31" s="193">
        <v>0</v>
      </c>
      <c r="O31" s="193">
        <v>0</v>
      </c>
      <c r="P31" s="199">
        <f t="shared" si="0"/>
        <v>0.38329742222222224</v>
      </c>
      <c r="Q31" s="240">
        <v>18.967511999999999</v>
      </c>
      <c r="R31" s="99">
        <v>2.9482317</v>
      </c>
      <c r="S31" s="99">
        <v>0.57131200000000004</v>
      </c>
      <c r="T31" s="99">
        <v>1.4011000000000001E-4</v>
      </c>
      <c r="U31" s="99">
        <v>15.334</v>
      </c>
      <c r="V31" s="99">
        <v>3.28802E-3</v>
      </c>
      <c r="W31" s="99">
        <v>0.11054</v>
      </c>
      <c r="X31" s="241">
        <f t="shared" si="1"/>
        <v>8.1381107098285499E-2</v>
      </c>
      <c r="Y31" s="241">
        <f t="shared" si="2"/>
        <v>1.6979056027499998E-2</v>
      </c>
      <c r="Z31" s="241">
        <f t="shared" si="3"/>
        <v>5.7013393298785499E-2</v>
      </c>
      <c r="AA31" s="241">
        <f t="shared" si="4"/>
        <v>7.3886577720000002E-3</v>
      </c>
      <c r="AB31" s="258">
        <v>1.0622266999999999E-2</v>
      </c>
      <c r="AC31" s="258">
        <v>1.4497548E-6</v>
      </c>
      <c r="AD31" s="258">
        <v>1.3713555000000001E-3</v>
      </c>
      <c r="AE31" s="258">
        <v>1.3114527E-6</v>
      </c>
      <c r="AF31" s="258">
        <v>4.9639539999999996E-3</v>
      </c>
      <c r="AG31" s="258">
        <v>1.8718320000000001E-5</v>
      </c>
      <c r="AH31" s="258">
        <v>6.9496254999999998E-3</v>
      </c>
      <c r="AI31" s="258">
        <v>5.5653682000000003E-5</v>
      </c>
      <c r="AJ31" s="258">
        <v>1.8995034E-5</v>
      </c>
      <c r="AK31" s="258">
        <v>8.7661567E-4</v>
      </c>
      <c r="AL31" s="258">
        <v>2.3202817000000002E-6</v>
      </c>
      <c r="AM31" s="258">
        <v>2.8310854999999998E-9</v>
      </c>
      <c r="AN31" s="258">
        <v>4.8274643999999999E-2</v>
      </c>
      <c r="AO31" s="258">
        <v>4.7026453000000002E-4</v>
      </c>
      <c r="AP31" s="258">
        <v>3.6527176999999998E-4</v>
      </c>
      <c r="AQ31" s="258">
        <v>1.0595472000000001E-5</v>
      </c>
      <c r="AR31" s="258">
        <v>7.3780623E-3</v>
      </c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315"/>
      <c r="BF31" s="315"/>
      <c r="BG31" s="315"/>
      <c r="BH31" s="315"/>
      <c r="BI31" s="315"/>
      <c r="BJ31" s="315"/>
      <c r="BK31" s="315"/>
    </row>
    <row r="32" spans="1:63" x14ac:dyDescent="0.25">
      <c r="A32" s="45"/>
      <c r="B32" s="184" t="s">
        <v>5770</v>
      </c>
      <c r="C32" s="9" t="s">
        <v>3199</v>
      </c>
      <c r="D32" s="193">
        <v>0.28228614000000002</v>
      </c>
      <c r="E32" s="193">
        <v>6.4337707999999993E-2</v>
      </c>
      <c r="F32" s="193">
        <v>9.6644479000000005E-2</v>
      </c>
      <c r="G32" s="193">
        <v>3.1889451999999999E-2</v>
      </c>
      <c r="H32" s="193">
        <v>1.8846843E-4</v>
      </c>
      <c r="I32" s="193">
        <v>4.0784261E-3</v>
      </c>
      <c r="J32" s="193">
        <v>8.0285981000000006E-2</v>
      </c>
      <c r="K32" s="193">
        <v>1.2971259E-5</v>
      </c>
      <c r="L32" s="193">
        <v>4.8486535999999998E-3</v>
      </c>
      <c r="M32" s="193">
        <v>0</v>
      </c>
      <c r="N32" s="193">
        <v>0</v>
      </c>
      <c r="O32" s="193">
        <v>0</v>
      </c>
      <c r="P32" s="199">
        <f t="shared" si="0"/>
        <v>0.47657561481481475</v>
      </c>
      <c r="Q32" s="240">
        <v>18.859643999999999</v>
      </c>
      <c r="R32" s="99">
        <v>2.6926331000000001</v>
      </c>
      <c r="S32" s="99">
        <v>0.55025040000000003</v>
      </c>
      <c r="T32" s="99">
        <v>3.9532999999999999E-6</v>
      </c>
      <c r="U32" s="99">
        <v>15.505000000000001</v>
      </c>
      <c r="V32" s="99">
        <v>2.306345E-3</v>
      </c>
      <c r="W32" s="99">
        <v>0.10945000000000001</v>
      </c>
      <c r="X32" s="241">
        <f t="shared" si="1"/>
        <v>0.12619411730645202</v>
      </c>
      <c r="Y32" s="241">
        <f t="shared" si="2"/>
        <v>2.7666348952399999E-2</v>
      </c>
      <c r="Z32" s="241">
        <f t="shared" si="3"/>
        <v>9.1781990954052012E-2</v>
      </c>
      <c r="AA32" s="241">
        <f t="shared" si="4"/>
        <v>6.7457773999999998E-3</v>
      </c>
      <c r="AB32" s="258">
        <v>1.3206585999999999E-2</v>
      </c>
      <c r="AC32" s="258">
        <v>1.3248362E-6</v>
      </c>
      <c r="AD32" s="258">
        <v>1.3005339000000001E-3</v>
      </c>
      <c r="AE32" s="258">
        <v>1.5841851999999999E-6</v>
      </c>
      <c r="AF32" s="258">
        <v>1.313836E-2</v>
      </c>
      <c r="AG32" s="258">
        <v>1.7960030999999999E-5</v>
      </c>
      <c r="AH32" s="258">
        <v>8.6395810999999999E-3</v>
      </c>
      <c r="AI32" s="258">
        <v>2.1181575E-4</v>
      </c>
      <c r="AJ32" s="258">
        <v>1.5823340000000001E-5</v>
      </c>
      <c r="AK32" s="258">
        <v>9.4663233999999998E-5</v>
      </c>
      <c r="AL32" s="258">
        <v>2.3816532000000001E-6</v>
      </c>
      <c r="AM32" s="258">
        <v>2.2268519999999998E-9</v>
      </c>
      <c r="AN32" s="258">
        <v>8.2122284000000004E-2</v>
      </c>
      <c r="AO32" s="258">
        <v>4.904388E-4</v>
      </c>
      <c r="AP32" s="258">
        <v>2.0500084999999999E-4</v>
      </c>
      <c r="AQ32" s="258">
        <v>1.14196E-5</v>
      </c>
      <c r="AR32" s="258">
        <v>6.7343578000000001E-3</v>
      </c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315"/>
      <c r="BF32" s="315"/>
      <c r="BG32" s="315"/>
      <c r="BH32" s="315"/>
      <c r="BI32" s="315"/>
      <c r="BJ32" s="315"/>
      <c r="BK32" s="315"/>
    </row>
    <row r="33" spans="1:63" x14ac:dyDescent="0.25">
      <c r="A33" s="45"/>
      <c r="B33" s="184" t="s">
        <v>5770</v>
      </c>
      <c r="C33" s="9" t="s">
        <v>6140</v>
      </c>
      <c r="D33" s="172">
        <v>0.16930687999999999</v>
      </c>
      <c r="E33" s="172">
        <v>8.4281017E-2</v>
      </c>
      <c r="F33" s="172">
        <v>3.8097535000000002E-2</v>
      </c>
      <c r="G33" s="172">
        <v>2.2979688000000002E-2</v>
      </c>
      <c r="H33" s="172">
        <v>2.0950891000000001E-4</v>
      </c>
      <c r="I33" s="172">
        <v>4.2814067000000004E-3</v>
      </c>
      <c r="J33" s="172">
        <v>1.3905871E-2</v>
      </c>
      <c r="K33" s="172">
        <v>1.8894992999999999E-5</v>
      </c>
      <c r="L33" s="172">
        <v>5.5329617999999997E-3</v>
      </c>
      <c r="M33" s="172">
        <v>0</v>
      </c>
      <c r="N33" s="172">
        <v>0</v>
      </c>
      <c r="O33" s="172">
        <v>0</v>
      </c>
      <c r="P33" s="199">
        <f t="shared" si="0"/>
        <v>0.6243038296296296</v>
      </c>
      <c r="Q33" s="233">
        <v>20.154624999999999</v>
      </c>
      <c r="R33" s="96">
        <v>3.7995435</v>
      </c>
      <c r="S33" s="96">
        <v>0.62820799999999999</v>
      </c>
      <c r="T33" s="96">
        <v>1.5679999999999999E-4</v>
      </c>
      <c r="U33" s="96">
        <v>15.6</v>
      </c>
      <c r="V33" s="96">
        <v>4.0064799999999998E-3</v>
      </c>
      <c r="W33" s="96">
        <v>0.12271</v>
      </c>
      <c r="X33" s="241">
        <f t="shared" si="1"/>
        <v>0.10233271204462378</v>
      </c>
      <c r="Y33" s="241">
        <f t="shared" si="2"/>
        <v>2.5398008968799998E-2</v>
      </c>
      <c r="Z33" s="241">
        <f t="shared" si="3"/>
        <v>6.7411474380823788E-2</v>
      </c>
      <c r="AA33" s="241">
        <f t="shared" si="4"/>
        <v>9.5232286950000002E-3</v>
      </c>
      <c r="AB33" s="241">
        <v>1.7298796000000002E-2</v>
      </c>
      <c r="AC33" s="241">
        <v>2.2064302E-6</v>
      </c>
      <c r="AD33" s="241">
        <v>1.4982407999999999E-3</v>
      </c>
      <c r="AE33" s="241">
        <v>1.6845835999999999E-6</v>
      </c>
      <c r="AF33" s="241">
        <v>6.5765277000000002E-3</v>
      </c>
      <c r="AG33" s="241">
        <v>2.0553454999999999E-5</v>
      </c>
      <c r="AH33" s="241">
        <v>1.1316737E-2</v>
      </c>
      <c r="AI33" s="241">
        <v>7.6024389000000007E-5</v>
      </c>
      <c r="AJ33" s="241">
        <v>2.2203855999999999E-5</v>
      </c>
      <c r="AK33" s="241">
        <v>1.3078844E-3</v>
      </c>
      <c r="AL33" s="241">
        <v>2.9513248000000002E-6</v>
      </c>
      <c r="AM33" s="241">
        <v>3.2510238000000002E-9</v>
      </c>
      <c r="AN33" s="241">
        <v>5.3747350999999999E-2</v>
      </c>
      <c r="AO33" s="241">
        <v>4.9764090000000002E-4</v>
      </c>
      <c r="AP33" s="241">
        <v>4.4067826E-4</v>
      </c>
      <c r="AQ33" s="241">
        <v>1.3337094999999999E-5</v>
      </c>
      <c r="AR33" s="241">
        <v>9.5098916000000006E-3</v>
      </c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315"/>
      <c r="BF33" s="315"/>
      <c r="BG33" s="315"/>
      <c r="BH33" s="315"/>
      <c r="BI33" s="315"/>
      <c r="BJ33" s="315"/>
      <c r="BK33" s="315"/>
    </row>
    <row r="34" spans="1:63" x14ac:dyDescent="0.25">
      <c r="A34" s="45"/>
      <c r="B34" s="184" t="s">
        <v>5770</v>
      </c>
      <c r="C34" s="9" t="s">
        <v>1892</v>
      </c>
      <c r="D34" s="193">
        <v>0.37816058000000002</v>
      </c>
      <c r="E34" s="193">
        <v>7.3842921000000006E-2</v>
      </c>
      <c r="F34" s="193">
        <v>0.12792091999999999</v>
      </c>
      <c r="G34" s="193">
        <v>3.6420536000000003E-2</v>
      </c>
      <c r="H34" s="193">
        <v>2.0249712E-4</v>
      </c>
      <c r="I34" s="193">
        <v>4.3843893000000004E-3</v>
      </c>
      <c r="J34" s="193">
        <v>0.13009064000000001</v>
      </c>
      <c r="K34" s="193">
        <v>1.3858132E-5</v>
      </c>
      <c r="L34" s="193">
        <v>5.2848098E-3</v>
      </c>
      <c r="M34" s="193">
        <v>0</v>
      </c>
      <c r="N34" s="193">
        <v>0</v>
      </c>
      <c r="O34" s="193">
        <v>0</v>
      </c>
      <c r="P34" s="199">
        <f t="shared" si="0"/>
        <v>0.54698460000000004</v>
      </c>
      <c r="Q34" s="240">
        <v>19.309501999999998</v>
      </c>
      <c r="R34" s="99">
        <v>2.8590475999999998</v>
      </c>
      <c r="S34" s="99">
        <v>0.56772800000000001</v>
      </c>
      <c r="T34" s="99">
        <v>4.1562000000000001E-6</v>
      </c>
      <c r="U34" s="99">
        <v>15.766999999999999</v>
      </c>
      <c r="V34" s="99">
        <v>2.41208E-3</v>
      </c>
      <c r="W34" s="99">
        <v>0.11330999999999999</v>
      </c>
      <c r="X34" s="241">
        <f t="shared" si="1"/>
        <v>0.13251110410314798</v>
      </c>
      <c r="Y34" s="241">
        <f t="shared" si="2"/>
        <v>3.3788946085799999E-2</v>
      </c>
      <c r="Z34" s="241">
        <f t="shared" si="3"/>
        <v>9.1559321536347993E-2</v>
      </c>
      <c r="AA34" s="241">
        <f t="shared" si="4"/>
        <v>7.1628364809999999E-3</v>
      </c>
      <c r="AB34" s="258">
        <v>1.5157532E-2</v>
      </c>
      <c r="AC34" s="258">
        <v>1.405058E-6</v>
      </c>
      <c r="AD34" s="258">
        <v>1.6889531E-3</v>
      </c>
      <c r="AE34" s="258">
        <v>1.7147918E-6</v>
      </c>
      <c r="AF34" s="258">
        <v>1.6920816000000002E-2</v>
      </c>
      <c r="AG34" s="258">
        <v>1.8525135999999998E-5</v>
      </c>
      <c r="AH34" s="258">
        <v>9.9156356000000001E-3</v>
      </c>
      <c r="AI34" s="258">
        <v>2.8265172999999998E-4</v>
      </c>
      <c r="AJ34" s="258">
        <v>1.674515E-5</v>
      </c>
      <c r="AK34" s="258">
        <v>1.2050211E-4</v>
      </c>
      <c r="AL34" s="258">
        <v>2.5162031999999999E-6</v>
      </c>
      <c r="AM34" s="258">
        <v>2.373148E-9</v>
      </c>
      <c r="AN34" s="258">
        <v>8.0499750999999994E-2</v>
      </c>
      <c r="AO34" s="258">
        <v>5.0413221000000005E-4</v>
      </c>
      <c r="AP34" s="258">
        <v>2.1738515999999999E-4</v>
      </c>
      <c r="AQ34" s="258">
        <v>1.2364380999999999E-5</v>
      </c>
      <c r="AR34" s="258">
        <v>7.1504721000000002E-3</v>
      </c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315"/>
      <c r="BF34" s="315"/>
      <c r="BG34" s="315"/>
      <c r="BH34" s="315"/>
      <c r="BI34" s="315"/>
      <c r="BJ34" s="315"/>
      <c r="BK34" s="315"/>
    </row>
    <row r="35" spans="1:63" x14ac:dyDescent="0.25">
      <c r="A35" s="45" t="s">
        <v>439</v>
      </c>
      <c r="B35" s="45"/>
      <c r="C35" s="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239"/>
      <c r="R35" s="97"/>
      <c r="S35" s="97"/>
      <c r="T35" s="97"/>
      <c r="U35" s="97"/>
      <c r="V35" s="97"/>
      <c r="W35" s="97"/>
      <c r="X35" s="259"/>
      <c r="Y35" s="259"/>
      <c r="Z35" s="259"/>
      <c r="AA35" s="258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315"/>
      <c r="BF35" s="315"/>
      <c r="BG35" s="315"/>
      <c r="BH35" s="315"/>
      <c r="BI35" s="315"/>
      <c r="BJ35" s="315"/>
      <c r="BK35" s="315"/>
    </row>
    <row r="36" spans="1:63" x14ac:dyDescent="0.25">
      <c r="A36" s="45"/>
      <c r="B36" s="184" t="s">
        <v>5770</v>
      </c>
      <c r="C36" s="9" t="s">
        <v>5402</v>
      </c>
      <c r="D36" s="193">
        <v>2.8500055999999999E-2</v>
      </c>
      <c r="E36" s="193">
        <v>6.8278027000000005E-2</v>
      </c>
      <c r="F36" s="193">
        <v>3.0812819000000002E-2</v>
      </c>
      <c r="G36" s="193">
        <v>7.0292721999999997E-3</v>
      </c>
      <c r="H36" s="193">
        <v>2.0350315999999999E-4</v>
      </c>
      <c r="I36" s="193">
        <v>3.7999323999999999E-3</v>
      </c>
      <c r="J36" s="193">
        <v>-8.7105917000000005E-2</v>
      </c>
      <c r="K36" s="193">
        <v>2.5789722000000002E-5</v>
      </c>
      <c r="L36" s="193">
        <v>5.4566286999999996E-3</v>
      </c>
      <c r="M36" s="193">
        <v>0</v>
      </c>
      <c r="N36" s="193">
        <v>0</v>
      </c>
      <c r="O36" s="193">
        <v>0</v>
      </c>
      <c r="P36" s="199">
        <f>E36/0.135</f>
        <v>0.50576316296296298</v>
      </c>
      <c r="Q36" s="240">
        <v>29.084191000000001</v>
      </c>
      <c r="R36" s="99">
        <v>4.7401827000000001</v>
      </c>
      <c r="S36" s="99">
        <v>1.7472559999999999</v>
      </c>
      <c r="T36" s="99">
        <v>2.7132E-5</v>
      </c>
      <c r="U36" s="99">
        <v>22.161999999999999</v>
      </c>
      <c r="V36" s="99">
        <v>5.5746600000000004E-3</v>
      </c>
      <c r="W36" s="99">
        <v>0.42914999999999998</v>
      </c>
      <c r="X36" s="241">
        <f>SUM(Y36:AA36)</f>
        <v>7.8547741867204701E-2</v>
      </c>
      <c r="Y36" s="241">
        <f>SUM(AB36:AG36)</f>
        <v>1.80484562428E-2</v>
      </c>
      <c r="Z36" s="241">
        <f>SUM(AH36:AP36)</f>
        <v>4.8610046619404698E-2</v>
      </c>
      <c r="AA36" s="241">
        <f>SUM(AQ36:AR36)</f>
        <v>1.1889239005E-2</v>
      </c>
      <c r="AB36" s="258">
        <v>1.4015954000000001E-2</v>
      </c>
      <c r="AC36" s="258">
        <v>2.1914060000000001E-6</v>
      </c>
      <c r="AD36" s="258">
        <v>-1.3618295999999999E-3</v>
      </c>
      <c r="AE36" s="258">
        <v>1.2474197999999999E-6</v>
      </c>
      <c r="AF36" s="258">
        <v>5.3335253000000001E-3</v>
      </c>
      <c r="AG36" s="258">
        <v>5.7367717000000003E-5</v>
      </c>
      <c r="AH36" s="258">
        <v>9.1705259000000004E-3</v>
      </c>
      <c r="AI36" s="258">
        <v>6.2440015E-5</v>
      </c>
      <c r="AJ36" s="258">
        <v>1.2292926E-5</v>
      </c>
      <c r="AK36" s="258">
        <v>-6.2261673E-5</v>
      </c>
      <c r="AL36" s="258">
        <v>2.1412342999999998E-6</v>
      </c>
      <c r="AM36" s="258">
        <v>2.6871046999999998E-9</v>
      </c>
      <c r="AN36" s="258">
        <v>3.9023694999999997E-2</v>
      </c>
      <c r="AO36" s="258">
        <v>1.8278782000000001E-4</v>
      </c>
      <c r="AP36" s="258">
        <v>2.1842271E-4</v>
      </c>
      <c r="AQ36" s="258">
        <v>1.1138004999999999E-5</v>
      </c>
      <c r="AR36" s="258">
        <v>1.1878101E-2</v>
      </c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315"/>
      <c r="BF36" s="315"/>
      <c r="BG36" s="315"/>
      <c r="BH36" s="315"/>
      <c r="BI36" s="315"/>
      <c r="BJ36" s="315"/>
      <c r="BK36" s="315"/>
    </row>
    <row r="37" spans="1:63" x14ac:dyDescent="0.25">
      <c r="A37" s="43"/>
      <c r="B37" s="184" t="s">
        <v>5770</v>
      </c>
      <c r="C37" s="64" t="s">
        <v>5403</v>
      </c>
      <c r="D37" s="193">
        <v>0.31011581999999999</v>
      </c>
      <c r="E37" s="193">
        <v>2.7580012000000001E-2</v>
      </c>
      <c r="F37" s="193">
        <v>2.3177313000000001E-2</v>
      </c>
      <c r="G37" s="193">
        <v>1.6023255000000001E-3</v>
      </c>
      <c r="H37" s="193">
        <v>5.1134458000000001E-2</v>
      </c>
      <c r="I37" s="193">
        <v>1.4981596E-2</v>
      </c>
      <c r="J37" s="193">
        <v>0.18879029999999999</v>
      </c>
      <c r="K37" s="193">
        <v>2.1041824000000001E-5</v>
      </c>
      <c r="L37" s="193">
        <v>2.8287744000000002E-3</v>
      </c>
      <c r="M37" s="193">
        <v>0</v>
      </c>
      <c r="N37" s="193">
        <v>0</v>
      </c>
      <c r="O37" s="193">
        <v>0</v>
      </c>
      <c r="P37" s="199">
        <f>E37/0.135</f>
        <v>0.20429638518518517</v>
      </c>
      <c r="Q37" s="240">
        <v>37.010891999999998</v>
      </c>
      <c r="R37" s="99">
        <v>1.7606691999999999</v>
      </c>
      <c r="S37" s="99">
        <v>0.20760319999999999</v>
      </c>
      <c r="T37" s="99">
        <v>9.9105999999999996E-5</v>
      </c>
      <c r="U37" s="99">
        <v>34.991</v>
      </c>
      <c r="V37" s="99">
        <v>2.5907579999999999E-3</v>
      </c>
      <c r="W37" s="99">
        <v>4.8930000000000001E-2</v>
      </c>
      <c r="X37" s="241">
        <f>SUM(Y37:AA37)</f>
        <v>6.8475798461439391E-2</v>
      </c>
      <c r="Y37" s="241">
        <f>SUM(AB37:AG37)</f>
        <v>1.7922222878000001E-2</v>
      </c>
      <c r="Z37" s="241">
        <f>SUM(AH37:AP37)</f>
        <v>4.6141455084039391E-2</v>
      </c>
      <c r="AA37" s="241">
        <f>SUM(AQ37:AR37)</f>
        <v>4.4121204993999999E-3</v>
      </c>
      <c r="AB37" s="258">
        <v>5.5082530999999999E-3</v>
      </c>
      <c r="AC37" s="258">
        <v>1.2159948000000001E-6</v>
      </c>
      <c r="AD37" s="258">
        <v>5.7042776E-3</v>
      </c>
      <c r="AE37" s="258">
        <v>8.9770335000000006E-6</v>
      </c>
      <c r="AF37" s="258">
        <v>6.6928203E-3</v>
      </c>
      <c r="AG37" s="258">
        <v>6.6788496999999998E-6</v>
      </c>
      <c r="AH37" s="258">
        <v>3.6012647000000001E-3</v>
      </c>
      <c r="AI37" s="258">
        <v>4.2560961999999997E-5</v>
      </c>
      <c r="AJ37" s="258">
        <v>1.3278110999999999E-5</v>
      </c>
      <c r="AK37" s="258">
        <v>1.6191498999999999E-3</v>
      </c>
      <c r="AL37" s="258">
        <v>4.0818662E-6</v>
      </c>
      <c r="AM37" s="258">
        <v>3.8148393999999998E-9</v>
      </c>
      <c r="AN37" s="258">
        <v>4.0518222999999999E-2</v>
      </c>
      <c r="AO37" s="258">
        <v>1.1541573E-4</v>
      </c>
      <c r="AP37" s="258">
        <v>2.2747699999999999E-4</v>
      </c>
      <c r="AQ37" s="258">
        <v>5.7329994000000004E-6</v>
      </c>
      <c r="AR37" s="258">
        <v>4.4063875000000001E-3</v>
      </c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315"/>
      <c r="BF37" s="315"/>
      <c r="BG37" s="315"/>
      <c r="BH37" s="315"/>
      <c r="BI37" s="315"/>
      <c r="BJ37" s="315"/>
      <c r="BK37" s="315"/>
    </row>
    <row r="38" spans="1:63" x14ac:dyDescent="0.25">
      <c r="A38" s="45" t="s">
        <v>440</v>
      </c>
      <c r="B38" s="45"/>
      <c r="C38" s="9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239"/>
      <c r="R38" s="97"/>
      <c r="S38" s="97"/>
      <c r="T38" s="97"/>
      <c r="U38" s="97"/>
      <c r="V38" s="97"/>
      <c r="W38" s="97"/>
      <c r="X38" s="259"/>
      <c r="Y38" s="259"/>
      <c r="Z38" s="259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315"/>
      <c r="BF38" s="315"/>
      <c r="BG38" s="315"/>
      <c r="BH38" s="315"/>
      <c r="BI38" s="315"/>
      <c r="BJ38" s="315"/>
      <c r="BK38" s="315"/>
    </row>
    <row r="39" spans="1:63" x14ac:dyDescent="0.25">
      <c r="A39" s="43"/>
      <c r="B39" s="184" t="s">
        <v>5770</v>
      </c>
      <c r="C39" s="9" t="s">
        <v>5404</v>
      </c>
      <c r="D39" s="193">
        <v>1.8306625E-2</v>
      </c>
      <c r="E39" s="193">
        <v>1.5653695E-3</v>
      </c>
      <c r="F39" s="193">
        <v>1.2820226000000001E-3</v>
      </c>
      <c r="G39" s="193">
        <v>9.1398046000000001E-5</v>
      </c>
      <c r="H39" s="193">
        <v>3.1037088E-3</v>
      </c>
      <c r="I39" s="193">
        <v>7.0477504999999995E-4</v>
      </c>
      <c r="J39" s="193">
        <v>1.1419395000000001E-2</v>
      </c>
      <c r="K39" s="193">
        <v>1.0463071E-6</v>
      </c>
      <c r="L39" s="193">
        <v>1.3890973999999999E-4</v>
      </c>
      <c r="M39" s="193">
        <v>0</v>
      </c>
      <c r="N39" s="193">
        <v>0</v>
      </c>
      <c r="O39" s="193">
        <v>0</v>
      </c>
      <c r="P39" s="199">
        <f>E39/0.135</f>
        <v>1.1595329629629629E-2</v>
      </c>
      <c r="Q39" s="240">
        <v>2.2336914000000001</v>
      </c>
      <c r="R39" s="99">
        <v>9.6025522000000002E-2</v>
      </c>
      <c r="S39" s="99">
        <v>1.06204E-2</v>
      </c>
      <c r="T39" s="99">
        <v>5.9255999999999996E-6</v>
      </c>
      <c r="U39" s="99">
        <v>2.1248999999999998</v>
      </c>
      <c r="V39" s="99">
        <v>1.428349E-4</v>
      </c>
      <c r="W39" s="99">
        <v>1.9967000000000001E-3</v>
      </c>
      <c r="X39" s="241">
        <f>SUM(Y39:AA39)</f>
        <v>3.9501692346254006E-3</v>
      </c>
      <c r="Y39" s="241">
        <f>SUM(AB39:AG39)</f>
        <v>9.3436496828499995E-4</v>
      </c>
      <c r="Z39" s="241">
        <f>SUM(AH39:AP39)</f>
        <v>2.7751649186004003E-3</v>
      </c>
      <c r="AA39" s="241">
        <f>SUM(AQ39:AR39)</f>
        <v>2.4063934774E-4</v>
      </c>
      <c r="AB39" s="258">
        <v>3.1202779999999999E-4</v>
      </c>
      <c r="AC39" s="258">
        <v>6.9652904999999995E-8</v>
      </c>
      <c r="AD39" s="258">
        <v>2.8130872999999998E-4</v>
      </c>
      <c r="AE39" s="258">
        <v>5.2973264000000001E-7</v>
      </c>
      <c r="AF39" s="258">
        <v>3.4008623999999999E-4</v>
      </c>
      <c r="AG39" s="258">
        <v>3.4281274000000002E-7</v>
      </c>
      <c r="AH39" s="258">
        <v>2.0398844999999999E-4</v>
      </c>
      <c r="AI39" s="258">
        <v>2.3968664E-6</v>
      </c>
      <c r="AJ39" s="258">
        <v>7.6006591000000004E-7</v>
      </c>
      <c r="AK39" s="258">
        <v>8.9162040000000001E-5</v>
      </c>
      <c r="AL39" s="258">
        <v>2.4036795999999999E-7</v>
      </c>
      <c r="AM39" s="258">
        <v>2.010304E-10</v>
      </c>
      <c r="AN39" s="258">
        <v>2.4599271999999998E-3</v>
      </c>
      <c r="AO39" s="258">
        <v>5.9442852999999996E-6</v>
      </c>
      <c r="AP39" s="258">
        <v>1.2745442E-5</v>
      </c>
      <c r="AQ39" s="258">
        <v>3.1060774000000001E-7</v>
      </c>
      <c r="AR39" s="258">
        <v>2.4032873999999999E-4</v>
      </c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315"/>
      <c r="BF39" s="315"/>
      <c r="BG39" s="315"/>
      <c r="BH39" s="315"/>
      <c r="BI39" s="315"/>
      <c r="BJ39" s="315"/>
      <c r="BK39" s="315"/>
    </row>
    <row r="40" spans="1:63" x14ac:dyDescent="0.25">
      <c r="A40" s="43"/>
      <c r="B40" s="184" t="s">
        <v>5770</v>
      </c>
      <c r="C40" s="64" t="s">
        <v>4913</v>
      </c>
      <c r="D40" s="193">
        <v>6.0623114000000001E-3</v>
      </c>
      <c r="E40" s="193">
        <v>1.4555049E-2</v>
      </c>
      <c r="F40" s="193">
        <v>6.5703185999999997E-3</v>
      </c>
      <c r="G40" s="193">
        <v>1.4987914999999999E-3</v>
      </c>
      <c r="H40" s="193">
        <v>4.3390165000000001E-5</v>
      </c>
      <c r="I40" s="193">
        <v>8.0988721000000005E-4</v>
      </c>
      <c r="J40" s="193">
        <v>-1.8583446999999999E-2</v>
      </c>
      <c r="K40" s="193">
        <v>5.4989594000000003E-6</v>
      </c>
      <c r="L40" s="193">
        <v>1.1628236999999999E-3</v>
      </c>
      <c r="M40" s="193">
        <v>0</v>
      </c>
      <c r="N40" s="193">
        <v>0</v>
      </c>
      <c r="O40" s="193">
        <v>0</v>
      </c>
      <c r="P40" s="199">
        <f>E40/0.135</f>
        <v>0.10781517777777777</v>
      </c>
      <c r="Q40" s="240">
        <v>6.1987186999999997</v>
      </c>
      <c r="R40" s="99">
        <v>1.0102853000000001</v>
      </c>
      <c r="S40" s="99">
        <v>0.368564</v>
      </c>
      <c r="T40" s="99">
        <v>5.7876000000000003E-6</v>
      </c>
      <c r="U40" s="99">
        <v>4.7279</v>
      </c>
      <c r="V40" s="99">
        <v>1.178683E-3</v>
      </c>
      <c r="W40" s="99">
        <v>9.0785000000000005E-2</v>
      </c>
      <c r="X40" s="241">
        <f>SUM(Y40:AA40)</f>
        <v>1.6748986278105872E-2</v>
      </c>
      <c r="Y40" s="241">
        <f>SUM(AB40:AG40)</f>
        <v>3.8463861239600001E-3</v>
      </c>
      <c r="Z40" s="241">
        <f>SUM(AH40:AP40)</f>
        <v>1.0368621005245871E-2</v>
      </c>
      <c r="AA40" s="241">
        <f>SUM(AQ40:AR40)</f>
        <v>2.5339791489E-3</v>
      </c>
      <c r="AB40" s="258">
        <v>2.9878267000000001E-3</v>
      </c>
      <c r="AC40" s="258">
        <v>4.6705107999999999E-7</v>
      </c>
      <c r="AD40" s="258">
        <v>-2.9139554000000002E-4</v>
      </c>
      <c r="AE40" s="258">
        <v>2.6597187999999998E-7</v>
      </c>
      <c r="AF40" s="258">
        <v>1.1371209E-3</v>
      </c>
      <c r="AG40" s="258">
        <v>1.2101041E-5</v>
      </c>
      <c r="AH40" s="258">
        <v>1.9549105E-3</v>
      </c>
      <c r="AI40" s="258">
        <v>1.3315348000000001E-5</v>
      </c>
      <c r="AJ40" s="258">
        <v>2.6153347999999998E-6</v>
      </c>
      <c r="AK40" s="258">
        <v>-1.3285821999999999E-5</v>
      </c>
      <c r="AL40" s="258">
        <v>4.5611137000000002E-7</v>
      </c>
      <c r="AM40" s="258">
        <v>5.7107586999999996E-10</v>
      </c>
      <c r="AN40" s="258">
        <v>8.3251417999999997E-3</v>
      </c>
      <c r="AO40" s="258">
        <v>3.8933458000000001E-5</v>
      </c>
      <c r="AP40" s="258">
        <v>4.6533704000000002E-5</v>
      </c>
      <c r="AQ40" s="258">
        <v>2.3730488999999999E-6</v>
      </c>
      <c r="AR40" s="258">
        <v>2.5316061000000001E-3</v>
      </c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315"/>
      <c r="BF40" s="315"/>
      <c r="BG40" s="315"/>
      <c r="BH40" s="315"/>
      <c r="BI40" s="315"/>
      <c r="BJ40" s="315"/>
      <c r="BK40" s="315"/>
    </row>
    <row r="41" spans="1:63" x14ac:dyDescent="0.25">
      <c r="A41" s="9"/>
      <c r="B41" s="184" t="s">
        <v>5770</v>
      </c>
      <c r="C41" s="9" t="s">
        <v>1416</v>
      </c>
      <c r="D41" s="193">
        <v>5.4809526000000001E-4</v>
      </c>
      <c r="E41" s="193">
        <v>1.8633187999999999E-3</v>
      </c>
      <c r="F41" s="193">
        <v>9.5550824E-4</v>
      </c>
      <c r="G41" s="193">
        <v>2.1610282999999999E-4</v>
      </c>
      <c r="H41" s="193">
        <v>5.4497082999999997E-6</v>
      </c>
      <c r="I41" s="193">
        <v>1.1844103E-4</v>
      </c>
      <c r="J41" s="193">
        <v>-2.7686692000000001E-3</v>
      </c>
      <c r="K41" s="193">
        <v>5.8507504E-7</v>
      </c>
      <c r="L41" s="193">
        <v>1.5735882E-4</v>
      </c>
      <c r="M41" s="193">
        <v>0</v>
      </c>
      <c r="N41" s="193">
        <v>0</v>
      </c>
      <c r="O41" s="193">
        <v>0</v>
      </c>
      <c r="P41" s="199">
        <f>E41/0.135</f>
        <v>1.3802361481481481E-2</v>
      </c>
      <c r="Q41" s="240">
        <v>0.90134844999999997</v>
      </c>
      <c r="R41" s="99">
        <v>0.11037668</v>
      </c>
      <c r="S41" s="99">
        <v>7.3639999999999997E-2</v>
      </c>
      <c r="T41" s="99">
        <v>7.7985000000000004E-7</v>
      </c>
      <c r="U41" s="99">
        <v>0.70121999999999995</v>
      </c>
      <c r="V41" s="99">
        <v>2.1599100000000001E-4</v>
      </c>
      <c r="W41" s="99">
        <v>1.5894999999999999E-2</v>
      </c>
      <c r="X41" s="241">
        <f>SUM(Y41:AA41)</f>
        <v>2.2803235708516319E-3</v>
      </c>
      <c r="Y41" s="241">
        <f>SUM(AB41:AG41)</f>
        <v>5.0693870591200004E-4</v>
      </c>
      <c r="Z41" s="241">
        <f>SUM(AH41:AP41)</f>
        <v>1.4966068190696319E-3</v>
      </c>
      <c r="AA41" s="241">
        <f>SUM(AQ41:AR41)</f>
        <v>2.7677804587E-4</v>
      </c>
      <c r="AB41" s="258">
        <v>3.8248555999999999E-4</v>
      </c>
      <c r="AC41" s="258">
        <v>5.2498612999999998E-8</v>
      </c>
      <c r="AD41" s="258">
        <v>-4.1226995000000003E-5</v>
      </c>
      <c r="AE41" s="258">
        <v>3.6908999E-8</v>
      </c>
      <c r="AF41" s="258">
        <v>1.6317023999999999E-4</v>
      </c>
      <c r="AG41" s="258">
        <v>2.4204933000000002E-6</v>
      </c>
      <c r="AH41" s="258">
        <v>2.5024556E-4</v>
      </c>
      <c r="AI41" s="258">
        <v>1.9453372000000001E-6</v>
      </c>
      <c r="AJ41" s="258">
        <v>3.9079402999999998E-7</v>
      </c>
      <c r="AK41" s="258">
        <v>-1.9860273000000001E-6</v>
      </c>
      <c r="AL41" s="258">
        <v>6.8919465000000003E-8</v>
      </c>
      <c r="AM41" s="258">
        <v>8.7974632000000006E-11</v>
      </c>
      <c r="AN41" s="258">
        <v>1.2344427999999999E-3</v>
      </c>
      <c r="AO41" s="258">
        <v>5.6147900000000002E-6</v>
      </c>
      <c r="AP41" s="258">
        <v>5.8845576999999998E-6</v>
      </c>
      <c r="AQ41" s="258">
        <v>3.3892586999999998E-7</v>
      </c>
      <c r="AR41" s="258">
        <v>2.7643912000000002E-4</v>
      </c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315"/>
      <c r="BF41" s="315"/>
      <c r="BG41" s="315"/>
      <c r="BH41" s="315"/>
      <c r="BI41" s="315"/>
      <c r="BJ41" s="315"/>
      <c r="BK41" s="315"/>
    </row>
    <row r="42" spans="1:63" x14ac:dyDescent="0.25">
      <c r="A42" s="9"/>
      <c r="B42" s="184" t="s">
        <v>5770</v>
      </c>
      <c r="C42" s="9" t="s">
        <v>1417</v>
      </c>
      <c r="D42" s="193">
        <v>0</v>
      </c>
      <c r="E42" s="193">
        <v>0</v>
      </c>
      <c r="F42" s="193">
        <v>0</v>
      </c>
      <c r="G42" s="193">
        <v>0</v>
      </c>
      <c r="H42" s="193">
        <v>0</v>
      </c>
      <c r="I42" s="193">
        <v>0</v>
      </c>
      <c r="J42" s="193">
        <v>0</v>
      </c>
      <c r="K42" s="193">
        <v>0</v>
      </c>
      <c r="L42" s="193">
        <v>0</v>
      </c>
      <c r="M42" s="193">
        <v>0</v>
      </c>
      <c r="N42" s="193">
        <v>0</v>
      </c>
      <c r="O42" s="193">
        <v>0</v>
      </c>
      <c r="P42" s="199">
        <f>E42/0.135</f>
        <v>0</v>
      </c>
      <c r="Q42" s="240">
        <v>0</v>
      </c>
      <c r="R42" s="99">
        <v>0</v>
      </c>
      <c r="S42" s="99">
        <v>0</v>
      </c>
      <c r="T42" s="99">
        <v>0</v>
      </c>
      <c r="U42" s="99">
        <v>0</v>
      </c>
      <c r="V42" s="99">
        <v>0</v>
      </c>
      <c r="W42" s="99">
        <v>0</v>
      </c>
      <c r="X42" s="241">
        <f>SUM(Y42:AA42)</f>
        <v>0</v>
      </c>
      <c r="Y42" s="241">
        <f>SUM(AB42:AG42)</f>
        <v>0</v>
      </c>
      <c r="Z42" s="241">
        <f>SUM(AH42:AP42)</f>
        <v>0</v>
      </c>
      <c r="AA42" s="241">
        <f>SUM(AQ42:AR42)</f>
        <v>0</v>
      </c>
      <c r="AB42" s="258">
        <v>0</v>
      </c>
      <c r="AC42" s="258">
        <v>0</v>
      </c>
      <c r="AD42" s="258">
        <v>0</v>
      </c>
      <c r="AE42" s="258">
        <v>0</v>
      </c>
      <c r="AF42" s="258">
        <v>0</v>
      </c>
      <c r="AG42" s="258">
        <v>0</v>
      </c>
      <c r="AH42" s="258">
        <v>0</v>
      </c>
      <c r="AI42" s="258">
        <v>0</v>
      </c>
      <c r="AJ42" s="258">
        <v>0</v>
      </c>
      <c r="AK42" s="258">
        <v>0</v>
      </c>
      <c r="AL42" s="258">
        <v>0</v>
      </c>
      <c r="AM42" s="258">
        <v>0</v>
      </c>
      <c r="AN42" s="258">
        <v>0</v>
      </c>
      <c r="AO42" s="258">
        <v>0</v>
      </c>
      <c r="AP42" s="258">
        <v>0</v>
      </c>
      <c r="AQ42" s="258">
        <v>0</v>
      </c>
      <c r="AR42" s="258">
        <v>0</v>
      </c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315"/>
      <c r="BF42" s="315"/>
      <c r="BG42" s="315"/>
      <c r="BH42" s="315"/>
      <c r="BI42" s="315"/>
      <c r="BJ42" s="315"/>
      <c r="BK42" s="315"/>
    </row>
    <row r="43" spans="1:63" x14ac:dyDescent="0.25">
      <c r="A43" s="43"/>
      <c r="B43" s="184" t="s">
        <v>5770</v>
      </c>
      <c r="C43" s="9" t="s">
        <v>1418</v>
      </c>
      <c r="D43" s="193">
        <v>0</v>
      </c>
      <c r="E43" s="193">
        <v>0</v>
      </c>
      <c r="F43" s="193">
        <v>0</v>
      </c>
      <c r="G43" s="193">
        <v>0</v>
      </c>
      <c r="H43" s="193">
        <v>0</v>
      </c>
      <c r="I43" s="193">
        <v>0</v>
      </c>
      <c r="J43" s="193">
        <v>0</v>
      </c>
      <c r="K43" s="193">
        <v>0</v>
      </c>
      <c r="L43" s="193">
        <v>0</v>
      </c>
      <c r="M43" s="193">
        <v>0</v>
      </c>
      <c r="N43" s="193">
        <v>0</v>
      </c>
      <c r="O43" s="193">
        <v>0</v>
      </c>
      <c r="P43" s="199">
        <f>E43/0.135</f>
        <v>0</v>
      </c>
      <c r="Q43" s="240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241">
        <f>SUM(Y43:AA43)</f>
        <v>0</v>
      </c>
      <c r="Y43" s="241">
        <f>SUM(AB43:AG43)</f>
        <v>0</v>
      </c>
      <c r="Z43" s="241">
        <f>SUM(AH43:AP43)</f>
        <v>0</v>
      </c>
      <c r="AA43" s="241">
        <f>SUM(AQ43:AR43)</f>
        <v>0</v>
      </c>
      <c r="AB43" s="258">
        <v>0</v>
      </c>
      <c r="AC43" s="258">
        <v>0</v>
      </c>
      <c r="AD43" s="258">
        <v>0</v>
      </c>
      <c r="AE43" s="258">
        <v>0</v>
      </c>
      <c r="AF43" s="258">
        <v>0</v>
      </c>
      <c r="AG43" s="258">
        <v>0</v>
      </c>
      <c r="AH43" s="258">
        <v>0</v>
      </c>
      <c r="AI43" s="258">
        <v>0</v>
      </c>
      <c r="AJ43" s="258">
        <v>0</v>
      </c>
      <c r="AK43" s="258">
        <v>0</v>
      </c>
      <c r="AL43" s="258">
        <v>0</v>
      </c>
      <c r="AM43" s="258">
        <v>0</v>
      </c>
      <c r="AN43" s="258">
        <v>0</v>
      </c>
      <c r="AO43" s="258">
        <v>0</v>
      </c>
      <c r="AP43" s="258">
        <v>0</v>
      </c>
      <c r="AQ43" s="258">
        <v>0</v>
      </c>
      <c r="AR43" s="258">
        <v>0</v>
      </c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315"/>
      <c r="BF43" s="315"/>
      <c r="BG43" s="315"/>
      <c r="BH43" s="315"/>
      <c r="BI43" s="315"/>
      <c r="BJ43" s="315"/>
      <c r="BK43" s="315"/>
    </row>
    <row r="44" spans="1:63" x14ac:dyDescent="0.25">
      <c r="A44" s="45" t="s">
        <v>4517</v>
      </c>
      <c r="B44" s="45"/>
      <c r="C44" s="43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239"/>
      <c r="R44" s="97"/>
      <c r="S44" s="97"/>
      <c r="T44" s="97"/>
      <c r="U44" s="97"/>
      <c r="V44" s="97"/>
      <c r="W44" s="97"/>
      <c r="X44" s="259"/>
      <c r="Y44" s="259"/>
      <c r="Z44" s="259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315"/>
      <c r="BF44" s="315"/>
      <c r="BG44" s="315"/>
      <c r="BH44" s="315"/>
      <c r="BI44" s="315"/>
      <c r="BJ44" s="315"/>
      <c r="BK44" s="315"/>
    </row>
    <row r="45" spans="1:63" x14ac:dyDescent="0.25">
      <c r="A45" s="9"/>
      <c r="B45" s="185" t="s">
        <v>1264</v>
      </c>
      <c r="C45" s="9" t="s">
        <v>1740</v>
      </c>
      <c r="D45" s="193">
        <v>3157912.3</v>
      </c>
      <c r="E45" s="193">
        <v>730395.29</v>
      </c>
      <c r="F45" s="193">
        <v>593260.97</v>
      </c>
      <c r="G45" s="193">
        <v>59972.909</v>
      </c>
      <c r="H45" s="193">
        <v>7444.9533000000001</v>
      </c>
      <c r="I45" s="193">
        <v>128430.86</v>
      </c>
      <c r="J45" s="193">
        <v>77398.955000000002</v>
      </c>
      <c r="K45" s="193">
        <v>790.55645000000004</v>
      </c>
      <c r="L45" s="193">
        <v>1560217.8</v>
      </c>
      <c r="M45" s="193">
        <v>0</v>
      </c>
      <c r="N45" s="193">
        <v>0</v>
      </c>
      <c r="O45" s="193">
        <v>0</v>
      </c>
      <c r="P45" s="199">
        <f>E45/0.135</f>
        <v>5410335.4814814813</v>
      </c>
      <c r="Q45" s="240">
        <v>71916703</v>
      </c>
      <c r="R45" s="99">
        <v>55966063</v>
      </c>
      <c r="S45" s="99">
        <v>10079440</v>
      </c>
      <c r="T45" s="99">
        <v>109.53</v>
      </c>
      <c r="U45" s="99">
        <v>481120</v>
      </c>
      <c r="V45" s="99">
        <v>93770.7</v>
      </c>
      <c r="W45" s="99">
        <v>5296200</v>
      </c>
      <c r="X45" s="241">
        <f>SUM(Y45:AA45)</f>
        <v>843817.23647836002</v>
      </c>
      <c r="Y45" s="241">
        <f>SUM(AB45:AG45)</f>
        <v>427537.46304800001</v>
      </c>
      <c r="Z45" s="241">
        <f>SUM(AH45:AP45)</f>
        <v>273613.99863036</v>
      </c>
      <c r="AA45" s="241">
        <f>SUM(AQ45:AR45)</f>
        <v>142665.77479999998</v>
      </c>
      <c r="AB45" s="258">
        <v>149970.53</v>
      </c>
      <c r="AC45" s="258">
        <v>18.02467</v>
      </c>
      <c r="AD45" s="258">
        <v>131844.73000000001</v>
      </c>
      <c r="AE45" s="258">
        <v>22.471218</v>
      </c>
      <c r="AF45" s="258">
        <v>145356.24</v>
      </c>
      <c r="AG45" s="258">
        <v>325.46715999999998</v>
      </c>
      <c r="AH45" s="258">
        <v>98156.203999999998</v>
      </c>
      <c r="AI45" s="258">
        <v>1008.0504</v>
      </c>
      <c r="AJ45" s="258">
        <v>536.22242000000006</v>
      </c>
      <c r="AK45" s="258">
        <v>389.02629999999999</v>
      </c>
      <c r="AL45" s="258">
        <v>110.46946</v>
      </c>
      <c r="AM45" s="258">
        <v>0.37975036000000001</v>
      </c>
      <c r="AN45" s="258">
        <v>2668.1763000000001</v>
      </c>
      <c r="AO45" s="258">
        <v>105386.36</v>
      </c>
      <c r="AP45" s="258">
        <v>65359.11</v>
      </c>
      <c r="AQ45" s="258">
        <v>2615.2548000000002</v>
      </c>
      <c r="AR45" s="258">
        <v>140050.51999999999</v>
      </c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315"/>
      <c r="BF45" s="315"/>
      <c r="BG45" s="315"/>
      <c r="BH45" s="315"/>
      <c r="BI45" s="315"/>
      <c r="BJ45" s="315"/>
      <c r="BK45" s="315"/>
    </row>
    <row r="46" spans="1:63" x14ac:dyDescent="0.25">
      <c r="A46" s="45" t="s">
        <v>441</v>
      </c>
      <c r="B46" s="45"/>
      <c r="C46" s="9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239"/>
      <c r="R46" s="97"/>
      <c r="S46" s="97"/>
      <c r="T46" s="97"/>
      <c r="U46" s="97"/>
      <c r="V46" s="97"/>
      <c r="W46" s="97"/>
      <c r="X46" s="259"/>
      <c r="Y46" s="259"/>
      <c r="Z46" s="259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315"/>
      <c r="BF46" s="315"/>
      <c r="BG46" s="315"/>
      <c r="BH46" s="315"/>
      <c r="BI46" s="315"/>
      <c r="BJ46" s="315"/>
      <c r="BK46" s="315"/>
    </row>
    <row r="47" spans="1:63" x14ac:dyDescent="0.25">
      <c r="A47" s="9"/>
      <c r="B47" s="184" t="s">
        <v>5770</v>
      </c>
      <c r="C47" s="9" t="s">
        <v>1741</v>
      </c>
      <c r="D47" s="193">
        <v>2.6700859999999999E-3</v>
      </c>
      <c r="E47" s="193">
        <v>1.8050328999999999E-3</v>
      </c>
      <c r="F47" s="193">
        <v>5.7838807000000004E-4</v>
      </c>
      <c r="G47" s="193">
        <v>9.0412243999999995E-6</v>
      </c>
      <c r="H47" s="193">
        <v>1.4346142E-5</v>
      </c>
      <c r="I47" s="193">
        <v>1.8225762999999999E-4</v>
      </c>
      <c r="J47" s="193">
        <v>5.0853699000000001E-5</v>
      </c>
      <c r="K47" s="193">
        <v>3.4153927000000003E-7</v>
      </c>
      <c r="L47" s="193">
        <v>2.9824777E-5</v>
      </c>
      <c r="M47" s="193">
        <v>0</v>
      </c>
      <c r="N47" s="193">
        <v>0</v>
      </c>
      <c r="O47" s="193">
        <v>0</v>
      </c>
      <c r="P47" s="199">
        <f>E47/0.135</f>
        <v>1.3370614074074073E-2</v>
      </c>
      <c r="Q47" s="240">
        <v>0.20206953</v>
      </c>
      <c r="R47" s="99">
        <v>0.19451446999999999</v>
      </c>
      <c r="S47" s="99">
        <v>6.2759199999999999E-3</v>
      </c>
      <c r="T47" s="99">
        <v>3.1408000000000002E-7</v>
      </c>
      <c r="U47" s="99">
        <v>1.8254E-4</v>
      </c>
      <c r="V47" s="99">
        <v>5.83891E-5</v>
      </c>
      <c r="W47" s="99">
        <v>1.0379E-3</v>
      </c>
      <c r="X47" s="241">
        <f>SUM(Y47:AA47)</f>
        <v>1.2893221977389071E-3</v>
      </c>
      <c r="Y47" s="241">
        <f>SUM(AB47:AG47)</f>
        <v>5.3881058081000006E-4</v>
      </c>
      <c r="Z47" s="241">
        <f>SUM(AH47:AP47)</f>
        <v>2.6419190766390703E-4</v>
      </c>
      <c r="AA47" s="241">
        <f>SUM(AQ47:AR47)</f>
        <v>4.8631970926500001E-4</v>
      </c>
      <c r="AB47" s="258">
        <v>3.7062928E-4</v>
      </c>
      <c r="AC47" s="258">
        <v>1.060819E-7</v>
      </c>
      <c r="AD47" s="258">
        <v>9.7949918000000001E-6</v>
      </c>
      <c r="AE47" s="258">
        <v>1.0272617E-7</v>
      </c>
      <c r="AF47" s="258">
        <v>1.5797510000000001E-4</v>
      </c>
      <c r="AG47" s="258">
        <v>2.0240094000000001E-7</v>
      </c>
      <c r="AH47" s="258">
        <v>2.4258079000000001E-4</v>
      </c>
      <c r="AI47" s="258">
        <v>8.4989329000000002E-7</v>
      </c>
      <c r="AJ47" s="258">
        <v>5.4453820000000001E-8</v>
      </c>
      <c r="AK47" s="258">
        <v>3.4519104999999998E-7</v>
      </c>
      <c r="AL47" s="258">
        <v>9.7221777999999997E-9</v>
      </c>
      <c r="AM47" s="258">
        <v>3.3616106999999998E-11</v>
      </c>
      <c r="AN47" s="258">
        <v>4.9436310999999999E-7</v>
      </c>
      <c r="AO47" s="258">
        <v>3.6916186000000001E-6</v>
      </c>
      <c r="AP47" s="258">
        <v>1.6165841999999998E-5</v>
      </c>
      <c r="AQ47" s="258">
        <v>8.7619264999999994E-8</v>
      </c>
      <c r="AR47" s="258">
        <v>4.8623208999999998E-4</v>
      </c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315"/>
      <c r="BF47" s="315"/>
      <c r="BG47" s="315"/>
      <c r="BH47" s="315"/>
      <c r="BI47" s="315"/>
      <c r="BJ47" s="315"/>
      <c r="BK47" s="315"/>
    </row>
    <row r="48" spans="1:63" x14ac:dyDescent="0.25">
      <c r="A48" s="45" t="s">
        <v>442</v>
      </c>
      <c r="B48" s="45"/>
      <c r="C48" s="9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239"/>
      <c r="R48" s="99"/>
      <c r="S48" s="97"/>
      <c r="T48" s="97"/>
      <c r="U48" s="97"/>
      <c r="V48" s="97"/>
      <c r="W48" s="97"/>
      <c r="X48" s="259"/>
      <c r="Y48" s="259"/>
      <c r="Z48" s="259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315"/>
      <c r="BF48" s="315"/>
      <c r="BG48" s="315"/>
      <c r="BH48" s="315"/>
      <c r="BI48" s="315"/>
      <c r="BJ48" s="315"/>
      <c r="BK48" s="315"/>
    </row>
    <row r="49" spans="1:64" x14ac:dyDescent="0.25">
      <c r="A49" s="9"/>
      <c r="B49" s="184" t="s">
        <v>5770</v>
      </c>
      <c r="C49" s="9" t="s">
        <v>1742</v>
      </c>
      <c r="D49" s="193">
        <v>6.5483319999999998E-2</v>
      </c>
      <c r="E49" s="193">
        <v>2.5235766E-2</v>
      </c>
      <c r="F49" s="193">
        <v>8.7361269000000002E-3</v>
      </c>
      <c r="G49" s="193">
        <v>9.7265858999999993E-3</v>
      </c>
      <c r="H49" s="193">
        <v>1.0155725999999999E-4</v>
      </c>
      <c r="I49" s="193">
        <v>9.3274927000000004E-3</v>
      </c>
      <c r="J49" s="193">
        <v>1.2511425E-3</v>
      </c>
      <c r="K49" s="193">
        <v>1.4309286E-5</v>
      </c>
      <c r="L49" s="193">
        <v>1.1090338999999999E-2</v>
      </c>
      <c r="M49" s="193">
        <v>0</v>
      </c>
      <c r="N49" s="193">
        <v>0</v>
      </c>
      <c r="O49" s="193">
        <v>0</v>
      </c>
      <c r="P49" s="199">
        <f t="shared" ref="P49:P58" si="5">E49/0.135</f>
        <v>0.18693159999999998</v>
      </c>
      <c r="Q49" s="240">
        <v>41.086129999999997</v>
      </c>
      <c r="R49" s="99">
        <v>2.3970444</v>
      </c>
      <c r="S49" s="99">
        <v>0.95519200000000004</v>
      </c>
      <c r="T49" s="99">
        <v>3.3519999999999998E-6</v>
      </c>
      <c r="U49" s="99">
        <v>37.578000000000003</v>
      </c>
      <c r="V49" s="99">
        <v>1.7400490000000001E-2</v>
      </c>
      <c r="W49" s="99">
        <v>0.13849</v>
      </c>
      <c r="X49" s="241">
        <f t="shared" ref="X49:X58" si="6">SUM(Y49:AA49)</f>
        <v>1.0203383180303875</v>
      </c>
      <c r="Y49" s="241">
        <f t="shared" ref="Y49:Y58" si="7">SUM(AB49:AG49)</f>
        <v>1.3794706579240002E-2</v>
      </c>
      <c r="Z49" s="241">
        <f t="shared" ref="Z49:Z58" si="8">SUM(AH49:AP49)</f>
        <v>1.0005174592761474</v>
      </c>
      <c r="AA49" s="241">
        <f t="shared" ref="AA49:AA58" si="9">SUM(AQ49:AR49)</f>
        <v>6.0261521749999996E-3</v>
      </c>
      <c r="AB49" s="258">
        <v>5.1811864000000001E-3</v>
      </c>
      <c r="AC49" s="258">
        <v>7.2628608999999998E-7</v>
      </c>
      <c r="AD49" s="258">
        <v>2.8605991000000002E-3</v>
      </c>
      <c r="AE49" s="258">
        <v>6.9567115000000002E-7</v>
      </c>
      <c r="AF49" s="258">
        <v>5.7210361999999997E-3</v>
      </c>
      <c r="AG49" s="258">
        <v>3.0462922E-5</v>
      </c>
      <c r="AH49" s="258">
        <v>3.3911663999999998E-3</v>
      </c>
      <c r="AI49" s="258">
        <v>1.4192383E-5</v>
      </c>
      <c r="AJ49" s="258">
        <v>1.7219188999999999E-5</v>
      </c>
      <c r="AK49" s="258">
        <v>8.7358487999999994E-6</v>
      </c>
      <c r="AL49" s="258">
        <v>2.0449929E-6</v>
      </c>
      <c r="AM49" s="258">
        <v>6.6924475E-9</v>
      </c>
      <c r="AN49" s="258">
        <v>0.37526472999999999</v>
      </c>
      <c r="AO49" s="258">
        <v>1.0292377E-4</v>
      </c>
      <c r="AP49" s="258">
        <v>0.62171644000000004</v>
      </c>
      <c r="AQ49" s="258">
        <v>2.6242675E-5</v>
      </c>
      <c r="AR49" s="258">
        <v>5.9999095000000001E-3</v>
      </c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315"/>
      <c r="BF49" s="315"/>
      <c r="BG49" s="315"/>
      <c r="BH49" s="315"/>
      <c r="BI49" s="315"/>
      <c r="BJ49" s="315"/>
      <c r="BK49" s="315"/>
    </row>
    <row r="50" spans="1:64" x14ac:dyDescent="0.25">
      <c r="A50" s="9"/>
      <c r="B50" s="184" t="s">
        <v>5770</v>
      </c>
      <c r="C50" s="48" t="s">
        <v>5504</v>
      </c>
      <c r="D50" s="223">
        <v>0.69421865000000005</v>
      </c>
      <c r="E50" s="223">
        <v>0.25829516000000002</v>
      </c>
      <c r="F50" s="223">
        <v>0.20184446</v>
      </c>
      <c r="G50" s="223">
        <v>4.1926301999999999E-2</v>
      </c>
      <c r="H50" s="223">
        <v>6.9551756000000003E-4</v>
      </c>
      <c r="I50" s="223">
        <v>1.3530003000000001E-2</v>
      </c>
      <c r="J50" s="223">
        <v>0.16053032</v>
      </c>
      <c r="K50" s="223">
        <v>6.1861395000000003E-5</v>
      </c>
      <c r="L50" s="223">
        <v>1.7335030000000001E-2</v>
      </c>
      <c r="M50" s="223">
        <v>0</v>
      </c>
      <c r="N50" s="223">
        <v>0</v>
      </c>
      <c r="O50" s="223">
        <v>0</v>
      </c>
      <c r="P50" s="223">
        <f>E50/0.135</f>
        <v>1.9132974814814816</v>
      </c>
      <c r="Q50" s="238">
        <v>64.122553999999994</v>
      </c>
      <c r="R50" s="117">
        <v>11.938482</v>
      </c>
      <c r="S50" s="117">
        <v>2.7578320000000001</v>
      </c>
      <c r="T50" s="117">
        <v>2.0447E-4</v>
      </c>
      <c r="U50" s="117">
        <v>48.866999999999997</v>
      </c>
      <c r="V50" s="117">
        <v>1.311558E-2</v>
      </c>
      <c r="W50" s="117">
        <v>0.54591999999999996</v>
      </c>
      <c r="X50" s="257">
        <f t="shared" si="6"/>
        <v>0.45349266036632796</v>
      </c>
      <c r="Y50" s="257">
        <f t="shared" si="7"/>
        <v>8.6605863939799993E-2</v>
      </c>
      <c r="Z50" s="257">
        <f t="shared" si="8"/>
        <v>0.336973130586528</v>
      </c>
      <c r="AA50" s="257">
        <f t="shared" si="9"/>
        <v>2.9913665839999999E-2</v>
      </c>
      <c r="AB50" s="257">
        <v>5.2997015000000001E-2</v>
      </c>
      <c r="AC50" s="257">
        <v>1.1408922E-5</v>
      </c>
      <c r="AD50" s="257">
        <v>3.3934029000000001E-3</v>
      </c>
      <c r="AE50" s="257">
        <v>5.3610727999999998E-6</v>
      </c>
      <c r="AF50" s="257">
        <v>3.0108494E-2</v>
      </c>
      <c r="AG50" s="257">
        <v>9.0182044999999995E-5</v>
      </c>
      <c r="AH50" s="257">
        <v>3.4670624999999997E-2</v>
      </c>
      <c r="AI50" s="257">
        <v>4.2734336999999999E-4</v>
      </c>
      <c r="AJ50" s="257">
        <v>6.0694325000000001E-5</v>
      </c>
      <c r="AK50" s="257">
        <v>4.4313067999999997E-2</v>
      </c>
      <c r="AL50" s="257">
        <v>2.1743472999999999E-5</v>
      </c>
      <c r="AM50" s="257">
        <v>1.3218527999999999E-8</v>
      </c>
      <c r="AN50" s="257">
        <v>0.25197372000000001</v>
      </c>
      <c r="AO50" s="257">
        <v>4.4002021999999998E-3</v>
      </c>
      <c r="AP50" s="257">
        <v>1.105721E-3</v>
      </c>
      <c r="AQ50" s="257">
        <v>4.0152840000000002E-5</v>
      </c>
      <c r="AR50" s="257">
        <v>2.9873513000000001E-2</v>
      </c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315"/>
      <c r="BF50" s="315"/>
      <c r="BG50" s="315"/>
      <c r="BH50" s="315"/>
      <c r="BI50" s="315"/>
      <c r="BJ50" s="315"/>
      <c r="BK50" s="315"/>
      <c r="BL50" s="315"/>
    </row>
    <row r="51" spans="1:64" x14ac:dyDescent="0.25">
      <c r="A51" s="43"/>
      <c r="B51" s="184" t="s">
        <v>5770</v>
      </c>
      <c r="C51" s="9" t="s">
        <v>1743</v>
      </c>
      <c r="D51" s="193">
        <v>0.77209483000000001</v>
      </c>
      <c r="E51" s="193">
        <v>0.37691350000000001</v>
      </c>
      <c r="F51" s="193">
        <v>0.10885503000000001</v>
      </c>
      <c r="G51" s="193">
        <v>1.8213599E-2</v>
      </c>
      <c r="H51" s="193">
        <v>6.8006366999999998E-2</v>
      </c>
      <c r="I51" s="193">
        <v>0.19150244999999999</v>
      </c>
      <c r="J51" s="193">
        <v>-8.1386318000000006E-3</v>
      </c>
      <c r="K51" s="193">
        <v>1.0573311000000001E-4</v>
      </c>
      <c r="L51" s="193">
        <v>1.6636774999999999E-2</v>
      </c>
      <c r="M51" s="193">
        <v>0</v>
      </c>
      <c r="N51" s="193">
        <v>0</v>
      </c>
      <c r="O51" s="193">
        <v>0</v>
      </c>
      <c r="P51" s="199">
        <f t="shared" si="5"/>
        <v>2.7919518518518518</v>
      </c>
      <c r="Q51" s="240">
        <v>129.85603</v>
      </c>
      <c r="R51" s="99">
        <v>9.5983988</v>
      </c>
      <c r="S51" s="99">
        <v>3.924032</v>
      </c>
      <c r="T51" s="99">
        <v>11.597</v>
      </c>
      <c r="U51" s="99">
        <v>104</v>
      </c>
      <c r="V51" s="99">
        <v>1.6339019999999999E-2</v>
      </c>
      <c r="W51" s="99">
        <v>0.72026000000000001</v>
      </c>
      <c r="X51" s="241">
        <f t="shared" si="6"/>
        <v>14.035185547943247</v>
      </c>
      <c r="Y51" s="241">
        <f t="shared" si="7"/>
        <v>0.14474080449759999</v>
      </c>
      <c r="Z51" s="241">
        <f t="shared" si="8"/>
        <v>13.866381128398647</v>
      </c>
      <c r="AA51" s="241">
        <f t="shared" si="9"/>
        <v>2.4063615047000001E-2</v>
      </c>
      <c r="AB51" s="258">
        <v>7.7384304000000001E-2</v>
      </c>
      <c r="AC51" s="258">
        <v>3.9270316000000001E-6</v>
      </c>
      <c r="AD51" s="258">
        <v>1.1500721E-2</v>
      </c>
      <c r="AE51" s="258">
        <v>1.5937696000000001E-5</v>
      </c>
      <c r="AF51" s="258">
        <v>5.5709166999999997E-2</v>
      </c>
      <c r="AG51" s="258">
        <v>1.2674777000000001E-4</v>
      </c>
      <c r="AH51" s="258">
        <v>5.0640588E-2</v>
      </c>
      <c r="AI51" s="258">
        <v>2.0953354000000001E-4</v>
      </c>
      <c r="AJ51" s="258">
        <v>4.3690158999999998E-5</v>
      </c>
      <c r="AK51" s="258">
        <v>6.4388123000000005E-2</v>
      </c>
      <c r="AL51" s="258">
        <v>2.8122939000000001E-5</v>
      </c>
      <c r="AM51" s="258">
        <v>1.6590648E-8</v>
      </c>
      <c r="AN51" s="258">
        <v>0.10190982</v>
      </c>
      <c r="AO51" s="258">
        <v>9.0023417000000005E-4</v>
      </c>
      <c r="AP51" s="258">
        <v>13.648261</v>
      </c>
      <c r="AQ51" s="258">
        <v>4.2049046999999999E-5</v>
      </c>
      <c r="AR51" s="258">
        <v>2.4021566000000001E-2</v>
      </c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315"/>
      <c r="BF51" s="315"/>
      <c r="BG51" s="315"/>
      <c r="BH51" s="315"/>
      <c r="BI51" s="315"/>
      <c r="BJ51" s="315"/>
      <c r="BK51" s="315"/>
    </row>
    <row r="52" spans="1:64" x14ac:dyDescent="0.25">
      <c r="A52" s="43"/>
      <c r="B52" s="184" t="s">
        <v>5770</v>
      </c>
      <c r="C52" s="9" t="s">
        <v>1744</v>
      </c>
      <c r="D52" s="193">
        <v>0.44851690999999999</v>
      </c>
      <c r="E52" s="193">
        <v>0.21895244</v>
      </c>
      <c r="F52" s="193">
        <v>6.3234751000000006E-2</v>
      </c>
      <c r="G52" s="193">
        <v>1.0580658E-2</v>
      </c>
      <c r="H52" s="193">
        <v>3.9505248E-2</v>
      </c>
      <c r="I52" s="193">
        <v>0.1112455</v>
      </c>
      <c r="J52" s="193">
        <v>-4.7277222000000002E-3</v>
      </c>
      <c r="K52" s="193">
        <v>6.1420489999999998E-5</v>
      </c>
      <c r="L52" s="193">
        <v>9.6646175000000001E-3</v>
      </c>
      <c r="M52" s="193">
        <v>0</v>
      </c>
      <c r="N52" s="193">
        <v>0</v>
      </c>
      <c r="O52" s="193">
        <v>0</v>
      </c>
      <c r="P52" s="199">
        <f t="shared" si="5"/>
        <v>1.6218699259259257</v>
      </c>
      <c r="Q52" s="240">
        <v>75.436165000000003</v>
      </c>
      <c r="R52" s="99">
        <v>5.5757839999999996</v>
      </c>
      <c r="S52" s="99">
        <v>2.27948</v>
      </c>
      <c r="T52" s="99">
        <v>6.7370000000000001</v>
      </c>
      <c r="U52" s="99">
        <v>60.415999999999997</v>
      </c>
      <c r="V52" s="99">
        <v>9.4913399999999992E-3</v>
      </c>
      <c r="W52" s="99">
        <v>0.41841</v>
      </c>
      <c r="X52" s="241">
        <f t="shared" si="6"/>
        <v>8.1529751817511666</v>
      </c>
      <c r="Y52" s="241">
        <f t="shared" si="7"/>
        <v>8.40812397115E-2</v>
      </c>
      <c r="Z52" s="241">
        <f t="shared" si="8"/>
        <v>8.0549152021136674</v>
      </c>
      <c r="AA52" s="241">
        <f t="shared" si="9"/>
        <v>1.3978739925999999E-2</v>
      </c>
      <c r="AB52" s="258">
        <v>4.4953238E-2</v>
      </c>
      <c r="AC52" s="258">
        <v>2.2812358000000001E-6</v>
      </c>
      <c r="AD52" s="258">
        <v>6.6808730000000004E-3</v>
      </c>
      <c r="AE52" s="258">
        <v>9.2583477000000006E-6</v>
      </c>
      <c r="AF52" s="258">
        <v>3.2361959000000003E-2</v>
      </c>
      <c r="AG52" s="258">
        <v>7.3630128000000002E-5</v>
      </c>
      <c r="AH52" s="258">
        <v>2.9417571999999999E-2</v>
      </c>
      <c r="AI52" s="258">
        <v>1.2171955E-4</v>
      </c>
      <c r="AJ52" s="258">
        <v>2.5380289000000002E-5</v>
      </c>
      <c r="AK52" s="258">
        <v>3.7403660999999998E-2</v>
      </c>
      <c r="AL52" s="258">
        <v>1.6336847000000001E-5</v>
      </c>
      <c r="AM52" s="258">
        <v>9.6376670999999998E-9</v>
      </c>
      <c r="AN52" s="258">
        <v>5.9199569E-2</v>
      </c>
      <c r="AO52" s="258">
        <v>5.2295379000000003E-4</v>
      </c>
      <c r="AP52" s="258">
        <v>7.9282079999999997</v>
      </c>
      <c r="AQ52" s="258">
        <v>2.4426925999999999E-5</v>
      </c>
      <c r="AR52" s="258">
        <v>1.3954312999999999E-2</v>
      </c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315"/>
      <c r="BF52" s="315"/>
      <c r="BG52" s="315"/>
      <c r="BH52" s="315"/>
      <c r="BI52" s="315"/>
      <c r="BJ52" s="315"/>
      <c r="BK52" s="315"/>
    </row>
    <row r="53" spans="1:64" x14ac:dyDescent="0.25">
      <c r="A53" s="9"/>
      <c r="B53" s="184" t="s">
        <v>5770</v>
      </c>
      <c r="C53" s="9" t="s">
        <v>1745</v>
      </c>
      <c r="D53" s="193">
        <v>0.68628396000000003</v>
      </c>
      <c r="E53" s="193">
        <v>0.25369071999999998</v>
      </c>
      <c r="F53" s="193">
        <v>0.20003498</v>
      </c>
      <c r="G53" s="193">
        <v>4.1570093000000002E-2</v>
      </c>
      <c r="H53" s="193">
        <v>6.5481773000000004E-4</v>
      </c>
      <c r="I53" s="193">
        <v>1.3204328E-2</v>
      </c>
      <c r="J53" s="193">
        <v>0.16011143999999999</v>
      </c>
      <c r="K53" s="193">
        <v>5.9382397000000001E-5</v>
      </c>
      <c r="L53" s="193">
        <v>1.6958200999999999E-2</v>
      </c>
      <c r="M53" s="193">
        <v>0</v>
      </c>
      <c r="N53" s="193">
        <v>0</v>
      </c>
      <c r="O53" s="193">
        <v>0</v>
      </c>
      <c r="P53" s="199">
        <f t="shared" si="5"/>
        <v>1.8791905185185183</v>
      </c>
      <c r="Q53" s="240">
        <v>63.418267</v>
      </c>
      <c r="R53" s="99">
        <v>11.422461999999999</v>
      </c>
      <c r="S53" s="99">
        <v>2.6393360000000001</v>
      </c>
      <c r="T53" s="99">
        <v>2.0299000000000001E-4</v>
      </c>
      <c r="U53" s="99">
        <v>48.838000000000001</v>
      </c>
      <c r="V53" s="99">
        <v>1.27066E-2</v>
      </c>
      <c r="W53" s="99">
        <v>0.50556000000000001</v>
      </c>
      <c r="X53" s="241">
        <f t="shared" si="6"/>
        <v>0.44978249160832706</v>
      </c>
      <c r="Y53" s="241">
        <f t="shared" si="7"/>
        <v>8.5121400413500012E-2</v>
      </c>
      <c r="Z53" s="241">
        <f t="shared" si="8"/>
        <v>0.33603868605882703</v>
      </c>
      <c r="AA53" s="241">
        <f t="shared" si="9"/>
        <v>2.8622405136E-2</v>
      </c>
      <c r="AB53" s="258">
        <v>5.2051631000000001E-2</v>
      </c>
      <c r="AC53" s="258">
        <v>1.1136682E-5</v>
      </c>
      <c r="AD53" s="258">
        <v>3.3123416000000001E-3</v>
      </c>
      <c r="AE53" s="258">
        <v>5.1179834999999998E-6</v>
      </c>
      <c r="AF53" s="258">
        <v>2.9654885999999998E-2</v>
      </c>
      <c r="AG53" s="258">
        <v>8.6287148000000001E-5</v>
      </c>
      <c r="AH53" s="258">
        <v>3.4051870999999997E-2</v>
      </c>
      <c r="AI53" s="258">
        <v>4.2460870000000001E-4</v>
      </c>
      <c r="AJ53" s="258">
        <v>6.0217265000000001E-5</v>
      </c>
      <c r="AK53" s="258">
        <v>4.4288727999999999E-2</v>
      </c>
      <c r="AL53" s="258">
        <v>2.1662804E-5</v>
      </c>
      <c r="AM53" s="258">
        <v>1.2989827E-8</v>
      </c>
      <c r="AN53" s="258">
        <v>0.25183350999999998</v>
      </c>
      <c r="AO53" s="258">
        <v>4.3189081999999998E-3</v>
      </c>
      <c r="AP53" s="258">
        <v>1.0391670999999999E-3</v>
      </c>
      <c r="AQ53" s="258">
        <v>3.9084135999999999E-5</v>
      </c>
      <c r="AR53" s="258">
        <v>2.8583320999999998E-2</v>
      </c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315"/>
      <c r="BF53" s="315"/>
      <c r="BG53" s="315"/>
      <c r="BH53" s="315"/>
      <c r="BI53" s="315"/>
      <c r="BJ53" s="315"/>
      <c r="BK53" s="315"/>
    </row>
    <row r="54" spans="1:64" x14ac:dyDescent="0.25">
      <c r="A54" s="43"/>
      <c r="B54" s="184" t="s">
        <v>5770</v>
      </c>
      <c r="C54" s="9" t="s">
        <v>1746</v>
      </c>
      <c r="D54" s="193">
        <v>0.72986757999999996</v>
      </c>
      <c r="E54" s="193">
        <v>0.36782378999999998</v>
      </c>
      <c r="F54" s="193">
        <v>0.13925709</v>
      </c>
      <c r="G54" s="193">
        <v>3.7906449000000002E-2</v>
      </c>
      <c r="H54" s="193">
        <v>9.8069190000000007E-3</v>
      </c>
      <c r="I54" s="193">
        <v>1.5519524E-2</v>
      </c>
      <c r="J54" s="193">
        <v>0.13346511</v>
      </c>
      <c r="K54" s="193">
        <v>9.8165171000000001E-5</v>
      </c>
      <c r="L54" s="193">
        <v>2.5990532E-2</v>
      </c>
      <c r="M54" s="193">
        <v>0</v>
      </c>
      <c r="N54" s="193">
        <v>0</v>
      </c>
      <c r="O54" s="193">
        <v>0</v>
      </c>
      <c r="P54" s="199">
        <f t="shared" si="5"/>
        <v>2.7246206666666666</v>
      </c>
      <c r="Q54" s="240">
        <v>75.873092999999997</v>
      </c>
      <c r="R54" s="99">
        <v>19.339618000000002</v>
      </c>
      <c r="S54" s="99">
        <v>2.7424879999999998</v>
      </c>
      <c r="T54" s="99">
        <v>1.2497000000000001E-3</v>
      </c>
      <c r="U54" s="99">
        <v>53.277999999999999</v>
      </c>
      <c r="V54" s="99">
        <v>2.961708E-2</v>
      </c>
      <c r="W54" s="99">
        <v>0.48211999999999999</v>
      </c>
      <c r="X54" s="241">
        <f t="shared" si="6"/>
        <v>0.59216764137376798</v>
      </c>
      <c r="Y54" s="241">
        <f t="shared" si="7"/>
        <v>0.1087633887037</v>
      </c>
      <c r="Z54" s="241">
        <f t="shared" si="8"/>
        <v>0.43490932543406802</v>
      </c>
      <c r="AA54" s="241">
        <f t="shared" si="9"/>
        <v>4.8494927235999997E-2</v>
      </c>
      <c r="AB54" s="258">
        <v>7.550316E-2</v>
      </c>
      <c r="AC54" s="258">
        <v>9.0263012999999995E-6</v>
      </c>
      <c r="AD54" s="258">
        <v>8.6173575000000006E-3</v>
      </c>
      <c r="AE54" s="258">
        <v>7.4106914000000002E-6</v>
      </c>
      <c r="AF54" s="258">
        <v>2.4536846000000001E-2</v>
      </c>
      <c r="AG54" s="258">
        <v>8.9588210999999994E-5</v>
      </c>
      <c r="AH54" s="258">
        <v>4.9395376999999997E-2</v>
      </c>
      <c r="AI54" s="258">
        <v>2.7317606000000001E-4</v>
      </c>
      <c r="AJ54" s="258">
        <v>1.2600708000000001E-4</v>
      </c>
      <c r="AK54" s="258">
        <v>0.1611042</v>
      </c>
      <c r="AL54" s="258">
        <v>7.2894799000000003E-5</v>
      </c>
      <c r="AM54" s="258">
        <v>3.0995068000000002E-8</v>
      </c>
      <c r="AN54" s="258">
        <v>0.21684123</v>
      </c>
      <c r="AO54" s="258">
        <v>4.5573176999999998E-3</v>
      </c>
      <c r="AP54" s="258">
        <v>2.5390918000000001E-3</v>
      </c>
      <c r="AQ54" s="258">
        <v>5.9345236000000001E-5</v>
      </c>
      <c r="AR54" s="258">
        <v>4.8435581999999998E-2</v>
      </c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315"/>
      <c r="BF54" s="315"/>
      <c r="BG54" s="315"/>
      <c r="BH54" s="315"/>
      <c r="BI54" s="315"/>
      <c r="BJ54" s="315"/>
      <c r="BK54" s="315"/>
    </row>
    <row r="55" spans="1:64" x14ac:dyDescent="0.25">
      <c r="A55" s="43"/>
      <c r="B55" s="184" t="s">
        <v>5770</v>
      </c>
      <c r="C55" s="43" t="s">
        <v>2081</v>
      </c>
      <c r="D55" s="193">
        <v>0.69421865000000005</v>
      </c>
      <c r="E55" s="193">
        <v>0.25829516000000002</v>
      </c>
      <c r="F55" s="193">
        <v>0.20184446</v>
      </c>
      <c r="G55" s="193">
        <v>4.1926301999999999E-2</v>
      </c>
      <c r="H55" s="193">
        <v>6.9551756000000003E-4</v>
      </c>
      <c r="I55" s="193">
        <v>1.3530003000000001E-2</v>
      </c>
      <c r="J55" s="193">
        <v>0.16053032</v>
      </c>
      <c r="K55" s="193">
        <v>6.1861395000000003E-5</v>
      </c>
      <c r="L55" s="193">
        <v>1.7335030000000001E-2</v>
      </c>
      <c r="M55" s="193">
        <v>0</v>
      </c>
      <c r="N55" s="193">
        <v>0</v>
      </c>
      <c r="O55" s="193">
        <v>0</v>
      </c>
      <c r="P55" s="199">
        <f t="shared" si="5"/>
        <v>1.9132974814814816</v>
      </c>
      <c r="Q55" s="240">
        <v>64.122553999999994</v>
      </c>
      <c r="R55" s="99">
        <v>11.938482</v>
      </c>
      <c r="S55" s="99">
        <v>2.7578320000000001</v>
      </c>
      <c r="T55" s="99">
        <v>2.0447E-4</v>
      </c>
      <c r="U55" s="99">
        <v>48.866999999999997</v>
      </c>
      <c r="V55" s="99">
        <v>1.311558E-2</v>
      </c>
      <c r="W55" s="99">
        <v>0.54591999999999996</v>
      </c>
      <c r="X55" s="241">
        <f t="shared" si="6"/>
        <v>0.45349266036632796</v>
      </c>
      <c r="Y55" s="241">
        <f t="shared" si="7"/>
        <v>8.6605863939799993E-2</v>
      </c>
      <c r="Z55" s="241">
        <f t="shared" si="8"/>
        <v>0.336973130586528</v>
      </c>
      <c r="AA55" s="241">
        <f t="shared" si="9"/>
        <v>2.9913665839999999E-2</v>
      </c>
      <c r="AB55" s="258">
        <v>5.2997015000000001E-2</v>
      </c>
      <c r="AC55" s="258">
        <v>1.1408922E-5</v>
      </c>
      <c r="AD55" s="258">
        <v>3.3934029000000001E-3</v>
      </c>
      <c r="AE55" s="258">
        <v>5.3610727999999998E-6</v>
      </c>
      <c r="AF55" s="258">
        <v>3.0108494E-2</v>
      </c>
      <c r="AG55" s="258">
        <v>9.0182044999999995E-5</v>
      </c>
      <c r="AH55" s="258">
        <v>3.4670624999999997E-2</v>
      </c>
      <c r="AI55" s="258">
        <v>4.2734336999999999E-4</v>
      </c>
      <c r="AJ55" s="258">
        <v>6.0694325000000001E-5</v>
      </c>
      <c r="AK55" s="258">
        <v>4.4313067999999997E-2</v>
      </c>
      <c r="AL55" s="258">
        <v>2.1743472999999999E-5</v>
      </c>
      <c r="AM55" s="258">
        <v>1.3218527999999999E-8</v>
      </c>
      <c r="AN55" s="258">
        <v>0.25197372000000001</v>
      </c>
      <c r="AO55" s="258">
        <v>4.4002021999999998E-3</v>
      </c>
      <c r="AP55" s="258">
        <v>1.105721E-3</v>
      </c>
      <c r="AQ55" s="258">
        <v>4.0152840000000002E-5</v>
      </c>
      <c r="AR55" s="258">
        <v>2.9873513000000001E-2</v>
      </c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315"/>
      <c r="BF55" s="315"/>
      <c r="BG55" s="315"/>
      <c r="BH55" s="315"/>
      <c r="BI55" s="315"/>
      <c r="BJ55" s="315"/>
      <c r="BK55" s="315"/>
    </row>
    <row r="56" spans="1:64" x14ac:dyDescent="0.25">
      <c r="A56" s="9"/>
      <c r="B56" s="184" t="s">
        <v>5770</v>
      </c>
      <c r="C56" s="9" t="s">
        <v>4671</v>
      </c>
      <c r="D56" s="193">
        <v>0.45214629000000001</v>
      </c>
      <c r="E56" s="193">
        <v>0.24690751</v>
      </c>
      <c r="F56" s="193">
        <v>9.7396267999999994E-2</v>
      </c>
      <c r="G56" s="193">
        <v>4.7581774E-2</v>
      </c>
      <c r="H56" s="193">
        <v>3.8653584999999999E-3</v>
      </c>
      <c r="I56" s="193">
        <v>1.0339691E-2</v>
      </c>
      <c r="J56" s="193">
        <v>3.2662245999999999E-2</v>
      </c>
      <c r="K56" s="193">
        <v>5.3272127000000002E-5</v>
      </c>
      <c r="L56" s="193">
        <v>1.3340167E-2</v>
      </c>
      <c r="M56" s="193">
        <v>0</v>
      </c>
      <c r="N56" s="193">
        <v>0</v>
      </c>
      <c r="O56" s="193">
        <v>0</v>
      </c>
      <c r="P56" s="199">
        <f t="shared" si="5"/>
        <v>1.8289445185185185</v>
      </c>
      <c r="Q56" s="240">
        <v>34.537891999999999</v>
      </c>
      <c r="R56" s="99">
        <v>12.039183</v>
      </c>
      <c r="S56" s="99">
        <v>1.6681280000000001</v>
      </c>
      <c r="T56" s="99">
        <v>1.7494E-4</v>
      </c>
      <c r="U56" s="99">
        <v>20.532</v>
      </c>
      <c r="V56" s="99">
        <v>1.803596E-2</v>
      </c>
      <c r="W56" s="99">
        <v>0.28037000000000001</v>
      </c>
      <c r="X56" s="241">
        <f t="shared" si="6"/>
        <v>0.30560201325152503</v>
      </c>
      <c r="Y56" s="241">
        <f t="shared" si="7"/>
        <v>7.2691928815600007E-2</v>
      </c>
      <c r="Z56" s="241">
        <f t="shared" si="8"/>
        <v>0.20276209821292498</v>
      </c>
      <c r="AA56" s="241">
        <f t="shared" si="9"/>
        <v>3.0147986223000002E-2</v>
      </c>
      <c r="AB56" s="258">
        <v>5.0683458000000001E-2</v>
      </c>
      <c r="AC56" s="258">
        <v>5.6017168E-6</v>
      </c>
      <c r="AD56" s="258">
        <v>3.8460246000000002E-3</v>
      </c>
      <c r="AE56" s="258">
        <v>6.6151847999999997E-6</v>
      </c>
      <c r="AF56" s="258">
        <v>1.8096431999999999E-2</v>
      </c>
      <c r="AG56" s="258">
        <v>5.3797313999999999E-5</v>
      </c>
      <c r="AH56" s="258">
        <v>3.3157843999999999E-2</v>
      </c>
      <c r="AI56" s="258">
        <v>1.7749799000000001E-4</v>
      </c>
      <c r="AJ56" s="258">
        <v>4.4687237999999999E-5</v>
      </c>
      <c r="AK56" s="258">
        <v>4.6203442000000003E-3</v>
      </c>
      <c r="AL56" s="258">
        <v>1.4122824E-5</v>
      </c>
      <c r="AM56" s="258">
        <v>1.0860925E-8</v>
      </c>
      <c r="AN56" s="258">
        <v>0.16132205999999999</v>
      </c>
      <c r="AO56" s="258">
        <v>2.2510646999999999E-3</v>
      </c>
      <c r="AP56" s="258">
        <v>1.1744664E-3</v>
      </c>
      <c r="AQ56" s="258">
        <v>3.1968223E-5</v>
      </c>
      <c r="AR56" s="258">
        <v>3.0116018000000001E-2</v>
      </c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315"/>
      <c r="BF56" s="315"/>
      <c r="BG56" s="315"/>
      <c r="BH56" s="315"/>
      <c r="BI56" s="315"/>
      <c r="BJ56" s="315"/>
      <c r="BK56" s="315"/>
    </row>
    <row r="57" spans="1:64" x14ac:dyDescent="0.25">
      <c r="A57" s="43"/>
      <c r="B57" s="184" t="s">
        <v>5770</v>
      </c>
      <c r="C57" s="9" t="s">
        <v>4672</v>
      </c>
      <c r="D57" s="193">
        <v>0.93970003000000002</v>
      </c>
      <c r="E57" s="193">
        <v>0.48604907000000003</v>
      </c>
      <c r="F57" s="193">
        <v>8.9997397000000007E-2</v>
      </c>
      <c r="G57" s="193">
        <v>4.3923027000000003E-2</v>
      </c>
      <c r="H57" s="193">
        <v>0.10252115000000001</v>
      </c>
      <c r="I57" s="193">
        <v>0.26840794000000001</v>
      </c>
      <c r="J57" s="193">
        <v>-5.9199687000000001E-2</v>
      </c>
      <c r="K57" s="193">
        <v>3.0251896999999999E-5</v>
      </c>
      <c r="L57" s="193">
        <v>7.9708838999999997E-3</v>
      </c>
      <c r="M57" s="193">
        <v>0</v>
      </c>
      <c r="N57" s="193">
        <v>0</v>
      </c>
      <c r="O57" s="193">
        <v>0</v>
      </c>
      <c r="P57" s="199">
        <f t="shared" si="5"/>
        <v>3.6003634814814816</v>
      </c>
      <c r="Q57" s="240">
        <v>74.395888999999997</v>
      </c>
      <c r="R57" s="99">
        <v>6.4443367</v>
      </c>
      <c r="S57" s="99">
        <v>0.63369600000000004</v>
      </c>
      <c r="T57" s="99">
        <v>19.515999999999998</v>
      </c>
      <c r="U57" s="99">
        <v>47.386000000000003</v>
      </c>
      <c r="V57" s="99">
        <v>6.5564600000000001E-3</v>
      </c>
      <c r="W57" s="99">
        <v>0.4093</v>
      </c>
      <c r="X57" s="241">
        <f t="shared" si="6"/>
        <v>19.275098472751296</v>
      </c>
      <c r="Y57" s="241">
        <f t="shared" si="7"/>
        <v>0.17069090257689998</v>
      </c>
      <c r="Z57" s="241">
        <f t="shared" si="8"/>
        <v>19.088257257572394</v>
      </c>
      <c r="AA57" s="241">
        <f t="shared" si="9"/>
        <v>1.6150312601999998E-2</v>
      </c>
      <c r="AB57" s="258">
        <v>9.9779592E-2</v>
      </c>
      <c r="AC57" s="258">
        <v>3.3624158999999999E-6</v>
      </c>
      <c r="AD57" s="258">
        <v>2.6064864E-3</v>
      </c>
      <c r="AE57" s="258">
        <v>1.9207850999999999E-5</v>
      </c>
      <c r="AF57" s="258">
        <v>6.8261484999999997E-2</v>
      </c>
      <c r="AG57" s="258">
        <v>2.0768910000000001E-5</v>
      </c>
      <c r="AH57" s="258">
        <v>6.5294226999999996E-2</v>
      </c>
      <c r="AI57" s="258">
        <v>1.7548275000000001E-4</v>
      </c>
      <c r="AJ57" s="258">
        <v>1.159648E-4</v>
      </c>
      <c r="AK57" s="258">
        <v>3.5047858000000001E-3</v>
      </c>
      <c r="AL57" s="258">
        <v>5.499135E-5</v>
      </c>
      <c r="AM57" s="258">
        <v>1.4452394999999999E-8</v>
      </c>
      <c r="AN57" s="258">
        <v>0.19604706999999999</v>
      </c>
      <c r="AO57" s="258">
        <v>5.7372141999999997E-4</v>
      </c>
      <c r="AP57" s="258">
        <v>18.822490999999999</v>
      </c>
      <c r="AQ57" s="258">
        <v>1.7934602000000002E-5</v>
      </c>
      <c r="AR57" s="258">
        <v>1.6132377999999999E-2</v>
      </c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315"/>
      <c r="BF57" s="315"/>
      <c r="BG57" s="315"/>
      <c r="BH57" s="315"/>
      <c r="BI57" s="315"/>
      <c r="BJ57" s="315"/>
      <c r="BK57" s="315"/>
    </row>
    <row r="58" spans="1:64" x14ac:dyDescent="0.25">
      <c r="A58" s="43"/>
      <c r="B58" s="184" t="s">
        <v>5770</v>
      </c>
      <c r="C58" s="9" t="s">
        <v>4673</v>
      </c>
      <c r="D58" s="193">
        <v>0.17639748999999999</v>
      </c>
      <c r="E58" s="193">
        <v>0.12404147</v>
      </c>
      <c r="F58" s="193">
        <v>4.6975523999999998E-2</v>
      </c>
      <c r="G58" s="193">
        <v>3.6388697999999997E-2</v>
      </c>
      <c r="H58" s="193">
        <v>1.7178827000000001E-2</v>
      </c>
      <c r="I58" s="193">
        <v>4.4075086000000003E-3</v>
      </c>
      <c r="J58" s="193">
        <v>-5.8259313E-2</v>
      </c>
      <c r="K58" s="193">
        <v>5.9681262999999999E-5</v>
      </c>
      <c r="L58" s="193">
        <v>5.6050913000000001E-3</v>
      </c>
      <c r="M58" s="193">
        <v>0</v>
      </c>
      <c r="N58" s="193">
        <v>0</v>
      </c>
      <c r="O58" s="193">
        <v>0</v>
      </c>
      <c r="P58" s="199">
        <f t="shared" si="5"/>
        <v>0.91882570370370364</v>
      </c>
      <c r="Q58" s="240">
        <v>45.379345999999998</v>
      </c>
      <c r="R58" s="99">
        <v>5.7394008999999997</v>
      </c>
      <c r="S58" s="99">
        <v>0.65564800000000001</v>
      </c>
      <c r="T58" s="99">
        <v>2.6083999999999998E-4</v>
      </c>
      <c r="U58" s="99">
        <v>38.877000000000002</v>
      </c>
      <c r="V58" s="99">
        <v>5.0060399999999998E-3</v>
      </c>
      <c r="W58" s="99">
        <v>0.10203</v>
      </c>
      <c r="X58" s="241">
        <f t="shared" si="6"/>
        <v>0.36820023973468102</v>
      </c>
      <c r="Y58" s="241">
        <f t="shared" si="7"/>
        <v>3.42953291461E-2</v>
      </c>
      <c r="Z58" s="241">
        <f t="shared" si="8"/>
        <v>0.31952189771158102</v>
      </c>
      <c r="AA58" s="241">
        <f t="shared" si="9"/>
        <v>1.4383012876999999E-2</v>
      </c>
      <c r="AB58" s="258">
        <v>2.5461198000000001E-2</v>
      </c>
      <c r="AC58" s="258">
        <v>2.637616E-6</v>
      </c>
      <c r="AD58" s="258">
        <v>8.4677929999999997E-4</v>
      </c>
      <c r="AE58" s="258">
        <v>4.5614501000000001E-6</v>
      </c>
      <c r="AF58" s="258">
        <v>7.9613898999999991E-3</v>
      </c>
      <c r="AG58" s="258">
        <v>1.8762880000000002E-5</v>
      </c>
      <c r="AH58" s="258">
        <v>1.6656658000000001E-2</v>
      </c>
      <c r="AI58" s="258">
        <v>9.1868477E-5</v>
      </c>
      <c r="AJ58" s="258">
        <v>9.1594247000000007E-5</v>
      </c>
      <c r="AK58" s="258">
        <v>3.7523474999999999E-4</v>
      </c>
      <c r="AL58" s="258">
        <v>4.0982617999999999E-5</v>
      </c>
      <c r="AM58" s="258">
        <v>1.1409581E-8</v>
      </c>
      <c r="AN58" s="258">
        <v>0.30133964000000002</v>
      </c>
      <c r="AO58" s="258">
        <v>3.2530915999999998E-4</v>
      </c>
      <c r="AP58" s="258">
        <v>6.0059904999999996E-4</v>
      </c>
      <c r="AQ58" s="258">
        <v>1.2696877000000001E-5</v>
      </c>
      <c r="AR58" s="258">
        <v>1.4370315999999999E-2</v>
      </c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315"/>
      <c r="BF58" s="315"/>
      <c r="BG58" s="315"/>
      <c r="BH58" s="315"/>
      <c r="BI58" s="315"/>
      <c r="BJ58" s="315"/>
      <c r="BK58" s="315"/>
    </row>
    <row r="59" spans="1:64" x14ac:dyDescent="0.25">
      <c r="A59" s="45" t="s">
        <v>443</v>
      </c>
      <c r="B59" s="45"/>
      <c r="C59" s="9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239"/>
      <c r="R59" s="97"/>
      <c r="S59" s="97"/>
      <c r="T59" s="97"/>
      <c r="U59" s="97"/>
      <c r="V59" s="97"/>
      <c r="W59" s="97"/>
      <c r="X59" s="259"/>
      <c r="Y59" s="259"/>
      <c r="Z59" s="259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315"/>
      <c r="BF59" s="315"/>
      <c r="BG59" s="315"/>
      <c r="BH59" s="315"/>
      <c r="BI59" s="315"/>
      <c r="BJ59" s="315"/>
      <c r="BK59" s="315"/>
    </row>
    <row r="60" spans="1:64" x14ac:dyDescent="0.25">
      <c r="A60" s="9"/>
      <c r="B60" s="184" t="s">
        <v>5770</v>
      </c>
      <c r="C60" s="9" t="s">
        <v>4674</v>
      </c>
      <c r="D60" s="193">
        <v>5.2678220999999997E-2</v>
      </c>
      <c r="E60" s="193">
        <v>2.5715970000000001E-2</v>
      </c>
      <c r="F60" s="193">
        <v>7.4268941999999999E-3</v>
      </c>
      <c r="G60" s="193">
        <v>1.2426662E-3</v>
      </c>
      <c r="H60" s="193">
        <v>4.6398936000000002E-3</v>
      </c>
      <c r="I60" s="193">
        <v>1.3065755E-2</v>
      </c>
      <c r="J60" s="193">
        <v>-5.5526763999999996E-4</v>
      </c>
      <c r="K60" s="193">
        <v>7.2137664000000004E-6</v>
      </c>
      <c r="L60" s="193">
        <v>1.1350958000000001E-3</v>
      </c>
      <c r="M60" s="193">
        <v>0</v>
      </c>
      <c r="N60" s="193">
        <v>0</v>
      </c>
      <c r="O60" s="193">
        <v>0</v>
      </c>
      <c r="P60" s="199">
        <f>E60/0.135</f>
        <v>0.19048866666666667</v>
      </c>
      <c r="Q60" s="240">
        <v>8.8599163000000001</v>
      </c>
      <c r="R60" s="99">
        <v>0.65487468000000004</v>
      </c>
      <c r="S60" s="99">
        <v>0.26772479999999999</v>
      </c>
      <c r="T60" s="99">
        <v>0.79125999999999996</v>
      </c>
      <c r="U60" s="99">
        <v>7.0957999999999997</v>
      </c>
      <c r="V60" s="99">
        <v>1.1147780000000001E-3</v>
      </c>
      <c r="W60" s="99">
        <v>4.9141999999999998E-2</v>
      </c>
      <c r="X60" s="241">
        <f>SUM(Y60:AA60)</f>
        <v>0.95756744864323018</v>
      </c>
      <c r="Y60" s="241">
        <f>SUM(AB60:AG60)</f>
        <v>9.8753299566099999E-3</v>
      </c>
      <c r="Z60" s="241">
        <f>SUM(AH60:AP60)</f>
        <v>0.94605031858012023</v>
      </c>
      <c r="AA60" s="241">
        <f>SUM(AQ60:AR60)</f>
        <v>1.6418001064999999E-3</v>
      </c>
      <c r="AB60" s="258">
        <v>5.2797588999999997E-3</v>
      </c>
      <c r="AC60" s="258">
        <v>2.6793041E-7</v>
      </c>
      <c r="AD60" s="258">
        <v>7.8466845000000002E-4</v>
      </c>
      <c r="AE60" s="258">
        <v>1.0873909E-6</v>
      </c>
      <c r="AF60" s="258">
        <v>3.8008996000000001E-3</v>
      </c>
      <c r="AG60" s="258">
        <v>8.6476853000000007E-6</v>
      </c>
      <c r="AH60" s="258">
        <v>3.4550945999999999E-3</v>
      </c>
      <c r="AI60" s="258">
        <v>1.4295908E-5</v>
      </c>
      <c r="AJ60" s="258">
        <v>2.9808641999999999E-6</v>
      </c>
      <c r="AK60" s="258">
        <v>4.3928667999999999E-3</v>
      </c>
      <c r="AL60" s="258">
        <v>1.9186979999999999E-6</v>
      </c>
      <c r="AM60" s="258">
        <v>1.1319202E-9</v>
      </c>
      <c r="AN60" s="258">
        <v>6.9530299999999998E-3</v>
      </c>
      <c r="AO60" s="258">
        <v>6.1420577999999999E-5</v>
      </c>
      <c r="AP60" s="258">
        <v>0.93116871000000001</v>
      </c>
      <c r="AQ60" s="258">
        <v>2.8689065E-6</v>
      </c>
      <c r="AR60" s="258">
        <v>1.6389312E-3</v>
      </c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315"/>
      <c r="BF60" s="315"/>
      <c r="BG60" s="315"/>
      <c r="BH60" s="315"/>
      <c r="BI60" s="315"/>
      <c r="BJ60" s="315"/>
      <c r="BK60" s="315"/>
    </row>
    <row r="61" spans="1:64" x14ac:dyDescent="0.25">
      <c r="A61" s="9"/>
      <c r="B61" s="184" t="s">
        <v>5770</v>
      </c>
      <c r="C61" s="9" t="s">
        <v>4675</v>
      </c>
      <c r="D61" s="193">
        <v>0.14684067000000001</v>
      </c>
      <c r="E61" s="193">
        <v>5.4266582000000001E-2</v>
      </c>
      <c r="F61" s="193">
        <v>4.2805975000000003E-2</v>
      </c>
      <c r="G61" s="193">
        <v>8.8950148999999996E-3</v>
      </c>
      <c r="H61" s="193">
        <v>1.400897E-4</v>
      </c>
      <c r="I61" s="193">
        <v>2.8240715999999998E-3</v>
      </c>
      <c r="J61" s="193">
        <v>3.4268265999999999E-2</v>
      </c>
      <c r="K61" s="193">
        <v>1.2701877E-5</v>
      </c>
      <c r="L61" s="193">
        <v>3.6279654000000001E-3</v>
      </c>
      <c r="M61" s="193">
        <v>0</v>
      </c>
      <c r="N61" s="193">
        <v>0</v>
      </c>
      <c r="O61" s="193">
        <v>0</v>
      </c>
      <c r="P61" s="199">
        <f>E61/0.135</f>
        <v>0.40197468148148147</v>
      </c>
      <c r="Q61" s="240">
        <v>13.555892999999999</v>
      </c>
      <c r="R61" s="99">
        <v>2.4418848</v>
      </c>
      <c r="S61" s="99">
        <v>0.55236719999999995</v>
      </c>
      <c r="T61" s="99">
        <v>4.3443999999999999E-5</v>
      </c>
      <c r="U61" s="99">
        <v>10.452999999999999</v>
      </c>
      <c r="V61" s="99">
        <v>2.6878869999999999E-3</v>
      </c>
      <c r="W61" s="99">
        <v>0.10591</v>
      </c>
      <c r="X61" s="241">
        <f>SUM(Y61:AA61)</f>
        <v>9.6246891137445306E-2</v>
      </c>
      <c r="Y61" s="241">
        <f>SUM(AB61:AG61)</f>
        <v>1.82076314959E-2</v>
      </c>
      <c r="Z61" s="241">
        <f>SUM(AH61:AP61)</f>
        <v>7.1920387583345305E-2</v>
      </c>
      <c r="AA61" s="241">
        <f>SUM(AQ61:AR61)</f>
        <v>6.1188720581999995E-3</v>
      </c>
      <c r="AB61" s="258">
        <v>1.113428E-2</v>
      </c>
      <c r="AC61" s="258">
        <v>2.3822799999999999E-6</v>
      </c>
      <c r="AD61" s="258">
        <v>7.0654251999999998E-4</v>
      </c>
      <c r="AE61" s="258">
        <v>1.0950129000000001E-6</v>
      </c>
      <c r="AF61" s="258">
        <v>6.3452760000000004E-3</v>
      </c>
      <c r="AG61" s="258">
        <v>1.8055683000000001E-5</v>
      </c>
      <c r="AH61" s="258">
        <v>7.2839788000000003E-3</v>
      </c>
      <c r="AI61" s="258">
        <v>9.0866832000000003E-5</v>
      </c>
      <c r="AJ61" s="258">
        <v>1.286789E-5</v>
      </c>
      <c r="AK61" s="258">
        <v>9.4792625000000002E-3</v>
      </c>
      <c r="AL61" s="258">
        <v>4.6346371E-6</v>
      </c>
      <c r="AM61" s="258">
        <v>2.7742453000000002E-9</v>
      </c>
      <c r="AN61" s="258">
        <v>5.3902090999999999E-2</v>
      </c>
      <c r="AO61" s="258">
        <v>9.2437076999999995E-4</v>
      </c>
      <c r="AP61" s="258">
        <v>2.2231238000000001E-4</v>
      </c>
      <c r="AQ61" s="258">
        <v>8.3597582000000008E-6</v>
      </c>
      <c r="AR61" s="258">
        <v>6.1105122999999999E-3</v>
      </c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315"/>
      <c r="BF61" s="315"/>
      <c r="BG61" s="315"/>
      <c r="BH61" s="315"/>
      <c r="BI61" s="315"/>
      <c r="BJ61" s="315"/>
      <c r="BK61" s="315"/>
    </row>
    <row r="62" spans="1:64" x14ac:dyDescent="0.25">
      <c r="A62" s="9"/>
      <c r="B62" s="184" t="s">
        <v>5770</v>
      </c>
      <c r="C62" s="9" t="s">
        <v>4676</v>
      </c>
      <c r="D62" s="193">
        <v>0.15569311</v>
      </c>
      <c r="E62" s="193">
        <v>7.8439006000000006E-2</v>
      </c>
      <c r="F62" s="193">
        <v>2.9707284E-2</v>
      </c>
      <c r="G62" s="193">
        <v>8.0852013000000007E-3</v>
      </c>
      <c r="H62" s="193">
        <v>2.0934554999999999E-3</v>
      </c>
      <c r="I62" s="193">
        <v>3.3089212999999999E-3</v>
      </c>
      <c r="J62" s="193">
        <v>2.8490877000000001E-2</v>
      </c>
      <c r="K62" s="193">
        <v>2.0939537E-5</v>
      </c>
      <c r="L62" s="193">
        <v>5.5474217999999997E-3</v>
      </c>
      <c r="M62" s="193">
        <v>0</v>
      </c>
      <c r="N62" s="193">
        <v>0</v>
      </c>
      <c r="O62" s="193">
        <v>0</v>
      </c>
      <c r="P62" s="199">
        <f>E62/0.135</f>
        <v>0.58102967407407413</v>
      </c>
      <c r="Q62" s="240">
        <v>16.184457999999999</v>
      </c>
      <c r="R62" s="99">
        <v>4.1211064999999998</v>
      </c>
      <c r="S62" s="99">
        <v>0.58049600000000001</v>
      </c>
      <c r="T62" s="99">
        <v>2.6677E-4</v>
      </c>
      <c r="U62" s="99">
        <v>11.374000000000001</v>
      </c>
      <c r="V62" s="99">
        <v>6.2290799999999997E-3</v>
      </c>
      <c r="W62" s="99">
        <v>0.10236000000000001</v>
      </c>
      <c r="X62" s="241">
        <f>SUM(Y62:AA62)</f>
        <v>0.12635554122907042</v>
      </c>
      <c r="Y62" s="241">
        <f>SUM(AB62:AG62)</f>
        <v>2.319152897E-2</v>
      </c>
      <c r="Z62" s="241">
        <f>SUM(AH62:AP62)</f>
        <v>9.2830142612070413E-2</v>
      </c>
      <c r="AA62" s="241">
        <f>SUM(AQ62:AR62)</f>
        <v>1.0333869647000001E-2</v>
      </c>
      <c r="AB62" s="258">
        <v>1.6101166E-2</v>
      </c>
      <c r="AC62" s="258">
        <v>1.9254337000000001E-6</v>
      </c>
      <c r="AD62" s="258">
        <v>1.834032E-3</v>
      </c>
      <c r="AE62" s="258">
        <v>1.5810052999999999E-6</v>
      </c>
      <c r="AF62" s="258">
        <v>5.2338584000000002E-3</v>
      </c>
      <c r="AG62" s="258">
        <v>1.8966130999999999E-5</v>
      </c>
      <c r="AH62" s="258">
        <v>1.0533636000000001E-2</v>
      </c>
      <c r="AI62" s="258">
        <v>5.8282639999999999E-5</v>
      </c>
      <c r="AJ62" s="258">
        <v>2.6838321000000001E-5</v>
      </c>
      <c r="AK62" s="258">
        <v>3.4392022000000001E-2</v>
      </c>
      <c r="AL62" s="258">
        <v>1.5556199999999999E-5</v>
      </c>
      <c r="AM62" s="258">
        <v>6.6010704E-9</v>
      </c>
      <c r="AN62" s="258">
        <v>4.6289138000000001E-2</v>
      </c>
      <c r="AO62" s="258">
        <v>9.7281399000000005E-4</v>
      </c>
      <c r="AP62" s="258">
        <v>5.4184885999999997E-4</v>
      </c>
      <c r="AQ62" s="258">
        <v>1.2665647E-5</v>
      </c>
      <c r="AR62" s="258">
        <v>1.0321204E-2</v>
      </c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315"/>
      <c r="BF62" s="315"/>
      <c r="BG62" s="315"/>
      <c r="BH62" s="315"/>
      <c r="BI62" s="315"/>
      <c r="BJ62" s="315"/>
      <c r="BK62" s="315"/>
    </row>
    <row r="63" spans="1:64" x14ac:dyDescent="0.25">
      <c r="A63" s="9"/>
      <c r="B63" s="184" t="s">
        <v>5770</v>
      </c>
      <c r="C63" s="9" t="s">
        <v>4677</v>
      </c>
      <c r="D63" s="193">
        <v>0.33528554999999999</v>
      </c>
      <c r="E63" s="193">
        <v>0.17569327000000001</v>
      </c>
      <c r="F63" s="193">
        <v>3.2157112000000002E-2</v>
      </c>
      <c r="G63" s="193">
        <v>1.5406234E-2</v>
      </c>
      <c r="H63" s="193">
        <v>3.5888295000000001E-2</v>
      </c>
      <c r="I63" s="193">
        <v>9.3970545000000003E-2</v>
      </c>
      <c r="J63" s="193">
        <v>-2.0668041000000002E-2</v>
      </c>
      <c r="K63" s="193">
        <v>1.3107442000000001E-5</v>
      </c>
      <c r="L63" s="193">
        <v>2.8250306999999999E-3</v>
      </c>
      <c r="M63" s="193">
        <v>0</v>
      </c>
      <c r="N63" s="193">
        <v>0</v>
      </c>
      <c r="O63" s="193">
        <v>0</v>
      </c>
      <c r="P63" s="199">
        <f>E63/0.135</f>
        <v>1.3014316296296295</v>
      </c>
      <c r="Q63" s="240">
        <v>26.719393</v>
      </c>
      <c r="R63" s="99">
        <v>2.8573295999999999</v>
      </c>
      <c r="S63" s="99">
        <v>0.23441039999999999</v>
      </c>
      <c r="T63" s="99">
        <v>6.8277999999999999</v>
      </c>
      <c r="U63" s="99">
        <v>16.582999999999998</v>
      </c>
      <c r="V63" s="99">
        <v>2.4224680000000001E-3</v>
      </c>
      <c r="W63" s="99">
        <v>0.21443000000000001</v>
      </c>
      <c r="X63" s="241">
        <f>SUM(Y63:AA63)</f>
        <v>6.7468882283258313</v>
      </c>
      <c r="Y63" s="241">
        <f>SUM(AB63:AG63)</f>
        <v>6.1046432178800007E-2</v>
      </c>
      <c r="Z63" s="241">
        <f>SUM(AH63:AP63)</f>
        <v>6.6786795095057316</v>
      </c>
      <c r="AA63" s="241">
        <f>SUM(AQ63:AR63)</f>
        <v>7.1622866412999996E-3</v>
      </c>
      <c r="AB63" s="258">
        <v>3.6065061000000002E-2</v>
      </c>
      <c r="AC63" s="258">
        <v>1.4074855E-6</v>
      </c>
      <c r="AD63" s="258">
        <v>9.5624014E-4</v>
      </c>
      <c r="AE63" s="258">
        <v>6.7650778999999997E-6</v>
      </c>
      <c r="AF63" s="258">
        <v>2.4009282E-2</v>
      </c>
      <c r="AG63" s="258">
        <v>7.6764753999999998E-6</v>
      </c>
      <c r="AH63" s="258">
        <v>2.3600487E-2</v>
      </c>
      <c r="AI63" s="258">
        <v>6.2454711E-5</v>
      </c>
      <c r="AJ63" s="258">
        <v>4.0915860999999999E-5</v>
      </c>
      <c r="AK63" s="258">
        <v>1.2268184999999999E-3</v>
      </c>
      <c r="AL63" s="258">
        <v>1.9273021000000001E-5</v>
      </c>
      <c r="AM63" s="258">
        <v>5.1827314000000004E-9</v>
      </c>
      <c r="AN63" s="258">
        <v>6.8598969999999995E-2</v>
      </c>
      <c r="AO63" s="258">
        <v>2.0338522999999999E-4</v>
      </c>
      <c r="AP63" s="258">
        <v>6.5849272000000001</v>
      </c>
      <c r="AQ63" s="258">
        <v>6.3814412999999999E-6</v>
      </c>
      <c r="AR63" s="258">
        <v>7.1559051999999998E-3</v>
      </c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315"/>
      <c r="BF63" s="315"/>
      <c r="BG63" s="315"/>
      <c r="BH63" s="315"/>
      <c r="BI63" s="315"/>
      <c r="BJ63" s="315"/>
      <c r="BK63" s="315"/>
    </row>
    <row r="64" spans="1:64" x14ac:dyDescent="0.25">
      <c r="A64" s="9"/>
      <c r="B64" s="184" t="s">
        <v>5770</v>
      </c>
      <c r="C64" s="9" t="s">
        <v>4678</v>
      </c>
      <c r="D64" s="193">
        <v>8.6542856000000001E-2</v>
      </c>
      <c r="E64" s="193">
        <v>6.1496294999999999E-2</v>
      </c>
      <c r="F64" s="193">
        <v>2.2317018000000001E-2</v>
      </c>
      <c r="G64" s="193">
        <v>1.6482716000000001E-2</v>
      </c>
      <c r="H64" s="193">
        <v>7.7450317999999997E-3</v>
      </c>
      <c r="I64" s="193">
        <v>2.0550402999999998E-3</v>
      </c>
      <c r="J64" s="193">
        <v>-2.6149049000000001E-2</v>
      </c>
      <c r="K64" s="193">
        <v>3.7304157999999999E-5</v>
      </c>
      <c r="L64" s="193">
        <v>2.5584996999999999E-3</v>
      </c>
      <c r="M64" s="193">
        <v>0</v>
      </c>
      <c r="N64" s="193">
        <v>0</v>
      </c>
      <c r="O64" s="193">
        <v>0</v>
      </c>
      <c r="P64" s="199">
        <f>E64/0.135</f>
        <v>0.45552811111111108</v>
      </c>
      <c r="Q64" s="240">
        <v>21.103957999999999</v>
      </c>
      <c r="R64" s="99">
        <v>3.1874501</v>
      </c>
      <c r="S64" s="99">
        <v>0.36136800000000002</v>
      </c>
      <c r="T64" s="99">
        <v>1.1775E-4</v>
      </c>
      <c r="U64" s="99">
        <v>17.5</v>
      </c>
      <c r="V64" s="99">
        <v>2.6252649999999999E-3</v>
      </c>
      <c r="W64" s="99">
        <v>5.2396999999999999E-2</v>
      </c>
      <c r="X64" s="241">
        <f>SUM(Y64:AA64)</f>
        <v>0.16949035622826858</v>
      </c>
      <c r="Y64" s="241">
        <f>SUM(AB64:AG64)</f>
        <v>1.6902989828499998E-2</v>
      </c>
      <c r="Z64" s="241">
        <f>SUM(AH64:AP64)</f>
        <v>0.14459856225466858</v>
      </c>
      <c r="AA64" s="241">
        <f>SUM(AQ64:AR64)</f>
        <v>7.9888041451000001E-3</v>
      </c>
      <c r="AB64" s="258">
        <v>1.2623311999999999E-2</v>
      </c>
      <c r="AC64" s="258">
        <v>1.3714905999999999E-6</v>
      </c>
      <c r="AD64" s="258">
        <v>4.8406437000000002E-4</v>
      </c>
      <c r="AE64" s="258">
        <v>2.1101994000000001E-6</v>
      </c>
      <c r="AF64" s="258">
        <v>3.7821920000000002E-3</v>
      </c>
      <c r="AG64" s="258">
        <v>9.9397684999999998E-6</v>
      </c>
      <c r="AH64" s="258">
        <v>8.2584877000000008E-3</v>
      </c>
      <c r="AI64" s="258">
        <v>4.3248835999999997E-5</v>
      </c>
      <c r="AJ64" s="258">
        <v>4.2158350999999999E-5</v>
      </c>
      <c r="AK64" s="258">
        <v>1.6948131999999999E-4</v>
      </c>
      <c r="AL64" s="258">
        <v>1.8547841000000001E-5</v>
      </c>
      <c r="AM64" s="258">
        <v>5.4266685999999998E-9</v>
      </c>
      <c r="AN64" s="258">
        <v>0.13562758999999999</v>
      </c>
      <c r="AO64" s="258">
        <v>1.5276322E-4</v>
      </c>
      <c r="AP64" s="258">
        <v>2.8627956E-4</v>
      </c>
      <c r="AQ64" s="258">
        <v>5.8248451000000002E-6</v>
      </c>
      <c r="AR64" s="258">
        <v>7.9829793E-3</v>
      </c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315"/>
      <c r="BF64" s="315"/>
      <c r="BG64" s="315"/>
      <c r="BH64" s="315"/>
      <c r="BI64" s="315"/>
      <c r="BJ64" s="315"/>
      <c r="BK64" s="315"/>
    </row>
    <row r="65" spans="1:63" x14ac:dyDescent="0.25">
      <c r="A65" s="45" t="s">
        <v>1891</v>
      </c>
      <c r="B65" s="45"/>
      <c r="C65" s="9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239"/>
      <c r="R65" s="97"/>
      <c r="S65" s="97"/>
      <c r="T65" s="97"/>
      <c r="U65" s="97"/>
      <c r="V65" s="97"/>
      <c r="W65" s="97"/>
      <c r="X65" s="259"/>
      <c r="Y65" s="259"/>
      <c r="Z65" s="259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315"/>
      <c r="BF65" s="315"/>
      <c r="BG65" s="315"/>
      <c r="BH65" s="315"/>
      <c r="BI65" s="315"/>
      <c r="BJ65" s="315"/>
      <c r="BK65" s="315"/>
    </row>
    <row r="66" spans="1:63" x14ac:dyDescent="0.25">
      <c r="A66" s="9"/>
      <c r="B66" s="184" t="s">
        <v>1264</v>
      </c>
      <c r="C66" s="9" t="s">
        <v>4679</v>
      </c>
      <c r="D66" s="193">
        <v>1318538</v>
      </c>
      <c r="E66" s="193">
        <v>489033.97</v>
      </c>
      <c r="F66" s="193">
        <v>196576.41</v>
      </c>
      <c r="G66" s="193">
        <v>17845.019</v>
      </c>
      <c r="H66" s="193">
        <v>9539.0023999999994</v>
      </c>
      <c r="I66" s="193">
        <v>61417.097000000002</v>
      </c>
      <c r="J66" s="193">
        <v>34749.817999999999</v>
      </c>
      <c r="K66" s="193">
        <v>1357.7425000000001</v>
      </c>
      <c r="L66" s="193">
        <v>508018.95</v>
      </c>
      <c r="M66" s="193">
        <v>0</v>
      </c>
      <c r="N66" s="193">
        <v>0</v>
      </c>
      <c r="O66" s="193">
        <v>0</v>
      </c>
      <c r="P66" s="199">
        <f>E66/0.135</f>
        <v>3622473.8518518512</v>
      </c>
      <c r="Q66" s="240">
        <v>57032510</v>
      </c>
      <c r="R66" s="99">
        <v>45039017</v>
      </c>
      <c r="S66" s="99">
        <v>7050960</v>
      </c>
      <c r="T66" s="99">
        <v>90.253</v>
      </c>
      <c r="U66" s="99">
        <v>2444300</v>
      </c>
      <c r="V66" s="99">
        <v>76642.899999999994</v>
      </c>
      <c r="W66" s="99">
        <v>2421500</v>
      </c>
      <c r="X66" s="241">
        <f>SUM(Y66:AA66)</f>
        <v>447892.28011897998</v>
      </c>
      <c r="Y66" s="241">
        <f>SUM(AB66:AG66)</f>
        <v>193021.488556</v>
      </c>
      <c r="Z66" s="241">
        <f>SUM(AH66:AP66)</f>
        <v>140886.62416298001</v>
      </c>
      <c r="AA66" s="241">
        <f>SUM(AQ66:AR66)</f>
        <v>113984.16739999999</v>
      </c>
      <c r="AB66" s="258">
        <v>100410.18</v>
      </c>
      <c r="AC66" s="258">
        <v>11.971619</v>
      </c>
      <c r="AD66" s="258">
        <v>28820.234</v>
      </c>
      <c r="AE66" s="258">
        <v>11.814736999999999</v>
      </c>
      <c r="AF66" s="258">
        <v>63545.947999999997</v>
      </c>
      <c r="AG66" s="258">
        <v>221.34020000000001</v>
      </c>
      <c r="AH66" s="258">
        <v>65719.710000000006</v>
      </c>
      <c r="AI66" s="258">
        <v>334.05207000000001</v>
      </c>
      <c r="AJ66" s="258">
        <v>152.88994</v>
      </c>
      <c r="AK66" s="258">
        <v>182.60577000000001</v>
      </c>
      <c r="AL66" s="258">
        <v>37.326475000000002</v>
      </c>
      <c r="AM66" s="258">
        <v>0.10590798</v>
      </c>
      <c r="AN66" s="258">
        <v>11686.687</v>
      </c>
      <c r="AO66" s="258">
        <v>36969.584000000003</v>
      </c>
      <c r="AP66" s="258">
        <v>25803.663</v>
      </c>
      <c r="AQ66" s="258">
        <v>1235.4974</v>
      </c>
      <c r="AR66" s="258">
        <v>112748.67</v>
      </c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315"/>
      <c r="BF66" s="315"/>
      <c r="BG66" s="315"/>
      <c r="BH66" s="315"/>
      <c r="BI66" s="315"/>
      <c r="BJ66" s="315"/>
      <c r="BK66" s="315"/>
    </row>
    <row r="67" spans="1:63" x14ac:dyDescent="0.25">
      <c r="A67" s="45" t="s">
        <v>444</v>
      </c>
      <c r="B67" s="45"/>
      <c r="C67" s="9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239"/>
      <c r="R67" s="97"/>
      <c r="S67" s="97"/>
      <c r="T67" s="97"/>
      <c r="U67" s="97"/>
      <c r="V67" s="97"/>
      <c r="W67" s="97"/>
      <c r="X67" s="259"/>
      <c r="Y67" s="259"/>
      <c r="Z67" s="259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315"/>
      <c r="BF67" s="315"/>
      <c r="BG67" s="315"/>
      <c r="BH67" s="315"/>
      <c r="BI67" s="315"/>
      <c r="BJ67" s="315"/>
      <c r="BK67" s="315"/>
    </row>
    <row r="68" spans="1:63" x14ac:dyDescent="0.25">
      <c r="A68" s="43"/>
      <c r="B68" s="184" t="s">
        <v>5770</v>
      </c>
      <c r="C68" s="25" t="s">
        <v>5816</v>
      </c>
      <c r="D68" s="193">
        <v>0.1610084</v>
      </c>
      <c r="E68" s="193">
        <v>7.5390341999999999E-2</v>
      </c>
      <c r="F68" s="193">
        <v>4.9575280999999999E-2</v>
      </c>
      <c r="G68" s="193">
        <v>1.9807913E-2</v>
      </c>
      <c r="H68" s="193">
        <v>1.4273056E-4</v>
      </c>
      <c r="I68" s="193">
        <v>3.3231961000000001E-3</v>
      </c>
      <c r="J68" s="193">
        <v>8.4482752000000008E-3</v>
      </c>
      <c r="K68" s="193">
        <v>1.4466002000000001E-5</v>
      </c>
      <c r="L68" s="193">
        <v>4.3061921E-3</v>
      </c>
      <c r="M68" s="193">
        <v>0</v>
      </c>
      <c r="N68" s="193">
        <v>0</v>
      </c>
      <c r="O68" s="193">
        <v>0</v>
      </c>
      <c r="P68" s="199">
        <f t="shared" ref="P68:P133" si="10">E68/0.135</f>
        <v>0.55844697777777774</v>
      </c>
      <c r="Q68" s="240">
        <v>18.710877</v>
      </c>
      <c r="R68" s="99">
        <v>2.8145270999999998</v>
      </c>
      <c r="S68" s="99">
        <v>0.23588319999999999</v>
      </c>
      <c r="T68" s="99">
        <v>2.0012E-4</v>
      </c>
      <c r="U68" s="99">
        <v>15.613</v>
      </c>
      <c r="V68" s="99">
        <v>3.2193479999999999E-3</v>
      </c>
      <c r="W68" s="99">
        <v>4.4047000000000003E-2</v>
      </c>
      <c r="X68" s="241">
        <f t="shared" ref="X68:X131" si="11">SUM(Y68:AA68)</f>
        <v>0.10947664627110519</v>
      </c>
      <c r="Y68" s="241">
        <f t="shared" ref="Y68:Y131" si="12">SUM(AB68:AG68)</f>
        <v>2.5218911610299998E-2</v>
      </c>
      <c r="Z68" s="241">
        <f t="shared" ref="Z68:Z131" si="13">SUM(AH68:AP68)</f>
        <v>7.720006870500519E-2</v>
      </c>
      <c r="AA68" s="241">
        <f t="shared" ref="AA68:AA131" si="14">SUM(AQ68:AR68)</f>
        <v>7.0576659558000002E-3</v>
      </c>
      <c r="AB68" s="258">
        <v>1.5472514999999999E-2</v>
      </c>
      <c r="AC68" s="258">
        <v>1.8661673999999999E-6</v>
      </c>
      <c r="AD68" s="258">
        <v>2.3686394000000002E-3</v>
      </c>
      <c r="AE68" s="258">
        <v>1.1178375E-6</v>
      </c>
      <c r="AF68" s="258">
        <v>7.3670445000000003E-3</v>
      </c>
      <c r="AG68" s="258">
        <v>7.7287053999999995E-6</v>
      </c>
      <c r="AH68" s="258">
        <v>1.0121556E-2</v>
      </c>
      <c r="AI68" s="258">
        <v>1.0544772E-4</v>
      </c>
      <c r="AJ68" s="258">
        <v>2.5215617999999999E-5</v>
      </c>
      <c r="AK68" s="258">
        <v>3.0422400999999999E-3</v>
      </c>
      <c r="AL68" s="258">
        <v>3.0642609000000001E-6</v>
      </c>
      <c r="AM68" s="258">
        <v>2.8381052E-9</v>
      </c>
      <c r="AN68" s="258">
        <v>6.3409242000000005E-2</v>
      </c>
      <c r="AO68" s="258">
        <v>9.0467108000000002E-5</v>
      </c>
      <c r="AP68" s="258">
        <v>4.0283305999999999E-4</v>
      </c>
      <c r="AQ68" s="258">
        <v>9.6806558000000001E-6</v>
      </c>
      <c r="AR68" s="258">
        <v>7.0479853000000002E-3</v>
      </c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315"/>
      <c r="BF68" s="315"/>
      <c r="BG68" s="315"/>
      <c r="BH68" s="315"/>
      <c r="BI68" s="315"/>
      <c r="BJ68" s="315"/>
      <c r="BK68" s="315"/>
    </row>
    <row r="69" spans="1:63" x14ac:dyDescent="0.25">
      <c r="A69" s="43"/>
      <c r="B69" s="184" t="s">
        <v>5770</v>
      </c>
      <c r="C69" s="25" t="s">
        <v>5817</v>
      </c>
      <c r="D69" s="193">
        <v>0.23789403000000001</v>
      </c>
      <c r="E69" s="193">
        <v>0.12514654</v>
      </c>
      <c r="F69" s="193">
        <v>3.534437E-2</v>
      </c>
      <c r="G69" s="193">
        <v>4.1105083000000001E-2</v>
      </c>
      <c r="H69" s="193">
        <v>2.7047539000000002E-4</v>
      </c>
      <c r="I69" s="193">
        <v>7.1976115999999998E-3</v>
      </c>
      <c r="J69" s="193">
        <v>2.0116941999999999E-2</v>
      </c>
      <c r="K69" s="193">
        <v>2.4230953E-5</v>
      </c>
      <c r="L69" s="193">
        <v>8.6887852999999998E-3</v>
      </c>
      <c r="M69" s="193">
        <v>0</v>
      </c>
      <c r="N69" s="193">
        <v>0</v>
      </c>
      <c r="O69" s="193">
        <v>0</v>
      </c>
      <c r="P69" s="199">
        <f t="shared" si="10"/>
        <v>0.9270114074074074</v>
      </c>
      <c r="Q69" s="240">
        <v>20.761126000000001</v>
      </c>
      <c r="R69" s="99">
        <v>4.7771207000000002</v>
      </c>
      <c r="S69" s="99">
        <v>0.42810320000000002</v>
      </c>
      <c r="T69" s="99">
        <v>3.9606999999999999E-4</v>
      </c>
      <c r="U69" s="99">
        <v>15.467000000000001</v>
      </c>
      <c r="V69" s="99">
        <v>5.2620310000000003E-3</v>
      </c>
      <c r="W69" s="99">
        <v>8.3243999999999999E-2</v>
      </c>
      <c r="X69" s="241">
        <f t="shared" si="11"/>
        <v>0.22291156057624142</v>
      </c>
      <c r="Y69" s="241">
        <f t="shared" si="12"/>
        <v>3.7741288458600003E-2</v>
      </c>
      <c r="Z69" s="241">
        <f t="shared" si="13"/>
        <v>0.17319510865164142</v>
      </c>
      <c r="AA69" s="241">
        <f t="shared" si="14"/>
        <v>1.1975163465999999E-2</v>
      </c>
      <c r="AB69" s="258">
        <v>2.5687175999999999E-2</v>
      </c>
      <c r="AC69" s="258">
        <v>2.4607056E-6</v>
      </c>
      <c r="AD69" s="258">
        <v>4.5373221000000004E-3</v>
      </c>
      <c r="AE69" s="258">
        <v>2.4163960000000002E-6</v>
      </c>
      <c r="AF69" s="258">
        <v>7.4978248000000004E-3</v>
      </c>
      <c r="AG69" s="258">
        <v>1.4088457E-5</v>
      </c>
      <c r="AH69" s="258">
        <v>1.6803483000000001E-2</v>
      </c>
      <c r="AI69" s="258">
        <v>6.4103103000000001E-5</v>
      </c>
      <c r="AJ69" s="258">
        <v>4.5446362000000002E-5</v>
      </c>
      <c r="AK69" s="258">
        <v>1.3579063E-4</v>
      </c>
      <c r="AL69" s="258">
        <v>4.8972194000000004E-6</v>
      </c>
      <c r="AM69" s="258">
        <v>5.0972414000000001E-9</v>
      </c>
      <c r="AN69" s="258">
        <v>0.15517111</v>
      </c>
      <c r="AO69" s="258">
        <v>1.9397754999999999E-4</v>
      </c>
      <c r="AP69" s="258">
        <v>7.7629569000000004E-4</v>
      </c>
      <c r="AQ69" s="258">
        <v>1.9230465999999999E-5</v>
      </c>
      <c r="AR69" s="258">
        <v>1.1955933E-2</v>
      </c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315"/>
      <c r="BF69" s="315"/>
      <c r="BG69" s="315"/>
      <c r="BH69" s="315"/>
      <c r="BI69" s="315"/>
      <c r="BJ69" s="315"/>
      <c r="BK69" s="315"/>
    </row>
    <row r="70" spans="1:63" x14ac:dyDescent="0.25">
      <c r="A70" s="9"/>
      <c r="B70" s="184" t="s">
        <v>5770</v>
      </c>
      <c r="C70" s="25" t="s">
        <v>5069</v>
      </c>
      <c r="D70" s="193">
        <v>0.10691981</v>
      </c>
      <c r="E70" s="193">
        <v>6.5703214999999995E-2</v>
      </c>
      <c r="F70" s="193">
        <v>2.0761740000000001E-2</v>
      </c>
      <c r="G70" s="193">
        <v>8.1316639000000007E-3</v>
      </c>
      <c r="H70" s="193">
        <v>1.5720451999999999E-4</v>
      </c>
      <c r="I70" s="193">
        <v>3.6687947000000002E-3</v>
      </c>
      <c r="J70" s="193">
        <v>2.5438195999999999E-3</v>
      </c>
      <c r="K70" s="193">
        <v>1.470153E-5</v>
      </c>
      <c r="L70" s="193">
        <v>5.9386682000000003E-3</v>
      </c>
      <c r="M70" s="193">
        <v>0</v>
      </c>
      <c r="N70" s="193">
        <v>0</v>
      </c>
      <c r="O70" s="193">
        <v>0</v>
      </c>
      <c r="P70" s="199">
        <f t="shared" si="10"/>
        <v>0.48669048148148142</v>
      </c>
      <c r="Q70" s="240">
        <v>18.859528000000001</v>
      </c>
      <c r="R70" s="99">
        <v>2.8334033999999999</v>
      </c>
      <c r="S70" s="99">
        <v>0.33923680000000001</v>
      </c>
      <c r="T70" s="99">
        <v>1.0888E-4</v>
      </c>
      <c r="U70" s="99">
        <v>15.615</v>
      </c>
      <c r="V70" s="99">
        <v>2.8618580000000001E-3</v>
      </c>
      <c r="W70" s="99">
        <v>6.8917000000000006E-2</v>
      </c>
      <c r="X70" s="241">
        <f t="shared" si="11"/>
        <v>8.8762046109027909E-2</v>
      </c>
      <c r="Y70" s="241">
        <f t="shared" si="12"/>
        <v>1.9260025581600001E-2</v>
      </c>
      <c r="Z70" s="241">
        <f t="shared" si="13"/>
        <v>6.2397499763427899E-2</v>
      </c>
      <c r="AA70" s="241">
        <f t="shared" si="14"/>
        <v>7.104520764E-3</v>
      </c>
      <c r="AB70" s="258">
        <v>1.3486431E-2</v>
      </c>
      <c r="AC70" s="258">
        <v>1.4052427999999999E-6</v>
      </c>
      <c r="AD70" s="258">
        <v>1.6204893E-3</v>
      </c>
      <c r="AE70" s="258">
        <v>1.2820048E-6</v>
      </c>
      <c r="AF70" s="258">
        <v>4.1393432000000003E-3</v>
      </c>
      <c r="AG70" s="258">
        <v>1.1074834000000001E-5</v>
      </c>
      <c r="AH70" s="258">
        <v>8.8225127E-3</v>
      </c>
      <c r="AI70" s="258">
        <v>3.9042000000000003E-5</v>
      </c>
      <c r="AJ70" s="258">
        <v>1.4784277E-5</v>
      </c>
      <c r="AK70" s="258">
        <v>4.3581622000000003E-5</v>
      </c>
      <c r="AL70" s="258">
        <v>1.7875004999999999E-6</v>
      </c>
      <c r="AM70" s="258">
        <v>2.6039278999999999E-9</v>
      </c>
      <c r="AN70" s="258">
        <v>5.2627551000000002E-2</v>
      </c>
      <c r="AO70" s="258">
        <v>5.3343501999999999E-4</v>
      </c>
      <c r="AP70" s="258">
        <v>3.1480304E-4</v>
      </c>
      <c r="AQ70" s="258">
        <v>1.2729864E-5</v>
      </c>
      <c r="AR70" s="258">
        <v>7.0917908999999996E-3</v>
      </c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315"/>
      <c r="BF70" s="315"/>
      <c r="BG70" s="315"/>
      <c r="BH70" s="315"/>
      <c r="BI70" s="315"/>
      <c r="BJ70" s="315"/>
      <c r="BK70" s="315"/>
    </row>
    <row r="71" spans="1:63" x14ac:dyDescent="0.25">
      <c r="A71" s="9"/>
      <c r="B71" s="184" t="s">
        <v>5770</v>
      </c>
      <c r="C71" s="25" t="s">
        <v>995</v>
      </c>
      <c r="D71" s="193">
        <v>0.14471041000000001</v>
      </c>
      <c r="E71" s="193">
        <v>6.3375064999999994E-2</v>
      </c>
      <c r="F71" s="193">
        <v>3.2715870000000001E-2</v>
      </c>
      <c r="G71" s="193">
        <v>3.0600369999999998E-2</v>
      </c>
      <c r="H71" s="193">
        <v>1.5717197E-4</v>
      </c>
      <c r="I71" s="193">
        <v>3.7667942E-3</v>
      </c>
      <c r="J71" s="193">
        <v>9.4334819000000004E-3</v>
      </c>
      <c r="K71" s="193">
        <v>1.3700623E-5</v>
      </c>
      <c r="L71" s="193">
        <v>4.6479538000000001E-3</v>
      </c>
      <c r="M71" s="193">
        <v>0</v>
      </c>
      <c r="N71" s="193">
        <v>0</v>
      </c>
      <c r="O71" s="193">
        <v>0</v>
      </c>
      <c r="P71" s="199">
        <f t="shared" si="10"/>
        <v>0.46944492592592585</v>
      </c>
      <c r="Q71" s="240">
        <v>18.570488000000001</v>
      </c>
      <c r="R71" s="99">
        <v>2.6839221000000002</v>
      </c>
      <c r="S71" s="99">
        <v>0.29972320000000002</v>
      </c>
      <c r="T71" s="99">
        <v>1.4462000000000001E-4</v>
      </c>
      <c r="U71" s="99">
        <v>15.523</v>
      </c>
      <c r="V71" s="99">
        <v>2.5927179999999999E-3</v>
      </c>
      <c r="W71" s="99">
        <v>6.1105E-2</v>
      </c>
      <c r="X71" s="241">
        <f t="shared" si="11"/>
        <v>9.5147147860257117E-2</v>
      </c>
      <c r="Y71" s="241">
        <f t="shared" si="12"/>
        <v>1.97968068797E-2</v>
      </c>
      <c r="Z71" s="241">
        <f t="shared" si="13"/>
        <v>6.8623208237557104E-2</v>
      </c>
      <c r="AA71" s="241">
        <f t="shared" si="14"/>
        <v>6.7271327430000003E-3</v>
      </c>
      <c r="AB71" s="258">
        <v>1.300889E-2</v>
      </c>
      <c r="AC71" s="258">
        <v>1.3131236E-6</v>
      </c>
      <c r="AD71" s="258">
        <v>1.2361551999999999E-3</v>
      </c>
      <c r="AE71" s="258">
        <v>1.2897738E-6</v>
      </c>
      <c r="AF71" s="258">
        <v>5.5393554000000003E-3</v>
      </c>
      <c r="AG71" s="258">
        <v>9.8033823000000006E-6</v>
      </c>
      <c r="AH71" s="258">
        <v>8.5101785999999995E-3</v>
      </c>
      <c r="AI71" s="258">
        <v>6.6369227999999998E-5</v>
      </c>
      <c r="AJ71" s="258">
        <v>2.0166541E-5</v>
      </c>
      <c r="AK71" s="258">
        <v>7.7452743000000002E-4</v>
      </c>
      <c r="AL71" s="258">
        <v>2.488148E-6</v>
      </c>
      <c r="AM71" s="258">
        <v>2.4705571000000001E-9</v>
      </c>
      <c r="AN71" s="258">
        <v>5.8440634999999998E-2</v>
      </c>
      <c r="AO71" s="258">
        <v>4.6289064000000003E-4</v>
      </c>
      <c r="AP71" s="258">
        <v>3.4595018000000002E-4</v>
      </c>
      <c r="AQ71" s="258">
        <v>1.0224043E-5</v>
      </c>
      <c r="AR71" s="258">
        <v>6.7169087000000004E-3</v>
      </c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315"/>
      <c r="BF71" s="315"/>
      <c r="BG71" s="315"/>
      <c r="BH71" s="315"/>
      <c r="BI71" s="315"/>
      <c r="BJ71" s="315"/>
      <c r="BK71" s="315"/>
    </row>
    <row r="72" spans="1:63" x14ac:dyDescent="0.25">
      <c r="A72" s="9"/>
      <c r="B72" s="184" t="s">
        <v>5770</v>
      </c>
      <c r="C72" s="25" t="s">
        <v>996</v>
      </c>
      <c r="D72" s="193">
        <v>0.12053662</v>
      </c>
      <c r="E72" s="193">
        <v>5.1220653999999997E-2</v>
      </c>
      <c r="F72" s="193">
        <v>2.8863679999999999E-2</v>
      </c>
      <c r="G72" s="193">
        <v>2.2491908000000001E-2</v>
      </c>
      <c r="H72" s="193">
        <v>1.3704835E-4</v>
      </c>
      <c r="I72" s="193">
        <v>3.1546170999999998E-3</v>
      </c>
      <c r="J72" s="193">
        <v>1.0598836E-2</v>
      </c>
      <c r="K72" s="193">
        <v>1.1966048E-5</v>
      </c>
      <c r="L72" s="193">
        <v>4.0579149999999996E-3</v>
      </c>
      <c r="M72" s="193">
        <v>0</v>
      </c>
      <c r="N72" s="193">
        <v>0</v>
      </c>
      <c r="O72" s="193">
        <v>0</v>
      </c>
      <c r="P72" s="199">
        <f t="shared" si="10"/>
        <v>0.37941225185185179</v>
      </c>
      <c r="Q72" s="240">
        <v>18.170805999999999</v>
      </c>
      <c r="R72" s="99">
        <v>2.3316773999999998</v>
      </c>
      <c r="S72" s="99">
        <v>0.2785048</v>
      </c>
      <c r="T72" s="99">
        <v>1.3967999999999999E-4</v>
      </c>
      <c r="U72" s="99">
        <v>15.502000000000001</v>
      </c>
      <c r="V72" s="99">
        <v>2.4116350000000001E-3</v>
      </c>
      <c r="W72" s="99">
        <v>5.6071999999999997E-2</v>
      </c>
      <c r="X72" s="241">
        <f t="shared" si="11"/>
        <v>7.7414225263484501E-2</v>
      </c>
      <c r="Y72" s="241">
        <f t="shared" si="12"/>
        <v>1.65094693344E-2</v>
      </c>
      <c r="Z72" s="241">
        <f t="shared" si="13"/>
        <v>5.5060058730384498E-2</v>
      </c>
      <c r="AA72" s="241">
        <f t="shared" si="14"/>
        <v>5.8446971987000003E-3</v>
      </c>
      <c r="AB72" s="258">
        <v>1.0514106E-2</v>
      </c>
      <c r="AC72" s="258">
        <v>1.1594484000000001E-6</v>
      </c>
      <c r="AD72" s="258">
        <v>1.1615572E-3</v>
      </c>
      <c r="AE72" s="258">
        <v>1.0750012E-6</v>
      </c>
      <c r="AF72" s="258">
        <v>4.8224595999999996E-3</v>
      </c>
      <c r="AG72" s="258">
        <v>9.1120847999999995E-6</v>
      </c>
      <c r="AH72" s="258">
        <v>6.8782886999999996E-3</v>
      </c>
      <c r="AI72" s="258">
        <v>5.8792365000000001E-5</v>
      </c>
      <c r="AJ72" s="258">
        <v>1.7932297999999999E-5</v>
      </c>
      <c r="AK72" s="258">
        <v>1.0750123999999999E-3</v>
      </c>
      <c r="AL72" s="258">
        <v>2.3183479E-6</v>
      </c>
      <c r="AM72" s="258">
        <v>2.5694844999999999E-9</v>
      </c>
      <c r="AN72" s="258">
        <v>4.6264424999999998E-2</v>
      </c>
      <c r="AO72" s="258">
        <v>4.4861652000000003E-4</v>
      </c>
      <c r="AP72" s="258">
        <v>3.1467053000000002E-4</v>
      </c>
      <c r="AQ72" s="258">
        <v>9.0878987000000006E-6</v>
      </c>
      <c r="AR72" s="258">
        <v>5.8356093E-3</v>
      </c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315"/>
      <c r="BF72" s="315"/>
      <c r="BG72" s="315"/>
      <c r="BH72" s="315"/>
      <c r="BI72" s="315"/>
      <c r="BJ72" s="315"/>
      <c r="BK72" s="315"/>
    </row>
    <row r="73" spans="1:63" x14ac:dyDescent="0.25">
      <c r="A73" s="9"/>
      <c r="B73" s="184" t="s">
        <v>5770</v>
      </c>
      <c r="C73" s="25" t="s">
        <v>997</v>
      </c>
      <c r="D73" s="193">
        <v>0.30005985000000002</v>
      </c>
      <c r="E73" s="193">
        <v>6.0145492000000002E-2</v>
      </c>
      <c r="F73" s="193">
        <v>0.10298904</v>
      </c>
      <c r="G73" s="193">
        <v>3.4742412E-2</v>
      </c>
      <c r="H73" s="193">
        <v>1.4336962999999999E-4</v>
      </c>
      <c r="I73" s="193">
        <v>3.6450539E-3</v>
      </c>
      <c r="J73" s="193">
        <v>9.4069880999999994E-2</v>
      </c>
      <c r="K73" s="193">
        <v>9.2862770999999999E-6</v>
      </c>
      <c r="L73" s="193">
        <v>4.3153126999999998E-3</v>
      </c>
      <c r="M73" s="193">
        <v>0</v>
      </c>
      <c r="N73" s="193">
        <v>0</v>
      </c>
      <c r="O73" s="193">
        <v>0</v>
      </c>
      <c r="P73" s="199">
        <f t="shared" si="10"/>
        <v>0.44552216296296293</v>
      </c>
      <c r="Q73" s="240">
        <v>17.769297000000002</v>
      </c>
      <c r="R73" s="99">
        <v>1.8471687000000001</v>
      </c>
      <c r="S73" s="99">
        <v>0.24127599999999999</v>
      </c>
      <c r="T73" s="99">
        <v>2.1641000000000002E-6</v>
      </c>
      <c r="U73" s="99">
        <v>15.628</v>
      </c>
      <c r="V73" s="99">
        <v>1.21474E-3</v>
      </c>
      <c r="W73" s="99">
        <v>5.1635E-2</v>
      </c>
      <c r="X73" s="241">
        <f t="shared" si="11"/>
        <v>0.11914701011452632</v>
      </c>
      <c r="Y73" s="241">
        <f t="shared" si="12"/>
        <v>2.706294343191E-2</v>
      </c>
      <c r="Z73" s="241">
        <f t="shared" si="13"/>
        <v>8.7456364429716313E-2</v>
      </c>
      <c r="AA73" s="241">
        <f t="shared" si="14"/>
        <v>4.6277022528999996E-3</v>
      </c>
      <c r="AB73" s="258">
        <v>1.2345554E-2</v>
      </c>
      <c r="AC73" s="258">
        <v>9.0863151000000003E-7</v>
      </c>
      <c r="AD73" s="258">
        <v>1.1516363E-3</v>
      </c>
      <c r="AE73" s="258">
        <v>1.275257E-6</v>
      </c>
      <c r="AF73" s="258">
        <v>1.355573E-2</v>
      </c>
      <c r="AG73" s="258">
        <v>7.8392434000000001E-6</v>
      </c>
      <c r="AH73" s="258">
        <v>8.0756753999999993E-3</v>
      </c>
      <c r="AI73" s="258">
        <v>2.2835503000000001E-4</v>
      </c>
      <c r="AJ73" s="258">
        <v>1.4346485E-5</v>
      </c>
      <c r="AK73" s="258">
        <v>9.2601095999999999E-5</v>
      </c>
      <c r="AL73" s="258">
        <v>2.2052693999999998E-6</v>
      </c>
      <c r="AM73" s="258">
        <v>1.6393162999999999E-9</v>
      </c>
      <c r="AN73" s="258">
        <v>7.8442617000000006E-2</v>
      </c>
      <c r="AO73" s="258">
        <v>4.6112051E-4</v>
      </c>
      <c r="AP73" s="258">
        <v>1.3944200000000001E-4</v>
      </c>
      <c r="AQ73" s="258">
        <v>9.0964528999999999E-6</v>
      </c>
      <c r="AR73" s="258">
        <v>4.6186057999999999E-3</v>
      </c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315"/>
      <c r="BF73" s="315"/>
      <c r="BG73" s="315"/>
      <c r="BH73" s="315"/>
      <c r="BI73" s="315"/>
      <c r="BJ73" s="315"/>
      <c r="BK73" s="315"/>
    </row>
    <row r="74" spans="1:63" x14ac:dyDescent="0.25">
      <c r="A74" s="9"/>
      <c r="B74" s="184" t="s">
        <v>5770</v>
      </c>
      <c r="C74" s="25" t="s">
        <v>998</v>
      </c>
      <c r="D74" s="193">
        <v>3.7402275999999998E-2</v>
      </c>
      <c r="E74" s="193">
        <v>1.4752827E-2</v>
      </c>
      <c r="F74" s="193">
        <v>7.4562018999999998E-3</v>
      </c>
      <c r="G74" s="193">
        <v>6.5259326999999997E-3</v>
      </c>
      <c r="H74" s="193">
        <v>4.4840047E-5</v>
      </c>
      <c r="I74" s="193">
        <v>1.0188727999999999E-3</v>
      </c>
      <c r="J74" s="193">
        <v>6.3756949000000002E-3</v>
      </c>
      <c r="K74" s="193">
        <v>7.4312715999999998E-6</v>
      </c>
      <c r="L74" s="193">
        <v>1.2204754999999999E-3</v>
      </c>
      <c r="M74" s="193">
        <v>0</v>
      </c>
      <c r="N74" s="193">
        <v>0</v>
      </c>
      <c r="O74" s="193">
        <v>0</v>
      </c>
      <c r="P74" s="199">
        <f t="shared" si="10"/>
        <v>0.10928019999999999</v>
      </c>
      <c r="Q74" s="240">
        <v>18.154904999999999</v>
      </c>
      <c r="R74" s="99">
        <v>0.76996567000000005</v>
      </c>
      <c r="S74" s="99">
        <v>6.3834399999999999E-2</v>
      </c>
      <c r="T74" s="99">
        <v>3.1143999999999999E-5</v>
      </c>
      <c r="U74" s="99">
        <v>17.308</v>
      </c>
      <c r="V74" s="99">
        <v>6.3511800000000005E-4</v>
      </c>
      <c r="W74" s="99">
        <v>1.2439E-2</v>
      </c>
      <c r="X74" s="241">
        <f t="shared" si="11"/>
        <v>2.1855996309984246E-2</v>
      </c>
      <c r="Y74" s="241">
        <f t="shared" si="12"/>
        <v>5.1995743471799994E-3</v>
      </c>
      <c r="Z74" s="241">
        <f t="shared" si="13"/>
        <v>1.4726966113904248E-2</v>
      </c>
      <c r="AA74" s="241">
        <f t="shared" si="14"/>
        <v>1.9294558489E-3</v>
      </c>
      <c r="AB74" s="258">
        <v>3.0283584999999998E-3</v>
      </c>
      <c r="AC74" s="258">
        <v>3.2389011E-7</v>
      </c>
      <c r="AD74" s="258">
        <v>8.4156596999999998E-4</v>
      </c>
      <c r="AE74" s="258">
        <v>3.4589336999999998E-7</v>
      </c>
      <c r="AF74" s="258">
        <v>1.3271305000000001E-3</v>
      </c>
      <c r="AG74" s="258">
        <v>1.8495937000000001E-6</v>
      </c>
      <c r="AH74" s="258">
        <v>1.9811718000000002E-3</v>
      </c>
      <c r="AI74" s="258">
        <v>1.4857211000000001E-5</v>
      </c>
      <c r="AJ74" s="258">
        <v>4.4120701E-6</v>
      </c>
      <c r="AK74" s="258">
        <v>1.6637765999999999E-4</v>
      </c>
      <c r="AL74" s="258">
        <v>5.6944020000000003E-7</v>
      </c>
      <c r="AM74" s="258">
        <v>6.4360425000000004E-10</v>
      </c>
      <c r="AN74" s="258">
        <v>1.2449811999999999E-2</v>
      </c>
      <c r="AO74" s="258">
        <v>2.8926596000000001E-5</v>
      </c>
      <c r="AP74" s="258">
        <v>8.0838692999999997E-5</v>
      </c>
      <c r="AQ74" s="258">
        <v>2.6806489000000002E-6</v>
      </c>
      <c r="AR74" s="258">
        <v>1.9267752E-3</v>
      </c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315"/>
      <c r="BF74" s="315"/>
      <c r="BG74" s="315"/>
      <c r="BH74" s="315"/>
      <c r="BI74" s="315"/>
      <c r="BJ74" s="315"/>
      <c r="BK74" s="315"/>
    </row>
    <row r="75" spans="1:63" x14ac:dyDescent="0.25">
      <c r="A75" s="43"/>
      <c r="B75" s="184" t="s">
        <v>5770</v>
      </c>
      <c r="C75" s="25" t="s">
        <v>999</v>
      </c>
      <c r="D75" s="193">
        <v>3.2393478000000003E-2</v>
      </c>
      <c r="E75" s="193">
        <v>1.2166567999999999E-2</v>
      </c>
      <c r="F75" s="193">
        <v>6.6365004000000002E-3</v>
      </c>
      <c r="G75" s="193">
        <v>4.8007607999999997E-3</v>
      </c>
      <c r="H75" s="193">
        <v>4.0559002000000001E-5</v>
      </c>
      <c r="I75" s="193">
        <v>8.8862854000000004E-4</v>
      </c>
      <c r="J75" s="193">
        <v>6.7584662000000004E-3</v>
      </c>
      <c r="K75" s="193">
        <v>7.0620871999999998E-6</v>
      </c>
      <c r="L75" s="193">
        <v>1.0949321000000001E-3</v>
      </c>
      <c r="M75" s="193">
        <v>0</v>
      </c>
      <c r="N75" s="193">
        <v>0</v>
      </c>
      <c r="O75" s="193">
        <v>0</v>
      </c>
      <c r="P75" s="199">
        <f t="shared" si="10"/>
        <v>9.012272592592592E-2</v>
      </c>
      <c r="Q75" s="240">
        <v>18.107320999999999</v>
      </c>
      <c r="R75" s="99">
        <v>0.69501120999999999</v>
      </c>
      <c r="S75" s="99">
        <v>5.9315199999999998E-2</v>
      </c>
      <c r="T75" s="99">
        <v>3.0093000000000001E-5</v>
      </c>
      <c r="U75" s="99">
        <v>17.341000000000001</v>
      </c>
      <c r="V75" s="99">
        <v>5.9659800000000005E-4</v>
      </c>
      <c r="W75" s="99">
        <v>1.1368E-2</v>
      </c>
      <c r="X75" s="241">
        <f t="shared" si="11"/>
        <v>1.8064428215333179E-2</v>
      </c>
      <c r="Y75" s="241">
        <f t="shared" si="12"/>
        <v>4.4800630116700003E-3</v>
      </c>
      <c r="Z75" s="241">
        <f t="shared" si="13"/>
        <v>1.1842683602963179E-2</v>
      </c>
      <c r="AA75" s="241">
        <f t="shared" si="14"/>
        <v>1.7416816007000001E-3</v>
      </c>
      <c r="AB75" s="258">
        <v>2.4975096E-3</v>
      </c>
      <c r="AC75" s="258">
        <v>2.9119906999999998E-7</v>
      </c>
      <c r="AD75" s="258">
        <v>8.0567607999999997E-4</v>
      </c>
      <c r="AE75" s="258">
        <v>3.0018539999999998E-7</v>
      </c>
      <c r="AF75" s="258">
        <v>1.1745835E-3</v>
      </c>
      <c r="AG75" s="258">
        <v>1.7024471999999999E-6</v>
      </c>
      <c r="AH75" s="258">
        <v>1.6339325E-3</v>
      </c>
      <c r="AI75" s="258">
        <v>1.3244984000000001E-5</v>
      </c>
      <c r="AJ75" s="258">
        <v>3.9367176000000003E-6</v>
      </c>
      <c r="AK75" s="258">
        <v>2.3123263E-4</v>
      </c>
      <c r="AL75" s="258">
        <v>5.3033193999999995E-7</v>
      </c>
      <c r="AM75" s="258">
        <v>6.5642317999999999E-10</v>
      </c>
      <c r="AN75" s="258">
        <v>9.8597292999999999E-3</v>
      </c>
      <c r="AO75" s="258">
        <v>2.5889238E-5</v>
      </c>
      <c r="AP75" s="258">
        <v>7.4187244999999996E-5</v>
      </c>
      <c r="AQ75" s="258">
        <v>2.4389007000000001E-6</v>
      </c>
      <c r="AR75" s="258">
        <v>1.7392427E-3</v>
      </c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315"/>
      <c r="BF75" s="315"/>
      <c r="BG75" s="315"/>
      <c r="BH75" s="315"/>
      <c r="BI75" s="315"/>
      <c r="BJ75" s="315"/>
      <c r="BK75" s="315"/>
    </row>
    <row r="76" spans="1:63" x14ac:dyDescent="0.25">
      <c r="A76" s="43"/>
      <c r="B76" s="184" t="s">
        <v>5770</v>
      </c>
      <c r="C76" s="25" t="s">
        <v>1000</v>
      </c>
      <c r="D76" s="193">
        <v>5.6478320999999998E-2</v>
      </c>
      <c r="E76" s="193">
        <v>9.5578599999999996E-3</v>
      </c>
      <c r="F76" s="193">
        <v>1.4531396E-2</v>
      </c>
      <c r="G76" s="193">
        <v>4.7445227E-3</v>
      </c>
      <c r="H76" s="193">
        <v>3.1473148E-5</v>
      </c>
      <c r="I76" s="193">
        <v>7.2141510999999998E-4</v>
      </c>
      <c r="J76" s="193">
        <v>2.6052018E-2</v>
      </c>
      <c r="K76" s="193">
        <v>5.8386267000000002E-6</v>
      </c>
      <c r="L76" s="193">
        <v>8.3379837E-4</v>
      </c>
      <c r="M76" s="193">
        <v>0</v>
      </c>
      <c r="N76" s="193">
        <v>0</v>
      </c>
      <c r="O76" s="193">
        <v>0</v>
      </c>
      <c r="P76" s="199">
        <f t="shared" si="10"/>
        <v>7.0798962962962952E-2</v>
      </c>
      <c r="Q76" s="240">
        <v>17.715843</v>
      </c>
      <c r="R76" s="99">
        <v>0.46117042000000003</v>
      </c>
      <c r="S76" s="99">
        <v>4.0471199999999999E-2</v>
      </c>
      <c r="T76" s="99">
        <v>6.8034999999999997E-7</v>
      </c>
      <c r="U76" s="99">
        <v>17.206</v>
      </c>
      <c r="V76" s="99">
        <v>2.7067600000000002E-4</v>
      </c>
      <c r="W76" s="99">
        <v>7.9298000000000007E-3</v>
      </c>
      <c r="X76" s="241">
        <f t="shared" si="11"/>
        <v>1.757463148973918E-2</v>
      </c>
      <c r="Y76" s="241">
        <f t="shared" si="12"/>
        <v>4.3147404928000005E-3</v>
      </c>
      <c r="Z76" s="241">
        <f t="shared" si="13"/>
        <v>1.210473508713918E-2</v>
      </c>
      <c r="AA76" s="241">
        <f t="shared" si="14"/>
        <v>1.1551559098E-3</v>
      </c>
      <c r="AB76" s="258">
        <v>1.9619457999999999E-3</v>
      </c>
      <c r="AC76" s="258">
        <v>1.7345745000000001E-7</v>
      </c>
      <c r="AD76" s="258">
        <v>3.5194033E-4</v>
      </c>
      <c r="AE76" s="258">
        <v>2.4739095E-7</v>
      </c>
      <c r="AF76" s="258">
        <v>1.9993543000000002E-3</v>
      </c>
      <c r="AG76" s="258">
        <v>1.0792143999999999E-6</v>
      </c>
      <c r="AH76" s="258">
        <v>1.2834754E-3</v>
      </c>
      <c r="AI76" s="258">
        <v>3.1842326999999999E-5</v>
      </c>
      <c r="AJ76" s="258">
        <v>2.0948176000000001E-6</v>
      </c>
      <c r="AK76" s="258">
        <v>5.0200527000000002E-5</v>
      </c>
      <c r="AL76" s="258">
        <v>3.5566692000000001E-7</v>
      </c>
      <c r="AM76" s="258">
        <v>3.9061918000000001E-10</v>
      </c>
      <c r="AN76" s="258">
        <v>1.0689394E-2</v>
      </c>
      <c r="AO76" s="258">
        <v>2.0363286E-5</v>
      </c>
      <c r="AP76" s="258">
        <v>2.7008672000000001E-5</v>
      </c>
      <c r="AQ76" s="258">
        <v>1.7775097999999999E-6</v>
      </c>
      <c r="AR76" s="258">
        <v>1.1533784E-3</v>
      </c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315"/>
      <c r="BF76" s="315"/>
      <c r="BG76" s="315"/>
      <c r="BH76" s="315"/>
      <c r="BI76" s="315"/>
      <c r="BJ76" s="315"/>
      <c r="BK76" s="315"/>
    </row>
    <row r="77" spans="1:63" x14ac:dyDescent="0.25">
      <c r="A77" s="9"/>
      <c r="B77" s="184" t="s">
        <v>5770</v>
      </c>
      <c r="C77" s="25" t="s">
        <v>1001</v>
      </c>
      <c r="D77" s="193">
        <v>0.15750906000000001</v>
      </c>
      <c r="E77" s="193">
        <v>5.8443993E-2</v>
      </c>
      <c r="F77" s="193">
        <v>2.6460332999999999E-2</v>
      </c>
      <c r="G77" s="193">
        <v>1.2504335E-2</v>
      </c>
      <c r="H77" s="193">
        <v>1.3641156E-4</v>
      </c>
      <c r="I77" s="193">
        <v>2.1565019000000002E-3</v>
      </c>
      <c r="J77" s="193">
        <v>5.4879819000000003E-2</v>
      </c>
      <c r="K77" s="193">
        <v>1.3515942E-5</v>
      </c>
      <c r="L77" s="193">
        <v>2.9141496999999998E-3</v>
      </c>
      <c r="M77" s="193">
        <v>0</v>
      </c>
      <c r="N77" s="193">
        <v>0</v>
      </c>
      <c r="O77" s="193">
        <v>0</v>
      </c>
      <c r="P77" s="199">
        <f t="shared" si="10"/>
        <v>0.43291846666666661</v>
      </c>
      <c r="Q77" s="240">
        <v>20.229434000000001</v>
      </c>
      <c r="R77" s="99">
        <v>3.4578380000000002</v>
      </c>
      <c r="S77" s="99">
        <v>0.40685680000000002</v>
      </c>
      <c r="T77" s="99">
        <v>1.1917E-4</v>
      </c>
      <c r="U77" s="99">
        <v>16.286999999999999</v>
      </c>
      <c r="V77" s="99">
        <v>2.6581510000000001E-3</v>
      </c>
      <c r="W77" s="99">
        <v>7.4962000000000001E-2</v>
      </c>
      <c r="X77" s="241">
        <f t="shared" si="11"/>
        <v>6.6680753491752204E-2</v>
      </c>
      <c r="Y77" s="241">
        <f t="shared" si="12"/>
        <v>1.6883074767809998E-2</v>
      </c>
      <c r="Z77" s="241">
        <f t="shared" si="13"/>
        <v>4.1139821472942199E-2</v>
      </c>
      <c r="AA77" s="241">
        <f t="shared" si="14"/>
        <v>8.657857251E-3</v>
      </c>
      <c r="AB77" s="258">
        <v>1.1996994E-2</v>
      </c>
      <c r="AC77" s="258">
        <v>1.849645E-6</v>
      </c>
      <c r="AD77" s="258">
        <v>6.1390608000000001E-4</v>
      </c>
      <c r="AE77" s="258">
        <v>9.5194681000000002E-7</v>
      </c>
      <c r="AF77" s="258">
        <v>4.2560271000000004E-3</v>
      </c>
      <c r="AG77" s="258">
        <v>1.3345996E-5</v>
      </c>
      <c r="AH77" s="258">
        <v>7.8491377999999994E-3</v>
      </c>
      <c r="AI77" s="258">
        <v>5.3451310999999998E-5</v>
      </c>
      <c r="AJ77" s="258">
        <v>2.4924458999999999E-5</v>
      </c>
      <c r="AK77" s="258">
        <v>1.5016181E-3</v>
      </c>
      <c r="AL77" s="258">
        <v>9.4517549000000002E-6</v>
      </c>
      <c r="AM77" s="258">
        <v>4.3680422E-9</v>
      </c>
      <c r="AN77" s="258">
        <v>3.0174032E-2</v>
      </c>
      <c r="AO77" s="258">
        <v>1.1444052000000001E-3</v>
      </c>
      <c r="AP77" s="258">
        <v>3.8279648000000001E-4</v>
      </c>
      <c r="AQ77" s="258">
        <v>6.627551E-6</v>
      </c>
      <c r="AR77" s="258">
        <v>8.6512297000000005E-3</v>
      </c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315"/>
      <c r="BF77" s="315"/>
      <c r="BG77" s="315"/>
      <c r="BH77" s="315"/>
      <c r="BI77" s="315"/>
      <c r="BJ77" s="315"/>
      <c r="BK77" s="315"/>
    </row>
    <row r="78" spans="1:63" x14ac:dyDescent="0.25">
      <c r="A78" s="43"/>
      <c r="B78" s="184" t="s">
        <v>5770</v>
      </c>
      <c r="C78" s="25" t="s">
        <v>1002</v>
      </c>
      <c r="D78" s="193">
        <v>0.87865106000000004</v>
      </c>
      <c r="E78" s="193">
        <v>0.41320462000000002</v>
      </c>
      <c r="F78" s="193">
        <v>0.21344494</v>
      </c>
      <c r="G78" s="193">
        <v>6.5071432999999998E-2</v>
      </c>
      <c r="H78" s="193">
        <v>1.8629016999999999E-3</v>
      </c>
      <c r="I78" s="193">
        <v>3.1006659999999998E-2</v>
      </c>
      <c r="J78" s="193">
        <v>9.2832687999999997E-2</v>
      </c>
      <c r="K78" s="193">
        <v>4.4827902000000002E-4</v>
      </c>
      <c r="L78" s="193">
        <v>6.0779553E-2</v>
      </c>
      <c r="M78" s="193">
        <v>0</v>
      </c>
      <c r="N78" s="193">
        <v>0</v>
      </c>
      <c r="O78" s="193">
        <v>0</v>
      </c>
      <c r="P78" s="199">
        <f t="shared" si="10"/>
        <v>3.060774962962963</v>
      </c>
      <c r="Q78" s="240">
        <v>54.945779999999999</v>
      </c>
      <c r="R78" s="99">
        <v>30.696241000000001</v>
      </c>
      <c r="S78" s="99">
        <v>5.3519759999999996</v>
      </c>
      <c r="T78" s="99">
        <v>1.2888000000000001E-3</v>
      </c>
      <c r="U78" s="99">
        <v>17.968</v>
      </c>
      <c r="V78" s="99">
        <v>3.3283889999999997E-2</v>
      </c>
      <c r="W78" s="99">
        <v>0.89498999999999995</v>
      </c>
      <c r="X78" s="241">
        <f t="shared" si="11"/>
        <v>0.80576173047571009</v>
      </c>
      <c r="Y78" s="241">
        <f t="shared" si="12"/>
        <v>0.13699725091199999</v>
      </c>
      <c r="Z78" s="241">
        <f t="shared" si="13"/>
        <v>0.59179841500371011</v>
      </c>
      <c r="AA78" s="241">
        <f t="shared" si="14"/>
        <v>7.6966064560000005E-2</v>
      </c>
      <c r="AB78" s="258">
        <v>8.4823171000000003E-2</v>
      </c>
      <c r="AC78" s="258">
        <v>1.2506872000000001E-5</v>
      </c>
      <c r="AD78" s="258">
        <v>1.1980611E-2</v>
      </c>
      <c r="AE78" s="258">
        <v>1.060015E-5</v>
      </c>
      <c r="AF78" s="258">
        <v>4.0015884000000002E-2</v>
      </c>
      <c r="AG78" s="258">
        <v>1.5447789E-4</v>
      </c>
      <c r="AH78" s="258">
        <v>5.5501491E-2</v>
      </c>
      <c r="AI78" s="258">
        <v>4.1036890000000002E-4</v>
      </c>
      <c r="AJ78" s="258">
        <v>4.8964305999999998E-4</v>
      </c>
      <c r="AK78" s="258">
        <v>4.6649092000000003E-2</v>
      </c>
      <c r="AL78" s="258">
        <v>1.7052092E-4</v>
      </c>
      <c r="AM78" s="258">
        <v>6.5123710000000002E-8</v>
      </c>
      <c r="AN78" s="258">
        <v>0.47786172999999998</v>
      </c>
      <c r="AO78" s="258">
        <v>7.7118161999999999E-3</v>
      </c>
      <c r="AP78" s="258">
        <v>3.0036877999999999E-3</v>
      </c>
      <c r="AQ78" s="258">
        <v>1.3579056000000001E-4</v>
      </c>
      <c r="AR78" s="258">
        <v>7.6830274000000004E-2</v>
      </c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315"/>
      <c r="BF78" s="315"/>
      <c r="BG78" s="315"/>
      <c r="BH78" s="315"/>
      <c r="BI78" s="315"/>
      <c r="BJ78" s="315"/>
      <c r="BK78" s="315"/>
    </row>
    <row r="79" spans="1:63" x14ac:dyDescent="0.25">
      <c r="A79" s="43"/>
      <c r="B79" s="184" t="s">
        <v>5770</v>
      </c>
      <c r="C79" s="25" t="s">
        <v>1003</v>
      </c>
      <c r="D79" s="193">
        <v>1.0429257000000001</v>
      </c>
      <c r="E79" s="193">
        <v>0.46908526</v>
      </c>
      <c r="F79" s="193">
        <v>0.38512986999999999</v>
      </c>
      <c r="G79" s="193">
        <v>5.7669296000000002E-2</v>
      </c>
      <c r="H79" s="193">
        <v>1.2385585E-3</v>
      </c>
      <c r="I79" s="193">
        <v>2.2370629999999999E-2</v>
      </c>
      <c r="J79" s="193">
        <v>7.1687437000000007E-2</v>
      </c>
      <c r="K79" s="193">
        <v>1.5865795000000001E-4</v>
      </c>
      <c r="L79" s="193">
        <v>3.5586006000000003E-2</v>
      </c>
      <c r="M79" s="193">
        <v>0</v>
      </c>
      <c r="N79" s="193">
        <v>0</v>
      </c>
      <c r="O79" s="193">
        <v>0</v>
      </c>
      <c r="P79" s="199">
        <f t="shared" si="10"/>
        <v>3.4747056296296295</v>
      </c>
      <c r="Q79" s="240">
        <v>50.368851999999997</v>
      </c>
      <c r="R79" s="99">
        <v>26.049130999999999</v>
      </c>
      <c r="S79" s="99">
        <v>4.6563439999999998</v>
      </c>
      <c r="T79" s="99">
        <v>1.578E-3</v>
      </c>
      <c r="U79" s="99">
        <v>18.934000000000001</v>
      </c>
      <c r="V79" s="99">
        <v>7.49089E-2</v>
      </c>
      <c r="W79" s="99">
        <v>0.65288999999999997</v>
      </c>
      <c r="X79" s="241">
        <f t="shared" si="11"/>
        <v>0.62534539808413603</v>
      </c>
      <c r="Y79" s="241">
        <f t="shared" si="12"/>
        <v>0.16376003088510002</v>
      </c>
      <c r="Z79" s="241">
        <f t="shared" si="13"/>
        <v>0.39627223628303598</v>
      </c>
      <c r="AA79" s="241">
        <f t="shared" si="14"/>
        <v>6.5313130915999995E-2</v>
      </c>
      <c r="AB79" s="258">
        <v>9.6281571999999996E-2</v>
      </c>
      <c r="AC79" s="258">
        <v>1.3179650999999999E-5</v>
      </c>
      <c r="AD79" s="258">
        <v>1.1334252E-2</v>
      </c>
      <c r="AE79" s="258">
        <v>7.5831340999999999E-6</v>
      </c>
      <c r="AF79" s="258">
        <v>5.5975783000000001E-2</v>
      </c>
      <c r="AG79" s="258">
        <v>1.476611E-4</v>
      </c>
      <c r="AH79" s="258">
        <v>6.2990369000000004E-2</v>
      </c>
      <c r="AI79" s="258">
        <v>8.2124203999999997E-4</v>
      </c>
      <c r="AJ79" s="258">
        <v>2.3191617000000001E-4</v>
      </c>
      <c r="AK79" s="258">
        <v>1.1481432E-3</v>
      </c>
      <c r="AL79" s="258">
        <v>3.5587755999999998E-5</v>
      </c>
      <c r="AM79" s="258">
        <v>3.1847035999999999E-8</v>
      </c>
      <c r="AN79" s="258">
        <v>0.32694614999999999</v>
      </c>
      <c r="AO79" s="258">
        <v>9.9824936999999992E-4</v>
      </c>
      <c r="AP79" s="258">
        <v>3.1005468999999999E-3</v>
      </c>
      <c r="AQ79" s="258">
        <v>8.1995916000000003E-5</v>
      </c>
      <c r="AR79" s="258">
        <v>6.5231134999999996E-2</v>
      </c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315"/>
      <c r="BF79" s="315"/>
      <c r="BG79" s="315"/>
      <c r="BH79" s="315"/>
      <c r="BI79" s="315"/>
      <c r="BJ79" s="315"/>
      <c r="BK79" s="315"/>
    </row>
    <row r="80" spans="1:63" x14ac:dyDescent="0.25">
      <c r="A80" s="9"/>
      <c r="B80" s="184" t="s">
        <v>5770</v>
      </c>
      <c r="C80" s="25" t="s">
        <v>1004</v>
      </c>
      <c r="D80" s="193">
        <v>0.19679811</v>
      </c>
      <c r="E80" s="193">
        <v>0.12877358999999999</v>
      </c>
      <c r="F80" s="193">
        <v>2.4295165000000001E-2</v>
      </c>
      <c r="G80" s="193">
        <v>2.1602225999999999E-2</v>
      </c>
      <c r="H80" s="193">
        <v>2.1675005E-4</v>
      </c>
      <c r="I80" s="193">
        <v>4.9891553999999996E-3</v>
      </c>
      <c r="J80" s="193">
        <v>1.0422097999999999E-2</v>
      </c>
      <c r="K80" s="193">
        <v>1.7411288000000001E-5</v>
      </c>
      <c r="L80" s="193">
        <v>6.4817104E-3</v>
      </c>
      <c r="M80" s="193">
        <v>0</v>
      </c>
      <c r="N80" s="193">
        <v>0</v>
      </c>
      <c r="O80" s="193">
        <v>0</v>
      </c>
      <c r="P80" s="199">
        <f t="shared" si="10"/>
        <v>0.95387844444444436</v>
      </c>
      <c r="Q80" s="240">
        <v>20.456764</v>
      </c>
      <c r="R80" s="99">
        <v>3.5019133</v>
      </c>
      <c r="S80" s="99">
        <v>0.59908799999999995</v>
      </c>
      <c r="T80" s="99">
        <v>2.3628000000000001E-4</v>
      </c>
      <c r="U80" s="99">
        <v>16.234000000000002</v>
      </c>
      <c r="V80" s="99">
        <v>3.8462599999999998E-3</v>
      </c>
      <c r="W80" s="99">
        <v>0.11768000000000001</v>
      </c>
      <c r="X80" s="241">
        <f t="shared" si="11"/>
        <v>0.17811416273978262</v>
      </c>
      <c r="Y80" s="241">
        <f t="shared" si="12"/>
        <v>3.4172891629099998E-2</v>
      </c>
      <c r="Z80" s="241">
        <f t="shared" si="13"/>
        <v>0.13516609098268262</v>
      </c>
      <c r="AA80" s="241">
        <f t="shared" si="14"/>
        <v>8.7751801280000017E-3</v>
      </c>
      <c r="AB80" s="258">
        <v>2.6430823999999999E-2</v>
      </c>
      <c r="AC80" s="258">
        <v>1.8877130000000001E-6</v>
      </c>
      <c r="AD80" s="258">
        <v>2.3892545000000001E-3</v>
      </c>
      <c r="AE80" s="258">
        <v>1.9851951000000001E-6</v>
      </c>
      <c r="AF80" s="258">
        <v>5.3292801000000001E-3</v>
      </c>
      <c r="AG80" s="258">
        <v>1.9660120999999999E-5</v>
      </c>
      <c r="AH80" s="258">
        <v>1.7288801999999999E-2</v>
      </c>
      <c r="AI80" s="258">
        <v>4.2781231000000001E-5</v>
      </c>
      <c r="AJ80" s="258">
        <v>2.8189517000000002E-5</v>
      </c>
      <c r="AK80" s="258">
        <v>2.0763636999999999E-4</v>
      </c>
      <c r="AL80" s="258">
        <v>4.6593510999999999E-6</v>
      </c>
      <c r="AM80" s="258">
        <v>3.5935825999999999E-9</v>
      </c>
      <c r="AN80" s="258">
        <v>0.1158061</v>
      </c>
      <c r="AO80" s="258">
        <v>1.2815915000000001E-3</v>
      </c>
      <c r="AP80" s="258">
        <v>5.0632742000000005E-4</v>
      </c>
      <c r="AQ80" s="258">
        <v>1.4453928000000001E-5</v>
      </c>
      <c r="AR80" s="258">
        <v>8.7607262000000009E-3</v>
      </c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315"/>
      <c r="BF80" s="315"/>
      <c r="BG80" s="315"/>
      <c r="BH80" s="315"/>
      <c r="BI80" s="315"/>
      <c r="BJ80" s="315"/>
      <c r="BK80" s="315"/>
    </row>
    <row r="81" spans="1:63" x14ac:dyDescent="0.25">
      <c r="A81" s="9"/>
      <c r="B81" s="184" t="s">
        <v>5770</v>
      </c>
      <c r="C81" s="25" t="s">
        <v>6139</v>
      </c>
      <c r="D81" s="193">
        <v>0.29738207</v>
      </c>
      <c r="E81" s="193">
        <v>0.12938421999999999</v>
      </c>
      <c r="F81" s="193">
        <v>7.8007792000000006E-2</v>
      </c>
      <c r="G81" s="193">
        <v>1.7360144000000001E-2</v>
      </c>
      <c r="H81" s="193">
        <v>2.1075E-4</v>
      </c>
      <c r="I81" s="193">
        <v>4.8357583000000004E-3</v>
      </c>
      <c r="J81" s="193">
        <v>6.1285577000000001E-2</v>
      </c>
      <c r="K81" s="193">
        <v>1.4346213000000001E-5</v>
      </c>
      <c r="L81" s="193">
        <v>6.2834782000000004E-3</v>
      </c>
      <c r="M81" s="193">
        <v>0</v>
      </c>
      <c r="N81" s="193">
        <v>0</v>
      </c>
      <c r="O81" s="193">
        <v>0</v>
      </c>
      <c r="P81" s="199">
        <f t="shared" si="10"/>
        <v>0.95840162962962949</v>
      </c>
      <c r="Q81" s="240">
        <v>19.784403999999999</v>
      </c>
      <c r="R81" s="99">
        <v>2.8927629000000001</v>
      </c>
      <c r="S81" s="99">
        <v>0.53678239999999999</v>
      </c>
      <c r="T81" s="99">
        <v>4.2096000000000003E-6</v>
      </c>
      <c r="U81" s="99">
        <v>16.244</v>
      </c>
      <c r="V81" s="99">
        <v>2.3048420000000001E-3</v>
      </c>
      <c r="W81" s="99">
        <v>0.10854999999999999</v>
      </c>
      <c r="X81" s="241">
        <f t="shared" si="11"/>
        <v>0.19760009304870146</v>
      </c>
      <c r="Y81" s="241">
        <f t="shared" si="12"/>
        <v>3.9228998498599996E-2</v>
      </c>
      <c r="Z81" s="241">
        <f t="shared" si="13"/>
        <v>0.1511242118941015</v>
      </c>
      <c r="AA81" s="241">
        <f t="shared" si="14"/>
        <v>7.2468826559999996E-3</v>
      </c>
      <c r="AB81" s="258">
        <v>2.6556574999999999E-2</v>
      </c>
      <c r="AC81" s="258">
        <v>1.4365163E-6</v>
      </c>
      <c r="AD81" s="258">
        <v>1.2525755000000001E-3</v>
      </c>
      <c r="AE81" s="258">
        <v>1.9867092999999998E-6</v>
      </c>
      <c r="AF81" s="258">
        <v>1.1398917999999999E-2</v>
      </c>
      <c r="AG81" s="258">
        <v>1.7506772999999999E-5</v>
      </c>
      <c r="AH81" s="258">
        <v>1.7370512000000001E-2</v>
      </c>
      <c r="AI81" s="258">
        <v>1.6693227000000001E-4</v>
      </c>
      <c r="AJ81" s="258">
        <v>1.8000283000000001E-5</v>
      </c>
      <c r="AK81" s="258">
        <v>2.8685703E-4</v>
      </c>
      <c r="AL81" s="258">
        <v>5.0325145000000002E-6</v>
      </c>
      <c r="AM81" s="258">
        <v>2.9766014999999999E-9</v>
      </c>
      <c r="AN81" s="258">
        <v>0.13177749</v>
      </c>
      <c r="AO81" s="258">
        <v>1.2800419000000001E-3</v>
      </c>
      <c r="AP81" s="258">
        <v>2.1934292000000001E-4</v>
      </c>
      <c r="AQ81" s="258">
        <v>1.3715056E-5</v>
      </c>
      <c r="AR81" s="258">
        <v>7.2331675999999998E-3</v>
      </c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315"/>
      <c r="BF81" s="315"/>
      <c r="BG81" s="315"/>
      <c r="BH81" s="315"/>
      <c r="BI81" s="315"/>
      <c r="BJ81" s="315"/>
      <c r="BK81" s="315"/>
    </row>
    <row r="82" spans="1:63" x14ac:dyDescent="0.25">
      <c r="A82" s="9"/>
      <c r="B82" s="184" t="s">
        <v>5770</v>
      </c>
      <c r="C82" s="25" t="s">
        <v>5610</v>
      </c>
      <c r="D82" s="193">
        <v>-6.5362246000000004E-3</v>
      </c>
      <c r="E82" s="193">
        <v>4.5873989999999998E-3</v>
      </c>
      <c r="F82" s="193">
        <v>3.7463414E-3</v>
      </c>
      <c r="G82" s="193">
        <v>7.8896960000000003E-4</v>
      </c>
      <c r="H82" s="193">
        <v>1.2722498999999999E-5</v>
      </c>
      <c r="I82" s="193">
        <v>3.5059322E-4</v>
      </c>
      <c r="J82" s="193">
        <v>-1.6387687000000001E-2</v>
      </c>
      <c r="K82" s="193">
        <v>9.4598252999999997E-7</v>
      </c>
      <c r="L82" s="193">
        <v>3.644904E-4</v>
      </c>
      <c r="M82" s="193">
        <v>0</v>
      </c>
      <c r="N82" s="193">
        <v>0</v>
      </c>
      <c r="O82" s="193">
        <v>0</v>
      </c>
      <c r="P82" s="199">
        <f t="shared" si="10"/>
        <v>3.3980733333333332E-2</v>
      </c>
      <c r="Q82" s="240">
        <v>2.6923951000000002</v>
      </c>
      <c r="R82" s="99">
        <v>0.19254479999999999</v>
      </c>
      <c r="S82" s="99">
        <v>1.471008E-2</v>
      </c>
      <c r="T82" s="99">
        <v>2.8574E-6</v>
      </c>
      <c r="U82" s="99">
        <v>2.4817999999999998</v>
      </c>
      <c r="V82" s="99">
        <v>1.2972339999999999E-4</v>
      </c>
      <c r="W82" s="99">
        <v>3.2076000000000001E-3</v>
      </c>
      <c r="X82" s="241">
        <f t="shared" si="11"/>
        <v>7.3899319013372511E-3</v>
      </c>
      <c r="Y82" s="241">
        <f t="shared" si="12"/>
        <v>1.1700002500980001E-3</v>
      </c>
      <c r="Z82" s="241">
        <f t="shared" si="13"/>
        <v>5.7375019051592504E-3</v>
      </c>
      <c r="AA82" s="241">
        <f t="shared" si="14"/>
        <v>4.8242974608000001E-4</v>
      </c>
      <c r="AB82" s="258">
        <v>9.4164412999999997E-4</v>
      </c>
      <c r="AC82" s="258">
        <v>9.7798757999999997E-8</v>
      </c>
      <c r="AD82" s="258">
        <v>-3.5368728000000001E-4</v>
      </c>
      <c r="AE82" s="258">
        <v>1.0865810999999999E-7</v>
      </c>
      <c r="AF82" s="258">
        <v>5.8136340000000002E-4</v>
      </c>
      <c r="AG82" s="258">
        <v>4.7354323000000001E-7</v>
      </c>
      <c r="AH82" s="258">
        <v>6.1600871999999997E-4</v>
      </c>
      <c r="AI82" s="258">
        <v>7.9157937000000001E-6</v>
      </c>
      <c r="AJ82" s="258">
        <v>9.7974839999999994E-7</v>
      </c>
      <c r="AK82" s="258">
        <v>2.6507476000000002E-6</v>
      </c>
      <c r="AL82" s="258">
        <v>2.2397334000000001E-7</v>
      </c>
      <c r="AM82" s="258">
        <v>1.4991925E-10</v>
      </c>
      <c r="AN82" s="258">
        <v>5.0837733000000003E-3</v>
      </c>
      <c r="AO82" s="258">
        <v>9.2693581999999997E-6</v>
      </c>
      <c r="AP82" s="258">
        <v>1.6680114000000001E-5</v>
      </c>
      <c r="AQ82" s="258">
        <v>7.9271608000000004E-7</v>
      </c>
      <c r="AR82" s="258">
        <v>4.8163703000000003E-4</v>
      </c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315"/>
      <c r="BF82" s="315"/>
      <c r="BG82" s="315"/>
      <c r="BH82" s="315"/>
      <c r="BI82" s="315"/>
      <c r="BJ82" s="315"/>
      <c r="BK82" s="315"/>
    </row>
    <row r="83" spans="1:63" x14ac:dyDescent="0.25">
      <c r="A83" s="9"/>
      <c r="B83" s="184" t="s">
        <v>5770</v>
      </c>
      <c r="C83" s="25" t="s">
        <v>5611</v>
      </c>
      <c r="D83" s="193">
        <v>0.19990938999999999</v>
      </c>
      <c r="E83" s="193">
        <v>7.3467576000000007E-2</v>
      </c>
      <c r="F83" s="193">
        <v>3.9048368E-2</v>
      </c>
      <c r="G83" s="193">
        <v>1.8381568000000001E-2</v>
      </c>
      <c r="H83" s="193">
        <v>1.5275447E-4</v>
      </c>
      <c r="I83" s="193">
        <v>2.6816576999999999E-3</v>
      </c>
      <c r="J83" s="193">
        <v>6.2523266999999993E-2</v>
      </c>
      <c r="K83" s="193">
        <v>1.3595433000000001E-5</v>
      </c>
      <c r="L83" s="193">
        <v>3.6406017000000001E-3</v>
      </c>
      <c r="M83" s="193">
        <v>0</v>
      </c>
      <c r="N83" s="193">
        <v>0</v>
      </c>
      <c r="O83" s="193">
        <v>0</v>
      </c>
      <c r="P83" s="199">
        <f t="shared" si="10"/>
        <v>0.54420426666666666</v>
      </c>
      <c r="Q83" s="233">
        <v>19.875534999999999</v>
      </c>
      <c r="R83" s="96">
        <v>3.4431151</v>
      </c>
      <c r="S83" s="96">
        <v>0.37128559999999999</v>
      </c>
      <c r="T83" s="96">
        <v>5.9168E-5</v>
      </c>
      <c r="U83" s="96">
        <v>15.986000000000001</v>
      </c>
      <c r="V83" s="96">
        <v>2.359463E-3</v>
      </c>
      <c r="W83" s="96">
        <v>7.2716000000000003E-2</v>
      </c>
      <c r="X83" s="241">
        <f t="shared" si="11"/>
        <v>9.8872272969063396E-2</v>
      </c>
      <c r="Y83" s="241">
        <f t="shared" si="12"/>
        <v>2.2053699812000001E-2</v>
      </c>
      <c r="Z83" s="241">
        <f t="shared" si="13"/>
        <v>6.8197897738563398E-2</v>
      </c>
      <c r="AA83" s="241">
        <f t="shared" si="14"/>
        <v>8.6206754184999998E-3</v>
      </c>
      <c r="AB83" s="258">
        <v>1.5080977000000001E-2</v>
      </c>
      <c r="AC83" s="258">
        <v>1.7192528000000001E-6</v>
      </c>
      <c r="AD83" s="258">
        <v>1.0661157000000001E-3</v>
      </c>
      <c r="AE83" s="258">
        <v>1.1119582000000001E-6</v>
      </c>
      <c r="AF83" s="258">
        <v>5.8916597999999999E-3</v>
      </c>
      <c r="AG83" s="258">
        <v>1.2116101E-5</v>
      </c>
      <c r="AH83" s="258">
        <v>9.8661241999999996E-3</v>
      </c>
      <c r="AI83" s="258">
        <v>8.2037671999999999E-5</v>
      </c>
      <c r="AJ83" s="258">
        <v>1.3041051000000001E-5</v>
      </c>
      <c r="AK83" s="258">
        <v>1.1174978999999999E-3</v>
      </c>
      <c r="AL83" s="258">
        <v>3.9632403999999996E-6</v>
      </c>
      <c r="AM83" s="258">
        <v>3.1351634E-9</v>
      </c>
      <c r="AN83" s="258">
        <v>5.5819002E-2</v>
      </c>
      <c r="AO83" s="258">
        <v>9.6584191999999995E-4</v>
      </c>
      <c r="AP83" s="258">
        <v>3.3038662000000002E-4</v>
      </c>
      <c r="AQ83" s="258">
        <v>8.1931185000000002E-6</v>
      </c>
      <c r="AR83" s="258">
        <v>8.6124823E-3</v>
      </c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315"/>
      <c r="BF83" s="315"/>
      <c r="BG83" s="315"/>
      <c r="BH83" s="315"/>
      <c r="BI83" s="315"/>
      <c r="BJ83" s="315"/>
      <c r="BK83" s="315"/>
    </row>
    <row r="84" spans="1:63" x14ac:dyDescent="0.25">
      <c r="A84" s="9"/>
      <c r="B84" s="184" t="s">
        <v>5770</v>
      </c>
      <c r="C84" s="5" t="s">
        <v>1828</v>
      </c>
      <c r="D84" s="172">
        <v>0.21276092999999999</v>
      </c>
      <c r="E84" s="172">
        <v>5.7046702999999997E-2</v>
      </c>
      <c r="F84" s="172">
        <v>7.3048676000000007E-2</v>
      </c>
      <c r="G84" s="172">
        <v>1.3150161E-2</v>
      </c>
      <c r="H84" s="172">
        <v>1.4170700999999999E-4</v>
      </c>
      <c r="I84" s="172">
        <v>2.4586320000000001E-3</v>
      </c>
      <c r="J84" s="172">
        <v>6.3514161999999999E-2</v>
      </c>
      <c r="K84" s="172">
        <v>1.024266E-5</v>
      </c>
      <c r="L84" s="172">
        <v>3.3906443000000001E-3</v>
      </c>
      <c r="M84" s="172">
        <v>0</v>
      </c>
      <c r="N84" s="172">
        <v>0</v>
      </c>
      <c r="O84" s="172">
        <v>0</v>
      </c>
      <c r="P84" s="199">
        <f t="shared" si="10"/>
        <v>0.42256817037037031</v>
      </c>
      <c r="Q84" s="240">
        <v>19.209733</v>
      </c>
      <c r="R84" s="99">
        <v>2.8045209999999998</v>
      </c>
      <c r="S84" s="99">
        <v>0.3437056</v>
      </c>
      <c r="T84" s="99">
        <v>3.4782999999999998E-6</v>
      </c>
      <c r="U84" s="99">
        <v>15.992000000000001</v>
      </c>
      <c r="V84" s="99">
        <v>1.597947E-3</v>
      </c>
      <c r="W84" s="99">
        <v>6.7904999999999993E-2</v>
      </c>
      <c r="X84" s="241">
        <f t="shared" si="11"/>
        <v>0.105323619693304</v>
      </c>
      <c r="Y84" s="241">
        <f t="shared" si="12"/>
        <v>2.24161178371E-2</v>
      </c>
      <c r="Z84" s="241">
        <f t="shared" si="13"/>
        <v>7.5888641769104009E-2</v>
      </c>
      <c r="AA84" s="241">
        <f t="shared" si="14"/>
        <v>7.0188600871E-3</v>
      </c>
      <c r="AB84" s="241">
        <v>1.1710425999999999E-2</v>
      </c>
      <c r="AC84" s="241">
        <v>1.4310723E-6</v>
      </c>
      <c r="AD84" s="241">
        <v>1.0175376E-3</v>
      </c>
      <c r="AE84" s="241">
        <v>1.0080778000000001E-6</v>
      </c>
      <c r="AF84" s="241">
        <v>9.6745015999999996E-3</v>
      </c>
      <c r="AG84" s="241">
        <v>1.1213487E-5</v>
      </c>
      <c r="AH84" s="241">
        <v>7.6613137999999997E-3</v>
      </c>
      <c r="AI84" s="241">
        <v>1.6102304E-4</v>
      </c>
      <c r="AJ84" s="241">
        <v>1.0040893999999999E-5</v>
      </c>
      <c r="AK84" s="241">
        <v>1.7808259000000001E-4</v>
      </c>
      <c r="AL84" s="241">
        <v>2.6756163000000001E-6</v>
      </c>
      <c r="AM84" s="241">
        <v>2.1388040000000001E-9</v>
      </c>
      <c r="AN84" s="241">
        <v>6.6673825000000006E-2</v>
      </c>
      <c r="AO84" s="241">
        <v>9.7400022999999999E-4</v>
      </c>
      <c r="AP84" s="241">
        <v>2.2767845999999999E-4</v>
      </c>
      <c r="AQ84" s="241">
        <v>7.3755871000000004E-6</v>
      </c>
      <c r="AR84" s="241">
        <v>7.0114844999999999E-3</v>
      </c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315"/>
      <c r="BF84" s="315"/>
      <c r="BG84" s="315"/>
      <c r="BH84" s="315"/>
      <c r="BI84" s="315"/>
      <c r="BJ84" s="315"/>
      <c r="BK84" s="315"/>
    </row>
    <row r="85" spans="1:63" x14ac:dyDescent="0.25">
      <c r="A85" s="9"/>
      <c r="B85" s="184" t="s">
        <v>5770</v>
      </c>
      <c r="C85" s="25" t="s">
        <v>4155</v>
      </c>
      <c r="D85" s="193">
        <v>2.369135E-2</v>
      </c>
      <c r="E85" s="193">
        <v>1.2966752999999999E-2</v>
      </c>
      <c r="F85" s="193">
        <v>3.947463E-3</v>
      </c>
      <c r="G85" s="193">
        <v>5.3403862999999996E-3</v>
      </c>
      <c r="H85" s="193">
        <v>1.6216394999999999E-5</v>
      </c>
      <c r="I85" s="193">
        <v>3.5146219999999999E-4</v>
      </c>
      <c r="J85" s="193">
        <v>4.4366218999999999E-4</v>
      </c>
      <c r="K85" s="193">
        <v>1.7482429E-6</v>
      </c>
      <c r="L85" s="193">
        <v>6.2365832000000005E-4</v>
      </c>
      <c r="M85" s="193">
        <v>0</v>
      </c>
      <c r="N85" s="193">
        <v>0</v>
      </c>
      <c r="O85" s="193">
        <v>0</v>
      </c>
      <c r="P85" s="199">
        <f t="shared" si="10"/>
        <v>9.6050022222222212E-2</v>
      </c>
      <c r="Q85" s="233">
        <v>0.38494387000000002</v>
      </c>
      <c r="R85" s="96">
        <v>0.32500093000000002</v>
      </c>
      <c r="S85" s="96">
        <v>2.4385199999999999E-2</v>
      </c>
      <c r="T85" s="96">
        <v>5.9487999999999999E-7</v>
      </c>
      <c r="U85" s="96">
        <v>2.9935E-2</v>
      </c>
      <c r="V85" s="96">
        <v>2.4815040000000002E-4</v>
      </c>
      <c r="W85" s="96">
        <v>5.3740000000000003E-3</v>
      </c>
      <c r="X85" s="241">
        <f t="shared" si="11"/>
        <v>3.6243389793672302E-2</v>
      </c>
      <c r="Y85" s="241">
        <f t="shared" si="12"/>
        <v>3.3883993945199998E-3</v>
      </c>
      <c r="Z85" s="241">
        <f t="shared" si="13"/>
        <v>3.2039949985752304E-2</v>
      </c>
      <c r="AA85" s="241">
        <f t="shared" si="14"/>
        <v>8.1504041339999994E-4</v>
      </c>
      <c r="AB85" s="258">
        <v>2.6614704000000001E-3</v>
      </c>
      <c r="AC85" s="258">
        <v>1.5057658E-7</v>
      </c>
      <c r="AD85" s="258">
        <v>8.0432428000000003E-5</v>
      </c>
      <c r="AE85" s="258">
        <v>1.5693075000000001E-7</v>
      </c>
      <c r="AF85" s="258">
        <v>6.4540552000000003E-4</v>
      </c>
      <c r="AG85" s="258">
        <v>7.8353918999999996E-7</v>
      </c>
      <c r="AH85" s="258">
        <v>1.7408568999999999E-3</v>
      </c>
      <c r="AI85" s="258">
        <v>8.0713960999999993E-6</v>
      </c>
      <c r="AJ85" s="258">
        <v>3.1297355999999998E-6</v>
      </c>
      <c r="AK85" s="258">
        <v>6.2819697999999999E-5</v>
      </c>
      <c r="AL85" s="258">
        <v>8.8028402000000002E-7</v>
      </c>
      <c r="AM85" s="258">
        <v>3.7403230000000001E-10</v>
      </c>
      <c r="AN85" s="258">
        <v>3.0183584999999999E-2</v>
      </c>
      <c r="AO85" s="258">
        <v>1.8382731000000001E-5</v>
      </c>
      <c r="AP85" s="258">
        <v>2.2223866999999999E-5</v>
      </c>
      <c r="AQ85" s="258">
        <v>1.3715633999999999E-6</v>
      </c>
      <c r="AR85" s="258">
        <v>8.1366884999999999E-4</v>
      </c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315"/>
      <c r="BF85" s="315"/>
      <c r="BG85" s="315"/>
      <c r="BH85" s="315"/>
      <c r="BI85" s="315"/>
      <c r="BJ85" s="315"/>
      <c r="BK85" s="315"/>
    </row>
    <row r="86" spans="1:63" x14ac:dyDescent="0.25">
      <c r="A86" s="9"/>
      <c r="B86" s="184" t="s">
        <v>5770</v>
      </c>
      <c r="C86" s="5" t="s">
        <v>4156</v>
      </c>
      <c r="D86" s="172">
        <v>2.3646299999999999E-2</v>
      </c>
      <c r="E86" s="172">
        <v>1.2966752999999999E-2</v>
      </c>
      <c r="F86" s="172">
        <v>3.947463E-3</v>
      </c>
      <c r="G86" s="172">
        <v>5.2953358999999998E-3</v>
      </c>
      <c r="H86" s="172">
        <v>1.6216394999999999E-5</v>
      </c>
      <c r="I86" s="172">
        <v>3.5146219999999999E-4</v>
      </c>
      <c r="J86" s="172">
        <v>4.4366218999999999E-4</v>
      </c>
      <c r="K86" s="172">
        <v>1.7482429E-6</v>
      </c>
      <c r="L86" s="172">
        <v>6.2365832000000005E-4</v>
      </c>
      <c r="M86" s="172">
        <v>0</v>
      </c>
      <c r="N86" s="172">
        <v>0</v>
      </c>
      <c r="O86" s="172">
        <v>0</v>
      </c>
      <c r="P86" s="199">
        <f t="shared" si="10"/>
        <v>9.6050022222222212E-2</v>
      </c>
      <c r="Q86" s="233">
        <v>0.38494387000000002</v>
      </c>
      <c r="R86" s="96">
        <v>0.32500093000000002</v>
      </c>
      <c r="S86" s="96">
        <v>2.4385199999999999E-2</v>
      </c>
      <c r="T86" s="96">
        <v>5.9487999999999999E-7</v>
      </c>
      <c r="U86" s="96">
        <v>2.9935E-2</v>
      </c>
      <c r="V86" s="96">
        <v>2.4815040000000002E-4</v>
      </c>
      <c r="W86" s="96">
        <v>5.3740000000000003E-3</v>
      </c>
      <c r="X86" s="241">
        <f t="shared" si="11"/>
        <v>2.9460372629172303E-2</v>
      </c>
      <c r="Y86" s="241">
        <f t="shared" si="12"/>
        <v>3.3883993945199998E-3</v>
      </c>
      <c r="Z86" s="241">
        <f t="shared" si="13"/>
        <v>2.5256932821252302E-2</v>
      </c>
      <c r="AA86" s="241">
        <f t="shared" si="14"/>
        <v>8.1504041339999994E-4</v>
      </c>
      <c r="AB86" s="241">
        <v>2.6614704000000001E-3</v>
      </c>
      <c r="AC86" s="241">
        <v>1.5057658E-7</v>
      </c>
      <c r="AD86" s="241">
        <v>8.0432428000000003E-5</v>
      </c>
      <c r="AE86" s="241">
        <v>1.5693075000000001E-7</v>
      </c>
      <c r="AF86" s="241">
        <v>6.4540552000000003E-4</v>
      </c>
      <c r="AG86" s="241">
        <v>7.8353918999999996E-7</v>
      </c>
      <c r="AH86" s="241">
        <v>1.7408568999999999E-3</v>
      </c>
      <c r="AI86" s="241">
        <v>8.0713960999999993E-6</v>
      </c>
      <c r="AJ86" s="241">
        <v>2.7145711E-6</v>
      </c>
      <c r="AK86" s="241">
        <v>6.2819697999999999E-5</v>
      </c>
      <c r="AL86" s="241">
        <v>8.8028402000000002E-7</v>
      </c>
      <c r="AM86" s="241">
        <v>3.7403230000000001E-10</v>
      </c>
      <c r="AN86" s="241">
        <v>2.3400983E-2</v>
      </c>
      <c r="AO86" s="241">
        <v>1.8382731000000001E-5</v>
      </c>
      <c r="AP86" s="241">
        <v>2.2223866999999999E-5</v>
      </c>
      <c r="AQ86" s="241">
        <v>1.3715633999999999E-6</v>
      </c>
      <c r="AR86" s="241">
        <v>8.1366884999999999E-4</v>
      </c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315"/>
      <c r="BF86" s="315"/>
      <c r="BG86" s="315"/>
      <c r="BH86" s="315"/>
      <c r="BI86" s="315"/>
      <c r="BJ86" s="315"/>
      <c r="BK86" s="315"/>
    </row>
    <row r="87" spans="1:63" x14ac:dyDescent="0.25">
      <c r="A87" s="9"/>
      <c r="B87" s="184" t="s">
        <v>5770</v>
      </c>
      <c r="C87" s="5" t="s">
        <v>6638</v>
      </c>
      <c r="D87" s="172">
        <v>2.360495E-2</v>
      </c>
      <c r="E87" s="172">
        <v>1.2966752999999999E-2</v>
      </c>
      <c r="F87" s="172">
        <v>3.947463E-3</v>
      </c>
      <c r="G87" s="172">
        <v>5.2539861999999996E-3</v>
      </c>
      <c r="H87" s="172">
        <v>1.6216394999999999E-5</v>
      </c>
      <c r="I87" s="172">
        <v>3.5146219999999999E-4</v>
      </c>
      <c r="J87" s="172">
        <v>4.4366218999999999E-4</v>
      </c>
      <c r="K87" s="172">
        <v>1.7482429E-6</v>
      </c>
      <c r="L87" s="172">
        <v>6.2365832000000005E-4</v>
      </c>
      <c r="M87" s="172">
        <v>0</v>
      </c>
      <c r="N87" s="172">
        <v>0</v>
      </c>
      <c r="O87" s="172">
        <v>0</v>
      </c>
      <c r="P87" s="199">
        <f t="shared" si="10"/>
        <v>9.6050022222222212E-2</v>
      </c>
      <c r="Q87" s="233">
        <v>0.38494387000000002</v>
      </c>
      <c r="R87" s="96">
        <v>0.32500093000000002</v>
      </c>
      <c r="S87" s="96">
        <v>2.4385199999999999E-2</v>
      </c>
      <c r="T87" s="96">
        <v>5.9487999999999999E-7</v>
      </c>
      <c r="U87" s="96">
        <v>2.9935E-2</v>
      </c>
      <c r="V87" s="96">
        <v>2.4815040000000002E-4</v>
      </c>
      <c r="W87" s="96">
        <v>5.3740000000000003E-3</v>
      </c>
      <c r="X87" s="241">
        <f t="shared" si="11"/>
        <v>2.5716782254584576E-2</v>
      </c>
      <c r="Y87" s="241">
        <f t="shared" si="12"/>
        <v>3.3883993945199998E-3</v>
      </c>
      <c r="Z87" s="241">
        <f t="shared" si="13"/>
        <v>2.1513342446664575E-2</v>
      </c>
      <c r="AA87" s="241">
        <f t="shared" si="14"/>
        <v>8.1504041339999994E-4</v>
      </c>
      <c r="AB87" s="241">
        <v>2.6614704000000001E-3</v>
      </c>
      <c r="AC87" s="241">
        <v>1.5057658E-7</v>
      </c>
      <c r="AD87" s="241">
        <v>8.0432428000000003E-5</v>
      </c>
      <c r="AE87" s="241">
        <v>1.5693075000000001E-7</v>
      </c>
      <c r="AF87" s="241">
        <v>6.4540552000000003E-4</v>
      </c>
      <c r="AG87" s="241">
        <v>7.8353918999999996E-7</v>
      </c>
      <c r="AH87" s="241">
        <v>1.7408568999999999E-3</v>
      </c>
      <c r="AI87" s="241">
        <v>8.0713960999999993E-6</v>
      </c>
      <c r="AJ87" s="241">
        <v>2.333393E-6</v>
      </c>
      <c r="AK87" s="241">
        <v>6.1920353999999998E-5</v>
      </c>
      <c r="AL87" s="241">
        <v>7.6845252999999999E-7</v>
      </c>
      <c r="AM87" s="241">
        <v>3.5303457000000001E-10</v>
      </c>
      <c r="AN87" s="241">
        <v>1.9658785000000002E-2</v>
      </c>
      <c r="AO87" s="241">
        <v>1.8382731000000001E-5</v>
      </c>
      <c r="AP87" s="241">
        <v>2.2223866999999999E-5</v>
      </c>
      <c r="AQ87" s="241">
        <v>1.3715633999999999E-6</v>
      </c>
      <c r="AR87" s="241">
        <v>8.1366884999999999E-4</v>
      </c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315"/>
      <c r="BF87" s="315"/>
      <c r="BG87" s="315"/>
      <c r="BH87" s="315"/>
      <c r="BI87" s="315"/>
      <c r="BJ87" s="315"/>
      <c r="BK87" s="315"/>
    </row>
    <row r="88" spans="1:63" x14ac:dyDescent="0.25">
      <c r="A88" s="9"/>
      <c r="B88" s="184" t="s">
        <v>5770</v>
      </c>
      <c r="C88" s="5" t="s">
        <v>5623</v>
      </c>
      <c r="D88" s="172">
        <v>2.3668825000000001E-2</v>
      </c>
      <c r="E88" s="172">
        <v>1.2966752999999999E-2</v>
      </c>
      <c r="F88" s="172">
        <v>3.947463E-3</v>
      </c>
      <c r="G88" s="172">
        <v>5.3178610999999997E-3</v>
      </c>
      <c r="H88" s="172">
        <v>1.6216394999999999E-5</v>
      </c>
      <c r="I88" s="172">
        <v>3.5146219999999999E-4</v>
      </c>
      <c r="J88" s="172">
        <v>4.4366218999999999E-4</v>
      </c>
      <c r="K88" s="172">
        <v>1.7482429E-6</v>
      </c>
      <c r="L88" s="172">
        <v>6.2365832000000005E-4</v>
      </c>
      <c r="M88" s="172">
        <v>0</v>
      </c>
      <c r="N88" s="172">
        <v>0</v>
      </c>
      <c r="O88" s="172">
        <v>0</v>
      </c>
      <c r="P88" s="199">
        <f t="shared" si="10"/>
        <v>9.6050022222222212E-2</v>
      </c>
      <c r="Q88" s="233">
        <v>0.38494387000000002</v>
      </c>
      <c r="R88" s="96">
        <v>0.32500093000000002</v>
      </c>
      <c r="S88" s="96">
        <v>2.4385199999999999E-2</v>
      </c>
      <c r="T88" s="96">
        <v>5.9487999999999999E-7</v>
      </c>
      <c r="U88" s="96">
        <v>2.9935E-2</v>
      </c>
      <c r="V88" s="96">
        <v>2.4815040000000002E-4</v>
      </c>
      <c r="W88" s="96">
        <v>5.3740000000000003E-3</v>
      </c>
      <c r="X88" s="241">
        <f t="shared" si="11"/>
        <v>3.2735055211472297E-2</v>
      </c>
      <c r="Y88" s="241">
        <f t="shared" si="12"/>
        <v>3.3883993945199998E-3</v>
      </c>
      <c r="Z88" s="241">
        <f t="shared" si="13"/>
        <v>2.8531615403552302E-2</v>
      </c>
      <c r="AA88" s="241">
        <f t="shared" si="14"/>
        <v>8.1504041339999994E-4</v>
      </c>
      <c r="AB88" s="241">
        <v>2.6614704000000001E-3</v>
      </c>
      <c r="AC88" s="241">
        <v>1.5057658E-7</v>
      </c>
      <c r="AD88" s="241">
        <v>8.0432428000000003E-5</v>
      </c>
      <c r="AE88" s="241">
        <v>1.5693075000000001E-7</v>
      </c>
      <c r="AF88" s="241">
        <v>6.4540552000000003E-4</v>
      </c>
      <c r="AG88" s="241">
        <v>7.8353918999999996E-7</v>
      </c>
      <c r="AH88" s="241">
        <v>1.7408568999999999E-3</v>
      </c>
      <c r="AI88" s="241">
        <v>8.0713960999999993E-6</v>
      </c>
      <c r="AJ88" s="241">
        <v>2.9221534000000001E-6</v>
      </c>
      <c r="AK88" s="241">
        <v>6.2819697999999999E-5</v>
      </c>
      <c r="AL88" s="241">
        <v>8.8028402000000002E-7</v>
      </c>
      <c r="AM88" s="241">
        <v>3.7403230000000001E-10</v>
      </c>
      <c r="AN88" s="241">
        <v>2.6675457999999999E-2</v>
      </c>
      <c r="AO88" s="241">
        <v>1.8382731000000001E-5</v>
      </c>
      <c r="AP88" s="241">
        <v>2.2223866999999999E-5</v>
      </c>
      <c r="AQ88" s="241">
        <v>1.3715633999999999E-6</v>
      </c>
      <c r="AR88" s="241">
        <v>8.1366884999999999E-4</v>
      </c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315"/>
      <c r="BF88" s="315"/>
      <c r="BG88" s="315"/>
      <c r="BH88" s="315"/>
      <c r="BI88" s="315"/>
      <c r="BJ88" s="315"/>
      <c r="BK88" s="315"/>
    </row>
    <row r="89" spans="1:63" x14ac:dyDescent="0.25">
      <c r="A89" s="9"/>
      <c r="B89" s="184" t="s">
        <v>5770</v>
      </c>
      <c r="C89" s="5" t="s">
        <v>5624</v>
      </c>
      <c r="D89" s="172">
        <v>1.0616774000000001E-2</v>
      </c>
      <c r="E89" s="172">
        <v>7.0898504000000001E-3</v>
      </c>
      <c r="F89" s="172">
        <v>7.2081659999999998E-4</v>
      </c>
      <c r="G89" s="172">
        <v>1.9409187E-3</v>
      </c>
      <c r="H89" s="172">
        <v>8.6006250000000003E-6</v>
      </c>
      <c r="I89" s="172">
        <v>1.7810917E-4</v>
      </c>
      <c r="J89" s="172">
        <v>3.3044912999999999E-4</v>
      </c>
      <c r="K89" s="172">
        <v>6.0956377000000003E-7</v>
      </c>
      <c r="L89" s="172">
        <v>3.4741981999999999E-4</v>
      </c>
      <c r="M89" s="172">
        <v>0</v>
      </c>
      <c r="N89" s="172">
        <v>0</v>
      </c>
      <c r="O89" s="172">
        <v>0</v>
      </c>
      <c r="P89" s="199">
        <f t="shared" si="10"/>
        <v>5.2517410370370367E-2</v>
      </c>
      <c r="Q89" s="233">
        <v>0.15435602000000001</v>
      </c>
      <c r="R89" s="96">
        <v>0.11045636</v>
      </c>
      <c r="S89" s="96">
        <v>1.2677280000000001E-2</v>
      </c>
      <c r="T89" s="96">
        <v>3.4763E-7</v>
      </c>
      <c r="U89" s="96">
        <v>2.8354000000000001E-2</v>
      </c>
      <c r="V89" s="96">
        <v>7.8633000000000004E-5</v>
      </c>
      <c r="W89" s="96">
        <v>2.7894E-3</v>
      </c>
      <c r="X89" s="241">
        <f t="shared" si="11"/>
        <v>3.3157914591091422E-2</v>
      </c>
      <c r="Y89" s="241">
        <f t="shared" si="12"/>
        <v>1.6648079410869999E-3</v>
      </c>
      <c r="Z89" s="241">
        <f t="shared" si="13"/>
        <v>3.1216144912794421E-2</v>
      </c>
      <c r="AA89" s="241">
        <f t="shared" si="14"/>
        <v>2.7696173720999996E-4</v>
      </c>
      <c r="AB89" s="241">
        <v>1.4551611E-3</v>
      </c>
      <c r="AC89" s="241">
        <v>5.6317538E-8</v>
      </c>
      <c r="AD89" s="241">
        <v>2.7205708000000001E-5</v>
      </c>
      <c r="AE89" s="241">
        <v>8.6036628999999996E-8</v>
      </c>
      <c r="AF89" s="241">
        <v>1.8188895999999999E-4</v>
      </c>
      <c r="AG89" s="241">
        <v>4.0981892E-7</v>
      </c>
      <c r="AH89" s="241">
        <v>9.5176261000000004E-4</v>
      </c>
      <c r="AI89" s="241">
        <v>1.1497523E-6</v>
      </c>
      <c r="AJ89" s="241">
        <v>2.8843215000000001E-6</v>
      </c>
      <c r="AK89" s="241">
        <v>6.230528E-5</v>
      </c>
      <c r="AL89" s="241">
        <v>8.4466520000000001E-7</v>
      </c>
      <c r="AM89" s="241">
        <v>2.3799442000000002E-10</v>
      </c>
      <c r="AN89" s="241">
        <v>3.0175126E-2</v>
      </c>
      <c r="AO89" s="241">
        <v>1.3810625E-5</v>
      </c>
      <c r="AP89" s="241">
        <v>8.2614207999999994E-6</v>
      </c>
      <c r="AQ89" s="241">
        <v>7.3287721000000003E-7</v>
      </c>
      <c r="AR89" s="241">
        <v>2.7622885999999998E-4</v>
      </c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315"/>
      <c r="BF89" s="315"/>
      <c r="BG89" s="315"/>
      <c r="BH89" s="315"/>
      <c r="BI89" s="315"/>
      <c r="BJ89" s="315"/>
      <c r="BK89" s="315"/>
    </row>
    <row r="90" spans="1:63" x14ac:dyDescent="0.25">
      <c r="A90" s="9"/>
      <c r="B90" s="184" t="s">
        <v>5770</v>
      </c>
      <c r="C90" s="5" t="s">
        <v>5625</v>
      </c>
      <c r="D90" s="172">
        <v>1.0571726E-2</v>
      </c>
      <c r="E90" s="172">
        <v>7.0898504000000001E-3</v>
      </c>
      <c r="F90" s="172">
        <v>7.2081659999999998E-4</v>
      </c>
      <c r="G90" s="172">
        <v>1.8958703999999999E-3</v>
      </c>
      <c r="H90" s="172">
        <v>8.6006250000000003E-6</v>
      </c>
      <c r="I90" s="172">
        <v>1.7810917E-4</v>
      </c>
      <c r="J90" s="172">
        <v>3.3044912999999999E-4</v>
      </c>
      <c r="K90" s="172">
        <v>6.0956377000000003E-7</v>
      </c>
      <c r="L90" s="172">
        <v>3.4741981999999999E-4</v>
      </c>
      <c r="M90" s="172">
        <v>0</v>
      </c>
      <c r="N90" s="172">
        <v>0</v>
      </c>
      <c r="O90" s="172">
        <v>0</v>
      </c>
      <c r="P90" s="199">
        <f t="shared" si="10"/>
        <v>5.2517410370370367E-2</v>
      </c>
      <c r="Q90" s="233">
        <v>0.15435602000000001</v>
      </c>
      <c r="R90" s="96">
        <v>0.11045636</v>
      </c>
      <c r="S90" s="96">
        <v>1.2677280000000001E-2</v>
      </c>
      <c r="T90" s="96">
        <v>3.4763E-7</v>
      </c>
      <c r="U90" s="96">
        <v>2.8354000000000001E-2</v>
      </c>
      <c r="V90" s="96">
        <v>7.8633000000000004E-5</v>
      </c>
      <c r="W90" s="96">
        <v>2.7894E-3</v>
      </c>
      <c r="X90" s="241">
        <f t="shared" si="11"/>
        <v>2.6374897446591425E-2</v>
      </c>
      <c r="Y90" s="241">
        <f t="shared" si="12"/>
        <v>1.6648079410869999E-3</v>
      </c>
      <c r="Z90" s="241">
        <f t="shared" si="13"/>
        <v>2.4433127768294424E-2</v>
      </c>
      <c r="AA90" s="241">
        <f t="shared" si="14"/>
        <v>2.7696173720999996E-4</v>
      </c>
      <c r="AB90" s="241">
        <v>1.4551611E-3</v>
      </c>
      <c r="AC90" s="241">
        <v>5.6317538E-8</v>
      </c>
      <c r="AD90" s="241">
        <v>2.7205708000000001E-5</v>
      </c>
      <c r="AE90" s="241">
        <v>8.6036628999999996E-8</v>
      </c>
      <c r="AF90" s="241">
        <v>1.8188895999999999E-4</v>
      </c>
      <c r="AG90" s="241">
        <v>4.0981892E-7</v>
      </c>
      <c r="AH90" s="241">
        <v>9.5176261000000004E-4</v>
      </c>
      <c r="AI90" s="241">
        <v>1.1497523E-6</v>
      </c>
      <c r="AJ90" s="241">
        <v>2.469177E-6</v>
      </c>
      <c r="AK90" s="241">
        <v>6.230528E-5</v>
      </c>
      <c r="AL90" s="241">
        <v>8.4466520000000001E-7</v>
      </c>
      <c r="AM90" s="241">
        <v>2.3799442000000002E-10</v>
      </c>
      <c r="AN90" s="241">
        <v>2.3392524000000001E-2</v>
      </c>
      <c r="AO90" s="241">
        <v>1.3810625E-5</v>
      </c>
      <c r="AP90" s="241">
        <v>8.2614207999999994E-6</v>
      </c>
      <c r="AQ90" s="241">
        <v>7.3287721000000003E-7</v>
      </c>
      <c r="AR90" s="241">
        <v>2.7622885999999998E-4</v>
      </c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315"/>
      <c r="BF90" s="315"/>
      <c r="BG90" s="315"/>
      <c r="BH90" s="315"/>
      <c r="BI90" s="315"/>
      <c r="BJ90" s="315"/>
      <c r="BK90" s="315"/>
    </row>
    <row r="91" spans="1:63" x14ac:dyDescent="0.25">
      <c r="A91" s="9"/>
      <c r="B91" s="184" t="s">
        <v>5770</v>
      </c>
      <c r="C91" s="5" t="s">
        <v>5626</v>
      </c>
      <c r="D91" s="172">
        <v>1.0530375E-2</v>
      </c>
      <c r="E91" s="172">
        <v>7.0898504000000001E-3</v>
      </c>
      <c r="F91" s="172">
        <v>7.2081659999999998E-4</v>
      </c>
      <c r="G91" s="172">
        <v>1.8545199999999999E-3</v>
      </c>
      <c r="H91" s="172">
        <v>8.6006250000000003E-6</v>
      </c>
      <c r="I91" s="172">
        <v>1.7810917E-4</v>
      </c>
      <c r="J91" s="172">
        <v>3.3044912999999999E-4</v>
      </c>
      <c r="K91" s="172">
        <v>6.0956377000000003E-7</v>
      </c>
      <c r="L91" s="172">
        <v>3.4741981999999999E-4</v>
      </c>
      <c r="M91" s="172">
        <v>0</v>
      </c>
      <c r="N91" s="172">
        <v>0</v>
      </c>
      <c r="O91" s="172">
        <v>0</v>
      </c>
      <c r="P91" s="199">
        <f t="shared" si="10"/>
        <v>5.2517410370370367E-2</v>
      </c>
      <c r="Q91" s="233">
        <v>0.15435602000000001</v>
      </c>
      <c r="R91" s="96">
        <v>0.11045636</v>
      </c>
      <c r="S91" s="96">
        <v>1.2677280000000001E-2</v>
      </c>
      <c r="T91" s="96">
        <v>3.4763E-7</v>
      </c>
      <c r="U91" s="96">
        <v>2.8354000000000001E-2</v>
      </c>
      <c r="V91" s="96">
        <v>7.8633000000000004E-5</v>
      </c>
      <c r="W91" s="96">
        <v>2.7894E-3</v>
      </c>
      <c r="X91" s="241">
        <f t="shared" si="11"/>
        <v>2.2631307064303691E-2</v>
      </c>
      <c r="Y91" s="241">
        <f t="shared" si="12"/>
        <v>1.6648079410869999E-3</v>
      </c>
      <c r="Z91" s="241">
        <f t="shared" si="13"/>
        <v>2.0689537386006689E-2</v>
      </c>
      <c r="AA91" s="241">
        <f t="shared" si="14"/>
        <v>2.7696173720999996E-4</v>
      </c>
      <c r="AB91" s="241">
        <v>1.4551611E-3</v>
      </c>
      <c r="AC91" s="241">
        <v>5.6317538E-8</v>
      </c>
      <c r="AD91" s="241">
        <v>2.7205708000000001E-5</v>
      </c>
      <c r="AE91" s="241">
        <v>8.6036628999999996E-8</v>
      </c>
      <c r="AF91" s="241">
        <v>1.8188895999999999E-4</v>
      </c>
      <c r="AG91" s="241">
        <v>4.0981892E-7</v>
      </c>
      <c r="AH91" s="241">
        <v>9.5176261000000004E-4</v>
      </c>
      <c r="AI91" s="241">
        <v>1.1497523E-6</v>
      </c>
      <c r="AJ91" s="241">
        <v>2.0879921999999998E-6</v>
      </c>
      <c r="AK91" s="241">
        <v>6.1405935000000004E-5</v>
      </c>
      <c r="AL91" s="241">
        <v>7.3283370999999999E-7</v>
      </c>
      <c r="AM91" s="241">
        <v>2.1699668999999999E-10</v>
      </c>
      <c r="AN91" s="241">
        <v>1.9650325999999999E-2</v>
      </c>
      <c r="AO91" s="241">
        <v>1.3810625E-5</v>
      </c>
      <c r="AP91" s="241">
        <v>8.2614207999999994E-6</v>
      </c>
      <c r="AQ91" s="241">
        <v>7.3287721000000003E-7</v>
      </c>
      <c r="AR91" s="241">
        <v>2.7622885999999998E-4</v>
      </c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315"/>
      <c r="BF91" s="315"/>
      <c r="BG91" s="315"/>
      <c r="BH91" s="315"/>
      <c r="BI91" s="315"/>
      <c r="BJ91" s="315"/>
      <c r="BK91" s="315"/>
    </row>
    <row r="92" spans="1:63" x14ac:dyDescent="0.25">
      <c r="A92" s="9"/>
      <c r="B92" s="184" t="s">
        <v>5770</v>
      </c>
      <c r="C92" s="5" t="s">
        <v>4346</v>
      </c>
      <c r="D92" s="172">
        <v>1.0594249E-2</v>
      </c>
      <c r="E92" s="172">
        <v>7.0898504000000001E-3</v>
      </c>
      <c r="F92" s="172">
        <v>7.2081659999999998E-4</v>
      </c>
      <c r="G92" s="172">
        <v>1.9183935E-3</v>
      </c>
      <c r="H92" s="172">
        <v>8.6006250000000003E-6</v>
      </c>
      <c r="I92" s="172">
        <v>1.7810917E-4</v>
      </c>
      <c r="J92" s="172">
        <v>3.3044912999999999E-4</v>
      </c>
      <c r="K92" s="172">
        <v>6.0956377000000003E-7</v>
      </c>
      <c r="L92" s="172">
        <v>3.4741981999999999E-4</v>
      </c>
      <c r="M92" s="172">
        <v>0</v>
      </c>
      <c r="N92" s="172">
        <v>0</v>
      </c>
      <c r="O92" s="172">
        <v>0</v>
      </c>
      <c r="P92" s="199">
        <f t="shared" si="10"/>
        <v>5.2517410370370367E-2</v>
      </c>
      <c r="Q92" s="233">
        <v>0.15435602000000001</v>
      </c>
      <c r="R92" s="96">
        <v>0.11045636</v>
      </c>
      <c r="S92" s="96">
        <v>1.2677280000000001E-2</v>
      </c>
      <c r="T92" s="96">
        <v>3.4763E-7</v>
      </c>
      <c r="U92" s="96">
        <v>2.8354000000000001E-2</v>
      </c>
      <c r="V92" s="96">
        <v>7.8633000000000004E-5</v>
      </c>
      <c r="W92" s="96">
        <v>2.7894E-3</v>
      </c>
      <c r="X92" s="241">
        <f t="shared" si="11"/>
        <v>2.964958100889142E-2</v>
      </c>
      <c r="Y92" s="241">
        <f t="shared" si="12"/>
        <v>1.6648079410869999E-3</v>
      </c>
      <c r="Z92" s="241">
        <f t="shared" si="13"/>
        <v>2.7707811330594419E-2</v>
      </c>
      <c r="AA92" s="241">
        <f t="shared" si="14"/>
        <v>2.7696173720999996E-4</v>
      </c>
      <c r="AB92" s="241">
        <v>1.4551611E-3</v>
      </c>
      <c r="AC92" s="241">
        <v>5.6317538E-8</v>
      </c>
      <c r="AD92" s="241">
        <v>2.7205708000000001E-5</v>
      </c>
      <c r="AE92" s="241">
        <v>8.6036628999999996E-8</v>
      </c>
      <c r="AF92" s="241">
        <v>1.8188895999999999E-4</v>
      </c>
      <c r="AG92" s="241">
        <v>4.0981892E-7</v>
      </c>
      <c r="AH92" s="241">
        <v>9.5176261000000004E-4</v>
      </c>
      <c r="AI92" s="241">
        <v>1.1497523E-6</v>
      </c>
      <c r="AJ92" s="241">
        <v>2.6767393E-6</v>
      </c>
      <c r="AK92" s="241">
        <v>6.230528E-5</v>
      </c>
      <c r="AL92" s="241">
        <v>8.4466520000000001E-7</v>
      </c>
      <c r="AM92" s="241">
        <v>2.3799442000000002E-10</v>
      </c>
      <c r="AN92" s="241">
        <v>2.6667E-2</v>
      </c>
      <c r="AO92" s="241">
        <v>1.3810625E-5</v>
      </c>
      <c r="AP92" s="241">
        <v>8.2614207999999994E-6</v>
      </c>
      <c r="AQ92" s="241">
        <v>7.3287721000000003E-7</v>
      </c>
      <c r="AR92" s="241">
        <v>2.7622885999999998E-4</v>
      </c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315"/>
      <c r="BF92" s="315"/>
      <c r="BG92" s="315"/>
      <c r="BH92" s="315"/>
      <c r="BI92" s="315"/>
      <c r="BJ92" s="315"/>
      <c r="BK92" s="315"/>
    </row>
    <row r="93" spans="1:63" x14ac:dyDescent="0.25">
      <c r="A93" s="9"/>
      <c r="B93" s="184" t="s">
        <v>5770</v>
      </c>
      <c r="C93" s="5" t="s">
        <v>4347</v>
      </c>
      <c r="D93" s="172">
        <v>2.4198180999999999E-2</v>
      </c>
      <c r="E93" s="172">
        <v>1.2826881E-2</v>
      </c>
      <c r="F93" s="172">
        <v>3.4583287999999999E-3</v>
      </c>
      <c r="G93" s="172">
        <v>2.6928135999999998E-3</v>
      </c>
      <c r="H93" s="172">
        <v>6.9441254999999999E-5</v>
      </c>
      <c r="I93" s="172">
        <v>1.2748394E-3</v>
      </c>
      <c r="J93" s="172">
        <v>1.4054976999999999E-3</v>
      </c>
      <c r="K93" s="172">
        <v>1.1247373E-5</v>
      </c>
      <c r="L93" s="172">
        <v>2.4591316E-3</v>
      </c>
      <c r="M93" s="172">
        <v>0</v>
      </c>
      <c r="N93" s="172">
        <v>0</v>
      </c>
      <c r="O93" s="172">
        <v>0</v>
      </c>
      <c r="P93" s="199">
        <f t="shared" si="10"/>
        <v>9.5013933333333328E-2</v>
      </c>
      <c r="Q93" s="233">
        <v>20.127770000000002</v>
      </c>
      <c r="R93" s="96">
        <v>0.88134398000000003</v>
      </c>
      <c r="S93" s="96">
        <v>0.1397872</v>
      </c>
      <c r="T93" s="96">
        <v>1.4677999999999999E-6</v>
      </c>
      <c r="U93" s="96">
        <v>19.077000000000002</v>
      </c>
      <c r="V93" s="96">
        <v>8.5693100000000001E-4</v>
      </c>
      <c r="W93" s="96">
        <v>2.878E-2</v>
      </c>
      <c r="X93" s="241">
        <f t="shared" si="11"/>
        <v>0.1171934471934369</v>
      </c>
      <c r="Y93" s="241">
        <f t="shared" si="12"/>
        <v>4.17897581274E-3</v>
      </c>
      <c r="Z93" s="241">
        <f t="shared" si="13"/>
        <v>0.1108024274342969</v>
      </c>
      <c r="AA93" s="241">
        <f t="shared" si="14"/>
        <v>2.2120439463999999E-3</v>
      </c>
      <c r="AB93" s="241">
        <v>2.6332718999999998E-3</v>
      </c>
      <c r="AC93" s="241">
        <v>3.5342915E-7</v>
      </c>
      <c r="AD93" s="241">
        <v>5.2570125000000003E-4</v>
      </c>
      <c r="AE93" s="241">
        <v>4.4454389000000001E-7</v>
      </c>
      <c r="AF93" s="241">
        <v>1.0149069E-3</v>
      </c>
      <c r="AG93" s="241">
        <v>4.2977897000000001E-6</v>
      </c>
      <c r="AH93" s="241">
        <v>1.7230069999999999E-3</v>
      </c>
      <c r="AI93" s="241">
        <v>5.2400712999999997E-6</v>
      </c>
      <c r="AJ93" s="241">
        <v>1.6781406000000001E-5</v>
      </c>
      <c r="AK93" s="241">
        <v>4.0815743000000001E-5</v>
      </c>
      <c r="AL93" s="241">
        <v>5.0835078E-6</v>
      </c>
      <c r="AM93" s="241">
        <v>1.9601969000000002E-9</v>
      </c>
      <c r="AN93" s="241">
        <v>0.10867823</v>
      </c>
      <c r="AO93" s="241">
        <v>2.6969145000000001E-4</v>
      </c>
      <c r="AP93" s="241">
        <v>6.3576295999999999E-5</v>
      </c>
      <c r="AQ93" s="241">
        <v>7.6441464000000008E-6</v>
      </c>
      <c r="AR93" s="241">
        <v>2.2043998E-3</v>
      </c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315"/>
      <c r="BF93" s="315"/>
      <c r="BG93" s="315"/>
      <c r="BH93" s="315"/>
      <c r="BI93" s="315"/>
      <c r="BJ93" s="315"/>
      <c r="BK93" s="315"/>
    </row>
    <row r="94" spans="1:63" x14ac:dyDescent="0.25">
      <c r="A94" s="9"/>
      <c r="B94" s="184" t="s">
        <v>5770</v>
      </c>
      <c r="C94" s="5" t="s">
        <v>4348</v>
      </c>
      <c r="D94" s="172">
        <v>0.13145169000000001</v>
      </c>
      <c r="E94" s="172">
        <v>3.0229808E-2</v>
      </c>
      <c r="F94" s="172">
        <v>8.2002481000000002E-2</v>
      </c>
      <c r="G94" s="172">
        <v>1.4736984E-3</v>
      </c>
      <c r="H94" s="172">
        <v>9.7942719000000005E-5</v>
      </c>
      <c r="I94" s="172">
        <v>1.9195542E-3</v>
      </c>
      <c r="J94" s="172">
        <v>1.1854457000000001E-2</v>
      </c>
      <c r="K94" s="172">
        <v>1.1722351000000001E-5</v>
      </c>
      <c r="L94" s="172">
        <v>3.8620213999999999E-3</v>
      </c>
      <c r="M94" s="172">
        <v>0</v>
      </c>
      <c r="N94" s="172">
        <v>0</v>
      </c>
      <c r="O94" s="172">
        <v>0</v>
      </c>
      <c r="P94" s="199">
        <f t="shared" si="10"/>
        <v>0.2239245037037037</v>
      </c>
      <c r="Q94" s="233">
        <v>20.948423999999999</v>
      </c>
      <c r="R94" s="96">
        <v>1.349853</v>
      </c>
      <c r="S94" s="96">
        <v>1.1286240000000001</v>
      </c>
      <c r="T94" s="96">
        <v>1.8097E-6</v>
      </c>
      <c r="U94" s="96">
        <v>18.254000000000001</v>
      </c>
      <c r="V94" s="96">
        <v>3.6355699999999999E-3</v>
      </c>
      <c r="W94" s="96">
        <v>0.21231</v>
      </c>
      <c r="X94" s="241">
        <f t="shared" si="11"/>
        <v>5.8774820368456902E-2</v>
      </c>
      <c r="Y94" s="241">
        <f t="shared" si="12"/>
        <v>1.8189837125699999E-2</v>
      </c>
      <c r="Z94" s="241">
        <f t="shared" si="13"/>
        <v>3.7193719231756905E-2</v>
      </c>
      <c r="AA94" s="241">
        <f t="shared" si="14"/>
        <v>3.3912640109999997E-3</v>
      </c>
      <c r="AB94" s="241">
        <v>6.2052391E-3</v>
      </c>
      <c r="AC94" s="241">
        <v>6.0223585999999999E-7</v>
      </c>
      <c r="AD94" s="241">
        <v>1.5028969E-3</v>
      </c>
      <c r="AE94" s="241">
        <v>6.3807083999999997E-7</v>
      </c>
      <c r="AF94" s="241">
        <v>1.0443434999999999E-2</v>
      </c>
      <c r="AG94" s="241">
        <v>3.7025818999999999E-5</v>
      </c>
      <c r="AH94" s="241">
        <v>4.0595552000000003E-3</v>
      </c>
      <c r="AI94" s="241">
        <v>1.8355001E-4</v>
      </c>
      <c r="AJ94" s="241">
        <v>1.1009687999999999E-5</v>
      </c>
      <c r="AK94" s="241">
        <v>1.9397916999999999E-5</v>
      </c>
      <c r="AL94" s="241">
        <v>1.835882E-6</v>
      </c>
      <c r="AM94" s="241">
        <v>2.6547568999999999E-9</v>
      </c>
      <c r="AN94" s="241">
        <v>3.2527145E-2</v>
      </c>
      <c r="AO94" s="241">
        <v>2.8854404000000001E-4</v>
      </c>
      <c r="AP94" s="241">
        <v>1.0267884E-4</v>
      </c>
      <c r="AQ94" s="241">
        <v>1.3535311000000001E-5</v>
      </c>
      <c r="AR94" s="241">
        <v>3.3777286999999998E-3</v>
      </c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315"/>
      <c r="BF94" s="315"/>
      <c r="BG94" s="315"/>
      <c r="BH94" s="315"/>
      <c r="BI94" s="315"/>
      <c r="BJ94" s="315"/>
      <c r="BK94" s="315"/>
    </row>
    <row r="95" spans="1:63" x14ac:dyDescent="0.25">
      <c r="A95" s="9"/>
      <c r="B95" s="184" t="s">
        <v>5770</v>
      </c>
      <c r="C95" s="5" t="s">
        <v>4349</v>
      </c>
      <c r="D95" s="172">
        <v>0.13103071999999999</v>
      </c>
      <c r="E95" s="172">
        <v>2.5654863E-2</v>
      </c>
      <c r="F95" s="172">
        <v>8.6486072999999997E-2</v>
      </c>
      <c r="G95" s="172">
        <v>1.2987178000000001E-3</v>
      </c>
      <c r="H95" s="172">
        <v>9.6995291000000005E-5</v>
      </c>
      <c r="I95" s="172">
        <v>1.9077440000000001E-3</v>
      </c>
      <c r="J95" s="172">
        <v>1.1748508E-2</v>
      </c>
      <c r="K95" s="172">
        <v>1.1181363E-5</v>
      </c>
      <c r="L95" s="172">
        <v>3.8266400000000001E-3</v>
      </c>
      <c r="M95" s="172">
        <v>0</v>
      </c>
      <c r="N95" s="172">
        <v>0</v>
      </c>
      <c r="O95" s="172">
        <v>0</v>
      </c>
      <c r="P95" s="199">
        <f t="shared" si="10"/>
        <v>0.19003602222222221</v>
      </c>
      <c r="Q95" s="233">
        <v>20.845821999999998</v>
      </c>
      <c r="R95" s="96">
        <v>1.2508914</v>
      </c>
      <c r="S95" s="96">
        <v>1.125656</v>
      </c>
      <c r="T95" s="96">
        <v>1.6373E-6</v>
      </c>
      <c r="U95" s="96">
        <v>18.254000000000001</v>
      </c>
      <c r="V95" s="96">
        <v>3.5327700000000002E-3</v>
      </c>
      <c r="W95" s="96">
        <v>0.21174000000000001</v>
      </c>
      <c r="X95" s="241">
        <f t="shared" si="11"/>
        <v>6.2646440799594805E-2</v>
      </c>
      <c r="Y95" s="241">
        <f t="shared" si="12"/>
        <v>1.7477886150089997E-2</v>
      </c>
      <c r="Z95" s="241">
        <f t="shared" si="13"/>
        <v>4.2025634472504798E-2</v>
      </c>
      <c r="AA95" s="241">
        <f t="shared" si="14"/>
        <v>3.1429201769999997E-3</v>
      </c>
      <c r="AB95" s="241">
        <v>5.2662454999999999E-3</v>
      </c>
      <c r="AC95" s="241">
        <v>5.5960266000000002E-7</v>
      </c>
      <c r="AD95" s="241">
        <v>1.2269993E-3</v>
      </c>
      <c r="AE95" s="241">
        <v>6.2210443000000002E-7</v>
      </c>
      <c r="AF95" s="241">
        <v>1.0946525E-2</v>
      </c>
      <c r="AG95" s="241">
        <v>3.6934643000000001E-5</v>
      </c>
      <c r="AH95" s="241">
        <v>3.4454055000000001E-3</v>
      </c>
      <c r="AI95" s="241">
        <v>1.9396678999999999E-4</v>
      </c>
      <c r="AJ95" s="241">
        <v>1.1579956000000001E-5</v>
      </c>
      <c r="AK95" s="241">
        <v>2.0268791E-5</v>
      </c>
      <c r="AL95" s="241">
        <v>2.0203714000000002E-6</v>
      </c>
      <c r="AM95" s="241">
        <v>2.6331047999999998E-9</v>
      </c>
      <c r="AN95" s="241">
        <v>3.7963864E-2</v>
      </c>
      <c r="AO95" s="241">
        <v>2.9173129999999998E-4</v>
      </c>
      <c r="AP95" s="241">
        <v>9.6795131000000002E-5</v>
      </c>
      <c r="AQ95" s="241">
        <v>1.3435377000000001E-5</v>
      </c>
      <c r="AR95" s="241">
        <v>3.1294847999999999E-3</v>
      </c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315"/>
      <c r="BF95" s="315"/>
      <c r="BG95" s="315"/>
      <c r="BH95" s="315"/>
      <c r="BI95" s="315"/>
      <c r="BJ95" s="315"/>
      <c r="BK95" s="315"/>
    </row>
    <row r="96" spans="1:63" x14ac:dyDescent="0.25">
      <c r="A96" s="9"/>
      <c r="B96" s="184" t="s">
        <v>5770</v>
      </c>
      <c r="C96" s="5" t="s">
        <v>5798</v>
      </c>
      <c r="D96" s="172">
        <v>1.5148411000000001E-5</v>
      </c>
      <c r="E96" s="172">
        <v>8.2563315000000004E-6</v>
      </c>
      <c r="F96" s="172">
        <v>4.5034732000000004E-6</v>
      </c>
      <c r="G96" s="172">
        <v>5.4494119999999997E-8</v>
      </c>
      <c r="H96" s="172">
        <v>6.6444893000000006E-8</v>
      </c>
      <c r="I96" s="172">
        <v>1.8349955E-6</v>
      </c>
      <c r="J96" s="172">
        <v>1.6341470000000001E-7</v>
      </c>
      <c r="K96" s="172">
        <v>3.8692865000000001E-9</v>
      </c>
      <c r="L96" s="172">
        <v>2.6538820999999999E-7</v>
      </c>
      <c r="M96" s="172">
        <v>0</v>
      </c>
      <c r="N96" s="172">
        <v>0</v>
      </c>
      <c r="O96" s="172">
        <v>0</v>
      </c>
      <c r="P96" s="199">
        <f t="shared" si="10"/>
        <v>6.1158011111111108E-5</v>
      </c>
      <c r="Q96" s="233">
        <v>9.2321864999999996E-4</v>
      </c>
      <c r="R96" s="96">
        <v>9.0174503999999997E-4</v>
      </c>
      <c r="S96" s="96">
        <v>1.7955840000000001E-5</v>
      </c>
      <c r="T96" s="96">
        <v>1.1927E-9</v>
      </c>
      <c r="U96" s="96">
        <v>7.6799999999999999E-7</v>
      </c>
      <c r="V96" s="96">
        <v>3.3287749999999998E-7</v>
      </c>
      <c r="W96" s="96">
        <v>2.4157E-6</v>
      </c>
      <c r="X96" s="241">
        <f t="shared" si="11"/>
        <v>0.33553026782737866</v>
      </c>
      <c r="Y96" s="241">
        <f t="shared" si="12"/>
        <v>3.0296668399900003E-6</v>
      </c>
      <c r="Z96" s="241">
        <f t="shared" si="13"/>
        <v>0.33552498330624858</v>
      </c>
      <c r="AA96" s="241">
        <f t="shared" si="14"/>
        <v>2.2548542900400001E-6</v>
      </c>
      <c r="AB96" s="241">
        <v>1.6952866999999999E-6</v>
      </c>
      <c r="AC96" s="241">
        <v>3.9843114E-10</v>
      </c>
      <c r="AD96" s="241">
        <v>4.6539714999999997E-8</v>
      </c>
      <c r="AE96" s="241">
        <v>6.5302110000000003E-10</v>
      </c>
      <c r="AF96" s="241">
        <v>1.2862154E-6</v>
      </c>
      <c r="AG96" s="241">
        <v>5.7357274999999996E-10</v>
      </c>
      <c r="AH96" s="241">
        <v>1.1096006999999999E-6</v>
      </c>
      <c r="AI96" s="241">
        <v>6.5784003999999997E-9</v>
      </c>
      <c r="AJ96" s="241">
        <v>3.0294510000000001E-10</v>
      </c>
      <c r="AK96" s="241">
        <v>1.6376842E-9</v>
      </c>
      <c r="AL96" s="241">
        <v>5.1071192000000001E-11</v>
      </c>
      <c r="AM96" s="241">
        <v>1.8425479000000001E-13</v>
      </c>
      <c r="AN96" s="241">
        <v>0.12624268999999999</v>
      </c>
      <c r="AO96" s="241">
        <v>5.1352634999999998E-9</v>
      </c>
      <c r="AP96" s="241">
        <v>0.20928116999999999</v>
      </c>
      <c r="AQ96" s="241">
        <v>7.6779003999999996E-10</v>
      </c>
      <c r="AR96" s="241">
        <v>2.2540864999999999E-6</v>
      </c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315"/>
      <c r="BF96" s="315"/>
      <c r="BG96" s="315"/>
      <c r="BH96" s="315"/>
      <c r="BI96" s="315"/>
      <c r="BJ96" s="315"/>
      <c r="BK96" s="315"/>
    </row>
    <row r="97" spans="1:64" x14ac:dyDescent="0.25">
      <c r="A97" s="9"/>
      <c r="B97" s="184" t="s">
        <v>5770</v>
      </c>
      <c r="C97" s="48" t="s">
        <v>4219</v>
      </c>
      <c r="D97" s="223">
        <v>0.18085771</v>
      </c>
      <c r="E97" s="223">
        <v>7.7194237999999998E-2</v>
      </c>
      <c r="F97" s="223">
        <v>7.4717410999999997E-2</v>
      </c>
      <c r="G97" s="223">
        <v>1.9149579E-2</v>
      </c>
      <c r="H97" s="223">
        <v>1.4294878999999999E-4</v>
      </c>
      <c r="I97" s="223">
        <v>3.8053331000000002E-3</v>
      </c>
      <c r="J97" s="223">
        <v>2.343913E-3</v>
      </c>
      <c r="K97" s="223">
        <v>1.4291399000000001E-5</v>
      </c>
      <c r="L97" s="223">
        <v>3.4899947E-3</v>
      </c>
      <c r="M97" s="223">
        <v>0</v>
      </c>
      <c r="N97" s="223">
        <v>0</v>
      </c>
      <c r="O97" s="223">
        <v>0</v>
      </c>
      <c r="P97" s="227">
        <f t="shared" si="10"/>
        <v>0.57180917037037027</v>
      </c>
      <c r="Q97" s="238">
        <v>21.107924000000001</v>
      </c>
      <c r="R97" s="117">
        <v>2.8332983</v>
      </c>
      <c r="S97" s="117">
        <v>0.2061248</v>
      </c>
      <c r="T97" s="117">
        <v>5.8721000000000002E-5</v>
      </c>
      <c r="U97" s="117">
        <v>18.027000000000001</v>
      </c>
      <c r="V97" s="117">
        <v>2.3875089999999999E-3</v>
      </c>
      <c r="W97" s="117">
        <v>3.9054999999999999E-2</v>
      </c>
      <c r="X97" s="257">
        <f t="shared" si="11"/>
        <v>0.12784595766541049</v>
      </c>
      <c r="Y97" s="257">
        <f t="shared" si="12"/>
        <v>2.6359246113099997E-2</v>
      </c>
      <c r="Z97" s="257">
        <f t="shared" si="13"/>
        <v>9.4387593406410494E-2</v>
      </c>
      <c r="AA97" s="257">
        <f t="shared" si="14"/>
        <v>7.0991181459000002E-3</v>
      </c>
      <c r="AB97" s="257">
        <v>1.5498971E-2</v>
      </c>
      <c r="AC97" s="257">
        <v>1.3093392E-6</v>
      </c>
      <c r="AD97" s="257">
        <v>4.7209812000000001E-4</v>
      </c>
      <c r="AE97" s="257">
        <v>1.3439215E-6</v>
      </c>
      <c r="AF97" s="257">
        <v>1.0378958000000001E-2</v>
      </c>
      <c r="AG97" s="257">
        <v>6.5657324000000003E-6</v>
      </c>
      <c r="AH97" s="257">
        <v>1.0132545E-2</v>
      </c>
      <c r="AI97" s="257">
        <v>1.6293669999999999E-4</v>
      </c>
      <c r="AJ97" s="257">
        <v>4.1167356999999997E-5</v>
      </c>
      <c r="AK97" s="257">
        <v>2.365259E-4</v>
      </c>
      <c r="AL97" s="257">
        <v>1.8059044000000001E-5</v>
      </c>
      <c r="AM97" s="257">
        <v>4.7664104999999996E-9</v>
      </c>
      <c r="AN97" s="257">
        <v>8.3473327999999999E-2</v>
      </c>
      <c r="AO97" s="257">
        <v>7.5184519000000004E-5</v>
      </c>
      <c r="AP97" s="257">
        <v>2.4784212000000003E-4</v>
      </c>
      <c r="AQ97" s="257">
        <v>8.0207459000000002E-6</v>
      </c>
      <c r="AR97" s="257">
        <v>7.0910974000000003E-3</v>
      </c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315"/>
      <c r="BF97" s="315"/>
      <c r="BG97" s="315"/>
      <c r="BH97" s="315"/>
      <c r="BI97" s="315"/>
      <c r="BJ97" s="315"/>
      <c r="BK97" s="315"/>
      <c r="BL97" s="315"/>
    </row>
    <row r="98" spans="1:64" x14ac:dyDescent="0.25">
      <c r="A98" s="9"/>
      <c r="B98" s="184" t="s">
        <v>5770</v>
      </c>
      <c r="C98" s="48" t="s">
        <v>4220</v>
      </c>
      <c r="D98" s="223">
        <v>0.26056574999999998</v>
      </c>
      <c r="E98" s="223">
        <v>6.2245805000000001E-2</v>
      </c>
      <c r="F98" s="223">
        <v>2.660767E-2</v>
      </c>
      <c r="G98" s="223">
        <v>6.9346562999999996E-3</v>
      </c>
      <c r="H98" s="223">
        <v>4.5961605E-4</v>
      </c>
      <c r="I98" s="223">
        <v>5.6697366999999997E-3</v>
      </c>
      <c r="J98" s="223">
        <v>5.9422826000000003E-3</v>
      </c>
      <c r="K98" s="223">
        <v>4.2716487999999997E-5</v>
      </c>
      <c r="L98" s="223">
        <v>5.6632693E-3</v>
      </c>
      <c r="M98" s="223">
        <v>0.14699999999999999</v>
      </c>
      <c r="N98" s="223">
        <v>0</v>
      </c>
      <c r="O98" s="223">
        <v>0</v>
      </c>
      <c r="P98" s="227">
        <f t="shared" si="10"/>
        <v>0.46108003703703704</v>
      </c>
      <c r="Q98" s="238">
        <v>18.296748999999998</v>
      </c>
      <c r="R98" s="117">
        <v>17.516707</v>
      </c>
      <c r="S98" s="117">
        <v>0.62897497999999996</v>
      </c>
      <c r="T98" s="117">
        <v>6.6870530000000001E-4</v>
      </c>
      <c r="U98" s="117">
        <v>4.7141948000000003E-2</v>
      </c>
      <c r="V98" s="117">
        <v>1.1435689000000001E-2</v>
      </c>
      <c r="W98" s="117">
        <v>9.1821254000000005E-2</v>
      </c>
      <c r="X98" s="257">
        <f t="shared" si="11"/>
        <v>7.5345586621529292E-2</v>
      </c>
      <c r="Y98" s="257">
        <f t="shared" si="12"/>
        <v>2.0368853102199998E-2</v>
      </c>
      <c r="Z98" s="257">
        <f t="shared" si="13"/>
        <v>1.1136000707329298E-2</v>
      </c>
      <c r="AA98" s="257">
        <f t="shared" si="14"/>
        <v>4.3840732811999995E-2</v>
      </c>
      <c r="AB98" s="257">
        <v>1.2780700000000001E-2</v>
      </c>
      <c r="AC98" s="257">
        <v>7.6709268000000003E-6</v>
      </c>
      <c r="AD98" s="257">
        <v>1.8791828999999999E-3</v>
      </c>
      <c r="AE98" s="257">
        <v>1.2511284000000001E-6</v>
      </c>
      <c r="AF98" s="257">
        <v>5.6793405999999999E-3</v>
      </c>
      <c r="AG98" s="257">
        <v>2.0707547E-5</v>
      </c>
      <c r="AH98" s="257">
        <v>8.3648002999999992E-3</v>
      </c>
      <c r="AI98" s="257">
        <v>4.6892484999999998E-5</v>
      </c>
      <c r="AJ98" s="257">
        <v>6.0304270000000003E-5</v>
      </c>
      <c r="AK98" s="257">
        <v>3.3015288000000003E-5</v>
      </c>
      <c r="AL98" s="257">
        <v>1.5085471E-6</v>
      </c>
      <c r="AM98" s="257">
        <v>6.2972293000000004E-9</v>
      </c>
      <c r="AN98" s="257">
        <v>1.5839441999999999E-4</v>
      </c>
      <c r="AO98" s="257">
        <v>1.4790309999999999E-4</v>
      </c>
      <c r="AP98" s="257">
        <v>2.3231760000000001E-3</v>
      </c>
      <c r="AQ98" s="257">
        <v>1.3311812E-5</v>
      </c>
      <c r="AR98" s="257">
        <v>4.3827420999999998E-2</v>
      </c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315"/>
      <c r="BF98" s="315"/>
      <c r="BG98" s="315"/>
      <c r="BH98" s="315"/>
      <c r="BI98" s="315"/>
      <c r="BJ98" s="315"/>
      <c r="BK98" s="315"/>
      <c r="BL98" s="315"/>
    </row>
    <row r="99" spans="1:64" x14ac:dyDescent="0.25">
      <c r="A99" s="9"/>
      <c r="B99" s="184" t="s">
        <v>5770</v>
      </c>
      <c r="C99" s="48" t="s">
        <v>6485</v>
      </c>
      <c r="D99" s="223">
        <v>0.17452031000000001</v>
      </c>
      <c r="E99" s="223">
        <v>0.10473716</v>
      </c>
      <c r="F99" s="223">
        <v>3.1831059000000002E-2</v>
      </c>
      <c r="G99" s="223">
        <v>1.3606804E-2</v>
      </c>
      <c r="H99" s="223">
        <v>3.0659593000000003E-4</v>
      </c>
      <c r="I99" s="223">
        <v>7.3143098E-3</v>
      </c>
      <c r="J99" s="223">
        <v>4.8983261000000002E-3</v>
      </c>
      <c r="K99" s="223">
        <v>2.6228034999999999E-5</v>
      </c>
      <c r="L99" s="223">
        <v>1.1799825E-2</v>
      </c>
      <c r="M99" s="223">
        <v>0</v>
      </c>
      <c r="N99" s="223">
        <v>0</v>
      </c>
      <c r="O99" s="223">
        <v>0</v>
      </c>
      <c r="P99" s="227">
        <f t="shared" si="10"/>
        <v>0.77583081481481475</v>
      </c>
      <c r="Q99" s="238">
        <v>29.848369999999999</v>
      </c>
      <c r="R99" s="117">
        <v>5.0693206000000002</v>
      </c>
      <c r="S99" s="117">
        <v>0.50788080000000002</v>
      </c>
      <c r="T99" s="117">
        <v>2.3756999999999999E-4</v>
      </c>
      <c r="U99" s="117">
        <v>24.161999999999999</v>
      </c>
      <c r="V99" s="117">
        <v>5.1510799999999997E-3</v>
      </c>
      <c r="W99" s="117">
        <v>0.10378</v>
      </c>
      <c r="X99" s="257">
        <f t="shared" si="11"/>
        <v>0.1887468420200355</v>
      </c>
      <c r="Y99" s="257">
        <f t="shared" si="12"/>
        <v>3.0415527073099996E-2</v>
      </c>
      <c r="Z99" s="257">
        <f t="shared" si="13"/>
        <v>0.14561961841693549</v>
      </c>
      <c r="AA99" s="257">
        <f t="shared" si="14"/>
        <v>1.271169653E-2</v>
      </c>
      <c r="AB99" s="257">
        <v>2.1498672E-2</v>
      </c>
      <c r="AC99" s="257">
        <v>2.6447235999999999E-6</v>
      </c>
      <c r="AD99" s="257">
        <v>1.862755E-3</v>
      </c>
      <c r="AE99" s="257">
        <v>2.3811224999999998E-6</v>
      </c>
      <c r="AF99" s="257">
        <v>7.0325146999999999E-3</v>
      </c>
      <c r="AG99" s="257">
        <v>1.6559527E-5</v>
      </c>
      <c r="AH99" s="257">
        <v>1.4064515E-2</v>
      </c>
      <c r="AI99" s="257">
        <v>5.7128947000000003E-5</v>
      </c>
      <c r="AJ99" s="257">
        <v>3.0810313999999997E-5</v>
      </c>
      <c r="AK99" s="257">
        <v>9.5166216000000005E-3</v>
      </c>
      <c r="AL99" s="257">
        <v>6.6796043000000003E-6</v>
      </c>
      <c r="AM99" s="257">
        <v>5.5716354999999998E-9</v>
      </c>
      <c r="AN99" s="257">
        <v>0.1208668</v>
      </c>
      <c r="AO99" s="257">
        <v>5.2225663999999996E-4</v>
      </c>
      <c r="AP99" s="257">
        <v>5.5480074000000001E-4</v>
      </c>
      <c r="AQ99" s="257">
        <v>2.454253E-5</v>
      </c>
      <c r="AR99" s="257">
        <v>1.2687154000000001E-2</v>
      </c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315"/>
      <c r="BF99" s="315"/>
      <c r="BG99" s="315"/>
      <c r="BH99" s="315"/>
      <c r="BI99" s="315"/>
      <c r="BJ99" s="315"/>
      <c r="BK99" s="315"/>
      <c r="BL99" s="315"/>
    </row>
    <row r="100" spans="1:64" x14ac:dyDescent="0.25">
      <c r="A100" s="9"/>
      <c r="B100" s="184" t="s">
        <v>5770</v>
      </c>
      <c r="C100" s="5" t="s">
        <v>5799</v>
      </c>
      <c r="D100" s="172">
        <v>0.17286028000000001</v>
      </c>
      <c r="E100" s="172">
        <v>8.2855157999999998E-2</v>
      </c>
      <c r="F100" s="172">
        <v>6.9180955000000002E-2</v>
      </c>
      <c r="G100" s="172">
        <v>2.0625997E-2</v>
      </c>
      <c r="H100" s="172">
        <v>1.0029229E-4</v>
      </c>
      <c r="I100" s="172">
        <v>1.8767785999999999E-3</v>
      </c>
      <c r="J100" s="172">
        <v>-4.1649762E-3</v>
      </c>
      <c r="K100" s="172">
        <v>1.2821868000000001E-5</v>
      </c>
      <c r="L100" s="172">
        <v>2.3732495000000002E-3</v>
      </c>
      <c r="M100" s="172">
        <v>0</v>
      </c>
      <c r="N100" s="172">
        <v>0</v>
      </c>
      <c r="O100" s="172">
        <v>0</v>
      </c>
      <c r="P100" s="199">
        <f t="shared" si="10"/>
        <v>0.61374191111111109</v>
      </c>
      <c r="Q100" s="233">
        <v>20.734106000000001</v>
      </c>
      <c r="R100" s="96">
        <v>2.4324159000000001</v>
      </c>
      <c r="S100" s="96">
        <v>0.24218319999999999</v>
      </c>
      <c r="T100" s="96">
        <v>2.0994000000000001E-4</v>
      </c>
      <c r="U100" s="96">
        <v>18.018999999999998</v>
      </c>
      <c r="V100" s="96">
        <v>4.2507150000000004E-3</v>
      </c>
      <c r="W100" s="96">
        <v>3.6046000000000002E-2</v>
      </c>
      <c r="X100" s="241">
        <f t="shared" si="11"/>
        <v>0.12764398331839411</v>
      </c>
      <c r="Y100" s="241">
        <f t="shared" si="12"/>
        <v>2.6414303531179999E-2</v>
      </c>
      <c r="Z100" s="241">
        <f t="shared" si="13"/>
        <v>9.5128045465414091E-2</v>
      </c>
      <c r="AA100" s="241">
        <f t="shared" si="14"/>
        <v>6.1016343217999997E-3</v>
      </c>
      <c r="AB100" s="241">
        <v>1.666022E-2</v>
      </c>
      <c r="AC100" s="241">
        <v>9.8934888000000007E-7</v>
      </c>
      <c r="AD100" s="241">
        <v>7.3695426E-4</v>
      </c>
      <c r="AE100" s="241">
        <v>5.5519730000000005E-7</v>
      </c>
      <c r="AF100" s="241">
        <v>9.0077811000000008E-3</v>
      </c>
      <c r="AG100" s="241">
        <v>7.8036249999999993E-6</v>
      </c>
      <c r="AH100" s="241">
        <v>1.0891371E-2</v>
      </c>
      <c r="AI100" s="241">
        <v>1.5362104E-4</v>
      </c>
      <c r="AJ100" s="241">
        <v>4.3440374000000001E-5</v>
      </c>
      <c r="AK100" s="241">
        <v>2.2808624999999999E-4</v>
      </c>
      <c r="AL100" s="241">
        <v>1.8141292E-5</v>
      </c>
      <c r="AM100" s="241">
        <v>5.0274140999999998E-9</v>
      </c>
      <c r="AN100" s="241">
        <v>8.3384369999999999E-2</v>
      </c>
      <c r="AO100" s="241">
        <v>4.8613012000000003E-5</v>
      </c>
      <c r="AP100" s="241">
        <v>3.6039747E-4</v>
      </c>
      <c r="AQ100" s="241">
        <v>5.5549218000000003E-6</v>
      </c>
      <c r="AR100" s="241">
        <v>6.0960794E-3</v>
      </c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315"/>
      <c r="BF100" s="315"/>
      <c r="BG100" s="315"/>
      <c r="BH100" s="315"/>
      <c r="BI100" s="315"/>
      <c r="BJ100" s="315"/>
      <c r="BK100" s="315"/>
    </row>
    <row r="101" spans="1:64" x14ac:dyDescent="0.25">
      <c r="A101" s="9"/>
      <c r="B101" s="184" t="s">
        <v>5770</v>
      </c>
      <c r="C101" s="5" t="s">
        <v>5800</v>
      </c>
      <c r="D101" s="172">
        <v>0.18085771</v>
      </c>
      <c r="E101" s="172">
        <v>7.7194237999999998E-2</v>
      </c>
      <c r="F101" s="172">
        <v>7.4717410999999997E-2</v>
      </c>
      <c r="G101" s="172">
        <v>1.9149579E-2</v>
      </c>
      <c r="H101" s="172">
        <v>1.4294878999999999E-4</v>
      </c>
      <c r="I101" s="172">
        <v>3.8053331000000002E-3</v>
      </c>
      <c r="J101" s="172">
        <v>2.343913E-3</v>
      </c>
      <c r="K101" s="172">
        <v>1.4291399000000001E-5</v>
      </c>
      <c r="L101" s="172">
        <v>3.4899947E-3</v>
      </c>
      <c r="M101" s="172">
        <v>0</v>
      </c>
      <c r="N101" s="172">
        <v>0</v>
      </c>
      <c r="O101" s="172">
        <v>0</v>
      </c>
      <c r="P101" s="199">
        <f t="shared" si="10"/>
        <v>0.57180917037037027</v>
      </c>
      <c r="Q101" s="233">
        <v>21.107924000000001</v>
      </c>
      <c r="R101" s="96">
        <v>2.8332983</v>
      </c>
      <c r="S101" s="96">
        <v>0.2061248</v>
      </c>
      <c r="T101" s="96">
        <v>5.8721000000000002E-5</v>
      </c>
      <c r="U101" s="96">
        <v>18.027000000000001</v>
      </c>
      <c r="V101" s="96">
        <v>2.3875089999999999E-3</v>
      </c>
      <c r="W101" s="96">
        <v>3.9054999999999999E-2</v>
      </c>
      <c r="X101" s="241">
        <f t="shared" si="11"/>
        <v>0.12784595766541049</v>
      </c>
      <c r="Y101" s="241">
        <f t="shared" si="12"/>
        <v>2.6359246113099997E-2</v>
      </c>
      <c r="Z101" s="241">
        <f t="shared" si="13"/>
        <v>9.4387593406410494E-2</v>
      </c>
      <c r="AA101" s="241">
        <f t="shared" si="14"/>
        <v>7.0991181459000002E-3</v>
      </c>
      <c r="AB101" s="241">
        <v>1.5498971E-2</v>
      </c>
      <c r="AC101" s="241">
        <v>1.3093392E-6</v>
      </c>
      <c r="AD101" s="241">
        <v>4.7209812000000001E-4</v>
      </c>
      <c r="AE101" s="241">
        <v>1.3439215E-6</v>
      </c>
      <c r="AF101" s="241">
        <v>1.0378958000000001E-2</v>
      </c>
      <c r="AG101" s="241">
        <v>6.5657324000000003E-6</v>
      </c>
      <c r="AH101" s="241">
        <v>1.0132545E-2</v>
      </c>
      <c r="AI101" s="241">
        <v>1.6293669999999999E-4</v>
      </c>
      <c r="AJ101" s="241">
        <v>4.1167356999999997E-5</v>
      </c>
      <c r="AK101" s="241">
        <v>2.365259E-4</v>
      </c>
      <c r="AL101" s="241">
        <v>1.8059044000000001E-5</v>
      </c>
      <c r="AM101" s="241">
        <v>4.7664104999999996E-9</v>
      </c>
      <c r="AN101" s="241">
        <v>8.3473327999999999E-2</v>
      </c>
      <c r="AO101" s="241">
        <v>7.5184519000000004E-5</v>
      </c>
      <c r="AP101" s="241">
        <v>2.4784212000000003E-4</v>
      </c>
      <c r="AQ101" s="241">
        <v>8.0207459000000002E-6</v>
      </c>
      <c r="AR101" s="241">
        <v>7.0910974000000003E-3</v>
      </c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315"/>
      <c r="BF101" s="315"/>
      <c r="BG101" s="315"/>
      <c r="BH101" s="315"/>
      <c r="BI101" s="315"/>
      <c r="BJ101" s="315"/>
      <c r="BK101" s="315"/>
    </row>
    <row r="102" spans="1:64" x14ac:dyDescent="0.25">
      <c r="A102" s="9"/>
      <c r="B102" s="184" t="s">
        <v>5770</v>
      </c>
      <c r="C102" s="5" t="s">
        <v>5801</v>
      </c>
      <c r="D102" s="172">
        <v>-1.0509844E-3</v>
      </c>
      <c r="E102" s="172">
        <v>2.5610905E-3</v>
      </c>
      <c r="F102" s="172">
        <v>2.1384964999999999E-3</v>
      </c>
      <c r="G102" s="172">
        <v>6.3758236000000001E-4</v>
      </c>
      <c r="H102" s="172">
        <v>3.1000746999999999E-6</v>
      </c>
      <c r="I102" s="172">
        <v>5.8012566999999997E-5</v>
      </c>
      <c r="J102" s="172">
        <v>-6.5230215000000001E-3</v>
      </c>
      <c r="K102" s="172">
        <v>3.9633223999999998E-7</v>
      </c>
      <c r="L102" s="172">
        <v>7.3358887000000004E-5</v>
      </c>
      <c r="M102" s="172">
        <v>0</v>
      </c>
      <c r="N102" s="172">
        <v>0</v>
      </c>
      <c r="O102" s="172">
        <v>0</v>
      </c>
      <c r="P102" s="199">
        <f t="shared" si="10"/>
        <v>1.8971040740740738E-2</v>
      </c>
      <c r="Q102" s="233">
        <v>18.084925999999999</v>
      </c>
      <c r="R102" s="96">
        <v>7.5187808999999994E-2</v>
      </c>
      <c r="S102" s="96">
        <v>7.48608E-3</v>
      </c>
      <c r="T102" s="96">
        <v>6.4894000000000001E-6</v>
      </c>
      <c r="U102" s="96">
        <v>18.001000000000001</v>
      </c>
      <c r="V102" s="96">
        <v>1.313915E-4</v>
      </c>
      <c r="W102" s="96">
        <v>1.1142000000000001E-3</v>
      </c>
      <c r="X102" s="241">
        <f t="shared" si="11"/>
        <v>3.9986203422734496E-3</v>
      </c>
      <c r="Y102" s="241">
        <f t="shared" si="12"/>
        <v>8.8033128666699996E-4</v>
      </c>
      <c r="Z102" s="241">
        <f t="shared" si="13"/>
        <v>2.9296829396964499E-3</v>
      </c>
      <c r="AA102" s="241">
        <f t="shared" si="14"/>
        <v>1.8860611591000001E-4</v>
      </c>
      <c r="AB102" s="241">
        <v>5.1497493000000004E-4</v>
      </c>
      <c r="AC102" s="241">
        <v>3.0581354999999998E-8</v>
      </c>
      <c r="AD102" s="241">
        <v>8.6623072999999993E-5</v>
      </c>
      <c r="AE102" s="241">
        <v>1.7161572000000001E-8</v>
      </c>
      <c r="AF102" s="241">
        <v>2.7844432E-4</v>
      </c>
      <c r="AG102" s="241">
        <v>2.4122074000000002E-7</v>
      </c>
      <c r="AH102" s="241">
        <v>3.3665719999999999E-4</v>
      </c>
      <c r="AI102" s="241">
        <v>4.7486818999999999E-6</v>
      </c>
      <c r="AJ102" s="241">
        <v>1.3427859999999999E-6</v>
      </c>
      <c r="AK102" s="241">
        <v>-3.7638699000000002E-6</v>
      </c>
      <c r="AL102" s="241">
        <v>5.5937243000000004E-7</v>
      </c>
      <c r="AM102" s="241">
        <v>1.5156645000000001E-10</v>
      </c>
      <c r="AN102" s="241">
        <v>2.5774958999999998E-3</v>
      </c>
      <c r="AO102" s="241">
        <v>1.5026767E-6</v>
      </c>
      <c r="AP102" s="241">
        <v>1.1140041000000001E-5</v>
      </c>
      <c r="AQ102" s="241">
        <v>1.7170591000000001E-7</v>
      </c>
      <c r="AR102" s="241">
        <v>1.8843441000000001E-4</v>
      </c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315"/>
      <c r="BF102" s="315"/>
      <c r="BG102" s="315"/>
      <c r="BH102" s="315"/>
      <c r="BI102" s="315"/>
      <c r="BJ102" s="315"/>
      <c r="BK102" s="315"/>
    </row>
    <row r="103" spans="1:64" x14ac:dyDescent="0.25">
      <c r="A103" s="9"/>
      <c r="B103" s="184" t="s">
        <v>5770</v>
      </c>
      <c r="C103" s="5" t="s">
        <v>5802</v>
      </c>
      <c r="D103" s="172">
        <v>3.1317176999999998E-3</v>
      </c>
      <c r="E103" s="172">
        <v>2.3861196000000001E-3</v>
      </c>
      <c r="F103" s="172">
        <v>2.3095292999999999E-3</v>
      </c>
      <c r="G103" s="172">
        <v>5.9191832999999996E-4</v>
      </c>
      <c r="H103" s="172">
        <v>4.4186633999999999E-6</v>
      </c>
      <c r="I103" s="172">
        <v>1.1762601E-4</v>
      </c>
      <c r="J103" s="172">
        <v>-2.3862127999999998E-3</v>
      </c>
      <c r="K103" s="172">
        <v>4.4175132000000002E-7</v>
      </c>
      <c r="L103" s="172">
        <v>1.0787694000000001E-4</v>
      </c>
      <c r="M103" s="172">
        <v>0</v>
      </c>
      <c r="N103" s="172">
        <v>0</v>
      </c>
      <c r="O103" s="172">
        <v>0</v>
      </c>
      <c r="P103" s="199">
        <f t="shared" si="10"/>
        <v>1.767496E-2</v>
      </c>
      <c r="Q103" s="233">
        <v>18.096232000000001</v>
      </c>
      <c r="R103" s="96">
        <v>8.7577845000000001E-2</v>
      </c>
      <c r="S103" s="96">
        <v>6.3716800000000002E-3</v>
      </c>
      <c r="T103" s="96">
        <v>1.8151E-6</v>
      </c>
      <c r="U103" s="96">
        <v>18.001000000000001</v>
      </c>
      <c r="V103" s="96">
        <v>7.3800800000000007E-5</v>
      </c>
      <c r="W103" s="96">
        <v>1.2072000000000001E-3</v>
      </c>
      <c r="X103" s="241">
        <f t="shared" si="11"/>
        <v>3.8586698060730099E-3</v>
      </c>
      <c r="Y103" s="241">
        <f t="shared" si="12"/>
        <v>7.2429504591299998E-4</v>
      </c>
      <c r="Z103" s="241">
        <f t="shared" si="13"/>
        <v>2.9149395263200098E-3</v>
      </c>
      <c r="AA103" s="241">
        <f t="shared" si="14"/>
        <v>2.1943523384000002E-4</v>
      </c>
      <c r="AB103" s="241">
        <v>4.7908249999999999E-4</v>
      </c>
      <c r="AC103" s="241">
        <v>4.0472695E-8</v>
      </c>
      <c r="AD103" s="241">
        <v>-7.5888601E-5</v>
      </c>
      <c r="AE103" s="241">
        <v>4.1541248000000001E-8</v>
      </c>
      <c r="AF103" s="241">
        <v>3.2081618000000001E-4</v>
      </c>
      <c r="AG103" s="241">
        <v>2.0295297E-7</v>
      </c>
      <c r="AH103" s="241">
        <v>3.1320307000000001E-4</v>
      </c>
      <c r="AI103" s="241">
        <v>5.0364022000000001E-6</v>
      </c>
      <c r="AJ103" s="241">
        <v>1.2725194E-6</v>
      </c>
      <c r="AK103" s="241">
        <v>4.7267732000000004E-6</v>
      </c>
      <c r="AL103" s="241">
        <v>5.5782182999999997E-7</v>
      </c>
      <c r="AM103" s="241">
        <v>1.4699000999999999E-10</v>
      </c>
      <c r="AN103" s="241">
        <v>2.5801575999999998E-3</v>
      </c>
      <c r="AO103" s="241">
        <v>2.3239862E-6</v>
      </c>
      <c r="AP103" s="241">
        <v>7.6612064999999999E-6</v>
      </c>
      <c r="AQ103" s="241">
        <v>2.4792384000000002E-7</v>
      </c>
      <c r="AR103" s="241">
        <v>2.1918731000000001E-4</v>
      </c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315"/>
      <c r="BF103" s="315"/>
      <c r="BG103" s="315"/>
      <c r="BH103" s="315"/>
      <c r="BI103" s="315"/>
      <c r="BJ103" s="315"/>
      <c r="BK103" s="315"/>
    </row>
    <row r="104" spans="1:64" x14ac:dyDescent="0.25">
      <c r="A104" s="9"/>
      <c r="B104" s="184" t="s">
        <v>5770</v>
      </c>
      <c r="C104" s="5" t="s">
        <v>3205</v>
      </c>
      <c r="D104" s="172">
        <v>0.16577125000000001</v>
      </c>
      <c r="E104" s="172">
        <v>7.8026375999999995E-2</v>
      </c>
      <c r="F104" s="172">
        <v>6.4673269000000005E-2</v>
      </c>
      <c r="G104" s="172">
        <v>1.8438014999999999E-2</v>
      </c>
      <c r="H104" s="172">
        <v>1.406287E-4</v>
      </c>
      <c r="I104" s="172">
        <v>3.6291658E-3</v>
      </c>
      <c r="J104" s="172">
        <v>-2.6229856000000002E-3</v>
      </c>
      <c r="K104" s="172">
        <v>1.4452696E-5</v>
      </c>
      <c r="L104" s="172">
        <v>3.4723237000000001E-3</v>
      </c>
      <c r="M104" s="172">
        <v>0</v>
      </c>
      <c r="N104" s="172">
        <v>0</v>
      </c>
      <c r="O104" s="172">
        <v>0</v>
      </c>
      <c r="P104" s="199">
        <f t="shared" si="10"/>
        <v>0.57797315555555551</v>
      </c>
      <c r="Q104" s="233">
        <v>21.162137000000001</v>
      </c>
      <c r="R104" s="96">
        <v>2.8625742999999999</v>
      </c>
      <c r="S104" s="96">
        <v>0.22844639999999999</v>
      </c>
      <c r="T104" s="96">
        <v>1.0287E-4</v>
      </c>
      <c r="U104" s="96">
        <v>18.027000000000001</v>
      </c>
      <c r="V104" s="96">
        <v>2.961806E-3</v>
      </c>
      <c r="W104" s="96">
        <v>4.1051999999999998E-2</v>
      </c>
      <c r="X104" s="241">
        <f t="shared" si="11"/>
        <v>0.1151195748950688</v>
      </c>
      <c r="Y104" s="241">
        <f t="shared" si="12"/>
        <v>2.5382196903E-2</v>
      </c>
      <c r="Z104" s="241">
        <f t="shared" si="13"/>
        <v>8.2563642109668794E-2</v>
      </c>
      <c r="AA104" s="241">
        <f t="shared" si="14"/>
        <v>7.1737358824E-3</v>
      </c>
      <c r="AB104" s="241">
        <v>1.5669735000000001E-2</v>
      </c>
      <c r="AC104" s="241">
        <v>1.3000379000000001E-6</v>
      </c>
      <c r="AD104" s="241">
        <v>5.3973846999999997E-4</v>
      </c>
      <c r="AE104" s="241">
        <v>1.2494481000000001E-6</v>
      </c>
      <c r="AF104" s="241">
        <v>9.1628608000000004E-3</v>
      </c>
      <c r="AG104" s="241">
        <v>7.3131469999999997E-6</v>
      </c>
      <c r="AH104" s="241">
        <v>1.0244219000000001E-2</v>
      </c>
      <c r="AI104" s="241">
        <v>1.4016561000000001E-4</v>
      </c>
      <c r="AJ104" s="241">
        <v>3.6576567000000001E-5</v>
      </c>
      <c r="AK104" s="241">
        <v>1.9728751999999999E-4</v>
      </c>
      <c r="AL104" s="241">
        <v>1.5585799E-5</v>
      </c>
      <c r="AM104" s="241">
        <v>4.4386688000000004E-9</v>
      </c>
      <c r="AN104" s="241">
        <v>7.1559717999999994E-2</v>
      </c>
      <c r="AO104" s="241">
        <v>7.5158875000000001E-5</v>
      </c>
      <c r="AP104" s="241">
        <v>2.9492629999999998E-4</v>
      </c>
      <c r="AQ104" s="241">
        <v>8.0044823999999999E-6</v>
      </c>
      <c r="AR104" s="241">
        <v>7.1657314E-3</v>
      </c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315"/>
      <c r="BF104" s="315"/>
      <c r="BG104" s="315"/>
      <c r="BH104" s="315"/>
      <c r="BI104" s="315"/>
      <c r="BJ104" s="315"/>
      <c r="BK104" s="315"/>
    </row>
    <row r="105" spans="1:64" x14ac:dyDescent="0.25">
      <c r="A105" s="9"/>
      <c r="B105" s="184" t="s">
        <v>5770</v>
      </c>
      <c r="C105" s="5" t="s">
        <v>3206</v>
      </c>
      <c r="D105" s="172">
        <v>-1.8071316E-3</v>
      </c>
      <c r="E105" s="172">
        <v>2.4118733999999998E-3</v>
      </c>
      <c r="F105" s="172">
        <v>1.9991334999999999E-3</v>
      </c>
      <c r="G105" s="172">
        <v>5.6994445999999997E-4</v>
      </c>
      <c r="H105" s="172">
        <v>4.3468542999999997E-6</v>
      </c>
      <c r="I105" s="172">
        <v>1.1217893999999999E-4</v>
      </c>
      <c r="J105" s="172">
        <v>-7.0123876000000003E-3</v>
      </c>
      <c r="K105" s="172">
        <v>4.4673789999999999E-7</v>
      </c>
      <c r="L105" s="172">
        <v>1.0733211E-4</v>
      </c>
      <c r="M105" s="172">
        <v>0</v>
      </c>
      <c r="N105" s="172">
        <v>0</v>
      </c>
      <c r="O105" s="172">
        <v>0</v>
      </c>
      <c r="P105" s="199">
        <f t="shared" si="10"/>
        <v>1.7865728888888887E-2</v>
      </c>
      <c r="Q105" s="233">
        <v>18.097909999999999</v>
      </c>
      <c r="R105" s="96">
        <v>8.8484793000000006E-2</v>
      </c>
      <c r="S105" s="96">
        <v>7.0616000000000003E-3</v>
      </c>
      <c r="T105" s="96">
        <v>3.1796999999999998E-6</v>
      </c>
      <c r="U105" s="96">
        <v>18.001000000000001</v>
      </c>
      <c r="V105" s="96">
        <v>9.1551000000000005E-5</v>
      </c>
      <c r="W105" s="96">
        <v>1.2689999999999999E-3</v>
      </c>
      <c r="X105" s="241">
        <f t="shared" si="11"/>
        <v>3.4690825594962497E-3</v>
      </c>
      <c r="Y105" s="241">
        <f t="shared" si="12"/>
        <v>7.0388771030199999E-4</v>
      </c>
      <c r="Z105" s="241">
        <f t="shared" si="13"/>
        <v>2.5434481065942502E-3</v>
      </c>
      <c r="AA105" s="241">
        <f t="shared" si="14"/>
        <v>2.2174674260000001E-4</v>
      </c>
      <c r="AB105" s="241">
        <v>4.8436719999999999E-4</v>
      </c>
      <c r="AC105" s="241">
        <v>4.0186573999999998E-8</v>
      </c>
      <c r="AD105" s="241">
        <v>-6.4019488E-5</v>
      </c>
      <c r="AE105" s="241">
        <v>3.8622048000000002E-8</v>
      </c>
      <c r="AF105" s="241">
        <v>2.8323513999999999E-4</v>
      </c>
      <c r="AG105" s="241">
        <v>2.2604967999999999E-7</v>
      </c>
      <c r="AH105" s="241">
        <v>3.1665907E-4</v>
      </c>
      <c r="AI105" s="241">
        <v>4.3326983000000002E-6</v>
      </c>
      <c r="AJ105" s="241">
        <v>1.1306045E-6</v>
      </c>
      <c r="AK105" s="241">
        <v>-2.6015893999999999E-6</v>
      </c>
      <c r="AL105" s="241">
        <v>4.8056679999999995E-7</v>
      </c>
      <c r="AM105" s="241">
        <v>1.3439425E-10</v>
      </c>
      <c r="AN105" s="241">
        <v>2.2120067000000001E-3</v>
      </c>
      <c r="AO105" s="241">
        <v>2.3231897E-6</v>
      </c>
      <c r="AP105" s="241">
        <v>9.1167322999999993E-6</v>
      </c>
      <c r="AQ105" s="241">
        <v>2.4742259999999998E-7</v>
      </c>
      <c r="AR105" s="241">
        <v>2.2149932E-4</v>
      </c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315"/>
      <c r="BF105" s="315"/>
      <c r="BG105" s="315"/>
      <c r="BH105" s="315"/>
      <c r="BI105" s="315"/>
      <c r="BJ105" s="315"/>
      <c r="BK105" s="315"/>
    </row>
    <row r="106" spans="1:64" x14ac:dyDescent="0.25">
      <c r="A106" s="9"/>
      <c r="B106" s="184" t="s">
        <v>5770</v>
      </c>
      <c r="C106" s="5" t="s">
        <v>3207</v>
      </c>
      <c r="D106" s="172">
        <v>0.34809999000000003</v>
      </c>
      <c r="E106" s="172">
        <v>0.16305443</v>
      </c>
      <c r="F106" s="172">
        <v>5.6284384E-2</v>
      </c>
      <c r="G106" s="172">
        <v>2.7272260999999999E-2</v>
      </c>
      <c r="H106" s="172">
        <v>3.8299059999999998E-4</v>
      </c>
      <c r="I106" s="172">
        <v>5.0299880999999996E-3</v>
      </c>
      <c r="J106" s="172">
        <v>8.0039192999999995E-2</v>
      </c>
      <c r="K106" s="172">
        <v>5.4849324000000003E-5</v>
      </c>
      <c r="L106" s="172">
        <v>1.5981894E-2</v>
      </c>
      <c r="M106" s="172">
        <v>0</v>
      </c>
      <c r="N106" s="172">
        <v>0</v>
      </c>
      <c r="O106" s="172">
        <v>0</v>
      </c>
      <c r="P106" s="199">
        <f t="shared" si="10"/>
        <v>1.2078105925925926</v>
      </c>
      <c r="Q106" s="233">
        <v>34.234254</v>
      </c>
      <c r="R106" s="96">
        <v>12.076269</v>
      </c>
      <c r="S106" s="96">
        <v>1.6386719999999999</v>
      </c>
      <c r="T106" s="96">
        <v>8.1445000000000004E-5</v>
      </c>
      <c r="U106" s="96">
        <v>20.254000000000001</v>
      </c>
      <c r="V106" s="96">
        <v>5.1911100000000002E-2</v>
      </c>
      <c r="W106" s="96">
        <v>0.21332000000000001</v>
      </c>
      <c r="X106" s="241">
        <f t="shared" si="11"/>
        <v>0.17416949919478</v>
      </c>
      <c r="Y106" s="241">
        <f t="shared" si="12"/>
        <v>4.7633826608299998E-2</v>
      </c>
      <c r="Z106" s="241">
        <f t="shared" si="13"/>
        <v>9.6241954451479983E-2</v>
      </c>
      <c r="AA106" s="241">
        <f t="shared" si="14"/>
        <v>3.0293718134999998E-2</v>
      </c>
      <c r="AB106" s="241">
        <v>3.3472422000000002E-2</v>
      </c>
      <c r="AC106" s="241">
        <v>4.9868939999999999E-6</v>
      </c>
      <c r="AD106" s="241">
        <v>4.9608346000000001E-3</v>
      </c>
      <c r="AE106" s="241">
        <v>2.0271162999999999E-6</v>
      </c>
      <c r="AF106" s="241">
        <v>9.1450053E-3</v>
      </c>
      <c r="AG106" s="241">
        <v>4.8550697999999997E-5</v>
      </c>
      <c r="AH106" s="241">
        <v>2.1902095999999999E-2</v>
      </c>
      <c r="AI106" s="241">
        <v>1.1459031999999999E-4</v>
      </c>
      <c r="AJ106" s="241">
        <v>4.8330457000000003E-5</v>
      </c>
      <c r="AK106" s="241">
        <v>1.4172319E-3</v>
      </c>
      <c r="AL106" s="241">
        <v>7.9080748999999997E-6</v>
      </c>
      <c r="AM106" s="241">
        <v>1.317958E-8</v>
      </c>
      <c r="AN106" s="241">
        <v>7.0749627999999995E-2</v>
      </c>
      <c r="AO106" s="241">
        <v>1.3358827000000001E-3</v>
      </c>
      <c r="AP106" s="241">
        <v>6.6627381999999997E-4</v>
      </c>
      <c r="AQ106" s="241">
        <v>3.7343135000000001E-5</v>
      </c>
      <c r="AR106" s="241">
        <v>3.0256374999999999E-2</v>
      </c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315"/>
      <c r="BF106" s="315"/>
      <c r="BG106" s="315"/>
      <c r="BH106" s="315"/>
      <c r="BI106" s="315"/>
      <c r="BJ106" s="315"/>
      <c r="BK106" s="315"/>
    </row>
    <row r="107" spans="1:64" x14ac:dyDescent="0.25">
      <c r="A107" s="9"/>
      <c r="B107" s="184" t="s">
        <v>5770</v>
      </c>
      <c r="C107" s="5" t="s">
        <v>3208</v>
      </c>
      <c r="D107" s="172">
        <v>0.10224291000000001</v>
      </c>
      <c r="E107" s="172">
        <v>5.3896131999999999E-2</v>
      </c>
      <c r="F107" s="172">
        <v>1.3479378E-2</v>
      </c>
      <c r="G107" s="172">
        <v>2.6423728999999999E-3</v>
      </c>
      <c r="H107" s="172">
        <v>7.5315152999999996E-3</v>
      </c>
      <c r="I107" s="172">
        <v>2.4941395000000002E-2</v>
      </c>
      <c r="J107" s="172">
        <v>-2.4145487000000001E-3</v>
      </c>
      <c r="K107" s="172">
        <v>1.0346952E-5</v>
      </c>
      <c r="L107" s="172">
        <v>2.1563221E-3</v>
      </c>
      <c r="M107" s="172">
        <v>0</v>
      </c>
      <c r="N107" s="172">
        <v>0</v>
      </c>
      <c r="O107" s="172">
        <v>0</v>
      </c>
      <c r="P107" s="199">
        <f t="shared" si="10"/>
        <v>0.3992306074074074</v>
      </c>
      <c r="Q107" s="233">
        <v>19.489740999999999</v>
      </c>
      <c r="R107" s="96">
        <v>1.0139908</v>
      </c>
      <c r="S107" s="96">
        <v>0.55698159999999997</v>
      </c>
      <c r="T107" s="96">
        <v>1.7875000000000001</v>
      </c>
      <c r="U107" s="96">
        <v>16.027000000000001</v>
      </c>
      <c r="V107" s="96">
        <v>2.188911E-3</v>
      </c>
      <c r="W107" s="96">
        <v>0.10208</v>
      </c>
      <c r="X107" s="241">
        <f t="shared" si="11"/>
        <v>2.1574430142187406</v>
      </c>
      <c r="Y107" s="241">
        <f t="shared" si="12"/>
        <v>1.8550666277199999E-2</v>
      </c>
      <c r="Z107" s="241">
        <f t="shared" si="13"/>
        <v>2.1363481992349409</v>
      </c>
      <c r="AA107" s="241">
        <f t="shared" si="14"/>
        <v>2.5441487065999998E-3</v>
      </c>
      <c r="AB107" s="241">
        <v>1.1065576000000001E-2</v>
      </c>
      <c r="AC107" s="241">
        <v>3.6799860000000002E-7</v>
      </c>
      <c r="AD107" s="241">
        <v>4.3859238999999998E-4</v>
      </c>
      <c r="AE107" s="241">
        <v>1.5787346E-6</v>
      </c>
      <c r="AF107" s="241">
        <v>7.0265605E-3</v>
      </c>
      <c r="AG107" s="241">
        <v>1.7990654000000001E-5</v>
      </c>
      <c r="AH107" s="241">
        <v>7.2413143999999997E-3</v>
      </c>
      <c r="AI107" s="241">
        <v>2.7445010999999999E-5</v>
      </c>
      <c r="AJ107" s="241">
        <v>5.6708176000000003E-6</v>
      </c>
      <c r="AK107" s="241">
        <v>9.7379115999999995E-3</v>
      </c>
      <c r="AL107" s="241">
        <v>4.1721623999999996E-6</v>
      </c>
      <c r="AM107" s="241">
        <v>1.8739408000000001E-9</v>
      </c>
      <c r="AN107" s="241">
        <v>1.5692345E-2</v>
      </c>
      <c r="AO107" s="241">
        <v>9.1638370000000005E-5</v>
      </c>
      <c r="AP107" s="241">
        <v>2.1035477</v>
      </c>
      <c r="AQ107" s="241">
        <v>5.3731065999999997E-6</v>
      </c>
      <c r="AR107" s="241">
        <v>2.5387755999999998E-3</v>
      </c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315"/>
      <c r="BF107" s="315"/>
      <c r="BG107" s="315"/>
      <c r="BH107" s="315"/>
      <c r="BI107" s="315"/>
      <c r="BJ107" s="315"/>
      <c r="BK107" s="315"/>
    </row>
    <row r="108" spans="1:64" x14ac:dyDescent="0.25">
      <c r="A108" s="9"/>
      <c r="B108" s="184" t="s">
        <v>5770</v>
      </c>
      <c r="C108" s="5" t="s">
        <v>3209</v>
      </c>
      <c r="D108" s="172">
        <v>0.26307207999999999</v>
      </c>
      <c r="E108" s="172">
        <v>9.6678078000000001E-2</v>
      </c>
      <c r="F108" s="172">
        <v>4.9118510999999997E-2</v>
      </c>
      <c r="G108" s="172">
        <v>2.0420303000000001E-2</v>
      </c>
      <c r="H108" s="172">
        <v>3.5862144999999998E-4</v>
      </c>
      <c r="I108" s="172">
        <v>4.6002832000000002E-3</v>
      </c>
      <c r="J108" s="172">
        <v>7.2231828999999997E-2</v>
      </c>
      <c r="K108" s="172">
        <v>3.8547314999999997E-5</v>
      </c>
      <c r="L108" s="172">
        <v>1.962591E-2</v>
      </c>
      <c r="M108" s="172">
        <v>0</v>
      </c>
      <c r="N108" s="172">
        <v>0</v>
      </c>
      <c r="O108" s="172">
        <v>0</v>
      </c>
      <c r="P108" s="199">
        <f t="shared" si="10"/>
        <v>0.71613391111111102</v>
      </c>
      <c r="Q108" s="233">
        <v>23.698103</v>
      </c>
      <c r="R108" s="96">
        <v>6.7609119</v>
      </c>
      <c r="S108" s="96">
        <v>1.3487039999999999</v>
      </c>
      <c r="T108" s="96">
        <v>2.4654000000000001E-5</v>
      </c>
      <c r="U108" s="96">
        <v>15.35</v>
      </c>
      <c r="V108" s="96">
        <v>3.62723E-2</v>
      </c>
      <c r="W108" s="96">
        <v>0.20219000000000001</v>
      </c>
      <c r="X108" s="241">
        <f t="shared" si="11"/>
        <v>0.11789435688579102</v>
      </c>
      <c r="Y108" s="241">
        <f t="shared" si="12"/>
        <v>3.2599203997100007E-2</v>
      </c>
      <c r="Z108" s="241">
        <f t="shared" si="13"/>
        <v>6.8310137140691007E-2</v>
      </c>
      <c r="AA108" s="241">
        <f t="shared" si="14"/>
        <v>1.6985015748000001E-2</v>
      </c>
      <c r="AB108" s="241">
        <v>1.9842588000000001E-2</v>
      </c>
      <c r="AC108" s="241">
        <v>2.9956108999999999E-6</v>
      </c>
      <c r="AD108" s="241">
        <v>4.5949238000000002E-3</v>
      </c>
      <c r="AE108" s="241">
        <v>1.7284771999999999E-6</v>
      </c>
      <c r="AF108" s="241">
        <v>8.1163562000000009E-3</v>
      </c>
      <c r="AG108" s="241">
        <v>4.0611909000000001E-5</v>
      </c>
      <c r="AH108" s="241">
        <v>1.2983455E-2</v>
      </c>
      <c r="AI108" s="241">
        <v>1.0073885E-4</v>
      </c>
      <c r="AJ108" s="241">
        <v>3.4855569999999997E-5</v>
      </c>
      <c r="AK108" s="241">
        <v>5.2315037000000004E-4</v>
      </c>
      <c r="AL108" s="241">
        <v>4.9792267000000004E-6</v>
      </c>
      <c r="AM108" s="241">
        <v>1.3383991E-8</v>
      </c>
      <c r="AN108" s="241">
        <v>5.4003186000000002E-2</v>
      </c>
      <c r="AO108" s="241">
        <v>3.1344057000000001E-4</v>
      </c>
      <c r="AP108" s="241">
        <v>3.4631817E-4</v>
      </c>
      <c r="AQ108" s="241">
        <v>4.9486748E-5</v>
      </c>
      <c r="AR108" s="241">
        <v>1.6935529000000001E-2</v>
      </c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315"/>
      <c r="BF108" s="315"/>
      <c r="BG108" s="315"/>
      <c r="BH108" s="315"/>
      <c r="BI108" s="315"/>
      <c r="BJ108" s="315"/>
      <c r="BK108" s="315"/>
    </row>
    <row r="109" spans="1:64" x14ac:dyDescent="0.25">
      <c r="A109" s="9"/>
      <c r="B109" s="184" t="s">
        <v>5770</v>
      </c>
      <c r="C109" s="5" t="s">
        <v>3210</v>
      </c>
      <c r="D109" s="172">
        <v>5.1473310000000001E-2</v>
      </c>
      <c r="E109" s="172">
        <v>1.4572687000000001E-2</v>
      </c>
      <c r="F109" s="172">
        <v>1.1230818E-2</v>
      </c>
      <c r="G109" s="172">
        <v>4.5245448000000004E-3</v>
      </c>
      <c r="H109" s="172">
        <v>5.8912827999999999E-5</v>
      </c>
      <c r="I109" s="172">
        <v>8.1264190999999996E-4</v>
      </c>
      <c r="J109" s="172">
        <v>1.8143368E-2</v>
      </c>
      <c r="K109" s="172">
        <v>4.0980288999999998E-6</v>
      </c>
      <c r="L109" s="172">
        <v>2.1262395E-3</v>
      </c>
      <c r="M109" s="172">
        <v>0</v>
      </c>
      <c r="N109" s="172">
        <v>0</v>
      </c>
      <c r="O109" s="172">
        <v>0</v>
      </c>
      <c r="P109" s="199">
        <f t="shared" si="10"/>
        <v>0.10794582962962963</v>
      </c>
      <c r="Q109" s="233">
        <v>4.7294669999999996</v>
      </c>
      <c r="R109" s="96">
        <v>0.67947457</v>
      </c>
      <c r="S109" s="96">
        <v>0.12788720000000001</v>
      </c>
      <c r="T109" s="96">
        <v>5.2407999999999999E-6</v>
      </c>
      <c r="U109" s="96">
        <v>3.8948999999999998</v>
      </c>
      <c r="V109" s="96">
        <v>7.5095000000000001E-4</v>
      </c>
      <c r="W109" s="96">
        <v>2.6449E-2</v>
      </c>
      <c r="X109" s="241">
        <f t="shared" si="11"/>
        <v>2.27564490044453E-2</v>
      </c>
      <c r="Y109" s="241">
        <f t="shared" si="12"/>
        <v>5.1434005473200003E-3</v>
      </c>
      <c r="Z109" s="241">
        <f t="shared" si="13"/>
        <v>1.5907097169225299E-2</v>
      </c>
      <c r="AA109" s="241">
        <f t="shared" si="14"/>
        <v>1.7059512878999999E-3</v>
      </c>
      <c r="AB109" s="241">
        <v>2.9910003999999999E-3</v>
      </c>
      <c r="AC109" s="241">
        <v>4.1381907E-7</v>
      </c>
      <c r="AD109" s="241">
        <v>4.1333705999999998E-4</v>
      </c>
      <c r="AE109" s="241">
        <v>3.3393805E-7</v>
      </c>
      <c r="AF109" s="241">
        <v>1.7341641999999999E-3</v>
      </c>
      <c r="AG109" s="241">
        <v>4.1511302000000002E-6</v>
      </c>
      <c r="AH109" s="241">
        <v>1.9567272000000002E-3</v>
      </c>
      <c r="AI109" s="241">
        <v>2.363491E-5</v>
      </c>
      <c r="AJ109" s="241">
        <v>3.2979762000000001E-6</v>
      </c>
      <c r="AK109" s="241">
        <v>1.318709E-4</v>
      </c>
      <c r="AL109" s="241">
        <v>6.7609153999999999E-7</v>
      </c>
      <c r="AM109" s="241">
        <v>1.5254853E-9</v>
      </c>
      <c r="AN109" s="241">
        <v>1.3689475E-2</v>
      </c>
      <c r="AO109" s="241">
        <v>5.2552234999999997E-5</v>
      </c>
      <c r="AP109" s="241">
        <v>4.8861330999999997E-5</v>
      </c>
      <c r="AQ109" s="241">
        <v>5.8467879000000002E-6</v>
      </c>
      <c r="AR109" s="241">
        <v>1.7001045E-3</v>
      </c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315"/>
      <c r="BF109" s="315"/>
      <c r="BG109" s="315"/>
      <c r="BH109" s="315"/>
      <c r="BI109" s="315"/>
      <c r="BJ109" s="315"/>
      <c r="BK109" s="315"/>
    </row>
    <row r="110" spans="1:64" x14ac:dyDescent="0.25">
      <c r="A110" s="9"/>
      <c r="B110" s="184" t="s">
        <v>5770</v>
      </c>
      <c r="C110" s="5" t="s">
        <v>6727</v>
      </c>
      <c r="D110" s="172">
        <v>5.7190168E-2</v>
      </c>
      <c r="E110" s="172">
        <v>1.6926819999999999E-2</v>
      </c>
      <c r="F110" s="172">
        <v>1.4944634E-2</v>
      </c>
      <c r="G110" s="172">
        <v>6.3142138000000002E-3</v>
      </c>
      <c r="H110" s="172">
        <v>7.8126332000000005E-5</v>
      </c>
      <c r="I110" s="172">
        <v>1.0226062E-3</v>
      </c>
      <c r="J110" s="172">
        <v>1.4974512000000001E-2</v>
      </c>
      <c r="K110" s="172">
        <v>4.7050611999999999E-6</v>
      </c>
      <c r="L110" s="172">
        <v>2.9245513000000002E-3</v>
      </c>
      <c r="M110" s="172">
        <v>0</v>
      </c>
      <c r="N110" s="172">
        <v>0</v>
      </c>
      <c r="O110" s="172">
        <v>0</v>
      </c>
      <c r="P110" s="199">
        <f t="shared" si="10"/>
        <v>0.12538385185185183</v>
      </c>
      <c r="Q110" s="233">
        <v>4.8634570999999998</v>
      </c>
      <c r="R110" s="96">
        <v>0.74631672999999998</v>
      </c>
      <c r="S110" s="96">
        <v>0.172732</v>
      </c>
      <c r="T110" s="96">
        <v>1.167E-6</v>
      </c>
      <c r="U110" s="96">
        <v>3.9074</v>
      </c>
      <c r="V110" s="96">
        <v>7.9725100000000001E-4</v>
      </c>
      <c r="W110" s="96">
        <v>3.6209999999999999E-2</v>
      </c>
      <c r="X110" s="241">
        <f t="shared" si="11"/>
        <v>3.4079826777484397E-2</v>
      </c>
      <c r="Y110" s="241">
        <f t="shared" si="12"/>
        <v>6.3336963410200002E-3</v>
      </c>
      <c r="Z110" s="241">
        <f t="shared" si="13"/>
        <v>2.58719135449644E-2</v>
      </c>
      <c r="AA110" s="241">
        <f t="shared" si="14"/>
        <v>1.8742168914999999E-3</v>
      </c>
      <c r="AB110" s="241">
        <v>3.4745918999999998E-3</v>
      </c>
      <c r="AC110" s="241">
        <v>3.4064493E-7</v>
      </c>
      <c r="AD110" s="241">
        <v>5.6834642000000001E-4</v>
      </c>
      <c r="AE110" s="241">
        <v>4.3013658999999998E-7</v>
      </c>
      <c r="AF110" s="241">
        <v>2.2843629000000002E-3</v>
      </c>
      <c r="AG110" s="241">
        <v>5.6243395000000002E-6</v>
      </c>
      <c r="AH110" s="241">
        <v>2.2730851999999998E-3</v>
      </c>
      <c r="AI110" s="241">
        <v>3.1713802E-5</v>
      </c>
      <c r="AJ110" s="241">
        <v>4.6714977999999997E-6</v>
      </c>
      <c r="AK110" s="241">
        <v>1.9182128E-4</v>
      </c>
      <c r="AL110" s="241">
        <v>1.0898391000000001E-6</v>
      </c>
      <c r="AM110" s="241">
        <v>1.1970644E-9</v>
      </c>
      <c r="AN110" s="241">
        <v>2.3243828000000001E-2</v>
      </c>
      <c r="AO110" s="241">
        <v>7.1526201999999998E-5</v>
      </c>
      <c r="AP110" s="241">
        <v>5.4176526999999999E-5</v>
      </c>
      <c r="AQ110" s="241">
        <v>7.7167915000000005E-6</v>
      </c>
      <c r="AR110" s="241">
        <v>1.8665000999999999E-3</v>
      </c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315"/>
      <c r="BF110" s="315"/>
      <c r="BG110" s="315"/>
      <c r="BH110" s="315"/>
      <c r="BI110" s="315"/>
      <c r="BJ110" s="315"/>
      <c r="BK110" s="315"/>
    </row>
    <row r="111" spans="1:64" x14ac:dyDescent="0.25">
      <c r="A111" s="9"/>
      <c r="B111" s="184" t="s">
        <v>5770</v>
      </c>
      <c r="C111" s="5" t="s">
        <v>6728</v>
      </c>
      <c r="D111" s="172">
        <v>6.1641830000000002E-2</v>
      </c>
      <c r="E111" s="172">
        <v>2.1726748000000001E-2</v>
      </c>
      <c r="F111" s="172">
        <v>1.5059315E-2</v>
      </c>
      <c r="G111" s="172">
        <v>4.7304345000000001E-3</v>
      </c>
      <c r="H111" s="172">
        <v>1.2581488999999999E-4</v>
      </c>
      <c r="I111" s="172">
        <v>1.1819703E-3</v>
      </c>
      <c r="J111" s="172">
        <v>1.5173958E-2</v>
      </c>
      <c r="K111" s="172">
        <v>2.7984834E-5</v>
      </c>
      <c r="L111" s="172">
        <v>3.6156042000000002E-3</v>
      </c>
      <c r="M111" s="172">
        <v>0</v>
      </c>
      <c r="N111" s="172">
        <v>0</v>
      </c>
      <c r="O111" s="172">
        <v>0</v>
      </c>
      <c r="P111" s="199">
        <f t="shared" si="10"/>
        <v>0.16093887407407406</v>
      </c>
      <c r="Q111" s="233">
        <v>5.9492718</v>
      </c>
      <c r="R111" s="96">
        <v>1.6648339999999999</v>
      </c>
      <c r="S111" s="96">
        <v>0.33932079999999998</v>
      </c>
      <c r="T111" s="96">
        <v>8.6193000000000006E-5</v>
      </c>
      <c r="U111" s="96">
        <v>3.8894000000000002</v>
      </c>
      <c r="V111" s="96">
        <v>2.5477920000000001E-3</v>
      </c>
      <c r="W111" s="96">
        <v>5.3082999999999998E-2</v>
      </c>
      <c r="X111" s="241">
        <f t="shared" si="11"/>
        <v>7.50720081039188E-2</v>
      </c>
      <c r="Y111" s="241">
        <f t="shared" si="12"/>
        <v>7.5670167782399995E-3</v>
      </c>
      <c r="Z111" s="241">
        <f t="shared" si="13"/>
        <v>6.3327546978378807E-2</v>
      </c>
      <c r="AA111" s="241">
        <f t="shared" si="14"/>
        <v>4.1774443473000002E-3</v>
      </c>
      <c r="AB111" s="241">
        <v>4.455344E-3</v>
      </c>
      <c r="AC111" s="241">
        <v>1.8400131E-6</v>
      </c>
      <c r="AD111" s="241">
        <v>1.1028997999999999E-3</v>
      </c>
      <c r="AE111" s="241">
        <v>4.4936574000000001E-7</v>
      </c>
      <c r="AF111" s="241">
        <v>1.9968821000000002E-3</v>
      </c>
      <c r="AG111" s="241">
        <v>9.6014993999999998E-6</v>
      </c>
      <c r="AH111" s="241">
        <v>2.9152384999999999E-3</v>
      </c>
      <c r="AI111" s="241">
        <v>2.1740339999999999E-5</v>
      </c>
      <c r="AJ111" s="241">
        <v>3.4245768999999998E-5</v>
      </c>
      <c r="AK111" s="241">
        <v>4.8488871000000003E-2</v>
      </c>
      <c r="AL111" s="241">
        <v>1.4999954E-5</v>
      </c>
      <c r="AM111" s="241">
        <v>4.9353788E-9</v>
      </c>
      <c r="AN111" s="241">
        <v>1.1560427999999999E-2</v>
      </c>
      <c r="AO111" s="241">
        <v>1.2334442999999999E-4</v>
      </c>
      <c r="AP111" s="241">
        <v>1.6867404999999999E-4</v>
      </c>
      <c r="AQ111" s="241">
        <v>9.0955472999999996E-6</v>
      </c>
      <c r="AR111" s="241">
        <v>4.1683487999999999E-3</v>
      </c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315"/>
      <c r="BF111" s="315"/>
      <c r="BG111" s="315"/>
      <c r="BH111" s="315"/>
      <c r="BI111" s="315"/>
      <c r="BJ111" s="315"/>
      <c r="BK111" s="315"/>
    </row>
    <row r="112" spans="1:64" x14ac:dyDescent="0.25">
      <c r="A112" s="9"/>
      <c r="B112" s="184" t="s">
        <v>5770</v>
      </c>
      <c r="C112" s="5" t="s">
        <v>6729</v>
      </c>
      <c r="D112" s="172">
        <v>0.14204820000000001</v>
      </c>
      <c r="E112" s="172">
        <v>9.2616946000000006E-2</v>
      </c>
      <c r="F112" s="172">
        <v>1.3571184999999999E-2</v>
      </c>
      <c r="G112" s="172">
        <v>2.8881914000000002E-2</v>
      </c>
      <c r="H112" s="172">
        <v>1.7661665E-4</v>
      </c>
      <c r="I112" s="172">
        <v>3.4878677000000002E-3</v>
      </c>
      <c r="J112" s="172">
        <v>-2.5206472000000001E-3</v>
      </c>
      <c r="K112" s="172">
        <v>1.9869612E-5</v>
      </c>
      <c r="L112" s="172">
        <v>5.8144486E-3</v>
      </c>
      <c r="M112" s="172">
        <v>0</v>
      </c>
      <c r="N112" s="172">
        <v>0</v>
      </c>
      <c r="O112" s="172">
        <v>0</v>
      </c>
      <c r="P112" s="199">
        <f t="shared" si="10"/>
        <v>0.6860514518518519</v>
      </c>
      <c r="Q112" s="233">
        <v>18.712783999999999</v>
      </c>
      <c r="R112" s="96">
        <v>2.4145791000000001</v>
      </c>
      <c r="S112" s="96">
        <v>0.29136240000000002</v>
      </c>
      <c r="T112" s="96">
        <v>1.6292999999999999E-4</v>
      </c>
      <c r="U112" s="96">
        <v>15.946</v>
      </c>
      <c r="V112" s="96">
        <v>2.9808730000000002E-3</v>
      </c>
      <c r="W112" s="96">
        <v>5.7699E-2</v>
      </c>
      <c r="X112" s="241">
        <f t="shared" si="11"/>
        <v>0.15387853104187499</v>
      </c>
      <c r="Y112" s="241">
        <f t="shared" si="12"/>
        <v>2.4806106761700003E-2</v>
      </c>
      <c r="Z112" s="241">
        <f t="shared" si="13"/>
        <v>0.123017408705175</v>
      </c>
      <c r="AA112" s="241">
        <f t="shared" si="14"/>
        <v>6.0550155749999994E-3</v>
      </c>
      <c r="AB112" s="241">
        <v>1.9007717E-2</v>
      </c>
      <c r="AC112" s="241">
        <v>1.7561201000000001E-6</v>
      </c>
      <c r="AD112" s="241">
        <v>2.3660648E-3</v>
      </c>
      <c r="AE112" s="241">
        <v>1.4725936999999999E-6</v>
      </c>
      <c r="AF112" s="241">
        <v>3.4196128000000001E-3</v>
      </c>
      <c r="AG112" s="241">
        <v>9.4834478999999994E-6</v>
      </c>
      <c r="AH112" s="241">
        <v>1.2433092E-2</v>
      </c>
      <c r="AI112" s="241">
        <v>2.1161779E-5</v>
      </c>
      <c r="AJ112" s="241">
        <v>2.6552555000000001E-5</v>
      </c>
      <c r="AK112" s="241">
        <v>3.3144810000000001E-4</v>
      </c>
      <c r="AL112" s="241">
        <v>3.0493589E-6</v>
      </c>
      <c r="AM112" s="241">
        <v>4.7022749999999997E-9</v>
      </c>
      <c r="AN112" s="241">
        <v>0.10969041</v>
      </c>
      <c r="AO112" s="241">
        <v>2.2374174000000001E-4</v>
      </c>
      <c r="AP112" s="241">
        <v>2.8794847000000002E-4</v>
      </c>
      <c r="AQ112" s="241">
        <v>1.3593875E-5</v>
      </c>
      <c r="AR112" s="241">
        <v>6.0414216999999997E-3</v>
      </c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315"/>
      <c r="BF112" s="315"/>
      <c r="BG112" s="315"/>
      <c r="BH112" s="315"/>
      <c r="BI112" s="315"/>
      <c r="BJ112" s="315"/>
      <c r="BK112" s="315"/>
    </row>
    <row r="113" spans="1:63" x14ac:dyDescent="0.25">
      <c r="A113" s="9"/>
      <c r="B113" s="184" t="s">
        <v>5770</v>
      </c>
      <c r="C113" s="5" t="s">
        <v>2187</v>
      </c>
      <c r="D113" s="172">
        <v>0.29425919</v>
      </c>
      <c r="E113" s="172">
        <v>0.16795805999999999</v>
      </c>
      <c r="F113" s="172">
        <v>3.1537477000000001E-2</v>
      </c>
      <c r="G113" s="172">
        <v>6.3295365000000006E-2</v>
      </c>
      <c r="H113" s="172">
        <v>4.6544300000000001E-4</v>
      </c>
      <c r="I113" s="172">
        <v>1.1525723E-2</v>
      </c>
      <c r="J113" s="172">
        <v>7.9475477999999995E-3</v>
      </c>
      <c r="K113" s="172">
        <v>4.6361135999999997E-5</v>
      </c>
      <c r="L113" s="172">
        <v>1.1483215E-2</v>
      </c>
      <c r="M113" s="172">
        <v>0</v>
      </c>
      <c r="N113" s="172">
        <v>0</v>
      </c>
      <c r="O113" s="172">
        <v>0</v>
      </c>
      <c r="P113" s="199">
        <f t="shared" si="10"/>
        <v>1.2441337777777777</v>
      </c>
      <c r="Q113" s="233">
        <v>22.879695000000002</v>
      </c>
      <c r="R113" s="96">
        <v>5.9835653000000004</v>
      </c>
      <c r="S113" s="96">
        <v>0.59320799999999996</v>
      </c>
      <c r="T113" s="96">
        <v>3.9122999999999998E-5</v>
      </c>
      <c r="U113" s="96">
        <v>16.172999999999998</v>
      </c>
      <c r="V113" s="96">
        <v>3.9327199999999998E-3</v>
      </c>
      <c r="W113" s="96">
        <v>0.12595000000000001</v>
      </c>
      <c r="X113" s="241">
        <f t="shared" si="11"/>
        <v>0.42666153706062465</v>
      </c>
      <c r="Y113" s="241">
        <f t="shared" si="12"/>
        <v>4.47267209525E-2</v>
      </c>
      <c r="Z113" s="241">
        <f t="shared" si="13"/>
        <v>0.36694736321712462</v>
      </c>
      <c r="AA113" s="241">
        <f t="shared" si="14"/>
        <v>1.4987452891E-2</v>
      </c>
      <c r="AB113" s="241">
        <v>3.4473535999999999E-2</v>
      </c>
      <c r="AC113" s="241">
        <v>3.6518037000000002E-6</v>
      </c>
      <c r="AD113" s="241">
        <v>1.5179929E-3</v>
      </c>
      <c r="AE113" s="241">
        <v>4.0562467999999997E-6</v>
      </c>
      <c r="AF113" s="241">
        <v>8.7083539999999997E-3</v>
      </c>
      <c r="AG113" s="241">
        <v>1.9130002E-5</v>
      </c>
      <c r="AH113" s="241">
        <v>2.2551117999999998E-2</v>
      </c>
      <c r="AI113" s="241">
        <v>4.8474691000000001E-5</v>
      </c>
      <c r="AJ113" s="241">
        <v>2.7634174999999999E-5</v>
      </c>
      <c r="AK113" s="241">
        <v>1.5656788999999999E-3</v>
      </c>
      <c r="AL113" s="241">
        <v>1.1059964000000001E-5</v>
      </c>
      <c r="AM113" s="241">
        <v>5.4771246E-9</v>
      </c>
      <c r="AN113" s="241">
        <v>0.34180306999999999</v>
      </c>
      <c r="AO113" s="241">
        <v>4.5850866999999997E-4</v>
      </c>
      <c r="AP113" s="241">
        <v>4.8181333999999999E-4</v>
      </c>
      <c r="AQ113" s="241">
        <v>2.5429891000000001E-5</v>
      </c>
      <c r="AR113" s="241">
        <v>1.4962023E-2</v>
      </c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315"/>
      <c r="BF113" s="315"/>
      <c r="BG113" s="315"/>
      <c r="BH113" s="315"/>
      <c r="BI113" s="315"/>
      <c r="BJ113" s="315"/>
      <c r="BK113" s="315"/>
    </row>
    <row r="114" spans="1:63" x14ac:dyDescent="0.25">
      <c r="A114" s="9"/>
      <c r="B114" s="184" t="s">
        <v>5770</v>
      </c>
      <c r="C114" s="5" t="s">
        <v>1545</v>
      </c>
      <c r="D114" s="172">
        <v>0.12813601999999999</v>
      </c>
      <c r="E114" s="172">
        <v>8.7610420999999994E-2</v>
      </c>
      <c r="F114" s="172">
        <v>1.6301729000000001E-2</v>
      </c>
      <c r="G114" s="172">
        <v>1.3072538999999999E-2</v>
      </c>
      <c r="H114" s="172">
        <v>2.3650888999999999E-4</v>
      </c>
      <c r="I114" s="172">
        <v>5.6957160999999996E-3</v>
      </c>
      <c r="J114" s="172">
        <v>-2.4768350000000001E-3</v>
      </c>
      <c r="K114" s="172">
        <v>1.5158858E-5</v>
      </c>
      <c r="L114" s="172">
        <v>7.6807815E-3</v>
      </c>
      <c r="M114" s="172">
        <v>0</v>
      </c>
      <c r="N114" s="172">
        <v>0</v>
      </c>
      <c r="O114" s="172">
        <v>0</v>
      </c>
      <c r="P114" s="199">
        <f t="shared" si="10"/>
        <v>0.64896608148148138</v>
      </c>
      <c r="Q114" s="233">
        <v>19.671402</v>
      </c>
      <c r="R114" s="96">
        <v>3.1232755999999999</v>
      </c>
      <c r="S114" s="96">
        <v>0.49495040000000001</v>
      </c>
      <c r="T114" s="96">
        <v>1.7927000000000001E-4</v>
      </c>
      <c r="U114" s="96">
        <v>15.952</v>
      </c>
      <c r="V114" s="96">
        <v>3.3747959999999998E-3</v>
      </c>
      <c r="W114" s="96">
        <v>9.7622E-2</v>
      </c>
      <c r="X114" s="241">
        <f t="shared" si="11"/>
        <v>0.1545347444477311</v>
      </c>
      <c r="Y114" s="241">
        <f t="shared" si="12"/>
        <v>2.4860148037199999E-2</v>
      </c>
      <c r="Z114" s="241">
        <f t="shared" si="13"/>
        <v>0.12184765861753109</v>
      </c>
      <c r="AA114" s="241">
        <f t="shared" si="14"/>
        <v>7.8269377929999998E-3</v>
      </c>
      <c r="AB114" s="241">
        <v>1.7980607999999999E-2</v>
      </c>
      <c r="AC114" s="241">
        <v>2.1855647000000002E-6</v>
      </c>
      <c r="AD114" s="241">
        <v>2.4013478000000001E-3</v>
      </c>
      <c r="AE114" s="241">
        <v>1.8741515E-6</v>
      </c>
      <c r="AF114" s="241">
        <v>4.4579227999999999E-3</v>
      </c>
      <c r="AG114" s="241">
        <v>1.6209720999999999E-5</v>
      </c>
      <c r="AH114" s="241">
        <v>1.1762194E-2</v>
      </c>
      <c r="AI114" s="241">
        <v>2.5259251999999999E-5</v>
      </c>
      <c r="AJ114" s="241">
        <v>2.3161481999999999E-5</v>
      </c>
      <c r="AK114" s="241">
        <v>1.0946765000000001E-4</v>
      </c>
      <c r="AL114" s="241">
        <v>3.0560505999999998E-6</v>
      </c>
      <c r="AM114" s="241">
        <v>3.2629311E-9</v>
      </c>
      <c r="AN114" s="241">
        <v>0.10869769999999999</v>
      </c>
      <c r="AO114" s="241">
        <v>7.9547633000000002E-4</v>
      </c>
      <c r="AP114" s="241">
        <v>4.3134058999999997E-4</v>
      </c>
      <c r="AQ114" s="241">
        <v>1.5948093000000002E-5</v>
      </c>
      <c r="AR114" s="241">
        <v>7.8109896999999998E-3</v>
      </c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315"/>
      <c r="BF114" s="315"/>
      <c r="BG114" s="315"/>
      <c r="BH114" s="315"/>
      <c r="BI114" s="315"/>
      <c r="BJ114" s="315"/>
      <c r="BK114" s="315"/>
    </row>
    <row r="115" spans="1:63" x14ac:dyDescent="0.25">
      <c r="A115" s="9"/>
      <c r="B115" s="184" t="s">
        <v>5770</v>
      </c>
      <c r="C115" s="5" t="s">
        <v>1546</v>
      </c>
      <c r="D115" s="172">
        <v>0.17465032</v>
      </c>
      <c r="E115" s="172">
        <v>0.11207214</v>
      </c>
      <c r="F115" s="172">
        <v>3.0482335999999999E-2</v>
      </c>
      <c r="G115" s="172">
        <v>2.1984446000000001E-2</v>
      </c>
      <c r="H115" s="172">
        <v>2.3594480999999999E-4</v>
      </c>
      <c r="I115" s="172">
        <v>4.9905471000000002E-3</v>
      </c>
      <c r="J115" s="172">
        <v>-1.6677548999999999E-3</v>
      </c>
      <c r="K115" s="172">
        <v>1.8072846E-5</v>
      </c>
      <c r="L115" s="172">
        <v>6.5345906E-3</v>
      </c>
      <c r="M115" s="172">
        <v>0</v>
      </c>
      <c r="N115" s="172">
        <v>0</v>
      </c>
      <c r="O115" s="172">
        <v>0</v>
      </c>
      <c r="P115" s="199">
        <f t="shared" si="10"/>
        <v>0.8301639999999999</v>
      </c>
      <c r="Q115" s="233">
        <v>20.524856</v>
      </c>
      <c r="R115" s="96">
        <v>3.5780124999999998</v>
      </c>
      <c r="S115" s="96">
        <v>0.61947200000000002</v>
      </c>
      <c r="T115" s="96">
        <v>1.6771000000000001E-4</v>
      </c>
      <c r="U115" s="96">
        <v>16.202000000000002</v>
      </c>
      <c r="V115" s="96">
        <v>3.81344E-3</v>
      </c>
      <c r="W115" s="96">
        <v>0.12139</v>
      </c>
      <c r="X115" s="241">
        <f t="shared" si="11"/>
        <v>0.16872464617834171</v>
      </c>
      <c r="Y115" s="241">
        <f t="shared" si="12"/>
        <v>3.0848001972900004E-2</v>
      </c>
      <c r="Z115" s="241">
        <f t="shared" si="13"/>
        <v>0.12891107193944171</v>
      </c>
      <c r="AA115" s="241">
        <f t="shared" si="14"/>
        <v>8.9655722659999996E-3</v>
      </c>
      <c r="AB115" s="241">
        <v>2.3000704E-2</v>
      </c>
      <c r="AC115" s="241">
        <v>2.5211968999999999E-6</v>
      </c>
      <c r="AD115" s="241">
        <v>1.8344866E-3</v>
      </c>
      <c r="AE115" s="241">
        <v>1.9461700000000001E-6</v>
      </c>
      <c r="AF115" s="241">
        <v>5.9881064000000001E-3</v>
      </c>
      <c r="AG115" s="241">
        <v>2.0237606000000001E-5</v>
      </c>
      <c r="AH115" s="241">
        <v>1.5045609E-2</v>
      </c>
      <c r="AI115" s="241">
        <v>5.7404136E-5</v>
      </c>
      <c r="AJ115" s="241">
        <v>2.5752368E-5</v>
      </c>
      <c r="AK115" s="241">
        <v>3.5958094000000001E-4</v>
      </c>
      <c r="AL115" s="241">
        <v>4.8646133000000004E-6</v>
      </c>
      <c r="AM115" s="241">
        <v>3.5621417E-9</v>
      </c>
      <c r="AN115" s="241">
        <v>0.1116849</v>
      </c>
      <c r="AO115" s="241">
        <v>1.2975586000000001E-3</v>
      </c>
      <c r="AP115" s="241">
        <v>4.3539871999999998E-4</v>
      </c>
      <c r="AQ115" s="241">
        <v>1.4685266E-5</v>
      </c>
      <c r="AR115" s="241">
        <v>8.9508869999999994E-3</v>
      </c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315"/>
      <c r="BF115" s="315"/>
      <c r="BG115" s="315"/>
      <c r="BH115" s="315"/>
      <c r="BI115" s="315"/>
      <c r="BJ115" s="315"/>
      <c r="BK115" s="315"/>
    </row>
    <row r="116" spans="1:63" x14ac:dyDescent="0.25">
      <c r="A116" s="9"/>
      <c r="B116" s="184" t="s">
        <v>5770</v>
      </c>
      <c r="C116" s="5" t="s">
        <v>1547</v>
      </c>
      <c r="D116" s="172">
        <v>0.29272980999999998</v>
      </c>
      <c r="E116" s="172">
        <v>0.12016693000000001</v>
      </c>
      <c r="F116" s="172">
        <v>8.8361240999999993E-2</v>
      </c>
      <c r="G116" s="172">
        <v>1.9844652000000001E-2</v>
      </c>
      <c r="H116" s="172">
        <v>2.4109237E-4</v>
      </c>
      <c r="I116" s="172">
        <v>5.4714808000000002E-3</v>
      </c>
      <c r="J116" s="172">
        <v>5.1581116000000003E-2</v>
      </c>
      <c r="K116" s="172">
        <v>1.6294762000000001E-5</v>
      </c>
      <c r="L116" s="172">
        <v>7.0470003E-3</v>
      </c>
      <c r="M116" s="172">
        <v>0</v>
      </c>
      <c r="N116" s="172">
        <v>0</v>
      </c>
      <c r="O116" s="172">
        <v>0</v>
      </c>
      <c r="P116" s="199">
        <f t="shared" si="10"/>
        <v>0.89012540740740742</v>
      </c>
      <c r="Q116" s="233">
        <v>20.216324</v>
      </c>
      <c r="R116" s="96">
        <v>3.2723448999999998</v>
      </c>
      <c r="S116" s="96">
        <v>0.59326400000000001</v>
      </c>
      <c r="T116" s="96">
        <v>4.8722999999999999E-6</v>
      </c>
      <c r="U116" s="96">
        <v>16.228000000000002</v>
      </c>
      <c r="V116" s="96">
        <v>2.5804999999999999E-3</v>
      </c>
      <c r="W116" s="96">
        <v>0.12013</v>
      </c>
      <c r="X116" s="241">
        <f t="shared" si="11"/>
        <v>0.2099861168679254</v>
      </c>
      <c r="Y116" s="241">
        <f t="shared" si="12"/>
        <v>3.8802397557899999E-2</v>
      </c>
      <c r="Z116" s="241">
        <f t="shared" si="13"/>
        <v>0.16298597774102541</v>
      </c>
      <c r="AA116" s="241">
        <f t="shared" si="14"/>
        <v>8.1977415689999996E-3</v>
      </c>
      <c r="AB116" s="241">
        <v>2.4665177999999999E-2</v>
      </c>
      <c r="AC116" s="241">
        <v>1.6269538E-6</v>
      </c>
      <c r="AD116" s="241">
        <v>1.2700636000000001E-3</v>
      </c>
      <c r="AE116" s="241">
        <v>2.1530181E-6</v>
      </c>
      <c r="AF116" s="241">
        <v>1.2844032E-2</v>
      </c>
      <c r="AG116" s="241">
        <v>1.9343986000000002E-5</v>
      </c>
      <c r="AH116" s="241">
        <v>1.6133951000000001E-2</v>
      </c>
      <c r="AI116" s="241">
        <v>1.8968678999999999E-4</v>
      </c>
      <c r="AJ116" s="241">
        <v>2.0536582999999999E-5</v>
      </c>
      <c r="AK116" s="241">
        <v>3.1541714E-4</v>
      </c>
      <c r="AL116" s="241">
        <v>5.7461474999999999E-6</v>
      </c>
      <c r="AM116" s="241">
        <v>3.3705254000000001E-9</v>
      </c>
      <c r="AN116" s="241">
        <v>0.14473348</v>
      </c>
      <c r="AO116" s="241">
        <v>1.3387265000000001E-3</v>
      </c>
      <c r="AP116" s="241">
        <v>2.4843020999999998E-4</v>
      </c>
      <c r="AQ116" s="241">
        <v>1.5468768999999999E-5</v>
      </c>
      <c r="AR116" s="241">
        <v>8.1822727999999994E-3</v>
      </c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315"/>
      <c r="BF116" s="315"/>
      <c r="BG116" s="315"/>
      <c r="BH116" s="315"/>
      <c r="BI116" s="315"/>
      <c r="BJ116" s="315"/>
      <c r="BK116" s="315"/>
    </row>
    <row r="117" spans="1:63" x14ac:dyDescent="0.25">
      <c r="A117" s="9"/>
      <c r="B117" s="184" t="s">
        <v>5770</v>
      </c>
      <c r="C117" s="5" t="s">
        <v>1548</v>
      </c>
      <c r="D117" s="172">
        <v>0.35994063999999998</v>
      </c>
      <c r="E117" s="172">
        <v>0.17906200999999999</v>
      </c>
      <c r="F117" s="172">
        <v>7.0404085000000005E-2</v>
      </c>
      <c r="G117" s="172">
        <v>1.9541482999999998E-2</v>
      </c>
      <c r="H117" s="172">
        <v>3.6784428E-4</v>
      </c>
      <c r="I117" s="172">
        <v>7.6601176000000003E-3</v>
      </c>
      <c r="J117" s="172">
        <v>6.9708075999999994E-2</v>
      </c>
      <c r="K117" s="172">
        <v>4.4129874000000001E-5</v>
      </c>
      <c r="L117" s="172">
        <v>1.3152888999999999E-2</v>
      </c>
      <c r="M117" s="172">
        <v>0</v>
      </c>
      <c r="N117" s="172">
        <v>0</v>
      </c>
      <c r="O117" s="172">
        <v>0</v>
      </c>
      <c r="P117" s="199">
        <f t="shared" si="10"/>
        <v>1.3263852592592591</v>
      </c>
      <c r="Q117" s="233">
        <v>37.85669</v>
      </c>
      <c r="R117" s="96">
        <v>8.4791404000000004</v>
      </c>
      <c r="S117" s="96">
        <v>1.201592</v>
      </c>
      <c r="T117" s="96">
        <v>6.4369999999999998E-4</v>
      </c>
      <c r="U117" s="96">
        <v>27.942</v>
      </c>
      <c r="V117" s="96">
        <v>1.15935E-2</v>
      </c>
      <c r="W117" s="96">
        <v>0.22172</v>
      </c>
      <c r="X117" s="241">
        <f t="shared" si="11"/>
        <v>0.30063254864272304</v>
      </c>
      <c r="Y117" s="241">
        <f t="shared" si="12"/>
        <v>5.3268501761299998E-2</v>
      </c>
      <c r="Z117" s="241">
        <f t="shared" si="13"/>
        <v>0.22610135877042301</v>
      </c>
      <c r="AA117" s="241">
        <f t="shared" si="14"/>
        <v>2.1262688110999999E-2</v>
      </c>
      <c r="AB117" s="241">
        <v>3.6755280000000001E-2</v>
      </c>
      <c r="AC117" s="241">
        <v>4.0262532000000004E-6</v>
      </c>
      <c r="AD117" s="241">
        <v>4.2094024999999998E-3</v>
      </c>
      <c r="AE117" s="241">
        <v>2.9118101E-6</v>
      </c>
      <c r="AF117" s="241">
        <v>1.2257463999999999E-2</v>
      </c>
      <c r="AG117" s="241">
        <v>3.9417198000000001E-5</v>
      </c>
      <c r="AH117" s="241">
        <v>2.4045098000000001E-2</v>
      </c>
      <c r="AI117" s="241">
        <v>1.3920504E-4</v>
      </c>
      <c r="AJ117" s="241">
        <v>6.3098824999999995E-5</v>
      </c>
      <c r="AK117" s="241">
        <v>8.4515889999999996E-2</v>
      </c>
      <c r="AL117" s="241">
        <v>3.7959441E-5</v>
      </c>
      <c r="AM117" s="241">
        <v>1.5364423E-8</v>
      </c>
      <c r="AN117" s="241">
        <v>0.11374525000000001</v>
      </c>
      <c r="AO117" s="241">
        <v>2.3391709000000001E-3</v>
      </c>
      <c r="AP117" s="241">
        <v>1.2156712000000001E-3</v>
      </c>
      <c r="AQ117" s="241">
        <v>2.9804111000000002E-5</v>
      </c>
      <c r="AR117" s="241">
        <v>2.1232884E-2</v>
      </c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315"/>
      <c r="BF117" s="315"/>
      <c r="BG117" s="315"/>
      <c r="BH117" s="315"/>
      <c r="BI117" s="315"/>
      <c r="BJ117" s="315"/>
      <c r="BK117" s="315"/>
    </row>
    <row r="118" spans="1:63" x14ac:dyDescent="0.25">
      <c r="A118" s="9"/>
      <c r="B118" s="184" t="s">
        <v>5770</v>
      </c>
      <c r="C118" s="5" t="s">
        <v>3773</v>
      </c>
      <c r="D118" s="172">
        <v>0.34766685000000003</v>
      </c>
      <c r="E118" s="172">
        <v>0.17196523</v>
      </c>
      <c r="F118" s="172">
        <v>9.4402169999999994E-2</v>
      </c>
      <c r="G118" s="172">
        <v>3.9900532000000002E-2</v>
      </c>
      <c r="H118" s="172">
        <v>3.4078945000000002E-4</v>
      </c>
      <c r="I118" s="172">
        <v>7.4673767999999998E-3</v>
      </c>
      <c r="J118" s="172">
        <v>2.2034641000000001E-2</v>
      </c>
      <c r="K118" s="172">
        <v>4.5536830999999999E-5</v>
      </c>
      <c r="L118" s="172">
        <v>1.1510575E-2</v>
      </c>
      <c r="M118" s="172">
        <v>0</v>
      </c>
      <c r="N118" s="172">
        <v>0</v>
      </c>
      <c r="O118" s="172">
        <v>0</v>
      </c>
      <c r="P118" s="199">
        <f t="shared" si="10"/>
        <v>1.2738165185185184</v>
      </c>
      <c r="Q118" s="233">
        <v>31.232935000000001</v>
      </c>
      <c r="R118" s="96">
        <v>6.6460751</v>
      </c>
      <c r="S118" s="96">
        <v>0.56033599999999995</v>
      </c>
      <c r="T118" s="96">
        <v>4.4686999999999998E-4</v>
      </c>
      <c r="U118" s="96">
        <v>23.911999999999999</v>
      </c>
      <c r="V118" s="96">
        <v>7.7365899999999998E-3</v>
      </c>
      <c r="W118" s="96">
        <v>0.10634</v>
      </c>
      <c r="X118" s="241">
        <f t="shared" si="11"/>
        <v>0.27731045085296496</v>
      </c>
      <c r="Y118" s="241">
        <f t="shared" si="12"/>
        <v>5.4217440003300005E-2</v>
      </c>
      <c r="Z118" s="241">
        <f t="shared" si="13"/>
        <v>0.20642463593866497</v>
      </c>
      <c r="AA118" s="241">
        <f t="shared" si="14"/>
        <v>1.6668374911000001E-2</v>
      </c>
      <c r="AB118" s="241">
        <v>3.5294084000000003E-2</v>
      </c>
      <c r="AC118" s="241">
        <v>4.0908100999999997E-6</v>
      </c>
      <c r="AD118" s="241">
        <v>4.2134874000000003E-3</v>
      </c>
      <c r="AE118" s="241">
        <v>2.6240422E-6</v>
      </c>
      <c r="AF118" s="241">
        <v>1.4684859999999999E-2</v>
      </c>
      <c r="AG118" s="241">
        <v>1.8293751E-5</v>
      </c>
      <c r="AH118" s="241">
        <v>2.3088095999999999E-2</v>
      </c>
      <c r="AI118" s="241">
        <v>1.9720461999999999E-4</v>
      </c>
      <c r="AJ118" s="241">
        <v>5.7340292999999998E-5</v>
      </c>
      <c r="AK118" s="241">
        <v>3.0279932999999998E-2</v>
      </c>
      <c r="AL118" s="241">
        <v>1.4078715000000001E-5</v>
      </c>
      <c r="AM118" s="241">
        <v>8.6906650000000006E-9</v>
      </c>
      <c r="AN118" s="241">
        <v>0.15166742999999999</v>
      </c>
      <c r="AO118" s="241">
        <v>2.6780793999999999E-4</v>
      </c>
      <c r="AP118" s="241">
        <v>8.5273667999999998E-4</v>
      </c>
      <c r="AQ118" s="241">
        <v>2.5398910999999998E-5</v>
      </c>
      <c r="AR118" s="241">
        <v>1.6642976E-2</v>
      </c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315"/>
      <c r="BF118" s="315"/>
      <c r="BG118" s="315"/>
      <c r="BH118" s="315"/>
      <c r="BI118" s="315"/>
      <c r="BJ118" s="315"/>
      <c r="BK118" s="315"/>
    </row>
    <row r="119" spans="1:63" x14ac:dyDescent="0.25">
      <c r="A119" s="9"/>
      <c r="B119" s="184" t="s">
        <v>5770</v>
      </c>
      <c r="C119" s="5" t="s">
        <v>4005</v>
      </c>
      <c r="D119" s="172">
        <v>0.17452031000000001</v>
      </c>
      <c r="E119" s="172">
        <v>0.10473716</v>
      </c>
      <c r="F119" s="172">
        <v>3.1831059000000002E-2</v>
      </c>
      <c r="G119" s="172">
        <v>1.3606804E-2</v>
      </c>
      <c r="H119" s="172">
        <v>3.0659593000000003E-4</v>
      </c>
      <c r="I119" s="172">
        <v>7.3143098E-3</v>
      </c>
      <c r="J119" s="172">
        <v>4.8983261000000002E-3</v>
      </c>
      <c r="K119" s="172">
        <v>2.6228034999999999E-5</v>
      </c>
      <c r="L119" s="172">
        <v>1.1799825E-2</v>
      </c>
      <c r="M119" s="172">
        <v>0</v>
      </c>
      <c r="N119" s="172">
        <v>0</v>
      </c>
      <c r="O119" s="172">
        <v>0</v>
      </c>
      <c r="P119" s="199">
        <f t="shared" si="10"/>
        <v>0.77583081481481475</v>
      </c>
      <c r="Q119" s="233">
        <v>29.848369999999999</v>
      </c>
      <c r="R119" s="96">
        <v>5.0693206000000002</v>
      </c>
      <c r="S119" s="96">
        <v>0.50788080000000002</v>
      </c>
      <c r="T119" s="96">
        <v>2.3756999999999999E-4</v>
      </c>
      <c r="U119" s="96">
        <v>24.161999999999999</v>
      </c>
      <c r="V119" s="96">
        <v>5.1510799999999997E-3</v>
      </c>
      <c r="W119" s="96">
        <v>0.10378</v>
      </c>
      <c r="X119" s="241">
        <f t="shared" si="11"/>
        <v>0.1887468420200355</v>
      </c>
      <c r="Y119" s="241">
        <f t="shared" si="12"/>
        <v>3.0415527073099996E-2</v>
      </c>
      <c r="Z119" s="241">
        <f t="shared" si="13"/>
        <v>0.14561961841693549</v>
      </c>
      <c r="AA119" s="241">
        <f t="shared" si="14"/>
        <v>1.271169653E-2</v>
      </c>
      <c r="AB119" s="241">
        <v>2.1498672E-2</v>
      </c>
      <c r="AC119" s="241">
        <v>2.6447235999999999E-6</v>
      </c>
      <c r="AD119" s="241">
        <v>1.862755E-3</v>
      </c>
      <c r="AE119" s="241">
        <v>2.3811224999999998E-6</v>
      </c>
      <c r="AF119" s="241">
        <v>7.0325146999999999E-3</v>
      </c>
      <c r="AG119" s="241">
        <v>1.6559527E-5</v>
      </c>
      <c r="AH119" s="241">
        <v>1.4064515E-2</v>
      </c>
      <c r="AI119" s="241">
        <v>5.7128947000000003E-5</v>
      </c>
      <c r="AJ119" s="241">
        <v>3.0810313999999997E-5</v>
      </c>
      <c r="AK119" s="241">
        <v>9.5166216000000005E-3</v>
      </c>
      <c r="AL119" s="241">
        <v>6.6796043000000003E-6</v>
      </c>
      <c r="AM119" s="241">
        <v>5.5716354999999998E-9</v>
      </c>
      <c r="AN119" s="241">
        <v>0.1208668</v>
      </c>
      <c r="AO119" s="241">
        <v>5.2225663999999996E-4</v>
      </c>
      <c r="AP119" s="241">
        <v>5.5480074000000001E-4</v>
      </c>
      <c r="AQ119" s="241">
        <v>2.454253E-5</v>
      </c>
      <c r="AR119" s="241">
        <v>1.2687154000000001E-2</v>
      </c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315"/>
      <c r="BF119" s="315"/>
      <c r="BG119" s="315"/>
      <c r="BH119" s="315"/>
      <c r="BI119" s="315"/>
      <c r="BJ119" s="315"/>
      <c r="BK119" s="315"/>
    </row>
    <row r="120" spans="1:63" x14ac:dyDescent="0.25">
      <c r="A120" s="9"/>
      <c r="B120" s="184" t="s">
        <v>5770</v>
      </c>
      <c r="C120" s="5" t="s">
        <v>4006</v>
      </c>
      <c r="D120" s="172">
        <v>0.38461846</v>
      </c>
      <c r="E120" s="172">
        <v>0.12871378</v>
      </c>
      <c r="F120" s="172">
        <v>0.12928624999999999</v>
      </c>
      <c r="G120" s="172">
        <v>2.8176265999999998E-2</v>
      </c>
      <c r="H120" s="172">
        <v>3.0618886000000002E-4</v>
      </c>
      <c r="I120" s="172">
        <v>6.6493322000000001E-3</v>
      </c>
      <c r="J120" s="172">
        <v>8.3022428999999995E-2</v>
      </c>
      <c r="K120" s="172">
        <v>3.1926059E-5</v>
      </c>
      <c r="L120" s="172">
        <v>8.4322929000000008E-3</v>
      </c>
      <c r="M120" s="172">
        <v>0</v>
      </c>
      <c r="N120" s="172">
        <v>0</v>
      </c>
      <c r="O120" s="172">
        <v>0</v>
      </c>
      <c r="P120" s="199">
        <f t="shared" si="10"/>
        <v>0.9534354074074074</v>
      </c>
      <c r="Q120" s="233">
        <v>31.204104000000001</v>
      </c>
      <c r="R120" s="96">
        <v>5.1971632000000003</v>
      </c>
      <c r="S120" s="96">
        <v>0.87494400000000006</v>
      </c>
      <c r="T120" s="96">
        <v>6.7313999999999996E-6</v>
      </c>
      <c r="U120" s="96">
        <v>24.954999999999998</v>
      </c>
      <c r="V120" s="96">
        <v>4.7402199999999999E-3</v>
      </c>
      <c r="W120" s="96">
        <v>0.17224999999999999</v>
      </c>
      <c r="X120" s="241">
        <f t="shared" si="11"/>
        <v>0.22192529026017768</v>
      </c>
      <c r="Y120" s="241">
        <f t="shared" si="12"/>
        <v>4.6004537179400007E-2</v>
      </c>
      <c r="Z120" s="241">
        <f t="shared" si="13"/>
        <v>0.16289755834077768</v>
      </c>
      <c r="AA120" s="241">
        <f t="shared" si="14"/>
        <v>1.3023194740000001E-2</v>
      </c>
      <c r="AB120" s="241">
        <v>2.6405461000000002E-2</v>
      </c>
      <c r="AC120" s="241">
        <v>6.1721667999999998E-6</v>
      </c>
      <c r="AD120" s="241">
        <v>1.4284015999999999E-3</v>
      </c>
      <c r="AE120" s="241">
        <v>2.5117006000000001E-6</v>
      </c>
      <c r="AF120" s="241">
        <v>1.8133544000000001E-2</v>
      </c>
      <c r="AG120" s="241">
        <v>2.8446711999999999E-5</v>
      </c>
      <c r="AH120" s="241">
        <v>1.7273738E-2</v>
      </c>
      <c r="AI120" s="241">
        <v>2.8001860999999999E-4</v>
      </c>
      <c r="AJ120" s="241">
        <v>2.2874482E-5</v>
      </c>
      <c r="AK120" s="241">
        <v>2.9981765999999998E-4</v>
      </c>
      <c r="AL120" s="241">
        <v>4.1022244999999998E-6</v>
      </c>
      <c r="AM120" s="241">
        <v>4.4842776999999998E-9</v>
      </c>
      <c r="AN120" s="241">
        <v>0.14247035999999999</v>
      </c>
      <c r="AO120" s="241">
        <v>2.1790156000000001E-3</v>
      </c>
      <c r="AP120" s="241">
        <v>3.6762728E-4</v>
      </c>
      <c r="AQ120" s="241">
        <v>1.910974E-5</v>
      </c>
      <c r="AR120" s="241">
        <v>1.3004085E-2</v>
      </c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315"/>
      <c r="BF120" s="315"/>
      <c r="BG120" s="315"/>
      <c r="BH120" s="315"/>
      <c r="BI120" s="315"/>
      <c r="BJ120" s="315"/>
      <c r="BK120" s="315"/>
    </row>
    <row r="121" spans="1:63" x14ac:dyDescent="0.25">
      <c r="A121" s="9"/>
      <c r="B121" s="184" t="s">
        <v>5770</v>
      </c>
      <c r="C121" s="5" t="s">
        <v>4007</v>
      </c>
      <c r="D121" s="172">
        <v>0.32219784000000001</v>
      </c>
      <c r="E121" s="172">
        <v>0.12369905</v>
      </c>
      <c r="F121" s="172">
        <v>8.7348354000000003E-2</v>
      </c>
      <c r="G121" s="172">
        <v>1.8378149E-2</v>
      </c>
      <c r="H121" s="172">
        <v>2.8731939999999999E-4</v>
      </c>
      <c r="I121" s="172">
        <v>6.2528406000000002E-3</v>
      </c>
      <c r="J121" s="172">
        <v>7.8001564999999995E-2</v>
      </c>
      <c r="K121" s="172">
        <v>2.6778943999999999E-5</v>
      </c>
      <c r="L121" s="172">
        <v>8.2037797999999999E-3</v>
      </c>
      <c r="M121" s="172">
        <v>0</v>
      </c>
      <c r="N121" s="172">
        <v>0</v>
      </c>
      <c r="O121" s="172">
        <v>0</v>
      </c>
      <c r="P121" s="199">
        <f t="shared" si="10"/>
        <v>0.91628925925925919</v>
      </c>
      <c r="Q121" s="233">
        <v>31.365926999999999</v>
      </c>
      <c r="R121" s="96">
        <v>5.3476670999999998</v>
      </c>
      <c r="S121" s="96">
        <v>0.88580800000000004</v>
      </c>
      <c r="T121" s="96">
        <v>1.2820999999999999E-4</v>
      </c>
      <c r="U121" s="96">
        <v>24.954000000000001</v>
      </c>
      <c r="V121" s="96">
        <v>5.3341899999999999E-3</v>
      </c>
      <c r="W121" s="96">
        <v>0.17299</v>
      </c>
      <c r="X121" s="241">
        <f t="shared" si="11"/>
        <v>0.22772038283122314</v>
      </c>
      <c r="Y121" s="241">
        <f t="shared" si="12"/>
        <v>4.0152691306000007E-2</v>
      </c>
      <c r="Z121" s="241">
        <f t="shared" si="13"/>
        <v>0.17416539310522311</v>
      </c>
      <c r="AA121" s="241">
        <f t="shared" si="14"/>
        <v>1.340229842E-2</v>
      </c>
      <c r="AB121" s="241">
        <v>2.5380633E-2</v>
      </c>
      <c r="AC121" s="241">
        <v>5.1680498999999996E-6</v>
      </c>
      <c r="AD121" s="241">
        <v>1.5995989999999999E-3</v>
      </c>
      <c r="AE121" s="241">
        <v>2.3211420999999999E-6</v>
      </c>
      <c r="AF121" s="241">
        <v>1.3136059E-2</v>
      </c>
      <c r="AG121" s="241">
        <v>2.8911114E-5</v>
      </c>
      <c r="AH121" s="241">
        <v>1.6603617000000001E-2</v>
      </c>
      <c r="AI121" s="241">
        <v>1.8457183000000001E-4</v>
      </c>
      <c r="AJ121" s="241">
        <v>3.2278082999999999E-5</v>
      </c>
      <c r="AK121" s="241">
        <v>3.1813239E-2</v>
      </c>
      <c r="AL121" s="241">
        <v>1.3731375E-5</v>
      </c>
      <c r="AM121" s="241">
        <v>6.9772231000000002E-9</v>
      </c>
      <c r="AN121" s="241">
        <v>0.12282861</v>
      </c>
      <c r="AO121" s="241">
        <v>2.1731703E-3</v>
      </c>
      <c r="AP121" s="241">
        <v>5.1616854000000002E-4</v>
      </c>
      <c r="AQ121" s="241">
        <v>1.877042E-5</v>
      </c>
      <c r="AR121" s="241">
        <v>1.3383528E-2</v>
      </c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315"/>
      <c r="BF121" s="315"/>
      <c r="BG121" s="315"/>
      <c r="BH121" s="315"/>
      <c r="BI121" s="315"/>
      <c r="BJ121" s="315"/>
      <c r="BK121" s="315"/>
    </row>
    <row r="122" spans="1:63" x14ac:dyDescent="0.25">
      <c r="A122" s="9"/>
      <c r="B122" s="184" t="s">
        <v>5770</v>
      </c>
      <c r="C122" s="5" t="s">
        <v>4008</v>
      </c>
      <c r="D122" s="172">
        <v>0.51403462</v>
      </c>
      <c r="E122" s="172">
        <v>0.25469297000000002</v>
      </c>
      <c r="F122" s="172">
        <v>0.14300052999999999</v>
      </c>
      <c r="G122" s="172">
        <v>3.4198556999999997E-2</v>
      </c>
      <c r="H122" s="172">
        <v>6.3247354000000005E-4</v>
      </c>
      <c r="I122" s="172">
        <v>1.4666101000000001E-2</v>
      </c>
      <c r="J122" s="172">
        <v>4.7896824999999997E-2</v>
      </c>
      <c r="K122" s="172">
        <v>6.7155547E-5</v>
      </c>
      <c r="L122" s="172">
        <v>1.8880016999999999E-2</v>
      </c>
      <c r="M122" s="172">
        <v>0</v>
      </c>
      <c r="N122" s="172">
        <v>0</v>
      </c>
      <c r="O122" s="172">
        <v>0</v>
      </c>
      <c r="P122" s="199">
        <f t="shared" si="10"/>
        <v>1.8866145925925926</v>
      </c>
      <c r="Q122" s="233">
        <v>38.652771000000001</v>
      </c>
      <c r="R122" s="96">
        <v>12.176337</v>
      </c>
      <c r="S122" s="96">
        <v>1.2761279999999999</v>
      </c>
      <c r="T122" s="96">
        <v>3.5654000000000003E-4</v>
      </c>
      <c r="U122" s="96">
        <v>24.936</v>
      </c>
      <c r="V122" s="96">
        <v>9.4294400000000007E-3</v>
      </c>
      <c r="W122" s="96">
        <v>0.25452000000000002</v>
      </c>
      <c r="X122" s="241">
        <f t="shared" si="11"/>
        <v>0.50518112426062201</v>
      </c>
      <c r="Y122" s="241">
        <f t="shared" si="12"/>
        <v>7.7589911330700007E-2</v>
      </c>
      <c r="Z122" s="241">
        <f t="shared" si="13"/>
        <v>0.397071289586922</v>
      </c>
      <c r="AA122" s="241">
        <f t="shared" si="14"/>
        <v>3.0519923343000001E-2</v>
      </c>
      <c r="AB122" s="241">
        <v>5.2281132000000001E-2</v>
      </c>
      <c r="AC122" s="241">
        <v>5.7796289999999999E-6</v>
      </c>
      <c r="AD122" s="241">
        <v>1.9666555E-3</v>
      </c>
      <c r="AE122" s="241">
        <v>4.9777047000000003E-6</v>
      </c>
      <c r="AF122" s="241">
        <v>2.3289654E-2</v>
      </c>
      <c r="AG122" s="241">
        <v>4.1712497000000003E-5</v>
      </c>
      <c r="AH122" s="241">
        <v>3.4202442E-2</v>
      </c>
      <c r="AI122" s="241">
        <v>2.9446871000000002E-4</v>
      </c>
      <c r="AJ122" s="241">
        <v>1.4535523000000001E-4</v>
      </c>
      <c r="AK122" s="241">
        <v>7.6837178000000003E-4</v>
      </c>
      <c r="AL122" s="241">
        <v>4.8662246999999998E-5</v>
      </c>
      <c r="AM122" s="241">
        <v>2.5919922000000001E-8</v>
      </c>
      <c r="AN122" s="241">
        <v>0.35798615</v>
      </c>
      <c r="AO122" s="241">
        <v>2.4465641000000001E-3</v>
      </c>
      <c r="AP122" s="241">
        <v>1.1792496E-3</v>
      </c>
      <c r="AQ122" s="241">
        <v>4.1494342999999998E-5</v>
      </c>
      <c r="AR122" s="241">
        <v>3.0478429000000001E-2</v>
      </c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315"/>
      <c r="BF122" s="315"/>
      <c r="BG122" s="315"/>
      <c r="BH122" s="315"/>
      <c r="BI122" s="315"/>
      <c r="BJ122" s="315"/>
      <c r="BK122" s="315"/>
    </row>
    <row r="123" spans="1:63" x14ac:dyDescent="0.25">
      <c r="A123" s="9"/>
      <c r="B123" s="184" t="s">
        <v>5770</v>
      </c>
      <c r="C123" s="5" t="s">
        <v>4009</v>
      </c>
      <c r="D123" s="172">
        <v>0.65134665000000003</v>
      </c>
      <c r="E123" s="172">
        <v>9.1984932000000005E-2</v>
      </c>
      <c r="F123" s="172">
        <v>0.22683268000000001</v>
      </c>
      <c r="G123" s="172">
        <v>2.0311197E-2</v>
      </c>
      <c r="H123" s="172">
        <v>3.0890185000000001E-4</v>
      </c>
      <c r="I123" s="172">
        <v>7.3363068000000002E-3</v>
      </c>
      <c r="J123" s="172">
        <v>0.29512557</v>
      </c>
      <c r="K123" s="172">
        <v>2.0730986E-5</v>
      </c>
      <c r="L123" s="172">
        <v>9.4263274999999997E-3</v>
      </c>
      <c r="M123" s="172">
        <v>0</v>
      </c>
      <c r="N123" s="172">
        <v>0</v>
      </c>
      <c r="O123" s="172">
        <v>0</v>
      </c>
      <c r="P123" s="199">
        <f t="shared" si="10"/>
        <v>0.68136986666666666</v>
      </c>
      <c r="Q123" s="233">
        <v>34.970508000000002</v>
      </c>
      <c r="R123" s="96">
        <v>4.3033492999999998</v>
      </c>
      <c r="S123" s="96">
        <v>0.83927200000000002</v>
      </c>
      <c r="T123" s="96">
        <v>4.8600000000000001E-6</v>
      </c>
      <c r="U123" s="96">
        <v>29.657</v>
      </c>
      <c r="V123" s="96">
        <v>3.4823300000000001E-3</v>
      </c>
      <c r="W123" s="96">
        <v>0.16739999999999999</v>
      </c>
      <c r="X123" s="241">
        <f t="shared" si="11"/>
        <v>0.26052770817292592</v>
      </c>
      <c r="Y123" s="241">
        <f t="shared" si="12"/>
        <v>5.0470003447900001E-2</v>
      </c>
      <c r="Z123" s="241">
        <f t="shared" si="13"/>
        <v>0.1992769058480259</v>
      </c>
      <c r="AA123" s="241">
        <f t="shared" si="14"/>
        <v>1.0780798877E-2</v>
      </c>
      <c r="AB123" s="241">
        <v>1.8882225999999998E-2</v>
      </c>
      <c r="AC123" s="241">
        <v>2.1122011E-6</v>
      </c>
      <c r="AD123" s="241">
        <v>1.9879714E-3</v>
      </c>
      <c r="AE123" s="241">
        <v>2.5446698000000001E-6</v>
      </c>
      <c r="AF123" s="241">
        <v>2.9567751999999999E-2</v>
      </c>
      <c r="AG123" s="241">
        <v>2.7397177E-5</v>
      </c>
      <c r="AH123" s="241">
        <v>1.2353060000000001E-2</v>
      </c>
      <c r="AI123" s="241">
        <v>5.0439346999999997E-4</v>
      </c>
      <c r="AJ123" s="241">
        <v>2.7724953000000001E-5</v>
      </c>
      <c r="AK123" s="241">
        <v>4.0089495E-4</v>
      </c>
      <c r="AL123" s="241">
        <v>6.8444849000000001E-6</v>
      </c>
      <c r="AM123" s="241">
        <v>4.1001258999999999E-9</v>
      </c>
      <c r="AN123" s="241">
        <v>0.18344241999999999</v>
      </c>
      <c r="AO123" s="241">
        <v>2.2174003000000001E-3</v>
      </c>
      <c r="AP123" s="241">
        <v>3.2416359000000001E-4</v>
      </c>
      <c r="AQ123" s="241">
        <v>2.0629877000000001E-5</v>
      </c>
      <c r="AR123" s="241">
        <v>1.0760169E-2</v>
      </c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315"/>
      <c r="BF123" s="315"/>
      <c r="BG123" s="315"/>
      <c r="BH123" s="315"/>
      <c r="BI123" s="315"/>
      <c r="BJ123" s="315"/>
      <c r="BK123" s="315"/>
    </row>
    <row r="124" spans="1:63" x14ac:dyDescent="0.25">
      <c r="A124" s="9"/>
      <c r="B124" s="184" t="s">
        <v>5770</v>
      </c>
      <c r="C124" s="5" t="s">
        <v>4010</v>
      </c>
      <c r="D124" s="172">
        <v>0.34760904999999998</v>
      </c>
      <c r="E124" s="172">
        <v>0.25619269</v>
      </c>
      <c r="F124" s="172">
        <v>5.0645251000000002E-2</v>
      </c>
      <c r="G124" s="172">
        <v>8.7474163999999993E-3</v>
      </c>
      <c r="H124" s="172">
        <v>5.6953452999999995E-4</v>
      </c>
      <c r="I124" s="172">
        <v>6.0352935999999999E-3</v>
      </c>
      <c r="J124" s="172">
        <v>5.975887E-3</v>
      </c>
      <c r="K124" s="172">
        <v>2.3270880000000001E-4</v>
      </c>
      <c r="L124" s="172">
        <v>1.9210266E-2</v>
      </c>
      <c r="M124" s="172">
        <v>0</v>
      </c>
      <c r="N124" s="172">
        <v>0</v>
      </c>
      <c r="O124" s="172">
        <v>0</v>
      </c>
      <c r="P124" s="199">
        <f t="shared" si="10"/>
        <v>1.8977236296296296</v>
      </c>
      <c r="Q124" s="233">
        <v>29.921429</v>
      </c>
      <c r="R124" s="96">
        <v>9.8322166000000006</v>
      </c>
      <c r="S124" s="96">
        <v>2.7331919999999998</v>
      </c>
      <c r="T124" s="96">
        <v>9.2522000000000006E-5</v>
      </c>
      <c r="U124" s="96">
        <v>16.925000000000001</v>
      </c>
      <c r="V124" s="96">
        <v>1.2827420000000001E-2</v>
      </c>
      <c r="W124" s="96">
        <v>0.41810000000000003</v>
      </c>
      <c r="X124" s="241">
        <f t="shared" si="11"/>
        <v>0.18871861992792399</v>
      </c>
      <c r="Y124" s="241">
        <f t="shared" si="12"/>
        <v>6.2215688294700006E-2</v>
      </c>
      <c r="Z124" s="241">
        <f t="shared" si="13"/>
        <v>0.10184762529722401</v>
      </c>
      <c r="AA124" s="241">
        <f t="shared" si="14"/>
        <v>2.4655306336E-2</v>
      </c>
      <c r="AB124" s="241">
        <v>4.9470486000000001E-2</v>
      </c>
      <c r="AC124" s="241">
        <v>4.1512649999999996E-6</v>
      </c>
      <c r="AD124" s="241">
        <v>3.3146832999999998E-3</v>
      </c>
      <c r="AE124" s="241">
        <v>2.6878856999999999E-6</v>
      </c>
      <c r="AF124" s="241">
        <v>9.3482523999999997E-3</v>
      </c>
      <c r="AG124" s="241">
        <v>7.5427443999999996E-5</v>
      </c>
      <c r="AH124" s="241">
        <v>3.2307496999999998E-2</v>
      </c>
      <c r="AI124" s="241">
        <v>9.5993338000000005E-5</v>
      </c>
      <c r="AJ124" s="241">
        <v>5.3764507999999999E-5</v>
      </c>
      <c r="AK124" s="241">
        <v>2.5481587000000003E-4</v>
      </c>
      <c r="AL124" s="241">
        <v>1.3904746999999999E-5</v>
      </c>
      <c r="AM124" s="241">
        <v>1.3384224E-8</v>
      </c>
      <c r="AN124" s="241">
        <v>6.3924225000000001E-2</v>
      </c>
      <c r="AO124" s="241">
        <v>4.6857840999999997E-3</v>
      </c>
      <c r="AP124" s="241">
        <v>5.1162734999999997E-4</v>
      </c>
      <c r="AQ124" s="241">
        <v>4.5170336000000002E-5</v>
      </c>
      <c r="AR124" s="241">
        <v>2.4610136000000001E-2</v>
      </c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315"/>
      <c r="BF124" s="315"/>
      <c r="BG124" s="315"/>
      <c r="BH124" s="315"/>
      <c r="BI124" s="315"/>
      <c r="BJ124" s="315"/>
      <c r="BK124" s="315"/>
    </row>
    <row r="125" spans="1:63" x14ac:dyDescent="0.25">
      <c r="A125" s="9"/>
      <c r="B125" s="184" t="s">
        <v>5770</v>
      </c>
      <c r="C125" s="5" t="s">
        <v>4011</v>
      </c>
      <c r="D125" s="172">
        <v>0.15841696</v>
      </c>
      <c r="E125" s="172">
        <v>6.9251357999999999E-2</v>
      </c>
      <c r="F125" s="172">
        <v>2.9508552E-2</v>
      </c>
      <c r="G125" s="172">
        <v>7.9374648999999999E-3</v>
      </c>
      <c r="H125" s="172">
        <v>1.9450125E-4</v>
      </c>
      <c r="I125" s="172">
        <v>4.2353690000000001E-3</v>
      </c>
      <c r="J125" s="172">
        <v>4.0766826999999999E-2</v>
      </c>
      <c r="K125" s="172">
        <v>1.9442559E-5</v>
      </c>
      <c r="L125" s="172">
        <v>6.5034487999999996E-3</v>
      </c>
      <c r="M125" s="172">
        <v>0</v>
      </c>
      <c r="N125" s="172">
        <v>0</v>
      </c>
      <c r="O125" s="172">
        <v>0</v>
      </c>
      <c r="P125" s="199">
        <f t="shared" si="10"/>
        <v>0.51297302222222219</v>
      </c>
      <c r="Q125" s="233">
        <v>18.388380000000002</v>
      </c>
      <c r="R125" s="96">
        <v>3.7869475000000001</v>
      </c>
      <c r="S125" s="96">
        <v>0.42960959999999998</v>
      </c>
      <c r="T125" s="96">
        <v>2.8829000000000002E-4</v>
      </c>
      <c r="U125" s="96">
        <v>14.086</v>
      </c>
      <c r="V125" s="96">
        <v>4.8642709999999999E-3</v>
      </c>
      <c r="W125" s="96">
        <v>8.0670000000000006E-2</v>
      </c>
      <c r="X125" s="241">
        <f t="shared" si="11"/>
        <v>0.17363254092480099</v>
      </c>
      <c r="Y125" s="241">
        <f t="shared" si="12"/>
        <v>2.24628581349E-2</v>
      </c>
      <c r="Z125" s="241">
        <f t="shared" si="13"/>
        <v>0.14167430743090098</v>
      </c>
      <c r="AA125" s="241">
        <f t="shared" si="14"/>
        <v>9.4953753590000002E-3</v>
      </c>
      <c r="AB125" s="241">
        <v>1.4213445E-2</v>
      </c>
      <c r="AC125" s="241">
        <v>2.2864926999999998E-6</v>
      </c>
      <c r="AD125" s="241">
        <v>2.7053788999999999E-3</v>
      </c>
      <c r="AE125" s="241">
        <v>1.4896842E-6</v>
      </c>
      <c r="AF125" s="241">
        <v>5.5262059000000001E-3</v>
      </c>
      <c r="AG125" s="241">
        <v>1.4052157999999999E-5</v>
      </c>
      <c r="AH125" s="241">
        <v>9.2988167000000004E-3</v>
      </c>
      <c r="AI125" s="241">
        <v>5.6785835999999999E-5</v>
      </c>
      <c r="AJ125" s="241">
        <v>3.2692128999999998E-5</v>
      </c>
      <c r="AK125" s="241">
        <v>2.9326109999999999E-2</v>
      </c>
      <c r="AL125" s="241">
        <v>1.7535225999999999E-5</v>
      </c>
      <c r="AM125" s="241">
        <v>6.779901E-9</v>
      </c>
      <c r="AN125" s="241">
        <v>0.10186102</v>
      </c>
      <c r="AO125" s="241">
        <v>5.3010825999999999E-4</v>
      </c>
      <c r="AP125" s="241">
        <v>5.5123249999999998E-4</v>
      </c>
      <c r="AQ125" s="241">
        <v>1.4406559E-5</v>
      </c>
      <c r="AR125" s="241">
        <v>9.4809687999999996E-3</v>
      </c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315"/>
      <c r="BF125" s="315"/>
      <c r="BG125" s="315"/>
      <c r="BH125" s="315"/>
      <c r="BI125" s="315"/>
      <c r="BJ125" s="315"/>
      <c r="BK125" s="315"/>
    </row>
    <row r="126" spans="1:63" x14ac:dyDescent="0.25">
      <c r="A126" s="9"/>
      <c r="B126" s="184" t="s">
        <v>5770</v>
      </c>
      <c r="C126" s="5" t="s">
        <v>6623</v>
      </c>
      <c r="D126" s="172">
        <v>0.11580827</v>
      </c>
      <c r="E126" s="172">
        <v>5.0236807000000001E-2</v>
      </c>
      <c r="F126" s="172">
        <v>2.8161027000000002E-2</v>
      </c>
      <c r="G126" s="172">
        <v>2.0949318000000001E-2</v>
      </c>
      <c r="H126" s="172">
        <v>1.3992415000000001E-4</v>
      </c>
      <c r="I126" s="172">
        <v>3.3115483999999998E-3</v>
      </c>
      <c r="J126" s="172">
        <v>8.9209213000000006E-3</v>
      </c>
      <c r="K126" s="172">
        <v>1.1946196999999999E-5</v>
      </c>
      <c r="L126" s="172">
        <v>4.0767735000000003E-3</v>
      </c>
      <c r="M126" s="172">
        <v>0</v>
      </c>
      <c r="N126" s="172">
        <v>0</v>
      </c>
      <c r="O126" s="172">
        <v>0</v>
      </c>
      <c r="P126" s="199">
        <f t="shared" si="10"/>
        <v>0.37212449629629629</v>
      </c>
      <c r="Q126" s="233">
        <v>18.038771000000001</v>
      </c>
      <c r="R126" s="96">
        <v>2.3602617000000001</v>
      </c>
      <c r="S126" s="96">
        <v>0.27780480000000002</v>
      </c>
      <c r="T126" s="96">
        <v>1.4122000000000001E-4</v>
      </c>
      <c r="U126" s="96">
        <v>15.342000000000001</v>
      </c>
      <c r="V126" s="96">
        <v>2.3371220000000001E-3</v>
      </c>
      <c r="W126" s="96">
        <v>5.6225999999999998E-2</v>
      </c>
      <c r="X126" s="241">
        <f t="shared" si="11"/>
        <v>8.5740294246818602E-2</v>
      </c>
      <c r="Y126" s="241">
        <f t="shared" si="12"/>
        <v>1.6274378601299998E-2</v>
      </c>
      <c r="Z126" s="241">
        <f t="shared" si="13"/>
        <v>6.35503192800186E-2</v>
      </c>
      <c r="AA126" s="241">
        <f t="shared" si="14"/>
        <v>5.9155963654999996E-3</v>
      </c>
      <c r="AB126" s="241">
        <v>1.0312269000000001E-2</v>
      </c>
      <c r="AC126" s="241">
        <v>1.1470467E-6</v>
      </c>
      <c r="AD126" s="241">
        <v>1.1611341999999999E-3</v>
      </c>
      <c r="AE126" s="241">
        <v>1.1081589E-6</v>
      </c>
      <c r="AF126" s="241">
        <v>4.7896190000000002E-3</v>
      </c>
      <c r="AG126" s="241">
        <v>9.1011956999999994E-6</v>
      </c>
      <c r="AH126" s="241">
        <v>6.7463345999999999E-3</v>
      </c>
      <c r="AI126" s="241">
        <v>5.7062158000000002E-5</v>
      </c>
      <c r="AJ126" s="241">
        <v>1.8919546E-5</v>
      </c>
      <c r="AK126" s="241">
        <v>7.0826397000000002E-4</v>
      </c>
      <c r="AL126" s="241">
        <v>2.2553880000000001E-6</v>
      </c>
      <c r="AM126" s="241">
        <v>2.2180186000000001E-9</v>
      </c>
      <c r="AN126" s="241">
        <v>5.5243717999999997E-2</v>
      </c>
      <c r="AO126" s="241">
        <v>4.5187601E-4</v>
      </c>
      <c r="AP126" s="241">
        <v>3.2188738999999999E-4</v>
      </c>
      <c r="AQ126" s="241">
        <v>8.9644654999999993E-6</v>
      </c>
      <c r="AR126" s="241">
        <v>5.9066318999999997E-3</v>
      </c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315"/>
      <c r="BF126" s="315"/>
      <c r="BG126" s="315"/>
      <c r="BH126" s="315"/>
      <c r="BI126" s="315"/>
      <c r="BJ126" s="315"/>
      <c r="BK126" s="315"/>
    </row>
    <row r="127" spans="1:63" x14ac:dyDescent="0.25">
      <c r="A127" s="9"/>
      <c r="B127" s="184" t="s">
        <v>5770</v>
      </c>
      <c r="C127" s="5" t="s">
        <v>6624</v>
      </c>
      <c r="D127" s="172">
        <v>9.7409418999999997E-2</v>
      </c>
      <c r="E127" s="172">
        <v>4.0967934999999997E-2</v>
      </c>
      <c r="F127" s="172">
        <v>2.3757229000000001E-2</v>
      </c>
      <c r="G127" s="172">
        <v>1.6364716000000001E-2</v>
      </c>
      <c r="H127" s="172">
        <v>1.2023766E-4</v>
      </c>
      <c r="I127" s="172">
        <v>2.7377565999999998E-3</v>
      </c>
      <c r="J127" s="172">
        <v>9.9709865000000009E-3</v>
      </c>
      <c r="K127" s="172">
        <v>1.0088655000000001E-5</v>
      </c>
      <c r="L127" s="172">
        <v>3.4804691E-3</v>
      </c>
      <c r="M127" s="172">
        <v>0</v>
      </c>
      <c r="N127" s="172">
        <v>0</v>
      </c>
      <c r="O127" s="172">
        <v>0</v>
      </c>
      <c r="P127" s="199">
        <f t="shared" si="10"/>
        <v>0.30346618518518514</v>
      </c>
      <c r="Q127" s="233">
        <v>17.612110000000001</v>
      </c>
      <c r="R127" s="96">
        <v>1.9899727</v>
      </c>
      <c r="S127" s="96">
        <v>0.25581359999999997</v>
      </c>
      <c r="T127" s="96">
        <v>1.3653999999999999E-4</v>
      </c>
      <c r="U127" s="96">
        <v>15.313000000000001</v>
      </c>
      <c r="V127" s="96">
        <v>2.1244469999999998E-3</v>
      </c>
      <c r="W127" s="96">
        <v>5.1062999999999997E-2</v>
      </c>
      <c r="X127" s="241">
        <f t="shared" si="11"/>
        <v>6.9536436195491408E-2</v>
      </c>
      <c r="Y127" s="241">
        <f t="shared" si="12"/>
        <v>1.352428153711E-2</v>
      </c>
      <c r="Z127" s="241">
        <f t="shared" si="13"/>
        <v>5.1024442294681401E-2</v>
      </c>
      <c r="AA127" s="241">
        <f t="shared" si="14"/>
        <v>4.9877123636999999E-3</v>
      </c>
      <c r="AB127" s="241">
        <v>8.4096749000000005E-3</v>
      </c>
      <c r="AC127" s="241">
        <v>9.8944071000000009E-7</v>
      </c>
      <c r="AD127" s="241">
        <v>1.0740138E-3</v>
      </c>
      <c r="AE127" s="241">
        <v>9.176218E-7</v>
      </c>
      <c r="AF127" s="241">
        <v>4.0302997999999996E-3</v>
      </c>
      <c r="AG127" s="241">
        <v>8.3859745999999992E-6</v>
      </c>
      <c r="AH127" s="241">
        <v>5.5017175000000003E-3</v>
      </c>
      <c r="AI127" s="241">
        <v>4.8098844000000001E-5</v>
      </c>
      <c r="AJ127" s="241">
        <v>1.6813246999999999E-5</v>
      </c>
      <c r="AK127" s="241">
        <v>9.8115480999999994E-4</v>
      </c>
      <c r="AL127" s="241">
        <v>2.0913911999999998E-6</v>
      </c>
      <c r="AM127" s="241">
        <v>2.2724814E-9</v>
      </c>
      <c r="AN127" s="241">
        <v>4.3746498000000002E-2</v>
      </c>
      <c r="AO127" s="241">
        <v>4.3776146E-4</v>
      </c>
      <c r="AP127" s="241">
        <v>2.9030476999999998E-4</v>
      </c>
      <c r="AQ127" s="241">
        <v>7.7913636999999997E-6</v>
      </c>
      <c r="AR127" s="241">
        <v>4.979921E-3</v>
      </c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315"/>
      <c r="BF127" s="315"/>
      <c r="BG127" s="315"/>
      <c r="BH127" s="315"/>
      <c r="BI127" s="315"/>
      <c r="BJ127" s="315"/>
      <c r="BK127" s="315"/>
    </row>
    <row r="128" spans="1:63" x14ac:dyDescent="0.25">
      <c r="A128" s="9"/>
      <c r="B128" s="184" t="s">
        <v>5770</v>
      </c>
      <c r="C128" s="5" t="s">
        <v>6625</v>
      </c>
      <c r="D128" s="172">
        <v>0.27087821000000001</v>
      </c>
      <c r="E128" s="172">
        <v>5.7175602999999998E-2</v>
      </c>
      <c r="F128" s="172">
        <v>9.3964746000000002E-2</v>
      </c>
      <c r="G128" s="172">
        <v>3.1728009000000001E-2</v>
      </c>
      <c r="H128" s="172">
        <v>1.445373E-4</v>
      </c>
      <c r="I128" s="172">
        <v>3.6462017000000002E-3</v>
      </c>
      <c r="J128" s="172">
        <v>7.9912128999999998E-2</v>
      </c>
      <c r="K128" s="172">
        <v>9.3522274000000003E-6</v>
      </c>
      <c r="L128" s="172">
        <v>4.2976265000000003E-3</v>
      </c>
      <c r="M128" s="172">
        <v>0</v>
      </c>
      <c r="N128" s="172">
        <v>0</v>
      </c>
      <c r="O128" s="172">
        <v>0</v>
      </c>
      <c r="P128" s="199">
        <f t="shared" si="10"/>
        <v>0.42352298518518516</v>
      </c>
      <c r="Q128" s="233">
        <v>17.670307999999999</v>
      </c>
      <c r="R128" s="96">
        <v>1.8787685000000001</v>
      </c>
      <c r="S128" s="96">
        <v>0.2433256</v>
      </c>
      <c r="T128" s="96">
        <v>2.2081000000000001E-6</v>
      </c>
      <c r="U128" s="96">
        <v>15.494999999999999</v>
      </c>
      <c r="V128" s="96">
        <v>1.2257189999999999E-3</v>
      </c>
      <c r="W128" s="96">
        <v>5.1985999999999997E-2</v>
      </c>
      <c r="X128" s="241">
        <f t="shared" si="11"/>
        <v>0.12066992661404058</v>
      </c>
      <c r="Y128" s="241">
        <f t="shared" si="12"/>
        <v>2.5284097286539998E-2</v>
      </c>
      <c r="Z128" s="241">
        <f t="shared" si="13"/>
        <v>9.0679168476500593E-2</v>
      </c>
      <c r="AA128" s="241">
        <f t="shared" si="14"/>
        <v>4.7066608510000002E-3</v>
      </c>
      <c r="AB128" s="241">
        <v>1.1736056999999999E-2</v>
      </c>
      <c r="AC128" s="241">
        <v>9.2599163999999996E-7</v>
      </c>
      <c r="AD128" s="241">
        <v>1.0371713E-3</v>
      </c>
      <c r="AE128" s="241">
        <v>1.2646653000000001E-6</v>
      </c>
      <c r="AF128" s="241">
        <v>1.2500772E-2</v>
      </c>
      <c r="AG128" s="241">
        <v>7.9063295999999998E-6</v>
      </c>
      <c r="AH128" s="241">
        <v>7.6771076999999997E-3</v>
      </c>
      <c r="AI128" s="241">
        <v>2.0775557E-4</v>
      </c>
      <c r="AJ128" s="241">
        <v>1.4463103E-5</v>
      </c>
      <c r="AK128" s="241">
        <v>9.2730535000000005E-5</v>
      </c>
      <c r="AL128" s="241">
        <v>2.2166615E-6</v>
      </c>
      <c r="AM128" s="241">
        <v>1.6470006E-9</v>
      </c>
      <c r="AN128" s="241">
        <v>8.2079105999999999E-2</v>
      </c>
      <c r="AO128" s="241">
        <v>4.6344068000000001E-4</v>
      </c>
      <c r="AP128" s="241">
        <v>1.4234658E-4</v>
      </c>
      <c r="AQ128" s="241">
        <v>9.0730510000000006E-6</v>
      </c>
      <c r="AR128" s="241">
        <v>4.6975877999999999E-3</v>
      </c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315"/>
      <c r="BF128" s="315"/>
      <c r="BG128" s="315"/>
      <c r="BH128" s="315"/>
      <c r="BI128" s="315"/>
      <c r="BJ128" s="315"/>
      <c r="BK128" s="315"/>
    </row>
    <row r="129" spans="1:63" x14ac:dyDescent="0.25">
      <c r="A129" s="9"/>
      <c r="B129" s="184" t="s">
        <v>5770</v>
      </c>
      <c r="C129" s="5" t="s">
        <v>897</v>
      </c>
      <c r="D129" s="172">
        <v>3.2226272E-2</v>
      </c>
      <c r="E129" s="172">
        <v>1.4673098000000001E-2</v>
      </c>
      <c r="F129" s="172">
        <v>6.0420871999999999E-3</v>
      </c>
      <c r="G129" s="172">
        <v>1.3054443999999999E-3</v>
      </c>
      <c r="H129" s="172">
        <v>6.3473914000000001E-5</v>
      </c>
      <c r="I129" s="172">
        <v>1.2807252E-3</v>
      </c>
      <c r="J129" s="172">
        <v>7.0698374E-3</v>
      </c>
      <c r="K129" s="172">
        <v>1.4138130999999999E-5</v>
      </c>
      <c r="L129" s="172">
        <v>1.7774684000000001E-3</v>
      </c>
      <c r="M129" s="172">
        <v>0</v>
      </c>
      <c r="N129" s="172">
        <v>0</v>
      </c>
      <c r="O129" s="172">
        <v>0</v>
      </c>
      <c r="P129" s="199">
        <f t="shared" si="10"/>
        <v>0.10868961481481482</v>
      </c>
      <c r="Q129" s="233">
        <v>15.238991</v>
      </c>
      <c r="R129" s="96">
        <v>1.1423878999999999</v>
      </c>
      <c r="S129" s="96">
        <v>0.1066296</v>
      </c>
      <c r="T129" s="96">
        <v>4.6400000000000003E-5</v>
      </c>
      <c r="U129" s="96">
        <v>13.968999999999999</v>
      </c>
      <c r="V129" s="96">
        <v>1.08584E-3</v>
      </c>
      <c r="W129" s="96">
        <v>1.9841000000000001E-2</v>
      </c>
      <c r="X129" s="241">
        <f t="shared" si="11"/>
        <v>3.05326648782412E-2</v>
      </c>
      <c r="Y129" s="241">
        <f t="shared" si="12"/>
        <v>4.8023216317000005E-3</v>
      </c>
      <c r="Z129" s="241">
        <f t="shared" si="13"/>
        <v>2.28674982314412E-2</v>
      </c>
      <c r="AA129" s="241">
        <f t="shared" si="14"/>
        <v>2.8628450151E-3</v>
      </c>
      <c r="AB129" s="241">
        <v>3.0118591E-3</v>
      </c>
      <c r="AC129" s="241">
        <v>5.0233733000000004E-7</v>
      </c>
      <c r="AD129" s="241">
        <v>4.9605407000000005E-4</v>
      </c>
      <c r="AE129" s="241">
        <v>4.3002767000000001E-7</v>
      </c>
      <c r="AF129" s="241">
        <v>1.2905411999999999E-3</v>
      </c>
      <c r="AG129" s="241">
        <v>2.9348966999999999E-6</v>
      </c>
      <c r="AH129" s="241">
        <v>1.9706391999999998E-3</v>
      </c>
      <c r="AI129" s="241">
        <v>1.1025709E-5</v>
      </c>
      <c r="AJ129" s="241">
        <v>5.5973373999999999E-6</v>
      </c>
      <c r="AK129" s="241">
        <v>4.6208710000000004E-3</v>
      </c>
      <c r="AL129" s="241">
        <v>2.8272696999999998E-6</v>
      </c>
      <c r="AM129" s="241">
        <v>1.2723411999999999E-9</v>
      </c>
      <c r="AN129" s="241">
        <v>1.6100738999999999E-2</v>
      </c>
      <c r="AO129" s="241">
        <v>4.6230173000000003E-5</v>
      </c>
      <c r="AP129" s="241">
        <v>1.0956726999999999E-4</v>
      </c>
      <c r="AQ129" s="241">
        <v>3.8354150999999999E-6</v>
      </c>
      <c r="AR129" s="241">
        <v>2.8590095999999998E-3</v>
      </c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315"/>
      <c r="BF129" s="315"/>
      <c r="BG129" s="315"/>
      <c r="BH129" s="315"/>
      <c r="BI129" s="315"/>
      <c r="BJ129" s="315"/>
      <c r="BK129" s="315"/>
    </row>
    <row r="130" spans="1:63" x14ac:dyDescent="0.25">
      <c r="A130" s="9"/>
      <c r="B130" s="184" t="s">
        <v>5770</v>
      </c>
      <c r="C130" s="5" t="s">
        <v>898</v>
      </c>
      <c r="D130" s="172">
        <v>2.3859873E-2</v>
      </c>
      <c r="E130" s="172">
        <v>9.3967006999999998E-3</v>
      </c>
      <c r="F130" s="172">
        <v>5.0475646999999998E-3</v>
      </c>
      <c r="G130" s="172">
        <v>3.3956728E-3</v>
      </c>
      <c r="H130" s="172">
        <v>3.4215636999999999E-5</v>
      </c>
      <c r="I130" s="172">
        <v>7.5650510999999998E-4</v>
      </c>
      <c r="J130" s="172">
        <v>4.3237917999999998E-3</v>
      </c>
      <c r="K130" s="172">
        <v>6.4733043000000003E-6</v>
      </c>
      <c r="L130" s="172">
        <v>8.9894859999999999E-4</v>
      </c>
      <c r="M130" s="172">
        <v>0</v>
      </c>
      <c r="N130" s="172">
        <v>0</v>
      </c>
      <c r="O130" s="172">
        <v>0</v>
      </c>
      <c r="P130" s="199">
        <f t="shared" si="10"/>
        <v>6.9605190370370371E-2</v>
      </c>
      <c r="Q130" s="233">
        <v>17.928899000000001</v>
      </c>
      <c r="R130" s="96">
        <v>0.58205783</v>
      </c>
      <c r="S130" s="96">
        <v>4.9866319999999999E-2</v>
      </c>
      <c r="T130" s="96">
        <v>2.3153999999999999E-5</v>
      </c>
      <c r="U130" s="96">
        <v>17.286999999999999</v>
      </c>
      <c r="V130" s="96">
        <v>4.74019E-4</v>
      </c>
      <c r="W130" s="96">
        <v>9.4774999999999998E-3</v>
      </c>
      <c r="X130" s="241">
        <f t="shared" si="11"/>
        <v>1.519409274767352E-2</v>
      </c>
      <c r="Y130" s="241">
        <f t="shared" si="12"/>
        <v>3.3384110337499997E-3</v>
      </c>
      <c r="Z130" s="241">
        <f t="shared" si="13"/>
        <v>1.0397241361323519E-2</v>
      </c>
      <c r="AA130" s="241">
        <f t="shared" si="14"/>
        <v>1.4584403526000001E-3</v>
      </c>
      <c r="AB130" s="241">
        <v>1.9289556E-3</v>
      </c>
      <c r="AC130" s="241">
        <v>2.3049219E-7</v>
      </c>
      <c r="AD130" s="241">
        <v>4.8324136E-4</v>
      </c>
      <c r="AE130" s="241">
        <v>2.5134176E-7</v>
      </c>
      <c r="AF130" s="241">
        <v>9.2433643000000001E-4</v>
      </c>
      <c r="AG130" s="241">
        <v>1.3958098E-6</v>
      </c>
      <c r="AH130" s="241">
        <v>1.2620025999999999E-3</v>
      </c>
      <c r="AI130" s="241">
        <v>9.9550196000000003E-6</v>
      </c>
      <c r="AJ130" s="241">
        <v>3.1865337000000002E-6</v>
      </c>
      <c r="AK130" s="241">
        <v>1.1413799E-4</v>
      </c>
      <c r="AL130" s="241">
        <v>4.0299329000000001E-7</v>
      </c>
      <c r="AM130" s="241">
        <v>4.7273352000000005E-10</v>
      </c>
      <c r="AN130" s="241">
        <v>8.9267489999999994E-3</v>
      </c>
      <c r="AO130" s="241">
        <v>2.1542868999999999E-5</v>
      </c>
      <c r="AP130" s="241">
        <v>5.9263883E-5</v>
      </c>
      <c r="AQ130" s="241">
        <v>1.9735526E-6</v>
      </c>
      <c r="AR130" s="241">
        <v>1.4564668000000001E-3</v>
      </c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315"/>
      <c r="BF130" s="315"/>
      <c r="BG130" s="315"/>
      <c r="BH130" s="315"/>
      <c r="BI130" s="315"/>
      <c r="BJ130" s="315"/>
      <c r="BK130" s="315"/>
    </row>
    <row r="131" spans="1:63" x14ac:dyDescent="0.25">
      <c r="A131" s="9"/>
      <c r="B131" s="184" t="s">
        <v>5770</v>
      </c>
      <c r="C131" s="5" t="s">
        <v>899</v>
      </c>
      <c r="D131" s="172">
        <v>2.0871246E-2</v>
      </c>
      <c r="E131" s="172">
        <v>7.9019860999999993E-3</v>
      </c>
      <c r="F131" s="172">
        <v>4.3373780000000002E-3</v>
      </c>
      <c r="G131" s="172">
        <v>2.6562398000000002E-3</v>
      </c>
      <c r="H131" s="172">
        <v>3.1040883999999999E-5</v>
      </c>
      <c r="I131" s="172">
        <v>6.6397570000000005E-4</v>
      </c>
      <c r="J131" s="172">
        <v>4.4716642999999999E-3</v>
      </c>
      <c r="K131" s="172">
        <v>6.1739244999999998E-6</v>
      </c>
      <c r="L131" s="172">
        <v>8.0278754999999998E-4</v>
      </c>
      <c r="M131" s="172">
        <v>0</v>
      </c>
      <c r="N131" s="172">
        <v>0</v>
      </c>
      <c r="O131" s="172">
        <v>0</v>
      </c>
      <c r="P131" s="199">
        <f t="shared" si="10"/>
        <v>5.8533230370370365E-2</v>
      </c>
      <c r="Q131" s="233">
        <v>17.90277</v>
      </c>
      <c r="R131" s="96">
        <v>0.52234247</v>
      </c>
      <c r="S131" s="96">
        <v>4.6320399999999998E-2</v>
      </c>
      <c r="T131" s="96">
        <v>2.2399E-5</v>
      </c>
      <c r="U131" s="96">
        <v>17.324999999999999</v>
      </c>
      <c r="V131" s="96">
        <v>4.3972729999999999E-4</v>
      </c>
      <c r="W131" s="96">
        <v>8.6449000000000005E-3</v>
      </c>
      <c r="X131" s="241">
        <f t="shared" si="11"/>
        <v>1.2568344306445309E-2</v>
      </c>
      <c r="Y131" s="241">
        <f t="shared" si="12"/>
        <v>2.8828648905199999E-3</v>
      </c>
      <c r="Z131" s="241">
        <f t="shared" si="13"/>
        <v>8.3766760349253087E-3</v>
      </c>
      <c r="AA131" s="241">
        <f t="shared" si="14"/>
        <v>1.3088033809999999E-3</v>
      </c>
      <c r="AB131" s="241">
        <v>1.62214E-3</v>
      </c>
      <c r="AC131" s="241">
        <v>2.0507848E-7</v>
      </c>
      <c r="AD131" s="241">
        <v>4.5713298E-4</v>
      </c>
      <c r="AE131" s="241">
        <v>2.2061553999999999E-7</v>
      </c>
      <c r="AF131" s="241">
        <v>8.0188575000000005E-4</v>
      </c>
      <c r="AG131" s="241">
        <v>1.2804665000000001E-6</v>
      </c>
      <c r="AH131" s="241">
        <v>1.0612934E-3</v>
      </c>
      <c r="AI131" s="241">
        <v>8.5095242999999992E-6</v>
      </c>
      <c r="AJ131" s="241">
        <v>2.8467768000000001E-6</v>
      </c>
      <c r="AK131" s="241">
        <v>1.582086E-4</v>
      </c>
      <c r="AL131" s="241">
        <v>3.7382228999999999E-7</v>
      </c>
      <c r="AM131" s="241">
        <v>4.7353530999999999E-10</v>
      </c>
      <c r="AN131" s="241">
        <v>7.0720067000000003E-3</v>
      </c>
      <c r="AO131" s="241">
        <v>1.926704E-5</v>
      </c>
      <c r="AP131" s="241">
        <v>5.4169697999999999E-5</v>
      </c>
      <c r="AQ131" s="241">
        <v>1.7843809999999999E-6</v>
      </c>
      <c r="AR131" s="241">
        <v>1.307019E-3</v>
      </c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315"/>
      <c r="BF131" s="315"/>
      <c r="BG131" s="315"/>
      <c r="BH131" s="315"/>
      <c r="BI131" s="315"/>
      <c r="BJ131" s="315"/>
      <c r="BK131" s="315"/>
    </row>
    <row r="132" spans="1:63" x14ac:dyDescent="0.25">
      <c r="A132" s="9"/>
      <c r="B132" s="184" t="s">
        <v>5770</v>
      </c>
      <c r="C132" s="5" t="s">
        <v>4936</v>
      </c>
      <c r="D132" s="172">
        <v>4.4204330999999999E-2</v>
      </c>
      <c r="E132" s="172">
        <v>7.1140689999999998E-3</v>
      </c>
      <c r="F132" s="172">
        <v>9.9233985999999993E-3</v>
      </c>
      <c r="G132" s="172">
        <v>3.1916806999999999E-3</v>
      </c>
      <c r="H132" s="172">
        <v>2.6605279E-5</v>
      </c>
      <c r="I132" s="172">
        <v>5.9365212999999998E-4</v>
      </c>
      <c r="J132" s="172">
        <v>2.2666002000000001E-2</v>
      </c>
      <c r="K132" s="172">
        <v>5.5323802999999999E-6</v>
      </c>
      <c r="L132" s="172">
        <v>6.8339100999999995E-4</v>
      </c>
      <c r="M132" s="172">
        <v>0</v>
      </c>
      <c r="N132" s="172">
        <v>0</v>
      </c>
      <c r="O132" s="172">
        <v>0</v>
      </c>
      <c r="P132" s="199">
        <f t="shared" si="10"/>
        <v>5.2696807407407405E-2</v>
      </c>
      <c r="Q132" s="233">
        <v>17.613358000000002</v>
      </c>
      <c r="R132" s="96">
        <v>0.39984948999999997</v>
      </c>
      <c r="S132" s="96">
        <v>3.548552E-2</v>
      </c>
      <c r="T132" s="96">
        <v>6.0933000000000002E-7</v>
      </c>
      <c r="U132" s="96">
        <v>17.170999999999999</v>
      </c>
      <c r="V132" s="96">
        <v>2.3758960000000001E-4</v>
      </c>
      <c r="W132" s="96">
        <v>6.7846E-3</v>
      </c>
      <c r="X132" s="241">
        <f t="shared" ref="X132:X157" si="15">SUM(Y132:AA132)</f>
        <v>1.339022118861116E-2</v>
      </c>
      <c r="Y132" s="241">
        <f t="shared" ref="Y132:Y157" si="16">SUM(AB132:AG132)</f>
        <v>3.1202944062199999E-3</v>
      </c>
      <c r="Z132" s="241">
        <f t="shared" ref="Z132:Z157" si="17">SUM(AH132:AP132)</f>
        <v>9.2684083891911608E-3</v>
      </c>
      <c r="AA132" s="241">
        <f t="shared" ref="AA132:AA157" si="18">SUM(AQ132:AR132)</f>
        <v>1.0015183932E-3</v>
      </c>
      <c r="AB132" s="241">
        <v>1.4603408999999999E-3</v>
      </c>
      <c r="AC132" s="241">
        <v>1.4332766999999999E-7</v>
      </c>
      <c r="AD132" s="241">
        <v>2.5116572999999998E-4</v>
      </c>
      <c r="AE132" s="241">
        <v>2.0120365999999999E-7</v>
      </c>
      <c r="AF132" s="241">
        <v>1.4075247000000001E-3</v>
      </c>
      <c r="AG132" s="241">
        <v>9.1854488999999997E-7</v>
      </c>
      <c r="AH132" s="241">
        <v>9.5537181000000001E-4</v>
      </c>
      <c r="AI132" s="241">
        <v>2.1560831E-5</v>
      </c>
      <c r="AJ132" s="241">
        <v>1.5989004E-6</v>
      </c>
      <c r="AK132" s="241">
        <v>2.574371E-5</v>
      </c>
      <c r="AL132" s="241">
        <v>2.7507927999999998E-7</v>
      </c>
      <c r="AM132" s="241">
        <v>3.1651116000000002E-10</v>
      </c>
      <c r="AN132" s="241">
        <v>8.2247385999999999E-3</v>
      </c>
      <c r="AO132" s="241">
        <v>1.6733886000000001E-5</v>
      </c>
      <c r="AP132" s="241">
        <v>2.2385256E-5</v>
      </c>
      <c r="AQ132" s="241">
        <v>1.4629931999999999E-6</v>
      </c>
      <c r="AR132" s="241">
        <v>1.0000554E-3</v>
      </c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315"/>
      <c r="BF132" s="315"/>
      <c r="BG132" s="315"/>
      <c r="BH132" s="315"/>
      <c r="BI132" s="315"/>
      <c r="BJ132" s="315"/>
      <c r="BK132" s="315"/>
    </row>
    <row r="133" spans="1:63" x14ac:dyDescent="0.25">
      <c r="A133" s="9"/>
      <c r="B133" s="184" t="s">
        <v>5770</v>
      </c>
      <c r="C133" s="5" t="s">
        <v>4937</v>
      </c>
      <c r="D133" s="172">
        <v>6.4221286000000002E-3</v>
      </c>
      <c r="E133" s="172">
        <v>7.1684084000000004E-3</v>
      </c>
      <c r="F133" s="172">
        <v>7.2510290999999996E-3</v>
      </c>
      <c r="G133" s="172">
        <v>1.7262059000000001E-3</v>
      </c>
      <c r="H133" s="172">
        <v>2.3074502E-5</v>
      </c>
      <c r="I133" s="172">
        <v>5.2708363E-4</v>
      </c>
      <c r="J133" s="172">
        <v>-1.1121552E-2</v>
      </c>
      <c r="K133" s="172">
        <v>1.9465491000000001E-6</v>
      </c>
      <c r="L133" s="172">
        <v>8.4593266000000005E-4</v>
      </c>
      <c r="M133" s="172">
        <v>0</v>
      </c>
      <c r="N133" s="172">
        <v>0</v>
      </c>
      <c r="O133" s="172">
        <v>0</v>
      </c>
      <c r="P133" s="199">
        <f t="shared" si="10"/>
        <v>5.3099321481481478E-2</v>
      </c>
      <c r="Q133" s="233">
        <v>5.7256172000000003</v>
      </c>
      <c r="R133" s="96">
        <v>0.35084462999999999</v>
      </c>
      <c r="S133" s="96">
        <v>3.52716E-2</v>
      </c>
      <c r="T133" s="96">
        <v>1.9599999999999999E-5</v>
      </c>
      <c r="U133" s="96">
        <v>5.3310000000000004</v>
      </c>
      <c r="V133" s="96">
        <v>3.2789849999999998E-4</v>
      </c>
      <c r="W133" s="96">
        <v>8.1534999999999993E-3</v>
      </c>
      <c r="X133" s="241">
        <f t="shared" si="15"/>
        <v>1.2065875601056519E-2</v>
      </c>
      <c r="Y133" s="241">
        <f t="shared" si="16"/>
        <v>2.5222940548099999E-3</v>
      </c>
      <c r="Z133" s="241">
        <f t="shared" si="17"/>
        <v>8.6638892684465195E-3</v>
      </c>
      <c r="AA133" s="241">
        <f t="shared" si="18"/>
        <v>8.7969227779999997E-4</v>
      </c>
      <c r="AB133" s="241">
        <v>1.4714827999999999E-3</v>
      </c>
      <c r="AC133" s="241">
        <v>1.6348538000000001E-7</v>
      </c>
      <c r="AD133" s="241">
        <v>-3.1767592999999998E-5</v>
      </c>
      <c r="AE133" s="241">
        <v>1.6461193E-7</v>
      </c>
      <c r="AF133" s="241">
        <v>1.0810997000000001E-3</v>
      </c>
      <c r="AG133" s="241">
        <v>1.1510505000000001E-6</v>
      </c>
      <c r="AH133" s="241">
        <v>9.6267042000000005E-4</v>
      </c>
      <c r="AI133" s="241">
        <v>1.5512472000000001E-5</v>
      </c>
      <c r="AJ133" s="241">
        <v>2.6191209000000001E-6</v>
      </c>
      <c r="AK133" s="241">
        <v>1.1060914999999999E-4</v>
      </c>
      <c r="AL133" s="241">
        <v>5.4608996999999999E-7</v>
      </c>
      <c r="AM133" s="241">
        <v>4.2557652E-10</v>
      </c>
      <c r="AN133" s="241">
        <v>7.4995560000000001E-3</v>
      </c>
      <c r="AO133" s="241">
        <v>2.7788994000000001E-5</v>
      </c>
      <c r="AP133" s="241">
        <v>4.4586596E-5</v>
      </c>
      <c r="AQ133" s="241">
        <v>1.7499878E-6</v>
      </c>
      <c r="AR133" s="241">
        <v>8.7794228999999997E-4</v>
      </c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315"/>
      <c r="BF133" s="315"/>
      <c r="BG133" s="315"/>
      <c r="BH133" s="315"/>
      <c r="BI133" s="315"/>
      <c r="BJ133" s="315"/>
      <c r="BK133" s="315"/>
    </row>
    <row r="134" spans="1:63" x14ac:dyDescent="0.25">
      <c r="A134" s="9"/>
      <c r="B134" s="184" t="s">
        <v>5770</v>
      </c>
      <c r="C134" s="5" t="s">
        <v>4938</v>
      </c>
      <c r="D134" s="172">
        <v>5.2700376999999998E-3</v>
      </c>
      <c r="E134" s="172">
        <v>5.0593137E-3</v>
      </c>
      <c r="F134" s="172">
        <v>1.2083244E-2</v>
      </c>
      <c r="G134" s="172">
        <v>9.3607781000000002E-4</v>
      </c>
      <c r="H134" s="172">
        <v>2.1688418E-5</v>
      </c>
      <c r="I134" s="172">
        <v>4.9661241E-4</v>
      </c>
      <c r="J134" s="172">
        <v>-1.4137604E-2</v>
      </c>
      <c r="K134" s="172">
        <v>1.4860102E-6</v>
      </c>
      <c r="L134" s="172">
        <v>8.0921933999999996E-4</v>
      </c>
      <c r="M134" s="172">
        <v>0</v>
      </c>
      <c r="N134" s="172">
        <v>0</v>
      </c>
      <c r="O134" s="172">
        <v>0</v>
      </c>
      <c r="P134" s="199">
        <f t="shared" ref="P134:P157" si="19">E134/0.135</f>
        <v>3.7476397777777774E-2</v>
      </c>
      <c r="Q134" s="233">
        <v>5.624968</v>
      </c>
      <c r="R134" s="96">
        <v>0.25653050999999999</v>
      </c>
      <c r="S134" s="96">
        <v>2.8725759999999999E-2</v>
      </c>
      <c r="T134" s="96">
        <v>3.5797999999999998E-7</v>
      </c>
      <c r="U134" s="96">
        <v>5.3323</v>
      </c>
      <c r="V134" s="96">
        <v>1.712204E-4</v>
      </c>
      <c r="W134" s="96">
        <v>7.2401000000000002E-3</v>
      </c>
      <c r="X134" s="241">
        <f t="shared" si="15"/>
        <v>1.333708599517843E-2</v>
      </c>
      <c r="Y134" s="241">
        <f t="shared" si="16"/>
        <v>2.5498663782999999E-3</v>
      </c>
      <c r="Z134" s="241">
        <f t="shared" si="17"/>
        <v>1.014411949787843E-2</v>
      </c>
      <c r="AA134" s="241">
        <f t="shared" si="18"/>
        <v>6.4310011900000003E-4</v>
      </c>
      <c r="AB134" s="241">
        <v>1.0385613E-3</v>
      </c>
      <c r="AC134" s="241">
        <v>1.2108613E-7</v>
      </c>
      <c r="AD134" s="241">
        <v>-1.0296465E-4</v>
      </c>
      <c r="AE134" s="241">
        <v>1.4862372999999999E-7</v>
      </c>
      <c r="AF134" s="241">
        <v>1.6130723E-3</v>
      </c>
      <c r="AG134" s="241">
        <v>9.2771844E-7</v>
      </c>
      <c r="AH134" s="241">
        <v>6.7946846999999999E-4</v>
      </c>
      <c r="AI134" s="241">
        <v>2.6799556E-5</v>
      </c>
      <c r="AJ134" s="241">
        <v>1.4710589E-6</v>
      </c>
      <c r="AK134" s="241">
        <v>6.3343408000000003E-6</v>
      </c>
      <c r="AL134" s="241">
        <v>4.2212878999999999E-7</v>
      </c>
      <c r="AM134" s="241">
        <v>2.6838842999999998E-10</v>
      </c>
      <c r="AN134" s="241">
        <v>9.3830285999999992E-3</v>
      </c>
      <c r="AO134" s="241">
        <v>2.7935410000000001E-5</v>
      </c>
      <c r="AP134" s="241">
        <v>1.8659665000000001E-5</v>
      </c>
      <c r="AQ134" s="241">
        <v>1.6091490000000001E-6</v>
      </c>
      <c r="AR134" s="241">
        <v>6.4149097000000001E-4</v>
      </c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315"/>
      <c r="BF134" s="315"/>
      <c r="BG134" s="315"/>
      <c r="BH134" s="315"/>
      <c r="BI134" s="315"/>
      <c r="BJ134" s="315"/>
      <c r="BK134" s="315"/>
    </row>
    <row r="135" spans="1:63" x14ac:dyDescent="0.25">
      <c r="A135" s="9"/>
      <c r="B135" s="184" t="s">
        <v>5770</v>
      </c>
      <c r="C135" s="5" t="s">
        <v>4939</v>
      </c>
      <c r="D135" s="172">
        <v>0.32722552999999999</v>
      </c>
      <c r="E135" s="172">
        <v>0.17855960000000001</v>
      </c>
      <c r="F135" s="172">
        <v>5.8868442999999999E-2</v>
      </c>
      <c r="G135" s="172">
        <v>4.5992960999999999E-2</v>
      </c>
      <c r="H135" s="172">
        <v>2.8259238999999998E-4</v>
      </c>
      <c r="I135" s="172">
        <v>6.1111556000000003E-3</v>
      </c>
      <c r="J135" s="172">
        <v>2.9673673000000001E-2</v>
      </c>
      <c r="K135" s="172">
        <v>2.2097985999999999E-5</v>
      </c>
      <c r="L135" s="172">
        <v>7.7150064000000001E-3</v>
      </c>
      <c r="M135" s="172">
        <v>0</v>
      </c>
      <c r="N135" s="172">
        <v>0</v>
      </c>
      <c r="O135" s="172">
        <v>0</v>
      </c>
      <c r="P135" s="199">
        <f t="shared" si="19"/>
        <v>1.3226637037037037</v>
      </c>
      <c r="Q135" s="233">
        <v>25.855884</v>
      </c>
      <c r="R135" s="96">
        <v>4.4202576999999996</v>
      </c>
      <c r="S135" s="96">
        <v>0.82857599999999998</v>
      </c>
      <c r="T135" s="96">
        <v>1.6046999999999999E-4</v>
      </c>
      <c r="U135" s="96">
        <v>20.440999999999999</v>
      </c>
      <c r="V135" s="96">
        <v>4.5501500000000002E-3</v>
      </c>
      <c r="W135" s="96">
        <v>0.16134000000000001</v>
      </c>
      <c r="X135" s="241">
        <f t="shared" si="15"/>
        <v>0.25191223829460613</v>
      </c>
      <c r="Y135" s="241">
        <f t="shared" si="16"/>
        <v>4.8833632104199998E-2</v>
      </c>
      <c r="Z135" s="241">
        <f t="shared" si="17"/>
        <v>0.19200362346340613</v>
      </c>
      <c r="AA135" s="241">
        <f t="shared" si="18"/>
        <v>1.1074982727000001E-2</v>
      </c>
      <c r="AB135" s="241">
        <v>3.6649844000000001E-2</v>
      </c>
      <c r="AC135" s="241">
        <v>2.2722888999999998E-6</v>
      </c>
      <c r="AD135" s="241">
        <v>2.2190498000000001E-3</v>
      </c>
      <c r="AE135" s="241">
        <v>2.5399872999999999E-6</v>
      </c>
      <c r="AF135" s="241">
        <v>9.9328799000000002E-3</v>
      </c>
      <c r="AG135" s="241">
        <v>2.7046127999999998E-5</v>
      </c>
      <c r="AH135" s="241">
        <v>2.3972737000000001E-2</v>
      </c>
      <c r="AI135" s="241">
        <v>1.1810947E-4</v>
      </c>
      <c r="AJ135" s="241">
        <v>3.2929377999999997E-5</v>
      </c>
      <c r="AK135" s="241">
        <v>4.5907949000000003E-3</v>
      </c>
      <c r="AL135" s="241">
        <v>1.2731885999999999E-5</v>
      </c>
      <c r="AM135" s="241">
        <v>5.6394060999999997E-9</v>
      </c>
      <c r="AN135" s="241">
        <v>0.16079976000000001</v>
      </c>
      <c r="AO135" s="241">
        <v>1.9878512000000002E-3</v>
      </c>
      <c r="AP135" s="241">
        <v>4.8870399E-4</v>
      </c>
      <c r="AQ135" s="241">
        <v>1.7371726999999999E-5</v>
      </c>
      <c r="AR135" s="241">
        <v>1.1057611E-2</v>
      </c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315"/>
      <c r="BF135" s="315"/>
      <c r="BG135" s="315"/>
      <c r="BH135" s="315"/>
      <c r="BI135" s="315"/>
      <c r="BJ135" s="315"/>
      <c r="BK135" s="315"/>
    </row>
    <row r="136" spans="1:63" x14ac:dyDescent="0.25">
      <c r="A136" s="9"/>
      <c r="B136" s="184" t="s">
        <v>5770</v>
      </c>
      <c r="C136" s="5" t="s">
        <v>5306</v>
      </c>
      <c r="D136" s="172">
        <v>0.25110503000000001</v>
      </c>
      <c r="E136" s="172">
        <v>0.1564381</v>
      </c>
      <c r="F136" s="172">
        <v>3.6977648000000002E-2</v>
      </c>
      <c r="G136" s="172">
        <v>3.4210086000000001E-2</v>
      </c>
      <c r="H136" s="172">
        <v>2.3058565000000001E-4</v>
      </c>
      <c r="I136" s="172">
        <v>5.3397612000000002E-3</v>
      </c>
      <c r="J136" s="172">
        <v>1.1131586000000001E-2</v>
      </c>
      <c r="K136" s="172">
        <v>1.6028988999999998E-5</v>
      </c>
      <c r="L136" s="172">
        <v>6.7612319000000002E-3</v>
      </c>
      <c r="M136" s="172">
        <v>0</v>
      </c>
      <c r="N136" s="172">
        <v>0</v>
      </c>
      <c r="O136" s="172">
        <v>0</v>
      </c>
      <c r="P136" s="199">
        <f t="shared" si="19"/>
        <v>1.1588007407407406</v>
      </c>
      <c r="Q136" s="233">
        <v>24.608274000000002</v>
      </c>
      <c r="R136" s="96">
        <v>3.3196382</v>
      </c>
      <c r="S136" s="96">
        <v>0.724248</v>
      </c>
      <c r="T136" s="96">
        <v>4.7424999999999999E-6</v>
      </c>
      <c r="U136" s="96">
        <v>20.417999999999999</v>
      </c>
      <c r="V136" s="96">
        <v>2.87324E-3</v>
      </c>
      <c r="W136" s="96">
        <v>0.14351</v>
      </c>
      <c r="X136" s="241">
        <f t="shared" si="15"/>
        <v>0.24166035431180066</v>
      </c>
      <c r="Y136" s="241">
        <f t="shared" si="16"/>
        <v>3.9899701435599996E-2</v>
      </c>
      <c r="Z136" s="241">
        <f t="shared" si="17"/>
        <v>0.19344526339220067</v>
      </c>
      <c r="AA136" s="241">
        <f t="shared" si="18"/>
        <v>8.3153894839999992E-3</v>
      </c>
      <c r="AB136" s="241">
        <v>3.2109323000000002E-2</v>
      </c>
      <c r="AC136" s="241">
        <v>1.6566179000000001E-6</v>
      </c>
      <c r="AD136" s="241">
        <v>8.5742127999999999E-4</v>
      </c>
      <c r="AE136" s="241">
        <v>2.2335667E-6</v>
      </c>
      <c r="AF136" s="241">
        <v>6.9054036000000003E-3</v>
      </c>
      <c r="AG136" s="241">
        <v>2.3663370999999998E-5</v>
      </c>
      <c r="AH136" s="241">
        <v>2.1002364999999999E-2</v>
      </c>
      <c r="AI136" s="241">
        <v>7.1483095000000006E-5</v>
      </c>
      <c r="AJ136" s="241">
        <v>2.4617060999999998E-5</v>
      </c>
      <c r="AK136" s="241">
        <v>2.6664188999999999E-4</v>
      </c>
      <c r="AL136" s="241">
        <v>7.1648670000000004E-6</v>
      </c>
      <c r="AM136" s="241">
        <v>3.6092007000000001E-9</v>
      </c>
      <c r="AN136" s="241">
        <v>0.16984521</v>
      </c>
      <c r="AO136" s="241">
        <v>1.9749924000000002E-3</v>
      </c>
      <c r="AP136" s="241">
        <v>2.5278547000000002E-4</v>
      </c>
      <c r="AQ136" s="241">
        <v>1.4870683999999999E-5</v>
      </c>
      <c r="AR136" s="241">
        <v>8.3005188000000001E-3</v>
      </c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315"/>
      <c r="BF136" s="315"/>
      <c r="BG136" s="315"/>
      <c r="BH136" s="315"/>
      <c r="BI136" s="315"/>
      <c r="BJ136" s="315"/>
      <c r="BK136" s="315"/>
    </row>
    <row r="137" spans="1:63" x14ac:dyDescent="0.25">
      <c r="A137" s="9"/>
      <c r="B137" s="184" t="s">
        <v>5770</v>
      </c>
      <c r="C137" s="5" t="s">
        <v>1530</v>
      </c>
      <c r="D137" s="172">
        <v>0.39580532000000002</v>
      </c>
      <c r="E137" s="172">
        <v>0.20567812999999999</v>
      </c>
      <c r="F137" s="172">
        <v>3.7872979000000001E-2</v>
      </c>
      <c r="G137" s="172">
        <v>1.9540413E-2</v>
      </c>
      <c r="H137" s="172">
        <v>3.6614999000000002E-2</v>
      </c>
      <c r="I137" s="172">
        <v>0.11975958</v>
      </c>
      <c r="J137" s="172">
        <v>-2.6853446999999999E-2</v>
      </c>
      <c r="K137" s="172">
        <v>7.9173436000000002E-6</v>
      </c>
      <c r="L137" s="172">
        <v>3.1847418999999999E-3</v>
      </c>
      <c r="M137" s="172">
        <v>0</v>
      </c>
      <c r="N137" s="172">
        <v>0</v>
      </c>
      <c r="O137" s="172">
        <v>0</v>
      </c>
      <c r="P137" s="199">
        <f t="shared" si="19"/>
        <v>1.5235417037037036</v>
      </c>
      <c r="Q137" s="233">
        <v>31.711400000000001</v>
      </c>
      <c r="R137" s="96">
        <v>1.5143488000000001</v>
      </c>
      <c r="S137" s="96">
        <v>0.216748</v>
      </c>
      <c r="T137" s="96">
        <v>8.7363</v>
      </c>
      <c r="U137" s="96">
        <v>21.201000000000001</v>
      </c>
      <c r="V137" s="96">
        <v>2.4289390000000002E-3</v>
      </c>
      <c r="W137" s="96">
        <v>4.0573999999999999E-2</v>
      </c>
      <c r="X137" s="241">
        <f t="shared" si="15"/>
        <v>8.6196522206811039</v>
      </c>
      <c r="Y137" s="241">
        <f t="shared" si="16"/>
        <v>7.3241436813320002E-2</v>
      </c>
      <c r="Z137" s="241">
        <f t="shared" si="17"/>
        <v>8.5426153399881848</v>
      </c>
      <c r="AA137" s="241">
        <f t="shared" si="18"/>
        <v>3.7954438795999999E-3</v>
      </c>
      <c r="AB137" s="241">
        <v>4.2227760000000003E-2</v>
      </c>
      <c r="AC137" s="241">
        <v>9.1509901999999997E-7</v>
      </c>
      <c r="AD137" s="241">
        <v>9.9949027999999998E-4</v>
      </c>
      <c r="AE137" s="241">
        <v>6.9724424999999999E-6</v>
      </c>
      <c r="AF137" s="241">
        <v>2.9999168E-2</v>
      </c>
      <c r="AG137" s="241">
        <v>7.1309917999999999E-6</v>
      </c>
      <c r="AH137" s="241">
        <v>2.7633040000000001E-2</v>
      </c>
      <c r="AI137" s="241">
        <v>7.4862139000000003E-5</v>
      </c>
      <c r="AJ137" s="241">
        <v>5.0953160000000003E-5</v>
      </c>
      <c r="AK137" s="241">
        <v>1.5660381999999999E-3</v>
      </c>
      <c r="AL137" s="241">
        <v>2.4505681E-5</v>
      </c>
      <c r="AM137" s="241">
        <v>6.0581842000000004E-9</v>
      </c>
      <c r="AN137" s="241">
        <v>8.7735553999999993E-2</v>
      </c>
      <c r="AO137" s="241">
        <v>2.1518074999999999E-4</v>
      </c>
      <c r="AP137" s="241">
        <v>8.4253152</v>
      </c>
      <c r="AQ137" s="241">
        <v>6.9661796E-6</v>
      </c>
      <c r="AR137" s="241">
        <v>3.7884777E-3</v>
      </c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315"/>
      <c r="BF137" s="315"/>
      <c r="BG137" s="315"/>
      <c r="BH137" s="315"/>
      <c r="BI137" s="315"/>
      <c r="BJ137" s="315"/>
      <c r="BK137" s="315"/>
    </row>
    <row r="138" spans="1:63" x14ac:dyDescent="0.25">
      <c r="A138" s="9"/>
      <c r="B138" s="184" t="s">
        <v>5770</v>
      </c>
      <c r="C138" s="5" t="s">
        <v>1531</v>
      </c>
      <c r="D138" s="172">
        <v>6.5689159999999996E-2</v>
      </c>
      <c r="E138" s="172">
        <v>5.1992847000000002E-2</v>
      </c>
      <c r="F138" s="172">
        <v>2.1634845E-2</v>
      </c>
      <c r="G138" s="172">
        <v>1.9553234999999999E-2</v>
      </c>
      <c r="H138" s="172">
        <v>9.6842520999999997E-5</v>
      </c>
      <c r="I138" s="172">
        <v>1.9624616000000002E-3</v>
      </c>
      <c r="J138" s="172">
        <v>-3.2211974999999997E-2</v>
      </c>
      <c r="K138" s="172">
        <v>7.7224437999999996E-6</v>
      </c>
      <c r="L138" s="172">
        <v>2.6531827999999999E-3</v>
      </c>
      <c r="M138" s="172">
        <v>0</v>
      </c>
      <c r="N138" s="172">
        <v>0</v>
      </c>
      <c r="O138" s="172">
        <v>0</v>
      </c>
      <c r="P138" s="199">
        <f t="shared" si="19"/>
        <v>0.38513219999999998</v>
      </c>
      <c r="Q138" s="233">
        <v>22.739699000000002</v>
      </c>
      <c r="R138" s="96">
        <v>1.3427852</v>
      </c>
      <c r="S138" s="96">
        <v>0.16610720000000001</v>
      </c>
      <c r="T138" s="96">
        <v>1.3552E-4</v>
      </c>
      <c r="U138" s="96">
        <v>21.196000000000002</v>
      </c>
      <c r="V138" s="96">
        <v>1.60267E-3</v>
      </c>
      <c r="W138" s="96">
        <v>3.3068E-2</v>
      </c>
      <c r="X138" s="241">
        <f t="shared" si="15"/>
        <v>0.18971157850682238</v>
      </c>
      <c r="Y138" s="241">
        <f t="shared" si="16"/>
        <v>1.4355104301749999E-2</v>
      </c>
      <c r="Z138" s="241">
        <f t="shared" si="17"/>
        <v>0.17199120453847239</v>
      </c>
      <c r="AA138" s="241">
        <f t="shared" si="18"/>
        <v>3.3652696665999998E-3</v>
      </c>
      <c r="AB138" s="241">
        <v>1.0671252000000001E-2</v>
      </c>
      <c r="AC138" s="241">
        <v>7.9369277999999998E-7</v>
      </c>
      <c r="AD138" s="241">
        <v>1.3576745000000001E-4</v>
      </c>
      <c r="AE138" s="241">
        <v>8.0536956999999999E-7</v>
      </c>
      <c r="AF138" s="241">
        <v>3.5410151999999999E-3</v>
      </c>
      <c r="AG138" s="241">
        <v>5.4705894000000003E-6</v>
      </c>
      <c r="AH138" s="241">
        <v>6.9801524999999996E-3</v>
      </c>
      <c r="AI138" s="241">
        <v>4.3832056999999999E-5</v>
      </c>
      <c r="AJ138" s="241">
        <v>4.7461299999999999E-5</v>
      </c>
      <c r="AK138" s="241">
        <v>2.0157328E-4</v>
      </c>
      <c r="AL138" s="241">
        <v>2.2066489999999999E-5</v>
      </c>
      <c r="AM138" s="241">
        <v>5.3614724E-9</v>
      </c>
      <c r="AN138" s="241">
        <v>0.16433202999999999</v>
      </c>
      <c r="AO138" s="241">
        <v>1.2559151999999999E-4</v>
      </c>
      <c r="AP138" s="241">
        <v>2.3849202999999999E-4</v>
      </c>
      <c r="AQ138" s="241">
        <v>5.7919665999999997E-6</v>
      </c>
      <c r="AR138" s="241">
        <v>3.3594776999999998E-3</v>
      </c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315"/>
      <c r="BF138" s="315"/>
      <c r="BG138" s="315"/>
      <c r="BH138" s="315"/>
      <c r="BI138" s="315"/>
      <c r="BJ138" s="315"/>
      <c r="BK138" s="315"/>
    </row>
    <row r="139" spans="1:63" x14ac:dyDescent="0.25">
      <c r="A139" s="9"/>
      <c r="B139" s="184" t="s">
        <v>5770</v>
      </c>
      <c r="C139" s="5" t="s">
        <v>1532</v>
      </c>
      <c r="D139" s="172">
        <v>3.0489179000000002E-2</v>
      </c>
      <c r="E139" s="172">
        <v>1.2374743000000001E-2</v>
      </c>
      <c r="F139" s="172">
        <v>5.9676232000000001E-3</v>
      </c>
      <c r="G139" s="172">
        <v>4.1530908000000002E-3</v>
      </c>
      <c r="H139" s="172">
        <v>3.7471905999999999E-5</v>
      </c>
      <c r="I139" s="172">
        <v>8.2699132999999999E-4</v>
      </c>
      <c r="J139" s="172">
        <v>6.1126078999999998E-3</v>
      </c>
      <c r="K139" s="172">
        <v>6.8599101999999999E-6</v>
      </c>
      <c r="L139" s="172">
        <v>1.0097908E-3</v>
      </c>
      <c r="M139" s="172">
        <v>0</v>
      </c>
      <c r="N139" s="172">
        <v>0</v>
      </c>
      <c r="O139" s="172">
        <v>0</v>
      </c>
      <c r="P139" s="199">
        <f t="shared" si="19"/>
        <v>9.1664762962962956E-2</v>
      </c>
      <c r="Q139" s="233">
        <v>17.974461000000002</v>
      </c>
      <c r="R139" s="96">
        <v>0.65538545999999998</v>
      </c>
      <c r="S139" s="96">
        <v>5.4966800000000003E-2</v>
      </c>
      <c r="T139" s="96">
        <v>2.4766999999999999E-5</v>
      </c>
      <c r="U139" s="96">
        <v>17.253</v>
      </c>
      <c r="V139" s="96">
        <v>5.4163300000000002E-4</v>
      </c>
      <c r="W139" s="96">
        <v>1.0541999999999999E-2</v>
      </c>
      <c r="X139" s="241">
        <f t="shared" si="15"/>
        <v>1.6815311287567265E-2</v>
      </c>
      <c r="Y139" s="241">
        <f t="shared" si="16"/>
        <v>4.3576151614700001E-3</v>
      </c>
      <c r="Z139" s="241">
        <f t="shared" si="17"/>
        <v>1.0815369035097262E-2</v>
      </c>
      <c r="AA139" s="241">
        <f t="shared" si="18"/>
        <v>1.6423270910000001E-3</v>
      </c>
      <c r="AB139" s="241">
        <v>2.5400784E-3</v>
      </c>
      <c r="AC139" s="241">
        <v>2.9542323E-7</v>
      </c>
      <c r="AD139" s="241">
        <v>7.4580309999999999E-4</v>
      </c>
      <c r="AE139" s="241">
        <v>2.8322824E-7</v>
      </c>
      <c r="AF139" s="241">
        <v>1.0695952999999999E-3</v>
      </c>
      <c r="AG139" s="241">
        <v>1.5597099999999999E-6</v>
      </c>
      <c r="AH139" s="241">
        <v>1.6617329000000001E-3</v>
      </c>
      <c r="AI139" s="241">
        <v>1.1850371E-5</v>
      </c>
      <c r="AJ139" s="241">
        <v>3.4258369999999998E-6</v>
      </c>
      <c r="AK139" s="241">
        <v>1.7954218E-4</v>
      </c>
      <c r="AL139" s="241">
        <v>4.6605680000000002E-7</v>
      </c>
      <c r="AM139" s="241">
        <v>5.4329725999999997E-10</v>
      </c>
      <c r="AN139" s="241">
        <v>8.8688032000000007E-3</v>
      </c>
      <c r="AO139" s="241">
        <v>2.376897E-5</v>
      </c>
      <c r="AP139" s="241">
        <v>6.5778977000000005E-5</v>
      </c>
      <c r="AQ139" s="241">
        <v>2.2257909999999999E-6</v>
      </c>
      <c r="AR139" s="241">
        <v>1.6401013E-3</v>
      </c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315"/>
      <c r="BF139" s="315"/>
      <c r="BG139" s="315"/>
      <c r="BH139" s="315"/>
      <c r="BI139" s="315"/>
      <c r="BJ139" s="315"/>
      <c r="BK139" s="315"/>
    </row>
    <row r="140" spans="1:63" x14ac:dyDescent="0.25">
      <c r="A140" s="9"/>
      <c r="B140" s="184" t="s">
        <v>5770</v>
      </c>
      <c r="C140" s="5" t="s">
        <v>3713</v>
      </c>
      <c r="D140" s="172">
        <v>5.5660637999999998E-2</v>
      </c>
      <c r="E140" s="172">
        <v>8.2567942000000005E-3</v>
      </c>
      <c r="F140" s="172">
        <v>1.2848791E-2</v>
      </c>
      <c r="G140" s="172">
        <v>3.8566378999999999E-3</v>
      </c>
      <c r="H140" s="172">
        <v>2.8479959999999999E-5</v>
      </c>
      <c r="I140" s="172">
        <v>6.3978623999999995E-4</v>
      </c>
      <c r="J140" s="172">
        <v>2.92824E-2</v>
      </c>
      <c r="K140" s="172">
        <v>5.6499898000000004E-6</v>
      </c>
      <c r="L140" s="172">
        <v>7.4209852000000005E-4</v>
      </c>
      <c r="M140" s="172">
        <v>0</v>
      </c>
      <c r="N140" s="172">
        <v>0</v>
      </c>
      <c r="O140" s="172">
        <v>0</v>
      </c>
      <c r="P140" s="199">
        <f t="shared" si="19"/>
        <v>6.1161438518518518E-2</v>
      </c>
      <c r="Q140" s="233">
        <v>17.599022999999999</v>
      </c>
      <c r="R140" s="96">
        <v>0.42297185999999998</v>
      </c>
      <c r="S140" s="96">
        <v>3.7547999999999998E-2</v>
      </c>
      <c r="T140" s="96">
        <v>6.3644E-7</v>
      </c>
      <c r="U140" s="96">
        <v>17.131</v>
      </c>
      <c r="V140" s="96">
        <v>2.5084519999999999E-4</v>
      </c>
      <c r="W140" s="96">
        <v>7.2515000000000001E-3</v>
      </c>
      <c r="X140" s="241">
        <f t="shared" si="15"/>
        <v>1.476172683125339E-2</v>
      </c>
      <c r="Y140" s="241">
        <f t="shared" si="16"/>
        <v>3.8236994954100002E-3</v>
      </c>
      <c r="Z140" s="241">
        <f t="shared" si="17"/>
        <v>9.8785697897433907E-3</v>
      </c>
      <c r="AA140" s="241">
        <f t="shared" si="18"/>
        <v>1.0594575460999998E-3</v>
      </c>
      <c r="AB140" s="241">
        <v>1.6948881999999999E-3</v>
      </c>
      <c r="AC140" s="241">
        <v>1.5460533999999999E-7</v>
      </c>
      <c r="AD140" s="241">
        <v>3.587827E-4</v>
      </c>
      <c r="AE140" s="241">
        <v>2.1920184000000001E-7</v>
      </c>
      <c r="AF140" s="241">
        <v>1.7686697000000001E-3</v>
      </c>
      <c r="AG140" s="241">
        <v>9.8508822999999997E-7</v>
      </c>
      <c r="AH140" s="241">
        <v>1.1087853E-3</v>
      </c>
      <c r="AI140" s="241">
        <v>2.8153110000000001E-5</v>
      </c>
      <c r="AJ140" s="241">
        <v>1.7615846E-6</v>
      </c>
      <c r="AK140" s="241">
        <v>5.6370365999999999E-5</v>
      </c>
      <c r="AL140" s="241">
        <v>3.0394826000000001E-7</v>
      </c>
      <c r="AM140" s="241">
        <v>3.6188339E-10</v>
      </c>
      <c r="AN140" s="241">
        <v>8.6408101999999997E-3</v>
      </c>
      <c r="AO140" s="241">
        <v>1.8265903999999998E-5</v>
      </c>
      <c r="AP140" s="241">
        <v>2.4119014999999998E-5</v>
      </c>
      <c r="AQ140" s="241">
        <v>1.5872461E-6</v>
      </c>
      <c r="AR140" s="241">
        <v>1.0578702999999999E-3</v>
      </c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315"/>
      <c r="BF140" s="315"/>
      <c r="BG140" s="315"/>
      <c r="BH140" s="315"/>
      <c r="BI140" s="315"/>
      <c r="BJ140" s="315"/>
      <c r="BK140" s="315"/>
    </row>
    <row r="141" spans="1:63" x14ac:dyDescent="0.25">
      <c r="A141" s="9"/>
      <c r="B141" s="184" t="s">
        <v>5770</v>
      </c>
      <c r="C141" s="5" t="s">
        <v>3714</v>
      </c>
      <c r="D141" s="172">
        <v>-1.4162312E-2</v>
      </c>
      <c r="E141" s="172">
        <v>1.2925051999999999E-2</v>
      </c>
      <c r="F141" s="172">
        <v>2.6935548999999998E-3</v>
      </c>
      <c r="G141" s="172">
        <v>1.0017461E-3</v>
      </c>
      <c r="H141" s="172">
        <v>5.5011203999999997E-5</v>
      </c>
      <c r="I141" s="172">
        <v>1.2998332999999999E-3</v>
      </c>
      <c r="J141" s="172">
        <v>-3.4336701999999997E-2</v>
      </c>
      <c r="K141" s="172">
        <v>3.6028858999999999E-6</v>
      </c>
      <c r="L141" s="172">
        <v>2.1955887999999999E-3</v>
      </c>
      <c r="M141" s="172">
        <v>0</v>
      </c>
      <c r="N141" s="172">
        <v>0</v>
      </c>
      <c r="O141" s="172">
        <v>0</v>
      </c>
      <c r="P141" s="199">
        <f t="shared" si="19"/>
        <v>9.5741125925925916E-2</v>
      </c>
      <c r="Q141" s="233">
        <v>18.377188</v>
      </c>
      <c r="R141" s="96">
        <v>0.67319192000000005</v>
      </c>
      <c r="S141" s="96">
        <v>7.2615200000000005E-2</v>
      </c>
      <c r="T141" s="96">
        <v>7.5395E-7</v>
      </c>
      <c r="U141" s="96">
        <v>17.614999999999998</v>
      </c>
      <c r="V141" s="96">
        <v>4.5234099999999998E-4</v>
      </c>
      <c r="W141" s="96">
        <v>1.5928000000000001E-2</v>
      </c>
      <c r="X141" s="241">
        <f t="shared" si="15"/>
        <v>0.18526520604561733</v>
      </c>
      <c r="Y141" s="241">
        <f t="shared" si="16"/>
        <v>3.2029861154600006E-3</v>
      </c>
      <c r="Z141" s="241">
        <f t="shared" si="17"/>
        <v>0.18037403263625734</v>
      </c>
      <c r="AA141" s="241">
        <f t="shared" si="18"/>
        <v>1.6881872938999999E-3</v>
      </c>
      <c r="AB141" s="241">
        <v>2.6532601000000002E-3</v>
      </c>
      <c r="AC141" s="241">
        <v>3.1197908000000002E-7</v>
      </c>
      <c r="AD141" s="241">
        <v>-3.1930979999999999E-4</v>
      </c>
      <c r="AE141" s="241">
        <v>3.8362127999999997E-7</v>
      </c>
      <c r="AF141" s="241">
        <v>8.6599278999999999E-4</v>
      </c>
      <c r="AG141" s="241">
        <v>2.3474251000000002E-6</v>
      </c>
      <c r="AH141" s="241">
        <v>1.735866E-3</v>
      </c>
      <c r="AI141" s="241">
        <v>3.9719005999999997E-6</v>
      </c>
      <c r="AJ141" s="241">
        <v>9.1130803999999992E-6</v>
      </c>
      <c r="AK141" s="241">
        <v>-3.8824929000000001E-5</v>
      </c>
      <c r="AL141" s="241">
        <v>2.9318525000000002E-7</v>
      </c>
      <c r="AM141" s="241">
        <v>4.9800736999999999E-10</v>
      </c>
      <c r="AN141" s="241">
        <v>0.17856929999999999</v>
      </c>
      <c r="AO141" s="241">
        <v>4.6167213000000003E-5</v>
      </c>
      <c r="AP141" s="241">
        <v>4.8145688000000003E-5</v>
      </c>
      <c r="AQ141" s="241">
        <v>4.7634938999999997E-6</v>
      </c>
      <c r="AR141" s="241">
        <v>1.6834237999999999E-3</v>
      </c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315"/>
      <c r="BF141" s="315"/>
      <c r="BG141" s="315"/>
      <c r="BH141" s="315"/>
      <c r="BI141" s="315"/>
      <c r="BJ141" s="315"/>
      <c r="BK141" s="315"/>
    </row>
    <row r="142" spans="1:63" x14ac:dyDescent="0.25">
      <c r="A142" s="9"/>
      <c r="B142" s="184" t="s">
        <v>5770</v>
      </c>
      <c r="C142" s="5" t="s">
        <v>3715</v>
      </c>
      <c r="D142" s="172">
        <v>-1.2723191999999999E-3</v>
      </c>
      <c r="E142" s="172">
        <v>7.2390583999999997E-3</v>
      </c>
      <c r="F142" s="172">
        <v>4.6475001999999998E-3</v>
      </c>
      <c r="G142" s="172">
        <v>1.0530798E-3</v>
      </c>
      <c r="H142" s="172">
        <v>1.7772365E-5</v>
      </c>
      <c r="I142" s="172">
        <v>4.7943698000000001E-4</v>
      </c>
      <c r="J142" s="172">
        <v>-1.5222736000000001E-2</v>
      </c>
      <c r="K142" s="172">
        <v>1.3930565E-6</v>
      </c>
      <c r="L142" s="172">
        <v>5.121759E-4</v>
      </c>
      <c r="M142" s="172">
        <v>0</v>
      </c>
      <c r="N142" s="172">
        <v>0</v>
      </c>
      <c r="O142" s="172">
        <v>0</v>
      </c>
      <c r="P142" s="199">
        <f t="shared" si="19"/>
        <v>5.3622654814814812E-2</v>
      </c>
      <c r="Q142" s="233">
        <v>4.0941900999999996</v>
      </c>
      <c r="R142" s="96">
        <v>0.28192593999999999</v>
      </c>
      <c r="S142" s="96">
        <v>2.1201600000000001E-2</v>
      </c>
      <c r="T142" s="96">
        <v>3.9334999999999997E-6</v>
      </c>
      <c r="U142" s="96">
        <v>3.7863000000000002</v>
      </c>
      <c r="V142" s="96">
        <v>1.990571E-4</v>
      </c>
      <c r="W142" s="96">
        <v>4.5595999999999996E-3</v>
      </c>
      <c r="X142" s="241">
        <f t="shared" si="15"/>
        <v>1.0284662162889549E-2</v>
      </c>
      <c r="Y142" s="241">
        <f t="shared" si="16"/>
        <v>1.9114182974399999E-3</v>
      </c>
      <c r="Z142" s="241">
        <f t="shared" si="17"/>
        <v>7.6667760164495502E-3</v>
      </c>
      <c r="AA142" s="241">
        <f t="shared" si="18"/>
        <v>7.0646784900000009E-4</v>
      </c>
      <c r="AB142" s="241">
        <v>1.4859211000000001E-3</v>
      </c>
      <c r="AC142" s="241">
        <v>1.4430034999999999E-7</v>
      </c>
      <c r="AD142" s="241">
        <v>-3.1885783999999998E-4</v>
      </c>
      <c r="AE142" s="241">
        <v>1.5256042E-7</v>
      </c>
      <c r="AF142" s="241">
        <v>7.4337709E-4</v>
      </c>
      <c r="AG142" s="241">
        <v>6.8108666999999996E-7</v>
      </c>
      <c r="AH142" s="241">
        <v>9.7204070999999995E-4</v>
      </c>
      <c r="AI142" s="241">
        <v>9.7027941999999998E-6</v>
      </c>
      <c r="AJ142" s="241">
        <v>1.3189393E-6</v>
      </c>
      <c r="AK142" s="241">
        <v>-1.1290356000000001E-5</v>
      </c>
      <c r="AL142" s="241">
        <v>2.9420252000000001E-7</v>
      </c>
      <c r="AM142" s="241">
        <v>2.2442955000000001E-10</v>
      </c>
      <c r="AN142" s="241">
        <v>6.6581627000000003E-3</v>
      </c>
      <c r="AO142" s="241">
        <v>1.2609344999999999E-5</v>
      </c>
      <c r="AP142" s="241">
        <v>2.3937457000000002E-5</v>
      </c>
      <c r="AQ142" s="241">
        <v>1.1290689999999999E-6</v>
      </c>
      <c r="AR142" s="241">
        <v>7.0533878000000004E-4</v>
      </c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315"/>
      <c r="BF142" s="315"/>
      <c r="BG142" s="315"/>
      <c r="BH142" s="315"/>
      <c r="BI142" s="315"/>
      <c r="BJ142" s="315"/>
      <c r="BK142" s="315"/>
    </row>
    <row r="143" spans="1:63" x14ac:dyDescent="0.25">
      <c r="A143" s="9"/>
      <c r="B143" s="184" t="s">
        <v>5770</v>
      </c>
      <c r="C143" s="5" t="s">
        <v>4221</v>
      </c>
      <c r="D143" s="172">
        <v>3.8997693E-2</v>
      </c>
      <c r="E143" s="172">
        <v>2.9750603E-3</v>
      </c>
      <c r="F143" s="172">
        <v>1.9363439E-3</v>
      </c>
      <c r="G143" s="172">
        <v>1.7942308000000001E-4</v>
      </c>
      <c r="H143" s="172">
        <v>7.2187362999999996E-3</v>
      </c>
      <c r="I143" s="172">
        <v>1.5809265000000001E-4</v>
      </c>
      <c r="J143" s="172">
        <v>2.6263002000000001E-2</v>
      </c>
      <c r="K143" s="172">
        <v>8.8991030000000004E-7</v>
      </c>
      <c r="L143" s="172">
        <v>2.6614466999999998E-4</v>
      </c>
      <c r="M143" s="172">
        <v>0</v>
      </c>
      <c r="N143" s="172">
        <v>0</v>
      </c>
      <c r="O143" s="172">
        <v>0</v>
      </c>
      <c r="P143" s="199">
        <f t="shared" si="19"/>
        <v>2.2037483703703703E-2</v>
      </c>
      <c r="Q143" s="233">
        <v>5.1336874999999997</v>
      </c>
      <c r="R143" s="96">
        <v>0.16119564</v>
      </c>
      <c r="S143" s="96">
        <v>1.8552800000000001E-2</v>
      </c>
      <c r="T143" s="96">
        <v>1.364E-5</v>
      </c>
      <c r="U143" s="96">
        <v>4.9500999999999999</v>
      </c>
      <c r="V143" s="96">
        <v>2.5599070000000002E-4</v>
      </c>
      <c r="W143" s="96">
        <v>3.5693999999999999E-3</v>
      </c>
      <c r="X143" s="241">
        <f t="shared" si="15"/>
        <v>7.7815859767711602E-3</v>
      </c>
      <c r="Y143" s="241">
        <f t="shared" si="16"/>
        <v>1.0863009041900001E-3</v>
      </c>
      <c r="Z143" s="241">
        <f t="shared" si="17"/>
        <v>6.2911484158811601E-3</v>
      </c>
      <c r="AA143" s="241">
        <f t="shared" si="18"/>
        <v>4.0413665669999997E-4</v>
      </c>
      <c r="AB143" s="241">
        <v>5.8906074000000005E-4</v>
      </c>
      <c r="AC143" s="241">
        <v>1.3117049000000001E-7</v>
      </c>
      <c r="AD143" s="241">
        <v>1.8746E-4</v>
      </c>
      <c r="AE143" s="241">
        <v>1.1145869999999999E-6</v>
      </c>
      <c r="AF143" s="241">
        <v>3.0793318999999998E-4</v>
      </c>
      <c r="AG143" s="241">
        <v>6.0121669999999997E-7</v>
      </c>
      <c r="AH143" s="241">
        <v>3.8500904000000002E-4</v>
      </c>
      <c r="AI143" s="241">
        <v>3.9978177000000003E-6</v>
      </c>
      <c r="AJ143" s="241">
        <v>1.5169517999999999E-6</v>
      </c>
      <c r="AK143" s="241">
        <v>1.4044104E-4</v>
      </c>
      <c r="AL143" s="241">
        <v>5.1379899E-7</v>
      </c>
      <c r="AM143" s="241">
        <v>2.7339116000000002E-10</v>
      </c>
      <c r="AN143" s="241">
        <v>5.7273727999999999E-3</v>
      </c>
      <c r="AO143" s="241">
        <v>8.7511619999999995E-6</v>
      </c>
      <c r="AP143" s="241">
        <v>2.3545532000000001E-5</v>
      </c>
      <c r="AQ143" s="241">
        <v>5.6111670000000003E-7</v>
      </c>
      <c r="AR143" s="241">
        <v>4.0357553999999999E-4</v>
      </c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315"/>
      <c r="BF143" s="315"/>
      <c r="BG143" s="315"/>
      <c r="BH143" s="315"/>
      <c r="BI143" s="315"/>
      <c r="BJ143" s="315"/>
      <c r="BK143" s="315"/>
    </row>
    <row r="144" spans="1:63" x14ac:dyDescent="0.25">
      <c r="A144" s="9"/>
      <c r="B144" s="184" t="s">
        <v>5770</v>
      </c>
      <c r="C144" s="5" t="s">
        <v>3716</v>
      </c>
      <c r="D144" s="172">
        <v>0.33492170999999998</v>
      </c>
      <c r="E144" s="172">
        <v>0.16740654999999999</v>
      </c>
      <c r="F144" s="172">
        <v>2.9193236000000001E-2</v>
      </c>
      <c r="G144" s="172">
        <v>0.10426042000000001</v>
      </c>
      <c r="H144" s="172">
        <v>4.6174387000000002E-4</v>
      </c>
      <c r="I144" s="172">
        <v>1.1992393E-2</v>
      </c>
      <c r="J144" s="172">
        <v>1.0309183E-2</v>
      </c>
      <c r="K144" s="172">
        <v>2.7746452000000001E-5</v>
      </c>
      <c r="L144" s="172">
        <v>1.1270433999999999E-2</v>
      </c>
      <c r="M144" s="172">
        <v>0</v>
      </c>
      <c r="N144" s="172">
        <v>0</v>
      </c>
      <c r="O144" s="172">
        <v>0</v>
      </c>
      <c r="P144" s="199">
        <f t="shared" si="19"/>
        <v>1.2400485185185184</v>
      </c>
      <c r="Q144" s="233">
        <v>34.794049000000001</v>
      </c>
      <c r="R144" s="96">
        <v>5.749784</v>
      </c>
      <c r="S144" s="96">
        <v>0.44351439999999998</v>
      </c>
      <c r="T144" s="96">
        <v>1.1858999999999999E-5</v>
      </c>
      <c r="U144" s="96">
        <v>28.5</v>
      </c>
      <c r="V144" s="96">
        <v>3.5868969999999999E-3</v>
      </c>
      <c r="W144" s="96">
        <v>9.7152000000000002E-2</v>
      </c>
      <c r="X144" s="241">
        <f t="shared" si="15"/>
        <v>0.59561704559503625</v>
      </c>
      <c r="Y144" s="241">
        <f t="shared" si="16"/>
        <v>4.4212028001499995E-2</v>
      </c>
      <c r="Z144" s="241">
        <f t="shared" si="17"/>
        <v>0.53700363795953621</v>
      </c>
      <c r="AA144" s="241">
        <f t="shared" si="18"/>
        <v>1.4401379633999999E-2</v>
      </c>
      <c r="AB144" s="241">
        <v>3.4357878000000001E-2</v>
      </c>
      <c r="AC144" s="241">
        <v>4.1778860000000003E-6</v>
      </c>
      <c r="AD144" s="241">
        <v>1.3327254E-3</v>
      </c>
      <c r="AE144" s="241">
        <v>4.0700835000000001E-6</v>
      </c>
      <c r="AF144" s="241">
        <v>8.4989911000000005E-3</v>
      </c>
      <c r="AG144" s="241">
        <v>1.4185532000000001E-5</v>
      </c>
      <c r="AH144" s="241">
        <v>2.2475275999999999E-2</v>
      </c>
      <c r="AI144" s="241">
        <v>4.3064106000000003E-5</v>
      </c>
      <c r="AJ144" s="241">
        <v>3.5548819E-5</v>
      </c>
      <c r="AK144" s="241">
        <v>2.6711304E-3</v>
      </c>
      <c r="AL144" s="241">
        <v>1.7203505999999999E-5</v>
      </c>
      <c r="AM144" s="241">
        <v>6.1785361999999997E-9</v>
      </c>
      <c r="AN144" s="241">
        <v>0.51108392000000002</v>
      </c>
      <c r="AO144" s="241">
        <v>2.4282098E-4</v>
      </c>
      <c r="AP144" s="241">
        <v>4.3466796999999999E-4</v>
      </c>
      <c r="AQ144" s="241">
        <v>2.4436633999999999E-5</v>
      </c>
      <c r="AR144" s="241">
        <v>1.4376943E-2</v>
      </c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315"/>
      <c r="BF144" s="315"/>
      <c r="BG144" s="315"/>
      <c r="BH144" s="315"/>
      <c r="BI144" s="315"/>
      <c r="BJ144" s="315"/>
      <c r="BK144" s="315"/>
    </row>
    <row r="145" spans="1:63" x14ac:dyDescent="0.25">
      <c r="A145" s="9"/>
      <c r="B145" s="184" t="s">
        <v>5770</v>
      </c>
      <c r="C145" s="5" t="s">
        <v>3717</v>
      </c>
      <c r="D145" s="172">
        <v>0.24115325000000001</v>
      </c>
      <c r="E145" s="172">
        <v>0.13748347</v>
      </c>
      <c r="F145" s="172">
        <v>4.0855214000000001E-2</v>
      </c>
      <c r="G145" s="172">
        <v>4.1912658999999998E-2</v>
      </c>
      <c r="H145" s="172">
        <v>3.0365437999999999E-4</v>
      </c>
      <c r="I145" s="172">
        <v>6.3182548E-3</v>
      </c>
      <c r="J145" s="172">
        <v>6.1016318999999996E-3</v>
      </c>
      <c r="K145" s="172">
        <v>2.7059306E-5</v>
      </c>
      <c r="L145" s="172">
        <v>8.1513130000000003E-3</v>
      </c>
      <c r="M145" s="172">
        <v>0</v>
      </c>
      <c r="N145" s="172">
        <v>0</v>
      </c>
      <c r="O145" s="172">
        <v>0</v>
      </c>
      <c r="P145" s="199">
        <f t="shared" si="19"/>
        <v>1.0183960740740741</v>
      </c>
      <c r="Q145" s="233">
        <v>35.850709000000002</v>
      </c>
      <c r="R145" s="96">
        <v>5.6250067000000001</v>
      </c>
      <c r="S145" s="96">
        <v>1.3769279999999999</v>
      </c>
      <c r="T145" s="96">
        <v>1.9660000000000001E-4</v>
      </c>
      <c r="U145" s="96">
        <v>28.58</v>
      </c>
      <c r="V145" s="96">
        <v>6.4678000000000001E-3</v>
      </c>
      <c r="W145" s="96">
        <v>0.26211000000000001</v>
      </c>
      <c r="X145" s="241">
        <f t="shared" si="15"/>
        <v>0.22541246374241142</v>
      </c>
      <c r="Y145" s="241">
        <f t="shared" si="16"/>
        <v>3.7300771274599992E-2</v>
      </c>
      <c r="Z145" s="241">
        <f t="shared" si="17"/>
        <v>0.17401847580481142</v>
      </c>
      <c r="AA145" s="241">
        <f t="shared" si="18"/>
        <v>1.4093216662999999E-2</v>
      </c>
      <c r="AB145" s="241">
        <v>2.8220459E-2</v>
      </c>
      <c r="AC145" s="241">
        <v>2.8131026999999999E-6</v>
      </c>
      <c r="AD145" s="241">
        <v>1.2278287000000001E-3</v>
      </c>
      <c r="AE145" s="241">
        <v>2.3675219E-6</v>
      </c>
      <c r="AF145" s="241">
        <v>7.8021762999999997E-3</v>
      </c>
      <c r="AG145" s="241">
        <v>4.5126649999999999E-5</v>
      </c>
      <c r="AH145" s="241">
        <v>1.846122E-2</v>
      </c>
      <c r="AI145" s="241">
        <v>7.7933471000000003E-5</v>
      </c>
      <c r="AJ145" s="241">
        <v>3.7055984000000002E-5</v>
      </c>
      <c r="AK145" s="241">
        <v>6.0345901000000005E-4</v>
      </c>
      <c r="AL145" s="241">
        <v>7.1530165000000001E-6</v>
      </c>
      <c r="AM145" s="241">
        <v>5.4633113999999999E-9</v>
      </c>
      <c r="AN145" s="241">
        <v>0.15012996000000001</v>
      </c>
      <c r="AO145" s="241">
        <v>4.0857925000000002E-3</v>
      </c>
      <c r="AP145" s="241">
        <v>6.1589635999999997E-4</v>
      </c>
      <c r="AQ145" s="241">
        <v>1.9054663000000001E-5</v>
      </c>
      <c r="AR145" s="241">
        <v>1.4074161999999999E-2</v>
      </c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315"/>
      <c r="BF145" s="315"/>
      <c r="BG145" s="315"/>
      <c r="BH145" s="315"/>
      <c r="BI145" s="315"/>
      <c r="BJ145" s="315"/>
      <c r="BK145" s="315"/>
    </row>
    <row r="146" spans="1:63" x14ac:dyDescent="0.25">
      <c r="A146" s="9"/>
      <c r="B146" s="184" t="s">
        <v>5770</v>
      </c>
      <c r="C146" s="5" t="s">
        <v>3718</v>
      </c>
      <c r="D146" s="172">
        <v>0.11935801</v>
      </c>
      <c r="E146" s="172">
        <v>3.9389382000000001E-2</v>
      </c>
      <c r="F146" s="172">
        <v>1.9415255999999999E-2</v>
      </c>
      <c r="G146" s="172">
        <v>7.3125433999999996E-3</v>
      </c>
      <c r="H146" s="172">
        <v>1.4347101000000001E-4</v>
      </c>
      <c r="I146" s="172">
        <v>2.5639497000000001E-3</v>
      </c>
      <c r="J146" s="172">
        <v>4.5763553999999998E-2</v>
      </c>
      <c r="K146" s="172">
        <v>2.0852125000000002E-5</v>
      </c>
      <c r="L146" s="172">
        <v>4.7490008E-3</v>
      </c>
      <c r="M146" s="172">
        <v>0</v>
      </c>
      <c r="N146" s="172">
        <v>0</v>
      </c>
      <c r="O146" s="172">
        <v>0</v>
      </c>
      <c r="P146" s="199">
        <f t="shared" si="19"/>
        <v>0.29177320000000001</v>
      </c>
      <c r="Q146" s="233">
        <v>17.869902</v>
      </c>
      <c r="R146" s="96">
        <v>2.2279550000000001</v>
      </c>
      <c r="S146" s="96">
        <v>1.127</v>
      </c>
      <c r="T146" s="96">
        <v>1.0361000000000001E-4</v>
      </c>
      <c r="U146" s="96">
        <v>14.302</v>
      </c>
      <c r="V146" s="96">
        <v>4.3233300000000002E-3</v>
      </c>
      <c r="W146" s="96">
        <v>0.20852000000000001</v>
      </c>
      <c r="X146" s="241">
        <f t="shared" si="15"/>
        <v>5.2037459636042199E-2</v>
      </c>
      <c r="Y146" s="241">
        <f t="shared" si="16"/>
        <v>1.206400280671E-2</v>
      </c>
      <c r="Z146" s="241">
        <f t="shared" si="17"/>
        <v>3.4385190978332196E-2</v>
      </c>
      <c r="AA146" s="241">
        <f t="shared" si="18"/>
        <v>5.5882658509999999E-3</v>
      </c>
      <c r="AB146" s="241">
        <v>8.0851923999999999E-3</v>
      </c>
      <c r="AC146" s="241">
        <v>9.8662162999999991E-7</v>
      </c>
      <c r="AD146" s="241">
        <v>4.3263740000000001E-4</v>
      </c>
      <c r="AE146" s="241">
        <v>8.4730307999999997E-7</v>
      </c>
      <c r="AF146" s="241">
        <v>3.5078738000000002E-3</v>
      </c>
      <c r="AG146" s="241">
        <v>3.6465282000000002E-5</v>
      </c>
      <c r="AH146" s="241">
        <v>5.2895842E-3</v>
      </c>
      <c r="AI146" s="241">
        <v>3.8428481000000001E-5</v>
      </c>
      <c r="AJ146" s="241">
        <v>2.5346580000000001E-5</v>
      </c>
      <c r="AK146" s="241">
        <v>1.213448E-3</v>
      </c>
      <c r="AL146" s="241">
        <v>9.4583360000000007E-6</v>
      </c>
      <c r="AM146" s="241">
        <v>4.3113321999999997E-9</v>
      </c>
      <c r="AN146" s="241">
        <v>2.7402804999999999E-2</v>
      </c>
      <c r="AO146" s="241">
        <v>1.6306944000000001E-4</v>
      </c>
      <c r="AP146" s="241">
        <v>2.4304662999999999E-4</v>
      </c>
      <c r="AQ146" s="241">
        <v>1.1307550999999999E-5</v>
      </c>
      <c r="AR146" s="241">
        <v>5.5769582999999996E-3</v>
      </c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315"/>
      <c r="BF146" s="315"/>
      <c r="BG146" s="315"/>
      <c r="BH146" s="315"/>
      <c r="BI146" s="315"/>
      <c r="BJ146" s="315"/>
      <c r="BK146" s="315"/>
    </row>
    <row r="147" spans="1:63" x14ac:dyDescent="0.25">
      <c r="A147" s="9"/>
      <c r="B147" s="184" t="s">
        <v>5770</v>
      </c>
      <c r="C147" s="5" t="s">
        <v>3719</v>
      </c>
      <c r="D147" s="172">
        <v>1.2805201E-2</v>
      </c>
      <c r="E147" s="172">
        <v>4.2258605999999999E-3</v>
      </c>
      <c r="F147" s="172">
        <v>2.0829555999999998E-3</v>
      </c>
      <c r="G147" s="172">
        <v>7.8453813999999997E-4</v>
      </c>
      <c r="H147" s="172">
        <v>1.5392437999999999E-5</v>
      </c>
      <c r="I147" s="172">
        <v>2.7506980999999998E-4</v>
      </c>
      <c r="J147" s="172">
        <v>4.9096560000000001E-3</v>
      </c>
      <c r="K147" s="172">
        <v>2.2371146000000002E-6</v>
      </c>
      <c r="L147" s="172">
        <v>5.0949089000000005E-4</v>
      </c>
      <c r="M147" s="172">
        <v>0</v>
      </c>
      <c r="N147" s="172">
        <v>0</v>
      </c>
      <c r="O147" s="172">
        <v>0</v>
      </c>
      <c r="P147" s="199">
        <f t="shared" si="19"/>
        <v>3.1302671111111111E-2</v>
      </c>
      <c r="Q147" s="233">
        <v>4.9240788000000002</v>
      </c>
      <c r="R147" s="96">
        <v>0.23902325999999999</v>
      </c>
      <c r="S147" s="96">
        <v>0.12090960000000001</v>
      </c>
      <c r="T147" s="96">
        <v>1.1116E-5</v>
      </c>
      <c r="U147" s="96">
        <v>4.5412999999999997</v>
      </c>
      <c r="V147" s="96">
        <v>4.6381999999999999E-4</v>
      </c>
      <c r="W147" s="96">
        <v>2.2370999999999999E-2</v>
      </c>
      <c r="X147" s="241">
        <f t="shared" si="15"/>
        <v>5.582769599943211E-3</v>
      </c>
      <c r="Y147" s="241">
        <f t="shared" si="16"/>
        <v>1.294278058309E-3</v>
      </c>
      <c r="Z147" s="241">
        <f t="shared" si="17"/>
        <v>3.6889617265342105E-3</v>
      </c>
      <c r="AA147" s="241">
        <f t="shared" si="18"/>
        <v>5.9952981509999999E-4</v>
      </c>
      <c r="AB147" s="241">
        <v>8.6741385E-4</v>
      </c>
      <c r="AC147" s="241">
        <v>1.0584842999999999E-7</v>
      </c>
      <c r="AD147" s="241">
        <v>4.6416058999999999E-5</v>
      </c>
      <c r="AE147" s="241">
        <v>9.0901979000000006E-8</v>
      </c>
      <c r="AF147" s="241">
        <v>3.7633928000000002E-4</v>
      </c>
      <c r="AG147" s="241">
        <v>3.9121188999999997E-6</v>
      </c>
      <c r="AH147" s="241">
        <v>5.6748911000000001E-4</v>
      </c>
      <c r="AI147" s="241">
        <v>4.1227812000000001E-6</v>
      </c>
      <c r="AJ147" s="241">
        <v>2.7192409999999998E-6</v>
      </c>
      <c r="AK147" s="241">
        <v>1.3018278000000001E-4</v>
      </c>
      <c r="AL147" s="241">
        <v>1.0147108E-6</v>
      </c>
      <c r="AM147" s="241">
        <v>4.6253420999999999E-10</v>
      </c>
      <c r="AN147" s="241">
        <v>2.9398628E-3</v>
      </c>
      <c r="AO147" s="241">
        <v>1.7494667E-5</v>
      </c>
      <c r="AP147" s="241">
        <v>2.6075174E-5</v>
      </c>
      <c r="AQ147" s="241">
        <v>1.2131151E-6</v>
      </c>
      <c r="AR147" s="241">
        <v>5.9831670000000002E-4</v>
      </c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315"/>
      <c r="BF147" s="315"/>
      <c r="BG147" s="315"/>
      <c r="BH147" s="315"/>
      <c r="BI147" s="315"/>
      <c r="BJ147" s="315"/>
      <c r="BK147" s="315"/>
    </row>
    <row r="148" spans="1:63" x14ac:dyDescent="0.25">
      <c r="A148" s="9"/>
      <c r="B148" s="184" t="s">
        <v>5770</v>
      </c>
      <c r="C148" s="5" t="s">
        <v>3720</v>
      </c>
      <c r="D148" s="172">
        <v>0.17474127</v>
      </c>
      <c r="E148" s="172">
        <v>8.4548570000000003E-2</v>
      </c>
      <c r="F148" s="172">
        <v>5.3779268999999998E-2</v>
      </c>
      <c r="G148" s="172">
        <v>1.8333714000000001E-2</v>
      </c>
      <c r="H148" s="172">
        <v>1.6206327999999999E-4</v>
      </c>
      <c r="I148" s="172">
        <v>3.6052927999999998E-3</v>
      </c>
      <c r="J148" s="172">
        <v>9.2341821999999997E-3</v>
      </c>
      <c r="K148" s="172">
        <v>1.6752771000000001E-5</v>
      </c>
      <c r="L148" s="172">
        <v>5.0614207999999999E-3</v>
      </c>
      <c r="M148" s="172">
        <v>0</v>
      </c>
      <c r="N148" s="172">
        <v>0</v>
      </c>
      <c r="O148" s="172">
        <v>0</v>
      </c>
      <c r="P148" s="199">
        <f t="shared" si="19"/>
        <v>0.62628570370370373</v>
      </c>
      <c r="Q148" s="233">
        <v>19.065049999999999</v>
      </c>
      <c r="R148" s="96">
        <v>3.2190658999999999</v>
      </c>
      <c r="S148" s="96">
        <v>0.26958959999999998</v>
      </c>
      <c r="T148" s="96">
        <v>2.0594E-4</v>
      </c>
      <c r="U148" s="96">
        <v>15.522</v>
      </c>
      <c r="V148" s="96">
        <v>3.6943449999999999E-3</v>
      </c>
      <c r="W148" s="96">
        <v>5.0493999999999997E-2</v>
      </c>
      <c r="X148" s="241">
        <f t="shared" si="15"/>
        <v>0.11558282924040571</v>
      </c>
      <c r="Y148" s="241">
        <f t="shared" si="16"/>
        <v>2.7784276488600001E-2</v>
      </c>
      <c r="Z148" s="241">
        <f t="shared" si="17"/>
        <v>7.9725790105805702E-2</v>
      </c>
      <c r="AA148" s="241">
        <f t="shared" si="18"/>
        <v>8.0727626460000007E-3</v>
      </c>
      <c r="AB148" s="241">
        <v>1.7350615E-2</v>
      </c>
      <c r="AC148" s="241">
        <v>2.4576200000000001E-6</v>
      </c>
      <c r="AD148" s="241">
        <v>2.4082514999999999E-3</v>
      </c>
      <c r="AE148" s="241">
        <v>1.2389548000000001E-6</v>
      </c>
      <c r="AF148" s="241">
        <v>8.0129141000000008E-3</v>
      </c>
      <c r="AG148" s="241">
        <v>8.7993138000000007E-6</v>
      </c>
      <c r="AH148" s="241">
        <v>1.1350149E-2</v>
      </c>
      <c r="AI148" s="241">
        <v>1.1423681E-4</v>
      </c>
      <c r="AJ148" s="241">
        <v>2.6110912E-5</v>
      </c>
      <c r="AK148" s="241">
        <v>4.0053709000000002E-3</v>
      </c>
      <c r="AL148" s="241">
        <v>3.4347466999999999E-6</v>
      </c>
      <c r="AM148" s="241">
        <v>3.2371057000000001E-9</v>
      </c>
      <c r="AN148" s="241">
        <v>6.3693575000000002E-2</v>
      </c>
      <c r="AO148" s="241">
        <v>1.0857913E-4</v>
      </c>
      <c r="AP148" s="241">
        <v>4.2433036999999998E-4</v>
      </c>
      <c r="AQ148" s="241">
        <v>1.1346846E-5</v>
      </c>
      <c r="AR148" s="241">
        <v>8.0614158000000009E-3</v>
      </c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315"/>
      <c r="BF148" s="315"/>
      <c r="BG148" s="315"/>
      <c r="BH148" s="315"/>
      <c r="BI148" s="315"/>
      <c r="BJ148" s="315"/>
      <c r="BK148" s="315"/>
    </row>
    <row r="149" spans="1:63" x14ac:dyDescent="0.25">
      <c r="A149" s="9"/>
      <c r="B149" s="184" t="s">
        <v>5770</v>
      </c>
      <c r="C149" s="5" t="s">
        <v>3721</v>
      </c>
      <c r="D149" s="172">
        <v>0.18966662000000001</v>
      </c>
      <c r="E149" s="172">
        <v>0.10141273000000001</v>
      </c>
      <c r="F149" s="172">
        <v>3.4662473999999999E-2</v>
      </c>
      <c r="G149" s="172">
        <v>1.0888551999999999E-2</v>
      </c>
      <c r="H149" s="172">
        <v>3.0485524E-4</v>
      </c>
      <c r="I149" s="172">
        <v>7.1895396000000002E-3</v>
      </c>
      <c r="J149" s="172">
        <v>2.3484266E-2</v>
      </c>
      <c r="K149" s="172">
        <v>3.0071479000000001E-5</v>
      </c>
      <c r="L149" s="172">
        <v>1.1694131E-2</v>
      </c>
      <c r="M149" s="172">
        <v>0</v>
      </c>
      <c r="N149" s="172">
        <v>0</v>
      </c>
      <c r="O149" s="172">
        <v>0</v>
      </c>
      <c r="P149" s="199">
        <f t="shared" si="19"/>
        <v>0.75120540740740738</v>
      </c>
      <c r="Q149" s="233">
        <v>21.80574</v>
      </c>
      <c r="R149" s="96">
        <v>5.7116766999999999</v>
      </c>
      <c r="S149" s="96">
        <v>0.51278080000000004</v>
      </c>
      <c r="T149" s="96">
        <v>4.1417E-4</v>
      </c>
      <c r="U149" s="96">
        <v>15.474</v>
      </c>
      <c r="V149" s="96">
        <v>6.8383799999999998E-3</v>
      </c>
      <c r="W149" s="96">
        <v>0.10002999999999999</v>
      </c>
      <c r="X149" s="241">
        <f t="shared" si="15"/>
        <v>0.18096951271108724</v>
      </c>
      <c r="Y149" s="241">
        <f t="shared" si="16"/>
        <v>3.3462652257699996E-2</v>
      </c>
      <c r="Z149" s="241">
        <f t="shared" si="17"/>
        <v>0.13318205390538723</v>
      </c>
      <c r="AA149" s="241">
        <f t="shared" si="18"/>
        <v>1.4324806548E-2</v>
      </c>
      <c r="AB149" s="241">
        <v>2.0816630999999999E-2</v>
      </c>
      <c r="AC149" s="241">
        <v>2.9121539999999998E-6</v>
      </c>
      <c r="AD149" s="241">
        <v>5.1981592E-3</v>
      </c>
      <c r="AE149" s="241">
        <v>2.3610637000000002E-6</v>
      </c>
      <c r="AF149" s="241">
        <v>7.4258210999999996E-3</v>
      </c>
      <c r="AG149" s="241">
        <v>1.6767740000000002E-5</v>
      </c>
      <c r="AH149" s="241">
        <v>1.3618959999999999E-2</v>
      </c>
      <c r="AI149" s="241">
        <v>6.2552134999999996E-5</v>
      </c>
      <c r="AJ149" s="241">
        <v>4.8178837000000001E-5</v>
      </c>
      <c r="AK149" s="241">
        <v>1.3469641999999999E-4</v>
      </c>
      <c r="AL149" s="241">
        <v>5.2374182E-6</v>
      </c>
      <c r="AM149" s="241">
        <v>6.1951872000000003E-9</v>
      </c>
      <c r="AN149" s="241">
        <v>0.11828448</v>
      </c>
      <c r="AO149" s="241">
        <v>3.7397112000000002E-4</v>
      </c>
      <c r="AP149" s="241">
        <v>6.5397177999999996E-4</v>
      </c>
      <c r="AQ149" s="241">
        <v>2.5126547999999999E-5</v>
      </c>
      <c r="AR149" s="241">
        <v>1.429968E-2</v>
      </c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315"/>
      <c r="BF149" s="315"/>
      <c r="BG149" s="315"/>
      <c r="BH149" s="315"/>
      <c r="BI149" s="315"/>
      <c r="BJ149" s="315"/>
      <c r="BK149" s="315"/>
    </row>
    <row r="150" spans="1:63" x14ac:dyDescent="0.25">
      <c r="A150" s="9"/>
      <c r="B150" s="184" t="s">
        <v>5770</v>
      </c>
      <c r="C150" s="5" t="s">
        <v>900</v>
      </c>
      <c r="D150" s="172">
        <v>0.12252242000000001</v>
      </c>
      <c r="E150" s="172">
        <v>7.4252490000000004E-2</v>
      </c>
      <c r="F150" s="172">
        <v>2.3047702E-2</v>
      </c>
      <c r="G150" s="172">
        <v>8.8979705999999992E-3</v>
      </c>
      <c r="H150" s="172">
        <v>1.6021777999999999E-4</v>
      </c>
      <c r="I150" s="172">
        <v>3.4879371E-3</v>
      </c>
      <c r="J150" s="172">
        <v>6.7069215E-3</v>
      </c>
      <c r="K150" s="172">
        <v>1.5919234000000001E-5</v>
      </c>
      <c r="L150" s="172">
        <v>5.9532580999999999E-3</v>
      </c>
      <c r="M150" s="172">
        <v>0</v>
      </c>
      <c r="N150" s="172">
        <v>0</v>
      </c>
      <c r="O150" s="172">
        <v>0</v>
      </c>
      <c r="P150" s="199">
        <f t="shared" si="19"/>
        <v>0.55001844444444448</v>
      </c>
      <c r="Q150" s="233">
        <v>19.020199999999999</v>
      </c>
      <c r="R150" s="96">
        <v>3.0571939000000001</v>
      </c>
      <c r="S150" s="96">
        <v>0.3658032</v>
      </c>
      <c r="T150" s="96">
        <v>1.4642999999999999E-4</v>
      </c>
      <c r="U150" s="96">
        <v>15.521000000000001</v>
      </c>
      <c r="V150" s="96">
        <v>3.394237E-3</v>
      </c>
      <c r="W150" s="96">
        <v>7.2662000000000004E-2</v>
      </c>
      <c r="X150" s="241">
        <f t="shared" si="15"/>
        <v>0.10188697180432958</v>
      </c>
      <c r="Y150" s="241">
        <f t="shared" si="16"/>
        <v>2.1560679478699996E-2</v>
      </c>
      <c r="Z150" s="241">
        <f t="shared" si="17"/>
        <v>7.2660230156629591E-2</v>
      </c>
      <c r="AA150" s="241">
        <f t="shared" si="18"/>
        <v>7.6660621689999993E-3</v>
      </c>
      <c r="AB150" s="241">
        <v>1.5238981E-2</v>
      </c>
      <c r="AC150" s="241">
        <v>2.0148032999999999E-6</v>
      </c>
      <c r="AD150" s="241">
        <v>1.8992042999999999E-3</v>
      </c>
      <c r="AE150" s="241">
        <v>1.2954863999999999E-6</v>
      </c>
      <c r="AF150" s="241">
        <v>4.4072408E-3</v>
      </c>
      <c r="AG150" s="241">
        <v>1.1943089000000001E-5</v>
      </c>
      <c r="AH150" s="241">
        <v>9.9688220000000004E-3</v>
      </c>
      <c r="AI150" s="241">
        <v>4.3846878000000002E-5</v>
      </c>
      <c r="AJ150" s="241">
        <v>1.8289763000000001E-5</v>
      </c>
      <c r="AK150" s="241">
        <v>6.7902977999999997E-5</v>
      </c>
      <c r="AL150" s="241">
        <v>1.8676476E-6</v>
      </c>
      <c r="AM150" s="241">
        <v>2.9000295999999998E-9</v>
      </c>
      <c r="AN150" s="241">
        <v>6.1644460999999998E-2</v>
      </c>
      <c r="AO150" s="241">
        <v>5.5320122999999997E-4</v>
      </c>
      <c r="AP150" s="241">
        <v>3.6183576000000002E-4</v>
      </c>
      <c r="AQ150" s="241">
        <v>1.3011269E-5</v>
      </c>
      <c r="AR150" s="241">
        <v>7.6530508999999997E-3</v>
      </c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315"/>
      <c r="BF150" s="315"/>
      <c r="BG150" s="315"/>
      <c r="BH150" s="315"/>
      <c r="BI150" s="315"/>
      <c r="BJ150" s="315"/>
      <c r="BK150" s="315"/>
    </row>
    <row r="151" spans="1:63" x14ac:dyDescent="0.25">
      <c r="A151" s="9"/>
      <c r="B151" s="184" t="s">
        <v>5770</v>
      </c>
      <c r="C151" s="5" t="s">
        <v>901</v>
      </c>
      <c r="D151" s="172">
        <v>0.17530841999999999</v>
      </c>
      <c r="E151" s="172">
        <v>8.3193608000000002E-2</v>
      </c>
      <c r="F151" s="172">
        <v>4.0545533000000002E-2</v>
      </c>
      <c r="G151" s="172">
        <v>2.7246501999999999E-2</v>
      </c>
      <c r="H151" s="172">
        <v>1.7136878999999999E-4</v>
      </c>
      <c r="I151" s="172">
        <v>4.1157127000000003E-3</v>
      </c>
      <c r="J151" s="172">
        <v>1.4898147E-2</v>
      </c>
      <c r="K151" s="172">
        <v>1.5666065E-5</v>
      </c>
      <c r="L151" s="172">
        <v>5.1218849999999996E-3</v>
      </c>
      <c r="M151" s="172">
        <v>0</v>
      </c>
      <c r="N151" s="172">
        <v>0</v>
      </c>
      <c r="O151" s="172">
        <v>0</v>
      </c>
      <c r="P151" s="199">
        <f t="shared" si="19"/>
        <v>0.61624894814814812</v>
      </c>
      <c r="Q151" s="233">
        <v>19.075339</v>
      </c>
      <c r="R151" s="96">
        <v>3.0738743999999998</v>
      </c>
      <c r="S151" s="96">
        <v>0.32242559999999998</v>
      </c>
      <c r="T151" s="96">
        <v>1.4323E-4</v>
      </c>
      <c r="U151" s="96">
        <v>15.61</v>
      </c>
      <c r="V151" s="96">
        <v>2.8517099999999999E-3</v>
      </c>
      <c r="W151" s="96">
        <v>6.6044000000000005E-2</v>
      </c>
      <c r="X151" s="241">
        <f t="shared" si="15"/>
        <v>0.105902678769785</v>
      </c>
      <c r="Y151" s="241">
        <f t="shared" si="16"/>
        <v>2.4942500413299998E-2</v>
      </c>
      <c r="Z151" s="241">
        <f t="shared" si="17"/>
        <v>7.3255415219485004E-2</v>
      </c>
      <c r="AA151" s="241">
        <f t="shared" si="18"/>
        <v>7.7047631369999998E-3</v>
      </c>
      <c r="AB151" s="241">
        <v>1.7074942999999999E-2</v>
      </c>
      <c r="AC151" s="241">
        <v>1.8538302E-6</v>
      </c>
      <c r="AD151" s="241">
        <v>1.2105130000000001E-3</v>
      </c>
      <c r="AE151" s="241">
        <v>1.4619780999999999E-6</v>
      </c>
      <c r="AF151" s="241">
        <v>6.6431935999999997E-3</v>
      </c>
      <c r="AG151" s="241">
        <v>1.0535005E-5</v>
      </c>
      <c r="AH151" s="241">
        <v>1.1169663E-2</v>
      </c>
      <c r="AI151" s="241">
        <v>8.3222610999999995E-5</v>
      </c>
      <c r="AJ151" s="241">
        <v>2.0885559E-5</v>
      </c>
      <c r="AK151" s="241">
        <v>1.0478417999999999E-3</v>
      </c>
      <c r="AL151" s="241">
        <v>2.7624669E-6</v>
      </c>
      <c r="AM151" s="241">
        <v>2.682585E-9</v>
      </c>
      <c r="AN151" s="241">
        <v>6.0083021E-2</v>
      </c>
      <c r="AO151" s="241">
        <v>4.7311488999999998E-4</v>
      </c>
      <c r="AP151" s="241">
        <v>3.7490121E-4</v>
      </c>
      <c r="AQ151" s="241">
        <v>1.1333437E-5</v>
      </c>
      <c r="AR151" s="241">
        <v>7.6934296999999997E-3</v>
      </c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315"/>
      <c r="BF151" s="315"/>
      <c r="BG151" s="315"/>
      <c r="BH151" s="315"/>
      <c r="BI151" s="315"/>
      <c r="BJ151" s="315"/>
      <c r="BK151" s="315"/>
    </row>
    <row r="152" spans="1:63" x14ac:dyDescent="0.25">
      <c r="A152" s="9"/>
      <c r="B152" s="184" t="s">
        <v>5770</v>
      </c>
      <c r="C152" s="5" t="s">
        <v>902</v>
      </c>
      <c r="D152" s="172">
        <v>0.14676721000000001</v>
      </c>
      <c r="E152" s="172">
        <v>7.3235008000000004E-2</v>
      </c>
      <c r="F152" s="172">
        <v>3.2139307999999998E-2</v>
      </c>
      <c r="G152" s="172">
        <v>1.9986731000000001E-2</v>
      </c>
      <c r="H152" s="172">
        <v>1.6187176000000001E-4</v>
      </c>
      <c r="I152" s="172">
        <v>3.6788462E-3</v>
      </c>
      <c r="J152" s="172">
        <v>1.2658047E-2</v>
      </c>
      <c r="K152" s="172">
        <v>1.5026111E-5</v>
      </c>
      <c r="L152" s="172">
        <v>4.8923719000000003E-3</v>
      </c>
      <c r="M152" s="172">
        <v>0</v>
      </c>
      <c r="N152" s="172">
        <v>0</v>
      </c>
      <c r="O152" s="172">
        <v>0</v>
      </c>
      <c r="P152" s="199">
        <f t="shared" si="19"/>
        <v>0.54248154074074073</v>
      </c>
      <c r="Q152" s="233">
        <v>18.894655</v>
      </c>
      <c r="R152" s="96">
        <v>2.9292264000000001</v>
      </c>
      <c r="S152" s="96">
        <v>0.32054959999999999</v>
      </c>
      <c r="T152" s="96">
        <v>1.6262000000000001E-4</v>
      </c>
      <c r="U152" s="96">
        <v>15.577</v>
      </c>
      <c r="V152" s="96">
        <v>2.9732059999999999E-3</v>
      </c>
      <c r="W152" s="96">
        <v>6.4742999999999995E-2</v>
      </c>
      <c r="X152" s="241">
        <f t="shared" si="15"/>
        <v>9.0995335814458095E-2</v>
      </c>
      <c r="Y152" s="241">
        <f t="shared" si="16"/>
        <v>2.17839106967E-2</v>
      </c>
      <c r="Z152" s="241">
        <f t="shared" si="17"/>
        <v>6.1868548371758099E-2</v>
      </c>
      <c r="AA152" s="241">
        <f t="shared" si="18"/>
        <v>7.3428767460000004E-3</v>
      </c>
      <c r="AB152" s="241">
        <v>1.5031195000000001E-2</v>
      </c>
      <c r="AC152" s="241">
        <v>1.7780779000000001E-6</v>
      </c>
      <c r="AD152" s="241">
        <v>1.2504631000000001E-3</v>
      </c>
      <c r="AE152" s="241">
        <v>1.3031207999999999E-6</v>
      </c>
      <c r="AF152" s="241">
        <v>5.4886939999999997E-3</v>
      </c>
      <c r="AG152" s="241">
        <v>1.0477398E-5</v>
      </c>
      <c r="AH152" s="241">
        <v>9.8329320000000008E-3</v>
      </c>
      <c r="AI152" s="241">
        <v>6.4765877999999996E-5</v>
      </c>
      <c r="AJ152" s="241">
        <v>2.0816728E-5</v>
      </c>
      <c r="AK152" s="241">
        <v>1.4708799999999999E-3</v>
      </c>
      <c r="AL152" s="241">
        <v>2.8015618999999999E-6</v>
      </c>
      <c r="AM152" s="241">
        <v>2.6638581000000002E-9</v>
      </c>
      <c r="AN152" s="241">
        <v>4.9627274999999998E-2</v>
      </c>
      <c r="AO152" s="241">
        <v>4.6906345000000002E-4</v>
      </c>
      <c r="AP152" s="241">
        <v>3.8001109E-4</v>
      </c>
      <c r="AQ152" s="241">
        <v>1.0771346000000001E-5</v>
      </c>
      <c r="AR152" s="241">
        <v>7.3321054000000004E-3</v>
      </c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315"/>
      <c r="BF152" s="315"/>
      <c r="BG152" s="315"/>
      <c r="BH152" s="315"/>
      <c r="BI152" s="315"/>
      <c r="BJ152" s="315"/>
      <c r="BK152" s="315"/>
    </row>
    <row r="153" spans="1:63" x14ac:dyDescent="0.25">
      <c r="A153" s="9"/>
      <c r="B153" s="184" t="s">
        <v>5770</v>
      </c>
      <c r="C153" s="5" t="s">
        <v>903</v>
      </c>
      <c r="D153" s="172">
        <v>0.36675695000000003</v>
      </c>
      <c r="E153" s="172">
        <v>6.6683658000000007E-2</v>
      </c>
      <c r="F153" s="172">
        <v>0.12524119</v>
      </c>
      <c r="G153" s="172">
        <v>3.6258731000000002E-2</v>
      </c>
      <c r="H153" s="172">
        <v>1.5856268E-4</v>
      </c>
      <c r="I153" s="172">
        <v>3.9524199999999999E-3</v>
      </c>
      <c r="J153" s="172">
        <v>0.12971836</v>
      </c>
      <c r="K153" s="172">
        <v>1.0239134E-5</v>
      </c>
      <c r="L153" s="172">
        <v>4.7337875000000003E-3</v>
      </c>
      <c r="M153" s="172">
        <v>0</v>
      </c>
      <c r="N153" s="172">
        <v>0</v>
      </c>
      <c r="O153" s="172">
        <v>0</v>
      </c>
      <c r="P153" s="199">
        <f t="shared" si="19"/>
        <v>0.49395302222222226</v>
      </c>
      <c r="Q153" s="233">
        <v>18.120186</v>
      </c>
      <c r="R153" s="96">
        <v>2.0451828999999999</v>
      </c>
      <c r="S153" s="96">
        <v>0.26082559999999999</v>
      </c>
      <c r="T153" s="96">
        <v>2.4109999999999999E-6</v>
      </c>
      <c r="U153" s="96">
        <v>15.757</v>
      </c>
      <c r="V153" s="96">
        <v>1.3314570000000001E-3</v>
      </c>
      <c r="W153" s="96">
        <v>5.5843999999999998E-2</v>
      </c>
      <c r="X153" s="241">
        <f t="shared" si="15"/>
        <v>0.1269879542569968</v>
      </c>
      <c r="Y153" s="241">
        <f t="shared" si="16"/>
        <v>3.1407337781499997E-2</v>
      </c>
      <c r="Z153" s="241">
        <f t="shared" si="17"/>
        <v>9.0456896815496804E-2</v>
      </c>
      <c r="AA153" s="241">
        <f t="shared" si="18"/>
        <v>5.1237196600000005E-3</v>
      </c>
      <c r="AB153" s="241">
        <v>1.3687586E-2</v>
      </c>
      <c r="AC153" s="241">
        <v>1.0062105E-6</v>
      </c>
      <c r="AD153" s="241">
        <v>1.4256028E-3</v>
      </c>
      <c r="AE153" s="241">
        <v>1.3952708999999999E-6</v>
      </c>
      <c r="AF153" s="241">
        <v>1.6283275999999999E-2</v>
      </c>
      <c r="AG153" s="241">
        <v>8.4715001000000001E-6</v>
      </c>
      <c r="AH153" s="241">
        <v>8.9535434999999993E-3</v>
      </c>
      <c r="AI153" s="241">
        <v>2.7859154999999999E-4</v>
      </c>
      <c r="AJ153" s="241">
        <v>1.5384880000000001E-5</v>
      </c>
      <c r="AK153" s="241">
        <v>1.185716E-4</v>
      </c>
      <c r="AL153" s="241">
        <v>2.3512121999999998E-6</v>
      </c>
      <c r="AM153" s="241">
        <v>1.7932968E-9</v>
      </c>
      <c r="AN153" s="241">
        <v>8.0456583999999998E-2</v>
      </c>
      <c r="AO153" s="241">
        <v>4.77138E-4</v>
      </c>
      <c r="AP153" s="241">
        <v>1.5473028E-4</v>
      </c>
      <c r="AQ153" s="241">
        <v>1.001786E-5</v>
      </c>
      <c r="AR153" s="241">
        <v>5.1137018000000003E-3</v>
      </c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315"/>
      <c r="BF153" s="315"/>
      <c r="BG153" s="315"/>
      <c r="BH153" s="315"/>
      <c r="BI153" s="315"/>
      <c r="BJ153" s="315"/>
      <c r="BK153" s="315"/>
    </row>
    <row r="154" spans="1:63" x14ac:dyDescent="0.25">
      <c r="A154" s="9"/>
      <c r="B154" s="184" t="s">
        <v>5770</v>
      </c>
      <c r="C154" s="5" t="s">
        <v>904</v>
      </c>
      <c r="D154" s="172">
        <v>0.19632864999999999</v>
      </c>
      <c r="E154" s="172">
        <v>8.6967141999999997E-2</v>
      </c>
      <c r="F154" s="172">
        <v>5.1553446000000003E-2</v>
      </c>
      <c r="G154" s="172">
        <v>1.9076684999999999E-2</v>
      </c>
      <c r="H154" s="172">
        <v>2.7001156E-4</v>
      </c>
      <c r="I154" s="172">
        <v>5.9652391999999999E-3</v>
      </c>
      <c r="J154" s="172">
        <v>2.3528712E-2</v>
      </c>
      <c r="K154" s="172">
        <v>3.7924058999999999E-5</v>
      </c>
      <c r="L154" s="172">
        <v>8.9294862999999992E-3</v>
      </c>
      <c r="M154" s="172">
        <v>0</v>
      </c>
      <c r="N154" s="172">
        <v>0</v>
      </c>
      <c r="O154" s="172">
        <v>0</v>
      </c>
      <c r="P154" s="199">
        <f t="shared" si="19"/>
        <v>0.64420105185185184</v>
      </c>
      <c r="Q154" s="233">
        <v>21.001953</v>
      </c>
      <c r="R154" s="96">
        <v>5.0012622000000002</v>
      </c>
      <c r="S154" s="96">
        <v>0.44247839999999999</v>
      </c>
      <c r="T154" s="96">
        <v>3.4674E-4</v>
      </c>
      <c r="U154" s="96">
        <v>15.47</v>
      </c>
      <c r="V154" s="96">
        <v>4.3909550000000002E-3</v>
      </c>
      <c r="W154" s="96">
        <v>8.3474999999999994E-2</v>
      </c>
      <c r="X154" s="241">
        <f t="shared" si="15"/>
        <v>0.244536487759244</v>
      </c>
      <c r="Y154" s="241">
        <f t="shared" si="16"/>
        <v>2.8923892692199998E-2</v>
      </c>
      <c r="Z154" s="241">
        <f t="shared" si="17"/>
        <v>0.203072927215044</v>
      </c>
      <c r="AA154" s="241">
        <f t="shared" si="18"/>
        <v>1.2539667852000001E-2</v>
      </c>
      <c r="AB154" s="241">
        <v>1.7852430999999998E-2</v>
      </c>
      <c r="AC154" s="241">
        <v>2.2204381000000001E-6</v>
      </c>
      <c r="AD154" s="241">
        <v>2.2115996000000001E-3</v>
      </c>
      <c r="AE154" s="241">
        <v>2.0031431E-6</v>
      </c>
      <c r="AF154" s="241">
        <v>8.8419386999999995E-3</v>
      </c>
      <c r="AG154" s="241">
        <v>1.3699811000000001E-5</v>
      </c>
      <c r="AH154" s="241">
        <v>1.1679893E-2</v>
      </c>
      <c r="AI154" s="241">
        <v>1.0323797E-4</v>
      </c>
      <c r="AJ154" s="241">
        <v>1.3501261E-4</v>
      </c>
      <c r="AK154" s="241">
        <v>8.7689609999999998E-4</v>
      </c>
      <c r="AL154" s="241">
        <v>4.5370978000000003E-5</v>
      </c>
      <c r="AM154" s="241">
        <v>1.7957044000000001E-8</v>
      </c>
      <c r="AN154" s="241">
        <v>0.18929877000000001</v>
      </c>
      <c r="AO154" s="241">
        <v>2.5107067999999999E-4</v>
      </c>
      <c r="AP154" s="241">
        <v>6.8265792000000004E-4</v>
      </c>
      <c r="AQ154" s="241">
        <v>1.9651851999999999E-5</v>
      </c>
      <c r="AR154" s="241">
        <v>1.2520016E-2</v>
      </c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315"/>
      <c r="BF154" s="315"/>
      <c r="BG154" s="315"/>
      <c r="BH154" s="315"/>
      <c r="BI154" s="315"/>
      <c r="BJ154" s="315"/>
      <c r="BK154" s="315"/>
    </row>
    <row r="155" spans="1:63" x14ac:dyDescent="0.25">
      <c r="A155" s="9"/>
      <c r="B155" s="184" t="s">
        <v>5770</v>
      </c>
      <c r="C155" s="5" t="s">
        <v>905</v>
      </c>
      <c r="D155" s="172">
        <v>2.9981192E-2</v>
      </c>
      <c r="E155" s="172">
        <v>1.2432688000000001E-2</v>
      </c>
      <c r="F155" s="172">
        <v>5.9210280999999997E-3</v>
      </c>
      <c r="G155" s="172">
        <v>3.6503811999999999E-3</v>
      </c>
      <c r="H155" s="172">
        <v>3.4725521000000002E-5</v>
      </c>
      <c r="I155" s="172">
        <v>7.7414436000000002E-4</v>
      </c>
      <c r="J155" s="172">
        <v>6.2317027000000002E-3</v>
      </c>
      <c r="K155" s="172">
        <v>6.6582666000000002E-6</v>
      </c>
      <c r="L155" s="172">
        <v>9.2986390000000005E-4</v>
      </c>
      <c r="M155" s="172">
        <v>0</v>
      </c>
      <c r="N155" s="172">
        <v>0</v>
      </c>
      <c r="O155" s="172">
        <v>0</v>
      </c>
      <c r="P155" s="199">
        <f t="shared" si="19"/>
        <v>9.209398518518519E-2</v>
      </c>
      <c r="Q155" s="233">
        <v>17.860122</v>
      </c>
      <c r="R155" s="96">
        <v>0.61603830000000004</v>
      </c>
      <c r="S155" s="96">
        <v>5.0827839999999999E-2</v>
      </c>
      <c r="T155" s="96">
        <v>1.9477999999999999E-5</v>
      </c>
      <c r="U155" s="96">
        <v>17.183</v>
      </c>
      <c r="V155" s="96">
        <v>4.8547549999999998E-4</v>
      </c>
      <c r="W155" s="96">
        <v>9.7514000000000003E-3</v>
      </c>
      <c r="X155" s="241">
        <f t="shared" si="15"/>
        <v>1.5739668390360808E-2</v>
      </c>
      <c r="Y155" s="241">
        <f t="shared" si="16"/>
        <v>4.26126706264E-3</v>
      </c>
      <c r="Z155" s="241">
        <f t="shared" si="17"/>
        <v>9.9347270159208089E-3</v>
      </c>
      <c r="AA155" s="241">
        <f t="shared" si="18"/>
        <v>1.5436743118E-3</v>
      </c>
      <c r="AB155" s="241">
        <v>2.5518347E-3</v>
      </c>
      <c r="AC155" s="241">
        <v>2.9503262999999997E-7</v>
      </c>
      <c r="AD155" s="241">
        <v>6.6735122000000004E-4</v>
      </c>
      <c r="AE155" s="241">
        <v>2.6849460999999998E-7</v>
      </c>
      <c r="AF155" s="241">
        <v>1.0400939000000001E-3</v>
      </c>
      <c r="AG155" s="241">
        <v>1.4237154E-6</v>
      </c>
      <c r="AH155" s="241">
        <v>1.6693834999999999E-3</v>
      </c>
      <c r="AI155" s="241">
        <v>1.1862634E-5</v>
      </c>
      <c r="AJ155" s="241">
        <v>2.9275765E-6</v>
      </c>
      <c r="AK155" s="241">
        <v>1.4378606E-4</v>
      </c>
      <c r="AL155" s="241">
        <v>4.1168437000000001E-7</v>
      </c>
      <c r="AM155" s="241">
        <v>4.8705080999999998E-10</v>
      </c>
      <c r="AN155" s="241">
        <v>8.0270016999999996E-3</v>
      </c>
      <c r="AO155" s="241">
        <v>2.1652679999999999E-5</v>
      </c>
      <c r="AP155" s="241">
        <v>5.7700693999999998E-5</v>
      </c>
      <c r="AQ155" s="241">
        <v>2.0515118000000002E-6</v>
      </c>
      <c r="AR155" s="241">
        <v>1.5416227999999999E-3</v>
      </c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315"/>
      <c r="BF155" s="315"/>
      <c r="BG155" s="315"/>
      <c r="BH155" s="315"/>
      <c r="BI155" s="315"/>
      <c r="BJ155" s="315"/>
      <c r="BK155" s="315"/>
    </row>
    <row r="156" spans="1:63" x14ac:dyDescent="0.25">
      <c r="A156" s="9"/>
      <c r="B156" s="184" t="s">
        <v>5770</v>
      </c>
      <c r="C156" s="5" t="s">
        <v>906</v>
      </c>
      <c r="D156" s="172">
        <v>2.5979321999999999E-2</v>
      </c>
      <c r="E156" s="172">
        <v>1.1104909E-2</v>
      </c>
      <c r="F156" s="172">
        <v>4.8002332999999998E-3</v>
      </c>
      <c r="G156" s="172">
        <v>2.6824167000000002E-3</v>
      </c>
      <c r="H156" s="172">
        <v>3.3459115000000001E-5</v>
      </c>
      <c r="I156" s="172">
        <v>7.1589931000000005E-4</v>
      </c>
      <c r="J156" s="172">
        <v>5.7365721999999997E-3</v>
      </c>
      <c r="K156" s="172">
        <v>6.5729708000000004E-6</v>
      </c>
      <c r="L156" s="172">
        <v>8.9925936999999995E-4</v>
      </c>
      <c r="M156" s="172">
        <v>0</v>
      </c>
      <c r="N156" s="172">
        <v>0</v>
      </c>
      <c r="O156" s="172">
        <v>0</v>
      </c>
      <c r="P156" s="199">
        <f t="shared" si="19"/>
        <v>8.2258585185185182E-2</v>
      </c>
      <c r="Q156" s="233">
        <v>17.889426</v>
      </c>
      <c r="R156" s="96">
        <v>0.59674762999999997</v>
      </c>
      <c r="S156" s="96">
        <v>5.0576400000000001E-2</v>
      </c>
      <c r="T156" s="96">
        <v>2.2062999999999999E-5</v>
      </c>
      <c r="U156" s="96">
        <v>17.231999999999999</v>
      </c>
      <c r="V156" s="96">
        <v>5.016682E-4</v>
      </c>
      <c r="W156" s="96">
        <v>9.5777999999999992E-3</v>
      </c>
      <c r="X156" s="241">
        <f t="shared" si="15"/>
        <v>1.3812506734385431E-2</v>
      </c>
      <c r="Y156" s="241">
        <f t="shared" si="16"/>
        <v>3.9035514183800007E-3</v>
      </c>
      <c r="Z156" s="241">
        <f t="shared" si="17"/>
        <v>8.4135432825054313E-3</v>
      </c>
      <c r="AA156" s="241">
        <f t="shared" si="18"/>
        <v>1.4954120334999999E-3</v>
      </c>
      <c r="AB156" s="241">
        <v>2.2793420000000002E-3</v>
      </c>
      <c r="AC156" s="241">
        <v>2.8493971000000002E-7</v>
      </c>
      <c r="AD156" s="241">
        <v>7.3609246000000004E-4</v>
      </c>
      <c r="AE156" s="241">
        <v>2.4732067000000002E-7</v>
      </c>
      <c r="AF156" s="241">
        <v>8.8616872000000005E-4</v>
      </c>
      <c r="AG156" s="241">
        <v>1.4159779999999999E-6</v>
      </c>
      <c r="AH156" s="241">
        <v>1.4911572E-3</v>
      </c>
      <c r="AI156" s="241">
        <v>9.4017788999999996E-6</v>
      </c>
      <c r="AJ156" s="241">
        <v>2.9183349E-6</v>
      </c>
      <c r="AK156" s="241">
        <v>1.9698089E-4</v>
      </c>
      <c r="AL156" s="241">
        <v>4.1322380999999999E-7</v>
      </c>
      <c r="AM156" s="241">
        <v>4.7289543E-10</v>
      </c>
      <c r="AN156" s="241">
        <v>6.6331814000000003E-3</v>
      </c>
      <c r="AO156" s="241">
        <v>2.1112288000000002E-5</v>
      </c>
      <c r="AP156" s="241">
        <v>5.8377693999999999E-5</v>
      </c>
      <c r="AQ156" s="241">
        <v>1.9765335E-6</v>
      </c>
      <c r="AR156" s="241">
        <v>1.4934354999999999E-3</v>
      </c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315"/>
      <c r="BF156" s="315"/>
      <c r="BG156" s="315"/>
      <c r="BH156" s="315"/>
      <c r="BI156" s="315"/>
      <c r="BJ156" s="315"/>
      <c r="BK156" s="315"/>
    </row>
    <row r="157" spans="1:63" x14ac:dyDescent="0.25">
      <c r="A157" s="9"/>
      <c r="B157" s="184" t="s">
        <v>5770</v>
      </c>
      <c r="C157" s="5" t="s">
        <v>4457</v>
      </c>
      <c r="D157" s="172">
        <v>5.5768412000000003E-2</v>
      </c>
      <c r="E157" s="172">
        <v>7.4736545999999999E-3</v>
      </c>
      <c r="F157" s="172">
        <v>1.1915115E-2</v>
      </c>
      <c r="G157" s="172">
        <v>3.3152678000000001E-3</v>
      </c>
      <c r="H157" s="172">
        <v>2.6640534999999999E-5</v>
      </c>
      <c r="I157" s="172">
        <v>5.8927627999999998E-4</v>
      </c>
      <c r="J157" s="172">
        <v>3.1757169000000002E-2</v>
      </c>
      <c r="K157" s="172">
        <v>5.5354433000000003E-6</v>
      </c>
      <c r="L157" s="172">
        <v>6.8575359999999998E-4</v>
      </c>
      <c r="M157" s="172">
        <v>0</v>
      </c>
      <c r="N157" s="172">
        <v>0</v>
      </c>
      <c r="O157" s="172">
        <v>0</v>
      </c>
      <c r="P157" s="199">
        <f t="shared" si="19"/>
        <v>5.5360404444444442E-2</v>
      </c>
      <c r="Q157" s="233">
        <v>17.528309</v>
      </c>
      <c r="R157" s="96">
        <v>0.39946524999999999</v>
      </c>
      <c r="S157" s="96">
        <v>3.5767199999999999E-2</v>
      </c>
      <c r="T157" s="96">
        <v>6.0951000000000001E-7</v>
      </c>
      <c r="U157" s="96">
        <v>17.085999999999999</v>
      </c>
      <c r="V157" s="96">
        <v>2.3871910000000001E-4</v>
      </c>
      <c r="W157" s="96">
        <v>6.8371999999999999E-3</v>
      </c>
      <c r="X157" s="241">
        <f t="shared" si="15"/>
        <v>1.3007854448091553E-2</v>
      </c>
      <c r="Y157" s="241">
        <f t="shared" si="16"/>
        <v>3.5431176514400002E-3</v>
      </c>
      <c r="Z157" s="241">
        <f t="shared" si="17"/>
        <v>8.4641694932515513E-3</v>
      </c>
      <c r="AA157" s="241">
        <f t="shared" si="18"/>
        <v>1.0005673034E-3</v>
      </c>
      <c r="AB157" s="241">
        <v>1.5341399E-3</v>
      </c>
      <c r="AC157" s="241">
        <v>1.4297747999999999E-7</v>
      </c>
      <c r="AD157" s="241">
        <v>3.6920630000000001E-4</v>
      </c>
      <c r="AE157" s="241">
        <v>2.0188540000000001E-7</v>
      </c>
      <c r="AF157" s="241">
        <v>1.6384989E-3</v>
      </c>
      <c r="AG157" s="241">
        <v>9.2768856000000003E-7</v>
      </c>
      <c r="AH157" s="241">
        <v>1.0036347E-3</v>
      </c>
      <c r="AI157" s="241">
        <v>2.6115586999999999E-5</v>
      </c>
      <c r="AJ157" s="241">
        <v>1.5537861E-6</v>
      </c>
      <c r="AK157" s="241">
        <v>6.2074912000000004E-5</v>
      </c>
      <c r="AL157" s="241">
        <v>2.7190841000000001E-7</v>
      </c>
      <c r="AM157" s="241">
        <v>3.4574155000000002E-10</v>
      </c>
      <c r="AN157" s="241">
        <v>7.3311903000000001E-3</v>
      </c>
      <c r="AO157" s="241">
        <v>1.6987716E-5</v>
      </c>
      <c r="AP157" s="241">
        <v>2.2340238000000001E-5</v>
      </c>
      <c r="AQ157" s="241">
        <v>1.4704734E-6</v>
      </c>
      <c r="AR157" s="241">
        <v>9.9909683000000003E-4</v>
      </c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315"/>
      <c r="BF157" s="315"/>
      <c r="BG157" s="315"/>
      <c r="BH157" s="315"/>
      <c r="BI157" s="315"/>
      <c r="BJ157" s="315"/>
      <c r="BK157" s="315"/>
    </row>
    <row r="158" spans="1:63" x14ac:dyDescent="0.25">
      <c r="A158" s="45" t="s">
        <v>445</v>
      </c>
      <c r="B158" s="45"/>
      <c r="C158" s="9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239"/>
      <c r="R158" s="97"/>
      <c r="S158" s="97"/>
      <c r="T158" s="97"/>
      <c r="U158" s="97"/>
      <c r="V158" s="97"/>
      <c r="W158" s="97"/>
      <c r="X158" s="259"/>
      <c r="Y158" s="259"/>
      <c r="Z158" s="259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315"/>
      <c r="BF158" s="315"/>
      <c r="BG158" s="315"/>
      <c r="BH158" s="315"/>
      <c r="BI158" s="315"/>
      <c r="BJ158" s="315"/>
      <c r="BK158" s="315"/>
    </row>
    <row r="159" spans="1:63" x14ac:dyDescent="0.25">
      <c r="A159" s="9"/>
      <c r="B159" s="184" t="s">
        <v>5770</v>
      </c>
      <c r="C159" s="25" t="s">
        <v>4458</v>
      </c>
      <c r="D159" s="193">
        <v>0.12864305000000001</v>
      </c>
      <c r="E159" s="193">
        <v>5.5836510999999998E-2</v>
      </c>
      <c r="F159" s="193">
        <v>3.0626022999999999E-2</v>
      </c>
      <c r="G159" s="193">
        <v>2.2687234000000001E-2</v>
      </c>
      <c r="H159" s="193">
        <v>1.7604525999999999E-4</v>
      </c>
      <c r="I159" s="193">
        <v>3.5226140999999999E-3</v>
      </c>
      <c r="J159" s="193">
        <v>1.093249E-2</v>
      </c>
      <c r="K159" s="193">
        <v>1.4577847E-5</v>
      </c>
      <c r="L159" s="193">
        <v>4.8475506999999998E-3</v>
      </c>
      <c r="M159" s="193">
        <v>0</v>
      </c>
      <c r="N159" s="193">
        <v>0</v>
      </c>
      <c r="O159" s="193">
        <v>0</v>
      </c>
      <c r="P159" s="199">
        <f t="shared" ref="P159:P186" si="20">E159/0.135</f>
        <v>0.41360378518518515</v>
      </c>
      <c r="Q159" s="240">
        <v>18.954370999999998</v>
      </c>
      <c r="R159" s="99">
        <v>2.8350949999999999</v>
      </c>
      <c r="S159" s="99">
        <v>0.49728559999999999</v>
      </c>
      <c r="T159" s="99">
        <v>1.4138000000000001E-4</v>
      </c>
      <c r="U159" s="99">
        <v>15.519</v>
      </c>
      <c r="V159" s="99">
        <v>3.1789169999999999E-3</v>
      </c>
      <c r="W159" s="99">
        <v>9.9669999999999995E-2</v>
      </c>
      <c r="X159" s="241">
        <f t="shared" ref="X159:X186" si="21">SUM(Y159:AA159)</f>
        <v>8.1249775886079498E-2</v>
      </c>
      <c r="Y159" s="241">
        <f t="shared" ref="Y159:Y186" si="22">SUM(AB159:AG159)</f>
        <v>1.8294946007999999E-2</v>
      </c>
      <c r="Z159" s="241">
        <f t="shared" ref="Z159:Z186" si="23">SUM(AH159:AP159)</f>
        <v>5.5847588366079497E-2</v>
      </c>
      <c r="AA159" s="241">
        <f t="shared" ref="AA159:AA186" si="24">SUM(AQ159:AR159)</f>
        <v>7.1072415119999999E-3</v>
      </c>
      <c r="AB159" s="258">
        <v>1.1461832999999999E-2</v>
      </c>
      <c r="AC159" s="258">
        <v>1.4483526999999999E-6</v>
      </c>
      <c r="AD159" s="258">
        <v>1.5419012999999999E-3</v>
      </c>
      <c r="AE159" s="258">
        <v>1.2951173E-6</v>
      </c>
      <c r="AF159" s="258">
        <v>5.2722102999999999E-3</v>
      </c>
      <c r="AG159" s="258">
        <v>1.6257938E-5</v>
      </c>
      <c r="AH159" s="258">
        <v>7.4985954000000004E-3</v>
      </c>
      <c r="AI159" s="258">
        <v>6.1452609999999996E-5</v>
      </c>
      <c r="AJ159" s="258">
        <v>1.9601475E-5</v>
      </c>
      <c r="AK159" s="258">
        <v>1.0766127E-3</v>
      </c>
      <c r="AL159" s="258">
        <v>2.5223590000000001E-6</v>
      </c>
      <c r="AM159" s="258">
        <v>3.2720795E-9</v>
      </c>
      <c r="AN159" s="258">
        <v>4.6355668000000003E-2</v>
      </c>
      <c r="AO159" s="258">
        <v>4.7472078000000001E-4</v>
      </c>
      <c r="AP159" s="258">
        <v>3.5841177000000001E-4</v>
      </c>
      <c r="AQ159" s="258">
        <v>1.2644111999999999E-5</v>
      </c>
      <c r="AR159" s="258">
        <v>7.0945974000000004E-3</v>
      </c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315"/>
      <c r="BF159" s="315"/>
      <c r="BG159" s="315"/>
      <c r="BH159" s="315"/>
      <c r="BI159" s="315"/>
      <c r="BJ159" s="315"/>
      <c r="BK159" s="315"/>
    </row>
    <row r="160" spans="1:63" x14ac:dyDescent="0.25">
      <c r="A160" s="9"/>
      <c r="B160" s="184" t="s">
        <v>5770</v>
      </c>
      <c r="C160" s="25" t="s">
        <v>4459</v>
      </c>
      <c r="D160" s="193">
        <v>0.30786910000000001</v>
      </c>
      <c r="E160" s="193">
        <v>6.4590834E-2</v>
      </c>
      <c r="F160" s="193">
        <v>0.10471788999999999</v>
      </c>
      <c r="G160" s="193">
        <v>3.4925871999999997E-2</v>
      </c>
      <c r="H160" s="193">
        <v>1.8055693000000001E-4</v>
      </c>
      <c r="I160" s="193">
        <v>4.0075615000000004E-3</v>
      </c>
      <c r="J160" s="193">
        <v>9.4382513000000001E-2</v>
      </c>
      <c r="K160" s="193">
        <v>1.1800266999999999E-5</v>
      </c>
      <c r="L160" s="193">
        <v>5.0520740999999997E-3</v>
      </c>
      <c r="M160" s="193">
        <v>0</v>
      </c>
      <c r="N160" s="193">
        <v>0</v>
      </c>
      <c r="O160" s="193">
        <v>0</v>
      </c>
      <c r="P160" s="199">
        <f t="shared" si="20"/>
        <v>0.47845062222222218</v>
      </c>
      <c r="Q160" s="240">
        <v>18.528009000000001</v>
      </c>
      <c r="R160" s="99">
        <v>2.3318129999999999</v>
      </c>
      <c r="S160" s="99">
        <v>0.45572240000000003</v>
      </c>
      <c r="T160" s="99">
        <v>3.4973E-6</v>
      </c>
      <c r="U160" s="99">
        <v>15.644</v>
      </c>
      <c r="V160" s="99">
        <v>1.931791E-3</v>
      </c>
      <c r="W160" s="99">
        <v>9.4537999999999997E-2</v>
      </c>
      <c r="X160" s="241">
        <f t="shared" si="21"/>
        <v>0.12286180930672709</v>
      </c>
      <c r="Y160" s="241">
        <f t="shared" si="22"/>
        <v>2.8799763720900002E-2</v>
      </c>
      <c r="Z160" s="241">
        <f t="shared" si="23"/>
        <v>8.8218856588827096E-2</v>
      </c>
      <c r="AA160" s="241">
        <f t="shared" si="24"/>
        <v>5.8431889969999999E-3</v>
      </c>
      <c r="AB160" s="258">
        <v>1.3258251E-2</v>
      </c>
      <c r="AC160" s="258">
        <v>1.1557809E-6</v>
      </c>
      <c r="AD160" s="258">
        <v>1.5255512000000001E-3</v>
      </c>
      <c r="AE160" s="258">
        <v>1.493155E-6</v>
      </c>
      <c r="AF160" s="258">
        <v>1.3998460000000001E-2</v>
      </c>
      <c r="AG160" s="258">
        <v>1.4852585E-5</v>
      </c>
      <c r="AH160" s="258">
        <v>8.6730582000000001E-3</v>
      </c>
      <c r="AI160" s="258">
        <v>2.3096027999999999E-4</v>
      </c>
      <c r="AJ160" s="258">
        <v>1.5943585999999999E-5</v>
      </c>
      <c r="AK160" s="258">
        <v>9.4149649000000005E-5</v>
      </c>
      <c r="AL160" s="258">
        <v>2.4042670000000002E-6</v>
      </c>
      <c r="AM160" s="258">
        <v>2.3268270999999998E-9</v>
      </c>
      <c r="AN160" s="258">
        <v>7.8533310999999995E-2</v>
      </c>
      <c r="AO160" s="258">
        <v>4.8699381999999999E-4</v>
      </c>
      <c r="AP160" s="258">
        <v>1.8203345999999999E-4</v>
      </c>
      <c r="AQ160" s="258">
        <v>1.2620897E-5</v>
      </c>
      <c r="AR160" s="258">
        <v>5.8305681E-3</v>
      </c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315"/>
      <c r="BF160" s="315"/>
      <c r="BG160" s="315"/>
      <c r="BH160" s="315"/>
      <c r="BI160" s="315"/>
      <c r="BJ160" s="315"/>
      <c r="BK160" s="315"/>
    </row>
    <row r="161" spans="1:63" x14ac:dyDescent="0.25">
      <c r="A161" s="9"/>
      <c r="B161" s="184" t="s">
        <v>5770</v>
      </c>
      <c r="C161" s="25" t="s">
        <v>4460</v>
      </c>
      <c r="D161" s="193">
        <v>0.59740702999999995</v>
      </c>
      <c r="E161" s="193">
        <v>0.44788697999999999</v>
      </c>
      <c r="F161" s="193">
        <v>8.1594149000000005E-2</v>
      </c>
      <c r="G161" s="193">
        <v>2.6997699999999999E-2</v>
      </c>
      <c r="H161" s="193">
        <v>9.6091836999999999E-4</v>
      </c>
      <c r="I161" s="193">
        <v>2.0357453000000001E-2</v>
      </c>
      <c r="J161" s="193">
        <v>-7.5158170999999998E-3</v>
      </c>
      <c r="K161" s="193">
        <v>7.8629294E-5</v>
      </c>
      <c r="L161" s="193">
        <v>2.7047017999999999E-2</v>
      </c>
      <c r="M161" s="193">
        <v>0</v>
      </c>
      <c r="N161" s="193">
        <v>0</v>
      </c>
      <c r="O161" s="193">
        <v>0</v>
      </c>
      <c r="P161" s="199">
        <f t="shared" si="20"/>
        <v>3.3176813333333333</v>
      </c>
      <c r="Q161" s="240">
        <v>37.754823000000002</v>
      </c>
      <c r="R161" s="99">
        <v>16.380887000000001</v>
      </c>
      <c r="S161" s="99">
        <v>3.7889599999999999</v>
      </c>
      <c r="T161" s="99">
        <v>1.8358999999999999E-3</v>
      </c>
      <c r="U161" s="99">
        <v>16.847999999999999</v>
      </c>
      <c r="V161" s="99">
        <v>2.5649700000000001E-2</v>
      </c>
      <c r="W161" s="99">
        <v>0.70948999999999995</v>
      </c>
      <c r="X161" s="241">
        <f t="shared" si="21"/>
        <v>0.77556063751911797</v>
      </c>
      <c r="Y161" s="241">
        <f t="shared" si="22"/>
        <v>0.1240896806555</v>
      </c>
      <c r="Z161" s="241">
        <f t="shared" si="23"/>
        <v>0.61042462635261796</v>
      </c>
      <c r="AA161" s="241">
        <f t="shared" si="24"/>
        <v>4.1046330510999998E-2</v>
      </c>
      <c r="AB161" s="258">
        <v>9.1935524000000005E-2</v>
      </c>
      <c r="AC161" s="258">
        <v>7.7293057000000006E-6</v>
      </c>
      <c r="AD161" s="258">
        <v>1.145765E-2</v>
      </c>
      <c r="AE161" s="258">
        <v>8.4935697999999992E-6</v>
      </c>
      <c r="AF161" s="258">
        <v>2.0555285999999999E-2</v>
      </c>
      <c r="AG161" s="258">
        <v>1.2499778000000001E-4</v>
      </c>
      <c r="AH161" s="258">
        <v>6.0140937999999998E-2</v>
      </c>
      <c r="AI161" s="258">
        <v>1.2569814E-4</v>
      </c>
      <c r="AJ161" s="258">
        <v>2.1436350999999999E-4</v>
      </c>
      <c r="AK161" s="258">
        <v>1.1250493E-4</v>
      </c>
      <c r="AL161" s="258">
        <v>2.0736549000000001E-5</v>
      </c>
      <c r="AM161" s="258">
        <v>2.0323618000000001E-8</v>
      </c>
      <c r="AN161" s="258">
        <v>0.53735745000000001</v>
      </c>
      <c r="AO161" s="258">
        <v>9.4479573000000004E-3</v>
      </c>
      <c r="AP161" s="258">
        <v>3.0049576000000001E-3</v>
      </c>
      <c r="AQ161" s="258">
        <v>6.4041510999999997E-5</v>
      </c>
      <c r="AR161" s="258">
        <v>4.0982288999999998E-2</v>
      </c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315"/>
      <c r="BF161" s="315"/>
      <c r="BG161" s="315"/>
      <c r="BH161" s="315"/>
      <c r="BI161" s="315"/>
      <c r="BJ161" s="315"/>
      <c r="BK161" s="315"/>
    </row>
    <row r="162" spans="1:63" x14ac:dyDescent="0.25">
      <c r="A162" s="9"/>
      <c r="B162" s="184" t="s">
        <v>5770</v>
      </c>
      <c r="C162" s="25" t="s">
        <v>4461</v>
      </c>
      <c r="D162" s="193">
        <v>0.62681003000000002</v>
      </c>
      <c r="E162" s="193">
        <v>0.46578544</v>
      </c>
      <c r="F162" s="193">
        <v>8.8406304000000005E-2</v>
      </c>
      <c r="G162" s="193">
        <v>2.7367385000000001E-2</v>
      </c>
      <c r="H162" s="193">
        <v>1.0792913999999999E-3</v>
      </c>
      <c r="I162" s="193">
        <v>2.1620058000000001E-2</v>
      </c>
      <c r="J162" s="193">
        <v>-6.1957838000000001E-3</v>
      </c>
      <c r="K162" s="193">
        <v>8.8113667000000006E-5</v>
      </c>
      <c r="L162" s="193">
        <v>2.8659220999999999E-2</v>
      </c>
      <c r="M162" s="193">
        <v>0</v>
      </c>
      <c r="N162" s="193">
        <v>0</v>
      </c>
      <c r="O162" s="193">
        <v>0</v>
      </c>
      <c r="P162" s="199">
        <f t="shared" si="20"/>
        <v>3.4502625185185183</v>
      </c>
      <c r="Q162" s="240">
        <v>40.498995000000001</v>
      </c>
      <c r="R162" s="99">
        <v>18.429210000000001</v>
      </c>
      <c r="S162" s="99">
        <v>4.3527120000000004</v>
      </c>
      <c r="T162" s="99">
        <v>1.8418E-3</v>
      </c>
      <c r="U162" s="99">
        <v>16.870999999999999</v>
      </c>
      <c r="V162" s="99">
        <v>2.7770949999999999E-2</v>
      </c>
      <c r="W162" s="99">
        <v>0.81645999999999996</v>
      </c>
      <c r="X162" s="241">
        <f t="shared" si="21"/>
        <v>0.78949553432209307</v>
      </c>
      <c r="Y162" s="241">
        <f t="shared" si="22"/>
        <v>0.13013049842749999</v>
      </c>
      <c r="Z162" s="241">
        <f t="shared" si="23"/>
        <v>0.61319081477859305</v>
      </c>
      <c r="AA162" s="241">
        <f t="shared" si="24"/>
        <v>4.6174221116000003E-2</v>
      </c>
      <c r="AB162" s="258">
        <v>9.5610482999999996E-2</v>
      </c>
      <c r="AC162" s="258">
        <v>8.8001037000000001E-6</v>
      </c>
      <c r="AD162" s="258">
        <v>1.2082971E-2</v>
      </c>
      <c r="AE162" s="258">
        <v>9.4257138000000003E-6</v>
      </c>
      <c r="AF162" s="258">
        <v>2.2275414E-2</v>
      </c>
      <c r="AG162" s="258">
        <v>1.4340461E-4</v>
      </c>
      <c r="AH162" s="258">
        <v>6.2546230999999994E-2</v>
      </c>
      <c r="AI162" s="258">
        <v>1.3577331000000001E-4</v>
      </c>
      <c r="AJ162" s="258">
        <v>2.1743785E-4</v>
      </c>
      <c r="AK162" s="258">
        <v>1.1883538E-4</v>
      </c>
      <c r="AL162" s="258">
        <v>2.1146582999999999E-5</v>
      </c>
      <c r="AM162" s="258">
        <v>2.1755592999999999E-8</v>
      </c>
      <c r="AN162" s="258">
        <v>0.53746108000000004</v>
      </c>
      <c r="AO162" s="258">
        <v>9.5208667999999996E-3</v>
      </c>
      <c r="AP162" s="258">
        <v>3.1694220999999999E-3</v>
      </c>
      <c r="AQ162" s="258">
        <v>7.0400116000000001E-5</v>
      </c>
      <c r="AR162" s="258">
        <v>4.6103821000000003E-2</v>
      </c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315"/>
      <c r="BF162" s="315"/>
      <c r="BG162" s="315"/>
      <c r="BH162" s="315"/>
      <c r="BI162" s="315"/>
      <c r="BJ162" s="315"/>
      <c r="BK162" s="315"/>
    </row>
    <row r="163" spans="1:63" x14ac:dyDescent="0.25">
      <c r="A163" s="9"/>
      <c r="B163" s="184" t="s">
        <v>5770</v>
      </c>
      <c r="C163" s="25" t="s">
        <v>4462</v>
      </c>
      <c r="D163" s="193">
        <v>0.10470304</v>
      </c>
      <c r="E163" s="193">
        <v>4.7092797999999998E-2</v>
      </c>
      <c r="F163" s="193">
        <v>3.8665040999999997E-2</v>
      </c>
      <c r="G163" s="193">
        <v>5.7896110000000001E-3</v>
      </c>
      <c r="H163" s="193">
        <v>1.2434243000000001E-4</v>
      </c>
      <c r="I163" s="193">
        <v>2.2458528999999999E-3</v>
      </c>
      <c r="J163" s="193">
        <v>7.1969097000000003E-3</v>
      </c>
      <c r="K163" s="193">
        <v>1.5927787000000001E-5</v>
      </c>
      <c r="L163" s="193">
        <v>3.5725564999999999E-3</v>
      </c>
      <c r="M163" s="193">
        <v>0</v>
      </c>
      <c r="N163" s="193">
        <v>0</v>
      </c>
      <c r="O163" s="193">
        <v>0</v>
      </c>
      <c r="P163" s="199">
        <f t="shared" si="20"/>
        <v>0.34883554074074069</v>
      </c>
      <c r="Q163" s="240">
        <v>21.890865000000002</v>
      </c>
      <c r="R163" s="99">
        <v>2.6151808999999999</v>
      </c>
      <c r="S163" s="99">
        <v>0.46745999999999999</v>
      </c>
      <c r="T163" s="99">
        <v>1.5841999999999999E-4</v>
      </c>
      <c r="U163" s="99">
        <v>18.734999999999999</v>
      </c>
      <c r="V163" s="99">
        <v>7.5202400000000001E-3</v>
      </c>
      <c r="W163" s="99">
        <v>6.5545000000000006E-2</v>
      </c>
      <c r="X163" s="241">
        <f t="shared" si="21"/>
        <v>6.2780124549907584E-2</v>
      </c>
      <c r="Y163" s="241">
        <f t="shared" si="22"/>
        <v>1.6440412006690001E-2</v>
      </c>
      <c r="Z163" s="241">
        <f t="shared" si="23"/>
        <v>3.9782655021117594E-2</v>
      </c>
      <c r="AA163" s="241">
        <f t="shared" si="24"/>
        <v>6.5570575221000002E-3</v>
      </c>
      <c r="AB163" s="258">
        <v>9.6659797000000006E-3</v>
      </c>
      <c r="AC163" s="258">
        <v>1.3231262E-6</v>
      </c>
      <c r="AD163" s="258">
        <v>1.1378736E-3</v>
      </c>
      <c r="AE163" s="258">
        <v>7.6128848999999998E-7</v>
      </c>
      <c r="AF163" s="258">
        <v>5.6196502000000004E-3</v>
      </c>
      <c r="AG163" s="258">
        <v>1.4824092000000001E-5</v>
      </c>
      <c r="AH163" s="258">
        <v>6.3237815000000003E-3</v>
      </c>
      <c r="AI163" s="258">
        <v>8.2448557000000004E-5</v>
      </c>
      <c r="AJ163" s="258">
        <v>2.3282753000000002E-5</v>
      </c>
      <c r="AK163" s="258">
        <v>1.152658E-4</v>
      </c>
      <c r="AL163" s="258">
        <v>3.5727638999999998E-6</v>
      </c>
      <c r="AM163" s="258">
        <v>3.1972175999999999E-9</v>
      </c>
      <c r="AN163" s="258">
        <v>3.2822816999999997E-2</v>
      </c>
      <c r="AO163" s="258">
        <v>1.0021668E-4</v>
      </c>
      <c r="AP163" s="258">
        <v>3.1126677E-4</v>
      </c>
      <c r="AQ163" s="258">
        <v>8.2318220999999998E-6</v>
      </c>
      <c r="AR163" s="258">
        <v>6.5488257000000001E-3</v>
      </c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315"/>
      <c r="BF163" s="315"/>
      <c r="BG163" s="315"/>
      <c r="BH163" s="315"/>
      <c r="BI163" s="315"/>
      <c r="BJ163" s="315"/>
      <c r="BK163" s="315"/>
    </row>
    <row r="164" spans="1:63" x14ac:dyDescent="0.25">
      <c r="A164" s="9"/>
      <c r="B164" s="184" t="s">
        <v>5770</v>
      </c>
      <c r="C164" s="25" t="s">
        <v>3972</v>
      </c>
      <c r="D164" s="193">
        <v>0.12148972</v>
      </c>
      <c r="E164" s="193">
        <v>4.0918283E-2</v>
      </c>
      <c r="F164" s="193">
        <v>2.1136637E-2</v>
      </c>
      <c r="G164" s="193">
        <v>6.4437169000000002E-3</v>
      </c>
      <c r="H164" s="193">
        <v>1.8447740999999999E-4</v>
      </c>
      <c r="I164" s="193">
        <v>3.0704961999999999E-3</v>
      </c>
      <c r="J164" s="193">
        <v>4.3673045000000001E-2</v>
      </c>
      <c r="K164" s="193">
        <v>4.4391687999999998E-5</v>
      </c>
      <c r="L164" s="193">
        <v>6.0186683000000001E-3</v>
      </c>
      <c r="M164" s="193">
        <v>0</v>
      </c>
      <c r="N164" s="193">
        <v>0</v>
      </c>
      <c r="O164" s="193">
        <v>0</v>
      </c>
      <c r="P164" s="199">
        <f t="shared" si="20"/>
        <v>0.30309839259259258</v>
      </c>
      <c r="Q164" s="240">
        <v>27.059774999999998</v>
      </c>
      <c r="R164" s="99">
        <v>3.0397346999999999</v>
      </c>
      <c r="S164" s="99">
        <v>0.52998959999999995</v>
      </c>
      <c r="T164" s="99">
        <v>1.2763E-4</v>
      </c>
      <c r="U164" s="99">
        <v>23.398</v>
      </c>
      <c r="V164" s="99">
        <v>3.2959349999999998E-3</v>
      </c>
      <c r="W164" s="99">
        <v>8.8626999999999997E-2</v>
      </c>
      <c r="X164" s="241">
        <f t="shared" si="21"/>
        <v>8.141579797744701E-2</v>
      </c>
      <c r="Y164" s="241">
        <f t="shared" si="22"/>
        <v>1.5270879607899999E-2</v>
      </c>
      <c r="Z164" s="241">
        <f t="shared" si="23"/>
        <v>5.8523255134547002E-2</v>
      </c>
      <c r="AA164" s="241">
        <f t="shared" si="24"/>
        <v>7.6216632350000002E-3</v>
      </c>
      <c r="AB164" s="258">
        <v>8.3997573999999992E-3</v>
      </c>
      <c r="AC164" s="258">
        <v>1.2385206000000001E-6</v>
      </c>
      <c r="AD164" s="258">
        <v>2.8909114000000001E-3</v>
      </c>
      <c r="AE164" s="258">
        <v>1.0496903000000001E-6</v>
      </c>
      <c r="AF164" s="258">
        <v>3.9626252000000001E-3</v>
      </c>
      <c r="AG164" s="258">
        <v>1.5297396999999999E-5</v>
      </c>
      <c r="AH164" s="258">
        <v>5.4961285999999996E-3</v>
      </c>
      <c r="AI164" s="258">
        <v>4.0637255000000002E-5</v>
      </c>
      <c r="AJ164" s="258">
        <v>4.8486743000000002E-5</v>
      </c>
      <c r="AK164" s="258">
        <v>4.5377302999999999E-3</v>
      </c>
      <c r="AL164" s="258">
        <v>1.9206637000000001E-5</v>
      </c>
      <c r="AM164" s="258">
        <v>1.3279547E-8</v>
      </c>
      <c r="AN164" s="258">
        <v>4.7319930000000003E-2</v>
      </c>
      <c r="AO164" s="258">
        <v>7.6367442000000005E-4</v>
      </c>
      <c r="AP164" s="258">
        <v>2.9744789999999998E-4</v>
      </c>
      <c r="AQ164" s="258">
        <v>1.3446535E-5</v>
      </c>
      <c r="AR164" s="258">
        <v>7.6082166999999999E-3</v>
      </c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315"/>
      <c r="BF164" s="315"/>
      <c r="BG164" s="315"/>
      <c r="BH164" s="315"/>
      <c r="BI164" s="315"/>
      <c r="BJ164" s="315"/>
      <c r="BK164" s="315"/>
    </row>
    <row r="165" spans="1:63" x14ac:dyDescent="0.25">
      <c r="A165" s="9"/>
      <c r="B165" s="184" t="s">
        <v>5770</v>
      </c>
      <c r="C165" s="25" t="s">
        <v>3973</v>
      </c>
      <c r="D165" s="193">
        <v>0.13914040999999999</v>
      </c>
      <c r="E165" s="193">
        <v>5.1791653999999999E-2</v>
      </c>
      <c r="F165" s="193">
        <v>2.5474876E-2</v>
      </c>
      <c r="G165" s="193">
        <v>6.8913817E-3</v>
      </c>
      <c r="H165" s="193">
        <v>2.2823413000000001E-4</v>
      </c>
      <c r="I165" s="193">
        <v>3.5190244000000001E-3</v>
      </c>
      <c r="J165" s="193">
        <v>4.4257392999999999E-2</v>
      </c>
      <c r="K165" s="193">
        <v>7.6041834999999997E-5</v>
      </c>
      <c r="L165" s="193">
        <v>6.9018064E-3</v>
      </c>
      <c r="M165" s="193">
        <v>0</v>
      </c>
      <c r="N165" s="193">
        <v>0</v>
      </c>
      <c r="O165" s="193">
        <v>0</v>
      </c>
      <c r="P165" s="199">
        <f t="shared" si="20"/>
        <v>0.38364188148148143</v>
      </c>
      <c r="Q165" s="240">
        <v>28.411505999999999</v>
      </c>
      <c r="R165" s="99">
        <v>4.0912800999999996</v>
      </c>
      <c r="S165" s="99">
        <v>0.77571199999999996</v>
      </c>
      <c r="T165" s="99">
        <v>1.2919E-4</v>
      </c>
      <c r="U165" s="99">
        <v>23.422000000000001</v>
      </c>
      <c r="V165" s="99">
        <v>4.6245499999999998E-3</v>
      </c>
      <c r="W165" s="99">
        <v>0.11776</v>
      </c>
      <c r="X165" s="241">
        <f t="shared" si="21"/>
        <v>8.9469560780777002E-2</v>
      </c>
      <c r="Y165" s="241">
        <f t="shared" si="22"/>
        <v>1.9010153657600001E-2</v>
      </c>
      <c r="Z165" s="241">
        <f t="shared" si="23"/>
        <v>6.0202013658176998E-2</v>
      </c>
      <c r="AA165" s="241">
        <f t="shared" si="24"/>
        <v>1.0257393465E-2</v>
      </c>
      <c r="AB165" s="258">
        <v>1.0632266E-2</v>
      </c>
      <c r="AC165" s="258">
        <v>1.545267E-6</v>
      </c>
      <c r="AD165" s="258">
        <v>3.5320358E-3</v>
      </c>
      <c r="AE165" s="258">
        <v>1.3748786E-6</v>
      </c>
      <c r="AF165" s="258">
        <v>4.821891E-3</v>
      </c>
      <c r="AG165" s="258">
        <v>2.1040711999999999E-5</v>
      </c>
      <c r="AH165" s="258">
        <v>6.9573259999999998E-3</v>
      </c>
      <c r="AI165" s="258">
        <v>4.7515973999999999E-5</v>
      </c>
      <c r="AJ165" s="258">
        <v>5.2407992000000002E-5</v>
      </c>
      <c r="AK165" s="258">
        <v>4.5406708000000004E-3</v>
      </c>
      <c r="AL165" s="258">
        <v>1.9683105000000002E-5</v>
      </c>
      <c r="AM165" s="258">
        <v>1.4697176999999999E-8</v>
      </c>
      <c r="AN165" s="258">
        <v>4.7426930999999999E-2</v>
      </c>
      <c r="AO165" s="258">
        <v>8.0610537000000003E-4</v>
      </c>
      <c r="AP165" s="258">
        <v>3.5135872000000002E-4</v>
      </c>
      <c r="AQ165" s="258">
        <v>1.7580465E-5</v>
      </c>
      <c r="AR165" s="258">
        <v>1.0239813E-2</v>
      </c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315"/>
      <c r="BF165" s="315"/>
      <c r="BG165" s="315"/>
      <c r="BH165" s="315"/>
      <c r="BI165" s="315"/>
      <c r="BJ165" s="315"/>
      <c r="BK165" s="315"/>
    </row>
    <row r="166" spans="1:63" x14ac:dyDescent="0.25">
      <c r="A166" s="9"/>
      <c r="B166" s="184" t="s">
        <v>5770</v>
      </c>
      <c r="C166" s="25" t="s">
        <v>3974</v>
      </c>
      <c r="D166" s="193">
        <v>0.39777180000000001</v>
      </c>
      <c r="E166" s="193">
        <v>0.25712772</v>
      </c>
      <c r="F166" s="193">
        <v>8.5267684999999996E-2</v>
      </c>
      <c r="G166" s="193">
        <v>1.2985811999999999E-2</v>
      </c>
      <c r="H166" s="193">
        <v>7.5195931999999998E-4</v>
      </c>
      <c r="I166" s="193">
        <v>1.5937832999999998E-2</v>
      </c>
      <c r="J166" s="193">
        <v>3.1181074999999999E-3</v>
      </c>
      <c r="K166" s="193">
        <v>7.8808167000000005E-5</v>
      </c>
      <c r="L166" s="193">
        <v>2.2503881999999999E-2</v>
      </c>
      <c r="M166" s="193">
        <v>0</v>
      </c>
      <c r="N166" s="193">
        <v>0</v>
      </c>
      <c r="O166" s="193">
        <v>0</v>
      </c>
      <c r="P166" s="199">
        <f t="shared" si="20"/>
        <v>1.9046497777777778</v>
      </c>
      <c r="Q166" s="240">
        <v>36.495955000000002</v>
      </c>
      <c r="R166" s="99">
        <v>16.052074999999999</v>
      </c>
      <c r="S166" s="99">
        <v>3.3279679999999998</v>
      </c>
      <c r="T166" s="99">
        <v>7.8788999999999997E-4</v>
      </c>
      <c r="U166" s="99">
        <v>16.466000000000001</v>
      </c>
      <c r="V166" s="99">
        <v>2.0554070000000001E-2</v>
      </c>
      <c r="W166" s="99">
        <v>0.62856999999999996</v>
      </c>
      <c r="X166" s="241">
        <f t="shared" si="21"/>
        <v>0.37904000766326795</v>
      </c>
      <c r="Y166" s="241">
        <f t="shared" si="22"/>
        <v>7.7979875502600007E-2</v>
      </c>
      <c r="Z166" s="241">
        <f t="shared" si="23"/>
        <v>0.26081962619266796</v>
      </c>
      <c r="AA166" s="241">
        <f t="shared" si="24"/>
        <v>4.0240505967999995E-2</v>
      </c>
      <c r="AB166" s="258">
        <v>5.2783881999999997E-2</v>
      </c>
      <c r="AC166" s="258">
        <v>7.5060416999999999E-6</v>
      </c>
      <c r="AD166" s="258">
        <v>7.2160899999999997E-3</v>
      </c>
      <c r="AE166" s="258">
        <v>5.7230408999999998E-6</v>
      </c>
      <c r="AF166" s="258">
        <v>1.7857518999999999E-2</v>
      </c>
      <c r="AG166" s="258">
        <v>1.0915542E-4</v>
      </c>
      <c r="AH166" s="258">
        <v>3.4534663E-2</v>
      </c>
      <c r="AI166" s="258">
        <v>1.5212985E-4</v>
      </c>
      <c r="AJ166" s="258">
        <v>1.0130943E-4</v>
      </c>
      <c r="AK166" s="258">
        <v>3.2560751000000002E-4</v>
      </c>
      <c r="AL166" s="258">
        <v>1.0198832000000001E-5</v>
      </c>
      <c r="AM166" s="258">
        <v>1.4970667999999999E-8</v>
      </c>
      <c r="AN166" s="258">
        <v>0.21472661000000001</v>
      </c>
      <c r="AO166" s="258">
        <v>9.0607690999999994E-3</v>
      </c>
      <c r="AP166" s="258">
        <v>1.9083234999999999E-3</v>
      </c>
      <c r="AQ166" s="258">
        <v>6.1672967999999996E-5</v>
      </c>
      <c r="AR166" s="258">
        <v>4.0178832999999997E-2</v>
      </c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315"/>
      <c r="BF166" s="315"/>
      <c r="BG166" s="315"/>
      <c r="BH166" s="315"/>
      <c r="BI166" s="315"/>
      <c r="BJ166" s="315"/>
      <c r="BK166" s="315"/>
    </row>
    <row r="167" spans="1:63" x14ac:dyDescent="0.25">
      <c r="A167" s="9"/>
      <c r="B167" s="184" t="s">
        <v>5770</v>
      </c>
      <c r="C167" s="25" t="s">
        <v>3975</v>
      </c>
      <c r="D167" s="193">
        <v>0.42717325</v>
      </c>
      <c r="E167" s="193">
        <v>0.27502400999999999</v>
      </c>
      <c r="F167" s="193">
        <v>9.2079941999999998E-2</v>
      </c>
      <c r="G167" s="193">
        <v>1.3355848E-2</v>
      </c>
      <c r="H167" s="193">
        <v>8.7032736999999999E-4</v>
      </c>
      <c r="I167" s="193">
        <v>1.7200685E-2</v>
      </c>
      <c r="J167" s="193">
        <v>4.4380332000000002E-3</v>
      </c>
      <c r="K167" s="193">
        <v>8.8292277000000005E-5</v>
      </c>
      <c r="L167" s="193">
        <v>2.4116105999999998E-2</v>
      </c>
      <c r="M167" s="193">
        <v>0</v>
      </c>
      <c r="N167" s="193">
        <v>0</v>
      </c>
      <c r="O167" s="193">
        <v>0</v>
      </c>
      <c r="P167" s="199">
        <f t="shared" si="20"/>
        <v>2.0372148888888888</v>
      </c>
      <c r="Q167" s="240">
        <v>39.239325000000001</v>
      </c>
      <c r="R167" s="99">
        <v>18.100549999999998</v>
      </c>
      <c r="S167" s="99">
        <v>3.8917760000000001</v>
      </c>
      <c r="T167" s="99">
        <v>7.938E-4</v>
      </c>
      <c r="U167" s="99">
        <v>16.488</v>
      </c>
      <c r="V167" s="99">
        <v>2.267533E-2</v>
      </c>
      <c r="W167" s="99">
        <v>0.73553000000000002</v>
      </c>
      <c r="X167" s="241">
        <f t="shared" si="21"/>
        <v>0.39297448617314801</v>
      </c>
      <c r="Y167" s="241">
        <f t="shared" si="22"/>
        <v>8.4020203162400012E-2</v>
      </c>
      <c r="Z167" s="241">
        <f t="shared" si="23"/>
        <v>0.26358550126574803</v>
      </c>
      <c r="AA167" s="241">
        <f t="shared" si="24"/>
        <v>4.5368781745000003E-2</v>
      </c>
      <c r="AB167" s="258">
        <v>5.6458397E-2</v>
      </c>
      <c r="AC167" s="258">
        <v>8.5771534999999993E-6</v>
      </c>
      <c r="AD167" s="258">
        <v>7.8412642999999994E-3</v>
      </c>
      <c r="AE167" s="258">
        <v>6.6552389000000003E-6</v>
      </c>
      <c r="AF167" s="258">
        <v>1.9577744000000001E-2</v>
      </c>
      <c r="AG167" s="258">
        <v>1.2756546999999999E-4</v>
      </c>
      <c r="AH167" s="258">
        <v>3.6939664999999997E-2</v>
      </c>
      <c r="AI167" s="258">
        <v>1.6220486999999999E-4</v>
      </c>
      <c r="AJ167" s="258">
        <v>1.0438742E-4</v>
      </c>
      <c r="AK167" s="258">
        <v>3.3193966000000003E-4</v>
      </c>
      <c r="AL167" s="258">
        <v>1.0608913E-5</v>
      </c>
      <c r="AM167" s="258">
        <v>1.6402748E-8</v>
      </c>
      <c r="AN167" s="258">
        <v>0.21483023000000001</v>
      </c>
      <c r="AO167" s="258">
        <v>9.1336740999999992E-3</v>
      </c>
      <c r="AP167" s="258">
        <v>2.0727749000000002E-3</v>
      </c>
      <c r="AQ167" s="258">
        <v>6.8031745000000004E-5</v>
      </c>
      <c r="AR167" s="258">
        <v>4.5300750000000001E-2</v>
      </c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315"/>
      <c r="BF167" s="315"/>
      <c r="BG167" s="315"/>
      <c r="BH167" s="315"/>
      <c r="BI167" s="315"/>
      <c r="BJ167" s="315"/>
      <c r="BK167" s="315"/>
    </row>
    <row r="168" spans="1:63" x14ac:dyDescent="0.25">
      <c r="A168" s="9"/>
      <c r="B168" s="184" t="s">
        <v>5770</v>
      </c>
      <c r="C168" s="25" t="s">
        <v>3429</v>
      </c>
      <c r="D168" s="193">
        <v>0.88596355000000004</v>
      </c>
      <c r="E168" s="193">
        <v>0.20680839000000001</v>
      </c>
      <c r="F168" s="193">
        <v>0.35408198000000002</v>
      </c>
      <c r="G168" s="193">
        <v>3.2727274000000001E-2</v>
      </c>
      <c r="H168" s="193">
        <v>7.4399893000000003E-4</v>
      </c>
      <c r="I168" s="193">
        <v>1.5807284000000001E-2</v>
      </c>
      <c r="J168" s="193">
        <v>0.25742325999999999</v>
      </c>
      <c r="K168" s="193">
        <v>5.3150194000000002E-5</v>
      </c>
      <c r="L168" s="193">
        <v>1.8318204000000001E-2</v>
      </c>
      <c r="M168" s="193">
        <v>0</v>
      </c>
      <c r="N168" s="193">
        <v>0</v>
      </c>
      <c r="O168" s="193">
        <v>0</v>
      </c>
      <c r="P168" s="199">
        <f t="shared" si="20"/>
        <v>1.531914</v>
      </c>
      <c r="Q168" s="240">
        <v>31.924875</v>
      </c>
      <c r="R168" s="99">
        <v>11.728484</v>
      </c>
      <c r="S168" s="99">
        <v>3.3220879999999999</v>
      </c>
      <c r="T168" s="99">
        <v>1.6592E-5</v>
      </c>
      <c r="U168" s="99">
        <v>16.225999999999999</v>
      </c>
      <c r="V168" s="99">
        <v>1.180664E-2</v>
      </c>
      <c r="W168" s="99">
        <v>0.63648000000000005</v>
      </c>
      <c r="X168" s="241">
        <f t="shared" si="21"/>
        <v>0.39270588944360901</v>
      </c>
      <c r="Y168" s="241">
        <f t="shared" si="22"/>
        <v>9.6216891359099999E-2</v>
      </c>
      <c r="Z168" s="241">
        <f t="shared" si="23"/>
        <v>0.26711883782350904</v>
      </c>
      <c r="AA168" s="241">
        <f t="shared" si="24"/>
        <v>2.9370160260999999E-2</v>
      </c>
      <c r="AB168" s="258">
        <v>4.2454097000000003E-2</v>
      </c>
      <c r="AC168" s="258">
        <v>5.8981170000000002E-6</v>
      </c>
      <c r="AD168" s="258">
        <v>5.2536240999999997E-3</v>
      </c>
      <c r="AE168" s="258">
        <v>5.9334820999999999E-6</v>
      </c>
      <c r="AF168" s="258">
        <v>4.8388595E-2</v>
      </c>
      <c r="AG168" s="258">
        <v>1.0874366E-4</v>
      </c>
      <c r="AH168" s="258">
        <v>2.7776155E-2</v>
      </c>
      <c r="AI168" s="258">
        <v>7.7521215999999996E-4</v>
      </c>
      <c r="AJ168" s="258">
        <v>4.9251749000000002E-5</v>
      </c>
      <c r="AK168" s="258">
        <v>4.2635627999999999E-4</v>
      </c>
      <c r="AL168" s="258">
        <v>1.5078744000000001E-5</v>
      </c>
      <c r="AM168" s="258">
        <v>1.0440509E-8</v>
      </c>
      <c r="AN168" s="258">
        <v>0.22841965</v>
      </c>
      <c r="AO168" s="258">
        <v>8.7544170000000004E-3</v>
      </c>
      <c r="AP168" s="258">
        <v>9.0270645000000002E-4</v>
      </c>
      <c r="AQ168" s="258">
        <v>4.4426260999999998E-5</v>
      </c>
      <c r="AR168" s="258">
        <v>2.9325733999999999E-2</v>
      </c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315"/>
      <c r="BF168" s="315"/>
      <c r="BG168" s="315"/>
      <c r="BH168" s="315"/>
      <c r="BI168" s="315"/>
      <c r="BJ168" s="315"/>
      <c r="BK168" s="315"/>
    </row>
    <row r="169" spans="1:63" x14ac:dyDescent="0.25">
      <c r="A169" s="43"/>
      <c r="B169" s="184" t="s">
        <v>5770</v>
      </c>
      <c r="C169" s="25" t="s">
        <v>3430</v>
      </c>
      <c r="D169" s="193">
        <v>0.54704576999999999</v>
      </c>
      <c r="E169" s="193">
        <v>0.24221019999999999</v>
      </c>
      <c r="F169" s="193">
        <v>6.1918997000000003E-2</v>
      </c>
      <c r="G169" s="193">
        <v>5.9246156000000001E-2</v>
      </c>
      <c r="H169" s="193">
        <v>5.2188072000000001E-4</v>
      </c>
      <c r="I169" s="193">
        <v>1.0851513E-2</v>
      </c>
      <c r="J169" s="193">
        <v>0.15707217000000001</v>
      </c>
      <c r="K169" s="193">
        <v>5.1582000999999998E-5</v>
      </c>
      <c r="L169" s="193">
        <v>1.5173270000000001E-2</v>
      </c>
      <c r="M169" s="193">
        <v>0</v>
      </c>
      <c r="N169" s="193">
        <v>0</v>
      </c>
      <c r="O169" s="193">
        <v>0</v>
      </c>
      <c r="P169" s="199">
        <f t="shared" si="20"/>
        <v>1.7941496296296293</v>
      </c>
      <c r="Q169" s="240">
        <v>31.849388999999999</v>
      </c>
      <c r="R169" s="99">
        <v>11.139377</v>
      </c>
      <c r="S169" s="99">
        <v>3.5169679999999999</v>
      </c>
      <c r="T169" s="99">
        <v>4.0590999999999999E-4</v>
      </c>
      <c r="U169" s="99">
        <v>16.521000000000001</v>
      </c>
      <c r="V169" s="99">
        <v>1.5298529999999999E-2</v>
      </c>
      <c r="W169" s="99">
        <v>0.65634000000000003</v>
      </c>
      <c r="X169" s="241">
        <f t="shared" si="21"/>
        <v>0.31703656567377803</v>
      </c>
      <c r="Y169" s="241">
        <f t="shared" si="22"/>
        <v>6.8761999790400014E-2</v>
      </c>
      <c r="Z169" s="241">
        <f t="shared" si="23"/>
        <v>0.22036650389137799</v>
      </c>
      <c r="AA169" s="241">
        <f t="shared" si="24"/>
        <v>2.7908061992000001E-2</v>
      </c>
      <c r="AB169" s="258">
        <v>4.9714556E-2</v>
      </c>
      <c r="AC169" s="258">
        <v>6.3441074999999996E-6</v>
      </c>
      <c r="AD169" s="258">
        <v>6.3160441999999999E-3</v>
      </c>
      <c r="AE169" s="258">
        <v>4.0537528999999999E-6</v>
      </c>
      <c r="AF169" s="258">
        <v>1.2605543E-2</v>
      </c>
      <c r="AG169" s="258">
        <v>1.1545873E-4</v>
      </c>
      <c r="AH169" s="258">
        <v>3.2523369000000003E-2</v>
      </c>
      <c r="AI169" s="258">
        <v>1.135791E-4</v>
      </c>
      <c r="AJ169" s="258">
        <v>6.3642522999999995E-5</v>
      </c>
      <c r="AK169" s="258">
        <v>3.3876225E-3</v>
      </c>
      <c r="AL169" s="258">
        <v>1.2975514E-5</v>
      </c>
      <c r="AM169" s="258">
        <v>1.2354378000000001E-8</v>
      </c>
      <c r="AN169" s="258">
        <v>0.17223131</v>
      </c>
      <c r="AO169" s="258">
        <v>1.0779604E-2</v>
      </c>
      <c r="AP169" s="258">
        <v>1.2543889E-3</v>
      </c>
      <c r="AQ169" s="258">
        <v>3.6860992000000003E-5</v>
      </c>
      <c r="AR169" s="258">
        <v>2.7871201000000002E-2</v>
      </c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315"/>
      <c r="BF169" s="315"/>
      <c r="BG169" s="315"/>
      <c r="BH169" s="315"/>
      <c r="BI169" s="315"/>
      <c r="BJ169" s="315"/>
      <c r="BK169" s="315"/>
    </row>
    <row r="170" spans="1:63" x14ac:dyDescent="0.25">
      <c r="A170" s="43"/>
      <c r="B170" s="184" t="s">
        <v>5770</v>
      </c>
      <c r="C170" s="25" t="s">
        <v>3431</v>
      </c>
      <c r="D170" s="193">
        <v>0.57947311999999995</v>
      </c>
      <c r="E170" s="193">
        <v>0.26083371</v>
      </c>
      <c r="F170" s="193">
        <v>6.8621045000000006E-2</v>
      </c>
      <c r="G170" s="193">
        <v>5.9867120000000003E-2</v>
      </c>
      <c r="H170" s="193">
        <v>6.6905515000000005E-4</v>
      </c>
      <c r="I170" s="193">
        <v>1.2058543999999999E-2</v>
      </c>
      <c r="J170" s="193">
        <v>0.15995877999999999</v>
      </c>
      <c r="K170" s="193">
        <v>6.1883947999999997E-5</v>
      </c>
      <c r="L170" s="193">
        <v>1.740299E-2</v>
      </c>
      <c r="M170" s="193">
        <v>0</v>
      </c>
      <c r="N170" s="193">
        <v>0</v>
      </c>
      <c r="O170" s="193">
        <v>0</v>
      </c>
      <c r="P170" s="199">
        <f t="shared" si="20"/>
        <v>1.9321015555555554</v>
      </c>
      <c r="Q170" s="240">
        <v>34.760097000000002</v>
      </c>
      <c r="R170" s="99">
        <v>13.265651</v>
      </c>
      <c r="S170" s="99">
        <v>4.1543599999999996</v>
      </c>
      <c r="T170" s="99">
        <v>4.1835E-4</v>
      </c>
      <c r="U170" s="99">
        <v>16.547000000000001</v>
      </c>
      <c r="V170" s="99">
        <v>1.8378289999999999E-2</v>
      </c>
      <c r="W170" s="99">
        <v>0.77429000000000003</v>
      </c>
      <c r="X170" s="241">
        <f t="shared" si="21"/>
        <v>0.33147804261512004</v>
      </c>
      <c r="Y170" s="241">
        <f t="shared" si="22"/>
        <v>7.5007952386399998E-2</v>
      </c>
      <c r="Z170" s="241">
        <f t="shared" si="23"/>
        <v>0.22323597352972002</v>
      </c>
      <c r="AA170" s="241">
        <f t="shared" si="24"/>
        <v>3.3234116699000005E-2</v>
      </c>
      <c r="AB170" s="258">
        <v>5.3538561999999998E-2</v>
      </c>
      <c r="AC170" s="258">
        <v>7.8581549000000007E-6</v>
      </c>
      <c r="AD170" s="258">
        <v>7.0719056999999997E-3</v>
      </c>
      <c r="AE170" s="258">
        <v>4.8932415000000002E-6</v>
      </c>
      <c r="AF170" s="258">
        <v>1.4248604999999999E-2</v>
      </c>
      <c r="AG170" s="258">
        <v>1.3612828999999999E-4</v>
      </c>
      <c r="AH170" s="258">
        <v>3.5026168000000003E-2</v>
      </c>
      <c r="AI170" s="258">
        <v>1.2367836999999999E-4</v>
      </c>
      <c r="AJ170" s="258">
        <v>6.7906715999999995E-5</v>
      </c>
      <c r="AK170" s="258">
        <v>3.394509E-3</v>
      </c>
      <c r="AL170" s="258">
        <v>1.3506598999999999E-5</v>
      </c>
      <c r="AM170" s="258">
        <v>1.4044719999999999E-8</v>
      </c>
      <c r="AN170" s="258">
        <v>0.17234357</v>
      </c>
      <c r="AO170" s="258">
        <v>1.0849673000000001E-2</v>
      </c>
      <c r="AP170" s="258">
        <v>1.4169478000000001E-3</v>
      </c>
      <c r="AQ170" s="258">
        <v>4.4638699000000001E-5</v>
      </c>
      <c r="AR170" s="258">
        <v>3.3189478000000001E-2</v>
      </c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315"/>
      <c r="BF170" s="315"/>
      <c r="BG170" s="315"/>
      <c r="BH170" s="315"/>
      <c r="BI170" s="315"/>
      <c r="BJ170" s="315"/>
      <c r="BK170" s="315"/>
    </row>
    <row r="171" spans="1:63" x14ac:dyDescent="0.25">
      <c r="A171" s="9"/>
      <c r="B171" s="184" t="s">
        <v>5770</v>
      </c>
      <c r="C171" s="25" t="s">
        <v>3432</v>
      </c>
      <c r="D171" s="193">
        <v>0.65289973999999995</v>
      </c>
      <c r="E171" s="193">
        <v>0.16908055</v>
      </c>
      <c r="F171" s="193">
        <v>0.22060482000000001</v>
      </c>
      <c r="G171" s="193">
        <v>3.9320557999999999E-2</v>
      </c>
      <c r="H171" s="193">
        <v>4.5493496E-4</v>
      </c>
      <c r="I171" s="193">
        <v>9.2303522999999995E-3</v>
      </c>
      <c r="J171" s="193">
        <v>0.20165947000000001</v>
      </c>
      <c r="K171" s="193">
        <v>3.6092008000000001E-5</v>
      </c>
      <c r="L171" s="193">
        <v>1.2512973E-2</v>
      </c>
      <c r="M171" s="193">
        <v>0</v>
      </c>
      <c r="N171" s="193">
        <v>0</v>
      </c>
      <c r="O171" s="193">
        <v>0</v>
      </c>
      <c r="P171" s="199">
        <f t="shared" si="20"/>
        <v>1.2524485185185184</v>
      </c>
      <c r="Q171" s="240">
        <v>28.636925000000002</v>
      </c>
      <c r="R171" s="99">
        <v>8.1893162999999998</v>
      </c>
      <c r="S171" s="99">
        <v>3.2976160000000001</v>
      </c>
      <c r="T171" s="99">
        <v>9.8271999999999997E-6</v>
      </c>
      <c r="U171" s="99">
        <v>16.52</v>
      </c>
      <c r="V171" s="99">
        <v>1.059297E-2</v>
      </c>
      <c r="W171" s="99">
        <v>0.61939</v>
      </c>
      <c r="X171" s="241">
        <f t="shared" si="21"/>
        <v>0.32307916771059547</v>
      </c>
      <c r="Y171" s="241">
        <f t="shared" si="22"/>
        <v>6.8678265603900016E-2</v>
      </c>
      <c r="Z171" s="241">
        <f t="shared" si="23"/>
        <v>0.23389319264469549</v>
      </c>
      <c r="AA171" s="241">
        <f t="shared" si="24"/>
        <v>2.0507709462E-2</v>
      </c>
      <c r="AB171" s="258">
        <v>3.4707990000000001E-2</v>
      </c>
      <c r="AC171" s="258">
        <v>4.0833144000000001E-6</v>
      </c>
      <c r="AD171" s="258">
        <v>3.9577270000000003E-3</v>
      </c>
      <c r="AE171" s="258">
        <v>3.3829994999999999E-6</v>
      </c>
      <c r="AF171" s="258">
        <v>2.9896921999999999E-2</v>
      </c>
      <c r="AG171" s="258">
        <v>1.0816029E-4</v>
      </c>
      <c r="AH171" s="258">
        <v>2.2706906999999998E-2</v>
      </c>
      <c r="AI171" s="258">
        <v>4.8412729999999999E-4</v>
      </c>
      <c r="AJ171" s="258">
        <v>3.1157015000000001E-5</v>
      </c>
      <c r="AK171" s="258">
        <v>5.4623352000000001E-4</v>
      </c>
      <c r="AL171" s="258">
        <v>8.5215783999999994E-6</v>
      </c>
      <c r="AM171" s="258">
        <v>7.7412954999999995E-9</v>
      </c>
      <c r="AN171" s="258">
        <v>0.19875956</v>
      </c>
      <c r="AO171" s="258">
        <v>1.0732734000000001E-2</v>
      </c>
      <c r="AP171" s="258">
        <v>6.2394448999999997E-4</v>
      </c>
      <c r="AQ171" s="258">
        <v>3.0242462E-5</v>
      </c>
      <c r="AR171" s="258">
        <v>2.0477466999999999E-2</v>
      </c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315"/>
      <c r="BF171" s="315"/>
      <c r="BG171" s="315"/>
      <c r="BH171" s="315"/>
      <c r="BI171" s="315"/>
      <c r="BJ171" s="315"/>
      <c r="BK171" s="315"/>
    </row>
    <row r="172" spans="1:63" x14ac:dyDescent="0.25">
      <c r="A172" s="9"/>
      <c r="B172" s="184" t="s">
        <v>5770</v>
      </c>
      <c r="C172" s="25" t="s">
        <v>3433</v>
      </c>
      <c r="D172" s="193">
        <v>0.67831134000000004</v>
      </c>
      <c r="E172" s="193">
        <v>0.18449326999999999</v>
      </c>
      <c r="F172" s="193">
        <v>0.22645560000000001</v>
      </c>
      <c r="G172" s="193">
        <v>3.9672147999999997E-2</v>
      </c>
      <c r="H172" s="193">
        <v>5.5910726000000003E-4</v>
      </c>
      <c r="I172" s="193">
        <v>1.0329110000000001E-2</v>
      </c>
      <c r="J172" s="193">
        <v>0.20277788999999999</v>
      </c>
      <c r="K172" s="193">
        <v>4.4250038000000002E-5</v>
      </c>
      <c r="L172" s="193">
        <v>1.3979971000000001E-2</v>
      </c>
      <c r="M172" s="193">
        <v>0</v>
      </c>
      <c r="N172" s="193">
        <v>0</v>
      </c>
      <c r="O172" s="193">
        <v>0</v>
      </c>
      <c r="P172" s="199">
        <f t="shared" si="20"/>
        <v>1.3666168148148146</v>
      </c>
      <c r="Q172" s="240">
        <v>31.068840999999999</v>
      </c>
      <c r="R172" s="99">
        <v>9.9414125999999996</v>
      </c>
      <c r="S172" s="99">
        <v>3.848992</v>
      </c>
      <c r="T172" s="99">
        <v>1.4800000000000001E-5</v>
      </c>
      <c r="U172" s="99">
        <v>16.542000000000002</v>
      </c>
      <c r="V172" s="99">
        <v>1.2662130000000001E-2</v>
      </c>
      <c r="W172" s="99">
        <v>0.72375999999999996</v>
      </c>
      <c r="X172" s="241">
        <f t="shared" si="21"/>
        <v>0.33512269254292004</v>
      </c>
      <c r="Y172" s="241">
        <f t="shared" si="22"/>
        <v>7.3938334271200015E-2</v>
      </c>
      <c r="Z172" s="241">
        <f t="shared" si="23"/>
        <v>0.23628973951772</v>
      </c>
      <c r="AA172" s="241">
        <f t="shared" si="24"/>
        <v>2.4894618753999998E-2</v>
      </c>
      <c r="AB172" s="258">
        <v>3.7872554000000003E-2</v>
      </c>
      <c r="AC172" s="258">
        <v>4.9940826999999997E-6</v>
      </c>
      <c r="AD172" s="258">
        <v>4.5544608E-3</v>
      </c>
      <c r="AE172" s="258">
        <v>4.1756185000000001E-6</v>
      </c>
      <c r="AF172" s="258">
        <v>3.1375972000000002E-2</v>
      </c>
      <c r="AG172" s="258">
        <v>1.2617777000000001E-4</v>
      </c>
      <c r="AH172" s="258">
        <v>2.4778145000000001E-2</v>
      </c>
      <c r="AI172" s="258">
        <v>4.9279746999999997E-4</v>
      </c>
      <c r="AJ172" s="258">
        <v>3.4107677999999999E-5</v>
      </c>
      <c r="AK172" s="258">
        <v>5.5164693999999997E-4</v>
      </c>
      <c r="AL172" s="258">
        <v>8.9060464999999996E-6</v>
      </c>
      <c r="AM172" s="258">
        <v>9.0732200000000002E-9</v>
      </c>
      <c r="AN172" s="258">
        <v>0.1988616</v>
      </c>
      <c r="AO172" s="258">
        <v>1.0797805000000001E-2</v>
      </c>
      <c r="AP172" s="258">
        <v>7.6472230999999997E-4</v>
      </c>
      <c r="AQ172" s="258">
        <v>3.6158753999999998E-5</v>
      </c>
      <c r="AR172" s="258">
        <v>2.4858459999999999E-2</v>
      </c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315"/>
      <c r="BF172" s="315"/>
      <c r="BG172" s="315"/>
      <c r="BH172" s="315"/>
      <c r="BI172" s="315"/>
      <c r="BJ172" s="315"/>
      <c r="BK172" s="315"/>
    </row>
    <row r="173" spans="1:63" x14ac:dyDescent="0.25">
      <c r="A173" s="9"/>
      <c r="B173" s="184" t="s">
        <v>5770</v>
      </c>
      <c r="C173" s="25" t="s">
        <v>3434</v>
      </c>
      <c r="D173" s="193">
        <v>0.20430601000000001</v>
      </c>
      <c r="E173" s="193">
        <v>0.12968028000000001</v>
      </c>
      <c r="F173" s="193">
        <v>3.7417576000000001E-2</v>
      </c>
      <c r="G173" s="193">
        <v>2.2486086999999998E-2</v>
      </c>
      <c r="H173" s="193">
        <v>3.729774E-4</v>
      </c>
      <c r="I173" s="193">
        <v>6.1696781999999997E-3</v>
      </c>
      <c r="J173" s="193">
        <v>-1.2841101999999999E-4</v>
      </c>
      <c r="K173" s="193">
        <v>2.7843889999999999E-5</v>
      </c>
      <c r="L173" s="193">
        <v>8.2799750999999998E-3</v>
      </c>
      <c r="M173" s="193">
        <v>0</v>
      </c>
      <c r="N173" s="193">
        <v>0</v>
      </c>
      <c r="O173" s="193">
        <v>0</v>
      </c>
      <c r="P173" s="199">
        <f t="shared" si="20"/>
        <v>0.96059466666666671</v>
      </c>
      <c r="Q173" s="240">
        <v>23.292611000000001</v>
      </c>
      <c r="R173" s="99">
        <v>5.5956361000000001</v>
      </c>
      <c r="S173" s="99">
        <v>1.2285280000000001</v>
      </c>
      <c r="T173" s="99">
        <v>1.8014999999999999E-4</v>
      </c>
      <c r="U173" s="99">
        <v>16.227</v>
      </c>
      <c r="V173" s="99">
        <v>6.5471000000000001E-3</v>
      </c>
      <c r="W173" s="99">
        <v>0.23472000000000001</v>
      </c>
      <c r="X173" s="241">
        <f t="shared" si="21"/>
        <v>0.18252939368264712</v>
      </c>
      <c r="Y173" s="241">
        <f t="shared" si="22"/>
        <v>3.6875422537200005E-2</v>
      </c>
      <c r="Z173" s="241">
        <f t="shared" si="23"/>
        <v>0.13163567930144712</v>
      </c>
      <c r="AA173" s="241">
        <f t="shared" si="24"/>
        <v>1.4018291844000001E-2</v>
      </c>
      <c r="AB173" s="258">
        <v>2.6608729000000001E-2</v>
      </c>
      <c r="AC173" s="258">
        <v>5.4005537999999997E-6</v>
      </c>
      <c r="AD173" s="258">
        <v>2.5619432999999998E-3</v>
      </c>
      <c r="AE173" s="258">
        <v>2.7913924E-6</v>
      </c>
      <c r="AF173" s="258">
        <v>7.6565239999999996E-3</v>
      </c>
      <c r="AG173" s="258">
        <v>4.0034290999999999E-5</v>
      </c>
      <c r="AH173" s="258">
        <v>1.7407069000000001E-2</v>
      </c>
      <c r="AI173" s="258">
        <v>6.7888398000000007E-5</v>
      </c>
      <c r="AJ173" s="258">
        <v>2.9633752999999999E-5</v>
      </c>
      <c r="AK173" s="258">
        <v>3.6755491000000002E-4</v>
      </c>
      <c r="AL173" s="258">
        <v>5.3889461000000001E-6</v>
      </c>
      <c r="AM173" s="258">
        <v>5.1843471000000001E-9</v>
      </c>
      <c r="AN173" s="258">
        <v>0.11179822</v>
      </c>
      <c r="AO173" s="258">
        <v>1.3655142E-3</v>
      </c>
      <c r="AP173" s="258">
        <v>5.9440491000000003E-4</v>
      </c>
      <c r="AQ173" s="258">
        <v>2.1449844E-5</v>
      </c>
      <c r="AR173" s="258">
        <v>1.3996842000000001E-2</v>
      </c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315"/>
      <c r="BF173" s="315"/>
      <c r="BG173" s="315"/>
      <c r="BH173" s="315"/>
      <c r="BI173" s="315"/>
      <c r="BJ173" s="315"/>
      <c r="BK173" s="315"/>
    </row>
    <row r="174" spans="1:63" x14ac:dyDescent="0.25">
      <c r="A174" s="9"/>
      <c r="B174" s="184" t="s">
        <v>5770</v>
      </c>
      <c r="C174" s="25" t="s">
        <v>3435</v>
      </c>
      <c r="D174" s="193">
        <v>0.31835243000000002</v>
      </c>
      <c r="E174" s="193">
        <v>0.13571316999999999</v>
      </c>
      <c r="F174" s="193">
        <v>9.4270222000000001E-2</v>
      </c>
      <c r="G174" s="193">
        <v>2.0191181999999998E-2</v>
      </c>
      <c r="H174" s="193">
        <v>3.4458116000000001E-4</v>
      </c>
      <c r="I174" s="193">
        <v>6.5771403000000001E-3</v>
      </c>
      <c r="J174" s="193">
        <v>5.27194E-2</v>
      </c>
      <c r="K174" s="193">
        <v>2.4536134E-5</v>
      </c>
      <c r="L174" s="193">
        <v>8.5121980000000003E-3</v>
      </c>
      <c r="M174" s="193">
        <v>0</v>
      </c>
      <c r="N174" s="193">
        <v>0</v>
      </c>
      <c r="O174" s="193">
        <v>0</v>
      </c>
      <c r="P174" s="199">
        <f t="shared" si="20"/>
        <v>1.0052827407407405</v>
      </c>
      <c r="Q174" s="240">
        <v>22.662535999999999</v>
      </c>
      <c r="R174" s="99">
        <v>5.0441507999999997</v>
      </c>
      <c r="S174" s="99">
        <v>1.14072</v>
      </c>
      <c r="T174" s="99">
        <v>9.9474999999999992E-6</v>
      </c>
      <c r="U174" s="99">
        <v>16.248999999999999</v>
      </c>
      <c r="V174" s="99">
        <v>4.5655299999999999E-3</v>
      </c>
      <c r="W174" s="99">
        <v>0.22409000000000001</v>
      </c>
      <c r="X174" s="241">
        <f t="shared" si="21"/>
        <v>0.22213992268879279</v>
      </c>
      <c r="Y174" s="241">
        <f t="shared" si="22"/>
        <v>4.4100459372900004E-2</v>
      </c>
      <c r="Z174" s="241">
        <f t="shared" si="23"/>
        <v>0.16540557579089279</v>
      </c>
      <c r="AA174" s="241">
        <f t="shared" si="24"/>
        <v>1.2633887525E-2</v>
      </c>
      <c r="AB174" s="258">
        <v>2.7857158E-2</v>
      </c>
      <c r="AC174" s="258">
        <v>2.5513899E-6</v>
      </c>
      <c r="AD174" s="258">
        <v>1.8638614E-3</v>
      </c>
      <c r="AE174" s="258">
        <v>2.9550749999999998E-6</v>
      </c>
      <c r="AF174" s="258">
        <v>1.4336702E-2</v>
      </c>
      <c r="AG174" s="258">
        <v>3.7231507999999999E-5</v>
      </c>
      <c r="AH174" s="258">
        <v>1.8223132E-2</v>
      </c>
      <c r="AI174" s="258">
        <v>1.9844067000000001E-4</v>
      </c>
      <c r="AJ174" s="258">
        <v>2.3439202E-5</v>
      </c>
      <c r="AK174" s="258">
        <v>3.2094004999999999E-4</v>
      </c>
      <c r="AL174" s="258">
        <v>6.1274909999999997E-6</v>
      </c>
      <c r="AM174" s="258">
        <v>4.6978927999999999E-9</v>
      </c>
      <c r="AN174" s="258">
        <v>0.14483947999999999</v>
      </c>
      <c r="AO174" s="258">
        <v>1.4031665999999999E-3</v>
      </c>
      <c r="AP174" s="258">
        <v>3.9084508000000002E-4</v>
      </c>
      <c r="AQ174" s="258">
        <v>2.1385524999999999E-5</v>
      </c>
      <c r="AR174" s="258">
        <v>1.2612501999999999E-2</v>
      </c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315"/>
      <c r="BF174" s="315"/>
      <c r="BG174" s="315"/>
      <c r="BH174" s="315"/>
      <c r="BI174" s="315"/>
      <c r="BJ174" s="315"/>
      <c r="BK174" s="315"/>
    </row>
    <row r="175" spans="1:63" x14ac:dyDescent="0.25">
      <c r="A175" s="9"/>
      <c r="B175" s="184" t="s">
        <v>5770</v>
      </c>
      <c r="C175" s="5" t="s">
        <v>3436</v>
      </c>
      <c r="D175" s="172">
        <v>7.7922395000000005E-2</v>
      </c>
      <c r="E175" s="172">
        <v>2.2168553000000001E-2</v>
      </c>
      <c r="F175" s="172">
        <v>1.7198911000000001E-2</v>
      </c>
      <c r="G175" s="172">
        <v>5.4193267999999998E-3</v>
      </c>
      <c r="H175" s="172">
        <v>9.0518624999999999E-5</v>
      </c>
      <c r="I175" s="172">
        <v>1.2092937E-3</v>
      </c>
      <c r="J175" s="172">
        <v>2.8695829999999999E-2</v>
      </c>
      <c r="K175" s="172">
        <v>6.1694074000000003E-6</v>
      </c>
      <c r="L175" s="172">
        <v>3.1337935999999999E-3</v>
      </c>
      <c r="M175" s="172">
        <v>0</v>
      </c>
      <c r="N175" s="172">
        <v>0</v>
      </c>
      <c r="O175" s="172">
        <v>0</v>
      </c>
      <c r="P175" s="199">
        <f t="shared" si="20"/>
        <v>0.16421150370370369</v>
      </c>
      <c r="Q175" s="233">
        <v>4.8147643999999996</v>
      </c>
      <c r="R175" s="96">
        <v>1.0141439999999999</v>
      </c>
      <c r="S175" s="96">
        <v>0.20211519999999999</v>
      </c>
      <c r="T175" s="96">
        <v>1.9721000000000001E-6</v>
      </c>
      <c r="U175" s="96">
        <v>3.5558000000000001</v>
      </c>
      <c r="V175" s="96">
        <v>1.1192940000000001E-3</v>
      </c>
      <c r="W175" s="96">
        <v>4.1584000000000003E-2</v>
      </c>
      <c r="X175" s="241">
        <f t="shared" si="21"/>
        <v>3.2748804927297502E-2</v>
      </c>
      <c r="Y175" s="241">
        <f t="shared" si="22"/>
        <v>7.8078887867400002E-3</v>
      </c>
      <c r="Z175" s="241">
        <f t="shared" si="23"/>
        <v>2.2394741189357501E-2</v>
      </c>
      <c r="AA175" s="241">
        <f t="shared" si="24"/>
        <v>2.5461749511999998E-3</v>
      </c>
      <c r="AB175" s="241">
        <v>4.5498795000000003E-3</v>
      </c>
      <c r="AC175" s="241">
        <v>6.5279944E-7</v>
      </c>
      <c r="AD175" s="241">
        <v>6.1151733999999995E-4</v>
      </c>
      <c r="AE175" s="241">
        <v>5.0464029999999997E-7</v>
      </c>
      <c r="AF175" s="241">
        <v>2.6387742E-3</v>
      </c>
      <c r="AG175" s="241">
        <v>6.5603069999999997E-6</v>
      </c>
      <c r="AH175" s="241">
        <v>2.9765375000000002E-3</v>
      </c>
      <c r="AI175" s="241">
        <v>3.6273180999999998E-5</v>
      </c>
      <c r="AJ175" s="241">
        <v>4.3880658999999999E-6</v>
      </c>
      <c r="AK175" s="241">
        <v>2.0674998000000001E-4</v>
      </c>
      <c r="AL175" s="241">
        <v>1.0389750000000001E-6</v>
      </c>
      <c r="AM175" s="241">
        <v>2.3284575000000001E-9</v>
      </c>
      <c r="AN175" s="241">
        <v>1.9025430999999999E-2</v>
      </c>
      <c r="AO175" s="241">
        <v>7.4098398000000003E-5</v>
      </c>
      <c r="AP175" s="241">
        <v>7.0221760999999999E-5</v>
      </c>
      <c r="AQ175" s="241">
        <v>8.8182512000000008E-6</v>
      </c>
      <c r="AR175" s="241">
        <v>2.5373567E-3</v>
      </c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315"/>
      <c r="BF175" s="315"/>
      <c r="BG175" s="315"/>
      <c r="BH175" s="315"/>
      <c r="BI175" s="315"/>
      <c r="BJ175" s="315"/>
      <c r="BK175" s="315"/>
    </row>
    <row r="176" spans="1:63" x14ac:dyDescent="0.25">
      <c r="A176" s="9"/>
      <c r="B176" s="184" t="s">
        <v>5770</v>
      </c>
      <c r="C176" s="25" t="s">
        <v>3437</v>
      </c>
      <c r="D176" s="193">
        <v>9.0297524000000004E-2</v>
      </c>
      <c r="E176" s="193">
        <v>2.9058357E-2</v>
      </c>
      <c r="F176" s="193">
        <v>1.9801215E-2</v>
      </c>
      <c r="G176" s="193">
        <v>5.8125095000000002E-3</v>
      </c>
      <c r="H176" s="193">
        <v>1.4150257999999999E-4</v>
      </c>
      <c r="I176" s="193">
        <v>1.7872569E-3</v>
      </c>
      <c r="J176" s="193">
        <v>2.9141578000000001E-2</v>
      </c>
      <c r="K176" s="193">
        <v>1.0316626E-5</v>
      </c>
      <c r="L176" s="193">
        <v>4.5447886999999999E-3</v>
      </c>
      <c r="M176" s="193">
        <v>0</v>
      </c>
      <c r="N176" s="193">
        <v>0</v>
      </c>
      <c r="O176" s="193">
        <v>0</v>
      </c>
      <c r="P176" s="199">
        <f t="shared" si="20"/>
        <v>0.21524708888888888</v>
      </c>
      <c r="Q176" s="240">
        <v>6.2970999000000001</v>
      </c>
      <c r="R176" s="99">
        <v>1.7358913</v>
      </c>
      <c r="S176" s="99">
        <v>0.80791199999999996</v>
      </c>
      <c r="T176" s="99">
        <v>3.8286000000000001E-6</v>
      </c>
      <c r="U176" s="99">
        <v>3.5905</v>
      </c>
      <c r="V176" s="99">
        <v>2.9327799999999998E-3</v>
      </c>
      <c r="W176" s="99">
        <v>0.15986</v>
      </c>
      <c r="X176" s="241">
        <f t="shared" si="21"/>
        <v>3.8665855922529101E-2</v>
      </c>
      <c r="Y176" s="241">
        <f t="shared" si="22"/>
        <v>1.0688884059929999E-2</v>
      </c>
      <c r="Z176" s="241">
        <f t="shared" si="23"/>
        <v>2.36184487505991E-2</v>
      </c>
      <c r="AA176" s="241">
        <f t="shared" si="24"/>
        <v>4.358523112E-3</v>
      </c>
      <c r="AB176" s="258">
        <v>5.9618967000000002E-3</v>
      </c>
      <c r="AC176" s="258">
        <v>1.5609703E-6</v>
      </c>
      <c r="AD176" s="258">
        <v>1.3941434E-3</v>
      </c>
      <c r="AE176" s="258">
        <v>7.9630462999999996E-7</v>
      </c>
      <c r="AF176" s="258">
        <v>3.3040722E-3</v>
      </c>
      <c r="AG176" s="258">
        <v>2.6414485000000002E-5</v>
      </c>
      <c r="AH176" s="258">
        <v>3.9007415999999999E-3</v>
      </c>
      <c r="AI176" s="258">
        <v>4.0266018E-5</v>
      </c>
      <c r="AJ176" s="258">
        <v>7.8437104999999995E-6</v>
      </c>
      <c r="AK176" s="258">
        <v>2.0951729E-4</v>
      </c>
      <c r="AL176" s="258">
        <v>1.4522363E-6</v>
      </c>
      <c r="AM176" s="258">
        <v>3.7557991000000003E-9</v>
      </c>
      <c r="AN176" s="258">
        <v>1.9208040999999999E-2</v>
      </c>
      <c r="AO176" s="258">
        <v>1.1776413E-4</v>
      </c>
      <c r="AP176" s="258">
        <v>1.3281900999999999E-4</v>
      </c>
      <c r="AQ176" s="258">
        <v>1.5815812000000001E-5</v>
      </c>
      <c r="AR176" s="258">
        <v>4.3427073E-3</v>
      </c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315"/>
      <c r="BF176" s="315"/>
      <c r="BG176" s="315"/>
      <c r="BH176" s="315"/>
      <c r="BI176" s="315"/>
      <c r="BJ176" s="315"/>
      <c r="BK176" s="315"/>
    </row>
    <row r="177" spans="1:64" x14ac:dyDescent="0.25">
      <c r="A177" s="9"/>
      <c r="B177" s="184" t="s">
        <v>5770</v>
      </c>
      <c r="C177" s="5" t="s">
        <v>3438</v>
      </c>
      <c r="D177" s="172">
        <v>8.0868213999999994E-2</v>
      </c>
      <c r="E177" s="172">
        <v>2.0748849999999999E-2</v>
      </c>
      <c r="F177" s="172">
        <v>2.2496479E-2</v>
      </c>
      <c r="G177" s="172">
        <v>5.0760021000000001E-3</v>
      </c>
      <c r="H177" s="172">
        <v>1.0059699E-4</v>
      </c>
      <c r="I177" s="172">
        <v>1.2959931000000001E-3</v>
      </c>
      <c r="J177" s="172">
        <v>2.7499951000000002E-2</v>
      </c>
      <c r="K177" s="172">
        <v>6.0561245999999998E-6</v>
      </c>
      <c r="L177" s="172">
        <v>3.6442860000000001E-3</v>
      </c>
      <c r="M177" s="172">
        <v>0</v>
      </c>
      <c r="N177" s="172">
        <v>0</v>
      </c>
      <c r="O177" s="172">
        <v>0</v>
      </c>
      <c r="P177" s="199">
        <f t="shared" si="20"/>
        <v>0.15369518518518516</v>
      </c>
      <c r="Q177" s="233">
        <v>4.8012990999999996</v>
      </c>
      <c r="R177" s="96">
        <v>0.95729580999999997</v>
      </c>
      <c r="S177" s="96">
        <v>0.230188</v>
      </c>
      <c r="T177" s="96">
        <v>1.5216E-6</v>
      </c>
      <c r="U177" s="96">
        <v>3.5648</v>
      </c>
      <c r="V177" s="96">
        <v>1.043736E-3</v>
      </c>
      <c r="W177" s="96">
        <v>4.7969999999999999E-2</v>
      </c>
      <c r="X177" s="241">
        <f t="shared" si="21"/>
        <v>3.9430248022551906E-2</v>
      </c>
      <c r="Y177" s="241">
        <f t="shared" si="22"/>
        <v>8.3870038020399992E-3</v>
      </c>
      <c r="Z177" s="241">
        <f t="shared" si="23"/>
        <v>2.8639404089411902E-2</v>
      </c>
      <c r="AA177" s="241">
        <f t="shared" si="24"/>
        <v>2.4038401311000002E-3</v>
      </c>
      <c r="AB177" s="241">
        <v>4.2591779000000001E-3</v>
      </c>
      <c r="AC177" s="241">
        <v>4.3879236999999999E-7</v>
      </c>
      <c r="AD177" s="241">
        <v>8.1310859999999998E-4</v>
      </c>
      <c r="AE177" s="241">
        <v>5.4481697E-7</v>
      </c>
      <c r="AF177" s="241">
        <v>3.3062358000000001E-3</v>
      </c>
      <c r="AG177" s="241">
        <v>7.4978927E-6</v>
      </c>
      <c r="AH177" s="241">
        <v>2.7864062E-3</v>
      </c>
      <c r="AI177" s="241">
        <v>4.8330452999999999E-5</v>
      </c>
      <c r="AJ177" s="241">
        <v>5.5527967999999998E-6</v>
      </c>
      <c r="AK177" s="241">
        <v>2.4355148999999999E-4</v>
      </c>
      <c r="AL177" s="241">
        <v>1.3419466000000001E-6</v>
      </c>
      <c r="AM177" s="241">
        <v>1.5210119000000001E-9</v>
      </c>
      <c r="AN177" s="241">
        <v>2.5395144000000001E-2</v>
      </c>
      <c r="AO177" s="241">
        <v>8.9114026000000005E-5</v>
      </c>
      <c r="AP177" s="241">
        <v>6.9961655999999998E-5</v>
      </c>
      <c r="AQ177" s="241">
        <v>9.7030310999999998E-6</v>
      </c>
      <c r="AR177" s="241">
        <v>2.3941371000000002E-3</v>
      </c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315"/>
      <c r="BF177" s="315"/>
      <c r="BG177" s="315"/>
      <c r="BH177" s="315"/>
      <c r="BI177" s="315"/>
      <c r="BJ177" s="315"/>
      <c r="BK177" s="315"/>
    </row>
    <row r="178" spans="1:64" x14ac:dyDescent="0.25">
      <c r="A178" s="9"/>
      <c r="B178" s="184" t="s">
        <v>5770</v>
      </c>
      <c r="C178" s="5" t="s">
        <v>3439</v>
      </c>
      <c r="D178" s="172">
        <v>9.3118704999999996E-2</v>
      </c>
      <c r="E178" s="172">
        <v>2.7555380000000001E-2</v>
      </c>
      <c r="F178" s="172">
        <v>2.5072312999999999E-2</v>
      </c>
      <c r="G178" s="172">
        <v>5.4651960999999999E-3</v>
      </c>
      <c r="H178" s="172">
        <v>1.5094606000000001E-4</v>
      </c>
      <c r="I178" s="172">
        <v>1.8715899E-3</v>
      </c>
      <c r="J178" s="172">
        <v>2.7944182000000001E-2</v>
      </c>
      <c r="K178" s="172">
        <v>1.0157863E-5</v>
      </c>
      <c r="L178" s="172">
        <v>5.0489397000000004E-3</v>
      </c>
      <c r="M178" s="172">
        <v>0</v>
      </c>
      <c r="N178" s="172">
        <v>0</v>
      </c>
      <c r="O178" s="172">
        <v>0</v>
      </c>
      <c r="P178" s="199">
        <f t="shared" si="20"/>
        <v>0.20411392592592592</v>
      </c>
      <c r="Q178" s="233">
        <v>6.2729219000000001</v>
      </c>
      <c r="R178" s="96">
        <v>1.6708046999999999</v>
      </c>
      <c r="S178" s="96">
        <v>0.83395200000000003</v>
      </c>
      <c r="T178" s="96">
        <v>3.3722999999999999E-6</v>
      </c>
      <c r="U178" s="96">
        <v>3.5994000000000002</v>
      </c>
      <c r="V178" s="96">
        <v>2.83176E-3</v>
      </c>
      <c r="W178" s="96">
        <v>0.16592999999999999</v>
      </c>
      <c r="X178" s="241">
        <f t="shared" si="21"/>
        <v>4.5292205750270202E-2</v>
      </c>
      <c r="Y178" s="241">
        <f t="shared" si="22"/>
        <v>1.124387949172E-2</v>
      </c>
      <c r="Z178" s="241">
        <f t="shared" si="23"/>
        <v>2.9852792136550201E-2</v>
      </c>
      <c r="AA178" s="241">
        <f t="shared" si="24"/>
        <v>4.1955341219999994E-3</v>
      </c>
      <c r="AB178" s="241">
        <v>5.6565959000000002E-3</v>
      </c>
      <c r="AC178" s="241">
        <v>7.9130508999999999E-7</v>
      </c>
      <c r="AD178" s="241">
        <v>1.5914166E-3</v>
      </c>
      <c r="AE178" s="241">
        <v>8.3546463E-7</v>
      </c>
      <c r="AF178" s="241">
        <v>3.9669524000000003E-3</v>
      </c>
      <c r="AG178" s="241">
        <v>2.7287822E-5</v>
      </c>
      <c r="AH178" s="241">
        <v>3.7010553000000001E-3</v>
      </c>
      <c r="AI178" s="241">
        <v>5.2278153000000002E-5</v>
      </c>
      <c r="AJ178" s="241">
        <v>8.9868540999999994E-6</v>
      </c>
      <c r="AK178" s="241">
        <v>2.4629033000000001E-4</v>
      </c>
      <c r="AL178" s="241">
        <v>1.7529487E-6</v>
      </c>
      <c r="AM178" s="241">
        <v>2.9407501999999999E-9</v>
      </c>
      <c r="AN178" s="241">
        <v>2.5577513E-2</v>
      </c>
      <c r="AO178" s="241">
        <v>1.3267570000000001E-4</v>
      </c>
      <c r="AP178" s="241">
        <v>1.3223691000000001E-4</v>
      </c>
      <c r="AQ178" s="241">
        <v>1.6685222000000001E-5</v>
      </c>
      <c r="AR178" s="241">
        <v>4.1788488999999996E-3</v>
      </c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315"/>
      <c r="BF178" s="315"/>
      <c r="BG178" s="315"/>
      <c r="BH178" s="315"/>
      <c r="BI178" s="315"/>
      <c r="BJ178" s="315"/>
      <c r="BK178" s="315"/>
    </row>
    <row r="179" spans="1:64" x14ac:dyDescent="0.25">
      <c r="A179" s="9"/>
      <c r="B179" s="184" t="s">
        <v>5770</v>
      </c>
      <c r="C179" s="5" t="s">
        <v>3440</v>
      </c>
      <c r="D179" s="172">
        <v>0.59324666000000004</v>
      </c>
      <c r="E179" s="172">
        <v>0.23437346000000001</v>
      </c>
      <c r="F179" s="172">
        <v>0.15967103999999999</v>
      </c>
      <c r="G179" s="172">
        <v>3.2531490000000003E-2</v>
      </c>
      <c r="H179" s="172">
        <v>6.2117127999999997E-4</v>
      </c>
      <c r="I179" s="172">
        <v>1.2205323000000001E-2</v>
      </c>
      <c r="J179" s="172">
        <v>0.13781883</v>
      </c>
      <c r="K179" s="172">
        <v>5.6346844999999997E-5</v>
      </c>
      <c r="L179" s="172">
        <v>1.5969008E-2</v>
      </c>
      <c r="M179" s="172">
        <v>0</v>
      </c>
      <c r="N179" s="172">
        <v>0</v>
      </c>
      <c r="O179" s="172">
        <v>0</v>
      </c>
      <c r="P179" s="199">
        <f t="shared" si="20"/>
        <v>1.7360997037037036</v>
      </c>
      <c r="Q179" s="233">
        <v>38.964911000000001</v>
      </c>
      <c r="R179" s="96">
        <v>11.406535</v>
      </c>
      <c r="S179" s="96">
        <v>2.1139999999999999</v>
      </c>
      <c r="T179" s="96">
        <v>2.3028E-4</v>
      </c>
      <c r="U179" s="96">
        <v>25.023</v>
      </c>
      <c r="V179" s="96">
        <v>1.1455689999999999E-2</v>
      </c>
      <c r="W179" s="96">
        <v>0.40969</v>
      </c>
      <c r="X179" s="241">
        <f t="shared" si="21"/>
        <v>0.41245131187206202</v>
      </c>
      <c r="Y179" s="241">
        <f t="shared" si="22"/>
        <v>7.630821917769999E-2</v>
      </c>
      <c r="Z179" s="241">
        <f t="shared" si="23"/>
        <v>0.30756168721336202</v>
      </c>
      <c r="AA179" s="241">
        <f t="shared" si="24"/>
        <v>2.8581405481000001E-2</v>
      </c>
      <c r="AB179" s="241">
        <v>4.8091406000000003E-2</v>
      </c>
      <c r="AC179" s="241">
        <v>1.0115154E-5</v>
      </c>
      <c r="AD179" s="241">
        <v>3.4244844999999999E-3</v>
      </c>
      <c r="AE179" s="241">
        <v>4.9941697000000002E-6</v>
      </c>
      <c r="AF179" s="241">
        <v>2.4708216000000002E-2</v>
      </c>
      <c r="AG179" s="241">
        <v>6.9003353999999998E-5</v>
      </c>
      <c r="AH179" s="241">
        <v>3.1461845000000002E-2</v>
      </c>
      <c r="AI179" s="241">
        <v>3.3307408E-4</v>
      </c>
      <c r="AJ179" s="241">
        <v>5.9562443000000002E-5</v>
      </c>
      <c r="AK179" s="241">
        <v>5.5680042999999999E-2</v>
      </c>
      <c r="AL179" s="241">
        <v>2.4440547999999999E-5</v>
      </c>
      <c r="AM179" s="241">
        <v>1.3642362E-8</v>
      </c>
      <c r="AN179" s="241">
        <v>0.21505896999999999</v>
      </c>
      <c r="AO179" s="241">
        <v>3.87594E-3</v>
      </c>
      <c r="AP179" s="241">
        <v>1.0677985E-3</v>
      </c>
      <c r="AQ179" s="241">
        <v>3.9207481000000002E-5</v>
      </c>
      <c r="AR179" s="241">
        <v>2.8542198000000001E-2</v>
      </c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315"/>
      <c r="BF179" s="315"/>
      <c r="BG179" s="315"/>
      <c r="BH179" s="315"/>
      <c r="BI179" s="315"/>
      <c r="BJ179" s="315"/>
      <c r="BK179" s="315"/>
    </row>
    <row r="180" spans="1:64" x14ac:dyDescent="0.25">
      <c r="A180" s="9"/>
      <c r="B180" s="184" t="s">
        <v>5770</v>
      </c>
      <c r="C180" s="5" t="s">
        <v>3441</v>
      </c>
      <c r="D180" s="172">
        <v>1.1678542999999999</v>
      </c>
      <c r="E180" s="172">
        <v>0.17836957000000001</v>
      </c>
      <c r="F180" s="172">
        <v>0.40353791</v>
      </c>
      <c r="G180" s="172">
        <v>3.5813626000000001E-2</v>
      </c>
      <c r="H180" s="172">
        <v>6.5363102000000003E-4</v>
      </c>
      <c r="I180" s="172">
        <v>1.4022512000000001E-2</v>
      </c>
      <c r="J180" s="172">
        <v>0.51776520999999998</v>
      </c>
      <c r="K180" s="172">
        <v>4.4963808E-5</v>
      </c>
      <c r="L180" s="172">
        <v>1.7646894999999999E-2</v>
      </c>
      <c r="M180" s="172">
        <v>0</v>
      </c>
      <c r="N180" s="172">
        <v>0</v>
      </c>
      <c r="O180" s="172">
        <v>0</v>
      </c>
      <c r="P180" s="199">
        <f t="shared" si="20"/>
        <v>1.321256074074074</v>
      </c>
      <c r="Q180" s="233">
        <v>41.691668</v>
      </c>
      <c r="R180" s="96">
        <v>9.5402553000000001</v>
      </c>
      <c r="S180" s="96">
        <v>2.0250159999999999</v>
      </c>
      <c r="T180" s="96">
        <v>1.4258E-5</v>
      </c>
      <c r="U180" s="96">
        <v>29.722999999999999</v>
      </c>
      <c r="V180" s="96">
        <v>8.1527200000000005E-3</v>
      </c>
      <c r="W180" s="96">
        <v>0.39523000000000003</v>
      </c>
      <c r="X180" s="241">
        <f t="shared" si="21"/>
        <v>0.4692680015357471</v>
      </c>
      <c r="Y180" s="241">
        <f t="shared" si="22"/>
        <v>9.3941823180200001E-2</v>
      </c>
      <c r="Z180" s="241">
        <f t="shared" si="23"/>
        <v>0.35143176783054708</v>
      </c>
      <c r="AA180" s="241">
        <f t="shared" si="24"/>
        <v>2.3894410525E-2</v>
      </c>
      <c r="AB180" s="241">
        <v>3.6615697000000003E-2</v>
      </c>
      <c r="AC180" s="241">
        <v>4.7547198000000002E-6</v>
      </c>
      <c r="AD180" s="241">
        <v>3.8538298999999999E-3</v>
      </c>
      <c r="AE180" s="241">
        <v>5.3721984000000001E-6</v>
      </c>
      <c r="AF180" s="241">
        <v>5.3396042999999997E-2</v>
      </c>
      <c r="AG180" s="241">
        <v>6.6126362E-5</v>
      </c>
      <c r="AH180" s="241">
        <v>2.3955616999999998E-2</v>
      </c>
      <c r="AI180" s="241">
        <v>8.9238437000000001E-4</v>
      </c>
      <c r="AJ180" s="241">
        <v>5.0687850999999999E-5</v>
      </c>
      <c r="AK180" s="241">
        <v>7.0755464000000004E-4</v>
      </c>
      <c r="AL180" s="241">
        <v>1.2274726000000001E-5</v>
      </c>
      <c r="AM180" s="241">
        <v>8.2035470999999998E-9</v>
      </c>
      <c r="AN180" s="241">
        <v>0.32105434999999999</v>
      </c>
      <c r="AO180" s="241">
        <v>4.0291904000000003E-3</v>
      </c>
      <c r="AP180" s="241">
        <v>7.2970063999999995E-4</v>
      </c>
      <c r="AQ180" s="241">
        <v>4.0032525000000002E-5</v>
      </c>
      <c r="AR180" s="241">
        <v>2.3854377999999999E-2</v>
      </c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315"/>
      <c r="BF180" s="315"/>
      <c r="BG180" s="315"/>
      <c r="BH180" s="315"/>
      <c r="BI180" s="315"/>
      <c r="BJ180" s="315"/>
      <c r="BK180" s="315"/>
    </row>
    <row r="181" spans="1:64" x14ac:dyDescent="0.25">
      <c r="A181" s="9"/>
      <c r="B181" s="184" t="s">
        <v>5770</v>
      </c>
      <c r="C181" s="5" t="s">
        <v>3442</v>
      </c>
      <c r="D181" s="172">
        <v>0.35948141</v>
      </c>
      <c r="E181" s="172">
        <v>0.26322793</v>
      </c>
      <c r="F181" s="172">
        <v>5.3512760999999999E-2</v>
      </c>
      <c r="G181" s="172">
        <v>9.0237423000000001E-3</v>
      </c>
      <c r="H181" s="172">
        <v>6.0724989000000005E-4</v>
      </c>
      <c r="I181" s="172">
        <v>6.4174367000000001E-3</v>
      </c>
      <c r="J181" s="172">
        <v>6.4320404000000001E-3</v>
      </c>
      <c r="K181" s="172">
        <v>2.4748762000000003E-4</v>
      </c>
      <c r="L181" s="172">
        <v>2.0012762999999999E-2</v>
      </c>
      <c r="M181" s="172">
        <v>0</v>
      </c>
      <c r="N181" s="172">
        <v>0</v>
      </c>
      <c r="O181" s="172">
        <v>0</v>
      </c>
      <c r="P181" s="199">
        <f t="shared" si="20"/>
        <v>1.9498365185185185</v>
      </c>
      <c r="Q181" s="233">
        <v>30.799671</v>
      </c>
      <c r="R181" s="96">
        <v>10.550288999999999</v>
      </c>
      <c r="S181" s="96">
        <v>2.85656</v>
      </c>
      <c r="T181" s="96">
        <v>9.4016000000000002E-5</v>
      </c>
      <c r="U181" s="96">
        <v>16.943000000000001</v>
      </c>
      <c r="V181" s="96">
        <v>1.357827E-2</v>
      </c>
      <c r="W181" s="96">
        <v>0.43614999999999998</v>
      </c>
      <c r="X181" s="241">
        <f t="shared" si="21"/>
        <v>0.19418379366173399</v>
      </c>
      <c r="Y181" s="241">
        <f t="shared" si="22"/>
        <v>6.474845658669999E-2</v>
      </c>
      <c r="Z181" s="241">
        <f t="shared" si="23"/>
        <v>0.102979883308034</v>
      </c>
      <c r="AA181" s="241">
        <f t="shared" si="24"/>
        <v>2.6455453766999999E-2</v>
      </c>
      <c r="AB181" s="241">
        <v>5.0914905000000003E-2</v>
      </c>
      <c r="AC181" s="241">
        <v>4.4278822000000002E-6</v>
      </c>
      <c r="AD181" s="241">
        <v>3.7753070999999999E-3</v>
      </c>
      <c r="AE181" s="241">
        <v>2.9573865E-6</v>
      </c>
      <c r="AF181" s="241">
        <v>9.9723742000000001E-3</v>
      </c>
      <c r="AG181" s="241">
        <v>7.8485018000000001E-5</v>
      </c>
      <c r="AH181" s="241">
        <v>3.3252887000000002E-2</v>
      </c>
      <c r="AI181" s="241">
        <v>1.0045278999999999E-4</v>
      </c>
      <c r="AJ181" s="241">
        <v>5.6161179000000003E-5</v>
      </c>
      <c r="AK181" s="241">
        <v>2.5699609999999998E-4</v>
      </c>
      <c r="AL181" s="241">
        <v>1.4205444E-5</v>
      </c>
      <c r="AM181" s="241">
        <v>1.4335034E-8</v>
      </c>
      <c r="AN181" s="241">
        <v>6.4021227999999999E-2</v>
      </c>
      <c r="AO181" s="241">
        <v>4.7187899999999996E-3</v>
      </c>
      <c r="AP181" s="241">
        <v>5.5914845999999999E-4</v>
      </c>
      <c r="AQ181" s="241">
        <v>4.8868766999999998E-5</v>
      </c>
      <c r="AR181" s="241">
        <v>2.6406585E-2</v>
      </c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315"/>
      <c r="BF181" s="315"/>
      <c r="BG181" s="315"/>
      <c r="BH181" s="315"/>
      <c r="BI181" s="315"/>
      <c r="BJ181" s="315"/>
      <c r="BK181" s="315"/>
    </row>
    <row r="182" spans="1:64" x14ac:dyDescent="0.25">
      <c r="A182" s="9"/>
      <c r="B182" s="184" t="s">
        <v>5770</v>
      </c>
      <c r="C182" s="5" t="s">
        <v>3443</v>
      </c>
      <c r="D182" s="172">
        <v>0.10563073000000001</v>
      </c>
      <c r="E182" s="172">
        <v>4.5565906000000003E-2</v>
      </c>
      <c r="F182" s="172">
        <v>2.5656864000000001E-2</v>
      </c>
      <c r="G182" s="172">
        <v>1.6555830000000001E-2</v>
      </c>
      <c r="H182" s="172">
        <v>1.6054557E-4</v>
      </c>
      <c r="I182" s="172">
        <v>3.1054635999999999E-3</v>
      </c>
      <c r="J182" s="172">
        <v>1.0339900000000001E-2</v>
      </c>
      <c r="K182" s="172">
        <v>1.2742037000000001E-5</v>
      </c>
      <c r="L182" s="172">
        <v>4.2334800000000004E-3</v>
      </c>
      <c r="M182" s="172">
        <v>0</v>
      </c>
      <c r="N182" s="172">
        <v>0</v>
      </c>
      <c r="O182" s="172">
        <v>0</v>
      </c>
      <c r="P182" s="199">
        <f t="shared" si="20"/>
        <v>0.33752522962962961</v>
      </c>
      <c r="Q182" s="233">
        <v>18.39359</v>
      </c>
      <c r="R182" s="96">
        <v>2.4911983000000002</v>
      </c>
      <c r="S182" s="96">
        <v>0.4747344</v>
      </c>
      <c r="T182" s="96">
        <v>1.3788E-4</v>
      </c>
      <c r="U182" s="96">
        <v>15.33</v>
      </c>
      <c r="V182" s="96">
        <v>2.8975910000000001E-3</v>
      </c>
      <c r="W182" s="96">
        <v>9.4621999999999998E-2</v>
      </c>
      <c r="X182" s="241">
        <f t="shared" si="21"/>
        <v>7.3386029825526014E-2</v>
      </c>
      <c r="Y182" s="241">
        <f t="shared" si="22"/>
        <v>1.53321970021E-2</v>
      </c>
      <c r="Z182" s="241">
        <f t="shared" si="23"/>
        <v>5.1809072591426003E-2</v>
      </c>
      <c r="AA182" s="241">
        <f t="shared" si="24"/>
        <v>6.2447602320000002E-3</v>
      </c>
      <c r="AB182" s="241">
        <v>9.3537072999999998E-3</v>
      </c>
      <c r="AC182" s="241">
        <v>1.2535606E-6</v>
      </c>
      <c r="AD182" s="241">
        <v>1.4554796E-3</v>
      </c>
      <c r="AE182" s="241">
        <v>1.1505895000000001E-6</v>
      </c>
      <c r="AF182" s="241">
        <v>4.5050680000000001E-3</v>
      </c>
      <c r="AG182" s="241">
        <v>1.5537952000000001E-5</v>
      </c>
      <c r="AH182" s="241">
        <v>6.1196057E-3</v>
      </c>
      <c r="AI182" s="241">
        <v>5.0972359000000001E-5</v>
      </c>
      <c r="AJ182" s="241">
        <v>1.8456722999999999E-5</v>
      </c>
      <c r="AK182" s="241">
        <v>9.8275552999999992E-4</v>
      </c>
      <c r="AL182" s="241">
        <v>2.2965125E-6</v>
      </c>
      <c r="AM182" s="241">
        <v>2.9769259999999999E-9</v>
      </c>
      <c r="AN182" s="241">
        <v>4.3837736000000002E-2</v>
      </c>
      <c r="AO182" s="241">
        <v>4.6385369000000003E-4</v>
      </c>
      <c r="AP182" s="241">
        <v>3.333931E-4</v>
      </c>
      <c r="AQ182" s="241">
        <v>1.1354732000000001E-5</v>
      </c>
      <c r="AR182" s="241">
        <v>6.2334054999999998E-3</v>
      </c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315"/>
      <c r="BF182" s="315"/>
      <c r="BG182" s="315"/>
      <c r="BH182" s="315"/>
      <c r="BI182" s="315"/>
      <c r="BJ182" s="315"/>
      <c r="BK182" s="315"/>
    </row>
    <row r="183" spans="1:64" x14ac:dyDescent="0.25">
      <c r="A183" s="9"/>
      <c r="B183" s="184" t="s">
        <v>5770</v>
      </c>
      <c r="C183" s="5" t="s">
        <v>3444</v>
      </c>
      <c r="D183" s="172">
        <v>0.27868664999999998</v>
      </c>
      <c r="E183" s="172">
        <v>6.1620843000000002E-2</v>
      </c>
      <c r="F183" s="172">
        <v>9.5692195999999993E-2</v>
      </c>
      <c r="G183" s="172">
        <v>3.1911109999999999E-2</v>
      </c>
      <c r="H183" s="172">
        <v>1.8172157999999999E-4</v>
      </c>
      <c r="I183" s="172">
        <v>4.0089781999999999E-3</v>
      </c>
      <c r="J183" s="172">
        <v>8.0225652999999994E-2</v>
      </c>
      <c r="K183" s="172">
        <v>1.186615E-5</v>
      </c>
      <c r="L183" s="172">
        <v>5.0342783999999998E-3</v>
      </c>
      <c r="M183" s="172">
        <v>0</v>
      </c>
      <c r="N183" s="172">
        <v>0</v>
      </c>
      <c r="O183" s="172">
        <v>0</v>
      </c>
      <c r="P183" s="199">
        <f t="shared" si="20"/>
        <v>0.45645068888888884</v>
      </c>
      <c r="Q183" s="233">
        <v>18.430033000000002</v>
      </c>
      <c r="R183" s="96">
        <v>2.3634270000000002</v>
      </c>
      <c r="S183" s="96">
        <v>0.45777200000000001</v>
      </c>
      <c r="T183" s="96">
        <v>3.5412999999999999E-6</v>
      </c>
      <c r="U183" s="96">
        <v>15.512</v>
      </c>
      <c r="V183" s="96">
        <v>1.9427699999999999E-3</v>
      </c>
      <c r="W183" s="96">
        <v>9.4888E-2</v>
      </c>
      <c r="X183" s="241">
        <f t="shared" si="21"/>
        <v>0.1243846688541127</v>
      </c>
      <c r="Y183" s="241">
        <f t="shared" si="22"/>
        <v>2.7020792767399996E-2</v>
      </c>
      <c r="Z183" s="241">
        <f t="shared" si="23"/>
        <v>9.1441693137712707E-2</v>
      </c>
      <c r="AA183" s="241">
        <f t="shared" si="24"/>
        <v>5.9221829489999999E-3</v>
      </c>
      <c r="AB183" s="241">
        <v>1.2648734E-2</v>
      </c>
      <c r="AC183" s="241">
        <v>1.1732038000000001E-6</v>
      </c>
      <c r="AD183" s="241">
        <v>1.4110911E-3</v>
      </c>
      <c r="AE183" s="241">
        <v>1.4825655999999999E-6</v>
      </c>
      <c r="AF183" s="241">
        <v>1.2943392E-2</v>
      </c>
      <c r="AG183" s="241">
        <v>1.4919898E-5</v>
      </c>
      <c r="AH183" s="241">
        <v>8.2744767999999996E-3</v>
      </c>
      <c r="AI183" s="241">
        <v>2.1035760000000001E-4</v>
      </c>
      <c r="AJ183" s="241">
        <v>1.6060204E-5</v>
      </c>
      <c r="AK183" s="241">
        <v>9.4279379999999996E-5</v>
      </c>
      <c r="AL183" s="241">
        <v>2.4156591999999998E-6</v>
      </c>
      <c r="AM183" s="241">
        <v>2.3345127000000001E-9</v>
      </c>
      <c r="AN183" s="241">
        <v>8.2169806999999997E-2</v>
      </c>
      <c r="AO183" s="241">
        <v>4.8931365999999997E-4</v>
      </c>
      <c r="AP183" s="241">
        <v>1.8498049999999999E-4</v>
      </c>
      <c r="AQ183" s="241">
        <v>1.2597449E-5</v>
      </c>
      <c r="AR183" s="241">
        <v>5.9095854999999999E-3</v>
      </c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315"/>
      <c r="BF183" s="315"/>
      <c r="BG183" s="315"/>
      <c r="BH183" s="315"/>
      <c r="BI183" s="315"/>
      <c r="BJ183" s="315"/>
      <c r="BK183" s="315"/>
    </row>
    <row r="184" spans="1:64" x14ac:dyDescent="0.25">
      <c r="A184" s="9"/>
      <c r="B184" s="184" t="s">
        <v>5770</v>
      </c>
      <c r="C184" s="5" t="s">
        <v>3445</v>
      </c>
      <c r="D184" s="172">
        <v>0.13332271000000001</v>
      </c>
      <c r="E184" s="172">
        <v>0.27865224</v>
      </c>
      <c r="F184" s="172">
        <v>0.16391001999999999</v>
      </c>
      <c r="G184" s="172">
        <v>3.3375754000000001E-2</v>
      </c>
      <c r="H184" s="172">
        <v>1.7199095000000001E-3</v>
      </c>
      <c r="I184" s="172">
        <v>1.6408197999999999E-2</v>
      </c>
      <c r="J184" s="172">
        <v>-0.38546846000000001</v>
      </c>
      <c r="K184" s="172">
        <v>9.7961548999999994E-5</v>
      </c>
      <c r="L184" s="172">
        <v>2.4627089000000001E-2</v>
      </c>
      <c r="M184" s="172">
        <v>0</v>
      </c>
      <c r="N184" s="172">
        <v>0</v>
      </c>
      <c r="O184" s="172">
        <v>0</v>
      </c>
      <c r="P184" s="199">
        <f t="shared" si="20"/>
        <v>2.0640906666666665</v>
      </c>
      <c r="Q184" s="233">
        <v>37.088222999999999</v>
      </c>
      <c r="R184" s="96">
        <v>17.836451</v>
      </c>
      <c r="S184" s="96">
        <v>3.5229599999999999</v>
      </c>
      <c r="T184" s="96">
        <v>3.5774E-4</v>
      </c>
      <c r="U184" s="96">
        <v>15.093</v>
      </c>
      <c r="V184" s="96">
        <v>3.3444080000000001E-2</v>
      </c>
      <c r="W184" s="96">
        <v>0.60201000000000005</v>
      </c>
      <c r="X184" s="241">
        <f t="shared" si="21"/>
        <v>0.34076760062568395</v>
      </c>
      <c r="Y184" s="241">
        <f t="shared" si="22"/>
        <v>8.1250014785999997E-2</v>
      </c>
      <c r="Z184" s="241">
        <f t="shared" si="23"/>
        <v>0.21480650321168396</v>
      </c>
      <c r="AA184" s="241">
        <f t="shared" si="24"/>
        <v>4.4711082628000005E-2</v>
      </c>
      <c r="AB184" s="241">
        <v>5.6955707000000001E-2</v>
      </c>
      <c r="AC184" s="241">
        <v>7.0879348000000002E-5</v>
      </c>
      <c r="AD184" s="241">
        <v>-3.1507983999999999E-3</v>
      </c>
      <c r="AE184" s="241">
        <v>6.4134679999999996E-6</v>
      </c>
      <c r="AF184" s="241">
        <v>2.7256490000000001E-2</v>
      </c>
      <c r="AG184" s="241">
        <v>1.1132337E-4</v>
      </c>
      <c r="AH184" s="241">
        <v>3.7263776999999998E-2</v>
      </c>
      <c r="AI184" s="241">
        <v>3.2404027E-4</v>
      </c>
      <c r="AJ184" s="241">
        <v>7.1454033000000001E-5</v>
      </c>
      <c r="AK184" s="241">
        <v>-2.0757493E-4</v>
      </c>
      <c r="AL184" s="241">
        <v>1.3040981000000001E-5</v>
      </c>
      <c r="AM184" s="241">
        <v>1.7497684000000001E-8</v>
      </c>
      <c r="AN184" s="241">
        <v>0.17546271999999999</v>
      </c>
      <c r="AO184" s="241">
        <v>5.2369096000000001E-4</v>
      </c>
      <c r="AP184" s="241">
        <v>1.3553374E-3</v>
      </c>
      <c r="AQ184" s="241">
        <v>6.5183628E-5</v>
      </c>
      <c r="AR184" s="241">
        <v>4.4645899000000003E-2</v>
      </c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315"/>
      <c r="BF184" s="315"/>
      <c r="BG184" s="315"/>
      <c r="BH184" s="315"/>
      <c r="BI184" s="315"/>
      <c r="BJ184" s="315"/>
      <c r="BK184" s="315"/>
    </row>
    <row r="185" spans="1:64" x14ac:dyDescent="0.25">
      <c r="A185" s="9"/>
      <c r="B185" s="184" t="s">
        <v>5770</v>
      </c>
      <c r="C185" s="5" t="s">
        <v>3446</v>
      </c>
      <c r="D185" s="172">
        <v>0.15498954000000001</v>
      </c>
      <c r="E185" s="172">
        <v>7.7833009999999994E-2</v>
      </c>
      <c r="F185" s="172">
        <v>3.4039437999999998E-2</v>
      </c>
      <c r="G185" s="172">
        <v>2.0178231000000001E-2</v>
      </c>
      <c r="H185" s="172">
        <v>2.0218262000000001E-4</v>
      </c>
      <c r="I185" s="172">
        <v>4.0467586999999999E-3</v>
      </c>
      <c r="J185" s="172">
        <v>1.3026864000000001E-2</v>
      </c>
      <c r="K185" s="172">
        <v>1.7679609000000001E-5</v>
      </c>
      <c r="L185" s="172">
        <v>5.6453798999999997E-3</v>
      </c>
      <c r="M185" s="172">
        <v>0</v>
      </c>
      <c r="N185" s="172">
        <v>0</v>
      </c>
      <c r="O185" s="172">
        <v>0</v>
      </c>
      <c r="P185" s="199">
        <f t="shared" si="20"/>
        <v>0.57654081481481478</v>
      </c>
      <c r="Q185" s="233">
        <v>19.676113999999998</v>
      </c>
      <c r="R185" s="96">
        <v>3.4304388000000001</v>
      </c>
      <c r="S185" s="96">
        <v>0.53946479999999997</v>
      </c>
      <c r="T185" s="96">
        <v>1.6396E-4</v>
      </c>
      <c r="U185" s="96">
        <v>15.593999999999999</v>
      </c>
      <c r="V185" s="96">
        <v>3.7464500000000001E-3</v>
      </c>
      <c r="W185" s="96">
        <v>0.10829999999999999</v>
      </c>
      <c r="X185" s="241">
        <f t="shared" si="21"/>
        <v>9.4845022184599004E-2</v>
      </c>
      <c r="Y185" s="241">
        <f t="shared" si="22"/>
        <v>2.3591965328000002E-2</v>
      </c>
      <c r="Z185" s="241">
        <f t="shared" si="23"/>
        <v>6.2653164870599007E-2</v>
      </c>
      <c r="AA185" s="241">
        <f t="shared" si="24"/>
        <v>8.5998919859999988E-3</v>
      </c>
      <c r="AB185" s="241">
        <v>1.5975234000000001E-2</v>
      </c>
      <c r="AC185" s="241">
        <v>2.0421283000000001E-6</v>
      </c>
      <c r="AD185" s="241">
        <v>1.6319273999999999E-3</v>
      </c>
      <c r="AE185" s="241">
        <v>1.5361477E-6</v>
      </c>
      <c r="AF185" s="241">
        <v>5.9635966E-3</v>
      </c>
      <c r="AG185" s="241">
        <v>1.7629051999999999E-5</v>
      </c>
      <c r="AH185" s="241">
        <v>1.0450823999999999E-2</v>
      </c>
      <c r="AI185" s="241">
        <v>6.7640141999999998E-5</v>
      </c>
      <c r="AJ185" s="241">
        <v>2.2460436000000001E-5</v>
      </c>
      <c r="AK185" s="241">
        <v>1.4724807E-3</v>
      </c>
      <c r="AL185" s="241">
        <v>3.0066843000000002E-6</v>
      </c>
      <c r="AM185" s="241">
        <v>3.3682990000000001E-9</v>
      </c>
      <c r="AN185" s="241">
        <v>4.9718502999999997E-2</v>
      </c>
      <c r="AO185" s="241">
        <v>4.9515599E-4</v>
      </c>
      <c r="AP185" s="241">
        <v>4.2309055000000001E-4</v>
      </c>
      <c r="AQ185" s="241">
        <v>1.4334686E-5</v>
      </c>
      <c r="AR185" s="241">
        <v>8.5855572999999994E-3</v>
      </c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315"/>
      <c r="BF185" s="315"/>
      <c r="BG185" s="315"/>
      <c r="BH185" s="315"/>
      <c r="BI185" s="315"/>
      <c r="BJ185" s="315"/>
      <c r="BK185" s="315"/>
    </row>
    <row r="186" spans="1:64" x14ac:dyDescent="0.25">
      <c r="A186" s="9"/>
      <c r="B186" s="184" t="s">
        <v>5770</v>
      </c>
      <c r="C186" s="5" t="s">
        <v>3447</v>
      </c>
      <c r="D186" s="172">
        <v>0.37456619000000002</v>
      </c>
      <c r="E186" s="172">
        <v>7.1128996999999999E-2</v>
      </c>
      <c r="F186" s="172">
        <v>0.12696994</v>
      </c>
      <c r="G186" s="172">
        <v>3.6442193999999997E-2</v>
      </c>
      <c r="H186" s="172">
        <v>1.9574929000000001E-4</v>
      </c>
      <c r="I186" s="172">
        <v>4.3149167E-3</v>
      </c>
      <c r="J186" s="172">
        <v>0.13003113999999999</v>
      </c>
      <c r="K186" s="172">
        <v>1.2753032000000001E-5</v>
      </c>
      <c r="L186" s="172">
        <v>5.4704964999999998E-3</v>
      </c>
      <c r="M186" s="172">
        <v>0</v>
      </c>
      <c r="N186" s="172">
        <v>0</v>
      </c>
      <c r="O186" s="172">
        <v>0</v>
      </c>
      <c r="P186" s="199">
        <f t="shared" si="20"/>
        <v>0.52688145925925922</v>
      </c>
      <c r="Q186" s="233">
        <v>18.879902999999999</v>
      </c>
      <c r="R186" s="96">
        <v>2.5298376</v>
      </c>
      <c r="S186" s="96">
        <v>0.47526639999999998</v>
      </c>
      <c r="T186" s="96">
        <v>3.7442000000000001E-6</v>
      </c>
      <c r="U186" s="96">
        <v>15.773999999999999</v>
      </c>
      <c r="V186" s="96">
        <v>2.0485080000000001E-3</v>
      </c>
      <c r="W186" s="96">
        <v>9.8747000000000001E-2</v>
      </c>
      <c r="X186" s="241">
        <f t="shared" si="21"/>
        <v>0.1307027970084132</v>
      </c>
      <c r="Y186" s="241">
        <f t="shared" si="22"/>
        <v>3.3144141490900003E-2</v>
      </c>
      <c r="Z186" s="241">
        <f t="shared" si="23"/>
        <v>9.1219423107513201E-2</v>
      </c>
      <c r="AA186" s="241">
        <f t="shared" si="24"/>
        <v>6.3392324099999994E-3</v>
      </c>
      <c r="AB186" s="241">
        <v>1.4600283E-2</v>
      </c>
      <c r="AC186" s="241">
        <v>1.2534226E-6</v>
      </c>
      <c r="AD186" s="241">
        <v>1.7995178999999999E-3</v>
      </c>
      <c r="AE186" s="241">
        <v>1.6131653E-6</v>
      </c>
      <c r="AF186" s="241">
        <v>1.6725989E-2</v>
      </c>
      <c r="AG186" s="241">
        <v>1.5485003E-5</v>
      </c>
      <c r="AH186" s="241">
        <v>9.5509259999999995E-3</v>
      </c>
      <c r="AI186" s="241">
        <v>2.8119663999999999E-4</v>
      </c>
      <c r="AJ186" s="241">
        <v>1.6982013999999999E-5</v>
      </c>
      <c r="AK186" s="241">
        <v>1.2012023E-4</v>
      </c>
      <c r="AL186" s="241">
        <v>2.5502127000000001E-6</v>
      </c>
      <c r="AM186" s="241">
        <v>2.4808132E-9</v>
      </c>
      <c r="AN186" s="241">
        <v>8.0547275000000002E-2</v>
      </c>
      <c r="AO186" s="241">
        <v>5.0301196999999996E-4</v>
      </c>
      <c r="AP186" s="241">
        <v>1.9735856E-4</v>
      </c>
      <c r="AQ186" s="241">
        <v>1.354231E-5</v>
      </c>
      <c r="AR186" s="241">
        <v>6.3256900999999997E-3</v>
      </c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315"/>
      <c r="BF186" s="315"/>
      <c r="BG186" s="315"/>
      <c r="BH186" s="315"/>
      <c r="BI186" s="315"/>
      <c r="BJ186" s="315"/>
      <c r="BK186" s="315"/>
    </row>
    <row r="187" spans="1:64" x14ac:dyDescent="0.25">
      <c r="A187" s="9"/>
      <c r="B187" s="9"/>
      <c r="C187" s="9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239"/>
      <c r="R187" s="97"/>
      <c r="S187" s="97"/>
      <c r="T187" s="97"/>
      <c r="U187" s="97"/>
      <c r="V187" s="97"/>
      <c r="W187" s="97"/>
      <c r="X187" s="259"/>
      <c r="Y187" s="259"/>
      <c r="Z187" s="259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315"/>
      <c r="BF187" s="315"/>
      <c r="BG187" s="315"/>
      <c r="BH187" s="315"/>
      <c r="BI187" s="315"/>
      <c r="BJ187" s="315"/>
      <c r="BK187" s="315"/>
    </row>
    <row r="188" spans="1:64" x14ac:dyDescent="0.25">
      <c r="A188" s="45" t="s">
        <v>446</v>
      </c>
      <c r="B188" s="45"/>
      <c r="C188" s="9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239"/>
      <c r="R188" s="97"/>
      <c r="S188" s="97"/>
      <c r="T188" s="97"/>
      <c r="U188" s="97"/>
      <c r="V188" s="97"/>
      <c r="W188" s="97"/>
      <c r="X188" s="259"/>
      <c r="Y188" s="259"/>
      <c r="Z188" s="259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315"/>
      <c r="BF188" s="315"/>
      <c r="BG188" s="315"/>
      <c r="BH188" s="315"/>
      <c r="BI188" s="315"/>
      <c r="BJ188" s="315"/>
      <c r="BK188" s="315"/>
    </row>
    <row r="189" spans="1:64" x14ac:dyDescent="0.25">
      <c r="A189" s="45"/>
      <c r="B189" s="184" t="s">
        <v>5770</v>
      </c>
      <c r="C189" s="48" t="s">
        <v>5505</v>
      </c>
      <c r="D189" s="223">
        <v>1.6198024</v>
      </c>
      <c r="E189" s="223">
        <v>0</v>
      </c>
      <c r="F189" s="223">
        <v>0</v>
      </c>
      <c r="G189" s="223">
        <v>0</v>
      </c>
      <c r="H189" s="223">
        <v>1.6197999999999999</v>
      </c>
      <c r="I189" s="223">
        <v>0</v>
      </c>
      <c r="J189" s="223">
        <v>2.3627282000000001E-6</v>
      </c>
      <c r="K189" s="223">
        <v>0</v>
      </c>
      <c r="L189" s="223">
        <v>0</v>
      </c>
      <c r="M189" s="223">
        <v>0</v>
      </c>
      <c r="N189" s="223">
        <v>0</v>
      </c>
      <c r="O189" s="223">
        <v>0</v>
      </c>
      <c r="P189" s="227">
        <f>E189/0.135</f>
        <v>0</v>
      </c>
      <c r="Q189" s="238">
        <v>0</v>
      </c>
      <c r="R189" s="117">
        <v>0</v>
      </c>
      <c r="S189" s="117">
        <v>0</v>
      </c>
      <c r="T189" s="117">
        <v>0</v>
      </c>
      <c r="U189" s="117">
        <v>0</v>
      </c>
      <c r="V189" s="117">
        <v>0</v>
      </c>
      <c r="W189" s="117">
        <v>0</v>
      </c>
      <c r="X189" s="257">
        <f>SUM(Y189:AA189)</f>
        <v>3.7680736840947204E-4</v>
      </c>
      <c r="Y189" s="257">
        <f>SUM(AB189:AG189)</f>
        <v>3.7518624000000003E-4</v>
      </c>
      <c r="Z189" s="257">
        <f>SUM(AH189:AP189)</f>
        <v>1.6211284094720001E-6</v>
      </c>
      <c r="AA189" s="257">
        <f>SUM(AQ189:AR189)</f>
        <v>0</v>
      </c>
      <c r="AB189" s="257">
        <v>0</v>
      </c>
      <c r="AC189" s="257">
        <v>0</v>
      </c>
      <c r="AD189" s="257">
        <v>1.3780800000000001E-4</v>
      </c>
      <c r="AE189" s="257">
        <v>2.3737823999999999E-4</v>
      </c>
      <c r="AF189" s="257">
        <v>0</v>
      </c>
      <c r="AG189" s="257">
        <v>0</v>
      </c>
      <c r="AH189" s="257">
        <v>0</v>
      </c>
      <c r="AI189" s="257">
        <v>0</v>
      </c>
      <c r="AJ189" s="257">
        <v>0</v>
      </c>
      <c r="AK189" s="257">
        <v>1.6199040000000001E-6</v>
      </c>
      <c r="AL189" s="257">
        <v>1.217216E-9</v>
      </c>
      <c r="AM189" s="257">
        <v>7.193472E-12</v>
      </c>
      <c r="AN189" s="257">
        <v>0</v>
      </c>
      <c r="AO189" s="257">
        <v>0</v>
      </c>
      <c r="AP189" s="257">
        <v>0</v>
      </c>
      <c r="AQ189" s="257">
        <v>0</v>
      </c>
      <c r="AR189" s="257">
        <v>0</v>
      </c>
      <c r="AT189" s="193"/>
      <c r="AU189" s="193"/>
      <c r="AV189" s="193"/>
      <c r="AW189" s="193"/>
      <c r="AX189" s="199"/>
      <c r="AY189" s="199"/>
      <c r="AZ189" s="199"/>
      <c r="BA189" s="199"/>
      <c r="BB189" s="199"/>
      <c r="BC189" s="199"/>
      <c r="BD189" s="199"/>
      <c r="BE189" s="319"/>
      <c r="BF189" s="319"/>
      <c r="BG189" s="319"/>
      <c r="BH189" s="319"/>
      <c r="BI189" s="319"/>
      <c r="BJ189" s="319"/>
      <c r="BK189" s="319"/>
      <c r="BL189" s="315"/>
    </row>
    <row r="190" spans="1:64" x14ac:dyDescent="0.25">
      <c r="A190" s="134">
        <v>1</v>
      </c>
      <c r="B190" s="184" t="s">
        <v>5770</v>
      </c>
      <c r="C190" s="48" t="s">
        <v>5506</v>
      </c>
      <c r="D190" s="223">
        <v>7.9474628000000005E-2</v>
      </c>
      <c r="E190" s="223">
        <v>4.9624304000000001E-2</v>
      </c>
      <c r="F190" s="223">
        <v>1.6052790000000001E-2</v>
      </c>
      <c r="G190" s="223">
        <v>1.2030336E-4</v>
      </c>
      <c r="H190" s="223">
        <v>1.4405091E-4</v>
      </c>
      <c r="I190" s="223">
        <v>6.5837112E-4</v>
      </c>
      <c r="J190" s="223">
        <v>1.6156511000000001E-3</v>
      </c>
      <c r="K190" s="223">
        <v>2.9881186999999999E-5</v>
      </c>
      <c r="L190" s="223">
        <v>2.4452605000000003E-4</v>
      </c>
      <c r="M190" s="223">
        <v>9.8027500000000007E-3</v>
      </c>
      <c r="N190" s="223">
        <v>1.1820000000000001E-3</v>
      </c>
      <c r="O190" s="223">
        <v>0</v>
      </c>
      <c r="P190" s="227">
        <f>E190/0.135</f>
        <v>0.367587437037037</v>
      </c>
      <c r="Q190" s="238">
        <v>6.9889450999999996</v>
      </c>
      <c r="R190" s="117">
        <v>6.9040786000000001</v>
      </c>
      <c r="S190" s="117">
        <v>6.6217694999999993E-2</v>
      </c>
      <c r="T190" s="117">
        <v>4.7374496000000001E-6</v>
      </c>
      <c r="U190" s="117">
        <v>2.8362688000000001E-3</v>
      </c>
      <c r="V190" s="117">
        <v>1.3059793E-3</v>
      </c>
      <c r="W190" s="117">
        <v>1.4501833E-2</v>
      </c>
      <c r="X190" s="257">
        <f>SUM(Y190:AA190)</f>
        <v>3.7658518336415141E-2</v>
      </c>
      <c r="Y190" s="257">
        <f>SUM(AB190:AG190)</f>
        <v>1.3407477198900002E-2</v>
      </c>
      <c r="Z190" s="257">
        <f>SUM(AH190:AP190)</f>
        <v>6.9290750799151394E-3</v>
      </c>
      <c r="AA190" s="257">
        <f>SUM(AQ190:AR190)</f>
        <v>1.7321966057599999E-2</v>
      </c>
      <c r="AB190" s="257">
        <v>1.0189481E-2</v>
      </c>
      <c r="AC190" s="257">
        <v>2.6691948999999999E-6</v>
      </c>
      <c r="AD190" s="257">
        <v>1.1908991999999999E-4</v>
      </c>
      <c r="AE190" s="257">
        <v>1.4599275999999999E-6</v>
      </c>
      <c r="AF190" s="257">
        <v>3.0926649000000001E-3</v>
      </c>
      <c r="AG190" s="257">
        <v>2.1122563999999999E-6</v>
      </c>
      <c r="AH190" s="257">
        <v>6.6689586999999998E-3</v>
      </c>
      <c r="AI190" s="257">
        <v>2.5069618000000001E-5</v>
      </c>
      <c r="AJ190" s="257">
        <v>9.1328822999999998E-7</v>
      </c>
      <c r="AK190" s="257">
        <v>3.4750895E-6</v>
      </c>
      <c r="AL190" s="257">
        <v>1.0946754E-7</v>
      </c>
      <c r="AM190" s="257">
        <v>7.0134514000000003E-10</v>
      </c>
      <c r="AN190" s="257">
        <v>4.6404012999999997E-6</v>
      </c>
      <c r="AO190" s="257">
        <v>1.4687724000000001E-5</v>
      </c>
      <c r="AP190" s="257">
        <v>2.1122008999999999E-4</v>
      </c>
      <c r="AQ190" s="257">
        <v>7.3305759999999995E-7</v>
      </c>
      <c r="AR190" s="257">
        <v>1.7321232999999998E-2</v>
      </c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315"/>
      <c r="BF190" s="315"/>
      <c r="BG190" s="315"/>
      <c r="BH190" s="315"/>
      <c r="BI190" s="315"/>
      <c r="BJ190" s="315"/>
      <c r="BK190" s="315"/>
      <c r="BL190" s="315"/>
    </row>
    <row r="191" spans="1:64" x14ac:dyDescent="0.25">
      <c r="A191" s="45"/>
      <c r="B191" s="184" t="s">
        <v>5770</v>
      </c>
      <c r="C191" s="53" t="s">
        <v>5507</v>
      </c>
      <c r="D191" s="223">
        <v>58.450906000000003</v>
      </c>
      <c r="E191" s="223">
        <v>29.803757999999998</v>
      </c>
      <c r="F191" s="223">
        <v>19.329294999999998</v>
      </c>
      <c r="G191" s="223">
        <v>1.7357338999999999E-2</v>
      </c>
      <c r="H191" s="223">
        <v>0.19531317000000001</v>
      </c>
      <c r="I191" s="223">
        <v>0.15897481999999999</v>
      </c>
      <c r="J191" s="223">
        <v>5.9957254000000004</v>
      </c>
      <c r="K191" s="223">
        <v>1.4911461000000001E-3</v>
      </c>
      <c r="L191" s="223">
        <v>2.9489906000000001</v>
      </c>
      <c r="M191" s="223">
        <v>0</v>
      </c>
      <c r="N191" s="223">
        <v>0</v>
      </c>
      <c r="O191" s="223">
        <v>0</v>
      </c>
      <c r="P191" s="227">
        <f>E191/0.135</f>
        <v>220.76857777777775</v>
      </c>
      <c r="Q191" s="238">
        <v>3022.2764000000002</v>
      </c>
      <c r="R191" s="117">
        <v>2850.2784000000001</v>
      </c>
      <c r="S191" s="117">
        <v>160.67400000000001</v>
      </c>
      <c r="T191" s="117">
        <v>0</v>
      </c>
      <c r="U191" s="117">
        <v>0</v>
      </c>
      <c r="V191" s="117">
        <v>0</v>
      </c>
      <c r="W191" s="117">
        <v>11.324</v>
      </c>
      <c r="X191" s="257">
        <f>SUM(Y191:AA191)</f>
        <v>20.448033500612777</v>
      </c>
      <c r="Y191" s="257">
        <f>SUM(AB191:AG191)</f>
        <v>9.3160765221955568</v>
      </c>
      <c r="Z191" s="257">
        <f>SUM(AH191:AP191)</f>
        <v>4.0389247916172195</v>
      </c>
      <c r="AA191" s="257">
        <f>SUM(AQ191:AR191)</f>
        <v>7.0930321868000004</v>
      </c>
      <c r="AB191" s="257">
        <v>6.1196628999999998</v>
      </c>
      <c r="AC191" s="257">
        <v>5.4041525999999997E-4</v>
      </c>
      <c r="AD191" s="257">
        <v>0.27584050999999998</v>
      </c>
      <c r="AE191" s="257">
        <v>7.2959681999999997E-4</v>
      </c>
      <c r="AF191" s="257">
        <v>2.9193031</v>
      </c>
      <c r="AG191" s="257">
        <v>1.1555795000000001E-10</v>
      </c>
      <c r="AH191" s="257">
        <v>4.0052327999999999</v>
      </c>
      <c r="AI191" s="257">
        <v>3.2311604000000001E-2</v>
      </c>
      <c r="AJ191" s="257">
        <v>1.443177E-4</v>
      </c>
      <c r="AK191" s="257">
        <v>1.1345698E-3</v>
      </c>
      <c r="AL191" s="257">
        <v>1.0115769E-4</v>
      </c>
      <c r="AM191" s="257">
        <v>3.4242722E-7</v>
      </c>
      <c r="AN191" s="257">
        <v>0</v>
      </c>
      <c r="AO191" s="257">
        <v>0</v>
      </c>
      <c r="AP191" s="257">
        <v>0</v>
      </c>
      <c r="AQ191" s="257">
        <v>6.1888867999999996E-3</v>
      </c>
      <c r="AR191" s="257">
        <v>7.0868433</v>
      </c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315"/>
      <c r="BF191" s="315"/>
      <c r="BG191" s="315"/>
      <c r="BH191" s="315"/>
      <c r="BI191" s="315"/>
      <c r="BJ191" s="315"/>
      <c r="BK191" s="315"/>
      <c r="BL191" s="315"/>
    </row>
    <row r="192" spans="1:64" x14ac:dyDescent="0.25">
      <c r="A192" s="134">
        <v>1</v>
      </c>
      <c r="B192" s="184" t="s">
        <v>5770</v>
      </c>
      <c r="C192" s="53" t="s">
        <v>5508</v>
      </c>
      <c r="D192" s="223">
        <v>6.3074697999999998E-2</v>
      </c>
      <c r="E192" s="223">
        <v>4.5063247000000001E-2</v>
      </c>
      <c r="F192" s="223">
        <v>1.0392676999999999E-2</v>
      </c>
      <c r="G192" s="223">
        <v>4.4059898000000003E-5</v>
      </c>
      <c r="H192" s="223">
        <v>1.1728917000000001E-4</v>
      </c>
      <c r="I192" s="223">
        <v>2.8041394000000001E-4</v>
      </c>
      <c r="J192" s="223">
        <v>1.5180478000000001E-3</v>
      </c>
      <c r="K192" s="223">
        <v>2.8273466999999999E-5</v>
      </c>
      <c r="L192" s="223">
        <v>1.6368977E-4</v>
      </c>
      <c r="M192" s="223">
        <v>4.2849999999999997E-3</v>
      </c>
      <c r="N192" s="223">
        <v>1.1820000000000001E-3</v>
      </c>
      <c r="O192" s="223">
        <v>0</v>
      </c>
      <c r="P192" s="227">
        <f>E192/0.135</f>
        <v>0.33380182962962962</v>
      </c>
      <c r="Q192" s="238">
        <v>6.4539432999999997</v>
      </c>
      <c r="R192" s="117">
        <v>6.4219635000000004</v>
      </c>
      <c r="S192" s="117">
        <v>2.0942128000000001E-2</v>
      </c>
      <c r="T192" s="117">
        <v>4.1467035E-6</v>
      </c>
      <c r="U192" s="117">
        <v>1.254787E-3</v>
      </c>
      <c r="V192" s="117">
        <v>4.5731591999999998E-4</v>
      </c>
      <c r="W192" s="117">
        <v>9.3214544E-3</v>
      </c>
      <c r="X192" s="257">
        <f>SUM(Y192:AA192)</f>
        <v>3.3663308051236324E-2</v>
      </c>
      <c r="Y192" s="257">
        <f>SUM(AB192:AG192)</f>
        <v>1.1302821135560002E-2</v>
      </c>
      <c r="Z192" s="257">
        <f>SUM(AH192:AP192)</f>
        <v>6.2441180288663207E-3</v>
      </c>
      <c r="AA192" s="257">
        <f>SUM(AQ192:AR192)</f>
        <v>1.6116368886809999E-2</v>
      </c>
      <c r="AB192" s="257">
        <v>9.2529659E-3</v>
      </c>
      <c r="AC192" s="257">
        <v>2.4691512E-6</v>
      </c>
      <c r="AD192" s="257">
        <v>5.2956832999999998E-5</v>
      </c>
      <c r="AE192" s="257">
        <v>1.0560706E-6</v>
      </c>
      <c r="AF192" s="257">
        <v>1.9927081000000002E-3</v>
      </c>
      <c r="AG192" s="257">
        <v>6.6508075999999997E-7</v>
      </c>
      <c r="AH192" s="257">
        <v>6.0559901000000003E-3</v>
      </c>
      <c r="AI192" s="257">
        <v>1.5945525999999999E-5</v>
      </c>
      <c r="AJ192" s="257">
        <v>3.2086623000000002E-7</v>
      </c>
      <c r="AK192" s="257">
        <v>2.5756662999999999E-6</v>
      </c>
      <c r="AL192" s="257">
        <v>4.9436925999999997E-8</v>
      </c>
      <c r="AM192" s="257">
        <v>3.5221032E-10</v>
      </c>
      <c r="AN192" s="257">
        <v>2.1991149000000001E-6</v>
      </c>
      <c r="AO192" s="257">
        <v>7.5819963000000001E-6</v>
      </c>
      <c r="AP192" s="257">
        <v>1.5945497000000001E-4</v>
      </c>
      <c r="AQ192" s="257">
        <v>4.9688680999999997E-7</v>
      </c>
      <c r="AR192" s="257">
        <v>1.6115872E-2</v>
      </c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315"/>
      <c r="BF192" s="315"/>
      <c r="BG192" s="315"/>
      <c r="BH192" s="315"/>
      <c r="BI192" s="315"/>
      <c r="BJ192" s="315"/>
      <c r="BK192" s="315"/>
      <c r="BL192" s="315"/>
    </row>
    <row r="193" spans="1:63" x14ac:dyDescent="0.25">
      <c r="A193" s="9"/>
      <c r="B193" s="184" t="s">
        <v>5770</v>
      </c>
      <c r="C193" s="9" t="s">
        <v>3448</v>
      </c>
      <c r="D193" s="193">
        <v>0.61360778999999999</v>
      </c>
      <c r="E193" s="193">
        <v>0.31581821999999998</v>
      </c>
      <c r="F193" s="193">
        <v>3.450172E-2</v>
      </c>
      <c r="G193" s="193">
        <v>6.8720860999999999E-3</v>
      </c>
      <c r="H193" s="193">
        <v>8.0652972E-4</v>
      </c>
      <c r="I193" s="193">
        <v>0.24477560000000001</v>
      </c>
      <c r="J193" s="193">
        <v>1.9228321E-3</v>
      </c>
      <c r="K193" s="193">
        <v>1.8468639E-4</v>
      </c>
      <c r="L193" s="193">
        <v>8.7261162999999996E-3</v>
      </c>
      <c r="M193" s="193">
        <v>0</v>
      </c>
      <c r="N193" s="193">
        <v>0</v>
      </c>
      <c r="O193" s="193">
        <v>0</v>
      </c>
      <c r="P193" s="199">
        <f>E193/0.135</f>
        <v>2.3393942222222219</v>
      </c>
      <c r="Q193" s="240">
        <v>42.975234</v>
      </c>
      <c r="R193" s="99">
        <v>37.170208000000002</v>
      </c>
      <c r="S193" s="99">
        <v>4.6957680000000002</v>
      </c>
      <c r="T193" s="99">
        <v>3.7694999999999997E-5</v>
      </c>
      <c r="U193" s="99">
        <v>0.31535000000000002</v>
      </c>
      <c r="V193" s="99">
        <v>8.3710400000000004E-2</v>
      </c>
      <c r="W193" s="99">
        <v>0.71016000000000001</v>
      </c>
      <c r="X193" s="241">
        <f>SUM(Y193:AA193)</f>
        <v>0.263757075775509</v>
      </c>
      <c r="Y193" s="241">
        <f>SUM(AB193:AG193)</f>
        <v>0.1243505269032</v>
      </c>
      <c r="Z193" s="241">
        <f>SUM(AH193:AP193)</f>
        <v>4.6127768538309008E-2</v>
      </c>
      <c r="AA193" s="241">
        <f>SUM(AQ193:AR193)</f>
        <v>9.3278780334E-2</v>
      </c>
      <c r="AB193" s="258">
        <v>6.4845659999999999E-2</v>
      </c>
      <c r="AC193" s="258">
        <v>1.4590804E-5</v>
      </c>
      <c r="AD193" s="258">
        <v>6.9614020000000002E-3</v>
      </c>
      <c r="AE193" s="258">
        <v>2.5642492000000001E-6</v>
      </c>
      <c r="AF193" s="258">
        <v>5.2376669000000001E-2</v>
      </c>
      <c r="AG193" s="258">
        <v>1.4964085E-4</v>
      </c>
      <c r="AH193" s="258">
        <v>4.2441215999999997E-2</v>
      </c>
      <c r="AI193" s="258">
        <v>5.5488351999999998E-5</v>
      </c>
      <c r="AJ193" s="258">
        <v>6.0459698999999997E-5</v>
      </c>
      <c r="AK193" s="258">
        <v>2.7919205999999998E-5</v>
      </c>
      <c r="AL193" s="258">
        <v>5.8952929000000002E-6</v>
      </c>
      <c r="AM193" s="258">
        <v>1.8878409E-8</v>
      </c>
      <c r="AN193" s="258">
        <v>1.0889887E-3</v>
      </c>
      <c r="AO193" s="258">
        <v>9.2253050999999999E-4</v>
      </c>
      <c r="AP193" s="258">
        <v>1.5252518999999999E-3</v>
      </c>
      <c r="AQ193" s="258">
        <v>2.6543334E-5</v>
      </c>
      <c r="AR193" s="258">
        <v>9.3252237000000002E-2</v>
      </c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315"/>
      <c r="BF193" s="315"/>
      <c r="BG193" s="315"/>
      <c r="BH193" s="315"/>
      <c r="BI193" s="315"/>
      <c r="BJ193" s="315"/>
      <c r="BK193" s="315"/>
    </row>
    <row r="194" spans="1:63" x14ac:dyDescent="0.25">
      <c r="A194" s="45" t="s">
        <v>4518</v>
      </c>
      <c r="B194" s="45"/>
      <c r="C194" s="9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239"/>
      <c r="R194" s="97"/>
      <c r="S194" s="97"/>
      <c r="T194" s="97"/>
      <c r="U194" s="97"/>
      <c r="V194" s="97"/>
      <c r="W194" s="97"/>
      <c r="X194" s="259"/>
      <c r="Y194" s="259"/>
      <c r="Z194" s="259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315"/>
      <c r="BF194" s="315"/>
      <c r="BG194" s="315"/>
      <c r="BH194" s="315"/>
      <c r="BI194" s="315"/>
      <c r="BJ194" s="315"/>
      <c r="BK194" s="315"/>
    </row>
    <row r="195" spans="1:63" x14ac:dyDescent="0.25">
      <c r="A195" s="9"/>
      <c r="B195" s="185" t="s">
        <v>1264</v>
      </c>
      <c r="C195" s="9" t="s">
        <v>3449</v>
      </c>
      <c r="D195" s="193">
        <v>4690274.5</v>
      </c>
      <c r="E195" s="193">
        <v>1965376.9</v>
      </c>
      <c r="F195" s="193">
        <v>978506.04</v>
      </c>
      <c r="G195" s="193">
        <v>183213.27</v>
      </c>
      <c r="H195" s="193">
        <v>28251.932000000001</v>
      </c>
      <c r="I195" s="193">
        <v>231849.18</v>
      </c>
      <c r="J195" s="193">
        <v>121028.66</v>
      </c>
      <c r="K195" s="193">
        <v>3386.2840000000001</v>
      </c>
      <c r="L195" s="193">
        <v>1178662.2</v>
      </c>
      <c r="M195" s="193">
        <v>0</v>
      </c>
      <c r="N195" s="193">
        <v>0</v>
      </c>
      <c r="O195" s="193">
        <v>0</v>
      </c>
      <c r="P195" s="199">
        <f>E195/0.135</f>
        <v>14558347.407407405</v>
      </c>
      <c r="Q195" s="240">
        <v>246698060</v>
      </c>
      <c r="R195" s="99">
        <v>164824950</v>
      </c>
      <c r="S195" s="99">
        <v>29348480</v>
      </c>
      <c r="T195" s="99">
        <v>1331.6</v>
      </c>
      <c r="U195" s="99">
        <v>39828000</v>
      </c>
      <c r="V195" s="99">
        <v>244296.8</v>
      </c>
      <c r="W195" s="99">
        <v>12451000</v>
      </c>
      <c r="X195" s="241">
        <f>SUM(Y195:AA195)</f>
        <v>2309054.2901286599</v>
      </c>
      <c r="Y195" s="241">
        <f>SUM(AB195:AG195)</f>
        <v>1091579.4235690001</v>
      </c>
      <c r="Z195" s="241">
        <f>SUM(AH195:AP195)</f>
        <v>800381.22945966001</v>
      </c>
      <c r="AA195" s="241">
        <f>SUM(AQ195:AR195)</f>
        <v>417093.63709999999</v>
      </c>
      <c r="AB195" s="258">
        <v>403502.3</v>
      </c>
      <c r="AC195" s="258">
        <v>53.662751</v>
      </c>
      <c r="AD195" s="258">
        <v>428285.51</v>
      </c>
      <c r="AE195" s="258">
        <v>52.255678000000003</v>
      </c>
      <c r="AF195" s="258">
        <v>258782.87</v>
      </c>
      <c r="AG195" s="258">
        <v>902.82514000000003</v>
      </c>
      <c r="AH195" s="258">
        <v>264121.77</v>
      </c>
      <c r="AI195" s="258">
        <v>1668.9733000000001</v>
      </c>
      <c r="AJ195" s="258">
        <v>1627.1169</v>
      </c>
      <c r="AK195" s="258">
        <v>1117.3064999999999</v>
      </c>
      <c r="AL195" s="258">
        <v>231.77139</v>
      </c>
      <c r="AM195" s="258">
        <v>0.75136966000000005</v>
      </c>
      <c r="AN195" s="258">
        <v>219551.59</v>
      </c>
      <c r="AO195" s="258">
        <v>180896.07</v>
      </c>
      <c r="AP195" s="258">
        <v>131165.88</v>
      </c>
      <c r="AQ195" s="258">
        <v>4515.5271000000002</v>
      </c>
      <c r="AR195" s="258">
        <v>412578.11</v>
      </c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315"/>
      <c r="BF195" s="315"/>
      <c r="BG195" s="315"/>
      <c r="BH195" s="315"/>
      <c r="BI195" s="315"/>
      <c r="BJ195" s="315"/>
      <c r="BK195" s="315"/>
    </row>
    <row r="196" spans="1:63" x14ac:dyDescent="0.25">
      <c r="A196" s="9"/>
      <c r="B196" s="9"/>
      <c r="C196" s="9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239"/>
      <c r="R196" s="97"/>
      <c r="S196" s="97"/>
      <c r="T196" s="97"/>
      <c r="U196" s="97"/>
      <c r="V196" s="97"/>
      <c r="W196" s="97"/>
      <c r="X196" s="259"/>
      <c r="Y196" s="259"/>
      <c r="Z196" s="259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315"/>
      <c r="BF196" s="315"/>
      <c r="BG196" s="315"/>
      <c r="BH196" s="315"/>
      <c r="BI196" s="315"/>
      <c r="BJ196" s="315"/>
      <c r="BK196" s="315"/>
    </row>
    <row r="197" spans="1:63" x14ac:dyDescent="0.25">
      <c r="A197" s="45" t="s">
        <v>447</v>
      </c>
      <c r="B197" s="45"/>
      <c r="C197" s="9"/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239"/>
      <c r="R197" s="97"/>
      <c r="S197" s="97"/>
      <c r="T197" s="97"/>
      <c r="U197" s="97"/>
      <c r="V197" s="97"/>
      <c r="W197" s="97"/>
      <c r="X197" s="259"/>
      <c r="Y197" s="259"/>
      <c r="Z197" s="259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315"/>
      <c r="BF197" s="315"/>
      <c r="BG197" s="315"/>
      <c r="BH197" s="315"/>
      <c r="BI197" s="315"/>
      <c r="BJ197" s="315"/>
      <c r="BK197" s="315"/>
    </row>
    <row r="198" spans="1:63" x14ac:dyDescent="0.25">
      <c r="A198" s="9"/>
      <c r="B198" s="184" t="s">
        <v>5770</v>
      </c>
      <c r="C198" s="25" t="s">
        <v>3450</v>
      </c>
      <c r="D198" s="193">
        <v>0.27488557000000002</v>
      </c>
      <c r="E198" s="193">
        <v>9.6065895999999998E-2</v>
      </c>
      <c r="F198" s="193">
        <v>0.13486366999999999</v>
      </c>
      <c r="G198" s="193">
        <v>4.5743177000000003E-3</v>
      </c>
      <c r="H198" s="193">
        <v>4.0309690999999997E-4</v>
      </c>
      <c r="I198" s="193">
        <v>1.5342730000000001E-2</v>
      </c>
      <c r="J198" s="193">
        <v>2.6653617E-3</v>
      </c>
      <c r="K198" s="193">
        <v>4.7707955999999998E-5</v>
      </c>
      <c r="L198" s="193">
        <v>2.0922788000000001E-2</v>
      </c>
      <c r="M198" s="193">
        <v>0</v>
      </c>
      <c r="N198" s="193">
        <v>0</v>
      </c>
      <c r="O198" s="193">
        <v>0</v>
      </c>
      <c r="P198" s="199">
        <f t="shared" ref="P198:P218" si="25">E198/0.135</f>
        <v>0.71159922962962951</v>
      </c>
      <c r="Q198" s="240">
        <v>13.012124</v>
      </c>
      <c r="R198" s="99">
        <v>10.010289</v>
      </c>
      <c r="S198" s="99">
        <v>2.4549840000000001</v>
      </c>
      <c r="T198" s="99">
        <v>1.5931E-5</v>
      </c>
      <c r="U198" s="99">
        <v>0.16350999999999999</v>
      </c>
      <c r="V198" s="99">
        <v>4.4815130000000002E-2</v>
      </c>
      <c r="W198" s="99">
        <v>0.33850999999999998</v>
      </c>
      <c r="X198" s="241">
        <f t="shared" ref="X198:X218" si="26">SUM(Y198:AA198)</f>
        <v>0.102591142683729</v>
      </c>
      <c r="Y198" s="241">
        <f t="shared" ref="Y198:Y218" si="27">SUM(AB198:AG198)</f>
        <v>6.1702428381500002E-2</v>
      </c>
      <c r="Z198" s="241">
        <f t="shared" ref="Z198:Z218" si="28">SUM(AH198:AP198)</f>
        <v>1.5770271455229003E-2</v>
      </c>
      <c r="AA198" s="241">
        <f t="shared" ref="AA198:AA218" si="29">SUM(AQ198:AR198)</f>
        <v>2.5118442847000003E-2</v>
      </c>
      <c r="AB198" s="258">
        <v>1.9722498000000002E-2</v>
      </c>
      <c r="AC198" s="258">
        <v>3.5416595E-6</v>
      </c>
      <c r="AD198" s="258">
        <v>5.553133E-3</v>
      </c>
      <c r="AE198" s="258">
        <v>3.7694100000000001E-6</v>
      </c>
      <c r="AF198" s="258">
        <v>3.6341115E-2</v>
      </c>
      <c r="AG198" s="258">
        <v>7.8371311999999999E-5</v>
      </c>
      <c r="AH198" s="258">
        <v>1.2908541000000001E-2</v>
      </c>
      <c r="AI198" s="258">
        <v>2.3113193999999999E-4</v>
      </c>
      <c r="AJ198" s="258">
        <v>3.9909987E-5</v>
      </c>
      <c r="AK198" s="258">
        <v>2.0626217999999998E-5</v>
      </c>
      <c r="AL198" s="258">
        <v>4.3877121999999997E-6</v>
      </c>
      <c r="AM198" s="258">
        <v>1.4198029E-8</v>
      </c>
      <c r="AN198" s="258">
        <v>6.1224239E-4</v>
      </c>
      <c r="AO198" s="258">
        <v>8.6403230999999999E-4</v>
      </c>
      <c r="AP198" s="258">
        <v>1.0893857E-3</v>
      </c>
      <c r="AQ198" s="258">
        <v>5.0464847E-5</v>
      </c>
      <c r="AR198" s="258">
        <v>2.5067978000000001E-2</v>
      </c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315"/>
      <c r="BF198" s="315"/>
      <c r="BG198" s="315"/>
      <c r="BH198" s="315"/>
      <c r="BI198" s="315"/>
      <c r="BJ198" s="315"/>
      <c r="BK198" s="315"/>
    </row>
    <row r="199" spans="1:63" x14ac:dyDescent="0.25">
      <c r="A199" s="9"/>
      <c r="B199" s="184" t="s">
        <v>5770</v>
      </c>
      <c r="C199" s="25" t="s">
        <v>3451</v>
      </c>
      <c r="D199" s="193">
        <v>0.51239568999999996</v>
      </c>
      <c r="E199" s="193">
        <v>0.13163926000000001</v>
      </c>
      <c r="F199" s="193">
        <v>0.20168997999999999</v>
      </c>
      <c r="G199" s="193">
        <v>0.14354501</v>
      </c>
      <c r="H199" s="193">
        <v>5.1375339999999996E-4</v>
      </c>
      <c r="I199" s="193">
        <v>1.7669147999999999E-2</v>
      </c>
      <c r="J199" s="193">
        <v>2.1744663E-3</v>
      </c>
      <c r="K199" s="193">
        <v>4.8792112999999999E-5</v>
      </c>
      <c r="L199" s="193">
        <v>1.5115283E-2</v>
      </c>
      <c r="M199" s="193">
        <v>0</v>
      </c>
      <c r="N199" s="193">
        <v>0</v>
      </c>
      <c r="O199" s="193">
        <v>0</v>
      </c>
      <c r="P199" s="199">
        <f t="shared" si="25"/>
        <v>0.97510562962962966</v>
      </c>
      <c r="Q199" s="240">
        <v>13.784437</v>
      </c>
      <c r="R199" s="99">
        <v>11.393649</v>
      </c>
      <c r="S199" s="99">
        <v>1.8311440000000001</v>
      </c>
      <c r="T199" s="99">
        <v>1.3209E-2</v>
      </c>
      <c r="U199" s="99">
        <v>0.23837</v>
      </c>
      <c r="V199" s="99">
        <v>3.2805229999999998E-2</v>
      </c>
      <c r="W199" s="99">
        <v>0.27526</v>
      </c>
      <c r="X199" s="241">
        <f t="shared" si="26"/>
        <v>0.134601825194267</v>
      </c>
      <c r="Y199" s="241">
        <f t="shared" si="27"/>
        <v>6.9103650074000003E-2</v>
      </c>
      <c r="Z199" s="241">
        <f t="shared" si="28"/>
        <v>3.6920934337266995E-2</v>
      </c>
      <c r="AA199" s="241">
        <f t="shared" si="29"/>
        <v>2.8577240783000002E-2</v>
      </c>
      <c r="AB199" s="258">
        <v>2.7026116999999999E-2</v>
      </c>
      <c r="AC199" s="258">
        <v>4.4238266999999998E-6</v>
      </c>
      <c r="AD199" s="258">
        <v>5.4567147999999999E-3</v>
      </c>
      <c r="AE199" s="258">
        <v>3.5809732999999998E-6</v>
      </c>
      <c r="AF199" s="258">
        <v>3.6539412E-2</v>
      </c>
      <c r="AG199" s="258">
        <v>7.3401474000000001E-5</v>
      </c>
      <c r="AH199" s="258">
        <v>1.7688848E-2</v>
      </c>
      <c r="AI199" s="258">
        <v>3.4859338999999997E-4</v>
      </c>
      <c r="AJ199" s="258">
        <v>1.320379E-3</v>
      </c>
      <c r="AK199" s="258">
        <v>1.0668975999999999E-4</v>
      </c>
      <c r="AL199" s="258">
        <v>5.0708806999999999E-6</v>
      </c>
      <c r="AM199" s="258">
        <v>4.3406566999999997E-8</v>
      </c>
      <c r="AN199" s="258">
        <v>5.7785219999999997E-4</v>
      </c>
      <c r="AO199" s="258">
        <v>7.2700970000000005E-4</v>
      </c>
      <c r="AP199" s="258">
        <v>1.6146448000000001E-2</v>
      </c>
      <c r="AQ199" s="258">
        <v>3.6076783E-5</v>
      </c>
      <c r="AR199" s="258">
        <v>2.8541164000000001E-2</v>
      </c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315"/>
      <c r="BF199" s="315"/>
      <c r="BG199" s="315"/>
      <c r="BH199" s="315"/>
      <c r="BI199" s="315"/>
      <c r="BJ199" s="315"/>
      <c r="BK199" s="315"/>
    </row>
    <row r="200" spans="1:63" x14ac:dyDescent="0.25">
      <c r="A200" s="9"/>
      <c r="B200" s="184" t="s">
        <v>5770</v>
      </c>
      <c r="C200" s="25" t="s">
        <v>3452</v>
      </c>
      <c r="D200" s="193">
        <v>0.44943249000000002</v>
      </c>
      <c r="E200" s="193">
        <v>0.12642315000000001</v>
      </c>
      <c r="F200" s="193">
        <v>0.22765356</v>
      </c>
      <c r="G200" s="193">
        <v>5.6574495000000002E-2</v>
      </c>
      <c r="H200" s="193">
        <v>6.3546108000000004E-4</v>
      </c>
      <c r="I200" s="193">
        <v>1.7923300999999999E-2</v>
      </c>
      <c r="J200" s="193">
        <v>2.5573226000000001E-3</v>
      </c>
      <c r="K200" s="193">
        <v>5.1805577000000001E-5</v>
      </c>
      <c r="L200" s="193">
        <v>1.7613394000000001E-2</v>
      </c>
      <c r="M200" s="193">
        <v>0</v>
      </c>
      <c r="N200" s="193">
        <v>0</v>
      </c>
      <c r="O200" s="193">
        <v>0</v>
      </c>
      <c r="P200" s="199">
        <f t="shared" si="25"/>
        <v>0.93646777777777779</v>
      </c>
      <c r="Q200" s="240">
        <v>15.123398</v>
      </c>
      <c r="R200" s="99">
        <v>12.123218</v>
      </c>
      <c r="S200" s="99">
        <v>2.2201200000000001</v>
      </c>
      <c r="T200" s="99">
        <v>2.7397000000000001E-2</v>
      </c>
      <c r="U200" s="99">
        <v>0.38663999999999998</v>
      </c>
      <c r="V200" s="99">
        <v>3.9762609999999997E-2</v>
      </c>
      <c r="W200" s="99">
        <v>0.32625999999999999</v>
      </c>
      <c r="X200" s="241">
        <f t="shared" si="26"/>
        <v>0.170132784882184</v>
      </c>
      <c r="Y200" s="241">
        <f t="shared" si="27"/>
        <v>7.2197746110099992E-2</v>
      </c>
      <c r="Z200" s="241">
        <f t="shared" si="28"/>
        <v>6.7527908040084003E-2</v>
      </c>
      <c r="AA200" s="241">
        <f t="shared" si="29"/>
        <v>3.0407130732E-2</v>
      </c>
      <c r="AB200" s="258">
        <v>2.5954497E-2</v>
      </c>
      <c r="AC200" s="258">
        <v>4.7350004000000002E-6</v>
      </c>
      <c r="AD200" s="258">
        <v>5.4693394000000003E-3</v>
      </c>
      <c r="AE200" s="258">
        <v>4.1269597000000004E-6</v>
      </c>
      <c r="AF200" s="258">
        <v>4.0681312999999997E-2</v>
      </c>
      <c r="AG200" s="258">
        <v>8.3734750000000007E-5</v>
      </c>
      <c r="AH200" s="258">
        <v>1.6987366E-2</v>
      </c>
      <c r="AI200" s="258">
        <v>3.9360183999999999E-4</v>
      </c>
      <c r="AJ200" s="258">
        <v>5.1800539000000005E-4</v>
      </c>
      <c r="AK200" s="258">
        <v>2.0085251999999999E-4</v>
      </c>
      <c r="AL200" s="258">
        <v>7.4997449000000002E-6</v>
      </c>
      <c r="AM200" s="258">
        <v>2.5415183999999999E-8</v>
      </c>
      <c r="AN200" s="258">
        <v>7.7078813000000003E-4</v>
      </c>
      <c r="AO200" s="258">
        <v>1.5467287E-2</v>
      </c>
      <c r="AP200" s="258">
        <v>3.3182481999999999E-2</v>
      </c>
      <c r="AQ200" s="258">
        <v>4.2220732000000001E-5</v>
      </c>
      <c r="AR200" s="258">
        <v>3.0364909999999998E-2</v>
      </c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315"/>
      <c r="BF200" s="315"/>
      <c r="BG200" s="315"/>
      <c r="BH200" s="315"/>
      <c r="BI200" s="315"/>
      <c r="BJ200" s="315"/>
      <c r="BK200" s="315"/>
    </row>
    <row r="201" spans="1:63" x14ac:dyDescent="0.25">
      <c r="A201" s="9"/>
      <c r="B201" s="184" t="s">
        <v>5770</v>
      </c>
      <c r="C201" s="25" t="s">
        <v>3453</v>
      </c>
      <c r="D201" s="193">
        <v>0.41245187</v>
      </c>
      <c r="E201" s="193">
        <v>0.12336012</v>
      </c>
      <c r="F201" s="193">
        <v>0.24289619000000001</v>
      </c>
      <c r="G201" s="193">
        <v>5.4995262999999999E-3</v>
      </c>
      <c r="H201" s="193">
        <v>7.0694176999999995E-4</v>
      </c>
      <c r="I201" s="193">
        <v>1.8072632000000002E-2</v>
      </c>
      <c r="J201" s="193">
        <v>2.7822097000000001E-3</v>
      </c>
      <c r="K201" s="193">
        <v>5.3575039999999997E-5</v>
      </c>
      <c r="L201" s="193">
        <v>1.9080673999999999E-2</v>
      </c>
      <c r="M201" s="193">
        <v>0</v>
      </c>
      <c r="N201" s="193">
        <v>0</v>
      </c>
      <c r="O201" s="193">
        <v>0</v>
      </c>
      <c r="P201" s="199">
        <f t="shared" si="25"/>
        <v>0.91377866666666663</v>
      </c>
      <c r="Q201" s="240">
        <v>15.909494</v>
      </c>
      <c r="R201" s="99">
        <v>12.551377</v>
      </c>
      <c r="S201" s="99">
        <v>2.4485999999999999</v>
      </c>
      <c r="T201" s="99">
        <v>3.5728999999999997E-2</v>
      </c>
      <c r="U201" s="99">
        <v>0.47372999999999998</v>
      </c>
      <c r="V201" s="99">
        <v>4.3848560000000002E-2</v>
      </c>
      <c r="W201" s="99">
        <v>0.35621000000000003</v>
      </c>
      <c r="X201" s="241">
        <f t="shared" si="26"/>
        <v>0.19099931893958899</v>
      </c>
      <c r="Y201" s="241">
        <f t="shared" si="27"/>
        <v>7.4013951457600008E-2</v>
      </c>
      <c r="Z201" s="241">
        <f t="shared" si="28"/>
        <v>8.5504339449989003E-2</v>
      </c>
      <c r="AA201" s="241">
        <f t="shared" si="29"/>
        <v>3.1481028031999994E-2</v>
      </c>
      <c r="AB201" s="258">
        <v>2.5325213999999999E-2</v>
      </c>
      <c r="AC201" s="258">
        <v>4.9177693999999997E-6</v>
      </c>
      <c r="AD201" s="258">
        <v>5.4767653999999999E-3</v>
      </c>
      <c r="AE201" s="258">
        <v>4.4474841999999996E-6</v>
      </c>
      <c r="AF201" s="258">
        <v>4.3112803999999998E-2</v>
      </c>
      <c r="AG201" s="258">
        <v>8.9802804000000005E-5</v>
      </c>
      <c r="AH201" s="258">
        <v>1.6575438000000001E-2</v>
      </c>
      <c r="AI201" s="258">
        <v>4.2002536E-4</v>
      </c>
      <c r="AJ201" s="258">
        <v>4.6797330999999998E-5</v>
      </c>
      <c r="AK201" s="258">
        <v>2.5615206999999999E-4</v>
      </c>
      <c r="AL201" s="258">
        <v>8.9262399000000005E-6</v>
      </c>
      <c r="AM201" s="258">
        <v>1.4849089E-8</v>
      </c>
      <c r="AN201" s="258">
        <v>8.8408560000000005E-4</v>
      </c>
      <c r="AO201" s="258">
        <v>2.412458E-2</v>
      </c>
      <c r="AP201" s="258">
        <v>4.3188320000000002E-2</v>
      </c>
      <c r="AQ201" s="258">
        <v>4.5829031999999999E-5</v>
      </c>
      <c r="AR201" s="258">
        <v>3.1435198999999997E-2</v>
      </c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315"/>
      <c r="BF201" s="315"/>
      <c r="BG201" s="315"/>
      <c r="BH201" s="315"/>
      <c r="BI201" s="315"/>
      <c r="BJ201" s="315"/>
      <c r="BK201" s="315"/>
    </row>
    <row r="202" spans="1:63" x14ac:dyDescent="0.25">
      <c r="A202" s="9"/>
      <c r="B202" s="184" t="s">
        <v>5770</v>
      </c>
      <c r="C202" s="25" t="s">
        <v>3454</v>
      </c>
      <c r="D202" s="193">
        <v>1.7038091</v>
      </c>
      <c r="E202" s="193">
        <v>0.27741616000000002</v>
      </c>
      <c r="F202" s="193">
        <v>6.2086192999999998E-2</v>
      </c>
      <c r="G202" s="193">
        <v>3.6724947000000001E-2</v>
      </c>
      <c r="H202" s="193">
        <v>3.5443131000000003E-2</v>
      </c>
      <c r="I202" s="193">
        <v>8.9862242999999998E-3</v>
      </c>
      <c r="J202" s="193">
        <v>1.2600678000000001</v>
      </c>
      <c r="K202" s="193">
        <v>3.9581985999999998E-4</v>
      </c>
      <c r="L202" s="193">
        <v>2.2688762000000001E-2</v>
      </c>
      <c r="M202" s="193">
        <v>0</v>
      </c>
      <c r="N202" s="193">
        <v>0</v>
      </c>
      <c r="O202" s="193">
        <v>0</v>
      </c>
      <c r="P202" s="199">
        <f t="shared" si="25"/>
        <v>2.0549345185185186</v>
      </c>
      <c r="Q202" s="240">
        <v>61.596851000000001</v>
      </c>
      <c r="R202" s="99">
        <v>53.192816999999998</v>
      </c>
      <c r="S202" s="99">
        <v>7.1467200000000002</v>
      </c>
      <c r="T202" s="99">
        <v>9.1697999999999999E-6</v>
      </c>
      <c r="U202" s="99">
        <v>0.35570000000000002</v>
      </c>
      <c r="V202" s="99">
        <v>0.1086656</v>
      </c>
      <c r="W202" s="99">
        <v>0.79293999999999998</v>
      </c>
      <c r="X202" s="241">
        <f t="shared" si="26"/>
        <v>0.25658317204092901</v>
      </c>
      <c r="Y202" s="241">
        <f t="shared" si="27"/>
        <v>8.4212893225299984E-2</v>
      </c>
      <c r="Z202" s="241">
        <f t="shared" si="28"/>
        <v>3.9152255674629009E-2</v>
      </c>
      <c r="AA202" s="241">
        <f t="shared" si="29"/>
        <v>0.13321802314100001</v>
      </c>
      <c r="AB202" s="258">
        <v>5.6958610999999999E-2</v>
      </c>
      <c r="AC202" s="258">
        <v>6.0722498999999997E-5</v>
      </c>
      <c r="AD202" s="258">
        <v>1.4180195E-2</v>
      </c>
      <c r="AE202" s="258">
        <v>9.6311262999999993E-6</v>
      </c>
      <c r="AF202" s="258">
        <v>1.2815494E-2</v>
      </c>
      <c r="AG202" s="258">
        <v>1.882396E-4</v>
      </c>
      <c r="AH202" s="258">
        <v>3.7276019000000001E-2</v>
      </c>
      <c r="AI202" s="258">
        <v>1.0160983E-4</v>
      </c>
      <c r="AJ202" s="258">
        <v>8.4967129000000001E-5</v>
      </c>
      <c r="AK202" s="258">
        <v>7.2592366999999996E-5</v>
      </c>
      <c r="AL202" s="258">
        <v>4.0590168000000002E-5</v>
      </c>
      <c r="AM202" s="258">
        <v>3.4910628999999998E-8</v>
      </c>
      <c r="AN202" s="258">
        <v>8.2362177999999999E-4</v>
      </c>
      <c r="AO202" s="258">
        <v>3.0258039000000001E-4</v>
      </c>
      <c r="AP202" s="258">
        <v>4.5024010000000001E-4</v>
      </c>
      <c r="AQ202" s="258">
        <v>5.4663141000000001E-5</v>
      </c>
      <c r="AR202" s="258">
        <v>0.13316336000000001</v>
      </c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93"/>
      <c r="BE202" s="315"/>
      <c r="BF202" s="315"/>
      <c r="BG202" s="315"/>
      <c r="BH202" s="315"/>
      <c r="BI202" s="315"/>
      <c r="BJ202" s="315"/>
      <c r="BK202" s="315"/>
    </row>
    <row r="203" spans="1:63" x14ac:dyDescent="0.25">
      <c r="A203" s="9"/>
      <c r="B203" s="184" t="s">
        <v>5770</v>
      </c>
      <c r="C203" s="25" t="s">
        <v>3455</v>
      </c>
      <c r="D203" s="193">
        <v>0.18833211999999999</v>
      </c>
      <c r="E203" s="193">
        <v>0.11504061</v>
      </c>
      <c r="F203" s="193">
        <v>3.1576295999999997E-2</v>
      </c>
      <c r="G203" s="193">
        <v>8.8004541000000006E-3</v>
      </c>
      <c r="H203" s="193">
        <v>3.1153204E-4</v>
      </c>
      <c r="I203" s="193">
        <v>6.6879595999999996E-3</v>
      </c>
      <c r="J203" s="193">
        <v>3.5391694000000001E-3</v>
      </c>
      <c r="K203" s="193">
        <v>4.4463340000000001E-5</v>
      </c>
      <c r="L203" s="193">
        <v>2.2331627E-2</v>
      </c>
      <c r="M203" s="193">
        <v>0</v>
      </c>
      <c r="N203" s="193">
        <v>0</v>
      </c>
      <c r="O203" s="193">
        <v>0</v>
      </c>
      <c r="P203" s="199">
        <f t="shared" si="25"/>
        <v>0.85215266666666667</v>
      </c>
      <c r="Q203" s="240">
        <v>17.515964</v>
      </c>
      <c r="R203" s="99">
        <v>11.199172000000001</v>
      </c>
      <c r="S203" s="99">
        <v>5.2898719999999999</v>
      </c>
      <c r="T203" s="99">
        <v>8.7003000000000004E-6</v>
      </c>
      <c r="U203" s="99">
        <v>0.26906000000000002</v>
      </c>
      <c r="V203" s="99">
        <v>9.7811700000000001E-2</v>
      </c>
      <c r="W203" s="99">
        <v>0.66003999999999996</v>
      </c>
      <c r="X203" s="241">
        <f t="shared" si="26"/>
        <v>8.9837402725400001E-2</v>
      </c>
      <c r="Y203" s="241">
        <f t="shared" si="27"/>
        <v>4.4479216766199994E-2</v>
      </c>
      <c r="Z203" s="241">
        <f t="shared" si="28"/>
        <v>1.72586018572E-2</v>
      </c>
      <c r="AA203" s="241">
        <f t="shared" si="29"/>
        <v>2.8099584101999999E-2</v>
      </c>
      <c r="AB203" s="258">
        <v>2.3618785999999999E-2</v>
      </c>
      <c r="AC203" s="258">
        <v>5.5243052000000002E-5</v>
      </c>
      <c r="AD203" s="258">
        <v>1.3905957E-2</v>
      </c>
      <c r="AE203" s="258">
        <v>1.6142442E-6</v>
      </c>
      <c r="AF203" s="258">
        <v>6.7292545000000002E-3</v>
      </c>
      <c r="AG203" s="258">
        <v>1.6836197000000001E-4</v>
      </c>
      <c r="AH203" s="258">
        <v>1.5458557E-2</v>
      </c>
      <c r="AI203" s="258">
        <v>5.2022423000000001E-5</v>
      </c>
      <c r="AJ203" s="258">
        <v>7.6738660999999998E-5</v>
      </c>
      <c r="AK203" s="258">
        <v>1.5792143000000001E-4</v>
      </c>
      <c r="AL203" s="258">
        <v>7.4520525000000003E-6</v>
      </c>
      <c r="AM203" s="258">
        <v>2.9950699999999998E-8</v>
      </c>
      <c r="AN203" s="258">
        <v>7.8807819999999996E-4</v>
      </c>
      <c r="AO203" s="258">
        <v>2.7481184999999999E-4</v>
      </c>
      <c r="AP203" s="258">
        <v>4.4299029000000002E-4</v>
      </c>
      <c r="AQ203" s="258">
        <v>5.3349101999999999E-5</v>
      </c>
      <c r="AR203" s="258">
        <v>2.8046234999999999E-2</v>
      </c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315"/>
      <c r="BF203" s="315"/>
      <c r="BG203" s="315"/>
      <c r="BH203" s="315"/>
      <c r="BI203" s="315"/>
      <c r="BJ203" s="315"/>
      <c r="BK203" s="315"/>
    </row>
    <row r="204" spans="1:63" x14ac:dyDescent="0.25">
      <c r="A204" s="43" t="s">
        <v>1753</v>
      </c>
      <c r="B204" s="184" t="s">
        <v>5770</v>
      </c>
      <c r="C204" s="25" t="s">
        <v>3456</v>
      </c>
      <c r="D204" s="193">
        <v>1.5130373000000001E-2</v>
      </c>
      <c r="E204" s="193">
        <v>1.0712737E-2</v>
      </c>
      <c r="F204" s="193">
        <v>2.2860559999999999E-3</v>
      </c>
      <c r="G204" s="193">
        <v>5.0095930000000003E-4</v>
      </c>
      <c r="H204" s="193">
        <v>2.7307527E-5</v>
      </c>
      <c r="I204" s="193">
        <v>4.0589304E-4</v>
      </c>
      <c r="J204" s="193">
        <v>2.2762626E-4</v>
      </c>
      <c r="K204" s="193">
        <v>2.8066295999999998E-5</v>
      </c>
      <c r="L204" s="193">
        <v>9.4172815000000002E-4</v>
      </c>
      <c r="M204" s="193">
        <v>0</v>
      </c>
      <c r="N204" s="193">
        <v>0</v>
      </c>
      <c r="O204" s="193">
        <v>0</v>
      </c>
      <c r="P204" s="199">
        <f t="shared" si="25"/>
        <v>7.9353607407407406E-2</v>
      </c>
      <c r="Q204" s="240">
        <v>2.3783897999999999</v>
      </c>
      <c r="R204" s="99">
        <v>1.9735457000000001</v>
      </c>
      <c r="S204" s="99">
        <v>0.34265279999999998</v>
      </c>
      <c r="T204" s="99">
        <v>4.7137999999999998E-7</v>
      </c>
      <c r="U204" s="99">
        <v>1.6456999999999999E-2</v>
      </c>
      <c r="V204" s="99">
        <v>5.6828790000000001E-3</v>
      </c>
      <c r="W204" s="99">
        <v>4.0051000000000003E-2</v>
      </c>
      <c r="X204" s="241">
        <f t="shared" si="26"/>
        <v>9.8004140341052016E-3</v>
      </c>
      <c r="Y204" s="241">
        <f t="shared" si="27"/>
        <v>3.3329348238800003E-3</v>
      </c>
      <c r="Z204" s="241">
        <f t="shared" si="28"/>
        <v>1.5248943412252004E-3</v>
      </c>
      <c r="AA204" s="241">
        <f t="shared" si="29"/>
        <v>4.9425848690000003E-3</v>
      </c>
      <c r="AB204" s="258">
        <v>2.1994774000000002E-3</v>
      </c>
      <c r="AC204" s="258">
        <v>4.0004317000000001E-6</v>
      </c>
      <c r="AD204" s="258">
        <v>6.3137860000000003E-4</v>
      </c>
      <c r="AE204" s="258">
        <v>1.6446338000000001E-7</v>
      </c>
      <c r="AF204" s="258">
        <v>4.8805592E-4</v>
      </c>
      <c r="AG204" s="258">
        <v>9.8580087999999992E-6</v>
      </c>
      <c r="AH204" s="258">
        <v>1.4394646000000001E-3</v>
      </c>
      <c r="AI204" s="258">
        <v>3.7224755E-6</v>
      </c>
      <c r="AJ204" s="258">
        <v>4.3175781999999997E-6</v>
      </c>
      <c r="AK204" s="258">
        <v>2.2678801000000002E-6</v>
      </c>
      <c r="AL204" s="258">
        <v>4.2837141999999998E-7</v>
      </c>
      <c r="AM204" s="258">
        <v>1.3010052E-9</v>
      </c>
      <c r="AN204" s="258">
        <v>3.6767835E-5</v>
      </c>
      <c r="AO204" s="258">
        <v>1.4105554E-5</v>
      </c>
      <c r="AP204" s="258">
        <v>2.3818745999999999E-5</v>
      </c>
      <c r="AQ204" s="258">
        <v>2.2788690000000001E-6</v>
      </c>
      <c r="AR204" s="258">
        <v>4.9403060000000002E-3</v>
      </c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315"/>
      <c r="BF204" s="315"/>
      <c r="BG204" s="315"/>
      <c r="BH204" s="315"/>
      <c r="BI204" s="315"/>
      <c r="BJ204" s="315"/>
      <c r="BK204" s="315"/>
    </row>
    <row r="205" spans="1:63" x14ac:dyDescent="0.25">
      <c r="A205" s="43"/>
      <c r="B205" s="184" t="s">
        <v>5770</v>
      </c>
      <c r="C205" s="25" t="s">
        <v>3457</v>
      </c>
      <c r="D205" s="193">
        <v>9.6859174000000006E-2</v>
      </c>
      <c r="E205" s="193">
        <v>5.3115689000000001E-2</v>
      </c>
      <c r="F205" s="193">
        <v>1.697005E-2</v>
      </c>
      <c r="G205" s="193">
        <v>3.1270350999999998E-3</v>
      </c>
      <c r="H205" s="193">
        <v>2.1442798000000001E-4</v>
      </c>
      <c r="I205" s="193">
        <v>3.5149983000000002E-3</v>
      </c>
      <c r="J205" s="193">
        <v>2.3721430000000002E-3</v>
      </c>
      <c r="K205" s="193">
        <v>3.051367E-5</v>
      </c>
      <c r="L205" s="193">
        <v>1.7514317000000001E-2</v>
      </c>
      <c r="M205" s="193">
        <v>0</v>
      </c>
      <c r="N205" s="193">
        <v>0</v>
      </c>
      <c r="O205" s="193">
        <v>0</v>
      </c>
      <c r="P205" s="199">
        <f t="shared" si="25"/>
        <v>0.39344954814814814</v>
      </c>
      <c r="Q205" s="240">
        <v>6.9556991000000004</v>
      </c>
      <c r="R205" s="99">
        <v>5.2600977999999996</v>
      </c>
      <c r="S205" s="99">
        <v>1.3474159999999999</v>
      </c>
      <c r="T205" s="99">
        <v>6.7623999999999998E-6</v>
      </c>
      <c r="U205" s="99">
        <v>0.11756</v>
      </c>
      <c r="V205" s="99">
        <v>2.418857E-2</v>
      </c>
      <c r="W205" s="99">
        <v>0.20643</v>
      </c>
      <c r="X205" s="241">
        <f t="shared" si="26"/>
        <v>4.0152601219694002E-2</v>
      </c>
      <c r="Y205" s="241">
        <f t="shared" si="27"/>
        <v>1.868986028482E-2</v>
      </c>
      <c r="Z205" s="241">
        <f t="shared" si="28"/>
        <v>8.2509932518740007E-3</v>
      </c>
      <c r="AA205" s="241">
        <f t="shared" si="29"/>
        <v>1.3211747683E-2</v>
      </c>
      <c r="AB205" s="258">
        <v>1.0905452E-2</v>
      </c>
      <c r="AC205" s="258">
        <v>1.8456852000000001E-6</v>
      </c>
      <c r="AD205" s="258">
        <v>4.0843763999999999E-3</v>
      </c>
      <c r="AE205" s="258">
        <v>8.3423162000000003E-7</v>
      </c>
      <c r="AF205" s="258">
        <v>3.6543731999999999E-3</v>
      </c>
      <c r="AG205" s="258">
        <v>4.2978768000000002E-5</v>
      </c>
      <c r="AH205" s="258">
        <v>7.1377693999999997E-3</v>
      </c>
      <c r="AI205" s="258">
        <v>2.8254335000000001E-5</v>
      </c>
      <c r="AJ205" s="258">
        <v>2.5949581000000001E-5</v>
      </c>
      <c r="AK205" s="258">
        <v>1.8685712999999999E-5</v>
      </c>
      <c r="AL205" s="258">
        <v>2.9880741999999998E-6</v>
      </c>
      <c r="AM205" s="258">
        <v>1.0078674000000001E-8</v>
      </c>
      <c r="AN205" s="258">
        <v>5.1046736999999995E-4</v>
      </c>
      <c r="AO205" s="258">
        <v>1.8513734000000001E-4</v>
      </c>
      <c r="AP205" s="258">
        <v>3.4173135999999998E-4</v>
      </c>
      <c r="AQ205" s="258">
        <v>4.1389683000000001E-5</v>
      </c>
      <c r="AR205" s="258">
        <v>1.3170358E-2</v>
      </c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315"/>
      <c r="BF205" s="315"/>
      <c r="BG205" s="315"/>
      <c r="BH205" s="315"/>
      <c r="BI205" s="315"/>
      <c r="BJ205" s="315"/>
      <c r="BK205" s="315"/>
    </row>
    <row r="206" spans="1:63" x14ac:dyDescent="0.25">
      <c r="A206" s="9"/>
      <c r="B206" s="184" t="s">
        <v>5770</v>
      </c>
      <c r="C206" s="25" t="s">
        <v>1596</v>
      </c>
      <c r="D206" s="193">
        <v>0.27980471000000001</v>
      </c>
      <c r="E206" s="193">
        <v>0.17696423</v>
      </c>
      <c r="F206" s="193">
        <v>4.6182728999999999E-2</v>
      </c>
      <c r="G206" s="193">
        <v>1.4474067E-2</v>
      </c>
      <c r="H206" s="193">
        <v>4.0863822E-4</v>
      </c>
      <c r="I206" s="193">
        <v>9.8608935000000005E-3</v>
      </c>
      <c r="J206" s="193">
        <v>4.7062518000000001E-3</v>
      </c>
      <c r="K206" s="193">
        <v>5.8412896E-5</v>
      </c>
      <c r="L206" s="193">
        <v>2.7149489999999998E-2</v>
      </c>
      <c r="M206" s="193">
        <v>0</v>
      </c>
      <c r="N206" s="193">
        <v>0</v>
      </c>
      <c r="O206" s="193">
        <v>0</v>
      </c>
      <c r="P206" s="199">
        <f t="shared" si="25"/>
        <v>1.3108461481481481</v>
      </c>
      <c r="Q206" s="240">
        <v>28.076084999999999</v>
      </c>
      <c r="R206" s="99">
        <v>17.138321999999999</v>
      </c>
      <c r="S206" s="99">
        <v>9.2321600000000004</v>
      </c>
      <c r="T206" s="99">
        <v>1.0638E-5</v>
      </c>
      <c r="U206" s="99">
        <v>0.42055999999999999</v>
      </c>
      <c r="V206" s="99">
        <v>0.1714328</v>
      </c>
      <c r="W206" s="99">
        <v>1.1135999999999999</v>
      </c>
      <c r="X206" s="241">
        <f t="shared" si="26"/>
        <v>0.139522117312467</v>
      </c>
      <c r="Y206" s="241">
        <f t="shared" si="27"/>
        <v>7.0268508309E-2</v>
      </c>
      <c r="Z206" s="241">
        <f t="shared" si="28"/>
        <v>2.6265998165467003E-2</v>
      </c>
      <c r="AA206" s="241">
        <f t="shared" si="29"/>
        <v>4.2987610838000005E-2</v>
      </c>
      <c r="AB206" s="258">
        <v>3.6331850999999998E-2</v>
      </c>
      <c r="AC206" s="258">
        <v>1.0863885E-4</v>
      </c>
      <c r="AD206" s="258">
        <v>2.3727719000000001E-2</v>
      </c>
      <c r="AE206" s="258">
        <v>2.3942989999999999E-6</v>
      </c>
      <c r="AF206" s="258">
        <v>9.8041563000000002E-3</v>
      </c>
      <c r="AG206" s="258">
        <v>2.9374886000000001E-4</v>
      </c>
      <c r="AH206" s="258">
        <v>2.3779168999999999E-2</v>
      </c>
      <c r="AI206" s="258">
        <v>7.5790747999999997E-5</v>
      </c>
      <c r="AJ206" s="258">
        <v>1.2752942000000001E-4</v>
      </c>
      <c r="AK206" s="258">
        <v>2.9716056000000002E-4</v>
      </c>
      <c r="AL206" s="258">
        <v>1.1915885E-5</v>
      </c>
      <c r="AM206" s="258">
        <v>4.9822467000000001E-8</v>
      </c>
      <c r="AN206" s="258">
        <v>1.0656890000000001E-3</v>
      </c>
      <c r="AO206" s="258">
        <v>3.6449158E-4</v>
      </c>
      <c r="AP206" s="258">
        <v>5.4420214999999997E-4</v>
      </c>
      <c r="AQ206" s="258">
        <v>6.5308838000000005E-5</v>
      </c>
      <c r="AR206" s="258">
        <v>4.2922302000000002E-2</v>
      </c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315"/>
      <c r="BF206" s="315"/>
      <c r="BG206" s="315"/>
      <c r="BH206" s="315"/>
      <c r="BI206" s="315"/>
      <c r="BJ206" s="315"/>
      <c r="BK206" s="315"/>
    </row>
    <row r="207" spans="1:63" x14ac:dyDescent="0.25">
      <c r="A207" s="43"/>
      <c r="B207" s="184" t="s">
        <v>5770</v>
      </c>
      <c r="C207" s="25" t="s">
        <v>1597</v>
      </c>
      <c r="D207" s="193">
        <v>1.1303696999999999</v>
      </c>
      <c r="E207" s="193">
        <v>0.98317206999999995</v>
      </c>
      <c r="F207" s="193">
        <v>0.10485605000000001</v>
      </c>
      <c r="G207" s="193">
        <v>7.2775482000000001E-3</v>
      </c>
      <c r="H207" s="193">
        <v>9.9756199000000005E-4</v>
      </c>
      <c r="I207" s="193">
        <v>1.1202698000000001E-2</v>
      </c>
      <c r="J207" s="193">
        <v>2.2651793999999999E-2</v>
      </c>
      <c r="K207" s="193">
        <v>2.6607140000000001E-5</v>
      </c>
      <c r="L207" s="193">
        <v>1.8534450999999999E-4</v>
      </c>
      <c r="M207" s="193">
        <v>0</v>
      </c>
      <c r="N207" s="193">
        <v>0</v>
      </c>
      <c r="O207" s="193">
        <v>0</v>
      </c>
      <c r="P207" s="199">
        <f t="shared" si="25"/>
        <v>7.2827560740740731</v>
      </c>
      <c r="Q207" s="240">
        <v>115.29667000000001</v>
      </c>
      <c r="R207" s="99">
        <v>109.97156</v>
      </c>
      <c r="S207" s="99">
        <v>4.4407439999999996</v>
      </c>
      <c r="T207" s="99">
        <v>2.3827E-7</v>
      </c>
      <c r="U207" s="99">
        <v>0.34072999999999998</v>
      </c>
      <c r="V207" s="99">
        <v>3.9672129999999999E-4</v>
      </c>
      <c r="W207" s="99">
        <v>0.54323999999999995</v>
      </c>
      <c r="X207" s="241">
        <f t="shared" si="26"/>
        <v>0.63418026993468057</v>
      </c>
      <c r="Y207" s="241">
        <f t="shared" si="27"/>
        <v>0.22575136944258198</v>
      </c>
      <c r="Z207" s="241">
        <f t="shared" si="28"/>
        <v>0.13256915055312862</v>
      </c>
      <c r="AA207" s="241">
        <f t="shared" si="29"/>
        <v>0.27585974993897</v>
      </c>
      <c r="AB207" s="258">
        <v>0.20186807000000001</v>
      </c>
      <c r="AC207" s="258">
        <v>8.9929282000000001E-8</v>
      </c>
      <c r="AD207" s="258">
        <v>9.6169946E-4</v>
      </c>
      <c r="AE207" s="258">
        <v>1.0243616E-5</v>
      </c>
      <c r="AF207" s="258">
        <v>2.2910205999999999E-2</v>
      </c>
      <c r="AG207" s="258">
        <v>1.0604373E-6</v>
      </c>
      <c r="AH207" s="258">
        <v>0.13207219000000001</v>
      </c>
      <c r="AI207" s="258">
        <v>1.7035697999999999E-4</v>
      </c>
      <c r="AJ207" s="258">
        <v>5.1370816000000003E-5</v>
      </c>
      <c r="AK207" s="258">
        <v>2.2901329999999999E-4</v>
      </c>
      <c r="AL207" s="258">
        <v>2.9419752000000001E-5</v>
      </c>
      <c r="AM207" s="258">
        <v>9.6523285999999999E-9</v>
      </c>
      <c r="AN207" s="258">
        <v>4.9674668000000001E-6</v>
      </c>
      <c r="AO207" s="258">
        <v>2.2492237999999998E-5</v>
      </c>
      <c r="AP207" s="258">
        <v>-1.0669651999999999E-5</v>
      </c>
      <c r="AQ207" s="258">
        <v>7.1993897E-7</v>
      </c>
      <c r="AR207" s="258">
        <v>0.27585903000000001</v>
      </c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315"/>
      <c r="BF207" s="315"/>
      <c r="BG207" s="315"/>
      <c r="BH207" s="315"/>
      <c r="BI207" s="315"/>
      <c r="BJ207" s="315"/>
      <c r="BK207" s="315"/>
    </row>
    <row r="208" spans="1:63" x14ac:dyDescent="0.25">
      <c r="A208" s="43"/>
      <c r="B208" s="184" t="s">
        <v>5770</v>
      </c>
      <c r="C208" s="25" t="s">
        <v>1598</v>
      </c>
      <c r="D208" s="193">
        <v>1.1379007999999999</v>
      </c>
      <c r="E208" s="193">
        <v>0.36215396999999999</v>
      </c>
      <c r="F208" s="193">
        <v>0.63512135999999997</v>
      </c>
      <c r="G208" s="193">
        <v>2.4483713000000001E-2</v>
      </c>
      <c r="H208" s="193">
        <v>1.1434297000000001E-3</v>
      </c>
      <c r="I208" s="193">
        <v>2.4700611000000001E-2</v>
      </c>
      <c r="J208" s="193">
        <v>1.0551779000000001E-2</v>
      </c>
      <c r="K208" s="193">
        <v>1.4596155999999999E-4</v>
      </c>
      <c r="L208" s="193">
        <v>7.9599993999999993E-2</v>
      </c>
      <c r="M208" s="193">
        <v>0</v>
      </c>
      <c r="N208" s="193">
        <v>0</v>
      </c>
      <c r="O208" s="193">
        <v>0</v>
      </c>
      <c r="P208" s="199">
        <f t="shared" si="25"/>
        <v>2.6826219999999998</v>
      </c>
      <c r="Q208" s="240">
        <v>52.343876000000002</v>
      </c>
      <c r="R208" s="99">
        <v>34.896251999999997</v>
      </c>
      <c r="S208" s="99">
        <v>14.520799999999999</v>
      </c>
      <c r="T208" s="99">
        <v>4.7924999999999999E-5</v>
      </c>
      <c r="U208" s="99">
        <v>0.79515999999999998</v>
      </c>
      <c r="V208" s="99">
        <v>0.26701609999999998</v>
      </c>
      <c r="W208" s="99">
        <v>1.8646</v>
      </c>
      <c r="X208" s="241">
        <f t="shared" si="26"/>
        <v>0.34381649433625605</v>
      </c>
      <c r="Y208" s="241">
        <f t="shared" si="27"/>
        <v>0.20051532248200002</v>
      </c>
      <c r="Z208" s="241">
        <f t="shared" si="28"/>
        <v>5.574970417425601E-2</v>
      </c>
      <c r="AA208" s="241">
        <f t="shared" si="29"/>
        <v>8.7551467680000009E-2</v>
      </c>
      <c r="AB208" s="258">
        <v>7.4346506000000007E-2</v>
      </c>
      <c r="AC208" s="258">
        <v>1.0261399E-5</v>
      </c>
      <c r="AD208" s="258">
        <v>2.7623845000000001E-2</v>
      </c>
      <c r="AE208" s="258">
        <v>1.2353123E-5</v>
      </c>
      <c r="AF208" s="258">
        <v>9.8058558000000004E-2</v>
      </c>
      <c r="AG208" s="258">
        <v>4.6379895999999998E-4</v>
      </c>
      <c r="AH208" s="258">
        <v>4.8660412E-2</v>
      </c>
      <c r="AI208" s="258">
        <v>1.0954186999999999E-3</v>
      </c>
      <c r="AJ208" s="258">
        <v>2.1554367000000001E-4</v>
      </c>
      <c r="AK208" s="258">
        <v>8.8543890000000004E-5</v>
      </c>
      <c r="AL208" s="258">
        <v>2.1953856999999999E-5</v>
      </c>
      <c r="AM208" s="258">
        <v>7.0057256000000005E-8</v>
      </c>
      <c r="AN208" s="258">
        <v>2.5543571000000002E-3</v>
      </c>
      <c r="AO208" s="258">
        <v>1.0784085000000001E-3</v>
      </c>
      <c r="AP208" s="258">
        <v>2.0349964E-3</v>
      </c>
      <c r="AQ208" s="258">
        <v>1.9127867999999999E-4</v>
      </c>
      <c r="AR208" s="258">
        <v>8.7360189000000005E-2</v>
      </c>
      <c r="AT208" s="193"/>
      <c r="AU208" s="193"/>
      <c r="AV208" s="193"/>
      <c r="AW208" s="193"/>
      <c r="AX208" s="193"/>
      <c r="AY208" s="193"/>
      <c r="AZ208" s="193"/>
      <c r="BA208" s="193"/>
      <c r="BB208" s="193"/>
      <c r="BC208" s="193"/>
      <c r="BD208" s="193"/>
      <c r="BE208" s="315"/>
      <c r="BF208" s="315"/>
      <c r="BG208" s="315"/>
      <c r="BH208" s="315"/>
      <c r="BI208" s="315"/>
      <c r="BJ208" s="315"/>
      <c r="BK208" s="315"/>
    </row>
    <row r="209" spans="1:63" x14ac:dyDescent="0.25">
      <c r="A209" s="43"/>
      <c r="B209" s="184" t="s">
        <v>5770</v>
      </c>
      <c r="C209" s="48" t="s">
        <v>4222</v>
      </c>
      <c r="D209" s="223">
        <v>0</v>
      </c>
      <c r="E209" s="223">
        <v>0</v>
      </c>
      <c r="F209" s="223">
        <v>0</v>
      </c>
      <c r="G209" s="223">
        <v>0</v>
      </c>
      <c r="H209" s="223">
        <v>0</v>
      </c>
      <c r="I209" s="223">
        <v>0</v>
      </c>
      <c r="J209" s="223">
        <v>0</v>
      </c>
      <c r="K209" s="223">
        <v>0</v>
      </c>
      <c r="L209" s="223">
        <v>0</v>
      </c>
      <c r="M209" s="223">
        <v>0</v>
      </c>
      <c r="N209" s="223">
        <v>0</v>
      </c>
      <c r="O209" s="223">
        <v>0</v>
      </c>
      <c r="P209" s="227">
        <f t="shared" si="25"/>
        <v>0</v>
      </c>
      <c r="Q209" s="238">
        <v>0</v>
      </c>
      <c r="R209" s="117">
        <v>0</v>
      </c>
      <c r="S209" s="117">
        <v>0</v>
      </c>
      <c r="T209" s="117">
        <v>0</v>
      </c>
      <c r="U209" s="117">
        <v>0</v>
      </c>
      <c r="V209" s="117">
        <v>0</v>
      </c>
      <c r="W209" s="117">
        <v>0</v>
      </c>
      <c r="X209" s="257">
        <f t="shared" si="26"/>
        <v>0</v>
      </c>
      <c r="Y209" s="257">
        <f t="shared" si="27"/>
        <v>0</v>
      </c>
      <c r="Z209" s="257">
        <f t="shared" si="28"/>
        <v>0</v>
      </c>
      <c r="AA209" s="257">
        <f t="shared" si="29"/>
        <v>0</v>
      </c>
      <c r="AB209" s="257">
        <v>0</v>
      </c>
      <c r="AC209" s="257">
        <v>0</v>
      </c>
      <c r="AD209" s="257">
        <v>0</v>
      </c>
      <c r="AE209" s="257">
        <v>0</v>
      </c>
      <c r="AF209" s="257">
        <v>0</v>
      </c>
      <c r="AG209" s="257">
        <v>0</v>
      </c>
      <c r="AH209" s="257">
        <v>0</v>
      </c>
      <c r="AI209" s="257">
        <v>0</v>
      </c>
      <c r="AJ209" s="257">
        <v>0</v>
      </c>
      <c r="AK209" s="257">
        <v>0</v>
      </c>
      <c r="AL209" s="257">
        <v>0</v>
      </c>
      <c r="AM209" s="257">
        <v>0</v>
      </c>
      <c r="AN209" s="257">
        <v>0</v>
      </c>
      <c r="AO209" s="257">
        <v>0</v>
      </c>
      <c r="AP209" s="257">
        <v>0</v>
      </c>
      <c r="AQ209" s="257">
        <v>0</v>
      </c>
      <c r="AR209" s="257">
        <v>0</v>
      </c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315"/>
      <c r="BF209" s="315"/>
      <c r="BG209" s="315"/>
      <c r="BH209" s="315"/>
      <c r="BI209" s="315"/>
      <c r="BJ209" s="315"/>
      <c r="BK209" s="315"/>
    </row>
    <row r="210" spans="1:63" x14ac:dyDescent="0.25">
      <c r="A210" s="43"/>
      <c r="B210" s="184" t="s">
        <v>5770</v>
      </c>
      <c r="C210" s="48" t="s">
        <v>4223</v>
      </c>
      <c r="D210" s="223">
        <v>0.44133823</v>
      </c>
      <c r="E210" s="223">
        <v>0.1241476</v>
      </c>
      <c r="F210" s="223">
        <v>0.22354982000000001</v>
      </c>
      <c r="G210" s="223">
        <v>5.5557706999999998E-2</v>
      </c>
      <c r="H210" s="223">
        <v>6.2402156000000003E-4</v>
      </c>
      <c r="I210" s="223">
        <v>1.7600741E-2</v>
      </c>
      <c r="J210" s="223">
        <v>2.5113003999999999E-3</v>
      </c>
      <c r="K210" s="223">
        <v>5.0872750999999998E-5</v>
      </c>
      <c r="L210" s="223">
        <v>1.7296167000000001E-2</v>
      </c>
      <c r="M210" s="223">
        <v>0</v>
      </c>
      <c r="N210" s="223">
        <v>0</v>
      </c>
      <c r="O210" s="223">
        <v>0</v>
      </c>
      <c r="P210" s="227">
        <f t="shared" si="25"/>
        <v>0.91961185185185179</v>
      </c>
      <c r="Q210" s="238">
        <v>14.850949999999999</v>
      </c>
      <c r="R210" s="117">
        <v>11.904748</v>
      </c>
      <c r="S210" s="117">
        <v>2.1801919999999999</v>
      </c>
      <c r="T210" s="117">
        <v>2.6903E-2</v>
      </c>
      <c r="U210" s="117">
        <v>0.37968000000000002</v>
      </c>
      <c r="V210" s="117">
        <v>3.9046299999999999E-2</v>
      </c>
      <c r="W210" s="117">
        <v>0.32038</v>
      </c>
      <c r="X210" s="257">
        <f t="shared" si="26"/>
        <v>0.167068452370041</v>
      </c>
      <c r="Y210" s="257">
        <f t="shared" si="27"/>
        <v>7.0897165824000005E-2</v>
      </c>
      <c r="Z210" s="257">
        <f t="shared" si="28"/>
        <v>6.6312116829041007E-2</v>
      </c>
      <c r="AA210" s="257">
        <f t="shared" si="29"/>
        <v>2.9859169717000002E-2</v>
      </c>
      <c r="AB210" s="257">
        <v>2.5487330999999998E-2</v>
      </c>
      <c r="AC210" s="257">
        <v>4.6497589000000003E-6</v>
      </c>
      <c r="AD210" s="257">
        <v>5.3708799999999998E-3</v>
      </c>
      <c r="AE210" s="257">
        <v>4.0525820999999998E-6</v>
      </c>
      <c r="AF210" s="257">
        <v>3.9948024999999998E-2</v>
      </c>
      <c r="AG210" s="257">
        <v>8.2227483000000005E-5</v>
      </c>
      <c r="AH210" s="257">
        <v>1.6681603E-2</v>
      </c>
      <c r="AI210" s="257">
        <v>3.8650661E-4</v>
      </c>
      <c r="AJ210" s="257">
        <v>5.0869559000000001E-4</v>
      </c>
      <c r="AK210" s="257">
        <v>1.9723766E-4</v>
      </c>
      <c r="AL210" s="257">
        <v>7.3647515E-6</v>
      </c>
      <c r="AM210" s="257">
        <v>2.4957541E-8</v>
      </c>
      <c r="AN210" s="257">
        <v>7.5690326E-4</v>
      </c>
      <c r="AO210" s="257">
        <v>1.518889E-2</v>
      </c>
      <c r="AP210" s="257">
        <v>3.2584890999999998E-2</v>
      </c>
      <c r="AQ210" s="257">
        <v>4.1460717000000001E-5</v>
      </c>
      <c r="AR210" s="257">
        <v>2.9817709000000001E-2</v>
      </c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315"/>
      <c r="BF210" s="315"/>
      <c r="BG210" s="315"/>
      <c r="BH210" s="315"/>
      <c r="BI210" s="315"/>
      <c r="BJ210" s="315"/>
      <c r="BK210" s="315"/>
    </row>
    <row r="211" spans="1:63" x14ac:dyDescent="0.25">
      <c r="A211" s="43"/>
      <c r="B211" s="184" t="s">
        <v>5770</v>
      </c>
      <c r="C211" s="48" t="s">
        <v>4224</v>
      </c>
      <c r="D211" s="223">
        <v>0.1286786</v>
      </c>
      <c r="E211" s="223">
        <v>1.6710721000000001E-2</v>
      </c>
      <c r="F211" s="223">
        <v>0.1015895</v>
      </c>
      <c r="G211" s="223">
        <v>8.5282022999999996E-4</v>
      </c>
      <c r="H211" s="223">
        <v>7.5934382999999996E-5</v>
      </c>
      <c r="I211" s="223">
        <v>1.2314921999999999E-3</v>
      </c>
      <c r="J211" s="223">
        <v>8.7159274999999996E-4</v>
      </c>
      <c r="K211" s="223">
        <v>8.3493311999999995E-6</v>
      </c>
      <c r="L211" s="223">
        <v>7.3381877000000002E-3</v>
      </c>
      <c r="M211" s="223">
        <v>0</v>
      </c>
      <c r="N211" s="223">
        <v>0</v>
      </c>
      <c r="O211" s="223">
        <v>0</v>
      </c>
      <c r="P211" s="227">
        <f t="shared" si="25"/>
        <v>0.12378311851851852</v>
      </c>
      <c r="Q211" s="238">
        <v>2.1207840999999998</v>
      </c>
      <c r="R211" s="117">
        <v>1.7169601000000001</v>
      </c>
      <c r="S211" s="117">
        <v>0.30328480000000002</v>
      </c>
      <c r="T211" s="117">
        <v>4.8687999999999999E-6</v>
      </c>
      <c r="U211" s="117">
        <v>4.0363999999999997E-2</v>
      </c>
      <c r="V211" s="117">
        <v>5.2912940000000002E-3</v>
      </c>
      <c r="W211" s="117">
        <v>5.4878999999999997E-2</v>
      </c>
      <c r="X211" s="257">
        <f t="shared" si="26"/>
        <v>2.6568887574325704E-2</v>
      </c>
      <c r="Y211" s="257">
        <f t="shared" si="27"/>
        <v>1.9376952787960002E-2</v>
      </c>
      <c r="Z211" s="257">
        <f t="shared" si="28"/>
        <v>2.8801858963656999E-3</v>
      </c>
      <c r="AA211" s="257">
        <f t="shared" si="29"/>
        <v>4.3117488900000006E-3</v>
      </c>
      <c r="AB211" s="257">
        <v>3.4295211000000001E-3</v>
      </c>
      <c r="AC211" s="257">
        <v>6.5738796E-7</v>
      </c>
      <c r="AD211" s="257">
        <v>1.3911593E-3</v>
      </c>
      <c r="AE211" s="257">
        <v>1.4598564E-6</v>
      </c>
      <c r="AF211" s="257">
        <v>1.4544501E-2</v>
      </c>
      <c r="AG211" s="257">
        <v>9.6541436000000002E-6</v>
      </c>
      <c r="AH211" s="257">
        <v>2.2446709000000001E-3</v>
      </c>
      <c r="AI211" s="257">
        <v>1.7707821E-4</v>
      </c>
      <c r="AJ211" s="257">
        <v>7.2670767E-6</v>
      </c>
      <c r="AK211" s="257">
        <v>5.1989790999999997E-6</v>
      </c>
      <c r="AL211" s="257">
        <v>9.9296434000000009E-7</v>
      </c>
      <c r="AM211" s="257">
        <v>3.3012257000000001E-9</v>
      </c>
      <c r="AN211" s="257">
        <v>2.0170379E-4</v>
      </c>
      <c r="AO211" s="257">
        <v>7.4253245000000006E-5</v>
      </c>
      <c r="AP211" s="257">
        <v>1.6901743E-4</v>
      </c>
      <c r="AQ211" s="257">
        <v>1.7342789999999999E-5</v>
      </c>
      <c r="AR211" s="257">
        <v>4.2944061000000002E-3</v>
      </c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315"/>
      <c r="BF211" s="315"/>
      <c r="BG211" s="315"/>
      <c r="BH211" s="315"/>
      <c r="BI211" s="315"/>
      <c r="BJ211" s="315"/>
      <c r="BK211" s="315"/>
    </row>
    <row r="212" spans="1:63" x14ac:dyDescent="0.25">
      <c r="A212" s="9"/>
      <c r="B212" s="184" t="s">
        <v>5770</v>
      </c>
      <c r="C212" s="25" t="s">
        <v>1599</v>
      </c>
      <c r="D212" s="193">
        <v>0.53075437999999997</v>
      </c>
      <c r="E212" s="193">
        <v>0.42846286</v>
      </c>
      <c r="F212" s="193">
        <v>7.6750398999999997E-2</v>
      </c>
      <c r="G212" s="193">
        <v>1.9253507E-3</v>
      </c>
      <c r="H212" s="193">
        <v>3.5747775999999998E-4</v>
      </c>
      <c r="I212" s="193">
        <v>5.4745367000000001E-3</v>
      </c>
      <c r="J212" s="193">
        <v>2.4427050999999999E-3</v>
      </c>
      <c r="K212" s="193">
        <v>6.8919542999999994E-5</v>
      </c>
      <c r="L212" s="193">
        <v>1.5272136E-2</v>
      </c>
      <c r="M212" s="193">
        <v>0</v>
      </c>
      <c r="N212" s="193">
        <v>0</v>
      </c>
      <c r="O212" s="193">
        <v>0</v>
      </c>
      <c r="P212" s="199">
        <f t="shared" si="25"/>
        <v>3.1737989629629628</v>
      </c>
      <c r="Q212" s="240">
        <v>13.387886</v>
      </c>
      <c r="R212" s="99">
        <v>12.663080000000001</v>
      </c>
      <c r="S212" s="99">
        <v>0.52692640000000002</v>
      </c>
      <c r="T212" s="99">
        <v>1.4331999999999999E-5</v>
      </c>
      <c r="U212" s="99">
        <v>7.8508999999999995E-2</v>
      </c>
      <c r="V212" s="99">
        <v>9.3265499999999994E-3</v>
      </c>
      <c r="W212" s="99">
        <v>0.11003</v>
      </c>
      <c r="X212" s="241">
        <f t="shared" si="26"/>
        <v>0.19557381187076761</v>
      </c>
      <c r="Y212" s="241">
        <f t="shared" si="27"/>
        <v>0.10475292372599999</v>
      </c>
      <c r="Z212" s="241">
        <f t="shared" si="28"/>
        <v>5.90572731087676E-2</v>
      </c>
      <c r="AA212" s="241">
        <f t="shared" si="29"/>
        <v>3.1763615035999997E-2</v>
      </c>
      <c r="AB212" s="258">
        <v>8.7943994999999997E-2</v>
      </c>
      <c r="AC212" s="258">
        <v>5.4230330999999998E-6</v>
      </c>
      <c r="AD212" s="258">
        <v>3.3597457000000002E-3</v>
      </c>
      <c r="AE212" s="258">
        <v>4.6505698999999996E-6</v>
      </c>
      <c r="AF212" s="258">
        <v>1.3422359999999999E-2</v>
      </c>
      <c r="AG212" s="258">
        <v>1.6749422999999999E-5</v>
      </c>
      <c r="AH212" s="258">
        <v>5.7523616999999999E-2</v>
      </c>
      <c r="AI212" s="258">
        <v>1.4317557E-4</v>
      </c>
      <c r="AJ212" s="258">
        <v>1.3949616E-5</v>
      </c>
      <c r="AK212" s="258">
        <v>3.7579376000000002E-5</v>
      </c>
      <c r="AL212" s="258">
        <v>2.0216789000000002E-6</v>
      </c>
      <c r="AM212" s="258">
        <v>8.4678675999999993E-9</v>
      </c>
      <c r="AN212" s="258">
        <v>3.9877963000000002E-4</v>
      </c>
      <c r="AO212" s="258">
        <v>1.4617345E-4</v>
      </c>
      <c r="AP212" s="258">
        <v>7.9196832000000001E-4</v>
      </c>
      <c r="AQ212" s="258">
        <v>3.5085035999999999E-5</v>
      </c>
      <c r="AR212" s="258">
        <v>3.1728529999999998E-2</v>
      </c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315"/>
      <c r="BF212" s="315"/>
      <c r="BG212" s="315"/>
      <c r="BH212" s="315"/>
      <c r="BI212" s="315"/>
      <c r="BJ212" s="315"/>
      <c r="BK212" s="315"/>
    </row>
    <row r="213" spans="1:63" x14ac:dyDescent="0.25">
      <c r="A213" s="9" t="s">
        <v>1753</v>
      </c>
      <c r="B213" s="184" t="s">
        <v>5770</v>
      </c>
      <c r="C213" s="25" t="s">
        <v>4250</v>
      </c>
      <c r="D213" s="193">
        <v>0.44133823</v>
      </c>
      <c r="E213" s="193">
        <v>0.1241476</v>
      </c>
      <c r="F213" s="193">
        <v>0.22354982000000001</v>
      </c>
      <c r="G213" s="193">
        <v>5.5557706999999998E-2</v>
      </c>
      <c r="H213" s="193">
        <v>6.2402156000000003E-4</v>
      </c>
      <c r="I213" s="193">
        <v>1.7600741E-2</v>
      </c>
      <c r="J213" s="193">
        <v>2.5113003999999999E-3</v>
      </c>
      <c r="K213" s="193">
        <v>5.0872750999999998E-5</v>
      </c>
      <c r="L213" s="193">
        <v>1.7296167000000001E-2</v>
      </c>
      <c r="M213" s="193">
        <v>0</v>
      </c>
      <c r="N213" s="193">
        <v>0</v>
      </c>
      <c r="O213" s="193">
        <v>0</v>
      </c>
      <c r="P213" s="199">
        <f t="shared" si="25"/>
        <v>0.91961185185185179</v>
      </c>
      <c r="Q213" s="240">
        <v>14.850949999999999</v>
      </c>
      <c r="R213" s="99">
        <v>11.904748</v>
      </c>
      <c r="S213" s="99">
        <v>2.1801919999999999</v>
      </c>
      <c r="T213" s="99">
        <v>2.6903E-2</v>
      </c>
      <c r="U213" s="99">
        <v>0.37968000000000002</v>
      </c>
      <c r="V213" s="99">
        <v>3.9046299999999999E-2</v>
      </c>
      <c r="W213" s="99">
        <v>0.32038</v>
      </c>
      <c r="X213" s="241">
        <f t="shared" si="26"/>
        <v>0.167068452370041</v>
      </c>
      <c r="Y213" s="241">
        <f t="shared" si="27"/>
        <v>7.0897165824000005E-2</v>
      </c>
      <c r="Z213" s="241">
        <f t="shared" si="28"/>
        <v>6.6312116829041007E-2</v>
      </c>
      <c r="AA213" s="241">
        <f t="shared" si="29"/>
        <v>2.9859169717000002E-2</v>
      </c>
      <c r="AB213" s="241">
        <v>2.5487330999999998E-2</v>
      </c>
      <c r="AC213" s="241">
        <v>4.6497589000000003E-6</v>
      </c>
      <c r="AD213" s="241">
        <v>5.3708799999999998E-3</v>
      </c>
      <c r="AE213" s="241">
        <v>4.0525820999999998E-6</v>
      </c>
      <c r="AF213" s="241">
        <v>3.9948024999999998E-2</v>
      </c>
      <c r="AG213" s="241">
        <v>8.2227483000000005E-5</v>
      </c>
      <c r="AH213" s="241">
        <v>1.6681603E-2</v>
      </c>
      <c r="AI213" s="241">
        <v>3.8650661E-4</v>
      </c>
      <c r="AJ213" s="241">
        <v>5.0869559000000001E-4</v>
      </c>
      <c r="AK213" s="241">
        <v>1.9723766E-4</v>
      </c>
      <c r="AL213" s="241">
        <v>7.3647515E-6</v>
      </c>
      <c r="AM213" s="241">
        <v>2.4957541E-8</v>
      </c>
      <c r="AN213" s="241">
        <v>7.5690326E-4</v>
      </c>
      <c r="AO213" s="241">
        <v>1.518889E-2</v>
      </c>
      <c r="AP213" s="241">
        <v>3.2584890999999998E-2</v>
      </c>
      <c r="AQ213" s="241">
        <v>4.1460717000000001E-5</v>
      </c>
      <c r="AR213" s="241">
        <v>2.9817709000000001E-2</v>
      </c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315"/>
      <c r="BF213" s="315"/>
      <c r="BG213" s="315"/>
      <c r="BH213" s="315"/>
      <c r="BI213" s="315"/>
      <c r="BJ213" s="315"/>
      <c r="BK213" s="315"/>
    </row>
    <row r="214" spans="1:63" x14ac:dyDescent="0.25">
      <c r="A214" s="9"/>
      <c r="B214" s="184" t="s">
        <v>5770</v>
      </c>
      <c r="C214" s="5" t="s">
        <v>4249</v>
      </c>
      <c r="D214" s="172">
        <v>0.50316682000000001</v>
      </c>
      <c r="E214" s="172">
        <v>0.12926979999999999</v>
      </c>
      <c r="F214" s="172">
        <v>0.19805605000000001</v>
      </c>
      <c r="G214" s="172">
        <v>0.14095911</v>
      </c>
      <c r="H214" s="172">
        <v>5.0450164000000002E-4</v>
      </c>
      <c r="I214" s="172">
        <v>1.7351122E-2</v>
      </c>
      <c r="J214" s="172">
        <v>2.1353202000000001E-3</v>
      </c>
      <c r="K214" s="172">
        <v>4.7914165E-5</v>
      </c>
      <c r="L214" s="172">
        <v>1.4842996000000001E-2</v>
      </c>
      <c r="M214" s="172">
        <v>0</v>
      </c>
      <c r="N214" s="172">
        <v>0</v>
      </c>
      <c r="O214" s="172">
        <v>0</v>
      </c>
      <c r="P214" s="199">
        <f t="shared" si="25"/>
        <v>0.95755407407407389</v>
      </c>
      <c r="Q214" s="240">
        <v>13.536293000000001</v>
      </c>
      <c r="R214" s="99">
        <v>11.188511999999999</v>
      </c>
      <c r="S214" s="96">
        <v>1.798216</v>
      </c>
      <c r="T214" s="96">
        <v>1.2971E-2</v>
      </c>
      <c r="U214" s="96">
        <v>0.23408000000000001</v>
      </c>
      <c r="V214" s="96">
        <v>3.2214729999999997E-2</v>
      </c>
      <c r="W214" s="96">
        <v>0.27029999999999998</v>
      </c>
      <c r="X214" s="241">
        <f t="shared" si="26"/>
        <v>0.13217842710569899</v>
      </c>
      <c r="Y214" s="241">
        <f t="shared" si="27"/>
        <v>6.7859354065299998E-2</v>
      </c>
      <c r="Z214" s="241">
        <f t="shared" si="28"/>
        <v>3.6256351943399004E-2</v>
      </c>
      <c r="AA214" s="241">
        <f t="shared" si="29"/>
        <v>2.8062721097000001E-2</v>
      </c>
      <c r="AB214" s="258">
        <v>2.6539657000000001E-2</v>
      </c>
      <c r="AC214" s="258">
        <v>4.3441911000000002E-6</v>
      </c>
      <c r="AD214" s="258">
        <v>5.3585315999999999E-3</v>
      </c>
      <c r="AE214" s="258">
        <v>3.5164801999999999E-6</v>
      </c>
      <c r="AF214" s="258">
        <v>3.5881222999999997E-2</v>
      </c>
      <c r="AG214" s="258">
        <v>7.2081794000000002E-5</v>
      </c>
      <c r="AH214" s="258">
        <v>1.7370455999999999E-2</v>
      </c>
      <c r="AI214" s="258">
        <v>3.4231257E-4</v>
      </c>
      <c r="AJ214" s="258">
        <v>1.2965928999999999E-3</v>
      </c>
      <c r="AK214" s="258">
        <v>1.047707E-4</v>
      </c>
      <c r="AL214" s="258">
        <v>4.9796384000000001E-6</v>
      </c>
      <c r="AM214" s="258">
        <v>4.2624999000000003E-8</v>
      </c>
      <c r="AN214" s="258">
        <v>5.6746292000000003E-4</v>
      </c>
      <c r="AO214" s="258">
        <v>7.1391458999999998E-4</v>
      </c>
      <c r="AP214" s="258">
        <v>1.585582E-2</v>
      </c>
      <c r="AQ214" s="258">
        <v>3.5427096999999997E-5</v>
      </c>
      <c r="AR214" s="258">
        <v>2.8027294000000001E-2</v>
      </c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315"/>
      <c r="BF214" s="315"/>
      <c r="BG214" s="315"/>
      <c r="BH214" s="315"/>
      <c r="BI214" s="315"/>
      <c r="BJ214" s="315"/>
      <c r="BK214" s="315"/>
    </row>
    <row r="215" spans="1:63" x14ac:dyDescent="0.25">
      <c r="A215" s="9"/>
      <c r="B215" s="184" t="s">
        <v>5770</v>
      </c>
      <c r="C215" s="25" t="s">
        <v>5413</v>
      </c>
      <c r="D215" s="193">
        <v>0.40502642999999999</v>
      </c>
      <c r="E215" s="193">
        <v>0.12113997999999999</v>
      </c>
      <c r="F215" s="193">
        <v>0.23852229999999999</v>
      </c>
      <c r="G215" s="193">
        <v>5.4005071000000002E-3</v>
      </c>
      <c r="H215" s="193">
        <v>6.9421542000000004E-4</v>
      </c>
      <c r="I215" s="193">
        <v>1.7747331000000002E-2</v>
      </c>
      <c r="J215" s="193">
        <v>2.7321084000000002E-3</v>
      </c>
      <c r="K215" s="193">
        <v>5.2610488999999997E-5</v>
      </c>
      <c r="L215" s="193">
        <v>1.8737368000000001E-2</v>
      </c>
      <c r="M215" s="193">
        <v>0</v>
      </c>
      <c r="N215" s="193">
        <v>0</v>
      </c>
      <c r="O215" s="193">
        <v>0</v>
      </c>
      <c r="P215" s="199">
        <f t="shared" si="25"/>
        <v>0.89733318518518512</v>
      </c>
      <c r="Q215" s="240">
        <v>15.623044999999999</v>
      </c>
      <c r="R215" s="99">
        <v>12.325371000000001</v>
      </c>
      <c r="S215" s="99">
        <v>2.404528</v>
      </c>
      <c r="T215" s="99">
        <v>3.5085999999999999E-2</v>
      </c>
      <c r="U215" s="99">
        <v>0.4652</v>
      </c>
      <c r="V215" s="99">
        <v>4.3059189999999997E-2</v>
      </c>
      <c r="W215" s="99">
        <v>0.3498</v>
      </c>
      <c r="X215" s="241">
        <f t="shared" si="26"/>
        <v>0.18756107994285401</v>
      </c>
      <c r="Y215" s="241">
        <f t="shared" si="27"/>
        <v>7.2681529803400008E-2</v>
      </c>
      <c r="Z215" s="241">
        <f t="shared" si="28"/>
        <v>8.3965382609453992E-2</v>
      </c>
      <c r="AA215" s="241">
        <f t="shared" si="29"/>
        <v>3.0914167530000002E-2</v>
      </c>
      <c r="AB215" s="241">
        <v>2.4869432E-2</v>
      </c>
      <c r="AC215" s="241">
        <v>4.8292312999999999E-6</v>
      </c>
      <c r="AD215" s="241">
        <v>5.3781816000000003E-3</v>
      </c>
      <c r="AE215" s="241">
        <v>4.3674390999999998E-6</v>
      </c>
      <c r="AF215" s="241">
        <v>4.2336536000000001E-2</v>
      </c>
      <c r="AG215" s="241">
        <v>8.8183533000000004E-5</v>
      </c>
      <c r="AH215" s="241">
        <v>1.6277126999999999E-2</v>
      </c>
      <c r="AI215" s="241">
        <v>4.1246172999999999E-4</v>
      </c>
      <c r="AJ215" s="241">
        <v>4.5954749999999999E-5</v>
      </c>
      <c r="AK215" s="241">
        <v>2.5154092999999999E-4</v>
      </c>
      <c r="AL215" s="241">
        <v>8.7655076999999997E-6</v>
      </c>
      <c r="AM215" s="241">
        <v>1.4581754E-8</v>
      </c>
      <c r="AN215" s="241">
        <v>8.6817811000000004E-4</v>
      </c>
      <c r="AO215" s="241">
        <v>2.3690235E-2</v>
      </c>
      <c r="AP215" s="241">
        <v>4.2411104999999998E-2</v>
      </c>
      <c r="AQ215" s="241">
        <v>4.5004530000000001E-5</v>
      </c>
      <c r="AR215" s="241">
        <v>3.0869163000000002E-2</v>
      </c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315"/>
      <c r="BF215" s="315"/>
      <c r="BG215" s="315"/>
      <c r="BH215" s="315"/>
      <c r="BI215" s="315"/>
      <c r="BJ215" s="315"/>
      <c r="BK215" s="315"/>
    </row>
    <row r="216" spans="1:63" x14ac:dyDescent="0.25">
      <c r="A216" s="9"/>
      <c r="B216" s="184" t="s">
        <v>5770</v>
      </c>
      <c r="C216" s="5" t="s">
        <v>6614</v>
      </c>
      <c r="D216" s="172">
        <v>0.59034255000000002</v>
      </c>
      <c r="E216" s="172">
        <v>0.19129847</v>
      </c>
      <c r="F216" s="172">
        <v>0.25495687</v>
      </c>
      <c r="G216" s="172">
        <v>7.2204461999999997E-2</v>
      </c>
      <c r="H216" s="172">
        <v>1.0700788E-3</v>
      </c>
      <c r="I216" s="172">
        <v>2.0675563000000001E-2</v>
      </c>
      <c r="J216" s="172">
        <v>1.7310012E-2</v>
      </c>
      <c r="K216" s="172">
        <v>8.4809501999999994E-5</v>
      </c>
      <c r="L216" s="172">
        <v>3.2742287000000002E-2</v>
      </c>
      <c r="M216" s="172">
        <v>0</v>
      </c>
      <c r="N216" s="172">
        <v>0</v>
      </c>
      <c r="O216" s="172">
        <v>0</v>
      </c>
      <c r="P216" s="199">
        <f t="shared" si="25"/>
        <v>1.4170257037037035</v>
      </c>
      <c r="Q216" s="233">
        <v>21.039124000000001</v>
      </c>
      <c r="R216" s="96">
        <v>16.919985</v>
      </c>
      <c r="S216" s="96">
        <v>3.058608</v>
      </c>
      <c r="T216" s="96">
        <v>2.7448E-2</v>
      </c>
      <c r="U216" s="96">
        <v>0.47454000000000002</v>
      </c>
      <c r="V216" s="96">
        <v>5.1852309999999999E-2</v>
      </c>
      <c r="W216" s="96">
        <v>0.50668999999999997</v>
      </c>
      <c r="X216" s="241">
        <f t="shared" si="26"/>
        <v>0.218730323365669</v>
      </c>
      <c r="Y216" s="241">
        <f t="shared" si="27"/>
        <v>9.8884682272400007E-2</v>
      </c>
      <c r="Z216" s="241">
        <f t="shared" si="28"/>
        <v>7.7398697179269005E-2</v>
      </c>
      <c r="AA216" s="241">
        <f t="shared" si="29"/>
        <v>4.2446943914000002E-2</v>
      </c>
      <c r="AB216" s="241">
        <v>3.9274792000000003E-2</v>
      </c>
      <c r="AC216" s="241">
        <v>6.8377742000000004E-6</v>
      </c>
      <c r="AD216" s="241">
        <v>1.365078E-2</v>
      </c>
      <c r="AE216" s="241">
        <v>5.3992781999999998E-6</v>
      </c>
      <c r="AF216" s="241">
        <v>4.5836562999999997E-2</v>
      </c>
      <c r="AG216" s="241">
        <v>1.1031021999999999E-4</v>
      </c>
      <c r="AH216" s="241">
        <v>2.5705716E-2</v>
      </c>
      <c r="AI216" s="241">
        <v>4.3945259999999999E-4</v>
      </c>
      <c r="AJ216" s="241">
        <v>6.5969548999999996E-4</v>
      </c>
      <c r="AK216" s="241">
        <v>2.1522665000000001E-4</v>
      </c>
      <c r="AL216" s="241">
        <v>2.6545436E-5</v>
      </c>
      <c r="AM216" s="241">
        <v>8.3003269000000002E-8</v>
      </c>
      <c r="AN216" s="241">
        <v>1.2044110000000001E-3</v>
      </c>
      <c r="AO216" s="241">
        <v>1.5818623E-2</v>
      </c>
      <c r="AP216" s="241">
        <v>3.3328943999999999E-2</v>
      </c>
      <c r="AQ216" s="241">
        <v>7.8225913999999998E-5</v>
      </c>
      <c r="AR216" s="241">
        <v>4.2368718E-2</v>
      </c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315"/>
      <c r="BF216" s="315"/>
      <c r="BG216" s="315"/>
      <c r="BH216" s="315"/>
      <c r="BI216" s="315"/>
      <c r="BJ216" s="315"/>
      <c r="BK216" s="315"/>
    </row>
    <row r="217" spans="1:63" x14ac:dyDescent="0.25">
      <c r="A217" s="9" t="s">
        <v>1753</v>
      </c>
      <c r="B217" s="184" t="s">
        <v>5770</v>
      </c>
      <c r="C217" s="5" t="s">
        <v>6615</v>
      </c>
      <c r="D217" s="172">
        <v>5.1282835999999998E-2</v>
      </c>
      <c r="E217" s="172">
        <v>2.8148340000000001E-2</v>
      </c>
      <c r="F217" s="172">
        <v>1.6333278E-2</v>
      </c>
      <c r="G217" s="172">
        <v>1.5620298E-3</v>
      </c>
      <c r="H217" s="172">
        <v>9.6511878999999996E-5</v>
      </c>
      <c r="I217" s="172">
        <v>1.9958354999999998E-3</v>
      </c>
      <c r="J217" s="172">
        <v>1.1050304E-3</v>
      </c>
      <c r="K217" s="172">
        <v>1.0426733999999999E-5</v>
      </c>
      <c r="L217" s="172">
        <v>2.0313834E-3</v>
      </c>
      <c r="M217" s="172">
        <v>0</v>
      </c>
      <c r="N217" s="172">
        <v>0</v>
      </c>
      <c r="O217" s="172">
        <v>0</v>
      </c>
      <c r="P217" s="199">
        <f t="shared" si="25"/>
        <v>0.2085062222222222</v>
      </c>
      <c r="Q217" s="233">
        <v>4.1658837999999996</v>
      </c>
      <c r="R217" s="96">
        <v>2.6474673000000002</v>
      </c>
      <c r="S217" s="96">
        <v>0.84800799999999998</v>
      </c>
      <c r="T217" s="96">
        <v>3.1578999999999999E-6</v>
      </c>
      <c r="U217" s="96">
        <v>0.54147999999999996</v>
      </c>
      <c r="V217" s="96">
        <v>1.5425319999999999E-2</v>
      </c>
      <c r="W217" s="96">
        <v>0.1135</v>
      </c>
      <c r="X217" s="241">
        <f t="shared" si="26"/>
        <v>2.1477155723651799E-2</v>
      </c>
      <c r="Y217" s="241">
        <f t="shared" si="27"/>
        <v>1.0536232118849999E-2</v>
      </c>
      <c r="Z217" s="241">
        <f t="shared" si="28"/>
        <v>4.3097653408018001E-3</v>
      </c>
      <c r="AA217" s="241">
        <f t="shared" si="29"/>
        <v>6.6311582639999997E-3</v>
      </c>
      <c r="AB217" s="241">
        <v>5.7785451999999996E-3</v>
      </c>
      <c r="AC217" s="241">
        <v>6.7169520000000002E-7</v>
      </c>
      <c r="AD217" s="241">
        <v>1.8217736E-3</v>
      </c>
      <c r="AE217" s="241">
        <v>5.4223864999999999E-7</v>
      </c>
      <c r="AF217" s="241">
        <v>2.9076701999999999E-3</v>
      </c>
      <c r="AG217" s="241">
        <v>2.7029185000000001E-5</v>
      </c>
      <c r="AH217" s="241">
        <v>3.7820040999999999E-3</v>
      </c>
      <c r="AI217" s="241">
        <v>2.7443613000000002E-5</v>
      </c>
      <c r="AJ217" s="241">
        <v>1.3083133E-5</v>
      </c>
      <c r="AK217" s="241">
        <v>3.2380438999999999E-5</v>
      </c>
      <c r="AL217" s="241">
        <v>1.1744130000000001E-6</v>
      </c>
      <c r="AM217" s="241">
        <v>3.9198018000000002E-9</v>
      </c>
      <c r="AN217" s="241">
        <v>3.1206472000000002E-4</v>
      </c>
      <c r="AO217" s="241">
        <v>5.0763704000000001E-5</v>
      </c>
      <c r="AP217" s="241">
        <v>9.0847299000000004E-5</v>
      </c>
      <c r="AQ217" s="241">
        <v>4.5488639999999996E-6</v>
      </c>
      <c r="AR217" s="241">
        <v>6.6266093999999996E-3</v>
      </c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315"/>
      <c r="BF217" s="315"/>
      <c r="BG217" s="315"/>
      <c r="BH217" s="315"/>
      <c r="BI217" s="315"/>
      <c r="BJ217" s="315"/>
      <c r="BK217" s="315"/>
    </row>
    <row r="218" spans="1:63" x14ac:dyDescent="0.25">
      <c r="A218" s="43"/>
      <c r="B218" s="184" t="s">
        <v>5770</v>
      </c>
      <c r="C218" s="5" t="s">
        <v>6616</v>
      </c>
      <c r="D218" s="172">
        <v>0.1286786</v>
      </c>
      <c r="E218" s="172">
        <v>1.6710721000000001E-2</v>
      </c>
      <c r="F218" s="172">
        <v>0.1015895</v>
      </c>
      <c r="G218" s="172">
        <v>8.5282022999999996E-4</v>
      </c>
      <c r="H218" s="172">
        <v>7.5934382999999996E-5</v>
      </c>
      <c r="I218" s="172">
        <v>1.2314921999999999E-3</v>
      </c>
      <c r="J218" s="172">
        <v>8.7159274999999996E-4</v>
      </c>
      <c r="K218" s="172">
        <v>8.3493311999999995E-6</v>
      </c>
      <c r="L218" s="172">
        <v>7.3381877000000002E-3</v>
      </c>
      <c r="M218" s="172">
        <v>0</v>
      </c>
      <c r="N218" s="172">
        <v>0</v>
      </c>
      <c r="O218" s="172">
        <v>0</v>
      </c>
      <c r="P218" s="199">
        <f t="shared" si="25"/>
        <v>0.12378311851851852</v>
      </c>
      <c r="Q218" s="233">
        <v>2.1207840999999998</v>
      </c>
      <c r="R218" s="96">
        <v>1.7169601000000001</v>
      </c>
      <c r="S218" s="96">
        <v>0.30328480000000002</v>
      </c>
      <c r="T218" s="96">
        <v>4.8687999999999999E-6</v>
      </c>
      <c r="U218" s="96">
        <v>4.0363999999999997E-2</v>
      </c>
      <c r="V218" s="96">
        <v>5.2912940000000002E-3</v>
      </c>
      <c r="W218" s="96">
        <v>5.4878999999999997E-2</v>
      </c>
      <c r="X218" s="241">
        <f t="shared" si="26"/>
        <v>2.6568887574325704E-2</v>
      </c>
      <c r="Y218" s="241">
        <f t="shared" si="27"/>
        <v>1.9376952787960002E-2</v>
      </c>
      <c r="Z218" s="241">
        <f t="shared" si="28"/>
        <v>2.8801858963656999E-3</v>
      </c>
      <c r="AA218" s="241">
        <f t="shared" si="29"/>
        <v>4.3117488900000006E-3</v>
      </c>
      <c r="AB218" s="241">
        <v>3.4295211000000001E-3</v>
      </c>
      <c r="AC218" s="241">
        <v>6.5738796E-7</v>
      </c>
      <c r="AD218" s="241">
        <v>1.3911593E-3</v>
      </c>
      <c r="AE218" s="241">
        <v>1.4598564E-6</v>
      </c>
      <c r="AF218" s="241">
        <v>1.4544501E-2</v>
      </c>
      <c r="AG218" s="241">
        <v>9.6541436000000002E-6</v>
      </c>
      <c r="AH218" s="241">
        <v>2.2446709000000001E-3</v>
      </c>
      <c r="AI218" s="241">
        <v>1.7707821E-4</v>
      </c>
      <c r="AJ218" s="241">
        <v>7.2670767E-6</v>
      </c>
      <c r="AK218" s="241">
        <v>5.1989790999999997E-6</v>
      </c>
      <c r="AL218" s="241">
        <v>9.9296434000000009E-7</v>
      </c>
      <c r="AM218" s="241">
        <v>3.3012257000000001E-9</v>
      </c>
      <c r="AN218" s="241">
        <v>2.0170379E-4</v>
      </c>
      <c r="AO218" s="241">
        <v>7.4253245000000006E-5</v>
      </c>
      <c r="AP218" s="241">
        <v>1.6901743E-4</v>
      </c>
      <c r="AQ218" s="241">
        <v>1.7342789999999999E-5</v>
      </c>
      <c r="AR218" s="241">
        <v>4.2944061000000002E-3</v>
      </c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315"/>
      <c r="BF218" s="315"/>
      <c r="BG218" s="315"/>
      <c r="BH218" s="315"/>
      <c r="BI218" s="315"/>
      <c r="BJ218" s="315"/>
      <c r="BK218" s="315"/>
    </row>
    <row r="219" spans="1:63" x14ac:dyDescent="0.25">
      <c r="A219" s="45" t="s">
        <v>3186</v>
      </c>
      <c r="B219" s="45"/>
      <c r="C219" s="9"/>
      <c r="D219" s="195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195"/>
      <c r="Q219" s="239"/>
      <c r="R219" s="97"/>
      <c r="S219" s="97"/>
      <c r="T219" s="97"/>
      <c r="U219" s="97"/>
      <c r="V219" s="97"/>
      <c r="W219" s="99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315"/>
      <c r="BF219" s="315"/>
      <c r="BG219" s="315"/>
      <c r="BH219" s="315"/>
      <c r="BI219" s="315"/>
      <c r="BJ219" s="315"/>
      <c r="BK219" s="315"/>
    </row>
    <row r="220" spans="1:63" x14ac:dyDescent="0.25">
      <c r="A220" s="9"/>
      <c r="B220" s="185" t="s">
        <v>1264</v>
      </c>
      <c r="C220" s="9" t="s">
        <v>6617</v>
      </c>
      <c r="D220" s="193">
        <v>1525624.4</v>
      </c>
      <c r="E220" s="193">
        <v>421432.82</v>
      </c>
      <c r="F220" s="193">
        <v>176666.01</v>
      </c>
      <c r="G220" s="193">
        <v>13208.508</v>
      </c>
      <c r="H220" s="193">
        <v>6298.3759</v>
      </c>
      <c r="I220" s="193">
        <v>65001.008000000002</v>
      </c>
      <c r="J220" s="193">
        <v>29628.395</v>
      </c>
      <c r="K220" s="193">
        <v>807.30299000000002</v>
      </c>
      <c r="L220" s="193">
        <v>812581.96</v>
      </c>
      <c r="M220" s="193">
        <v>0</v>
      </c>
      <c r="N220" s="193">
        <v>0</v>
      </c>
      <c r="O220" s="193">
        <v>0</v>
      </c>
      <c r="P220" s="199">
        <f>E220/0.135</f>
        <v>3121724.5925925924</v>
      </c>
      <c r="Q220" s="240">
        <v>47807365</v>
      </c>
      <c r="R220" s="99">
        <v>37956290</v>
      </c>
      <c r="S220" s="99">
        <v>6238400</v>
      </c>
      <c r="T220" s="99">
        <v>88.058000000000007</v>
      </c>
      <c r="U220" s="99">
        <v>822740</v>
      </c>
      <c r="V220" s="99">
        <v>64146.1</v>
      </c>
      <c r="W220" s="99">
        <v>2725700</v>
      </c>
      <c r="X220" s="241">
        <f>SUM(Y220:AA220)</f>
        <v>380809.49255586998</v>
      </c>
      <c r="Y220" s="241">
        <f>SUM(AB220:AG220)</f>
        <v>163652.99851000003</v>
      </c>
      <c r="Z220" s="241">
        <f>SUM(AH220:AP220)</f>
        <v>121036.51664587</v>
      </c>
      <c r="AA220" s="241">
        <f>SUM(AQ220:AR220)</f>
        <v>96119.977399999989</v>
      </c>
      <c r="AB220" s="258">
        <v>86530.1</v>
      </c>
      <c r="AC220" s="258">
        <v>11.560807</v>
      </c>
      <c r="AD220" s="258">
        <v>21147.866000000002</v>
      </c>
      <c r="AE220" s="258">
        <v>10.241792999999999</v>
      </c>
      <c r="AF220" s="258">
        <v>55758.567000000003</v>
      </c>
      <c r="AG220" s="258">
        <v>194.66291000000001</v>
      </c>
      <c r="AH220" s="258">
        <v>56635.474999999999</v>
      </c>
      <c r="AI220" s="258">
        <v>299.94134000000003</v>
      </c>
      <c r="AJ220" s="258">
        <v>108.47869</v>
      </c>
      <c r="AK220" s="258">
        <v>152.47698</v>
      </c>
      <c r="AL220" s="258">
        <v>43.455088000000003</v>
      </c>
      <c r="AM220" s="258">
        <v>0.12714787</v>
      </c>
      <c r="AN220" s="258">
        <v>3198.9364</v>
      </c>
      <c r="AO220" s="258">
        <v>36716.463000000003</v>
      </c>
      <c r="AP220" s="258">
        <v>23881.163</v>
      </c>
      <c r="AQ220" s="258">
        <v>1106.4824000000001</v>
      </c>
      <c r="AR220" s="258">
        <v>95013.494999999995</v>
      </c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315"/>
      <c r="BF220" s="315"/>
      <c r="BG220" s="315"/>
      <c r="BH220" s="315"/>
      <c r="BI220" s="315"/>
      <c r="BJ220" s="315"/>
      <c r="BK220" s="315"/>
    </row>
    <row r="221" spans="1:63" x14ac:dyDescent="0.25">
      <c r="A221" s="45" t="s">
        <v>448</v>
      </c>
      <c r="B221" s="45"/>
      <c r="C221" s="9"/>
      <c r="D221" s="195"/>
      <c r="E221" s="195"/>
      <c r="F221" s="195"/>
      <c r="G221" s="195"/>
      <c r="H221" s="195"/>
      <c r="I221" s="195"/>
      <c r="J221" s="195"/>
      <c r="K221" s="195"/>
      <c r="L221" s="195"/>
      <c r="M221" s="195"/>
      <c r="N221" s="195"/>
      <c r="O221" s="195"/>
      <c r="P221" s="195"/>
      <c r="Q221" s="239"/>
      <c r="R221" s="97"/>
      <c r="S221" s="97"/>
      <c r="T221" s="97"/>
      <c r="U221" s="97"/>
      <c r="V221" s="97"/>
      <c r="W221" s="99"/>
      <c r="X221" s="258"/>
      <c r="Y221" s="258"/>
      <c r="Z221" s="258"/>
      <c r="AA221" s="258"/>
      <c r="AB221" s="258"/>
      <c r="AC221" s="258"/>
      <c r="AD221" s="258"/>
      <c r="AE221" s="258"/>
      <c r="AF221" s="258"/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315"/>
      <c r="BF221" s="315"/>
      <c r="BG221" s="315"/>
      <c r="BH221" s="315"/>
      <c r="BI221" s="315"/>
      <c r="BJ221" s="315"/>
      <c r="BK221" s="315"/>
    </row>
    <row r="222" spans="1:63" x14ac:dyDescent="0.25">
      <c r="A222" s="9"/>
      <c r="B222" s="184" t="s">
        <v>5770</v>
      </c>
      <c r="C222" t="s">
        <v>6618</v>
      </c>
      <c r="D222" s="193">
        <v>0.78938417999999999</v>
      </c>
      <c r="E222" s="193">
        <v>0.34112619999999999</v>
      </c>
      <c r="F222" s="193">
        <v>6.5553009999999995E-2</v>
      </c>
      <c r="G222" s="193">
        <v>1.0524652000000001E-2</v>
      </c>
      <c r="H222" s="193">
        <v>1.1868033E-2</v>
      </c>
      <c r="I222" s="193">
        <v>1.0321314999999999E-2</v>
      </c>
      <c r="J222" s="193">
        <v>0.31682337999999999</v>
      </c>
      <c r="K222" s="193">
        <v>9.1260318000000004E-4</v>
      </c>
      <c r="L222" s="193">
        <v>3.2254990999999997E-2</v>
      </c>
      <c r="M222" s="193">
        <v>0</v>
      </c>
      <c r="N222" s="193">
        <v>0</v>
      </c>
      <c r="O222" s="193">
        <v>0</v>
      </c>
      <c r="P222" s="199">
        <f t="shared" ref="P222:P230" si="30">E222/0.135</f>
        <v>2.5268607407407404</v>
      </c>
      <c r="Q222" s="240">
        <v>68.382371000000006</v>
      </c>
      <c r="R222" s="99">
        <v>61.238844999999998</v>
      </c>
      <c r="S222" s="99">
        <v>5.9684799999999996</v>
      </c>
      <c r="T222" s="99">
        <v>1.7688000000000001E-5</v>
      </c>
      <c r="U222" s="99">
        <v>0.33661999999999997</v>
      </c>
      <c r="V222" s="99">
        <v>8.7848300000000004E-2</v>
      </c>
      <c r="W222" s="99">
        <v>0.75056</v>
      </c>
      <c r="X222" s="241">
        <f t="shared" ref="X222:X232" si="31">SUM(Y222:AA222)</f>
        <v>0.29596589109704902</v>
      </c>
      <c r="Y222" s="241">
        <f t="shared" ref="Y222:Y232" si="32">SUM(AB222:AG222)</f>
        <v>9.4286731918100011E-2</v>
      </c>
      <c r="Z222" s="241">
        <f t="shared" ref="Z222:Z232" si="33">SUM(AH222:AP222)</f>
        <v>4.8307262751949E-2</v>
      </c>
      <c r="AA222" s="241">
        <f t="shared" ref="AA222:AA232" si="34">SUM(AQ222:AR222)</f>
        <v>0.153371896427</v>
      </c>
      <c r="AB222" s="258">
        <v>7.0023070000000007E-2</v>
      </c>
      <c r="AC222" s="258">
        <v>6.3414291000000001E-6</v>
      </c>
      <c r="AD222" s="258">
        <v>1.0011936000000001E-2</v>
      </c>
      <c r="AE222" s="258">
        <v>6.8708990000000003E-6</v>
      </c>
      <c r="AF222" s="258">
        <v>1.4078985E-2</v>
      </c>
      <c r="AG222" s="258">
        <v>1.5952859000000001E-4</v>
      </c>
      <c r="AH222" s="258">
        <v>4.5827102000000002E-2</v>
      </c>
      <c r="AI222" s="258">
        <v>1.0525769000000001E-4</v>
      </c>
      <c r="AJ222" s="258">
        <v>7.8033133999999996E-5</v>
      </c>
      <c r="AK222" s="258">
        <v>4.5950898999999998E-5</v>
      </c>
      <c r="AL222" s="258">
        <v>1.0786049E-5</v>
      </c>
      <c r="AM222" s="258">
        <v>3.4579949000000003E-8</v>
      </c>
      <c r="AN222" s="258">
        <v>8.9834067E-4</v>
      </c>
      <c r="AO222" s="258">
        <v>4.2343042999999999E-4</v>
      </c>
      <c r="AP222" s="258">
        <v>9.1832730000000003E-4</v>
      </c>
      <c r="AQ222" s="258">
        <v>6.2636427000000003E-5</v>
      </c>
      <c r="AR222" s="258">
        <v>0.15330926</v>
      </c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315"/>
      <c r="BF222" s="315"/>
      <c r="BG222" s="315"/>
      <c r="BH222" s="315"/>
      <c r="BI222" s="315"/>
      <c r="BJ222" s="315"/>
      <c r="BK222" s="315"/>
    </row>
    <row r="223" spans="1:63" x14ac:dyDescent="0.25">
      <c r="A223" s="9"/>
      <c r="B223" s="184" t="s">
        <v>5770</v>
      </c>
      <c r="C223" t="s">
        <v>6619</v>
      </c>
      <c r="D223" s="193">
        <v>0.22190894</v>
      </c>
      <c r="E223" s="193">
        <v>0.15909319999999999</v>
      </c>
      <c r="F223" s="193">
        <v>2.9589799E-2</v>
      </c>
      <c r="G223" s="193">
        <v>3.9284313000000001E-3</v>
      </c>
      <c r="H223" s="193">
        <v>4.9195849999999998E-3</v>
      </c>
      <c r="I223" s="193">
        <v>5.0242969999999996E-3</v>
      </c>
      <c r="J223" s="193">
        <v>6.6711582E-3</v>
      </c>
      <c r="K223" s="193">
        <v>7.1555954999999994E-5</v>
      </c>
      <c r="L223" s="193">
        <v>1.2610916E-2</v>
      </c>
      <c r="M223" s="193">
        <v>0</v>
      </c>
      <c r="N223" s="193">
        <v>0</v>
      </c>
      <c r="O223" s="193">
        <v>0</v>
      </c>
      <c r="P223" s="199">
        <f t="shared" si="30"/>
        <v>1.178468148148148</v>
      </c>
      <c r="Q223" s="240">
        <v>46.660504000000003</v>
      </c>
      <c r="R223" s="99">
        <v>44.444414999999999</v>
      </c>
      <c r="S223" s="99">
        <v>1.769936</v>
      </c>
      <c r="T223" s="99">
        <v>3.8673000000000001E-5</v>
      </c>
      <c r="U223" s="99">
        <v>0.10279000000000001</v>
      </c>
      <c r="V223" s="99">
        <v>2.6044189999999998E-2</v>
      </c>
      <c r="W223" s="99">
        <v>0.31728000000000001</v>
      </c>
      <c r="X223" s="241">
        <f t="shared" si="31"/>
        <v>0.17822752398539998</v>
      </c>
      <c r="Y223" s="241">
        <f t="shared" si="32"/>
        <v>4.3169242387799997E-2</v>
      </c>
      <c r="Z223" s="241">
        <f t="shared" si="33"/>
        <v>2.38555305446E-2</v>
      </c>
      <c r="AA223" s="241">
        <f t="shared" si="34"/>
        <v>0.111202751053</v>
      </c>
      <c r="AB223" s="258">
        <v>3.2666207000000003E-2</v>
      </c>
      <c r="AC223" s="258">
        <v>2.8222955000000001E-5</v>
      </c>
      <c r="AD223" s="258">
        <v>4.0553307999999996E-3</v>
      </c>
      <c r="AE223" s="258">
        <v>4.3490817999999996E-6</v>
      </c>
      <c r="AF223" s="258">
        <v>6.3583270000000004E-3</v>
      </c>
      <c r="AG223" s="258">
        <v>5.6805551000000003E-5</v>
      </c>
      <c r="AH223" s="258">
        <v>2.1378171000000001E-2</v>
      </c>
      <c r="AI223" s="258">
        <v>4.6848509000000002E-5</v>
      </c>
      <c r="AJ223" s="258">
        <v>2.6976063E-5</v>
      </c>
      <c r="AK223" s="258">
        <v>4.4171419999999997E-5</v>
      </c>
      <c r="AL223" s="258">
        <v>3.5161713E-6</v>
      </c>
      <c r="AM223" s="258">
        <v>1.0701300000000001E-8</v>
      </c>
      <c r="AN223" s="258">
        <v>4.2194802999999999E-4</v>
      </c>
      <c r="AO223" s="258">
        <v>1.9489004999999999E-4</v>
      </c>
      <c r="AP223" s="258">
        <v>1.7389986000000001E-3</v>
      </c>
      <c r="AQ223" s="258">
        <v>3.0441053E-5</v>
      </c>
      <c r="AR223" s="258">
        <v>0.11117231</v>
      </c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315"/>
      <c r="BF223" s="315"/>
      <c r="BG223" s="315"/>
      <c r="BH223" s="315"/>
      <c r="BI223" s="315"/>
      <c r="BJ223" s="315"/>
      <c r="BK223" s="315"/>
    </row>
    <row r="224" spans="1:63" x14ac:dyDescent="0.25">
      <c r="A224" s="43"/>
      <c r="B224" s="184" t="s">
        <v>5770</v>
      </c>
      <c r="C224" t="s">
        <v>6105</v>
      </c>
      <c r="D224" s="193">
        <v>0.30681511</v>
      </c>
      <c r="E224" s="193">
        <v>0.20858118</v>
      </c>
      <c r="F224" s="193">
        <v>4.5775694999999998E-2</v>
      </c>
      <c r="G224" s="193">
        <v>9.7503824000000003E-3</v>
      </c>
      <c r="H224" s="193">
        <v>1.0158515999999999E-2</v>
      </c>
      <c r="I224" s="193">
        <v>7.9318861000000004E-3</v>
      </c>
      <c r="J224" s="193">
        <v>5.1625344999999996E-3</v>
      </c>
      <c r="K224" s="193">
        <v>1.0514766999999999E-4</v>
      </c>
      <c r="L224" s="193">
        <v>1.9349765000000001E-2</v>
      </c>
      <c r="M224" s="193">
        <v>0</v>
      </c>
      <c r="N224" s="193">
        <v>0</v>
      </c>
      <c r="O224" s="193">
        <v>0</v>
      </c>
      <c r="P224" s="199">
        <f t="shared" si="30"/>
        <v>1.5450457777777777</v>
      </c>
      <c r="Q224" s="240">
        <v>53.351762000000001</v>
      </c>
      <c r="R224" s="99">
        <v>46.283360999999999</v>
      </c>
      <c r="S224" s="99">
        <v>5.9264799999999997</v>
      </c>
      <c r="T224" s="99">
        <v>3.5831000000000003E-5</v>
      </c>
      <c r="U224" s="99">
        <v>0.26889999999999997</v>
      </c>
      <c r="V224" s="99">
        <v>0.1094054</v>
      </c>
      <c r="W224" s="99">
        <v>0.76358000000000004</v>
      </c>
      <c r="X224" s="241">
        <f t="shared" si="31"/>
        <v>0.209983824881881</v>
      </c>
      <c r="Y224" s="241">
        <f t="shared" si="32"/>
        <v>6.1825480465800005E-2</v>
      </c>
      <c r="Z224" s="241">
        <f t="shared" si="33"/>
        <v>3.2171780330081001E-2</v>
      </c>
      <c r="AA224" s="241">
        <f t="shared" si="34"/>
        <v>0.115986564086</v>
      </c>
      <c r="AB224" s="258">
        <v>4.2825850999999998E-2</v>
      </c>
      <c r="AC224" s="258">
        <v>1.4605466E-5</v>
      </c>
      <c r="AD224" s="258">
        <v>9.4526230999999999E-3</v>
      </c>
      <c r="AE224" s="258">
        <v>4.3133498000000001E-6</v>
      </c>
      <c r="AF224" s="258">
        <v>9.3387146000000008E-3</v>
      </c>
      <c r="AG224" s="258">
        <v>1.8937294999999999E-4</v>
      </c>
      <c r="AH224" s="258">
        <v>2.8025960999999999E-2</v>
      </c>
      <c r="AI224" s="258">
        <v>7.4752988000000001E-5</v>
      </c>
      <c r="AJ224" s="258">
        <v>8.3097832000000003E-5</v>
      </c>
      <c r="AK224" s="258">
        <v>1.3697854000000001E-4</v>
      </c>
      <c r="AL224" s="258">
        <v>8.4594547999999996E-6</v>
      </c>
      <c r="AM224" s="258">
        <v>2.5875280999999999E-8</v>
      </c>
      <c r="AN224" s="258">
        <v>6.9777960999999999E-4</v>
      </c>
      <c r="AO224" s="258">
        <v>3.4947533000000001E-4</v>
      </c>
      <c r="AP224" s="258">
        <v>2.7952496999999999E-3</v>
      </c>
      <c r="AQ224" s="258">
        <v>4.8104086000000001E-5</v>
      </c>
      <c r="AR224" s="258">
        <v>0.11593845999999999</v>
      </c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315"/>
      <c r="BF224" s="315"/>
      <c r="BG224" s="315"/>
      <c r="BH224" s="315"/>
      <c r="BI224" s="315"/>
      <c r="BJ224" s="315"/>
      <c r="BK224" s="315"/>
    </row>
    <row r="225" spans="1:63" x14ac:dyDescent="0.25">
      <c r="A225" s="9"/>
      <c r="B225" s="184" t="s">
        <v>5770</v>
      </c>
      <c r="C225" t="s">
        <v>6106</v>
      </c>
      <c r="D225" s="193">
        <v>0.36607680999999997</v>
      </c>
      <c r="E225" s="193">
        <v>0.30484520999999998</v>
      </c>
      <c r="F225" s="193">
        <v>3.5806052999999997E-2</v>
      </c>
      <c r="G225" s="193">
        <v>3.2388139E-3</v>
      </c>
      <c r="H225" s="193">
        <v>6.1719924000000004E-4</v>
      </c>
      <c r="I225" s="193">
        <v>5.0503704999999999E-3</v>
      </c>
      <c r="J225" s="193">
        <v>3.4919185999999999E-3</v>
      </c>
      <c r="K225" s="193">
        <v>1.1103929000000001E-3</v>
      </c>
      <c r="L225" s="193">
        <v>1.1916850999999999E-2</v>
      </c>
      <c r="M225" s="193">
        <v>0</v>
      </c>
      <c r="N225" s="193">
        <v>0</v>
      </c>
      <c r="O225" s="193">
        <v>0</v>
      </c>
      <c r="P225" s="199">
        <f t="shared" si="30"/>
        <v>2.2581126666666664</v>
      </c>
      <c r="Q225" s="240">
        <v>64.771360000000001</v>
      </c>
      <c r="R225" s="99">
        <v>61.003326999999999</v>
      </c>
      <c r="S225" s="99">
        <v>3.220504</v>
      </c>
      <c r="T225" s="99">
        <v>3.9601000000000004E-6</v>
      </c>
      <c r="U225" s="99">
        <v>0.20948</v>
      </c>
      <c r="V225" s="99">
        <v>3.2455289999999998E-2</v>
      </c>
      <c r="W225" s="99">
        <v>0.30558999999999997</v>
      </c>
      <c r="X225" s="241">
        <f t="shared" si="31"/>
        <v>0.26867202769316362</v>
      </c>
      <c r="Y225" s="241">
        <f t="shared" si="32"/>
        <v>7.4230491876999982E-2</v>
      </c>
      <c r="Z225" s="241">
        <f t="shared" si="33"/>
        <v>4.1738030846163607E-2</v>
      </c>
      <c r="AA225" s="241">
        <f t="shared" si="34"/>
        <v>0.15270350497000001</v>
      </c>
      <c r="AB225" s="258">
        <v>6.2592036000000004E-2</v>
      </c>
      <c r="AC225" s="258">
        <v>1.0078082999999999E-6</v>
      </c>
      <c r="AD225" s="258">
        <v>3.6477890999999998E-3</v>
      </c>
      <c r="AE225" s="258">
        <v>3.7558097000000001E-6</v>
      </c>
      <c r="AF225" s="258">
        <v>7.9294767999999998E-3</v>
      </c>
      <c r="AG225" s="258">
        <v>5.6426359E-5</v>
      </c>
      <c r="AH225" s="258">
        <v>4.0963098000000003E-2</v>
      </c>
      <c r="AI225" s="258">
        <v>5.7866391000000001E-5</v>
      </c>
      <c r="AJ225" s="258">
        <v>2.8261851000000001E-5</v>
      </c>
      <c r="AK225" s="258">
        <v>9.5147136000000008E-6</v>
      </c>
      <c r="AL225" s="258">
        <v>3.0578573000000001E-6</v>
      </c>
      <c r="AM225" s="258">
        <v>9.4332636000000005E-9</v>
      </c>
      <c r="AN225" s="258">
        <v>3.6903123999999999E-4</v>
      </c>
      <c r="AO225" s="258">
        <v>1.4120617999999999E-4</v>
      </c>
      <c r="AP225" s="258">
        <v>1.6598517999999999E-4</v>
      </c>
      <c r="AQ225" s="258">
        <v>2.839497E-5</v>
      </c>
      <c r="AR225" s="258">
        <v>0.15267511</v>
      </c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315"/>
      <c r="BF225" s="315"/>
      <c r="BG225" s="315"/>
      <c r="BH225" s="315"/>
      <c r="BI225" s="315"/>
      <c r="BJ225" s="315"/>
      <c r="BK225" s="315"/>
    </row>
    <row r="226" spans="1:63" x14ac:dyDescent="0.25">
      <c r="A226" s="9"/>
      <c r="B226" s="184" t="s">
        <v>5770</v>
      </c>
      <c r="C226" t="s">
        <v>6107</v>
      </c>
      <c r="D226" s="193">
        <v>3.7084128999999999</v>
      </c>
      <c r="E226" s="193">
        <v>3.4280534999999999</v>
      </c>
      <c r="F226" s="193">
        <v>0.17110306</v>
      </c>
      <c r="G226" s="193">
        <v>1.8483669000000001E-2</v>
      </c>
      <c r="H226" s="193">
        <v>1.7206892000000001E-2</v>
      </c>
      <c r="I226" s="193">
        <v>2.0133497E-2</v>
      </c>
      <c r="J226" s="193">
        <v>1.2459799000000001E-2</v>
      </c>
      <c r="K226" s="193">
        <v>8.5464388000000004E-4</v>
      </c>
      <c r="L226" s="193">
        <v>4.0117865000000003E-2</v>
      </c>
      <c r="M226" s="193">
        <v>0</v>
      </c>
      <c r="N226" s="193">
        <v>0</v>
      </c>
      <c r="O226" s="193">
        <v>0</v>
      </c>
      <c r="P226" s="199">
        <f t="shared" si="30"/>
        <v>25.392988888888887</v>
      </c>
      <c r="Q226" s="240">
        <v>140.10177999999999</v>
      </c>
      <c r="R226" s="99">
        <v>125.73909999999999</v>
      </c>
      <c r="S226" s="99">
        <v>11.86472</v>
      </c>
      <c r="T226" s="99">
        <v>6.0263000000000002E-5</v>
      </c>
      <c r="U226" s="99">
        <v>0.5736</v>
      </c>
      <c r="V226" s="99">
        <v>0.1659967</v>
      </c>
      <c r="W226" s="99">
        <v>1.7583</v>
      </c>
      <c r="X226" s="241">
        <f t="shared" si="31"/>
        <v>1.537287411273051</v>
      </c>
      <c r="Y226" s="241">
        <f t="shared" si="32"/>
        <v>0.75585098305700016</v>
      </c>
      <c r="Z226" s="241">
        <f t="shared" si="33"/>
        <v>0.46638216255805087</v>
      </c>
      <c r="AA226" s="241">
        <f t="shared" si="34"/>
        <v>0.31505426565799999</v>
      </c>
      <c r="AB226" s="258">
        <v>0.70363474000000004</v>
      </c>
      <c r="AC226" s="258">
        <v>2.5506229999999999E-5</v>
      </c>
      <c r="AD226" s="258">
        <v>1.8348929999999999E-2</v>
      </c>
      <c r="AE226" s="258">
        <v>1.3941187000000001E-5</v>
      </c>
      <c r="AF226" s="258">
        <v>3.3498277999999999E-2</v>
      </c>
      <c r="AG226" s="258">
        <v>3.2958763999999999E-4</v>
      </c>
      <c r="AH226" s="258">
        <v>0.46025234999999998</v>
      </c>
      <c r="AI226" s="258">
        <v>2.8433380000000001E-4</v>
      </c>
      <c r="AJ226" s="258">
        <v>1.4874269999999999E-4</v>
      </c>
      <c r="AK226" s="258">
        <v>1.5371147E-4</v>
      </c>
      <c r="AL226" s="258">
        <v>1.5519494999999999E-5</v>
      </c>
      <c r="AM226" s="258">
        <v>5.1953051000000002E-8</v>
      </c>
      <c r="AN226" s="258">
        <v>1.6461271000000001E-3</v>
      </c>
      <c r="AO226" s="258">
        <v>7.4103213999999996E-4</v>
      </c>
      <c r="AP226" s="258">
        <v>3.1402939E-3</v>
      </c>
      <c r="AQ226" s="258">
        <v>9.7635657999999996E-5</v>
      </c>
      <c r="AR226" s="258">
        <v>0.31495663000000002</v>
      </c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315"/>
      <c r="BF226" s="315"/>
      <c r="BG226" s="315"/>
      <c r="BH226" s="315"/>
      <c r="BI226" s="315"/>
      <c r="BJ226" s="315"/>
      <c r="BK226" s="315"/>
    </row>
    <row r="227" spans="1:63" x14ac:dyDescent="0.25">
      <c r="A227" s="9"/>
      <c r="B227" s="184" t="s">
        <v>5770</v>
      </c>
      <c r="C227" t="s">
        <v>6108</v>
      </c>
      <c r="D227" s="193">
        <v>0.44118909000000001</v>
      </c>
      <c r="E227" s="193">
        <v>0.28945725</v>
      </c>
      <c r="F227" s="193">
        <v>6.8388825E-2</v>
      </c>
      <c r="G227" s="193">
        <v>1.7246233E-2</v>
      </c>
      <c r="H227" s="193">
        <v>8.2549171999999997E-3</v>
      </c>
      <c r="I227" s="193">
        <v>1.3126089000000001E-2</v>
      </c>
      <c r="J227" s="193">
        <v>7.5501205000000002E-3</v>
      </c>
      <c r="K227" s="193">
        <v>1.2305654999999999E-4</v>
      </c>
      <c r="L227" s="193">
        <v>3.7042606999999998E-2</v>
      </c>
      <c r="M227" s="193">
        <v>0</v>
      </c>
      <c r="N227" s="193">
        <v>0</v>
      </c>
      <c r="O227" s="193">
        <v>0</v>
      </c>
      <c r="P227" s="199">
        <f t="shared" si="30"/>
        <v>2.1441277777777774</v>
      </c>
      <c r="Q227" s="240">
        <v>57.413929000000003</v>
      </c>
      <c r="R227" s="99">
        <v>44.743079000000002</v>
      </c>
      <c r="S227" s="99">
        <v>10.623760000000001</v>
      </c>
      <c r="T227" s="99">
        <v>3.5111999999999999E-5</v>
      </c>
      <c r="U227" s="99">
        <v>0.49756</v>
      </c>
      <c r="V227" s="99">
        <v>0.195295</v>
      </c>
      <c r="W227" s="99">
        <v>1.3542000000000001</v>
      </c>
      <c r="X227" s="241">
        <f t="shared" si="31"/>
        <v>0.25504497183652902</v>
      </c>
      <c r="Y227" s="241">
        <f t="shared" si="32"/>
        <v>9.8998731208500002E-2</v>
      </c>
      <c r="Z227" s="241">
        <f t="shared" si="33"/>
        <v>4.3879396452029006E-2</v>
      </c>
      <c r="AA227" s="241">
        <f t="shared" si="34"/>
        <v>0.11216684417599999</v>
      </c>
      <c r="AB227" s="258">
        <v>5.9429880999999997E-2</v>
      </c>
      <c r="AC227" s="258">
        <v>9.5401766000000006E-5</v>
      </c>
      <c r="AD227" s="258">
        <v>2.4774509E-2</v>
      </c>
      <c r="AE227" s="258">
        <v>5.1293025000000003E-6</v>
      </c>
      <c r="AF227" s="258">
        <v>1.4354321E-2</v>
      </c>
      <c r="AG227" s="258">
        <v>3.3948913999999998E-4</v>
      </c>
      <c r="AH227" s="258">
        <v>3.8894667000000001E-2</v>
      </c>
      <c r="AI227" s="258">
        <v>1.1160697E-4</v>
      </c>
      <c r="AJ227" s="258">
        <v>1.4986331999999999E-4</v>
      </c>
      <c r="AK227" s="258">
        <v>3.5334403E-4</v>
      </c>
      <c r="AL227" s="258">
        <v>1.4693839999999999E-5</v>
      </c>
      <c r="AM227" s="258">
        <v>5.5952029000000003E-8</v>
      </c>
      <c r="AN227" s="258">
        <v>1.3602104000000001E-3</v>
      </c>
      <c r="AO227" s="258">
        <v>5.7850334000000001E-4</v>
      </c>
      <c r="AP227" s="258">
        <v>2.4164515999999998E-3</v>
      </c>
      <c r="AQ227" s="258">
        <v>9.0214176000000002E-5</v>
      </c>
      <c r="AR227" s="258">
        <v>0.11207663</v>
      </c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315"/>
      <c r="BF227" s="315"/>
      <c r="BG227" s="315"/>
      <c r="BH227" s="315"/>
      <c r="BI227" s="315"/>
      <c r="BJ227" s="315"/>
      <c r="BK227" s="315"/>
    </row>
    <row r="228" spans="1:63" x14ac:dyDescent="0.25">
      <c r="A228" s="43"/>
      <c r="B228" s="184" t="s">
        <v>5770</v>
      </c>
      <c r="C228" t="s">
        <v>5571</v>
      </c>
      <c r="D228" s="193">
        <v>0.22188938</v>
      </c>
      <c r="E228" s="193">
        <v>0.15907885999999999</v>
      </c>
      <c r="F228" s="193">
        <v>2.9587281999999999E-2</v>
      </c>
      <c r="G228" s="193">
        <v>3.9280862999999996E-3</v>
      </c>
      <c r="H228" s="193">
        <v>4.9191979999999996E-3</v>
      </c>
      <c r="I228" s="193">
        <v>5.0238525000000003E-3</v>
      </c>
      <c r="J228" s="193">
        <v>6.6706613000000001E-3</v>
      </c>
      <c r="K228" s="193">
        <v>7.1550595999999995E-5</v>
      </c>
      <c r="L228" s="193">
        <v>1.2609886000000001E-2</v>
      </c>
      <c r="M228" s="193">
        <v>0</v>
      </c>
      <c r="N228" s="193">
        <v>0</v>
      </c>
      <c r="O228" s="193">
        <v>0</v>
      </c>
      <c r="P228" s="199">
        <f t="shared" si="30"/>
        <v>1.1783619259259257</v>
      </c>
      <c r="Q228" s="240">
        <v>46.656554999999997</v>
      </c>
      <c r="R228" s="99">
        <v>44.440677000000001</v>
      </c>
      <c r="S228" s="99">
        <v>1.769768</v>
      </c>
      <c r="T228" s="99">
        <v>3.8670000000000001E-5</v>
      </c>
      <c r="U228" s="99">
        <v>0.10278</v>
      </c>
      <c r="V228" s="99">
        <v>2.6041149999999999E-2</v>
      </c>
      <c r="W228" s="99">
        <v>0.31724999999999998</v>
      </c>
      <c r="X228" s="241">
        <f t="shared" si="31"/>
        <v>0.178212220514677</v>
      </c>
      <c r="Y228" s="241">
        <f t="shared" si="32"/>
        <v>4.3165404364100005E-2</v>
      </c>
      <c r="Z228" s="241">
        <f t="shared" si="33"/>
        <v>2.3853417572577001E-2</v>
      </c>
      <c r="AA228" s="241">
        <f t="shared" si="34"/>
        <v>0.11119339857800001</v>
      </c>
      <c r="AB228" s="258">
        <v>3.2663263999999997E-2</v>
      </c>
      <c r="AC228" s="258">
        <v>2.8220202E-5</v>
      </c>
      <c r="AD228" s="258">
        <v>4.0549872000000004E-3</v>
      </c>
      <c r="AE228" s="258">
        <v>4.3487040999999996E-6</v>
      </c>
      <c r="AF228" s="258">
        <v>6.3577837999999999E-3</v>
      </c>
      <c r="AG228" s="258">
        <v>5.6800457999999998E-5</v>
      </c>
      <c r="AH228" s="258">
        <v>2.1376243999999999E-2</v>
      </c>
      <c r="AI228" s="258">
        <v>4.6844505999999998E-5</v>
      </c>
      <c r="AJ228" s="258">
        <v>2.6973730000000001E-5</v>
      </c>
      <c r="AK228" s="258">
        <v>4.4167666999999997E-5</v>
      </c>
      <c r="AL228" s="258">
        <v>3.5158692000000002E-6</v>
      </c>
      <c r="AM228" s="258">
        <v>1.0700376999999999E-8</v>
      </c>
      <c r="AN228" s="258">
        <v>4.2192195999999997E-4</v>
      </c>
      <c r="AO228" s="258">
        <v>1.9487344000000001E-4</v>
      </c>
      <c r="AP228" s="258">
        <v>1.7388657000000001E-3</v>
      </c>
      <c r="AQ228" s="258">
        <v>3.0438578E-5</v>
      </c>
      <c r="AR228" s="258">
        <v>0.11116296000000001</v>
      </c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315"/>
      <c r="BF228" s="315"/>
      <c r="BG228" s="315"/>
      <c r="BH228" s="315"/>
      <c r="BI228" s="315"/>
      <c r="BJ228" s="315"/>
      <c r="BK228" s="315"/>
    </row>
    <row r="229" spans="1:63" x14ac:dyDescent="0.25">
      <c r="A229" s="9"/>
      <c r="B229" s="184" t="s">
        <v>5770</v>
      </c>
      <c r="C229" t="s">
        <v>5572</v>
      </c>
      <c r="D229" s="193">
        <v>0.55851651999999996</v>
      </c>
      <c r="E229" s="193">
        <v>0.41399711</v>
      </c>
      <c r="F229" s="193">
        <v>8.5228384000000004E-2</v>
      </c>
      <c r="G229" s="193">
        <v>1.3766886000000001E-2</v>
      </c>
      <c r="H229" s="193">
        <v>3.6398093E-3</v>
      </c>
      <c r="I229" s="193">
        <v>1.2418192E-2</v>
      </c>
      <c r="J229" s="193">
        <v>7.8546359000000003E-3</v>
      </c>
      <c r="K229" s="193">
        <v>1.6844616E-4</v>
      </c>
      <c r="L229" s="193">
        <v>2.1443051000000001E-2</v>
      </c>
      <c r="M229" s="193">
        <v>0</v>
      </c>
      <c r="N229" s="193">
        <v>0</v>
      </c>
      <c r="O229" s="193">
        <v>0</v>
      </c>
      <c r="P229" s="199">
        <f t="shared" si="30"/>
        <v>3.0666452592592592</v>
      </c>
      <c r="Q229" s="240">
        <v>73.201419999999999</v>
      </c>
      <c r="R229" s="99">
        <v>62.975968999999999</v>
      </c>
      <c r="S229" s="99">
        <v>8.4655199999999997</v>
      </c>
      <c r="T229" s="99">
        <v>5.7432999999999997E-5</v>
      </c>
      <c r="U229" s="99">
        <v>0.35271999999999998</v>
      </c>
      <c r="V229" s="99">
        <v>0.14275370000000001</v>
      </c>
      <c r="W229" s="99">
        <v>1.2644</v>
      </c>
      <c r="X229" s="241">
        <f t="shared" si="31"/>
        <v>0.33449117640305404</v>
      </c>
      <c r="Y229" s="241">
        <f t="shared" si="32"/>
        <v>0.1151490426142</v>
      </c>
      <c r="Z229" s="241">
        <f t="shared" si="33"/>
        <v>6.1604792261854002E-2</v>
      </c>
      <c r="AA229" s="241">
        <f t="shared" si="34"/>
        <v>0.157737341527</v>
      </c>
      <c r="AB229" s="258">
        <v>8.5003677E-2</v>
      </c>
      <c r="AC229" s="258">
        <v>2.3544051999999999E-5</v>
      </c>
      <c r="AD229" s="258">
        <v>1.3127129E-2</v>
      </c>
      <c r="AE229" s="258">
        <v>5.3571622000000002E-6</v>
      </c>
      <c r="AF229" s="258">
        <v>1.6718265E-2</v>
      </c>
      <c r="AG229" s="258">
        <v>2.7107040000000002E-4</v>
      </c>
      <c r="AH229" s="258">
        <v>5.5634665E-2</v>
      </c>
      <c r="AI229" s="258">
        <v>1.3846991E-4</v>
      </c>
      <c r="AJ229" s="258">
        <v>1.1598796E-4</v>
      </c>
      <c r="AK229" s="258">
        <v>1.1582512E-4</v>
      </c>
      <c r="AL229" s="258">
        <v>1.1299064999999999E-5</v>
      </c>
      <c r="AM229" s="258">
        <v>3.7736854000000002E-8</v>
      </c>
      <c r="AN229" s="258">
        <v>1.0050987999999999E-3</v>
      </c>
      <c r="AO229" s="258">
        <v>5.0171077000000001E-4</v>
      </c>
      <c r="AP229" s="258">
        <v>4.0816979000000003E-3</v>
      </c>
      <c r="AQ229" s="258">
        <v>5.2941527000000002E-5</v>
      </c>
      <c r="AR229" s="258">
        <v>0.1576844</v>
      </c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315"/>
      <c r="BF229" s="315"/>
      <c r="BG229" s="315"/>
      <c r="BH229" s="315"/>
      <c r="BI229" s="315"/>
      <c r="BJ229" s="315"/>
      <c r="BK229" s="315"/>
    </row>
    <row r="230" spans="1:63" x14ac:dyDescent="0.25">
      <c r="A230" s="43"/>
      <c r="B230" s="184" t="s">
        <v>5770</v>
      </c>
      <c r="C230" t="s">
        <v>5573</v>
      </c>
      <c r="D230" s="193">
        <v>0.45416505000000001</v>
      </c>
      <c r="E230" s="193">
        <v>0.33497595000000002</v>
      </c>
      <c r="F230" s="193">
        <v>6.7979497999999999E-2</v>
      </c>
      <c r="G230" s="193">
        <v>1.0716761999999999E-2</v>
      </c>
      <c r="H230" s="193">
        <v>4.0364468999999998E-3</v>
      </c>
      <c r="I230" s="193">
        <v>1.0125927999999999E-2</v>
      </c>
      <c r="J230" s="193">
        <v>7.4875831000000004E-3</v>
      </c>
      <c r="K230" s="193">
        <v>1.3840970999999999E-4</v>
      </c>
      <c r="L230" s="193">
        <v>1.8704476000000001E-2</v>
      </c>
      <c r="M230" s="193">
        <v>0</v>
      </c>
      <c r="N230" s="193">
        <v>0</v>
      </c>
      <c r="O230" s="193">
        <v>0</v>
      </c>
      <c r="P230" s="199">
        <f t="shared" si="30"/>
        <v>2.4813033333333334</v>
      </c>
      <c r="Q230" s="240">
        <v>64.972241999999994</v>
      </c>
      <c r="R230" s="99">
        <v>57.229985999999997</v>
      </c>
      <c r="S230" s="99">
        <v>6.3895999999999997</v>
      </c>
      <c r="T230" s="99">
        <v>5.1616000000000002E-5</v>
      </c>
      <c r="U230" s="99">
        <v>0.27522999999999997</v>
      </c>
      <c r="V230" s="99">
        <v>0.1065741</v>
      </c>
      <c r="W230" s="99">
        <v>0.9708</v>
      </c>
      <c r="X230" s="241">
        <f t="shared" si="31"/>
        <v>0.28604577885036298</v>
      </c>
      <c r="Y230" s="241">
        <f t="shared" si="32"/>
        <v>9.2834833427199989E-2</v>
      </c>
      <c r="Z230" s="241">
        <f t="shared" si="33"/>
        <v>4.9902330041162998E-2</v>
      </c>
      <c r="AA230" s="241">
        <f t="shared" si="34"/>
        <v>0.14330861538199999</v>
      </c>
      <c r="AB230" s="258">
        <v>6.8778865999999994E-2</v>
      </c>
      <c r="AC230" s="258">
        <v>2.4993865999999998E-5</v>
      </c>
      <c r="AD230" s="258">
        <v>1.0314830000000001E-2</v>
      </c>
      <c r="AE230" s="258">
        <v>5.0444712000000003E-6</v>
      </c>
      <c r="AF230" s="258">
        <v>1.3506453E-2</v>
      </c>
      <c r="AG230" s="258">
        <v>2.0464609E-4</v>
      </c>
      <c r="AH230" s="258">
        <v>4.5015024000000001E-2</v>
      </c>
      <c r="AI230" s="258">
        <v>1.1006592999999999E-4</v>
      </c>
      <c r="AJ230" s="258">
        <v>8.8392665999999999E-5</v>
      </c>
      <c r="AK230" s="258">
        <v>9.3611766999999993E-5</v>
      </c>
      <c r="AL230" s="258">
        <v>8.8862426999999992E-6</v>
      </c>
      <c r="AM230" s="258">
        <v>2.9355462999999999E-8</v>
      </c>
      <c r="AN230" s="258">
        <v>8.2431873999999996E-4</v>
      </c>
      <c r="AO230" s="258">
        <v>4.0658533999999999E-4</v>
      </c>
      <c r="AP230" s="258">
        <v>3.355416E-3</v>
      </c>
      <c r="AQ230" s="258">
        <v>4.5965382000000003E-5</v>
      </c>
      <c r="AR230" s="258">
        <v>0.14326264999999999</v>
      </c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315"/>
      <c r="BF230" s="315"/>
      <c r="BG230" s="315"/>
      <c r="BH230" s="315"/>
      <c r="BI230" s="315"/>
      <c r="BJ230" s="315"/>
      <c r="BK230" s="315"/>
    </row>
    <row r="231" spans="1:63" x14ac:dyDescent="0.25">
      <c r="A231" s="43"/>
      <c r="B231" s="184" t="s">
        <v>5770</v>
      </c>
      <c r="C231" s="48" t="s">
        <v>4225</v>
      </c>
      <c r="D231" s="223">
        <v>0.60620434999999995</v>
      </c>
      <c r="E231" s="223">
        <v>0.20339125</v>
      </c>
      <c r="F231" s="223">
        <v>4.5589591999999998E-2</v>
      </c>
      <c r="G231" s="223">
        <v>9.4110238999999991E-3</v>
      </c>
      <c r="H231" s="223">
        <v>9.4067526000000002E-3</v>
      </c>
      <c r="I231" s="223">
        <v>7.7515487000000003E-3</v>
      </c>
      <c r="J231" s="223">
        <v>-7.1958285000000004E-4</v>
      </c>
      <c r="K231" s="223">
        <v>1.005714E-4</v>
      </c>
      <c r="L231" s="223">
        <v>1.8373192999999999E-2</v>
      </c>
      <c r="M231" s="223">
        <v>0.31290000000000001</v>
      </c>
      <c r="N231" s="223">
        <v>0</v>
      </c>
      <c r="O231" s="223">
        <v>0</v>
      </c>
      <c r="P231" s="227">
        <f>E231/0.135</f>
        <v>1.5066018518518518</v>
      </c>
      <c r="Q231" s="238">
        <v>52.689306000000002</v>
      </c>
      <c r="R231" s="117">
        <v>44.491152</v>
      </c>
      <c r="S231" s="117">
        <v>5.6686940999999997</v>
      </c>
      <c r="T231" s="117">
        <v>4.3807194E-5</v>
      </c>
      <c r="U231" s="117">
        <v>1.6837339</v>
      </c>
      <c r="V231" s="117">
        <v>0.10325102</v>
      </c>
      <c r="W231" s="117">
        <v>0.74243049999999999</v>
      </c>
      <c r="X231" s="257">
        <f t="shared" si="31"/>
        <v>0.20507487714636402</v>
      </c>
      <c r="Y231" s="257">
        <f t="shared" si="32"/>
        <v>5.9825280026299998E-2</v>
      </c>
      <c r="Z231" s="257">
        <f t="shared" si="33"/>
        <v>3.3762466229064002E-2</v>
      </c>
      <c r="AA231" s="257">
        <f t="shared" si="34"/>
        <v>0.111487130891</v>
      </c>
      <c r="AB231" s="257">
        <v>4.1759565999999998E-2</v>
      </c>
      <c r="AC231" s="257">
        <v>1.4771997E-5</v>
      </c>
      <c r="AD231" s="257">
        <v>8.6344553999999994E-3</v>
      </c>
      <c r="AE231" s="257">
        <v>4.2199093000000003E-6</v>
      </c>
      <c r="AF231" s="257">
        <v>9.2310442999999996E-3</v>
      </c>
      <c r="AG231" s="257">
        <v>1.8122242000000001E-4</v>
      </c>
      <c r="AH231" s="257">
        <v>2.7328140000000001E-2</v>
      </c>
      <c r="AI231" s="257">
        <v>7.5175724000000005E-5</v>
      </c>
      <c r="AJ231" s="257">
        <v>7.6995007000000003E-5</v>
      </c>
      <c r="AK231" s="257">
        <v>1.2194416999999999E-4</v>
      </c>
      <c r="AL231" s="257">
        <v>7.9391924999999996E-6</v>
      </c>
      <c r="AM231" s="257">
        <v>2.4045563999999999E-8</v>
      </c>
      <c r="AN231" s="257">
        <v>3.1727378E-3</v>
      </c>
      <c r="AO231" s="257">
        <v>3.4152149000000001E-4</v>
      </c>
      <c r="AP231" s="257">
        <v>2.6379887999999998E-3</v>
      </c>
      <c r="AQ231" s="257">
        <v>4.5620890999999998E-5</v>
      </c>
      <c r="AR231" s="257">
        <v>0.11144150999999999</v>
      </c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93"/>
      <c r="BE231" s="315"/>
      <c r="BF231" s="315"/>
      <c r="BG231" s="315"/>
      <c r="BH231" s="315"/>
      <c r="BI231" s="315"/>
      <c r="BJ231" s="315"/>
      <c r="BK231" s="315"/>
    </row>
    <row r="232" spans="1:63" x14ac:dyDescent="0.25">
      <c r="A232" s="43"/>
      <c r="B232" s="184" t="s">
        <v>5770</v>
      </c>
      <c r="C232" t="s">
        <v>5574</v>
      </c>
      <c r="D232" s="193">
        <v>0.33852496999999998</v>
      </c>
      <c r="E232" s="193">
        <v>0.2448111</v>
      </c>
      <c r="F232" s="193">
        <v>4.5902982000000002E-2</v>
      </c>
      <c r="G232" s="193">
        <v>5.2633120999999996E-3</v>
      </c>
      <c r="H232" s="193">
        <v>1.1535654E-3</v>
      </c>
      <c r="I232" s="193">
        <v>7.5598573000000002E-3</v>
      </c>
      <c r="J232" s="193">
        <v>7.7357503999999997E-3</v>
      </c>
      <c r="K232" s="193">
        <v>1.3149444E-2</v>
      </c>
      <c r="L232" s="193">
        <v>1.2948961E-2</v>
      </c>
      <c r="M232" s="193">
        <v>0</v>
      </c>
      <c r="N232" s="193">
        <v>0</v>
      </c>
      <c r="O232" s="193">
        <v>0</v>
      </c>
      <c r="P232" s="199">
        <f t="shared" ref="P232:P258" si="35">E232/0.135</f>
        <v>1.8134155555555556</v>
      </c>
      <c r="Q232" s="240">
        <v>58.158935999999997</v>
      </c>
      <c r="R232" s="99">
        <v>53.472608000000001</v>
      </c>
      <c r="S232" s="99">
        <v>3.9962719999999998</v>
      </c>
      <c r="T232" s="99">
        <v>9.7442999999999992E-6</v>
      </c>
      <c r="U232" s="99">
        <v>0.22791</v>
      </c>
      <c r="V232" s="99">
        <v>5.254677E-2</v>
      </c>
      <c r="W232" s="99">
        <v>0.40959000000000001</v>
      </c>
      <c r="X232" s="241">
        <f t="shared" si="31"/>
        <v>0.23410344821259801</v>
      </c>
      <c r="Y232" s="241">
        <f t="shared" si="32"/>
        <v>6.5903505923700006E-2</v>
      </c>
      <c r="Z232" s="241">
        <f t="shared" si="33"/>
        <v>3.4283220772898006E-2</v>
      </c>
      <c r="AA232" s="241">
        <f t="shared" si="34"/>
        <v>0.13391672151600001</v>
      </c>
      <c r="AB232" s="258">
        <v>5.0264986999999997E-2</v>
      </c>
      <c r="AC232" s="258">
        <v>3.6018249000000001E-6</v>
      </c>
      <c r="AD232" s="258">
        <v>5.5121837999999998E-3</v>
      </c>
      <c r="AE232" s="258">
        <v>4.0063297999999998E-6</v>
      </c>
      <c r="AF232" s="258">
        <v>1.0028023E-2</v>
      </c>
      <c r="AG232" s="258">
        <v>9.0703969000000006E-5</v>
      </c>
      <c r="AH232" s="258">
        <v>3.2894647999999999E-2</v>
      </c>
      <c r="AI232" s="258">
        <v>7.4657359999999998E-5</v>
      </c>
      <c r="AJ232" s="258">
        <v>4.4332829999999999E-5</v>
      </c>
      <c r="AK232" s="258">
        <v>4.1944991000000001E-5</v>
      </c>
      <c r="AL232" s="258">
        <v>4.6976415999999998E-6</v>
      </c>
      <c r="AM232" s="258">
        <v>1.6000298E-8</v>
      </c>
      <c r="AN232" s="258">
        <v>4.5751451999999999E-4</v>
      </c>
      <c r="AO232" s="258">
        <v>1.8900696000000001E-4</v>
      </c>
      <c r="AP232" s="258">
        <v>5.7640247000000002E-4</v>
      </c>
      <c r="AQ232" s="258">
        <v>3.1411515999999999E-5</v>
      </c>
      <c r="AR232" s="258">
        <v>0.13388531000000001</v>
      </c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315"/>
      <c r="BF232" s="315"/>
      <c r="BG232" s="315"/>
      <c r="BH232" s="315"/>
      <c r="BI232" s="315"/>
      <c r="BJ232" s="315"/>
      <c r="BK232" s="315"/>
    </row>
    <row r="233" spans="1:63" x14ac:dyDescent="0.25">
      <c r="A233" s="45" t="s">
        <v>449</v>
      </c>
      <c r="B233" s="45"/>
      <c r="C233" s="9"/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  <c r="O233" s="195"/>
      <c r="P233" s="195"/>
      <c r="Q233" s="240"/>
      <c r="R233" s="99"/>
      <c r="S233" s="99"/>
      <c r="T233" s="99"/>
      <c r="U233" s="99"/>
      <c r="V233" s="99"/>
      <c r="W233" s="99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315"/>
      <c r="BF233" s="315"/>
      <c r="BG233" s="315"/>
      <c r="BH233" s="315"/>
      <c r="BI233" s="315"/>
      <c r="BJ233" s="315"/>
      <c r="BK233" s="315"/>
    </row>
    <row r="234" spans="1:63" x14ac:dyDescent="0.25">
      <c r="A234" s="43"/>
      <c r="B234" s="184" t="s">
        <v>5770</v>
      </c>
      <c r="C234" t="s">
        <v>5575</v>
      </c>
      <c r="D234" s="193">
        <v>1.2815428</v>
      </c>
      <c r="E234" s="193">
        <v>0.71084667999999995</v>
      </c>
      <c r="F234" s="193">
        <v>0.34201860000000001</v>
      </c>
      <c r="G234" s="193">
        <v>1.9670633E-2</v>
      </c>
      <c r="H234" s="193">
        <v>2.5134315000000002E-3</v>
      </c>
      <c r="I234" s="193">
        <v>9.7519374000000006E-2</v>
      </c>
      <c r="J234" s="193">
        <v>1.6647991000000001E-2</v>
      </c>
      <c r="K234" s="193">
        <v>4.4657919000000001E-4</v>
      </c>
      <c r="L234" s="193">
        <v>9.1879510999999997E-2</v>
      </c>
      <c r="M234" s="193">
        <v>0</v>
      </c>
      <c r="N234" s="193">
        <v>0</v>
      </c>
      <c r="O234" s="193">
        <v>0</v>
      </c>
      <c r="P234" s="199">
        <f t="shared" si="35"/>
        <v>5.2655309629629619</v>
      </c>
      <c r="Q234" s="240">
        <v>103.26576</v>
      </c>
      <c r="R234" s="99">
        <v>90.611245999999994</v>
      </c>
      <c r="S234" s="99">
        <v>10.28776</v>
      </c>
      <c r="T234" s="99">
        <v>1.0122E-4</v>
      </c>
      <c r="U234" s="99">
        <v>0.69299999999999995</v>
      </c>
      <c r="V234" s="99">
        <v>0.1860493</v>
      </c>
      <c r="W234" s="99">
        <v>1.4876</v>
      </c>
      <c r="X234" s="241">
        <f t="shared" ref="X234:X258" si="36">SUM(Y234:AA234)</f>
        <v>0.59390216828203712</v>
      </c>
      <c r="Y234" s="241">
        <f t="shared" ref="Y234:Y258" si="37">SUM(AB234:AG234)</f>
        <v>0.26191114215700007</v>
      </c>
      <c r="Z234" s="241">
        <f t="shared" ref="Z234:Z258" si="38">SUM(AH234:AP234)</f>
        <v>0.10466794498503701</v>
      </c>
      <c r="AA234" s="241">
        <f t="shared" ref="AA234:AA258" si="39">SUM(AQ234:AR234)</f>
        <v>0.22732308113999999</v>
      </c>
      <c r="AB234" s="258">
        <v>0.14595451000000001</v>
      </c>
      <c r="AC234" s="258">
        <v>3.6911227E-5</v>
      </c>
      <c r="AD234" s="258">
        <v>2.569606E-2</v>
      </c>
      <c r="AE234" s="258">
        <v>3.8047260000000001E-5</v>
      </c>
      <c r="AF234" s="258">
        <v>8.9857349000000003E-2</v>
      </c>
      <c r="AG234" s="258">
        <v>3.2826467000000002E-4</v>
      </c>
      <c r="AH234" s="258">
        <v>9.5527141999999995E-2</v>
      </c>
      <c r="AI234" s="258">
        <v>5.2343037999999997E-4</v>
      </c>
      <c r="AJ234" s="258">
        <v>1.6907064E-4</v>
      </c>
      <c r="AK234" s="258">
        <v>1.7169066E-4</v>
      </c>
      <c r="AL234" s="258">
        <v>1.9072847E-5</v>
      </c>
      <c r="AM234" s="258">
        <v>6.7958036999999994E-8</v>
      </c>
      <c r="AN234" s="258">
        <v>2.6103471999999999E-3</v>
      </c>
      <c r="AO234" s="258">
        <v>1.1531460000000001E-3</v>
      </c>
      <c r="AP234" s="258">
        <v>4.4939773000000002E-3</v>
      </c>
      <c r="AQ234" s="258">
        <v>2.1619114E-4</v>
      </c>
      <c r="AR234" s="258">
        <v>0.22710689000000001</v>
      </c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315"/>
      <c r="BF234" s="315"/>
      <c r="BG234" s="315"/>
      <c r="BH234" s="315"/>
      <c r="BI234" s="315"/>
      <c r="BJ234" s="315"/>
      <c r="BK234" s="315"/>
    </row>
    <row r="235" spans="1:63" x14ac:dyDescent="0.25">
      <c r="A235" s="43"/>
      <c r="B235" s="184" t="s">
        <v>5770</v>
      </c>
      <c r="C235" t="s">
        <v>6093</v>
      </c>
      <c r="D235" s="193">
        <v>0.39785576</v>
      </c>
      <c r="E235" s="193">
        <v>0.17406384</v>
      </c>
      <c r="F235" s="193">
        <v>7.9131664000000004E-2</v>
      </c>
      <c r="G235" s="193">
        <v>8.7594564000000007E-3</v>
      </c>
      <c r="H235" s="193">
        <v>9.4677998000000001E-4</v>
      </c>
      <c r="I235" s="193">
        <v>2.3475787000000001E-2</v>
      </c>
      <c r="J235" s="193">
        <v>9.4878847000000002E-2</v>
      </c>
      <c r="K235" s="193">
        <v>8.4488467999999995E-5</v>
      </c>
      <c r="L235" s="193">
        <v>1.6514891E-2</v>
      </c>
      <c r="M235" s="193">
        <v>0</v>
      </c>
      <c r="N235" s="193">
        <v>0</v>
      </c>
      <c r="O235" s="193">
        <v>0</v>
      </c>
      <c r="P235" s="199">
        <f t="shared" si="35"/>
        <v>1.2893617777777777</v>
      </c>
      <c r="Q235" s="240">
        <v>22.635121000000002</v>
      </c>
      <c r="R235" s="99">
        <v>18.944468000000001</v>
      </c>
      <c r="S235" s="99">
        <v>2.9244880000000002</v>
      </c>
      <c r="T235" s="99">
        <v>1.7555000000000001E-2</v>
      </c>
      <c r="U235" s="99">
        <v>0.30074000000000001</v>
      </c>
      <c r="V235" s="99">
        <v>4.9480280000000001E-2</v>
      </c>
      <c r="W235" s="99">
        <v>0.39839000000000002</v>
      </c>
      <c r="X235" s="241">
        <f t="shared" si="36"/>
        <v>0.16332814819589497</v>
      </c>
      <c r="Y235" s="241">
        <f t="shared" si="37"/>
        <v>6.8453388660499992E-2</v>
      </c>
      <c r="Z235" s="241">
        <f t="shared" si="38"/>
        <v>4.7420695004394997E-2</v>
      </c>
      <c r="AA235" s="241">
        <f t="shared" si="39"/>
        <v>4.7454064530999998E-2</v>
      </c>
      <c r="AB235" s="258">
        <v>3.5739569999999998E-2</v>
      </c>
      <c r="AC235" s="258">
        <v>8.2408960000000001E-6</v>
      </c>
      <c r="AD235" s="258">
        <v>7.8122291999999996E-3</v>
      </c>
      <c r="AE235" s="258">
        <v>7.2668045000000003E-6</v>
      </c>
      <c r="AF235" s="258">
        <v>2.4781674E-2</v>
      </c>
      <c r="AG235" s="258">
        <v>1.0440776E-4</v>
      </c>
      <c r="AH235" s="258">
        <v>2.3391822E-2</v>
      </c>
      <c r="AI235" s="258">
        <v>1.2402512999999999E-4</v>
      </c>
      <c r="AJ235" s="258">
        <v>7.6707966999999994E-5</v>
      </c>
      <c r="AK235" s="258">
        <v>1.5878916000000001E-4</v>
      </c>
      <c r="AL235" s="258">
        <v>8.1300149999999994E-6</v>
      </c>
      <c r="AM235" s="258">
        <v>2.0222395000000001E-8</v>
      </c>
      <c r="AN235" s="258">
        <v>5.9472371E-4</v>
      </c>
      <c r="AO235" s="258">
        <v>1.1280558E-3</v>
      </c>
      <c r="AP235" s="258">
        <v>2.1938421E-2</v>
      </c>
      <c r="AQ235" s="258">
        <v>4.2556531000000003E-5</v>
      </c>
      <c r="AR235" s="258">
        <v>4.7411507999999998E-2</v>
      </c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315"/>
      <c r="BF235" s="315"/>
      <c r="BG235" s="315"/>
      <c r="BH235" s="315"/>
      <c r="BI235" s="315"/>
      <c r="BJ235" s="315"/>
      <c r="BK235" s="315"/>
    </row>
    <row r="236" spans="1:63" x14ac:dyDescent="0.25">
      <c r="A236" s="9"/>
      <c r="B236" s="184" t="s">
        <v>5770</v>
      </c>
      <c r="C236" t="s">
        <v>6094</v>
      </c>
      <c r="D236" s="193">
        <v>1.5001586</v>
      </c>
      <c r="E236" s="193">
        <v>1.1543749000000001</v>
      </c>
      <c r="F236" s="193">
        <v>0.20942430000000001</v>
      </c>
      <c r="G236" s="193">
        <v>9.5908652999999993E-3</v>
      </c>
      <c r="H236" s="193">
        <v>1.5724851E-3</v>
      </c>
      <c r="I236" s="193">
        <v>3.8038969999999998E-2</v>
      </c>
      <c r="J236" s="193">
        <v>1.0905995999999999E-2</v>
      </c>
      <c r="K236" s="193">
        <v>3.0782573999999999E-4</v>
      </c>
      <c r="L236" s="193">
        <v>7.5943287999999998E-2</v>
      </c>
      <c r="M236" s="193">
        <v>0</v>
      </c>
      <c r="N236" s="193">
        <v>0</v>
      </c>
      <c r="O236" s="193">
        <v>0</v>
      </c>
      <c r="P236" s="199">
        <f t="shared" si="35"/>
        <v>8.5509251851851857</v>
      </c>
      <c r="Q236" s="240">
        <v>58.922618</v>
      </c>
      <c r="R236" s="99">
        <v>55.38355</v>
      </c>
      <c r="S236" s="99">
        <v>2.5661999999999998</v>
      </c>
      <c r="T236" s="99">
        <v>6.2570999999999994E-5</v>
      </c>
      <c r="U236" s="99">
        <v>0.38593</v>
      </c>
      <c r="V236" s="99">
        <v>4.4635010000000003E-2</v>
      </c>
      <c r="W236" s="99">
        <v>0.54224000000000006</v>
      </c>
      <c r="X236" s="241">
        <f t="shared" si="36"/>
        <v>0.59646321276950198</v>
      </c>
      <c r="Y236" s="241">
        <f t="shared" si="37"/>
        <v>0.295887212352</v>
      </c>
      <c r="Z236" s="241">
        <f t="shared" si="38"/>
        <v>0.16160604306750198</v>
      </c>
      <c r="AA236" s="241">
        <f t="shared" si="39"/>
        <v>0.13896995735000001</v>
      </c>
      <c r="AB236" s="258">
        <v>0.23695458</v>
      </c>
      <c r="AC236" s="258">
        <v>2.3595244000000001E-5</v>
      </c>
      <c r="AD236" s="258">
        <v>1.5638711E-2</v>
      </c>
      <c r="AE236" s="258">
        <v>1.2880115999999999E-5</v>
      </c>
      <c r="AF236" s="258">
        <v>4.3175852000000001E-2</v>
      </c>
      <c r="AG236" s="258">
        <v>8.1593991999999996E-5</v>
      </c>
      <c r="AH236" s="258">
        <v>0.15500634999999999</v>
      </c>
      <c r="AI236" s="258">
        <v>3.8634226000000001E-4</v>
      </c>
      <c r="AJ236" s="258">
        <v>6.8009702000000006E-5</v>
      </c>
      <c r="AK236" s="258">
        <v>1.4708030999999999E-4</v>
      </c>
      <c r="AL236" s="258">
        <v>9.7990042999999996E-6</v>
      </c>
      <c r="AM236" s="258">
        <v>3.9021202000000001E-8</v>
      </c>
      <c r="AN236" s="258">
        <v>1.97211E-3</v>
      </c>
      <c r="AO236" s="258">
        <v>7.6070306999999999E-4</v>
      </c>
      <c r="AP236" s="258">
        <v>3.2556096999999998E-3</v>
      </c>
      <c r="AQ236" s="258">
        <v>1.7511735000000001E-4</v>
      </c>
      <c r="AR236" s="258">
        <v>0.13879484</v>
      </c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93"/>
      <c r="BE236" s="315"/>
      <c r="BF236" s="315"/>
      <c r="BG236" s="315"/>
      <c r="BH236" s="315"/>
      <c r="BI236" s="315"/>
      <c r="BJ236" s="315"/>
      <c r="BK236" s="315"/>
    </row>
    <row r="237" spans="1:63" x14ac:dyDescent="0.25">
      <c r="A237" s="9"/>
      <c r="B237" s="184" t="s">
        <v>5770</v>
      </c>
      <c r="C237" t="s">
        <v>6445</v>
      </c>
      <c r="D237" s="193">
        <v>0.51570930999999998</v>
      </c>
      <c r="E237" s="193">
        <v>0.36329067999999998</v>
      </c>
      <c r="F237" s="193">
        <v>6.3461903E-2</v>
      </c>
      <c r="G237" s="193">
        <v>7.2799665999999999E-3</v>
      </c>
      <c r="H237" s="193">
        <v>1.2321946E-3</v>
      </c>
      <c r="I237" s="193">
        <v>1.7506166E-2</v>
      </c>
      <c r="J237" s="193">
        <v>7.1046373000000001E-3</v>
      </c>
      <c r="K237" s="193">
        <v>2.2516347999999999E-4</v>
      </c>
      <c r="L237" s="193">
        <v>5.5608602E-2</v>
      </c>
      <c r="M237" s="193">
        <v>0</v>
      </c>
      <c r="N237" s="193">
        <v>0</v>
      </c>
      <c r="O237" s="193">
        <v>0</v>
      </c>
      <c r="P237" s="199">
        <f t="shared" si="35"/>
        <v>2.6910420740740739</v>
      </c>
      <c r="Q237" s="240">
        <v>45.279231000000003</v>
      </c>
      <c r="R237" s="99">
        <v>41.883560000000003</v>
      </c>
      <c r="S237" s="99">
        <v>2.5551119999999998</v>
      </c>
      <c r="T237" s="99">
        <v>4.2981000000000001E-5</v>
      </c>
      <c r="U237" s="99">
        <v>0.31827</v>
      </c>
      <c r="V237" s="99">
        <v>4.455572E-2</v>
      </c>
      <c r="W237" s="99">
        <v>0.47769</v>
      </c>
      <c r="X237" s="241">
        <f t="shared" si="36"/>
        <v>0.26034510007175404</v>
      </c>
      <c r="Y237" s="241">
        <f t="shared" si="37"/>
        <v>0.10192622316340003</v>
      </c>
      <c r="Z237" s="241">
        <f t="shared" si="38"/>
        <v>5.3278118218354001E-2</v>
      </c>
      <c r="AA237" s="241">
        <f t="shared" si="39"/>
        <v>0.10514075869</v>
      </c>
      <c r="AB237" s="258">
        <v>7.4593952000000005E-2</v>
      </c>
      <c r="AC237" s="258">
        <v>1.6810177000000001E-5</v>
      </c>
      <c r="AD237" s="258">
        <v>1.1942457E-2</v>
      </c>
      <c r="AE237" s="258">
        <v>4.5567253999999997E-6</v>
      </c>
      <c r="AF237" s="258">
        <v>1.5287062000000001E-2</v>
      </c>
      <c r="AG237" s="258">
        <v>8.1385260999999995E-5</v>
      </c>
      <c r="AH237" s="258">
        <v>4.8821836E-2</v>
      </c>
      <c r="AI237" s="258">
        <v>1.0267869E-4</v>
      </c>
      <c r="AJ237" s="258">
        <v>6.3109011000000005E-5</v>
      </c>
      <c r="AK237" s="258">
        <v>7.2042847000000003E-5</v>
      </c>
      <c r="AL237" s="258">
        <v>8.1562174999999995E-6</v>
      </c>
      <c r="AM237" s="258">
        <v>2.9342854E-8</v>
      </c>
      <c r="AN237" s="258">
        <v>1.6066678E-3</v>
      </c>
      <c r="AO237" s="258">
        <v>6.6644371000000005E-4</v>
      </c>
      <c r="AP237" s="258">
        <v>1.9371545999999999E-3</v>
      </c>
      <c r="AQ237" s="258">
        <v>1.3269869E-4</v>
      </c>
      <c r="AR237" s="258">
        <v>0.10500806</v>
      </c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315"/>
      <c r="BF237" s="315"/>
      <c r="BG237" s="315"/>
      <c r="BH237" s="315"/>
      <c r="BI237" s="315"/>
      <c r="BJ237" s="315"/>
      <c r="BK237" s="315"/>
    </row>
    <row r="238" spans="1:63" x14ac:dyDescent="0.25">
      <c r="A238" s="9"/>
      <c r="B238" s="184" t="s">
        <v>5770</v>
      </c>
      <c r="C238" t="s">
        <v>6446</v>
      </c>
      <c r="D238" s="193">
        <v>1.5579805</v>
      </c>
      <c r="E238" s="193">
        <v>1.1683071</v>
      </c>
      <c r="F238" s="193">
        <v>0.25187895999999999</v>
      </c>
      <c r="G238" s="193">
        <v>1.0935006000000001E-2</v>
      </c>
      <c r="H238" s="193">
        <v>1.6731026000000001E-3</v>
      </c>
      <c r="I238" s="193">
        <v>2.6016493000000002E-2</v>
      </c>
      <c r="J238" s="193">
        <v>1.202256E-2</v>
      </c>
      <c r="K238" s="193">
        <v>3.2043643000000002E-4</v>
      </c>
      <c r="L238" s="193">
        <v>8.6826835000000005E-2</v>
      </c>
      <c r="M238" s="193">
        <v>0</v>
      </c>
      <c r="N238" s="193">
        <v>0</v>
      </c>
      <c r="O238" s="193">
        <v>0</v>
      </c>
      <c r="P238" s="199">
        <f t="shared" si="35"/>
        <v>8.6541266666666665</v>
      </c>
      <c r="Q238" s="240">
        <v>60.916739999999997</v>
      </c>
      <c r="R238" s="99">
        <v>56.714880999999998</v>
      </c>
      <c r="S238" s="99">
        <v>3.020248</v>
      </c>
      <c r="T238" s="99">
        <v>6.6420000000000004E-5</v>
      </c>
      <c r="U238" s="99">
        <v>0.44185000000000002</v>
      </c>
      <c r="V238" s="99">
        <v>5.0635060000000003E-2</v>
      </c>
      <c r="W238" s="99">
        <v>0.68906000000000001</v>
      </c>
      <c r="X238" s="241">
        <f t="shared" si="36"/>
        <v>0.60921832061526304</v>
      </c>
      <c r="Y238" s="241">
        <f t="shared" si="37"/>
        <v>0.30276070598000004</v>
      </c>
      <c r="Z238" s="241">
        <f t="shared" si="38"/>
        <v>0.16413041219526298</v>
      </c>
      <c r="AA238" s="241">
        <f t="shared" si="39"/>
        <v>0.14232720243999999</v>
      </c>
      <c r="AB238" s="258">
        <v>0.23981504000000001</v>
      </c>
      <c r="AC238" s="258">
        <v>2.4078706E-5</v>
      </c>
      <c r="AD238" s="258">
        <v>1.7498499000000001E-2</v>
      </c>
      <c r="AE238" s="258">
        <v>1.3331175E-5</v>
      </c>
      <c r="AF238" s="258">
        <v>4.5313600000000002E-2</v>
      </c>
      <c r="AG238" s="258">
        <v>9.6157099000000005E-5</v>
      </c>
      <c r="AH238" s="258">
        <v>0.15687857999999999</v>
      </c>
      <c r="AI238" s="258">
        <v>4.7998639999999998E-4</v>
      </c>
      <c r="AJ238" s="258">
        <v>7.7459560999999999E-5</v>
      </c>
      <c r="AK238" s="258">
        <v>1.5259160999999999E-4</v>
      </c>
      <c r="AL238" s="258">
        <v>1.1118827E-5</v>
      </c>
      <c r="AM238" s="258">
        <v>4.3397263000000003E-8</v>
      </c>
      <c r="AN238" s="258">
        <v>2.2608529000000001E-3</v>
      </c>
      <c r="AO238" s="258">
        <v>8.901146E-4</v>
      </c>
      <c r="AP238" s="258">
        <v>3.3796649E-3</v>
      </c>
      <c r="AQ238" s="258">
        <v>2.0115243999999999E-4</v>
      </c>
      <c r="AR238" s="258">
        <v>0.14212605</v>
      </c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315"/>
      <c r="BF238" s="315"/>
      <c r="BG238" s="315"/>
      <c r="BH238" s="315"/>
      <c r="BI238" s="315"/>
      <c r="BJ238" s="315"/>
      <c r="BK238" s="315"/>
    </row>
    <row r="239" spans="1:63" x14ac:dyDescent="0.25">
      <c r="A239" s="9"/>
      <c r="B239" s="184" t="s">
        <v>5770</v>
      </c>
      <c r="C239" t="s">
        <v>6447</v>
      </c>
      <c r="D239" s="193">
        <v>0.75874330999999995</v>
      </c>
      <c r="E239" s="193">
        <v>0.51948240999999995</v>
      </c>
      <c r="F239" s="193">
        <v>9.0276459000000003E-2</v>
      </c>
      <c r="G239" s="193">
        <v>1.3158631E-2</v>
      </c>
      <c r="H239" s="193">
        <v>1.7410487000000001E-3</v>
      </c>
      <c r="I239" s="193">
        <v>4.8342583000000001E-2</v>
      </c>
      <c r="J239" s="193">
        <v>9.8066157999999997E-3</v>
      </c>
      <c r="K239" s="193">
        <v>3.2009269999999998E-4</v>
      </c>
      <c r="L239" s="193">
        <v>7.5615470000000004E-2</v>
      </c>
      <c r="M239" s="193">
        <v>0</v>
      </c>
      <c r="N239" s="193">
        <v>0</v>
      </c>
      <c r="O239" s="193">
        <v>0</v>
      </c>
      <c r="P239" s="199">
        <f t="shared" si="35"/>
        <v>3.8480178518518513</v>
      </c>
      <c r="Q239" s="240">
        <v>64.702895999999996</v>
      </c>
      <c r="R239" s="99">
        <v>59.998361000000003</v>
      </c>
      <c r="S239" s="99">
        <v>3.5467040000000001</v>
      </c>
      <c r="T239" s="99">
        <v>6.1037000000000005E-5</v>
      </c>
      <c r="U239" s="99">
        <v>0.43572</v>
      </c>
      <c r="V239" s="99">
        <v>6.1980159999999999E-2</v>
      </c>
      <c r="W239" s="99">
        <v>0.66007000000000005</v>
      </c>
      <c r="X239" s="241">
        <f t="shared" si="36"/>
        <v>0.37809825398628005</v>
      </c>
      <c r="Y239" s="241">
        <f t="shared" si="37"/>
        <v>0.15147074733820001</v>
      </c>
      <c r="Z239" s="241">
        <f t="shared" si="38"/>
        <v>7.6020409048080009E-2</v>
      </c>
      <c r="AA239" s="241">
        <f t="shared" si="39"/>
        <v>0.15060709760000002</v>
      </c>
      <c r="AB239" s="258">
        <v>0.10666465999999999</v>
      </c>
      <c r="AC239" s="258">
        <v>2.4113436E-5</v>
      </c>
      <c r="AD239" s="258">
        <v>1.6449007000000002E-2</v>
      </c>
      <c r="AE239" s="258">
        <v>5.8506621999999998E-6</v>
      </c>
      <c r="AF239" s="258">
        <v>2.8214141000000002E-2</v>
      </c>
      <c r="AG239" s="258">
        <v>1.1297524E-4</v>
      </c>
      <c r="AH239" s="258">
        <v>6.9812130999999999E-2</v>
      </c>
      <c r="AI239" s="258">
        <v>1.4537985E-4</v>
      </c>
      <c r="AJ239" s="258">
        <v>8.7162888000000006E-5</v>
      </c>
      <c r="AK239" s="258">
        <v>1.0208528E-4</v>
      </c>
      <c r="AL239" s="258">
        <v>1.1219192000000001E-5</v>
      </c>
      <c r="AM239" s="258">
        <v>4.0528080000000003E-8</v>
      </c>
      <c r="AN239" s="258">
        <v>2.1937654E-3</v>
      </c>
      <c r="AO239" s="258">
        <v>9.1336311000000004E-4</v>
      </c>
      <c r="AP239" s="258">
        <v>2.7552618E-3</v>
      </c>
      <c r="AQ239" s="258">
        <v>1.8051760000000001E-4</v>
      </c>
      <c r="AR239" s="258">
        <v>0.15042658</v>
      </c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315"/>
      <c r="BF239" s="315"/>
      <c r="BG239" s="315"/>
      <c r="BH239" s="315"/>
      <c r="BI239" s="315"/>
      <c r="BJ239" s="315"/>
      <c r="BK239" s="315"/>
    </row>
    <row r="240" spans="1:63" x14ac:dyDescent="0.25">
      <c r="A240" s="9"/>
      <c r="B240" s="184" t="s">
        <v>5770</v>
      </c>
      <c r="C240" t="s">
        <v>6448</v>
      </c>
      <c r="D240" s="193">
        <v>0.57374623000000002</v>
      </c>
      <c r="E240" s="193">
        <v>0.37784711999999998</v>
      </c>
      <c r="F240" s="193">
        <v>7.4218836999999996E-2</v>
      </c>
      <c r="G240" s="193">
        <v>6.7386659999999999E-3</v>
      </c>
      <c r="H240" s="193">
        <v>1.4027251999999999E-3</v>
      </c>
      <c r="I240" s="193">
        <v>4.8574161999999997E-2</v>
      </c>
      <c r="J240" s="193">
        <v>8.8435987000000001E-3</v>
      </c>
      <c r="K240" s="193">
        <v>2.8633255000000001E-4</v>
      </c>
      <c r="L240" s="193">
        <v>5.5834788000000003E-2</v>
      </c>
      <c r="M240" s="193">
        <v>0</v>
      </c>
      <c r="N240" s="193">
        <v>0</v>
      </c>
      <c r="O240" s="193">
        <v>0</v>
      </c>
      <c r="P240" s="199">
        <f t="shared" si="35"/>
        <v>2.7988675555555553</v>
      </c>
      <c r="Q240" s="240">
        <v>57.191217999999999</v>
      </c>
      <c r="R240" s="99">
        <v>54.077483999999998</v>
      </c>
      <c r="S240" s="99">
        <v>2.3184</v>
      </c>
      <c r="T240" s="99">
        <v>5.8922000000000003E-5</v>
      </c>
      <c r="U240" s="99">
        <v>0.29293000000000002</v>
      </c>
      <c r="V240" s="99">
        <v>4.0825269999999997E-2</v>
      </c>
      <c r="W240" s="99">
        <v>0.46151999999999999</v>
      </c>
      <c r="X240" s="241">
        <f t="shared" si="36"/>
        <v>0.30519851201868498</v>
      </c>
      <c r="Y240" s="241">
        <f t="shared" si="37"/>
        <v>0.11355752535039999</v>
      </c>
      <c r="Z240" s="241">
        <f t="shared" si="38"/>
        <v>5.595855524828499E-2</v>
      </c>
      <c r="AA240" s="241">
        <f t="shared" si="39"/>
        <v>0.13568243142</v>
      </c>
      <c r="AB240" s="258">
        <v>7.7582602000000001E-2</v>
      </c>
      <c r="AC240" s="258">
        <v>2.3156646E-5</v>
      </c>
      <c r="AD240" s="258">
        <v>1.2037437E-2</v>
      </c>
      <c r="AE240" s="258">
        <v>4.8477703999999998E-6</v>
      </c>
      <c r="AF240" s="258">
        <v>2.3835715E-2</v>
      </c>
      <c r="AG240" s="258">
        <v>7.3766934000000007E-5</v>
      </c>
      <c r="AH240" s="258">
        <v>5.0777600999999999E-2</v>
      </c>
      <c r="AI240" s="258">
        <v>1.3006946E-4</v>
      </c>
      <c r="AJ240" s="258">
        <v>5.519177E-5</v>
      </c>
      <c r="AK240" s="258">
        <v>1.1831623E-4</v>
      </c>
      <c r="AL240" s="258">
        <v>7.7011532999999996E-6</v>
      </c>
      <c r="AM240" s="258">
        <v>3.0854984999999999E-8</v>
      </c>
      <c r="AN240" s="258">
        <v>1.4318652999999999E-3</v>
      </c>
      <c r="AO240" s="258">
        <v>5.7361138000000002E-4</v>
      </c>
      <c r="AP240" s="258">
        <v>2.8641680999999999E-3</v>
      </c>
      <c r="AQ240" s="258">
        <v>1.2770142E-4</v>
      </c>
      <c r="AR240" s="258">
        <v>0.13555473000000001</v>
      </c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315"/>
      <c r="BF240" s="315"/>
      <c r="BG240" s="315"/>
      <c r="BH240" s="315"/>
      <c r="BI240" s="315"/>
      <c r="BJ240" s="315"/>
      <c r="BK240" s="315"/>
    </row>
    <row r="241" spans="1:63" x14ac:dyDescent="0.25">
      <c r="A241" s="9"/>
      <c r="B241" s="184" t="s">
        <v>5770</v>
      </c>
      <c r="C241" t="s">
        <v>6449</v>
      </c>
      <c r="D241" s="193">
        <v>0.85047534000000002</v>
      </c>
      <c r="E241" s="193">
        <v>0.21219523000000001</v>
      </c>
      <c r="F241" s="193">
        <v>0.28956672</v>
      </c>
      <c r="G241" s="193">
        <v>0.19651519000000001</v>
      </c>
      <c r="H241" s="193">
        <v>9.0621543000000005E-4</v>
      </c>
      <c r="I241" s="193">
        <v>2.6549844E-2</v>
      </c>
      <c r="J241" s="193">
        <v>9.2985859000000004E-2</v>
      </c>
      <c r="K241" s="193">
        <v>8.8027211E-5</v>
      </c>
      <c r="L241" s="193">
        <v>3.1668254E-2</v>
      </c>
      <c r="M241" s="193">
        <v>0</v>
      </c>
      <c r="N241" s="193">
        <v>0</v>
      </c>
      <c r="O241" s="193">
        <v>0</v>
      </c>
      <c r="P241" s="199">
        <f t="shared" si="35"/>
        <v>1.5718165185185184</v>
      </c>
      <c r="Q241" s="240">
        <v>23.089504999999999</v>
      </c>
      <c r="R241" s="99">
        <v>19.026492000000001</v>
      </c>
      <c r="S241" s="99">
        <v>3.1222240000000001</v>
      </c>
      <c r="T241" s="99">
        <v>1.7940999999999999E-2</v>
      </c>
      <c r="U241" s="99">
        <v>0.38602999999999998</v>
      </c>
      <c r="V241" s="99">
        <v>5.4797980000000003E-2</v>
      </c>
      <c r="W241" s="99">
        <v>0.48202</v>
      </c>
      <c r="X241" s="241">
        <f t="shared" si="36"/>
        <v>0.21259195829772404</v>
      </c>
      <c r="Y241" s="241">
        <f t="shared" si="37"/>
        <v>0.10944250878460002</v>
      </c>
      <c r="Z241" s="241">
        <f t="shared" si="38"/>
        <v>5.5422249993124006E-2</v>
      </c>
      <c r="AA241" s="241">
        <f t="shared" si="39"/>
        <v>4.7727199519999999E-2</v>
      </c>
      <c r="AB241" s="258">
        <v>4.3565182000000001E-2</v>
      </c>
      <c r="AC241" s="258">
        <v>7.5004983999999997E-6</v>
      </c>
      <c r="AD241" s="258">
        <v>1.2007845E-2</v>
      </c>
      <c r="AE241" s="258">
        <v>6.3587562000000004E-6</v>
      </c>
      <c r="AF241" s="258">
        <v>5.3735679000000001E-2</v>
      </c>
      <c r="AG241" s="258">
        <v>1.1994353E-4</v>
      </c>
      <c r="AH241" s="258">
        <v>2.8513844999999999E-2</v>
      </c>
      <c r="AI241" s="258">
        <v>4.9787678999999995E-4</v>
      </c>
      <c r="AJ241" s="258">
        <v>1.8068508000000001E-3</v>
      </c>
      <c r="AK241" s="258">
        <v>1.5530131E-4</v>
      </c>
      <c r="AL241" s="258">
        <v>9.9238060999999994E-6</v>
      </c>
      <c r="AM241" s="258">
        <v>6.8487024000000004E-8</v>
      </c>
      <c r="AN241" s="258">
        <v>1.0770048E-3</v>
      </c>
      <c r="AO241" s="258">
        <v>1.1621450000000001E-3</v>
      </c>
      <c r="AP241" s="258">
        <v>2.2199234000000002E-2</v>
      </c>
      <c r="AQ241" s="258">
        <v>7.6044520000000002E-5</v>
      </c>
      <c r="AR241" s="258">
        <v>4.7651155000000001E-2</v>
      </c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315"/>
      <c r="BF241" s="315"/>
      <c r="BG241" s="315"/>
      <c r="BH241" s="315"/>
      <c r="BI241" s="315"/>
      <c r="BJ241" s="315"/>
      <c r="BK241" s="315"/>
    </row>
    <row r="242" spans="1:63" x14ac:dyDescent="0.25">
      <c r="A242" s="9"/>
      <c r="B242" s="184" t="s">
        <v>5770</v>
      </c>
      <c r="C242" s="48" t="s">
        <v>4226</v>
      </c>
      <c r="D242" s="223">
        <v>0.6479336</v>
      </c>
      <c r="E242" s="223">
        <v>0.44600601000000001</v>
      </c>
      <c r="F242" s="223">
        <v>0.10172964</v>
      </c>
      <c r="G242" s="223">
        <v>7.4255501999999996E-3</v>
      </c>
      <c r="H242" s="223">
        <v>2.1396289000000001E-3</v>
      </c>
      <c r="I242" s="223">
        <v>3.9332302E-2</v>
      </c>
      <c r="J242" s="223">
        <v>7.2693391999999997E-3</v>
      </c>
      <c r="K242" s="223">
        <v>3.1891998000000001E-4</v>
      </c>
      <c r="L242" s="223">
        <v>4.3712202999999998E-2</v>
      </c>
      <c r="M242" s="223">
        <v>0</v>
      </c>
      <c r="N242" s="223">
        <v>0</v>
      </c>
      <c r="O242" s="223">
        <v>0</v>
      </c>
      <c r="P242" s="227">
        <f t="shared" si="35"/>
        <v>3.3037482222222221</v>
      </c>
      <c r="Q242" s="238">
        <v>66.274068</v>
      </c>
      <c r="R242" s="117">
        <v>62.446434000000004</v>
      </c>
      <c r="S242" s="117">
        <v>2.9971760000000001</v>
      </c>
      <c r="T242" s="117">
        <v>6.1544000000000006E-5</v>
      </c>
      <c r="U242" s="117">
        <v>0.26393</v>
      </c>
      <c r="V242" s="117">
        <v>5.4596279999999997E-2</v>
      </c>
      <c r="W242" s="117">
        <v>0.51187000000000005</v>
      </c>
      <c r="X242" s="257">
        <f t="shared" si="36"/>
        <v>0.34937688199786099</v>
      </c>
      <c r="Y242" s="257">
        <f t="shared" si="37"/>
        <v>0.12781920161060001</v>
      </c>
      <c r="Z242" s="257">
        <f t="shared" si="38"/>
        <v>6.4886421284261003E-2</v>
      </c>
      <c r="AA242" s="257">
        <f t="shared" si="39"/>
        <v>0.156671259103</v>
      </c>
      <c r="AB242" s="257">
        <v>9.1577698999999999E-2</v>
      </c>
      <c r="AC242" s="257">
        <v>2.6461441999999999E-5</v>
      </c>
      <c r="AD242" s="257">
        <v>1.1066328E-2</v>
      </c>
      <c r="AE242" s="257">
        <v>4.4810125999999999E-6</v>
      </c>
      <c r="AF242" s="257">
        <v>2.5048689999999998E-2</v>
      </c>
      <c r="AG242" s="257">
        <v>9.5542156000000001E-5</v>
      </c>
      <c r="AH242" s="257">
        <v>5.9936754000000002E-2</v>
      </c>
      <c r="AI242" s="257">
        <v>1.9652276E-4</v>
      </c>
      <c r="AJ242" s="257">
        <v>5.7661823E-5</v>
      </c>
      <c r="AK242" s="257">
        <v>1.1654736000000001E-4</v>
      </c>
      <c r="AL242" s="257">
        <v>7.2806557000000003E-6</v>
      </c>
      <c r="AM242" s="257">
        <v>2.9225560999999999E-8</v>
      </c>
      <c r="AN242" s="257">
        <v>1.1330187E-3</v>
      </c>
      <c r="AO242" s="257">
        <v>4.8579856E-4</v>
      </c>
      <c r="AP242" s="257">
        <v>2.9528082E-3</v>
      </c>
      <c r="AQ242" s="257">
        <v>9.9349102999999995E-5</v>
      </c>
      <c r="AR242" s="257">
        <v>0.15657191000000001</v>
      </c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315"/>
      <c r="BF242" s="315"/>
      <c r="BG242" s="315"/>
      <c r="BH242" s="315"/>
      <c r="BI242" s="315"/>
      <c r="BJ242" s="315"/>
      <c r="BK242" s="315"/>
    </row>
    <row r="243" spans="1:63" x14ac:dyDescent="0.25">
      <c r="A243" s="9"/>
      <c r="B243" s="184" t="s">
        <v>5770</v>
      </c>
      <c r="C243" s="48" t="s">
        <v>4227</v>
      </c>
      <c r="D243" s="223">
        <v>0.85704183</v>
      </c>
      <c r="E243" s="223">
        <v>0.27290995000000001</v>
      </c>
      <c r="F243" s="223">
        <v>0.24891467</v>
      </c>
      <c r="G243" s="223">
        <v>0.15980253</v>
      </c>
      <c r="H243" s="223">
        <v>1.1400342999999999E-3</v>
      </c>
      <c r="I243" s="223">
        <v>3.7302170000000003E-2</v>
      </c>
      <c r="J243" s="223">
        <v>9.5563339999999997E-2</v>
      </c>
      <c r="K243" s="223">
        <v>1.1609975E-4</v>
      </c>
      <c r="L243" s="223">
        <v>4.1293036999999998E-2</v>
      </c>
      <c r="M243" s="223">
        <v>0</v>
      </c>
      <c r="N243" s="223">
        <v>0</v>
      </c>
      <c r="O243" s="223">
        <v>0</v>
      </c>
      <c r="P243" s="227">
        <f t="shared" si="35"/>
        <v>2.0215551851851852</v>
      </c>
      <c r="Q243" s="238">
        <v>33.695985999999998</v>
      </c>
      <c r="R243" s="117">
        <v>25.961577999999999</v>
      </c>
      <c r="S243" s="117">
        <v>6.2288800000000002</v>
      </c>
      <c r="T243" s="117">
        <v>1.7808999999999998E-2</v>
      </c>
      <c r="U243" s="117">
        <v>0.52141999999999999</v>
      </c>
      <c r="V243" s="117">
        <v>0.1116386</v>
      </c>
      <c r="W243" s="117">
        <v>0.85465999999999998</v>
      </c>
      <c r="X243" s="257">
        <f t="shared" si="36"/>
        <v>0.25530476916204403</v>
      </c>
      <c r="Y243" s="257">
        <f t="shared" si="37"/>
        <v>0.12629541513610001</v>
      </c>
      <c r="Z243" s="257">
        <f t="shared" si="38"/>
        <v>6.3899354725943991E-2</v>
      </c>
      <c r="AA243" s="257">
        <f t="shared" si="39"/>
        <v>6.5109999299999999E-2</v>
      </c>
      <c r="AB243" s="257">
        <v>5.6031585000000002E-2</v>
      </c>
      <c r="AC243" s="257">
        <v>9.6955669000000006E-6</v>
      </c>
      <c r="AD243" s="257">
        <v>1.6549514000000001E-2</v>
      </c>
      <c r="AE243" s="257">
        <v>8.0605192000000004E-6</v>
      </c>
      <c r="AF243" s="257">
        <v>5.3480186999999998E-2</v>
      </c>
      <c r="AG243" s="257">
        <v>2.1637305E-4</v>
      </c>
      <c r="AH243" s="257">
        <v>3.6673153E-2</v>
      </c>
      <c r="AI243" s="257">
        <v>4.1985627999999999E-4</v>
      </c>
      <c r="AJ243" s="257">
        <v>1.4667789000000001E-3</v>
      </c>
      <c r="AK243" s="257">
        <v>1.7103208E-4</v>
      </c>
      <c r="AL243" s="257">
        <v>1.3869015E-5</v>
      </c>
      <c r="AM243" s="257">
        <v>6.8150943999999995E-8</v>
      </c>
      <c r="AN243" s="257">
        <v>1.4112822999999999E-3</v>
      </c>
      <c r="AO243" s="257">
        <v>1.3385090000000001E-3</v>
      </c>
      <c r="AP243" s="257">
        <v>2.2404805999999999E-2</v>
      </c>
      <c r="AQ243" s="257">
        <v>1.0015929999999999E-4</v>
      </c>
      <c r="AR243" s="257">
        <v>6.5009839999999999E-2</v>
      </c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315"/>
      <c r="BF243" s="315"/>
      <c r="BG243" s="315"/>
      <c r="BH243" s="315"/>
      <c r="BI243" s="315"/>
      <c r="BJ243" s="315"/>
      <c r="BK243" s="315"/>
    </row>
    <row r="244" spans="1:63" x14ac:dyDescent="0.25">
      <c r="A244" s="9"/>
      <c r="B244" s="184" t="s">
        <v>5770</v>
      </c>
      <c r="C244" s="48" t="s">
        <v>4228</v>
      </c>
      <c r="D244" s="223">
        <v>0.61159103000000004</v>
      </c>
      <c r="E244" s="223">
        <v>0.33856019999999998</v>
      </c>
      <c r="F244" s="223">
        <v>0.1257556</v>
      </c>
      <c r="G244" s="223">
        <v>4.6003988000000003E-2</v>
      </c>
      <c r="H244" s="223">
        <v>1.5801863E-3</v>
      </c>
      <c r="I244" s="223">
        <v>3.3297945000000002E-2</v>
      </c>
      <c r="J244" s="223">
        <v>2.9208072000000002E-2</v>
      </c>
      <c r="K244" s="223">
        <v>2.2153791999999999E-4</v>
      </c>
      <c r="L244" s="223">
        <v>3.6963510999999998E-2</v>
      </c>
      <c r="M244" s="223">
        <v>0</v>
      </c>
      <c r="N244" s="223">
        <v>0</v>
      </c>
      <c r="O244" s="223">
        <v>0</v>
      </c>
      <c r="P244" s="227">
        <f t="shared" si="35"/>
        <v>2.5078533333333328</v>
      </c>
      <c r="Q244" s="238">
        <v>48.525396999999998</v>
      </c>
      <c r="R244" s="117">
        <v>44.217871000000002</v>
      </c>
      <c r="S244" s="117">
        <v>3.4178144000000001</v>
      </c>
      <c r="T244" s="117">
        <v>4.6672663999999999E-3</v>
      </c>
      <c r="U244" s="117">
        <v>0.2939272</v>
      </c>
      <c r="V244" s="117">
        <v>6.1783803999999998E-2</v>
      </c>
      <c r="W244" s="117">
        <v>0.52933359999999996</v>
      </c>
      <c r="X244" s="257">
        <f t="shared" si="36"/>
        <v>0.27600537314748197</v>
      </c>
      <c r="Y244" s="257">
        <f t="shared" si="37"/>
        <v>0.10952832734449999</v>
      </c>
      <c r="Z244" s="257">
        <f t="shared" si="38"/>
        <v>5.554568492198201E-2</v>
      </c>
      <c r="AA244" s="257">
        <f t="shared" si="39"/>
        <v>0.110931360881</v>
      </c>
      <c r="AB244" s="257">
        <v>6.9514830999999999E-2</v>
      </c>
      <c r="AC244" s="257">
        <v>1.8397712000000001E-5</v>
      </c>
      <c r="AD244" s="257">
        <v>1.094267E-2</v>
      </c>
      <c r="AE244" s="257">
        <v>4.7843424999999997E-6</v>
      </c>
      <c r="AF244" s="257">
        <v>2.8934062E-2</v>
      </c>
      <c r="AG244" s="257">
        <v>1.1358229E-4</v>
      </c>
      <c r="AH244" s="257">
        <v>4.5497072E-2</v>
      </c>
      <c r="AI244" s="257">
        <v>2.2707629E-4</v>
      </c>
      <c r="AJ244" s="257">
        <v>4.1595960999999998E-4</v>
      </c>
      <c r="AK244" s="257">
        <v>1.1439676000000001E-4</v>
      </c>
      <c r="AL244" s="257">
        <v>7.9743374000000002E-6</v>
      </c>
      <c r="AM244" s="257">
        <v>3.5254581999999999E-8</v>
      </c>
      <c r="AN244" s="257">
        <v>1.0467446E-3</v>
      </c>
      <c r="AO244" s="257">
        <v>6.3949147000000003E-4</v>
      </c>
      <c r="AP244" s="257">
        <v>7.5969345999999998E-3</v>
      </c>
      <c r="AQ244" s="257">
        <v>8.5650880999999998E-5</v>
      </c>
      <c r="AR244" s="257">
        <v>0.11084571</v>
      </c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315"/>
      <c r="BF244" s="315"/>
      <c r="BG244" s="315"/>
      <c r="BH244" s="315"/>
      <c r="BI244" s="315"/>
      <c r="BJ244" s="315"/>
      <c r="BK244" s="315"/>
    </row>
    <row r="245" spans="1:63" x14ac:dyDescent="0.25">
      <c r="A245" s="135">
        <v>1</v>
      </c>
      <c r="B245" s="184" t="s">
        <v>5770</v>
      </c>
      <c r="C245" t="s">
        <v>6450</v>
      </c>
      <c r="D245" s="193">
        <v>4.8571331000000002E-2</v>
      </c>
      <c r="E245" s="193">
        <v>2.7613729E-2</v>
      </c>
      <c r="F245" s="193">
        <v>5.2936533000000003E-3</v>
      </c>
      <c r="G245" s="193">
        <v>1.221092E-3</v>
      </c>
      <c r="H245" s="193">
        <v>1.3067402999999999E-4</v>
      </c>
      <c r="I245" s="193">
        <v>1.4131799E-3</v>
      </c>
      <c r="J245" s="193">
        <v>1.065566E-3</v>
      </c>
      <c r="K245" s="193">
        <v>2.2242344999999999E-5</v>
      </c>
      <c r="L245" s="193">
        <v>1.1811194000000001E-2</v>
      </c>
      <c r="M245" s="193">
        <v>0</v>
      </c>
      <c r="N245" s="193">
        <v>0</v>
      </c>
      <c r="O245" s="193">
        <v>0</v>
      </c>
      <c r="P245" s="199">
        <f t="shared" si="35"/>
        <v>0.20454614074074073</v>
      </c>
      <c r="Q245" s="240">
        <v>3.8984972</v>
      </c>
      <c r="R245" s="99">
        <v>3.0730157999999999</v>
      </c>
      <c r="S245" s="99">
        <v>0.66135999999999995</v>
      </c>
      <c r="T245" s="99">
        <v>3.7172000000000002E-6</v>
      </c>
      <c r="U245" s="99">
        <v>6.2606999999999996E-2</v>
      </c>
      <c r="V245" s="99">
        <v>7.3036400000000001E-3</v>
      </c>
      <c r="W245" s="99">
        <v>9.4206999999999999E-2</v>
      </c>
      <c r="X245" s="241">
        <f t="shared" si="36"/>
        <v>2.12774615714349E-2</v>
      </c>
      <c r="Y245" s="241">
        <f t="shared" si="37"/>
        <v>9.1864793938000004E-3</v>
      </c>
      <c r="Z245" s="241">
        <f t="shared" si="38"/>
        <v>4.3577186016348999E-3</v>
      </c>
      <c r="AA245" s="241">
        <f t="shared" si="39"/>
        <v>7.7332635760000001E-3</v>
      </c>
      <c r="AB245" s="258">
        <v>5.6697062000000001E-3</v>
      </c>
      <c r="AC245" s="258">
        <v>1.1742443000000001E-6</v>
      </c>
      <c r="AD245" s="258">
        <v>2.0745269E-3</v>
      </c>
      <c r="AE245" s="258">
        <v>4.4632549999999998E-7</v>
      </c>
      <c r="AF245" s="258">
        <v>1.4190686000000001E-3</v>
      </c>
      <c r="AG245" s="258">
        <v>2.1557124E-5</v>
      </c>
      <c r="AH245" s="258">
        <v>3.7108617E-3</v>
      </c>
      <c r="AI245" s="258">
        <v>8.4031560000000008E-6</v>
      </c>
      <c r="AJ245" s="258">
        <v>1.0780786E-5</v>
      </c>
      <c r="AK245" s="258">
        <v>5.3689787999999999E-6</v>
      </c>
      <c r="AL245" s="258">
        <v>1.4700452999999999E-6</v>
      </c>
      <c r="AM245" s="258">
        <v>4.8755348999999999E-9</v>
      </c>
      <c r="AN245" s="258">
        <v>3.1587683999999999E-4</v>
      </c>
      <c r="AO245" s="258">
        <v>1.4386377E-4</v>
      </c>
      <c r="AP245" s="258">
        <v>1.6108845E-4</v>
      </c>
      <c r="AQ245" s="258">
        <v>2.8242376E-5</v>
      </c>
      <c r="AR245" s="258">
        <v>7.7050212000000003E-3</v>
      </c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315"/>
      <c r="BF245" s="315"/>
      <c r="BG245" s="315"/>
      <c r="BH245" s="315"/>
      <c r="BI245" s="315"/>
      <c r="BJ245" s="315"/>
      <c r="BK245" s="315"/>
    </row>
    <row r="246" spans="1:63" x14ac:dyDescent="0.25">
      <c r="A246" s="43"/>
      <c r="B246" s="184" t="s">
        <v>5770</v>
      </c>
      <c r="C246" t="s">
        <v>5814</v>
      </c>
      <c r="D246" s="193">
        <v>2.5243510999999998E-3</v>
      </c>
      <c r="E246" s="193">
        <v>1.5701974999999999E-3</v>
      </c>
      <c r="F246" s="193">
        <v>6.1343216999999999E-4</v>
      </c>
      <c r="G246" s="193">
        <v>1.3603485999999999E-5</v>
      </c>
      <c r="H246" s="193">
        <v>1.3930535000000001E-5</v>
      </c>
      <c r="I246" s="193">
        <v>1.1091693E-4</v>
      </c>
      <c r="J246" s="193">
        <v>1.2148810000000001E-4</v>
      </c>
      <c r="K246" s="193">
        <v>6.9091030000000001E-7</v>
      </c>
      <c r="L246" s="193">
        <v>8.0091556000000004E-5</v>
      </c>
      <c r="M246" s="193">
        <v>0</v>
      </c>
      <c r="N246" s="193">
        <v>0</v>
      </c>
      <c r="O246" s="193">
        <v>0</v>
      </c>
      <c r="P246" s="199">
        <f t="shared" si="35"/>
        <v>1.163109259259259E-2</v>
      </c>
      <c r="Q246" s="240">
        <v>0.19601105999999999</v>
      </c>
      <c r="R246" s="99">
        <v>0.18346407000000001</v>
      </c>
      <c r="S246" s="99">
        <v>1.028888E-2</v>
      </c>
      <c r="T246" s="99">
        <v>5.2335000000000004E-7</v>
      </c>
      <c r="U246" s="99">
        <v>3.3060000000000001E-4</v>
      </c>
      <c r="V246" s="99">
        <v>8.3184799999999997E-5</v>
      </c>
      <c r="W246" s="99">
        <v>1.8438E-3</v>
      </c>
      <c r="X246" s="241">
        <f t="shared" si="36"/>
        <v>1.188730558637248E-3</v>
      </c>
      <c r="Y246" s="241">
        <f t="shared" si="37"/>
        <v>4.9592385089400001E-4</v>
      </c>
      <c r="Z246" s="241">
        <f t="shared" si="38"/>
        <v>2.33905419593248E-4</v>
      </c>
      <c r="AA246" s="241">
        <f t="shared" si="39"/>
        <v>4.5890128815000001E-4</v>
      </c>
      <c r="AB246" s="258">
        <v>3.2240833999999999E-4</v>
      </c>
      <c r="AC246" s="258">
        <v>9.8438542000000005E-8</v>
      </c>
      <c r="AD246" s="258">
        <v>1.8161826000000001E-5</v>
      </c>
      <c r="AE246" s="258">
        <v>9.0876252E-8</v>
      </c>
      <c r="AF246" s="258">
        <v>1.5483415000000001E-4</v>
      </c>
      <c r="AG246" s="258">
        <v>3.3022009999999999E-7</v>
      </c>
      <c r="AH246" s="258">
        <v>2.1101885000000001E-4</v>
      </c>
      <c r="AI246" s="258">
        <v>8.9572999E-7</v>
      </c>
      <c r="AJ246" s="258">
        <v>9.8385810000000004E-8</v>
      </c>
      <c r="AK246" s="258">
        <v>4.1743310000000002E-7</v>
      </c>
      <c r="AL246" s="258">
        <v>1.6492886000000001E-8</v>
      </c>
      <c r="AM246" s="258">
        <v>5.4507248000000002E-11</v>
      </c>
      <c r="AN246" s="258">
        <v>1.0896089999999999E-6</v>
      </c>
      <c r="AO246" s="258">
        <v>5.4911712999999997E-6</v>
      </c>
      <c r="AP246" s="258">
        <v>1.4877693000000001E-5</v>
      </c>
      <c r="AQ246" s="258">
        <v>2.4486815000000001E-7</v>
      </c>
      <c r="AR246" s="258">
        <v>4.5865642E-4</v>
      </c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315"/>
      <c r="BF246" s="315"/>
      <c r="BG246" s="315"/>
      <c r="BH246" s="315"/>
      <c r="BI246" s="315"/>
      <c r="BJ246" s="315"/>
      <c r="BK246" s="315"/>
    </row>
    <row r="247" spans="1:63" x14ac:dyDescent="0.25">
      <c r="A247" s="43"/>
      <c r="B247" s="184" t="s">
        <v>5770</v>
      </c>
      <c r="C247" t="s">
        <v>5815</v>
      </c>
      <c r="D247" s="193">
        <v>0.60893719000000002</v>
      </c>
      <c r="E247" s="193">
        <v>0.38113891</v>
      </c>
      <c r="F247" s="193">
        <v>7.7191582999999994E-2</v>
      </c>
      <c r="G247" s="193">
        <v>7.6110997000000003E-3</v>
      </c>
      <c r="H247" s="193">
        <v>1.4350213E-3</v>
      </c>
      <c r="I247" s="193">
        <v>6.8551841000000002E-2</v>
      </c>
      <c r="J247" s="193">
        <v>9.4611026000000001E-3</v>
      </c>
      <c r="K247" s="193">
        <v>2.8855037999999999E-4</v>
      </c>
      <c r="L247" s="193">
        <v>6.3259081999999994E-2</v>
      </c>
      <c r="M247" s="193">
        <v>0</v>
      </c>
      <c r="N247" s="193">
        <v>0</v>
      </c>
      <c r="O247" s="193">
        <v>0</v>
      </c>
      <c r="P247" s="199">
        <f t="shared" si="35"/>
        <v>2.8232511851851849</v>
      </c>
      <c r="Q247" s="240">
        <v>57.468294</v>
      </c>
      <c r="R247" s="99">
        <v>53.907890000000002</v>
      </c>
      <c r="S247" s="99">
        <v>2.657816</v>
      </c>
      <c r="T247" s="99">
        <v>5.9429999999999999E-5</v>
      </c>
      <c r="U247" s="99">
        <v>0.33611000000000002</v>
      </c>
      <c r="V247" s="99">
        <v>4.6858619999999997E-2</v>
      </c>
      <c r="W247" s="99">
        <v>0.51956000000000002</v>
      </c>
      <c r="X247" s="241">
        <f t="shared" si="36"/>
        <v>0.31302073720227996</v>
      </c>
      <c r="Y247" s="241">
        <f t="shared" si="37"/>
        <v>0.12105580374419998</v>
      </c>
      <c r="Z247" s="241">
        <f t="shared" si="38"/>
        <v>5.6692197968079998E-2</v>
      </c>
      <c r="AA247" s="241">
        <f t="shared" si="39"/>
        <v>0.13527273549000002</v>
      </c>
      <c r="AB247" s="258">
        <v>7.8258306E-2</v>
      </c>
      <c r="AC247" s="258">
        <v>2.2955349000000001E-5</v>
      </c>
      <c r="AD247" s="258">
        <v>1.3397812E-2</v>
      </c>
      <c r="AE247" s="258">
        <v>5.0337812000000004E-6</v>
      </c>
      <c r="AF247" s="258">
        <v>2.9287127999999999E-2</v>
      </c>
      <c r="AG247" s="258">
        <v>8.4568613999999994E-5</v>
      </c>
      <c r="AH247" s="258">
        <v>5.1219900999999998E-2</v>
      </c>
      <c r="AI247" s="258">
        <v>1.3490232E-4</v>
      </c>
      <c r="AJ247" s="258">
        <v>6.3051279E-5</v>
      </c>
      <c r="AK247" s="258">
        <v>1.1862068000000001E-4</v>
      </c>
      <c r="AL247" s="258">
        <v>8.7054277999999997E-6</v>
      </c>
      <c r="AM247" s="258">
        <v>3.399128E-8</v>
      </c>
      <c r="AN247" s="258">
        <v>1.6444607E-3</v>
      </c>
      <c r="AO247" s="258">
        <v>6.3478166999999999E-4</v>
      </c>
      <c r="AP247" s="258">
        <v>2.8677409E-3</v>
      </c>
      <c r="AQ247" s="258">
        <v>1.4534549000000001E-4</v>
      </c>
      <c r="AR247" s="258">
        <v>0.13512739000000001</v>
      </c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315"/>
      <c r="BF247" s="315"/>
      <c r="BG247" s="315"/>
      <c r="BH247" s="315"/>
      <c r="BI247" s="315"/>
      <c r="BJ247" s="315"/>
      <c r="BK247" s="315"/>
    </row>
    <row r="248" spans="1:63" x14ac:dyDescent="0.25">
      <c r="A248" s="9"/>
      <c r="B248" s="184" t="s">
        <v>5770</v>
      </c>
      <c r="C248" t="s">
        <v>5436</v>
      </c>
      <c r="D248" s="193">
        <v>0.85761586000000001</v>
      </c>
      <c r="E248" s="193">
        <v>0.21641036999999999</v>
      </c>
      <c r="F248" s="193">
        <v>0.29050351000000002</v>
      </c>
      <c r="G248" s="193">
        <v>0.19598310999999999</v>
      </c>
      <c r="H248" s="193">
        <v>9.2944174999999996E-4</v>
      </c>
      <c r="I248" s="193">
        <v>2.6813828000000001E-2</v>
      </c>
      <c r="J248" s="193">
        <v>9.3130362999999994E-2</v>
      </c>
      <c r="K248" s="193">
        <v>9.1021148E-5</v>
      </c>
      <c r="L248" s="193">
        <v>3.3754214999999997E-2</v>
      </c>
      <c r="M248" s="193">
        <v>0</v>
      </c>
      <c r="N248" s="193">
        <v>0</v>
      </c>
      <c r="O248" s="193">
        <v>0</v>
      </c>
      <c r="P248" s="199">
        <f t="shared" si="35"/>
        <v>1.6030397777777776</v>
      </c>
      <c r="Q248" s="240">
        <v>23.675198000000002</v>
      </c>
      <c r="R248" s="99">
        <v>19.483150999999999</v>
      </c>
      <c r="S248" s="99">
        <v>3.2212320000000001</v>
      </c>
      <c r="T248" s="99">
        <v>1.7867999999999998E-2</v>
      </c>
      <c r="U248" s="99">
        <v>0.39724999999999999</v>
      </c>
      <c r="V248" s="99">
        <v>5.6516909999999997E-2</v>
      </c>
      <c r="W248" s="99">
        <v>0.49918000000000001</v>
      </c>
      <c r="X248" s="241">
        <f t="shared" si="36"/>
        <v>0.21580543204105498</v>
      </c>
      <c r="Y248" s="241">
        <f t="shared" si="37"/>
        <v>0.11092329151990001</v>
      </c>
      <c r="Z248" s="241">
        <f t="shared" si="38"/>
        <v>5.6006590679154998E-2</v>
      </c>
      <c r="AA248" s="241">
        <f t="shared" si="39"/>
        <v>4.8875549841999995E-2</v>
      </c>
      <c r="AB248" s="258">
        <v>4.4430641999999999E-2</v>
      </c>
      <c r="AC248" s="258">
        <v>7.6751344999999998E-6</v>
      </c>
      <c r="AD248" s="258">
        <v>1.2401535999999999E-2</v>
      </c>
      <c r="AE248" s="258">
        <v>6.5050754000000003E-6</v>
      </c>
      <c r="AF248" s="258">
        <v>5.3953922000000001E-2</v>
      </c>
      <c r="AG248" s="258">
        <v>1.2301131E-4</v>
      </c>
      <c r="AH248" s="258">
        <v>2.90803E-2</v>
      </c>
      <c r="AI248" s="258">
        <v>4.9921711000000004E-4</v>
      </c>
      <c r="AJ248" s="258">
        <v>1.801841E-3</v>
      </c>
      <c r="AK248" s="258">
        <v>1.5601501999999999E-4</v>
      </c>
      <c r="AL248" s="258">
        <v>1.0201972999999999E-5</v>
      </c>
      <c r="AM248" s="258">
        <v>6.9276154999999998E-8</v>
      </c>
      <c r="AN248" s="258">
        <v>1.1341241000000001E-3</v>
      </c>
      <c r="AO248" s="258">
        <v>1.1799172E-3</v>
      </c>
      <c r="AP248" s="258">
        <v>2.2144904999999999E-2</v>
      </c>
      <c r="AQ248" s="258">
        <v>8.0996842000000005E-5</v>
      </c>
      <c r="AR248" s="258">
        <v>4.8794552999999997E-2</v>
      </c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315"/>
      <c r="BF248" s="315"/>
      <c r="BG248" s="315"/>
      <c r="BH248" s="315"/>
      <c r="BI248" s="315"/>
      <c r="BJ248" s="315"/>
      <c r="BK248" s="315"/>
    </row>
    <row r="249" spans="1:63" x14ac:dyDescent="0.25">
      <c r="A249" s="9"/>
      <c r="B249" s="184" t="s">
        <v>5770</v>
      </c>
      <c r="C249" t="s">
        <v>5437</v>
      </c>
      <c r="D249" s="193">
        <v>0.11300491999999999</v>
      </c>
      <c r="E249" s="193">
        <v>6.7145482000000006E-2</v>
      </c>
      <c r="F249" s="193">
        <v>1.4210301E-2</v>
      </c>
      <c r="G249" s="193">
        <v>2.0173892000000001E-3</v>
      </c>
      <c r="H249" s="193">
        <v>3.5920172000000002E-4</v>
      </c>
      <c r="I249" s="193">
        <v>3.3767355999999998E-3</v>
      </c>
      <c r="J249" s="193">
        <v>2.3450875999999998E-3</v>
      </c>
      <c r="K249" s="193">
        <v>4.8391506999999998E-5</v>
      </c>
      <c r="L249" s="193">
        <v>2.3502334999999999E-2</v>
      </c>
      <c r="M249" s="193">
        <v>0</v>
      </c>
      <c r="N249" s="193">
        <v>0</v>
      </c>
      <c r="O249" s="193">
        <v>0</v>
      </c>
      <c r="P249" s="199">
        <f t="shared" si="35"/>
        <v>0.49737394074074076</v>
      </c>
      <c r="Q249" s="240">
        <v>9.0207726000000008</v>
      </c>
      <c r="R249" s="99">
        <v>8.0824388000000003</v>
      </c>
      <c r="S249" s="99">
        <v>0.68376000000000003</v>
      </c>
      <c r="T249" s="99">
        <v>2.4139E-5</v>
      </c>
      <c r="U249" s="99">
        <v>0.1024</v>
      </c>
      <c r="V249" s="99">
        <v>1.0969670000000001E-2</v>
      </c>
      <c r="W249" s="99">
        <v>0.14118</v>
      </c>
      <c r="X249" s="241">
        <f t="shared" si="36"/>
        <v>5.1325524160469801E-2</v>
      </c>
      <c r="Y249" s="241">
        <f t="shared" si="37"/>
        <v>2.0864560275099999E-2</v>
      </c>
      <c r="Z249" s="241">
        <f t="shared" si="38"/>
        <v>1.0156933750369799E-2</v>
      </c>
      <c r="AA249" s="241">
        <f t="shared" si="39"/>
        <v>2.0304030135000001E-2</v>
      </c>
      <c r="AB249" s="241">
        <v>1.3786494E-2</v>
      </c>
      <c r="AC249" s="241">
        <v>3.6332328000000002E-6</v>
      </c>
      <c r="AD249" s="241">
        <v>3.4301148E-3</v>
      </c>
      <c r="AE249" s="241">
        <v>1.5287563E-6</v>
      </c>
      <c r="AF249" s="241">
        <v>3.6211787999999999E-3</v>
      </c>
      <c r="AG249" s="241">
        <v>2.1610686000000001E-5</v>
      </c>
      <c r="AH249" s="241">
        <v>9.0227638999999995E-3</v>
      </c>
      <c r="AI249" s="241">
        <v>2.1923601000000001E-5</v>
      </c>
      <c r="AJ249" s="241">
        <v>1.7615959999999999E-5</v>
      </c>
      <c r="AK249" s="241">
        <v>1.1360387999999999E-5</v>
      </c>
      <c r="AL249" s="241">
        <v>2.4529601000000002E-6</v>
      </c>
      <c r="AM249" s="241">
        <v>8.1612697999999994E-9</v>
      </c>
      <c r="AN249" s="241">
        <v>5.7540776999999996E-4</v>
      </c>
      <c r="AO249" s="241">
        <v>1.2488681E-3</v>
      </c>
      <c r="AP249" s="241">
        <v>-7.4346709000000001E-4</v>
      </c>
      <c r="AQ249" s="241">
        <v>4.7091135000000003E-5</v>
      </c>
      <c r="AR249" s="241">
        <v>2.0256939000000002E-2</v>
      </c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315"/>
      <c r="BF249" s="315"/>
      <c r="BG249" s="315"/>
      <c r="BH249" s="315"/>
      <c r="BI249" s="315"/>
      <c r="BJ249" s="315"/>
      <c r="BK249" s="315"/>
    </row>
    <row r="250" spans="1:63" x14ac:dyDescent="0.25">
      <c r="A250" s="9"/>
      <c r="B250" s="184" t="s">
        <v>5770</v>
      </c>
      <c r="C250" t="s">
        <v>5438</v>
      </c>
      <c r="D250" s="172">
        <v>0.18286680999999999</v>
      </c>
      <c r="E250" s="172">
        <v>0.11719265</v>
      </c>
      <c r="F250" s="172">
        <v>1.9903965999999999E-2</v>
      </c>
      <c r="G250" s="172">
        <v>3.1436533999999999E-3</v>
      </c>
      <c r="H250" s="172">
        <v>5.3650943999999999E-4</v>
      </c>
      <c r="I250" s="172">
        <v>4.6848973E-3</v>
      </c>
      <c r="J250" s="172">
        <v>3.2864367E-3</v>
      </c>
      <c r="K250" s="172">
        <v>8.4479295000000002E-5</v>
      </c>
      <c r="L250" s="172">
        <v>3.4034215999999999E-2</v>
      </c>
      <c r="M250" s="172">
        <v>0</v>
      </c>
      <c r="N250" s="172">
        <v>0</v>
      </c>
      <c r="O250" s="172">
        <v>0</v>
      </c>
      <c r="P250" s="199">
        <f t="shared" si="35"/>
        <v>0.86809370370370365</v>
      </c>
      <c r="Q250" s="233">
        <v>15.611510000000001</v>
      </c>
      <c r="R250" s="96">
        <v>14.105439000000001</v>
      </c>
      <c r="S250" s="96">
        <v>1.1048800000000001</v>
      </c>
      <c r="T250" s="96">
        <v>3.0032999999999999E-5</v>
      </c>
      <c r="U250" s="96">
        <v>0.15820999999999999</v>
      </c>
      <c r="V250" s="96">
        <v>1.8131230000000002E-2</v>
      </c>
      <c r="W250" s="96">
        <v>0.22481999999999999</v>
      </c>
      <c r="X250" s="241">
        <f t="shared" si="36"/>
        <v>8.7442191095040006E-2</v>
      </c>
      <c r="Y250" s="241">
        <f t="shared" si="37"/>
        <v>3.4463436748699998E-2</v>
      </c>
      <c r="Z250" s="241">
        <f t="shared" si="38"/>
        <v>1.753868822534E-2</v>
      </c>
      <c r="AA250" s="241">
        <f t="shared" si="39"/>
        <v>3.5440066121000001E-2</v>
      </c>
      <c r="AB250" s="258">
        <v>2.4062554E-2</v>
      </c>
      <c r="AC250" s="258">
        <v>6.1010178999999998E-6</v>
      </c>
      <c r="AD250" s="258">
        <v>5.2886907999999998E-3</v>
      </c>
      <c r="AE250" s="258">
        <v>2.0403628000000001E-6</v>
      </c>
      <c r="AF250" s="258">
        <v>5.0690220000000003E-3</v>
      </c>
      <c r="AG250" s="258">
        <v>3.5028567999999998E-5</v>
      </c>
      <c r="AH250" s="258">
        <v>1.5748431E-2</v>
      </c>
      <c r="AI250" s="258">
        <v>3.0916183999999997E-5</v>
      </c>
      <c r="AJ250" s="258">
        <v>2.7559901999999999E-5</v>
      </c>
      <c r="AK250" s="258">
        <v>1.6876217999999999E-5</v>
      </c>
      <c r="AL250" s="258">
        <v>3.7870723E-6</v>
      </c>
      <c r="AM250" s="258">
        <v>1.2649040000000001E-8</v>
      </c>
      <c r="AN250" s="258">
        <v>8.5529802999999998E-4</v>
      </c>
      <c r="AO250" s="258">
        <v>1.3773823E-3</v>
      </c>
      <c r="AP250" s="258">
        <v>-5.2157512999999995E-4</v>
      </c>
      <c r="AQ250" s="258">
        <v>7.2261120999999996E-5</v>
      </c>
      <c r="AR250" s="258">
        <v>3.5367805000000002E-2</v>
      </c>
      <c r="AT250" s="193"/>
      <c r="AU250" s="193"/>
      <c r="AV250" s="193"/>
      <c r="AW250" s="193"/>
      <c r="AX250" s="193"/>
      <c r="AY250" s="193"/>
      <c r="AZ250" s="193"/>
      <c r="BA250" s="193"/>
      <c r="BB250" s="193"/>
      <c r="BC250" s="193"/>
      <c r="BD250" s="193"/>
      <c r="BE250" s="315"/>
      <c r="BF250" s="315"/>
      <c r="BG250" s="315"/>
      <c r="BH250" s="315"/>
      <c r="BI250" s="315"/>
      <c r="BJ250" s="315"/>
      <c r="BK250" s="315"/>
    </row>
    <row r="251" spans="1:63" x14ac:dyDescent="0.25">
      <c r="A251" s="9"/>
      <c r="B251" s="184" t="s">
        <v>5770</v>
      </c>
      <c r="C251" t="s">
        <v>5439</v>
      </c>
      <c r="D251" s="193">
        <v>2.7009731000000001</v>
      </c>
      <c r="E251" s="193">
        <v>2.1559575999999998</v>
      </c>
      <c r="F251" s="193">
        <v>0.36652254000000001</v>
      </c>
      <c r="G251" s="193">
        <v>1.3100652000000001E-2</v>
      </c>
      <c r="H251" s="193">
        <v>2.3510720000000001E-3</v>
      </c>
      <c r="I251" s="193">
        <v>2.9729762E-2</v>
      </c>
      <c r="J251" s="193">
        <v>1.5239337E-2</v>
      </c>
      <c r="K251" s="193">
        <v>4.7335106999999999E-4</v>
      </c>
      <c r="L251" s="193">
        <v>0.1175988</v>
      </c>
      <c r="M251" s="193">
        <v>0</v>
      </c>
      <c r="N251" s="193">
        <v>0</v>
      </c>
      <c r="O251" s="193">
        <v>0</v>
      </c>
      <c r="P251" s="199">
        <f t="shared" si="35"/>
        <v>15.970056296296294</v>
      </c>
      <c r="Q251" s="240">
        <v>90.051759000000004</v>
      </c>
      <c r="R251" s="99">
        <v>84.977981999999997</v>
      </c>
      <c r="S251" s="99">
        <v>3.612336</v>
      </c>
      <c r="T251" s="99">
        <v>9.1938E-5</v>
      </c>
      <c r="U251" s="99">
        <v>0.60028000000000004</v>
      </c>
      <c r="V251" s="99">
        <v>6.3439780000000001E-2</v>
      </c>
      <c r="W251" s="99">
        <v>0.79762999999999995</v>
      </c>
      <c r="X251" s="241">
        <f t="shared" si="36"/>
        <v>1.044231841153995</v>
      </c>
      <c r="Y251" s="241">
        <f t="shared" si="37"/>
        <v>0.53173464525500003</v>
      </c>
      <c r="Z251" s="241">
        <f t="shared" si="38"/>
        <v>0.29919967038899503</v>
      </c>
      <c r="AA251" s="241">
        <f t="shared" si="39"/>
        <v>0.21329752551</v>
      </c>
      <c r="AB251" s="241">
        <v>0.44253720000000002</v>
      </c>
      <c r="AC251" s="241">
        <v>3.6124141999999997E-5</v>
      </c>
      <c r="AD251" s="241">
        <v>2.3308888999999999E-2</v>
      </c>
      <c r="AE251" s="241">
        <v>2.2763403000000001E-5</v>
      </c>
      <c r="AF251" s="241">
        <v>6.5714926000000007E-2</v>
      </c>
      <c r="AG251" s="241">
        <v>1.1474271E-4</v>
      </c>
      <c r="AH251" s="241">
        <v>0.28947970000000001</v>
      </c>
      <c r="AI251" s="241">
        <v>6.7793059000000001E-4</v>
      </c>
      <c r="AJ251" s="241">
        <v>1.0201580999999999E-4</v>
      </c>
      <c r="AK251" s="241">
        <v>1.9199302999999999E-4</v>
      </c>
      <c r="AL251" s="241">
        <v>1.4731663E-5</v>
      </c>
      <c r="AM251" s="241">
        <v>5.7295995000000001E-8</v>
      </c>
      <c r="AN251" s="241">
        <v>3.1182463E-3</v>
      </c>
      <c r="AO251" s="241">
        <v>1.0846746000000001E-3</v>
      </c>
      <c r="AP251" s="241">
        <v>4.5303210999999999E-3</v>
      </c>
      <c r="AQ251" s="241">
        <v>2.7342551000000001E-4</v>
      </c>
      <c r="AR251" s="241">
        <v>0.21302409999999999</v>
      </c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315"/>
      <c r="BF251" s="315"/>
      <c r="BG251" s="315"/>
      <c r="BH251" s="315"/>
      <c r="BI251" s="315"/>
      <c r="BJ251" s="315"/>
      <c r="BK251" s="315"/>
    </row>
    <row r="252" spans="1:63" x14ac:dyDescent="0.25">
      <c r="A252" s="9"/>
      <c r="B252" s="184" t="s">
        <v>5770</v>
      </c>
      <c r="C252" t="s">
        <v>5440</v>
      </c>
      <c r="D252" s="172">
        <v>0.44630404000000001</v>
      </c>
      <c r="E252" s="172">
        <v>0.1938288</v>
      </c>
      <c r="F252" s="172">
        <v>0.16745011000000001</v>
      </c>
      <c r="G252" s="172">
        <v>6.308424E-3</v>
      </c>
      <c r="H252" s="172">
        <v>8.5849158000000003E-4</v>
      </c>
      <c r="I252" s="172">
        <v>1.4340515E-2</v>
      </c>
      <c r="J252" s="172">
        <v>7.5187548000000002E-3</v>
      </c>
      <c r="K252" s="172">
        <v>1.2374386E-4</v>
      </c>
      <c r="L252" s="172">
        <v>5.5875197000000001E-2</v>
      </c>
      <c r="M252" s="172">
        <v>0</v>
      </c>
      <c r="N252" s="172">
        <v>0</v>
      </c>
      <c r="O252" s="172">
        <v>0</v>
      </c>
      <c r="P252" s="199">
        <f t="shared" si="35"/>
        <v>1.4357688888888889</v>
      </c>
      <c r="Q252" s="233">
        <v>24.378747000000001</v>
      </c>
      <c r="R252" s="96">
        <v>21.249714999999998</v>
      </c>
      <c r="S252" s="96">
        <v>2.3752399999999998</v>
      </c>
      <c r="T252" s="96">
        <v>4.6312E-5</v>
      </c>
      <c r="U252" s="96">
        <v>0.28913</v>
      </c>
      <c r="V252" s="96">
        <v>4.0645550000000003E-2</v>
      </c>
      <c r="W252" s="96">
        <v>0.42397000000000001</v>
      </c>
      <c r="X252" s="241">
        <f t="shared" si="36"/>
        <v>0.16262778059611299</v>
      </c>
      <c r="Y252" s="241">
        <f t="shared" si="37"/>
        <v>7.9207060872099985E-2</v>
      </c>
      <c r="Z252" s="241">
        <f t="shared" si="38"/>
        <v>3.0112425614012995E-2</v>
      </c>
      <c r="AA252" s="241">
        <f t="shared" si="39"/>
        <v>5.3308294110000001E-2</v>
      </c>
      <c r="AB252" s="241">
        <v>3.9795975999999997E-2</v>
      </c>
      <c r="AC252" s="241">
        <v>8.9631229000000003E-6</v>
      </c>
      <c r="AD252" s="241">
        <v>1.0870082E-2</v>
      </c>
      <c r="AE252" s="241">
        <v>5.0312941999999997E-6</v>
      </c>
      <c r="AF252" s="241">
        <v>2.8451497999999999E-2</v>
      </c>
      <c r="AG252" s="241">
        <v>7.5510454999999998E-5</v>
      </c>
      <c r="AH252" s="241">
        <v>2.6046514E-2</v>
      </c>
      <c r="AI252" s="241">
        <v>2.8614857000000001E-4</v>
      </c>
      <c r="AJ252" s="241">
        <v>5.3656914999999999E-5</v>
      </c>
      <c r="AK252" s="241">
        <v>7.9454250000000006E-5</v>
      </c>
      <c r="AL252" s="241">
        <v>7.2343234999999996E-6</v>
      </c>
      <c r="AM252" s="241">
        <v>2.6605513E-8</v>
      </c>
      <c r="AN252" s="241">
        <v>1.4647345E-3</v>
      </c>
      <c r="AO252" s="241">
        <v>1.6504972E-3</v>
      </c>
      <c r="AP252" s="241">
        <v>5.2415925000000004E-4</v>
      </c>
      <c r="AQ252" s="241">
        <v>1.2377311E-4</v>
      </c>
      <c r="AR252" s="241">
        <v>5.3184520999999998E-2</v>
      </c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315"/>
      <c r="BF252" s="315"/>
      <c r="BG252" s="315"/>
      <c r="BH252" s="315"/>
      <c r="BI252" s="315"/>
      <c r="BJ252" s="315"/>
      <c r="BK252" s="315"/>
    </row>
    <row r="253" spans="1:63" x14ac:dyDescent="0.25">
      <c r="A253" s="9"/>
      <c r="B253" s="184" t="s">
        <v>5770</v>
      </c>
      <c r="C253" t="s">
        <v>1845</v>
      </c>
      <c r="D253" s="172">
        <v>0.93236543000000005</v>
      </c>
      <c r="E253" s="172">
        <v>0.35334179999999998</v>
      </c>
      <c r="F253" s="172">
        <v>0.31031758999999998</v>
      </c>
      <c r="G253" s="172">
        <v>3.6235946999999998E-2</v>
      </c>
      <c r="H253" s="172">
        <v>1.6110154000000001E-3</v>
      </c>
      <c r="I253" s="172">
        <v>5.3942595000000003E-2</v>
      </c>
      <c r="J253" s="172">
        <v>0.10214247999999999</v>
      </c>
      <c r="K253" s="172">
        <v>1.5938833000000001E-4</v>
      </c>
      <c r="L253" s="172">
        <v>7.4614607999999999E-2</v>
      </c>
      <c r="M253" s="172">
        <v>0</v>
      </c>
      <c r="N253" s="172">
        <v>0</v>
      </c>
      <c r="O253" s="172">
        <v>0</v>
      </c>
      <c r="P253" s="199">
        <f t="shared" si="35"/>
        <v>2.6173466666666663</v>
      </c>
      <c r="Q253" s="233">
        <v>49.283552</v>
      </c>
      <c r="R253" s="96">
        <v>35.163490000000003</v>
      </c>
      <c r="S253" s="96">
        <v>11.543279999999999</v>
      </c>
      <c r="T253" s="96">
        <v>1.7578E-2</v>
      </c>
      <c r="U253" s="96">
        <v>0.81942000000000004</v>
      </c>
      <c r="V253" s="96">
        <v>0.2072842</v>
      </c>
      <c r="W253" s="96">
        <v>1.5325</v>
      </c>
      <c r="X253" s="241">
        <f t="shared" si="36"/>
        <v>0.33373833089574501</v>
      </c>
      <c r="Y253" s="241">
        <f t="shared" si="37"/>
        <v>0.16983001198</v>
      </c>
      <c r="Z253" s="241">
        <f t="shared" si="38"/>
        <v>7.5730037785744997E-2</v>
      </c>
      <c r="AA253" s="241">
        <f t="shared" si="39"/>
        <v>8.8178281129999994E-2</v>
      </c>
      <c r="AB253" s="241">
        <v>7.2544176000000002E-2</v>
      </c>
      <c r="AC253" s="241">
        <v>1.2402063999999999E-5</v>
      </c>
      <c r="AD253" s="241">
        <v>2.5644606E-2</v>
      </c>
      <c r="AE253" s="241">
        <v>1.3213776E-5</v>
      </c>
      <c r="AF253" s="241">
        <v>7.1236009000000003E-2</v>
      </c>
      <c r="AG253" s="241">
        <v>3.7960514000000002E-4</v>
      </c>
      <c r="AH253" s="241">
        <v>4.7480872E-2</v>
      </c>
      <c r="AI253" s="241">
        <v>5.1805161000000001E-4</v>
      </c>
      <c r="AJ253" s="241">
        <v>3.2418950000000002E-4</v>
      </c>
      <c r="AK253" s="241">
        <v>2.0645854E-4</v>
      </c>
      <c r="AL253" s="241">
        <v>2.2094267999999999E-5</v>
      </c>
      <c r="AM253" s="241">
        <v>6.4667744999999995E-8</v>
      </c>
      <c r="AN253" s="241">
        <v>2.4033817999999998E-3</v>
      </c>
      <c r="AO253" s="241">
        <v>1.8380444E-3</v>
      </c>
      <c r="AP253" s="241">
        <v>2.2936880999999999E-2</v>
      </c>
      <c r="AQ253" s="241">
        <v>1.8153213000000001E-4</v>
      </c>
      <c r="AR253" s="241">
        <v>8.7996748999999999E-2</v>
      </c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315"/>
      <c r="BF253" s="315"/>
      <c r="BG253" s="315"/>
      <c r="BH253" s="315"/>
      <c r="BI253" s="315"/>
      <c r="BJ253" s="315"/>
      <c r="BK253" s="315"/>
    </row>
    <row r="254" spans="1:63" x14ac:dyDescent="0.25">
      <c r="A254" s="9"/>
      <c r="B254" s="184" t="s">
        <v>5770</v>
      </c>
      <c r="C254" t="s">
        <v>1846</v>
      </c>
      <c r="D254" s="172">
        <v>2.5031792000000001E-2</v>
      </c>
      <c r="E254" s="172">
        <v>8.1685534000000004E-3</v>
      </c>
      <c r="F254" s="172">
        <v>2.9444121E-3</v>
      </c>
      <c r="G254" s="172">
        <v>9.1036686000000005E-4</v>
      </c>
      <c r="H254" s="172">
        <v>6.9212878000000003E-5</v>
      </c>
      <c r="I254" s="172">
        <v>1.0484424E-3</v>
      </c>
      <c r="J254" s="172">
        <v>9.9497638000000006E-4</v>
      </c>
      <c r="K254" s="172">
        <v>9.3832536999999998E-6</v>
      </c>
      <c r="L254" s="172">
        <v>1.0886444E-2</v>
      </c>
      <c r="M254" s="172">
        <v>0</v>
      </c>
      <c r="N254" s="172">
        <v>0</v>
      </c>
      <c r="O254" s="172">
        <v>0</v>
      </c>
      <c r="P254" s="199">
        <f t="shared" si="35"/>
        <v>6.0507802962962959E-2</v>
      </c>
      <c r="Q254" s="233">
        <v>1.1566574000000001</v>
      </c>
      <c r="R254" s="96">
        <v>0.76017034999999999</v>
      </c>
      <c r="S254" s="96">
        <v>0.26593840000000002</v>
      </c>
      <c r="T254" s="96">
        <v>1.9632999999999999E-6</v>
      </c>
      <c r="U254" s="96">
        <v>5.3598E-2</v>
      </c>
      <c r="V254" s="96">
        <v>3.577729E-3</v>
      </c>
      <c r="W254" s="96">
        <v>7.3371000000000006E-2</v>
      </c>
      <c r="X254" s="241">
        <f t="shared" si="36"/>
        <v>7.8180117360082003E-3</v>
      </c>
      <c r="Y254" s="241">
        <f t="shared" si="37"/>
        <v>4.3151736615400001E-3</v>
      </c>
      <c r="Z254" s="241">
        <f t="shared" si="38"/>
        <v>1.5745269784682E-3</v>
      </c>
      <c r="AA254" s="241">
        <f t="shared" si="39"/>
        <v>1.9283110960000001E-3</v>
      </c>
      <c r="AB254" s="241">
        <v>1.6770671E-3</v>
      </c>
      <c r="AC254" s="241">
        <v>2.5858332E-7</v>
      </c>
      <c r="AD254" s="241">
        <v>1.7733274E-3</v>
      </c>
      <c r="AE254" s="241">
        <v>2.1334011999999999E-7</v>
      </c>
      <c r="AF254" s="241">
        <v>8.5580951000000004E-4</v>
      </c>
      <c r="AG254" s="241">
        <v>8.4977280999999998E-6</v>
      </c>
      <c r="AH254" s="241">
        <v>1.0976954E-3</v>
      </c>
      <c r="AI254" s="241">
        <v>4.7657469000000003E-6</v>
      </c>
      <c r="AJ254" s="241">
        <v>8.0528753000000002E-6</v>
      </c>
      <c r="AK254" s="241">
        <v>3.7263853000000001E-6</v>
      </c>
      <c r="AL254" s="241">
        <v>1.2012739E-6</v>
      </c>
      <c r="AM254" s="241">
        <v>3.9830682000000002E-9</v>
      </c>
      <c r="AN254" s="241">
        <v>2.9673078000000001E-4</v>
      </c>
      <c r="AO254" s="241">
        <v>8.8706417000000001E-5</v>
      </c>
      <c r="AP254" s="241">
        <v>7.3644116999999995E-5</v>
      </c>
      <c r="AQ254" s="241">
        <v>2.5619296E-5</v>
      </c>
      <c r="AR254" s="241">
        <v>1.9026918E-3</v>
      </c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315"/>
      <c r="BF254" s="315"/>
      <c r="BG254" s="315"/>
      <c r="BH254" s="315"/>
      <c r="BI254" s="315"/>
      <c r="BJ254" s="315"/>
      <c r="BK254" s="315"/>
    </row>
    <row r="255" spans="1:63" x14ac:dyDescent="0.25">
      <c r="A255" s="9"/>
      <c r="B255" s="184" t="s">
        <v>5770</v>
      </c>
      <c r="C255" t="s">
        <v>3120</v>
      </c>
      <c r="D255" s="172">
        <v>0.15516054000000001</v>
      </c>
      <c r="E255" s="172">
        <v>9.2809978000000001E-2</v>
      </c>
      <c r="F255" s="172">
        <v>3.4561954999999998E-2</v>
      </c>
      <c r="G255" s="172">
        <v>1.568512E-3</v>
      </c>
      <c r="H255" s="172">
        <v>4.3293797999999998E-4</v>
      </c>
      <c r="I255" s="172">
        <v>8.0310567000000006E-3</v>
      </c>
      <c r="J255" s="172">
        <v>4.5417028999999998E-3</v>
      </c>
      <c r="K255" s="172">
        <v>5.3338316000000001E-5</v>
      </c>
      <c r="L255" s="172">
        <v>1.3161058999999999E-2</v>
      </c>
      <c r="M255" s="172">
        <v>0</v>
      </c>
      <c r="N255" s="172">
        <v>0</v>
      </c>
      <c r="O255" s="172">
        <v>0</v>
      </c>
      <c r="P255" s="199">
        <f t="shared" si="35"/>
        <v>0.68748131851851846</v>
      </c>
      <c r="Q255" s="233">
        <v>11.004863</v>
      </c>
      <c r="R255" s="96">
        <v>10.129452000000001</v>
      </c>
      <c r="S255" s="96">
        <v>0.67149599999999998</v>
      </c>
      <c r="T255" s="96">
        <v>2.0327999999999999E-5</v>
      </c>
      <c r="U255" s="96">
        <v>6.7210000000000006E-2</v>
      </c>
      <c r="V255" s="96">
        <v>8.2642299999999991E-3</v>
      </c>
      <c r="W255" s="96">
        <v>0.12842000000000001</v>
      </c>
      <c r="X255" s="241">
        <f t="shared" si="36"/>
        <v>6.9780706185228192E-2</v>
      </c>
      <c r="Y255" s="241">
        <f t="shared" si="37"/>
        <v>3.0165581281599997E-2</v>
      </c>
      <c r="Z255" s="241">
        <f t="shared" si="38"/>
        <v>1.4259433563628202E-2</v>
      </c>
      <c r="AA255" s="241">
        <f t="shared" si="39"/>
        <v>2.535569134E-2</v>
      </c>
      <c r="AB255" s="241">
        <v>1.9056521999999999E-2</v>
      </c>
      <c r="AC255" s="241">
        <v>4.7146167999999997E-6</v>
      </c>
      <c r="AD255" s="241">
        <v>3.2110424E-3</v>
      </c>
      <c r="AE255" s="241">
        <v>2.6384708000000002E-6</v>
      </c>
      <c r="AF255" s="241">
        <v>7.8691673000000004E-3</v>
      </c>
      <c r="AG255" s="241">
        <v>2.1496494E-5</v>
      </c>
      <c r="AH255" s="241">
        <v>1.2472819E-2</v>
      </c>
      <c r="AI255" s="241">
        <v>5.5734281999999997E-5</v>
      </c>
      <c r="AJ255" s="241">
        <v>1.2295544999999999E-5</v>
      </c>
      <c r="AK255" s="241">
        <v>5.3451854999999999E-5</v>
      </c>
      <c r="AL255" s="241">
        <v>1.8827638E-6</v>
      </c>
      <c r="AM255" s="241">
        <v>8.4578282000000002E-9</v>
      </c>
      <c r="AN255" s="241">
        <v>3.3306111E-4</v>
      </c>
      <c r="AO255" s="241">
        <v>3.2535375E-4</v>
      </c>
      <c r="AP255" s="241">
        <v>1.0048268E-3</v>
      </c>
      <c r="AQ255" s="241">
        <v>3.2263340000000003E-5</v>
      </c>
      <c r="AR255" s="241">
        <v>2.5323427999999999E-2</v>
      </c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315"/>
      <c r="BF255" s="315"/>
      <c r="BG255" s="315"/>
      <c r="BH255" s="315"/>
      <c r="BI255" s="315"/>
      <c r="BJ255" s="315"/>
      <c r="BK255" s="315"/>
    </row>
    <row r="256" spans="1:63" x14ac:dyDescent="0.25">
      <c r="A256" s="9" t="s">
        <v>1753</v>
      </c>
      <c r="B256" s="184" t="s">
        <v>5770</v>
      </c>
      <c r="C256" t="s">
        <v>3780</v>
      </c>
      <c r="D256" s="172">
        <v>0.85704183</v>
      </c>
      <c r="E256" s="172">
        <v>0.27290995000000001</v>
      </c>
      <c r="F256" s="172">
        <v>0.24891467</v>
      </c>
      <c r="G256" s="172">
        <v>0.15980253</v>
      </c>
      <c r="H256" s="172">
        <v>1.1400342999999999E-3</v>
      </c>
      <c r="I256" s="172">
        <v>3.7302170000000003E-2</v>
      </c>
      <c r="J256" s="172">
        <v>9.5563339999999997E-2</v>
      </c>
      <c r="K256" s="172">
        <v>1.1609975E-4</v>
      </c>
      <c r="L256" s="172">
        <v>4.1293036999999998E-2</v>
      </c>
      <c r="M256" s="172">
        <v>0</v>
      </c>
      <c r="N256" s="172">
        <v>0</v>
      </c>
      <c r="O256" s="172">
        <v>0</v>
      </c>
      <c r="P256" s="199">
        <f t="shared" si="35"/>
        <v>2.0215551851851852</v>
      </c>
      <c r="Q256" s="233">
        <v>33.695985999999998</v>
      </c>
      <c r="R256" s="96">
        <v>25.961577999999999</v>
      </c>
      <c r="S256" s="96">
        <v>6.2288800000000002</v>
      </c>
      <c r="T256" s="96">
        <v>1.7808999999999998E-2</v>
      </c>
      <c r="U256" s="96">
        <v>0.52141999999999999</v>
      </c>
      <c r="V256" s="96">
        <v>0.1116386</v>
      </c>
      <c r="W256" s="96">
        <v>0.85465999999999998</v>
      </c>
      <c r="X256" s="241">
        <f t="shared" si="36"/>
        <v>0.25530476916204403</v>
      </c>
      <c r="Y256" s="241">
        <f t="shared" si="37"/>
        <v>0.12629541513610001</v>
      </c>
      <c r="Z256" s="241">
        <f t="shared" si="38"/>
        <v>6.3899354725943991E-2</v>
      </c>
      <c r="AA256" s="241">
        <f t="shared" si="39"/>
        <v>6.5109999299999999E-2</v>
      </c>
      <c r="AB256" s="241">
        <v>5.6031585000000002E-2</v>
      </c>
      <c r="AC256" s="241">
        <v>9.6955669000000006E-6</v>
      </c>
      <c r="AD256" s="241">
        <v>1.6549514000000001E-2</v>
      </c>
      <c r="AE256" s="241">
        <v>8.0605192000000004E-6</v>
      </c>
      <c r="AF256" s="241">
        <v>5.3480186999999998E-2</v>
      </c>
      <c r="AG256" s="241">
        <v>2.1637305E-4</v>
      </c>
      <c r="AH256" s="241">
        <v>3.6673153E-2</v>
      </c>
      <c r="AI256" s="241">
        <v>4.1985627999999999E-4</v>
      </c>
      <c r="AJ256" s="241">
        <v>1.4667789000000001E-3</v>
      </c>
      <c r="AK256" s="241">
        <v>1.7103208E-4</v>
      </c>
      <c r="AL256" s="241">
        <v>1.3869015E-5</v>
      </c>
      <c r="AM256" s="241">
        <v>6.8150943999999995E-8</v>
      </c>
      <c r="AN256" s="241">
        <v>1.4112822999999999E-3</v>
      </c>
      <c r="AO256" s="241">
        <v>1.3385090000000001E-3</v>
      </c>
      <c r="AP256" s="241">
        <v>2.2404805999999999E-2</v>
      </c>
      <c r="AQ256" s="241">
        <v>1.0015929999999999E-4</v>
      </c>
      <c r="AR256" s="241">
        <v>6.5009839999999999E-2</v>
      </c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315"/>
      <c r="BF256" s="315"/>
      <c r="BG256" s="315"/>
      <c r="BH256" s="315"/>
      <c r="BI256" s="315"/>
      <c r="BJ256" s="315"/>
      <c r="BK256" s="315"/>
    </row>
    <row r="257" spans="1:63" x14ac:dyDescent="0.25">
      <c r="A257" s="9"/>
      <c r="B257" s="184" t="s">
        <v>5770</v>
      </c>
      <c r="C257" t="s">
        <v>3781</v>
      </c>
      <c r="D257" s="172">
        <v>1.0481876000000001</v>
      </c>
      <c r="E257" s="172">
        <v>0.78807349000000004</v>
      </c>
      <c r="F257" s="172">
        <v>0.13279795</v>
      </c>
      <c r="G257" s="172">
        <v>9.1367814000000002E-3</v>
      </c>
      <c r="H257" s="172">
        <v>1.8633638000000001E-3</v>
      </c>
      <c r="I257" s="172">
        <v>3.9430780999999998E-2</v>
      </c>
      <c r="J257" s="172">
        <v>9.7435872000000007E-3</v>
      </c>
      <c r="K257" s="172">
        <v>3.0778050999999998E-4</v>
      </c>
      <c r="L257" s="172">
        <v>6.6833844000000003E-2</v>
      </c>
      <c r="M257" s="172">
        <v>0</v>
      </c>
      <c r="N257" s="172">
        <v>0</v>
      </c>
      <c r="O257" s="172">
        <v>0</v>
      </c>
      <c r="P257" s="199">
        <f t="shared" si="35"/>
        <v>5.8375814074074075</v>
      </c>
      <c r="Q257" s="233">
        <v>60.854261999999999</v>
      </c>
      <c r="R257" s="96">
        <v>56.912363999999997</v>
      </c>
      <c r="S257" s="96">
        <v>2.9645280000000001</v>
      </c>
      <c r="T257" s="96">
        <v>6.1389999999999993E-5</v>
      </c>
      <c r="U257" s="96">
        <v>0.35965999999999998</v>
      </c>
      <c r="V257" s="96">
        <v>5.2538759999999997E-2</v>
      </c>
      <c r="W257" s="96">
        <v>0.56511</v>
      </c>
      <c r="X257" s="241">
        <f t="shared" si="36"/>
        <v>0.46287765155508898</v>
      </c>
      <c r="Y257" s="241">
        <f t="shared" si="37"/>
        <v>0.20824960125299999</v>
      </c>
      <c r="Z257" s="241">
        <f t="shared" si="38"/>
        <v>0.11182278042208899</v>
      </c>
      <c r="AA257" s="241">
        <f t="shared" si="39"/>
        <v>0.14280526988</v>
      </c>
      <c r="AB257" s="241">
        <v>0.16177780999999999</v>
      </c>
      <c r="AC257" s="241">
        <v>2.4092108000000001E-5</v>
      </c>
      <c r="AD257" s="241">
        <v>1.4509691E-2</v>
      </c>
      <c r="AE257" s="241">
        <v>8.7924120000000002E-6</v>
      </c>
      <c r="AF257" s="241">
        <v>3.1834834999999999E-2</v>
      </c>
      <c r="AG257" s="241">
        <v>9.4380732999999999E-5</v>
      </c>
      <c r="AH257" s="241">
        <v>0.10584283999999999</v>
      </c>
      <c r="AI257" s="241">
        <v>2.3813097E-4</v>
      </c>
      <c r="AJ257" s="241">
        <v>6.8368991000000004E-5</v>
      </c>
      <c r="AK257" s="241">
        <v>1.3407596999999999E-4</v>
      </c>
      <c r="AL257" s="241">
        <v>9.3414965000000007E-6</v>
      </c>
      <c r="AM257" s="241">
        <v>3.6724588999999998E-8</v>
      </c>
      <c r="AN257" s="241">
        <v>1.7412046000000001E-3</v>
      </c>
      <c r="AO257" s="241">
        <v>6.9333087000000002E-4</v>
      </c>
      <c r="AP257" s="241">
        <v>3.0954507999999999E-3</v>
      </c>
      <c r="AQ257" s="241">
        <v>1.5374987999999999E-4</v>
      </c>
      <c r="AR257" s="241">
        <v>0.14265152</v>
      </c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315"/>
      <c r="BF257" s="315"/>
      <c r="BG257" s="315"/>
      <c r="BH257" s="315"/>
      <c r="BI257" s="315"/>
      <c r="BJ257" s="315"/>
      <c r="BK257" s="315"/>
    </row>
    <row r="258" spans="1:63" x14ac:dyDescent="0.25">
      <c r="A258" s="9" t="s">
        <v>1753</v>
      </c>
      <c r="B258" s="184" t="s">
        <v>5770</v>
      </c>
      <c r="C258" t="s">
        <v>5265</v>
      </c>
      <c r="D258" s="172">
        <v>0.6479336</v>
      </c>
      <c r="E258" s="172">
        <v>0.44600601000000001</v>
      </c>
      <c r="F258" s="172">
        <v>0.10172964</v>
      </c>
      <c r="G258" s="172">
        <v>7.4255501999999996E-3</v>
      </c>
      <c r="H258" s="172">
        <v>2.1396289000000001E-3</v>
      </c>
      <c r="I258" s="172">
        <v>3.9332302E-2</v>
      </c>
      <c r="J258" s="172">
        <v>7.2693391999999997E-3</v>
      </c>
      <c r="K258" s="172">
        <v>3.1891998000000001E-4</v>
      </c>
      <c r="L258" s="172">
        <v>4.3712202999999998E-2</v>
      </c>
      <c r="M258" s="172">
        <v>0</v>
      </c>
      <c r="N258" s="172">
        <v>0</v>
      </c>
      <c r="O258" s="172">
        <v>0</v>
      </c>
      <c r="P258" s="199">
        <f t="shared" si="35"/>
        <v>3.3037482222222221</v>
      </c>
      <c r="Q258" s="233">
        <v>66.274068</v>
      </c>
      <c r="R258" s="96">
        <v>62.446434000000004</v>
      </c>
      <c r="S258" s="96">
        <v>2.9971760000000001</v>
      </c>
      <c r="T258" s="96">
        <v>6.1544000000000006E-5</v>
      </c>
      <c r="U258" s="96">
        <v>0.26393</v>
      </c>
      <c r="V258" s="96">
        <v>5.4596279999999997E-2</v>
      </c>
      <c r="W258" s="96">
        <v>0.51187000000000005</v>
      </c>
      <c r="X258" s="241">
        <f t="shared" si="36"/>
        <v>0.34937688199786099</v>
      </c>
      <c r="Y258" s="241">
        <f t="shared" si="37"/>
        <v>0.12781920161060001</v>
      </c>
      <c r="Z258" s="241">
        <f t="shared" si="38"/>
        <v>6.4886421284261003E-2</v>
      </c>
      <c r="AA258" s="241">
        <f t="shared" si="39"/>
        <v>0.156671259103</v>
      </c>
      <c r="AB258" s="241">
        <v>9.1577698999999999E-2</v>
      </c>
      <c r="AC258" s="241">
        <v>2.6461441999999999E-5</v>
      </c>
      <c r="AD258" s="241">
        <v>1.1066328E-2</v>
      </c>
      <c r="AE258" s="241">
        <v>4.4810125999999999E-6</v>
      </c>
      <c r="AF258" s="241">
        <v>2.5048689999999998E-2</v>
      </c>
      <c r="AG258" s="241">
        <v>9.5542156000000001E-5</v>
      </c>
      <c r="AH258" s="241">
        <v>5.9936754000000002E-2</v>
      </c>
      <c r="AI258" s="241">
        <v>1.9652276E-4</v>
      </c>
      <c r="AJ258" s="241">
        <v>5.7661823E-5</v>
      </c>
      <c r="AK258" s="241">
        <v>1.1654736000000001E-4</v>
      </c>
      <c r="AL258" s="241">
        <v>7.2806557000000003E-6</v>
      </c>
      <c r="AM258" s="241">
        <v>2.9225560999999999E-8</v>
      </c>
      <c r="AN258" s="241">
        <v>1.1330187E-3</v>
      </c>
      <c r="AO258" s="241">
        <v>4.8579856E-4</v>
      </c>
      <c r="AP258" s="241">
        <v>2.9528082E-3</v>
      </c>
      <c r="AQ258" s="241">
        <v>9.9349102999999995E-5</v>
      </c>
      <c r="AR258" s="241">
        <v>0.15657191000000001</v>
      </c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315"/>
      <c r="BF258" s="315"/>
      <c r="BG258" s="315"/>
      <c r="BH258" s="315"/>
      <c r="BI258" s="315"/>
      <c r="BJ258" s="315"/>
      <c r="BK258" s="315"/>
    </row>
    <row r="259" spans="1:63" x14ac:dyDescent="0.25">
      <c r="A259" s="45" t="s">
        <v>450</v>
      </c>
      <c r="B259" s="45"/>
      <c r="C259" s="43"/>
      <c r="D259" s="199"/>
      <c r="E259" s="199"/>
      <c r="F259" s="199"/>
      <c r="G259" s="199"/>
      <c r="H259" s="199"/>
      <c r="I259" s="199"/>
      <c r="J259" s="199"/>
      <c r="K259" s="199"/>
      <c r="L259" s="199"/>
      <c r="M259" s="195">
        <v>0</v>
      </c>
      <c r="N259" s="195">
        <v>0</v>
      </c>
      <c r="O259" s="195">
        <v>0</v>
      </c>
      <c r="P259" s="199"/>
      <c r="Q259" s="239"/>
      <c r="R259" s="97"/>
      <c r="S259" s="97"/>
      <c r="T259" s="97"/>
      <c r="U259" s="97"/>
      <c r="V259" s="97"/>
      <c r="W259" s="97"/>
      <c r="X259" s="259"/>
      <c r="Y259" s="259"/>
      <c r="Z259" s="259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315"/>
      <c r="BF259" s="315"/>
      <c r="BG259" s="315"/>
      <c r="BH259" s="315"/>
      <c r="BI259" s="315"/>
      <c r="BJ259" s="315"/>
      <c r="BK259" s="315"/>
    </row>
    <row r="260" spans="1:63" x14ac:dyDescent="0.25">
      <c r="A260" s="9"/>
      <c r="B260" s="184" t="s">
        <v>5770</v>
      </c>
      <c r="C260" s="9" t="s">
        <v>5266</v>
      </c>
      <c r="D260" s="193">
        <v>7.4240774999999995E-2</v>
      </c>
      <c r="E260" s="193">
        <v>4.8843642E-2</v>
      </c>
      <c r="F260" s="193">
        <v>2.4528696999999999E-2</v>
      </c>
      <c r="G260" s="193">
        <v>8.9272435000000005E-5</v>
      </c>
      <c r="H260" s="193">
        <v>5.3636225999999998E-5</v>
      </c>
      <c r="I260" s="193">
        <v>2.3437684000000001E-4</v>
      </c>
      <c r="J260" s="193">
        <v>1.6322192E-4</v>
      </c>
      <c r="K260" s="193">
        <v>2.4225906000000001E-6</v>
      </c>
      <c r="L260" s="193">
        <v>3.2550671000000002E-4</v>
      </c>
      <c r="M260" s="193">
        <v>0</v>
      </c>
      <c r="N260" s="193">
        <v>0</v>
      </c>
      <c r="O260" s="193">
        <v>0</v>
      </c>
      <c r="P260" s="199">
        <f t="shared" ref="P260:P296" si="40">E260/0.135</f>
        <v>0.36180475555555552</v>
      </c>
      <c r="Q260" s="240">
        <v>0.57730775000000001</v>
      </c>
      <c r="R260" s="99">
        <v>0.41330791</v>
      </c>
      <c r="S260" s="99">
        <v>0.1158472</v>
      </c>
      <c r="T260" s="99">
        <v>6.4781999999999999E-7</v>
      </c>
      <c r="U260" s="99">
        <v>2.6481999999999999E-2</v>
      </c>
      <c r="V260" s="99">
        <v>4.3199500000000001E-4</v>
      </c>
      <c r="W260" s="99">
        <v>2.1238E-2</v>
      </c>
      <c r="X260" s="241">
        <f>SUM(Y260:AA260)</f>
        <v>1.902508742926487E-2</v>
      </c>
      <c r="Y260" s="241">
        <f>SUM(AB260:AG260)</f>
        <v>1.168724310831E-2</v>
      </c>
      <c r="Z260" s="241">
        <f>SUM(AH260:AP260)</f>
        <v>6.3033878136548697E-3</v>
      </c>
      <c r="AA260" s="241">
        <f>SUM(AQ260:AR260)</f>
        <v>1.0344565073E-3</v>
      </c>
      <c r="AB260" s="258">
        <v>9.2681631000000007E-3</v>
      </c>
      <c r="AC260" s="258">
        <v>2.2381439000000001E-7</v>
      </c>
      <c r="AD260" s="258">
        <v>8.2175668000000006E-5</v>
      </c>
      <c r="AE260" s="258">
        <v>5.4040972000000005E-7</v>
      </c>
      <c r="AF260" s="258">
        <v>2.3323432999999998E-3</v>
      </c>
      <c r="AG260" s="258">
        <v>3.7968162000000001E-6</v>
      </c>
      <c r="AH260" s="258">
        <v>6.0482953000000001E-3</v>
      </c>
      <c r="AI260" s="258">
        <v>3.6285453000000002E-5</v>
      </c>
      <c r="AJ260" s="258">
        <v>4.9427850000000001E-7</v>
      </c>
      <c r="AK260" s="258">
        <v>9.9635961999999995E-7</v>
      </c>
      <c r="AL260" s="258">
        <v>6.5390714000000001E-8</v>
      </c>
      <c r="AM260" s="258">
        <v>2.0682086999999999E-10</v>
      </c>
      <c r="AN260" s="258">
        <v>1.7141385E-4</v>
      </c>
      <c r="AO260" s="258">
        <v>2.5037391000000001E-5</v>
      </c>
      <c r="AP260" s="258">
        <v>2.0799583999999999E-5</v>
      </c>
      <c r="AQ260" s="258">
        <v>1.0569073E-6</v>
      </c>
      <c r="AR260" s="258">
        <v>1.0333995999999999E-3</v>
      </c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315"/>
      <c r="BF260" s="315"/>
      <c r="BG260" s="315"/>
      <c r="BH260" s="315"/>
      <c r="BI260" s="315"/>
      <c r="BJ260" s="315"/>
      <c r="BK260" s="315"/>
    </row>
    <row r="261" spans="1:63" x14ac:dyDescent="0.25">
      <c r="A261" s="9"/>
      <c r="B261" s="184" t="s">
        <v>5770</v>
      </c>
      <c r="C261" s="9" t="s">
        <v>5267</v>
      </c>
      <c r="D261" s="193">
        <v>7.0471882E-2</v>
      </c>
      <c r="E261" s="193">
        <v>3.9486278E-2</v>
      </c>
      <c r="F261" s="193">
        <v>2.6147922000000001E-2</v>
      </c>
      <c r="G261" s="193">
        <v>7.5391854999999999E-4</v>
      </c>
      <c r="H261" s="193">
        <v>1.7586596E-4</v>
      </c>
      <c r="I261" s="193">
        <v>2.0963459999999998E-3</v>
      </c>
      <c r="J261" s="193">
        <v>6.0128253999999998E-4</v>
      </c>
      <c r="K261" s="193">
        <v>1.8003880000000001E-5</v>
      </c>
      <c r="L261" s="193">
        <v>1.1922644000000001E-3</v>
      </c>
      <c r="M261" s="193">
        <v>0</v>
      </c>
      <c r="N261" s="193">
        <v>0</v>
      </c>
      <c r="O261" s="193">
        <v>0</v>
      </c>
      <c r="P261" s="199">
        <f t="shared" si="40"/>
        <v>0.29249094814814813</v>
      </c>
      <c r="Q261" s="240">
        <v>4.8935738000000004</v>
      </c>
      <c r="R261" s="99">
        <v>4.3193051000000002</v>
      </c>
      <c r="S261" s="99">
        <v>0.48297200000000001</v>
      </c>
      <c r="T261" s="99">
        <v>4.5647999999999999E-6</v>
      </c>
      <c r="U261" s="99">
        <v>2.2484000000000001E-2</v>
      </c>
      <c r="V261" s="99">
        <v>8.7531099999999997E-3</v>
      </c>
      <c r="W261" s="99">
        <v>6.0054999999999997E-2</v>
      </c>
      <c r="X261" s="241">
        <f>SUM(Y261:AA261)</f>
        <v>3.0900029326677996E-2</v>
      </c>
      <c r="Y261" s="241">
        <f>SUM(AB261:AG261)</f>
        <v>1.4061445309399997E-2</v>
      </c>
      <c r="Z261" s="241">
        <f>SUM(AH261:AP261)</f>
        <v>6.0200328001779992E-3</v>
      </c>
      <c r="AA261" s="241">
        <f>SUM(AQ261:AR261)</f>
        <v>1.08185512171E-2</v>
      </c>
      <c r="AB261" s="258">
        <v>8.1076104999999992E-3</v>
      </c>
      <c r="AC261" s="258">
        <v>1.7419938999999999E-6</v>
      </c>
      <c r="AD261" s="258">
        <v>6.8515128999999998E-4</v>
      </c>
      <c r="AE261" s="258">
        <v>2.0688095000000002E-6</v>
      </c>
      <c r="AF261" s="258">
        <v>5.2494324999999998E-3</v>
      </c>
      <c r="AG261" s="258">
        <v>1.5440215999999999E-5</v>
      </c>
      <c r="AH261" s="258">
        <v>5.3065042000000002E-3</v>
      </c>
      <c r="AI261" s="258">
        <v>4.1683758999999997E-5</v>
      </c>
      <c r="AJ261" s="258">
        <v>6.2684042999999999E-6</v>
      </c>
      <c r="AK261" s="258">
        <v>6.0415975999999997E-6</v>
      </c>
      <c r="AL261" s="258">
        <v>6.1380817000000005E-7</v>
      </c>
      <c r="AM261" s="258">
        <v>2.556108E-9</v>
      </c>
      <c r="AN261" s="258">
        <v>5.6463774999999998E-5</v>
      </c>
      <c r="AO261" s="258">
        <v>2.0968766000000001E-4</v>
      </c>
      <c r="AP261" s="258">
        <v>3.9276703999999998E-4</v>
      </c>
      <c r="AQ261" s="258">
        <v>3.3032171000000002E-6</v>
      </c>
      <c r="AR261" s="258">
        <v>1.0815248E-2</v>
      </c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315"/>
      <c r="BF261" s="315"/>
      <c r="BG261" s="315"/>
      <c r="BH261" s="315"/>
      <c r="BI261" s="315"/>
      <c r="BJ261" s="315"/>
      <c r="BK261" s="315"/>
    </row>
    <row r="262" spans="1:63" x14ac:dyDescent="0.25">
      <c r="A262" s="9"/>
      <c r="B262" s="184" t="s">
        <v>5770</v>
      </c>
      <c r="C262" s="9" t="s">
        <v>5384</v>
      </c>
      <c r="D262" s="193">
        <v>2.1662971999999999E-2</v>
      </c>
      <c r="E262" s="193">
        <v>1.4524422E-2</v>
      </c>
      <c r="F262" s="193">
        <v>4.9025051999999998E-3</v>
      </c>
      <c r="G262" s="193">
        <v>2.7537021999999998E-4</v>
      </c>
      <c r="H262" s="193">
        <v>7.0309788999999999E-5</v>
      </c>
      <c r="I262" s="193">
        <v>6.0118845000000005E-4</v>
      </c>
      <c r="J262" s="193">
        <v>6.2235991999999996E-4</v>
      </c>
      <c r="K262" s="193">
        <v>4.6080066999999999E-6</v>
      </c>
      <c r="L262" s="193">
        <v>6.6220823999999998E-4</v>
      </c>
      <c r="M262" s="193">
        <v>0</v>
      </c>
      <c r="N262" s="193">
        <v>0</v>
      </c>
      <c r="O262" s="193">
        <v>0</v>
      </c>
      <c r="P262" s="199">
        <f t="shared" si="40"/>
        <v>0.10758831111111111</v>
      </c>
      <c r="Q262" s="240">
        <v>2.5684762999999999</v>
      </c>
      <c r="R262" s="99">
        <v>1.4914231</v>
      </c>
      <c r="S262" s="99">
        <v>0.89544000000000001</v>
      </c>
      <c r="T262" s="99">
        <v>2.5793E-6</v>
      </c>
      <c r="U262" s="99">
        <v>1.49E-2</v>
      </c>
      <c r="V262" s="99">
        <v>2.6106599999999999E-3</v>
      </c>
      <c r="W262" s="99">
        <v>0.1641</v>
      </c>
      <c r="X262" s="241">
        <f>SUM(Y262:AA262)</f>
        <v>1.0290145192041741E-2</v>
      </c>
      <c r="Y262" s="241">
        <f>SUM(AB262:AG262)</f>
        <v>4.3480114694899995E-3</v>
      </c>
      <c r="Z262" s="241">
        <f>SUM(AH262:AP262)</f>
        <v>2.2102999744517409E-3</v>
      </c>
      <c r="AA262" s="241">
        <f>SUM(AQ262:AR262)</f>
        <v>3.7318337480999999E-3</v>
      </c>
      <c r="AB262" s="258">
        <v>2.9821476999999999E-3</v>
      </c>
      <c r="AC262" s="258">
        <v>7.7348083000000001E-7</v>
      </c>
      <c r="AD262" s="258">
        <v>3.6491513000000002E-4</v>
      </c>
      <c r="AE262" s="258">
        <v>3.7746666000000001E-7</v>
      </c>
      <c r="AF262" s="258">
        <v>9.7038930999999995E-4</v>
      </c>
      <c r="AG262" s="258">
        <v>2.9408381999999999E-5</v>
      </c>
      <c r="AH262" s="258">
        <v>1.9518548000000001E-3</v>
      </c>
      <c r="AI262" s="258">
        <v>8.6978694000000001E-6</v>
      </c>
      <c r="AJ262" s="258">
        <v>2.2525715000000002E-6</v>
      </c>
      <c r="AK262" s="258">
        <v>3.4906098000000001E-6</v>
      </c>
      <c r="AL262" s="258">
        <v>2.7730736999999998E-7</v>
      </c>
      <c r="AM262" s="258">
        <v>8.7938174000000001E-10</v>
      </c>
      <c r="AN262" s="258">
        <v>4.0164197000000003E-5</v>
      </c>
      <c r="AO262" s="258">
        <v>8.8262859999999995E-5</v>
      </c>
      <c r="AP262" s="258">
        <v>1.1529888E-4</v>
      </c>
      <c r="AQ262" s="258">
        <v>2.5038481000000001E-6</v>
      </c>
      <c r="AR262" s="258">
        <v>3.7293298999999999E-3</v>
      </c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315"/>
      <c r="BF262" s="315"/>
      <c r="BG262" s="315"/>
      <c r="BH262" s="315"/>
      <c r="BI262" s="315"/>
      <c r="BJ262" s="315"/>
      <c r="BK262" s="315"/>
    </row>
    <row r="263" spans="1:63" x14ac:dyDescent="0.25">
      <c r="A263" s="45" t="s">
        <v>1384</v>
      </c>
      <c r="B263" s="45"/>
      <c r="C263" s="43"/>
      <c r="D263" s="199"/>
      <c r="E263" s="199"/>
      <c r="F263" s="199"/>
      <c r="G263" s="199"/>
      <c r="H263" s="199"/>
      <c r="I263" s="199"/>
      <c r="J263" s="199"/>
      <c r="K263" s="199"/>
      <c r="L263" s="199"/>
      <c r="M263" s="195"/>
      <c r="N263" s="195"/>
      <c r="O263" s="195"/>
      <c r="P263" s="195"/>
      <c r="Q263" s="239"/>
      <c r="R263" s="97"/>
      <c r="S263" s="97"/>
      <c r="T263" s="97"/>
      <c r="U263" s="97"/>
      <c r="V263" s="97"/>
      <c r="W263" s="97"/>
      <c r="X263" s="259"/>
      <c r="Y263" s="259"/>
      <c r="Z263" s="259"/>
      <c r="AA263" s="258"/>
      <c r="AB263" s="258"/>
      <c r="AC263" s="258"/>
      <c r="AD263" s="258"/>
      <c r="AE263" s="258"/>
      <c r="AF263" s="258"/>
      <c r="AG263" s="258"/>
      <c r="AH263" s="258"/>
      <c r="AI263" s="258"/>
      <c r="AJ263" s="258"/>
      <c r="AK263" s="258"/>
      <c r="AL263" s="258"/>
      <c r="AM263" s="258"/>
      <c r="AN263" s="258"/>
      <c r="AO263" s="258"/>
      <c r="AP263" s="258"/>
      <c r="AQ263" s="258"/>
      <c r="AR263" s="258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315"/>
      <c r="BF263" s="315"/>
      <c r="BG263" s="315"/>
      <c r="BH263" s="315"/>
      <c r="BI263" s="315"/>
      <c r="BJ263" s="315"/>
      <c r="BK263" s="315"/>
    </row>
    <row r="264" spans="1:63" x14ac:dyDescent="0.25">
      <c r="A264" s="9"/>
      <c r="B264" s="185" t="s">
        <v>1264</v>
      </c>
      <c r="C264" s="9" t="s">
        <v>2730</v>
      </c>
      <c r="D264" s="193">
        <v>188852.69</v>
      </c>
      <c r="E264" s="193">
        <v>97563.202000000005</v>
      </c>
      <c r="F264" s="193">
        <v>32633.615000000002</v>
      </c>
      <c r="G264" s="193">
        <v>2824.2979</v>
      </c>
      <c r="H264" s="193">
        <v>1402.6813</v>
      </c>
      <c r="I264" s="193">
        <v>11577.978999999999</v>
      </c>
      <c r="J264" s="193">
        <v>7732.0846000000001</v>
      </c>
      <c r="K264" s="193">
        <v>267.29660999999999</v>
      </c>
      <c r="L264" s="193">
        <v>34851.535000000003</v>
      </c>
      <c r="M264" s="193">
        <v>0</v>
      </c>
      <c r="N264" s="193">
        <v>0</v>
      </c>
      <c r="O264" s="193">
        <v>0</v>
      </c>
      <c r="P264" s="199">
        <f t="shared" si="40"/>
        <v>722690.38518518512</v>
      </c>
      <c r="Q264" s="240">
        <v>23641786</v>
      </c>
      <c r="R264" s="99">
        <v>17200383</v>
      </c>
      <c r="S264" s="99">
        <v>2513000</v>
      </c>
      <c r="T264" s="99">
        <v>42.024000000000001</v>
      </c>
      <c r="U264" s="99">
        <v>3429500</v>
      </c>
      <c r="V264" s="99">
        <v>17880.36</v>
      </c>
      <c r="W264" s="99">
        <v>480980</v>
      </c>
      <c r="X264" s="241">
        <f>SUM(Y264:AA264)</f>
        <v>118171.33337660102</v>
      </c>
      <c r="Y264" s="241">
        <f>SUM(AB264:AG264)</f>
        <v>36174.754996100004</v>
      </c>
      <c r="Z264" s="241">
        <f>SUM(AH264:AP264)</f>
        <v>38869.685420501002</v>
      </c>
      <c r="AA264" s="241">
        <f>SUM(AQ264:AR264)</f>
        <v>43126.892960000005</v>
      </c>
      <c r="AB264" s="258">
        <v>20032.088</v>
      </c>
      <c r="AC264" s="258">
        <v>9.2860866000000009</v>
      </c>
      <c r="AD264" s="258">
        <v>5728.1665999999996</v>
      </c>
      <c r="AE264" s="258">
        <v>4.1517625000000002</v>
      </c>
      <c r="AF264" s="258">
        <v>10319.555</v>
      </c>
      <c r="AG264" s="258">
        <v>81.507547000000002</v>
      </c>
      <c r="AH264" s="258">
        <v>13110.52</v>
      </c>
      <c r="AI264" s="258">
        <v>47.385789000000003</v>
      </c>
      <c r="AJ264" s="258">
        <v>23.022459999999999</v>
      </c>
      <c r="AK264" s="258">
        <v>63.514333999999998</v>
      </c>
      <c r="AL264" s="258">
        <v>4.6566416999999998</v>
      </c>
      <c r="AM264" s="258">
        <v>1.4425801E-2</v>
      </c>
      <c r="AN264" s="258">
        <v>22931.494999999999</v>
      </c>
      <c r="AO264" s="258">
        <v>2936.5248000000001</v>
      </c>
      <c r="AP264" s="258">
        <v>-247.44802999999999</v>
      </c>
      <c r="AQ264" s="258">
        <v>110.77296</v>
      </c>
      <c r="AR264" s="258">
        <v>43016.12</v>
      </c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315"/>
      <c r="BF264" s="315"/>
      <c r="BG264" s="315"/>
      <c r="BH264" s="315"/>
      <c r="BI264" s="315"/>
      <c r="BJ264" s="315"/>
      <c r="BK264" s="315"/>
    </row>
    <row r="265" spans="1:63" x14ac:dyDescent="0.25">
      <c r="A265" s="45" t="s">
        <v>451</v>
      </c>
      <c r="B265" s="45"/>
      <c r="C265" s="43"/>
      <c r="D265" s="199"/>
      <c r="E265" s="199"/>
      <c r="F265" s="199"/>
      <c r="G265" s="199"/>
      <c r="H265" s="199"/>
      <c r="I265" s="199"/>
      <c r="J265" s="199"/>
      <c r="K265" s="199"/>
      <c r="L265" s="199"/>
      <c r="M265" s="195"/>
      <c r="N265" s="195"/>
      <c r="O265" s="195"/>
      <c r="P265" s="195"/>
      <c r="Q265" s="239"/>
      <c r="R265" s="97"/>
      <c r="S265" s="97"/>
      <c r="T265" s="97"/>
      <c r="U265" s="97"/>
      <c r="V265" s="97"/>
      <c r="W265" s="97"/>
      <c r="X265" s="259"/>
      <c r="Y265" s="259"/>
      <c r="Z265" s="259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315"/>
      <c r="BF265" s="315"/>
      <c r="BG265" s="315"/>
      <c r="BH265" s="315"/>
      <c r="BI265" s="315"/>
      <c r="BJ265" s="315"/>
      <c r="BK265" s="315"/>
    </row>
    <row r="266" spans="1:63" x14ac:dyDescent="0.25">
      <c r="A266" s="43"/>
      <c r="B266" s="184" t="s">
        <v>5770</v>
      </c>
      <c r="C266" s="25" t="s">
        <v>5851</v>
      </c>
      <c r="D266" s="193">
        <v>5.1898086000000003E-2</v>
      </c>
      <c r="E266" s="193">
        <v>3.6929699000000003E-2</v>
      </c>
      <c r="F266" s="193">
        <v>9.2283633000000004E-3</v>
      </c>
      <c r="G266" s="193">
        <v>3.0504356E-3</v>
      </c>
      <c r="H266" s="193">
        <v>5.3735907000000001E-5</v>
      </c>
      <c r="I266" s="193">
        <v>1.8358348E-3</v>
      </c>
      <c r="J266" s="193">
        <v>2.4714992000000001E-4</v>
      </c>
      <c r="K266" s="193">
        <v>7.4092723000000003E-6</v>
      </c>
      <c r="L266" s="193">
        <v>5.4545807000000001E-4</v>
      </c>
      <c r="M266" s="193">
        <v>0</v>
      </c>
      <c r="N266" s="193">
        <v>0</v>
      </c>
      <c r="O266" s="193">
        <v>0</v>
      </c>
      <c r="P266" s="199">
        <f t="shared" si="40"/>
        <v>0.27355332592592591</v>
      </c>
      <c r="Q266" s="240">
        <v>5.8728740999999998</v>
      </c>
      <c r="R266" s="99">
        <v>3.3231139999999999</v>
      </c>
      <c r="S266" s="99">
        <v>2.1883680000000001</v>
      </c>
      <c r="T266" s="99">
        <v>1.3223E-6</v>
      </c>
      <c r="U266" s="99">
        <v>7.3167999999999997E-2</v>
      </c>
      <c r="V266" s="99">
        <v>4.1122810000000003E-2</v>
      </c>
      <c r="W266" s="99">
        <v>0.24709999999999999</v>
      </c>
      <c r="X266" s="241">
        <f t="shared" ref="X266:X297" si="41">SUM(Y266:AA266)</f>
        <v>2.5519410715253599E-2</v>
      </c>
      <c r="Y266" s="241">
        <f t="shared" ref="Y266:Y297" si="42">SUM(AB266:AG266)</f>
        <v>1.19614210211E-2</v>
      </c>
      <c r="Z266" s="241">
        <f t="shared" ref="Z266:Z297" si="43">SUM(AH266:AP266)</f>
        <v>5.2326793019535998E-3</v>
      </c>
      <c r="AA266" s="241">
        <f t="shared" ref="AA266:AA297" si="44">SUM(AQ266:AR266)</f>
        <v>8.3253103921999989E-3</v>
      </c>
      <c r="AB266" s="258">
        <v>7.5819053000000004E-3</v>
      </c>
      <c r="AC266" s="258">
        <v>6.6170971000000002E-7</v>
      </c>
      <c r="AD266" s="258">
        <v>2.4570709999999999E-3</v>
      </c>
      <c r="AE266" s="258">
        <v>4.4144439E-7</v>
      </c>
      <c r="AF266" s="258">
        <v>1.8513891E-3</v>
      </c>
      <c r="AG266" s="258">
        <v>6.9952467000000001E-5</v>
      </c>
      <c r="AH266" s="258">
        <v>4.9623743999999996E-3</v>
      </c>
      <c r="AI266" s="258">
        <v>1.5120937000000001E-5</v>
      </c>
      <c r="AJ266" s="258">
        <v>2.7176847999999998E-5</v>
      </c>
      <c r="AK266" s="258">
        <v>5.9749011000000004E-6</v>
      </c>
      <c r="AL266" s="258">
        <v>2.2717966999999999E-6</v>
      </c>
      <c r="AM266" s="258">
        <v>6.9091536000000002E-9</v>
      </c>
      <c r="AN266" s="258">
        <v>9.0652861000000001E-5</v>
      </c>
      <c r="AO266" s="258">
        <v>3.8575952E-5</v>
      </c>
      <c r="AP266" s="258">
        <v>9.0524696999999996E-5</v>
      </c>
      <c r="AQ266" s="258">
        <v>1.6397922E-6</v>
      </c>
      <c r="AR266" s="258">
        <v>8.3236705999999994E-3</v>
      </c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315"/>
      <c r="BF266" s="315"/>
      <c r="BG266" s="315"/>
      <c r="BH266" s="315"/>
      <c r="BI266" s="315"/>
      <c r="BJ266" s="315"/>
      <c r="BK266" s="315"/>
    </row>
    <row r="267" spans="1:63" x14ac:dyDescent="0.25">
      <c r="A267" s="9"/>
      <c r="B267" s="184" t="s">
        <v>5770</v>
      </c>
      <c r="C267" s="25" t="s">
        <v>5852</v>
      </c>
      <c r="D267" s="193">
        <v>5.9231948999999999E-2</v>
      </c>
      <c r="E267" s="193">
        <v>4.2282147999999999E-2</v>
      </c>
      <c r="F267" s="193">
        <v>1.0451060999999999E-2</v>
      </c>
      <c r="G267" s="193">
        <v>3.4218421000000001E-3</v>
      </c>
      <c r="H267" s="193">
        <v>6.2695317000000002E-5</v>
      </c>
      <c r="I267" s="193">
        <v>2.0713989999999998E-3</v>
      </c>
      <c r="J267" s="193">
        <v>2.8992527999999998E-4</v>
      </c>
      <c r="K267" s="193">
        <v>9.2874762999999996E-6</v>
      </c>
      <c r="L267" s="193">
        <v>6.4359045000000003E-4</v>
      </c>
      <c r="M267" s="193">
        <v>0</v>
      </c>
      <c r="N267" s="193">
        <v>0</v>
      </c>
      <c r="O267" s="193">
        <v>0</v>
      </c>
      <c r="P267" s="199">
        <f t="shared" si="40"/>
        <v>0.31320109629629628</v>
      </c>
      <c r="Q267" s="240">
        <v>6.8608621999999997</v>
      </c>
      <c r="R267" s="99">
        <v>3.9957837</v>
      </c>
      <c r="S267" s="99">
        <v>2.4590719999999999</v>
      </c>
      <c r="T267" s="99">
        <v>1.4866000000000001E-6</v>
      </c>
      <c r="U267" s="99">
        <v>8.2550999999999999E-2</v>
      </c>
      <c r="V267" s="99">
        <v>4.6104039999999999E-2</v>
      </c>
      <c r="W267" s="99">
        <v>0.27734999999999999</v>
      </c>
      <c r="X267" s="241">
        <f t="shared" si="41"/>
        <v>2.9614602852913098E-2</v>
      </c>
      <c r="Y267" s="241">
        <f t="shared" si="42"/>
        <v>1.3618769269959998E-2</v>
      </c>
      <c r="Z267" s="241">
        <f t="shared" si="43"/>
        <v>5.9854768747531015E-3</v>
      </c>
      <c r="AA267" s="241">
        <f t="shared" si="44"/>
        <v>1.0010356708199998E-2</v>
      </c>
      <c r="AB267" s="258">
        <v>8.6808089999999994E-3</v>
      </c>
      <c r="AC267" s="258">
        <v>7.4236318000000003E-7</v>
      </c>
      <c r="AD267" s="258">
        <v>2.7585369000000001E-3</v>
      </c>
      <c r="AE267" s="258">
        <v>5.0887878000000001E-7</v>
      </c>
      <c r="AF267" s="258">
        <v>2.0997443999999999E-3</v>
      </c>
      <c r="AG267" s="258">
        <v>7.8427728000000005E-5</v>
      </c>
      <c r="AH267" s="258">
        <v>5.6815765000000004E-3</v>
      </c>
      <c r="AI267" s="258">
        <v>1.7120539999999999E-5</v>
      </c>
      <c r="AJ267" s="258">
        <v>3.0482794999999999E-5</v>
      </c>
      <c r="AK267" s="258">
        <v>6.7118586999999997E-6</v>
      </c>
      <c r="AL267" s="258">
        <v>2.5500390000000002E-6</v>
      </c>
      <c r="AM267" s="258">
        <v>7.7550530999999993E-9</v>
      </c>
      <c r="AN267" s="258">
        <v>1.0175519E-4</v>
      </c>
      <c r="AO267" s="258">
        <v>4.3470097000000001E-5</v>
      </c>
      <c r="AP267" s="258">
        <v>1.0180210000000001E-4</v>
      </c>
      <c r="AQ267" s="258">
        <v>1.8947081999999999E-6</v>
      </c>
      <c r="AR267" s="258">
        <v>1.0008461999999999E-2</v>
      </c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315"/>
      <c r="BF267" s="315"/>
      <c r="BG267" s="315"/>
      <c r="BH267" s="315"/>
      <c r="BI267" s="315"/>
      <c r="BJ267" s="315"/>
      <c r="BK267" s="315"/>
    </row>
    <row r="268" spans="1:63" x14ac:dyDescent="0.25">
      <c r="A268" s="43"/>
      <c r="B268" s="184" t="s">
        <v>5770</v>
      </c>
      <c r="C268" s="25" t="s">
        <v>5853</v>
      </c>
      <c r="D268" s="193">
        <v>0.14487332</v>
      </c>
      <c r="E268" s="193">
        <v>0.11009713</v>
      </c>
      <c r="F268" s="193">
        <v>1.4582416000000001E-2</v>
      </c>
      <c r="G268" s="193">
        <v>3.5496141E-3</v>
      </c>
      <c r="H268" s="193">
        <v>2.2094711E-4</v>
      </c>
      <c r="I268" s="193">
        <v>3.2769288E-3</v>
      </c>
      <c r="J268" s="193">
        <v>1.3808118000000001E-3</v>
      </c>
      <c r="K268" s="193">
        <v>4.8823053000000002E-5</v>
      </c>
      <c r="L268" s="193">
        <v>1.1716644999999999E-2</v>
      </c>
      <c r="M268" s="193">
        <v>0</v>
      </c>
      <c r="N268" s="193">
        <v>0</v>
      </c>
      <c r="O268" s="193">
        <v>0</v>
      </c>
      <c r="P268" s="199">
        <f t="shared" si="40"/>
        <v>0.81553429629629626</v>
      </c>
      <c r="Q268" s="240">
        <v>10.944082</v>
      </c>
      <c r="R268" s="99">
        <v>8.5163192999999993</v>
      </c>
      <c r="S268" s="99">
        <v>2.0129760000000001</v>
      </c>
      <c r="T268" s="99">
        <v>6.9673000000000002E-6</v>
      </c>
      <c r="U268" s="99">
        <v>0.11592</v>
      </c>
      <c r="V268" s="99">
        <v>3.72293E-2</v>
      </c>
      <c r="W268" s="99">
        <v>0.26162999999999997</v>
      </c>
      <c r="X268" s="241">
        <f t="shared" si="41"/>
        <v>6.6915888877976004E-2</v>
      </c>
      <c r="Y268" s="241">
        <f t="shared" si="42"/>
        <v>2.9788578617030003E-2</v>
      </c>
      <c r="Z268" s="241">
        <f t="shared" si="43"/>
        <v>1.5754199801945999E-2</v>
      </c>
      <c r="AA268" s="241">
        <f t="shared" si="44"/>
        <v>2.1373110459000002E-2</v>
      </c>
      <c r="AB268" s="258">
        <v>2.2605568999999999E-2</v>
      </c>
      <c r="AC268" s="258">
        <v>2.7754518999999999E-6</v>
      </c>
      <c r="AD268" s="258">
        <v>3.9638169999999997E-3</v>
      </c>
      <c r="AE268" s="258">
        <v>8.8429912999999996E-7</v>
      </c>
      <c r="AF268" s="258">
        <v>3.1516506E-3</v>
      </c>
      <c r="AG268" s="258">
        <v>6.3882266000000004E-5</v>
      </c>
      <c r="AH268" s="258">
        <v>1.478992E-2</v>
      </c>
      <c r="AI268" s="258">
        <v>2.4098392000000001E-5</v>
      </c>
      <c r="AJ268" s="258">
        <v>3.0471648999999999E-5</v>
      </c>
      <c r="AK268" s="258">
        <v>6.939022E-5</v>
      </c>
      <c r="AL268" s="258">
        <v>3.1525258999999998E-6</v>
      </c>
      <c r="AM268" s="258">
        <v>1.0215046000000001E-8</v>
      </c>
      <c r="AN268" s="258">
        <v>3.8045677E-4</v>
      </c>
      <c r="AO268" s="258">
        <v>1.2233844E-4</v>
      </c>
      <c r="AP268" s="258">
        <v>3.3436159000000001E-4</v>
      </c>
      <c r="AQ268" s="258">
        <v>2.7888459E-5</v>
      </c>
      <c r="AR268" s="258">
        <v>2.1345222000000001E-2</v>
      </c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315"/>
      <c r="BF268" s="315"/>
      <c r="BG268" s="315"/>
      <c r="BH268" s="315"/>
      <c r="BI268" s="315"/>
      <c r="BJ268" s="315"/>
      <c r="BK268" s="315"/>
    </row>
    <row r="269" spans="1:63" x14ac:dyDescent="0.25">
      <c r="A269" s="43"/>
      <c r="B269" s="184" t="s">
        <v>5770</v>
      </c>
      <c r="C269" s="25" t="s">
        <v>5854</v>
      </c>
      <c r="D269" s="193">
        <v>0.32861869999999999</v>
      </c>
      <c r="E269" s="193">
        <v>0.20962769000000001</v>
      </c>
      <c r="F269" s="193">
        <v>6.8445994999999996E-2</v>
      </c>
      <c r="G269" s="193">
        <v>1.5928709999999999E-2</v>
      </c>
      <c r="H269" s="193">
        <v>1.0097210999999999E-3</v>
      </c>
      <c r="I269" s="193">
        <v>1.1830866000000001E-2</v>
      </c>
      <c r="J269" s="193">
        <v>7.5491139000000004E-3</v>
      </c>
      <c r="K269" s="193">
        <v>7.5796530999999997E-5</v>
      </c>
      <c r="L269" s="193">
        <v>1.4150815000000001E-2</v>
      </c>
      <c r="M269" s="193">
        <v>0</v>
      </c>
      <c r="N269" s="193">
        <v>0</v>
      </c>
      <c r="O269" s="193">
        <v>0</v>
      </c>
      <c r="P269" s="199">
        <f t="shared" si="40"/>
        <v>1.5527977037037037</v>
      </c>
      <c r="Q269" s="240">
        <v>62.102812</v>
      </c>
      <c r="R269" s="99">
        <v>49.921816</v>
      </c>
      <c r="S269" s="99">
        <v>10.38856</v>
      </c>
      <c r="T269" s="99">
        <v>4.8229999999999997E-5</v>
      </c>
      <c r="U269" s="99">
        <v>0.39459</v>
      </c>
      <c r="V269" s="99">
        <v>0.19479779999999999</v>
      </c>
      <c r="W269" s="99">
        <v>1.2030000000000001</v>
      </c>
      <c r="X269" s="241">
        <f t="shared" si="41"/>
        <v>0.229256082719972</v>
      </c>
      <c r="Y269" s="241">
        <f t="shared" si="42"/>
        <v>7.0492524784400004E-2</v>
      </c>
      <c r="Z269" s="241">
        <f t="shared" si="43"/>
        <v>3.3870698811571995E-2</v>
      </c>
      <c r="AA269" s="241">
        <f t="shared" si="44"/>
        <v>0.124892859124</v>
      </c>
      <c r="AB269" s="258">
        <v>4.3038843E-2</v>
      </c>
      <c r="AC269" s="258">
        <v>1.8659690999999999E-5</v>
      </c>
      <c r="AD269" s="258">
        <v>1.3662298E-2</v>
      </c>
      <c r="AE269" s="258">
        <v>3.7541434000000001E-6</v>
      </c>
      <c r="AF269" s="258">
        <v>1.3436962E-2</v>
      </c>
      <c r="AG269" s="258">
        <v>3.3200794999999999E-4</v>
      </c>
      <c r="AH269" s="258">
        <v>2.8168656E-2</v>
      </c>
      <c r="AI269" s="258">
        <v>1.1319157999999999E-4</v>
      </c>
      <c r="AJ269" s="258">
        <v>1.3487424000000001E-4</v>
      </c>
      <c r="AK269" s="258">
        <v>8.0921779999999994E-5</v>
      </c>
      <c r="AL269" s="258">
        <v>1.2434666E-5</v>
      </c>
      <c r="AM269" s="258">
        <v>3.8595572E-8</v>
      </c>
      <c r="AN269" s="258">
        <v>7.2409955000000005E-4</v>
      </c>
      <c r="AO269" s="258">
        <v>3.8483130000000002E-4</v>
      </c>
      <c r="AP269" s="258">
        <v>4.2516511E-3</v>
      </c>
      <c r="AQ269" s="258">
        <v>3.5429124000000002E-5</v>
      </c>
      <c r="AR269" s="258">
        <v>0.12485743000000001</v>
      </c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315"/>
      <c r="BF269" s="315"/>
      <c r="BG269" s="315"/>
      <c r="BH269" s="315"/>
      <c r="BI269" s="315"/>
      <c r="BJ269" s="315"/>
      <c r="BK269" s="315"/>
    </row>
    <row r="270" spans="1:63" x14ac:dyDescent="0.25">
      <c r="A270" s="43"/>
      <c r="B270" s="184" t="s">
        <v>5770</v>
      </c>
      <c r="C270" s="25" t="s">
        <v>3779</v>
      </c>
      <c r="D270" s="193">
        <v>0.19807087000000001</v>
      </c>
      <c r="E270" s="193">
        <v>0.12777684</v>
      </c>
      <c r="F270" s="193">
        <v>3.3816190000000003E-2</v>
      </c>
      <c r="G270" s="193">
        <v>1.0645109999999999E-2</v>
      </c>
      <c r="H270" s="193">
        <v>2.7752522000000003E-4</v>
      </c>
      <c r="I270" s="193">
        <v>7.0114525000000002E-3</v>
      </c>
      <c r="J270" s="193">
        <v>2.4648392E-3</v>
      </c>
      <c r="K270" s="193">
        <v>3.5607841E-5</v>
      </c>
      <c r="L270" s="193">
        <v>1.6043304000000001E-2</v>
      </c>
      <c r="M270" s="193">
        <v>0</v>
      </c>
      <c r="N270" s="193">
        <v>0</v>
      </c>
      <c r="O270" s="193">
        <v>0</v>
      </c>
      <c r="P270" s="199">
        <f t="shared" si="40"/>
        <v>0.94649511111111106</v>
      </c>
      <c r="Q270" s="240">
        <v>19.517106999999999</v>
      </c>
      <c r="R270" s="99">
        <v>11.401987</v>
      </c>
      <c r="S270" s="99">
        <v>6.8717600000000001</v>
      </c>
      <c r="T270" s="99">
        <v>7.5345999999999998E-6</v>
      </c>
      <c r="U270" s="99">
        <v>0.29455999999999999</v>
      </c>
      <c r="V270" s="99">
        <v>0.1282624</v>
      </c>
      <c r="W270" s="99">
        <v>0.82052999999999998</v>
      </c>
      <c r="X270" s="241">
        <f t="shared" si="41"/>
        <v>9.0965939939185003E-2</v>
      </c>
      <c r="Y270" s="241">
        <f t="shared" si="42"/>
        <v>4.3697565991499994E-2</v>
      </c>
      <c r="Z270" s="241">
        <f t="shared" si="43"/>
        <v>1.8673657720685001E-2</v>
      </c>
      <c r="AA270" s="241">
        <f t="shared" si="44"/>
        <v>2.8594716227000001E-2</v>
      </c>
      <c r="AB270" s="258">
        <v>2.6233454E-2</v>
      </c>
      <c r="AC270" s="258">
        <v>1.1046644E-4</v>
      </c>
      <c r="AD270" s="258">
        <v>1.0082653E-2</v>
      </c>
      <c r="AE270" s="258">
        <v>1.6783415000000001E-6</v>
      </c>
      <c r="AF270" s="258">
        <v>7.0497496999999999E-3</v>
      </c>
      <c r="AG270" s="258">
        <v>2.1956451E-4</v>
      </c>
      <c r="AH270" s="258">
        <v>1.7169924E-2</v>
      </c>
      <c r="AI270" s="258">
        <v>5.5606456000000003E-5</v>
      </c>
      <c r="AJ270" s="258">
        <v>9.3468581000000003E-5</v>
      </c>
      <c r="AK270" s="258">
        <v>2.7259133000000002E-5</v>
      </c>
      <c r="AL270" s="258">
        <v>8.5331720999999999E-6</v>
      </c>
      <c r="AM270" s="258">
        <v>2.6398585E-8</v>
      </c>
      <c r="AN270" s="258">
        <v>6.8927848000000002E-4</v>
      </c>
      <c r="AO270" s="258">
        <v>2.4198228999999999E-4</v>
      </c>
      <c r="AP270" s="258">
        <v>3.8757921000000001E-4</v>
      </c>
      <c r="AQ270" s="258">
        <v>3.8828227000000003E-5</v>
      </c>
      <c r="AR270" s="258">
        <v>2.8555888000000001E-2</v>
      </c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315"/>
      <c r="BF270" s="315"/>
      <c r="BG270" s="315"/>
      <c r="BH270" s="315"/>
      <c r="BI270" s="315"/>
      <c r="BJ270" s="315"/>
      <c r="BK270" s="315"/>
    </row>
    <row r="271" spans="1:63" x14ac:dyDescent="0.25">
      <c r="A271" s="9"/>
      <c r="B271" s="184" t="s">
        <v>5770</v>
      </c>
      <c r="C271" s="25" t="s">
        <v>4303</v>
      </c>
      <c r="D271" s="193">
        <v>65.235799</v>
      </c>
      <c r="E271" s="193">
        <v>2.8500466000000002</v>
      </c>
      <c r="F271" s="193">
        <v>0.77781162999999998</v>
      </c>
      <c r="G271" s="193">
        <v>0.22843063</v>
      </c>
      <c r="H271" s="193">
        <v>5.9733299999999998E-3</v>
      </c>
      <c r="I271" s="193">
        <v>0.14312264999999999</v>
      </c>
      <c r="J271" s="193">
        <v>4.5668412999999998E-2</v>
      </c>
      <c r="K271" s="193">
        <v>6.5289994000000001E-4</v>
      </c>
      <c r="L271" s="193">
        <v>61.184092999999997</v>
      </c>
      <c r="M271" s="193">
        <v>0</v>
      </c>
      <c r="N271" s="193">
        <v>0</v>
      </c>
      <c r="O271" s="193">
        <v>0</v>
      </c>
      <c r="P271" s="199">
        <f t="shared" si="40"/>
        <v>21.111456296296296</v>
      </c>
      <c r="Q271" s="240">
        <v>415.13524999999998</v>
      </c>
      <c r="R271" s="99">
        <v>250.07962000000001</v>
      </c>
      <c r="S271" s="99">
        <v>140.56559999999999</v>
      </c>
      <c r="T271" s="99">
        <v>2.0460000000000001E-4</v>
      </c>
      <c r="U271" s="99">
        <v>5.5156999999999998</v>
      </c>
      <c r="V271" s="99">
        <v>2.6251180000000001</v>
      </c>
      <c r="W271" s="99">
        <v>16.349</v>
      </c>
      <c r="X271" s="241">
        <f t="shared" si="41"/>
        <v>1.96663287575245</v>
      </c>
      <c r="Y271" s="241">
        <f t="shared" si="42"/>
        <v>0.93021109138199998</v>
      </c>
      <c r="Z271" s="241">
        <f t="shared" si="43"/>
        <v>0.40978110616045005</v>
      </c>
      <c r="AA271" s="241">
        <f t="shared" si="44"/>
        <v>0.62664067821000002</v>
      </c>
      <c r="AB271" s="258">
        <v>0.58514451999999995</v>
      </c>
      <c r="AC271" s="258">
        <v>1.1352468E-4</v>
      </c>
      <c r="AD271" s="258">
        <v>0.18593229999999999</v>
      </c>
      <c r="AE271" s="258">
        <v>3.9510902E-5</v>
      </c>
      <c r="AF271" s="258">
        <v>0.15448966</v>
      </c>
      <c r="AG271" s="258">
        <v>4.4915757999999997E-3</v>
      </c>
      <c r="AH271" s="258">
        <v>0.38297884999999998</v>
      </c>
      <c r="AI271" s="258">
        <v>1.2655327E-3</v>
      </c>
      <c r="AJ271" s="258">
        <v>1.9569798E-3</v>
      </c>
      <c r="AK271" s="258">
        <v>6.3905793000000003E-4</v>
      </c>
      <c r="AL271" s="258">
        <v>1.6504019000000001E-4</v>
      </c>
      <c r="AM271" s="258">
        <v>4.9994044999999995E-7</v>
      </c>
      <c r="AN271" s="258">
        <v>1.0936645E-2</v>
      </c>
      <c r="AO271" s="258">
        <v>5.3624084000000001E-3</v>
      </c>
      <c r="AP271" s="258">
        <v>6.4760922000000002E-3</v>
      </c>
      <c r="AQ271" s="258">
        <v>3.3273820999999999E-4</v>
      </c>
      <c r="AR271" s="258">
        <v>0.62630794000000001</v>
      </c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315"/>
      <c r="BF271" s="315"/>
      <c r="BG271" s="315"/>
      <c r="BH271" s="315"/>
      <c r="BI271" s="315"/>
      <c r="BJ271" s="315"/>
      <c r="BK271" s="315"/>
    </row>
    <row r="272" spans="1:63" x14ac:dyDescent="0.25">
      <c r="A272" s="9"/>
      <c r="B272" s="184" t="s">
        <v>5770</v>
      </c>
      <c r="C272" s="25" t="s">
        <v>4304</v>
      </c>
      <c r="D272" s="193">
        <v>0.19379711999999999</v>
      </c>
      <c r="E272" s="193">
        <v>0.12437655</v>
      </c>
      <c r="F272" s="193">
        <v>3.3097754E-2</v>
      </c>
      <c r="G272" s="193">
        <v>1.0336326E-2</v>
      </c>
      <c r="H272" s="193">
        <v>2.7653098000000002E-4</v>
      </c>
      <c r="I272" s="193">
        <v>6.8613583999999998E-3</v>
      </c>
      <c r="J272" s="193">
        <v>2.5209136999999999E-3</v>
      </c>
      <c r="K272" s="193">
        <v>3.5252973000000002E-5</v>
      </c>
      <c r="L272" s="193">
        <v>1.6292434000000001E-2</v>
      </c>
      <c r="M272" s="193">
        <v>0</v>
      </c>
      <c r="N272" s="193">
        <v>0</v>
      </c>
      <c r="O272" s="193">
        <v>0</v>
      </c>
      <c r="P272" s="199">
        <f t="shared" si="40"/>
        <v>0.92130777777777773</v>
      </c>
      <c r="Q272" s="240">
        <v>18.942736</v>
      </c>
      <c r="R272" s="99">
        <v>11.102729</v>
      </c>
      <c r="S272" s="99">
        <v>6.6337599999999997</v>
      </c>
      <c r="T272" s="99">
        <v>7.5978999999999997E-6</v>
      </c>
      <c r="U272" s="99">
        <v>0.28778999999999999</v>
      </c>
      <c r="V272" s="99">
        <v>0.1237389</v>
      </c>
      <c r="W272" s="99">
        <v>0.79471000000000003</v>
      </c>
      <c r="X272" s="241">
        <f t="shared" si="41"/>
        <v>8.8762486658732001E-2</v>
      </c>
      <c r="Y272" s="241">
        <f t="shared" si="42"/>
        <v>4.2711533186200003E-2</v>
      </c>
      <c r="Z272" s="241">
        <f t="shared" si="43"/>
        <v>1.8205556127531997E-2</v>
      </c>
      <c r="AA272" s="241">
        <f t="shared" si="44"/>
        <v>2.7845397344999998E-2</v>
      </c>
      <c r="AB272" s="258">
        <v>2.5534483E-2</v>
      </c>
      <c r="AC272" s="258">
        <v>1.1043648E-4</v>
      </c>
      <c r="AD272" s="258">
        <v>9.9368249000000002E-3</v>
      </c>
      <c r="AE272" s="258">
        <v>1.6589462E-6</v>
      </c>
      <c r="AF272" s="258">
        <v>6.9161835E-3</v>
      </c>
      <c r="AG272" s="258">
        <v>2.1194635999999999E-4</v>
      </c>
      <c r="AH272" s="258">
        <v>1.6712428000000001E-2</v>
      </c>
      <c r="AI272" s="258">
        <v>5.4409454000000002E-5</v>
      </c>
      <c r="AJ272" s="258">
        <v>9.0659808999999993E-5</v>
      </c>
      <c r="AK272" s="258">
        <v>2.7214376999999999E-5</v>
      </c>
      <c r="AL272" s="258">
        <v>8.3155183999999992E-6</v>
      </c>
      <c r="AM272" s="258">
        <v>2.5759132000000002E-8</v>
      </c>
      <c r="AN272" s="258">
        <v>6.8713312999999995E-4</v>
      </c>
      <c r="AO272" s="258">
        <v>2.4176916999999999E-4</v>
      </c>
      <c r="AP272" s="258">
        <v>3.8360091E-4</v>
      </c>
      <c r="AQ272" s="258">
        <v>3.9382345E-5</v>
      </c>
      <c r="AR272" s="258">
        <v>2.7806015E-2</v>
      </c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315"/>
      <c r="BF272" s="315"/>
      <c r="BG272" s="315"/>
      <c r="BH272" s="315"/>
      <c r="BI272" s="315"/>
      <c r="BJ272" s="315"/>
      <c r="BK272" s="315"/>
    </row>
    <row r="273" spans="1:92" x14ac:dyDescent="0.25">
      <c r="A273" s="9"/>
      <c r="B273" s="184" t="s">
        <v>5770</v>
      </c>
      <c r="C273" s="25" t="s">
        <v>4305</v>
      </c>
      <c r="D273" s="193">
        <v>0.22708637000000001</v>
      </c>
      <c r="E273" s="193">
        <v>0.14709799000000001</v>
      </c>
      <c r="F273" s="193">
        <v>3.8643661000000003E-2</v>
      </c>
      <c r="G273" s="193">
        <v>1.2237774E-2</v>
      </c>
      <c r="H273" s="193">
        <v>3.0583881000000002E-4</v>
      </c>
      <c r="I273" s="193">
        <v>7.9722914999999991E-3</v>
      </c>
      <c r="J273" s="193">
        <v>4.4490681999999997E-3</v>
      </c>
      <c r="K273" s="193">
        <v>3.9491221000000003E-5</v>
      </c>
      <c r="L273" s="193">
        <v>1.6340250000000001E-2</v>
      </c>
      <c r="M273" s="193">
        <v>0</v>
      </c>
      <c r="N273" s="193">
        <v>0</v>
      </c>
      <c r="O273" s="193">
        <v>0</v>
      </c>
      <c r="P273" s="199">
        <f t="shared" si="40"/>
        <v>1.0896147407407408</v>
      </c>
      <c r="Q273" s="240">
        <v>22.587399000000001</v>
      </c>
      <c r="R273" s="99">
        <v>13.141795</v>
      </c>
      <c r="S273" s="99">
        <v>8.0136000000000003</v>
      </c>
      <c r="T273" s="99">
        <v>8.2409999999999995E-6</v>
      </c>
      <c r="U273" s="99">
        <v>0.33284000000000002</v>
      </c>
      <c r="V273" s="99">
        <v>0.14971490000000001</v>
      </c>
      <c r="W273" s="99">
        <v>0.94943999999999995</v>
      </c>
      <c r="X273" s="241">
        <f t="shared" si="41"/>
        <v>0.11188034987613998</v>
      </c>
      <c r="Y273" s="241">
        <f t="shared" si="42"/>
        <v>5.7484098777499992E-2</v>
      </c>
      <c r="Z273" s="241">
        <f t="shared" si="43"/>
        <v>2.144286728964E-2</v>
      </c>
      <c r="AA273" s="241">
        <f t="shared" si="44"/>
        <v>3.2953383809000002E-2</v>
      </c>
      <c r="AB273" s="258">
        <v>3.0200213E-2</v>
      </c>
      <c r="AC273" s="258">
        <v>1.1081332000000001E-4</v>
      </c>
      <c r="AD273" s="258">
        <v>1.8895822E-2</v>
      </c>
      <c r="AE273" s="258">
        <v>1.9111374999999999E-6</v>
      </c>
      <c r="AF273" s="258">
        <v>8.0192713000000002E-3</v>
      </c>
      <c r="AG273" s="258">
        <v>2.5606802E-4</v>
      </c>
      <c r="AH273" s="258">
        <v>1.9766176999999999E-2</v>
      </c>
      <c r="AI273" s="258">
        <v>6.3513139E-5</v>
      </c>
      <c r="AJ273" s="258">
        <v>1.0765507E-4</v>
      </c>
      <c r="AK273" s="258">
        <v>6.1337321000000004E-5</v>
      </c>
      <c r="AL273" s="258">
        <v>9.7308726999999999E-6</v>
      </c>
      <c r="AM273" s="258">
        <v>3.115694E-8</v>
      </c>
      <c r="AN273" s="258">
        <v>7.3721105999999996E-4</v>
      </c>
      <c r="AO273" s="258">
        <v>2.6219908999999998E-4</v>
      </c>
      <c r="AP273" s="258">
        <v>4.3501257999999999E-4</v>
      </c>
      <c r="AQ273" s="258">
        <v>3.9686808999999999E-5</v>
      </c>
      <c r="AR273" s="258">
        <v>3.2913696999999999E-2</v>
      </c>
      <c r="AT273" s="193"/>
      <c r="AU273" s="193"/>
      <c r="AV273" s="193"/>
      <c r="AW273" s="193"/>
      <c r="AX273" s="193"/>
      <c r="AY273" s="193"/>
      <c r="AZ273" s="193"/>
      <c r="BA273" s="193"/>
      <c r="BB273" s="193"/>
      <c r="BC273" s="193"/>
      <c r="BD273" s="193"/>
      <c r="BE273" s="315"/>
      <c r="BF273" s="315"/>
      <c r="BG273" s="315"/>
      <c r="BH273" s="315"/>
      <c r="BI273" s="315"/>
      <c r="BJ273" s="315"/>
      <c r="BK273" s="315"/>
    </row>
    <row r="274" spans="1:92" x14ac:dyDescent="0.25">
      <c r="A274" s="9"/>
      <c r="B274" s="184" t="s">
        <v>5770</v>
      </c>
      <c r="C274" s="25" t="s">
        <v>4306</v>
      </c>
      <c r="D274" s="193">
        <v>0.22018642999999999</v>
      </c>
      <c r="E274" s="193">
        <v>0.14271519999999999</v>
      </c>
      <c r="F274" s="193">
        <v>3.7576080999999997E-2</v>
      </c>
      <c r="G274" s="193">
        <v>1.1871158999999999E-2</v>
      </c>
      <c r="H274" s="193">
        <v>3.0016952000000001E-4</v>
      </c>
      <c r="I274" s="193">
        <v>7.7577217000000002E-3</v>
      </c>
      <c r="J274" s="193">
        <v>3.6029539999999998E-3</v>
      </c>
      <c r="K274" s="193">
        <v>3.8671351999999999E-5</v>
      </c>
      <c r="L274" s="193">
        <v>1.6324472999999999E-2</v>
      </c>
      <c r="M274" s="193">
        <v>0</v>
      </c>
      <c r="N274" s="193">
        <v>0</v>
      </c>
      <c r="O274" s="193">
        <v>0</v>
      </c>
      <c r="P274" s="199">
        <f t="shared" si="40"/>
        <v>1.0571496296296294</v>
      </c>
      <c r="Q274" s="240">
        <v>21.884245</v>
      </c>
      <c r="R274" s="99">
        <v>12.748172</v>
      </c>
      <c r="S274" s="99">
        <v>7.7476000000000003</v>
      </c>
      <c r="T274" s="99">
        <v>8.1159999999999999E-6</v>
      </c>
      <c r="U274" s="99">
        <v>0.32414999999999999</v>
      </c>
      <c r="V274" s="99">
        <v>0.14470440000000001</v>
      </c>
      <c r="W274" s="99">
        <v>0.91961000000000004</v>
      </c>
      <c r="X274" s="241">
        <f t="shared" si="41"/>
        <v>0.105485836345347</v>
      </c>
      <c r="Y274" s="241">
        <f t="shared" si="42"/>
        <v>5.2708048379100002E-2</v>
      </c>
      <c r="Z274" s="241">
        <f t="shared" si="43"/>
        <v>2.0810453939246996E-2</v>
      </c>
      <c r="AA274" s="241">
        <f t="shared" si="44"/>
        <v>3.1967334026999999E-2</v>
      </c>
      <c r="AB274" s="258">
        <v>2.9300211E-2</v>
      </c>
      <c r="AC274" s="258">
        <v>1.107386E-4</v>
      </c>
      <c r="AD274" s="258">
        <v>1.5241009E-2</v>
      </c>
      <c r="AE274" s="258">
        <v>1.8623790999999999E-6</v>
      </c>
      <c r="AF274" s="258">
        <v>7.8066647999999999E-3</v>
      </c>
      <c r="AG274" s="258">
        <v>2.4756259999999999E-4</v>
      </c>
      <c r="AH274" s="258">
        <v>1.9177119999999999E-2</v>
      </c>
      <c r="AI274" s="258">
        <v>6.1761178999999997E-5</v>
      </c>
      <c r="AJ274" s="258">
        <v>1.0437781E-4</v>
      </c>
      <c r="AK274" s="258">
        <v>4.6837339E-5</v>
      </c>
      <c r="AL274" s="258">
        <v>9.4548800000000002E-6</v>
      </c>
      <c r="AM274" s="258">
        <v>2.9821247000000002E-8</v>
      </c>
      <c r="AN274" s="258">
        <v>7.2754177000000002E-4</v>
      </c>
      <c r="AO274" s="258">
        <v>2.5824407999999998E-4</v>
      </c>
      <c r="AP274" s="258">
        <v>4.2508706000000002E-4</v>
      </c>
      <c r="AQ274" s="258">
        <v>3.9626026999999997E-5</v>
      </c>
      <c r="AR274" s="258">
        <v>3.1927707999999999E-2</v>
      </c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315"/>
      <c r="BF274" s="315"/>
      <c r="BG274" s="315"/>
      <c r="BH274" s="315"/>
      <c r="BI274" s="315"/>
      <c r="BJ274" s="315"/>
      <c r="BK274" s="315"/>
    </row>
    <row r="275" spans="1:92" x14ac:dyDescent="0.25">
      <c r="A275" s="43"/>
      <c r="B275" s="184" t="s">
        <v>5770</v>
      </c>
      <c r="C275" s="25" t="s">
        <v>4307</v>
      </c>
      <c r="D275" s="193">
        <v>2.8804832</v>
      </c>
      <c r="E275" s="193">
        <v>1.5223777000000001</v>
      </c>
      <c r="F275" s="193">
        <v>1.0145896000000001</v>
      </c>
      <c r="G275" s="193">
        <v>0.11962761</v>
      </c>
      <c r="H275" s="193">
        <v>2.9836353999999998E-3</v>
      </c>
      <c r="I275" s="193">
        <v>8.3916158000000005E-2</v>
      </c>
      <c r="J275" s="193">
        <v>2.0322400000000001E-2</v>
      </c>
      <c r="K275" s="193">
        <v>3.9740027000000002E-4</v>
      </c>
      <c r="L275" s="193">
        <v>0.11626862</v>
      </c>
      <c r="M275" s="193">
        <v>0</v>
      </c>
      <c r="N275" s="193">
        <v>0</v>
      </c>
      <c r="O275" s="193">
        <v>0</v>
      </c>
      <c r="P275" s="199">
        <f t="shared" si="40"/>
        <v>11.276871851851851</v>
      </c>
      <c r="Q275" s="240">
        <v>235.85303999999999</v>
      </c>
      <c r="R275" s="99">
        <v>139.6814</v>
      </c>
      <c r="S275" s="99">
        <v>81.961600000000004</v>
      </c>
      <c r="T275" s="99">
        <v>9.6228000000000001E-5</v>
      </c>
      <c r="U275" s="99">
        <v>3.1396000000000002</v>
      </c>
      <c r="V275" s="99">
        <v>1.5327519999999999</v>
      </c>
      <c r="W275" s="99">
        <v>9.5375999999999994</v>
      </c>
      <c r="X275" s="241">
        <f t="shared" si="41"/>
        <v>1.16449378599419</v>
      </c>
      <c r="Y275" s="241">
        <f t="shared" si="42"/>
        <v>0.59319705099699993</v>
      </c>
      <c r="Z275" s="241">
        <f t="shared" si="43"/>
        <v>0.22119123194719001</v>
      </c>
      <c r="AA275" s="241">
        <f t="shared" si="44"/>
        <v>0.35010550304999999</v>
      </c>
      <c r="AB275" s="258">
        <v>0.31254715</v>
      </c>
      <c r="AC275" s="258">
        <v>3.1742163000000001E-5</v>
      </c>
      <c r="AD275" s="258">
        <v>0.11001482</v>
      </c>
      <c r="AE275" s="258">
        <v>2.7551933999999999E-5</v>
      </c>
      <c r="AF275" s="258">
        <v>0.16795626999999999</v>
      </c>
      <c r="AG275" s="258">
        <v>2.6195169E-3</v>
      </c>
      <c r="AH275" s="258">
        <v>0.20456337999999999</v>
      </c>
      <c r="AI275" s="258">
        <v>1.7048559E-3</v>
      </c>
      <c r="AJ275" s="258">
        <v>1.0627612E-3</v>
      </c>
      <c r="AK275" s="258">
        <v>2.8291237E-4</v>
      </c>
      <c r="AL275" s="258">
        <v>9.3795747000000002E-5</v>
      </c>
      <c r="AM275" s="258">
        <v>2.8933019000000001E-7</v>
      </c>
      <c r="AN275" s="258">
        <v>5.9119593999999998E-3</v>
      </c>
      <c r="AO275" s="258">
        <v>2.4816335999999998E-3</v>
      </c>
      <c r="AP275" s="258">
        <v>5.0896444000000001E-3</v>
      </c>
      <c r="AQ275" s="258">
        <v>2.9039305000000003E-4</v>
      </c>
      <c r="AR275" s="258">
        <v>0.34981510999999998</v>
      </c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315"/>
      <c r="BF275" s="315"/>
      <c r="BG275" s="315"/>
      <c r="BH275" s="315"/>
      <c r="BI275" s="315"/>
      <c r="BJ275" s="315"/>
      <c r="BK275" s="315"/>
    </row>
    <row r="276" spans="1:92" x14ac:dyDescent="0.25">
      <c r="A276" s="43"/>
      <c r="B276" s="184" t="s">
        <v>5770</v>
      </c>
      <c r="C276" s="25" t="s">
        <v>4308</v>
      </c>
      <c r="D276" s="193">
        <v>0.15199945000000001</v>
      </c>
      <c r="E276" s="193">
        <v>0.12561950999999999</v>
      </c>
      <c r="F276" s="193">
        <v>1.9677162000000002E-2</v>
      </c>
      <c r="G276" s="193">
        <v>4.7231078000000001E-4</v>
      </c>
      <c r="H276" s="193">
        <v>7.7670023999999998E-4</v>
      </c>
      <c r="I276" s="193">
        <v>1.6935562E-3</v>
      </c>
      <c r="J276" s="193">
        <v>8.5443309999999996E-4</v>
      </c>
      <c r="K276" s="193">
        <v>3.0859563000000003E-4</v>
      </c>
      <c r="L276" s="193">
        <v>2.5971915000000002E-3</v>
      </c>
      <c r="M276" s="193">
        <v>0</v>
      </c>
      <c r="N276" s="193">
        <v>0</v>
      </c>
      <c r="O276" s="193">
        <v>0</v>
      </c>
      <c r="P276" s="199">
        <f t="shared" si="40"/>
        <v>0.93051488888888878</v>
      </c>
      <c r="Q276" s="240">
        <v>67.504362</v>
      </c>
      <c r="R276" s="99">
        <v>67.107335000000006</v>
      </c>
      <c r="S276" s="99">
        <v>0.26532240000000001</v>
      </c>
      <c r="T276" s="99">
        <v>5.5640000000000003E-5</v>
      </c>
      <c r="U276" s="99">
        <v>1.5953999999999999E-2</v>
      </c>
      <c r="V276" s="99">
        <v>5.2457959999999996E-3</v>
      </c>
      <c r="W276" s="99">
        <v>0.11045000000000001</v>
      </c>
      <c r="X276" s="241">
        <f t="shared" si="41"/>
        <v>0.21758185764632682</v>
      </c>
      <c r="Y276" s="241">
        <f t="shared" si="42"/>
        <v>3.0228896104000001E-2</v>
      </c>
      <c r="Z276" s="241">
        <f t="shared" si="43"/>
        <v>1.8907823674926803E-2</v>
      </c>
      <c r="AA276" s="241">
        <f t="shared" si="44"/>
        <v>0.16844513786740001</v>
      </c>
      <c r="AB276" s="258">
        <v>2.5793646999999999E-2</v>
      </c>
      <c r="AC276" s="258">
        <v>2.9278328E-5</v>
      </c>
      <c r="AD276" s="258">
        <v>5.7051382999999997E-4</v>
      </c>
      <c r="AE276" s="258">
        <v>2.3107955000000002E-6</v>
      </c>
      <c r="AF276" s="258">
        <v>3.8247273000000001E-3</v>
      </c>
      <c r="AG276" s="258">
        <v>8.4188504999999996E-6</v>
      </c>
      <c r="AH276" s="258">
        <v>1.6877809000000001E-2</v>
      </c>
      <c r="AI276" s="258">
        <v>3.0414150000000001E-5</v>
      </c>
      <c r="AJ276" s="258">
        <v>3.9368322000000001E-6</v>
      </c>
      <c r="AK276" s="258">
        <v>1.9665139999999999E-5</v>
      </c>
      <c r="AL276" s="258">
        <v>4.7434177000000001E-7</v>
      </c>
      <c r="AM276" s="258">
        <v>3.1139568000000001E-9</v>
      </c>
      <c r="AN276" s="258">
        <v>3.5386146999999998E-5</v>
      </c>
      <c r="AO276" s="258">
        <v>1.0716605E-4</v>
      </c>
      <c r="AP276" s="258">
        <v>1.8329689E-3</v>
      </c>
      <c r="AQ276" s="258">
        <v>7.6178673999999998E-6</v>
      </c>
      <c r="AR276" s="258">
        <v>0.16843752000000001</v>
      </c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315"/>
      <c r="BF276" s="315"/>
      <c r="BG276" s="315"/>
      <c r="BH276" s="315"/>
      <c r="BI276" s="315"/>
      <c r="BJ276" s="315"/>
      <c r="BK276" s="315"/>
    </row>
    <row r="277" spans="1:92" x14ac:dyDescent="0.25">
      <c r="A277" s="9"/>
      <c r="B277" s="184" t="s">
        <v>5770</v>
      </c>
      <c r="C277" s="25" t="s">
        <v>6730</v>
      </c>
      <c r="D277" s="193">
        <v>0.59098676000000006</v>
      </c>
      <c r="E277" s="193">
        <v>0.41091586000000002</v>
      </c>
      <c r="F277" s="193">
        <v>0.11143697</v>
      </c>
      <c r="G277" s="193">
        <v>2.3685076999999999E-2</v>
      </c>
      <c r="H277" s="193">
        <v>1.4100498000000001E-3</v>
      </c>
      <c r="I277" s="193">
        <v>1.1210477999999999E-2</v>
      </c>
      <c r="J277" s="193">
        <v>1.2821943000000001E-2</v>
      </c>
      <c r="K277" s="193">
        <v>1.2704363999999999E-3</v>
      </c>
      <c r="L277" s="193">
        <v>1.8235943000000001E-2</v>
      </c>
      <c r="M277" s="193">
        <v>0</v>
      </c>
      <c r="N277" s="193">
        <v>0</v>
      </c>
      <c r="O277" s="193">
        <v>0</v>
      </c>
      <c r="P277" s="199">
        <f t="shared" si="40"/>
        <v>3.0438211851851853</v>
      </c>
      <c r="Q277" s="240">
        <v>86.670338999999998</v>
      </c>
      <c r="R277" s="99">
        <v>82.659678999999997</v>
      </c>
      <c r="S277" s="99">
        <v>3.3657119999999998</v>
      </c>
      <c r="T277" s="99">
        <v>2.2925000000000002E-5</v>
      </c>
      <c r="U277" s="99">
        <v>0.23876</v>
      </c>
      <c r="V277" s="99">
        <v>3.1275409999999997E-2</v>
      </c>
      <c r="W277" s="99">
        <v>0.37489</v>
      </c>
      <c r="X277" s="241">
        <f t="shared" si="41"/>
        <v>0.37374710182237503</v>
      </c>
      <c r="Y277" s="241">
        <f t="shared" si="42"/>
        <v>0.10921463587359999</v>
      </c>
      <c r="Z277" s="241">
        <f t="shared" si="43"/>
        <v>5.7560705823774996E-2</v>
      </c>
      <c r="AA277" s="241">
        <f t="shared" si="44"/>
        <v>0.20697176012500001</v>
      </c>
      <c r="AB277" s="258">
        <v>8.4371296999999998E-2</v>
      </c>
      <c r="AC277" s="258">
        <v>8.9594513000000003E-6</v>
      </c>
      <c r="AD277" s="258">
        <v>5.4957712999999997E-3</v>
      </c>
      <c r="AE277" s="258">
        <v>5.3856362999999997E-6</v>
      </c>
      <c r="AF277" s="258">
        <v>1.927479E-2</v>
      </c>
      <c r="AG277" s="258">
        <v>5.8432486000000002E-5</v>
      </c>
      <c r="AH277" s="258">
        <v>5.5217088999999997E-2</v>
      </c>
      <c r="AI277" s="258">
        <v>2.1433526999999999E-4</v>
      </c>
      <c r="AJ277" s="258">
        <v>3.1852220000000001E-5</v>
      </c>
      <c r="AK277" s="258">
        <v>6.005267E-5</v>
      </c>
      <c r="AL277" s="258">
        <v>3.8606384000000003E-6</v>
      </c>
      <c r="AM277" s="258">
        <v>1.4825375000000001E-8</v>
      </c>
      <c r="AN277" s="258">
        <v>5.2014230999999998E-4</v>
      </c>
      <c r="AO277" s="258">
        <v>2.5459278999999998E-4</v>
      </c>
      <c r="AP277" s="258">
        <v>1.2587661E-3</v>
      </c>
      <c r="AQ277" s="258">
        <v>4.2620124999999997E-5</v>
      </c>
      <c r="AR277" s="258">
        <v>0.20692914000000001</v>
      </c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315"/>
      <c r="BF277" s="315"/>
      <c r="BG277" s="315"/>
      <c r="BH277" s="315"/>
      <c r="BI277" s="315"/>
      <c r="BJ277" s="315"/>
      <c r="BK277" s="315"/>
    </row>
    <row r="278" spans="1:92" x14ac:dyDescent="0.25">
      <c r="A278" s="43"/>
      <c r="B278" s="184" t="s">
        <v>5770</v>
      </c>
      <c r="C278" s="25" t="s">
        <v>3361</v>
      </c>
      <c r="D278" s="193">
        <v>7.8801409000000003E-2</v>
      </c>
      <c r="E278" s="193">
        <v>4.8521196000000003E-2</v>
      </c>
      <c r="F278" s="193">
        <v>1.1395135000000001E-2</v>
      </c>
      <c r="G278" s="193">
        <v>2.8259345000000002E-3</v>
      </c>
      <c r="H278" s="193">
        <v>1.6622840000000001E-4</v>
      </c>
      <c r="I278" s="193">
        <v>2.5565244999999999E-3</v>
      </c>
      <c r="J278" s="193">
        <v>1.4501557000000001E-3</v>
      </c>
      <c r="K278" s="193">
        <v>3.3663641E-5</v>
      </c>
      <c r="L278" s="193">
        <v>1.1852572E-2</v>
      </c>
      <c r="M278" s="193">
        <v>0</v>
      </c>
      <c r="N278" s="193">
        <v>0</v>
      </c>
      <c r="O278" s="193">
        <v>0</v>
      </c>
      <c r="P278" s="199">
        <f t="shared" si="40"/>
        <v>0.35941626666666665</v>
      </c>
      <c r="Q278" s="240">
        <v>9.8322924999999994</v>
      </c>
      <c r="R278" s="99">
        <v>7.7990636999999996</v>
      </c>
      <c r="S278" s="99">
        <v>1.6797200000000001</v>
      </c>
      <c r="T278" s="99">
        <v>3.3483000000000002E-6</v>
      </c>
      <c r="U278" s="99">
        <v>0.10856</v>
      </c>
      <c r="V278" s="99">
        <v>2.885542E-2</v>
      </c>
      <c r="W278" s="99">
        <v>0.21609</v>
      </c>
      <c r="X278" s="241">
        <f t="shared" si="41"/>
        <v>4.28461504209059E-2</v>
      </c>
      <c r="Y278" s="241">
        <f t="shared" si="42"/>
        <v>1.6051192376769999E-2</v>
      </c>
      <c r="Z278" s="241">
        <f t="shared" si="43"/>
        <v>7.2358409901358998E-3</v>
      </c>
      <c r="AA278" s="241">
        <f t="shared" si="44"/>
        <v>1.9559117054E-2</v>
      </c>
      <c r="AB278" s="258">
        <v>9.9619876999999992E-3</v>
      </c>
      <c r="AC278" s="258">
        <v>7.7862811999999999E-7</v>
      </c>
      <c r="AD278" s="258">
        <v>3.3532822E-3</v>
      </c>
      <c r="AE278" s="258">
        <v>8.6568664999999999E-7</v>
      </c>
      <c r="AF278" s="258">
        <v>2.6837832E-3</v>
      </c>
      <c r="AG278" s="258">
        <v>5.0494962E-5</v>
      </c>
      <c r="AH278" s="258">
        <v>6.5196168999999997E-3</v>
      </c>
      <c r="AI278" s="258">
        <v>1.8376011000000002E-5</v>
      </c>
      <c r="AJ278" s="258">
        <v>2.5031604E-5</v>
      </c>
      <c r="AK278" s="258">
        <v>8.2727667999999997E-6</v>
      </c>
      <c r="AL278" s="258">
        <v>2.6621521999999999E-6</v>
      </c>
      <c r="AM278" s="258">
        <v>8.4361359000000005E-9</v>
      </c>
      <c r="AN278" s="258">
        <v>3.611264E-4</v>
      </c>
      <c r="AO278" s="258">
        <v>1.4611029999999999E-4</v>
      </c>
      <c r="AP278" s="258">
        <v>1.5463641999999999E-4</v>
      </c>
      <c r="AQ278" s="258">
        <v>2.8363054E-5</v>
      </c>
      <c r="AR278" s="258">
        <v>1.9530754000000001E-2</v>
      </c>
      <c r="AT278" s="193"/>
      <c r="AU278" s="193"/>
      <c r="AV278" s="193"/>
      <c r="AW278" s="193"/>
      <c r="AX278" s="193"/>
      <c r="AY278" s="193"/>
      <c r="AZ278" s="193"/>
      <c r="BA278" s="193"/>
      <c r="BB278" s="193"/>
      <c r="BC278" s="193"/>
      <c r="BD278" s="193"/>
      <c r="BE278" s="315"/>
      <c r="BF278" s="315"/>
      <c r="BG278" s="315"/>
      <c r="BH278" s="315"/>
      <c r="BI278" s="315"/>
      <c r="BJ278" s="315"/>
      <c r="BK278" s="315"/>
    </row>
    <row r="279" spans="1:92" x14ac:dyDescent="0.25">
      <c r="A279" s="43"/>
      <c r="B279" s="184" t="s">
        <v>5770</v>
      </c>
      <c r="C279" s="25" t="s">
        <v>3362</v>
      </c>
      <c r="D279" s="193">
        <v>0.26240915999999997</v>
      </c>
      <c r="E279" s="193">
        <v>0.22897170999999999</v>
      </c>
      <c r="F279" s="193">
        <v>2.6708162000000001E-2</v>
      </c>
      <c r="G279" s="193">
        <v>2.0612357999999999E-4</v>
      </c>
      <c r="H279" s="193">
        <v>6.0623334999999998E-4</v>
      </c>
      <c r="I279" s="193">
        <v>2.9769661999999998E-3</v>
      </c>
      <c r="J279" s="193">
        <v>2.6394198999999999E-3</v>
      </c>
      <c r="K279" s="193">
        <v>2.5204237E-4</v>
      </c>
      <c r="L279" s="193">
        <v>4.8497807000000001E-5</v>
      </c>
      <c r="M279" s="193">
        <v>0</v>
      </c>
      <c r="N279" s="193">
        <v>0</v>
      </c>
      <c r="O279" s="193">
        <v>0</v>
      </c>
      <c r="P279" s="199">
        <f t="shared" si="40"/>
        <v>1.6960867407407405</v>
      </c>
      <c r="Q279" s="240">
        <v>72.529312000000004</v>
      </c>
      <c r="R279" s="99">
        <v>70.866462999999996</v>
      </c>
      <c r="S279" s="99">
        <v>1.4728559999999999</v>
      </c>
      <c r="T279" s="99">
        <v>3.3708E-8</v>
      </c>
      <c r="U279" s="99">
        <v>0.13183</v>
      </c>
      <c r="V279" s="99">
        <v>6.2348799999999995E-5</v>
      </c>
      <c r="W279" s="99">
        <v>5.8099999999999999E-2</v>
      </c>
      <c r="X279" s="241">
        <f t="shared" si="41"/>
        <v>0.26145176987310459</v>
      </c>
      <c r="Y279" s="241">
        <f t="shared" si="42"/>
        <v>5.3163246931361992E-2</v>
      </c>
      <c r="Z279" s="241">
        <f t="shared" si="43"/>
        <v>3.080854824574257E-2</v>
      </c>
      <c r="AA279" s="241">
        <f t="shared" si="44"/>
        <v>0.17747997469599999</v>
      </c>
      <c r="AB279" s="258">
        <v>4.7012445999999999E-2</v>
      </c>
      <c r="AC279" s="258">
        <v>1.2805982E-8</v>
      </c>
      <c r="AD279" s="258">
        <v>1.3519808999999999E-4</v>
      </c>
      <c r="AE279" s="258">
        <v>3.6193584999999998E-6</v>
      </c>
      <c r="AF279" s="258">
        <v>6.0118194999999996E-3</v>
      </c>
      <c r="AG279" s="258">
        <v>1.5117687999999999E-7</v>
      </c>
      <c r="AH279" s="258">
        <v>3.0761041999999999E-2</v>
      </c>
      <c r="AI279" s="258">
        <v>4.2740347999999999E-5</v>
      </c>
      <c r="AJ279" s="258">
        <v>1.1919804E-6</v>
      </c>
      <c r="AK279" s="258">
        <v>8.4965258000000003E-7</v>
      </c>
      <c r="AL279" s="258">
        <v>2.5756850999999999E-7</v>
      </c>
      <c r="AM279" s="258">
        <v>5.4664256999999996E-10</v>
      </c>
      <c r="AN279" s="258">
        <v>6.6921872999999995E-7</v>
      </c>
      <c r="AO279" s="258">
        <v>2.5902457999999999E-6</v>
      </c>
      <c r="AP279" s="258">
        <v>-7.9331492000000001E-7</v>
      </c>
      <c r="AQ279" s="258">
        <v>3.7469599999999998E-7</v>
      </c>
      <c r="AR279" s="258">
        <v>0.17747959999999999</v>
      </c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315"/>
      <c r="BF279" s="315"/>
      <c r="BG279" s="315"/>
      <c r="BH279" s="315"/>
      <c r="BI279" s="315"/>
      <c r="BJ279" s="315"/>
      <c r="BK279" s="315"/>
    </row>
    <row r="280" spans="1:92" x14ac:dyDescent="0.25">
      <c r="A280" s="9"/>
      <c r="B280" s="184" t="s">
        <v>5770</v>
      </c>
      <c r="C280" s="25" t="s">
        <v>3363</v>
      </c>
      <c r="D280" s="193">
        <v>0.40604706000000002</v>
      </c>
      <c r="E280" s="193">
        <v>0.31251347000000002</v>
      </c>
      <c r="F280" s="193">
        <v>5.3199558000000001E-2</v>
      </c>
      <c r="G280" s="193">
        <v>9.0512444000000001E-3</v>
      </c>
      <c r="H280" s="193">
        <v>2.6518025000000001E-3</v>
      </c>
      <c r="I280" s="193">
        <v>7.8577707000000007E-3</v>
      </c>
      <c r="J280" s="193">
        <v>3.8009061999999998E-3</v>
      </c>
      <c r="K280" s="193">
        <v>1.4628425E-4</v>
      </c>
      <c r="L280" s="193">
        <v>1.6826028E-2</v>
      </c>
      <c r="M280" s="193">
        <v>0</v>
      </c>
      <c r="N280" s="193">
        <v>0</v>
      </c>
      <c r="O280" s="193">
        <v>0</v>
      </c>
      <c r="P280" s="199">
        <f t="shared" si="40"/>
        <v>2.3149145925925927</v>
      </c>
      <c r="Q280" s="240">
        <v>50.413406999999999</v>
      </c>
      <c r="R280" s="99">
        <v>43.722892000000002</v>
      </c>
      <c r="S280" s="99">
        <v>5.515104</v>
      </c>
      <c r="T280" s="99">
        <v>2.8997E-5</v>
      </c>
      <c r="U280" s="99">
        <v>0.23591000000000001</v>
      </c>
      <c r="V280" s="99">
        <v>9.2141500000000001E-2</v>
      </c>
      <c r="W280" s="99">
        <v>0.84733000000000003</v>
      </c>
      <c r="X280" s="241">
        <f t="shared" si="41"/>
        <v>0.238618013084472</v>
      </c>
      <c r="Y280" s="241">
        <f t="shared" si="42"/>
        <v>8.4073605762100004E-2</v>
      </c>
      <c r="Z280" s="241">
        <f t="shared" si="43"/>
        <v>4.4875745792371996E-2</v>
      </c>
      <c r="AA280" s="241">
        <f t="shared" si="44"/>
        <v>0.10966866153</v>
      </c>
      <c r="AB280" s="258">
        <v>6.4166842000000002E-2</v>
      </c>
      <c r="AC280" s="258">
        <v>1.2832030000000001E-5</v>
      </c>
      <c r="AD280" s="258">
        <v>8.8924855999999997E-3</v>
      </c>
      <c r="AE280" s="258">
        <v>4.2714620999999998E-6</v>
      </c>
      <c r="AF280" s="258">
        <v>1.0821750999999999E-2</v>
      </c>
      <c r="AG280" s="258">
        <v>1.7542367E-4</v>
      </c>
      <c r="AH280" s="258">
        <v>4.1996450999999997E-2</v>
      </c>
      <c r="AI280" s="258">
        <v>8.5237976E-5</v>
      </c>
      <c r="AJ280" s="258">
        <v>7.6815583000000004E-5</v>
      </c>
      <c r="AK280" s="258">
        <v>7.4320745999999994E-5</v>
      </c>
      <c r="AL280" s="258">
        <v>7.6557819999999995E-6</v>
      </c>
      <c r="AM280" s="258">
        <v>2.5385372000000001E-8</v>
      </c>
      <c r="AN280" s="258">
        <v>6.7321291000000001E-4</v>
      </c>
      <c r="AO280" s="258">
        <v>3.6499181000000002E-4</v>
      </c>
      <c r="AP280" s="258">
        <v>1.5970346E-3</v>
      </c>
      <c r="AQ280" s="258">
        <v>4.2211530000000003E-5</v>
      </c>
      <c r="AR280" s="258">
        <v>0.10962645</v>
      </c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315"/>
      <c r="BF280" s="315"/>
      <c r="BG280" s="315"/>
      <c r="BH280" s="315"/>
      <c r="BI280" s="315"/>
      <c r="BJ280" s="315"/>
      <c r="BK280" s="315"/>
    </row>
    <row r="281" spans="1:92" x14ac:dyDescent="0.25">
      <c r="A281" s="9"/>
      <c r="B281" s="184" t="s">
        <v>5770</v>
      </c>
      <c r="C281" s="25" t="s">
        <v>3364</v>
      </c>
      <c r="D281" s="193">
        <v>0.25985778999999998</v>
      </c>
      <c r="E281" s="193">
        <v>0.22436943000000001</v>
      </c>
      <c r="F281" s="193">
        <v>2.7143497999999999E-2</v>
      </c>
      <c r="G281" s="193">
        <v>7.6804409000000003E-4</v>
      </c>
      <c r="H281" s="193">
        <v>5.9052716999999995E-4</v>
      </c>
      <c r="I281" s="193">
        <v>3.2030161E-3</v>
      </c>
      <c r="J281" s="193">
        <v>2.6856914000000002E-3</v>
      </c>
      <c r="K281" s="193">
        <v>2.4132137999999999E-4</v>
      </c>
      <c r="L281" s="193">
        <v>8.5626221999999998E-4</v>
      </c>
      <c r="M281" s="193">
        <v>0</v>
      </c>
      <c r="N281" s="193">
        <v>0</v>
      </c>
      <c r="O281" s="193">
        <v>0</v>
      </c>
      <c r="P281" s="199">
        <f t="shared" si="40"/>
        <v>1.6619957777777776</v>
      </c>
      <c r="Q281" s="240">
        <v>69.956200999999993</v>
      </c>
      <c r="R281" s="99">
        <v>67.937415000000001</v>
      </c>
      <c r="S281" s="99">
        <v>1.7713920000000001</v>
      </c>
      <c r="T281" s="99">
        <v>4.2674999999999998E-7</v>
      </c>
      <c r="U281" s="99">
        <v>0.14093</v>
      </c>
      <c r="V281" s="99">
        <v>7.0092280000000002E-3</v>
      </c>
      <c r="W281" s="99">
        <v>9.9454000000000001E-2</v>
      </c>
      <c r="X281" s="241">
        <f t="shared" si="41"/>
        <v>0.2534434287934042</v>
      </c>
      <c r="Y281" s="241">
        <f t="shared" si="42"/>
        <v>5.3029405987100001E-2</v>
      </c>
      <c r="Z281" s="241">
        <f t="shared" si="43"/>
        <v>3.0267642558404202E-2</v>
      </c>
      <c r="AA281" s="241">
        <f t="shared" si="44"/>
        <v>0.17014638024790002</v>
      </c>
      <c r="AB281" s="258">
        <v>4.6067405999999998E-2</v>
      </c>
      <c r="AC281" s="258">
        <v>1.7612010000000001E-7</v>
      </c>
      <c r="AD281" s="258">
        <v>8.6379268000000005E-4</v>
      </c>
      <c r="AE281" s="258">
        <v>3.5278989999999999E-6</v>
      </c>
      <c r="AF281" s="258">
        <v>6.0824672000000003E-3</v>
      </c>
      <c r="AG281" s="258">
        <v>1.2036088E-5</v>
      </c>
      <c r="AH281" s="258">
        <v>3.0142950000000002E-2</v>
      </c>
      <c r="AI281" s="258">
        <v>4.3509620000000002E-5</v>
      </c>
      <c r="AJ281" s="258">
        <v>6.1613279999999997E-6</v>
      </c>
      <c r="AK281" s="258">
        <v>3.106046E-6</v>
      </c>
      <c r="AL281" s="258">
        <v>7.0143986999999996E-7</v>
      </c>
      <c r="AM281" s="258">
        <v>1.9615342E-9</v>
      </c>
      <c r="AN281" s="258">
        <v>3.6315210999999998E-5</v>
      </c>
      <c r="AO281" s="258">
        <v>1.5082701999999999E-5</v>
      </c>
      <c r="AP281" s="258">
        <v>1.9814250000000001E-5</v>
      </c>
      <c r="AQ281" s="258">
        <v>2.3202478999999999E-6</v>
      </c>
      <c r="AR281" s="258">
        <v>0.17014406000000001</v>
      </c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315"/>
      <c r="BF281" s="315"/>
      <c r="BG281" s="315"/>
      <c r="BH281" s="315"/>
      <c r="BI281" s="315"/>
      <c r="BJ281" s="315"/>
      <c r="BK281" s="315"/>
    </row>
    <row r="282" spans="1:92" x14ac:dyDescent="0.25">
      <c r="A282" s="9" t="s">
        <v>1753</v>
      </c>
      <c r="B282" s="184" t="s">
        <v>5770</v>
      </c>
      <c r="C282" s="5" t="s">
        <v>4630</v>
      </c>
      <c r="D282" s="172">
        <v>0.19595018</v>
      </c>
      <c r="E282" s="172">
        <v>0.12678763000000001</v>
      </c>
      <c r="F282" s="172">
        <v>3.2828515000000003E-2</v>
      </c>
      <c r="G282" s="172">
        <v>1.0603420000000001E-2</v>
      </c>
      <c r="H282" s="172">
        <v>2.7631649999999998E-4</v>
      </c>
      <c r="I282" s="172">
        <v>6.9803712E-3</v>
      </c>
      <c r="J282" s="172">
        <v>2.4553859999999999E-3</v>
      </c>
      <c r="K282" s="172">
        <v>3.5458511999999999E-5</v>
      </c>
      <c r="L282" s="172">
        <v>1.598308E-2</v>
      </c>
      <c r="M282" s="172">
        <v>0</v>
      </c>
      <c r="N282" s="172">
        <v>0</v>
      </c>
      <c r="O282" s="172">
        <v>0</v>
      </c>
      <c r="P282" s="199">
        <f t="shared" si="40"/>
        <v>0.93916762962962963</v>
      </c>
      <c r="Q282" s="233">
        <v>19.432129</v>
      </c>
      <c r="R282" s="96">
        <v>11.349396</v>
      </c>
      <c r="S282" s="96">
        <v>6.8443199999999997</v>
      </c>
      <c r="T282" s="96">
        <v>7.4792999999999997E-6</v>
      </c>
      <c r="U282" s="96">
        <v>0.29341</v>
      </c>
      <c r="V282" s="96">
        <v>0.1277451</v>
      </c>
      <c r="W282" s="96">
        <v>0.81725000000000003</v>
      </c>
      <c r="X282" s="241">
        <f t="shared" si="41"/>
        <v>9.0007459803758988E-2</v>
      </c>
      <c r="Y282" s="241">
        <f t="shared" si="42"/>
        <v>4.3012051662199999E-2</v>
      </c>
      <c r="Z282" s="241">
        <f t="shared" si="43"/>
        <v>1.8532516139558995E-2</v>
      </c>
      <c r="AA282" s="241">
        <f t="shared" si="44"/>
        <v>2.8462892002000001E-2</v>
      </c>
      <c r="AB282" s="241">
        <v>2.6030363000000001E-2</v>
      </c>
      <c r="AC282" s="241">
        <v>3.0860635000000001E-6</v>
      </c>
      <c r="AD282" s="241">
        <v>9.8557283999999995E-3</v>
      </c>
      <c r="AE282" s="241">
        <v>1.6607087E-6</v>
      </c>
      <c r="AF282" s="241">
        <v>6.9025329000000002E-3</v>
      </c>
      <c r="AG282" s="241">
        <v>2.1868058999999999E-4</v>
      </c>
      <c r="AH282" s="241">
        <v>1.7037007E-2</v>
      </c>
      <c r="AI282" s="241">
        <v>5.3895815999999997E-5</v>
      </c>
      <c r="AJ282" s="241">
        <v>9.3099172999999997E-5</v>
      </c>
      <c r="AK282" s="241">
        <v>2.7141505000000001E-5</v>
      </c>
      <c r="AL282" s="241">
        <v>8.4994239999999993E-6</v>
      </c>
      <c r="AM282" s="241">
        <v>2.6291559E-8</v>
      </c>
      <c r="AN282" s="241">
        <v>6.8672163999999999E-4</v>
      </c>
      <c r="AO282" s="241">
        <v>2.4097292999999999E-4</v>
      </c>
      <c r="AP282" s="241">
        <v>3.8515236000000001E-4</v>
      </c>
      <c r="AQ282" s="241">
        <v>3.8681002000000003E-5</v>
      </c>
      <c r="AR282" s="241">
        <v>2.8424211000000001E-2</v>
      </c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315"/>
      <c r="BF282" s="315"/>
      <c r="BG282" s="315"/>
      <c r="BH282" s="315"/>
      <c r="BI282" s="315"/>
      <c r="BJ282" s="315"/>
      <c r="BK282" s="315"/>
    </row>
    <row r="283" spans="1:92" x14ac:dyDescent="0.25">
      <c r="A283" s="9"/>
      <c r="B283" s="184" t="s">
        <v>5770</v>
      </c>
      <c r="C283" s="25" t="s">
        <v>4631</v>
      </c>
      <c r="D283" s="193">
        <v>0.21152156999999999</v>
      </c>
      <c r="E283" s="193">
        <v>0.13706805999999999</v>
      </c>
      <c r="F283" s="193">
        <v>3.5415871000000002E-2</v>
      </c>
      <c r="G283" s="193">
        <v>1.1444792000000001E-2</v>
      </c>
      <c r="H283" s="193">
        <v>2.9222363999999997E-4</v>
      </c>
      <c r="I283" s="193">
        <v>7.4956368000000002E-3</v>
      </c>
      <c r="J283" s="193">
        <v>3.5636236999999999E-3</v>
      </c>
      <c r="K283" s="193">
        <v>3.7593799000000003E-5</v>
      </c>
      <c r="L283" s="193">
        <v>1.6203773000000001E-2</v>
      </c>
      <c r="M283" s="193">
        <v>0</v>
      </c>
      <c r="N283" s="193">
        <v>0</v>
      </c>
      <c r="O283" s="193">
        <v>0</v>
      </c>
      <c r="P283" s="199">
        <f t="shared" si="40"/>
        <v>1.0153189629629629</v>
      </c>
      <c r="Q283" s="240">
        <v>21.057966</v>
      </c>
      <c r="R283" s="99">
        <v>12.276484</v>
      </c>
      <c r="S283" s="99">
        <v>7.4435200000000004</v>
      </c>
      <c r="T283" s="99">
        <v>7.8946000000000006E-6</v>
      </c>
      <c r="U283" s="99">
        <v>0.31376999999999999</v>
      </c>
      <c r="V283" s="99">
        <v>0.13900390000000001</v>
      </c>
      <c r="W283" s="99">
        <v>0.88517999999999997</v>
      </c>
      <c r="X283" s="241">
        <f t="shared" si="41"/>
        <v>0.10131086865474599</v>
      </c>
      <c r="Y283" s="241">
        <f t="shared" si="42"/>
        <v>5.0515869017600003E-2</v>
      </c>
      <c r="Z283" s="241">
        <f t="shared" si="43"/>
        <v>2.0009429980145998E-2</v>
      </c>
      <c r="AA283" s="241">
        <f t="shared" si="44"/>
        <v>3.0785569656999998E-2</v>
      </c>
      <c r="AB283" s="258">
        <v>2.8140815E-2</v>
      </c>
      <c r="AC283" s="258">
        <v>3.2790988999999999E-6</v>
      </c>
      <c r="AD283" s="258">
        <v>1.4707154E-2</v>
      </c>
      <c r="AE283" s="258">
        <v>1.7890086999999999E-6</v>
      </c>
      <c r="AF283" s="258">
        <v>7.4249796999999998E-3</v>
      </c>
      <c r="AG283" s="258">
        <v>2.3785221000000001E-4</v>
      </c>
      <c r="AH283" s="258">
        <v>1.8418298999999999E-2</v>
      </c>
      <c r="AI283" s="258">
        <v>5.8128294000000001E-5</v>
      </c>
      <c r="AJ283" s="258">
        <v>1.0058120000000001E-4</v>
      </c>
      <c r="AK283" s="258">
        <v>4.5977692999999999E-5</v>
      </c>
      <c r="AL283" s="258">
        <v>9.1349886999999999E-6</v>
      </c>
      <c r="AM283" s="258">
        <v>2.8844446E-8</v>
      </c>
      <c r="AN283" s="258">
        <v>7.1355728000000005E-4</v>
      </c>
      <c r="AO283" s="258">
        <v>2.5244003999999999E-4</v>
      </c>
      <c r="AP283" s="258">
        <v>4.1128264E-4</v>
      </c>
      <c r="AQ283" s="258">
        <v>3.9285656999999998E-5</v>
      </c>
      <c r="AR283" s="258">
        <v>3.0746283999999999E-2</v>
      </c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315"/>
      <c r="BF283" s="315"/>
      <c r="BG283" s="315"/>
      <c r="BH283" s="315"/>
      <c r="BI283" s="315"/>
      <c r="BJ283" s="315"/>
      <c r="BK283" s="315"/>
    </row>
    <row r="284" spans="1:92" x14ac:dyDescent="0.25">
      <c r="A284" s="9"/>
      <c r="B284" s="184" t="s">
        <v>5770</v>
      </c>
      <c r="C284" s="5" t="s">
        <v>4632</v>
      </c>
      <c r="D284" s="172">
        <v>0.19214996000000001</v>
      </c>
      <c r="E284" s="172">
        <v>0.12377342</v>
      </c>
      <c r="F284" s="172">
        <v>3.2143331999999997E-2</v>
      </c>
      <c r="G284" s="172">
        <v>1.0326755999999999E-2</v>
      </c>
      <c r="H284" s="172">
        <v>2.7585077999999998E-4</v>
      </c>
      <c r="I284" s="172">
        <v>6.8489199000000001E-3</v>
      </c>
      <c r="J284" s="172">
        <v>2.5135226E-3</v>
      </c>
      <c r="K284" s="172">
        <v>3.5176982000000003E-5</v>
      </c>
      <c r="L284" s="172">
        <v>1.6232982999999999E-2</v>
      </c>
      <c r="M284" s="172">
        <v>0</v>
      </c>
      <c r="N284" s="172">
        <v>0</v>
      </c>
      <c r="O284" s="172">
        <v>0</v>
      </c>
      <c r="P284" s="199">
        <f t="shared" si="40"/>
        <v>0.91684014814814807</v>
      </c>
      <c r="Q284" s="233">
        <v>18.918333000000001</v>
      </c>
      <c r="R284" s="96">
        <v>11.084517999999999</v>
      </c>
      <c r="S284" s="96">
        <v>6.6287200000000004</v>
      </c>
      <c r="T284" s="96">
        <v>7.5537000000000002E-6</v>
      </c>
      <c r="U284" s="96">
        <v>0.28739999999999999</v>
      </c>
      <c r="V284" s="96">
        <v>0.1236578</v>
      </c>
      <c r="W284" s="96">
        <v>0.79403000000000001</v>
      </c>
      <c r="X284" s="241">
        <f t="shared" si="41"/>
        <v>8.8060336711855008E-2</v>
      </c>
      <c r="Y284" s="241">
        <f t="shared" si="42"/>
        <v>4.2141891070500002E-2</v>
      </c>
      <c r="Z284" s="241">
        <f t="shared" si="43"/>
        <v>1.8118749911355002E-2</v>
      </c>
      <c r="AA284" s="241">
        <f t="shared" si="44"/>
        <v>2.7799695730000001E-2</v>
      </c>
      <c r="AB284" s="241">
        <v>2.5410655000000001E-2</v>
      </c>
      <c r="AC284" s="241">
        <v>3.0646792999999999E-6</v>
      </c>
      <c r="AD284" s="241">
        <v>9.7353539999999999E-3</v>
      </c>
      <c r="AE284" s="241">
        <v>1.6451012E-6</v>
      </c>
      <c r="AF284" s="241">
        <v>6.7793667E-3</v>
      </c>
      <c r="AG284" s="241">
        <v>2.1180559E-4</v>
      </c>
      <c r="AH284" s="241">
        <v>1.6631389E-2</v>
      </c>
      <c r="AI284" s="241">
        <v>5.2746462999999999E-5</v>
      </c>
      <c r="AJ284" s="241">
        <v>9.0576819000000002E-5</v>
      </c>
      <c r="AK284" s="241">
        <v>2.7157892000000001E-5</v>
      </c>
      <c r="AL284" s="241">
        <v>8.3053835999999999E-6</v>
      </c>
      <c r="AM284" s="241">
        <v>2.5723755000000001E-8</v>
      </c>
      <c r="AN284" s="241">
        <v>6.8545018000000003E-4</v>
      </c>
      <c r="AO284" s="241">
        <v>2.4112354E-4</v>
      </c>
      <c r="AP284" s="241">
        <v>3.8197490999999998E-4</v>
      </c>
      <c r="AQ284" s="241">
        <v>3.9240730000000001E-5</v>
      </c>
      <c r="AR284" s="241">
        <v>2.7760455E-2</v>
      </c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315"/>
      <c r="BF284" s="315"/>
      <c r="BG284" s="315"/>
      <c r="BH284" s="315"/>
      <c r="BI284" s="315"/>
      <c r="BJ284" s="315"/>
      <c r="BK284" s="315"/>
    </row>
    <row r="285" spans="1:92" x14ac:dyDescent="0.25">
      <c r="A285" s="9"/>
      <c r="B285" s="184" t="s">
        <v>5770</v>
      </c>
      <c r="C285" s="5" t="s">
        <v>5425</v>
      </c>
      <c r="D285" s="172">
        <v>0.22568758999999999</v>
      </c>
      <c r="E285" s="172">
        <v>0.14661660000000001</v>
      </c>
      <c r="F285" s="172">
        <v>3.7790954000000002E-2</v>
      </c>
      <c r="G285" s="172">
        <v>1.2237958E-2</v>
      </c>
      <c r="H285" s="172">
        <v>3.0536924000000001E-4</v>
      </c>
      <c r="I285" s="172">
        <v>7.9663864000000008E-3</v>
      </c>
      <c r="J285" s="172">
        <v>4.4441215999999999E-3</v>
      </c>
      <c r="K285" s="172">
        <v>3.9442939000000001E-5</v>
      </c>
      <c r="L285" s="172">
        <v>1.6286759000000001E-2</v>
      </c>
      <c r="M285" s="172">
        <v>0</v>
      </c>
      <c r="N285" s="172">
        <v>0</v>
      </c>
      <c r="O285" s="172">
        <v>0</v>
      </c>
      <c r="P285" s="199">
        <f t="shared" si="40"/>
        <v>1.0860488888888888</v>
      </c>
      <c r="Q285" s="233">
        <v>22.582647000000001</v>
      </c>
      <c r="R285" s="96">
        <v>13.134783000000001</v>
      </c>
      <c r="S285" s="96">
        <v>8.0158400000000007</v>
      </c>
      <c r="T285" s="96">
        <v>8.2040999999999999E-6</v>
      </c>
      <c r="U285" s="96">
        <v>0.3327</v>
      </c>
      <c r="V285" s="96">
        <v>0.1497656</v>
      </c>
      <c r="W285" s="96">
        <v>0.94955000000000001</v>
      </c>
      <c r="X285" s="241">
        <f t="shared" si="41"/>
        <v>0.111278145507957</v>
      </c>
      <c r="Y285" s="241">
        <f t="shared" si="42"/>
        <v>5.6968626478800008E-2</v>
      </c>
      <c r="Z285" s="241">
        <f t="shared" si="43"/>
        <v>2.1373774585156997E-2</v>
      </c>
      <c r="AA285" s="241">
        <f t="shared" si="44"/>
        <v>3.2935744443999999E-2</v>
      </c>
      <c r="AB285" s="241">
        <v>3.0101379000000001E-2</v>
      </c>
      <c r="AC285" s="241">
        <v>3.4447469000000001E-6</v>
      </c>
      <c r="AD285" s="241">
        <v>1.8707133000000001E-2</v>
      </c>
      <c r="AE285" s="241">
        <v>1.8996819E-6</v>
      </c>
      <c r="AF285" s="241">
        <v>7.8986297999999993E-3</v>
      </c>
      <c r="AG285" s="241">
        <v>2.5614025E-4</v>
      </c>
      <c r="AH285" s="241">
        <v>1.9701495999999999E-2</v>
      </c>
      <c r="AI285" s="241">
        <v>6.2024495000000002E-5</v>
      </c>
      <c r="AJ285" s="241">
        <v>1.0765872E-4</v>
      </c>
      <c r="AK285" s="241">
        <v>6.1319891000000004E-5</v>
      </c>
      <c r="AL285" s="241">
        <v>9.7282938000000001E-6</v>
      </c>
      <c r="AM285" s="241">
        <v>3.1145357000000003E-8</v>
      </c>
      <c r="AN285" s="241">
        <v>7.3594115999999995E-4</v>
      </c>
      <c r="AO285" s="241">
        <v>2.6172135999999999E-4</v>
      </c>
      <c r="AP285" s="241">
        <v>4.3385351999999998E-4</v>
      </c>
      <c r="AQ285" s="241">
        <v>3.9561443999999997E-5</v>
      </c>
      <c r="AR285" s="241">
        <v>3.2896183000000002E-2</v>
      </c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315"/>
      <c r="BF285" s="315"/>
      <c r="BG285" s="315"/>
      <c r="BH285" s="315"/>
      <c r="BI285" s="315"/>
      <c r="BJ285" s="315"/>
      <c r="BK285" s="315"/>
    </row>
    <row r="286" spans="1:92" x14ac:dyDescent="0.25">
      <c r="A286" s="9"/>
      <c r="B286" s="184" t="s">
        <v>5770</v>
      </c>
      <c r="C286" s="48" t="s">
        <v>4229</v>
      </c>
      <c r="D286" s="223">
        <v>0.25985778999999998</v>
      </c>
      <c r="E286" s="223">
        <v>0.22436943000000001</v>
      </c>
      <c r="F286" s="223">
        <v>2.7143497999999999E-2</v>
      </c>
      <c r="G286" s="223">
        <v>7.6804409000000003E-4</v>
      </c>
      <c r="H286" s="223">
        <v>5.9052716999999995E-4</v>
      </c>
      <c r="I286" s="223">
        <v>3.2030161E-3</v>
      </c>
      <c r="J286" s="223">
        <v>2.6856914000000002E-3</v>
      </c>
      <c r="K286" s="223">
        <v>2.4132137999999999E-4</v>
      </c>
      <c r="L286" s="223">
        <v>8.5626221999999998E-4</v>
      </c>
      <c r="M286" s="223">
        <v>0</v>
      </c>
      <c r="N286" s="223">
        <v>0</v>
      </c>
      <c r="O286" s="223">
        <v>0</v>
      </c>
      <c r="P286" s="227">
        <f t="shared" si="40"/>
        <v>1.6619957777777776</v>
      </c>
      <c r="Q286" s="238">
        <v>69.956200999999993</v>
      </c>
      <c r="R286" s="117">
        <v>67.937415000000001</v>
      </c>
      <c r="S286" s="117">
        <v>1.7713920000000001</v>
      </c>
      <c r="T286" s="117">
        <v>4.2674999999999998E-7</v>
      </c>
      <c r="U286" s="117">
        <v>0.14093</v>
      </c>
      <c r="V286" s="117">
        <v>7.0092280000000002E-3</v>
      </c>
      <c r="W286" s="117">
        <v>9.9454000000000001E-2</v>
      </c>
      <c r="X286" s="257">
        <f t="shared" si="41"/>
        <v>0.2534434287934042</v>
      </c>
      <c r="Y286" s="257">
        <f t="shared" si="42"/>
        <v>5.3029405987100001E-2</v>
      </c>
      <c r="Z286" s="257">
        <f t="shared" si="43"/>
        <v>3.0267642558404202E-2</v>
      </c>
      <c r="AA286" s="257">
        <f t="shared" si="44"/>
        <v>0.17014638024790002</v>
      </c>
      <c r="AB286" s="257">
        <v>4.6067405999999998E-2</v>
      </c>
      <c r="AC286" s="257">
        <v>1.7612010000000001E-7</v>
      </c>
      <c r="AD286" s="257">
        <v>8.6379268000000005E-4</v>
      </c>
      <c r="AE286" s="257">
        <v>3.5278989999999999E-6</v>
      </c>
      <c r="AF286" s="257">
        <v>6.0824672000000003E-3</v>
      </c>
      <c r="AG286" s="257">
        <v>1.2036088E-5</v>
      </c>
      <c r="AH286" s="257">
        <v>3.0142950000000002E-2</v>
      </c>
      <c r="AI286" s="257">
        <v>4.3509620000000002E-5</v>
      </c>
      <c r="AJ286" s="257">
        <v>6.1613279999999997E-6</v>
      </c>
      <c r="AK286" s="257">
        <v>3.106046E-6</v>
      </c>
      <c r="AL286" s="257">
        <v>7.0143986999999996E-7</v>
      </c>
      <c r="AM286" s="257">
        <v>1.9615342E-9</v>
      </c>
      <c r="AN286" s="257">
        <v>3.6315210999999998E-5</v>
      </c>
      <c r="AO286" s="257">
        <v>1.5082701999999999E-5</v>
      </c>
      <c r="AP286" s="257">
        <v>1.9814250000000001E-5</v>
      </c>
      <c r="AQ286" s="257">
        <v>2.3202478999999999E-6</v>
      </c>
      <c r="AR286" s="257">
        <v>0.17014406000000001</v>
      </c>
      <c r="AT286" s="193"/>
      <c r="AU286" s="193"/>
      <c r="AV286" s="193"/>
      <c r="AW286" s="193"/>
      <c r="AX286" s="193"/>
      <c r="AY286" s="193"/>
      <c r="AZ286" s="193"/>
      <c r="BA286" s="193"/>
      <c r="BB286" s="193"/>
      <c r="BC286" s="193"/>
      <c r="BD286" s="193"/>
      <c r="BE286" s="315"/>
      <c r="BF286" s="315"/>
      <c r="BG286" s="315"/>
      <c r="BH286" s="315"/>
      <c r="BI286" s="315"/>
      <c r="BJ286" s="315"/>
      <c r="BK286" s="315"/>
    </row>
    <row r="287" spans="1:92" s="25" customFormat="1" x14ac:dyDescent="0.25">
      <c r="A287" s="43"/>
      <c r="B287" s="184" t="s">
        <v>5770</v>
      </c>
      <c r="C287" s="25" t="s">
        <v>4137</v>
      </c>
      <c r="D287" s="193">
        <v>22.255832999999999</v>
      </c>
      <c r="E287" s="193">
        <v>15.816163</v>
      </c>
      <c r="F287" s="193">
        <v>3.9526123000000002</v>
      </c>
      <c r="G287" s="193">
        <v>1.3068054</v>
      </c>
      <c r="H287" s="193">
        <v>2.3099565999999998E-2</v>
      </c>
      <c r="I287" s="193">
        <v>0.78732659000000005</v>
      </c>
      <c r="J287" s="193">
        <v>0.10777624</v>
      </c>
      <c r="K287" s="193">
        <v>3.1882372000000001E-3</v>
      </c>
      <c r="L287" s="193">
        <v>0.25886172000000002</v>
      </c>
      <c r="M287" s="193">
        <v>0</v>
      </c>
      <c r="N287" s="193">
        <v>0</v>
      </c>
      <c r="O287" s="193">
        <v>0</v>
      </c>
      <c r="P287" s="199">
        <f t="shared" si="40"/>
        <v>117.15676296296296</v>
      </c>
      <c r="Q287" s="233">
        <v>2514.9238999999998</v>
      </c>
      <c r="R287" s="96">
        <v>1423.1821</v>
      </c>
      <c r="S287" s="96">
        <v>936.93600000000004</v>
      </c>
      <c r="T287" s="96">
        <v>5.6886999999999997E-4</v>
      </c>
      <c r="U287" s="96">
        <v>31.33</v>
      </c>
      <c r="V287" s="96">
        <v>17.605229999999999</v>
      </c>
      <c r="W287" s="96">
        <v>105.87</v>
      </c>
      <c r="X287" s="241">
        <f t="shared" si="41"/>
        <v>10.9316072909398</v>
      </c>
      <c r="Y287" s="241">
        <f t="shared" si="42"/>
        <v>5.1246729686600005</v>
      </c>
      <c r="Z287" s="241">
        <f t="shared" si="43"/>
        <v>2.2414329852098001</v>
      </c>
      <c r="AA287" s="241">
        <f t="shared" si="44"/>
        <v>3.5655013370700002</v>
      </c>
      <c r="AB287" s="241">
        <v>3.2471600999999999</v>
      </c>
      <c r="AC287" s="241">
        <v>2.834577E-4</v>
      </c>
      <c r="AD287" s="241">
        <v>1.0537297999999999</v>
      </c>
      <c r="AE287" s="241">
        <v>1.8904996000000001E-4</v>
      </c>
      <c r="AF287" s="241">
        <v>0.79336152000000004</v>
      </c>
      <c r="AG287" s="241">
        <v>2.9949040999999999E-2</v>
      </c>
      <c r="AH287" s="241">
        <v>2.1252738999999998</v>
      </c>
      <c r="AI287" s="241">
        <v>6.4765893999999997E-3</v>
      </c>
      <c r="AJ287" s="241">
        <v>1.1642345E-2</v>
      </c>
      <c r="AK287" s="241">
        <v>2.5619991000000002E-3</v>
      </c>
      <c r="AL287" s="241">
        <v>9.7421653000000002E-4</v>
      </c>
      <c r="AM287" s="241">
        <v>2.9631797999999998E-6</v>
      </c>
      <c r="AN287" s="241">
        <v>3.8840409999999999E-2</v>
      </c>
      <c r="AO287" s="241">
        <v>1.6653193E-2</v>
      </c>
      <c r="AP287" s="241">
        <v>3.9007369E-2</v>
      </c>
      <c r="AQ287" s="241">
        <v>7.4353707E-4</v>
      </c>
      <c r="AR287" s="241">
        <v>3.5647578000000002</v>
      </c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315"/>
      <c r="BF287" s="315"/>
      <c r="BG287" s="315"/>
      <c r="BH287" s="315"/>
      <c r="BI287" s="315"/>
      <c r="BJ287" s="315"/>
      <c r="BK287" s="315"/>
      <c r="BL287" s="315"/>
      <c r="BM287" s="315"/>
      <c r="BN287" s="315"/>
      <c r="BO287" s="315"/>
      <c r="BP287" s="315"/>
      <c r="BQ287" s="315"/>
      <c r="BR287" s="315"/>
      <c r="BS287" s="315"/>
      <c r="BT287" s="315"/>
      <c r="BU287" s="315"/>
      <c r="BV287" s="315"/>
      <c r="BW287" s="315"/>
      <c r="BX287" s="315"/>
      <c r="BY287" s="315"/>
      <c r="BZ287" s="315"/>
      <c r="CA287" s="315"/>
      <c r="CB287" s="315"/>
      <c r="CC287" s="315"/>
      <c r="CD287" s="315"/>
      <c r="CE287" s="315"/>
      <c r="CF287" s="315"/>
      <c r="CG287" s="315"/>
      <c r="CH287" s="315"/>
      <c r="CI287" s="315"/>
      <c r="CJ287" s="315"/>
      <c r="CK287" s="315"/>
      <c r="CL287" s="315"/>
      <c r="CM287" s="315"/>
      <c r="CN287" s="315"/>
    </row>
    <row r="288" spans="1:92" x14ac:dyDescent="0.25">
      <c r="A288" s="9"/>
      <c r="B288" s="184" t="s">
        <v>5770</v>
      </c>
      <c r="C288" s="5" t="s">
        <v>4138</v>
      </c>
      <c r="D288" s="172">
        <v>22.270979000000001</v>
      </c>
      <c r="E288" s="172">
        <v>15.825312</v>
      </c>
      <c r="F288" s="172">
        <v>3.9558990000000001</v>
      </c>
      <c r="G288" s="172">
        <v>1.3071531999999999</v>
      </c>
      <c r="H288" s="172">
        <v>2.3168024999999998E-2</v>
      </c>
      <c r="I288" s="172">
        <v>0.78796511999999996</v>
      </c>
      <c r="J288" s="172">
        <v>0.1081246</v>
      </c>
      <c r="K288" s="172">
        <v>3.1947021999999999E-3</v>
      </c>
      <c r="L288" s="172">
        <v>0.26016173999999997</v>
      </c>
      <c r="M288" s="172">
        <v>0</v>
      </c>
      <c r="N288" s="172">
        <v>0</v>
      </c>
      <c r="O288" s="172">
        <v>0</v>
      </c>
      <c r="P288" s="199">
        <f t="shared" si="40"/>
        <v>117.22453333333333</v>
      </c>
      <c r="Q288" s="233">
        <v>2516.2134999999998</v>
      </c>
      <c r="R288" s="96">
        <v>1424.1325999999999</v>
      </c>
      <c r="S288" s="96">
        <v>937.21600000000001</v>
      </c>
      <c r="T288" s="96">
        <v>5.7036999999999995E-4</v>
      </c>
      <c r="U288" s="96">
        <v>31.344000000000001</v>
      </c>
      <c r="V288" s="96">
        <v>17.610299999999999</v>
      </c>
      <c r="W288" s="96">
        <v>105.91</v>
      </c>
      <c r="X288" s="241">
        <f t="shared" si="41"/>
        <v>10.938538139006999</v>
      </c>
      <c r="Y288" s="241">
        <f t="shared" si="42"/>
        <v>5.1277777766099994</v>
      </c>
      <c r="Z288" s="241">
        <f t="shared" si="43"/>
        <v>2.242877346667</v>
      </c>
      <c r="AA288" s="241">
        <f t="shared" si="44"/>
        <v>3.5678830157300001</v>
      </c>
      <c r="AB288" s="241">
        <v>3.2490385000000002</v>
      </c>
      <c r="AC288" s="241">
        <v>2.8380202000000002E-4</v>
      </c>
      <c r="AD288" s="241">
        <v>1.0540954</v>
      </c>
      <c r="AE288" s="241">
        <v>1.8941659E-4</v>
      </c>
      <c r="AF288" s="241">
        <v>0.79421299999999995</v>
      </c>
      <c r="AG288" s="241">
        <v>2.9957658000000002E-2</v>
      </c>
      <c r="AH288" s="241">
        <v>2.1265033</v>
      </c>
      <c r="AI288" s="241">
        <v>6.4816092000000002E-3</v>
      </c>
      <c r="AJ288" s="241">
        <v>1.1645368E-2</v>
      </c>
      <c r="AK288" s="241">
        <v>2.5641555E-3</v>
      </c>
      <c r="AL288" s="241">
        <v>9.7455573000000001E-4</v>
      </c>
      <c r="AM288" s="241">
        <v>2.9642369999999999E-6</v>
      </c>
      <c r="AN288" s="241">
        <v>3.8885641999999998E-2</v>
      </c>
      <c r="AO288" s="241">
        <v>1.6736125000000001E-2</v>
      </c>
      <c r="AP288" s="241">
        <v>3.9083627000000003E-2</v>
      </c>
      <c r="AQ288" s="241">
        <v>7.4701572999999997E-4</v>
      </c>
      <c r="AR288" s="241">
        <v>3.5671360000000001</v>
      </c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315"/>
      <c r="BF288" s="315"/>
      <c r="BG288" s="315"/>
      <c r="BH288" s="315"/>
      <c r="BI288" s="315"/>
      <c r="BJ288" s="315"/>
      <c r="BK288" s="315"/>
    </row>
    <row r="289" spans="1:63" x14ac:dyDescent="0.25">
      <c r="A289" s="9"/>
      <c r="B289" s="184" t="s">
        <v>5770</v>
      </c>
      <c r="C289" s="5" t="s">
        <v>4139</v>
      </c>
      <c r="D289" s="172">
        <v>0.15145254999999999</v>
      </c>
      <c r="E289" s="172">
        <v>0.12516759</v>
      </c>
      <c r="F289" s="172">
        <v>1.9606228E-2</v>
      </c>
      <c r="G289" s="172">
        <v>4.7061473000000001E-4</v>
      </c>
      <c r="H289" s="172">
        <v>7.7391109999999999E-4</v>
      </c>
      <c r="I289" s="172">
        <v>1.6874887E-3</v>
      </c>
      <c r="J289" s="172">
        <v>8.5136499999999998E-4</v>
      </c>
      <c r="K289" s="172">
        <v>3.0748621999999998E-4</v>
      </c>
      <c r="L289" s="172">
        <v>2.5878629000000001E-3</v>
      </c>
      <c r="M289" s="172">
        <v>0</v>
      </c>
      <c r="N289" s="172">
        <v>0</v>
      </c>
      <c r="O289" s="172">
        <v>0</v>
      </c>
      <c r="P289" s="199">
        <f t="shared" si="40"/>
        <v>0.92716733333333323</v>
      </c>
      <c r="Q289" s="233">
        <v>67.261647999999994</v>
      </c>
      <c r="R289" s="96">
        <v>66.866048000000006</v>
      </c>
      <c r="S289" s="96">
        <v>0.26437040000000001</v>
      </c>
      <c r="T289" s="96">
        <v>5.5439999999999998E-5</v>
      </c>
      <c r="U289" s="96">
        <v>1.5897000000000001E-2</v>
      </c>
      <c r="V289" s="96">
        <v>5.2269580000000003E-3</v>
      </c>
      <c r="W289" s="96">
        <v>0.11005</v>
      </c>
      <c r="X289" s="241">
        <f t="shared" si="41"/>
        <v>0.21679945966465922</v>
      </c>
      <c r="Y289" s="241">
        <f t="shared" si="42"/>
        <v>3.0120133336199992E-2</v>
      </c>
      <c r="Z289" s="241">
        <f t="shared" si="43"/>
        <v>1.8839835795259201E-2</v>
      </c>
      <c r="AA289" s="241">
        <f t="shared" si="44"/>
        <v>0.16783949053320002</v>
      </c>
      <c r="AB289" s="241">
        <v>2.5700853999999999E-2</v>
      </c>
      <c r="AC289" s="241">
        <v>2.9173145E-5</v>
      </c>
      <c r="AD289" s="241">
        <v>5.6845943999999998E-4</v>
      </c>
      <c r="AE289" s="241">
        <v>2.3024916999999999E-6</v>
      </c>
      <c r="AF289" s="241">
        <v>3.8109557999999998E-3</v>
      </c>
      <c r="AG289" s="241">
        <v>8.3884595000000003E-6</v>
      </c>
      <c r="AH289" s="241">
        <v>1.6817090999999999E-2</v>
      </c>
      <c r="AI289" s="241">
        <v>3.0304471000000002E-5</v>
      </c>
      <c r="AJ289" s="241">
        <v>3.9226981E-6</v>
      </c>
      <c r="AK289" s="241">
        <v>1.9594623999999999E-5</v>
      </c>
      <c r="AL289" s="241">
        <v>4.7264039000000001E-7</v>
      </c>
      <c r="AM289" s="241">
        <v>3.1027692000000002E-9</v>
      </c>
      <c r="AN289" s="241">
        <v>3.5258169000000003E-5</v>
      </c>
      <c r="AO289" s="241">
        <v>1.0678129E-4</v>
      </c>
      <c r="AP289" s="241">
        <v>1.8264078E-3</v>
      </c>
      <c r="AQ289" s="241">
        <v>7.5905331999999997E-6</v>
      </c>
      <c r="AR289" s="241">
        <v>0.16783190000000001</v>
      </c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315"/>
      <c r="BF289" s="315"/>
      <c r="BG289" s="315"/>
      <c r="BH289" s="315"/>
      <c r="BI289" s="315"/>
      <c r="BJ289" s="315"/>
      <c r="BK289" s="315"/>
    </row>
    <row r="290" spans="1:63" x14ac:dyDescent="0.25">
      <c r="A290" s="9"/>
      <c r="B290" s="184" t="s">
        <v>5770</v>
      </c>
      <c r="C290" s="5" t="s">
        <v>4140</v>
      </c>
      <c r="D290" s="172">
        <v>8.2227686999999994E-2</v>
      </c>
      <c r="E290" s="172">
        <v>5.8511615000000003E-2</v>
      </c>
      <c r="F290" s="172">
        <v>1.462169E-2</v>
      </c>
      <c r="G290" s="172">
        <v>4.8330083000000003E-3</v>
      </c>
      <c r="H290" s="172">
        <v>8.5138765000000003E-5</v>
      </c>
      <c r="I290" s="172">
        <v>2.9086811999999998E-3</v>
      </c>
      <c r="J290" s="172">
        <v>3.9158458000000001E-4</v>
      </c>
      <c r="K290" s="172">
        <v>1.1739367E-5</v>
      </c>
      <c r="L290" s="172">
        <v>8.6423008999999998E-4</v>
      </c>
      <c r="M290" s="172">
        <v>0</v>
      </c>
      <c r="N290" s="172">
        <v>0</v>
      </c>
      <c r="O290" s="172">
        <v>0</v>
      </c>
      <c r="P290" s="199">
        <f t="shared" si="40"/>
        <v>0.43341937037037037</v>
      </c>
      <c r="Q290" s="233">
        <v>9.3049607000000005</v>
      </c>
      <c r="R290" s="96">
        <v>5.2651339999999998</v>
      </c>
      <c r="S290" s="96">
        <v>3.4672399999999999</v>
      </c>
      <c r="T290" s="96">
        <v>2.0949999999999998E-6</v>
      </c>
      <c r="U290" s="96">
        <v>0.11593000000000001</v>
      </c>
      <c r="V290" s="96">
        <v>6.5154649999999995E-2</v>
      </c>
      <c r="W290" s="96">
        <v>0.39150000000000001</v>
      </c>
      <c r="X290" s="241">
        <f t="shared" si="41"/>
        <v>4.0433136600966993E-2</v>
      </c>
      <c r="Y290" s="241">
        <f t="shared" si="42"/>
        <v>1.8951857450139997E-2</v>
      </c>
      <c r="Z290" s="241">
        <f t="shared" si="43"/>
        <v>8.2906770433269997E-3</v>
      </c>
      <c r="AA290" s="241">
        <f t="shared" si="44"/>
        <v>1.3190602107499999E-2</v>
      </c>
      <c r="AB290" s="241">
        <v>1.2012811999999999E-2</v>
      </c>
      <c r="AC290" s="241">
        <v>1.0484150999999999E-6</v>
      </c>
      <c r="AD290" s="241">
        <v>3.8930871E-3</v>
      </c>
      <c r="AE290" s="241">
        <v>6.9942504000000002E-7</v>
      </c>
      <c r="AF290" s="241">
        <v>2.9333788999999998E-3</v>
      </c>
      <c r="AG290" s="241">
        <v>1.1083161E-4</v>
      </c>
      <c r="AH290" s="241">
        <v>7.8624127999999995E-3</v>
      </c>
      <c r="AI290" s="241">
        <v>2.3958104000000001E-5</v>
      </c>
      <c r="AJ290" s="241">
        <v>4.3058054999999997E-5</v>
      </c>
      <c r="AK290" s="241">
        <v>9.4667245000000007E-6</v>
      </c>
      <c r="AL290" s="241">
        <v>3.5994579000000002E-6</v>
      </c>
      <c r="AM290" s="241">
        <v>1.0946927E-8</v>
      </c>
      <c r="AN290" s="241">
        <v>1.4362787000000001E-4</v>
      </c>
      <c r="AO290" s="241">
        <v>6.1119844999999994E-5</v>
      </c>
      <c r="AP290" s="241">
        <v>1.4342323999999999E-4</v>
      </c>
      <c r="AQ290" s="241">
        <v>2.5981074999999998E-6</v>
      </c>
      <c r="AR290" s="241">
        <v>1.3188004E-2</v>
      </c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315"/>
      <c r="BF290" s="315"/>
      <c r="BG290" s="315"/>
      <c r="BH290" s="315"/>
      <c r="BI290" s="315"/>
      <c r="BJ290" s="315"/>
      <c r="BK290" s="315"/>
    </row>
    <row r="291" spans="1:63" x14ac:dyDescent="0.25">
      <c r="A291" s="9"/>
      <c r="B291" s="184" t="s">
        <v>5770</v>
      </c>
      <c r="C291" s="5" t="s">
        <v>4141</v>
      </c>
      <c r="D291" s="172">
        <v>7.7585500000000002E-2</v>
      </c>
      <c r="E291" s="172">
        <v>5.5208295999999997E-2</v>
      </c>
      <c r="F291" s="172">
        <v>1.3796085E-2</v>
      </c>
      <c r="G291" s="172">
        <v>4.5603006999999996E-3</v>
      </c>
      <c r="H291" s="172">
        <v>8.0332376000000005E-5</v>
      </c>
      <c r="I291" s="172">
        <v>2.7444967000000002E-3</v>
      </c>
      <c r="J291" s="172">
        <v>3.6947846000000002E-4</v>
      </c>
      <c r="K291" s="172">
        <v>1.1076568000000001E-5</v>
      </c>
      <c r="L291" s="172">
        <v>8.1543402999999996E-4</v>
      </c>
      <c r="M291" s="172">
        <v>0</v>
      </c>
      <c r="N291" s="172">
        <v>0</v>
      </c>
      <c r="O291" s="172">
        <v>0</v>
      </c>
      <c r="P291" s="199">
        <f t="shared" si="40"/>
        <v>0.40895034074074071</v>
      </c>
      <c r="Q291" s="233">
        <v>8.7796534000000008</v>
      </c>
      <c r="R291" s="96">
        <v>4.9678746</v>
      </c>
      <c r="S291" s="96">
        <v>3.2715200000000002</v>
      </c>
      <c r="T291" s="96">
        <v>1.9767000000000001E-6</v>
      </c>
      <c r="U291" s="96">
        <v>0.10938000000000001</v>
      </c>
      <c r="V291" s="96">
        <v>6.1476790000000003E-2</v>
      </c>
      <c r="W291" s="96">
        <v>0.36940000000000001</v>
      </c>
      <c r="X291" s="241">
        <f t="shared" si="41"/>
        <v>3.8150418157492004E-2</v>
      </c>
      <c r="Y291" s="241">
        <f t="shared" si="42"/>
        <v>1.7881906282370002E-2</v>
      </c>
      <c r="Z291" s="241">
        <f t="shared" si="43"/>
        <v>7.8226264502219995E-3</v>
      </c>
      <c r="AA291" s="241">
        <f t="shared" si="44"/>
        <v>1.2445885424899999E-2</v>
      </c>
      <c r="AB291" s="241">
        <v>1.1334619000000001E-2</v>
      </c>
      <c r="AC291" s="241">
        <v>9.8923372999999995E-7</v>
      </c>
      <c r="AD291" s="241">
        <v>3.6733004000000001E-3</v>
      </c>
      <c r="AE291" s="241">
        <v>6.5993864000000001E-7</v>
      </c>
      <c r="AF291" s="241">
        <v>2.7677608E-3</v>
      </c>
      <c r="AG291" s="241">
        <v>1.0457691000000001E-4</v>
      </c>
      <c r="AH291" s="241">
        <v>7.4185340999999997E-3</v>
      </c>
      <c r="AI291" s="241">
        <v>2.2605302000000001E-5</v>
      </c>
      <c r="AJ291" s="241">
        <v>4.0628528000000002E-5</v>
      </c>
      <c r="AK291" s="241">
        <v>8.9324185999999999E-6</v>
      </c>
      <c r="AL291" s="241">
        <v>3.3962506999999999E-6</v>
      </c>
      <c r="AM291" s="241">
        <v>1.0328921999999999E-8</v>
      </c>
      <c r="AN291" s="241">
        <v>1.3551983999999999E-4</v>
      </c>
      <c r="AO291" s="241">
        <v>5.7669501999999999E-5</v>
      </c>
      <c r="AP291" s="241">
        <v>1.3533018000000001E-4</v>
      </c>
      <c r="AQ291" s="241">
        <v>2.4514249000000001E-6</v>
      </c>
      <c r="AR291" s="241">
        <v>1.2443434E-2</v>
      </c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315"/>
      <c r="BF291" s="315"/>
      <c r="BG291" s="315"/>
      <c r="BH291" s="315"/>
      <c r="BI291" s="315"/>
      <c r="BJ291" s="315"/>
      <c r="BK291" s="315"/>
    </row>
    <row r="292" spans="1:63" x14ac:dyDescent="0.25">
      <c r="A292" s="9"/>
      <c r="B292" s="184" t="s">
        <v>5770</v>
      </c>
      <c r="C292" s="5" t="s">
        <v>4142</v>
      </c>
      <c r="D292" s="172">
        <v>1.5317315</v>
      </c>
      <c r="E292" s="172">
        <v>1.0823297000000001</v>
      </c>
      <c r="F292" s="172">
        <v>0.27109504000000001</v>
      </c>
      <c r="G292" s="172">
        <v>8.9725662999999997E-2</v>
      </c>
      <c r="H292" s="172">
        <v>1.6114841000000001E-3</v>
      </c>
      <c r="I292" s="172">
        <v>5.4314324999999997E-2</v>
      </c>
      <c r="J292" s="172">
        <v>7.9201233999999995E-3</v>
      </c>
      <c r="K292" s="172">
        <v>2.2286304000000001E-4</v>
      </c>
      <c r="L292" s="172">
        <v>2.4512226000000002E-2</v>
      </c>
      <c r="M292" s="172">
        <v>0</v>
      </c>
      <c r="N292" s="172">
        <v>0</v>
      </c>
      <c r="O292" s="172">
        <v>0</v>
      </c>
      <c r="P292" s="199">
        <f t="shared" si="40"/>
        <v>8.0172570370370373</v>
      </c>
      <c r="Q292" s="233">
        <v>171.99269000000001</v>
      </c>
      <c r="R292" s="96">
        <v>97.379399000000006</v>
      </c>
      <c r="S292" s="96">
        <v>63.98</v>
      </c>
      <c r="T292" s="96">
        <v>3.9780999999999997E-5</v>
      </c>
      <c r="U292" s="96">
        <v>2.1848000000000001</v>
      </c>
      <c r="V292" s="96">
        <v>1.201948</v>
      </c>
      <c r="W292" s="96">
        <v>7.2465000000000002</v>
      </c>
      <c r="X292" s="241">
        <f t="shared" si="41"/>
        <v>0.74977103070759987</v>
      </c>
      <c r="Y292" s="241">
        <f t="shared" si="42"/>
        <v>0.35206791547699995</v>
      </c>
      <c r="Z292" s="241">
        <f t="shared" si="43"/>
        <v>0.15372016258559995</v>
      </c>
      <c r="AA292" s="241">
        <f t="shared" si="44"/>
        <v>0.243982952645</v>
      </c>
      <c r="AB292" s="241">
        <v>0.22220928000000001</v>
      </c>
      <c r="AC292" s="241">
        <v>1.9431956999999999E-5</v>
      </c>
      <c r="AD292" s="241">
        <v>7.3205568999999998E-2</v>
      </c>
      <c r="AE292" s="241">
        <v>1.2979419999999999E-5</v>
      </c>
      <c r="AF292" s="241">
        <v>5.4575645999999998E-2</v>
      </c>
      <c r="AG292" s="241">
        <v>2.0450091E-3</v>
      </c>
      <c r="AH292" s="241">
        <v>0.14543650999999999</v>
      </c>
      <c r="AI292" s="241">
        <v>4.4424093999999997E-4</v>
      </c>
      <c r="AJ292" s="241">
        <v>7.9936456000000004E-4</v>
      </c>
      <c r="AK292" s="241">
        <v>1.7705296000000001E-4</v>
      </c>
      <c r="AL292" s="241">
        <v>6.7252498000000001E-5</v>
      </c>
      <c r="AM292" s="241">
        <v>2.0482759999999999E-7</v>
      </c>
      <c r="AN292" s="241">
        <v>2.933424E-3</v>
      </c>
      <c r="AO292" s="241">
        <v>1.1872757E-3</v>
      </c>
      <c r="AP292" s="241">
        <v>2.6748370999999998E-3</v>
      </c>
      <c r="AQ292" s="241">
        <v>6.9402644999999995E-5</v>
      </c>
      <c r="AR292" s="241">
        <v>0.24391355000000001</v>
      </c>
      <c r="AT292" s="193"/>
      <c r="AU292" s="193"/>
      <c r="AV292" s="193"/>
      <c r="AW292" s="193"/>
      <c r="AX292" s="193"/>
      <c r="AY292" s="193"/>
      <c r="AZ292" s="193"/>
      <c r="BA292" s="193"/>
      <c r="BB292" s="193"/>
      <c r="BC292" s="193"/>
      <c r="BD292" s="193"/>
      <c r="BE292" s="315"/>
      <c r="BF292" s="315"/>
      <c r="BG292" s="315"/>
      <c r="BH292" s="315"/>
      <c r="BI292" s="315"/>
      <c r="BJ292" s="315"/>
      <c r="BK292" s="315"/>
    </row>
    <row r="293" spans="1:63" x14ac:dyDescent="0.25">
      <c r="A293" s="9"/>
      <c r="B293" s="184" t="s">
        <v>5770</v>
      </c>
      <c r="C293" s="5" t="s">
        <v>4143</v>
      </c>
      <c r="D293" s="172">
        <v>0.57251149999999995</v>
      </c>
      <c r="E293" s="172">
        <v>5.6446801999999997E-2</v>
      </c>
      <c r="F293" s="172">
        <v>0.49674191000000001</v>
      </c>
      <c r="G293" s="172">
        <v>3.0911594000000001E-3</v>
      </c>
      <c r="H293" s="172">
        <v>1.5990652000000001E-4</v>
      </c>
      <c r="I293" s="172">
        <v>3.2168873E-3</v>
      </c>
      <c r="J293" s="172">
        <v>1.5734204E-3</v>
      </c>
      <c r="K293" s="172">
        <v>1.7975099000000001E-5</v>
      </c>
      <c r="L293" s="172">
        <v>1.1263438000000001E-2</v>
      </c>
      <c r="M293" s="172">
        <v>0</v>
      </c>
      <c r="N293" s="172">
        <v>0</v>
      </c>
      <c r="O293" s="172">
        <v>0</v>
      </c>
      <c r="P293" s="199">
        <f t="shared" si="40"/>
        <v>0.41812445925925923</v>
      </c>
      <c r="Q293" s="233">
        <v>7.7717083000000002</v>
      </c>
      <c r="R293" s="96">
        <v>5.6767282000000003</v>
      </c>
      <c r="S293" s="96">
        <v>1.732864</v>
      </c>
      <c r="T293" s="96">
        <v>1.1562999999999999E-5</v>
      </c>
      <c r="U293" s="96">
        <v>0.10428</v>
      </c>
      <c r="V293" s="96">
        <v>3.2184589999999999E-2</v>
      </c>
      <c r="W293" s="96">
        <v>0.22564000000000001</v>
      </c>
      <c r="X293" s="241">
        <f t="shared" si="41"/>
        <v>0.10772559806462111</v>
      </c>
      <c r="Y293" s="241">
        <f t="shared" si="42"/>
        <v>8.4096860771800008E-2</v>
      </c>
      <c r="Z293" s="241">
        <f t="shared" si="43"/>
        <v>9.3952255208210982E-3</v>
      </c>
      <c r="AA293" s="241">
        <f t="shared" si="44"/>
        <v>1.4233511771999999E-2</v>
      </c>
      <c r="AB293" s="241">
        <v>1.1589525E-2</v>
      </c>
      <c r="AC293" s="241">
        <v>1.8830649E-6</v>
      </c>
      <c r="AD293" s="241">
        <v>3.5844813000000001E-3</v>
      </c>
      <c r="AE293" s="241">
        <v>4.7413878999999998E-6</v>
      </c>
      <c r="AF293" s="241">
        <v>6.8860907999999998E-2</v>
      </c>
      <c r="AG293" s="241">
        <v>5.5322019000000002E-5</v>
      </c>
      <c r="AH293" s="241">
        <v>7.5855193999999999E-3</v>
      </c>
      <c r="AI293" s="241">
        <v>8.7158082999999999E-4</v>
      </c>
      <c r="AJ293" s="241">
        <v>2.6971272000000001E-5</v>
      </c>
      <c r="AK293" s="241">
        <v>1.3280716E-5</v>
      </c>
      <c r="AL293" s="241">
        <v>2.8298767999999999E-6</v>
      </c>
      <c r="AM293" s="241">
        <v>9.1060211000000007E-9</v>
      </c>
      <c r="AN293" s="241">
        <v>3.5926856999999999E-4</v>
      </c>
      <c r="AO293" s="241">
        <v>1.2075457E-4</v>
      </c>
      <c r="AP293" s="241">
        <v>4.1501118E-4</v>
      </c>
      <c r="AQ293" s="241">
        <v>2.6720772E-5</v>
      </c>
      <c r="AR293" s="241">
        <v>1.4206791E-2</v>
      </c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315"/>
      <c r="BF293" s="315"/>
      <c r="BG293" s="315"/>
      <c r="BH293" s="315"/>
      <c r="BI293" s="315"/>
      <c r="BJ293" s="315"/>
      <c r="BK293" s="315"/>
    </row>
    <row r="294" spans="1:63" x14ac:dyDescent="0.25">
      <c r="A294" s="9"/>
      <c r="B294" s="184" t="s">
        <v>5770</v>
      </c>
      <c r="C294" s="5" t="s">
        <v>4144</v>
      </c>
      <c r="D294" s="172">
        <v>17.727367000000001</v>
      </c>
      <c r="E294" s="172">
        <v>16.596109999999999</v>
      </c>
      <c r="F294" s="172">
        <v>0.84828559999999997</v>
      </c>
      <c r="G294" s="172">
        <v>9.4449713000000005E-2</v>
      </c>
      <c r="H294" s="172">
        <v>2.4188006999999998E-3</v>
      </c>
      <c r="I294" s="172">
        <v>6.6984498000000003E-2</v>
      </c>
      <c r="J294" s="172">
        <v>1.7012800000000002E-2</v>
      </c>
      <c r="K294" s="172">
        <v>3.2092068999999999E-4</v>
      </c>
      <c r="L294" s="172">
        <v>0.10178497</v>
      </c>
      <c r="M294" s="172">
        <v>0</v>
      </c>
      <c r="N294" s="172">
        <v>0</v>
      </c>
      <c r="O294" s="172">
        <v>0</v>
      </c>
      <c r="P294" s="199">
        <f t="shared" si="40"/>
        <v>122.93414814814814</v>
      </c>
      <c r="Q294" s="233">
        <v>186.34046000000001</v>
      </c>
      <c r="R294" s="96">
        <v>110.8325</v>
      </c>
      <c r="S294" s="96">
        <v>64.287999999999997</v>
      </c>
      <c r="T294" s="96">
        <v>8.0421999999999997E-5</v>
      </c>
      <c r="U294" s="96">
        <v>2.5076000000000001</v>
      </c>
      <c r="V294" s="96">
        <v>1.201878</v>
      </c>
      <c r="W294" s="96">
        <v>7.5103999999999997</v>
      </c>
      <c r="X294" s="241">
        <f t="shared" si="41"/>
        <v>6.1591859606990003</v>
      </c>
      <c r="Y294" s="241">
        <f t="shared" si="42"/>
        <v>3.6349888335539999</v>
      </c>
      <c r="Z294" s="241">
        <f t="shared" si="43"/>
        <v>2.2463835155350003</v>
      </c>
      <c r="AA294" s="241">
        <f t="shared" si="44"/>
        <v>0.27781361161000001</v>
      </c>
      <c r="AB294" s="241">
        <v>3.4057170999999999</v>
      </c>
      <c r="AC294" s="241">
        <v>2.5458822000000001E-5</v>
      </c>
      <c r="AD294" s="241">
        <v>8.7803554000000006E-2</v>
      </c>
      <c r="AE294" s="241">
        <v>2.2240932E-5</v>
      </c>
      <c r="AF294" s="241">
        <v>0.13936587</v>
      </c>
      <c r="AG294" s="241">
        <v>2.0546098E-3</v>
      </c>
      <c r="AH294" s="241">
        <v>2.2327064999999999</v>
      </c>
      <c r="AI294" s="241">
        <v>1.4291722000000001E-3</v>
      </c>
      <c r="AJ294" s="241">
        <v>8.3884900000000002E-4</v>
      </c>
      <c r="AK294" s="241">
        <v>2.269297E-4</v>
      </c>
      <c r="AL294" s="241">
        <v>7.4540859999999994E-5</v>
      </c>
      <c r="AM294" s="241">
        <v>2.3027499999999999E-7</v>
      </c>
      <c r="AN294" s="241">
        <v>4.9170204000000004E-3</v>
      </c>
      <c r="AO294" s="241">
        <v>2.0324408000000002E-3</v>
      </c>
      <c r="AP294" s="241">
        <v>4.1578322999999999E-3</v>
      </c>
      <c r="AQ294" s="241">
        <v>2.5261161000000003E-4</v>
      </c>
      <c r="AR294" s="241">
        <v>0.277561</v>
      </c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315"/>
      <c r="BF294" s="315"/>
      <c r="BG294" s="315"/>
      <c r="BH294" s="315"/>
      <c r="BI294" s="315"/>
      <c r="BJ294" s="315"/>
      <c r="BK294" s="315"/>
    </row>
    <row r="295" spans="1:63" x14ac:dyDescent="0.25">
      <c r="A295" s="9"/>
      <c r="B295" s="184" t="s">
        <v>5770</v>
      </c>
      <c r="C295" s="5" t="s">
        <v>4145</v>
      </c>
      <c r="D295" s="172">
        <v>0.25989796999999998</v>
      </c>
      <c r="E295" s="172">
        <v>5.5443826000000002E-2</v>
      </c>
      <c r="F295" s="172">
        <v>0.17179017999999999</v>
      </c>
      <c r="G295" s="172">
        <v>4.1300479999999999E-3</v>
      </c>
      <c r="H295" s="172">
        <v>2.0392156000000001E-4</v>
      </c>
      <c r="I295" s="172">
        <v>3.9606596000000003E-3</v>
      </c>
      <c r="J295" s="172">
        <v>2.3407395999999999E-3</v>
      </c>
      <c r="K295" s="172">
        <v>2.5804879999999999E-5</v>
      </c>
      <c r="L295" s="172">
        <v>2.2002787999999999E-2</v>
      </c>
      <c r="M295" s="172">
        <v>0</v>
      </c>
      <c r="N295" s="172">
        <v>0</v>
      </c>
      <c r="O295" s="172">
        <v>0</v>
      </c>
      <c r="P295" s="199">
        <f t="shared" si="40"/>
        <v>0.41069500740740739</v>
      </c>
      <c r="Q295" s="233">
        <v>7.8562269000000002</v>
      </c>
      <c r="R295" s="96">
        <v>5.2963247000000004</v>
      </c>
      <c r="S295" s="96">
        <v>2.0680800000000001</v>
      </c>
      <c r="T295" s="96">
        <v>9.6126000000000001E-6</v>
      </c>
      <c r="U295" s="96">
        <v>0.1603</v>
      </c>
      <c r="V295" s="96">
        <v>3.7882590000000001E-2</v>
      </c>
      <c r="W295" s="96">
        <v>0.29363</v>
      </c>
      <c r="X295" s="241">
        <f t="shared" si="41"/>
        <v>6.4425923019379994E-2</v>
      </c>
      <c r="Y295" s="241">
        <f t="shared" si="42"/>
        <v>4.2076088242300004E-2</v>
      </c>
      <c r="Z295" s="241">
        <f t="shared" si="43"/>
        <v>9.0415009700799982E-3</v>
      </c>
      <c r="AA295" s="241">
        <f t="shared" si="44"/>
        <v>1.3308333807E-2</v>
      </c>
      <c r="AB295" s="241">
        <v>1.1381028E-2</v>
      </c>
      <c r="AC295" s="241">
        <v>1.5760628999999999E-6</v>
      </c>
      <c r="AD295" s="241">
        <v>5.4009091999999998E-3</v>
      </c>
      <c r="AE295" s="241">
        <v>2.6935014000000001E-6</v>
      </c>
      <c r="AF295" s="241">
        <v>2.5223903999999998E-2</v>
      </c>
      <c r="AG295" s="241">
        <v>6.5977477999999996E-5</v>
      </c>
      <c r="AH295" s="241">
        <v>7.4490193999999996E-3</v>
      </c>
      <c r="AI295" s="241">
        <v>2.9878285000000001E-4</v>
      </c>
      <c r="AJ295" s="241">
        <v>3.6265054E-5</v>
      </c>
      <c r="AK295" s="241">
        <v>1.4900676000000001E-5</v>
      </c>
      <c r="AL295" s="241">
        <v>4.1219623999999996E-6</v>
      </c>
      <c r="AM295" s="241">
        <v>1.327768E-8</v>
      </c>
      <c r="AN295" s="241">
        <v>6.5392504000000003E-4</v>
      </c>
      <c r="AO295" s="241">
        <v>2.1473851000000001E-4</v>
      </c>
      <c r="AP295" s="241">
        <v>3.6973419999999999E-4</v>
      </c>
      <c r="AQ295" s="241">
        <v>5.2051807000000001E-5</v>
      </c>
      <c r="AR295" s="241">
        <v>1.3256281999999999E-2</v>
      </c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315"/>
      <c r="BF295" s="315"/>
      <c r="BG295" s="315"/>
      <c r="BH295" s="315"/>
      <c r="BI295" s="315"/>
      <c r="BJ295" s="315"/>
      <c r="BK295" s="315"/>
    </row>
    <row r="296" spans="1:63" x14ac:dyDescent="0.25">
      <c r="A296" s="43"/>
      <c r="B296" s="184" t="s">
        <v>5770</v>
      </c>
      <c r="C296" s="5" t="s">
        <v>936</v>
      </c>
      <c r="D296" s="172">
        <v>142.52838</v>
      </c>
      <c r="E296" s="172">
        <v>101.28788</v>
      </c>
      <c r="F296" s="172">
        <v>25.313061000000001</v>
      </c>
      <c r="G296" s="172">
        <v>8.3688613000000007</v>
      </c>
      <c r="H296" s="172">
        <v>0.14792926000000001</v>
      </c>
      <c r="I296" s="172">
        <v>5.0422180000000001</v>
      </c>
      <c r="J296" s="172">
        <v>0.69020185999999994</v>
      </c>
      <c r="K296" s="172">
        <v>2.0417558999999998E-2</v>
      </c>
      <c r="L296" s="172">
        <v>1.6578085</v>
      </c>
      <c r="M296" s="172">
        <v>0</v>
      </c>
      <c r="N296" s="172">
        <v>0</v>
      </c>
      <c r="O296" s="172">
        <v>0</v>
      </c>
      <c r="P296" s="199">
        <f t="shared" si="40"/>
        <v>750.2805925925926</v>
      </c>
      <c r="Q296" s="233">
        <v>16105.921</v>
      </c>
      <c r="R296" s="96">
        <v>9114.1178999999993</v>
      </c>
      <c r="S296" s="96">
        <v>6000.4</v>
      </c>
      <c r="T296" s="96">
        <v>3.6430999999999998E-3</v>
      </c>
      <c r="U296" s="96">
        <v>200.64</v>
      </c>
      <c r="V296" s="96">
        <v>112.7497</v>
      </c>
      <c r="W296" s="96">
        <v>678.01</v>
      </c>
      <c r="X296" s="241">
        <f t="shared" si="41"/>
        <v>70.006776353220999</v>
      </c>
      <c r="Y296" s="241">
        <f t="shared" si="42"/>
        <v>32.8188561033</v>
      </c>
      <c r="Z296" s="241">
        <f t="shared" si="43"/>
        <v>14.354300547821001</v>
      </c>
      <c r="AA296" s="241">
        <f t="shared" si="44"/>
        <v>22.833619702100002</v>
      </c>
      <c r="AB296" s="241">
        <v>20.795054</v>
      </c>
      <c r="AC296" s="241">
        <v>1.8152875E-3</v>
      </c>
      <c r="AD296" s="241">
        <v>6.7481755999999997</v>
      </c>
      <c r="AE296" s="241">
        <v>1.2106958E-3</v>
      </c>
      <c r="AF296" s="241">
        <v>5.0808039000000003</v>
      </c>
      <c r="AG296" s="241">
        <v>0.19179662</v>
      </c>
      <c r="AH296" s="241">
        <v>13.610412</v>
      </c>
      <c r="AI296" s="241">
        <v>4.1476972000000001E-2</v>
      </c>
      <c r="AJ296" s="241">
        <v>7.4558348999999996E-2</v>
      </c>
      <c r="AK296" s="241">
        <v>1.6406906999999998E-2</v>
      </c>
      <c r="AL296" s="241">
        <v>6.2389534000000003E-3</v>
      </c>
      <c r="AM296" s="241">
        <v>1.8976421000000001E-5</v>
      </c>
      <c r="AN296" s="241">
        <v>0.24873922000000001</v>
      </c>
      <c r="AO296" s="241">
        <v>0.10664680999999999</v>
      </c>
      <c r="AP296" s="241">
        <v>0.24980236</v>
      </c>
      <c r="AQ296" s="241">
        <v>4.7617021000000001E-3</v>
      </c>
      <c r="AR296" s="241">
        <v>22.828858</v>
      </c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315"/>
      <c r="BF296" s="315"/>
      <c r="BG296" s="315"/>
      <c r="BH296" s="315"/>
      <c r="BI296" s="315"/>
      <c r="BJ296" s="315"/>
      <c r="BK296" s="315"/>
    </row>
    <row r="297" spans="1:63" x14ac:dyDescent="0.25">
      <c r="A297" s="9"/>
      <c r="B297" s="184" t="s">
        <v>5770</v>
      </c>
      <c r="C297" s="5" t="s">
        <v>5449</v>
      </c>
      <c r="D297" s="172">
        <v>142.54279</v>
      </c>
      <c r="E297" s="172">
        <v>101.29640999999999</v>
      </c>
      <c r="F297" s="172">
        <v>25.316182000000001</v>
      </c>
      <c r="G297" s="172">
        <v>8.3693135000000005</v>
      </c>
      <c r="H297" s="172">
        <v>0.14800005999999999</v>
      </c>
      <c r="I297" s="172">
        <v>5.0428354000000004</v>
      </c>
      <c r="J297" s="172">
        <v>0.69055696</v>
      </c>
      <c r="K297" s="172">
        <v>2.0423969E-2</v>
      </c>
      <c r="L297" s="172">
        <v>1.65907</v>
      </c>
      <c r="M297" s="172">
        <v>0</v>
      </c>
      <c r="N297" s="172">
        <v>0</v>
      </c>
      <c r="O297" s="172">
        <v>0</v>
      </c>
      <c r="P297" s="199">
        <f>E297/0.135</f>
        <v>750.34377777777763</v>
      </c>
      <c r="Q297" s="233">
        <v>16106.922</v>
      </c>
      <c r="R297" s="96">
        <v>9115.0687999999991</v>
      </c>
      <c r="S297" s="96">
        <v>6000.4</v>
      </c>
      <c r="T297" s="96">
        <v>3.6446E-3</v>
      </c>
      <c r="U297" s="96">
        <v>200.65</v>
      </c>
      <c r="V297" s="96">
        <v>112.7497</v>
      </c>
      <c r="W297" s="96">
        <v>678.05</v>
      </c>
      <c r="X297" s="241">
        <f t="shared" si="41"/>
        <v>70.013439128560009</v>
      </c>
      <c r="Y297" s="241">
        <f t="shared" si="42"/>
        <v>32.821775509600002</v>
      </c>
      <c r="Z297" s="241">
        <f t="shared" si="43"/>
        <v>14.355661505159999</v>
      </c>
      <c r="AA297" s="241">
        <f t="shared" si="44"/>
        <v>22.836002113800003</v>
      </c>
      <c r="AB297" s="241">
        <v>20.796804000000002</v>
      </c>
      <c r="AC297" s="241">
        <v>1.8156450000000001E-3</v>
      </c>
      <c r="AD297" s="241">
        <v>6.7485163999999997</v>
      </c>
      <c r="AE297" s="241">
        <v>1.2110546E-3</v>
      </c>
      <c r="AF297" s="241">
        <v>5.0816246999999999</v>
      </c>
      <c r="AG297" s="241">
        <v>0.19180370999999999</v>
      </c>
      <c r="AH297" s="241">
        <v>13.611556999999999</v>
      </c>
      <c r="AI297" s="241">
        <v>4.1481713000000003E-2</v>
      </c>
      <c r="AJ297" s="241">
        <v>7.4562334999999993E-2</v>
      </c>
      <c r="AK297" s="241">
        <v>1.6409103000000001E-2</v>
      </c>
      <c r="AL297" s="241">
        <v>6.2392866999999999E-3</v>
      </c>
      <c r="AM297" s="241">
        <v>1.897746E-5</v>
      </c>
      <c r="AN297" s="241">
        <v>0.24878446000000001</v>
      </c>
      <c r="AO297" s="241">
        <v>0.10673028</v>
      </c>
      <c r="AP297" s="241">
        <v>0.24987835</v>
      </c>
      <c r="AQ297" s="241">
        <v>4.7651137999999999E-3</v>
      </c>
      <c r="AR297" s="241">
        <v>22.831237000000002</v>
      </c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315"/>
      <c r="BF297" s="315"/>
      <c r="BG297" s="315"/>
      <c r="BH297" s="315"/>
      <c r="BI297" s="315"/>
      <c r="BJ297" s="315"/>
      <c r="BK297" s="315"/>
    </row>
    <row r="298" spans="1:63" x14ac:dyDescent="0.25">
      <c r="A298" s="45" t="s">
        <v>1385</v>
      </c>
      <c r="B298" s="45"/>
      <c r="C298" s="9"/>
      <c r="D298" s="195"/>
      <c r="E298" s="195"/>
      <c r="F298" s="195"/>
      <c r="G298" s="195"/>
      <c r="H298" s="195"/>
      <c r="I298" s="195"/>
      <c r="J298" s="195"/>
      <c r="K298" s="195"/>
      <c r="L298" s="195"/>
      <c r="M298" s="195"/>
      <c r="N298" s="195"/>
      <c r="O298" s="195"/>
      <c r="P298" s="195"/>
      <c r="Q298" s="239"/>
      <c r="R298" s="97"/>
      <c r="S298" s="97"/>
      <c r="T298" s="97"/>
      <c r="U298" s="97"/>
      <c r="V298" s="97"/>
      <c r="W298" s="97"/>
      <c r="X298" s="259"/>
      <c r="Y298" s="259"/>
      <c r="Z298" s="259"/>
      <c r="AA298" s="258"/>
      <c r="AB298" s="258"/>
      <c r="AC298" s="258"/>
      <c r="AD298" s="258"/>
      <c r="AE298" s="258"/>
      <c r="AF298" s="258"/>
      <c r="AG298" s="258"/>
      <c r="AH298" s="258"/>
      <c r="AI298" s="258"/>
      <c r="AJ298" s="258"/>
      <c r="AK298" s="258"/>
      <c r="AL298" s="258"/>
      <c r="AM298" s="258"/>
      <c r="AN298" s="258"/>
      <c r="AO298" s="258"/>
      <c r="AP298" s="258"/>
      <c r="AQ298" s="258"/>
      <c r="AR298" s="258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315"/>
      <c r="BF298" s="315"/>
      <c r="BG298" s="315"/>
      <c r="BH298" s="315"/>
      <c r="BI298" s="315"/>
      <c r="BJ298" s="315"/>
      <c r="BK298" s="315"/>
    </row>
    <row r="299" spans="1:63" x14ac:dyDescent="0.25">
      <c r="A299" s="9"/>
      <c r="B299" s="185" t="s">
        <v>1264</v>
      </c>
      <c r="C299" s="6" t="s">
        <v>5450</v>
      </c>
      <c r="D299" s="193">
        <v>347950.05</v>
      </c>
      <c r="E299" s="193">
        <v>100705.23</v>
      </c>
      <c r="F299" s="193">
        <v>29823.787</v>
      </c>
      <c r="G299" s="193">
        <v>10089.1</v>
      </c>
      <c r="H299" s="193">
        <v>873.01571000000001</v>
      </c>
      <c r="I299" s="193">
        <v>12966.825999999999</v>
      </c>
      <c r="J299" s="193">
        <v>14287.78</v>
      </c>
      <c r="K299" s="193">
        <v>138.78613999999999</v>
      </c>
      <c r="L299" s="193">
        <v>179065.52</v>
      </c>
      <c r="M299" s="193">
        <v>0</v>
      </c>
      <c r="N299" s="193">
        <v>0</v>
      </c>
      <c r="O299" s="193">
        <v>0</v>
      </c>
      <c r="P299" s="199">
        <f>E299/0.135</f>
        <v>745964.66666666663</v>
      </c>
      <c r="Q299" s="240">
        <v>13630020</v>
      </c>
      <c r="R299" s="99">
        <v>9084294.0999999996</v>
      </c>
      <c r="S299" s="99">
        <v>3387720</v>
      </c>
      <c r="T299" s="99">
        <v>22.788</v>
      </c>
      <c r="U299" s="99">
        <v>145560</v>
      </c>
      <c r="V299" s="99">
        <v>57283.23</v>
      </c>
      <c r="W299" s="99">
        <v>955140</v>
      </c>
      <c r="X299" s="241">
        <f>SUM(Y299:AA299)</f>
        <v>86370.270972560989</v>
      </c>
      <c r="Y299" s="241">
        <f>SUM(AB299:AG299)</f>
        <v>45976.448951999999</v>
      </c>
      <c r="Z299" s="241">
        <f>SUM(AH299:AP299)</f>
        <v>17350.622450560997</v>
      </c>
      <c r="AA299" s="241">
        <f>SUM(AQ299:AR299)</f>
        <v>23043.199570000001</v>
      </c>
      <c r="AB299" s="258">
        <v>20674.075000000001</v>
      </c>
      <c r="AC299" s="258">
        <v>2.5109731000000002</v>
      </c>
      <c r="AD299" s="258">
        <v>15961.573</v>
      </c>
      <c r="AE299" s="258">
        <v>1.7104189000000001</v>
      </c>
      <c r="AF299" s="258">
        <v>9228.8724999999995</v>
      </c>
      <c r="AG299" s="258">
        <v>107.70706</v>
      </c>
      <c r="AH299" s="258">
        <v>13532.56</v>
      </c>
      <c r="AI299" s="258">
        <v>48.838704999999997</v>
      </c>
      <c r="AJ299" s="258">
        <v>88.30753</v>
      </c>
      <c r="AK299" s="258">
        <v>38.715449999999997</v>
      </c>
      <c r="AL299" s="258">
        <v>14.504076</v>
      </c>
      <c r="AM299" s="258">
        <v>4.6439560999999997E-2</v>
      </c>
      <c r="AN299" s="258">
        <v>388.81824999999998</v>
      </c>
      <c r="AO299" s="258">
        <v>1247.8303000000001</v>
      </c>
      <c r="AP299" s="258">
        <v>1991.0017</v>
      </c>
      <c r="AQ299" s="258">
        <v>298.96757000000002</v>
      </c>
      <c r="AR299" s="258">
        <v>22744.232</v>
      </c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315"/>
      <c r="BF299" s="315"/>
      <c r="BG299" s="315"/>
      <c r="BH299" s="315"/>
      <c r="BI299" s="315"/>
      <c r="BJ299" s="315"/>
      <c r="BK299" s="315"/>
    </row>
    <row r="300" spans="1:63" x14ac:dyDescent="0.25">
      <c r="A300" s="45" t="s">
        <v>452</v>
      </c>
      <c r="B300" s="45"/>
      <c r="C300" s="9"/>
      <c r="D300" s="195"/>
      <c r="E300" s="195"/>
      <c r="F300" s="195"/>
      <c r="G300" s="195"/>
      <c r="H300" s="195"/>
      <c r="I300" s="195"/>
      <c r="J300" s="195"/>
      <c r="K300" s="195"/>
      <c r="L300" s="195"/>
      <c r="M300" s="195"/>
      <c r="N300" s="195"/>
      <c r="O300" s="195"/>
      <c r="P300" s="195"/>
      <c r="Q300" s="239"/>
      <c r="R300" s="97"/>
      <c r="S300" s="97"/>
      <c r="T300" s="97"/>
      <c r="U300" s="97"/>
      <c r="V300" s="97"/>
      <c r="W300" s="97"/>
      <c r="X300" s="259"/>
      <c r="Y300" s="259"/>
      <c r="Z300" s="259"/>
      <c r="AA300" s="258"/>
      <c r="AB300" s="258"/>
      <c r="AC300" s="258"/>
      <c r="AD300" s="258"/>
      <c r="AE300" s="258"/>
      <c r="AF300" s="258"/>
      <c r="AG300" s="258"/>
      <c r="AH300" s="258"/>
      <c r="AI300" s="258"/>
      <c r="AJ300" s="258"/>
      <c r="AK300" s="258"/>
      <c r="AL300" s="258"/>
      <c r="AM300" s="258"/>
      <c r="AN300" s="258"/>
      <c r="AO300" s="258"/>
      <c r="AP300" s="258"/>
      <c r="AQ300" s="258"/>
      <c r="AR300" s="258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315"/>
      <c r="BF300" s="315"/>
      <c r="BG300" s="315"/>
      <c r="BH300" s="315"/>
      <c r="BI300" s="315"/>
      <c r="BJ300" s="315"/>
      <c r="BK300" s="315"/>
    </row>
    <row r="301" spans="1:63" x14ac:dyDescent="0.25">
      <c r="A301" s="9"/>
      <c r="B301" s="184" t="s">
        <v>5770</v>
      </c>
      <c r="C301" s="25" t="s">
        <v>5451</v>
      </c>
      <c r="D301" s="193">
        <v>0.77338613</v>
      </c>
      <c r="E301" s="193">
        <v>0.15909671</v>
      </c>
      <c r="F301" s="193">
        <v>3.9914976999999997E-2</v>
      </c>
      <c r="G301" s="193">
        <v>7.0536104000000002E-3</v>
      </c>
      <c r="H301" s="193">
        <v>5.5003501E-4</v>
      </c>
      <c r="I301" s="193">
        <v>1.1517141999999999E-2</v>
      </c>
      <c r="J301" s="193">
        <v>1.3342446000000001E-2</v>
      </c>
      <c r="K301" s="193">
        <v>5.6273178000000002E-5</v>
      </c>
      <c r="L301" s="193">
        <v>0.54185492999999996</v>
      </c>
      <c r="M301" s="193">
        <v>0</v>
      </c>
      <c r="N301" s="193">
        <v>0</v>
      </c>
      <c r="O301" s="193">
        <v>0</v>
      </c>
      <c r="P301" s="199">
        <f t="shared" ref="P301:P365" si="45">E301/0.135</f>
        <v>1.1784941481481481</v>
      </c>
      <c r="Q301" s="240">
        <v>20.084339</v>
      </c>
      <c r="R301" s="99">
        <v>16.483744000000002</v>
      </c>
      <c r="S301" s="99">
        <v>3.0025520000000001</v>
      </c>
      <c r="T301" s="99">
        <v>1.7612E-5</v>
      </c>
      <c r="U301" s="99">
        <v>0.15062999999999999</v>
      </c>
      <c r="V301" s="99">
        <v>5.4105590000000002E-2</v>
      </c>
      <c r="W301" s="99">
        <v>0.39328999999999997</v>
      </c>
      <c r="X301" s="241">
        <f t="shared" ref="X301:X364" si="46">SUM(Y301:AA301)</f>
        <v>0.126030533245581</v>
      </c>
      <c r="Y301" s="241">
        <f t="shared" ref="Y301:Y364" si="47">SUM(AB301:AG301)</f>
        <v>6.1423182423600009E-2</v>
      </c>
      <c r="Z301" s="241">
        <f t="shared" ref="Z301:Z364" si="48">SUM(AH301:AP301)</f>
        <v>2.3297750562980998E-2</v>
      </c>
      <c r="AA301" s="241">
        <f t="shared" ref="AA301:AA364" si="49">SUM(AQ301:AR301)</f>
        <v>4.1309600258999997E-2</v>
      </c>
      <c r="AB301" s="258">
        <v>3.2666364000000003E-2</v>
      </c>
      <c r="AC301" s="258">
        <v>6.8614430000000002E-6</v>
      </c>
      <c r="AD301" s="258">
        <v>9.3677819999999998E-3</v>
      </c>
      <c r="AE301" s="258">
        <v>3.0684246E-6</v>
      </c>
      <c r="AF301" s="258">
        <v>1.9283158000000002E-2</v>
      </c>
      <c r="AG301" s="258">
        <v>9.5948555999999998E-5</v>
      </c>
      <c r="AH301" s="258">
        <v>2.1380461E-2</v>
      </c>
      <c r="AI301" s="258">
        <v>6.4065488000000006E-5</v>
      </c>
      <c r="AJ301" s="258">
        <v>5.8015259000000001E-5</v>
      </c>
      <c r="AK301" s="258">
        <v>6.1204520999999997E-5</v>
      </c>
      <c r="AL301" s="258">
        <v>1.5265163E-5</v>
      </c>
      <c r="AM301" s="258">
        <v>4.9091980999999998E-8</v>
      </c>
      <c r="AN301" s="258">
        <v>4.5944793E-4</v>
      </c>
      <c r="AO301" s="258">
        <v>3.8712106000000001E-4</v>
      </c>
      <c r="AP301" s="258">
        <v>8.7212105000000002E-4</v>
      </c>
      <c r="AQ301" s="258">
        <v>4.9561258999999997E-5</v>
      </c>
      <c r="AR301" s="258">
        <v>4.1260038999999998E-2</v>
      </c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315"/>
      <c r="BF301" s="315"/>
      <c r="BG301" s="315"/>
      <c r="BH301" s="315"/>
      <c r="BI301" s="315"/>
      <c r="BJ301" s="315"/>
      <c r="BK301" s="315"/>
    </row>
    <row r="302" spans="1:63" x14ac:dyDescent="0.25">
      <c r="A302" s="9"/>
      <c r="B302" s="184" t="s">
        <v>5770</v>
      </c>
      <c r="C302" s="25" t="s">
        <v>5452</v>
      </c>
      <c r="D302" s="193">
        <v>0.70260878000000004</v>
      </c>
      <c r="E302" s="193">
        <v>8.9349591000000006E-2</v>
      </c>
      <c r="F302" s="193">
        <v>2.7889877E-2</v>
      </c>
      <c r="G302" s="193">
        <v>4.0507049999999999E-3</v>
      </c>
      <c r="H302" s="193">
        <v>3.3949769999999999E-4</v>
      </c>
      <c r="I302" s="193">
        <v>9.2394787999999992E-3</v>
      </c>
      <c r="J302" s="193">
        <v>1.2306792E-2</v>
      </c>
      <c r="K302" s="193">
        <v>2.2880423000000002E-5</v>
      </c>
      <c r="L302" s="193">
        <v>0.55940995999999998</v>
      </c>
      <c r="M302" s="193">
        <v>0</v>
      </c>
      <c r="N302" s="193">
        <v>0</v>
      </c>
      <c r="O302" s="193">
        <v>0</v>
      </c>
      <c r="P302" s="199">
        <f t="shared" si="45"/>
        <v>0.66184882222222219</v>
      </c>
      <c r="Q302" s="240">
        <v>10.502969999999999</v>
      </c>
      <c r="R302" s="99">
        <v>9.0752188999999994</v>
      </c>
      <c r="S302" s="99">
        <v>1.2085360000000001</v>
      </c>
      <c r="T302" s="99">
        <v>1.0518E-5</v>
      </c>
      <c r="U302" s="99">
        <v>4.4049999999999999E-2</v>
      </c>
      <c r="V302" s="99">
        <v>2.134455E-2</v>
      </c>
      <c r="W302" s="99">
        <v>0.15381</v>
      </c>
      <c r="X302" s="241">
        <f t="shared" si="46"/>
        <v>7.7271026613872001E-2</v>
      </c>
      <c r="Y302" s="241">
        <f t="shared" si="47"/>
        <v>4.15669926994E-2</v>
      </c>
      <c r="Z302" s="241">
        <f t="shared" si="48"/>
        <v>1.2985032463472001E-2</v>
      </c>
      <c r="AA302" s="241">
        <f t="shared" si="49"/>
        <v>2.2719001450999997E-2</v>
      </c>
      <c r="AB302" s="258">
        <v>1.8345876000000001E-2</v>
      </c>
      <c r="AC302" s="258">
        <v>4.1264874000000003E-6</v>
      </c>
      <c r="AD302" s="258">
        <v>6.0100891999999998E-3</v>
      </c>
      <c r="AE302" s="258">
        <v>2.229999E-6</v>
      </c>
      <c r="AF302" s="258">
        <v>1.7166022E-2</v>
      </c>
      <c r="AG302" s="258">
        <v>3.8649012999999998E-5</v>
      </c>
      <c r="AH302" s="258">
        <v>1.2007622000000001E-2</v>
      </c>
      <c r="AI302" s="258">
        <v>4.4675975999999998E-5</v>
      </c>
      <c r="AJ302" s="258">
        <v>3.135674E-5</v>
      </c>
      <c r="AK302" s="258">
        <v>4.2457082000000001E-5</v>
      </c>
      <c r="AL302" s="258">
        <v>1.2988574E-5</v>
      </c>
      <c r="AM302" s="258">
        <v>4.1376471999999998E-8</v>
      </c>
      <c r="AN302" s="258">
        <v>9.1865265E-5</v>
      </c>
      <c r="AO302" s="258">
        <v>2.3819109E-4</v>
      </c>
      <c r="AP302" s="258">
        <v>5.1583436000000003E-4</v>
      </c>
      <c r="AQ302" s="258">
        <v>2.1731451E-5</v>
      </c>
      <c r="AR302" s="258">
        <v>2.2697269999999999E-2</v>
      </c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315"/>
      <c r="BF302" s="315"/>
      <c r="BG302" s="315"/>
      <c r="BH302" s="315"/>
      <c r="BI302" s="315"/>
      <c r="BJ302" s="315"/>
      <c r="BK302" s="315"/>
    </row>
    <row r="303" spans="1:63" x14ac:dyDescent="0.25">
      <c r="A303" s="9"/>
      <c r="B303" s="184" t="s">
        <v>5770</v>
      </c>
      <c r="C303" s="25" t="s">
        <v>5453</v>
      </c>
      <c r="D303" s="193">
        <v>1.1096895</v>
      </c>
      <c r="E303" s="193">
        <v>0.1666232</v>
      </c>
      <c r="F303" s="193">
        <v>4.6118877000000003E-2</v>
      </c>
      <c r="G303" s="193">
        <v>6.3617669000000003E-3</v>
      </c>
      <c r="H303" s="193">
        <v>6.0268101000000005E-4</v>
      </c>
      <c r="I303" s="193">
        <v>1.4423327999999999E-2</v>
      </c>
      <c r="J303" s="193">
        <v>1.9428826999999999E-2</v>
      </c>
      <c r="K303" s="193">
        <v>4.3058834000000002E-5</v>
      </c>
      <c r="L303" s="193">
        <v>0.85608773999999999</v>
      </c>
      <c r="M303" s="193">
        <v>0</v>
      </c>
      <c r="N303" s="193">
        <v>0</v>
      </c>
      <c r="O303" s="193">
        <v>0</v>
      </c>
      <c r="P303" s="199">
        <f t="shared" si="45"/>
        <v>1.2342459259259257</v>
      </c>
      <c r="Q303" s="240">
        <v>19.470723</v>
      </c>
      <c r="R303" s="99">
        <v>17.172381000000001</v>
      </c>
      <c r="S303" s="99">
        <v>1.9452719999999999</v>
      </c>
      <c r="T303" s="99">
        <v>1.9545999999999999E-5</v>
      </c>
      <c r="U303" s="99">
        <v>7.0430999999999994E-2</v>
      </c>
      <c r="V303" s="99">
        <v>3.4169350000000001E-2</v>
      </c>
      <c r="W303" s="99">
        <v>0.24845</v>
      </c>
      <c r="X303" s="241">
        <f t="shared" si="46"/>
        <v>0.13770899797679401</v>
      </c>
      <c r="Y303" s="241">
        <f t="shared" si="47"/>
        <v>7.0544035099300004E-2</v>
      </c>
      <c r="Z303" s="241">
        <f t="shared" si="48"/>
        <v>2.4180538300493999E-2</v>
      </c>
      <c r="AA303" s="241">
        <f t="shared" si="49"/>
        <v>4.2984424577000004E-2</v>
      </c>
      <c r="AB303" s="258">
        <v>3.4212378000000002E-2</v>
      </c>
      <c r="AC303" s="258">
        <v>7.9780645000000003E-6</v>
      </c>
      <c r="AD303" s="258">
        <v>9.3537655999999993E-3</v>
      </c>
      <c r="AE303" s="258">
        <v>3.7050258000000001E-6</v>
      </c>
      <c r="AF303" s="258">
        <v>2.6903986000000001E-2</v>
      </c>
      <c r="AG303" s="258">
        <v>6.2222408999999994E-5</v>
      </c>
      <c r="AH303" s="258">
        <v>2.2392466999999999E-2</v>
      </c>
      <c r="AI303" s="258">
        <v>7.3944463000000002E-5</v>
      </c>
      <c r="AJ303" s="258">
        <v>4.9051899999999997E-5</v>
      </c>
      <c r="AK303" s="258">
        <v>8.3644626000000007E-5</v>
      </c>
      <c r="AL303" s="258">
        <v>2.0019199E-5</v>
      </c>
      <c r="AM303" s="258">
        <v>6.4522494000000006E-8</v>
      </c>
      <c r="AN303" s="258">
        <v>1.4534827000000001E-4</v>
      </c>
      <c r="AO303" s="258">
        <v>3.7919742000000001E-4</v>
      </c>
      <c r="AP303" s="258">
        <v>1.0368008999999999E-3</v>
      </c>
      <c r="AQ303" s="258">
        <v>3.3792577000000003E-5</v>
      </c>
      <c r="AR303" s="258">
        <v>4.2950632000000002E-2</v>
      </c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315"/>
      <c r="BF303" s="315"/>
      <c r="BG303" s="315"/>
      <c r="BH303" s="315"/>
      <c r="BI303" s="315"/>
      <c r="BJ303" s="315"/>
      <c r="BK303" s="315"/>
    </row>
    <row r="304" spans="1:63" x14ac:dyDescent="0.25">
      <c r="A304" s="9"/>
      <c r="B304" s="184" t="s">
        <v>5770</v>
      </c>
      <c r="C304" s="25" t="s">
        <v>1297</v>
      </c>
      <c r="D304" s="193">
        <v>0.29029653999999999</v>
      </c>
      <c r="E304" s="193">
        <v>6.6549614000000007E-2</v>
      </c>
      <c r="F304" s="193">
        <v>6.6723133000000004E-2</v>
      </c>
      <c r="G304" s="193">
        <v>4.4001984999999999E-3</v>
      </c>
      <c r="H304" s="193">
        <v>1.7468377999999999E-4</v>
      </c>
      <c r="I304" s="193">
        <v>4.7047937999999999E-3</v>
      </c>
      <c r="J304" s="193">
        <v>3.7469298999999998E-3</v>
      </c>
      <c r="K304" s="193">
        <v>1.703695E-5</v>
      </c>
      <c r="L304" s="193">
        <v>0.14398015</v>
      </c>
      <c r="M304" s="193">
        <v>0</v>
      </c>
      <c r="N304" s="193">
        <v>0</v>
      </c>
      <c r="O304" s="193">
        <v>0</v>
      </c>
      <c r="P304" s="199">
        <f t="shared" si="45"/>
        <v>0.49296010370370374</v>
      </c>
      <c r="Q304" s="240">
        <v>9.3892779999999991</v>
      </c>
      <c r="R304" s="99">
        <v>6.3536812999999999</v>
      </c>
      <c r="S304" s="99">
        <v>2.5796960000000002</v>
      </c>
      <c r="T304" s="99">
        <v>6.3396000000000003E-6</v>
      </c>
      <c r="U304" s="99">
        <v>0.10226</v>
      </c>
      <c r="V304" s="99">
        <v>4.7934379999999999E-2</v>
      </c>
      <c r="W304" s="99">
        <v>0.30570000000000003</v>
      </c>
      <c r="X304" s="241">
        <f t="shared" si="46"/>
        <v>5.7372526056573003E-2</v>
      </c>
      <c r="Y304" s="241">
        <f t="shared" si="47"/>
        <v>3.1688343439899999E-2</v>
      </c>
      <c r="Z304" s="241">
        <f t="shared" si="48"/>
        <v>9.765666013672996E-3</v>
      </c>
      <c r="AA304" s="241">
        <f t="shared" si="49"/>
        <v>1.5918516603000001E-2</v>
      </c>
      <c r="AB304" s="258">
        <v>1.3662874E-2</v>
      </c>
      <c r="AC304" s="258">
        <v>2.0024239E-6</v>
      </c>
      <c r="AD304" s="258">
        <v>4.5802159999999998E-3</v>
      </c>
      <c r="AE304" s="258">
        <v>1.7156219999999999E-6</v>
      </c>
      <c r="AF304" s="258">
        <v>1.3359091E-2</v>
      </c>
      <c r="AG304" s="258">
        <v>8.2444393999999996E-5</v>
      </c>
      <c r="AH304" s="258">
        <v>8.9424534999999993E-3</v>
      </c>
      <c r="AI304" s="258">
        <v>1.1438277E-4</v>
      </c>
      <c r="AJ304" s="258">
        <v>3.7854451999999997E-5</v>
      </c>
      <c r="AK304" s="258">
        <v>1.9005634999999999E-5</v>
      </c>
      <c r="AL304" s="258">
        <v>5.9461543999999997E-6</v>
      </c>
      <c r="AM304" s="258">
        <v>1.8692273000000001E-8</v>
      </c>
      <c r="AN304" s="258">
        <v>2.1176845999999999E-4</v>
      </c>
      <c r="AO304" s="258">
        <v>1.3359959999999999E-4</v>
      </c>
      <c r="AP304" s="258">
        <v>3.0063675E-4</v>
      </c>
      <c r="AQ304" s="258">
        <v>1.5576603000000001E-5</v>
      </c>
      <c r="AR304" s="258">
        <v>1.5902940000000001E-2</v>
      </c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315"/>
      <c r="BF304" s="315"/>
      <c r="BG304" s="315"/>
      <c r="BH304" s="315"/>
      <c r="BI304" s="315"/>
      <c r="BJ304" s="315"/>
      <c r="BK304" s="315"/>
    </row>
    <row r="305" spans="1:63" x14ac:dyDescent="0.25">
      <c r="A305" s="9"/>
      <c r="B305" s="184" t="s">
        <v>5770</v>
      </c>
      <c r="C305" s="25" t="s">
        <v>1298</v>
      </c>
      <c r="D305" s="193">
        <v>0.36897348000000002</v>
      </c>
      <c r="E305" s="193">
        <v>0.28299487000000001</v>
      </c>
      <c r="F305" s="193">
        <v>4.650108E-2</v>
      </c>
      <c r="G305" s="193">
        <v>2.6570593999999999E-3</v>
      </c>
      <c r="H305" s="193">
        <v>1.0116348E-3</v>
      </c>
      <c r="I305" s="193">
        <v>1.5214682E-2</v>
      </c>
      <c r="J305" s="193">
        <v>5.1703249000000003E-3</v>
      </c>
      <c r="K305" s="193">
        <v>2.0396746E-4</v>
      </c>
      <c r="L305" s="193">
        <v>1.5219864E-2</v>
      </c>
      <c r="M305" s="193">
        <v>0</v>
      </c>
      <c r="N305" s="193">
        <v>0</v>
      </c>
      <c r="O305" s="193">
        <v>0</v>
      </c>
      <c r="P305" s="199">
        <f t="shared" si="45"/>
        <v>2.0962582962962961</v>
      </c>
      <c r="Q305" s="240">
        <v>41.953049</v>
      </c>
      <c r="R305" s="99">
        <v>40.701487</v>
      </c>
      <c r="S305" s="99">
        <v>0.97081600000000001</v>
      </c>
      <c r="T305" s="99">
        <v>4.3034000000000002E-5</v>
      </c>
      <c r="U305" s="99">
        <v>8.2658999999999996E-2</v>
      </c>
      <c r="V305" s="99">
        <v>1.7663430000000001E-2</v>
      </c>
      <c r="W305" s="99">
        <v>0.18038000000000001</v>
      </c>
      <c r="X305" s="241">
        <f t="shared" si="46"/>
        <v>0.21764001334698102</v>
      </c>
      <c r="Y305" s="241">
        <f t="shared" si="47"/>
        <v>7.4337491417600016E-2</v>
      </c>
      <c r="Z305" s="241">
        <f t="shared" si="48"/>
        <v>4.1283175016380999E-2</v>
      </c>
      <c r="AA305" s="241">
        <f t="shared" si="49"/>
        <v>0.10201934691299999</v>
      </c>
      <c r="AB305" s="258">
        <v>5.8107348000000003E-2</v>
      </c>
      <c r="AC305" s="258">
        <v>1.7742476999999999E-5</v>
      </c>
      <c r="AD305" s="258">
        <v>5.3395589000000002E-3</v>
      </c>
      <c r="AE305" s="258">
        <v>2.8885136000000002E-6</v>
      </c>
      <c r="AF305" s="258">
        <v>1.0839008000000001E-2</v>
      </c>
      <c r="AG305" s="258">
        <v>3.0945526999999998E-5</v>
      </c>
      <c r="AH305" s="258">
        <v>3.8031255999999999E-2</v>
      </c>
      <c r="AI305" s="258">
        <v>7.6511894000000005E-5</v>
      </c>
      <c r="AJ305" s="258">
        <v>1.8972785000000001E-5</v>
      </c>
      <c r="AK305" s="258">
        <v>1.1578023E-4</v>
      </c>
      <c r="AL305" s="258">
        <v>2.7258459999999998E-6</v>
      </c>
      <c r="AM305" s="258">
        <v>1.5071380999999999E-8</v>
      </c>
      <c r="AN305" s="258">
        <v>3.4711337000000001E-4</v>
      </c>
      <c r="AO305" s="258">
        <v>2.1935142000000001E-4</v>
      </c>
      <c r="AP305" s="258">
        <v>2.4714483999999999E-3</v>
      </c>
      <c r="AQ305" s="258">
        <v>3.3166912999999998E-5</v>
      </c>
      <c r="AR305" s="258">
        <v>0.10198618</v>
      </c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315"/>
      <c r="BF305" s="315"/>
      <c r="BG305" s="315"/>
      <c r="BH305" s="315"/>
      <c r="BI305" s="315"/>
      <c r="BJ305" s="315"/>
      <c r="BK305" s="315"/>
    </row>
    <row r="306" spans="1:63" x14ac:dyDescent="0.25">
      <c r="A306" s="9"/>
      <c r="B306" s="184" t="s">
        <v>5770</v>
      </c>
      <c r="C306" s="25" t="s">
        <v>1299</v>
      </c>
      <c r="D306" s="193">
        <v>0.36897348000000002</v>
      </c>
      <c r="E306" s="193">
        <v>0.28299487000000001</v>
      </c>
      <c r="F306" s="193">
        <v>4.650108E-2</v>
      </c>
      <c r="G306" s="193">
        <v>2.6570593999999999E-3</v>
      </c>
      <c r="H306" s="193">
        <v>1.0116348E-3</v>
      </c>
      <c r="I306" s="193">
        <v>1.5214682E-2</v>
      </c>
      <c r="J306" s="193">
        <v>5.1703249000000003E-3</v>
      </c>
      <c r="K306" s="193">
        <v>2.0396746E-4</v>
      </c>
      <c r="L306" s="193">
        <v>1.5219864E-2</v>
      </c>
      <c r="M306" s="193">
        <v>0</v>
      </c>
      <c r="N306" s="193">
        <v>0</v>
      </c>
      <c r="O306" s="193">
        <v>0</v>
      </c>
      <c r="P306" s="199">
        <f t="shared" si="45"/>
        <v>2.0962582962962961</v>
      </c>
      <c r="Q306" s="240">
        <v>41.953049</v>
      </c>
      <c r="R306" s="99">
        <v>40.701487</v>
      </c>
      <c r="S306" s="99">
        <v>0.97081600000000001</v>
      </c>
      <c r="T306" s="99">
        <v>4.3034000000000002E-5</v>
      </c>
      <c r="U306" s="99">
        <v>8.2658999999999996E-2</v>
      </c>
      <c r="V306" s="99">
        <v>1.7663430000000001E-2</v>
      </c>
      <c r="W306" s="99">
        <v>0.18038000000000001</v>
      </c>
      <c r="X306" s="241">
        <f t="shared" si="46"/>
        <v>0.21764001334698102</v>
      </c>
      <c r="Y306" s="241">
        <f t="shared" si="47"/>
        <v>7.4337491417600016E-2</v>
      </c>
      <c r="Z306" s="241">
        <f t="shared" si="48"/>
        <v>4.1283175016380999E-2</v>
      </c>
      <c r="AA306" s="241">
        <f t="shared" si="49"/>
        <v>0.10201934691299999</v>
      </c>
      <c r="AB306" s="258">
        <v>5.8107348000000003E-2</v>
      </c>
      <c r="AC306" s="258">
        <v>1.7742476999999999E-5</v>
      </c>
      <c r="AD306" s="258">
        <v>5.3395589000000002E-3</v>
      </c>
      <c r="AE306" s="258">
        <v>2.8885136000000002E-6</v>
      </c>
      <c r="AF306" s="258">
        <v>1.0839008000000001E-2</v>
      </c>
      <c r="AG306" s="258">
        <v>3.0945526999999998E-5</v>
      </c>
      <c r="AH306" s="258">
        <v>3.8031255999999999E-2</v>
      </c>
      <c r="AI306" s="258">
        <v>7.6511894000000005E-5</v>
      </c>
      <c r="AJ306" s="258">
        <v>1.8972785000000001E-5</v>
      </c>
      <c r="AK306" s="258">
        <v>1.1578023E-4</v>
      </c>
      <c r="AL306" s="258">
        <v>2.7258459999999998E-6</v>
      </c>
      <c r="AM306" s="258">
        <v>1.5071380999999999E-8</v>
      </c>
      <c r="AN306" s="258">
        <v>3.4711337000000001E-4</v>
      </c>
      <c r="AO306" s="258">
        <v>2.1935142000000001E-4</v>
      </c>
      <c r="AP306" s="258">
        <v>2.4714483999999999E-3</v>
      </c>
      <c r="AQ306" s="258">
        <v>3.3166912999999998E-5</v>
      </c>
      <c r="AR306" s="258">
        <v>0.10198618</v>
      </c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315"/>
      <c r="BF306" s="315"/>
      <c r="BG306" s="315"/>
      <c r="BH306" s="315"/>
      <c r="BI306" s="315"/>
      <c r="BJ306" s="315"/>
      <c r="BK306" s="315"/>
    </row>
    <row r="307" spans="1:63" x14ac:dyDescent="0.25">
      <c r="A307" s="9"/>
      <c r="B307" s="184" t="s">
        <v>5770</v>
      </c>
      <c r="C307" s="25" t="s">
        <v>3326</v>
      </c>
      <c r="D307" s="193">
        <v>0.60310160000000002</v>
      </c>
      <c r="E307" s="193">
        <v>0.3915072</v>
      </c>
      <c r="F307" s="193">
        <v>0.14146391999999999</v>
      </c>
      <c r="G307" s="193">
        <v>4.2117450999999998E-3</v>
      </c>
      <c r="H307" s="193">
        <v>1.7437387999999999E-3</v>
      </c>
      <c r="I307" s="193">
        <v>3.9399523999999998E-2</v>
      </c>
      <c r="J307" s="193">
        <v>1.1690430999999999E-2</v>
      </c>
      <c r="K307" s="193">
        <v>2.3398924E-4</v>
      </c>
      <c r="L307" s="193">
        <v>1.2851048E-2</v>
      </c>
      <c r="M307" s="193">
        <v>0</v>
      </c>
      <c r="N307" s="193">
        <v>0</v>
      </c>
      <c r="O307" s="193">
        <v>0</v>
      </c>
      <c r="P307" s="199">
        <f t="shared" si="45"/>
        <v>2.9000533333333331</v>
      </c>
      <c r="Q307" s="240">
        <v>48.975786999999997</v>
      </c>
      <c r="R307" s="99">
        <v>46.950749999999999</v>
      </c>
      <c r="S307" s="99">
        <v>1.6690240000000001</v>
      </c>
      <c r="T307" s="99">
        <v>6.3021999999999994E-5</v>
      </c>
      <c r="U307" s="99">
        <v>0.10456</v>
      </c>
      <c r="V307" s="99">
        <v>3.084075E-2</v>
      </c>
      <c r="W307" s="99">
        <v>0.22055</v>
      </c>
      <c r="X307" s="241">
        <f t="shared" si="46"/>
        <v>0.29617708845456298</v>
      </c>
      <c r="Y307" s="241">
        <f t="shared" si="47"/>
        <v>0.11982873706629998</v>
      </c>
      <c r="Z307" s="241">
        <f t="shared" si="48"/>
        <v>5.8957817933263004E-2</v>
      </c>
      <c r="AA307" s="241">
        <f t="shared" si="49"/>
        <v>0.117390533455</v>
      </c>
      <c r="AB307" s="258">
        <v>8.0388213E-2</v>
      </c>
      <c r="AC307" s="258">
        <v>2.0712889999999999E-5</v>
      </c>
      <c r="AD307" s="258">
        <v>1.0215330999999999E-2</v>
      </c>
      <c r="AE307" s="258">
        <v>4.3723402999999997E-6</v>
      </c>
      <c r="AF307" s="258">
        <v>2.9146833E-2</v>
      </c>
      <c r="AG307" s="258">
        <v>5.3274835999999999E-5</v>
      </c>
      <c r="AH307" s="258">
        <v>5.2615951000000001E-2</v>
      </c>
      <c r="AI307" s="258">
        <v>2.4226510000000001E-4</v>
      </c>
      <c r="AJ307" s="258">
        <v>2.6889851000000001E-5</v>
      </c>
      <c r="AK307" s="258">
        <v>3.0273627000000002E-4</v>
      </c>
      <c r="AL307" s="258">
        <v>3.8854588999999999E-6</v>
      </c>
      <c r="AM307" s="258">
        <v>2.8853363E-8</v>
      </c>
      <c r="AN307" s="258">
        <v>3.7189953000000002E-4</v>
      </c>
      <c r="AO307" s="258">
        <v>3.0025587000000002E-4</v>
      </c>
      <c r="AP307" s="258">
        <v>5.0939059999999996E-3</v>
      </c>
      <c r="AQ307" s="258">
        <v>3.1003454999999999E-5</v>
      </c>
      <c r="AR307" s="258">
        <v>0.11735953</v>
      </c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315"/>
      <c r="BF307" s="315"/>
      <c r="BG307" s="315"/>
      <c r="BH307" s="315"/>
      <c r="BI307" s="315"/>
      <c r="BJ307" s="315"/>
      <c r="BK307" s="315"/>
    </row>
    <row r="308" spans="1:63" x14ac:dyDescent="0.25">
      <c r="A308" s="9"/>
      <c r="B308" s="184" t="s">
        <v>5770</v>
      </c>
      <c r="C308" s="25" t="s">
        <v>3327</v>
      </c>
      <c r="D308" s="193">
        <v>0.31806539</v>
      </c>
      <c r="E308" s="193">
        <v>0.25796901999999999</v>
      </c>
      <c r="F308" s="193">
        <v>2.7683896E-2</v>
      </c>
      <c r="G308" s="193">
        <v>2.1595429999999999E-3</v>
      </c>
      <c r="H308" s="193">
        <v>8.4368831000000005E-4</v>
      </c>
      <c r="I308" s="193">
        <v>1.0558868000000001E-2</v>
      </c>
      <c r="J308" s="193">
        <v>3.7794927E-3</v>
      </c>
      <c r="K308" s="193">
        <v>1.9468934999999999E-4</v>
      </c>
      <c r="L308" s="193">
        <v>1.4876197000000001E-2</v>
      </c>
      <c r="M308" s="193">
        <v>0</v>
      </c>
      <c r="N308" s="193">
        <v>0</v>
      </c>
      <c r="O308" s="193">
        <v>0</v>
      </c>
      <c r="P308" s="199">
        <f t="shared" si="45"/>
        <v>1.9108816296296294</v>
      </c>
      <c r="Q308" s="240">
        <v>39.918208999999997</v>
      </c>
      <c r="R308" s="99">
        <v>38.995671999999999</v>
      </c>
      <c r="S308" s="99">
        <v>0.68588800000000005</v>
      </c>
      <c r="T308" s="99">
        <v>3.8426000000000001E-5</v>
      </c>
      <c r="U308" s="99">
        <v>7.2874999999999995E-2</v>
      </c>
      <c r="V308" s="99">
        <v>1.277555E-2</v>
      </c>
      <c r="W308" s="99">
        <v>0.15096000000000001</v>
      </c>
      <c r="X308" s="241">
        <f t="shared" si="46"/>
        <v>0.19941227444118897</v>
      </c>
      <c r="Y308" s="241">
        <f t="shared" si="47"/>
        <v>6.4351074010999987E-2</v>
      </c>
      <c r="Z308" s="241">
        <f t="shared" si="48"/>
        <v>3.7265076487189006E-2</v>
      </c>
      <c r="AA308" s="241">
        <f t="shared" si="49"/>
        <v>9.7796123942999996E-2</v>
      </c>
      <c r="AB308" s="258">
        <v>5.2968843000000002E-2</v>
      </c>
      <c r="AC308" s="258">
        <v>1.6983616000000002E-5</v>
      </c>
      <c r="AD308" s="258">
        <v>4.2652493999999997E-3</v>
      </c>
      <c r="AE308" s="258">
        <v>2.3858429999999998E-6</v>
      </c>
      <c r="AF308" s="258">
        <v>7.0757919000000004E-3</v>
      </c>
      <c r="AG308" s="258">
        <v>2.1820252E-5</v>
      </c>
      <c r="AH308" s="258">
        <v>3.4667765000000003E-2</v>
      </c>
      <c r="AI308" s="258">
        <v>4.4146749999999999E-5</v>
      </c>
      <c r="AJ308" s="258">
        <v>1.5646303000000001E-5</v>
      </c>
      <c r="AK308" s="258">
        <v>8.1294365000000003E-5</v>
      </c>
      <c r="AL308" s="258">
        <v>2.3202999000000001E-6</v>
      </c>
      <c r="AM308" s="258">
        <v>1.1999289E-8</v>
      </c>
      <c r="AN308" s="258">
        <v>3.2843937000000002E-4</v>
      </c>
      <c r="AO308" s="258">
        <v>1.6082530000000001E-4</v>
      </c>
      <c r="AP308" s="258">
        <v>1.9646271000000001E-3</v>
      </c>
      <c r="AQ308" s="258">
        <v>3.1432942999999999E-5</v>
      </c>
      <c r="AR308" s="258">
        <v>9.7764691000000001E-2</v>
      </c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315"/>
      <c r="BF308" s="315"/>
      <c r="BG308" s="315"/>
      <c r="BH308" s="315"/>
      <c r="BI308" s="315"/>
      <c r="BJ308" s="315"/>
      <c r="BK308" s="315"/>
    </row>
    <row r="309" spans="1:63" x14ac:dyDescent="0.25">
      <c r="A309" s="9"/>
      <c r="B309" s="184" t="s">
        <v>5770</v>
      </c>
      <c r="C309" s="25" t="s">
        <v>3328</v>
      </c>
      <c r="D309" s="193">
        <v>0.22373431999999999</v>
      </c>
      <c r="E309" s="193">
        <v>0.15858411</v>
      </c>
      <c r="F309" s="193">
        <v>2.7265224000000001E-2</v>
      </c>
      <c r="G309" s="193">
        <v>5.4834482000000002E-3</v>
      </c>
      <c r="H309" s="193">
        <v>4.4885850000000001E-4</v>
      </c>
      <c r="I309" s="193">
        <v>7.4639106999999996E-3</v>
      </c>
      <c r="J309" s="193">
        <v>3.0201949999999998E-3</v>
      </c>
      <c r="K309" s="193">
        <v>8.8133147999999996E-5</v>
      </c>
      <c r="L309" s="193">
        <v>2.1380442999999999E-2</v>
      </c>
      <c r="M309" s="193">
        <v>0</v>
      </c>
      <c r="N309" s="193">
        <v>0</v>
      </c>
      <c r="O309" s="193">
        <v>0</v>
      </c>
      <c r="P309" s="199">
        <f t="shared" si="45"/>
        <v>1.1746971111111111</v>
      </c>
      <c r="Q309" s="240">
        <v>20.518923000000001</v>
      </c>
      <c r="R309" s="99">
        <v>16.903465000000001</v>
      </c>
      <c r="S309" s="99">
        <v>2.9736560000000001</v>
      </c>
      <c r="T309" s="99">
        <v>1.6184E-5</v>
      </c>
      <c r="U309" s="99">
        <v>0.18543000000000001</v>
      </c>
      <c r="V309" s="99">
        <v>5.5025949999999997E-2</v>
      </c>
      <c r="W309" s="99">
        <v>0.40133000000000002</v>
      </c>
      <c r="X309" s="241">
        <f t="shared" si="46"/>
        <v>0.111291447497363</v>
      </c>
      <c r="Y309" s="241">
        <f t="shared" si="47"/>
        <v>4.5655513231799998E-2</v>
      </c>
      <c r="Z309" s="241">
        <f t="shared" si="48"/>
        <v>2.3230382387563003E-2</v>
      </c>
      <c r="AA309" s="241">
        <f t="shared" si="49"/>
        <v>4.2405551877999999E-2</v>
      </c>
      <c r="AB309" s="258">
        <v>3.2560965999999997E-2</v>
      </c>
      <c r="AC309" s="258">
        <v>6.2375671999999998E-6</v>
      </c>
      <c r="AD309" s="258">
        <v>6.8152363999999998E-3</v>
      </c>
      <c r="AE309" s="258">
        <v>1.5835256000000001E-6</v>
      </c>
      <c r="AF309" s="258">
        <v>6.1767975999999997E-3</v>
      </c>
      <c r="AG309" s="258">
        <v>9.4692138999999994E-5</v>
      </c>
      <c r="AH309" s="258">
        <v>2.1308035999999999E-2</v>
      </c>
      <c r="AI309" s="258">
        <v>4.4902672000000003E-5</v>
      </c>
      <c r="AJ309" s="258">
        <v>4.7073590000000002E-5</v>
      </c>
      <c r="AK309" s="258">
        <v>7.3983063000000005E-5</v>
      </c>
      <c r="AL309" s="258">
        <v>5.0645204999999998E-6</v>
      </c>
      <c r="AM309" s="258">
        <v>1.7632062999999999E-8</v>
      </c>
      <c r="AN309" s="258">
        <v>6.5335562999999997E-4</v>
      </c>
      <c r="AO309" s="258">
        <v>2.2484836000000001E-4</v>
      </c>
      <c r="AP309" s="258">
        <v>8.7310092000000004E-4</v>
      </c>
      <c r="AQ309" s="258">
        <v>5.0052878000000003E-5</v>
      </c>
      <c r="AR309" s="258">
        <v>4.2355498999999998E-2</v>
      </c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315"/>
      <c r="BF309" s="315"/>
      <c r="BG309" s="315"/>
      <c r="BH309" s="315"/>
      <c r="BI309" s="315"/>
      <c r="BJ309" s="315"/>
      <c r="BK309" s="315"/>
    </row>
    <row r="310" spans="1:63" x14ac:dyDescent="0.25">
      <c r="A310" s="9"/>
      <c r="B310" s="184" t="s">
        <v>5770</v>
      </c>
      <c r="C310" s="25" t="s">
        <v>3329</v>
      </c>
      <c r="D310" s="193">
        <v>0.57528831999999996</v>
      </c>
      <c r="E310" s="193">
        <v>0.41202262000000001</v>
      </c>
      <c r="F310" s="193">
        <v>9.0028660999999996E-2</v>
      </c>
      <c r="G310" s="193">
        <v>1.5626358999999999E-2</v>
      </c>
      <c r="H310" s="193">
        <v>2.2150765E-3</v>
      </c>
      <c r="I310" s="193">
        <v>1.5907232E-2</v>
      </c>
      <c r="J310" s="193">
        <v>1.6393465999999999E-2</v>
      </c>
      <c r="K310" s="193">
        <v>3.6616395000000002E-4</v>
      </c>
      <c r="L310" s="193">
        <v>2.2728749999999999E-2</v>
      </c>
      <c r="M310" s="193">
        <v>0</v>
      </c>
      <c r="N310" s="193">
        <v>0</v>
      </c>
      <c r="O310" s="193">
        <v>0</v>
      </c>
      <c r="P310" s="199">
        <f t="shared" si="45"/>
        <v>3.0520194074074074</v>
      </c>
      <c r="Q310" s="240">
        <v>66.912957000000006</v>
      </c>
      <c r="R310" s="99">
        <v>54.406289999999998</v>
      </c>
      <c r="S310" s="99">
        <v>6.0731999999999999</v>
      </c>
      <c r="T310" s="99">
        <v>1.4093999999999999E-4</v>
      </c>
      <c r="U310" s="99">
        <v>2.0613000000000001</v>
      </c>
      <c r="V310" s="99">
        <v>0.1105261</v>
      </c>
      <c r="W310" s="99">
        <v>4.2614999999999998</v>
      </c>
      <c r="X310" s="241">
        <f t="shared" si="46"/>
        <v>0.31411252678746399</v>
      </c>
      <c r="Y310" s="241">
        <f t="shared" si="47"/>
        <v>0.11628141840159999</v>
      </c>
      <c r="Z310" s="241">
        <f t="shared" si="48"/>
        <v>6.1392845615864E-2</v>
      </c>
      <c r="AA310" s="241">
        <f t="shared" si="49"/>
        <v>0.13643826276999999</v>
      </c>
      <c r="AB310" s="258">
        <v>8.4589296999999994E-2</v>
      </c>
      <c r="AC310" s="258">
        <v>6.4201933000000003E-5</v>
      </c>
      <c r="AD310" s="258">
        <v>1.1389864E-2</v>
      </c>
      <c r="AE310" s="258">
        <v>6.3329286000000004E-6</v>
      </c>
      <c r="AF310" s="258">
        <v>2.0068672999999999E-2</v>
      </c>
      <c r="AG310" s="258">
        <v>1.6304954E-4</v>
      </c>
      <c r="AH310" s="258">
        <v>5.5360092E-2</v>
      </c>
      <c r="AI310" s="258">
        <v>1.4704265000000001E-4</v>
      </c>
      <c r="AJ310" s="258">
        <v>8.3558417999999999E-5</v>
      </c>
      <c r="AK310" s="258">
        <v>6.7817692000000004E-5</v>
      </c>
      <c r="AL310" s="258">
        <v>8.6484503999999999E-6</v>
      </c>
      <c r="AM310" s="258">
        <v>2.8645463999999998E-8</v>
      </c>
      <c r="AN310" s="258">
        <v>3.1549348000000001E-3</v>
      </c>
      <c r="AO310" s="258">
        <v>6.3657196000000001E-4</v>
      </c>
      <c r="AP310" s="258">
        <v>1.9341510000000001E-3</v>
      </c>
      <c r="AQ310" s="258">
        <v>1.0661277E-4</v>
      </c>
      <c r="AR310" s="258">
        <v>0.13633165</v>
      </c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315"/>
      <c r="BF310" s="315"/>
      <c r="BG310" s="315"/>
      <c r="BH310" s="315"/>
      <c r="BI310" s="315"/>
      <c r="BJ310" s="315"/>
      <c r="BK310" s="315"/>
    </row>
    <row r="311" spans="1:63" x14ac:dyDescent="0.25">
      <c r="A311" s="43"/>
      <c r="B311" s="184" t="s">
        <v>5770</v>
      </c>
      <c r="C311" s="25" t="s">
        <v>3330</v>
      </c>
      <c r="D311" s="193">
        <v>0.21678752000000001</v>
      </c>
      <c r="E311" s="193">
        <v>0.14198812</v>
      </c>
      <c r="F311" s="193">
        <v>3.0464702999999999E-2</v>
      </c>
      <c r="G311" s="193">
        <v>1.0416310999999999E-2</v>
      </c>
      <c r="H311" s="193">
        <v>4.4816593000000001E-4</v>
      </c>
      <c r="I311" s="193">
        <v>6.7518042999999998E-3</v>
      </c>
      <c r="J311" s="193">
        <v>3.2658561000000002E-3</v>
      </c>
      <c r="K311" s="193">
        <v>8.0936694000000004E-5</v>
      </c>
      <c r="L311" s="193">
        <v>2.3371623000000001E-2</v>
      </c>
      <c r="M311" s="193">
        <v>0</v>
      </c>
      <c r="N311" s="193">
        <v>0</v>
      </c>
      <c r="O311" s="193">
        <v>0</v>
      </c>
      <c r="P311" s="199">
        <f t="shared" si="45"/>
        <v>1.0517638518518517</v>
      </c>
      <c r="Q311" s="240">
        <v>19.241219999999998</v>
      </c>
      <c r="R311" s="99">
        <v>15.674258999999999</v>
      </c>
      <c r="S311" s="99">
        <v>2.9179360000000001</v>
      </c>
      <c r="T311" s="99">
        <v>1.5603999999999998E-5</v>
      </c>
      <c r="U311" s="99">
        <v>0.191</v>
      </c>
      <c r="V311" s="99">
        <v>5.3509609999999999E-2</v>
      </c>
      <c r="W311" s="99">
        <v>0.40450000000000003</v>
      </c>
      <c r="X311" s="241">
        <f t="shared" si="46"/>
        <v>0.102865889514429</v>
      </c>
      <c r="Y311" s="241">
        <f t="shared" si="47"/>
        <v>4.2548726639300004E-2</v>
      </c>
      <c r="Z311" s="241">
        <f t="shared" si="48"/>
        <v>2.0982691212129E-2</v>
      </c>
      <c r="AA311" s="241">
        <f t="shared" si="49"/>
        <v>3.9334471662999998E-2</v>
      </c>
      <c r="AB311" s="258">
        <v>2.9153202E-2</v>
      </c>
      <c r="AC311" s="258">
        <v>5.8095583000000002E-6</v>
      </c>
      <c r="AD311" s="258">
        <v>6.8269415999999998E-3</v>
      </c>
      <c r="AE311" s="258">
        <v>1.602182E-6</v>
      </c>
      <c r="AF311" s="258">
        <v>6.4681113E-3</v>
      </c>
      <c r="AG311" s="258">
        <v>9.3059998999999997E-5</v>
      </c>
      <c r="AH311" s="258">
        <v>1.9079676E-2</v>
      </c>
      <c r="AI311" s="258">
        <v>5.2915364E-5</v>
      </c>
      <c r="AJ311" s="258">
        <v>4.7867729000000002E-5</v>
      </c>
      <c r="AK311" s="258">
        <v>4.8304560999999998E-5</v>
      </c>
      <c r="AL311" s="258">
        <v>5.1406043000000003E-6</v>
      </c>
      <c r="AM311" s="258">
        <v>1.7533828999999998E-8</v>
      </c>
      <c r="AN311" s="258">
        <v>7.0293969999999999E-4</v>
      </c>
      <c r="AO311" s="258">
        <v>2.6701977000000003E-4</v>
      </c>
      <c r="AP311" s="258">
        <v>7.7880994999999999E-4</v>
      </c>
      <c r="AQ311" s="258">
        <v>5.5070663E-5</v>
      </c>
      <c r="AR311" s="258">
        <v>3.9279400999999999E-2</v>
      </c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315"/>
      <c r="BF311" s="315"/>
      <c r="BG311" s="315"/>
      <c r="BH311" s="315"/>
      <c r="BI311" s="315"/>
      <c r="BJ311" s="315"/>
      <c r="BK311" s="315"/>
    </row>
    <row r="312" spans="1:63" x14ac:dyDescent="0.25">
      <c r="A312" s="43"/>
      <c r="B312" s="184" t="s">
        <v>5770</v>
      </c>
      <c r="C312" s="25" t="s">
        <v>3331</v>
      </c>
      <c r="D312" s="193">
        <v>5.1254218999999997E-3</v>
      </c>
      <c r="E312" s="193">
        <v>1.9542893999999998E-3</v>
      </c>
      <c r="F312" s="193">
        <v>6.0290995999999996E-4</v>
      </c>
      <c r="G312" s="193">
        <v>4.2820642999999999E-5</v>
      </c>
      <c r="H312" s="193">
        <v>8.1883756000000007E-6</v>
      </c>
      <c r="I312" s="193">
        <v>2.3729936000000001E-3</v>
      </c>
      <c r="J312" s="193">
        <v>2.4034944E-5</v>
      </c>
      <c r="K312" s="193">
        <v>1.1117175E-6</v>
      </c>
      <c r="L312" s="193">
        <v>1.1907324000000001E-4</v>
      </c>
      <c r="M312" s="193">
        <v>0</v>
      </c>
      <c r="N312" s="193">
        <v>0</v>
      </c>
      <c r="O312" s="193">
        <v>0</v>
      </c>
      <c r="P312" s="199">
        <f t="shared" si="45"/>
        <v>1.4476217777777776E-2</v>
      </c>
      <c r="Q312" s="240">
        <v>0.45248839000000002</v>
      </c>
      <c r="R312" s="99">
        <v>0.21780147999999999</v>
      </c>
      <c r="S312" s="99">
        <v>0.19605040000000001</v>
      </c>
      <c r="T312" s="99">
        <v>8.5303999999999997E-7</v>
      </c>
      <c r="U312" s="99">
        <v>1.9548E-3</v>
      </c>
      <c r="V312" s="99">
        <v>5.2886000000000003E-4</v>
      </c>
      <c r="W312" s="99">
        <v>3.6151999999999997E-2</v>
      </c>
      <c r="X312" s="241">
        <f t="shared" si="46"/>
        <v>3.9201705672003801E-3</v>
      </c>
      <c r="Y312" s="241">
        <f t="shared" si="47"/>
        <v>3.1350921837880004E-3</v>
      </c>
      <c r="Z312" s="241">
        <f t="shared" si="48"/>
        <v>2.3881736960238001E-4</v>
      </c>
      <c r="AA312" s="241">
        <f t="shared" si="49"/>
        <v>5.4626101380999994E-4</v>
      </c>
      <c r="AB312" s="258">
        <v>4.0123756999999998E-4</v>
      </c>
      <c r="AC312" s="258">
        <v>1.0364508E-7</v>
      </c>
      <c r="AD312" s="258">
        <v>4.9623299E-5</v>
      </c>
      <c r="AE312" s="258">
        <v>5.9664907999999996E-8</v>
      </c>
      <c r="AF312" s="258">
        <v>2.6776203E-3</v>
      </c>
      <c r="AG312" s="258">
        <v>6.4477047999999997E-6</v>
      </c>
      <c r="AH312" s="258">
        <v>2.6260858999999998E-4</v>
      </c>
      <c r="AI312" s="258">
        <v>9.7615468E-7</v>
      </c>
      <c r="AJ312" s="258">
        <v>3.7322391999999998E-7</v>
      </c>
      <c r="AK312" s="258">
        <v>3.3683208999999999E-7</v>
      </c>
      <c r="AL312" s="258">
        <v>3.9057346999999998E-8</v>
      </c>
      <c r="AM312" s="258">
        <v>1.3116537999999999E-10</v>
      </c>
      <c r="AN312" s="258">
        <v>2.5031051000000001E-6</v>
      </c>
      <c r="AO312" s="258">
        <v>9.6442523000000003E-6</v>
      </c>
      <c r="AP312" s="258">
        <v>-3.7663977000000001E-5</v>
      </c>
      <c r="AQ312" s="258">
        <v>4.0892380999999999E-7</v>
      </c>
      <c r="AR312" s="258">
        <v>5.4585208999999996E-4</v>
      </c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315"/>
      <c r="BF312" s="315"/>
      <c r="BG312" s="315"/>
      <c r="BH312" s="315"/>
      <c r="BI312" s="315"/>
      <c r="BJ312" s="315"/>
      <c r="BK312" s="315"/>
    </row>
    <row r="313" spans="1:63" x14ac:dyDescent="0.25">
      <c r="A313" s="9"/>
      <c r="B313" s="184" t="s">
        <v>5770</v>
      </c>
      <c r="C313" s="25" t="s">
        <v>3332</v>
      </c>
      <c r="D313" s="193">
        <v>1.7604682E-2</v>
      </c>
      <c r="E313" s="193">
        <v>1.249516E-2</v>
      </c>
      <c r="F313" s="193">
        <v>1.8631867E-3</v>
      </c>
      <c r="G313" s="193">
        <v>5.8814743000000002E-5</v>
      </c>
      <c r="H313" s="193">
        <v>3.4798485999999997E-5</v>
      </c>
      <c r="I313" s="193">
        <v>2.8804001E-3</v>
      </c>
      <c r="J313" s="193">
        <v>9.1846234000000001E-5</v>
      </c>
      <c r="K313" s="193">
        <v>7.3355604E-6</v>
      </c>
      <c r="L313" s="193">
        <v>1.7314098E-4</v>
      </c>
      <c r="M313" s="193">
        <v>0</v>
      </c>
      <c r="N313" s="193">
        <v>0</v>
      </c>
      <c r="O313" s="193">
        <v>0</v>
      </c>
      <c r="P313" s="199">
        <f t="shared" si="45"/>
        <v>9.2556740740740731E-2</v>
      </c>
      <c r="Q313" s="240">
        <v>1.7527965000000001</v>
      </c>
      <c r="R313" s="99">
        <v>1.5028461</v>
      </c>
      <c r="S313" s="99">
        <v>0.20789440000000001</v>
      </c>
      <c r="T313" s="99">
        <v>2.0055000000000001E-6</v>
      </c>
      <c r="U313" s="99">
        <v>2.4098000000000001E-3</v>
      </c>
      <c r="V313" s="99">
        <v>7.0425700000000002E-4</v>
      </c>
      <c r="W313" s="99">
        <v>3.8940000000000002E-2</v>
      </c>
      <c r="X313" s="241">
        <f t="shared" si="46"/>
        <v>1.1482080464035689E-2</v>
      </c>
      <c r="Y313" s="241">
        <f t="shared" si="47"/>
        <v>6.0209847920199991E-3</v>
      </c>
      <c r="Z313" s="241">
        <f t="shared" si="48"/>
        <v>1.6920432131056901E-3</v>
      </c>
      <c r="AA313" s="241">
        <f t="shared" si="49"/>
        <v>3.76905245891E-3</v>
      </c>
      <c r="AB313" s="258">
        <v>2.5656224000000002E-3</v>
      </c>
      <c r="AC313" s="258">
        <v>7.4093597000000001E-7</v>
      </c>
      <c r="AD313" s="258">
        <v>8.9511997000000005E-5</v>
      </c>
      <c r="AE313" s="258">
        <v>1.5502714999999999E-7</v>
      </c>
      <c r="AF313" s="258">
        <v>3.3581259999999999E-3</v>
      </c>
      <c r="AG313" s="258">
        <v>6.8284318999999998E-6</v>
      </c>
      <c r="AH313" s="258">
        <v>1.6791854000000001E-3</v>
      </c>
      <c r="AI313" s="258">
        <v>3.0347702E-6</v>
      </c>
      <c r="AJ313" s="258">
        <v>5.0443223000000001E-7</v>
      </c>
      <c r="AK313" s="258">
        <v>1.4397937E-6</v>
      </c>
      <c r="AL313" s="258">
        <v>5.8378233E-8</v>
      </c>
      <c r="AM313" s="258">
        <v>2.5144269E-10</v>
      </c>
      <c r="AN313" s="258">
        <v>3.3772496999999999E-6</v>
      </c>
      <c r="AO313" s="258">
        <v>1.2689011E-5</v>
      </c>
      <c r="AP313" s="258">
        <v>-8.2460733999999998E-6</v>
      </c>
      <c r="AQ313" s="258">
        <v>5.8075891000000004E-7</v>
      </c>
      <c r="AR313" s="258">
        <v>3.7684717E-3</v>
      </c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315"/>
      <c r="BF313" s="315"/>
      <c r="BG313" s="315"/>
      <c r="BH313" s="315"/>
      <c r="BI313" s="315"/>
      <c r="BJ313" s="315"/>
      <c r="BK313" s="315"/>
    </row>
    <row r="314" spans="1:63" x14ac:dyDescent="0.25">
      <c r="A314" s="43"/>
      <c r="B314" s="184" t="s">
        <v>5770</v>
      </c>
      <c r="C314" s="25" t="s">
        <v>3333</v>
      </c>
      <c r="D314" s="193">
        <v>3.3977689999999998</v>
      </c>
      <c r="E314" s="193">
        <v>0.90379354000000001</v>
      </c>
      <c r="F314" s="193">
        <v>0.46721983</v>
      </c>
      <c r="G314" s="193">
        <v>0.10102249000000001</v>
      </c>
      <c r="H314" s="193">
        <v>3.1091395000000001E-3</v>
      </c>
      <c r="I314" s="193">
        <v>6.6280908999999999E-2</v>
      </c>
      <c r="J314" s="193">
        <v>0.33462233000000002</v>
      </c>
      <c r="K314" s="193">
        <v>1.80058E-3</v>
      </c>
      <c r="L314" s="193">
        <v>1.5199201</v>
      </c>
      <c r="M314" s="193">
        <v>0</v>
      </c>
      <c r="N314" s="193">
        <v>0</v>
      </c>
      <c r="O314" s="193">
        <v>0</v>
      </c>
      <c r="P314" s="199">
        <f t="shared" si="45"/>
        <v>6.6947669629629623</v>
      </c>
      <c r="Q314" s="240">
        <v>123.45864</v>
      </c>
      <c r="R314" s="99">
        <v>83.374438999999995</v>
      </c>
      <c r="S314" s="99">
        <v>28.675360000000001</v>
      </c>
      <c r="T314" s="99">
        <v>7.6266000000000005E-5</v>
      </c>
      <c r="U314" s="99">
        <v>1.2683</v>
      </c>
      <c r="V314" s="99">
        <v>0.41586210000000001</v>
      </c>
      <c r="W314" s="99">
        <v>9.7246000000000006</v>
      </c>
      <c r="X314" s="241">
        <f t="shared" si="46"/>
        <v>0.86347692703981993</v>
      </c>
      <c r="Y314" s="241">
        <f t="shared" si="47"/>
        <v>0.51847735354299995</v>
      </c>
      <c r="Z314" s="241">
        <f t="shared" si="48"/>
        <v>0.13467944329682002</v>
      </c>
      <c r="AA314" s="241">
        <f t="shared" si="49"/>
        <v>0.21032013020000001</v>
      </c>
      <c r="AB314" s="258">
        <v>0.18556544</v>
      </c>
      <c r="AC314" s="258">
        <v>9.6819521999999997E-5</v>
      </c>
      <c r="AD314" s="258">
        <v>0.24346456</v>
      </c>
      <c r="AE314" s="258">
        <v>2.3004521000000001E-5</v>
      </c>
      <c r="AF314" s="258">
        <v>8.8416523999999996E-2</v>
      </c>
      <c r="AG314" s="258">
        <v>9.1100549999999995E-4</v>
      </c>
      <c r="AH314" s="258">
        <v>0.12145195</v>
      </c>
      <c r="AI314" s="258">
        <v>7.4917495999999998E-4</v>
      </c>
      <c r="AJ314" s="258">
        <v>9.0682632000000003E-4</v>
      </c>
      <c r="AK314" s="258">
        <v>1.2913568000000001E-3</v>
      </c>
      <c r="AL314" s="258">
        <v>9.8231445999999995E-5</v>
      </c>
      <c r="AM314" s="258">
        <v>4.3147082E-7</v>
      </c>
      <c r="AN314" s="258">
        <v>4.4192798999999998E-3</v>
      </c>
      <c r="AO314" s="258">
        <v>2.4575191000000001E-3</v>
      </c>
      <c r="AP314" s="258">
        <v>3.3046732999999998E-3</v>
      </c>
      <c r="AQ314" s="258">
        <v>1.4909502000000001E-3</v>
      </c>
      <c r="AR314" s="258">
        <v>0.20882918</v>
      </c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315"/>
      <c r="BF314" s="315"/>
      <c r="BG314" s="315"/>
      <c r="BH314" s="315"/>
      <c r="BI314" s="315"/>
      <c r="BJ314" s="315"/>
      <c r="BK314" s="315"/>
    </row>
    <row r="315" spans="1:63" x14ac:dyDescent="0.25">
      <c r="A315" s="43"/>
      <c r="B315" s="184" t="s">
        <v>5770</v>
      </c>
      <c r="C315" s="25" t="s">
        <v>3334</v>
      </c>
      <c r="D315" s="193">
        <v>3.6880661000000002E-2</v>
      </c>
      <c r="E315" s="193">
        <v>2.5378424E-2</v>
      </c>
      <c r="F315" s="193">
        <v>6.6770800999999998E-3</v>
      </c>
      <c r="G315" s="193">
        <v>2.0803697000000001E-3</v>
      </c>
      <c r="H315" s="193">
        <v>4.8482498000000003E-5</v>
      </c>
      <c r="I315" s="193">
        <v>1.4330183E-3</v>
      </c>
      <c r="J315" s="193">
        <v>2.2642337E-4</v>
      </c>
      <c r="K315" s="193">
        <v>6.2458089000000001E-6</v>
      </c>
      <c r="L315" s="193">
        <v>1.0306174999999999E-3</v>
      </c>
      <c r="M315" s="193">
        <v>0</v>
      </c>
      <c r="N315" s="193">
        <v>0</v>
      </c>
      <c r="O315" s="193">
        <v>0</v>
      </c>
      <c r="P315" s="199">
        <f t="shared" si="45"/>
        <v>0.1879883259259259</v>
      </c>
      <c r="Q315" s="233">
        <v>3.9784334000000001</v>
      </c>
      <c r="R315" s="96">
        <v>2.2960725000000002</v>
      </c>
      <c r="S315" s="96">
        <v>1.429848</v>
      </c>
      <c r="T315" s="96">
        <v>1.2688E-6</v>
      </c>
      <c r="U315" s="96">
        <v>5.9954E-2</v>
      </c>
      <c r="V315" s="96">
        <v>2.6737549999999999E-2</v>
      </c>
      <c r="W315" s="96">
        <v>0.16582</v>
      </c>
      <c r="X315" s="241">
        <f t="shared" si="46"/>
        <v>1.79701709152215E-2</v>
      </c>
      <c r="Y315" s="241">
        <f t="shared" si="47"/>
        <v>8.4976607721299995E-3</v>
      </c>
      <c r="Z315" s="241">
        <f t="shared" si="48"/>
        <v>3.7181185579915001E-3</v>
      </c>
      <c r="AA315" s="241">
        <f t="shared" si="49"/>
        <v>5.7543915850999999E-3</v>
      </c>
      <c r="AB315" s="258">
        <v>5.2103649999999998E-3</v>
      </c>
      <c r="AC315" s="258">
        <v>4.8940719999999999E-7</v>
      </c>
      <c r="AD315" s="258">
        <v>1.8420398E-3</v>
      </c>
      <c r="AE315" s="258">
        <v>3.6327993000000002E-7</v>
      </c>
      <c r="AF315" s="258">
        <v>1.3987104E-3</v>
      </c>
      <c r="AG315" s="258">
        <v>4.5692885000000003E-5</v>
      </c>
      <c r="AH315" s="258">
        <v>3.4102120000000001E-3</v>
      </c>
      <c r="AI315" s="258">
        <v>1.0874894999999999E-5</v>
      </c>
      <c r="AJ315" s="258">
        <v>1.8527340000000001E-5</v>
      </c>
      <c r="AK315" s="258">
        <v>4.4899719000000003E-6</v>
      </c>
      <c r="AL315" s="258">
        <v>1.5967584999999999E-6</v>
      </c>
      <c r="AM315" s="258">
        <v>4.9165914999999999E-9</v>
      </c>
      <c r="AN315" s="258">
        <v>1.3482547999999999E-4</v>
      </c>
      <c r="AO315" s="258">
        <v>5.2212592E-5</v>
      </c>
      <c r="AP315" s="258">
        <v>8.5374603999999998E-5</v>
      </c>
      <c r="AQ315" s="258">
        <v>3.7775851000000002E-6</v>
      </c>
      <c r="AR315" s="258">
        <v>5.7506140000000002E-3</v>
      </c>
      <c r="AT315" s="193"/>
      <c r="AU315" s="193"/>
      <c r="AV315" s="193"/>
      <c r="AW315" s="193"/>
      <c r="AX315" s="193"/>
      <c r="AY315" s="193"/>
      <c r="AZ315" s="193"/>
      <c r="BA315" s="193"/>
      <c r="BB315" s="193"/>
      <c r="BC315" s="193"/>
      <c r="BD315" s="193"/>
      <c r="BE315" s="315"/>
      <c r="BF315" s="315"/>
      <c r="BG315" s="315"/>
      <c r="BH315" s="315"/>
      <c r="BI315" s="315"/>
      <c r="BJ315" s="315"/>
      <c r="BK315" s="315"/>
    </row>
    <row r="316" spans="1:63" x14ac:dyDescent="0.25">
      <c r="A316" s="9"/>
      <c r="B316" s="184" t="s">
        <v>5770</v>
      </c>
      <c r="C316" s="25" t="s">
        <v>3152</v>
      </c>
      <c r="D316" s="193">
        <v>0.11572116</v>
      </c>
      <c r="E316" s="193">
        <v>6.6881779000000002E-2</v>
      </c>
      <c r="F316" s="193">
        <v>3.0527367999999999E-2</v>
      </c>
      <c r="G316" s="193">
        <v>4.4735657999999999E-3</v>
      </c>
      <c r="H316" s="193">
        <v>5.0666174000000002E-4</v>
      </c>
      <c r="I316" s="193">
        <v>3.7632424000000001E-3</v>
      </c>
      <c r="J316" s="193">
        <v>2.0962518000000002E-3</v>
      </c>
      <c r="K316" s="193">
        <v>8.1924773999999994E-5</v>
      </c>
      <c r="L316" s="193">
        <v>7.3903694999999997E-3</v>
      </c>
      <c r="M316" s="193">
        <v>0</v>
      </c>
      <c r="N316" s="193">
        <v>0</v>
      </c>
      <c r="O316" s="193">
        <v>0</v>
      </c>
      <c r="P316" s="199">
        <f t="shared" si="45"/>
        <v>0.49542058518518517</v>
      </c>
      <c r="Q316" s="240">
        <v>12.522751</v>
      </c>
      <c r="R316" s="99">
        <v>10.379788</v>
      </c>
      <c r="S316" s="99">
        <v>1.7880240000000001</v>
      </c>
      <c r="T316" s="99">
        <v>5.1783E-6</v>
      </c>
      <c r="U316" s="99">
        <v>0.11676</v>
      </c>
      <c r="V316" s="99">
        <v>4.3923770000000001E-2</v>
      </c>
      <c r="W316" s="99">
        <v>0.19425000000000001</v>
      </c>
      <c r="X316" s="241">
        <f t="shared" si="46"/>
        <v>7.101064752717301E-2</v>
      </c>
      <c r="Y316" s="241">
        <f t="shared" si="47"/>
        <v>2.4311945966600003E-2</v>
      </c>
      <c r="Z316" s="241">
        <f t="shared" si="48"/>
        <v>2.0690263095573001E-2</v>
      </c>
      <c r="AA316" s="241">
        <f t="shared" si="49"/>
        <v>2.6008438464999999E-2</v>
      </c>
      <c r="AB316" s="258">
        <v>1.373166E-2</v>
      </c>
      <c r="AC316" s="258">
        <v>1.04896E-5</v>
      </c>
      <c r="AD316" s="258">
        <v>4.4636785999999998E-3</v>
      </c>
      <c r="AE316" s="258">
        <v>1.3259136000000001E-6</v>
      </c>
      <c r="AF316" s="258">
        <v>6.0547493000000004E-3</v>
      </c>
      <c r="AG316" s="258">
        <v>5.0042552999999999E-5</v>
      </c>
      <c r="AH316" s="258">
        <v>8.9869092000000005E-3</v>
      </c>
      <c r="AI316" s="258">
        <v>5.1773225000000003E-5</v>
      </c>
      <c r="AJ316" s="258">
        <v>3.9218699999999998E-5</v>
      </c>
      <c r="AK316" s="258">
        <v>7.0572037000000002E-5</v>
      </c>
      <c r="AL316" s="258">
        <v>7.6650507999999999E-6</v>
      </c>
      <c r="AM316" s="258">
        <v>1.1442773000000001E-8</v>
      </c>
      <c r="AN316" s="258">
        <v>4.1255774E-4</v>
      </c>
      <c r="AO316" s="258">
        <v>4.2701270000000002E-4</v>
      </c>
      <c r="AP316" s="258">
        <v>1.0694543000000001E-2</v>
      </c>
      <c r="AQ316" s="258">
        <v>1.8940465E-5</v>
      </c>
      <c r="AR316" s="258">
        <v>2.5989498E-2</v>
      </c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315"/>
      <c r="BF316" s="315"/>
      <c r="BG316" s="315"/>
      <c r="BH316" s="315"/>
      <c r="BI316" s="315"/>
      <c r="BJ316" s="315"/>
      <c r="BK316" s="315"/>
    </row>
    <row r="317" spans="1:63" x14ac:dyDescent="0.25">
      <c r="A317" s="9"/>
      <c r="B317" s="184" t="s">
        <v>5770</v>
      </c>
      <c r="C317" s="5" t="s">
        <v>3153</v>
      </c>
      <c r="D317" s="172">
        <v>0.28229085999999998</v>
      </c>
      <c r="E317" s="172">
        <v>0.22224669</v>
      </c>
      <c r="F317" s="172">
        <v>3.3880773000000003E-2</v>
      </c>
      <c r="G317" s="172">
        <v>6.4310293000000001E-3</v>
      </c>
      <c r="H317" s="172">
        <v>5.7630485E-4</v>
      </c>
      <c r="I317" s="172">
        <v>1.4044279999999999E-2</v>
      </c>
      <c r="J317" s="172">
        <v>1.2396112999999999E-3</v>
      </c>
      <c r="K317" s="172">
        <v>1.0954371E-4</v>
      </c>
      <c r="L317" s="172">
        <v>3.7626231000000001E-3</v>
      </c>
      <c r="M317" s="172">
        <v>0</v>
      </c>
      <c r="N317" s="172">
        <v>0</v>
      </c>
      <c r="O317" s="172">
        <v>0</v>
      </c>
      <c r="P317" s="199">
        <f t="shared" si="45"/>
        <v>1.6462717777777776</v>
      </c>
      <c r="Q317" s="233">
        <v>30.665675</v>
      </c>
      <c r="R317" s="96">
        <v>25.440182</v>
      </c>
      <c r="S317" s="96">
        <v>4.4404079999999997</v>
      </c>
      <c r="T317" s="96">
        <v>2.1772000000000001E-5</v>
      </c>
      <c r="U317" s="96">
        <v>0.17036999999999999</v>
      </c>
      <c r="V317" s="96">
        <v>8.3373199999999995E-2</v>
      </c>
      <c r="W317" s="96">
        <v>0.53132000000000001</v>
      </c>
      <c r="X317" s="241">
        <f t="shared" si="46"/>
        <v>0.16768532589044699</v>
      </c>
      <c r="Y317" s="241">
        <f t="shared" si="47"/>
        <v>7.15752674901E-2</v>
      </c>
      <c r="Z317" s="241">
        <f t="shared" si="48"/>
        <v>3.2295985621347001E-2</v>
      </c>
      <c r="AA317" s="241">
        <f t="shared" si="49"/>
        <v>6.3814072779000003E-2</v>
      </c>
      <c r="AB317" s="241">
        <v>4.5632552E-2</v>
      </c>
      <c r="AC317" s="241">
        <v>9.5469098000000008E-6</v>
      </c>
      <c r="AD317" s="241">
        <v>5.5426581999999999E-3</v>
      </c>
      <c r="AE317" s="241">
        <v>2.8859503000000001E-6</v>
      </c>
      <c r="AF317" s="241">
        <v>2.0245757E-2</v>
      </c>
      <c r="AG317" s="241">
        <v>1.4186742999999999E-4</v>
      </c>
      <c r="AH317" s="241">
        <v>2.9866380000000001E-2</v>
      </c>
      <c r="AI317" s="241">
        <v>5.3624030000000002E-5</v>
      </c>
      <c r="AJ317" s="241">
        <v>5.6894171999999998E-5</v>
      </c>
      <c r="AK317" s="241">
        <v>2.2166111000000001E-5</v>
      </c>
      <c r="AL317" s="241">
        <v>4.9510032000000003E-6</v>
      </c>
      <c r="AM317" s="241">
        <v>1.5655147000000001E-8</v>
      </c>
      <c r="AN317" s="241">
        <v>3.1136849000000001E-4</v>
      </c>
      <c r="AO317" s="241">
        <v>7.1004735999999997E-4</v>
      </c>
      <c r="AP317" s="241">
        <v>1.2705387999999999E-3</v>
      </c>
      <c r="AQ317" s="241">
        <v>1.2242779E-5</v>
      </c>
      <c r="AR317" s="241">
        <v>6.3801830000000004E-2</v>
      </c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315"/>
      <c r="BF317" s="315"/>
      <c r="BG317" s="315"/>
      <c r="BH317" s="315"/>
      <c r="BI317" s="315"/>
      <c r="BJ317" s="315"/>
      <c r="BK317" s="315"/>
    </row>
    <row r="318" spans="1:63" x14ac:dyDescent="0.25">
      <c r="A318" s="9"/>
      <c r="B318" s="184" t="s">
        <v>5770</v>
      </c>
      <c r="C318" s="25" t="s">
        <v>3154</v>
      </c>
      <c r="D318" s="193">
        <v>0.60432151000000001</v>
      </c>
      <c r="E318" s="193">
        <v>0.23831350000000001</v>
      </c>
      <c r="F318" s="193">
        <v>0.26397379999999998</v>
      </c>
      <c r="G318" s="193">
        <v>1.176778E-2</v>
      </c>
      <c r="H318" s="193">
        <v>9.4990874000000004E-4</v>
      </c>
      <c r="I318" s="193">
        <v>3.1411419000000003E-2</v>
      </c>
      <c r="J318" s="193">
        <v>6.4179581000000001E-3</v>
      </c>
      <c r="K318" s="193">
        <v>1.2076821999999999E-4</v>
      </c>
      <c r="L318" s="193">
        <v>5.1366380000000003E-2</v>
      </c>
      <c r="M318" s="193">
        <v>0</v>
      </c>
      <c r="N318" s="193">
        <v>0</v>
      </c>
      <c r="O318" s="193">
        <v>0</v>
      </c>
      <c r="P318" s="199">
        <f t="shared" si="45"/>
        <v>1.7652851851851852</v>
      </c>
      <c r="Q318" s="233">
        <v>32.732351000000001</v>
      </c>
      <c r="R318" s="96">
        <v>24.851015</v>
      </c>
      <c r="S318" s="96">
        <v>6.4652000000000003</v>
      </c>
      <c r="T318" s="96">
        <v>3.5811E-5</v>
      </c>
      <c r="U318" s="96">
        <v>0.41517999999999999</v>
      </c>
      <c r="V318" s="96">
        <v>0.1179307</v>
      </c>
      <c r="W318" s="96">
        <v>0.88299000000000005</v>
      </c>
      <c r="X318" s="241">
        <f t="shared" si="46"/>
        <v>0.23448660085735901</v>
      </c>
      <c r="Y318" s="241">
        <f t="shared" si="47"/>
        <v>0.13388733544320003</v>
      </c>
      <c r="Z318" s="241">
        <f t="shared" si="48"/>
        <v>3.8229959614158995E-2</v>
      </c>
      <c r="AA318" s="241">
        <f t="shared" si="49"/>
        <v>6.2369305799999997E-2</v>
      </c>
      <c r="AB318" s="258">
        <v>4.8927083000000003E-2</v>
      </c>
      <c r="AC318" s="258">
        <v>8.6560638999999999E-6</v>
      </c>
      <c r="AD318" s="258">
        <v>1.4050119999999999E-2</v>
      </c>
      <c r="AE318" s="258">
        <v>7.9358392999999993E-6</v>
      </c>
      <c r="AF318" s="258">
        <v>7.0687125000000003E-2</v>
      </c>
      <c r="AG318" s="258">
        <v>2.0641554000000001E-4</v>
      </c>
      <c r="AH318" s="258">
        <v>3.2023127999999998E-2</v>
      </c>
      <c r="AI318" s="258">
        <v>4.5098830999999999E-4</v>
      </c>
      <c r="AJ318" s="258">
        <v>1.0313013000000001E-4</v>
      </c>
      <c r="AK318" s="258">
        <v>4.8709523000000001E-5</v>
      </c>
      <c r="AL318" s="258">
        <v>1.1165073E-5</v>
      </c>
      <c r="AM318" s="258">
        <v>3.5978159000000001E-8</v>
      </c>
      <c r="AN318" s="258">
        <v>1.5189718000000001E-3</v>
      </c>
      <c r="AO318" s="258">
        <v>1.7878942E-3</v>
      </c>
      <c r="AP318" s="258">
        <v>2.2859365999999999E-3</v>
      </c>
      <c r="AQ318" s="258">
        <v>1.239058E-4</v>
      </c>
      <c r="AR318" s="258">
        <v>6.2245399999999999E-2</v>
      </c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315"/>
      <c r="BF318" s="315"/>
      <c r="BG318" s="315"/>
      <c r="BH318" s="315"/>
      <c r="BI318" s="315"/>
      <c r="BJ318" s="315"/>
      <c r="BK318" s="315"/>
    </row>
    <row r="319" spans="1:63" x14ac:dyDescent="0.25">
      <c r="A319" s="9"/>
      <c r="B319" s="184" t="s">
        <v>5770</v>
      </c>
      <c r="C319" s="5" t="s">
        <v>3155</v>
      </c>
      <c r="D319" s="172">
        <v>3.0970876999999999</v>
      </c>
      <c r="E319" s="172">
        <v>1.8774774999999999</v>
      </c>
      <c r="F319" s="172">
        <v>0.83371432000000001</v>
      </c>
      <c r="G319" s="172">
        <v>8.5722741000000005E-2</v>
      </c>
      <c r="H319" s="172">
        <v>1.0697516000000001E-2</v>
      </c>
      <c r="I319" s="172">
        <v>0.1167533</v>
      </c>
      <c r="J319" s="172">
        <v>2.2035158999999999E-2</v>
      </c>
      <c r="K319" s="172">
        <v>5.9251675999999996E-4</v>
      </c>
      <c r="L319" s="172">
        <v>0.15009462000000001</v>
      </c>
      <c r="M319" s="172">
        <v>0</v>
      </c>
      <c r="N319" s="172">
        <v>0</v>
      </c>
      <c r="O319" s="172">
        <v>0</v>
      </c>
      <c r="P319" s="199">
        <f t="shared" si="45"/>
        <v>13.90724074074074</v>
      </c>
      <c r="Q319" s="233">
        <v>191.30322000000001</v>
      </c>
      <c r="R319" s="96">
        <v>125.51857</v>
      </c>
      <c r="S319" s="96">
        <v>55.632080000000002</v>
      </c>
      <c r="T319" s="96">
        <v>1.1823E-4</v>
      </c>
      <c r="U319" s="96">
        <v>2.4146000000000001</v>
      </c>
      <c r="V319" s="96">
        <v>1.034545</v>
      </c>
      <c r="W319" s="96">
        <v>6.7032999999999996</v>
      </c>
      <c r="X319" s="241">
        <f t="shared" si="46"/>
        <v>1.2702463254299701</v>
      </c>
      <c r="Y319" s="241">
        <f t="shared" si="47"/>
        <v>0.68193638580900007</v>
      </c>
      <c r="Z319" s="241">
        <f t="shared" si="48"/>
        <v>0.27355772360097003</v>
      </c>
      <c r="AA319" s="241">
        <f t="shared" si="49"/>
        <v>0.31475221602000003</v>
      </c>
      <c r="AB319" s="241">
        <v>0.38547415000000002</v>
      </c>
      <c r="AC319" s="241">
        <v>3.4946139999999997E-5</v>
      </c>
      <c r="AD319" s="241">
        <v>8.1532887999999998E-2</v>
      </c>
      <c r="AE319" s="241">
        <v>3.0178069E-5</v>
      </c>
      <c r="AF319" s="241">
        <v>0.21308657</v>
      </c>
      <c r="AG319" s="241">
        <v>1.7776535999999999E-3</v>
      </c>
      <c r="AH319" s="241">
        <v>0.25229863000000002</v>
      </c>
      <c r="AI319" s="241">
        <v>1.411322E-3</v>
      </c>
      <c r="AJ319" s="241">
        <v>7.5921881999999996E-4</v>
      </c>
      <c r="AK319" s="241">
        <v>2.3579013000000001E-4</v>
      </c>
      <c r="AL319" s="241">
        <v>7.0430024000000001E-5</v>
      </c>
      <c r="AM319" s="241">
        <v>2.1962697000000001E-7</v>
      </c>
      <c r="AN319" s="241">
        <v>5.8564838000000003E-3</v>
      </c>
      <c r="AO319" s="241">
        <v>5.4241208000000004E-3</v>
      </c>
      <c r="AP319" s="241">
        <v>7.5015083999999998E-3</v>
      </c>
      <c r="AQ319" s="241">
        <v>3.6897602E-4</v>
      </c>
      <c r="AR319" s="241">
        <v>0.31438324000000001</v>
      </c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315"/>
      <c r="BF319" s="315"/>
      <c r="BG319" s="315"/>
      <c r="BH319" s="315"/>
      <c r="BI319" s="315"/>
      <c r="BJ319" s="315"/>
      <c r="BK319" s="315"/>
    </row>
    <row r="320" spans="1:63" x14ac:dyDescent="0.25">
      <c r="A320" s="9"/>
      <c r="B320" s="184" t="s">
        <v>5770</v>
      </c>
      <c r="C320" s="5" t="s">
        <v>1447</v>
      </c>
      <c r="D320" s="172">
        <v>1.4350782</v>
      </c>
      <c r="E320" s="172">
        <v>0.48786287</v>
      </c>
      <c r="F320" s="172">
        <v>0.75431300999999995</v>
      </c>
      <c r="G320" s="172">
        <v>3.0373180999999999E-2</v>
      </c>
      <c r="H320" s="172">
        <v>1.6479209000000001E-3</v>
      </c>
      <c r="I320" s="172">
        <v>4.0477019000000003E-2</v>
      </c>
      <c r="J320" s="172">
        <v>1.3811187000000001E-2</v>
      </c>
      <c r="K320" s="172">
        <v>2.1324159999999999E-4</v>
      </c>
      <c r="L320" s="172">
        <v>0.10637974</v>
      </c>
      <c r="M320" s="172">
        <v>0</v>
      </c>
      <c r="N320" s="172">
        <v>0</v>
      </c>
      <c r="O320" s="172">
        <v>0</v>
      </c>
      <c r="P320" s="199">
        <f t="shared" si="45"/>
        <v>3.6137990370370368</v>
      </c>
      <c r="Q320" s="233">
        <v>69.589215999999993</v>
      </c>
      <c r="R320" s="96">
        <v>48.215411000000003</v>
      </c>
      <c r="S320" s="96">
        <v>17.733519999999999</v>
      </c>
      <c r="T320" s="96">
        <v>6.5928999999999998E-5</v>
      </c>
      <c r="U320" s="96">
        <v>1.0059</v>
      </c>
      <c r="V320" s="96">
        <v>0.32541979999999998</v>
      </c>
      <c r="W320" s="96">
        <v>2.3089</v>
      </c>
      <c r="X320" s="241">
        <f t="shared" si="46"/>
        <v>0.46790951436360195</v>
      </c>
      <c r="Y320" s="241">
        <f t="shared" si="47"/>
        <v>0.27116749831799997</v>
      </c>
      <c r="Z320" s="241">
        <f t="shared" si="48"/>
        <v>7.5756865315601996E-2</v>
      </c>
      <c r="AA320" s="241">
        <f t="shared" si="49"/>
        <v>0.12098515073</v>
      </c>
      <c r="AB320" s="241">
        <v>0.10015598000000001</v>
      </c>
      <c r="AC320" s="241">
        <v>1.4986146E-5</v>
      </c>
      <c r="AD320" s="241">
        <v>4.1526489999999999E-2</v>
      </c>
      <c r="AE320" s="241">
        <v>1.6003111999999999E-5</v>
      </c>
      <c r="AF320" s="241">
        <v>0.12888764999999999</v>
      </c>
      <c r="AG320" s="241">
        <v>5.6638906000000002E-4</v>
      </c>
      <c r="AH320" s="241">
        <v>6.5552869E-2</v>
      </c>
      <c r="AI320" s="241">
        <v>1.2593164E-3</v>
      </c>
      <c r="AJ320" s="241">
        <v>2.6724932999999998E-4</v>
      </c>
      <c r="AK320" s="241">
        <v>1.1231299000000001E-4</v>
      </c>
      <c r="AL320" s="241">
        <v>2.7589184E-5</v>
      </c>
      <c r="AM320" s="241">
        <v>8.8211601999999995E-8</v>
      </c>
      <c r="AN320" s="241">
        <v>3.3376805000000002E-3</v>
      </c>
      <c r="AO320" s="241">
        <v>2.0084532E-3</v>
      </c>
      <c r="AP320" s="241">
        <v>3.1913064999999998E-3</v>
      </c>
      <c r="AQ320" s="241">
        <v>2.5594072999999998E-4</v>
      </c>
      <c r="AR320" s="241">
        <v>0.12072921</v>
      </c>
      <c r="AT320" s="193"/>
      <c r="AU320" s="193"/>
      <c r="AV320" s="193"/>
      <c r="AW320" s="193"/>
      <c r="AX320" s="193"/>
      <c r="AY320" s="193"/>
      <c r="AZ320" s="193"/>
      <c r="BA320" s="193"/>
      <c r="BB320" s="193"/>
      <c r="BC320" s="193"/>
      <c r="BD320" s="193"/>
      <c r="BE320" s="315"/>
      <c r="BF320" s="315"/>
      <c r="BG320" s="315"/>
      <c r="BH320" s="315"/>
      <c r="BI320" s="315"/>
      <c r="BJ320" s="315"/>
      <c r="BK320" s="315"/>
    </row>
    <row r="321" spans="1:63" x14ac:dyDescent="0.25">
      <c r="A321" s="9"/>
      <c r="B321" s="184" t="s">
        <v>5770</v>
      </c>
      <c r="C321" s="5" t="s">
        <v>1448</v>
      </c>
      <c r="D321" s="172">
        <v>9.0956833999999997E-4</v>
      </c>
      <c r="E321" s="172">
        <v>3.1466600000000001E-4</v>
      </c>
      <c r="F321" s="172">
        <v>3.0418363E-4</v>
      </c>
      <c r="G321" s="172">
        <v>2.9996169999999999E-6</v>
      </c>
      <c r="H321" s="172">
        <v>3.4978879000000002E-6</v>
      </c>
      <c r="I321" s="172">
        <v>2.5278470000000001E-4</v>
      </c>
      <c r="J321" s="172">
        <v>6.5541330999999999E-6</v>
      </c>
      <c r="K321" s="172">
        <v>1.678139E-7</v>
      </c>
      <c r="L321" s="172">
        <v>2.4714569000000001E-5</v>
      </c>
      <c r="M321" s="172">
        <v>0</v>
      </c>
      <c r="N321" s="172">
        <v>0</v>
      </c>
      <c r="O321" s="172">
        <v>0</v>
      </c>
      <c r="P321" s="199">
        <f t="shared" si="45"/>
        <v>2.3308592592592593E-3</v>
      </c>
      <c r="Q321" s="233">
        <v>3.7840855999999999E-2</v>
      </c>
      <c r="R321" s="96">
        <v>3.3308697999999998E-2</v>
      </c>
      <c r="S321" s="96">
        <v>2.7685280000000001E-3</v>
      </c>
      <c r="T321" s="96">
        <v>1.2806E-7</v>
      </c>
      <c r="U321" s="96">
        <v>1.4050999999999999E-4</v>
      </c>
      <c r="V321" s="96">
        <v>1.8492439999999999E-5</v>
      </c>
      <c r="W321" s="96">
        <v>1.6045E-3</v>
      </c>
      <c r="X321" s="241">
        <f t="shared" si="46"/>
        <v>4.9151565377625903E-4</v>
      </c>
      <c r="Y321" s="241">
        <f t="shared" si="47"/>
        <v>3.5993138473900001E-4</v>
      </c>
      <c r="Z321" s="241">
        <f t="shared" si="48"/>
        <v>4.8252246123259006E-5</v>
      </c>
      <c r="AA321" s="241">
        <f t="shared" si="49"/>
        <v>8.333202291400001E-5</v>
      </c>
      <c r="AB321" s="241">
        <v>6.4609011000000001E-5</v>
      </c>
      <c r="AC321" s="241">
        <v>1.4718932000000001E-8</v>
      </c>
      <c r="AD321" s="241">
        <v>3.2614853000000001E-6</v>
      </c>
      <c r="AE321" s="241">
        <v>3.9323852000000001E-8</v>
      </c>
      <c r="AF321" s="241">
        <v>2.9191668000000002E-4</v>
      </c>
      <c r="AG321" s="241">
        <v>9.0165654999999994E-8</v>
      </c>
      <c r="AH321" s="241">
        <v>4.2287519000000003E-5</v>
      </c>
      <c r="AI321" s="241">
        <v>4.8109929000000001E-7</v>
      </c>
      <c r="AJ321" s="241">
        <v>1.9962309E-8</v>
      </c>
      <c r="AK321" s="241">
        <v>6.2947367999999999E-8</v>
      </c>
      <c r="AL321" s="241">
        <v>3.2029764000000001E-9</v>
      </c>
      <c r="AM321" s="241">
        <v>1.0999859E-11</v>
      </c>
      <c r="AN321" s="241">
        <v>5.3860223999999999E-7</v>
      </c>
      <c r="AO321" s="241">
        <v>4.9701668000000001E-6</v>
      </c>
      <c r="AP321" s="241">
        <v>-1.1126486000000001E-7</v>
      </c>
      <c r="AQ321" s="241">
        <v>6.0383913999999999E-8</v>
      </c>
      <c r="AR321" s="241">
        <v>8.3271639000000004E-5</v>
      </c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315"/>
      <c r="BF321" s="315"/>
      <c r="BG321" s="315"/>
      <c r="BH321" s="315"/>
      <c r="BI321" s="315"/>
      <c r="BJ321" s="315"/>
      <c r="BK321" s="315"/>
    </row>
    <row r="322" spans="1:63" x14ac:dyDescent="0.25">
      <c r="A322" s="9"/>
      <c r="B322" s="184" t="s">
        <v>5770</v>
      </c>
      <c r="C322" s="5" t="s">
        <v>1449</v>
      </c>
      <c r="D322" s="172">
        <v>2.3214719000000002E-2</v>
      </c>
      <c r="E322" s="172">
        <v>1.0994810000000001E-2</v>
      </c>
      <c r="F322" s="172">
        <v>5.4673613999999997E-3</v>
      </c>
      <c r="G322" s="172">
        <v>2.6188467000000002E-4</v>
      </c>
      <c r="H322" s="172">
        <v>7.2331549999999994E-5</v>
      </c>
      <c r="I322" s="172">
        <v>5.7834428999999996E-3</v>
      </c>
      <c r="J322" s="172">
        <v>1.9588714000000001E-4</v>
      </c>
      <c r="K322" s="172">
        <v>4.5118854000000004E-6</v>
      </c>
      <c r="L322" s="172">
        <v>4.3448956999999998E-4</v>
      </c>
      <c r="M322" s="172">
        <v>0</v>
      </c>
      <c r="N322" s="172">
        <v>0</v>
      </c>
      <c r="O322" s="172">
        <v>0</v>
      </c>
      <c r="P322" s="199">
        <f t="shared" si="45"/>
        <v>8.1443037037037036E-2</v>
      </c>
      <c r="Q322" s="233">
        <v>1.3400323999999999</v>
      </c>
      <c r="R322" s="96">
        <v>1.1476911999999999</v>
      </c>
      <c r="S322" s="96">
        <v>0.163772</v>
      </c>
      <c r="T322" s="96">
        <v>2.5540999999999998E-6</v>
      </c>
      <c r="U322" s="96">
        <v>5.9747999999999997E-3</v>
      </c>
      <c r="V322" s="96">
        <v>3.0608200000000001E-3</v>
      </c>
      <c r="W322" s="96">
        <v>1.9531E-2</v>
      </c>
      <c r="X322" s="241">
        <f t="shared" si="46"/>
        <v>1.643977611551397E-2</v>
      </c>
      <c r="Y322" s="241">
        <f t="shared" si="47"/>
        <v>1.1406748909039999E-2</v>
      </c>
      <c r="Z322" s="241">
        <f t="shared" si="48"/>
        <v>2.1616884113739698E-3</v>
      </c>
      <c r="AA322" s="241">
        <f t="shared" si="49"/>
        <v>2.8713387950999999E-3</v>
      </c>
      <c r="AB322" s="241">
        <v>2.2575156000000001E-3</v>
      </c>
      <c r="AC322" s="241">
        <v>4.5317690000000002E-7</v>
      </c>
      <c r="AD322" s="241">
        <v>2.207E-4</v>
      </c>
      <c r="AE322" s="241">
        <v>6.9950934000000004E-7</v>
      </c>
      <c r="AF322" s="241">
        <v>8.9221465999999999E-3</v>
      </c>
      <c r="AG322" s="241">
        <v>5.2340227999999999E-6</v>
      </c>
      <c r="AH322" s="241">
        <v>1.4775809999999999E-3</v>
      </c>
      <c r="AI322" s="241">
        <v>8.2948823999999997E-6</v>
      </c>
      <c r="AJ322" s="241">
        <v>2.1447887999999998E-6</v>
      </c>
      <c r="AK322" s="241">
        <v>2.7677519E-6</v>
      </c>
      <c r="AL322" s="241">
        <v>2.1116304999999999E-7</v>
      </c>
      <c r="AM322" s="241">
        <v>7.0712397000000004E-10</v>
      </c>
      <c r="AN322" s="241">
        <v>9.6968081000000002E-6</v>
      </c>
      <c r="AO322" s="241">
        <v>3.1978364999999998E-4</v>
      </c>
      <c r="AP322" s="241">
        <v>3.4120766000000002E-4</v>
      </c>
      <c r="AQ322" s="241">
        <v>1.3230951000000001E-6</v>
      </c>
      <c r="AR322" s="241">
        <v>2.8700156999999999E-3</v>
      </c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315"/>
      <c r="BF322" s="315"/>
      <c r="BG322" s="315"/>
      <c r="BH322" s="315"/>
      <c r="BI322" s="315"/>
      <c r="BJ322" s="315"/>
      <c r="BK322" s="315"/>
    </row>
    <row r="323" spans="1:63" x14ac:dyDescent="0.25">
      <c r="A323" s="9"/>
      <c r="B323" s="184" t="s">
        <v>5770</v>
      </c>
      <c r="C323" s="5" t="s">
        <v>4760</v>
      </c>
      <c r="D323" s="172">
        <v>0.67000029000000005</v>
      </c>
      <c r="E323" s="172">
        <v>0.40635063999999999</v>
      </c>
      <c r="F323" s="172">
        <v>8.4103160999999996E-2</v>
      </c>
      <c r="G323" s="172">
        <v>2.9070551E-2</v>
      </c>
      <c r="H323" s="172">
        <v>0.10718095</v>
      </c>
      <c r="I323" s="172">
        <v>2.3658136999999999E-2</v>
      </c>
      <c r="J323" s="172">
        <v>3.5853997000000002E-3</v>
      </c>
      <c r="K323" s="172">
        <v>8.2712645999999997E-5</v>
      </c>
      <c r="L323" s="172">
        <v>1.5968745999999999E-2</v>
      </c>
      <c r="M323" s="172">
        <v>0</v>
      </c>
      <c r="N323" s="172">
        <v>0</v>
      </c>
      <c r="O323" s="172">
        <v>0</v>
      </c>
      <c r="P323" s="199">
        <f t="shared" si="45"/>
        <v>3.0100047407407406</v>
      </c>
      <c r="Q323" s="233">
        <v>67.603819000000001</v>
      </c>
      <c r="R323" s="96">
        <v>50.288744999999999</v>
      </c>
      <c r="S323" s="96">
        <v>14.501760000000001</v>
      </c>
      <c r="T323" s="96">
        <v>1.9432E-5</v>
      </c>
      <c r="U323" s="96">
        <v>0.63909000000000005</v>
      </c>
      <c r="V323" s="96">
        <v>0.26490469999999999</v>
      </c>
      <c r="W323" s="96">
        <v>1.9093</v>
      </c>
      <c r="X323" s="241">
        <f t="shared" si="46"/>
        <v>0.31370523647106896</v>
      </c>
      <c r="Y323" s="241">
        <f t="shared" si="47"/>
        <v>0.12831877315739998</v>
      </c>
      <c r="Z323" s="241">
        <f t="shared" si="48"/>
        <v>5.9454543738669006E-2</v>
      </c>
      <c r="AA323" s="241">
        <f t="shared" si="49"/>
        <v>0.125931919575</v>
      </c>
      <c r="AB323" s="241">
        <v>8.3430721999999999E-2</v>
      </c>
      <c r="AC323" s="241">
        <v>8.0825383999999997E-6</v>
      </c>
      <c r="AD323" s="241">
        <v>2.4283506999999999E-2</v>
      </c>
      <c r="AE323" s="241">
        <v>2.0925938999999999E-5</v>
      </c>
      <c r="AF323" s="241">
        <v>2.0111654E-2</v>
      </c>
      <c r="AG323" s="241">
        <v>4.6388168000000002E-4</v>
      </c>
      <c r="AH323" s="241">
        <v>5.4601996E-2</v>
      </c>
      <c r="AI323" s="241">
        <v>1.3584987E-4</v>
      </c>
      <c r="AJ323" s="241">
        <v>2.5879202999999997E-4</v>
      </c>
      <c r="AK323" s="241">
        <v>4.7345387E-5</v>
      </c>
      <c r="AL323" s="241">
        <v>2.2381256000000002E-5</v>
      </c>
      <c r="AM323" s="241">
        <v>6.8005668999999997E-8</v>
      </c>
      <c r="AN323" s="241">
        <v>2.2591725E-3</v>
      </c>
      <c r="AO323" s="241">
        <v>9.4761379000000002E-4</v>
      </c>
      <c r="AP323" s="241">
        <v>1.1813249E-3</v>
      </c>
      <c r="AQ323" s="241">
        <v>4.0849575000000001E-5</v>
      </c>
      <c r="AR323" s="241">
        <v>0.12589106999999999</v>
      </c>
      <c r="AT323" s="193"/>
      <c r="AU323" s="193"/>
      <c r="AV323" s="193"/>
      <c r="AW323" s="193"/>
      <c r="AX323" s="193"/>
      <c r="AY323" s="193"/>
      <c r="AZ323" s="193"/>
      <c r="BA323" s="193"/>
      <c r="BB323" s="193"/>
      <c r="BC323" s="193"/>
      <c r="BD323" s="193"/>
      <c r="BE323" s="315"/>
      <c r="BF323" s="315"/>
      <c r="BG323" s="315"/>
      <c r="BH323" s="315"/>
      <c r="BI323" s="315"/>
      <c r="BJ323" s="315"/>
      <c r="BK323" s="315"/>
    </row>
    <row r="324" spans="1:63" x14ac:dyDescent="0.25">
      <c r="A324" s="9"/>
      <c r="B324" s="184" t="s">
        <v>5770</v>
      </c>
      <c r="C324" s="5" t="s">
        <v>4761</v>
      </c>
      <c r="D324" s="172">
        <v>0.21101897</v>
      </c>
      <c r="E324" s="172">
        <v>0.11513692</v>
      </c>
      <c r="F324" s="172">
        <v>6.0255332000000002E-2</v>
      </c>
      <c r="G324" s="172">
        <v>5.7695751999999999E-3</v>
      </c>
      <c r="H324" s="172">
        <v>5.4264934999999999E-4</v>
      </c>
      <c r="I324" s="172">
        <v>6.29388E-3</v>
      </c>
      <c r="J324" s="172">
        <v>4.7780091000000002E-3</v>
      </c>
      <c r="K324" s="172">
        <v>2.4800215000000001E-5</v>
      </c>
      <c r="L324" s="172">
        <v>1.8217806999999999E-2</v>
      </c>
      <c r="M324" s="172">
        <v>0</v>
      </c>
      <c r="N324" s="172">
        <v>0</v>
      </c>
      <c r="O324" s="172">
        <v>0</v>
      </c>
      <c r="P324" s="199">
        <f t="shared" si="45"/>
        <v>0.852866074074074</v>
      </c>
      <c r="Q324" s="233">
        <v>10.958188</v>
      </c>
      <c r="R324" s="96">
        <v>8.8518293000000003</v>
      </c>
      <c r="S324" s="96">
        <v>1.4636720000000001</v>
      </c>
      <c r="T324" s="96">
        <v>3.6850999999999997E-5</v>
      </c>
      <c r="U324" s="96">
        <v>0.33650999999999998</v>
      </c>
      <c r="V324" s="96">
        <v>2.4889769999999999E-2</v>
      </c>
      <c r="W324" s="96">
        <v>0.28125</v>
      </c>
      <c r="X324" s="241">
        <f t="shared" si="46"/>
        <v>8.1165688517631007E-2</v>
      </c>
      <c r="Y324" s="241">
        <f t="shared" si="47"/>
        <v>4.0848360212200001E-2</v>
      </c>
      <c r="Z324" s="241">
        <f t="shared" si="48"/>
        <v>1.8118654727431002E-2</v>
      </c>
      <c r="AA324" s="241">
        <f t="shared" si="49"/>
        <v>2.2198673578000001E-2</v>
      </c>
      <c r="AB324" s="241">
        <v>2.3640359E-2</v>
      </c>
      <c r="AC324" s="241">
        <v>1.0675657E-6</v>
      </c>
      <c r="AD324" s="241">
        <v>6.3906047999999997E-3</v>
      </c>
      <c r="AE324" s="241">
        <v>1.9909954999999999E-6</v>
      </c>
      <c r="AF324" s="241">
        <v>1.0767570000000001E-2</v>
      </c>
      <c r="AG324" s="241">
        <v>4.6767851000000003E-5</v>
      </c>
      <c r="AH324" s="241">
        <v>1.5472438999999999E-2</v>
      </c>
      <c r="AI324" s="241">
        <v>1.0891928E-4</v>
      </c>
      <c r="AJ324" s="241">
        <v>4.8247105999999997E-5</v>
      </c>
      <c r="AK324" s="241">
        <v>3.3591043999999998E-5</v>
      </c>
      <c r="AL324" s="241">
        <v>7.0007470999999999E-6</v>
      </c>
      <c r="AM324" s="241">
        <v>1.5700331000000001E-8</v>
      </c>
      <c r="AN324" s="241">
        <v>1.8115067000000001E-3</v>
      </c>
      <c r="AO324" s="241">
        <v>3.3503758000000001E-4</v>
      </c>
      <c r="AP324" s="241">
        <v>3.0189757000000003E-4</v>
      </c>
      <c r="AQ324" s="241">
        <v>4.3065578000000003E-5</v>
      </c>
      <c r="AR324" s="241">
        <v>2.2155608E-2</v>
      </c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315"/>
      <c r="BF324" s="315"/>
      <c r="BG324" s="315"/>
      <c r="BH324" s="315"/>
      <c r="BI324" s="315"/>
      <c r="BJ324" s="315"/>
      <c r="BK324" s="315"/>
    </row>
    <row r="325" spans="1:63" x14ac:dyDescent="0.25">
      <c r="A325" s="9"/>
      <c r="B325" s="184" t="s">
        <v>5770</v>
      </c>
      <c r="C325" s="5" t="s">
        <v>4762</v>
      </c>
      <c r="D325" s="172">
        <v>0.22070561</v>
      </c>
      <c r="E325" s="172">
        <v>0.12104478</v>
      </c>
      <c r="F325" s="172">
        <v>6.2323117999999997E-2</v>
      </c>
      <c r="G325" s="172">
        <v>6.0099421000000004E-3</v>
      </c>
      <c r="H325" s="172">
        <v>5.8561243999999998E-4</v>
      </c>
      <c r="I325" s="172">
        <v>6.6905033000000001E-3</v>
      </c>
      <c r="J325" s="172">
        <v>4.9985252999999999E-3</v>
      </c>
      <c r="K325" s="172">
        <v>2.8845355E-5</v>
      </c>
      <c r="L325" s="172">
        <v>1.9024283999999999E-2</v>
      </c>
      <c r="M325" s="172">
        <v>0</v>
      </c>
      <c r="N325" s="172">
        <v>0</v>
      </c>
      <c r="O325" s="172">
        <v>0</v>
      </c>
      <c r="P325" s="199">
        <f t="shared" si="45"/>
        <v>0.89662799999999998</v>
      </c>
      <c r="Q325" s="233">
        <v>11.762922</v>
      </c>
      <c r="R325" s="96">
        <v>9.4477945000000005</v>
      </c>
      <c r="S325" s="96">
        <v>1.638336</v>
      </c>
      <c r="T325" s="96">
        <v>3.7805000000000001E-5</v>
      </c>
      <c r="U325" s="96">
        <v>0.34383000000000002</v>
      </c>
      <c r="V325" s="96">
        <v>2.7683949999999999E-2</v>
      </c>
      <c r="W325" s="96">
        <v>0.30524000000000001</v>
      </c>
      <c r="X325" s="241">
        <f t="shared" si="46"/>
        <v>8.5556660398865003E-2</v>
      </c>
      <c r="Y325" s="241">
        <f t="shared" si="47"/>
        <v>4.2831800721799998E-2</v>
      </c>
      <c r="Z325" s="241">
        <f t="shared" si="48"/>
        <v>1.9032915914065002E-2</v>
      </c>
      <c r="AA325" s="241">
        <f t="shared" si="49"/>
        <v>2.3691943763E-2</v>
      </c>
      <c r="AB325" s="241">
        <v>2.4853358999999998E-2</v>
      </c>
      <c r="AC325" s="241">
        <v>1.2890925999999999E-6</v>
      </c>
      <c r="AD325" s="241">
        <v>6.6187227999999999E-3</v>
      </c>
      <c r="AE325" s="241">
        <v>2.2266371999999998E-6</v>
      </c>
      <c r="AF325" s="241">
        <v>1.1303835E-2</v>
      </c>
      <c r="AG325" s="241">
        <v>5.2368192000000003E-5</v>
      </c>
      <c r="AH325" s="241">
        <v>1.6266359000000001E-2</v>
      </c>
      <c r="AI325" s="241">
        <v>1.1206413E-4</v>
      </c>
      <c r="AJ325" s="241">
        <v>5.0331509000000002E-5</v>
      </c>
      <c r="AK325" s="241">
        <v>3.4948486999999997E-5</v>
      </c>
      <c r="AL325" s="241">
        <v>7.2152747000000003E-6</v>
      </c>
      <c r="AM325" s="241">
        <v>1.6373365000000001E-8</v>
      </c>
      <c r="AN325" s="241">
        <v>1.8314621999999999E-3</v>
      </c>
      <c r="AO325" s="241">
        <v>3.8411062999999998E-4</v>
      </c>
      <c r="AP325" s="241">
        <v>3.4640830999999999E-4</v>
      </c>
      <c r="AQ325" s="241">
        <v>4.5271763000000001E-5</v>
      </c>
      <c r="AR325" s="241">
        <v>2.3646672000000001E-2</v>
      </c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315"/>
      <c r="BF325" s="315"/>
      <c r="BG325" s="315"/>
      <c r="BH325" s="315"/>
      <c r="BI325" s="315"/>
      <c r="BJ325" s="315"/>
      <c r="BK325" s="315"/>
    </row>
    <row r="326" spans="1:63" x14ac:dyDescent="0.25">
      <c r="A326" s="9"/>
      <c r="B326" s="184" t="s">
        <v>5770</v>
      </c>
      <c r="C326" s="5" t="s">
        <v>3644</v>
      </c>
      <c r="D326" s="172">
        <v>9.2185919000000005E-2</v>
      </c>
      <c r="E326" s="172">
        <v>6.4989479000000003E-2</v>
      </c>
      <c r="F326" s="172">
        <v>1.2830293E-2</v>
      </c>
      <c r="G326" s="172">
        <v>3.0283384999999999E-3</v>
      </c>
      <c r="H326" s="172">
        <v>2.508678E-4</v>
      </c>
      <c r="I326" s="172">
        <v>2.5075166000000002E-3</v>
      </c>
      <c r="J326" s="172">
        <v>1.3853520000000001E-3</v>
      </c>
      <c r="K326" s="172">
        <v>9.4094561000000005E-5</v>
      </c>
      <c r="L326" s="172">
        <v>7.0999775999999997E-3</v>
      </c>
      <c r="M326" s="172">
        <v>0</v>
      </c>
      <c r="N326" s="172">
        <v>0</v>
      </c>
      <c r="O326" s="172">
        <v>0</v>
      </c>
      <c r="P326" s="199">
        <f t="shared" si="45"/>
        <v>0.48140354814814812</v>
      </c>
      <c r="Q326" s="233">
        <v>10.679206000000001</v>
      </c>
      <c r="R326" s="96">
        <v>8.2760333999999993</v>
      </c>
      <c r="S326" s="96">
        <v>1.9905759999999999</v>
      </c>
      <c r="T326" s="96">
        <v>6.8367000000000001E-6</v>
      </c>
      <c r="U326" s="96">
        <v>0.11277</v>
      </c>
      <c r="V326" s="96">
        <v>3.3889990000000002E-2</v>
      </c>
      <c r="W326" s="96">
        <v>0.26593</v>
      </c>
      <c r="X326" s="241">
        <f t="shared" si="46"/>
        <v>5.0259086188214501E-2</v>
      </c>
      <c r="Y326" s="241">
        <f t="shared" si="47"/>
        <v>2.011938132554E-2</v>
      </c>
      <c r="Z326" s="241">
        <f t="shared" si="48"/>
        <v>9.4053213456744989E-3</v>
      </c>
      <c r="AA326" s="241">
        <f t="shared" si="49"/>
        <v>2.0734383517E-2</v>
      </c>
      <c r="AB326" s="241">
        <v>1.3343396E-2</v>
      </c>
      <c r="AC326" s="241">
        <v>2.3766773E-5</v>
      </c>
      <c r="AD326" s="241">
        <v>3.8524163000000001E-3</v>
      </c>
      <c r="AE326" s="241">
        <v>8.9214254000000005E-7</v>
      </c>
      <c r="AF326" s="241">
        <v>2.8385560999999999E-3</v>
      </c>
      <c r="AG326" s="241">
        <v>6.0354009999999999E-5</v>
      </c>
      <c r="AH326" s="241">
        <v>8.7330610000000003E-3</v>
      </c>
      <c r="AI326" s="241">
        <v>2.0797240000000001E-5</v>
      </c>
      <c r="AJ326" s="241">
        <v>2.6017823999999999E-5</v>
      </c>
      <c r="AK326" s="241">
        <v>1.4681556999999999E-5</v>
      </c>
      <c r="AL326" s="241">
        <v>2.7284164000000002E-6</v>
      </c>
      <c r="AM326" s="241">
        <v>8.1282744999999999E-9</v>
      </c>
      <c r="AN326" s="241">
        <v>3.3257297999999999E-4</v>
      </c>
      <c r="AO326" s="241">
        <v>1.0555993999999999E-4</v>
      </c>
      <c r="AP326" s="241">
        <v>1.6989425999999999E-4</v>
      </c>
      <c r="AQ326" s="241">
        <v>1.6247517E-5</v>
      </c>
      <c r="AR326" s="241">
        <v>2.0718136000000002E-2</v>
      </c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315"/>
      <c r="BF326" s="315"/>
      <c r="BG326" s="315"/>
      <c r="BH326" s="315"/>
      <c r="BI326" s="315"/>
      <c r="BJ326" s="315"/>
      <c r="BK326" s="315"/>
    </row>
    <row r="327" spans="1:63" x14ac:dyDescent="0.25">
      <c r="A327" s="9"/>
      <c r="B327" s="184" t="s">
        <v>5770</v>
      </c>
      <c r="C327" s="5" t="s">
        <v>3645</v>
      </c>
      <c r="D327" s="172">
        <v>1.7697423999999999</v>
      </c>
      <c r="E327" s="172">
        <v>1.1212465</v>
      </c>
      <c r="F327" s="172">
        <v>0.31829052000000002</v>
      </c>
      <c r="G327" s="172">
        <v>4.0100728000000002E-2</v>
      </c>
      <c r="H327" s="172">
        <v>6.2767650999999997E-3</v>
      </c>
      <c r="I327" s="172">
        <v>9.1095971999999997E-2</v>
      </c>
      <c r="J327" s="172">
        <v>5.4498739999999997E-2</v>
      </c>
      <c r="K327" s="172">
        <v>8.4551229999999997E-4</v>
      </c>
      <c r="L327" s="172">
        <v>0.1373877</v>
      </c>
      <c r="M327" s="172">
        <v>0</v>
      </c>
      <c r="N327" s="172">
        <v>0</v>
      </c>
      <c r="O327" s="172">
        <v>0</v>
      </c>
      <c r="P327" s="199">
        <f t="shared" si="45"/>
        <v>8.3055296296296302</v>
      </c>
      <c r="Q327" s="233">
        <v>160.55843999999999</v>
      </c>
      <c r="R327" s="96">
        <v>139.40928</v>
      </c>
      <c r="S327" s="96">
        <v>15.5456</v>
      </c>
      <c r="T327" s="96">
        <v>0.14302000000000001</v>
      </c>
      <c r="U327" s="96">
        <v>2.8616000000000001</v>
      </c>
      <c r="V327" s="96">
        <v>0.25864429999999999</v>
      </c>
      <c r="W327" s="96">
        <v>2.3403</v>
      </c>
      <c r="X327" s="241">
        <f t="shared" si="46"/>
        <v>1.1230940169968702</v>
      </c>
      <c r="Y327" s="241">
        <f t="shared" si="47"/>
        <v>0.42701726055700007</v>
      </c>
      <c r="Z327" s="241">
        <f t="shared" si="48"/>
        <v>0.34687990566987004</v>
      </c>
      <c r="AA327" s="241">
        <f t="shared" si="49"/>
        <v>0.34919685077000001</v>
      </c>
      <c r="AB327" s="241">
        <v>0.23021754</v>
      </c>
      <c r="AC327" s="241">
        <v>1.0574388E-4</v>
      </c>
      <c r="AD327" s="241">
        <v>5.6739932999999999E-2</v>
      </c>
      <c r="AE327" s="241">
        <v>1.6130647E-5</v>
      </c>
      <c r="AF327" s="241">
        <v>0.13948046</v>
      </c>
      <c r="AG327" s="241">
        <v>4.5745303000000001E-4</v>
      </c>
      <c r="AH327" s="241">
        <v>0.15067646000000001</v>
      </c>
      <c r="AI327" s="241">
        <v>4.8266434E-4</v>
      </c>
      <c r="AJ327" s="241">
        <v>3.2762075999999998E-4</v>
      </c>
      <c r="AK327" s="241">
        <v>1.7943163999999999E-3</v>
      </c>
      <c r="AL327" s="241">
        <v>1.0320280999999999E-4</v>
      </c>
      <c r="AM327" s="241">
        <v>1.4935986999999999E-7</v>
      </c>
      <c r="AN327" s="241">
        <v>9.8916773999999999E-3</v>
      </c>
      <c r="AO327" s="241">
        <v>2.1911446000000001E-3</v>
      </c>
      <c r="AP327" s="241">
        <v>0.18141267</v>
      </c>
      <c r="AQ327" s="241">
        <v>3.2624077000000001E-4</v>
      </c>
      <c r="AR327" s="241">
        <v>0.34887061000000003</v>
      </c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315"/>
      <c r="BF327" s="315"/>
      <c r="BG327" s="315"/>
      <c r="BH327" s="315"/>
      <c r="BI327" s="315"/>
      <c r="BJ327" s="315"/>
      <c r="BK327" s="315"/>
    </row>
    <row r="328" spans="1:63" x14ac:dyDescent="0.25">
      <c r="A328" s="9"/>
      <c r="B328" s="184" t="s">
        <v>5770</v>
      </c>
      <c r="C328" s="5" t="s">
        <v>3646</v>
      </c>
      <c r="D328" s="172">
        <v>0.78276383999999999</v>
      </c>
      <c r="E328" s="172">
        <v>0.25083925000000001</v>
      </c>
      <c r="F328" s="172">
        <v>0.10569969</v>
      </c>
      <c r="G328" s="172">
        <v>1.2401921999999999E-2</v>
      </c>
      <c r="H328" s="172">
        <v>6.7900003000000001E-4</v>
      </c>
      <c r="I328" s="172">
        <v>1.0884002E-2</v>
      </c>
      <c r="J328" s="172">
        <v>5.4584027999999996E-3</v>
      </c>
      <c r="K328" s="172">
        <v>8.8897501000000003E-5</v>
      </c>
      <c r="L328" s="172">
        <v>0.39671267999999998</v>
      </c>
      <c r="M328" s="172">
        <v>0</v>
      </c>
      <c r="N328" s="172">
        <v>0</v>
      </c>
      <c r="O328" s="172">
        <v>0</v>
      </c>
      <c r="P328" s="199">
        <f t="shared" si="45"/>
        <v>1.8580685185185184</v>
      </c>
      <c r="Q328" s="233">
        <v>27.035674</v>
      </c>
      <c r="R328" s="96">
        <v>20.937359000000001</v>
      </c>
      <c r="S328" s="96">
        <v>5.0480640000000001</v>
      </c>
      <c r="T328" s="96">
        <v>1.3943E-3</v>
      </c>
      <c r="U328" s="96">
        <v>0.28971999999999998</v>
      </c>
      <c r="V328" s="96">
        <v>9.2666899999999996E-2</v>
      </c>
      <c r="W328" s="96">
        <v>0.66647000000000001</v>
      </c>
      <c r="X328" s="241">
        <f t="shared" si="46"/>
        <v>0.17340413481507</v>
      </c>
      <c r="Y328" s="241">
        <f t="shared" si="47"/>
        <v>8.2212869057399995E-2</v>
      </c>
      <c r="Z328" s="241">
        <f t="shared" si="48"/>
        <v>3.8679756240670007E-2</v>
      </c>
      <c r="AA328" s="241">
        <f t="shared" si="49"/>
        <v>5.2511509517000003E-2</v>
      </c>
      <c r="AB328" s="241">
        <v>5.1488508000000002E-2</v>
      </c>
      <c r="AC328" s="241">
        <v>1.6106476E-5</v>
      </c>
      <c r="AD328" s="241">
        <v>1.0582061E-2</v>
      </c>
      <c r="AE328" s="241">
        <v>3.9216514E-6</v>
      </c>
      <c r="AF328" s="241">
        <v>1.99604E-2</v>
      </c>
      <c r="AG328" s="241">
        <v>1.6187193000000001E-4</v>
      </c>
      <c r="AH328" s="241">
        <v>3.3693200999999999E-2</v>
      </c>
      <c r="AI328" s="241">
        <v>1.8181685E-4</v>
      </c>
      <c r="AJ328" s="241">
        <v>1.0603608E-4</v>
      </c>
      <c r="AK328" s="241">
        <v>6.2394657000000003E-5</v>
      </c>
      <c r="AL328" s="241">
        <v>9.1256927000000008E-6</v>
      </c>
      <c r="AM328" s="241">
        <v>2.9580969999999999E-8</v>
      </c>
      <c r="AN328" s="241">
        <v>9.0223178E-4</v>
      </c>
      <c r="AO328" s="241">
        <v>1.1184668000000001E-3</v>
      </c>
      <c r="AP328" s="241">
        <v>2.6064538000000002E-3</v>
      </c>
      <c r="AQ328" s="241">
        <v>5.5944516999999999E-5</v>
      </c>
      <c r="AR328" s="241">
        <v>5.2455565000000003E-2</v>
      </c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315"/>
      <c r="BF328" s="315"/>
      <c r="BG328" s="315"/>
      <c r="BH328" s="315"/>
      <c r="BI328" s="315"/>
      <c r="BJ328" s="315"/>
      <c r="BK328" s="315"/>
    </row>
    <row r="329" spans="1:63" x14ac:dyDescent="0.25">
      <c r="A329" s="9"/>
      <c r="B329" s="184" t="s">
        <v>5770</v>
      </c>
      <c r="C329" s="5" t="s">
        <v>3647</v>
      </c>
      <c r="D329" s="172">
        <v>1.4129503999999999</v>
      </c>
      <c r="E329" s="172">
        <v>0.84163334000000001</v>
      </c>
      <c r="F329" s="172">
        <v>0.35638734</v>
      </c>
      <c r="G329" s="172">
        <v>6.7262691999999999E-2</v>
      </c>
      <c r="H329" s="172">
        <v>1.6872565E-3</v>
      </c>
      <c r="I329" s="172">
        <v>4.3545634E-2</v>
      </c>
      <c r="J329" s="172">
        <v>2.5040416999999999E-2</v>
      </c>
      <c r="K329" s="172">
        <v>2.4054088E-4</v>
      </c>
      <c r="L329" s="172">
        <v>7.7153142999999993E-2</v>
      </c>
      <c r="M329" s="172">
        <v>0</v>
      </c>
      <c r="N329" s="172">
        <v>0</v>
      </c>
      <c r="O329" s="172">
        <v>0</v>
      </c>
      <c r="P329" s="199">
        <f t="shared" si="45"/>
        <v>6.234321037037037</v>
      </c>
      <c r="Q329" s="233">
        <v>127.39117</v>
      </c>
      <c r="R329" s="96">
        <v>75.374581000000006</v>
      </c>
      <c r="S329" s="96">
        <v>44.252319999999997</v>
      </c>
      <c r="T329" s="96">
        <v>4.8183000000000003E-5</v>
      </c>
      <c r="U329" s="96">
        <v>1.7447999999999999</v>
      </c>
      <c r="V329" s="96">
        <v>0.82642000000000004</v>
      </c>
      <c r="W329" s="96">
        <v>5.1929999999999996</v>
      </c>
      <c r="X329" s="241">
        <f t="shared" si="46"/>
        <v>0.60889996061041995</v>
      </c>
      <c r="Y329" s="241">
        <f t="shared" si="47"/>
        <v>0.29801118345099997</v>
      </c>
      <c r="Z329" s="241">
        <f t="shared" si="48"/>
        <v>0.12191486994942</v>
      </c>
      <c r="AA329" s="241">
        <f t="shared" si="49"/>
        <v>0.18897390720999999</v>
      </c>
      <c r="AB329" s="241">
        <v>0.17251664999999999</v>
      </c>
      <c r="AC329" s="241">
        <v>1.8612220999999999E-5</v>
      </c>
      <c r="AD329" s="241">
        <v>5.9936561999999999E-2</v>
      </c>
      <c r="AE329" s="241">
        <v>1.269723E-5</v>
      </c>
      <c r="AF329" s="241">
        <v>6.4112463999999994E-2</v>
      </c>
      <c r="AG329" s="241">
        <v>1.414198E-3</v>
      </c>
      <c r="AH329" s="241">
        <v>0.11290679000000001</v>
      </c>
      <c r="AI329" s="241">
        <v>5.9888005E-4</v>
      </c>
      <c r="AJ329" s="241">
        <v>5.8115499000000001E-4</v>
      </c>
      <c r="AK329" s="241">
        <v>2.3990548000000001E-4</v>
      </c>
      <c r="AL329" s="241">
        <v>6.3966618000000001E-5</v>
      </c>
      <c r="AM329" s="241">
        <v>1.6761141999999999E-7</v>
      </c>
      <c r="AN329" s="241">
        <v>3.5072809000000001E-3</v>
      </c>
      <c r="AO329" s="241">
        <v>1.4675217000000001E-3</v>
      </c>
      <c r="AP329" s="241">
        <v>2.5492026000000002E-3</v>
      </c>
      <c r="AQ329" s="241">
        <v>1.8849721000000001E-4</v>
      </c>
      <c r="AR329" s="241">
        <v>0.18878540999999999</v>
      </c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315"/>
      <c r="BF329" s="315"/>
      <c r="BG329" s="315"/>
      <c r="BH329" s="315"/>
      <c r="BI329" s="315"/>
      <c r="BJ329" s="315"/>
      <c r="BK329" s="315"/>
    </row>
    <row r="330" spans="1:63" x14ac:dyDescent="0.25">
      <c r="A330" s="9"/>
      <c r="B330" s="184" t="s">
        <v>5770</v>
      </c>
      <c r="C330" s="5" t="s">
        <v>3648</v>
      </c>
      <c r="D330" s="172">
        <v>8.1183239999999994</v>
      </c>
      <c r="E330" s="172">
        <v>0.94936909999999997</v>
      </c>
      <c r="F330" s="172">
        <v>0.34038110999999999</v>
      </c>
      <c r="G330" s="172">
        <v>2.0560434999999998E-2</v>
      </c>
      <c r="H330" s="172">
        <v>2.5532761999999998E-3</v>
      </c>
      <c r="I330" s="172">
        <v>2.3832900000000001E-2</v>
      </c>
      <c r="J330" s="172">
        <v>1.1695012</v>
      </c>
      <c r="K330" s="172">
        <v>3.2218998E-4</v>
      </c>
      <c r="L330" s="172">
        <v>5.6118037999999997</v>
      </c>
      <c r="M330" s="172">
        <v>0</v>
      </c>
      <c r="N330" s="172">
        <v>0</v>
      </c>
      <c r="O330" s="172">
        <v>0</v>
      </c>
      <c r="P330" s="199">
        <f t="shared" si="45"/>
        <v>7.0323637037037026</v>
      </c>
      <c r="Q330" s="233">
        <v>84.031682000000004</v>
      </c>
      <c r="R330" s="96">
        <v>73.374587000000005</v>
      </c>
      <c r="S330" s="96">
        <v>8.1104800000000008</v>
      </c>
      <c r="T330" s="96">
        <v>9.9303999999999997E-5</v>
      </c>
      <c r="U330" s="96">
        <v>0.65542</v>
      </c>
      <c r="V330" s="96">
        <v>0.1213954</v>
      </c>
      <c r="W330" s="96">
        <v>1.7697000000000001</v>
      </c>
      <c r="X330" s="241">
        <f t="shared" si="46"/>
        <v>0.63044008673175</v>
      </c>
      <c r="Y330" s="241">
        <f t="shared" si="47"/>
        <v>0.29859728895499998</v>
      </c>
      <c r="Z330" s="241">
        <f t="shared" si="48"/>
        <v>0.13811303787675</v>
      </c>
      <c r="AA330" s="241">
        <f t="shared" si="49"/>
        <v>0.19372975990000002</v>
      </c>
      <c r="AB330" s="241">
        <v>0.19493055000000001</v>
      </c>
      <c r="AC330" s="241">
        <v>2.7263775E-5</v>
      </c>
      <c r="AD330" s="241">
        <v>2.2656854000000001E-2</v>
      </c>
      <c r="AE330" s="241">
        <v>1.498735E-5</v>
      </c>
      <c r="AF330" s="241">
        <v>8.0707601000000004E-2</v>
      </c>
      <c r="AG330" s="241">
        <v>2.6003282999999998E-4</v>
      </c>
      <c r="AH330" s="241">
        <v>0.12758417</v>
      </c>
      <c r="AI330" s="241">
        <v>5.7527463000000005E-4</v>
      </c>
      <c r="AJ330" s="241">
        <v>1.7893280999999999E-4</v>
      </c>
      <c r="AK330" s="241">
        <v>1.3120638999999999E-4</v>
      </c>
      <c r="AL330" s="241">
        <v>8.0770217999999997E-5</v>
      </c>
      <c r="AM330" s="241">
        <v>2.3862874999999998E-7</v>
      </c>
      <c r="AN330" s="241">
        <v>3.0411151000000001E-3</v>
      </c>
      <c r="AO330" s="241">
        <v>3.4395967999999999E-3</v>
      </c>
      <c r="AP330" s="241">
        <v>3.0817332999999998E-3</v>
      </c>
      <c r="AQ330" s="241">
        <v>9.8542299000000007E-3</v>
      </c>
      <c r="AR330" s="241">
        <v>0.18387553000000001</v>
      </c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315"/>
      <c r="BF330" s="315"/>
      <c r="BG330" s="315"/>
      <c r="BH330" s="315"/>
      <c r="BI330" s="315"/>
      <c r="BJ330" s="315"/>
      <c r="BK330" s="315"/>
    </row>
    <row r="331" spans="1:63" x14ac:dyDescent="0.25">
      <c r="A331" s="9"/>
      <c r="B331" s="184" t="s">
        <v>5770</v>
      </c>
      <c r="C331" s="5" t="s">
        <v>3649</v>
      </c>
      <c r="D331" s="172">
        <v>0.13555803999999999</v>
      </c>
      <c r="E331" s="172">
        <v>0.12166728</v>
      </c>
      <c r="F331" s="172">
        <v>1.0726212000000001E-2</v>
      </c>
      <c r="G331" s="172">
        <v>3.0821849999999998E-4</v>
      </c>
      <c r="H331" s="172">
        <v>1.7037506000000001E-4</v>
      </c>
      <c r="I331" s="172">
        <v>1.3890608E-3</v>
      </c>
      <c r="J331" s="172">
        <v>4.3729822999999998E-4</v>
      </c>
      <c r="K331" s="172">
        <v>1.8637292999999999E-5</v>
      </c>
      <c r="L331" s="172">
        <v>8.4095636999999995E-4</v>
      </c>
      <c r="M331" s="172">
        <v>0</v>
      </c>
      <c r="N331" s="172">
        <v>0</v>
      </c>
      <c r="O331" s="172">
        <v>0</v>
      </c>
      <c r="P331" s="199">
        <f t="shared" si="45"/>
        <v>0.9012391111111111</v>
      </c>
      <c r="Q331" s="233">
        <v>3.8152746</v>
      </c>
      <c r="R331" s="96">
        <v>3.1029339999999999</v>
      </c>
      <c r="S331" s="96">
        <v>0.54304319999999995</v>
      </c>
      <c r="T331" s="96">
        <v>3.2076999999999998E-6</v>
      </c>
      <c r="U331" s="96">
        <v>1.2603E-2</v>
      </c>
      <c r="V331" s="96">
        <v>1.861215E-3</v>
      </c>
      <c r="W331" s="96">
        <v>0.15483</v>
      </c>
      <c r="X331" s="241">
        <f t="shared" si="46"/>
        <v>5.2590205162913559E-2</v>
      </c>
      <c r="Y331" s="241">
        <f t="shared" si="47"/>
        <v>2.8214178612400002E-2</v>
      </c>
      <c r="Z331" s="241">
        <f t="shared" si="48"/>
        <v>1.661323831161356E-2</v>
      </c>
      <c r="AA331" s="241">
        <f t="shared" si="49"/>
        <v>7.7627882389000001E-3</v>
      </c>
      <c r="AB331" s="241">
        <v>2.4982221999999998E-2</v>
      </c>
      <c r="AC331" s="241">
        <v>1.2834945E-6</v>
      </c>
      <c r="AD331" s="241">
        <v>6.0469997000000002E-4</v>
      </c>
      <c r="AE331" s="241">
        <v>1.1757519E-6</v>
      </c>
      <c r="AF331" s="241">
        <v>2.6069590999999999E-3</v>
      </c>
      <c r="AG331" s="241">
        <v>1.7838296000000001E-5</v>
      </c>
      <c r="AH331" s="241">
        <v>1.6351447000000002E-2</v>
      </c>
      <c r="AI331" s="241">
        <v>1.6604784E-5</v>
      </c>
      <c r="AJ331" s="241">
        <v>2.6165352000000001E-6</v>
      </c>
      <c r="AK331" s="241">
        <v>4.0479530999999997E-6</v>
      </c>
      <c r="AL331" s="241">
        <v>3.0890738999999999E-7</v>
      </c>
      <c r="AM331" s="241">
        <v>9.8992355999999997E-10</v>
      </c>
      <c r="AN331" s="241">
        <v>8.2304434000000004E-5</v>
      </c>
      <c r="AO331" s="241">
        <v>4.2146367999999999E-5</v>
      </c>
      <c r="AP331" s="241">
        <v>1.1376133999999999E-4</v>
      </c>
      <c r="AQ331" s="241">
        <v>1.7077389000000001E-6</v>
      </c>
      <c r="AR331" s="241">
        <v>7.7610804999999998E-3</v>
      </c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315"/>
      <c r="BF331" s="315"/>
      <c r="BG331" s="315"/>
      <c r="BH331" s="315"/>
      <c r="BI331" s="315"/>
      <c r="BJ331" s="315"/>
      <c r="BK331" s="315"/>
    </row>
    <row r="332" spans="1:63" x14ac:dyDescent="0.25">
      <c r="A332" s="9"/>
      <c r="B332" s="184" t="s">
        <v>5770</v>
      </c>
      <c r="C332" s="5" t="s">
        <v>5509</v>
      </c>
      <c r="D332" s="172">
        <v>6.3251434</v>
      </c>
      <c r="E332" s="172">
        <v>2.3995465E-3</v>
      </c>
      <c r="F332" s="172">
        <v>1.3088469999999999E-3</v>
      </c>
      <c r="G332" s="172">
        <v>1.5837337999999999E-5</v>
      </c>
      <c r="H332" s="172">
        <v>1.9311055999999998E-5</v>
      </c>
      <c r="I332" s="172">
        <v>5.3329585E-4</v>
      </c>
      <c r="J332" s="172">
        <v>4.7493412000000001E-5</v>
      </c>
      <c r="K332" s="172">
        <v>1.1245361000000001E-6</v>
      </c>
      <c r="L332" s="172">
        <v>6.3208178999999998</v>
      </c>
      <c r="M332" s="172">
        <v>0</v>
      </c>
      <c r="N332" s="172">
        <v>0</v>
      </c>
      <c r="O332" s="172">
        <v>0</v>
      </c>
      <c r="P332" s="199">
        <f t="shared" si="45"/>
        <v>1.7774418518518516E-2</v>
      </c>
      <c r="Q332" s="233">
        <v>0.26831906999999999</v>
      </c>
      <c r="R332" s="96">
        <v>0.26207816</v>
      </c>
      <c r="S332" s="96">
        <v>5.2185280000000001E-3</v>
      </c>
      <c r="T332" s="96">
        <v>3.4663999999999999E-7</v>
      </c>
      <c r="U332" s="96">
        <v>2.232E-4</v>
      </c>
      <c r="V332" s="96">
        <v>9.6744900000000003E-5</v>
      </c>
      <c r="W332" s="96">
        <v>7.0209000000000005E-4</v>
      </c>
      <c r="X332" s="241">
        <f t="shared" si="46"/>
        <v>1.8911890933191351E-3</v>
      </c>
      <c r="Y332" s="241">
        <f t="shared" si="47"/>
        <v>8.8051301506000021E-4</v>
      </c>
      <c r="Z332" s="241">
        <f t="shared" si="48"/>
        <v>3.5533778683913492E-4</v>
      </c>
      <c r="AA332" s="241">
        <f t="shared" si="49"/>
        <v>6.5533829141999999E-4</v>
      </c>
      <c r="AB332" s="241">
        <v>4.9270301E-4</v>
      </c>
      <c r="AC332" s="241">
        <v>1.1579754E-7</v>
      </c>
      <c r="AD332" s="241">
        <v>1.3525867E-5</v>
      </c>
      <c r="AE332" s="241">
        <v>1.8978824E-7</v>
      </c>
      <c r="AF332" s="241">
        <v>3.7381186000000002E-4</v>
      </c>
      <c r="AG332" s="241">
        <v>1.6669228E-7</v>
      </c>
      <c r="AH332" s="241">
        <v>3.2248446E-4</v>
      </c>
      <c r="AI332" s="241">
        <v>1.9118828000000001E-6</v>
      </c>
      <c r="AJ332" s="241">
        <v>8.8043613999999994E-8</v>
      </c>
      <c r="AK332" s="241">
        <v>4.7595601000000001E-7</v>
      </c>
      <c r="AL332" s="241">
        <v>1.4842845E-8</v>
      </c>
      <c r="AM332" s="241">
        <v>5.3550134999999999E-11</v>
      </c>
      <c r="AN332" s="241">
        <v>5.9863651999999999E-7</v>
      </c>
      <c r="AO332" s="241">
        <v>1.4924434999999999E-6</v>
      </c>
      <c r="AP332" s="241">
        <v>2.8271468000000001E-5</v>
      </c>
      <c r="AQ332" s="241">
        <v>2.2314141999999999E-7</v>
      </c>
      <c r="AR332" s="241">
        <v>6.5511515E-4</v>
      </c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315"/>
      <c r="BF332" s="315"/>
      <c r="BG332" s="315"/>
      <c r="BH332" s="315"/>
      <c r="BI332" s="315"/>
      <c r="BJ332" s="315"/>
      <c r="BK332" s="315"/>
    </row>
    <row r="333" spans="1:63" x14ac:dyDescent="0.25">
      <c r="A333" s="9"/>
      <c r="B333" s="184" t="s">
        <v>5770</v>
      </c>
      <c r="C333" s="5" t="s">
        <v>5280</v>
      </c>
      <c r="D333" s="172">
        <v>2.5372674000000002</v>
      </c>
      <c r="E333" s="172">
        <v>0.25325650999999999</v>
      </c>
      <c r="F333" s="172">
        <v>0.66956243000000004</v>
      </c>
      <c r="G333" s="172">
        <v>0.34550920000000002</v>
      </c>
      <c r="H333" s="172">
        <v>1.6354047E-3</v>
      </c>
      <c r="I333" s="172">
        <v>0.17631689</v>
      </c>
      <c r="J333" s="172">
        <v>7.1607503000000003E-2</v>
      </c>
      <c r="K333" s="172">
        <v>2.5341707999999998E-4</v>
      </c>
      <c r="L333" s="172">
        <v>1.019126</v>
      </c>
      <c r="M333" s="172">
        <v>0</v>
      </c>
      <c r="N333" s="172">
        <v>0</v>
      </c>
      <c r="O333" s="172">
        <v>0</v>
      </c>
      <c r="P333" s="199">
        <f t="shared" si="45"/>
        <v>1.875974148148148</v>
      </c>
      <c r="Q333" s="233">
        <v>33.170917000000003</v>
      </c>
      <c r="R333" s="96">
        <v>23.768139000000001</v>
      </c>
      <c r="S333" s="96">
        <v>5.7511999999999999</v>
      </c>
      <c r="T333" s="96">
        <v>8.6129000000000002E-5</v>
      </c>
      <c r="U333" s="96">
        <v>0.55486999999999997</v>
      </c>
      <c r="V333" s="96">
        <v>0.1027211</v>
      </c>
      <c r="W333" s="96">
        <v>2.9939</v>
      </c>
      <c r="X333" s="241">
        <f t="shared" si="46"/>
        <v>1.2405542562036</v>
      </c>
      <c r="Y333" s="241">
        <f t="shared" si="47"/>
        <v>1.1229134101567999</v>
      </c>
      <c r="Z333" s="241">
        <f t="shared" si="48"/>
        <v>4.9177417646800003E-2</v>
      </c>
      <c r="AA333" s="241">
        <f t="shared" si="49"/>
        <v>6.8463428399999998E-2</v>
      </c>
      <c r="AB333" s="241">
        <v>5.1996456000000003E-2</v>
      </c>
      <c r="AC333" s="241">
        <v>7.3696207999999998E-6</v>
      </c>
      <c r="AD333" s="241">
        <v>0.9134449</v>
      </c>
      <c r="AE333" s="241">
        <v>1.8011346000000001E-5</v>
      </c>
      <c r="AF333" s="241">
        <v>0.15726344</v>
      </c>
      <c r="AG333" s="241">
        <v>1.8323319000000001E-4</v>
      </c>
      <c r="AH333" s="241">
        <v>3.4031746000000002E-2</v>
      </c>
      <c r="AI333" s="241">
        <v>1.1631453999999999E-3</v>
      </c>
      <c r="AJ333" s="241">
        <v>3.1555511E-3</v>
      </c>
      <c r="AK333" s="241">
        <v>8.9836352999999995E-4</v>
      </c>
      <c r="AL333" s="241">
        <v>3.8953451E-4</v>
      </c>
      <c r="AM333" s="241">
        <v>1.4008068000000001E-6</v>
      </c>
      <c r="AN333" s="241">
        <v>2.4420457000000001E-3</v>
      </c>
      <c r="AO333" s="241">
        <v>4.4804284E-3</v>
      </c>
      <c r="AP333" s="241">
        <v>2.6152022000000001E-3</v>
      </c>
      <c r="AQ333" s="241">
        <v>8.9493683999999993E-3</v>
      </c>
      <c r="AR333" s="241">
        <v>5.9514060000000001E-2</v>
      </c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315"/>
      <c r="BF333" s="315"/>
      <c r="BG333" s="315"/>
      <c r="BH333" s="315"/>
      <c r="BI333" s="315"/>
      <c r="BJ333" s="315"/>
      <c r="BK333" s="315"/>
    </row>
    <row r="334" spans="1:63" x14ac:dyDescent="0.25">
      <c r="A334" s="9"/>
      <c r="B334" s="184" t="s">
        <v>5770</v>
      </c>
      <c r="C334" s="5" t="s">
        <v>5281</v>
      </c>
      <c r="D334" s="172">
        <v>3.2487805000000001</v>
      </c>
      <c r="E334" s="172">
        <v>0.26156458999999999</v>
      </c>
      <c r="F334" s="172">
        <v>0.78013536000000006</v>
      </c>
      <c r="G334" s="172">
        <v>0.47567011999999997</v>
      </c>
      <c r="H334" s="172">
        <v>1.8690445E-3</v>
      </c>
      <c r="I334" s="172">
        <v>0.23957569000000001</v>
      </c>
      <c r="J334" s="172">
        <v>9.5847179000000005E-2</v>
      </c>
      <c r="K334" s="172">
        <v>3.1644585000000002E-4</v>
      </c>
      <c r="L334" s="172">
        <v>1.3938021</v>
      </c>
      <c r="M334" s="172">
        <v>0</v>
      </c>
      <c r="N334" s="172">
        <v>0</v>
      </c>
      <c r="O334" s="172">
        <v>0</v>
      </c>
      <c r="P334" s="199">
        <f t="shared" si="45"/>
        <v>1.9375154814814812</v>
      </c>
      <c r="Q334" s="233">
        <v>35.488140000000001</v>
      </c>
      <c r="R334" s="96">
        <v>24.760756000000001</v>
      </c>
      <c r="S334" s="96">
        <v>6.1941600000000001</v>
      </c>
      <c r="T334" s="96">
        <v>9.7097999999999998E-5</v>
      </c>
      <c r="U334" s="96">
        <v>0.55289999999999995</v>
      </c>
      <c r="V334" s="96">
        <v>0.1113273</v>
      </c>
      <c r="W334" s="96">
        <v>3.8689</v>
      </c>
      <c r="X334" s="241">
        <f t="shared" si="46"/>
        <v>1.6407458770663998</v>
      </c>
      <c r="Y334" s="241">
        <f t="shared" si="47"/>
        <v>1.5118751798376999</v>
      </c>
      <c r="Z334" s="241">
        <f t="shared" si="48"/>
        <v>5.4491576228700003E-2</v>
      </c>
      <c r="AA334" s="241">
        <f t="shared" si="49"/>
        <v>7.4379120999999992E-2</v>
      </c>
      <c r="AB334" s="241">
        <v>5.3703254999999998E-2</v>
      </c>
      <c r="AC334" s="241">
        <v>8.0133486999999992E-6</v>
      </c>
      <c r="AD334" s="241">
        <v>1.2625972000000001</v>
      </c>
      <c r="AE334" s="241">
        <v>2.1879478999999999E-5</v>
      </c>
      <c r="AF334" s="241">
        <v>0.19534758999999999</v>
      </c>
      <c r="AG334" s="241">
        <v>1.9724200999999999E-4</v>
      </c>
      <c r="AH334" s="241">
        <v>3.5148841E-2</v>
      </c>
      <c r="AI334" s="241">
        <v>1.3574710000000001E-3</v>
      </c>
      <c r="AJ334" s="241">
        <v>4.3420736000000003E-3</v>
      </c>
      <c r="AK334" s="241">
        <v>1.6970234999999999E-3</v>
      </c>
      <c r="AL334" s="241">
        <v>5.3600705000000004E-4</v>
      </c>
      <c r="AM334" s="241">
        <v>1.9309787E-6</v>
      </c>
      <c r="AN334" s="241">
        <v>2.3410329000000001E-3</v>
      </c>
      <c r="AO334" s="241">
        <v>5.8958166000000001E-3</v>
      </c>
      <c r="AP334" s="241">
        <v>3.1713796E-3</v>
      </c>
      <c r="AQ334" s="241">
        <v>1.2374744999999999E-2</v>
      </c>
      <c r="AR334" s="241">
        <v>6.2004376E-2</v>
      </c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315"/>
      <c r="BF334" s="315"/>
      <c r="BG334" s="315"/>
      <c r="BH334" s="315"/>
      <c r="BI334" s="315"/>
      <c r="BJ334" s="315"/>
      <c r="BK334" s="315"/>
    </row>
    <row r="335" spans="1:63" x14ac:dyDescent="0.25">
      <c r="A335" s="9"/>
      <c r="B335" s="184" t="s">
        <v>5770</v>
      </c>
      <c r="C335" s="5" t="s">
        <v>5282</v>
      </c>
      <c r="D335" s="172">
        <v>1.1741916999999999</v>
      </c>
      <c r="E335" s="172">
        <v>0.39604572999999998</v>
      </c>
      <c r="F335" s="172">
        <v>0.43043600999999998</v>
      </c>
      <c r="G335" s="172">
        <v>2.6229167000000001E-2</v>
      </c>
      <c r="H335" s="172">
        <v>1.1800387E-3</v>
      </c>
      <c r="I335" s="172">
        <v>2.5341032999999999E-2</v>
      </c>
      <c r="J335" s="172">
        <v>1.4450406000000001E-2</v>
      </c>
      <c r="K335" s="172">
        <v>1.4937176E-4</v>
      </c>
      <c r="L335" s="172">
        <v>0.28035999</v>
      </c>
      <c r="M335" s="172">
        <v>0</v>
      </c>
      <c r="N335" s="172">
        <v>0</v>
      </c>
      <c r="O335" s="172">
        <v>0</v>
      </c>
      <c r="P335" s="199">
        <f t="shared" si="45"/>
        <v>2.9336720740740736</v>
      </c>
      <c r="Q335" s="233">
        <v>56.855941000000001</v>
      </c>
      <c r="R335" s="96">
        <v>38.323844999999999</v>
      </c>
      <c r="S335" s="96">
        <v>15.50808</v>
      </c>
      <c r="T335" s="96">
        <v>4.3349000000000001E-5</v>
      </c>
      <c r="U335" s="96">
        <v>0.78539000000000003</v>
      </c>
      <c r="V335" s="96">
        <v>0.28598230000000002</v>
      </c>
      <c r="W335" s="96">
        <v>1.9525999999999999</v>
      </c>
      <c r="X335" s="241">
        <f t="shared" si="46"/>
        <v>0.34422557122028197</v>
      </c>
      <c r="Y335" s="241">
        <f t="shared" si="47"/>
        <v>0.18849309436199999</v>
      </c>
      <c r="Z335" s="241">
        <f t="shared" si="48"/>
        <v>5.9602434708281991E-2</v>
      </c>
      <c r="AA335" s="241">
        <f t="shared" si="49"/>
        <v>9.6130042149999997E-2</v>
      </c>
      <c r="AB335" s="241">
        <v>8.1308608000000004E-2</v>
      </c>
      <c r="AC335" s="241">
        <v>1.1957405E-5</v>
      </c>
      <c r="AD335" s="241">
        <v>3.5362763999999998E-2</v>
      </c>
      <c r="AE335" s="241">
        <v>1.0066747E-5</v>
      </c>
      <c r="AF335" s="241">
        <v>7.1304286999999994E-2</v>
      </c>
      <c r="AG335" s="241">
        <v>4.9541120999999999E-4</v>
      </c>
      <c r="AH335" s="241">
        <v>5.3217084999999997E-2</v>
      </c>
      <c r="AI335" s="241">
        <v>7.1338011999999996E-4</v>
      </c>
      <c r="AJ335" s="241">
        <v>2.2935990999999999E-4</v>
      </c>
      <c r="AK335" s="241">
        <v>1.0992159999999999E-4</v>
      </c>
      <c r="AL335" s="241">
        <v>2.6409201000000001E-5</v>
      </c>
      <c r="AM335" s="241">
        <v>8.4177282000000004E-8</v>
      </c>
      <c r="AN335" s="241">
        <v>2.3306547E-3</v>
      </c>
      <c r="AO335" s="241">
        <v>1.0371371000000001E-3</v>
      </c>
      <c r="AP335" s="241">
        <v>1.9384029E-3</v>
      </c>
      <c r="AQ335" s="241">
        <v>1.7218815000000001E-4</v>
      </c>
      <c r="AR335" s="241">
        <v>9.5957853999999995E-2</v>
      </c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315"/>
      <c r="BF335" s="315"/>
      <c r="BG335" s="315"/>
      <c r="BH335" s="315"/>
      <c r="BI335" s="315"/>
      <c r="BJ335" s="315"/>
      <c r="BK335" s="315"/>
    </row>
    <row r="336" spans="1:63" x14ac:dyDescent="0.25">
      <c r="A336" s="9"/>
      <c r="B336" s="184" t="s">
        <v>5770</v>
      </c>
      <c r="C336" s="5" t="s">
        <v>5283</v>
      </c>
      <c r="D336" s="172">
        <v>1.4509242</v>
      </c>
      <c r="E336" s="172">
        <v>0.62009579999999997</v>
      </c>
      <c r="F336" s="172">
        <v>0.62719429999999998</v>
      </c>
      <c r="G336" s="172">
        <v>3.9948200000000003E-2</v>
      </c>
      <c r="H336" s="172">
        <v>2.3399693E-3</v>
      </c>
      <c r="I336" s="172">
        <v>4.2599502999999997E-2</v>
      </c>
      <c r="J336" s="172">
        <v>1.4140101E-2</v>
      </c>
      <c r="K336" s="172">
        <v>2.5844460000000002E-4</v>
      </c>
      <c r="L336" s="172">
        <v>0.10434785000000001</v>
      </c>
      <c r="M336" s="172">
        <v>0</v>
      </c>
      <c r="N336" s="172">
        <v>0</v>
      </c>
      <c r="O336" s="172">
        <v>0</v>
      </c>
      <c r="P336" s="199">
        <f t="shared" si="45"/>
        <v>4.5933022222222215</v>
      </c>
      <c r="Q336" s="233">
        <v>93.728370999999996</v>
      </c>
      <c r="R336" s="96">
        <v>64.963746999999998</v>
      </c>
      <c r="S336" s="96">
        <v>24.085599999999999</v>
      </c>
      <c r="T336" s="96">
        <v>6.8114999999999994E-5</v>
      </c>
      <c r="U336" s="96">
        <v>1.2058</v>
      </c>
      <c r="V336" s="96">
        <v>0.44525550000000003</v>
      </c>
      <c r="W336" s="96">
        <v>3.0278999999999998</v>
      </c>
      <c r="X336" s="241">
        <f t="shared" si="46"/>
        <v>0.54289193569492</v>
      </c>
      <c r="Y336" s="241">
        <f t="shared" si="47"/>
        <v>0.28613399603700002</v>
      </c>
      <c r="Z336" s="241">
        <f t="shared" si="48"/>
        <v>9.3763831427920011E-2</v>
      </c>
      <c r="AA336" s="241">
        <f t="shared" si="49"/>
        <v>0.16299410822999999</v>
      </c>
      <c r="AB336" s="241">
        <v>0.12730714000000001</v>
      </c>
      <c r="AC336" s="241">
        <v>1.8950182000000001E-5</v>
      </c>
      <c r="AD336" s="241">
        <v>4.7314652999999998E-2</v>
      </c>
      <c r="AE336" s="241">
        <v>1.5401675E-5</v>
      </c>
      <c r="AF336" s="241">
        <v>0.11070842</v>
      </c>
      <c r="AG336" s="241">
        <v>7.6943118000000004E-4</v>
      </c>
      <c r="AH336" s="241">
        <v>8.3322999999999994E-2</v>
      </c>
      <c r="AI336" s="241">
        <v>1.0453712000000001E-3</v>
      </c>
      <c r="AJ336" s="241">
        <v>3.4515122000000002E-4</v>
      </c>
      <c r="AK336" s="241">
        <v>1.3098858E-4</v>
      </c>
      <c r="AL336" s="241">
        <v>3.3969349000000001E-5</v>
      </c>
      <c r="AM336" s="241">
        <v>1.0727892E-7</v>
      </c>
      <c r="AN336" s="241">
        <v>3.5176433000000001E-3</v>
      </c>
      <c r="AO336" s="241">
        <v>1.9853874000000001E-3</v>
      </c>
      <c r="AP336" s="241">
        <v>3.3822130999999998E-3</v>
      </c>
      <c r="AQ336" s="241">
        <v>2.5252823000000002E-4</v>
      </c>
      <c r="AR336" s="241">
        <v>0.16274158</v>
      </c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315"/>
      <c r="BF336" s="315"/>
      <c r="BG336" s="315"/>
      <c r="BH336" s="315"/>
      <c r="BI336" s="315"/>
      <c r="BJ336" s="315"/>
      <c r="BK336" s="315"/>
    </row>
    <row r="337" spans="1:63" x14ac:dyDescent="0.25">
      <c r="A337" s="9"/>
      <c r="B337" s="184" t="s">
        <v>5770</v>
      </c>
      <c r="C337" s="5" t="s">
        <v>5284</v>
      </c>
      <c r="D337" s="172">
        <v>5.7809373000000004E-3</v>
      </c>
      <c r="E337" s="172">
        <v>3.7920241999999998E-3</v>
      </c>
      <c r="F337" s="172">
        <v>1.0860755000000001E-3</v>
      </c>
      <c r="G337" s="172">
        <v>2.0580680999999999E-4</v>
      </c>
      <c r="H337" s="172">
        <v>1.1552474E-5</v>
      </c>
      <c r="I337" s="172">
        <v>4.4521208000000001E-4</v>
      </c>
      <c r="J337" s="172">
        <v>5.4524375999999997E-5</v>
      </c>
      <c r="K337" s="172">
        <v>1.1307231999999999E-6</v>
      </c>
      <c r="L337" s="172">
        <v>1.8461118000000001E-4</v>
      </c>
      <c r="M337" s="172">
        <v>0</v>
      </c>
      <c r="N337" s="172">
        <v>0</v>
      </c>
      <c r="O337" s="172">
        <v>0</v>
      </c>
      <c r="P337" s="199">
        <f t="shared" si="45"/>
        <v>2.8089068148148145E-2</v>
      </c>
      <c r="Q337" s="233">
        <v>0.53152257000000003</v>
      </c>
      <c r="R337" s="96">
        <v>0.36570831999999998</v>
      </c>
      <c r="S337" s="96">
        <v>0.14185919999999999</v>
      </c>
      <c r="T337" s="96">
        <v>1.514E-6</v>
      </c>
      <c r="U337" s="96">
        <v>4.9071000000000002E-3</v>
      </c>
      <c r="V337" s="96">
        <v>2.6604329999999998E-3</v>
      </c>
      <c r="W337" s="96">
        <v>1.6386000000000001E-2</v>
      </c>
      <c r="X337" s="241">
        <f t="shared" si="46"/>
        <v>2.9452577472596398E-3</v>
      </c>
      <c r="Y337" s="241">
        <f t="shared" si="47"/>
        <v>1.476866927439E-3</v>
      </c>
      <c r="Z337" s="241">
        <f t="shared" si="48"/>
        <v>5.5250852384063998E-4</v>
      </c>
      <c r="AA337" s="241">
        <f t="shared" si="49"/>
        <v>9.1588229597999997E-4</v>
      </c>
      <c r="AB337" s="241">
        <v>7.7856259999999999E-4</v>
      </c>
      <c r="AC337" s="241">
        <v>1.1017135E-7</v>
      </c>
      <c r="AD337" s="241">
        <v>1.7275592000000001E-4</v>
      </c>
      <c r="AE337" s="241">
        <v>8.1302389000000004E-8</v>
      </c>
      <c r="AF337" s="241">
        <v>5.2082275000000003E-4</v>
      </c>
      <c r="AG337" s="241">
        <v>4.5341837000000003E-6</v>
      </c>
      <c r="AH337" s="241">
        <v>5.0957699999999999E-4</v>
      </c>
      <c r="AI337" s="241">
        <v>1.7709033999999999E-6</v>
      </c>
      <c r="AJ337" s="241">
        <v>1.8026100999999999E-6</v>
      </c>
      <c r="AK337" s="241">
        <v>1.3428756000000001E-6</v>
      </c>
      <c r="AL337" s="241">
        <v>1.6001083999999999E-7</v>
      </c>
      <c r="AM337" s="241">
        <v>5.2640064000000002E-10</v>
      </c>
      <c r="AN337" s="241">
        <v>6.7992405E-6</v>
      </c>
      <c r="AO337" s="241">
        <v>7.248517E-6</v>
      </c>
      <c r="AP337" s="241">
        <v>2.380684E-5</v>
      </c>
      <c r="AQ337" s="241">
        <v>6.5016597999999998E-7</v>
      </c>
      <c r="AR337" s="241">
        <v>9.1523213E-4</v>
      </c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315"/>
      <c r="BF337" s="315"/>
      <c r="BG337" s="315"/>
      <c r="BH337" s="315"/>
      <c r="BI337" s="315"/>
      <c r="BJ337" s="315"/>
      <c r="BK337" s="315"/>
    </row>
    <row r="338" spans="1:63" x14ac:dyDescent="0.25">
      <c r="A338" s="9"/>
      <c r="B338" s="184" t="s">
        <v>5770</v>
      </c>
      <c r="C338" s="5" t="s">
        <v>5510</v>
      </c>
      <c r="D338" s="172">
        <v>0.58864380999999999</v>
      </c>
      <c r="E338" s="172">
        <v>0.29424229000000002</v>
      </c>
      <c r="F338" s="172">
        <v>0.13679084999999999</v>
      </c>
      <c r="G338" s="172">
        <v>2.2807872E-2</v>
      </c>
      <c r="H338" s="172">
        <v>9.4104375000000004E-3</v>
      </c>
      <c r="I338" s="172">
        <v>0.11578544</v>
      </c>
      <c r="J338" s="172">
        <v>2.3818554000000001E-3</v>
      </c>
      <c r="K338" s="172">
        <v>3.7050547E-3</v>
      </c>
      <c r="L338" s="172">
        <v>3.5200144999999999E-3</v>
      </c>
      <c r="M338" s="172">
        <v>0</v>
      </c>
      <c r="N338" s="172">
        <v>0</v>
      </c>
      <c r="O338" s="172">
        <v>0</v>
      </c>
      <c r="P338" s="193">
        <f>E338/0.135</f>
        <v>2.1795725185185186</v>
      </c>
      <c r="Q338" s="233">
        <v>68.078963999999999</v>
      </c>
      <c r="R338" s="96">
        <v>65.414043000000007</v>
      </c>
      <c r="S338" s="96">
        <v>1.4563919999999999</v>
      </c>
      <c r="T338" s="96">
        <v>1.1141000000000001E-5</v>
      </c>
      <c r="U338" s="96">
        <v>0.40482000000000001</v>
      </c>
      <c r="V338" s="96">
        <v>2.3047720000000001E-2</v>
      </c>
      <c r="W338" s="96">
        <v>0.78064999999999996</v>
      </c>
      <c r="X338" s="241">
        <f t="shared" si="46"/>
        <v>0.34299953509714998</v>
      </c>
      <c r="Y338" s="241">
        <f t="shared" si="47"/>
        <v>0.13239765768299999</v>
      </c>
      <c r="Z338" s="241">
        <f t="shared" si="48"/>
        <v>4.6871283574149998E-2</v>
      </c>
      <c r="AA338" s="241">
        <f t="shared" si="49"/>
        <v>0.16373059383999999</v>
      </c>
      <c r="AB338" s="241">
        <v>6.0413043999999999E-2</v>
      </c>
      <c r="AC338" s="241">
        <v>1.7827658000000001E-5</v>
      </c>
      <c r="AD338" s="241">
        <v>1.9233558000000001E-2</v>
      </c>
      <c r="AE338" s="241">
        <v>1.9539080999999999E-5</v>
      </c>
      <c r="AF338" s="241">
        <v>5.2670373999999999E-2</v>
      </c>
      <c r="AG338" s="241">
        <v>4.3314944000000001E-5</v>
      </c>
      <c r="AH338" s="241">
        <v>3.9528878000000003E-2</v>
      </c>
      <c r="AI338" s="241">
        <v>2.2363122E-4</v>
      </c>
      <c r="AJ338" s="241">
        <v>2.0314095000000001E-4</v>
      </c>
      <c r="AK338" s="241">
        <v>1.9292730000000001E-5</v>
      </c>
      <c r="AL338" s="241">
        <v>1.8016365E-5</v>
      </c>
      <c r="AM338" s="241">
        <v>5.4309150000000002E-8</v>
      </c>
      <c r="AN338" s="241">
        <v>4.0389731E-3</v>
      </c>
      <c r="AO338" s="241">
        <v>1.7262193000000001E-3</v>
      </c>
      <c r="AP338" s="241">
        <v>1.1130776000000001E-3</v>
      </c>
      <c r="AQ338" s="241">
        <v>1.016384E-5</v>
      </c>
      <c r="AR338" s="241">
        <v>0.16372043</v>
      </c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315"/>
      <c r="BF338" s="315"/>
      <c r="BG338" s="315"/>
      <c r="BH338" s="315"/>
      <c r="BI338" s="315"/>
      <c r="BJ338" s="315"/>
      <c r="BK338" s="315"/>
    </row>
    <row r="339" spans="1:63" x14ac:dyDescent="0.25">
      <c r="A339" s="9"/>
      <c r="B339" s="184" t="s">
        <v>5770</v>
      </c>
      <c r="C339" s="5" t="s">
        <v>5285</v>
      </c>
      <c r="D339" s="172">
        <v>0.22778652999999999</v>
      </c>
      <c r="E339" s="172">
        <v>0.15173638</v>
      </c>
      <c r="F339" s="172">
        <v>2.6215625999999999E-2</v>
      </c>
      <c r="G339" s="172">
        <v>5.3692269999999999E-3</v>
      </c>
      <c r="H339" s="172">
        <v>3.8125898999999999E-4</v>
      </c>
      <c r="I339" s="172">
        <v>5.2605526999999997E-3</v>
      </c>
      <c r="J339" s="172">
        <v>8.9421134999999995E-3</v>
      </c>
      <c r="K339" s="172">
        <v>4.3183930999999998E-3</v>
      </c>
      <c r="L339" s="172">
        <v>2.5562977000000001E-2</v>
      </c>
      <c r="M339" s="172">
        <v>0</v>
      </c>
      <c r="N339" s="172">
        <v>0</v>
      </c>
      <c r="O339" s="172">
        <v>0</v>
      </c>
      <c r="P339" s="199">
        <f t="shared" si="45"/>
        <v>1.1239731851851851</v>
      </c>
      <c r="Q339" s="233">
        <v>22.779128</v>
      </c>
      <c r="R339" s="96">
        <v>19.003973999999999</v>
      </c>
      <c r="S339" s="96">
        <v>3.1659600000000001</v>
      </c>
      <c r="T339" s="96">
        <v>1.3047999999999999E-5</v>
      </c>
      <c r="U339" s="96">
        <v>0.15973000000000001</v>
      </c>
      <c r="V339" s="96">
        <v>5.7131290000000001E-2</v>
      </c>
      <c r="W339" s="96">
        <v>0.39232</v>
      </c>
      <c r="X339" s="241">
        <f t="shared" si="46"/>
        <v>0.112086678266197</v>
      </c>
      <c r="Y339" s="241">
        <f t="shared" si="47"/>
        <v>4.2743548910600004E-2</v>
      </c>
      <c r="Z339" s="241">
        <f t="shared" si="48"/>
        <v>2.1677287626596996E-2</v>
      </c>
      <c r="AA339" s="241">
        <f t="shared" si="49"/>
        <v>4.7665841729E-2</v>
      </c>
      <c r="AB339" s="241">
        <v>3.1154910000000001E-2</v>
      </c>
      <c r="AC339" s="241">
        <v>5.9500146000000002E-6</v>
      </c>
      <c r="AD339" s="241">
        <v>5.7911381E-3</v>
      </c>
      <c r="AE339" s="241">
        <v>2.055728E-6</v>
      </c>
      <c r="AF339" s="241">
        <v>5.6915702999999996E-3</v>
      </c>
      <c r="AG339" s="241">
        <v>9.7924768E-5</v>
      </c>
      <c r="AH339" s="241">
        <v>2.0390413E-2</v>
      </c>
      <c r="AI339" s="241">
        <v>4.2922778000000002E-5</v>
      </c>
      <c r="AJ339" s="241">
        <v>4.4786831000000001E-5</v>
      </c>
      <c r="AK339" s="241">
        <v>2.5547822999999999E-5</v>
      </c>
      <c r="AL339" s="241">
        <v>5.3450930999999998E-6</v>
      </c>
      <c r="AM339" s="241">
        <v>1.7191497000000001E-8</v>
      </c>
      <c r="AN339" s="241">
        <v>4.2570850000000002E-4</v>
      </c>
      <c r="AO339" s="241">
        <v>1.6207303999999999E-4</v>
      </c>
      <c r="AP339" s="241">
        <v>5.8047337000000001E-4</v>
      </c>
      <c r="AQ339" s="241">
        <v>3.7976728999999998E-5</v>
      </c>
      <c r="AR339" s="241">
        <v>4.7627864999999998E-2</v>
      </c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315"/>
      <c r="BF339" s="315"/>
      <c r="BG339" s="315"/>
      <c r="BH339" s="315"/>
      <c r="BI339" s="315"/>
      <c r="BJ339" s="315"/>
      <c r="BK339" s="315"/>
    </row>
    <row r="340" spans="1:63" x14ac:dyDescent="0.25">
      <c r="A340" s="9"/>
      <c r="B340" s="184" t="s">
        <v>5770</v>
      </c>
      <c r="C340" s="48" t="s">
        <v>4230</v>
      </c>
      <c r="D340" s="223">
        <v>0.22778652999999999</v>
      </c>
      <c r="E340" s="223">
        <v>0.15173638</v>
      </c>
      <c r="F340" s="223">
        <v>2.6215625999999999E-2</v>
      </c>
      <c r="G340" s="223">
        <v>5.3692269999999999E-3</v>
      </c>
      <c r="H340" s="223">
        <v>3.8125898999999999E-4</v>
      </c>
      <c r="I340" s="223">
        <v>5.2605526999999997E-3</v>
      </c>
      <c r="J340" s="223">
        <v>8.9421134999999995E-3</v>
      </c>
      <c r="K340" s="223">
        <v>4.3183930999999998E-3</v>
      </c>
      <c r="L340" s="223">
        <v>2.5562977000000001E-2</v>
      </c>
      <c r="M340" s="223">
        <v>0</v>
      </c>
      <c r="N340" s="223">
        <v>0</v>
      </c>
      <c r="O340" s="223">
        <v>0</v>
      </c>
      <c r="P340" s="227">
        <f t="shared" si="45"/>
        <v>1.1239731851851851</v>
      </c>
      <c r="Q340" s="238">
        <v>22.779128</v>
      </c>
      <c r="R340" s="117">
        <v>19.003973999999999</v>
      </c>
      <c r="S340" s="117">
        <v>3.1659600000000001</v>
      </c>
      <c r="T340" s="117">
        <v>1.3047999999999999E-5</v>
      </c>
      <c r="U340" s="117">
        <v>0.15973000000000001</v>
      </c>
      <c r="V340" s="117">
        <v>5.7131290000000001E-2</v>
      </c>
      <c r="W340" s="117">
        <v>0.39232</v>
      </c>
      <c r="X340" s="257">
        <f t="shared" si="46"/>
        <v>0.112086678266197</v>
      </c>
      <c r="Y340" s="257">
        <f t="shared" si="47"/>
        <v>4.2743548910600004E-2</v>
      </c>
      <c r="Z340" s="257">
        <f t="shared" si="48"/>
        <v>2.1677287626596996E-2</v>
      </c>
      <c r="AA340" s="257">
        <f t="shared" si="49"/>
        <v>4.7665841729E-2</v>
      </c>
      <c r="AB340" s="257">
        <v>3.1154910000000001E-2</v>
      </c>
      <c r="AC340" s="257">
        <v>5.9500146000000002E-6</v>
      </c>
      <c r="AD340" s="257">
        <v>5.7911381E-3</v>
      </c>
      <c r="AE340" s="257">
        <v>2.055728E-6</v>
      </c>
      <c r="AF340" s="257">
        <v>5.6915702999999996E-3</v>
      </c>
      <c r="AG340" s="257">
        <v>9.7924768E-5</v>
      </c>
      <c r="AH340" s="257">
        <v>2.0390413E-2</v>
      </c>
      <c r="AI340" s="257">
        <v>4.2922778000000002E-5</v>
      </c>
      <c r="AJ340" s="257">
        <v>4.4786831000000001E-5</v>
      </c>
      <c r="AK340" s="257">
        <v>2.5547822999999999E-5</v>
      </c>
      <c r="AL340" s="257">
        <v>5.3450930999999998E-6</v>
      </c>
      <c r="AM340" s="257">
        <v>1.7191497000000001E-8</v>
      </c>
      <c r="AN340" s="257">
        <v>4.2570850000000002E-4</v>
      </c>
      <c r="AO340" s="257">
        <v>1.6207303999999999E-4</v>
      </c>
      <c r="AP340" s="257">
        <v>5.8047337000000001E-4</v>
      </c>
      <c r="AQ340" s="257">
        <v>3.7976728999999998E-5</v>
      </c>
      <c r="AR340" s="257">
        <v>4.7627864999999998E-2</v>
      </c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315"/>
      <c r="BF340" s="315"/>
      <c r="BG340" s="315"/>
      <c r="BH340" s="315"/>
      <c r="BI340" s="315"/>
      <c r="BJ340" s="315"/>
      <c r="BK340" s="315"/>
    </row>
    <row r="341" spans="1:63" x14ac:dyDescent="0.25">
      <c r="A341" s="9"/>
      <c r="B341" s="184" t="s">
        <v>5770</v>
      </c>
      <c r="C341" s="48" t="s">
        <v>4231</v>
      </c>
      <c r="D341" s="223">
        <v>0.10962845</v>
      </c>
      <c r="E341" s="223">
        <v>0.10150086</v>
      </c>
      <c r="F341" s="223">
        <v>5.2326719999999998E-3</v>
      </c>
      <c r="G341" s="223">
        <v>1.2136129E-4</v>
      </c>
      <c r="H341" s="223">
        <v>9.6662172000000002E-4</v>
      </c>
      <c r="I341" s="223">
        <v>9.9262717999999998E-4</v>
      </c>
      <c r="J341" s="223">
        <v>5.6786765000000001E-4</v>
      </c>
      <c r="K341" s="223">
        <v>3.6641753000000002E-6</v>
      </c>
      <c r="L341" s="223">
        <v>2.4277713000000001E-4</v>
      </c>
      <c r="M341" s="223">
        <v>0</v>
      </c>
      <c r="N341" s="223">
        <v>0</v>
      </c>
      <c r="O341" s="223">
        <v>0</v>
      </c>
      <c r="P341" s="227">
        <f t="shared" si="45"/>
        <v>0.75185822222222221</v>
      </c>
      <c r="Q341" s="238">
        <v>4.4209816999999996</v>
      </c>
      <c r="R341" s="117">
        <v>3.8499715999999999</v>
      </c>
      <c r="S341" s="117">
        <v>0.34191919999999998</v>
      </c>
      <c r="T341" s="117">
        <v>3.9643999999999997E-6</v>
      </c>
      <c r="U341" s="117">
        <v>4.1917999999999999E-3</v>
      </c>
      <c r="V341" s="117">
        <v>1.3651620000000001E-3</v>
      </c>
      <c r="W341" s="117">
        <v>0.22353000000000001</v>
      </c>
      <c r="X341" s="257">
        <f t="shared" si="46"/>
        <v>4.599749609162939E-2</v>
      </c>
      <c r="Y341" s="257">
        <f t="shared" si="47"/>
        <v>2.2553851135260001E-2</v>
      </c>
      <c r="Z341" s="257">
        <f t="shared" si="48"/>
        <v>1.3818006005239391E-2</v>
      </c>
      <c r="AA341" s="257">
        <f t="shared" si="49"/>
        <v>9.62563895113E-3</v>
      </c>
      <c r="AB341" s="257">
        <v>2.0841431000000001E-2</v>
      </c>
      <c r="AC341" s="257">
        <v>2.7318358000000001E-6</v>
      </c>
      <c r="AD341" s="257">
        <v>1.4151163000000001E-4</v>
      </c>
      <c r="AE341" s="257">
        <v>7.4217445999999996E-7</v>
      </c>
      <c r="AF341" s="257">
        <v>1.5562152E-3</v>
      </c>
      <c r="AG341" s="257">
        <v>1.1219295000000001E-5</v>
      </c>
      <c r="AH341" s="257">
        <v>1.3641271E-2</v>
      </c>
      <c r="AI341" s="257">
        <v>8.3372993999999993E-6</v>
      </c>
      <c r="AJ341" s="257">
        <v>9.7464375000000005E-7</v>
      </c>
      <c r="AK341" s="257">
        <v>2.5615325000000001E-6</v>
      </c>
      <c r="AL341" s="257">
        <v>1.5924387E-7</v>
      </c>
      <c r="AM341" s="257">
        <v>3.7001939E-10</v>
      </c>
      <c r="AN341" s="257">
        <v>5.9450096999999999E-6</v>
      </c>
      <c r="AO341" s="257">
        <v>1.2874796E-5</v>
      </c>
      <c r="AP341" s="257">
        <v>1.4588211E-4</v>
      </c>
      <c r="AQ341" s="257">
        <v>7.5145112999999999E-7</v>
      </c>
      <c r="AR341" s="257">
        <v>9.6248875000000001E-3</v>
      </c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315"/>
      <c r="BF341" s="315"/>
      <c r="BG341" s="315"/>
      <c r="BH341" s="315"/>
      <c r="BI341" s="315"/>
      <c r="BJ341" s="315"/>
      <c r="BK341" s="315"/>
    </row>
    <row r="342" spans="1:63" x14ac:dyDescent="0.25">
      <c r="A342" s="9"/>
      <c r="B342" s="184" t="s">
        <v>5770</v>
      </c>
      <c r="C342" s="48" t="s">
        <v>4232</v>
      </c>
      <c r="D342" s="223">
        <v>0.42021303999999998</v>
      </c>
      <c r="E342" s="223">
        <v>0.15083658999999999</v>
      </c>
      <c r="F342" s="223">
        <v>0.20361186000000001</v>
      </c>
      <c r="G342" s="223">
        <v>6.2843252000000004E-3</v>
      </c>
      <c r="H342" s="223">
        <v>6.0138019999999995E-4</v>
      </c>
      <c r="I342" s="223">
        <v>9.9922181000000002E-3</v>
      </c>
      <c r="J342" s="223">
        <v>5.8777237000000003E-3</v>
      </c>
      <c r="K342" s="223">
        <v>8.9725735999999999E-5</v>
      </c>
      <c r="L342" s="223">
        <v>4.2919211999999998E-2</v>
      </c>
      <c r="M342" s="223">
        <v>0</v>
      </c>
      <c r="N342" s="223">
        <v>0</v>
      </c>
      <c r="O342" s="223">
        <v>0</v>
      </c>
      <c r="P342" s="227">
        <f t="shared" si="45"/>
        <v>1.117308074074074</v>
      </c>
      <c r="Q342" s="238">
        <v>19.257463000000001</v>
      </c>
      <c r="R342" s="117">
        <v>15.908916</v>
      </c>
      <c r="S342" s="117">
        <v>2.6159428999999998</v>
      </c>
      <c r="T342" s="117">
        <v>2.4788467000000001E-5</v>
      </c>
      <c r="U342" s="117">
        <v>0.26109067000000002</v>
      </c>
      <c r="V342" s="117">
        <v>4.6174754999999998E-2</v>
      </c>
      <c r="W342" s="117">
        <v>0.42531366999999998</v>
      </c>
      <c r="X342" s="257">
        <f t="shared" si="46"/>
        <v>0.13590395661468899</v>
      </c>
      <c r="Y342" s="257">
        <f t="shared" si="47"/>
        <v>7.2366016177999995E-2</v>
      </c>
      <c r="Z342" s="257">
        <f t="shared" si="48"/>
        <v>2.3608358196688998E-2</v>
      </c>
      <c r="AA342" s="257">
        <f t="shared" si="49"/>
        <v>3.9929582239999997E-2</v>
      </c>
      <c r="AB342" s="257">
        <v>3.0967473999999998E-2</v>
      </c>
      <c r="AC342" s="257">
        <v>6.1535685000000003E-6</v>
      </c>
      <c r="AD342" s="257">
        <v>9.4102162E-3</v>
      </c>
      <c r="AE342" s="257">
        <v>4.3644485000000003E-6</v>
      </c>
      <c r="AF342" s="257">
        <v>3.1894396999999998E-2</v>
      </c>
      <c r="AG342" s="257">
        <v>8.3410960999999998E-5</v>
      </c>
      <c r="AH342" s="257">
        <v>2.0268623E-2</v>
      </c>
      <c r="AI342" s="257">
        <v>3.5170212000000002E-4</v>
      </c>
      <c r="AJ342" s="257">
        <v>5.3080797E-5</v>
      </c>
      <c r="AK342" s="257">
        <v>5.4248269000000002E-5</v>
      </c>
      <c r="AL342" s="257">
        <v>6.6147213000000001E-6</v>
      </c>
      <c r="AM342" s="257">
        <v>2.3149388999999999E-8</v>
      </c>
      <c r="AN342" s="257">
        <v>1.199802E-3</v>
      </c>
      <c r="AO342" s="257">
        <v>4.9031794000000003E-4</v>
      </c>
      <c r="AP342" s="257">
        <v>1.1839462E-3</v>
      </c>
      <c r="AQ342" s="257">
        <v>1.0197224E-4</v>
      </c>
      <c r="AR342" s="257">
        <v>3.9827609999999999E-2</v>
      </c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315"/>
      <c r="BF342" s="315"/>
      <c r="BG342" s="315"/>
      <c r="BH342" s="315"/>
      <c r="BI342" s="315"/>
      <c r="BJ342" s="315"/>
      <c r="BK342" s="315"/>
    </row>
    <row r="343" spans="1:63" x14ac:dyDescent="0.25">
      <c r="A343" s="9"/>
      <c r="B343" s="184" t="s">
        <v>5770</v>
      </c>
      <c r="C343" s="48" t="s">
        <v>3008</v>
      </c>
      <c r="D343" s="223">
        <v>1.3695542000000001</v>
      </c>
      <c r="E343" s="223">
        <v>0.96861346000000004</v>
      </c>
      <c r="F343" s="223">
        <v>0.27747498999999998</v>
      </c>
      <c r="G343" s="223">
        <v>5.4828839999999997E-2</v>
      </c>
      <c r="H343" s="223">
        <v>4.3751099000000002E-3</v>
      </c>
      <c r="I343" s="223">
        <v>3.6664474000000002E-2</v>
      </c>
      <c r="J343" s="223">
        <v>1.5466568999999999E-2</v>
      </c>
      <c r="K343" s="223">
        <v>1.9619293999999999E-4</v>
      </c>
      <c r="L343" s="223">
        <v>1.1934526000000001E-2</v>
      </c>
      <c r="M343" s="223">
        <v>0</v>
      </c>
      <c r="N343" s="223">
        <v>0</v>
      </c>
      <c r="O343" s="223">
        <v>0</v>
      </c>
      <c r="P343" s="227">
        <f t="shared" si="45"/>
        <v>7.1749145185185181</v>
      </c>
      <c r="Q343" s="238">
        <v>167.52452</v>
      </c>
      <c r="R343" s="117">
        <v>123.01013</v>
      </c>
      <c r="S343" s="117">
        <v>37.55874</v>
      </c>
      <c r="T343" s="117">
        <v>1.0816747E-4</v>
      </c>
      <c r="U343" s="117">
        <v>1.9952193</v>
      </c>
      <c r="V343" s="117">
        <v>0.70380434000000003</v>
      </c>
      <c r="W343" s="117">
        <v>4.2565189999999999</v>
      </c>
      <c r="X343" s="257">
        <f t="shared" si="46"/>
        <v>0.74590550660622001</v>
      </c>
      <c r="Y343" s="257">
        <f t="shared" si="47"/>
        <v>0.29419932368700003</v>
      </c>
      <c r="Z343" s="257">
        <f t="shared" si="48"/>
        <v>0.14391802493021999</v>
      </c>
      <c r="AA343" s="257">
        <f t="shared" si="49"/>
        <v>0.307788157989</v>
      </c>
      <c r="AB343" s="257">
        <v>0.19887181000000001</v>
      </c>
      <c r="AC343" s="257">
        <v>4.1482434000000001E-5</v>
      </c>
      <c r="AD343" s="257">
        <v>4.3314361000000003E-2</v>
      </c>
      <c r="AE343" s="257">
        <v>1.2862153E-5</v>
      </c>
      <c r="AF343" s="257">
        <v>5.0758184999999997E-2</v>
      </c>
      <c r="AG343" s="257">
        <v>1.2006231000000001E-3</v>
      </c>
      <c r="AH343" s="257">
        <v>0.13016331</v>
      </c>
      <c r="AI343" s="257">
        <v>4.6369462000000003E-4</v>
      </c>
      <c r="AJ343" s="257">
        <v>4.6766042000000001E-4</v>
      </c>
      <c r="AK343" s="257">
        <v>2.0341863999999999E-4</v>
      </c>
      <c r="AL343" s="257">
        <v>4.0605826000000001E-5</v>
      </c>
      <c r="AM343" s="257">
        <v>1.2452421999999999E-7</v>
      </c>
      <c r="AN343" s="257">
        <v>2.4572662000000001E-3</v>
      </c>
      <c r="AO343" s="257">
        <v>1.2167072999999999E-3</v>
      </c>
      <c r="AP343" s="257">
        <v>8.9052374E-3</v>
      </c>
      <c r="AQ343" s="257">
        <v>3.5387988999999997E-5</v>
      </c>
      <c r="AR343" s="257">
        <v>0.30775277000000001</v>
      </c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315"/>
      <c r="BF343" s="315"/>
      <c r="BG343" s="315"/>
      <c r="BH343" s="315"/>
      <c r="BI343" s="315"/>
      <c r="BJ343" s="315"/>
      <c r="BK343" s="315"/>
    </row>
    <row r="344" spans="1:63" x14ac:dyDescent="0.25">
      <c r="A344" s="9"/>
      <c r="B344" s="184" t="s">
        <v>5770</v>
      </c>
      <c r="C344" s="48" t="s">
        <v>3009</v>
      </c>
      <c r="D344" s="223">
        <v>0.17069335999999999</v>
      </c>
      <c r="E344" s="223">
        <v>0.11361448</v>
      </c>
      <c r="F344" s="223">
        <v>2.9631989000000001E-2</v>
      </c>
      <c r="G344" s="223">
        <v>2.7148379999999998E-3</v>
      </c>
      <c r="H344" s="223">
        <v>3.5294472E-4</v>
      </c>
      <c r="I344" s="223">
        <v>5.4184808999999997E-3</v>
      </c>
      <c r="J344" s="223">
        <v>3.2629144000000001E-3</v>
      </c>
      <c r="K344" s="223">
        <v>4.7526494999999999E-5</v>
      </c>
      <c r="L344" s="223">
        <v>1.5650179E-2</v>
      </c>
      <c r="M344" s="223">
        <v>0</v>
      </c>
      <c r="N344" s="223">
        <v>0</v>
      </c>
      <c r="O344" s="223">
        <v>0</v>
      </c>
      <c r="P344" s="227">
        <f t="shared" si="45"/>
        <v>0.84158874074074075</v>
      </c>
      <c r="Q344" s="238">
        <v>10.587726</v>
      </c>
      <c r="R344" s="117">
        <v>9.3781222</v>
      </c>
      <c r="S344" s="117">
        <v>0.89476800000000001</v>
      </c>
      <c r="T344" s="117">
        <v>1.7387000000000001E-5</v>
      </c>
      <c r="U344" s="117">
        <v>0.13628000000000001</v>
      </c>
      <c r="V344" s="117">
        <v>1.5158400000000001E-2</v>
      </c>
      <c r="W344" s="117">
        <v>0.16338</v>
      </c>
      <c r="X344" s="257">
        <f t="shared" si="46"/>
        <v>7.3855930896558009E-2</v>
      </c>
      <c r="Y344" s="257">
        <f t="shared" si="47"/>
        <v>3.3398558964199999E-2</v>
      </c>
      <c r="Z344" s="257">
        <f t="shared" si="48"/>
        <v>1.6939056551357998E-2</v>
      </c>
      <c r="AA344" s="257">
        <f t="shared" si="49"/>
        <v>2.3518315381E-2</v>
      </c>
      <c r="AB344" s="257">
        <v>2.3328233E-2</v>
      </c>
      <c r="AC344" s="257">
        <v>3.3983524000000001E-6</v>
      </c>
      <c r="AD344" s="257">
        <v>4.0188395000000003E-3</v>
      </c>
      <c r="AE344" s="257">
        <v>1.3693228000000001E-6</v>
      </c>
      <c r="AF344" s="257">
        <v>6.0181688999999998E-3</v>
      </c>
      <c r="AG344" s="257">
        <v>2.8549888999999999E-5</v>
      </c>
      <c r="AH344" s="257">
        <v>1.5268653E-2</v>
      </c>
      <c r="AI344" s="257">
        <v>5.0916693999999997E-5</v>
      </c>
      <c r="AJ344" s="257">
        <v>2.2697974000000001E-5</v>
      </c>
      <c r="AK344" s="257">
        <v>3.4647892000000002E-5</v>
      </c>
      <c r="AL344" s="257">
        <v>3.1801339999999999E-6</v>
      </c>
      <c r="AM344" s="257">
        <v>1.0087358E-8</v>
      </c>
      <c r="AN344" s="257">
        <v>6.9576844999999997E-4</v>
      </c>
      <c r="AO344" s="257">
        <v>2.2948074E-4</v>
      </c>
      <c r="AP344" s="257">
        <v>6.3370158000000004E-4</v>
      </c>
      <c r="AQ344" s="257">
        <v>3.7312381E-5</v>
      </c>
      <c r="AR344" s="257">
        <v>2.3481003E-2</v>
      </c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315"/>
      <c r="BF344" s="315"/>
      <c r="BG344" s="315"/>
      <c r="BH344" s="315"/>
      <c r="BI344" s="315"/>
      <c r="BJ344" s="315"/>
      <c r="BK344" s="315"/>
    </row>
    <row r="345" spans="1:63" x14ac:dyDescent="0.25">
      <c r="A345" s="9"/>
      <c r="B345" s="184" t="s">
        <v>5770</v>
      </c>
      <c r="C345" s="48" t="s">
        <v>3010</v>
      </c>
      <c r="D345" s="223">
        <v>0</v>
      </c>
      <c r="E345" s="223">
        <v>0</v>
      </c>
      <c r="F345" s="223">
        <v>0</v>
      </c>
      <c r="G345" s="223">
        <v>0</v>
      </c>
      <c r="H345" s="223">
        <v>0</v>
      </c>
      <c r="I345" s="223">
        <v>0</v>
      </c>
      <c r="J345" s="223">
        <v>0</v>
      </c>
      <c r="K345" s="223">
        <v>0</v>
      </c>
      <c r="L345" s="223">
        <v>0</v>
      </c>
      <c r="M345" s="223">
        <v>0</v>
      </c>
      <c r="N345" s="223">
        <v>0</v>
      </c>
      <c r="O345" s="223">
        <v>0</v>
      </c>
      <c r="P345" s="227">
        <f t="shared" si="45"/>
        <v>0</v>
      </c>
      <c r="Q345" s="238">
        <v>0</v>
      </c>
      <c r="R345" s="117">
        <v>0</v>
      </c>
      <c r="S345" s="117">
        <v>0</v>
      </c>
      <c r="T345" s="117">
        <v>0</v>
      </c>
      <c r="U345" s="117">
        <v>0</v>
      </c>
      <c r="V345" s="117">
        <v>0</v>
      </c>
      <c r="W345" s="117">
        <v>0</v>
      </c>
      <c r="X345" s="257">
        <f t="shared" si="46"/>
        <v>0</v>
      </c>
      <c r="Y345" s="257">
        <f t="shared" si="47"/>
        <v>0</v>
      </c>
      <c r="Z345" s="257">
        <f t="shared" si="48"/>
        <v>0</v>
      </c>
      <c r="AA345" s="257">
        <f t="shared" si="49"/>
        <v>0</v>
      </c>
      <c r="AB345" s="257">
        <v>0</v>
      </c>
      <c r="AC345" s="257">
        <v>0</v>
      </c>
      <c r="AD345" s="257">
        <v>0</v>
      </c>
      <c r="AE345" s="257">
        <v>0</v>
      </c>
      <c r="AF345" s="257">
        <v>0</v>
      </c>
      <c r="AG345" s="257">
        <v>0</v>
      </c>
      <c r="AH345" s="257">
        <v>0</v>
      </c>
      <c r="AI345" s="257">
        <v>0</v>
      </c>
      <c r="AJ345" s="257">
        <v>0</v>
      </c>
      <c r="AK345" s="257">
        <v>0</v>
      </c>
      <c r="AL345" s="257">
        <v>0</v>
      </c>
      <c r="AM345" s="257">
        <v>0</v>
      </c>
      <c r="AN345" s="257">
        <v>0</v>
      </c>
      <c r="AO345" s="257">
        <v>0</v>
      </c>
      <c r="AP345" s="257">
        <v>0</v>
      </c>
      <c r="AQ345" s="257">
        <v>0</v>
      </c>
      <c r="AR345" s="257">
        <v>0</v>
      </c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315"/>
      <c r="BF345" s="315"/>
      <c r="BG345" s="315"/>
      <c r="BH345" s="315"/>
      <c r="BI345" s="315"/>
      <c r="BJ345" s="315"/>
      <c r="BK345" s="315"/>
    </row>
    <row r="346" spans="1:63" x14ac:dyDescent="0.25">
      <c r="A346" s="9"/>
      <c r="B346" s="184" t="s">
        <v>5770</v>
      </c>
      <c r="C346" s="48" t="s">
        <v>3011</v>
      </c>
      <c r="D346" s="289">
        <v>0.28858299999999998</v>
      </c>
      <c r="E346" s="289">
        <v>4.2456591000000002E-2</v>
      </c>
      <c r="F346" s="289">
        <v>0.24260207</v>
      </c>
      <c r="G346" s="289">
        <v>1.4657946000000001E-4</v>
      </c>
      <c r="H346" s="289">
        <v>1.1463708E-4</v>
      </c>
      <c r="I346" s="289">
        <v>1.9624182000000001E-3</v>
      </c>
      <c r="J346" s="289">
        <v>9.5949854000000005E-4</v>
      </c>
      <c r="K346" s="289">
        <v>5.4722947999999999E-6</v>
      </c>
      <c r="L346" s="289">
        <v>3.3574012999999998E-4</v>
      </c>
      <c r="M346" s="289">
        <v>0</v>
      </c>
      <c r="N346" s="289">
        <v>0</v>
      </c>
      <c r="O346" s="289">
        <v>0</v>
      </c>
      <c r="P346" s="289">
        <v>0</v>
      </c>
      <c r="Q346" s="289">
        <v>0</v>
      </c>
      <c r="R346" s="289">
        <v>0</v>
      </c>
      <c r="S346" s="289">
        <v>0</v>
      </c>
      <c r="T346" s="289">
        <v>0</v>
      </c>
      <c r="U346" s="289">
        <v>0</v>
      </c>
      <c r="V346" s="117">
        <v>0</v>
      </c>
      <c r="W346" s="117">
        <v>0</v>
      </c>
      <c r="X346" s="257">
        <f t="shared" si="46"/>
        <v>0</v>
      </c>
      <c r="Y346" s="257">
        <f t="shared" si="47"/>
        <v>0</v>
      </c>
      <c r="Z346" s="257">
        <f t="shared" si="48"/>
        <v>0</v>
      </c>
      <c r="AA346" s="257">
        <f t="shared" si="49"/>
        <v>0</v>
      </c>
      <c r="AB346" s="257">
        <v>0</v>
      </c>
      <c r="AC346" s="257">
        <v>0</v>
      </c>
      <c r="AD346" s="257">
        <v>0</v>
      </c>
      <c r="AE346" s="257">
        <v>0</v>
      </c>
      <c r="AF346" s="257">
        <v>0</v>
      </c>
      <c r="AG346" s="257">
        <v>0</v>
      </c>
      <c r="AH346" s="257">
        <v>0</v>
      </c>
      <c r="AI346" s="257">
        <v>0</v>
      </c>
      <c r="AJ346" s="257">
        <v>0</v>
      </c>
      <c r="AK346" s="257">
        <v>0</v>
      </c>
      <c r="AL346" s="257">
        <v>0</v>
      </c>
      <c r="AM346" s="257">
        <v>0</v>
      </c>
      <c r="AN346" s="257">
        <v>0</v>
      </c>
      <c r="AO346" s="257">
        <v>0</v>
      </c>
      <c r="AP346" s="257">
        <v>0</v>
      </c>
      <c r="AQ346" s="257">
        <v>0</v>
      </c>
      <c r="AR346" s="257">
        <v>0</v>
      </c>
      <c r="AT346" s="193"/>
      <c r="AU346" s="193"/>
      <c r="AV346" s="193"/>
      <c r="AW346" s="193"/>
      <c r="AX346" s="193"/>
      <c r="AY346" s="193"/>
      <c r="AZ346" s="193"/>
      <c r="BA346" s="193"/>
      <c r="BB346" s="193"/>
      <c r="BC346" s="193"/>
      <c r="BD346" s="193"/>
      <c r="BE346" s="315"/>
      <c r="BF346" s="315"/>
      <c r="BG346" s="315"/>
      <c r="BH346" s="315"/>
      <c r="BI346" s="315"/>
      <c r="BJ346" s="315"/>
      <c r="BK346" s="315"/>
    </row>
    <row r="347" spans="1:63" x14ac:dyDescent="0.25">
      <c r="A347" s="9"/>
      <c r="B347" s="184" t="s">
        <v>5770</v>
      </c>
      <c r="C347" s="48" t="s">
        <v>3012</v>
      </c>
      <c r="D347" s="223">
        <v>0.6479336</v>
      </c>
      <c r="E347" s="223">
        <v>0.44600601000000001</v>
      </c>
      <c r="F347" s="223">
        <v>0.10172964</v>
      </c>
      <c r="G347" s="223">
        <v>7.4255501999999996E-3</v>
      </c>
      <c r="H347" s="223">
        <v>2.1396289000000001E-3</v>
      </c>
      <c r="I347" s="223">
        <v>3.9332302E-2</v>
      </c>
      <c r="J347" s="223">
        <v>7.2693391999999997E-3</v>
      </c>
      <c r="K347" s="223">
        <v>3.1891998000000001E-4</v>
      </c>
      <c r="L347" s="223">
        <v>4.3712202999999998E-2</v>
      </c>
      <c r="M347" s="223">
        <v>0</v>
      </c>
      <c r="N347" s="223">
        <v>0</v>
      </c>
      <c r="O347" s="223">
        <v>0</v>
      </c>
      <c r="P347" s="227">
        <f t="shared" si="45"/>
        <v>3.3037482222222221</v>
      </c>
      <c r="Q347" s="238">
        <v>66.274068</v>
      </c>
      <c r="R347" s="117">
        <v>62.446434000000004</v>
      </c>
      <c r="S347" s="117">
        <v>2.9971760000000001</v>
      </c>
      <c r="T347" s="117">
        <v>6.1544000000000006E-5</v>
      </c>
      <c r="U347" s="117">
        <v>0.26393</v>
      </c>
      <c r="V347" s="117">
        <v>5.4596279999999997E-2</v>
      </c>
      <c r="W347" s="117">
        <v>0.51187000000000005</v>
      </c>
      <c r="X347" s="257">
        <f t="shared" si="46"/>
        <v>0.34937688199786099</v>
      </c>
      <c r="Y347" s="257">
        <f t="shared" si="47"/>
        <v>0.12781920161060001</v>
      </c>
      <c r="Z347" s="257">
        <f t="shared" si="48"/>
        <v>6.4886421284261003E-2</v>
      </c>
      <c r="AA347" s="257">
        <f t="shared" si="49"/>
        <v>0.156671259103</v>
      </c>
      <c r="AB347" s="257">
        <v>9.1577698999999999E-2</v>
      </c>
      <c r="AC347" s="257">
        <v>2.6461441999999999E-5</v>
      </c>
      <c r="AD347" s="257">
        <v>1.1066328E-2</v>
      </c>
      <c r="AE347" s="257">
        <v>4.4810125999999999E-6</v>
      </c>
      <c r="AF347" s="257">
        <v>2.5048689999999998E-2</v>
      </c>
      <c r="AG347" s="257">
        <v>9.5542156000000001E-5</v>
      </c>
      <c r="AH347" s="257">
        <v>5.9936754000000002E-2</v>
      </c>
      <c r="AI347" s="257">
        <v>1.9652276E-4</v>
      </c>
      <c r="AJ347" s="257">
        <v>5.7661823E-5</v>
      </c>
      <c r="AK347" s="257">
        <v>1.1654736000000001E-4</v>
      </c>
      <c r="AL347" s="257">
        <v>7.2806557000000003E-6</v>
      </c>
      <c r="AM347" s="257">
        <v>2.9225560999999999E-8</v>
      </c>
      <c r="AN347" s="257">
        <v>1.1330187E-3</v>
      </c>
      <c r="AO347" s="257">
        <v>4.8579856E-4</v>
      </c>
      <c r="AP347" s="257">
        <v>2.9528082E-3</v>
      </c>
      <c r="AQ347" s="257">
        <v>9.9349102999999995E-5</v>
      </c>
      <c r="AR347" s="257">
        <v>0.15657191000000001</v>
      </c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315"/>
      <c r="BF347" s="315"/>
      <c r="BG347" s="315"/>
      <c r="BH347" s="315"/>
      <c r="BI347" s="315"/>
      <c r="BJ347" s="315"/>
      <c r="BK347" s="315"/>
    </row>
    <row r="348" spans="1:63" x14ac:dyDescent="0.25">
      <c r="A348" s="9"/>
      <c r="B348" s="184" t="s">
        <v>5770</v>
      </c>
      <c r="C348" s="5" t="s">
        <v>1896</v>
      </c>
      <c r="D348" s="172">
        <v>1.0748567000000001E-2</v>
      </c>
      <c r="E348" s="172">
        <v>4.2003086E-3</v>
      </c>
      <c r="F348" s="172">
        <v>1.7613232E-3</v>
      </c>
      <c r="G348" s="172">
        <v>2.1704005000000001E-4</v>
      </c>
      <c r="H348" s="172">
        <v>1.7651574000000001E-5</v>
      </c>
      <c r="I348" s="172">
        <v>4.2734158999999999E-3</v>
      </c>
      <c r="J348" s="172">
        <v>6.1406808999999994E-5</v>
      </c>
      <c r="K348" s="172">
        <v>1.327707E-6</v>
      </c>
      <c r="L348" s="172">
        <v>2.1609350999999999E-4</v>
      </c>
      <c r="M348" s="172">
        <v>0</v>
      </c>
      <c r="N348" s="172">
        <v>0</v>
      </c>
      <c r="O348" s="172">
        <v>0</v>
      </c>
      <c r="P348" s="199">
        <f t="shared" si="45"/>
        <v>3.1113397037037034E-2</v>
      </c>
      <c r="Q348" s="233">
        <v>0.58028416000000005</v>
      </c>
      <c r="R348" s="96">
        <v>0.40561636000000001</v>
      </c>
      <c r="S348" s="96">
        <v>0.1489936</v>
      </c>
      <c r="T348" s="96">
        <v>1.5726E-6</v>
      </c>
      <c r="U348" s="96">
        <v>5.3428E-3</v>
      </c>
      <c r="V348" s="96">
        <v>2.7868290000000002E-3</v>
      </c>
      <c r="W348" s="96">
        <v>1.7543E-2</v>
      </c>
      <c r="X348" s="241">
        <f t="shared" si="46"/>
        <v>1.0549468405884299E-2</v>
      </c>
      <c r="Y348" s="241">
        <f t="shared" si="47"/>
        <v>8.9134178913000007E-3</v>
      </c>
      <c r="Z348" s="241">
        <f t="shared" si="48"/>
        <v>6.2030335887429985E-4</v>
      </c>
      <c r="AA348" s="241">
        <f t="shared" si="49"/>
        <v>1.01574715571E-3</v>
      </c>
      <c r="AB348" s="241">
        <v>8.6238888999999998E-4</v>
      </c>
      <c r="AC348" s="241">
        <v>1.2529875000000001E-7</v>
      </c>
      <c r="AD348" s="241">
        <v>1.8239229E-4</v>
      </c>
      <c r="AE348" s="241">
        <v>1.6211364999999999E-7</v>
      </c>
      <c r="AF348" s="241">
        <v>7.8635873000000005E-3</v>
      </c>
      <c r="AG348" s="241">
        <v>4.7619989000000001E-6</v>
      </c>
      <c r="AH348" s="241">
        <v>5.6444136000000002E-4</v>
      </c>
      <c r="AI348" s="241">
        <v>2.8813390999999998E-6</v>
      </c>
      <c r="AJ348" s="241">
        <v>1.8954873E-6</v>
      </c>
      <c r="AK348" s="241">
        <v>1.4200360000000001E-6</v>
      </c>
      <c r="AL348" s="241">
        <v>1.6913478000000001E-7</v>
      </c>
      <c r="AM348" s="241">
        <v>5.5549430000000004E-10</v>
      </c>
      <c r="AN348" s="241">
        <v>8.0016417999999998E-6</v>
      </c>
      <c r="AO348" s="241">
        <v>9.1002753999999996E-6</v>
      </c>
      <c r="AP348" s="241">
        <v>3.2393529E-5</v>
      </c>
      <c r="AQ348" s="241">
        <v>6.9125571000000001E-7</v>
      </c>
      <c r="AR348" s="241">
        <v>1.0150559E-3</v>
      </c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315"/>
      <c r="BF348" s="315"/>
      <c r="BG348" s="315"/>
      <c r="BH348" s="315"/>
      <c r="BI348" s="315"/>
      <c r="BJ348" s="315"/>
      <c r="BK348" s="315"/>
    </row>
    <row r="349" spans="1:63" x14ac:dyDescent="0.25">
      <c r="A349" s="9"/>
      <c r="B349" s="184" t="s">
        <v>5770</v>
      </c>
      <c r="C349" s="5" t="s">
        <v>1897</v>
      </c>
      <c r="D349" s="172">
        <v>0.19893277000000001</v>
      </c>
      <c r="E349" s="172">
        <v>0.10829873</v>
      </c>
      <c r="F349" s="172">
        <v>3.0406745999999998E-2</v>
      </c>
      <c r="G349" s="172">
        <v>9.6677658999999999E-3</v>
      </c>
      <c r="H349" s="172">
        <v>3.5660283000000002E-4</v>
      </c>
      <c r="I349" s="172">
        <v>7.4692177999999996E-3</v>
      </c>
      <c r="J349" s="172">
        <v>4.9216438000000001E-3</v>
      </c>
      <c r="K349" s="172">
        <v>4.7653434E-5</v>
      </c>
      <c r="L349" s="172">
        <v>3.7764405000000001E-2</v>
      </c>
      <c r="M349" s="172">
        <v>0</v>
      </c>
      <c r="N349" s="172">
        <v>0</v>
      </c>
      <c r="O349" s="172">
        <v>0</v>
      </c>
      <c r="P349" s="199">
        <f t="shared" si="45"/>
        <v>0.80221281481481477</v>
      </c>
      <c r="Q349" s="233">
        <v>16.323668000000001</v>
      </c>
      <c r="R349" s="96">
        <v>9.7103567999999996</v>
      </c>
      <c r="S349" s="96">
        <v>5.4409039999999997</v>
      </c>
      <c r="T349" s="96">
        <v>9.9392999999999999E-6</v>
      </c>
      <c r="U349" s="96">
        <v>0.34531000000000001</v>
      </c>
      <c r="V349" s="96">
        <v>9.8427000000000001E-2</v>
      </c>
      <c r="W349" s="96">
        <v>0.72865999999999997</v>
      </c>
      <c r="X349" s="241">
        <f t="shared" si="46"/>
        <v>8.5900128538322004E-2</v>
      </c>
      <c r="Y349" s="241">
        <f t="shared" si="47"/>
        <v>4.4634915781500001E-2</v>
      </c>
      <c r="Z349" s="241">
        <f t="shared" si="48"/>
        <v>1.6857687883822001E-2</v>
      </c>
      <c r="AA349" s="241">
        <f t="shared" si="49"/>
        <v>2.4407524873000002E-2</v>
      </c>
      <c r="AB349" s="241">
        <v>2.2234351999999999E-2</v>
      </c>
      <c r="AC349" s="241">
        <v>6.8014106999999996E-5</v>
      </c>
      <c r="AD349" s="241">
        <v>1.5217937000000001E-2</v>
      </c>
      <c r="AE349" s="241">
        <v>1.6318445000000001E-6</v>
      </c>
      <c r="AF349" s="241">
        <v>6.9391946000000003E-3</v>
      </c>
      <c r="AG349" s="241">
        <v>1.7378623E-4</v>
      </c>
      <c r="AH349" s="241">
        <v>1.4552605999999999E-2</v>
      </c>
      <c r="AI349" s="241">
        <v>4.9879931999999997E-5</v>
      </c>
      <c r="AJ349" s="241">
        <v>8.5143042000000003E-5</v>
      </c>
      <c r="AK349" s="241">
        <v>4.5763273000000002E-5</v>
      </c>
      <c r="AL349" s="241">
        <v>8.9100870000000007E-6</v>
      </c>
      <c r="AM349" s="241">
        <v>2.8919822E-8</v>
      </c>
      <c r="AN349" s="241">
        <v>1.2556735000000001E-3</v>
      </c>
      <c r="AO349" s="241">
        <v>4.0050524999999998E-4</v>
      </c>
      <c r="AP349" s="241">
        <v>4.5917788000000002E-4</v>
      </c>
      <c r="AQ349" s="241">
        <v>9.0213873000000007E-5</v>
      </c>
      <c r="AR349" s="241">
        <v>2.4317311000000001E-2</v>
      </c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315"/>
      <c r="BF349" s="315"/>
      <c r="BG349" s="315"/>
      <c r="BH349" s="315"/>
      <c r="BI349" s="315"/>
      <c r="BJ349" s="315"/>
      <c r="BK349" s="315"/>
    </row>
    <row r="350" spans="1:63" x14ac:dyDescent="0.25">
      <c r="A350" s="9"/>
      <c r="B350" s="184" t="s">
        <v>5770</v>
      </c>
      <c r="C350" s="5" t="s">
        <v>6734</v>
      </c>
      <c r="D350" s="172">
        <v>4.4920684000000002E-2</v>
      </c>
      <c r="E350" s="172">
        <v>2.2584645E-2</v>
      </c>
      <c r="F350" s="172">
        <v>6.3552323999999999E-3</v>
      </c>
      <c r="G350" s="172">
        <v>2.2019791999999998E-3</v>
      </c>
      <c r="H350" s="172">
        <v>7.9271093999999998E-5</v>
      </c>
      <c r="I350" s="172">
        <v>1.7307918E-3</v>
      </c>
      <c r="J350" s="172">
        <v>9.9000868999999997E-4</v>
      </c>
      <c r="K350" s="172">
        <v>1.1778566E-5</v>
      </c>
      <c r="L350" s="172">
        <v>1.0966976999999999E-2</v>
      </c>
      <c r="M350" s="172">
        <v>0</v>
      </c>
      <c r="N350" s="172">
        <v>0</v>
      </c>
      <c r="O350" s="172">
        <v>0</v>
      </c>
      <c r="P350" s="199">
        <f t="shared" si="45"/>
        <v>0.16729366666666665</v>
      </c>
      <c r="Q350" s="233">
        <v>3.4301767999999999</v>
      </c>
      <c r="R350" s="96">
        <v>2.0217879999999999</v>
      </c>
      <c r="S350" s="96">
        <v>1.1442479999999999</v>
      </c>
      <c r="T350" s="96">
        <v>2.0748999999999998E-6</v>
      </c>
      <c r="U350" s="96">
        <v>8.4379999999999997E-2</v>
      </c>
      <c r="V350" s="96">
        <v>2.1128709999999998E-2</v>
      </c>
      <c r="W350" s="96">
        <v>0.15862999999999999</v>
      </c>
      <c r="X350" s="241">
        <f t="shared" si="46"/>
        <v>1.7670737188857505E-2</v>
      </c>
      <c r="Y350" s="241">
        <f t="shared" si="47"/>
        <v>8.9801820844600012E-3</v>
      </c>
      <c r="Z350" s="241">
        <f t="shared" si="48"/>
        <v>3.6011446733975007E-3</v>
      </c>
      <c r="AA350" s="241">
        <f t="shared" si="49"/>
        <v>5.0894104310000004E-3</v>
      </c>
      <c r="AB350" s="241">
        <v>4.6367591000000003E-3</v>
      </c>
      <c r="AC350" s="241">
        <v>4.5400948999999998E-7</v>
      </c>
      <c r="AD350" s="241">
        <v>2.7992443999999999E-3</v>
      </c>
      <c r="AE350" s="241">
        <v>3.2315497000000001E-7</v>
      </c>
      <c r="AF350" s="241">
        <v>1.5068937000000001E-3</v>
      </c>
      <c r="AG350" s="241">
        <v>3.6507719999999997E-5</v>
      </c>
      <c r="AH350" s="241">
        <v>3.0348186000000001E-3</v>
      </c>
      <c r="AI350" s="241">
        <v>1.0448754999999999E-5</v>
      </c>
      <c r="AJ350" s="241">
        <v>1.9580355E-5</v>
      </c>
      <c r="AK350" s="241">
        <v>5.8683824000000001E-6</v>
      </c>
      <c r="AL350" s="241">
        <v>2.1534800000000001E-6</v>
      </c>
      <c r="AM350" s="241">
        <v>6.8719975000000003E-9</v>
      </c>
      <c r="AN350" s="241">
        <v>3.3385157999999999E-4</v>
      </c>
      <c r="AO350" s="241">
        <v>9.5904706000000007E-5</v>
      </c>
      <c r="AP350" s="241">
        <v>9.8511943000000006E-5</v>
      </c>
      <c r="AQ350" s="241">
        <v>2.5883930999999999E-5</v>
      </c>
      <c r="AR350" s="241">
        <v>5.0635265000000002E-3</v>
      </c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315"/>
      <c r="BF350" s="315"/>
      <c r="BG350" s="315"/>
      <c r="BH350" s="315"/>
      <c r="BI350" s="315"/>
      <c r="BJ350" s="315"/>
      <c r="BK350" s="315"/>
    </row>
    <row r="351" spans="1:63" x14ac:dyDescent="0.25">
      <c r="A351" s="9"/>
      <c r="B351" s="184" t="s">
        <v>5770</v>
      </c>
      <c r="C351" s="5" t="s">
        <v>6735</v>
      </c>
      <c r="D351" s="172">
        <v>3.6214652E-2</v>
      </c>
      <c r="E351" s="172">
        <v>2.8284837E-2</v>
      </c>
      <c r="F351" s="172">
        <v>5.4437970000000002E-3</v>
      </c>
      <c r="G351" s="172">
        <v>1.0023696999999999E-3</v>
      </c>
      <c r="H351" s="172">
        <v>5.5442560999999997E-5</v>
      </c>
      <c r="I351" s="172">
        <v>6.0813489E-4</v>
      </c>
      <c r="J351" s="172">
        <v>2.3350684999999999E-4</v>
      </c>
      <c r="K351" s="172">
        <v>1.1206378E-5</v>
      </c>
      <c r="L351" s="172">
        <v>5.7535762999999995E-4</v>
      </c>
      <c r="M351" s="172">
        <v>0</v>
      </c>
      <c r="N351" s="172">
        <v>0</v>
      </c>
      <c r="O351" s="172">
        <v>0</v>
      </c>
      <c r="P351" s="199">
        <f t="shared" si="45"/>
        <v>0.2095173111111111</v>
      </c>
      <c r="Q351" s="233">
        <v>3.8660149000000001</v>
      </c>
      <c r="R351" s="96">
        <v>2.9542199</v>
      </c>
      <c r="S351" s="96">
        <v>0.80757599999999996</v>
      </c>
      <c r="T351" s="96">
        <v>2.0432000000000002E-6</v>
      </c>
      <c r="U351" s="96">
        <v>4.0396000000000001E-2</v>
      </c>
      <c r="V351" s="96">
        <v>1.809593E-2</v>
      </c>
      <c r="W351" s="96">
        <v>4.5725000000000002E-2</v>
      </c>
      <c r="X351" s="241">
        <f t="shared" si="46"/>
        <v>1.9145117346459201E-2</v>
      </c>
      <c r="Y351" s="241">
        <f t="shared" si="47"/>
        <v>7.72322991826E-3</v>
      </c>
      <c r="Z351" s="241">
        <f t="shared" si="48"/>
        <v>4.0167747920991995E-3</v>
      </c>
      <c r="AA351" s="241">
        <f t="shared" si="49"/>
        <v>7.4051126361000001E-3</v>
      </c>
      <c r="AB351" s="241">
        <v>5.8074622999999999E-3</v>
      </c>
      <c r="AC351" s="241">
        <v>8.8292279000000003E-7</v>
      </c>
      <c r="AD351" s="241">
        <v>8.9955555999999995E-4</v>
      </c>
      <c r="AE351" s="241">
        <v>2.7047147E-7</v>
      </c>
      <c r="AF351" s="241">
        <v>9.9020435000000007E-4</v>
      </c>
      <c r="AG351" s="241">
        <v>2.4854313999999998E-5</v>
      </c>
      <c r="AH351" s="241">
        <v>3.8009864999999999E-3</v>
      </c>
      <c r="AI351" s="241">
        <v>9.0113996000000001E-6</v>
      </c>
      <c r="AJ351" s="241">
        <v>8.7997626000000007E-6</v>
      </c>
      <c r="AK351" s="241">
        <v>6.0078534000000001E-6</v>
      </c>
      <c r="AL351" s="241">
        <v>7.5858416999999999E-7</v>
      </c>
      <c r="AM351" s="241">
        <v>2.4943292000000002E-9</v>
      </c>
      <c r="AN351" s="241">
        <v>5.8158122999999998E-5</v>
      </c>
      <c r="AO351" s="241">
        <v>2.8147735000000001E-5</v>
      </c>
      <c r="AP351" s="241">
        <v>1.0490234E-4</v>
      </c>
      <c r="AQ351" s="241">
        <v>1.5107361000000001E-6</v>
      </c>
      <c r="AR351" s="241">
        <v>7.4036019E-3</v>
      </c>
      <c r="AT351" s="193"/>
      <c r="AU351" s="193"/>
      <c r="AV351" s="193"/>
      <c r="AW351" s="193"/>
      <c r="AX351" s="193"/>
      <c r="AY351" s="193"/>
      <c r="AZ351" s="193"/>
      <c r="BA351" s="193"/>
      <c r="BB351" s="193"/>
      <c r="BC351" s="193"/>
      <c r="BD351" s="193"/>
      <c r="BE351" s="315"/>
      <c r="BF351" s="315"/>
      <c r="BG351" s="315"/>
      <c r="BH351" s="315"/>
      <c r="BI351" s="315"/>
      <c r="BJ351" s="315"/>
      <c r="BK351" s="315"/>
    </row>
    <row r="352" spans="1:63" x14ac:dyDescent="0.25">
      <c r="A352" s="9" t="s">
        <v>1753</v>
      </c>
      <c r="B352" s="184" t="s">
        <v>5770</v>
      </c>
      <c r="C352" s="5" t="s">
        <v>6736</v>
      </c>
      <c r="D352" s="172">
        <v>1.9837591000000001</v>
      </c>
      <c r="E352" s="172">
        <v>1.2598464</v>
      </c>
      <c r="F352" s="172">
        <v>0.35654229999999998</v>
      </c>
      <c r="G352" s="172">
        <v>4.4987101000000002E-2</v>
      </c>
      <c r="H352" s="172">
        <v>7.0480114E-3</v>
      </c>
      <c r="I352" s="172">
        <v>9.5726472000000007E-2</v>
      </c>
      <c r="J352" s="172">
        <v>6.2610805000000005E-2</v>
      </c>
      <c r="K352" s="172">
        <v>9.6643711999999996E-4</v>
      </c>
      <c r="L352" s="172">
        <v>0.15603158</v>
      </c>
      <c r="M352" s="172">
        <v>0</v>
      </c>
      <c r="N352" s="172">
        <v>0</v>
      </c>
      <c r="O352" s="172">
        <v>0</v>
      </c>
      <c r="P352" s="199">
        <f t="shared" si="45"/>
        <v>9.3321955555555558</v>
      </c>
      <c r="Q352" s="233">
        <v>180.96168</v>
      </c>
      <c r="R352" s="96">
        <v>157.80916999999999</v>
      </c>
      <c r="S352" s="96">
        <v>17.149999999999999</v>
      </c>
      <c r="T352" s="96">
        <v>0.14304</v>
      </c>
      <c r="U352" s="96">
        <v>2.9948999999999999</v>
      </c>
      <c r="V352" s="96">
        <v>0.28387459999999998</v>
      </c>
      <c r="W352" s="96">
        <v>2.5807000000000002</v>
      </c>
      <c r="X352" s="241">
        <f t="shared" si="46"/>
        <v>1.23167519583031</v>
      </c>
      <c r="Y352" s="241">
        <f t="shared" si="47"/>
        <v>0.46868475475100002</v>
      </c>
      <c r="Z352" s="241">
        <f t="shared" si="48"/>
        <v>0.36771615766930998</v>
      </c>
      <c r="AA352" s="241">
        <f t="shared" si="49"/>
        <v>0.39527428341000004</v>
      </c>
      <c r="AB352" s="241">
        <v>0.25867549000000001</v>
      </c>
      <c r="AC352" s="241">
        <v>1.1316613E-4</v>
      </c>
      <c r="AD352" s="241">
        <v>6.3433255999999993E-2</v>
      </c>
      <c r="AE352" s="241">
        <v>1.7918860999999999E-5</v>
      </c>
      <c r="AF352" s="241">
        <v>0.14594262999999999</v>
      </c>
      <c r="AG352" s="241">
        <v>5.0229376000000001E-4</v>
      </c>
      <c r="AH352" s="241">
        <v>0.16930213999999999</v>
      </c>
      <c r="AI352" s="241">
        <v>5.3858572E-4</v>
      </c>
      <c r="AJ352" s="241">
        <v>3.6751939999999999E-4</v>
      </c>
      <c r="AK352" s="241">
        <v>1.9232499E-3</v>
      </c>
      <c r="AL352" s="241">
        <v>1.1892794000000001E-4</v>
      </c>
      <c r="AM352" s="241">
        <v>1.6820931000000001E-7</v>
      </c>
      <c r="AN352" s="241">
        <v>1.0447074000000001E-2</v>
      </c>
      <c r="AO352" s="241">
        <v>2.4300624999999999E-3</v>
      </c>
      <c r="AP352" s="241">
        <v>0.18258843</v>
      </c>
      <c r="AQ352" s="241">
        <v>3.7035341000000001E-4</v>
      </c>
      <c r="AR352" s="241">
        <v>0.39490393000000001</v>
      </c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315"/>
      <c r="BF352" s="315"/>
      <c r="BG352" s="315"/>
      <c r="BH352" s="315"/>
      <c r="BI352" s="315"/>
      <c r="BJ352" s="315"/>
      <c r="BK352" s="315"/>
    </row>
    <row r="353" spans="1:63" x14ac:dyDescent="0.25">
      <c r="A353" s="9"/>
      <c r="B353" s="184" t="s">
        <v>5770</v>
      </c>
      <c r="C353" s="5" t="s">
        <v>6737</v>
      </c>
      <c r="D353" s="172">
        <v>31.708881000000002</v>
      </c>
      <c r="E353" s="172">
        <v>0.32661251000000002</v>
      </c>
      <c r="F353" s="172">
        <v>0.10189195</v>
      </c>
      <c r="G353" s="172">
        <v>2.1410431000000001E-2</v>
      </c>
      <c r="H353" s="172">
        <v>1.826175E-3</v>
      </c>
      <c r="I353" s="172">
        <v>1.5420807999999999E-2</v>
      </c>
      <c r="J353" s="172">
        <v>1.4324833E-2</v>
      </c>
      <c r="K353" s="172">
        <v>1.0296152E-4</v>
      </c>
      <c r="L353" s="172">
        <v>31.227291000000001</v>
      </c>
      <c r="M353" s="172">
        <v>0</v>
      </c>
      <c r="N353" s="172">
        <v>0</v>
      </c>
      <c r="O353" s="172">
        <v>0</v>
      </c>
      <c r="P353" s="199">
        <f t="shared" si="45"/>
        <v>2.419351925925926</v>
      </c>
      <c r="Q353" s="233">
        <v>32.630462000000001</v>
      </c>
      <c r="R353" s="96">
        <v>27.192299999999999</v>
      </c>
      <c r="S353" s="96">
        <v>4.0947199999999997</v>
      </c>
      <c r="T353" s="96">
        <v>6.3791E-5</v>
      </c>
      <c r="U353" s="96">
        <v>0.49961</v>
      </c>
      <c r="V353" s="96">
        <v>6.7048700000000003E-2</v>
      </c>
      <c r="W353" s="96">
        <v>0.77671999999999997</v>
      </c>
      <c r="X353" s="241">
        <f t="shared" si="46"/>
        <v>0.21988874415654502</v>
      </c>
      <c r="Y353" s="241">
        <f t="shared" si="47"/>
        <v>0.10299224078600003</v>
      </c>
      <c r="Z353" s="241">
        <f t="shared" si="48"/>
        <v>4.8727016373544998E-2</v>
      </c>
      <c r="AA353" s="241">
        <f t="shared" si="49"/>
        <v>6.8169486996999998E-2</v>
      </c>
      <c r="AB353" s="241">
        <v>6.7062196000000004E-2</v>
      </c>
      <c r="AC353" s="241">
        <v>1.2317548E-5</v>
      </c>
      <c r="AD353" s="241">
        <v>1.4766387000000001E-2</v>
      </c>
      <c r="AE353" s="241">
        <v>6.5187279999999999E-6</v>
      </c>
      <c r="AF353" s="241">
        <v>2.1014215999999999E-2</v>
      </c>
      <c r="AG353" s="241">
        <v>1.3060551E-4</v>
      </c>
      <c r="AH353" s="241">
        <v>4.3892497000000003E-2</v>
      </c>
      <c r="AI353" s="241">
        <v>1.7340277E-4</v>
      </c>
      <c r="AJ353" s="241">
        <v>1.5165525E-4</v>
      </c>
      <c r="AK353" s="241">
        <v>6.8733540000000005E-5</v>
      </c>
      <c r="AL353" s="241">
        <v>1.2952748E-5</v>
      </c>
      <c r="AM353" s="241">
        <v>3.4625544999999999E-8</v>
      </c>
      <c r="AN353" s="241">
        <v>2.4644497999999999E-3</v>
      </c>
      <c r="AO353" s="241">
        <v>1.4490761999999999E-3</v>
      </c>
      <c r="AP353" s="241">
        <v>5.1421444000000001E-4</v>
      </c>
      <c r="AQ353" s="241">
        <v>9.5155996999999993E-5</v>
      </c>
      <c r="AR353" s="241">
        <v>6.8074331000000002E-2</v>
      </c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315"/>
      <c r="BF353" s="315"/>
      <c r="BG353" s="315"/>
      <c r="BH353" s="315"/>
      <c r="BI353" s="315"/>
      <c r="BJ353" s="315"/>
      <c r="BK353" s="315"/>
    </row>
    <row r="354" spans="1:63" x14ac:dyDescent="0.25">
      <c r="A354" s="9"/>
      <c r="B354" s="184" t="s">
        <v>5770</v>
      </c>
      <c r="C354" s="5" t="s">
        <v>6738</v>
      </c>
      <c r="D354" s="172">
        <v>0.10962845</v>
      </c>
      <c r="E354" s="172">
        <v>0.10150086</v>
      </c>
      <c r="F354" s="172">
        <v>5.2326719999999998E-3</v>
      </c>
      <c r="G354" s="172">
        <v>1.2136129E-4</v>
      </c>
      <c r="H354" s="172">
        <v>9.6662172000000002E-4</v>
      </c>
      <c r="I354" s="172">
        <v>9.9262717999999998E-4</v>
      </c>
      <c r="J354" s="172">
        <v>5.6786765000000001E-4</v>
      </c>
      <c r="K354" s="172">
        <v>3.6641753000000002E-6</v>
      </c>
      <c r="L354" s="172">
        <v>2.4277713000000001E-4</v>
      </c>
      <c r="M354" s="172">
        <v>0</v>
      </c>
      <c r="N354" s="172">
        <v>0</v>
      </c>
      <c r="O354" s="172">
        <v>0</v>
      </c>
      <c r="P354" s="199">
        <f t="shared" si="45"/>
        <v>0.75185822222222221</v>
      </c>
      <c r="Q354" s="233">
        <v>4.4209816999999996</v>
      </c>
      <c r="R354" s="96">
        <v>3.8499715999999999</v>
      </c>
      <c r="S354" s="96">
        <v>0.34191919999999998</v>
      </c>
      <c r="T354" s="96">
        <v>3.9643999999999997E-6</v>
      </c>
      <c r="U354" s="96">
        <v>4.1917999999999999E-3</v>
      </c>
      <c r="V354" s="96">
        <v>1.3651620000000001E-3</v>
      </c>
      <c r="W354" s="96">
        <v>0.22353000000000001</v>
      </c>
      <c r="X354" s="241">
        <f t="shared" si="46"/>
        <v>4.599749609162939E-2</v>
      </c>
      <c r="Y354" s="241">
        <f t="shared" si="47"/>
        <v>2.2553851135260001E-2</v>
      </c>
      <c r="Z354" s="241">
        <f t="shared" si="48"/>
        <v>1.3818006005239391E-2</v>
      </c>
      <c r="AA354" s="241">
        <f t="shared" si="49"/>
        <v>9.62563895113E-3</v>
      </c>
      <c r="AB354" s="241">
        <v>2.0841431000000001E-2</v>
      </c>
      <c r="AC354" s="241">
        <v>2.7318358000000001E-6</v>
      </c>
      <c r="AD354" s="241">
        <v>1.4151163000000001E-4</v>
      </c>
      <c r="AE354" s="241">
        <v>7.4217445999999996E-7</v>
      </c>
      <c r="AF354" s="241">
        <v>1.5562152E-3</v>
      </c>
      <c r="AG354" s="241">
        <v>1.1219295000000001E-5</v>
      </c>
      <c r="AH354" s="241">
        <v>1.3641271E-2</v>
      </c>
      <c r="AI354" s="241">
        <v>8.3372993999999993E-6</v>
      </c>
      <c r="AJ354" s="241">
        <v>9.7464375000000005E-7</v>
      </c>
      <c r="AK354" s="241">
        <v>2.5615325000000001E-6</v>
      </c>
      <c r="AL354" s="241">
        <v>1.5924387E-7</v>
      </c>
      <c r="AM354" s="241">
        <v>3.7001939E-10</v>
      </c>
      <c r="AN354" s="241">
        <v>5.9450096999999999E-6</v>
      </c>
      <c r="AO354" s="241">
        <v>1.2874796E-5</v>
      </c>
      <c r="AP354" s="241">
        <v>1.4588211E-4</v>
      </c>
      <c r="AQ354" s="241">
        <v>7.5145112999999999E-7</v>
      </c>
      <c r="AR354" s="241">
        <v>9.6248875000000001E-3</v>
      </c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315"/>
      <c r="BF354" s="315"/>
      <c r="BG354" s="315"/>
      <c r="BH354" s="315"/>
      <c r="BI354" s="315"/>
      <c r="BJ354" s="315"/>
      <c r="BK354" s="315"/>
    </row>
    <row r="355" spans="1:63" x14ac:dyDescent="0.25">
      <c r="A355" s="9"/>
      <c r="B355" s="184" t="s">
        <v>5770</v>
      </c>
      <c r="C355" s="5" t="s">
        <v>6882</v>
      </c>
      <c r="D355" s="172">
        <v>0.11107263000000001</v>
      </c>
      <c r="E355" s="172">
        <v>0.10232181</v>
      </c>
      <c r="F355" s="172">
        <v>5.5297623999999998E-3</v>
      </c>
      <c r="G355" s="172">
        <v>1.6885399000000001E-4</v>
      </c>
      <c r="H355" s="172">
        <v>9.7601725000000001E-4</v>
      </c>
      <c r="I355" s="172">
        <v>1.0903032E-3</v>
      </c>
      <c r="J355" s="172">
        <v>6.2484599000000001E-4</v>
      </c>
      <c r="K355" s="172">
        <v>5.9069772999999998E-6</v>
      </c>
      <c r="L355" s="172">
        <v>3.5513233000000001E-4</v>
      </c>
      <c r="M355" s="172">
        <v>0</v>
      </c>
      <c r="N355" s="172">
        <v>0</v>
      </c>
      <c r="O355" s="172">
        <v>0</v>
      </c>
      <c r="P355" s="199">
        <f t="shared" si="45"/>
        <v>0.7579393333333333</v>
      </c>
      <c r="Q355" s="233">
        <v>4.8040088000000001</v>
      </c>
      <c r="R355" s="96">
        <v>3.9364143</v>
      </c>
      <c r="S355" s="96">
        <v>0.37728879999999998</v>
      </c>
      <c r="T355" s="96">
        <v>4.4561000000000002E-5</v>
      </c>
      <c r="U355" s="96">
        <v>0.24990000000000001</v>
      </c>
      <c r="V355" s="96">
        <v>1.81112E-3</v>
      </c>
      <c r="W355" s="96">
        <v>0.23855000000000001</v>
      </c>
      <c r="X355" s="241">
        <f t="shared" si="46"/>
        <v>4.8015806544564263E-2</v>
      </c>
      <c r="Y355" s="241">
        <f t="shared" si="47"/>
        <v>2.2877939487070002E-2</v>
      </c>
      <c r="Z355" s="241">
        <f t="shared" si="48"/>
        <v>1.5296570644014259E-2</v>
      </c>
      <c r="AA355" s="241">
        <f t="shared" si="49"/>
        <v>9.8412964134799996E-3</v>
      </c>
      <c r="AB355" s="241">
        <v>2.1009842000000001E-2</v>
      </c>
      <c r="AC355" s="241">
        <v>2.7586236000000002E-6</v>
      </c>
      <c r="AD355" s="241">
        <v>2.1958853E-4</v>
      </c>
      <c r="AE355" s="241">
        <v>7.7267946999999999E-7</v>
      </c>
      <c r="AF355" s="241">
        <v>1.6326556E-3</v>
      </c>
      <c r="AG355" s="241">
        <v>1.2322053999999999E-5</v>
      </c>
      <c r="AH355" s="241">
        <v>1.3751490999999999E-2</v>
      </c>
      <c r="AI355" s="241">
        <v>8.8035658000000003E-6</v>
      </c>
      <c r="AJ355" s="241">
        <v>1.2592679999999999E-6</v>
      </c>
      <c r="AK355" s="241">
        <v>3.2955788E-6</v>
      </c>
      <c r="AL355" s="241">
        <v>2.0935224999999999E-7</v>
      </c>
      <c r="AM355" s="241">
        <v>5.1416425999999996E-10</v>
      </c>
      <c r="AN355" s="241">
        <v>1.2647748E-3</v>
      </c>
      <c r="AO355" s="241">
        <v>4.7149625000000002E-5</v>
      </c>
      <c r="AP355" s="241">
        <v>2.1958694000000001E-4</v>
      </c>
      <c r="AQ355" s="241">
        <v>9.8421348000000002E-7</v>
      </c>
      <c r="AR355" s="241">
        <v>9.8403121999999996E-3</v>
      </c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315"/>
      <c r="BF355" s="315"/>
      <c r="BG355" s="315"/>
      <c r="BH355" s="315"/>
      <c r="BI355" s="315"/>
      <c r="BJ355" s="315"/>
      <c r="BK355" s="315"/>
    </row>
    <row r="356" spans="1:63" x14ac:dyDescent="0.25">
      <c r="A356" s="9"/>
      <c r="B356" s="184" t="s">
        <v>5770</v>
      </c>
      <c r="C356" s="5" t="s">
        <v>6883</v>
      </c>
      <c r="D356" s="172">
        <v>0.12566553</v>
      </c>
      <c r="E356" s="172">
        <v>0.11239745</v>
      </c>
      <c r="F356" s="172">
        <v>9.8541141000000002E-3</v>
      </c>
      <c r="G356" s="172">
        <v>3.9156959000000001E-4</v>
      </c>
      <c r="H356" s="172">
        <v>1.6678457999999999E-4</v>
      </c>
      <c r="I356" s="172">
        <v>1.4082281999999999E-3</v>
      </c>
      <c r="J356" s="172">
        <v>4.9550690999999999E-4</v>
      </c>
      <c r="K356" s="172">
        <v>1.7303363E-5</v>
      </c>
      <c r="L356" s="172">
        <v>9.3457049000000001E-4</v>
      </c>
      <c r="M356" s="172">
        <v>0</v>
      </c>
      <c r="N356" s="172">
        <v>0</v>
      </c>
      <c r="O356" s="172">
        <v>0</v>
      </c>
      <c r="P356" s="199">
        <f t="shared" si="45"/>
        <v>0.83257370370370365</v>
      </c>
      <c r="Q356" s="233">
        <v>4.8411868</v>
      </c>
      <c r="R356" s="96">
        <v>4.0041210999999999</v>
      </c>
      <c r="S356" s="96">
        <v>0.61572000000000005</v>
      </c>
      <c r="T356" s="96">
        <v>4.1512000000000002E-6</v>
      </c>
      <c r="U356" s="96">
        <v>1.6139000000000001E-2</v>
      </c>
      <c r="V356" s="96">
        <v>2.1425799999999998E-3</v>
      </c>
      <c r="W356" s="96">
        <v>0.20305999999999999</v>
      </c>
      <c r="X356" s="241">
        <f t="shared" si="46"/>
        <v>5.16980697751864E-2</v>
      </c>
      <c r="Y356" s="241">
        <f t="shared" si="47"/>
        <v>2.6264582850700002E-2</v>
      </c>
      <c r="Z356" s="241">
        <f t="shared" si="48"/>
        <v>1.5415942011386401E-2</v>
      </c>
      <c r="AA356" s="241">
        <f t="shared" si="49"/>
        <v>1.00175449131E-2</v>
      </c>
      <c r="AB356" s="241">
        <v>2.30788E-2</v>
      </c>
      <c r="AC356" s="241">
        <v>1.6359472E-6</v>
      </c>
      <c r="AD356" s="241">
        <v>6.5701580999999996E-4</v>
      </c>
      <c r="AE356" s="241">
        <v>1.1128024999999999E-6</v>
      </c>
      <c r="AF356" s="241">
        <v>2.5057942000000001E-3</v>
      </c>
      <c r="AG356" s="241">
        <v>2.0224091E-5</v>
      </c>
      <c r="AH356" s="241">
        <v>1.5105418000000001E-2</v>
      </c>
      <c r="AI356" s="241">
        <v>1.5262004000000002E-5</v>
      </c>
      <c r="AJ356" s="241">
        <v>3.3871520999999998E-6</v>
      </c>
      <c r="AK356" s="241">
        <v>4.4151893000000002E-6</v>
      </c>
      <c r="AL356" s="241">
        <v>3.9521124E-7</v>
      </c>
      <c r="AM356" s="241">
        <v>1.2407464E-9</v>
      </c>
      <c r="AN356" s="241">
        <v>1.15089E-4</v>
      </c>
      <c r="AO356" s="241">
        <v>5.1414683999999997E-5</v>
      </c>
      <c r="AP356" s="241">
        <v>1.2055953000000001E-4</v>
      </c>
      <c r="AQ356" s="241">
        <v>2.0509130999999998E-6</v>
      </c>
      <c r="AR356" s="241">
        <v>1.0015494E-2</v>
      </c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315"/>
      <c r="BF356" s="315"/>
      <c r="BG356" s="315"/>
      <c r="BH356" s="315"/>
      <c r="BI356" s="315"/>
      <c r="BJ356" s="315"/>
      <c r="BK356" s="315"/>
    </row>
    <row r="357" spans="1:63" x14ac:dyDescent="0.25">
      <c r="A357" s="9"/>
      <c r="B357" s="184" t="s">
        <v>5770</v>
      </c>
      <c r="C357" s="5" t="s">
        <v>6884</v>
      </c>
      <c r="D357" s="172">
        <v>9.7170350000000004E-4</v>
      </c>
      <c r="E357" s="172">
        <v>2.8817140000000002E-4</v>
      </c>
      <c r="F357" s="172">
        <v>3.3391611999999997E-4</v>
      </c>
      <c r="G357" s="172">
        <v>3.1323845999999999E-6</v>
      </c>
      <c r="H357" s="172">
        <v>3.6064251999999998E-6</v>
      </c>
      <c r="I357" s="172">
        <v>3.0784717000000001E-4</v>
      </c>
      <c r="J357" s="172">
        <v>6.1386261000000002E-6</v>
      </c>
      <c r="K357" s="172">
        <v>1.6218152E-7</v>
      </c>
      <c r="L357" s="172">
        <v>2.8729199999999999E-5</v>
      </c>
      <c r="M357" s="172">
        <v>0</v>
      </c>
      <c r="N357" s="172">
        <v>0</v>
      </c>
      <c r="O357" s="172">
        <v>0</v>
      </c>
      <c r="P357" s="199">
        <f t="shared" si="45"/>
        <v>2.134602962962963E-3</v>
      </c>
      <c r="Q357" s="233">
        <v>3.5764125000000001E-2</v>
      </c>
      <c r="R357" s="96">
        <v>3.0062887999999999E-2</v>
      </c>
      <c r="S357" s="96">
        <v>3.4056960000000002E-3</v>
      </c>
      <c r="T357" s="96">
        <v>1.5176999999999999E-7</v>
      </c>
      <c r="U357" s="96">
        <v>1.7513000000000001E-4</v>
      </c>
      <c r="V357" s="96">
        <v>1.935969E-5</v>
      </c>
      <c r="W357" s="96">
        <v>2.1009000000000002E-3</v>
      </c>
      <c r="X357" s="241">
        <f t="shared" si="46"/>
        <v>5.5436824450798001E-4</v>
      </c>
      <c r="Y357" s="241">
        <f t="shared" si="47"/>
        <v>4.3170003406300001E-4</v>
      </c>
      <c r="Z357" s="241">
        <f t="shared" si="48"/>
        <v>4.7438444219979989E-5</v>
      </c>
      <c r="AA357" s="241">
        <f t="shared" si="49"/>
        <v>7.5229766225000001E-5</v>
      </c>
      <c r="AB357" s="241">
        <v>5.9168196999999999E-5</v>
      </c>
      <c r="AC357" s="241">
        <v>1.3285646E-8</v>
      </c>
      <c r="AD357" s="241">
        <v>3.6081284999999999E-6</v>
      </c>
      <c r="AE357" s="241">
        <v>4.2040446999999998E-8</v>
      </c>
      <c r="AF357" s="241">
        <v>3.6875729000000003E-4</v>
      </c>
      <c r="AG357" s="241">
        <v>1.1109247E-7</v>
      </c>
      <c r="AH357" s="241">
        <v>3.8726246999999997E-5</v>
      </c>
      <c r="AI357" s="241">
        <v>5.3678624999999998E-7</v>
      </c>
      <c r="AJ357" s="241">
        <v>2.1795926000000002E-8</v>
      </c>
      <c r="AK357" s="241">
        <v>5.7870923000000001E-8</v>
      </c>
      <c r="AL357" s="241">
        <v>3.4579962999999999E-9</v>
      </c>
      <c r="AM357" s="241">
        <v>1.173468E-11</v>
      </c>
      <c r="AN357" s="241">
        <v>6.8535858999999996E-7</v>
      </c>
      <c r="AO357" s="241">
        <v>4.0870108000000002E-6</v>
      </c>
      <c r="AP357" s="241">
        <v>3.3199050000000001E-6</v>
      </c>
      <c r="AQ357" s="241">
        <v>6.8294224999999998E-8</v>
      </c>
      <c r="AR357" s="241">
        <v>7.5161472000000005E-5</v>
      </c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315"/>
      <c r="BF357" s="315"/>
      <c r="BG357" s="315"/>
      <c r="BH357" s="315"/>
      <c r="BI357" s="315"/>
      <c r="BJ357" s="315"/>
      <c r="BK357" s="315"/>
    </row>
    <row r="358" spans="1:63" x14ac:dyDescent="0.25">
      <c r="A358" s="9"/>
      <c r="B358" s="184" t="s">
        <v>5770</v>
      </c>
      <c r="C358" s="5" t="s">
        <v>6885</v>
      </c>
      <c r="D358" s="172">
        <v>2.9533608999999998E-3</v>
      </c>
      <c r="E358" s="172">
        <v>1.7764885000000001E-3</v>
      </c>
      <c r="F358" s="172">
        <v>5.6349217000000004E-4</v>
      </c>
      <c r="G358" s="172">
        <v>3.3091671999999997E-5</v>
      </c>
      <c r="H358" s="172">
        <v>8.9118447999999998E-6</v>
      </c>
      <c r="I358" s="172">
        <v>3.4982322999999998E-4</v>
      </c>
      <c r="J358" s="172">
        <v>4.4236731999999997E-5</v>
      </c>
      <c r="K358" s="172">
        <v>7.4785735000000005E-7</v>
      </c>
      <c r="L358" s="172">
        <v>1.7656894000000001E-4</v>
      </c>
      <c r="M358" s="172">
        <v>0</v>
      </c>
      <c r="N358" s="172">
        <v>0</v>
      </c>
      <c r="O358" s="172">
        <v>0</v>
      </c>
      <c r="P358" s="199">
        <f t="shared" si="45"/>
        <v>1.3159174074074074E-2</v>
      </c>
      <c r="Q358" s="233">
        <v>0.38511991000000001</v>
      </c>
      <c r="R358" s="96">
        <v>0.18364396999999999</v>
      </c>
      <c r="S358" s="96">
        <v>0.11669839999999999</v>
      </c>
      <c r="T358" s="96">
        <v>1.4211E-6</v>
      </c>
      <c r="U358" s="96">
        <v>1.2830000000000001E-3</v>
      </c>
      <c r="V358" s="96">
        <v>3.4111599999999998E-4</v>
      </c>
      <c r="W358" s="96">
        <v>8.3152000000000004E-2</v>
      </c>
      <c r="X358" s="241">
        <f t="shared" si="46"/>
        <v>1.5536252073429101E-3</v>
      </c>
      <c r="Y358" s="241">
        <f t="shared" si="47"/>
        <v>8.2911395965800012E-4</v>
      </c>
      <c r="Z358" s="241">
        <f t="shared" si="48"/>
        <v>2.6467762020490994E-4</v>
      </c>
      <c r="AA358" s="241">
        <f t="shared" si="49"/>
        <v>4.5983362747999997E-4</v>
      </c>
      <c r="AB358" s="241">
        <v>3.6474541000000002E-4</v>
      </c>
      <c r="AC358" s="241">
        <v>9.0963575E-8</v>
      </c>
      <c r="AD358" s="241">
        <v>3.9306028999999999E-5</v>
      </c>
      <c r="AE358" s="241">
        <v>5.9080882999999997E-8</v>
      </c>
      <c r="AF358" s="241">
        <v>4.2107637999999999E-4</v>
      </c>
      <c r="AG358" s="241">
        <v>3.8360962000000002E-6</v>
      </c>
      <c r="AH358" s="241">
        <v>2.3873066000000001E-4</v>
      </c>
      <c r="AI358" s="241">
        <v>9.1080744000000002E-7</v>
      </c>
      <c r="AJ358" s="241">
        <v>2.6962413999999998E-7</v>
      </c>
      <c r="AK358" s="241">
        <v>1.0232577000000001E-6</v>
      </c>
      <c r="AL358" s="241">
        <v>3.3941181999999998E-8</v>
      </c>
      <c r="AM358" s="241">
        <v>1.4334291000000001E-10</v>
      </c>
      <c r="AN358" s="241">
        <v>2.0210902E-6</v>
      </c>
      <c r="AO358" s="241">
        <v>5.2438041999999997E-6</v>
      </c>
      <c r="AP358" s="241">
        <v>1.6444291999999999E-5</v>
      </c>
      <c r="AQ358" s="241">
        <v>6.1970748E-7</v>
      </c>
      <c r="AR358" s="241">
        <v>4.5921391999999999E-4</v>
      </c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315"/>
      <c r="BF358" s="315"/>
      <c r="BG358" s="315"/>
      <c r="BH358" s="315"/>
      <c r="BI358" s="315"/>
      <c r="BJ358" s="315"/>
      <c r="BK358" s="315"/>
    </row>
    <row r="359" spans="1:63" x14ac:dyDescent="0.25">
      <c r="A359" s="9"/>
      <c r="B359" s="184" t="s">
        <v>5770</v>
      </c>
      <c r="C359" s="5" t="s">
        <v>6886</v>
      </c>
      <c r="D359" s="172">
        <v>59.975321999999998</v>
      </c>
      <c r="E359" s="172">
        <v>0.41432892999999998</v>
      </c>
      <c r="F359" s="172">
        <v>0.16732055000000001</v>
      </c>
      <c r="G359" s="172">
        <v>3.4699157000000001E-2</v>
      </c>
      <c r="H359" s="172">
        <v>2.1772855999999999E-3</v>
      </c>
      <c r="I359" s="172">
        <v>2.3492123E-2</v>
      </c>
      <c r="J359" s="172">
        <v>2.4213899000000001E-2</v>
      </c>
      <c r="K359" s="172">
        <v>1.367555E-4</v>
      </c>
      <c r="L359" s="172">
        <v>59.308953000000002</v>
      </c>
      <c r="M359" s="172">
        <v>0</v>
      </c>
      <c r="N359" s="172">
        <v>0</v>
      </c>
      <c r="O359" s="172">
        <v>0</v>
      </c>
      <c r="P359" s="199">
        <f t="shared" si="45"/>
        <v>3.0691031851851847</v>
      </c>
      <c r="Q359" s="233">
        <v>42.531298999999997</v>
      </c>
      <c r="R359" s="96">
        <v>36.856178999999997</v>
      </c>
      <c r="S359" s="96">
        <v>4.0644239999999998</v>
      </c>
      <c r="T359" s="96">
        <v>1.0705999999999999E-4</v>
      </c>
      <c r="U359" s="96">
        <v>0.74329999999999996</v>
      </c>
      <c r="V359" s="96">
        <v>6.4098849999999999E-2</v>
      </c>
      <c r="W359" s="96">
        <v>0.80318999999999996</v>
      </c>
      <c r="X359" s="241">
        <f t="shared" si="46"/>
        <v>0.29547253852500699</v>
      </c>
      <c r="Y359" s="241">
        <f t="shared" si="47"/>
        <v>0.139922234423</v>
      </c>
      <c r="Z359" s="241">
        <f t="shared" si="48"/>
        <v>6.3178680802007003E-2</v>
      </c>
      <c r="AA359" s="241">
        <f t="shared" si="49"/>
        <v>9.2371623299999997E-2</v>
      </c>
      <c r="AB359" s="241">
        <v>8.5073103999999997E-2</v>
      </c>
      <c r="AC359" s="241">
        <v>1.7080501E-5</v>
      </c>
      <c r="AD359" s="241">
        <v>2.1174538999999999E-2</v>
      </c>
      <c r="AE359" s="241">
        <v>1.0235772E-5</v>
      </c>
      <c r="AF359" s="241">
        <v>3.3518073000000002E-2</v>
      </c>
      <c r="AG359" s="241">
        <v>1.2920215E-4</v>
      </c>
      <c r="AH359" s="241">
        <v>5.5680274000000002E-2</v>
      </c>
      <c r="AI359" s="241">
        <v>2.8721233E-4</v>
      </c>
      <c r="AJ359" s="241">
        <v>2.3515031999999999E-4</v>
      </c>
      <c r="AK359" s="241">
        <v>1.1051941000000001E-4</v>
      </c>
      <c r="AL359" s="241">
        <v>1.9046448999999998E-5</v>
      </c>
      <c r="AM359" s="241">
        <v>4.8203006999999997E-8</v>
      </c>
      <c r="AN359" s="241">
        <v>3.9783635999999997E-3</v>
      </c>
      <c r="AO359" s="241">
        <v>2.4626962E-3</v>
      </c>
      <c r="AP359" s="241">
        <v>4.0537028999999998E-4</v>
      </c>
      <c r="AQ359" s="241">
        <v>1.2619129999999999E-4</v>
      </c>
      <c r="AR359" s="241">
        <v>9.2245432000000002E-2</v>
      </c>
      <c r="AT359" s="193"/>
      <c r="AU359" s="193"/>
      <c r="AV359" s="193"/>
      <c r="AW359" s="193"/>
      <c r="AX359" s="193"/>
      <c r="AY359" s="193"/>
      <c r="AZ359" s="193"/>
      <c r="BA359" s="193"/>
      <c r="BB359" s="193"/>
      <c r="BC359" s="193"/>
      <c r="BD359" s="193"/>
      <c r="BE359" s="315"/>
      <c r="BF359" s="315"/>
      <c r="BG359" s="315"/>
      <c r="BH359" s="315"/>
      <c r="BI359" s="315"/>
      <c r="BJ359" s="315"/>
      <c r="BK359" s="315"/>
    </row>
    <row r="360" spans="1:63" x14ac:dyDescent="0.25">
      <c r="A360" s="9"/>
      <c r="B360" s="184" t="s">
        <v>5770</v>
      </c>
      <c r="C360" s="5" t="s">
        <v>5415</v>
      </c>
      <c r="D360" s="172">
        <v>55.967962999999997</v>
      </c>
      <c r="E360" s="172">
        <v>0.61787300000000001</v>
      </c>
      <c r="F360" s="172">
        <v>0.21245174</v>
      </c>
      <c r="G360" s="172">
        <v>4.4691478999999999E-2</v>
      </c>
      <c r="H360" s="172">
        <v>2.4930356E-3</v>
      </c>
      <c r="I360" s="172">
        <v>3.156105E-2</v>
      </c>
      <c r="J360" s="172">
        <v>2.7438718000000001E-2</v>
      </c>
      <c r="K360" s="172">
        <v>1.9081767000000001E-4</v>
      </c>
      <c r="L360" s="172">
        <v>55.031263000000003</v>
      </c>
      <c r="M360" s="172">
        <v>0</v>
      </c>
      <c r="N360" s="172">
        <v>0</v>
      </c>
      <c r="O360" s="172">
        <v>0</v>
      </c>
      <c r="P360" s="199">
        <f t="shared" si="45"/>
        <v>4.5768370370370368</v>
      </c>
      <c r="Q360" s="233">
        <v>64.171137000000002</v>
      </c>
      <c r="R360" s="96">
        <v>49.807613000000003</v>
      </c>
      <c r="S360" s="96">
        <v>11.39096</v>
      </c>
      <c r="T360" s="96">
        <v>1.1298000000000001E-4</v>
      </c>
      <c r="U360" s="96">
        <v>1.0741000000000001</v>
      </c>
      <c r="V360" s="96">
        <v>0.19995089999999999</v>
      </c>
      <c r="W360" s="96">
        <v>1.6983999999999999</v>
      </c>
      <c r="X360" s="241">
        <f t="shared" si="46"/>
        <v>0.42268622129510602</v>
      </c>
      <c r="Y360" s="241">
        <f t="shared" si="47"/>
        <v>0.20525233683600003</v>
      </c>
      <c r="Z360" s="241">
        <f t="shared" si="48"/>
        <v>9.2557404089105982E-2</v>
      </c>
      <c r="AA360" s="241">
        <f t="shared" si="49"/>
        <v>0.12487648037</v>
      </c>
      <c r="AB360" s="241">
        <v>0.12686364999999999</v>
      </c>
      <c r="AC360" s="241">
        <v>6.7147541000000006E-5</v>
      </c>
      <c r="AD360" s="241">
        <v>3.6955358000000001E-2</v>
      </c>
      <c r="AE360" s="241">
        <v>1.2112385E-5</v>
      </c>
      <c r="AF360" s="241">
        <v>4.0991336000000003E-2</v>
      </c>
      <c r="AG360" s="241">
        <v>3.6273290999999999E-4</v>
      </c>
      <c r="AH360" s="241">
        <v>8.3032914999999999E-2</v>
      </c>
      <c r="AI360" s="241">
        <v>3.4023966000000001E-4</v>
      </c>
      <c r="AJ360" s="241">
        <v>3.2787654999999997E-4</v>
      </c>
      <c r="AK360" s="241">
        <v>2.5816509E-4</v>
      </c>
      <c r="AL360" s="241">
        <v>2.8368169999999998E-5</v>
      </c>
      <c r="AM360" s="241">
        <v>8.4219105999999995E-8</v>
      </c>
      <c r="AN360" s="241">
        <v>4.8163529999999998E-3</v>
      </c>
      <c r="AO360" s="241">
        <v>2.7230666999999999E-3</v>
      </c>
      <c r="AP360" s="241">
        <v>1.0303357000000001E-3</v>
      </c>
      <c r="AQ360" s="241">
        <v>1.9545036999999999E-4</v>
      </c>
      <c r="AR360" s="241">
        <v>0.12468103</v>
      </c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315"/>
      <c r="BF360" s="315"/>
      <c r="BG360" s="315"/>
      <c r="BH360" s="315"/>
      <c r="BI360" s="315"/>
      <c r="BJ360" s="315"/>
      <c r="BK360" s="315"/>
    </row>
    <row r="361" spans="1:63" x14ac:dyDescent="0.25">
      <c r="A361" s="9"/>
      <c r="B361" s="184" t="s">
        <v>5770</v>
      </c>
      <c r="C361" s="5" t="s">
        <v>5511</v>
      </c>
      <c r="D361" s="172">
        <v>90.844483999999994</v>
      </c>
      <c r="E361" s="172">
        <v>1.0677886000000001</v>
      </c>
      <c r="F361" s="172">
        <v>1.2073828</v>
      </c>
      <c r="G361" s="172">
        <v>0.11419633</v>
      </c>
      <c r="H361" s="172">
        <v>4.3582077E-3</v>
      </c>
      <c r="I361" s="172">
        <v>5.7132935000000003E-2</v>
      </c>
      <c r="J361" s="172">
        <v>4.6287934000000003E-2</v>
      </c>
      <c r="K361" s="172">
        <v>3.5208579999999998E-4</v>
      </c>
      <c r="L361" s="172">
        <v>88.346985000000004</v>
      </c>
      <c r="M361" s="172">
        <v>0</v>
      </c>
      <c r="N361" s="172">
        <v>0</v>
      </c>
      <c r="O361" s="172">
        <v>0</v>
      </c>
      <c r="P361" s="199">
        <f t="shared" si="45"/>
        <v>7.909545185185185</v>
      </c>
      <c r="Q361" s="233">
        <v>110.90563</v>
      </c>
      <c r="R361" s="96">
        <v>87.629093999999995</v>
      </c>
      <c r="S361" s="96">
        <v>18.333839999999999</v>
      </c>
      <c r="T361" s="96">
        <v>2.0426E-4</v>
      </c>
      <c r="U361" s="96">
        <v>1.8159000000000001</v>
      </c>
      <c r="V361" s="96">
        <v>0.31999319999999998</v>
      </c>
      <c r="W361" s="96">
        <v>2.8066</v>
      </c>
      <c r="X361" s="241">
        <f t="shared" si="46"/>
        <v>0.92162589589761001</v>
      </c>
      <c r="Y361" s="241">
        <f t="shared" si="47"/>
        <v>0.54071269035300007</v>
      </c>
      <c r="Z361" s="241">
        <f t="shared" si="48"/>
        <v>0.16118796050460998</v>
      </c>
      <c r="AA361" s="241">
        <f t="shared" si="49"/>
        <v>0.21972524503999999</v>
      </c>
      <c r="AB361" s="241">
        <v>0.21923561</v>
      </c>
      <c r="AC361" s="241">
        <v>3.5621901999999997E-5</v>
      </c>
      <c r="AD361" s="241">
        <v>0.18968615999999999</v>
      </c>
      <c r="AE361" s="241">
        <v>2.5963951E-5</v>
      </c>
      <c r="AF361" s="241">
        <v>0.13114466999999999</v>
      </c>
      <c r="AG361" s="241">
        <v>5.8466449999999999E-4</v>
      </c>
      <c r="AH361" s="241">
        <v>0.14349112</v>
      </c>
      <c r="AI361" s="241">
        <v>1.3237052E-3</v>
      </c>
      <c r="AJ361" s="241">
        <v>5.3659366E-4</v>
      </c>
      <c r="AK361" s="241">
        <v>2.4658805000000002E-4</v>
      </c>
      <c r="AL361" s="241">
        <v>4.7738989000000001E-5</v>
      </c>
      <c r="AM361" s="241">
        <v>1.3400561E-7</v>
      </c>
      <c r="AN361" s="241">
        <v>8.3166552000000001E-3</v>
      </c>
      <c r="AO361" s="241">
        <v>4.7123442000000003E-3</v>
      </c>
      <c r="AP361" s="241">
        <v>2.5130812E-3</v>
      </c>
      <c r="AQ361" s="241">
        <v>3.7278503999999999E-4</v>
      </c>
      <c r="AR361" s="241">
        <v>0.21935246</v>
      </c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315"/>
      <c r="BF361" s="315"/>
      <c r="BG361" s="315"/>
      <c r="BH361" s="315"/>
      <c r="BI361" s="315"/>
      <c r="BJ361" s="315"/>
      <c r="BK361" s="315"/>
    </row>
    <row r="362" spans="1:63" x14ac:dyDescent="0.25">
      <c r="A362" s="9"/>
      <c r="B362" s="184" t="s">
        <v>5770</v>
      </c>
      <c r="C362" s="5" t="s">
        <v>5512</v>
      </c>
      <c r="D362" s="172">
        <v>24.800136999999999</v>
      </c>
      <c r="E362" s="172">
        <v>3.3424903000000001</v>
      </c>
      <c r="F362" s="172">
        <v>3.1135822000000002</v>
      </c>
      <c r="G362" s="172">
        <v>0.19517717000000001</v>
      </c>
      <c r="H362" s="172">
        <v>3.5359056999999999E-2</v>
      </c>
      <c r="I362" s="172">
        <v>0.20746342000000001</v>
      </c>
      <c r="J362" s="172">
        <v>7.6041326000000006E-2</v>
      </c>
      <c r="K362" s="172">
        <v>9.9222471000000008E-4</v>
      </c>
      <c r="L362" s="172">
        <v>17.829031000000001</v>
      </c>
      <c r="M362" s="172">
        <v>0</v>
      </c>
      <c r="N362" s="172">
        <v>0</v>
      </c>
      <c r="O362" s="172">
        <v>0</v>
      </c>
      <c r="P362" s="199">
        <f t="shared" si="45"/>
        <v>24.759187407407406</v>
      </c>
      <c r="Q362" s="233">
        <v>409.35631999999998</v>
      </c>
      <c r="R362" s="96">
        <v>279.21388000000002</v>
      </c>
      <c r="S362" s="96">
        <v>105.196</v>
      </c>
      <c r="T362" s="96">
        <v>8.1013000000000002E-2</v>
      </c>
      <c r="U362" s="96">
        <v>7.9543999999999997</v>
      </c>
      <c r="V362" s="96">
        <v>1.8930290000000001</v>
      </c>
      <c r="W362" s="96">
        <v>15.018000000000001</v>
      </c>
      <c r="X362" s="241">
        <f t="shared" si="46"/>
        <v>3.0272591957159598</v>
      </c>
      <c r="Y362" s="241">
        <f t="shared" si="47"/>
        <v>1.7152610106629997</v>
      </c>
      <c r="Z362" s="241">
        <f t="shared" si="48"/>
        <v>0.61197298465296002</v>
      </c>
      <c r="AA362" s="241">
        <f t="shared" si="49"/>
        <v>0.70002520039999994</v>
      </c>
      <c r="AB362" s="241">
        <v>0.68623411000000001</v>
      </c>
      <c r="AC362" s="241">
        <v>2.8506038000000001E-4</v>
      </c>
      <c r="AD362" s="241">
        <v>0.51480486999999997</v>
      </c>
      <c r="AE362" s="241">
        <v>7.9672883000000001E-5</v>
      </c>
      <c r="AF362" s="241">
        <v>0.51046557000000004</v>
      </c>
      <c r="AG362" s="241">
        <v>3.3917273999999999E-3</v>
      </c>
      <c r="AH362" s="241">
        <v>0.44914423999999997</v>
      </c>
      <c r="AI362" s="241">
        <v>5.1870548999999998E-3</v>
      </c>
      <c r="AJ362" s="241">
        <v>1.5621204000000001E-3</v>
      </c>
      <c r="AK362" s="241">
        <v>7.6270983000000002E-3</v>
      </c>
      <c r="AL362" s="241">
        <v>1.6243404000000001E-4</v>
      </c>
      <c r="AM362" s="241">
        <v>7.8801296000000002E-7</v>
      </c>
      <c r="AN362" s="241">
        <v>2.7310015999999999E-2</v>
      </c>
      <c r="AO362" s="241">
        <v>1.2410292999999999E-2</v>
      </c>
      <c r="AP362" s="241">
        <v>0.10856894</v>
      </c>
      <c r="AQ362" s="241">
        <v>1.1086904E-3</v>
      </c>
      <c r="AR362" s="241">
        <v>0.69891650999999999</v>
      </c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315"/>
      <c r="BF362" s="315"/>
      <c r="BG362" s="315"/>
      <c r="BH362" s="315"/>
      <c r="BI362" s="315"/>
      <c r="BJ362" s="315"/>
      <c r="BK362" s="315"/>
    </row>
    <row r="363" spans="1:63" x14ac:dyDescent="0.25">
      <c r="A363" s="9"/>
      <c r="B363" s="184" t="s">
        <v>5770</v>
      </c>
      <c r="C363" s="5" t="s">
        <v>6713</v>
      </c>
      <c r="D363" s="172">
        <v>31.707932</v>
      </c>
      <c r="E363" s="172">
        <v>0.32660937000000001</v>
      </c>
      <c r="F363" s="172">
        <v>0.10189139999999999</v>
      </c>
      <c r="G363" s="172">
        <v>2.1410057999999999E-2</v>
      </c>
      <c r="H363" s="172">
        <v>1.8261460000000001E-3</v>
      </c>
      <c r="I363" s="172">
        <v>1.5420806E-2</v>
      </c>
      <c r="J363" s="172">
        <v>1.4324707000000001E-2</v>
      </c>
      <c r="K363" s="172">
        <v>1.0296028E-4</v>
      </c>
      <c r="L363" s="172">
        <v>31.226347000000001</v>
      </c>
      <c r="M363" s="172">
        <v>0</v>
      </c>
      <c r="N363" s="172">
        <v>0</v>
      </c>
      <c r="O363" s="172">
        <v>0</v>
      </c>
      <c r="P363" s="199">
        <f t="shared" si="45"/>
        <v>2.4193286666666665</v>
      </c>
      <c r="Q363" s="233">
        <v>32.630395</v>
      </c>
      <c r="R363" s="96">
        <v>27.192299999999999</v>
      </c>
      <c r="S363" s="96">
        <v>4.0946639999999999</v>
      </c>
      <c r="T363" s="96">
        <v>6.3789999999999997E-5</v>
      </c>
      <c r="U363" s="96">
        <v>0.49961</v>
      </c>
      <c r="V363" s="96">
        <v>6.7047700000000002E-2</v>
      </c>
      <c r="W363" s="96">
        <v>0.77671000000000001</v>
      </c>
      <c r="X363" s="241">
        <f t="shared" si="46"/>
        <v>0.21988740275825902</v>
      </c>
      <c r="Y363" s="241">
        <f t="shared" si="47"/>
        <v>0.1029913384721</v>
      </c>
      <c r="Z363" s="241">
        <f t="shared" si="48"/>
        <v>4.8726578633158997E-2</v>
      </c>
      <c r="AA363" s="241">
        <f t="shared" si="49"/>
        <v>6.8169485653000003E-2</v>
      </c>
      <c r="AB363" s="241">
        <v>6.7061551999999996E-2</v>
      </c>
      <c r="AC363" s="241">
        <v>1.2317364999999999E-5</v>
      </c>
      <c r="AD363" s="241">
        <v>1.4766245000000001E-2</v>
      </c>
      <c r="AE363" s="241">
        <v>6.5186371000000001E-6</v>
      </c>
      <c r="AF363" s="241">
        <v>2.1014100000000001E-2</v>
      </c>
      <c r="AG363" s="241">
        <v>1.3060546999999999E-4</v>
      </c>
      <c r="AH363" s="241">
        <v>4.3892076000000002E-2</v>
      </c>
      <c r="AI363" s="241">
        <v>1.7340199E-4</v>
      </c>
      <c r="AJ363" s="241">
        <v>1.5165183000000001E-4</v>
      </c>
      <c r="AK363" s="241">
        <v>6.8732493000000001E-5</v>
      </c>
      <c r="AL363" s="241">
        <v>1.2952565E-5</v>
      </c>
      <c r="AM363" s="241">
        <v>3.4625159000000002E-8</v>
      </c>
      <c r="AN363" s="241">
        <v>2.4644240999999998E-3</v>
      </c>
      <c r="AO363" s="241">
        <v>1.4490669E-3</v>
      </c>
      <c r="AP363" s="241">
        <v>5.1423813E-4</v>
      </c>
      <c r="AQ363" s="241">
        <v>9.5154652999999997E-5</v>
      </c>
      <c r="AR363" s="241">
        <v>6.8074331000000002E-2</v>
      </c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315"/>
      <c r="BF363" s="315"/>
      <c r="BG363" s="315"/>
      <c r="BH363" s="315"/>
      <c r="BI363" s="315"/>
      <c r="BJ363" s="315"/>
      <c r="BK363" s="315"/>
    </row>
    <row r="364" spans="1:63" x14ac:dyDescent="0.25">
      <c r="A364" s="9"/>
      <c r="B364" s="184" t="s">
        <v>5770</v>
      </c>
      <c r="C364" s="5" t="s">
        <v>6714</v>
      </c>
      <c r="D364" s="172">
        <v>13.656650000000001</v>
      </c>
      <c r="E364" s="172">
        <v>0.67430252999999996</v>
      </c>
      <c r="F364" s="172">
        <v>0.13199675999999999</v>
      </c>
      <c r="G364" s="172">
        <v>3.1952346E-2</v>
      </c>
      <c r="H364" s="172">
        <v>1.7379964E-3</v>
      </c>
      <c r="I364" s="172">
        <v>2.3937475999999999E-2</v>
      </c>
      <c r="J364" s="172">
        <v>1.0955767999999999E-2</v>
      </c>
      <c r="K364" s="172">
        <v>2.4621141000000002E-4</v>
      </c>
      <c r="L364" s="172">
        <v>12.781521</v>
      </c>
      <c r="M364" s="172">
        <v>0</v>
      </c>
      <c r="N364" s="172">
        <v>0</v>
      </c>
      <c r="O364" s="172">
        <v>0</v>
      </c>
      <c r="P364" s="199">
        <f t="shared" si="45"/>
        <v>4.9948335555555552</v>
      </c>
      <c r="Q364" s="233">
        <v>81.487909000000002</v>
      </c>
      <c r="R364" s="96">
        <v>60.597093000000001</v>
      </c>
      <c r="S364" s="96">
        <v>17.530799999999999</v>
      </c>
      <c r="T364" s="96">
        <v>6.5164000000000002E-5</v>
      </c>
      <c r="U364" s="96">
        <v>0.82347999999999999</v>
      </c>
      <c r="V364" s="96">
        <v>0.3222701</v>
      </c>
      <c r="W364" s="96">
        <v>2.2141999999999999</v>
      </c>
      <c r="X364" s="241">
        <f t="shared" si="46"/>
        <v>0.47889550109931101</v>
      </c>
      <c r="Y364" s="241">
        <f t="shared" si="47"/>
        <v>0.19375082935989998</v>
      </c>
      <c r="Z364" s="241">
        <f t="shared" si="48"/>
        <v>9.8603755739410992E-2</v>
      </c>
      <c r="AA364" s="241">
        <f t="shared" si="49"/>
        <v>0.186540916</v>
      </c>
      <c r="AB364" s="241">
        <v>0.13844819</v>
      </c>
      <c r="AC364" s="241">
        <v>2.0937692999999999E-5</v>
      </c>
      <c r="AD364" s="241">
        <v>2.6762122999999999E-2</v>
      </c>
      <c r="AE364" s="241">
        <v>8.8206269000000005E-6</v>
      </c>
      <c r="AF364" s="241">
        <v>2.7950628000000002E-2</v>
      </c>
      <c r="AG364" s="241">
        <v>5.6013003999999999E-4</v>
      </c>
      <c r="AH364" s="241">
        <v>9.0614964000000006E-2</v>
      </c>
      <c r="AI364" s="241">
        <v>2.1604339999999999E-4</v>
      </c>
      <c r="AJ364" s="241">
        <v>2.6809581E-4</v>
      </c>
      <c r="AK364" s="241">
        <v>9.0694866000000005E-5</v>
      </c>
      <c r="AL364" s="241">
        <v>2.3840236000000001E-5</v>
      </c>
      <c r="AM364" s="241">
        <v>7.1927411000000001E-8</v>
      </c>
      <c r="AN364" s="241">
        <v>2.2342819000000002E-3</v>
      </c>
      <c r="AO364" s="241">
        <v>2.9062688999999999E-3</v>
      </c>
      <c r="AP364" s="241">
        <v>2.2494947000000001E-3</v>
      </c>
      <c r="AQ364" s="241">
        <v>3.4667096000000001E-2</v>
      </c>
      <c r="AR364" s="241">
        <v>0.15187381999999999</v>
      </c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315"/>
      <c r="BF364" s="315"/>
      <c r="BG364" s="315"/>
      <c r="BH364" s="315"/>
      <c r="BI364" s="315"/>
      <c r="BJ364" s="315"/>
      <c r="BK364" s="315"/>
    </row>
    <row r="365" spans="1:63" x14ac:dyDescent="0.25">
      <c r="A365" s="9"/>
      <c r="B365" s="184" t="s">
        <v>5770</v>
      </c>
      <c r="C365" s="5" t="s">
        <v>6715</v>
      </c>
      <c r="D365" s="172">
        <v>0.59379006000000001</v>
      </c>
      <c r="E365" s="172">
        <v>0.14197176</v>
      </c>
      <c r="F365" s="172">
        <v>1.0760769E-2</v>
      </c>
      <c r="G365" s="172">
        <v>3.4560137999999998E-3</v>
      </c>
      <c r="H365" s="172">
        <v>1.1985291999999999E-3</v>
      </c>
      <c r="I365" s="172">
        <v>9.6673534999999998E-3</v>
      </c>
      <c r="J365" s="172">
        <v>0.42619031000000002</v>
      </c>
      <c r="K365" s="172">
        <v>5.1470297999999997E-6</v>
      </c>
      <c r="L365" s="172">
        <v>5.4018595999999995E-4</v>
      </c>
      <c r="M365" s="172">
        <v>0</v>
      </c>
      <c r="N365" s="172">
        <v>0</v>
      </c>
      <c r="O365" s="172">
        <v>0</v>
      </c>
      <c r="P365" s="199">
        <f t="shared" si="45"/>
        <v>1.0516426666666667</v>
      </c>
      <c r="Q365" s="233">
        <v>2.8450693999999999</v>
      </c>
      <c r="R365" s="96">
        <v>1.8044591000000001</v>
      </c>
      <c r="S365" s="96">
        <v>0.89135200000000003</v>
      </c>
      <c r="T365" s="96">
        <v>3.3830000000000001E-6</v>
      </c>
      <c r="U365" s="96">
        <v>3.0530999999999999E-2</v>
      </c>
      <c r="V365" s="96">
        <v>1.6723869999999998E-2</v>
      </c>
      <c r="W365" s="96">
        <v>0.10199999999999999</v>
      </c>
      <c r="X365" s="241">
        <f t="shared" ref="X365:X428" si="50">SUM(Y365:AA365)</f>
        <v>7.6389888019452012E-2</v>
      </c>
      <c r="Y365" s="241">
        <f t="shared" ref="Y365:Y428" si="51">SUM(AB365:AG365)</f>
        <v>5.2572225550930003E-2</v>
      </c>
      <c r="Z365" s="241">
        <f t="shared" ref="Z365:Z428" si="52">SUM(AH365:AP365)</f>
        <v>1.9298540548722001E-2</v>
      </c>
      <c r="AA365" s="241">
        <f t="shared" ref="AA365:AA428" si="53">SUM(AQ365:AR365)</f>
        <v>4.5191219198000001E-3</v>
      </c>
      <c r="AB365" s="241">
        <v>2.9151114999999998E-2</v>
      </c>
      <c r="AC365" s="241">
        <v>4.7223341000000002E-7</v>
      </c>
      <c r="AD365" s="241">
        <v>5.8404664E-3</v>
      </c>
      <c r="AE365" s="241">
        <v>9.4539751999999999E-7</v>
      </c>
      <c r="AF365" s="241">
        <v>1.7550736000000001E-2</v>
      </c>
      <c r="AG365" s="241">
        <v>2.8490519999999999E-5</v>
      </c>
      <c r="AH365" s="241">
        <v>1.9080428999999999E-2</v>
      </c>
      <c r="AI365" s="241">
        <v>1.7537438E-5</v>
      </c>
      <c r="AJ365" s="241">
        <v>1.1149459E-5</v>
      </c>
      <c r="AK365" s="241">
        <v>1.1041814999999999E-5</v>
      </c>
      <c r="AL365" s="241">
        <v>9.0832227999999994E-6</v>
      </c>
      <c r="AM365" s="241">
        <v>2.4493921999999999E-8</v>
      </c>
      <c r="AN365" s="241">
        <v>4.0592815000000003E-5</v>
      </c>
      <c r="AO365" s="241">
        <v>2.9108942999999999E-5</v>
      </c>
      <c r="AP365" s="241">
        <v>9.9573361999999994E-5</v>
      </c>
      <c r="AQ365" s="241">
        <v>1.7045198E-6</v>
      </c>
      <c r="AR365" s="241">
        <v>4.5174174000000003E-3</v>
      </c>
      <c r="AT365" s="193"/>
      <c r="AU365" s="193"/>
      <c r="AV365" s="193"/>
      <c r="AW365" s="193"/>
      <c r="AX365" s="193"/>
      <c r="AY365" s="193"/>
      <c r="AZ365" s="193"/>
      <c r="BA365" s="193"/>
      <c r="BB365" s="193"/>
      <c r="BC365" s="193"/>
      <c r="BD365" s="193"/>
      <c r="BE365" s="315"/>
      <c r="BF365" s="315"/>
      <c r="BG365" s="315"/>
      <c r="BH365" s="315"/>
      <c r="BI365" s="315"/>
      <c r="BJ365" s="315"/>
      <c r="BK365" s="315"/>
    </row>
    <row r="366" spans="1:63" x14ac:dyDescent="0.25">
      <c r="A366" s="9"/>
      <c r="B366" s="184" t="s">
        <v>5770</v>
      </c>
      <c r="C366" s="5" t="s">
        <v>2124</v>
      </c>
      <c r="D366" s="172">
        <v>6.1063289E-2</v>
      </c>
      <c r="E366" s="172">
        <v>4.0062839000000003E-2</v>
      </c>
      <c r="F366" s="172">
        <v>1.0720367E-2</v>
      </c>
      <c r="G366" s="172">
        <v>3.1788936000000001E-3</v>
      </c>
      <c r="H366" s="172">
        <v>6.9502636000000006E-5</v>
      </c>
      <c r="I366" s="172">
        <v>6.0528112E-3</v>
      </c>
      <c r="J366" s="172">
        <v>2.959282E-4</v>
      </c>
      <c r="K366" s="172">
        <v>8.4708798999999992E-6</v>
      </c>
      <c r="L366" s="172">
        <v>6.7447630000000002E-4</v>
      </c>
      <c r="M366" s="172">
        <v>0</v>
      </c>
      <c r="N366" s="172">
        <v>0</v>
      </c>
      <c r="O366" s="172">
        <v>0</v>
      </c>
      <c r="P366" s="199">
        <f t="shared" ref="P366:P429" si="54">E366/0.135</f>
        <v>0.29676177037037038</v>
      </c>
      <c r="Q366" s="233">
        <v>6.2845811999999999</v>
      </c>
      <c r="R366" s="96">
        <v>3.6326735999999999</v>
      </c>
      <c r="S366" s="96">
        <v>2.2753359999999998</v>
      </c>
      <c r="T366" s="96">
        <v>2.8486000000000001E-6</v>
      </c>
      <c r="U366" s="96">
        <v>7.6422000000000004E-2</v>
      </c>
      <c r="V366" s="96">
        <v>4.2746739999999998E-2</v>
      </c>
      <c r="W366" s="96">
        <v>0.25740000000000002</v>
      </c>
      <c r="X366" s="241">
        <f t="shared" si="50"/>
        <v>3.5324667533082998E-2</v>
      </c>
      <c r="Y366" s="241">
        <f t="shared" si="51"/>
        <v>2.0523936832039999E-2</v>
      </c>
      <c r="Z366" s="241">
        <f t="shared" si="52"/>
        <v>5.7004359530430006E-3</v>
      </c>
      <c r="AA366" s="241">
        <f t="shared" si="53"/>
        <v>9.1002947479999988E-3</v>
      </c>
      <c r="AB366" s="241">
        <v>8.2251980999999991E-3</v>
      </c>
      <c r="AC366" s="241">
        <v>7.6752129E-7</v>
      </c>
      <c r="AD366" s="241">
        <v>2.5650351999999999E-3</v>
      </c>
      <c r="AE366" s="241">
        <v>5.9040474999999997E-7</v>
      </c>
      <c r="AF366" s="241">
        <v>9.6596133999999993E-3</v>
      </c>
      <c r="AG366" s="241">
        <v>7.2732205999999998E-5</v>
      </c>
      <c r="AH366" s="241">
        <v>5.3834162999999999E-3</v>
      </c>
      <c r="AI366" s="241">
        <v>1.7561295E-5</v>
      </c>
      <c r="AJ366" s="241">
        <v>2.8283830000000001E-5</v>
      </c>
      <c r="AK366" s="241">
        <v>7.2130140000000002E-6</v>
      </c>
      <c r="AL366" s="241">
        <v>2.3721624999999998E-6</v>
      </c>
      <c r="AM366" s="241">
        <v>7.2545430000000002E-9</v>
      </c>
      <c r="AN366" s="241">
        <v>9.5971085000000006E-5</v>
      </c>
      <c r="AO366" s="241">
        <v>4.6033221999999998E-5</v>
      </c>
      <c r="AP366" s="241">
        <v>1.1957779E-4</v>
      </c>
      <c r="AQ366" s="241">
        <v>2.1639480000000002E-6</v>
      </c>
      <c r="AR366" s="241">
        <v>9.0981307999999997E-3</v>
      </c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315"/>
      <c r="BF366" s="315"/>
      <c r="BG366" s="315"/>
      <c r="BH366" s="315"/>
      <c r="BI366" s="315"/>
      <c r="BJ366" s="315"/>
      <c r="BK366" s="315"/>
    </row>
    <row r="367" spans="1:63" x14ac:dyDescent="0.25">
      <c r="A367" s="43"/>
      <c r="B367" s="184" t="s">
        <v>5770</v>
      </c>
      <c r="C367" s="5" t="s">
        <v>3686</v>
      </c>
      <c r="D367" s="172">
        <v>5.7570692000000001E-3</v>
      </c>
      <c r="E367" s="172">
        <v>3.7920241999999998E-3</v>
      </c>
      <c r="F367" s="172">
        <v>1.0860755000000001E-3</v>
      </c>
      <c r="G367" s="172">
        <v>2.0580680999999999E-4</v>
      </c>
      <c r="H367" s="172">
        <v>1.1552474E-5</v>
      </c>
      <c r="I367" s="172">
        <v>4.2134394000000001E-4</v>
      </c>
      <c r="J367" s="172">
        <v>5.4524375999999997E-5</v>
      </c>
      <c r="K367" s="172">
        <v>1.1307231999999999E-6</v>
      </c>
      <c r="L367" s="172">
        <v>1.8461118000000001E-4</v>
      </c>
      <c r="M367" s="172">
        <v>0</v>
      </c>
      <c r="N367" s="172">
        <v>0</v>
      </c>
      <c r="O367" s="172">
        <v>0</v>
      </c>
      <c r="P367" s="199">
        <f t="shared" si="54"/>
        <v>2.8089068148148145E-2</v>
      </c>
      <c r="Q367" s="233">
        <v>0.53152257000000003</v>
      </c>
      <c r="R367" s="96">
        <v>0.36570831999999998</v>
      </c>
      <c r="S367" s="96">
        <v>0.14185919999999999</v>
      </c>
      <c r="T367" s="96">
        <v>1.514E-6</v>
      </c>
      <c r="U367" s="96">
        <v>4.9071000000000002E-3</v>
      </c>
      <c r="V367" s="96">
        <v>2.6604329999999998E-3</v>
      </c>
      <c r="W367" s="96">
        <v>1.6386000000000001E-2</v>
      </c>
      <c r="X367" s="241">
        <f t="shared" si="50"/>
        <v>2.9006234572596401E-3</v>
      </c>
      <c r="Y367" s="241">
        <f t="shared" si="51"/>
        <v>1.4322326374390001E-3</v>
      </c>
      <c r="Z367" s="241">
        <f t="shared" si="52"/>
        <v>5.5250852384063998E-4</v>
      </c>
      <c r="AA367" s="241">
        <f t="shared" si="53"/>
        <v>9.1588229597999997E-4</v>
      </c>
      <c r="AB367" s="241">
        <v>7.7856259999999999E-4</v>
      </c>
      <c r="AC367" s="241">
        <v>1.1017135E-7</v>
      </c>
      <c r="AD367" s="241">
        <v>1.7275592000000001E-4</v>
      </c>
      <c r="AE367" s="241">
        <v>8.1302389000000004E-8</v>
      </c>
      <c r="AF367" s="241">
        <v>4.7618846000000001E-4</v>
      </c>
      <c r="AG367" s="241">
        <v>4.5341837000000003E-6</v>
      </c>
      <c r="AH367" s="241">
        <v>5.0957699999999999E-4</v>
      </c>
      <c r="AI367" s="241">
        <v>1.7709033999999999E-6</v>
      </c>
      <c r="AJ367" s="241">
        <v>1.8026100999999999E-6</v>
      </c>
      <c r="AK367" s="241">
        <v>1.3428756000000001E-6</v>
      </c>
      <c r="AL367" s="241">
        <v>1.6001083999999999E-7</v>
      </c>
      <c r="AM367" s="241">
        <v>5.2640064000000002E-10</v>
      </c>
      <c r="AN367" s="241">
        <v>6.7992405E-6</v>
      </c>
      <c r="AO367" s="241">
        <v>7.248517E-6</v>
      </c>
      <c r="AP367" s="241">
        <v>2.380684E-5</v>
      </c>
      <c r="AQ367" s="241">
        <v>6.5016597999999998E-7</v>
      </c>
      <c r="AR367" s="241">
        <v>9.1523213E-4</v>
      </c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315"/>
      <c r="BF367" s="315"/>
      <c r="BG367" s="315"/>
      <c r="BH367" s="315"/>
      <c r="BI367" s="315"/>
      <c r="BJ367" s="315"/>
      <c r="BK367" s="315"/>
    </row>
    <row r="368" spans="1:63" x14ac:dyDescent="0.25">
      <c r="A368" s="9"/>
      <c r="B368" s="184" t="s">
        <v>5770</v>
      </c>
      <c r="C368" s="5" t="s">
        <v>5513</v>
      </c>
      <c r="D368" s="172">
        <v>0.44396050999999997</v>
      </c>
      <c r="E368" s="172">
        <v>0.32635068</v>
      </c>
      <c r="F368" s="172">
        <v>6.0322789000000002E-2</v>
      </c>
      <c r="G368" s="172">
        <v>1.6665147000000002E-2</v>
      </c>
      <c r="H368" s="172">
        <v>6.0356680999999995E-4</v>
      </c>
      <c r="I368" s="172">
        <v>1.2319050999999999E-2</v>
      </c>
      <c r="J368" s="172">
        <v>3.2135898E-3</v>
      </c>
      <c r="K368" s="172">
        <v>8.6728458E-5</v>
      </c>
      <c r="L368" s="172">
        <v>2.4398954E-2</v>
      </c>
      <c r="M368" s="172">
        <v>0</v>
      </c>
      <c r="N368" s="172">
        <v>0</v>
      </c>
      <c r="O368" s="172">
        <v>0</v>
      </c>
      <c r="P368" s="199">
        <f t="shared" si="54"/>
        <v>2.4174124444444445</v>
      </c>
      <c r="Q368" s="233">
        <v>37.947203000000002</v>
      </c>
      <c r="R368" s="96">
        <v>24.456848999999998</v>
      </c>
      <c r="S368" s="96">
        <v>11.447520000000001</v>
      </c>
      <c r="T368" s="96">
        <v>1.8394999999999999E-5</v>
      </c>
      <c r="U368" s="96">
        <v>0.44269999999999998</v>
      </c>
      <c r="V368" s="96">
        <v>0.21301629999999999</v>
      </c>
      <c r="W368" s="96">
        <v>1.3871</v>
      </c>
      <c r="X368" s="241">
        <f t="shared" si="50"/>
        <v>0.24244994210059997</v>
      </c>
      <c r="Y368" s="241">
        <f t="shared" si="51"/>
        <v>9.5033454329200004E-2</v>
      </c>
      <c r="Z368" s="241">
        <f t="shared" si="52"/>
        <v>4.8458327771399995E-2</v>
      </c>
      <c r="AA368" s="241">
        <f t="shared" si="53"/>
        <v>9.8958159999999989E-2</v>
      </c>
      <c r="AB368" s="241">
        <v>6.7005297000000005E-2</v>
      </c>
      <c r="AC368" s="241">
        <v>6.6356897000000002E-6</v>
      </c>
      <c r="AD368" s="241">
        <v>1.4747252000000001E-2</v>
      </c>
      <c r="AE368" s="241">
        <v>3.8049694999999999E-6</v>
      </c>
      <c r="AF368" s="241">
        <v>1.2904606000000001E-2</v>
      </c>
      <c r="AG368" s="241">
        <v>3.6585867000000003E-4</v>
      </c>
      <c r="AH368" s="241">
        <v>4.3855676000000003E-2</v>
      </c>
      <c r="AI368" s="241">
        <v>9.7651498000000006E-5</v>
      </c>
      <c r="AJ368" s="241">
        <v>1.4814656999999999E-4</v>
      </c>
      <c r="AK368" s="241">
        <v>4.0294453999999999E-5</v>
      </c>
      <c r="AL368" s="241">
        <v>1.3269525000000001E-5</v>
      </c>
      <c r="AM368" s="241">
        <v>4.0994399999999998E-8</v>
      </c>
      <c r="AN368" s="241">
        <v>8.6172772999999997E-4</v>
      </c>
      <c r="AO368" s="241">
        <v>2.1542048000000001E-3</v>
      </c>
      <c r="AP368" s="241">
        <v>1.2873162E-3</v>
      </c>
      <c r="AQ368" s="241">
        <v>3.7681081999999998E-2</v>
      </c>
      <c r="AR368" s="241">
        <v>6.1277077999999999E-2</v>
      </c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315"/>
      <c r="BF368" s="315"/>
      <c r="BG368" s="315"/>
      <c r="BH368" s="315"/>
      <c r="BI368" s="315"/>
      <c r="BJ368" s="315"/>
      <c r="BK368" s="315"/>
    </row>
    <row r="369" spans="1:63" x14ac:dyDescent="0.25">
      <c r="A369" s="9"/>
      <c r="B369" s="184" t="s">
        <v>5770</v>
      </c>
      <c r="C369" s="5" t="s">
        <v>3687</v>
      </c>
      <c r="D369" s="172">
        <v>8.0721983999999996</v>
      </c>
      <c r="E369" s="172">
        <v>5.2028303999999999</v>
      </c>
      <c r="F369" s="172">
        <v>1.4447391000000001</v>
      </c>
      <c r="G369" s="172">
        <v>0.18400604000000001</v>
      </c>
      <c r="H369" s="172">
        <v>2.8990439999999999E-2</v>
      </c>
      <c r="I369" s="172">
        <v>0.22745178999999999</v>
      </c>
      <c r="J369" s="172">
        <v>0.2933944</v>
      </c>
      <c r="K369" s="172">
        <v>4.4066543999999996E-3</v>
      </c>
      <c r="L369" s="172">
        <v>0.68637948000000004</v>
      </c>
      <c r="M369" s="172">
        <v>0</v>
      </c>
      <c r="N369" s="172">
        <v>0</v>
      </c>
      <c r="O369" s="172">
        <v>0</v>
      </c>
      <c r="P369" s="199">
        <f t="shared" si="54"/>
        <v>38.53948444444444</v>
      </c>
      <c r="Q369" s="233">
        <v>761.45843000000002</v>
      </c>
      <c r="R369" s="96">
        <v>681.31817999999998</v>
      </c>
      <c r="S369" s="96">
        <v>62.787199999999999</v>
      </c>
      <c r="T369" s="96">
        <v>0.14348</v>
      </c>
      <c r="U369" s="96">
        <v>6.7876000000000003</v>
      </c>
      <c r="V369" s="96">
        <v>1.001674</v>
      </c>
      <c r="W369" s="96">
        <v>9.4202999999999992</v>
      </c>
      <c r="X369" s="241">
        <f t="shared" si="50"/>
        <v>4.3205831670102102</v>
      </c>
      <c r="Y369" s="241">
        <f t="shared" si="51"/>
        <v>1.6540681424370001</v>
      </c>
      <c r="Z369" s="241">
        <f t="shared" si="52"/>
        <v>0.96025674597320998</v>
      </c>
      <c r="AA369" s="241">
        <f t="shared" si="53"/>
        <v>1.7062582786</v>
      </c>
      <c r="AB369" s="241">
        <v>1.0682663999999999</v>
      </c>
      <c r="AC369" s="241">
        <v>3.2433586000000001E-4</v>
      </c>
      <c r="AD369" s="241">
        <v>0.25385588999999997</v>
      </c>
      <c r="AE369" s="241">
        <v>6.8794876999999998E-5</v>
      </c>
      <c r="AF369" s="241">
        <v>0.32977476999999999</v>
      </c>
      <c r="AG369" s="241">
        <v>1.7779517000000001E-3</v>
      </c>
      <c r="AH369" s="241">
        <v>0.69917805</v>
      </c>
      <c r="AI369" s="241">
        <v>2.1294187999999999E-3</v>
      </c>
      <c r="AJ369" s="241">
        <v>1.5026492000000001E-3</v>
      </c>
      <c r="AK369" s="241">
        <v>5.5919042E-3</v>
      </c>
      <c r="AL369" s="241">
        <v>5.6629901999999995E-4</v>
      </c>
      <c r="AM369" s="241">
        <v>7.0445320999999998E-7</v>
      </c>
      <c r="AN369" s="241">
        <v>2.6248411999999999E-2</v>
      </c>
      <c r="AO369" s="241">
        <v>9.2278783000000007E-3</v>
      </c>
      <c r="AP369" s="241">
        <v>0.21581143</v>
      </c>
      <c r="AQ369" s="241">
        <v>1.6252786E-3</v>
      </c>
      <c r="AR369" s="241">
        <v>1.7046330000000001</v>
      </c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315"/>
      <c r="BF369" s="315"/>
      <c r="BG369" s="315"/>
      <c r="BH369" s="315"/>
      <c r="BI369" s="315"/>
      <c r="BJ369" s="315"/>
      <c r="BK369" s="315"/>
    </row>
    <row r="370" spans="1:63" x14ac:dyDescent="0.25">
      <c r="A370" s="9"/>
      <c r="B370" s="184" t="s">
        <v>5770</v>
      </c>
      <c r="C370" s="5" t="s">
        <v>3688</v>
      </c>
      <c r="D370" s="172">
        <v>4.3232416999999996</v>
      </c>
      <c r="E370" s="172">
        <v>2.1440312000000001</v>
      </c>
      <c r="F370" s="172">
        <v>0.54806001999999998</v>
      </c>
      <c r="G370" s="172">
        <v>1.1444893</v>
      </c>
      <c r="H370" s="172">
        <v>0.1036907</v>
      </c>
      <c r="I370" s="172">
        <v>0.26399640000000002</v>
      </c>
      <c r="J370" s="172">
        <v>2.4217583000000001E-2</v>
      </c>
      <c r="K370" s="172">
        <v>5.8442198999999995E-4</v>
      </c>
      <c r="L370" s="172">
        <v>9.4172046999999995E-2</v>
      </c>
      <c r="M370" s="172">
        <v>0</v>
      </c>
      <c r="N370" s="172">
        <v>0</v>
      </c>
      <c r="O370" s="172">
        <v>0</v>
      </c>
      <c r="P370" s="199">
        <f t="shared" si="54"/>
        <v>15.881712592592592</v>
      </c>
      <c r="Q370" s="233">
        <v>375.59163000000001</v>
      </c>
      <c r="R370" s="96">
        <v>243.90902</v>
      </c>
      <c r="S370" s="96">
        <v>109.00960000000001</v>
      </c>
      <c r="T370" s="96">
        <v>0.39335999999999999</v>
      </c>
      <c r="U370" s="96">
        <v>7.6890000000000001</v>
      </c>
      <c r="V370" s="96">
        <v>2.0296539999999998</v>
      </c>
      <c r="W370" s="96">
        <v>12.561</v>
      </c>
      <c r="X370" s="241">
        <f t="shared" si="50"/>
        <v>2.2189817908674803</v>
      </c>
      <c r="Y370" s="241">
        <f t="shared" si="51"/>
        <v>0.79011418480999995</v>
      </c>
      <c r="Z370" s="241">
        <f t="shared" si="52"/>
        <v>0.8178593431174801</v>
      </c>
      <c r="AA370" s="241">
        <f t="shared" si="53"/>
        <v>0.6110082629400001</v>
      </c>
      <c r="AB370" s="241">
        <v>0.44019050999999998</v>
      </c>
      <c r="AC370" s="241">
        <v>4.8913496000000001E-5</v>
      </c>
      <c r="AD370" s="241">
        <v>0.14175689</v>
      </c>
      <c r="AE370" s="241">
        <v>4.5045213999999999E-5</v>
      </c>
      <c r="AF370" s="241">
        <v>0.20443676999999999</v>
      </c>
      <c r="AG370" s="241">
        <v>3.6360561E-3</v>
      </c>
      <c r="AH370" s="241">
        <v>0.28809487</v>
      </c>
      <c r="AI370" s="241">
        <v>8.9259986999999999E-4</v>
      </c>
      <c r="AJ370" s="241">
        <v>1.0475112E-2</v>
      </c>
      <c r="AK370" s="241">
        <v>2.9828134000000001E-3</v>
      </c>
      <c r="AL370" s="241">
        <v>1.7659524999999999E-4</v>
      </c>
      <c r="AM370" s="241">
        <v>3.9659748000000001E-7</v>
      </c>
      <c r="AN370" s="241">
        <v>1.315084E-2</v>
      </c>
      <c r="AO370" s="241">
        <v>2.3360835999999999E-2</v>
      </c>
      <c r="AP370" s="241">
        <v>0.47872527999999998</v>
      </c>
      <c r="AQ370" s="241">
        <v>2.5189294000000002E-4</v>
      </c>
      <c r="AR370" s="241">
        <v>0.61075637000000005</v>
      </c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315"/>
      <c r="BF370" s="315"/>
      <c r="BG370" s="315"/>
      <c r="BH370" s="315"/>
      <c r="BI370" s="315"/>
      <c r="BJ370" s="315"/>
      <c r="BK370" s="315"/>
    </row>
    <row r="371" spans="1:63" x14ac:dyDescent="0.25">
      <c r="A371" s="9"/>
      <c r="B371" s="184" t="s">
        <v>5770</v>
      </c>
      <c r="C371" s="5" t="s">
        <v>3689</v>
      </c>
      <c r="D371" s="172">
        <v>5.5793835999999999E-2</v>
      </c>
      <c r="E371" s="172">
        <v>3.0527894999999999E-2</v>
      </c>
      <c r="F371" s="172">
        <v>7.6779604000000003E-3</v>
      </c>
      <c r="G371" s="172">
        <v>1.4891975E-3</v>
      </c>
      <c r="H371" s="172">
        <v>1.7885538000000001E-4</v>
      </c>
      <c r="I371" s="172">
        <v>1.4521887000000001E-2</v>
      </c>
      <c r="J371" s="172">
        <v>3.8279174000000003E-4</v>
      </c>
      <c r="K371" s="172">
        <v>1.2953094E-5</v>
      </c>
      <c r="L371" s="172">
        <v>1.0022963000000001E-3</v>
      </c>
      <c r="M371" s="172">
        <v>0</v>
      </c>
      <c r="N371" s="172">
        <v>0</v>
      </c>
      <c r="O371" s="172">
        <v>0</v>
      </c>
      <c r="P371" s="199">
        <f t="shared" si="54"/>
        <v>0.22613255555555553</v>
      </c>
      <c r="Q371" s="233">
        <v>4.0125115999999998</v>
      </c>
      <c r="R371" s="96">
        <v>3.0103824000000001</v>
      </c>
      <c r="S371" s="96">
        <v>0.70672000000000001</v>
      </c>
      <c r="T371" s="96">
        <v>1.7524000000000001E-2</v>
      </c>
      <c r="U371" s="96">
        <v>0.18198</v>
      </c>
      <c r="V371" s="96">
        <v>1.314618E-2</v>
      </c>
      <c r="W371" s="96">
        <v>8.2758999999999999E-2</v>
      </c>
      <c r="X371" s="241">
        <f t="shared" si="50"/>
        <v>4.9512524020746906E-2</v>
      </c>
      <c r="Y371" s="241">
        <f t="shared" si="51"/>
        <v>1.6021842741830002E-2</v>
      </c>
      <c r="Z371" s="241">
        <f t="shared" si="52"/>
        <v>2.5950110554516903E-2</v>
      </c>
      <c r="AA371" s="241">
        <f t="shared" si="53"/>
        <v>7.5405707244E-3</v>
      </c>
      <c r="AB371" s="241">
        <v>6.2680503000000004E-3</v>
      </c>
      <c r="AC371" s="241">
        <v>1.1981182E-6</v>
      </c>
      <c r="AD371" s="241">
        <v>9.9491340999999993E-4</v>
      </c>
      <c r="AE371" s="241">
        <v>4.3026362999999998E-7</v>
      </c>
      <c r="AF371" s="241">
        <v>8.7236524999999999E-3</v>
      </c>
      <c r="AG371" s="241">
        <v>3.3598150000000003E-5</v>
      </c>
      <c r="AH371" s="241">
        <v>4.1024878000000004E-3</v>
      </c>
      <c r="AI371" s="241">
        <v>1.2461301E-5</v>
      </c>
      <c r="AJ371" s="241">
        <v>1.2428396E-5</v>
      </c>
      <c r="AK371" s="241">
        <v>1.2333278E-4</v>
      </c>
      <c r="AL371" s="241">
        <v>3.0746284999999998E-6</v>
      </c>
      <c r="AM371" s="241">
        <v>3.2290168999999999E-9</v>
      </c>
      <c r="AN371" s="241">
        <v>1.9150317000000001E-4</v>
      </c>
      <c r="AO371" s="241">
        <v>7.0852025E-4</v>
      </c>
      <c r="AP371" s="241">
        <v>2.0796299000000001E-2</v>
      </c>
      <c r="AQ371" s="241">
        <v>2.7160243999999999E-6</v>
      </c>
      <c r="AR371" s="241">
        <v>7.5378546999999999E-3</v>
      </c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315"/>
      <c r="BF371" s="315"/>
      <c r="BG371" s="315"/>
      <c r="BH371" s="315"/>
      <c r="BI371" s="315"/>
      <c r="BJ371" s="315"/>
      <c r="BK371" s="315"/>
    </row>
    <row r="372" spans="1:63" x14ac:dyDescent="0.25">
      <c r="A372" s="9"/>
      <c r="B372" s="184" t="s">
        <v>5770</v>
      </c>
      <c r="C372" s="5" t="s">
        <v>4952</v>
      </c>
      <c r="D372" s="172">
        <v>5.8050682999999999E-2</v>
      </c>
      <c r="E372" s="172">
        <v>2.872098E-2</v>
      </c>
      <c r="F372" s="172">
        <v>9.2882782999999993E-3</v>
      </c>
      <c r="G372" s="172">
        <v>3.1115671E-3</v>
      </c>
      <c r="H372" s="172">
        <v>3.6127208E-4</v>
      </c>
      <c r="I372" s="172">
        <v>1.3875439E-2</v>
      </c>
      <c r="J372" s="172">
        <v>4.1916334000000001E-4</v>
      </c>
      <c r="K372" s="172">
        <v>1.2666327999999999E-5</v>
      </c>
      <c r="L372" s="172">
        <v>2.2613162999999999E-3</v>
      </c>
      <c r="M372" s="172">
        <v>0</v>
      </c>
      <c r="N372" s="172">
        <v>0</v>
      </c>
      <c r="O372" s="172">
        <v>0</v>
      </c>
      <c r="P372" s="199">
        <f t="shared" si="54"/>
        <v>0.21274799999999999</v>
      </c>
      <c r="Q372" s="233">
        <v>5.1308939000000002</v>
      </c>
      <c r="R372" s="96">
        <v>3.1250857000000001</v>
      </c>
      <c r="S372" s="96">
        <v>1.317008</v>
      </c>
      <c r="T372" s="96">
        <v>4.6501000000000001E-2</v>
      </c>
      <c r="U372" s="96">
        <v>0.46387</v>
      </c>
      <c r="V372" s="96">
        <v>2.438924E-2</v>
      </c>
      <c r="W372" s="96">
        <v>0.15404000000000001</v>
      </c>
      <c r="X372" s="241">
        <f t="shared" si="50"/>
        <v>8.8387335995185112E-2</v>
      </c>
      <c r="Y372" s="241">
        <f t="shared" si="51"/>
        <v>1.715743038189E-2</v>
      </c>
      <c r="Z372" s="241">
        <f t="shared" si="52"/>
        <v>6.3400897577295098E-2</v>
      </c>
      <c r="AA372" s="241">
        <f t="shared" si="53"/>
        <v>7.829008036E-3</v>
      </c>
      <c r="AB372" s="241">
        <v>5.8967228000000003E-3</v>
      </c>
      <c r="AC372" s="241">
        <v>1.2359235E-6</v>
      </c>
      <c r="AD372" s="241">
        <v>1.6869665E-3</v>
      </c>
      <c r="AE372" s="241">
        <v>5.9821639E-7</v>
      </c>
      <c r="AF372" s="241">
        <v>9.5161828999999996E-3</v>
      </c>
      <c r="AG372" s="241">
        <v>5.5724041999999999E-5</v>
      </c>
      <c r="AH372" s="241">
        <v>3.8593834999999998E-3</v>
      </c>
      <c r="AI372" s="241">
        <v>1.5298586000000001E-5</v>
      </c>
      <c r="AJ372" s="241">
        <v>2.5926442000000001E-5</v>
      </c>
      <c r="AK372" s="241">
        <v>3.1160348000000001E-4</v>
      </c>
      <c r="AL372" s="241">
        <v>7.4919112000000002E-6</v>
      </c>
      <c r="AM372" s="241">
        <v>5.7880951E-9</v>
      </c>
      <c r="AN372" s="241">
        <v>4.8327717000000003E-4</v>
      </c>
      <c r="AO372" s="241">
        <v>2.4711807000000001E-3</v>
      </c>
      <c r="AP372" s="241">
        <v>5.6226730000000003E-2</v>
      </c>
      <c r="AQ372" s="241">
        <v>6.0160359999999998E-6</v>
      </c>
      <c r="AR372" s="241">
        <v>7.8229920000000008E-3</v>
      </c>
      <c r="AT372" s="193"/>
      <c r="AU372" s="193"/>
      <c r="AV372" s="193"/>
      <c r="AW372" s="193"/>
      <c r="AX372" s="193"/>
      <c r="AY372" s="193"/>
      <c r="AZ372" s="193"/>
      <c r="BA372" s="193"/>
      <c r="BB372" s="193"/>
      <c r="BC372" s="193"/>
      <c r="BD372" s="193"/>
      <c r="BE372" s="315"/>
      <c r="BF372" s="315"/>
      <c r="BG372" s="315"/>
      <c r="BH372" s="315"/>
      <c r="BI372" s="315"/>
      <c r="BJ372" s="315"/>
      <c r="BK372" s="315"/>
    </row>
    <row r="373" spans="1:63" x14ac:dyDescent="0.25">
      <c r="A373" s="9"/>
      <c r="B373" s="184" t="s">
        <v>5770</v>
      </c>
      <c r="C373" s="5" t="s">
        <v>4953</v>
      </c>
      <c r="D373" s="172">
        <v>0.69979044999999995</v>
      </c>
      <c r="E373" s="172">
        <v>0.44086785000000001</v>
      </c>
      <c r="F373" s="172">
        <v>0.11416582</v>
      </c>
      <c r="G373" s="172">
        <v>4.1238174000000002E-2</v>
      </c>
      <c r="H373" s="172">
        <v>1.5555658999999999E-2</v>
      </c>
      <c r="I373" s="172">
        <v>4.6082901000000003E-2</v>
      </c>
      <c r="J373" s="172">
        <v>7.0007298000000001E-3</v>
      </c>
      <c r="K373" s="172">
        <v>1.2512356999999999E-4</v>
      </c>
      <c r="L373" s="172">
        <v>3.4754195000000002E-2</v>
      </c>
      <c r="M373" s="172">
        <v>0</v>
      </c>
      <c r="N373" s="172">
        <v>0</v>
      </c>
      <c r="O373" s="172">
        <v>0</v>
      </c>
      <c r="P373" s="199">
        <f t="shared" si="54"/>
        <v>3.2656877777777775</v>
      </c>
      <c r="Q373" s="233">
        <v>74.455923999999996</v>
      </c>
      <c r="R373" s="96">
        <v>47.116554999999998</v>
      </c>
      <c r="S373" s="96">
        <v>22.753920000000001</v>
      </c>
      <c r="T373" s="96">
        <v>5.79E-2</v>
      </c>
      <c r="U373" s="96">
        <v>1.4401999999999999</v>
      </c>
      <c r="V373" s="96">
        <v>0.4237494</v>
      </c>
      <c r="W373" s="96">
        <v>2.6636000000000002</v>
      </c>
      <c r="X373" s="241">
        <f t="shared" si="50"/>
        <v>0.54049725527873005</v>
      </c>
      <c r="Y373" s="241">
        <f t="shared" si="51"/>
        <v>0.28426346089090004</v>
      </c>
      <c r="Z373" s="241">
        <f t="shared" si="52"/>
        <v>0.13816028097483002</v>
      </c>
      <c r="AA373" s="241">
        <f t="shared" si="53"/>
        <v>0.118073513413</v>
      </c>
      <c r="AB373" s="241">
        <v>9.0513980999999993E-2</v>
      </c>
      <c r="AC373" s="241">
        <v>9.490093E-5</v>
      </c>
      <c r="AD373" s="241">
        <v>0.15567221000000001</v>
      </c>
      <c r="AE373" s="241">
        <v>8.3357009E-6</v>
      </c>
      <c r="AF373" s="241">
        <v>3.7224516999999999E-2</v>
      </c>
      <c r="AG373" s="241">
        <v>7.4951626000000003E-4</v>
      </c>
      <c r="AH373" s="241">
        <v>5.9240103000000002E-2</v>
      </c>
      <c r="AI373" s="241">
        <v>1.8635555E-4</v>
      </c>
      <c r="AJ373" s="241">
        <v>3.1943934999999999E-4</v>
      </c>
      <c r="AK373" s="241">
        <v>1.0542594E-3</v>
      </c>
      <c r="AL373" s="241">
        <v>3.4812406000000002E-5</v>
      </c>
      <c r="AM373" s="241">
        <v>1.0446883E-7</v>
      </c>
      <c r="AN373" s="241">
        <v>2.7390207999999998E-3</v>
      </c>
      <c r="AO373" s="241">
        <v>3.7158870000000002E-3</v>
      </c>
      <c r="AP373" s="241">
        <v>7.0870298999999998E-2</v>
      </c>
      <c r="AQ373" s="241">
        <v>8.7313412999999999E-5</v>
      </c>
      <c r="AR373" s="241">
        <v>0.1179862</v>
      </c>
      <c r="AT373" s="193"/>
      <c r="AU373" s="193"/>
      <c r="AV373" s="193"/>
      <c r="AW373" s="193"/>
      <c r="AX373" s="193"/>
      <c r="AY373" s="193"/>
      <c r="AZ373" s="193"/>
      <c r="BA373" s="193"/>
      <c r="BB373" s="193"/>
      <c r="BC373" s="193"/>
      <c r="BD373" s="193"/>
      <c r="BE373" s="315"/>
      <c r="BF373" s="315"/>
      <c r="BG373" s="315"/>
      <c r="BH373" s="315"/>
      <c r="BI373" s="315"/>
      <c r="BJ373" s="315"/>
      <c r="BK373" s="315"/>
    </row>
    <row r="374" spans="1:63" x14ac:dyDescent="0.25">
      <c r="A374" s="9"/>
      <c r="B374" s="184" t="s">
        <v>5770</v>
      </c>
      <c r="C374" s="5" t="s">
        <v>5514</v>
      </c>
      <c r="D374" s="172">
        <v>0.60273547000000005</v>
      </c>
      <c r="E374" s="172">
        <v>0.37375515999999998</v>
      </c>
      <c r="F374" s="172">
        <v>9.7989003000000005E-2</v>
      </c>
      <c r="G374" s="172">
        <v>3.4327794000000002E-2</v>
      </c>
      <c r="H374" s="172">
        <v>1.1127572000000001E-2</v>
      </c>
      <c r="I374" s="172">
        <v>3.6466388000000002E-2</v>
      </c>
      <c r="J374" s="172">
        <v>7.3147024000000003E-3</v>
      </c>
      <c r="K374" s="172">
        <v>1.1396297E-4</v>
      </c>
      <c r="L374" s="172">
        <v>4.1640882999999997E-2</v>
      </c>
      <c r="M374" s="172">
        <v>0</v>
      </c>
      <c r="N374" s="172">
        <v>0</v>
      </c>
      <c r="O374" s="172">
        <v>0</v>
      </c>
      <c r="P374" s="199">
        <f t="shared" si="54"/>
        <v>2.7685567407407405</v>
      </c>
      <c r="Q374" s="233">
        <v>61.876384999999999</v>
      </c>
      <c r="R374" s="96">
        <v>38.908289000000003</v>
      </c>
      <c r="S374" s="96">
        <v>19.11112</v>
      </c>
      <c r="T374" s="96">
        <v>4.0693E-2</v>
      </c>
      <c r="U374" s="96">
        <v>1.1867000000000001</v>
      </c>
      <c r="V374" s="96">
        <v>0.355383</v>
      </c>
      <c r="W374" s="96">
        <v>2.2742</v>
      </c>
      <c r="X374" s="241">
        <f t="shared" si="50"/>
        <v>0.49615344740703005</v>
      </c>
      <c r="Y374" s="241">
        <f t="shared" si="51"/>
        <v>0.2889436930116</v>
      </c>
      <c r="Z374" s="241">
        <f t="shared" si="52"/>
        <v>0.10967488001543001</v>
      </c>
      <c r="AA374" s="241">
        <f t="shared" si="53"/>
        <v>9.7534874380000011E-2</v>
      </c>
      <c r="AB374" s="241">
        <v>7.6735048E-2</v>
      </c>
      <c r="AC374" s="241">
        <v>1.0727191999999999E-4</v>
      </c>
      <c r="AD374" s="241">
        <v>0.18132862999999999</v>
      </c>
      <c r="AE374" s="241">
        <v>6.8645815999999996E-6</v>
      </c>
      <c r="AF374" s="241">
        <v>3.0139493999999999E-2</v>
      </c>
      <c r="AG374" s="241">
        <v>6.2638451000000003E-4</v>
      </c>
      <c r="AH374" s="241">
        <v>5.0222278000000002E-2</v>
      </c>
      <c r="AI374" s="241">
        <v>1.5995452E-4</v>
      </c>
      <c r="AJ374" s="241">
        <v>2.7154361000000001E-4</v>
      </c>
      <c r="AK374" s="241">
        <v>3.6266562999999999E-3</v>
      </c>
      <c r="AL374" s="241">
        <v>2.9372317E-5</v>
      </c>
      <c r="AM374" s="241">
        <v>2.3256842999999999E-7</v>
      </c>
      <c r="AN374" s="241">
        <v>2.4951133999999999E-3</v>
      </c>
      <c r="AO374" s="241">
        <v>2.8161182999999999E-3</v>
      </c>
      <c r="AP374" s="241">
        <v>5.0053610999999998E-2</v>
      </c>
      <c r="AQ374" s="241">
        <v>1.0245238E-4</v>
      </c>
      <c r="AR374" s="241">
        <v>9.7432422000000005E-2</v>
      </c>
      <c r="AT374" s="193"/>
      <c r="AU374" s="193"/>
      <c r="AV374" s="193"/>
      <c r="AW374" s="193"/>
      <c r="AX374" s="193"/>
      <c r="AY374" s="193"/>
      <c r="AZ374" s="193"/>
      <c r="BA374" s="193"/>
      <c r="BB374" s="193"/>
      <c r="BC374" s="193"/>
      <c r="BD374" s="193"/>
      <c r="BE374" s="315"/>
      <c r="BF374" s="315"/>
      <c r="BG374" s="315"/>
      <c r="BH374" s="315"/>
      <c r="BI374" s="315"/>
      <c r="BJ374" s="315"/>
      <c r="BK374" s="315"/>
    </row>
    <row r="375" spans="1:63" x14ac:dyDescent="0.25">
      <c r="A375" s="9"/>
      <c r="B375" s="184" t="s">
        <v>5770</v>
      </c>
      <c r="C375" s="5" t="s">
        <v>4954</v>
      </c>
      <c r="D375" s="172">
        <v>2.0199172999999999</v>
      </c>
      <c r="E375" s="172">
        <v>1.2942583999999999</v>
      </c>
      <c r="F375" s="172">
        <v>0.32901486000000002</v>
      </c>
      <c r="G375" s="172">
        <v>0.10548435</v>
      </c>
      <c r="H375" s="172">
        <v>6.7232493000000004E-2</v>
      </c>
      <c r="I375" s="172">
        <v>0.16590070000000001</v>
      </c>
      <c r="J375" s="172">
        <v>1.2851296E-2</v>
      </c>
      <c r="K375" s="172">
        <v>3.4410149000000003E-4</v>
      </c>
      <c r="L375" s="172">
        <v>4.4831153999999998E-2</v>
      </c>
      <c r="M375" s="172">
        <v>0</v>
      </c>
      <c r="N375" s="172">
        <v>0</v>
      </c>
      <c r="O375" s="172">
        <v>0</v>
      </c>
      <c r="P375" s="199">
        <f t="shared" si="54"/>
        <v>9.5870992592592579</v>
      </c>
      <c r="Q375" s="233">
        <v>229.12798000000001</v>
      </c>
      <c r="R375" s="96">
        <v>149.49485999999999</v>
      </c>
      <c r="S375" s="96">
        <v>65.828000000000003</v>
      </c>
      <c r="T375" s="96">
        <v>0.25614999999999999</v>
      </c>
      <c r="U375" s="96">
        <v>4.7736000000000001</v>
      </c>
      <c r="V375" s="96">
        <v>1.2266729999999999</v>
      </c>
      <c r="W375" s="96">
        <v>7.5487000000000002</v>
      </c>
      <c r="X375" s="241">
        <f t="shared" si="50"/>
        <v>1.3636306553683499</v>
      </c>
      <c r="Y375" s="241">
        <f t="shared" si="51"/>
        <v>0.47749343573000003</v>
      </c>
      <c r="Z375" s="241">
        <f t="shared" si="52"/>
        <v>0.51167372297835001</v>
      </c>
      <c r="AA375" s="241">
        <f t="shared" si="53"/>
        <v>0.37446349666000001</v>
      </c>
      <c r="AB375" s="241">
        <v>0.26572412000000001</v>
      </c>
      <c r="AC375" s="241">
        <v>2.9285160999999999E-5</v>
      </c>
      <c r="AD375" s="241">
        <v>8.2555057000000001E-2</v>
      </c>
      <c r="AE375" s="241">
        <v>2.7601868999999999E-5</v>
      </c>
      <c r="AF375" s="241">
        <v>0.12695433</v>
      </c>
      <c r="AG375" s="241">
        <v>2.2030417E-3</v>
      </c>
      <c r="AH375" s="241">
        <v>0.17390991</v>
      </c>
      <c r="AI375" s="241">
        <v>5.3612994999999999E-4</v>
      </c>
      <c r="AJ375" s="241">
        <v>9.2865617000000001E-4</v>
      </c>
      <c r="AK375" s="241">
        <v>1.9123141000000001E-3</v>
      </c>
      <c r="AL375" s="241">
        <v>1.0829704E-4</v>
      </c>
      <c r="AM375" s="241">
        <v>2.3711834999999999E-7</v>
      </c>
      <c r="AN375" s="241">
        <v>7.9580485999999999E-3</v>
      </c>
      <c r="AO375" s="241">
        <v>1.490941E-2</v>
      </c>
      <c r="AP375" s="241">
        <v>0.31141071999999997</v>
      </c>
      <c r="AQ375" s="241">
        <v>1.2376666E-4</v>
      </c>
      <c r="AR375" s="241">
        <v>0.37433972999999998</v>
      </c>
      <c r="AT375" s="193"/>
      <c r="AU375" s="193"/>
      <c r="AV375" s="193"/>
      <c r="AW375" s="193"/>
      <c r="AX375" s="193"/>
      <c r="AY375" s="193"/>
      <c r="AZ375" s="193"/>
      <c r="BA375" s="193"/>
      <c r="BB375" s="193"/>
      <c r="BC375" s="193"/>
      <c r="BD375" s="193"/>
      <c r="BE375" s="315"/>
      <c r="BF375" s="315"/>
      <c r="BG375" s="315"/>
      <c r="BH375" s="315"/>
      <c r="BI375" s="315"/>
      <c r="BJ375" s="315"/>
      <c r="BK375" s="315"/>
    </row>
    <row r="376" spans="1:63" x14ac:dyDescent="0.25">
      <c r="A376" s="9"/>
      <c r="B376" s="184" t="s">
        <v>5770</v>
      </c>
      <c r="C376" s="5" t="s">
        <v>4955</v>
      </c>
      <c r="D376" s="172">
        <v>0.84994532</v>
      </c>
      <c r="E376" s="172">
        <v>0.45674498000000002</v>
      </c>
      <c r="F376" s="172">
        <v>0.11910316999999999</v>
      </c>
      <c r="G376" s="172">
        <v>0.16063068999999999</v>
      </c>
      <c r="H376" s="172">
        <v>1.4782594E-2</v>
      </c>
      <c r="I376" s="172">
        <v>4.6152845999999997E-2</v>
      </c>
      <c r="J376" s="172">
        <v>7.8777451999999994E-3</v>
      </c>
      <c r="K376" s="172">
        <v>1.3571906E-4</v>
      </c>
      <c r="L376" s="172">
        <v>4.4517568E-2</v>
      </c>
      <c r="M376" s="172">
        <v>0</v>
      </c>
      <c r="N376" s="172">
        <v>0</v>
      </c>
      <c r="O376" s="172">
        <v>0</v>
      </c>
      <c r="P376" s="199">
        <f t="shared" si="54"/>
        <v>3.3832961481481481</v>
      </c>
      <c r="Q376" s="233">
        <v>76.451666000000003</v>
      </c>
      <c r="R376" s="96">
        <v>48.164548000000003</v>
      </c>
      <c r="S376" s="96">
        <v>23.54128</v>
      </c>
      <c r="T376" s="96">
        <v>5.4535E-2</v>
      </c>
      <c r="U376" s="96">
        <v>1.4735</v>
      </c>
      <c r="V376" s="96">
        <v>0.43800280000000003</v>
      </c>
      <c r="W376" s="96">
        <v>2.7797999999999998</v>
      </c>
      <c r="X376" s="241">
        <f t="shared" si="50"/>
        <v>0.54750946812719004</v>
      </c>
      <c r="Y376" s="241">
        <f t="shared" si="51"/>
        <v>0.28288403856460004</v>
      </c>
      <c r="Z376" s="241">
        <f t="shared" si="52"/>
        <v>0.14390416359259001</v>
      </c>
      <c r="AA376" s="241">
        <f t="shared" si="53"/>
        <v>0.12072126597000001</v>
      </c>
      <c r="AB376" s="241">
        <v>9.3773656999999996E-2</v>
      </c>
      <c r="AC376" s="241">
        <v>9.0285445000000004E-5</v>
      </c>
      <c r="AD376" s="241">
        <v>0.15052575000000001</v>
      </c>
      <c r="AE376" s="241">
        <v>8.5423495999999999E-6</v>
      </c>
      <c r="AF376" s="241">
        <v>3.7712439E-2</v>
      </c>
      <c r="AG376" s="241">
        <v>7.7336476999999998E-4</v>
      </c>
      <c r="AH376" s="241">
        <v>6.1373710999999997E-2</v>
      </c>
      <c r="AI376" s="241">
        <v>1.9430639000000001E-4</v>
      </c>
      <c r="AJ376" s="241">
        <v>1.4227968999999999E-3</v>
      </c>
      <c r="AK376" s="241">
        <v>6.6508699000000001E-3</v>
      </c>
      <c r="AL376" s="241">
        <v>7.3835769999999995E-4</v>
      </c>
      <c r="AM376" s="241">
        <v>2.4030259000000003E-7</v>
      </c>
      <c r="AN376" s="241">
        <v>2.9598213000000002E-3</v>
      </c>
      <c r="AO376" s="241">
        <v>3.6466031E-3</v>
      </c>
      <c r="AP376" s="241">
        <v>6.6917457E-2</v>
      </c>
      <c r="AQ376" s="241">
        <v>1.1045597E-4</v>
      </c>
      <c r="AR376" s="241">
        <v>0.12061081</v>
      </c>
      <c r="AT376" s="193"/>
      <c r="AU376" s="193"/>
      <c r="AV376" s="193"/>
      <c r="AW376" s="193"/>
      <c r="AX376" s="193"/>
      <c r="AY376" s="193"/>
      <c r="AZ376" s="193"/>
      <c r="BA376" s="193"/>
      <c r="BB376" s="193"/>
      <c r="BC376" s="193"/>
      <c r="BD376" s="193"/>
      <c r="BE376" s="315"/>
      <c r="BF376" s="315"/>
      <c r="BG376" s="315"/>
      <c r="BH376" s="315"/>
      <c r="BI376" s="315"/>
      <c r="BJ376" s="315"/>
      <c r="BK376" s="315"/>
    </row>
    <row r="377" spans="1:63" x14ac:dyDescent="0.25">
      <c r="A377" s="9"/>
      <c r="B377" s="184" t="s">
        <v>5770</v>
      </c>
      <c r="C377" s="5" t="s">
        <v>4956</v>
      </c>
      <c r="D377" s="172">
        <v>2.6722902999999998</v>
      </c>
      <c r="E377" s="172">
        <v>7.3345270000000004E-3</v>
      </c>
      <c r="F377" s="172">
        <v>6.2042668999999998E-3</v>
      </c>
      <c r="G377" s="172">
        <v>4.5990978000000002E-4</v>
      </c>
      <c r="H377" s="172">
        <v>6.1307023000000004E-5</v>
      </c>
      <c r="I377" s="172">
        <v>4.9060922999999996E-3</v>
      </c>
      <c r="J377" s="172">
        <v>1.7008668E-4</v>
      </c>
      <c r="K377" s="172">
        <v>4.0803458999999998E-6</v>
      </c>
      <c r="L377" s="172">
        <v>2.6531501</v>
      </c>
      <c r="M377" s="172">
        <v>0</v>
      </c>
      <c r="N377" s="172">
        <v>0</v>
      </c>
      <c r="O377" s="172">
        <v>0</v>
      </c>
      <c r="P377" s="199">
        <f t="shared" si="54"/>
        <v>5.4329829629629629E-2</v>
      </c>
      <c r="Q377" s="233">
        <v>1.0758878000000001</v>
      </c>
      <c r="R377" s="96">
        <v>0.68160609000000005</v>
      </c>
      <c r="S377" s="96">
        <v>0.23636480000000001</v>
      </c>
      <c r="T377" s="96">
        <v>3.072E-6</v>
      </c>
      <c r="U377" s="96">
        <v>2.5329000000000001E-2</v>
      </c>
      <c r="V377" s="96">
        <v>4.2748259999999998E-3</v>
      </c>
      <c r="W377" s="96">
        <v>0.12831000000000001</v>
      </c>
      <c r="X377" s="241">
        <f t="shared" si="50"/>
        <v>1.9416892540929098E-2</v>
      </c>
      <c r="Y377" s="241">
        <f t="shared" si="51"/>
        <v>1.0943187424319999E-2</v>
      </c>
      <c r="Z377" s="241">
        <f t="shared" si="52"/>
        <v>2.1280006166090998E-3</v>
      </c>
      <c r="AA377" s="241">
        <f t="shared" si="53"/>
        <v>6.3457045000000004E-3</v>
      </c>
      <c r="AB377" s="241">
        <v>1.5058488E-3</v>
      </c>
      <c r="AC377" s="241">
        <v>2.0803082E-7</v>
      </c>
      <c r="AD377" s="241">
        <v>5.9746340000000004E-4</v>
      </c>
      <c r="AE377" s="241">
        <v>6.4497240000000001E-7</v>
      </c>
      <c r="AF377" s="241">
        <v>8.8314845000000003E-3</v>
      </c>
      <c r="AG377" s="241">
        <v>7.5377210999999997E-6</v>
      </c>
      <c r="AH377" s="241">
        <v>9.8559981E-4</v>
      </c>
      <c r="AI377" s="241">
        <v>1.0300281999999999E-5</v>
      </c>
      <c r="AJ377" s="241">
        <v>4.0387306E-6</v>
      </c>
      <c r="AK377" s="241">
        <v>2.3697326E-6</v>
      </c>
      <c r="AL377" s="241">
        <v>4.9225196999999998E-7</v>
      </c>
      <c r="AM377" s="241">
        <v>1.6294391E-9</v>
      </c>
      <c r="AN377" s="241">
        <v>1.1504095E-4</v>
      </c>
      <c r="AO377" s="241">
        <v>7.4109323000000002E-4</v>
      </c>
      <c r="AP377" s="241">
        <v>2.6906400000000001E-4</v>
      </c>
      <c r="AQ377" s="241">
        <v>4.6397723E-3</v>
      </c>
      <c r="AR377" s="241">
        <v>1.7059321999999999E-3</v>
      </c>
      <c r="AT377" s="193"/>
      <c r="AU377" s="193"/>
      <c r="AV377" s="193"/>
      <c r="AW377" s="193"/>
      <c r="AX377" s="193"/>
      <c r="AY377" s="193"/>
      <c r="AZ377" s="193"/>
      <c r="BA377" s="193"/>
      <c r="BB377" s="193"/>
      <c r="BC377" s="193"/>
      <c r="BD377" s="193"/>
      <c r="BE377" s="315"/>
      <c r="BF377" s="315"/>
      <c r="BG377" s="315"/>
      <c r="BH377" s="315"/>
      <c r="BI377" s="315"/>
      <c r="BJ377" s="315"/>
      <c r="BK377" s="315"/>
    </row>
    <row r="378" spans="1:63" x14ac:dyDescent="0.25">
      <c r="A378" s="9"/>
      <c r="B378" s="184" t="s">
        <v>5770</v>
      </c>
      <c r="C378" s="5" t="s">
        <v>2970</v>
      </c>
      <c r="D378" s="172">
        <v>0.11432423999999999</v>
      </c>
      <c r="E378" s="172">
        <v>4.2003086E-3</v>
      </c>
      <c r="F378" s="172">
        <v>1.7613232E-3</v>
      </c>
      <c r="G378" s="172">
        <v>2.1704005000000001E-4</v>
      </c>
      <c r="H378" s="172">
        <v>1.7651574000000001E-5</v>
      </c>
      <c r="I378" s="172">
        <v>4.2734158999999999E-3</v>
      </c>
      <c r="J378" s="172">
        <v>6.1406808999999994E-5</v>
      </c>
      <c r="K378" s="172">
        <v>1.327707E-6</v>
      </c>
      <c r="L378" s="172">
        <v>0.10379177000000001</v>
      </c>
      <c r="M378" s="172">
        <v>0</v>
      </c>
      <c r="N378" s="172">
        <v>0</v>
      </c>
      <c r="O378" s="172">
        <v>0</v>
      </c>
      <c r="P378" s="199">
        <f t="shared" si="54"/>
        <v>3.1113397037037034E-2</v>
      </c>
      <c r="Q378" s="233">
        <v>0.58028416000000005</v>
      </c>
      <c r="R378" s="96">
        <v>0.40561636000000001</v>
      </c>
      <c r="S378" s="96">
        <v>0.1489936</v>
      </c>
      <c r="T378" s="96">
        <v>1.5726E-6</v>
      </c>
      <c r="U378" s="96">
        <v>5.3428E-3</v>
      </c>
      <c r="V378" s="96">
        <v>2.7868290000000002E-3</v>
      </c>
      <c r="W378" s="96">
        <v>1.7543E-2</v>
      </c>
      <c r="X378" s="241">
        <f t="shared" si="50"/>
        <v>1.1068506720174301E-2</v>
      </c>
      <c r="Y378" s="241">
        <f t="shared" si="51"/>
        <v>8.9134178913000007E-3</v>
      </c>
      <c r="Z378" s="241">
        <f t="shared" si="52"/>
        <v>6.2030335887429985E-4</v>
      </c>
      <c r="AA378" s="241">
        <f t="shared" si="53"/>
        <v>1.5347854700000002E-3</v>
      </c>
      <c r="AB378" s="241">
        <v>8.6238888999999998E-4</v>
      </c>
      <c r="AC378" s="241">
        <v>1.2529875000000001E-7</v>
      </c>
      <c r="AD378" s="241">
        <v>1.8239229E-4</v>
      </c>
      <c r="AE378" s="241">
        <v>1.6211364999999999E-7</v>
      </c>
      <c r="AF378" s="241">
        <v>7.8635873000000005E-3</v>
      </c>
      <c r="AG378" s="241">
        <v>4.7619989000000001E-6</v>
      </c>
      <c r="AH378" s="241">
        <v>5.6444136000000002E-4</v>
      </c>
      <c r="AI378" s="241">
        <v>2.8813390999999998E-6</v>
      </c>
      <c r="AJ378" s="241">
        <v>1.8954873E-6</v>
      </c>
      <c r="AK378" s="241">
        <v>1.4200360000000001E-6</v>
      </c>
      <c r="AL378" s="241">
        <v>1.6913478000000001E-7</v>
      </c>
      <c r="AM378" s="241">
        <v>5.5549430000000004E-10</v>
      </c>
      <c r="AN378" s="241">
        <v>8.0016417999999998E-6</v>
      </c>
      <c r="AO378" s="241">
        <v>9.1002753999999996E-6</v>
      </c>
      <c r="AP378" s="241">
        <v>3.2393529E-5</v>
      </c>
      <c r="AQ378" s="241">
        <v>5.1972957000000002E-4</v>
      </c>
      <c r="AR378" s="241">
        <v>1.0150559E-3</v>
      </c>
      <c r="AT378" s="193"/>
      <c r="AU378" s="193"/>
      <c r="AV378" s="193"/>
      <c r="AW378" s="193"/>
      <c r="AX378" s="193"/>
      <c r="AY378" s="193"/>
      <c r="AZ378" s="193"/>
      <c r="BA378" s="193"/>
      <c r="BB378" s="193"/>
      <c r="BC378" s="193"/>
      <c r="BD378" s="193"/>
      <c r="BE378" s="315"/>
      <c r="BF378" s="315"/>
      <c r="BG378" s="315"/>
      <c r="BH378" s="315"/>
      <c r="BI378" s="315"/>
      <c r="BJ378" s="315"/>
      <c r="BK378" s="315"/>
    </row>
    <row r="379" spans="1:63" x14ac:dyDescent="0.25">
      <c r="A379" s="9"/>
      <c r="B379" s="184" t="s">
        <v>5770</v>
      </c>
      <c r="C379" s="5" t="s">
        <v>5515</v>
      </c>
      <c r="D379" s="172">
        <v>0.19834418000000001</v>
      </c>
      <c r="E379" s="172">
        <v>0.13150938000000001</v>
      </c>
      <c r="F379" s="172">
        <v>3.0701049000000001E-2</v>
      </c>
      <c r="G379" s="172">
        <v>8.2529999000000003E-3</v>
      </c>
      <c r="H379" s="172">
        <v>3.6344217999999999E-4</v>
      </c>
      <c r="I379" s="172">
        <v>6.3138151999999996E-3</v>
      </c>
      <c r="J379" s="172">
        <v>2.4394102E-3</v>
      </c>
      <c r="K379" s="172">
        <v>4.9595051999999998E-5</v>
      </c>
      <c r="L379" s="172">
        <v>1.8714496000000001E-2</v>
      </c>
      <c r="M379" s="172">
        <v>0</v>
      </c>
      <c r="N379" s="172">
        <v>0</v>
      </c>
      <c r="O379" s="172">
        <v>0</v>
      </c>
      <c r="P379" s="199">
        <f t="shared" si="54"/>
        <v>0.97414355555555554</v>
      </c>
      <c r="Q379" s="233">
        <v>19.083493000000001</v>
      </c>
      <c r="R379" s="96">
        <v>12.830833999999999</v>
      </c>
      <c r="S379" s="96">
        <v>5.2438960000000003</v>
      </c>
      <c r="T379" s="96">
        <v>1.2381000000000001E-5</v>
      </c>
      <c r="U379" s="96">
        <v>0.24364</v>
      </c>
      <c r="V379" s="96">
        <v>9.5630699999999999E-2</v>
      </c>
      <c r="W379" s="96">
        <v>0.66947999999999996</v>
      </c>
      <c r="X379" s="241">
        <f t="shared" si="50"/>
        <v>9.3530446249173005E-2</v>
      </c>
      <c r="Y379" s="241">
        <f t="shared" si="51"/>
        <v>4.2066151911800007E-2</v>
      </c>
      <c r="Z379" s="241">
        <f t="shared" si="52"/>
        <v>1.9276897450372997E-2</v>
      </c>
      <c r="AA379" s="241">
        <f t="shared" si="53"/>
        <v>3.2187396887000001E-2</v>
      </c>
      <c r="AB379" s="241">
        <v>2.7000711E-2</v>
      </c>
      <c r="AC379" s="241">
        <v>3.6705995999999999E-6</v>
      </c>
      <c r="AD379" s="241">
        <v>8.2621850999999996E-3</v>
      </c>
      <c r="AE379" s="241">
        <v>1.8379222000000001E-6</v>
      </c>
      <c r="AF379" s="241">
        <v>6.6301728000000004E-3</v>
      </c>
      <c r="AG379" s="241">
        <v>1.6757449E-4</v>
      </c>
      <c r="AH379" s="241">
        <v>1.7671922E-2</v>
      </c>
      <c r="AI379" s="241">
        <v>4.9679289E-5</v>
      </c>
      <c r="AJ379" s="241">
        <v>7.3166585000000004E-5</v>
      </c>
      <c r="AK379" s="241">
        <v>2.6991447999999998E-5</v>
      </c>
      <c r="AL379" s="241">
        <v>6.9689773999999999E-6</v>
      </c>
      <c r="AM379" s="241">
        <v>2.2010972999999999E-8</v>
      </c>
      <c r="AN379" s="241">
        <v>6.7862773000000002E-4</v>
      </c>
      <c r="AO379" s="241">
        <v>4.4473903999999999E-4</v>
      </c>
      <c r="AP379" s="241">
        <v>3.2478036999999998E-4</v>
      </c>
      <c r="AQ379" s="241">
        <v>4.3835887000000003E-5</v>
      </c>
      <c r="AR379" s="241">
        <v>3.2143561000000001E-2</v>
      </c>
      <c r="AT379" s="193"/>
      <c r="AU379" s="193"/>
      <c r="AV379" s="193"/>
      <c r="AW379" s="193"/>
      <c r="AX379" s="193"/>
      <c r="AY379" s="193"/>
      <c r="AZ379" s="193"/>
      <c r="BA379" s="193"/>
      <c r="BB379" s="193"/>
      <c r="BC379" s="193"/>
      <c r="BD379" s="193"/>
      <c r="BE379" s="315"/>
      <c r="BF379" s="315"/>
      <c r="BG379" s="315"/>
      <c r="BH379" s="315"/>
      <c r="BI379" s="315"/>
      <c r="BJ379" s="315"/>
      <c r="BK379" s="315"/>
    </row>
    <row r="380" spans="1:63" x14ac:dyDescent="0.25">
      <c r="A380" s="9"/>
      <c r="B380" s="184" t="s">
        <v>5770</v>
      </c>
      <c r="C380" s="5" t="s">
        <v>2971</v>
      </c>
      <c r="D380" s="172">
        <v>0.44931483999999999</v>
      </c>
      <c r="E380" s="172">
        <v>0.31464265000000002</v>
      </c>
      <c r="F380" s="172">
        <v>6.3218916999999999E-2</v>
      </c>
      <c r="G380" s="172">
        <v>1.5764765E-2</v>
      </c>
      <c r="H380" s="172">
        <v>8.4431277000000002E-4</v>
      </c>
      <c r="I380" s="172">
        <v>1.2581459999999999E-2</v>
      </c>
      <c r="J380" s="172">
        <v>4.9730171999999998E-3</v>
      </c>
      <c r="K380" s="172">
        <v>1.2695229000000001E-4</v>
      </c>
      <c r="L380" s="172">
        <v>3.7162769999999998E-2</v>
      </c>
      <c r="M380" s="172">
        <v>0</v>
      </c>
      <c r="N380" s="172">
        <v>0</v>
      </c>
      <c r="O380" s="172">
        <v>0</v>
      </c>
      <c r="P380" s="199">
        <f t="shared" si="54"/>
        <v>2.3306862962962964</v>
      </c>
      <c r="Q380" s="233">
        <v>42.776370999999997</v>
      </c>
      <c r="R380" s="96">
        <v>30.912389999999998</v>
      </c>
      <c r="S380" s="96">
        <v>9.9248799999999999</v>
      </c>
      <c r="T380" s="96">
        <v>3.0623999999999997E-5</v>
      </c>
      <c r="U380" s="96">
        <v>0.46650999999999998</v>
      </c>
      <c r="V380" s="96">
        <v>0.1798604</v>
      </c>
      <c r="W380" s="96">
        <v>1.2927</v>
      </c>
      <c r="X380" s="241">
        <f t="shared" si="50"/>
        <v>0.21760586376403496</v>
      </c>
      <c r="Y380" s="241">
        <f t="shared" si="51"/>
        <v>9.4411063082999985E-2</v>
      </c>
      <c r="Z380" s="241">
        <f t="shared" si="52"/>
        <v>4.5646912914034984E-2</v>
      </c>
      <c r="AA380" s="241">
        <f t="shared" si="53"/>
        <v>7.7547887767000001E-2</v>
      </c>
      <c r="AB380" s="241">
        <v>6.4601772000000002E-2</v>
      </c>
      <c r="AC380" s="241">
        <v>9.7379509999999999E-6</v>
      </c>
      <c r="AD380" s="241">
        <v>1.5925629E-2</v>
      </c>
      <c r="AE380" s="241">
        <v>3.917892E-6</v>
      </c>
      <c r="AF380" s="241">
        <v>1.3552967000000001E-2</v>
      </c>
      <c r="AG380" s="241">
        <v>3.1703923999999999E-4</v>
      </c>
      <c r="AH380" s="241">
        <v>4.2279960999999998E-2</v>
      </c>
      <c r="AI380" s="241">
        <v>1.0218317000000001E-4</v>
      </c>
      <c r="AJ380" s="241">
        <v>1.3927378000000001E-4</v>
      </c>
      <c r="AK380" s="241">
        <v>7.5439387000000006E-5</v>
      </c>
      <c r="AL380" s="241">
        <v>1.3362182E-5</v>
      </c>
      <c r="AM380" s="241">
        <v>4.2565034999999999E-8</v>
      </c>
      <c r="AN380" s="241">
        <v>1.335089E-3</v>
      </c>
      <c r="AO380" s="241">
        <v>9.7013176000000005E-4</v>
      </c>
      <c r="AP380" s="241">
        <v>7.3143006999999997E-4</v>
      </c>
      <c r="AQ380" s="241">
        <v>8.6197767E-5</v>
      </c>
      <c r="AR380" s="241">
        <v>7.746169E-2</v>
      </c>
      <c r="AT380" s="193"/>
      <c r="AU380" s="193"/>
      <c r="AV380" s="193"/>
      <c r="AW380" s="193"/>
      <c r="AX380" s="193"/>
      <c r="AY380" s="193"/>
      <c r="AZ380" s="193"/>
      <c r="BA380" s="193"/>
      <c r="BB380" s="193"/>
      <c r="BC380" s="193"/>
      <c r="BD380" s="193"/>
      <c r="BE380" s="315"/>
      <c r="BF380" s="315"/>
      <c r="BG380" s="315"/>
      <c r="BH380" s="315"/>
      <c r="BI380" s="315"/>
      <c r="BJ380" s="315"/>
      <c r="BK380" s="315"/>
    </row>
    <row r="381" spans="1:63" x14ac:dyDescent="0.25">
      <c r="A381" s="9"/>
      <c r="B381" s="184" t="s">
        <v>5770</v>
      </c>
      <c r="C381" s="5" t="s">
        <v>315</v>
      </c>
      <c r="D381" s="172">
        <v>0.36541987999999997</v>
      </c>
      <c r="E381" s="172">
        <v>0.25707060999999998</v>
      </c>
      <c r="F381" s="172">
        <v>5.5026112000000002E-2</v>
      </c>
      <c r="G381" s="172">
        <v>1.34179E-2</v>
      </c>
      <c r="H381" s="172">
        <v>6.9546823000000003E-4</v>
      </c>
      <c r="I381" s="172">
        <v>1.0420202999999999E-2</v>
      </c>
      <c r="J381" s="172">
        <v>3.7450936999999999E-3</v>
      </c>
      <c r="K381" s="172">
        <v>9.4865455000000005E-5</v>
      </c>
      <c r="L381" s="172">
        <v>2.4949619999999999E-2</v>
      </c>
      <c r="M381" s="172">
        <v>0</v>
      </c>
      <c r="N381" s="172">
        <v>0</v>
      </c>
      <c r="O381" s="172">
        <v>0</v>
      </c>
      <c r="P381" s="199">
        <f t="shared" si="54"/>
        <v>1.9042267407407405</v>
      </c>
      <c r="Q381" s="233">
        <v>36.393161999999997</v>
      </c>
      <c r="R381" s="96">
        <v>26.003696999999999</v>
      </c>
      <c r="S381" s="96">
        <v>8.7259200000000003</v>
      </c>
      <c r="T381" s="96">
        <v>2.6687999999999999E-5</v>
      </c>
      <c r="U381" s="96">
        <v>0.37541000000000002</v>
      </c>
      <c r="V381" s="96">
        <v>0.1574081</v>
      </c>
      <c r="W381" s="96">
        <v>1.1307</v>
      </c>
      <c r="X381" s="241">
        <f t="shared" si="50"/>
        <v>0.17990952175702099</v>
      </c>
      <c r="Y381" s="241">
        <f t="shared" si="51"/>
        <v>7.7536939577799988E-2</v>
      </c>
      <c r="Z381" s="241">
        <f t="shared" si="52"/>
        <v>3.7161748667221002E-2</v>
      </c>
      <c r="AA381" s="241">
        <f t="shared" si="53"/>
        <v>6.5210833511999994E-2</v>
      </c>
      <c r="AB381" s="241">
        <v>5.2780977999999999E-2</v>
      </c>
      <c r="AC381" s="241">
        <v>8.0638941999999993E-6</v>
      </c>
      <c r="AD381" s="241">
        <v>1.2902083999999999E-2</v>
      </c>
      <c r="AE381" s="241">
        <v>3.3384735999999998E-6</v>
      </c>
      <c r="AF381" s="241">
        <v>1.1563545E-2</v>
      </c>
      <c r="AG381" s="241">
        <v>2.7893021000000002E-4</v>
      </c>
      <c r="AH381" s="241">
        <v>3.4544993000000003E-2</v>
      </c>
      <c r="AI381" s="241">
        <v>8.8820476999999998E-5</v>
      </c>
      <c r="AJ381" s="241">
        <v>1.1873948E-4</v>
      </c>
      <c r="AK381" s="241">
        <v>5.0050575999999999E-5</v>
      </c>
      <c r="AL381" s="241">
        <v>1.1045048E-5</v>
      </c>
      <c r="AM381" s="241">
        <v>3.5116221000000003E-8</v>
      </c>
      <c r="AN381" s="241">
        <v>9.8121291999999998E-4</v>
      </c>
      <c r="AO381" s="241">
        <v>9.1039851E-4</v>
      </c>
      <c r="AP381" s="241">
        <v>4.5645354000000001E-4</v>
      </c>
      <c r="AQ381" s="241">
        <v>5.6473512E-5</v>
      </c>
      <c r="AR381" s="241">
        <v>6.5154359999999995E-2</v>
      </c>
      <c r="AT381" s="193"/>
      <c r="AU381" s="193"/>
      <c r="AV381" s="193"/>
      <c r="AW381" s="193"/>
      <c r="AX381" s="193"/>
      <c r="AY381" s="193"/>
      <c r="AZ381" s="193"/>
      <c r="BA381" s="193"/>
      <c r="BB381" s="193"/>
      <c r="BC381" s="193"/>
      <c r="BD381" s="193"/>
      <c r="BE381" s="315"/>
      <c r="BF381" s="315"/>
      <c r="BG381" s="315"/>
      <c r="BH381" s="315"/>
      <c r="BI381" s="315"/>
      <c r="BJ381" s="315"/>
      <c r="BK381" s="315"/>
    </row>
    <row r="382" spans="1:63" x14ac:dyDescent="0.25">
      <c r="A382" s="9" t="s">
        <v>1753</v>
      </c>
      <c r="B382" s="184" t="s">
        <v>5770</v>
      </c>
      <c r="C382" s="5" t="s">
        <v>2604</v>
      </c>
      <c r="D382" s="172">
        <v>1.1979271</v>
      </c>
      <c r="E382" s="172">
        <v>0.67610495000000004</v>
      </c>
      <c r="F382" s="172">
        <v>0.25262730999999999</v>
      </c>
      <c r="G382" s="172">
        <v>5.4524003000000001E-2</v>
      </c>
      <c r="H382" s="172">
        <v>1.4317036000000001E-3</v>
      </c>
      <c r="I382" s="172">
        <v>3.5092226999999997E-2</v>
      </c>
      <c r="J382" s="172">
        <v>5.3064795999999997E-2</v>
      </c>
      <c r="K382" s="172">
        <v>2.0714480000000001E-4</v>
      </c>
      <c r="L382" s="172">
        <v>0.12487493</v>
      </c>
      <c r="M382" s="172">
        <v>0</v>
      </c>
      <c r="N382" s="172">
        <v>0</v>
      </c>
      <c r="O382" s="172">
        <v>0</v>
      </c>
      <c r="P382" s="199">
        <f t="shared" si="54"/>
        <v>5.0081848148148147</v>
      </c>
      <c r="Q382" s="233">
        <v>103.4766</v>
      </c>
      <c r="R382" s="96">
        <v>62.654232999999998</v>
      </c>
      <c r="S382" s="96">
        <v>34.717199999999998</v>
      </c>
      <c r="T382" s="96">
        <v>5.1928999999999997E-5</v>
      </c>
      <c r="U382" s="96">
        <v>1.3776999999999999</v>
      </c>
      <c r="V382" s="96">
        <v>0.648312</v>
      </c>
      <c r="W382" s="96">
        <v>4.0791000000000004</v>
      </c>
      <c r="X382" s="241">
        <f t="shared" si="50"/>
        <v>0.49478269578947998</v>
      </c>
      <c r="Y382" s="241">
        <f t="shared" si="51"/>
        <v>0.23952984181189999</v>
      </c>
      <c r="Z382" s="241">
        <f t="shared" si="52"/>
        <v>9.7818088287580013E-2</v>
      </c>
      <c r="AA382" s="241">
        <f t="shared" si="53"/>
        <v>0.15743476569000001</v>
      </c>
      <c r="AB382" s="241">
        <v>0.13866914999999999</v>
      </c>
      <c r="AC382" s="241">
        <v>1.5935233E-5</v>
      </c>
      <c r="AD382" s="241">
        <v>5.2172854999999997E-2</v>
      </c>
      <c r="AE382" s="241">
        <v>9.8162789000000005E-6</v>
      </c>
      <c r="AF382" s="241">
        <v>4.7552755000000002E-2</v>
      </c>
      <c r="AG382" s="241">
        <v>1.1093303000000001E-3</v>
      </c>
      <c r="AH382" s="241">
        <v>9.07559E-2</v>
      </c>
      <c r="AI382" s="241">
        <v>4.2247732000000001E-4</v>
      </c>
      <c r="AJ382" s="241">
        <v>4.7759776999999997E-4</v>
      </c>
      <c r="AK382" s="241">
        <v>1.1947676E-4</v>
      </c>
      <c r="AL382" s="241">
        <v>4.5941622999999997E-5</v>
      </c>
      <c r="AM382" s="241">
        <v>1.4061458E-7</v>
      </c>
      <c r="AN382" s="241">
        <v>2.8353539E-3</v>
      </c>
      <c r="AO382" s="241">
        <v>1.9227386E-3</v>
      </c>
      <c r="AP382" s="241">
        <v>1.2384617E-3</v>
      </c>
      <c r="AQ382" s="241">
        <v>4.8555568999999999E-4</v>
      </c>
      <c r="AR382" s="241">
        <v>0.15694921000000001</v>
      </c>
      <c r="AT382" s="193"/>
      <c r="AU382" s="193"/>
      <c r="AV382" s="193"/>
      <c r="AW382" s="193"/>
      <c r="AX382" s="193"/>
      <c r="AY382" s="193"/>
      <c r="AZ382" s="193"/>
      <c r="BA382" s="193"/>
      <c r="BB382" s="193"/>
      <c r="BC382" s="193"/>
      <c r="BD382" s="193"/>
      <c r="BE382" s="315"/>
      <c r="BF382" s="315"/>
      <c r="BG382" s="315"/>
      <c r="BH382" s="315"/>
      <c r="BI382" s="315"/>
      <c r="BJ382" s="315"/>
      <c r="BK382" s="315"/>
    </row>
    <row r="383" spans="1:63" x14ac:dyDescent="0.25">
      <c r="A383" s="9"/>
      <c r="B383" s="184" t="s">
        <v>5770</v>
      </c>
      <c r="C383" s="5" t="s">
        <v>5516</v>
      </c>
      <c r="D383" s="172">
        <v>0.24064408000000001</v>
      </c>
      <c r="E383" s="172">
        <v>0.157272</v>
      </c>
      <c r="F383" s="172">
        <v>3.7770498999999999E-2</v>
      </c>
      <c r="G383" s="172">
        <v>9.9563716999999993E-3</v>
      </c>
      <c r="H383" s="172">
        <v>4.3932298000000001E-4</v>
      </c>
      <c r="I383" s="172">
        <v>7.8088534000000003E-3</v>
      </c>
      <c r="J383" s="172">
        <v>2.8819596000000001E-3</v>
      </c>
      <c r="K383" s="172">
        <v>5.9076514000000001E-5</v>
      </c>
      <c r="L383" s="172">
        <v>2.4455998E-2</v>
      </c>
      <c r="M383" s="172">
        <v>0</v>
      </c>
      <c r="N383" s="172">
        <v>0</v>
      </c>
      <c r="O383" s="172">
        <v>0</v>
      </c>
      <c r="P383" s="199">
        <f t="shared" si="54"/>
        <v>1.1649777777777777</v>
      </c>
      <c r="Q383" s="233">
        <v>22.882062000000001</v>
      </c>
      <c r="R383" s="96">
        <v>15.306986999999999</v>
      </c>
      <c r="S383" s="96">
        <v>6.3448000000000002</v>
      </c>
      <c r="T383" s="96">
        <v>1.5119999999999999E-5</v>
      </c>
      <c r="U383" s="96">
        <v>0.29429</v>
      </c>
      <c r="V383" s="96">
        <v>0.11586050000000001</v>
      </c>
      <c r="W383" s="96">
        <v>0.82011000000000001</v>
      </c>
      <c r="X383" s="241">
        <f t="shared" si="50"/>
        <v>0.12627563155163099</v>
      </c>
      <c r="Y383" s="241">
        <f t="shared" si="51"/>
        <v>5.0597480560399997E-2</v>
      </c>
      <c r="Z383" s="241">
        <f t="shared" si="52"/>
        <v>2.3837416991231E-2</v>
      </c>
      <c r="AA383" s="241">
        <f t="shared" si="53"/>
        <v>5.1840733999999999E-2</v>
      </c>
      <c r="AB383" s="241">
        <v>3.2290099000000003E-2</v>
      </c>
      <c r="AC383" s="241">
        <v>4.3475643000000002E-6</v>
      </c>
      <c r="AD383" s="241">
        <v>9.9216995000000006E-3</v>
      </c>
      <c r="AE383" s="241">
        <v>2.3159661000000002E-6</v>
      </c>
      <c r="AF383" s="241">
        <v>8.1762602000000004E-3</v>
      </c>
      <c r="AG383" s="241">
        <v>2.0275833E-4</v>
      </c>
      <c r="AH383" s="241">
        <v>2.1133828E-2</v>
      </c>
      <c r="AI383" s="241">
        <v>6.1150184000000006E-5</v>
      </c>
      <c r="AJ383" s="241">
        <v>8.8270087999999994E-5</v>
      </c>
      <c r="AK383" s="241">
        <v>3.2135831999999999E-5</v>
      </c>
      <c r="AL383" s="241">
        <v>8.4318298999999999E-6</v>
      </c>
      <c r="AM383" s="241">
        <v>2.6607331000000001E-8</v>
      </c>
      <c r="AN383" s="241">
        <v>8.1546636999999997E-4</v>
      </c>
      <c r="AO383" s="241">
        <v>1.1325529999999999E-3</v>
      </c>
      <c r="AP383" s="241">
        <v>5.6555508000000003E-4</v>
      </c>
      <c r="AQ383" s="241">
        <v>1.3494633000000001E-2</v>
      </c>
      <c r="AR383" s="241">
        <v>3.8346101E-2</v>
      </c>
      <c r="AT383" s="193"/>
      <c r="AU383" s="193"/>
      <c r="AV383" s="193"/>
      <c r="AW383" s="193"/>
      <c r="AX383" s="193"/>
      <c r="AY383" s="193"/>
      <c r="AZ383" s="193"/>
      <c r="BA383" s="193"/>
      <c r="BB383" s="193"/>
      <c r="BC383" s="193"/>
      <c r="BD383" s="193"/>
      <c r="BE383" s="315"/>
      <c r="BF383" s="315"/>
      <c r="BG383" s="315"/>
      <c r="BH383" s="315"/>
      <c r="BI383" s="315"/>
      <c r="BJ383" s="315"/>
      <c r="BK383" s="315"/>
    </row>
    <row r="384" spans="1:63" x14ac:dyDescent="0.25">
      <c r="A384" s="9"/>
      <c r="B384" s="184" t="s">
        <v>5770</v>
      </c>
      <c r="C384" s="5" t="s">
        <v>2605</v>
      </c>
      <c r="D384" s="172">
        <v>0.10271448</v>
      </c>
      <c r="E384" s="172">
        <v>5.3092396E-2</v>
      </c>
      <c r="F384" s="172">
        <v>1.9288564000000001E-2</v>
      </c>
      <c r="G384" s="172">
        <v>5.2109521000000001E-3</v>
      </c>
      <c r="H384" s="172">
        <v>1.3399911E-3</v>
      </c>
      <c r="I384" s="172">
        <v>2.1619449000000002E-3</v>
      </c>
      <c r="J384" s="172">
        <v>1.7965466999999999E-2</v>
      </c>
      <c r="K384" s="172">
        <v>1.5769457000000001E-5</v>
      </c>
      <c r="L384" s="172">
        <v>3.6393937000000001E-3</v>
      </c>
      <c r="M384" s="172">
        <v>0</v>
      </c>
      <c r="N384" s="172">
        <v>0</v>
      </c>
      <c r="O384" s="172">
        <v>0</v>
      </c>
      <c r="P384" s="199">
        <f t="shared" si="54"/>
        <v>0.3932770074074074</v>
      </c>
      <c r="Q384" s="233">
        <v>11.048546999999999</v>
      </c>
      <c r="R384" s="96">
        <v>3.3930284999999998</v>
      </c>
      <c r="S384" s="96">
        <v>0.41825279999999998</v>
      </c>
      <c r="T384" s="96">
        <v>1.8484999999999999E-4</v>
      </c>
      <c r="U384" s="96">
        <v>7.1603000000000003</v>
      </c>
      <c r="V384" s="96">
        <v>4.8970510000000004E-3</v>
      </c>
      <c r="W384" s="96">
        <v>7.1884000000000003E-2</v>
      </c>
      <c r="X384" s="241">
        <f t="shared" si="50"/>
        <v>8.3066122437138887E-2</v>
      </c>
      <c r="Y384" s="241">
        <f t="shared" si="51"/>
        <v>1.5561993565799999E-2</v>
      </c>
      <c r="Z384" s="241">
        <f t="shared" si="52"/>
        <v>5.8994147883538899E-2</v>
      </c>
      <c r="AA384" s="241">
        <f t="shared" si="53"/>
        <v>8.5099809878000001E-3</v>
      </c>
      <c r="AB384" s="241">
        <v>1.0898478E-2</v>
      </c>
      <c r="AC384" s="241">
        <v>1.4334408000000001E-6</v>
      </c>
      <c r="AD384" s="241">
        <v>1.233736E-3</v>
      </c>
      <c r="AE384" s="241">
        <v>1.0370359999999999E-6</v>
      </c>
      <c r="AF384" s="241">
        <v>3.4136743999999999E-3</v>
      </c>
      <c r="AG384" s="241">
        <v>1.3634689E-5</v>
      </c>
      <c r="AH384" s="241">
        <v>7.1301474E-3</v>
      </c>
      <c r="AI384" s="241">
        <v>3.7639825E-5</v>
      </c>
      <c r="AJ384" s="241">
        <v>1.7980233000000001E-5</v>
      </c>
      <c r="AK384" s="241">
        <v>2.1645906999999999E-2</v>
      </c>
      <c r="AL384" s="241">
        <v>9.8791050000000003E-6</v>
      </c>
      <c r="AM384" s="241">
        <v>4.4105389E-9</v>
      </c>
      <c r="AN384" s="241">
        <v>2.913789E-2</v>
      </c>
      <c r="AO384" s="241">
        <v>6.2927827000000005E-4</v>
      </c>
      <c r="AP384" s="241">
        <v>3.8542163999999999E-4</v>
      </c>
      <c r="AQ384" s="241">
        <v>8.3715878000000002E-6</v>
      </c>
      <c r="AR384" s="241">
        <v>8.5016094000000004E-3</v>
      </c>
      <c r="AT384" s="193"/>
      <c r="AU384" s="193"/>
      <c r="AV384" s="193"/>
      <c r="AW384" s="193"/>
      <c r="AX384" s="193"/>
      <c r="AY384" s="193"/>
      <c r="AZ384" s="193"/>
      <c r="BA384" s="193"/>
      <c r="BB384" s="193"/>
      <c r="BC384" s="193"/>
      <c r="BD384" s="193"/>
      <c r="BE384" s="315"/>
      <c r="BF384" s="315"/>
      <c r="BG384" s="315"/>
      <c r="BH384" s="315"/>
      <c r="BI384" s="315"/>
      <c r="BJ384" s="315"/>
      <c r="BK384" s="315"/>
    </row>
    <row r="385" spans="1:63" x14ac:dyDescent="0.25">
      <c r="A385" s="9" t="s">
        <v>1753</v>
      </c>
      <c r="B385" s="184" t="s">
        <v>5770</v>
      </c>
      <c r="C385" s="5" t="s">
        <v>2606</v>
      </c>
      <c r="D385" s="172">
        <v>8.6623664999999992</v>
      </c>
      <c r="E385" s="172">
        <v>5.5850404999999999</v>
      </c>
      <c r="F385" s="172">
        <v>1.5502125</v>
      </c>
      <c r="G385" s="172">
        <v>0.19748305999999999</v>
      </c>
      <c r="H385" s="172">
        <v>3.1117233000000001E-2</v>
      </c>
      <c r="I385" s="172">
        <v>0.24022151</v>
      </c>
      <c r="J385" s="172">
        <v>0.31576363000000002</v>
      </c>
      <c r="K385" s="172">
        <v>4.7400358000000004E-3</v>
      </c>
      <c r="L385" s="172">
        <v>0.73778803999999998</v>
      </c>
      <c r="M385" s="172">
        <v>0</v>
      </c>
      <c r="N385" s="172">
        <v>0</v>
      </c>
      <c r="O385" s="172">
        <v>0</v>
      </c>
      <c r="P385" s="199">
        <f t="shared" si="54"/>
        <v>41.37067037037037</v>
      </c>
      <c r="Q385" s="233">
        <v>817.70551</v>
      </c>
      <c r="R385" s="96">
        <v>732.04129999999998</v>
      </c>
      <c r="S385" s="96">
        <v>67.211200000000005</v>
      </c>
      <c r="T385" s="96">
        <v>0.14352000000000001</v>
      </c>
      <c r="U385" s="96">
        <v>7.1551999999999998</v>
      </c>
      <c r="V385" s="96">
        <v>1.071288</v>
      </c>
      <c r="W385" s="96">
        <v>10.083</v>
      </c>
      <c r="X385" s="241">
        <f t="shared" si="50"/>
        <v>4.6199448948125594</v>
      </c>
      <c r="Y385" s="241">
        <f t="shared" si="51"/>
        <v>1.7689687531729998</v>
      </c>
      <c r="Z385" s="241">
        <f t="shared" si="52"/>
        <v>1.0176956972395599</v>
      </c>
      <c r="AA385" s="241">
        <f t="shared" si="53"/>
        <v>1.8332804443999999</v>
      </c>
      <c r="AB385" s="241">
        <v>1.1467434999999999</v>
      </c>
      <c r="AC385" s="241">
        <v>3.4480337000000001E-4</v>
      </c>
      <c r="AD385" s="241">
        <v>0.27231060000000001</v>
      </c>
      <c r="AE385" s="241">
        <v>7.3725702999999999E-5</v>
      </c>
      <c r="AF385" s="241">
        <v>0.34759454000000001</v>
      </c>
      <c r="AG385" s="241">
        <v>1.9015841E-3</v>
      </c>
      <c r="AH385" s="241">
        <v>0.75054116999999998</v>
      </c>
      <c r="AI385" s="241">
        <v>2.2836203000000002E-3</v>
      </c>
      <c r="AJ385" s="241">
        <v>1.6126938E-3</v>
      </c>
      <c r="AK385" s="241">
        <v>5.9476067999999997E-3</v>
      </c>
      <c r="AL385" s="241">
        <v>6.0967390000000001E-4</v>
      </c>
      <c r="AM385" s="241">
        <v>7.5643956000000001E-7</v>
      </c>
      <c r="AN385" s="241">
        <v>2.7780086999999998E-2</v>
      </c>
      <c r="AO385" s="241">
        <v>9.8867390000000003E-3</v>
      </c>
      <c r="AP385" s="241">
        <v>0.21903334999999999</v>
      </c>
      <c r="AQ385" s="241">
        <v>1.7469444E-3</v>
      </c>
      <c r="AR385" s="241">
        <v>1.8315334999999999</v>
      </c>
      <c r="AT385" s="193"/>
      <c r="AU385" s="193"/>
      <c r="AV385" s="193"/>
      <c r="AW385" s="193"/>
      <c r="AX385" s="193"/>
      <c r="AY385" s="193"/>
      <c r="AZ385" s="193"/>
      <c r="BA385" s="193"/>
      <c r="BB385" s="193"/>
      <c r="BC385" s="193"/>
      <c r="BD385" s="193"/>
      <c r="BE385" s="315"/>
      <c r="BF385" s="315"/>
      <c r="BG385" s="315"/>
      <c r="BH385" s="315"/>
      <c r="BI385" s="315"/>
      <c r="BJ385" s="315"/>
      <c r="BK385" s="315"/>
    </row>
    <row r="386" spans="1:63" x14ac:dyDescent="0.25">
      <c r="A386" s="9"/>
      <c r="B386" s="184" t="s">
        <v>5770</v>
      </c>
      <c r="C386" s="5" t="s">
        <v>2607</v>
      </c>
      <c r="D386" s="172">
        <v>0.14220076000000001</v>
      </c>
      <c r="E386" s="172">
        <v>0.13178771</v>
      </c>
      <c r="F386" s="172">
        <v>6.7567332000000001E-3</v>
      </c>
      <c r="G386" s="172">
        <v>1.4452251999999999E-4</v>
      </c>
      <c r="H386" s="172">
        <v>1.2559142E-3</v>
      </c>
      <c r="I386" s="172">
        <v>1.2745581000000001E-3</v>
      </c>
      <c r="J386" s="172">
        <v>7.3261286999999999E-4</v>
      </c>
      <c r="K386" s="172">
        <v>4.5772913000000004E-6</v>
      </c>
      <c r="L386" s="172">
        <v>2.4412838E-4</v>
      </c>
      <c r="M386" s="172">
        <v>0</v>
      </c>
      <c r="N386" s="172">
        <v>0</v>
      </c>
      <c r="O386" s="172">
        <v>0</v>
      </c>
      <c r="P386" s="199">
        <f t="shared" si="54"/>
        <v>0.97620525925925916</v>
      </c>
      <c r="Q386" s="233">
        <v>5.6294971</v>
      </c>
      <c r="R386" s="96">
        <v>4.9875002999999998</v>
      </c>
      <c r="S386" s="96">
        <v>0.38680320000000001</v>
      </c>
      <c r="T386" s="96">
        <v>4.5820999999999997E-6</v>
      </c>
      <c r="U386" s="96">
        <v>4.9069999999999999E-3</v>
      </c>
      <c r="V386" s="96">
        <v>1.6219889999999999E-3</v>
      </c>
      <c r="W386" s="96">
        <v>0.24865999999999999</v>
      </c>
      <c r="X386" s="241">
        <f t="shared" si="50"/>
        <v>5.9663339478471085E-2</v>
      </c>
      <c r="Y386" s="241">
        <f t="shared" si="51"/>
        <v>2.9255160662359999E-2</v>
      </c>
      <c r="Z386" s="241">
        <f t="shared" si="52"/>
        <v>1.7938852543031091E-2</v>
      </c>
      <c r="AA386" s="241">
        <f t="shared" si="53"/>
        <v>1.2469326273079999E-2</v>
      </c>
      <c r="AB386" s="241">
        <v>2.7060319999999999E-2</v>
      </c>
      <c r="AC386" s="241">
        <v>3.5444112999999998E-6</v>
      </c>
      <c r="AD386" s="241">
        <v>1.6791551E-4</v>
      </c>
      <c r="AE386" s="241">
        <v>9.6232705999999999E-7</v>
      </c>
      <c r="AF386" s="241">
        <v>2.0097309999999998E-3</v>
      </c>
      <c r="AG386" s="241">
        <v>1.2687414E-5</v>
      </c>
      <c r="AH386" s="241">
        <v>1.7711701E-2</v>
      </c>
      <c r="AI386" s="241">
        <v>1.0763741E-5</v>
      </c>
      <c r="AJ386" s="241">
        <v>1.1498466E-6</v>
      </c>
      <c r="AK386" s="241">
        <v>3.2697868999999999E-6</v>
      </c>
      <c r="AL386" s="241">
        <v>1.9356182000000001E-7</v>
      </c>
      <c r="AM386" s="241">
        <v>4.3801109000000002E-10</v>
      </c>
      <c r="AN386" s="241">
        <v>7.1010846999999996E-6</v>
      </c>
      <c r="AO386" s="241">
        <v>1.6421343999999998E-5</v>
      </c>
      <c r="AP386" s="241">
        <v>1.8825174000000001E-4</v>
      </c>
      <c r="AQ386" s="241">
        <v>7.0627307999999999E-7</v>
      </c>
      <c r="AR386" s="241">
        <v>1.246862E-2</v>
      </c>
      <c r="AT386" s="193"/>
      <c r="AU386" s="193"/>
      <c r="AV386" s="193"/>
      <c r="AW386" s="193"/>
      <c r="AX386" s="193"/>
      <c r="AY386" s="193"/>
      <c r="AZ386" s="193"/>
      <c r="BA386" s="193"/>
      <c r="BB386" s="193"/>
      <c r="BC386" s="193"/>
      <c r="BD386" s="193"/>
      <c r="BE386" s="315"/>
      <c r="BF386" s="315"/>
      <c r="BG386" s="315"/>
      <c r="BH386" s="315"/>
      <c r="BI386" s="315"/>
      <c r="BJ386" s="315"/>
      <c r="BK386" s="315"/>
    </row>
    <row r="387" spans="1:63" x14ac:dyDescent="0.25">
      <c r="A387" s="9"/>
      <c r="B387" s="184" t="s">
        <v>5770</v>
      </c>
      <c r="C387" s="5" t="s">
        <v>2608</v>
      </c>
      <c r="D387" s="172">
        <v>0.14273480999999999</v>
      </c>
      <c r="E387" s="172">
        <v>0.13209225999999999</v>
      </c>
      <c r="F387" s="172">
        <v>6.8296794999999997E-3</v>
      </c>
      <c r="G387" s="172">
        <v>1.6514095000000001E-4</v>
      </c>
      <c r="H387" s="172">
        <v>1.2574522999999999E-3</v>
      </c>
      <c r="I387" s="172">
        <v>1.2992461E-3</v>
      </c>
      <c r="J387" s="172">
        <v>7.4095094000000002E-4</v>
      </c>
      <c r="K387" s="172">
        <v>4.8389583999999996E-6</v>
      </c>
      <c r="L387" s="172">
        <v>3.4523641E-4</v>
      </c>
      <c r="M387" s="172">
        <v>0</v>
      </c>
      <c r="N387" s="172">
        <v>0</v>
      </c>
      <c r="O387" s="172">
        <v>0</v>
      </c>
      <c r="P387" s="199">
        <f t="shared" si="54"/>
        <v>0.97846118518518499</v>
      </c>
      <c r="Q387" s="233">
        <v>5.8215649000000003</v>
      </c>
      <c r="R387" s="96">
        <v>5.0156727999999999</v>
      </c>
      <c r="S387" s="96">
        <v>0.48104000000000002</v>
      </c>
      <c r="T387" s="96">
        <v>5.4035E-6</v>
      </c>
      <c r="U387" s="96">
        <v>5.7867999999999999E-3</v>
      </c>
      <c r="V387" s="96">
        <v>1.869891E-3</v>
      </c>
      <c r="W387" s="96">
        <v>0.31719000000000003</v>
      </c>
      <c r="X387" s="241">
        <f t="shared" si="50"/>
        <v>5.9889740764108197E-2</v>
      </c>
      <c r="Y387" s="241">
        <f t="shared" si="51"/>
        <v>2.9365836889600001E-2</v>
      </c>
      <c r="Z387" s="241">
        <f t="shared" si="52"/>
        <v>1.7983674668108192E-2</v>
      </c>
      <c r="AA387" s="241">
        <f t="shared" si="53"/>
        <v>1.2540229206399999E-2</v>
      </c>
      <c r="AB387" s="241">
        <v>2.7122835000000001E-2</v>
      </c>
      <c r="AC387" s="241">
        <v>3.5563434E-6</v>
      </c>
      <c r="AD387" s="241">
        <v>1.9186771999999999E-4</v>
      </c>
      <c r="AE387" s="241">
        <v>9.6653120000000008E-7</v>
      </c>
      <c r="AF387" s="241">
        <v>2.0308243000000002E-3</v>
      </c>
      <c r="AG387" s="241">
        <v>1.5786994999999999E-5</v>
      </c>
      <c r="AH387" s="241">
        <v>1.7752616999999998E-2</v>
      </c>
      <c r="AI387" s="241">
        <v>1.0882717999999999E-5</v>
      </c>
      <c r="AJ387" s="241">
        <v>1.3323571999999999E-6</v>
      </c>
      <c r="AK387" s="241">
        <v>3.3625089000000001E-6</v>
      </c>
      <c r="AL387" s="241">
        <v>2.1418985E-7</v>
      </c>
      <c r="AM387" s="241">
        <v>5.0355820000000001E-10</v>
      </c>
      <c r="AN387" s="241">
        <v>8.0925866000000008E-6</v>
      </c>
      <c r="AO387" s="241">
        <v>1.6903374E-5</v>
      </c>
      <c r="AP387" s="241">
        <v>1.9026943000000001E-4</v>
      </c>
      <c r="AQ387" s="241">
        <v>1.0552064E-6</v>
      </c>
      <c r="AR387" s="241">
        <v>1.2539174E-2</v>
      </c>
      <c r="AT387" s="193"/>
      <c r="AU387" s="193"/>
      <c r="AV387" s="193"/>
      <c r="AW387" s="193"/>
      <c r="AX387" s="193"/>
      <c r="AY387" s="193"/>
      <c r="AZ387" s="193"/>
      <c r="BA387" s="193"/>
      <c r="BB387" s="193"/>
      <c r="BC387" s="193"/>
      <c r="BD387" s="193"/>
      <c r="BE387" s="315"/>
      <c r="BF387" s="315"/>
      <c r="BG387" s="315"/>
      <c r="BH387" s="315"/>
      <c r="BI387" s="315"/>
      <c r="BJ387" s="315"/>
      <c r="BK387" s="315"/>
    </row>
    <row r="388" spans="1:63" x14ac:dyDescent="0.25">
      <c r="A388" s="9"/>
      <c r="B388" s="184" t="s">
        <v>5770</v>
      </c>
      <c r="C388" s="5" t="s">
        <v>2609</v>
      </c>
      <c r="D388" s="172">
        <v>0.14417896999999999</v>
      </c>
      <c r="E388" s="172">
        <v>0.13291322999999999</v>
      </c>
      <c r="F388" s="172">
        <v>7.1267691000000003E-3</v>
      </c>
      <c r="G388" s="172">
        <v>2.1262983999999999E-4</v>
      </c>
      <c r="H388" s="172">
        <v>1.2668234E-3</v>
      </c>
      <c r="I388" s="172">
        <v>1.3969220999999999E-3</v>
      </c>
      <c r="J388" s="172">
        <v>7.9792293999999999E-4</v>
      </c>
      <c r="K388" s="172">
        <v>7.0816015E-6</v>
      </c>
      <c r="L388" s="172">
        <v>4.5759058999999999E-4</v>
      </c>
      <c r="M388" s="172">
        <v>0</v>
      </c>
      <c r="N388" s="172">
        <v>0</v>
      </c>
      <c r="O388" s="172">
        <v>0</v>
      </c>
      <c r="P388" s="199">
        <f t="shared" si="54"/>
        <v>0.98454244444444428</v>
      </c>
      <c r="Q388" s="233">
        <v>6.2045927000000001</v>
      </c>
      <c r="R388" s="96">
        <v>5.1021213000000003</v>
      </c>
      <c r="S388" s="96">
        <v>0.51640960000000002</v>
      </c>
      <c r="T388" s="96">
        <v>4.6E-5</v>
      </c>
      <c r="U388" s="96">
        <v>0.25148999999999999</v>
      </c>
      <c r="V388" s="96">
        <v>2.315849E-3</v>
      </c>
      <c r="W388" s="96">
        <v>0.33221000000000001</v>
      </c>
      <c r="X388" s="241">
        <f t="shared" si="50"/>
        <v>6.1908072811294707E-2</v>
      </c>
      <c r="Y388" s="241">
        <f t="shared" si="51"/>
        <v>2.9689929810730001E-2</v>
      </c>
      <c r="Z388" s="241">
        <f t="shared" si="52"/>
        <v>1.94622410266647E-2</v>
      </c>
      <c r="AA388" s="241">
        <f t="shared" si="53"/>
        <v>1.2755901973899999E-2</v>
      </c>
      <c r="AB388" s="241">
        <v>2.7291249E-2</v>
      </c>
      <c r="AC388" s="241">
        <v>3.5830691000000002E-6</v>
      </c>
      <c r="AD388" s="241">
        <v>2.6994649999999997E-4</v>
      </c>
      <c r="AE388" s="241">
        <v>9.9703262999999993E-7</v>
      </c>
      <c r="AF388" s="241">
        <v>2.1072644999999999E-3</v>
      </c>
      <c r="AG388" s="241">
        <v>1.6889709E-5</v>
      </c>
      <c r="AH388" s="241">
        <v>1.7862838999999998E-2</v>
      </c>
      <c r="AI388" s="241">
        <v>1.1348982999999999E-5</v>
      </c>
      <c r="AJ388" s="241">
        <v>1.6169456E-6</v>
      </c>
      <c r="AK388" s="241">
        <v>4.0965640999999997E-6</v>
      </c>
      <c r="AL388" s="241">
        <v>2.6430524000000001E-7</v>
      </c>
      <c r="AM388" s="241">
        <v>6.4772469999999996E-10</v>
      </c>
      <c r="AN388" s="241">
        <v>1.2669364999999999E-3</v>
      </c>
      <c r="AO388" s="241">
        <v>5.1178070999999998E-5</v>
      </c>
      <c r="AP388" s="241">
        <v>2.6396001E-4</v>
      </c>
      <c r="AQ388" s="241">
        <v>1.2879739E-6</v>
      </c>
      <c r="AR388" s="241">
        <v>1.2754613999999999E-2</v>
      </c>
      <c r="AT388" s="193"/>
      <c r="AU388" s="193"/>
      <c r="AV388" s="193"/>
      <c r="AW388" s="193"/>
      <c r="AX388" s="193"/>
      <c r="AY388" s="193"/>
      <c r="AZ388" s="193"/>
      <c r="BA388" s="193"/>
      <c r="BB388" s="193"/>
      <c r="BC388" s="193"/>
      <c r="BD388" s="193"/>
      <c r="BE388" s="315"/>
      <c r="BF388" s="315"/>
      <c r="BG388" s="315"/>
      <c r="BH388" s="315"/>
      <c r="BI388" s="315"/>
      <c r="BJ388" s="315"/>
      <c r="BK388" s="315"/>
    </row>
    <row r="389" spans="1:63" x14ac:dyDescent="0.25">
      <c r="A389" s="9"/>
      <c r="B389" s="184" t="s">
        <v>5770</v>
      </c>
      <c r="C389" s="5" t="s">
        <v>2610</v>
      </c>
      <c r="D389" s="172">
        <v>0.20012838999999999</v>
      </c>
      <c r="E389" s="172">
        <v>2.4707370999999999E-2</v>
      </c>
      <c r="F389" s="172">
        <v>0.17346300000000001</v>
      </c>
      <c r="G389" s="172">
        <v>8.6579810000000001E-5</v>
      </c>
      <c r="H389" s="172">
        <v>6.5834341999999996E-5</v>
      </c>
      <c r="I389" s="172">
        <v>9.2847795000000003E-4</v>
      </c>
      <c r="J389" s="172">
        <v>6.5876357999999999E-4</v>
      </c>
      <c r="K389" s="172">
        <v>3.0328147E-6</v>
      </c>
      <c r="L389" s="172">
        <v>2.1532311000000001E-4</v>
      </c>
      <c r="M389" s="172">
        <v>0</v>
      </c>
      <c r="N389" s="172">
        <v>0</v>
      </c>
      <c r="O389" s="172">
        <v>0</v>
      </c>
      <c r="P389" s="199">
        <f t="shared" si="54"/>
        <v>0.18301756296296295</v>
      </c>
      <c r="Q389" s="233">
        <v>2.8740405999999998</v>
      </c>
      <c r="R389" s="96">
        <v>2.6802554999999999</v>
      </c>
      <c r="S389" s="96">
        <v>0.16241120000000001</v>
      </c>
      <c r="T389" s="96">
        <v>1.4022999999999999E-5</v>
      </c>
      <c r="U389" s="96">
        <v>2.3757000000000001E-3</v>
      </c>
      <c r="V389" s="96">
        <v>8.4116499999999995E-4</v>
      </c>
      <c r="W389" s="96">
        <v>2.8143000000000001E-2</v>
      </c>
      <c r="X389" s="241">
        <f t="shared" si="50"/>
        <v>3.9714912910878961E-2</v>
      </c>
      <c r="Y389" s="241">
        <f t="shared" si="51"/>
        <v>2.9245838533499997E-2</v>
      </c>
      <c r="Z389" s="241">
        <f t="shared" si="52"/>
        <v>3.76791238744897E-3</v>
      </c>
      <c r="AA389" s="241">
        <f t="shared" si="53"/>
        <v>6.7011619899299997E-3</v>
      </c>
      <c r="AB389" s="241">
        <v>5.0732038000000004E-3</v>
      </c>
      <c r="AC389" s="241">
        <v>1.9101149E-6</v>
      </c>
      <c r="AD389" s="241">
        <v>1.7018903E-4</v>
      </c>
      <c r="AE389" s="241">
        <v>1.8223835E-6</v>
      </c>
      <c r="AF389" s="241">
        <v>2.3993398999999999E-2</v>
      </c>
      <c r="AG389" s="241">
        <v>5.3142051000000002E-6</v>
      </c>
      <c r="AH389" s="241">
        <v>3.3204104999999999E-3</v>
      </c>
      <c r="AI389" s="241">
        <v>3.0424493999999999E-4</v>
      </c>
      <c r="AJ389" s="241">
        <v>6.6158000000000003E-7</v>
      </c>
      <c r="AK389" s="241">
        <v>2.9914867000000001E-6</v>
      </c>
      <c r="AL389" s="241">
        <v>1.3763444000000001E-7</v>
      </c>
      <c r="AM389" s="241">
        <v>3.5390896999999998E-10</v>
      </c>
      <c r="AN389" s="241">
        <v>3.4296723999999998E-6</v>
      </c>
      <c r="AO389" s="241">
        <v>1.2944619999999999E-5</v>
      </c>
      <c r="AP389" s="241">
        <v>1.2309159999999999E-4</v>
      </c>
      <c r="AQ389" s="241">
        <v>5.6388993000000001E-7</v>
      </c>
      <c r="AR389" s="241">
        <v>6.7005980999999999E-3</v>
      </c>
      <c r="AT389" s="193"/>
      <c r="AU389" s="193"/>
      <c r="AV389" s="193"/>
      <c r="AW389" s="193"/>
      <c r="AX389" s="193"/>
      <c r="AY389" s="193"/>
      <c r="AZ389" s="193"/>
      <c r="BA389" s="193"/>
      <c r="BB389" s="193"/>
      <c r="BC389" s="193"/>
      <c r="BD389" s="193"/>
      <c r="BE389" s="315"/>
      <c r="BF389" s="315"/>
      <c r="BG389" s="315"/>
      <c r="BH389" s="315"/>
      <c r="BI389" s="315"/>
      <c r="BJ389" s="315"/>
      <c r="BK389" s="315"/>
    </row>
    <row r="390" spans="1:63" x14ac:dyDescent="0.25">
      <c r="A390" s="9"/>
      <c r="B390" s="184" t="s">
        <v>5770</v>
      </c>
      <c r="C390" s="5" t="s">
        <v>2611</v>
      </c>
      <c r="D390" s="172">
        <v>0.28885976000000002</v>
      </c>
      <c r="E390" s="172">
        <v>4.2456591000000002E-2</v>
      </c>
      <c r="F390" s="172">
        <v>0.24260266999999999</v>
      </c>
      <c r="G390" s="172">
        <v>4.1540666999999998E-4</v>
      </c>
      <c r="H390" s="172">
        <v>1.1463708E-4</v>
      </c>
      <c r="I390" s="172">
        <v>1.9691744999999999E-3</v>
      </c>
      <c r="J390" s="172">
        <v>9.6006490000000004E-4</v>
      </c>
      <c r="K390" s="172">
        <v>5.4723037000000004E-6</v>
      </c>
      <c r="L390" s="172">
        <v>3.3574012999999998E-4</v>
      </c>
      <c r="M390" s="172">
        <v>0</v>
      </c>
      <c r="N390" s="172">
        <v>0</v>
      </c>
      <c r="O390" s="172">
        <v>0</v>
      </c>
      <c r="P390" s="199">
        <f t="shared" si="54"/>
        <v>0.31449326666666666</v>
      </c>
      <c r="Q390" s="233">
        <v>4.9892491999999997</v>
      </c>
      <c r="R390" s="96">
        <v>4.7453919999999998</v>
      </c>
      <c r="S390" s="96">
        <v>0.2086616</v>
      </c>
      <c r="T390" s="96">
        <v>1.6249E-5</v>
      </c>
      <c r="U390" s="96">
        <v>7.3099999999999997E-3</v>
      </c>
      <c r="V390" s="96">
        <v>3.9014090000000002E-3</v>
      </c>
      <c r="W390" s="96">
        <v>2.3968E-2</v>
      </c>
      <c r="X390" s="241">
        <f t="shared" si="50"/>
        <v>6.1472661887326495E-2</v>
      </c>
      <c r="Y390" s="241">
        <f t="shared" si="51"/>
        <v>4.2900217937299999E-2</v>
      </c>
      <c r="Z390" s="241">
        <f t="shared" si="52"/>
        <v>6.7095548396364996E-3</v>
      </c>
      <c r="AA390" s="241">
        <f t="shared" si="53"/>
        <v>1.1862889110389999E-2</v>
      </c>
      <c r="AB390" s="241">
        <v>8.7176658999999993E-3</v>
      </c>
      <c r="AC390" s="241">
        <v>2.0790667E-6</v>
      </c>
      <c r="AD390" s="241">
        <v>4.5941443999999998E-4</v>
      </c>
      <c r="AE390" s="241">
        <v>2.4878435999999999E-6</v>
      </c>
      <c r="AF390" s="241">
        <v>3.3711904000000001E-2</v>
      </c>
      <c r="AG390" s="241">
        <v>6.6666870000000003E-6</v>
      </c>
      <c r="AH390" s="241">
        <v>5.7059240999999998E-3</v>
      </c>
      <c r="AI390" s="241">
        <v>4.2543080000000003E-4</v>
      </c>
      <c r="AJ390" s="241">
        <v>2.7370946999999999E-6</v>
      </c>
      <c r="AK390" s="241">
        <v>1.0964753E-5</v>
      </c>
      <c r="AL390" s="241">
        <v>3.3543154000000001E-7</v>
      </c>
      <c r="AM390" s="241">
        <v>1.3273964999999999E-9</v>
      </c>
      <c r="AN390" s="241">
        <v>1.0394846999999999E-5</v>
      </c>
      <c r="AO390" s="241">
        <v>2.9686156E-5</v>
      </c>
      <c r="AP390" s="241">
        <v>5.2408032999999999E-4</v>
      </c>
      <c r="AQ390" s="241">
        <v>8.6911038999999996E-7</v>
      </c>
      <c r="AR390" s="241">
        <v>1.1862019999999999E-2</v>
      </c>
      <c r="AT390" s="193"/>
      <c r="AU390" s="193"/>
      <c r="AV390" s="193"/>
      <c r="AW390" s="193"/>
      <c r="AX390" s="193"/>
      <c r="AY390" s="193"/>
      <c r="AZ390" s="193"/>
      <c r="BA390" s="193"/>
      <c r="BB390" s="193"/>
      <c r="BC390" s="193"/>
      <c r="BD390" s="193"/>
      <c r="BE390" s="315"/>
      <c r="BF390" s="315"/>
      <c r="BG390" s="315"/>
      <c r="BH390" s="315"/>
      <c r="BI390" s="315"/>
      <c r="BJ390" s="315"/>
      <c r="BK390" s="315"/>
    </row>
    <row r="391" spans="1:63" x14ac:dyDescent="0.25">
      <c r="A391" s="9"/>
      <c r="B391" s="184" t="s">
        <v>5770</v>
      </c>
      <c r="C391" s="5" t="s">
        <v>2612</v>
      </c>
      <c r="D391" s="172">
        <v>1.1145362000000001</v>
      </c>
      <c r="E391" s="172">
        <v>0.35719630000000002</v>
      </c>
      <c r="F391" s="172">
        <v>0.63647441000000005</v>
      </c>
      <c r="G391" s="172">
        <v>2.1779004000000001E-2</v>
      </c>
      <c r="H391" s="172">
        <v>1.2512156E-3</v>
      </c>
      <c r="I391" s="172">
        <v>1.9792884E-2</v>
      </c>
      <c r="J391" s="172">
        <v>1.1624506999999999E-2</v>
      </c>
      <c r="K391" s="172">
        <v>1.2885528E-4</v>
      </c>
      <c r="L391" s="172">
        <v>6.6289016000000006E-2</v>
      </c>
      <c r="M391" s="172">
        <v>0</v>
      </c>
      <c r="N391" s="172">
        <v>0</v>
      </c>
      <c r="O391" s="172">
        <v>0</v>
      </c>
      <c r="P391" s="199">
        <f t="shared" si="54"/>
        <v>2.6458985185185186</v>
      </c>
      <c r="Q391" s="233">
        <v>47.138171999999997</v>
      </c>
      <c r="R391" s="96">
        <v>33.385336000000002</v>
      </c>
      <c r="S391" s="96">
        <v>11.21008</v>
      </c>
      <c r="T391" s="96">
        <v>6.1526999999999996E-5</v>
      </c>
      <c r="U391" s="96">
        <v>0.82460999999999995</v>
      </c>
      <c r="V391" s="96">
        <v>0.20428370000000001</v>
      </c>
      <c r="W391" s="96">
        <v>1.5138</v>
      </c>
      <c r="X391" s="241">
        <f t="shared" si="50"/>
        <v>0.334345179519696</v>
      </c>
      <c r="Y391" s="241">
        <f t="shared" si="51"/>
        <v>0.1953306850765</v>
      </c>
      <c r="Z391" s="241">
        <f t="shared" si="52"/>
        <v>5.5258968323196003E-2</v>
      </c>
      <c r="AA391" s="241">
        <f t="shared" si="53"/>
        <v>8.3755526119999993E-2</v>
      </c>
      <c r="AB391" s="241">
        <v>7.3338078000000001E-2</v>
      </c>
      <c r="AC391" s="241">
        <v>6.8249893999999995E-5</v>
      </c>
      <c r="AD391" s="241">
        <v>2.9078654999999998E-2</v>
      </c>
      <c r="AE391" s="241">
        <v>9.7955625000000006E-6</v>
      </c>
      <c r="AF391" s="241">
        <v>9.247851E-2</v>
      </c>
      <c r="AG391" s="241">
        <v>3.5739662000000002E-4</v>
      </c>
      <c r="AH391" s="241">
        <v>4.7999926999999998E-2</v>
      </c>
      <c r="AI391" s="241">
        <v>1.0863869E-3</v>
      </c>
      <c r="AJ391" s="241">
        <v>1.8858142999999999E-4</v>
      </c>
      <c r="AK391" s="241">
        <v>2.3537461999999999E-4</v>
      </c>
      <c r="AL391" s="241">
        <v>2.0755268E-5</v>
      </c>
      <c r="AM391" s="241">
        <v>6.7555195999999995E-8</v>
      </c>
      <c r="AN391" s="241">
        <v>3.2364555999999998E-3</v>
      </c>
      <c r="AO391" s="241">
        <v>9.7707054999999999E-4</v>
      </c>
      <c r="AP391" s="241">
        <v>1.5143494E-3</v>
      </c>
      <c r="AQ391" s="241">
        <v>1.5856712000000001E-4</v>
      </c>
      <c r="AR391" s="241">
        <v>8.3596958999999998E-2</v>
      </c>
      <c r="AT391" s="193"/>
      <c r="AU391" s="193"/>
      <c r="AV391" s="193"/>
      <c r="AW391" s="193"/>
      <c r="AX391" s="193"/>
      <c r="AY391" s="193"/>
      <c r="AZ391" s="193"/>
      <c r="BA391" s="193"/>
      <c r="BB391" s="193"/>
      <c r="BC391" s="193"/>
      <c r="BD391" s="193"/>
      <c r="BE391" s="315"/>
      <c r="BF391" s="315"/>
      <c r="BG391" s="315"/>
      <c r="BH391" s="315"/>
      <c r="BI391" s="315"/>
      <c r="BJ391" s="315"/>
      <c r="BK391" s="315"/>
    </row>
    <row r="392" spans="1:63" x14ac:dyDescent="0.25">
      <c r="A392" s="9"/>
      <c r="B392" s="184" t="s">
        <v>5770</v>
      </c>
      <c r="C392" s="5" t="s">
        <v>5286</v>
      </c>
      <c r="D392" s="172">
        <v>3.5590455E-3</v>
      </c>
      <c r="E392" s="172">
        <v>2.8370086E-3</v>
      </c>
      <c r="F392" s="172">
        <v>4.5526984000000001E-4</v>
      </c>
      <c r="G392" s="172">
        <v>1.8136396E-5</v>
      </c>
      <c r="H392" s="172">
        <v>1.0158317E-5</v>
      </c>
      <c r="I392" s="172">
        <v>7.7645046999999995E-5</v>
      </c>
      <c r="J392" s="172">
        <v>7.0170739000000002E-5</v>
      </c>
      <c r="K392" s="172">
        <v>7.7486478999999995E-7</v>
      </c>
      <c r="L392" s="172">
        <v>8.9881698000000005E-5</v>
      </c>
      <c r="M392" s="172">
        <v>0</v>
      </c>
      <c r="N392" s="172">
        <v>0</v>
      </c>
      <c r="O392" s="172">
        <v>0</v>
      </c>
      <c r="P392" s="199">
        <f t="shared" si="54"/>
        <v>2.1014878518518517E-2</v>
      </c>
      <c r="Q392" s="233">
        <v>0.33278730000000001</v>
      </c>
      <c r="R392" s="96">
        <v>0.30147739000000001</v>
      </c>
      <c r="S392" s="96">
        <v>2.5961040000000001E-2</v>
      </c>
      <c r="T392" s="96">
        <v>7.8443000000000004E-7</v>
      </c>
      <c r="U392" s="96">
        <v>5.4095E-4</v>
      </c>
      <c r="V392" s="96">
        <v>1.3033550000000001E-4</v>
      </c>
      <c r="W392" s="96">
        <v>4.6768000000000001E-3</v>
      </c>
      <c r="X392" s="241">
        <f t="shared" si="50"/>
        <v>1.91879727979267E-3</v>
      </c>
      <c r="Y392" s="241">
        <f t="shared" si="51"/>
        <v>7.0350940529299996E-4</v>
      </c>
      <c r="Z392" s="241">
        <f t="shared" si="52"/>
        <v>4.6140708435967007E-4</v>
      </c>
      <c r="AA392" s="241">
        <f t="shared" si="53"/>
        <v>7.5388079014000004E-4</v>
      </c>
      <c r="AB392" s="241">
        <v>5.825254E-4</v>
      </c>
      <c r="AC392" s="241">
        <v>1.5668166999999999E-7</v>
      </c>
      <c r="AD392" s="241">
        <v>2.163012E-5</v>
      </c>
      <c r="AE392" s="241">
        <v>4.3936612999999997E-8</v>
      </c>
      <c r="AF392" s="241">
        <v>9.8304141000000005E-5</v>
      </c>
      <c r="AG392" s="241">
        <v>8.4912600999999996E-7</v>
      </c>
      <c r="AH392" s="241">
        <v>3.8127400000000002E-4</v>
      </c>
      <c r="AI392" s="241">
        <v>7.2505549999999999E-7</v>
      </c>
      <c r="AJ392" s="241">
        <v>1.1649147E-7</v>
      </c>
      <c r="AK392" s="241">
        <v>1.9770681E-6</v>
      </c>
      <c r="AL392" s="241">
        <v>2.0006147000000001E-8</v>
      </c>
      <c r="AM392" s="241">
        <v>1.3974267E-10</v>
      </c>
      <c r="AN392" s="241">
        <v>1.5353974E-6</v>
      </c>
      <c r="AO392" s="241">
        <v>2.1512826E-5</v>
      </c>
      <c r="AP392" s="241">
        <v>5.4246100000000002E-5</v>
      </c>
      <c r="AQ392" s="241">
        <v>2.6550014000000002E-7</v>
      </c>
      <c r="AR392" s="241">
        <v>7.5361529000000005E-4</v>
      </c>
      <c r="AT392" s="193"/>
      <c r="AU392" s="193"/>
      <c r="AV392" s="193"/>
      <c r="AW392" s="193"/>
      <c r="AX392" s="193"/>
      <c r="AY392" s="193"/>
      <c r="AZ392" s="193"/>
      <c r="BA392" s="193"/>
      <c r="BB392" s="193"/>
      <c r="BC392" s="193"/>
      <c r="BD392" s="193"/>
      <c r="BE392" s="315"/>
      <c r="BF392" s="315"/>
      <c r="BG392" s="315"/>
      <c r="BH392" s="315"/>
      <c r="BI392" s="315"/>
      <c r="BJ392" s="315"/>
      <c r="BK392" s="315"/>
    </row>
    <row r="393" spans="1:63" x14ac:dyDescent="0.25">
      <c r="A393" s="9"/>
      <c r="B393" s="184" t="s">
        <v>5770</v>
      </c>
      <c r="C393" s="5" t="s">
        <v>4361</v>
      </c>
      <c r="D393" s="172">
        <v>1.3608884000000001</v>
      </c>
      <c r="E393" s="172">
        <v>0.96733975999999999</v>
      </c>
      <c r="F393" s="172">
        <v>0.27019691000000001</v>
      </c>
      <c r="G393" s="172">
        <v>5.4816377999999999E-2</v>
      </c>
      <c r="H393" s="172">
        <v>4.3716707999999996E-3</v>
      </c>
      <c r="I393" s="172">
        <v>3.6605398999999997E-2</v>
      </c>
      <c r="J393" s="172">
        <v>1.5437767E-2</v>
      </c>
      <c r="K393" s="172">
        <v>1.9602876999999999E-4</v>
      </c>
      <c r="L393" s="172">
        <v>1.1924453E-2</v>
      </c>
      <c r="M393" s="172">
        <v>0</v>
      </c>
      <c r="N393" s="172">
        <v>0</v>
      </c>
      <c r="O393" s="172">
        <v>0</v>
      </c>
      <c r="P393" s="199">
        <f t="shared" si="54"/>
        <v>7.1654797037037028</v>
      </c>
      <c r="Q393" s="233">
        <v>167.37484000000001</v>
      </c>
      <c r="R393" s="96">
        <v>122.86776999999999</v>
      </c>
      <c r="S393" s="96">
        <v>37.552480000000003</v>
      </c>
      <c r="T393" s="96">
        <v>1.0768E-4</v>
      </c>
      <c r="U393" s="96">
        <v>1.9950000000000001</v>
      </c>
      <c r="V393" s="96">
        <v>0.70368730000000002</v>
      </c>
      <c r="W393" s="96">
        <v>4.2557999999999998</v>
      </c>
      <c r="X393" s="241">
        <f t="shared" si="50"/>
        <v>0.74406132555240012</v>
      </c>
      <c r="Y393" s="241">
        <f t="shared" si="51"/>
        <v>0.29291231767900006</v>
      </c>
      <c r="Z393" s="241">
        <f t="shared" si="52"/>
        <v>0.14371673595740003</v>
      </c>
      <c r="AA393" s="241">
        <f t="shared" si="53"/>
        <v>0.30743227191600003</v>
      </c>
      <c r="AB393" s="241">
        <v>0.19861028</v>
      </c>
      <c r="AC393" s="241">
        <v>4.1420062000000003E-5</v>
      </c>
      <c r="AD393" s="241">
        <v>4.3300578999999999E-2</v>
      </c>
      <c r="AE393" s="241">
        <v>1.2787517000000001E-5</v>
      </c>
      <c r="AF393" s="241">
        <v>4.9746828E-2</v>
      </c>
      <c r="AG393" s="241">
        <v>1.2004231E-3</v>
      </c>
      <c r="AH393" s="241">
        <v>0.12999213000000001</v>
      </c>
      <c r="AI393" s="241">
        <v>4.5093169999999998E-4</v>
      </c>
      <c r="AJ393" s="241">
        <v>4.6757831000000002E-4</v>
      </c>
      <c r="AK393" s="241">
        <v>2.0308969999999999E-4</v>
      </c>
      <c r="AL393" s="241">
        <v>4.0595763000000001E-5</v>
      </c>
      <c r="AM393" s="241">
        <v>1.2448440000000001E-7</v>
      </c>
      <c r="AN393" s="241">
        <v>2.4569543E-3</v>
      </c>
      <c r="AO393" s="241">
        <v>1.2158167E-3</v>
      </c>
      <c r="AP393" s="241">
        <v>8.8895150000000006E-3</v>
      </c>
      <c r="AQ393" s="241">
        <v>3.5361916000000001E-5</v>
      </c>
      <c r="AR393" s="241">
        <v>0.30739691000000002</v>
      </c>
      <c r="AT393" s="193"/>
      <c r="AU393" s="193"/>
      <c r="AV393" s="193"/>
      <c r="AW393" s="193"/>
      <c r="AX393" s="193"/>
      <c r="AY393" s="193"/>
      <c r="AZ393" s="193"/>
      <c r="BA393" s="193"/>
      <c r="BB393" s="193"/>
      <c r="BC393" s="193"/>
      <c r="BD393" s="193"/>
      <c r="BE393" s="315"/>
      <c r="BF393" s="315"/>
      <c r="BG393" s="315"/>
      <c r="BH393" s="315"/>
      <c r="BI393" s="315"/>
      <c r="BJ393" s="315"/>
      <c r="BK393" s="315"/>
    </row>
    <row r="394" spans="1:63" x14ac:dyDescent="0.25">
      <c r="A394" s="9"/>
      <c r="B394" s="184" t="s">
        <v>5770</v>
      </c>
      <c r="C394" s="5" t="s">
        <v>4362</v>
      </c>
      <c r="D394" s="172">
        <v>0.35786929000000001</v>
      </c>
      <c r="E394" s="172">
        <v>0.23498241</v>
      </c>
      <c r="F394" s="172">
        <v>6.9424229000000004E-2</v>
      </c>
      <c r="G394" s="172">
        <v>1.1132108999999999E-2</v>
      </c>
      <c r="H394" s="172">
        <v>2.8136557000000002E-3</v>
      </c>
      <c r="I394" s="172">
        <v>1.1191958E-2</v>
      </c>
      <c r="J394" s="172">
        <v>5.0728737000000001E-3</v>
      </c>
      <c r="K394" s="172">
        <v>5.9070068000000001E-5</v>
      </c>
      <c r="L394" s="172">
        <v>2.3192982000000001E-2</v>
      </c>
      <c r="M394" s="172">
        <v>0</v>
      </c>
      <c r="N394" s="172">
        <v>0</v>
      </c>
      <c r="O394" s="172">
        <v>0</v>
      </c>
      <c r="P394" s="199">
        <f t="shared" si="54"/>
        <v>1.7406104444444443</v>
      </c>
      <c r="Q394" s="233">
        <v>41.161527999999997</v>
      </c>
      <c r="R394" s="96">
        <v>22.786380000000001</v>
      </c>
      <c r="S394" s="96">
        <v>6.5536799999999999</v>
      </c>
      <c r="T394" s="96">
        <v>2.0102000000000002E-5</v>
      </c>
      <c r="U394" s="96">
        <v>4.5479000000000003</v>
      </c>
      <c r="V394" s="96">
        <v>0.15994839999999999</v>
      </c>
      <c r="W394" s="96">
        <v>7.1135999999999999</v>
      </c>
      <c r="X394" s="241">
        <f t="shared" si="50"/>
        <v>0.17525284946610303</v>
      </c>
      <c r="Y394" s="241">
        <f t="shared" si="51"/>
        <v>7.7837593075999995E-2</v>
      </c>
      <c r="Z394" s="241">
        <f t="shared" si="52"/>
        <v>4.0356450863103015E-2</v>
      </c>
      <c r="AA394" s="241">
        <f t="shared" si="53"/>
        <v>5.7058805527000003E-2</v>
      </c>
      <c r="AB394" s="241">
        <v>4.8082411999999998E-2</v>
      </c>
      <c r="AC394" s="241">
        <v>1.2340566000000001E-4</v>
      </c>
      <c r="AD394" s="241">
        <v>1.5510807999999999E-2</v>
      </c>
      <c r="AE394" s="241">
        <v>4.4704459999999996E-6</v>
      </c>
      <c r="AF394" s="241">
        <v>1.39084E-2</v>
      </c>
      <c r="AG394" s="241">
        <v>2.0809697000000001E-4</v>
      </c>
      <c r="AH394" s="241">
        <v>3.146931E-2</v>
      </c>
      <c r="AI394" s="241">
        <v>1.0950273000000001E-4</v>
      </c>
      <c r="AJ394" s="241">
        <v>9.6458896999999997E-5</v>
      </c>
      <c r="AK394" s="241">
        <v>1.6630127E-4</v>
      </c>
      <c r="AL394" s="241">
        <v>9.2878487000000003E-6</v>
      </c>
      <c r="AM394" s="241">
        <v>3.4617402999999998E-8</v>
      </c>
      <c r="AN394" s="241">
        <v>6.5805652999999997E-3</v>
      </c>
      <c r="AO394" s="241">
        <v>6.0552909999999998E-4</v>
      </c>
      <c r="AP394" s="241">
        <v>1.3194611000000001E-3</v>
      </c>
      <c r="AQ394" s="241">
        <v>5.6060526999999997E-5</v>
      </c>
      <c r="AR394" s="241">
        <v>5.7002745E-2</v>
      </c>
      <c r="AT394" s="193"/>
      <c r="AU394" s="193"/>
      <c r="AV394" s="193"/>
      <c r="AW394" s="193"/>
      <c r="AX394" s="193"/>
      <c r="AY394" s="193"/>
      <c r="AZ394" s="193"/>
      <c r="BA394" s="193"/>
      <c r="BB394" s="193"/>
      <c r="BC394" s="193"/>
      <c r="BD394" s="193"/>
      <c r="BE394" s="315"/>
      <c r="BF394" s="315"/>
      <c r="BG394" s="315"/>
      <c r="BH394" s="315"/>
      <c r="BI394" s="315"/>
      <c r="BJ394" s="315"/>
      <c r="BK394" s="315"/>
    </row>
    <row r="395" spans="1:63" x14ac:dyDescent="0.25">
      <c r="A395" s="9"/>
      <c r="B395" s="184" t="s">
        <v>5770</v>
      </c>
      <c r="C395" s="5" t="s">
        <v>4363</v>
      </c>
      <c r="D395" s="172">
        <v>9.3702626000000002</v>
      </c>
      <c r="E395" s="172">
        <v>8.2773257000000005</v>
      </c>
      <c r="F395" s="172">
        <v>0.89063223000000002</v>
      </c>
      <c r="G395" s="172">
        <v>2.2267954999999999E-2</v>
      </c>
      <c r="H395" s="172">
        <v>4.3991504000000001E-2</v>
      </c>
      <c r="I395" s="172">
        <v>5.0698473000000001E-2</v>
      </c>
      <c r="J395" s="172">
        <v>1.9899626E-2</v>
      </c>
      <c r="K395" s="172">
        <v>4.2150918999999997E-3</v>
      </c>
      <c r="L395" s="172">
        <v>6.1231955999999997E-2</v>
      </c>
      <c r="M395" s="172">
        <v>0</v>
      </c>
      <c r="N395" s="172">
        <v>0</v>
      </c>
      <c r="O395" s="172">
        <v>0</v>
      </c>
      <c r="P395" s="199">
        <f t="shared" si="54"/>
        <v>61.313523703703702</v>
      </c>
      <c r="Q395" s="233">
        <v>1145.7013999999999</v>
      </c>
      <c r="R395" s="96">
        <v>960.28256999999996</v>
      </c>
      <c r="S395" s="96">
        <v>10.822559999999999</v>
      </c>
      <c r="T395" s="96">
        <v>7.9306999999999999E-4</v>
      </c>
      <c r="U395" s="96">
        <v>26.567</v>
      </c>
      <c r="V395" s="96">
        <v>0.44849470000000002</v>
      </c>
      <c r="W395" s="96">
        <v>147.58000000000001</v>
      </c>
      <c r="X395" s="241">
        <f t="shared" si="50"/>
        <v>5.4964898371237565</v>
      </c>
      <c r="Y395" s="241">
        <f t="shared" si="51"/>
        <v>1.9041011487600001</v>
      </c>
      <c r="Z395" s="241">
        <f t="shared" si="52"/>
        <v>1.182678969303756</v>
      </c>
      <c r="AA395" s="241">
        <f t="shared" si="53"/>
        <v>2.4097097190600003</v>
      </c>
      <c r="AB395" s="241">
        <v>1.6990494</v>
      </c>
      <c r="AC395" s="241">
        <v>4.0523182999999997E-4</v>
      </c>
      <c r="AD395" s="241">
        <v>2.3211450000000002E-2</v>
      </c>
      <c r="AE395" s="241">
        <v>1.143825E-4</v>
      </c>
      <c r="AF395" s="241">
        <v>0.18098038999999999</v>
      </c>
      <c r="AG395" s="241">
        <v>3.4029443000000001E-4</v>
      </c>
      <c r="AH395" s="241">
        <v>1.1119003000000001</v>
      </c>
      <c r="AI395" s="241">
        <v>1.3181193000000001E-3</v>
      </c>
      <c r="AJ395" s="241">
        <v>1.8477934000000001E-4</v>
      </c>
      <c r="AK395" s="241">
        <v>4.3793168000000001E-4</v>
      </c>
      <c r="AL395" s="241">
        <v>1.9458199999999999E-5</v>
      </c>
      <c r="AM395" s="241">
        <v>8.3083756000000006E-8</v>
      </c>
      <c r="AN395" s="241">
        <v>3.6370721000000002E-2</v>
      </c>
      <c r="AO395" s="241">
        <v>3.0374236999999998E-3</v>
      </c>
      <c r="AP395" s="241">
        <v>2.9410153000000001E-2</v>
      </c>
      <c r="AQ395" s="241">
        <v>1.8191906000000001E-4</v>
      </c>
      <c r="AR395" s="241">
        <v>2.4095278000000002</v>
      </c>
      <c r="AT395" s="193"/>
      <c r="AU395" s="193"/>
      <c r="AV395" s="193"/>
      <c r="AW395" s="193"/>
      <c r="AX395" s="193"/>
      <c r="AY395" s="193"/>
      <c r="AZ395" s="193"/>
      <c r="BA395" s="193"/>
      <c r="BB395" s="193"/>
      <c r="BC395" s="193"/>
      <c r="BD395" s="193"/>
      <c r="BE395" s="315"/>
      <c r="BF395" s="315"/>
      <c r="BG395" s="315"/>
      <c r="BH395" s="315"/>
      <c r="BI395" s="315"/>
      <c r="BJ395" s="315"/>
      <c r="BK395" s="315"/>
    </row>
    <row r="396" spans="1:63" x14ac:dyDescent="0.25">
      <c r="A396" s="9"/>
      <c r="B396" s="184" t="s">
        <v>5770</v>
      </c>
      <c r="C396" s="5" t="s">
        <v>4364</v>
      </c>
      <c r="D396" s="172">
        <v>0.49636584</v>
      </c>
      <c r="E396" s="172">
        <v>0.36553729000000001</v>
      </c>
      <c r="F396" s="172">
        <v>7.9484315999999999E-2</v>
      </c>
      <c r="G396" s="172">
        <v>8.1417120000000006E-3</v>
      </c>
      <c r="H396" s="172">
        <v>2.2704687000000001E-3</v>
      </c>
      <c r="I396" s="172">
        <v>1.2898161E-2</v>
      </c>
      <c r="J396" s="172">
        <v>1.7335388E-2</v>
      </c>
      <c r="K396" s="172">
        <v>3.6581476E-4</v>
      </c>
      <c r="L396" s="172">
        <v>1.0332691999999999E-2</v>
      </c>
      <c r="M396" s="172">
        <v>0</v>
      </c>
      <c r="N396" s="172">
        <v>0</v>
      </c>
      <c r="O396" s="172">
        <v>0</v>
      </c>
      <c r="P396" s="199">
        <f t="shared" si="54"/>
        <v>2.7076836296296296</v>
      </c>
      <c r="Q396" s="233">
        <v>62.679309000000003</v>
      </c>
      <c r="R396" s="96">
        <v>50.195573000000003</v>
      </c>
      <c r="S396" s="96">
        <v>5.1176719999999998</v>
      </c>
      <c r="T396" s="96">
        <v>1.5601999999999999E-4</v>
      </c>
      <c r="U396" s="96">
        <v>2.3782999999999999</v>
      </c>
      <c r="V396" s="96">
        <v>9.2808349999999998E-2</v>
      </c>
      <c r="W396" s="96">
        <v>4.8948</v>
      </c>
      <c r="X396" s="241">
        <f t="shared" si="50"/>
        <v>0.28262285040917101</v>
      </c>
      <c r="Y396" s="241">
        <f t="shared" si="51"/>
        <v>0.1019807864052</v>
      </c>
      <c r="Z396" s="241">
        <f t="shared" si="52"/>
        <v>5.4777091966971003E-2</v>
      </c>
      <c r="AA396" s="241">
        <f t="shared" si="53"/>
        <v>0.12586497203700001</v>
      </c>
      <c r="AB396" s="241">
        <v>7.5042767999999996E-2</v>
      </c>
      <c r="AC396" s="241">
        <v>7.2160176000000002E-5</v>
      </c>
      <c r="AD396" s="241">
        <v>8.5116276000000001E-3</v>
      </c>
      <c r="AE396" s="241">
        <v>6.1978491999999999E-6</v>
      </c>
      <c r="AF396" s="241">
        <v>1.8222393E-2</v>
      </c>
      <c r="AG396" s="241">
        <v>1.2563978000000001E-4</v>
      </c>
      <c r="AH396" s="241">
        <v>4.9110981999999997E-2</v>
      </c>
      <c r="AI396" s="241">
        <v>1.2557175000000001E-4</v>
      </c>
      <c r="AJ396" s="241">
        <v>6.5623897999999995E-5</v>
      </c>
      <c r="AK396" s="241">
        <v>4.4831662000000002E-5</v>
      </c>
      <c r="AL396" s="241">
        <v>6.5995511000000004E-6</v>
      </c>
      <c r="AM396" s="241">
        <v>2.0855871E-8</v>
      </c>
      <c r="AN396" s="241">
        <v>3.3476271999999998E-3</v>
      </c>
      <c r="AO396" s="241">
        <v>5.5559524999999996E-4</v>
      </c>
      <c r="AP396" s="241">
        <v>1.5202398000000001E-3</v>
      </c>
      <c r="AQ396" s="241">
        <v>8.9352036999999995E-5</v>
      </c>
      <c r="AR396" s="241">
        <v>0.12577562</v>
      </c>
      <c r="AT396" s="193"/>
      <c r="AU396" s="193"/>
      <c r="AV396" s="193"/>
      <c r="AW396" s="193"/>
      <c r="AX396" s="193"/>
      <c r="AY396" s="193"/>
      <c r="AZ396" s="193"/>
      <c r="BA396" s="193"/>
      <c r="BB396" s="193"/>
      <c r="BC396" s="193"/>
      <c r="BD396" s="193"/>
      <c r="BE396" s="315"/>
      <c r="BF396" s="315"/>
      <c r="BG396" s="315"/>
      <c r="BH396" s="315"/>
      <c r="BI396" s="315"/>
      <c r="BJ396" s="315"/>
      <c r="BK396" s="315"/>
    </row>
    <row r="397" spans="1:63" x14ac:dyDescent="0.25">
      <c r="A397" s="43"/>
      <c r="B397" s="184" t="s">
        <v>5770</v>
      </c>
      <c r="C397" s="5" t="s">
        <v>1645</v>
      </c>
      <c r="D397" s="172">
        <v>0.10913027</v>
      </c>
      <c r="E397" s="172">
        <v>5.9543460999999999E-2</v>
      </c>
      <c r="F397" s="172">
        <v>3.1161877000000001E-2</v>
      </c>
      <c r="G397" s="172">
        <v>2.9838312999999998E-3</v>
      </c>
      <c r="H397" s="172">
        <v>2.8063981000000002E-4</v>
      </c>
      <c r="I397" s="172">
        <v>3.2550236999999999E-3</v>
      </c>
      <c r="J397" s="172">
        <v>2.4710161E-3</v>
      </c>
      <c r="K397" s="172">
        <v>1.2825835000000001E-5</v>
      </c>
      <c r="L397" s="172">
        <v>9.4215910999999996E-3</v>
      </c>
      <c r="M397" s="172">
        <v>0</v>
      </c>
      <c r="N397" s="172">
        <v>0</v>
      </c>
      <c r="O397" s="172">
        <v>0</v>
      </c>
      <c r="P397" s="199">
        <f t="shared" si="54"/>
        <v>0.44106267407407401</v>
      </c>
      <c r="Q397" s="233">
        <v>5.6672583000000003</v>
      </c>
      <c r="R397" s="96">
        <v>4.5779345999999999</v>
      </c>
      <c r="S397" s="96">
        <v>0.75695199999999996</v>
      </c>
      <c r="T397" s="96">
        <v>1.9057999999999999E-5</v>
      </c>
      <c r="U397" s="96">
        <v>0.17402999999999999</v>
      </c>
      <c r="V397" s="96">
        <v>1.2872679999999999E-2</v>
      </c>
      <c r="W397" s="96">
        <v>0.14545</v>
      </c>
      <c r="X397" s="241">
        <f t="shared" si="50"/>
        <v>4.1975760749241295E-2</v>
      </c>
      <c r="Y397" s="241">
        <f t="shared" si="51"/>
        <v>2.1125058925109998E-2</v>
      </c>
      <c r="Z397" s="241">
        <f t="shared" si="52"/>
        <v>9.3701289191312973E-3</v>
      </c>
      <c r="AA397" s="241">
        <f t="shared" si="53"/>
        <v>1.1480572905E-2</v>
      </c>
      <c r="AB397" s="241">
        <v>1.2225695E-2</v>
      </c>
      <c r="AC397" s="241">
        <v>5.5211350999999996E-7</v>
      </c>
      <c r="AD397" s="241">
        <v>3.3050002999999999E-3</v>
      </c>
      <c r="AE397" s="241">
        <v>1.0296666E-6</v>
      </c>
      <c r="AF397" s="241">
        <v>5.5685952E-3</v>
      </c>
      <c r="AG397" s="241">
        <v>2.4186645E-5</v>
      </c>
      <c r="AH397" s="241">
        <v>8.0016259999999995E-3</v>
      </c>
      <c r="AI397" s="241">
        <v>5.6329207999999998E-5</v>
      </c>
      <c r="AJ397" s="241">
        <v>2.4951829E-5</v>
      </c>
      <c r="AK397" s="241">
        <v>1.7372141000000001E-5</v>
      </c>
      <c r="AL397" s="241">
        <v>3.6205714000000001E-6</v>
      </c>
      <c r="AM397" s="241">
        <v>8.1197312999999996E-9</v>
      </c>
      <c r="AN397" s="241">
        <v>9.3684347999999995E-4</v>
      </c>
      <c r="AO397" s="241">
        <v>1.7327082E-4</v>
      </c>
      <c r="AP397" s="241">
        <v>1.5610675E-4</v>
      </c>
      <c r="AQ397" s="241">
        <v>2.2271905E-5</v>
      </c>
      <c r="AR397" s="241">
        <v>1.1458301000000001E-2</v>
      </c>
      <c r="AT397" s="193"/>
      <c r="AU397" s="193"/>
      <c r="AV397" s="193"/>
      <c r="AW397" s="193"/>
      <c r="AX397" s="193"/>
      <c r="AY397" s="193"/>
      <c r="AZ397" s="193"/>
      <c r="BA397" s="193"/>
      <c r="BB397" s="193"/>
      <c r="BC397" s="193"/>
      <c r="BD397" s="193"/>
      <c r="BE397" s="315"/>
      <c r="BF397" s="315"/>
      <c r="BG397" s="315"/>
      <c r="BH397" s="315"/>
      <c r="BI397" s="315"/>
      <c r="BJ397" s="315"/>
      <c r="BK397" s="315"/>
    </row>
    <row r="398" spans="1:63" x14ac:dyDescent="0.25">
      <c r="A398" s="43"/>
      <c r="B398" s="184" t="s">
        <v>5770</v>
      </c>
      <c r="C398" s="5" t="s">
        <v>1646</v>
      </c>
      <c r="D398" s="172">
        <v>1.5502879000000001</v>
      </c>
      <c r="E398" s="172">
        <v>0.35148457999999999</v>
      </c>
      <c r="F398" s="172">
        <v>0.19861456999999999</v>
      </c>
      <c r="G398" s="172">
        <v>4.3486271999999999E-2</v>
      </c>
      <c r="H398" s="172">
        <v>1.2090425E-3</v>
      </c>
      <c r="I398" s="172">
        <v>2.7171747E-2</v>
      </c>
      <c r="J398" s="172">
        <v>0.16867695999999999</v>
      </c>
      <c r="K398" s="172">
        <v>8.7999330000000002E-4</v>
      </c>
      <c r="L398" s="172">
        <v>0.75876476000000004</v>
      </c>
      <c r="M398" s="172">
        <v>0</v>
      </c>
      <c r="N398" s="172">
        <v>0</v>
      </c>
      <c r="O398" s="172">
        <v>0</v>
      </c>
      <c r="P398" s="199">
        <f t="shared" si="54"/>
        <v>2.6035894814814813</v>
      </c>
      <c r="Q398" s="233">
        <v>46.432023000000001</v>
      </c>
      <c r="R398" s="96">
        <v>31.835573</v>
      </c>
      <c r="S398" s="96">
        <v>9.7344799999999996</v>
      </c>
      <c r="T398" s="96">
        <v>2.8819E-5</v>
      </c>
      <c r="U398" s="96">
        <v>0.36713000000000001</v>
      </c>
      <c r="V398" s="96">
        <v>0.1218119</v>
      </c>
      <c r="W398" s="96">
        <v>4.3730000000000002</v>
      </c>
      <c r="X398" s="241">
        <f t="shared" si="50"/>
        <v>0.35630025521126002</v>
      </c>
      <c r="Y398" s="241">
        <f t="shared" si="51"/>
        <v>0.22381760518179999</v>
      </c>
      <c r="Z398" s="241">
        <f t="shared" si="52"/>
        <v>5.202698228945999E-2</v>
      </c>
      <c r="AA398" s="241">
        <f t="shared" si="53"/>
        <v>8.045566774E-2</v>
      </c>
      <c r="AB398" s="241">
        <v>7.2167281E-2</v>
      </c>
      <c r="AC398" s="241">
        <v>7.4906508000000004E-6</v>
      </c>
      <c r="AD398" s="241">
        <v>0.11296069</v>
      </c>
      <c r="AE398" s="241">
        <v>9.9024509999999998E-6</v>
      </c>
      <c r="AF398" s="241">
        <v>3.8363350999999997E-2</v>
      </c>
      <c r="AG398" s="241">
        <v>3.0889007999999998E-4</v>
      </c>
      <c r="AH398" s="241">
        <v>4.7233071000000001E-2</v>
      </c>
      <c r="AI398" s="241">
        <v>3.3366938999999999E-4</v>
      </c>
      <c r="AJ398" s="241">
        <v>3.9237758999999999E-4</v>
      </c>
      <c r="AK398" s="241">
        <v>5.3986639000000002E-4</v>
      </c>
      <c r="AL398" s="241">
        <v>4.3322368000000003E-5</v>
      </c>
      <c r="AM398" s="241">
        <v>1.9446146000000001E-7</v>
      </c>
      <c r="AN398" s="241">
        <v>1.3359598999999999E-3</v>
      </c>
      <c r="AO398" s="241">
        <v>9.3343099000000001E-4</v>
      </c>
      <c r="AP398" s="241">
        <v>1.2150901999999999E-3</v>
      </c>
      <c r="AQ398" s="241">
        <v>7.0856873999999999E-4</v>
      </c>
      <c r="AR398" s="241">
        <v>7.9747099000000002E-2</v>
      </c>
      <c r="AT398" s="193"/>
      <c r="AU398" s="193"/>
      <c r="AV398" s="193"/>
      <c r="AW398" s="193"/>
      <c r="AX398" s="193"/>
      <c r="AY398" s="193"/>
      <c r="AZ398" s="193"/>
      <c r="BA398" s="193"/>
      <c r="BB398" s="193"/>
      <c r="BC398" s="193"/>
      <c r="BD398" s="193"/>
      <c r="BE398" s="315"/>
      <c r="BF398" s="315"/>
      <c r="BG398" s="315"/>
      <c r="BH398" s="315"/>
      <c r="BI398" s="315"/>
      <c r="BJ398" s="315"/>
      <c r="BK398" s="315"/>
    </row>
    <row r="399" spans="1:63" x14ac:dyDescent="0.25">
      <c r="A399" s="43"/>
      <c r="B399" s="184" t="s">
        <v>5770</v>
      </c>
      <c r="C399" s="5" t="s">
        <v>4371</v>
      </c>
      <c r="D399" s="172">
        <v>2.3214719000000002E-2</v>
      </c>
      <c r="E399" s="172">
        <v>1.0994810000000001E-2</v>
      </c>
      <c r="F399" s="172">
        <v>5.4673613999999997E-3</v>
      </c>
      <c r="G399" s="172">
        <v>2.6188467000000002E-4</v>
      </c>
      <c r="H399" s="172">
        <v>7.2331549999999994E-5</v>
      </c>
      <c r="I399" s="172">
        <v>5.7834428999999996E-3</v>
      </c>
      <c r="J399" s="172">
        <v>1.9588714000000001E-4</v>
      </c>
      <c r="K399" s="172">
        <v>4.5118854000000004E-6</v>
      </c>
      <c r="L399" s="172">
        <v>4.3448956999999998E-4</v>
      </c>
      <c r="M399" s="172">
        <v>0</v>
      </c>
      <c r="N399" s="172">
        <v>0</v>
      </c>
      <c r="O399" s="172">
        <v>0</v>
      </c>
      <c r="P399" s="199">
        <f t="shared" si="54"/>
        <v>8.1443037037037036E-2</v>
      </c>
      <c r="Q399" s="233">
        <v>1.3400323999999999</v>
      </c>
      <c r="R399" s="96">
        <v>1.1476911999999999</v>
      </c>
      <c r="S399" s="96">
        <v>0.163772</v>
      </c>
      <c r="T399" s="96">
        <v>2.5540999999999998E-6</v>
      </c>
      <c r="U399" s="96">
        <v>5.9747999999999997E-3</v>
      </c>
      <c r="V399" s="96">
        <v>3.0608200000000001E-3</v>
      </c>
      <c r="W399" s="96">
        <v>1.9531E-2</v>
      </c>
      <c r="X399" s="241">
        <f t="shared" si="50"/>
        <v>1.643977611551397E-2</v>
      </c>
      <c r="Y399" s="241">
        <f t="shared" si="51"/>
        <v>1.1406748909039999E-2</v>
      </c>
      <c r="Z399" s="241">
        <f t="shared" si="52"/>
        <v>2.1616884113739698E-3</v>
      </c>
      <c r="AA399" s="241">
        <f t="shared" si="53"/>
        <v>2.8713387950999999E-3</v>
      </c>
      <c r="AB399" s="241">
        <v>2.2575156000000001E-3</v>
      </c>
      <c r="AC399" s="241">
        <v>4.5317690000000002E-7</v>
      </c>
      <c r="AD399" s="241">
        <v>2.207E-4</v>
      </c>
      <c r="AE399" s="241">
        <v>6.9950934000000004E-7</v>
      </c>
      <c r="AF399" s="241">
        <v>8.9221465999999999E-3</v>
      </c>
      <c r="AG399" s="241">
        <v>5.2340227999999999E-6</v>
      </c>
      <c r="AH399" s="241">
        <v>1.4775809999999999E-3</v>
      </c>
      <c r="AI399" s="241">
        <v>8.2948823999999997E-6</v>
      </c>
      <c r="AJ399" s="241">
        <v>2.1447887999999998E-6</v>
      </c>
      <c r="AK399" s="241">
        <v>2.7677519E-6</v>
      </c>
      <c r="AL399" s="241">
        <v>2.1116304999999999E-7</v>
      </c>
      <c r="AM399" s="241">
        <v>7.0712397000000004E-10</v>
      </c>
      <c r="AN399" s="241">
        <v>9.6968081000000002E-6</v>
      </c>
      <c r="AO399" s="241">
        <v>3.1978364999999998E-4</v>
      </c>
      <c r="AP399" s="241">
        <v>3.4120766000000002E-4</v>
      </c>
      <c r="AQ399" s="241">
        <v>1.3230951000000001E-6</v>
      </c>
      <c r="AR399" s="241">
        <v>2.8700156999999999E-3</v>
      </c>
      <c r="AT399" s="193"/>
      <c r="AU399" s="193"/>
      <c r="AV399" s="193"/>
      <c r="AW399" s="193"/>
      <c r="AX399" s="193"/>
      <c r="AY399" s="193"/>
      <c r="AZ399" s="193"/>
      <c r="BA399" s="193"/>
      <c r="BB399" s="193"/>
      <c r="BC399" s="193"/>
      <c r="BD399" s="193"/>
      <c r="BE399" s="315"/>
      <c r="BF399" s="315"/>
      <c r="BG399" s="315"/>
      <c r="BH399" s="315"/>
      <c r="BI399" s="315"/>
      <c r="BJ399" s="315"/>
      <c r="BK399" s="315"/>
    </row>
    <row r="400" spans="1:63" x14ac:dyDescent="0.25">
      <c r="A400" s="43"/>
      <c r="B400" s="184" t="s">
        <v>5770</v>
      </c>
      <c r="C400" s="5" t="s">
        <v>4372</v>
      </c>
      <c r="D400" s="172">
        <v>0.21678752000000001</v>
      </c>
      <c r="E400" s="172">
        <v>0.14198812</v>
      </c>
      <c r="F400" s="172">
        <v>3.0464702999999999E-2</v>
      </c>
      <c r="G400" s="172">
        <v>1.0416310999999999E-2</v>
      </c>
      <c r="H400" s="172">
        <v>4.4816593000000001E-4</v>
      </c>
      <c r="I400" s="172">
        <v>6.7518042999999998E-3</v>
      </c>
      <c r="J400" s="172">
        <v>3.2658561000000002E-3</v>
      </c>
      <c r="K400" s="172">
        <v>8.0936694000000004E-5</v>
      </c>
      <c r="L400" s="172">
        <v>2.3371623000000001E-2</v>
      </c>
      <c r="M400" s="172">
        <v>0</v>
      </c>
      <c r="N400" s="172">
        <v>0</v>
      </c>
      <c r="O400" s="172">
        <v>0</v>
      </c>
      <c r="P400" s="199">
        <f t="shared" si="54"/>
        <v>1.0517638518518517</v>
      </c>
      <c r="Q400" s="233">
        <v>19.241219999999998</v>
      </c>
      <c r="R400" s="96">
        <v>15.674258999999999</v>
      </c>
      <c r="S400" s="96">
        <v>2.9179360000000001</v>
      </c>
      <c r="T400" s="96">
        <v>1.5603999999999998E-5</v>
      </c>
      <c r="U400" s="96">
        <v>0.191</v>
      </c>
      <c r="V400" s="96">
        <v>5.3509609999999999E-2</v>
      </c>
      <c r="W400" s="96">
        <v>0.40450000000000003</v>
      </c>
      <c r="X400" s="241">
        <f t="shared" si="50"/>
        <v>0.102865889514429</v>
      </c>
      <c r="Y400" s="241">
        <f t="shared" si="51"/>
        <v>4.2548726639300004E-2</v>
      </c>
      <c r="Z400" s="241">
        <f t="shared" si="52"/>
        <v>2.0982691212129E-2</v>
      </c>
      <c r="AA400" s="241">
        <f t="shared" si="53"/>
        <v>3.9334471662999998E-2</v>
      </c>
      <c r="AB400" s="241">
        <v>2.9153202E-2</v>
      </c>
      <c r="AC400" s="241">
        <v>5.8095583000000002E-6</v>
      </c>
      <c r="AD400" s="241">
        <v>6.8269415999999998E-3</v>
      </c>
      <c r="AE400" s="241">
        <v>1.602182E-6</v>
      </c>
      <c r="AF400" s="241">
        <v>6.4681113E-3</v>
      </c>
      <c r="AG400" s="241">
        <v>9.3059998999999997E-5</v>
      </c>
      <c r="AH400" s="241">
        <v>1.9079676E-2</v>
      </c>
      <c r="AI400" s="241">
        <v>5.2915364E-5</v>
      </c>
      <c r="AJ400" s="241">
        <v>4.7867729000000002E-5</v>
      </c>
      <c r="AK400" s="241">
        <v>4.8304560999999998E-5</v>
      </c>
      <c r="AL400" s="241">
        <v>5.1406043000000003E-6</v>
      </c>
      <c r="AM400" s="241">
        <v>1.7533828999999998E-8</v>
      </c>
      <c r="AN400" s="241">
        <v>7.0293969999999999E-4</v>
      </c>
      <c r="AO400" s="241">
        <v>2.6701977000000003E-4</v>
      </c>
      <c r="AP400" s="241">
        <v>7.7880994999999999E-4</v>
      </c>
      <c r="AQ400" s="241">
        <v>5.5070663E-5</v>
      </c>
      <c r="AR400" s="241">
        <v>3.9279400999999999E-2</v>
      </c>
      <c r="AT400" s="193"/>
      <c r="AU400" s="193"/>
      <c r="AV400" s="193"/>
      <c r="AW400" s="193"/>
      <c r="AX400" s="193"/>
      <c r="AY400" s="193"/>
      <c r="AZ400" s="193"/>
      <c r="BA400" s="193"/>
      <c r="BB400" s="193"/>
      <c r="BC400" s="193"/>
      <c r="BD400" s="193"/>
      <c r="BE400" s="315"/>
      <c r="BF400" s="315"/>
      <c r="BG400" s="315"/>
      <c r="BH400" s="315"/>
      <c r="BI400" s="315"/>
      <c r="BJ400" s="315"/>
      <c r="BK400" s="315"/>
    </row>
    <row r="401" spans="1:63" x14ac:dyDescent="0.25">
      <c r="A401" s="43"/>
      <c r="B401" s="184" t="s">
        <v>5770</v>
      </c>
      <c r="C401" s="5" t="s">
        <v>4373</v>
      </c>
      <c r="D401" s="172">
        <v>0.63699085</v>
      </c>
      <c r="E401" s="172">
        <v>0.43260232999999998</v>
      </c>
      <c r="F401" s="172">
        <v>0.10763185</v>
      </c>
      <c r="G401" s="172">
        <v>3.6305395999999997E-2</v>
      </c>
      <c r="H401" s="172">
        <v>7.2488985000000001E-4</v>
      </c>
      <c r="I401" s="172">
        <v>2.2047847999999998E-2</v>
      </c>
      <c r="J401" s="172">
        <v>1.2344829E-2</v>
      </c>
      <c r="K401" s="172">
        <v>1.0673741999999999E-4</v>
      </c>
      <c r="L401" s="172">
        <v>2.5226973999999999E-2</v>
      </c>
      <c r="M401" s="172">
        <v>0</v>
      </c>
      <c r="N401" s="172">
        <v>0</v>
      </c>
      <c r="O401" s="172">
        <v>0</v>
      </c>
      <c r="P401" s="199">
        <f t="shared" si="54"/>
        <v>3.2044617037037035</v>
      </c>
      <c r="Q401" s="233">
        <v>66.954842999999997</v>
      </c>
      <c r="R401" s="96">
        <v>38.244695999999998</v>
      </c>
      <c r="S401" s="96">
        <v>24.531359999999999</v>
      </c>
      <c r="T401" s="96">
        <v>1.8155000000000002E-5</v>
      </c>
      <c r="U401" s="96">
        <v>0.89686999999999995</v>
      </c>
      <c r="V401" s="96">
        <v>0.45979880000000001</v>
      </c>
      <c r="W401" s="96">
        <v>2.8220999999999998</v>
      </c>
      <c r="X401" s="241">
        <f t="shared" si="50"/>
        <v>0.300014917368151</v>
      </c>
      <c r="Y401" s="241">
        <f t="shared" si="51"/>
        <v>0.14233710194800001</v>
      </c>
      <c r="Z401" s="241">
        <f t="shared" si="52"/>
        <v>6.1823878983151004E-2</v>
      </c>
      <c r="AA401" s="241">
        <f t="shared" si="53"/>
        <v>9.5853936437000006E-2</v>
      </c>
      <c r="AB401" s="241">
        <v>8.8650376000000003E-2</v>
      </c>
      <c r="AC401" s="241">
        <v>8.7822099999999994E-6</v>
      </c>
      <c r="AD401" s="241">
        <v>3.0879887000000002E-2</v>
      </c>
      <c r="AE401" s="241">
        <v>5.2918680000000001E-6</v>
      </c>
      <c r="AF401" s="241">
        <v>2.2008733999999999E-2</v>
      </c>
      <c r="AG401" s="241">
        <v>7.8403087000000001E-4</v>
      </c>
      <c r="AH401" s="241">
        <v>5.8018291E-2</v>
      </c>
      <c r="AI401" s="241">
        <v>1.7608939999999999E-4</v>
      </c>
      <c r="AJ401" s="241">
        <v>3.1386552000000001E-4</v>
      </c>
      <c r="AK401" s="241">
        <v>7.6956725000000003E-5</v>
      </c>
      <c r="AL401" s="241">
        <v>2.8478577999999999E-5</v>
      </c>
      <c r="AM401" s="241">
        <v>8.6860151000000003E-8</v>
      </c>
      <c r="AN401" s="241">
        <v>1.4975099E-3</v>
      </c>
      <c r="AO401" s="241">
        <v>6.0088790000000002E-4</v>
      </c>
      <c r="AP401" s="241">
        <v>1.1117131000000001E-3</v>
      </c>
      <c r="AQ401" s="241">
        <v>6.2699437000000006E-5</v>
      </c>
      <c r="AR401" s="241">
        <v>9.5791237000000001E-2</v>
      </c>
      <c r="AT401" s="193"/>
      <c r="AU401" s="193"/>
      <c r="AV401" s="193"/>
      <c r="AW401" s="193"/>
      <c r="AX401" s="193"/>
      <c r="AY401" s="193"/>
      <c r="AZ401" s="193"/>
      <c r="BA401" s="193"/>
      <c r="BB401" s="193"/>
      <c r="BC401" s="193"/>
      <c r="BD401" s="193"/>
      <c r="BE401" s="315"/>
      <c r="BF401" s="315"/>
      <c r="BG401" s="315"/>
      <c r="BH401" s="315"/>
      <c r="BI401" s="315"/>
      <c r="BJ401" s="315"/>
      <c r="BK401" s="315"/>
    </row>
    <row r="402" spans="1:63" x14ac:dyDescent="0.25">
      <c r="A402" s="43"/>
      <c r="B402" s="184" t="s">
        <v>5770</v>
      </c>
      <c r="C402" s="5" t="s">
        <v>4374</v>
      </c>
      <c r="D402" s="172">
        <v>3.4305066000000002E-2</v>
      </c>
      <c r="E402" s="172">
        <v>1.5265683E-2</v>
      </c>
      <c r="F402" s="172">
        <v>4.4628593999999997E-3</v>
      </c>
      <c r="G402" s="172">
        <v>1.2975572E-3</v>
      </c>
      <c r="H402" s="172">
        <v>7.3298295999999998E-5</v>
      </c>
      <c r="I402" s="172">
        <v>1.3749946E-3</v>
      </c>
      <c r="J402" s="172">
        <v>9.7463447000000001E-4</v>
      </c>
      <c r="K402" s="172">
        <v>1.1726258999999999E-5</v>
      </c>
      <c r="L402" s="172">
        <v>1.0844313E-2</v>
      </c>
      <c r="M402" s="172">
        <v>0</v>
      </c>
      <c r="N402" s="172">
        <v>0</v>
      </c>
      <c r="O402" s="172">
        <v>0</v>
      </c>
      <c r="P402" s="199">
        <f t="shared" si="54"/>
        <v>0.11307913333333333</v>
      </c>
      <c r="Q402" s="233">
        <v>2.113502</v>
      </c>
      <c r="R402" s="96">
        <v>1.4665942000000001</v>
      </c>
      <c r="S402" s="96">
        <v>0.49037520000000001</v>
      </c>
      <c r="T402" s="96">
        <v>2.1677E-6</v>
      </c>
      <c r="U402" s="96">
        <v>6.2560000000000004E-2</v>
      </c>
      <c r="V402" s="96">
        <v>8.84245E-3</v>
      </c>
      <c r="W402" s="96">
        <v>8.5127999999999995E-2</v>
      </c>
      <c r="X402" s="241">
        <f t="shared" si="50"/>
        <v>1.26512738812263E-2</v>
      </c>
      <c r="Y402" s="241">
        <f t="shared" si="51"/>
        <v>6.3798682483200003E-3</v>
      </c>
      <c r="Z402" s="241">
        <f t="shared" si="52"/>
        <v>2.5731818469063002E-3</v>
      </c>
      <c r="AA402" s="241">
        <f t="shared" si="53"/>
        <v>3.6982237859999999E-3</v>
      </c>
      <c r="AB402" s="241">
        <v>3.1342277000000001E-3</v>
      </c>
      <c r="AC402" s="241">
        <v>4.5170975000000001E-7</v>
      </c>
      <c r="AD402" s="241">
        <v>2.1024210000000002E-3</v>
      </c>
      <c r="AE402" s="241">
        <v>2.2962056999999999E-7</v>
      </c>
      <c r="AF402" s="241">
        <v>1.1269317000000001E-3</v>
      </c>
      <c r="AG402" s="241">
        <v>1.5606518E-5</v>
      </c>
      <c r="AH402" s="241">
        <v>2.0514147999999999E-3</v>
      </c>
      <c r="AI402" s="241">
        <v>7.3849416000000004E-6</v>
      </c>
      <c r="AJ402" s="241">
        <v>1.1474064000000001E-5</v>
      </c>
      <c r="AK402" s="241">
        <v>5.6404866000000001E-6</v>
      </c>
      <c r="AL402" s="241">
        <v>1.4829832000000001E-6</v>
      </c>
      <c r="AM402" s="241">
        <v>4.9225063000000003E-9</v>
      </c>
      <c r="AN402" s="241">
        <v>3.0694543E-4</v>
      </c>
      <c r="AO402" s="241">
        <v>8.5751268999999995E-5</v>
      </c>
      <c r="AP402" s="241">
        <v>1.0308295E-4</v>
      </c>
      <c r="AQ402" s="241">
        <v>2.5484785999999999E-5</v>
      </c>
      <c r="AR402" s="241">
        <v>3.672739E-3</v>
      </c>
      <c r="AT402" s="193"/>
      <c r="AU402" s="193"/>
      <c r="AV402" s="193"/>
      <c r="AW402" s="193"/>
      <c r="AX402" s="193"/>
      <c r="AY402" s="193"/>
      <c r="AZ402" s="193"/>
      <c r="BA402" s="193"/>
      <c r="BB402" s="193"/>
      <c r="BC402" s="193"/>
      <c r="BD402" s="193"/>
      <c r="BE402" s="315"/>
      <c r="BF402" s="315"/>
      <c r="BG402" s="315"/>
      <c r="BH402" s="315"/>
      <c r="BI402" s="315"/>
      <c r="BJ402" s="315"/>
      <c r="BK402" s="315"/>
    </row>
    <row r="403" spans="1:63" x14ac:dyDescent="0.25">
      <c r="A403" s="43"/>
      <c r="B403" s="184" t="s">
        <v>5770</v>
      </c>
      <c r="C403" s="5" t="s">
        <v>3879</v>
      </c>
      <c r="D403" s="172">
        <v>4.7451420000000001E-2</v>
      </c>
      <c r="E403" s="172">
        <v>2.4309902000000001E-2</v>
      </c>
      <c r="F403" s="172">
        <v>6.4511888999999999E-3</v>
      </c>
      <c r="G403" s="172">
        <v>2.2257331000000002E-3</v>
      </c>
      <c r="H403" s="172">
        <v>1.0508454E-4</v>
      </c>
      <c r="I403" s="172">
        <v>1.6710768999999999E-3</v>
      </c>
      <c r="J403" s="172">
        <v>1.4367791E-3</v>
      </c>
      <c r="K403" s="172">
        <v>1.2289375E-5</v>
      </c>
      <c r="L403" s="172">
        <v>1.1239366000000001E-2</v>
      </c>
      <c r="M403" s="172">
        <v>0</v>
      </c>
      <c r="N403" s="172">
        <v>0</v>
      </c>
      <c r="O403" s="172">
        <v>0</v>
      </c>
      <c r="P403" s="199">
        <f t="shared" si="54"/>
        <v>0.18007334814814815</v>
      </c>
      <c r="Q403" s="233">
        <v>3.3128768000000002</v>
      </c>
      <c r="R403" s="96">
        <v>2.1170838000000001</v>
      </c>
      <c r="S403" s="96">
        <v>0.95597600000000005</v>
      </c>
      <c r="T403" s="96">
        <v>2.6726999999999998E-6</v>
      </c>
      <c r="U403" s="96">
        <v>7.9759999999999998E-2</v>
      </c>
      <c r="V403" s="96">
        <v>1.7344289999999998E-2</v>
      </c>
      <c r="W403" s="96">
        <v>0.14271</v>
      </c>
      <c r="X403" s="241">
        <f t="shared" si="50"/>
        <v>1.8394565169675803E-2</v>
      </c>
      <c r="Y403" s="241">
        <f t="shared" si="51"/>
        <v>9.2018128437500006E-3</v>
      </c>
      <c r="Z403" s="241">
        <f t="shared" si="52"/>
        <v>3.8661196179258003E-3</v>
      </c>
      <c r="AA403" s="241">
        <f t="shared" si="53"/>
        <v>5.3266327080000002E-3</v>
      </c>
      <c r="AB403" s="241">
        <v>4.9909510000000004E-3</v>
      </c>
      <c r="AC403" s="241">
        <v>5.8159824000000004E-7</v>
      </c>
      <c r="AD403" s="241">
        <v>2.6525761999999999E-3</v>
      </c>
      <c r="AE403" s="241">
        <v>3.4487050999999999E-7</v>
      </c>
      <c r="AF403" s="241">
        <v>1.5268641E-3</v>
      </c>
      <c r="AG403" s="241">
        <v>3.0495075E-5</v>
      </c>
      <c r="AH403" s="241">
        <v>3.2666533000000001E-3</v>
      </c>
      <c r="AI403" s="241">
        <v>1.0671474999999999E-5</v>
      </c>
      <c r="AJ403" s="241">
        <v>1.8260141E-5</v>
      </c>
      <c r="AK403" s="241">
        <v>7.8026785000000002E-6</v>
      </c>
      <c r="AL403" s="241">
        <v>2.0173128999999999E-6</v>
      </c>
      <c r="AM403" s="241">
        <v>6.5005258E-9</v>
      </c>
      <c r="AN403" s="241">
        <v>3.3820131E-4</v>
      </c>
      <c r="AO403" s="241">
        <v>1.0489405000000001E-4</v>
      </c>
      <c r="AP403" s="241">
        <v>1.1761285E-4</v>
      </c>
      <c r="AQ403" s="241">
        <v>2.6380108E-5</v>
      </c>
      <c r="AR403" s="241">
        <v>5.3002526000000003E-3</v>
      </c>
      <c r="AT403" s="193"/>
      <c r="AU403" s="193"/>
      <c r="AV403" s="193"/>
      <c r="AW403" s="193"/>
      <c r="AX403" s="193"/>
      <c r="AY403" s="193"/>
      <c r="AZ403" s="193"/>
      <c r="BA403" s="193"/>
      <c r="BB403" s="193"/>
      <c r="BC403" s="193"/>
      <c r="BD403" s="193"/>
      <c r="BE403" s="315"/>
      <c r="BF403" s="315"/>
      <c r="BG403" s="315"/>
      <c r="BH403" s="315"/>
      <c r="BI403" s="315"/>
      <c r="BJ403" s="315"/>
      <c r="BK403" s="315"/>
    </row>
    <row r="404" spans="1:63" x14ac:dyDescent="0.25">
      <c r="A404" s="43"/>
      <c r="B404" s="184" t="s">
        <v>5770</v>
      </c>
      <c r="C404" s="5" t="s">
        <v>949</v>
      </c>
      <c r="D404" s="172">
        <v>0.94095037000000004</v>
      </c>
      <c r="E404" s="172">
        <v>0.75790727999999996</v>
      </c>
      <c r="F404" s="172">
        <v>0.10464546</v>
      </c>
      <c r="G404" s="172">
        <v>1.7912038000000002E-2</v>
      </c>
      <c r="H404" s="172">
        <v>1.0140978000000001E-3</v>
      </c>
      <c r="I404" s="172">
        <v>1.5932076E-2</v>
      </c>
      <c r="J404" s="172">
        <v>1.753327E-2</v>
      </c>
      <c r="K404" s="172">
        <v>7.8592029999999998E-5</v>
      </c>
      <c r="L404" s="172">
        <v>2.5927560999999998E-2</v>
      </c>
      <c r="M404" s="172">
        <v>0</v>
      </c>
      <c r="N404" s="172">
        <v>0</v>
      </c>
      <c r="O404" s="172">
        <v>0</v>
      </c>
      <c r="P404" s="199">
        <f t="shared" si="54"/>
        <v>5.6141279999999991</v>
      </c>
      <c r="Q404" s="233">
        <v>94.372574</v>
      </c>
      <c r="R404" s="96">
        <v>80.939109000000002</v>
      </c>
      <c r="S404" s="96">
        <v>11.30416</v>
      </c>
      <c r="T404" s="96">
        <v>1.2595000000000001E-5</v>
      </c>
      <c r="U404" s="96">
        <v>0.59186000000000005</v>
      </c>
      <c r="V404" s="96">
        <v>0.16273270000000001</v>
      </c>
      <c r="W404" s="96">
        <v>1.3747</v>
      </c>
      <c r="X404" s="241">
        <f t="shared" si="50"/>
        <v>0.50361268998412001</v>
      </c>
      <c r="Y404" s="241">
        <f t="shared" si="51"/>
        <v>0.19607364268640004</v>
      </c>
      <c r="Z404" s="241">
        <f t="shared" si="52"/>
        <v>0.10449930198771999</v>
      </c>
      <c r="AA404" s="241">
        <f t="shared" si="53"/>
        <v>0.20303974531000002</v>
      </c>
      <c r="AB404" s="241">
        <v>0.15561342</v>
      </c>
      <c r="AC404" s="241">
        <v>4.9229556999999999E-6</v>
      </c>
      <c r="AD404" s="241">
        <v>1.7482048E-2</v>
      </c>
      <c r="AE404" s="241">
        <v>8.3288106999999992E-6</v>
      </c>
      <c r="AF404" s="241">
        <v>2.2685430999999999E-2</v>
      </c>
      <c r="AG404" s="241">
        <v>2.7949191999999999E-4</v>
      </c>
      <c r="AH404" s="241">
        <v>0.10181991</v>
      </c>
      <c r="AI404" s="241">
        <v>1.7041359000000001E-4</v>
      </c>
      <c r="AJ404" s="241">
        <v>1.5049072E-4</v>
      </c>
      <c r="AK404" s="241">
        <v>3.3626302999999999E-4</v>
      </c>
      <c r="AL404" s="241">
        <v>3.8362063999999998E-5</v>
      </c>
      <c r="AM404" s="241">
        <v>4.4123720000000002E-8</v>
      </c>
      <c r="AN404" s="241">
        <v>1.0052612E-3</v>
      </c>
      <c r="AO404" s="241">
        <v>3.8502308000000002E-4</v>
      </c>
      <c r="AP404" s="241">
        <v>5.9353417999999999E-4</v>
      </c>
      <c r="AQ404" s="241">
        <v>6.2785309999999997E-5</v>
      </c>
      <c r="AR404" s="241">
        <v>0.20297696000000001</v>
      </c>
      <c r="AT404" s="193"/>
      <c r="AU404" s="193"/>
      <c r="AV404" s="193"/>
      <c r="AW404" s="193"/>
      <c r="AX404" s="193"/>
      <c r="AY404" s="193"/>
      <c r="AZ404" s="193"/>
      <c r="BA404" s="193"/>
      <c r="BB404" s="193"/>
      <c r="BC404" s="193"/>
      <c r="BD404" s="193"/>
      <c r="BE404" s="315"/>
      <c r="BF404" s="315"/>
      <c r="BG404" s="315"/>
      <c r="BH404" s="315"/>
      <c r="BI404" s="315"/>
      <c r="BJ404" s="315"/>
      <c r="BK404" s="315"/>
    </row>
    <row r="405" spans="1:63" x14ac:dyDescent="0.25">
      <c r="A405" s="43"/>
      <c r="B405" s="184" t="s">
        <v>5770</v>
      </c>
      <c r="C405" s="5" t="s">
        <v>950</v>
      </c>
      <c r="D405" s="172">
        <v>5.8911170999999998</v>
      </c>
      <c r="E405" s="172">
        <v>0.65009998000000002</v>
      </c>
      <c r="F405" s="172">
        <v>0.16826166000000001</v>
      </c>
      <c r="G405" s="172">
        <v>1.2224193E-2</v>
      </c>
      <c r="H405" s="172">
        <v>1.6892075E-3</v>
      </c>
      <c r="I405" s="172">
        <v>1.4659817E-2</v>
      </c>
      <c r="J405" s="172">
        <v>0.87095644000000005</v>
      </c>
      <c r="K405" s="172">
        <v>2.0928521E-4</v>
      </c>
      <c r="L405" s="172">
        <v>4.1730165000000001</v>
      </c>
      <c r="M405" s="172">
        <v>0</v>
      </c>
      <c r="N405" s="172">
        <v>0</v>
      </c>
      <c r="O405" s="172">
        <v>0</v>
      </c>
      <c r="P405" s="199">
        <f t="shared" si="54"/>
        <v>4.8155554074074072</v>
      </c>
      <c r="Q405" s="233">
        <v>54.569400000000002</v>
      </c>
      <c r="R405" s="96">
        <v>48.679282000000001</v>
      </c>
      <c r="S405" s="96">
        <v>4.3696799999999998</v>
      </c>
      <c r="T405" s="96">
        <v>6.5592999999999994E-5</v>
      </c>
      <c r="U405" s="96">
        <v>0.37492999999999999</v>
      </c>
      <c r="V405" s="96">
        <v>6.0243100000000001E-2</v>
      </c>
      <c r="W405" s="96">
        <v>1.0851999999999999</v>
      </c>
      <c r="X405" s="241">
        <f t="shared" si="50"/>
        <v>0.41711817407969998</v>
      </c>
      <c r="Y405" s="241">
        <f t="shared" si="51"/>
        <v>0.19373723615550001</v>
      </c>
      <c r="Z405" s="241">
        <f t="shared" si="52"/>
        <v>9.4067917924199995E-2</v>
      </c>
      <c r="AA405" s="241">
        <f t="shared" si="53"/>
        <v>0.12931302</v>
      </c>
      <c r="AB405" s="241">
        <v>0.13348434000000001</v>
      </c>
      <c r="AC405" s="241">
        <v>1.8253847E-5</v>
      </c>
      <c r="AD405" s="241">
        <v>1.3048679000000001E-2</v>
      </c>
      <c r="AE405" s="241">
        <v>9.3460984999999994E-6</v>
      </c>
      <c r="AF405" s="241">
        <v>4.7036293999999999E-2</v>
      </c>
      <c r="AG405" s="241">
        <v>1.4032321000000001E-4</v>
      </c>
      <c r="AH405" s="241">
        <v>8.7367016000000006E-2</v>
      </c>
      <c r="AI405" s="241">
        <v>2.8130441E-4</v>
      </c>
      <c r="AJ405" s="241">
        <v>1.0610836000000001E-4</v>
      </c>
      <c r="AK405" s="241">
        <v>8.5941667999999997E-5</v>
      </c>
      <c r="AL405" s="241">
        <v>5.7248752000000002E-5</v>
      </c>
      <c r="AM405" s="241">
        <v>1.6833419999999999E-7</v>
      </c>
      <c r="AN405" s="241">
        <v>1.8330945999999999E-3</v>
      </c>
      <c r="AO405" s="241">
        <v>2.3663773999999999E-3</v>
      </c>
      <c r="AP405" s="241">
        <v>1.9706583999999998E-3</v>
      </c>
      <c r="AQ405" s="241">
        <v>7.3181299999999999E-3</v>
      </c>
      <c r="AR405" s="241">
        <v>0.12199488999999999</v>
      </c>
      <c r="AT405" s="193"/>
      <c r="AU405" s="193"/>
      <c r="AV405" s="193"/>
      <c r="AW405" s="193"/>
      <c r="AX405" s="193"/>
      <c r="AY405" s="193"/>
      <c r="AZ405" s="193"/>
      <c r="BA405" s="193"/>
      <c r="BB405" s="193"/>
      <c r="BC405" s="193"/>
      <c r="BD405" s="193"/>
      <c r="BE405" s="315"/>
      <c r="BF405" s="315"/>
      <c r="BG405" s="315"/>
      <c r="BH405" s="315"/>
      <c r="BI405" s="315"/>
      <c r="BJ405" s="315"/>
      <c r="BK405" s="315"/>
    </row>
    <row r="406" spans="1:63" x14ac:dyDescent="0.25">
      <c r="A406" s="43"/>
      <c r="B406" s="184" t="s">
        <v>5770</v>
      </c>
      <c r="C406" s="5" t="s">
        <v>951</v>
      </c>
      <c r="D406" s="172">
        <v>2.3082839000000002</v>
      </c>
      <c r="E406" s="172">
        <v>0.47353719999999999</v>
      </c>
      <c r="F406" s="172">
        <v>0.97056142000000001</v>
      </c>
      <c r="G406" s="172">
        <v>3.8760823999999999E-2</v>
      </c>
      <c r="H406" s="172">
        <v>1.4015062999999999E-3</v>
      </c>
      <c r="I406" s="172">
        <v>2.8058909999999999E-2</v>
      </c>
      <c r="J406" s="172">
        <v>0.47110942</v>
      </c>
      <c r="K406" s="172">
        <v>4.3082462000000002E-4</v>
      </c>
      <c r="L406" s="172">
        <v>0.32442376000000001</v>
      </c>
      <c r="M406" s="172">
        <v>0</v>
      </c>
      <c r="N406" s="172">
        <v>0</v>
      </c>
      <c r="O406" s="172">
        <v>0</v>
      </c>
      <c r="P406" s="199">
        <f t="shared" si="54"/>
        <v>3.5076829629629627</v>
      </c>
      <c r="Q406" s="233">
        <v>70.545697000000004</v>
      </c>
      <c r="R406" s="96">
        <v>48.218288000000001</v>
      </c>
      <c r="S406" s="96">
        <v>17.866240000000001</v>
      </c>
      <c r="T406" s="96">
        <v>5.2717999999999999E-5</v>
      </c>
      <c r="U406" s="96">
        <v>0.80988000000000004</v>
      </c>
      <c r="V406" s="96">
        <v>0.31043559999999998</v>
      </c>
      <c r="W406" s="96">
        <v>3.3408000000000002</v>
      </c>
      <c r="X406" s="241">
        <f t="shared" si="50"/>
        <v>0.50215965158605003</v>
      </c>
      <c r="Y406" s="241">
        <f t="shared" si="51"/>
        <v>0.30908150987200006</v>
      </c>
      <c r="Z406" s="241">
        <f t="shared" si="52"/>
        <v>7.1976201154049999E-2</v>
      </c>
      <c r="AA406" s="241">
        <f t="shared" si="53"/>
        <v>0.12110194056</v>
      </c>
      <c r="AB406" s="241">
        <v>9.7224213000000004E-2</v>
      </c>
      <c r="AC406" s="241">
        <v>1.4385207E-5</v>
      </c>
      <c r="AD406" s="241">
        <v>6.8133952999999997E-2</v>
      </c>
      <c r="AE406" s="241">
        <v>1.5161935E-5</v>
      </c>
      <c r="AF406" s="241">
        <v>0.14312377000000001</v>
      </c>
      <c r="AG406" s="241">
        <v>5.7002672999999996E-4</v>
      </c>
      <c r="AH406" s="241">
        <v>6.3633690000000007E-2</v>
      </c>
      <c r="AI406" s="241">
        <v>1.6899180000000001E-3</v>
      </c>
      <c r="AJ406" s="241">
        <v>3.4322311999999998E-4</v>
      </c>
      <c r="AK406" s="241">
        <v>2.9009579999999998E-4</v>
      </c>
      <c r="AL406" s="241">
        <v>3.7235189999999998E-5</v>
      </c>
      <c r="AM406" s="241">
        <v>1.3704404999999999E-7</v>
      </c>
      <c r="AN406" s="241">
        <v>2.3165432E-3</v>
      </c>
      <c r="AO406" s="241">
        <v>1.0855755E-3</v>
      </c>
      <c r="AP406" s="241">
        <v>2.5797833000000001E-3</v>
      </c>
      <c r="AQ406" s="241">
        <v>3.7770056E-4</v>
      </c>
      <c r="AR406" s="241">
        <v>0.12072424</v>
      </c>
      <c r="AT406" s="193"/>
      <c r="AU406" s="193"/>
      <c r="AV406" s="193"/>
      <c r="AW406" s="193"/>
      <c r="AX406" s="193"/>
      <c r="AY406" s="193"/>
      <c r="AZ406" s="193"/>
      <c r="BA406" s="193"/>
      <c r="BB406" s="193"/>
      <c r="BC406" s="193"/>
      <c r="BD406" s="193"/>
      <c r="BE406" s="315"/>
      <c r="BF406" s="315"/>
      <c r="BG406" s="315"/>
      <c r="BH406" s="315"/>
      <c r="BI406" s="315"/>
      <c r="BJ406" s="315"/>
      <c r="BK406" s="315"/>
    </row>
    <row r="407" spans="1:63" x14ac:dyDescent="0.25">
      <c r="A407" s="43"/>
      <c r="B407" s="184" t="s">
        <v>5770</v>
      </c>
      <c r="C407" s="5" t="s">
        <v>1145</v>
      </c>
      <c r="D407" s="172">
        <v>0.24866514000000001</v>
      </c>
      <c r="E407" s="172">
        <v>0.16440072999999999</v>
      </c>
      <c r="F407" s="172">
        <v>4.2221573999999998E-2</v>
      </c>
      <c r="G407" s="172">
        <v>1.3709611E-2</v>
      </c>
      <c r="H407" s="172">
        <v>3.3041062000000002E-4</v>
      </c>
      <c r="I407" s="172">
        <v>8.8447079000000001E-3</v>
      </c>
      <c r="J407" s="172">
        <v>2.6962641999999999E-3</v>
      </c>
      <c r="K407" s="172">
        <v>4.2918813000000002E-5</v>
      </c>
      <c r="L407" s="172">
        <v>1.6418927E-2</v>
      </c>
      <c r="M407" s="172">
        <v>0</v>
      </c>
      <c r="N407" s="172">
        <v>0</v>
      </c>
      <c r="O407" s="172">
        <v>0</v>
      </c>
      <c r="P407" s="199">
        <f t="shared" si="54"/>
        <v>1.217783185185185</v>
      </c>
      <c r="Q407" s="233">
        <v>25.416867</v>
      </c>
      <c r="R407" s="96">
        <v>14.733962</v>
      </c>
      <c r="S407" s="96">
        <v>9.0764800000000001</v>
      </c>
      <c r="T407" s="96">
        <v>8.8083E-6</v>
      </c>
      <c r="U407" s="96">
        <v>0.36781999999999998</v>
      </c>
      <c r="V407" s="96">
        <v>0.1696966</v>
      </c>
      <c r="W407" s="96">
        <v>1.0689</v>
      </c>
      <c r="X407" s="241">
        <f t="shared" si="50"/>
        <v>0.11598392145193501</v>
      </c>
      <c r="Y407" s="241">
        <f t="shared" si="51"/>
        <v>5.5183147759700006E-2</v>
      </c>
      <c r="Z407" s="241">
        <f t="shared" si="52"/>
        <v>2.3858831889234995E-2</v>
      </c>
      <c r="AA407" s="241">
        <f t="shared" si="53"/>
        <v>3.6941941802999999E-2</v>
      </c>
      <c r="AB407" s="241">
        <v>3.3752574E-2</v>
      </c>
      <c r="AC407" s="241">
        <v>3.7570865000000001E-6</v>
      </c>
      <c r="AD407" s="241">
        <v>1.2350224E-2</v>
      </c>
      <c r="AE407" s="241">
        <v>2.1094831999999999E-6</v>
      </c>
      <c r="AF407" s="241">
        <v>8.7844467000000002E-3</v>
      </c>
      <c r="AG407" s="241">
        <v>2.9003649000000002E-4</v>
      </c>
      <c r="AH407" s="241">
        <v>2.2091210999999999E-2</v>
      </c>
      <c r="AI407" s="241">
        <v>6.9286576000000003E-5</v>
      </c>
      <c r="AJ407" s="241">
        <v>1.2077779E-4</v>
      </c>
      <c r="AK407" s="241">
        <v>3.3196369000000001E-5</v>
      </c>
      <c r="AL407" s="241">
        <v>1.0807695E-5</v>
      </c>
      <c r="AM407" s="241">
        <v>3.3309235000000003E-8</v>
      </c>
      <c r="AN407" s="241">
        <v>7.7781015999999999E-4</v>
      </c>
      <c r="AO407" s="241">
        <v>2.7936612999999999E-4</v>
      </c>
      <c r="AP407" s="241">
        <v>4.7634286000000002E-4</v>
      </c>
      <c r="AQ407" s="241">
        <v>4.0120802999999999E-5</v>
      </c>
      <c r="AR407" s="241">
        <v>3.6901821000000001E-2</v>
      </c>
      <c r="AT407" s="193"/>
      <c r="AU407" s="193"/>
      <c r="AV407" s="193"/>
      <c r="AW407" s="193"/>
      <c r="AX407" s="193"/>
      <c r="AY407" s="193"/>
      <c r="AZ407" s="193"/>
      <c r="BA407" s="193"/>
      <c r="BB407" s="193"/>
      <c r="BC407" s="193"/>
      <c r="BD407" s="193"/>
      <c r="BE407" s="315"/>
      <c r="BF407" s="315"/>
      <c r="BG407" s="315"/>
      <c r="BH407" s="315"/>
      <c r="BI407" s="315"/>
      <c r="BJ407" s="315"/>
      <c r="BK407" s="315"/>
    </row>
    <row r="408" spans="1:63" x14ac:dyDescent="0.25">
      <c r="A408" s="43" t="s">
        <v>1753</v>
      </c>
      <c r="B408" s="184" t="s">
        <v>5770</v>
      </c>
      <c r="C408" s="5" t="s">
        <v>6831</v>
      </c>
      <c r="D408" s="172">
        <v>0.20770176000000001</v>
      </c>
      <c r="E408" s="172">
        <v>0.13489963999999999</v>
      </c>
      <c r="F408" s="172">
        <v>3.4919180000000001E-2</v>
      </c>
      <c r="G408" s="172">
        <v>1.1245257E-2</v>
      </c>
      <c r="H408" s="172">
        <v>2.9163269000000001E-4</v>
      </c>
      <c r="I408" s="172">
        <v>7.3987762999999998E-3</v>
      </c>
      <c r="J408" s="172">
        <v>2.5809443E-3</v>
      </c>
      <c r="K408" s="172">
        <v>3.7360361999999998E-5</v>
      </c>
      <c r="L408" s="172">
        <v>1.6328974999999999E-2</v>
      </c>
      <c r="M408" s="172">
        <v>0</v>
      </c>
      <c r="N408" s="172">
        <v>0</v>
      </c>
      <c r="O408" s="172">
        <v>0</v>
      </c>
      <c r="P408" s="199">
        <f t="shared" si="54"/>
        <v>0.99925659259259247</v>
      </c>
      <c r="Q408" s="233">
        <v>20.690453999999999</v>
      </c>
      <c r="R408" s="96">
        <v>12.085843000000001</v>
      </c>
      <c r="S408" s="96">
        <v>7.2906399999999998</v>
      </c>
      <c r="T408" s="96">
        <v>7.9396999999999996E-6</v>
      </c>
      <c r="U408" s="96">
        <v>0.30931999999999998</v>
      </c>
      <c r="V408" s="96">
        <v>0.1360932</v>
      </c>
      <c r="W408" s="96">
        <v>0.86855000000000004</v>
      </c>
      <c r="X408" s="241">
        <f t="shared" si="50"/>
        <v>9.5738583614342995E-2</v>
      </c>
      <c r="Y408" s="241">
        <f t="shared" si="51"/>
        <v>4.5737427101500007E-2</v>
      </c>
      <c r="Z408" s="241">
        <f t="shared" si="52"/>
        <v>1.9692998018843E-2</v>
      </c>
      <c r="AA408" s="241">
        <f t="shared" si="53"/>
        <v>3.0308158493999999E-2</v>
      </c>
      <c r="AB408" s="241">
        <v>2.7694942E-2</v>
      </c>
      <c r="AC408" s="241">
        <v>3.2612751999999998E-6</v>
      </c>
      <c r="AD408" s="241">
        <v>1.0469755000000001E-2</v>
      </c>
      <c r="AE408" s="241">
        <v>1.7774563E-6</v>
      </c>
      <c r="AF408" s="241">
        <v>7.3347304000000004E-3</v>
      </c>
      <c r="AG408" s="241">
        <v>2.3296096999999999E-4</v>
      </c>
      <c r="AH408" s="241">
        <v>1.812646E-2</v>
      </c>
      <c r="AI408" s="241">
        <v>5.7294640999999997E-5</v>
      </c>
      <c r="AJ408" s="241">
        <v>9.8764564999999997E-5</v>
      </c>
      <c r="AK408" s="241">
        <v>2.8932377000000001E-5</v>
      </c>
      <c r="AL408" s="241">
        <v>8.9866021000000001E-6</v>
      </c>
      <c r="AM408" s="241">
        <v>2.7793743000000001E-8</v>
      </c>
      <c r="AN408" s="241">
        <v>7.1152303999999999E-4</v>
      </c>
      <c r="AO408" s="241">
        <v>2.5222708E-4</v>
      </c>
      <c r="AP408" s="241">
        <v>4.0878192E-4</v>
      </c>
      <c r="AQ408" s="241">
        <v>3.9590493999999997E-5</v>
      </c>
      <c r="AR408" s="241">
        <v>3.0268567999999999E-2</v>
      </c>
      <c r="AT408" s="193"/>
      <c r="AU408" s="193"/>
      <c r="AV408" s="193"/>
      <c r="AW408" s="193"/>
      <c r="AX408" s="193"/>
      <c r="AY408" s="193"/>
      <c r="AZ408" s="193"/>
      <c r="BA408" s="193"/>
      <c r="BB408" s="193"/>
      <c r="BC408" s="193"/>
      <c r="BD408" s="193"/>
      <c r="BE408" s="315"/>
      <c r="BF408" s="315"/>
      <c r="BG408" s="315"/>
      <c r="BH408" s="315"/>
      <c r="BI408" s="315"/>
      <c r="BJ408" s="315"/>
      <c r="BK408" s="315"/>
    </row>
    <row r="409" spans="1:63" x14ac:dyDescent="0.25">
      <c r="A409" s="43"/>
      <c r="B409" s="184" t="s">
        <v>5770</v>
      </c>
      <c r="C409" s="5" t="s">
        <v>1838</v>
      </c>
      <c r="D409" s="172">
        <v>0.22497938000000001</v>
      </c>
      <c r="E409" s="172">
        <v>0.14615697999999999</v>
      </c>
      <c r="F409" s="172">
        <v>3.7671890999999999E-2</v>
      </c>
      <c r="G409" s="172">
        <v>1.2199424E-2</v>
      </c>
      <c r="H409" s="172">
        <v>3.0441400999999999E-4</v>
      </c>
      <c r="I409" s="172">
        <v>7.9414242999999995E-3</v>
      </c>
      <c r="J409" s="172">
        <v>4.4301656E-3</v>
      </c>
      <c r="K409" s="172">
        <v>3.9319527999999998E-5</v>
      </c>
      <c r="L409" s="172">
        <v>1.6235764E-2</v>
      </c>
      <c r="M409" s="172">
        <v>0</v>
      </c>
      <c r="N409" s="172">
        <v>0</v>
      </c>
      <c r="O409" s="172">
        <v>0</v>
      </c>
      <c r="P409" s="199">
        <f t="shared" si="54"/>
        <v>1.0826442962962961</v>
      </c>
      <c r="Q409" s="233">
        <v>22.511724000000001</v>
      </c>
      <c r="R409" s="96">
        <v>13.093567</v>
      </c>
      <c r="S409" s="96">
        <v>7.99064</v>
      </c>
      <c r="T409" s="96">
        <v>8.1783999999999995E-6</v>
      </c>
      <c r="U409" s="96">
        <v>0.33165</v>
      </c>
      <c r="V409" s="96">
        <v>0.14928900000000001</v>
      </c>
      <c r="W409" s="96">
        <v>0.94657000000000002</v>
      </c>
      <c r="X409" s="241">
        <f t="shared" si="50"/>
        <v>0.11092888987336899</v>
      </c>
      <c r="Y409" s="241">
        <f t="shared" si="51"/>
        <v>5.6789770151700003E-2</v>
      </c>
      <c r="Z409" s="241">
        <f t="shared" si="52"/>
        <v>2.1306725139668997E-2</v>
      </c>
      <c r="AA409" s="241">
        <f t="shared" si="53"/>
        <v>3.2832394581999998E-2</v>
      </c>
      <c r="AB409" s="241">
        <v>3.0007015000000001E-2</v>
      </c>
      <c r="AC409" s="241">
        <v>3.4339543999999998E-6</v>
      </c>
      <c r="AD409" s="241">
        <v>1.8648318000000001E-2</v>
      </c>
      <c r="AE409" s="241">
        <v>1.8936873000000001E-6</v>
      </c>
      <c r="AF409" s="241">
        <v>7.8737701E-3</v>
      </c>
      <c r="AG409" s="241">
        <v>2.5533940999999998E-4</v>
      </c>
      <c r="AH409" s="241">
        <v>1.9639734999999998E-2</v>
      </c>
      <c r="AI409" s="241">
        <v>6.1829116000000004E-5</v>
      </c>
      <c r="AJ409" s="241">
        <v>1.0731964E-4</v>
      </c>
      <c r="AK409" s="241">
        <v>6.1127251999999995E-5</v>
      </c>
      <c r="AL409" s="241">
        <v>9.6978538000000001E-6</v>
      </c>
      <c r="AM409" s="241">
        <v>3.1047869000000002E-8</v>
      </c>
      <c r="AN409" s="241">
        <v>7.3362600999999999E-4</v>
      </c>
      <c r="AO409" s="241">
        <v>2.6090389999999997E-4</v>
      </c>
      <c r="AP409" s="241">
        <v>4.3245532000000001E-4</v>
      </c>
      <c r="AQ409" s="241">
        <v>3.9437582000000001E-5</v>
      </c>
      <c r="AR409" s="241">
        <v>3.2792956999999998E-2</v>
      </c>
      <c r="AT409" s="193"/>
      <c r="AU409" s="193"/>
      <c r="AV409" s="193"/>
      <c r="AW409" s="193"/>
      <c r="AX409" s="193"/>
      <c r="AY409" s="193"/>
      <c r="AZ409" s="193"/>
      <c r="BA409" s="193"/>
      <c r="BB409" s="193"/>
      <c r="BC409" s="193"/>
      <c r="BD409" s="193"/>
      <c r="BE409" s="315"/>
      <c r="BF409" s="315"/>
      <c r="BG409" s="315"/>
      <c r="BH409" s="315"/>
      <c r="BI409" s="315"/>
      <c r="BJ409" s="315"/>
      <c r="BK409" s="315"/>
    </row>
    <row r="410" spans="1:63" x14ac:dyDescent="0.25">
      <c r="A410" s="43"/>
      <c r="B410" s="184" t="s">
        <v>5770</v>
      </c>
      <c r="C410" s="5" t="s">
        <v>4339</v>
      </c>
      <c r="D410" s="172">
        <v>0.22684947999999999</v>
      </c>
      <c r="E410" s="172">
        <v>0.14803577000000001</v>
      </c>
      <c r="F410" s="172">
        <v>3.8152484E-2</v>
      </c>
      <c r="G410" s="172">
        <v>1.2350336999999999E-2</v>
      </c>
      <c r="H410" s="172">
        <v>3.0778734000000001E-4</v>
      </c>
      <c r="I410" s="172">
        <v>8.0375328999999999E-3</v>
      </c>
      <c r="J410" s="172">
        <v>3.6269888000000001E-3</v>
      </c>
      <c r="K410" s="172">
        <v>3.9745998999999999E-5</v>
      </c>
      <c r="L410" s="172">
        <v>1.6298843E-2</v>
      </c>
      <c r="M410" s="172">
        <v>0</v>
      </c>
      <c r="N410" s="172">
        <v>0</v>
      </c>
      <c r="O410" s="172">
        <v>0</v>
      </c>
      <c r="P410" s="199">
        <f t="shared" si="54"/>
        <v>1.0965612592592593</v>
      </c>
      <c r="Q410" s="233">
        <v>22.804646000000002</v>
      </c>
      <c r="R410" s="96">
        <v>13.263451</v>
      </c>
      <c r="S410" s="96">
        <v>8.0959199999999996</v>
      </c>
      <c r="T410" s="96">
        <v>8.2753000000000002E-6</v>
      </c>
      <c r="U410" s="96">
        <v>0.33537</v>
      </c>
      <c r="V410" s="96">
        <v>0.15126680000000001</v>
      </c>
      <c r="W410" s="96">
        <v>0.95862999999999998</v>
      </c>
      <c r="X410" s="241">
        <f t="shared" si="50"/>
        <v>0.108866712972921</v>
      </c>
      <c r="Y410" s="241">
        <f t="shared" si="51"/>
        <v>5.4047413076299997E-2</v>
      </c>
      <c r="Z410" s="241">
        <f t="shared" si="52"/>
        <v>2.1561238078620999E-2</v>
      </c>
      <c r="AA410" s="241">
        <f t="shared" si="53"/>
        <v>3.3258061818E-2</v>
      </c>
      <c r="AB410" s="241">
        <v>3.0392556000000001E-2</v>
      </c>
      <c r="AC410" s="241">
        <v>3.472998E-6</v>
      </c>
      <c r="AD410" s="241">
        <v>1.5418279999999999E-2</v>
      </c>
      <c r="AE410" s="241">
        <v>1.9195182999999999E-6</v>
      </c>
      <c r="AF410" s="241">
        <v>7.9724793999999995E-3</v>
      </c>
      <c r="AG410" s="241">
        <v>2.5870515999999998E-4</v>
      </c>
      <c r="AH410" s="241">
        <v>1.9892068999999998E-2</v>
      </c>
      <c r="AI410" s="241">
        <v>6.2612126000000001E-5</v>
      </c>
      <c r="AJ410" s="241">
        <v>1.0865346E-4</v>
      </c>
      <c r="AK410" s="241">
        <v>4.7674208E-5</v>
      </c>
      <c r="AL410" s="241">
        <v>9.8064815999999994E-6</v>
      </c>
      <c r="AM410" s="241">
        <v>3.0883021000000003E-8</v>
      </c>
      <c r="AN410" s="241">
        <v>7.3929618E-4</v>
      </c>
      <c r="AO410" s="241">
        <v>2.6338216E-4</v>
      </c>
      <c r="AP410" s="241">
        <v>4.3771358000000002E-4</v>
      </c>
      <c r="AQ410" s="241">
        <v>3.9630818000000003E-5</v>
      </c>
      <c r="AR410" s="241">
        <v>3.3218431E-2</v>
      </c>
      <c r="AT410" s="193"/>
      <c r="AU410" s="193"/>
      <c r="AV410" s="193"/>
      <c r="AW410" s="193"/>
      <c r="AX410" s="193"/>
      <c r="AY410" s="193"/>
      <c r="AZ410" s="193"/>
      <c r="BA410" s="193"/>
      <c r="BB410" s="193"/>
      <c r="BC410" s="193"/>
      <c r="BD410" s="193"/>
      <c r="BE410" s="315"/>
      <c r="BF410" s="315"/>
      <c r="BG410" s="315"/>
      <c r="BH410" s="315"/>
      <c r="BI410" s="315"/>
      <c r="BJ410" s="315"/>
      <c r="BK410" s="315"/>
    </row>
    <row r="411" spans="1:63" x14ac:dyDescent="0.25">
      <c r="A411" s="43"/>
      <c r="B411" s="184" t="s">
        <v>5770</v>
      </c>
      <c r="C411" s="5" t="s">
        <v>4340</v>
      </c>
      <c r="D411" s="172">
        <v>0.19012369000000001</v>
      </c>
      <c r="E411" s="172">
        <v>0.11971138000000001</v>
      </c>
      <c r="F411" s="172">
        <v>3.0303953000000002E-2</v>
      </c>
      <c r="G411" s="172">
        <v>8.4410209000000003E-3</v>
      </c>
      <c r="H411" s="172">
        <v>3.5384194000000001E-4</v>
      </c>
      <c r="I411" s="172">
        <v>6.4326276999999996E-3</v>
      </c>
      <c r="J411" s="172">
        <v>3.5000095999999999E-3</v>
      </c>
      <c r="K411" s="172">
        <v>4.5634635000000001E-5</v>
      </c>
      <c r="L411" s="172">
        <v>2.1335222000000001E-2</v>
      </c>
      <c r="M411" s="172">
        <v>0</v>
      </c>
      <c r="N411" s="172">
        <v>0</v>
      </c>
      <c r="O411" s="172">
        <v>0</v>
      </c>
      <c r="P411" s="199">
        <f t="shared" si="54"/>
        <v>0.88675096296296296</v>
      </c>
      <c r="Q411" s="233">
        <v>17.457809999999998</v>
      </c>
      <c r="R411" s="96">
        <v>11.267958</v>
      </c>
      <c r="S411" s="96">
        <v>5.1752960000000003</v>
      </c>
      <c r="T411" s="96">
        <v>9.8618999999999995E-6</v>
      </c>
      <c r="U411" s="96">
        <v>0.25584000000000001</v>
      </c>
      <c r="V411" s="96">
        <v>9.4445500000000002E-2</v>
      </c>
      <c r="W411" s="96">
        <v>0.66425999999999996</v>
      </c>
      <c r="X411" s="241">
        <f t="shared" si="50"/>
        <v>8.8477045680172992E-2</v>
      </c>
      <c r="Y411" s="241">
        <f t="shared" si="51"/>
        <v>4.2400474898199994E-2</v>
      </c>
      <c r="Z411" s="241">
        <f t="shared" si="52"/>
        <v>1.7803523862973E-2</v>
      </c>
      <c r="AA411" s="241">
        <f t="shared" si="53"/>
        <v>2.8273046919000001E-2</v>
      </c>
      <c r="AB411" s="241">
        <v>2.4578045999999999E-2</v>
      </c>
      <c r="AC411" s="241">
        <v>3.3548723000000002E-6</v>
      </c>
      <c r="AD411" s="241">
        <v>1.0987848999999999E-2</v>
      </c>
      <c r="AE411" s="241">
        <v>1.8114859E-6</v>
      </c>
      <c r="AF411" s="241">
        <v>6.6640375E-3</v>
      </c>
      <c r="AG411" s="241">
        <v>1.6537604000000001E-4</v>
      </c>
      <c r="AH411" s="241">
        <v>1.6086474E-2</v>
      </c>
      <c r="AI411" s="241">
        <v>4.9168331E-5</v>
      </c>
      <c r="AJ411" s="241">
        <v>7.4183665000000004E-5</v>
      </c>
      <c r="AK411" s="241">
        <v>3.7089787999999999E-5</v>
      </c>
      <c r="AL411" s="241">
        <v>7.2169261999999996E-6</v>
      </c>
      <c r="AM411" s="241">
        <v>2.3102772999999999E-8</v>
      </c>
      <c r="AN411" s="241">
        <v>7.5343418999999998E-4</v>
      </c>
      <c r="AO411" s="241">
        <v>3.1627225000000001E-4</v>
      </c>
      <c r="AP411" s="241">
        <v>4.7966160999999999E-4</v>
      </c>
      <c r="AQ411" s="241">
        <v>5.1465919000000003E-5</v>
      </c>
      <c r="AR411" s="241">
        <v>2.8221580999999999E-2</v>
      </c>
      <c r="AT411" s="193"/>
      <c r="AU411" s="193"/>
      <c r="AV411" s="193"/>
      <c r="AW411" s="193"/>
      <c r="AX411" s="193"/>
      <c r="AY411" s="193"/>
      <c r="AZ411" s="193"/>
      <c r="BA411" s="193"/>
      <c r="BB411" s="193"/>
      <c r="BC411" s="193"/>
      <c r="BD411" s="193"/>
      <c r="BE411" s="315"/>
      <c r="BF411" s="315"/>
      <c r="BG411" s="315"/>
      <c r="BH411" s="315"/>
      <c r="BI411" s="315"/>
      <c r="BJ411" s="315"/>
      <c r="BK411" s="315"/>
    </row>
    <row r="412" spans="1:63" x14ac:dyDescent="0.25">
      <c r="A412" s="43"/>
      <c r="B412" s="184" t="s">
        <v>5770</v>
      </c>
      <c r="C412" s="5" t="s">
        <v>4341</v>
      </c>
      <c r="D412" s="172">
        <v>1.103529</v>
      </c>
      <c r="E412" s="172">
        <v>0.61238440999999999</v>
      </c>
      <c r="F412" s="172">
        <v>0.24749593</v>
      </c>
      <c r="G412" s="172">
        <v>5.3601602999999998E-2</v>
      </c>
      <c r="H412" s="172">
        <v>1.0563674E-3</v>
      </c>
      <c r="I412" s="172">
        <v>3.2173845999999999E-2</v>
      </c>
      <c r="J412" s="172">
        <v>5.3707680000000001E-2</v>
      </c>
      <c r="K412" s="172">
        <v>1.519231E-4</v>
      </c>
      <c r="L412" s="172">
        <v>0.10295722</v>
      </c>
      <c r="M412" s="172">
        <v>0</v>
      </c>
      <c r="N412" s="172">
        <v>0</v>
      </c>
      <c r="O412" s="172">
        <v>0</v>
      </c>
      <c r="P412" s="199">
        <f t="shared" si="54"/>
        <v>4.5361808148148146</v>
      </c>
      <c r="Q412" s="233">
        <v>95.301590000000004</v>
      </c>
      <c r="R412" s="96">
        <v>54.573219999999999</v>
      </c>
      <c r="S412" s="96">
        <v>34.783839999999998</v>
      </c>
      <c r="T412" s="96">
        <v>3.0855999999999997E-5</v>
      </c>
      <c r="U412" s="96">
        <v>1.2842</v>
      </c>
      <c r="V412" s="96">
        <v>0.65179909999999996</v>
      </c>
      <c r="W412" s="96">
        <v>4.0084999999999997</v>
      </c>
      <c r="X412" s="241">
        <f t="shared" si="50"/>
        <v>0.44660539531815002</v>
      </c>
      <c r="Y412" s="241">
        <f t="shared" si="51"/>
        <v>0.22147512803899999</v>
      </c>
      <c r="Z412" s="241">
        <f t="shared" si="52"/>
        <v>8.7987270459150002E-2</v>
      </c>
      <c r="AA412" s="241">
        <f t="shared" si="53"/>
        <v>0.13714299682</v>
      </c>
      <c r="AB412" s="241">
        <v>0.12557502000000001</v>
      </c>
      <c r="AC412" s="241">
        <v>1.2166200000000001E-5</v>
      </c>
      <c r="AD412" s="241">
        <v>4.9493099999999998E-2</v>
      </c>
      <c r="AE412" s="241">
        <v>8.4434389999999995E-6</v>
      </c>
      <c r="AF412" s="241">
        <v>4.5274725000000002E-2</v>
      </c>
      <c r="AG412" s="241">
        <v>1.1116734E-3</v>
      </c>
      <c r="AH412" s="241">
        <v>8.2185896999999994E-2</v>
      </c>
      <c r="AI412" s="241">
        <v>4.1621220999999998E-4</v>
      </c>
      <c r="AJ412" s="241">
        <v>4.691834E-4</v>
      </c>
      <c r="AK412" s="241">
        <v>1.0892265E-4</v>
      </c>
      <c r="AL412" s="241">
        <v>4.431221E-5</v>
      </c>
      <c r="AM412" s="241">
        <v>1.3472915E-7</v>
      </c>
      <c r="AN412" s="241">
        <v>2.2009040000000001E-3</v>
      </c>
      <c r="AO412" s="241">
        <v>9.2281665999999999E-4</v>
      </c>
      <c r="AP412" s="241">
        <v>1.6388876000000001E-3</v>
      </c>
      <c r="AQ412" s="241">
        <v>4.5387682000000001E-4</v>
      </c>
      <c r="AR412" s="241">
        <v>0.13668912</v>
      </c>
      <c r="AT412" s="193"/>
      <c r="AU412" s="193"/>
      <c r="AV412" s="193"/>
      <c r="AW412" s="193"/>
      <c r="AX412" s="193"/>
      <c r="AY412" s="193"/>
      <c r="AZ412" s="193"/>
      <c r="BA412" s="193"/>
      <c r="BB412" s="193"/>
      <c r="BC412" s="193"/>
      <c r="BD412" s="193"/>
      <c r="BE412" s="315"/>
      <c r="BF412" s="315"/>
      <c r="BG412" s="315"/>
      <c r="BH412" s="315"/>
      <c r="BI412" s="315"/>
      <c r="BJ412" s="315"/>
      <c r="BK412" s="315"/>
    </row>
    <row r="413" spans="1:63" x14ac:dyDescent="0.25">
      <c r="A413" s="43" t="s">
        <v>1753</v>
      </c>
      <c r="B413" s="184" t="s">
        <v>5770</v>
      </c>
      <c r="C413" s="5" t="s">
        <v>4342</v>
      </c>
      <c r="D413" s="172">
        <v>0.35214862000000002</v>
      </c>
      <c r="E413" s="172">
        <v>0.17173350000000001</v>
      </c>
      <c r="F413" s="172">
        <v>0.12195796</v>
      </c>
      <c r="G413" s="172">
        <v>9.9641467000000008E-3</v>
      </c>
      <c r="H413" s="172">
        <v>4.8799792000000001E-4</v>
      </c>
      <c r="I413" s="172">
        <v>8.2990883000000001E-3</v>
      </c>
      <c r="J413" s="172">
        <v>6.1782247999999998E-3</v>
      </c>
      <c r="K413" s="172">
        <v>1.3521163999999999E-3</v>
      </c>
      <c r="L413" s="172">
        <v>3.2175578000000003E-2</v>
      </c>
      <c r="M413" s="172">
        <v>0</v>
      </c>
      <c r="N413" s="172">
        <v>0</v>
      </c>
      <c r="O413" s="172">
        <v>0</v>
      </c>
      <c r="P413" s="199">
        <f t="shared" si="54"/>
        <v>1.2721</v>
      </c>
      <c r="Q413" s="233">
        <v>25.234178</v>
      </c>
      <c r="R413" s="96">
        <v>18.087254999999999</v>
      </c>
      <c r="S413" s="96">
        <v>5.9684799999999996</v>
      </c>
      <c r="T413" s="96">
        <v>1.7187999999999999E-5</v>
      </c>
      <c r="U413" s="96">
        <v>0.31202999999999997</v>
      </c>
      <c r="V413" s="96">
        <v>0.10967590000000001</v>
      </c>
      <c r="W413" s="96">
        <v>0.75671999999999995</v>
      </c>
      <c r="X413" s="241">
        <f t="shared" si="50"/>
        <v>0.13848604951347199</v>
      </c>
      <c r="Y413" s="241">
        <f t="shared" si="51"/>
        <v>6.7623752111799995E-2</v>
      </c>
      <c r="Z413" s="241">
        <f t="shared" si="52"/>
        <v>2.5476411567671997E-2</v>
      </c>
      <c r="AA413" s="241">
        <f t="shared" si="53"/>
        <v>4.5385885834000002E-2</v>
      </c>
      <c r="AB413" s="241">
        <v>3.5258181E-2</v>
      </c>
      <c r="AC413" s="241">
        <v>5.6421052E-6</v>
      </c>
      <c r="AD413" s="241">
        <v>1.2100188E-2</v>
      </c>
      <c r="AE413" s="241">
        <v>3.4721965999999999E-6</v>
      </c>
      <c r="AF413" s="241">
        <v>2.0066585000000001E-2</v>
      </c>
      <c r="AG413" s="241">
        <v>1.8968381E-4</v>
      </c>
      <c r="AH413" s="241">
        <v>2.3076473E-2</v>
      </c>
      <c r="AI413" s="241">
        <v>2.0858638E-4</v>
      </c>
      <c r="AJ413" s="241">
        <v>8.6942306000000006E-5</v>
      </c>
      <c r="AK413" s="241">
        <v>3.9320016E-5</v>
      </c>
      <c r="AL413" s="241">
        <v>8.9232375000000005E-6</v>
      </c>
      <c r="AM413" s="241">
        <v>2.8468171999999999E-8</v>
      </c>
      <c r="AN413" s="241">
        <v>9.4192783999999996E-4</v>
      </c>
      <c r="AO413" s="241">
        <v>3.8340257000000003E-4</v>
      </c>
      <c r="AP413" s="241">
        <v>7.3080775000000002E-4</v>
      </c>
      <c r="AQ413" s="241">
        <v>7.0302833999999993E-5</v>
      </c>
      <c r="AR413" s="241">
        <v>4.5315583E-2</v>
      </c>
      <c r="AT413" s="193"/>
      <c r="AU413" s="193"/>
      <c r="AV413" s="193"/>
      <c r="AW413" s="193"/>
      <c r="AX413" s="193"/>
      <c r="AY413" s="193"/>
      <c r="AZ413" s="193"/>
      <c r="BA413" s="193"/>
      <c r="BB413" s="193"/>
      <c r="BC413" s="193"/>
      <c r="BD413" s="193"/>
      <c r="BE413" s="315"/>
      <c r="BF413" s="315"/>
      <c r="BG413" s="315"/>
      <c r="BH413" s="315"/>
      <c r="BI413" s="315"/>
      <c r="BJ413" s="315"/>
      <c r="BK413" s="315"/>
    </row>
    <row r="414" spans="1:63" x14ac:dyDescent="0.25">
      <c r="A414" s="43"/>
      <c r="B414" s="184" t="s">
        <v>5770</v>
      </c>
      <c r="C414" s="5" t="s">
        <v>4343</v>
      </c>
      <c r="D414" s="172">
        <v>0.84445479000000001</v>
      </c>
      <c r="E414" s="172">
        <v>0.38799964999999997</v>
      </c>
      <c r="F414" s="172">
        <v>0.28335640000000001</v>
      </c>
      <c r="G414" s="172">
        <v>7.5015800999999993E-2</v>
      </c>
      <c r="H414" s="172">
        <v>1.4109248000000001E-3</v>
      </c>
      <c r="I414" s="172">
        <v>2.4838688000000001E-2</v>
      </c>
      <c r="J414" s="172">
        <v>2.0333367000000001E-2</v>
      </c>
      <c r="K414" s="172">
        <v>1.1181487E-4</v>
      </c>
      <c r="L414" s="172">
        <v>5.1388142999999997E-2</v>
      </c>
      <c r="M414" s="172">
        <v>0</v>
      </c>
      <c r="N414" s="172">
        <v>0</v>
      </c>
      <c r="O414" s="172">
        <v>0</v>
      </c>
      <c r="P414" s="199">
        <f t="shared" si="54"/>
        <v>2.8740714814814812</v>
      </c>
      <c r="Q414" s="233">
        <v>28.039093000000001</v>
      </c>
      <c r="R414" s="96">
        <v>22.522203999999999</v>
      </c>
      <c r="S414" s="96">
        <v>4.0605039999999999</v>
      </c>
      <c r="T414" s="96">
        <v>2.7192000000000001E-2</v>
      </c>
      <c r="U414" s="96">
        <v>0.66169</v>
      </c>
      <c r="V414" s="96">
        <v>6.8592799999999995E-2</v>
      </c>
      <c r="W414" s="96">
        <v>0.69891000000000003</v>
      </c>
      <c r="X414" s="241">
        <f t="shared" si="50"/>
        <v>0.31102650578327701</v>
      </c>
      <c r="Y414" s="241">
        <f t="shared" si="51"/>
        <v>0.14948628463420002</v>
      </c>
      <c r="Z414" s="241">
        <f t="shared" si="52"/>
        <v>0.10502689997907699</v>
      </c>
      <c r="AA414" s="241">
        <f t="shared" si="53"/>
        <v>5.6513321170000005E-2</v>
      </c>
      <c r="AB414" s="241">
        <v>7.9663411000000003E-2</v>
      </c>
      <c r="AC414" s="241">
        <v>8.0246341000000007E-6</v>
      </c>
      <c r="AD414" s="241">
        <v>1.8170779000000001E-2</v>
      </c>
      <c r="AE414" s="241">
        <v>6.7246301000000003E-6</v>
      </c>
      <c r="AF414" s="241">
        <v>5.1495186999999998E-2</v>
      </c>
      <c r="AG414" s="241">
        <v>1.4215836999999999E-4</v>
      </c>
      <c r="AH414" s="241">
        <v>5.2141133999999999E-2</v>
      </c>
      <c r="AI414" s="241">
        <v>4.8928451000000001E-4</v>
      </c>
      <c r="AJ414" s="241">
        <v>6.8316760999999999E-4</v>
      </c>
      <c r="AK414" s="241">
        <v>2.34145E-4</v>
      </c>
      <c r="AL414" s="241">
        <v>3.0520211999999999E-5</v>
      </c>
      <c r="AM414" s="241">
        <v>9.3447077000000004E-8</v>
      </c>
      <c r="AN414" s="241">
        <v>2.2104222000000001E-3</v>
      </c>
      <c r="AO414" s="241">
        <v>1.5944586E-2</v>
      </c>
      <c r="AP414" s="241">
        <v>3.3293547E-2</v>
      </c>
      <c r="AQ414" s="241">
        <v>1.2260917E-4</v>
      </c>
      <c r="AR414" s="241">
        <v>5.6390712000000003E-2</v>
      </c>
      <c r="AT414" s="193"/>
      <c r="AU414" s="193"/>
      <c r="AV414" s="193"/>
      <c r="AW414" s="193"/>
      <c r="AX414" s="193"/>
      <c r="AY414" s="193"/>
      <c r="AZ414" s="193"/>
      <c r="BA414" s="193"/>
      <c r="BB414" s="193"/>
      <c r="BC414" s="193"/>
      <c r="BD414" s="193"/>
      <c r="BE414" s="315"/>
      <c r="BF414" s="315"/>
      <c r="BG414" s="315"/>
      <c r="BH414" s="315"/>
      <c r="BI414" s="315"/>
      <c r="BJ414" s="315"/>
      <c r="BK414" s="315"/>
    </row>
    <row r="415" spans="1:63" x14ac:dyDescent="0.25">
      <c r="A415" s="43"/>
      <c r="B415" s="184" t="s">
        <v>5770</v>
      </c>
      <c r="C415" s="5" t="s">
        <v>4344</v>
      </c>
      <c r="D415" s="172">
        <v>0.22922302</v>
      </c>
      <c r="E415" s="172">
        <v>0.14796930999999999</v>
      </c>
      <c r="F415" s="172">
        <v>3.7481925999999999E-2</v>
      </c>
      <c r="G415" s="172">
        <v>3.9603638999999996E-3</v>
      </c>
      <c r="H415" s="172">
        <v>5.0855663000000005E-4</v>
      </c>
      <c r="I415" s="172">
        <v>7.3231627999999997E-3</v>
      </c>
      <c r="J415" s="172">
        <v>4.5663967000000001E-3</v>
      </c>
      <c r="K415" s="172">
        <v>7.2990163000000003E-5</v>
      </c>
      <c r="L415" s="172">
        <v>2.7340308000000001E-2</v>
      </c>
      <c r="M415" s="172">
        <v>0</v>
      </c>
      <c r="N415" s="172">
        <v>0</v>
      </c>
      <c r="O415" s="172">
        <v>0</v>
      </c>
      <c r="P415" s="199">
        <f t="shared" si="54"/>
        <v>1.0960689629629627</v>
      </c>
      <c r="Q415" s="233">
        <v>14.970584000000001</v>
      </c>
      <c r="R415" s="96">
        <v>13.199318</v>
      </c>
      <c r="S415" s="96">
        <v>1.305248</v>
      </c>
      <c r="T415" s="96">
        <v>2.2249999999999999E-5</v>
      </c>
      <c r="U415" s="96">
        <v>0.19853999999999999</v>
      </c>
      <c r="V415" s="96">
        <v>2.202604E-2</v>
      </c>
      <c r="W415" s="96">
        <v>0.24543000000000001</v>
      </c>
      <c r="X415" s="241">
        <f t="shared" si="50"/>
        <v>9.9928606000229014E-2</v>
      </c>
      <c r="Y415" s="241">
        <f t="shared" si="51"/>
        <v>4.4549973583299998E-2</v>
      </c>
      <c r="Z415" s="241">
        <f t="shared" si="52"/>
        <v>2.2257136370929003E-2</v>
      </c>
      <c r="AA415" s="241">
        <f t="shared" si="53"/>
        <v>3.3121496046000003E-2</v>
      </c>
      <c r="AB415" s="241">
        <v>3.0382119999999999E-2</v>
      </c>
      <c r="AC415" s="241">
        <v>4.8628074E-6</v>
      </c>
      <c r="AD415" s="241">
        <v>6.2299805000000002E-3</v>
      </c>
      <c r="AE415" s="241">
        <v>1.9087928999999999E-6</v>
      </c>
      <c r="AF415" s="241">
        <v>7.8895905999999995E-3</v>
      </c>
      <c r="AG415" s="241">
        <v>4.1510883000000003E-5</v>
      </c>
      <c r="AH415" s="241">
        <v>1.9885472000000001E-2</v>
      </c>
      <c r="AI415" s="241">
        <v>6.3397023000000006E-5</v>
      </c>
      <c r="AJ415" s="241">
        <v>3.3552069000000002E-5</v>
      </c>
      <c r="AK415" s="241">
        <v>4.3747215999999997E-5</v>
      </c>
      <c r="AL415" s="241">
        <v>5.6283937999999997E-6</v>
      </c>
      <c r="AM415" s="241">
        <v>1.8089128999999999E-8</v>
      </c>
      <c r="AN415" s="241">
        <v>1.0192052000000001E-3</v>
      </c>
      <c r="AO415" s="241">
        <v>3.5734827999999997E-4</v>
      </c>
      <c r="AP415" s="241">
        <v>8.487681E-4</v>
      </c>
      <c r="AQ415" s="241">
        <v>6.5074046E-5</v>
      </c>
      <c r="AR415" s="241">
        <v>3.3056422000000002E-2</v>
      </c>
      <c r="AT415" s="193"/>
      <c r="AU415" s="193"/>
      <c r="AV415" s="193"/>
      <c r="AW415" s="193"/>
      <c r="AX415" s="193"/>
      <c r="AY415" s="193"/>
      <c r="AZ415" s="193"/>
      <c r="BA415" s="193"/>
      <c r="BB415" s="193"/>
      <c r="BC415" s="193"/>
      <c r="BD415" s="193"/>
      <c r="BE415" s="315"/>
      <c r="BF415" s="315"/>
      <c r="BG415" s="315"/>
      <c r="BH415" s="315"/>
      <c r="BI415" s="315"/>
      <c r="BJ415" s="315"/>
      <c r="BK415" s="315"/>
    </row>
    <row r="416" spans="1:63" x14ac:dyDescent="0.25">
      <c r="A416" s="43"/>
      <c r="B416" s="184" t="s">
        <v>5770</v>
      </c>
      <c r="C416" s="5" t="s">
        <v>4345</v>
      </c>
      <c r="D416" s="172">
        <v>0.17069335999999999</v>
      </c>
      <c r="E416" s="172">
        <v>0.11361448</v>
      </c>
      <c r="F416" s="172">
        <v>2.9631989000000001E-2</v>
      </c>
      <c r="G416" s="172">
        <v>2.7148379999999998E-3</v>
      </c>
      <c r="H416" s="172">
        <v>3.5294472E-4</v>
      </c>
      <c r="I416" s="172">
        <v>5.4184808999999997E-3</v>
      </c>
      <c r="J416" s="172">
        <v>3.2629144000000001E-3</v>
      </c>
      <c r="K416" s="172">
        <v>4.7526494999999999E-5</v>
      </c>
      <c r="L416" s="172">
        <v>1.5650179E-2</v>
      </c>
      <c r="M416" s="172">
        <v>0</v>
      </c>
      <c r="N416" s="172">
        <v>0</v>
      </c>
      <c r="O416" s="172">
        <v>0</v>
      </c>
      <c r="P416" s="199">
        <f t="shared" si="54"/>
        <v>0.84158874074074075</v>
      </c>
      <c r="Q416" s="233">
        <v>10.587726</v>
      </c>
      <c r="R416" s="96">
        <v>9.3781222</v>
      </c>
      <c r="S416" s="96">
        <v>0.89476800000000001</v>
      </c>
      <c r="T416" s="96">
        <v>1.7387000000000001E-5</v>
      </c>
      <c r="U416" s="96">
        <v>0.13628000000000001</v>
      </c>
      <c r="V416" s="96">
        <v>1.5158400000000001E-2</v>
      </c>
      <c r="W416" s="96">
        <v>0.16338</v>
      </c>
      <c r="X416" s="241">
        <f t="shared" si="50"/>
        <v>7.3855930896558009E-2</v>
      </c>
      <c r="Y416" s="241">
        <f t="shared" si="51"/>
        <v>3.3398558964199999E-2</v>
      </c>
      <c r="Z416" s="241">
        <f t="shared" si="52"/>
        <v>1.6939056551357998E-2</v>
      </c>
      <c r="AA416" s="241">
        <f t="shared" si="53"/>
        <v>2.3518315381E-2</v>
      </c>
      <c r="AB416" s="241">
        <v>2.3328233E-2</v>
      </c>
      <c r="AC416" s="241">
        <v>3.3983524000000001E-6</v>
      </c>
      <c r="AD416" s="241">
        <v>4.0188395000000003E-3</v>
      </c>
      <c r="AE416" s="241">
        <v>1.3693228000000001E-6</v>
      </c>
      <c r="AF416" s="241">
        <v>6.0181688999999998E-3</v>
      </c>
      <c r="AG416" s="241">
        <v>2.8549888999999999E-5</v>
      </c>
      <c r="AH416" s="241">
        <v>1.5268653E-2</v>
      </c>
      <c r="AI416" s="241">
        <v>5.0916693999999997E-5</v>
      </c>
      <c r="AJ416" s="241">
        <v>2.2697974000000001E-5</v>
      </c>
      <c r="AK416" s="241">
        <v>3.4647892000000002E-5</v>
      </c>
      <c r="AL416" s="241">
        <v>3.1801339999999999E-6</v>
      </c>
      <c r="AM416" s="241">
        <v>1.0087358E-8</v>
      </c>
      <c r="AN416" s="241">
        <v>6.9576844999999997E-4</v>
      </c>
      <c r="AO416" s="241">
        <v>2.2948074E-4</v>
      </c>
      <c r="AP416" s="241">
        <v>6.3370158000000004E-4</v>
      </c>
      <c r="AQ416" s="241">
        <v>3.7312381E-5</v>
      </c>
      <c r="AR416" s="241">
        <v>2.3481003E-2</v>
      </c>
      <c r="AT416" s="193"/>
      <c r="AU416" s="193"/>
      <c r="AV416" s="193"/>
      <c r="AW416" s="193"/>
      <c r="AX416" s="193"/>
      <c r="AY416" s="193"/>
      <c r="AZ416" s="193"/>
      <c r="BA416" s="193"/>
      <c r="BB416" s="193"/>
      <c r="BC416" s="193"/>
      <c r="BD416" s="193"/>
      <c r="BE416" s="315"/>
      <c r="BF416" s="315"/>
      <c r="BG416" s="315"/>
      <c r="BH416" s="315"/>
      <c r="BI416" s="315"/>
      <c r="BJ416" s="315"/>
      <c r="BK416" s="315"/>
    </row>
    <row r="417" spans="1:63" x14ac:dyDescent="0.25">
      <c r="A417" s="43"/>
      <c r="B417" s="184" t="s">
        <v>5770</v>
      </c>
      <c r="C417" s="5" t="s">
        <v>6123</v>
      </c>
      <c r="D417" s="172">
        <v>0.16011703999999999</v>
      </c>
      <c r="E417" s="172">
        <v>0.10084973</v>
      </c>
      <c r="F417" s="172">
        <v>2.4682499E-2</v>
      </c>
      <c r="G417" s="172">
        <v>6.8173671E-3</v>
      </c>
      <c r="H417" s="172">
        <v>3.0223807999999998E-4</v>
      </c>
      <c r="I417" s="172">
        <v>5.4192299999999997E-3</v>
      </c>
      <c r="J417" s="172">
        <v>2.9673702000000001E-3</v>
      </c>
      <c r="K417" s="172">
        <v>4.3347969000000001E-5</v>
      </c>
      <c r="L417" s="172">
        <v>1.9035261000000001E-2</v>
      </c>
      <c r="M417" s="172">
        <v>0</v>
      </c>
      <c r="N417" s="172">
        <v>0</v>
      </c>
      <c r="O417" s="172">
        <v>0</v>
      </c>
      <c r="P417" s="199">
        <f t="shared" si="54"/>
        <v>0.747035037037037</v>
      </c>
      <c r="Q417" s="233">
        <v>14.719079000000001</v>
      </c>
      <c r="R417" s="96">
        <v>9.8027803000000002</v>
      </c>
      <c r="S417" s="96">
        <v>4.1068720000000001</v>
      </c>
      <c r="T417" s="96">
        <v>9.0094000000000005E-6</v>
      </c>
      <c r="U417" s="96">
        <v>0.21273</v>
      </c>
      <c r="V417" s="96">
        <v>7.5517899999999999E-2</v>
      </c>
      <c r="W417" s="96">
        <v>0.52117000000000002</v>
      </c>
      <c r="X417" s="241">
        <f t="shared" si="50"/>
        <v>7.4970347694922002E-2</v>
      </c>
      <c r="Y417" s="241">
        <f t="shared" si="51"/>
        <v>3.5330438674200007E-2</v>
      </c>
      <c r="Z417" s="241">
        <f t="shared" si="52"/>
        <v>1.5037973115721999E-2</v>
      </c>
      <c r="AA417" s="241">
        <f t="shared" si="53"/>
        <v>2.4601935904999997E-2</v>
      </c>
      <c r="AB417" s="241">
        <v>2.0705640000000001E-2</v>
      </c>
      <c r="AC417" s="241">
        <v>3.0613819E-6</v>
      </c>
      <c r="AD417" s="241">
        <v>9.0397415000000002E-3</v>
      </c>
      <c r="AE417" s="241">
        <v>1.4773923000000001E-6</v>
      </c>
      <c r="AF417" s="241">
        <v>5.4493982000000003E-3</v>
      </c>
      <c r="AG417" s="241">
        <v>1.3112019999999999E-4</v>
      </c>
      <c r="AH417" s="241">
        <v>1.3551953E-2</v>
      </c>
      <c r="AI417" s="241">
        <v>3.9907952E-5</v>
      </c>
      <c r="AJ417" s="241">
        <v>5.9895587000000001E-5</v>
      </c>
      <c r="AK417" s="241">
        <v>3.0013706E-5</v>
      </c>
      <c r="AL417" s="241">
        <v>6.8418019999999999E-6</v>
      </c>
      <c r="AM417" s="241">
        <v>2.1788722000000001E-8</v>
      </c>
      <c r="AN417" s="241">
        <v>6.4759205000000002E-4</v>
      </c>
      <c r="AO417" s="241">
        <v>2.7540122999999999E-4</v>
      </c>
      <c r="AP417" s="241">
        <v>4.2634599999999997E-4</v>
      </c>
      <c r="AQ417" s="241">
        <v>4.5791904999999998E-5</v>
      </c>
      <c r="AR417" s="241">
        <v>2.4556143999999999E-2</v>
      </c>
      <c r="AT417" s="193"/>
      <c r="AU417" s="193"/>
      <c r="AV417" s="193"/>
      <c r="AW417" s="193"/>
      <c r="AX417" s="193"/>
      <c r="AY417" s="193"/>
      <c r="AZ417" s="193"/>
      <c r="BA417" s="193"/>
      <c r="BB417" s="193"/>
      <c r="BC417" s="193"/>
      <c r="BD417" s="193"/>
      <c r="BE417" s="315"/>
      <c r="BF417" s="315"/>
      <c r="BG417" s="315"/>
      <c r="BH417" s="315"/>
      <c r="BI417" s="315"/>
      <c r="BJ417" s="315"/>
      <c r="BK417" s="315"/>
    </row>
    <row r="418" spans="1:63" x14ac:dyDescent="0.25">
      <c r="A418" s="43"/>
      <c r="B418" s="184" t="s">
        <v>5770</v>
      </c>
      <c r="C418" s="5" t="s">
        <v>6426</v>
      </c>
      <c r="D418" s="172">
        <v>0.30816884</v>
      </c>
      <c r="E418" s="172">
        <v>0.21411674</v>
      </c>
      <c r="F418" s="172">
        <v>3.9241695E-2</v>
      </c>
      <c r="G418" s="172">
        <v>9.4397577000000007E-3</v>
      </c>
      <c r="H418" s="172">
        <v>6.2924552000000005E-4</v>
      </c>
      <c r="I418" s="172">
        <v>8.3614676999999998E-3</v>
      </c>
      <c r="J418" s="172">
        <v>4.5196372999999996E-3</v>
      </c>
      <c r="K418" s="172">
        <v>1.1148079E-4</v>
      </c>
      <c r="L418" s="172">
        <v>3.1748816999999999E-2</v>
      </c>
      <c r="M418" s="172">
        <v>0</v>
      </c>
      <c r="N418" s="172">
        <v>0</v>
      </c>
      <c r="O418" s="172">
        <v>0</v>
      </c>
      <c r="P418" s="199">
        <f t="shared" si="54"/>
        <v>1.5860499259259258</v>
      </c>
      <c r="Q418" s="233">
        <v>29.792107999999999</v>
      </c>
      <c r="R418" s="96">
        <v>23.176273999999999</v>
      </c>
      <c r="S418" s="96">
        <v>5.4820640000000003</v>
      </c>
      <c r="T418" s="96">
        <v>2.1285E-5</v>
      </c>
      <c r="U418" s="96">
        <v>0.30990000000000001</v>
      </c>
      <c r="V418" s="96">
        <v>0.10059940000000001</v>
      </c>
      <c r="W418" s="96">
        <v>0.72324999999999995</v>
      </c>
      <c r="X418" s="241">
        <f t="shared" si="50"/>
        <v>0.15483140655053701</v>
      </c>
      <c r="Y418" s="241">
        <f t="shared" si="51"/>
        <v>6.5312817065500003E-2</v>
      </c>
      <c r="Z418" s="241">
        <f t="shared" si="52"/>
        <v>3.1341688388036998E-2</v>
      </c>
      <c r="AA418" s="241">
        <f t="shared" si="53"/>
        <v>5.8176901097000001E-2</v>
      </c>
      <c r="AB418" s="241">
        <v>4.3962358999999999E-2</v>
      </c>
      <c r="AC418" s="241">
        <v>8.4156324000000002E-6</v>
      </c>
      <c r="AD418" s="241">
        <v>1.2466988E-2</v>
      </c>
      <c r="AE418" s="241">
        <v>2.5659931E-6</v>
      </c>
      <c r="AF418" s="241">
        <v>8.6974835000000004E-3</v>
      </c>
      <c r="AG418" s="241">
        <v>1.7500493999999999E-4</v>
      </c>
      <c r="AH418" s="241">
        <v>2.8773428E-2</v>
      </c>
      <c r="AI418" s="241">
        <v>6.3249753000000004E-5</v>
      </c>
      <c r="AJ418" s="241">
        <v>8.2982125999999997E-5</v>
      </c>
      <c r="AK418" s="241">
        <v>4.4842660000000001E-5</v>
      </c>
      <c r="AL418" s="241">
        <v>9.4330708000000003E-6</v>
      </c>
      <c r="AM418" s="241">
        <v>3.0518237000000002E-8</v>
      </c>
      <c r="AN418" s="241">
        <v>1.0238281000000001E-3</v>
      </c>
      <c r="AO418" s="241">
        <v>4.3362142999999999E-4</v>
      </c>
      <c r="AP418" s="241">
        <v>9.1027272999999996E-4</v>
      </c>
      <c r="AQ418" s="241">
        <v>7.6346096999999996E-5</v>
      </c>
      <c r="AR418" s="241">
        <v>5.8100554999999998E-2</v>
      </c>
      <c r="AT418" s="193"/>
      <c r="AU418" s="193"/>
      <c r="AV418" s="193"/>
      <c r="AW418" s="193"/>
      <c r="AX418" s="193"/>
      <c r="AY418" s="193"/>
      <c r="AZ418" s="193"/>
      <c r="BA418" s="193"/>
      <c r="BB418" s="193"/>
      <c r="BC418" s="193"/>
      <c r="BD418" s="193"/>
      <c r="BE418" s="315"/>
      <c r="BF418" s="315"/>
      <c r="BG418" s="315"/>
      <c r="BH418" s="315"/>
      <c r="BI418" s="315"/>
      <c r="BJ418" s="315"/>
      <c r="BK418" s="315"/>
    </row>
    <row r="419" spans="1:63" x14ac:dyDescent="0.25">
      <c r="A419" s="43"/>
      <c r="B419" s="184" t="s">
        <v>5770</v>
      </c>
      <c r="C419" s="5" t="s">
        <v>6427</v>
      </c>
      <c r="D419" s="172">
        <v>9.3303831000000004E-2</v>
      </c>
      <c r="E419" s="172">
        <v>5.1213544999999999E-2</v>
      </c>
      <c r="F419" s="172">
        <v>2.9716205999999998E-2</v>
      </c>
      <c r="G419" s="172">
        <v>2.8419830000000002E-3</v>
      </c>
      <c r="H419" s="172">
        <v>1.7559210999999999E-4</v>
      </c>
      <c r="I419" s="172">
        <v>3.6312037999999998E-3</v>
      </c>
      <c r="J419" s="172">
        <v>2.0104771000000001E-3</v>
      </c>
      <c r="K419" s="172">
        <v>1.8970019000000002E-5</v>
      </c>
      <c r="L419" s="172">
        <v>3.6958545999999999E-3</v>
      </c>
      <c r="M419" s="172">
        <v>0</v>
      </c>
      <c r="N419" s="172">
        <v>0</v>
      </c>
      <c r="O419" s="172">
        <v>0</v>
      </c>
      <c r="P419" s="199">
        <f t="shared" si="54"/>
        <v>0.37935959259259255</v>
      </c>
      <c r="Q419" s="233">
        <v>7.5793771999999997</v>
      </c>
      <c r="R419" s="96">
        <v>4.8168004</v>
      </c>
      <c r="S419" s="96">
        <v>1.542856</v>
      </c>
      <c r="T419" s="96">
        <v>5.7454000000000001E-6</v>
      </c>
      <c r="U419" s="96">
        <v>0.98516000000000004</v>
      </c>
      <c r="V419" s="96">
        <v>2.806502E-2</v>
      </c>
      <c r="W419" s="96">
        <v>0.20649000000000001</v>
      </c>
      <c r="X419" s="241">
        <f t="shared" si="50"/>
        <v>3.9075592614765495E-2</v>
      </c>
      <c r="Y419" s="241">
        <f t="shared" si="51"/>
        <v>1.9169621742229997E-2</v>
      </c>
      <c r="Z419" s="241">
        <f t="shared" si="52"/>
        <v>7.8412457386355001E-3</v>
      </c>
      <c r="AA419" s="241">
        <f t="shared" si="53"/>
        <v>1.2064725133900001E-2</v>
      </c>
      <c r="AB419" s="241">
        <v>1.0513579E-2</v>
      </c>
      <c r="AC419" s="241">
        <v>1.2220940999999999E-6</v>
      </c>
      <c r="AD419" s="241">
        <v>3.3145326E-3</v>
      </c>
      <c r="AE419" s="241">
        <v>9.8653213000000008E-7</v>
      </c>
      <c r="AF419" s="241">
        <v>5.2901249000000001E-3</v>
      </c>
      <c r="AG419" s="241">
        <v>4.9176616000000003E-5</v>
      </c>
      <c r="AH419" s="241">
        <v>6.8810395999999996E-3</v>
      </c>
      <c r="AI419" s="241">
        <v>4.9929955999999998E-5</v>
      </c>
      <c r="AJ419" s="241">
        <v>2.38037E-5</v>
      </c>
      <c r="AK419" s="241">
        <v>5.8912580000000001E-5</v>
      </c>
      <c r="AL419" s="241">
        <v>2.1366801E-6</v>
      </c>
      <c r="AM419" s="241">
        <v>7.1315354999999998E-9</v>
      </c>
      <c r="AN419" s="241">
        <v>5.6776546000000003E-4</v>
      </c>
      <c r="AO419" s="241">
        <v>9.2360180999999998E-5</v>
      </c>
      <c r="AP419" s="241">
        <v>1.6529045E-4</v>
      </c>
      <c r="AQ419" s="241">
        <v>8.2761339E-6</v>
      </c>
      <c r="AR419" s="241">
        <v>1.2056449E-2</v>
      </c>
      <c r="AT419" s="193"/>
      <c r="AU419" s="193"/>
      <c r="AV419" s="193"/>
      <c r="AW419" s="193"/>
      <c r="AX419" s="193"/>
      <c r="AY419" s="193"/>
      <c r="AZ419" s="193"/>
      <c r="BA419" s="193"/>
      <c r="BB419" s="193"/>
      <c r="BC419" s="193"/>
      <c r="BD419" s="193"/>
      <c r="BE419" s="315"/>
      <c r="BF419" s="315"/>
      <c r="BG419" s="315"/>
      <c r="BH419" s="315"/>
      <c r="BI419" s="315"/>
      <c r="BJ419" s="315"/>
      <c r="BK419" s="315"/>
    </row>
    <row r="420" spans="1:63" x14ac:dyDescent="0.25">
      <c r="A420" s="43"/>
      <c r="B420" s="184" t="s">
        <v>5770</v>
      </c>
      <c r="C420" s="5" t="s">
        <v>2930</v>
      </c>
      <c r="D420" s="172">
        <v>0.23234993000000001</v>
      </c>
      <c r="E420" s="172">
        <v>0.10560493</v>
      </c>
      <c r="F420" s="172">
        <v>8.1831931999999996E-2</v>
      </c>
      <c r="G420" s="172">
        <v>5.4978720999999996E-3</v>
      </c>
      <c r="H420" s="172">
        <v>4.4800637999999998E-4</v>
      </c>
      <c r="I420" s="172">
        <v>1.3584801000000001E-2</v>
      </c>
      <c r="J420" s="172">
        <v>3.5200807999999999E-3</v>
      </c>
      <c r="K420" s="172">
        <v>4.6782525999999999E-5</v>
      </c>
      <c r="L420" s="172">
        <v>2.1815523999999999E-2</v>
      </c>
      <c r="M420" s="172">
        <v>0</v>
      </c>
      <c r="N420" s="172">
        <v>0</v>
      </c>
      <c r="O420" s="172">
        <v>0</v>
      </c>
      <c r="P420" s="199">
        <f t="shared" si="54"/>
        <v>0.78225874074074064</v>
      </c>
      <c r="Q420" s="233">
        <v>13.508022</v>
      </c>
      <c r="R420" s="96">
        <v>10.213877</v>
      </c>
      <c r="S420" s="96">
        <v>2.6370399999999998</v>
      </c>
      <c r="T420" s="96">
        <v>2.2243E-5</v>
      </c>
      <c r="U420" s="96">
        <v>0.22772999999999999</v>
      </c>
      <c r="V420" s="96">
        <v>4.6992109999999997E-2</v>
      </c>
      <c r="W420" s="96">
        <v>0.38235999999999998</v>
      </c>
      <c r="X420" s="241">
        <f t="shared" si="50"/>
        <v>9.8039729012490001E-2</v>
      </c>
      <c r="Y420" s="241">
        <f t="shared" si="51"/>
        <v>5.6349967089299999E-2</v>
      </c>
      <c r="Z420" s="241">
        <f t="shared" si="52"/>
        <v>1.6058294752190002E-2</v>
      </c>
      <c r="AA420" s="241">
        <f t="shared" si="53"/>
        <v>2.5631467171E-2</v>
      </c>
      <c r="AB420" s="241">
        <v>2.1682005000000001E-2</v>
      </c>
      <c r="AC420" s="241">
        <v>3.0196527E-6</v>
      </c>
      <c r="AD420" s="241">
        <v>6.3656412000000001E-3</v>
      </c>
      <c r="AE420" s="241">
        <v>2.6907145999999999E-6</v>
      </c>
      <c r="AF420" s="241">
        <v>2.8212397E-2</v>
      </c>
      <c r="AG420" s="241">
        <v>8.4213522000000003E-5</v>
      </c>
      <c r="AH420" s="241">
        <v>1.4190915E-2</v>
      </c>
      <c r="AI420" s="241">
        <v>1.4107917999999999E-4</v>
      </c>
      <c r="AJ420" s="241">
        <v>4.7692075999999998E-5</v>
      </c>
      <c r="AK420" s="241">
        <v>2.5382091000000001E-5</v>
      </c>
      <c r="AL420" s="241">
        <v>5.6103490000000002E-6</v>
      </c>
      <c r="AM420" s="241">
        <v>1.622619E-8</v>
      </c>
      <c r="AN420" s="241">
        <v>9.8856136000000008E-4</v>
      </c>
      <c r="AO420" s="241">
        <v>4.2239095999999999E-4</v>
      </c>
      <c r="AP420" s="241">
        <v>2.3664751000000001E-4</v>
      </c>
      <c r="AQ420" s="241">
        <v>5.2787171000000002E-5</v>
      </c>
      <c r="AR420" s="241">
        <v>2.5578679999999999E-2</v>
      </c>
      <c r="AT420" s="193"/>
      <c r="AU420" s="193"/>
      <c r="AV420" s="193"/>
      <c r="AW420" s="193"/>
      <c r="AX420" s="193"/>
      <c r="AY420" s="193"/>
      <c r="AZ420" s="193"/>
      <c r="BA420" s="193"/>
      <c r="BB420" s="193"/>
      <c r="BC420" s="193"/>
      <c r="BD420" s="193"/>
      <c r="BE420" s="315"/>
      <c r="BF420" s="315"/>
      <c r="BG420" s="315"/>
      <c r="BH420" s="315"/>
      <c r="BI420" s="315"/>
      <c r="BJ420" s="315"/>
      <c r="BK420" s="315"/>
    </row>
    <row r="421" spans="1:63" x14ac:dyDescent="0.25">
      <c r="A421" s="43"/>
      <c r="B421" s="184" t="s">
        <v>5770</v>
      </c>
      <c r="C421" s="5" t="s">
        <v>4147</v>
      </c>
      <c r="D421" s="172">
        <v>0.17755480000000001</v>
      </c>
      <c r="E421" s="172">
        <v>6.3733768999999996E-2</v>
      </c>
      <c r="F421" s="172">
        <v>8.6033182E-2</v>
      </c>
      <c r="G421" s="172">
        <v>2.6553486999999999E-3</v>
      </c>
      <c r="H421" s="172">
        <v>2.5410431000000001E-4</v>
      </c>
      <c r="I421" s="172">
        <v>4.2220640000000002E-3</v>
      </c>
      <c r="J421" s="172">
        <v>2.4835451999999998E-3</v>
      </c>
      <c r="K421" s="172">
        <v>3.7912283E-5</v>
      </c>
      <c r="L421" s="172">
        <v>1.8134878E-2</v>
      </c>
      <c r="M421" s="172">
        <v>0</v>
      </c>
      <c r="N421" s="172">
        <v>0</v>
      </c>
      <c r="O421" s="172">
        <v>0</v>
      </c>
      <c r="P421" s="199">
        <f t="shared" si="54"/>
        <v>0.47210199259259256</v>
      </c>
      <c r="Q421" s="233">
        <v>8.1369562000000002</v>
      </c>
      <c r="R421" s="96">
        <v>6.7220772999999996</v>
      </c>
      <c r="S421" s="96">
        <v>1.1053280000000001</v>
      </c>
      <c r="T421" s="96">
        <v>1.0474E-5</v>
      </c>
      <c r="U421" s="96">
        <v>0.11032</v>
      </c>
      <c r="V421" s="96">
        <v>1.951046E-2</v>
      </c>
      <c r="W421" s="96">
        <v>0.17971000000000001</v>
      </c>
      <c r="X421" s="241">
        <f t="shared" si="50"/>
        <v>5.74242075766319E-2</v>
      </c>
      <c r="Y421" s="241">
        <f t="shared" si="51"/>
        <v>3.05771900006E-2</v>
      </c>
      <c r="Z421" s="241">
        <f t="shared" si="52"/>
        <v>9.9753627140319011E-3</v>
      </c>
      <c r="AA421" s="241">
        <f t="shared" si="53"/>
        <v>1.6871654861999999E-2</v>
      </c>
      <c r="AB421" s="241">
        <v>1.3084848E-2</v>
      </c>
      <c r="AC421" s="241">
        <v>2.6000993999999998E-6</v>
      </c>
      <c r="AD421" s="241">
        <v>3.9761477E-3</v>
      </c>
      <c r="AE421" s="241">
        <v>1.8441332E-6</v>
      </c>
      <c r="AF421" s="241">
        <v>1.3476505999999999E-2</v>
      </c>
      <c r="AG421" s="241">
        <v>3.5244068000000003E-5</v>
      </c>
      <c r="AH421" s="241">
        <v>8.5642070000000008E-3</v>
      </c>
      <c r="AI421" s="241">
        <v>1.4860652999999999E-4</v>
      </c>
      <c r="AJ421" s="241">
        <v>2.2428506E-5</v>
      </c>
      <c r="AK421" s="241">
        <v>2.2921803999999999E-5</v>
      </c>
      <c r="AL421" s="241">
        <v>2.7949525999999999E-6</v>
      </c>
      <c r="AM421" s="241">
        <v>9.7814319000000004E-9</v>
      </c>
      <c r="AN421" s="241">
        <v>5.0695860000000005E-4</v>
      </c>
      <c r="AO421" s="241">
        <v>2.0717659E-4</v>
      </c>
      <c r="AP421" s="241">
        <v>5.0025894999999995E-4</v>
      </c>
      <c r="AQ421" s="241">
        <v>4.3086861999999998E-5</v>
      </c>
      <c r="AR421" s="241">
        <v>1.6828567999999999E-2</v>
      </c>
      <c r="AT421" s="193"/>
      <c r="AU421" s="193"/>
      <c r="AV421" s="193"/>
      <c r="AW421" s="193"/>
      <c r="AX421" s="193"/>
      <c r="AY421" s="193"/>
      <c r="AZ421" s="193"/>
      <c r="BA421" s="193"/>
      <c r="BB421" s="193"/>
      <c r="BC421" s="193"/>
      <c r="BD421" s="193"/>
      <c r="BE421" s="315"/>
      <c r="BF421" s="315"/>
      <c r="BG421" s="315"/>
      <c r="BH421" s="315"/>
      <c r="BI421" s="315"/>
      <c r="BJ421" s="315"/>
      <c r="BK421" s="315"/>
    </row>
    <row r="422" spans="1:63" x14ac:dyDescent="0.25">
      <c r="A422" s="43"/>
      <c r="B422" s="184" t="s">
        <v>5770</v>
      </c>
      <c r="C422" s="5" t="s">
        <v>4148</v>
      </c>
      <c r="D422" s="172">
        <v>3.1195923E-2</v>
      </c>
      <c r="E422" s="172">
        <v>1.7839494000000001E-2</v>
      </c>
      <c r="F422" s="172">
        <v>4.5861358999999997E-3</v>
      </c>
      <c r="G422" s="172">
        <v>1.4626572999999999E-3</v>
      </c>
      <c r="H422" s="172">
        <v>5.2881019999999999E-5</v>
      </c>
      <c r="I422" s="172">
        <v>1.1132049000000001E-3</v>
      </c>
      <c r="J422" s="172">
        <v>5.8029985000000001E-4</v>
      </c>
      <c r="K422" s="172">
        <v>7.2336815000000001E-6</v>
      </c>
      <c r="L422" s="172">
        <v>5.5540164999999999E-3</v>
      </c>
      <c r="M422" s="172">
        <v>0</v>
      </c>
      <c r="N422" s="172">
        <v>0</v>
      </c>
      <c r="O422" s="172">
        <v>0</v>
      </c>
      <c r="P422" s="199">
        <f t="shared" si="54"/>
        <v>0.1321444</v>
      </c>
      <c r="Q422" s="233">
        <v>2.6453536</v>
      </c>
      <c r="R422" s="96">
        <v>1.6439092</v>
      </c>
      <c r="S422" s="96">
        <v>0.82723199999999997</v>
      </c>
      <c r="T422" s="96">
        <v>1.5290999999999999E-6</v>
      </c>
      <c r="U422" s="96">
        <v>5.0735000000000002E-2</v>
      </c>
      <c r="V422" s="96">
        <v>1.535593E-2</v>
      </c>
      <c r="W422" s="96">
        <v>0.10811999999999999</v>
      </c>
      <c r="X422" s="241">
        <f t="shared" si="50"/>
        <v>1.3281481205100802E-2</v>
      </c>
      <c r="Y422" s="241">
        <f t="shared" si="51"/>
        <v>6.4134584662800002E-3</v>
      </c>
      <c r="Z422" s="241">
        <f t="shared" si="52"/>
        <v>2.7388715208208005E-3</v>
      </c>
      <c r="AA422" s="241">
        <f t="shared" si="53"/>
        <v>4.1291512180000002E-3</v>
      </c>
      <c r="AB422" s="241">
        <v>3.6626165999999998E-3</v>
      </c>
      <c r="AC422" s="241">
        <v>4.1668908999999999E-7</v>
      </c>
      <c r="AD422" s="241">
        <v>1.6918764000000001E-3</v>
      </c>
      <c r="AE422" s="241">
        <v>2.3866119000000002E-7</v>
      </c>
      <c r="AF422" s="241">
        <v>1.0319016E-3</v>
      </c>
      <c r="AG422" s="241">
        <v>2.6408516E-5</v>
      </c>
      <c r="AH422" s="241">
        <v>2.397227E-3</v>
      </c>
      <c r="AI422" s="241">
        <v>7.5289208000000001E-6</v>
      </c>
      <c r="AJ422" s="241">
        <v>1.2961435E-5</v>
      </c>
      <c r="AK422" s="241">
        <v>5.4195621999999998E-6</v>
      </c>
      <c r="AL422" s="241">
        <v>1.3469777E-6</v>
      </c>
      <c r="AM422" s="241">
        <v>4.3321208E-9</v>
      </c>
      <c r="AN422" s="241">
        <v>1.7781928000000001E-4</v>
      </c>
      <c r="AO422" s="241">
        <v>5.4782756E-5</v>
      </c>
      <c r="AP422" s="241">
        <v>8.1781256999999998E-5</v>
      </c>
      <c r="AQ422" s="241">
        <v>1.3162818E-5</v>
      </c>
      <c r="AR422" s="241">
        <v>4.1159884000000002E-3</v>
      </c>
      <c r="AT422" s="193"/>
      <c r="AU422" s="193"/>
      <c r="AV422" s="193"/>
      <c r="AW422" s="193"/>
      <c r="AX422" s="193"/>
      <c r="AY422" s="193"/>
      <c r="AZ422" s="193"/>
      <c r="BA422" s="193"/>
      <c r="BB422" s="193"/>
      <c r="BC422" s="193"/>
      <c r="BD422" s="193"/>
      <c r="BE422" s="315"/>
      <c r="BF422" s="315"/>
      <c r="BG422" s="315"/>
      <c r="BH422" s="315"/>
      <c r="BI422" s="315"/>
      <c r="BJ422" s="315"/>
      <c r="BK422" s="315"/>
    </row>
    <row r="423" spans="1:63" x14ac:dyDescent="0.25">
      <c r="A423" s="43"/>
      <c r="B423" s="184" t="s">
        <v>5770</v>
      </c>
      <c r="C423" s="5" t="s">
        <v>6160</v>
      </c>
      <c r="D423" s="172">
        <v>9.8342791999999998E-2</v>
      </c>
      <c r="E423" s="172">
        <v>6.2550148999999999E-2</v>
      </c>
      <c r="F423" s="172">
        <v>2.2470417999999999E-2</v>
      </c>
      <c r="G423" s="172">
        <v>3.2719482999999999E-3</v>
      </c>
      <c r="H423" s="172">
        <v>1.4820822E-4</v>
      </c>
      <c r="I423" s="172">
        <v>2.5443164000000002E-3</v>
      </c>
      <c r="J423" s="172">
        <v>9.0071137000000004E-4</v>
      </c>
      <c r="K423" s="172">
        <v>2.6335675000000001E-5</v>
      </c>
      <c r="L423" s="172">
        <v>6.4307043999999999E-3</v>
      </c>
      <c r="M423" s="172">
        <v>0</v>
      </c>
      <c r="N423" s="172">
        <v>0</v>
      </c>
      <c r="O423" s="172">
        <v>0</v>
      </c>
      <c r="P423" s="199">
        <f t="shared" si="54"/>
        <v>0.46333443703703703</v>
      </c>
      <c r="Q423" s="233">
        <v>8.9972466000000004</v>
      </c>
      <c r="R423" s="96">
        <v>6.5152840999999997</v>
      </c>
      <c r="S423" s="96">
        <v>2.0920480000000001</v>
      </c>
      <c r="T423" s="96">
        <v>5.2761000000000002E-6</v>
      </c>
      <c r="U423" s="96">
        <v>9.5032000000000005E-2</v>
      </c>
      <c r="V423" s="96">
        <v>3.9037210000000003E-2</v>
      </c>
      <c r="W423" s="96">
        <v>0.25584000000000001</v>
      </c>
      <c r="X423" s="241">
        <f t="shared" si="50"/>
        <v>4.5548393568985296E-2</v>
      </c>
      <c r="Y423" s="241">
        <f t="shared" si="51"/>
        <v>2.0137858248579998E-2</v>
      </c>
      <c r="Z423" s="241">
        <f t="shared" si="52"/>
        <v>9.0654931664053001E-3</v>
      </c>
      <c r="AA423" s="241">
        <f t="shared" si="53"/>
        <v>1.6345042154000001E-2</v>
      </c>
      <c r="AB423" s="241">
        <v>1.284245E-2</v>
      </c>
      <c r="AC423" s="241">
        <v>2.0996370000000002E-6</v>
      </c>
      <c r="AD423" s="241">
        <v>3.2249001000000002E-3</v>
      </c>
      <c r="AE423" s="241">
        <v>8.0722057999999998E-7</v>
      </c>
      <c r="AF423" s="241">
        <v>4.0007641999999996E-3</v>
      </c>
      <c r="AG423" s="241">
        <v>6.6837091E-5</v>
      </c>
      <c r="AH423" s="241">
        <v>8.4054126000000003E-3</v>
      </c>
      <c r="AI423" s="241">
        <v>3.7878746E-5</v>
      </c>
      <c r="AJ423" s="241">
        <v>2.8917441000000001E-5</v>
      </c>
      <c r="AK423" s="241">
        <v>1.1239925000000001E-5</v>
      </c>
      <c r="AL423" s="241">
        <v>2.7156716999999999E-6</v>
      </c>
      <c r="AM423" s="241">
        <v>8.6507052999999995E-9</v>
      </c>
      <c r="AN423" s="241">
        <v>2.42544E-4</v>
      </c>
      <c r="AO423" s="241">
        <v>9.0880212000000004E-5</v>
      </c>
      <c r="AP423" s="241">
        <v>2.4589592E-4</v>
      </c>
      <c r="AQ423" s="241">
        <v>1.5571153999999998E-5</v>
      </c>
      <c r="AR423" s="241">
        <v>1.6329471000000002E-2</v>
      </c>
      <c r="AT423" s="193"/>
      <c r="AU423" s="193"/>
      <c r="AV423" s="193"/>
      <c r="AW423" s="193"/>
      <c r="AX423" s="193"/>
      <c r="AY423" s="193"/>
      <c r="AZ423" s="193"/>
      <c r="BA423" s="193"/>
      <c r="BB423" s="193"/>
      <c r="BC423" s="193"/>
      <c r="BD423" s="193"/>
      <c r="BE423" s="315"/>
      <c r="BF423" s="315"/>
      <c r="BG423" s="315"/>
      <c r="BH423" s="315"/>
      <c r="BI423" s="315"/>
      <c r="BJ423" s="315"/>
      <c r="BK423" s="315"/>
    </row>
    <row r="424" spans="1:63" x14ac:dyDescent="0.25">
      <c r="A424" s="9"/>
      <c r="B424" s="184" t="s">
        <v>5770</v>
      </c>
      <c r="C424" s="5" t="s">
        <v>6161</v>
      </c>
      <c r="D424" s="172">
        <v>1.4519396</v>
      </c>
      <c r="E424" s="172">
        <v>0.62053267000000001</v>
      </c>
      <c r="F424" s="172">
        <v>0.62763183</v>
      </c>
      <c r="G424" s="172">
        <v>3.9975915000000001E-2</v>
      </c>
      <c r="H424" s="172">
        <v>2.3415757000000001E-3</v>
      </c>
      <c r="I424" s="172">
        <v>4.2628590000000001E-2</v>
      </c>
      <c r="J424" s="172">
        <v>1.4149933E-2</v>
      </c>
      <c r="K424" s="172">
        <v>2.5862248E-4</v>
      </c>
      <c r="L424" s="172">
        <v>0.10442044</v>
      </c>
      <c r="M424" s="172">
        <v>0</v>
      </c>
      <c r="N424" s="172">
        <v>0</v>
      </c>
      <c r="O424" s="172">
        <v>0</v>
      </c>
      <c r="P424" s="199">
        <f t="shared" si="54"/>
        <v>4.5965382962962957</v>
      </c>
      <c r="Q424" s="233">
        <v>93.794476000000003</v>
      </c>
      <c r="R424" s="96">
        <v>65.009737999999999</v>
      </c>
      <c r="S424" s="96">
        <v>24.102399999999999</v>
      </c>
      <c r="T424" s="96">
        <v>6.8162000000000002E-5</v>
      </c>
      <c r="U424" s="96">
        <v>1.2067000000000001</v>
      </c>
      <c r="V424" s="96">
        <v>0.44556980000000002</v>
      </c>
      <c r="W424" s="96">
        <v>3.03</v>
      </c>
      <c r="X424" s="241">
        <f t="shared" si="50"/>
        <v>0.54327258796135003</v>
      </c>
      <c r="Y424" s="241">
        <f t="shared" si="51"/>
        <v>0.28633345877999999</v>
      </c>
      <c r="Z424" s="241">
        <f t="shared" si="52"/>
        <v>9.3829635181349999E-2</v>
      </c>
      <c r="AA424" s="241">
        <f t="shared" si="53"/>
        <v>0.16310949399999999</v>
      </c>
      <c r="AB424" s="241">
        <v>0.12739682999999999</v>
      </c>
      <c r="AC424" s="241">
        <v>1.8963375E-5</v>
      </c>
      <c r="AD424" s="241">
        <v>4.7346742999999997E-2</v>
      </c>
      <c r="AE424" s="241">
        <v>1.5412364999999999E-5</v>
      </c>
      <c r="AF424" s="241">
        <v>0.11078556000000001</v>
      </c>
      <c r="AG424" s="241">
        <v>7.6995003999999999E-4</v>
      </c>
      <c r="AH424" s="241">
        <v>8.3381703000000001E-2</v>
      </c>
      <c r="AI424" s="241">
        <v>1.0461019999999999E-3</v>
      </c>
      <c r="AJ424" s="241">
        <v>3.4539057E-4</v>
      </c>
      <c r="AK424" s="241">
        <v>1.3108008999999999E-4</v>
      </c>
      <c r="AL424" s="241">
        <v>3.3992568999999999E-5</v>
      </c>
      <c r="AM424" s="241">
        <v>1.0735235000000001E-7</v>
      </c>
      <c r="AN424" s="241">
        <v>3.5199862999999998E-3</v>
      </c>
      <c r="AO424" s="241">
        <v>1.9867595E-3</v>
      </c>
      <c r="AP424" s="241">
        <v>3.3845137999999999E-3</v>
      </c>
      <c r="AQ424" s="241">
        <v>2.5270400000000003E-4</v>
      </c>
      <c r="AR424" s="241">
        <v>0.16285679</v>
      </c>
      <c r="AT424" s="193"/>
      <c r="AU424" s="193"/>
      <c r="AV424" s="193"/>
      <c r="AW424" s="193"/>
      <c r="AX424" s="193"/>
      <c r="AY424" s="193"/>
      <c r="AZ424" s="193"/>
      <c r="BA424" s="193"/>
      <c r="BB424" s="193"/>
      <c r="BC424" s="193"/>
      <c r="BD424" s="193"/>
      <c r="BE424" s="315"/>
      <c r="BF424" s="315"/>
      <c r="BG424" s="315"/>
      <c r="BH424" s="315"/>
      <c r="BI424" s="315"/>
      <c r="BJ424" s="315"/>
      <c r="BK424" s="315"/>
    </row>
    <row r="425" spans="1:63" x14ac:dyDescent="0.25">
      <c r="A425" s="9"/>
      <c r="B425" s="184" t="s">
        <v>5770</v>
      </c>
      <c r="C425" s="5" t="s">
        <v>6162</v>
      </c>
      <c r="D425" s="172">
        <v>0.96673746000000005</v>
      </c>
      <c r="E425" s="172">
        <v>0.65281345000000002</v>
      </c>
      <c r="F425" s="172">
        <v>0.18046321000000001</v>
      </c>
      <c r="G425" s="172">
        <v>4.6077077000000001E-2</v>
      </c>
      <c r="H425" s="172">
        <v>3.0417298999999998E-3</v>
      </c>
      <c r="I425" s="172">
        <v>3.2228774000000002E-2</v>
      </c>
      <c r="J425" s="172">
        <v>8.3759500000000001E-3</v>
      </c>
      <c r="K425" s="172">
        <v>2.2876582E-4</v>
      </c>
      <c r="L425" s="172">
        <v>4.3508495000000001E-2</v>
      </c>
      <c r="M425" s="172">
        <v>0</v>
      </c>
      <c r="N425" s="172">
        <v>0</v>
      </c>
      <c r="O425" s="172">
        <v>0</v>
      </c>
      <c r="P425" s="199">
        <f t="shared" si="54"/>
        <v>4.8356551851851846</v>
      </c>
      <c r="Q425" s="233">
        <v>109.92272</v>
      </c>
      <c r="R425" s="96">
        <v>75.330850999999996</v>
      </c>
      <c r="S425" s="96">
        <v>29.437519999999999</v>
      </c>
      <c r="T425" s="96">
        <v>4.4435999999999999E-5</v>
      </c>
      <c r="U425" s="96">
        <v>1.1355999999999999</v>
      </c>
      <c r="V425" s="96">
        <v>0.55070450000000004</v>
      </c>
      <c r="W425" s="96">
        <v>3.468</v>
      </c>
      <c r="X425" s="241">
        <f t="shared" si="50"/>
        <v>0.50004383794593998</v>
      </c>
      <c r="Y425" s="241">
        <f t="shared" si="51"/>
        <v>0.21673440784949999</v>
      </c>
      <c r="Z425" s="241">
        <f t="shared" si="52"/>
        <v>9.4382204756440019E-2</v>
      </c>
      <c r="AA425" s="241">
        <f t="shared" si="53"/>
        <v>0.18892722534</v>
      </c>
      <c r="AB425" s="241">
        <v>0.1340298</v>
      </c>
      <c r="AC425" s="241">
        <v>1.91045E-5</v>
      </c>
      <c r="AD425" s="241">
        <v>4.1631606000000002E-2</v>
      </c>
      <c r="AE425" s="241">
        <v>8.9461094999999999E-6</v>
      </c>
      <c r="AF425" s="241">
        <v>4.0104169000000002E-2</v>
      </c>
      <c r="AG425" s="241">
        <v>9.4078224000000005E-4</v>
      </c>
      <c r="AH425" s="241">
        <v>8.7722058000000006E-2</v>
      </c>
      <c r="AI425" s="241">
        <v>2.9779333000000001E-4</v>
      </c>
      <c r="AJ425" s="241">
        <v>3.8421479000000001E-4</v>
      </c>
      <c r="AK425" s="241">
        <v>1.2355421E-4</v>
      </c>
      <c r="AL425" s="241">
        <v>3.4251195000000001E-5</v>
      </c>
      <c r="AM425" s="241">
        <v>1.0533144E-7</v>
      </c>
      <c r="AN425" s="241">
        <v>2.1615079999999999E-3</v>
      </c>
      <c r="AO425" s="241">
        <v>1.1198574000000001E-3</v>
      </c>
      <c r="AP425" s="241">
        <v>2.5388625E-3</v>
      </c>
      <c r="AQ425" s="241">
        <v>1.0978534E-4</v>
      </c>
      <c r="AR425" s="241">
        <v>0.18881744</v>
      </c>
      <c r="AT425" s="193"/>
      <c r="AU425" s="193"/>
      <c r="AV425" s="193"/>
      <c r="AW425" s="193"/>
      <c r="AX425" s="193"/>
      <c r="AY425" s="193"/>
      <c r="AZ425" s="193"/>
      <c r="BA425" s="193"/>
      <c r="BB425" s="193"/>
      <c r="BC425" s="193"/>
      <c r="BD425" s="193"/>
      <c r="BE425" s="315"/>
      <c r="BF425" s="315"/>
      <c r="BG425" s="315"/>
      <c r="BH425" s="315"/>
      <c r="BI425" s="315"/>
      <c r="BJ425" s="315"/>
      <c r="BK425" s="315"/>
    </row>
    <row r="426" spans="1:63" x14ac:dyDescent="0.25">
      <c r="A426" s="9"/>
      <c r="B426" s="184" t="s">
        <v>5770</v>
      </c>
      <c r="C426" s="5" t="s">
        <v>6163</v>
      </c>
      <c r="D426" s="172">
        <v>0.53469524000000002</v>
      </c>
      <c r="E426" s="172">
        <v>0.18753402</v>
      </c>
      <c r="F426" s="172">
        <v>0.29173369999999998</v>
      </c>
      <c r="G426" s="172">
        <v>1.2507509E-2</v>
      </c>
      <c r="H426" s="172">
        <v>4.9726787000000001E-4</v>
      </c>
      <c r="I426" s="172">
        <v>9.5479376000000005E-3</v>
      </c>
      <c r="J426" s="172">
        <v>4.6475581999999996E-3</v>
      </c>
      <c r="K426" s="172">
        <v>6.4010534999999995E-5</v>
      </c>
      <c r="L426" s="172">
        <v>2.8163226999999999E-2</v>
      </c>
      <c r="M426" s="172">
        <v>0</v>
      </c>
      <c r="N426" s="172">
        <v>0</v>
      </c>
      <c r="O426" s="172">
        <v>0</v>
      </c>
      <c r="P426" s="199">
        <f t="shared" si="54"/>
        <v>1.3891408888888888</v>
      </c>
      <c r="Q426" s="233">
        <v>27.158601000000001</v>
      </c>
      <c r="R426" s="96">
        <v>17.888596</v>
      </c>
      <c r="S426" s="96">
        <v>7.7711199999999998</v>
      </c>
      <c r="T426" s="96">
        <v>1.7510999999999999E-5</v>
      </c>
      <c r="U426" s="96">
        <v>0.37079000000000001</v>
      </c>
      <c r="V426" s="96">
        <v>0.14255660000000001</v>
      </c>
      <c r="W426" s="96">
        <v>0.98551999999999995</v>
      </c>
      <c r="X426" s="241">
        <f t="shared" si="50"/>
        <v>0.17033845740945697</v>
      </c>
      <c r="Y426" s="241">
        <f t="shared" si="51"/>
        <v>9.7345306531599993E-2</v>
      </c>
      <c r="Z426" s="241">
        <f t="shared" si="52"/>
        <v>2.8123282359856994E-2</v>
      </c>
      <c r="AA426" s="241">
        <f t="shared" si="53"/>
        <v>4.4869868517999997E-2</v>
      </c>
      <c r="AB426" s="241">
        <v>3.8503046999999999E-2</v>
      </c>
      <c r="AC426" s="241">
        <v>5.3040555999999996E-6</v>
      </c>
      <c r="AD426" s="241">
        <v>1.5259906E-2</v>
      </c>
      <c r="AE426" s="241">
        <v>4.5504959999999998E-6</v>
      </c>
      <c r="AF426" s="241">
        <v>4.3324170000000002E-2</v>
      </c>
      <c r="AG426" s="241">
        <v>2.4832898000000001E-4</v>
      </c>
      <c r="AH426" s="241">
        <v>2.5200485000000002E-2</v>
      </c>
      <c r="AI426" s="241">
        <v>5.0704223999999999E-4</v>
      </c>
      <c r="AJ426" s="241">
        <v>1.0998356000000001E-4</v>
      </c>
      <c r="AK426" s="241">
        <v>5.2529374999999997E-5</v>
      </c>
      <c r="AL426" s="241">
        <v>1.054728E-5</v>
      </c>
      <c r="AM426" s="241">
        <v>3.3674857E-8</v>
      </c>
      <c r="AN426" s="241">
        <v>1.0433165E-3</v>
      </c>
      <c r="AO426" s="241">
        <v>3.9487626E-4</v>
      </c>
      <c r="AP426" s="241">
        <v>8.0446846999999999E-4</v>
      </c>
      <c r="AQ426" s="241">
        <v>6.7771518000000002E-5</v>
      </c>
      <c r="AR426" s="241">
        <v>4.4802096999999999E-2</v>
      </c>
      <c r="AT426" s="193"/>
      <c r="AU426" s="193"/>
      <c r="AV426" s="193"/>
      <c r="AW426" s="193"/>
      <c r="AX426" s="193"/>
      <c r="AY426" s="193"/>
      <c r="AZ426" s="193"/>
      <c r="BA426" s="193"/>
      <c r="BB426" s="193"/>
      <c r="BC426" s="193"/>
      <c r="BD426" s="193"/>
      <c r="BE426" s="315"/>
      <c r="BF426" s="315"/>
      <c r="BG426" s="315"/>
      <c r="BH426" s="315"/>
      <c r="BI426" s="315"/>
      <c r="BJ426" s="315"/>
      <c r="BK426" s="315"/>
    </row>
    <row r="427" spans="1:63" x14ac:dyDescent="0.25">
      <c r="A427" s="9"/>
      <c r="B427" s="184" t="s">
        <v>5770</v>
      </c>
      <c r="C427" s="5" t="s">
        <v>6164</v>
      </c>
      <c r="D427" s="172">
        <v>9.5420817000000007</v>
      </c>
      <c r="E427" s="172">
        <v>8.3823202999999999</v>
      </c>
      <c r="F427" s="172">
        <v>0.91943580000000003</v>
      </c>
      <c r="G427" s="172">
        <v>3.0288586999999999E-2</v>
      </c>
      <c r="H427" s="172">
        <v>4.4276245999999998E-2</v>
      </c>
      <c r="I427" s="172">
        <v>5.6793556000000002E-2</v>
      </c>
      <c r="J427" s="172">
        <v>2.3125452000000001E-2</v>
      </c>
      <c r="K427" s="172">
        <v>4.2558086999999996E-3</v>
      </c>
      <c r="L427" s="172">
        <v>8.1585921000000006E-2</v>
      </c>
      <c r="M427" s="172">
        <v>0</v>
      </c>
      <c r="N427" s="172">
        <v>0</v>
      </c>
      <c r="O427" s="172">
        <v>0</v>
      </c>
      <c r="P427" s="199">
        <f t="shared" si="54"/>
        <v>62.091261481481475</v>
      </c>
      <c r="Q427" s="233">
        <v>1161.6797999999999</v>
      </c>
      <c r="R427" s="96">
        <v>970.50476000000003</v>
      </c>
      <c r="S427" s="96">
        <v>15.643599999999999</v>
      </c>
      <c r="T427" s="96">
        <v>8.0101E-4</v>
      </c>
      <c r="U427" s="96">
        <v>26.812999999999999</v>
      </c>
      <c r="V427" s="96">
        <v>0.53763660000000002</v>
      </c>
      <c r="W427" s="96">
        <v>148.18</v>
      </c>
      <c r="X427" s="241">
        <f t="shared" si="50"/>
        <v>5.5784612557540703</v>
      </c>
      <c r="Y427" s="241">
        <f t="shared" si="51"/>
        <v>1.94467308488</v>
      </c>
      <c r="Z427" s="241">
        <f t="shared" si="52"/>
        <v>1.1984302268640703</v>
      </c>
      <c r="AA427" s="241">
        <f t="shared" si="53"/>
        <v>2.4353579440099997</v>
      </c>
      <c r="AB427" s="241">
        <v>1.7206056000000001</v>
      </c>
      <c r="AC427" s="241">
        <v>4.5559201000000001E-4</v>
      </c>
      <c r="AD427" s="241">
        <v>3.5884518999999997E-2</v>
      </c>
      <c r="AE427" s="241">
        <v>1.1585652000000001E-4</v>
      </c>
      <c r="AF427" s="241">
        <v>0.18711778000000001</v>
      </c>
      <c r="AG427" s="241">
        <v>4.9373734999999996E-4</v>
      </c>
      <c r="AH427" s="241">
        <v>1.1260089</v>
      </c>
      <c r="AI427" s="241">
        <v>1.3655712E-3</v>
      </c>
      <c r="AJ427" s="241">
        <v>2.5471751999999999E-4</v>
      </c>
      <c r="AK427" s="241">
        <v>5.8186038000000002E-4</v>
      </c>
      <c r="AL427" s="241">
        <v>2.6249384999999999E-5</v>
      </c>
      <c r="AM427" s="241">
        <v>1.1037907E-7</v>
      </c>
      <c r="AN427" s="241">
        <v>3.7091577000000001E-2</v>
      </c>
      <c r="AO427" s="241">
        <v>3.2879179999999999E-3</v>
      </c>
      <c r="AP427" s="241">
        <v>2.9813322999999999E-2</v>
      </c>
      <c r="AQ427" s="241">
        <v>2.3054400999999999E-4</v>
      </c>
      <c r="AR427" s="241">
        <v>2.4351273999999998</v>
      </c>
      <c r="AT427" s="193"/>
      <c r="AU427" s="193"/>
      <c r="AV427" s="193"/>
      <c r="AW427" s="193"/>
      <c r="AX427" s="193"/>
      <c r="AY427" s="193"/>
      <c r="AZ427" s="193"/>
      <c r="BA427" s="193"/>
      <c r="BB427" s="193"/>
      <c r="BC427" s="193"/>
      <c r="BD427" s="193"/>
      <c r="BE427" s="315"/>
      <c r="BF427" s="315"/>
      <c r="BG427" s="315"/>
      <c r="BH427" s="315"/>
      <c r="BI427" s="315"/>
      <c r="BJ427" s="315"/>
      <c r="BK427" s="315"/>
    </row>
    <row r="428" spans="1:63" x14ac:dyDescent="0.25">
      <c r="A428" s="43"/>
      <c r="B428" s="184" t="s">
        <v>5770</v>
      </c>
      <c r="C428" s="5" t="s">
        <v>6165</v>
      </c>
      <c r="D428" s="172">
        <v>8.4342459999999999</v>
      </c>
      <c r="E428" s="172">
        <v>0.67363538000000001</v>
      </c>
      <c r="F428" s="172">
        <v>0.35834186000000001</v>
      </c>
      <c r="G428" s="172">
        <v>1.1253772E-2</v>
      </c>
      <c r="H428" s="172">
        <v>2.5772949999999998E-3</v>
      </c>
      <c r="I428" s="172">
        <v>1.4850608E-2</v>
      </c>
      <c r="J428" s="172">
        <v>7.9928320999999997E-3</v>
      </c>
      <c r="K428" s="172">
        <v>3.3253272000000002E-4</v>
      </c>
      <c r="L428" s="172">
        <v>7.3652617999999999</v>
      </c>
      <c r="M428" s="172">
        <v>0</v>
      </c>
      <c r="N428" s="172">
        <v>0</v>
      </c>
      <c r="O428" s="172">
        <v>0</v>
      </c>
      <c r="P428" s="199">
        <f t="shared" si="54"/>
        <v>4.9898917037037034</v>
      </c>
      <c r="Q428" s="233">
        <v>81.903892999999997</v>
      </c>
      <c r="R428" s="96">
        <v>73.951710000000006</v>
      </c>
      <c r="S428" s="96">
        <v>6.4696800000000003</v>
      </c>
      <c r="T428" s="96">
        <v>8.6841000000000004E-5</v>
      </c>
      <c r="U428" s="96">
        <v>0.42624000000000001</v>
      </c>
      <c r="V428" s="96">
        <v>0.11576690000000001</v>
      </c>
      <c r="W428" s="96">
        <v>0.94040999999999997</v>
      </c>
      <c r="X428" s="241">
        <f t="shared" si="50"/>
        <v>0.53002938590495596</v>
      </c>
      <c r="Y428" s="241">
        <f t="shared" si="51"/>
        <v>0.248112974056</v>
      </c>
      <c r="Z428" s="241">
        <f t="shared" si="52"/>
        <v>9.6360316846956007E-2</v>
      </c>
      <c r="AA428" s="241">
        <f t="shared" si="53"/>
        <v>0.18555609500200002</v>
      </c>
      <c r="AB428" s="241">
        <v>0.13831209999999999</v>
      </c>
      <c r="AC428" s="241">
        <v>3.0591189000000003E-5</v>
      </c>
      <c r="AD428" s="241">
        <v>1.3941083E-2</v>
      </c>
      <c r="AE428" s="241">
        <v>1.5769197E-5</v>
      </c>
      <c r="AF428" s="241">
        <v>9.5606736999999997E-2</v>
      </c>
      <c r="AG428" s="241">
        <v>2.0669366999999999E-4</v>
      </c>
      <c r="AH428" s="241">
        <v>9.0518900999999999E-2</v>
      </c>
      <c r="AI428" s="241">
        <v>6.0110798999999998E-4</v>
      </c>
      <c r="AJ428" s="241">
        <v>9.7704331000000004E-5</v>
      </c>
      <c r="AK428" s="241">
        <v>6.8011729999999993E-5</v>
      </c>
      <c r="AL428" s="241">
        <v>1.0644103E-5</v>
      </c>
      <c r="AM428" s="241">
        <v>3.6782955999999998E-8</v>
      </c>
      <c r="AN428" s="241">
        <v>1.5308824E-3</v>
      </c>
      <c r="AO428" s="241">
        <v>8.6688860999999996E-4</v>
      </c>
      <c r="AP428" s="241">
        <v>2.6661399E-3</v>
      </c>
      <c r="AQ428" s="241">
        <v>9.3335002000000006E-5</v>
      </c>
      <c r="AR428" s="241">
        <v>0.18546276</v>
      </c>
      <c r="AT428" s="193"/>
      <c r="AU428" s="193"/>
      <c r="AV428" s="193"/>
      <c r="AW428" s="193"/>
      <c r="AX428" s="193"/>
      <c r="AY428" s="193"/>
      <c r="AZ428" s="193"/>
      <c r="BA428" s="193"/>
      <c r="BB428" s="193"/>
      <c r="BC428" s="193"/>
      <c r="BD428" s="193"/>
      <c r="BE428" s="315"/>
      <c r="BF428" s="315"/>
      <c r="BG428" s="315"/>
      <c r="BH428" s="315"/>
      <c r="BI428" s="315"/>
      <c r="BJ428" s="315"/>
      <c r="BK428" s="315"/>
    </row>
    <row r="429" spans="1:63" x14ac:dyDescent="0.25">
      <c r="A429" s="43"/>
      <c r="B429" s="184" t="s">
        <v>5770</v>
      </c>
      <c r="C429" s="5" t="s">
        <v>6166</v>
      </c>
      <c r="D429" s="172">
        <v>8.1469734999999996</v>
      </c>
      <c r="E429" s="172">
        <v>0.55707061999999996</v>
      </c>
      <c r="F429" s="172">
        <v>0.15398068000000001</v>
      </c>
      <c r="G429" s="172">
        <v>3.7325364E-2</v>
      </c>
      <c r="H429" s="172">
        <v>1.9706166999999999E-3</v>
      </c>
      <c r="I429" s="172">
        <v>2.1537793E-2</v>
      </c>
      <c r="J429" s="172">
        <v>1.9565610000000001E-2</v>
      </c>
      <c r="K429" s="172">
        <v>2.3381494000000001E-4</v>
      </c>
      <c r="L429" s="172">
        <v>7.355289</v>
      </c>
      <c r="M429" s="172">
        <v>0</v>
      </c>
      <c r="N429" s="172">
        <v>0</v>
      </c>
      <c r="O429" s="172">
        <v>0</v>
      </c>
      <c r="P429" s="199">
        <f t="shared" si="54"/>
        <v>4.1264490370370366</v>
      </c>
      <c r="Q429" s="233">
        <v>93.689204000000004</v>
      </c>
      <c r="R429" s="96">
        <v>74.853869000000003</v>
      </c>
      <c r="S429" s="96">
        <v>15.93088</v>
      </c>
      <c r="T429" s="96">
        <v>7.4918000000000003E-5</v>
      </c>
      <c r="U429" s="96">
        <v>0.66329000000000005</v>
      </c>
      <c r="V429" s="96">
        <v>0.29538989999999998</v>
      </c>
      <c r="W429" s="96">
        <v>1.9457</v>
      </c>
      <c r="X429" s="241">
        <f t="shared" ref="X429:X436" si="55">SUM(Y429:AA429)</f>
        <v>0.44069097816900005</v>
      </c>
      <c r="Y429" s="241">
        <f t="shared" ref="Y429:Y436" si="56">SUM(AB429:AG429)</f>
        <v>0.17125896574100002</v>
      </c>
      <c r="Z429" s="241">
        <f t="shared" ref="Z429:Z436" si="57">SUM(AH429:AP429)</f>
        <v>8.1887731492000002E-2</v>
      </c>
      <c r="AA429" s="241">
        <f t="shared" ref="AA429:AA436" si="58">SUM(AQ429:AR429)</f>
        <v>0.18754428093600001</v>
      </c>
      <c r="AB429" s="241">
        <v>0.11437754</v>
      </c>
      <c r="AC429" s="241">
        <v>5.5069652999999997E-5</v>
      </c>
      <c r="AD429" s="241">
        <v>2.5107649999999999E-2</v>
      </c>
      <c r="AE429" s="241">
        <v>1.0473538E-5</v>
      </c>
      <c r="AF429" s="241">
        <v>3.1199098000000001E-2</v>
      </c>
      <c r="AG429" s="241">
        <v>5.0913455000000003E-4</v>
      </c>
      <c r="AH429" s="241">
        <v>7.4860081999999994E-2</v>
      </c>
      <c r="AI429" s="241">
        <v>2.4890018999999998E-4</v>
      </c>
      <c r="AJ429" s="241">
        <v>2.2736421999999999E-4</v>
      </c>
      <c r="AK429" s="241">
        <v>1.104601E-4</v>
      </c>
      <c r="AL429" s="241">
        <v>2.7757048999999999E-5</v>
      </c>
      <c r="AM429" s="241">
        <v>8.7973000000000003E-8</v>
      </c>
      <c r="AN429" s="241">
        <v>1.4557349000000001E-3</v>
      </c>
      <c r="AO429" s="241">
        <v>9.4479956E-4</v>
      </c>
      <c r="AP429" s="241">
        <v>4.0125454999999999E-3</v>
      </c>
      <c r="AQ429" s="241">
        <v>7.0120936E-5</v>
      </c>
      <c r="AR429" s="241">
        <v>0.18747416</v>
      </c>
      <c r="AT429" s="193"/>
      <c r="AU429" s="193"/>
      <c r="AV429" s="193"/>
      <c r="AW429" s="193"/>
      <c r="AX429" s="193"/>
      <c r="AY429" s="193"/>
      <c r="AZ429" s="193"/>
      <c r="BA429" s="193"/>
      <c r="BB429" s="193"/>
      <c r="BC429" s="193"/>
      <c r="BD429" s="193"/>
      <c r="BE429" s="315"/>
      <c r="BF429" s="315"/>
      <c r="BG429" s="315"/>
      <c r="BH429" s="315"/>
      <c r="BI429" s="315"/>
      <c r="BJ429" s="315"/>
      <c r="BK429" s="315"/>
    </row>
    <row r="430" spans="1:63" x14ac:dyDescent="0.25">
      <c r="A430" s="43"/>
      <c r="B430" s="184" t="s">
        <v>5770</v>
      </c>
      <c r="C430" s="5" t="s">
        <v>6167</v>
      </c>
      <c r="D430" s="172">
        <v>8.2906043</v>
      </c>
      <c r="E430" s="172">
        <v>0.61535046000000004</v>
      </c>
      <c r="F430" s="172">
        <v>0.25615848000000002</v>
      </c>
      <c r="G430" s="172">
        <v>2.4289532999999999E-2</v>
      </c>
      <c r="H430" s="172">
        <v>2.2739389E-3</v>
      </c>
      <c r="I430" s="172">
        <v>1.8194202E-2</v>
      </c>
      <c r="J430" s="172">
        <v>1.3779214E-2</v>
      </c>
      <c r="K430" s="172">
        <v>2.8317501E-4</v>
      </c>
      <c r="L430" s="172">
        <v>7.3602752999999996</v>
      </c>
      <c r="M430" s="172">
        <v>0</v>
      </c>
      <c r="N430" s="172">
        <v>0</v>
      </c>
      <c r="O430" s="172">
        <v>0</v>
      </c>
      <c r="P430" s="199">
        <f t="shared" ref="P430:P436" si="59">E430/0.135</f>
        <v>4.5581515555555558</v>
      </c>
      <c r="Q430" s="233">
        <v>87.795407999999995</v>
      </c>
      <c r="R430" s="96">
        <v>74.401978999999997</v>
      </c>
      <c r="S430" s="96">
        <v>11.2</v>
      </c>
      <c r="T430" s="96">
        <v>8.0878999999999996E-5</v>
      </c>
      <c r="U430" s="96">
        <v>0.54476999999999998</v>
      </c>
      <c r="V430" s="96">
        <v>0.20557839999999999</v>
      </c>
      <c r="W430" s="96">
        <v>1.4430000000000001</v>
      </c>
      <c r="X430" s="241">
        <f t="shared" si="55"/>
        <v>0.48535644941143596</v>
      </c>
      <c r="Y430" s="241">
        <f t="shared" si="56"/>
        <v>0.20968459566299999</v>
      </c>
      <c r="Z430" s="241">
        <f t="shared" si="57"/>
        <v>8.9123706418436019E-2</v>
      </c>
      <c r="AA430" s="241">
        <f t="shared" si="58"/>
        <v>0.18654814733</v>
      </c>
      <c r="AB430" s="241">
        <v>0.12634429999999999</v>
      </c>
      <c r="AC430" s="241">
        <v>4.2830626000000001E-5</v>
      </c>
      <c r="AD430" s="241">
        <v>1.9524103000000001E-2</v>
      </c>
      <c r="AE430" s="241">
        <v>1.3121377E-5</v>
      </c>
      <c r="AF430" s="241">
        <v>6.3402330000000007E-2</v>
      </c>
      <c r="AG430" s="241">
        <v>3.5791065999999999E-4</v>
      </c>
      <c r="AH430" s="241">
        <v>8.2689149000000003E-2</v>
      </c>
      <c r="AI430" s="241">
        <v>4.2499911000000001E-4</v>
      </c>
      <c r="AJ430" s="241">
        <v>1.6253428000000001E-4</v>
      </c>
      <c r="AK430" s="241">
        <v>8.9236413000000001E-5</v>
      </c>
      <c r="AL430" s="241">
        <v>1.9200407999999999E-5</v>
      </c>
      <c r="AM430" s="241">
        <v>6.2377435999999997E-8</v>
      </c>
      <c r="AN430" s="241">
        <v>1.4933086E-3</v>
      </c>
      <c r="AO430" s="241">
        <v>9.0584563000000004E-4</v>
      </c>
      <c r="AP430" s="241">
        <v>3.3393706000000001E-3</v>
      </c>
      <c r="AQ430" s="241">
        <v>8.1727329999999995E-5</v>
      </c>
      <c r="AR430" s="241">
        <v>0.18646641999999999</v>
      </c>
      <c r="AT430" s="193"/>
      <c r="AU430" s="193"/>
      <c r="AV430" s="193"/>
      <c r="AW430" s="193"/>
      <c r="AX430" s="193"/>
      <c r="AY430" s="193"/>
      <c r="AZ430" s="193"/>
      <c r="BA430" s="193"/>
      <c r="BB430" s="193"/>
      <c r="BC430" s="193"/>
      <c r="BD430" s="193"/>
      <c r="BE430" s="315"/>
      <c r="BF430" s="315"/>
      <c r="BG430" s="315"/>
      <c r="BH430" s="315"/>
      <c r="BI430" s="315"/>
      <c r="BJ430" s="315"/>
      <c r="BK430" s="315"/>
    </row>
    <row r="431" spans="1:63" x14ac:dyDescent="0.25">
      <c r="A431" s="43"/>
      <c r="B431" s="184" t="s">
        <v>5770</v>
      </c>
      <c r="C431" s="5" t="s">
        <v>6168</v>
      </c>
      <c r="D431" s="172">
        <v>0.68861886000000005</v>
      </c>
      <c r="E431" s="172">
        <v>0.42976967999999999</v>
      </c>
      <c r="F431" s="172">
        <v>0.15284513</v>
      </c>
      <c r="G431" s="172">
        <v>2.529037E-2</v>
      </c>
      <c r="H431" s="172">
        <v>1.8174622E-3</v>
      </c>
      <c r="I431" s="172">
        <v>2.4768057999999999E-2</v>
      </c>
      <c r="J431" s="172">
        <v>7.5202037000000003E-3</v>
      </c>
      <c r="K431" s="172">
        <v>1.4127416E-4</v>
      </c>
      <c r="L431" s="172">
        <v>4.6466687E-2</v>
      </c>
      <c r="M431" s="172">
        <v>0</v>
      </c>
      <c r="N431" s="172">
        <v>0</v>
      </c>
      <c r="O431" s="172">
        <v>0</v>
      </c>
      <c r="P431" s="199">
        <f t="shared" si="59"/>
        <v>3.1834791111111107</v>
      </c>
      <c r="Q431" s="233">
        <v>53.093544000000001</v>
      </c>
      <c r="R431" s="96">
        <v>33.876112999999997</v>
      </c>
      <c r="S431" s="96">
        <v>16.2288</v>
      </c>
      <c r="T431" s="96">
        <v>2.8140000000000002E-5</v>
      </c>
      <c r="U431" s="96">
        <v>0.72194000000000003</v>
      </c>
      <c r="V431" s="96">
        <v>0.30196260000000003</v>
      </c>
      <c r="W431" s="96">
        <v>1.9646999999999999</v>
      </c>
      <c r="X431" s="241">
        <f t="shared" si="55"/>
        <v>0.307912932398544</v>
      </c>
      <c r="Y431" s="241">
        <f t="shared" si="56"/>
        <v>0.15989158132340001</v>
      </c>
      <c r="Z431" s="241">
        <f t="shared" si="57"/>
        <v>6.3050545245144002E-2</v>
      </c>
      <c r="AA431" s="241">
        <f t="shared" si="58"/>
        <v>8.4970805829999996E-2</v>
      </c>
      <c r="AB431" s="241">
        <v>8.8236941999999999E-2</v>
      </c>
      <c r="AC431" s="241">
        <v>1.1185169E-4</v>
      </c>
      <c r="AD431" s="241">
        <v>3.3941469000000002E-2</v>
      </c>
      <c r="AE431" s="241">
        <v>6.3552134000000001E-6</v>
      </c>
      <c r="AF431" s="241">
        <v>3.7076425000000003E-2</v>
      </c>
      <c r="AG431" s="241">
        <v>5.1853841999999998E-4</v>
      </c>
      <c r="AH431" s="241">
        <v>5.7751978000000002E-2</v>
      </c>
      <c r="AI431" s="241">
        <v>2.5607169999999999E-4</v>
      </c>
      <c r="AJ431" s="241">
        <v>2.2332651E-4</v>
      </c>
      <c r="AK431" s="241">
        <v>3.2843428000000003E-4</v>
      </c>
      <c r="AL431" s="241">
        <v>2.0819566999999999E-5</v>
      </c>
      <c r="AM431" s="241">
        <v>7.7688143999999994E-8</v>
      </c>
      <c r="AN431" s="241">
        <v>1.8050801E-3</v>
      </c>
      <c r="AO431" s="241">
        <v>1.0826111000000001E-3</v>
      </c>
      <c r="AP431" s="241">
        <v>1.5821463000000001E-3</v>
      </c>
      <c r="AQ431" s="241">
        <v>1.1302583E-4</v>
      </c>
      <c r="AR431" s="241">
        <v>8.4857779999999994E-2</v>
      </c>
      <c r="AT431" s="193"/>
      <c r="AU431" s="193"/>
      <c r="AV431" s="193"/>
      <c r="AW431" s="193"/>
      <c r="AX431" s="193"/>
      <c r="AY431" s="193"/>
      <c r="AZ431" s="193"/>
      <c r="BA431" s="193"/>
      <c r="BB431" s="193"/>
      <c r="BC431" s="193"/>
      <c r="BD431" s="193"/>
      <c r="BE431" s="315"/>
      <c r="BF431" s="315"/>
      <c r="BG431" s="315"/>
      <c r="BH431" s="315"/>
      <c r="BI431" s="315"/>
      <c r="BJ431" s="315"/>
      <c r="BK431" s="315"/>
    </row>
    <row r="432" spans="1:63" x14ac:dyDescent="0.25">
      <c r="A432" s="43"/>
      <c r="B432" s="184" t="s">
        <v>5770</v>
      </c>
      <c r="C432" s="5" t="s">
        <v>6169</v>
      </c>
      <c r="D432" s="172">
        <v>0.93599979</v>
      </c>
      <c r="E432" s="172">
        <v>0.24401094000000001</v>
      </c>
      <c r="F432" s="172">
        <v>7.7390459999999994E-2</v>
      </c>
      <c r="G432" s="172">
        <v>3.7418055000000001E-3</v>
      </c>
      <c r="H432" s="172">
        <v>6.8887842000000003E-4</v>
      </c>
      <c r="I432" s="172">
        <v>3.9905034000000004E-3</v>
      </c>
      <c r="J432" s="172">
        <v>0.58368127999999997</v>
      </c>
      <c r="K432" s="172">
        <v>1.5398866E-4</v>
      </c>
      <c r="L432" s="172">
        <v>2.2341929E-2</v>
      </c>
      <c r="M432" s="172">
        <v>0</v>
      </c>
      <c r="N432" s="172">
        <v>0</v>
      </c>
      <c r="O432" s="172">
        <v>0</v>
      </c>
      <c r="P432" s="199">
        <f t="shared" si="59"/>
        <v>1.8074884444444443</v>
      </c>
      <c r="Q432" s="233">
        <v>32.082611</v>
      </c>
      <c r="R432" s="96">
        <v>30.128668000000001</v>
      </c>
      <c r="S432" s="96">
        <v>1.515528</v>
      </c>
      <c r="T432" s="96">
        <v>2.9241999999999999E-5</v>
      </c>
      <c r="U432" s="96">
        <v>0.14702000000000001</v>
      </c>
      <c r="V432" s="96">
        <v>2.7315780000000001E-2</v>
      </c>
      <c r="W432" s="96">
        <v>0.26405000000000001</v>
      </c>
      <c r="X432" s="241">
        <f t="shared" si="55"/>
        <v>0.21840288674486999</v>
      </c>
      <c r="Y432" s="241">
        <f t="shared" si="56"/>
        <v>0.102677069749</v>
      </c>
      <c r="Z432" s="241">
        <f t="shared" si="57"/>
        <v>4.0075208143869993E-2</v>
      </c>
      <c r="AA432" s="241">
        <f t="shared" si="58"/>
        <v>7.5650608852000006E-2</v>
      </c>
      <c r="AB432" s="241">
        <v>5.010175E-2</v>
      </c>
      <c r="AC432" s="241">
        <v>1.2655361000000001E-5</v>
      </c>
      <c r="AD432" s="241">
        <v>3.9872154999999999E-2</v>
      </c>
      <c r="AE432" s="241">
        <v>2.6838850000000001E-6</v>
      </c>
      <c r="AF432" s="241">
        <v>1.2639529E-2</v>
      </c>
      <c r="AG432" s="241">
        <v>4.8296503000000002E-5</v>
      </c>
      <c r="AH432" s="241">
        <v>3.2791347999999998E-2</v>
      </c>
      <c r="AI432" s="241">
        <v>1.3151807999999999E-4</v>
      </c>
      <c r="AJ432" s="241">
        <v>2.9494701999999999E-5</v>
      </c>
      <c r="AK432" s="241">
        <v>5.1608466000000004E-3</v>
      </c>
      <c r="AL432" s="241">
        <v>4.2302688000000003E-6</v>
      </c>
      <c r="AM432" s="241">
        <v>2.1628306999999999E-7</v>
      </c>
      <c r="AN432" s="241">
        <v>6.5732284999999997E-4</v>
      </c>
      <c r="AO432" s="241">
        <v>2.8752425999999998E-4</v>
      </c>
      <c r="AP432" s="241">
        <v>1.0127071000000001E-3</v>
      </c>
      <c r="AQ432" s="241">
        <v>5.4465851999999998E-5</v>
      </c>
      <c r="AR432" s="241">
        <v>7.5596143000000005E-2</v>
      </c>
      <c r="AT432" s="193"/>
      <c r="AU432" s="193"/>
      <c r="AV432" s="193"/>
      <c r="AW432" s="193"/>
      <c r="AX432" s="193"/>
      <c r="AY432" s="193"/>
      <c r="AZ432" s="193"/>
      <c r="BA432" s="193"/>
      <c r="BB432" s="193"/>
      <c r="BC432" s="193"/>
      <c r="BD432" s="193"/>
      <c r="BE432" s="315"/>
      <c r="BF432" s="315"/>
      <c r="BG432" s="315"/>
      <c r="BH432" s="315"/>
      <c r="BI432" s="315"/>
      <c r="BJ432" s="315"/>
      <c r="BK432" s="315"/>
    </row>
    <row r="433" spans="1:63" x14ac:dyDescent="0.25">
      <c r="A433" s="43"/>
      <c r="B433" s="184" t="s">
        <v>5770</v>
      </c>
      <c r="C433" s="5" t="s">
        <v>6170</v>
      </c>
      <c r="D433" s="172">
        <v>0.49081046</v>
      </c>
      <c r="E433" s="172">
        <v>0.38979743</v>
      </c>
      <c r="F433" s="172">
        <v>2.7388106999999998E-2</v>
      </c>
      <c r="G433" s="172">
        <v>3.6248355E-3</v>
      </c>
      <c r="H433" s="172">
        <v>9.7936925999999994E-4</v>
      </c>
      <c r="I433" s="172">
        <v>3.9327173999999998E-3</v>
      </c>
      <c r="J433" s="172">
        <v>5.1178874999999999E-2</v>
      </c>
      <c r="K433" s="172">
        <v>2.3916572E-4</v>
      </c>
      <c r="L433" s="172">
        <v>1.3669964E-2</v>
      </c>
      <c r="M433" s="172">
        <v>0</v>
      </c>
      <c r="N433" s="172">
        <v>0</v>
      </c>
      <c r="O433" s="172">
        <v>0</v>
      </c>
      <c r="P433" s="199">
        <f t="shared" si="59"/>
        <v>2.88738837037037</v>
      </c>
      <c r="Q433" s="233">
        <v>51.371251000000001</v>
      </c>
      <c r="R433" s="96">
        <v>48.855172000000003</v>
      </c>
      <c r="S433" s="96">
        <v>2.026024</v>
      </c>
      <c r="T433" s="96">
        <v>4.2175999999999997E-5</v>
      </c>
      <c r="U433" s="96">
        <v>0.13449</v>
      </c>
      <c r="V433" s="96">
        <v>3.7702989999999999E-2</v>
      </c>
      <c r="W433" s="96">
        <v>0.31781999999999999</v>
      </c>
      <c r="X433" s="241">
        <f t="shared" si="55"/>
        <v>0.27095721137618201</v>
      </c>
      <c r="Y433" s="241">
        <f t="shared" si="56"/>
        <v>9.3211928570599997E-2</v>
      </c>
      <c r="Z433" s="241">
        <f t="shared" si="57"/>
        <v>5.5104327635582005E-2</v>
      </c>
      <c r="AA433" s="241">
        <f t="shared" si="58"/>
        <v>0.12264095517</v>
      </c>
      <c r="AB433" s="241">
        <v>8.0037269999999994E-2</v>
      </c>
      <c r="AC433" s="241">
        <v>2.0651151999999998E-5</v>
      </c>
      <c r="AD433" s="241">
        <v>7.2964131000000003E-3</v>
      </c>
      <c r="AE433" s="241">
        <v>2.7095376000000001E-6</v>
      </c>
      <c r="AF433" s="241">
        <v>5.7902520999999997E-3</v>
      </c>
      <c r="AG433" s="241">
        <v>6.4632681000000003E-5</v>
      </c>
      <c r="AH433" s="241">
        <v>5.2383829E-2</v>
      </c>
      <c r="AI433" s="241">
        <v>4.275626E-5</v>
      </c>
      <c r="AJ433" s="241">
        <v>3.2048811999999997E-5</v>
      </c>
      <c r="AK433" s="241">
        <v>4.5904753000000002E-4</v>
      </c>
      <c r="AL433" s="241">
        <v>3.4166646000000002E-6</v>
      </c>
      <c r="AM433" s="241">
        <v>2.9088982000000001E-8</v>
      </c>
      <c r="AN433" s="241">
        <v>4.8395276E-4</v>
      </c>
      <c r="AO433" s="241">
        <v>2.5336762000000002E-4</v>
      </c>
      <c r="AP433" s="241">
        <v>1.4458799E-3</v>
      </c>
      <c r="AQ433" s="241">
        <v>3.5395170000000001E-5</v>
      </c>
      <c r="AR433" s="241">
        <v>0.12260556</v>
      </c>
      <c r="AT433" s="193"/>
      <c r="AU433" s="193"/>
      <c r="AV433" s="193"/>
      <c r="AW433" s="193"/>
      <c r="AX433" s="193"/>
      <c r="AY433" s="193"/>
      <c r="AZ433" s="193"/>
      <c r="BA433" s="193"/>
      <c r="BB433" s="193"/>
      <c r="BC433" s="193"/>
      <c r="BD433" s="193"/>
      <c r="BE433" s="315"/>
      <c r="BF433" s="315"/>
      <c r="BG433" s="315"/>
      <c r="BH433" s="315"/>
      <c r="BI433" s="315"/>
      <c r="BJ433" s="315"/>
      <c r="BK433" s="315"/>
    </row>
    <row r="434" spans="1:63" x14ac:dyDescent="0.25">
      <c r="A434" s="43"/>
      <c r="B434" s="184" t="s">
        <v>5770</v>
      </c>
      <c r="C434" s="5" t="s">
        <v>6171</v>
      </c>
      <c r="D434" s="172">
        <v>4.8948087999999998</v>
      </c>
      <c r="E434" s="172">
        <v>0.55039910000000003</v>
      </c>
      <c r="F434" s="172">
        <v>0.29462818000000002</v>
      </c>
      <c r="G434" s="172">
        <v>1.1637625E-2</v>
      </c>
      <c r="H434" s="172">
        <v>1.5984129999999999E-3</v>
      </c>
      <c r="I434" s="172">
        <v>1.1506718000000001E-2</v>
      </c>
      <c r="J434" s="172">
        <v>3.9646292999999999</v>
      </c>
      <c r="K434" s="172">
        <v>3.4301421000000002E-4</v>
      </c>
      <c r="L434" s="172">
        <v>6.0066494999999998E-2</v>
      </c>
      <c r="M434" s="172">
        <v>0</v>
      </c>
      <c r="N434" s="172">
        <v>0</v>
      </c>
      <c r="O434" s="172">
        <v>0</v>
      </c>
      <c r="P434" s="199">
        <f t="shared" si="59"/>
        <v>4.0770303703703705</v>
      </c>
      <c r="Q434" s="233">
        <v>74.300120000000007</v>
      </c>
      <c r="R434" s="96">
        <v>67.458304999999996</v>
      </c>
      <c r="S434" s="96">
        <v>5.4616239999999996</v>
      </c>
      <c r="T434" s="96">
        <v>6.4101000000000002E-5</v>
      </c>
      <c r="U434" s="96">
        <v>0.43585000000000002</v>
      </c>
      <c r="V434" s="96">
        <v>9.8096799999999998E-2</v>
      </c>
      <c r="W434" s="96">
        <v>0.84618000000000004</v>
      </c>
      <c r="X434" s="241">
        <f t="shared" si="55"/>
        <v>0.48428800160604002</v>
      </c>
      <c r="Y434" s="241">
        <f t="shared" si="56"/>
        <v>0.22567064262869999</v>
      </c>
      <c r="Z434" s="241">
        <f t="shared" si="57"/>
        <v>8.9242548627340004E-2</v>
      </c>
      <c r="AA434" s="241">
        <f t="shared" si="58"/>
        <v>0.16937481035000002</v>
      </c>
      <c r="AB434" s="241">
        <v>0.11301019</v>
      </c>
      <c r="AC434" s="241">
        <v>2.6933822E-5</v>
      </c>
      <c r="AD434" s="241">
        <v>8.4000322000000002E-2</v>
      </c>
      <c r="AE434" s="241">
        <v>6.4463367000000002E-6</v>
      </c>
      <c r="AF434" s="241">
        <v>2.8453643000000001E-2</v>
      </c>
      <c r="AG434" s="241">
        <v>1.7310747E-4</v>
      </c>
      <c r="AH434" s="241">
        <v>7.3964554000000002E-2</v>
      </c>
      <c r="AI434" s="241">
        <v>2.8197246000000002E-4</v>
      </c>
      <c r="AJ434" s="241">
        <v>9.5395468000000004E-5</v>
      </c>
      <c r="AK434" s="241">
        <v>1.0017372E-2</v>
      </c>
      <c r="AL434" s="241">
        <v>2.7928274E-5</v>
      </c>
      <c r="AM434" s="241">
        <v>4.7074533999999999E-7</v>
      </c>
      <c r="AN434" s="241">
        <v>1.7843348999999999E-3</v>
      </c>
      <c r="AO434" s="241">
        <v>7.9245808000000001E-4</v>
      </c>
      <c r="AP434" s="241">
        <v>2.2780627000000002E-3</v>
      </c>
      <c r="AQ434" s="241">
        <v>1.4590035000000001E-4</v>
      </c>
      <c r="AR434" s="241">
        <v>0.16922891000000001</v>
      </c>
      <c r="AT434" s="193"/>
      <c r="AU434" s="193"/>
      <c r="AV434" s="193"/>
      <c r="AW434" s="193"/>
      <c r="AX434" s="193"/>
      <c r="AY434" s="193"/>
      <c r="AZ434" s="193"/>
      <c r="BA434" s="193"/>
      <c r="BB434" s="193"/>
      <c r="BC434" s="193"/>
      <c r="BD434" s="193"/>
      <c r="BE434" s="315"/>
      <c r="BF434" s="315"/>
      <c r="BG434" s="315"/>
      <c r="BH434" s="315"/>
      <c r="BI434" s="315"/>
      <c r="BJ434" s="315"/>
      <c r="BK434" s="315"/>
    </row>
    <row r="435" spans="1:63" x14ac:dyDescent="0.25">
      <c r="A435" s="43"/>
      <c r="B435" s="184" t="s">
        <v>5770</v>
      </c>
      <c r="C435" s="5" t="s">
        <v>6172</v>
      </c>
      <c r="D435" s="172">
        <v>13.8079</v>
      </c>
      <c r="E435" s="172">
        <v>0.15123692</v>
      </c>
      <c r="F435" s="172">
        <v>5.2407061999999997E-2</v>
      </c>
      <c r="G435" s="172">
        <v>6.5783769999999998E-3</v>
      </c>
      <c r="H435" s="172">
        <v>5.8593944999999999E-4</v>
      </c>
      <c r="I435" s="172">
        <v>1.4387385000000001E-2</v>
      </c>
      <c r="J435" s="172">
        <v>1.3857277E-3</v>
      </c>
      <c r="K435" s="172">
        <v>3.6895701999999999E-5</v>
      </c>
      <c r="L435" s="172">
        <v>13.581282</v>
      </c>
      <c r="M435" s="172">
        <v>0</v>
      </c>
      <c r="N435" s="172">
        <v>0</v>
      </c>
      <c r="O435" s="172">
        <v>0</v>
      </c>
      <c r="P435" s="199">
        <f t="shared" si="59"/>
        <v>1.1202734814814814</v>
      </c>
      <c r="Q435" s="233">
        <v>18.158460000000002</v>
      </c>
      <c r="R435" s="96">
        <v>13.721491</v>
      </c>
      <c r="S435" s="96">
        <v>3.782632</v>
      </c>
      <c r="T435" s="96">
        <v>8.4200999999999992E-6</v>
      </c>
      <c r="U435" s="96">
        <v>0.15171999999999999</v>
      </c>
      <c r="V435" s="96">
        <v>7.0968199999999995E-2</v>
      </c>
      <c r="W435" s="96">
        <v>0.43164000000000002</v>
      </c>
      <c r="X435" s="241">
        <f t="shared" si="55"/>
        <v>0.11494962977727401</v>
      </c>
      <c r="Y435" s="241">
        <f t="shared" si="56"/>
        <v>5.0073107712799998E-2</v>
      </c>
      <c r="Z435" s="241">
        <f t="shared" si="57"/>
        <v>3.0520051697774005E-2</v>
      </c>
      <c r="AA435" s="241">
        <f t="shared" si="58"/>
        <v>3.4356470366700004E-2</v>
      </c>
      <c r="AB435" s="241">
        <v>3.1052224E-2</v>
      </c>
      <c r="AC435" s="241">
        <v>3.3284615000000001E-6</v>
      </c>
      <c r="AD435" s="241">
        <v>5.7480135999999999E-3</v>
      </c>
      <c r="AE435" s="241">
        <v>4.0023913000000002E-6</v>
      </c>
      <c r="AF435" s="241">
        <v>1.3144612E-2</v>
      </c>
      <c r="AG435" s="241">
        <v>1.2092725999999999E-4</v>
      </c>
      <c r="AH435" s="241">
        <v>2.0323681E-2</v>
      </c>
      <c r="AI435" s="241">
        <v>8.2131448999999998E-5</v>
      </c>
      <c r="AJ435" s="241">
        <v>5.7850977000000003E-5</v>
      </c>
      <c r="AK435" s="241">
        <v>2.1508504999999999E-5</v>
      </c>
      <c r="AL435" s="241">
        <v>5.0626370999999999E-6</v>
      </c>
      <c r="AM435" s="241">
        <v>1.5689673999999999E-8</v>
      </c>
      <c r="AN435" s="241">
        <v>3.9247073999999999E-4</v>
      </c>
      <c r="AO435" s="241">
        <v>3.4826460999999999E-3</v>
      </c>
      <c r="AP435" s="241">
        <v>6.1546845999999999E-3</v>
      </c>
      <c r="AQ435" s="241">
        <v>6.2813666999999996E-6</v>
      </c>
      <c r="AR435" s="241">
        <v>3.4350189000000003E-2</v>
      </c>
      <c r="AT435" s="193"/>
      <c r="AU435" s="193"/>
      <c r="AV435" s="193"/>
      <c r="AW435" s="193"/>
      <c r="AX435" s="193"/>
      <c r="AY435" s="193"/>
      <c r="AZ435" s="193"/>
      <c r="BA435" s="193"/>
      <c r="BB435" s="193"/>
      <c r="BC435" s="193"/>
      <c r="BD435" s="193"/>
      <c r="BE435" s="315"/>
      <c r="BF435" s="315"/>
      <c r="BG435" s="315"/>
      <c r="BH435" s="315"/>
      <c r="BI435" s="315"/>
      <c r="BJ435" s="315"/>
      <c r="BK435" s="315"/>
    </row>
    <row r="436" spans="1:63" x14ac:dyDescent="0.25">
      <c r="A436" s="43"/>
      <c r="B436" s="184" t="s">
        <v>5770</v>
      </c>
      <c r="C436" s="5" t="s">
        <v>6173</v>
      </c>
      <c r="D436" s="172">
        <v>22.145316000000001</v>
      </c>
      <c r="E436" s="172">
        <v>0.53622579000000004</v>
      </c>
      <c r="F436" s="172">
        <v>0.15627345000000001</v>
      </c>
      <c r="G436" s="172">
        <v>3.1180104E-2</v>
      </c>
      <c r="H436" s="172">
        <v>1.7596865000000001E-3</v>
      </c>
      <c r="I436" s="172">
        <v>3.8228502999999997E-2</v>
      </c>
      <c r="J436" s="172">
        <v>1.0840008E-2</v>
      </c>
      <c r="K436" s="172">
        <v>1.6716870999999999E-4</v>
      </c>
      <c r="L436" s="172">
        <v>21.370640999999999</v>
      </c>
      <c r="M436" s="172">
        <v>0</v>
      </c>
      <c r="N436" s="172">
        <v>0</v>
      </c>
      <c r="O436" s="172">
        <v>0</v>
      </c>
      <c r="P436" s="199">
        <f t="shared" si="59"/>
        <v>3.9720428888888888</v>
      </c>
      <c r="Q436" s="233">
        <v>72.200428000000002</v>
      </c>
      <c r="R436" s="96">
        <v>49.857719000000003</v>
      </c>
      <c r="S436" s="96">
        <v>18.85632</v>
      </c>
      <c r="T436" s="96">
        <v>3.8281999999999997E-5</v>
      </c>
      <c r="U436" s="96">
        <v>0.85834999999999995</v>
      </c>
      <c r="V436" s="96">
        <v>0.35030119999999998</v>
      </c>
      <c r="W436" s="96">
        <v>2.2776999999999998</v>
      </c>
      <c r="X436" s="241">
        <f t="shared" si="55"/>
        <v>0.40066561799193401</v>
      </c>
      <c r="Y436" s="241">
        <f t="shared" si="56"/>
        <v>0.18345135991300004</v>
      </c>
      <c r="Z436" s="241">
        <f t="shared" si="57"/>
        <v>9.2251798098933996E-2</v>
      </c>
      <c r="AA436" s="241">
        <f t="shared" si="58"/>
        <v>0.12496245998000001</v>
      </c>
      <c r="AB436" s="241">
        <v>0.11009553</v>
      </c>
      <c r="AC436" s="241">
        <v>1.3878908E-5</v>
      </c>
      <c r="AD436" s="241">
        <v>3.5986160000000003E-2</v>
      </c>
      <c r="AE436" s="241">
        <v>1.0651755E-5</v>
      </c>
      <c r="AF436" s="241">
        <v>3.6742667E-2</v>
      </c>
      <c r="AG436" s="241">
        <v>6.0247225000000003E-4</v>
      </c>
      <c r="AH436" s="241">
        <v>7.2057978999999994E-2</v>
      </c>
      <c r="AI436" s="241">
        <v>2.4917207999999998E-4</v>
      </c>
      <c r="AJ436" s="241">
        <v>2.7367861999999998E-4</v>
      </c>
      <c r="AK436" s="241">
        <v>1.3721995E-4</v>
      </c>
      <c r="AL436" s="241">
        <v>2.6462695E-5</v>
      </c>
      <c r="AM436" s="241">
        <v>8.4153933999999999E-8</v>
      </c>
      <c r="AN436" s="241">
        <v>2.3408588999999998E-3</v>
      </c>
      <c r="AO436" s="241">
        <v>6.1961617000000002E-3</v>
      </c>
      <c r="AP436" s="241">
        <v>1.0970181000000001E-2</v>
      </c>
      <c r="AQ436" s="241">
        <v>1.2627997999999999E-4</v>
      </c>
      <c r="AR436" s="241">
        <v>0.12483618</v>
      </c>
      <c r="AT436" s="193"/>
      <c r="AU436" s="193"/>
      <c r="AV436" s="193"/>
      <c r="AW436" s="193"/>
      <c r="AX436" s="193"/>
      <c r="AY436" s="193"/>
      <c r="AZ436" s="193"/>
      <c r="BA436" s="193"/>
      <c r="BB436" s="193"/>
      <c r="BC436" s="193"/>
      <c r="BD436" s="193"/>
      <c r="BE436" s="315"/>
      <c r="BF436" s="315"/>
      <c r="BG436" s="315"/>
      <c r="BH436" s="315"/>
      <c r="BI436" s="315"/>
      <c r="BJ436" s="315"/>
      <c r="BK436" s="315"/>
    </row>
    <row r="437" spans="1:63" x14ac:dyDescent="0.25">
      <c r="A437" s="45" t="s">
        <v>453</v>
      </c>
      <c r="B437" s="45"/>
      <c r="C437" s="9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5"/>
      <c r="O437" s="195"/>
      <c r="P437" s="195"/>
      <c r="Q437" s="239"/>
      <c r="R437" s="97"/>
      <c r="S437" s="97"/>
      <c r="T437" s="97"/>
      <c r="U437" s="97"/>
      <c r="V437" s="97"/>
      <c r="W437" s="97"/>
      <c r="X437" s="259"/>
      <c r="Y437" s="259"/>
      <c r="Z437" s="259"/>
      <c r="AA437" s="258"/>
      <c r="AB437" s="258"/>
      <c r="AC437" s="258"/>
      <c r="AD437" s="258"/>
      <c r="AE437" s="258"/>
      <c r="AF437" s="258"/>
      <c r="AG437" s="258"/>
      <c r="AH437" s="258"/>
      <c r="AI437" s="258"/>
      <c r="AJ437" s="258"/>
      <c r="AK437" s="258"/>
      <c r="AL437" s="258"/>
      <c r="AM437" s="258"/>
      <c r="AN437" s="258"/>
      <c r="AO437" s="258"/>
      <c r="AP437" s="258"/>
      <c r="AQ437" s="258"/>
      <c r="AR437" s="258"/>
      <c r="AT437" s="193"/>
      <c r="AU437" s="193"/>
      <c r="AV437" s="193"/>
      <c r="AW437" s="193"/>
      <c r="AX437" s="193"/>
      <c r="AY437" s="193"/>
      <c r="AZ437" s="193"/>
      <c r="BA437" s="193"/>
      <c r="BB437" s="193"/>
      <c r="BC437" s="193"/>
      <c r="BD437" s="193"/>
      <c r="BE437" s="315"/>
      <c r="BF437" s="315"/>
      <c r="BG437" s="315"/>
      <c r="BH437" s="315"/>
      <c r="BI437" s="315"/>
      <c r="BJ437" s="315"/>
      <c r="BK437" s="315"/>
    </row>
    <row r="438" spans="1:63" x14ac:dyDescent="0.25">
      <c r="A438" s="9"/>
      <c r="B438" s="184" t="s">
        <v>5770</v>
      </c>
      <c r="C438" s="25" t="s">
        <v>6174</v>
      </c>
      <c r="D438" s="224">
        <v>0.45134464000000002</v>
      </c>
      <c r="E438" s="224">
        <v>0.35197117</v>
      </c>
      <c r="F438" s="224">
        <v>5.0302013E-2</v>
      </c>
      <c r="G438" s="224">
        <v>5.6858986999999998E-3</v>
      </c>
      <c r="H438" s="224">
        <v>1.4338490000000001E-2</v>
      </c>
      <c r="I438" s="224">
        <v>5.8208171000000003E-3</v>
      </c>
      <c r="J438" s="224">
        <v>9.6436896999999994E-3</v>
      </c>
      <c r="K438" s="224">
        <v>9.8283566999999997E-4</v>
      </c>
      <c r="L438" s="224">
        <v>1.2599727999999999E-2</v>
      </c>
      <c r="M438" s="224">
        <v>0</v>
      </c>
      <c r="N438" s="224">
        <v>0</v>
      </c>
      <c r="O438" s="224">
        <v>0</v>
      </c>
      <c r="P438" s="199">
        <f t="shared" ref="P438:P501" si="60">E438/0.135</f>
        <v>2.6071938518518518</v>
      </c>
      <c r="Q438" s="240">
        <v>81.026713999999998</v>
      </c>
      <c r="R438" s="99">
        <v>77.727530999999999</v>
      </c>
      <c r="S438" s="99">
        <v>2.7046320000000001</v>
      </c>
      <c r="T438" s="99">
        <v>2.8773999999999999E-5</v>
      </c>
      <c r="U438" s="99">
        <v>0.18101999999999999</v>
      </c>
      <c r="V438" s="99">
        <v>2.1742310000000001E-2</v>
      </c>
      <c r="W438" s="99">
        <v>0.39176</v>
      </c>
      <c r="X438" s="241">
        <f t="shared" ref="X438:X501" si="61">SUM(Y438:AA438)</f>
        <v>0.33078937220798998</v>
      </c>
      <c r="Y438" s="241">
        <f t="shared" ref="Y438:Y501" si="62">SUM(AB438:AG438)</f>
        <v>8.6580075549899993E-2</v>
      </c>
      <c r="Z438" s="241">
        <f t="shared" ref="Z438:Z501" si="63">SUM(AH438:AP438)</f>
        <v>4.9506976629089997E-2</v>
      </c>
      <c r="AA438" s="241">
        <f t="shared" ref="AA438:AA501" si="64">SUM(AQ438:AR438)</f>
        <v>0.19470232002900001</v>
      </c>
      <c r="AB438" s="258">
        <v>7.2269064999999993E-2</v>
      </c>
      <c r="AC438" s="258">
        <v>1.2843864000000001E-5</v>
      </c>
      <c r="AD438" s="258">
        <v>3.8514796999999999E-3</v>
      </c>
      <c r="AE438" s="258">
        <v>6.5602538999999997E-6</v>
      </c>
      <c r="AF438" s="258">
        <v>1.0390539000000001E-2</v>
      </c>
      <c r="AG438" s="258">
        <v>4.9587732E-5</v>
      </c>
      <c r="AH438" s="258">
        <v>4.7296143999999998E-2</v>
      </c>
      <c r="AI438" s="258">
        <v>8.0750850000000003E-5</v>
      </c>
      <c r="AJ438" s="258">
        <v>2.6238023000000001E-5</v>
      </c>
      <c r="AK438" s="258">
        <v>5.7948178000000002E-5</v>
      </c>
      <c r="AL438" s="258">
        <v>3.0669110999999998E-6</v>
      </c>
      <c r="AM438" s="258">
        <v>1.1896990000000001E-8</v>
      </c>
      <c r="AN438" s="258">
        <v>4.410684E-4</v>
      </c>
      <c r="AO438" s="258">
        <v>2.1519667E-4</v>
      </c>
      <c r="AP438" s="258">
        <v>1.3865517E-3</v>
      </c>
      <c r="AQ438" s="258">
        <v>3.0790029000000001E-5</v>
      </c>
      <c r="AR438" s="258">
        <v>0.19467153000000001</v>
      </c>
      <c r="AT438" s="193"/>
      <c r="AU438" s="193"/>
      <c r="AV438" s="193"/>
      <c r="AW438" s="193"/>
      <c r="AX438" s="193"/>
      <c r="AY438" s="193"/>
      <c r="AZ438" s="193"/>
      <c r="BA438" s="193"/>
      <c r="BB438" s="193"/>
      <c r="BC438" s="193"/>
      <c r="BD438" s="193"/>
      <c r="BE438" s="315"/>
      <c r="BF438" s="315"/>
      <c r="BG438" s="315"/>
      <c r="BH438" s="315"/>
      <c r="BI438" s="315"/>
      <c r="BJ438" s="315"/>
      <c r="BK438" s="315"/>
    </row>
    <row r="439" spans="1:63" x14ac:dyDescent="0.25">
      <c r="A439" s="9"/>
      <c r="B439" s="184" t="s">
        <v>5770</v>
      </c>
      <c r="C439" s="25" t="s">
        <v>696</v>
      </c>
      <c r="D439" s="224">
        <v>0.75166127999999999</v>
      </c>
      <c r="E439" s="224">
        <v>0.61211833999999998</v>
      </c>
      <c r="F439" s="224">
        <v>9.1688052000000006E-2</v>
      </c>
      <c r="G439" s="224">
        <v>9.5493334000000003E-3</v>
      </c>
      <c r="H439" s="224">
        <v>1.7720225E-3</v>
      </c>
      <c r="I439" s="224">
        <v>1.0752216E-2</v>
      </c>
      <c r="J439" s="224">
        <v>1.3646655000000001E-2</v>
      </c>
      <c r="K439" s="224">
        <v>4.2996689999999998E-4</v>
      </c>
      <c r="L439" s="224">
        <v>1.1704688E-2</v>
      </c>
      <c r="M439" s="224">
        <v>0</v>
      </c>
      <c r="N439" s="224">
        <v>0</v>
      </c>
      <c r="O439" s="224">
        <v>0</v>
      </c>
      <c r="P439" s="199">
        <f t="shared" si="60"/>
        <v>4.5342099259259259</v>
      </c>
      <c r="Q439" s="240">
        <v>101.01528999999999</v>
      </c>
      <c r="R439" s="99">
        <v>93.438767999999996</v>
      </c>
      <c r="S439" s="99">
        <v>6.3218399999999999</v>
      </c>
      <c r="T439" s="99">
        <v>5.2033000000000001E-5</v>
      </c>
      <c r="U439" s="99">
        <v>0.28969</v>
      </c>
      <c r="V439" s="99">
        <v>8.5216100000000003E-2</v>
      </c>
      <c r="W439" s="99">
        <v>0.87971999999999995</v>
      </c>
      <c r="X439" s="241">
        <f t="shared" si="61"/>
        <v>0.47348901082054107</v>
      </c>
      <c r="Y439" s="241">
        <f t="shared" si="62"/>
        <v>0.15225645325190001</v>
      </c>
      <c r="Z439" s="241">
        <f t="shared" si="63"/>
        <v>8.7287223058641006E-2</v>
      </c>
      <c r="AA439" s="241">
        <f t="shared" si="64"/>
        <v>0.23394533451000002</v>
      </c>
      <c r="AB439" s="258">
        <v>0.12568393999999999</v>
      </c>
      <c r="AC439" s="258">
        <v>2.0353846000000001E-5</v>
      </c>
      <c r="AD439" s="258">
        <v>8.3574029999999994E-3</v>
      </c>
      <c r="AE439" s="258">
        <v>6.7276159000000003E-6</v>
      </c>
      <c r="AF439" s="258">
        <v>1.8019147999999999E-2</v>
      </c>
      <c r="AG439" s="258">
        <v>1.6888079000000001E-4</v>
      </c>
      <c r="AH439" s="258">
        <v>8.2256893999999997E-2</v>
      </c>
      <c r="AI439" s="258">
        <v>1.4859431999999999E-4</v>
      </c>
      <c r="AJ439" s="258">
        <v>7.2229381999999994E-5</v>
      </c>
      <c r="AK439" s="258">
        <v>1.8018166999999999E-4</v>
      </c>
      <c r="AL439" s="258">
        <v>7.2642845000000002E-6</v>
      </c>
      <c r="AM439" s="258">
        <v>2.8902141000000002E-8</v>
      </c>
      <c r="AN439" s="258">
        <v>6.0536740000000002E-4</v>
      </c>
      <c r="AO439" s="258">
        <v>3.7080639999999997E-4</v>
      </c>
      <c r="AP439" s="258">
        <v>3.6458567000000001E-3</v>
      </c>
      <c r="AQ439" s="258">
        <v>2.9704510000000001E-5</v>
      </c>
      <c r="AR439" s="258">
        <v>0.23391563000000001</v>
      </c>
      <c r="AT439" s="193"/>
      <c r="AU439" s="193"/>
      <c r="AV439" s="193"/>
      <c r="AW439" s="193"/>
      <c r="AX439" s="193"/>
      <c r="AY439" s="193"/>
      <c r="AZ439" s="193"/>
      <c r="BA439" s="193"/>
      <c r="BB439" s="193"/>
      <c r="BC439" s="193"/>
      <c r="BD439" s="193"/>
      <c r="BE439" s="315"/>
      <c r="BF439" s="315"/>
      <c r="BG439" s="315"/>
      <c r="BH439" s="315"/>
      <c r="BI439" s="315"/>
      <c r="BJ439" s="315"/>
      <c r="BK439" s="315"/>
    </row>
    <row r="440" spans="1:63" x14ac:dyDescent="0.25">
      <c r="A440" s="9"/>
      <c r="B440" s="184" t="s">
        <v>5770</v>
      </c>
      <c r="C440" s="25" t="s">
        <v>697</v>
      </c>
      <c r="D440" s="224">
        <v>0.87447149000000002</v>
      </c>
      <c r="E440" s="224">
        <v>0.51402625000000002</v>
      </c>
      <c r="F440" s="224">
        <v>0.10316421000000001</v>
      </c>
      <c r="G440" s="224">
        <v>1.7913977000000001E-2</v>
      </c>
      <c r="H440" s="224">
        <v>0.17769598</v>
      </c>
      <c r="I440" s="224">
        <v>1.5749490000000001E-2</v>
      </c>
      <c r="J440" s="224">
        <v>1.3362697999999999E-2</v>
      </c>
      <c r="K440" s="224">
        <v>8.1217832999999997E-4</v>
      </c>
      <c r="L440" s="224">
        <v>3.1746707999999998E-2</v>
      </c>
      <c r="M440" s="224">
        <v>0</v>
      </c>
      <c r="N440" s="224">
        <v>0</v>
      </c>
      <c r="O440" s="224">
        <v>0</v>
      </c>
      <c r="P440" s="199">
        <f t="shared" si="60"/>
        <v>3.8076018518518517</v>
      </c>
      <c r="Q440" s="240">
        <v>105.99708</v>
      </c>
      <c r="R440" s="99">
        <v>92.337872000000004</v>
      </c>
      <c r="S440" s="99">
        <v>11.52088</v>
      </c>
      <c r="T440" s="99">
        <v>5.5099999999999998E-5</v>
      </c>
      <c r="U440" s="99">
        <v>0.53944999999999999</v>
      </c>
      <c r="V440" s="99">
        <v>0.19342329999999999</v>
      </c>
      <c r="W440" s="99">
        <v>1.4054</v>
      </c>
      <c r="X440" s="241">
        <f t="shared" si="61"/>
        <v>0.45033127801700301</v>
      </c>
      <c r="Y440" s="241">
        <f t="shared" si="62"/>
        <v>0.14356579554099999</v>
      </c>
      <c r="Z440" s="241">
        <f t="shared" si="63"/>
        <v>7.5620641774003017E-2</v>
      </c>
      <c r="AA440" s="241">
        <f t="shared" si="64"/>
        <v>0.231144840702</v>
      </c>
      <c r="AB440" s="258">
        <v>0.10554041</v>
      </c>
      <c r="AC440" s="258">
        <v>2.0191129999999999E-5</v>
      </c>
      <c r="AD440" s="258">
        <v>1.6662950999999999E-2</v>
      </c>
      <c r="AE440" s="258">
        <v>3.3028331000000002E-5</v>
      </c>
      <c r="AF440" s="258">
        <v>2.096924E-2</v>
      </c>
      <c r="AG440" s="258">
        <v>3.3997508000000002E-4</v>
      </c>
      <c r="AH440" s="258">
        <v>6.9074018000000001E-2</v>
      </c>
      <c r="AI440" s="258">
        <v>1.6837060999999999E-4</v>
      </c>
      <c r="AJ440" s="258">
        <v>1.4704799E-4</v>
      </c>
      <c r="AK440" s="258">
        <v>1.6869741E-4</v>
      </c>
      <c r="AL440" s="258">
        <v>1.4401484000000001E-5</v>
      </c>
      <c r="AM440" s="258">
        <v>4.9240003E-8</v>
      </c>
      <c r="AN440" s="258">
        <v>1.2338240999999999E-3</v>
      </c>
      <c r="AO440" s="258">
        <v>5.8942263999999997E-4</v>
      </c>
      <c r="AP440" s="258">
        <v>4.2248103000000004E-3</v>
      </c>
      <c r="AQ440" s="258">
        <v>7.7530701999999998E-5</v>
      </c>
      <c r="AR440" s="258">
        <v>0.23106731</v>
      </c>
      <c r="AT440" s="193"/>
      <c r="AU440" s="193"/>
      <c r="AV440" s="193"/>
      <c r="AW440" s="193"/>
      <c r="AX440" s="193"/>
      <c r="AY440" s="193"/>
      <c r="AZ440" s="193"/>
      <c r="BA440" s="193"/>
      <c r="BB440" s="193"/>
      <c r="BC440" s="193"/>
      <c r="BD440" s="193"/>
      <c r="BE440" s="315"/>
      <c r="BF440" s="315"/>
      <c r="BG440" s="315"/>
      <c r="BH440" s="315"/>
      <c r="BI440" s="315"/>
      <c r="BJ440" s="315"/>
      <c r="BK440" s="315"/>
    </row>
    <row r="441" spans="1:63" x14ac:dyDescent="0.25">
      <c r="A441" s="9"/>
      <c r="B441" s="184" t="s">
        <v>5770</v>
      </c>
      <c r="C441" s="25" t="s">
        <v>698</v>
      </c>
      <c r="D441" s="224">
        <v>1.3834202</v>
      </c>
      <c r="E441" s="224">
        <v>0.73525965999999998</v>
      </c>
      <c r="F441" s="224">
        <v>0.49749953000000002</v>
      </c>
      <c r="G441" s="224">
        <v>3.2493398E-2</v>
      </c>
      <c r="H441" s="224">
        <v>4.5477625000000001E-3</v>
      </c>
      <c r="I441" s="224">
        <v>2.6457155E-2</v>
      </c>
      <c r="J441" s="224">
        <v>1.3414193E-2</v>
      </c>
      <c r="K441" s="224">
        <v>6.4761487000000002E-4</v>
      </c>
      <c r="L441" s="224">
        <v>7.3100885000000004E-2</v>
      </c>
      <c r="M441" s="224">
        <v>0</v>
      </c>
      <c r="N441" s="224">
        <v>0</v>
      </c>
      <c r="O441" s="224">
        <v>0</v>
      </c>
      <c r="P441" s="199">
        <f t="shared" si="60"/>
        <v>5.4463678518518517</v>
      </c>
      <c r="Q441" s="240">
        <v>72.010435999999999</v>
      </c>
      <c r="R441" s="99">
        <v>47.325142</v>
      </c>
      <c r="S441" s="99">
        <v>20.873439999999999</v>
      </c>
      <c r="T441" s="99">
        <v>4.3869000000000003E-5</v>
      </c>
      <c r="U441" s="99">
        <v>0.99383999999999995</v>
      </c>
      <c r="V441" s="99">
        <v>0.33606940000000002</v>
      </c>
      <c r="W441" s="99">
        <v>2.4819</v>
      </c>
      <c r="X441" s="241">
        <f t="shared" si="61"/>
        <v>0.489853012379177</v>
      </c>
      <c r="Y441" s="241">
        <f t="shared" si="62"/>
        <v>0.26507693936900001</v>
      </c>
      <c r="Z441" s="241">
        <f t="shared" si="63"/>
        <v>0.106099452130177</v>
      </c>
      <c r="AA441" s="241">
        <f t="shared" si="64"/>
        <v>0.11867662088</v>
      </c>
      <c r="AB441" s="258">
        <v>0.15106522</v>
      </c>
      <c r="AC441" s="258">
        <v>1.1238117999999999E-5</v>
      </c>
      <c r="AD441" s="258">
        <v>3.3662837000000001E-2</v>
      </c>
      <c r="AE441" s="258">
        <v>1.2887550999999999E-5</v>
      </c>
      <c r="AF441" s="258">
        <v>7.9694102000000003E-2</v>
      </c>
      <c r="AG441" s="258">
        <v>6.3065470000000005E-4</v>
      </c>
      <c r="AH441" s="258">
        <v>9.8794299000000002E-2</v>
      </c>
      <c r="AI441" s="258">
        <v>8.4968027999999998E-4</v>
      </c>
      <c r="AJ441" s="258">
        <v>2.874272E-4</v>
      </c>
      <c r="AK441" s="258">
        <v>1.0553641E-4</v>
      </c>
      <c r="AL441" s="258">
        <v>2.8693006000000001E-5</v>
      </c>
      <c r="AM441" s="258">
        <v>8.8234177000000001E-8</v>
      </c>
      <c r="AN441" s="258">
        <v>2.6806017000000001E-3</v>
      </c>
      <c r="AO441" s="258">
        <v>1.2767914999999999E-3</v>
      </c>
      <c r="AP441" s="258">
        <v>2.0763347999999998E-3</v>
      </c>
      <c r="AQ441" s="258">
        <v>1.7296088E-4</v>
      </c>
      <c r="AR441" s="258">
        <v>0.11850366</v>
      </c>
      <c r="AT441" s="193"/>
      <c r="AU441" s="193"/>
      <c r="AV441" s="193"/>
      <c r="AW441" s="193"/>
      <c r="AX441" s="193"/>
      <c r="AY441" s="193"/>
      <c r="AZ441" s="193"/>
      <c r="BA441" s="193"/>
      <c r="BB441" s="193"/>
      <c r="BC441" s="193"/>
      <c r="BD441" s="193"/>
      <c r="BE441" s="315"/>
      <c r="BF441" s="315"/>
      <c r="BG441" s="315"/>
      <c r="BH441" s="315"/>
      <c r="BI441" s="315"/>
      <c r="BJ441" s="315"/>
      <c r="BK441" s="315"/>
    </row>
    <row r="442" spans="1:63" x14ac:dyDescent="0.25">
      <c r="A442" s="9"/>
      <c r="B442" s="184" t="s">
        <v>5770</v>
      </c>
      <c r="C442" s="25" t="s">
        <v>699</v>
      </c>
      <c r="D442" s="224">
        <v>0.22679052</v>
      </c>
      <c r="E442" s="224">
        <v>0.12128883999999999</v>
      </c>
      <c r="F442" s="224">
        <v>5.2380661000000002E-2</v>
      </c>
      <c r="G442" s="224">
        <v>4.2116376999999997E-3</v>
      </c>
      <c r="H442" s="224">
        <v>1.7850088E-2</v>
      </c>
      <c r="I442" s="224">
        <v>6.0701206000000002E-3</v>
      </c>
      <c r="J442" s="224">
        <v>1.0388256E-2</v>
      </c>
      <c r="K442" s="224">
        <v>8.3557969000000004E-5</v>
      </c>
      <c r="L442" s="224">
        <v>1.4517367E-2</v>
      </c>
      <c r="M442" s="224">
        <v>0</v>
      </c>
      <c r="N442" s="224">
        <v>0</v>
      </c>
      <c r="O442" s="224">
        <v>0</v>
      </c>
      <c r="P442" s="199">
        <f t="shared" si="60"/>
        <v>0.89843585185185171</v>
      </c>
      <c r="Q442" s="240">
        <v>61.254148999999998</v>
      </c>
      <c r="R442" s="99">
        <v>59.627386000000001</v>
      </c>
      <c r="S442" s="99">
        <v>1.2896799999999999</v>
      </c>
      <c r="T442" s="99">
        <v>7.0123999999999995E-5</v>
      </c>
      <c r="U442" s="99">
        <v>9.1901999999999998E-2</v>
      </c>
      <c r="V442" s="99">
        <v>2.0780839999999998E-2</v>
      </c>
      <c r="W442" s="99">
        <v>0.22433</v>
      </c>
      <c r="X442" s="241">
        <f t="shared" si="61"/>
        <v>0.21131782184825701</v>
      </c>
      <c r="Y442" s="241">
        <f t="shared" si="62"/>
        <v>3.874849858389999E-2</v>
      </c>
      <c r="Z442" s="241">
        <f t="shared" si="63"/>
        <v>2.3462406572357004E-2</v>
      </c>
      <c r="AA442" s="241">
        <f t="shared" si="64"/>
        <v>0.14910691669200002</v>
      </c>
      <c r="AB442" s="258">
        <v>2.4904145999999999E-2</v>
      </c>
      <c r="AC442" s="258">
        <v>2.6396759999999998E-5</v>
      </c>
      <c r="AD442" s="258">
        <v>4.0244473999999997E-3</v>
      </c>
      <c r="AE442" s="258">
        <v>9.6406718999999992E-6</v>
      </c>
      <c r="AF442" s="258">
        <v>9.7426210999999995E-3</v>
      </c>
      <c r="AG442" s="258">
        <v>4.1246652000000001E-5</v>
      </c>
      <c r="AH442" s="258">
        <v>1.6299245E-2</v>
      </c>
      <c r="AI442" s="258">
        <v>8.7326727000000006E-5</v>
      </c>
      <c r="AJ442" s="258">
        <v>2.2830787999999999E-5</v>
      </c>
      <c r="AK442" s="258">
        <v>9.3788614000000004E-5</v>
      </c>
      <c r="AL442" s="258">
        <v>3.5884242999999999E-6</v>
      </c>
      <c r="AM442" s="258">
        <v>1.2399057000000001E-8</v>
      </c>
      <c r="AN442" s="258">
        <v>3.9741343999999997E-4</v>
      </c>
      <c r="AO442" s="258">
        <v>3.5595457999999997E-4</v>
      </c>
      <c r="AP442" s="258">
        <v>6.2022466E-3</v>
      </c>
      <c r="AQ442" s="258">
        <v>3.4226692E-5</v>
      </c>
      <c r="AR442" s="258">
        <v>0.14907269000000001</v>
      </c>
      <c r="AT442" s="193"/>
      <c r="AU442" s="193"/>
      <c r="AV442" s="193"/>
      <c r="AW442" s="193"/>
      <c r="AX442" s="193"/>
      <c r="AY442" s="193"/>
      <c r="AZ442" s="193"/>
      <c r="BA442" s="193"/>
      <c r="BB442" s="193"/>
      <c r="BC442" s="193"/>
      <c r="BD442" s="193"/>
      <c r="BE442" s="315"/>
      <c r="BF442" s="315"/>
      <c r="BG442" s="315"/>
      <c r="BH442" s="315"/>
      <c r="BI442" s="315"/>
      <c r="BJ442" s="315"/>
      <c r="BK442" s="315"/>
    </row>
    <row r="443" spans="1:63" x14ac:dyDescent="0.25">
      <c r="A443" s="9"/>
      <c r="B443" s="184" t="s">
        <v>5770</v>
      </c>
      <c r="C443" s="25" t="s">
        <v>700</v>
      </c>
      <c r="D443" s="224">
        <v>0.66675775999999998</v>
      </c>
      <c r="E443" s="224">
        <v>0.54290720999999997</v>
      </c>
      <c r="F443" s="224">
        <v>7.7519189000000002E-2</v>
      </c>
      <c r="G443" s="224">
        <v>6.2817141000000003E-3</v>
      </c>
      <c r="H443" s="224">
        <v>1.5156262E-3</v>
      </c>
      <c r="I443" s="224">
        <v>8.6154713999999997E-3</v>
      </c>
      <c r="J443" s="224">
        <v>1.5908081000000001E-2</v>
      </c>
      <c r="K443" s="224">
        <v>5.4182790000000002E-4</v>
      </c>
      <c r="L443" s="224">
        <v>1.346864E-2</v>
      </c>
      <c r="M443" s="224">
        <v>0</v>
      </c>
      <c r="N443" s="224">
        <v>0</v>
      </c>
      <c r="O443" s="224">
        <v>0</v>
      </c>
      <c r="P443" s="199">
        <f t="shared" si="60"/>
        <v>4.0215348888888887</v>
      </c>
      <c r="Q443" s="240">
        <v>98.843307999999993</v>
      </c>
      <c r="R443" s="99">
        <v>94.007119000000003</v>
      </c>
      <c r="S443" s="99">
        <v>3.8959199999999998</v>
      </c>
      <c r="T443" s="99">
        <v>3.2543999999999999E-5</v>
      </c>
      <c r="U443" s="99">
        <v>0.23727999999999999</v>
      </c>
      <c r="V443" s="99">
        <v>2.5926870000000001E-2</v>
      </c>
      <c r="W443" s="99">
        <v>0.67703000000000002</v>
      </c>
      <c r="X443" s="241">
        <f t="shared" si="61"/>
        <v>0.44411079413611099</v>
      </c>
      <c r="Y443" s="241">
        <f t="shared" si="62"/>
        <v>0.13278175981930002</v>
      </c>
      <c r="Z443" s="241">
        <f t="shared" si="63"/>
        <v>7.5851778543810991E-2</v>
      </c>
      <c r="AA443" s="241">
        <f t="shared" si="64"/>
        <v>0.23547725577300002</v>
      </c>
      <c r="AB443" s="258">
        <v>0.11147255</v>
      </c>
      <c r="AC443" s="258">
        <v>1.4401047999999999E-5</v>
      </c>
      <c r="AD443" s="258">
        <v>5.5357695999999996E-3</v>
      </c>
      <c r="AE443" s="258">
        <v>6.2919903E-6</v>
      </c>
      <c r="AF443" s="258">
        <v>1.5674082999999998E-2</v>
      </c>
      <c r="AG443" s="258">
        <v>7.8664180999999999E-5</v>
      </c>
      <c r="AH443" s="258">
        <v>7.2953091999999997E-2</v>
      </c>
      <c r="AI443" s="258">
        <v>1.2424420000000001E-4</v>
      </c>
      <c r="AJ443" s="258">
        <v>3.8734581000000001E-5</v>
      </c>
      <c r="AK443" s="258">
        <v>7.9873178000000006E-5</v>
      </c>
      <c r="AL443" s="258">
        <v>4.3546027999999998E-6</v>
      </c>
      <c r="AM443" s="258">
        <v>1.6532010999999999E-8</v>
      </c>
      <c r="AN443" s="258">
        <v>6.2834553000000004E-4</v>
      </c>
      <c r="AO443" s="258">
        <v>3.0959472E-4</v>
      </c>
      <c r="AP443" s="258">
        <v>1.7135232000000001E-3</v>
      </c>
      <c r="AQ443" s="258">
        <v>3.3145773000000003E-5</v>
      </c>
      <c r="AR443" s="258">
        <v>0.23544411000000001</v>
      </c>
      <c r="AT443" s="193"/>
      <c r="AU443" s="193"/>
      <c r="AV443" s="193"/>
      <c r="AW443" s="193"/>
      <c r="AX443" s="193"/>
      <c r="AY443" s="193"/>
      <c r="AZ443" s="193"/>
      <c r="BA443" s="193"/>
      <c r="BB443" s="193"/>
      <c r="BC443" s="193"/>
      <c r="BD443" s="193"/>
      <c r="BE443" s="315"/>
      <c r="BF443" s="315"/>
      <c r="BG443" s="315"/>
      <c r="BH443" s="315"/>
      <c r="BI443" s="315"/>
      <c r="BJ443" s="315"/>
      <c r="BK443" s="315"/>
    </row>
    <row r="444" spans="1:63" x14ac:dyDescent="0.25">
      <c r="A444" s="9"/>
      <c r="B444" s="184" t="s">
        <v>5770</v>
      </c>
      <c r="C444" s="25" t="s">
        <v>701</v>
      </c>
      <c r="D444" s="224">
        <v>0.75164567000000004</v>
      </c>
      <c r="E444" s="224">
        <v>0.61210432000000004</v>
      </c>
      <c r="F444" s="224">
        <v>9.1687257999999994E-2</v>
      </c>
      <c r="G444" s="224">
        <v>9.5489323999999997E-3</v>
      </c>
      <c r="H444" s="224">
        <v>1.7719857E-3</v>
      </c>
      <c r="I444" s="224">
        <v>1.0752213E-2</v>
      </c>
      <c r="J444" s="224">
        <v>1.3646518999999999E-2</v>
      </c>
      <c r="K444" s="224">
        <v>4.2996008999999998E-4</v>
      </c>
      <c r="L444" s="224">
        <v>1.1704483E-2</v>
      </c>
      <c r="M444" s="224">
        <v>0</v>
      </c>
      <c r="N444" s="224">
        <v>0</v>
      </c>
      <c r="O444" s="224">
        <v>0</v>
      </c>
      <c r="P444" s="199">
        <f t="shared" si="60"/>
        <v>4.5341060740740744</v>
      </c>
      <c r="Q444" s="240">
        <v>101.01488999999999</v>
      </c>
      <c r="R444" s="99">
        <v>93.438384999999997</v>
      </c>
      <c r="S444" s="99">
        <v>6.3218399999999999</v>
      </c>
      <c r="T444" s="99">
        <v>5.2031999999999999E-5</v>
      </c>
      <c r="U444" s="99">
        <v>0.28969</v>
      </c>
      <c r="V444" s="99">
        <v>8.5215100000000002E-2</v>
      </c>
      <c r="W444" s="99">
        <v>0.87970999999999999</v>
      </c>
      <c r="X444" s="241">
        <f t="shared" si="61"/>
        <v>0.47348307710997695</v>
      </c>
      <c r="Y444" s="241">
        <f t="shared" si="62"/>
        <v>0.15225342015659998</v>
      </c>
      <c r="Z444" s="241">
        <f t="shared" si="63"/>
        <v>8.7285282746377008E-2</v>
      </c>
      <c r="AA444" s="241">
        <f t="shared" si="64"/>
        <v>0.23394437420699998</v>
      </c>
      <c r="AB444" s="258">
        <v>0.12568106000000001</v>
      </c>
      <c r="AC444" s="258">
        <v>2.0353211E-5</v>
      </c>
      <c r="AD444" s="258">
        <v>8.3573636000000007E-3</v>
      </c>
      <c r="AE444" s="258">
        <v>6.7275955999999999E-6</v>
      </c>
      <c r="AF444" s="258">
        <v>1.8019034999999999E-2</v>
      </c>
      <c r="AG444" s="258">
        <v>1.6888075000000001E-4</v>
      </c>
      <c r="AH444" s="258">
        <v>8.2255009000000004E-2</v>
      </c>
      <c r="AI444" s="258">
        <v>1.4859294999999999E-4</v>
      </c>
      <c r="AJ444" s="258">
        <v>7.2225731E-5</v>
      </c>
      <c r="AK444" s="258">
        <v>1.8018010000000001E-4</v>
      </c>
      <c r="AL444" s="258">
        <v>7.2642135000000001E-6</v>
      </c>
      <c r="AM444" s="258">
        <v>2.8901877E-8</v>
      </c>
      <c r="AN444" s="258">
        <v>6.0536737000000003E-4</v>
      </c>
      <c r="AO444" s="258">
        <v>3.7079978000000003E-4</v>
      </c>
      <c r="AP444" s="258">
        <v>3.6458147000000001E-3</v>
      </c>
      <c r="AQ444" s="258">
        <v>2.9704206999999998E-5</v>
      </c>
      <c r="AR444" s="258">
        <v>0.23391466999999999</v>
      </c>
      <c r="AT444" s="193"/>
      <c r="AU444" s="193"/>
      <c r="AV444" s="193"/>
      <c r="AW444" s="193"/>
      <c r="AX444" s="193"/>
      <c r="AY444" s="193"/>
      <c r="AZ444" s="193"/>
      <c r="BA444" s="193"/>
      <c r="BB444" s="193"/>
      <c r="BC444" s="193"/>
      <c r="BD444" s="193"/>
      <c r="BE444" s="315"/>
      <c r="BF444" s="315"/>
      <c r="BG444" s="315"/>
      <c r="BH444" s="315"/>
      <c r="BI444" s="315"/>
      <c r="BJ444" s="315"/>
      <c r="BK444" s="315"/>
    </row>
    <row r="445" spans="1:63" x14ac:dyDescent="0.25">
      <c r="A445" s="9"/>
      <c r="B445" s="184" t="s">
        <v>5770</v>
      </c>
      <c r="C445" s="25" t="s">
        <v>702</v>
      </c>
      <c r="D445" s="224">
        <v>0.54410062000000003</v>
      </c>
      <c r="E445" s="224">
        <v>0.43887099000000002</v>
      </c>
      <c r="F445" s="224">
        <v>7.1746228999999995E-2</v>
      </c>
      <c r="G445" s="224">
        <v>4.8650647000000003E-3</v>
      </c>
      <c r="H445" s="224">
        <v>1.3533162000000001E-3</v>
      </c>
      <c r="I445" s="224">
        <v>7.8401569000000008E-3</v>
      </c>
      <c r="J445" s="224">
        <v>6.3186600000000002E-3</v>
      </c>
      <c r="K445" s="224">
        <v>2.1585971E-4</v>
      </c>
      <c r="L445" s="224">
        <v>1.2890344999999999E-2</v>
      </c>
      <c r="M445" s="224">
        <v>0</v>
      </c>
      <c r="N445" s="224">
        <v>0</v>
      </c>
      <c r="O445" s="224">
        <v>0</v>
      </c>
      <c r="P445" s="199">
        <f t="shared" si="60"/>
        <v>3.250896222222222</v>
      </c>
      <c r="Q445" s="240">
        <v>107.34532</v>
      </c>
      <c r="R445" s="99">
        <v>104.33946</v>
      </c>
      <c r="S445" s="99">
        <v>2.4088959999999999</v>
      </c>
      <c r="T445" s="99">
        <v>3.4768000000000003E-5</v>
      </c>
      <c r="U445" s="99">
        <v>0.16425000000000001</v>
      </c>
      <c r="V445" s="99">
        <v>2.0630140000000002E-2</v>
      </c>
      <c r="W445" s="99">
        <v>0.41205000000000003</v>
      </c>
      <c r="X445" s="241">
        <f t="shared" si="61"/>
        <v>0.432403958578916</v>
      </c>
      <c r="Y445" s="241">
        <f t="shared" si="62"/>
        <v>0.10911927259080001</v>
      </c>
      <c r="Z445" s="241">
        <f t="shared" si="63"/>
        <v>6.2306223289116003E-2</v>
      </c>
      <c r="AA445" s="241">
        <f t="shared" si="64"/>
        <v>0.26097846269899999</v>
      </c>
      <c r="AB445" s="258">
        <v>9.0113803000000006E-2</v>
      </c>
      <c r="AC445" s="258">
        <v>1.3225334E-5</v>
      </c>
      <c r="AD445" s="258">
        <v>4.3308907000000002E-3</v>
      </c>
      <c r="AE445" s="258">
        <v>8.5967317999999995E-6</v>
      </c>
      <c r="AF445" s="258">
        <v>1.4598807E-2</v>
      </c>
      <c r="AG445" s="258">
        <v>5.3949824999999998E-5</v>
      </c>
      <c r="AH445" s="258">
        <v>5.8978095000000001E-2</v>
      </c>
      <c r="AI445" s="258">
        <v>1.1587590000000001E-4</v>
      </c>
      <c r="AJ445" s="258">
        <v>2.8108259000000001E-5</v>
      </c>
      <c r="AK445" s="258">
        <v>1.3357275E-4</v>
      </c>
      <c r="AL445" s="258">
        <v>3.4289686000000001E-6</v>
      </c>
      <c r="AM445" s="258">
        <v>1.6081515999999999E-8</v>
      </c>
      <c r="AN445" s="258">
        <v>4.8624513000000003E-4</v>
      </c>
      <c r="AO445" s="258">
        <v>2.6757529999999998E-4</v>
      </c>
      <c r="AP445" s="258">
        <v>2.2933059000000001E-3</v>
      </c>
      <c r="AQ445" s="258">
        <v>3.1492699000000001E-5</v>
      </c>
      <c r="AR445" s="258">
        <v>0.26094697</v>
      </c>
      <c r="AT445" s="193"/>
      <c r="AU445" s="193"/>
      <c r="AV445" s="193"/>
      <c r="AW445" s="193"/>
      <c r="AX445" s="193"/>
      <c r="AY445" s="193"/>
      <c r="AZ445" s="193"/>
      <c r="BA445" s="193"/>
      <c r="BB445" s="193"/>
      <c r="BC445" s="193"/>
      <c r="BD445" s="193"/>
      <c r="BE445" s="315"/>
      <c r="BF445" s="315"/>
      <c r="BG445" s="315"/>
      <c r="BH445" s="315"/>
      <c r="BI445" s="315"/>
      <c r="BJ445" s="315"/>
      <c r="BK445" s="315"/>
    </row>
    <row r="446" spans="1:63" x14ac:dyDescent="0.25">
      <c r="A446" s="9"/>
      <c r="B446" s="184" t="s">
        <v>5770</v>
      </c>
      <c r="C446" s="25" t="s">
        <v>703</v>
      </c>
      <c r="D446" s="224">
        <v>0.22682252</v>
      </c>
      <c r="E446" s="224">
        <v>0.12130614000000001</v>
      </c>
      <c r="F446" s="224">
        <v>5.2387742000000001E-2</v>
      </c>
      <c r="G446" s="224">
        <v>4.2122825000000001E-3</v>
      </c>
      <c r="H446" s="224">
        <v>1.7852855000000001E-2</v>
      </c>
      <c r="I446" s="224">
        <v>6.0709767000000003E-3</v>
      </c>
      <c r="J446" s="224">
        <v>1.0389799E-2</v>
      </c>
      <c r="K446" s="224">
        <v>8.3571079999999995E-5</v>
      </c>
      <c r="L446" s="224">
        <v>1.451915E-2</v>
      </c>
      <c r="M446" s="224">
        <v>0</v>
      </c>
      <c r="N446" s="224">
        <v>0</v>
      </c>
      <c r="O446" s="224">
        <v>0</v>
      </c>
      <c r="P446" s="199">
        <f t="shared" si="60"/>
        <v>0.89856400000000003</v>
      </c>
      <c r="Q446" s="240">
        <v>61.264619000000003</v>
      </c>
      <c r="R446" s="99">
        <v>59.637585999999999</v>
      </c>
      <c r="S446" s="99">
        <v>1.2899039999999999</v>
      </c>
      <c r="T446" s="99">
        <v>7.0135000000000005E-5</v>
      </c>
      <c r="U446" s="99">
        <v>9.1914999999999997E-2</v>
      </c>
      <c r="V446" s="99">
        <v>2.0783889999999999E-2</v>
      </c>
      <c r="W446" s="99">
        <v>0.22436</v>
      </c>
      <c r="X446" s="241">
        <f t="shared" si="61"/>
        <v>0.211352119757025</v>
      </c>
      <c r="Y446" s="241">
        <f t="shared" si="62"/>
        <v>3.8753993144999999E-2</v>
      </c>
      <c r="Z446" s="241">
        <f t="shared" si="63"/>
        <v>2.3465705172025002E-2</v>
      </c>
      <c r="AA446" s="241">
        <f t="shared" si="64"/>
        <v>0.14913242144</v>
      </c>
      <c r="AB446" s="258">
        <v>2.4907698999999998E-2</v>
      </c>
      <c r="AC446" s="258">
        <v>2.6400143999999999E-5</v>
      </c>
      <c r="AD446" s="258">
        <v>4.0250423E-3</v>
      </c>
      <c r="AE446" s="258">
        <v>9.6419029999999998E-6</v>
      </c>
      <c r="AF446" s="258">
        <v>9.7439573999999994E-3</v>
      </c>
      <c r="AG446" s="258">
        <v>4.1252397999999999E-5</v>
      </c>
      <c r="AH446" s="258">
        <v>1.6301570000000001E-2</v>
      </c>
      <c r="AI446" s="258">
        <v>8.7338507000000003E-5</v>
      </c>
      <c r="AJ446" s="258">
        <v>2.2834151000000002E-5</v>
      </c>
      <c r="AK446" s="258">
        <v>9.3804433999999999E-5</v>
      </c>
      <c r="AL446" s="258">
        <v>3.5889392E-6</v>
      </c>
      <c r="AM446" s="258">
        <v>1.2400825E-8</v>
      </c>
      <c r="AN446" s="258">
        <v>3.9746589999999999E-4</v>
      </c>
      <c r="AO446" s="258">
        <v>3.5600273999999998E-4</v>
      </c>
      <c r="AP446" s="258">
        <v>6.2030881000000003E-3</v>
      </c>
      <c r="AQ446" s="258">
        <v>3.4231440000000002E-5</v>
      </c>
      <c r="AR446" s="258">
        <v>0.14909818999999999</v>
      </c>
      <c r="AT446" s="193"/>
      <c r="AU446" s="193"/>
      <c r="AV446" s="193"/>
      <c r="AW446" s="193"/>
      <c r="AX446" s="193"/>
      <c r="AY446" s="193"/>
      <c r="AZ446" s="193"/>
      <c r="BA446" s="193"/>
      <c r="BB446" s="193"/>
      <c r="BC446" s="193"/>
      <c r="BD446" s="193"/>
      <c r="BE446" s="315"/>
      <c r="BF446" s="315"/>
      <c r="BG446" s="315"/>
      <c r="BH446" s="315"/>
      <c r="BI446" s="315"/>
      <c r="BJ446" s="315"/>
      <c r="BK446" s="315"/>
    </row>
    <row r="447" spans="1:63" x14ac:dyDescent="0.25">
      <c r="A447" s="9"/>
      <c r="B447" s="184" t="s">
        <v>5770</v>
      </c>
      <c r="C447" s="25" t="s">
        <v>704</v>
      </c>
      <c r="D447" s="224">
        <v>0.22681255</v>
      </c>
      <c r="E447" s="224">
        <v>0.12130009</v>
      </c>
      <c r="F447" s="224">
        <v>5.2385995999999997E-2</v>
      </c>
      <c r="G447" s="224">
        <v>4.2120797000000003E-3</v>
      </c>
      <c r="H447" s="224">
        <v>1.7851936999999998E-2</v>
      </c>
      <c r="I447" s="224">
        <v>6.0708669000000002E-3</v>
      </c>
      <c r="J447" s="224">
        <v>1.0389242999999999E-2</v>
      </c>
      <c r="K447" s="224">
        <v>8.3565614000000003E-5</v>
      </c>
      <c r="L447" s="224">
        <v>1.4518773E-2</v>
      </c>
      <c r="M447" s="224">
        <v>0</v>
      </c>
      <c r="N447" s="224">
        <v>0</v>
      </c>
      <c r="O447" s="224">
        <v>0</v>
      </c>
      <c r="P447" s="199">
        <f t="shared" si="60"/>
        <v>0.89851918518518514</v>
      </c>
      <c r="Q447" s="240">
        <v>61.264077</v>
      </c>
      <c r="R447" s="99">
        <v>59.637115000000001</v>
      </c>
      <c r="S447" s="99">
        <v>1.2898480000000001</v>
      </c>
      <c r="T447" s="99">
        <v>7.0130999999999997E-5</v>
      </c>
      <c r="U447" s="99">
        <v>9.1911000000000007E-2</v>
      </c>
      <c r="V447" s="99">
        <v>2.0782869999999998E-2</v>
      </c>
      <c r="W447" s="99">
        <v>0.22434999999999999</v>
      </c>
      <c r="X447" s="241">
        <f t="shared" si="61"/>
        <v>0.21134796610312301</v>
      </c>
      <c r="Y447" s="241">
        <f t="shared" si="62"/>
        <v>3.8752256059599997E-2</v>
      </c>
      <c r="Z447" s="241">
        <f t="shared" si="63"/>
        <v>2.3464470058522997E-2</v>
      </c>
      <c r="AA447" s="241">
        <f t="shared" si="64"/>
        <v>0.149131239985</v>
      </c>
      <c r="AB447" s="258">
        <v>2.4906456E-2</v>
      </c>
      <c r="AC447" s="258">
        <v>2.6398819000000001E-5</v>
      </c>
      <c r="AD447" s="258">
        <v>4.0248480000000001E-3</v>
      </c>
      <c r="AE447" s="258">
        <v>9.6416445999999993E-6</v>
      </c>
      <c r="AF447" s="258">
        <v>9.7436610000000007E-3</v>
      </c>
      <c r="AG447" s="258">
        <v>4.1250595999999997E-5</v>
      </c>
      <c r="AH447" s="258">
        <v>1.6300756999999999E-2</v>
      </c>
      <c r="AI447" s="258">
        <v>8.7335536000000003E-5</v>
      </c>
      <c r="AJ447" s="258">
        <v>2.2833140999999999E-5</v>
      </c>
      <c r="AK447" s="258">
        <v>9.3799116999999994E-5</v>
      </c>
      <c r="AL447" s="258">
        <v>3.5887642999999999E-6</v>
      </c>
      <c r="AM447" s="258">
        <v>1.2400223E-8</v>
      </c>
      <c r="AN447" s="258">
        <v>3.9743987000000002E-4</v>
      </c>
      <c r="AO447" s="258">
        <v>3.5599212999999998E-4</v>
      </c>
      <c r="AP447" s="258">
        <v>6.2027120999999996E-3</v>
      </c>
      <c r="AQ447" s="258">
        <v>3.4229985000000002E-5</v>
      </c>
      <c r="AR447" s="258">
        <v>0.14909701</v>
      </c>
      <c r="AT447" s="193"/>
      <c r="AU447" s="193"/>
      <c r="AV447" s="193"/>
      <c r="AW447" s="193"/>
      <c r="AX447" s="193"/>
      <c r="AY447" s="193"/>
      <c r="AZ447" s="193"/>
      <c r="BA447" s="193"/>
      <c r="BB447" s="193"/>
      <c r="BC447" s="193"/>
      <c r="BD447" s="193"/>
      <c r="BE447" s="315"/>
      <c r="BF447" s="315"/>
      <c r="BG447" s="315"/>
      <c r="BH447" s="315"/>
      <c r="BI447" s="315"/>
      <c r="BJ447" s="315"/>
      <c r="BK447" s="315"/>
    </row>
    <row r="448" spans="1:63" x14ac:dyDescent="0.25">
      <c r="A448" s="9"/>
      <c r="B448" s="184" t="s">
        <v>5770</v>
      </c>
      <c r="C448" s="25" t="s">
        <v>705</v>
      </c>
      <c r="D448" s="224">
        <v>0.75166476999999998</v>
      </c>
      <c r="E448" s="224">
        <v>0.61212003000000004</v>
      </c>
      <c r="F448" s="224">
        <v>9.1689388999999996E-2</v>
      </c>
      <c r="G448" s="224">
        <v>9.5493343000000001E-3</v>
      </c>
      <c r="H448" s="224">
        <v>1.7720326E-3</v>
      </c>
      <c r="I448" s="224">
        <v>1.075249E-2</v>
      </c>
      <c r="J448" s="224">
        <v>1.3646823000000001E-2</v>
      </c>
      <c r="K448" s="224">
        <v>4.2996697000000002E-4</v>
      </c>
      <c r="L448" s="224">
        <v>1.1704697999999999E-2</v>
      </c>
      <c r="M448" s="224">
        <v>0</v>
      </c>
      <c r="N448" s="224">
        <v>0</v>
      </c>
      <c r="O448" s="224">
        <v>0</v>
      </c>
      <c r="P448" s="199">
        <f t="shared" si="60"/>
        <v>4.5342224444444446</v>
      </c>
      <c r="Q448" s="240">
        <v>101.02025</v>
      </c>
      <c r="R448" s="99">
        <v>93.443731</v>
      </c>
      <c r="S448" s="99">
        <v>6.3218399999999999</v>
      </c>
      <c r="T448" s="99">
        <v>5.2033000000000001E-5</v>
      </c>
      <c r="U448" s="99">
        <v>0.28969</v>
      </c>
      <c r="V448" s="99">
        <v>8.5216100000000003E-2</v>
      </c>
      <c r="W448" s="99">
        <v>0.87971999999999995</v>
      </c>
      <c r="X448" s="241">
        <f t="shared" si="61"/>
        <v>0.47350244710777101</v>
      </c>
      <c r="Y448" s="241">
        <f t="shared" si="62"/>
        <v>0.1522572145138</v>
      </c>
      <c r="Z448" s="241">
        <f t="shared" si="63"/>
        <v>8.7287498058971E-2</v>
      </c>
      <c r="AA448" s="241">
        <f t="shared" si="64"/>
        <v>0.23395773453500002</v>
      </c>
      <c r="AB448" s="258">
        <v>0.12568429</v>
      </c>
      <c r="AC448" s="258">
        <v>2.0353846000000001E-5</v>
      </c>
      <c r="AD448" s="258">
        <v>8.3575282000000004E-3</v>
      </c>
      <c r="AE448" s="258">
        <v>6.7277178000000002E-6</v>
      </c>
      <c r="AF448" s="258">
        <v>1.8019427000000001E-2</v>
      </c>
      <c r="AG448" s="258">
        <v>1.6888775000000001E-4</v>
      </c>
      <c r="AH448" s="258">
        <v>8.2257121000000002E-2</v>
      </c>
      <c r="AI448" s="258">
        <v>1.4859646999999999E-4</v>
      </c>
      <c r="AJ448" s="258">
        <v>7.2229384E-5</v>
      </c>
      <c r="AK448" s="258">
        <v>1.8018233000000001E-4</v>
      </c>
      <c r="AL448" s="258">
        <v>7.2643427000000004E-6</v>
      </c>
      <c r="AM448" s="258">
        <v>2.8902271E-8</v>
      </c>
      <c r="AN448" s="258">
        <v>6.0536740000000002E-4</v>
      </c>
      <c r="AO448" s="258">
        <v>3.7080773000000003E-4</v>
      </c>
      <c r="AP448" s="258">
        <v>3.6459004999999998E-3</v>
      </c>
      <c r="AQ448" s="258">
        <v>2.9704534999999999E-5</v>
      </c>
      <c r="AR448" s="258">
        <v>0.23392803000000001</v>
      </c>
      <c r="AT448" s="193"/>
      <c r="AU448" s="193"/>
      <c r="AV448" s="193"/>
      <c r="AW448" s="193"/>
      <c r="AX448" s="193"/>
      <c r="AY448" s="193"/>
      <c r="AZ448" s="193"/>
      <c r="BA448" s="193"/>
      <c r="BB448" s="193"/>
      <c r="BC448" s="193"/>
      <c r="BD448" s="193"/>
      <c r="BE448" s="315"/>
      <c r="BF448" s="315"/>
      <c r="BG448" s="315"/>
      <c r="BH448" s="315"/>
      <c r="BI448" s="315"/>
      <c r="BJ448" s="315"/>
      <c r="BK448" s="315"/>
    </row>
    <row r="449" spans="1:63" x14ac:dyDescent="0.25">
      <c r="A449" s="9"/>
      <c r="B449" s="184" t="s">
        <v>5770</v>
      </c>
      <c r="C449" s="25" t="s">
        <v>706</v>
      </c>
      <c r="D449" s="224">
        <v>0.87191730999999995</v>
      </c>
      <c r="E449" s="224">
        <v>0.68017267000000003</v>
      </c>
      <c r="F449" s="224">
        <v>0.11029456999999999</v>
      </c>
      <c r="G449" s="224">
        <v>1.453145E-2</v>
      </c>
      <c r="H449" s="224">
        <v>7.4867342999999998E-3</v>
      </c>
      <c r="I449" s="224">
        <v>1.4462897000000001E-2</v>
      </c>
      <c r="J449" s="224">
        <v>1.4600165E-2</v>
      </c>
      <c r="K449" s="224">
        <v>4.1842044E-4</v>
      </c>
      <c r="L449" s="224">
        <v>2.9950398999999999E-2</v>
      </c>
      <c r="M449" s="224">
        <v>0</v>
      </c>
      <c r="N449" s="224">
        <v>0</v>
      </c>
      <c r="O449" s="224">
        <v>0</v>
      </c>
      <c r="P449" s="199">
        <f t="shared" si="60"/>
        <v>5.038316074074074</v>
      </c>
      <c r="Q449" s="240">
        <v>113.75021</v>
      </c>
      <c r="R449" s="99">
        <v>103.63281000000001</v>
      </c>
      <c r="S449" s="99">
        <v>8.3255199999999991</v>
      </c>
      <c r="T449" s="99">
        <v>6.8441000000000004E-5</v>
      </c>
      <c r="U449" s="99">
        <v>0.41276000000000002</v>
      </c>
      <c r="V449" s="99">
        <v>0.1236544</v>
      </c>
      <c r="W449" s="99">
        <v>1.2554000000000001</v>
      </c>
      <c r="X449" s="241">
        <f t="shared" si="61"/>
        <v>0.53347556427374698</v>
      </c>
      <c r="Y449" s="241">
        <f t="shared" si="62"/>
        <v>0.17546487219589998</v>
      </c>
      <c r="Z449" s="241">
        <f t="shared" si="63"/>
        <v>9.8425050754847004E-2</v>
      </c>
      <c r="AA449" s="241">
        <f t="shared" si="64"/>
        <v>0.25958564132299999</v>
      </c>
      <c r="AB449" s="258">
        <v>0.13965721</v>
      </c>
      <c r="AC449" s="258">
        <v>2.7175045999999999E-5</v>
      </c>
      <c r="AD449" s="258">
        <v>1.3552879E-2</v>
      </c>
      <c r="AE449" s="258">
        <v>9.2649698999999999E-6</v>
      </c>
      <c r="AF449" s="258">
        <v>2.1975694E-2</v>
      </c>
      <c r="AG449" s="258">
        <v>2.4264918000000001E-4</v>
      </c>
      <c r="AH449" s="258">
        <v>9.1401705999999999E-2</v>
      </c>
      <c r="AI449" s="258">
        <v>1.7859087E-4</v>
      </c>
      <c r="AJ449" s="258">
        <v>1.0972746000000001E-4</v>
      </c>
      <c r="AK449" s="258">
        <v>2.4252561E-4</v>
      </c>
      <c r="AL449" s="258">
        <v>1.1557960000000001E-5</v>
      </c>
      <c r="AM449" s="258">
        <v>4.1424847000000003E-8</v>
      </c>
      <c r="AN449" s="258">
        <v>1.1893559999999999E-3</v>
      </c>
      <c r="AO449" s="258">
        <v>6.2505853E-4</v>
      </c>
      <c r="AP449" s="258">
        <v>4.6664868999999999E-3</v>
      </c>
      <c r="AQ449" s="258">
        <v>7.3891322999999998E-5</v>
      </c>
      <c r="AR449" s="258">
        <v>0.25951174999999999</v>
      </c>
      <c r="AT449" s="193"/>
      <c r="AU449" s="193"/>
      <c r="AV449" s="193"/>
      <c r="AW449" s="193"/>
      <c r="AX449" s="193"/>
      <c r="AY449" s="193"/>
      <c r="AZ449" s="193"/>
      <c r="BA449" s="193"/>
      <c r="BB449" s="193"/>
      <c r="BC449" s="193"/>
      <c r="BD449" s="193"/>
      <c r="BE449" s="315"/>
      <c r="BF449" s="315"/>
      <c r="BG449" s="315"/>
      <c r="BH449" s="315"/>
      <c r="BI449" s="315"/>
      <c r="BJ449" s="315"/>
      <c r="BK449" s="315"/>
    </row>
    <row r="450" spans="1:63" x14ac:dyDescent="0.25">
      <c r="A450" s="9"/>
      <c r="B450" s="184" t="s">
        <v>5770</v>
      </c>
      <c r="C450" s="25" t="s">
        <v>707</v>
      </c>
      <c r="D450" s="224">
        <v>0.89212638</v>
      </c>
      <c r="E450" s="224">
        <v>0.55843951000000003</v>
      </c>
      <c r="F450" s="224">
        <v>0.13599073</v>
      </c>
      <c r="G450" s="224">
        <v>5.2185594000000002E-2</v>
      </c>
      <c r="H450" s="224">
        <v>0.11134099</v>
      </c>
      <c r="I450" s="224">
        <v>1.0609255999999999E-2</v>
      </c>
      <c r="J450" s="224">
        <v>9.4840167000000003E-3</v>
      </c>
      <c r="K450" s="224">
        <v>1.3031710000000001E-3</v>
      </c>
      <c r="L450" s="224">
        <v>1.2773117E-2</v>
      </c>
      <c r="M450" s="224">
        <v>0</v>
      </c>
      <c r="N450" s="224">
        <v>0</v>
      </c>
      <c r="O450" s="224">
        <v>0</v>
      </c>
      <c r="P450" s="199">
        <f t="shared" si="60"/>
        <v>4.1365889629629633</v>
      </c>
      <c r="Q450" s="240">
        <v>114.57762</v>
      </c>
      <c r="R450" s="99">
        <v>106.44405999999999</v>
      </c>
      <c r="S450" s="99">
        <v>7.0145600000000004</v>
      </c>
      <c r="T450" s="99">
        <v>1.0461E-5</v>
      </c>
      <c r="U450" s="99">
        <v>0.33539999999999998</v>
      </c>
      <c r="V450" s="99">
        <v>6.6394250000000002E-2</v>
      </c>
      <c r="W450" s="99">
        <v>0.71718999999999999</v>
      </c>
      <c r="X450" s="241">
        <f t="shared" si="61"/>
        <v>0.49110256264104196</v>
      </c>
      <c r="Y450" s="241">
        <f t="shared" si="62"/>
        <v>0.14765284933690001</v>
      </c>
      <c r="Z450" s="241">
        <f t="shared" si="63"/>
        <v>7.6751492980141986E-2</v>
      </c>
      <c r="AA450" s="241">
        <f t="shared" si="64"/>
        <v>0.26669822032399998</v>
      </c>
      <c r="AB450" s="258">
        <v>0.11466158999999999</v>
      </c>
      <c r="AC450" s="258">
        <v>4.0283709000000002E-6</v>
      </c>
      <c r="AD450" s="258">
        <v>6.7346502000000001E-3</v>
      </c>
      <c r="AE450" s="258">
        <v>2.7776335999999999E-5</v>
      </c>
      <c r="AF450" s="258">
        <v>2.6104005E-2</v>
      </c>
      <c r="AG450" s="258">
        <v>1.2079943E-4</v>
      </c>
      <c r="AH450" s="258">
        <v>7.5035422000000004E-2</v>
      </c>
      <c r="AI450" s="258">
        <v>2.221115E-4</v>
      </c>
      <c r="AJ450" s="258">
        <v>7.4752061000000005E-5</v>
      </c>
      <c r="AK450" s="258">
        <v>1.3567291000000001E-4</v>
      </c>
      <c r="AL450" s="258">
        <v>1.8175795999999999E-5</v>
      </c>
      <c r="AM450" s="258">
        <v>2.0343142000000001E-8</v>
      </c>
      <c r="AN450" s="258">
        <v>4.9591222999999999E-4</v>
      </c>
      <c r="AO450" s="258">
        <v>2.2615754000000001E-4</v>
      </c>
      <c r="AP450" s="258">
        <v>5.4326859999999995E-4</v>
      </c>
      <c r="AQ450" s="258">
        <v>3.1670324E-5</v>
      </c>
      <c r="AR450" s="258">
        <v>0.26666655</v>
      </c>
      <c r="AT450" s="193"/>
      <c r="AU450" s="193"/>
      <c r="AV450" s="193"/>
      <c r="AW450" s="193"/>
      <c r="AX450" s="193"/>
      <c r="AY450" s="193"/>
      <c r="AZ450" s="193"/>
      <c r="BA450" s="193"/>
      <c r="BB450" s="193"/>
      <c r="BC450" s="193"/>
      <c r="BD450" s="193"/>
      <c r="BE450" s="315"/>
      <c r="BF450" s="315"/>
      <c r="BG450" s="315"/>
      <c r="BH450" s="315"/>
      <c r="BI450" s="315"/>
      <c r="BJ450" s="315"/>
      <c r="BK450" s="315"/>
    </row>
    <row r="451" spans="1:63" x14ac:dyDescent="0.25">
      <c r="A451" s="9"/>
      <c r="B451" s="184" t="s">
        <v>5770</v>
      </c>
      <c r="C451" s="25" t="s">
        <v>6748</v>
      </c>
      <c r="D451" s="224">
        <v>0.24744231</v>
      </c>
      <c r="E451" s="224">
        <v>0.18442817</v>
      </c>
      <c r="F451" s="224">
        <v>3.6272366E-2</v>
      </c>
      <c r="G451" s="224">
        <v>2.3004041999999999E-3</v>
      </c>
      <c r="H451" s="224">
        <v>5.7688494999999995E-4</v>
      </c>
      <c r="I451" s="224">
        <v>4.8625728000000002E-3</v>
      </c>
      <c r="J451" s="224">
        <v>6.652163E-3</v>
      </c>
      <c r="K451" s="224">
        <v>9.0807118999999999E-4</v>
      </c>
      <c r="L451" s="224">
        <v>1.1441679E-2</v>
      </c>
      <c r="M451" s="224">
        <v>0</v>
      </c>
      <c r="N451" s="224">
        <v>0</v>
      </c>
      <c r="O451" s="224">
        <v>0</v>
      </c>
      <c r="P451" s="199">
        <f t="shared" si="60"/>
        <v>1.3661345925925925</v>
      </c>
      <c r="Q451" s="240">
        <v>51.330531000000001</v>
      </c>
      <c r="R451" s="99">
        <v>49.398871999999997</v>
      </c>
      <c r="S451" s="99">
        <v>1.6167199999999999</v>
      </c>
      <c r="T451" s="99">
        <v>5.6373000000000002E-6</v>
      </c>
      <c r="U451" s="99">
        <v>0.14934</v>
      </c>
      <c r="V451" s="99">
        <v>1.02028E-2</v>
      </c>
      <c r="W451" s="99">
        <v>0.15539</v>
      </c>
      <c r="X451" s="241">
        <f t="shared" si="61"/>
        <v>0.1980128587895234</v>
      </c>
      <c r="Y451" s="241">
        <f t="shared" si="62"/>
        <v>4.86627403214E-2</v>
      </c>
      <c r="Z451" s="241">
        <f t="shared" si="63"/>
        <v>2.5683228916123405E-2</v>
      </c>
      <c r="AA451" s="241">
        <f t="shared" si="64"/>
        <v>0.12366688955199999</v>
      </c>
      <c r="AB451" s="258">
        <v>3.7848647999999999E-2</v>
      </c>
      <c r="AC451" s="258">
        <v>1.8364768E-6</v>
      </c>
      <c r="AD451" s="258">
        <v>2.9524928E-3</v>
      </c>
      <c r="AE451" s="258">
        <v>3.5032446000000002E-6</v>
      </c>
      <c r="AF451" s="258">
        <v>7.8378158E-3</v>
      </c>
      <c r="AG451" s="258">
        <v>1.8444000000000002E-5</v>
      </c>
      <c r="AH451" s="258">
        <v>2.4768498E-2</v>
      </c>
      <c r="AI451" s="258">
        <v>5.8126121000000003E-5</v>
      </c>
      <c r="AJ451" s="258">
        <v>1.6958356E-5</v>
      </c>
      <c r="AK451" s="258">
        <v>1.438562E-5</v>
      </c>
      <c r="AL451" s="258">
        <v>2.2846462999999999E-6</v>
      </c>
      <c r="AM451" s="258">
        <v>7.5628233999999996E-9</v>
      </c>
      <c r="AN451" s="258">
        <v>3.8166208000000001E-4</v>
      </c>
      <c r="AO451" s="258">
        <v>1.4773908000000001E-4</v>
      </c>
      <c r="AP451" s="258">
        <v>2.9356744999999999E-4</v>
      </c>
      <c r="AQ451" s="258">
        <v>2.7299552000000001E-5</v>
      </c>
      <c r="AR451" s="258">
        <v>0.12363958999999999</v>
      </c>
      <c r="AT451" s="193"/>
      <c r="AU451" s="193"/>
      <c r="AV451" s="193"/>
      <c r="AW451" s="193"/>
      <c r="AX451" s="193"/>
      <c r="AY451" s="193"/>
      <c r="AZ451" s="193"/>
      <c r="BA451" s="193"/>
      <c r="BB451" s="193"/>
      <c r="BC451" s="193"/>
      <c r="BD451" s="193"/>
      <c r="BE451" s="315"/>
      <c r="BF451" s="315"/>
      <c r="BG451" s="315"/>
      <c r="BH451" s="315"/>
      <c r="BI451" s="315"/>
      <c r="BJ451" s="315"/>
      <c r="BK451" s="315"/>
    </row>
    <row r="452" spans="1:63" x14ac:dyDescent="0.25">
      <c r="A452" s="43"/>
      <c r="B452" s="184" t="s">
        <v>5770</v>
      </c>
      <c r="C452" s="25" t="s">
        <v>6339</v>
      </c>
      <c r="D452" s="224">
        <v>0.78933790999999998</v>
      </c>
      <c r="E452" s="224">
        <v>0.34110796999999998</v>
      </c>
      <c r="F452" s="224">
        <v>6.5550462000000004E-2</v>
      </c>
      <c r="G452" s="224">
        <v>1.0524116999999999E-2</v>
      </c>
      <c r="H452" s="224">
        <v>1.1867413E-2</v>
      </c>
      <c r="I452" s="224">
        <v>1.032073E-2</v>
      </c>
      <c r="J452" s="224">
        <v>0.31680103999999998</v>
      </c>
      <c r="K452" s="224">
        <v>9.1256490999999998E-4</v>
      </c>
      <c r="L452" s="224">
        <v>3.2253614E-2</v>
      </c>
      <c r="M452" s="224">
        <v>0</v>
      </c>
      <c r="N452" s="224">
        <v>0</v>
      </c>
      <c r="O452" s="224">
        <v>0</v>
      </c>
      <c r="P452" s="199">
        <f t="shared" si="60"/>
        <v>2.5267257037037032</v>
      </c>
      <c r="Q452" s="240">
        <v>68.379509999999996</v>
      </c>
      <c r="R452" s="99">
        <v>61.236027999999997</v>
      </c>
      <c r="S452" s="99">
        <v>5.9684799999999996</v>
      </c>
      <c r="T452" s="99">
        <v>1.7686999999999999E-5</v>
      </c>
      <c r="U452" s="99">
        <v>0.33661000000000002</v>
      </c>
      <c r="V452" s="99">
        <v>8.78443E-2</v>
      </c>
      <c r="W452" s="99">
        <v>0.75053000000000003</v>
      </c>
      <c r="X452" s="241">
        <f t="shared" si="61"/>
        <v>0.29595145633034503</v>
      </c>
      <c r="Y452" s="241">
        <f t="shared" si="62"/>
        <v>9.4281929308200008E-2</v>
      </c>
      <c r="Z452" s="241">
        <f t="shared" si="63"/>
        <v>4.8304683961145005E-2</v>
      </c>
      <c r="AA452" s="241">
        <f t="shared" si="64"/>
        <v>0.15336484306099998</v>
      </c>
      <c r="AB452" s="258">
        <v>7.0019327000000006E-2</v>
      </c>
      <c r="AC452" s="258">
        <v>6.3412809000000003E-6</v>
      </c>
      <c r="AD452" s="258">
        <v>1.0011466E-2</v>
      </c>
      <c r="AE452" s="258">
        <v>6.8705572999999996E-6</v>
      </c>
      <c r="AF452" s="258">
        <v>1.4078403E-2</v>
      </c>
      <c r="AG452" s="258">
        <v>1.5952147E-4</v>
      </c>
      <c r="AH452" s="258">
        <v>4.5824653E-2</v>
      </c>
      <c r="AI452" s="258">
        <v>1.0525362999999999E-4</v>
      </c>
      <c r="AJ452" s="258">
        <v>7.8029141999999996E-5</v>
      </c>
      <c r="AK452" s="258">
        <v>4.5949068999999999E-5</v>
      </c>
      <c r="AL452" s="258">
        <v>1.0785481999999999E-5</v>
      </c>
      <c r="AM452" s="258">
        <v>3.4578144999999997E-8</v>
      </c>
      <c r="AN452" s="258">
        <v>8.9828900000000003E-4</v>
      </c>
      <c r="AO452" s="258">
        <v>4.2341877000000002E-4</v>
      </c>
      <c r="AP452" s="258">
        <v>9.1827129000000005E-4</v>
      </c>
      <c r="AQ452" s="258">
        <v>6.2633060999999995E-5</v>
      </c>
      <c r="AR452" s="258">
        <v>0.15330220999999999</v>
      </c>
      <c r="AT452" s="193"/>
      <c r="AU452" s="193"/>
      <c r="AV452" s="193"/>
      <c r="AW452" s="193"/>
      <c r="AX452" s="193"/>
      <c r="AY452" s="193"/>
      <c r="AZ452" s="193"/>
      <c r="BA452" s="193"/>
      <c r="BB452" s="193"/>
      <c r="BC452" s="193"/>
      <c r="BD452" s="193"/>
      <c r="BE452" s="315"/>
      <c r="BF452" s="315"/>
      <c r="BG452" s="315"/>
      <c r="BH452" s="315"/>
      <c r="BI452" s="315"/>
      <c r="BJ452" s="315"/>
      <c r="BK452" s="315"/>
    </row>
    <row r="453" spans="1:63" x14ac:dyDescent="0.25">
      <c r="A453" s="43"/>
      <c r="B453" s="184" t="s">
        <v>5770</v>
      </c>
      <c r="C453" s="25" t="s">
        <v>6340</v>
      </c>
      <c r="D453" s="224">
        <v>0.69603694999999999</v>
      </c>
      <c r="E453" s="224">
        <v>0.50839104000000002</v>
      </c>
      <c r="F453" s="224">
        <v>8.7290386999999997E-2</v>
      </c>
      <c r="G453" s="224">
        <v>1.9541037000000001E-2</v>
      </c>
      <c r="H453" s="224">
        <v>1.5630680000000001E-2</v>
      </c>
      <c r="I453" s="224">
        <v>1.4258428E-2</v>
      </c>
      <c r="J453" s="224">
        <v>1.3639422999999999E-2</v>
      </c>
      <c r="K453" s="224">
        <v>2.0602557999999999E-4</v>
      </c>
      <c r="L453" s="224">
        <v>3.7079929999999997E-2</v>
      </c>
      <c r="M453" s="224">
        <v>0</v>
      </c>
      <c r="N453" s="224">
        <v>0</v>
      </c>
      <c r="O453" s="224">
        <v>0</v>
      </c>
      <c r="P453" s="199">
        <f t="shared" si="60"/>
        <v>3.7658595555555556</v>
      </c>
      <c r="Q453" s="240">
        <v>89.030741000000006</v>
      </c>
      <c r="R453" s="99">
        <v>77.280007999999995</v>
      </c>
      <c r="S453" s="99">
        <v>9.7327999999999992</v>
      </c>
      <c r="T453" s="99">
        <v>6.2048E-5</v>
      </c>
      <c r="U453" s="99">
        <v>0.45887</v>
      </c>
      <c r="V453" s="99">
        <v>0.17140069999999999</v>
      </c>
      <c r="W453" s="99">
        <v>1.3875999999999999</v>
      </c>
      <c r="X453" s="241">
        <f t="shared" si="61"/>
        <v>0.40801441131057503</v>
      </c>
      <c r="Y453" s="241">
        <f t="shared" si="62"/>
        <v>0.1389983700612</v>
      </c>
      <c r="Z453" s="241">
        <f t="shared" si="63"/>
        <v>7.5320024764375007E-2</v>
      </c>
      <c r="AA453" s="241">
        <f t="shared" si="64"/>
        <v>0.19369601648500001</v>
      </c>
      <c r="AB453" s="258">
        <v>0.10438504</v>
      </c>
      <c r="AC453" s="258">
        <v>2.5335125999999999E-5</v>
      </c>
      <c r="AD453" s="258">
        <v>1.6477543000000001E-2</v>
      </c>
      <c r="AE453" s="258">
        <v>7.6466851999999997E-6</v>
      </c>
      <c r="AF453" s="258">
        <v>1.7791514000000001E-2</v>
      </c>
      <c r="AG453" s="258">
        <v>3.1129124999999998E-4</v>
      </c>
      <c r="AH453" s="258">
        <v>6.8316107000000001E-2</v>
      </c>
      <c r="AI453" s="258">
        <v>1.4160647E-4</v>
      </c>
      <c r="AJ453" s="258">
        <v>1.3918671999999999E-4</v>
      </c>
      <c r="AK453" s="258">
        <v>2.5609786999999999E-4</v>
      </c>
      <c r="AL453" s="258">
        <v>1.5384305000000001E-5</v>
      </c>
      <c r="AM453" s="258">
        <v>4.5429375E-8</v>
      </c>
      <c r="AN453" s="258">
        <v>1.3682694E-3</v>
      </c>
      <c r="AO453" s="258">
        <v>6.6737736999999996E-4</v>
      </c>
      <c r="AP453" s="258">
        <v>4.4159502000000002E-3</v>
      </c>
      <c r="AQ453" s="258">
        <v>9.1436484999999997E-5</v>
      </c>
      <c r="AR453" s="258">
        <v>0.19360458</v>
      </c>
      <c r="AT453" s="193"/>
      <c r="AU453" s="193"/>
      <c r="AV453" s="193"/>
      <c r="AW453" s="193"/>
      <c r="AX453" s="193"/>
      <c r="AY453" s="193"/>
      <c r="AZ453" s="193"/>
      <c r="BA453" s="193"/>
      <c r="BB453" s="193"/>
      <c r="BC453" s="193"/>
      <c r="BD453" s="193"/>
      <c r="BE453" s="315"/>
      <c r="BF453" s="315"/>
      <c r="BG453" s="315"/>
      <c r="BH453" s="315"/>
      <c r="BI453" s="315"/>
      <c r="BJ453" s="315"/>
      <c r="BK453" s="315"/>
    </row>
    <row r="454" spans="1:63" x14ac:dyDescent="0.25">
      <c r="A454" s="9"/>
      <c r="B454" s="184" t="s">
        <v>5770</v>
      </c>
      <c r="C454" s="5" t="s">
        <v>6341</v>
      </c>
      <c r="D454" s="225">
        <v>0.71750592999999996</v>
      </c>
      <c r="E454" s="225">
        <v>0.46992448999999997</v>
      </c>
      <c r="F454" s="225">
        <v>8.2290399E-2</v>
      </c>
      <c r="G454" s="225">
        <v>1.7467251999999999E-2</v>
      </c>
      <c r="H454" s="225">
        <v>1.4765093999999999E-2</v>
      </c>
      <c r="I454" s="225">
        <v>1.3352634E-2</v>
      </c>
      <c r="J454" s="225">
        <v>8.3366984000000005E-2</v>
      </c>
      <c r="K454" s="225">
        <v>3.6852819000000002E-4</v>
      </c>
      <c r="L454" s="225">
        <v>3.5970540000000002E-2</v>
      </c>
      <c r="M454" s="225">
        <v>0</v>
      </c>
      <c r="N454" s="225">
        <v>0</v>
      </c>
      <c r="O454" s="225">
        <v>0</v>
      </c>
      <c r="P454" s="199">
        <f t="shared" si="60"/>
        <v>3.4809221481481476</v>
      </c>
      <c r="Q454" s="233">
        <v>84.280674000000005</v>
      </c>
      <c r="R454" s="96">
        <v>73.589545000000001</v>
      </c>
      <c r="S454" s="96">
        <v>8.8670399999999994</v>
      </c>
      <c r="T454" s="96">
        <v>5.1845000000000003E-5</v>
      </c>
      <c r="U454" s="96">
        <v>0.43075000000000002</v>
      </c>
      <c r="V454" s="96">
        <v>0.1521875</v>
      </c>
      <c r="W454" s="96">
        <v>1.2411000000000001</v>
      </c>
      <c r="X454" s="241">
        <f t="shared" si="61"/>
        <v>0.38224162628765901</v>
      </c>
      <c r="Y454" s="241">
        <f t="shared" si="62"/>
        <v>0.12871503412660001</v>
      </c>
      <c r="Z454" s="241">
        <f t="shared" si="63"/>
        <v>6.9107619354059013E-2</v>
      </c>
      <c r="AA454" s="241">
        <f t="shared" si="64"/>
        <v>0.18441897280700001</v>
      </c>
      <c r="AB454" s="241">
        <v>9.6482683E-2</v>
      </c>
      <c r="AC454" s="241">
        <v>2.0966662E-5</v>
      </c>
      <c r="AD454" s="241">
        <v>1.4990032E-2</v>
      </c>
      <c r="AE454" s="241">
        <v>7.4682045999999997E-6</v>
      </c>
      <c r="AF454" s="241">
        <v>1.6937500000000001E-2</v>
      </c>
      <c r="AG454" s="241">
        <v>2.7638426000000001E-4</v>
      </c>
      <c r="AH454" s="241">
        <v>6.3144223999999999E-2</v>
      </c>
      <c r="AI454" s="241">
        <v>1.3324567E-4</v>
      </c>
      <c r="AJ454" s="241">
        <v>1.2512149999999999E-4</v>
      </c>
      <c r="AK454" s="241">
        <v>2.0776400000000001E-4</v>
      </c>
      <c r="AL454" s="241">
        <v>1.432673E-5</v>
      </c>
      <c r="AM454" s="241">
        <v>4.2934059000000001E-8</v>
      </c>
      <c r="AN454" s="241">
        <v>1.2601750999999999E-3</v>
      </c>
      <c r="AO454" s="241">
        <v>6.1126642000000001E-4</v>
      </c>
      <c r="AP454" s="241">
        <v>3.6114530000000001E-3</v>
      </c>
      <c r="AQ454" s="241">
        <v>8.4812807000000001E-5</v>
      </c>
      <c r="AR454" s="241">
        <v>0.18433416</v>
      </c>
      <c r="AT454" s="193"/>
      <c r="AU454" s="193"/>
      <c r="AV454" s="193"/>
      <c r="AW454" s="193"/>
      <c r="AX454" s="193"/>
      <c r="AY454" s="193"/>
      <c r="AZ454" s="193"/>
      <c r="BA454" s="193"/>
      <c r="BB454" s="193"/>
      <c r="BC454" s="193"/>
      <c r="BD454" s="193"/>
      <c r="BE454" s="315"/>
      <c r="BF454" s="315"/>
      <c r="BG454" s="315"/>
      <c r="BH454" s="315"/>
      <c r="BI454" s="315"/>
      <c r="BJ454" s="315"/>
      <c r="BK454" s="315"/>
    </row>
    <row r="455" spans="1:63" x14ac:dyDescent="0.25">
      <c r="A455" s="9"/>
      <c r="B455" s="184" t="s">
        <v>5770</v>
      </c>
      <c r="C455" s="25" t="s">
        <v>4929</v>
      </c>
      <c r="D455" s="224">
        <v>0.67633955999999995</v>
      </c>
      <c r="E455" s="224">
        <v>0.52268762999999996</v>
      </c>
      <c r="F455" s="224">
        <v>0.12857757</v>
      </c>
      <c r="G455" s="224">
        <v>3.6803251E-3</v>
      </c>
      <c r="H455" s="224">
        <v>8.2714498999999998E-4</v>
      </c>
      <c r="I455" s="224">
        <v>8.2042051000000005E-3</v>
      </c>
      <c r="J455" s="224">
        <v>1.1653225E-2</v>
      </c>
      <c r="K455" s="224">
        <v>6.0991571999999999E-4</v>
      </c>
      <c r="L455" s="224">
        <v>9.9545704999999998E-5</v>
      </c>
      <c r="M455" s="224">
        <v>0</v>
      </c>
      <c r="N455" s="224">
        <v>0</v>
      </c>
      <c r="O455" s="224">
        <v>0</v>
      </c>
      <c r="P455" s="199">
        <f t="shared" si="60"/>
        <v>3.8717602222222216</v>
      </c>
      <c r="Q455" s="240">
        <v>87.480127999999993</v>
      </c>
      <c r="R455" s="99">
        <v>82.689550999999994</v>
      </c>
      <c r="S455" s="99">
        <v>4.3079679999999998</v>
      </c>
      <c r="T455" s="99">
        <v>1.4587E-7</v>
      </c>
      <c r="U455" s="99">
        <v>0.20793</v>
      </c>
      <c r="V455" s="99">
        <v>2.680003E-4</v>
      </c>
      <c r="W455" s="99">
        <v>0.27440999999999999</v>
      </c>
      <c r="X455" s="241">
        <f t="shared" si="61"/>
        <v>0.41009952876946654</v>
      </c>
      <c r="Y455" s="241">
        <f t="shared" si="62"/>
        <v>0.13235794174211599</v>
      </c>
      <c r="Z455" s="241">
        <f t="shared" si="63"/>
        <v>7.0631046884050586E-2</v>
      </c>
      <c r="AA455" s="241">
        <f t="shared" si="64"/>
        <v>0.20711054014329999</v>
      </c>
      <c r="AB455" s="258">
        <v>0.10732145</v>
      </c>
      <c r="AC455" s="258">
        <v>5.5394106E-8</v>
      </c>
      <c r="AD455" s="258">
        <v>7.5753691E-4</v>
      </c>
      <c r="AE455" s="258">
        <v>1.2792574000000001E-5</v>
      </c>
      <c r="AF455" s="258">
        <v>2.4265452999999999E-2</v>
      </c>
      <c r="AG455" s="258">
        <v>6.5386400999999999E-7</v>
      </c>
      <c r="AH455" s="258">
        <v>7.0226955999999993E-2</v>
      </c>
      <c r="AI455" s="258">
        <v>2.1315042999999999E-4</v>
      </c>
      <c r="AJ455" s="258">
        <v>2.9204827999999999E-5</v>
      </c>
      <c r="AK455" s="258">
        <v>1.3435222000000001E-4</v>
      </c>
      <c r="AL455" s="258">
        <v>1.6731507999999999E-5</v>
      </c>
      <c r="AM455" s="258">
        <v>5.6278506000000004E-9</v>
      </c>
      <c r="AN455" s="258">
        <v>2.9053665000000002E-6</v>
      </c>
      <c r="AO455" s="258">
        <v>1.1377858E-5</v>
      </c>
      <c r="AP455" s="258">
        <v>-3.6369542999999999E-6</v>
      </c>
      <c r="AQ455" s="258">
        <v>7.2014330000000005E-7</v>
      </c>
      <c r="AR455" s="258">
        <v>0.20710982</v>
      </c>
      <c r="AT455" s="193"/>
      <c r="AU455" s="193"/>
      <c r="AV455" s="193"/>
      <c r="AW455" s="193"/>
      <c r="AX455" s="193"/>
      <c r="AY455" s="193"/>
      <c r="AZ455" s="193"/>
      <c r="BA455" s="193"/>
      <c r="BB455" s="193"/>
      <c r="BC455" s="193"/>
      <c r="BD455" s="193"/>
      <c r="BE455" s="315"/>
      <c r="BF455" s="315"/>
      <c r="BG455" s="315"/>
      <c r="BH455" s="315"/>
      <c r="BI455" s="315"/>
      <c r="BJ455" s="315"/>
      <c r="BK455" s="315"/>
    </row>
    <row r="456" spans="1:63" x14ac:dyDescent="0.25">
      <c r="A456" s="9"/>
      <c r="B456" s="184" t="s">
        <v>5770</v>
      </c>
      <c r="C456" s="5" t="s">
        <v>4930</v>
      </c>
      <c r="D456" s="225">
        <v>0.22191248999999999</v>
      </c>
      <c r="E456" s="225">
        <v>0.15909503999999999</v>
      </c>
      <c r="F456" s="225">
        <v>2.9590691999999998E-2</v>
      </c>
      <c r="G456" s="225">
        <v>3.9284734999999998E-3</v>
      </c>
      <c r="H456" s="225">
        <v>4.9199116999999997E-3</v>
      </c>
      <c r="I456" s="225">
        <v>5.0243518999999997E-3</v>
      </c>
      <c r="J456" s="225">
        <v>6.6712730999999997E-3</v>
      </c>
      <c r="K456" s="225">
        <v>7.1556811999999999E-5</v>
      </c>
      <c r="L456" s="225">
        <v>1.2611192E-2</v>
      </c>
      <c r="M456" s="225">
        <v>0</v>
      </c>
      <c r="N456" s="225">
        <v>0</v>
      </c>
      <c r="O456" s="225">
        <v>0</v>
      </c>
      <c r="P456" s="199">
        <f t="shared" si="60"/>
        <v>1.1784817777777776</v>
      </c>
      <c r="Q456" s="233">
        <v>46.661451</v>
      </c>
      <c r="R456" s="96">
        <v>44.445295999999999</v>
      </c>
      <c r="S456" s="96">
        <v>1.769992</v>
      </c>
      <c r="T456" s="96">
        <v>3.8674000000000003E-5</v>
      </c>
      <c r="U456" s="96">
        <v>0.10279000000000001</v>
      </c>
      <c r="V456" s="96">
        <v>2.60442E-2</v>
      </c>
      <c r="W456" s="96">
        <v>0.31729000000000002</v>
      </c>
      <c r="X456" s="241">
        <f t="shared" si="61"/>
        <v>0.178230660788881</v>
      </c>
      <c r="Y456" s="241">
        <f t="shared" si="62"/>
        <v>4.3169873306099997E-2</v>
      </c>
      <c r="Z456" s="241">
        <f t="shared" si="63"/>
        <v>2.3855825765781002E-2</v>
      </c>
      <c r="AA456" s="241">
        <f t="shared" si="64"/>
        <v>0.11120496171699999</v>
      </c>
      <c r="AB456" s="241">
        <v>3.2666584999999998E-2</v>
      </c>
      <c r="AC456" s="241">
        <v>2.8223644999999998E-5</v>
      </c>
      <c r="AD456" s="241">
        <v>4.0554414E-3</v>
      </c>
      <c r="AE456" s="241">
        <v>4.3491451000000001E-6</v>
      </c>
      <c r="AF456" s="241">
        <v>6.3584682E-3</v>
      </c>
      <c r="AG456" s="241">
        <v>5.6805916000000001E-5</v>
      </c>
      <c r="AH456" s="241">
        <v>2.1378418E-2</v>
      </c>
      <c r="AI456" s="241">
        <v>4.6850046E-5</v>
      </c>
      <c r="AJ456" s="241">
        <v>2.6976395000000001E-5</v>
      </c>
      <c r="AK456" s="241">
        <v>4.4172550000000001E-5</v>
      </c>
      <c r="AL456" s="241">
        <v>3.5162132999999999E-6</v>
      </c>
      <c r="AM456" s="241">
        <v>1.0701481E-8</v>
      </c>
      <c r="AN456" s="241">
        <v>4.2194831999999997E-4</v>
      </c>
      <c r="AO456" s="241">
        <v>1.9489274E-4</v>
      </c>
      <c r="AP456" s="241">
        <v>1.7390407999999999E-3</v>
      </c>
      <c r="AQ456" s="241">
        <v>3.0441717E-5</v>
      </c>
      <c r="AR456" s="241">
        <v>0.11117452</v>
      </c>
      <c r="AT456" s="193"/>
      <c r="AU456" s="193"/>
      <c r="AV456" s="193"/>
      <c r="AW456" s="193"/>
      <c r="AX456" s="193"/>
      <c r="AY456" s="193"/>
      <c r="AZ456" s="193"/>
      <c r="BA456" s="193"/>
      <c r="BB456" s="193"/>
      <c r="BC456" s="193"/>
      <c r="BD456" s="193"/>
      <c r="BE456" s="315"/>
      <c r="BF456" s="315"/>
      <c r="BG456" s="315"/>
      <c r="BH456" s="315"/>
      <c r="BI456" s="315"/>
      <c r="BJ456" s="315"/>
      <c r="BK456" s="315"/>
    </row>
    <row r="457" spans="1:63" x14ac:dyDescent="0.25">
      <c r="A457" s="9"/>
      <c r="B457" s="184" t="s">
        <v>5770</v>
      </c>
      <c r="C457" s="5" t="s">
        <v>4931</v>
      </c>
      <c r="D457" s="225">
        <v>0.38956748000000002</v>
      </c>
      <c r="E457" s="225">
        <v>0.30076878000000001</v>
      </c>
      <c r="F457" s="225">
        <v>7.6671278999999995E-2</v>
      </c>
      <c r="G457" s="225">
        <v>1.8350707999999999E-3</v>
      </c>
      <c r="H457" s="225">
        <v>5.0688987000000005E-4</v>
      </c>
      <c r="I457" s="225">
        <v>4.0472523999999996E-3</v>
      </c>
      <c r="J457" s="225">
        <v>4.7770390000000003E-3</v>
      </c>
      <c r="K457" s="225">
        <v>8.7846327000000001E-4</v>
      </c>
      <c r="L457" s="225">
        <v>8.2702246999999998E-5</v>
      </c>
      <c r="M457" s="225">
        <v>0</v>
      </c>
      <c r="N457" s="225">
        <v>0</v>
      </c>
      <c r="O457" s="225">
        <v>0</v>
      </c>
      <c r="P457" s="199">
        <f t="shared" si="60"/>
        <v>2.2279168888888887</v>
      </c>
      <c r="Q457" s="233">
        <v>67.376226000000003</v>
      </c>
      <c r="R457" s="96">
        <v>64.857823999999994</v>
      </c>
      <c r="S457" s="96">
        <v>2.2654800000000002</v>
      </c>
      <c r="T457" s="96">
        <v>7.8694000000000003E-8</v>
      </c>
      <c r="U457" s="96">
        <v>0.11352</v>
      </c>
      <c r="V457" s="96">
        <v>1.6146039999999999E-4</v>
      </c>
      <c r="W457" s="96">
        <v>0.13924</v>
      </c>
      <c r="X457" s="241">
        <f t="shared" si="61"/>
        <v>0.27966743295221308</v>
      </c>
      <c r="Y457" s="241">
        <f t="shared" si="62"/>
        <v>7.6541137721237995E-2</v>
      </c>
      <c r="Z457" s="241">
        <f t="shared" si="63"/>
        <v>4.06437449371451E-2</v>
      </c>
      <c r="AA457" s="241">
        <f t="shared" si="64"/>
        <v>0.16248255029382999</v>
      </c>
      <c r="AB457" s="241">
        <v>6.1755873000000003E-2</v>
      </c>
      <c r="AC457" s="241">
        <v>3.0135908000000003E-8</v>
      </c>
      <c r="AD457" s="241">
        <v>4.1361418999999997E-4</v>
      </c>
      <c r="AE457" s="241">
        <v>6.9873545999999999E-6</v>
      </c>
      <c r="AF457" s="241">
        <v>1.4364277E-2</v>
      </c>
      <c r="AG457" s="241">
        <v>3.5604073E-7</v>
      </c>
      <c r="AH457" s="241">
        <v>4.0411851999999998E-2</v>
      </c>
      <c r="AI457" s="241">
        <v>1.2560262000000001E-4</v>
      </c>
      <c r="AJ457" s="241">
        <v>1.5696385999999999E-5</v>
      </c>
      <c r="AK457" s="241">
        <v>7.5394954999999996E-5</v>
      </c>
      <c r="AL457" s="241">
        <v>9.1907947999999999E-6</v>
      </c>
      <c r="AM457" s="241">
        <v>2.8811493999999999E-9</v>
      </c>
      <c r="AN457" s="241">
        <v>1.475429E-6</v>
      </c>
      <c r="AO457" s="241">
        <v>4.5241866000000003E-6</v>
      </c>
      <c r="AP457" s="241">
        <v>5.6845957000000003E-9</v>
      </c>
      <c r="AQ457" s="241">
        <v>5.8029383000000004E-7</v>
      </c>
      <c r="AR457" s="241">
        <v>0.16248197</v>
      </c>
      <c r="AT457" s="193"/>
      <c r="AU457" s="193"/>
      <c r="AV457" s="193"/>
      <c r="AW457" s="193"/>
      <c r="AX457" s="193"/>
      <c r="AY457" s="193"/>
      <c r="AZ457" s="193"/>
      <c r="BA457" s="193"/>
      <c r="BB457" s="193"/>
      <c r="BC457" s="193"/>
      <c r="BD457" s="193"/>
      <c r="BE457" s="315"/>
      <c r="BF457" s="315"/>
      <c r="BG457" s="315"/>
      <c r="BH457" s="315"/>
      <c r="BI457" s="315"/>
      <c r="BJ457" s="315"/>
      <c r="BK457" s="315"/>
    </row>
    <row r="458" spans="1:63" x14ac:dyDescent="0.25">
      <c r="A458" s="9" t="s">
        <v>1753</v>
      </c>
      <c r="B458" s="184" t="s">
        <v>5770</v>
      </c>
      <c r="C458" s="5" t="s">
        <v>4932</v>
      </c>
      <c r="D458" s="225">
        <v>0.59099241000000002</v>
      </c>
      <c r="E458" s="225">
        <v>0.41091769</v>
      </c>
      <c r="F458" s="225">
        <v>0.11143933</v>
      </c>
      <c r="G458" s="225">
        <v>2.3685271000000001E-2</v>
      </c>
      <c r="H458" s="225">
        <v>1.4100732E-3</v>
      </c>
      <c r="I458" s="225">
        <v>1.1210833999999999E-2</v>
      </c>
      <c r="J458" s="225">
        <v>1.2822508999999999E-2</v>
      </c>
      <c r="K458" s="225">
        <v>1.2704700999999999E-3</v>
      </c>
      <c r="L458" s="225">
        <v>1.8236228E-2</v>
      </c>
      <c r="M458" s="225">
        <v>0</v>
      </c>
      <c r="N458" s="225">
        <v>0</v>
      </c>
      <c r="O458" s="225">
        <v>0</v>
      </c>
      <c r="P458" s="199">
        <f t="shared" si="60"/>
        <v>3.0438347407407407</v>
      </c>
      <c r="Q458" s="233">
        <v>86.671193000000002</v>
      </c>
      <c r="R458" s="96">
        <v>82.660455999999996</v>
      </c>
      <c r="S458" s="96">
        <v>3.3657680000000001</v>
      </c>
      <c r="T458" s="96">
        <v>2.2925000000000002E-5</v>
      </c>
      <c r="U458" s="96">
        <v>0.23877000000000001</v>
      </c>
      <c r="V458" s="96">
        <v>3.1276419999999999E-2</v>
      </c>
      <c r="W458" s="96">
        <v>0.37490000000000001</v>
      </c>
      <c r="X458" s="241">
        <f t="shared" si="61"/>
        <v>0.373750310142688</v>
      </c>
      <c r="Y458" s="241">
        <f t="shared" si="62"/>
        <v>0.1092156322264</v>
      </c>
      <c r="Z458" s="241">
        <f t="shared" si="63"/>
        <v>5.7560966877287997E-2</v>
      </c>
      <c r="AA458" s="241">
        <f t="shared" si="64"/>
        <v>0.206973711039</v>
      </c>
      <c r="AB458" s="241">
        <v>8.4371673999999994E-2</v>
      </c>
      <c r="AC458" s="241">
        <v>8.9598966000000008E-6</v>
      </c>
      <c r="AD458" s="241">
        <v>5.4959578000000004E-3</v>
      </c>
      <c r="AE458" s="241">
        <v>5.3856788000000001E-6</v>
      </c>
      <c r="AF458" s="241">
        <v>1.9275222000000002E-2</v>
      </c>
      <c r="AG458" s="241">
        <v>5.8432851E-5</v>
      </c>
      <c r="AH458" s="241">
        <v>5.5217334999999999E-2</v>
      </c>
      <c r="AI458" s="241">
        <v>2.1434011000000001E-4</v>
      </c>
      <c r="AJ458" s="241">
        <v>3.1853215999999999E-5</v>
      </c>
      <c r="AK458" s="241">
        <v>6.0054896000000002E-5</v>
      </c>
      <c r="AL458" s="241">
        <v>3.8606895999999997E-6</v>
      </c>
      <c r="AM458" s="241">
        <v>1.4825688E-8</v>
      </c>
      <c r="AN458" s="241">
        <v>5.2014257000000002E-4</v>
      </c>
      <c r="AO458" s="241">
        <v>2.5459677000000001E-4</v>
      </c>
      <c r="AP458" s="241">
        <v>1.2587688E-3</v>
      </c>
      <c r="AQ458" s="241">
        <v>4.2621038999999997E-5</v>
      </c>
      <c r="AR458" s="241">
        <v>0.20693109000000001</v>
      </c>
      <c r="AT458" s="193"/>
      <c r="AU458" s="193"/>
      <c r="AV458" s="193"/>
      <c r="AW458" s="193"/>
      <c r="AX458" s="193"/>
      <c r="AY458" s="193"/>
      <c r="AZ458" s="193"/>
      <c r="BA458" s="193"/>
      <c r="BB458" s="193"/>
      <c r="BC458" s="193"/>
      <c r="BD458" s="193"/>
      <c r="BE458" s="315"/>
      <c r="BF458" s="315"/>
      <c r="BG458" s="315"/>
      <c r="BH458" s="315"/>
      <c r="BI458" s="315"/>
      <c r="BJ458" s="315"/>
      <c r="BK458" s="315"/>
    </row>
    <row r="459" spans="1:63" x14ac:dyDescent="0.25">
      <c r="A459" s="9"/>
      <c r="B459" s="184" t="s">
        <v>5770</v>
      </c>
      <c r="C459" s="5" t="s">
        <v>4933</v>
      </c>
      <c r="D459" s="225">
        <v>0.45778071999999997</v>
      </c>
      <c r="E459" s="225">
        <v>0.30985668999999999</v>
      </c>
      <c r="F459" s="225">
        <v>7.8724972000000004E-2</v>
      </c>
      <c r="G459" s="225">
        <v>2.5427769999999999E-2</v>
      </c>
      <c r="H459" s="225">
        <v>8.1159345999999993E-3</v>
      </c>
      <c r="I459" s="225">
        <v>1.6095590999999999E-2</v>
      </c>
      <c r="J459" s="225">
        <v>3.1808519E-3</v>
      </c>
      <c r="K459" s="225">
        <v>7.4650691999999998E-5</v>
      </c>
      <c r="L459" s="225">
        <v>1.6304261E-2</v>
      </c>
      <c r="M459" s="225">
        <v>0</v>
      </c>
      <c r="N459" s="225">
        <v>0</v>
      </c>
      <c r="O459" s="225">
        <v>0</v>
      </c>
      <c r="P459" s="199">
        <f t="shared" si="60"/>
        <v>2.2952347407407405</v>
      </c>
      <c r="Q459" s="233">
        <v>48.924314000000003</v>
      </c>
      <c r="R459" s="96">
        <v>28.092210999999999</v>
      </c>
      <c r="S459" s="96">
        <v>17.80912</v>
      </c>
      <c r="T459" s="96">
        <v>1.3634E-5</v>
      </c>
      <c r="U459" s="96">
        <v>0.64241999999999999</v>
      </c>
      <c r="V459" s="96">
        <v>0.3335494</v>
      </c>
      <c r="W459" s="96">
        <v>2.0470000000000002</v>
      </c>
      <c r="X459" s="241">
        <f t="shared" si="61"/>
        <v>0.21677823927865303</v>
      </c>
      <c r="Y459" s="241">
        <f t="shared" si="62"/>
        <v>0.10196665325790001</v>
      </c>
      <c r="Z459" s="241">
        <f t="shared" si="63"/>
        <v>4.4407008938752997E-2</v>
      </c>
      <c r="AA459" s="241">
        <f t="shared" si="64"/>
        <v>7.0404577082E-2</v>
      </c>
      <c r="AB459" s="241">
        <v>6.3615720000000001E-2</v>
      </c>
      <c r="AC459" s="241">
        <v>5.8601361000000001E-6</v>
      </c>
      <c r="AD459" s="241">
        <v>2.1560361E-2</v>
      </c>
      <c r="AE459" s="241">
        <v>5.1102118000000002E-6</v>
      </c>
      <c r="AF459" s="241">
        <v>1.621036E-2</v>
      </c>
      <c r="AG459" s="241">
        <v>5.6924191E-4</v>
      </c>
      <c r="AH459" s="241">
        <v>4.1636688999999998E-2</v>
      </c>
      <c r="AI459" s="241">
        <v>1.2864062E-4</v>
      </c>
      <c r="AJ459" s="241">
        <v>2.2641568000000001E-4</v>
      </c>
      <c r="AK459" s="241">
        <v>5.2763667999999997E-5</v>
      </c>
      <c r="AL459" s="241">
        <v>1.9504288999999999E-5</v>
      </c>
      <c r="AM459" s="241">
        <v>5.9681752999999995E-8</v>
      </c>
      <c r="AN459" s="241">
        <v>1.0364676000000001E-3</v>
      </c>
      <c r="AO459" s="241">
        <v>4.5693348E-4</v>
      </c>
      <c r="AP459" s="241">
        <v>8.4953492E-4</v>
      </c>
      <c r="AQ459" s="241">
        <v>4.1597081999999999E-5</v>
      </c>
      <c r="AR459" s="241">
        <v>7.0362980000000006E-2</v>
      </c>
      <c r="AT459" s="193"/>
      <c r="AU459" s="193"/>
      <c r="AV459" s="193"/>
      <c r="AW459" s="193"/>
      <c r="AX459" s="193"/>
      <c r="AY459" s="193"/>
      <c r="AZ459" s="193"/>
      <c r="BA459" s="193"/>
      <c r="BB459" s="193"/>
      <c r="BC459" s="193"/>
      <c r="BD459" s="193"/>
      <c r="BE459" s="315"/>
      <c r="BF459" s="315"/>
      <c r="BG459" s="315"/>
      <c r="BH459" s="315"/>
      <c r="BI459" s="315"/>
      <c r="BJ459" s="315"/>
      <c r="BK459" s="315"/>
    </row>
    <row r="460" spans="1:63" x14ac:dyDescent="0.25">
      <c r="A460" s="9"/>
      <c r="B460" s="184" t="s">
        <v>5770</v>
      </c>
      <c r="C460" s="5" t="s">
        <v>4934</v>
      </c>
      <c r="D460" s="225">
        <v>0.31011951999999998</v>
      </c>
      <c r="E460" s="225">
        <v>0.19689733000000001</v>
      </c>
      <c r="F460" s="225">
        <v>3.9856399000000001E-2</v>
      </c>
      <c r="G460" s="225">
        <v>6.5450081000000002E-3</v>
      </c>
      <c r="H460" s="225">
        <v>5.0274456000000004E-3</v>
      </c>
      <c r="I460" s="225">
        <v>7.0657947E-3</v>
      </c>
      <c r="J460" s="225">
        <v>3.2115085000000002E-2</v>
      </c>
      <c r="K460" s="225">
        <v>3.8332186999999999E-4</v>
      </c>
      <c r="L460" s="225">
        <v>2.2229137E-2</v>
      </c>
      <c r="M460" s="225">
        <v>0</v>
      </c>
      <c r="N460" s="225">
        <v>0</v>
      </c>
      <c r="O460" s="225">
        <v>0</v>
      </c>
      <c r="P460" s="199">
        <f t="shared" si="60"/>
        <v>1.4584987407407408</v>
      </c>
      <c r="Q460" s="233">
        <v>40.121197000000002</v>
      </c>
      <c r="R460" s="96">
        <v>35.633643999999997</v>
      </c>
      <c r="S460" s="96">
        <v>3.72316</v>
      </c>
      <c r="T460" s="96">
        <v>1.6804999999999999E-5</v>
      </c>
      <c r="U460" s="96">
        <v>0.23179</v>
      </c>
      <c r="V460" s="96">
        <v>6.052594E-2</v>
      </c>
      <c r="W460" s="96">
        <v>0.47205999999999998</v>
      </c>
      <c r="X460" s="241">
        <f t="shared" si="61"/>
        <v>0.17437726444962598</v>
      </c>
      <c r="Y460" s="241">
        <f t="shared" si="62"/>
        <v>5.6342573504799993E-2</v>
      </c>
      <c r="Z460" s="241">
        <f t="shared" si="63"/>
        <v>2.8766022805826002E-2</v>
      </c>
      <c r="AA460" s="241">
        <f t="shared" si="64"/>
        <v>8.9268668139000001E-2</v>
      </c>
      <c r="AB460" s="241">
        <v>4.0427298E-2</v>
      </c>
      <c r="AC460" s="241">
        <v>6.4343359999999997E-6</v>
      </c>
      <c r="AD460" s="241">
        <v>7.2495216999999999E-3</v>
      </c>
      <c r="AE460" s="241">
        <v>3.5036187999999998E-6</v>
      </c>
      <c r="AF460" s="241">
        <v>8.5499164999999992E-3</v>
      </c>
      <c r="AG460" s="241">
        <v>1.0589934999999999E-4</v>
      </c>
      <c r="AH460" s="241">
        <v>2.6457985E-2</v>
      </c>
      <c r="AI460" s="241">
        <v>6.4725346999999997E-5</v>
      </c>
      <c r="AJ460" s="241">
        <v>5.4193441999999997E-5</v>
      </c>
      <c r="AK460" s="241">
        <v>5.4040703000000001E-5</v>
      </c>
      <c r="AL460" s="241">
        <v>6.0762497999999998E-6</v>
      </c>
      <c r="AM460" s="241">
        <v>1.9404026000000001E-8</v>
      </c>
      <c r="AN460" s="241">
        <v>7.3464017999999999E-4</v>
      </c>
      <c r="AO460" s="241">
        <v>3.0154637999999997E-4</v>
      </c>
      <c r="AP460" s="241">
        <v>1.0927961000000001E-3</v>
      </c>
      <c r="AQ460" s="241">
        <v>5.3397138999999997E-5</v>
      </c>
      <c r="AR460" s="241">
        <v>8.9215270999999999E-2</v>
      </c>
      <c r="AT460" s="193"/>
      <c r="AU460" s="193"/>
      <c r="AV460" s="193"/>
      <c r="AW460" s="193"/>
      <c r="AX460" s="193"/>
      <c r="AY460" s="193"/>
      <c r="AZ460" s="193"/>
      <c r="BA460" s="193"/>
      <c r="BB460" s="193"/>
      <c r="BC460" s="193"/>
      <c r="BD460" s="193"/>
      <c r="BE460" s="315"/>
      <c r="BF460" s="315"/>
      <c r="BG460" s="315"/>
      <c r="BH460" s="315"/>
      <c r="BI460" s="315"/>
      <c r="BJ460" s="315"/>
      <c r="BK460" s="315"/>
    </row>
    <row r="461" spans="1:63" x14ac:dyDescent="0.25">
      <c r="A461" s="9"/>
      <c r="B461" s="184" t="s">
        <v>5770</v>
      </c>
      <c r="C461" s="5" t="s">
        <v>4935</v>
      </c>
      <c r="D461" s="225">
        <v>2.2846511999999999</v>
      </c>
      <c r="E461" s="225">
        <v>0.28924651000000001</v>
      </c>
      <c r="F461" s="225">
        <v>7.1201671999999994E-2</v>
      </c>
      <c r="G461" s="225">
        <v>1.5912583000000001E-2</v>
      </c>
      <c r="H461" s="225">
        <v>3.4087059E-3</v>
      </c>
      <c r="I461" s="225">
        <v>1.1755497E-2</v>
      </c>
      <c r="J461" s="225">
        <v>2.2619338999999999E-2</v>
      </c>
      <c r="K461" s="225">
        <v>3.2158042000000002E-4</v>
      </c>
      <c r="L461" s="225">
        <v>1.8701852999999999</v>
      </c>
      <c r="M461" s="225">
        <v>0</v>
      </c>
      <c r="N461" s="225">
        <v>0</v>
      </c>
      <c r="O461" s="225">
        <v>0</v>
      </c>
      <c r="P461" s="199">
        <f t="shared" si="60"/>
        <v>2.1425667407407407</v>
      </c>
      <c r="Q461" s="233">
        <v>52.513070999999997</v>
      </c>
      <c r="R461" s="96">
        <v>43.258471999999998</v>
      </c>
      <c r="S461" s="96">
        <v>7.74648</v>
      </c>
      <c r="T461" s="96">
        <v>3.1134999999999999E-5</v>
      </c>
      <c r="U461" s="96">
        <v>0.39965000000000001</v>
      </c>
      <c r="V461" s="96">
        <v>0.1377178</v>
      </c>
      <c r="W461" s="96">
        <v>0.97072000000000003</v>
      </c>
      <c r="X461" s="241">
        <f t="shared" si="61"/>
        <v>0.239351342417498</v>
      </c>
      <c r="Y461" s="241">
        <f t="shared" si="62"/>
        <v>8.83623623853E-2</v>
      </c>
      <c r="Z461" s="241">
        <f t="shared" si="63"/>
        <v>4.2591982129198E-2</v>
      </c>
      <c r="AA461" s="241">
        <f t="shared" si="64"/>
        <v>0.108396997903</v>
      </c>
      <c r="AB461" s="241">
        <v>5.9387858000000002E-2</v>
      </c>
      <c r="AC461" s="241">
        <v>1.8125162999999999E-5</v>
      </c>
      <c r="AD461" s="241">
        <v>1.3714903000000001E-2</v>
      </c>
      <c r="AE461" s="241">
        <v>5.2533723000000003E-6</v>
      </c>
      <c r="AF461" s="241">
        <v>1.4997412E-2</v>
      </c>
      <c r="AG461" s="241">
        <v>2.3881084999999999E-4</v>
      </c>
      <c r="AH461" s="241">
        <v>3.8868393000000001E-2</v>
      </c>
      <c r="AI461" s="241">
        <v>1.1532347E-4</v>
      </c>
      <c r="AJ461" s="241">
        <v>1.1287649E-4</v>
      </c>
      <c r="AK461" s="241">
        <v>6.4841086000000007E-5</v>
      </c>
      <c r="AL461" s="241">
        <v>1.3026030000000001E-5</v>
      </c>
      <c r="AM461" s="241">
        <v>4.1383197999999998E-8</v>
      </c>
      <c r="AN461" s="241">
        <v>1.1352476E-3</v>
      </c>
      <c r="AO461" s="241">
        <v>5.3911436999999997E-4</v>
      </c>
      <c r="AP461" s="241">
        <v>1.7431186999999999E-3</v>
      </c>
      <c r="AQ461" s="241">
        <v>7.4987903000000002E-5</v>
      </c>
      <c r="AR461" s="241">
        <v>0.10832201</v>
      </c>
      <c r="AT461" s="193"/>
      <c r="AU461" s="193"/>
      <c r="AV461" s="193"/>
      <c r="AW461" s="193"/>
      <c r="AX461" s="193"/>
      <c r="AY461" s="193"/>
      <c r="AZ461" s="193"/>
      <c r="BA461" s="193"/>
      <c r="BB461" s="193"/>
      <c r="BC461" s="193"/>
      <c r="BD461" s="193"/>
      <c r="BE461" s="315"/>
      <c r="BF461" s="315"/>
      <c r="BG461" s="315"/>
      <c r="BH461" s="315"/>
      <c r="BI461" s="315"/>
      <c r="BJ461" s="315"/>
      <c r="BK461" s="315"/>
    </row>
    <row r="462" spans="1:63" x14ac:dyDescent="0.25">
      <c r="A462" s="9"/>
      <c r="B462" s="184" t="s">
        <v>5770</v>
      </c>
      <c r="C462" s="5" t="s">
        <v>942</v>
      </c>
      <c r="D462" s="225">
        <v>0.59099327999999995</v>
      </c>
      <c r="E462" s="225">
        <v>0.41091769</v>
      </c>
      <c r="F462" s="225">
        <v>0.11144009000000001</v>
      </c>
      <c r="G462" s="225">
        <v>2.3685272E-2</v>
      </c>
      <c r="H462" s="225">
        <v>1.410077E-3</v>
      </c>
      <c r="I462" s="225">
        <v>1.1210837E-2</v>
      </c>
      <c r="J462" s="225">
        <v>1.2822515E-2</v>
      </c>
      <c r="K462" s="225">
        <v>1.2704700999999999E-3</v>
      </c>
      <c r="L462" s="225">
        <v>1.8236328E-2</v>
      </c>
      <c r="M462" s="225">
        <v>0</v>
      </c>
      <c r="N462" s="225">
        <v>0</v>
      </c>
      <c r="O462" s="225">
        <v>0</v>
      </c>
      <c r="P462" s="199">
        <f t="shared" si="60"/>
        <v>3.0438347407407407</v>
      </c>
      <c r="Q462" s="233">
        <v>86.671193000000002</v>
      </c>
      <c r="R462" s="96">
        <v>82.660455999999996</v>
      </c>
      <c r="S462" s="96">
        <v>3.3657680000000001</v>
      </c>
      <c r="T462" s="96">
        <v>2.2926E-5</v>
      </c>
      <c r="U462" s="96">
        <v>0.23877000000000001</v>
      </c>
      <c r="V462" s="96">
        <v>3.1276419999999999E-2</v>
      </c>
      <c r="W462" s="96">
        <v>0.37490000000000001</v>
      </c>
      <c r="X462" s="241">
        <f t="shared" si="61"/>
        <v>0.37375047046909604</v>
      </c>
      <c r="Y462" s="241">
        <f t="shared" si="62"/>
        <v>0.10921574623789999</v>
      </c>
      <c r="Z462" s="241">
        <f t="shared" si="63"/>
        <v>5.7561012810195995E-2</v>
      </c>
      <c r="AA462" s="241">
        <f t="shared" si="64"/>
        <v>0.20697371142100002</v>
      </c>
      <c r="AB462" s="241">
        <v>8.4371673999999994E-2</v>
      </c>
      <c r="AC462" s="241">
        <v>8.9598966000000008E-6</v>
      </c>
      <c r="AD462" s="241">
        <v>5.4959650999999998E-3</v>
      </c>
      <c r="AE462" s="241">
        <v>5.3856862999999998E-6</v>
      </c>
      <c r="AF462" s="241">
        <v>1.9275324999999999E-2</v>
      </c>
      <c r="AG462" s="241">
        <v>5.8436554999999999E-5</v>
      </c>
      <c r="AH462" s="241">
        <v>5.5217334999999999E-2</v>
      </c>
      <c r="AI462" s="241">
        <v>2.1434142999999999E-4</v>
      </c>
      <c r="AJ462" s="241">
        <v>3.1853215999999999E-5</v>
      </c>
      <c r="AK462" s="241">
        <v>6.0054976999999997E-5</v>
      </c>
      <c r="AL462" s="241">
        <v>3.8607613000000002E-6</v>
      </c>
      <c r="AM462" s="241">
        <v>1.4825896E-8</v>
      </c>
      <c r="AN462" s="241">
        <v>5.2014257999999998E-4</v>
      </c>
      <c r="AO462" s="241">
        <v>2.5459942E-4</v>
      </c>
      <c r="AP462" s="241">
        <v>1.2588106E-3</v>
      </c>
      <c r="AQ462" s="241">
        <v>4.2621421000000002E-5</v>
      </c>
      <c r="AR462" s="241">
        <v>0.20693109000000001</v>
      </c>
      <c r="AT462" s="193"/>
      <c r="AU462" s="193"/>
      <c r="AV462" s="193"/>
      <c r="AW462" s="193"/>
      <c r="AX462" s="193"/>
      <c r="AY462" s="193"/>
      <c r="AZ462" s="193"/>
      <c r="BA462" s="193"/>
      <c r="BB462" s="193"/>
      <c r="BC462" s="193"/>
      <c r="BD462" s="193"/>
      <c r="BE462" s="315"/>
      <c r="BF462" s="315"/>
      <c r="BG462" s="315"/>
      <c r="BH462" s="315"/>
      <c r="BI462" s="315"/>
      <c r="BJ462" s="315"/>
      <c r="BK462" s="315"/>
    </row>
    <row r="463" spans="1:63" x14ac:dyDescent="0.25">
      <c r="A463" s="9"/>
      <c r="B463" s="184" t="s">
        <v>5770</v>
      </c>
      <c r="C463" s="5" t="s">
        <v>943</v>
      </c>
      <c r="D463" s="225">
        <v>0.75960839999999996</v>
      </c>
      <c r="E463" s="225">
        <v>0.48137454000000002</v>
      </c>
      <c r="F463" s="225">
        <v>0.14473337999999999</v>
      </c>
      <c r="G463" s="225">
        <v>3.9473060999999997E-2</v>
      </c>
      <c r="H463" s="225">
        <v>4.6585443000000002E-3</v>
      </c>
      <c r="I463" s="225">
        <v>1.9114091999999999E-2</v>
      </c>
      <c r="J463" s="225">
        <v>3.1164417E-2</v>
      </c>
      <c r="K463" s="225">
        <v>5.2235387999999998E-4</v>
      </c>
      <c r="L463" s="225">
        <v>3.8568010999999999E-2</v>
      </c>
      <c r="M463" s="225">
        <v>0</v>
      </c>
      <c r="N463" s="225">
        <v>0</v>
      </c>
      <c r="O463" s="225">
        <v>0</v>
      </c>
      <c r="P463" s="199">
        <f t="shared" si="60"/>
        <v>3.5657373333333333</v>
      </c>
      <c r="Q463" s="233">
        <v>108.4632</v>
      </c>
      <c r="R463" s="96">
        <v>87.838508000000004</v>
      </c>
      <c r="S463" s="96">
        <v>6.3672000000000004</v>
      </c>
      <c r="T463" s="96">
        <v>1.6705999999999999E-4</v>
      </c>
      <c r="U463" s="96">
        <v>13.271000000000001</v>
      </c>
      <c r="V463" s="96">
        <v>9.45294E-2</v>
      </c>
      <c r="W463" s="96">
        <v>0.89180000000000004</v>
      </c>
      <c r="X463" s="241">
        <f t="shared" si="61"/>
        <v>0.53789111062591399</v>
      </c>
      <c r="Y463" s="241">
        <f t="shared" si="62"/>
        <v>0.14012246274199999</v>
      </c>
      <c r="Z463" s="241">
        <f t="shared" si="63"/>
        <v>0.17789306065091401</v>
      </c>
      <c r="AA463" s="241">
        <f t="shared" si="64"/>
        <v>0.21987558723299999</v>
      </c>
      <c r="AB463" s="241">
        <v>9.8828395999999999E-2</v>
      </c>
      <c r="AC463" s="241">
        <v>2.5663743000000001E-5</v>
      </c>
      <c r="AD463" s="241">
        <v>1.2664394000000001E-2</v>
      </c>
      <c r="AE463" s="241">
        <v>1.4248799E-5</v>
      </c>
      <c r="AF463" s="241">
        <v>2.8405146999999999E-2</v>
      </c>
      <c r="AG463" s="241">
        <v>1.8461319999999999E-4</v>
      </c>
      <c r="AH463" s="241">
        <v>6.4671532000000004E-2</v>
      </c>
      <c r="AI463" s="241">
        <v>2.482807E-4</v>
      </c>
      <c r="AJ463" s="241">
        <v>1.0378802E-4</v>
      </c>
      <c r="AK463" s="241">
        <v>3.0104160000000001E-3</v>
      </c>
      <c r="AL463" s="241">
        <v>1.7504529000000001E-5</v>
      </c>
      <c r="AM463" s="241">
        <v>3.5301914E-8</v>
      </c>
      <c r="AN463" s="241">
        <v>0.10278183</v>
      </c>
      <c r="AO463" s="241">
        <v>1.9448809E-3</v>
      </c>
      <c r="AP463" s="241">
        <v>5.1147932000000004E-3</v>
      </c>
      <c r="AQ463" s="241">
        <v>9.2947232999999994E-5</v>
      </c>
      <c r="AR463" s="241">
        <v>0.21978264</v>
      </c>
      <c r="AT463" s="193"/>
      <c r="AU463" s="193"/>
      <c r="AV463" s="193"/>
      <c r="AW463" s="193"/>
      <c r="AX463" s="193"/>
      <c r="AY463" s="193"/>
      <c r="AZ463" s="193"/>
      <c r="BA463" s="193"/>
      <c r="BB463" s="193"/>
      <c r="BC463" s="193"/>
      <c r="BD463" s="193"/>
      <c r="BE463" s="315"/>
      <c r="BF463" s="315"/>
      <c r="BG463" s="315"/>
      <c r="BH463" s="315"/>
      <c r="BI463" s="315"/>
      <c r="BJ463" s="315"/>
      <c r="BK463" s="315"/>
    </row>
    <row r="464" spans="1:63" x14ac:dyDescent="0.25">
      <c r="A464" s="9"/>
      <c r="B464" s="184" t="s">
        <v>5770</v>
      </c>
      <c r="C464" s="5" t="s">
        <v>944</v>
      </c>
      <c r="D464" s="225">
        <v>0.37448186</v>
      </c>
      <c r="E464" s="225">
        <v>0.26475568999999999</v>
      </c>
      <c r="F464" s="225">
        <v>6.6557595999999997E-2</v>
      </c>
      <c r="G464" s="225">
        <v>4.8434085999999998E-3</v>
      </c>
      <c r="H464" s="225">
        <v>2.0425792000000002E-3</v>
      </c>
      <c r="I464" s="225">
        <v>1.0038063E-2</v>
      </c>
      <c r="J464" s="225">
        <v>6.3981252000000002E-3</v>
      </c>
      <c r="K464" s="225">
        <v>2.6248682000000001E-4</v>
      </c>
      <c r="L464" s="225">
        <v>1.9583903999999999E-2</v>
      </c>
      <c r="M464" s="225">
        <v>0</v>
      </c>
      <c r="N464" s="225">
        <v>0</v>
      </c>
      <c r="O464" s="225">
        <v>0</v>
      </c>
      <c r="P464" s="199">
        <f t="shared" si="60"/>
        <v>1.9611532592592591</v>
      </c>
      <c r="Q464" s="233">
        <v>74.171843999999993</v>
      </c>
      <c r="R464" s="96">
        <v>71.843474000000001</v>
      </c>
      <c r="S464" s="96">
        <v>1.916712</v>
      </c>
      <c r="T464" s="96">
        <v>1.6914000000000001E-5</v>
      </c>
      <c r="U464" s="96">
        <v>0.16153000000000001</v>
      </c>
      <c r="V464" s="96">
        <v>2.1981199999999999E-2</v>
      </c>
      <c r="W464" s="96">
        <v>0.22813</v>
      </c>
      <c r="X464" s="241">
        <f t="shared" si="61"/>
        <v>0.29079897925361797</v>
      </c>
      <c r="Y464" s="241">
        <f t="shared" si="62"/>
        <v>7.3520660031899998E-2</v>
      </c>
      <c r="Z464" s="241">
        <f t="shared" si="63"/>
        <v>3.7540279994718005E-2</v>
      </c>
      <c r="AA464" s="241">
        <f t="shared" si="64"/>
        <v>0.17973803922699999</v>
      </c>
      <c r="AB464" s="241">
        <v>5.4361821999999997E-2</v>
      </c>
      <c r="AC464" s="241">
        <v>5.4029757000000001E-6</v>
      </c>
      <c r="AD464" s="241">
        <v>5.2860575E-3</v>
      </c>
      <c r="AE464" s="241">
        <v>5.0842182000000003E-6</v>
      </c>
      <c r="AF464" s="241">
        <v>1.3822988E-2</v>
      </c>
      <c r="AG464" s="241">
        <v>3.9305338000000002E-5</v>
      </c>
      <c r="AH464" s="241">
        <v>3.5578600000000002E-2</v>
      </c>
      <c r="AI464" s="241">
        <v>1.0883187E-4</v>
      </c>
      <c r="AJ464" s="241">
        <v>2.7432497E-5</v>
      </c>
      <c r="AK464" s="241">
        <v>5.1634566999999998E-5</v>
      </c>
      <c r="AL464" s="241">
        <v>3.612303E-6</v>
      </c>
      <c r="AM464" s="241">
        <v>1.3697718000000001E-8</v>
      </c>
      <c r="AN464" s="241">
        <v>5.9075847999999996E-4</v>
      </c>
      <c r="AO464" s="241">
        <v>2.2530518000000001E-4</v>
      </c>
      <c r="AP464" s="241">
        <v>9.5409140000000004E-4</v>
      </c>
      <c r="AQ464" s="241">
        <v>4.6739227000000002E-5</v>
      </c>
      <c r="AR464" s="241">
        <v>0.1796913</v>
      </c>
      <c r="AT464" s="193"/>
      <c r="AU464" s="193"/>
      <c r="AV464" s="193"/>
      <c r="AW464" s="193"/>
      <c r="AX464" s="193"/>
      <c r="AY464" s="193"/>
      <c r="AZ464" s="193"/>
      <c r="BA464" s="193"/>
      <c r="BB464" s="193"/>
      <c r="BC464" s="193"/>
      <c r="BD464" s="193"/>
      <c r="BE464" s="315"/>
      <c r="BF464" s="315"/>
      <c r="BG464" s="315"/>
      <c r="BH464" s="315"/>
      <c r="BI464" s="315"/>
      <c r="BJ464" s="315"/>
      <c r="BK464" s="315"/>
    </row>
    <row r="465" spans="1:63" x14ac:dyDescent="0.25">
      <c r="A465" s="9"/>
      <c r="B465" s="184" t="s">
        <v>5770</v>
      </c>
      <c r="C465" s="5" t="s">
        <v>862</v>
      </c>
      <c r="D465" s="225">
        <v>0.43460320000000002</v>
      </c>
      <c r="E465" s="225">
        <v>0.30771156</v>
      </c>
      <c r="F465" s="225">
        <v>6.5664535999999996E-2</v>
      </c>
      <c r="G465" s="225">
        <v>1.438909E-2</v>
      </c>
      <c r="H465" s="225">
        <v>7.8437696999999996E-4</v>
      </c>
      <c r="I465" s="225">
        <v>1.165879E-2</v>
      </c>
      <c r="J465" s="225">
        <v>6.5382597000000001E-3</v>
      </c>
      <c r="K465" s="225">
        <v>8.0618656999999997E-4</v>
      </c>
      <c r="L465" s="225">
        <v>2.7050396000000001E-2</v>
      </c>
      <c r="M465" s="225">
        <v>0</v>
      </c>
      <c r="N465" s="225">
        <v>0</v>
      </c>
      <c r="O465" s="225">
        <v>0</v>
      </c>
      <c r="P465" s="199">
        <f t="shared" si="60"/>
        <v>2.2793448888888888</v>
      </c>
      <c r="Q465" s="233">
        <v>68.316851999999997</v>
      </c>
      <c r="R465" s="96">
        <v>56.687942999999997</v>
      </c>
      <c r="S465" s="96">
        <v>9.8425600000000006</v>
      </c>
      <c r="T465" s="96">
        <v>1.3540000000000001E-5</v>
      </c>
      <c r="U465" s="96">
        <v>0.47270000000000001</v>
      </c>
      <c r="V465" s="96">
        <v>0.16323599999999999</v>
      </c>
      <c r="W465" s="96">
        <v>1.1504000000000001</v>
      </c>
      <c r="X465" s="241">
        <f t="shared" si="61"/>
        <v>0.28150610784008401</v>
      </c>
      <c r="Y465" s="241">
        <f t="shared" si="62"/>
        <v>9.5734904527399994E-2</v>
      </c>
      <c r="Z465" s="241">
        <f t="shared" si="63"/>
        <v>4.3800854373684001E-2</v>
      </c>
      <c r="AA465" s="241">
        <f t="shared" si="64"/>
        <v>0.14197034893900001</v>
      </c>
      <c r="AB465" s="241">
        <v>6.3177564000000005E-2</v>
      </c>
      <c r="AC465" s="241">
        <v>1.149073E-4</v>
      </c>
      <c r="AD465" s="241">
        <v>1.8135648000000001E-2</v>
      </c>
      <c r="AE465" s="241">
        <v>4.7240073999999997E-6</v>
      </c>
      <c r="AF465" s="241">
        <v>1.4018898E-2</v>
      </c>
      <c r="AG465" s="241">
        <v>2.8316322E-4</v>
      </c>
      <c r="AH465" s="241">
        <v>4.1347035999999997E-2</v>
      </c>
      <c r="AI465" s="241">
        <v>1.0692417999999999E-4</v>
      </c>
      <c r="AJ465" s="241">
        <v>1.2401365E-4</v>
      </c>
      <c r="AK465" s="241">
        <v>6.5142259000000003E-5</v>
      </c>
      <c r="AL465" s="241">
        <v>1.2304395E-5</v>
      </c>
      <c r="AM465" s="241">
        <v>3.7369684000000002E-8</v>
      </c>
      <c r="AN465" s="241">
        <v>1.0561372E-3</v>
      </c>
      <c r="AO465" s="241">
        <v>4.0516302000000003E-4</v>
      </c>
      <c r="AP465" s="241">
        <v>6.8409630000000003E-4</v>
      </c>
      <c r="AQ465" s="241">
        <v>6.5458938999999998E-5</v>
      </c>
      <c r="AR465" s="241">
        <v>0.14190489000000001</v>
      </c>
      <c r="AT465" s="193"/>
      <c r="AU465" s="193"/>
      <c r="AV465" s="193"/>
      <c r="AW465" s="193"/>
      <c r="AX465" s="193"/>
      <c r="AY465" s="193"/>
      <c r="AZ465" s="193"/>
      <c r="BA465" s="193"/>
      <c r="BB465" s="193"/>
      <c r="BC465" s="193"/>
      <c r="BD465" s="193"/>
      <c r="BE465" s="315"/>
      <c r="BF465" s="315"/>
      <c r="BG465" s="315"/>
      <c r="BH465" s="315"/>
      <c r="BI465" s="315"/>
      <c r="BJ465" s="315"/>
      <c r="BK465" s="315"/>
    </row>
    <row r="466" spans="1:63" x14ac:dyDescent="0.25">
      <c r="A466" s="9"/>
      <c r="B466" s="184" t="s">
        <v>5770</v>
      </c>
      <c r="C466" s="5" t="s">
        <v>6183</v>
      </c>
      <c r="D466" s="225">
        <v>0.30775194</v>
      </c>
      <c r="E466" s="225">
        <v>0.20956257</v>
      </c>
      <c r="F466" s="225">
        <v>4.4582535999999999E-2</v>
      </c>
      <c r="G466" s="225">
        <v>1.7043677E-2</v>
      </c>
      <c r="H466" s="225">
        <v>6.2779812999999996E-4</v>
      </c>
      <c r="I466" s="225">
        <v>9.5075294000000008E-3</v>
      </c>
      <c r="J466" s="225">
        <v>3.7244324999999999E-3</v>
      </c>
      <c r="K466" s="225">
        <v>1.2564814E-4</v>
      </c>
      <c r="L466" s="225">
        <v>2.2577745E-2</v>
      </c>
      <c r="M466" s="225">
        <v>0</v>
      </c>
      <c r="N466" s="225">
        <v>0</v>
      </c>
      <c r="O466" s="225">
        <v>0</v>
      </c>
      <c r="P466" s="199">
        <f t="shared" si="60"/>
        <v>1.5523153333333333</v>
      </c>
      <c r="Q466" s="233">
        <v>28.249288</v>
      </c>
      <c r="R466" s="96">
        <v>24.607402</v>
      </c>
      <c r="S466" s="96">
        <v>2.9854159999999998</v>
      </c>
      <c r="T466" s="96">
        <v>2.4070000000000002E-5</v>
      </c>
      <c r="U466" s="96">
        <v>0.18837000000000001</v>
      </c>
      <c r="V466" s="96">
        <v>5.5156120000000003E-2</v>
      </c>
      <c r="W466" s="96">
        <v>0.41292000000000001</v>
      </c>
      <c r="X466" s="241">
        <f t="shared" si="61"/>
        <v>0.15168933534398998</v>
      </c>
      <c r="Y466" s="241">
        <f t="shared" si="62"/>
        <v>5.93916790396E-2</v>
      </c>
      <c r="Z466" s="241">
        <f t="shared" si="63"/>
        <v>3.057631439739E-2</v>
      </c>
      <c r="AA466" s="241">
        <f t="shared" si="64"/>
        <v>6.1721341907000002E-2</v>
      </c>
      <c r="AB466" s="241">
        <v>4.3028473999999997E-2</v>
      </c>
      <c r="AC466" s="241">
        <v>9.6783427999999996E-6</v>
      </c>
      <c r="AD466" s="241">
        <v>7.2857347999999997E-3</v>
      </c>
      <c r="AE466" s="241">
        <v>2.0839497999999999E-6</v>
      </c>
      <c r="AF466" s="241">
        <v>8.9706037999999991E-3</v>
      </c>
      <c r="AG466" s="241">
        <v>9.5104146999999998E-5</v>
      </c>
      <c r="AH466" s="241">
        <v>2.8159551000000001E-2</v>
      </c>
      <c r="AI466" s="241">
        <v>8.0015597999999995E-5</v>
      </c>
      <c r="AJ466" s="241">
        <v>4.7668099999999999E-5</v>
      </c>
      <c r="AK466" s="241">
        <v>8.4748052000000005E-5</v>
      </c>
      <c r="AL466" s="241">
        <v>5.2288391999999997E-6</v>
      </c>
      <c r="AM466" s="241">
        <v>1.9118190000000001E-8</v>
      </c>
      <c r="AN466" s="241">
        <v>6.6931645999999999E-4</v>
      </c>
      <c r="AO466" s="241">
        <v>2.5431253000000002E-4</v>
      </c>
      <c r="AP466" s="241">
        <v>1.2754547000000001E-3</v>
      </c>
      <c r="AQ466" s="241">
        <v>5.2581906999999998E-5</v>
      </c>
      <c r="AR466" s="241">
        <v>6.1668760000000003E-2</v>
      </c>
      <c r="AT466" s="193"/>
      <c r="AU466" s="193"/>
      <c r="AV466" s="193"/>
      <c r="AW466" s="193"/>
      <c r="AX466" s="193"/>
      <c r="AY466" s="193"/>
      <c r="AZ466" s="193"/>
      <c r="BA466" s="193"/>
      <c r="BB466" s="193"/>
      <c r="BC466" s="193"/>
      <c r="BD466" s="193"/>
      <c r="BE466" s="315"/>
      <c r="BF466" s="315"/>
      <c r="BG466" s="315"/>
      <c r="BH466" s="315"/>
      <c r="BI466" s="315"/>
      <c r="BJ466" s="315"/>
      <c r="BK466" s="315"/>
    </row>
    <row r="467" spans="1:63" x14ac:dyDescent="0.25">
      <c r="A467" s="9"/>
      <c r="B467" s="184" t="s">
        <v>5770</v>
      </c>
      <c r="C467" s="5" t="s">
        <v>3583</v>
      </c>
      <c r="D467" s="225">
        <v>0.50094485</v>
      </c>
      <c r="E467" s="225">
        <v>0.27593220000000002</v>
      </c>
      <c r="F467" s="225">
        <v>0.1741501</v>
      </c>
      <c r="G467" s="225">
        <v>1.1007424E-2</v>
      </c>
      <c r="H467" s="225">
        <v>1.0217467E-3</v>
      </c>
      <c r="I467" s="225">
        <v>1.2818972E-2</v>
      </c>
      <c r="J467" s="225">
        <v>5.2189762999999998E-3</v>
      </c>
      <c r="K467" s="225">
        <v>2.0612532999999999E-4</v>
      </c>
      <c r="L467" s="225">
        <v>2.0589307000000001E-2</v>
      </c>
      <c r="M467" s="225">
        <v>0</v>
      </c>
      <c r="N467" s="225">
        <v>0</v>
      </c>
      <c r="O467" s="225">
        <v>0</v>
      </c>
      <c r="P467" s="199">
        <f t="shared" si="60"/>
        <v>2.0439422222222223</v>
      </c>
      <c r="Q467" s="233">
        <v>48.477722</v>
      </c>
      <c r="R467" s="96">
        <v>43.884382000000002</v>
      </c>
      <c r="S467" s="96">
        <v>3.8081119999999999</v>
      </c>
      <c r="T467" s="96">
        <v>4.8823999999999999E-5</v>
      </c>
      <c r="U467" s="96">
        <v>0.19045000000000001</v>
      </c>
      <c r="V467" s="96">
        <v>6.8479520000000002E-2</v>
      </c>
      <c r="W467" s="96">
        <v>0.52625</v>
      </c>
      <c r="X467" s="241">
        <f t="shared" si="61"/>
        <v>0.24434967917310801</v>
      </c>
      <c r="Y467" s="241">
        <f t="shared" si="62"/>
        <v>9.3555278746100007E-2</v>
      </c>
      <c r="Z467" s="241">
        <f t="shared" si="63"/>
        <v>4.0744135656007992E-2</v>
      </c>
      <c r="AA467" s="241">
        <f t="shared" si="64"/>
        <v>0.11005026477100001</v>
      </c>
      <c r="AB467" s="241">
        <v>5.6656007000000001E-2</v>
      </c>
      <c r="AC467" s="241">
        <v>1.8135715000000001E-5</v>
      </c>
      <c r="AD467" s="241">
        <v>8.4073683000000007E-3</v>
      </c>
      <c r="AE467" s="241">
        <v>4.8995811000000001E-6</v>
      </c>
      <c r="AF467" s="241">
        <v>2.8347172E-2</v>
      </c>
      <c r="AG467" s="241">
        <v>1.2169615000000001E-4</v>
      </c>
      <c r="AH467" s="241">
        <v>3.7080417999999997E-2</v>
      </c>
      <c r="AI467" s="241">
        <v>3.0500204999999998E-4</v>
      </c>
      <c r="AJ467" s="241">
        <v>5.4369773000000002E-5</v>
      </c>
      <c r="AK467" s="241">
        <v>7.8827012999999998E-5</v>
      </c>
      <c r="AL467" s="241">
        <v>5.7582561E-6</v>
      </c>
      <c r="AM467" s="241">
        <v>2.1533908E-8</v>
      </c>
      <c r="AN467" s="241">
        <v>5.6680174999999995E-4</v>
      </c>
      <c r="AO467" s="241">
        <v>4.7857648000000001E-4</v>
      </c>
      <c r="AP467" s="241">
        <v>2.1743608E-3</v>
      </c>
      <c r="AQ467" s="241">
        <v>4.9774770999999997E-5</v>
      </c>
      <c r="AR467" s="241">
        <v>0.11000049000000001</v>
      </c>
      <c r="AT467" s="193"/>
      <c r="AU467" s="193"/>
      <c r="AV467" s="193"/>
      <c r="AW467" s="193"/>
      <c r="AX467" s="193"/>
      <c r="AY467" s="193"/>
      <c r="AZ467" s="193"/>
      <c r="BA467" s="193"/>
      <c r="BB467" s="193"/>
      <c r="BC467" s="193"/>
      <c r="BD467" s="193"/>
      <c r="BE467" s="315"/>
      <c r="BF467" s="315"/>
      <c r="BG467" s="315"/>
      <c r="BH467" s="315"/>
      <c r="BI467" s="315"/>
      <c r="BJ467" s="315"/>
      <c r="BK467" s="315"/>
    </row>
    <row r="468" spans="1:63" x14ac:dyDescent="0.25">
      <c r="A468" s="9"/>
      <c r="B468" s="184" t="s">
        <v>5770</v>
      </c>
      <c r="C468" s="5" t="s">
        <v>3584</v>
      </c>
      <c r="D468" s="225">
        <v>0.97698624000000001</v>
      </c>
      <c r="E468" s="225">
        <v>0.65858947999999995</v>
      </c>
      <c r="F468" s="225">
        <v>0.23229251000000001</v>
      </c>
      <c r="G468" s="225">
        <v>1.1534584000000001E-2</v>
      </c>
      <c r="H468" s="225">
        <v>2.1745803999999999E-3</v>
      </c>
      <c r="I468" s="225">
        <v>1.4756030999999999E-2</v>
      </c>
      <c r="J468" s="225">
        <v>9.3553089999999992E-3</v>
      </c>
      <c r="K468" s="225">
        <v>6.0696687999999997E-4</v>
      </c>
      <c r="L468" s="225">
        <v>4.7676775999999997E-2</v>
      </c>
      <c r="M468" s="225">
        <v>0</v>
      </c>
      <c r="N468" s="225">
        <v>0</v>
      </c>
      <c r="O468" s="225">
        <v>0</v>
      </c>
      <c r="P468" s="199">
        <f t="shared" si="60"/>
        <v>4.8784405925925922</v>
      </c>
      <c r="Q468" s="233">
        <v>89.413369000000003</v>
      </c>
      <c r="R468" s="96">
        <v>81.172163999999995</v>
      </c>
      <c r="S468" s="96">
        <v>6.8947200000000004</v>
      </c>
      <c r="T468" s="96">
        <v>2.7325999999999999E-5</v>
      </c>
      <c r="U468" s="96">
        <v>0.45285999999999998</v>
      </c>
      <c r="V468" s="96">
        <v>9.2978199999999997E-2</v>
      </c>
      <c r="W468" s="96">
        <v>0.80062</v>
      </c>
      <c r="X468" s="241">
        <f t="shared" si="61"/>
        <v>0.49096390246802502</v>
      </c>
      <c r="Y468" s="241">
        <f t="shared" si="62"/>
        <v>0.19530583466980003</v>
      </c>
      <c r="Z468" s="241">
        <f t="shared" si="63"/>
        <v>9.2318155738225008E-2</v>
      </c>
      <c r="AA468" s="241">
        <f t="shared" si="64"/>
        <v>0.20333991205999999</v>
      </c>
      <c r="AB468" s="241">
        <v>0.13520053000000001</v>
      </c>
      <c r="AC468" s="241">
        <v>8.0195037999999994E-6</v>
      </c>
      <c r="AD468" s="241">
        <v>2.0033698999999999E-2</v>
      </c>
      <c r="AE468" s="241">
        <v>1.0955665999999999E-5</v>
      </c>
      <c r="AF468" s="241">
        <v>3.9888508000000003E-2</v>
      </c>
      <c r="AG468" s="241">
        <v>1.6412250000000001E-4</v>
      </c>
      <c r="AH468" s="241">
        <v>8.8458273000000004E-2</v>
      </c>
      <c r="AI468" s="241">
        <v>4.0322382E-4</v>
      </c>
      <c r="AJ468" s="241">
        <v>8.6224857999999993E-5</v>
      </c>
      <c r="AK468" s="241">
        <v>1.000404E-4</v>
      </c>
      <c r="AL468" s="241">
        <v>1.5176700999999999E-5</v>
      </c>
      <c r="AM468" s="241">
        <v>3.6219224999999997E-8</v>
      </c>
      <c r="AN468" s="241">
        <v>1.3819749000000001E-3</v>
      </c>
      <c r="AO468" s="241">
        <v>6.0870333999999999E-4</v>
      </c>
      <c r="AP468" s="241">
        <v>1.2645025E-3</v>
      </c>
      <c r="AQ468" s="241">
        <v>1.1370205999999999E-4</v>
      </c>
      <c r="AR468" s="241">
        <v>0.20322620999999999</v>
      </c>
      <c r="AT468" s="193"/>
      <c r="AU468" s="193"/>
      <c r="AV468" s="193"/>
      <c r="AW468" s="193"/>
      <c r="AX468" s="193"/>
      <c r="AY468" s="193"/>
      <c r="AZ468" s="193"/>
      <c r="BA468" s="193"/>
      <c r="BB468" s="193"/>
      <c r="BC468" s="193"/>
      <c r="BD468" s="193"/>
      <c r="BE468" s="315"/>
      <c r="BF468" s="315"/>
      <c r="BG468" s="315"/>
      <c r="BH468" s="315"/>
      <c r="BI468" s="315"/>
      <c r="BJ468" s="315"/>
      <c r="BK468" s="315"/>
    </row>
    <row r="469" spans="1:63" x14ac:dyDescent="0.25">
      <c r="A469" s="9"/>
      <c r="B469" s="184" t="s">
        <v>5770</v>
      </c>
      <c r="C469" s="5" t="s">
        <v>3585</v>
      </c>
      <c r="D469" s="225">
        <v>15.874575999999999</v>
      </c>
      <c r="E469" s="225">
        <v>2.5407579</v>
      </c>
      <c r="F469" s="225">
        <v>1.2016627</v>
      </c>
      <c r="G469" s="225">
        <v>9.3429585999999995E-2</v>
      </c>
      <c r="H469" s="225">
        <v>1.1029295999999999E-2</v>
      </c>
      <c r="I469" s="225">
        <v>9.9425329000000007E-2</v>
      </c>
      <c r="J469" s="225">
        <v>6.5069873999999999</v>
      </c>
      <c r="K469" s="225">
        <v>1.7935717999999999E-3</v>
      </c>
      <c r="L469" s="225">
        <v>5.4194899000000003</v>
      </c>
      <c r="M469" s="225">
        <v>0</v>
      </c>
      <c r="N469" s="225">
        <v>0</v>
      </c>
      <c r="O469" s="225">
        <v>0</v>
      </c>
      <c r="P469" s="199">
        <f t="shared" si="60"/>
        <v>18.820428888888888</v>
      </c>
      <c r="Q469" s="233">
        <v>342.46147000000002</v>
      </c>
      <c r="R469" s="96">
        <v>270.97509000000002</v>
      </c>
      <c r="S469" s="96">
        <v>58.463999999999999</v>
      </c>
      <c r="T469" s="96">
        <v>2.1866E-4</v>
      </c>
      <c r="U469" s="96">
        <v>2.5377000000000001</v>
      </c>
      <c r="V469" s="96">
        <v>0.99786799999999998</v>
      </c>
      <c r="W469" s="96">
        <v>9.4865999999999993</v>
      </c>
      <c r="X469" s="241">
        <f t="shared" si="61"/>
        <v>1.8935397135677698</v>
      </c>
      <c r="Y469" s="241">
        <f t="shared" si="62"/>
        <v>0.83961901114799997</v>
      </c>
      <c r="Z469" s="241">
        <f t="shared" si="63"/>
        <v>0.36568749741976991</v>
      </c>
      <c r="AA469" s="241">
        <f t="shared" si="64"/>
        <v>0.68823320499999996</v>
      </c>
      <c r="AB469" s="241">
        <v>0.52164270000000001</v>
      </c>
      <c r="AC469" s="241">
        <v>9.5854060999999994E-5</v>
      </c>
      <c r="AD469" s="241">
        <v>9.0294665999999996E-2</v>
      </c>
      <c r="AE469" s="241">
        <v>4.2426787000000003E-5</v>
      </c>
      <c r="AF469" s="241">
        <v>0.22572912000000001</v>
      </c>
      <c r="AG469" s="241">
        <v>1.8142442999999999E-3</v>
      </c>
      <c r="AH469" s="241">
        <v>0.34142275999999999</v>
      </c>
      <c r="AI469" s="241">
        <v>2.0429136000000001E-3</v>
      </c>
      <c r="AJ469" s="241">
        <v>8.1743864000000002E-4</v>
      </c>
      <c r="AK469" s="241">
        <v>4.29725E-4</v>
      </c>
      <c r="AL469" s="241">
        <v>1.4730084999999999E-4</v>
      </c>
      <c r="AM469" s="241">
        <v>4.4062977000000001E-7</v>
      </c>
      <c r="AN469" s="241">
        <v>6.4720690000000004E-3</v>
      </c>
      <c r="AO469" s="241">
        <v>5.0697377999999998E-3</v>
      </c>
      <c r="AP469" s="241">
        <v>9.2851119000000003E-3</v>
      </c>
      <c r="AQ469" s="241">
        <v>9.3883449999999993E-3</v>
      </c>
      <c r="AR469" s="241">
        <v>0.67884485999999999</v>
      </c>
      <c r="AT469" s="193"/>
      <c r="AU469" s="193"/>
      <c r="AV469" s="193"/>
      <c r="AW469" s="193"/>
      <c r="AX469" s="193"/>
      <c r="AY469" s="193"/>
      <c r="AZ469" s="193"/>
      <c r="BA469" s="193"/>
      <c r="BB469" s="193"/>
      <c r="BC469" s="193"/>
      <c r="BD469" s="193"/>
      <c r="BE469" s="315"/>
      <c r="BF469" s="315"/>
      <c r="BG469" s="315"/>
      <c r="BH469" s="315"/>
      <c r="BI469" s="315"/>
      <c r="BJ469" s="315"/>
      <c r="BK469" s="315"/>
    </row>
    <row r="470" spans="1:63" x14ac:dyDescent="0.25">
      <c r="A470" s="9"/>
      <c r="B470" s="184" t="s">
        <v>5770</v>
      </c>
      <c r="C470" s="5" t="s">
        <v>3586</v>
      </c>
      <c r="D470" s="225">
        <v>0.49139191999999998</v>
      </c>
      <c r="E470" s="225">
        <v>0.35129424999999997</v>
      </c>
      <c r="F470" s="225">
        <v>6.7775972000000004E-2</v>
      </c>
      <c r="G470" s="225">
        <v>1.4438843E-2</v>
      </c>
      <c r="H470" s="225">
        <v>7.7512644999999996E-3</v>
      </c>
      <c r="I470" s="225">
        <v>1.1535666E-2</v>
      </c>
      <c r="J470" s="225">
        <v>1.1441691E-2</v>
      </c>
      <c r="K470" s="225">
        <v>3.3384209000000001E-4</v>
      </c>
      <c r="L470" s="225">
        <v>2.6820383999999999E-2</v>
      </c>
      <c r="M470" s="225">
        <v>0</v>
      </c>
      <c r="N470" s="225">
        <v>0</v>
      </c>
      <c r="O470" s="225">
        <v>0</v>
      </c>
      <c r="P470" s="199">
        <f t="shared" si="60"/>
        <v>2.6021796296296293</v>
      </c>
      <c r="Q470" s="233">
        <v>69.430875999999998</v>
      </c>
      <c r="R470" s="96">
        <v>58.296303999999999</v>
      </c>
      <c r="S470" s="96">
        <v>9.3973600000000008</v>
      </c>
      <c r="T470" s="96">
        <v>1.6118000000000001E-5</v>
      </c>
      <c r="U470" s="96">
        <v>0.44523000000000001</v>
      </c>
      <c r="V470" s="96">
        <v>0.15616569999999999</v>
      </c>
      <c r="W470" s="96">
        <v>1.1357999999999999</v>
      </c>
      <c r="X470" s="241">
        <f t="shared" si="61"/>
        <v>0.30568685599494499</v>
      </c>
      <c r="Y470" s="241">
        <f t="shared" si="62"/>
        <v>0.10960620546659999</v>
      </c>
      <c r="Z470" s="241">
        <f t="shared" si="63"/>
        <v>5.0035731163345004E-2</v>
      </c>
      <c r="AA470" s="241">
        <f t="shared" si="64"/>
        <v>0.146044919365</v>
      </c>
      <c r="AB470" s="241">
        <v>7.2127062000000006E-2</v>
      </c>
      <c r="AC470" s="241">
        <v>1.0522894E-4</v>
      </c>
      <c r="AD470" s="241">
        <v>2.2809032999999999E-2</v>
      </c>
      <c r="AE470" s="241">
        <v>5.7810766000000003E-6</v>
      </c>
      <c r="AF470" s="241">
        <v>1.4284760000000001E-2</v>
      </c>
      <c r="AG470" s="241">
        <v>2.7434045000000002E-4</v>
      </c>
      <c r="AH470" s="241">
        <v>4.7204144000000003E-2</v>
      </c>
      <c r="AI470" s="241">
        <v>1.1024443E-4</v>
      </c>
      <c r="AJ470" s="241">
        <v>1.2042402E-4</v>
      </c>
      <c r="AK470" s="241">
        <v>3.0296377000000002E-4</v>
      </c>
      <c r="AL470" s="241">
        <v>1.1644998000000001E-5</v>
      </c>
      <c r="AM470" s="241">
        <v>4.8745344999999998E-8</v>
      </c>
      <c r="AN470" s="241">
        <v>1.0641473E-3</v>
      </c>
      <c r="AO470" s="241">
        <v>3.9686666000000002E-4</v>
      </c>
      <c r="AP470" s="241">
        <v>8.2524724E-4</v>
      </c>
      <c r="AQ470" s="241">
        <v>6.4859365000000002E-5</v>
      </c>
      <c r="AR470" s="241">
        <v>0.14598005999999999</v>
      </c>
      <c r="AT470" s="193"/>
      <c r="AU470" s="193"/>
      <c r="AV470" s="193"/>
      <c r="AW470" s="193"/>
      <c r="AX470" s="193"/>
      <c r="AY470" s="193"/>
      <c r="AZ470" s="193"/>
      <c r="BA470" s="193"/>
      <c r="BB470" s="193"/>
      <c r="BC470" s="193"/>
      <c r="BD470" s="193"/>
      <c r="BE470" s="315"/>
      <c r="BF470" s="315"/>
      <c r="BG470" s="315"/>
      <c r="BH470" s="315"/>
      <c r="BI470" s="315"/>
      <c r="BJ470" s="315"/>
      <c r="BK470" s="315"/>
    </row>
    <row r="471" spans="1:63" x14ac:dyDescent="0.25">
      <c r="A471" s="9"/>
      <c r="B471" s="184" t="s">
        <v>5770</v>
      </c>
      <c r="C471" s="5" t="s">
        <v>3587</v>
      </c>
      <c r="D471" s="225">
        <v>0.92578928999999999</v>
      </c>
      <c r="E471" s="225">
        <v>0.66773965999999996</v>
      </c>
      <c r="F471" s="225">
        <v>0.1239608</v>
      </c>
      <c r="G471" s="225">
        <v>2.5185453999999999E-2</v>
      </c>
      <c r="H471" s="225">
        <v>1.264941E-2</v>
      </c>
      <c r="I471" s="225">
        <v>2.0887603000000001E-2</v>
      </c>
      <c r="J471" s="225">
        <v>2.0004122999999999E-2</v>
      </c>
      <c r="K471" s="225">
        <v>5.7517099000000001E-4</v>
      </c>
      <c r="L471" s="225">
        <v>5.4787059999999999E-2</v>
      </c>
      <c r="M471" s="225">
        <v>0</v>
      </c>
      <c r="N471" s="225">
        <v>0</v>
      </c>
      <c r="O471" s="225">
        <v>0</v>
      </c>
      <c r="P471" s="199">
        <f t="shared" si="60"/>
        <v>4.9462197037037035</v>
      </c>
      <c r="Q471" s="233">
        <v>121.48578000000001</v>
      </c>
      <c r="R471" s="96">
        <v>102.61277</v>
      </c>
      <c r="S471" s="96">
        <v>15.81776</v>
      </c>
      <c r="T471" s="96">
        <v>3.5756000000000001E-5</v>
      </c>
      <c r="U471" s="96">
        <v>0.78208</v>
      </c>
      <c r="V471" s="96">
        <v>0.25932719999999998</v>
      </c>
      <c r="W471" s="96">
        <v>2.0137999999999998</v>
      </c>
      <c r="X471" s="241">
        <f t="shared" si="61"/>
        <v>0.55545900753376798</v>
      </c>
      <c r="Y471" s="241">
        <f t="shared" si="62"/>
        <v>0.20298816389900001</v>
      </c>
      <c r="Z471" s="241">
        <f t="shared" si="63"/>
        <v>9.5366701264768011E-2</v>
      </c>
      <c r="AA471" s="241">
        <f t="shared" si="64"/>
        <v>0.25710414237000001</v>
      </c>
      <c r="AB471" s="241">
        <v>0.13710026</v>
      </c>
      <c r="AC471" s="241">
        <v>1.7097432E-4</v>
      </c>
      <c r="AD471" s="241">
        <v>3.9037845000000002E-2</v>
      </c>
      <c r="AE471" s="241">
        <v>1.0326959000000001E-5</v>
      </c>
      <c r="AF471" s="241">
        <v>2.6204424E-2</v>
      </c>
      <c r="AG471" s="241">
        <v>4.6433362E-4</v>
      </c>
      <c r="AH471" s="241">
        <v>8.9727509999999996E-2</v>
      </c>
      <c r="AI471" s="241">
        <v>2.0104267E-4</v>
      </c>
      <c r="AJ471" s="241">
        <v>2.0815613999999999E-4</v>
      </c>
      <c r="AK471" s="241">
        <v>5.0423801000000002E-4</v>
      </c>
      <c r="AL471" s="241">
        <v>2.0570547000000001E-5</v>
      </c>
      <c r="AM471" s="241">
        <v>8.4857767999999997E-8</v>
      </c>
      <c r="AN471" s="241">
        <v>2.0768042999999999E-3</v>
      </c>
      <c r="AO471" s="241">
        <v>8.1273863999999996E-4</v>
      </c>
      <c r="AP471" s="241">
        <v>1.8155561000000001E-3</v>
      </c>
      <c r="AQ471" s="241">
        <v>1.3230237000000001E-4</v>
      </c>
      <c r="AR471" s="241">
        <v>0.25697184000000001</v>
      </c>
      <c r="AT471" s="193"/>
      <c r="AU471" s="193"/>
      <c r="AV471" s="193"/>
      <c r="AW471" s="193"/>
      <c r="AX471" s="193"/>
      <c r="AY471" s="193"/>
      <c r="AZ471" s="193"/>
      <c r="BA471" s="193"/>
      <c r="BB471" s="193"/>
      <c r="BC471" s="193"/>
      <c r="BD471" s="193"/>
      <c r="BE471" s="315"/>
      <c r="BF471" s="315"/>
      <c r="BG471" s="315"/>
      <c r="BH471" s="315"/>
      <c r="BI471" s="315"/>
      <c r="BJ471" s="315"/>
      <c r="BK471" s="315"/>
    </row>
    <row r="472" spans="1:63" x14ac:dyDescent="0.25">
      <c r="A472" s="9"/>
      <c r="B472" s="184" t="s">
        <v>5770</v>
      </c>
      <c r="C472" s="5" t="s">
        <v>3588</v>
      </c>
      <c r="D472" s="225">
        <v>0.18753312</v>
      </c>
      <c r="E472" s="225">
        <v>0.10094723999999999</v>
      </c>
      <c r="F472" s="225">
        <v>3.8914397000000003E-2</v>
      </c>
      <c r="G472" s="225">
        <v>2.0860624000000001E-2</v>
      </c>
      <c r="H472" s="225">
        <v>1.3776776999999999E-3</v>
      </c>
      <c r="I472" s="225">
        <v>2.2292821000000001E-2</v>
      </c>
      <c r="J472" s="225">
        <v>6.3425372000000004E-4</v>
      </c>
      <c r="K472" s="225">
        <v>4.5619657999999998E-5</v>
      </c>
      <c r="L472" s="225">
        <v>2.4604882999999999E-3</v>
      </c>
      <c r="M472" s="225">
        <v>0</v>
      </c>
      <c r="N472" s="225">
        <v>0</v>
      </c>
      <c r="O472" s="225">
        <v>0</v>
      </c>
      <c r="P472" s="199">
        <f t="shared" si="60"/>
        <v>0.74775733333333327</v>
      </c>
      <c r="Q472" s="233">
        <v>55.842182999999999</v>
      </c>
      <c r="R472" s="96">
        <v>54.307353999999997</v>
      </c>
      <c r="S472" s="96">
        <v>1.087744</v>
      </c>
      <c r="T472" s="96">
        <v>8.5375999999999994E-6</v>
      </c>
      <c r="U472" s="96">
        <v>0.29548999999999997</v>
      </c>
      <c r="V472" s="96">
        <v>1.9866180000000001E-2</v>
      </c>
      <c r="W472" s="96">
        <v>0.13172</v>
      </c>
      <c r="X472" s="241">
        <f t="shared" si="61"/>
        <v>0.20481587512171398</v>
      </c>
      <c r="Y472" s="241">
        <f t="shared" si="62"/>
        <v>4.9909059377500002E-2</v>
      </c>
      <c r="Z472" s="241">
        <f t="shared" si="63"/>
        <v>1.8976450136314004E-2</v>
      </c>
      <c r="AA472" s="241">
        <f t="shared" si="64"/>
        <v>0.13593036560789998</v>
      </c>
      <c r="AB472" s="241">
        <v>2.0727280000000001E-2</v>
      </c>
      <c r="AC472" s="241">
        <v>1.033289E-6</v>
      </c>
      <c r="AD472" s="241">
        <v>1.6281383E-2</v>
      </c>
      <c r="AE472" s="241">
        <v>3.4680285000000001E-6</v>
      </c>
      <c r="AF472" s="241">
        <v>1.2861099000000001E-2</v>
      </c>
      <c r="AG472" s="241">
        <v>3.4796060000000001E-5</v>
      </c>
      <c r="AH472" s="241">
        <v>1.3558392000000001E-2</v>
      </c>
      <c r="AI472" s="241">
        <v>6.0664044999999997E-5</v>
      </c>
      <c r="AJ472" s="241">
        <v>1.8591378999999999E-4</v>
      </c>
      <c r="AK472" s="241">
        <v>7.2837913999999998E-6</v>
      </c>
      <c r="AL472" s="241">
        <v>1.5778581E-5</v>
      </c>
      <c r="AM472" s="241">
        <v>4.7358914E-8</v>
      </c>
      <c r="AN472" s="241">
        <v>3.0941199000000001E-3</v>
      </c>
      <c r="AO472" s="241">
        <v>1.2630336E-3</v>
      </c>
      <c r="AP472" s="241">
        <v>7.9121707000000003E-4</v>
      </c>
      <c r="AQ472" s="241">
        <v>6.4756078999999997E-6</v>
      </c>
      <c r="AR472" s="241">
        <v>0.13592388999999999</v>
      </c>
      <c r="AT472" s="193"/>
      <c r="AU472" s="193"/>
      <c r="AV472" s="193"/>
      <c r="AW472" s="193"/>
      <c r="AX472" s="193"/>
      <c r="AY472" s="193"/>
      <c r="AZ472" s="193"/>
      <c r="BA472" s="193"/>
      <c r="BB472" s="193"/>
      <c r="BC472" s="193"/>
      <c r="BD472" s="193"/>
      <c r="BE472" s="315"/>
      <c r="BF472" s="315"/>
      <c r="BG472" s="315"/>
      <c r="BH472" s="315"/>
      <c r="BI472" s="315"/>
      <c r="BJ472" s="315"/>
      <c r="BK472" s="315"/>
    </row>
    <row r="473" spans="1:63" x14ac:dyDescent="0.25">
      <c r="A473" s="9"/>
      <c r="B473" s="184" t="s">
        <v>5770</v>
      </c>
      <c r="C473" s="5" t="s">
        <v>1581</v>
      </c>
      <c r="D473" s="225">
        <v>0.31087535999999999</v>
      </c>
      <c r="E473" s="225">
        <v>0.1277594</v>
      </c>
      <c r="F473" s="225">
        <v>4.9966601999999999E-2</v>
      </c>
      <c r="G473" s="225">
        <v>2.0862471E-2</v>
      </c>
      <c r="H473" s="225">
        <v>9.2526206000000007E-3</v>
      </c>
      <c r="I473" s="225">
        <v>9.6240457000000001E-2</v>
      </c>
      <c r="J473" s="225">
        <v>6.5853953999999999E-4</v>
      </c>
      <c r="K473" s="225">
        <v>3.6742774999999998E-3</v>
      </c>
      <c r="L473" s="225">
        <v>2.4609829999999999E-3</v>
      </c>
      <c r="M473" s="225">
        <v>0</v>
      </c>
      <c r="N473" s="225">
        <v>0</v>
      </c>
      <c r="O473" s="225">
        <v>0</v>
      </c>
      <c r="P473" s="199">
        <f t="shared" si="60"/>
        <v>0.94636592592592583</v>
      </c>
      <c r="Q473" s="233">
        <v>55.849319000000001</v>
      </c>
      <c r="R473" s="96">
        <v>54.311754000000001</v>
      </c>
      <c r="S473" s="96">
        <v>1.090096</v>
      </c>
      <c r="T473" s="96">
        <v>8.5390000000000007E-6</v>
      </c>
      <c r="U473" s="96">
        <v>0.29557</v>
      </c>
      <c r="V473" s="96">
        <v>1.990981E-2</v>
      </c>
      <c r="W473" s="96">
        <v>0.13197999999999999</v>
      </c>
      <c r="X473" s="241">
        <f t="shared" si="61"/>
        <v>0.235771355371416</v>
      </c>
      <c r="Y473" s="241">
        <f t="shared" si="62"/>
        <v>7.7229298254999981E-2</v>
      </c>
      <c r="Z473" s="241">
        <f t="shared" si="63"/>
        <v>2.2600669885916004E-2</v>
      </c>
      <c r="AA473" s="241">
        <f t="shared" si="64"/>
        <v>0.1359413872305</v>
      </c>
      <c r="AB473" s="241">
        <v>2.6232354999999999E-2</v>
      </c>
      <c r="AC473" s="241">
        <v>1.7277365999999999E-5</v>
      </c>
      <c r="AD473" s="241">
        <v>1.6266702000000001E-2</v>
      </c>
      <c r="AE473" s="241">
        <v>1.5788832000000001E-5</v>
      </c>
      <c r="AF473" s="241">
        <v>3.4662303999999998E-2</v>
      </c>
      <c r="AG473" s="241">
        <v>3.4871057000000001E-5</v>
      </c>
      <c r="AH473" s="241">
        <v>1.7160352E-2</v>
      </c>
      <c r="AI473" s="241">
        <v>8.1913504000000005E-5</v>
      </c>
      <c r="AJ473" s="241">
        <v>1.8594035000000001E-4</v>
      </c>
      <c r="AK473" s="241">
        <v>7.8522393000000007E-6</v>
      </c>
      <c r="AL473" s="241">
        <v>1.5781145E-5</v>
      </c>
      <c r="AM473" s="241">
        <v>4.7347615999999998E-8</v>
      </c>
      <c r="AN473" s="241">
        <v>3.0943766E-3</v>
      </c>
      <c r="AO473" s="241">
        <v>1.2630645999999999E-3</v>
      </c>
      <c r="AP473" s="241">
        <v>7.9134210000000003E-4</v>
      </c>
      <c r="AQ473" s="241">
        <v>6.4772304999999997E-6</v>
      </c>
      <c r="AR473" s="241">
        <v>0.13593490999999999</v>
      </c>
      <c r="AT473" s="193"/>
      <c r="AU473" s="193"/>
      <c r="AV473" s="193"/>
      <c r="AW473" s="193"/>
      <c r="AX473" s="193"/>
      <c r="AY473" s="193"/>
      <c r="AZ473" s="193"/>
      <c r="BA473" s="193"/>
      <c r="BB473" s="193"/>
      <c r="BC473" s="193"/>
      <c r="BD473" s="193"/>
      <c r="BE473" s="315"/>
      <c r="BF473" s="315"/>
      <c r="BG473" s="315"/>
      <c r="BH473" s="315"/>
      <c r="BI473" s="315"/>
      <c r="BJ473" s="315"/>
      <c r="BK473" s="315"/>
    </row>
    <row r="474" spans="1:63" x14ac:dyDescent="0.25">
      <c r="A474" s="9"/>
      <c r="B474" s="184" t="s">
        <v>5770</v>
      </c>
      <c r="C474" s="5" t="s">
        <v>1582</v>
      </c>
      <c r="D474" s="225">
        <v>0.29645626000000003</v>
      </c>
      <c r="E474" s="225">
        <v>0.24097711999999999</v>
      </c>
      <c r="F474" s="225">
        <v>4.6986874999999997E-2</v>
      </c>
      <c r="G474" s="225">
        <v>2.3828021999999999E-4</v>
      </c>
      <c r="H474" s="225">
        <v>6.9709399999999999E-4</v>
      </c>
      <c r="I474" s="225">
        <v>3.2893230999999998E-3</v>
      </c>
      <c r="J474" s="225">
        <v>3.6550097000000001E-3</v>
      </c>
      <c r="K474" s="225">
        <v>5.5157130000000004E-4</v>
      </c>
      <c r="L474" s="225">
        <v>6.0991783999999997E-5</v>
      </c>
      <c r="M474" s="225">
        <v>0</v>
      </c>
      <c r="N474" s="225">
        <v>0</v>
      </c>
      <c r="O474" s="225">
        <v>0</v>
      </c>
      <c r="P474" s="199">
        <f t="shared" si="60"/>
        <v>1.7850157037037035</v>
      </c>
      <c r="Q474" s="233">
        <v>67.655203999999998</v>
      </c>
      <c r="R474" s="96">
        <v>65.495457000000002</v>
      </c>
      <c r="S474" s="96">
        <v>1.969408</v>
      </c>
      <c r="T474" s="96">
        <v>4.4122999999999997E-8</v>
      </c>
      <c r="U474" s="96">
        <v>0.10605000000000001</v>
      </c>
      <c r="V474" s="96">
        <v>8.6050499999999999E-5</v>
      </c>
      <c r="W474" s="96">
        <v>8.4203E-2</v>
      </c>
      <c r="X474" s="241">
        <f t="shared" si="61"/>
        <v>0.25528554972965689</v>
      </c>
      <c r="Y474" s="241">
        <f t="shared" si="62"/>
        <v>5.8873549496004006E-2</v>
      </c>
      <c r="Z474" s="241">
        <f t="shared" si="63"/>
        <v>3.2470041660552895E-2</v>
      </c>
      <c r="AA474" s="241">
        <f t="shared" si="64"/>
        <v>0.16394195857310001</v>
      </c>
      <c r="AB474" s="241">
        <v>4.9478976000000001E-2</v>
      </c>
      <c r="AC474" s="241">
        <v>1.6814214E-8</v>
      </c>
      <c r="AD474" s="241">
        <v>1.8047102E-4</v>
      </c>
      <c r="AE474" s="241">
        <v>4.3726695000000004E-6</v>
      </c>
      <c r="AF474" s="241">
        <v>9.2095144000000004E-3</v>
      </c>
      <c r="AG474" s="241">
        <v>1.9859229E-7</v>
      </c>
      <c r="AH474" s="241">
        <v>3.2378447999999997E-2</v>
      </c>
      <c r="AI474" s="241">
        <v>7.7007700999999994E-5</v>
      </c>
      <c r="AJ474" s="241">
        <v>1.3664470999999999E-6</v>
      </c>
      <c r="AK474" s="241">
        <v>9.6281171999999999E-6</v>
      </c>
      <c r="AL474" s="241">
        <v>3.0274382000000001E-7</v>
      </c>
      <c r="AM474" s="241">
        <v>1.5745928999999999E-9</v>
      </c>
      <c r="AN474" s="241">
        <v>8.5152621000000002E-7</v>
      </c>
      <c r="AO474" s="241">
        <v>2.9638895000000001E-6</v>
      </c>
      <c r="AP474" s="241">
        <v>-5.2833886999999996E-7</v>
      </c>
      <c r="AQ474" s="241">
        <v>4.785731E-7</v>
      </c>
      <c r="AR474" s="241">
        <v>0.16394148</v>
      </c>
      <c r="AT474" s="193"/>
      <c r="AU474" s="193"/>
      <c r="AV474" s="193"/>
      <c r="AW474" s="193"/>
      <c r="AX474" s="193"/>
      <c r="AY474" s="193"/>
      <c r="AZ474" s="193"/>
      <c r="BA474" s="193"/>
      <c r="BB474" s="193"/>
      <c r="BC474" s="193"/>
      <c r="BD474" s="193"/>
      <c r="BE474" s="315"/>
      <c r="BF474" s="315"/>
      <c r="BG474" s="315"/>
      <c r="BH474" s="315"/>
      <c r="BI474" s="315"/>
      <c r="BJ474" s="315"/>
      <c r="BK474" s="315"/>
    </row>
    <row r="475" spans="1:63" x14ac:dyDescent="0.25">
      <c r="A475" s="9" t="s">
        <v>1753</v>
      </c>
      <c r="B475" s="184" t="s">
        <v>5770</v>
      </c>
      <c r="C475" s="5" t="s">
        <v>1583</v>
      </c>
      <c r="D475" s="225">
        <v>0.78332217000000004</v>
      </c>
      <c r="E475" s="225">
        <v>0.55913964000000005</v>
      </c>
      <c r="F475" s="225">
        <v>0.11235566</v>
      </c>
      <c r="G475" s="225">
        <v>1.7582786E-2</v>
      </c>
      <c r="H475" s="225">
        <v>1.1871576999999999E-2</v>
      </c>
      <c r="I475" s="225">
        <v>1.6651085999999999E-2</v>
      </c>
      <c r="J475" s="225">
        <v>1.8167821000000001E-2</v>
      </c>
      <c r="K475" s="225">
        <v>5.1346252999999995E-4</v>
      </c>
      <c r="L475" s="225">
        <v>4.7040142E-2</v>
      </c>
      <c r="M475" s="225">
        <v>0</v>
      </c>
      <c r="N475" s="225">
        <v>0</v>
      </c>
      <c r="O475" s="225">
        <v>0</v>
      </c>
      <c r="P475" s="199">
        <f t="shared" si="60"/>
        <v>4.1417751111111114</v>
      </c>
      <c r="Q475" s="233">
        <v>100.47552</v>
      </c>
      <c r="R475" s="96">
        <v>88.168612999999993</v>
      </c>
      <c r="S475" s="96">
        <v>10.1556</v>
      </c>
      <c r="T475" s="96">
        <v>4.0627999999999998E-5</v>
      </c>
      <c r="U475" s="96">
        <v>0.65068000000000004</v>
      </c>
      <c r="V475" s="96">
        <v>0.15638389999999999</v>
      </c>
      <c r="W475" s="96">
        <v>1.3442000000000001</v>
      </c>
      <c r="X475" s="241">
        <f t="shared" si="61"/>
        <v>0.46395415415803998</v>
      </c>
      <c r="Y475" s="241">
        <f t="shared" si="62"/>
        <v>0.16303070340060002</v>
      </c>
      <c r="Z475" s="241">
        <f t="shared" si="63"/>
        <v>8.0027213667439992E-2</v>
      </c>
      <c r="AA475" s="241">
        <f t="shared" si="64"/>
        <v>0.22089623708999997</v>
      </c>
      <c r="AB475" s="241">
        <v>0.11480374</v>
      </c>
      <c r="AC475" s="241">
        <v>8.3965010999999997E-5</v>
      </c>
      <c r="AD475" s="241">
        <v>2.4699268999999999E-2</v>
      </c>
      <c r="AE475" s="241">
        <v>9.0829396000000004E-6</v>
      </c>
      <c r="AF475" s="241">
        <v>2.3148979E-2</v>
      </c>
      <c r="AG475" s="241">
        <v>2.8566745000000002E-4</v>
      </c>
      <c r="AH475" s="241">
        <v>7.5134633000000006E-2</v>
      </c>
      <c r="AI475" s="241">
        <v>1.8643129000000001E-4</v>
      </c>
      <c r="AJ475" s="241">
        <v>1.4336593E-4</v>
      </c>
      <c r="AK475" s="241">
        <v>2.7313475E-4</v>
      </c>
      <c r="AL475" s="241">
        <v>1.5620780999999999E-5</v>
      </c>
      <c r="AM475" s="241">
        <v>5.6206440000000002E-8</v>
      </c>
      <c r="AN475" s="241">
        <v>2.1648540999999999E-3</v>
      </c>
      <c r="AO475" s="241">
        <v>7.2349000999999999E-4</v>
      </c>
      <c r="AP475" s="241">
        <v>1.3856275999999999E-3</v>
      </c>
      <c r="AQ475" s="241">
        <v>1.1314709E-4</v>
      </c>
      <c r="AR475" s="241">
        <v>0.22078308999999999</v>
      </c>
      <c r="AT475" s="193"/>
      <c r="AU475" s="193"/>
      <c r="AV475" s="193"/>
      <c r="AW475" s="193"/>
      <c r="AX475" s="193"/>
      <c r="AY475" s="193"/>
      <c r="AZ475" s="193"/>
      <c r="BA475" s="193"/>
      <c r="BB475" s="193"/>
      <c r="BC475" s="193"/>
      <c r="BD475" s="193"/>
      <c r="BE475" s="315"/>
      <c r="BF475" s="315"/>
      <c r="BG475" s="315"/>
      <c r="BH475" s="315"/>
      <c r="BI475" s="315"/>
      <c r="BJ475" s="315"/>
      <c r="BK475" s="315"/>
    </row>
    <row r="476" spans="1:63" x14ac:dyDescent="0.25">
      <c r="A476" s="9"/>
      <c r="B476" s="184" t="s">
        <v>5770</v>
      </c>
      <c r="C476" s="5" t="s">
        <v>1584</v>
      </c>
      <c r="D476" s="225">
        <v>0.46312410999999998</v>
      </c>
      <c r="E476" s="225">
        <v>0.33981507</v>
      </c>
      <c r="F476" s="225">
        <v>5.9869894E-2</v>
      </c>
      <c r="G476" s="225">
        <v>1.068566E-2</v>
      </c>
      <c r="H476" s="225">
        <v>9.5928372000000008E-3</v>
      </c>
      <c r="I476" s="225">
        <v>9.3931979000000006E-3</v>
      </c>
      <c r="J476" s="225">
        <v>1.1980203E-2</v>
      </c>
      <c r="K476" s="225">
        <v>3.9111723000000002E-4</v>
      </c>
      <c r="L476" s="225">
        <v>2.1396132000000002E-2</v>
      </c>
      <c r="M476" s="225">
        <v>0</v>
      </c>
      <c r="N476" s="225">
        <v>0</v>
      </c>
      <c r="O476" s="225">
        <v>0</v>
      </c>
      <c r="P476" s="199">
        <f t="shared" si="60"/>
        <v>2.5171486666666665</v>
      </c>
      <c r="Q476" s="233">
        <v>72.473871000000003</v>
      </c>
      <c r="R476" s="96">
        <v>64.151116000000002</v>
      </c>
      <c r="S476" s="96">
        <v>7.0263200000000001</v>
      </c>
      <c r="T476" s="96">
        <v>1.3422E-5</v>
      </c>
      <c r="U476" s="96">
        <v>0.35113</v>
      </c>
      <c r="V476" s="96">
        <v>0.1077419</v>
      </c>
      <c r="W476" s="96">
        <v>0.83755000000000002</v>
      </c>
      <c r="X476" s="241">
        <f t="shared" si="61"/>
        <v>0.30705742567143002</v>
      </c>
      <c r="Y476" s="241">
        <f t="shared" si="62"/>
        <v>9.8498745805400009E-2</v>
      </c>
      <c r="Z476" s="241">
        <f t="shared" si="63"/>
        <v>4.7873081527030001E-2</v>
      </c>
      <c r="AA476" s="241">
        <f t="shared" si="64"/>
        <v>0.16068559833900001</v>
      </c>
      <c r="AB476" s="241">
        <v>6.9771066000000007E-2</v>
      </c>
      <c r="AC476" s="241">
        <v>6.8007092999999996E-5</v>
      </c>
      <c r="AD476" s="241">
        <v>1.5781618000000001E-2</v>
      </c>
      <c r="AE476" s="241">
        <v>5.9871524000000002E-6</v>
      </c>
      <c r="AF476" s="241">
        <v>1.2680514E-2</v>
      </c>
      <c r="AG476" s="241">
        <v>1.9155356E-4</v>
      </c>
      <c r="AH476" s="241">
        <v>4.5661241999999998E-2</v>
      </c>
      <c r="AI476" s="241">
        <v>9.7097873000000004E-5</v>
      </c>
      <c r="AJ476" s="241">
        <v>8.5654776000000006E-5</v>
      </c>
      <c r="AK476" s="241">
        <v>2.0170699000000001E-4</v>
      </c>
      <c r="AL476" s="241">
        <v>8.5643147999999998E-6</v>
      </c>
      <c r="AM476" s="241">
        <v>3.4573230000000002E-8</v>
      </c>
      <c r="AN476" s="241">
        <v>8.2074545000000005E-4</v>
      </c>
      <c r="AO476" s="241">
        <v>3.1370082000000001E-4</v>
      </c>
      <c r="AP476" s="241">
        <v>6.8433472999999999E-4</v>
      </c>
      <c r="AQ476" s="241">
        <v>5.1748339000000001E-5</v>
      </c>
      <c r="AR476" s="241">
        <v>0.16063384999999999</v>
      </c>
      <c r="AT476" s="193"/>
      <c r="AU476" s="193"/>
      <c r="AV476" s="193"/>
      <c r="AW476" s="193"/>
      <c r="AX476" s="193"/>
      <c r="AY476" s="193"/>
      <c r="AZ476" s="193"/>
      <c r="BA476" s="193"/>
      <c r="BB476" s="193"/>
      <c r="BC476" s="193"/>
      <c r="BD476" s="193"/>
      <c r="BE476" s="315"/>
      <c r="BF476" s="315"/>
      <c r="BG476" s="315"/>
      <c r="BH476" s="315"/>
      <c r="BI476" s="315"/>
      <c r="BJ476" s="315"/>
      <c r="BK476" s="315"/>
    </row>
    <row r="477" spans="1:63" x14ac:dyDescent="0.25">
      <c r="A477" s="9"/>
      <c r="B477" s="184" t="s">
        <v>5770</v>
      </c>
      <c r="C477" s="5" t="s">
        <v>1585</v>
      </c>
      <c r="D477" s="225">
        <v>0.88329497999999995</v>
      </c>
      <c r="E477" s="225">
        <v>0.65730805999999997</v>
      </c>
      <c r="F477" s="225">
        <v>0.11532456000000001</v>
      </c>
      <c r="G477" s="225">
        <v>1.7189236E-2</v>
      </c>
      <c r="H477" s="225">
        <v>2.5253739000000001E-2</v>
      </c>
      <c r="I477" s="225">
        <v>1.439464E-2</v>
      </c>
      <c r="J477" s="225">
        <v>1.4362679E-2</v>
      </c>
      <c r="K477" s="225">
        <v>1.3851955E-3</v>
      </c>
      <c r="L477" s="225">
        <v>3.8076868999999999E-2</v>
      </c>
      <c r="M477" s="225">
        <v>0</v>
      </c>
      <c r="N477" s="225">
        <v>0</v>
      </c>
      <c r="O477" s="225">
        <v>0</v>
      </c>
      <c r="P477" s="199">
        <f t="shared" si="60"/>
        <v>4.8689485925925924</v>
      </c>
      <c r="Q477" s="233">
        <v>135.22065000000001</v>
      </c>
      <c r="R477" s="96">
        <v>123.68862</v>
      </c>
      <c r="S477" s="96">
        <v>9.8291199999999996</v>
      </c>
      <c r="T477" s="96">
        <v>1.8286000000000001E-5</v>
      </c>
      <c r="U477" s="96">
        <v>0.54966000000000004</v>
      </c>
      <c r="V477" s="96">
        <v>0.1246318</v>
      </c>
      <c r="W477" s="96">
        <v>1.0286</v>
      </c>
      <c r="X477" s="241">
        <f t="shared" si="61"/>
        <v>0.57312422464705204</v>
      </c>
      <c r="Y477" s="241">
        <f t="shared" si="62"/>
        <v>0.17213260357469998</v>
      </c>
      <c r="Z477" s="241">
        <f t="shared" si="63"/>
        <v>9.1204533541351995E-2</v>
      </c>
      <c r="AA477" s="241">
        <f t="shared" si="64"/>
        <v>0.30978708753100004</v>
      </c>
      <c r="AB477" s="241">
        <v>0.13496085999999999</v>
      </c>
      <c r="AC477" s="241">
        <v>6.4525977000000004E-6</v>
      </c>
      <c r="AD477" s="241">
        <v>1.2918003000000001E-2</v>
      </c>
      <c r="AE477" s="241">
        <v>1.3472077E-5</v>
      </c>
      <c r="AF477" s="241">
        <v>2.4017198E-2</v>
      </c>
      <c r="AG477" s="241">
        <v>2.1661790000000001E-4</v>
      </c>
      <c r="AH477" s="241">
        <v>8.8323742999999996E-2</v>
      </c>
      <c r="AI477" s="241">
        <v>1.8752375E-4</v>
      </c>
      <c r="AJ477" s="241">
        <v>1.0687715E-4</v>
      </c>
      <c r="AK477" s="241">
        <v>6.6836755E-5</v>
      </c>
      <c r="AL477" s="241">
        <v>1.4980730000000001E-5</v>
      </c>
      <c r="AM477" s="241">
        <v>3.4736352000000001E-8</v>
      </c>
      <c r="AN477" s="241">
        <v>1.2113040000000001E-3</v>
      </c>
      <c r="AO477" s="241">
        <v>5.1476714000000005E-4</v>
      </c>
      <c r="AP477" s="241">
        <v>7.7846627999999998E-4</v>
      </c>
      <c r="AQ477" s="241">
        <v>9.2117531000000005E-5</v>
      </c>
      <c r="AR477" s="241">
        <v>0.30969497000000001</v>
      </c>
      <c r="AT477" s="193"/>
      <c r="AU477" s="193"/>
      <c r="AV477" s="193"/>
      <c r="AW477" s="193"/>
      <c r="AX477" s="193"/>
      <c r="AY477" s="193"/>
      <c r="AZ477" s="193"/>
      <c r="BA477" s="193"/>
      <c r="BB477" s="193"/>
      <c r="BC477" s="193"/>
      <c r="BD477" s="193"/>
      <c r="BE477" s="315"/>
      <c r="BF477" s="315"/>
      <c r="BG477" s="315"/>
      <c r="BH477" s="315"/>
      <c r="BI477" s="315"/>
      <c r="BJ477" s="315"/>
      <c r="BK477" s="315"/>
    </row>
    <row r="478" spans="1:63" x14ac:dyDescent="0.25">
      <c r="A478" s="9" t="s">
        <v>1753</v>
      </c>
      <c r="B478" s="184" t="s">
        <v>5770</v>
      </c>
      <c r="C478" s="5" t="s">
        <v>1586</v>
      </c>
      <c r="D478" s="225">
        <v>0.19197942000000001</v>
      </c>
      <c r="E478" s="225">
        <v>0.15766819000000001</v>
      </c>
      <c r="F478" s="225">
        <v>2.8194009999999999E-2</v>
      </c>
      <c r="G478" s="225">
        <v>1.1253936E-4</v>
      </c>
      <c r="H478" s="225">
        <v>4.5502976999999998E-4</v>
      </c>
      <c r="I478" s="225">
        <v>2.7785763000000002E-3</v>
      </c>
      <c r="J478" s="225">
        <v>1.4773118999999999E-3</v>
      </c>
      <c r="K478" s="225">
        <v>1.2691747000000001E-3</v>
      </c>
      <c r="L478" s="225">
        <v>2.4581991000000002E-5</v>
      </c>
      <c r="M478" s="225">
        <v>0</v>
      </c>
      <c r="N478" s="225">
        <v>0</v>
      </c>
      <c r="O478" s="225">
        <v>0</v>
      </c>
      <c r="P478" s="199">
        <f t="shared" si="60"/>
        <v>1.1679125185185186</v>
      </c>
      <c r="Q478" s="233">
        <v>66.440961999999999</v>
      </c>
      <c r="R478" s="96">
        <v>65.057052999999996</v>
      </c>
      <c r="S478" s="96">
        <v>1.22556</v>
      </c>
      <c r="T478" s="96">
        <v>3.4295999999999998E-8</v>
      </c>
      <c r="U478" s="96">
        <v>7.8617000000000006E-2</v>
      </c>
      <c r="V478" s="96">
        <v>7.5148599999999994E-5</v>
      </c>
      <c r="W478" s="96">
        <v>7.9657000000000006E-2</v>
      </c>
      <c r="X478" s="241">
        <f t="shared" si="61"/>
        <v>0.22247229058154486</v>
      </c>
      <c r="Y478" s="241">
        <f t="shared" si="62"/>
        <v>3.8537187115443003E-2</v>
      </c>
      <c r="Z478" s="241">
        <f t="shared" si="63"/>
        <v>2.1236308864851849E-2</v>
      </c>
      <c r="AA478" s="241">
        <f t="shared" si="64"/>
        <v>0.16269879460125</v>
      </c>
      <c r="AB478" s="241">
        <v>3.2373807999999997E-2</v>
      </c>
      <c r="AC478" s="241">
        <v>1.3181113E-8</v>
      </c>
      <c r="AD478" s="241">
        <v>7.0528609000000006E-5</v>
      </c>
      <c r="AE478" s="241">
        <v>3.5509280000000001E-6</v>
      </c>
      <c r="AF478" s="241">
        <v>6.0891304E-3</v>
      </c>
      <c r="AG478" s="241">
        <v>1.5599733E-7</v>
      </c>
      <c r="AH478" s="241">
        <v>2.1186785E-2</v>
      </c>
      <c r="AI478" s="241">
        <v>4.5588323999999998E-5</v>
      </c>
      <c r="AJ478" s="241">
        <v>6.7682187999999999E-7</v>
      </c>
      <c r="AK478" s="241">
        <v>4.3584404999999999E-7</v>
      </c>
      <c r="AL478" s="241">
        <v>1.4562029E-7</v>
      </c>
      <c r="AM478" s="241">
        <v>3.2125185000000002E-10</v>
      </c>
      <c r="AN478" s="241">
        <v>6.1817933999999998E-7</v>
      </c>
      <c r="AO478" s="241">
        <v>1.5254916000000001E-6</v>
      </c>
      <c r="AP478" s="241">
        <v>5.3326243999999996E-7</v>
      </c>
      <c r="AQ478" s="241">
        <v>2.1460125000000001E-7</v>
      </c>
      <c r="AR478" s="241">
        <v>0.16269858000000001</v>
      </c>
      <c r="AT478" s="193"/>
      <c r="AU478" s="193"/>
      <c r="AV478" s="193"/>
      <c r="AW478" s="193"/>
      <c r="AX478" s="193"/>
      <c r="AY478" s="193"/>
      <c r="AZ478" s="193"/>
      <c r="BA478" s="193"/>
      <c r="BB478" s="193"/>
      <c r="BC478" s="193"/>
      <c r="BD478" s="193"/>
      <c r="BE478" s="315"/>
      <c r="BF478" s="315"/>
      <c r="BG478" s="315"/>
      <c r="BH478" s="315"/>
      <c r="BI478" s="315"/>
      <c r="BJ478" s="315"/>
      <c r="BK478" s="315"/>
    </row>
    <row r="479" spans="1:63" x14ac:dyDescent="0.25">
      <c r="A479" s="43"/>
      <c r="B479" s="184" t="s">
        <v>5770</v>
      </c>
      <c r="C479" s="5" t="s">
        <v>1587</v>
      </c>
      <c r="D479" s="225">
        <v>0.76251617000000005</v>
      </c>
      <c r="E479" s="225">
        <v>0.58732936999999996</v>
      </c>
      <c r="F479" s="225">
        <v>0.10087334000000001</v>
      </c>
      <c r="G479" s="225">
        <v>1.5812079E-2</v>
      </c>
      <c r="H479" s="225">
        <v>5.3336366999999999E-3</v>
      </c>
      <c r="I479" s="225">
        <v>1.4481981999999999E-2</v>
      </c>
      <c r="J479" s="225">
        <v>7.2454121000000002E-3</v>
      </c>
      <c r="K479" s="225">
        <v>2.8010871999999999E-4</v>
      </c>
      <c r="L479" s="225">
        <v>3.1160237E-2</v>
      </c>
      <c r="M479" s="225">
        <v>0</v>
      </c>
      <c r="N479" s="225">
        <v>0</v>
      </c>
      <c r="O479" s="225">
        <v>0</v>
      </c>
      <c r="P479" s="199">
        <f t="shared" si="60"/>
        <v>4.3505879259259252</v>
      </c>
      <c r="Q479" s="233">
        <v>97.049053000000001</v>
      </c>
      <c r="R479" s="96">
        <v>85.041983000000002</v>
      </c>
      <c r="S479" s="96">
        <v>9.8582400000000003</v>
      </c>
      <c r="T479" s="96">
        <v>5.5742999999999998E-5</v>
      </c>
      <c r="U479" s="96">
        <v>0.4244</v>
      </c>
      <c r="V479" s="96">
        <v>0.16207479999999999</v>
      </c>
      <c r="W479" s="96">
        <v>1.5623</v>
      </c>
      <c r="X479" s="241">
        <f t="shared" si="61"/>
        <v>0.45531073892123997</v>
      </c>
      <c r="Y479" s="241">
        <f t="shared" si="62"/>
        <v>0.15757673422789997</v>
      </c>
      <c r="Z479" s="241">
        <f t="shared" si="63"/>
        <v>8.4427885246339998E-2</v>
      </c>
      <c r="AA479" s="241">
        <f t="shared" si="64"/>
        <v>0.21330611944699998</v>
      </c>
      <c r="AB479" s="241">
        <v>0.12059367</v>
      </c>
      <c r="AC479" s="241">
        <v>2.4775094999999999E-5</v>
      </c>
      <c r="AD479" s="241">
        <v>1.6241375999999998E-2</v>
      </c>
      <c r="AE479" s="241">
        <v>8.1915328999999998E-6</v>
      </c>
      <c r="AF479" s="241">
        <v>2.0395383999999999E-2</v>
      </c>
      <c r="AG479" s="241">
        <v>3.133376E-4</v>
      </c>
      <c r="AH479" s="241">
        <v>7.8926946999999997E-2</v>
      </c>
      <c r="AI479" s="241">
        <v>1.6161548E-4</v>
      </c>
      <c r="AJ479" s="241">
        <v>1.3836792000000001E-4</v>
      </c>
      <c r="AK479" s="241">
        <v>1.4663389000000001E-4</v>
      </c>
      <c r="AL479" s="241">
        <v>1.3951556999999999E-5</v>
      </c>
      <c r="AM479" s="241">
        <v>4.6599340000000002E-8</v>
      </c>
      <c r="AN479" s="241">
        <v>1.2508033999999999E-3</v>
      </c>
      <c r="AO479" s="241">
        <v>6.7025479999999996E-4</v>
      </c>
      <c r="AP479" s="241">
        <v>3.1192645999999998E-3</v>
      </c>
      <c r="AQ479" s="241">
        <v>7.8159446999999998E-5</v>
      </c>
      <c r="AR479" s="241">
        <v>0.21322795999999999</v>
      </c>
      <c r="AT479" s="193"/>
      <c r="AU479" s="193"/>
      <c r="AV479" s="193"/>
      <c r="AW479" s="193"/>
      <c r="AX479" s="193"/>
      <c r="AY479" s="193"/>
      <c r="AZ479" s="193"/>
      <c r="BA479" s="193"/>
      <c r="BB479" s="193"/>
      <c r="BC479" s="193"/>
      <c r="BD479" s="193"/>
      <c r="BE479" s="315"/>
      <c r="BF479" s="315"/>
      <c r="BG479" s="315"/>
      <c r="BH479" s="315"/>
      <c r="BI479" s="315"/>
      <c r="BJ479" s="315"/>
      <c r="BK479" s="315"/>
    </row>
    <row r="480" spans="1:63" x14ac:dyDescent="0.25">
      <c r="A480" s="43"/>
      <c r="B480" s="184" t="s">
        <v>5770</v>
      </c>
      <c r="C480" s="5" t="s">
        <v>1588</v>
      </c>
      <c r="D480" s="225">
        <v>0.66675700000000004</v>
      </c>
      <c r="E480" s="225">
        <v>0.54290720999999997</v>
      </c>
      <c r="F480" s="225">
        <v>7.7518657000000005E-2</v>
      </c>
      <c r="G480" s="225">
        <v>6.2816772999999999E-3</v>
      </c>
      <c r="H480" s="225">
        <v>1.5156194999999999E-3</v>
      </c>
      <c r="I480" s="225">
        <v>8.6154439000000003E-3</v>
      </c>
      <c r="J480" s="225">
        <v>1.5907926999999999E-2</v>
      </c>
      <c r="K480" s="225">
        <v>5.4182790000000002E-4</v>
      </c>
      <c r="L480" s="225">
        <v>1.3468638E-2</v>
      </c>
      <c r="M480" s="225">
        <v>0</v>
      </c>
      <c r="N480" s="225">
        <v>0</v>
      </c>
      <c r="O480" s="225">
        <v>0</v>
      </c>
      <c r="P480" s="199">
        <f t="shared" si="60"/>
        <v>4.0215348888888887</v>
      </c>
      <c r="Q480" s="233">
        <v>98.843306999999996</v>
      </c>
      <c r="R480" s="96">
        <v>94.007118000000006</v>
      </c>
      <c r="S480" s="96">
        <v>3.8959199999999998</v>
      </c>
      <c r="T480" s="96">
        <v>3.2543999999999999E-5</v>
      </c>
      <c r="U480" s="96">
        <v>0.23727999999999999</v>
      </c>
      <c r="V480" s="96">
        <v>2.592587E-2</v>
      </c>
      <c r="W480" s="96">
        <v>0.67703000000000002</v>
      </c>
      <c r="X480" s="241">
        <f t="shared" si="61"/>
        <v>0.44411065810668604</v>
      </c>
      <c r="Y480" s="241">
        <f t="shared" si="62"/>
        <v>0.13278162924009998</v>
      </c>
      <c r="Z480" s="241">
        <f t="shared" si="63"/>
        <v>7.5851773100586009E-2</v>
      </c>
      <c r="AA480" s="241">
        <f t="shared" si="64"/>
        <v>0.23547725576600001</v>
      </c>
      <c r="AB480" s="241">
        <v>0.11147255</v>
      </c>
      <c r="AC480" s="241">
        <v>1.4401047999999999E-5</v>
      </c>
      <c r="AD480" s="241">
        <v>5.5357580999999996E-3</v>
      </c>
      <c r="AE480" s="241">
        <v>6.2919121000000001E-6</v>
      </c>
      <c r="AF480" s="241">
        <v>1.5673963999999999E-2</v>
      </c>
      <c r="AG480" s="241">
        <v>7.8664180000000003E-5</v>
      </c>
      <c r="AH480" s="241">
        <v>7.2953091999999997E-2</v>
      </c>
      <c r="AI480" s="241">
        <v>1.2424345E-4</v>
      </c>
      <c r="AJ480" s="241">
        <v>3.8734250000000003E-5</v>
      </c>
      <c r="AK480" s="241">
        <v>7.9873084999999998E-5</v>
      </c>
      <c r="AL480" s="241">
        <v>4.3545936000000003E-6</v>
      </c>
      <c r="AM480" s="241">
        <v>1.6531986000000001E-8</v>
      </c>
      <c r="AN480" s="241">
        <v>6.2834550000000005E-4</v>
      </c>
      <c r="AO480" s="241">
        <v>3.0959339E-4</v>
      </c>
      <c r="AP480" s="241">
        <v>1.7135202999999999E-3</v>
      </c>
      <c r="AQ480" s="241">
        <v>3.3145765999999997E-5</v>
      </c>
      <c r="AR480" s="241">
        <v>0.23544411000000001</v>
      </c>
      <c r="AT480" s="193"/>
      <c r="AU480" s="193"/>
      <c r="AV480" s="193"/>
      <c r="AW480" s="193"/>
      <c r="AX480" s="193"/>
      <c r="AY480" s="193"/>
      <c r="AZ480" s="193"/>
      <c r="BA480" s="193"/>
      <c r="BB480" s="193"/>
      <c r="BC480" s="193"/>
      <c r="BD480" s="193"/>
      <c r="BE480" s="315"/>
      <c r="BF480" s="315"/>
      <c r="BG480" s="315"/>
      <c r="BH480" s="315"/>
      <c r="BI480" s="315"/>
      <c r="BJ480" s="315"/>
      <c r="BK480" s="315"/>
    </row>
    <row r="481" spans="1:63" x14ac:dyDescent="0.25">
      <c r="A481" s="43"/>
      <c r="B481" s="184" t="s">
        <v>5770</v>
      </c>
      <c r="C481" s="5" t="s">
        <v>1589</v>
      </c>
      <c r="D481" s="225">
        <v>0.24290369000000001</v>
      </c>
      <c r="E481" s="225">
        <v>0.20673364</v>
      </c>
      <c r="F481" s="225">
        <v>2.9154632999999999E-2</v>
      </c>
      <c r="G481" s="225">
        <v>2.0989045999999999E-4</v>
      </c>
      <c r="H481" s="225">
        <v>5.3986799999999999E-4</v>
      </c>
      <c r="I481" s="225">
        <v>2.9938941E-3</v>
      </c>
      <c r="J481" s="225">
        <v>2.7829014000000001E-3</v>
      </c>
      <c r="K481" s="225">
        <v>4.5288735000000003E-4</v>
      </c>
      <c r="L481" s="225">
        <v>3.5971167999999998E-5</v>
      </c>
      <c r="M481" s="225">
        <v>0</v>
      </c>
      <c r="N481" s="225">
        <v>0</v>
      </c>
      <c r="O481" s="225">
        <v>0</v>
      </c>
      <c r="P481" s="199">
        <f t="shared" si="60"/>
        <v>1.5313602962962962</v>
      </c>
      <c r="Q481" s="233">
        <v>66.191333999999998</v>
      </c>
      <c r="R481" s="96">
        <v>64.348411999999996</v>
      </c>
      <c r="S481" s="96">
        <v>1.6514960000000001</v>
      </c>
      <c r="T481" s="96">
        <v>4.0801000000000003E-8</v>
      </c>
      <c r="U481" s="96">
        <v>0.12709000000000001</v>
      </c>
      <c r="V481" s="96">
        <v>7.9447699999999995E-5</v>
      </c>
      <c r="W481" s="96">
        <v>6.4256999999999995E-2</v>
      </c>
      <c r="X481" s="241">
        <f t="shared" si="61"/>
        <v>0.23786042431109894</v>
      </c>
      <c r="Y481" s="241">
        <f t="shared" si="62"/>
        <v>4.8949169530399995E-2</v>
      </c>
      <c r="Z481" s="241">
        <f t="shared" si="63"/>
        <v>2.782677933991896E-2</v>
      </c>
      <c r="AA481" s="241">
        <f t="shared" si="64"/>
        <v>0.16108447544078</v>
      </c>
      <c r="AB481" s="241">
        <v>4.2446080999999997E-2</v>
      </c>
      <c r="AC481" s="241">
        <v>1.5555569999999999E-8</v>
      </c>
      <c r="AD481" s="241">
        <v>1.4010359000000001E-4</v>
      </c>
      <c r="AE481" s="241">
        <v>3.4728564000000001E-6</v>
      </c>
      <c r="AF481" s="241">
        <v>6.3593128000000001E-3</v>
      </c>
      <c r="AG481" s="241">
        <v>1.8372842999999999E-7</v>
      </c>
      <c r="AH481" s="241">
        <v>2.7774353000000002E-2</v>
      </c>
      <c r="AI481" s="241">
        <v>4.6986600000000002E-5</v>
      </c>
      <c r="AJ481" s="241">
        <v>1.2543983E-6</v>
      </c>
      <c r="AK481" s="241">
        <v>8.7124753999999999E-7</v>
      </c>
      <c r="AL481" s="241">
        <v>2.6959559000000002E-7</v>
      </c>
      <c r="AM481" s="241">
        <v>5.7833896000000001E-10</v>
      </c>
      <c r="AN481" s="241">
        <v>7.8849325999999996E-7</v>
      </c>
      <c r="AO481" s="241">
        <v>2.7561948000000002E-6</v>
      </c>
      <c r="AP481" s="241">
        <v>-5.0076790999999999E-7</v>
      </c>
      <c r="AQ481" s="241">
        <v>3.1544077999999999E-7</v>
      </c>
      <c r="AR481" s="241">
        <v>0.16108416</v>
      </c>
      <c r="AT481" s="193"/>
      <c r="AU481" s="193"/>
      <c r="AV481" s="193"/>
      <c r="AW481" s="193"/>
      <c r="AX481" s="193"/>
      <c r="AY481" s="193"/>
      <c r="AZ481" s="193"/>
      <c r="BA481" s="193"/>
      <c r="BB481" s="193"/>
      <c r="BC481" s="193"/>
      <c r="BD481" s="193"/>
      <c r="BE481" s="315"/>
      <c r="BF481" s="315"/>
      <c r="BG481" s="315"/>
      <c r="BH481" s="315"/>
      <c r="BI481" s="315"/>
      <c r="BJ481" s="315"/>
      <c r="BK481" s="315"/>
    </row>
    <row r="482" spans="1:63" x14ac:dyDescent="0.25">
      <c r="A482" s="43"/>
      <c r="B482" s="184" t="s">
        <v>5770</v>
      </c>
      <c r="C482" s="5" t="s">
        <v>1590</v>
      </c>
      <c r="D482" s="225">
        <v>0.64494536000000002</v>
      </c>
      <c r="E482" s="225">
        <v>0.47746005000000002</v>
      </c>
      <c r="F482" s="225">
        <v>7.9077506000000006E-2</v>
      </c>
      <c r="G482" s="225">
        <v>1.1702349000000001E-2</v>
      </c>
      <c r="H482" s="225">
        <v>2.3347188000000001E-2</v>
      </c>
      <c r="I482" s="225">
        <v>1.0847244000000001E-2</v>
      </c>
      <c r="J482" s="225">
        <v>1.1315726E-2</v>
      </c>
      <c r="K482" s="225">
        <v>7.4938705999999999E-4</v>
      </c>
      <c r="L482" s="225">
        <v>3.0445908000000001E-2</v>
      </c>
      <c r="M482" s="225">
        <v>0</v>
      </c>
      <c r="N482" s="225">
        <v>0</v>
      </c>
      <c r="O482" s="225">
        <v>0</v>
      </c>
      <c r="P482" s="199">
        <f t="shared" si="60"/>
        <v>3.5367411111111111</v>
      </c>
      <c r="Q482" s="233">
        <v>95.950246000000007</v>
      </c>
      <c r="R482" s="96">
        <v>88.845228000000006</v>
      </c>
      <c r="S482" s="96">
        <v>5.782</v>
      </c>
      <c r="T482" s="96">
        <v>5.1229E-5</v>
      </c>
      <c r="U482" s="96">
        <v>0.33288000000000001</v>
      </c>
      <c r="V482" s="96">
        <v>8.0966899999999994E-2</v>
      </c>
      <c r="W482" s="96">
        <v>0.90912000000000004</v>
      </c>
      <c r="X482" s="241">
        <f t="shared" si="61"/>
        <v>0.41663850922378598</v>
      </c>
      <c r="Y482" s="241">
        <f t="shared" si="62"/>
        <v>0.1248351085662</v>
      </c>
      <c r="Z482" s="241">
        <f t="shared" si="63"/>
        <v>6.9177610482585999E-2</v>
      </c>
      <c r="AA482" s="241">
        <f t="shared" si="64"/>
        <v>0.22262579017499998</v>
      </c>
      <c r="AB482" s="241">
        <v>9.8035036000000006E-2</v>
      </c>
      <c r="AC482" s="241">
        <v>2.1484728000000001E-5</v>
      </c>
      <c r="AD482" s="241">
        <v>1.0427713999999999E-2</v>
      </c>
      <c r="AE482" s="241">
        <v>9.1554482E-6</v>
      </c>
      <c r="AF482" s="241">
        <v>1.6180483999999998E-2</v>
      </c>
      <c r="AG482" s="241">
        <v>1.6123439E-4</v>
      </c>
      <c r="AH482" s="241">
        <v>6.4159618000000002E-2</v>
      </c>
      <c r="AI482" s="241">
        <v>1.2751901E-4</v>
      </c>
      <c r="AJ482" s="241">
        <v>7.8223549999999997E-5</v>
      </c>
      <c r="AK482" s="241">
        <v>1.5835816E-4</v>
      </c>
      <c r="AL482" s="241">
        <v>8.6921934000000002E-6</v>
      </c>
      <c r="AM482" s="241">
        <v>2.9449186000000001E-8</v>
      </c>
      <c r="AN482" s="241">
        <v>1.06785E-3</v>
      </c>
      <c r="AO482" s="241">
        <v>5.1290981999999995E-4</v>
      </c>
      <c r="AP482" s="241">
        <v>3.0644103000000002E-3</v>
      </c>
      <c r="AQ482" s="241">
        <v>7.4350174999999997E-5</v>
      </c>
      <c r="AR482" s="241">
        <v>0.22255143999999999</v>
      </c>
      <c r="AT482" s="193"/>
      <c r="AU482" s="193"/>
      <c r="AV482" s="193"/>
      <c r="AW482" s="193"/>
      <c r="AX482" s="193"/>
      <c r="AY482" s="193"/>
      <c r="AZ482" s="193"/>
      <c r="BA482" s="193"/>
      <c r="BB482" s="193"/>
      <c r="BC482" s="193"/>
      <c r="BD482" s="193"/>
      <c r="BE482" s="315"/>
      <c r="BF482" s="315"/>
      <c r="BG482" s="315"/>
      <c r="BH482" s="315"/>
      <c r="BI482" s="315"/>
      <c r="BJ482" s="315"/>
      <c r="BK482" s="315"/>
    </row>
    <row r="483" spans="1:63" x14ac:dyDescent="0.25">
      <c r="A483" s="43"/>
      <c r="B483" s="184" t="s">
        <v>5770</v>
      </c>
      <c r="C483" s="5" t="s">
        <v>3729</v>
      </c>
      <c r="D483" s="225">
        <v>0.77750346999999997</v>
      </c>
      <c r="E483" s="225">
        <v>0.58532835000000005</v>
      </c>
      <c r="F483" s="225">
        <v>0.11917199000000001</v>
      </c>
      <c r="G483" s="225">
        <v>8.8927417999999994E-3</v>
      </c>
      <c r="H483" s="225">
        <v>9.2715787999999993E-3</v>
      </c>
      <c r="I483" s="225">
        <v>1.6666033E-2</v>
      </c>
      <c r="J483" s="225">
        <v>1.0366867E-2</v>
      </c>
      <c r="K483" s="225">
        <v>1.2978296999999999E-3</v>
      </c>
      <c r="L483" s="225">
        <v>2.6508080999999999E-2</v>
      </c>
      <c r="M483" s="225">
        <v>0</v>
      </c>
      <c r="N483" s="225">
        <v>0</v>
      </c>
      <c r="O483" s="225">
        <v>0</v>
      </c>
      <c r="P483" s="199">
        <f t="shared" si="60"/>
        <v>4.3357655555555557</v>
      </c>
      <c r="Q483" s="233">
        <v>106.1581</v>
      </c>
      <c r="R483" s="96">
        <v>101.02030000000001</v>
      </c>
      <c r="S483" s="96">
        <v>4.2294559999999999</v>
      </c>
      <c r="T483" s="96">
        <v>3.6016999999999998E-5</v>
      </c>
      <c r="U483" s="96">
        <v>0.32513999999999998</v>
      </c>
      <c r="V483" s="96">
        <v>4.5523260000000003E-2</v>
      </c>
      <c r="W483" s="96">
        <v>0.53764999999999996</v>
      </c>
      <c r="X483" s="241">
        <f t="shared" si="61"/>
        <v>0.48954008289007206</v>
      </c>
      <c r="Y483" s="241">
        <f t="shared" si="62"/>
        <v>0.15406425640970003</v>
      </c>
      <c r="Z483" s="241">
        <f t="shared" si="63"/>
        <v>8.2454284268372008E-2</v>
      </c>
      <c r="AA483" s="241">
        <f t="shared" si="64"/>
        <v>0.25302154221200002</v>
      </c>
      <c r="AB483" s="241">
        <v>0.12018346000000001</v>
      </c>
      <c r="AC483" s="241">
        <v>1.4711712E-5</v>
      </c>
      <c r="AD483" s="241">
        <v>9.4869068000000001E-3</v>
      </c>
      <c r="AE483" s="241">
        <v>8.9754766999999996E-6</v>
      </c>
      <c r="AF483" s="241">
        <v>2.4283506E-2</v>
      </c>
      <c r="AG483" s="241">
        <v>8.6696420999999996E-5</v>
      </c>
      <c r="AH483" s="241">
        <v>7.8655728999999994E-2</v>
      </c>
      <c r="AI483" s="241">
        <v>1.9402151E-4</v>
      </c>
      <c r="AJ483" s="241">
        <v>6.3153330000000006E-5</v>
      </c>
      <c r="AK483" s="241">
        <v>8.3670289000000001E-5</v>
      </c>
      <c r="AL483" s="241">
        <v>7.0547941999999999E-6</v>
      </c>
      <c r="AM483" s="241">
        <v>2.5375171999999999E-8</v>
      </c>
      <c r="AN483" s="241">
        <v>1.0845767000000001E-3</v>
      </c>
      <c r="AO483" s="241">
        <v>4.8701267000000003E-4</v>
      </c>
      <c r="AP483" s="241">
        <v>1.8790406E-3</v>
      </c>
      <c r="AQ483" s="241">
        <v>6.3932212000000004E-5</v>
      </c>
      <c r="AR483" s="241">
        <v>0.25295761</v>
      </c>
      <c r="AT483" s="193"/>
      <c r="AU483" s="193"/>
      <c r="AV483" s="193"/>
      <c r="AW483" s="193"/>
      <c r="AX483" s="193"/>
      <c r="AY483" s="193"/>
      <c r="AZ483" s="193"/>
      <c r="BA483" s="193"/>
      <c r="BB483" s="193"/>
      <c r="BC483" s="193"/>
      <c r="BD483" s="193"/>
      <c r="BE483" s="315"/>
      <c r="BF483" s="315"/>
      <c r="BG483" s="315"/>
      <c r="BH483" s="315"/>
      <c r="BI483" s="315"/>
      <c r="BJ483" s="315"/>
      <c r="BK483" s="315"/>
    </row>
    <row r="484" spans="1:63" x14ac:dyDescent="0.25">
      <c r="A484" s="43"/>
      <c r="B484" s="184" t="s">
        <v>5770</v>
      </c>
      <c r="C484" s="5" t="s">
        <v>3730</v>
      </c>
      <c r="D484" s="225">
        <v>0.57699752999999998</v>
      </c>
      <c r="E484" s="225">
        <v>0.44408235000000001</v>
      </c>
      <c r="F484" s="225">
        <v>7.5599006999999996E-2</v>
      </c>
      <c r="G484" s="225">
        <v>1.2862046E-2</v>
      </c>
      <c r="H484" s="225">
        <v>3.7683387999999998E-3</v>
      </c>
      <c r="I484" s="225">
        <v>1.1166277E-2</v>
      </c>
      <c r="J484" s="225">
        <v>5.4012221000000003E-3</v>
      </c>
      <c r="K484" s="225">
        <v>2.0787354999999999E-4</v>
      </c>
      <c r="L484" s="225">
        <v>2.3910417E-2</v>
      </c>
      <c r="M484" s="225">
        <v>0</v>
      </c>
      <c r="N484" s="225">
        <v>0</v>
      </c>
      <c r="O484" s="225">
        <v>0</v>
      </c>
      <c r="P484" s="199">
        <f t="shared" si="60"/>
        <v>3.2894988888888888</v>
      </c>
      <c r="Q484" s="233">
        <v>71.638091000000003</v>
      </c>
      <c r="R484" s="96">
        <v>62.130577000000002</v>
      </c>
      <c r="S484" s="96">
        <v>7.8372000000000002</v>
      </c>
      <c r="T484" s="96">
        <v>4.1205999999999998E-5</v>
      </c>
      <c r="U484" s="96">
        <v>0.33523999999999998</v>
      </c>
      <c r="V484" s="96">
        <v>0.13093299999999999</v>
      </c>
      <c r="W484" s="96">
        <v>1.2040999999999999</v>
      </c>
      <c r="X484" s="241">
        <f t="shared" si="61"/>
        <v>0.33907837392961204</v>
      </c>
      <c r="Y484" s="241">
        <f t="shared" si="62"/>
        <v>0.1194696899309</v>
      </c>
      <c r="Z484" s="241">
        <f t="shared" si="63"/>
        <v>6.3768649684712006E-2</v>
      </c>
      <c r="AA484" s="241">
        <f t="shared" si="64"/>
        <v>0.15584003431400001</v>
      </c>
      <c r="AB484" s="241">
        <v>9.1181227000000004E-2</v>
      </c>
      <c r="AC484" s="241">
        <v>1.8235168E-5</v>
      </c>
      <c r="AD484" s="241">
        <v>1.2636659E-2</v>
      </c>
      <c r="AE484" s="241">
        <v>6.0699228999999997E-6</v>
      </c>
      <c r="AF484" s="241">
        <v>1.5378218000000001E-2</v>
      </c>
      <c r="AG484" s="241">
        <v>2.4928084E-4</v>
      </c>
      <c r="AH484" s="241">
        <v>5.9677051000000002E-2</v>
      </c>
      <c r="AI484" s="241">
        <v>1.2112713E-4</v>
      </c>
      <c r="AJ484" s="241">
        <v>1.091568E-4</v>
      </c>
      <c r="AK484" s="241">
        <v>1.0561314E-4</v>
      </c>
      <c r="AL484" s="241">
        <v>1.0879201E-5</v>
      </c>
      <c r="AM484" s="241">
        <v>3.6073711999999997E-8</v>
      </c>
      <c r="AN484" s="241">
        <v>9.5666405999999995E-4</v>
      </c>
      <c r="AO484" s="241">
        <v>5.1866748000000003E-4</v>
      </c>
      <c r="AP484" s="241">
        <v>2.2694548E-3</v>
      </c>
      <c r="AQ484" s="241">
        <v>5.9984313999999999E-5</v>
      </c>
      <c r="AR484" s="241">
        <v>0.15578005</v>
      </c>
      <c r="AT484" s="193"/>
      <c r="AU484" s="193"/>
      <c r="AV484" s="193"/>
      <c r="AW484" s="193"/>
      <c r="AX484" s="193"/>
      <c r="AY484" s="193"/>
      <c r="AZ484" s="193"/>
      <c r="BA484" s="193"/>
      <c r="BB484" s="193"/>
      <c r="BC484" s="193"/>
      <c r="BD484" s="193"/>
      <c r="BE484" s="315"/>
      <c r="BF484" s="315"/>
      <c r="BG484" s="315"/>
      <c r="BH484" s="315"/>
      <c r="BI484" s="315"/>
      <c r="BJ484" s="315"/>
      <c r="BK484" s="315"/>
    </row>
    <row r="485" spans="1:63" x14ac:dyDescent="0.25">
      <c r="A485" s="43"/>
      <c r="B485" s="184" t="s">
        <v>5770</v>
      </c>
      <c r="C485" s="5" t="s">
        <v>3731</v>
      </c>
      <c r="D485" s="225">
        <v>0.43110619999999999</v>
      </c>
      <c r="E485" s="225">
        <v>0.31993000999999999</v>
      </c>
      <c r="F485" s="225">
        <v>4.9211522000000001E-2</v>
      </c>
      <c r="G485" s="225">
        <v>1.2406273999999999E-3</v>
      </c>
      <c r="H485" s="225">
        <v>5.3987328000000003E-4</v>
      </c>
      <c r="I485" s="225">
        <v>3.3438100999999998E-2</v>
      </c>
      <c r="J485" s="225">
        <v>1.4158387999999999E-2</v>
      </c>
      <c r="K485" s="225">
        <v>1.1694892E-4</v>
      </c>
      <c r="L485" s="225">
        <v>1.2470737000000001E-2</v>
      </c>
      <c r="M485" s="225">
        <v>0</v>
      </c>
      <c r="N485" s="225">
        <v>0</v>
      </c>
      <c r="O485" s="225">
        <v>0</v>
      </c>
      <c r="P485" s="199">
        <f t="shared" si="60"/>
        <v>2.3698519259259259</v>
      </c>
      <c r="Q485" s="233">
        <v>88.963679999999997</v>
      </c>
      <c r="R485" s="96">
        <v>88.417310000000001</v>
      </c>
      <c r="S485" s="96">
        <v>0.39686640000000001</v>
      </c>
      <c r="T485" s="96">
        <v>3.3349000000000002E-5</v>
      </c>
      <c r="U485" s="96">
        <v>6.0239000000000001E-2</v>
      </c>
      <c r="V485" s="96">
        <v>5.8801679999999999E-3</v>
      </c>
      <c r="W485" s="96">
        <v>8.3350999999999995E-2</v>
      </c>
      <c r="X485" s="241">
        <f t="shared" si="61"/>
        <v>0.34957656551079919</v>
      </c>
      <c r="Y485" s="241">
        <f t="shared" si="62"/>
        <v>8.3224613493000005E-2</v>
      </c>
      <c r="Z485" s="241">
        <f t="shared" si="63"/>
        <v>4.5352897959799202E-2</v>
      </c>
      <c r="AA485" s="241">
        <f t="shared" si="64"/>
        <v>0.22099905405799999</v>
      </c>
      <c r="AB485" s="241">
        <v>6.5692022000000003E-2</v>
      </c>
      <c r="AC485" s="241">
        <v>6.8143633000000006E-5</v>
      </c>
      <c r="AD485" s="241">
        <v>2.6767270999999999E-3</v>
      </c>
      <c r="AE485" s="241">
        <v>3.881383E-6</v>
      </c>
      <c r="AF485" s="241">
        <v>1.4771226E-2</v>
      </c>
      <c r="AG485" s="241">
        <v>1.2613377000000001E-5</v>
      </c>
      <c r="AH485" s="241">
        <v>4.2997008000000003E-2</v>
      </c>
      <c r="AI485" s="241">
        <v>7.9879987999999995E-5</v>
      </c>
      <c r="AJ485" s="241">
        <v>1.0365396999999999E-5</v>
      </c>
      <c r="AK485" s="241">
        <v>3.7994268000000002E-5</v>
      </c>
      <c r="AL485" s="241">
        <v>3.0491855999999998E-6</v>
      </c>
      <c r="AM485" s="241">
        <v>6.3011992000000003E-9</v>
      </c>
      <c r="AN485" s="241">
        <v>3.1572305999999999E-4</v>
      </c>
      <c r="AO485" s="241">
        <v>1.8849445999999999E-4</v>
      </c>
      <c r="AP485" s="241">
        <v>1.7203773E-3</v>
      </c>
      <c r="AQ485" s="241">
        <v>3.0064058000000001E-5</v>
      </c>
      <c r="AR485" s="241">
        <v>0.22096899</v>
      </c>
      <c r="AT485" s="193"/>
      <c r="AU485" s="193"/>
      <c r="AV485" s="193"/>
      <c r="AW485" s="193"/>
      <c r="AX485" s="193"/>
      <c r="AY485" s="193"/>
      <c r="AZ485" s="193"/>
      <c r="BA485" s="193"/>
      <c r="BB485" s="193"/>
      <c r="BC485" s="193"/>
      <c r="BD485" s="193"/>
      <c r="BE485" s="315"/>
      <c r="BF485" s="315"/>
      <c r="BG485" s="315"/>
      <c r="BH485" s="315"/>
      <c r="BI485" s="315"/>
      <c r="BJ485" s="315"/>
      <c r="BK485" s="315"/>
    </row>
    <row r="486" spans="1:63" x14ac:dyDescent="0.25">
      <c r="A486" s="43"/>
      <c r="B486" s="184" t="s">
        <v>5770</v>
      </c>
      <c r="C486" s="5" t="s">
        <v>3732</v>
      </c>
      <c r="D486" s="225">
        <v>0.36572860000000001</v>
      </c>
      <c r="E486" s="225">
        <v>0.11322217</v>
      </c>
      <c r="F486" s="225">
        <v>0.22931166</v>
      </c>
      <c r="G486" s="225">
        <v>3.5049983000000002E-3</v>
      </c>
      <c r="H486" s="225">
        <v>3.9702463999999999E-4</v>
      </c>
      <c r="I486" s="225">
        <v>4.4916757000000003E-3</v>
      </c>
      <c r="J486" s="225">
        <v>2.2533871E-3</v>
      </c>
      <c r="K486" s="225">
        <v>8.9069419999999999E-5</v>
      </c>
      <c r="L486" s="225">
        <v>1.2458613E-2</v>
      </c>
      <c r="M486" s="225">
        <v>0</v>
      </c>
      <c r="N486" s="225">
        <v>0</v>
      </c>
      <c r="O486" s="225">
        <v>0</v>
      </c>
      <c r="P486" s="199">
        <f t="shared" si="60"/>
        <v>0.83868274074074067</v>
      </c>
      <c r="Q486" s="233">
        <v>24.426324999999999</v>
      </c>
      <c r="R486" s="96">
        <v>22.015163999999999</v>
      </c>
      <c r="S486" s="96">
        <v>1.9854799999999999</v>
      </c>
      <c r="T486" s="96">
        <v>2.9669E-5</v>
      </c>
      <c r="U486" s="96">
        <v>0.11472</v>
      </c>
      <c r="V486" s="96">
        <v>3.663139E-2</v>
      </c>
      <c r="W486" s="96">
        <v>0.27429999999999999</v>
      </c>
      <c r="X486" s="241">
        <f t="shared" si="61"/>
        <v>0.13284817759992201</v>
      </c>
      <c r="Y486" s="241">
        <f t="shared" si="62"/>
        <v>6.0377475541600008E-2</v>
      </c>
      <c r="Z486" s="241">
        <f t="shared" si="63"/>
        <v>1.7244893596321999E-2</v>
      </c>
      <c r="AA486" s="241">
        <f t="shared" si="64"/>
        <v>5.5225808462000002E-2</v>
      </c>
      <c r="AB486" s="241">
        <v>2.3247264E-2</v>
      </c>
      <c r="AC486" s="241">
        <v>8.9915863000000003E-6</v>
      </c>
      <c r="AD486" s="241">
        <v>4.0248361E-3</v>
      </c>
      <c r="AE486" s="241">
        <v>3.3143553E-6</v>
      </c>
      <c r="AF486" s="241">
        <v>3.3029678999999999E-2</v>
      </c>
      <c r="AG486" s="241">
        <v>6.3390499999999996E-5</v>
      </c>
      <c r="AH486" s="241">
        <v>1.5214742999999999E-2</v>
      </c>
      <c r="AI486" s="241">
        <v>3.9990843E-4</v>
      </c>
      <c r="AJ486" s="241">
        <v>3.0233513999999999E-5</v>
      </c>
      <c r="AK486" s="241">
        <v>2.2277305000000001E-5</v>
      </c>
      <c r="AL486" s="241">
        <v>3.1973936000000002E-6</v>
      </c>
      <c r="AM486" s="241">
        <v>1.0703722E-8</v>
      </c>
      <c r="AN486" s="241">
        <v>3.8135584E-4</v>
      </c>
      <c r="AO486" s="241">
        <v>1.8734051E-4</v>
      </c>
      <c r="AP486" s="241">
        <v>1.0058268999999999E-3</v>
      </c>
      <c r="AQ486" s="241">
        <v>3.0148462E-5</v>
      </c>
      <c r="AR486" s="241">
        <v>5.5195660000000001E-2</v>
      </c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315"/>
      <c r="BF486" s="315"/>
      <c r="BG486" s="315"/>
      <c r="BH486" s="315"/>
      <c r="BI486" s="315"/>
      <c r="BJ486" s="315"/>
      <c r="BK486" s="315"/>
    </row>
    <row r="487" spans="1:63" x14ac:dyDescent="0.25">
      <c r="A487" s="43"/>
      <c r="B487" s="184" t="s">
        <v>5770</v>
      </c>
      <c r="C487" s="5" t="s">
        <v>3733</v>
      </c>
      <c r="D487" s="225">
        <v>0.34503836999999998</v>
      </c>
      <c r="E487" s="225">
        <v>0.22125827000000001</v>
      </c>
      <c r="F487" s="225">
        <v>9.2571916000000004E-2</v>
      </c>
      <c r="G487" s="225">
        <v>7.7974502999999997E-4</v>
      </c>
      <c r="H487" s="225">
        <v>2.4663210999999999E-4</v>
      </c>
      <c r="I487" s="225">
        <v>1.4439577E-2</v>
      </c>
      <c r="J487" s="225">
        <v>1.5593128E-2</v>
      </c>
      <c r="K487" s="225">
        <v>1.7709635999999999E-5</v>
      </c>
      <c r="L487" s="225">
        <v>1.3138972000000001E-4</v>
      </c>
      <c r="M487" s="225">
        <v>0</v>
      </c>
      <c r="N487" s="225">
        <v>0</v>
      </c>
      <c r="O487" s="225">
        <v>0</v>
      </c>
      <c r="P487" s="199">
        <f t="shared" si="60"/>
        <v>1.6389501481481481</v>
      </c>
      <c r="Q487" s="233">
        <v>34.858317</v>
      </c>
      <c r="R487" s="96">
        <v>21.692053000000001</v>
      </c>
      <c r="S487" s="96">
        <v>12.271839999999999</v>
      </c>
      <c r="T487" s="96">
        <v>6.2999999999999995E-8</v>
      </c>
      <c r="U487" s="96">
        <v>2.5753E-3</v>
      </c>
      <c r="V487" s="96">
        <v>4.8293E-5</v>
      </c>
      <c r="W487" s="96">
        <v>0.89180000000000004</v>
      </c>
      <c r="X487" s="241">
        <f t="shared" si="61"/>
        <v>0.1576618214273669</v>
      </c>
      <c r="Y487" s="241">
        <f t="shared" si="62"/>
        <v>7.3279232214997006E-2</v>
      </c>
      <c r="Z487" s="241">
        <f t="shared" si="63"/>
        <v>3.0009315289069898E-2</v>
      </c>
      <c r="AA487" s="241">
        <f t="shared" si="64"/>
        <v>5.4373273923299999E-2</v>
      </c>
      <c r="AB487" s="241">
        <v>4.5563560000000003E-2</v>
      </c>
      <c r="AC487" s="241">
        <v>1.9983037E-8</v>
      </c>
      <c r="AD487" s="241">
        <v>4.7218184999999998E-3</v>
      </c>
      <c r="AE487" s="241">
        <v>7.0688740999999998E-6</v>
      </c>
      <c r="AF487" s="241">
        <v>2.2986515999999999E-2</v>
      </c>
      <c r="AG487" s="241">
        <v>2.4885785999999999E-7</v>
      </c>
      <c r="AH487" s="241">
        <v>2.9818118000000001E-2</v>
      </c>
      <c r="AI487" s="241">
        <v>1.4816634E-4</v>
      </c>
      <c r="AJ487" s="241">
        <v>4.9283795999999998E-6</v>
      </c>
      <c r="AK487" s="241">
        <v>1.8718324999999998E-5</v>
      </c>
      <c r="AL487" s="241">
        <v>1.1825894E-6</v>
      </c>
      <c r="AM487" s="241">
        <v>3.1364699E-9</v>
      </c>
      <c r="AN487" s="241">
        <v>1.5697928000000001E-5</v>
      </c>
      <c r="AO487" s="241">
        <v>1.0734604E-5</v>
      </c>
      <c r="AP487" s="241">
        <v>-8.2340133999999998E-6</v>
      </c>
      <c r="AQ487" s="241">
        <v>1.6319233E-6</v>
      </c>
      <c r="AR487" s="241">
        <v>5.4371641999999998E-2</v>
      </c>
      <c r="AT487" s="193"/>
      <c r="AU487" s="193"/>
      <c r="AV487" s="193"/>
      <c r="AW487" s="193"/>
      <c r="AX487" s="193"/>
      <c r="AY487" s="193"/>
      <c r="AZ487" s="193"/>
      <c r="BA487" s="193"/>
      <c r="BB487" s="193"/>
      <c r="BC487" s="193"/>
      <c r="BD487" s="193"/>
      <c r="BE487" s="315"/>
      <c r="BF487" s="315"/>
      <c r="BG487" s="315"/>
      <c r="BH487" s="315"/>
      <c r="BI487" s="315"/>
      <c r="BJ487" s="315"/>
      <c r="BK487" s="315"/>
    </row>
    <row r="488" spans="1:63" x14ac:dyDescent="0.25">
      <c r="A488" s="43"/>
      <c r="B488" s="184" t="s">
        <v>5770</v>
      </c>
      <c r="C488" s="5" t="s">
        <v>3711</v>
      </c>
      <c r="D488" s="225">
        <v>0.33843374999999998</v>
      </c>
      <c r="E488" s="225">
        <v>0.25576313000000001</v>
      </c>
      <c r="F488" s="225">
        <v>4.5751268999999997E-2</v>
      </c>
      <c r="G488" s="225">
        <v>4.1382722999999998E-3</v>
      </c>
      <c r="H488" s="225">
        <v>3.8767060000000002E-3</v>
      </c>
      <c r="I488" s="225">
        <v>6.7210330000000004E-3</v>
      </c>
      <c r="J488" s="225">
        <v>1.0568219E-2</v>
      </c>
      <c r="K488" s="225">
        <v>7.0076858999999997E-4</v>
      </c>
      <c r="L488" s="225">
        <v>1.0914352E-2</v>
      </c>
      <c r="M488" s="225">
        <v>0</v>
      </c>
      <c r="N488" s="225">
        <v>0</v>
      </c>
      <c r="O488" s="225">
        <v>0</v>
      </c>
      <c r="P488" s="199">
        <f t="shared" si="60"/>
        <v>1.8945417037037036</v>
      </c>
      <c r="Q488" s="233">
        <v>64.608851999999999</v>
      </c>
      <c r="R488" s="96">
        <v>60.343228000000003</v>
      </c>
      <c r="S488" s="96">
        <v>3.6826159999999999</v>
      </c>
      <c r="T488" s="96">
        <v>1.1005000000000001E-5</v>
      </c>
      <c r="U488" s="96">
        <v>0.17810999999999999</v>
      </c>
      <c r="V488" s="96">
        <v>3.689655E-2</v>
      </c>
      <c r="W488" s="96">
        <v>0.36798999999999998</v>
      </c>
      <c r="X488" s="241">
        <f t="shared" si="61"/>
        <v>0.253358894657706</v>
      </c>
      <c r="Y488" s="241">
        <f t="shared" si="62"/>
        <v>6.6569197060800001E-2</v>
      </c>
      <c r="Z488" s="241">
        <f t="shared" si="63"/>
        <v>3.5667004567905995E-2</v>
      </c>
      <c r="AA488" s="241">
        <f t="shared" si="64"/>
        <v>0.151122693029</v>
      </c>
      <c r="AB488" s="241">
        <v>5.2514432999999999E-2</v>
      </c>
      <c r="AC488" s="241">
        <v>8.5176176000000007E-6</v>
      </c>
      <c r="AD488" s="241">
        <v>4.2503387E-3</v>
      </c>
      <c r="AE488" s="241">
        <v>4.6248222000000002E-6</v>
      </c>
      <c r="AF488" s="241">
        <v>9.7273019000000006E-3</v>
      </c>
      <c r="AG488" s="241">
        <v>6.3981020999999994E-5</v>
      </c>
      <c r="AH488" s="241">
        <v>3.4366647E-2</v>
      </c>
      <c r="AI488" s="241">
        <v>7.5729822999999997E-5</v>
      </c>
      <c r="AJ488" s="241">
        <v>3.3220589999999998E-5</v>
      </c>
      <c r="AK488" s="241">
        <v>4.1523241999999997E-5</v>
      </c>
      <c r="AL488" s="241">
        <v>4.0991349000000002E-6</v>
      </c>
      <c r="AM488" s="241">
        <v>1.1468006000000001E-8</v>
      </c>
      <c r="AN488" s="241">
        <v>3.3982974000000001E-4</v>
      </c>
      <c r="AO488" s="241">
        <v>1.5451589E-4</v>
      </c>
      <c r="AP488" s="241">
        <v>6.5142767999999999E-4</v>
      </c>
      <c r="AQ488" s="241">
        <v>2.6533029000000001E-5</v>
      </c>
      <c r="AR488" s="241">
        <v>0.15109616000000001</v>
      </c>
      <c r="AT488" s="193"/>
      <c r="AU488" s="193"/>
      <c r="AV488" s="193"/>
      <c r="AW488" s="193"/>
      <c r="AX488" s="193"/>
      <c r="AY488" s="193"/>
      <c r="AZ488" s="193"/>
      <c r="BA488" s="193"/>
      <c r="BB488" s="193"/>
      <c r="BC488" s="193"/>
      <c r="BD488" s="193"/>
      <c r="BE488" s="315"/>
      <c r="BF488" s="315"/>
      <c r="BG488" s="315"/>
      <c r="BH488" s="315"/>
      <c r="BI488" s="315"/>
      <c r="BJ488" s="315"/>
      <c r="BK488" s="315"/>
    </row>
    <row r="489" spans="1:63" x14ac:dyDescent="0.25">
      <c r="A489" s="43"/>
      <c r="B489" s="184" t="s">
        <v>5770</v>
      </c>
      <c r="C489" s="5" t="s">
        <v>5471</v>
      </c>
      <c r="D489" s="225">
        <v>12.588677000000001</v>
      </c>
      <c r="E489" s="225">
        <v>11.814264</v>
      </c>
      <c r="F489" s="225">
        <v>0.53826616000000005</v>
      </c>
      <c r="G489" s="225">
        <v>3.9321493999999999E-2</v>
      </c>
      <c r="H489" s="225">
        <v>2.0262955000000002E-3</v>
      </c>
      <c r="I489" s="225">
        <v>3.2308761999999998E-2</v>
      </c>
      <c r="J489" s="225">
        <v>6.1910356E-2</v>
      </c>
      <c r="K489" s="225">
        <v>4.0742169E-4</v>
      </c>
      <c r="L489" s="225">
        <v>0.10017301000000001</v>
      </c>
      <c r="M489" s="225">
        <v>0</v>
      </c>
      <c r="N489" s="225">
        <v>0</v>
      </c>
      <c r="O489" s="225">
        <v>0</v>
      </c>
      <c r="P489" s="199">
        <f t="shared" si="60"/>
        <v>87.51306666666666</v>
      </c>
      <c r="Q489" s="233">
        <v>116.03627</v>
      </c>
      <c r="R489" s="96">
        <v>87.586709999999997</v>
      </c>
      <c r="S489" s="96">
        <v>23.689679999999999</v>
      </c>
      <c r="T489" s="96">
        <v>7.9306000000000003E-5</v>
      </c>
      <c r="U489" s="96">
        <v>1.3401000000000001</v>
      </c>
      <c r="V489" s="96">
        <v>0.4736011</v>
      </c>
      <c r="W489" s="96">
        <v>2.9460999999999999</v>
      </c>
      <c r="X489" s="241">
        <f t="shared" si="61"/>
        <v>4.1066197022562694</v>
      </c>
      <c r="Y489" s="241">
        <f t="shared" si="62"/>
        <v>2.5038145454199996</v>
      </c>
      <c r="Z489" s="241">
        <f t="shared" si="63"/>
        <v>1.3830071160762698</v>
      </c>
      <c r="AA489" s="241">
        <f t="shared" si="64"/>
        <v>0.21979804075999998</v>
      </c>
      <c r="AB489" s="241">
        <v>2.1012933</v>
      </c>
      <c r="AC489" s="241">
        <v>0.11919501</v>
      </c>
      <c r="AD489" s="241">
        <v>0.20572077</v>
      </c>
      <c r="AE489" s="241">
        <v>1.35459E-5</v>
      </c>
      <c r="AF489" s="241">
        <v>7.6836752999999994E-2</v>
      </c>
      <c r="AG489" s="241">
        <v>7.5516652000000002E-4</v>
      </c>
      <c r="AH489" s="241">
        <v>1.3734740999999999</v>
      </c>
      <c r="AI489" s="241">
        <v>7.9025576000000001E-4</v>
      </c>
      <c r="AJ489" s="241">
        <v>3.4646466999999997E-4</v>
      </c>
      <c r="AK489" s="241">
        <v>1.6985424000000001E-4</v>
      </c>
      <c r="AL489" s="241">
        <v>3.4103210000000003E-5</v>
      </c>
      <c r="AM489" s="241">
        <v>1.1219626999999999E-7</v>
      </c>
      <c r="AN489" s="241">
        <v>3.5401985000000002E-3</v>
      </c>
      <c r="AO489" s="241">
        <v>1.4105376000000001E-3</v>
      </c>
      <c r="AP489" s="241">
        <v>3.2414899E-3</v>
      </c>
      <c r="AQ489" s="241">
        <v>2.4176075999999999E-4</v>
      </c>
      <c r="AR489" s="241">
        <v>0.21955627999999999</v>
      </c>
      <c r="AT489" s="193"/>
      <c r="AU489" s="193"/>
      <c r="AV489" s="193"/>
      <c r="AW489" s="193"/>
      <c r="AX489" s="193"/>
      <c r="AY489" s="193"/>
      <c r="AZ489" s="193"/>
      <c r="BA489" s="193"/>
      <c r="BB489" s="193"/>
      <c r="BC489" s="193"/>
      <c r="BD489" s="193"/>
      <c r="BE489" s="315"/>
      <c r="BF489" s="315"/>
      <c r="BG489" s="315"/>
      <c r="BH489" s="315"/>
      <c r="BI489" s="315"/>
      <c r="BJ489" s="315"/>
      <c r="BK489" s="315"/>
    </row>
    <row r="490" spans="1:63" x14ac:dyDescent="0.25">
      <c r="A490" s="43"/>
      <c r="B490" s="184" t="s">
        <v>5770</v>
      </c>
      <c r="C490" s="5" t="s">
        <v>5472</v>
      </c>
      <c r="D490" s="225">
        <v>0.32718294999999997</v>
      </c>
      <c r="E490" s="225">
        <v>0.22246677000000001</v>
      </c>
      <c r="F490" s="225">
        <v>4.7314436000000001E-2</v>
      </c>
      <c r="G490" s="225">
        <v>9.6340912000000001E-3</v>
      </c>
      <c r="H490" s="225">
        <v>6.3115975000000001E-3</v>
      </c>
      <c r="I490" s="225">
        <v>7.6692634999999997E-3</v>
      </c>
      <c r="J490" s="225">
        <v>4.7608549999999996E-3</v>
      </c>
      <c r="K490" s="225">
        <v>1.3869347999999999E-4</v>
      </c>
      <c r="L490" s="225">
        <v>2.8887245999999998E-2</v>
      </c>
      <c r="M490" s="225">
        <v>0</v>
      </c>
      <c r="N490" s="225">
        <v>0</v>
      </c>
      <c r="O490" s="225">
        <v>0</v>
      </c>
      <c r="P490" s="199">
        <f t="shared" si="60"/>
        <v>1.647902</v>
      </c>
      <c r="Q490" s="233">
        <v>50.609512000000002</v>
      </c>
      <c r="R490" s="96">
        <v>44.186579000000002</v>
      </c>
      <c r="S490" s="96">
        <v>5.3083520000000002</v>
      </c>
      <c r="T490" s="96">
        <v>2.5282E-5</v>
      </c>
      <c r="U490" s="96">
        <v>0.29037000000000002</v>
      </c>
      <c r="V490" s="96">
        <v>9.81654E-2</v>
      </c>
      <c r="W490" s="96">
        <v>0.72602</v>
      </c>
      <c r="X490" s="241">
        <f t="shared" si="61"/>
        <v>0.21247018843152699</v>
      </c>
      <c r="Y490" s="241">
        <f t="shared" si="62"/>
        <v>6.8607591398400003E-2</v>
      </c>
      <c r="Z490" s="241">
        <f t="shared" si="63"/>
        <v>3.2943906288127003E-2</v>
      </c>
      <c r="AA490" s="241">
        <f t="shared" si="64"/>
        <v>0.11091869074499999</v>
      </c>
      <c r="AB490" s="241">
        <v>4.5676965999999999E-2</v>
      </c>
      <c r="AC490" s="241">
        <v>3.6053685999999998E-5</v>
      </c>
      <c r="AD490" s="241">
        <v>1.38291E-2</v>
      </c>
      <c r="AE490" s="241">
        <v>3.7594324000000002E-6</v>
      </c>
      <c r="AF490" s="241">
        <v>8.8924795999999993E-3</v>
      </c>
      <c r="AG490" s="241">
        <v>1.6923268E-4</v>
      </c>
      <c r="AH490" s="241">
        <v>2.9894395000000001E-2</v>
      </c>
      <c r="AI490" s="241">
        <v>6.5924709E-5</v>
      </c>
      <c r="AJ490" s="241">
        <v>8.0786107000000001E-5</v>
      </c>
      <c r="AK490" s="241">
        <v>1.1728511999999999E-4</v>
      </c>
      <c r="AL490" s="241">
        <v>8.8696750000000008E-6</v>
      </c>
      <c r="AM490" s="241">
        <v>2.9197127000000001E-8</v>
      </c>
      <c r="AN490" s="241">
        <v>9.1134148000000001E-4</v>
      </c>
      <c r="AO490" s="241">
        <v>4.0712590000000002E-4</v>
      </c>
      <c r="AP490" s="241">
        <v>1.4581491E-3</v>
      </c>
      <c r="AQ490" s="241">
        <v>7.1180744999999997E-5</v>
      </c>
      <c r="AR490" s="241">
        <v>0.11084751</v>
      </c>
      <c r="AT490" s="193"/>
      <c r="AU490" s="193"/>
      <c r="AV490" s="193"/>
      <c r="AW490" s="193"/>
      <c r="AX490" s="193"/>
      <c r="AY490" s="193"/>
      <c r="AZ490" s="193"/>
      <c r="BA490" s="193"/>
      <c r="BB490" s="193"/>
      <c r="BC490" s="193"/>
      <c r="BD490" s="193"/>
      <c r="BE490" s="315"/>
      <c r="BF490" s="315"/>
      <c r="BG490" s="315"/>
      <c r="BH490" s="315"/>
      <c r="BI490" s="315"/>
      <c r="BJ490" s="315"/>
      <c r="BK490" s="315"/>
    </row>
    <row r="491" spans="1:63" x14ac:dyDescent="0.25">
      <c r="A491" s="43"/>
      <c r="B491" s="184" t="s">
        <v>5770</v>
      </c>
      <c r="C491" s="5" t="s">
        <v>5473</v>
      </c>
      <c r="D491" s="225">
        <v>0.40751120000000002</v>
      </c>
      <c r="E491" s="225">
        <v>0.31167388000000001</v>
      </c>
      <c r="F491" s="225">
        <v>5.4145566999999999E-2</v>
      </c>
      <c r="G491" s="225">
        <v>4.5436631999999999E-3</v>
      </c>
      <c r="H491" s="225">
        <v>1.0861167999999999E-2</v>
      </c>
      <c r="I491" s="225">
        <v>5.8860722000000001E-3</v>
      </c>
      <c r="J491" s="225">
        <v>7.6441347999999998E-3</v>
      </c>
      <c r="K491" s="225">
        <v>8.7538291999999997E-4</v>
      </c>
      <c r="L491" s="225">
        <v>1.1881324E-2</v>
      </c>
      <c r="M491" s="225">
        <v>0</v>
      </c>
      <c r="N491" s="225">
        <v>0</v>
      </c>
      <c r="O491" s="225">
        <v>0</v>
      </c>
      <c r="P491" s="199">
        <f t="shared" si="60"/>
        <v>2.3086954074074075</v>
      </c>
      <c r="Q491" s="233">
        <v>79.471328999999997</v>
      </c>
      <c r="R491" s="96">
        <v>75.145411999999993</v>
      </c>
      <c r="S491" s="96">
        <v>3.744888</v>
      </c>
      <c r="T491" s="96">
        <v>5.4032000000000002E-6</v>
      </c>
      <c r="U491" s="96">
        <v>0.22314999999999999</v>
      </c>
      <c r="V491" s="96">
        <v>3.2683759999999999E-2</v>
      </c>
      <c r="W491" s="96">
        <v>0.32518999999999998</v>
      </c>
      <c r="X491" s="241">
        <f t="shared" si="61"/>
        <v>0.30993644180678698</v>
      </c>
      <c r="Y491" s="241">
        <f t="shared" si="62"/>
        <v>7.904680756019998E-2</v>
      </c>
      <c r="Z491" s="241">
        <f t="shared" si="63"/>
        <v>4.2756236209586997E-2</v>
      </c>
      <c r="AA491" s="241">
        <f t="shared" si="64"/>
        <v>0.18813339803699999</v>
      </c>
      <c r="AB491" s="241">
        <v>6.3994154999999997E-2</v>
      </c>
      <c r="AC491" s="241">
        <v>1.9068856999999999E-6</v>
      </c>
      <c r="AD491" s="241">
        <v>3.7586555999999998E-3</v>
      </c>
      <c r="AE491" s="241">
        <v>6.5391325000000004E-6</v>
      </c>
      <c r="AF491" s="241">
        <v>1.1228643999999999E-2</v>
      </c>
      <c r="AG491" s="241">
        <v>5.6906941999999997E-5</v>
      </c>
      <c r="AH491" s="241">
        <v>4.1878762E-2</v>
      </c>
      <c r="AI491" s="241">
        <v>8.8155860000000005E-5</v>
      </c>
      <c r="AJ491" s="241">
        <v>2.8726338E-5</v>
      </c>
      <c r="AK491" s="241">
        <v>1.6196209000000001E-5</v>
      </c>
      <c r="AL491" s="241">
        <v>3.2735426E-6</v>
      </c>
      <c r="AM491" s="241">
        <v>1.0339986999999999E-8</v>
      </c>
      <c r="AN491" s="241">
        <v>3.6832862999999999E-4</v>
      </c>
      <c r="AO491" s="241">
        <v>1.4909824E-4</v>
      </c>
      <c r="AP491" s="241">
        <v>2.2368504999999999E-4</v>
      </c>
      <c r="AQ491" s="241">
        <v>2.8788037000000001E-5</v>
      </c>
      <c r="AR491" s="241">
        <v>0.18810461000000001</v>
      </c>
      <c r="AT491" s="193"/>
      <c r="AU491" s="193"/>
      <c r="AV491" s="193"/>
      <c r="AW491" s="193"/>
      <c r="AX491" s="193"/>
      <c r="AY491" s="193"/>
      <c r="AZ491" s="193"/>
      <c r="BA491" s="193"/>
      <c r="BB491" s="193"/>
      <c r="BC491" s="193"/>
      <c r="BD491" s="193"/>
      <c r="BE491" s="315"/>
      <c r="BF491" s="315"/>
      <c r="BG491" s="315"/>
      <c r="BH491" s="315"/>
      <c r="BI491" s="315"/>
      <c r="BJ491" s="315"/>
      <c r="BK491" s="315"/>
    </row>
    <row r="492" spans="1:63" x14ac:dyDescent="0.25">
      <c r="A492" s="43"/>
      <c r="B492" s="184" t="s">
        <v>5770</v>
      </c>
      <c r="C492" s="5" t="s">
        <v>5474</v>
      </c>
      <c r="D492" s="225">
        <v>0.40056615000000001</v>
      </c>
      <c r="E492" s="225">
        <v>0.31141558000000003</v>
      </c>
      <c r="F492" s="225">
        <v>5.8512379000000003E-2</v>
      </c>
      <c r="G492" s="225">
        <v>2.4873362000000002E-3</v>
      </c>
      <c r="H492" s="225">
        <v>4.5666576000000002E-3</v>
      </c>
      <c r="I492" s="225">
        <v>5.4826327999999997E-3</v>
      </c>
      <c r="J492" s="225">
        <v>5.4995060000000004E-3</v>
      </c>
      <c r="K492" s="225">
        <v>5.6644487999999999E-4</v>
      </c>
      <c r="L492" s="225">
        <v>1.2035607E-2</v>
      </c>
      <c r="M492" s="225">
        <v>0</v>
      </c>
      <c r="N492" s="225">
        <v>0</v>
      </c>
      <c r="O492" s="225">
        <v>0</v>
      </c>
      <c r="P492" s="199">
        <f t="shared" si="60"/>
        <v>2.3067820740740741</v>
      </c>
      <c r="Q492" s="233">
        <v>76.649219000000002</v>
      </c>
      <c r="R492" s="96">
        <v>73.231941000000006</v>
      </c>
      <c r="S492" s="96">
        <v>2.9367519999999998</v>
      </c>
      <c r="T492" s="96">
        <v>6.9101000000000001E-6</v>
      </c>
      <c r="U492" s="96">
        <v>0.18720999999999999</v>
      </c>
      <c r="V492" s="96">
        <v>1.508953E-2</v>
      </c>
      <c r="W492" s="96">
        <v>0.27822000000000002</v>
      </c>
      <c r="X492" s="241">
        <f t="shared" si="61"/>
        <v>0.30504664476693399</v>
      </c>
      <c r="Y492" s="241">
        <f t="shared" si="62"/>
        <v>7.8824687152100004E-2</v>
      </c>
      <c r="Z492" s="241">
        <f t="shared" si="63"/>
        <v>4.2859776275834004E-2</v>
      </c>
      <c r="AA492" s="241">
        <f t="shared" si="64"/>
        <v>0.18336218133899998</v>
      </c>
      <c r="AB492" s="241">
        <v>6.3941677000000002E-2</v>
      </c>
      <c r="AC492" s="241">
        <v>2.5983288E-6</v>
      </c>
      <c r="AD492" s="241">
        <v>3.0785624000000001E-3</v>
      </c>
      <c r="AE492" s="241">
        <v>5.6467722999999998E-6</v>
      </c>
      <c r="AF492" s="241">
        <v>1.1764192999999999E-2</v>
      </c>
      <c r="AG492" s="241">
        <v>3.2009650999999999E-5</v>
      </c>
      <c r="AH492" s="241">
        <v>4.1844135999999997E-2</v>
      </c>
      <c r="AI492" s="241">
        <v>9.5477201000000004E-5</v>
      </c>
      <c r="AJ492" s="241">
        <v>1.9506045999999998E-5</v>
      </c>
      <c r="AK492" s="241">
        <v>2.6043771E-5</v>
      </c>
      <c r="AL492" s="241">
        <v>2.4715614999999999E-6</v>
      </c>
      <c r="AM492" s="241">
        <v>8.8763340000000001E-9</v>
      </c>
      <c r="AN492" s="241">
        <v>3.7101772000000001E-4</v>
      </c>
      <c r="AO492" s="241">
        <v>1.4897717000000001E-4</v>
      </c>
      <c r="AP492" s="241">
        <v>3.5213793E-4</v>
      </c>
      <c r="AQ492" s="241">
        <v>2.8541339000000001E-5</v>
      </c>
      <c r="AR492" s="241">
        <v>0.18333363999999999</v>
      </c>
      <c r="AT492" s="193"/>
      <c r="AU492" s="193"/>
      <c r="AV492" s="193"/>
      <c r="AW492" s="193"/>
      <c r="AX492" s="193"/>
      <c r="AY492" s="193"/>
      <c r="AZ492" s="193"/>
      <c r="BA492" s="193"/>
      <c r="BB492" s="193"/>
      <c r="BC492" s="193"/>
      <c r="BD492" s="193"/>
      <c r="BE492" s="315"/>
      <c r="BF492" s="315"/>
      <c r="BG492" s="315"/>
      <c r="BH492" s="315"/>
      <c r="BI492" s="315"/>
      <c r="BJ492" s="315"/>
      <c r="BK492" s="315"/>
    </row>
    <row r="493" spans="1:63" x14ac:dyDescent="0.25">
      <c r="A493" s="43"/>
      <c r="B493" s="184" t="s">
        <v>5770</v>
      </c>
      <c r="C493" s="5" t="s">
        <v>5475</v>
      </c>
      <c r="D493" s="225">
        <v>0.56508817</v>
      </c>
      <c r="E493" s="225">
        <v>0.41681098</v>
      </c>
      <c r="F493" s="225">
        <v>7.3744085000000001E-2</v>
      </c>
      <c r="G493" s="225">
        <v>9.3355025000000005E-3</v>
      </c>
      <c r="H493" s="225">
        <v>2.0829510999999998E-2</v>
      </c>
      <c r="I493" s="225">
        <v>9.5191831999999997E-3</v>
      </c>
      <c r="J493" s="225">
        <v>8.5675383000000001E-3</v>
      </c>
      <c r="K493" s="225">
        <v>8.3723141999999997E-4</v>
      </c>
      <c r="L493" s="225">
        <v>2.5444141999999999E-2</v>
      </c>
      <c r="M493" s="225">
        <v>0</v>
      </c>
      <c r="N493" s="225">
        <v>0</v>
      </c>
      <c r="O493" s="225">
        <v>0</v>
      </c>
      <c r="P493" s="199">
        <f t="shared" si="60"/>
        <v>3.0874887407407403</v>
      </c>
      <c r="Q493" s="233">
        <v>94.646046999999996</v>
      </c>
      <c r="R493" s="96">
        <v>87.048742000000004</v>
      </c>
      <c r="S493" s="96">
        <v>6.4842399999999998</v>
      </c>
      <c r="T493" s="96">
        <v>1.1941E-5</v>
      </c>
      <c r="U493" s="96">
        <v>0.36908999999999997</v>
      </c>
      <c r="V493" s="96">
        <v>8.0522999999999997E-2</v>
      </c>
      <c r="W493" s="96">
        <v>0.66344000000000003</v>
      </c>
      <c r="X493" s="241">
        <f t="shared" si="61"/>
        <v>0.38562068195650401</v>
      </c>
      <c r="Y493" s="241">
        <f t="shared" si="62"/>
        <v>0.10974850635540001</v>
      </c>
      <c r="Z493" s="241">
        <f t="shared" si="63"/>
        <v>5.7877627851103994E-2</v>
      </c>
      <c r="AA493" s="241">
        <f t="shared" si="64"/>
        <v>0.21799454774999999</v>
      </c>
      <c r="AB493" s="241">
        <v>8.5580901000000001E-2</v>
      </c>
      <c r="AC493" s="241">
        <v>4.2408914999999996E-6</v>
      </c>
      <c r="AD493" s="241">
        <v>8.5273455999999997E-3</v>
      </c>
      <c r="AE493" s="241">
        <v>9.2979138999999996E-6</v>
      </c>
      <c r="AF493" s="241">
        <v>1.5486893E-2</v>
      </c>
      <c r="AG493" s="241">
        <v>1.3982795E-4</v>
      </c>
      <c r="AH493" s="241">
        <v>5.6006826000000003E-2</v>
      </c>
      <c r="AI493" s="241">
        <v>1.1995063000000001E-4</v>
      </c>
      <c r="AJ493" s="241">
        <v>6.7057954999999998E-5</v>
      </c>
      <c r="AK493" s="241">
        <v>3.1927161000000002E-5</v>
      </c>
      <c r="AL493" s="241">
        <v>7.8135262999999999E-6</v>
      </c>
      <c r="AM493" s="241">
        <v>2.2648804E-8</v>
      </c>
      <c r="AN493" s="241">
        <v>8.0757777000000004E-4</v>
      </c>
      <c r="AO493" s="241">
        <v>3.3055645999999998E-4</v>
      </c>
      <c r="AP493" s="241">
        <v>5.0589570000000004E-4</v>
      </c>
      <c r="AQ493" s="241">
        <v>6.1457750000000003E-5</v>
      </c>
      <c r="AR493" s="241">
        <v>0.21793309</v>
      </c>
      <c r="AT493" s="193"/>
      <c r="AU493" s="193"/>
      <c r="AV493" s="193"/>
      <c r="AW493" s="193"/>
      <c r="AX493" s="193"/>
      <c r="AY493" s="193"/>
      <c r="AZ493" s="193"/>
      <c r="BA493" s="193"/>
      <c r="BB493" s="193"/>
      <c r="BC493" s="193"/>
      <c r="BD493" s="193"/>
      <c r="BE493" s="315"/>
      <c r="BF493" s="315"/>
      <c r="BG493" s="315"/>
      <c r="BH493" s="315"/>
      <c r="BI493" s="315"/>
      <c r="BJ493" s="315"/>
      <c r="BK493" s="315"/>
    </row>
    <row r="494" spans="1:63" x14ac:dyDescent="0.25">
      <c r="A494" s="43"/>
      <c r="B494" s="184" t="s">
        <v>5770</v>
      </c>
      <c r="C494" s="5" t="s">
        <v>5476</v>
      </c>
      <c r="D494" s="225">
        <v>1.2433483999999999</v>
      </c>
      <c r="E494" s="225">
        <v>0.59388993000000001</v>
      </c>
      <c r="F494" s="225">
        <v>0.10205648</v>
      </c>
      <c r="G494" s="225">
        <v>8.9392341000000004E-3</v>
      </c>
      <c r="H494" s="225">
        <v>9.9285559000000002E-3</v>
      </c>
      <c r="I494" s="225">
        <v>1.0931440000000001E-2</v>
      </c>
      <c r="J494" s="225">
        <v>0.49145385000000003</v>
      </c>
      <c r="K494" s="225">
        <v>6.5133330000000003E-4</v>
      </c>
      <c r="L494" s="225">
        <v>2.5497597E-2</v>
      </c>
      <c r="M494" s="225">
        <v>0</v>
      </c>
      <c r="N494" s="225">
        <v>0</v>
      </c>
      <c r="O494" s="225">
        <v>0</v>
      </c>
      <c r="P494" s="199">
        <f t="shared" si="60"/>
        <v>4.3991846666666667</v>
      </c>
      <c r="Q494" s="233">
        <v>107.56086999999999</v>
      </c>
      <c r="R494" s="96">
        <v>101.02518999999999</v>
      </c>
      <c r="S494" s="96">
        <v>5.3268319999999996</v>
      </c>
      <c r="T494" s="96">
        <v>3.5513999999999999E-5</v>
      </c>
      <c r="U494" s="96">
        <v>0.30306</v>
      </c>
      <c r="V494" s="96">
        <v>4.596869E-2</v>
      </c>
      <c r="W494" s="96">
        <v>0.85979000000000005</v>
      </c>
      <c r="X494" s="241">
        <f t="shared" si="61"/>
        <v>0.48770756451414099</v>
      </c>
      <c r="Y494" s="241">
        <f t="shared" si="62"/>
        <v>0.15126279449589999</v>
      </c>
      <c r="Z494" s="241">
        <f t="shared" si="63"/>
        <v>8.3375462206240994E-2</v>
      </c>
      <c r="AA494" s="241">
        <f t="shared" si="64"/>
        <v>0.25306930781199999</v>
      </c>
      <c r="AB494" s="241">
        <v>0.1219422</v>
      </c>
      <c r="AC494" s="241">
        <v>1.4965417000000001E-5</v>
      </c>
      <c r="AD494" s="241">
        <v>8.8453556999999999E-3</v>
      </c>
      <c r="AE494" s="241">
        <v>8.8979389E-6</v>
      </c>
      <c r="AF494" s="241">
        <v>2.0337783000000002E-2</v>
      </c>
      <c r="AG494" s="241">
        <v>1.1359244E-4</v>
      </c>
      <c r="AH494" s="241">
        <v>7.9805901999999998E-2</v>
      </c>
      <c r="AI494" s="241">
        <v>1.6501877E-4</v>
      </c>
      <c r="AJ494" s="241">
        <v>5.8357143999999998E-5</v>
      </c>
      <c r="AK494" s="241">
        <v>9.5756999000000002E-5</v>
      </c>
      <c r="AL494" s="241">
        <v>9.5020743000000004E-6</v>
      </c>
      <c r="AM494" s="241">
        <v>3.1138941000000003E-8</v>
      </c>
      <c r="AN494" s="241">
        <v>9.5203241E-4</v>
      </c>
      <c r="AO494" s="241">
        <v>4.2985197E-4</v>
      </c>
      <c r="AP494" s="241">
        <v>1.8590097E-3</v>
      </c>
      <c r="AQ494" s="241">
        <v>6.0197812000000001E-5</v>
      </c>
      <c r="AR494" s="241">
        <v>0.25300910999999998</v>
      </c>
      <c r="AT494" s="193"/>
      <c r="AU494" s="193"/>
      <c r="AV494" s="193"/>
      <c r="AW494" s="193"/>
      <c r="AX494" s="193"/>
      <c r="AY494" s="193"/>
      <c r="AZ494" s="193"/>
      <c r="BA494" s="193"/>
      <c r="BB494" s="193"/>
      <c r="BC494" s="193"/>
      <c r="BD494" s="193"/>
      <c r="BE494" s="315"/>
      <c r="BF494" s="315"/>
      <c r="BG494" s="315"/>
      <c r="BH494" s="315"/>
      <c r="BI494" s="315"/>
      <c r="BJ494" s="315"/>
      <c r="BK494" s="315"/>
    </row>
    <row r="495" spans="1:63" x14ac:dyDescent="0.25">
      <c r="A495" s="9"/>
      <c r="B495" s="184" t="s">
        <v>5770</v>
      </c>
      <c r="C495" s="5" t="s">
        <v>4842</v>
      </c>
      <c r="D495" s="225">
        <v>0.68605537999999999</v>
      </c>
      <c r="E495" s="225">
        <v>0.45795528000000002</v>
      </c>
      <c r="F495" s="225">
        <v>0.17359088</v>
      </c>
      <c r="G495" s="225">
        <v>1.0543344E-3</v>
      </c>
      <c r="H495" s="225">
        <v>2.4306177E-4</v>
      </c>
      <c r="I495" s="225">
        <v>3.4326776000000003E-2</v>
      </c>
      <c r="J495" s="225">
        <v>1.8818819000000001E-2</v>
      </c>
      <c r="K495" s="225">
        <v>1.6892831999999999E-5</v>
      </c>
      <c r="L495" s="225">
        <v>4.9328758E-5</v>
      </c>
      <c r="M495" s="225">
        <v>0</v>
      </c>
      <c r="N495" s="225">
        <v>0</v>
      </c>
      <c r="O495" s="225">
        <v>0</v>
      </c>
      <c r="P495" s="199">
        <f t="shared" si="60"/>
        <v>3.3922613333333334</v>
      </c>
      <c r="Q495" s="233">
        <v>40.564081000000002</v>
      </c>
      <c r="R495" s="96">
        <v>30.599378999999999</v>
      </c>
      <c r="S495" s="96">
        <v>9.64208</v>
      </c>
      <c r="T495" s="96">
        <v>7.6386000000000007E-8</v>
      </c>
      <c r="U495" s="96">
        <v>2.9825000000000001E-4</v>
      </c>
      <c r="V495" s="96">
        <v>6.2840499999999996E-5</v>
      </c>
      <c r="W495" s="96">
        <v>0.32225999999999999</v>
      </c>
      <c r="X495" s="241">
        <f t="shared" si="61"/>
        <v>0.29094206011369278</v>
      </c>
      <c r="Y495" s="241">
        <f t="shared" si="62"/>
        <v>0.15172333876717001</v>
      </c>
      <c r="Z495" s="241">
        <f t="shared" si="63"/>
        <v>6.2497980498722801E-2</v>
      </c>
      <c r="AA495" s="241">
        <f t="shared" si="64"/>
        <v>7.6720740847799992E-2</v>
      </c>
      <c r="AB495" s="241">
        <v>9.5080553999999998E-2</v>
      </c>
      <c r="AC495" s="241">
        <v>2.334844E-3</v>
      </c>
      <c r="AD495" s="241">
        <v>7.5124140000000002E-3</v>
      </c>
      <c r="AE495" s="241">
        <v>1.2933682E-5</v>
      </c>
      <c r="AF495" s="241">
        <v>4.6782263999999997E-2</v>
      </c>
      <c r="AG495" s="241">
        <v>3.2908516999999999E-7</v>
      </c>
      <c r="AH495" s="241">
        <v>6.2186835000000003E-2</v>
      </c>
      <c r="AI495" s="241">
        <v>2.7687307000000001E-4</v>
      </c>
      <c r="AJ495" s="241">
        <v>6.7028733999999999E-6</v>
      </c>
      <c r="AK495" s="241">
        <v>2.1673989999999999E-5</v>
      </c>
      <c r="AL495" s="241">
        <v>1.4857724000000001E-6</v>
      </c>
      <c r="AM495" s="241">
        <v>4.3526227999999999E-9</v>
      </c>
      <c r="AN495" s="241">
        <v>1.9341483000000001E-6</v>
      </c>
      <c r="AO495" s="241">
        <v>1.3419459E-5</v>
      </c>
      <c r="AP495" s="241">
        <v>-1.0948166999999999E-5</v>
      </c>
      <c r="AQ495" s="241">
        <v>1.1058478E-6</v>
      </c>
      <c r="AR495" s="241">
        <v>7.6719634999999994E-2</v>
      </c>
      <c r="AT495" s="193"/>
      <c r="AU495" s="193"/>
      <c r="AV495" s="193"/>
      <c r="AW495" s="193"/>
      <c r="AX495" s="193"/>
      <c r="AY495" s="193"/>
      <c r="AZ495" s="193"/>
      <c r="BA495" s="193"/>
      <c r="BB495" s="193"/>
      <c r="BC495" s="193"/>
      <c r="BD495" s="193"/>
      <c r="BE495" s="315"/>
      <c r="BF495" s="315"/>
      <c r="BG495" s="315"/>
      <c r="BH495" s="315"/>
      <c r="BI495" s="315"/>
      <c r="BJ495" s="315"/>
      <c r="BK495" s="315"/>
    </row>
    <row r="496" spans="1:63" x14ac:dyDescent="0.25">
      <c r="A496" s="9"/>
      <c r="B496" s="184" t="s">
        <v>5770</v>
      </c>
      <c r="C496" s="5" t="s">
        <v>1458</v>
      </c>
      <c r="D496" s="225">
        <v>0.40249509</v>
      </c>
      <c r="E496" s="225">
        <v>0.28497844999999999</v>
      </c>
      <c r="F496" s="225">
        <v>6.0813395999999999E-2</v>
      </c>
      <c r="G496" s="225">
        <v>1.3326052999999999E-2</v>
      </c>
      <c r="H496" s="225">
        <v>7.2641538999999996E-4</v>
      </c>
      <c r="I496" s="225">
        <v>1.079753E-2</v>
      </c>
      <c r="J496" s="225">
        <v>6.0551548000000004E-3</v>
      </c>
      <c r="K496" s="225">
        <v>7.4660912000000003E-4</v>
      </c>
      <c r="L496" s="225">
        <v>2.5051487000000001E-2</v>
      </c>
      <c r="M496" s="225">
        <v>0</v>
      </c>
      <c r="N496" s="225">
        <v>0</v>
      </c>
      <c r="O496" s="225">
        <v>0</v>
      </c>
      <c r="P496" s="199">
        <f t="shared" si="60"/>
        <v>2.1109514814814814</v>
      </c>
      <c r="Q496" s="233">
        <v>63.268858000000002</v>
      </c>
      <c r="R496" s="96">
        <v>52.499370999999996</v>
      </c>
      <c r="S496" s="96">
        <v>9.1151199999999992</v>
      </c>
      <c r="T496" s="96">
        <v>1.2539E-5</v>
      </c>
      <c r="U496" s="96">
        <v>0.43778</v>
      </c>
      <c r="V496" s="96">
        <v>0.15117420000000001</v>
      </c>
      <c r="W496" s="96">
        <v>1.0653999999999999</v>
      </c>
      <c r="X496" s="241">
        <f t="shared" si="61"/>
        <v>0.26070731717116102</v>
      </c>
      <c r="Y496" s="241">
        <f t="shared" si="62"/>
        <v>8.8662005032200009E-2</v>
      </c>
      <c r="Z496" s="241">
        <f t="shared" si="63"/>
        <v>4.0564900000960996E-2</v>
      </c>
      <c r="AA496" s="241">
        <f t="shared" si="64"/>
        <v>0.13148041213800002</v>
      </c>
      <c r="AB496" s="241">
        <v>5.8510131999999999E-2</v>
      </c>
      <c r="AC496" s="241">
        <v>1.064184E-4</v>
      </c>
      <c r="AD496" s="241">
        <v>1.6795667E-2</v>
      </c>
      <c r="AE496" s="241">
        <v>4.3749521999999999E-6</v>
      </c>
      <c r="AF496" s="241">
        <v>1.2983167E-2</v>
      </c>
      <c r="AG496" s="241">
        <v>2.6224567999999997E-4</v>
      </c>
      <c r="AH496" s="241">
        <v>3.8292399999999997E-2</v>
      </c>
      <c r="AI496" s="241">
        <v>9.902507E-5</v>
      </c>
      <c r="AJ496" s="241">
        <v>1.1485196E-4</v>
      </c>
      <c r="AK496" s="241">
        <v>6.0329191E-5</v>
      </c>
      <c r="AL496" s="241">
        <v>1.1395381000000001E-5</v>
      </c>
      <c r="AM496" s="241">
        <v>3.4608961E-8</v>
      </c>
      <c r="AN496" s="241">
        <v>9.7810601000000003E-4</v>
      </c>
      <c r="AO496" s="241">
        <v>3.7522983000000003E-4</v>
      </c>
      <c r="AP496" s="241">
        <v>6.3352795000000005E-4</v>
      </c>
      <c r="AQ496" s="241">
        <v>6.0622138000000001E-5</v>
      </c>
      <c r="AR496" s="241">
        <v>0.13141979000000001</v>
      </c>
      <c r="AT496" s="193"/>
      <c r="AU496" s="193"/>
      <c r="AV496" s="193"/>
      <c r="AW496" s="193"/>
      <c r="AX496" s="193"/>
      <c r="AY496" s="193"/>
      <c r="AZ496" s="193"/>
      <c r="BA496" s="193"/>
      <c r="BB496" s="193"/>
      <c r="BC496" s="193"/>
      <c r="BD496" s="193"/>
      <c r="BE496" s="315"/>
      <c r="BF496" s="315"/>
      <c r="BG496" s="315"/>
      <c r="BH496" s="315"/>
      <c r="BI496" s="315"/>
      <c r="BJ496" s="315"/>
      <c r="BK496" s="315"/>
    </row>
    <row r="497" spans="1:63" x14ac:dyDescent="0.25">
      <c r="A497" s="9"/>
      <c r="B497" s="184" t="s">
        <v>5770</v>
      </c>
      <c r="C497" s="5" t="s">
        <v>1459</v>
      </c>
      <c r="D497" s="225">
        <v>0.68404973999999996</v>
      </c>
      <c r="E497" s="225">
        <v>0.49363154999999997</v>
      </c>
      <c r="F497" s="225">
        <v>0.105647</v>
      </c>
      <c r="G497" s="225">
        <v>1.7608993999999999E-2</v>
      </c>
      <c r="H497" s="225">
        <v>3.2500541000000001E-3</v>
      </c>
      <c r="I497" s="225">
        <v>1.9892650000000001E-2</v>
      </c>
      <c r="J497" s="225">
        <v>8.3418693000000006E-3</v>
      </c>
      <c r="K497" s="225">
        <v>1.1825436000000001E-3</v>
      </c>
      <c r="L497" s="225">
        <v>3.4495076999999999E-2</v>
      </c>
      <c r="M497" s="225">
        <v>0</v>
      </c>
      <c r="N497" s="225">
        <v>0</v>
      </c>
      <c r="O497" s="225">
        <v>0</v>
      </c>
      <c r="P497" s="199">
        <f t="shared" si="60"/>
        <v>3.6565299999999996</v>
      </c>
      <c r="Q497" s="233">
        <v>96.590501000000003</v>
      </c>
      <c r="R497" s="96">
        <v>88.828000000000003</v>
      </c>
      <c r="S497" s="96">
        <v>6.4859200000000001</v>
      </c>
      <c r="T497" s="96">
        <v>4.3380999999999997E-5</v>
      </c>
      <c r="U497" s="96">
        <v>0.38854</v>
      </c>
      <c r="V497" s="96">
        <v>9.9228200000000003E-2</v>
      </c>
      <c r="W497" s="96">
        <v>0.78876999999999997</v>
      </c>
      <c r="X497" s="241">
        <f t="shared" si="61"/>
        <v>0.42881160039717803</v>
      </c>
      <c r="Y497" s="241">
        <f t="shared" si="62"/>
        <v>0.13569998007770001</v>
      </c>
      <c r="Z497" s="241">
        <f t="shared" si="63"/>
        <v>7.0598103213477995E-2</v>
      </c>
      <c r="AA497" s="241">
        <f t="shared" si="64"/>
        <v>0.22251351710600001</v>
      </c>
      <c r="AB497" s="241">
        <v>0.10135444</v>
      </c>
      <c r="AC497" s="241">
        <v>1.7057123999999999E-5</v>
      </c>
      <c r="AD497" s="241">
        <v>1.2634078E-2</v>
      </c>
      <c r="AE497" s="241">
        <v>6.9533336999999998E-6</v>
      </c>
      <c r="AF497" s="241">
        <v>2.1515223E-2</v>
      </c>
      <c r="AG497" s="241">
        <v>1.7222862000000001E-4</v>
      </c>
      <c r="AH497" s="241">
        <v>6.6333565999999997E-2</v>
      </c>
      <c r="AI497" s="241">
        <v>1.8667504E-4</v>
      </c>
      <c r="AJ497" s="241">
        <v>8.2937816999999997E-5</v>
      </c>
      <c r="AK497" s="241">
        <v>1.1312891E-4</v>
      </c>
      <c r="AL497" s="241">
        <v>9.0116395E-6</v>
      </c>
      <c r="AM497" s="241">
        <v>3.3236978000000001E-8</v>
      </c>
      <c r="AN497" s="241">
        <v>1.0129989000000001E-3</v>
      </c>
      <c r="AO497" s="241">
        <v>4.8289536999999999E-4</v>
      </c>
      <c r="AP497" s="241">
        <v>2.3768563000000002E-3</v>
      </c>
      <c r="AQ497" s="241">
        <v>8.0477106000000005E-5</v>
      </c>
      <c r="AR497" s="241">
        <v>0.22243304</v>
      </c>
      <c r="AT497" s="193"/>
      <c r="AU497" s="193"/>
      <c r="AV497" s="193"/>
      <c r="AW497" s="193"/>
      <c r="AX497" s="193"/>
      <c r="AY497" s="193"/>
      <c r="AZ497" s="193"/>
      <c r="BA497" s="193"/>
      <c r="BB497" s="193"/>
      <c r="BC497" s="193"/>
      <c r="BD497" s="193"/>
      <c r="BE497" s="315"/>
      <c r="BF497" s="315"/>
      <c r="BG497" s="315"/>
      <c r="BH497" s="315"/>
      <c r="BI497" s="315"/>
      <c r="BJ497" s="315"/>
      <c r="BK497" s="315"/>
    </row>
    <row r="498" spans="1:63" x14ac:dyDescent="0.25">
      <c r="A498" s="9"/>
      <c r="B498" s="184" t="s">
        <v>5770</v>
      </c>
      <c r="C498" s="5" t="s">
        <v>1460</v>
      </c>
      <c r="D498" s="225">
        <v>0.22633610000000001</v>
      </c>
      <c r="E498" s="225">
        <v>0.16806286000000001</v>
      </c>
      <c r="F498" s="225">
        <v>2.7052401E-2</v>
      </c>
      <c r="G498" s="225">
        <v>5.2081467000000001E-3</v>
      </c>
      <c r="H498" s="225">
        <v>1.1559486000000001E-2</v>
      </c>
      <c r="I498" s="225">
        <v>3.2457052999999999E-3</v>
      </c>
      <c r="J498" s="225">
        <v>2.5236440999999998E-3</v>
      </c>
      <c r="K498" s="225">
        <v>8.4351580000000003E-4</v>
      </c>
      <c r="L498" s="225">
        <v>7.8403372999999998E-3</v>
      </c>
      <c r="M498" s="225">
        <v>0</v>
      </c>
      <c r="N498" s="225">
        <v>0</v>
      </c>
      <c r="O498" s="225">
        <v>0</v>
      </c>
      <c r="P498" s="199">
        <f t="shared" si="60"/>
        <v>1.2449100740740739</v>
      </c>
      <c r="Q498" s="233">
        <v>47.769697000000001</v>
      </c>
      <c r="R498" s="96">
        <v>46.007742999999998</v>
      </c>
      <c r="S498" s="96">
        <v>1.468936</v>
      </c>
      <c r="T498" s="96">
        <v>2.4392999999999998E-5</v>
      </c>
      <c r="U498" s="96">
        <v>0.11788999999999999</v>
      </c>
      <c r="V498" s="96">
        <v>6.4342000000000002E-3</v>
      </c>
      <c r="W498" s="96">
        <v>0.16866999999999999</v>
      </c>
      <c r="X498" s="241">
        <f t="shared" si="61"/>
        <v>0.18067234078969752</v>
      </c>
      <c r="Y498" s="241">
        <f t="shared" si="62"/>
        <v>4.2176522713900003E-2</v>
      </c>
      <c r="Z498" s="241">
        <f t="shared" si="63"/>
        <v>2.3319778997797504E-2</v>
      </c>
      <c r="AA498" s="241">
        <f t="shared" si="64"/>
        <v>0.115176039078</v>
      </c>
      <c r="AB498" s="241">
        <v>3.4507250000000003E-2</v>
      </c>
      <c r="AC498" s="241">
        <v>2.0498372000000001E-6</v>
      </c>
      <c r="AD498" s="241">
        <v>1.7598612E-3</v>
      </c>
      <c r="AE498" s="241">
        <v>4.5315617000000004E-6</v>
      </c>
      <c r="AF498" s="241">
        <v>5.8868241999999998E-3</v>
      </c>
      <c r="AG498" s="241">
        <v>1.6005915E-5</v>
      </c>
      <c r="AH498" s="241">
        <v>2.258218E-2</v>
      </c>
      <c r="AI498" s="241">
        <v>4.3335903000000001E-5</v>
      </c>
      <c r="AJ498" s="241">
        <v>4.6999129999999997E-5</v>
      </c>
      <c r="AK498" s="241">
        <v>1.2994035E-5</v>
      </c>
      <c r="AL498" s="241">
        <v>1.3922345E-6</v>
      </c>
      <c r="AM498" s="241">
        <v>4.7352974999999996E-9</v>
      </c>
      <c r="AN498" s="241">
        <v>2.3373896999999999E-4</v>
      </c>
      <c r="AO498" s="241">
        <v>1.133608E-4</v>
      </c>
      <c r="AP498" s="241">
        <v>2.8577319000000002E-4</v>
      </c>
      <c r="AQ498" s="241">
        <v>1.8499078E-5</v>
      </c>
      <c r="AR498" s="241">
        <v>0.11515754</v>
      </c>
      <c r="AT498" s="193"/>
      <c r="AU498" s="193"/>
      <c r="AV498" s="193"/>
      <c r="AW498" s="193"/>
      <c r="AX498" s="193"/>
      <c r="AY498" s="193"/>
      <c r="AZ498" s="193"/>
      <c r="BA498" s="193"/>
      <c r="BB498" s="193"/>
      <c r="BC498" s="193"/>
      <c r="BD498" s="193"/>
      <c r="BE498" s="315"/>
      <c r="BF498" s="315"/>
      <c r="BG498" s="315"/>
      <c r="BH498" s="315"/>
      <c r="BI498" s="315"/>
      <c r="BJ498" s="315"/>
      <c r="BK498" s="315"/>
    </row>
    <row r="499" spans="1:63" x14ac:dyDescent="0.25">
      <c r="A499" s="9"/>
      <c r="B499" s="184" t="s">
        <v>5770</v>
      </c>
      <c r="C499" s="5" t="s">
        <v>1461</v>
      </c>
      <c r="D499" s="225">
        <v>0.19776647</v>
      </c>
      <c r="E499" s="225">
        <v>0.14402108</v>
      </c>
      <c r="F499" s="225">
        <v>2.6277136E-2</v>
      </c>
      <c r="G499" s="225">
        <v>4.8015228999999998E-3</v>
      </c>
      <c r="H499" s="225">
        <v>1.4127045E-3</v>
      </c>
      <c r="I499" s="225">
        <v>4.5842499999999998E-3</v>
      </c>
      <c r="J499" s="225">
        <v>2.3982691999999998E-3</v>
      </c>
      <c r="K499" s="225">
        <v>5.5420969000000001E-4</v>
      </c>
      <c r="L499" s="225">
        <v>1.3717302000000001E-2</v>
      </c>
      <c r="M499" s="225">
        <v>0</v>
      </c>
      <c r="N499" s="225">
        <v>0</v>
      </c>
      <c r="O499" s="225">
        <v>0</v>
      </c>
      <c r="P499" s="199">
        <f t="shared" si="60"/>
        <v>1.0668228148148147</v>
      </c>
      <c r="Q499" s="233">
        <v>35.441583999999999</v>
      </c>
      <c r="R499" s="96">
        <v>31.307465000000001</v>
      </c>
      <c r="S499" s="96">
        <v>3.489808</v>
      </c>
      <c r="T499" s="96">
        <v>3.8056999999999998E-6</v>
      </c>
      <c r="U499" s="96">
        <v>0.19794</v>
      </c>
      <c r="V499" s="96">
        <v>5.3117419999999999E-2</v>
      </c>
      <c r="W499" s="96">
        <v>0.39324999999999999</v>
      </c>
      <c r="X499" s="241">
        <f t="shared" si="61"/>
        <v>0.139201310815984</v>
      </c>
      <c r="Y499" s="241">
        <f t="shared" si="62"/>
        <v>4.0541231285300003E-2</v>
      </c>
      <c r="Z499" s="241">
        <f t="shared" si="63"/>
        <v>2.0267697663683998E-2</v>
      </c>
      <c r="AA499" s="241">
        <f t="shared" si="64"/>
        <v>7.8392381866999997E-2</v>
      </c>
      <c r="AB499" s="241">
        <v>2.9570020999999998E-2</v>
      </c>
      <c r="AC499" s="241">
        <v>1.076907E-6</v>
      </c>
      <c r="AD499" s="241">
        <v>5.0747741999999998E-3</v>
      </c>
      <c r="AE499" s="241">
        <v>2.5268652999999998E-6</v>
      </c>
      <c r="AF499" s="241">
        <v>5.8014601000000001E-3</v>
      </c>
      <c r="AG499" s="241">
        <v>9.1372212999999995E-5</v>
      </c>
      <c r="AH499" s="241">
        <v>1.9351908000000001E-2</v>
      </c>
      <c r="AI499" s="241">
        <v>4.2589778999999999E-5</v>
      </c>
      <c r="AJ499" s="241">
        <v>4.2289626E-5</v>
      </c>
      <c r="AK499" s="241">
        <v>1.1803950000000001E-5</v>
      </c>
      <c r="AL499" s="241">
        <v>4.2220827000000001E-6</v>
      </c>
      <c r="AM499" s="241">
        <v>1.3155984E-8</v>
      </c>
      <c r="AN499" s="241">
        <v>4.6310752999999998E-4</v>
      </c>
      <c r="AO499" s="241">
        <v>1.5756358000000001E-4</v>
      </c>
      <c r="AP499" s="241">
        <v>1.9419996E-4</v>
      </c>
      <c r="AQ499" s="241">
        <v>3.2834867000000003E-5</v>
      </c>
      <c r="AR499" s="241">
        <v>7.8359547000000002E-2</v>
      </c>
      <c r="AT499" s="193"/>
      <c r="AU499" s="193"/>
      <c r="AV499" s="193"/>
      <c r="AW499" s="193"/>
      <c r="AX499" s="193"/>
      <c r="AY499" s="193"/>
      <c r="AZ499" s="193"/>
      <c r="BA499" s="193"/>
      <c r="BB499" s="193"/>
      <c r="BC499" s="193"/>
      <c r="BD499" s="193"/>
      <c r="BE499" s="315"/>
      <c r="BF499" s="315"/>
      <c r="BG499" s="315"/>
      <c r="BH499" s="315"/>
      <c r="BI499" s="315"/>
      <c r="BJ499" s="315"/>
      <c r="BK499" s="315"/>
    </row>
    <row r="500" spans="1:63" x14ac:dyDescent="0.25">
      <c r="A500" s="9"/>
      <c r="B500" s="184" t="s">
        <v>5770</v>
      </c>
      <c r="C500" s="5" t="s">
        <v>1462</v>
      </c>
      <c r="D500" s="225">
        <v>0.26350125000000002</v>
      </c>
      <c r="E500" s="225">
        <v>0.20500805999999999</v>
      </c>
      <c r="F500" s="225">
        <v>2.6183755999999999E-2</v>
      </c>
      <c r="G500" s="225">
        <v>5.4794993000000002E-3</v>
      </c>
      <c r="H500" s="225">
        <v>5.4122831999999996E-3</v>
      </c>
      <c r="I500" s="225">
        <v>4.1590178000000004E-3</v>
      </c>
      <c r="J500" s="225">
        <v>2.1206470999999998E-3</v>
      </c>
      <c r="K500" s="225">
        <v>1.6933664000000001E-4</v>
      </c>
      <c r="L500" s="225">
        <v>1.4968653E-2</v>
      </c>
      <c r="M500" s="225">
        <v>0</v>
      </c>
      <c r="N500" s="225">
        <v>0</v>
      </c>
      <c r="O500" s="225">
        <v>0</v>
      </c>
      <c r="P500" s="199">
        <f t="shared" si="60"/>
        <v>1.5185782222222222</v>
      </c>
      <c r="Q500" s="233">
        <v>63.022345999999999</v>
      </c>
      <c r="R500" s="96">
        <v>59.833990999999997</v>
      </c>
      <c r="S500" s="96">
        <v>2.5905040000000001</v>
      </c>
      <c r="T500" s="96">
        <v>2.9519E-5</v>
      </c>
      <c r="U500" s="96">
        <v>0.13922999999999999</v>
      </c>
      <c r="V500" s="96">
        <v>4.8241069999999997E-2</v>
      </c>
      <c r="W500" s="96">
        <v>0.41034999999999999</v>
      </c>
      <c r="X500" s="241">
        <f t="shared" si="61"/>
        <v>0.233319722855336</v>
      </c>
      <c r="Y500" s="241">
        <f t="shared" si="62"/>
        <v>5.2958718521600001E-2</v>
      </c>
      <c r="Z500" s="241">
        <f t="shared" si="63"/>
        <v>3.0161638835736002E-2</v>
      </c>
      <c r="AA500" s="241">
        <f t="shared" si="64"/>
        <v>0.150199365498</v>
      </c>
      <c r="AB500" s="241">
        <v>4.2093573000000002E-2</v>
      </c>
      <c r="AC500" s="241">
        <v>1.4540473E-5</v>
      </c>
      <c r="AD500" s="241">
        <v>5.1278534999999997E-3</v>
      </c>
      <c r="AE500" s="241">
        <v>3.0898405999999999E-6</v>
      </c>
      <c r="AF500" s="241">
        <v>5.6369491999999997E-3</v>
      </c>
      <c r="AG500" s="241">
        <v>8.2712508000000007E-5</v>
      </c>
      <c r="AH500" s="241">
        <v>2.7547951000000001E-2</v>
      </c>
      <c r="AI500" s="241">
        <v>4.1222618999999999E-5</v>
      </c>
      <c r="AJ500" s="241">
        <v>4.1031797000000001E-5</v>
      </c>
      <c r="AK500" s="241">
        <v>3.8172641E-5</v>
      </c>
      <c r="AL500" s="241">
        <v>5.0188394999999998E-6</v>
      </c>
      <c r="AM500" s="241">
        <v>1.3669236000000001E-8</v>
      </c>
      <c r="AN500" s="241">
        <v>4.1680606000000001E-4</v>
      </c>
      <c r="AO500" s="241">
        <v>2.5684900999999998E-4</v>
      </c>
      <c r="AP500" s="241">
        <v>1.8145731999999999E-3</v>
      </c>
      <c r="AQ500" s="241">
        <v>3.9515497999999999E-5</v>
      </c>
      <c r="AR500" s="241">
        <v>0.15015985000000001</v>
      </c>
      <c r="AT500" s="193"/>
      <c r="AU500" s="193"/>
      <c r="AV500" s="193"/>
      <c r="AW500" s="193"/>
      <c r="AX500" s="193"/>
      <c r="AY500" s="193"/>
      <c r="AZ500" s="193"/>
      <c r="BA500" s="193"/>
      <c r="BB500" s="193"/>
      <c r="BC500" s="193"/>
      <c r="BD500" s="193"/>
      <c r="BE500" s="315"/>
      <c r="BF500" s="315"/>
      <c r="BG500" s="315"/>
      <c r="BH500" s="315"/>
      <c r="BI500" s="315"/>
      <c r="BJ500" s="315"/>
      <c r="BK500" s="315"/>
    </row>
    <row r="501" spans="1:63" x14ac:dyDescent="0.25">
      <c r="A501" s="9"/>
      <c r="B501" s="184" t="s">
        <v>5770</v>
      </c>
      <c r="C501" s="5" t="s">
        <v>1463</v>
      </c>
      <c r="D501" s="225">
        <v>0.56979267</v>
      </c>
      <c r="E501" s="225">
        <v>0.17593106999999999</v>
      </c>
      <c r="F501" s="225">
        <v>0.35992561000000001</v>
      </c>
      <c r="G501" s="225">
        <v>5.8980181000000001E-3</v>
      </c>
      <c r="H501" s="225">
        <v>1.3274071000000001E-3</v>
      </c>
      <c r="I501" s="225">
        <v>4.7429986999999998E-3</v>
      </c>
      <c r="J501" s="225">
        <v>2.4855667000000001E-3</v>
      </c>
      <c r="K501" s="225">
        <v>1.3026956000000001E-4</v>
      </c>
      <c r="L501" s="225">
        <v>1.9351726999999999E-2</v>
      </c>
      <c r="M501" s="225">
        <v>0</v>
      </c>
      <c r="N501" s="225">
        <v>0</v>
      </c>
      <c r="O501" s="225">
        <v>0</v>
      </c>
      <c r="P501" s="199">
        <f t="shared" si="60"/>
        <v>1.303193111111111</v>
      </c>
      <c r="Q501" s="233">
        <v>46.043156000000003</v>
      </c>
      <c r="R501" s="96">
        <v>42.295838000000003</v>
      </c>
      <c r="S501" s="96">
        <v>3.0690240000000002</v>
      </c>
      <c r="T501" s="96">
        <v>2.1656000000000001E-5</v>
      </c>
      <c r="U501" s="96">
        <v>0.17766000000000001</v>
      </c>
      <c r="V501" s="96">
        <v>5.580247E-2</v>
      </c>
      <c r="W501" s="96">
        <v>0.44480999999999998</v>
      </c>
      <c r="X501" s="241">
        <f t="shared" si="61"/>
        <v>0.180087740650369</v>
      </c>
      <c r="Y501" s="241">
        <f t="shared" si="62"/>
        <v>4.8037377057400008E-2</v>
      </c>
      <c r="Z501" s="241">
        <f t="shared" si="63"/>
        <v>2.5882449554969E-2</v>
      </c>
      <c r="AA501" s="241">
        <f t="shared" si="64"/>
        <v>0.10616791403799999</v>
      </c>
      <c r="AB501" s="241">
        <v>3.6122806E-2</v>
      </c>
      <c r="AC501" s="241">
        <v>9.9483827999999998E-6</v>
      </c>
      <c r="AD501" s="241">
        <v>6.0907427000000004E-3</v>
      </c>
      <c r="AE501" s="241">
        <v>2.2776746E-6</v>
      </c>
      <c r="AF501" s="241">
        <v>5.7150834999999999E-3</v>
      </c>
      <c r="AG501" s="241">
        <v>9.6518800000000002E-5</v>
      </c>
      <c r="AH501" s="241">
        <v>2.3640817000000001E-2</v>
      </c>
      <c r="AI501" s="241">
        <v>4.0843173999999998E-5</v>
      </c>
      <c r="AJ501" s="241">
        <v>4.7548820000000003E-5</v>
      </c>
      <c r="AK501" s="241">
        <v>3.0713370000000001E-5</v>
      </c>
      <c r="AL501" s="241">
        <v>5.4322292000000003E-6</v>
      </c>
      <c r="AM501" s="241">
        <v>1.5861768999999999E-8</v>
      </c>
      <c r="AN501" s="241">
        <v>5.6813538999999995E-4</v>
      </c>
      <c r="AO501" s="241">
        <v>2.8426271000000001E-4</v>
      </c>
      <c r="AP501" s="241">
        <v>1.2646809999999999E-3</v>
      </c>
      <c r="AQ501" s="241">
        <v>4.8584037999999998E-5</v>
      </c>
      <c r="AR501" s="241">
        <v>0.10611933</v>
      </c>
      <c r="AT501" s="193"/>
      <c r="AU501" s="193"/>
      <c r="AV501" s="193"/>
      <c r="AW501" s="193"/>
      <c r="AX501" s="193"/>
      <c r="AY501" s="193"/>
      <c r="AZ501" s="193"/>
      <c r="BA501" s="193"/>
      <c r="BB501" s="193"/>
      <c r="BC501" s="193"/>
      <c r="BD501" s="193"/>
      <c r="BE501" s="315"/>
      <c r="BF501" s="315"/>
      <c r="BG501" s="315"/>
      <c r="BH501" s="315"/>
      <c r="BI501" s="315"/>
      <c r="BJ501" s="315"/>
      <c r="BK501" s="315"/>
    </row>
    <row r="502" spans="1:63" x14ac:dyDescent="0.25">
      <c r="A502" s="9"/>
      <c r="B502" s="184" t="s">
        <v>5770</v>
      </c>
      <c r="C502" s="5" t="s">
        <v>1464</v>
      </c>
      <c r="D502" s="225">
        <v>0.36811460000000001</v>
      </c>
      <c r="E502" s="225">
        <v>0.17557273000000001</v>
      </c>
      <c r="F502" s="225">
        <v>0.13593387000000001</v>
      </c>
      <c r="G502" s="225">
        <v>1.134807E-2</v>
      </c>
      <c r="H502" s="225">
        <v>2.3968767999999999E-3</v>
      </c>
      <c r="I502" s="225">
        <v>6.7850918000000003E-3</v>
      </c>
      <c r="J502" s="225">
        <v>3.6638937999999999E-3</v>
      </c>
      <c r="K502" s="225">
        <v>1.1165886E-4</v>
      </c>
      <c r="L502" s="225">
        <v>3.2302407999999998E-2</v>
      </c>
      <c r="M502" s="225">
        <v>0</v>
      </c>
      <c r="N502" s="225">
        <v>0</v>
      </c>
      <c r="O502" s="225">
        <v>0</v>
      </c>
      <c r="P502" s="199">
        <f t="shared" ref="P502:P568" si="65">E502/0.135</f>
        <v>1.3005387407407407</v>
      </c>
      <c r="Q502" s="233">
        <v>37.493507000000001</v>
      </c>
      <c r="R502" s="96">
        <v>32.401927999999998</v>
      </c>
      <c r="S502" s="96">
        <v>4.1571040000000004</v>
      </c>
      <c r="T502" s="96">
        <v>2.3173999999999999E-5</v>
      </c>
      <c r="U502" s="96">
        <v>0.26702999999999999</v>
      </c>
      <c r="V502" s="96">
        <v>7.6522000000000007E-2</v>
      </c>
      <c r="W502" s="96">
        <v>0.59089999999999998</v>
      </c>
      <c r="X502" s="241">
        <f t="shared" ref="X502:X565" si="66">SUM(Y502:AA502)</f>
        <v>0.17471958266819898</v>
      </c>
      <c r="Y502" s="241">
        <f t="shared" ref="Y502:Y565" si="67">SUM(AB502:AG502)</f>
        <v>6.6905991651900004E-2</v>
      </c>
      <c r="Z502" s="241">
        <f t="shared" ref="Z502:Z565" si="68">SUM(AH502:AP502)</f>
        <v>2.6459817479298996E-2</v>
      </c>
      <c r="AA502" s="241">
        <f t="shared" ref="AA502:AA565" si="69">SUM(AQ502:AR502)</f>
        <v>8.135377353699999E-2</v>
      </c>
      <c r="AB502" s="241">
        <v>3.6047177E-2</v>
      </c>
      <c r="AC502" s="241">
        <v>8.5549645999999997E-6</v>
      </c>
      <c r="AD502" s="241">
        <v>9.1348465E-3</v>
      </c>
      <c r="AE502" s="241">
        <v>3.7326473000000001E-6</v>
      </c>
      <c r="AF502" s="241">
        <v>2.1578979000000002E-2</v>
      </c>
      <c r="AG502" s="241">
        <v>1.3270154E-4</v>
      </c>
      <c r="AH502" s="241">
        <v>2.3592155E-2</v>
      </c>
      <c r="AI502" s="241">
        <v>2.3334372999999999E-4</v>
      </c>
      <c r="AJ502" s="241">
        <v>6.7444810999999999E-5</v>
      </c>
      <c r="AK502" s="241">
        <v>3.3904622000000001E-5</v>
      </c>
      <c r="AL502" s="241">
        <v>7.5353492000000003E-6</v>
      </c>
      <c r="AM502" s="241">
        <v>2.3207098999999999E-8</v>
      </c>
      <c r="AN502" s="241">
        <v>9.6516153999999998E-4</v>
      </c>
      <c r="AO502" s="241">
        <v>3.8874822E-4</v>
      </c>
      <c r="AP502" s="241">
        <v>1.1715009999999999E-3</v>
      </c>
      <c r="AQ502" s="241">
        <v>7.8368537000000001E-5</v>
      </c>
      <c r="AR502" s="241">
        <v>8.1275404999999995E-2</v>
      </c>
      <c r="AT502" s="193"/>
      <c r="AU502" s="193"/>
      <c r="AV502" s="193"/>
      <c r="AW502" s="193"/>
      <c r="AX502" s="193"/>
      <c r="AY502" s="193"/>
      <c r="AZ502" s="193"/>
      <c r="BA502" s="193"/>
      <c r="BB502" s="193"/>
      <c r="BC502" s="193"/>
      <c r="BD502" s="193"/>
      <c r="BE502" s="315"/>
      <c r="BF502" s="315"/>
      <c r="BG502" s="315"/>
      <c r="BH502" s="315"/>
      <c r="BI502" s="315"/>
      <c r="BJ502" s="315"/>
      <c r="BK502" s="315"/>
    </row>
    <row r="503" spans="1:63" x14ac:dyDescent="0.25">
      <c r="A503" s="9"/>
      <c r="B503" s="184" t="s">
        <v>5770</v>
      </c>
      <c r="C503" s="5" t="s">
        <v>1465</v>
      </c>
      <c r="D503" s="225">
        <v>0.71295081999999999</v>
      </c>
      <c r="E503" s="225">
        <v>0.31423222000000001</v>
      </c>
      <c r="F503" s="225">
        <v>6.5093709999999999E-2</v>
      </c>
      <c r="G503" s="225">
        <v>0.27020861000000002</v>
      </c>
      <c r="H503" s="225">
        <v>1.0428088E-2</v>
      </c>
      <c r="I503" s="225">
        <v>1.1232249E-2</v>
      </c>
      <c r="J503" s="225">
        <v>7.4425248999999997E-3</v>
      </c>
      <c r="K503" s="225">
        <v>1.7151872E-4</v>
      </c>
      <c r="L503" s="225">
        <v>3.4141897999999997E-2</v>
      </c>
      <c r="M503" s="225">
        <v>0</v>
      </c>
      <c r="N503" s="225">
        <v>0</v>
      </c>
      <c r="O503" s="225">
        <v>0</v>
      </c>
      <c r="P503" s="199">
        <f t="shared" si="65"/>
        <v>2.3276460740740741</v>
      </c>
      <c r="Q503" s="233">
        <v>69.194125999999997</v>
      </c>
      <c r="R503" s="96">
        <v>60.239068000000003</v>
      </c>
      <c r="S503" s="96">
        <v>7.4396000000000004</v>
      </c>
      <c r="T503" s="96">
        <v>4.3785999999999997E-5</v>
      </c>
      <c r="U503" s="96">
        <v>0.37664999999999998</v>
      </c>
      <c r="V503" s="96">
        <v>0.13646469999999999</v>
      </c>
      <c r="W503" s="96">
        <v>1.0023</v>
      </c>
      <c r="X503" s="241">
        <f t="shared" si="66"/>
        <v>0.28962140367482703</v>
      </c>
      <c r="Y503" s="241">
        <f t="shared" si="67"/>
        <v>9.1291552954500005E-2</v>
      </c>
      <c r="Z503" s="241">
        <f t="shared" si="68"/>
        <v>4.7261864970326993E-2</v>
      </c>
      <c r="AA503" s="241">
        <f t="shared" si="69"/>
        <v>0.15106798574999999</v>
      </c>
      <c r="AB503" s="241">
        <v>6.4518659000000006E-2</v>
      </c>
      <c r="AC503" s="241">
        <v>1.8113387E-5</v>
      </c>
      <c r="AD503" s="241">
        <v>1.3263336000000001E-2</v>
      </c>
      <c r="AE503" s="241">
        <v>5.3555275E-6</v>
      </c>
      <c r="AF503" s="241">
        <v>1.3248397E-2</v>
      </c>
      <c r="AG503" s="241">
        <v>2.3769203999999999E-4</v>
      </c>
      <c r="AH503" s="241">
        <v>4.2224426000000002E-2</v>
      </c>
      <c r="AI503" s="241">
        <v>1.0962271E-4</v>
      </c>
      <c r="AJ503" s="241">
        <v>1.0899650000000001E-4</v>
      </c>
      <c r="AK503" s="241">
        <v>1.5474885000000001E-4</v>
      </c>
      <c r="AL503" s="241">
        <v>1.1597109000000001E-5</v>
      </c>
      <c r="AM503" s="241">
        <v>3.5481327E-8</v>
      </c>
      <c r="AN503" s="241">
        <v>1.1220284999999999E-3</v>
      </c>
      <c r="AO503" s="241">
        <v>5.3021891999999995E-4</v>
      </c>
      <c r="AP503" s="241">
        <v>3.0001909000000001E-3</v>
      </c>
      <c r="AQ503" s="241">
        <v>8.3915749999999997E-5</v>
      </c>
      <c r="AR503" s="241">
        <v>0.15098407</v>
      </c>
      <c r="AT503" s="193"/>
      <c r="AU503" s="193"/>
      <c r="AV503" s="193"/>
      <c r="AW503" s="193"/>
      <c r="AX503" s="193"/>
      <c r="AY503" s="193"/>
      <c r="AZ503" s="193"/>
      <c r="BA503" s="193"/>
      <c r="BB503" s="193"/>
      <c r="BC503" s="193"/>
      <c r="BD503" s="193"/>
      <c r="BE503" s="315"/>
      <c r="BF503" s="315"/>
      <c r="BG503" s="315"/>
      <c r="BH503" s="315"/>
      <c r="BI503" s="315"/>
      <c r="BJ503" s="315"/>
      <c r="BK503" s="315"/>
    </row>
    <row r="504" spans="1:63" x14ac:dyDescent="0.25">
      <c r="A504" s="9"/>
      <c r="B504" s="184" t="s">
        <v>5770</v>
      </c>
      <c r="C504" s="5" t="s">
        <v>1466</v>
      </c>
      <c r="D504" s="225">
        <v>1.0302507000000001</v>
      </c>
      <c r="E504" s="225">
        <v>0.35805335999999999</v>
      </c>
      <c r="F504" s="225">
        <v>0.19782440000000001</v>
      </c>
      <c r="G504" s="225">
        <v>0.39604447999999998</v>
      </c>
      <c r="H504" s="225">
        <v>3.1468106000000001E-3</v>
      </c>
      <c r="I504" s="225">
        <v>1.7403518999999999E-2</v>
      </c>
      <c r="J504" s="225">
        <v>7.7125958000000003E-3</v>
      </c>
      <c r="K504" s="225">
        <v>1.9003794000000001E-4</v>
      </c>
      <c r="L504" s="225">
        <v>4.9875490000000001E-2</v>
      </c>
      <c r="M504" s="225">
        <v>0</v>
      </c>
      <c r="N504" s="225">
        <v>0</v>
      </c>
      <c r="O504" s="225">
        <v>0</v>
      </c>
      <c r="P504" s="199">
        <f t="shared" si="65"/>
        <v>2.652247111111111</v>
      </c>
      <c r="Q504" s="233">
        <v>64.356734000000003</v>
      </c>
      <c r="R504" s="96">
        <v>52.606434</v>
      </c>
      <c r="S504" s="96">
        <v>9.7557600000000004</v>
      </c>
      <c r="T504" s="96">
        <v>4.0385E-5</v>
      </c>
      <c r="U504" s="96">
        <v>0.51673000000000002</v>
      </c>
      <c r="V504" s="96">
        <v>0.17916940000000001</v>
      </c>
      <c r="W504" s="96">
        <v>1.2986</v>
      </c>
      <c r="X504" s="241">
        <f t="shared" si="66"/>
        <v>0.31449168959625695</v>
      </c>
      <c r="Y504" s="241">
        <f t="shared" si="67"/>
        <v>0.1291953956452</v>
      </c>
      <c r="Z504" s="241">
        <f t="shared" si="68"/>
        <v>5.3270909901056998E-2</v>
      </c>
      <c r="AA504" s="241">
        <f t="shared" si="69"/>
        <v>0.13202538405</v>
      </c>
      <c r="AB504" s="241">
        <v>7.3513525999999996E-2</v>
      </c>
      <c r="AC504" s="241">
        <v>1.4847137E-5</v>
      </c>
      <c r="AD504" s="241">
        <v>1.9515060000000001E-2</v>
      </c>
      <c r="AE504" s="241">
        <v>6.4386081999999997E-6</v>
      </c>
      <c r="AF504" s="241">
        <v>3.5833886000000002E-2</v>
      </c>
      <c r="AG504" s="241">
        <v>3.1163790000000001E-4</v>
      </c>
      <c r="AH504" s="241">
        <v>4.8113958999999998E-2</v>
      </c>
      <c r="AI504" s="241">
        <v>3.3341311000000001E-4</v>
      </c>
      <c r="AJ504" s="241">
        <v>1.4446373000000001E-4</v>
      </c>
      <c r="AK504" s="241">
        <v>7.5693500999999999E-5</v>
      </c>
      <c r="AL504" s="241">
        <v>1.4975544E-5</v>
      </c>
      <c r="AM504" s="241">
        <v>4.6936056999999999E-8</v>
      </c>
      <c r="AN504" s="241">
        <v>1.6078861E-3</v>
      </c>
      <c r="AO504" s="241">
        <v>8.2221827999999996E-4</v>
      </c>
      <c r="AP504" s="241">
        <v>2.1582537E-3</v>
      </c>
      <c r="AQ504" s="241">
        <v>1.2129405E-4</v>
      </c>
      <c r="AR504" s="241">
        <v>0.13190409</v>
      </c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315"/>
      <c r="BF504" s="315"/>
      <c r="BG504" s="315"/>
      <c r="BH504" s="315"/>
      <c r="BI504" s="315"/>
      <c r="BJ504" s="315"/>
      <c r="BK504" s="315"/>
    </row>
    <row r="505" spans="1:63" x14ac:dyDescent="0.25">
      <c r="A505" s="9"/>
      <c r="B505" s="184" t="s">
        <v>5770</v>
      </c>
      <c r="C505" s="5" t="s">
        <v>6937</v>
      </c>
      <c r="D505" s="225">
        <v>0.71246374000000001</v>
      </c>
      <c r="E505" s="225">
        <v>0.17299013999999999</v>
      </c>
      <c r="F505" s="225">
        <v>3.7478865E-2</v>
      </c>
      <c r="G505" s="225">
        <v>0.47632005999999999</v>
      </c>
      <c r="H505" s="225">
        <v>2.9779817E-3</v>
      </c>
      <c r="I505" s="225">
        <v>5.2674237E-3</v>
      </c>
      <c r="J505" s="225">
        <v>2.3811546000000001E-3</v>
      </c>
      <c r="K505" s="225">
        <v>1.2010342E-4</v>
      </c>
      <c r="L505" s="225">
        <v>1.4928008E-2</v>
      </c>
      <c r="M505" s="225">
        <v>0</v>
      </c>
      <c r="N505" s="225">
        <v>0</v>
      </c>
      <c r="O505" s="225">
        <v>0</v>
      </c>
      <c r="P505" s="199">
        <f t="shared" si="65"/>
        <v>1.2814084444444442</v>
      </c>
      <c r="Q505" s="233">
        <v>41.135821999999997</v>
      </c>
      <c r="R505" s="96">
        <v>38.128196000000003</v>
      </c>
      <c r="S505" s="96">
        <v>2.446304</v>
      </c>
      <c r="T505" s="96">
        <v>2.2433999999999999E-5</v>
      </c>
      <c r="U505" s="96">
        <v>0.13618</v>
      </c>
      <c r="V505" s="96">
        <v>4.4039639999999998E-2</v>
      </c>
      <c r="W505" s="96">
        <v>0.38107999999999997</v>
      </c>
      <c r="X505" s="241">
        <f t="shared" si="66"/>
        <v>0.168907445861948</v>
      </c>
      <c r="Y505" s="241">
        <f t="shared" si="67"/>
        <v>4.7787229721500006E-2</v>
      </c>
      <c r="Z505" s="241">
        <f t="shared" si="68"/>
        <v>2.5430350583448003E-2</v>
      </c>
      <c r="AA505" s="241">
        <f t="shared" si="69"/>
        <v>9.5689865557000001E-2</v>
      </c>
      <c r="AB505" s="241">
        <v>3.5519329000000002E-2</v>
      </c>
      <c r="AC505" s="241">
        <v>1.0243321999999999E-5</v>
      </c>
      <c r="AD505" s="241">
        <v>5.1683051999999998E-3</v>
      </c>
      <c r="AE505" s="241">
        <v>2.3050954999999999E-6</v>
      </c>
      <c r="AF505" s="241">
        <v>7.0088857000000001E-3</v>
      </c>
      <c r="AG505" s="241">
        <v>7.8161403999999998E-5</v>
      </c>
      <c r="AH505" s="241">
        <v>2.3246312000000002E-2</v>
      </c>
      <c r="AI505" s="241">
        <v>6.7821753E-5</v>
      </c>
      <c r="AJ505" s="241">
        <v>3.8453462999999999E-5</v>
      </c>
      <c r="AK505" s="241">
        <v>4.1439883000000003E-5</v>
      </c>
      <c r="AL505" s="241">
        <v>4.4409556000000002E-6</v>
      </c>
      <c r="AM505" s="241">
        <v>1.3798848E-8</v>
      </c>
      <c r="AN505" s="241">
        <v>4.5065771999999997E-4</v>
      </c>
      <c r="AO505" s="241">
        <v>2.2439331000000001E-4</v>
      </c>
      <c r="AP505" s="241">
        <v>1.3568177E-3</v>
      </c>
      <c r="AQ505" s="241">
        <v>3.7208556999999997E-5</v>
      </c>
      <c r="AR505" s="241">
        <v>9.5652657000000002E-2</v>
      </c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315"/>
      <c r="BF505" s="315"/>
      <c r="BG505" s="315"/>
      <c r="BH505" s="315"/>
      <c r="BI505" s="315"/>
      <c r="BJ505" s="315"/>
      <c r="BK505" s="315"/>
    </row>
    <row r="506" spans="1:63" x14ac:dyDescent="0.25">
      <c r="A506" s="9"/>
      <c r="B506" s="184" t="s">
        <v>5770</v>
      </c>
      <c r="C506" s="5" t="s">
        <v>4949</v>
      </c>
      <c r="D506" s="225">
        <v>0.60910971999999997</v>
      </c>
      <c r="E506" s="225">
        <v>0.46628244000000002</v>
      </c>
      <c r="F506" s="225">
        <v>7.6724081E-2</v>
      </c>
      <c r="G506" s="225">
        <v>1.3175002E-2</v>
      </c>
      <c r="H506" s="225">
        <v>2.6414957E-3</v>
      </c>
      <c r="I506" s="225">
        <v>1.1814652E-2</v>
      </c>
      <c r="J506" s="225">
        <v>6.2173193999999999E-3</v>
      </c>
      <c r="K506" s="225">
        <v>8.6671093E-4</v>
      </c>
      <c r="L506" s="225">
        <v>3.1388024E-2</v>
      </c>
      <c r="M506" s="225">
        <v>0</v>
      </c>
      <c r="N506" s="225">
        <v>0</v>
      </c>
      <c r="O506" s="225">
        <v>0</v>
      </c>
      <c r="P506" s="199">
        <f t="shared" si="65"/>
        <v>3.4539439999999999</v>
      </c>
      <c r="Q506" s="233">
        <v>78.408877000000004</v>
      </c>
      <c r="R506" s="96">
        <v>68.847091000000006</v>
      </c>
      <c r="S506" s="96">
        <v>7.9021600000000003</v>
      </c>
      <c r="T506" s="96">
        <v>2.828E-5</v>
      </c>
      <c r="U506" s="96">
        <v>0.41483999999999999</v>
      </c>
      <c r="V506" s="96">
        <v>0.1188573</v>
      </c>
      <c r="W506" s="96">
        <v>1.1258999999999999</v>
      </c>
      <c r="X506" s="241">
        <f t="shared" si="66"/>
        <v>0.36328289222542298</v>
      </c>
      <c r="Y506" s="241">
        <f t="shared" si="67"/>
        <v>0.12467505768930001</v>
      </c>
      <c r="Z506" s="241">
        <f t="shared" si="68"/>
        <v>6.6125770884123011E-2</v>
      </c>
      <c r="AA506" s="241">
        <f t="shared" si="69"/>
        <v>0.172482063652</v>
      </c>
      <c r="AB506" s="241">
        <v>9.5738861999999994E-2</v>
      </c>
      <c r="AC506" s="241">
        <v>1.1272894E-5</v>
      </c>
      <c r="AD506" s="241">
        <v>1.2629402E-2</v>
      </c>
      <c r="AE506" s="241">
        <v>5.9666353000000003E-6</v>
      </c>
      <c r="AF506" s="241">
        <v>1.6063559000000002E-2</v>
      </c>
      <c r="AG506" s="241">
        <v>2.2599516E-4</v>
      </c>
      <c r="AH506" s="241">
        <v>6.2659052000000007E-2</v>
      </c>
      <c r="AI506" s="241">
        <v>1.2354432E-4</v>
      </c>
      <c r="AJ506" s="241">
        <v>1.0347107E-4</v>
      </c>
      <c r="AK506" s="241">
        <v>7.2719584000000004E-5</v>
      </c>
      <c r="AL506" s="241">
        <v>1.0378330000000001E-5</v>
      </c>
      <c r="AM506" s="241">
        <v>3.4390123000000002E-8</v>
      </c>
      <c r="AN506" s="241">
        <v>1.1912447E-3</v>
      </c>
      <c r="AO506" s="241">
        <v>4.8543189E-4</v>
      </c>
      <c r="AP506" s="241">
        <v>1.4798946E-3</v>
      </c>
      <c r="AQ506" s="241">
        <v>7.5883652000000002E-5</v>
      </c>
      <c r="AR506" s="241">
        <v>0.17240617999999999</v>
      </c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315"/>
      <c r="BF506" s="315"/>
      <c r="BG506" s="315"/>
      <c r="BH506" s="315"/>
      <c r="BI506" s="315"/>
      <c r="BJ506" s="315"/>
      <c r="BK506" s="315"/>
    </row>
    <row r="507" spans="1:63" x14ac:dyDescent="0.25">
      <c r="A507" s="9"/>
      <c r="B507" s="184" t="s">
        <v>5770</v>
      </c>
      <c r="C507" s="5" t="s">
        <v>4950</v>
      </c>
      <c r="D507" s="225">
        <v>0.86385237000000004</v>
      </c>
      <c r="E507" s="225">
        <v>0.58783571000000001</v>
      </c>
      <c r="F507" s="225">
        <v>0.12381103</v>
      </c>
      <c r="G507" s="225">
        <v>4.1273233999999999E-2</v>
      </c>
      <c r="H507" s="225">
        <v>1.4723404000000001E-2</v>
      </c>
      <c r="I507" s="225">
        <v>2.4002783999999999E-2</v>
      </c>
      <c r="J507" s="225">
        <v>1.3487565E-2</v>
      </c>
      <c r="K507" s="225">
        <v>1.0221716000000001E-3</v>
      </c>
      <c r="L507" s="225">
        <v>5.7696472999999998E-2</v>
      </c>
      <c r="M507" s="225">
        <v>0</v>
      </c>
      <c r="N507" s="225">
        <v>0</v>
      </c>
      <c r="O507" s="225">
        <v>0</v>
      </c>
      <c r="P507" s="199">
        <f t="shared" si="65"/>
        <v>4.3543385925925921</v>
      </c>
      <c r="Q507" s="233">
        <v>115.03595</v>
      </c>
      <c r="R507" s="96">
        <v>89.296212999999995</v>
      </c>
      <c r="S507" s="96">
        <v>21.78736</v>
      </c>
      <c r="T507" s="96">
        <v>3.1288000000000003E-5</v>
      </c>
      <c r="U507" s="96">
        <v>0.99738000000000004</v>
      </c>
      <c r="V507" s="96">
        <v>0.38636090000000001</v>
      </c>
      <c r="W507" s="96">
        <v>2.5686</v>
      </c>
      <c r="X507" s="241">
        <f t="shared" si="66"/>
        <v>0.50401096191885997</v>
      </c>
      <c r="Y507" s="241">
        <f t="shared" si="67"/>
        <v>0.19561145755499998</v>
      </c>
      <c r="Z507" s="241">
        <f t="shared" si="68"/>
        <v>8.4627769533860017E-2</v>
      </c>
      <c r="AA507" s="241">
        <f t="shared" si="69"/>
        <v>0.22377173482999999</v>
      </c>
      <c r="AB507" s="241">
        <v>0.12069023</v>
      </c>
      <c r="AC507" s="241">
        <v>1.2627233000000001E-4</v>
      </c>
      <c r="AD507" s="241">
        <v>4.7743603000000003E-2</v>
      </c>
      <c r="AE507" s="241">
        <v>9.9389049999999993E-6</v>
      </c>
      <c r="AF507" s="241">
        <v>2.6379098E-2</v>
      </c>
      <c r="AG507" s="241">
        <v>6.6231532000000004E-4</v>
      </c>
      <c r="AH507" s="241">
        <v>7.8988839000000005E-2</v>
      </c>
      <c r="AI507" s="241">
        <v>2.0201501000000001E-4</v>
      </c>
      <c r="AJ507" s="241">
        <v>2.8623618999999999E-4</v>
      </c>
      <c r="AK507" s="241">
        <v>3.9888252000000002E-4</v>
      </c>
      <c r="AL507" s="241">
        <v>2.6908900999999999E-5</v>
      </c>
      <c r="AM507" s="241">
        <v>9.7772860000000006E-8</v>
      </c>
      <c r="AN507" s="241">
        <v>2.2851846000000002E-3</v>
      </c>
      <c r="AO507" s="241">
        <v>8.4676504000000003E-4</v>
      </c>
      <c r="AP507" s="241">
        <v>1.5928405000000001E-3</v>
      </c>
      <c r="AQ507" s="241">
        <v>1.4009482999999999E-4</v>
      </c>
      <c r="AR507" s="241">
        <v>0.22363163999999999</v>
      </c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315"/>
      <c r="BF507" s="315"/>
      <c r="BG507" s="315"/>
      <c r="BH507" s="315"/>
      <c r="BI507" s="315"/>
      <c r="BJ507" s="315"/>
      <c r="BK507" s="315"/>
    </row>
    <row r="508" spans="1:63" x14ac:dyDescent="0.25">
      <c r="A508" s="9"/>
      <c r="B508" s="184" t="s">
        <v>5770</v>
      </c>
      <c r="C508" s="5" t="s">
        <v>4951</v>
      </c>
      <c r="D508" s="225">
        <v>0.87166295000000005</v>
      </c>
      <c r="E508" s="225">
        <v>0.64921965000000004</v>
      </c>
      <c r="F508" s="225">
        <v>0.10496483</v>
      </c>
      <c r="G508" s="225">
        <v>3.3498030999999998E-2</v>
      </c>
      <c r="H508" s="225">
        <v>4.6596835999999997E-3</v>
      </c>
      <c r="I508" s="225">
        <v>1.8337877999999998E-2</v>
      </c>
      <c r="J508" s="225">
        <v>1.6125568E-2</v>
      </c>
      <c r="K508" s="225">
        <v>2.8405286E-4</v>
      </c>
      <c r="L508" s="225">
        <v>4.4573256999999998E-2</v>
      </c>
      <c r="M508" s="225">
        <v>0</v>
      </c>
      <c r="N508" s="225">
        <v>0</v>
      </c>
      <c r="O508" s="225">
        <v>0</v>
      </c>
      <c r="P508" s="199">
        <f t="shared" si="65"/>
        <v>4.8090344444444444</v>
      </c>
      <c r="Q508" s="233">
        <v>96.144306</v>
      </c>
      <c r="R508" s="96">
        <v>81.076684</v>
      </c>
      <c r="S508" s="96">
        <v>12.61904</v>
      </c>
      <c r="T508" s="96">
        <v>2.9136999999999999E-5</v>
      </c>
      <c r="U508" s="96">
        <v>0.66146000000000005</v>
      </c>
      <c r="V508" s="96">
        <v>0.20579349999999999</v>
      </c>
      <c r="W508" s="96">
        <v>1.5812999999999999</v>
      </c>
      <c r="X508" s="241">
        <f t="shared" si="66"/>
        <v>0.47615949408222902</v>
      </c>
      <c r="Y508" s="241">
        <f t="shared" si="67"/>
        <v>0.1810953642732</v>
      </c>
      <c r="Z508" s="241">
        <f t="shared" si="68"/>
        <v>9.167288158902899E-2</v>
      </c>
      <c r="AA508" s="241">
        <f t="shared" si="69"/>
        <v>0.20339124822000001</v>
      </c>
      <c r="AB508" s="241">
        <v>0.13329736</v>
      </c>
      <c r="AC508" s="241">
        <v>3.4429213999999997E-5</v>
      </c>
      <c r="AD508" s="241">
        <v>2.4680694E-2</v>
      </c>
      <c r="AE508" s="241">
        <v>8.1895992000000008E-6</v>
      </c>
      <c r="AF508" s="241">
        <v>2.2720114E-2</v>
      </c>
      <c r="AG508" s="241">
        <v>3.5457746000000002E-4</v>
      </c>
      <c r="AH508" s="241">
        <v>8.7226609999999996E-2</v>
      </c>
      <c r="AI508" s="241">
        <v>1.7219661999999999E-4</v>
      </c>
      <c r="AJ508" s="241">
        <v>1.7525797999999999E-4</v>
      </c>
      <c r="AK508" s="241">
        <v>3.7378501999999999E-4</v>
      </c>
      <c r="AL508" s="241">
        <v>3.732995E-5</v>
      </c>
      <c r="AM508" s="241">
        <v>5.6209029000000003E-8</v>
      </c>
      <c r="AN508" s="241">
        <v>1.5441942000000001E-3</v>
      </c>
      <c r="AO508" s="241">
        <v>6.3760000999999995E-4</v>
      </c>
      <c r="AP508" s="241">
        <v>1.5058516000000001E-3</v>
      </c>
      <c r="AQ508" s="241">
        <v>1.0805822E-4</v>
      </c>
      <c r="AR508" s="241">
        <v>0.20328319</v>
      </c>
      <c r="AT508" s="193"/>
      <c r="AU508" s="193"/>
      <c r="AV508" s="193"/>
      <c r="AW508" s="193"/>
      <c r="AX508" s="193"/>
      <c r="AY508" s="193"/>
      <c r="AZ508" s="193"/>
      <c r="BA508" s="193"/>
      <c r="BB508" s="193"/>
      <c r="BC508" s="193"/>
      <c r="BD508" s="193"/>
      <c r="BE508" s="315"/>
      <c r="BF508" s="315"/>
      <c r="BG508" s="315"/>
      <c r="BH508" s="315"/>
      <c r="BI508" s="315"/>
      <c r="BJ508" s="315"/>
      <c r="BK508" s="315"/>
    </row>
    <row r="509" spans="1:63" x14ac:dyDescent="0.25">
      <c r="A509" s="9"/>
      <c r="B509" s="184" t="s">
        <v>5770</v>
      </c>
      <c r="C509" s="5" t="s">
        <v>6864</v>
      </c>
      <c r="D509" s="225">
        <v>0.87166295000000005</v>
      </c>
      <c r="E509" s="225">
        <v>0.64921965000000004</v>
      </c>
      <c r="F509" s="225">
        <v>0.10496483</v>
      </c>
      <c r="G509" s="225">
        <v>3.3498030999999998E-2</v>
      </c>
      <c r="H509" s="225">
        <v>4.6596835999999997E-3</v>
      </c>
      <c r="I509" s="225">
        <v>1.8337877999999998E-2</v>
      </c>
      <c r="J509" s="225">
        <v>1.6125568E-2</v>
      </c>
      <c r="K509" s="225">
        <v>2.8405286E-4</v>
      </c>
      <c r="L509" s="225">
        <v>4.4573256999999998E-2</v>
      </c>
      <c r="M509" s="225">
        <v>0</v>
      </c>
      <c r="N509" s="225">
        <v>0</v>
      </c>
      <c r="O509" s="225">
        <v>0</v>
      </c>
      <c r="P509" s="199">
        <f t="shared" si="65"/>
        <v>4.8090344444444444</v>
      </c>
      <c r="Q509" s="233">
        <v>96.144306</v>
      </c>
      <c r="R509" s="96">
        <v>81.076684</v>
      </c>
      <c r="S509" s="96">
        <v>12.61904</v>
      </c>
      <c r="T509" s="96">
        <v>2.9136999999999999E-5</v>
      </c>
      <c r="U509" s="96">
        <v>0.66146000000000005</v>
      </c>
      <c r="V509" s="96">
        <v>0.20579349999999999</v>
      </c>
      <c r="W509" s="96">
        <v>1.5812999999999999</v>
      </c>
      <c r="X509" s="241">
        <f t="shared" si="66"/>
        <v>0.47615949408222902</v>
      </c>
      <c r="Y509" s="241">
        <f t="shared" si="67"/>
        <v>0.1810953642732</v>
      </c>
      <c r="Z509" s="241">
        <f t="shared" si="68"/>
        <v>9.167288158902899E-2</v>
      </c>
      <c r="AA509" s="241">
        <f t="shared" si="69"/>
        <v>0.20339124822000001</v>
      </c>
      <c r="AB509" s="241">
        <v>0.13329736</v>
      </c>
      <c r="AC509" s="241">
        <v>3.4429213999999997E-5</v>
      </c>
      <c r="AD509" s="241">
        <v>2.4680694E-2</v>
      </c>
      <c r="AE509" s="241">
        <v>8.1895992000000008E-6</v>
      </c>
      <c r="AF509" s="241">
        <v>2.2720114E-2</v>
      </c>
      <c r="AG509" s="241">
        <v>3.5457746000000002E-4</v>
      </c>
      <c r="AH509" s="241">
        <v>8.7226609999999996E-2</v>
      </c>
      <c r="AI509" s="241">
        <v>1.7219661999999999E-4</v>
      </c>
      <c r="AJ509" s="241">
        <v>1.7525797999999999E-4</v>
      </c>
      <c r="AK509" s="241">
        <v>3.7378501999999999E-4</v>
      </c>
      <c r="AL509" s="241">
        <v>3.732995E-5</v>
      </c>
      <c r="AM509" s="241">
        <v>5.6209029000000003E-8</v>
      </c>
      <c r="AN509" s="241">
        <v>1.5441942000000001E-3</v>
      </c>
      <c r="AO509" s="241">
        <v>6.3760000999999995E-4</v>
      </c>
      <c r="AP509" s="241">
        <v>1.5058516000000001E-3</v>
      </c>
      <c r="AQ509" s="241">
        <v>1.0805822E-4</v>
      </c>
      <c r="AR509" s="241">
        <v>0.20328319</v>
      </c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315"/>
      <c r="BF509" s="315"/>
      <c r="BG509" s="315"/>
      <c r="BH509" s="315"/>
      <c r="BI509" s="315"/>
      <c r="BJ509" s="315"/>
      <c r="BK509" s="315"/>
    </row>
    <row r="510" spans="1:63" x14ac:dyDescent="0.25">
      <c r="A510" s="9"/>
      <c r="B510" s="184" t="s">
        <v>5770</v>
      </c>
      <c r="C510" s="5" t="s">
        <v>6865</v>
      </c>
      <c r="D510" s="225">
        <v>0.64474284000000004</v>
      </c>
      <c r="E510" s="225">
        <v>0.45453539999999998</v>
      </c>
      <c r="F510" s="225">
        <v>8.9733113000000003E-2</v>
      </c>
      <c r="G510" s="225">
        <v>2.1179623000000002E-2</v>
      </c>
      <c r="H510" s="225">
        <v>1.7545139E-3</v>
      </c>
      <c r="I510" s="225">
        <v>1.7537068999999999E-2</v>
      </c>
      <c r="J510" s="225">
        <v>9.6888532999999995E-3</v>
      </c>
      <c r="K510" s="225">
        <v>6.5808138000000003E-4</v>
      </c>
      <c r="L510" s="225">
        <v>4.9656194000000001E-2</v>
      </c>
      <c r="M510" s="225">
        <v>0</v>
      </c>
      <c r="N510" s="225">
        <v>0</v>
      </c>
      <c r="O510" s="225">
        <v>0</v>
      </c>
      <c r="P510" s="199">
        <f t="shared" si="65"/>
        <v>3.3669288888888884</v>
      </c>
      <c r="Q510" s="233">
        <v>74.688291000000007</v>
      </c>
      <c r="R510" s="96">
        <v>57.881025999999999</v>
      </c>
      <c r="S510" s="96">
        <v>13.9216</v>
      </c>
      <c r="T510" s="96">
        <v>4.7815000000000002E-5</v>
      </c>
      <c r="U510" s="96">
        <v>0.78869999999999996</v>
      </c>
      <c r="V510" s="96">
        <v>0.2370169</v>
      </c>
      <c r="W510" s="96">
        <v>1.8599000000000001</v>
      </c>
      <c r="X510" s="241">
        <f t="shared" si="66"/>
        <v>0.35150653774838297</v>
      </c>
      <c r="Y510" s="241">
        <f t="shared" si="67"/>
        <v>0.14071357442490001</v>
      </c>
      <c r="Z510" s="241">
        <f t="shared" si="68"/>
        <v>6.5780571433482996E-2</v>
      </c>
      <c r="AA510" s="241">
        <f t="shared" si="69"/>
        <v>0.14501239188999998</v>
      </c>
      <c r="AB510" s="241">
        <v>9.3323498000000005E-2</v>
      </c>
      <c r="AC510" s="241">
        <v>1.6622052999999999E-4</v>
      </c>
      <c r="AD510" s="241">
        <v>2.6943097999999999E-2</v>
      </c>
      <c r="AE510" s="241">
        <v>6.2395249000000003E-6</v>
      </c>
      <c r="AF510" s="241">
        <v>1.9852406999999999E-2</v>
      </c>
      <c r="AG510" s="241">
        <v>4.2211137000000001E-4</v>
      </c>
      <c r="AH510" s="241">
        <v>6.1078891000000003E-2</v>
      </c>
      <c r="AI510" s="241">
        <v>1.4545264999999999E-4</v>
      </c>
      <c r="AJ510" s="241">
        <v>1.8196354999999999E-4</v>
      </c>
      <c r="AK510" s="241">
        <v>1.0268062E-4</v>
      </c>
      <c r="AL510" s="241">
        <v>1.9081617E-5</v>
      </c>
      <c r="AM510" s="241">
        <v>5.6846482999999997E-8</v>
      </c>
      <c r="AN510" s="241">
        <v>2.3259559000000001E-3</v>
      </c>
      <c r="AO510" s="241">
        <v>7.3826515000000004E-4</v>
      </c>
      <c r="AP510" s="241">
        <v>1.1882240999999999E-3</v>
      </c>
      <c r="AQ510" s="241">
        <v>1.1363189E-4</v>
      </c>
      <c r="AR510" s="241">
        <v>0.14489875999999999</v>
      </c>
      <c r="AT510" s="193"/>
      <c r="AU510" s="193"/>
      <c r="AV510" s="193"/>
      <c r="AW510" s="193"/>
      <c r="AX510" s="193"/>
      <c r="AY510" s="193"/>
      <c r="AZ510" s="193"/>
      <c r="BA510" s="193"/>
      <c r="BB510" s="193"/>
      <c r="BC510" s="193"/>
      <c r="BD510" s="193"/>
      <c r="BE510" s="315"/>
      <c r="BF510" s="315"/>
      <c r="BG510" s="315"/>
      <c r="BH510" s="315"/>
      <c r="BI510" s="315"/>
      <c r="BJ510" s="315"/>
      <c r="BK510" s="315"/>
    </row>
    <row r="511" spans="1:63" x14ac:dyDescent="0.25">
      <c r="A511" s="9"/>
      <c r="B511" s="184" t="s">
        <v>5770</v>
      </c>
      <c r="C511" s="5" t="s">
        <v>6866</v>
      </c>
      <c r="D511" s="225">
        <v>1.2266414000000001</v>
      </c>
      <c r="E511" s="225">
        <v>0.46609281000000002</v>
      </c>
      <c r="F511" s="225">
        <v>0.16161536000000001</v>
      </c>
      <c r="G511" s="225">
        <v>6.8707433999999996E-3</v>
      </c>
      <c r="H511" s="225">
        <v>6.0096249999999998E-4</v>
      </c>
      <c r="I511" s="225">
        <v>5.0053052000000001E-2</v>
      </c>
      <c r="J511" s="225">
        <v>2.6074292999999998E-2</v>
      </c>
      <c r="K511" s="225">
        <v>3.9790022000000001E-4</v>
      </c>
      <c r="L511" s="225">
        <v>0.51493626999999997</v>
      </c>
      <c r="M511" s="225">
        <v>0</v>
      </c>
      <c r="N511" s="225">
        <v>0</v>
      </c>
      <c r="O511" s="225">
        <v>0</v>
      </c>
      <c r="P511" s="199">
        <f t="shared" si="65"/>
        <v>3.4525393333333332</v>
      </c>
      <c r="Q511" s="233">
        <v>66.058730999999995</v>
      </c>
      <c r="R511" s="96">
        <v>59.022680999999999</v>
      </c>
      <c r="S511" s="96">
        <v>6.2047999999999996</v>
      </c>
      <c r="T511" s="96">
        <v>1.2537999999999999E-5</v>
      </c>
      <c r="U511" s="96">
        <v>0.13055</v>
      </c>
      <c r="V511" s="96">
        <v>2.1357089999999999E-2</v>
      </c>
      <c r="W511" s="96">
        <v>0.67932999999999999</v>
      </c>
      <c r="X511" s="241">
        <f t="shared" si="66"/>
        <v>0.37838076219060002</v>
      </c>
      <c r="Y511" s="241">
        <f t="shared" si="67"/>
        <v>0.16647230914540001</v>
      </c>
      <c r="Z511" s="241">
        <f t="shared" si="68"/>
        <v>6.3997424087200008E-2</v>
      </c>
      <c r="AA511" s="241">
        <f t="shared" si="69"/>
        <v>0.14791102895800001</v>
      </c>
      <c r="AB511" s="241">
        <v>9.5677125000000002E-2</v>
      </c>
      <c r="AC511" s="241">
        <v>4.9542174000000004E-6</v>
      </c>
      <c r="AD511" s="241">
        <v>9.5779705999999992E-3</v>
      </c>
      <c r="AE511" s="241">
        <v>1.5544021E-5</v>
      </c>
      <c r="AF511" s="241">
        <v>6.1157308000000001E-2</v>
      </c>
      <c r="AG511" s="241">
        <v>3.9407306999999997E-5</v>
      </c>
      <c r="AH511" s="241">
        <v>6.2616193000000001E-2</v>
      </c>
      <c r="AI511" s="241">
        <v>2.5122257E-4</v>
      </c>
      <c r="AJ511" s="241">
        <v>3.8473229999999998E-5</v>
      </c>
      <c r="AK511" s="241">
        <v>6.8359094000000004E-5</v>
      </c>
      <c r="AL511" s="241">
        <v>1.3806702E-5</v>
      </c>
      <c r="AM511" s="241">
        <v>4.3061200000000002E-8</v>
      </c>
      <c r="AN511" s="241">
        <v>1.1617944E-4</v>
      </c>
      <c r="AO511" s="241">
        <v>2.6002337E-4</v>
      </c>
      <c r="AP511" s="241">
        <v>6.3312361999999999E-4</v>
      </c>
      <c r="AQ511" s="241">
        <v>2.2628958000000001E-5</v>
      </c>
      <c r="AR511" s="241">
        <v>0.1478884</v>
      </c>
      <c r="AT511" s="193"/>
      <c r="AU511" s="193"/>
      <c r="AV511" s="193"/>
      <c r="AW511" s="193"/>
      <c r="AX511" s="193"/>
      <c r="AY511" s="193"/>
      <c r="AZ511" s="193"/>
      <c r="BA511" s="193"/>
      <c r="BB511" s="193"/>
      <c r="BC511" s="193"/>
      <c r="BD511" s="193"/>
      <c r="BE511" s="315"/>
      <c r="BF511" s="315"/>
      <c r="BG511" s="315"/>
      <c r="BH511" s="315"/>
      <c r="BI511" s="315"/>
      <c r="BJ511" s="315"/>
      <c r="BK511" s="315"/>
    </row>
    <row r="512" spans="1:63" x14ac:dyDescent="0.25">
      <c r="A512" s="9" t="s">
        <v>1753</v>
      </c>
      <c r="B512" s="184" t="s">
        <v>5770</v>
      </c>
      <c r="C512" s="5" t="s">
        <v>6867</v>
      </c>
      <c r="D512" s="225">
        <v>0.56294703999999995</v>
      </c>
      <c r="E512" s="225">
        <v>0.36781202000000002</v>
      </c>
      <c r="F512" s="225">
        <v>0.13421818999999999</v>
      </c>
      <c r="G512" s="225">
        <v>3.0645751E-3</v>
      </c>
      <c r="H512" s="225">
        <v>2.4545006000000001E-4</v>
      </c>
      <c r="I512" s="225">
        <v>4.1444915999999998E-2</v>
      </c>
      <c r="J512" s="225">
        <v>1.4459227999999999E-2</v>
      </c>
      <c r="K512" s="225">
        <v>3.7252358E-4</v>
      </c>
      <c r="L512" s="225">
        <v>1.3301439000000001E-3</v>
      </c>
      <c r="M512" s="225">
        <v>0</v>
      </c>
      <c r="N512" s="225">
        <v>0</v>
      </c>
      <c r="O512" s="225">
        <v>0</v>
      </c>
      <c r="P512" s="199">
        <f t="shared" si="65"/>
        <v>2.7245334814814814</v>
      </c>
      <c r="Q512" s="233">
        <v>54.576027000000003</v>
      </c>
      <c r="R512" s="96">
        <v>48.900202</v>
      </c>
      <c r="S512" s="96">
        <v>5.0532159999999999</v>
      </c>
      <c r="T512" s="96">
        <v>1.2813999999999999E-6</v>
      </c>
      <c r="U512" s="96">
        <v>8.8613999999999998E-2</v>
      </c>
      <c r="V512" s="96">
        <v>9.3335E-4</v>
      </c>
      <c r="W512" s="96">
        <v>0.53305999999999998</v>
      </c>
      <c r="X512" s="241">
        <f t="shared" si="66"/>
        <v>0.2969037665064479</v>
      </c>
      <c r="Y512" s="241">
        <f t="shared" si="67"/>
        <v>0.12456617669625</v>
      </c>
      <c r="Z512" s="241">
        <f t="shared" si="68"/>
        <v>4.9764727344397894E-2</v>
      </c>
      <c r="AA512" s="241">
        <f t="shared" si="69"/>
        <v>0.1225728624658</v>
      </c>
      <c r="AB512" s="241">
        <v>7.5497347000000006E-2</v>
      </c>
      <c r="AC512" s="241">
        <v>2.6148455000000002E-7</v>
      </c>
      <c r="AD512" s="241">
        <v>3.9788031E-3</v>
      </c>
      <c r="AE512" s="241">
        <v>1.3347574E-5</v>
      </c>
      <c r="AF512" s="241">
        <v>4.5073835E-2</v>
      </c>
      <c r="AG512" s="241">
        <v>2.5825376999999998E-6</v>
      </c>
      <c r="AH512" s="241">
        <v>4.9408255999999998E-2</v>
      </c>
      <c r="AI512" s="241">
        <v>2.0729225000000001E-4</v>
      </c>
      <c r="AJ512" s="241">
        <v>9.1115590000000005E-6</v>
      </c>
      <c r="AK512" s="241">
        <v>1.9359093999999999E-5</v>
      </c>
      <c r="AL512" s="241">
        <v>1.8071978000000001E-6</v>
      </c>
      <c r="AM512" s="241">
        <v>4.4315978999999996E-9</v>
      </c>
      <c r="AN512" s="241">
        <v>2.9892359999999999E-5</v>
      </c>
      <c r="AO512" s="241">
        <v>4.5411936999999999E-5</v>
      </c>
      <c r="AP512" s="241">
        <v>4.3592515000000001E-5</v>
      </c>
      <c r="AQ512" s="241">
        <v>2.5124658000000001E-6</v>
      </c>
      <c r="AR512" s="241">
        <v>0.12257034999999999</v>
      </c>
      <c r="AT512" s="193"/>
      <c r="AU512" s="193"/>
      <c r="AV512" s="193"/>
      <c r="AW512" s="193"/>
      <c r="AX512" s="193"/>
      <c r="AY512" s="193"/>
      <c r="AZ512" s="193"/>
      <c r="BA512" s="193"/>
      <c r="BB512" s="193"/>
      <c r="BC512" s="193"/>
      <c r="BD512" s="193"/>
      <c r="BE512" s="315"/>
      <c r="BF512" s="315"/>
      <c r="BG512" s="315"/>
      <c r="BH512" s="315"/>
      <c r="BI512" s="315"/>
      <c r="BJ512" s="315"/>
      <c r="BK512" s="315"/>
    </row>
    <row r="513" spans="1:63" x14ac:dyDescent="0.25">
      <c r="A513" s="9"/>
      <c r="B513" s="184" t="s">
        <v>5770</v>
      </c>
      <c r="C513" s="5" t="s">
        <v>3692</v>
      </c>
      <c r="D513" s="225">
        <v>1.3904242</v>
      </c>
      <c r="E513" s="225">
        <v>0.90811889000000001</v>
      </c>
      <c r="F513" s="225">
        <v>0.33225016000000002</v>
      </c>
      <c r="G513" s="225">
        <v>7.4471518000000002E-3</v>
      </c>
      <c r="H513" s="225">
        <v>5.5058891000000002E-4</v>
      </c>
      <c r="I513" s="225">
        <v>0.10301958</v>
      </c>
      <c r="J513" s="225">
        <v>3.5641912999999997E-2</v>
      </c>
      <c r="K513" s="225">
        <v>9.2582516000000003E-4</v>
      </c>
      <c r="L513" s="225">
        <v>2.4700984000000001E-3</v>
      </c>
      <c r="M513" s="225">
        <v>0</v>
      </c>
      <c r="N513" s="225">
        <v>0</v>
      </c>
      <c r="O513" s="225">
        <v>0</v>
      </c>
      <c r="P513" s="199">
        <f t="shared" si="65"/>
        <v>6.7268065925925926</v>
      </c>
      <c r="Q513" s="233">
        <v>135.00136000000001</v>
      </c>
      <c r="R513" s="96">
        <v>121.02041</v>
      </c>
      <c r="S513" s="96">
        <v>12.458880000000001</v>
      </c>
      <c r="T513" s="96">
        <v>2.1085000000000001E-7</v>
      </c>
      <c r="U513" s="96">
        <v>0.21582000000000001</v>
      </c>
      <c r="V513" s="96">
        <v>1.5220359999999999E-4</v>
      </c>
      <c r="W513" s="96">
        <v>1.3061</v>
      </c>
      <c r="X513" s="241">
        <f t="shared" si="66"/>
        <v>0.73401777837873494</v>
      </c>
      <c r="Y513" s="241">
        <f t="shared" si="67"/>
        <v>0.30802738654447698</v>
      </c>
      <c r="Z513" s="241">
        <f t="shared" si="68"/>
        <v>0.12263653297615801</v>
      </c>
      <c r="AA513" s="241">
        <f t="shared" si="69"/>
        <v>0.30335385885810001</v>
      </c>
      <c r="AB513" s="241">
        <v>0.18640035999999999</v>
      </c>
      <c r="AC513" s="241">
        <v>6.5694517000000002E-8</v>
      </c>
      <c r="AD513" s="241">
        <v>9.7237825E-3</v>
      </c>
      <c r="AE513" s="241">
        <v>3.296499E-5</v>
      </c>
      <c r="AF513" s="241">
        <v>0.11186936</v>
      </c>
      <c r="AG513" s="241">
        <v>8.5335995999999997E-7</v>
      </c>
      <c r="AH513" s="241">
        <v>0.12198711</v>
      </c>
      <c r="AI513" s="241">
        <v>5.1324998000000001E-4</v>
      </c>
      <c r="AJ513" s="241">
        <v>2.1022535999999999E-5</v>
      </c>
      <c r="AK513" s="241">
        <v>4.3385374000000002E-5</v>
      </c>
      <c r="AL513" s="241">
        <v>4.3096013000000003E-6</v>
      </c>
      <c r="AM513" s="241">
        <v>1.0287858E-8</v>
      </c>
      <c r="AN513" s="241">
        <v>5.9895109E-5</v>
      </c>
      <c r="AO513" s="241">
        <v>3.9198652999999999E-5</v>
      </c>
      <c r="AP513" s="241">
        <v>-3.1648564999999998E-5</v>
      </c>
      <c r="AQ513" s="241">
        <v>3.8388580999999998E-6</v>
      </c>
      <c r="AR513" s="241">
        <v>0.30335002</v>
      </c>
      <c r="AT513" s="193"/>
      <c r="AU513" s="193"/>
      <c r="AV513" s="193"/>
      <c r="AW513" s="193"/>
      <c r="AX513" s="193"/>
      <c r="AY513" s="193"/>
      <c r="AZ513" s="193"/>
      <c r="BA513" s="193"/>
      <c r="BB513" s="193"/>
      <c r="BC513" s="193"/>
      <c r="BD513" s="193"/>
      <c r="BE513" s="315"/>
      <c r="BF513" s="315"/>
      <c r="BG513" s="315"/>
      <c r="BH513" s="315"/>
      <c r="BI513" s="315"/>
      <c r="BJ513" s="315"/>
      <c r="BK513" s="315"/>
    </row>
    <row r="514" spans="1:63" x14ac:dyDescent="0.25">
      <c r="A514" s="9"/>
      <c r="B514" s="184" t="s">
        <v>5770</v>
      </c>
      <c r="C514" s="5" t="s">
        <v>3693</v>
      </c>
      <c r="D514" s="225">
        <v>2.9547498999999999</v>
      </c>
      <c r="E514" s="225">
        <v>2.0560483999999999</v>
      </c>
      <c r="F514" s="225">
        <v>0.58188273999999995</v>
      </c>
      <c r="G514" s="225">
        <v>3.3959864999999999E-2</v>
      </c>
      <c r="H514" s="225">
        <v>9.7663929000000003E-3</v>
      </c>
      <c r="I514" s="225">
        <v>8.7835687999999995E-2</v>
      </c>
      <c r="J514" s="225">
        <v>0.10029001</v>
      </c>
      <c r="K514" s="225">
        <v>1.8856398E-3</v>
      </c>
      <c r="L514" s="225">
        <v>8.3081078000000003E-2</v>
      </c>
      <c r="M514" s="225">
        <v>0</v>
      </c>
      <c r="N514" s="225">
        <v>0</v>
      </c>
      <c r="O514" s="225">
        <v>0</v>
      </c>
      <c r="P514" s="199">
        <f t="shared" si="65"/>
        <v>15.229988148148147</v>
      </c>
      <c r="Q514" s="233">
        <v>289.97264999999999</v>
      </c>
      <c r="R514" s="96">
        <v>268.35171000000003</v>
      </c>
      <c r="S514" s="96">
        <v>18.017440000000001</v>
      </c>
      <c r="T514" s="96">
        <v>4.6507999999999999E-4</v>
      </c>
      <c r="U514" s="96">
        <v>0.66988000000000003</v>
      </c>
      <c r="V514" s="96">
        <v>0.25905319999999998</v>
      </c>
      <c r="W514" s="96">
        <v>2.6741000000000001</v>
      </c>
      <c r="X514" s="241">
        <f t="shared" si="66"/>
        <v>1.5990432618567101</v>
      </c>
      <c r="Y514" s="241">
        <f t="shared" si="67"/>
        <v>0.62918458883399997</v>
      </c>
      <c r="Z514" s="241">
        <f t="shared" si="68"/>
        <v>0.29773658153270999</v>
      </c>
      <c r="AA514" s="241">
        <f t="shared" si="69"/>
        <v>0.67212209149000002</v>
      </c>
      <c r="AB514" s="241">
        <v>0.4217127</v>
      </c>
      <c r="AC514" s="241">
        <v>1.0736191E-4</v>
      </c>
      <c r="AD514" s="241">
        <v>3.4716679E-2</v>
      </c>
      <c r="AE514" s="241">
        <v>7.1491393999999995E-5</v>
      </c>
      <c r="AF514" s="241">
        <v>0.17200114999999999</v>
      </c>
      <c r="AG514" s="241">
        <v>5.7520653000000003E-4</v>
      </c>
      <c r="AH514" s="241">
        <v>0.27599468999999999</v>
      </c>
      <c r="AI514" s="241">
        <v>8.7421822000000005E-4</v>
      </c>
      <c r="AJ514" s="241">
        <v>2.2257264E-4</v>
      </c>
      <c r="AK514" s="241">
        <v>4.7126060999999999E-4</v>
      </c>
      <c r="AL514" s="241">
        <v>2.9701785E-5</v>
      </c>
      <c r="AM514" s="241">
        <v>1.0007771E-7</v>
      </c>
      <c r="AN514" s="241">
        <v>1.6454198E-3</v>
      </c>
      <c r="AO514" s="241">
        <v>4.4216543999999998E-3</v>
      </c>
      <c r="AP514" s="241">
        <v>1.4076964000000001E-2</v>
      </c>
      <c r="AQ514" s="241">
        <v>2.4327149E-4</v>
      </c>
      <c r="AR514" s="241">
        <v>0.67187881999999999</v>
      </c>
      <c r="AT514" s="193"/>
      <c r="AU514" s="193"/>
      <c r="AV514" s="193"/>
      <c r="AW514" s="193"/>
      <c r="AX514" s="193"/>
      <c r="AY514" s="193"/>
      <c r="AZ514" s="193"/>
      <c r="BA514" s="193"/>
      <c r="BB514" s="193"/>
      <c r="BC514" s="193"/>
      <c r="BD514" s="193"/>
      <c r="BE514" s="315"/>
      <c r="BF514" s="315"/>
      <c r="BG514" s="315"/>
      <c r="BH514" s="315"/>
      <c r="BI514" s="315"/>
      <c r="BJ514" s="315"/>
      <c r="BK514" s="315"/>
    </row>
    <row r="515" spans="1:63" x14ac:dyDescent="0.25">
      <c r="A515" s="9" t="s">
        <v>1753</v>
      </c>
      <c r="B515" s="184" t="s">
        <v>5770</v>
      </c>
      <c r="C515" s="5" t="s">
        <v>6451</v>
      </c>
      <c r="D515" s="225">
        <v>0.37174246</v>
      </c>
      <c r="E515" s="225">
        <v>0.27462462999999998</v>
      </c>
      <c r="F515" s="225">
        <v>5.5410814000000003E-2</v>
      </c>
      <c r="G515" s="225">
        <v>7.8423033000000007E-3</v>
      </c>
      <c r="H515" s="225">
        <v>1.880264E-3</v>
      </c>
      <c r="I515" s="225">
        <v>9.4886177000000002E-3</v>
      </c>
      <c r="J515" s="225">
        <v>5.3661693000000002E-3</v>
      </c>
      <c r="K515" s="225">
        <v>9.7666154999999995E-4</v>
      </c>
      <c r="L515" s="225">
        <v>1.6153001E-2</v>
      </c>
      <c r="M515" s="225">
        <v>0</v>
      </c>
      <c r="N515" s="225">
        <v>0</v>
      </c>
      <c r="O515" s="225">
        <v>0</v>
      </c>
      <c r="P515" s="199">
        <f t="shared" si="65"/>
        <v>2.0342565185185184</v>
      </c>
      <c r="Q515" s="233">
        <v>75.044635999999997</v>
      </c>
      <c r="R515" s="96">
        <v>67.937800999999993</v>
      </c>
      <c r="S515" s="96">
        <v>6.0575200000000002</v>
      </c>
      <c r="T515" s="96">
        <v>1.6878E-5</v>
      </c>
      <c r="U515" s="96">
        <v>0.31186999999999998</v>
      </c>
      <c r="V515" s="96">
        <v>8.9698399999999998E-2</v>
      </c>
      <c r="W515" s="96">
        <v>0.64773000000000003</v>
      </c>
      <c r="X515" s="241">
        <f t="shared" si="66"/>
        <v>0.28561654752359</v>
      </c>
      <c r="Y515" s="241">
        <f t="shared" si="67"/>
        <v>7.6345196788000003E-2</v>
      </c>
      <c r="Z515" s="241">
        <f t="shared" si="68"/>
        <v>3.9229102307589997E-2</v>
      </c>
      <c r="AA515" s="241">
        <f t="shared" si="69"/>
        <v>0.170042248428</v>
      </c>
      <c r="AB515" s="241">
        <v>5.6385626000000001E-2</v>
      </c>
      <c r="AC515" s="241">
        <v>7.7428185000000004E-6</v>
      </c>
      <c r="AD515" s="241">
        <v>7.8064186000000001E-3</v>
      </c>
      <c r="AE515" s="241">
        <v>5.1191294999999997E-6</v>
      </c>
      <c r="AF515" s="241">
        <v>1.1986372E-2</v>
      </c>
      <c r="AG515" s="241">
        <v>1.5391824E-4</v>
      </c>
      <c r="AH515" s="241">
        <v>3.6900782E-2</v>
      </c>
      <c r="AI515" s="241">
        <v>8.9728605E-5</v>
      </c>
      <c r="AJ515" s="241">
        <v>6.7851027999999995E-5</v>
      </c>
      <c r="AK515" s="241">
        <v>3.2454087000000003E-5</v>
      </c>
      <c r="AL515" s="241">
        <v>6.6962310000000002E-6</v>
      </c>
      <c r="AM515" s="241">
        <v>2.0766590000000002E-8</v>
      </c>
      <c r="AN515" s="241">
        <v>5.8865993999999999E-4</v>
      </c>
      <c r="AO515" s="241">
        <v>2.8610834999999999E-4</v>
      </c>
      <c r="AP515" s="241">
        <v>1.2568013E-3</v>
      </c>
      <c r="AQ515" s="241">
        <v>3.8968428000000001E-5</v>
      </c>
      <c r="AR515" s="241">
        <v>0.17000328000000001</v>
      </c>
      <c r="AT515" s="193"/>
      <c r="AU515" s="193"/>
      <c r="AV515" s="193"/>
      <c r="AW515" s="193"/>
      <c r="AX515" s="193"/>
      <c r="AY515" s="193"/>
      <c r="AZ515" s="193"/>
      <c r="BA515" s="193"/>
      <c r="BB515" s="193"/>
      <c r="BC515" s="193"/>
      <c r="BD515" s="193"/>
      <c r="BE515" s="315"/>
      <c r="BF515" s="315"/>
      <c r="BG515" s="315"/>
      <c r="BH515" s="315"/>
      <c r="BI515" s="315"/>
      <c r="BJ515" s="315"/>
      <c r="BK515" s="315"/>
    </row>
    <row r="516" spans="1:63" x14ac:dyDescent="0.25">
      <c r="A516" s="9"/>
      <c r="B516" s="184" t="s">
        <v>5770</v>
      </c>
      <c r="C516" s="5" t="s">
        <v>4865</v>
      </c>
      <c r="D516" s="225">
        <v>0.22644542000000001</v>
      </c>
      <c r="E516" s="225">
        <v>0.16814376</v>
      </c>
      <c r="F516" s="225">
        <v>2.7065545E-2</v>
      </c>
      <c r="G516" s="225">
        <v>5.2109493999999996E-3</v>
      </c>
      <c r="H516" s="225">
        <v>1.1565046000000001E-2</v>
      </c>
      <c r="I516" s="225">
        <v>3.2472716000000001E-3</v>
      </c>
      <c r="J516" s="225">
        <v>2.5248606000000001E-3</v>
      </c>
      <c r="K516" s="225">
        <v>8.4392273E-4</v>
      </c>
      <c r="L516" s="225">
        <v>7.8440595000000002E-3</v>
      </c>
      <c r="M516" s="225">
        <v>0</v>
      </c>
      <c r="N516" s="225">
        <v>0</v>
      </c>
      <c r="O516" s="225">
        <v>0</v>
      </c>
      <c r="P516" s="199">
        <f t="shared" si="65"/>
        <v>1.2455093333333334</v>
      </c>
      <c r="Q516" s="233">
        <v>47.792563000000001</v>
      </c>
      <c r="R516" s="96">
        <v>46.029747</v>
      </c>
      <c r="S516" s="96">
        <v>1.4696640000000001</v>
      </c>
      <c r="T516" s="96">
        <v>2.4405000000000001E-5</v>
      </c>
      <c r="U516" s="96">
        <v>0.11794</v>
      </c>
      <c r="V516" s="96">
        <v>6.4372600000000002E-3</v>
      </c>
      <c r="W516" s="96">
        <v>0.16875000000000001</v>
      </c>
      <c r="X516" s="241">
        <f t="shared" si="66"/>
        <v>0.18075897374922362</v>
      </c>
      <c r="Y516" s="241">
        <f t="shared" si="67"/>
        <v>4.2196844986800014E-2</v>
      </c>
      <c r="Z516" s="241">
        <f t="shared" si="68"/>
        <v>2.3331000735423595E-2</v>
      </c>
      <c r="AA516" s="241">
        <f t="shared" si="69"/>
        <v>0.115231128027</v>
      </c>
      <c r="AB516" s="241">
        <v>3.4523860000000003E-2</v>
      </c>
      <c r="AC516" s="241">
        <v>2.0508286999999998E-6</v>
      </c>
      <c r="AD516" s="241">
        <v>1.7607228E-3</v>
      </c>
      <c r="AE516" s="241">
        <v>4.5336991E-6</v>
      </c>
      <c r="AF516" s="241">
        <v>5.8896644999999999E-3</v>
      </c>
      <c r="AG516" s="241">
        <v>1.6013158999999999E-5</v>
      </c>
      <c r="AH516" s="241">
        <v>2.259305E-2</v>
      </c>
      <c r="AI516" s="241">
        <v>4.3357009000000003E-5</v>
      </c>
      <c r="AJ516" s="241">
        <v>4.7024484E-5</v>
      </c>
      <c r="AK516" s="241">
        <v>1.3000263E-5</v>
      </c>
      <c r="AL516" s="241">
        <v>1.3929217999999999E-6</v>
      </c>
      <c r="AM516" s="241">
        <v>4.7376235999999999E-9</v>
      </c>
      <c r="AN516" s="241">
        <v>2.3385087000000001E-4</v>
      </c>
      <c r="AO516" s="241">
        <v>1.1341441E-4</v>
      </c>
      <c r="AP516" s="241">
        <v>2.8590604E-4</v>
      </c>
      <c r="AQ516" s="241">
        <v>1.8508027E-5</v>
      </c>
      <c r="AR516" s="241">
        <v>0.11521262</v>
      </c>
      <c r="AT516" s="193"/>
      <c r="AU516" s="193"/>
      <c r="AV516" s="193"/>
      <c r="AW516" s="193"/>
      <c r="AX516" s="193"/>
      <c r="AY516" s="193"/>
      <c r="AZ516" s="193"/>
      <c r="BA516" s="193"/>
      <c r="BB516" s="193"/>
      <c r="BC516" s="193"/>
      <c r="BD516" s="193"/>
      <c r="BE516" s="315"/>
      <c r="BF516" s="315"/>
      <c r="BG516" s="315"/>
      <c r="BH516" s="315"/>
      <c r="BI516" s="315"/>
      <c r="BJ516" s="315"/>
      <c r="BK516" s="315"/>
    </row>
    <row r="517" spans="1:63" x14ac:dyDescent="0.25">
      <c r="A517" s="9"/>
      <c r="B517" s="184" t="s">
        <v>5770</v>
      </c>
      <c r="C517" s="5" t="s">
        <v>4866</v>
      </c>
      <c r="D517" s="225">
        <v>0.22191631000000001</v>
      </c>
      <c r="E517" s="225">
        <v>0.15909809</v>
      </c>
      <c r="F517" s="225">
        <v>2.9590973E-2</v>
      </c>
      <c r="G517" s="225">
        <v>3.9285474999999999E-3</v>
      </c>
      <c r="H517" s="225">
        <v>4.9199326999999999E-3</v>
      </c>
      <c r="I517" s="225">
        <v>5.0243794E-3</v>
      </c>
      <c r="J517" s="225">
        <v>6.6714351999999999E-3</v>
      </c>
      <c r="K517" s="225">
        <v>7.1559430999999996E-5</v>
      </c>
      <c r="L517" s="225">
        <v>1.2611389000000001E-2</v>
      </c>
      <c r="M517" s="225">
        <v>0</v>
      </c>
      <c r="N517" s="225">
        <v>0</v>
      </c>
      <c r="O517" s="225">
        <v>0</v>
      </c>
      <c r="P517" s="199">
        <f t="shared" si="65"/>
        <v>1.1785043703703704</v>
      </c>
      <c r="Q517" s="233">
        <v>46.662416999999998</v>
      </c>
      <c r="R517" s="96">
        <v>44.446261</v>
      </c>
      <c r="S517" s="96">
        <v>1.769992</v>
      </c>
      <c r="T517" s="96">
        <v>3.8674999999999998E-5</v>
      </c>
      <c r="U517" s="96">
        <v>0.10279000000000001</v>
      </c>
      <c r="V517" s="96">
        <v>2.6045209999999999E-2</v>
      </c>
      <c r="W517" s="96">
        <v>0.31729000000000002</v>
      </c>
      <c r="X517" s="241">
        <f t="shared" si="66"/>
        <v>0.17823434667124899</v>
      </c>
      <c r="Y517" s="241">
        <f t="shared" si="67"/>
        <v>4.3170617603599998E-2</v>
      </c>
      <c r="Z517" s="241">
        <f t="shared" si="68"/>
        <v>2.3856356757649001E-2</v>
      </c>
      <c r="AA517" s="241">
        <f t="shared" si="69"/>
        <v>0.11120737231</v>
      </c>
      <c r="AB517" s="241">
        <v>3.2667212000000001E-2</v>
      </c>
      <c r="AC517" s="241">
        <v>2.8223687999999999E-5</v>
      </c>
      <c r="AD517" s="241">
        <v>4.0554971000000004E-3</v>
      </c>
      <c r="AE517" s="241">
        <v>4.3492445999999998E-6</v>
      </c>
      <c r="AF517" s="241">
        <v>6.3585289999999999E-3</v>
      </c>
      <c r="AG517" s="241">
        <v>5.6806571E-5</v>
      </c>
      <c r="AH517" s="241">
        <v>2.1378827999999999E-2</v>
      </c>
      <c r="AI517" s="241">
        <v>4.6850473000000001E-5</v>
      </c>
      <c r="AJ517" s="241">
        <v>2.697706E-5</v>
      </c>
      <c r="AK517" s="241">
        <v>4.4173325000000001E-5</v>
      </c>
      <c r="AL517" s="241">
        <v>3.5163178999999998E-6</v>
      </c>
      <c r="AM517" s="241">
        <v>1.0701749E-8</v>
      </c>
      <c r="AN517" s="241">
        <v>4.2197399000000002E-4</v>
      </c>
      <c r="AO517" s="241">
        <v>1.9490029E-4</v>
      </c>
      <c r="AP517" s="241">
        <v>1.7391265999999999E-3</v>
      </c>
      <c r="AQ517" s="241">
        <v>3.0442309999999999E-5</v>
      </c>
      <c r="AR517" s="241">
        <v>0.11117692999999999</v>
      </c>
      <c r="AT517" s="193"/>
      <c r="AU517" s="193"/>
      <c r="AV517" s="193"/>
      <c r="AW517" s="193"/>
      <c r="AX517" s="193"/>
      <c r="AY517" s="193"/>
      <c r="AZ517" s="193"/>
      <c r="BA517" s="193"/>
      <c r="BB517" s="193"/>
      <c r="BC517" s="193"/>
      <c r="BD517" s="193"/>
      <c r="BE517" s="315"/>
      <c r="BF517" s="315"/>
      <c r="BG517" s="315"/>
      <c r="BH517" s="315"/>
      <c r="BI517" s="315"/>
      <c r="BJ517" s="315"/>
      <c r="BK517" s="315"/>
    </row>
    <row r="518" spans="1:63" x14ac:dyDescent="0.25">
      <c r="A518" s="9"/>
      <c r="B518" s="184" t="s">
        <v>5770</v>
      </c>
      <c r="C518" s="5" t="s">
        <v>3303</v>
      </c>
      <c r="D518" s="225">
        <v>0.53646537000000005</v>
      </c>
      <c r="E518" s="225">
        <v>0.38211846999999999</v>
      </c>
      <c r="F518" s="225">
        <v>7.1267869999999997E-2</v>
      </c>
      <c r="G518" s="225">
        <v>1.3308342000000001E-2</v>
      </c>
      <c r="H518" s="225">
        <v>2.0227631999999999E-2</v>
      </c>
      <c r="I518" s="225">
        <v>1.0467789999999999E-2</v>
      </c>
      <c r="J518" s="225">
        <v>7.9284365000000002E-3</v>
      </c>
      <c r="K518" s="225">
        <v>6.5708659999999996E-4</v>
      </c>
      <c r="L518" s="225">
        <v>3.0489740000000001E-2</v>
      </c>
      <c r="M518" s="225">
        <v>0</v>
      </c>
      <c r="N518" s="225">
        <v>0</v>
      </c>
      <c r="O518" s="225">
        <v>0</v>
      </c>
      <c r="P518" s="199">
        <f t="shared" si="65"/>
        <v>2.8305071851851848</v>
      </c>
      <c r="Q518" s="233">
        <v>82.366253</v>
      </c>
      <c r="R518" s="96">
        <v>75.095263000000003</v>
      </c>
      <c r="S518" s="96">
        <v>5.9555999999999996</v>
      </c>
      <c r="T518" s="96">
        <v>5.3906999999999997E-5</v>
      </c>
      <c r="U518" s="96">
        <v>0.33488000000000001</v>
      </c>
      <c r="V518" s="96">
        <v>8.9486300000000005E-2</v>
      </c>
      <c r="W518" s="96">
        <v>0.89097000000000004</v>
      </c>
      <c r="X518" s="241">
        <f t="shared" si="66"/>
        <v>0.34828681565328801</v>
      </c>
      <c r="Y518" s="241">
        <f t="shared" si="67"/>
        <v>0.10403327640070001</v>
      </c>
      <c r="Z518" s="241">
        <f t="shared" si="68"/>
        <v>5.6105755407587998E-2</v>
      </c>
      <c r="AA518" s="241">
        <f t="shared" si="69"/>
        <v>0.188147783845</v>
      </c>
      <c r="AB518" s="241">
        <v>7.8458238999999999E-2</v>
      </c>
      <c r="AC518" s="241">
        <v>1.6945844999999999E-5</v>
      </c>
      <c r="AD518" s="241">
        <v>1.0638026E-2</v>
      </c>
      <c r="AE518" s="241">
        <v>8.0769957E-6</v>
      </c>
      <c r="AF518" s="241">
        <v>1.4740641000000001E-2</v>
      </c>
      <c r="AG518" s="241">
        <v>1.7134756000000001E-4</v>
      </c>
      <c r="AH518" s="241">
        <v>5.1346747999999998E-2</v>
      </c>
      <c r="AI518" s="241">
        <v>1.1512412E-4</v>
      </c>
      <c r="AJ518" s="241">
        <v>1.0454684E-4</v>
      </c>
      <c r="AK518" s="241">
        <v>1.5684014000000001E-4</v>
      </c>
      <c r="AL518" s="241">
        <v>9.0774600999999996E-6</v>
      </c>
      <c r="AM518" s="241">
        <v>2.9107488000000001E-8</v>
      </c>
      <c r="AN518" s="241">
        <v>1.0466983999999999E-3</v>
      </c>
      <c r="AO518" s="241">
        <v>5.0632434E-4</v>
      </c>
      <c r="AP518" s="241">
        <v>2.8203669999999998E-3</v>
      </c>
      <c r="AQ518" s="241">
        <v>7.4203845000000006E-5</v>
      </c>
      <c r="AR518" s="241">
        <v>0.18807357999999999</v>
      </c>
      <c r="AT518" s="193"/>
      <c r="AU518" s="193"/>
      <c r="AV518" s="193"/>
      <c r="AW518" s="193"/>
      <c r="AX518" s="193"/>
      <c r="AY518" s="193"/>
      <c r="AZ518" s="193"/>
      <c r="BA518" s="193"/>
      <c r="BB518" s="193"/>
      <c r="BC518" s="193"/>
      <c r="BD518" s="193"/>
      <c r="BE518" s="315"/>
      <c r="BF518" s="315"/>
      <c r="BG518" s="315"/>
      <c r="BH518" s="315"/>
      <c r="BI518" s="315"/>
      <c r="BJ518" s="315"/>
      <c r="BK518" s="315"/>
    </row>
    <row r="519" spans="1:63" x14ac:dyDescent="0.25">
      <c r="A519" s="9"/>
      <c r="B519" s="184" t="s">
        <v>5770</v>
      </c>
      <c r="C519" s="5" t="s">
        <v>5314</v>
      </c>
      <c r="D519" s="225">
        <v>0.39294626999999999</v>
      </c>
      <c r="E519" s="225">
        <v>0.30055607000000001</v>
      </c>
      <c r="F519" s="225">
        <v>5.4583009000000002E-2</v>
      </c>
      <c r="G519" s="225">
        <v>4.0023111999999998E-3</v>
      </c>
      <c r="H519" s="225">
        <v>8.6356470999999994E-3</v>
      </c>
      <c r="I519" s="225">
        <v>5.8009890000000003E-3</v>
      </c>
      <c r="J519" s="225">
        <v>6.6952158999999999E-3</v>
      </c>
      <c r="K519" s="225">
        <v>8.0452064999999998E-4</v>
      </c>
      <c r="L519" s="225">
        <v>1.1868510000000001E-2</v>
      </c>
      <c r="M519" s="225">
        <v>0</v>
      </c>
      <c r="N519" s="225">
        <v>0</v>
      </c>
      <c r="O519" s="225">
        <v>0</v>
      </c>
      <c r="P519" s="199">
        <f t="shared" si="65"/>
        <v>2.2263412592592591</v>
      </c>
      <c r="Q519" s="233">
        <v>77.405140000000003</v>
      </c>
      <c r="R519" s="96">
        <v>73.14349</v>
      </c>
      <c r="S519" s="96">
        <v>3.6884399999999999</v>
      </c>
      <c r="T519" s="96">
        <v>5.3834E-6</v>
      </c>
      <c r="U519" s="96">
        <v>0.21809999999999999</v>
      </c>
      <c r="V519" s="96">
        <v>3.2634999999999997E-2</v>
      </c>
      <c r="W519" s="96">
        <v>0.32246999999999998</v>
      </c>
      <c r="X519" s="241">
        <f t="shared" si="66"/>
        <v>0.30116907041236701</v>
      </c>
      <c r="Y519" s="241">
        <f t="shared" si="67"/>
        <v>7.6781553323899993E-2</v>
      </c>
      <c r="Z519" s="241">
        <f t="shared" si="68"/>
        <v>4.1261536060467001E-2</v>
      </c>
      <c r="AA519" s="241">
        <f t="shared" si="69"/>
        <v>0.18312598102800001</v>
      </c>
      <c r="AB519" s="241">
        <v>6.1711413999999999E-2</v>
      </c>
      <c r="AC519" s="241">
        <v>1.9023884E-6</v>
      </c>
      <c r="AD519" s="241">
        <v>3.7510846999999998E-3</v>
      </c>
      <c r="AE519" s="241">
        <v>6.2052785000000001E-6</v>
      </c>
      <c r="AF519" s="241">
        <v>1.1254141E-2</v>
      </c>
      <c r="AG519" s="241">
        <v>5.6805957E-5</v>
      </c>
      <c r="AH519" s="241">
        <v>4.0384811E-2</v>
      </c>
      <c r="AI519" s="241">
        <v>8.8890144000000005E-5</v>
      </c>
      <c r="AJ519" s="241">
        <v>2.8664540999999999E-5</v>
      </c>
      <c r="AK519" s="241">
        <v>1.6772151000000001E-5</v>
      </c>
      <c r="AL519" s="241">
        <v>3.2177811E-6</v>
      </c>
      <c r="AM519" s="241">
        <v>1.0383367000000001E-8</v>
      </c>
      <c r="AN519" s="241">
        <v>3.6805851999999997E-4</v>
      </c>
      <c r="AO519" s="241">
        <v>1.4823121E-4</v>
      </c>
      <c r="AP519" s="241">
        <v>2.2288032999999999E-4</v>
      </c>
      <c r="AQ519" s="241">
        <v>2.8751028E-5</v>
      </c>
      <c r="AR519" s="241">
        <v>0.18309723</v>
      </c>
      <c r="AT519" s="193"/>
      <c r="AU519" s="193"/>
      <c r="AV519" s="193"/>
      <c r="AW519" s="193"/>
      <c r="AX519" s="193"/>
      <c r="AY519" s="193"/>
      <c r="AZ519" s="193"/>
      <c r="BA519" s="193"/>
      <c r="BB519" s="193"/>
      <c r="BC519" s="193"/>
      <c r="BD519" s="193"/>
      <c r="BE519" s="315"/>
      <c r="BF519" s="315"/>
      <c r="BG519" s="315"/>
      <c r="BH519" s="315"/>
      <c r="BI519" s="315"/>
      <c r="BJ519" s="315"/>
      <c r="BK519" s="315"/>
    </row>
    <row r="520" spans="1:63" x14ac:dyDescent="0.25">
      <c r="A520" s="9"/>
      <c r="B520" s="184" t="s">
        <v>5770</v>
      </c>
      <c r="C520" s="5" t="s">
        <v>5517</v>
      </c>
      <c r="D520" s="225">
        <v>0.26245652000000003</v>
      </c>
      <c r="E520" s="225">
        <v>0.19085481000000001</v>
      </c>
      <c r="F520" s="225">
        <v>3.1514145E-2</v>
      </c>
      <c r="G520" s="225">
        <v>5.4492313000000002E-3</v>
      </c>
      <c r="H520" s="225">
        <v>1.5211114E-3</v>
      </c>
      <c r="I520" s="225">
        <v>5.9182456999999997E-3</v>
      </c>
      <c r="J520" s="225">
        <v>3.4489067000000001E-3</v>
      </c>
      <c r="K520" s="225">
        <v>5.9609734000000002E-4</v>
      </c>
      <c r="L520" s="225">
        <v>2.3153975E-2</v>
      </c>
      <c r="M520" s="225">
        <v>0</v>
      </c>
      <c r="N520" s="225">
        <v>0</v>
      </c>
      <c r="O520" s="225">
        <v>0</v>
      </c>
      <c r="P520" s="199">
        <f t="shared" si="65"/>
        <v>1.4137393333333332</v>
      </c>
      <c r="Q520" s="233">
        <v>39.467512999999997</v>
      </c>
      <c r="R520" s="96">
        <v>35.171596000000001</v>
      </c>
      <c r="S520" s="96">
        <v>3.5698880000000002</v>
      </c>
      <c r="T520" s="96">
        <v>8.0914000000000002E-6</v>
      </c>
      <c r="U520" s="96">
        <v>0.24031</v>
      </c>
      <c r="V520" s="96">
        <v>5.3700270000000001E-2</v>
      </c>
      <c r="W520" s="96">
        <v>0.43201000000000001</v>
      </c>
      <c r="X520" s="241">
        <f t="shared" si="66"/>
        <v>0.16817060725555499</v>
      </c>
      <c r="Y520" s="241">
        <f t="shared" si="67"/>
        <v>5.2946494314599996E-2</v>
      </c>
      <c r="Z520" s="241">
        <f t="shared" si="68"/>
        <v>2.7125310830954992E-2</v>
      </c>
      <c r="AA520" s="241">
        <f t="shared" si="69"/>
        <v>8.8098802109999999E-2</v>
      </c>
      <c r="AB520" s="241">
        <v>3.9186392E-2</v>
      </c>
      <c r="AC520" s="241">
        <v>2.4438360999999999E-6</v>
      </c>
      <c r="AD520" s="241">
        <v>6.5447073E-3</v>
      </c>
      <c r="AE520" s="241">
        <v>2.9955465000000001E-6</v>
      </c>
      <c r="AF520" s="241">
        <v>7.1166242000000003E-3</v>
      </c>
      <c r="AG520" s="241">
        <v>9.3331432E-5</v>
      </c>
      <c r="AH520" s="241">
        <v>2.5643065E-2</v>
      </c>
      <c r="AI520" s="241">
        <v>5.1087622000000002E-5</v>
      </c>
      <c r="AJ520" s="241">
        <v>4.7562029999999998E-5</v>
      </c>
      <c r="AK520" s="241">
        <v>4.6023979000000001E-5</v>
      </c>
      <c r="AL520" s="241">
        <v>5.1575476E-6</v>
      </c>
      <c r="AM520" s="241">
        <v>1.6442355E-8</v>
      </c>
      <c r="AN520" s="241">
        <v>7.1048381000000005E-4</v>
      </c>
      <c r="AO520" s="241">
        <v>2.5199104999999998E-4</v>
      </c>
      <c r="AP520" s="241">
        <v>3.6992334999999999E-4</v>
      </c>
      <c r="AQ520" s="241">
        <v>5.5169110000000001E-5</v>
      </c>
      <c r="AR520" s="241">
        <v>8.8043632999999996E-2</v>
      </c>
      <c r="AT520" s="193"/>
      <c r="AU520" s="193"/>
      <c r="AV520" s="193"/>
      <c r="AW520" s="193"/>
      <c r="AX520" s="193"/>
      <c r="AY520" s="193"/>
      <c r="AZ520" s="193"/>
      <c r="BA520" s="193"/>
      <c r="BB520" s="193"/>
      <c r="BC520" s="193"/>
      <c r="BD520" s="193"/>
      <c r="BE520" s="315"/>
      <c r="BF520" s="315"/>
      <c r="BG520" s="315"/>
      <c r="BH520" s="315"/>
      <c r="BI520" s="315"/>
      <c r="BJ520" s="315"/>
      <c r="BK520" s="315"/>
    </row>
    <row r="521" spans="1:63" x14ac:dyDescent="0.25">
      <c r="A521" s="9"/>
      <c r="B521" s="184" t="s">
        <v>5770</v>
      </c>
      <c r="C521" s="5" t="s">
        <v>5315</v>
      </c>
      <c r="D521" s="225">
        <v>0.26302367999999998</v>
      </c>
      <c r="E521" s="225">
        <v>0.17606374</v>
      </c>
      <c r="F521" s="225">
        <v>4.0482920999999998E-2</v>
      </c>
      <c r="G521" s="225">
        <v>9.8673432999999994E-3</v>
      </c>
      <c r="H521" s="225">
        <v>4.6027509999999999E-4</v>
      </c>
      <c r="I521" s="225">
        <v>7.8260308999999993E-3</v>
      </c>
      <c r="J521" s="225">
        <v>4.4365893999999996E-3</v>
      </c>
      <c r="K521" s="225">
        <v>4.2811111E-4</v>
      </c>
      <c r="L521" s="225">
        <v>2.3458667999999998E-2</v>
      </c>
      <c r="M521" s="225">
        <v>0</v>
      </c>
      <c r="N521" s="225">
        <v>0</v>
      </c>
      <c r="O521" s="225">
        <v>0</v>
      </c>
      <c r="P521" s="199">
        <f t="shared" si="65"/>
        <v>1.3041758518518518</v>
      </c>
      <c r="Q521" s="233">
        <v>37.419141000000003</v>
      </c>
      <c r="R521" s="96">
        <v>29.714047000000001</v>
      </c>
      <c r="S521" s="96">
        <v>6.4909600000000003</v>
      </c>
      <c r="T521" s="96">
        <v>8.4061999999999992E-6</v>
      </c>
      <c r="U521" s="96">
        <v>0.33040999999999998</v>
      </c>
      <c r="V521" s="96">
        <v>0.1119555</v>
      </c>
      <c r="W521" s="96">
        <v>0.77176</v>
      </c>
      <c r="X521" s="241">
        <f t="shared" si="66"/>
        <v>0.15839253359211602</v>
      </c>
      <c r="Y521" s="241">
        <f t="shared" si="67"/>
        <v>5.8423680579500009E-2</v>
      </c>
      <c r="Z521" s="241">
        <f t="shared" si="68"/>
        <v>2.5531598298616003E-2</v>
      </c>
      <c r="AA521" s="241">
        <f t="shared" si="69"/>
        <v>7.4437254713999992E-2</v>
      </c>
      <c r="AB521" s="241">
        <v>3.6147958000000001E-2</v>
      </c>
      <c r="AC521" s="241">
        <v>8.1769113000000005E-5</v>
      </c>
      <c r="AD521" s="241">
        <v>1.3195175999999999E-2</v>
      </c>
      <c r="AE521" s="241">
        <v>2.8683164999999998E-6</v>
      </c>
      <c r="AF521" s="241">
        <v>8.8031533999999995E-3</v>
      </c>
      <c r="AG521" s="241">
        <v>1.9275575000000001E-4</v>
      </c>
      <c r="AH521" s="241">
        <v>2.3657682999999999E-2</v>
      </c>
      <c r="AI521" s="241">
        <v>6.5957755999999993E-5</v>
      </c>
      <c r="AJ521" s="241">
        <v>8.6653599000000004E-5</v>
      </c>
      <c r="AK521" s="241">
        <v>1.5343046999999999E-4</v>
      </c>
      <c r="AL521" s="241">
        <v>8.4055221999999995E-6</v>
      </c>
      <c r="AM521" s="241">
        <v>2.6601416000000001E-8</v>
      </c>
      <c r="AN521" s="241">
        <v>8.4198225999999995E-4</v>
      </c>
      <c r="AO521" s="241">
        <v>3.0777963000000003E-4</v>
      </c>
      <c r="AP521" s="241">
        <v>4.0967945999999998E-4</v>
      </c>
      <c r="AQ521" s="241">
        <v>5.6590713999999998E-5</v>
      </c>
      <c r="AR521" s="241">
        <v>7.4380663999999999E-2</v>
      </c>
      <c r="AT521" s="193"/>
      <c r="AU521" s="193"/>
      <c r="AV521" s="193"/>
      <c r="AW521" s="193"/>
      <c r="AX521" s="193"/>
      <c r="AY521" s="193"/>
      <c r="AZ521" s="193"/>
      <c r="BA521" s="193"/>
      <c r="BB521" s="193"/>
      <c r="BC521" s="193"/>
      <c r="BD521" s="193"/>
      <c r="BE521" s="315"/>
      <c r="BF521" s="315"/>
      <c r="BG521" s="315"/>
      <c r="BH521" s="315"/>
      <c r="BI521" s="315"/>
      <c r="BJ521" s="315"/>
      <c r="BK521" s="315"/>
    </row>
    <row r="522" spans="1:63" x14ac:dyDescent="0.25">
      <c r="A522" s="9"/>
      <c r="B522" s="184" t="s">
        <v>5770</v>
      </c>
      <c r="C522" s="5" t="s">
        <v>5316</v>
      </c>
      <c r="D522" s="225">
        <v>0.61762972000000005</v>
      </c>
      <c r="E522" s="225">
        <v>0.43716385000000002</v>
      </c>
      <c r="F522" s="225">
        <v>8.1827161999999995E-2</v>
      </c>
      <c r="G522" s="225">
        <v>2.0415935999999999E-2</v>
      </c>
      <c r="H522" s="225">
        <v>7.1090531999999998E-3</v>
      </c>
      <c r="I522" s="225">
        <v>1.5130223999999999E-2</v>
      </c>
      <c r="J522" s="225">
        <v>8.2752890999999995E-3</v>
      </c>
      <c r="K522" s="225">
        <v>1.115043E-3</v>
      </c>
      <c r="L522" s="225">
        <v>4.6593162E-2</v>
      </c>
      <c r="M522" s="225">
        <v>0</v>
      </c>
      <c r="N522" s="225">
        <v>0</v>
      </c>
      <c r="O522" s="225">
        <v>0</v>
      </c>
      <c r="P522" s="199">
        <f t="shared" si="65"/>
        <v>3.2382507407407406</v>
      </c>
      <c r="Q522" s="233">
        <v>88.014228000000003</v>
      </c>
      <c r="R522" s="96">
        <v>74.250388999999998</v>
      </c>
      <c r="S522" s="96">
        <v>11.566240000000001</v>
      </c>
      <c r="T522" s="96">
        <v>2.9835000000000001E-5</v>
      </c>
      <c r="U522" s="96">
        <v>0.61704000000000003</v>
      </c>
      <c r="V522" s="96">
        <v>0.19092990000000001</v>
      </c>
      <c r="W522" s="96">
        <v>1.3895999999999999</v>
      </c>
      <c r="X522" s="241">
        <f t="shared" si="66"/>
        <v>0.37736473353526501</v>
      </c>
      <c r="Y522" s="241">
        <f t="shared" si="67"/>
        <v>0.1289643169286</v>
      </c>
      <c r="Z522" s="241">
        <f t="shared" si="68"/>
        <v>6.2397219966665002E-2</v>
      </c>
      <c r="AA522" s="241">
        <f t="shared" si="69"/>
        <v>0.18600319664000001</v>
      </c>
      <c r="AB522" s="241">
        <v>8.9757328999999997E-2</v>
      </c>
      <c r="AC522" s="241">
        <v>4.1045754E-5</v>
      </c>
      <c r="AD522" s="241">
        <v>2.0783886000000001E-2</v>
      </c>
      <c r="AE522" s="241">
        <v>7.4388945999999999E-6</v>
      </c>
      <c r="AF522" s="241">
        <v>1.8042618999999999E-2</v>
      </c>
      <c r="AG522" s="241">
        <v>3.3199827999999998E-4</v>
      </c>
      <c r="AH522" s="241">
        <v>5.8743258E-2</v>
      </c>
      <c r="AI522" s="241">
        <v>1.3234189000000001E-4</v>
      </c>
      <c r="AJ522" s="241">
        <v>1.6743465999999999E-4</v>
      </c>
      <c r="AK522" s="241">
        <v>1.1181737E-4</v>
      </c>
      <c r="AL522" s="241">
        <v>1.4997661E-5</v>
      </c>
      <c r="AM522" s="241">
        <v>4.7345665000000002E-8</v>
      </c>
      <c r="AN522" s="241">
        <v>1.5882097E-3</v>
      </c>
      <c r="AO522" s="241">
        <v>6.4711580000000003E-4</v>
      </c>
      <c r="AP522" s="241">
        <v>9.919975399999999E-4</v>
      </c>
      <c r="AQ522" s="241">
        <v>1.1225663999999999E-4</v>
      </c>
      <c r="AR522" s="241">
        <v>0.18589094</v>
      </c>
      <c r="AT522" s="193"/>
      <c r="AU522" s="193"/>
      <c r="AV522" s="193"/>
      <c r="AW522" s="193"/>
      <c r="AX522" s="193"/>
      <c r="AY522" s="193"/>
      <c r="AZ522" s="193"/>
      <c r="BA522" s="193"/>
      <c r="BB522" s="193"/>
      <c r="BC522" s="193"/>
      <c r="BD522" s="193"/>
      <c r="BE522" s="315"/>
      <c r="BF522" s="315"/>
      <c r="BG522" s="315"/>
      <c r="BH522" s="315"/>
      <c r="BI522" s="315"/>
      <c r="BJ522" s="315"/>
      <c r="BK522" s="315"/>
    </row>
    <row r="523" spans="1:63" x14ac:dyDescent="0.25">
      <c r="A523" s="9"/>
      <c r="B523" s="184" t="s">
        <v>5770</v>
      </c>
      <c r="C523" s="5" t="s">
        <v>5317</v>
      </c>
      <c r="D523" s="225">
        <v>0.40233655000000002</v>
      </c>
      <c r="E523" s="225">
        <v>0.30384214999999998</v>
      </c>
      <c r="F523" s="225">
        <v>4.5957288999999998E-2</v>
      </c>
      <c r="G523" s="225">
        <v>9.0339935000000003E-3</v>
      </c>
      <c r="H523" s="225">
        <v>4.6590588E-3</v>
      </c>
      <c r="I523" s="225">
        <v>7.8949849000000006E-3</v>
      </c>
      <c r="J523" s="225">
        <v>4.1530884999999998E-3</v>
      </c>
      <c r="K523" s="225">
        <v>7.0328298000000005E-4</v>
      </c>
      <c r="L523" s="225">
        <v>2.6092710000000002E-2</v>
      </c>
      <c r="M523" s="225">
        <v>0</v>
      </c>
      <c r="N523" s="225">
        <v>0</v>
      </c>
      <c r="O523" s="225">
        <v>0</v>
      </c>
      <c r="P523" s="199">
        <f t="shared" si="65"/>
        <v>2.2506825925925922</v>
      </c>
      <c r="Q523" s="233">
        <v>75.086584000000002</v>
      </c>
      <c r="R523" s="96">
        <v>68.490149000000002</v>
      </c>
      <c r="S523" s="96">
        <v>5.4988080000000004</v>
      </c>
      <c r="T523" s="96">
        <v>2.3411999999999999E-5</v>
      </c>
      <c r="U523" s="96">
        <v>0.31020999999999999</v>
      </c>
      <c r="V523" s="96">
        <v>8.9562799999999998E-2</v>
      </c>
      <c r="W523" s="96">
        <v>0.69782999999999995</v>
      </c>
      <c r="X523" s="241">
        <f t="shared" si="66"/>
        <v>0.297032420248725</v>
      </c>
      <c r="Y523" s="241">
        <f t="shared" si="67"/>
        <v>8.1795641302700006E-2</v>
      </c>
      <c r="Z523" s="241">
        <f t="shared" si="68"/>
        <v>4.3514168880024996E-2</v>
      </c>
      <c r="AA523" s="241">
        <f t="shared" si="69"/>
        <v>0.17172261006600001</v>
      </c>
      <c r="AB523" s="241">
        <v>6.2385505000000001E-2</v>
      </c>
      <c r="AC523" s="241">
        <v>1.0360941E-5</v>
      </c>
      <c r="AD523" s="241">
        <v>9.0970582000000008E-3</v>
      </c>
      <c r="AE523" s="241">
        <v>4.7366717000000002E-6</v>
      </c>
      <c r="AF523" s="241">
        <v>1.0143371999999999E-2</v>
      </c>
      <c r="AG523" s="241">
        <v>1.5460849E-4</v>
      </c>
      <c r="AH523" s="241">
        <v>4.0828422000000003E-2</v>
      </c>
      <c r="AI523" s="241">
        <v>7.3589622999999994E-5</v>
      </c>
      <c r="AJ523" s="241">
        <v>7.3359219000000006E-5</v>
      </c>
      <c r="AK523" s="241">
        <v>3.7072463E-5</v>
      </c>
      <c r="AL523" s="241">
        <v>7.9520696999999994E-6</v>
      </c>
      <c r="AM523" s="241">
        <v>2.3645324999999999E-8</v>
      </c>
      <c r="AN523" s="241">
        <v>8.1165698E-4</v>
      </c>
      <c r="AO523" s="241">
        <v>3.7052477999999998E-4</v>
      </c>
      <c r="AP523" s="241">
        <v>1.3115681E-3</v>
      </c>
      <c r="AQ523" s="241">
        <v>6.4660066000000002E-5</v>
      </c>
      <c r="AR523" s="241">
        <v>0.17165795</v>
      </c>
      <c r="AT523" s="193"/>
      <c r="AU523" s="193"/>
      <c r="AV523" s="193"/>
      <c r="AW523" s="193"/>
      <c r="AX523" s="193"/>
      <c r="AY523" s="193"/>
      <c r="AZ523" s="193"/>
      <c r="BA523" s="193"/>
      <c r="BB523" s="193"/>
      <c r="BC523" s="193"/>
      <c r="BD523" s="193"/>
      <c r="BE523" s="315"/>
      <c r="BF523" s="315"/>
      <c r="BG523" s="315"/>
      <c r="BH523" s="315"/>
      <c r="BI523" s="315"/>
      <c r="BJ523" s="315"/>
      <c r="BK523" s="315"/>
    </row>
    <row r="524" spans="1:63" x14ac:dyDescent="0.25">
      <c r="A524" s="9"/>
      <c r="B524" s="184" t="s">
        <v>5770</v>
      </c>
      <c r="C524" s="5" t="s">
        <v>5318</v>
      </c>
      <c r="D524" s="225">
        <v>0.38285012000000002</v>
      </c>
      <c r="E524" s="225">
        <v>0.28401338999999998</v>
      </c>
      <c r="F524" s="225">
        <v>4.6431765999999999E-2</v>
      </c>
      <c r="G524" s="225">
        <v>9.3335389000000005E-3</v>
      </c>
      <c r="H524" s="225">
        <v>7.9470654999999994E-3</v>
      </c>
      <c r="I524" s="225">
        <v>7.4045964000000004E-3</v>
      </c>
      <c r="J524" s="225">
        <v>4.3939384999999997E-3</v>
      </c>
      <c r="K524" s="225">
        <v>1.0662094E-3</v>
      </c>
      <c r="L524" s="225">
        <v>2.2259617999999998E-2</v>
      </c>
      <c r="M524" s="225">
        <v>0</v>
      </c>
      <c r="N524" s="225">
        <v>0</v>
      </c>
      <c r="O524" s="225">
        <v>0</v>
      </c>
      <c r="P524" s="199">
        <f t="shared" si="65"/>
        <v>2.1038028888888887</v>
      </c>
      <c r="Q524" s="233">
        <v>66.890674000000004</v>
      </c>
      <c r="R524" s="96">
        <v>61.061227000000002</v>
      </c>
      <c r="S524" s="96">
        <v>4.8957439999999997</v>
      </c>
      <c r="T524" s="96">
        <v>2.0661000000000001E-5</v>
      </c>
      <c r="U524" s="96">
        <v>0.29876000000000003</v>
      </c>
      <c r="V524" s="96">
        <v>6.7072030000000005E-2</v>
      </c>
      <c r="W524" s="96">
        <v>0.56784999999999997</v>
      </c>
      <c r="X524" s="241">
        <f t="shared" si="66"/>
        <v>0.26875052260018495</v>
      </c>
      <c r="Y524" s="241">
        <f t="shared" si="67"/>
        <v>7.6006631104099984E-2</v>
      </c>
      <c r="Z524" s="241">
        <f t="shared" si="68"/>
        <v>3.9839823678084994E-2</v>
      </c>
      <c r="AA524" s="241">
        <f t="shared" si="69"/>
        <v>0.15290406781800001</v>
      </c>
      <c r="AB524" s="241">
        <v>5.8313868999999997E-2</v>
      </c>
      <c r="AC524" s="241">
        <v>3.6414483999999998E-6</v>
      </c>
      <c r="AD524" s="241">
        <v>7.2855176999999998E-3</v>
      </c>
      <c r="AE524" s="241">
        <v>5.5103157000000002E-6</v>
      </c>
      <c r="AF524" s="241">
        <v>1.0279369E-2</v>
      </c>
      <c r="AG524" s="241">
        <v>1.1872364E-4</v>
      </c>
      <c r="AH524" s="241">
        <v>3.8163255E-2</v>
      </c>
      <c r="AI524" s="241">
        <v>7.4738033000000005E-5</v>
      </c>
      <c r="AJ524" s="241">
        <v>7.6580889000000001E-5</v>
      </c>
      <c r="AK524" s="241">
        <v>2.3529984999999999E-5</v>
      </c>
      <c r="AL524" s="241">
        <v>6.0012511999999996E-6</v>
      </c>
      <c r="AM524" s="241">
        <v>1.8839884999999998E-8</v>
      </c>
      <c r="AN524" s="241">
        <v>7.1323017E-4</v>
      </c>
      <c r="AO524" s="241">
        <v>2.9336232E-4</v>
      </c>
      <c r="AP524" s="241">
        <v>4.8910719000000002E-4</v>
      </c>
      <c r="AQ524" s="241">
        <v>5.3357818000000002E-5</v>
      </c>
      <c r="AR524" s="241">
        <v>0.15285071</v>
      </c>
      <c r="AT524" s="193"/>
      <c r="AU524" s="193"/>
      <c r="AV524" s="193"/>
      <c r="AW524" s="193"/>
      <c r="AX524" s="193"/>
      <c r="AY524" s="193"/>
      <c r="AZ524" s="193"/>
      <c r="BA524" s="193"/>
      <c r="BB524" s="193"/>
      <c r="BC524" s="193"/>
      <c r="BD524" s="193"/>
      <c r="BE524" s="315"/>
      <c r="BF524" s="315"/>
      <c r="BG524" s="315"/>
      <c r="BH524" s="315"/>
      <c r="BI524" s="315"/>
      <c r="BJ524" s="315"/>
      <c r="BK524" s="315"/>
    </row>
    <row r="525" spans="1:63" x14ac:dyDescent="0.25">
      <c r="A525" s="9"/>
      <c r="B525" s="184" t="s">
        <v>5770</v>
      </c>
      <c r="C525" s="5" t="s">
        <v>5319</v>
      </c>
      <c r="D525" s="225">
        <v>0.29108383999999998</v>
      </c>
      <c r="E525" s="225">
        <v>0.2119791</v>
      </c>
      <c r="F525" s="225">
        <v>3.8676231999999998E-2</v>
      </c>
      <c r="G525" s="225">
        <v>7.0669634999999996E-3</v>
      </c>
      <c r="H525" s="225">
        <v>2.0793397000000002E-3</v>
      </c>
      <c r="I525" s="225">
        <v>6.7473534999999999E-3</v>
      </c>
      <c r="J525" s="225">
        <v>3.5298885999999999E-3</v>
      </c>
      <c r="K525" s="225">
        <v>8.1570731E-4</v>
      </c>
      <c r="L525" s="225">
        <v>2.0189255E-2</v>
      </c>
      <c r="M525" s="225">
        <v>0</v>
      </c>
      <c r="N525" s="225">
        <v>0</v>
      </c>
      <c r="O525" s="225">
        <v>0</v>
      </c>
      <c r="P525" s="199">
        <f t="shared" si="65"/>
        <v>1.5702155555555555</v>
      </c>
      <c r="Q525" s="233">
        <v>52.165362000000002</v>
      </c>
      <c r="R525" s="96">
        <v>46.080537</v>
      </c>
      <c r="S525" s="96">
        <v>5.1364879999999999</v>
      </c>
      <c r="T525" s="96">
        <v>5.6014999999999996E-6</v>
      </c>
      <c r="U525" s="96">
        <v>0.29133999999999999</v>
      </c>
      <c r="V525" s="96">
        <v>7.8181E-2</v>
      </c>
      <c r="W525" s="96">
        <v>0.57881000000000005</v>
      </c>
      <c r="X525" s="241">
        <f t="shared" si="66"/>
        <v>0.204885709894083</v>
      </c>
      <c r="Y525" s="241">
        <f t="shared" si="67"/>
        <v>5.9671044042300003E-2</v>
      </c>
      <c r="Z525" s="241">
        <f t="shared" si="68"/>
        <v>2.9831228347782998E-2</v>
      </c>
      <c r="AA525" s="241">
        <f t="shared" si="69"/>
        <v>0.115383437504</v>
      </c>
      <c r="AB525" s="241">
        <v>4.3522979000000003E-2</v>
      </c>
      <c r="AC525" s="241">
        <v>1.5850805000000001E-6</v>
      </c>
      <c r="AD525" s="241">
        <v>7.4693574000000004E-3</v>
      </c>
      <c r="AE525" s="241">
        <v>3.7192117999999999E-6</v>
      </c>
      <c r="AF525" s="241">
        <v>8.5389157E-3</v>
      </c>
      <c r="AG525" s="241">
        <v>1.3448765000000001E-4</v>
      </c>
      <c r="AH525" s="241">
        <v>2.8483330000000001E-2</v>
      </c>
      <c r="AI525" s="241">
        <v>6.2686169000000005E-5</v>
      </c>
      <c r="AJ525" s="241">
        <v>6.2242527999999996E-5</v>
      </c>
      <c r="AK525" s="241">
        <v>1.7373739999999999E-5</v>
      </c>
      <c r="AL525" s="241">
        <v>6.2143169999999998E-6</v>
      </c>
      <c r="AM525" s="241">
        <v>1.9363783000000001E-8</v>
      </c>
      <c r="AN525" s="241">
        <v>6.8162357999999998E-4</v>
      </c>
      <c r="AO525" s="241">
        <v>2.3190590999999999E-4</v>
      </c>
      <c r="AP525" s="241">
        <v>2.8583273999999999E-4</v>
      </c>
      <c r="AQ525" s="241">
        <v>4.8327503999999999E-5</v>
      </c>
      <c r="AR525" s="241">
        <v>0.11533511</v>
      </c>
      <c r="AT525" s="193"/>
      <c r="AU525" s="193"/>
      <c r="AV525" s="193"/>
      <c r="AW525" s="193"/>
      <c r="AX525" s="193"/>
      <c r="AY525" s="193"/>
      <c r="AZ525" s="193"/>
      <c r="BA525" s="193"/>
      <c r="BB525" s="193"/>
      <c r="BC525" s="193"/>
      <c r="BD525" s="193"/>
      <c r="BE525" s="315"/>
      <c r="BF525" s="315"/>
      <c r="BG525" s="315"/>
      <c r="BH525" s="315"/>
      <c r="BI525" s="315"/>
      <c r="BJ525" s="315"/>
      <c r="BK525" s="315"/>
    </row>
    <row r="526" spans="1:63" x14ac:dyDescent="0.25">
      <c r="A526" s="9"/>
      <c r="B526" s="184" t="s">
        <v>5770</v>
      </c>
      <c r="C526" s="5" t="s">
        <v>5320</v>
      </c>
      <c r="D526" s="225">
        <v>0.31567763999999998</v>
      </c>
      <c r="E526" s="225">
        <v>0.24472562</v>
      </c>
      <c r="F526" s="225">
        <v>4.0408145999999999E-2</v>
      </c>
      <c r="G526" s="225">
        <v>5.2867456999999996E-3</v>
      </c>
      <c r="H526" s="225">
        <v>2.6478784999999999E-3</v>
      </c>
      <c r="I526" s="225">
        <v>6.0690915000000002E-3</v>
      </c>
      <c r="J526" s="225">
        <v>3.3618183E-3</v>
      </c>
      <c r="K526" s="225">
        <v>1.1063100000000001E-3</v>
      </c>
      <c r="L526" s="225">
        <v>1.2072026E-2</v>
      </c>
      <c r="M526" s="225">
        <v>0</v>
      </c>
      <c r="N526" s="225">
        <v>0</v>
      </c>
      <c r="O526" s="225">
        <v>0</v>
      </c>
      <c r="P526" s="199">
        <f t="shared" si="65"/>
        <v>1.8127823703703703</v>
      </c>
      <c r="Q526" s="233">
        <v>64.627365999999995</v>
      </c>
      <c r="R526" s="96">
        <v>59.321959</v>
      </c>
      <c r="S526" s="96">
        <v>4.5265360000000001</v>
      </c>
      <c r="T526" s="96">
        <v>4.2196000000000002E-6</v>
      </c>
      <c r="U526" s="96">
        <v>0.25086000000000003</v>
      </c>
      <c r="V526" s="96">
        <v>6.0266670000000001E-2</v>
      </c>
      <c r="W526" s="96">
        <v>0.46773999999999999</v>
      </c>
      <c r="X526" s="241">
        <f t="shared" si="66"/>
        <v>0.24681292779255598</v>
      </c>
      <c r="Y526" s="241">
        <f t="shared" si="67"/>
        <v>6.4490456114100009E-2</v>
      </c>
      <c r="Z526" s="241">
        <f t="shared" si="68"/>
        <v>3.3823317029455999E-2</v>
      </c>
      <c r="AA526" s="241">
        <f t="shared" si="69"/>
        <v>0.14849915464899999</v>
      </c>
      <c r="AB526" s="241">
        <v>5.0246948999999999E-2</v>
      </c>
      <c r="AC526" s="241">
        <v>1.2594338E-6</v>
      </c>
      <c r="AD526" s="241">
        <v>5.2800792000000001E-3</v>
      </c>
      <c r="AE526" s="241">
        <v>4.4735302999999998E-6</v>
      </c>
      <c r="AF526" s="241">
        <v>8.8539120000000002E-3</v>
      </c>
      <c r="AG526" s="241">
        <v>1.0378295E-4</v>
      </c>
      <c r="AH526" s="241">
        <v>3.2883139999999998E-2</v>
      </c>
      <c r="AI526" s="241">
        <v>6.5212274000000001E-5</v>
      </c>
      <c r="AJ526" s="241">
        <v>4.6450579000000001E-5</v>
      </c>
      <c r="AK526" s="241">
        <v>1.3084904999999999E-5</v>
      </c>
      <c r="AL526" s="241">
        <v>4.5452556000000002E-6</v>
      </c>
      <c r="AM526" s="241">
        <v>1.4005856E-8</v>
      </c>
      <c r="AN526" s="241">
        <v>4.2738925E-4</v>
      </c>
      <c r="AO526" s="241">
        <v>1.6747577999999999E-4</v>
      </c>
      <c r="AP526" s="241">
        <v>2.1600497999999999E-4</v>
      </c>
      <c r="AQ526" s="241">
        <v>2.9254649E-5</v>
      </c>
      <c r="AR526" s="241">
        <v>0.14846989999999999</v>
      </c>
      <c r="AT526" s="193"/>
      <c r="AU526" s="193"/>
      <c r="AV526" s="193"/>
      <c r="AW526" s="193"/>
      <c r="AX526" s="193"/>
      <c r="AY526" s="193"/>
      <c r="AZ526" s="193"/>
      <c r="BA526" s="193"/>
      <c r="BB526" s="193"/>
      <c r="BC526" s="193"/>
      <c r="BD526" s="193"/>
      <c r="BE526" s="315"/>
      <c r="BF526" s="315"/>
      <c r="BG526" s="315"/>
      <c r="BH526" s="315"/>
      <c r="BI526" s="315"/>
      <c r="BJ526" s="315"/>
      <c r="BK526" s="315"/>
    </row>
    <row r="527" spans="1:63" x14ac:dyDescent="0.25">
      <c r="A527" s="9"/>
      <c r="B527" s="184" t="s">
        <v>5770</v>
      </c>
      <c r="C527" s="5" t="s">
        <v>5321</v>
      </c>
      <c r="D527" s="225">
        <v>0.22484699</v>
      </c>
      <c r="E527" s="225">
        <v>0.18844003000000001</v>
      </c>
      <c r="F527" s="225">
        <v>2.9150863999999999E-2</v>
      </c>
      <c r="G527" s="225">
        <v>1.7566190000000001E-4</v>
      </c>
      <c r="H527" s="225">
        <v>5.0330945000000001E-4</v>
      </c>
      <c r="I527" s="225">
        <v>2.8700130999999999E-3</v>
      </c>
      <c r="J527" s="225">
        <v>2.3581050000000001E-3</v>
      </c>
      <c r="K527" s="225">
        <v>1.3142024999999999E-3</v>
      </c>
      <c r="L527" s="225">
        <v>3.4807946000000002E-5</v>
      </c>
      <c r="M527" s="225">
        <v>0</v>
      </c>
      <c r="N527" s="225">
        <v>0</v>
      </c>
      <c r="O527" s="225">
        <v>0</v>
      </c>
      <c r="P527" s="199">
        <f t="shared" si="65"/>
        <v>1.3958520740740741</v>
      </c>
      <c r="Q527" s="233">
        <v>66.978037999999998</v>
      </c>
      <c r="R527" s="96">
        <v>65.223624000000001</v>
      </c>
      <c r="S527" s="96">
        <v>1.5546720000000001</v>
      </c>
      <c r="T527" s="96">
        <v>3.8933000000000002E-8</v>
      </c>
      <c r="U527" s="96">
        <v>0.11623</v>
      </c>
      <c r="V527" s="96">
        <v>7.9122599999999994E-5</v>
      </c>
      <c r="W527" s="96">
        <v>8.3432999999999993E-2</v>
      </c>
      <c r="X527" s="241">
        <f t="shared" si="66"/>
        <v>0.23376677302744675</v>
      </c>
      <c r="Y527" s="241">
        <f t="shared" si="67"/>
        <v>4.5166419332202001E-2</v>
      </c>
      <c r="Z527" s="241">
        <f t="shared" si="68"/>
        <v>2.537030363602473E-2</v>
      </c>
      <c r="AA527" s="241">
        <f t="shared" si="69"/>
        <v>0.16323005005922001</v>
      </c>
      <c r="AB527" s="241">
        <v>3.8690835E-2</v>
      </c>
      <c r="AC527" s="241">
        <v>1.4882711999999999E-8</v>
      </c>
      <c r="AD527" s="241">
        <v>1.1570253999999999E-4</v>
      </c>
      <c r="AE527" s="241">
        <v>3.7126724999999998E-6</v>
      </c>
      <c r="AF527" s="241">
        <v>6.3559782999999996E-3</v>
      </c>
      <c r="AG527" s="241">
        <v>1.7593699000000001E-7</v>
      </c>
      <c r="AH527" s="241">
        <v>2.5318591000000001E-2</v>
      </c>
      <c r="AI527" s="241">
        <v>4.6774787000000003E-5</v>
      </c>
      <c r="AJ527" s="241">
        <v>1.0442551000000001E-6</v>
      </c>
      <c r="AK527" s="241">
        <v>7.1723378000000002E-7</v>
      </c>
      <c r="AL527" s="241">
        <v>2.2590565000000001E-7</v>
      </c>
      <c r="AM527" s="241">
        <v>4.8830473000000004E-10</v>
      </c>
      <c r="AN527" s="241">
        <v>7.3490761000000002E-7</v>
      </c>
      <c r="AO527" s="241">
        <v>2.3182922999999999E-6</v>
      </c>
      <c r="AP527" s="241">
        <v>-1.0323372E-7</v>
      </c>
      <c r="AQ527" s="241">
        <v>3.0005921999999998E-7</v>
      </c>
      <c r="AR527" s="241">
        <v>0.16322975000000001</v>
      </c>
      <c r="AT527" s="193"/>
      <c r="AU527" s="193"/>
      <c r="AV527" s="193"/>
      <c r="AW527" s="193"/>
      <c r="AX527" s="193"/>
      <c r="AY527" s="193"/>
      <c r="AZ527" s="193"/>
      <c r="BA527" s="193"/>
      <c r="BB527" s="193"/>
      <c r="BC527" s="193"/>
      <c r="BD527" s="193"/>
      <c r="BE527" s="315"/>
      <c r="BF527" s="315"/>
      <c r="BG527" s="315"/>
      <c r="BH527" s="315"/>
      <c r="BI527" s="315"/>
      <c r="BJ527" s="315"/>
      <c r="BK527" s="315"/>
    </row>
    <row r="528" spans="1:63" x14ac:dyDescent="0.25">
      <c r="A528" s="43"/>
      <c r="B528" s="184" t="s">
        <v>5770</v>
      </c>
      <c r="C528" s="5" t="s">
        <v>3786</v>
      </c>
      <c r="D528" s="225">
        <v>0.23023286000000001</v>
      </c>
      <c r="E528" s="225">
        <v>0.19755070999999999</v>
      </c>
      <c r="F528" s="225">
        <v>2.5017057999999998E-2</v>
      </c>
      <c r="G528" s="225">
        <v>1.5103852E-4</v>
      </c>
      <c r="H528" s="225">
        <v>4.9203447999999995E-4</v>
      </c>
      <c r="I528" s="225">
        <v>2.7555500999999999E-3</v>
      </c>
      <c r="J528" s="225">
        <v>2.0600849000000001E-3</v>
      </c>
      <c r="K528" s="225">
        <v>2.1717539000000001E-3</v>
      </c>
      <c r="L528" s="225">
        <v>3.4631765E-5</v>
      </c>
      <c r="M528" s="225">
        <v>0</v>
      </c>
      <c r="N528" s="225">
        <v>0</v>
      </c>
      <c r="O528" s="225">
        <v>0</v>
      </c>
      <c r="P528" s="199">
        <f t="shared" si="65"/>
        <v>1.4633385925925924</v>
      </c>
      <c r="Q528" s="233">
        <v>69.032173999999998</v>
      </c>
      <c r="R528" s="96">
        <v>68.168937</v>
      </c>
      <c r="S528" s="96">
        <v>0.78064</v>
      </c>
      <c r="T528" s="96">
        <v>3.8689000000000003E-8</v>
      </c>
      <c r="U528" s="96">
        <v>6.6494999999999999E-2</v>
      </c>
      <c r="V528" s="96">
        <v>8.1429199999999996E-5</v>
      </c>
      <c r="W528" s="96">
        <v>1.602E-2</v>
      </c>
      <c r="X528" s="241">
        <f t="shared" si="66"/>
        <v>0.24351978099099797</v>
      </c>
      <c r="Y528" s="241">
        <f t="shared" si="67"/>
        <v>4.6305210933099E-2</v>
      </c>
      <c r="Z528" s="241">
        <f t="shared" si="68"/>
        <v>2.6585900057938969E-2</v>
      </c>
      <c r="AA528" s="241">
        <f t="shared" si="69"/>
        <v>0.17062866999995999</v>
      </c>
      <c r="AB528" s="241">
        <v>4.0562358999999999E-2</v>
      </c>
      <c r="AC528" s="241">
        <v>1.4845008999999999E-8</v>
      </c>
      <c r="AD528" s="241">
        <v>1.0534945E-4</v>
      </c>
      <c r="AE528" s="241">
        <v>3.4440843999999999E-6</v>
      </c>
      <c r="AF528" s="241">
        <v>5.6338682000000003E-3</v>
      </c>
      <c r="AG528" s="241">
        <v>1.7535369000000001E-7</v>
      </c>
      <c r="AH528" s="241">
        <v>2.6541098999999999E-2</v>
      </c>
      <c r="AI528" s="241">
        <v>4.0065972999999998E-5</v>
      </c>
      <c r="AJ528" s="241">
        <v>9.0621218000000003E-7</v>
      </c>
      <c r="AK528" s="241">
        <v>6.5366090999999996E-7</v>
      </c>
      <c r="AL528" s="241">
        <v>1.9224270999999999E-7</v>
      </c>
      <c r="AM528" s="241">
        <v>4.1581896999999998E-10</v>
      </c>
      <c r="AN528" s="241">
        <v>7.1387866999999998E-7</v>
      </c>
      <c r="AO528" s="241">
        <v>2.0260069000000002E-6</v>
      </c>
      <c r="AP528" s="241">
        <v>2.4266774999999998E-7</v>
      </c>
      <c r="AQ528" s="241">
        <v>2.1999996E-7</v>
      </c>
      <c r="AR528" s="241">
        <v>0.17062844999999999</v>
      </c>
      <c r="AT528" s="193"/>
      <c r="AU528" s="193"/>
      <c r="AV528" s="193"/>
      <c r="AW528" s="193"/>
      <c r="AX528" s="193"/>
      <c r="AY528" s="193"/>
      <c r="AZ528" s="193"/>
      <c r="BA528" s="193"/>
      <c r="BB528" s="193"/>
      <c r="BC528" s="193"/>
      <c r="BD528" s="193"/>
      <c r="BE528" s="315"/>
      <c r="BF528" s="315"/>
      <c r="BG528" s="315"/>
      <c r="BH528" s="315"/>
      <c r="BI528" s="315"/>
      <c r="BJ528" s="315"/>
      <c r="BK528" s="315"/>
    </row>
    <row r="529" spans="1:63" x14ac:dyDescent="0.25">
      <c r="A529" s="43"/>
      <c r="B529" s="184" t="s">
        <v>5770</v>
      </c>
      <c r="C529" s="5" t="s">
        <v>3787</v>
      </c>
      <c r="D529" s="225">
        <v>1.1513477999999999</v>
      </c>
      <c r="E529" s="225">
        <v>0.75770689000000002</v>
      </c>
      <c r="F529" s="225">
        <v>0.18377463999999999</v>
      </c>
      <c r="G529" s="225">
        <v>5.8423408000000003E-2</v>
      </c>
      <c r="H529" s="225">
        <v>2.0888736E-3</v>
      </c>
      <c r="I529" s="225">
        <v>3.7262697999999997E-2</v>
      </c>
      <c r="J529" s="225">
        <v>2.5037093E-2</v>
      </c>
      <c r="K529" s="225">
        <v>1.0359626000000001E-3</v>
      </c>
      <c r="L529" s="225">
        <v>8.6018229000000002E-2</v>
      </c>
      <c r="M529" s="225">
        <v>0</v>
      </c>
      <c r="N529" s="225">
        <v>0</v>
      </c>
      <c r="O529" s="225">
        <v>0</v>
      </c>
      <c r="P529" s="199">
        <f t="shared" si="65"/>
        <v>5.6126436296296296</v>
      </c>
      <c r="Q529" s="233">
        <v>131.35737</v>
      </c>
      <c r="R529" s="96">
        <v>101.33489</v>
      </c>
      <c r="S529" s="96">
        <v>25.286239999999999</v>
      </c>
      <c r="T529" s="96">
        <v>5.9552999999999997E-5</v>
      </c>
      <c r="U529" s="96">
        <v>1.21</v>
      </c>
      <c r="V529" s="96">
        <v>0.45438679999999998</v>
      </c>
      <c r="W529" s="96">
        <v>3.0718000000000001</v>
      </c>
      <c r="X529" s="241">
        <f t="shared" si="66"/>
        <v>0.61465305516850999</v>
      </c>
      <c r="Y529" s="241">
        <f t="shared" si="67"/>
        <v>0.250263728322</v>
      </c>
      <c r="Z529" s="241">
        <f t="shared" si="68"/>
        <v>0.11041775459650999</v>
      </c>
      <c r="AA529" s="241">
        <f t="shared" si="69"/>
        <v>0.25397157225</v>
      </c>
      <c r="AB529" s="241">
        <v>0.1555685</v>
      </c>
      <c r="AC529" s="241">
        <v>1.5930172000000001E-4</v>
      </c>
      <c r="AD529" s="241">
        <v>5.5174999000000002E-2</v>
      </c>
      <c r="AE529" s="241">
        <v>1.0657351999999999E-5</v>
      </c>
      <c r="AF529" s="241">
        <v>3.8567680999999999E-2</v>
      </c>
      <c r="AG529" s="241">
        <v>7.8258924999999996E-4</v>
      </c>
      <c r="AH529" s="241">
        <v>0.10181791</v>
      </c>
      <c r="AI529" s="241">
        <v>3.1090022000000001E-4</v>
      </c>
      <c r="AJ529" s="241">
        <v>3.4508957999999999E-4</v>
      </c>
      <c r="AK529" s="241">
        <v>4.1702109000000002E-4</v>
      </c>
      <c r="AL529" s="241">
        <v>3.3448546999999999E-5</v>
      </c>
      <c r="AM529" s="241">
        <v>1.0985951E-7</v>
      </c>
      <c r="AN529" s="241">
        <v>3.0982859E-3</v>
      </c>
      <c r="AO529" s="241">
        <v>1.2786727E-3</v>
      </c>
      <c r="AP529" s="241">
        <v>3.1163166999999999E-3</v>
      </c>
      <c r="AQ529" s="241">
        <v>2.0628224999999999E-4</v>
      </c>
      <c r="AR529" s="241">
        <v>0.25376528999999998</v>
      </c>
      <c r="AT529" s="193"/>
      <c r="AU529" s="193"/>
      <c r="AV529" s="193"/>
      <c r="AW529" s="193"/>
      <c r="AX529" s="193"/>
      <c r="AY529" s="193"/>
      <c r="AZ529" s="193"/>
      <c r="BA529" s="193"/>
      <c r="BB529" s="193"/>
      <c r="BC529" s="193"/>
      <c r="BD529" s="193"/>
      <c r="BE529" s="315"/>
      <c r="BF529" s="315"/>
      <c r="BG529" s="315"/>
      <c r="BH529" s="315"/>
      <c r="BI529" s="315"/>
      <c r="BJ529" s="315"/>
      <c r="BK529" s="315"/>
    </row>
    <row r="530" spans="1:63" x14ac:dyDescent="0.25">
      <c r="A530" s="43"/>
      <c r="B530" s="184" t="s">
        <v>5770</v>
      </c>
      <c r="C530" s="5" t="s">
        <v>941</v>
      </c>
      <c r="D530" s="225">
        <v>0.52899724999999997</v>
      </c>
      <c r="E530" s="225">
        <v>0.27268915999999999</v>
      </c>
      <c r="F530" s="225">
        <v>8.5702496000000003E-2</v>
      </c>
      <c r="G530" s="225">
        <v>2.3959904000000001E-2</v>
      </c>
      <c r="H530" s="225">
        <v>2.8979705000000001E-2</v>
      </c>
      <c r="I530" s="225">
        <v>8.5857656000000004E-2</v>
      </c>
      <c r="J530" s="225">
        <v>6.8763202999999997E-3</v>
      </c>
      <c r="K530" s="225">
        <v>8.5473775000000006E-5</v>
      </c>
      <c r="L530" s="225">
        <v>2.4846539000000001E-2</v>
      </c>
      <c r="M530" s="225">
        <v>0</v>
      </c>
      <c r="N530" s="225">
        <v>0</v>
      </c>
      <c r="O530" s="225">
        <v>0</v>
      </c>
      <c r="P530" s="199">
        <f t="shared" si="65"/>
        <v>2.0199197037037036</v>
      </c>
      <c r="Q530" s="233">
        <v>77.971905000000007</v>
      </c>
      <c r="R530" s="96">
        <v>12.418219000000001</v>
      </c>
      <c r="S530" s="96">
        <v>2.8175279999999998</v>
      </c>
      <c r="T530" s="96">
        <v>4.7302999999999997</v>
      </c>
      <c r="U530" s="96">
        <v>57.481999999999999</v>
      </c>
      <c r="V530" s="96">
        <v>2.505808E-2</v>
      </c>
      <c r="W530" s="96">
        <v>0.49880000000000002</v>
      </c>
      <c r="X530" s="241">
        <f t="shared" si="66"/>
        <v>6.1017649770791058</v>
      </c>
      <c r="Y530" s="241">
        <f t="shared" si="67"/>
        <v>9.7117033442299994E-2</v>
      </c>
      <c r="Z530" s="241">
        <f t="shared" si="68"/>
        <v>5.9735033510758058</v>
      </c>
      <c r="AA530" s="241">
        <f t="shared" si="69"/>
        <v>3.1144592560999999E-2</v>
      </c>
      <c r="AB530" s="241">
        <v>5.5984320999999997E-2</v>
      </c>
      <c r="AC530" s="241">
        <v>4.7427275999999997E-6</v>
      </c>
      <c r="AD530" s="241">
        <v>9.0924952999999996E-3</v>
      </c>
      <c r="AE530" s="241">
        <v>9.2153946999999997E-6</v>
      </c>
      <c r="AF530" s="241">
        <v>3.1935604999999999E-2</v>
      </c>
      <c r="AG530" s="241">
        <v>9.0654020000000005E-5</v>
      </c>
      <c r="AH530" s="241">
        <v>3.6635018999999998E-2</v>
      </c>
      <c r="AI530" s="241">
        <v>1.5727271999999999E-4</v>
      </c>
      <c r="AJ530" s="241">
        <v>4.9066836999999997E-5</v>
      </c>
      <c r="AK530" s="241">
        <v>2.7467989000000002E-2</v>
      </c>
      <c r="AL530" s="241">
        <v>1.7535982E-5</v>
      </c>
      <c r="AM530" s="241">
        <v>1.7736804999999999E-8</v>
      </c>
      <c r="AN530" s="241">
        <v>0.18038141999999999</v>
      </c>
      <c r="AO530" s="241">
        <v>1.1346297999999999E-3</v>
      </c>
      <c r="AP530" s="241">
        <v>5.7276604000000004</v>
      </c>
      <c r="AQ530" s="241">
        <v>6.0193560999999999E-5</v>
      </c>
      <c r="AR530" s="241">
        <v>3.1084398999999999E-2</v>
      </c>
      <c r="AT530" s="193"/>
      <c r="AU530" s="193"/>
      <c r="AV530" s="193"/>
      <c r="AW530" s="193"/>
      <c r="AX530" s="193"/>
      <c r="AY530" s="193"/>
      <c r="AZ530" s="193"/>
      <c r="BA530" s="193"/>
      <c r="BB530" s="193"/>
      <c r="BC530" s="193"/>
      <c r="BD530" s="193"/>
      <c r="BE530" s="315"/>
      <c r="BF530" s="315"/>
      <c r="BG530" s="315"/>
      <c r="BH530" s="315"/>
      <c r="BI530" s="315"/>
      <c r="BJ530" s="315"/>
      <c r="BK530" s="315"/>
    </row>
    <row r="531" spans="1:63" x14ac:dyDescent="0.25">
      <c r="A531" s="43"/>
      <c r="B531" s="184" t="s">
        <v>5770</v>
      </c>
      <c r="C531" s="5" t="s">
        <v>5239</v>
      </c>
      <c r="D531" s="225">
        <v>0.31684266</v>
      </c>
      <c r="E531" s="225">
        <v>0.19092917000000001</v>
      </c>
      <c r="F531" s="225">
        <v>6.8029651999999996E-2</v>
      </c>
      <c r="G531" s="225">
        <v>1.2699864E-2</v>
      </c>
      <c r="H531" s="225">
        <v>6.9948589000000004E-4</v>
      </c>
      <c r="I531" s="225">
        <v>1.7032082E-2</v>
      </c>
      <c r="J531" s="225">
        <v>4.1582234999999997E-3</v>
      </c>
      <c r="K531" s="225">
        <v>9.5695993000000001E-5</v>
      </c>
      <c r="L531" s="225">
        <v>2.3198485000000001E-2</v>
      </c>
      <c r="M531" s="225">
        <v>0</v>
      </c>
      <c r="N531" s="225">
        <v>0</v>
      </c>
      <c r="O531" s="225">
        <v>0</v>
      </c>
      <c r="P531" s="199">
        <f t="shared" si="65"/>
        <v>1.414290148148148</v>
      </c>
      <c r="Q531" s="233">
        <v>61.299030000000002</v>
      </c>
      <c r="R531" s="96">
        <v>21.178177000000002</v>
      </c>
      <c r="S531" s="96">
        <v>2.1011199999999999</v>
      </c>
      <c r="T531" s="96">
        <v>2.1562000000000001E-5</v>
      </c>
      <c r="U531" s="96">
        <v>37.671999999999997</v>
      </c>
      <c r="V531" s="96">
        <v>3.8071569999999999E-2</v>
      </c>
      <c r="W531" s="96">
        <v>0.30964000000000003</v>
      </c>
      <c r="X531" s="241">
        <f t="shared" si="66"/>
        <v>1.141619449800253</v>
      </c>
      <c r="Y531" s="241">
        <f t="shared" si="67"/>
        <v>6.3913322803200001E-2</v>
      </c>
      <c r="Z531" s="241">
        <f t="shared" si="68"/>
        <v>1.024598717557053</v>
      </c>
      <c r="AA531" s="241">
        <f t="shared" si="69"/>
        <v>5.3107409440000003E-2</v>
      </c>
      <c r="AB531" s="241">
        <v>3.9202883000000001E-2</v>
      </c>
      <c r="AC531" s="241">
        <v>7.5948699000000004E-6</v>
      </c>
      <c r="AD531" s="241">
        <v>7.0052769999999999E-3</v>
      </c>
      <c r="AE531" s="241">
        <v>6.5723862999999998E-6</v>
      </c>
      <c r="AF531" s="241">
        <v>1.7624241999999998E-2</v>
      </c>
      <c r="AG531" s="241">
        <v>6.6753546999999999E-5</v>
      </c>
      <c r="AH531" s="241">
        <v>2.5658431999999998E-2</v>
      </c>
      <c r="AI531" s="241">
        <v>1.1017319E-4</v>
      </c>
      <c r="AJ531" s="241">
        <v>4.2378286000000002E-5</v>
      </c>
      <c r="AK531" s="241">
        <v>4.5890903E-5</v>
      </c>
      <c r="AL531" s="241">
        <v>4.9382333999999996E-6</v>
      </c>
      <c r="AM531" s="241">
        <v>1.8134652999999999E-8</v>
      </c>
      <c r="AN531" s="241">
        <v>0.37570164</v>
      </c>
      <c r="AO531" s="241">
        <v>3.1051681000000001E-4</v>
      </c>
      <c r="AP531" s="241">
        <v>0.62272472999999995</v>
      </c>
      <c r="AQ531" s="241">
        <v>5.5497439999999998E-5</v>
      </c>
      <c r="AR531" s="241">
        <v>5.3051912E-2</v>
      </c>
      <c r="AT531" s="193"/>
      <c r="AU531" s="193"/>
      <c r="AV531" s="193"/>
      <c r="AW531" s="193"/>
      <c r="AX531" s="193"/>
      <c r="AY531" s="193"/>
      <c r="AZ531" s="193"/>
      <c r="BA531" s="193"/>
      <c r="BB531" s="193"/>
      <c r="BC531" s="193"/>
      <c r="BD531" s="193"/>
      <c r="BE531" s="315"/>
      <c r="BF531" s="315"/>
      <c r="BG531" s="315"/>
      <c r="BH531" s="315"/>
      <c r="BI531" s="315"/>
      <c r="BJ531" s="315"/>
      <c r="BK531" s="315"/>
    </row>
    <row r="532" spans="1:63" x14ac:dyDescent="0.25">
      <c r="A532" s="43"/>
      <c r="B532" s="184" t="s">
        <v>5770</v>
      </c>
      <c r="C532" s="5" t="s">
        <v>1526</v>
      </c>
      <c r="D532" s="225">
        <v>1.0459868999999999</v>
      </c>
      <c r="E532" s="225">
        <v>0.55838973999999997</v>
      </c>
      <c r="F532" s="225">
        <v>0.17314452999999999</v>
      </c>
      <c r="G532" s="225">
        <v>2.1616277999999999E-2</v>
      </c>
      <c r="H532" s="225">
        <v>6.8626925000000005E-2</v>
      </c>
      <c r="I532" s="225">
        <v>0.20041700000000001</v>
      </c>
      <c r="J532" s="225">
        <v>-5.0348724000000003E-3</v>
      </c>
      <c r="K532" s="225">
        <v>1.9580031E-4</v>
      </c>
      <c r="L532" s="225">
        <v>2.8631466000000001E-2</v>
      </c>
      <c r="M532" s="225">
        <v>0</v>
      </c>
      <c r="N532" s="225">
        <v>0</v>
      </c>
      <c r="O532" s="225">
        <v>0</v>
      </c>
      <c r="P532" s="199">
        <f t="shared" si="65"/>
        <v>4.1362202962962957</v>
      </c>
      <c r="Q532" s="233">
        <v>151.77564000000001</v>
      </c>
      <c r="R532" s="96">
        <v>29.887938999999999</v>
      </c>
      <c r="S532" s="96">
        <v>5.2412080000000003</v>
      </c>
      <c r="T532" s="96">
        <v>11.597</v>
      </c>
      <c r="U532" s="96">
        <v>104.1</v>
      </c>
      <c r="V532" s="96">
        <v>4.0520399999999998E-2</v>
      </c>
      <c r="W532" s="96">
        <v>0.90896999999999994</v>
      </c>
      <c r="X532" s="241">
        <f t="shared" si="66"/>
        <v>14.167187759407723</v>
      </c>
      <c r="Y532" s="241">
        <f t="shared" si="67"/>
        <v>0.19952091748100001</v>
      </c>
      <c r="Z532" s="241">
        <f t="shared" si="68"/>
        <v>13.892750096422724</v>
      </c>
      <c r="AA532" s="241">
        <f t="shared" si="69"/>
        <v>7.4916745504000001E-2</v>
      </c>
      <c r="AB532" s="241">
        <v>0.11464666</v>
      </c>
      <c r="AC532" s="241">
        <v>1.1349665999999999E-5</v>
      </c>
      <c r="AD532" s="241">
        <v>1.6146144000000001E-2</v>
      </c>
      <c r="AE532" s="241">
        <v>1.9877825E-5</v>
      </c>
      <c r="AF532" s="241">
        <v>6.8528374000000003E-2</v>
      </c>
      <c r="AG532" s="241">
        <v>1.6851198999999999E-4</v>
      </c>
      <c r="AH532" s="241">
        <v>7.5028949999999997E-2</v>
      </c>
      <c r="AI532" s="241">
        <v>3.1427750999999998E-4</v>
      </c>
      <c r="AJ532" s="241">
        <v>7.1247688000000006E-5</v>
      </c>
      <c r="AK532" s="241">
        <v>6.4434799000000001E-2</v>
      </c>
      <c r="AL532" s="241">
        <v>3.1377965000000001E-5</v>
      </c>
      <c r="AM532" s="241">
        <v>2.9659724E-8</v>
      </c>
      <c r="AN532" s="241">
        <v>0.1023546</v>
      </c>
      <c r="AO532" s="241">
        <v>1.1048146E-3</v>
      </c>
      <c r="AP532" s="241">
        <v>13.64941</v>
      </c>
      <c r="AQ532" s="241">
        <v>7.0941504000000003E-5</v>
      </c>
      <c r="AR532" s="241">
        <v>7.4845804000000002E-2</v>
      </c>
      <c r="AT532" s="193"/>
      <c r="AU532" s="193"/>
      <c r="AV532" s="193"/>
      <c r="AW532" s="193"/>
      <c r="AX532" s="193"/>
      <c r="AY532" s="193"/>
      <c r="AZ532" s="193"/>
      <c r="BA532" s="193"/>
      <c r="BB532" s="193"/>
      <c r="BC532" s="193"/>
      <c r="BD532" s="193"/>
      <c r="BE532" s="315"/>
      <c r="BF532" s="315"/>
      <c r="BG532" s="315"/>
      <c r="BH532" s="315"/>
      <c r="BI532" s="315"/>
      <c r="BJ532" s="315"/>
      <c r="BK532" s="315"/>
    </row>
    <row r="533" spans="1:63" x14ac:dyDescent="0.25">
      <c r="A533" s="9"/>
      <c r="B533" s="184" t="s">
        <v>5770</v>
      </c>
      <c r="C533" s="5" t="s">
        <v>1527</v>
      </c>
      <c r="D533" s="225">
        <v>0.60977161000000002</v>
      </c>
      <c r="E533" s="225">
        <v>0.32691974000000001</v>
      </c>
      <c r="F533" s="225">
        <v>0.10602279000000001</v>
      </c>
      <c r="G533" s="225">
        <v>1.2556641E-2</v>
      </c>
      <c r="H533" s="225">
        <v>3.7072997000000003E-2</v>
      </c>
      <c r="I533" s="225">
        <v>0.10862755</v>
      </c>
      <c r="J533" s="225">
        <v>-2.1852638000000001E-3</v>
      </c>
      <c r="K533" s="225">
        <v>1.2052645E-4</v>
      </c>
      <c r="L533" s="225">
        <v>2.0636631999999999E-2</v>
      </c>
      <c r="M533" s="225">
        <v>0</v>
      </c>
      <c r="N533" s="225">
        <v>0</v>
      </c>
      <c r="O533" s="225">
        <v>0</v>
      </c>
      <c r="P533" s="199">
        <f t="shared" si="65"/>
        <v>2.4216277037037037</v>
      </c>
      <c r="Q533" s="233">
        <v>85.352431999999993</v>
      </c>
      <c r="R533" s="96">
        <v>19.269147</v>
      </c>
      <c r="S533" s="96">
        <v>3.1711119999999999</v>
      </c>
      <c r="T533" s="96">
        <v>6.2451999999999996</v>
      </c>
      <c r="U533" s="96">
        <v>56.094000000000001</v>
      </c>
      <c r="V533" s="96">
        <v>2.8123490000000001E-2</v>
      </c>
      <c r="W533" s="96">
        <v>0.54484999999999995</v>
      </c>
      <c r="X533" s="241">
        <f t="shared" si="66"/>
        <v>7.6499200983686064</v>
      </c>
      <c r="Y533" s="241">
        <f t="shared" si="67"/>
        <v>0.1165195225977</v>
      </c>
      <c r="Z533" s="241">
        <f t="shared" si="68"/>
        <v>7.4850820673749068</v>
      </c>
      <c r="AA533" s="241">
        <f t="shared" si="69"/>
        <v>4.8318508396E-2</v>
      </c>
      <c r="AB533" s="241">
        <v>6.7122256000000005E-2</v>
      </c>
      <c r="AC533" s="241">
        <v>7.1133877000000002E-6</v>
      </c>
      <c r="AD533" s="241">
        <v>9.792383E-3</v>
      </c>
      <c r="AE533" s="241">
        <v>1.320404E-5</v>
      </c>
      <c r="AF533" s="241">
        <v>3.9482834000000001E-2</v>
      </c>
      <c r="AG533" s="241">
        <v>1.0173217000000001E-4</v>
      </c>
      <c r="AH533" s="241">
        <v>4.3927549000000003E-2</v>
      </c>
      <c r="AI533" s="241">
        <v>1.8947381E-4</v>
      </c>
      <c r="AJ533" s="241">
        <v>4.5892381000000003E-5</v>
      </c>
      <c r="AK533" s="241">
        <v>3.4695921999999997E-2</v>
      </c>
      <c r="AL533" s="241">
        <v>1.7870789000000002E-5</v>
      </c>
      <c r="AM533" s="241">
        <v>1.9084906999999999E-8</v>
      </c>
      <c r="AN533" s="241">
        <v>5.5279317000000001E-2</v>
      </c>
      <c r="AO533" s="241">
        <v>6.5362331000000005E-4</v>
      </c>
      <c r="AP533" s="241">
        <v>7.3502723999999997</v>
      </c>
      <c r="AQ533" s="241">
        <v>5.0603396E-5</v>
      </c>
      <c r="AR533" s="241">
        <v>4.8267905E-2</v>
      </c>
      <c r="AT533" s="193"/>
      <c r="AU533" s="193"/>
      <c r="AV533" s="193"/>
      <c r="AW533" s="193"/>
      <c r="AX533" s="193"/>
      <c r="AY533" s="193"/>
      <c r="AZ533" s="193"/>
      <c r="BA533" s="193"/>
      <c r="BB533" s="193"/>
      <c r="BC533" s="193"/>
      <c r="BD533" s="193"/>
      <c r="BE533" s="315"/>
      <c r="BF533" s="315"/>
      <c r="BG533" s="315"/>
      <c r="BH533" s="315"/>
      <c r="BI533" s="315"/>
      <c r="BJ533" s="315"/>
      <c r="BK533" s="315"/>
    </row>
    <row r="534" spans="1:63" x14ac:dyDescent="0.25">
      <c r="A534" s="9"/>
      <c r="B534" s="184" t="s">
        <v>5770</v>
      </c>
      <c r="C534" s="5" t="s">
        <v>2777</v>
      </c>
      <c r="D534" s="225">
        <v>0.46617087000000001</v>
      </c>
      <c r="E534" s="225">
        <v>0.34566237999999999</v>
      </c>
      <c r="F534" s="225">
        <v>7.3492874999999999E-2</v>
      </c>
      <c r="G534" s="225">
        <v>5.1655664E-3</v>
      </c>
      <c r="H534" s="225">
        <v>1.0323212E-3</v>
      </c>
      <c r="I534" s="225">
        <v>1.0556838000000001E-2</v>
      </c>
      <c r="J534" s="225">
        <v>5.8471781000000002E-3</v>
      </c>
      <c r="K534" s="225">
        <v>9.8794946999999998E-4</v>
      </c>
      <c r="L534" s="225">
        <v>2.3425764000000002E-2</v>
      </c>
      <c r="M534" s="225">
        <v>0</v>
      </c>
      <c r="N534" s="225">
        <v>0</v>
      </c>
      <c r="O534" s="225">
        <v>0</v>
      </c>
      <c r="P534" s="199">
        <f t="shared" si="65"/>
        <v>2.5604620740740738</v>
      </c>
      <c r="Q534" s="233">
        <v>86.655651000000006</v>
      </c>
      <c r="R534" s="96">
        <v>82.860350999999994</v>
      </c>
      <c r="S534" s="96">
        <v>3.1338720000000002</v>
      </c>
      <c r="T534" s="96">
        <v>2.1699E-5</v>
      </c>
      <c r="U534" s="96">
        <v>0.25216</v>
      </c>
      <c r="V534" s="96">
        <v>3.8255839999999999E-2</v>
      </c>
      <c r="W534" s="96">
        <v>0.37098999999999999</v>
      </c>
      <c r="X534" s="241">
        <f t="shared" si="66"/>
        <v>0.34953764298706297</v>
      </c>
      <c r="Y534" s="241">
        <f t="shared" si="67"/>
        <v>9.332733882609999E-2</v>
      </c>
      <c r="Z534" s="241">
        <f t="shared" si="68"/>
        <v>4.8726594602962997E-2</v>
      </c>
      <c r="AA534" s="241">
        <f t="shared" si="69"/>
        <v>0.207483709558</v>
      </c>
      <c r="AB534" s="241">
        <v>7.0973336999999997E-2</v>
      </c>
      <c r="AC534" s="241">
        <v>8.4512511000000008E-6</v>
      </c>
      <c r="AD534" s="241">
        <v>6.8841967999999998E-3</v>
      </c>
      <c r="AE534" s="241">
        <v>1.0028568999999999E-5</v>
      </c>
      <c r="AF534" s="241">
        <v>1.5384452999999999E-2</v>
      </c>
      <c r="AG534" s="241">
        <v>6.6872205999999996E-5</v>
      </c>
      <c r="AH534" s="241">
        <v>4.6449150000000002E-2</v>
      </c>
      <c r="AI534" s="241">
        <v>1.1930138E-4</v>
      </c>
      <c r="AJ534" s="241">
        <v>4.3606977999999998E-5</v>
      </c>
      <c r="AK534" s="241">
        <v>4.0925608999999998E-5</v>
      </c>
      <c r="AL534" s="241">
        <v>5.0809307999999998E-6</v>
      </c>
      <c r="AM534" s="241">
        <v>1.7585163000000001E-8</v>
      </c>
      <c r="AN534" s="241">
        <v>7.8005109E-4</v>
      </c>
      <c r="AO534" s="241">
        <v>2.8445782999999999E-4</v>
      </c>
      <c r="AP534" s="241">
        <v>1.0040031999999999E-3</v>
      </c>
      <c r="AQ534" s="241">
        <v>5.6039558000000003E-5</v>
      </c>
      <c r="AR534" s="241">
        <v>0.20742767000000001</v>
      </c>
      <c r="AT534" s="193"/>
      <c r="AU534" s="193"/>
      <c r="AV534" s="193"/>
      <c r="AW534" s="193"/>
      <c r="AX534" s="193"/>
      <c r="AY534" s="193"/>
      <c r="AZ534" s="193"/>
      <c r="BA534" s="193"/>
      <c r="BB534" s="193"/>
      <c r="BC534" s="193"/>
      <c r="BD534" s="193"/>
      <c r="BE534" s="315"/>
      <c r="BF534" s="315"/>
      <c r="BG534" s="315"/>
      <c r="BH534" s="315"/>
      <c r="BI534" s="315"/>
      <c r="BJ534" s="315"/>
      <c r="BK534" s="315"/>
    </row>
    <row r="535" spans="1:63" x14ac:dyDescent="0.25">
      <c r="A535" s="9"/>
      <c r="B535" s="184" t="s">
        <v>5770</v>
      </c>
      <c r="C535" s="5" t="s">
        <v>4299</v>
      </c>
      <c r="D535" s="225">
        <v>0.19160627</v>
      </c>
      <c r="E535" s="225">
        <v>0.14933935000000001</v>
      </c>
      <c r="F535" s="225">
        <v>1.9764344E-2</v>
      </c>
      <c r="G535" s="225">
        <v>3.0566961999999999E-3</v>
      </c>
      <c r="H535" s="225">
        <v>1.4906619E-3</v>
      </c>
      <c r="I535" s="225">
        <v>2.9159034999999998E-3</v>
      </c>
      <c r="J535" s="225">
        <v>1.7158086000000001E-3</v>
      </c>
      <c r="K535" s="225">
        <v>1.2129298E-4</v>
      </c>
      <c r="L535" s="225">
        <v>1.3202215999999999E-2</v>
      </c>
      <c r="M535" s="225">
        <v>0</v>
      </c>
      <c r="N535" s="225">
        <v>0</v>
      </c>
      <c r="O535" s="225">
        <v>0</v>
      </c>
      <c r="P535" s="199">
        <f t="shared" si="65"/>
        <v>1.1062174074074074</v>
      </c>
      <c r="Q535" s="233">
        <v>45.589238000000002</v>
      </c>
      <c r="R535" s="96">
        <v>43.665615000000003</v>
      </c>
      <c r="S535" s="96">
        <v>1.5294160000000001</v>
      </c>
      <c r="T535" s="96">
        <v>2.1211000000000001E-5</v>
      </c>
      <c r="U535" s="96">
        <v>9.9314E-2</v>
      </c>
      <c r="V535" s="96">
        <v>2.831173E-2</v>
      </c>
      <c r="W535" s="96">
        <v>0.26656000000000002</v>
      </c>
      <c r="X535" s="241">
        <f t="shared" si="66"/>
        <v>0.17046219026033138</v>
      </c>
      <c r="Y535" s="241">
        <f t="shared" si="67"/>
        <v>3.8794067632800008E-2</v>
      </c>
      <c r="Z535" s="241">
        <f t="shared" si="68"/>
        <v>2.2048194016531398E-2</v>
      </c>
      <c r="AA535" s="241">
        <f t="shared" si="69"/>
        <v>0.10961992861099999</v>
      </c>
      <c r="AB535" s="241">
        <v>3.0663453E-2</v>
      </c>
      <c r="AC535" s="241">
        <v>1.028402E-5</v>
      </c>
      <c r="AD535" s="241">
        <v>3.7123233000000001E-3</v>
      </c>
      <c r="AE535" s="241">
        <v>2.1195258000000002E-6</v>
      </c>
      <c r="AF535" s="241">
        <v>4.3570819000000004E-3</v>
      </c>
      <c r="AG535" s="241">
        <v>4.8805886999999997E-5</v>
      </c>
      <c r="AH535" s="241">
        <v>2.0067597999999999E-2</v>
      </c>
      <c r="AI535" s="241">
        <v>3.0728276000000003E-5</v>
      </c>
      <c r="AJ535" s="241">
        <v>2.6716135999999998E-5</v>
      </c>
      <c r="AK535" s="241">
        <v>2.8403587000000001E-5</v>
      </c>
      <c r="AL535" s="241">
        <v>3.5551991999999999E-6</v>
      </c>
      <c r="AM535" s="241">
        <v>9.5883313999999993E-9</v>
      </c>
      <c r="AN535" s="241">
        <v>3.5041754000000001E-4</v>
      </c>
      <c r="AO535" s="241">
        <v>2.1182429E-4</v>
      </c>
      <c r="AP535" s="241">
        <v>1.3289414000000001E-3</v>
      </c>
      <c r="AQ535" s="241">
        <v>3.4228611000000003E-5</v>
      </c>
      <c r="AR535" s="241">
        <v>0.10958569999999999</v>
      </c>
      <c r="AT535" s="193"/>
      <c r="AU535" s="193"/>
      <c r="AV535" s="193"/>
      <c r="AW535" s="193"/>
      <c r="AX535" s="193"/>
      <c r="AY535" s="193"/>
      <c r="AZ535" s="193"/>
      <c r="BA535" s="193"/>
      <c r="BB535" s="193"/>
      <c r="BC535" s="193"/>
      <c r="BD535" s="193"/>
      <c r="BE535" s="315"/>
      <c r="BF535" s="315"/>
      <c r="BG535" s="315"/>
      <c r="BH535" s="315"/>
      <c r="BI535" s="315"/>
      <c r="BJ535" s="315"/>
      <c r="BK535" s="315"/>
    </row>
    <row r="536" spans="1:63" x14ac:dyDescent="0.25">
      <c r="A536" s="9" t="s">
        <v>1753</v>
      </c>
      <c r="B536" s="184" t="s">
        <v>5770</v>
      </c>
      <c r="C536" s="5" t="s">
        <v>3995</v>
      </c>
      <c r="D536" s="225">
        <v>0.22680716000000001</v>
      </c>
      <c r="E536" s="225">
        <v>0.12129823000000001</v>
      </c>
      <c r="F536" s="225">
        <v>5.2383883999999999E-2</v>
      </c>
      <c r="G536" s="225">
        <v>4.2119983000000003E-3</v>
      </c>
      <c r="H536" s="225">
        <v>1.7851908E-2</v>
      </c>
      <c r="I536" s="225">
        <v>6.0705624E-3</v>
      </c>
      <c r="J536" s="225">
        <v>1.0389054E-2</v>
      </c>
      <c r="K536" s="225">
        <v>8.3564722999999999E-5</v>
      </c>
      <c r="L536" s="225">
        <v>1.4517954E-2</v>
      </c>
      <c r="M536" s="225">
        <v>0</v>
      </c>
      <c r="N536" s="225">
        <v>0</v>
      </c>
      <c r="O536" s="225">
        <v>0</v>
      </c>
      <c r="P536" s="199">
        <f t="shared" si="65"/>
        <v>0.89850540740740736</v>
      </c>
      <c r="Q536" s="233">
        <v>61.259408999999998</v>
      </c>
      <c r="R536" s="96">
        <v>59.632505000000002</v>
      </c>
      <c r="S536" s="96">
        <v>1.289792</v>
      </c>
      <c r="T536" s="96">
        <v>7.0129999999999994E-5</v>
      </c>
      <c r="U536" s="96">
        <v>9.1909000000000005E-2</v>
      </c>
      <c r="V536" s="96">
        <v>2.078286E-2</v>
      </c>
      <c r="W536" s="96">
        <v>0.22434999999999999</v>
      </c>
      <c r="X536" s="241">
        <f t="shared" si="66"/>
        <v>0.21133530529542299</v>
      </c>
      <c r="Y536" s="241">
        <f t="shared" si="67"/>
        <v>3.8751424546499998E-2</v>
      </c>
      <c r="Z536" s="241">
        <f t="shared" si="68"/>
        <v>2.3464161856923006E-2</v>
      </c>
      <c r="AA536" s="241">
        <f t="shared" si="69"/>
        <v>0.14911971889199999</v>
      </c>
      <c r="AB536" s="241">
        <v>2.4906075E-2</v>
      </c>
      <c r="AC536" s="241">
        <v>2.6398779000000001E-5</v>
      </c>
      <c r="AD536" s="241">
        <v>4.0248046999999997E-3</v>
      </c>
      <c r="AE536" s="241">
        <v>9.6415404999999999E-6</v>
      </c>
      <c r="AF536" s="241">
        <v>9.7432549999999993E-3</v>
      </c>
      <c r="AG536" s="241">
        <v>4.1249526999999999E-5</v>
      </c>
      <c r="AH536" s="241">
        <v>1.6300506999999999E-2</v>
      </c>
      <c r="AI536" s="241">
        <v>8.7332043999999997E-5</v>
      </c>
      <c r="AJ536" s="241">
        <v>2.2832476E-5</v>
      </c>
      <c r="AK536" s="241">
        <v>9.3798748000000005E-5</v>
      </c>
      <c r="AL536" s="241">
        <v>3.5886790000000001E-6</v>
      </c>
      <c r="AM536" s="241">
        <v>1.2399923E-8</v>
      </c>
      <c r="AN536" s="241">
        <v>3.9743956999999997E-4</v>
      </c>
      <c r="AO536" s="241">
        <v>3.5598374000000001E-4</v>
      </c>
      <c r="AP536" s="241">
        <v>6.2026672000000003E-3</v>
      </c>
      <c r="AQ536" s="241">
        <v>3.4228891999999998E-5</v>
      </c>
      <c r="AR536" s="241">
        <v>0.14908548999999999</v>
      </c>
      <c r="AT536" s="193"/>
      <c r="AU536" s="193"/>
      <c r="AV536" s="193"/>
      <c r="AW536" s="193"/>
      <c r="AX536" s="193"/>
      <c r="AY536" s="193"/>
      <c r="AZ536" s="193"/>
      <c r="BA536" s="193"/>
      <c r="BB536" s="193"/>
      <c r="BC536" s="193"/>
      <c r="BD536" s="193"/>
      <c r="BE536" s="315"/>
      <c r="BF536" s="315"/>
      <c r="BG536" s="315"/>
      <c r="BH536" s="315"/>
      <c r="BI536" s="315"/>
      <c r="BJ536" s="315"/>
      <c r="BK536" s="315"/>
    </row>
    <row r="537" spans="1:63" x14ac:dyDescent="0.25">
      <c r="A537" s="9"/>
      <c r="B537" s="184" t="s">
        <v>5770</v>
      </c>
      <c r="C537" s="5" t="s">
        <v>3996</v>
      </c>
      <c r="D537" s="225">
        <v>0.22677923</v>
      </c>
      <c r="E537" s="225">
        <v>0.12128277</v>
      </c>
      <c r="F537" s="225">
        <v>5.2378139999999997E-2</v>
      </c>
      <c r="G537" s="225">
        <v>4.2114745000000004E-3</v>
      </c>
      <c r="H537" s="225">
        <v>1.7849169000000002E-2</v>
      </c>
      <c r="I537" s="225">
        <v>6.0700355000000003E-3</v>
      </c>
      <c r="J537" s="225">
        <v>1.0387774000000001E-2</v>
      </c>
      <c r="K537" s="225">
        <v>8.3554442000000002E-5</v>
      </c>
      <c r="L537" s="225">
        <v>1.4516307000000001E-2</v>
      </c>
      <c r="M537" s="225">
        <v>0</v>
      </c>
      <c r="N537" s="225">
        <v>0</v>
      </c>
      <c r="O537" s="225">
        <v>0</v>
      </c>
      <c r="P537" s="199">
        <f t="shared" si="65"/>
        <v>0.89839088888888885</v>
      </c>
      <c r="Q537" s="233">
        <v>61.253616999999998</v>
      </c>
      <c r="R537" s="96">
        <v>59.626925</v>
      </c>
      <c r="S537" s="96">
        <v>1.2896240000000001</v>
      </c>
      <c r="T537" s="96">
        <v>7.0121000000000002E-5</v>
      </c>
      <c r="U537" s="96">
        <v>9.1897999999999994E-2</v>
      </c>
      <c r="V537" s="96">
        <v>2.0779820000000001E-2</v>
      </c>
      <c r="W537" s="96">
        <v>0.22431999999999999</v>
      </c>
      <c r="X537" s="241">
        <f t="shared" si="66"/>
        <v>0.21131356923006001</v>
      </c>
      <c r="Y537" s="241">
        <f t="shared" si="67"/>
        <v>3.8746655344699996E-2</v>
      </c>
      <c r="Z537" s="241">
        <f t="shared" si="68"/>
        <v>2.3461159237360002E-2</v>
      </c>
      <c r="AA537" s="241">
        <f t="shared" si="69"/>
        <v>0.14910575464799999</v>
      </c>
      <c r="AB537" s="241">
        <v>2.4902901000000002E-2</v>
      </c>
      <c r="AC537" s="241">
        <v>2.639543E-5</v>
      </c>
      <c r="AD537" s="241">
        <v>4.0242491000000002E-3</v>
      </c>
      <c r="AE537" s="241">
        <v>9.6400386999999994E-6</v>
      </c>
      <c r="AF537" s="241">
        <v>9.7422253000000007E-3</v>
      </c>
      <c r="AG537" s="241">
        <v>4.1244476000000002E-5</v>
      </c>
      <c r="AH537" s="241">
        <v>1.6298429999999999E-2</v>
      </c>
      <c r="AI537" s="241">
        <v>8.7322396000000005E-5</v>
      </c>
      <c r="AJ537" s="241">
        <v>2.2830110000000001E-5</v>
      </c>
      <c r="AK537" s="241">
        <v>9.3783516000000005E-5</v>
      </c>
      <c r="AL537" s="241">
        <v>3.5882469000000001E-6</v>
      </c>
      <c r="AM537" s="241">
        <v>1.2398460000000001E-8</v>
      </c>
      <c r="AN537" s="241">
        <v>3.9738767E-4</v>
      </c>
      <c r="AO537" s="241">
        <v>3.5593469999999999E-4</v>
      </c>
      <c r="AP537" s="241">
        <v>6.2018702E-3</v>
      </c>
      <c r="AQ537" s="241">
        <v>3.4224648000000002E-5</v>
      </c>
      <c r="AR537" s="241">
        <v>0.14907153000000001</v>
      </c>
      <c r="AT537" s="193"/>
      <c r="AU537" s="193"/>
      <c r="AV537" s="193"/>
      <c r="AW537" s="193"/>
      <c r="AX537" s="193"/>
      <c r="AY537" s="193"/>
      <c r="AZ537" s="193"/>
      <c r="BA537" s="193"/>
      <c r="BB537" s="193"/>
      <c r="BC537" s="193"/>
      <c r="BD537" s="193"/>
      <c r="BE537" s="315"/>
      <c r="BF537" s="315"/>
      <c r="BG537" s="315"/>
      <c r="BH537" s="315"/>
      <c r="BI537" s="315"/>
      <c r="BJ537" s="315"/>
      <c r="BK537" s="315"/>
    </row>
    <row r="538" spans="1:63" x14ac:dyDescent="0.25">
      <c r="A538" s="9"/>
      <c r="B538" s="184" t="s">
        <v>5770</v>
      </c>
      <c r="C538" s="5" t="s">
        <v>4301</v>
      </c>
      <c r="D538" s="225">
        <v>0.22679978000000001</v>
      </c>
      <c r="E538" s="225">
        <v>0.12129354000000001</v>
      </c>
      <c r="F538" s="225">
        <v>5.2382883999999998E-2</v>
      </c>
      <c r="G538" s="225">
        <v>4.2118765000000004E-3</v>
      </c>
      <c r="H538" s="225">
        <v>1.7851006999999999E-2</v>
      </c>
      <c r="I538" s="225">
        <v>6.0704799999999996E-3</v>
      </c>
      <c r="J538" s="225">
        <v>1.0388736000000001E-2</v>
      </c>
      <c r="K538" s="225">
        <v>8.3561954000000005E-5</v>
      </c>
      <c r="L538" s="225">
        <v>1.4517686E-2</v>
      </c>
      <c r="M538" s="225">
        <v>0</v>
      </c>
      <c r="N538" s="225">
        <v>0</v>
      </c>
      <c r="O538" s="225">
        <v>0</v>
      </c>
      <c r="P538" s="199">
        <f t="shared" si="65"/>
        <v>0.89847066666666664</v>
      </c>
      <c r="Q538" s="233">
        <v>61.258907000000001</v>
      </c>
      <c r="R538" s="96">
        <v>59.632072999999998</v>
      </c>
      <c r="S538" s="96">
        <v>1.289736</v>
      </c>
      <c r="T538" s="96">
        <v>7.0128000000000003E-5</v>
      </c>
      <c r="U538" s="96">
        <v>9.1906000000000002E-2</v>
      </c>
      <c r="V538" s="96">
        <v>2.0781850000000001E-2</v>
      </c>
      <c r="W538" s="96">
        <v>0.22434000000000001</v>
      </c>
      <c r="X538" s="241">
        <f t="shared" si="66"/>
        <v>0.21133183497855501</v>
      </c>
      <c r="Y538" s="241">
        <f t="shared" si="67"/>
        <v>3.8750102897399996E-2</v>
      </c>
      <c r="Z538" s="241">
        <f t="shared" si="68"/>
        <v>2.3463094416155003E-2</v>
      </c>
      <c r="AA538" s="241">
        <f t="shared" si="69"/>
        <v>0.149118637665</v>
      </c>
      <c r="AB538" s="241">
        <v>2.4905113E-2</v>
      </c>
      <c r="AC538" s="241">
        <v>2.6397457000000002E-5</v>
      </c>
      <c r="AD538" s="241">
        <v>4.0246316000000001E-3</v>
      </c>
      <c r="AE538" s="241">
        <v>9.6409234000000005E-6</v>
      </c>
      <c r="AF538" s="241">
        <v>9.7430715000000005E-3</v>
      </c>
      <c r="AG538" s="241">
        <v>4.1248417000000003E-5</v>
      </c>
      <c r="AH538" s="241">
        <v>1.6299877000000001E-2</v>
      </c>
      <c r="AI538" s="241">
        <v>8.7330370000000005E-5</v>
      </c>
      <c r="AJ538" s="241">
        <v>2.283213E-5</v>
      </c>
      <c r="AK538" s="241">
        <v>9.3793983000000004E-5</v>
      </c>
      <c r="AL538" s="241">
        <v>3.5885935999999999E-6</v>
      </c>
      <c r="AM538" s="241">
        <v>1.2399555000000001E-8</v>
      </c>
      <c r="AN538" s="241">
        <v>3.9743946999999999E-4</v>
      </c>
      <c r="AO538" s="241">
        <v>3.5596606999999998E-4</v>
      </c>
      <c r="AP538" s="241">
        <v>6.2022544000000001E-3</v>
      </c>
      <c r="AQ538" s="241">
        <v>3.4227665000000002E-5</v>
      </c>
      <c r="AR538" s="241">
        <v>0.14908441</v>
      </c>
      <c r="AT538" s="193"/>
      <c r="AU538" s="193"/>
      <c r="AV538" s="193"/>
      <c r="AW538" s="193"/>
      <c r="AX538" s="193"/>
      <c r="AY538" s="193"/>
      <c r="AZ538" s="193"/>
      <c r="BA538" s="193"/>
      <c r="BB538" s="193"/>
      <c r="BC538" s="193"/>
      <c r="BD538" s="193"/>
      <c r="BE538" s="315"/>
      <c r="BF538" s="315"/>
      <c r="BG538" s="315"/>
      <c r="BH538" s="315"/>
      <c r="BI538" s="315"/>
      <c r="BJ538" s="315"/>
      <c r="BK538" s="315"/>
    </row>
    <row r="539" spans="1:63" x14ac:dyDescent="0.25">
      <c r="A539" s="9"/>
      <c r="B539" s="184" t="s">
        <v>5770</v>
      </c>
      <c r="C539" s="5" t="s">
        <v>4036</v>
      </c>
      <c r="D539" s="225">
        <v>0.93536072999999997</v>
      </c>
      <c r="E539" s="225">
        <v>0.66457725999999995</v>
      </c>
      <c r="F539" s="225">
        <v>0.13014829</v>
      </c>
      <c r="G539" s="225">
        <v>2.9415341000000001E-2</v>
      </c>
      <c r="H539" s="225">
        <v>2.3840657000000001E-3</v>
      </c>
      <c r="I539" s="225">
        <v>2.4361397E-2</v>
      </c>
      <c r="J539" s="225">
        <v>1.3783076E-2</v>
      </c>
      <c r="K539" s="225">
        <v>7.4924476000000004E-4</v>
      </c>
      <c r="L539" s="225">
        <v>6.9942052000000005E-2</v>
      </c>
      <c r="M539" s="225">
        <v>0</v>
      </c>
      <c r="N539" s="225">
        <v>0</v>
      </c>
      <c r="O539" s="225">
        <v>0</v>
      </c>
      <c r="P539" s="199">
        <f t="shared" si="65"/>
        <v>4.9227945185185176</v>
      </c>
      <c r="Q539" s="233">
        <v>102.38760000000001</v>
      </c>
      <c r="R539" s="96">
        <v>79.777727999999996</v>
      </c>
      <c r="S539" s="96">
        <v>18.687760000000001</v>
      </c>
      <c r="T539" s="96">
        <v>6.6452999999999995E-5</v>
      </c>
      <c r="U539" s="96">
        <v>1.0249999999999999</v>
      </c>
      <c r="V539" s="96">
        <v>0.31744509999999998</v>
      </c>
      <c r="W539" s="96">
        <v>2.5796000000000001</v>
      </c>
      <c r="X539" s="241">
        <f t="shared" si="66"/>
        <v>0.49884358110489702</v>
      </c>
      <c r="Y539" s="241">
        <f t="shared" si="67"/>
        <v>0.20265465044639999</v>
      </c>
      <c r="Z539" s="241">
        <f t="shared" si="68"/>
        <v>9.6261392038496998E-2</v>
      </c>
      <c r="AA539" s="241">
        <f t="shared" si="69"/>
        <v>0.19992753862000001</v>
      </c>
      <c r="AB539" s="241">
        <v>0.13644957999999999</v>
      </c>
      <c r="AC539" s="241">
        <v>1.7604603999999999E-4</v>
      </c>
      <c r="AD539" s="241">
        <v>3.7208094999999997E-2</v>
      </c>
      <c r="AE539" s="241">
        <v>8.6491763999999992E-6</v>
      </c>
      <c r="AF539" s="241">
        <v>2.8237997000000001E-2</v>
      </c>
      <c r="AG539" s="241">
        <v>5.7428323000000003E-4</v>
      </c>
      <c r="AH539" s="241">
        <v>8.9304971999999996E-2</v>
      </c>
      <c r="AI539" s="241">
        <v>2.1070729999999999E-4</v>
      </c>
      <c r="AJ539" s="241">
        <v>2.5135099000000001E-4</v>
      </c>
      <c r="AK539" s="241">
        <v>1.5882814E-4</v>
      </c>
      <c r="AL539" s="241">
        <v>2.5951014000000001E-5</v>
      </c>
      <c r="AM539" s="241">
        <v>7.9794496999999996E-8</v>
      </c>
      <c r="AN539" s="241">
        <v>3.1100581999999998E-3</v>
      </c>
      <c r="AO539" s="241">
        <v>1.0648228E-3</v>
      </c>
      <c r="AP539" s="241">
        <v>2.1346218E-3</v>
      </c>
      <c r="AQ539" s="241">
        <v>1.6243862000000001E-4</v>
      </c>
      <c r="AR539" s="241">
        <v>0.1997651</v>
      </c>
      <c r="AT539" s="193"/>
      <c r="AU539" s="193"/>
      <c r="AV539" s="193"/>
      <c r="AW539" s="193"/>
      <c r="AX539" s="193"/>
      <c r="AY539" s="193"/>
      <c r="AZ539" s="193"/>
      <c r="BA539" s="193"/>
      <c r="BB539" s="193"/>
      <c r="BC539" s="193"/>
      <c r="BD539" s="193"/>
      <c r="BE539" s="315"/>
      <c r="BF539" s="315"/>
      <c r="BG539" s="315"/>
      <c r="BH539" s="315"/>
      <c r="BI539" s="315"/>
      <c r="BJ539" s="315"/>
      <c r="BK539" s="315"/>
    </row>
    <row r="540" spans="1:63" x14ac:dyDescent="0.25">
      <c r="A540" s="9"/>
      <c r="B540" s="184" t="s">
        <v>5770</v>
      </c>
      <c r="C540" s="5" t="s">
        <v>4037</v>
      </c>
      <c r="D540" s="225">
        <v>0.58925682000000001</v>
      </c>
      <c r="E540" s="225">
        <v>0.30134285</v>
      </c>
      <c r="F540" s="225">
        <v>8.1838886999999999E-2</v>
      </c>
      <c r="G540" s="225">
        <v>1.3769694000000001E-2</v>
      </c>
      <c r="H540" s="225">
        <v>4.8356969E-2</v>
      </c>
      <c r="I540" s="225">
        <v>0.1361947</v>
      </c>
      <c r="J540" s="225">
        <v>-5.4571361000000001E-3</v>
      </c>
      <c r="K540" s="225">
        <v>1.0348389999999999E-4</v>
      </c>
      <c r="L540" s="225">
        <v>1.3107379000000001E-2</v>
      </c>
      <c r="M540" s="225">
        <v>0</v>
      </c>
      <c r="N540" s="225">
        <v>0</v>
      </c>
      <c r="O540" s="225">
        <v>0</v>
      </c>
      <c r="P540" s="199">
        <f t="shared" si="65"/>
        <v>2.2321692592592592</v>
      </c>
      <c r="Q540" s="233">
        <v>99.685024999999996</v>
      </c>
      <c r="R540" s="96">
        <v>14.188411</v>
      </c>
      <c r="S540" s="96">
        <v>3.0439919999999998</v>
      </c>
      <c r="T540" s="96">
        <v>8.2116000000000007</v>
      </c>
      <c r="U540" s="96">
        <v>73.67</v>
      </c>
      <c r="V540" s="96">
        <v>1.98319E-2</v>
      </c>
      <c r="W540" s="96">
        <v>0.55118999999999996</v>
      </c>
      <c r="X540" s="241">
        <f t="shared" si="66"/>
        <v>9.9697874981615779</v>
      </c>
      <c r="Y540" s="241">
        <f t="shared" si="67"/>
        <v>0.11108486591899999</v>
      </c>
      <c r="Z540" s="241">
        <f t="shared" si="68"/>
        <v>9.8231105741925777</v>
      </c>
      <c r="AA540" s="241">
        <f t="shared" si="69"/>
        <v>3.559205805E-2</v>
      </c>
      <c r="AB540" s="241">
        <v>6.186941E-2</v>
      </c>
      <c r="AC540" s="241">
        <v>4.7867890000000004E-6</v>
      </c>
      <c r="AD540" s="241">
        <v>8.6804238999999995E-3</v>
      </c>
      <c r="AE540" s="241">
        <v>1.1657684999999999E-5</v>
      </c>
      <c r="AF540" s="241">
        <v>4.0420311E-2</v>
      </c>
      <c r="AG540" s="241">
        <v>9.8276544999999996E-5</v>
      </c>
      <c r="AH540" s="241">
        <v>4.0488047999999999E-2</v>
      </c>
      <c r="AI540" s="241">
        <v>1.5602920000000001E-4</v>
      </c>
      <c r="AJ540" s="241">
        <v>3.8703896999999999E-5</v>
      </c>
      <c r="AK540" s="241">
        <v>4.5593672000000002E-2</v>
      </c>
      <c r="AL540" s="241">
        <v>2.0540177000000001E-5</v>
      </c>
      <c r="AM540" s="241">
        <v>1.3558578E-8</v>
      </c>
      <c r="AN540" s="241">
        <v>7.2199624000000004E-2</v>
      </c>
      <c r="AO540" s="241">
        <v>7.9284335999999997E-4</v>
      </c>
      <c r="AP540" s="241">
        <v>9.6638210999999998</v>
      </c>
      <c r="AQ540" s="241">
        <v>3.3352049999999999E-5</v>
      </c>
      <c r="AR540" s="241">
        <v>3.5558706000000002E-2</v>
      </c>
      <c r="AT540" s="193"/>
      <c r="AU540" s="193"/>
      <c r="AV540" s="193"/>
      <c r="AW540" s="193"/>
      <c r="AX540" s="193"/>
      <c r="AY540" s="193"/>
      <c r="AZ540" s="193"/>
      <c r="BA540" s="193"/>
      <c r="BB540" s="193"/>
      <c r="BC540" s="193"/>
      <c r="BD540" s="193"/>
      <c r="BE540" s="315"/>
      <c r="BF540" s="315"/>
      <c r="BG540" s="315"/>
      <c r="BH540" s="315"/>
      <c r="BI540" s="315"/>
      <c r="BJ540" s="315"/>
      <c r="BK540" s="315"/>
    </row>
    <row r="541" spans="1:63" x14ac:dyDescent="0.25">
      <c r="A541" s="9"/>
      <c r="B541" s="184" t="s">
        <v>5770</v>
      </c>
      <c r="C541" s="5" t="s">
        <v>4976</v>
      </c>
      <c r="D541" s="225">
        <v>0.98628490999999996</v>
      </c>
      <c r="E541" s="225">
        <v>0.37987121000000001</v>
      </c>
      <c r="F541" s="225">
        <v>0.28132238999999998</v>
      </c>
      <c r="G541" s="225">
        <v>5.8107134999999997E-2</v>
      </c>
      <c r="H541" s="225">
        <v>1.2665562999999999E-3</v>
      </c>
      <c r="I541" s="225">
        <v>1.8978371000000001E-2</v>
      </c>
      <c r="J541" s="225">
        <v>0.22158505000000001</v>
      </c>
      <c r="K541" s="225">
        <v>1.0530621E-4</v>
      </c>
      <c r="L541" s="225">
        <v>2.5048891E-2</v>
      </c>
      <c r="M541" s="225">
        <v>0</v>
      </c>
      <c r="N541" s="225">
        <v>0</v>
      </c>
      <c r="O541" s="225">
        <v>0</v>
      </c>
      <c r="P541" s="199">
        <f t="shared" si="65"/>
        <v>2.8138608148148148</v>
      </c>
      <c r="Q541" s="233">
        <v>96.881190000000004</v>
      </c>
      <c r="R541" s="96">
        <v>23.751155000000001</v>
      </c>
      <c r="S541" s="96">
        <v>4.6908960000000004</v>
      </c>
      <c r="T541" s="96">
        <v>2.8480999999999998E-4</v>
      </c>
      <c r="U541" s="96">
        <v>67.507000000000005</v>
      </c>
      <c r="V541" s="96">
        <v>2.470431E-2</v>
      </c>
      <c r="W541" s="96">
        <v>0.90715000000000001</v>
      </c>
      <c r="X541" s="241">
        <f t="shared" si="66"/>
        <v>0.65361683595578202</v>
      </c>
      <c r="Y541" s="241">
        <f t="shared" si="67"/>
        <v>0.12538584261350003</v>
      </c>
      <c r="Z541" s="241">
        <f t="shared" si="68"/>
        <v>0.46868342571528199</v>
      </c>
      <c r="AA541" s="241">
        <f t="shared" si="69"/>
        <v>5.9547567627000003E-2</v>
      </c>
      <c r="AB541" s="241">
        <v>7.7945284000000004E-2</v>
      </c>
      <c r="AC541" s="241">
        <v>1.7410384000000001E-5</v>
      </c>
      <c r="AD541" s="241">
        <v>5.2236098E-3</v>
      </c>
      <c r="AE541" s="241">
        <v>7.5387494999999999E-6</v>
      </c>
      <c r="AF541" s="241">
        <v>4.2038678000000003E-2</v>
      </c>
      <c r="AG541" s="241">
        <v>1.5332168000000001E-4</v>
      </c>
      <c r="AH541" s="241">
        <v>5.0992889999999999E-2</v>
      </c>
      <c r="AI541" s="241">
        <v>5.9449001E-4</v>
      </c>
      <c r="AJ541" s="241">
        <v>8.8801643999999994E-5</v>
      </c>
      <c r="AK541" s="241">
        <v>6.1198532999999999E-2</v>
      </c>
      <c r="AL541" s="241">
        <v>3.0594374000000002E-5</v>
      </c>
      <c r="AM541" s="241">
        <v>1.9787282000000001E-8</v>
      </c>
      <c r="AN541" s="241">
        <v>0.34800755999999999</v>
      </c>
      <c r="AO541" s="241">
        <v>6.0658055000000002E-3</v>
      </c>
      <c r="AP541" s="241">
        <v>1.7047314E-3</v>
      </c>
      <c r="AQ541" s="241">
        <v>5.8464627000000003E-5</v>
      </c>
      <c r="AR541" s="241">
        <v>5.9489103000000002E-2</v>
      </c>
      <c r="AT541" s="193"/>
      <c r="AU541" s="193"/>
      <c r="AV541" s="193"/>
      <c r="AW541" s="193"/>
      <c r="AX541" s="193"/>
      <c r="AY541" s="193"/>
      <c r="AZ541" s="193"/>
      <c r="BA541" s="193"/>
      <c r="BB541" s="193"/>
      <c r="BC541" s="193"/>
      <c r="BD541" s="193"/>
      <c r="BE541" s="315"/>
      <c r="BF541" s="315"/>
      <c r="BG541" s="315"/>
      <c r="BH541" s="315"/>
      <c r="BI541" s="315"/>
      <c r="BJ541" s="315"/>
      <c r="BK541" s="315"/>
    </row>
    <row r="542" spans="1:63" x14ac:dyDescent="0.25">
      <c r="A542" s="9"/>
      <c r="B542" s="184" t="s">
        <v>5770</v>
      </c>
      <c r="C542" s="5" t="s">
        <v>4977</v>
      </c>
      <c r="D542" s="225">
        <v>0.92971826000000002</v>
      </c>
      <c r="E542" s="225">
        <v>0.48056488000000003</v>
      </c>
      <c r="F542" s="225">
        <v>0.17459064999999999</v>
      </c>
      <c r="G542" s="225">
        <v>4.7166922E-2</v>
      </c>
      <c r="H542" s="225">
        <v>1.2128873E-2</v>
      </c>
      <c r="I542" s="225">
        <v>1.9569124E-2</v>
      </c>
      <c r="J542" s="225">
        <v>0.16261248</v>
      </c>
      <c r="K542" s="225">
        <v>1.4273738000000001E-4</v>
      </c>
      <c r="L542" s="225">
        <v>3.2942592E-2</v>
      </c>
      <c r="M542" s="225">
        <v>0</v>
      </c>
      <c r="N542" s="225">
        <v>0</v>
      </c>
      <c r="O542" s="225">
        <v>0</v>
      </c>
      <c r="P542" s="199">
        <f t="shared" si="65"/>
        <v>3.5597398518518517</v>
      </c>
      <c r="Q542" s="233">
        <v>100.00654</v>
      </c>
      <c r="R542" s="96">
        <v>30.712060999999999</v>
      </c>
      <c r="S542" s="96">
        <v>3.7858239999999999</v>
      </c>
      <c r="T542" s="96">
        <v>1.6731999999999999E-3</v>
      </c>
      <c r="U542" s="96">
        <v>64.811999999999998</v>
      </c>
      <c r="V542" s="96">
        <v>4.4325730000000001E-2</v>
      </c>
      <c r="W542" s="96">
        <v>0.65066000000000002</v>
      </c>
      <c r="X542" s="241">
        <f t="shared" si="66"/>
        <v>0.75187633272697796</v>
      </c>
      <c r="Y542" s="241">
        <f t="shared" si="67"/>
        <v>0.14085931504099999</v>
      </c>
      <c r="Z542" s="241">
        <f t="shared" si="68"/>
        <v>0.53398876246097793</v>
      </c>
      <c r="AA542" s="241">
        <f t="shared" si="69"/>
        <v>7.7028255225000009E-2</v>
      </c>
      <c r="AB542" s="241">
        <v>9.8647375999999995E-2</v>
      </c>
      <c r="AC542" s="241">
        <v>1.2974914E-5</v>
      </c>
      <c r="AD542" s="241">
        <v>1.1167168999999999E-2</v>
      </c>
      <c r="AE542" s="241">
        <v>9.3867770000000001E-6</v>
      </c>
      <c r="AF542" s="241">
        <v>3.0898990000000001E-2</v>
      </c>
      <c r="AG542" s="241">
        <v>1.2341834999999999E-4</v>
      </c>
      <c r="AH542" s="241">
        <v>6.4538401999999995E-2</v>
      </c>
      <c r="AI542" s="241">
        <v>3.4069704E-4</v>
      </c>
      <c r="AJ542" s="241">
        <v>1.6274673E-4</v>
      </c>
      <c r="AK542" s="241">
        <v>0.19592766</v>
      </c>
      <c r="AL542" s="241">
        <v>8.9420869000000005E-5</v>
      </c>
      <c r="AM542" s="241">
        <v>3.9921977999999998E-8</v>
      </c>
      <c r="AN542" s="241">
        <v>0.2637449</v>
      </c>
      <c r="AO542" s="241">
        <v>5.6962606000000001E-3</v>
      </c>
      <c r="AP542" s="241">
        <v>3.4886353E-3</v>
      </c>
      <c r="AQ542" s="241">
        <v>7.5776224999999996E-5</v>
      </c>
      <c r="AR542" s="241">
        <v>7.6952479000000004E-2</v>
      </c>
      <c r="AT542" s="193"/>
      <c r="AU542" s="193"/>
      <c r="AV542" s="193"/>
      <c r="AW542" s="193"/>
      <c r="AX542" s="193"/>
      <c r="AY542" s="193"/>
      <c r="AZ542" s="193"/>
      <c r="BA542" s="193"/>
      <c r="BB542" s="193"/>
      <c r="BC542" s="193"/>
      <c r="BD542" s="193"/>
      <c r="BE542" s="315"/>
      <c r="BF542" s="315"/>
      <c r="BG542" s="315"/>
      <c r="BH542" s="315"/>
      <c r="BI542" s="315"/>
      <c r="BJ542" s="315"/>
      <c r="BK542" s="315"/>
    </row>
    <row r="543" spans="1:63" x14ac:dyDescent="0.25">
      <c r="A543" s="9"/>
      <c r="B543" s="184" t="s">
        <v>5770</v>
      </c>
      <c r="C543" s="5" t="s">
        <v>4978</v>
      </c>
      <c r="D543" s="225">
        <v>0.73067051999999999</v>
      </c>
      <c r="E543" s="225">
        <v>0.38369653999999997</v>
      </c>
      <c r="F543" s="225">
        <v>7.1748826000000002E-2</v>
      </c>
      <c r="G543" s="225">
        <v>3.3735487000000002E-2</v>
      </c>
      <c r="H543" s="225">
        <v>7.7014356000000006E-2</v>
      </c>
      <c r="I543" s="225">
        <v>0.20170407000000001</v>
      </c>
      <c r="J543" s="225">
        <v>-4.4093388999999997E-2</v>
      </c>
      <c r="K543" s="225">
        <v>3.6023425E-5</v>
      </c>
      <c r="L543" s="225">
        <v>6.8286101999999998E-3</v>
      </c>
      <c r="M543" s="225">
        <v>0</v>
      </c>
      <c r="N543" s="225">
        <v>0</v>
      </c>
      <c r="O543" s="225">
        <v>0</v>
      </c>
      <c r="P543" s="199">
        <f t="shared" si="65"/>
        <v>2.8421965925925923</v>
      </c>
      <c r="Q543" s="233">
        <v>60.229795000000003</v>
      </c>
      <c r="R543" s="96">
        <v>9.0145473999999997</v>
      </c>
      <c r="S543" s="96">
        <v>0.59600799999999998</v>
      </c>
      <c r="T543" s="96">
        <v>14.635</v>
      </c>
      <c r="U543" s="96">
        <v>35.548000000000002</v>
      </c>
      <c r="V543" s="96">
        <v>6.9395100000000003E-3</v>
      </c>
      <c r="W543" s="96">
        <v>0.42930000000000001</v>
      </c>
      <c r="X543" s="241">
        <f t="shared" si="66"/>
        <v>14.472117532618173</v>
      </c>
      <c r="Y543" s="241">
        <f t="shared" si="67"/>
        <v>0.13310681595770002</v>
      </c>
      <c r="Z543" s="241">
        <f t="shared" si="68"/>
        <v>14.316403770095473</v>
      </c>
      <c r="AA543" s="241">
        <f t="shared" si="69"/>
        <v>2.2606946565000001E-2</v>
      </c>
      <c r="AB543" s="241">
        <v>7.8764727000000007E-2</v>
      </c>
      <c r="AC543" s="241">
        <v>3.8380876999999996E-6</v>
      </c>
      <c r="AD543" s="241">
        <v>2.2937588000000002E-3</v>
      </c>
      <c r="AE543" s="241">
        <v>1.4641986E-5</v>
      </c>
      <c r="AF543" s="241">
        <v>5.2010309999999997E-2</v>
      </c>
      <c r="AG543" s="241">
        <v>1.9540083999999999E-5</v>
      </c>
      <c r="AH543" s="241">
        <v>5.1542653000000001E-2</v>
      </c>
      <c r="AI543" s="241">
        <v>1.3860829999999999E-4</v>
      </c>
      <c r="AJ543" s="241">
        <v>9.4146454000000005E-5</v>
      </c>
      <c r="AK543" s="241">
        <v>2.6331583000000001E-3</v>
      </c>
      <c r="AL543" s="241">
        <v>4.1682494000000003E-5</v>
      </c>
      <c r="AM543" s="241">
        <v>1.2157473E-8</v>
      </c>
      <c r="AN543" s="241">
        <v>0.14704229999999999</v>
      </c>
      <c r="AO543" s="241">
        <v>5.9720938999999998E-4</v>
      </c>
      <c r="AP543" s="241">
        <v>14.114314</v>
      </c>
      <c r="AQ543" s="241">
        <v>1.5751565000000001E-5</v>
      </c>
      <c r="AR543" s="241">
        <v>2.2591195000000001E-2</v>
      </c>
      <c r="AT543" s="193"/>
      <c r="AU543" s="193"/>
      <c r="AV543" s="193"/>
      <c r="AW543" s="193"/>
      <c r="AX543" s="193"/>
      <c r="AY543" s="193"/>
      <c r="AZ543" s="193"/>
      <c r="BA543" s="193"/>
      <c r="BB543" s="193"/>
      <c r="BC543" s="193"/>
      <c r="BD543" s="193"/>
      <c r="BE543" s="315"/>
      <c r="BF543" s="315"/>
      <c r="BG543" s="315"/>
      <c r="BH543" s="315"/>
      <c r="BI543" s="315"/>
      <c r="BJ543" s="315"/>
      <c r="BK543" s="315"/>
    </row>
    <row r="544" spans="1:63" x14ac:dyDescent="0.25">
      <c r="A544" s="9"/>
      <c r="B544" s="184" t="s">
        <v>5770</v>
      </c>
      <c r="C544" s="5" t="s">
        <v>2825</v>
      </c>
      <c r="D544" s="225">
        <v>0.16175613</v>
      </c>
      <c r="E544" s="225">
        <v>0.11439257</v>
      </c>
      <c r="F544" s="225">
        <v>4.0565034999999999E-2</v>
      </c>
      <c r="G544" s="225">
        <v>2.8205742999999998E-2</v>
      </c>
      <c r="H544" s="225">
        <v>1.3011994000000001E-2</v>
      </c>
      <c r="I544" s="225">
        <v>3.7701906999999999E-3</v>
      </c>
      <c r="J544" s="225">
        <v>-4.3325669999999997E-2</v>
      </c>
      <c r="K544" s="225">
        <v>7.2138965999999995E-5</v>
      </c>
      <c r="L544" s="225">
        <v>5.0641352000000001E-3</v>
      </c>
      <c r="M544" s="225">
        <v>0</v>
      </c>
      <c r="N544" s="225">
        <v>0</v>
      </c>
      <c r="O544" s="225">
        <v>0</v>
      </c>
      <c r="P544" s="199">
        <f t="shared" si="65"/>
        <v>0.84735237037037026</v>
      </c>
      <c r="Q544" s="233">
        <v>38.703811000000002</v>
      </c>
      <c r="R544" s="96">
        <v>8.7258311000000006</v>
      </c>
      <c r="S544" s="96">
        <v>0.70420000000000005</v>
      </c>
      <c r="T544" s="96">
        <v>4.2508999999999998E-4</v>
      </c>
      <c r="U544" s="96">
        <v>29.161000000000001</v>
      </c>
      <c r="V544" s="96">
        <v>6.2243999999999997E-3</v>
      </c>
      <c r="W544" s="96">
        <v>0.10613</v>
      </c>
      <c r="X544" s="241">
        <f t="shared" si="66"/>
        <v>0.29651497136557503</v>
      </c>
      <c r="Y544" s="241">
        <f t="shared" si="67"/>
        <v>3.1553038665899993E-2</v>
      </c>
      <c r="Z544" s="241">
        <f t="shared" si="68"/>
        <v>0.24307926936467503</v>
      </c>
      <c r="AA544" s="241">
        <f t="shared" si="69"/>
        <v>2.1882663335E-2</v>
      </c>
      <c r="AB544" s="241">
        <v>2.3481974999999999E-2</v>
      </c>
      <c r="AC544" s="241">
        <v>3.3093387999999999E-6</v>
      </c>
      <c r="AD544" s="241">
        <v>1.0865135000000001E-3</v>
      </c>
      <c r="AE544" s="241">
        <v>3.6955530999999999E-6</v>
      </c>
      <c r="AF544" s="241">
        <v>6.9576092999999997E-3</v>
      </c>
      <c r="AG544" s="241">
        <v>1.9935973999999999E-5</v>
      </c>
      <c r="AH544" s="241">
        <v>1.5363042E-2</v>
      </c>
      <c r="AI544" s="241">
        <v>7.7681827000000006E-5</v>
      </c>
      <c r="AJ544" s="241">
        <v>7.6960795999999999E-5</v>
      </c>
      <c r="AK544" s="241">
        <v>2.8653175000000001E-4</v>
      </c>
      <c r="AL544" s="241">
        <v>3.1300199E-5</v>
      </c>
      <c r="AM544" s="241">
        <v>1.0192675E-8</v>
      </c>
      <c r="AN544" s="241">
        <v>0.22596445000000001</v>
      </c>
      <c r="AO544" s="241">
        <v>4.1793100999999998E-4</v>
      </c>
      <c r="AP544" s="241">
        <v>8.6136158999999997E-4</v>
      </c>
      <c r="AQ544" s="241">
        <v>1.1861335E-5</v>
      </c>
      <c r="AR544" s="241">
        <v>2.1870802000000002E-2</v>
      </c>
      <c r="AT544" s="193"/>
      <c r="AU544" s="193"/>
      <c r="AV544" s="193"/>
      <c r="AW544" s="193"/>
      <c r="AX544" s="193"/>
      <c r="AY544" s="193"/>
      <c r="AZ544" s="193"/>
      <c r="BA544" s="193"/>
      <c r="BB544" s="193"/>
      <c r="BC544" s="193"/>
      <c r="BD544" s="193"/>
      <c r="BE544" s="315"/>
      <c r="BF544" s="315"/>
      <c r="BG544" s="315"/>
      <c r="BH544" s="315"/>
      <c r="BI544" s="315"/>
      <c r="BJ544" s="315"/>
      <c r="BK544" s="315"/>
    </row>
    <row r="545" spans="1:63" x14ac:dyDescent="0.25">
      <c r="A545" s="9"/>
      <c r="B545" s="184" t="s">
        <v>5770</v>
      </c>
      <c r="C545" s="5" t="s">
        <v>2826</v>
      </c>
      <c r="D545" s="225">
        <v>7.2346779999999999E-2</v>
      </c>
      <c r="E545" s="225">
        <v>5.6523961999999997E-2</v>
      </c>
      <c r="F545" s="225">
        <v>9.1487763999999992E-3</v>
      </c>
      <c r="G545" s="225">
        <v>1.515969E-3</v>
      </c>
      <c r="H545" s="225">
        <v>3.6891666000000002E-4</v>
      </c>
      <c r="I545" s="225">
        <v>1.3088715E-3</v>
      </c>
      <c r="J545" s="225">
        <v>8.3830229999999996E-4</v>
      </c>
      <c r="K545" s="225">
        <v>4.0851925999999999E-5</v>
      </c>
      <c r="L545" s="225">
        <v>2.6011294999999999E-3</v>
      </c>
      <c r="M545" s="225">
        <v>0</v>
      </c>
      <c r="N545" s="225">
        <v>0</v>
      </c>
      <c r="O545" s="225">
        <v>0</v>
      </c>
      <c r="P545" s="199">
        <f t="shared" si="65"/>
        <v>0.41869601481481478</v>
      </c>
      <c r="Q545" s="233">
        <v>13.431844999999999</v>
      </c>
      <c r="R545" s="96">
        <v>11.498253999999999</v>
      </c>
      <c r="S545" s="96">
        <v>1.7722880000000001</v>
      </c>
      <c r="T545" s="96">
        <v>1.8014999999999999E-4</v>
      </c>
      <c r="U545" s="96">
        <v>2.6488000000000001E-2</v>
      </c>
      <c r="V545" s="96">
        <v>7.2753009999999996E-3</v>
      </c>
      <c r="W545" s="96">
        <v>0.12736</v>
      </c>
      <c r="X545" s="241">
        <f t="shared" si="66"/>
        <v>5.1915190533756303E-2</v>
      </c>
      <c r="Y545" s="241">
        <f t="shared" si="67"/>
        <v>1.4490219193500001E-2</v>
      </c>
      <c r="Z545" s="241">
        <f t="shared" si="68"/>
        <v>8.5685038841563019E-3</v>
      </c>
      <c r="AA545" s="241">
        <f t="shared" si="69"/>
        <v>2.8856467456100002E-2</v>
      </c>
      <c r="AB545" s="241">
        <v>1.1605937E-2</v>
      </c>
      <c r="AC545" s="241">
        <v>3.5220584E-6</v>
      </c>
      <c r="AD545" s="241">
        <v>8.2170653000000001E-4</v>
      </c>
      <c r="AE545" s="241">
        <v>8.5101510000000002E-7</v>
      </c>
      <c r="AF545" s="241">
        <v>1.9987295E-3</v>
      </c>
      <c r="AG545" s="241">
        <v>5.9473089999999997E-5</v>
      </c>
      <c r="AH545" s="241">
        <v>7.5957400000000001E-3</v>
      </c>
      <c r="AI545" s="241">
        <v>1.4467562E-5</v>
      </c>
      <c r="AJ545" s="241">
        <v>9.8451503999999998E-6</v>
      </c>
      <c r="AK545" s="241">
        <v>1.0322967000000001E-5</v>
      </c>
      <c r="AL545" s="241">
        <v>9.0140600000000002E-7</v>
      </c>
      <c r="AM545" s="241">
        <v>2.6787563E-9</v>
      </c>
      <c r="AN545" s="241">
        <v>5.5957020000000001E-5</v>
      </c>
      <c r="AO545" s="241">
        <v>2.7060723000000002E-4</v>
      </c>
      <c r="AP545" s="241">
        <v>6.1065987000000004E-4</v>
      </c>
      <c r="AQ545" s="241">
        <v>7.1544561000000003E-6</v>
      </c>
      <c r="AR545" s="241">
        <v>2.8849313000000001E-2</v>
      </c>
      <c r="AT545" s="193"/>
      <c r="AU545" s="193"/>
      <c r="AV545" s="193"/>
      <c r="AW545" s="193"/>
      <c r="AX545" s="193"/>
      <c r="AY545" s="193"/>
      <c r="AZ545" s="193"/>
      <c r="BA545" s="193"/>
      <c r="BB545" s="193"/>
      <c r="BC545" s="193"/>
      <c r="BD545" s="193"/>
      <c r="BE545" s="315"/>
      <c r="BF545" s="315"/>
      <c r="BG545" s="315"/>
      <c r="BH545" s="315"/>
      <c r="BI545" s="315"/>
      <c r="BJ545" s="315"/>
      <c r="BK545" s="315"/>
    </row>
    <row r="546" spans="1:63" x14ac:dyDescent="0.25">
      <c r="A546" s="9"/>
      <c r="B546" s="184" t="s">
        <v>5770</v>
      </c>
      <c r="C546" s="5" t="s">
        <v>2827</v>
      </c>
      <c r="D546" s="225">
        <v>0.22681243000000001</v>
      </c>
      <c r="E546" s="225">
        <v>0.12130008</v>
      </c>
      <c r="F546" s="225">
        <v>5.2385989000000001E-2</v>
      </c>
      <c r="G546" s="225">
        <v>4.2120431999999996E-3</v>
      </c>
      <c r="H546" s="225">
        <v>1.7851931000000001E-2</v>
      </c>
      <c r="I546" s="225">
        <v>6.0708669000000002E-3</v>
      </c>
      <c r="J546" s="225">
        <v>1.0389219999999999E-2</v>
      </c>
      <c r="K546" s="225">
        <v>8.3565532000000006E-5</v>
      </c>
      <c r="L546" s="225">
        <v>1.4518737E-2</v>
      </c>
      <c r="M546" s="225">
        <v>0</v>
      </c>
      <c r="N546" s="225">
        <v>0</v>
      </c>
      <c r="O546" s="225">
        <v>0</v>
      </c>
      <c r="P546" s="199">
        <f t="shared" si="65"/>
        <v>0.89851911111111105</v>
      </c>
      <c r="Q546" s="233">
        <v>61.264076000000003</v>
      </c>
      <c r="R546" s="96">
        <v>59.637115000000001</v>
      </c>
      <c r="S546" s="96">
        <v>1.2898480000000001</v>
      </c>
      <c r="T546" s="96">
        <v>7.0130999999999997E-5</v>
      </c>
      <c r="U546" s="96">
        <v>9.1910000000000006E-2</v>
      </c>
      <c r="V546" s="96">
        <v>2.0782869999999998E-2</v>
      </c>
      <c r="W546" s="96">
        <v>0.22434999999999999</v>
      </c>
      <c r="X546" s="241">
        <f t="shared" si="66"/>
        <v>0.21134793481946001</v>
      </c>
      <c r="Y546" s="241">
        <f t="shared" si="67"/>
        <v>3.8752235985899997E-2</v>
      </c>
      <c r="Z546" s="241">
        <f t="shared" si="68"/>
        <v>2.3464458914559998E-2</v>
      </c>
      <c r="AA546" s="241">
        <f t="shared" si="69"/>
        <v>0.14913123991900001</v>
      </c>
      <c r="AB546" s="241">
        <v>2.4906454000000001E-2</v>
      </c>
      <c r="AC546" s="241">
        <v>2.6398819000000001E-5</v>
      </c>
      <c r="AD546" s="241">
        <v>4.0248406000000002E-3</v>
      </c>
      <c r="AE546" s="241">
        <v>9.6416429000000003E-6</v>
      </c>
      <c r="AF546" s="241">
        <v>9.7436507000000002E-3</v>
      </c>
      <c r="AG546" s="241">
        <v>4.1250223999999999E-5</v>
      </c>
      <c r="AH546" s="241">
        <v>1.6300755E-2</v>
      </c>
      <c r="AI546" s="241">
        <v>8.7335536000000003E-5</v>
      </c>
      <c r="AJ546" s="241">
        <v>2.2832808000000001E-5</v>
      </c>
      <c r="AK546" s="241">
        <v>9.3798979000000004E-5</v>
      </c>
      <c r="AL546" s="241">
        <v>3.5887514000000002E-6</v>
      </c>
      <c r="AM546" s="241">
        <v>1.240016E-8</v>
      </c>
      <c r="AN546" s="241">
        <v>3.9743987000000002E-4</v>
      </c>
      <c r="AO546" s="241">
        <v>3.5598507000000001E-4</v>
      </c>
      <c r="AP546" s="241">
        <v>6.2027104999999999E-3</v>
      </c>
      <c r="AQ546" s="241">
        <v>3.4229919000000001E-5</v>
      </c>
      <c r="AR546" s="241">
        <v>0.14909701</v>
      </c>
      <c r="AT546" s="193"/>
      <c r="AU546" s="193"/>
      <c r="AV546" s="193"/>
      <c r="AW546" s="193"/>
      <c r="AX546" s="193"/>
      <c r="AY546" s="193"/>
      <c r="AZ546" s="193"/>
      <c r="BA546" s="193"/>
      <c r="BB546" s="193"/>
      <c r="BC546" s="193"/>
      <c r="BD546" s="193"/>
      <c r="BE546" s="315"/>
      <c r="BF546" s="315"/>
      <c r="BG546" s="315"/>
      <c r="BH546" s="315"/>
      <c r="BI546" s="315"/>
      <c r="BJ546" s="315"/>
      <c r="BK546" s="315"/>
    </row>
    <row r="547" spans="1:63" x14ac:dyDescent="0.25">
      <c r="A547" s="9"/>
      <c r="B547" s="184" t="s">
        <v>5770</v>
      </c>
      <c r="C547" s="5" t="s">
        <v>2828</v>
      </c>
      <c r="D547" s="225">
        <v>2.8272303000000001</v>
      </c>
      <c r="E547" s="225">
        <v>1.3513934000000001</v>
      </c>
      <c r="F547" s="225">
        <v>1.0547712</v>
      </c>
      <c r="G547" s="225">
        <v>9.8292489999999996E-2</v>
      </c>
      <c r="H547" s="225">
        <v>4.4663547000000003E-3</v>
      </c>
      <c r="I547" s="225">
        <v>7.8473215999999998E-2</v>
      </c>
      <c r="J547" s="225">
        <v>3.5768029E-2</v>
      </c>
      <c r="K547" s="225">
        <v>7.0918854000000004E-4</v>
      </c>
      <c r="L547" s="225">
        <v>0.20335643</v>
      </c>
      <c r="M547" s="225">
        <v>0</v>
      </c>
      <c r="N547" s="225">
        <v>0</v>
      </c>
      <c r="O547" s="225">
        <v>0</v>
      </c>
      <c r="P547" s="199">
        <f t="shared" si="65"/>
        <v>10.010321481481482</v>
      </c>
      <c r="Q547" s="233">
        <v>209.44007999999999</v>
      </c>
      <c r="R547" s="96">
        <v>135.31563</v>
      </c>
      <c r="S547" s="96">
        <v>62.468000000000004</v>
      </c>
      <c r="T547" s="96">
        <v>1.1799E-4</v>
      </c>
      <c r="U547" s="96">
        <v>2.8885000000000001</v>
      </c>
      <c r="V547" s="96">
        <v>1.152334</v>
      </c>
      <c r="W547" s="96">
        <v>7.6154999999999999</v>
      </c>
      <c r="X547" s="241">
        <f t="shared" si="66"/>
        <v>1.1297127813280501</v>
      </c>
      <c r="Y547" s="241">
        <f t="shared" si="67"/>
        <v>0.58954341560800005</v>
      </c>
      <c r="Z547" s="241">
        <f t="shared" si="68"/>
        <v>0.20085402501005001</v>
      </c>
      <c r="AA547" s="241">
        <f t="shared" si="69"/>
        <v>0.33931534071000002</v>
      </c>
      <c r="AB547" s="241">
        <v>0.27744298000000001</v>
      </c>
      <c r="AC547" s="241">
        <v>3.0561918999999998E-4</v>
      </c>
      <c r="AD547" s="241">
        <v>0.13391703999999999</v>
      </c>
      <c r="AE547" s="241">
        <v>2.9076917999999999E-5</v>
      </c>
      <c r="AF547" s="241">
        <v>0.17586284999999999</v>
      </c>
      <c r="AG547" s="241">
        <v>1.9858495000000002E-3</v>
      </c>
      <c r="AH547" s="241">
        <v>0.18158713000000001</v>
      </c>
      <c r="AI547" s="241">
        <v>1.7983986999999999E-3</v>
      </c>
      <c r="AJ547" s="241">
        <v>8.6463486999999997E-4</v>
      </c>
      <c r="AK547" s="241">
        <v>1.0245088E-3</v>
      </c>
      <c r="AL547" s="241">
        <v>8.2000027000000001E-5</v>
      </c>
      <c r="AM547" s="241">
        <v>2.9211304999999999E-7</v>
      </c>
      <c r="AN547" s="241">
        <v>7.5688170999999999E-3</v>
      </c>
      <c r="AO547" s="241">
        <v>3.2870816000000001E-3</v>
      </c>
      <c r="AP547" s="241">
        <v>4.6411617999999998E-3</v>
      </c>
      <c r="AQ547" s="241">
        <v>4.9238071000000003E-4</v>
      </c>
      <c r="AR547" s="241">
        <v>0.33882296000000001</v>
      </c>
      <c r="AT547" s="193"/>
      <c r="AU547" s="193"/>
      <c r="AV547" s="193"/>
      <c r="AW547" s="193"/>
      <c r="AX547" s="193"/>
      <c r="AY547" s="193"/>
      <c r="AZ547" s="193"/>
      <c r="BA547" s="193"/>
      <c r="BB547" s="193"/>
      <c r="BC547" s="193"/>
      <c r="BD547" s="193"/>
      <c r="BE547" s="315"/>
      <c r="BF547" s="315"/>
      <c r="BG547" s="315"/>
      <c r="BH547" s="315"/>
      <c r="BI547" s="315"/>
      <c r="BJ547" s="315"/>
      <c r="BK547" s="315"/>
    </row>
    <row r="548" spans="1:63" x14ac:dyDescent="0.25">
      <c r="A548" s="9"/>
      <c r="B548" s="184" t="s">
        <v>5770</v>
      </c>
      <c r="C548" s="5" t="s">
        <v>1373</v>
      </c>
      <c r="D548" s="225">
        <v>0.57529154000000005</v>
      </c>
      <c r="E548" s="225">
        <v>0.41202411999999999</v>
      </c>
      <c r="F548" s="225">
        <v>9.0030146000000005E-2</v>
      </c>
      <c r="G548" s="225">
        <v>1.5626378E-2</v>
      </c>
      <c r="H548" s="225">
        <v>2.2150796999999998E-3</v>
      </c>
      <c r="I548" s="225">
        <v>1.5907233999999999E-2</v>
      </c>
      <c r="J548" s="225">
        <v>1.6393544999999999E-2</v>
      </c>
      <c r="K548" s="225">
        <v>3.6617106999999998E-4</v>
      </c>
      <c r="L548" s="225">
        <v>2.2728874E-2</v>
      </c>
      <c r="M548" s="225">
        <v>0</v>
      </c>
      <c r="N548" s="225">
        <v>0</v>
      </c>
      <c r="O548" s="225">
        <v>0</v>
      </c>
      <c r="P548" s="199">
        <f t="shared" si="65"/>
        <v>3.0520305185185181</v>
      </c>
      <c r="Q548" s="233">
        <v>66.913055999999997</v>
      </c>
      <c r="R548" s="96">
        <v>54.406388999999997</v>
      </c>
      <c r="S548" s="96">
        <v>6.0731999999999999</v>
      </c>
      <c r="T548" s="96">
        <v>1.4093999999999999E-4</v>
      </c>
      <c r="U548" s="96">
        <v>2.0613000000000001</v>
      </c>
      <c r="V548" s="96">
        <v>0.1105261</v>
      </c>
      <c r="W548" s="96">
        <v>4.2614999999999998</v>
      </c>
      <c r="X548" s="241">
        <f t="shared" si="66"/>
        <v>0.314113653725826</v>
      </c>
      <c r="Y548" s="241">
        <f t="shared" si="67"/>
        <v>0.11628209061180002</v>
      </c>
      <c r="Z548" s="241">
        <f t="shared" si="68"/>
        <v>6.1393049244026006E-2</v>
      </c>
      <c r="AA548" s="241">
        <f t="shared" si="69"/>
        <v>0.13643851387</v>
      </c>
      <c r="AB548" s="241">
        <v>8.4589604999999998E-2</v>
      </c>
      <c r="AC548" s="241">
        <v>6.4201995999999995E-5</v>
      </c>
      <c r="AD548" s="241">
        <v>1.1389931000000001E-2</v>
      </c>
      <c r="AE548" s="241">
        <v>6.3330357999999996E-6</v>
      </c>
      <c r="AF548" s="241">
        <v>2.0068969999999998E-2</v>
      </c>
      <c r="AG548" s="241">
        <v>1.6304958E-4</v>
      </c>
      <c r="AH548" s="241">
        <v>5.5360292999999998E-2</v>
      </c>
      <c r="AI548" s="241">
        <v>1.4704512000000001E-4</v>
      </c>
      <c r="AJ548" s="241">
        <v>8.3558421E-5</v>
      </c>
      <c r="AK548" s="241">
        <v>6.7817828999999999E-5</v>
      </c>
      <c r="AL548" s="241">
        <v>8.6484685000000008E-6</v>
      </c>
      <c r="AM548" s="241">
        <v>2.8645526000000002E-8</v>
      </c>
      <c r="AN548" s="241">
        <v>3.1549348000000001E-3</v>
      </c>
      <c r="AO548" s="241">
        <v>6.3657196000000001E-4</v>
      </c>
      <c r="AP548" s="241">
        <v>1.9341510000000001E-3</v>
      </c>
      <c r="AQ548" s="241">
        <v>1.0661387E-4</v>
      </c>
      <c r="AR548" s="241">
        <v>0.13633190000000001</v>
      </c>
      <c r="AT548" s="193"/>
      <c r="AU548" s="193"/>
      <c r="AV548" s="193"/>
      <c r="AW548" s="193"/>
      <c r="AX548" s="193"/>
      <c r="AY548" s="193"/>
      <c r="AZ548" s="193"/>
      <c r="BA548" s="193"/>
      <c r="BB548" s="193"/>
      <c r="BC548" s="193"/>
      <c r="BD548" s="193"/>
      <c r="BE548" s="315"/>
      <c r="BF548" s="315"/>
      <c r="BG548" s="315"/>
      <c r="BH548" s="315"/>
      <c r="BI548" s="315"/>
      <c r="BJ548" s="315"/>
      <c r="BK548" s="315"/>
    </row>
    <row r="549" spans="1:63" x14ac:dyDescent="0.25">
      <c r="A549" s="9"/>
      <c r="B549" s="184" t="s">
        <v>5770</v>
      </c>
      <c r="C549" s="5" t="s">
        <v>1374</v>
      </c>
      <c r="D549" s="225">
        <v>0.22681726999999999</v>
      </c>
      <c r="E549" s="225">
        <v>0.12130294</v>
      </c>
      <c r="F549" s="225">
        <v>5.2386869000000003E-2</v>
      </c>
      <c r="G549" s="225">
        <v>4.2121529000000001E-3</v>
      </c>
      <c r="H549" s="225">
        <v>1.7852402999999999E-2</v>
      </c>
      <c r="I549" s="225">
        <v>6.0709218000000002E-3</v>
      </c>
      <c r="J549" s="225">
        <v>1.0389496999999999E-2</v>
      </c>
      <c r="K549" s="225">
        <v>8.3568080999999998E-5</v>
      </c>
      <c r="L549" s="225">
        <v>1.4518916999999999E-2</v>
      </c>
      <c r="M549" s="225">
        <v>0</v>
      </c>
      <c r="N549" s="225">
        <v>0</v>
      </c>
      <c r="O549" s="225">
        <v>0</v>
      </c>
      <c r="P549" s="199">
        <f t="shared" si="65"/>
        <v>0.89854029629629617</v>
      </c>
      <c r="Q549" s="233">
        <v>61.264521999999999</v>
      </c>
      <c r="R549" s="96">
        <v>59.637546999999998</v>
      </c>
      <c r="S549" s="96">
        <v>1.2898480000000001</v>
      </c>
      <c r="T549" s="96">
        <v>7.0133000000000001E-5</v>
      </c>
      <c r="U549" s="96">
        <v>9.1912999999999995E-2</v>
      </c>
      <c r="V549" s="96">
        <v>2.0783880000000001E-2</v>
      </c>
      <c r="W549" s="96">
        <v>0.22436</v>
      </c>
      <c r="X549" s="241">
        <f t="shared" si="66"/>
        <v>0.21135068814684599</v>
      </c>
      <c r="Y549" s="241">
        <f t="shared" si="67"/>
        <v>3.8753111316200003E-2</v>
      </c>
      <c r="Z549" s="241">
        <f t="shared" si="68"/>
        <v>2.3465256326645999E-2</v>
      </c>
      <c r="AA549" s="241">
        <f t="shared" si="69"/>
        <v>0.14913232050399999</v>
      </c>
      <c r="AB549" s="241">
        <v>2.4907042000000001E-2</v>
      </c>
      <c r="AC549" s="241">
        <v>2.6399481000000002E-5</v>
      </c>
      <c r="AD549" s="241">
        <v>4.024967E-3</v>
      </c>
      <c r="AE549" s="241">
        <v>9.6417361999999995E-6</v>
      </c>
      <c r="AF549" s="241">
        <v>9.7438093999999992E-3</v>
      </c>
      <c r="AG549" s="241">
        <v>4.1251699000000001E-5</v>
      </c>
      <c r="AH549" s="241">
        <v>1.6301139999999999E-2</v>
      </c>
      <c r="AI549" s="241">
        <v>8.7337028000000004E-5</v>
      </c>
      <c r="AJ549" s="241">
        <v>2.2833804999999998E-5</v>
      </c>
      <c r="AK549" s="241">
        <v>9.3799912000000002E-5</v>
      </c>
      <c r="AL549" s="241">
        <v>3.5888311E-6</v>
      </c>
      <c r="AM549" s="241">
        <v>1.2400546000000001E-8</v>
      </c>
      <c r="AN549" s="241">
        <v>3.9746559999999999E-4</v>
      </c>
      <c r="AO549" s="241">
        <v>3.5599435E-4</v>
      </c>
      <c r="AP549" s="241">
        <v>6.2030844000000003E-3</v>
      </c>
      <c r="AQ549" s="241">
        <v>3.4230504000000001E-5</v>
      </c>
      <c r="AR549" s="241">
        <v>0.14909808999999999</v>
      </c>
      <c r="AT549" s="193"/>
      <c r="AU549" s="193"/>
      <c r="AV549" s="193"/>
      <c r="AW549" s="193"/>
      <c r="AX549" s="193"/>
      <c r="AY549" s="193"/>
      <c r="AZ549" s="193"/>
      <c r="BA549" s="193"/>
      <c r="BB549" s="193"/>
      <c r="BC549" s="193"/>
      <c r="BD549" s="193"/>
      <c r="BE549" s="315"/>
      <c r="BF549" s="315"/>
      <c r="BG549" s="315"/>
      <c r="BH549" s="315"/>
      <c r="BI549" s="315"/>
      <c r="BJ549" s="315"/>
      <c r="BK549" s="315"/>
    </row>
    <row r="550" spans="1:63" x14ac:dyDescent="0.25">
      <c r="A550" s="9"/>
      <c r="B550" s="184" t="s">
        <v>5770</v>
      </c>
      <c r="C550" s="48" t="s">
        <v>3013</v>
      </c>
      <c r="D550" s="223">
        <v>0.69636323</v>
      </c>
      <c r="E550" s="223">
        <v>0.21178279</v>
      </c>
      <c r="F550" s="223">
        <v>3.7799849000000003E-2</v>
      </c>
      <c r="G550" s="223">
        <v>5.9709519999999999E-3</v>
      </c>
      <c r="H550" s="223">
        <v>4.7276044E-3</v>
      </c>
      <c r="I550" s="223">
        <v>6.3549269000000002E-3</v>
      </c>
      <c r="J550" s="223">
        <v>1.2799743E-3</v>
      </c>
      <c r="K550" s="223">
        <v>1.7205601000000001E-4</v>
      </c>
      <c r="L550" s="223">
        <v>1.9249395999999998E-2</v>
      </c>
      <c r="M550" s="223">
        <v>0.40902568</v>
      </c>
      <c r="N550" s="223">
        <v>0</v>
      </c>
      <c r="O550" s="223">
        <v>0</v>
      </c>
      <c r="P550" s="227">
        <f t="shared" si="65"/>
        <v>1.5687614074074072</v>
      </c>
      <c r="Q550" s="238">
        <v>53.504227999999998</v>
      </c>
      <c r="R550" s="117">
        <v>47.615093000000002</v>
      </c>
      <c r="S550" s="117">
        <v>4.3693837000000002</v>
      </c>
      <c r="T550" s="117">
        <v>4.1336874999999999E-5</v>
      </c>
      <c r="U550" s="117">
        <v>0.84781823000000001</v>
      </c>
      <c r="V550" s="117">
        <v>8.0462982000000002E-2</v>
      </c>
      <c r="W550" s="117">
        <v>0.59142879000000004</v>
      </c>
      <c r="X550" s="257">
        <f t="shared" si="66"/>
        <v>0.20986594016649598</v>
      </c>
      <c r="Y550" s="257">
        <f t="shared" si="67"/>
        <v>5.7728807375699999E-2</v>
      </c>
      <c r="Z550" s="257">
        <f t="shared" si="68"/>
        <v>3.2716832221795999E-2</v>
      </c>
      <c r="AA550" s="257">
        <f t="shared" si="69"/>
        <v>0.11942030056899999</v>
      </c>
      <c r="AB550" s="257">
        <v>4.3483804000000001E-2</v>
      </c>
      <c r="AC550" s="257">
        <v>1.7164953000000001E-5</v>
      </c>
      <c r="AD550" s="257">
        <v>6.3975428000000003E-3</v>
      </c>
      <c r="AE550" s="257">
        <v>3.2743927000000001E-6</v>
      </c>
      <c r="AF550" s="257">
        <v>7.6875397999999996E-3</v>
      </c>
      <c r="AG550" s="257">
        <v>1.3948142999999999E-4</v>
      </c>
      <c r="AH550" s="257">
        <v>2.8455886E-2</v>
      </c>
      <c r="AI550" s="257">
        <v>6.1780674999999994E-5</v>
      </c>
      <c r="AJ550" s="257">
        <v>4.9321952999999998E-5</v>
      </c>
      <c r="AK550" s="257">
        <v>8.7669425E-5</v>
      </c>
      <c r="AL550" s="257">
        <v>5.4312390999999997E-6</v>
      </c>
      <c r="AM550" s="257">
        <v>1.7509696000000002E-8</v>
      </c>
      <c r="AN550" s="257">
        <v>1.7447615E-3</v>
      </c>
      <c r="AO550" s="257">
        <v>2.8458282E-4</v>
      </c>
      <c r="AP550" s="257">
        <v>2.0273811E-3</v>
      </c>
      <c r="AQ550" s="257">
        <v>4.7250569E-5</v>
      </c>
      <c r="AR550" s="257">
        <v>0.11937304999999999</v>
      </c>
      <c r="AT550" s="193"/>
      <c r="AU550" s="193"/>
      <c r="AV550" s="193"/>
      <c r="AW550" s="193"/>
      <c r="AX550" s="193"/>
      <c r="AY550" s="193"/>
      <c r="AZ550" s="193"/>
      <c r="BA550" s="193"/>
      <c r="BB550" s="193"/>
      <c r="BC550" s="193"/>
      <c r="BD550" s="193"/>
      <c r="BE550" s="315"/>
      <c r="BF550" s="315"/>
      <c r="BG550" s="315"/>
      <c r="BH550" s="315"/>
      <c r="BI550" s="315"/>
      <c r="BJ550" s="315"/>
      <c r="BK550" s="315"/>
    </row>
    <row r="551" spans="1:63" x14ac:dyDescent="0.25">
      <c r="A551" s="9"/>
      <c r="B551" s="184" t="s">
        <v>5770</v>
      </c>
      <c r="C551" s="48" t="s">
        <v>3014</v>
      </c>
      <c r="D551" s="223">
        <v>0.53399836000000001</v>
      </c>
      <c r="E551" s="223">
        <v>0.10410108</v>
      </c>
      <c r="F551" s="223">
        <v>1.9604729000000001E-2</v>
      </c>
      <c r="G551" s="223">
        <v>2.5094944999999999E-3</v>
      </c>
      <c r="H551" s="223">
        <v>6.4392412999999995E-4</v>
      </c>
      <c r="I551" s="223">
        <v>3.5236505999999999E-3</v>
      </c>
      <c r="J551" s="223">
        <v>1.8221176E-3</v>
      </c>
      <c r="K551" s="223">
        <v>1.6166484000000001E-4</v>
      </c>
      <c r="L551" s="223">
        <v>1.6631699999999999E-2</v>
      </c>
      <c r="M551" s="223">
        <v>0.38500000000000001</v>
      </c>
      <c r="N551" s="223">
        <v>0</v>
      </c>
      <c r="O551" s="223">
        <v>0</v>
      </c>
      <c r="P551" s="227">
        <f t="shared" si="65"/>
        <v>0.77111911111111109</v>
      </c>
      <c r="Q551" s="238">
        <v>36.499457</v>
      </c>
      <c r="R551" s="117">
        <v>33.973598000000003</v>
      </c>
      <c r="S551" s="117">
        <v>2.0429560000000002</v>
      </c>
      <c r="T551" s="117">
        <v>2.2521010000000001E-5</v>
      </c>
      <c r="U551" s="117">
        <v>0.13782343</v>
      </c>
      <c r="V551" s="117">
        <v>3.8097527999999999E-2</v>
      </c>
      <c r="W551" s="117">
        <v>0.30696022000000001</v>
      </c>
      <c r="X551" s="257">
        <f t="shared" si="66"/>
        <v>0.1301169447404219</v>
      </c>
      <c r="Y551" s="257">
        <f t="shared" si="67"/>
        <v>2.92289350009E-2</v>
      </c>
      <c r="Z551" s="257">
        <f t="shared" si="68"/>
        <v>1.5597137675521899E-2</v>
      </c>
      <c r="AA551" s="257">
        <f t="shared" si="69"/>
        <v>8.5290872064000003E-2</v>
      </c>
      <c r="AB551" s="257">
        <v>2.1374503E-2</v>
      </c>
      <c r="AC551" s="257">
        <v>1.2326242000000001E-5</v>
      </c>
      <c r="AD551" s="257">
        <v>3.6666922000000001E-3</v>
      </c>
      <c r="AE551" s="257">
        <v>1.6093859000000001E-6</v>
      </c>
      <c r="AF551" s="257">
        <v>4.1087898000000001E-3</v>
      </c>
      <c r="AG551" s="257">
        <v>6.5014372999999998E-5</v>
      </c>
      <c r="AH551" s="257">
        <v>1.3985609E-2</v>
      </c>
      <c r="AI551" s="257">
        <v>3.1680661999999999E-5</v>
      </c>
      <c r="AJ551" s="257">
        <v>2.1689158000000001E-5</v>
      </c>
      <c r="AK551" s="257">
        <v>4.4782856000000001E-5</v>
      </c>
      <c r="AL551" s="257">
        <v>2.6903158E-6</v>
      </c>
      <c r="AM551" s="257">
        <v>9.5337219000000002E-9</v>
      </c>
      <c r="AN551" s="257">
        <v>5.0415414999999998E-4</v>
      </c>
      <c r="AO551" s="257">
        <v>1.711792E-4</v>
      </c>
      <c r="AP551" s="257">
        <v>8.3534280000000004E-4</v>
      </c>
      <c r="AQ551" s="257">
        <v>3.9855063999999999E-5</v>
      </c>
      <c r="AR551" s="257">
        <v>8.5251016999999998E-2</v>
      </c>
      <c r="AT551" s="193"/>
      <c r="AU551" s="193"/>
      <c r="AV551" s="193"/>
      <c r="AW551" s="193"/>
      <c r="AX551" s="193"/>
      <c r="AY551" s="193"/>
      <c r="AZ551" s="193"/>
      <c r="BA551" s="193"/>
      <c r="BB551" s="193"/>
      <c r="BC551" s="193"/>
      <c r="BD551" s="193"/>
      <c r="BE551" s="315"/>
      <c r="BF551" s="315"/>
      <c r="BG551" s="315"/>
      <c r="BH551" s="315"/>
      <c r="BI551" s="315"/>
      <c r="BJ551" s="315"/>
      <c r="BK551" s="315"/>
    </row>
    <row r="552" spans="1:63" x14ac:dyDescent="0.25">
      <c r="A552" s="9"/>
      <c r="B552" s="184" t="s">
        <v>5770</v>
      </c>
      <c r="C552" s="48" t="s">
        <v>3015</v>
      </c>
      <c r="D552" s="223">
        <v>0.98501190000000005</v>
      </c>
      <c r="E552" s="223">
        <v>0.40321696000000001</v>
      </c>
      <c r="F552" s="223">
        <v>7.0146729000000005E-2</v>
      </c>
      <c r="G552" s="223">
        <v>1.2124654E-2</v>
      </c>
      <c r="H552" s="223">
        <v>1.198748E-2</v>
      </c>
      <c r="I552" s="223">
        <v>1.1388307E-2</v>
      </c>
      <c r="J552" s="223">
        <v>3.1616397999999999E-4</v>
      </c>
      <c r="K552" s="223">
        <v>1.9052920999999999E-4</v>
      </c>
      <c r="L552" s="223">
        <v>2.3903078000000001E-2</v>
      </c>
      <c r="M552" s="223">
        <v>0.45173799999999997</v>
      </c>
      <c r="N552" s="223">
        <v>0</v>
      </c>
      <c r="O552" s="223">
        <v>0</v>
      </c>
      <c r="P552" s="227">
        <f t="shared" si="65"/>
        <v>2.9867922962962963</v>
      </c>
      <c r="Q552" s="238">
        <v>83.734931000000003</v>
      </c>
      <c r="R552" s="117">
        <v>71.866640000000004</v>
      </c>
      <c r="S552" s="117">
        <v>8.5052553</v>
      </c>
      <c r="T552" s="117">
        <v>7.4787302E-5</v>
      </c>
      <c r="U552" s="117">
        <v>2.1100311999999999</v>
      </c>
      <c r="V552" s="117">
        <v>0.15577935000000001</v>
      </c>
      <c r="W552" s="117">
        <v>1.0971507</v>
      </c>
      <c r="X552" s="257">
        <f t="shared" si="66"/>
        <v>0.351641917637107</v>
      </c>
      <c r="Y552" s="257">
        <f t="shared" si="67"/>
        <v>0.10839524681990001</v>
      </c>
      <c r="Z552" s="257">
        <f t="shared" si="68"/>
        <v>6.3151842682206999E-2</v>
      </c>
      <c r="AA552" s="257">
        <f t="shared" si="69"/>
        <v>0.180094828135</v>
      </c>
      <c r="AB552" s="257">
        <v>8.2789228000000006E-2</v>
      </c>
      <c r="AC552" s="257">
        <v>2.5767105E-5</v>
      </c>
      <c r="AD552" s="257">
        <v>1.1252388E-2</v>
      </c>
      <c r="AE552" s="257">
        <v>6.2344049000000004E-6</v>
      </c>
      <c r="AF552" s="257">
        <v>1.4049762E-2</v>
      </c>
      <c r="AG552" s="257">
        <v>2.7186731000000003E-4</v>
      </c>
      <c r="AH552" s="257">
        <v>5.4180820999999997E-2</v>
      </c>
      <c r="AI552" s="257">
        <v>1.1529180999999999E-4</v>
      </c>
      <c r="AJ552" s="257">
        <v>9.8446921000000005E-5</v>
      </c>
      <c r="AK552" s="257">
        <v>1.6391221E-4</v>
      </c>
      <c r="AL552" s="257">
        <v>1.0303992E-5</v>
      </c>
      <c r="AM552" s="257">
        <v>3.1689207000000003E-8</v>
      </c>
      <c r="AN552" s="257">
        <v>3.9502855999999998E-3</v>
      </c>
      <c r="AO552" s="257">
        <v>4.8618925999999998E-4</v>
      </c>
      <c r="AP552" s="257">
        <v>4.1465601999999997E-3</v>
      </c>
      <c r="AQ552" s="257">
        <v>6.0398135000000003E-5</v>
      </c>
      <c r="AR552" s="257">
        <v>0.18003443</v>
      </c>
      <c r="AT552" s="193"/>
      <c r="AU552" s="193"/>
      <c r="AV552" s="193"/>
      <c r="AW552" s="193"/>
      <c r="AX552" s="193"/>
      <c r="AY552" s="193"/>
      <c r="AZ552" s="193"/>
      <c r="BA552" s="193"/>
      <c r="BB552" s="193"/>
      <c r="BC552" s="193"/>
      <c r="BD552" s="193"/>
      <c r="BE552" s="315"/>
      <c r="BF552" s="315"/>
      <c r="BG552" s="315"/>
      <c r="BH552" s="315"/>
      <c r="BI552" s="315"/>
      <c r="BJ552" s="315"/>
      <c r="BK552" s="315"/>
    </row>
    <row r="553" spans="1:63" x14ac:dyDescent="0.25">
      <c r="A553" s="9"/>
      <c r="B553" s="184" t="s">
        <v>5770</v>
      </c>
      <c r="C553" s="48" t="s">
        <v>3016</v>
      </c>
      <c r="D553" s="223">
        <v>0.71629240999999999</v>
      </c>
      <c r="E553" s="223">
        <v>0.41091769</v>
      </c>
      <c r="F553" s="223">
        <v>0.11143933</v>
      </c>
      <c r="G553" s="223">
        <v>2.3685271000000001E-2</v>
      </c>
      <c r="H553" s="223">
        <v>1.4100732E-3</v>
      </c>
      <c r="I553" s="223">
        <v>1.1210833999999999E-2</v>
      </c>
      <c r="J553" s="223">
        <v>1.2822508999999999E-2</v>
      </c>
      <c r="K553" s="223">
        <v>1.2704700999999999E-3</v>
      </c>
      <c r="L553" s="223">
        <v>1.8236228E-2</v>
      </c>
      <c r="M553" s="223">
        <v>0.12529999999999999</v>
      </c>
      <c r="N553" s="223">
        <v>0</v>
      </c>
      <c r="O553" s="223">
        <v>0</v>
      </c>
      <c r="P553" s="227">
        <f t="shared" si="65"/>
        <v>3.0438347407407407</v>
      </c>
      <c r="Q553" s="238">
        <v>86.671193000000002</v>
      </c>
      <c r="R553" s="117">
        <v>82.660455999999996</v>
      </c>
      <c r="S553" s="117">
        <v>3.3657680000000001</v>
      </c>
      <c r="T553" s="117">
        <v>2.2925000000000002E-5</v>
      </c>
      <c r="U553" s="117">
        <v>0.23877000000000001</v>
      </c>
      <c r="V553" s="117">
        <v>3.1276419999999999E-2</v>
      </c>
      <c r="W553" s="117">
        <v>0.37490000000000001</v>
      </c>
      <c r="X553" s="257">
        <f t="shared" si="66"/>
        <v>0.373750310142688</v>
      </c>
      <c r="Y553" s="257">
        <f t="shared" si="67"/>
        <v>0.1092156322264</v>
      </c>
      <c r="Z553" s="257">
        <f t="shared" si="68"/>
        <v>5.7560966877287997E-2</v>
      </c>
      <c r="AA553" s="257">
        <f t="shared" si="69"/>
        <v>0.206973711039</v>
      </c>
      <c r="AB553" s="257">
        <v>8.4371673999999994E-2</v>
      </c>
      <c r="AC553" s="257">
        <v>8.9598966000000008E-6</v>
      </c>
      <c r="AD553" s="257">
        <v>5.4959578000000004E-3</v>
      </c>
      <c r="AE553" s="257">
        <v>5.3856788000000001E-6</v>
      </c>
      <c r="AF553" s="257">
        <v>1.9275222000000002E-2</v>
      </c>
      <c r="AG553" s="257">
        <v>5.8432851E-5</v>
      </c>
      <c r="AH553" s="257">
        <v>5.5217334999999999E-2</v>
      </c>
      <c r="AI553" s="257">
        <v>2.1434011000000001E-4</v>
      </c>
      <c r="AJ553" s="257">
        <v>3.1853215999999999E-5</v>
      </c>
      <c r="AK553" s="257">
        <v>6.0054896000000002E-5</v>
      </c>
      <c r="AL553" s="257">
        <v>3.8606895999999997E-6</v>
      </c>
      <c r="AM553" s="257">
        <v>1.4825688E-8</v>
      </c>
      <c r="AN553" s="257">
        <v>5.2014257000000002E-4</v>
      </c>
      <c r="AO553" s="257">
        <v>2.5459677000000001E-4</v>
      </c>
      <c r="AP553" s="257">
        <v>1.2587688E-3</v>
      </c>
      <c r="AQ553" s="257">
        <v>4.2621038999999997E-5</v>
      </c>
      <c r="AR553" s="257">
        <v>0.20693109000000001</v>
      </c>
      <c r="AT553" s="193"/>
      <c r="AU553" s="193"/>
      <c r="AV553" s="193"/>
      <c r="AW553" s="193"/>
      <c r="AX553" s="193"/>
      <c r="AY553" s="193"/>
      <c r="AZ553" s="193"/>
      <c r="BA553" s="193"/>
      <c r="BB553" s="193"/>
      <c r="BC553" s="193"/>
      <c r="BD553" s="193"/>
      <c r="BE553" s="315"/>
      <c r="BF553" s="315"/>
      <c r="BG553" s="315"/>
      <c r="BH553" s="315"/>
      <c r="BI553" s="315"/>
      <c r="BJ553" s="315"/>
      <c r="BK553" s="315"/>
    </row>
    <row r="554" spans="1:63" x14ac:dyDescent="0.25">
      <c r="A554" s="9"/>
      <c r="B554" s="184" t="s">
        <v>5770</v>
      </c>
      <c r="C554" s="48" t="s">
        <v>3017</v>
      </c>
      <c r="D554" s="223">
        <v>0.93555626000000003</v>
      </c>
      <c r="E554" s="223">
        <v>0.24097711999999999</v>
      </c>
      <c r="F554" s="223">
        <v>4.6986874999999997E-2</v>
      </c>
      <c r="G554" s="223">
        <v>2.3828021999999999E-4</v>
      </c>
      <c r="H554" s="223">
        <v>6.9709399999999999E-4</v>
      </c>
      <c r="I554" s="223">
        <v>3.2893230999999998E-3</v>
      </c>
      <c r="J554" s="223">
        <v>3.6550097000000001E-3</v>
      </c>
      <c r="K554" s="223">
        <v>5.5157130000000004E-4</v>
      </c>
      <c r="L554" s="223">
        <v>6.0991783999999997E-5</v>
      </c>
      <c r="M554" s="223">
        <v>0.6391</v>
      </c>
      <c r="N554" s="223">
        <v>0</v>
      </c>
      <c r="O554" s="223">
        <v>0</v>
      </c>
      <c r="P554" s="227">
        <f t="shared" si="65"/>
        <v>1.7850157037037035</v>
      </c>
      <c r="Q554" s="238">
        <v>67.655203999999998</v>
      </c>
      <c r="R554" s="117">
        <v>65.495457000000002</v>
      </c>
      <c r="S554" s="117">
        <v>1.969408</v>
      </c>
      <c r="T554" s="117">
        <v>4.4122999999999997E-8</v>
      </c>
      <c r="U554" s="117">
        <v>0.10605000000000001</v>
      </c>
      <c r="V554" s="117">
        <v>8.6050499999999999E-5</v>
      </c>
      <c r="W554" s="117">
        <v>8.4203E-2</v>
      </c>
      <c r="X554" s="257">
        <f t="shared" si="66"/>
        <v>0.25528554972965689</v>
      </c>
      <c r="Y554" s="257">
        <f t="shared" si="67"/>
        <v>5.8873549496004006E-2</v>
      </c>
      <c r="Z554" s="257">
        <f t="shared" si="68"/>
        <v>3.2470041660552895E-2</v>
      </c>
      <c r="AA554" s="257">
        <f t="shared" si="69"/>
        <v>0.16394195857310001</v>
      </c>
      <c r="AB554" s="257">
        <v>4.9478976000000001E-2</v>
      </c>
      <c r="AC554" s="257">
        <v>1.6814214E-8</v>
      </c>
      <c r="AD554" s="257">
        <v>1.8047102E-4</v>
      </c>
      <c r="AE554" s="257">
        <v>4.3726695000000004E-6</v>
      </c>
      <c r="AF554" s="257">
        <v>9.2095144000000004E-3</v>
      </c>
      <c r="AG554" s="257">
        <v>1.9859229E-7</v>
      </c>
      <c r="AH554" s="257">
        <v>3.2378447999999997E-2</v>
      </c>
      <c r="AI554" s="257">
        <v>7.7007700999999994E-5</v>
      </c>
      <c r="AJ554" s="257">
        <v>1.3664470999999999E-6</v>
      </c>
      <c r="AK554" s="257">
        <v>9.6281171999999999E-6</v>
      </c>
      <c r="AL554" s="257">
        <v>3.0274382000000001E-7</v>
      </c>
      <c r="AM554" s="257">
        <v>1.5745928999999999E-9</v>
      </c>
      <c r="AN554" s="257">
        <v>8.5152621000000002E-7</v>
      </c>
      <c r="AO554" s="257">
        <v>2.9638895000000001E-6</v>
      </c>
      <c r="AP554" s="257">
        <v>-5.2833886999999996E-7</v>
      </c>
      <c r="AQ554" s="257">
        <v>4.785731E-7</v>
      </c>
      <c r="AR554" s="257">
        <v>0.16394148</v>
      </c>
      <c r="AT554" s="193"/>
      <c r="AU554" s="193"/>
      <c r="AV554" s="193"/>
      <c r="AW554" s="193"/>
      <c r="AX554" s="193"/>
      <c r="AY554" s="193"/>
      <c r="AZ554" s="193"/>
      <c r="BA554" s="193"/>
      <c r="BB554" s="193"/>
      <c r="BC554" s="193"/>
      <c r="BD554" s="193"/>
      <c r="BE554" s="315"/>
      <c r="BF554" s="315"/>
      <c r="BG554" s="315"/>
      <c r="BH554" s="315"/>
      <c r="BI554" s="315"/>
      <c r="BJ554" s="315"/>
      <c r="BK554" s="315"/>
    </row>
    <row r="555" spans="1:63" x14ac:dyDescent="0.25">
      <c r="A555" s="9"/>
      <c r="B555" s="184" t="s">
        <v>5770</v>
      </c>
      <c r="C555" s="48" t="s">
        <v>3018</v>
      </c>
      <c r="D555" s="223">
        <v>1.527995</v>
      </c>
      <c r="E555" s="223">
        <v>0.65730805999999997</v>
      </c>
      <c r="F555" s="223">
        <v>0.11532456000000001</v>
      </c>
      <c r="G555" s="223">
        <v>1.7189236E-2</v>
      </c>
      <c r="H555" s="223">
        <v>2.5253739000000001E-2</v>
      </c>
      <c r="I555" s="223">
        <v>1.439464E-2</v>
      </c>
      <c r="J555" s="223">
        <v>1.4362679E-2</v>
      </c>
      <c r="K555" s="223">
        <v>1.3851955E-3</v>
      </c>
      <c r="L555" s="223">
        <v>3.8076868999999999E-2</v>
      </c>
      <c r="M555" s="223">
        <v>0.64470000000000005</v>
      </c>
      <c r="N555" s="223">
        <v>0</v>
      </c>
      <c r="O555" s="223">
        <v>0</v>
      </c>
      <c r="P555" s="227">
        <f t="shared" si="65"/>
        <v>4.8689485925925924</v>
      </c>
      <c r="Q555" s="238">
        <v>135.22065000000001</v>
      </c>
      <c r="R555" s="117">
        <v>123.68862</v>
      </c>
      <c r="S555" s="117">
        <v>9.8291199999999996</v>
      </c>
      <c r="T555" s="117">
        <v>1.8286000000000001E-5</v>
      </c>
      <c r="U555" s="117">
        <v>0.54966000000000004</v>
      </c>
      <c r="V555" s="117">
        <v>0.1246318</v>
      </c>
      <c r="W555" s="117">
        <v>1.0286</v>
      </c>
      <c r="X555" s="257">
        <f t="shared" si="66"/>
        <v>0.57312422464705204</v>
      </c>
      <c r="Y555" s="257">
        <f t="shared" si="67"/>
        <v>0.17213260357469998</v>
      </c>
      <c r="Z555" s="257">
        <f t="shared" si="68"/>
        <v>9.1204533541351995E-2</v>
      </c>
      <c r="AA555" s="257">
        <f t="shared" si="69"/>
        <v>0.30978708753100004</v>
      </c>
      <c r="AB555" s="257">
        <v>0.13496085999999999</v>
      </c>
      <c r="AC555" s="257">
        <v>6.4525977000000004E-6</v>
      </c>
      <c r="AD555" s="257">
        <v>1.2918003000000001E-2</v>
      </c>
      <c r="AE555" s="257">
        <v>1.3472077E-5</v>
      </c>
      <c r="AF555" s="257">
        <v>2.4017198E-2</v>
      </c>
      <c r="AG555" s="257">
        <v>2.1661790000000001E-4</v>
      </c>
      <c r="AH555" s="257">
        <v>8.8323742999999996E-2</v>
      </c>
      <c r="AI555" s="257">
        <v>1.8752375E-4</v>
      </c>
      <c r="AJ555" s="257">
        <v>1.0687715E-4</v>
      </c>
      <c r="AK555" s="257">
        <v>6.6836755E-5</v>
      </c>
      <c r="AL555" s="257">
        <v>1.4980730000000001E-5</v>
      </c>
      <c r="AM555" s="257">
        <v>3.4736352000000001E-8</v>
      </c>
      <c r="AN555" s="257">
        <v>1.2113040000000001E-3</v>
      </c>
      <c r="AO555" s="257">
        <v>5.1476714000000005E-4</v>
      </c>
      <c r="AP555" s="257">
        <v>7.7846627999999998E-4</v>
      </c>
      <c r="AQ555" s="257">
        <v>9.2117531000000005E-5</v>
      </c>
      <c r="AR555" s="257">
        <v>0.30969497000000001</v>
      </c>
      <c r="AT555" s="193"/>
      <c r="AU555" s="193"/>
      <c r="AV555" s="193"/>
      <c r="AW555" s="193"/>
      <c r="AX555" s="193"/>
      <c r="AY555" s="193"/>
      <c r="AZ555" s="193"/>
      <c r="BA555" s="193"/>
      <c r="BB555" s="193"/>
      <c r="BC555" s="193"/>
      <c r="BD555" s="193"/>
      <c r="BE555" s="315"/>
      <c r="BF555" s="315"/>
      <c r="BG555" s="315"/>
      <c r="BH555" s="315"/>
      <c r="BI555" s="315"/>
      <c r="BJ555" s="315"/>
      <c r="BK555" s="315"/>
    </row>
    <row r="556" spans="1:63" x14ac:dyDescent="0.25">
      <c r="A556" s="9"/>
      <c r="B556" s="184" t="s">
        <v>5770</v>
      </c>
      <c r="C556" s="48" t="s">
        <v>3019</v>
      </c>
      <c r="D556" s="223">
        <v>0.96254284000000001</v>
      </c>
      <c r="E556" s="223">
        <v>0.45453539999999998</v>
      </c>
      <c r="F556" s="223">
        <v>8.9733113000000003E-2</v>
      </c>
      <c r="G556" s="223">
        <v>2.1179623000000002E-2</v>
      </c>
      <c r="H556" s="223">
        <v>1.7545139E-3</v>
      </c>
      <c r="I556" s="223">
        <v>1.7537068999999999E-2</v>
      </c>
      <c r="J556" s="223">
        <v>9.6888532999999995E-3</v>
      </c>
      <c r="K556" s="223">
        <v>6.5808138000000003E-4</v>
      </c>
      <c r="L556" s="223">
        <v>4.9656194000000001E-2</v>
      </c>
      <c r="M556" s="223">
        <v>0.31780000000000003</v>
      </c>
      <c r="N556" s="223">
        <v>0</v>
      </c>
      <c r="O556" s="223">
        <v>0</v>
      </c>
      <c r="P556" s="227">
        <f t="shared" si="65"/>
        <v>3.3669288888888884</v>
      </c>
      <c r="Q556" s="238">
        <v>74.688291000000007</v>
      </c>
      <c r="R556" s="117">
        <v>57.881025999999999</v>
      </c>
      <c r="S556" s="117">
        <v>13.9216</v>
      </c>
      <c r="T556" s="117">
        <v>4.7815000000000002E-5</v>
      </c>
      <c r="U556" s="117">
        <v>0.78869999999999996</v>
      </c>
      <c r="V556" s="117">
        <v>0.2370169</v>
      </c>
      <c r="W556" s="117">
        <v>1.8599000000000001</v>
      </c>
      <c r="X556" s="257">
        <f t="shared" si="66"/>
        <v>0.35150653774838297</v>
      </c>
      <c r="Y556" s="257">
        <f t="shared" si="67"/>
        <v>0.14071357442490001</v>
      </c>
      <c r="Z556" s="257">
        <f t="shared" si="68"/>
        <v>6.5780571433482996E-2</v>
      </c>
      <c r="AA556" s="257">
        <f t="shared" si="69"/>
        <v>0.14501239188999998</v>
      </c>
      <c r="AB556" s="257">
        <v>9.3323498000000005E-2</v>
      </c>
      <c r="AC556" s="257">
        <v>1.6622052999999999E-4</v>
      </c>
      <c r="AD556" s="257">
        <v>2.6943097999999999E-2</v>
      </c>
      <c r="AE556" s="257">
        <v>6.2395249000000003E-6</v>
      </c>
      <c r="AF556" s="257">
        <v>1.9852406999999999E-2</v>
      </c>
      <c r="AG556" s="257">
        <v>4.2211137000000001E-4</v>
      </c>
      <c r="AH556" s="257">
        <v>6.1078891000000003E-2</v>
      </c>
      <c r="AI556" s="257">
        <v>1.4545264999999999E-4</v>
      </c>
      <c r="AJ556" s="257">
        <v>1.8196354999999999E-4</v>
      </c>
      <c r="AK556" s="257">
        <v>1.0268062E-4</v>
      </c>
      <c r="AL556" s="257">
        <v>1.9081617E-5</v>
      </c>
      <c r="AM556" s="257">
        <v>5.6846482999999997E-8</v>
      </c>
      <c r="AN556" s="257">
        <v>2.3259559000000001E-3</v>
      </c>
      <c r="AO556" s="257">
        <v>7.3826515000000004E-4</v>
      </c>
      <c r="AP556" s="257">
        <v>1.1882240999999999E-3</v>
      </c>
      <c r="AQ556" s="257">
        <v>1.1363189E-4</v>
      </c>
      <c r="AR556" s="257">
        <v>0.14489875999999999</v>
      </c>
      <c r="AT556" s="193"/>
      <c r="AU556" s="193"/>
      <c r="AV556" s="193"/>
      <c r="AW556" s="193"/>
      <c r="AX556" s="193"/>
      <c r="AY556" s="193"/>
      <c r="AZ556" s="193"/>
      <c r="BA556" s="193"/>
      <c r="BB556" s="193"/>
      <c r="BC556" s="193"/>
      <c r="BD556" s="193"/>
      <c r="BE556" s="315"/>
      <c r="BF556" s="315"/>
      <c r="BG556" s="315"/>
      <c r="BH556" s="315"/>
      <c r="BI556" s="315"/>
      <c r="BJ556" s="315"/>
      <c r="BK556" s="315"/>
    </row>
    <row r="557" spans="1:63" x14ac:dyDescent="0.25">
      <c r="A557" s="9"/>
      <c r="B557" s="184" t="s">
        <v>5770</v>
      </c>
      <c r="C557" s="48" t="s">
        <v>3020</v>
      </c>
      <c r="D557" s="223">
        <v>0.51850627000000005</v>
      </c>
      <c r="E557" s="223">
        <v>0.14933935000000001</v>
      </c>
      <c r="F557" s="223">
        <v>1.9764344E-2</v>
      </c>
      <c r="G557" s="223">
        <v>3.0566961999999999E-3</v>
      </c>
      <c r="H557" s="223">
        <v>1.4906619E-3</v>
      </c>
      <c r="I557" s="223">
        <v>2.9159034999999998E-3</v>
      </c>
      <c r="J557" s="223">
        <v>1.7158086000000001E-3</v>
      </c>
      <c r="K557" s="223">
        <v>1.2129298E-4</v>
      </c>
      <c r="L557" s="223">
        <v>1.3202215999999999E-2</v>
      </c>
      <c r="M557" s="223">
        <v>0.32690000000000002</v>
      </c>
      <c r="N557" s="223">
        <v>0</v>
      </c>
      <c r="O557" s="223">
        <v>0</v>
      </c>
      <c r="P557" s="227">
        <f t="shared" si="65"/>
        <v>1.1062174074074074</v>
      </c>
      <c r="Q557" s="238">
        <v>45.589238000000002</v>
      </c>
      <c r="R557" s="117">
        <v>43.665615000000003</v>
      </c>
      <c r="S557" s="117">
        <v>1.5294160000000001</v>
      </c>
      <c r="T557" s="117">
        <v>2.1211000000000001E-5</v>
      </c>
      <c r="U557" s="117">
        <v>9.9314E-2</v>
      </c>
      <c r="V557" s="117">
        <v>2.831173E-2</v>
      </c>
      <c r="W557" s="117">
        <v>0.26656000000000002</v>
      </c>
      <c r="X557" s="257">
        <f t="shared" si="66"/>
        <v>0.17046219026033138</v>
      </c>
      <c r="Y557" s="257">
        <f t="shared" si="67"/>
        <v>3.8794067632800008E-2</v>
      </c>
      <c r="Z557" s="257">
        <f t="shared" si="68"/>
        <v>2.2048194016531398E-2</v>
      </c>
      <c r="AA557" s="257">
        <f t="shared" si="69"/>
        <v>0.10961992861099999</v>
      </c>
      <c r="AB557" s="257">
        <v>3.0663453E-2</v>
      </c>
      <c r="AC557" s="257">
        <v>1.028402E-5</v>
      </c>
      <c r="AD557" s="257">
        <v>3.7123233000000001E-3</v>
      </c>
      <c r="AE557" s="257">
        <v>2.1195258000000002E-6</v>
      </c>
      <c r="AF557" s="257">
        <v>4.3570819000000004E-3</v>
      </c>
      <c r="AG557" s="257">
        <v>4.8805886999999997E-5</v>
      </c>
      <c r="AH557" s="257">
        <v>2.0067597999999999E-2</v>
      </c>
      <c r="AI557" s="257">
        <v>3.0728276000000003E-5</v>
      </c>
      <c r="AJ557" s="257">
        <v>2.6716135999999998E-5</v>
      </c>
      <c r="AK557" s="257">
        <v>2.8403587000000001E-5</v>
      </c>
      <c r="AL557" s="257">
        <v>3.5551991999999999E-6</v>
      </c>
      <c r="AM557" s="257">
        <v>9.5883313999999993E-9</v>
      </c>
      <c r="AN557" s="257">
        <v>3.5041754000000001E-4</v>
      </c>
      <c r="AO557" s="257">
        <v>2.1182429E-4</v>
      </c>
      <c r="AP557" s="257">
        <v>1.3289414000000001E-3</v>
      </c>
      <c r="AQ557" s="257">
        <v>3.4228611000000003E-5</v>
      </c>
      <c r="AR557" s="257">
        <v>0.10958569999999999</v>
      </c>
      <c r="AT557" s="193"/>
      <c r="AU557" s="193"/>
      <c r="AV557" s="193"/>
      <c r="AW557" s="193"/>
      <c r="AX557" s="193"/>
      <c r="AY557" s="193"/>
      <c r="AZ557" s="193"/>
      <c r="BA557" s="193"/>
      <c r="BB557" s="193"/>
      <c r="BC557" s="193"/>
      <c r="BD557" s="193"/>
      <c r="BE557" s="315"/>
      <c r="BF557" s="315"/>
      <c r="BG557" s="315"/>
      <c r="BH557" s="315"/>
      <c r="BI557" s="315"/>
      <c r="BJ557" s="315"/>
      <c r="BK557" s="315"/>
    </row>
    <row r="558" spans="1:63" x14ac:dyDescent="0.25">
      <c r="A558" s="9"/>
      <c r="B558" s="184" t="s">
        <v>5770</v>
      </c>
      <c r="C558" s="48" t="s">
        <v>3021</v>
      </c>
      <c r="D558" s="223">
        <v>1.0550128000000001</v>
      </c>
      <c r="E558" s="223">
        <v>0.54359022000000001</v>
      </c>
      <c r="F558" s="223">
        <v>0.12479653</v>
      </c>
      <c r="G558" s="223">
        <v>2.0798696E-3</v>
      </c>
      <c r="H558" s="223">
        <v>1.1139874E-3</v>
      </c>
      <c r="I558" s="223">
        <v>1.4200496999999999E-2</v>
      </c>
      <c r="J558" s="223">
        <v>8.6741929999999995E-2</v>
      </c>
      <c r="K558" s="223">
        <v>2.3517726E-3</v>
      </c>
      <c r="L558" s="223">
        <v>1.3800155999999999E-4</v>
      </c>
      <c r="M558" s="223">
        <v>0.28000000000000003</v>
      </c>
      <c r="N558" s="223">
        <v>0</v>
      </c>
      <c r="O558" s="223">
        <v>0</v>
      </c>
      <c r="P558" s="227">
        <f>E558/0.135</f>
        <v>4.0265942222222222</v>
      </c>
      <c r="Q558" s="238">
        <v>90.603039999999993</v>
      </c>
      <c r="R558" s="117">
        <v>80.604967000000002</v>
      </c>
      <c r="S558" s="117">
        <v>9.1980000000000004</v>
      </c>
      <c r="T558" s="117">
        <v>2.0345000000000001E-7</v>
      </c>
      <c r="U558" s="117">
        <v>0.28321000000000002</v>
      </c>
      <c r="V558" s="117">
        <v>3.6294689999999999E-4</v>
      </c>
      <c r="W558" s="117">
        <v>0.51649999999999996</v>
      </c>
      <c r="X558" s="257">
        <f t="shared" si="66"/>
        <v>0.41732873504275336</v>
      </c>
      <c r="Y558" s="257">
        <f t="shared" si="67"/>
        <v>0.14206380656335799</v>
      </c>
      <c r="Z558" s="257">
        <f t="shared" si="68"/>
        <v>7.3319687715995396E-2</v>
      </c>
      <c r="AA558" s="257">
        <f t="shared" si="69"/>
        <v>0.20194524076340001</v>
      </c>
      <c r="AB558" s="257">
        <v>0.11161628</v>
      </c>
      <c r="AC558" s="257">
        <v>7.7109218000000002E-8</v>
      </c>
      <c r="AD558" s="257">
        <v>3.1316142000000001E-3</v>
      </c>
      <c r="AE558" s="257">
        <v>9.4399271999999996E-6</v>
      </c>
      <c r="AF558" s="257">
        <v>2.7305485000000001E-2</v>
      </c>
      <c r="AG558" s="257">
        <v>9.1032693999999999E-7</v>
      </c>
      <c r="AH558" s="257">
        <v>7.3037923000000005E-2</v>
      </c>
      <c r="AI558" s="257">
        <v>2.0402585E-4</v>
      </c>
      <c r="AJ558" s="257">
        <v>8.3813241999999994E-6</v>
      </c>
      <c r="AK558" s="257">
        <v>5.1880449E-5</v>
      </c>
      <c r="AL558" s="257">
        <v>2.7783677000000001E-6</v>
      </c>
      <c r="AM558" s="257">
        <v>8.2063953999999995E-9</v>
      </c>
      <c r="AN558" s="257">
        <v>4.1128622000000001E-6</v>
      </c>
      <c r="AO558" s="257">
        <v>1.691757E-5</v>
      </c>
      <c r="AP558" s="257">
        <v>-6.3399135000000003E-6</v>
      </c>
      <c r="AQ558" s="257">
        <v>1.3907634000000001E-6</v>
      </c>
      <c r="AR558" s="257">
        <v>0.20194385000000001</v>
      </c>
      <c r="AT558" s="193"/>
      <c r="AU558" s="193"/>
      <c r="AV558" s="193"/>
      <c r="AW558" s="193"/>
      <c r="AX558" s="193"/>
      <c r="AY558" s="193"/>
      <c r="AZ558" s="193"/>
      <c r="BA558" s="193"/>
      <c r="BB558" s="193"/>
      <c r="BC558" s="193"/>
      <c r="BD558" s="193"/>
      <c r="BE558" s="315"/>
      <c r="BF558" s="315"/>
      <c r="BG558" s="315"/>
      <c r="BH558" s="315"/>
      <c r="BI558" s="315"/>
      <c r="BJ558" s="315"/>
      <c r="BK558" s="315"/>
    </row>
    <row r="559" spans="1:63" x14ac:dyDescent="0.25">
      <c r="A559" s="9"/>
      <c r="B559" s="184" t="s">
        <v>5770</v>
      </c>
      <c r="C559" s="48" t="s">
        <v>3022</v>
      </c>
      <c r="D559" s="223">
        <v>1.2588763000000001</v>
      </c>
      <c r="E559" s="223">
        <v>0.68480675000000002</v>
      </c>
      <c r="F559" s="223">
        <v>0.18002301000000001</v>
      </c>
      <c r="G559" s="223">
        <v>1.3774971E-2</v>
      </c>
      <c r="H559" s="223">
        <v>3.2098485000000001E-3</v>
      </c>
      <c r="I559" s="223">
        <v>5.7848822000000001E-2</v>
      </c>
      <c r="J559" s="223">
        <v>1.1785363E-2</v>
      </c>
      <c r="K559" s="223">
        <v>4.7895575999999998E-4</v>
      </c>
      <c r="L559" s="223">
        <v>7.3848605999999997E-2</v>
      </c>
      <c r="M559" s="223">
        <v>0.2331</v>
      </c>
      <c r="N559" s="223">
        <v>0</v>
      </c>
      <c r="O559" s="223">
        <v>0</v>
      </c>
      <c r="P559" s="227">
        <f t="shared" si="65"/>
        <v>5.072642592592592</v>
      </c>
      <c r="Q559" s="238">
        <v>101.36271000000001</v>
      </c>
      <c r="R559" s="117">
        <v>93.572916000000006</v>
      </c>
      <c r="S559" s="117">
        <v>6.2092799999999997</v>
      </c>
      <c r="T559" s="117">
        <v>9.2700000000000004E-5</v>
      </c>
      <c r="U559" s="117">
        <v>0.48287000000000002</v>
      </c>
      <c r="V559" s="117">
        <v>0.1127227</v>
      </c>
      <c r="W559" s="117">
        <v>0.98482999999999998</v>
      </c>
      <c r="X559" s="257">
        <f t="shared" si="66"/>
        <v>0.53590881703379201</v>
      </c>
      <c r="Y559" s="257">
        <f t="shared" si="67"/>
        <v>0.20119361460189999</v>
      </c>
      <c r="Z559" s="257">
        <f t="shared" si="68"/>
        <v>9.9939257181891963E-2</v>
      </c>
      <c r="AA559" s="257">
        <f t="shared" si="69"/>
        <v>0.23477594525000001</v>
      </c>
      <c r="AB559" s="257">
        <v>0.14060955</v>
      </c>
      <c r="AC559" s="257">
        <v>3.9060777999999997E-5</v>
      </c>
      <c r="AD559" s="257">
        <v>1.9284389999999998E-2</v>
      </c>
      <c r="AE559" s="257">
        <v>7.3690239E-6</v>
      </c>
      <c r="AF559" s="257">
        <v>4.1055151999999998E-2</v>
      </c>
      <c r="AG559" s="257">
        <v>1.980928E-4</v>
      </c>
      <c r="AH559" s="257">
        <v>9.2027820999999996E-2</v>
      </c>
      <c r="AI559" s="257">
        <v>3.5141402000000001E-4</v>
      </c>
      <c r="AJ559" s="257">
        <v>1.1072186000000001E-4</v>
      </c>
      <c r="AK559" s="257">
        <v>1.7369630999999999E-4</v>
      </c>
      <c r="AL559" s="257">
        <v>1.3297547E-5</v>
      </c>
      <c r="AM559" s="257">
        <v>5.0744892000000001E-8</v>
      </c>
      <c r="AN559" s="257">
        <v>1.9660596999999998E-3</v>
      </c>
      <c r="AO559" s="257">
        <v>8.9471989999999996E-4</v>
      </c>
      <c r="AP559" s="257">
        <v>4.4014761000000001E-3</v>
      </c>
      <c r="AQ559" s="257">
        <v>1.6994524999999999E-4</v>
      </c>
      <c r="AR559" s="257">
        <v>0.23460600000000001</v>
      </c>
      <c r="AT559" s="193"/>
      <c r="AU559" s="193"/>
      <c r="AV559" s="193"/>
      <c r="AW559" s="193"/>
      <c r="AX559" s="193"/>
      <c r="AY559" s="193"/>
      <c r="AZ559" s="193"/>
      <c r="BA559" s="193"/>
      <c r="BB559" s="193"/>
      <c r="BC559" s="193"/>
      <c r="BD559" s="193"/>
      <c r="BE559" s="315"/>
      <c r="BF559" s="315"/>
      <c r="BG559" s="315"/>
      <c r="BH559" s="315"/>
      <c r="BI559" s="315"/>
      <c r="BJ559" s="315"/>
      <c r="BK559" s="315"/>
    </row>
    <row r="560" spans="1:63" x14ac:dyDescent="0.25">
      <c r="A560" s="9"/>
      <c r="B560" s="184" t="s">
        <v>5770</v>
      </c>
      <c r="C560" s="48" t="s">
        <v>3023</v>
      </c>
      <c r="D560" s="223">
        <v>1.4671681999999999</v>
      </c>
      <c r="E560" s="223">
        <v>0.90288787000000004</v>
      </c>
      <c r="F560" s="223">
        <v>0.24389441000000001</v>
      </c>
      <c r="G560" s="223">
        <v>7.3749172E-3</v>
      </c>
      <c r="H560" s="223">
        <v>2.2699210999999999E-3</v>
      </c>
      <c r="I560" s="223">
        <v>1.2133969E-2</v>
      </c>
      <c r="J560" s="223">
        <v>1.7816426999999999E-2</v>
      </c>
      <c r="K560" s="223">
        <v>5.734275E-4</v>
      </c>
      <c r="L560" s="223">
        <v>2.1722597000000001E-4</v>
      </c>
      <c r="M560" s="223">
        <v>0.28000000000000003</v>
      </c>
      <c r="N560" s="223">
        <v>0</v>
      </c>
      <c r="O560" s="223">
        <v>0</v>
      </c>
      <c r="P560" s="227">
        <f t="shared" si="65"/>
        <v>6.6880582962962958</v>
      </c>
      <c r="Q560" s="238">
        <v>121.67928000000001</v>
      </c>
      <c r="R560" s="117">
        <v>113.86857000000001</v>
      </c>
      <c r="S560" s="117">
        <v>7.0425599999999999</v>
      </c>
      <c r="T560" s="117">
        <v>2.776E-7</v>
      </c>
      <c r="U560" s="117">
        <v>0.40475</v>
      </c>
      <c r="V560" s="117">
        <v>5.5285899999999995E-4</v>
      </c>
      <c r="W560" s="117">
        <v>0.36285000000000001</v>
      </c>
      <c r="X560" s="257">
        <f t="shared" si="66"/>
        <v>0.63799354796347862</v>
      </c>
      <c r="Y560" s="257">
        <f t="shared" si="67"/>
        <v>0.23077165060919</v>
      </c>
      <c r="Z560" s="257">
        <f t="shared" si="68"/>
        <v>0.12191491754428868</v>
      </c>
      <c r="AA560" s="257">
        <f t="shared" si="69"/>
        <v>0.28530697980999997</v>
      </c>
      <c r="AB560" s="257">
        <v>0.18538660000000001</v>
      </c>
      <c r="AC560" s="257">
        <v>1.0612229E-7</v>
      </c>
      <c r="AD560" s="257">
        <v>1.0146684E-3</v>
      </c>
      <c r="AE560" s="257">
        <v>2.0552760000000001E-5</v>
      </c>
      <c r="AF560" s="257">
        <v>4.4348471E-2</v>
      </c>
      <c r="AG560" s="257">
        <v>1.2523269E-6</v>
      </c>
      <c r="AH560" s="257">
        <v>0.12131739</v>
      </c>
      <c r="AI560" s="257">
        <v>4.0431039999999998E-4</v>
      </c>
      <c r="AJ560" s="257">
        <v>3.000513E-5</v>
      </c>
      <c r="AK560" s="257">
        <v>1.2620274999999999E-4</v>
      </c>
      <c r="AL560" s="257">
        <v>1.6045599000000002E-5</v>
      </c>
      <c r="AM560" s="257">
        <v>6.5903886999999996E-9</v>
      </c>
      <c r="AN560" s="257">
        <v>5.2891254999999996E-6</v>
      </c>
      <c r="AO560" s="257">
        <v>1.7503712999999999E-5</v>
      </c>
      <c r="AP560" s="257">
        <v>-1.8357636E-6</v>
      </c>
      <c r="AQ560" s="257">
        <v>1.1698100000000001E-6</v>
      </c>
      <c r="AR560" s="257">
        <v>0.28530580999999999</v>
      </c>
      <c r="AT560" s="193"/>
      <c r="AU560" s="193"/>
      <c r="AV560" s="193"/>
      <c r="AW560" s="193"/>
      <c r="AX560" s="193"/>
      <c r="AY560" s="193"/>
      <c r="AZ560" s="193"/>
      <c r="BA560" s="193"/>
      <c r="BB560" s="193"/>
      <c r="BC560" s="193"/>
      <c r="BD560" s="193"/>
      <c r="BE560" s="315"/>
      <c r="BF560" s="315"/>
      <c r="BG560" s="315"/>
      <c r="BH560" s="315"/>
      <c r="BI560" s="315"/>
      <c r="BJ560" s="315"/>
      <c r="BK560" s="315"/>
    </row>
    <row r="561" spans="1:63" x14ac:dyDescent="0.25">
      <c r="A561" s="9"/>
      <c r="B561" s="184" t="s">
        <v>5770</v>
      </c>
      <c r="C561" s="48" t="s">
        <v>3024</v>
      </c>
      <c r="D561" s="223">
        <v>0.46681789000000001</v>
      </c>
      <c r="E561" s="223">
        <v>0.14917871999999999</v>
      </c>
      <c r="F561" s="223">
        <v>3.2023280000000001E-2</v>
      </c>
      <c r="G561" s="223">
        <v>1.0133245E-4</v>
      </c>
      <c r="H561" s="223">
        <v>5.2000579999999998E-4</v>
      </c>
      <c r="I561" s="223">
        <v>3.5100619E-3</v>
      </c>
      <c r="J561" s="223">
        <v>1.3347344999999999E-3</v>
      </c>
      <c r="K561" s="223">
        <v>1.3335507999999999E-4</v>
      </c>
      <c r="L561" s="223">
        <v>1.6408316000000001E-5</v>
      </c>
      <c r="M561" s="223">
        <v>0.28000000000000003</v>
      </c>
      <c r="N561" s="223">
        <v>0</v>
      </c>
      <c r="O561" s="223">
        <v>0</v>
      </c>
      <c r="P561" s="227">
        <f t="shared" si="65"/>
        <v>1.1050275555555553</v>
      </c>
      <c r="Q561" s="238">
        <v>86.654698999999994</v>
      </c>
      <c r="R561" s="117">
        <v>85.673951000000002</v>
      </c>
      <c r="S561" s="117">
        <v>0.87751999999999997</v>
      </c>
      <c r="T561" s="117">
        <v>3.1264000000000001E-8</v>
      </c>
      <c r="U561" s="117">
        <v>7.7387999999999998E-2</v>
      </c>
      <c r="V561" s="117">
        <v>6.8672700000000004E-5</v>
      </c>
      <c r="W561" s="117">
        <v>2.5772E-2</v>
      </c>
      <c r="X561" s="257">
        <f t="shared" si="66"/>
        <v>0.27208333088814091</v>
      </c>
      <c r="Y561" s="257">
        <f t="shared" si="67"/>
        <v>3.7828529894558004E-2</v>
      </c>
      <c r="Z561" s="257">
        <f t="shared" si="68"/>
        <v>2.0100742771542883E-2</v>
      </c>
      <c r="AA561" s="257">
        <f t="shared" si="69"/>
        <v>0.21415405822204001</v>
      </c>
      <c r="AB561" s="257">
        <v>3.063101E-2</v>
      </c>
      <c r="AC561" s="257">
        <v>1.2013677999999999E-8</v>
      </c>
      <c r="AD561" s="257">
        <v>6.6940259000000001E-5</v>
      </c>
      <c r="AE561" s="257">
        <v>4.6094869E-6</v>
      </c>
      <c r="AF561" s="257">
        <v>7.1258158999999996E-3</v>
      </c>
      <c r="AG561" s="257">
        <v>1.4223498000000001E-7</v>
      </c>
      <c r="AH561" s="257">
        <v>2.0045443E-2</v>
      </c>
      <c r="AI561" s="257">
        <v>5.1696746000000002E-5</v>
      </c>
      <c r="AJ561" s="257">
        <v>6.1943278999999999E-7</v>
      </c>
      <c r="AK561" s="257">
        <v>4.0939425E-7</v>
      </c>
      <c r="AL561" s="257">
        <v>1.3366938999999999E-7</v>
      </c>
      <c r="AM561" s="257">
        <v>2.9528288999999999E-10</v>
      </c>
      <c r="AN561" s="257">
        <v>5.6293090000000001E-7</v>
      </c>
      <c r="AO561" s="257">
        <v>1.3772771000000001E-6</v>
      </c>
      <c r="AP561" s="257">
        <v>5.0002582999999997E-7</v>
      </c>
      <c r="AQ561" s="257">
        <v>1.3822203999999999E-7</v>
      </c>
      <c r="AR561" s="257">
        <v>0.21415392</v>
      </c>
      <c r="AT561" s="193"/>
      <c r="AU561" s="193"/>
      <c r="AV561" s="193"/>
      <c r="AW561" s="193"/>
      <c r="AX561" s="193"/>
      <c r="AY561" s="193"/>
      <c r="AZ561" s="193"/>
      <c r="BA561" s="193"/>
      <c r="BB561" s="193"/>
      <c r="BC561" s="193"/>
      <c r="BD561" s="193"/>
      <c r="BE561" s="315"/>
      <c r="BF561" s="315"/>
      <c r="BG561" s="315"/>
      <c r="BH561" s="315"/>
      <c r="BI561" s="315"/>
      <c r="BJ561" s="315"/>
      <c r="BK561" s="315"/>
    </row>
    <row r="562" spans="1:63" x14ac:dyDescent="0.25">
      <c r="A562" s="9"/>
      <c r="B562" s="184" t="s">
        <v>5770</v>
      </c>
      <c r="C562" s="48" t="s">
        <v>3025</v>
      </c>
      <c r="D562" s="223">
        <v>0.98353067000000005</v>
      </c>
      <c r="E562" s="223">
        <v>0.52155552000000005</v>
      </c>
      <c r="F562" s="223">
        <v>8.9702929000000001E-2</v>
      </c>
      <c r="G562" s="223">
        <v>1.2496345000000001E-2</v>
      </c>
      <c r="H562" s="223">
        <v>2.6701776E-2</v>
      </c>
      <c r="I562" s="223">
        <v>1.1617835999999999E-2</v>
      </c>
      <c r="J562" s="223">
        <v>1.1789671999999999E-2</v>
      </c>
      <c r="K562" s="223">
        <v>1.20823E-3</v>
      </c>
      <c r="L562" s="223">
        <v>2.8458364999999999E-2</v>
      </c>
      <c r="M562" s="223">
        <v>0.28000000000000003</v>
      </c>
      <c r="N562" s="223">
        <v>0</v>
      </c>
      <c r="O562" s="223">
        <v>0</v>
      </c>
      <c r="P562" s="227">
        <f t="shared" si="65"/>
        <v>3.8633742222222223</v>
      </c>
      <c r="Q562" s="238">
        <v>117.99379</v>
      </c>
      <c r="R562" s="117">
        <v>108.57577999999999</v>
      </c>
      <c r="S562" s="117">
        <v>8.0539199999999997</v>
      </c>
      <c r="T562" s="117">
        <v>1.3902E-5</v>
      </c>
      <c r="U562" s="117">
        <v>0.44763999999999998</v>
      </c>
      <c r="V562" s="117">
        <v>9.9809300000000004E-2</v>
      </c>
      <c r="W562" s="117">
        <v>0.81662999999999997</v>
      </c>
      <c r="X562" s="257">
        <f t="shared" si="66"/>
        <v>0.48032295266037994</v>
      </c>
      <c r="Y562" s="257">
        <f t="shared" si="67"/>
        <v>0.13618518367349999</v>
      </c>
      <c r="Z562" s="257">
        <f t="shared" si="68"/>
        <v>7.225887667087999E-2</v>
      </c>
      <c r="AA562" s="257">
        <f t="shared" si="69"/>
        <v>0.27187889231599999</v>
      </c>
      <c r="AB562" s="257">
        <v>0.10708738</v>
      </c>
      <c r="AC562" s="257">
        <v>4.9284074999999998E-6</v>
      </c>
      <c r="AD562" s="257">
        <v>1.0023453E-2</v>
      </c>
      <c r="AE562" s="257">
        <v>1.1617935999999999E-5</v>
      </c>
      <c r="AF562" s="257">
        <v>1.8884561000000001E-2</v>
      </c>
      <c r="AG562" s="257">
        <v>1.7324332999999999E-4</v>
      </c>
      <c r="AH562" s="257">
        <v>7.0081698999999997E-2</v>
      </c>
      <c r="AI562" s="257">
        <v>1.4578839000000001E-4</v>
      </c>
      <c r="AJ562" s="257">
        <v>8.1480776999999998E-5</v>
      </c>
      <c r="AK562" s="257">
        <v>3.4985337E-5</v>
      </c>
      <c r="AL562" s="257">
        <v>1.0031127E-5</v>
      </c>
      <c r="AM562" s="257">
        <v>2.698988E-8</v>
      </c>
      <c r="AN562" s="257">
        <v>9.1741794000000005E-4</v>
      </c>
      <c r="AO562" s="257">
        <v>3.9094208999999999E-4</v>
      </c>
      <c r="AP562" s="257">
        <v>5.9650502000000002E-4</v>
      </c>
      <c r="AQ562" s="257">
        <v>6.8962316000000006E-5</v>
      </c>
      <c r="AR562" s="257">
        <v>0.27180992999999998</v>
      </c>
      <c r="AT562" s="193"/>
      <c r="AU562" s="193"/>
      <c r="AV562" s="193"/>
      <c r="AW562" s="193"/>
      <c r="AX562" s="193"/>
      <c r="AY562" s="193"/>
      <c r="AZ562" s="193"/>
      <c r="BA562" s="193"/>
      <c r="BB562" s="193"/>
      <c r="BC562" s="193"/>
      <c r="BD562" s="193"/>
      <c r="BE562" s="315"/>
      <c r="BF562" s="315"/>
      <c r="BG562" s="315"/>
      <c r="BH562" s="315"/>
      <c r="BI562" s="315"/>
      <c r="BJ562" s="315"/>
      <c r="BK562" s="315"/>
    </row>
    <row r="563" spans="1:63" x14ac:dyDescent="0.25">
      <c r="A563" s="9"/>
      <c r="B563" s="184" t="s">
        <v>5770</v>
      </c>
      <c r="C563" s="48" t="s">
        <v>3026</v>
      </c>
      <c r="D563" s="223">
        <v>0.98262727999999999</v>
      </c>
      <c r="E563" s="223">
        <v>0.49656204999999998</v>
      </c>
      <c r="F563" s="223">
        <v>0.10608732999999999</v>
      </c>
      <c r="G563" s="223">
        <v>1.2690698E-2</v>
      </c>
      <c r="H563" s="223">
        <v>9.2401945000000004E-4</v>
      </c>
      <c r="I563" s="223">
        <v>5.0299942E-2</v>
      </c>
      <c r="J563" s="223">
        <v>3.4459612000000001E-2</v>
      </c>
      <c r="K563" s="223">
        <v>4.7881470000000001E-4</v>
      </c>
      <c r="L563" s="223">
        <v>1.1248066999999999E-3</v>
      </c>
      <c r="M563" s="223">
        <v>0.28000000000000003</v>
      </c>
      <c r="N563" s="223">
        <v>0</v>
      </c>
      <c r="O563" s="223">
        <v>0</v>
      </c>
      <c r="P563" s="227">
        <f t="shared" si="65"/>
        <v>3.6782374074074071</v>
      </c>
      <c r="Q563" s="238">
        <v>93.125310999999996</v>
      </c>
      <c r="R563" s="117">
        <v>78.215182999999996</v>
      </c>
      <c r="S563" s="117">
        <v>10.61928</v>
      </c>
      <c r="T563" s="117">
        <v>9.2221999999999996E-7</v>
      </c>
      <c r="U563" s="117">
        <v>3.7122999999999999</v>
      </c>
      <c r="V563" s="117">
        <v>2.126611E-3</v>
      </c>
      <c r="W563" s="117">
        <v>0.57642000000000004</v>
      </c>
      <c r="X563" s="257">
        <f t="shared" si="66"/>
        <v>0.41201344028202502</v>
      </c>
      <c r="Y563" s="257">
        <f t="shared" si="67"/>
        <v>0.14883288098861</v>
      </c>
      <c r="Z563" s="257">
        <f t="shared" si="68"/>
        <v>6.7310051039814994E-2</v>
      </c>
      <c r="AA563" s="257">
        <f t="shared" si="69"/>
        <v>0.1958705082536</v>
      </c>
      <c r="AB563" s="257">
        <v>0.10190995</v>
      </c>
      <c r="AC563" s="257">
        <v>3.5616971E-7</v>
      </c>
      <c r="AD563" s="257">
        <v>4.0769522000000001E-3</v>
      </c>
      <c r="AE563" s="257">
        <v>9.2319547999999994E-6</v>
      </c>
      <c r="AF563" s="257">
        <v>4.2832176E-2</v>
      </c>
      <c r="AG563" s="257">
        <v>4.2146641000000003E-6</v>
      </c>
      <c r="AH563" s="257">
        <v>6.6687761999999998E-2</v>
      </c>
      <c r="AI563" s="257">
        <v>1.7296253E-4</v>
      </c>
      <c r="AJ563" s="257">
        <v>5.8795163999999997E-5</v>
      </c>
      <c r="AK563" s="257">
        <v>2.8619495999999999E-4</v>
      </c>
      <c r="AL563" s="257">
        <v>3.0622825999999999E-5</v>
      </c>
      <c r="AM563" s="257">
        <v>1.4849815E-8</v>
      </c>
      <c r="AN563" s="257">
        <v>1.6030482999999999E-5</v>
      </c>
      <c r="AO563" s="257">
        <v>3.0768398000000003E-5</v>
      </c>
      <c r="AP563" s="257">
        <v>2.6899828999999999E-5</v>
      </c>
      <c r="AQ563" s="257">
        <v>2.8182536E-6</v>
      </c>
      <c r="AR563" s="257">
        <v>0.19586769000000001</v>
      </c>
      <c r="AT563" s="193"/>
      <c r="AU563" s="193"/>
      <c r="AV563" s="193"/>
      <c r="AW563" s="193"/>
      <c r="AX563" s="193"/>
      <c r="AY563" s="193"/>
      <c r="AZ563" s="193"/>
      <c r="BA563" s="193"/>
      <c r="BB563" s="193"/>
      <c r="BC563" s="193"/>
      <c r="BD563" s="193"/>
      <c r="BE563" s="315"/>
      <c r="BF563" s="315"/>
      <c r="BG563" s="315"/>
      <c r="BH563" s="315"/>
      <c r="BI563" s="315"/>
      <c r="BJ563" s="315"/>
      <c r="BK563" s="315"/>
    </row>
    <row r="564" spans="1:63" x14ac:dyDescent="0.25">
      <c r="A564" s="9"/>
      <c r="B564" s="184" t="s">
        <v>5770</v>
      </c>
      <c r="C564" s="48" t="s">
        <v>3027</v>
      </c>
      <c r="D564" s="223">
        <v>0.93079307</v>
      </c>
      <c r="E564" s="223">
        <v>0.19370271</v>
      </c>
      <c r="F564" s="223">
        <v>2.9626212999999998E-2</v>
      </c>
      <c r="G564" s="223">
        <v>1.8661886E-4</v>
      </c>
      <c r="H564" s="223">
        <v>5.1132534999999998E-4</v>
      </c>
      <c r="I564" s="223">
        <v>2.9878002000000002E-3</v>
      </c>
      <c r="J564" s="223">
        <v>2.4722192E-3</v>
      </c>
      <c r="K564" s="223">
        <v>1.2712102999999999E-3</v>
      </c>
      <c r="L564" s="223">
        <v>3.4976659000000001E-5</v>
      </c>
      <c r="M564" s="223">
        <v>0.7</v>
      </c>
      <c r="N564" s="223">
        <v>0</v>
      </c>
      <c r="O564" s="223">
        <v>0</v>
      </c>
      <c r="P564" s="227">
        <f t="shared" si="65"/>
        <v>1.4348348888888889</v>
      </c>
      <c r="Q564" s="238">
        <v>68.500917999999999</v>
      </c>
      <c r="R564" s="117">
        <v>66.609964000000005</v>
      </c>
      <c r="S564" s="117">
        <v>1.68588</v>
      </c>
      <c r="T564" s="117">
        <v>4.0242999999999998E-8</v>
      </c>
      <c r="U564" s="117">
        <v>0.12035</v>
      </c>
      <c r="V564" s="117">
        <v>8.0977799999999996E-5</v>
      </c>
      <c r="W564" s="117">
        <v>8.4642999999999996E-2</v>
      </c>
      <c r="X564" s="257">
        <f t="shared" si="66"/>
        <v>0.23911286390188125</v>
      </c>
      <c r="Y564" s="257">
        <f t="shared" si="67"/>
        <v>4.6335857056681994E-2</v>
      </c>
      <c r="Z564" s="257">
        <f t="shared" si="68"/>
        <v>2.6078363739039233E-2</v>
      </c>
      <c r="AA564" s="257">
        <f t="shared" si="69"/>
        <v>0.16669864310616</v>
      </c>
      <c r="AB564" s="257">
        <v>3.9771369000000001E-2</v>
      </c>
      <c r="AC564" s="257">
        <v>1.5373052000000001E-8</v>
      </c>
      <c r="AD564" s="257">
        <v>1.2332306E-4</v>
      </c>
      <c r="AE564" s="257">
        <v>3.6233211999999999E-6</v>
      </c>
      <c r="AF564" s="257">
        <v>6.4373446000000004E-3</v>
      </c>
      <c r="AG564" s="257">
        <v>1.8170242999999999E-7</v>
      </c>
      <c r="AH564" s="257">
        <v>2.6025418000000002E-2</v>
      </c>
      <c r="AI564" s="257">
        <v>4.7782754E-5</v>
      </c>
      <c r="AJ564" s="257">
        <v>1.115419E-6</v>
      </c>
      <c r="AK564" s="257">
        <v>7.6806122000000004E-7</v>
      </c>
      <c r="AL564" s="257">
        <v>2.4105924000000001E-7</v>
      </c>
      <c r="AM564" s="257">
        <v>5.1951922999999996E-10</v>
      </c>
      <c r="AN564" s="257">
        <v>7.6390617000000005E-7</v>
      </c>
      <c r="AO564" s="257">
        <v>2.4722926999999998E-6</v>
      </c>
      <c r="AP564" s="257">
        <v>-1.9827280999999999E-7</v>
      </c>
      <c r="AQ564" s="257">
        <v>3.1310616000000002E-7</v>
      </c>
      <c r="AR564" s="257">
        <v>0.16669833000000001</v>
      </c>
      <c r="AT564" s="193"/>
      <c r="AU564" s="193"/>
      <c r="AV564" s="193"/>
      <c r="AW564" s="193"/>
      <c r="AX564" s="193"/>
      <c r="AY564" s="193"/>
      <c r="AZ564" s="193"/>
      <c r="BA564" s="193"/>
      <c r="BB564" s="193"/>
      <c r="BC564" s="193"/>
      <c r="BD564" s="193"/>
      <c r="BE564" s="315"/>
      <c r="BF564" s="315"/>
      <c r="BG564" s="315"/>
      <c r="BH564" s="315"/>
      <c r="BI564" s="315"/>
      <c r="BJ564" s="315"/>
      <c r="BK564" s="315"/>
    </row>
    <row r="565" spans="1:63" x14ac:dyDescent="0.25">
      <c r="A565" s="9"/>
      <c r="B565" s="184" t="s">
        <v>5770</v>
      </c>
      <c r="C565" s="48" t="s">
        <v>3028</v>
      </c>
      <c r="D565" s="223">
        <v>1.5877825999999999</v>
      </c>
      <c r="E565" s="223">
        <v>0.60361067000000002</v>
      </c>
      <c r="F565" s="223">
        <v>8.4220434999999996E-2</v>
      </c>
      <c r="G565" s="223">
        <v>5.9634353999999997E-3</v>
      </c>
      <c r="H565" s="223">
        <v>1.3125092E-3</v>
      </c>
      <c r="I565" s="223">
        <v>7.4711628999999998E-3</v>
      </c>
      <c r="J565" s="223">
        <v>0.12611647000000001</v>
      </c>
      <c r="K565" s="223">
        <v>9.1864126999999999E-4</v>
      </c>
      <c r="L565" s="223">
        <v>4.2692772000000002E-3</v>
      </c>
      <c r="M565" s="223">
        <v>0.75390000000000001</v>
      </c>
      <c r="N565" s="223">
        <v>0</v>
      </c>
      <c r="O565" s="223">
        <v>0</v>
      </c>
      <c r="P565" s="227">
        <f t="shared" si="65"/>
        <v>4.471190148148148</v>
      </c>
      <c r="Q565" s="238">
        <v>91.944480999999996</v>
      </c>
      <c r="R565" s="117">
        <v>87.723288999999994</v>
      </c>
      <c r="S565" s="117">
        <v>3.7551359999999998</v>
      </c>
      <c r="T565" s="117">
        <v>8.0170999999999999E-6</v>
      </c>
      <c r="U565" s="117">
        <v>0.15018999999999999</v>
      </c>
      <c r="V565" s="117">
        <v>1.9847989999999999E-2</v>
      </c>
      <c r="W565" s="117">
        <v>0.29601</v>
      </c>
      <c r="X565" s="257">
        <f t="shared" si="66"/>
        <v>0.44542609479305401</v>
      </c>
      <c r="Y565" s="257">
        <f t="shared" si="67"/>
        <v>0.14380573883760001</v>
      </c>
      <c r="Z565" s="257">
        <f t="shared" si="68"/>
        <v>8.1991701915454032E-2</v>
      </c>
      <c r="AA565" s="257">
        <f t="shared" si="69"/>
        <v>0.21962865403999998</v>
      </c>
      <c r="AB565" s="257">
        <v>0.12393873</v>
      </c>
      <c r="AC565" s="257">
        <v>3.1289413000000001E-6</v>
      </c>
      <c r="AD565" s="257">
        <v>3.0487111E-3</v>
      </c>
      <c r="AE565" s="257">
        <v>7.1738502999999998E-6</v>
      </c>
      <c r="AF565" s="257">
        <v>1.6771102999999999E-2</v>
      </c>
      <c r="AG565" s="257">
        <v>3.6891945999999997E-5</v>
      </c>
      <c r="AH565" s="257">
        <v>8.1105363999999999E-2</v>
      </c>
      <c r="AI565" s="257">
        <v>1.3757084E-4</v>
      </c>
      <c r="AJ565" s="257">
        <v>4.8049880999999997E-5</v>
      </c>
      <c r="AK565" s="257">
        <v>2.6695309999999999E-5</v>
      </c>
      <c r="AL565" s="257">
        <v>5.5328480000000003E-6</v>
      </c>
      <c r="AM565" s="257">
        <v>1.7146453999999999E-8</v>
      </c>
      <c r="AN565" s="257">
        <v>1.3098518999999999E-4</v>
      </c>
      <c r="AO565" s="257">
        <v>1.2929202000000001E-4</v>
      </c>
      <c r="AP565" s="257">
        <v>4.0819468000000001E-4</v>
      </c>
      <c r="AQ565" s="257">
        <v>1.267404E-5</v>
      </c>
      <c r="AR565" s="257">
        <v>0.21961597999999999</v>
      </c>
      <c r="AT565" s="193"/>
      <c r="AU565" s="193"/>
      <c r="AV565" s="193"/>
      <c r="AW565" s="193"/>
      <c r="AX565" s="193"/>
      <c r="AY565" s="193"/>
      <c r="AZ565" s="193"/>
      <c r="BA565" s="193"/>
      <c r="BB565" s="193"/>
      <c r="BC565" s="193"/>
      <c r="BD565" s="193"/>
      <c r="BE565" s="315"/>
      <c r="BF565" s="315"/>
      <c r="BG565" s="315"/>
      <c r="BH565" s="315"/>
      <c r="BI565" s="315"/>
      <c r="BJ565" s="315"/>
      <c r="BK565" s="315"/>
    </row>
    <row r="566" spans="1:63" x14ac:dyDescent="0.25">
      <c r="A566" s="9"/>
      <c r="B566" s="184" t="s">
        <v>5770</v>
      </c>
      <c r="C566" s="48" t="s">
        <v>3029</v>
      </c>
      <c r="D566" s="223">
        <v>1.633726</v>
      </c>
      <c r="E566" s="223">
        <v>0.86071180999999997</v>
      </c>
      <c r="F566" s="223">
        <v>0.22134820999999999</v>
      </c>
      <c r="G566" s="223">
        <v>1.0130887999999999E-2</v>
      </c>
      <c r="H566" s="223">
        <v>1.7345393000000001E-3</v>
      </c>
      <c r="I566" s="223">
        <v>2.420251E-2</v>
      </c>
      <c r="J566" s="223">
        <v>1.5582337E-2</v>
      </c>
      <c r="K566" s="223">
        <v>6.9953936000000001E-3</v>
      </c>
      <c r="L566" s="223">
        <v>2.2035695999999999E-4</v>
      </c>
      <c r="M566" s="223">
        <v>0.49280000000000002</v>
      </c>
      <c r="N566" s="223">
        <v>0</v>
      </c>
      <c r="O566" s="223">
        <v>0</v>
      </c>
      <c r="P566" s="227">
        <f t="shared" si="65"/>
        <v>6.3756430370370367</v>
      </c>
      <c r="Q566" s="238">
        <v>107.18192999999999</v>
      </c>
      <c r="R566" s="117">
        <v>90.704864999999998</v>
      </c>
      <c r="S566" s="117">
        <v>15.284079999999999</v>
      </c>
      <c r="T566" s="117">
        <v>2.3358999999999999E-7</v>
      </c>
      <c r="U566" s="117">
        <v>0.25547999999999998</v>
      </c>
      <c r="V566" s="117">
        <v>4.5996840000000003E-4</v>
      </c>
      <c r="W566" s="117">
        <v>0.93703999999999998</v>
      </c>
      <c r="X566" s="257">
        <f t="shared" ref="X566:X629" si="70">SUM(Y566:AA566)</f>
        <v>0.56931422866624204</v>
      </c>
      <c r="Y566" s="257">
        <f t="shared" ref="Y566:Y629" si="71">SUM(AB566:AG566)</f>
        <v>0.22596912951803699</v>
      </c>
      <c r="Z566" s="257">
        <f t="shared" ref="Z566:Z629" si="72">SUM(AH566:AP566)</f>
        <v>0.11606757105250502</v>
      </c>
      <c r="AA566" s="257">
        <f t="shared" ref="AA566:AA629" si="73">SUM(AQ566:AR566)</f>
        <v>0.22727752809569998</v>
      </c>
      <c r="AB566" s="257">
        <v>0.17672841</v>
      </c>
      <c r="AC566" s="257">
        <v>8.7935537000000002E-8</v>
      </c>
      <c r="AD566" s="257">
        <v>1.7808024000000001E-3</v>
      </c>
      <c r="AE566" s="257">
        <v>1.5527382000000001E-5</v>
      </c>
      <c r="AF566" s="257">
        <v>4.7443249E-2</v>
      </c>
      <c r="AG566" s="257">
        <v>1.0528005E-6</v>
      </c>
      <c r="AH566" s="257">
        <v>0.11565047000000001</v>
      </c>
      <c r="AI566" s="257">
        <v>3.6564551999999998E-4</v>
      </c>
      <c r="AJ566" s="257">
        <v>7.8376916999999995E-6</v>
      </c>
      <c r="AK566" s="257">
        <v>2.4894376000000001E-5</v>
      </c>
      <c r="AL566" s="257">
        <v>1.8779336999999999E-6</v>
      </c>
      <c r="AM566" s="257">
        <v>5.4396050000000001E-9</v>
      </c>
      <c r="AN566" s="257">
        <v>4.5723995999999999E-6</v>
      </c>
      <c r="AO566" s="257">
        <v>1.6020643000000001E-5</v>
      </c>
      <c r="AP566" s="257">
        <v>-3.7529511E-6</v>
      </c>
      <c r="AQ566" s="257">
        <v>2.0880957E-6</v>
      </c>
      <c r="AR566" s="257">
        <v>0.22727544</v>
      </c>
      <c r="AT566" s="193"/>
      <c r="AU566" s="193"/>
      <c r="AV566" s="193"/>
      <c r="AW566" s="193"/>
      <c r="AX566" s="193"/>
      <c r="AY566" s="193"/>
      <c r="AZ566" s="193"/>
      <c r="BA566" s="193"/>
      <c r="BB566" s="193"/>
      <c r="BC566" s="193"/>
      <c r="BD566" s="193"/>
      <c r="BE566" s="315"/>
      <c r="BF566" s="315"/>
      <c r="BG566" s="315"/>
      <c r="BH566" s="315"/>
      <c r="BI566" s="315"/>
      <c r="BJ566" s="315"/>
      <c r="BK566" s="315"/>
    </row>
    <row r="567" spans="1:63" x14ac:dyDescent="0.25">
      <c r="A567" s="9"/>
      <c r="B567" s="184" t="s">
        <v>5770</v>
      </c>
      <c r="C567" s="5" t="s">
        <v>1375</v>
      </c>
      <c r="D567" s="225">
        <v>0.45132473000000001</v>
      </c>
      <c r="E567" s="225">
        <v>0.35195601999999998</v>
      </c>
      <c r="F567" s="225">
        <v>5.0299700000000003E-2</v>
      </c>
      <c r="G567" s="225">
        <v>5.6857397000000002E-3</v>
      </c>
      <c r="H567" s="225">
        <v>1.4337439E-2</v>
      </c>
      <c r="I567" s="225">
        <v>5.8204329999999999E-3</v>
      </c>
      <c r="J567" s="225">
        <v>9.6433569000000004E-3</v>
      </c>
      <c r="K567" s="225">
        <v>9.827980799999999E-4</v>
      </c>
      <c r="L567" s="225">
        <v>1.2599239E-2</v>
      </c>
      <c r="M567" s="225">
        <v>0</v>
      </c>
      <c r="N567" s="225">
        <v>0</v>
      </c>
      <c r="O567" s="225">
        <v>0</v>
      </c>
      <c r="P567" s="199">
        <f t="shared" si="65"/>
        <v>2.6070816296296293</v>
      </c>
      <c r="Q567" s="233">
        <v>81.023651000000001</v>
      </c>
      <c r="R567" s="96">
        <v>77.724601000000007</v>
      </c>
      <c r="S567" s="96">
        <v>2.70452</v>
      </c>
      <c r="T567" s="96">
        <v>2.8773E-5</v>
      </c>
      <c r="U567" s="96">
        <v>0.18101999999999999</v>
      </c>
      <c r="V567" s="96">
        <v>2.174129E-2</v>
      </c>
      <c r="W567" s="96">
        <v>0.39173999999999998</v>
      </c>
      <c r="X567" s="241">
        <f t="shared" si="70"/>
        <v>0.33077608521373403</v>
      </c>
      <c r="Y567" s="241">
        <f t="shared" si="71"/>
        <v>8.657633373769999E-2</v>
      </c>
      <c r="Z567" s="241">
        <f t="shared" si="72"/>
        <v>4.9504772642034005E-2</v>
      </c>
      <c r="AA567" s="241">
        <f t="shared" si="73"/>
        <v>0.194694978834</v>
      </c>
      <c r="AB567" s="241">
        <v>7.2265953999999993E-2</v>
      </c>
      <c r="AC567" s="241">
        <v>1.2843421000000001E-5</v>
      </c>
      <c r="AD567" s="241">
        <v>3.8513038000000002E-3</v>
      </c>
      <c r="AE567" s="241">
        <v>6.5599587000000004E-6</v>
      </c>
      <c r="AF567" s="241">
        <v>1.0390086999999999E-2</v>
      </c>
      <c r="AG567" s="241">
        <v>4.9585558E-5</v>
      </c>
      <c r="AH567" s="241">
        <v>4.7294108000000001E-2</v>
      </c>
      <c r="AI567" s="241">
        <v>8.0747105000000005E-5</v>
      </c>
      <c r="AJ567" s="241">
        <v>2.6237355000000001E-5</v>
      </c>
      <c r="AK567" s="241">
        <v>5.7945931000000002E-5</v>
      </c>
      <c r="AL567" s="241">
        <v>3.0667845000000001E-6</v>
      </c>
      <c r="AM567" s="241">
        <v>1.1896533999999999E-8</v>
      </c>
      <c r="AN567" s="241">
        <v>4.4104243999999997E-4</v>
      </c>
      <c r="AO567" s="241">
        <v>2.1518783E-4</v>
      </c>
      <c r="AP567" s="241">
        <v>1.3864253E-3</v>
      </c>
      <c r="AQ567" s="241">
        <v>3.0788833999999999E-5</v>
      </c>
      <c r="AR567" s="241">
        <v>0.19466418999999999</v>
      </c>
      <c r="AT567" s="193"/>
      <c r="AU567" s="193"/>
      <c r="AV567" s="193"/>
      <c r="AW567" s="193"/>
      <c r="AX567" s="193"/>
      <c r="AY567" s="193"/>
      <c r="AZ567" s="193"/>
      <c r="BA567" s="193"/>
      <c r="BB567" s="193"/>
      <c r="BC567" s="193"/>
      <c r="BD567" s="193"/>
      <c r="BE567" s="315"/>
      <c r="BF567" s="315"/>
      <c r="BG567" s="315"/>
      <c r="BH567" s="315"/>
      <c r="BI567" s="315"/>
      <c r="BJ567" s="315"/>
      <c r="BK567" s="315"/>
    </row>
    <row r="568" spans="1:63" x14ac:dyDescent="0.25">
      <c r="A568" s="43"/>
      <c r="B568" s="184" t="s">
        <v>5770</v>
      </c>
      <c r="C568" s="5" t="s">
        <v>1376</v>
      </c>
      <c r="D568" s="225">
        <v>0.66083645999999996</v>
      </c>
      <c r="E568" s="225">
        <v>0.49159185999999999</v>
      </c>
      <c r="F568" s="225">
        <v>8.1453565000000006E-2</v>
      </c>
      <c r="G568" s="225">
        <v>1.2072945E-2</v>
      </c>
      <c r="H568" s="225">
        <v>2.0852256E-2</v>
      </c>
      <c r="I568" s="225">
        <v>1.1180587000000001E-2</v>
      </c>
      <c r="J568" s="225">
        <v>1.1690669000000001E-2</v>
      </c>
      <c r="K568" s="225">
        <v>7.7823186999999999E-4</v>
      </c>
      <c r="L568" s="225">
        <v>3.1216348000000001E-2</v>
      </c>
      <c r="M568" s="225">
        <v>0</v>
      </c>
      <c r="N568" s="225">
        <v>0</v>
      </c>
      <c r="O568" s="225">
        <v>0</v>
      </c>
      <c r="P568" s="199">
        <f t="shared" si="65"/>
        <v>3.6414211851851848</v>
      </c>
      <c r="Q568" s="233">
        <v>99.319993999999994</v>
      </c>
      <c r="R568" s="96">
        <v>91.968551000000005</v>
      </c>
      <c r="S568" s="96">
        <v>5.9869599999999998</v>
      </c>
      <c r="T568" s="96">
        <v>5.2803000000000002E-5</v>
      </c>
      <c r="U568" s="96">
        <v>0.34375</v>
      </c>
      <c r="V568" s="96">
        <v>8.39897E-2</v>
      </c>
      <c r="W568" s="96">
        <v>0.93669000000000002</v>
      </c>
      <c r="X568" s="241">
        <f t="shared" si="70"/>
        <v>0.43022356229794501</v>
      </c>
      <c r="Y568" s="241">
        <f t="shared" si="71"/>
        <v>0.12854447149709999</v>
      </c>
      <c r="Z568" s="241">
        <f t="shared" si="72"/>
        <v>7.1228488952845018E-2</v>
      </c>
      <c r="AA568" s="241">
        <f t="shared" si="73"/>
        <v>0.23045060184800001</v>
      </c>
      <c r="AB568" s="241">
        <v>0.10093663999999999</v>
      </c>
      <c r="AC568" s="241">
        <v>2.2156176000000001E-5</v>
      </c>
      <c r="AD568" s="241">
        <v>1.0741291E-2</v>
      </c>
      <c r="AE568" s="241">
        <v>8.9736111E-6</v>
      </c>
      <c r="AF568" s="241">
        <v>1.6668621000000002E-2</v>
      </c>
      <c r="AG568" s="241">
        <v>1.6678970999999999E-4</v>
      </c>
      <c r="AH568" s="241">
        <v>6.6058534000000002E-2</v>
      </c>
      <c r="AI568" s="241">
        <v>1.3136172999999999E-4</v>
      </c>
      <c r="AJ568" s="241">
        <v>8.0783311000000006E-5</v>
      </c>
      <c r="AK568" s="241">
        <v>1.6295473E-4</v>
      </c>
      <c r="AL568" s="241">
        <v>8.9483058000000002E-6</v>
      </c>
      <c r="AM568" s="241">
        <v>3.0346044999999997E-8</v>
      </c>
      <c r="AN568" s="241">
        <v>1.0952876999999999E-3</v>
      </c>
      <c r="AO568" s="241">
        <v>5.2649133000000001E-4</v>
      </c>
      <c r="AP568" s="241">
        <v>3.1640975E-3</v>
      </c>
      <c r="AQ568" s="241">
        <v>7.6251847999999999E-5</v>
      </c>
      <c r="AR568" s="241">
        <v>0.23037435000000001</v>
      </c>
      <c r="AT568" s="193"/>
      <c r="AU568" s="193"/>
      <c r="AV568" s="193"/>
      <c r="AW568" s="193"/>
      <c r="AX568" s="193"/>
      <c r="AY568" s="193"/>
      <c r="AZ568" s="193"/>
      <c r="BA568" s="193"/>
      <c r="BB568" s="193"/>
      <c r="BC568" s="193"/>
      <c r="BD568" s="193"/>
      <c r="BE568" s="315"/>
      <c r="BF568" s="315"/>
      <c r="BG568" s="315"/>
      <c r="BH568" s="315"/>
      <c r="BI568" s="315"/>
      <c r="BJ568" s="315"/>
      <c r="BK568" s="315"/>
    </row>
    <row r="569" spans="1:63" x14ac:dyDescent="0.25">
      <c r="A569" s="43"/>
      <c r="B569" s="184" t="s">
        <v>5770</v>
      </c>
      <c r="C569" s="5" t="s">
        <v>1377</v>
      </c>
      <c r="D569" s="225">
        <v>0.30200968</v>
      </c>
      <c r="E569" s="225">
        <v>0.15989819</v>
      </c>
      <c r="F569" s="225">
        <v>5.8902590999999997E-2</v>
      </c>
      <c r="G569" s="225">
        <v>7.0277619999999999E-3</v>
      </c>
      <c r="H569" s="225">
        <v>2.7892989E-2</v>
      </c>
      <c r="I569" s="225">
        <v>7.5656967E-3</v>
      </c>
      <c r="J569" s="225">
        <v>1.4514404E-2</v>
      </c>
      <c r="K569" s="225">
        <v>9.8457730000000006E-5</v>
      </c>
      <c r="L569" s="225">
        <v>2.6109596999999998E-2</v>
      </c>
      <c r="M569" s="225">
        <v>0</v>
      </c>
      <c r="N569" s="225">
        <v>0</v>
      </c>
      <c r="O569" s="225">
        <v>0</v>
      </c>
      <c r="P569" s="199">
        <f t="shared" ref="P569:P632" si="74">E569/0.135</f>
        <v>1.184431037037037</v>
      </c>
      <c r="Q569" s="233">
        <v>66.338201999999995</v>
      </c>
      <c r="R569" s="96">
        <v>64.022881999999996</v>
      </c>
      <c r="S569" s="96">
        <v>1.808352</v>
      </c>
      <c r="T569" s="96">
        <v>7.5728000000000004E-5</v>
      </c>
      <c r="U569" s="96">
        <v>0.15787999999999999</v>
      </c>
      <c r="V569" s="96">
        <v>2.9812229999999999E-2</v>
      </c>
      <c r="W569" s="96">
        <v>0.31919999999999998</v>
      </c>
      <c r="X569" s="241">
        <f t="shared" si="70"/>
        <v>0.240128962170927</v>
      </c>
      <c r="Y569" s="241">
        <f t="shared" si="71"/>
        <v>5.0472779033000008E-2</v>
      </c>
      <c r="Z569" s="241">
        <f t="shared" si="72"/>
        <v>2.9527148959927002E-2</v>
      </c>
      <c r="AA569" s="241">
        <f t="shared" si="73"/>
        <v>0.16012903417799998</v>
      </c>
      <c r="AB569" s="241">
        <v>3.2831602000000001E-2</v>
      </c>
      <c r="AC569" s="241">
        <v>2.8145467E-5</v>
      </c>
      <c r="AD569" s="241">
        <v>6.3058623000000003E-3</v>
      </c>
      <c r="AE569" s="241">
        <v>1.1679319E-5</v>
      </c>
      <c r="AF569" s="241">
        <v>1.1237726999999999E-2</v>
      </c>
      <c r="AG569" s="241">
        <v>5.7762946999999997E-5</v>
      </c>
      <c r="AH569" s="241">
        <v>2.1487943999999998E-2</v>
      </c>
      <c r="AI569" s="241">
        <v>9.8110541999999997E-5</v>
      </c>
      <c r="AJ569" s="241">
        <v>3.5026834000000001E-5</v>
      </c>
      <c r="AK569" s="241">
        <v>1.0329942E-4</v>
      </c>
      <c r="AL569" s="241">
        <v>5.2174022999999997E-6</v>
      </c>
      <c r="AM569" s="241">
        <v>1.7781627E-8</v>
      </c>
      <c r="AN569" s="241">
        <v>7.2541789000000003E-4</v>
      </c>
      <c r="AO569" s="241">
        <v>4.5982609E-4</v>
      </c>
      <c r="AP569" s="241">
        <v>6.6122890000000004E-3</v>
      </c>
      <c r="AQ569" s="241">
        <v>6.1464178E-5</v>
      </c>
      <c r="AR569" s="241">
        <v>0.16006756999999999</v>
      </c>
      <c r="AT569" s="193"/>
      <c r="AU569" s="193"/>
      <c r="AV569" s="193"/>
      <c r="AW569" s="193"/>
      <c r="AX569" s="193"/>
      <c r="AY569" s="193"/>
      <c r="AZ569" s="193"/>
      <c r="BA569" s="193"/>
      <c r="BB569" s="193"/>
      <c r="BC569" s="193"/>
      <c r="BD569" s="193"/>
      <c r="BE569" s="315"/>
      <c r="BF569" s="315"/>
      <c r="BG569" s="315"/>
      <c r="BH569" s="315"/>
      <c r="BI569" s="315"/>
      <c r="BJ569" s="315"/>
      <c r="BK569" s="315"/>
    </row>
    <row r="570" spans="1:63" x14ac:dyDescent="0.25">
      <c r="A570" s="43"/>
      <c r="B570" s="184" t="s">
        <v>5770</v>
      </c>
      <c r="C570" s="5" t="s">
        <v>1378</v>
      </c>
      <c r="D570" s="225">
        <v>0.35812368</v>
      </c>
      <c r="E570" s="225">
        <v>0.24918441</v>
      </c>
      <c r="F570" s="225">
        <v>5.4433662000000001E-2</v>
      </c>
      <c r="G570" s="225">
        <v>1.3953241999999999E-2</v>
      </c>
      <c r="H570" s="225">
        <v>1.5350298E-2</v>
      </c>
      <c r="I570" s="225">
        <v>5.6904414999999998E-3</v>
      </c>
      <c r="J570" s="225">
        <v>5.3881553999999996E-3</v>
      </c>
      <c r="K570" s="225">
        <v>9.9221963E-4</v>
      </c>
      <c r="L570" s="225">
        <v>1.3131258E-2</v>
      </c>
      <c r="M570" s="225">
        <v>0</v>
      </c>
      <c r="N570" s="225">
        <v>0</v>
      </c>
      <c r="O570" s="225">
        <v>0</v>
      </c>
      <c r="P570" s="199">
        <f t="shared" si="74"/>
        <v>1.8458104444444443</v>
      </c>
      <c r="Q570" s="233">
        <v>62.750433000000001</v>
      </c>
      <c r="R570" s="96">
        <v>59.789065999999998</v>
      </c>
      <c r="S570" s="96">
        <v>2.505328</v>
      </c>
      <c r="T570" s="96">
        <v>1.1107999999999999E-5</v>
      </c>
      <c r="U570" s="96">
        <v>0.18407999999999999</v>
      </c>
      <c r="V570" s="96">
        <v>2.3037910000000002E-2</v>
      </c>
      <c r="W570" s="96">
        <v>0.24890999999999999</v>
      </c>
      <c r="X570" s="241">
        <f t="shared" si="70"/>
        <v>0.24962602532859546</v>
      </c>
      <c r="Y570" s="241">
        <f t="shared" si="71"/>
        <v>6.5265370016999988E-2</v>
      </c>
      <c r="Z570" s="241">
        <f t="shared" si="72"/>
        <v>3.465356483259549E-2</v>
      </c>
      <c r="AA570" s="241">
        <f t="shared" si="73"/>
        <v>0.14970709047899999</v>
      </c>
      <c r="AB570" s="241">
        <v>5.1163203999999997E-2</v>
      </c>
      <c r="AC570" s="241">
        <v>4.2662522000000004E-6</v>
      </c>
      <c r="AD570" s="241">
        <v>3.4812064999999999E-3</v>
      </c>
      <c r="AE570" s="241">
        <v>6.0379588000000001E-6</v>
      </c>
      <c r="AF570" s="241">
        <v>1.0570227E-2</v>
      </c>
      <c r="AG570" s="241">
        <v>4.0428305999999997E-5</v>
      </c>
      <c r="AH570" s="241">
        <v>3.3482830999999998E-2</v>
      </c>
      <c r="AI570" s="241">
        <v>9.0337807E-5</v>
      </c>
      <c r="AJ570" s="241">
        <v>2.2549298999999998E-5</v>
      </c>
      <c r="AK570" s="241">
        <v>1.9458022999999999E-5</v>
      </c>
      <c r="AL570" s="241">
        <v>2.6604655999999999E-6</v>
      </c>
      <c r="AM570" s="241">
        <v>9.0079955000000005E-9</v>
      </c>
      <c r="AN570" s="241">
        <v>3.8171013000000003E-4</v>
      </c>
      <c r="AO570" s="241">
        <v>1.5742506E-4</v>
      </c>
      <c r="AP570" s="241">
        <v>4.9658403999999995E-4</v>
      </c>
      <c r="AQ570" s="241">
        <v>3.1590478999999998E-5</v>
      </c>
      <c r="AR570" s="241">
        <v>0.14967549999999999</v>
      </c>
      <c r="AT570" s="193"/>
      <c r="AU570" s="193"/>
      <c r="AV570" s="193"/>
      <c r="AW570" s="193"/>
      <c r="AX570" s="193"/>
      <c r="AY570" s="193"/>
      <c r="AZ570" s="193"/>
      <c r="BA570" s="193"/>
      <c r="BB570" s="193"/>
      <c r="BC570" s="193"/>
      <c r="BD570" s="193"/>
      <c r="BE570" s="315"/>
      <c r="BF570" s="315"/>
      <c r="BG570" s="315"/>
      <c r="BH570" s="315"/>
      <c r="BI570" s="315"/>
      <c r="BJ570" s="315"/>
      <c r="BK570" s="315"/>
    </row>
    <row r="571" spans="1:63" x14ac:dyDescent="0.25">
      <c r="A571" s="43"/>
      <c r="B571" s="184" t="s">
        <v>5770</v>
      </c>
      <c r="C571" s="5" t="s">
        <v>1379</v>
      </c>
      <c r="D571" s="225">
        <v>0.59913992000000005</v>
      </c>
      <c r="E571" s="225">
        <v>0.42387913999999999</v>
      </c>
      <c r="F571" s="225">
        <v>8.4842554000000001E-2</v>
      </c>
      <c r="G571" s="225">
        <v>1.7562811000000001E-2</v>
      </c>
      <c r="H571" s="225">
        <v>1.9387861999999999E-2</v>
      </c>
      <c r="I571" s="225">
        <v>1.1396093E-2</v>
      </c>
      <c r="J571" s="225">
        <v>8.9831900999999999E-3</v>
      </c>
      <c r="K571" s="225">
        <v>7.4060749999999996E-4</v>
      </c>
      <c r="L571" s="225">
        <v>3.2347663999999998E-2</v>
      </c>
      <c r="M571" s="225">
        <v>0</v>
      </c>
      <c r="N571" s="225">
        <v>0</v>
      </c>
      <c r="O571" s="225">
        <v>0</v>
      </c>
      <c r="P571" s="199">
        <f t="shared" si="74"/>
        <v>3.1398454814814811</v>
      </c>
      <c r="Q571" s="233">
        <v>87.770601999999997</v>
      </c>
      <c r="R571" s="96">
        <v>80.269198000000003</v>
      </c>
      <c r="S571" s="96">
        <v>6.16784</v>
      </c>
      <c r="T571" s="96">
        <v>4.3058E-5</v>
      </c>
      <c r="U571" s="96">
        <v>0.35638999999999998</v>
      </c>
      <c r="V571" s="96">
        <v>9.1881000000000004E-2</v>
      </c>
      <c r="W571" s="96">
        <v>0.88524999999999998</v>
      </c>
      <c r="X571" s="241">
        <f t="shared" si="70"/>
        <v>0.37799114405633599</v>
      </c>
      <c r="Y571" s="241">
        <f t="shared" si="71"/>
        <v>0.11519712202970001</v>
      </c>
      <c r="Z571" s="241">
        <f t="shared" si="72"/>
        <v>6.1683288869635991E-2</v>
      </c>
      <c r="AA571" s="241">
        <f t="shared" si="73"/>
        <v>0.20111073315700001</v>
      </c>
      <c r="AB571" s="241">
        <v>8.7032680000000001E-2</v>
      </c>
      <c r="AC571" s="241">
        <v>1.7269882999999999E-5</v>
      </c>
      <c r="AD571" s="241">
        <v>1.1021257E-2</v>
      </c>
      <c r="AE571" s="241">
        <v>8.3270167000000001E-6</v>
      </c>
      <c r="AF571" s="241">
        <v>1.6944813E-2</v>
      </c>
      <c r="AG571" s="241">
        <v>1.7277513000000001E-4</v>
      </c>
      <c r="AH571" s="241">
        <v>5.6958612999999998E-2</v>
      </c>
      <c r="AI571" s="241">
        <v>1.3872263000000001E-4</v>
      </c>
      <c r="AJ571" s="241">
        <v>8.3372064000000002E-5</v>
      </c>
      <c r="AK571" s="241">
        <v>1.4871886E-4</v>
      </c>
      <c r="AL571" s="241">
        <v>9.1852540000000008E-6</v>
      </c>
      <c r="AM571" s="241">
        <v>2.9881635999999999E-8</v>
      </c>
      <c r="AN571" s="241">
        <v>1.0879049000000001E-3</v>
      </c>
      <c r="AO571" s="241">
        <v>5.0643488E-4</v>
      </c>
      <c r="AP571" s="241">
        <v>2.7503074000000001E-3</v>
      </c>
      <c r="AQ571" s="241">
        <v>7.8773156999999996E-5</v>
      </c>
      <c r="AR571" s="241">
        <v>0.20103196000000001</v>
      </c>
      <c r="AT571" s="193"/>
      <c r="AU571" s="193"/>
      <c r="AV571" s="193"/>
      <c r="AW571" s="193"/>
      <c r="AX571" s="193"/>
      <c r="AY571" s="193"/>
      <c r="AZ571" s="193"/>
      <c r="BA571" s="193"/>
      <c r="BB571" s="193"/>
      <c r="BC571" s="193"/>
      <c r="BD571" s="193"/>
      <c r="BE571" s="315"/>
      <c r="BF571" s="315"/>
      <c r="BG571" s="315"/>
      <c r="BH571" s="315"/>
      <c r="BI571" s="315"/>
      <c r="BJ571" s="315"/>
      <c r="BK571" s="315"/>
    </row>
    <row r="572" spans="1:63" x14ac:dyDescent="0.25">
      <c r="A572" s="43"/>
      <c r="B572" s="184" t="s">
        <v>5770</v>
      </c>
      <c r="C572" s="5" t="s">
        <v>1380</v>
      </c>
      <c r="D572" s="225">
        <v>0.63216638999999997</v>
      </c>
      <c r="E572" s="225">
        <v>0.54005840999999999</v>
      </c>
      <c r="F572" s="225">
        <v>6.1807893000000003E-2</v>
      </c>
      <c r="G572" s="225">
        <v>6.3953218999999997E-3</v>
      </c>
      <c r="H572" s="225">
        <v>9.2531953999999998E-4</v>
      </c>
      <c r="I572" s="225">
        <v>6.4796213000000002E-3</v>
      </c>
      <c r="J572" s="225">
        <v>5.0086875999999997E-3</v>
      </c>
      <c r="K572" s="225">
        <v>5.8480738999999997E-4</v>
      </c>
      <c r="L572" s="225">
        <v>1.0906323000000001E-2</v>
      </c>
      <c r="M572" s="225">
        <v>0</v>
      </c>
      <c r="N572" s="225">
        <v>0</v>
      </c>
      <c r="O572" s="225">
        <v>0</v>
      </c>
      <c r="P572" s="199">
        <f t="shared" si="74"/>
        <v>4.0004326666666667</v>
      </c>
      <c r="Q572" s="233">
        <v>77.072057000000001</v>
      </c>
      <c r="R572" s="96">
        <v>71.736086</v>
      </c>
      <c r="S572" s="96">
        <v>4.6374719999999998</v>
      </c>
      <c r="T572" s="96">
        <v>3.7164999999999999E-6</v>
      </c>
      <c r="U572" s="96">
        <v>0.23824999999999999</v>
      </c>
      <c r="V572" s="96">
        <v>4.8515210000000003E-2</v>
      </c>
      <c r="W572" s="96">
        <v>0.41172999999999998</v>
      </c>
      <c r="X572" s="241">
        <f t="shared" si="70"/>
        <v>0.38102340277834396</v>
      </c>
      <c r="Y572" s="241">
        <f t="shared" si="71"/>
        <v>0.12797947851469998</v>
      </c>
      <c r="Z572" s="241">
        <f t="shared" si="72"/>
        <v>7.3449428117644003E-2</v>
      </c>
      <c r="AA572" s="241">
        <f t="shared" si="73"/>
        <v>0.17959449614599998</v>
      </c>
      <c r="AB572" s="241">
        <v>0.11088901</v>
      </c>
      <c r="AC572" s="241">
        <v>1.0659631E-6</v>
      </c>
      <c r="AD572" s="241">
        <v>4.5117389000000003E-3</v>
      </c>
      <c r="AE572" s="241">
        <v>5.2874875999999997E-6</v>
      </c>
      <c r="AF572" s="241">
        <v>1.2488574000000001E-2</v>
      </c>
      <c r="AG572" s="241">
        <v>8.3802164000000004E-5</v>
      </c>
      <c r="AH572" s="241">
        <v>7.2573225000000005E-2</v>
      </c>
      <c r="AI572" s="241">
        <v>1.0110047E-4</v>
      </c>
      <c r="AJ572" s="241">
        <v>3.8652834000000003E-5</v>
      </c>
      <c r="AK572" s="241">
        <v>2.0396424999999998E-5</v>
      </c>
      <c r="AL572" s="241">
        <v>3.9219251999999996E-6</v>
      </c>
      <c r="AM572" s="241">
        <v>1.2913444E-8</v>
      </c>
      <c r="AN572" s="241">
        <v>3.7361208000000001E-4</v>
      </c>
      <c r="AO572" s="241">
        <v>1.5291888E-4</v>
      </c>
      <c r="AP572" s="241">
        <v>1.8558759E-4</v>
      </c>
      <c r="AQ572" s="241">
        <v>2.6626146000000002E-5</v>
      </c>
      <c r="AR572" s="241">
        <v>0.17956786999999999</v>
      </c>
      <c r="AT572" s="193"/>
      <c r="AU572" s="193"/>
      <c r="AV572" s="193"/>
      <c r="AW572" s="193"/>
      <c r="AX572" s="193"/>
      <c r="AY572" s="193"/>
      <c r="AZ572" s="193"/>
      <c r="BA572" s="193"/>
      <c r="BB572" s="193"/>
      <c r="BC572" s="193"/>
      <c r="BD572" s="193"/>
      <c r="BE572" s="315"/>
      <c r="BF572" s="315"/>
      <c r="BG572" s="315"/>
      <c r="BH572" s="315"/>
      <c r="BI572" s="315"/>
      <c r="BJ572" s="315"/>
      <c r="BK572" s="315"/>
    </row>
    <row r="573" spans="1:63" x14ac:dyDescent="0.25">
      <c r="A573" s="43"/>
      <c r="B573" s="184" t="s">
        <v>5770</v>
      </c>
      <c r="C573" s="5" t="s">
        <v>2975</v>
      </c>
      <c r="D573" s="225">
        <v>0.43716123000000001</v>
      </c>
      <c r="E573" s="225">
        <v>0.31966180999999999</v>
      </c>
      <c r="F573" s="225">
        <v>6.9880491000000003E-2</v>
      </c>
      <c r="G573" s="225">
        <v>1.1800913E-2</v>
      </c>
      <c r="H573" s="225">
        <v>1.4449656000000001E-3</v>
      </c>
      <c r="I573" s="225">
        <v>1.0194165999999999E-2</v>
      </c>
      <c r="J573" s="225">
        <v>1.0411201E-2</v>
      </c>
      <c r="K573" s="225">
        <v>8.1118293E-5</v>
      </c>
      <c r="L573" s="225">
        <v>1.3686558999999999E-2</v>
      </c>
      <c r="M573" s="225">
        <v>0</v>
      </c>
      <c r="N573" s="225">
        <v>0</v>
      </c>
      <c r="O573" s="225">
        <v>0</v>
      </c>
      <c r="P573" s="199">
        <f t="shared" si="74"/>
        <v>2.3678652592592591</v>
      </c>
      <c r="Q573" s="233">
        <v>69.067599999999999</v>
      </c>
      <c r="R573" s="96">
        <v>62.349336999999998</v>
      </c>
      <c r="S573" s="96">
        <v>5.7008000000000001</v>
      </c>
      <c r="T573" s="96">
        <v>6.9258000000000007E-5</v>
      </c>
      <c r="U573" s="96">
        <v>0.23497000000000001</v>
      </c>
      <c r="V573" s="96">
        <v>0.10628319999999999</v>
      </c>
      <c r="W573" s="96">
        <v>0.67613999999999996</v>
      </c>
      <c r="X573" s="241">
        <f t="shared" si="70"/>
        <v>0.29420881583172098</v>
      </c>
      <c r="Y573" s="241">
        <f t="shared" si="71"/>
        <v>8.7872545777699998E-2</v>
      </c>
      <c r="Z573" s="241">
        <f t="shared" si="72"/>
        <v>5.0423713854021009E-2</v>
      </c>
      <c r="AA573" s="241">
        <f t="shared" si="73"/>
        <v>0.1559125562</v>
      </c>
      <c r="AB573" s="241">
        <v>6.5634699000000005E-2</v>
      </c>
      <c r="AC573" s="241">
        <v>2.6162859000000001E-5</v>
      </c>
      <c r="AD573" s="241">
        <v>8.7192452999999993E-3</v>
      </c>
      <c r="AE573" s="241">
        <v>4.0885387000000001E-6</v>
      </c>
      <c r="AF573" s="241">
        <v>1.3306168E-2</v>
      </c>
      <c r="AG573" s="241">
        <v>1.8218208E-4</v>
      </c>
      <c r="AH573" s="241">
        <v>4.2958752000000003E-2</v>
      </c>
      <c r="AI573" s="241">
        <v>1.163687E-4</v>
      </c>
      <c r="AJ573" s="241">
        <v>7.6543058999999997E-5</v>
      </c>
      <c r="AK573" s="241">
        <v>9.9348732000000001E-5</v>
      </c>
      <c r="AL573" s="241">
        <v>7.9403546999999998E-6</v>
      </c>
      <c r="AM573" s="241">
        <v>2.5318320999999999E-8</v>
      </c>
      <c r="AN573" s="241">
        <v>5.1620998999999995E-4</v>
      </c>
      <c r="AO573" s="241">
        <v>4.1071340000000002E-4</v>
      </c>
      <c r="AP573" s="241">
        <v>6.2378123000000002E-3</v>
      </c>
      <c r="AQ573" s="241">
        <v>3.3736199999999997E-5</v>
      </c>
      <c r="AR573" s="241">
        <v>0.15587882</v>
      </c>
      <c r="AT573" s="193"/>
      <c r="AU573" s="193"/>
      <c r="AV573" s="193"/>
      <c r="AW573" s="193"/>
      <c r="AX573" s="193"/>
      <c r="AY573" s="193"/>
      <c r="AZ573" s="193"/>
      <c r="BA573" s="193"/>
      <c r="BB573" s="193"/>
      <c r="BC573" s="193"/>
      <c r="BD573" s="193"/>
      <c r="BE573" s="315"/>
      <c r="BF573" s="315"/>
      <c r="BG573" s="315"/>
      <c r="BH573" s="315"/>
      <c r="BI573" s="315"/>
      <c r="BJ573" s="315"/>
      <c r="BK573" s="315"/>
    </row>
    <row r="574" spans="1:63" x14ac:dyDescent="0.25">
      <c r="A574" s="43"/>
      <c r="B574" s="184" t="s">
        <v>5770</v>
      </c>
      <c r="C574" s="5" t="s">
        <v>2976</v>
      </c>
      <c r="D574" s="225">
        <v>0.48591215999999998</v>
      </c>
      <c r="E574" s="225">
        <v>0.37476035000000002</v>
      </c>
      <c r="F574" s="225">
        <v>6.7862293000000004E-2</v>
      </c>
      <c r="G574" s="225">
        <v>1.0449511E-2</v>
      </c>
      <c r="H574" s="225">
        <v>1.3150588000000001E-3</v>
      </c>
      <c r="I574" s="225">
        <v>9.2656677000000007E-3</v>
      </c>
      <c r="J574" s="225">
        <v>9.0606883999999992E-3</v>
      </c>
      <c r="K574" s="225">
        <v>2.0704419999999999E-4</v>
      </c>
      <c r="L574" s="225">
        <v>1.2991551E-2</v>
      </c>
      <c r="M574" s="225">
        <v>0</v>
      </c>
      <c r="N574" s="225">
        <v>0</v>
      </c>
      <c r="O574" s="225">
        <v>0</v>
      </c>
      <c r="P574" s="199">
        <f t="shared" si="74"/>
        <v>2.7760025925925924</v>
      </c>
      <c r="Q574" s="233">
        <v>71.066376000000005</v>
      </c>
      <c r="R574" s="96">
        <v>64.693528999999998</v>
      </c>
      <c r="S574" s="96">
        <v>5.435136</v>
      </c>
      <c r="T574" s="96">
        <v>5.2873E-5</v>
      </c>
      <c r="U574" s="96">
        <v>0.23579</v>
      </c>
      <c r="V574" s="96">
        <v>9.1838400000000001E-2</v>
      </c>
      <c r="W574" s="96">
        <v>0.61002999999999996</v>
      </c>
      <c r="X574" s="241">
        <f t="shared" si="70"/>
        <v>0.31590601091631898</v>
      </c>
      <c r="Y574" s="241">
        <f t="shared" si="71"/>
        <v>9.7899176196600018E-2</v>
      </c>
      <c r="Z574" s="241">
        <f t="shared" si="72"/>
        <v>5.6180035935718999E-2</v>
      </c>
      <c r="AA574" s="241">
        <f t="shared" si="73"/>
        <v>0.161826798784</v>
      </c>
      <c r="AB574" s="241">
        <v>7.6948150000000007E-2</v>
      </c>
      <c r="AC574" s="241">
        <v>1.9888380999999999E-5</v>
      </c>
      <c r="AD574" s="241">
        <v>7.6673920000000003E-3</v>
      </c>
      <c r="AE574" s="241">
        <v>4.3882456E-6</v>
      </c>
      <c r="AF574" s="241">
        <v>1.3101771E-2</v>
      </c>
      <c r="AG574" s="241">
        <v>1.5758657E-4</v>
      </c>
      <c r="AH574" s="241">
        <v>5.0362287999999998E-2</v>
      </c>
      <c r="AI574" s="241">
        <v>1.1255162E-4</v>
      </c>
      <c r="AJ574" s="241">
        <v>6.7070588000000002E-5</v>
      </c>
      <c r="AK574" s="241">
        <v>7.9611999E-5</v>
      </c>
      <c r="AL574" s="241">
        <v>6.9357515000000004E-6</v>
      </c>
      <c r="AM574" s="241">
        <v>2.2217219E-8</v>
      </c>
      <c r="AN574" s="241">
        <v>4.8056037999999999E-4</v>
      </c>
      <c r="AO574" s="241">
        <v>3.4626478000000002E-4</v>
      </c>
      <c r="AP574" s="241">
        <v>4.7247306000000001E-3</v>
      </c>
      <c r="AQ574" s="241">
        <v>3.1958783999999999E-5</v>
      </c>
      <c r="AR574" s="241">
        <v>0.16179484</v>
      </c>
      <c r="AT574" s="193"/>
      <c r="AU574" s="193"/>
      <c r="AV574" s="193"/>
      <c r="AW574" s="193"/>
      <c r="AX574" s="193"/>
      <c r="AY574" s="193"/>
      <c r="AZ574" s="193"/>
      <c r="BA574" s="193"/>
      <c r="BB574" s="193"/>
      <c r="BC574" s="193"/>
      <c r="BD574" s="193"/>
      <c r="BE574" s="315"/>
      <c r="BF574" s="315"/>
      <c r="BG574" s="315"/>
      <c r="BH574" s="315"/>
      <c r="BI574" s="315"/>
      <c r="BJ574" s="315"/>
      <c r="BK574" s="315"/>
    </row>
    <row r="575" spans="1:63" x14ac:dyDescent="0.25">
      <c r="A575" s="43"/>
      <c r="B575" s="184" t="s">
        <v>5770</v>
      </c>
      <c r="C575" s="5" t="s">
        <v>2977</v>
      </c>
      <c r="D575" s="225">
        <v>0.93293148000000004</v>
      </c>
      <c r="E575" s="225">
        <v>0.62180667000000001</v>
      </c>
      <c r="F575" s="225">
        <v>0.15810911999999999</v>
      </c>
      <c r="G575" s="225">
        <v>1.3164751000000001E-2</v>
      </c>
      <c r="H575" s="225">
        <v>7.7639094000000004E-3</v>
      </c>
      <c r="I575" s="225">
        <v>4.8056603000000003E-2</v>
      </c>
      <c r="J575" s="225">
        <v>1.1028885E-2</v>
      </c>
      <c r="K575" s="225">
        <v>4.3172551000000001E-4</v>
      </c>
      <c r="L575" s="225">
        <v>7.2569814999999996E-2</v>
      </c>
      <c r="M575" s="225">
        <v>0</v>
      </c>
      <c r="N575" s="225">
        <v>0</v>
      </c>
      <c r="O575" s="225">
        <v>0</v>
      </c>
      <c r="P575" s="199">
        <f t="shared" si="74"/>
        <v>4.6059753333333333</v>
      </c>
      <c r="Q575" s="233">
        <v>97.610733999999994</v>
      </c>
      <c r="R575" s="96">
        <v>90.394360000000006</v>
      </c>
      <c r="S575" s="96">
        <v>5.7153600000000004</v>
      </c>
      <c r="T575" s="96">
        <v>8.3195999999999994E-5</v>
      </c>
      <c r="U575" s="96">
        <v>0.46927000000000002</v>
      </c>
      <c r="V575" s="96">
        <v>0.1034011</v>
      </c>
      <c r="W575" s="96">
        <v>0.92825999999999997</v>
      </c>
      <c r="X575" s="241">
        <f t="shared" si="70"/>
        <v>0.501882457855516</v>
      </c>
      <c r="Y575" s="241">
        <f t="shared" si="71"/>
        <v>0.1839421778892</v>
      </c>
      <c r="Z575" s="241">
        <f t="shared" si="72"/>
        <v>9.1113159586315981E-2</v>
      </c>
      <c r="AA575" s="241">
        <f t="shared" si="73"/>
        <v>0.22682712038</v>
      </c>
      <c r="AB575" s="241">
        <v>0.12767386999999999</v>
      </c>
      <c r="AC575" s="241">
        <v>3.4843323999999998E-5</v>
      </c>
      <c r="AD575" s="241">
        <v>2.014117E-2</v>
      </c>
      <c r="AE575" s="241">
        <v>7.7867452000000008E-6</v>
      </c>
      <c r="AF575" s="241">
        <v>3.5902204E-2</v>
      </c>
      <c r="AG575" s="241">
        <v>1.8230382000000001E-4</v>
      </c>
      <c r="AH575" s="241">
        <v>8.3561212999999995E-2</v>
      </c>
      <c r="AI575" s="241">
        <v>3.0163937000000002E-4</v>
      </c>
      <c r="AJ575" s="241">
        <v>1.0759731E-4</v>
      </c>
      <c r="AK575" s="241">
        <v>1.6955934999999999E-4</v>
      </c>
      <c r="AL575" s="241">
        <v>1.3137135000000001E-5</v>
      </c>
      <c r="AM575" s="241">
        <v>4.8211316000000002E-8</v>
      </c>
      <c r="AN575" s="241">
        <v>1.9885051999999999E-3</v>
      </c>
      <c r="AO575" s="241">
        <v>9.0451330999999997E-4</v>
      </c>
      <c r="AP575" s="241">
        <v>4.0669466999999999E-3</v>
      </c>
      <c r="AQ575" s="241">
        <v>1.6909037999999999E-4</v>
      </c>
      <c r="AR575" s="241">
        <v>0.22665803000000001</v>
      </c>
      <c r="AT575" s="193"/>
      <c r="AU575" s="193"/>
      <c r="AV575" s="193"/>
      <c r="AW575" s="193"/>
      <c r="AX575" s="193"/>
      <c r="AY575" s="193"/>
      <c r="AZ575" s="193"/>
      <c r="BA575" s="193"/>
      <c r="BB575" s="193"/>
      <c r="BC575" s="193"/>
      <c r="BD575" s="193"/>
      <c r="BE575" s="315"/>
      <c r="BF575" s="315"/>
      <c r="BG575" s="315"/>
      <c r="BH575" s="315"/>
      <c r="BI575" s="315"/>
      <c r="BJ575" s="315"/>
      <c r="BK575" s="315"/>
    </row>
    <row r="576" spans="1:63" x14ac:dyDescent="0.25">
      <c r="A576" s="43" t="s">
        <v>1753</v>
      </c>
      <c r="B576" s="184" t="s">
        <v>5770</v>
      </c>
      <c r="C576" s="5" t="s">
        <v>2978</v>
      </c>
      <c r="D576" s="225">
        <v>1.0257763</v>
      </c>
      <c r="E576" s="225">
        <v>0.68480675000000002</v>
      </c>
      <c r="F576" s="225">
        <v>0.18002301000000001</v>
      </c>
      <c r="G576" s="225">
        <v>1.3774971E-2</v>
      </c>
      <c r="H576" s="225">
        <v>3.2098485000000001E-3</v>
      </c>
      <c r="I576" s="225">
        <v>5.7848822000000001E-2</v>
      </c>
      <c r="J576" s="225">
        <v>1.1785363E-2</v>
      </c>
      <c r="K576" s="225">
        <v>4.7895575999999998E-4</v>
      </c>
      <c r="L576" s="225">
        <v>7.3848605999999997E-2</v>
      </c>
      <c r="M576" s="225">
        <v>0</v>
      </c>
      <c r="N576" s="225">
        <v>0</v>
      </c>
      <c r="O576" s="225">
        <v>0</v>
      </c>
      <c r="P576" s="199">
        <f t="shared" si="74"/>
        <v>5.072642592592592</v>
      </c>
      <c r="Q576" s="233">
        <v>101.36271000000001</v>
      </c>
      <c r="R576" s="96">
        <v>93.572916000000006</v>
      </c>
      <c r="S576" s="96">
        <v>6.2092799999999997</v>
      </c>
      <c r="T576" s="96">
        <v>9.2700000000000004E-5</v>
      </c>
      <c r="U576" s="96">
        <v>0.48287000000000002</v>
      </c>
      <c r="V576" s="96">
        <v>0.1127227</v>
      </c>
      <c r="W576" s="96">
        <v>0.98482999999999998</v>
      </c>
      <c r="X576" s="241">
        <f t="shared" si="70"/>
        <v>0.53590881703379201</v>
      </c>
      <c r="Y576" s="241">
        <f t="shared" si="71"/>
        <v>0.20119361460189999</v>
      </c>
      <c r="Z576" s="241">
        <f t="shared" si="72"/>
        <v>9.9939257181891963E-2</v>
      </c>
      <c r="AA576" s="241">
        <f t="shared" si="73"/>
        <v>0.23477594525000001</v>
      </c>
      <c r="AB576" s="241">
        <v>0.14060955</v>
      </c>
      <c r="AC576" s="241">
        <v>3.9060777999999997E-5</v>
      </c>
      <c r="AD576" s="241">
        <v>1.9284389999999998E-2</v>
      </c>
      <c r="AE576" s="241">
        <v>7.3690239E-6</v>
      </c>
      <c r="AF576" s="241">
        <v>4.1055151999999998E-2</v>
      </c>
      <c r="AG576" s="241">
        <v>1.980928E-4</v>
      </c>
      <c r="AH576" s="241">
        <v>9.2027820999999996E-2</v>
      </c>
      <c r="AI576" s="241">
        <v>3.5141402000000001E-4</v>
      </c>
      <c r="AJ576" s="241">
        <v>1.1072186000000001E-4</v>
      </c>
      <c r="AK576" s="241">
        <v>1.7369630999999999E-4</v>
      </c>
      <c r="AL576" s="241">
        <v>1.3297547E-5</v>
      </c>
      <c r="AM576" s="241">
        <v>5.0744892000000001E-8</v>
      </c>
      <c r="AN576" s="241">
        <v>1.9660596999999998E-3</v>
      </c>
      <c r="AO576" s="241">
        <v>8.9471989999999996E-4</v>
      </c>
      <c r="AP576" s="241">
        <v>4.4014761000000001E-3</v>
      </c>
      <c r="AQ576" s="241">
        <v>1.6994524999999999E-4</v>
      </c>
      <c r="AR576" s="241">
        <v>0.23460600000000001</v>
      </c>
      <c r="AT576" s="193"/>
      <c r="AU576" s="193"/>
      <c r="AV576" s="193"/>
      <c r="AW576" s="193"/>
      <c r="AX576" s="193"/>
      <c r="AY576" s="193"/>
      <c r="AZ576" s="193"/>
      <c r="BA576" s="193"/>
      <c r="BB576" s="193"/>
      <c r="BC576" s="193"/>
      <c r="BD576" s="193"/>
      <c r="BE576" s="315"/>
      <c r="BF576" s="315"/>
      <c r="BG576" s="315"/>
      <c r="BH576" s="315"/>
      <c r="BI576" s="315"/>
      <c r="BJ576" s="315"/>
      <c r="BK576" s="315"/>
    </row>
    <row r="577" spans="1:63" x14ac:dyDescent="0.25">
      <c r="A577" s="43"/>
      <c r="B577" s="184" t="s">
        <v>5770</v>
      </c>
      <c r="C577" s="5" t="s">
        <v>2979</v>
      </c>
      <c r="D577" s="225">
        <v>0.11603411</v>
      </c>
      <c r="E577" s="225">
        <v>0.10045490999999999</v>
      </c>
      <c r="F577" s="225">
        <v>9.8569434999999997E-3</v>
      </c>
      <c r="G577" s="225">
        <v>1.039503E-3</v>
      </c>
      <c r="H577" s="225">
        <v>1.0797776000000001E-3</v>
      </c>
      <c r="I577" s="225">
        <v>1.0203975999999999E-3</v>
      </c>
      <c r="J577" s="225">
        <v>5.1714458000000005E-4</v>
      </c>
      <c r="K577" s="225">
        <v>9.5131242000000003E-5</v>
      </c>
      <c r="L577" s="225">
        <v>1.9703104E-3</v>
      </c>
      <c r="M577" s="225">
        <v>0</v>
      </c>
      <c r="N577" s="225">
        <v>0</v>
      </c>
      <c r="O577" s="225">
        <v>0</v>
      </c>
      <c r="P577" s="199">
        <f t="shared" si="74"/>
        <v>0.74411044444444441</v>
      </c>
      <c r="Q577" s="233">
        <v>37.552323999999999</v>
      </c>
      <c r="R577" s="96">
        <v>36.887684</v>
      </c>
      <c r="S577" s="96">
        <v>0.51947279999999996</v>
      </c>
      <c r="T577" s="96">
        <v>1.6290000000000002E-5</v>
      </c>
      <c r="U577" s="96">
        <v>2.1207E-2</v>
      </c>
      <c r="V577" s="96">
        <v>1.0104459999999999E-2</v>
      </c>
      <c r="W577" s="96">
        <v>0.11384</v>
      </c>
      <c r="X577" s="241">
        <f t="shared" si="70"/>
        <v>0.13097306784552651</v>
      </c>
      <c r="Y577" s="241">
        <f t="shared" si="71"/>
        <v>2.3661585472899999E-2</v>
      </c>
      <c r="Z577" s="241">
        <f t="shared" si="72"/>
        <v>1.4717893181326498E-2</v>
      </c>
      <c r="AA577" s="241">
        <f t="shared" si="73"/>
        <v>9.2593589191300008E-2</v>
      </c>
      <c r="AB577" s="241">
        <v>2.0626417000000001E-2</v>
      </c>
      <c r="AC577" s="241">
        <v>8.6088885000000001E-6</v>
      </c>
      <c r="AD577" s="241">
        <v>1.0243336000000001E-3</v>
      </c>
      <c r="AE577" s="241">
        <v>1.1851263999999999E-6</v>
      </c>
      <c r="AF577" s="241">
        <v>1.9844629000000001E-3</v>
      </c>
      <c r="AG577" s="241">
        <v>1.6577958000000001E-5</v>
      </c>
      <c r="AH577" s="241">
        <v>1.3498385999999999E-2</v>
      </c>
      <c r="AI577" s="241">
        <v>1.5263951000000001E-5</v>
      </c>
      <c r="AJ577" s="241">
        <v>8.8902084E-6</v>
      </c>
      <c r="AK577" s="241">
        <v>1.9393277999999999E-5</v>
      </c>
      <c r="AL577" s="241">
        <v>1.4405780000000001E-6</v>
      </c>
      <c r="AM577" s="241">
        <v>3.0029264999999998E-9</v>
      </c>
      <c r="AN577" s="241">
        <v>3.0369664999999999E-5</v>
      </c>
      <c r="AO577" s="241">
        <v>6.5251997999999999E-5</v>
      </c>
      <c r="AP577" s="241">
        <v>1.0788944999999999E-3</v>
      </c>
      <c r="AQ577" s="241">
        <v>7.1461912999999996E-6</v>
      </c>
      <c r="AR577" s="241">
        <v>9.2586443000000004E-2</v>
      </c>
      <c r="AT577" s="193"/>
      <c r="AU577" s="193"/>
      <c r="AV577" s="193"/>
      <c r="AW577" s="193"/>
      <c r="AX577" s="193"/>
      <c r="AY577" s="193"/>
      <c r="AZ577" s="193"/>
      <c r="BA577" s="193"/>
      <c r="BB577" s="193"/>
      <c r="BC577" s="193"/>
      <c r="BD577" s="193"/>
      <c r="BE577" s="315"/>
      <c r="BF577" s="315"/>
      <c r="BG577" s="315"/>
      <c r="BH577" s="315"/>
      <c r="BI577" s="315"/>
      <c r="BJ577" s="315"/>
      <c r="BK577" s="315"/>
    </row>
    <row r="578" spans="1:63" x14ac:dyDescent="0.25">
      <c r="A578" s="43"/>
      <c r="B578" s="184" t="s">
        <v>5770</v>
      </c>
      <c r="C578" s="5" t="s">
        <v>2980</v>
      </c>
      <c r="D578" s="225">
        <v>0.13113167000000001</v>
      </c>
      <c r="E578" s="225">
        <v>0.10786579</v>
      </c>
      <c r="F578" s="225">
        <v>1.5339858E-2</v>
      </c>
      <c r="G578" s="225">
        <v>1.2776431E-3</v>
      </c>
      <c r="H578" s="225">
        <v>1.7442314999999999E-3</v>
      </c>
      <c r="I578" s="225">
        <v>1.5558433E-3</v>
      </c>
      <c r="J578" s="225">
        <v>7.4705520999999997E-4</v>
      </c>
      <c r="K578" s="225">
        <v>9.8710793999999994E-5</v>
      </c>
      <c r="L578" s="225">
        <v>2.5025390999999998E-3</v>
      </c>
      <c r="M578" s="225">
        <v>0</v>
      </c>
      <c r="N578" s="225">
        <v>0</v>
      </c>
      <c r="O578" s="225">
        <v>0</v>
      </c>
      <c r="P578" s="199">
        <f t="shared" si="74"/>
        <v>0.7990058518518518</v>
      </c>
      <c r="Q578" s="233">
        <v>38.439129999999999</v>
      </c>
      <c r="R578" s="96">
        <v>37.655751000000002</v>
      </c>
      <c r="S578" s="96">
        <v>0.61947200000000002</v>
      </c>
      <c r="T578" s="96">
        <v>1.7461000000000001E-5</v>
      </c>
      <c r="U578" s="96">
        <v>2.4901E-2</v>
      </c>
      <c r="V578" s="96">
        <v>1.174858E-2</v>
      </c>
      <c r="W578" s="96">
        <v>0.12723999999999999</v>
      </c>
      <c r="X578" s="241">
        <f t="shared" si="70"/>
        <v>0.13686025736682411</v>
      </c>
      <c r="Y578" s="241">
        <f t="shared" si="71"/>
        <v>2.6443169575500001E-2</v>
      </c>
      <c r="Z578" s="241">
        <f t="shared" si="72"/>
        <v>1.5901498880824101E-2</v>
      </c>
      <c r="AA578" s="241">
        <f t="shared" si="73"/>
        <v>9.4515588910500006E-2</v>
      </c>
      <c r="AB578" s="241">
        <v>2.2148068999999999E-2</v>
      </c>
      <c r="AC578" s="241">
        <v>8.9307823999999998E-6</v>
      </c>
      <c r="AD578" s="241">
        <v>1.1723566E-3</v>
      </c>
      <c r="AE578" s="241">
        <v>1.6734231000000001E-6</v>
      </c>
      <c r="AF578" s="241">
        <v>3.0923576000000002E-3</v>
      </c>
      <c r="AG578" s="241">
        <v>1.978217E-5</v>
      </c>
      <c r="AH578" s="241">
        <v>1.4494329E-2</v>
      </c>
      <c r="AI578" s="241">
        <v>2.4113532E-5</v>
      </c>
      <c r="AJ578" s="241">
        <v>1.0145862E-5</v>
      </c>
      <c r="AK578" s="241">
        <v>2.0936905E-5</v>
      </c>
      <c r="AL578" s="241">
        <v>1.578194E-6</v>
      </c>
      <c r="AM578" s="241">
        <v>3.6078241000000001E-9</v>
      </c>
      <c r="AN578" s="241">
        <v>3.9193860000000002E-5</v>
      </c>
      <c r="AO578" s="241">
        <v>1.2543952000000001E-4</v>
      </c>
      <c r="AP578" s="241">
        <v>1.1857584E-3</v>
      </c>
      <c r="AQ578" s="241">
        <v>8.5559104999999992E-6</v>
      </c>
      <c r="AR578" s="241">
        <v>9.4507033000000004E-2</v>
      </c>
      <c r="AT578" s="193"/>
      <c r="AU578" s="193"/>
      <c r="AV578" s="193"/>
      <c r="AW578" s="193"/>
      <c r="AX578" s="193"/>
      <c r="AY578" s="193"/>
      <c r="AZ578" s="193"/>
      <c r="BA578" s="193"/>
      <c r="BB578" s="193"/>
      <c r="BC578" s="193"/>
      <c r="BD578" s="193"/>
      <c r="BE578" s="315"/>
      <c r="BF578" s="315"/>
      <c r="BG578" s="315"/>
      <c r="BH578" s="315"/>
      <c r="BI578" s="315"/>
      <c r="BJ578" s="315"/>
      <c r="BK578" s="315"/>
    </row>
    <row r="579" spans="1:63" x14ac:dyDescent="0.25">
      <c r="A579" s="43"/>
      <c r="B579" s="184" t="s">
        <v>5770</v>
      </c>
      <c r="C579" s="5" t="s">
        <v>2981</v>
      </c>
      <c r="D579" s="225">
        <v>0.52193542000000004</v>
      </c>
      <c r="E579" s="225">
        <v>0.41540491000000002</v>
      </c>
      <c r="F579" s="225">
        <v>4.7640753000000001E-2</v>
      </c>
      <c r="G579" s="225">
        <v>1.2219827000000001E-2</v>
      </c>
      <c r="H579" s="225">
        <v>2.8912332000000001E-3</v>
      </c>
      <c r="I579" s="225">
        <v>7.8088424999999996E-3</v>
      </c>
      <c r="J579" s="225">
        <v>4.9080670999999999E-3</v>
      </c>
      <c r="K579" s="225">
        <v>8.8602565999999999E-4</v>
      </c>
      <c r="L579" s="225">
        <v>3.0175760999999999E-2</v>
      </c>
      <c r="M579" s="225">
        <v>0</v>
      </c>
      <c r="N579" s="225">
        <v>0</v>
      </c>
      <c r="O579" s="225">
        <v>0</v>
      </c>
      <c r="P579" s="199">
        <f t="shared" si="74"/>
        <v>3.0770734074074073</v>
      </c>
      <c r="Q579" s="233">
        <v>83.403755000000004</v>
      </c>
      <c r="R579" s="96">
        <v>77.828098999999995</v>
      </c>
      <c r="S579" s="96">
        <v>4.6148480000000003</v>
      </c>
      <c r="T579" s="96">
        <v>2.6444E-5</v>
      </c>
      <c r="U579" s="96">
        <v>0.30886000000000002</v>
      </c>
      <c r="V579" s="96">
        <v>6.6581219999999997E-2</v>
      </c>
      <c r="W579" s="96">
        <v>0.58533999999999997</v>
      </c>
      <c r="X579" s="241">
        <f t="shared" si="70"/>
        <v>0.36490906096124098</v>
      </c>
      <c r="Y579" s="241">
        <f t="shared" si="71"/>
        <v>0.111261176547</v>
      </c>
      <c r="Z579" s="241">
        <f t="shared" si="72"/>
        <v>5.8552713838240997E-2</v>
      </c>
      <c r="AA579" s="241">
        <f t="shared" si="73"/>
        <v>0.19509517057599998</v>
      </c>
      <c r="AB579" s="241">
        <v>8.5293185999999993E-2</v>
      </c>
      <c r="AC579" s="241">
        <v>1.1566763E-5</v>
      </c>
      <c r="AD579" s="241">
        <v>1.5181227E-2</v>
      </c>
      <c r="AE579" s="241">
        <v>4.8482140000000004E-6</v>
      </c>
      <c r="AF579" s="241">
        <v>1.0654408000000001E-2</v>
      </c>
      <c r="AG579" s="241">
        <v>1.1594057E-4</v>
      </c>
      <c r="AH579" s="241">
        <v>5.5821295E-2</v>
      </c>
      <c r="AI579" s="241">
        <v>7.6186137E-5</v>
      </c>
      <c r="AJ579" s="241">
        <v>6.0291307999999998E-5</v>
      </c>
      <c r="AK579" s="241">
        <v>4.5160836000000002E-5</v>
      </c>
      <c r="AL579" s="241">
        <v>1.4275234999999999E-5</v>
      </c>
      <c r="AM579" s="241">
        <v>2.1482241000000001E-8</v>
      </c>
      <c r="AN579" s="241">
        <v>8.7790234999999997E-4</v>
      </c>
      <c r="AO579" s="241">
        <v>3.8569188999999999E-4</v>
      </c>
      <c r="AP579" s="241">
        <v>1.2718896E-3</v>
      </c>
      <c r="AQ579" s="241">
        <v>7.3620576000000006E-5</v>
      </c>
      <c r="AR579" s="241">
        <v>0.19502154999999999</v>
      </c>
      <c r="AT579" s="193"/>
      <c r="AU579" s="193"/>
      <c r="AV579" s="193"/>
      <c r="AW579" s="193"/>
      <c r="AX579" s="193"/>
      <c r="AY579" s="193"/>
      <c r="AZ579" s="193"/>
      <c r="BA579" s="193"/>
      <c r="BB579" s="193"/>
      <c r="BC579" s="193"/>
      <c r="BD579" s="193"/>
      <c r="BE579" s="315"/>
      <c r="BF579" s="315"/>
      <c r="BG579" s="315"/>
      <c r="BH579" s="315"/>
      <c r="BI579" s="315"/>
      <c r="BJ579" s="315"/>
      <c r="BK579" s="315"/>
    </row>
    <row r="580" spans="1:63" x14ac:dyDescent="0.25">
      <c r="A580" s="43"/>
      <c r="B580" s="184" t="s">
        <v>5770</v>
      </c>
      <c r="C580" s="5" t="s">
        <v>2982</v>
      </c>
      <c r="D580" s="225">
        <v>0.22189892999999999</v>
      </c>
      <c r="E580" s="225">
        <v>0.15908559</v>
      </c>
      <c r="F580" s="225">
        <v>2.9588713999999999E-2</v>
      </c>
      <c r="G580" s="225">
        <v>3.9282398000000003E-3</v>
      </c>
      <c r="H580" s="225">
        <v>4.9195569000000001E-3</v>
      </c>
      <c r="I580" s="225">
        <v>5.023965E-3</v>
      </c>
      <c r="J580" s="225">
        <v>6.6708632999999996E-3</v>
      </c>
      <c r="K580" s="225">
        <v>7.1552707000000003E-5</v>
      </c>
      <c r="L580" s="225">
        <v>1.2610445E-2</v>
      </c>
      <c r="M580" s="225">
        <v>0</v>
      </c>
      <c r="N580" s="225">
        <v>0</v>
      </c>
      <c r="O580" s="225">
        <v>0</v>
      </c>
      <c r="P580" s="199">
        <f t="shared" si="74"/>
        <v>1.1784117777777776</v>
      </c>
      <c r="Q580" s="233">
        <v>46.658956000000003</v>
      </c>
      <c r="R580" s="96">
        <v>44.442943999999997</v>
      </c>
      <c r="S580" s="96">
        <v>1.7698799999999999</v>
      </c>
      <c r="T580" s="96">
        <v>3.8671999999999998E-5</v>
      </c>
      <c r="U580" s="96">
        <v>0.10278</v>
      </c>
      <c r="V580" s="96">
        <v>2.6043170000000001E-2</v>
      </c>
      <c r="W580" s="96">
        <v>0.31727</v>
      </c>
      <c r="X580" s="241">
        <f t="shared" si="70"/>
        <v>0.178220770989371</v>
      </c>
      <c r="Y580" s="241">
        <f t="shared" si="71"/>
        <v>4.31672085707E-2</v>
      </c>
      <c r="Z580" s="241">
        <f t="shared" si="72"/>
        <v>2.3854492503670999E-2</v>
      </c>
      <c r="AA580" s="241">
        <f t="shared" si="73"/>
        <v>0.111199069915</v>
      </c>
      <c r="AB580" s="241">
        <v>3.2664644999999999E-2</v>
      </c>
      <c r="AC580" s="241">
        <v>2.8221592999999998E-5</v>
      </c>
      <c r="AD580" s="241">
        <v>4.0551474000000004E-3</v>
      </c>
      <c r="AE580" s="241">
        <v>4.3488866999999996E-6</v>
      </c>
      <c r="AF580" s="241">
        <v>6.3580444999999999E-3</v>
      </c>
      <c r="AG580" s="241">
        <v>5.6801191000000003E-5</v>
      </c>
      <c r="AH580" s="241">
        <v>2.1377147999999999E-2</v>
      </c>
      <c r="AI580" s="241">
        <v>4.6846884000000003E-5</v>
      </c>
      <c r="AJ580" s="241">
        <v>2.6975062000000001E-5</v>
      </c>
      <c r="AK580" s="241">
        <v>4.4169996000000001E-5</v>
      </c>
      <c r="AL580" s="241">
        <v>3.5160207999999999E-6</v>
      </c>
      <c r="AM580" s="241">
        <v>1.0700871E-8</v>
      </c>
      <c r="AN580" s="241">
        <v>4.2194797000000002E-4</v>
      </c>
      <c r="AO580" s="241">
        <v>1.9488417000000001E-4</v>
      </c>
      <c r="AP580" s="241">
        <v>1.7389936999999999E-3</v>
      </c>
      <c r="AQ580" s="241">
        <v>3.0439915000000001E-5</v>
      </c>
      <c r="AR580" s="241">
        <v>0.11116863</v>
      </c>
      <c r="AT580" s="193"/>
      <c r="AU580" s="193"/>
      <c r="AV580" s="193"/>
      <c r="AW580" s="193"/>
      <c r="AX580" s="193"/>
      <c r="AY580" s="193"/>
      <c r="AZ580" s="193"/>
      <c r="BA580" s="193"/>
      <c r="BB580" s="193"/>
      <c r="BC580" s="193"/>
      <c r="BD580" s="193"/>
      <c r="BE580" s="315"/>
      <c r="BF580" s="315"/>
      <c r="BG580" s="315"/>
      <c r="BH580" s="315"/>
      <c r="BI580" s="315"/>
      <c r="BJ580" s="315"/>
      <c r="BK580" s="315"/>
    </row>
    <row r="581" spans="1:63" x14ac:dyDescent="0.25">
      <c r="A581" s="43"/>
      <c r="B581" s="184" t="s">
        <v>5770</v>
      </c>
      <c r="C581" s="5" t="s">
        <v>2983</v>
      </c>
      <c r="D581" s="225">
        <v>0.50387749000000004</v>
      </c>
      <c r="E581" s="225">
        <v>0.41732281999999998</v>
      </c>
      <c r="F581" s="225">
        <v>4.3993617999999998E-2</v>
      </c>
      <c r="G581" s="225">
        <v>5.0486615999999996E-3</v>
      </c>
      <c r="H581" s="225">
        <v>2.2161988999999998E-3</v>
      </c>
      <c r="I581" s="225">
        <v>6.4961128999999999E-3</v>
      </c>
      <c r="J581" s="225">
        <v>4.5340615000000004E-3</v>
      </c>
      <c r="K581" s="225">
        <v>1.0816630000000001E-3</v>
      </c>
      <c r="L581" s="225">
        <v>2.3184356E-2</v>
      </c>
      <c r="M581" s="225">
        <v>0</v>
      </c>
      <c r="N581" s="225">
        <v>0</v>
      </c>
      <c r="O581" s="225">
        <v>0</v>
      </c>
      <c r="P581" s="199">
        <f t="shared" si="74"/>
        <v>3.0912801481481478</v>
      </c>
      <c r="Q581" s="233">
        <v>84.422236999999996</v>
      </c>
      <c r="R581" s="96">
        <v>80.205292999999998</v>
      </c>
      <c r="S581" s="96">
        <v>3.5075599999999998</v>
      </c>
      <c r="T581" s="96">
        <v>2.1421E-5</v>
      </c>
      <c r="U581" s="96">
        <v>0.25627</v>
      </c>
      <c r="V581" s="96">
        <v>4.0542179999999997E-2</v>
      </c>
      <c r="W581" s="96">
        <v>0.41254999999999997</v>
      </c>
      <c r="X581" s="241">
        <f t="shared" si="70"/>
        <v>0.36947657471630901</v>
      </c>
      <c r="Y581" s="241">
        <f t="shared" si="71"/>
        <v>0.11037205830680001</v>
      </c>
      <c r="Z581" s="241">
        <f t="shared" si="72"/>
        <v>5.8133269739509004E-2</v>
      </c>
      <c r="AA581" s="241">
        <f t="shared" si="73"/>
        <v>0.20097124667000002</v>
      </c>
      <c r="AB581" s="241">
        <v>8.5687312000000002E-2</v>
      </c>
      <c r="AC581" s="241">
        <v>9.4103079000000006E-6</v>
      </c>
      <c r="AD581" s="241">
        <v>1.4779588999999999E-2</v>
      </c>
      <c r="AE581" s="241">
        <v>4.7770018999999999E-6</v>
      </c>
      <c r="AF581" s="241">
        <v>9.8199185999999997E-3</v>
      </c>
      <c r="AG581" s="241">
        <v>7.1051396999999994E-5</v>
      </c>
      <c r="AH581" s="241">
        <v>5.6078739000000002E-2</v>
      </c>
      <c r="AI581" s="241">
        <v>7.0356106999999995E-5</v>
      </c>
      <c r="AJ581" s="241">
        <v>3.9592777000000002E-5</v>
      </c>
      <c r="AK581" s="241">
        <v>3.3536925999999998E-5</v>
      </c>
      <c r="AL581" s="241">
        <v>4.7784551000000003E-6</v>
      </c>
      <c r="AM581" s="241">
        <v>1.4724409E-8</v>
      </c>
      <c r="AN581" s="241">
        <v>6.5403873999999999E-4</v>
      </c>
      <c r="AO581" s="241">
        <v>2.8795920999999999E-4</v>
      </c>
      <c r="AP581" s="241">
        <v>9.6425380000000004E-4</v>
      </c>
      <c r="AQ581" s="241">
        <v>5.635667E-5</v>
      </c>
      <c r="AR581" s="241">
        <v>0.20091489000000001</v>
      </c>
      <c r="AT581" s="193"/>
      <c r="AU581" s="193"/>
      <c r="AV581" s="193"/>
      <c r="AW581" s="193"/>
      <c r="AX581" s="193"/>
      <c r="AY581" s="193"/>
      <c r="AZ581" s="193"/>
      <c r="BA581" s="193"/>
      <c r="BB581" s="193"/>
      <c r="BC581" s="193"/>
      <c r="BD581" s="193"/>
      <c r="BE581" s="315"/>
      <c r="BF581" s="315"/>
      <c r="BG581" s="315"/>
      <c r="BH581" s="315"/>
      <c r="BI581" s="315"/>
      <c r="BJ581" s="315"/>
      <c r="BK581" s="315"/>
    </row>
    <row r="582" spans="1:63" x14ac:dyDescent="0.25">
      <c r="A582" s="43"/>
      <c r="B582" s="184" t="s">
        <v>5770</v>
      </c>
      <c r="C582" s="5" t="s">
        <v>2984</v>
      </c>
      <c r="D582" s="225">
        <v>0.22190903000000001</v>
      </c>
      <c r="E582" s="225">
        <v>0.15909319999999999</v>
      </c>
      <c r="F582" s="225">
        <v>2.9589799E-2</v>
      </c>
      <c r="G582" s="225">
        <v>3.9284321000000004E-3</v>
      </c>
      <c r="H582" s="225">
        <v>4.9195851000000002E-3</v>
      </c>
      <c r="I582" s="225">
        <v>5.0243244999999999E-3</v>
      </c>
      <c r="J582" s="225">
        <v>6.6711679999999999E-3</v>
      </c>
      <c r="K582" s="225">
        <v>7.1555954999999994E-5</v>
      </c>
      <c r="L582" s="225">
        <v>1.2610959999999999E-2</v>
      </c>
      <c r="M582" s="225">
        <v>0</v>
      </c>
      <c r="N582" s="225">
        <v>0</v>
      </c>
      <c r="O582" s="225">
        <v>0</v>
      </c>
      <c r="P582" s="199">
        <f t="shared" si="74"/>
        <v>1.178468148148148</v>
      </c>
      <c r="Q582" s="233">
        <v>46.660896999999999</v>
      </c>
      <c r="R582" s="96">
        <v>44.444808999999999</v>
      </c>
      <c r="S582" s="96">
        <v>1.769936</v>
      </c>
      <c r="T582" s="96">
        <v>3.8674000000000003E-5</v>
      </c>
      <c r="U582" s="96">
        <v>0.10279000000000001</v>
      </c>
      <c r="V582" s="96">
        <v>2.6044189999999998E-2</v>
      </c>
      <c r="W582" s="96">
        <v>0.31728000000000001</v>
      </c>
      <c r="X582" s="241">
        <f t="shared" si="70"/>
        <v>0.17822862067358899</v>
      </c>
      <c r="Y582" s="241">
        <f t="shared" si="71"/>
        <v>4.3169347550799993E-2</v>
      </c>
      <c r="Z582" s="241">
        <f t="shared" si="72"/>
        <v>2.3855531786789005E-2</v>
      </c>
      <c r="AA582" s="241">
        <f t="shared" si="73"/>
        <v>0.111203741336</v>
      </c>
      <c r="AB582" s="241">
        <v>3.2666208000000002E-2</v>
      </c>
      <c r="AC582" s="241">
        <v>2.8222955000000001E-5</v>
      </c>
      <c r="AD582" s="241">
        <v>4.0554294000000003E-3</v>
      </c>
      <c r="AE582" s="241">
        <v>4.3490817999999996E-6</v>
      </c>
      <c r="AF582" s="241">
        <v>6.3583321999999996E-3</v>
      </c>
      <c r="AG582" s="241">
        <v>5.6805914000000003E-5</v>
      </c>
      <c r="AH582" s="241">
        <v>2.1378171000000001E-2</v>
      </c>
      <c r="AI582" s="241">
        <v>4.6848509000000002E-5</v>
      </c>
      <c r="AJ582" s="241">
        <v>2.6976063E-5</v>
      </c>
      <c r="AK582" s="241">
        <v>4.4171500999999998E-5</v>
      </c>
      <c r="AL582" s="241">
        <v>3.5162024000000001E-6</v>
      </c>
      <c r="AM582" s="241">
        <v>1.0701388999999999E-8</v>
      </c>
      <c r="AN582" s="241">
        <v>4.2194828000000003E-4</v>
      </c>
      <c r="AO582" s="241">
        <v>1.9489093E-4</v>
      </c>
      <c r="AP582" s="241">
        <v>1.7389986000000001E-3</v>
      </c>
      <c r="AQ582" s="241">
        <v>3.0441336000000001E-5</v>
      </c>
      <c r="AR582" s="241">
        <v>0.1111733</v>
      </c>
      <c r="AT582" s="193"/>
      <c r="AU582" s="193"/>
      <c r="AV582" s="193"/>
      <c r="AW582" s="193"/>
      <c r="AX582" s="193"/>
      <c r="AY582" s="193"/>
      <c r="AZ582" s="193"/>
      <c r="BA582" s="193"/>
      <c r="BB582" s="193"/>
      <c r="BC582" s="193"/>
      <c r="BD582" s="193"/>
      <c r="BE582" s="315"/>
      <c r="BF582" s="315"/>
      <c r="BG582" s="315"/>
      <c r="BH582" s="315"/>
      <c r="BI582" s="315"/>
      <c r="BJ582" s="315"/>
      <c r="BK582" s="315"/>
    </row>
    <row r="583" spans="1:63" x14ac:dyDescent="0.25">
      <c r="A583" s="43"/>
      <c r="B583" s="184" t="s">
        <v>5770</v>
      </c>
      <c r="C583" s="5" t="s">
        <v>2985</v>
      </c>
      <c r="D583" s="225">
        <v>0.30365384000000001</v>
      </c>
      <c r="E583" s="225">
        <v>0.23784313000000001</v>
      </c>
      <c r="F583" s="225">
        <v>3.4482809000000003E-2</v>
      </c>
      <c r="G583" s="225">
        <v>4.2325033E-3</v>
      </c>
      <c r="H583" s="225">
        <v>6.0479532999999997E-4</v>
      </c>
      <c r="I583" s="225">
        <v>4.9023948000000003E-3</v>
      </c>
      <c r="J583" s="225">
        <v>9.4867326000000005E-3</v>
      </c>
      <c r="K583" s="225">
        <v>3.9824168000000002E-4</v>
      </c>
      <c r="L583" s="225">
        <v>1.1703234E-2</v>
      </c>
      <c r="M583" s="225">
        <v>0</v>
      </c>
      <c r="N583" s="225">
        <v>0</v>
      </c>
      <c r="O583" s="225">
        <v>0</v>
      </c>
      <c r="P583" s="199">
        <f t="shared" si="74"/>
        <v>1.761800962962963</v>
      </c>
      <c r="Q583" s="233">
        <v>61.837713999999998</v>
      </c>
      <c r="R583" s="96">
        <v>58.219856</v>
      </c>
      <c r="S583" s="96">
        <v>3.0924879999999999</v>
      </c>
      <c r="T583" s="96">
        <v>5.1765000000000003E-6</v>
      </c>
      <c r="U583" s="96">
        <v>0.20885000000000001</v>
      </c>
      <c r="V583" s="96">
        <v>3.2145369999999999E-2</v>
      </c>
      <c r="W583" s="96">
        <v>0.28437000000000001</v>
      </c>
      <c r="X583" s="241">
        <f t="shared" si="70"/>
        <v>0.23871961545214779</v>
      </c>
      <c r="Y583" s="241">
        <f t="shared" si="71"/>
        <v>6.0157186550499994E-2</v>
      </c>
      <c r="Z583" s="241">
        <f t="shared" si="72"/>
        <v>3.2772340664647806E-2</v>
      </c>
      <c r="AA583" s="241">
        <f t="shared" si="73"/>
        <v>0.14579008823699999</v>
      </c>
      <c r="AB583" s="241">
        <v>4.8833585999999998E-2</v>
      </c>
      <c r="AC583" s="241">
        <v>1.8556683000000001E-6</v>
      </c>
      <c r="AD583" s="241">
        <v>3.6192065E-3</v>
      </c>
      <c r="AE583" s="241">
        <v>3.5300552E-6</v>
      </c>
      <c r="AF583" s="241">
        <v>7.6431976000000002E-3</v>
      </c>
      <c r="AG583" s="241">
        <v>5.5810726999999998E-5</v>
      </c>
      <c r="AH583" s="241">
        <v>3.195634E-2</v>
      </c>
      <c r="AI583" s="241">
        <v>5.5617027E-5</v>
      </c>
      <c r="AJ583" s="241">
        <v>2.8017128999999999E-5</v>
      </c>
      <c r="AK583" s="241">
        <v>9.6297069999999994E-6</v>
      </c>
      <c r="AL583" s="241">
        <v>3.0245563000000001E-6</v>
      </c>
      <c r="AM583" s="241">
        <v>9.4053478000000005E-9</v>
      </c>
      <c r="AN583" s="241">
        <v>3.6524978000000003E-4</v>
      </c>
      <c r="AO583" s="241">
        <v>1.3953244E-4</v>
      </c>
      <c r="AP583" s="241">
        <v>2.1492062E-4</v>
      </c>
      <c r="AQ583" s="241">
        <v>2.8178236999999999E-5</v>
      </c>
      <c r="AR583" s="241">
        <v>0.14576190999999999</v>
      </c>
      <c r="AT583" s="193"/>
      <c r="AU583" s="193"/>
      <c r="AV583" s="193"/>
      <c r="AW583" s="193"/>
      <c r="AX583" s="193"/>
      <c r="AY583" s="193"/>
      <c r="AZ583" s="193"/>
      <c r="BA583" s="193"/>
      <c r="BB583" s="193"/>
      <c r="BC583" s="193"/>
      <c r="BD583" s="193"/>
      <c r="BE583" s="315"/>
      <c r="BF583" s="315"/>
      <c r="BG583" s="315"/>
      <c r="BH583" s="315"/>
      <c r="BI583" s="315"/>
      <c r="BJ583" s="315"/>
      <c r="BK583" s="315"/>
    </row>
    <row r="584" spans="1:63" x14ac:dyDescent="0.25">
      <c r="A584" s="43"/>
      <c r="B584" s="184" t="s">
        <v>5770</v>
      </c>
      <c r="C584" s="5" t="s">
        <v>2986</v>
      </c>
      <c r="D584" s="225">
        <v>0.50676975000000002</v>
      </c>
      <c r="E584" s="225">
        <v>0.36501822</v>
      </c>
      <c r="F584" s="225">
        <v>7.5047254999999993E-2</v>
      </c>
      <c r="G584" s="225">
        <v>1.5950708000000001E-2</v>
      </c>
      <c r="H584" s="225">
        <v>9.8018455999999993E-3</v>
      </c>
      <c r="I584" s="225">
        <v>1.238584E-2</v>
      </c>
      <c r="J584" s="225">
        <v>6.4160629E-3</v>
      </c>
      <c r="K584" s="225">
        <v>1.9673954000000001E-4</v>
      </c>
      <c r="L584" s="225">
        <v>2.1953078000000001E-2</v>
      </c>
      <c r="M584" s="225">
        <v>0</v>
      </c>
      <c r="N584" s="225">
        <v>0</v>
      </c>
      <c r="O584" s="225">
        <v>0</v>
      </c>
      <c r="P584" s="199">
        <f t="shared" si="74"/>
        <v>2.7038386666666665</v>
      </c>
      <c r="Q584" s="233">
        <v>91.398424000000006</v>
      </c>
      <c r="R584" s="96">
        <v>79.438687999999999</v>
      </c>
      <c r="S584" s="96">
        <v>10.050879999999999</v>
      </c>
      <c r="T584" s="96">
        <v>5.3118999999999997E-5</v>
      </c>
      <c r="U584" s="96">
        <v>0.4078</v>
      </c>
      <c r="V584" s="96">
        <v>0.18360270000000001</v>
      </c>
      <c r="W584" s="96">
        <v>1.3173999999999999</v>
      </c>
      <c r="X584" s="241">
        <f t="shared" si="70"/>
        <v>0.35885570152963397</v>
      </c>
      <c r="Y584" s="241">
        <f t="shared" si="71"/>
        <v>0.10500566090169999</v>
      </c>
      <c r="Z584" s="241">
        <f t="shared" si="72"/>
        <v>5.4685785903933998E-2</v>
      </c>
      <c r="AA584" s="241">
        <f t="shared" si="73"/>
        <v>0.19916425472400001</v>
      </c>
      <c r="AB584" s="241">
        <v>7.4945717999999995E-2</v>
      </c>
      <c r="AC584" s="241">
        <v>2.3126254999999999E-5</v>
      </c>
      <c r="AD584" s="241">
        <v>1.4529877E-2</v>
      </c>
      <c r="AE584" s="241">
        <v>6.1072467000000002E-6</v>
      </c>
      <c r="AF584" s="241">
        <v>1.5179498E-2</v>
      </c>
      <c r="AG584" s="241">
        <v>3.2133440000000002E-4</v>
      </c>
      <c r="AH584" s="241">
        <v>4.9050191E-2</v>
      </c>
      <c r="AI584" s="241">
        <v>1.2168225E-4</v>
      </c>
      <c r="AJ584" s="241">
        <v>1.3604611000000001E-4</v>
      </c>
      <c r="AK584" s="241">
        <v>9.2588891000000006E-5</v>
      </c>
      <c r="AL584" s="241">
        <v>1.3349252E-5</v>
      </c>
      <c r="AM584" s="241">
        <v>4.0570933999999999E-8</v>
      </c>
      <c r="AN584" s="241">
        <v>9.1481156000000001E-4</v>
      </c>
      <c r="AO584" s="241">
        <v>5.0309176999999996E-4</v>
      </c>
      <c r="AP584" s="241">
        <v>3.8539845000000001E-3</v>
      </c>
      <c r="AQ584" s="241">
        <v>5.6674724E-5</v>
      </c>
      <c r="AR584" s="241">
        <v>0.19910758000000001</v>
      </c>
      <c r="AT584" s="193"/>
      <c r="AU584" s="193"/>
      <c r="AV584" s="193"/>
      <c r="AW584" s="193"/>
      <c r="AX584" s="193"/>
      <c r="AY584" s="193"/>
      <c r="AZ584" s="193"/>
      <c r="BA584" s="193"/>
      <c r="BB584" s="193"/>
      <c r="BC584" s="193"/>
      <c r="BD584" s="193"/>
      <c r="BE584" s="315"/>
      <c r="BF584" s="315"/>
      <c r="BG584" s="315"/>
      <c r="BH584" s="315"/>
      <c r="BI584" s="315"/>
      <c r="BJ584" s="315"/>
      <c r="BK584" s="315"/>
    </row>
    <row r="585" spans="1:63" x14ac:dyDescent="0.25">
      <c r="A585" s="43" t="s">
        <v>1753</v>
      </c>
      <c r="B585" s="184" t="s">
        <v>5770</v>
      </c>
      <c r="C585" s="5" t="s">
        <v>2987</v>
      </c>
      <c r="D585" s="225">
        <v>1.1871681999999999</v>
      </c>
      <c r="E585" s="225">
        <v>0.90288787000000004</v>
      </c>
      <c r="F585" s="225">
        <v>0.24389441000000001</v>
      </c>
      <c r="G585" s="225">
        <v>7.3749172E-3</v>
      </c>
      <c r="H585" s="225">
        <v>2.2699210999999999E-3</v>
      </c>
      <c r="I585" s="225">
        <v>1.2133969E-2</v>
      </c>
      <c r="J585" s="225">
        <v>1.7816426999999999E-2</v>
      </c>
      <c r="K585" s="225">
        <v>5.734275E-4</v>
      </c>
      <c r="L585" s="225">
        <v>2.1722597000000001E-4</v>
      </c>
      <c r="M585" s="225">
        <v>0</v>
      </c>
      <c r="N585" s="225">
        <v>0</v>
      </c>
      <c r="O585" s="225">
        <v>0</v>
      </c>
      <c r="P585" s="199">
        <f t="shared" si="74"/>
        <v>6.6880582962962958</v>
      </c>
      <c r="Q585" s="233">
        <v>121.67928000000001</v>
      </c>
      <c r="R585" s="96">
        <v>113.86857000000001</v>
      </c>
      <c r="S585" s="96">
        <v>7.0425599999999999</v>
      </c>
      <c r="T585" s="96">
        <v>2.776E-7</v>
      </c>
      <c r="U585" s="96">
        <v>0.40475</v>
      </c>
      <c r="V585" s="96">
        <v>5.5285899999999995E-4</v>
      </c>
      <c r="W585" s="96">
        <v>0.36285000000000001</v>
      </c>
      <c r="X585" s="241">
        <f t="shared" si="70"/>
        <v>0.63799354796347862</v>
      </c>
      <c r="Y585" s="241">
        <f t="shared" si="71"/>
        <v>0.23077165060919</v>
      </c>
      <c r="Z585" s="241">
        <f t="shared" si="72"/>
        <v>0.12191491754428868</v>
      </c>
      <c r="AA585" s="241">
        <f t="shared" si="73"/>
        <v>0.28530697980999997</v>
      </c>
      <c r="AB585" s="241">
        <v>0.18538660000000001</v>
      </c>
      <c r="AC585" s="241">
        <v>1.0612229E-7</v>
      </c>
      <c r="AD585" s="241">
        <v>1.0146684E-3</v>
      </c>
      <c r="AE585" s="241">
        <v>2.0552760000000001E-5</v>
      </c>
      <c r="AF585" s="241">
        <v>4.4348471E-2</v>
      </c>
      <c r="AG585" s="241">
        <v>1.2523269E-6</v>
      </c>
      <c r="AH585" s="241">
        <v>0.12131739</v>
      </c>
      <c r="AI585" s="241">
        <v>4.0431039999999998E-4</v>
      </c>
      <c r="AJ585" s="241">
        <v>3.000513E-5</v>
      </c>
      <c r="AK585" s="241">
        <v>1.2620274999999999E-4</v>
      </c>
      <c r="AL585" s="241">
        <v>1.6045599000000002E-5</v>
      </c>
      <c r="AM585" s="241">
        <v>6.5903886999999996E-9</v>
      </c>
      <c r="AN585" s="241">
        <v>5.2891254999999996E-6</v>
      </c>
      <c r="AO585" s="241">
        <v>1.7503712999999999E-5</v>
      </c>
      <c r="AP585" s="241">
        <v>-1.8357636E-6</v>
      </c>
      <c r="AQ585" s="241">
        <v>1.1698100000000001E-6</v>
      </c>
      <c r="AR585" s="241">
        <v>0.28530580999999999</v>
      </c>
      <c r="AT585" s="193"/>
      <c r="AU585" s="193"/>
      <c r="AV585" s="193"/>
      <c r="AW585" s="193"/>
      <c r="AX585" s="193"/>
      <c r="AY585" s="193"/>
      <c r="AZ585" s="193"/>
      <c r="BA585" s="193"/>
      <c r="BB585" s="193"/>
      <c r="BC585" s="193"/>
      <c r="BD585" s="193"/>
      <c r="BE585" s="315"/>
      <c r="BF585" s="315"/>
      <c r="BG585" s="315"/>
      <c r="BH585" s="315"/>
      <c r="BI585" s="315"/>
      <c r="BJ585" s="315"/>
      <c r="BK585" s="315"/>
    </row>
    <row r="586" spans="1:63" x14ac:dyDescent="0.25">
      <c r="A586" s="43"/>
      <c r="B586" s="184" t="s">
        <v>5770</v>
      </c>
      <c r="C586" s="5" t="s">
        <v>2988</v>
      </c>
      <c r="D586" s="225">
        <v>0.20479479</v>
      </c>
      <c r="E586" s="225">
        <v>0.15463410999999999</v>
      </c>
      <c r="F586" s="225">
        <v>2.8252177E-2</v>
      </c>
      <c r="G586" s="225">
        <v>1.6274925000000001E-3</v>
      </c>
      <c r="H586" s="225">
        <v>1.0324272999999999E-3</v>
      </c>
      <c r="I586" s="225">
        <v>3.6680910000000001E-3</v>
      </c>
      <c r="J586" s="225">
        <v>2.3355004E-3</v>
      </c>
      <c r="K586" s="225">
        <v>8.7738086000000001E-4</v>
      </c>
      <c r="L586" s="225">
        <v>1.2367611000000001E-2</v>
      </c>
      <c r="M586" s="225">
        <v>0</v>
      </c>
      <c r="N586" s="225">
        <v>0</v>
      </c>
      <c r="O586" s="225">
        <v>0</v>
      </c>
      <c r="P586" s="199">
        <f t="shared" si="74"/>
        <v>1.1454378518518518</v>
      </c>
      <c r="Q586" s="233">
        <v>59.198616000000001</v>
      </c>
      <c r="R586" s="96">
        <v>57.528924000000004</v>
      </c>
      <c r="S586" s="96">
        <v>1.3704879999999999</v>
      </c>
      <c r="T586" s="96">
        <v>8.9292999999999994E-6</v>
      </c>
      <c r="U586" s="96">
        <v>0.11852</v>
      </c>
      <c r="V586" s="96">
        <v>1.0014729999999999E-2</v>
      </c>
      <c r="W586" s="96">
        <v>0.17066000000000001</v>
      </c>
      <c r="X586" s="241">
        <f t="shared" si="70"/>
        <v>0.20638138986074039</v>
      </c>
      <c r="Y586" s="241">
        <f t="shared" si="71"/>
        <v>4.0475611090900004E-2</v>
      </c>
      <c r="Z586" s="241">
        <f t="shared" si="72"/>
        <v>2.18774136538404E-2</v>
      </c>
      <c r="AA586" s="241">
        <f t="shared" si="73"/>
        <v>0.14402836511599998</v>
      </c>
      <c r="AB586" s="241">
        <v>3.1750661999999999E-2</v>
      </c>
      <c r="AC586" s="241">
        <v>3.6855552E-6</v>
      </c>
      <c r="AD586" s="241">
        <v>2.4073412E-3</v>
      </c>
      <c r="AE586" s="241">
        <v>3.2799647000000002E-6</v>
      </c>
      <c r="AF586" s="241">
        <v>6.292377E-3</v>
      </c>
      <c r="AG586" s="241">
        <v>1.8265371E-5</v>
      </c>
      <c r="AH586" s="241">
        <v>2.0779062000000001E-2</v>
      </c>
      <c r="AI586" s="241">
        <v>4.5327327999999999E-5</v>
      </c>
      <c r="AJ586" s="241">
        <v>1.3740301000000001E-5</v>
      </c>
      <c r="AK586" s="241">
        <v>1.2624616999999999E-5</v>
      </c>
      <c r="AL586" s="241">
        <v>2.0292585E-6</v>
      </c>
      <c r="AM586" s="241">
        <v>5.9993403999999998E-9</v>
      </c>
      <c r="AN586" s="241">
        <v>3.2214093999999999E-4</v>
      </c>
      <c r="AO586" s="241">
        <v>1.6538691E-4</v>
      </c>
      <c r="AP586" s="241">
        <v>5.3709630000000003E-4</v>
      </c>
      <c r="AQ586" s="241">
        <v>3.0375116E-5</v>
      </c>
      <c r="AR586" s="241">
        <v>0.14399798999999999</v>
      </c>
      <c r="AT586" s="193"/>
      <c r="AU586" s="193"/>
      <c r="AV586" s="193"/>
      <c r="AW586" s="193"/>
      <c r="AX586" s="193"/>
      <c r="AY586" s="193"/>
      <c r="AZ586" s="193"/>
      <c r="BA586" s="193"/>
      <c r="BB586" s="193"/>
      <c r="BC586" s="193"/>
      <c r="BD586" s="193"/>
      <c r="BE586" s="315"/>
      <c r="BF586" s="315"/>
      <c r="BG586" s="315"/>
      <c r="BH586" s="315"/>
      <c r="BI586" s="315"/>
      <c r="BJ586" s="315"/>
      <c r="BK586" s="315"/>
    </row>
    <row r="587" spans="1:63" x14ac:dyDescent="0.25">
      <c r="A587" s="43"/>
      <c r="B587" s="184" t="s">
        <v>5770</v>
      </c>
      <c r="C587" s="5" t="s">
        <v>5518</v>
      </c>
      <c r="D587" s="225">
        <v>0.48922950999999998</v>
      </c>
      <c r="E587" s="225">
        <v>0.36198022000000002</v>
      </c>
      <c r="F587" s="225">
        <v>6.9686137999999995E-2</v>
      </c>
      <c r="G587" s="225">
        <v>1.0818583E-2</v>
      </c>
      <c r="H587" s="225">
        <v>4.9010086000000003E-3</v>
      </c>
      <c r="I587" s="225">
        <v>1.304924E-2</v>
      </c>
      <c r="J587" s="225">
        <v>5.1731305000000003E-3</v>
      </c>
      <c r="K587" s="225">
        <v>2.5598575000000001E-4</v>
      </c>
      <c r="L587" s="225">
        <v>2.3365206999999999E-2</v>
      </c>
      <c r="M587" s="225">
        <v>0</v>
      </c>
      <c r="N587" s="225">
        <v>0</v>
      </c>
      <c r="O587" s="225">
        <v>0</v>
      </c>
      <c r="P587" s="199">
        <f t="shared" si="74"/>
        <v>2.6813349629629628</v>
      </c>
      <c r="Q587" s="233">
        <v>76.232453000000007</v>
      </c>
      <c r="R587" s="96">
        <v>72.235152999999997</v>
      </c>
      <c r="S587" s="96">
        <v>3.2246480000000002</v>
      </c>
      <c r="T587" s="96">
        <v>4.9772999999999999E-5</v>
      </c>
      <c r="U587" s="96">
        <v>0.1875</v>
      </c>
      <c r="V587" s="96">
        <v>5.818218E-2</v>
      </c>
      <c r="W587" s="96">
        <v>0.52692000000000005</v>
      </c>
      <c r="X587" s="241">
        <f t="shared" si="70"/>
        <v>0.33066659205887894</v>
      </c>
      <c r="Y587" s="241">
        <f t="shared" si="71"/>
        <v>9.6512885874999996E-2</v>
      </c>
      <c r="Z587" s="241">
        <f t="shared" si="72"/>
        <v>5.292118976287899E-2</v>
      </c>
      <c r="AA587" s="241">
        <f t="shared" si="73"/>
        <v>0.181232516421</v>
      </c>
      <c r="AB587" s="241">
        <v>7.4324671999999994E-2</v>
      </c>
      <c r="AC587" s="241">
        <v>2.2113834000000001E-5</v>
      </c>
      <c r="AD587" s="241">
        <v>8.2252869999999995E-3</v>
      </c>
      <c r="AE587" s="241">
        <v>4.4457009999999999E-6</v>
      </c>
      <c r="AF587" s="241">
        <v>1.3833365E-2</v>
      </c>
      <c r="AG587" s="241">
        <v>1.0300234E-4</v>
      </c>
      <c r="AH587" s="241">
        <v>4.864388E-2</v>
      </c>
      <c r="AI587" s="241">
        <v>1.2351499E-4</v>
      </c>
      <c r="AJ587" s="241">
        <v>5.2257289000000002E-5</v>
      </c>
      <c r="AK587" s="241">
        <v>1.0428278E-4</v>
      </c>
      <c r="AL587" s="241">
        <v>6.4415940999999996E-6</v>
      </c>
      <c r="AM587" s="241">
        <v>2.2489779000000001E-8</v>
      </c>
      <c r="AN587" s="241">
        <v>6.3500955000000004E-4</v>
      </c>
      <c r="AO587" s="241">
        <v>3.8512597000000002E-4</v>
      </c>
      <c r="AP587" s="241">
        <v>2.9706551E-3</v>
      </c>
      <c r="AQ587" s="241">
        <v>5.7066420999999997E-5</v>
      </c>
      <c r="AR587" s="241">
        <v>0.18117544999999999</v>
      </c>
      <c r="AT587" s="193"/>
      <c r="AU587" s="193"/>
      <c r="AV587" s="193"/>
      <c r="AW587" s="193"/>
      <c r="AX587" s="193"/>
      <c r="AY587" s="193"/>
      <c r="AZ587" s="193"/>
      <c r="BA587" s="193"/>
      <c r="BB587" s="193"/>
      <c r="BC587" s="193"/>
      <c r="BD587" s="193"/>
      <c r="BE587" s="315"/>
      <c r="BF587" s="315"/>
      <c r="BG587" s="315"/>
      <c r="BH587" s="315"/>
      <c r="BI587" s="315"/>
      <c r="BJ587" s="315"/>
      <c r="BK587" s="315"/>
    </row>
    <row r="588" spans="1:63" x14ac:dyDescent="0.25">
      <c r="A588" s="43"/>
      <c r="B588" s="184" t="s">
        <v>5770</v>
      </c>
      <c r="C588" s="5" t="s">
        <v>2989</v>
      </c>
      <c r="D588" s="225">
        <v>0.6223841</v>
      </c>
      <c r="E588" s="225">
        <v>0.41045183000000002</v>
      </c>
      <c r="F588" s="225">
        <v>0.16098804999999999</v>
      </c>
      <c r="G588" s="225">
        <v>8.3658720000000003E-4</v>
      </c>
      <c r="H588" s="225">
        <v>2.9049453000000002E-4</v>
      </c>
      <c r="I588" s="225">
        <v>3.4321143999999998E-2</v>
      </c>
      <c r="J588" s="225">
        <v>1.5421236E-2</v>
      </c>
      <c r="K588" s="225">
        <v>1.6953303000000001E-5</v>
      </c>
      <c r="L588" s="225">
        <v>5.7811846E-5</v>
      </c>
      <c r="M588" s="225">
        <v>0</v>
      </c>
      <c r="N588" s="225">
        <v>0</v>
      </c>
      <c r="O588" s="225">
        <v>0</v>
      </c>
      <c r="P588" s="199">
        <f t="shared" si="74"/>
        <v>3.040383925925926</v>
      </c>
      <c r="Q588" s="233">
        <v>47.257697999999998</v>
      </c>
      <c r="R588" s="96">
        <v>41.299836999999997</v>
      </c>
      <c r="S588" s="96">
        <v>5.7758399999999996</v>
      </c>
      <c r="T588" s="96">
        <v>5.9417000000000002E-8</v>
      </c>
      <c r="U588" s="96">
        <v>2.3751999999999999E-4</v>
      </c>
      <c r="V588" s="96">
        <v>5.3005099999999998E-5</v>
      </c>
      <c r="W588" s="96">
        <v>0.18173</v>
      </c>
      <c r="X588" s="241">
        <f t="shared" si="70"/>
        <v>0.29380266864308702</v>
      </c>
      <c r="Y588" s="241">
        <f t="shared" si="71"/>
        <v>0.13462843945271</v>
      </c>
      <c r="Z588" s="241">
        <f t="shared" si="72"/>
        <v>5.5585316330946988E-2</v>
      </c>
      <c r="AA588" s="241">
        <f t="shared" si="73"/>
        <v>0.10358891285943</v>
      </c>
      <c r="AB588" s="241">
        <v>8.4515031000000004E-2</v>
      </c>
      <c r="AC588" s="241">
        <v>4.1819782000000001E-4</v>
      </c>
      <c r="AD588" s="241">
        <v>5.0708339999999998E-3</v>
      </c>
      <c r="AE588" s="241">
        <v>1.241357E-5</v>
      </c>
      <c r="AF588" s="241">
        <v>4.4611706000000001E-2</v>
      </c>
      <c r="AG588" s="241">
        <v>2.5706270999999998E-7</v>
      </c>
      <c r="AH588" s="241">
        <v>5.5300004E-2</v>
      </c>
      <c r="AI588" s="241">
        <v>2.5611523000000001E-4</v>
      </c>
      <c r="AJ588" s="241">
        <v>5.3492846999999997E-6</v>
      </c>
      <c r="AK588" s="241">
        <v>1.9173495000000002E-5</v>
      </c>
      <c r="AL588" s="241">
        <v>1.1962858E-6</v>
      </c>
      <c r="AM588" s="241">
        <v>3.142647E-9</v>
      </c>
      <c r="AN588" s="241">
        <v>1.4808074E-6</v>
      </c>
      <c r="AO588" s="241">
        <v>1.0073032000000001E-5</v>
      </c>
      <c r="AP588" s="241">
        <v>-8.0789466000000003E-6</v>
      </c>
      <c r="AQ588" s="241">
        <v>7.3285943000000001E-7</v>
      </c>
      <c r="AR588" s="241">
        <v>0.10358818</v>
      </c>
      <c r="AT588" s="193"/>
      <c r="AU588" s="193"/>
      <c r="AV588" s="193"/>
      <c r="AW588" s="193"/>
      <c r="AX588" s="193"/>
      <c r="AY588" s="193"/>
      <c r="AZ588" s="193"/>
      <c r="BA588" s="193"/>
      <c r="BB588" s="193"/>
      <c r="BC588" s="193"/>
      <c r="BD588" s="193"/>
      <c r="BE588" s="315"/>
      <c r="BF588" s="315"/>
      <c r="BG588" s="315"/>
      <c r="BH588" s="315"/>
      <c r="BI588" s="315"/>
      <c r="BJ588" s="315"/>
      <c r="BK588" s="315"/>
    </row>
    <row r="589" spans="1:63" x14ac:dyDescent="0.25">
      <c r="A589" s="43"/>
      <c r="B589" s="184" t="s">
        <v>5770</v>
      </c>
      <c r="C589" s="5" t="s">
        <v>4214</v>
      </c>
      <c r="D589" s="225">
        <v>0.64846389000000004</v>
      </c>
      <c r="E589" s="225">
        <v>0.4267493</v>
      </c>
      <c r="F589" s="225">
        <v>0.16721583000000001</v>
      </c>
      <c r="G589" s="225">
        <v>9.883709300000001E-4</v>
      </c>
      <c r="H589" s="225">
        <v>4.3216658000000001E-4</v>
      </c>
      <c r="I589" s="225">
        <v>3.5451775999999997E-2</v>
      </c>
      <c r="J589" s="225">
        <v>1.6644105999999999E-2</v>
      </c>
      <c r="K589" s="225">
        <v>2.4186794000000001E-5</v>
      </c>
      <c r="L589" s="225">
        <v>9.5815533000000001E-4</v>
      </c>
      <c r="M589" s="225">
        <v>0</v>
      </c>
      <c r="N589" s="225">
        <v>0</v>
      </c>
      <c r="O589" s="225">
        <v>0</v>
      </c>
      <c r="P589" s="199">
        <f t="shared" si="74"/>
        <v>3.1611059259259258</v>
      </c>
      <c r="Q589" s="233">
        <v>49.259829000000003</v>
      </c>
      <c r="R589" s="96">
        <v>43.163575999999999</v>
      </c>
      <c r="S589" s="96">
        <v>5.8895200000000001</v>
      </c>
      <c r="T589" s="96">
        <v>5.3209000000000002E-6</v>
      </c>
      <c r="U589" s="96">
        <v>3.9535999999999998E-3</v>
      </c>
      <c r="V589" s="96">
        <v>1.0638620000000001E-3</v>
      </c>
      <c r="W589" s="96">
        <v>0.20171</v>
      </c>
      <c r="X589" s="241">
        <f t="shared" si="70"/>
        <v>0.30602794495629321</v>
      </c>
      <c r="Y589" s="241">
        <f t="shared" si="71"/>
        <v>0.1397646587485</v>
      </c>
      <c r="Z589" s="241">
        <f t="shared" si="72"/>
        <v>5.8012270918293189E-2</v>
      </c>
      <c r="AA589" s="241">
        <f t="shared" si="73"/>
        <v>0.1082510152895</v>
      </c>
      <c r="AB589" s="241">
        <v>8.7861385E-2</v>
      </c>
      <c r="AC589" s="241">
        <v>4.1919088000000001E-4</v>
      </c>
      <c r="AD589" s="241">
        <v>5.2799192999999998E-3</v>
      </c>
      <c r="AE589" s="241">
        <v>1.3333389E-5</v>
      </c>
      <c r="AF589" s="241">
        <v>4.6186922999999998E-2</v>
      </c>
      <c r="AG589" s="241">
        <v>3.9071795000000002E-6</v>
      </c>
      <c r="AH589" s="241">
        <v>5.7490187999999998E-2</v>
      </c>
      <c r="AI589" s="241">
        <v>2.6521648000000001E-4</v>
      </c>
      <c r="AJ589" s="241">
        <v>6.4708077000000004E-6</v>
      </c>
      <c r="AK589" s="241">
        <v>2.3423156999999999E-5</v>
      </c>
      <c r="AL589" s="241">
        <v>1.3768551000000001E-6</v>
      </c>
      <c r="AM589" s="241">
        <v>3.7374931999999999E-9</v>
      </c>
      <c r="AN589" s="241">
        <v>1.3423552E-5</v>
      </c>
      <c r="AO589" s="241">
        <v>6.8868798999999998E-5</v>
      </c>
      <c r="AP589" s="241">
        <v>1.4329952999999999E-4</v>
      </c>
      <c r="AQ589" s="241">
        <v>3.4452894999999999E-6</v>
      </c>
      <c r="AR589" s="241">
        <v>0.10824757</v>
      </c>
      <c r="AT589" s="193"/>
      <c r="AU589" s="193"/>
      <c r="AV589" s="193"/>
      <c r="AW589" s="193"/>
      <c r="AX589" s="193"/>
      <c r="AY589" s="193"/>
      <c r="AZ589" s="193"/>
      <c r="BA589" s="193"/>
      <c r="BB589" s="193"/>
      <c r="BC589" s="193"/>
      <c r="BD589" s="193"/>
      <c r="BE589" s="315"/>
      <c r="BF589" s="315"/>
      <c r="BG589" s="315"/>
      <c r="BH589" s="315"/>
      <c r="BI589" s="315"/>
      <c r="BJ589" s="315"/>
      <c r="BK589" s="315"/>
    </row>
    <row r="590" spans="1:63" x14ac:dyDescent="0.25">
      <c r="A590" s="43"/>
      <c r="B590" s="184" t="s">
        <v>5770</v>
      </c>
      <c r="C590" s="5" t="s">
        <v>4215</v>
      </c>
      <c r="D590" s="225">
        <v>0.82721135999999995</v>
      </c>
      <c r="E590" s="225">
        <v>0.63901348000000002</v>
      </c>
      <c r="F590" s="225">
        <v>9.4006957000000002E-2</v>
      </c>
      <c r="G590" s="225">
        <v>7.7270265999999999E-3</v>
      </c>
      <c r="H590" s="225">
        <v>4.0416364000000003E-2</v>
      </c>
      <c r="I590" s="225">
        <v>1.0248755E-2</v>
      </c>
      <c r="J590" s="225">
        <v>2.1287971999999999E-2</v>
      </c>
      <c r="K590" s="225">
        <v>6.3340298000000002E-4</v>
      </c>
      <c r="L590" s="225">
        <v>1.3877400999999999E-2</v>
      </c>
      <c r="M590" s="225">
        <v>0</v>
      </c>
      <c r="N590" s="225">
        <v>0</v>
      </c>
      <c r="O590" s="225">
        <v>0</v>
      </c>
      <c r="P590" s="199">
        <f t="shared" si="74"/>
        <v>4.7334331851851852</v>
      </c>
      <c r="Q590" s="233">
        <v>120.22778</v>
      </c>
      <c r="R590" s="96">
        <v>114.47848</v>
      </c>
      <c r="S590" s="96">
        <v>4.6425679999999998</v>
      </c>
      <c r="T590" s="96">
        <v>3.9261999999999998E-5</v>
      </c>
      <c r="U590" s="96">
        <v>0.24346000000000001</v>
      </c>
      <c r="V590" s="96">
        <v>3.5635689999999998E-2</v>
      </c>
      <c r="W590" s="96">
        <v>0.8276</v>
      </c>
      <c r="X590" s="241">
        <f t="shared" si="70"/>
        <v>0.53285153087757897</v>
      </c>
      <c r="Y590" s="241">
        <f t="shared" si="71"/>
        <v>0.15679318919899998</v>
      </c>
      <c r="Z590" s="241">
        <f t="shared" si="72"/>
        <v>8.9287652424579006E-2</v>
      </c>
      <c r="AA590" s="241">
        <f t="shared" si="73"/>
        <v>0.28677068925400001</v>
      </c>
      <c r="AB590" s="241">
        <v>0.13120763999999999</v>
      </c>
      <c r="AC590" s="241">
        <v>1.7237518000000001E-5</v>
      </c>
      <c r="AD590" s="241">
        <v>6.5733579999999996E-3</v>
      </c>
      <c r="AE590" s="241">
        <v>1.3313601E-5</v>
      </c>
      <c r="AF590" s="241">
        <v>1.8880359999999999E-2</v>
      </c>
      <c r="AG590" s="241">
        <v>1.0128008E-4</v>
      </c>
      <c r="AH590" s="241">
        <v>8.5869149000000006E-2</v>
      </c>
      <c r="AI590" s="241">
        <v>1.5065668000000001E-4</v>
      </c>
      <c r="AJ590" s="241">
        <v>4.8258415E-5</v>
      </c>
      <c r="AK590" s="241">
        <v>9.9989656999999998E-5</v>
      </c>
      <c r="AL590" s="241">
        <v>5.7745587000000003E-6</v>
      </c>
      <c r="AM590" s="241">
        <v>2.0303878999999999E-8</v>
      </c>
      <c r="AN590" s="241">
        <v>6.9287956000000002E-4</v>
      </c>
      <c r="AO590" s="241">
        <v>3.4831245000000003E-4</v>
      </c>
      <c r="AP590" s="241">
        <v>2.0726118000000001E-3</v>
      </c>
      <c r="AQ590" s="241">
        <v>3.4079253999999998E-5</v>
      </c>
      <c r="AR590" s="241">
        <v>0.28673661</v>
      </c>
      <c r="AT590" s="193"/>
      <c r="AU590" s="193"/>
      <c r="AV590" s="193"/>
      <c r="AW590" s="193"/>
      <c r="AX590" s="193"/>
      <c r="AY590" s="193"/>
      <c r="AZ590" s="193"/>
      <c r="BA590" s="193"/>
      <c r="BB590" s="193"/>
      <c r="BC590" s="193"/>
      <c r="BD590" s="193"/>
      <c r="BE590" s="315"/>
      <c r="BF590" s="315"/>
      <c r="BG590" s="315"/>
      <c r="BH590" s="315"/>
      <c r="BI590" s="315"/>
      <c r="BJ590" s="315"/>
      <c r="BK590" s="315"/>
    </row>
    <row r="591" spans="1:63" x14ac:dyDescent="0.25">
      <c r="A591" s="43"/>
      <c r="B591" s="184" t="s">
        <v>5770</v>
      </c>
      <c r="C591" s="5" t="s">
        <v>4216</v>
      </c>
      <c r="D591" s="225">
        <v>0.22680881</v>
      </c>
      <c r="E591" s="225">
        <v>0.12129825</v>
      </c>
      <c r="F591" s="225">
        <v>5.2385178999999997E-2</v>
      </c>
      <c r="G591" s="225">
        <v>4.2120431999999996E-3</v>
      </c>
      <c r="H591" s="225">
        <v>1.7851921999999999E-2</v>
      </c>
      <c r="I591" s="225">
        <v>6.0705897999999998E-3</v>
      </c>
      <c r="J591" s="225">
        <v>1.0389196999999999E-2</v>
      </c>
      <c r="K591" s="225">
        <v>8.3565102000000003E-5</v>
      </c>
      <c r="L591" s="225">
        <v>1.4518066E-2</v>
      </c>
      <c r="M591" s="225">
        <v>0</v>
      </c>
      <c r="N591" s="225">
        <v>0</v>
      </c>
      <c r="O591" s="225">
        <v>0</v>
      </c>
      <c r="P591" s="199">
        <f t="shared" si="74"/>
        <v>0.89850555555555545</v>
      </c>
      <c r="Q591" s="233">
        <v>61.259419999999999</v>
      </c>
      <c r="R591" s="96">
        <v>59.632514999999998</v>
      </c>
      <c r="S591" s="96">
        <v>1.289792</v>
      </c>
      <c r="T591" s="96">
        <v>7.0129999999999994E-5</v>
      </c>
      <c r="U591" s="96">
        <v>9.1910000000000006E-2</v>
      </c>
      <c r="V591" s="96">
        <v>2.0782869999999998E-2</v>
      </c>
      <c r="W591" s="96">
        <v>0.22434999999999999</v>
      </c>
      <c r="X591" s="241">
        <f t="shared" si="70"/>
        <v>0.211335651927746</v>
      </c>
      <c r="Y591" s="241">
        <f t="shared" si="71"/>
        <v>3.87516914369E-2</v>
      </c>
      <c r="Z591" s="241">
        <f t="shared" si="72"/>
        <v>2.3464211221846006E-2</v>
      </c>
      <c r="AA591" s="241">
        <f t="shared" si="73"/>
        <v>0.14911974926900001</v>
      </c>
      <c r="AB591" s="241">
        <v>2.4906079000000001E-2</v>
      </c>
      <c r="AC591" s="241">
        <v>2.6398787E-5</v>
      </c>
      <c r="AD591" s="241">
        <v>4.0248380000000002E-3</v>
      </c>
      <c r="AE591" s="241">
        <v>9.6416268999999999E-6</v>
      </c>
      <c r="AF591" s="241">
        <v>9.7434837999999992E-3</v>
      </c>
      <c r="AG591" s="241">
        <v>4.1250223000000003E-5</v>
      </c>
      <c r="AH591" s="241">
        <v>1.6300510000000001E-2</v>
      </c>
      <c r="AI591" s="241">
        <v>8.7334131000000006E-5</v>
      </c>
      <c r="AJ591" s="241">
        <v>2.2832808000000001E-5</v>
      </c>
      <c r="AK591" s="241">
        <v>9.3798905000000001E-5</v>
      </c>
      <c r="AL591" s="241">
        <v>3.5887476999999999E-6</v>
      </c>
      <c r="AM591" s="241">
        <v>1.2400146E-8</v>
      </c>
      <c r="AN591" s="241">
        <v>3.9743987000000002E-4</v>
      </c>
      <c r="AO591" s="241">
        <v>3.5598505999999999E-4</v>
      </c>
      <c r="AP591" s="241">
        <v>6.2027093000000004E-3</v>
      </c>
      <c r="AQ591" s="241">
        <v>3.4229269000000003E-5</v>
      </c>
      <c r="AR591" s="241">
        <v>0.14908552</v>
      </c>
      <c r="AT591" s="193"/>
      <c r="AU591" s="193"/>
      <c r="AV591" s="193"/>
      <c r="AW591" s="193"/>
      <c r="AX591" s="193"/>
      <c r="AY591" s="193"/>
      <c r="AZ591" s="193"/>
      <c r="BA591" s="193"/>
      <c r="BB591" s="193"/>
      <c r="BC591" s="193"/>
      <c r="BD591" s="193"/>
      <c r="BE591" s="315"/>
      <c r="BF591" s="315"/>
      <c r="BG591" s="315"/>
      <c r="BH591" s="315"/>
      <c r="BI591" s="315"/>
      <c r="BJ591" s="315"/>
      <c r="BK591" s="315"/>
    </row>
    <row r="592" spans="1:63" x14ac:dyDescent="0.25">
      <c r="A592" s="43" t="s">
        <v>1753</v>
      </c>
      <c r="B592" s="184" t="s">
        <v>5770</v>
      </c>
      <c r="C592" s="5" t="s">
        <v>4002</v>
      </c>
      <c r="D592" s="225">
        <v>0.22681248000000001</v>
      </c>
      <c r="E592" s="225">
        <v>0.12130008</v>
      </c>
      <c r="F592" s="225">
        <v>5.2385989000000001E-2</v>
      </c>
      <c r="G592" s="225">
        <v>4.2120435000000001E-3</v>
      </c>
      <c r="H592" s="225">
        <v>1.7851933E-2</v>
      </c>
      <c r="I592" s="225">
        <v>6.0708669000000002E-3</v>
      </c>
      <c r="J592" s="225">
        <v>1.0389238E-2</v>
      </c>
      <c r="K592" s="225">
        <v>8.3565581E-5</v>
      </c>
      <c r="L592" s="225">
        <v>1.4518763000000001E-2</v>
      </c>
      <c r="M592" s="225">
        <v>0</v>
      </c>
      <c r="N592" s="225">
        <v>0</v>
      </c>
      <c r="O592" s="225">
        <v>0</v>
      </c>
      <c r="P592" s="199">
        <f t="shared" si="74"/>
        <v>0.89851911111111105</v>
      </c>
      <c r="Q592" s="233">
        <v>61.264077</v>
      </c>
      <c r="R592" s="96">
        <v>59.637115000000001</v>
      </c>
      <c r="S592" s="96">
        <v>1.2898480000000001</v>
      </c>
      <c r="T592" s="96">
        <v>7.0130999999999997E-5</v>
      </c>
      <c r="U592" s="96">
        <v>9.1911000000000007E-2</v>
      </c>
      <c r="V592" s="96">
        <v>2.0782869999999998E-2</v>
      </c>
      <c r="W592" s="96">
        <v>0.22434999999999999</v>
      </c>
      <c r="X592" s="241">
        <f t="shared" si="70"/>
        <v>0.21134794935568901</v>
      </c>
      <c r="Y592" s="241">
        <f t="shared" si="71"/>
        <v>3.8752246556300003E-2</v>
      </c>
      <c r="Z592" s="241">
        <f t="shared" si="72"/>
        <v>2.3464462859388999E-2</v>
      </c>
      <c r="AA592" s="241">
        <f t="shared" si="73"/>
        <v>0.14913123993999999</v>
      </c>
      <c r="AB592" s="241">
        <v>2.4906456E-2</v>
      </c>
      <c r="AC592" s="241">
        <v>2.6398819000000001E-5</v>
      </c>
      <c r="AD592" s="241">
        <v>4.0248436000000004E-3</v>
      </c>
      <c r="AE592" s="241">
        <v>9.6416433000000001E-6</v>
      </c>
      <c r="AF592" s="241">
        <v>9.7436559000000002E-3</v>
      </c>
      <c r="AG592" s="241">
        <v>4.1250593999999998E-5</v>
      </c>
      <c r="AH592" s="241">
        <v>1.6300756E-2</v>
      </c>
      <c r="AI592" s="241">
        <v>8.7335536000000003E-5</v>
      </c>
      <c r="AJ592" s="241">
        <v>2.2832809000000001E-5</v>
      </c>
      <c r="AK592" s="241">
        <v>9.3798994999999994E-5</v>
      </c>
      <c r="AL592" s="241">
        <v>3.5887592000000001E-6</v>
      </c>
      <c r="AM592" s="241">
        <v>1.2400188999999999E-8</v>
      </c>
      <c r="AN592" s="241">
        <v>3.9743987000000002E-4</v>
      </c>
      <c r="AO592" s="241">
        <v>3.5598638999999999E-4</v>
      </c>
      <c r="AP592" s="241">
        <v>6.2027120999999996E-3</v>
      </c>
      <c r="AQ592" s="241">
        <v>3.4229939999999998E-5</v>
      </c>
      <c r="AR592" s="241">
        <v>0.14909701</v>
      </c>
      <c r="AT592" s="193"/>
      <c r="AU592" s="193"/>
      <c r="AV592" s="193"/>
      <c r="AW592" s="193"/>
      <c r="AX592" s="193"/>
      <c r="AY592" s="193"/>
      <c r="AZ592" s="193"/>
      <c r="BA592" s="193"/>
      <c r="BB592" s="193"/>
      <c r="BC592" s="193"/>
      <c r="BD592" s="193"/>
      <c r="BE592" s="315"/>
      <c r="BF592" s="315"/>
      <c r="BG592" s="315"/>
      <c r="BH592" s="315"/>
      <c r="BI592" s="315"/>
      <c r="BJ592" s="315"/>
      <c r="BK592" s="315"/>
    </row>
    <row r="593" spans="1:63" x14ac:dyDescent="0.25">
      <c r="A593" s="43"/>
      <c r="B593" s="184" t="s">
        <v>5770</v>
      </c>
      <c r="C593" s="5" t="s">
        <v>4001</v>
      </c>
      <c r="D593" s="225">
        <v>0.77501279999999995</v>
      </c>
      <c r="E593" s="225">
        <v>0.54359022000000001</v>
      </c>
      <c r="F593" s="225">
        <v>0.12479653</v>
      </c>
      <c r="G593" s="225">
        <v>2.0798696E-3</v>
      </c>
      <c r="H593" s="225">
        <v>1.1139874E-3</v>
      </c>
      <c r="I593" s="225">
        <v>1.4200496999999999E-2</v>
      </c>
      <c r="J593" s="225">
        <v>8.6741929999999995E-2</v>
      </c>
      <c r="K593" s="225">
        <v>2.3517726E-3</v>
      </c>
      <c r="L593" s="225">
        <v>1.3800155999999999E-4</v>
      </c>
      <c r="M593" s="225">
        <v>0</v>
      </c>
      <c r="N593" s="225">
        <v>0</v>
      </c>
      <c r="O593" s="225">
        <v>0</v>
      </c>
      <c r="P593" s="199">
        <f t="shared" si="74"/>
        <v>4.0265942222222222</v>
      </c>
      <c r="Q593" s="233">
        <v>90.603039999999993</v>
      </c>
      <c r="R593" s="96">
        <v>80.604967000000002</v>
      </c>
      <c r="S593" s="96">
        <v>9.1980000000000004</v>
      </c>
      <c r="T593" s="96">
        <v>2.0345000000000001E-7</v>
      </c>
      <c r="U593" s="96">
        <v>0.28321000000000002</v>
      </c>
      <c r="V593" s="96">
        <v>3.6294689999999999E-4</v>
      </c>
      <c r="W593" s="96">
        <v>0.51649999999999996</v>
      </c>
      <c r="X593" s="241">
        <f t="shared" si="70"/>
        <v>0.41732873504275336</v>
      </c>
      <c r="Y593" s="241">
        <f t="shared" si="71"/>
        <v>0.14206380656335799</v>
      </c>
      <c r="Z593" s="241">
        <f t="shared" si="72"/>
        <v>7.3319687715995396E-2</v>
      </c>
      <c r="AA593" s="241">
        <f t="shared" si="73"/>
        <v>0.20194524076340001</v>
      </c>
      <c r="AB593" s="241">
        <v>0.11161628</v>
      </c>
      <c r="AC593" s="241">
        <v>7.7109218000000002E-8</v>
      </c>
      <c r="AD593" s="241">
        <v>3.1316142000000001E-3</v>
      </c>
      <c r="AE593" s="241">
        <v>9.4399271999999996E-6</v>
      </c>
      <c r="AF593" s="241">
        <v>2.7305485000000001E-2</v>
      </c>
      <c r="AG593" s="241">
        <v>9.1032693999999999E-7</v>
      </c>
      <c r="AH593" s="241">
        <v>7.3037923000000005E-2</v>
      </c>
      <c r="AI593" s="241">
        <v>2.0402585E-4</v>
      </c>
      <c r="AJ593" s="241">
        <v>8.3813241999999994E-6</v>
      </c>
      <c r="AK593" s="241">
        <v>5.1880449E-5</v>
      </c>
      <c r="AL593" s="241">
        <v>2.7783677000000001E-6</v>
      </c>
      <c r="AM593" s="241">
        <v>8.2063953999999995E-9</v>
      </c>
      <c r="AN593" s="241">
        <v>4.1128622000000001E-6</v>
      </c>
      <c r="AO593" s="241">
        <v>1.691757E-5</v>
      </c>
      <c r="AP593" s="241">
        <v>-6.3399135000000003E-6</v>
      </c>
      <c r="AQ593" s="241">
        <v>1.3907634000000001E-6</v>
      </c>
      <c r="AR593" s="241">
        <v>0.20194385000000001</v>
      </c>
      <c r="AT593" s="193"/>
      <c r="AU593" s="193"/>
      <c r="AV593" s="193"/>
      <c r="AW593" s="193"/>
      <c r="AX593" s="193"/>
      <c r="AY593" s="193"/>
      <c r="AZ593" s="193"/>
      <c r="BA593" s="193"/>
      <c r="BB593" s="193"/>
      <c r="BC593" s="193"/>
      <c r="BD593" s="193"/>
      <c r="BE593" s="315"/>
      <c r="BF593" s="315"/>
      <c r="BG593" s="315"/>
      <c r="BH593" s="315"/>
      <c r="BI593" s="315"/>
      <c r="BJ593" s="315"/>
      <c r="BK593" s="315"/>
    </row>
    <row r="594" spans="1:63" x14ac:dyDescent="0.25">
      <c r="A594" s="9"/>
      <c r="B594" s="184" t="s">
        <v>5770</v>
      </c>
      <c r="C594" s="5" t="s">
        <v>6952</v>
      </c>
      <c r="D594" s="225">
        <v>1.7038091</v>
      </c>
      <c r="E594" s="225">
        <v>0.27741616000000002</v>
      </c>
      <c r="F594" s="225">
        <v>6.2086192999999998E-2</v>
      </c>
      <c r="G594" s="225">
        <v>3.6724947000000001E-2</v>
      </c>
      <c r="H594" s="225">
        <v>3.5443131000000003E-2</v>
      </c>
      <c r="I594" s="225">
        <v>8.9862242999999998E-3</v>
      </c>
      <c r="J594" s="225">
        <v>1.2600678000000001</v>
      </c>
      <c r="K594" s="225">
        <v>3.9581988000000001E-4</v>
      </c>
      <c r="L594" s="225">
        <v>2.2688762000000001E-2</v>
      </c>
      <c r="M594" s="225">
        <v>0</v>
      </c>
      <c r="N594" s="225">
        <v>0</v>
      </c>
      <c r="O594" s="225">
        <v>0</v>
      </c>
      <c r="P594" s="199">
        <f t="shared" si="74"/>
        <v>2.0549345185185186</v>
      </c>
      <c r="Q594" s="233">
        <v>61.596851000000001</v>
      </c>
      <c r="R594" s="96">
        <v>53.192816999999998</v>
      </c>
      <c r="S594" s="96">
        <v>7.1467200000000002</v>
      </c>
      <c r="T594" s="96">
        <v>9.1697999999999999E-6</v>
      </c>
      <c r="U594" s="96">
        <v>0.35570000000000002</v>
      </c>
      <c r="V594" s="96">
        <v>0.1086656</v>
      </c>
      <c r="W594" s="96">
        <v>0.79293999999999998</v>
      </c>
      <c r="X594" s="241">
        <f t="shared" si="70"/>
        <v>0.256583172891929</v>
      </c>
      <c r="Y594" s="241">
        <f t="shared" si="71"/>
        <v>8.4212894225299997E-2</v>
      </c>
      <c r="Z594" s="241">
        <f t="shared" si="72"/>
        <v>3.9152255525629009E-2</v>
      </c>
      <c r="AA594" s="241">
        <f t="shared" si="73"/>
        <v>0.13321802314100001</v>
      </c>
      <c r="AB594" s="241">
        <v>5.6958610999999999E-2</v>
      </c>
      <c r="AC594" s="241">
        <v>6.0722498999999997E-5</v>
      </c>
      <c r="AD594" s="241">
        <v>1.4180196000000001E-2</v>
      </c>
      <c r="AE594" s="241">
        <v>9.6311262999999993E-6</v>
      </c>
      <c r="AF594" s="241">
        <v>1.2815494E-2</v>
      </c>
      <c r="AG594" s="241">
        <v>1.882396E-4</v>
      </c>
      <c r="AH594" s="241">
        <v>3.7276019000000001E-2</v>
      </c>
      <c r="AI594" s="241">
        <v>1.0160983E-4</v>
      </c>
      <c r="AJ594" s="241">
        <v>8.4967129000000001E-5</v>
      </c>
      <c r="AK594" s="241">
        <v>7.2592368000000006E-5</v>
      </c>
      <c r="AL594" s="241">
        <v>4.0590168000000002E-5</v>
      </c>
      <c r="AM594" s="241">
        <v>3.4910628999999998E-8</v>
      </c>
      <c r="AN594" s="241">
        <v>8.2362204000000004E-4</v>
      </c>
      <c r="AO594" s="241">
        <v>3.0258039000000001E-4</v>
      </c>
      <c r="AP594" s="241">
        <v>4.5023969000000002E-4</v>
      </c>
      <c r="AQ594" s="241">
        <v>5.4663141000000001E-5</v>
      </c>
      <c r="AR594" s="241">
        <v>0.13316336000000001</v>
      </c>
      <c r="AT594" s="193"/>
      <c r="AU594" s="193"/>
      <c r="AV594" s="193"/>
      <c r="AW594" s="193"/>
      <c r="AX594" s="193"/>
      <c r="AY594" s="193"/>
      <c r="AZ594" s="193"/>
      <c r="BA594" s="193"/>
      <c r="BB594" s="193"/>
      <c r="BC594" s="193"/>
      <c r="BD594" s="193"/>
      <c r="BE594" s="315"/>
      <c r="BF594" s="315"/>
      <c r="BG594" s="315"/>
      <c r="BH594" s="315"/>
      <c r="BI594" s="315"/>
      <c r="BJ594" s="315"/>
      <c r="BK594" s="315"/>
    </row>
    <row r="595" spans="1:63" x14ac:dyDescent="0.25">
      <c r="A595" s="9"/>
      <c r="B595" s="184" t="s">
        <v>5770</v>
      </c>
      <c r="C595" s="5" t="s">
        <v>6953</v>
      </c>
      <c r="D595" s="225">
        <v>2.8273074</v>
      </c>
      <c r="E595" s="225">
        <v>1.3514225</v>
      </c>
      <c r="F595" s="225">
        <v>1.0548052999999999</v>
      </c>
      <c r="G595" s="225">
        <v>9.8296531000000006E-2</v>
      </c>
      <c r="H595" s="225">
        <v>4.4664489999999999E-3</v>
      </c>
      <c r="I595" s="225">
        <v>7.8473819E-2</v>
      </c>
      <c r="J595" s="225">
        <v>3.5768649999999999E-2</v>
      </c>
      <c r="K595" s="225">
        <v>7.0920811999999997E-4</v>
      </c>
      <c r="L595" s="225">
        <v>0.20336492</v>
      </c>
      <c r="M595" s="225">
        <v>0</v>
      </c>
      <c r="N595" s="225">
        <v>0</v>
      </c>
      <c r="O595" s="225">
        <v>0</v>
      </c>
      <c r="P595" s="199">
        <f t="shared" si="74"/>
        <v>10.010537037037036</v>
      </c>
      <c r="Q595" s="233">
        <v>209.44398000000001</v>
      </c>
      <c r="R595" s="96">
        <v>135.31922</v>
      </c>
      <c r="S595" s="96">
        <v>62.468000000000004</v>
      </c>
      <c r="T595" s="96">
        <v>1.1799E-4</v>
      </c>
      <c r="U595" s="96">
        <v>2.8885999999999998</v>
      </c>
      <c r="V595" s="96">
        <v>1.152334</v>
      </c>
      <c r="W595" s="96">
        <v>7.6157000000000004</v>
      </c>
      <c r="X595" s="241">
        <f t="shared" si="70"/>
        <v>1.12974102811003</v>
      </c>
      <c r="Y595" s="241">
        <f t="shared" si="71"/>
        <v>0.58955815325799998</v>
      </c>
      <c r="Z595" s="241">
        <f t="shared" si="72"/>
        <v>0.20085853026202996</v>
      </c>
      <c r="AA595" s="241">
        <f t="shared" si="73"/>
        <v>0.33932434458999999</v>
      </c>
      <c r="AB595" s="241">
        <v>0.27744896000000002</v>
      </c>
      <c r="AC595" s="241">
        <v>3.0562500999999998E-4</v>
      </c>
      <c r="AD595" s="241">
        <v>0.13392054</v>
      </c>
      <c r="AE595" s="241">
        <v>2.9077747999999999E-5</v>
      </c>
      <c r="AF595" s="241">
        <v>0.1758681</v>
      </c>
      <c r="AG595" s="241">
        <v>1.9858505000000001E-3</v>
      </c>
      <c r="AH595" s="241">
        <v>0.18159104000000001</v>
      </c>
      <c r="AI595" s="241">
        <v>1.7984571999999999E-3</v>
      </c>
      <c r="AJ595" s="241">
        <v>8.6467141999999996E-4</v>
      </c>
      <c r="AK595" s="241">
        <v>1.0245302999999999E-3</v>
      </c>
      <c r="AL595" s="241">
        <v>8.2001723000000001E-5</v>
      </c>
      <c r="AM595" s="241">
        <v>2.9211903000000003E-7</v>
      </c>
      <c r="AN595" s="241">
        <v>7.5690762999999998E-3</v>
      </c>
      <c r="AO595" s="241">
        <v>3.2872101000000001E-3</v>
      </c>
      <c r="AP595" s="241">
        <v>4.6412511000000004E-3</v>
      </c>
      <c r="AQ595" s="241">
        <v>4.9239458999999998E-4</v>
      </c>
      <c r="AR595" s="241">
        <v>0.33883194999999999</v>
      </c>
      <c r="AT595" s="193"/>
      <c r="AU595" s="193"/>
      <c r="AV595" s="193"/>
      <c r="AW595" s="193"/>
      <c r="AX595" s="193"/>
      <c r="AY595" s="193"/>
      <c r="AZ595" s="193"/>
      <c r="BA595" s="193"/>
      <c r="BB595" s="193"/>
      <c r="BC595" s="193"/>
      <c r="BD595" s="193"/>
      <c r="BE595" s="315"/>
      <c r="BF595" s="315"/>
      <c r="BG595" s="315"/>
      <c r="BH595" s="315"/>
      <c r="BI595" s="315"/>
      <c r="BJ595" s="315"/>
      <c r="BK595" s="315"/>
    </row>
    <row r="596" spans="1:63" x14ac:dyDescent="0.25">
      <c r="A596" s="9"/>
      <c r="B596" s="184" t="s">
        <v>5770</v>
      </c>
      <c r="C596" s="5" t="s">
        <v>6954</v>
      </c>
      <c r="D596" s="225">
        <v>0.64605285999999995</v>
      </c>
      <c r="E596" s="225">
        <v>0.46417345999999998</v>
      </c>
      <c r="F596" s="225">
        <v>0.10078363999999999</v>
      </c>
      <c r="G596" s="225">
        <v>1.6972839E-2</v>
      </c>
      <c r="H596" s="225">
        <v>2.9313797999999999E-3</v>
      </c>
      <c r="I596" s="225">
        <v>1.9162173000000001E-2</v>
      </c>
      <c r="J596" s="225">
        <v>7.9372617999999995E-3</v>
      </c>
      <c r="K596" s="225">
        <v>1.0493773000000001E-3</v>
      </c>
      <c r="L596" s="225">
        <v>3.3042733999999997E-2</v>
      </c>
      <c r="M596" s="225">
        <v>0</v>
      </c>
      <c r="N596" s="225">
        <v>0</v>
      </c>
      <c r="O596" s="225">
        <v>0</v>
      </c>
      <c r="P596" s="199">
        <f t="shared" si="74"/>
        <v>3.4383219259259254</v>
      </c>
      <c r="Q596" s="233">
        <v>88.813715000000002</v>
      </c>
      <c r="R596" s="96">
        <v>81.689837999999995</v>
      </c>
      <c r="S596" s="96">
        <v>5.9410400000000001</v>
      </c>
      <c r="T596" s="96">
        <v>4.2874000000000003E-5</v>
      </c>
      <c r="U596" s="96">
        <v>0.35835</v>
      </c>
      <c r="V596" s="96">
        <v>9.1974399999999998E-2</v>
      </c>
      <c r="W596" s="96">
        <v>0.73246999999999995</v>
      </c>
      <c r="X596" s="241">
        <f t="shared" si="70"/>
        <v>0.39910894330741498</v>
      </c>
      <c r="Y596" s="241">
        <f t="shared" si="71"/>
        <v>0.1279374390129</v>
      </c>
      <c r="Z596" s="241">
        <f t="shared" si="72"/>
        <v>6.6526747127514996E-2</v>
      </c>
      <c r="AA596" s="241">
        <f t="shared" si="73"/>
        <v>0.20464475716700001</v>
      </c>
      <c r="AB596" s="241">
        <v>9.5306115999999996E-2</v>
      </c>
      <c r="AC596" s="241">
        <v>1.6905112000000001E-5</v>
      </c>
      <c r="AD596" s="241">
        <v>1.1998615000000001E-2</v>
      </c>
      <c r="AE596" s="241">
        <v>6.4149408999999999E-6</v>
      </c>
      <c r="AF596" s="241">
        <v>2.0449654000000001E-2</v>
      </c>
      <c r="AG596" s="241">
        <v>1.5973396E-4</v>
      </c>
      <c r="AH596" s="241">
        <v>6.2375358999999998E-2</v>
      </c>
      <c r="AI596" s="241">
        <v>1.7882613000000001E-4</v>
      </c>
      <c r="AJ596" s="241">
        <v>7.7348201000000002E-5</v>
      </c>
      <c r="AK596" s="241">
        <v>1.1155542E-4</v>
      </c>
      <c r="AL596" s="241">
        <v>8.4645152999999992E-6</v>
      </c>
      <c r="AM596" s="241">
        <v>3.1551215000000001E-8</v>
      </c>
      <c r="AN596" s="241">
        <v>9.6157302999999995E-4</v>
      </c>
      <c r="AO596" s="241">
        <v>4.6273937999999999E-4</v>
      </c>
      <c r="AP596" s="241">
        <v>2.3508499000000002E-3</v>
      </c>
      <c r="AQ596" s="241">
        <v>7.6957166999999999E-5</v>
      </c>
      <c r="AR596" s="241">
        <v>0.20456779999999999</v>
      </c>
      <c r="AT596" s="193"/>
      <c r="AU596" s="193"/>
      <c r="AV596" s="193"/>
      <c r="AW596" s="193"/>
      <c r="AX596" s="193"/>
      <c r="AY596" s="193"/>
      <c r="AZ596" s="193"/>
      <c r="BA596" s="193"/>
      <c r="BB596" s="193"/>
      <c r="BC596" s="193"/>
      <c r="BD596" s="193"/>
      <c r="BE596" s="315"/>
      <c r="BF596" s="315"/>
      <c r="BG596" s="315"/>
      <c r="BH596" s="315"/>
      <c r="BI596" s="315"/>
      <c r="BJ596" s="315"/>
      <c r="BK596" s="315"/>
    </row>
    <row r="597" spans="1:63" x14ac:dyDescent="0.25">
      <c r="A597" s="9"/>
      <c r="B597" s="184" t="s">
        <v>5770</v>
      </c>
      <c r="C597" s="5" t="s">
        <v>6955</v>
      </c>
      <c r="D597" s="225">
        <v>0.86385484000000001</v>
      </c>
      <c r="E597" s="225">
        <v>0.53281562999999998</v>
      </c>
      <c r="F597" s="225">
        <v>9.2893804999999996E-2</v>
      </c>
      <c r="G597" s="225">
        <v>0.17295636</v>
      </c>
      <c r="H597" s="225">
        <v>4.6051848999999999E-3</v>
      </c>
      <c r="I597" s="225">
        <v>1.4543940999999999E-2</v>
      </c>
      <c r="J597" s="225">
        <v>7.0449600999999999E-3</v>
      </c>
      <c r="K597" s="225">
        <v>2.5937493000000001E-4</v>
      </c>
      <c r="L597" s="225">
        <v>3.8735576000000001E-2</v>
      </c>
      <c r="M597" s="225">
        <v>0</v>
      </c>
      <c r="N597" s="225">
        <v>0</v>
      </c>
      <c r="O597" s="225">
        <v>0</v>
      </c>
      <c r="P597" s="199">
        <f t="shared" si="74"/>
        <v>3.9467824444444441</v>
      </c>
      <c r="Q597" s="233">
        <v>87.114219000000006</v>
      </c>
      <c r="R597" s="96">
        <v>75.246916999999996</v>
      </c>
      <c r="S597" s="96">
        <v>9.7748000000000008</v>
      </c>
      <c r="T597" s="96">
        <v>5.0609000000000003E-5</v>
      </c>
      <c r="U597" s="96">
        <v>0.45859</v>
      </c>
      <c r="V597" s="96">
        <v>0.16726099999999999</v>
      </c>
      <c r="W597" s="96">
        <v>1.4665999999999999</v>
      </c>
      <c r="X597" s="241">
        <f t="shared" si="70"/>
        <v>0.41124565454085504</v>
      </c>
      <c r="Y597" s="241">
        <f t="shared" si="71"/>
        <v>0.14559450297920001</v>
      </c>
      <c r="Z597" s="241">
        <f t="shared" si="72"/>
        <v>7.6875266916655013E-2</v>
      </c>
      <c r="AA597" s="241">
        <f t="shared" si="73"/>
        <v>0.188775884645</v>
      </c>
      <c r="AB597" s="241">
        <v>0.10940008</v>
      </c>
      <c r="AC597" s="241">
        <v>2.1978668999999999E-5</v>
      </c>
      <c r="AD597" s="241">
        <v>1.6840794999999999E-2</v>
      </c>
      <c r="AE597" s="241">
        <v>7.0903602000000004E-6</v>
      </c>
      <c r="AF597" s="241">
        <v>1.9013304000000002E-2</v>
      </c>
      <c r="AG597" s="241">
        <v>3.1125495000000001E-4</v>
      </c>
      <c r="AH597" s="241">
        <v>7.1601173000000004E-2</v>
      </c>
      <c r="AI597" s="241">
        <v>1.5147593999999999E-4</v>
      </c>
      <c r="AJ597" s="241">
        <v>1.4018305000000001E-4</v>
      </c>
      <c r="AK597" s="241">
        <v>1.1969217E-4</v>
      </c>
      <c r="AL597" s="241">
        <v>1.4288758E-5</v>
      </c>
      <c r="AM597" s="241">
        <v>4.6698654999999999E-8</v>
      </c>
      <c r="AN597" s="241">
        <v>1.3931246999999999E-3</v>
      </c>
      <c r="AO597" s="241">
        <v>7.0159010000000002E-4</v>
      </c>
      <c r="AP597" s="241">
        <v>2.7536925E-3</v>
      </c>
      <c r="AQ597" s="241">
        <v>9.5804645000000004E-5</v>
      </c>
      <c r="AR597" s="241">
        <v>0.18868008</v>
      </c>
      <c r="AT597" s="193"/>
      <c r="AU597" s="193"/>
      <c r="AV597" s="193"/>
      <c r="AW597" s="193"/>
      <c r="AX597" s="193"/>
      <c r="AY597" s="193"/>
      <c r="AZ597" s="193"/>
      <c r="BA597" s="193"/>
      <c r="BB597" s="193"/>
      <c r="BC597" s="193"/>
      <c r="BD597" s="193"/>
      <c r="BE597" s="315"/>
      <c r="BF597" s="315"/>
      <c r="BG597" s="315"/>
      <c r="BH597" s="315"/>
      <c r="BI597" s="315"/>
      <c r="BJ597" s="315"/>
      <c r="BK597" s="315"/>
    </row>
    <row r="598" spans="1:63" x14ac:dyDescent="0.25">
      <c r="A598" s="9"/>
      <c r="B598" s="184" t="s">
        <v>5770</v>
      </c>
      <c r="C598" s="5" t="s">
        <v>6956</v>
      </c>
      <c r="D598" s="225">
        <v>0.36955068000000002</v>
      </c>
      <c r="E598" s="225">
        <v>0.28683413000000002</v>
      </c>
      <c r="F598" s="225">
        <v>5.0911863000000002E-2</v>
      </c>
      <c r="G598" s="225">
        <v>3.5298449000000002E-3</v>
      </c>
      <c r="H598" s="225">
        <v>7.9451483000000001E-4</v>
      </c>
      <c r="I598" s="225">
        <v>6.8581698999999998E-3</v>
      </c>
      <c r="J598" s="225">
        <v>4.2871163999999998E-3</v>
      </c>
      <c r="K598" s="225">
        <v>9.1109518000000004E-4</v>
      </c>
      <c r="L598" s="225">
        <v>1.5423948999999999E-2</v>
      </c>
      <c r="M598" s="225">
        <v>0</v>
      </c>
      <c r="N598" s="225">
        <v>0</v>
      </c>
      <c r="O598" s="225">
        <v>0</v>
      </c>
      <c r="P598" s="199">
        <f t="shared" si="74"/>
        <v>2.1246972592592592</v>
      </c>
      <c r="Q598" s="233">
        <v>77.749148000000005</v>
      </c>
      <c r="R598" s="96">
        <v>74.910702999999998</v>
      </c>
      <c r="S598" s="96">
        <v>2.3606799999999999</v>
      </c>
      <c r="T598" s="96">
        <v>1.4841000000000001E-5</v>
      </c>
      <c r="U598" s="96">
        <v>0.18923000000000001</v>
      </c>
      <c r="V598" s="96">
        <v>2.5220309999999999E-2</v>
      </c>
      <c r="W598" s="96">
        <v>0.26329999999999998</v>
      </c>
      <c r="X598" s="241">
        <f t="shared" si="70"/>
        <v>0.30189328625452999</v>
      </c>
      <c r="Y598" s="241">
        <f t="shared" si="71"/>
        <v>7.438238556070001E-2</v>
      </c>
      <c r="Z598" s="241">
        <f t="shared" si="72"/>
        <v>3.9979478128830001E-2</v>
      </c>
      <c r="AA598" s="241">
        <f t="shared" si="73"/>
        <v>0.18753142256499999</v>
      </c>
      <c r="AB598" s="241">
        <v>5.8894425E-2</v>
      </c>
      <c r="AC598" s="241">
        <v>6.2409026999999999E-6</v>
      </c>
      <c r="AD598" s="241">
        <v>4.4355638000000003E-3</v>
      </c>
      <c r="AE598" s="241">
        <v>1.0279261E-5</v>
      </c>
      <c r="AF598" s="241">
        <v>1.0991864E-2</v>
      </c>
      <c r="AG598" s="241">
        <v>4.4012596999999998E-5</v>
      </c>
      <c r="AH598" s="241">
        <v>3.8543584999999998E-2</v>
      </c>
      <c r="AI598" s="241">
        <v>8.1482109999999998E-5</v>
      </c>
      <c r="AJ598" s="241">
        <v>2.9482986E-5</v>
      </c>
      <c r="AK598" s="241">
        <v>1.9340921000000001E-5</v>
      </c>
      <c r="AL598" s="241">
        <v>3.4218158000000001E-6</v>
      </c>
      <c r="AM598" s="241">
        <v>1.1356030000000001E-8</v>
      </c>
      <c r="AN598" s="241">
        <v>5.2256963000000005E-4</v>
      </c>
      <c r="AO598" s="241">
        <v>1.8775907000000001E-4</v>
      </c>
      <c r="AP598" s="241">
        <v>5.9182524000000005E-4</v>
      </c>
      <c r="AQ598" s="241">
        <v>3.6972565000000003E-5</v>
      </c>
      <c r="AR598" s="241">
        <v>0.18749445000000001</v>
      </c>
      <c r="AT598" s="193"/>
      <c r="AU598" s="193"/>
      <c r="AV598" s="193"/>
      <c r="AW598" s="193"/>
      <c r="AX598" s="193"/>
      <c r="AY598" s="193"/>
      <c r="AZ598" s="193"/>
      <c r="BA598" s="193"/>
      <c r="BB598" s="193"/>
      <c r="BC598" s="193"/>
      <c r="BD598" s="193"/>
      <c r="BE598" s="315"/>
      <c r="BF598" s="315"/>
      <c r="BG598" s="315"/>
      <c r="BH598" s="315"/>
      <c r="BI598" s="315"/>
      <c r="BJ598" s="315"/>
      <c r="BK598" s="315"/>
    </row>
    <row r="599" spans="1:63" x14ac:dyDescent="0.25">
      <c r="A599" s="9"/>
      <c r="B599" s="184" t="s">
        <v>5770</v>
      </c>
      <c r="C599" s="5" t="s">
        <v>6957</v>
      </c>
      <c r="D599" s="225">
        <v>0.68075761999999995</v>
      </c>
      <c r="E599" s="225">
        <v>0.25492427000000001</v>
      </c>
      <c r="F599" s="225">
        <v>6.1400953000000001E-2</v>
      </c>
      <c r="G599" s="225">
        <v>0.31772499999999998</v>
      </c>
      <c r="H599" s="225">
        <v>2.7227736000000002E-3</v>
      </c>
      <c r="I599" s="225">
        <v>1.005375E-2</v>
      </c>
      <c r="J599" s="225">
        <v>6.7637977999999996E-3</v>
      </c>
      <c r="K599" s="225">
        <v>1.3405051E-4</v>
      </c>
      <c r="L599" s="225">
        <v>2.7033020000000001E-2</v>
      </c>
      <c r="M599" s="225">
        <v>0</v>
      </c>
      <c r="N599" s="225">
        <v>0</v>
      </c>
      <c r="O599" s="225">
        <v>0</v>
      </c>
      <c r="P599" s="199">
        <f t="shared" si="74"/>
        <v>1.8883279259259258</v>
      </c>
      <c r="Q599" s="233">
        <v>57.590679999999999</v>
      </c>
      <c r="R599" s="96">
        <v>49.827125000000002</v>
      </c>
      <c r="S599" s="96">
        <v>6.4568000000000003</v>
      </c>
      <c r="T599" s="96">
        <v>3.9595999999999998E-5</v>
      </c>
      <c r="U599" s="96">
        <v>0.31608000000000003</v>
      </c>
      <c r="V599" s="96">
        <v>0.117245</v>
      </c>
      <c r="W599" s="96">
        <v>0.87339</v>
      </c>
      <c r="X599" s="241">
        <f t="shared" si="70"/>
        <v>0.23965328376099698</v>
      </c>
      <c r="Y599" s="241">
        <f t="shared" si="71"/>
        <v>7.5986287590900009E-2</v>
      </c>
      <c r="Z599" s="241">
        <f t="shared" si="72"/>
        <v>3.8768526140096994E-2</v>
      </c>
      <c r="AA599" s="241">
        <f t="shared" si="73"/>
        <v>0.12489847003</v>
      </c>
      <c r="AB599" s="241">
        <v>5.2341315999999999E-2</v>
      </c>
      <c r="AC599" s="241">
        <v>1.5978504000000001E-5</v>
      </c>
      <c r="AD599" s="241">
        <v>1.1274596E-2</v>
      </c>
      <c r="AE599" s="241">
        <v>3.7019768999999999E-6</v>
      </c>
      <c r="AF599" s="241">
        <v>1.2144337999999999E-2</v>
      </c>
      <c r="AG599" s="241">
        <v>2.0635711E-4</v>
      </c>
      <c r="AH599" s="241">
        <v>3.4256723000000003E-2</v>
      </c>
      <c r="AI599" s="241">
        <v>1.047936E-4</v>
      </c>
      <c r="AJ599" s="241">
        <v>9.3321548999999998E-5</v>
      </c>
      <c r="AK599" s="241">
        <v>7.2315026000000006E-5</v>
      </c>
      <c r="AL599" s="241">
        <v>9.7221455000000008E-6</v>
      </c>
      <c r="AM599" s="241">
        <v>3.0539597000000001E-8</v>
      </c>
      <c r="AN599" s="241">
        <v>9.2804989000000004E-4</v>
      </c>
      <c r="AO599" s="241">
        <v>4.4039239000000002E-4</v>
      </c>
      <c r="AP599" s="241">
        <v>2.8631780000000001E-3</v>
      </c>
      <c r="AQ599" s="241">
        <v>6.6150029999999997E-5</v>
      </c>
      <c r="AR599" s="241">
        <v>0.12483232</v>
      </c>
      <c r="AT599" s="193"/>
      <c r="AU599" s="193"/>
      <c r="AV599" s="193"/>
      <c r="AW599" s="193"/>
      <c r="AX599" s="193"/>
      <c r="AY599" s="193"/>
      <c r="AZ599" s="193"/>
      <c r="BA599" s="193"/>
      <c r="BB599" s="193"/>
      <c r="BC599" s="193"/>
      <c r="BD599" s="193"/>
      <c r="BE599" s="315"/>
      <c r="BF599" s="315"/>
      <c r="BG599" s="315"/>
      <c r="BH599" s="315"/>
      <c r="BI599" s="315"/>
      <c r="BJ599" s="315"/>
      <c r="BK599" s="315"/>
    </row>
    <row r="600" spans="1:63" x14ac:dyDescent="0.25">
      <c r="A600" s="9"/>
      <c r="B600" s="184" t="s">
        <v>5770</v>
      </c>
      <c r="C600" s="5" t="s">
        <v>6958</v>
      </c>
      <c r="D600" s="225">
        <v>0.66125100000000003</v>
      </c>
      <c r="E600" s="225">
        <v>0.44680240999999998</v>
      </c>
      <c r="F600" s="225">
        <v>0.16548631999999999</v>
      </c>
      <c r="G600" s="225">
        <v>5.2109927E-3</v>
      </c>
      <c r="H600" s="225">
        <v>1.4888051E-3</v>
      </c>
      <c r="I600" s="225">
        <v>9.0611354999999994E-3</v>
      </c>
      <c r="J600" s="225">
        <v>5.9788788999999998E-3</v>
      </c>
      <c r="K600" s="225">
        <v>4.297805E-4</v>
      </c>
      <c r="L600" s="225">
        <v>2.6792676000000001E-2</v>
      </c>
      <c r="M600" s="225">
        <v>0</v>
      </c>
      <c r="N600" s="225">
        <v>0</v>
      </c>
      <c r="O600" s="225">
        <v>0</v>
      </c>
      <c r="P600" s="199">
        <f t="shared" si="74"/>
        <v>3.3096474814814814</v>
      </c>
      <c r="Q600" s="233">
        <v>59.966577000000001</v>
      </c>
      <c r="R600" s="96">
        <v>55.457912</v>
      </c>
      <c r="S600" s="96">
        <v>3.7884000000000002</v>
      </c>
      <c r="T600" s="96">
        <v>1.6297E-5</v>
      </c>
      <c r="U600" s="96">
        <v>0.25718000000000002</v>
      </c>
      <c r="V600" s="96">
        <v>4.4788439999999999E-2</v>
      </c>
      <c r="W600" s="96">
        <v>0.41827999999999999</v>
      </c>
      <c r="X600" s="241">
        <f t="shared" si="70"/>
        <v>0.32766411152705799</v>
      </c>
      <c r="Y600" s="241">
        <f t="shared" si="71"/>
        <v>0.12650792686020002</v>
      </c>
      <c r="Z600" s="241">
        <f t="shared" si="72"/>
        <v>6.2259256404858E-2</v>
      </c>
      <c r="AA600" s="241">
        <f t="shared" si="73"/>
        <v>0.13889692826199998</v>
      </c>
      <c r="AB600" s="241">
        <v>9.1721749000000005E-2</v>
      </c>
      <c r="AC600" s="241">
        <v>4.5600550999999999E-6</v>
      </c>
      <c r="AD600" s="241">
        <v>6.8267338999999996E-3</v>
      </c>
      <c r="AE600" s="241">
        <v>7.5751801000000001E-6</v>
      </c>
      <c r="AF600" s="241">
        <v>2.7867751E-2</v>
      </c>
      <c r="AG600" s="241">
        <v>7.9557725000000001E-5</v>
      </c>
      <c r="AH600" s="241">
        <v>6.0009057999999997E-2</v>
      </c>
      <c r="AI600" s="241">
        <v>2.8844055000000002E-4</v>
      </c>
      <c r="AJ600" s="241">
        <v>4.3767429000000003E-5</v>
      </c>
      <c r="AK600" s="241">
        <v>4.1130429999999997E-5</v>
      </c>
      <c r="AL600" s="241">
        <v>5.1509888000000003E-6</v>
      </c>
      <c r="AM600" s="241">
        <v>1.7957057999999999E-8</v>
      </c>
      <c r="AN600" s="241">
        <v>7.5941536000000002E-4</v>
      </c>
      <c r="AO600" s="241">
        <v>3.3891721999999998E-4</v>
      </c>
      <c r="AP600" s="241">
        <v>7.7335847E-4</v>
      </c>
      <c r="AQ600" s="241">
        <v>6.3728261999999994E-5</v>
      </c>
      <c r="AR600" s="241">
        <v>0.13883319999999999</v>
      </c>
      <c r="AT600" s="193"/>
      <c r="AU600" s="193"/>
      <c r="AV600" s="193"/>
      <c r="AW600" s="193"/>
      <c r="AX600" s="193"/>
      <c r="AY600" s="193"/>
      <c r="AZ600" s="193"/>
      <c r="BA600" s="193"/>
      <c r="BB600" s="193"/>
      <c r="BC600" s="193"/>
      <c r="BD600" s="193"/>
      <c r="BE600" s="315"/>
      <c r="BF600" s="315"/>
      <c r="BG600" s="315"/>
      <c r="BH600" s="315"/>
      <c r="BI600" s="315"/>
      <c r="BJ600" s="315"/>
      <c r="BK600" s="315"/>
    </row>
    <row r="601" spans="1:63" x14ac:dyDescent="0.25">
      <c r="A601" s="43"/>
      <c r="B601" s="184" t="s">
        <v>5770</v>
      </c>
      <c r="C601" s="5" t="s">
        <v>6959</v>
      </c>
      <c r="D601" s="225">
        <v>1.7037704</v>
      </c>
      <c r="E601" s="225">
        <v>0.27741566000000001</v>
      </c>
      <c r="F601" s="225">
        <v>6.2085300000000003E-2</v>
      </c>
      <c r="G601" s="225">
        <v>3.6723751999999998E-2</v>
      </c>
      <c r="H601" s="225">
        <v>3.5443125999999998E-2</v>
      </c>
      <c r="I601" s="225">
        <v>8.9859471000000007E-3</v>
      </c>
      <c r="J601" s="225">
        <v>1.2600321999999999</v>
      </c>
      <c r="K601" s="225">
        <v>3.9581932000000002E-4</v>
      </c>
      <c r="L601" s="225">
        <v>2.2688616000000002E-2</v>
      </c>
      <c r="M601" s="225">
        <v>0</v>
      </c>
      <c r="N601" s="225">
        <v>0</v>
      </c>
      <c r="O601" s="225">
        <v>0</v>
      </c>
      <c r="P601" s="199">
        <f t="shared" si="74"/>
        <v>2.0549308148148149</v>
      </c>
      <c r="Q601" s="233">
        <v>61.595337000000001</v>
      </c>
      <c r="R601" s="96">
        <v>53.191873000000001</v>
      </c>
      <c r="S601" s="96">
        <v>7.1461600000000001</v>
      </c>
      <c r="T601" s="96">
        <v>9.1696999999999996E-6</v>
      </c>
      <c r="U601" s="96">
        <v>0.35570000000000002</v>
      </c>
      <c r="V601" s="96">
        <v>0.1086656</v>
      </c>
      <c r="W601" s="96">
        <v>0.79293000000000002</v>
      </c>
      <c r="X601" s="241">
        <f t="shared" si="70"/>
        <v>0.25658011335401498</v>
      </c>
      <c r="Y601" s="241">
        <f t="shared" si="71"/>
        <v>8.4212238035200004E-2</v>
      </c>
      <c r="Z601" s="241">
        <f t="shared" si="72"/>
        <v>3.9152213058814993E-2</v>
      </c>
      <c r="AA601" s="241">
        <f t="shared" si="73"/>
        <v>0.13321566226000001</v>
      </c>
      <c r="AB601" s="241">
        <v>5.6958507999999998E-2</v>
      </c>
      <c r="AC601" s="241">
        <v>6.0722432999999997E-5</v>
      </c>
      <c r="AD601" s="241">
        <v>1.4179835E-2</v>
      </c>
      <c r="AE601" s="241">
        <v>9.6311022000000004E-6</v>
      </c>
      <c r="AF601" s="241">
        <v>1.2815302000000001E-2</v>
      </c>
      <c r="AG601" s="241">
        <v>1.8823949999999999E-4</v>
      </c>
      <c r="AH601" s="241">
        <v>3.7275951000000002E-2</v>
      </c>
      <c r="AI601" s="241">
        <v>1.0160831E-4</v>
      </c>
      <c r="AJ601" s="241">
        <v>8.4963469999999999E-5</v>
      </c>
      <c r="AK601" s="241">
        <v>7.2590507000000001E-5</v>
      </c>
      <c r="AL601" s="241">
        <v>4.0589081999999998E-5</v>
      </c>
      <c r="AM601" s="241">
        <v>3.4909814999999997E-8</v>
      </c>
      <c r="AN601" s="241">
        <v>8.2362145000000001E-4</v>
      </c>
      <c r="AO601" s="241">
        <v>3.0257682000000001E-4</v>
      </c>
      <c r="AP601" s="241">
        <v>4.5027750999999998E-4</v>
      </c>
      <c r="AQ601" s="241">
        <v>5.4662259999999997E-5</v>
      </c>
      <c r="AR601" s="241">
        <v>0.133161</v>
      </c>
      <c r="AT601" s="193"/>
      <c r="AU601" s="193"/>
      <c r="AV601" s="193"/>
      <c r="AW601" s="193"/>
      <c r="AX601" s="193"/>
      <c r="AY601" s="193"/>
      <c r="AZ601" s="193"/>
      <c r="BA601" s="193"/>
      <c r="BB601" s="193"/>
      <c r="BC601" s="193"/>
      <c r="BD601" s="193"/>
      <c r="BE601" s="315"/>
      <c r="BF601" s="315"/>
      <c r="BG601" s="315"/>
      <c r="BH601" s="315"/>
      <c r="BI601" s="315"/>
      <c r="BJ601" s="315"/>
      <c r="BK601" s="315"/>
    </row>
    <row r="602" spans="1:63" x14ac:dyDescent="0.25">
      <c r="A602" s="43"/>
      <c r="B602" s="184" t="s">
        <v>5770</v>
      </c>
      <c r="C602" s="5" t="s">
        <v>6960</v>
      </c>
      <c r="D602" s="225">
        <v>1.7036806</v>
      </c>
      <c r="E602" s="225">
        <v>0.27739554999999999</v>
      </c>
      <c r="F602" s="225">
        <v>6.2081471999999999E-2</v>
      </c>
      <c r="G602" s="225">
        <v>3.6721707999999999E-2</v>
      </c>
      <c r="H602" s="225">
        <v>3.5441134999999999E-2</v>
      </c>
      <c r="I602" s="225">
        <v>8.9853325000000001E-3</v>
      </c>
      <c r="J602" s="225">
        <v>1.2599723</v>
      </c>
      <c r="K602" s="225">
        <v>3.9578372999999999E-4</v>
      </c>
      <c r="L602" s="225">
        <v>2.2687254E-2</v>
      </c>
      <c r="M602" s="225">
        <v>0</v>
      </c>
      <c r="N602" s="225">
        <v>0</v>
      </c>
      <c r="O602" s="225">
        <v>0</v>
      </c>
      <c r="P602" s="199">
        <f t="shared" si="74"/>
        <v>2.0547818518518515</v>
      </c>
      <c r="Q602" s="233">
        <v>61.592440000000003</v>
      </c>
      <c r="R602" s="96">
        <v>53.189056000000001</v>
      </c>
      <c r="S602" s="96">
        <v>7.1461600000000001</v>
      </c>
      <c r="T602" s="96">
        <v>9.1691E-6</v>
      </c>
      <c r="U602" s="96">
        <v>0.35568</v>
      </c>
      <c r="V602" s="96">
        <v>0.1086555</v>
      </c>
      <c r="W602" s="96">
        <v>0.79288000000000003</v>
      </c>
      <c r="X602" s="241">
        <f t="shared" si="70"/>
        <v>0.25656446440311897</v>
      </c>
      <c r="Y602" s="241">
        <f t="shared" si="71"/>
        <v>8.4206499592200001E-2</v>
      </c>
      <c r="Z602" s="241">
        <f t="shared" si="72"/>
        <v>3.9149355713918997E-2</v>
      </c>
      <c r="AA602" s="241">
        <f t="shared" si="73"/>
        <v>0.133208609097</v>
      </c>
      <c r="AB602" s="241">
        <v>5.6954379999999999E-2</v>
      </c>
      <c r="AC602" s="241">
        <v>6.0717480000000001E-5</v>
      </c>
      <c r="AD602" s="241">
        <v>1.4179067E-2</v>
      </c>
      <c r="AE602" s="241">
        <v>9.6304821999999993E-6</v>
      </c>
      <c r="AF602" s="241">
        <v>1.2814476E-2</v>
      </c>
      <c r="AG602" s="241">
        <v>1.8822863E-4</v>
      </c>
      <c r="AH602" s="241">
        <v>3.7273250000000001E-2</v>
      </c>
      <c r="AI602" s="241">
        <v>1.0160215E-4</v>
      </c>
      <c r="AJ602" s="241">
        <v>8.4959470000000003E-5</v>
      </c>
      <c r="AK602" s="241">
        <v>7.2586440000000003E-5</v>
      </c>
      <c r="AL602" s="241">
        <v>4.0587075999999997E-5</v>
      </c>
      <c r="AM602" s="241">
        <v>3.4907919000000001E-8</v>
      </c>
      <c r="AN602" s="241">
        <v>8.2356927999999998E-4</v>
      </c>
      <c r="AO602" s="241">
        <v>3.0255906000000002E-4</v>
      </c>
      <c r="AP602" s="241">
        <v>4.5020732999999998E-4</v>
      </c>
      <c r="AQ602" s="241">
        <v>5.4659096999999998E-5</v>
      </c>
      <c r="AR602" s="241">
        <v>0.13315394999999999</v>
      </c>
      <c r="AT602" s="193"/>
      <c r="AU602" s="193"/>
      <c r="AV602" s="193"/>
      <c r="AW602" s="193"/>
      <c r="AX602" s="193"/>
      <c r="AY602" s="193"/>
      <c r="AZ602" s="193"/>
      <c r="BA602" s="193"/>
      <c r="BB602" s="193"/>
      <c r="BC602" s="193"/>
      <c r="BD602" s="193"/>
      <c r="BE602" s="315"/>
      <c r="BF602" s="315"/>
      <c r="BG602" s="315"/>
      <c r="BH602" s="315"/>
      <c r="BI602" s="315"/>
      <c r="BJ602" s="315"/>
      <c r="BK602" s="315"/>
    </row>
    <row r="603" spans="1:63" x14ac:dyDescent="0.25">
      <c r="A603" s="43"/>
      <c r="B603" s="184" t="s">
        <v>5770</v>
      </c>
      <c r="C603" s="5" t="s">
        <v>5709</v>
      </c>
      <c r="D603" s="225">
        <v>0.17079233999999999</v>
      </c>
      <c r="E603" s="225">
        <v>0.11183493</v>
      </c>
      <c r="F603" s="225">
        <v>3.8088794000000002E-2</v>
      </c>
      <c r="G603" s="225">
        <v>1.4001278E-3</v>
      </c>
      <c r="H603" s="225">
        <v>2.6587840000000002E-4</v>
      </c>
      <c r="I603" s="225">
        <v>5.2526713999999997E-3</v>
      </c>
      <c r="J603" s="225">
        <v>2.4263589999999999E-3</v>
      </c>
      <c r="K603" s="225">
        <v>4.2430281000000001E-5</v>
      </c>
      <c r="L603" s="225">
        <v>1.1481148E-2</v>
      </c>
      <c r="M603" s="225">
        <v>0</v>
      </c>
      <c r="N603" s="225">
        <v>0</v>
      </c>
      <c r="O603" s="225">
        <v>0</v>
      </c>
      <c r="P603" s="199">
        <f t="shared" si="74"/>
        <v>0.8284068888888888</v>
      </c>
      <c r="Q603" s="233">
        <v>57.891551</v>
      </c>
      <c r="R603" s="96">
        <v>57.304988999999999</v>
      </c>
      <c r="S603" s="96">
        <v>0.43107119999999999</v>
      </c>
      <c r="T603" s="96">
        <v>1.0335E-5</v>
      </c>
      <c r="U603" s="96">
        <v>6.2398000000000002E-2</v>
      </c>
      <c r="V603" s="96">
        <v>7.2277299999999999E-3</v>
      </c>
      <c r="W603" s="96">
        <v>8.5854E-2</v>
      </c>
      <c r="X603" s="241">
        <f t="shared" si="70"/>
        <v>0.19297958232731272</v>
      </c>
      <c r="Y603" s="241">
        <f t="shared" si="71"/>
        <v>3.3618388786599999E-2</v>
      </c>
      <c r="Z603" s="241">
        <f t="shared" si="72"/>
        <v>1.6088339340712701E-2</v>
      </c>
      <c r="AA603" s="241">
        <f t="shared" si="73"/>
        <v>0.14327285420000002</v>
      </c>
      <c r="AB603" s="241">
        <v>2.2963118000000001E-2</v>
      </c>
      <c r="AC603" s="241">
        <v>3.2869874000000001E-6</v>
      </c>
      <c r="AD603" s="241">
        <v>2.5573482000000002E-3</v>
      </c>
      <c r="AE603" s="241">
        <v>3.1580811999999999E-6</v>
      </c>
      <c r="AF603" s="241">
        <v>8.0777734999999996E-3</v>
      </c>
      <c r="AG603" s="241">
        <v>1.3704018E-5</v>
      </c>
      <c r="AH603" s="241">
        <v>1.5029821E-2</v>
      </c>
      <c r="AI603" s="241">
        <v>6.1544205999999996E-5</v>
      </c>
      <c r="AJ603" s="241">
        <v>1.1663094E-5</v>
      </c>
      <c r="AK603" s="241">
        <v>2.3330901999999999E-5</v>
      </c>
      <c r="AL603" s="241">
        <v>1.6682106000000001E-6</v>
      </c>
      <c r="AM603" s="241">
        <v>6.4181127000000003E-9</v>
      </c>
      <c r="AN603" s="241">
        <v>3.2512630000000001E-4</v>
      </c>
      <c r="AO603" s="241">
        <v>1.2896528E-4</v>
      </c>
      <c r="AP603" s="241">
        <v>5.0621393000000001E-4</v>
      </c>
      <c r="AQ603" s="241">
        <v>2.7384200000000001E-5</v>
      </c>
      <c r="AR603" s="241">
        <v>0.14324547000000001</v>
      </c>
      <c r="AT603" s="193"/>
      <c r="AU603" s="193"/>
      <c r="AV603" s="193"/>
      <c r="AW603" s="193"/>
      <c r="AX603" s="193"/>
      <c r="AY603" s="193"/>
      <c r="AZ603" s="193"/>
      <c r="BA603" s="193"/>
      <c r="BB603" s="193"/>
      <c r="BC603" s="193"/>
      <c r="BD603" s="193"/>
      <c r="BE603" s="315"/>
      <c r="BF603" s="315"/>
      <c r="BG603" s="315"/>
      <c r="BH603" s="315"/>
      <c r="BI603" s="315"/>
      <c r="BJ603" s="315"/>
      <c r="BK603" s="315"/>
    </row>
    <row r="604" spans="1:63" x14ac:dyDescent="0.25">
      <c r="A604" s="43" t="s">
        <v>1753</v>
      </c>
      <c r="B604" s="184" t="s">
        <v>5770</v>
      </c>
      <c r="C604" s="5" t="s">
        <v>5710</v>
      </c>
      <c r="D604" s="225">
        <v>0.57298322000000002</v>
      </c>
      <c r="E604" s="225">
        <v>0.41490610999999999</v>
      </c>
      <c r="F604" s="225">
        <v>8.1808971999999994E-2</v>
      </c>
      <c r="G604" s="225">
        <v>1.563121E-2</v>
      </c>
      <c r="H604" s="225">
        <v>2.2728840000000002E-3</v>
      </c>
      <c r="I604" s="225">
        <v>1.3036827000000001E-2</v>
      </c>
      <c r="J604" s="225">
        <v>7.1132117000000002E-3</v>
      </c>
      <c r="K604" s="225">
        <v>4.8390640000000001E-4</v>
      </c>
      <c r="L604" s="225">
        <v>3.7730099000000003E-2</v>
      </c>
      <c r="M604" s="225">
        <v>0</v>
      </c>
      <c r="N604" s="225">
        <v>0</v>
      </c>
      <c r="O604" s="225">
        <v>0</v>
      </c>
      <c r="P604" s="199">
        <f t="shared" si="74"/>
        <v>3.0733785925925923</v>
      </c>
      <c r="Q604" s="233">
        <v>88.166747000000001</v>
      </c>
      <c r="R604" s="96">
        <v>76.588578999999996</v>
      </c>
      <c r="S604" s="96">
        <v>9.6823999999999995</v>
      </c>
      <c r="T604" s="96">
        <v>3.5768E-5</v>
      </c>
      <c r="U604" s="96">
        <v>0.48504000000000003</v>
      </c>
      <c r="V604" s="96">
        <v>0.1735923</v>
      </c>
      <c r="W604" s="96">
        <v>1.2371000000000001</v>
      </c>
      <c r="X604" s="241">
        <f t="shared" si="70"/>
        <v>0.37061003847582796</v>
      </c>
      <c r="Y604" s="241">
        <f t="shared" si="71"/>
        <v>0.11889529354909999</v>
      </c>
      <c r="Z604" s="241">
        <f t="shared" si="72"/>
        <v>5.9959882784727997E-2</v>
      </c>
      <c r="AA604" s="241">
        <f t="shared" si="73"/>
        <v>0.19175486214199999</v>
      </c>
      <c r="AB604" s="241">
        <v>8.5182763999999994E-2</v>
      </c>
      <c r="AC604" s="241">
        <v>1.7080544000000001E-5</v>
      </c>
      <c r="AD604" s="241">
        <v>1.6157437E-2</v>
      </c>
      <c r="AE604" s="241">
        <v>6.0904351E-6</v>
      </c>
      <c r="AF604" s="241">
        <v>1.7233372E-2</v>
      </c>
      <c r="AG604" s="241">
        <v>2.9854957E-4</v>
      </c>
      <c r="AH604" s="241">
        <v>5.5749716999999997E-2</v>
      </c>
      <c r="AI604" s="241">
        <v>1.3204942E-4</v>
      </c>
      <c r="AJ604" s="241">
        <v>1.3658339999999999E-4</v>
      </c>
      <c r="AK604" s="241">
        <v>6.8984468999999998E-5</v>
      </c>
      <c r="AL604" s="241">
        <v>1.3958199E-5</v>
      </c>
      <c r="AM604" s="241">
        <v>4.2536727999999998E-8</v>
      </c>
      <c r="AN604" s="241">
        <v>1.3061067E-3</v>
      </c>
      <c r="AO604" s="241">
        <v>5.5935725999999996E-4</v>
      </c>
      <c r="AP604" s="241">
        <v>1.9930837999999999E-3</v>
      </c>
      <c r="AQ604" s="241">
        <v>9.3342142000000004E-5</v>
      </c>
      <c r="AR604" s="241">
        <v>0.19166152</v>
      </c>
      <c r="AT604" s="193"/>
      <c r="AU604" s="193"/>
      <c r="AV604" s="193"/>
      <c r="AW604" s="193"/>
      <c r="AX604" s="193"/>
      <c r="AY604" s="193"/>
      <c r="AZ604" s="193"/>
      <c r="BA604" s="193"/>
      <c r="BB604" s="193"/>
      <c r="BC604" s="193"/>
      <c r="BD604" s="193"/>
      <c r="BE604" s="315"/>
      <c r="BF604" s="315"/>
      <c r="BG604" s="315"/>
      <c r="BH604" s="315"/>
      <c r="BI604" s="315"/>
      <c r="BJ604" s="315"/>
      <c r="BK604" s="315"/>
    </row>
    <row r="605" spans="1:63" x14ac:dyDescent="0.25">
      <c r="A605" s="43" t="s">
        <v>1753</v>
      </c>
      <c r="B605" s="184" t="s">
        <v>5770</v>
      </c>
      <c r="C605" s="5" t="s">
        <v>5711</v>
      </c>
      <c r="D605" s="225">
        <v>0.18681788999999999</v>
      </c>
      <c r="E605" s="225">
        <v>0.14917871999999999</v>
      </c>
      <c r="F605" s="225">
        <v>3.2023280000000001E-2</v>
      </c>
      <c r="G605" s="225">
        <v>1.0133245E-4</v>
      </c>
      <c r="H605" s="225">
        <v>5.2000579999999998E-4</v>
      </c>
      <c r="I605" s="225">
        <v>3.5100619E-3</v>
      </c>
      <c r="J605" s="225">
        <v>1.3347344999999999E-3</v>
      </c>
      <c r="K605" s="225">
        <v>1.3335507999999999E-4</v>
      </c>
      <c r="L605" s="225">
        <v>1.6408316000000001E-5</v>
      </c>
      <c r="M605" s="225">
        <v>0</v>
      </c>
      <c r="N605" s="225">
        <v>0</v>
      </c>
      <c r="O605" s="225">
        <v>0</v>
      </c>
      <c r="P605" s="199">
        <f t="shared" si="74"/>
        <v>1.1050275555555553</v>
      </c>
      <c r="Q605" s="233">
        <v>86.654698999999994</v>
      </c>
      <c r="R605" s="96">
        <v>85.673951000000002</v>
      </c>
      <c r="S605" s="96">
        <v>0.87751999999999997</v>
      </c>
      <c r="T605" s="96">
        <v>3.1264000000000001E-8</v>
      </c>
      <c r="U605" s="96">
        <v>7.7387999999999998E-2</v>
      </c>
      <c r="V605" s="96">
        <v>6.8672700000000004E-5</v>
      </c>
      <c r="W605" s="96">
        <v>2.5772E-2</v>
      </c>
      <c r="X605" s="241">
        <f t="shared" si="70"/>
        <v>0.27208333088814091</v>
      </c>
      <c r="Y605" s="241">
        <f t="shared" si="71"/>
        <v>3.7828529894558004E-2</v>
      </c>
      <c r="Z605" s="241">
        <f t="shared" si="72"/>
        <v>2.0100742771542883E-2</v>
      </c>
      <c r="AA605" s="241">
        <f t="shared" si="73"/>
        <v>0.21415405822204001</v>
      </c>
      <c r="AB605" s="241">
        <v>3.063101E-2</v>
      </c>
      <c r="AC605" s="241">
        <v>1.2013677999999999E-8</v>
      </c>
      <c r="AD605" s="241">
        <v>6.6940259000000001E-5</v>
      </c>
      <c r="AE605" s="241">
        <v>4.6094869E-6</v>
      </c>
      <c r="AF605" s="241">
        <v>7.1258158999999996E-3</v>
      </c>
      <c r="AG605" s="241">
        <v>1.4223498000000001E-7</v>
      </c>
      <c r="AH605" s="241">
        <v>2.0045443E-2</v>
      </c>
      <c r="AI605" s="241">
        <v>5.1696746000000002E-5</v>
      </c>
      <c r="AJ605" s="241">
        <v>6.1943278999999999E-7</v>
      </c>
      <c r="AK605" s="241">
        <v>4.0939425E-7</v>
      </c>
      <c r="AL605" s="241">
        <v>1.3366938999999999E-7</v>
      </c>
      <c r="AM605" s="241">
        <v>2.9528288999999999E-10</v>
      </c>
      <c r="AN605" s="241">
        <v>5.6293090000000001E-7</v>
      </c>
      <c r="AO605" s="241">
        <v>1.3772771000000001E-6</v>
      </c>
      <c r="AP605" s="241">
        <v>5.0002582999999997E-7</v>
      </c>
      <c r="AQ605" s="241">
        <v>1.3822203999999999E-7</v>
      </c>
      <c r="AR605" s="241">
        <v>0.21415392</v>
      </c>
      <c r="AT605" s="193"/>
      <c r="AU605" s="193"/>
      <c r="AV605" s="193"/>
      <c r="AW605" s="193"/>
      <c r="AX605" s="193"/>
      <c r="AY605" s="193"/>
      <c r="AZ605" s="193"/>
      <c r="BA605" s="193"/>
      <c r="BB605" s="193"/>
      <c r="BC605" s="193"/>
      <c r="BD605" s="193"/>
      <c r="BE605" s="315"/>
      <c r="BF605" s="315"/>
      <c r="BG605" s="315"/>
      <c r="BH605" s="315"/>
      <c r="BI605" s="315"/>
      <c r="BJ605" s="315"/>
      <c r="BK605" s="315"/>
    </row>
    <row r="606" spans="1:63" x14ac:dyDescent="0.25">
      <c r="A606" s="43"/>
      <c r="B606" s="184" t="s">
        <v>5770</v>
      </c>
      <c r="C606" s="5" t="s">
        <v>5712</v>
      </c>
      <c r="D606" s="225">
        <v>0.70353067000000002</v>
      </c>
      <c r="E606" s="225">
        <v>0.52155552000000005</v>
      </c>
      <c r="F606" s="225">
        <v>8.9702929000000001E-2</v>
      </c>
      <c r="G606" s="225">
        <v>1.2496345000000001E-2</v>
      </c>
      <c r="H606" s="225">
        <v>2.6701776E-2</v>
      </c>
      <c r="I606" s="225">
        <v>1.1617835999999999E-2</v>
      </c>
      <c r="J606" s="225">
        <v>1.1789671999999999E-2</v>
      </c>
      <c r="K606" s="225">
        <v>1.20823E-3</v>
      </c>
      <c r="L606" s="225">
        <v>2.8458364999999999E-2</v>
      </c>
      <c r="M606" s="225">
        <v>0</v>
      </c>
      <c r="N606" s="225">
        <v>0</v>
      </c>
      <c r="O606" s="225">
        <v>0</v>
      </c>
      <c r="P606" s="199">
        <f t="shared" si="74"/>
        <v>3.8633742222222223</v>
      </c>
      <c r="Q606" s="233">
        <v>117.99379</v>
      </c>
      <c r="R606" s="96">
        <v>108.57577999999999</v>
      </c>
      <c r="S606" s="96">
        <v>8.0539199999999997</v>
      </c>
      <c r="T606" s="96">
        <v>1.3902E-5</v>
      </c>
      <c r="U606" s="96">
        <v>0.44763999999999998</v>
      </c>
      <c r="V606" s="96">
        <v>9.9809300000000004E-2</v>
      </c>
      <c r="W606" s="96">
        <v>0.81662999999999997</v>
      </c>
      <c r="X606" s="241">
        <f t="shared" si="70"/>
        <v>0.48032295266037994</v>
      </c>
      <c r="Y606" s="241">
        <f t="shared" si="71"/>
        <v>0.13618518367349999</v>
      </c>
      <c r="Z606" s="241">
        <f t="shared" si="72"/>
        <v>7.225887667087999E-2</v>
      </c>
      <c r="AA606" s="241">
        <f t="shared" si="73"/>
        <v>0.27187889231599999</v>
      </c>
      <c r="AB606" s="241">
        <v>0.10708738</v>
      </c>
      <c r="AC606" s="241">
        <v>4.9284074999999998E-6</v>
      </c>
      <c r="AD606" s="241">
        <v>1.0023453E-2</v>
      </c>
      <c r="AE606" s="241">
        <v>1.1617935999999999E-5</v>
      </c>
      <c r="AF606" s="241">
        <v>1.8884561000000001E-2</v>
      </c>
      <c r="AG606" s="241">
        <v>1.7324332999999999E-4</v>
      </c>
      <c r="AH606" s="241">
        <v>7.0081698999999997E-2</v>
      </c>
      <c r="AI606" s="241">
        <v>1.4578839000000001E-4</v>
      </c>
      <c r="AJ606" s="241">
        <v>8.1480776999999998E-5</v>
      </c>
      <c r="AK606" s="241">
        <v>3.4985337E-5</v>
      </c>
      <c r="AL606" s="241">
        <v>1.0031127E-5</v>
      </c>
      <c r="AM606" s="241">
        <v>2.698988E-8</v>
      </c>
      <c r="AN606" s="241">
        <v>9.1741794000000005E-4</v>
      </c>
      <c r="AO606" s="241">
        <v>3.9094208999999999E-4</v>
      </c>
      <c r="AP606" s="241">
        <v>5.9650502000000002E-4</v>
      </c>
      <c r="AQ606" s="241">
        <v>6.8962316000000006E-5</v>
      </c>
      <c r="AR606" s="241">
        <v>0.27180992999999998</v>
      </c>
      <c r="AT606" s="193"/>
      <c r="AU606" s="193"/>
      <c r="AV606" s="193"/>
      <c r="AW606" s="193"/>
      <c r="AX606" s="193"/>
      <c r="AY606" s="193"/>
      <c r="AZ606" s="193"/>
      <c r="BA606" s="193"/>
      <c r="BB606" s="193"/>
      <c r="BC606" s="193"/>
      <c r="BD606" s="193"/>
      <c r="BE606" s="315"/>
      <c r="BF606" s="315"/>
      <c r="BG606" s="315"/>
      <c r="BH606" s="315"/>
      <c r="BI606" s="315"/>
      <c r="BJ606" s="315"/>
      <c r="BK606" s="315"/>
    </row>
    <row r="607" spans="1:63" x14ac:dyDescent="0.25">
      <c r="A607" s="43"/>
      <c r="B607" s="184" t="s">
        <v>5770</v>
      </c>
      <c r="C607" s="5" t="s">
        <v>5713</v>
      </c>
      <c r="D607" s="225">
        <v>0.77085552000000002</v>
      </c>
      <c r="E607" s="225">
        <v>0.56053375999999999</v>
      </c>
      <c r="F607" s="225">
        <v>9.8492120000000002E-2</v>
      </c>
      <c r="G607" s="225">
        <v>1.5735283999999999E-2</v>
      </c>
      <c r="H607" s="225">
        <v>2.7119777000000001E-2</v>
      </c>
      <c r="I607" s="225">
        <v>1.3968925E-2</v>
      </c>
      <c r="J607" s="225">
        <v>1.2997923999999999E-2</v>
      </c>
      <c r="K607" s="225">
        <v>1.1833718E-3</v>
      </c>
      <c r="L607" s="225">
        <v>4.0824353000000001E-2</v>
      </c>
      <c r="M607" s="225">
        <v>0</v>
      </c>
      <c r="N607" s="225">
        <v>0</v>
      </c>
      <c r="O607" s="225">
        <v>0</v>
      </c>
      <c r="P607" s="199">
        <f t="shared" si="74"/>
        <v>4.1521019259259253</v>
      </c>
      <c r="Q607" s="233">
        <v>124.46279</v>
      </c>
      <c r="R607" s="96">
        <v>113.08449</v>
      </c>
      <c r="S607" s="96">
        <v>9.6516000000000002</v>
      </c>
      <c r="T607" s="96">
        <v>1.98E-5</v>
      </c>
      <c r="U607" s="96">
        <v>0.54605999999999999</v>
      </c>
      <c r="V607" s="96">
        <v>0.13151850000000001</v>
      </c>
      <c r="W607" s="96">
        <v>1.0490999999999999</v>
      </c>
      <c r="X607" s="241">
        <f t="shared" si="70"/>
        <v>0.51214586829808906</v>
      </c>
      <c r="Y607" s="241">
        <f t="shared" si="71"/>
        <v>0.15048186118069998</v>
      </c>
      <c r="Z607" s="241">
        <f t="shared" si="72"/>
        <v>7.8424388122389027E-2</v>
      </c>
      <c r="AA607" s="241">
        <f t="shared" si="73"/>
        <v>0.283239618995</v>
      </c>
      <c r="AB607" s="241">
        <v>0.11509013999999999</v>
      </c>
      <c r="AC607" s="241">
        <v>7.0610857000000003E-6</v>
      </c>
      <c r="AD607" s="241">
        <v>1.4137726E-2</v>
      </c>
      <c r="AE607" s="241">
        <v>1.2207825E-5</v>
      </c>
      <c r="AF607" s="241">
        <v>2.1006279999999999E-2</v>
      </c>
      <c r="AG607" s="241">
        <v>2.2844626999999999E-4</v>
      </c>
      <c r="AH607" s="241">
        <v>7.5319730000000001E-2</v>
      </c>
      <c r="AI607" s="241">
        <v>1.5979077999999999E-4</v>
      </c>
      <c r="AJ607" s="241">
        <v>1.0870905E-4</v>
      </c>
      <c r="AK607" s="241">
        <v>5.4697785000000002E-5</v>
      </c>
      <c r="AL607" s="241">
        <v>1.2995008E-5</v>
      </c>
      <c r="AM607" s="241">
        <v>3.6059389E-8</v>
      </c>
      <c r="AN607" s="241">
        <v>1.2915945E-3</v>
      </c>
      <c r="AO607" s="241">
        <v>5.4911249999999999E-4</v>
      </c>
      <c r="AP607" s="241">
        <v>9.2772244000000005E-4</v>
      </c>
      <c r="AQ607" s="241">
        <v>9.8908995000000004E-5</v>
      </c>
      <c r="AR607" s="241">
        <v>0.28314071000000002</v>
      </c>
      <c r="AT607" s="193"/>
      <c r="AU607" s="193"/>
      <c r="AV607" s="193"/>
      <c r="AW607" s="193"/>
      <c r="AX607" s="193"/>
      <c r="AY607" s="193"/>
      <c r="AZ607" s="193"/>
      <c r="BA607" s="193"/>
      <c r="BB607" s="193"/>
      <c r="BC607" s="193"/>
      <c r="BD607" s="193"/>
      <c r="BE607" s="315"/>
      <c r="BF607" s="315"/>
      <c r="BG607" s="315"/>
      <c r="BH607" s="315"/>
      <c r="BI607" s="315"/>
      <c r="BJ607" s="315"/>
      <c r="BK607" s="315"/>
    </row>
    <row r="608" spans="1:63" x14ac:dyDescent="0.25">
      <c r="A608" s="43"/>
      <c r="B608" s="184" t="s">
        <v>5770</v>
      </c>
      <c r="C608" s="5" t="s">
        <v>5714</v>
      </c>
      <c r="D608" s="225">
        <v>0.35574491000000003</v>
      </c>
      <c r="E608" s="225">
        <v>0.22456297</v>
      </c>
      <c r="F608" s="225">
        <v>5.9857394000000001E-2</v>
      </c>
      <c r="G608" s="225">
        <v>1.6705985999999999E-2</v>
      </c>
      <c r="H608" s="225">
        <v>8.2762184999999999E-3</v>
      </c>
      <c r="I608" s="225">
        <v>1.1881164E-2</v>
      </c>
      <c r="J608" s="225">
        <v>6.2695340000000002E-3</v>
      </c>
      <c r="K608" s="225">
        <v>8.0927492000000005E-5</v>
      </c>
      <c r="L608" s="225">
        <v>2.8110713999999998E-2</v>
      </c>
      <c r="M608" s="225">
        <v>0</v>
      </c>
      <c r="N608" s="225">
        <v>0</v>
      </c>
      <c r="O608" s="225">
        <v>0</v>
      </c>
      <c r="P608" s="199">
        <f t="shared" si="74"/>
        <v>1.6634294074074074</v>
      </c>
      <c r="Q608" s="233">
        <v>43.339548000000001</v>
      </c>
      <c r="R608" s="96">
        <v>30.729921000000001</v>
      </c>
      <c r="S608" s="96">
        <v>10.66352</v>
      </c>
      <c r="T608" s="96">
        <v>2.6424999999999999E-5</v>
      </c>
      <c r="U608" s="96">
        <v>0.46544000000000002</v>
      </c>
      <c r="V608" s="96">
        <v>0.19884060000000001</v>
      </c>
      <c r="W608" s="96">
        <v>1.2818000000000001</v>
      </c>
      <c r="X608" s="241">
        <f t="shared" si="70"/>
        <v>0.210706855785154</v>
      </c>
      <c r="Y608" s="241">
        <f t="shared" si="71"/>
        <v>9.8836648522100001E-2</v>
      </c>
      <c r="Z608" s="241">
        <f t="shared" si="72"/>
        <v>3.4880671328053996E-2</v>
      </c>
      <c r="AA608" s="241">
        <f t="shared" si="73"/>
        <v>7.6989535934999992E-2</v>
      </c>
      <c r="AB608" s="241">
        <v>4.6104983000000002E-2</v>
      </c>
      <c r="AC608" s="241">
        <v>8.8050919999999996E-5</v>
      </c>
      <c r="AD608" s="241">
        <v>3.9857374000000001E-2</v>
      </c>
      <c r="AE608" s="241">
        <v>4.3813420999999997E-6</v>
      </c>
      <c r="AF608" s="241">
        <v>1.244115E-2</v>
      </c>
      <c r="AG608" s="241">
        <v>3.4070926000000001E-4</v>
      </c>
      <c r="AH608" s="241">
        <v>3.0175759E-2</v>
      </c>
      <c r="AI608" s="241">
        <v>9.8252404000000006E-5</v>
      </c>
      <c r="AJ608" s="241">
        <v>1.4551886999999999E-4</v>
      </c>
      <c r="AK608" s="241">
        <v>9.9923565999999998E-4</v>
      </c>
      <c r="AL608" s="241">
        <v>1.3666593E-5</v>
      </c>
      <c r="AM608" s="241">
        <v>8.9611054000000005E-8</v>
      </c>
      <c r="AN608" s="241">
        <v>1.1228880000000001E-3</v>
      </c>
      <c r="AO608" s="241">
        <v>4.5413058999999999E-4</v>
      </c>
      <c r="AP608" s="241">
        <v>1.8711305999999999E-3</v>
      </c>
      <c r="AQ608" s="241">
        <v>6.8210935000000004E-5</v>
      </c>
      <c r="AR608" s="241">
        <v>7.6921324999999999E-2</v>
      </c>
      <c r="AT608" s="193"/>
      <c r="AU608" s="193"/>
      <c r="AV608" s="193"/>
      <c r="AW608" s="193"/>
      <c r="AX608" s="193"/>
      <c r="AY608" s="193"/>
      <c r="AZ608" s="193"/>
      <c r="BA608" s="193"/>
      <c r="BB608" s="193"/>
      <c r="BC608" s="193"/>
      <c r="BD608" s="193"/>
      <c r="BE608" s="315"/>
      <c r="BF608" s="315"/>
      <c r="BG608" s="315"/>
      <c r="BH608" s="315"/>
      <c r="BI608" s="315"/>
      <c r="BJ608" s="315"/>
      <c r="BK608" s="315"/>
    </row>
    <row r="609" spans="1:63" x14ac:dyDescent="0.25">
      <c r="A609" s="43"/>
      <c r="B609" s="184" t="s">
        <v>5770</v>
      </c>
      <c r="C609" s="5" t="s">
        <v>5715</v>
      </c>
      <c r="D609" s="225">
        <v>0.46626043</v>
      </c>
      <c r="E609" s="225">
        <v>0.34221170000000001</v>
      </c>
      <c r="F609" s="225">
        <v>8.1779834999999995E-2</v>
      </c>
      <c r="G609" s="225">
        <v>5.7792970000000001E-3</v>
      </c>
      <c r="H609" s="225">
        <v>2.6614027E-3</v>
      </c>
      <c r="I609" s="225">
        <v>1.4534254999999999E-2</v>
      </c>
      <c r="J609" s="225">
        <v>6.1190940999999999E-3</v>
      </c>
      <c r="K609" s="225">
        <v>9.5763984000000004E-4</v>
      </c>
      <c r="L609" s="225">
        <v>1.2217209999999999E-2</v>
      </c>
      <c r="M609" s="225">
        <v>0</v>
      </c>
      <c r="N609" s="225">
        <v>0</v>
      </c>
      <c r="O609" s="225">
        <v>0</v>
      </c>
      <c r="P609" s="199">
        <f t="shared" si="74"/>
        <v>2.5349014814814814</v>
      </c>
      <c r="Q609" s="233">
        <v>78.626593</v>
      </c>
      <c r="R609" s="96">
        <v>73.657768000000004</v>
      </c>
      <c r="S609" s="96">
        <v>4.2591919999999996</v>
      </c>
      <c r="T609" s="96">
        <v>1.0192E-5</v>
      </c>
      <c r="U609" s="96">
        <v>0.26032</v>
      </c>
      <c r="V609" s="96">
        <v>4.8022639999999998E-2</v>
      </c>
      <c r="W609" s="96">
        <v>0.40128000000000003</v>
      </c>
      <c r="X609" s="241">
        <f t="shared" si="70"/>
        <v>0.32563928626719096</v>
      </c>
      <c r="Y609" s="241">
        <f t="shared" si="71"/>
        <v>9.364821285939999E-2</v>
      </c>
      <c r="Z609" s="241">
        <f t="shared" si="72"/>
        <v>4.7538852721790995E-2</v>
      </c>
      <c r="AA609" s="241">
        <f t="shared" si="73"/>
        <v>0.18445222068599998</v>
      </c>
      <c r="AB609" s="241">
        <v>7.0264043999999998E-2</v>
      </c>
      <c r="AC609" s="241">
        <v>3.8544941000000003E-6</v>
      </c>
      <c r="AD609" s="241">
        <v>5.8622431000000001E-3</v>
      </c>
      <c r="AE609" s="241">
        <v>9.5035243000000002E-6</v>
      </c>
      <c r="AF609" s="241">
        <v>1.7425613999999999E-2</v>
      </c>
      <c r="AG609" s="241">
        <v>8.2953740999999997E-5</v>
      </c>
      <c r="AH609" s="241">
        <v>4.5982492999999999E-2</v>
      </c>
      <c r="AI609" s="241">
        <v>1.3379780000000001E-4</v>
      </c>
      <c r="AJ609" s="241">
        <v>4.6213866000000002E-5</v>
      </c>
      <c r="AK609" s="241">
        <v>4.4517688000000003E-5</v>
      </c>
      <c r="AL609" s="241">
        <v>4.7323923000000002E-6</v>
      </c>
      <c r="AM609" s="241">
        <v>1.7055491000000001E-8</v>
      </c>
      <c r="AN609" s="241">
        <v>5.3175423000000001E-4</v>
      </c>
      <c r="AO609" s="241">
        <v>2.2510246999999999E-4</v>
      </c>
      <c r="AP609" s="241">
        <v>5.7022422000000002E-4</v>
      </c>
      <c r="AQ609" s="241">
        <v>2.9770686000000001E-5</v>
      </c>
      <c r="AR609" s="241">
        <v>0.18442244999999999</v>
      </c>
      <c r="AT609" s="193"/>
      <c r="AU609" s="193"/>
      <c r="AV609" s="193"/>
      <c r="AW609" s="193"/>
      <c r="AX609" s="193"/>
      <c r="AY609" s="193"/>
      <c r="AZ609" s="193"/>
      <c r="BA609" s="193"/>
      <c r="BB609" s="193"/>
      <c r="BC609" s="193"/>
      <c r="BD609" s="193"/>
      <c r="BE609" s="315"/>
      <c r="BF609" s="315"/>
      <c r="BG609" s="315"/>
      <c r="BH609" s="315"/>
      <c r="BI609" s="315"/>
      <c r="BJ609" s="315"/>
      <c r="BK609" s="315"/>
    </row>
    <row r="610" spans="1:63" x14ac:dyDescent="0.25">
      <c r="A610" s="43" t="s">
        <v>1753</v>
      </c>
      <c r="B610" s="184" t="s">
        <v>5770</v>
      </c>
      <c r="C610" s="5" t="s">
        <v>5716</v>
      </c>
      <c r="D610" s="225">
        <v>1.2740959000000001</v>
      </c>
      <c r="E610" s="225">
        <v>1.0065181000000001</v>
      </c>
      <c r="F610" s="225">
        <v>0.13864576000000001</v>
      </c>
      <c r="G610" s="225">
        <v>2.4368041999999999E-2</v>
      </c>
      <c r="H610" s="225">
        <v>1.0296681E-2</v>
      </c>
      <c r="I610" s="225">
        <v>2.3865556E-2</v>
      </c>
      <c r="J610" s="225">
        <v>1.9869970000000001E-2</v>
      </c>
      <c r="K610" s="225">
        <v>1.2071573E-3</v>
      </c>
      <c r="L610" s="225">
        <v>4.9324690999999997E-2</v>
      </c>
      <c r="M610" s="225">
        <v>0</v>
      </c>
      <c r="N610" s="225">
        <v>0</v>
      </c>
      <c r="O610" s="225">
        <v>0</v>
      </c>
      <c r="P610" s="199">
        <f t="shared" si="74"/>
        <v>7.4556896296296298</v>
      </c>
      <c r="Q610" s="233">
        <v>122.52564</v>
      </c>
      <c r="R610" s="96">
        <v>107.01101</v>
      </c>
      <c r="S610" s="96">
        <v>13.036239999999999</v>
      </c>
      <c r="T610" s="96">
        <v>3.4638999999999998E-5</v>
      </c>
      <c r="U610" s="96">
        <v>0.69894999999999996</v>
      </c>
      <c r="V610" s="96">
        <v>0.2050003</v>
      </c>
      <c r="W610" s="96">
        <v>1.5744</v>
      </c>
      <c r="X610" s="241">
        <f t="shared" si="70"/>
        <v>0.67040205453475088</v>
      </c>
      <c r="Y610" s="241">
        <f t="shared" si="71"/>
        <v>0.262028120541</v>
      </c>
      <c r="Z610" s="241">
        <f t="shared" si="72"/>
        <v>0.14029824849375097</v>
      </c>
      <c r="AA610" s="241">
        <f t="shared" si="73"/>
        <v>0.26807568549999999</v>
      </c>
      <c r="AB610" s="241">
        <v>0.20662649999999999</v>
      </c>
      <c r="AC610" s="241">
        <v>4.679643E-5</v>
      </c>
      <c r="AD610" s="241">
        <v>2.5756567000000001E-2</v>
      </c>
      <c r="AE610" s="241">
        <v>1.2773961E-5</v>
      </c>
      <c r="AF610" s="241">
        <v>2.9224085E-2</v>
      </c>
      <c r="AG610" s="241">
        <v>3.6139815000000002E-4</v>
      </c>
      <c r="AH610" s="241">
        <v>0.13519194000000001</v>
      </c>
      <c r="AI610" s="241">
        <v>2.2673147999999999E-4</v>
      </c>
      <c r="AJ610" s="241">
        <v>1.7219558999999999E-4</v>
      </c>
      <c r="AK610" s="241">
        <v>2.0182477000000001E-4</v>
      </c>
      <c r="AL610" s="241">
        <v>1.7395687000000001E-5</v>
      </c>
      <c r="AM610" s="241">
        <v>6.0726750999999995E-8</v>
      </c>
      <c r="AN610" s="241">
        <v>1.8572082E-3</v>
      </c>
      <c r="AO610" s="241">
        <v>7.5084073999999998E-4</v>
      </c>
      <c r="AP610" s="241">
        <v>1.8800513000000001E-3</v>
      </c>
      <c r="AQ610" s="241">
        <v>1.1877549999999999E-4</v>
      </c>
      <c r="AR610" s="241">
        <v>0.26795690999999999</v>
      </c>
      <c r="AT610" s="193"/>
      <c r="AU610" s="193"/>
      <c r="AV610" s="193"/>
      <c r="AW610" s="193"/>
      <c r="AX610" s="193"/>
      <c r="AY610" s="193"/>
      <c r="AZ610" s="193"/>
      <c r="BA610" s="193"/>
      <c r="BB610" s="193"/>
      <c r="BC610" s="193"/>
      <c r="BD610" s="193"/>
      <c r="BE610" s="315"/>
      <c r="BF610" s="315"/>
      <c r="BG610" s="315"/>
      <c r="BH610" s="315"/>
      <c r="BI610" s="315"/>
      <c r="BJ610" s="315"/>
      <c r="BK610" s="315"/>
    </row>
    <row r="611" spans="1:63" x14ac:dyDescent="0.25">
      <c r="A611" s="43"/>
      <c r="B611" s="184" t="s">
        <v>5770</v>
      </c>
      <c r="C611" s="5" t="s">
        <v>5717</v>
      </c>
      <c r="D611" s="225">
        <v>0.70262727999999997</v>
      </c>
      <c r="E611" s="225">
        <v>0.49656204999999998</v>
      </c>
      <c r="F611" s="225">
        <v>0.10608732999999999</v>
      </c>
      <c r="G611" s="225">
        <v>1.2690698E-2</v>
      </c>
      <c r="H611" s="225">
        <v>9.2401945000000004E-4</v>
      </c>
      <c r="I611" s="225">
        <v>5.0299942E-2</v>
      </c>
      <c r="J611" s="225">
        <v>3.4459612000000001E-2</v>
      </c>
      <c r="K611" s="225">
        <v>4.7881470000000001E-4</v>
      </c>
      <c r="L611" s="225">
        <v>1.1248066999999999E-3</v>
      </c>
      <c r="M611" s="225">
        <v>0</v>
      </c>
      <c r="N611" s="225">
        <v>0</v>
      </c>
      <c r="O611" s="225">
        <v>0</v>
      </c>
      <c r="P611" s="199">
        <f t="shared" si="74"/>
        <v>3.6782374074074071</v>
      </c>
      <c r="Q611" s="233">
        <v>93.125310999999996</v>
      </c>
      <c r="R611" s="96">
        <v>78.215182999999996</v>
      </c>
      <c r="S611" s="96">
        <v>10.61928</v>
      </c>
      <c r="T611" s="96">
        <v>9.2221999999999996E-7</v>
      </c>
      <c r="U611" s="96">
        <v>3.7122999999999999</v>
      </c>
      <c r="V611" s="96">
        <v>2.126611E-3</v>
      </c>
      <c r="W611" s="96">
        <v>0.57642000000000004</v>
      </c>
      <c r="X611" s="241">
        <f t="shared" si="70"/>
        <v>0.41201344028202502</v>
      </c>
      <c r="Y611" s="241">
        <f t="shared" si="71"/>
        <v>0.14883288098861</v>
      </c>
      <c r="Z611" s="241">
        <f t="shared" si="72"/>
        <v>6.7310051039814994E-2</v>
      </c>
      <c r="AA611" s="241">
        <f t="shared" si="73"/>
        <v>0.1958705082536</v>
      </c>
      <c r="AB611" s="241">
        <v>0.10190995</v>
      </c>
      <c r="AC611" s="241">
        <v>3.5616971E-7</v>
      </c>
      <c r="AD611" s="241">
        <v>4.0769522000000001E-3</v>
      </c>
      <c r="AE611" s="241">
        <v>9.2319547999999994E-6</v>
      </c>
      <c r="AF611" s="241">
        <v>4.2832176E-2</v>
      </c>
      <c r="AG611" s="241">
        <v>4.2146641000000003E-6</v>
      </c>
      <c r="AH611" s="241">
        <v>6.6687761999999998E-2</v>
      </c>
      <c r="AI611" s="241">
        <v>1.7296253E-4</v>
      </c>
      <c r="AJ611" s="241">
        <v>5.8795163999999997E-5</v>
      </c>
      <c r="AK611" s="241">
        <v>2.8619495999999999E-4</v>
      </c>
      <c r="AL611" s="241">
        <v>3.0622825999999999E-5</v>
      </c>
      <c r="AM611" s="241">
        <v>1.4849815E-8</v>
      </c>
      <c r="AN611" s="241">
        <v>1.6030482999999999E-5</v>
      </c>
      <c r="AO611" s="241">
        <v>3.0768398000000003E-5</v>
      </c>
      <c r="AP611" s="241">
        <v>2.6899828999999999E-5</v>
      </c>
      <c r="AQ611" s="241">
        <v>2.8182536E-6</v>
      </c>
      <c r="AR611" s="241">
        <v>0.19586769000000001</v>
      </c>
      <c r="AT611" s="193"/>
      <c r="AU611" s="193"/>
      <c r="AV611" s="193"/>
      <c r="AW611" s="193"/>
      <c r="AX611" s="193"/>
      <c r="AY611" s="193"/>
      <c r="AZ611" s="193"/>
      <c r="BA611" s="193"/>
      <c r="BB611" s="193"/>
      <c r="BC611" s="193"/>
      <c r="BD611" s="193"/>
      <c r="BE611" s="315"/>
      <c r="BF611" s="315"/>
      <c r="BG611" s="315"/>
      <c r="BH611" s="315"/>
      <c r="BI611" s="315"/>
      <c r="BJ611" s="315"/>
      <c r="BK611" s="315"/>
    </row>
    <row r="612" spans="1:63" x14ac:dyDescent="0.25">
      <c r="A612" s="43"/>
      <c r="B612" s="184" t="s">
        <v>5770</v>
      </c>
      <c r="C612" s="5" t="s">
        <v>5718</v>
      </c>
      <c r="D612" s="225">
        <v>6.1680349000000003</v>
      </c>
      <c r="E612" s="225">
        <v>3.0679835</v>
      </c>
      <c r="F612" s="225">
        <v>0.94162332999999998</v>
      </c>
      <c r="G612" s="225">
        <v>8.3262794000000001E-2</v>
      </c>
      <c r="H612" s="225">
        <v>1.3546868E-2</v>
      </c>
      <c r="I612" s="225">
        <v>5.3061086E-2</v>
      </c>
      <c r="J612" s="225">
        <v>4.9322732000000001E-2</v>
      </c>
      <c r="K612" s="225">
        <v>5.1673743000000003E-3</v>
      </c>
      <c r="L612" s="225">
        <v>1.9540671999999999</v>
      </c>
      <c r="M612" s="225">
        <v>0</v>
      </c>
      <c r="N612" s="225">
        <v>0</v>
      </c>
      <c r="O612" s="225">
        <v>0</v>
      </c>
      <c r="P612" s="199">
        <f t="shared" si="74"/>
        <v>22.725803703703701</v>
      </c>
      <c r="Q612" s="233">
        <v>330.15884</v>
      </c>
      <c r="R612" s="96">
        <v>265.26553999999999</v>
      </c>
      <c r="S612" s="96">
        <v>55.667920000000002</v>
      </c>
      <c r="T612" s="96">
        <v>1.8102999999999999E-4</v>
      </c>
      <c r="U612" s="96">
        <v>2.5771000000000002</v>
      </c>
      <c r="V612" s="96">
        <v>0.59179999999999999</v>
      </c>
      <c r="W612" s="96">
        <v>6.0563000000000002</v>
      </c>
      <c r="X612" s="241">
        <f t="shared" si="70"/>
        <v>1.9795160742670401</v>
      </c>
      <c r="Y612" s="241">
        <f t="shared" si="71"/>
        <v>0.88045159769900005</v>
      </c>
      <c r="Z612" s="241">
        <f t="shared" si="72"/>
        <v>0.43379981153803998</v>
      </c>
      <c r="AA612" s="241">
        <f t="shared" si="73"/>
        <v>0.66526466503000004</v>
      </c>
      <c r="AB612" s="241">
        <v>0.63021667999999997</v>
      </c>
      <c r="AC612" s="241">
        <v>7.9834940000000006E-5</v>
      </c>
      <c r="AD612" s="241">
        <v>8.3383147000000005E-2</v>
      </c>
      <c r="AE612" s="241">
        <v>4.6530258999999999E-5</v>
      </c>
      <c r="AF612" s="241">
        <v>0.16526399</v>
      </c>
      <c r="AG612" s="241">
        <v>1.4614154999999999E-3</v>
      </c>
      <c r="AH612" s="241">
        <v>0.41226273000000002</v>
      </c>
      <c r="AI612" s="241">
        <v>1.5469360000000001E-3</v>
      </c>
      <c r="AJ612" s="241">
        <v>7.2376213999999996E-4</v>
      </c>
      <c r="AK612" s="241">
        <v>3.60377E-4</v>
      </c>
      <c r="AL612" s="241">
        <v>7.8947743000000001E-5</v>
      </c>
      <c r="AM612" s="241">
        <v>2.2845504E-7</v>
      </c>
      <c r="AN612" s="241">
        <v>6.3544530000000004E-3</v>
      </c>
      <c r="AO612" s="241">
        <v>4.1435092999999997E-3</v>
      </c>
      <c r="AP612" s="241">
        <v>8.3288679000000001E-3</v>
      </c>
      <c r="AQ612" s="241">
        <v>3.2597502999999998E-4</v>
      </c>
      <c r="AR612" s="241">
        <v>0.66493869000000005</v>
      </c>
      <c r="AT612" s="193"/>
      <c r="AU612" s="193"/>
      <c r="AV612" s="193"/>
      <c r="AW612" s="193"/>
      <c r="AX612" s="193"/>
      <c r="AY612" s="193"/>
      <c r="AZ612" s="193"/>
      <c r="BA612" s="193"/>
      <c r="BB612" s="193"/>
      <c r="BC612" s="193"/>
      <c r="BD612" s="193"/>
      <c r="BE612" s="315"/>
      <c r="BF612" s="315"/>
      <c r="BG612" s="315"/>
      <c r="BH612" s="315"/>
      <c r="BI612" s="315"/>
      <c r="BJ612" s="315"/>
      <c r="BK612" s="315"/>
    </row>
    <row r="613" spans="1:63" x14ac:dyDescent="0.25">
      <c r="A613" s="43"/>
      <c r="B613" s="184" t="s">
        <v>5770</v>
      </c>
      <c r="C613" s="5" t="s">
        <v>5719</v>
      </c>
      <c r="D613" s="225">
        <v>3.4765948</v>
      </c>
      <c r="E613" s="225">
        <v>2.4769055999999998</v>
      </c>
      <c r="F613" s="225">
        <v>0.73176814999999995</v>
      </c>
      <c r="G613" s="225">
        <v>6.6227475999999993E-2</v>
      </c>
      <c r="H613" s="225">
        <v>8.9912913000000007E-3</v>
      </c>
      <c r="I613" s="225">
        <v>4.3241846E-2</v>
      </c>
      <c r="J613" s="225">
        <v>3.6079936E-2</v>
      </c>
      <c r="K613" s="225">
        <v>3.7919218E-3</v>
      </c>
      <c r="L613" s="225">
        <v>0.10958851999999999</v>
      </c>
      <c r="M613" s="225">
        <v>0</v>
      </c>
      <c r="N613" s="225">
        <v>0</v>
      </c>
      <c r="O613" s="225">
        <v>0</v>
      </c>
      <c r="P613" s="199">
        <f t="shared" si="74"/>
        <v>18.347448888888888</v>
      </c>
      <c r="Q613" s="233">
        <v>231.00390999999999</v>
      </c>
      <c r="R613" s="96">
        <v>178.31218999999999</v>
      </c>
      <c r="S613" s="96">
        <v>45.187519999999999</v>
      </c>
      <c r="T613" s="96">
        <v>1.1798000000000001E-4</v>
      </c>
      <c r="U613" s="96">
        <v>2.0684</v>
      </c>
      <c r="V613" s="96">
        <v>0.5095828</v>
      </c>
      <c r="W613" s="96">
        <v>4.9260999999999999</v>
      </c>
      <c r="X613" s="241">
        <f t="shared" si="70"/>
        <v>1.49330560212351</v>
      </c>
      <c r="Y613" s="241">
        <f t="shared" si="71"/>
        <v>0.69764962780499995</v>
      </c>
      <c r="Z613" s="241">
        <f t="shared" si="72"/>
        <v>0.34845456434851002</v>
      </c>
      <c r="AA613" s="241">
        <f t="shared" si="73"/>
        <v>0.44720140997000002</v>
      </c>
      <c r="AB613" s="241">
        <v>0.50890658</v>
      </c>
      <c r="AC613" s="241">
        <v>4.8046919000000001E-5</v>
      </c>
      <c r="AD613" s="241">
        <v>6.7053641999999997E-2</v>
      </c>
      <c r="AE613" s="241">
        <v>2.6261486000000001E-5</v>
      </c>
      <c r="AF613" s="241">
        <v>0.12040822</v>
      </c>
      <c r="AG613" s="241">
        <v>1.2068774E-3</v>
      </c>
      <c r="AH613" s="241">
        <v>0.33282939</v>
      </c>
      <c r="AI613" s="241">
        <v>1.2257429E-3</v>
      </c>
      <c r="AJ613" s="241">
        <v>5.8700791000000001E-4</v>
      </c>
      <c r="AK613" s="241">
        <v>2.4454077999999999E-4</v>
      </c>
      <c r="AL613" s="241">
        <v>6.2317528999999993E-5</v>
      </c>
      <c r="AM613" s="241">
        <v>1.8092950999999999E-7</v>
      </c>
      <c r="AN613" s="241">
        <v>5.0495875000000001E-3</v>
      </c>
      <c r="AO613" s="241">
        <v>3.1660806000000001E-3</v>
      </c>
      <c r="AP613" s="241">
        <v>5.2897161999999999E-3</v>
      </c>
      <c r="AQ613" s="241">
        <v>2.6394997E-4</v>
      </c>
      <c r="AR613" s="241">
        <v>0.44693746000000001</v>
      </c>
      <c r="AT613" s="193"/>
      <c r="AU613" s="193"/>
      <c r="AV613" s="193"/>
      <c r="AW613" s="193"/>
      <c r="AX613" s="193"/>
      <c r="AY613" s="193"/>
      <c r="AZ613" s="193"/>
      <c r="BA613" s="193"/>
      <c r="BB613" s="193"/>
      <c r="BC613" s="193"/>
      <c r="BD613" s="193"/>
      <c r="BE613" s="315"/>
      <c r="BF613" s="315"/>
      <c r="BG613" s="315"/>
      <c r="BH613" s="315"/>
      <c r="BI613" s="315"/>
      <c r="BJ613" s="315"/>
      <c r="BK613" s="315"/>
    </row>
    <row r="614" spans="1:63" x14ac:dyDescent="0.25">
      <c r="A614" s="43"/>
      <c r="B614" s="184" t="s">
        <v>5770</v>
      </c>
      <c r="C614" s="5" t="s">
        <v>4643</v>
      </c>
      <c r="D614" s="225">
        <v>4.1688326</v>
      </c>
      <c r="E614" s="225">
        <v>2.9032412000000001</v>
      </c>
      <c r="F614" s="225">
        <v>0.93365956000000005</v>
      </c>
      <c r="G614" s="225">
        <v>7.9205542000000004E-2</v>
      </c>
      <c r="H614" s="225">
        <v>1.4672915E-2</v>
      </c>
      <c r="I614" s="225">
        <v>5.2171233999999997E-2</v>
      </c>
      <c r="J614" s="225">
        <v>4.4381912000000003E-2</v>
      </c>
      <c r="K614" s="225">
        <v>4.5065278E-3</v>
      </c>
      <c r="L614" s="225">
        <v>0.1369937</v>
      </c>
      <c r="M614" s="225">
        <v>0</v>
      </c>
      <c r="N614" s="225">
        <v>0</v>
      </c>
      <c r="O614" s="225">
        <v>0</v>
      </c>
      <c r="P614" s="199">
        <f t="shared" si="74"/>
        <v>21.505490370370371</v>
      </c>
      <c r="Q614" s="233">
        <v>292.14150000000001</v>
      </c>
      <c r="R614" s="96">
        <v>229.56804</v>
      </c>
      <c r="S614" s="96">
        <v>53.59592</v>
      </c>
      <c r="T614" s="96">
        <v>1.5438E-4</v>
      </c>
      <c r="U614" s="96">
        <v>2.4811999999999999</v>
      </c>
      <c r="V614" s="96">
        <v>0.60738599999999998</v>
      </c>
      <c r="W614" s="96">
        <v>5.8887999999999998</v>
      </c>
      <c r="X614" s="241">
        <f t="shared" si="70"/>
        <v>1.82430652761043</v>
      </c>
      <c r="Y614" s="241">
        <f t="shared" si="71"/>
        <v>0.83837848742699994</v>
      </c>
      <c r="Z614" s="241">
        <f t="shared" si="72"/>
        <v>0.41020162190342996</v>
      </c>
      <c r="AA614" s="241">
        <f t="shared" si="73"/>
        <v>0.57572641828000004</v>
      </c>
      <c r="AB614" s="241">
        <v>0.59646098000000003</v>
      </c>
      <c r="AC614" s="241">
        <v>6.3393849000000004E-5</v>
      </c>
      <c r="AD614" s="241">
        <v>8.0585606000000004E-2</v>
      </c>
      <c r="AE614" s="241">
        <v>4.6326977999999999E-5</v>
      </c>
      <c r="AF614" s="241">
        <v>0.15978812000000001</v>
      </c>
      <c r="AG614" s="241">
        <v>1.4340606E-3</v>
      </c>
      <c r="AH614" s="241">
        <v>0.39011892999999997</v>
      </c>
      <c r="AI614" s="241">
        <v>1.5343659999999999E-3</v>
      </c>
      <c r="AJ614" s="241">
        <v>7.0047833999999998E-4</v>
      </c>
      <c r="AK614" s="241">
        <v>3.4418728E-4</v>
      </c>
      <c r="AL614" s="241">
        <v>7.4823656000000006E-5</v>
      </c>
      <c r="AM614" s="241">
        <v>2.1742743E-7</v>
      </c>
      <c r="AN614" s="241">
        <v>6.1700547999999997E-3</v>
      </c>
      <c r="AO614" s="241">
        <v>3.8319122999999999E-3</v>
      </c>
      <c r="AP614" s="241">
        <v>7.4266521000000002E-3</v>
      </c>
      <c r="AQ614" s="241">
        <v>3.3107828000000002E-4</v>
      </c>
      <c r="AR614" s="241">
        <v>0.57539534000000003</v>
      </c>
      <c r="AT614" s="193"/>
      <c r="AU614" s="193"/>
      <c r="AV614" s="193"/>
      <c r="AW614" s="193"/>
      <c r="AX614" s="193"/>
      <c r="AY614" s="193"/>
      <c r="AZ614" s="193"/>
      <c r="BA614" s="193"/>
      <c r="BB614" s="193"/>
      <c r="BC614" s="193"/>
      <c r="BD614" s="193"/>
      <c r="BE614" s="315"/>
      <c r="BF614" s="315"/>
      <c r="BG614" s="315"/>
      <c r="BH614" s="315"/>
      <c r="BI614" s="315"/>
      <c r="BJ614" s="315"/>
      <c r="BK614" s="315"/>
    </row>
    <row r="615" spans="1:63" x14ac:dyDescent="0.25">
      <c r="A615" s="43"/>
      <c r="B615" s="184" t="s">
        <v>5770</v>
      </c>
      <c r="C615" s="5" t="s">
        <v>4644</v>
      </c>
      <c r="D615" s="225">
        <v>0.60047488999999998</v>
      </c>
      <c r="E615" s="225">
        <v>0.44569162000000001</v>
      </c>
      <c r="F615" s="225">
        <v>8.6394578999999999E-2</v>
      </c>
      <c r="G615" s="225">
        <v>1.3109412000000001E-2</v>
      </c>
      <c r="H615" s="225">
        <v>1.0734771000000001E-2</v>
      </c>
      <c r="I615" s="225">
        <v>1.2105088E-2</v>
      </c>
      <c r="J615" s="225">
        <v>1.1883684E-2</v>
      </c>
      <c r="K615" s="225">
        <v>7.8357540999999999E-4</v>
      </c>
      <c r="L615" s="225">
        <v>1.9772161999999999E-2</v>
      </c>
      <c r="M615" s="225">
        <v>0</v>
      </c>
      <c r="N615" s="225">
        <v>0</v>
      </c>
      <c r="O615" s="225">
        <v>0</v>
      </c>
      <c r="P615" s="199">
        <f t="shared" si="74"/>
        <v>3.3014194074074075</v>
      </c>
      <c r="Q615" s="233">
        <v>94.470400999999995</v>
      </c>
      <c r="R615" s="96">
        <v>84.454676000000006</v>
      </c>
      <c r="S615" s="96">
        <v>8.4632799999999992</v>
      </c>
      <c r="T615" s="96">
        <v>5.0753E-5</v>
      </c>
      <c r="U615" s="96">
        <v>0.38824999999999998</v>
      </c>
      <c r="V615" s="96">
        <v>0.13794409999999999</v>
      </c>
      <c r="W615" s="96">
        <v>1.0262</v>
      </c>
      <c r="X615" s="241">
        <f t="shared" si="70"/>
        <v>0.39768155160512897</v>
      </c>
      <c r="Y615" s="241">
        <f t="shared" si="71"/>
        <v>0.12076246064109999</v>
      </c>
      <c r="Z615" s="241">
        <f t="shared" si="72"/>
        <v>6.5547706708028994E-2</v>
      </c>
      <c r="AA615" s="241">
        <f t="shared" si="73"/>
        <v>0.21137138425599999</v>
      </c>
      <c r="AB615" s="241">
        <v>9.1510596E-2</v>
      </c>
      <c r="AC615" s="241">
        <v>1.8859679000000001E-5</v>
      </c>
      <c r="AD615" s="241">
        <v>1.1725451E-2</v>
      </c>
      <c r="AE615" s="241">
        <v>7.5338920999999997E-6</v>
      </c>
      <c r="AF615" s="241">
        <v>1.7256206E-2</v>
      </c>
      <c r="AG615" s="241">
        <v>2.4381407000000001E-4</v>
      </c>
      <c r="AH615" s="241">
        <v>5.9891720000000002E-2</v>
      </c>
      <c r="AI615" s="241">
        <v>1.4115197E-4</v>
      </c>
      <c r="AJ615" s="241">
        <v>1.0433205999999999E-4</v>
      </c>
      <c r="AK615" s="241">
        <v>1.5564303999999999E-4</v>
      </c>
      <c r="AL615" s="241">
        <v>1.0274688000000001E-5</v>
      </c>
      <c r="AM615" s="241">
        <v>3.6310028999999998E-8</v>
      </c>
      <c r="AN615" s="241">
        <v>8.1384730999999998E-4</v>
      </c>
      <c r="AO615" s="241">
        <v>4.2326963000000002E-4</v>
      </c>
      <c r="AP615" s="241">
        <v>4.0074317000000003E-3</v>
      </c>
      <c r="AQ615" s="241">
        <v>4.8654255999999999E-5</v>
      </c>
      <c r="AR615" s="241">
        <v>0.21132272999999999</v>
      </c>
      <c r="AT615" s="193"/>
      <c r="AU615" s="193"/>
      <c r="AV615" s="193"/>
      <c r="AW615" s="193"/>
      <c r="AX615" s="193"/>
      <c r="AY615" s="193"/>
      <c r="AZ615" s="193"/>
      <c r="BA615" s="193"/>
      <c r="BB615" s="193"/>
      <c r="BC615" s="193"/>
      <c r="BD615" s="193"/>
      <c r="BE615" s="315"/>
      <c r="BF615" s="315"/>
      <c r="BG615" s="315"/>
      <c r="BH615" s="315"/>
      <c r="BI615" s="315"/>
      <c r="BJ615" s="315"/>
      <c r="BK615" s="315"/>
    </row>
    <row r="616" spans="1:63" x14ac:dyDescent="0.25">
      <c r="A616" s="43"/>
      <c r="B616" s="184" t="s">
        <v>5770</v>
      </c>
      <c r="C616" s="5" t="s">
        <v>6945</v>
      </c>
      <c r="D616" s="225">
        <v>0.81683720000000004</v>
      </c>
      <c r="E616" s="225">
        <v>0.54831121000000005</v>
      </c>
      <c r="F616" s="225">
        <v>0.11817909</v>
      </c>
      <c r="G616" s="225">
        <v>4.3847256000000001E-2</v>
      </c>
      <c r="H616" s="225">
        <v>1.3536045999999999E-2</v>
      </c>
      <c r="I616" s="225">
        <v>2.3121082000000001E-2</v>
      </c>
      <c r="J616" s="225">
        <v>1.2995858000000001E-2</v>
      </c>
      <c r="K616" s="225">
        <v>9.7359743E-4</v>
      </c>
      <c r="L616" s="225">
        <v>5.5873064E-2</v>
      </c>
      <c r="M616" s="225">
        <v>0</v>
      </c>
      <c r="N616" s="225">
        <v>0</v>
      </c>
      <c r="O616" s="225">
        <v>0</v>
      </c>
      <c r="P616" s="199">
        <f t="shared" si="74"/>
        <v>4.0615645185185185</v>
      </c>
      <c r="Q616" s="233">
        <v>103.68669</v>
      </c>
      <c r="R616" s="96">
        <v>78.765474999999995</v>
      </c>
      <c r="S616" s="96">
        <v>21.10304</v>
      </c>
      <c r="T616" s="96">
        <v>2.6758E-5</v>
      </c>
      <c r="U616" s="96">
        <v>0.96762000000000004</v>
      </c>
      <c r="V616" s="96">
        <v>0.37412889999999999</v>
      </c>
      <c r="W616" s="96">
        <v>2.4763999999999999</v>
      </c>
      <c r="X616" s="241">
        <f t="shared" si="70"/>
        <v>0.46106528676257597</v>
      </c>
      <c r="Y616" s="241">
        <f t="shared" si="71"/>
        <v>0.18482239609699999</v>
      </c>
      <c r="Z616" s="241">
        <f t="shared" si="72"/>
        <v>7.8894012565575974E-2</v>
      </c>
      <c r="AA616" s="241">
        <f t="shared" si="73"/>
        <v>0.19734887809999999</v>
      </c>
      <c r="AB616" s="241">
        <v>0.11257491</v>
      </c>
      <c r="AC616" s="241">
        <v>1.2099197999999999E-4</v>
      </c>
      <c r="AD616" s="241">
        <v>4.6285687999999998E-2</v>
      </c>
      <c r="AE616" s="241">
        <v>9.2988770000000004E-6</v>
      </c>
      <c r="AF616" s="241">
        <v>2.5190160999999999E-2</v>
      </c>
      <c r="AG616" s="241">
        <v>6.4134624000000001E-4</v>
      </c>
      <c r="AH616" s="241">
        <v>7.3677782999999997E-2</v>
      </c>
      <c r="AI616" s="241">
        <v>1.9305329999999999E-4</v>
      </c>
      <c r="AJ616" s="241">
        <v>2.7694558000000003E-4</v>
      </c>
      <c r="AK616" s="241">
        <v>3.8383504000000002E-4</v>
      </c>
      <c r="AL616" s="241">
        <v>2.5903203000000001E-5</v>
      </c>
      <c r="AM616" s="241">
        <v>9.4602576000000001E-8</v>
      </c>
      <c r="AN616" s="241">
        <v>2.2241973999999999E-3</v>
      </c>
      <c r="AO616" s="241">
        <v>8.0421414000000002E-4</v>
      </c>
      <c r="AP616" s="241">
        <v>1.3079863E-3</v>
      </c>
      <c r="AQ616" s="241">
        <v>1.3507809999999999E-4</v>
      </c>
      <c r="AR616" s="241">
        <v>0.19721379999999999</v>
      </c>
      <c r="AT616" s="193"/>
      <c r="AU616" s="193"/>
      <c r="AV616" s="193"/>
      <c r="AW616" s="193"/>
      <c r="AX616" s="193"/>
      <c r="AY616" s="193"/>
      <c r="AZ616" s="193"/>
      <c r="BA616" s="193"/>
      <c r="BB616" s="193"/>
      <c r="BC616" s="193"/>
      <c r="BD616" s="193"/>
      <c r="BE616" s="315"/>
      <c r="BF616" s="315"/>
      <c r="BG616" s="315"/>
      <c r="BH616" s="315"/>
      <c r="BI616" s="315"/>
      <c r="BJ616" s="315"/>
      <c r="BK616" s="315"/>
    </row>
    <row r="617" spans="1:63" x14ac:dyDescent="0.25">
      <c r="A617" s="43" t="s">
        <v>1753</v>
      </c>
      <c r="B617" s="184" t="s">
        <v>5770</v>
      </c>
      <c r="C617" s="5" t="s">
        <v>2687</v>
      </c>
      <c r="D617" s="225">
        <v>0.8945902</v>
      </c>
      <c r="E617" s="225">
        <v>0.60247481000000003</v>
      </c>
      <c r="F617" s="225">
        <v>0.13392233000000001</v>
      </c>
      <c r="G617" s="225">
        <v>4.4992838E-2</v>
      </c>
      <c r="H617" s="225">
        <v>1.6653365999999999E-2</v>
      </c>
      <c r="I617" s="225">
        <v>2.5739954999999998E-2</v>
      </c>
      <c r="J617" s="225">
        <v>1.4651179E-2</v>
      </c>
      <c r="K617" s="225">
        <v>1.1023447999999999E-3</v>
      </c>
      <c r="L617" s="225">
        <v>5.5053368999999998E-2</v>
      </c>
      <c r="M617" s="225">
        <v>0</v>
      </c>
      <c r="N617" s="225">
        <v>0</v>
      </c>
      <c r="O617" s="225">
        <v>0</v>
      </c>
      <c r="P617" s="199">
        <f t="shared" si="74"/>
        <v>4.4627763703703707</v>
      </c>
      <c r="Q617" s="233">
        <v>119.47257</v>
      </c>
      <c r="R617" s="96">
        <v>91.064937</v>
      </c>
      <c r="S617" s="96">
        <v>24.111920000000001</v>
      </c>
      <c r="T617" s="96">
        <v>2.6933000000000001E-5</v>
      </c>
      <c r="U617" s="96">
        <v>1.0743</v>
      </c>
      <c r="V617" s="96">
        <v>0.42599009999999998</v>
      </c>
      <c r="W617" s="96">
        <v>2.7953999999999999</v>
      </c>
      <c r="X617" s="241">
        <f t="shared" si="70"/>
        <v>0.51932673210011004</v>
      </c>
      <c r="Y617" s="241">
        <f t="shared" si="71"/>
        <v>0.20471708132800001</v>
      </c>
      <c r="Z617" s="241">
        <f t="shared" si="72"/>
        <v>8.6487575212110007E-2</v>
      </c>
      <c r="AA617" s="241">
        <f t="shared" si="73"/>
        <v>0.22812207556000003</v>
      </c>
      <c r="AB617" s="241">
        <v>0.12369477</v>
      </c>
      <c r="AC617" s="241">
        <v>1.4838454E-4</v>
      </c>
      <c r="AD617" s="241">
        <v>5.1804083000000001E-2</v>
      </c>
      <c r="AE617" s="241">
        <v>1.0720998000000001E-5</v>
      </c>
      <c r="AF617" s="241">
        <v>2.8329651000000001E-2</v>
      </c>
      <c r="AG617" s="241">
        <v>7.2947178999999997E-4</v>
      </c>
      <c r="AH617" s="241">
        <v>8.0954965000000004E-2</v>
      </c>
      <c r="AI617" s="241">
        <v>2.1900454E-4</v>
      </c>
      <c r="AJ617" s="241">
        <v>3.1129965000000002E-4</v>
      </c>
      <c r="AK617" s="241">
        <v>4.6505734E-4</v>
      </c>
      <c r="AL617" s="241">
        <v>2.8632840000000001E-5</v>
      </c>
      <c r="AM617" s="241">
        <v>1.0667211000000001E-7</v>
      </c>
      <c r="AN617" s="241">
        <v>2.3160117E-3</v>
      </c>
      <c r="AO617" s="241">
        <v>8.3118617000000001E-4</v>
      </c>
      <c r="AP617" s="241">
        <v>1.3613112999999999E-3</v>
      </c>
      <c r="AQ617" s="241">
        <v>1.3347555999999999E-4</v>
      </c>
      <c r="AR617" s="241">
        <v>0.22798860000000001</v>
      </c>
      <c r="AT617" s="193"/>
      <c r="AU617" s="193"/>
      <c r="AV617" s="193"/>
      <c r="AW617" s="193"/>
      <c r="AX617" s="193"/>
      <c r="AY617" s="193"/>
      <c r="AZ617" s="193"/>
      <c r="BA617" s="193"/>
      <c r="BB617" s="193"/>
      <c r="BC617" s="193"/>
      <c r="BD617" s="193"/>
      <c r="BE617" s="315"/>
      <c r="BF617" s="315"/>
      <c r="BG617" s="315"/>
      <c r="BH617" s="315"/>
      <c r="BI617" s="315"/>
      <c r="BJ617" s="315"/>
      <c r="BK617" s="315"/>
    </row>
    <row r="618" spans="1:63" x14ac:dyDescent="0.25">
      <c r="A618" s="43"/>
      <c r="B618" s="184" t="s">
        <v>5770</v>
      </c>
      <c r="C618" s="5" t="s">
        <v>2688</v>
      </c>
      <c r="D618" s="225">
        <v>0.23079306999999999</v>
      </c>
      <c r="E618" s="225">
        <v>0.19370271</v>
      </c>
      <c r="F618" s="225">
        <v>2.9626212999999998E-2</v>
      </c>
      <c r="G618" s="225">
        <v>1.8661886E-4</v>
      </c>
      <c r="H618" s="225">
        <v>5.1132534999999998E-4</v>
      </c>
      <c r="I618" s="225">
        <v>2.9878002000000002E-3</v>
      </c>
      <c r="J618" s="225">
        <v>2.4722192E-3</v>
      </c>
      <c r="K618" s="225">
        <v>1.2712102999999999E-3</v>
      </c>
      <c r="L618" s="225">
        <v>3.4976659000000001E-5</v>
      </c>
      <c r="M618" s="225">
        <v>0</v>
      </c>
      <c r="N618" s="225">
        <v>0</v>
      </c>
      <c r="O618" s="225">
        <v>0</v>
      </c>
      <c r="P618" s="199">
        <f t="shared" si="74"/>
        <v>1.4348348888888889</v>
      </c>
      <c r="Q618" s="233">
        <v>68.500917999999999</v>
      </c>
      <c r="R618" s="96">
        <v>66.609964000000005</v>
      </c>
      <c r="S618" s="96">
        <v>1.68588</v>
      </c>
      <c r="T618" s="96">
        <v>4.0242999999999998E-8</v>
      </c>
      <c r="U618" s="96">
        <v>0.12035</v>
      </c>
      <c r="V618" s="96">
        <v>8.0977799999999996E-5</v>
      </c>
      <c r="W618" s="96">
        <v>8.4642999999999996E-2</v>
      </c>
      <c r="X618" s="241">
        <f t="shared" si="70"/>
        <v>0.23911286390188125</v>
      </c>
      <c r="Y618" s="241">
        <f t="shared" si="71"/>
        <v>4.6335857056681994E-2</v>
      </c>
      <c r="Z618" s="241">
        <f t="shared" si="72"/>
        <v>2.6078363739039233E-2</v>
      </c>
      <c r="AA618" s="241">
        <f t="shared" si="73"/>
        <v>0.16669864310616</v>
      </c>
      <c r="AB618" s="241">
        <v>3.9771369000000001E-2</v>
      </c>
      <c r="AC618" s="241">
        <v>1.5373052000000001E-8</v>
      </c>
      <c r="AD618" s="241">
        <v>1.2332306E-4</v>
      </c>
      <c r="AE618" s="241">
        <v>3.6233211999999999E-6</v>
      </c>
      <c r="AF618" s="241">
        <v>6.4373446000000004E-3</v>
      </c>
      <c r="AG618" s="241">
        <v>1.8170242999999999E-7</v>
      </c>
      <c r="AH618" s="241">
        <v>2.6025418000000002E-2</v>
      </c>
      <c r="AI618" s="241">
        <v>4.7782754E-5</v>
      </c>
      <c r="AJ618" s="241">
        <v>1.115419E-6</v>
      </c>
      <c r="AK618" s="241">
        <v>7.6806122000000004E-7</v>
      </c>
      <c r="AL618" s="241">
        <v>2.4105924000000001E-7</v>
      </c>
      <c r="AM618" s="241">
        <v>5.1951922999999996E-10</v>
      </c>
      <c r="AN618" s="241">
        <v>7.6390617000000005E-7</v>
      </c>
      <c r="AO618" s="241">
        <v>2.4722926999999998E-6</v>
      </c>
      <c r="AP618" s="241">
        <v>-1.9827280999999999E-7</v>
      </c>
      <c r="AQ618" s="241">
        <v>3.1310616000000002E-7</v>
      </c>
      <c r="AR618" s="241">
        <v>0.16669833000000001</v>
      </c>
      <c r="AT618" s="193"/>
      <c r="AU618" s="193"/>
      <c r="AV618" s="193"/>
      <c r="AW618" s="193"/>
      <c r="AX618" s="193"/>
      <c r="AY618" s="193"/>
      <c r="AZ618" s="193"/>
      <c r="BA618" s="193"/>
      <c r="BB618" s="193"/>
      <c r="BC618" s="193"/>
      <c r="BD618" s="193"/>
      <c r="BE618" s="315"/>
      <c r="BF618" s="315"/>
      <c r="BG618" s="315"/>
      <c r="BH618" s="315"/>
      <c r="BI618" s="315"/>
      <c r="BJ618" s="315"/>
      <c r="BK618" s="315"/>
    </row>
    <row r="619" spans="1:63" x14ac:dyDescent="0.25">
      <c r="A619" s="43"/>
      <c r="B619" s="184" t="s">
        <v>5770</v>
      </c>
      <c r="C619" s="5" t="s">
        <v>2689</v>
      </c>
      <c r="D619" s="225">
        <v>0.24939396999999999</v>
      </c>
      <c r="E619" s="225">
        <v>0.21505938999999999</v>
      </c>
      <c r="F619" s="225">
        <v>2.5752547000000001E-2</v>
      </c>
      <c r="G619" s="225">
        <v>1.6946069E-4</v>
      </c>
      <c r="H619" s="225">
        <v>5.3478534999999998E-4</v>
      </c>
      <c r="I619" s="225">
        <v>2.9020393E-3</v>
      </c>
      <c r="J619" s="225">
        <v>2.3158123000000001E-3</v>
      </c>
      <c r="K619" s="225">
        <v>2.6220286E-3</v>
      </c>
      <c r="L619" s="225">
        <v>3.7908748000000003E-5</v>
      </c>
      <c r="M619" s="225">
        <v>0</v>
      </c>
      <c r="N619" s="225">
        <v>0</v>
      </c>
      <c r="O619" s="225">
        <v>0</v>
      </c>
      <c r="P619" s="199">
        <f t="shared" si="74"/>
        <v>1.5930325185185183</v>
      </c>
      <c r="Q619" s="233">
        <v>73.332406000000006</v>
      </c>
      <c r="R619" s="96">
        <v>72.366076000000007</v>
      </c>
      <c r="S619" s="96">
        <v>0.87539199999999995</v>
      </c>
      <c r="T619" s="96">
        <v>4.0532000000000002E-8</v>
      </c>
      <c r="U619" s="96">
        <v>7.2909000000000002E-2</v>
      </c>
      <c r="V619" s="96">
        <v>8.3828500000000006E-5</v>
      </c>
      <c r="W619" s="96">
        <v>1.7944999999999999E-2</v>
      </c>
      <c r="X619" s="241">
        <f t="shared" si="70"/>
        <v>0.2602420544100269</v>
      </c>
      <c r="Y619" s="241">
        <f t="shared" si="71"/>
        <v>5.0136129051283999E-2</v>
      </c>
      <c r="Z619" s="241">
        <f t="shared" si="72"/>
        <v>2.8938739819232871E-2</v>
      </c>
      <c r="AA619" s="241">
        <f t="shared" si="73"/>
        <v>0.18116718553951</v>
      </c>
      <c r="AB619" s="241">
        <v>4.415732E-2</v>
      </c>
      <c r="AC619" s="241">
        <v>1.5529244000000001E-8</v>
      </c>
      <c r="AD619" s="241">
        <v>1.2052745E-4</v>
      </c>
      <c r="AE619" s="241">
        <v>3.6776372999999999E-6</v>
      </c>
      <c r="AF619" s="241">
        <v>5.854405E-3</v>
      </c>
      <c r="AG619" s="241">
        <v>1.8343474000000001E-7</v>
      </c>
      <c r="AH619" s="241">
        <v>2.8892517999999999E-2</v>
      </c>
      <c r="AI619" s="241">
        <v>4.1142286000000003E-5</v>
      </c>
      <c r="AJ619" s="241">
        <v>1.0134218E-6</v>
      </c>
      <c r="AK619" s="241">
        <v>7.4733929000000004E-7</v>
      </c>
      <c r="AL619" s="241">
        <v>2.1720259000000001E-7</v>
      </c>
      <c r="AM619" s="241">
        <v>4.6781387000000003E-10</v>
      </c>
      <c r="AN619" s="241">
        <v>7.5614903999999996E-7</v>
      </c>
      <c r="AO619" s="241">
        <v>2.2657136E-6</v>
      </c>
      <c r="AP619" s="241">
        <v>7.9239099000000001E-8</v>
      </c>
      <c r="AQ619" s="241">
        <v>2.4553950999999998E-7</v>
      </c>
      <c r="AR619" s="241">
        <v>0.18116694</v>
      </c>
      <c r="AT619" s="193"/>
      <c r="AU619" s="193"/>
      <c r="AV619" s="193"/>
      <c r="AW619" s="193"/>
      <c r="AX619" s="193"/>
      <c r="AY619" s="193"/>
      <c r="AZ619" s="193"/>
      <c r="BA619" s="193"/>
      <c r="BB619" s="193"/>
      <c r="BC619" s="193"/>
      <c r="BD619" s="193"/>
      <c r="BE619" s="315"/>
      <c r="BF619" s="315"/>
      <c r="BG619" s="315"/>
      <c r="BH619" s="315"/>
      <c r="BI619" s="315"/>
      <c r="BJ619" s="315"/>
      <c r="BK619" s="315"/>
    </row>
    <row r="620" spans="1:63" x14ac:dyDescent="0.25">
      <c r="A620" s="43"/>
      <c r="B620" s="184" t="s">
        <v>5770</v>
      </c>
      <c r="C620" s="5" t="s">
        <v>2690</v>
      </c>
      <c r="D620" s="225">
        <v>15.03936</v>
      </c>
      <c r="E620" s="225">
        <v>13.945681</v>
      </c>
      <c r="F620" s="225">
        <v>0.85900167000000005</v>
      </c>
      <c r="G620" s="225">
        <v>3.3310832999999998E-2</v>
      </c>
      <c r="H620" s="225">
        <v>2.6300055000000001E-3</v>
      </c>
      <c r="I620" s="225">
        <v>8.1153827999999997E-2</v>
      </c>
      <c r="J620" s="225">
        <v>4.0324242000000003E-2</v>
      </c>
      <c r="K620" s="225">
        <v>8.7950253000000005E-4</v>
      </c>
      <c r="L620" s="225">
        <v>7.6378478E-2</v>
      </c>
      <c r="M620" s="225">
        <v>0</v>
      </c>
      <c r="N620" s="225">
        <v>0</v>
      </c>
      <c r="O620" s="225">
        <v>0</v>
      </c>
      <c r="P620" s="199">
        <f t="shared" si="74"/>
        <v>103.30134074074074</v>
      </c>
      <c r="Q620" s="233">
        <v>160.57418999999999</v>
      </c>
      <c r="R620" s="96">
        <v>125.66054</v>
      </c>
      <c r="S620" s="96">
        <v>30.413039999999999</v>
      </c>
      <c r="T620" s="96">
        <v>7.3619000000000001E-5</v>
      </c>
      <c r="U620" s="96">
        <v>0.95813000000000004</v>
      </c>
      <c r="V620" s="96">
        <v>0.36820249999999999</v>
      </c>
      <c r="W620" s="96">
        <v>3.1741999999999999</v>
      </c>
      <c r="X620" s="241">
        <f t="shared" si="70"/>
        <v>5.6495624817130068</v>
      </c>
      <c r="Y620" s="241">
        <f t="shared" si="71"/>
        <v>3.4524976941720005</v>
      </c>
      <c r="Z620" s="241">
        <f t="shared" si="72"/>
        <v>1.8820493703710068</v>
      </c>
      <c r="AA620" s="241">
        <f t="shared" si="73"/>
        <v>0.31501541716999998</v>
      </c>
      <c r="AB620" s="241">
        <v>2.8642143999999998</v>
      </c>
      <c r="AC620" s="241">
        <v>0.36865212000000003</v>
      </c>
      <c r="AD620" s="241">
        <v>5.5826489E-2</v>
      </c>
      <c r="AE620" s="241">
        <v>3.2085882000000001E-5</v>
      </c>
      <c r="AF620" s="241">
        <v>0.16313648</v>
      </c>
      <c r="AG620" s="241">
        <v>6.3611929000000002E-4</v>
      </c>
      <c r="AH620" s="241">
        <v>1.8733671999999999</v>
      </c>
      <c r="AI620" s="241">
        <v>1.4513362E-3</v>
      </c>
      <c r="AJ620" s="241">
        <v>2.8922254000000001E-4</v>
      </c>
      <c r="AK620" s="241">
        <v>1.6575231999999999E-4</v>
      </c>
      <c r="AL620" s="241">
        <v>3.0452067999999998E-5</v>
      </c>
      <c r="AM620" s="241">
        <v>9.4943007000000004E-8</v>
      </c>
      <c r="AN620" s="241">
        <v>2.6482342999999998E-3</v>
      </c>
      <c r="AO620" s="241">
        <v>1.1753096E-3</v>
      </c>
      <c r="AP620" s="241">
        <v>2.9217684000000001E-3</v>
      </c>
      <c r="AQ620" s="241">
        <v>1.8631717E-4</v>
      </c>
      <c r="AR620" s="241">
        <v>0.31482909999999997</v>
      </c>
      <c r="AT620" s="193"/>
      <c r="AU620" s="193"/>
      <c r="AV620" s="193"/>
      <c r="AW620" s="193"/>
      <c r="AX620" s="193"/>
      <c r="AY620" s="193"/>
      <c r="AZ620" s="193"/>
      <c r="BA620" s="193"/>
      <c r="BB620" s="193"/>
      <c r="BC620" s="193"/>
      <c r="BD620" s="193"/>
      <c r="BE620" s="315"/>
      <c r="BF620" s="315"/>
      <c r="BG620" s="315"/>
      <c r="BH620" s="315"/>
      <c r="BI620" s="315"/>
      <c r="BJ620" s="315"/>
      <c r="BK620" s="315"/>
    </row>
    <row r="621" spans="1:63" x14ac:dyDescent="0.25">
      <c r="A621" s="43"/>
      <c r="B621" s="184" t="s">
        <v>5770</v>
      </c>
      <c r="C621" s="5" t="s">
        <v>2691</v>
      </c>
      <c r="D621" s="225">
        <v>0.36855768</v>
      </c>
      <c r="E621" s="225">
        <v>0.20630064000000001</v>
      </c>
      <c r="F621" s="225">
        <v>5.2849135999999998E-2</v>
      </c>
      <c r="G621" s="225">
        <v>1.1937237999999999E-2</v>
      </c>
      <c r="H621" s="225">
        <v>1.883845E-2</v>
      </c>
      <c r="I621" s="225">
        <v>5.7458004999999999E-2</v>
      </c>
      <c r="J621" s="225">
        <v>9.3019537000000002E-4</v>
      </c>
      <c r="K621" s="225">
        <v>6.9196392999999994E-5</v>
      </c>
      <c r="L621" s="225">
        <v>2.0174816000000002E-2</v>
      </c>
      <c r="M621" s="225">
        <v>0</v>
      </c>
      <c r="N621" s="225">
        <v>0</v>
      </c>
      <c r="O621" s="225">
        <v>0</v>
      </c>
      <c r="P621" s="199">
        <f t="shared" si="74"/>
        <v>1.5281528888888889</v>
      </c>
      <c r="Q621" s="233">
        <v>53.647736999999999</v>
      </c>
      <c r="R621" s="96">
        <v>12.762969999999999</v>
      </c>
      <c r="S621" s="96">
        <v>4.4122399999999997</v>
      </c>
      <c r="T621" s="96">
        <v>3.1591999999999998</v>
      </c>
      <c r="U621" s="96">
        <v>32.593000000000004</v>
      </c>
      <c r="V621" s="96">
        <v>6.3977900000000004E-2</v>
      </c>
      <c r="W621" s="96">
        <v>0.65634999999999999</v>
      </c>
      <c r="X621" s="241">
        <f t="shared" si="70"/>
        <v>4.0072822637839707</v>
      </c>
      <c r="Y621" s="241">
        <f t="shared" si="71"/>
        <v>7.5363337336599986E-2</v>
      </c>
      <c r="Z621" s="241">
        <f t="shared" si="72"/>
        <v>3.8999024404613709</v>
      </c>
      <c r="AA621" s="241">
        <f t="shared" si="73"/>
        <v>3.2016485986000001E-2</v>
      </c>
      <c r="AB621" s="241">
        <v>4.2356286E-2</v>
      </c>
      <c r="AC621" s="241">
        <v>4.3516190000000003E-6</v>
      </c>
      <c r="AD621" s="241">
        <v>1.2334632E-2</v>
      </c>
      <c r="AE621" s="241">
        <v>5.6966875999999999E-6</v>
      </c>
      <c r="AF621" s="241">
        <v>2.0520968000000001E-2</v>
      </c>
      <c r="AG621" s="241">
        <v>1.4140303E-4</v>
      </c>
      <c r="AH621" s="241">
        <v>2.7720134E-2</v>
      </c>
      <c r="AI621" s="241">
        <v>9.4796123000000002E-5</v>
      </c>
      <c r="AJ621" s="241">
        <v>6.1222332000000006E-5</v>
      </c>
      <c r="AK621" s="241">
        <v>1.7590580000000001E-2</v>
      </c>
      <c r="AL621" s="241">
        <v>1.2598497E-5</v>
      </c>
      <c r="AM621" s="241">
        <v>2.0779370999999999E-8</v>
      </c>
      <c r="AN621" s="241">
        <v>6.9066688000000001E-2</v>
      </c>
      <c r="AO621" s="241">
        <v>4.6190073000000002E-4</v>
      </c>
      <c r="AP621" s="241">
        <v>3.7848945000000001</v>
      </c>
      <c r="AQ621" s="241">
        <v>4.8964985999999998E-5</v>
      </c>
      <c r="AR621" s="241">
        <v>3.1967520999999999E-2</v>
      </c>
      <c r="AT621" s="193"/>
      <c r="AU621" s="193"/>
      <c r="AV621" s="193"/>
      <c r="AW621" s="193"/>
      <c r="AX621" s="193"/>
      <c r="AY621" s="193"/>
      <c r="AZ621" s="193"/>
      <c r="BA621" s="193"/>
      <c r="BB621" s="193"/>
      <c r="BC621" s="193"/>
      <c r="BD621" s="193"/>
      <c r="BE621" s="315"/>
      <c r="BF621" s="315"/>
      <c r="BG621" s="315"/>
      <c r="BH621" s="315"/>
      <c r="BI621" s="315"/>
      <c r="BJ621" s="315"/>
      <c r="BK621" s="315"/>
    </row>
    <row r="622" spans="1:63" x14ac:dyDescent="0.25">
      <c r="A622" s="43"/>
      <c r="B622" s="184" t="s">
        <v>5770</v>
      </c>
      <c r="C622" s="5" t="s">
        <v>2692</v>
      </c>
      <c r="D622" s="225">
        <v>0.10105537000000001</v>
      </c>
      <c r="E622" s="225">
        <v>7.3175957999999999E-2</v>
      </c>
      <c r="F622" s="225">
        <v>1.4428283E-2</v>
      </c>
      <c r="G622" s="225">
        <v>2.7568394999999998E-3</v>
      </c>
      <c r="H622" s="225">
        <v>4.0085960999999999E-4</v>
      </c>
      <c r="I622" s="225">
        <v>2.2992553000000002E-3</v>
      </c>
      <c r="J622" s="225">
        <v>1.2545249E-3</v>
      </c>
      <c r="K622" s="225">
        <v>8.5343243000000004E-5</v>
      </c>
      <c r="L622" s="225">
        <v>6.6543024999999997E-3</v>
      </c>
      <c r="M622" s="225">
        <v>0</v>
      </c>
      <c r="N622" s="225">
        <v>0</v>
      </c>
      <c r="O622" s="225">
        <v>0</v>
      </c>
      <c r="P622" s="199">
        <f t="shared" si="74"/>
        <v>0.54204413333333334</v>
      </c>
      <c r="Q622" s="233">
        <v>15.549659</v>
      </c>
      <c r="R622" s="96">
        <v>13.507702999999999</v>
      </c>
      <c r="S622" s="96">
        <v>1.707608</v>
      </c>
      <c r="T622" s="96">
        <v>6.3082E-6</v>
      </c>
      <c r="U622" s="96">
        <v>8.5545999999999997E-2</v>
      </c>
      <c r="V622" s="96">
        <v>3.061651E-2</v>
      </c>
      <c r="W622" s="96">
        <v>0.21818000000000001</v>
      </c>
      <c r="X622" s="241">
        <f t="shared" si="70"/>
        <v>6.5363486372658597E-2</v>
      </c>
      <c r="Y622" s="241">
        <f t="shared" si="71"/>
        <v>2.0969268897300001E-2</v>
      </c>
      <c r="Z622" s="241">
        <f t="shared" si="72"/>
        <v>1.0574978145358601E-2</v>
      </c>
      <c r="AA622" s="241">
        <f t="shared" si="73"/>
        <v>3.381923933E-2</v>
      </c>
      <c r="AB622" s="241">
        <v>1.5023472E-2</v>
      </c>
      <c r="AC622" s="241">
        <v>3.0124659999999999E-6</v>
      </c>
      <c r="AD622" s="241">
        <v>2.8496776999999999E-3</v>
      </c>
      <c r="AE622" s="241">
        <v>1.0741433E-6</v>
      </c>
      <c r="AF622" s="241">
        <v>3.0393782999999998E-3</v>
      </c>
      <c r="AG622" s="241">
        <v>5.2654288000000002E-5</v>
      </c>
      <c r="AH622" s="241">
        <v>9.8324389000000005E-3</v>
      </c>
      <c r="AI622" s="241">
        <v>2.3288955E-5</v>
      </c>
      <c r="AJ622" s="241">
        <v>2.4088868000000002E-5</v>
      </c>
      <c r="AK622" s="241">
        <v>1.2166583E-5</v>
      </c>
      <c r="AL622" s="241">
        <v>2.4617633000000002E-6</v>
      </c>
      <c r="AM622" s="241">
        <v>7.5020586000000004E-9</v>
      </c>
      <c r="AN622" s="241">
        <v>2.3035615E-4</v>
      </c>
      <c r="AO622" s="241">
        <v>9.8651953999999998E-5</v>
      </c>
      <c r="AP622" s="241">
        <v>3.5151746999999999E-4</v>
      </c>
      <c r="AQ622" s="241">
        <v>1.6462329999999999E-5</v>
      </c>
      <c r="AR622" s="241">
        <v>3.3802776999999999E-2</v>
      </c>
      <c r="AT622" s="193"/>
      <c r="AU622" s="193"/>
      <c r="AV622" s="193"/>
      <c r="AW622" s="193"/>
      <c r="AX622" s="193"/>
      <c r="AY622" s="193"/>
      <c r="AZ622" s="193"/>
      <c r="BA622" s="193"/>
      <c r="BB622" s="193"/>
      <c r="BC622" s="193"/>
      <c r="BD622" s="193"/>
      <c r="BE622" s="315"/>
      <c r="BF622" s="315"/>
      <c r="BG622" s="315"/>
      <c r="BH622" s="315"/>
      <c r="BI622" s="315"/>
      <c r="BJ622" s="315"/>
      <c r="BK622" s="315"/>
    </row>
    <row r="623" spans="1:63" x14ac:dyDescent="0.25">
      <c r="A623" s="43"/>
      <c r="B623" s="184" t="s">
        <v>5770</v>
      </c>
      <c r="C623" s="5" t="s">
        <v>2693</v>
      </c>
      <c r="D623" s="225">
        <v>0.96674042999999998</v>
      </c>
      <c r="E623" s="225">
        <v>0.65281484999999995</v>
      </c>
      <c r="F623" s="225">
        <v>0.18046400000000001</v>
      </c>
      <c r="G623" s="225">
        <v>4.6077443000000003E-2</v>
      </c>
      <c r="H623" s="225">
        <v>3.0417426999999999E-3</v>
      </c>
      <c r="I623" s="225">
        <v>3.2229076000000002E-2</v>
      </c>
      <c r="J623" s="225">
        <v>8.3759874999999994E-3</v>
      </c>
      <c r="K623" s="225">
        <v>2.2876679E-4</v>
      </c>
      <c r="L623" s="225">
        <v>4.3508574000000001E-2</v>
      </c>
      <c r="M623" s="225">
        <v>0</v>
      </c>
      <c r="N623" s="225">
        <v>0</v>
      </c>
      <c r="O623" s="225">
        <v>0</v>
      </c>
      <c r="P623" s="199">
        <f t="shared" si="74"/>
        <v>4.835665555555555</v>
      </c>
      <c r="Q623" s="233">
        <v>109.92273</v>
      </c>
      <c r="R623" s="96">
        <v>75.330850999999996</v>
      </c>
      <c r="S623" s="96">
        <v>29.437519999999999</v>
      </c>
      <c r="T623" s="96">
        <v>4.4435999999999999E-5</v>
      </c>
      <c r="U623" s="96">
        <v>1.1355999999999999</v>
      </c>
      <c r="V623" s="96">
        <v>0.55071460000000005</v>
      </c>
      <c r="W623" s="96">
        <v>3.468</v>
      </c>
      <c r="X623" s="241">
        <f t="shared" si="70"/>
        <v>0.50004482208837997</v>
      </c>
      <c r="Y623" s="241">
        <f t="shared" si="71"/>
        <v>0.216735069916</v>
      </c>
      <c r="Z623" s="241">
        <f t="shared" si="72"/>
        <v>9.4382526122379989E-2</v>
      </c>
      <c r="AA623" s="241">
        <f t="shared" si="73"/>
        <v>0.18892722605000001</v>
      </c>
      <c r="AB623" s="241">
        <v>0.13403008999999999</v>
      </c>
      <c r="AC623" s="241">
        <v>1.9104533E-5</v>
      </c>
      <c r="AD623" s="241">
        <v>4.1631702E-2</v>
      </c>
      <c r="AE623" s="241">
        <v>8.9461329999999992E-6</v>
      </c>
      <c r="AF623" s="241">
        <v>4.0104445000000002E-2</v>
      </c>
      <c r="AG623" s="241">
        <v>9.4078225000000001E-4</v>
      </c>
      <c r="AH623" s="241">
        <v>8.7722245000000004E-2</v>
      </c>
      <c r="AI623" s="241">
        <v>2.9779471999999998E-4</v>
      </c>
      <c r="AJ623" s="241">
        <v>3.8421811999999998E-4</v>
      </c>
      <c r="AK623" s="241">
        <v>1.2355480999999999E-4</v>
      </c>
      <c r="AL623" s="241">
        <v>3.4251839000000003E-5</v>
      </c>
      <c r="AM623" s="241">
        <v>1.0533338E-7</v>
      </c>
      <c r="AN623" s="241">
        <v>2.1615337E-3</v>
      </c>
      <c r="AO623" s="241">
        <v>1.1198626999999999E-3</v>
      </c>
      <c r="AP623" s="241">
        <v>2.5389598999999998E-3</v>
      </c>
      <c r="AQ623" s="241">
        <v>1.0978605E-4</v>
      </c>
      <c r="AR623" s="241">
        <v>0.18881744</v>
      </c>
      <c r="AT623" s="193"/>
      <c r="AU623" s="193"/>
      <c r="AV623" s="193"/>
      <c r="AW623" s="193"/>
      <c r="AX623" s="193"/>
      <c r="AY623" s="193"/>
      <c r="AZ623" s="193"/>
      <c r="BA623" s="193"/>
      <c r="BB623" s="193"/>
      <c r="BC623" s="193"/>
      <c r="BD623" s="193"/>
      <c r="BE623" s="315"/>
      <c r="BF623" s="315"/>
      <c r="BG623" s="315"/>
      <c r="BH623" s="315"/>
      <c r="BI623" s="315"/>
      <c r="BJ623" s="315"/>
      <c r="BK623" s="315"/>
    </row>
    <row r="624" spans="1:63" x14ac:dyDescent="0.25">
      <c r="A624" s="43" t="s">
        <v>1753</v>
      </c>
      <c r="B624" s="184" t="s">
        <v>5770</v>
      </c>
      <c r="C624" s="5" t="s">
        <v>3083</v>
      </c>
      <c r="D624" s="225">
        <v>0.4429263</v>
      </c>
      <c r="E624" s="225">
        <v>0.32884372000000001</v>
      </c>
      <c r="F624" s="225">
        <v>7.0076427999999996E-2</v>
      </c>
      <c r="G624" s="225">
        <v>4.3422764999999997E-3</v>
      </c>
      <c r="H624" s="225">
        <v>5.2946154999999996E-3</v>
      </c>
      <c r="I624" s="225">
        <v>9.0010609999999994E-3</v>
      </c>
      <c r="J624" s="225">
        <v>1.5369794000000001E-2</v>
      </c>
      <c r="K624" s="225">
        <v>6.4359905000000003E-4</v>
      </c>
      <c r="L624" s="225">
        <v>9.3548108000000001E-3</v>
      </c>
      <c r="M624" s="225">
        <v>0</v>
      </c>
      <c r="N624" s="225">
        <v>0</v>
      </c>
      <c r="O624" s="225">
        <v>0</v>
      </c>
      <c r="P624" s="199">
        <f t="shared" si="74"/>
        <v>2.4358794074074073</v>
      </c>
      <c r="Q624" s="233">
        <v>64.500985999999997</v>
      </c>
      <c r="R624" s="96">
        <v>60.399993000000002</v>
      </c>
      <c r="S624" s="96">
        <v>3.613232</v>
      </c>
      <c r="T624" s="96">
        <v>7.6255000000000001E-6</v>
      </c>
      <c r="U624" s="96">
        <v>0.16198000000000001</v>
      </c>
      <c r="V624" s="96">
        <v>2.5093609999999999E-2</v>
      </c>
      <c r="W624" s="96">
        <v>0.30068</v>
      </c>
      <c r="X624" s="241">
        <f t="shared" si="70"/>
        <v>0.2843328850411021</v>
      </c>
      <c r="Y624" s="241">
        <f t="shared" si="71"/>
        <v>8.7842373390099995E-2</v>
      </c>
      <c r="Z624" s="241">
        <f t="shared" si="72"/>
        <v>4.5220412880002107E-2</v>
      </c>
      <c r="AA624" s="241">
        <f t="shared" si="73"/>
        <v>0.15127009877100001</v>
      </c>
      <c r="AB624" s="241">
        <v>6.7643435000000002E-2</v>
      </c>
      <c r="AC624" s="241">
        <v>5.0739092000000004E-4</v>
      </c>
      <c r="AD624" s="241">
        <v>4.2679214000000002E-3</v>
      </c>
      <c r="AE624" s="241">
        <v>6.2758811E-6</v>
      </c>
      <c r="AF624" s="241">
        <v>1.5372769999999999E-2</v>
      </c>
      <c r="AG624" s="241">
        <v>4.4580189E-5</v>
      </c>
      <c r="AH624" s="241">
        <v>4.4257945999999999E-2</v>
      </c>
      <c r="AI624" s="241">
        <v>1.1477061E-4</v>
      </c>
      <c r="AJ624" s="241">
        <v>2.6226872000000001E-5</v>
      </c>
      <c r="AK624" s="241">
        <v>2.6819820000000002E-5</v>
      </c>
      <c r="AL624" s="241">
        <v>3.6150736999999998E-6</v>
      </c>
      <c r="AM624" s="241">
        <v>9.7243021000000003E-9</v>
      </c>
      <c r="AN624" s="241">
        <v>2.8957319E-4</v>
      </c>
      <c r="AO624" s="241">
        <v>1.2938681000000001E-4</v>
      </c>
      <c r="AP624" s="241">
        <v>3.7206477999999999E-4</v>
      </c>
      <c r="AQ624" s="241">
        <v>2.2978771000000002E-5</v>
      </c>
      <c r="AR624" s="241">
        <v>0.15124712000000001</v>
      </c>
      <c r="AT624" s="193"/>
      <c r="AU624" s="193"/>
      <c r="AV624" s="193"/>
      <c r="AW624" s="193"/>
      <c r="AX624" s="193"/>
      <c r="AY624" s="193"/>
      <c r="AZ624" s="193"/>
      <c r="BA624" s="193"/>
      <c r="BB624" s="193"/>
      <c r="BC624" s="193"/>
      <c r="BD624" s="193"/>
      <c r="BE624" s="315"/>
      <c r="BF624" s="315"/>
      <c r="BG624" s="315"/>
      <c r="BH624" s="315"/>
      <c r="BI624" s="315"/>
      <c r="BJ624" s="315"/>
      <c r="BK624" s="315"/>
    </row>
    <row r="625" spans="1:63" x14ac:dyDescent="0.25">
      <c r="A625" s="43"/>
      <c r="B625" s="184" t="s">
        <v>5770</v>
      </c>
      <c r="C625" s="5" t="s">
        <v>3084</v>
      </c>
      <c r="D625" s="225">
        <v>0.83388260999999997</v>
      </c>
      <c r="E625" s="225">
        <v>0.60361067000000002</v>
      </c>
      <c r="F625" s="225">
        <v>8.4220434999999996E-2</v>
      </c>
      <c r="G625" s="225">
        <v>5.9634353999999997E-3</v>
      </c>
      <c r="H625" s="225">
        <v>1.3125092E-3</v>
      </c>
      <c r="I625" s="225">
        <v>7.4711628999999998E-3</v>
      </c>
      <c r="J625" s="225">
        <v>0.12611647000000001</v>
      </c>
      <c r="K625" s="225">
        <v>9.1864126999999999E-4</v>
      </c>
      <c r="L625" s="225">
        <v>4.2692772000000002E-3</v>
      </c>
      <c r="M625" s="225">
        <v>0</v>
      </c>
      <c r="N625" s="225">
        <v>0</v>
      </c>
      <c r="O625" s="225">
        <v>0</v>
      </c>
      <c r="P625" s="199">
        <f t="shared" si="74"/>
        <v>4.471190148148148</v>
      </c>
      <c r="Q625" s="233">
        <v>91.944480999999996</v>
      </c>
      <c r="R625" s="96">
        <v>87.723288999999994</v>
      </c>
      <c r="S625" s="96">
        <v>3.7551359999999998</v>
      </c>
      <c r="T625" s="96">
        <v>8.0170999999999999E-6</v>
      </c>
      <c r="U625" s="96">
        <v>0.15018999999999999</v>
      </c>
      <c r="V625" s="96">
        <v>1.9847989999999999E-2</v>
      </c>
      <c r="W625" s="96">
        <v>0.29601</v>
      </c>
      <c r="X625" s="241">
        <f t="shared" si="70"/>
        <v>0.44542609479305401</v>
      </c>
      <c r="Y625" s="241">
        <f t="shared" si="71"/>
        <v>0.14380573883760001</v>
      </c>
      <c r="Z625" s="241">
        <f t="shared" si="72"/>
        <v>8.1991701915454032E-2</v>
      </c>
      <c r="AA625" s="241">
        <f t="shared" si="73"/>
        <v>0.21962865403999998</v>
      </c>
      <c r="AB625" s="241">
        <v>0.12393873</v>
      </c>
      <c r="AC625" s="241">
        <v>3.1289413000000001E-6</v>
      </c>
      <c r="AD625" s="241">
        <v>3.0487111E-3</v>
      </c>
      <c r="AE625" s="241">
        <v>7.1738502999999998E-6</v>
      </c>
      <c r="AF625" s="241">
        <v>1.6771102999999999E-2</v>
      </c>
      <c r="AG625" s="241">
        <v>3.6891945999999997E-5</v>
      </c>
      <c r="AH625" s="241">
        <v>8.1105363999999999E-2</v>
      </c>
      <c r="AI625" s="241">
        <v>1.3757084E-4</v>
      </c>
      <c r="AJ625" s="241">
        <v>4.8049880999999997E-5</v>
      </c>
      <c r="AK625" s="241">
        <v>2.6695309999999999E-5</v>
      </c>
      <c r="AL625" s="241">
        <v>5.5328480000000003E-6</v>
      </c>
      <c r="AM625" s="241">
        <v>1.7146453999999999E-8</v>
      </c>
      <c r="AN625" s="241">
        <v>1.3098518999999999E-4</v>
      </c>
      <c r="AO625" s="241">
        <v>1.2929202000000001E-4</v>
      </c>
      <c r="AP625" s="241">
        <v>4.0819468000000001E-4</v>
      </c>
      <c r="AQ625" s="241">
        <v>1.267404E-5</v>
      </c>
      <c r="AR625" s="241">
        <v>0.21961597999999999</v>
      </c>
      <c r="AT625" s="193"/>
      <c r="AU625" s="193"/>
      <c r="AV625" s="193"/>
      <c r="AW625" s="193"/>
      <c r="AX625" s="193"/>
      <c r="AY625" s="193"/>
      <c r="AZ625" s="193"/>
      <c r="BA625" s="193"/>
      <c r="BB625" s="193"/>
      <c r="BC625" s="193"/>
      <c r="BD625" s="193"/>
      <c r="BE625" s="315"/>
      <c r="BF625" s="315"/>
      <c r="BG625" s="315"/>
      <c r="BH625" s="315"/>
      <c r="BI625" s="315"/>
      <c r="BJ625" s="315"/>
      <c r="BK625" s="315"/>
    </row>
    <row r="626" spans="1:63" x14ac:dyDescent="0.25">
      <c r="A626" s="43"/>
      <c r="B626" s="184" t="s">
        <v>5770</v>
      </c>
      <c r="C626" s="5" t="s">
        <v>3085</v>
      </c>
      <c r="D626" s="225">
        <v>0.17430826999999999</v>
      </c>
      <c r="E626" s="225">
        <v>9.3827968999999997E-2</v>
      </c>
      <c r="F626" s="225">
        <v>3.6170369000000001E-2</v>
      </c>
      <c r="G626" s="225">
        <v>1.9389611000000001E-2</v>
      </c>
      <c r="H626" s="225">
        <v>1.280532E-3</v>
      </c>
      <c r="I626" s="225">
        <v>2.0720847000000001E-2</v>
      </c>
      <c r="J626" s="225">
        <v>5.8953049E-4</v>
      </c>
      <c r="K626" s="225">
        <v>4.2402856E-5</v>
      </c>
      <c r="L626" s="225">
        <v>2.2870049999999999E-3</v>
      </c>
      <c r="M626" s="225">
        <v>0</v>
      </c>
      <c r="N626" s="225">
        <v>0</v>
      </c>
      <c r="O626" s="225">
        <v>0</v>
      </c>
      <c r="P626" s="199">
        <f t="shared" si="74"/>
        <v>0.69502199259259256</v>
      </c>
      <c r="Q626" s="233">
        <v>51.904259000000003</v>
      </c>
      <c r="R626" s="96">
        <v>50.477615999999998</v>
      </c>
      <c r="S626" s="96">
        <v>1.01108</v>
      </c>
      <c r="T626" s="96">
        <v>7.9356000000000007E-6</v>
      </c>
      <c r="U626" s="96">
        <v>0.27466000000000002</v>
      </c>
      <c r="V626" s="96">
        <v>1.846515E-2</v>
      </c>
      <c r="W626" s="96">
        <v>0.12243</v>
      </c>
      <c r="X626" s="241">
        <f t="shared" si="70"/>
        <v>0.19037269623416203</v>
      </c>
      <c r="Y626" s="241">
        <f t="shared" si="71"/>
        <v>4.6389760426959997E-2</v>
      </c>
      <c r="Z626" s="241">
        <f t="shared" si="72"/>
        <v>1.7638336801702001E-2</v>
      </c>
      <c r="AA626" s="241">
        <f t="shared" si="73"/>
        <v>0.12634459900550002</v>
      </c>
      <c r="AB626" s="241">
        <v>1.9265496999999999E-2</v>
      </c>
      <c r="AC626" s="241">
        <v>9.6045615999999995E-7</v>
      </c>
      <c r="AD626" s="241">
        <v>1.5133524000000001E-2</v>
      </c>
      <c r="AE626" s="241">
        <v>3.2234778000000001E-6</v>
      </c>
      <c r="AF626" s="241">
        <v>1.1954213E-2</v>
      </c>
      <c r="AG626" s="241">
        <v>3.2342492999999998E-5</v>
      </c>
      <c r="AH626" s="241">
        <v>1.2602192E-2</v>
      </c>
      <c r="AI626" s="241">
        <v>5.6386354E-5</v>
      </c>
      <c r="AJ626" s="241">
        <v>1.7280377000000001E-4</v>
      </c>
      <c r="AK626" s="241">
        <v>6.7702031999999997E-6</v>
      </c>
      <c r="AL626" s="241">
        <v>1.4665985E-5</v>
      </c>
      <c r="AM626" s="241">
        <v>4.4019502E-8</v>
      </c>
      <c r="AN626" s="241">
        <v>2.8760647E-3</v>
      </c>
      <c r="AO626" s="241">
        <v>1.1739579000000001E-3</v>
      </c>
      <c r="AP626" s="241">
        <v>7.3545187000000002E-4</v>
      </c>
      <c r="AQ626" s="241">
        <v>6.0190055000000004E-6</v>
      </c>
      <c r="AR626" s="241">
        <v>0.12633858000000001</v>
      </c>
      <c r="AT626" s="193"/>
      <c r="AU626" s="193"/>
      <c r="AV626" s="193"/>
      <c r="AW626" s="193"/>
      <c r="AX626" s="193"/>
      <c r="AY626" s="193"/>
      <c r="AZ626" s="193"/>
      <c r="BA626" s="193"/>
      <c r="BB626" s="193"/>
      <c r="BC626" s="193"/>
      <c r="BD626" s="193"/>
      <c r="BE626" s="315"/>
      <c r="BF626" s="315"/>
      <c r="BG626" s="315"/>
      <c r="BH626" s="315"/>
      <c r="BI626" s="315"/>
      <c r="BJ626" s="315"/>
      <c r="BK626" s="315"/>
    </row>
    <row r="627" spans="1:63" x14ac:dyDescent="0.25">
      <c r="A627" s="43"/>
      <c r="B627" s="184" t="s">
        <v>5770</v>
      </c>
      <c r="C627" s="5" t="s">
        <v>3086</v>
      </c>
      <c r="D627" s="225">
        <v>0.28895694</v>
      </c>
      <c r="E627" s="225">
        <v>0.11875316</v>
      </c>
      <c r="F627" s="225">
        <v>4.6442959999999998E-2</v>
      </c>
      <c r="G627" s="225">
        <v>1.9391499999999999E-2</v>
      </c>
      <c r="H627" s="225">
        <v>8.6001409000000008E-3</v>
      </c>
      <c r="I627" s="225">
        <v>8.9454330999999998E-2</v>
      </c>
      <c r="J627" s="225">
        <v>6.1210058000000004E-4</v>
      </c>
      <c r="K627" s="225">
        <v>3.4152865999999998E-3</v>
      </c>
      <c r="L627" s="225">
        <v>2.2874614999999999E-3</v>
      </c>
      <c r="M627" s="225">
        <v>0</v>
      </c>
      <c r="N627" s="225">
        <v>0</v>
      </c>
      <c r="O627" s="225">
        <v>0</v>
      </c>
      <c r="P627" s="199">
        <f t="shared" si="74"/>
        <v>0.8796530370370369</v>
      </c>
      <c r="Q627" s="233">
        <v>51.910963000000002</v>
      </c>
      <c r="R627" s="96">
        <v>50.481785000000002</v>
      </c>
      <c r="S627" s="96">
        <v>1.0132639999999999</v>
      </c>
      <c r="T627" s="96">
        <v>7.9369000000000002E-6</v>
      </c>
      <c r="U627" s="96">
        <v>0.27472999999999997</v>
      </c>
      <c r="V627" s="96">
        <v>1.850572E-2</v>
      </c>
      <c r="W627" s="96">
        <v>0.12267</v>
      </c>
      <c r="X627" s="241">
        <f t="shared" si="70"/>
        <v>0.21914703321425702</v>
      </c>
      <c r="Y627" s="241">
        <f t="shared" si="71"/>
        <v>7.1784699381999995E-2</v>
      </c>
      <c r="Z627" s="241">
        <f t="shared" si="72"/>
        <v>2.1007293330457002E-2</v>
      </c>
      <c r="AA627" s="241">
        <f t="shared" si="73"/>
        <v>0.12635504050180002</v>
      </c>
      <c r="AB627" s="241">
        <v>2.4383136999999999E-2</v>
      </c>
      <c r="AC627" s="241">
        <v>1.6058929999999998E-5</v>
      </c>
      <c r="AD627" s="241">
        <v>1.5120016999999999E-2</v>
      </c>
      <c r="AE627" s="241">
        <v>1.4676011E-5</v>
      </c>
      <c r="AF627" s="241">
        <v>3.2218398000000002E-2</v>
      </c>
      <c r="AG627" s="241">
        <v>3.2412441E-5</v>
      </c>
      <c r="AH627" s="241">
        <v>1.5950652999999999E-2</v>
      </c>
      <c r="AI627" s="241">
        <v>7.6136920999999997E-5</v>
      </c>
      <c r="AJ627" s="241">
        <v>1.7282999E-4</v>
      </c>
      <c r="AK627" s="241">
        <v>7.2985801000000001E-6</v>
      </c>
      <c r="AL627" s="241">
        <v>1.466849E-5</v>
      </c>
      <c r="AM627" s="241">
        <v>4.4009356999999999E-8</v>
      </c>
      <c r="AN627" s="241">
        <v>2.8760651000000002E-3</v>
      </c>
      <c r="AO627" s="241">
        <v>1.1740240999999999E-3</v>
      </c>
      <c r="AP627" s="241">
        <v>7.3557313999999998E-4</v>
      </c>
      <c r="AQ627" s="241">
        <v>6.0205018E-6</v>
      </c>
      <c r="AR627" s="241">
        <v>0.12634902000000001</v>
      </c>
      <c r="AT627" s="193"/>
      <c r="AU627" s="193"/>
      <c r="AV627" s="193"/>
      <c r="AW627" s="193"/>
      <c r="AX627" s="193"/>
      <c r="AY627" s="193"/>
      <c r="AZ627" s="193"/>
      <c r="BA627" s="193"/>
      <c r="BB627" s="193"/>
      <c r="BC627" s="193"/>
      <c r="BD627" s="193"/>
      <c r="BE627" s="315"/>
      <c r="BF627" s="315"/>
      <c r="BG627" s="315"/>
      <c r="BH627" s="315"/>
      <c r="BI627" s="315"/>
      <c r="BJ627" s="315"/>
      <c r="BK627" s="315"/>
    </row>
    <row r="628" spans="1:63" x14ac:dyDescent="0.25">
      <c r="A628" s="43"/>
      <c r="B628" s="184" t="s">
        <v>5770</v>
      </c>
      <c r="C628" s="5" t="s">
        <v>3087</v>
      </c>
      <c r="D628" s="225">
        <v>0.68405123999999995</v>
      </c>
      <c r="E628" s="225">
        <v>0.51816061999999996</v>
      </c>
      <c r="F628" s="225">
        <v>0.11848108</v>
      </c>
      <c r="G628" s="225">
        <v>7.6470271000000001E-4</v>
      </c>
      <c r="H628" s="225">
        <v>9.1647859999999996E-4</v>
      </c>
      <c r="I628" s="225">
        <v>2.8847304000000001E-2</v>
      </c>
      <c r="J628" s="225">
        <v>1.6483468000000001E-2</v>
      </c>
      <c r="K628" s="225">
        <v>2.1973631000000001E-4</v>
      </c>
      <c r="L628" s="225">
        <v>1.7785534999999999E-4</v>
      </c>
      <c r="M628" s="225">
        <v>0</v>
      </c>
      <c r="N628" s="225">
        <v>0</v>
      </c>
      <c r="O628" s="225">
        <v>0</v>
      </c>
      <c r="P628" s="199">
        <f t="shared" si="74"/>
        <v>3.8382268148148144</v>
      </c>
      <c r="Q628" s="233">
        <v>31.113575000000001</v>
      </c>
      <c r="R628" s="96">
        <v>27.101635000000002</v>
      </c>
      <c r="S628" s="96">
        <v>3.7386159999999999</v>
      </c>
      <c r="T628" s="96">
        <v>1.0612E-7</v>
      </c>
      <c r="U628" s="96">
        <v>5.2030999999999996E-4</v>
      </c>
      <c r="V628" s="96">
        <v>1.6381269999999999E-4</v>
      </c>
      <c r="W628" s="96">
        <v>0.27263999999999999</v>
      </c>
      <c r="X628" s="241">
        <f t="shared" si="70"/>
        <v>0.29544526255107745</v>
      </c>
      <c r="Y628" s="241">
        <f t="shared" si="71"/>
        <v>0.15723238640546999</v>
      </c>
      <c r="Z628" s="241">
        <f t="shared" si="72"/>
        <v>7.0311078802927487E-2</v>
      </c>
      <c r="AA628" s="241">
        <f t="shared" si="73"/>
        <v>6.7901797342679995E-2</v>
      </c>
      <c r="AB628" s="241">
        <v>0.10721293</v>
      </c>
      <c r="AC628" s="241">
        <v>5.2272400000000002E-3</v>
      </c>
      <c r="AD628" s="241">
        <v>1.0368743999999999E-2</v>
      </c>
      <c r="AE628" s="241">
        <v>9.2792632999999997E-6</v>
      </c>
      <c r="AF628" s="241">
        <v>3.4413721000000001E-2</v>
      </c>
      <c r="AG628" s="241">
        <v>4.7214216999999997E-7</v>
      </c>
      <c r="AH628" s="241">
        <v>7.0081234000000006E-2</v>
      </c>
      <c r="AI628" s="241">
        <v>1.9049761999999999E-4</v>
      </c>
      <c r="AJ628" s="241">
        <v>4.2627768999999997E-6</v>
      </c>
      <c r="AK628" s="241">
        <v>2.6232796E-5</v>
      </c>
      <c r="AL628" s="241">
        <v>1.6000522E-6</v>
      </c>
      <c r="AM628" s="241">
        <v>4.0775275000000001E-9</v>
      </c>
      <c r="AN628" s="241">
        <v>2.2658847000000002E-6</v>
      </c>
      <c r="AO628" s="241">
        <v>1.1385689999999999E-5</v>
      </c>
      <c r="AP628" s="241">
        <v>-6.4040944000000002E-6</v>
      </c>
      <c r="AQ628" s="241">
        <v>6.5934268000000001E-7</v>
      </c>
      <c r="AR628" s="241">
        <v>6.7901138E-2</v>
      </c>
      <c r="AT628" s="193"/>
      <c r="AU628" s="193"/>
      <c r="AV628" s="193"/>
      <c r="AW628" s="193"/>
      <c r="AX628" s="193"/>
      <c r="AY628" s="193"/>
      <c r="AZ628" s="193"/>
      <c r="BA628" s="193"/>
      <c r="BB628" s="193"/>
      <c r="BC628" s="193"/>
      <c r="BD628" s="193"/>
      <c r="BE628" s="315"/>
      <c r="BF628" s="315"/>
      <c r="BG628" s="315"/>
      <c r="BH628" s="315"/>
      <c r="BI628" s="315"/>
      <c r="BJ628" s="315"/>
      <c r="BK628" s="315"/>
    </row>
    <row r="629" spans="1:63" x14ac:dyDescent="0.25">
      <c r="A629" s="43"/>
      <c r="B629" s="184" t="s">
        <v>5770</v>
      </c>
      <c r="C629" s="5" t="s">
        <v>3088</v>
      </c>
      <c r="D629" s="225">
        <v>0.70983534999999998</v>
      </c>
      <c r="E629" s="225">
        <v>0.53415062999999996</v>
      </c>
      <c r="F629" s="225">
        <v>0.12470700999999999</v>
      </c>
      <c r="G629" s="225">
        <v>9.1590097999999997E-4</v>
      </c>
      <c r="H629" s="225">
        <v>1.099168E-3</v>
      </c>
      <c r="I629" s="225">
        <v>2.9975940999999999E-2</v>
      </c>
      <c r="J629" s="225">
        <v>1.770528E-2</v>
      </c>
      <c r="K629" s="225">
        <v>2.2691957000000001E-4</v>
      </c>
      <c r="L629" s="225">
        <v>1.0544994999999999E-3</v>
      </c>
      <c r="M629" s="225">
        <v>0</v>
      </c>
      <c r="N629" s="225">
        <v>0</v>
      </c>
      <c r="O629" s="225">
        <v>0</v>
      </c>
      <c r="P629" s="199">
        <f t="shared" si="74"/>
        <v>3.956671333333333</v>
      </c>
      <c r="Q629" s="233">
        <v>33.113993999999998</v>
      </c>
      <c r="R629" s="96">
        <v>28.963847999999999</v>
      </c>
      <c r="S629" s="96">
        <v>3.8521839999999998</v>
      </c>
      <c r="T629" s="96">
        <v>5.3658999999999997E-6</v>
      </c>
      <c r="U629" s="96">
        <v>4.2247999999999999E-3</v>
      </c>
      <c r="V629" s="96">
        <v>1.172003E-3</v>
      </c>
      <c r="W629" s="96">
        <v>0.29255999999999999</v>
      </c>
      <c r="X629" s="241">
        <f t="shared" si="70"/>
        <v>0.30771652217759971</v>
      </c>
      <c r="Y629" s="241">
        <f t="shared" si="71"/>
        <v>0.16246067126580002</v>
      </c>
      <c r="Z629" s="241">
        <f t="shared" si="72"/>
        <v>7.2695827482499698E-2</v>
      </c>
      <c r="AA629" s="241">
        <f t="shared" si="73"/>
        <v>7.25600234293E-2</v>
      </c>
      <c r="AB629" s="241">
        <v>0.11049615</v>
      </c>
      <c r="AC629" s="241">
        <v>5.2282324000000003E-3</v>
      </c>
      <c r="AD629" s="241">
        <v>1.0734535E-2</v>
      </c>
      <c r="AE629" s="241">
        <v>1.0203453E-5</v>
      </c>
      <c r="AF629" s="241">
        <v>3.5987433999999999E-2</v>
      </c>
      <c r="AG629" s="241">
        <v>4.1164127999999999E-6</v>
      </c>
      <c r="AH629" s="241">
        <v>7.2230130000000003E-2</v>
      </c>
      <c r="AI629" s="241">
        <v>1.9959673999999999E-4</v>
      </c>
      <c r="AJ629" s="241">
        <v>5.3793429999999996E-6</v>
      </c>
      <c r="AK629" s="241">
        <v>3.0588576999999998E-5</v>
      </c>
      <c r="AL629" s="241">
        <v>1.7792645E-6</v>
      </c>
      <c r="AM629" s="241">
        <v>4.6899997E-9</v>
      </c>
      <c r="AN629" s="241">
        <v>1.4141801E-5</v>
      </c>
      <c r="AO629" s="241">
        <v>6.9622617000000006E-5</v>
      </c>
      <c r="AP629" s="241">
        <v>1.4458445E-4</v>
      </c>
      <c r="AQ629" s="241">
        <v>3.3104293000000001E-6</v>
      </c>
      <c r="AR629" s="241">
        <v>7.2556712999999995E-2</v>
      </c>
      <c r="AT629" s="193"/>
      <c r="AU629" s="193"/>
      <c r="AV629" s="193"/>
      <c r="AW629" s="193"/>
      <c r="AX629" s="193"/>
      <c r="AY629" s="193"/>
      <c r="AZ629" s="193"/>
      <c r="BA629" s="193"/>
      <c r="BB629" s="193"/>
      <c r="BC629" s="193"/>
      <c r="BD629" s="193"/>
      <c r="BE629" s="315"/>
      <c r="BF629" s="315"/>
      <c r="BG629" s="315"/>
      <c r="BH629" s="315"/>
      <c r="BI629" s="315"/>
      <c r="BJ629" s="315"/>
      <c r="BK629" s="315"/>
    </row>
    <row r="630" spans="1:63" x14ac:dyDescent="0.25">
      <c r="A630" s="43" t="s">
        <v>1753</v>
      </c>
      <c r="B630" s="184" t="s">
        <v>5770</v>
      </c>
      <c r="C630" s="5" t="s">
        <v>3089</v>
      </c>
      <c r="D630" s="225">
        <v>1.0191250000000001</v>
      </c>
      <c r="E630" s="225">
        <v>0.77310051999999996</v>
      </c>
      <c r="F630" s="225">
        <v>0.13509246999999999</v>
      </c>
      <c r="G630" s="225">
        <v>2.1950180999999999E-2</v>
      </c>
      <c r="H630" s="225">
        <v>6.8671271000000002E-3</v>
      </c>
      <c r="I630" s="225">
        <v>2.0124303999999999E-2</v>
      </c>
      <c r="J630" s="225">
        <v>1.0544454999999999E-2</v>
      </c>
      <c r="K630" s="225">
        <v>3.6980655E-4</v>
      </c>
      <c r="L630" s="225">
        <v>5.1076148000000002E-2</v>
      </c>
      <c r="M630" s="225">
        <v>0</v>
      </c>
      <c r="N630" s="225">
        <v>0</v>
      </c>
      <c r="O630" s="225">
        <v>0</v>
      </c>
      <c r="P630" s="199">
        <f t="shared" si="74"/>
        <v>5.7266705185185183</v>
      </c>
      <c r="Q630" s="233">
        <v>126.46064</v>
      </c>
      <c r="R630" s="96">
        <v>110.21124</v>
      </c>
      <c r="S630" s="96">
        <v>13.31344</v>
      </c>
      <c r="T630" s="96">
        <v>7.4511999999999994E-5</v>
      </c>
      <c r="U630" s="96">
        <v>0.61155000000000004</v>
      </c>
      <c r="V630" s="96">
        <v>0.2200318</v>
      </c>
      <c r="W630" s="96">
        <v>2.1042999999999998</v>
      </c>
      <c r="X630" s="241">
        <f t="shared" ref="X630:X647" si="75">SUM(Y630:AA630)</f>
        <v>0.59791295738752903</v>
      </c>
      <c r="Y630" s="241">
        <f t="shared" ref="Y630:Y647" si="76">SUM(AB630:AG630)</f>
        <v>0.209891735676</v>
      </c>
      <c r="Z630" s="241">
        <f t="shared" ref="Z630:Z647" si="77">SUM(AH630:AP630)</f>
        <v>0.111573545501529</v>
      </c>
      <c r="AA630" s="241">
        <f t="shared" ref="AA630:AA647" si="78">SUM(AQ630:AR630)</f>
        <v>0.27644767620999999</v>
      </c>
      <c r="AB630" s="241">
        <v>0.15873697000000001</v>
      </c>
      <c r="AC630" s="241">
        <v>3.2238025E-5</v>
      </c>
      <c r="AD630" s="241">
        <v>2.3052112999999999E-2</v>
      </c>
      <c r="AE630" s="241">
        <v>1.0905011E-5</v>
      </c>
      <c r="AF630" s="241">
        <v>2.7636240999999999E-2</v>
      </c>
      <c r="AG630" s="241">
        <v>4.2326864000000002E-4</v>
      </c>
      <c r="AH630" s="241">
        <v>0.10389144</v>
      </c>
      <c r="AI630" s="241">
        <v>2.1649205999999999E-4</v>
      </c>
      <c r="AJ630" s="241">
        <v>1.9077539E-4</v>
      </c>
      <c r="AK630" s="241">
        <v>1.9782174000000001E-4</v>
      </c>
      <c r="AL630" s="241">
        <v>1.9537774999999999E-5</v>
      </c>
      <c r="AM630" s="241">
        <v>6.5306529000000002E-8</v>
      </c>
      <c r="AN630" s="241">
        <v>1.9101662000000001E-3</v>
      </c>
      <c r="AO630" s="241">
        <v>9.856309299999999E-4</v>
      </c>
      <c r="AP630" s="241">
        <v>4.1616161000000004E-3</v>
      </c>
      <c r="AQ630" s="241">
        <v>1.2665621E-4</v>
      </c>
      <c r="AR630" s="241">
        <v>0.27632101999999997</v>
      </c>
      <c r="AT630" s="193"/>
      <c r="AU630" s="193"/>
      <c r="AV630" s="193"/>
      <c r="AW630" s="193"/>
      <c r="AX630" s="193"/>
      <c r="AY630" s="193"/>
      <c r="AZ630" s="193"/>
      <c r="BA630" s="193"/>
      <c r="BB630" s="193"/>
      <c r="BC630" s="193"/>
      <c r="BD630" s="193"/>
      <c r="BE630" s="315"/>
      <c r="BF630" s="315"/>
      <c r="BG630" s="315"/>
      <c r="BH630" s="315"/>
      <c r="BI630" s="315"/>
      <c r="BJ630" s="315"/>
      <c r="BK630" s="315"/>
    </row>
    <row r="631" spans="1:63" x14ac:dyDescent="0.25">
      <c r="A631" s="43"/>
      <c r="B631" s="184" t="s">
        <v>5770</v>
      </c>
      <c r="C631" s="5" t="s">
        <v>3090</v>
      </c>
      <c r="D631" s="225">
        <v>1.1409260000000001</v>
      </c>
      <c r="E631" s="225">
        <v>0.86071180999999997</v>
      </c>
      <c r="F631" s="225">
        <v>0.22134820999999999</v>
      </c>
      <c r="G631" s="225">
        <v>1.0130887999999999E-2</v>
      </c>
      <c r="H631" s="225">
        <v>1.7345393000000001E-3</v>
      </c>
      <c r="I631" s="225">
        <v>2.420251E-2</v>
      </c>
      <c r="J631" s="225">
        <v>1.5582337E-2</v>
      </c>
      <c r="K631" s="225">
        <v>6.9953936000000001E-3</v>
      </c>
      <c r="L631" s="225">
        <v>2.2035695999999999E-4</v>
      </c>
      <c r="M631" s="225">
        <v>0</v>
      </c>
      <c r="N631" s="225">
        <v>0</v>
      </c>
      <c r="O631" s="225">
        <v>0</v>
      </c>
      <c r="P631" s="199">
        <f t="shared" si="74"/>
        <v>6.3756430370370367</v>
      </c>
      <c r="Q631" s="233">
        <v>107.18192999999999</v>
      </c>
      <c r="R631" s="96">
        <v>90.704864999999998</v>
      </c>
      <c r="S631" s="96">
        <v>15.284079999999999</v>
      </c>
      <c r="T631" s="96">
        <v>2.3358999999999999E-7</v>
      </c>
      <c r="U631" s="96">
        <v>0.25547999999999998</v>
      </c>
      <c r="V631" s="96">
        <v>4.5996840000000003E-4</v>
      </c>
      <c r="W631" s="96">
        <v>0.93703999999999998</v>
      </c>
      <c r="X631" s="241">
        <f t="shared" si="75"/>
        <v>0.56931422866624204</v>
      </c>
      <c r="Y631" s="241">
        <f t="shared" si="76"/>
        <v>0.22596912951803699</v>
      </c>
      <c r="Z631" s="241">
        <f t="shared" si="77"/>
        <v>0.11606757105250502</v>
      </c>
      <c r="AA631" s="241">
        <f t="shared" si="78"/>
        <v>0.22727752809569998</v>
      </c>
      <c r="AB631" s="241">
        <v>0.17672841</v>
      </c>
      <c r="AC631" s="241">
        <v>8.7935537000000002E-8</v>
      </c>
      <c r="AD631" s="241">
        <v>1.7808024000000001E-3</v>
      </c>
      <c r="AE631" s="241">
        <v>1.5527382000000001E-5</v>
      </c>
      <c r="AF631" s="241">
        <v>4.7443249E-2</v>
      </c>
      <c r="AG631" s="241">
        <v>1.0528005E-6</v>
      </c>
      <c r="AH631" s="241">
        <v>0.11565047000000001</v>
      </c>
      <c r="AI631" s="241">
        <v>3.6564551999999998E-4</v>
      </c>
      <c r="AJ631" s="241">
        <v>7.8376916999999995E-6</v>
      </c>
      <c r="AK631" s="241">
        <v>2.4894376000000001E-5</v>
      </c>
      <c r="AL631" s="241">
        <v>1.8779336999999999E-6</v>
      </c>
      <c r="AM631" s="241">
        <v>5.4396050000000001E-9</v>
      </c>
      <c r="AN631" s="241">
        <v>4.5723995999999999E-6</v>
      </c>
      <c r="AO631" s="241">
        <v>1.6020643000000001E-5</v>
      </c>
      <c r="AP631" s="241">
        <v>-3.7529511E-6</v>
      </c>
      <c r="AQ631" s="241">
        <v>2.0880957E-6</v>
      </c>
      <c r="AR631" s="241">
        <v>0.22727544</v>
      </c>
      <c r="AT631" s="193"/>
      <c r="AU631" s="193"/>
      <c r="AV631" s="193"/>
      <c r="AW631" s="193"/>
      <c r="AX631" s="193"/>
      <c r="AY631" s="193"/>
      <c r="AZ631" s="193"/>
      <c r="BA631" s="193"/>
      <c r="BB631" s="193"/>
      <c r="BC631" s="193"/>
      <c r="BD631" s="193"/>
      <c r="BE631" s="315"/>
      <c r="BF631" s="315"/>
      <c r="BG631" s="315"/>
      <c r="BH631" s="315"/>
      <c r="BI631" s="315"/>
      <c r="BJ631" s="315"/>
      <c r="BK631" s="315"/>
    </row>
    <row r="632" spans="1:63" x14ac:dyDescent="0.25">
      <c r="A632" s="43"/>
      <c r="B632" s="184" t="s">
        <v>5770</v>
      </c>
      <c r="C632" s="5" t="s">
        <v>800</v>
      </c>
      <c r="D632" s="225">
        <v>0.2366415</v>
      </c>
      <c r="E632" s="225">
        <v>0.2019447</v>
      </c>
      <c r="F632" s="225">
        <v>2.8278559000000002E-2</v>
      </c>
      <c r="G632" s="225">
        <v>1.8224728000000001E-4</v>
      </c>
      <c r="H632" s="225">
        <v>5.4074734E-4</v>
      </c>
      <c r="I632" s="225">
        <v>2.7208840999999998E-3</v>
      </c>
      <c r="J632" s="225">
        <v>2.4998538000000001E-3</v>
      </c>
      <c r="K632" s="225">
        <v>4.2873846999999998E-4</v>
      </c>
      <c r="L632" s="225">
        <v>4.5778078999999997E-5</v>
      </c>
      <c r="M632" s="225">
        <v>0</v>
      </c>
      <c r="N632" s="225">
        <v>0</v>
      </c>
      <c r="O632" s="225">
        <v>0</v>
      </c>
      <c r="P632" s="199">
        <f t="shared" si="74"/>
        <v>1.4958866666666666</v>
      </c>
      <c r="Q632" s="233">
        <v>63.394986000000003</v>
      </c>
      <c r="R632" s="96">
        <v>61.899999000000001</v>
      </c>
      <c r="S632" s="96">
        <v>1.350608</v>
      </c>
      <c r="T632" s="96">
        <v>3.3236000000000001E-8</v>
      </c>
      <c r="U632" s="96">
        <v>8.8172E-2</v>
      </c>
      <c r="V632" s="96">
        <v>6.5340700000000003E-5</v>
      </c>
      <c r="W632" s="96">
        <v>5.6141999999999997E-2</v>
      </c>
      <c r="X632" s="241">
        <f t="shared" si="75"/>
        <v>0.22982088831985567</v>
      </c>
      <c r="Y632" s="241">
        <f t="shared" si="76"/>
        <v>4.7663749608076005E-2</v>
      </c>
      <c r="Z632" s="241">
        <f t="shared" si="77"/>
        <v>2.7186852438109685E-2</v>
      </c>
      <c r="AA632" s="241">
        <f t="shared" si="78"/>
        <v>0.15497028627366999</v>
      </c>
      <c r="AB632" s="241">
        <v>4.1464338000000003E-2</v>
      </c>
      <c r="AC632" s="241">
        <v>1.2674306E-8</v>
      </c>
      <c r="AD632" s="241">
        <v>1.2344944999999999E-4</v>
      </c>
      <c r="AE632" s="241">
        <v>3.3668470999999999E-6</v>
      </c>
      <c r="AF632" s="241">
        <v>6.0724328999999999E-3</v>
      </c>
      <c r="AG632" s="241">
        <v>1.4973667000000001E-7</v>
      </c>
      <c r="AH632" s="241">
        <v>2.7132989999999999E-2</v>
      </c>
      <c r="AI632" s="241">
        <v>4.5613413000000002E-5</v>
      </c>
      <c r="AJ632" s="241">
        <v>1.0040064999999999E-6</v>
      </c>
      <c r="AK632" s="241">
        <v>4.5388090000000001E-6</v>
      </c>
      <c r="AL632" s="241">
        <v>2.2011496E-7</v>
      </c>
      <c r="AM632" s="241">
        <v>8.8264969000000001E-10</v>
      </c>
      <c r="AN632" s="241">
        <v>6.3888301000000003E-7</v>
      </c>
      <c r="AO632" s="241">
        <v>2.1853898000000001E-6</v>
      </c>
      <c r="AP632" s="241">
        <v>-3.3906080999999999E-7</v>
      </c>
      <c r="AQ632" s="241">
        <v>3.4627367000000001E-7</v>
      </c>
      <c r="AR632" s="241">
        <v>0.15496994</v>
      </c>
      <c r="AT632" s="193"/>
      <c r="AU632" s="193"/>
      <c r="AV632" s="193"/>
      <c r="AW632" s="193"/>
      <c r="AX632" s="193"/>
      <c r="AY632" s="193"/>
      <c r="AZ632" s="193"/>
      <c r="BA632" s="193"/>
      <c r="BB632" s="193"/>
      <c r="BC632" s="193"/>
      <c r="BD632" s="193"/>
      <c r="BE632" s="315"/>
      <c r="BF632" s="315"/>
      <c r="BG632" s="315"/>
      <c r="BH632" s="315"/>
      <c r="BI632" s="315"/>
      <c r="BJ632" s="315"/>
      <c r="BK632" s="315"/>
    </row>
    <row r="633" spans="1:63" x14ac:dyDescent="0.25">
      <c r="A633" s="43"/>
      <c r="B633" s="184" t="s">
        <v>5770</v>
      </c>
      <c r="C633" s="5" t="s">
        <v>801</v>
      </c>
      <c r="D633" s="225">
        <v>0.36954314999999999</v>
      </c>
      <c r="E633" s="225">
        <v>6.2460232999999997E-2</v>
      </c>
      <c r="F633" s="225">
        <v>0.24669959999999999</v>
      </c>
      <c r="G633" s="225">
        <v>1.2559947000000001E-3</v>
      </c>
      <c r="H633" s="225">
        <v>4.6274158999999996E-6</v>
      </c>
      <c r="I633" s="225">
        <v>3.8464287999999999E-2</v>
      </c>
      <c r="J633" s="225">
        <v>1.9859556E-2</v>
      </c>
      <c r="K633" s="225">
        <v>5.5830337000000005E-4</v>
      </c>
      <c r="L633" s="225">
        <v>2.4053795E-4</v>
      </c>
      <c r="M633" s="225">
        <v>0</v>
      </c>
      <c r="N633" s="225">
        <v>0</v>
      </c>
      <c r="O633" s="225">
        <v>0</v>
      </c>
      <c r="P633" s="199">
        <f t="shared" ref="P633:P647" si="79">E633/0.135</f>
        <v>0.46266839259259251</v>
      </c>
      <c r="Q633" s="233">
        <v>53.929377000000002</v>
      </c>
      <c r="R633" s="96">
        <v>42.791998</v>
      </c>
      <c r="S633" s="96">
        <v>10.49272</v>
      </c>
      <c r="T633" s="96">
        <v>1.5083000000000001E-7</v>
      </c>
      <c r="U633" s="96">
        <v>7.6073999999999998E-4</v>
      </c>
      <c r="V633" s="96">
        <v>2.4845709999999998E-4</v>
      </c>
      <c r="W633" s="96">
        <v>0.64365000000000006</v>
      </c>
      <c r="X633" s="241">
        <f t="shared" si="75"/>
        <v>0.20762719398032331</v>
      </c>
      <c r="Y633" s="241">
        <f t="shared" si="76"/>
        <v>9.0648273764350001E-2</v>
      </c>
      <c r="Z633" s="241">
        <f t="shared" si="77"/>
        <v>9.851191361773301E-3</v>
      </c>
      <c r="AA633" s="241">
        <f t="shared" si="78"/>
        <v>0.10712772885419999</v>
      </c>
      <c r="AB633" s="241">
        <v>1.4371961000000001E-2</v>
      </c>
      <c r="AC633" s="241">
        <v>1.393977E-3</v>
      </c>
      <c r="AD633" s="241">
        <v>1.6889207E-2</v>
      </c>
      <c r="AE633" s="241">
        <v>1.437983E-5</v>
      </c>
      <c r="AF633" s="241">
        <v>5.7978073999999998E-2</v>
      </c>
      <c r="AG633" s="241">
        <v>6.7493434999999997E-7</v>
      </c>
      <c r="AH633" s="241">
        <v>9.3846959999999997E-3</v>
      </c>
      <c r="AI633" s="241">
        <v>4.0815964E-4</v>
      </c>
      <c r="AJ633" s="241">
        <v>7.8432736000000007E-6</v>
      </c>
      <c r="AK633" s="241">
        <v>3.7219967000000003E-5</v>
      </c>
      <c r="AL633" s="241">
        <v>2.7637557999999999E-6</v>
      </c>
      <c r="AM633" s="241">
        <v>7.0548733000000003E-9</v>
      </c>
      <c r="AN633" s="241">
        <v>3.1326221999999999E-6</v>
      </c>
      <c r="AO633" s="241">
        <v>1.4773793E-5</v>
      </c>
      <c r="AP633" s="241">
        <v>-7.4047447000000004E-6</v>
      </c>
      <c r="AQ633" s="241">
        <v>1.4288542000000001E-6</v>
      </c>
      <c r="AR633" s="241">
        <v>0.10712629999999999</v>
      </c>
      <c r="AT633" s="193"/>
      <c r="AU633" s="193"/>
      <c r="AV633" s="193"/>
      <c r="AW633" s="193"/>
      <c r="AX633" s="193"/>
      <c r="AY633" s="193"/>
      <c r="AZ633" s="193"/>
      <c r="BA633" s="193"/>
      <c r="BB633" s="193"/>
      <c r="BC633" s="193"/>
      <c r="BD633" s="193"/>
      <c r="BE633" s="315"/>
      <c r="BF633" s="315"/>
      <c r="BG633" s="315"/>
      <c r="BH633" s="315"/>
      <c r="BI633" s="315"/>
      <c r="BJ633" s="315"/>
      <c r="BK633" s="315"/>
    </row>
    <row r="634" spans="1:63" x14ac:dyDescent="0.25">
      <c r="A634" s="9"/>
      <c r="B634" s="184" t="s">
        <v>5770</v>
      </c>
      <c r="C634" s="5" t="s">
        <v>3151</v>
      </c>
      <c r="D634" s="225">
        <v>1.5858068000000001</v>
      </c>
      <c r="E634" s="225">
        <v>1.4824873000000001</v>
      </c>
      <c r="F634" s="225">
        <v>4.9170793999999997E-2</v>
      </c>
      <c r="G634" s="225">
        <v>1.3746131E-2</v>
      </c>
      <c r="H634" s="225">
        <v>6.8927576000000004E-4</v>
      </c>
      <c r="I634" s="225">
        <v>9.5606999000000005E-3</v>
      </c>
      <c r="J634" s="225">
        <v>4.3637752000000004E-3</v>
      </c>
      <c r="K634" s="225">
        <v>1.5251558E-4</v>
      </c>
      <c r="L634" s="225">
        <v>2.5636257999999999E-2</v>
      </c>
      <c r="M634" s="225">
        <v>0</v>
      </c>
      <c r="N634" s="225">
        <v>0</v>
      </c>
      <c r="O634" s="225">
        <v>0</v>
      </c>
      <c r="P634" s="199">
        <f t="shared" si="79"/>
        <v>10.981387407407407</v>
      </c>
      <c r="Q634" s="233">
        <v>46.706671</v>
      </c>
      <c r="R634" s="96">
        <v>36.318468000000003</v>
      </c>
      <c r="S634" s="96">
        <v>8.7483199999999997</v>
      </c>
      <c r="T634" s="96">
        <v>2.7566999999999999E-5</v>
      </c>
      <c r="U634" s="96">
        <v>0.39605000000000001</v>
      </c>
      <c r="V634" s="96">
        <v>0.16350600000000001</v>
      </c>
      <c r="W634" s="96">
        <v>1.0803</v>
      </c>
      <c r="X634" s="241">
        <f t="shared" si="75"/>
        <v>0.42828437915118694</v>
      </c>
      <c r="Y634" s="241">
        <f t="shared" si="76"/>
        <v>0.26672709816439993</v>
      </c>
      <c r="Z634" s="241">
        <f t="shared" si="77"/>
        <v>7.0413370773786982E-2</v>
      </c>
      <c r="AA634" s="241">
        <f t="shared" si="78"/>
        <v>9.1143910213000001E-2</v>
      </c>
      <c r="AB634" s="241">
        <v>0.10343092</v>
      </c>
      <c r="AC634" s="241">
        <v>4.7821316000000003E-2</v>
      </c>
      <c r="AD634" s="241">
        <v>0.10494168</v>
      </c>
      <c r="AE634" s="241">
        <v>3.2474043999999999E-6</v>
      </c>
      <c r="AF634" s="241">
        <v>1.0250475E-2</v>
      </c>
      <c r="AG634" s="241">
        <v>2.7945976000000002E-4</v>
      </c>
      <c r="AH634" s="241">
        <v>6.7696062000000001E-2</v>
      </c>
      <c r="AI634" s="241">
        <v>8.0050082000000005E-5</v>
      </c>
      <c r="AJ634" s="241">
        <v>1.2118718E-4</v>
      </c>
      <c r="AK634" s="241">
        <v>6.2805059000000001E-5</v>
      </c>
      <c r="AL634" s="241">
        <v>1.1301952E-5</v>
      </c>
      <c r="AM634" s="241">
        <v>3.8090787000000002E-8</v>
      </c>
      <c r="AN634" s="241">
        <v>9.9938154999999989E-4</v>
      </c>
      <c r="AO634" s="241">
        <v>3.5230766000000002E-4</v>
      </c>
      <c r="AP634" s="241">
        <v>1.0902372E-3</v>
      </c>
      <c r="AQ634" s="241">
        <v>6.2100212999999994E-5</v>
      </c>
      <c r="AR634" s="241">
        <v>9.1081809999999999E-2</v>
      </c>
      <c r="AT634" s="193"/>
      <c r="AU634" s="193"/>
      <c r="AV634" s="193"/>
      <c r="AW634" s="193"/>
      <c r="AX634" s="193"/>
      <c r="AY634" s="193"/>
      <c r="AZ634" s="193"/>
      <c r="BA634" s="193"/>
      <c r="BB634" s="193"/>
      <c r="BC634" s="193"/>
      <c r="BD634" s="193"/>
      <c r="BE634" s="315"/>
      <c r="BF634" s="315"/>
      <c r="BG634" s="315"/>
      <c r="BH634" s="315"/>
      <c r="BI634" s="315"/>
      <c r="BJ634" s="315"/>
      <c r="BK634" s="315"/>
    </row>
    <row r="635" spans="1:63" x14ac:dyDescent="0.25">
      <c r="A635" s="9"/>
      <c r="B635" s="184" t="s">
        <v>5770</v>
      </c>
      <c r="C635" s="5" t="s">
        <v>1709</v>
      </c>
      <c r="D635" s="225">
        <v>0.60857141999999997</v>
      </c>
      <c r="E635" s="225">
        <v>0.42903469999999999</v>
      </c>
      <c r="F635" s="225">
        <v>8.4698907000000004E-2</v>
      </c>
      <c r="G635" s="225">
        <v>1.9991684999999999E-2</v>
      </c>
      <c r="H635" s="225">
        <v>1.6561057E-3</v>
      </c>
      <c r="I635" s="225">
        <v>1.6553262999999999E-2</v>
      </c>
      <c r="J635" s="225">
        <v>9.1454724000000001E-3</v>
      </c>
      <c r="K635" s="225">
        <v>6.2117751999999997E-4</v>
      </c>
      <c r="L635" s="225">
        <v>4.6870111999999998E-2</v>
      </c>
      <c r="M635" s="225">
        <v>0</v>
      </c>
      <c r="N635" s="225">
        <v>0</v>
      </c>
      <c r="O635" s="225">
        <v>0</v>
      </c>
      <c r="P635" s="199">
        <f t="shared" si="79"/>
        <v>3.1780348148148145</v>
      </c>
      <c r="Q635" s="233">
        <v>70.499358999999998</v>
      </c>
      <c r="R635" s="96">
        <v>54.634568999999999</v>
      </c>
      <c r="S635" s="96">
        <v>13.14096</v>
      </c>
      <c r="T635" s="96">
        <v>4.5133000000000003E-5</v>
      </c>
      <c r="U635" s="96">
        <v>0.74446000000000001</v>
      </c>
      <c r="V635" s="96">
        <v>0.2237247</v>
      </c>
      <c r="W635" s="96">
        <v>1.7556</v>
      </c>
      <c r="X635" s="241">
        <f t="shared" si="75"/>
        <v>0.33178862342359705</v>
      </c>
      <c r="Y635" s="241">
        <f t="shared" si="76"/>
        <v>0.13281966101250001</v>
      </c>
      <c r="Z635" s="241">
        <f t="shared" si="77"/>
        <v>6.2090095921097002E-2</v>
      </c>
      <c r="AA635" s="241">
        <f t="shared" si="78"/>
        <v>0.13687886649</v>
      </c>
      <c r="AB635" s="241">
        <v>8.8087790999999999E-2</v>
      </c>
      <c r="AC635" s="241">
        <v>1.5689622E-4</v>
      </c>
      <c r="AD635" s="241">
        <v>2.5432026E-2</v>
      </c>
      <c r="AE635" s="241">
        <v>5.8894625E-6</v>
      </c>
      <c r="AF635" s="241">
        <v>1.8738626000000001E-2</v>
      </c>
      <c r="AG635" s="241">
        <v>3.9843232999999998E-4</v>
      </c>
      <c r="AH635" s="241">
        <v>5.7652196000000003E-2</v>
      </c>
      <c r="AI635" s="241">
        <v>1.3729252E-4</v>
      </c>
      <c r="AJ635" s="241">
        <v>1.7175749E-4</v>
      </c>
      <c r="AK635" s="241">
        <v>9.6920753999999996E-5</v>
      </c>
      <c r="AL635" s="241">
        <v>1.8011708000000001E-5</v>
      </c>
      <c r="AM635" s="241">
        <v>5.3659096999999999E-8</v>
      </c>
      <c r="AN635" s="241">
        <v>2.1954801000000001E-3</v>
      </c>
      <c r="AO635" s="241">
        <v>6.9686368999999999E-4</v>
      </c>
      <c r="AP635" s="241">
        <v>1.12152E-3</v>
      </c>
      <c r="AQ635" s="241">
        <v>1.0725649E-4</v>
      </c>
      <c r="AR635" s="241">
        <v>0.13677160999999999</v>
      </c>
      <c r="AT635" s="193"/>
      <c r="AU635" s="193"/>
      <c r="AV635" s="193"/>
      <c r="AW635" s="193"/>
      <c r="AX635" s="193"/>
      <c r="AY635" s="193"/>
      <c r="AZ635" s="193"/>
      <c r="BA635" s="193"/>
      <c r="BB635" s="193"/>
      <c r="BC635" s="193"/>
      <c r="BD635" s="193"/>
      <c r="BE635" s="315"/>
      <c r="BF635" s="315"/>
      <c r="BG635" s="315"/>
      <c r="BH635" s="315"/>
      <c r="BI635" s="315"/>
      <c r="BJ635" s="315"/>
      <c r="BK635" s="315"/>
    </row>
    <row r="636" spans="1:63" x14ac:dyDescent="0.25">
      <c r="A636" s="9"/>
      <c r="B636" s="184" t="s">
        <v>5770</v>
      </c>
      <c r="C636" s="5" t="s">
        <v>1710</v>
      </c>
      <c r="D636" s="225">
        <v>0.69886744999999995</v>
      </c>
      <c r="E636" s="225">
        <v>0.50511950999999999</v>
      </c>
      <c r="F636" s="225">
        <v>0.10754296000000001</v>
      </c>
      <c r="G636" s="225">
        <v>1.7857089999999999E-2</v>
      </c>
      <c r="H636" s="225">
        <v>3.3743124000000001E-3</v>
      </c>
      <c r="I636" s="225">
        <v>2.0177260999999998E-2</v>
      </c>
      <c r="J636" s="225">
        <v>8.4996102000000004E-3</v>
      </c>
      <c r="K636" s="225">
        <v>1.2344365E-3</v>
      </c>
      <c r="L636" s="225">
        <v>3.5062279000000002E-2</v>
      </c>
      <c r="M636" s="225">
        <v>0</v>
      </c>
      <c r="N636" s="225">
        <v>0</v>
      </c>
      <c r="O636" s="225">
        <v>0</v>
      </c>
      <c r="P636" s="199">
        <f t="shared" si="79"/>
        <v>3.7416259999999997</v>
      </c>
      <c r="Q636" s="233">
        <v>99.625647999999998</v>
      </c>
      <c r="R636" s="96">
        <v>91.614366000000004</v>
      </c>
      <c r="S636" s="96">
        <v>6.6981599999999997</v>
      </c>
      <c r="T636" s="96">
        <v>4.3578999999999997E-5</v>
      </c>
      <c r="U636" s="96">
        <v>0.40031</v>
      </c>
      <c r="V636" s="96">
        <v>0.1020582</v>
      </c>
      <c r="W636" s="96">
        <v>0.81071000000000004</v>
      </c>
      <c r="X636" s="241">
        <f t="shared" si="75"/>
        <v>0.44040138881664903</v>
      </c>
      <c r="Y636" s="241">
        <f t="shared" si="76"/>
        <v>0.1387269920634</v>
      </c>
      <c r="Z636" s="241">
        <f t="shared" si="77"/>
        <v>7.2185815836248987E-2</v>
      </c>
      <c r="AA636" s="241">
        <f t="shared" si="78"/>
        <v>0.229488580917</v>
      </c>
      <c r="AB636" s="241">
        <v>0.10371314</v>
      </c>
      <c r="AC636" s="241">
        <v>1.7116024999999998E-5</v>
      </c>
      <c r="AD636" s="241">
        <v>1.2881815E-2</v>
      </c>
      <c r="AE636" s="241">
        <v>7.1632784000000001E-6</v>
      </c>
      <c r="AF636" s="241">
        <v>2.1930663E-2</v>
      </c>
      <c r="AG636" s="241">
        <v>1.7709476000000001E-4</v>
      </c>
      <c r="AH636" s="241">
        <v>6.7877172999999999E-2</v>
      </c>
      <c r="AI636" s="241">
        <v>1.8973448E-4</v>
      </c>
      <c r="AJ636" s="241">
        <v>8.5116929000000004E-5</v>
      </c>
      <c r="AK636" s="241">
        <v>1.1374397E-4</v>
      </c>
      <c r="AL636" s="241">
        <v>9.2248532E-6</v>
      </c>
      <c r="AM636" s="241">
        <v>3.3894048999999998E-8</v>
      </c>
      <c r="AN636" s="241">
        <v>1.0330555999999999E-3</v>
      </c>
      <c r="AO636" s="241">
        <v>4.9075631000000002E-4</v>
      </c>
      <c r="AP636" s="241">
        <v>2.3869768000000001E-3</v>
      </c>
      <c r="AQ636" s="241">
        <v>8.1850917000000006E-5</v>
      </c>
      <c r="AR636" s="241">
        <v>0.22940673</v>
      </c>
      <c r="AT636" s="193"/>
      <c r="AU636" s="193"/>
      <c r="AV636" s="193"/>
      <c r="AW636" s="193"/>
      <c r="AX636" s="193"/>
      <c r="AY636" s="193"/>
      <c r="AZ636" s="193"/>
      <c r="BA636" s="193"/>
      <c r="BB636" s="193"/>
      <c r="BC636" s="193"/>
      <c r="BD636" s="193"/>
      <c r="BE636" s="315"/>
      <c r="BF636" s="315"/>
      <c r="BG636" s="315"/>
      <c r="BH636" s="315"/>
      <c r="BI636" s="315"/>
      <c r="BJ636" s="315"/>
      <c r="BK636" s="315"/>
    </row>
    <row r="637" spans="1:63" x14ac:dyDescent="0.25">
      <c r="A637" s="9"/>
      <c r="B637" s="184" t="s">
        <v>5770</v>
      </c>
      <c r="C637" s="5" t="s">
        <v>1711</v>
      </c>
      <c r="D637" s="225">
        <v>0.56504774000000002</v>
      </c>
      <c r="E637" s="225">
        <v>0.41148955999999998</v>
      </c>
      <c r="F637" s="225">
        <v>7.5077749999999999E-2</v>
      </c>
      <c r="G637" s="225">
        <v>1.3718642E-2</v>
      </c>
      <c r="H637" s="225">
        <v>4.0363621000000004E-3</v>
      </c>
      <c r="I637" s="225">
        <v>1.3097938E-2</v>
      </c>
      <c r="J637" s="225">
        <v>6.8522013000000001E-3</v>
      </c>
      <c r="K637" s="225">
        <v>1.5834611E-3</v>
      </c>
      <c r="L637" s="225">
        <v>3.9191821000000002E-2</v>
      </c>
      <c r="M637" s="225">
        <v>0</v>
      </c>
      <c r="N637" s="225">
        <v>0</v>
      </c>
      <c r="O637" s="225">
        <v>0</v>
      </c>
      <c r="P637" s="199">
        <f t="shared" si="79"/>
        <v>3.0480708148148143</v>
      </c>
      <c r="Q637" s="233">
        <v>101.26130999999999</v>
      </c>
      <c r="R637" s="96">
        <v>89.449601999999999</v>
      </c>
      <c r="S637" s="96">
        <v>9.9708000000000006</v>
      </c>
      <c r="T637" s="96">
        <v>1.0874E-5</v>
      </c>
      <c r="U637" s="96">
        <v>0.56552999999999998</v>
      </c>
      <c r="V637" s="96">
        <v>0.15176690000000001</v>
      </c>
      <c r="W637" s="96">
        <v>1.1235999999999999</v>
      </c>
      <c r="X637" s="241">
        <f t="shared" si="75"/>
        <v>0.397717583695405</v>
      </c>
      <c r="Y637" s="241">
        <f t="shared" si="76"/>
        <v>0.11583231678139999</v>
      </c>
      <c r="Z637" s="241">
        <f t="shared" si="77"/>
        <v>5.7907773583005001E-2</v>
      </c>
      <c r="AA637" s="241">
        <f t="shared" si="78"/>
        <v>0.223977493331</v>
      </c>
      <c r="AB637" s="241">
        <v>8.4485932E-2</v>
      </c>
      <c r="AC637" s="241">
        <v>3.0769407999999999E-6</v>
      </c>
      <c r="AD637" s="241">
        <v>1.4499364000000001E-2</v>
      </c>
      <c r="AE637" s="241">
        <v>7.2196105999999998E-6</v>
      </c>
      <c r="AF637" s="241">
        <v>1.6575659E-2</v>
      </c>
      <c r="AG637" s="241">
        <v>2.6106523E-4</v>
      </c>
      <c r="AH637" s="241">
        <v>5.5291266999999998E-2</v>
      </c>
      <c r="AI637" s="241">
        <v>1.2168558E-4</v>
      </c>
      <c r="AJ637" s="241">
        <v>1.208276E-4</v>
      </c>
      <c r="AK637" s="241">
        <v>3.3725437999999998E-5</v>
      </c>
      <c r="AL637" s="241">
        <v>1.2063266000000001E-5</v>
      </c>
      <c r="AM637" s="241">
        <v>3.7589004999999998E-8</v>
      </c>
      <c r="AN637" s="241">
        <v>1.3231349E-3</v>
      </c>
      <c r="AO637" s="241">
        <v>4.5017412000000003E-4</v>
      </c>
      <c r="AP637" s="241">
        <v>5.5485809000000005E-4</v>
      </c>
      <c r="AQ637" s="241">
        <v>9.3813330999999997E-5</v>
      </c>
      <c r="AR637" s="241">
        <v>0.22388368</v>
      </c>
      <c r="AT637" s="193"/>
      <c r="AU637" s="193"/>
      <c r="AV637" s="193"/>
      <c r="AW637" s="193"/>
      <c r="AX637" s="193"/>
      <c r="AY637" s="193"/>
      <c r="AZ637" s="193"/>
      <c r="BA637" s="193"/>
      <c r="BB637" s="193"/>
      <c r="BC637" s="193"/>
      <c r="BD637" s="193"/>
      <c r="BE637" s="315"/>
      <c r="BF637" s="315"/>
      <c r="BG637" s="315"/>
      <c r="BH637" s="315"/>
      <c r="BI637" s="315"/>
      <c r="BJ637" s="315"/>
      <c r="BK637" s="315"/>
    </row>
    <row r="638" spans="1:63" x14ac:dyDescent="0.25">
      <c r="A638" s="9"/>
      <c r="B638" s="184" t="s">
        <v>5770</v>
      </c>
      <c r="C638" s="5" t="s">
        <v>1712</v>
      </c>
      <c r="D638" s="225">
        <v>0.13566622</v>
      </c>
      <c r="E638" s="225">
        <v>9.7050687999999996E-2</v>
      </c>
      <c r="F638" s="225">
        <v>1.9733513000000001E-2</v>
      </c>
      <c r="G638" s="225">
        <v>1.1023893999999999E-2</v>
      </c>
      <c r="H638" s="225">
        <v>2.0236133000000001E-4</v>
      </c>
      <c r="I638" s="225">
        <v>3.7146763000000002E-3</v>
      </c>
      <c r="J638" s="225">
        <v>1.5700693E-3</v>
      </c>
      <c r="K638" s="225">
        <v>2.4807654000000001E-5</v>
      </c>
      <c r="L638" s="225">
        <v>2.3462115000000001E-3</v>
      </c>
      <c r="M638" s="225">
        <v>0</v>
      </c>
      <c r="N638" s="225">
        <v>0</v>
      </c>
      <c r="O638" s="225">
        <v>0</v>
      </c>
      <c r="P638" s="199">
        <f t="shared" si="79"/>
        <v>0.7188939851851851</v>
      </c>
      <c r="Q638" s="233">
        <v>12.247011000000001</v>
      </c>
      <c r="R638" s="96">
        <v>8.1358235000000008</v>
      </c>
      <c r="S638" s="96">
        <v>3.5039199999999999</v>
      </c>
      <c r="T638" s="96">
        <v>1.1161E-5</v>
      </c>
      <c r="U638" s="96">
        <v>0.13259000000000001</v>
      </c>
      <c r="V638" s="96">
        <v>6.4126530000000001E-2</v>
      </c>
      <c r="W638" s="96">
        <v>0.41054000000000002</v>
      </c>
      <c r="X638" s="241">
        <f t="shared" si="75"/>
        <v>6.2902666610295005E-2</v>
      </c>
      <c r="Y638" s="241">
        <f t="shared" si="76"/>
        <v>2.84489353946E-2</v>
      </c>
      <c r="Z638" s="241">
        <f t="shared" si="77"/>
        <v>1.4083900181394998E-2</v>
      </c>
      <c r="AA638" s="241">
        <f t="shared" si="78"/>
        <v>2.0369831034300002E-2</v>
      </c>
      <c r="AB638" s="241">
        <v>1.9926155000000001E-2</v>
      </c>
      <c r="AC638" s="241">
        <v>2.5913148E-6</v>
      </c>
      <c r="AD638" s="241">
        <v>4.2893302000000001E-3</v>
      </c>
      <c r="AE638" s="241">
        <v>1.2678397999999999E-6</v>
      </c>
      <c r="AF638" s="241">
        <v>4.1175498000000001E-3</v>
      </c>
      <c r="AG638" s="241">
        <v>1.1204124E-4</v>
      </c>
      <c r="AH638" s="241">
        <v>1.3041871999999999E-2</v>
      </c>
      <c r="AI638" s="241">
        <v>3.1953355999999998E-5</v>
      </c>
      <c r="AJ638" s="241">
        <v>4.7662203000000001E-5</v>
      </c>
      <c r="AK638" s="241">
        <v>1.4348249E-5</v>
      </c>
      <c r="AL638" s="241">
        <v>4.3771254999999997E-6</v>
      </c>
      <c r="AM638" s="241">
        <v>1.3107895E-8</v>
      </c>
      <c r="AN638" s="241">
        <v>2.3985245E-4</v>
      </c>
      <c r="AO638" s="241">
        <v>3.2988768E-4</v>
      </c>
      <c r="AP638" s="241">
        <v>3.7393400999999999E-4</v>
      </c>
      <c r="AQ638" s="241">
        <v>5.9910343000000002E-6</v>
      </c>
      <c r="AR638" s="241">
        <v>2.0363840000000001E-2</v>
      </c>
      <c r="AT638" s="193"/>
      <c r="AU638" s="193"/>
      <c r="AV638" s="193"/>
      <c r="AW638" s="193"/>
      <c r="AX638" s="193"/>
      <c r="AY638" s="193"/>
      <c r="AZ638" s="193"/>
      <c r="BA638" s="193"/>
      <c r="BB638" s="193"/>
      <c r="BC638" s="193"/>
      <c r="BD638" s="193"/>
      <c r="BE638" s="315"/>
      <c r="BF638" s="315"/>
      <c r="BG638" s="315"/>
      <c r="BH638" s="315"/>
      <c r="BI638" s="315"/>
      <c r="BJ638" s="315"/>
      <c r="BK638" s="315"/>
    </row>
    <row r="639" spans="1:63" x14ac:dyDescent="0.25">
      <c r="A639" s="43"/>
      <c r="B639" s="184" t="s">
        <v>5770</v>
      </c>
      <c r="C639" s="5" t="s">
        <v>1713</v>
      </c>
      <c r="D639" s="225">
        <v>4.3462591000000002</v>
      </c>
      <c r="E639" s="225">
        <v>3.3865861000000002</v>
      </c>
      <c r="F639" s="225">
        <v>0.69601475000000002</v>
      </c>
      <c r="G639" s="225">
        <v>5.1340864999999999E-2</v>
      </c>
      <c r="H639" s="225">
        <v>2.4797244000000001E-3</v>
      </c>
      <c r="I639" s="225">
        <v>4.2319944999999998E-2</v>
      </c>
      <c r="J639" s="225">
        <v>3.6894058E-2</v>
      </c>
      <c r="K639" s="225">
        <v>4.3687245999999999E-4</v>
      </c>
      <c r="L639" s="225">
        <v>0.13018679</v>
      </c>
      <c r="M639" s="225">
        <v>0</v>
      </c>
      <c r="N639" s="225">
        <v>0</v>
      </c>
      <c r="O639" s="225">
        <v>0</v>
      </c>
      <c r="P639" s="199">
        <f t="shared" si="79"/>
        <v>25.085822962962961</v>
      </c>
      <c r="Q639" s="233">
        <v>139.12324000000001</v>
      </c>
      <c r="R639" s="96">
        <v>102.53203000000001</v>
      </c>
      <c r="S639" s="96">
        <v>30.62304</v>
      </c>
      <c r="T639" s="96">
        <v>9.9007999999999998E-5</v>
      </c>
      <c r="U639" s="96">
        <v>1.5346</v>
      </c>
      <c r="V639" s="96">
        <v>0.56717499999999998</v>
      </c>
      <c r="W639" s="96">
        <v>3.8662999999999998</v>
      </c>
      <c r="X639" s="241">
        <f t="shared" si="75"/>
        <v>1.1332542040649898</v>
      </c>
      <c r="Y639" s="241">
        <f t="shared" si="76"/>
        <v>0.68874786905899987</v>
      </c>
      <c r="Z639" s="241">
        <f t="shared" si="77"/>
        <v>0.18720770571599002</v>
      </c>
      <c r="AA639" s="241">
        <f t="shared" si="78"/>
        <v>0.25729862929000002</v>
      </c>
      <c r="AB639" s="241">
        <v>0.26743283000000001</v>
      </c>
      <c r="AC639" s="241">
        <v>8.4866878000000007E-2</v>
      </c>
      <c r="AD639" s="241">
        <v>0.22549931000000001</v>
      </c>
      <c r="AE639" s="241">
        <v>1.8088179E-5</v>
      </c>
      <c r="AF639" s="241">
        <v>0.10995256</v>
      </c>
      <c r="AG639" s="241">
        <v>9.7820288000000002E-4</v>
      </c>
      <c r="AH639" s="241">
        <v>0.17503785999999999</v>
      </c>
      <c r="AI639" s="241">
        <v>1.1525537E-3</v>
      </c>
      <c r="AJ639" s="241">
        <v>4.3956878000000002E-4</v>
      </c>
      <c r="AK639" s="241">
        <v>2.0764422000000001E-4</v>
      </c>
      <c r="AL639" s="241">
        <v>4.3729283999999998E-5</v>
      </c>
      <c r="AM639" s="241">
        <v>1.4193198999999999E-7</v>
      </c>
      <c r="AN639" s="241">
        <v>4.4650940999999998E-3</v>
      </c>
      <c r="AO639" s="241">
        <v>1.8053931E-3</v>
      </c>
      <c r="AP639" s="241">
        <v>4.0557205999999998E-3</v>
      </c>
      <c r="AQ639" s="241">
        <v>3.1403928999999999E-4</v>
      </c>
      <c r="AR639" s="241">
        <v>0.25698459000000001</v>
      </c>
      <c r="AT639" s="193"/>
      <c r="AU639" s="193"/>
      <c r="AV639" s="193"/>
      <c r="AW639" s="193"/>
      <c r="AX639" s="193"/>
      <c r="AY639" s="193"/>
      <c r="AZ639" s="193"/>
      <c r="BA639" s="193"/>
      <c r="BB639" s="193"/>
      <c r="BC639" s="193"/>
      <c r="BD639" s="193"/>
      <c r="BE639" s="315"/>
      <c r="BF639" s="315"/>
      <c r="BG639" s="315"/>
      <c r="BH639" s="315"/>
      <c r="BI639" s="315"/>
      <c r="BJ639" s="315"/>
      <c r="BK639" s="315"/>
    </row>
    <row r="640" spans="1:63" x14ac:dyDescent="0.25">
      <c r="A640" s="43"/>
      <c r="B640" s="184" t="s">
        <v>5770</v>
      </c>
      <c r="C640" s="5" t="s">
        <v>1714</v>
      </c>
      <c r="D640" s="225">
        <v>0.42278911000000002</v>
      </c>
      <c r="E640" s="225">
        <v>0.26628210000000002</v>
      </c>
      <c r="F640" s="225">
        <v>0.10345095</v>
      </c>
      <c r="G640" s="225">
        <v>5.7564084999999999E-3</v>
      </c>
      <c r="H640" s="225">
        <v>4.0366628999999998E-3</v>
      </c>
      <c r="I640" s="225">
        <v>1.2383708E-2</v>
      </c>
      <c r="J640" s="225">
        <v>3.5017417999999999E-3</v>
      </c>
      <c r="K640" s="225">
        <v>1.9011124000000001E-4</v>
      </c>
      <c r="L640" s="225">
        <v>2.7187428999999999E-2</v>
      </c>
      <c r="M640" s="225">
        <v>0</v>
      </c>
      <c r="N640" s="225">
        <v>0</v>
      </c>
      <c r="O640" s="225">
        <v>0</v>
      </c>
      <c r="P640" s="199">
        <f t="shared" si="79"/>
        <v>1.9724600000000001</v>
      </c>
      <c r="Q640" s="233">
        <v>57.815401000000001</v>
      </c>
      <c r="R640" s="96">
        <v>54.589799999999997</v>
      </c>
      <c r="S640" s="96">
        <v>2.5614400000000002</v>
      </c>
      <c r="T640" s="96">
        <v>3.7815000000000003E-5</v>
      </c>
      <c r="U640" s="96">
        <v>0.18842999999999999</v>
      </c>
      <c r="V640" s="96">
        <v>4.6733139999999999E-2</v>
      </c>
      <c r="W640" s="96">
        <v>0.42896000000000001</v>
      </c>
      <c r="X640" s="241">
        <f t="shared" si="75"/>
        <v>0.26513917177225599</v>
      </c>
      <c r="Y640" s="241">
        <f t="shared" si="76"/>
        <v>8.841050705249999E-2</v>
      </c>
      <c r="Z640" s="241">
        <f t="shared" si="77"/>
        <v>3.9688929728756005E-2</v>
      </c>
      <c r="AA640" s="241">
        <f t="shared" si="78"/>
        <v>0.137039734991</v>
      </c>
      <c r="AB640" s="241">
        <v>5.4674012000000001E-2</v>
      </c>
      <c r="AC640" s="241">
        <v>1.5873834E-5</v>
      </c>
      <c r="AD640" s="241">
        <v>6.6787649000000001E-3</v>
      </c>
      <c r="AE640" s="241">
        <v>4.8125195000000001E-6</v>
      </c>
      <c r="AF640" s="241">
        <v>2.6955316999999999E-2</v>
      </c>
      <c r="AG640" s="241">
        <v>8.1726799000000002E-5</v>
      </c>
      <c r="AH640" s="241">
        <v>3.5782657000000002E-2</v>
      </c>
      <c r="AI640" s="241">
        <v>1.7426303000000001E-4</v>
      </c>
      <c r="AJ640" s="241">
        <v>4.5508866000000001E-5</v>
      </c>
      <c r="AK640" s="241">
        <v>4.0510877000000002E-5</v>
      </c>
      <c r="AL640" s="241">
        <v>5.7380687999999996E-6</v>
      </c>
      <c r="AM640" s="241">
        <v>1.7266956000000001E-8</v>
      </c>
      <c r="AN640" s="241">
        <v>7.3494344999999999E-4</v>
      </c>
      <c r="AO640" s="241">
        <v>7.5667747000000005E-4</v>
      </c>
      <c r="AP640" s="241">
        <v>2.1486137E-3</v>
      </c>
      <c r="AQ640" s="241">
        <v>6.7804991000000001E-5</v>
      </c>
      <c r="AR640" s="241">
        <v>0.13697192999999999</v>
      </c>
      <c r="AT640" s="193"/>
      <c r="AU640" s="193"/>
      <c r="AV640" s="193"/>
      <c r="AW640" s="193"/>
      <c r="AX640" s="193"/>
      <c r="AY640" s="193"/>
      <c r="AZ640" s="193"/>
      <c r="BA640" s="193"/>
      <c r="BB640" s="193"/>
      <c r="BC640" s="193"/>
      <c r="BD640" s="193"/>
      <c r="BE640" s="315"/>
      <c r="BF640" s="315"/>
      <c r="BG640" s="315"/>
      <c r="BH640" s="315"/>
      <c r="BI640" s="315"/>
      <c r="BJ640" s="315"/>
      <c r="BK640" s="315"/>
    </row>
    <row r="641" spans="1:63" x14ac:dyDescent="0.25">
      <c r="A641" s="43"/>
      <c r="B641" s="184" t="s">
        <v>5770</v>
      </c>
      <c r="C641" s="5" t="s">
        <v>1715</v>
      </c>
      <c r="D641" s="225">
        <v>0.44834902999999998</v>
      </c>
      <c r="E641" s="225">
        <v>0.33292273</v>
      </c>
      <c r="F641" s="225">
        <v>5.8128684E-2</v>
      </c>
      <c r="G641" s="225">
        <v>1.5960009000000001E-2</v>
      </c>
      <c r="H641" s="225">
        <v>7.6851300999999997E-3</v>
      </c>
      <c r="I641" s="225">
        <v>9.4545180000000003E-3</v>
      </c>
      <c r="J641" s="225">
        <v>3.9101926999999996E-3</v>
      </c>
      <c r="K641" s="225">
        <v>2.5551381999999999E-4</v>
      </c>
      <c r="L641" s="225">
        <v>2.0032246E-2</v>
      </c>
      <c r="M641" s="225">
        <v>0</v>
      </c>
      <c r="N641" s="225">
        <v>0</v>
      </c>
      <c r="O641" s="225">
        <v>0</v>
      </c>
      <c r="P641" s="199">
        <f t="shared" si="79"/>
        <v>2.466094296296296</v>
      </c>
      <c r="Q641" s="233">
        <v>85.530708000000004</v>
      </c>
      <c r="R641" s="96">
        <v>81.834361000000001</v>
      </c>
      <c r="S641" s="96">
        <v>2.9836800000000001</v>
      </c>
      <c r="T641" s="96">
        <v>4.7194000000000002E-5</v>
      </c>
      <c r="U641" s="96">
        <v>0.16850000000000001</v>
      </c>
      <c r="V641" s="96">
        <v>5.5729609999999999E-2</v>
      </c>
      <c r="W641" s="96">
        <v>0.48838999999999999</v>
      </c>
      <c r="X641" s="241">
        <f t="shared" si="75"/>
        <v>0.34132834845065302</v>
      </c>
      <c r="Y641" s="241">
        <f t="shared" si="76"/>
        <v>8.7112654559299993E-2</v>
      </c>
      <c r="Z641" s="241">
        <f t="shared" si="77"/>
        <v>4.8843303251353005E-2</v>
      </c>
      <c r="AA641" s="241">
        <f t="shared" si="78"/>
        <v>0.20537239064000001</v>
      </c>
      <c r="AB641" s="241">
        <v>6.8358367000000003E-2</v>
      </c>
      <c r="AC641" s="241">
        <v>2.2276212000000001E-5</v>
      </c>
      <c r="AD641" s="241">
        <v>6.9899678E-3</v>
      </c>
      <c r="AE641" s="241">
        <v>4.8815303E-6</v>
      </c>
      <c r="AF641" s="241">
        <v>1.164192E-2</v>
      </c>
      <c r="AG641" s="241">
        <v>9.5242016999999994E-5</v>
      </c>
      <c r="AH641" s="241">
        <v>4.4737986E-2</v>
      </c>
      <c r="AI641" s="241">
        <v>9.9140998999999995E-5</v>
      </c>
      <c r="AJ641" s="241">
        <v>4.8739305000000003E-5</v>
      </c>
      <c r="AK641" s="241">
        <v>7.8904864000000006E-5</v>
      </c>
      <c r="AL641" s="241">
        <v>6.1977240999999997E-6</v>
      </c>
      <c r="AM641" s="241">
        <v>1.9219252999999999E-8</v>
      </c>
      <c r="AN641" s="241">
        <v>5.2680917999999998E-4</v>
      </c>
      <c r="AO641" s="241">
        <v>3.8740926000000001E-4</v>
      </c>
      <c r="AP641" s="241">
        <v>2.9580967000000001E-3</v>
      </c>
      <c r="AQ641" s="241">
        <v>5.1120640000000003E-5</v>
      </c>
      <c r="AR641" s="241">
        <v>0.20532127</v>
      </c>
      <c r="AT641" s="193"/>
      <c r="AU641" s="193"/>
      <c r="AV641" s="193"/>
      <c r="AW641" s="193"/>
      <c r="AX641" s="193"/>
      <c r="AY641" s="193"/>
      <c r="AZ641" s="193"/>
      <c r="BA641" s="193"/>
      <c r="BB641" s="193"/>
      <c r="BC641" s="193"/>
      <c r="BD641" s="193"/>
      <c r="BE641" s="315"/>
      <c r="BF641" s="315"/>
      <c r="BG641" s="315"/>
      <c r="BH641" s="315"/>
      <c r="BI641" s="315"/>
      <c r="BJ641" s="315"/>
      <c r="BK641" s="315"/>
    </row>
    <row r="642" spans="1:63" x14ac:dyDescent="0.25">
      <c r="A642" s="43"/>
      <c r="B642" s="184" t="s">
        <v>5770</v>
      </c>
      <c r="C642" s="5" t="s">
        <v>3931</v>
      </c>
      <c r="D642" s="225">
        <v>0.55985625999999999</v>
      </c>
      <c r="E642" s="225">
        <v>0.38453184000000001</v>
      </c>
      <c r="F642" s="225">
        <v>8.3069435999999997E-2</v>
      </c>
      <c r="G642" s="225">
        <v>7.4893911000000002E-3</v>
      </c>
      <c r="H642" s="225">
        <v>6.8229166999999999E-3</v>
      </c>
      <c r="I642" s="225">
        <v>2.7244306999999999E-2</v>
      </c>
      <c r="J642" s="225">
        <v>6.5518707000000002E-3</v>
      </c>
      <c r="K642" s="225">
        <v>2.7292633999999999E-4</v>
      </c>
      <c r="L642" s="225">
        <v>4.3873566000000003E-2</v>
      </c>
      <c r="M642" s="225">
        <v>0</v>
      </c>
      <c r="N642" s="225">
        <v>0</v>
      </c>
      <c r="O642" s="225">
        <v>0</v>
      </c>
      <c r="P642" s="199">
        <f t="shared" si="79"/>
        <v>2.8483839999999998</v>
      </c>
      <c r="Q642" s="233">
        <v>66.870925999999997</v>
      </c>
      <c r="R642" s="96">
        <v>63.048524999999998</v>
      </c>
      <c r="S642" s="96">
        <v>2.9774639999999999</v>
      </c>
      <c r="T642" s="96">
        <v>5.1946E-5</v>
      </c>
      <c r="U642" s="96">
        <v>0.27105000000000001</v>
      </c>
      <c r="V642" s="96">
        <v>5.3914980000000001E-2</v>
      </c>
      <c r="W642" s="96">
        <v>0.51992000000000005</v>
      </c>
      <c r="X642" s="241">
        <f t="shared" si="75"/>
        <v>0.32605414846174297</v>
      </c>
      <c r="Y642" s="241">
        <f t="shared" si="76"/>
        <v>0.11141973385800001</v>
      </c>
      <c r="Z642" s="241">
        <f t="shared" si="77"/>
        <v>5.6411863933742992E-2</v>
      </c>
      <c r="AA642" s="241">
        <f t="shared" si="78"/>
        <v>0.15822255066999999</v>
      </c>
      <c r="AB642" s="241">
        <v>7.8955144000000005E-2</v>
      </c>
      <c r="AC642" s="241">
        <v>2.2229572000000002E-5</v>
      </c>
      <c r="AD642" s="241">
        <v>1.2489465999999999E-2</v>
      </c>
      <c r="AE642" s="241">
        <v>5.1379889999999997E-6</v>
      </c>
      <c r="AF642" s="241">
        <v>1.9852827E-2</v>
      </c>
      <c r="AG642" s="241">
        <v>9.4929297000000004E-5</v>
      </c>
      <c r="AH642" s="241">
        <v>5.1674877000000001E-2</v>
      </c>
      <c r="AI642" s="241">
        <v>1.5252962999999999E-4</v>
      </c>
      <c r="AJ642" s="241">
        <v>6.1171702999999997E-5</v>
      </c>
      <c r="AK642" s="241">
        <v>1.0969019E-4</v>
      </c>
      <c r="AL642" s="241">
        <v>7.8334542999999994E-6</v>
      </c>
      <c r="AM642" s="241">
        <v>2.8106442999999999E-8</v>
      </c>
      <c r="AN642" s="241">
        <v>1.2062017000000001E-3</v>
      </c>
      <c r="AO642" s="241">
        <v>5.4032864999999997E-4</v>
      </c>
      <c r="AP642" s="241">
        <v>2.6592034999999999E-3</v>
      </c>
      <c r="AQ642" s="241">
        <v>1.0301067E-4</v>
      </c>
      <c r="AR642" s="241">
        <v>0.15811954</v>
      </c>
      <c r="AT642" s="193"/>
      <c r="AU642" s="193"/>
      <c r="AV642" s="193"/>
      <c r="AW642" s="193"/>
      <c r="AX642" s="193"/>
      <c r="AY642" s="193"/>
      <c r="AZ642" s="193"/>
      <c r="BA642" s="193"/>
      <c r="BB642" s="193"/>
      <c r="BC642" s="193"/>
      <c r="BD642" s="193"/>
      <c r="BE642" s="315"/>
      <c r="BF642" s="315"/>
      <c r="BG642" s="315"/>
      <c r="BH642" s="315"/>
      <c r="BI642" s="315"/>
      <c r="BJ642" s="315"/>
      <c r="BK642" s="315"/>
    </row>
    <row r="643" spans="1:63" x14ac:dyDescent="0.25">
      <c r="A643" s="43"/>
      <c r="B643" s="184" t="s">
        <v>5770</v>
      </c>
      <c r="C643" s="5" t="s">
        <v>3932</v>
      </c>
      <c r="D643" s="225">
        <v>0.40324928999999998</v>
      </c>
      <c r="E643" s="225">
        <v>0.27771966999999997</v>
      </c>
      <c r="F643" s="225">
        <v>5.5784576000000002E-2</v>
      </c>
      <c r="G643" s="225">
        <v>1.1486378E-2</v>
      </c>
      <c r="H643" s="225">
        <v>1.4685563E-2</v>
      </c>
      <c r="I643" s="225">
        <v>9.6619480000000001E-3</v>
      </c>
      <c r="J643" s="225">
        <v>7.6419106000000002E-3</v>
      </c>
      <c r="K643" s="225">
        <v>5.4137345999999995E-4</v>
      </c>
      <c r="L643" s="225">
        <v>2.5727869E-2</v>
      </c>
      <c r="M643" s="225">
        <v>0</v>
      </c>
      <c r="N643" s="225">
        <v>0</v>
      </c>
      <c r="O643" s="225">
        <v>0</v>
      </c>
      <c r="P643" s="199">
        <f t="shared" si="79"/>
        <v>2.0571827407407404</v>
      </c>
      <c r="Q643" s="233">
        <v>68.810541000000001</v>
      </c>
      <c r="R643" s="96">
        <v>60.320005999999999</v>
      </c>
      <c r="S643" s="96">
        <v>7.1349600000000004</v>
      </c>
      <c r="T643" s="96">
        <v>3.0378E-5</v>
      </c>
      <c r="U643" s="96">
        <v>0.35676999999999998</v>
      </c>
      <c r="V643" s="96">
        <v>0.1220748</v>
      </c>
      <c r="W643" s="96">
        <v>0.87670000000000003</v>
      </c>
      <c r="X643" s="241">
        <f t="shared" si="75"/>
        <v>0.27232411276336199</v>
      </c>
      <c r="Y643" s="241">
        <f t="shared" si="76"/>
        <v>8.0067576713700003E-2</v>
      </c>
      <c r="Z643" s="241">
        <f t="shared" si="77"/>
        <v>4.1140883494662002E-2</v>
      </c>
      <c r="AA643" s="241">
        <f t="shared" si="78"/>
        <v>0.15111565255499998</v>
      </c>
      <c r="AB643" s="241">
        <v>5.7021174000000001E-2</v>
      </c>
      <c r="AC643" s="241">
        <v>1.1989296E-5</v>
      </c>
      <c r="AD643" s="241">
        <v>1.0992425E-2</v>
      </c>
      <c r="AE643" s="241">
        <v>6.2025276999999996E-6</v>
      </c>
      <c r="AF643" s="241">
        <v>1.1824401999999999E-2</v>
      </c>
      <c r="AG643" s="241">
        <v>2.1138389000000001E-4</v>
      </c>
      <c r="AH643" s="241">
        <v>3.7316448000000002E-2</v>
      </c>
      <c r="AI643" s="241">
        <v>9.0599099000000002E-5</v>
      </c>
      <c r="AJ643" s="241">
        <v>9.4487093999999996E-5</v>
      </c>
      <c r="AK643" s="241">
        <v>1.2987379000000001E-4</v>
      </c>
      <c r="AL643" s="241">
        <v>9.5951793999999999E-6</v>
      </c>
      <c r="AM643" s="241">
        <v>2.9542262000000002E-8</v>
      </c>
      <c r="AN643" s="241">
        <v>8.8790709999999999E-4</v>
      </c>
      <c r="AO643" s="241">
        <v>4.1052029000000003E-4</v>
      </c>
      <c r="AP643" s="241">
        <v>2.2014233999999998E-3</v>
      </c>
      <c r="AQ643" s="241">
        <v>6.3072555E-5</v>
      </c>
      <c r="AR643" s="241">
        <v>0.15105257999999999</v>
      </c>
      <c r="AT643" s="193"/>
      <c r="AU643" s="193"/>
      <c r="AV643" s="193"/>
      <c r="AW643" s="193"/>
      <c r="AX643" s="193"/>
      <c r="AY643" s="193"/>
      <c r="AZ643" s="193"/>
      <c r="BA643" s="193"/>
      <c r="BB643" s="193"/>
      <c r="BC643" s="193"/>
      <c r="BD643" s="193"/>
      <c r="BE643" s="315"/>
      <c r="BF643" s="315"/>
      <c r="BG643" s="315"/>
      <c r="BH643" s="315"/>
      <c r="BI643" s="315"/>
      <c r="BJ643" s="315"/>
      <c r="BK643" s="315"/>
    </row>
    <row r="644" spans="1:63" x14ac:dyDescent="0.25">
      <c r="A644" s="43"/>
      <c r="B644" s="184" t="s">
        <v>5770</v>
      </c>
      <c r="C644" s="5" t="s">
        <v>3933</v>
      </c>
      <c r="D644" s="225">
        <v>0.26423481999999998</v>
      </c>
      <c r="E644" s="225">
        <v>0.21582951</v>
      </c>
      <c r="F644" s="225">
        <v>3.3204396999999997E-2</v>
      </c>
      <c r="G644" s="225">
        <v>7.3493017000000004E-4</v>
      </c>
      <c r="H644" s="225">
        <v>1.30361E-3</v>
      </c>
      <c r="I644" s="225">
        <v>2.5773339000000001E-3</v>
      </c>
      <c r="J644" s="225">
        <v>9.2692359000000005E-3</v>
      </c>
      <c r="K644" s="225">
        <v>5.8502732999999998E-6</v>
      </c>
      <c r="L644" s="225">
        <v>1.3099476000000001E-3</v>
      </c>
      <c r="M644" s="225">
        <v>0</v>
      </c>
      <c r="N644" s="225">
        <v>0</v>
      </c>
      <c r="O644" s="225">
        <v>0</v>
      </c>
      <c r="P644" s="199">
        <f t="shared" si="79"/>
        <v>1.5987371111111111</v>
      </c>
      <c r="Q644" s="233">
        <v>53.685521999999999</v>
      </c>
      <c r="R644" s="96">
        <v>42.168221000000003</v>
      </c>
      <c r="S644" s="96">
        <v>10.7156</v>
      </c>
      <c r="T644" s="96">
        <v>7.1892000000000006E-8</v>
      </c>
      <c r="U644" s="96">
        <v>3.5798999999999998E-4</v>
      </c>
      <c r="V644" s="96">
        <v>1.128153E-4</v>
      </c>
      <c r="W644" s="96">
        <v>0.80123</v>
      </c>
      <c r="X644" s="241">
        <f t="shared" si="75"/>
        <v>0.1882948570423032</v>
      </c>
      <c r="Y644" s="241">
        <f t="shared" si="76"/>
        <v>5.3626933289586995E-2</v>
      </c>
      <c r="Z644" s="241">
        <f t="shared" si="77"/>
        <v>2.9082419297416198E-2</v>
      </c>
      <c r="AA644" s="241">
        <f t="shared" si="78"/>
        <v>0.1055855044553</v>
      </c>
      <c r="AB644" s="241">
        <v>4.4316806E-2</v>
      </c>
      <c r="AC644" s="241">
        <v>2.6852557E-8</v>
      </c>
      <c r="AD644" s="241">
        <v>2.3460692000000002E-3</v>
      </c>
      <c r="AE644" s="241">
        <v>5.5426718999999996E-6</v>
      </c>
      <c r="AF644" s="241">
        <v>6.9581699E-3</v>
      </c>
      <c r="AG644" s="241">
        <v>3.1866513E-7</v>
      </c>
      <c r="AH644" s="241">
        <v>2.9004926E-2</v>
      </c>
      <c r="AI644" s="241">
        <v>5.2464476E-5</v>
      </c>
      <c r="AJ644" s="241">
        <v>4.0394682999999998E-6</v>
      </c>
      <c r="AK644" s="241">
        <v>1.5084148E-5</v>
      </c>
      <c r="AL644" s="241">
        <v>1.0414748999999999E-6</v>
      </c>
      <c r="AM644" s="241">
        <v>2.5199162000000002E-9</v>
      </c>
      <c r="AN644" s="241">
        <v>1.5484256E-6</v>
      </c>
      <c r="AO644" s="241">
        <v>7.5453315999999998E-6</v>
      </c>
      <c r="AP644" s="241">
        <v>-4.2325469E-6</v>
      </c>
      <c r="AQ644" s="241">
        <v>1.2044552999999999E-6</v>
      </c>
      <c r="AR644" s="241">
        <v>0.10558430000000001</v>
      </c>
      <c r="AT644" s="193"/>
      <c r="AU644" s="193"/>
      <c r="AV644" s="193"/>
      <c r="AW644" s="193"/>
      <c r="AX644" s="193"/>
      <c r="AY644" s="193"/>
      <c r="AZ644" s="193"/>
      <c r="BA644" s="193"/>
      <c r="BB644" s="193"/>
      <c r="BC644" s="193"/>
      <c r="BD644" s="193"/>
      <c r="BE644" s="315"/>
      <c r="BF644" s="315"/>
      <c r="BG644" s="315"/>
      <c r="BH644" s="315"/>
      <c r="BI644" s="315"/>
      <c r="BJ644" s="315"/>
      <c r="BK644" s="315"/>
    </row>
    <row r="645" spans="1:63" x14ac:dyDescent="0.25">
      <c r="A645" s="43"/>
      <c r="B645" s="184" t="s">
        <v>5770</v>
      </c>
      <c r="C645" s="5" t="s">
        <v>3030</v>
      </c>
      <c r="D645" s="225">
        <v>2.1026416999999999</v>
      </c>
      <c r="E645" s="225">
        <v>1.4238595999999999</v>
      </c>
      <c r="F645" s="225">
        <v>0.49258112999999998</v>
      </c>
      <c r="G645" s="225">
        <v>4.1757994E-2</v>
      </c>
      <c r="H645" s="225">
        <v>6.6892245999999999E-3</v>
      </c>
      <c r="I645" s="225">
        <v>3.1248700000000001E-2</v>
      </c>
      <c r="J645" s="225">
        <v>1.8520067000000001E-2</v>
      </c>
      <c r="K645" s="225">
        <v>1.2338367999999999E-3</v>
      </c>
      <c r="L645" s="225">
        <v>8.6751111000000006E-2</v>
      </c>
      <c r="M645" s="225">
        <v>0</v>
      </c>
      <c r="N645" s="225">
        <v>0</v>
      </c>
      <c r="O645" s="225">
        <v>0</v>
      </c>
      <c r="P645" s="199">
        <f t="shared" si="79"/>
        <v>10.547108148148146</v>
      </c>
      <c r="Q645" s="233">
        <v>101.96818</v>
      </c>
      <c r="R645" s="96">
        <v>69.774876000000006</v>
      </c>
      <c r="S645" s="96">
        <v>27.337520000000001</v>
      </c>
      <c r="T645" s="96">
        <v>5.4298000000000001E-5</v>
      </c>
      <c r="U645" s="96">
        <v>1.2821</v>
      </c>
      <c r="V645" s="96">
        <v>0.40293289999999998</v>
      </c>
      <c r="W645" s="96">
        <v>3.1707000000000001</v>
      </c>
      <c r="X645" s="241">
        <f t="shared" si="75"/>
        <v>0.79287011407444996</v>
      </c>
      <c r="Y645" s="241">
        <f t="shared" si="76"/>
        <v>0.417496930712</v>
      </c>
      <c r="Z645" s="241">
        <f t="shared" si="77"/>
        <v>0.20039465978245</v>
      </c>
      <c r="AA645" s="241">
        <f t="shared" si="78"/>
        <v>0.17497852357999999</v>
      </c>
      <c r="AB645" s="241">
        <v>0.29267346999999999</v>
      </c>
      <c r="AC645" s="241">
        <v>1.6489039000000001E-5</v>
      </c>
      <c r="AD645" s="241">
        <v>4.2794344999999998E-2</v>
      </c>
      <c r="AE645" s="241">
        <v>1.5446492999999999E-5</v>
      </c>
      <c r="AF645" s="241">
        <v>8.1198187000000005E-2</v>
      </c>
      <c r="AG645" s="241">
        <v>7.9899318000000005E-4</v>
      </c>
      <c r="AH645" s="241">
        <v>0.19131793</v>
      </c>
      <c r="AI645" s="241">
        <v>8.3384523999999996E-4</v>
      </c>
      <c r="AJ645" s="241">
        <v>3.6990241000000001E-4</v>
      </c>
      <c r="AK645" s="241">
        <v>1.3611600000000001E-4</v>
      </c>
      <c r="AL645" s="241">
        <v>3.7464489999999999E-5</v>
      </c>
      <c r="AM645" s="241">
        <v>1.1324244999999999E-7</v>
      </c>
      <c r="AN645" s="241">
        <v>3.3499723000000002E-3</v>
      </c>
      <c r="AO645" s="241">
        <v>1.7274772999999999E-3</v>
      </c>
      <c r="AP645" s="241">
        <v>2.6218387999999999E-3</v>
      </c>
      <c r="AQ645" s="241">
        <v>2.0471357999999999E-4</v>
      </c>
      <c r="AR645" s="241">
        <v>0.17477381</v>
      </c>
      <c r="AT645" s="193"/>
      <c r="AU645" s="193"/>
      <c r="AV645" s="193"/>
      <c r="AW645" s="193"/>
      <c r="AX645" s="193"/>
      <c r="AY645" s="193"/>
      <c r="AZ645" s="193"/>
      <c r="BA645" s="193"/>
      <c r="BB645" s="193"/>
      <c r="BC645" s="193"/>
      <c r="BD645" s="193"/>
      <c r="BE645" s="315"/>
      <c r="BF645" s="315"/>
      <c r="BG645" s="315"/>
      <c r="BH645" s="315"/>
      <c r="BI645" s="315"/>
      <c r="BJ645" s="315"/>
      <c r="BK645" s="315"/>
    </row>
    <row r="646" spans="1:63" x14ac:dyDescent="0.25">
      <c r="A646" s="43"/>
      <c r="B646" s="184" t="s">
        <v>5770</v>
      </c>
      <c r="C646" s="5" t="s">
        <v>3934</v>
      </c>
      <c r="D646" s="225">
        <v>0.23154151000000001</v>
      </c>
      <c r="E646" s="225">
        <v>0.12559913</v>
      </c>
      <c r="F646" s="225">
        <v>6.3617200999999998E-2</v>
      </c>
      <c r="G646" s="225">
        <v>5.9651555000000004E-3</v>
      </c>
      <c r="H646" s="225">
        <v>1.5749271999999999E-3</v>
      </c>
      <c r="I646" s="225">
        <v>7.6118590000000003E-3</v>
      </c>
      <c r="J646" s="225">
        <v>1.2602712E-2</v>
      </c>
      <c r="K646" s="225">
        <v>9.5082771000000005E-5</v>
      </c>
      <c r="L646" s="225">
        <v>1.4475445E-2</v>
      </c>
      <c r="M646" s="225">
        <v>0</v>
      </c>
      <c r="N646" s="225">
        <v>0</v>
      </c>
      <c r="O646" s="225">
        <v>0</v>
      </c>
      <c r="P646" s="199">
        <f t="shared" si="79"/>
        <v>0.93036392592592587</v>
      </c>
      <c r="Q646" s="233">
        <v>77.744358000000005</v>
      </c>
      <c r="R646" s="96">
        <v>74.635749000000004</v>
      </c>
      <c r="S646" s="96">
        <v>2.5962160000000001</v>
      </c>
      <c r="T646" s="96">
        <v>8.6557999999999994E-5</v>
      </c>
      <c r="U646" s="96">
        <v>0.13564000000000001</v>
      </c>
      <c r="V646" s="96">
        <v>4.8306429999999997E-2</v>
      </c>
      <c r="W646" s="96">
        <v>0.32835999999999999</v>
      </c>
      <c r="X646" s="241">
        <f t="shared" si="75"/>
        <v>0.25542041041833902</v>
      </c>
      <c r="Y646" s="241">
        <f t="shared" si="76"/>
        <v>4.307622742400001E-2</v>
      </c>
      <c r="Z646" s="241">
        <f t="shared" si="77"/>
        <v>2.5722973956339001E-2</v>
      </c>
      <c r="AA646" s="241">
        <f t="shared" si="78"/>
        <v>0.186621209038</v>
      </c>
      <c r="AB646" s="241">
        <v>2.5788608000000001E-2</v>
      </c>
      <c r="AC646" s="241">
        <v>3.2907158000000001E-5</v>
      </c>
      <c r="AD646" s="241">
        <v>5.4947332E-3</v>
      </c>
      <c r="AE646" s="241">
        <v>1.1599572999999999E-5</v>
      </c>
      <c r="AF646" s="241">
        <v>1.1665485E-2</v>
      </c>
      <c r="AG646" s="241">
        <v>8.2894493000000005E-5</v>
      </c>
      <c r="AH646" s="241">
        <v>1.6877857999999999E-2</v>
      </c>
      <c r="AI646" s="241">
        <v>1.0670946E-4</v>
      </c>
      <c r="AJ646" s="241">
        <v>3.898645E-5</v>
      </c>
      <c r="AK646" s="241">
        <v>1.1023701E-4</v>
      </c>
      <c r="AL646" s="241">
        <v>5.1498422E-6</v>
      </c>
      <c r="AM646" s="241">
        <v>1.6944139000000001E-8</v>
      </c>
      <c r="AN646" s="241">
        <v>4.1079773999999999E-4</v>
      </c>
      <c r="AO646" s="241">
        <v>3.8080310999999997E-4</v>
      </c>
      <c r="AP646" s="241">
        <v>7.7924153999999997E-3</v>
      </c>
      <c r="AQ646" s="241">
        <v>3.3959038000000002E-5</v>
      </c>
      <c r="AR646" s="241">
        <v>0.18658725000000001</v>
      </c>
      <c r="AT646" s="193"/>
      <c r="AU646" s="193"/>
      <c r="AV646" s="193"/>
      <c r="AW646" s="193"/>
      <c r="AX646" s="193"/>
      <c r="AY646" s="193"/>
      <c r="AZ646" s="193"/>
      <c r="BA646" s="193"/>
      <c r="BB646" s="193"/>
      <c r="BC646" s="193"/>
      <c r="BD646" s="193"/>
      <c r="BE646" s="315"/>
      <c r="BF646" s="315"/>
      <c r="BG646" s="315"/>
      <c r="BH646" s="315"/>
      <c r="BI646" s="315"/>
      <c r="BJ646" s="315"/>
      <c r="BK646" s="315"/>
    </row>
    <row r="647" spans="1:63" x14ac:dyDescent="0.25">
      <c r="A647" s="43"/>
      <c r="B647" s="184" t="s">
        <v>5770</v>
      </c>
      <c r="C647" s="5" t="s">
        <v>3937</v>
      </c>
      <c r="D647" s="225">
        <v>0.26344179000000001</v>
      </c>
      <c r="E647" s="225">
        <v>0.22057297000000001</v>
      </c>
      <c r="F647" s="225">
        <v>3.3671655000000002E-2</v>
      </c>
      <c r="G647" s="225">
        <v>2.3122645999999999E-4</v>
      </c>
      <c r="H647" s="225">
        <v>5.9263318E-4</v>
      </c>
      <c r="I647" s="225">
        <v>3.0854808000000001E-3</v>
      </c>
      <c r="J647" s="225">
        <v>4.2859220999999998E-3</v>
      </c>
      <c r="K647" s="225">
        <v>9.5533287999999999E-4</v>
      </c>
      <c r="L647" s="225">
        <v>4.6569922999999999E-5</v>
      </c>
      <c r="M647" s="225">
        <v>0</v>
      </c>
      <c r="N647" s="225">
        <v>0</v>
      </c>
      <c r="O647" s="225">
        <v>0</v>
      </c>
      <c r="P647" s="199">
        <f t="shared" si="79"/>
        <v>1.6338738518518519</v>
      </c>
      <c r="Q647" s="233">
        <v>65.819766999999999</v>
      </c>
      <c r="R647" s="96">
        <v>63.867814000000003</v>
      </c>
      <c r="S647" s="96">
        <v>1.7556</v>
      </c>
      <c r="T647" s="96">
        <v>3.9551000000000001E-8</v>
      </c>
      <c r="U647" s="96">
        <v>0.12171</v>
      </c>
      <c r="V647" s="96">
        <v>7.4450399999999994E-5</v>
      </c>
      <c r="W647" s="96">
        <v>7.4568999999999996E-2</v>
      </c>
      <c r="X647" s="241">
        <f t="shared" si="75"/>
        <v>0.24221734462306388</v>
      </c>
      <c r="Y647" s="241">
        <f t="shared" si="76"/>
        <v>5.2611100401507002E-2</v>
      </c>
      <c r="Z647" s="241">
        <f t="shared" si="77"/>
        <v>2.9712608378446897E-2</v>
      </c>
      <c r="AA647" s="241">
        <f t="shared" si="78"/>
        <v>0.15989363584310998</v>
      </c>
      <c r="AB647" s="241">
        <v>4.5288750000000003E-2</v>
      </c>
      <c r="AC647" s="241">
        <v>1.5031267E-8</v>
      </c>
      <c r="AD647" s="241">
        <v>2.1099865999999999E-4</v>
      </c>
      <c r="AE647" s="241">
        <v>3.7007004000000002E-6</v>
      </c>
      <c r="AF647" s="241">
        <v>7.1074585999999999E-3</v>
      </c>
      <c r="AG647" s="241">
        <v>1.7740984E-7</v>
      </c>
      <c r="AH647" s="241">
        <v>2.9635874999999999E-2</v>
      </c>
      <c r="AI647" s="241">
        <v>5.4453631000000001E-5</v>
      </c>
      <c r="AJ647" s="241">
        <v>1.3353348E-6</v>
      </c>
      <c r="AK647" s="241">
        <v>1.7731074999999999E-5</v>
      </c>
      <c r="AL647" s="241">
        <v>3.0711785E-7</v>
      </c>
      <c r="AM647" s="241">
        <v>2.4466369E-9</v>
      </c>
      <c r="AN647" s="241">
        <v>7.7707359999999999E-7</v>
      </c>
      <c r="AO647" s="241">
        <v>2.9058276999999999E-6</v>
      </c>
      <c r="AP647" s="241">
        <v>-7.7912813999999999E-7</v>
      </c>
      <c r="AQ647" s="241">
        <v>3.8584311000000002E-7</v>
      </c>
      <c r="AR647" s="241">
        <v>0.15989324999999999</v>
      </c>
      <c r="AT647" s="193"/>
      <c r="AU647" s="193"/>
      <c r="AV647" s="193"/>
      <c r="AW647" s="193"/>
      <c r="AX647" s="193"/>
      <c r="AY647" s="193"/>
      <c r="AZ647" s="193"/>
      <c r="BA647" s="193"/>
      <c r="BB647" s="193"/>
      <c r="BC647" s="193"/>
      <c r="BD647" s="193"/>
      <c r="BE647" s="315"/>
      <c r="BF647" s="315"/>
      <c r="BG647" s="315"/>
      <c r="BH647" s="315"/>
      <c r="BI647" s="315"/>
      <c r="BJ647" s="315"/>
      <c r="BK647" s="315"/>
    </row>
    <row r="648" spans="1:63" x14ac:dyDescent="0.25">
      <c r="A648" s="45" t="s">
        <v>3690</v>
      </c>
      <c r="B648" s="45"/>
      <c r="C648" s="9"/>
      <c r="D648" s="195"/>
      <c r="E648" s="195"/>
      <c r="F648" s="195"/>
      <c r="G648" s="195"/>
      <c r="H648" s="195"/>
      <c r="I648" s="195"/>
      <c r="J648" s="195"/>
      <c r="K648" s="195"/>
      <c r="L648" s="195"/>
      <c r="M648" s="195"/>
      <c r="N648" s="195"/>
      <c r="O648" s="195"/>
      <c r="P648" s="195"/>
      <c r="Q648" s="239"/>
      <c r="R648" s="97"/>
      <c r="S648" s="97"/>
      <c r="T648" s="97"/>
      <c r="U648" s="97"/>
      <c r="V648" s="97"/>
      <c r="W648" s="99"/>
      <c r="X648" s="258"/>
      <c r="Y648" s="258"/>
      <c r="Z648" s="258"/>
      <c r="AA648" s="258"/>
      <c r="AB648" s="258"/>
      <c r="AC648" s="258"/>
      <c r="AD648" s="258"/>
      <c r="AE648" s="258"/>
      <c r="AF648" s="258"/>
      <c r="AG648" s="258"/>
      <c r="AH648" s="258"/>
      <c r="AI648" s="258"/>
      <c r="AJ648" s="258"/>
      <c r="AK648" s="258"/>
      <c r="AL648" s="258"/>
      <c r="AM648" s="258"/>
      <c r="AN648" s="258"/>
      <c r="AO648" s="258"/>
      <c r="AP648" s="258"/>
      <c r="AQ648" s="258"/>
      <c r="AR648" s="258"/>
      <c r="AT648" s="193"/>
      <c r="AU648" s="193"/>
      <c r="AV648" s="193"/>
      <c r="AW648" s="193"/>
      <c r="AX648" s="193"/>
      <c r="AY648" s="193"/>
      <c r="AZ648" s="193"/>
      <c r="BA648" s="193"/>
      <c r="BB648" s="193"/>
      <c r="BC648" s="193"/>
      <c r="BD648" s="193"/>
      <c r="BE648" s="315"/>
      <c r="BF648" s="315"/>
      <c r="BG648" s="315"/>
      <c r="BH648" s="315"/>
      <c r="BI648" s="315"/>
      <c r="BJ648" s="315"/>
      <c r="BK648" s="315"/>
    </row>
    <row r="649" spans="1:63" x14ac:dyDescent="0.25">
      <c r="A649" s="9"/>
      <c r="B649" s="185" t="s">
        <v>1264</v>
      </c>
      <c r="C649" s="6" t="s">
        <v>3938</v>
      </c>
      <c r="D649" s="193">
        <v>56463318</v>
      </c>
      <c r="E649" s="193">
        <v>16661972</v>
      </c>
      <c r="F649" s="193">
        <v>5945487.5999999996</v>
      </c>
      <c r="G649" s="193">
        <v>2217998.2999999998</v>
      </c>
      <c r="H649" s="193">
        <v>140634.48000000001</v>
      </c>
      <c r="I649" s="193">
        <v>2352148</v>
      </c>
      <c r="J649" s="193">
        <v>2214775.1</v>
      </c>
      <c r="K649" s="193">
        <v>21519.027999999998</v>
      </c>
      <c r="L649" s="193">
        <v>26908784</v>
      </c>
      <c r="M649" s="193">
        <v>0</v>
      </c>
      <c r="N649" s="193">
        <v>0</v>
      </c>
      <c r="O649" s="193">
        <v>0</v>
      </c>
      <c r="P649" s="199">
        <f>E649/0.135</f>
        <v>123422014.81481481</v>
      </c>
      <c r="Q649" s="240">
        <v>2244970100</v>
      </c>
      <c r="R649" s="99">
        <v>1473220100</v>
      </c>
      <c r="S649" s="99">
        <v>500830400</v>
      </c>
      <c r="T649" s="99">
        <v>3771.1</v>
      </c>
      <c r="U649" s="99">
        <v>132070000</v>
      </c>
      <c r="V649" s="99">
        <v>8475820</v>
      </c>
      <c r="W649" s="99">
        <v>130370000</v>
      </c>
      <c r="X649" s="241">
        <f>SUM(Y649:AA649)</f>
        <v>16682161.875719998</v>
      </c>
      <c r="Y649" s="241">
        <f>SUM(AB649:AG649)</f>
        <v>9565428.8969399985</v>
      </c>
      <c r="Z649" s="241">
        <f>SUM(AH649:AP649)</f>
        <v>3365091.3247800004</v>
      </c>
      <c r="AA649" s="241">
        <f>SUM(AQ649:AR649)</f>
        <v>3751641.6540000001</v>
      </c>
      <c r="AB649" s="258">
        <v>3420774.5</v>
      </c>
      <c r="AC649" s="258">
        <v>422.30196999999998</v>
      </c>
      <c r="AD649" s="258">
        <v>4353879</v>
      </c>
      <c r="AE649" s="258">
        <v>332.57897000000003</v>
      </c>
      <c r="AF649" s="258">
        <v>1774181.7</v>
      </c>
      <c r="AG649" s="258">
        <v>15838.816000000001</v>
      </c>
      <c r="AH649" s="258">
        <v>2239028.2999999998</v>
      </c>
      <c r="AI649" s="258">
        <v>9830.3076999999994</v>
      </c>
      <c r="AJ649" s="258">
        <v>19666.162</v>
      </c>
      <c r="AK649" s="258">
        <v>8242.0607999999993</v>
      </c>
      <c r="AL649" s="258">
        <v>2938.8087999999998</v>
      </c>
      <c r="AM649" s="258">
        <v>9.7454800000000006</v>
      </c>
      <c r="AN649" s="258">
        <v>737016.91</v>
      </c>
      <c r="AO649" s="258">
        <v>198775.22</v>
      </c>
      <c r="AP649" s="258">
        <v>149583.81</v>
      </c>
      <c r="AQ649" s="258">
        <v>63075.654000000002</v>
      </c>
      <c r="AR649" s="258">
        <v>3688566</v>
      </c>
      <c r="AT649" s="193"/>
      <c r="AU649" s="193"/>
      <c r="AV649" s="193"/>
      <c r="AW649" s="193"/>
      <c r="AX649" s="193"/>
      <c r="AY649" s="193"/>
      <c r="AZ649" s="193"/>
      <c r="BA649" s="193"/>
      <c r="BB649" s="193"/>
      <c r="BC649" s="193"/>
      <c r="BD649" s="193"/>
      <c r="BE649" s="315"/>
      <c r="BF649" s="315"/>
      <c r="BG649" s="315"/>
      <c r="BH649" s="315"/>
      <c r="BI649" s="315"/>
      <c r="BJ649" s="315"/>
      <c r="BK649" s="315"/>
    </row>
    <row r="650" spans="1:63" x14ac:dyDescent="0.25">
      <c r="A650" s="9"/>
      <c r="B650" s="185" t="s">
        <v>1264</v>
      </c>
      <c r="C650" s="6" t="s">
        <v>4267</v>
      </c>
      <c r="D650" s="193">
        <v>481092.9</v>
      </c>
      <c r="E650" s="193">
        <v>171548.36</v>
      </c>
      <c r="F650" s="193">
        <v>30591.534</v>
      </c>
      <c r="G650" s="193">
        <v>6036.3621000000003</v>
      </c>
      <c r="H650" s="193">
        <v>2831.7296000000001</v>
      </c>
      <c r="I650" s="193">
        <v>21619.553</v>
      </c>
      <c r="J650" s="193">
        <v>10896.487999999999</v>
      </c>
      <c r="K650" s="193">
        <v>518.76454000000001</v>
      </c>
      <c r="L650" s="193">
        <v>237050.11</v>
      </c>
      <c r="M650" s="193">
        <v>0</v>
      </c>
      <c r="N650" s="193">
        <v>0</v>
      </c>
      <c r="O650" s="193">
        <v>0</v>
      </c>
      <c r="P650" s="199">
        <f>E650/0.135</f>
        <v>1270728.5925925924</v>
      </c>
      <c r="Q650" s="240">
        <v>20646755</v>
      </c>
      <c r="R650" s="99">
        <v>18011120</v>
      </c>
      <c r="S650" s="99">
        <v>1828568</v>
      </c>
      <c r="T650" s="99">
        <v>17.100999999999999</v>
      </c>
      <c r="U650" s="99">
        <v>115290</v>
      </c>
      <c r="V650" s="99">
        <v>26500</v>
      </c>
      <c r="W650" s="99">
        <v>665260</v>
      </c>
      <c r="X650" s="241">
        <f>SUM(Y650:AA650)</f>
        <v>140035.10183396001</v>
      </c>
      <c r="Y650" s="241">
        <f>SUM(AB650:AG650)</f>
        <v>60995.956150799997</v>
      </c>
      <c r="Z650" s="241">
        <f>SUM(AH650:AP650)</f>
        <v>33355.505823160005</v>
      </c>
      <c r="AA650" s="241">
        <f>SUM(AQ650:AR650)</f>
        <v>45683.639860000003</v>
      </c>
      <c r="AB650" s="258">
        <v>35223.800999999999</v>
      </c>
      <c r="AC650" s="258">
        <v>6.7901388000000003</v>
      </c>
      <c r="AD650" s="258">
        <v>8992.9717000000001</v>
      </c>
      <c r="AE650" s="258">
        <v>5.3038759999999998</v>
      </c>
      <c r="AF650" s="258">
        <v>16708.289000000001</v>
      </c>
      <c r="AG650" s="258">
        <v>58.800435999999998</v>
      </c>
      <c r="AH650" s="258">
        <v>23053.564999999999</v>
      </c>
      <c r="AI650" s="258">
        <v>48.251047</v>
      </c>
      <c r="AJ650" s="258">
        <v>50.769613</v>
      </c>
      <c r="AK650" s="258">
        <v>40.366380999999997</v>
      </c>
      <c r="AL650" s="258">
        <v>13.896089999999999</v>
      </c>
      <c r="AM650" s="258">
        <v>4.3402160000000002E-2</v>
      </c>
      <c r="AN650" s="258">
        <v>669.41328999999996</v>
      </c>
      <c r="AO650" s="258">
        <v>5587.7425999999996</v>
      </c>
      <c r="AP650" s="258">
        <v>3891.4584</v>
      </c>
      <c r="AQ650" s="258">
        <v>613.73386000000005</v>
      </c>
      <c r="AR650" s="258">
        <v>45069.906000000003</v>
      </c>
      <c r="AT650" s="193"/>
      <c r="AU650" s="193"/>
      <c r="AV650" s="193"/>
      <c r="AW650" s="193"/>
      <c r="AX650" s="193"/>
      <c r="AY650" s="193"/>
      <c r="AZ650" s="193"/>
      <c r="BA650" s="193"/>
      <c r="BB650" s="193"/>
      <c r="BC650" s="193"/>
      <c r="BD650" s="193"/>
      <c r="BE650" s="315"/>
      <c r="BF650" s="315"/>
      <c r="BG650" s="315"/>
      <c r="BH650" s="315"/>
      <c r="BI650" s="315"/>
      <c r="BJ650" s="315"/>
      <c r="BK650" s="315"/>
    </row>
    <row r="651" spans="1:63" x14ac:dyDescent="0.25">
      <c r="A651" s="9"/>
      <c r="B651" s="43" t="s">
        <v>1264</v>
      </c>
      <c r="C651" s="6" t="s">
        <v>4265</v>
      </c>
      <c r="D651" s="193">
        <v>20509580</v>
      </c>
      <c r="E651" s="193">
        <v>3430381.5</v>
      </c>
      <c r="F651" s="193">
        <v>2077994.8</v>
      </c>
      <c r="G651" s="193">
        <v>461980.59</v>
      </c>
      <c r="H651" s="193">
        <v>33859.214999999997</v>
      </c>
      <c r="I651" s="193">
        <v>916426.91</v>
      </c>
      <c r="J651" s="193">
        <v>705726.09</v>
      </c>
      <c r="K651" s="193">
        <v>18978.011999999999</v>
      </c>
      <c r="L651" s="193">
        <v>12864233</v>
      </c>
      <c r="M651" s="193">
        <v>0</v>
      </c>
      <c r="N651" s="193">
        <v>0</v>
      </c>
      <c r="O651" s="193">
        <v>0</v>
      </c>
      <c r="P651" s="199">
        <f>E651/0.135</f>
        <v>25410233.333333332</v>
      </c>
      <c r="Q651" s="240">
        <v>441878130</v>
      </c>
      <c r="R651" s="99">
        <v>332247320</v>
      </c>
      <c r="S651" s="99">
        <v>70436800</v>
      </c>
      <c r="T651" s="99">
        <v>389.73</v>
      </c>
      <c r="U651" s="99">
        <v>3491400</v>
      </c>
      <c r="V651" s="99">
        <v>1184215</v>
      </c>
      <c r="W651" s="99">
        <v>34518000</v>
      </c>
      <c r="X651" s="241">
        <f>SUM(Y651:AA651)</f>
        <v>5299425.4461623998</v>
      </c>
      <c r="Y651" s="241">
        <f>SUM(AB651:AG651)</f>
        <v>2477293.8563560001</v>
      </c>
      <c r="Z651" s="241">
        <f>SUM(AH651:AP651)</f>
        <v>1968177.2488063998</v>
      </c>
      <c r="AA651" s="241">
        <f>SUM(AQ651:AR651)</f>
        <v>853954.34100000001</v>
      </c>
      <c r="AB651" s="258">
        <v>704337.95</v>
      </c>
      <c r="AC651" s="258">
        <v>88.121955999999997</v>
      </c>
      <c r="AD651" s="258">
        <v>1143062.8</v>
      </c>
      <c r="AE651" s="258">
        <v>121.8135</v>
      </c>
      <c r="AF651" s="258">
        <v>627437.06999999995</v>
      </c>
      <c r="AG651" s="258">
        <v>2246.1008999999999</v>
      </c>
      <c r="AH651" s="258">
        <v>460987.27</v>
      </c>
      <c r="AI651" s="258">
        <v>3427.6208000000001</v>
      </c>
      <c r="AJ651" s="258">
        <v>4133.6758</v>
      </c>
      <c r="AK651" s="258">
        <v>2972.2501999999999</v>
      </c>
      <c r="AL651" s="258">
        <v>875.52382999999998</v>
      </c>
      <c r="AM651" s="258">
        <v>3.0391764000000001</v>
      </c>
      <c r="AN651" s="258">
        <v>13088.148999999999</v>
      </c>
      <c r="AO651" s="258">
        <v>773442.07</v>
      </c>
      <c r="AP651" s="258">
        <v>709247.65</v>
      </c>
      <c r="AQ651" s="258">
        <v>22156.861000000001</v>
      </c>
      <c r="AR651" s="258">
        <v>831797.48</v>
      </c>
      <c r="AT651" s="193"/>
      <c r="AU651" s="193"/>
      <c r="AV651" s="193"/>
      <c r="AW651" s="193"/>
      <c r="AX651" s="193"/>
      <c r="AY651" s="193"/>
      <c r="AZ651" s="193"/>
      <c r="BA651" s="193"/>
      <c r="BB651" s="193"/>
      <c r="BC651" s="193"/>
      <c r="BD651" s="193"/>
      <c r="BE651" s="315"/>
      <c r="BF651" s="315"/>
      <c r="BG651" s="315"/>
      <c r="BH651" s="315"/>
      <c r="BI651" s="315"/>
      <c r="BJ651" s="315"/>
      <c r="BK651" s="315"/>
    </row>
    <row r="652" spans="1:63" x14ac:dyDescent="0.25">
      <c r="A652" s="45" t="s">
        <v>454</v>
      </c>
      <c r="B652" s="45"/>
      <c r="C652" s="9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195"/>
      <c r="P652" s="195"/>
      <c r="Q652" s="239"/>
      <c r="R652" s="97"/>
      <c r="S652" s="97"/>
      <c r="T652" s="97"/>
      <c r="U652" s="97"/>
      <c r="V652" s="97"/>
      <c r="W652" s="99"/>
      <c r="X652" s="258"/>
      <c r="Y652" s="258"/>
      <c r="Z652" s="258"/>
      <c r="AA652" s="258"/>
      <c r="AB652" s="258"/>
      <c r="AC652" s="258"/>
      <c r="AD652" s="258"/>
      <c r="AE652" s="258"/>
      <c r="AF652" s="258"/>
      <c r="AG652" s="258"/>
      <c r="AH652" s="258"/>
      <c r="AI652" s="258"/>
      <c r="AJ652" s="258"/>
      <c r="AK652" s="258"/>
      <c r="AL652" s="258"/>
      <c r="AM652" s="258"/>
      <c r="AN652" s="258"/>
      <c r="AO652" s="258"/>
      <c r="AP652" s="258"/>
      <c r="AQ652" s="258"/>
      <c r="AR652" s="258"/>
      <c r="AT652" s="193"/>
      <c r="AU652" s="193"/>
      <c r="AV652" s="193"/>
      <c r="AW652" s="193"/>
      <c r="AX652" s="193"/>
      <c r="AY652" s="193"/>
      <c r="AZ652" s="193"/>
      <c r="BA652" s="193"/>
      <c r="BB652" s="193"/>
      <c r="BC652" s="193"/>
      <c r="BD652" s="193"/>
      <c r="BE652" s="315"/>
      <c r="BF652" s="315"/>
      <c r="BG652" s="315"/>
      <c r="BH652" s="315"/>
      <c r="BI652" s="315"/>
      <c r="BJ652" s="315"/>
      <c r="BK652" s="315"/>
    </row>
    <row r="653" spans="1:63" x14ac:dyDescent="0.25">
      <c r="A653" s="9"/>
      <c r="B653" s="184" t="s">
        <v>5770</v>
      </c>
      <c r="C653" s="25" t="s">
        <v>4266</v>
      </c>
      <c r="D653" s="193">
        <v>0.93182096000000003</v>
      </c>
      <c r="E653" s="193">
        <v>0.60980261999999996</v>
      </c>
      <c r="F653" s="193">
        <v>0.21221486000000001</v>
      </c>
      <c r="G653" s="193">
        <v>5.8819883E-3</v>
      </c>
      <c r="H653" s="193">
        <v>8.5583700999999999E-4</v>
      </c>
      <c r="I653" s="193">
        <v>6.5312626999999998E-2</v>
      </c>
      <c r="J653" s="193">
        <v>2.3655756E-2</v>
      </c>
      <c r="K653" s="193">
        <v>6.1277737000000004E-4</v>
      </c>
      <c r="L653" s="193">
        <v>1.348449E-2</v>
      </c>
      <c r="M653" s="193">
        <v>0</v>
      </c>
      <c r="N653" s="193">
        <v>0</v>
      </c>
      <c r="O653" s="193">
        <v>0</v>
      </c>
      <c r="P653" s="199">
        <f t="shared" ref="P653:P680" si="80">E653/0.135</f>
        <v>4.5170564444444441</v>
      </c>
      <c r="Q653" s="240">
        <v>88.729236</v>
      </c>
      <c r="R653" s="99">
        <v>79.229477000000003</v>
      </c>
      <c r="S653" s="99">
        <v>8.2689599999999999</v>
      </c>
      <c r="T653" s="99">
        <v>1.5273000000000001E-5</v>
      </c>
      <c r="U653" s="99">
        <v>0.26662999999999998</v>
      </c>
      <c r="V653" s="99">
        <v>7.6834599999999996E-3</v>
      </c>
      <c r="W653" s="99">
        <v>0.95647000000000004</v>
      </c>
      <c r="X653" s="241">
        <f t="shared" ref="X653:X680" si="81">SUM(Y653:AA653)</f>
        <v>0.48623992133961391</v>
      </c>
      <c r="Y653" s="241">
        <f t="shared" ref="Y653:Y680" si="82">SUM(AB653:AG653)</f>
        <v>0.20428768537019995</v>
      </c>
      <c r="Z653" s="241">
        <f t="shared" ref="Z653:Z680" si="83">SUM(AH653:AP653)</f>
        <v>8.3342924227413975E-2</v>
      </c>
      <c r="AA653" s="241">
        <f t="shared" ref="AA653:AA680" si="84">SUM(AQ653:AR653)</f>
        <v>0.198609311742</v>
      </c>
      <c r="AB653" s="258">
        <v>0.12517128999999999</v>
      </c>
      <c r="AC653" s="258">
        <v>1.5253562E-6</v>
      </c>
      <c r="AD653" s="258">
        <v>8.1497062000000006E-3</v>
      </c>
      <c r="AE653" s="258">
        <v>2.1048579999999999E-5</v>
      </c>
      <c r="AF653" s="258">
        <v>7.0926782999999993E-2</v>
      </c>
      <c r="AG653" s="258">
        <v>1.7332234E-5</v>
      </c>
      <c r="AH653" s="258">
        <v>8.1917309999999993E-2</v>
      </c>
      <c r="AI653" s="258">
        <v>3.2830556999999998E-4</v>
      </c>
      <c r="AJ653" s="258">
        <v>2.4174872000000001E-5</v>
      </c>
      <c r="AK653" s="258">
        <v>3.4036908000000001E-5</v>
      </c>
      <c r="AL653" s="258">
        <v>4.2282560000000003E-6</v>
      </c>
      <c r="AM653" s="258">
        <v>1.1401414E-8</v>
      </c>
      <c r="AN653" s="258">
        <v>7.0447849000000002E-4</v>
      </c>
      <c r="AO653" s="258">
        <v>1.6201230999999999E-4</v>
      </c>
      <c r="AP653" s="258">
        <v>1.6836642000000001E-4</v>
      </c>
      <c r="AQ653" s="258">
        <v>3.0771741999999997E-5</v>
      </c>
      <c r="AR653" s="258">
        <v>0.19857854</v>
      </c>
      <c r="AT653" s="193"/>
      <c r="AU653" s="193"/>
      <c r="AV653" s="193"/>
      <c r="AW653" s="193"/>
      <c r="AX653" s="193"/>
      <c r="AY653" s="193"/>
      <c r="AZ653" s="193"/>
      <c r="BA653" s="193"/>
      <c r="BB653" s="193"/>
      <c r="BC653" s="193"/>
      <c r="BD653" s="193"/>
      <c r="BE653" s="315"/>
      <c r="BF653" s="315"/>
      <c r="BG653" s="315"/>
      <c r="BH653" s="315"/>
      <c r="BI653" s="315"/>
      <c r="BJ653" s="315"/>
      <c r="BK653" s="315"/>
    </row>
    <row r="654" spans="1:63" x14ac:dyDescent="0.25">
      <c r="A654" s="9"/>
      <c r="B654" s="184" t="s">
        <v>5770</v>
      </c>
      <c r="C654" s="25" t="s">
        <v>4546</v>
      </c>
      <c r="D654" s="193">
        <v>0.64057169999999997</v>
      </c>
      <c r="E654" s="193">
        <v>0.34144585</v>
      </c>
      <c r="F654" s="193">
        <v>0.10106169</v>
      </c>
      <c r="G654" s="193">
        <v>2.8242033999999999E-2</v>
      </c>
      <c r="H654" s="193">
        <v>3.0599935000000002E-2</v>
      </c>
      <c r="I654" s="193">
        <v>9.2685278999999995E-2</v>
      </c>
      <c r="J654" s="193">
        <v>8.5018842000000004E-3</v>
      </c>
      <c r="K654" s="193">
        <v>1.1880323E-4</v>
      </c>
      <c r="L654" s="193">
        <v>3.7916231000000002E-2</v>
      </c>
      <c r="M654" s="193">
        <v>0</v>
      </c>
      <c r="N654" s="193">
        <v>0</v>
      </c>
      <c r="O654" s="193">
        <v>0</v>
      </c>
      <c r="P654" s="199">
        <f t="shared" si="80"/>
        <v>2.5292285185185182</v>
      </c>
      <c r="Q654" s="240">
        <v>89.788864000000004</v>
      </c>
      <c r="R654" s="99">
        <v>18.806985999999998</v>
      </c>
      <c r="S654" s="99">
        <v>4.7340720000000003</v>
      </c>
      <c r="T654" s="99">
        <v>4.9668000000000001</v>
      </c>
      <c r="U654" s="99">
        <v>60.462000000000003</v>
      </c>
      <c r="V654" s="99">
        <v>5.8906E-2</v>
      </c>
      <c r="W654" s="99">
        <v>0.7601</v>
      </c>
      <c r="X654" s="241">
        <f t="shared" si="81"/>
        <v>6.4470273560970011</v>
      </c>
      <c r="Y654" s="241">
        <f t="shared" si="82"/>
        <v>0.1194516423491</v>
      </c>
      <c r="Z654" s="241">
        <f t="shared" si="83"/>
        <v>6.2803875547689012</v>
      </c>
      <c r="AA654" s="241">
        <f t="shared" si="84"/>
        <v>4.7188158979E-2</v>
      </c>
      <c r="AB654" s="258">
        <v>7.0101052999999997E-2</v>
      </c>
      <c r="AC654" s="258">
        <v>6.8695891000000001E-6</v>
      </c>
      <c r="AD654" s="258">
        <v>1.3094870999999999E-2</v>
      </c>
      <c r="AE654" s="258">
        <v>1.04169E-5</v>
      </c>
      <c r="AF654" s="258">
        <v>3.6086543999999998E-2</v>
      </c>
      <c r="AG654" s="258">
        <v>1.5188786E-4</v>
      </c>
      <c r="AH654" s="258">
        <v>4.5874120999999997E-2</v>
      </c>
      <c r="AI654" s="258">
        <v>1.8298598E-4</v>
      </c>
      <c r="AJ654" s="258">
        <v>7.8900710999999998E-5</v>
      </c>
      <c r="AK654" s="258">
        <v>2.8850491999999998E-2</v>
      </c>
      <c r="AL654" s="258">
        <v>2.1257393000000002E-5</v>
      </c>
      <c r="AM654" s="258">
        <v>2.7684901000000001E-8</v>
      </c>
      <c r="AN654" s="258">
        <v>0.18976636</v>
      </c>
      <c r="AO654" s="258">
        <v>1.3375100000000001E-3</v>
      </c>
      <c r="AP654" s="258">
        <v>6.0142759000000003</v>
      </c>
      <c r="AQ654" s="258">
        <v>9.1548979000000003E-5</v>
      </c>
      <c r="AR654" s="258">
        <v>4.7096609999999997E-2</v>
      </c>
      <c r="AT654" s="193"/>
      <c r="AU654" s="193"/>
      <c r="AV654" s="193"/>
      <c r="AW654" s="193"/>
      <c r="AX654" s="193"/>
      <c r="AY654" s="193"/>
      <c r="AZ654" s="193"/>
      <c r="BA654" s="193"/>
      <c r="BB654" s="193"/>
      <c r="BC654" s="193"/>
      <c r="BD654" s="193"/>
      <c r="BE654" s="315"/>
      <c r="BF654" s="315"/>
      <c r="BG654" s="315"/>
      <c r="BH654" s="315"/>
      <c r="BI654" s="315"/>
      <c r="BJ654" s="315"/>
      <c r="BK654" s="315"/>
    </row>
    <row r="655" spans="1:63" x14ac:dyDescent="0.25">
      <c r="A655" s="9"/>
      <c r="B655" s="184" t="s">
        <v>5770</v>
      </c>
      <c r="C655" s="25" t="s">
        <v>3118</v>
      </c>
      <c r="D655" s="193">
        <v>0.87356670999999997</v>
      </c>
      <c r="E655" s="193">
        <v>0.74964470000000005</v>
      </c>
      <c r="F655" s="193">
        <v>6.2370320999999999E-2</v>
      </c>
      <c r="G655" s="193">
        <v>1.0723781E-2</v>
      </c>
      <c r="H655" s="193">
        <v>3.2423783999999999E-3</v>
      </c>
      <c r="I655" s="193">
        <v>9.2329674999999996E-3</v>
      </c>
      <c r="J655" s="193">
        <v>1.0699827E-2</v>
      </c>
      <c r="K655" s="193">
        <v>4.5184526000000003E-4</v>
      </c>
      <c r="L655" s="193">
        <v>2.7200889999999998E-2</v>
      </c>
      <c r="M655" s="193">
        <v>0</v>
      </c>
      <c r="N655" s="193">
        <v>0</v>
      </c>
      <c r="O655" s="193">
        <v>0</v>
      </c>
      <c r="P655" s="199">
        <f t="shared" si="80"/>
        <v>5.552923703703704</v>
      </c>
      <c r="Q655" s="240">
        <v>70.205027000000001</v>
      </c>
      <c r="R655" s="99">
        <v>61.518137000000003</v>
      </c>
      <c r="S655" s="99">
        <v>7.26152</v>
      </c>
      <c r="T655" s="99">
        <v>2.8073999999999999E-5</v>
      </c>
      <c r="U655" s="99">
        <v>0.30308000000000002</v>
      </c>
      <c r="V655" s="99">
        <v>8.0461699999999997E-2</v>
      </c>
      <c r="W655" s="99">
        <v>1.0418000000000001</v>
      </c>
      <c r="X655" s="241">
        <f t="shared" si="81"/>
        <v>0.38952504586231801</v>
      </c>
      <c r="Y655" s="241">
        <f t="shared" si="82"/>
        <v>0.16245853419339998</v>
      </c>
      <c r="Z655" s="241">
        <f t="shared" si="83"/>
        <v>7.2795311937918009E-2</v>
      </c>
      <c r="AA655" s="241">
        <f t="shared" si="84"/>
        <v>0.15427119973100001</v>
      </c>
      <c r="AB655" s="258">
        <v>0.10669582</v>
      </c>
      <c r="AC655" s="258">
        <v>1.1253011E-2</v>
      </c>
      <c r="AD655" s="258">
        <v>3.1402945000000002E-2</v>
      </c>
      <c r="AE655" s="258">
        <v>5.1407634000000002E-6</v>
      </c>
      <c r="AF655" s="258">
        <v>1.2895976E-2</v>
      </c>
      <c r="AG655" s="258">
        <v>2.0564142999999999E-4</v>
      </c>
      <c r="AH655" s="258">
        <v>6.9828978E-2</v>
      </c>
      <c r="AI655" s="258">
        <v>9.9599412999999996E-5</v>
      </c>
      <c r="AJ655" s="258">
        <v>7.7620195999999995E-5</v>
      </c>
      <c r="AK655" s="258">
        <v>2.2946129000000001E-4</v>
      </c>
      <c r="AL655" s="258">
        <v>2.7483508000000001E-5</v>
      </c>
      <c r="AM655" s="258">
        <v>3.3760918000000001E-8</v>
      </c>
      <c r="AN655" s="258">
        <v>8.3869472999999997E-4</v>
      </c>
      <c r="AO655" s="258">
        <v>3.6934263999999998E-4</v>
      </c>
      <c r="AP655" s="258">
        <v>1.3240984E-3</v>
      </c>
      <c r="AQ655" s="258">
        <v>6.6719731000000002E-5</v>
      </c>
      <c r="AR655" s="258">
        <v>0.15420448</v>
      </c>
      <c r="AT655" s="193"/>
      <c r="AU655" s="193"/>
      <c r="AV655" s="193"/>
      <c r="AW655" s="193"/>
      <c r="AX655" s="193"/>
      <c r="AY655" s="193"/>
      <c r="AZ655" s="193"/>
      <c r="BA655" s="193"/>
      <c r="BB655" s="193"/>
      <c r="BC655" s="193"/>
      <c r="BD655" s="193"/>
      <c r="BE655" s="315"/>
      <c r="BF655" s="315"/>
      <c r="BG655" s="315"/>
      <c r="BH655" s="315"/>
      <c r="BI655" s="315"/>
      <c r="BJ655" s="315"/>
      <c r="BK655" s="315"/>
    </row>
    <row r="656" spans="1:63" x14ac:dyDescent="0.25">
      <c r="A656" s="9"/>
      <c r="B656" s="184" t="s">
        <v>5770</v>
      </c>
      <c r="C656" s="25" t="s">
        <v>3119</v>
      </c>
      <c r="D656" s="193">
        <v>3.9570732</v>
      </c>
      <c r="E656" s="193">
        <v>0.76186429</v>
      </c>
      <c r="F656" s="193">
        <v>0.47724428000000002</v>
      </c>
      <c r="G656" s="193">
        <v>4.4925228999999997E-2</v>
      </c>
      <c r="H656" s="193">
        <v>3.8061411999999999E-3</v>
      </c>
      <c r="I656" s="193">
        <v>3.2073079999999997E-2</v>
      </c>
      <c r="J656" s="193">
        <v>2.5127589000000001</v>
      </c>
      <c r="K656" s="193">
        <v>1.4927908E-3</v>
      </c>
      <c r="L656" s="193">
        <v>0.12290849</v>
      </c>
      <c r="M656" s="193">
        <v>0</v>
      </c>
      <c r="N656" s="193">
        <v>0</v>
      </c>
      <c r="O656" s="193">
        <v>0</v>
      </c>
      <c r="P656" s="199">
        <f t="shared" si="80"/>
        <v>5.6434391851851844</v>
      </c>
      <c r="Q656" s="240">
        <v>112.81708999999999</v>
      </c>
      <c r="R656" s="99">
        <v>82.780887000000007</v>
      </c>
      <c r="S656" s="99">
        <v>25.147359999999999</v>
      </c>
      <c r="T656" s="99">
        <v>5.0652999999999998E-5</v>
      </c>
      <c r="U656" s="99">
        <v>1.145</v>
      </c>
      <c r="V656" s="99">
        <v>0.44538990000000001</v>
      </c>
      <c r="W656" s="99">
        <v>3.2984</v>
      </c>
      <c r="X656" s="241">
        <f t="shared" si="81"/>
        <v>0.63372313747292008</v>
      </c>
      <c r="Y656" s="241">
        <f t="shared" si="82"/>
        <v>0.31371012100800005</v>
      </c>
      <c r="Z656" s="241">
        <f t="shared" si="83"/>
        <v>0.11032903346492001</v>
      </c>
      <c r="AA656" s="241">
        <f t="shared" si="84"/>
        <v>0.20968398299999999</v>
      </c>
      <c r="AB656" s="258">
        <v>0.15635296000000001</v>
      </c>
      <c r="AC656" s="258">
        <v>6.0114595999999998E-5</v>
      </c>
      <c r="AD656" s="258">
        <v>7.8736176000000005E-2</v>
      </c>
      <c r="AE656" s="258">
        <v>1.3268092000000001E-5</v>
      </c>
      <c r="AF656" s="258">
        <v>7.7770119999999998E-2</v>
      </c>
      <c r="AG656" s="258">
        <v>7.7748232000000004E-4</v>
      </c>
      <c r="AH656" s="258">
        <v>0.10232453</v>
      </c>
      <c r="AI656" s="258">
        <v>8.1967097000000002E-4</v>
      </c>
      <c r="AJ656" s="258">
        <v>3.6187295000000001E-4</v>
      </c>
      <c r="AK656" s="258">
        <v>3.1727550000000001E-4</v>
      </c>
      <c r="AL656" s="258">
        <v>6.1865783000000007E-5</v>
      </c>
      <c r="AM656" s="258">
        <v>1.7326192000000001E-7</v>
      </c>
      <c r="AN656" s="258">
        <v>2.7890921E-3</v>
      </c>
      <c r="AO656" s="258">
        <v>1.2464156000000001E-3</v>
      </c>
      <c r="AP656" s="258">
        <v>2.4081373E-3</v>
      </c>
      <c r="AQ656" s="258">
        <v>2.2823829999999998E-3</v>
      </c>
      <c r="AR656" s="258">
        <v>0.20740159999999999</v>
      </c>
      <c r="AT656" s="193"/>
      <c r="AU656" s="193"/>
      <c r="AV656" s="193"/>
      <c r="AW656" s="193"/>
      <c r="AX656" s="193"/>
      <c r="AY656" s="193"/>
      <c r="AZ656" s="193"/>
      <c r="BA656" s="193"/>
      <c r="BB656" s="193"/>
      <c r="BC656" s="193"/>
      <c r="BD656" s="193"/>
      <c r="BE656" s="315"/>
      <c r="BF656" s="315"/>
      <c r="BG656" s="315"/>
      <c r="BH656" s="315"/>
      <c r="BI656" s="315"/>
      <c r="BJ656" s="315"/>
      <c r="BK656" s="315"/>
    </row>
    <row r="657" spans="1:63" x14ac:dyDescent="0.25">
      <c r="A657" s="9"/>
      <c r="B657" s="184" t="s">
        <v>5770</v>
      </c>
      <c r="C657" s="25" t="s">
        <v>4533</v>
      </c>
      <c r="D657" s="193">
        <v>0.27355827999999999</v>
      </c>
      <c r="E657" s="193">
        <v>0.18998973999999999</v>
      </c>
      <c r="F657" s="193">
        <v>5.8539689999999998E-2</v>
      </c>
      <c r="G657" s="193">
        <v>1.9143160000000001E-3</v>
      </c>
      <c r="H657" s="193">
        <v>7.3204417999999999E-4</v>
      </c>
      <c r="I657" s="193">
        <v>3.7929353E-3</v>
      </c>
      <c r="J657" s="193">
        <v>4.5385521999999996E-3</v>
      </c>
      <c r="K657" s="193">
        <v>3.4656439000000001E-4</v>
      </c>
      <c r="L657" s="193">
        <v>1.3704443E-2</v>
      </c>
      <c r="M657" s="193">
        <v>0</v>
      </c>
      <c r="N657" s="193">
        <v>0</v>
      </c>
      <c r="O657" s="193">
        <v>0</v>
      </c>
      <c r="P657" s="199">
        <f t="shared" si="80"/>
        <v>1.4073314074074073</v>
      </c>
      <c r="Q657" s="240">
        <v>34.571143999999997</v>
      </c>
      <c r="R657" s="99">
        <v>30.153835999999998</v>
      </c>
      <c r="S657" s="99">
        <v>3.7096079999999998</v>
      </c>
      <c r="T657" s="99">
        <v>5.4839000000000001E-6</v>
      </c>
      <c r="U657" s="99">
        <v>0.13533999999999999</v>
      </c>
      <c r="V657" s="99">
        <v>1.2245010000000001E-2</v>
      </c>
      <c r="W657" s="99">
        <v>0.56011</v>
      </c>
      <c r="X657" s="241">
        <f t="shared" si="81"/>
        <v>0.15441805407313358</v>
      </c>
      <c r="Y657" s="241">
        <f t="shared" si="82"/>
        <v>5.2506328941399998E-2</v>
      </c>
      <c r="Z657" s="241">
        <f t="shared" si="83"/>
        <v>2.6370754120733596E-2</v>
      </c>
      <c r="AA657" s="241">
        <f t="shared" si="84"/>
        <v>7.5540971011000005E-2</v>
      </c>
      <c r="AB657" s="258">
        <v>3.9008907000000002E-2</v>
      </c>
      <c r="AC657" s="258">
        <v>1.8434736999999999E-6</v>
      </c>
      <c r="AD657" s="258">
        <v>2.9254213999999998E-3</v>
      </c>
      <c r="AE657" s="258">
        <v>3.0866957000000001E-6</v>
      </c>
      <c r="AF657" s="258">
        <v>1.0478840999999999E-2</v>
      </c>
      <c r="AG657" s="258">
        <v>8.8229372000000003E-5</v>
      </c>
      <c r="AH657" s="258">
        <v>2.5527226E-2</v>
      </c>
      <c r="AI657" s="258">
        <v>9.8421043999999999E-5</v>
      </c>
      <c r="AJ657" s="258">
        <v>1.6020258000000002E-5</v>
      </c>
      <c r="AK657" s="258">
        <v>1.2792050000000001E-5</v>
      </c>
      <c r="AL657" s="258">
        <v>2.6294706000000001E-6</v>
      </c>
      <c r="AM657" s="258">
        <v>7.6581335999999994E-9</v>
      </c>
      <c r="AN657" s="258">
        <v>3.7846522999999998E-4</v>
      </c>
      <c r="AO657" s="258">
        <v>1.3015469000000001E-4</v>
      </c>
      <c r="AP657" s="258">
        <v>2.0503772000000001E-4</v>
      </c>
      <c r="AQ657" s="258">
        <v>3.3474011000000002E-5</v>
      </c>
      <c r="AR657" s="258">
        <v>7.5507497000000007E-2</v>
      </c>
      <c r="AT657" s="193"/>
      <c r="AU657" s="193"/>
      <c r="AV657" s="193"/>
      <c r="AW657" s="193"/>
      <c r="AX657" s="193"/>
      <c r="AY657" s="193"/>
      <c r="AZ657" s="193"/>
      <c r="BA657" s="193"/>
      <c r="BB657" s="193"/>
      <c r="BC657" s="193"/>
      <c r="BD657" s="193"/>
      <c r="BE657" s="315"/>
      <c r="BF657" s="315"/>
      <c r="BG657" s="315"/>
      <c r="BH657" s="315"/>
      <c r="BI657" s="315"/>
      <c r="BJ657" s="315"/>
      <c r="BK657" s="315"/>
    </row>
    <row r="658" spans="1:63" x14ac:dyDescent="0.25">
      <c r="A658" s="9"/>
      <c r="B658" s="184" t="s">
        <v>5770</v>
      </c>
      <c r="C658" s="25" t="s">
        <v>4534</v>
      </c>
      <c r="D658" s="193">
        <v>0.2510928</v>
      </c>
      <c r="E658" s="193">
        <v>0.15128104000000001</v>
      </c>
      <c r="F658" s="193">
        <v>6.0942115000000002E-3</v>
      </c>
      <c r="G658" s="193">
        <v>6.6043638000000003E-4</v>
      </c>
      <c r="H658" s="193">
        <v>7.4357915999999996E-2</v>
      </c>
      <c r="I658" s="193">
        <v>1.5055440999999999E-2</v>
      </c>
      <c r="J658" s="193">
        <v>6.7049750999999996E-4</v>
      </c>
      <c r="K658" s="193">
        <v>1.0902382999999999E-5</v>
      </c>
      <c r="L658" s="193">
        <v>2.9623553E-3</v>
      </c>
      <c r="M658" s="193">
        <v>0</v>
      </c>
      <c r="N658" s="193">
        <v>0</v>
      </c>
      <c r="O658" s="193">
        <v>0</v>
      </c>
      <c r="P658" s="199">
        <f t="shared" si="80"/>
        <v>1.1206002962962962</v>
      </c>
      <c r="Q658" s="240">
        <v>68.864497</v>
      </c>
      <c r="R658" s="99">
        <v>1.5202237000000001</v>
      </c>
      <c r="S658" s="99">
        <v>0.47083120000000001</v>
      </c>
      <c r="T658" s="99">
        <v>2.1219E-6</v>
      </c>
      <c r="U658" s="99">
        <v>66.784000000000006</v>
      </c>
      <c r="V658" s="99">
        <v>6.7936999999999997E-3</v>
      </c>
      <c r="W658" s="99">
        <v>8.2645999999999997E-2</v>
      </c>
      <c r="X658" s="241">
        <f t="shared" si="81"/>
        <v>0.168638803287532</v>
      </c>
      <c r="Y658" s="241">
        <f t="shared" si="82"/>
        <v>3.3418970791660001E-2</v>
      </c>
      <c r="Z658" s="241">
        <f t="shared" si="83"/>
        <v>0.13141138521457199</v>
      </c>
      <c r="AA658" s="241">
        <f t="shared" si="84"/>
        <v>3.8084472812999997E-3</v>
      </c>
      <c r="AB658" s="258">
        <v>2.8027964999999998E-2</v>
      </c>
      <c r="AC658" s="258">
        <v>5.1606766000000002E-7</v>
      </c>
      <c r="AD658" s="258">
        <v>1.0004279E-3</v>
      </c>
      <c r="AE658" s="258">
        <v>1.2087311E-5</v>
      </c>
      <c r="AF658" s="258">
        <v>4.3628653999999998E-3</v>
      </c>
      <c r="AG658" s="258">
        <v>1.5109113E-5</v>
      </c>
      <c r="AH658" s="258">
        <v>1.827842E-2</v>
      </c>
      <c r="AI658" s="258">
        <v>9.2595849999999992E-6</v>
      </c>
      <c r="AJ658" s="258">
        <v>5.6061166999999996E-6</v>
      </c>
      <c r="AK658" s="258">
        <v>9.0668031000000005E-5</v>
      </c>
      <c r="AL658" s="258">
        <v>5.5440093000000003E-7</v>
      </c>
      <c r="AM658" s="258">
        <v>1.7809420000000001E-9</v>
      </c>
      <c r="AN658" s="258">
        <v>0.10988091</v>
      </c>
      <c r="AO658" s="258">
        <v>1.8776462E-3</v>
      </c>
      <c r="AP658" s="258">
        <v>1.2683191E-3</v>
      </c>
      <c r="AQ658" s="258">
        <v>4.8715812999999996E-6</v>
      </c>
      <c r="AR658" s="258">
        <v>3.8035756999999998E-3</v>
      </c>
      <c r="AT658" s="193"/>
      <c r="AU658" s="193"/>
      <c r="AV658" s="193"/>
      <c r="AW658" s="193"/>
      <c r="AX658" s="193"/>
      <c r="AY658" s="193"/>
      <c r="AZ658" s="193"/>
      <c r="BA658" s="193"/>
      <c r="BB658" s="193"/>
      <c r="BC658" s="193"/>
      <c r="BD658" s="193"/>
      <c r="BE658" s="315"/>
      <c r="BF658" s="315"/>
      <c r="BG658" s="315"/>
      <c r="BH658" s="315"/>
      <c r="BI658" s="315"/>
      <c r="BJ658" s="315"/>
      <c r="BK658" s="315"/>
    </row>
    <row r="659" spans="1:63" x14ac:dyDescent="0.25">
      <c r="A659" s="9"/>
      <c r="B659" s="184" t="s">
        <v>5770</v>
      </c>
      <c r="C659" s="25" t="s">
        <v>4535</v>
      </c>
      <c r="D659" s="193">
        <v>4.0411289000000004</v>
      </c>
      <c r="E659" s="193">
        <v>0.99878396000000003</v>
      </c>
      <c r="F659" s="193">
        <v>0.28362156999999999</v>
      </c>
      <c r="G659" s="193">
        <v>3.3400636999999997E-2</v>
      </c>
      <c r="H659" s="193">
        <v>4.6914595E-3</v>
      </c>
      <c r="I659" s="193">
        <v>5.5051691999999999E-2</v>
      </c>
      <c r="J659" s="193">
        <v>2.4751700000000001E-2</v>
      </c>
      <c r="K659" s="193">
        <v>8.5353584999999996E-4</v>
      </c>
      <c r="L659" s="193">
        <v>2.6399743</v>
      </c>
      <c r="M659" s="193">
        <v>0</v>
      </c>
      <c r="N659" s="193">
        <v>0</v>
      </c>
      <c r="O659" s="193">
        <v>0</v>
      </c>
      <c r="P659" s="199">
        <f t="shared" si="80"/>
        <v>7.3983997037037037</v>
      </c>
      <c r="Q659" s="240">
        <v>142.98345</v>
      </c>
      <c r="R659" s="99">
        <v>116.38099</v>
      </c>
      <c r="S659" s="99">
        <v>22.21688</v>
      </c>
      <c r="T659" s="99">
        <v>5.0340000000000003E-5</v>
      </c>
      <c r="U659" s="99">
        <v>1.4433</v>
      </c>
      <c r="V659" s="99">
        <v>0.3300283</v>
      </c>
      <c r="W659" s="99">
        <v>2.6122000000000001</v>
      </c>
      <c r="X659" s="241">
        <f t="shared" si="81"/>
        <v>0.74651808374525408</v>
      </c>
      <c r="Y659" s="241">
        <f t="shared" si="82"/>
        <v>0.31207093843200001</v>
      </c>
      <c r="Z659" s="241">
        <f t="shared" si="83"/>
        <v>0.142765608423254</v>
      </c>
      <c r="AA659" s="241">
        <f t="shared" si="84"/>
        <v>0.29168153689000004</v>
      </c>
      <c r="AB659" s="258">
        <v>0.205043</v>
      </c>
      <c r="AC659" s="258">
        <v>3.3620437999999998E-5</v>
      </c>
      <c r="AD659" s="258">
        <v>3.1089965000000001E-2</v>
      </c>
      <c r="AE659" s="258">
        <v>2.1167903999999999E-5</v>
      </c>
      <c r="AF659" s="258">
        <v>7.5313168999999999E-2</v>
      </c>
      <c r="AG659" s="258">
        <v>5.7001608999999998E-4</v>
      </c>
      <c r="AH659" s="258">
        <v>0.13418262</v>
      </c>
      <c r="AI659" s="258">
        <v>4.5732097000000002E-4</v>
      </c>
      <c r="AJ659" s="258">
        <v>2.5133407999999998E-4</v>
      </c>
      <c r="AK659" s="258">
        <v>1.4652422E-4</v>
      </c>
      <c r="AL659" s="258">
        <v>2.5509829E-5</v>
      </c>
      <c r="AM659" s="258">
        <v>8.1074253999999997E-8</v>
      </c>
      <c r="AN659" s="258">
        <v>4.2581486E-3</v>
      </c>
      <c r="AO659" s="258">
        <v>9.6487465000000001E-4</v>
      </c>
      <c r="AP659" s="258">
        <v>2.479195E-3</v>
      </c>
      <c r="AQ659" s="258">
        <v>1.0832689E-4</v>
      </c>
      <c r="AR659" s="258">
        <v>0.29157321000000003</v>
      </c>
      <c r="AT659" s="193"/>
      <c r="AU659" s="193"/>
      <c r="AV659" s="193"/>
      <c r="AW659" s="193"/>
      <c r="AX659" s="193"/>
      <c r="AY659" s="193"/>
      <c r="AZ659" s="193"/>
      <c r="BA659" s="193"/>
      <c r="BB659" s="193"/>
      <c r="BC659" s="193"/>
      <c r="BD659" s="193"/>
      <c r="BE659" s="315"/>
      <c r="BF659" s="315"/>
      <c r="BG659" s="315"/>
      <c r="BH659" s="315"/>
      <c r="BI659" s="315"/>
      <c r="BJ659" s="315"/>
      <c r="BK659" s="315"/>
    </row>
    <row r="660" spans="1:63" x14ac:dyDescent="0.25">
      <c r="A660" s="9"/>
      <c r="B660" s="184" t="s">
        <v>5770</v>
      </c>
      <c r="C660" s="25" t="s">
        <v>4536</v>
      </c>
      <c r="D660" s="193">
        <v>0.17228495999999999</v>
      </c>
      <c r="E660" s="193">
        <v>0.1064929</v>
      </c>
      <c r="F660" s="193">
        <v>2.5577214000000001E-2</v>
      </c>
      <c r="G660" s="193">
        <v>7.1523070000000001E-3</v>
      </c>
      <c r="H660" s="193">
        <v>3.2221123000000002E-3</v>
      </c>
      <c r="I660" s="193">
        <v>1.2341456000000001E-2</v>
      </c>
      <c r="J660" s="193">
        <v>3.7653503999999999E-3</v>
      </c>
      <c r="K660" s="193">
        <v>9.5909331000000001E-4</v>
      </c>
      <c r="L660" s="193">
        <v>1.2774522999999999E-2</v>
      </c>
      <c r="M660" s="193">
        <v>0</v>
      </c>
      <c r="N660" s="193">
        <v>0</v>
      </c>
      <c r="O660" s="193">
        <v>0</v>
      </c>
      <c r="P660" s="199">
        <f t="shared" si="80"/>
        <v>0.78883629629629626</v>
      </c>
      <c r="Q660" s="240">
        <v>19.938354</v>
      </c>
      <c r="R660" s="99">
        <v>9.6913487000000007</v>
      </c>
      <c r="S660" s="99">
        <v>3.19312</v>
      </c>
      <c r="T660" s="99">
        <v>0.49196000000000001</v>
      </c>
      <c r="U660" s="99">
        <v>6.1055000000000001</v>
      </c>
      <c r="V660" s="99">
        <v>5.5935039999999998E-2</v>
      </c>
      <c r="W660" s="99">
        <v>0.40049000000000001</v>
      </c>
      <c r="X660" s="241">
        <f t="shared" si="81"/>
        <v>0.69207605073935707</v>
      </c>
      <c r="Y660" s="241">
        <f t="shared" si="82"/>
        <v>3.5239644754400001E-2</v>
      </c>
      <c r="Z660" s="241">
        <f t="shared" si="83"/>
        <v>0.63253187312495707</v>
      </c>
      <c r="AA660" s="241">
        <f t="shared" si="84"/>
        <v>2.4304532860000002E-2</v>
      </c>
      <c r="AB660" s="258">
        <v>2.1864225000000001E-2</v>
      </c>
      <c r="AC660" s="258">
        <v>3.0548722000000001E-6</v>
      </c>
      <c r="AD660" s="258">
        <v>6.4111699000000003E-3</v>
      </c>
      <c r="AE660" s="258">
        <v>1.9915422000000001E-6</v>
      </c>
      <c r="AF660" s="258">
        <v>6.8582371000000001E-3</v>
      </c>
      <c r="AG660" s="258">
        <v>1.0096634000000001E-4</v>
      </c>
      <c r="AH660" s="258">
        <v>1.4309226E-2</v>
      </c>
      <c r="AI660" s="258">
        <v>4.3672564000000001E-5</v>
      </c>
      <c r="AJ660" s="258">
        <v>4.4479912E-5</v>
      </c>
      <c r="AK660" s="258">
        <v>2.8786653E-3</v>
      </c>
      <c r="AL660" s="258">
        <v>5.8579125000000003E-6</v>
      </c>
      <c r="AM660" s="258">
        <v>1.4106457000000001E-8</v>
      </c>
      <c r="AN660" s="258">
        <v>1.9057683999999998E-2</v>
      </c>
      <c r="AO660" s="258">
        <v>2.3572333E-4</v>
      </c>
      <c r="AP660" s="258">
        <v>0.59595655000000003</v>
      </c>
      <c r="AQ660" s="258">
        <v>2.5807860000000001E-5</v>
      </c>
      <c r="AR660" s="258">
        <v>2.4278725000000001E-2</v>
      </c>
      <c r="AT660" s="193"/>
      <c r="AU660" s="193"/>
      <c r="AV660" s="193"/>
      <c r="AW660" s="193"/>
      <c r="AX660" s="193"/>
      <c r="AY660" s="193"/>
      <c r="AZ660" s="193"/>
      <c r="BA660" s="193"/>
      <c r="BB660" s="193"/>
      <c r="BC660" s="193"/>
      <c r="BD660" s="193"/>
      <c r="BE660" s="315"/>
      <c r="BF660" s="315"/>
      <c r="BG660" s="315"/>
      <c r="BH660" s="315"/>
      <c r="BI660" s="315"/>
      <c r="BJ660" s="315"/>
      <c r="BK660" s="315"/>
    </row>
    <row r="661" spans="1:63" x14ac:dyDescent="0.25">
      <c r="A661" s="9"/>
      <c r="B661" s="184" t="s">
        <v>5770</v>
      </c>
      <c r="C661" s="25" t="s">
        <v>4537</v>
      </c>
      <c r="D661" s="193">
        <v>0.56505799999999995</v>
      </c>
      <c r="E661" s="193">
        <v>0.34008463999999999</v>
      </c>
      <c r="F661" s="193">
        <v>7.2380528999999999E-2</v>
      </c>
      <c r="G661" s="193">
        <v>7.2802426999999999E-3</v>
      </c>
      <c r="H661" s="193">
        <v>1.9703488000000001E-3</v>
      </c>
      <c r="I661" s="193">
        <v>1.9455020999999999E-2</v>
      </c>
      <c r="J661" s="193">
        <v>7.3408518000000001E-3</v>
      </c>
      <c r="K661" s="193">
        <v>3.1738088999999999E-4</v>
      </c>
      <c r="L661" s="193">
        <v>0.11622899</v>
      </c>
      <c r="M661" s="193">
        <v>0</v>
      </c>
      <c r="N661" s="193">
        <v>0</v>
      </c>
      <c r="O661" s="193">
        <v>0</v>
      </c>
      <c r="P661" s="199">
        <f t="shared" si="80"/>
        <v>2.5191454814814813</v>
      </c>
      <c r="Q661" s="240">
        <v>29.464548000000001</v>
      </c>
      <c r="R661" s="99">
        <v>22.744581</v>
      </c>
      <c r="S661" s="99">
        <v>3.395896</v>
      </c>
      <c r="T661" s="99">
        <v>9.8611999999999997E-5</v>
      </c>
      <c r="U661" s="99">
        <v>1.1395</v>
      </c>
      <c r="V661" s="99">
        <v>2.427236E-2</v>
      </c>
      <c r="W661" s="99">
        <v>2.1602000000000001</v>
      </c>
      <c r="X661" s="241">
        <f t="shared" si="81"/>
        <v>0.20740833960767896</v>
      </c>
      <c r="Y661" s="241">
        <f t="shared" si="82"/>
        <v>9.7577044821799977E-2</v>
      </c>
      <c r="Z661" s="241">
        <f t="shared" si="83"/>
        <v>5.2792590158878994E-2</v>
      </c>
      <c r="AA661" s="241">
        <f t="shared" si="84"/>
        <v>5.7038704627000003E-2</v>
      </c>
      <c r="AB661" s="258">
        <v>6.9804676999999996E-2</v>
      </c>
      <c r="AC661" s="258">
        <v>8.7765940000000002E-6</v>
      </c>
      <c r="AD661" s="258">
        <v>9.3330644000000004E-3</v>
      </c>
      <c r="AE661" s="258">
        <v>4.9271277999999998E-6</v>
      </c>
      <c r="AF661" s="258">
        <v>1.8317829000000001E-2</v>
      </c>
      <c r="AG661" s="258">
        <v>1.077707E-4</v>
      </c>
      <c r="AH661" s="258">
        <v>4.5681936999999999E-2</v>
      </c>
      <c r="AI661" s="258">
        <v>1.2447808E-4</v>
      </c>
      <c r="AJ661" s="258">
        <v>5.5623537000000002E-5</v>
      </c>
      <c r="AK661" s="258">
        <v>6.5189207000000002E-5</v>
      </c>
      <c r="AL661" s="258">
        <v>7.9003138999999996E-6</v>
      </c>
      <c r="AM661" s="258">
        <v>2.6810979000000001E-8</v>
      </c>
      <c r="AN661" s="258">
        <v>4.8640321000000004E-3</v>
      </c>
      <c r="AO661" s="258">
        <v>5.3122811000000001E-4</v>
      </c>
      <c r="AP661" s="258">
        <v>1.462175E-3</v>
      </c>
      <c r="AQ661" s="258">
        <v>8.1667627000000004E-5</v>
      </c>
      <c r="AR661" s="258">
        <v>5.6957037000000002E-2</v>
      </c>
      <c r="AT661" s="193"/>
      <c r="AU661" s="193"/>
      <c r="AV661" s="193"/>
      <c r="AW661" s="193"/>
      <c r="AX661" s="193"/>
      <c r="AY661" s="193"/>
      <c r="AZ661" s="193"/>
      <c r="BA661" s="193"/>
      <c r="BB661" s="193"/>
      <c r="BC661" s="193"/>
      <c r="BD661" s="193"/>
      <c r="BE661" s="315"/>
      <c r="BF661" s="315"/>
      <c r="BG661" s="315"/>
      <c r="BH661" s="315"/>
      <c r="BI661" s="315"/>
      <c r="BJ661" s="315"/>
      <c r="BK661" s="315"/>
    </row>
    <row r="662" spans="1:63" x14ac:dyDescent="0.25">
      <c r="A662" s="9"/>
      <c r="B662" s="184" t="s">
        <v>5770</v>
      </c>
      <c r="C662" s="25" t="s">
        <v>2965</v>
      </c>
      <c r="D662" s="193">
        <v>0.39060656999999999</v>
      </c>
      <c r="E662" s="193">
        <v>0.27458168999999999</v>
      </c>
      <c r="F662" s="193">
        <v>5.8730549E-2</v>
      </c>
      <c r="G662" s="193">
        <v>1.284515E-2</v>
      </c>
      <c r="H662" s="193">
        <v>1.276096E-2</v>
      </c>
      <c r="I662" s="193">
        <v>1.0254268E-2</v>
      </c>
      <c r="J662" s="193">
        <v>8.8133364999999995E-3</v>
      </c>
      <c r="K662" s="193">
        <v>9.1174056999999997E-4</v>
      </c>
      <c r="L662" s="193">
        <v>1.1708867E-2</v>
      </c>
      <c r="M662" s="193">
        <v>0</v>
      </c>
      <c r="N662" s="193">
        <v>0</v>
      </c>
      <c r="O662" s="193">
        <v>0</v>
      </c>
      <c r="P662" s="199">
        <f t="shared" si="80"/>
        <v>2.0339384444444444</v>
      </c>
      <c r="Q662" s="240">
        <v>65.973613999999998</v>
      </c>
      <c r="R662" s="99">
        <v>61.686968</v>
      </c>
      <c r="S662" s="99">
        <v>3.4344239999999999</v>
      </c>
      <c r="T662" s="99">
        <v>1.0079E-5</v>
      </c>
      <c r="U662" s="99">
        <v>0.53630999999999995</v>
      </c>
      <c r="V662" s="99">
        <v>2.233195E-2</v>
      </c>
      <c r="W662" s="99">
        <v>0.29357</v>
      </c>
      <c r="X662" s="241">
        <f t="shared" si="81"/>
        <v>0.26623815187140332</v>
      </c>
      <c r="Y662" s="241">
        <f t="shared" si="82"/>
        <v>7.375272022349999E-2</v>
      </c>
      <c r="Z662" s="241">
        <f t="shared" si="83"/>
        <v>3.8020754153903304E-2</v>
      </c>
      <c r="AA662" s="241">
        <f t="shared" si="84"/>
        <v>0.154464677494</v>
      </c>
      <c r="AB662" s="258">
        <v>5.6373340000000001E-2</v>
      </c>
      <c r="AC662" s="258">
        <v>4.3003406E-6</v>
      </c>
      <c r="AD662" s="258">
        <v>3.6176795000000001E-3</v>
      </c>
      <c r="AE662" s="258">
        <v>6.2160769000000001E-6</v>
      </c>
      <c r="AF662" s="258">
        <v>1.3712022000000001E-2</v>
      </c>
      <c r="AG662" s="258">
        <v>3.9162305999999999E-5</v>
      </c>
      <c r="AH662" s="258">
        <v>3.6891926999999998E-2</v>
      </c>
      <c r="AI662" s="258">
        <v>9.7139161E-5</v>
      </c>
      <c r="AJ662" s="258">
        <v>2.7240987E-5</v>
      </c>
      <c r="AK662" s="258">
        <v>4.8338324000000003E-5</v>
      </c>
      <c r="AL662" s="258">
        <v>5.6005837E-6</v>
      </c>
      <c r="AM662" s="258">
        <v>9.8382033000000004E-9</v>
      </c>
      <c r="AN662" s="258">
        <v>3.4095993999999998E-4</v>
      </c>
      <c r="AO662" s="258">
        <v>1.4446829000000001E-4</v>
      </c>
      <c r="AP662" s="258">
        <v>4.6507002999999998E-4</v>
      </c>
      <c r="AQ662" s="258">
        <v>2.8207494000000001E-5</v>
      </c>
      <c r="AR662" s="258">
        <v>0.15443646999999999</v>
      </c>
      <c r="AT662" s="193"/>
      <c r="AU662" s="193"/>
      <c r="AV662" s="193"/>
      <c r="AW662" s="193"/>
      <c r="AX662" s="193"/>
      <c r="AY662" s="193"/>
      <c r="AZ662" s="193"/>
      <c r="BA662" s="193"/>
      <c r="BB662" s="193"/>
      <c r="BC662" s="193"/>
      <c r="BD662" s="193"/>
      <c r="BE662" s="315"/>
      <c r="BF662" s="315"/>
      <c r="BG662" s="315"/>
      <c r="BH662" s="315"/>
      <c r="BI662" s="315"/>
      <c r="BJ662" s="315"/>
      <c r="BK662" s="315"/>
    </row>
    <row r="663" spans="1:63" x14ac:dyDescent="0.25">
      <c r="A663" s="9"/>
      <c r="B663" s="184" t="s">
        <v>5770</v>
      </c>
      <c r="C663" s="48" t="s">
        <v>3031</v>
      </c>
      <c r="D663" s="223">
        <v>0.33340313999999999</v>
      </c>
      <c r="E663" s="223">
        <v>0.25565109000000003</v>
      </c>
      <c r="F663" s="223">
        <v>6.5626428000000001E-2</v>
      </c>
      <c r="G663" s="223">
        <v>3.3068148999999998E-4</v>
      </c>
      <c r="H663" s="223">
        <v>1.0309170999999999E-3</v>
      </c>
      <c r="I663" s="223">
        <v>7.3153354000000002E-3</v>
      </c>
      <c r="J663" s="223">
        <v>8.2470410000000003E-4</v>
      </c>
      <c r="K663" s="223">
        <v>4.5083150000000002E-4</v>
      </c>
      <c r="L663" s="223">
        <v>2.1731468000000002E-3</v>
      </c>
      <c r="M663" s="223">
        <v>0</v>
      </c>
      <c r="N663" s="223">
        <v>0</v>
      </c>
      <c r="O663" s="223">
        <v>0</v>
      </c>
      <c r="P663" s="227">
        <f t="shared" si="80"/>
        <v>1.8937117777777779</v>
      </c>
      <c r="Q663" s="238">
        <v>99.218934000000004</v>
      </c>
      <c r="R663" s="117">
        <v>98.975482999999997</v>
      </c>
      <c r="S663" s="117">
        <v>0.10404188</v>
      </c>
      <c r="T663" s="117">
        <v>6.1047688999999998E-5</v>
      </c>
      <c r="U663" s="117">
        <v>1.2088676E-2</v>
      </c>
      <c r="V663" s="117">
        <v>3.1457782000000002E-3</v>
      </c>
      <c r="W663" s="117">
        <v>0.12411282</v>
      </c>
      <c r="X663" s="257">
        <f t="shared" si="81"/>
        <v>0.34944737233916962</v>
      </c>
      <c r="Y663" s="257">
        <f t="shared" si="82"/>
        <v>6.4104796190899996E-2</v>
      </c>
      <c r="Z663" s="257">
        <f t="shared" si="83"/>
        <v>3.690146605986961E-2</v>
      </c>
      <c r="AA663" s="257">
        <f t="shared" si="84"/>
        <v>0.2484411100884</v>
      </c>
      <c r="AB663" s="257">
        <v>5.2493505000000003E-2</v>
      </c>
      <c r="AC663" s="257">
        <v>3.7364114999999998E-5</v>
      </c>
      <c r="AD663" s="257">
        <v>4.1338468999999999E-4</v>
      </c>
      <c r="AE663" s="257">
        <v>5.1074142000000003E-6</v>
      </c>
      <c r="AF663" s="257">
        <v>1.1152185E-2</v>
      </c>
      <c r="AG663" s="257">
        <v>3.2499717000000001E-6</v>
      </c>
      <c r="AH663" s="257">
        <v>3.4352151999999997E-2</v>
      </c>
      <c r="AI663" s="257">
        <v>1.0536413E-4</v>
      </c>
      <c r="AJ663" s="257">
        <v>2.1761094E-6</v>
      </c>
      <c r="AK663" s="257">
        <v>2.6533382999999999E-5</v>
      </c>
      <c r="AL663" s="257">
        <v>3.0526544999999999E-7</v>
      </c>
      <c r="AM663" s="257">
        <v>3.3550196000000001E-9</v>
      </c>
      <c r="AN663" s="257">
        <v>2.1898267E-5</v>
      </c>
      <c r="AO663" s="257">
        <v>3.2198055E-4</v>
      </c>
      <c r="AP663" s="257">
        <v>2.0710530000000002E-3</v>
      </c>
      <c r="AQ663" s="257">
        <v>6.6800884000000001E-6</v>
      </c>
      <c r="AR663" s="257">
        <v>0.24843443000000001</v>
      </c>
      <c r="AT663" s="193"/>
      <c r="AU663" s="193"/>
      <c r="AV663" s="193"/>
      <c r="AW663" s="193"/>
      <c r="AX663" s="193"/>
      <c r="AY663" s="193"/>
      <c r="AZ663" s="193"/>
      <c r="BA663" s="193"/>
      <c r="BB663" s="193"/>
      <c r="BC663" s="193"/>
      <c r="BD663" s="193"/>
      <c r="BE663" s="315"/>
      <c r="BF663" s="315"/>
      <c r="BG663" s="315"/>
      <c r="BH663" s="315"/>
      <c r="BI663" s="315"/>
      <c r="BJ663" s="315"/>
      <c r="BK663" s="315"/>
    </row>
    <row r="664" spans="1:63" x14ac:dyDescent="0.25">
      <c r="A664" s="43"/>
      <c r="B664" s="184" t="s">
        <v>5770</v>
      </c>
      <c r="C664" s="48" t="s">
        <v>3032</v>
      </c>
      <c r="D664" s="223">
        <v>3.6021386999999998</v>
      </c>
      <c r="E664" s="223">
        <v>3.5992350000000002</v>
      </c>
      <c r="F664" s="223">
        <v>4.8319999999999998E-4</v>
      </c>
      <c r="G664" s="223">
        <v>1.4256E-5</v>
      </c>
      <c r="H664" s="223">
        <v>0</v>
      </c>
      <c r="I664" s="223">
        <v>0</v>
      </c>
      <c r="J664" s="223">
        <v>2.4062007000000001E-3</v>
      </c>
      <c r="K664" s="223">
        <v>0</v>
      </c>
      <c r="L664" s="223">
        <v>0</v>
      </c>
      <c r="M664" s="223">
        <v>0</v>
      </c>
      <c r="N664" s="223">
        <v>0</v>
      </c>
      <c r="O664" s="223">
        <v>0</v>
      </c>
      <c r="P664" s="227">
        <f t="shared" si="80"/>
        <v>26.661000000000001</v>
      </c>
      <c r="Q664" s="238">
        <v>42.7</v>
      </c>
      <c r="R664" s="117">
        <v>42.7</v>
      </c>
      <c r="S664" s="117">
        <v>0</v>
      </c>
      <c r="T664" s="117">
        <v>0</v>
      </c>
      <c r="U664" s="117">
        <v>0</v>
      </c>
      <c r="V664" s="117">
        <v>0</v>
      </c>
      <c r="W664" s="117">
        <v>0</v>
      </c>
      <c r="X664" s="257">
        <f t="shared" si="81"/>
        <v>1.4295291616141916</v>
      </c>
      <c r="Y664" s="257">
        <f t="shared" si="82"/>
        <v>0.83875227299999999</v>
      </c>
      <c r="Z664" s="257">
        <f t="shared" si="83"/>
        <v>0.48352088861419162</v>
      </c>
      <c r="AA664" s="257">
        <f t="shared" si="84"/>
        <v>0.107256</v>
      </c>
      <c r="AB664" s="257">
        <v>0.74049228</v>
      </c>
      <c r="AC664" s="257">
        <v>6.5322179999999994E-2</v>
      </c>
      <c r="AD664" s="257">
        <v>3.2937813000000003E-2</v>
      </c>
      <c r="AE664" s="257">
        <v>0</v>
      </c>
      <c r="AF664" s="257">
        <v>0</v>
      </c>
      <c r="AG664" s="257">
        <v>0</v>
      </c>
      <c r="AH664" s="257">
        <v>0.48327365</v>
      </c>
      <c r="AI664" s="257">
        <v>0</v>
      </c>
      <c r="AJ664" s="257">
        <v>0</v>
      </c>
      <c r="AK664" s="257">
        <v>1.2625184E-6</v>
      </c>
      <c r="AL664" s="257">
        <v>1.3464239000000001E-8</v>
      </c>
      <c r="AM664" s="257">
        <v>3.4155264E-10</v>
      </c>
      <c r="AN664" s="257">
        <v>0</v>
      </c>
      <c r="AO664" s="257">
        <v>2.4596228999999999E-4</v>
      </c>
      <c r="AP664" s="257">
        <v>0</v>
      </c>
      <c r="AQ664" s="257">
        <v>0</v>
      </c>
      <c r="AR664" s="257">
        <v>0.107256</v>
      </c>
      <c r="AT664" s="193"/>
      <c r="AU664" s="193"/>
      <c r="AV664" s="193"/>
      <c r="AW664" s="193"/>
      <c r="AX664" s="193"/>
      <c r="AY664" s="193"/>
      <c r="AZ664" s="193"/>
      <c r="BA664" s="193"/>
      <c r="BB664" s="193"/>
      <c r="BC664" s="193"/>
      <c r="BD664" s="193"/>
      <c r="BE664" s="315"/>
      <c r="BF664" s="315"/>
      <c r="BG664" s="315"/>
      <c r="BH664" s="315"/>
      <c r="BI664" s="315"/>
      <c r="BJ664" s="315"/>
      <c r="BK664" s="315"/>
    </row>
    <row r="665" spans="1:63" x14ac:dyDescent="0.25">
      <c r="A665" s="43"/>
      <c r="B665" s="184" t="s">
        <v>5770</v>
      </c>
      <c r="C665" s="48" t="s">
        <v>3033</v>
      </c>
      <c r="D665" s="223">
        <v>1.7756696999999998E-2</v>
      </c>
      <c r="E665" s="223">
        <v>1.3561231E-2</v>
      </c>
      <c r="F665" s="223">
        <v>2.7421906E-3</v>
      </c>
      <c r="G665" s="223">
        <v>4.6994886999999997E-4</v>
      </c>
      <c r="H665" s="223">
        <v>2.9543721000000001E-5</v>
      </c>
      <c r="I665" s="223">
        <v>4.6775979999999999E-4</v>
      </c>
      <c r="J665" s="223">
        <v>1.2813268000000001E-4</v>
      </c>
      <c r="K665" s="223">
        <v>5.3725712999999997E-6</v>
      </c>
      <c r="L665" s="223">
        <v>3.5251819000000002E-4</v>
      </c>
      <c r="M665" s="223">
        <v>0</v>
      </c>
      <c r="N665" s="223">
        <v>0</v>
      </c>
      <c r="O665" s="223">
        <v>0</v>
      </c>
      <c r="P665" s="227">
        <f t="shared" si="80"/>
        <v>0.10045356296296296</v>
      </c>
      <c r="Q665" s="238">
        <v>1.9254872999999999</v>
      </c>
      <c r="R665" s="117">
        <v>1.4136154999999999</v>
      </c>
      <c r="S665" s="117">
        <v>0.4221896</v>
      </c>
      <c r="T665" s="117">
        <v>1.7004000000000001E-6</v>
      </c>
      <c r="U665" s="117">
        <v>1.8710000000000001E-2</v>
      </c>
      <c r="V665" s="117">
        <v>8.2924999999999995E-3</v>
      </c>
      <c r="W665" s="117">
        <v>6.2677999999999998E-2</v>
      </c>
      <c r="X665" s="257">
        <f t="shared" si="81"/>
        <v>9.3747388217754E-3</v>
      </c>
      <c r="Y665" s="257">
        <f t="shared" si="82"/>
        <v>3.8987443689400005E-3</v>
      </c>
      <c r="Z665" s="257">
        <f t="shared" si="83"/>
        <v>1.9328895713353999E-3</v>
      </c>
      <c r="AA665" s="257">
        <f t="shared" si="84"/>
        <v>3.5431048814999998E-3</v>
      </c>
      <c r="AB665" s="257">
        <v>2.7843979E-3</v>
      </c>
      <c r="AC665" s="257">
        <v>4.4057361E-7</v>
      </c>
      <c r="AD665" s="257">
        <v>4.2582862000000002E-4</v>
      </c>
      <c r="AE665" s="257">
        <v>1.5342732999999999E-7</v>
      </c>
      <c r="AF665" s="257">
        <v>6.7479772999999999E-4</v>
      </c>
      <c r="AG665" s="257">
        <v>1.3126118E-5</v>
      </c>
      <c r="AH665" s="257">
        <v>1.8223924000000001E-3</v>
      </c>
      <c r="AI665" s="257">
        <v>4.5266866999999998E-6</v>
      </c>
      <c r="AJ665" s="257">
        <v>4.1149737000000003E-6</v>
      </c>
      <c r="AK665" s="257">
        <v>3.2356579E-6</v>
      </c>
      <c r="AL665" s="257">
        <v>3.6035026999999999E-7</v>
      </c>
      <c r="AM665" s="257">
        <v>1.2007654E-9</v>
      </c>
      <c r="AN665" s="257">
        <v>2.7007424000000001E-5</v>
      </c>
      <c r="AO665" s="257">
        <v>1.544202E-5</v>
      </c>
      <c r="AP665" s="257">
        <v>5.5808857999999999E-5</v>
      </c>
      <c r="AQ665" s="257">
        <v>1.0135814999999999E-6</v>
      </c>
      <c r="AR665" s="257">
        <v>3.5420912999999999E-3</v>
      </c>
      <c r="AT665" s="193"/>
      <c r="AU665" s="193"/>
      <c r="AV665" s="193"/>
      <c r="AW665" s="193"/>
      <c r="AX665" s="193"/>
      <c r="AY665" s="193"/>
      <c r="AZ665" s="193"/>
      <c r="BA665" s="193"/>
      <c r="BB665" s="193"/>
      <c r="BC665" s="193"/>
      <c r="BD665" s="193"/>
      <c r="BE665" s="315"/>
      <c r="BF665" s="315"/>
      <c r="BG665" s="315"/>
      <c r="BH665" s="315"/>
      <c r="BI665" s="315"/>
      <c r="BJ665" s="315"/>
      <c r="BK665" s="315"/>
    </row>
    <row r="666" spans="1:63" x14ac:dyDescent="0.25">
      <c r="A666" s="9"/>
      <c r="B666" s="184" t="s">
        <v>5770</v>
      </c>
      <c r="C666" s="48" t="s">
        <v>3034</v>
      </c>
      <c r="D666" s="223">
        <v>6.2661555999999993E-2</v>
      </c>
      <c r="E666" s="223">
        <v>3.6450000000000003E-2</v>
      </c>
      <c r="F666" s="223">
        <v>2.4725374000000001E-2</v>
      </c>
      <c r="G666" s="223">
        <v>3.168E-6</v>
      </c>
      <c r="H666" s="223">
        <v>2.0665800000000001E-5</v>
      </c>
      <c r="I666" s="223">
        <v>1.2936E-3</v>
      </c>
      <c r="J666" s="223">
        <v>0</v>
      </c>
      <c r="K666" s="223">
        <v>0</v>
      </c>
      <c r="L666" s="223">
        <v>1.5220000000000001E-4</v>
      </c>
      <c r="M666" s="223">
        <v>0</v>
      </c>
      <c r="N666" s="223">
        <v>1.6548000000000001E-5</v>
      </c>
      <c r="O666" s="223">
        <v>0</v>
      </c>
      <c r="P666" s="227">
        <f t="shared" si="80"/>
        <v>0.27</v>
      </c>
      <c r="Q666" s="238">
        <v>49.717261999999998</v>
      </c>
      <c r="R666" s="117">
        <v>49.717261999999998</v>
      </c>
      <c r="S666" s="117">
        <v>0</v>
      </c>
      <c r="T666" s="117">
        <v>0</v>
      </c>
      <c r="U666" s="117">
        <v>0</v>
      </c>
      <c r="V666" s="117">
        <v>0</v>
      </c>
      <c r="W666" s="117">
        <v>0</v>
      </c>
      <c r="X666" s="257">
        <f t="shared" si="81"/>
        <v>0.1333753514388</v>
      </c>
      <c r="Y666" s="257">
        <f t="shared" si="82"/>
        <v>1.20963586788E-2</v>
      </c>
      <c r="Z666" s="257">
        <f t="shared" si="83"/>
        <v>4.9362627599999999E-3</v>
      </c>
      <c r="AA666" s="257">
        <f t="shared" si="84"/>
        <v>0.11634273000000001</v>
      </c>
      <c r="AB666" s="257">
        <v>7.4844000000000004E-3</v>
      </c>
      <c r="AC666" s="257">
        <v>0</v>
      </c>
      <c r="AD666" s="257">
        <v>0</v>
      </c>
      <c r="AE666" s="257">
        <v>2.4394787999999999E-6</v>
      </c>
      <c r="AF666" s="257">
        <v>4.6095192000000004E-3</v>
      </c>
      <c r="AG666" s="257">
        <v>0</v>
      </c>
      <c r="AH666" s="257">
        <v>4.8988367999999996E-3</v>
      </c>
      <c r="AI666" s="257">
        <v>3.7425960000000001E-5</v>
      </c>
      <c r="AJ666" s="257">
        <v>0</v>
      </c>
      <c r="AK666" s="257">
        <v>0</v>
      </c>
      <c r="AL666" s="257">
        <v>0</v>
      </c>
      <c r="AM666" s="257">
        <v>0</v>
      </c>
      <c r="AN666" s="257">
        <v>0</v>
      </c>
      <c r="AO666" s="257">
        <v>0</v>
      </c>
      <c r="AP666" s="257">
        <v>0</v>
      </c>
      <c r="AQ666" s="257">
        <v>0</v>
      </c>
      <c r="AR666" s="257">
        <v>0.11634273000000001</v>
      </c>
      <c r="AT666" s="193"/>
      <c r="AU666" s="193"/>
      <c r="AV666" s="193"/>
      <c r="AW666" s="193"/>
      <c r="AX666" s="193"/>
      <c r="AY666" s="193"/>
      <c r="AZ666" s="193"/>
      <c r="BA666" s="193"/>
      <c r="BB666" s="193"/>
      <c r="BC666" s="193"/>
      <c r="BD666" s="193"/>
      <c r="BE666" s="315"/>
      <c r="BF666" s="315"/>
      <c r="BG666" s="315"/>
      <c r="BH666" s="315"/>
      <c r="BI666" s="315"/>
      <c r="BJ666" s="315"/>
      <c r="BK666" s="315"/>
    </row>
    <row r="667" spans="1:63" x14ac:dyDescent="0.25">
      <c r="A667" s="9"/>
      <c r="B667" s="184" t="s">
        <v>5770</v>
      </c>
      <c r="C667" s="25" t="s">
        <v>2966</v>
      </c>
      <c r="D667" s="193">
        <v>0.50577850999999996</v>
      </c>
      <c r="E667" s="193">
        <v>0.35457812999999999</v>
      </c>
      <c r="F667" s="193">
        <v>0.11528198000000001</v>
      </c>
      <c r="G667" s="193">
        <v>1.1116963E-3</v>
      </c>
      <c r="H667" s="193">
        <v>5.3217428000000002E-4</v>
      </c>
      <c r="I667" s="193">
        <v>1.3055860000000001E-2</v>
      </c>
      <c r="J667" s="193">
        <v>1.3912722000000001E-2</v>
      </c>
      <c r="K667" s="193">
        <v>6.9319604999999998E-3</v>
      </c>
      <c r="L667" s="193">
        <v>3.7398367000000002E-4</v>
      </c>
      <c r="M667" s="193">
        <v>0</v>
      </c>
      <c r="N667" s="193">
        <v>0</v>
      </c>
      <c r="O667" s="193">
        <v>0</v>
      </c>
      <c r="P667" s="199">
        <f t="shared" si="80"/>
        <v>2.6265046666666665</v>
      </c>
      <c r="Q667" s="240">
        <v>88.487059000000002</v>
      </c>
      <c r="R667" s="99">
        <v>86.055013000000002</v>
      </c>
      <c r="S667" s="99">
        <v>2.1777280000000001</v>
      </c>
      <c r="T667" s="99">
        <v>4.8534000000000003E-8</v>
      </c>
      <c r="U667" s="99">
        <v>5.2857000000000001E-2</v>
      </c>
      <c r="V667" s="99">
        <v>4.0269999999999999E-5</v>
      </c>
      <c r="W667" s="99">
        <v>0.20141999999999999</v>
      </c>
      <c r="X667" s="241">
        <f t="shared" si="81"/>
        <v>0.36706933951333653</v>
      </c>
      <c r="Y667" s="241">
        <f t="shared" si="82"/>
        <v>0.10369371090941801</v>
      </c>
      <c r="Z667" s="241">
        <f t="shared" si="83"/>
        <v>4.7861845129198499E-2</v>
      </c>
      <c r="AA667" s="241">
        <f t="shared" si="84"/>
        <v>0.21551378347472</v>
      </c>
      <c r="AB667" s="258">
        <v>7.2806403000000006E-2</v>
      </c>
      <c r="AC667" s="258">
        <v>1.6642328E-8</v>
      </c>
      <c r="AD667" s="258">
        <v>4.4213880000000001E-3</v>
      </c>
      <c r="AE667" s="258">
        <v>1.0735594E-5</v>
      </c>
      <c r="AF667" s="258">
        <v>2.6454964000000001E-2</v>
      </c>
      <c r="AG667" s="258">
        <v>2.0367309000000001E-7</v>
      </c>
      <c r="AH667" s="258">
        <v>4.7649746999999999E-2</v>
      </c>
      <c r="AI667" s="258">
        <v>1.8340863000000001E-4</v>
      </c>
      <c r="AJ667" s="258">
        <v>3.7074410999999999E-6</v>
      </c>
      <c r="AK667" s="258">
        <v>1.8072920999999998E-5</v>
      </c>
      <c r="AL667" s="258">
        <v>1.0529048E-6</v>
      </c>
      <c r="AM667" s="258">
        <v>2.7627984999999999E-9</v>
      </c>
      <c r="AN667" s="258">
        <v>4.4231659999999998E-6</v>
      </c>
      <c r="AO667" s="258">
        <v>8.5738770999999997E-6</v>
      </c>
      <c r="AP667" s="258">
        <v>-7.1435735999999996E-6</v>
      </c>
      <c r="AQ667" s="258">
        <v>7.5347471999999995E-7</v>
      </c>
      <c r="AR667" s="258">
        <v>0.21551302999999999</v>
      </c>
      <c r="AT667" s="193"/>
      <c r="AU667" s="193"/>
      <c r="AV667" s="193"/>
      <c r="AW667" s="193"/>
      <c r="AX667" s="193"/>
      <c r="AY667" s="193"/>
      <c r="AZ667" s="193"/>
      <c r="BA667" s="193"/>
      <c r="BB667" s="193"/>
      <c r="BC667" s="193"/>
      <c r="BD667" s="193"/>
      <c r="BE667" s="315"/>
      <c r="BF667" s="315"/>
      <c r="BG667" s="315"/>
      <c r="BH667" s="315"/>
      <c r="BI667" s="315"/>
      <c r="BJ667" s="315"/>
      <c r="BK667" s="315"/>
    </row>
    <row r="668" spans="1:63" x14ac:dyDescent="0.25">
      <c r="A668" s="9"/>
      <c r="B668" s="184" t="s">
        <v>5770</v>
      </c>
      <c r="C668" s="25" t="s">
        <v>2967</v>
      </c>
      <c r="D668" s="193">
        <v>0.25030943</v>
      </c>
      <c r="E668" s="193">
        <v>0.14159321</v>
      </c>
      <c r="F668" s="193">
        <v>6.5539441000000004E-2</v>
      </c>
      <c r="G668" s="193">
        <v>5.9917783000000002E-3</v>
      </c>
      <c r="H668" s="193">
        <v>1.6403526000000001E-3</v>
      </c>
      <c r="I668" s="193">
        <v>8.4623205000000003E-3</v>
      </c>
      <c r="J668" s="193">
        <v>1.2756537E-2</v>
      </c>
      <c r="K668" s="193">
        <v>9.9322796E-5</v>
      </c>
      <c r="L668" s="193">
        <v>1.4226475000000001E-2</v>
      </c>
      <c r="M668" s="193">
        <v>0</v>
      </c>
      <c r="N668" s="193">
        <v>0</v>
      </c>
      <c r="O668" s="193">
        <v>0</v>
      </c>
      <c r="P668" s="199">
        <f t="shared" si="80"/>
        <v>1.0488385925925925</v>
      </c>
      <c r="Q668" s="240">
        <v>79.780354000000003</v>
      </c>
      <c r="R668" s="99">
        <v>76.694185000000004</v>
      </c>
      <c r="S668" s="99">
        <v>2.572584</v>
      </c>
      <c r="T668" s="99">
        <v>1.0090999999999999E-4</v>
      </c>
      <c r="U668" s="99">
        <v>0.13847000000000001</v>
      </c>
      <c r="V668" s="99">
        <v>4.7734279999999997E-2</v>
      </c>
      <c r="W668" s="99">
        <v>0.32728000000000002</v>
      </c>
      <c r="X668" s="241">
        <f t="shared" si="81"/>
        <v>0.26709440839562604</v>
      </c>
      <c r="Y668" s="241">
        <f t="shared" si="82"/>
        <v>4.6994010098999998E-2</v>
      </c>
      <c r="Z668" s="241">
        <f t="shared" si="83"/>
        <v>2.8333753459626E-2</v>
      </c>
      <c r="AA668" s="241">
        <f t="shared" si="84"/>
        <v>0.19176664483700001</v>
      </c>
      <c r="AB668" s="258">
        <v>2.9072725000000001E-2</v>
      </c>
      <c r="AC668" s="258">
        <v>3.3834617999999999E-5</v>
      </c>
      <c r="AD668" s="258">
        <v>5.5307511999999996E-3</v>
      </c>
      <c r="AE668" s="258">
        <v>1.1898864E-5</v>
      </c>
      <c r="AF668" s="258">
        <v>1.2262664E-2</v>
      </c>
      <c r="AG668" s="258">
        <v>8.2136417000000002E-5</v>
      </c>
      <c r="AH668" s="258">
        <v>1.9027391000000001E-2</v>
      </c>
      <c r="AI668" s="258">
        <v>1.0951862999999999E-4</v>
      </c>
      <c r="AJ668" s="258">
        <v>3.8617435999999999E-5</v>
      </c>
      <c r="AK668" s="258">
        <v>1.1494042E-4</v>
      </c>
      <c r="AL668" s="258">
        <v>5.1312602999999999E-6</v>
      </c>
      <c r="AM668" s="258">
        <v>1.7043326000000001E-8</v>
      </c>
      <c r="AN668" s="258">
        <v>4.2920015000000002E-4</v>
      </c>
      <c r="AO668" s="258">
        <v>4.7511522000000001E-4</v>
      </c>
      <c r="AP668" s="258">
        <v>8.1338222999999994E-3</v>
      </c>
      <c r="AQ668" s="258">
        <v>3.4784837000000001E-5</v>
      </c>
      <c r="AR668" s="258">
        <v>0.19173186</v>
      </c>
      <c r="AT668" s="193"/>
      <c r="AU668" s="193"/>
      <c r="AV668" s="193"/>
      <c r="AW668" s="193"/>
      <c r="AX668" s="193"/>
      <c r="AY668" s="193"/>
      <c r="AZ668" s="193"/>
      <c r="BA668" s="193"/>
      <c r="BB668" s="193"/>
      <c r="BC668" s="193"/>
      <c r="BD668" s="193"/>
      <c r="BE668" s="315"/>
      <c r="BF668" s="315"/>
      <c r="BG668" s="315"/>
      <c r="BH668" s="315"/>
      <c r="BI668" s="315"/>
      <c r="BJ668" s="315"/>
      <c r="BK668" s="315"/>
    </row>
    <row r="669" spans="1:63" x14ac:dyDescent="0.25">
      <c r="A669" s="43"/>
      <c r="B669" s="184" t="s">
        <v>5770</v>
      </c>
      <c r="C669" s="5" t="s">
        <v>3517</v>
      </c>
      <c r="D669" s="172">
        <v>3.6796831999999999</v>
      </c>
      <c r="E669" s="172">
        <v>2.2429806000000001</v>
      </c>
      <c r="F669" s="172">
        <v>1.0470657999999999</v>
      </c>
      <c r="G669" s="172">
        <v>3.3784990000000001E-2</v>
      </c>
      <c r="H669" s="172">
        <v>2.2669980000000001E-3</v>
      </c>
      <c r="I669" s="172">
        <v>0.10789942</v>
      </c>
      <c r="J669" s="172">
        <v>0.19217157000000001</v>
      </c>
      <c r="K669" s="172">
        <v>3.5535128999999999E-3</v>
      </c>
      <c r="L669" s="172">
        <v>4.9960342999999997E-2</v>
      </c>
      <c r="M669" s="172">
        <v>0</v>
      </c>
      <c r="N669" s="172">
        <v>0</v>
      </c>
      <c r="O669" s="172">
        <v>0</v>
      </c>
      <c r="P669" s="199">
        <f t="shared" si="80"/>
        <v>16.614671111111111</v>
      </c>
      <c r="Q669" s="233">
        <v>343.69763</v>
      </c>
      <c r="R669" s="96">
        <v>270.33244000000002</v>
      </c>
      <c r="S669" s="96">
        <v>54.341839999999998</v>
      </c>
      <c r="T669" s="96">
        <v>7.6207999999999999E-6</v>
      </c>
      <c r="U669" s="96">
        <v>0.17446999999999999</v>
      </c>
      <c r="V669" s="96">
        <v>1.6873079999999999E-2</v>
      </c>
      <c r="W669" s="96">
        <v>18.832000000000001</v>
      </c>
      <c r="X669" s="241">
        <f t="shared" si="81"/>
        <v>1.66946547330258</v>
      </c>
      <c r="Y669" s="241">
        <f t="shared" si="82"/>
        <v>0.68747909806600005</v>
      </c>
      <c r="Z669" s="241">
        <f t="shared" si="83"/>
        <v>0.30469521276658001</v>
      </c>
      <c r="AA669" s="241">
        <f t="shared" si="84"/>
        <v>0.6772911624700001</v>
      </c>
      <c r="AB669" s="241">
        <v>0.46011550000000001</v>
      </c>
      <c r="AC669" s="241">
        <v>1.5343409999999999E-4</v>
      </c>
      <c r="AD669" s="241">
        <v>1.5458052E-2</v>
      </c>
      <c r="AE669" s="241">
        <v>6.2059466000000005E-5</v>
      </c>
      <c r="AF669" s="241">
        <v>0.21165639</v>
      </c>
      <c r="AG669" s="241">
        <v>3.3662499999999998E-5</v>
      </c>
      <c r="AH669" s="241">
        <v>0.30113691999999997</v>
      </c>
      <c r="AI669" s="241">
        <v>1.8126962E-3</v>
      </c>
      <c r="AJ669" s="241">
        <v>1.1406164E-4</v>
      </c>
      <c r="AK669" s="241">
        <v>7.2851430000000001E-5</v>
      </c>
      <c r="AL669" s="241">
        <v>1.2845067999999999E-5</v>
      </c>
      <c r="AM669" s="241">
        <v>3.8808579999999999E-8</v>
      </c>
      <c r="AN669" s="241">
        <v>9.2922947999999998E-4</v>
      </c>
      <c r="AO669" s="241">
        <v>4.3548613999999999E-4</v>
      </c>
      <c r="AP669" s="241">
        <v>1.81084E-4</v>
      </c>
      <c r="AQ669" s="241">
        <v>1.5534247000000001E-4</v>
      </c>
      <c r="AR669" s="241">
        <v>0.67713582000000005</v>
      </c>
      <c r="AT669" s="193"/>
      <c r="AU669" s="193"/>
      <c r="AV669" s="193"/>
      <c r="AW669" s="193"/>
      <c r="AX669" s="193"/>
      <c r="AY669" s="193"/>
      <c r="AZ669" s="193"/>
      <c r="BA669" s="193"/>
      <c r="BB669" s="193"/>
      <c r="BC669" s="193"/>
      <c r="BD669" s="193"/>
      <c r="BE669" s="315"/>
      <c r="BF669" s="315"/>
      <c r="BG669" s="315"/>
      <c r="BH669" s="315"/>
      <c r="BI669" s="315"/>
      <c r="BJ669" s="315"/>
      <c r="BK669" s="315"/>
    </row>
    <row r="670" spans="1:63" x14ac:dyDescent="0.25">
      <c r="A670" s="43" t="s">
        <v>1753</v>
      </c>
      <c r="B670" s="184" t="s">
        <v>5770</v>
      </c>
      <c r="C670" s="25" t="s">
        <v>3518</v>
      </c>
      <c r="D670" s="193">
        <v>1.7756696999999998E-2</v>
      </c>
      <c r="E670" s="193">
        <v>1.3561231E-2</v>
      </c>
      <c r="F670" s="193">
        <v>2.7421906E-3</v>
      </c>
      <c r="G670" s="193">
        <v>4.6994886999999997E-4</v>
      </c>
      <c r="H670" s="193">
        <v>2.9543721000000001E-5</v>
      </c>
      <c r="I670" s="193">
        <v>4.6775979999999999E-4</v>
      </c>
      <c r="J670" s="193">
        <v>1.2813268000000001E-4</v>
      </c>
      <c r="K670" s="193">
        <v>5.3725712999999997E-6</v>
      </c>
      <c r="L670" s="193">
        <v>3.5251819000000002E-4</v>
      </c>
      <c r="M670" s="193">
        <v>0</v>
      </c>
      <c r="N670" s="193">
        <v>0</v>
      </c>
      <c r="O670" s="193">
        <v>0</v>
      </c>
      <c r="P670" s="199">
        <f t="shared" si="80"/>
        <v>0.10045356296296296</v>
      </c>
      <c r="Q670" s="240">
        <v>1.9254872999999999</v>
      </c>
      <c r="R670" s="99">
        <v>1.4136154999999999</v>
      </c>
      <c r="S670" s="99">
        <v>0.4221896</v>
      </c>
      <c r="T670" s="99">
        <v>1.7004000000000001E-6</v>
      </c>
      <c r="U670" s="99">
        <v>1.8710000000000001E-2</v>
      </c>
      <c r="V670" s="99">
        <v>8.2924999999999995E-3</v>
      </c>
      <c r="W670" s="99">
        <v>6.2677999999999998E-2</v>
      </c>
      <c r="X670" s="241">
        <f t="shared" si="81"/>
        <v>9.3747388217754E-3</v>
      </c>
      <c r="Y670" s="241">
        <f t="shared" si="82"/>
        <v>3.8987443689400005E-3</v>
      </c>
      <c r="Z670" s="241">
        <f t="shared" si="83"/>
        <v>1.9328895713353999E-3</v>
      </c>
      <c r="AA670" s="241">
        <f t="shared" si="84"/>
        <v>3.5431048814999998E-3</v>
      </c>
      <c r="AB670" s="258">
        <v>2.7843979E-3</v>
      </c>
      <c r="AC670" s="258">
        <v>4.4057361E-7</v>
      </c>
      <c r="AD670" s="258">
        <v>4.2582862000000002E-4</v>
      </c>
      <c r="AE670" s="258">
        <v>1.5342732999999999E-7</v>
      </c>
      <c r="AF670" s="258">
        <v>6.7479772999999999E-4</v>
      </c>
      <c r="AG670" s="258">
        <v>1.3126118E-5</v>
      </c>
      <c r="AH670" s="258">
        <v>1.8223924000000001E-3</v>
      </c>
      <c r="AI670" s="258">
        <v>4.5266866999999998E-6</v>
      </c>
      <c r="AJ670" s="258">
        <v>4.1149737000000003E-6</v>
      </c>
      <c r="AK670" s="258">
        <v>3.2356579E-6</v>
      </c>
      <c r="AL670" s="258">
        <v>3.6035026999999999E-7</v>
      </c>
      <c r="AM670" s="258">
        <v>1.2007654E-9</v>
      </c>
      <c r="AN670" s="258">
        <v>2.7007424000000001E-5</v>
      </c>
      <c r="AO670" s="258">
        <v>1.544202E-5</v>
      </c>
      <c r="AP670" s="258">
        <v>5.5808857999999999E-5</v>
      </c>
      <c r="AQ670" s="258">
        <v>1.0135814999999999E-6</v>
      </c>
      <c r="AR670" s="258">
        <v>3.5420912999999999E-3</v>
      </c>
      <c r="AT670" s="193"/>
      <c r="AU670" s="193"/>
      <c r="AV670" s="193"/>
      <c r="AW670" s="193"/>
      <c r="AX670" s="193"/>
      <c r="AY670" s="193"/>
      <c r="AZ670" s="193"/>
      <c r="BA670" s="193"/>
      <c r="BB670" s="193"/>
      <c r="BC670" s="193"/>
      <c r="BD670" s="193"/>
      <c r="BE670" s="315"/>
      <c r="BF670" s="315"/>
      <c r="BG670" s="315"/>
      <c r="BH670" s="315"/>
      <c r="BI670" s="315"/>
      <c r="BJ670" s="315"/>
      <c r="BK670" s="315"/>
    </row>
    <row r="671" spans="1:63" x14ac:dyDescent="0.25">
      <c r="A671" s="9"/>
      <c r="B671" s="184" t="s">
        <v>5770</v>
      </c>
      <c r="C671" s="5" t="s">
        <v>3694</v>
      </c>
      <c r="D671" s="172">
        <v>0.26701215</v>
      </c>
      <c r="E671" s="172">
        <v>0.14149918</v>
      </c>
      <c r="F671" s="172">
        <v>6.0970279000000002E-2</v>
      </c>
      <c r="G671" s="172">
        <v>1.9040309E-3</v>
      </c>
      <c r="H671" s="172">
        <v>2.3923113000000001E-4</v>
      </c>
      <c r="I671" s="172">
        <v>6.0546964000000002E-3</v>
      </c>
      <c r="J671" s="172">
        <v>5.8987917000000003E-3</v>
      </c>
      <c r="K671" s="172">
        <v>2.3144098999999998E-3</v>
      </c>
      <c r="L671" s="172">
        <v>4.8131528E-2</v>
      </c>
      <c r="M671" s="172">
        <v>0</v>
      </c>
      <c r="N671" s="172">
        <v>0</v>
      </c>
      <c r="O671" s="172">
        <v>0</v>
      </c>
      <c r="P671" s="199">
        <f t="shared" si="80"/>
        <v>1.0481420740740741</v>
      </c>
      <c r="Q671" s="233">
        <v>32.770040999999999</v>
      </c>
      <c r="R671" s="96">
        <v>30.894110999999999</v>
      </c>
      <c r="S671" s="96">
        <v>1.631448</v>
      </c>
      <c r="T671" s="96">
        <v>2.6313999999999999E-6</v>
      </c>
      <c r="U671" s="96">
        <v>5.3288000000000002E-2</v>
      </c>
      <c r="V671" s="96">
        <v>1.6861129999999998E-2</v>
      </c>
      <c r="W671" s="96">
        <v>0.17433000000000001</v>
      </c>
      <c r="X671" s="241">
        <f t="shared" si="81"/>
        <v>0.1423061936731127</v>
      </c>
      <c r="Y671" s="241">
        <f t="shared" si="82"/>
        <v>4.5559585505840001E-2</v>
      </c>
      <c r="Z671" s="241">
        <f t="shared" si="83"/>
        <v>1.93740706983727E-2</v>
      </c>
      <c r="AA671" s="241">
        <f t="shared" si="84"/>
        <v>7.7372537468899993E-2</v>
      </c>
      <c r="AB671" s="241">
        <v>2.9053715000000001E-2</v>
      </c>
      <c r="AC671" s="241">
        <v>7.0903004000000003E-7</v>
      </c>
      <c r="AD671" s="241">
        <v>3.0550795000000002E-3</v>
      </c>
      <c r="AE671" s="241">
        <v>4.1734907999999996E-6</v>
      </c>
      <c r="AF671" s="241">
        <v>1.3416877000000001E-2</v>
      </c>
      <c r="AG671" s="241">
        <v>2.9031485E-5</v>
      </c>
      <c r="AH671" s="241">
        <v>1.9015013000000001E-2</v>
      </c>
      <c r="AI671" s="241">
        <v>9.9755463000000003E-5</v>
      </c>
      <c r="AJ671" s="241">
        <v>1.4440718E-5</v>
      </c>
      <c r="AK671" s="241">
        <v>1.2794487E-5</v>
      </c>
      <c r="AL671" s="241">
        <v>2.3839536000000002E-6</v>
      </c>
      <c r="AM671" s="241">
        <v>7.3197726999999999E-9</v>
      </c>
      <c r="AN671" s="241">
        <v>7.4255111000000003E-5</v>
      </c>
      <c r="AO671" s="241">
        <v>4.9757925999999998E-5</v>
      </c>
      <c r="AP671" s="241">
        <v>1.0566272E-4</v>
      </c>
      <c r="AQ671" s="241">
        <v>5.6544689000000001E-6</v>
      </c>
      <c r="AR671" s="241">
        <v>7.7366882999999997E-2</v>
      </c>
      <c r="AT671" s="193"/>
      <c r="AU671" s="193"/>
      <c r="AV671" s="193"/>
      <c r="AW671" s="193"/>
      <c r="AX671" s="193"/>
      <c r="AY671" s="193"/>
      <c r="AZ671" s="193"/>
      <c r="BA671" s="193"/>
      <c r="BB671" s="193"/>
      <c r="BC671" s="193"/>
      <c r="BD671" s="193"/>
      <c r="BE671" s="315"/>
      <c r="BF671" s="315"/>
      <c r="BG671" s="315"/>
      <c r="BH671" s="315"/>
      <c r="BI671" s="315"/>
      <c r="BJ671" s="315"/>
      <c r="BK671" s="315"/>
    </row>
    <row r="672" spans="1:63" x14ac:dyDescent="0.25">
      <c r="A672" s="9"/>
      <c r="B672" s="184" t="s">
        <v>5770</v>
      </c>
      <c r="C672" s="5" t="s">
        <v>3695</v>
      </c>
      <c r="D672" s="172">
        <v>0.39033088999999999</v>
      </c>
      <c r="E672" s="172">
        <v>0.24356257000000001</v>
      </c>
      <c r="F672" s="172">
        <v>7.5020548000000006E-2</v>
      </c>
      <c r="G672" s="172">
        <v>1.4172186999999999E-2</v>
      </c>
      <c r="H672" s="172">
        <v>2.9492123999999998E-3</v>
      </c>
      <c r="I672" s="172">
        <v>1.5061214999999999E-2</v>
      </c>
      <c r="J672" s="172">
        <v>1.4725044E-2</v>
      </c>
      <c r="K672" s="172">
        <v>9.9238389000000002E-4</v>
      </c>
      <c r="L672" s="172">
        <v>2.3847729000000002E-2</v>
      </c>
      <c r="M672" s="172">
        <v>0</v>
      </c>
      <c r="N672" s="172">
        <v>0</v>
      </c>
      <c r="O672" s="172">
        <v>0</v>
      </c>
      <c r="P672" s="199">
        <f t="shared" si="80"/>
        <v>1.804167185185185</v>
      </c>
      <c r="Q672" s="233">
        <v>73.493435000000005</v>
      </c>
      <c r="R672" s="96">
        <v>64.026235</v>
      </c>
      <c r="S672" s="96">
        <v>4.0014799999999999</v>
      </c>
      <c r="T672" s="96">
        <v>0.16850999999999999</v>
      </c>
      <c r="U672" s="96">
        <v>4.6981000000000002</v>
      </c>
      <c r="V672" s="96">
        <v>6.635009E-2</v>
      </c>
      <c r="W672" s="96">
        <v>0.53276000000000001</v>
      </c>
      <c r="X672" s="241">
        <f t="shared" si="81"/>
        <v>0.49802115993605101</v>
      </c>
      <c r="Y672" s="241">
        <f t="shared" si="82"/>
        <v>7.3922168928199999E-2</v>
      </c>
      <c r="Z672" s="241">
        <f t="shared" si="83"/>
        <v>0.26391937872285098</v>
      </c>
      <c r="AA672" s="241">
        <f t="shared" si="84"/>
        <v>0.16017961228499999</v>
      </c>
      <c r="AB672" s="241">
        <v>5.0007042000000002E-2</v>
      </c>
      <c r="AC672" s="241">
        <v>2.5713261999999999E-5</v>
      </c>
      <c r="AD672" s="241">
        <v>8.1148369999999997E-3</v>
      </c>
      <c r="AE672" s="241">
        <v>6.0488861999999997E-6</v>
      </c>
      <c r="AF672" s="241">
        <v>1.564722E-2</v>
      </c>
      <c r="AG672" s="241">
        <v>1.2130778E-4</v>
      </c>
      <c r="AH672" s="241">
        <v>3.272655E-2</v>
      </c>
      <c r="AI672" s="241">
        <v>1.2655891E-4</v>
      </c>
      <c r="AJ672" s="241">
        <v>6.1175216E-5</v>
      </c>
      <c r="AK672" s="241">
        <v>1.6921029000000001E-3</v>
      </c>
      <c r="AL672" s="241">
        <v>8.8404259000000005E-6</v>
      </c>
      <c r="AM672" s="241">
        <v>2.2810950999999999E-8</v>
      </c>
      <c r="AN672" s="241">
        <v>2.5525091E-2</v>
      </c>
      <c r="AO672" s="241">
        <v>7.4934746000000004E-4</v>
      </c>
      <c r="AP672" s="241">
        <v>0.20302969000000001</v>
      </c>
      <c r="AQ672" s="241">
        <v>5.7642285000000001E-5</v>
      </c>
      <c r="AR672" s="241">
        <v>0.16012197</v>
      </c>
      <c r="AT672" s="193"/>
      <c r="AU672" s="193"/>
      <c r="AV672" s="193"/>
      <c r="AW672" s="193"/>
      <c r="AX672" s="193"/>
      <c r="AY672" s="193"/>
      <c r="AZ672" s="193"/>
      <c r="BA672" s="193"/>
      <c r="BB672" s="193"/>
      <c r="BC672" s="193"/>
      <c r="BD672" s="193"/>
      <c r="BE672" s="315"/>
      <c r="BF672" s="315"/>
      <c r="BG672" s="315"/>
      <c r="BH672" s="315"/>
      <c r="BI672" s="315"/>
      <c r="BJ672" s="315"/>
      <c r="BK672" s="315"/>
    </row>
    <row r="673" spans="1:63" x14ac:dyDescent="0.25">
      <c r="A673" s="9"/>
      <c r="B673" s="184" t="s">
        <v>5770</v>
      </c>
      <c r="C673" s="5" t="s">
        <v>1593</v>
      </c>
      <c r="D673" s="172">
        <v>0.51922988000000003</v>
      </c>
      <c r="E673" s="172">
        <v>0.36414965999999999</v>
      </c>
      <c r="F673" s="172">
        <v>8.1075038000000002E-2</v>
      </c>
      <c r="G673" s="172">
        <v>1.6323188999999998E-2</v>
      </c>
      <c r="H673" s="172">
        <v>2.0933796E-3</v>
      </c>
      <c r="I673" s="172">
        <v>1.329136E-2</v>
      </c>
      <c r="J673" s="172">
        <v>1.4249659E-2</v>
      </c>
      <c r="K673" s="172">
        <v>1.2578519E-3</v>
      </c>
      <c r="L673" s="172">
        <v>2.6789739E-2</v>
      </c>
      <c r="M673" s="172">
        <v>0</v>
      </c>
      <c r="N673" s="172">
        <v>0</v>
      </c>
      <c r="O673" s="172">
        <v>0</v>
      </c>
      <c r="P673" s="199">
        <f t="shared" si="80"/>
        <v>2.6974048888888884</v>
      </c>
      <c r="Q673" s="233">
        <v>88.053162999999998</v>
      </c>
      <c r="R673" s="96">
        <v>78.015274000000005</v>
      </c>
      <c r="S673" s="96">
        <v>5.0561280000000002</v>
      </c>
      <c r="T673" s="96">
        <v>6.1235999999999994E-5</v>
      </c>
      <c r="U673" s="96">
        <v>4.3026999999999997</v>
      </c>
      <c r="V673" s="96">
        <v>7.0550199999999993E-2</v>
      </c>
      <c r="W673" s="96">
        <v>0.60845000000000005</v>
      </c>
      <c r="X673" s="241">
        <f t="shared" si="81"/>
        <v>0.38116088542239102</v>
      </c>
      <c r="Y673" s="241">
        <f t="shared" si="82"/>
        <v>0.10052732390260001</v>
      </c>
      <c r="Z673" s="241">
        <f t="shared" si="83"/>
        <v>8.5314203384790996E-2</v>
      </c>
      <c r="AA673" s="241">
        <f t="shared" si="84"/>
        <v>0.19531935813499998</v>
      </c>
      <c r="AB673" s="241">
        <v>7.4765596000000004E-2</v>
      </c>
      <c r="AC673" s="241">
        <v>1.5017717999999999E-5</v>
      </c>
      <c r="AD673" s="241">
        <v>8.5918034000000004E-3</v>
      </c>
      <c r="AE673" s="241">
        <v>7.7334546000000002E-6</v>
      </c>
      <c r="AF673" s="241">
        <v>1.7018111999999998E-2</v>
      </c>
      <c r="AG673" s="241">
        <v>1.2906133000000001E-4</v>
      </c>
      <c r="AH673" s="241">
        <v>4.8927433999999999E-2</v>
      </c>
      <c r="AI673" s="241">
        <v>1.3556993000000001E-4</v>
      </c>
      <c r="AJ673" s="241">
        <v>6.7605495000000001E-5</v>
      </c>
      <c r="AK673" s="241">
        <v>9.6026621999999997E-4</v>
      </c>
      <c r="AL673" s="241">
        <v>9.3225204000000004E-6</v>
      </c>
      <c r="AM673" s="241">
        <v>2.3619391E-8</v>
      </c>
      <c r="AN673" s="241">
        <v>3.2324825000000001E-2</v>
      </c>
      <c r="AO673" s="241">
        <v>7.9520269999999998E-4</v>
      </c>
      <c r="AP673" s="241">
        <v>2.0939538999999998E-3</v>
      </c>
      <c r="AQ673" s="241">
        <v>6.4528135000000006E-5</v>
      </c>
      <c r="AR673" s="241">
        <v>0.19525482999999999</v>
      </c>
      <c r="AT673" s="193"/>
      <c r="AU673" s="193"/>
      <c r="AV673" s="193"/>
      <c r="AW673" s="193"/>
      <c r="AX673" s="193"/>
      <c r="AY673" s="193"/>
      <c r="AZ673" s="193"/>
      <c r="BA673" s="193"/>
      <c r="BB673" s="193"/>
      <c r="BC673" s="193"/>
      <c r="BD673" s="193"/>
      <c r="BE673" s="315"/>
      <c r="BF673" s="315"/>
      <c r="BG673" s="315"/>
      <c r="BH673" s="315"/>
      <c r="BI673" s="315"/>
      <c r="BJ673" s="315"/>
      <c r="BK673" s="315"/>
    </row>
    <row r="674" spans="1:63" x14ac:dyDescent="0.25">
      <c r="A674" s="9"/>
      <c r="B674" s="184" t="s">
        <v>5770</v>
      </c>
      <c r="C674" s="5" t="s">
        <v>2720</v>
      </c>
      <c r="D674" s="172">
        <v>0.46950734999999999</v>
      </c>
      <c r="E674" s="172">
        <v>0.37521210999999999</v>
      </c>
      <c r="F674" s="172">
        <v>4.8671422999999998E-2</v>
      </c>
      <c r="G674" s="172">
        <v>6.4850003E-3</v>
      </c>
      <c r="H674" s="172">
        <v>8.1954260000000002E-4</v>
      </c>
      <c r="I674" s="172">
        <v>7.8365432000000006E-3</v>
      </c>
      <c r="J674" s="172">
        <v>4.9482485999999999E-3</v>
      </c>
      <c r="K674" s="172">
        <v>1.1949691E-3</v>
      </c>
      <c r="L674" s="172">
        <v>2.4339511000000001E-2</v>
      </c>
      <c r="M674" s="172">
        <v>0</v>
      </c>
      <c r="N674" s="172">
        <v>0</v>
      </c>
      <c r="O674" s="172">
        <v>0</v>
      </c>
      <c r="P674" s="199">
        <f t="shared" si="80"/>
        <v>2.7793489629629629</v>
      </c>
      <c r="Q674" s="233">
        <v>75.928668000000002</v>
      </c>
      <c r="R674" s="96">
        <v>69.821398000000002</v>
      </c>
      <c r="S674" s="96">
        <v>5.1572079999999998</v>
      </c>
      <c r="T674" s="96">
        <v>9.5163000000000007E-6</v>
      </c>
      <c r="U674" s="96">
        <v>0.32615</v>
      </c>
      <c r="V674" s="96">
        <v>6.6672629999999997E-2</v>
      </c>
      <c r="W674" s="96">
        <v>0.55723</v>
      </c>
      <c r="X674" s="241">
        <f t="shared" si="81"/>
        <v>0.32227391038372899</v>
      </c>
      <c r="Y674" s="241">
        <f t="shared" si="82"/>
        <v>9.5421127241199999E-2</v>
      </c>
      <c r="Z674" s="241">
        <f t="shared" si="83"/>
        <v>5.2027643064528999E-2</v>
      </c>
      <c r="AA674" s="241">
        <f t="shared" si="84"/>
        <v>0.17482514007799999</v>
      </c>
      <c r="AB674" s="241">
        <v>7.7039649000000002E-2</v>
      </c>
      <c r="AC674" s="241">
        <v>2.9479124999999998E-6</v>
      </c>
      <c r="AD674" s="241">
        <v>7.3778825999999999E-3</v>
      </c>
      <c r="AE674" s="241">
        <v>4.6843786999999998E-6</v>
      </c>
      <c r="AF674" s="241">
        <v>1.0880010000000001E-2</v>
      </c>
      <c r="AG674" s="241">
        <v>1.1595335E-4</v>
      </c>
      <c r="AH674" s="241">
        <v>5.0418928000000002E-2</v>
      </c>
      <c r="AI674" s="241">
        <v>7.8611453999999999E-5</v>
      </c>
      <c r="AJ674" s="241">
        <v>5.7055387E-5</v>
      </c>
      <c r="AK674" s="241">
        <v>1.9206392000000001E-5</v>
      </c>
      <c r="AL674" s="241">
        <v>6.0554551000000001E-6</v>
      </c>
      <c r="AM674" s="241">
        <v>1.8966429E-8</v>
      </c>
      <c r="AN674" s="241">
        <v>7.5496959E-4</v>
      </c>
      <c r="AO674" s="241">
        <v>2.9442230000000002E-4</v>
      </c>
      <c r="AP674" s="241">
        <v>3.9837552E-4</v>
      </c>
      <c r="AQ674" s="241">
        <v>5.8160077999999999E-5</v>
      </c>
      <c r="AR674" s="241">
        <v>0.17476697999999999</v>
      </c>
      <c r="AT674" s="193"/>
      <c r="AU674" s="193"/>
      <c r="AV674" s="193"/>
      <c r="AW674" s="193"/>
      <c r="AX674" s="193"/>
      <c r="AY674" s="193"/>
      <c r="AZ674" s="193"/>
      <c r="BA674" s="193"/>
      <c r="BB674" s="193"/>
      <c r="BC674" s="193"/>
      <c r="BD674" s="193"/>
      <c r="BE674" s="315"/>
      <c r="BF674" s="315"/>
      <c r="BG674" s="315"/>
      <c r="BH674" s="315"/>
      <c r="BI674" s="315"/>
      <c r="BJ674" s="315"/>
      <c r="BK674" s="315"/>
    </row>
    <row r="675" spans="1:63" x14ac:dyDescent="0.25">
      <c r="A675" s="9"/>
      <c r="B675" s="184" t="s">
        <v>5770</v>
      </c>
      <c r="C675" s="5" t="s">
        <v>2721</v>
      </c>
      <c r="D675" s="172">
        <v>0.36855768</v>
      </c>
      <c r="E675" s="172">
        <v>0.20630064000000001</v>
      </c>
      <c r="F675" s="172">
        <v>5.2849135999999998E-2</v>
      </c>
      <c r="G675" s="172">
        <v>1.1937237999999999E-2</v>
      </c>
      <c r="H675" s="172">
        <v>1.883845E-2</v>
      </c>
      <c r="I675" s="172">
        <v>5.7458004999999999E-2</v>
      </c>
      <c r="J675" s="172">
        <v>9.3019537000000002E-4</v>
      </c>
      <c r="K675" s="172">
        <v>6.9196392999999994E-5</v>
      </c>
      <c r="L675" s="172">
        <v>2.0174816000000002E-2</v>
      </c>
      <c r="M675" s="172">
        <v>0</v>
      </c>
      <c r="N675" s="172">
        <v>0</v>
      </c>
      <c r="O675" s="172">
        <v>0</v>
      </c>
      <c r="P675" s="199">
        <f t="shared" si="80"/>
        <v>1.5281528888888889</v>
      </c>
      <c r="Q675" s="233">
        <v>53.647736999999999</v>
      </c>
      <c r="R675" s="96">
        <v>12.762969999999999</v>
      </c>
      <c r="S675" s="96">
        <v>4.4122399999999997</v>
      </c>
      <c r="T675" s="96">
        <v>3.1591999999999998</v>
      </c>
      <c r="U675" s="96">
        <v>32.593000000000004</v>
      </c>
      <c r="V675" s="96">
        <v>6.3977900000000004E-2</v>
      </c>
      <c r="W675" s="96">
        <v>0.65634999999999999</v>
      </c>
      <c r="X675" s="241">
        <f t="shared" si="81"/>
        <v>4.0072822637839707</v>
      </c>
      <c r="Y675" s="241">
        <f t="shared" si="82"/>
        <v>7.5363337336599986E-2</v>
      </c>
      <c r="Z675" s="241">
        <f t="shared" si="83"/>
        <v>3.8999024404613709</v>
      </c>
      <c r="AA675" s="241">
        <f t="shared" si="84"/>
        <v>3.2016485986000001E-2</v>
      </c>
      <c r="AB675" s="241">
        <v>4.2356286E-2</v>
      </c>
      <c r="AC675" s="241">
        <v>4.3516190000000003E-6</v>
      </c>
      <c r="AD675" s="241">
        <v>1.2334632E-2</v>
      </c>
      <c r="AE675" s="241">
        <v>5.6966875999999999E-6</v>
      </c>
      <c r="AF675" s="241">
        <v>2.0520968000000001E-2</v>
      </c>
      <c r="AG675" s="241">
        <v>1.4140303E-4</v>
      </c>
      <c r="AH675" s="241">
        <v>2.7720134E-2</v>
      </c>
      <c r="AI675" s="241">
        <v>9.4796123000000002E-5</v>
      </c>
      <c r="AJ675" s="241">
        <v>6.1222332000000006E-5</v>
      </c>
      <c r="AK675" s="241">
        <v>1.7590580000000001E-2</v>
      </c>
      <c r="AL675" s="241">
        <v>1.2598497E-5</v>
      </c>
      <c r="AM675" s="241">
        <v>2.0779370999999999E-8</v>
      </c>
      <c r="AN675" s="241">
        <v>6.9066688000000001E-2</v>
      </c>
      <c r="AO675" s="241">
        <v>4.6190073000000002E-4</v>
      </c>
      <c r="AP675" s="241">
        <v>3.7848945000000001</v>
      </c>
      <c r="AQ675" s="241">
        <v>4.8964985999999998E-5</v>
      </c>
      <c r="AR675" s="241">
        <v>3.1967520999999999E-2</v>
      </c>
      <c r="AT675" s="193"/>
      <c r="AU675" s="193"/>
      <c r="AV675" s="193"/>
      <c r="AW675" s="193"/>
      <c r="AX675" s="193"/>
      <c r="AY675" s="193"/>
      <c r="AZ675" s="193"/>
      <c r="BA675" s="193"/>
      <c r="BB675" s="193"/>
      <c r="BC675" s="193"/>
      <c r="BD675" s="193"/>
      <c r="BE675" s="315"/>
      <c r="BF675" s="315"/>
      <c r="BG675" s="315"/>
      <c r="BH675" s="315"/>
      <c r="BI675" s="315"/>
      <c r="BJ675" s="315"/>
      <c r="BK675" s="315"/>
    </row>
    <row r="676" spans="1:63" x14ac:dyDescent="0.25">
      <c r="A676" s="9"/>
      <c r="B676" s="184" t="s">
        <v>5770</v>
      </c>
      <c r="C676" s="5" t="s">
        <v>2722</v>
      </c>
      <c r="D676" s="172">
        <v>0.43612520999999999</v>
      </c>
      <c r="E676" s="172">
        <v>0.23840258</v>
      </c>
      <c r="F676" s="172">
        <v>9.5571667999999999E-2</v>
      </c>
      <c r="G676" s="172">
        <v>4.7106225000000002E-2</v>
      </c>
      <c r="H676" s="172">
        <v>6.2348948999999996E-4</v>
      </c>
      <c r="I676" s="172">
        <v>1.0047578999999999E-2</v>
      </c>
      <c r="J676" s="172">
        <v>3.2393370999999997E-2</v>
      </c>
      <c r="K676" s="172">
        <v>4.9326414999999997E-5</v>
      </c>
      <c r="L676" s="172">
        <v>1.1930972999999999E-2</v>
      </c>
      <c r="M676" s="172">
        <v>0</v>
      </c>
      <c r="N676" s="172">
        <v>0</v>
      </c>
      <c r="O676" s="172">
        <v>0</v>
      </c>
      <c r="P676" s="199">
        <f t="shared" si="80"/>
        <v>1.7659450370370369</v>
      </c>
      <c r="Q676" s="233">
        <v>33.241770000000002</v>
      </c>
      <c r="R676" s="96">
        <v>11.011602999999999</v>
      </c>
      <c r="S676" s="96">
        <v>1.497104</v>
      </c>
      <c r="T676" s="96">
        <v>1.7363E-4</v>
      </c>
      <c r="U676" s="96">
        <v>20.460999999999999</v>
      </c>
      <c r="V676" s="96">
        <v>1.493995E-2</v>
      </c>
      <c r="W676" s="96">
        <v>0.25695000000000001</v>
      </c>
      <c r="X676" s="241">
        <f t="shared" si="81"/>
        <v>0.29878904578311838</v>
      </c>
      <c r="Y676" s="241">
        <f t="shared" si="82"/>
        <v>7.0201522505699998E-2</v>
      </c>
      <c r="Z676" s="241">
        <f t="shared" si="83"/>
        <v>0.20101629343741839</v>
      </c>
      <c r="AA676" s="241">
        <f t="shared" si="84"/>
        <v>2.7571229839999999E-2</v>
      </c>
      <c r="AB676" s="241">
        <v>4.8937243999999998E-2</v>
      </c>
      <c r="AC676" s="241">
        <v>5.293046E-6</v>
      </c>
      <c r="AD676" s="241">
        <v>3.4444380000000002E-3</v>
      </c>
      <c r="AE676" s="241">
        <v>6.0405957000000003E-6</v>
      </c>
      <c r="AF676" s="241">
        <v>1.7760108E-2</v>
      </c>
      <c r="AG676" s="241">
        <v>4.8398864000000003E-5</v>
      </c>
      <c r="AH676" s="241">
        <v>3.2014981999999997E-2</v>
      </c>
      <c r="AI676" s="241">
        <v>1.7486496000000001E-4</v>
      </c>
      <c r="AJ676" s="241">
        <v>4.1848470999999998E-5</v>
      </c>
      <c r="AK676" s="241">
        <v>4.6046296999999996E-3</v>
      </c>
      <c r="AL676" s="241">
        <v>1.3787080000000001E-5</v>
      </c>
      <c r="AM676" s="241">
        <v>9.8264184000000008E-9</v>
      </c>
      <c r="AN676" s="241">
        <v>0.16080696999999999</v>
      </c>
      <c r="AO676" s="241">
        <v>2.2311710000000001E-3</v>
      </c>
      <c r="AP676" s="241">
        <v>1.1280304000000001E-3</v>
      </c>
      <c r="AQ676" s="241">
        <v>2.8623840000000001E-5</v>
      </c>
      <c r="AR676" s="241">
        <v>2.7542606000000001E-2</v>
      </c>
      <c r="AT676" s="193"/>
      <c r="AU676" s="193"/>
      <c r="AV676" s="193"/>
      <c r="AW676" s="193"/>
      <c r="AX676" s="193"/>
      <c r="AY676" s="193"/>
      <c r="AZ676" s="193"/>
      <c r="BA676" s="193"/>
      <c r="BB676" s="193"/>
      <c r="BC676" s="193"/>
      <c r="BD676" s="193"/>
      <c r="BE676" s="315"/>
      <c r="BF676" s="315"/>
      <c r="BG676" s="315"/>
      <c r="BH676" s="315"/>
      <c r="BI676" s="315"/>
      <c r="BJ676" s="315"/>
      <c r="BK676" s="315"/>
    </row>
    <row r="677" spans="1:63" x14ac:dyDescent="0.25">
      <c r="A677" s="9"/>
      <c r="B677" s="184" t="s">
        <v>5770</v>
      </c>
      <c r="C677" s="5" t="s">
        <v>1562</v>
      </c>
      <c r="D677" s="172">
        <v>1.0701333</v>
      </c>
      <c r="E677" s="172">
        <v>0.74290769000000001</v>
      </c>
      <c r="F677" s="172">
        <v>0.20431214</v>
      </c>
      <c r="G677" s="172">
        <v>3.9173923999999999E-2</v>
      </c>
      <c r="H677" s="172">
        <v>1.2488080999999999E-3</v>
      </c>
      <c r="I677" s="172">
        <v>3.4446172999999997E-2</v>
      </c>
      <c r="J677" s="172">
        <v>1.4540925999999999E-2</v>
      </c>
      <c r="K677" s="172">
        <v>4.9796216999999999E-3</v>
      </c>
      <c r="L677" s="172">
        <v>2.8524027E-2</v>
      </c>
      <c r="M677" s="172">
        <v>0</v>
      </c>
      <c r="N677" s="172">
        <v>0</v>
      </c>
      <c r="O677" s="172">
        <v>0</v>
      </c>
      <c r="P677" s="199">
        <f t="shared" si="80"/>
        <v>5.5030199259259254</v>
      </c>
      <c r="Q677" s="233">
        <v>142.41699</v>
      </c>
      <c r="R677" s="96">
        <v>108.93729</v>
      </c>
      <c r="S677" s="96">
        <v>28.766639999999999</v>
      </c>
      <c r="T677" s="96">
        <v>8.2575000000000001E-5</v>
      </c>
      <c r="U677" s="96">
        <v>0.97165999999999997</v>
      </c>
      <c r="V677" s="96">
        <v>0.51042080000000001</v>
      </c>
      <c r="W677" s="96">
        <v>3.2309000000000001</v>
      </c>
      <c r="X677" s="241">
        <f t="shared" si="81"/>
        <v>0.6085021789333791</v>
      </c>
      <c r="Y677" s="241">
        <f t="shared" si="82"/>
        <v>0.23179497822200004</v>
      </c>
      <c r="Z677" s="241">
        <f t="shared" si="83"/>
        <v>0.103861658392379</v>
      </c>
      <c r="AA677" s="241">
        <f t="shared" si="84"/>
        <v>0.27284554231899999</v>
      </c>
      <c r="AB677" s="241">
        <v>0.15253040000000001</v>
      </c>
      <c r="AC677" s="241">
        <v>1.2901202E-5</v>
      </c>
      <c r="AD677" s="241">
        <v>3.4718512999999999E-2</v>
      </c>
      <c r="AE677" s="241">
        <v>1.36509E-5</v>
      </c>
      <c r="AF677" s="241">
        <v>4.3650185000000001E-2</v>
      </c>
      <c r="AG677" s="241">
        <v>8.6932812E-4</v>
      </c>
      <c r="AH677" s="241">
        <v>9.9829628000000004E-2</v>
      </c>
      <c r="AI677" s="241">
        <v>3.3111219E-4</v>
      </c>
      <c r="AJ677" s="241">
        <v>3.4419293999999998E-4</v>
      </c>
      <c r="AK677" s="241">
        <v>9.5034595000000006E-5</v>
      </c>
      <c r="AL677" s="241">
        <v>2.9601979000000001E-5</v>
      </c>
      <c r="AM677" s="241">
        <v>8.9778378999999997E-8</v>
      </c>
      <c r="AN677" s="241">
        <v>1.2746998000000001E-3</v>
      </c>
      <c r="AO677" s="241">
        <v>5.8299211000000005E-4</v>
      </c>
      <c r="AP677" s="241">
        <v>1.374307E-3</v>
      </c>
      <c r="AQ677" s="241">
        <v>3.2712319E-5</v>
      </c>
      <c r="AR677" s="241">
        <v>0.27281283000000001</v>
      </c>
      <c r="AT677" s="193"/>
      <c r="AU677" s="193"/>
      <c r="AV677" s="193"/>
      <c r="AW677" s="193"/>
      <c r="AX677" s="193"/>
      <c r="AY677" s="193"/>
      <c r="AZ677" s="193"/>
      <c r="BA677" s="193"/>
      <c r="BB677" s="193"/>
      <c r="BC677" s="193"/>
      <c r="BD677" s="193"/>
      <c r="BE677" s="315"/>
      <c r="BF677" s="315"/>
      <c r="BG677" s="315"/>
      <c r="BH677" s="315"/>
      <c r="BI677" s="315"/>
      <c r="BJ677" s="315"/>
      <c r="BK677" s="315"/>
    </row>
    <row r="678" spans="1:63" x14ac:dyDescent="0.25">
      <c r="A678" s="9"/>
      <c r="B678" s="184" t="s">
        <v>5770</v>
      </c>
      <c r="C678" s="5" t="s">
        <v>1563</v>
      </c>
      <c r="D678" s="172">
        <v>9.8288565000000006</v>
      </c>
      <c r="E678" s="172">
        <v>5.9977422000000002</v>
      </c>
      <c r="F678" s="172">
        <v>1.3552677</v>
      </c>
      <c r="G678" s="172">
        <v>0.31520777999999999</v>
      </c>
      <c r="H678" s="172">
        <v>2.7485625999999999E-2</v>
      </c>
      <c r="I678" s="172">
        <v>0.28672082999999998</v>
      </c>
      <c r="J678" s="172">
        <v>0.73316212000000003</v>
      </c>
      <c r="K678" s="172">
        <v>1.5380802000000001E-2</v>
      </c>
      <c r="L678" s="172">
        <v>1.0978895</v>
      </c>
      <c r="M678" s="172">
        <v>0</v>
      </c>
      <c r="N678" s="172">
        <v>0</v>
      </c>
      <c r="O678" s="172">
        <v>0</v>
      </c>
      <c r="P678" s="199">
        <f t="shared" si="80"/>
        <v>44.427720000000001</v>
      </c>
      <c r="Q678" s="233">
        <v>859.88932</v>
      </c>
      <c r="R678" s="96">
        <v>578.56786</v>
      </c>
      <c r="S678" s="96">
        <v>216.3784</v>
      </c>
      <c r="T678" s="96">
        <v>5.1973000000000002E-3</v>
      </c>
      <c r="U678" s="96">
        <v>19.846</v>
      </c>
      <c r="V678" s="96">
        <v>3.6108560000000001</v>
      </c>
      <c r="W678" s="96">
        <v>41.481000000000002</v>
      </c>
      <c r="X678" s="241">
        <f t="shared" si="81"/>
        <v>4.2110339427227501</v>
      </c>
      <c r="Y678" s="241">
        <f t="shared" si="82"/>
        <v>1.845290012752</v>
      </c>
      <c r="Z678" s="241">
        <f t="shared" si="83"/>
        <v>0.91652416117074986</v>
      </c>
      <c r="AA678" s="241">
        <f t="shared" si="84"/>
        <v>1.4492197687999999</v>
      </c>
      <c r="AB678" s="241">
        <v>1.2312981000000001</v>
      </c>
      <c r="AC678" s="241">
        <v>1.2480695000000001E-4</v>
      </c>
      <c r="AD678" s="241">
        <v>0.29786228999999997</v>
      </c>
      <c r="AE678" s="241">
        <v>8.4574102000000006E-5</v>
      </c>
      <c r="AF678" s="241">
        <v>0.30927405000000002</v>
      </c>
      <c r="AG678" s="241">
        <v>6.6461916999999999E-3</v>
      </c>
      <c r="AH678" s="241">
        <v>0.80595483999999995</v>
      </c>
      <c r="AI678" s="241">
        <v>2.2011953000000001E-3</v>
      </c>
      <c r="AJ678" s="241">
        <v>2.7170468000000001E-3</v>
      </c>
      <c r="AK678" s="241">
        <v>1.3566616000000001E-3</v>
      </c>
      <c r="AL678" s="241">
        <v>3.3301191000000002E-4</v>
      </c>
      <c r="AM678" s="241">
        <v>9.0686074999999998E-7</v>
      </c>
      <c r="AN678" s="241">
        <v>7.4956598999999999E-2</v>
      </c>
      <c r="AO678" s="241">
        <v>7.4907647000000003E-3</v>
      </c>
      <c r="AP678" s="241">
        <v>2.1513134999999999E-2</v>
      </c>
      <c r="AQ678" s="241">
        <v>4.0716880000000002E-4</v>
      </c>
      <c r="AR678" s="241">
        <v>1.4488125999999999</v>
      </c>
      <c r="AT678" s="193"/>
      <c r="AU678" s="193"/>
      <c r="AV678" s="193"/>
      <c r="AW678" s="193"/>
      <c r="AX678" s="193"/>
      <c r="AY678" s="193"/>
      <c r="AZ678" s="193"/>
      <c r="BA678" s="193"/>
      <c r="BB678" s="193"/>
      <c r="BC678" s="193"/>
      <c r="BD678" s="193"/>
      <c r="BE678" s="315"/>
      <c r="BF678" s="315"/>
      <c r="BG678" s="315"/>
      <c r="BH678" s="315"/>
      <c r="BI678" s="315"/>
      <c r="BJ678" s="315"/>
      <c r="BK678" s="315"/>
    </row>
    <row r="679" spans="1:63" x14ac:dyDescent="0.25">
      <c r="A679" s="9"/>
      <c r="B679" s="184" t="s">
        <v>5770</v>
      </c>
      <c r="C679" s="5" t="s">
        <v>1564</v>
      </c>
      <c r="D679" s="172">
        <v>1.1159709</v>
      </c>
      <c r="E679" s="172">
        <v>0.77816326999999996</v>
      </c>
      <c r="F679" s="172">
        <v>0.21633421</v>
      </c>
      <c r="G679" s="172">
        <v>3.8280956999999997E-2</v>
      </c>
      <c r="H679" s="172">
        <v>1.6262882999999999E-3</v>
      </c>
      <c r="I679" s="172">
        <v>3.4070519E-2</v>
      </c>
      <c r="J679" s="172">
        <v>1.6123584999999999E-2</v>
      </c>
      <c r="K679" s="172">
        <v>5.9030180000000003E-3</v>
      </c>
      <c r="L679" s="172">
        <v>2.5469018999999999E-2</v>
      </c>
      <c r="M679" s="172">
        <v>0</v>
      </c>
      <c r="N679" s="172">
        <v>0</v>
      </c>
      <c r="O679" s="172">
        <v>0</v>
      </c>
      <c r="P679" s="199">
        <f t="shared" si="80"/>
        <v>5.7641723703703693</v>
      </c>
      <c r="Q679" s="233">
        <v>152.69878</v>
      </c>
      <c r="R679" s="96">
        <v>119.52762</v>
      </c>
      <c r="S679" s="96">
        <v>28.539840000000002</v>
      </c>
      <c r="T679" s="96">
        <v>8.0533999999999998E-5</v>
      </c>
      <c r="U679" s="96">
        <v>0.95033999999999996</v>
      </c>
      <c r="V679" s="96">
        <v>0.49809599999999998</v>
      </c>
      <c r="W679" s="96">
        <v>3.1827999999999999</v>
      </c>
      <c r="X679" s="241">
        <f t="shared" si="81"/>
        <v>0.648465613850153</v>
      </c>
      <c r="Y679" s="241">
        <f t="shared" si="82"/>
        <v>0.24071118615709999</v>
      </c>
      <c r="Z679" s="241">
        <f t="shared" si="83"/>
        <v>0.10837531574505299</v>
      </c>
      <c r="AA679" s="241">
        <f t="shared" si="84"/>
        <v>0.29937911194799999</v>
      </c>
      <c r="AB679" s="241">
        <v>0.15976973999999999</v>
      </c>
      <c r="AC679" s="241">
        <v>9.8348470999999996E-6</v>
      </c>
      <c r="AD679" s="241">
        <v>3.3867794999999999E-2</v>
      </c>
      <c r="AE679" s="241">
        <v>1.5003320000000001E-5</v>
      </c>
      <c r="AF679" s="241">
        <v>4.6200752999999997E-2</v>
      </c>
      <c r="AG679" s="241">
        <v>8.4805999000000002E-4</v>
      </c>
      <c r="AH679" s="241">
        <v>0.10456701</v>
      </c>
      <c r="AI679" s="241">
        <v>3.5028183000000002E-4</v>
      </c>
      <c r="AJ679" s="241">
        <v>3.3523910999999997E-4</v>
      </c>
      <c r="AK679" s="241">
        <v>9.4722670999999994E-5</v>
      </c>
      <c r="AL679" s="241">
        <v>2.8803491000000002E-5</v>
      </c>
      <c r="AM679" s="241">
        <v>8.7193052999999999E-8</v>
      </c>
      <c r="AN679" s="241">
        <v>1.1683887E-3</v>
      </c>
      <c r="AO679" s="241">
        <v>5.4562345000000001E-4</v>
      </c>
      <c r="AP679" s="241">
        <v>1.2851593E-3</v>
      </c>
      <c r="AQ679" s="241">
        <v>2.5401947999999999E-5</v>
      </c>
      <c r="AR679" s="241">
        <v>0.29935371</v>
      </c>
      <c r="AT679" s="193"/>
      <c r="AU679" s="193"/>
      <c r="AV679" s="193"/>
      <c r="AW679" s="193"/>
      <c r="AX679" s="193"/>
      <c r="AY679" s="193"/>
      <c r="AZ679" s="193"/>
      <c r="BA679" s="193"/>
      <c r="BB679" s="193"/>
      <c r="BC679" s="193"/>
      <c r="BD679" s="193"/>
      <c r="BE679" s="315"/>
      <c r="BF679" s="315"/>
      <c r="BG679" s="315"/>
      <c r="BH679" s="315"/>
      <c r="BI679" s="315"/>
      <c r="BJ679" s="315"/>
      <c r="BK679" s="315"/>
    </row>
    <row r="680" spans="1:63" x14ac:dyDescent="0.25">
      <c r="A680" s="9"/>
      <c r="B680" s="184" t="s">
        <v>5770</v>
      </c>
      <c r="C680" s="5" t="s">
        <v>1565</v>
      </c>
      <c r="D680" s="172">
        <v>9.4641613000000007</v>
      </c>
      <c r="E680" s="172">
        <v>5.6442809</v>
      </c>
      <c r="F680" s="172">
        <v>1.3659171999999999</v>
      </c>
      <c r="G680" s="172">
        <v>0.31262309999999999</v>
      </c>
      <c r="H680" s="172">
        <v>2.7826206999999999E-2</v>
      </c>
      <c r="I680" s="172">
        <v>0.28609356000000002</v>
      </c>
      <c r="J680" s="172">
        <v>0.71694073000000003</v>
      </c>
      <c r="K680" s="172">
        <v>1.6260330999999999E-2</v>
      </c>
      <c r="L680" s="172">
        <v>1.0942193</v>
      </c>
      <c r="M680" s="172">
        <v>0</v>
      </c>
      <c r="N680" s="172">
        <v>0</v>
      </c>
      <c r="O680" s="172">
        <v>0</v>
      </c>
      <c r="P680" s="199">
        <f t="shared" si="80"/>
        <v>41.809488148148148</v>
      </c>
      <c r="Q680" s="233">
        <v>870.73054999999999</v>
      </c>
      <c r="R680" s="96">
        <v>589.77039000000002</v>
      </c>
      <c r="S680" s="96">
        <v>216.1096</v>
      </c>
      <c r="T680" s="96">
        <v>5.1948999999999997E-3</v>
      </c>
      <c r="U680" s="96">
        <v>19.821999999999999</v>
      </c>
      <c r="V680" s="96">
        <v>3.5973630000000001</v>
      </c>
      <c r="W680" s="96">
        <v>41.426000000000002</v>
      </c>
      <c r="X680" s="241">
        <f t="shared" si="81"/>
        <v>4.1172011831823401</v>
      </c>
      <c r="Y680" s="241">
        <f t="shared" si="82"/>
        <v>1.7713108492580001</v>
      </c>
      <c r="Z680" s="241">
        <f t="shared" si="83"/>
        <v>0.86860376897434011</v>
      </c>
      <c r="AA680" s="241">
        <f t="shared" si="84"/>
        <v>1.47728656495</v>
      </c>
      <c r="AB680" s="241">
        <v>1.1587209000000001</v>
      </c>
      <c r="AC680" s="241">
        <v>1.2143069E-4</v>
      </c>
      <c r="AD680" s="241">
        <v>0.29426534999999998</v>
      </c>
      <c r="AE680" s="241">
        <v>8.5678868000000003E-5</v>
      </c>
      <c r="AF680" s="241">
        <v>0.31149493</v>
      </c>
      <c r="AG680" s="241">
        <v>6.6225596999999999E-3</v>
      </c>
      <c r="AH680" s="241">
        <v>0.75844915000000002</v>
      </c>
      <c r="AI680" s="241">
        <v>2.2184800000000001E-3</v>
      </c>
      <c r="AJ680" s="241">
        <v>2.7070884E-3</v>
      </c>
      <c r="AK680" s="241">
        <v>1.2177322999999999E-3</v>
      </c>
      <c r="AL680" s="241">
        <v>3.1091788999999999E-4</v>
      </c>
      <c r="AM680" s="241">
        <v>8.8178434000000002E-7</v>
      </c>
      <c r="AN680" s="241">
        <v>7.4838110999999999E-2</v>
      </c>
      <c r="AO680" s="241">
        <v>7.4415846000000004E-3</v>
      </c>
      <c r="AP680" s="241">
        <v>2.1419823000000001E-2</v>
      </c>
      <c r="AQ680" s="241">
        <v>3.9866495000000002E-4</v>
      </c>
      <c r="AR680" s="241">
        <v>1.4768878999999999</v>
      </c>
      <c r="AT680" s="193"/>
      <c r="AU680" s="193"/>
      <c r="AV680" s="193"/>
      <c r="AW680" s="193"/>
      <c r="AX680" s="193"/>
      <c r="AY680" s="193"/>
      <c r="AZ680" s="193"/>
      <c r="BA680" s="193"/>
      <c r="BB680" s="193"/>
      <c r="BC680" s="193"/>
      <c r="BD680" s="193"/>
      <c r="BE680" s="315"/>
      <c r="BF680" s="315"/>
      <c r="BG680" s="315"/>
      <c r="BH680" s="315"/>
      <c r="BI680" s="315"/>
      <c r="BJ680" s="315"/>
      <c r="BK680" s="315"/>
    </row>
    <row r="681" spans="1:63" x14ac:dyDescent="0.25">
      <c r="A681" s="45" t="s">
        <v>2704</v>
      </c>
      <c r="B681" s="45"/>
      <c r="C681" s="9"/>
      <c r="D681" s="195"/>
      <c r="E681" s="195"/>
      <c r="F681" s="195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239"/>
      <c r="R681" s="97"/>
      <c r="S681" s="97"/>
      <c r="T681" s="97"/>
      <c r="U681" s="97"/>
      <c r="V681" s="97"/>
      <c r="W681" s="97"/>
      <c r="X681" s="259"/>
      <c r="Y681" s="259"/>
      <c r="Z681" s="259"/>
      <c r="AA681" s="258"/>
      <c r="AB681" s="258"/>
      <c r="AC681" s="258"/>
      <c r="AD681" s="258"/>
      <c r="AE681" s="258"/>
      <c r="AF681" s="258"/>
      <c r="AG681" s="258"/>
      <c r="AH681" s="258"/>
      <c r="AI681" s="258"/>
      <c r="AJ681" s="258"/>
      <c r="AK681" s="258"/>
      <c r="AL681" s="258"/>
      <c r="AM681" s="258"/>
      <c r="AN681" s="258"/>
      <c r="AO681" s="258"/>
      <c r="AP681" s="258"/>
      <c r="AQ681" s="258"/>
      <c r="AR681" s="258"/>
      <c r="AT681" s="193"/>
      <c r="AU681" s="193"/>
      <c r="AV681" s="193"/>
      <c r="AW681" s="193"/>
      <c r="AX681" s="193"/>
      <c r="AY681" s="193"/>
      <c r="AZ681" s="193"/>
      <c r="BA681" s="193"/>
      <c r="BB681" s="193"/>
      <c r="BC681" s="193"/>
      <c r="BD681" s="193"/>
      <c r="BE681" s="315"/>
      <c r="BF681" s="315"/>
      <c r="BG681" s="315"/>
      <c r="BH681" s="315"/>
      <c r="BI681" s="315"/>
      <c r="BJ681" s="315"/>
      <c r="BK681" s="315"/>
    </row>
    <row r="682" spans="1:63" x14ac:dyDescent="0.25">
      <c r="A682" s="9"/>
      <c r="B682" s="185" t="s">
        <v>1264</v>
      </c>
      <c r="C682" s="6" t="s">
        <v>6629</v>
      </c>
      <c r="D682" s="193">
        <v>1829022</v>
      </c>
      <c r="E682" s="193">
        <v>579813.98</v>
      </c>
      <c r="F682" s="193">
        <v>217562.02</v>
      </c>
      <c r="G682" s="193">
        <v>65771.805999999997</v>
      </c>
      <c r="H682" s="193">
        <v>10305.861999999999</v>
      </c>
      <c r="I682" s="193">
        <v>93391.807000000001</v>
      </c>
      <c r="J682" s="193">
        <v>45616.771000000001</v>
      </c>
      <c r="K682" s="193">
        <v>1843.6922</v>
      </c>
      <c r="L682" s="193">
        <v>814716.06</v>
      </c>
      <c r="M682" s="193">
        <v>0</v>
      </c>
      <c r="N682" s="193">
        <v>0</v>
      </c>
      <c r="O682" s="193">
        <v>0</v>
      </c>
      <c r="P682" s="199">
        <f>E682/0.135</f>
        <v>4294918.3703703703</v>
      </c>
      <c r="Q682" s="240">
        <v>70369312</v>
      </c>
      <c r="R682" s="99">
        <v>51604162</v>
      </c>
      <c r="S682" s="99">
        <v>8150800</v>
      </c>
      <c r="T682" s="99">
        <v>5782.1</v>
      </c>
      <c r="U682" s="99">
        <v>6839100</v>
      </c>
      <c r="V682" s="99">
        <v>105667.6</v>
      </c>
      <c r="W682" s="99">
        <v>3663800</v>
      </c>
      <c r="X682" s="241">
        <f>SUM(Y682:AA682)</f>
        <v>622753.27645364997</v>
      </c>
      <c r="Y682" s="241">
        <f>SUM(AB682:AG682)</f>
        <v>348072.75093899993</v>
      </c>
      <c r="Z682" s="241">
        <f>SUM(AH682:AP682)</f>
        <v>142192.30421465001</v>
      </c>
      <c r="AA682" s="241">
        <f>SUM(AQ682:AR682)</f>
        <v>132488.2213</v>
      </c>
      <c r="AB682" s="258">
        <v>119041.2</v>
      </c>
      <c r="AC682" s="258">
        <v>12.951312</v>
      </c>
      <c r="AD682" s="258">
        <v>149275.21</v>
      </c>
      <c r="AE682" s="258">
        <v>13.441817</v>
      </c>
      <c r="AF682" s="258">
        <v>79477.278000000006</v>
      </c>
      <c r="AG682" s="258">
        <v>252.66981000000001</v>
      </c>
      <c r="AH682" s="258">
        <v>77918.104000000007</v>
      </c>
      <c r="AI682" s="258">
        <v>361.99808000000002</v>
      </c>
      <c r="AJ682" s="258">
        <v>587.47086999999999</v>
      </c>
      <c r="AK682" s="258">
        <v>315.70787000000001</v>
      </c>
      <c r="AL682" s="258">
        <v>93.788657000000001</v>
      </c>
      <c r="AM682" s="258">
        <v>0.31533765000000002</v>
      </c>
      <c r="AN682" s="258">
        <v>39741.519</v>
      </c>
      <c r="AO682" s="258">
        <v>9488.9673999999995</v>
      </c>
      <c r="AP682" s="258">
        <v>13684.433000000001</v>
      </c>
      <c r="AQ682" s="258">
        <v>3290.2312999999999</v>
      </c>
      <c r="AR682" s="258">
        <v>129197.99</v>
      </c>
      <c r="AT682" s="193"/>
      <c r="AU682" s="193"/>
      <c r="AV682" s="193"/>
      <c r="AW682" s="193"/>
      <c r="AX682" s="193"/>
      <c r="AY682" s="193"/>
      <c r="AZ682" s="193"/>
      <c r="BA682" s="193"/>
      <c r="BB682" s="193"/>
      <c r="BC682" s="193"/>
      <c r="BD682" s="193"/>
      <c r="BE682" s="315"/>
      <c r="BF682" s="315"/>
      <c r="BG682" s="315"/>
      <c r="BH682" s="315"/>
      <c r="BI682" s="315"/>
      <c r="BJ682" s="315"/>
      <c r="BK682" s="315"/>
    </row>
    <row r="683" spans="1:63" x14ac:dyDescent="0.25">
      <c r="A683" s="9"/>
      <c r="B683" s="185" t="s">
        <v>1264</v>
      </c>
      <c r="C683" s="6" t="s">
        <v>6630</v>
      </c>
      <c r="D683" s="193">
        <v>3.3799104</v>
      </c>
      <c r="E683" s="193">
        <v>0.92669701999999998</v>
      </c>
      <c r="F683" s="193">
        <v>0.28445920000000002</v>
      </c>
      <c r="G683" s="193">
        <v>0.10506871</v>
      </c>
      <c r="H683" s="193">
        <v>6.8805777000000004E-3</v>
      </c>
      <c r="I683" s="193">
        <v>0.12843563</v>
      </c>
      <c r="J683" s="193">
        <v>0.12526596000000001</v>
      </c>
      <c r="K683" s="193">
        <v>1.0884981000000001E-3</v>
      </c>
      <c r="L683" s="193">
        <v>1.8020148</v>
      </c>
      <c r="M683" s="193">
        <v>0</v>
      </c>
      <c r="N683" s="193">
        <v>0</v>
      </c>
      <c r="O683" s="193">
        <v>0</v>
      </c>
      <c r="P683" s="199">
        <f>E683/0.135</f>
        <v>6.8644223703703702</v>
      </c>
      <c r="Q683" s="240">
        <v>129.44246000000001</v>
      </c>
      <c r="R683" s="99">
        <v>86.395488999999998</v>
      </c>
      <c r="S683" s="99">
        <v>33.9696</v>
      </c>
      <c r="T683" s="99">
        <v>1.8113E-4</v>
      </c>
      <c r="U683" s="99">
        <v>1.5316000000000001</v>
      </c>
      <c r="V683" s="99">
        <v>0.62478610000000001</v>
      </c>
      <c r="W683" s="99">
        <v>6.9207999999999998</v>
      </c>
      <c r="X683" s="241">
        <f>SUM(Y683:AA683)</f>
        <v>0.80505160352491001</v>
      </c>
      <c r="Y683" s="241">
        <f>SUM(AB683:AG683)</f>
        <v>0.44829601971299998</v>
      </c>
      <c r="Z683" s="241">
        <f>SUM(AH683:AP683)</f>
        <v>0.13713430421191</v>
      </c>
      <c r="AA683" s="241">
        <f>SUM(AQ683:AR683)</f>
        <v>0.2196212796</v>
      </c>
      <c r="AB683" s="258">
        <v>0.19026219999999999</v>
      </c>
      <c r="AC683" s="258">
        <v>2.3451110000000001E-5</v>
      </c>
      <c r="AD683" s="258">
        <v>0.16883163000000001</v>
      </c>
      <c r="AE683" s="258">
        <v>1.6218702999999999E-5</v>
      </c>
      <c r="AF683" s="258">
        <v>8.8080902000000003E-2</v>
      </c>
      <c r="AG683" s="258">
        <v>1.0816179000000001E-3</v>
      </c>
      <c r="AH683" s="258">
        <v>0.12452618</v>
      </c>
      <c r="AI683" s="258">
        <v>4.6704154999999999E-4</v>
      </c>
      <c r="AJ683" s="258">
        <v>9.2107218999999999E-4</v>
      </c>
      <c r="AK683" s="258">
        <v>3.8253700999999997E-4</v>
      </c>
      <c r="AL683" s="258">
        <v>1.5024014000000001E-4</v>
      </c>
      <c r="AM683" s="258">
        <v>4.8452191000000005E-7</v>
      </c>
      <c r="AN683" s="258">
        <v>3.9643984999999998E-3</v>
      </c>
      <c r="AO683" s="258">
        <v>3.2391935000000002E-3</v>
      </c>
      <c r="AP683" s="258">
        <v>3.4831568000000001E-3</v>
      </c>
      <c r="AQ683" s="258">
        <v>3.2947596000000002E-3</v>
      </c>
      <c r="AR683" s="258">
        <v>0.21632651999999999</v>
      </c>
      <c r="AT683" s="193"/>
      <c r="AU683" s="193"/>
      <c r="AV683" s="193"/>
      <c r="AW683" s="193"/>
      <c r="AX683" s="193"/>
      <c r="AY683" s="193"/>
      <c r="AZ683" s="193"/>
      <c r="BA683" s="193"/>
      <c r="BB683" s="193"/>
      <c r="BC683" s="193"/>
      <c r="BD683" s="193"/>
      <c r="BE683" s="315"/>
      <c r="BF683" s="315"/>
      <c r="BG683" s="315"/>
      <c r="BH683" s="315"/>
      <c r="BI683" s="315"/>
      <c r="BJ683" s="315"/>
      <c r="BK683" s="315"/>
    </row>
    <row r="684" spans="1:63" x14ac:dyDescent="0.25">
      <c r="A684" s="43"/>
      <c r="B684" s="185" t="s">
        <v>1264</v>
      </c>
      <c r="C684" s="6" t="s">
        <v>6631</v>
      </c>
      <c r="D684" s="193">
        <v>995385.68</v>
      </c>
      <c r="E684" s="193">
        <v>481019.68</v>
      </c>
      <c r="F684" s="193">
        <v>249001.83</v>
      </c>
      <c r="G684" s="193">
        <v>13359.168</v>
      </c>
      <c r="H684" s="193">
        <v>7929.6827000000003</v>
      </c>
      <c r="I684" s="193">
        <v>44273.964999999997</v>
      </c>
      <c r="J684" s="193">
        <v>29789.439999999999</v>
      </c>
      <c r="K684" s="193">
        <v>817.77593999999999</v>
      </c>
      <c r="L684" s="193">
        <v>169194.15</v>
      </c>
      <c r="M684" s="193">
        <v>0</v>
      </c>
      <c r="N684" s="193">
        <v>0</v>
      </c>
      <c r="O684" s="193">
        <v>0</v>
      </c>
      <c r="P684" s="199">
        <f>E684/0.135</f>
        <v>3563108.7407407407</v>
      </c>
      <c r="Q684" s="240">
        <v>60255042</v>
      </c>
      <c r="R684" s="99">
        <v>42152467</v>
      </c>
      <c r="S684" s="99">
        <v>7235200</v>
      </c>
      <c r="T684" s="99">
        <v>111.54</v>
      </c>
      <c r="U684" s="99">
        <v>8616500</v>
      </c>
      <c r="V684" s="99">
        <v>57863</v>
      </c>
      <c r="W684" s="99">
        <v>2192900</v>
      </c>
      <c r="X684" s="241">
        <f>SUM(Y684:AA684)</f>
        <v>436118.85646533797</v>
      </c>
      <c r="Y684" s="241">
        <f>SUM(AB684:AG684)</f>
        <v>183335.52943599998</v>
      </c>
      <c r="Z684" s="241">
        <f>SUM(AH684:AP684)</f>
        <v>147025.38329933799</v>
      </c>
      <c r="AA684" s="241">
        <f>SUM(AQ684:AR684)</f>
        <v>105757.94373000001</v>
      </c>
      <c r="AB684" s="258">
        <v>98762.808000000005</v>
      </c>
      <c r="AC684" s="258">
        <v>13.920292</v>
      </c>
      <c r="AD684" s="258">
        <v>22539.332999999999</v>
      </c>
      <c r="AE684" s="258">
        <v>13.115254</v>
      </c>
      <c r="AF684" s="258">
        <v>61781.805</v>
      </c>
      <c r="AG684" s="258">
        <v>224.54789</v>
      </c>
      <c r="AH684" s="258">
        <v>64643.275000000001</v>
      </c>
      <c r="AI684" s="258">
        <v>430.27830999999998</v>
      </c>
      <c r="AJ684" s="258">
        <v>110.03307</v>
      </c>
      <c r="AK684" s="258">
        <v>235.23940999999999</v>
      </c>
      <c r="AL684" s="258">
        <v>24.075683000000001</v>
      </c>
      <c r="AM684" s="258">
        <v>5.6826337999999997E-2</v>
      </c>
      <c r="AN684" s="258">
        <v>42969.877999999997</v>
      </c>
      <c r="AO684" s="258">
        <v>22863.776999999998</v>
      </c>
      <c r="AP684" s="258">
        <v>15748.77</v>
      </c>
      <c r="AQ684" s="258">
        <v>251.37372999999999</v>
      </c>
      <c r="AR684" s="258">
        <v>105506.57</v>
      </c>
      <c r="AT684" s="193"/>
      <c r="AU684" s="193"/>
      <c r="AV684" s="193"/>
      <c r="AW684" s="193"/>
      <c r="AX684" s="193"/>
      <c r="AY684" s="193"/>
      <c r="AZ684" s="193"/>
      <c r="BA684" s="193"/>
      <c r="BB684" s="193"/>
      <c r="BC684" s="193"/>
      <c r="BD684" s="193"/>
      <c r="BE684" s="315"/>
      <c r="BF684" s="315"/>
      <c r="BG684" s="315"/>
      <c r="BH684" s="315"/>
      <c r="BI684" s="315"/>
      <c r="BJ684" s="315"/>
      <c r="BK684" s="315"/>
    </row>
    <row r="685" spans="1:63" x14ac:dyDescent="0.25">
      <c r="A685" s="45" t="s">
        <v>455</v>
      </c>
      <c r="B685" s="45"/>
      <c r="C685" s="9"/>
      <c r="D685" s="195"/>
      <c r="E685" s="195"/>
      <c r="F685" s="195"/>
      <c r="G685" s="195"/>
      <c r="H685" s="195"/>
      <c r="I685" s="195"/>
      <c r="J685" s="195"/>
      <c r="K685" s="195"/>
      <c r="L685" s="195"/>
      <c r="M685" s="195"/>
      <c r="N685" s="195"/>
      <c r="O685" s="195"/>
      <c r="P685" s="195"/>
      <c r="Q685" s="239"/>
      <c r="R685" s="97"/>
      <c r="S685" s="97"/>
      <c r="T685" s="97"/>
      <c r="U685" s="97"/>
      <c r="V685" s="97"/>
      <c r="W685" s="97"/>
      <c r="X685" s="259"/>
      <c r="Y685" s="259"/>
      <c r="Z685" s="259"/>
      <c r="AA685" s="258"/>
      <c r="AB685" s="258"/>
      <c r="AC685" s="258"/>
      <c r="AD685" s="258"/>
      <c r="AE685" s="258"/>
      <c r="AF685" s="258"/>
      <c r="AG685" s="258"/>
      <c r="AH685" s="258"/>
      <c r="AI685" s="258"/>
      <c r="AJ685" s="258"/>
      <c r="AK685" s="258"/>
      <c r="AL685" s="258"/>
      <c r="AM685" s="258"/>
      <c r="AN685" s="258"/>
      <c r="AO685" s="258"/>
      <c r="AP685" s="258"/>
      <c r="AQ685" s="258"/>
      <c r="AR685" s="258"/>
      <c r="AT685" s="193"/>
      <c r="AU685" s="193"/>
      <c r="AV685" s="193"/>
      <c r="AW685" s="193"/>
      <c r="AX685" s="193"/>
      <c r="AY685" s="193"/>
      <c r="AZ685" s="193"/>
      <c r="BA685" s="193"/>
      <c r="BB685" s="193"/>
      <c r="BC685" s="193"/>
      <c r="BD685" s="193"/>
      <c r="BE685" s="315"/>
      <c r="BF685" s="315"/>
      <c r="BG685" s="315"/>
      <c r="BH685" s="315"/>
      <c r="BI685" s="315"/>
      <c r="BJ685" s="315"/>
      <c r="BK685" s="315"/>
    </row>
    <row r="686" spans="1:63" x14ac:dyDescent="0.25">
      <c r="A686" s="9"/>
      <c r="B686" s="184" t="s">
        <v>5770</v>
      </c>
      <c r="C686" s="25" t="s">
        <v>6632</v>
      </c>
      <c r="D686" s="193">
        <v>2.5168284999999999</v>
      </c>
      <c r="E686" s="193">
        <v>1.3403932000000001</v>
      </c>
      <c r="F686" s="193">
        <v>0.57786117999999997</v>
      </c>
      <c r="G686" s="193">
        <v>8.5846616000000001E-2</v>
      </c>
      <c r="H686" s="193">
        <v>3.7473384999999998E-2</v>
      </c>
      <c r="I686" s="193">
        <v>5.3372475000000003E-2</v>
      </c>
      <c r="J686" s="193">
        <v>0.25166224999999998</v>
      </c>
      <c r="K686" s="193">
        <v>9.2537179999999998E-4</v>
      </c>
      <c r="L686" s="193">
        <v>0.16929408000000001</v>
      </c>
      <c r="M686" s="193">
        <v>0</v>
      </c>
      <c r="N686" s="193">
        <v>0</v>
      </c>
      <c r="O686" s="193">
        <v>0</v>
      </c>
      <c r="P686" s="199">
        <f t="shared" ref="P686:P749" si="85">E686/0.135</f>
        <v>9.9288385185185177</v>
      </c>
      <c r="Q686" s="240">
        <v>211.93059</v>
      </c>
      <c r="R686" s="99">
        <v>156.72934000000001</v>
      </c>
      <c r="S686" s="99">
        <v>45.833759999999998</v>
      </c>
      <c r="T686" s="99">
        <v>1.0378999999999999E-4</v>
      </c>
      <c r="U686" s="99">
        <v>1.8291999999999999</v>
      </c>
      <c r="V686" s="99">
        <v>0.57838100000000003</v>
      </c>
      <c r="W686" s="99">
        <v>6.9598000000000004</v>
      </c>
      <c r="X686" s="241">
        <f t="shared" ref="X686:X749" si="86">SUM(Y686:AA686)</f>
        <v>1.04871630278213</v>
      </c>
      <c r="Y686" s="241">
        <f t="shared" ref="Y686:Y749" si="87">SUM(AB686:AG686)</f>
        <v>0.45994508586299993</v>
      </c>
      <c r="Z686" s="241">
        <f t="shared" ref="Z686:Z749" si="88">SUM(AH686:AP686)</f>
        <v>0.19583084633913003</v>
      </c>
      <c r="AA686" s="241">
        <f t="shared" ref="AA686:AA749" si="89">SUM(AQ686:AR686)</f>
        <v>0.39294037058000003</v>
      </c>
      <c r="AB686" s="258">
        <v>0.27533190000000002</v>
      </c>
      <c r="AC686" s="258">
        <v>2.9900792000000002E-4</v>
      </c>
      <c r="AD686" s="258">
        <v>8.1339069E-2</v>
      </c>
      <c r="AE686" s="258">
        <v>2.5698442999999999E-5</v>
      </c>
      <c r="AF686" s="258">
        <v>0.10152733</v>
      </c>
      <c r="AG686" s="258">
        <v>1.4220805E-3</v>
      </c>
      <c r="AH686" s="258">
        <v>0.18019059000000001</v>
      </c>
      <c r="AI686" s="258">
        <v>9.8166821000000002E-4</v>
      </c>
      <c r="AJ686" s="258">
        <v>4.8966902999999997E-4</v>
      </c>
      <c r="AK686" s="258">
        <v>9.2401392999999997E-4</v>
      </c>
      <c r="AL686" s="258">
        <v>5.6689976000000002E-5</v>
      </c>
      <c r="AM686" s="258">
        <v>1.8629313000000001E-7</v>
      </c>
      <c r="AN686" s="258">
        <v>5.5348984E-3</v>
      </c>
      <c r="AO686" s="258">
        <v>2.3299086000000001E-3</v>
      </c>
      <c r="AP686" s="258">
        <v>5.3232219000000002E-3</v>
      </c>
      <c r="AQ686" s="258">
        <v>3.7974058000000001E-4</v>
      </c>
      <c r="AR686" s="258">
        <v>0.39256063000000002</v>
      </c>
      <c r="AT686" s="193"/>
      <c r="AU686" s="193"/>
      <c r="AV686" s="193"/>
      <c r="AW686" s="193"/>
      <c r="AX686" s="193"/>
      <c r="AY686" s="193"/>
      <c r="AZ686" s="193"/>
      <c r="BA686" s="193"/>
      <c r="BB686" s="193"/>
      <c r="BC686" s="193"/>
      <c r="BD686" s="193"/>
      <c r="BE686" s="315"/>
      <c r="BF686" s="315"/>
      <c r="BG686" s="315"/>
      <c r="BH686" s="315"/>
      <c r="BI686" s="315"/>
      <c r="BJ686" s="315"/>
      <c r="BK686" s="315"/>
    </row>
    <row r="687" spans="1:63" x14ac:dyDescent="0.25">
      <c r="A687" s="9"/>
      <c r="B687" s="184" t="s">
        <v>5770</v>
      </c>
      <c r="C687" s="25" t="s">
        <v>6633</v>
      </c>
      <c r="D687" s="193">
        <v>2.6639328</v>
      </c>
      <c r="E687" s="193">
        <v>1.4465151000000001</v>
      </c>
      <c r="F687" s="193">
        <v>0.60448329999999995</v>
      </c>
      <c r="G687" s="193">
        <v>9.4946367000000004E-2</v>
      </c>
      <c r="H687" s="193">
        <v>3.7607705999999998E-2</v>
      </c>
      <c r="I687" s="193">
        <v>5.8104531000000001E-2</v>
      </c>
      <c r="J687" s="193">
        <v>0.252023</v>
      </c>
      <c r="K687" s="193">
        <v>9.4472485000000005E-4</v>
      </c>
      <c r="L687" s="193">
        <v>0.16930808</v>
      </c>
      <c r="M687" s="193">
        <v>0</v>
      </c>
      <c r="N687" s="193">
        <v>0</v>
      </c>
      <c r="O687" s="193">
        <v>0</v>
      </c>
      <c r="P687" s="199">
        <f t="shared" si="85"/>
        <v>10.714926666666667</v>
      </c>
      <c r="Q687" s="240">
        <v>214.90902</v>
      </c>
      <c r="R687" s="99">
        <v>166.23688999999999</v>
      </c>
      <c r="S687" s="99">
        <v>40.574240000000003</v>
      </c>
      <c r="T687" s="99">
        <v>1.0703E-4</v>
      </c>
      <c r="U687" s="99">
        <v>1.9873000000000001</v>
      </c>
      <c r="V687" s="99">
        <v>0.70088099999999998</v>
      </c>
      <c r="W687" s="99">
        <v>5.4096000000000002</v>
      </c>
      <c r="X687" s="241">
        <f t="shared" si="86"/>
        <v>1.1209143779844699</v>
      </c>
      <c r="Y687" s="241">
        <f t="shared" si="87"/>
        <v>0.49335998995299996</v>
      </c>
      <c r="Z687" s="241">
        <f t="shared" si="88"/>
        <v>0.21080047783146996</v>
      </c>
      <c r="AA687" s="241">
        <f t="shared" si="89"/>
        <v>0.41675391020000002</v>
      </c>
      <c r="AB687" s="258">
        <v>0.29712127999999999</v>
      </c>
      <c r="AC687" s="258">
        <v>3.0008599000000001E-4</v>
      </c>
      <c r="AD687" s="258">
        <v>8.8076792000000001E-2</v>
      </c>
      <c r="AE687" s="258">
        <v>2.6938562999999999E-5</v>
      </c>
      <c r="AF687" s="258">
        <v>0.10659365</v>
      </c>
      <c r="AG687" s="258">
        <v>1.2412434000000001E-3</v>
      </c>
      <c r="AH687" s="258">
        <v>0.19445183999999999</v>
      </c>
      <c r="AI687" s="258">
        <v>1.0253168999999999E-3</v>
      </c>
      <c r="AJ687" s="258">
        <v>5.7082192999999997E-4</v>
      </c>
      <c r="AK687" s="258">
        <v>9.3639093000000002E-4</v>
      </c>
      <c r="AL687" s="258">
        <v>6.3271200999999994E-5</v>
      </c>
      <c r="AM687" s="258">
        <v>2.0607047E-7</v>
      </c>
      <c r="AN687" s="258">
        <v>5.7680637000000002E-3</v>
      </c>
      <c r="AO687" s="258">
        <v>2.4302703000000001E-3</v>
      </c>
      <c r="AP687" s="258">
        <v>5.5542967999999996E-3</v>
      </c>
      <c r="AQ687" s="258">
        <v>3.7949019999999997E-4</v>
      </c>
      <c r="AR687" s="258">
        <v>0.41637442000000002</v>
      </c>
      <c r="AT687" s="193"/>
      <c r="AU687" s="193"/>
      <c r="AV687" s="193"/>
      <c r="AW687" s="193"/>
      <c r="AX687" s="193"/>
      <c r="AY687" s="193"/>
      <c r="AZ687" s="193"/>
      <c r="BA687" s="193"/>
      <c r="BB687" s="193"/>
      <c r="BC687" s="193"/>
      <c r="BD687" s="193"/>
      <c r="BE687" s="315"/>
      <c r="BF687" s="315"/>
      <c r="BG687" s="315"/>
      <c r="BH687" s="315"/>
      <c r="BI687" s="315"/>
      <c r="BJ687" s="315"/>
      <c r="BK687" s="315"/>
    </row>
    <row r="688" spans="1:63" x14ac:dyDescent="0.25">
      <c r="A688" s="9"/>
      <c r="B688" s="184" t="s">
        <v>5770</v>
      </c>
      <c r="C688" s="25" t="s">
        <v>2589</v>
      </c>
      <c r="D688" s="193">
        <v>2.0093344000000002</v>
      </c>
      <c r="E688" s="193">
        <v>1.2674985999999999</v>
      </c>
      <c r="F688" s="193">
        <v>0.38149008000000001</v>
      </c>
      <c r="G688" s="193">
        <v>0.11680123000000001</v>
      </c>
      <c r="H688" s="193">
        <v>2.3365503999999999E-2</v>
      </c>
      <c r="I688" s="193">
        <v>4.5587444999999997E-2</v>
      </c>
      <c r="J688" s="193">
        <v>3.4299057000000001E-2</v>
      </c>
      <c r="K688" s="193">
        <v>9.817638599999999E-4</v>
      </c>
      <c r="L688" s="193">
        <v>0.13931077</v>
      </c>
      <c r="M688" s="193">
        <v>0</v>
      </c>
      <c r="N688" s="193">
        <v>0</v>
      </c>
      <c r="O688" s="193">
        <v>0</v>
      </c>
      <c r="P688" s="199">
        <f t="shared" si="85"/>
        <v>9.3888785185185171</v>
      </c>
      <c r="Q688" s="240">
        <v>205.88028</v>
      </c>
      <c r="R688" s="99">
        <v>159.2671</v>
      </c>
      <c r="S688" s="99">
        <v>38.729599999999998</v>
      </c>
      <c r="T688" s="99">
        <v>1.5441000000000001E-3</v>
      </c>
      <c r="U688" s="99">
        <v>1.6031</v>
      </c>
      <c r="V688" s="99">
        <v>0.49433139999999998</v>
      </c>
      <c r="W688" s="99">
        <v>5.7846000000000002</v>
      </c>
      <c r="X688" s="241">
        <f t="shared" si="86"/>
        <v>0.99223168163329001</v>
      </c>
      <c r="Y688" s="241">
        <f t="shared" si="87"/>
        <v>0.40555280602799998</v>
      </c>
      <c r="Z688" s="241">
        <f t="shared" si="88"/>
        <v>0.18747393075528998</v>
      </c>
      <c r="AA688" s="241">
        <f t="shared" si="89"/>
        <v>0.39920494485000002</v>
      </c>
      <c r="AB688" s="258">
        <v>0.26023266</v>
      </c>
      <c r="AC688" s="258">
        <v>1.207656E-4</v>
      </c>
      <c r="AD688" s="258">
        <v>7.6970722000000005E-2</v>
      </c>
      <c r="AE688" s="258">
        <v>2.0668628000000001E-5</v>
      </c>
      <c r="AF688" s="258">
        <v>6.6998228000000007E-2</v>
      </c>
      <c r="AG688" s="258">
        <v>1.2097618E-3</v>
      </c>
      <c r="AH688" s="258">
        <v>0.17030951999999999</v>
      </c>
      <c r="AI688" s="258">
        <v>5.8066146999999997E-4</v>
      </c>
      <c r="AJ688" s="258">
        <v>9.9173980999999996E-4</v>
      </c>
      <c r="AK688" s="258">
        <v>1.0422726999999999E-3</v>
      </c>
      <c r="AL688" s="258">
        <v>4.4856968E-5</v>
      </c>
      <c r="AM688" s="258">
        <v>1.7380729000000001E-7</v>
      </c>
      <c r="AN688" s="258">
        <v>4.8375915999999998E-3</v>
      </c>
      <c r="AO688" s="258">
        <v>2.1347711000000002E-3</v>
      </c>
      <c r="AP688" s="258">
        <v>7.5323433E-3</v>
      </c>
      <c r="AQ688" s="258">
        <v>3.3632485000000001E-4</v>
      </c>
      <c r="AR688" s="258">
        <v>0.39886862000000001</v>
      </c>
      <c r="AT688" s="193"/>
      <c r="AU688" s="193"/>
      <c r="AV688" s="193"/>
      <c r="AW688" s="193"/>
      <c r="AX688" s="193"/>
      <c r="AY688" s="193"/>
      <c r="AZ688" s="193"/>
      <c r="BA688" s="193"/>
      <c r="BB688" s="193"/>
      <c r="BC688" s="193"/>
      <c r="BD688" s="193"/>
      <c r="BE688" s="315"/>
      <c r="BF688" s="315"/>
      <c r="BG688" s="315"/>
      <c r="BH688" s="315"/>
      <c r="BI688" s="315"/>
      <c r="BJ688" s="315"/>
      <c r="BK688" s="315"/>
    </row>
    <row r="689" spans="1:63" x14ac:dyDescent="0.25">
      <c r="A689" s="9"/>
      <c r="B689" s="184" t="s">
        <v>5770</v>
      </c>
      <c r="C689" s="25" t="s">
        <v>2590</v>
      </c>
      <c r="D689" s="193">
        <v>2.1313219999999999</v>
      </c>
      <c r="E689" s="193">
        <v>1.3555026999999999</v>
      </c>
      <c r="F689" s="193">
        <v>0.40356272999999998</v>
      </c>
      <c r="G689" s="193">
        <v>0.12435069</v>
      </c>
      <c r="H689" s="193">
        <v>2.3476811E-2</v>
      </c>
      <c r="I689" s="193">
        <v>4.9511722000000001E-2</v>
      </c>
      <c r="J689" s="193">
        <v>3.4598114999999999E-2</v>
      </c>
      <c r="K689" s="193">
        <v>9.9782053999999997E-4</v>
      </c>
      <c r="L689" s="193">
        <v>0.13932136000000001</v>
      </c>
      <c r="M689" s="193">
        <v>0</v>
      </c>
      <c r="N689" s="193">
        <v>0</v>
      </c>
      <c r="O689" s="193">
        <v>0</v>
      </c>
      <c r="P689" s="199">
        <f t="shared" si="85"/>
        <v>10.04076074074074</v>
      </c>
      <c r="Q689" s="240">
        <v>208.35105999999999</v>
      </c>
      <c r="R689" s="99">
        <v>167.15253000000001</v>
      </c>
      <c r="S689" s="99">
        <v>34.367759999999997</v>
      </c>
      <c r="T689" s="99">
        <v>1.5468000000000001E-3</v>
      </c>
      <c r="U689" s="99">
        <v>1.7343</v>
      </c>
      <c r="V689" s="99">
        <v>0.59591620000000001</v>
      </c>
      <c r="W689" s="99">
        <v>4.4989999999999997</v>
      </c>
      <c r="X689" s="241">
        <f t="shared" si="86"/>
        <v>1.05210479169294</v>
      </c>
      <c r="Y689" s="241">
        <f t="shared" si="87"/>
        <v>0.43326142520799998</v>
      </c>
      <c r="Z689" s="241">
        <f t="shared" si="88"/>
        <v>0.19988776118493998</v>
      </c>
      <c r="AA689" s="241">
        <f t="shared" si="89"/>
        <v>0.41895560529999998</v>
      </c>
      <c r="AB689" s="258">
        <v>0.27830201999999998</v>
      </c>
      <c r="AC689" s="258">
        <v>1.2166088E-4</v>
      </c>
      <c r="AD689" s="258">
        <v>8.2557256999999995E-2</v>
      </c>
      <c r="AE689" s="258">
        <v>2.1697027999999999E-5</v>
      </c>
      <c r="AF689" s="258">
        <v>7.1199013000000005E-2</v>
      </c>
      <c r="AG689" s="258">
        <v>1.0597772999999999E-3</v>
      </c>
      <c r="AH689" s="258">
        <v>0.18213599999999999</v>
      </c>
      <c r="AI689" s="258">
        <v>6.1685101999999999E-4</v>
      </c>
      <c r="AJ689" s="258">
        <v>1.0590672E-3</v>
      </c>
      <c r="AK689" s="258">
        <v>1.0525421000000001E-3</v>
      </c>
      <c r="AL689" s="258">
        <v>5.0313560000000003E-5</v>
      </c>
      <c r="AM689" s="258">
        <v>1.9020494E-7</v>
      </c>
      <c r="AN689" s="258">
        <v>5.0309975999999999E-3</v>
      </c>
      <c r="AO689" s="258">
        <v>2.2180389000000002E-3</v>
      </c>
      <c r="AP689" s="258">
        <v>7.7237605999999999E-3</v>
      </c>
      <c r="AQ689" s="258">
        <v>3.361153E-4</v>
      </c>
      <c r="AR689" s="258">
        <v>0.41861948999999998</v>
      </c>
      <c r="AT689" s="193"/>
      <c r="AU689" s="193"/>
      <c r="AV689" s="193"/>
      <c r="AW689" s="193"/>
      <c r="AX689" s="193"/>
      <c r="AY689" s="193"/>
      <c r="AZ689" s="193"/>
      <c r="BA689" s="193"/>
      <c r="BB689" s="193"/>
      <c r="BC689" s="193"/>
      <c r="BD689" s="193"/>
      <c r="BE689" s="315"/>
      <c r="BF689" s="315"/>
      <c r="BG689" s="315"/>
      <c r="BH689" s="315"/>
      <c r="BI689" s="315"/>
      <c r="BJ689" s="315"/>
      <c r="BK689" s="315"/>
    </row>
    <row r="690" spans="1:63" x14ac:dyDescent="0.25">
      <c r="A690" s="9"/>
      <c r="B690" s="184" t="s">
        <v>5770</v>
      </c>
      <c r="C690" s="25" t="s">
        <v>2591</v>
      </c>
      <c r="D690" s="193">
        <v>1.2321991000000001</v>
      </c>
      <c r="E690" s="193">
        <v>0.84633986999999999</v>
      </c>
      <c r="F690" s="193">
        <v>0.18148193000000001</v>
      </c>
      <c r="G690" s="193">
        <v>3.5671413999999999E-2</v>
      </c>
      <c r="H690" s="193">
        <v>1.8679497E-2</v>
      </c>
      <c r="I690" s="193">
        <v>2.9652488000000001E-2</v>
      </c>
      <c r="J690" s="193">
        <v>2.8612671999999999E-2</v>
      </c>
      <c r="K690" s="193">
        <v>1.0439004999999999E-3</v>
      </c>
      <c r="L690" s="193">
        <v>9.0717337999999995E-2</v>
      </c>
      <c r="M690" s="193">
        <v>0</v>
      </c>
      <c r="N690" s="193">
        <v>0</v>
      </c>
      <c r="O690" s="193">
        <v>0</v>
      </c>
      <c r="P690" s="199">
        <f t="shared" si="85"/>
        <v>6.269184222222222</v>
      </c>
      <c r="Q690" s="240">
        <v>155.20831999999999</v>
      </c>
      <c r="R690" s="99">
        <v>121.61359</v>
      </c>
      <c r="S690" s="99">
        <v>28.08512</v>
      </c>
      <c r="T690" s="99">
        <v>5.6224999999999998E-5</v>
      </c>
      <c r="U690" s="99">
        <v>1.1444000000000001</v>
      </c>
      <c r="V690" s="99">
        <v>0.36295470000000002</v>
      </c>
      <c r="W690" s="99">
        <v>4.0022000000000002</v>
      </c>
      <c r="X690" s="241">
        <f t="shared" si="86"/>
        <v>0.68769986283280005</v>
      </c>
      <c r="Y690" s="241">
        <f t="shared" si="87"/>
        <v>0.26057857475400004</v>
      </c>
      <c r="Z690" s="241">
        <f t="shared" si="88"/>
        <v>0.1223446491488</v>
      </c>
      <c r="AA690" s="241">
        <f t="shared" si="89"/>
        <v>0.30477663893000001</v>
      </c>
      <c r="AB690" s="258">
        <v>0.17376806</v>
      </c>
      <c r="AC690" s="258">
        <v>1.1238918E-4</v>
      </c>
      <c r="AD690" s="258">
        <v>4.8041281999999998E-2</v>
      </c>
      <c r="AE690" s="258">
        <v>1.4072264000000001E-5</v>
      </c>
      <c r="AF690" s="258">
        <v>3.7786607E-2</v>
      </c>
      <c r="AG690" s="258">
        <v>8.5616431000000003E-4</v>
      </c>
      <c r="AH690" s="258">
        <v>0.11372715999999999</v>
      </c>
      <c r="AI690" s="258">
        <v>2.9655019000000003E-4</v>
      </c>
      <c r="AJ690" s="258">
        <v>2.9281144E-4</v>
      </c>
      <c r="AK690" s="258">
        <v>5.3115547999999999E-4</v>
      </c>
      <c r="AL690" s="258">
        <v>3.1229675000000002E-5</v>
      </c>
      <c r="AM690" s="258">
        <v>1.0556379999999999E-7</v>
      </c>
      <c r="AN690" s="258">
        <v>3.1464930000000002E-3</v>
      </c>
      <c r="AO690" s="258">
        <v>1.3088262E-3</v>
      </c>
      <c r="AP690" s="258">
        <v>3.0103176E-3</v>
      </c>
      <c r="AQ690" s="258">
        <v>2.1914893000000001E-4</v>
      </c>
      <c r="AR690" s="258">
        <v>0.30455748999999999</v>
      </c>
      <c r="AT690" s="193"/>
      <c r="AU690" s="193"/>
      <c r="AV690" s="193"/>
      <c r="AW690" s="193"/>
      <c r="AX690" s="193"/>
      <c r="AY690" s="193"/>
      <c r="AZ690" s="193"/>
      <c r="BA690" s="193"/>
      <c r="BB690" s="193"/>
      <c r="BC690" s="193"/>
      <c r="BD690" s="193"/>
      <c r="BE690" s="315"/>
      <c r="BF690" s="315"/>
      <c r="BG690" s="315"/>
      <c r="BH690" s="315"/>
      <c r="BI690" s="315"/>
      <c r="BJ690" s="315"/>
      <c r="BK690" s="315"/>
    </row>
    <row r="691" spans="1:63" x14ac:dyDescent="0.25">
      <c r="A691" s="9"/>
      <c r="B691" s="184" t="s">
        <v>5770</v>
      </c>
      <c r="C691" s="25" t="s">
        <v>2592</v>
      </c>
      <c r="D691" s="193">
        <v>1.3129979000000001</v>
      </c>
      <c r="E691" s="193">
        <v>0.90462982000000003</v>
      </c>
      <c r="F691" s="193">
        <v>0.19610216</v>
      </c>
      <c r="G691" s="193">
        <v>4.0670789999999998E-2</v>
      </c>
      <c r="H691" s="193">
        <v>1.8753171999999999E-2</v>
      </c>
      <c r="I691" s="193">
        <v>3.2250890999999997E-2</v>
      </c>
      <c r="J691" s="193">
        <v>2.8810783E-2</v>
      </c>
      <c r="K691" s="193">
        <v>1.0545139000000001E-3</v>
      </c>
      <c r="L691" s="193">
        <v>9.0725759000000003E-2</v>
      </c>
      <c r="M691" s="193">
        <v>0</v>
      </c>
      <c r="N691" s="193">
        <v>0</v>
      </c>
      <c r="O691" s="193">
        <v>0</v>
      </c>
      <c r="P691" s="199">
        <f t="shared" si="85"/>
        <v>6.7009616296296297</v>
      </c>
      <c r="Q691" s="240">
        <v>156.84882999999999</v>
      </c>
      <c r="R691" s="99">
        <v>126.84065</v>
      </c>
      <c r="S691" s="99">
        <v>25.196079999999998</v>
      </c>
      <c r="T691" s="99">
        <v>5.8004999999999998E-5</v>
      </c>
      <c r="U691" s="99">
        <v>1.2312000000000001</v>
      </c>
      <c r="V691" s="99">
        <v>0.43024489999999999</v>
      </c>
      <c r="W691" s="99">
        <v>3.1505999999999998</v>
      </c>
      <c r="X691" s="241">
        <f t="shared" si="86"/>
        <v>0.72736819002547004</v>
      </c>
      <c r="Y691" s="241">
        <f t="shared" si="87"/>
        <v>0.27893210652400002</v>
      </c>
      <c r="Z691" s="241">
        <f t="shared" si="88"/>
        <v>0.13056720241146999</v>
      </c>
      <c r="AA691" s="241">
        <f t="shared" si="89"/>
        <v>0.31786888109</v>
      </c>
      <c r="AB691" s="258">
        <v>0.18573638000000001</v>
      </c>
      <c r="AC691" s="258">
        <v>1.1297858E-4</v>
      </c>
      <c r="AD691" s="258">
        <v>5.1742267000000002E-2</v>
      </c>
      <c r="AE691" s="258">
        <v>1.4753464E-5</v>
      </c>
      <c r="AF691" s="258">
        <v>4.0568909E-2</v>
      </c>
      <c r="AG691" s="258">
        <v>7.5681847999999996E-4</v>
      </c>
      <c r="AH691" s="258">
        <v>0.12156048</v>
      </c>
      <c r="AI691" s="258">
        <v>3.2052082E-4</v>
      </c>
      <c r="AJ691" s="258">
        <v>3.3739677999999998E-4</v>
      </c>
      <c r="AK691" s="258">
        <v>5.3795703999999999E-4</v>
      </c>
      <c r="AL691" s="258">
        <v>3.4844744000000002E-5</v>
      </c>
      <c r="AM691" s="258">
        <v>1.1642747E-7</v>
      </c>
      <c r="AN691" s="258">
        <v>3.2744897E-3</v>
      </c>
      <c r="AO691" s="258">
        <v>1.3639622999999999E-3</v>
      </c>
      <c r="AP691" s="258">
        <v>3.1374345999999999E-3</v>
      </c>
      <c r="AQ691" s="258">
        <v>2.1901108999999999E-4</v>
      </c>
      <c r="AR691" s="258">
        <v>0.31764987</v>
      </c>
      <c r="AT691" s="193"/>
      <c r="AU691" s="193"/>
      <c r="AV691" s="193"/>
      <c r="AW691" s="193"/>
      <c r="AX691" s="193"/>
      <c r="AY691" s="193"/>
      <c r="AZ691" s="193"/>
      <c r="BA691" s="193"/>
      <c r="BB691" s="193"/>
      <c r="BC691" s="193"/>
      <c r="BD691" s="193"/>
      <c r="BE691" s="315"/>
      <c r="BF691" s="315"/>
      <c r="BG691" s="315"/>
      <c r="BH691" s="315"/>
      <c r="BI691" s="315"/>
      <c r="BJ691" s="315"/>
      <c r="BK691" s="315"/>
    </row>
    <row r="692" spans="1:63" x14ac:dyDescent="0.25">
      <c r="A692" s="9"/>
      <c r="B692" s="184" t="s">
        <v>5770</v>
      </c>
      <c r="C692" s="25" t="s">
        <v>1772</v>
      </c>
      <c r="D692" s="193">
        <v>4.7836230000000004</v>
      </c>
      <c r="E692" s="193">
        <v>1.7209753999999999</v>
      </c>
      <c r="F692" s="193">
        <v>2.6223939999999999</v>
      </c>
      <c r="G692" s="193">
        <v>6.6683244000000003E-2</v>
      </c>
      <c r="H692" s="193">
        <v>2.7102986999999999E-2</v>
      </c>
      <c r="I692" s="193">
        <v>5.1641422999999999E-2</v>
      </c>
      <c r="J692" s="193">
        <v>0.12806376999999999</v>
      </c>
      <c r="K692" s="193">
        <v>1.4767559E-3</v>
      </c>
      <c r="L692" s="193">
        <v>0.16528538000000001</v>
      </c>
      <c r="M692" s="193">
        <v>0</v>
      </c>
      <c r="N692" s="193">
        <v>0</v>
      </c>
      <c r="O692" s="193">
        <v>0</v>
      </c>
      <c r="P692" s="199">
        <f t="shared" si="85"/>
        <v>12.747965925925925</v>
      </c>
      <c r="Q692" s="240">
        <v>252.72892999999999</v>
      </c>
      <c r="R692" s="99">
        <v>198.14384000000001</v>
      </c>
      <c r="S692" s="99">
        <v>45.366720000000001</v>
      </c>
      <c r="T692" s="99">
        <v>1.0938999999999999E-4</v>
      </c>
      <c r="U692" s="99">
        <v>1.8617999999999999</v>
      </c>
      <c r="V692" s="99">
        <v>0.54666459999999995</v>
      </c>
      <c r="W692" s="99">
        <v>6.8098000000000001</v>
      </c>
      <c r="X692" s="241">
        <f t="shared" si="86"/>
        <v>1.7035311453031499</v>
      </c>
      <c r="Y692" s="241">
        <f t="shared" si="87"/>
        <v>0.96426058636300005</v>
      </c>
      <c r="Z692" s="241">
        <f t="shared" si="88"/>
        <v>0.24264307696015</v>
      </c>
      <c r="AA692" s="241">
        <f t="shared" si="89"/>
        <v>0.49662748197999995</v>
      </c>
      <c r="AB692" s="258">
        <v>0.33201913999999999</v>
      </c>
      <c r="AC692" s="258">
        <v>5.2266053000000002E-3</v>
      </c>
      <c r="AD692" s="258">
        <v>0.21723755</v>
      </c>
      <c r="AE692" s="258">
        <v>9.2858263000000004E-5</v>
      </c>
      <c r="AF692" s="258">
        <v>0.40828639</v>
      </c>
      <c r="AG692" s="258">
        <v>1.3980428E-3</v>
      </c>
      <c r="AH692" s="258">
        <v>0.21728053</v>
      </c>
      <c r="AI692" s="258">
        <v>4.4514854E-3</v>
      </c>
      <c r="AJ692" s="258">
        <v>4.6230999E-4</v>
      </c>
      <c r="AK692" s="258">
        <v>6.6518454000000001E-3</v>
      </c>
      <c r="AL692" s="258">
        <v>1.0989704E-4</v>
      </c>
      <c r="AM692" s="258">
        <v>4.6743015000000001E-7</v>
      </c>
      <c r="AN692" s="258">
        <v>5.5766501000000003E-3</v>
      </c>
      <c r="AO692" s="258">
        <v>2.2869725000000001E-3</v>
      </c>
      <c r="AP692" s="258">
        <v>5.8229190999999998E-3</v>
      </c>
      <c r="AQ692" s="258">
        <v>3.9774198E-4</v>
      </c>
      <c r="AR692" s="258">
        <v>0.49622973999999997</v>
      </c>
      <c r="AT692" s="193"/>
      <c r="AU692" s="193"/>
      <c r="AV692" s="193"/>
      <c r="AW692" s="193"/>
      <c r="AX692" s="193"/>
      <c r="AY692" s="193"/>
      <c r="AZ692" s="193"/>
      <c r="BA692" s="193"/>
      <c r="BB692" s="193"/>
      <c r="BC692" s="193"/>
      <c r="BD692" s="193"/>
      <c r="BE692" s="315"/>
      <c r="BF692" s="315"/>
      <c r="BG692" s="315"/>
      <c r="BH692" s="315"/>
      <c r="BI692" s="315"/>
      <c r="BJ692" s="315"/>
      <c r="BK692" s="315"/>
    </row>
    <row r="693" spans="1:63" x14ac:dyDescent="0.25">
      <c r="A693" s="9"/>
      <c r="B693" s="184" t="s">
        <v>5770</v>
      </c>
      <c r="C693" s="25" t="s">
        <v>1773</v>
      </c>
      <c r="D693" s="193">
        <v>4.9417758999999997</v>
      </c>
      <c r="E693" s="193">
        <v>1.8350367000000001</v>
      </c>
      <c r="F693" s="193">
        <v>2.6510454999999999</v>
      </c>
      <c r="G693" s="193">
        <v>7.6466208999999993E-2</v>
      </c>
      <c r="H693" s="193">
        <v>2.7247080999999999E-2</v>
      </c>
      <c r="I693" s="193">
        <v>5.6727316999999999E-2</v>
      </c>
      <c r="J693" s="193">
        <v>0.12845154</v>
      </c>
      <c r="K693" s="193">
        <v>1.4975658E-3</v>
      </c>
      <c r="L693" s="193">
        <v>0.16530407</v>
      </c>
      <c r="M693" s="193">
        <v>0</v>
      </c>
      <c r="N693" s="193">
        <v>0</v>
      </c>
      <c r="O693" s="193">
        <v>0</v>
      </c>
      <c r="P693" s="199">
        <f t="shared" si="85"/>
        <v>13.592864444444444</v>
      </c>
      <c r="Q693" s="240">
        <v>255.92780999999999</v>
      </c>
      <c r="R693" s="99">
        <v>208.36063999999999</v>
      </c>
      <c r="S693" s="99">
        <v>39.713520000000003</v>
      </c>
      <c r="T693" s="99">
        <v>1.1287E-4</v>
      </c>
      <c r="U693" s="99">
        <v>2.0318000000000001</v>
      </c>
      <c r="V693" s="99">
        <v>0.67833719999999997</v>
      </c>
      <c r="W693" s="99">
        <v>5.1433999999999997</v>
      </c>
      <c r="X693" s="241">
        <f t="shared" si="86"/>
        <v>1.7811293427189501</v>
      </c>
      <c r="Y693" s="241">
        <f t="shared" si="87"/>
        <v>1.0001792590830001</v>
      </c>
      <c r="Z693" s="241">
        <f t="shared" si="88"/>
        <v>0.25873257669595001</v>
      </c>
      <c r="AA693" s="241">
        <f t="shared" si="89"/>
        <v>0.52221750694000002</v>
      </c>
      <c r="AB693" s="258">
        <v>0.35543863999999997</v>
      </c>
      <c r="AC693" s="258">
        <v>5.2277595E-3</v>
      </c>
      <c r="AD693" s="258">
        <v>0.22447847000000001</v>
      </c>
      <c r="AE693" s="258">
        <v>9.4191083E-5</v>
      </c>
      <c r="AF693" s="258">
        <v>0.41373654999999998</v>
      </c>
      <c r="AG693" s="258">
        <v>1.2036485E-3</v>
      </c>
      <c r="AH693" s="258">
        <v>0.2326087</v>
      </c>
      <c r="AI693" s="258">
        <v>4.4984674999999997E-3</v>
      </c>
      <c r="AJ693" s="258">
        <v>5.4955597999999995E-4</v>
      </c>
      <c r="AK693" s="258">
        <v>6.6651549999999999E-3</v>
      </c>
      <c r="AL693" s="258">
        <v>1.1697023E-4</v>
      </c>
      <c r="AM693" s="258">
        <v>4.8868595000000004E-7</v>
      </c>
      <c r="AN693" s="258">
        <v>5.8272558000000002E-3</v>
      </c>
      <c r="AO693" s="258">
        <v>2.3948430999999998E-3</v>
      </c>
      <c r="AP693" s="258">
        <v>6.0711404000000002E-3</v>
      </c>
      <c r="AQ693" s="258">
        <v>3.9747694E-4</v>
      </c>
      <c r="AR693" s="258">
        <v>0.52182002999999999</v>
      </c>
      <c r="AT693" s="193"/>
      <c r="AU693" s="193"/>
      <c r="AV693" s="193"/>
      <c r="AW693" s="193"/>
      <c r="AX693" s="193"/>
      <c r="AY693" s="193"/>
      <c r="AZ693" s="193"/>
      <c r="BA693" s="193"/>
      <c r="BB693" s="193"/>
      <c r="BC693" s="193"/>
      <c r="BD693" s="193"/>
      <c r="BE693" s="315"/>
      <c r="BF693" s="315"/>
      <c r="BG693" s="315"/>
      <c r="BH693" s="315"/>
      <c r="BI693" s="315"/>
      <c r="BJ693" s="315"/>
      <c r="BK693" s="315"/>
    </row>
    <row r="694" spans="1:63" x14ac:dyDescent="0.25">
      <c r="A694" s="9"/>
      <c r="B694" s="184" t="s">
        <v>5770</v>
      </c>
      <c r="C694" s="25" t="s">
        <v>5519</v>
      </c>
      <c r="D694" s="193">
        <v>2.6077550999999999</v>
      </c>
      <c r="E694" s="193">
        <v>1.1150943</v>
      </c>
      <c r="F694" s="193">
        <v>0.22349408000000001</v>
      </c>
      <c r="G694" s="193">
        <v>6.8891236999999994E-2</v>
      </c>
      <c r="H694" s="193">
        <v>4.0299519999999998E-2</v>
      </c>
      <c r="I694" s="193">
        <v>3.5591079999999997E-2</v>
      </c>
      <c r="J694" s="193">
        <v>1.0165223000000001</v>
      </c>
      <c r="K694" s="193">
        <v>1.0240496E-3</v>
      </c>
      <c r="L694" s="193">
        <v>0.10683853</v>
      </c>
      <c r="M694" s="193">
        <v>0</v>
      </c>
      <c r="N694" s="193">
        <v>0</v>
      </c>
      <c r="O694" s="193">
        <v>0</v>
      </c>
      <c r="P694" s="199">
        <f t="shared" si="85"/>
        <v>8.2599577777777764</v>
      </c>
      <c r="Q694" s="240">
        <v>169.58981</v>
      </c>
      <c r="R694" s="99">
        <v>140.33994999999999</v>
      </c>
      <c r="S694" s="99">
        <v>24.445679999999999</v>
      </c>
      <c r="T694" s="99">
        <v>6.2916000000000005E-5</v>
      </c>
      <c r="U694" s="99">
        <v>1.2781</v>
      </c>
      <c r="V694" s="99">
        <v>0.40211760000000002</v>
      </c>
      <c r="W694" s="99">
        <v>3.1238999999999999</v>
      </c>
      <c r="X694" s="241">
        <f t="shared" si="86"/>
        <v>0.83727651657853008</v>
      </c>
      <c r="Y694" s="241">
        <f t="shared" si="87"/>
        <v>0.32631440226200004</v>
      </c>
      <c r="Z694" s="241">
        <f t="shared" si="88"/>
        <v>0.15927171497653</v>
      </c>
      <c r="AA694" s="241">
        <f t="shared" si="89"/>
        <v>0.35169039933999996</v>
      </c>
      <c r="AB694" s="258">
        <v>0.22894141000000001</v>
      </c>
      <c r="AC694" s="258">
        <v>1.0983932E-4</v>
      </c>
      <c r="AD694" s="258">
        <v>5.0222687000000002E-2</v>
      </c>
      <c r="AE694" s="258">
        <v>2.0417792000000001E-5</v>
      </c>
      <c r="AF694" s="258">
        <v>4.6303689000000002E-2</v>
      </c>
      <c r="AG694" s="258">
        <v>7.1635915000000001E-4</v>
      </c>
      <c r="AH694" s="258">
        <v>0.14982533000000001</v>
      </c>
      <c r="AI694" s="258">
        <v>3.7094070000000002E-4</v>
      </c>
      <c r="AJ694" s="258">
        <v>3.2990097000000002E-4</v>
      </c>
      <c r="AK694" s="258">
        <v>3.2076669000000001E-4</v>
      </c>
      <c r="AL694" s="258">
        <v>5.9381527000000001E-5</v>
      </c>
      <c r="AM694" s="258">
        <v>1.1968953E-7</v>
      </c>
      <c r="AN694" s="258">
        <v>3.6971145000000002E-3</v>
      </c>
      <c r="AO694" s="258">
        <v>1.4979468000000001E-3</v>
      </c>
      <c r="AP694" s="258">
        <v>3.1702140999999998E-3</v>
      </c>
      <c r="AQ694" s="258">
        <v>2.5663934000000002E-4</v>
      </c>
      <c r="AR694" s="258">
        <v>0.35143375999999998</v>
      </c>
      <c r="AT694" s="193"/>
      <c r="AU694" s="193"/>
      <c r="AV694" s="193"/>
      <c r="AW694" s="193"/>
      <c r="AX694" s="193"/>
      <c r="AY694" s="193"/>
      <c r="AZ694" s="193"/>
      <c r="BA694" s="193"/>
      <c r="BB694" s="193"/>
      <c r="BC694" s="193"/>
      <c r="BD694" s="193"/>
      <c r="BE694" s="315"/>
      <c r="BF694" s="315"/>
      <c r="BG694" s="315"/>
      <c r="BH694" s="315"/>
      <c r="BI694" s="315"/>
      <c r="BJ694" s="315"/>
      <c r="BK694" s="315"/>
    </row>
    <row r="695" spans="1:63" x14ac:dyDescent="0.25">
      <c r="A695" s="43"/>
      <c r="B695" s="184" t="s">
        <v>5770</v>
      </c>
      <c r="C695" s="25" t="s">
        <v>1774</v>
      </c>
      <c r="D695" s="193">
        <v>2.5787068999999998</v>
      </c>
      <c r="E695" s="193">
        <v>1.32077</v>
      </c>
      <c r="F695" s="193">
        <v>0.83961856000000001</v>
      </c>
      <c r="G695" s="193">
        <v>7.5506946000000005E-2</v>
      </c>
      <c r="H695" s="193">
        <v>2.0846831E-2</v>
      </c>
      <c r="I695" s="193">
        <v>4.6029641000000003E-2</v>
      </c>
      <c r="J695" s="193">
        <v>0.13426336</v>
      </c>
      <c r="K695" s="193">
        <v>1.0078515999999999E-3</v>
      </c>
      <c r="L695" s="193">
        <v>0.14066371</v>
      </c>
      <c r="M695" s="193">
        <v>0</v>
      </c>
      <c r="N695" s="193">
        <v>0</v>
      </c>
      <c r="O695" s="193">
        <v>0</v>
      </c>
      <c r="P695" s="199">
        <f t="shared" si="85"/>
        <v>9.7834814814814806</v>
      </c>
      <c r="Q695" s="240">
        <v>204.19255999999999</v>
      </c>
      <c r="R695" s="99">
        <v>155.43655999999999</v>
      </c>
      <c r="S695" s="99">
        <v>40.549599999999998</v>
      </c>
      <c r="T695" s="99">
        <v>1.3005E-3</v>
      </c>
      <c r="U695" s="99">
        <v>1.6397999999999999</v>
      </c>
      <c r="V695" s="99">
        <v>0.50490069999999998</v>
      </c>
      <c r="W695" s="99">
        <v>6.0603999999999996</v>
      </c>
      <c r="X695" s="241">
        <f t="shared" si="86"/>
        <v>1.0696991166030299</v>
      </c>
      <c r="Y695" s="241">
        <f t="shared" si="87"/>
        <v>0.491070187597</v>
      </c>
      <c r="Z695" s="241">
        <f t="shared" si="88"/>
        <v>0.18879277798602997</v>
      </c>
      <c r="AA695" s="241">
        <f t="shared" si="89"/>
        <v>0.38983615102000002</v>
      </c>
      <c r="AB695" s="258">
        <v>0.26343609000000001</v>
      </c>
      <c r="AC695" s="258">
        <v>1.9348596999999999E-3</v>
      </c>
      <c r="AD695" s="258">
        <v>8.6351771999999993E-2</v>
      </c>
      <c r="AE695" s="258">
        <v>3.1964297E-5</v>
      </c>
      <c r="AF695" s="258">
        <v>0.13805793999999999</v>
      </c>
      <c r="AG695" s="258">
        <v>1.2575615999999999E-3</v>
      </c>
      <c r="AH695" s="258">
        <v>0.17240470999999999</v>
      </c>
      <c r="AI695" s="258">
        <v>1.4178006999999999E-3</v>
      </c>
      <c r="AJ695" s="258">
        <v>4.4747841E-4</v>
      </c>
      <c r="AK695" s="258">
        <v>1.3186012E-3</v>
      </c>
      <c r="AL695" s="258">
        <v>7.2785363999999998E-5</v>
      </c>
      <c r="AM695" s="258">
        <v>1.8471203E-7</v>
      </c>
      <c r="AN695" s="258">
        <v>4.8028124000000002E-3</v>
      </c>
      <c r="AO695" s="258">
        <v>2.0750756999999998E-3</v>
      </c>
      <c r="AP695" s="258">
        <v>6.2533294999999999E-3</v>
      </c>
      <c r="AQ695" s="258">
        <v>5.1637101999999998E-4</v>
      </c>
      <c r="AR695" s="258">
        <v>0.38931978</v>
      </c>
      <c r="AT695" s="193"/>
      <c r="AU695" s="193"/>
      <c r="AV695" s="193"/>
      <c r="AW695" s="193"/>
      <c r="AX695" s="193"/>
      <c r="AY695" s="193"/>
      <c r="AZ695" s="193"/>
      <c r="BA695" s="193"/>
      <c r="BB695" s="193"/>
      <c r="BC695" s="193"/>
      <c r="BD695" s="193"/>
      <c r="BE695" s="315"/>
      <c r="BF695" s="315"/>
      <c r="BG695" s="315"/>
      <c r="BH695" s="315"/>
      <c r="BI695" s="315"/>
      <c r="BJ695" s="315"/>
      <c r="BK695" s="315"/>
    </row>
    <row r="696" spans="1:63" x14ac:dyDescent="0.25">
      <c r="A696" s="43"/>
      <c r="B696" s="184" t="s">
        <v>5770</v>
      </c>
      <c r="C696" s="25" t="s">
        <v>1775</v>
      </c>
      <c r="D696" s="193">
        <v>2.7129902000000001</v>
      </c>
      <c r="E696" s="193">
        <v>1.4176447000000001</v>
      </c>
      <c r="F696" s="193">
        <v>0.86391552000000005</v>
      </c>
      <c r="G696" s="193">
        <v>8.3814603000000001E-2</v>
      </c>
      <c r="H696" s="193">
        <v>2.0969239000000001E-2</v>
      </c>
      <c r="I696" s="193">
        <v>5.0348532000000001E-2</v>
      </c>
      <c r="J696" s="193">
        <v>0.13459262999999999</v>
      </c>
      <c r="K696" s="193">
        <v>1.0255684000000001E-3</v>
      </c>
      <c r="L696" s="193">
        <v>0.14067938999999999</v>
      </c>
      <c r="M696" s="193">
        <v>0</v>
      </c>
      <c r="N696" s="193">
        <v>0</v>
      </c>
      <c r="O696" s="193">
        <v>0</v>
      </c>
      <c r="P696" s="199">
        <f t="shared" si="85"/>
        <v>10.501071851851853</v>
      </c>
      <c r="Q696" s="240">
        <v>206.91560999999999</v>
      </c>
      <c r="R696" s="99">
        <v>164.11936</v>
      </c>
      <c r="S696" s="99">
        <v>35.748719999999999</v>
      </c>
      <c r="T696" s="99">
        <v>1.3035E-3</v>
      </c>
      <c r="U696" s="99">
        <v>1.7842</v>
      </c>
      <c r="V696" s="99">
        <v>0.61672800000000005</v>
      </c>
      <c r="W696" s="99">
        <v>4.6452999999999998</v>
      </c>
      <c r="X696" s="241">
        <f t="shared" si="86"/>
        <v>1.1356149674673501</v>
      </c>
      <c r="Y696" s="241">
        <f t="shared" si="87"/>
        <v>0.52157222290400007</v>
      </c>
      <c r="Z696" s="241">
        <f t="shared" si="88"/>
        <v>0.20245876823334999</v>
      </c>
      <c r="AA696" s="241">
        <f t="shared" si="89"/>
        <v>0.41158397633000005</v>
      </c>
      <c r="AB696" s="258">
        <v>0.28332678</v>
      </c>
      <c r="AC696" s="258">
        <v>1.9358400999999999E-3</v>
      </c>
      <c r="AD696" s="258">
        <v>9.2502141999999996E-2</v>
      </c>
      <c r="AE696" s="258">
        <v>3.3096304000000001E-5</v>
      </c>
      <c r="AF696" s="258">
        <v>0.14268189000000001</v>
      </c>
      <c r="AG696" s="258">
        <v>1.0924744999999999E-3</v>
      </c>
      <c r="AH696" s="258">
        <v>0.18542326000000001</v>
      </c>
      <c r="AI696" s="258">
        <v>1.4576370999999999E-3</v>
      </c>
      <c r="AJ696" s="258">
        <v>5.2156917999999998E-4</v>
      </c>
      <c r="AK696" s="258">
        <v>1.3298994E-3</v>
      </c>
      <c r="AL696" s="258">
        <v>7.8792389000000005E-5</v>
      </c>
      <c r="AM696" s="258">
        <v>2.0276435E-7</v>
      </c>
      <c r="AN696" s="258">
        <v>5.0159697000000001E-3</v>
      </c>
      <c r="AO696" s="258">
        <v>2.1666866999999999E-3</v>
      </c>
      <c r="AP696" s="258">
        <v>6.4647510000000004E-3</v>
      </c>
      <c r="AQ696" s="258">
        <v>5.1614632999999997E-4</v>
      </c>
      <c r="AR696" s="258">
        <v>0.41106783000000002</v>
      </c>
      <c r="AT696" s="193"/>
      <c r="AU696" s="193"/>
      <c r="AV696" s="193"/>
      <c r="AW696" s="193"/>
      <c r="AX696" s="193"/>
      <c r="AY696" s="193"/>
      <c r="AZ696" s="193"/>
      <c r="BA696" s="193"/>
      <c r="BB696" s="193"/>
      <c r="BC696" s="193"/>
      <c r="BD696" s="193"/>
      <c r="BE696" s="315"/>
      <c r="BF696" s="315"/>
      <c r="BG696" s="315"/>
      <c r="BH696" s="315"/>
      <c r="BI696" s="315"/>
      <c r="BJ696" s="315"/>
      <c r="BK696" s="315"/>
    </row>
    <row r="697" spans="1:63" x14ac:dyDescent="0.25">
      <c r="A697" s="9"/>
      <c r="B697" s="184" t="s">
        <v>5770</v>
      </c>
      <c r="C697" s="25" t="s">
        <v>1776</v>
      </c>
      <c r="D697" s="193">
        <v>1.6163335000000001</v>
      </c>
      <c r="E697" s="193">
        <v>1.1839653999999999</v>
      </c>
      <c r="F697" s="193">
        <v>0.21096492</v>
      </c>
      <c r="G697" s="193">
        <v>4.6671510999999999E-2</v>
      </c>
      <c r="H697" s="193">
        <v>1.3105996999999999E-2</v>
      </c>
      <c r="I697" s="193">
        <v>3.5946538E-2</v>
      </c>
      <c r="J697" s="193">
        <v>2.8269289999999999E-2</v>
      </c>
      <c r="K697" s="193">
        <v>7.7538968999999998E-4</v>
      </c>
      <c r="L697" s="193">
        <v>9.6634429999999993E-2</v>
      </c>
      <c r="M697" s="193">
        <v>0</v>
      </c>
      <c r="N697" s="193">
        <v>0</v>
      </c>
      <c r="O697" s="193">
        <v>0</v>
      </c>
      <c r="P697" s="199">
        <f t="shared" si="85"/>
        <v>8.7701140740740726</v>
      </c>
      <c r="Q697" s="240">
        <v>177.66750999999999</v>
      </c>
      <c r="R697" s="99">
        <v>138.09654</v>
      </c>
      <c r="S697" s="99">
        <v>33.00752</v>
      </c>
      <c r="T697" s="99">
        <v>5.6613999999999997E-5</v>
      </c>
      <c r="U697" s="99">
        <v>1.3426</v>
      </c>
      <c r="V697" s="99">
        <v>0.38479180000000002</v>
      </c>
      <c r="W697" s="99">
        <v>4.8360000000000003</v>
      </c>
      <c r="X697" s="241">
        <f t="shared" si="86"/>
        <v>0.85798868373844994</v>
      </c>
      <c r="Y697" s="241">
        <f t="shared" si="87"/>
        <v>0.34398466830699997</v>
      </c>
      <c r="Z697" s="241">
        <f t="shared" si="88"/>
        <v>0.16771378591145</v>
      </c>
      <c r="AA697" s="241">
        <f t="shared" si="89"/>
        <v>0.34629022951999999</v>
      </c>
      <c r="AB697" s="258">
        <v>0.24308916999999999</v>
      </c>
      <c r="AC697" s="258">
        <v>1.5459693000000001E-4</v>
      </c>
      <c r="AD697" s="258">
        <v>5.4547601000000001E-2</v>
      </c>
      <c r="AE697" s="258">
        <v>1.6127237000000002E-5</v>
      </c>
      <c r="AF697" s="258">
        <v>4.5202224999999999E-2</v>
      </c>
      <c r="AG697" s="258">
        <v>9.7494813999999999E-4</v>
      </c>
      <c r="AH697" s="258">
        <v>0.15907625</v>
      </c>
      <c r="AI697" s="258">
        <v>3.4678284000000002E-4</v>
      </c>
      <c r="AJ697" s="258">
        <v>3.4371400000000001E-4</v>
      </c>
      <c r="AK697" s="258">
        <v>6.1546957E-4</v>
      </c>
      <c r="AL697" s="258">
        <v>4.5032425999999997E-5</v>
      </c>
      <c r="AM697" s="258">
        <v>1.2067545E-7</v>
      </c>
      <c r="AN697" s="258">
        <v>3.3675328000000002E-3</v>
      </c>
      <c r="AO697" s="258">
        <v>1.3559086000000001E-3</v>
      </c>
      <c r="AP697" s="258">
        <v>2.5629749999999999E-3</v>
      </c>
      <c r="AQ697" s="258">
        <v>2.3322952000000001E-4</v>
      </c>
      <c r="AR697" s="258">
        <v>0.346057</v>
      </c>
      <c r="AT697" s="193"/>
      <c r="AU697" s="193"/>
      <c r="AV697" s="193"/>
      <c r="AW697" s="193"/>
      <c r="AX697" s="193"/>
      <c r="AY697" s="193"/>
      <c r="AZ697" s="193"/>
      <c r="BA697" s="193"/>
      <c r="BB697" s="193"/>
      <c r="BC697" s="193"/>
      <c r="BD697" s="193"/>
      <c r="BE697" s="315"/>
      <c r="BF697" s="315"/>
      <c r="BG697" s="315"/>
      <c r="BH697" s="315"/>
      <c r="BI697" s="315"/>
      <c r="BJ697" s="315"/>
      <c r="BK697" s="315"/>
    </row>
    <row r="698" spans="1:63" x14ac:dyDescent="0.25">
      <c r="A698" s="9"/>
      <c r="B698" s="184" t="s">
        <v>5770</v>
      </c>
      <c r="C698" s="25" t="s">
        <v>1777</v>
      </c>
      <c r="D698" s="193">
        <v>1.7283390000000001</v>
      </c>
      <c r="E698" s="193">
        <v>1.2647682</v>
      </c>
      <c r="F698" s="193">
        <v>0.23123339000000001</v>
      </c>
      <c r="G698" s="193">
        <v>5.3601067000000002E-2</v>
      </c>
      <c r="H698" s="193">
        <v>1.320818E-2</v>
      </c>
      <c r="I698" s="193">
        <v>3.9548724E-2</v>
      </c>
      <c r="J698" s="193">
        <v>2.8543843999999999E-2</v>
      </c>
      <c r="K698" s="193">
        <v>7.9015178000000003E-4</v>
      </c>
      <c r="L698" s="193">
        <v>9.6645479000000006E-2</v>
      </c>
      <c r="M698" s="193">
        <v>0</v>
      </c>
      <c r="N698" s="193">
        <v>0</v>
      </c>
      <c r="O698" s="193">
        <v>0</v>
      </c>
      <c r="P698" s="199">
        <f t="shared" si="85"/>
        <v>9.3686533333333326</v>
      </c>
      <c r="Q698" s="240">
        <v>179.93439000000001</v>
      </c>
      <c r="R698" s="99">
        <v>145.33461</v>
      </c>
      <c r="S698" s="99">
        <v>29.002960000000002</v>
      </c>
      <c r="T698" s="99">
        <v>5.9080999999999999E-5</v>
      </c>
      <c r="U698" s="99">
        <v>1.4630000000000001</v>
      </c>
      <c r="V698" s="99">
        <v>0.47806280000000001</v>
      </c>
      <c r="W698" s="99">
        <v>3.6556999999999999</v>
      </c>
      <c r="X698" s="241">
        <f t="shared" si="86"/>
        <v>0.91295789257473992</v>
      </c>
      <c r="Y698" s="241">
        <f t="shared" si="87"/>
        <v>0.36942642680500004</v>
      </c>
      <c r="Z698" s="241">
        <f t="shared" si="88"/>
        <v>0.17911205626973997</v>
      </c>
      <c r="AA698" s="241">
        <f t="shared" si="89"/>
        <v>0.36441940949999996</v>
      </c>
      <c r="AB698" s="258">
        <v>0.25967992000000001</v>
      </c>
      <c r="AC698" s="258">
        <v>1.5541426999999999E-4</v>
      </c>
      <c r="AD698" s="258">
        <v>5.9677455999999997E-2</v>
      </c>
      <c r="AE698" s="258">
        <v>1.7071435E-5</v>
      </c>
      <c r="AF698" s="258">
        <v>4.9059307000000003E-2</v>
      </c>
      <c r="AG698" s="258">
        <v>8.3725810000000005E-4</v>
      </c>
      <c r="AH698" s="258">
        <v>0.16993496</v>
      </c>
      <c r="AI698" s="258">
        <v>3.8001431999999999E-4</v>
      </c>
      <c r="AJ698" s="258">
        <v>4.0551292999999999E-4</v>
      </c>
      <c r="AK698" s="258">
        <v>6.2489774999999995E-4</v>
      </c>
      <c r="AL698" s="258">
        <v>5.0042937000000003E-5</v>
      </c>
      <c r="AM698" s="258">
        <v>1.3573274E-7</v>
      </c>
      <c r="AN698" s="258">
        <v>3.5450354999999999E-3</v>
      </c>
      <c r="AO698" s="258">
        <v>1.4323512E-3</v>
      </c>
      <c r="AP698" s="258">
        <v>2.7391058999999998E-3</v>
      </c>
      <c r="AQ698" s="258">
        <v>2.330395E-4</v>
      </c>
      <c r="AR698" s="258">
        <v>0.36418636999999998</v>
      </c>
      <c r="AT698" s="193"/>
      <c r="AU698" s="193"/>
      <c r="AV698" s="193"/>
      <c r="AW698" s="193"/>
      <c r="AX698" s="193"/>
      <c r="AY698" s="193"/>
      <c r="AZ698" s="193"/>
      <c r="BA698" s="193"/>
      <c r="BB698" s="193"/>
      <c r="BC698" s="193"/>
      <c r="BD698" s="193"/>
      <c r="BE698" s="315"/>
      <c r="BF698" s="315"/>
      <c r="BG698" s="315"/>
      <c r="BH698" s="315"/>
      <c r="BI698" s="315"/>
      <c r="BJ698" s="315"/>
      <c r="BK698" s="315"/>
    </row>
    <row r="699" spans="1:63" x14ac:dyDescent="0.25">
      <c r="A699" s="9"/>
      <c r="B699" s="184" t="s">
        <v>5770</v>
      </c>
      <c r="C699" s="25" t="s">
        <v>1778</v>
      </c>
      <c r="D699" s="193">
        <v>4.2150420999999998</v>
      </c>
      <c r="E699" s="193">
        <v>0.92706876999999999</v>
      </c>
      <c r="F699" s="193">
        <v>2.5965653999999998</v>
      </c>
      <c r="G699" s="193">
        <v>0.13396944</v>
      </c>
      <c r="H699" s="193">
        <v>1.7867662999999999E-2</v>
      </c>
      <c r="I699" s="193">
        <v>3.4266935999999998E-2</v>
      </c>
      <c r="J699" s="193">
        <v>0.37970142000000001</v>
      </c>
      <c r="K699" s="193">
        <v>7.3452618000000003E-4</v>
      </c>
      <c r="L699" s="193">
        <v>0.12486789</v>
      </c>
      <c r="M699" s="193">
        <v>0</v>
      </c>
      <c r="N699" s="193">
        <v>0</v>
      </c>
      <c r="O699" s="193">
        <v>0</v>
      </c>
      <c r="P699" s="199">
        <f t="shared" si="85"/>
        <v>6.8671760740740737</v>
      </c>
      <c r="Q699" s="240">
        <v>151.86374000000001</v>
      </c>
      <c r="R699" s="99">
        <v>116.21545</v>
      </c>
      <c r="S699" s="99">
        <v>29.499680000000001</v>
      </c>
      <c r="T699" s="99">
        <v>8.5890999999999995E-5</v>
      </c>
      <c r="U699" s="99">
        <v>1.2088000000000001</v>
      </c>
      <c r="V699" s="99">
        <v>0.33142919999999998</v>
      </c>
      <c r="W699" s="99">
        <v>4.6082999999999998</v>
      </c>
      <c r="X699" s="241">
        <f t="shared" si="86"/>
        <v>1.0454487706701299</v>
      </c>
      <c r="Y699" s="241">
        <f t="shared" si="87"/>
        <v>0.61012912805399999</v>
      </c>
      <c r="Z699" s="241">
        <f t="shared" si="88"/>
        <v>0.13982445861612999</v>
      </c>
      <c r="AA699" s="241">
        <f t="shared" si="89"/>
        <v>0.29549518399999997</v>
      </c>
      <c r="AB699" s="258">
        <v>0.19033433999999999</v>
      </c>
      <c r="AC699" s="258">
        <v>9.9504339000000002E-5</v>
      </c>
      <c r="AD699" s="258">
        <v>5.0330280999999998E-2</v>
      </c>
      <c r="AE699" s="258">
        <v>3.5251684999999999E-5</v>
      </c>
      <c r="AF699" s="258">
        <v>0.36840661000000002</v>
      </c>
      <c r="AG699" s="258">
        <v>9.2314103000000003E-4</v>
      </c>
      <c r="AH699" s="258">
        <v>0.12456067</v>
      </c>
      <c r="AI699" s="258">
        <v>4.5374528999999999E-3</v>
      </c>
      <c r="AJ699" s="258">
        <v>2.9205527E-4</v>
      </c>
      <c r="AK699" s="258">
        <v>4.2063183999999998E-4</v>
      </c>
      <c r="AL699" s="258">
        <v>4.1048864000000001E-5</v>
      </c>
      <c r="AM699" s="258">
        <v>1.1484213E-7</v>
      </c>
      <c r="AN699" s="258">
        <v>3.9542574000000002E-3</v>
      </c>
      <c r="AO699" s="258">
        <v>1.8565583E-3</v>
      </c>
      <c r="AP699" s="258">
        <v>4.1616691999999999E-3</v>
      </c>
      <c r="AQ699" s="258">
        <v>4.4015540000000002E-3</v>
      </c>
      <c r="AR699" s="258">
        <v>0.29109362999999999</v>
      </c>
      <c r="AT699" s="193"/>
      <c r="AU699" s="193"/>
      <c r="AV699" s="193"/>
      <c r="AW699" s="193"/>
      <c r="AX699" s="193"/>
      <c r="AY699" s="193"/>
      <c r="AZ699" s="193"/>
      <c r="BA699" s="193"/>
      <c r="BB699" s="193"/>
      <c r="BC699" s="193"/>
      <c r="BD699" s="193"/>
      <c r="BE699" s="315"/>
      <c r="BF699" s="315"/>
      <c r="BG699" s="315"/>
      <c r="BH699" s="315"/>
      <c r="BI699" s="315"/>
      <c r="BJ699" s="315"/>
      <c r="BK699" s="315"/>
    </row>
    <row r="700" spans="1:63" x14ac:dyDescent="0.25">
      <c r="A700" s="43"/>
      <c r="B700" s="184" t="s">
        <v>5770</v>
      </c>
      <c r="C700" s="25" t="s">
        <v>1779</v>
      </c>
      <c r="D700" s="193">
        <v>4.3380707000000003</v>
      </c>
      <c r="E700" s="193">
        <v>1.0158513</v>
      </c>
      <c r="F700" s="193">
        <v>2.6187936999999999</v>
      </c>
      <c r="G700" s="193">
        <v>0.14158382</v>
      </c>
      <c r="H700" s="193">
        <v>1.7979821999999999E-2</v>
      </c>
      <c r="I700" s="193">
        <v>3.8225347999999999E-2</v>
      </c>
      <c r="J700" s="193">
        <v>0.38000325000000001</v>
      </c>
      <c r="K700" s="193">
        <v>7.5072653E-4</v>
      </c>
      <c r="L700" s="193">
        <v>0.12488264</v>
      </c>
      <c r="M700" s="193">
        <v>0</v>
      </c>
      <c r="N700" s="193">
        <v>0</v>
      </c>
      <c r="O700" s="193">
        <v>0</v>
      </c>
      <c r="P700" s="199">
        <f t="shared" si="85"/>
        <v>7.5248244444444436</v>
      </c>
      <c r="Q700" s="240">
        <v>154.35814999999999</v>
      </c>
      <c r="R700" s="99">
        <v>124.17197</v>
      </c>
      <c r="S700" s="99">
        <v>25.09976</v>
      </c>
      <c r="T700" s="99">
        <v>8.8602000000000003E-5</v>
      </c>
      <c r="U700" s="99">
        <v>1.3411</v>
      </c>
      <c r="V700" s="99">
        <v>0.43392340000000001</v>
      </c>
      <c r="W700" s="99">
        <v>3.3113000000000001</v>
      </c>
      <c r="X700" s="241">
        <f t="shared" si="86"/>
        <v>1.1058513803451999</v>
      </c>
      <c r="Y700" s="241">
        <f t="shared" si="87"/>
        <v>0.63807865153199994</v>
      </c>
      <c r="Z700" s="241">
        <f t="shared" si="88"/>
        <v>0.15234880041319998</v>
      </c>
      <c r="AA700" s="241">
        <f t="shared" si="89"/>
        <v>0.3154239284</v>
      </c>
      <c r="AB700" s="258">
        <v>0.20856353</v>
      </c>
      <c r="AC700" s="258">
        <v>1.0040265E-4</v>
      </c>
      <c r="AD700" s="258">
        <v>5.5967494E-2</v>
      </c>
      <c r="AE700" s="258">
        <v>3.6288982000000002E-5</v>
      </c>
      <c r="AF700" s="258">
        <v>0.37263908000000001</v>
      </c>
      <c r="AG700" s="258">
        <v>7.7185589999999998E-4</v>
      </c>
      <c r="AH700" s="258">
        <v>0.13649175</v>
      </c>
      <c r="AI700" s="258">
        <v>4.5738923999999997E-3</v>
      </c>
      <c r="AJ700" s="258">
        <v>3.5996375000000002E-4</v>
      </c>
      <c r="AK700" s="258">
        <v>4.3099014E-4</v>
      </c>
      <c r="AL700" s="258">
        <v>4.6555133999999997E-5</v>
      </c>
      <c r="AM700" s="258">
        <v>1.313892E-7</v>
      </c>
      <c r="AN700" s="258">
        <v>4.1494616000000003E-3</v>
      </c>
      <c r="AO700" s="258">
        <v>1.9405645E-3</v>
      </c>
      <c r="AP700" s="258">
        <v>4.3554915000000001E-3</v>
      </c>
      <c r="AQ700" s="258">
        <v>4.4013484000000004E-3</v>
      </c>
      <c r="AR700" s="258">
        <v>0.31102257999999999</v>
      </c>
      <c r="AT700" s="193"/>
      <c r="AU700" s="193"/>
      <c r="AV700" s="193"/>
      <c r="AW700" s="193"/>
      <c r="AX700" s="193"/>
      <c r="AY700" s="193"/>
      <c r="AZ700" s="193"/>
      <c r="BA700" s="193"/>
      <c r="BB700" s="193"/>
      <c r="BC700" s="193"/>
      <c r="BD700" s="193"/>
      <c r="BE700" s="315"/>
      <c r="BF700" s="315"/>
      <c r="BG700" s="315"/>
      <c r="BH700" s="315"/>
      <c r="BI700" s="315"/>
      <c r="BJ700" s="315"/>
      <c r="BK700" s="315"/>
    </row>
    <row r="701" spans="1:63" x14ac:dyDescent="0.25">
      <c r="A701" s="43"/>
      <c r="B701" s="184" t="s">
        <v>5770</v>
      </c>
      <c r="C701" s="25" t="s">
        <v>1780</v>
      </c>
      <c r="D701" s="193">
        <v>2.7129902000000001</v>
      </c>
      <c r="E701" s="193">
        <v>1.4176447000000001</v>
      </c>
      <c r="F701" s="193">
        <v>0.86391552000000005</v>
      </c>
      <c r="G701" s="193">
        <v>8.3814603000000001E-2</v>
      </c>
      <c r="H701" s="193">
        <v>2.0969239000000001E-2</v>
      </c>
      <c r="I701" s="193">
        <v>5.0348532000000001E-2</v>
      </c>
      <c r="J701" s="193">
        <v>0.13459262999999999</v>
      </c>
      <c r="K701" s="193">
        <v>1.0255684000000001E-3</v>
      </c>
      <c r="L701" s="193">
        <v>0.14067938999999999</v>
      </c>
      <c r="M701" s="193">
        <v>0</v>
      </c>
      <c r="N701" s="193">
        <v>0</v>
      </c>
      <c r="O701" s="193">
        <v>0</v>
      </c>
      <c r="P701" s="199">
        <f t="shared" si="85"/>
        <v>10.501071851851853</v>
      </c>
      <c r="Q701" s="240">
        <v>206.91560999999999</v>
      </c>
      <c r="R701" s="99">
        <v>164.11936</v>
      </c>
      <c r="S701" s="99">
        <v>35.748719999999999</v>
      </c>
      <c r="T701" s="99">
        <v>1.3035E-3</v>
      </c>
      <c r="U701" s="99">
        <v>1.7842</v>
      </c>
      <c r="V701" s="99">
        <v>0.61672800000000005</v>
      </c>
      <c r="W701" s="99">
        <v>4.6452999999999998</v>
      </c>
      <c r="X701" s="241">
        <f t="shared" si="86"/>
        <v>1.1356149624663501</v>
      </c>
      <c r="Y701" s="241">
        <f t="shared" si="87"/>
        <v>0.52157221790399999</v>
      </c>
      <c r="Z701" s="241">
        <f t="shared" si="88"/>
        <v>0.20245876823234998</v>
      </c>
      <c r="AA701" s="241">
        <f t="shared" si="89"/>
        <v>0.41158397633000005</v>
      </c>
      <c r="AB701" s="258">
        <v>0.28332678</v>
      </c>
      <c r="AC701" s="258">
        <v>1.9358400999999999E-3</v>
      </c>
      <c r="AD701" s="258">
        <v>9.2502136999999998E-2</v>
      </c>
      <c r="AE701" s="258">
        <v>3.3096304000000001E-5</v>
      </c>
      <c r="AF701" s="258">
        <v>0.14268189000000001</v>
      </c>
      <c r="AG701" s="258">
        <v>1.0924744999999999E-3</v>
      </c>
      <c r="AH701" s="258">
        <v>0.18542326000000001</v>
      </c>
      <c r="AI701" s="258">
        <v>1.4576370999999999E-3</v>
      </c>
      <c r="AJ701" s="258">
        <v>5.2156917999999998E-4</v>
      </c>
      <c r="AK701" s="258">
        <v>1.3298994E-3</v>
      </c>
      <c r="AL701" s="258">
        <v>7.8792387999999995E-5</v>
      </c>
      <c r="AM701" s="258">
        <v>2.0276435E-7</v>
      </c>
      <c r="AN701" s="258">
        <v>5.0159697000000001E-3</v>
      </c>
      <c r="AO701" s="258">
        <v>2.1666866999999999E-3</v>
      </c>
      <c r="AP701" s="258">
        <v>6.4647510000000004E-3</v>
      </c>
      <c r="AQ701" s="258">
        <v>5.1614632999999997E-4</v>
      </c>
      <c r="AR701" s="258">
        <v>0.41106783000000002</v>
      </c>
      <c r="AT701" s="193"/>
      <c r="AU701" s="193"/>
      <c r="AV701" s="193"/>
      <c r="AW701" s="193"/>
      <c r="AX701" s="193"/>
      <c r="AY701" s="193"/>
      <c r="AZ701" s="193"/>
      <c r="BA701" s="193"/>
      <c r="BB701" s="193"/>
      <c r="BC701" s="193"/>
      <c r="BD701" s="193"/>
      <c r="BE701" s="315"/>
      <c r="BF701" s="315"/>
      <c r="BG701" s="315"/>
      <c r="BH701" s="315"/>
      <c r="BI701" s="315"/>
      <c r="BJ701" s="315"/>
      <c r="BK701" s="315"/>
    </row>
    <row r="702" spans="1:63" x14ac:dyDescent="0.25">
      <c r="A702" s="9"/>
      <c r="B702" s="184" t="s">
        <v>5770</v>
      </c>
      <c r="C702" s="5" t="s">
        <v>990</v>
      </c>
      <c r="D702" s="172">
        <v>2.7129902000000001</v>
      </c>
      <c r="E702" s="172">
        <v>1.4176447000000001</v>
      </c>
      <c r="F702" s="172">
        <v>0.86391552000000005</v>
      </c>
      <c r="G702" s="172">
        <v>8.3814603000000001E-2</v>
      </c>
      <c r="H702" s="172">
        <v>2.0969239000000001E-2</v>
      </c>
      <c r="I702" s="172">
        <v>5.0348532000000001E-2</v>
      </c>
      <c r="J702" s="172">
        <v>0.13459262999999999</v>
      </c>
      <c r="K702" s="172">
        <v>1.0255684000000001E-3</v>
      </c>
      <c r="L702" s="172">
        <v>0.14067938999999999</v>
      </c>
      <c r="M702" s="172">
        <v>0</v>
      </c>
      <c r="N702" s="172">
        <v>0</v>
      </c>
      <c r="O702" s="172">
        <v>0</v>
      </c>
      <c r="P702" s="199">
        <f t="shared" si="85"/>
        <v>10.501071851851853</v>
      </c>
      <c r="Q702" s="233">
        <v>206.91560999999999</v>
      </c>
      <c r="R702" s="96">
        <v>164.11936</v>
      </c>
      <c r="S702" s="96">
        <v>35.748719999999999</v>
      </c>
      <c r="T702" s="96">
        <v>1.3035E-3</v>
      </c>
      <c r="U702" s="96">
        <v>1.7842</v>
      </c>
      <c r="V702" s="96">
        <v>0.61672800000000005</v>
      </c>
      <c r="W702" s="96">
        <v>4.6452999999999998</v>
      </c>
      <c r="X702" s="241">
        <f t="shared" si="86"/>
        <v>1.1356149624663501</v>
      </c>
      <c r="Y702" s="241">
        <f t="shared" si="87"/>
        <v>0.52157221790399999</v>
      </c>
      <c r="Z702" s="241">
        <f t="shared" si="88"/>
        <v>0.20245876823234998</v>
      </c>
      <c r="AA702" s="241">
        <f t="shared" si="89"/>
        <v>0.41158397633000005</v>
      </c>
      <c r="AB702" s="241">
        <v>0.28332678</v>
      </c>
      <c r="AC702" s="241">
        <v>1.9358400999999999E-3</v>
      </c>
      <c r="AD702" s="241">
        <v>9.2502136999999998E-2</v>
      </c>
      <c r="AE702" s="241">
        <v>3.3096304000000001E-5</v>
      </c>
      <c r="AF702" s="241">
        <v>0.14268189000000001</v>
      </c>
      <c r="AG702" s="241">
        <v>1.0924744999999999E-3</v>
      </c>
      <c r="AH702" s="241">
        <v>0.18542326000000001</v>
      </c>
      <c r="AI702" s="241">
        <v>1.4576370999999999E-3</v>
      </c>
      <c r="AJ702" s="241">
        <v>5.2156917999999998E-4</v>
      </c>
      <c r="AK702" s="241">
        <v>1.3298994E-3</v>
      </c>
      <c r="AL702" s="241">
        <v>7.8792387999999995E-5</v>
      </c>
      <c r="AM702" s="241">
        <v>2.0276435E-7</v>
      </c>
      <c r="AN702" s="241">
        <v>5.0159697000000001E-3</v>
      </c>
      <c r="AO702" s="241">
        <v>2.1666866999999999E-3</v>
      </c>
      <c r="AP702" s="241">
        <v>6.4647510000000004E-3</v>
      </c>
      <c r="AQ702" s="241">
        <v>5.1614632999999997E-4</v>
      </c>
      <c r="AR702" s="241">
        <v>0.41106783000000002</v>
      </c>
      <c r="AT702" s="193"/>
      <c r="AU702" s="193"/>
      <c r="AV702" s="193"/>
      <c r="AW702" s="193"/>
      <c r="AX702" s="193"/>
      <c r="AY702" s="193"/>
      <c r="AZ702" s="193"/>
      <c r="BA702" s="193"/>
      <c r="BB702" s="193"/>
      <c r="BC702" s="193"/>
      <c r="BD702" s="193"/>
      <c r="BE702" s="315"/>
      <c r="BF702" s="315"/>
      <c r="BG702" s="315"/>
      <c r="BH702" s="315"/>
      <c r="BI702" s="315"/>
      <c r="BJ702" s="315"/>
      <c r="BK702" s="315"/>
    </row>
    <row r="703" spans="1:63" x14ac:dyDescent="0.25">
      <c r="A703" s="9"/>
      <c r="B703" s="184" t="s">
        <v>5770</v>
      </c>
      <c r="C703" s="25" t="s">
        <v>2205</v>
      </c>
      <c r="D703" s="193">
        <v>2.5787068999999998</v>
      </c>
      <c r="E703" s="193">
        <v>1.32077</v>
      </c>
      <c r="F703" s="193">
        <v>0.83961856000000001</v>
      </c>
      <c r="G703" s="193">
        <v>7.5506946000000005E-2</v>
      </c>
      <c r="H703" s="193">
        <v>2.0846831E-2</v>
      </c>
      <c r="I703" s="193">
        <v>4.6029641000000003E-2</v>
      </c>
      <c r="J703" s="193">
        <v>0.13426336</v>
      </c>
      <c r="K703" s="193">
        <v>1.0078515999999999E-3</v>
      </c>
      <c r="L703" s="193">
        <v>0.14066371</v>
      </c>
      <c r="M703" s="193">
        <v>0</v>
      </c>
      <c r="N703" s="193">
        <v>0</v>
      </c>
      <c r="O703" s="193">
        <v>0</v>
      </c>
      <c r="P703" s="199">
        <f t="shared" si="85"/>
        <v>9.7834814814814806</v>
      </c>
      <c r="Q703" s="240">
        <v>204.19255999999999</v>
      </c>
      <c r="R703" s="99">
        <v>155.43655999999999</v>
      </c>
      <c r="S703" s="99">
        <v>40.549599999999998</v>
      </c>
      <c r="T703" s="99">
        <v>1.3005E-3</v>
      </c>
      <c r="U703" s="99">
        <v>1.6397999999999999</v>
      </c>
      <c r="V703" s="99">
        <v>0.50490069999999998</v>
      </c>
      <c r="W703" s="99">
        <v>6.0603999999999996</v>
      </c>
      <c r="X703" s="241">
        <f t="shared" si="86"/>
        <v>1.0696991166030299</v>
      </c>
      <c r="Y703" s="241">
        <f t="shared" si="87"/>
        <v>0.491070187597</v>
      </c>
      <c r="Z703" s="241">
        <f t="shared" si="88"/>
        <v>0.18879277798602997</v>
      </c>
      <c r="AA703" s="241">
        <f t="shared" si="89"/>
        <v>0.38983615102000002</v>
      </c>
      <c r="AB703" s="258">
        <v>0.26343609000000001</v>
      </c>
      <c r="AC703" s="258">
        <v>1.9348596999999999E-3</v>
      </c>
      <c r="AD703" s="258">
        <v>8.6351771999999993E-2</v>
      </c>
      <c r="AE703" s="258">
        <v>3.1964297E-5</v>
      </c>
      <c r="AF703" s="258">
        <v>0.13805793999999999</v>
      </c>
      <c r="AG703" s="258">
        <v>1.2575615999999999E-3</v>
      </c>
      <c r="AH703" s="258">
        <v>0.17240470999999999</v>
      </c>
      <c r="AI703" s="258">
        <v>1.4178006999999999E-3</v>
      </c>
      <c r="AJ703" s="258">
        <v>4.4747841E-4</v>
      </c>
      <c r="AK703" s="258">
        <v>1.3186012E-3</v>
      </c>
      <c r="AL703" s="258">
        <v>7.2785363999999998E-5</v>
      </c>
      <c r="AM703" s="258">
        <v>1.8471203E-7</v>
      </c>
      <c r="AN703" s="258">
        <v>4.8028124000000002E-3</v>
      </c>
      <c r="AO703" s="258">
        <v>2.0750756999999998E-3</v>
      </c>
      <c r="AP703" s="258">
        <v>6.2533294999999999E-3</v>
      </c>
      <c r="AQ703" s="258">
        <v>5.1637101999999998E-4</v>
      </c>
      <c r="AR703" s="258">
        <v>0.38931978</v>
      </c>
      <c r="AT703" s="193"/>
      <c r="AU703" s="193"/>
      <c r="AV703" s="193"/>
      <c r="AW703" s="193"/>
      <c r="AX703" s="193"/>
      <c r="AY703" s="193"/>
      <c r="AZ703" s="193"/>
      <c r="BA703" s="193"/>
      <c r="BB703" s="193"/>
      <c r="BC703" s="193"/>
      <c r="BD703" s="193"/>
      <c r="BE703" s="315"/>
      <c r="BF703" s="315"/>
      <c r="BG703" s="315"/>
      <c r="BH703" s="315"/>
      <c r="BI703" s="315"/>
      <c r="BJ703" s="315"/>
      <c r="BK703" s="315"/>
    </row>
    <row r="704" spans="1:63" x14ac:dyDescent="0.25">
      <c r="A704" s="9"/>
      <c r="B704" s="184" t="s">
        <v>5770</v>
      </c>
      <c r="C704" s="5" t="s">
        <v>2206</v>
      </c>
      <c r="D704" s="172">
        <v>2.7129902000000001</v>
      </c>
      <c r="E704" s="172">
        <v>1.4176447000000001</v>
      </c>
      <c r="F704" s="172">
        <v>0.86391552000000005</v>
      </c>
      <c r="G704" s="172">
        <v>8.3814603000000001E-2</v>
      </c>
      <c r="H704" s="172">
        <v>2.0969239000000001E-2</v>
      </c>
      <c r="I704" s="172">
        <v>5.0348532000000001E-2</v>
      </c>
      <c r="J704" s="172">
        <v>0.13459262999999999</v>
      </c>
      <c r="K704" s="172">
        <v>1.0255684000000001E-3</v>
      </c>
      <c r="L704" s="172">
        <v>0.14067938999999999</v>
      </c>
      <c r="M704" s="172">
        <v>0</v>
      </c>
      <c r="N704" s="172">
        <v>0</v>
      </c>
      <c r="O704" s="172">
        <v>0</v>
      </c>
      <c r="P704" s="199">
        <f t="shared" si="85"/>
        <v>10.501071851851853</v>
      </c>
      <c r="Q704" s="233">
        <v>206.91560999999999</v>
      </c>
      <c r="R704" s="96">
        <v>164.11936</v>
      </c>
      <c r="S704" s="96">
        <v>35.748719999999999</v>
      </c>
      <c r="T704" s="96">
        <v>1.3035E-3</v>
      </c>
      <c r="U704" s="96">
        <v>1.7842</v>
      </c>
      <c r="V704" s="96">
        <v>0.61672800000000005</v>
      </c>
      <c r="W704" s="96">
        <v>4.6452999999999998</v>
      </c>
      <c r="X704" s="241">
        <f t="shared" si="86"/>
        <v>1.1356149624663501</v>
      </c>
      <c r="Y704" s="241">
        <f t="shared" si="87"/>
        <v>0.52157221790399999</v>
      </c>
      <c r="Z704" s="241">
        <f t="shared" si="88"/>
        <v>0.20245876823234998</v>
      </c>
      <c r="AA704" s="241">
        <f t="shared" si="89"/>
        <v>0.41158397633000005</v>
      </c>
      <c r="AB704" s="241">
        <v>0.28332678</v>
      </c>
      <c r="AC704" s="241">
        <v>1.9358400999999999E-3</v>
      </c>
      <c r="AD704" s="241">
        <v>9.2502136999999998E-2</v>
      </c>
      <c r="AE704" s="241">
        <v>3.3096304000000001E-5</v>
      </c>
      <c r="AF704" s="241">
        <v>0.14268189000000001</v>
      </c>
      <c r="AG704" s="241">
        <v>1.0924744999999999E-3</v>
      </c>
      <c r="AH704" s="241">
        <v>0.18542326000000001</v>
      </c>
      <c r="AI704" s="241">
        <v>1.4576370999999999E-3</v>
      </c>
      <c r="AJ704" s="241">
        <v>5.2156917999999998E-4</v>
      </c>
      <c r="AK704" s="241">
        <v>1.3298994E-3</v>
      </c>
      <c r="AL704" s="241">
        <v>7.8792387999999995E-5</v>
      </c>
      <c r="AM704" s="241">
        <v>2.0276435E-7</v>
      </c>
      <c r="AN704" s="241">
        <v>5.0159697000000001E-3</v>
      </c>
      <c r="AO704" s="241">
        <v>2.1666866999999999E-3</v>
      </c>
      <c r="AP704" s="241">
        <v>6.4647510000000004E-3</v>
      </c>
      <c r="AQ704" s="241">
        <v>5.1614632999999997E-4</v>
      </c>
      <c r="AR704" s="241">
        <v>0.41106783000000002</v>
      </c>
      <c r="AT704" s="193"/>
      <c r="AU704" s="193"/>
      <c r="AV704" s="193"/>
      <c r="AW704" s="193"/>
      <c r="AX704" s="193"/>
      <c r="AY704" s="193"/>
      <c r="AZ704" s="193"/>
      <c r="BA704" s="193"/>
      <c r="BB704" s="193"/>
      <c r="BC704" s="193"/>
      <c r="BD704" s="193"/>
      <c r="BE704" s="315"/>
      <c r="BF704" s="315"/>
      <c r="BG704" s="315"/>
      <c r="BH704" s="315"/>
      <c r="BI704" s="315"/>
      <c r="BJ704" s="315"/>
      <c r="BK704" s="315"/>
    </row>
    <row r="705" spans="1:63" x14ac:dyDescent="0.25">
      <c r="A705" s="9"/>
      <c r="B705" s="184" t="s">
        <v>5770</v>
      </c>
      <c r="C705" s="5" t="s">
        <v>2207</v>
      </c>
      <c r="D705" s="172">
        <v>2.5787068999999998</v>
      </c>
      <c r="E705" s="172">
        <v>1.32077</v>
      </c>
      <c r="F705" s="172">
        <v>0.83961856000000001</v>
      </c>
      <c r="G705" s="172">
        <v>7.5506946000000005E-2</v>
      </c>
      <c r="H705" s="172">
        <v>2.0846831E-2</v>
      </c>
      <c r="I705" s="172">
        <v>4.6029641000000003E-2</v>
      </c>
      <c r="J705" s="172">
        <v>0.13426336</v>
      </c>
      <c r="K705" s="172">
        <v>1.0078515999999999E-3</v>
      </c>
      <c r="L705" s="172">
        <v>0.14066371</v>
      </c>
      <c r="M705" s="172">
        <v>0</v>
      </c>
      <c r="N705" s="172">
        <v>0</v>
      </c>
      <c r="O705" s="172">
        <v>0</v>
      </c>
      <c r="P705" s="199">
        <f t="shared" si="85"/>
        <v>9.7834814814814806</v>
      </c>
      <c r="Q705" s="233">
        <v>204.19255999999999</v>
      </c>
      <c r="R705" s="96">
        <v>155.43655999999999</v>
      </c>
      <c r="S705" s="96">
        <v>40.549599999999998</v>
      </c>
      <c r="T705" s="96">
        <v>1.3005E-3</v>
      </c>
      <c r="U705" s="96">
        <v>1.6397999999999999</v>
      </c>
      <c r="V705" s="96">
        <v>0.50490069999999998</v>
      </c>
      <c r="W705" s="96">
        <v>6.0603999999999996</v>
      </c>
      <c r="X705" s="241">
        <f t="shared" si="86"/>
        <v>1.0696991166030299</v>
      </c>
      <c r="Y705" s="241">
        <f t="shared" si="87"/>
        <v>0.491070187597</v>
      </c>
      <c r="Z705" s="241">
        <f t="shared" si="88"/>
        <v>0.18879277798602997</v>
      </c>
      <c r="AA705" s="241">
        <f t="shared" si="89"/>
        <v>0.38983615102000002</v>
      </c>
      <c r="AB705" s="241">
        <v>0.26343609000000001</v>
      </c>
      <c r="AC705" s="241">
        <v>1.9348596999999999E-3</v>
      </c>
      <c r="AD705" s="241">
        <v>8.6351771999999993E-2</v>
      </c>
      <c r="AE705" s="241">
        <v>3.1964297E-5</v>
      </c>
      <c r="AF705" s="241">
        <v>0.13805793999999999</v>
      </c>
      <c r="AG705" s="241">
        <v>1.2575615999999999E-3</v>
      </c>
      <c r="AH705" s="241">
        <v>0.17240470999999999</v>
      </c>
      <c r="AI705" s="241">
        <v>1.4178006999999999E-3</v>
      </c>
      <c r="AJ705" s="241">
        <v>4.4747841E-4</v>
      </c>
      <c r="AK705" s="241">
        <v>1.3186012E-3</v>
      </c>
      <c r="AL705" s="241">
        <v>7.2785363999999998E-5</v>
      </c>
      <c r="AM705" s="241">
        <v>1.8471203E-7</v>
      </c>
      <c r="AN705" s="241">
        <v>4.8028124000000002E-3</v>
      </c>
      <c r="AO705" s="241">
        <v>2.0750756999999998E-3</v>
      </c>
      <c r="AP705" s="241">
        <v>6.2533294999999999E-3</v>
      </c>
      <c r="AQ705" s="241">
        <v>5.1637101999999998E-4</v>
      </c>
      <c r="AR705" s="241">
        <v>0.38931978</v>
      </c>
      <c r="AT705" s="193"/>
      <c r="AU705" s="193"/>
      <c r="AV705" s="193"/>
      <c r="AW705" s="193"/>
      <c r="AX705" s="193"/>
      <c r="AY705" s="193"/>
      <c r="AZ705" s="193"/>
      <c r="BA705" s="193"/>
      <c r="BB705" s="193"/>
      <c r="BC705" s="193"/>
      <c r="BD705" s="193"/>
      <c r="BE705" s="315"/>
      <c r="BF705" s="315"/>
      <c r="BG705" s="315"/>
      <c r="BH705" s="315"/>
      <c r="BI705" s="315"/>
      <c r="BJ705" s="315"/>
      <c r="BK705" s="315"/>
    </row>
    <row r="706" spans="1:63" x14ac:dyDescent="0.25">
      <c r="A706" s="9"/>
      <c r="B706" s="184" t="s">
        <v>5770</v>
      </c>
      <c r="C706" s="5" t="s">
        <v>2208</v>
      </c>
      <c r="D706" s="172">
        <v>2.7129902000000001</v>
      </c>
      <c r="E706" s="172">
        <v>1.4176447000000001</v>
      </c>
      <c r="F706" s="172">
        <v>0.86391552000000005</v>
      </c>
      <c r="G706" s="172">
        <v>8.3814603000000001E-2</v>
      </c>
      <c r="H706" s="172">
        <v>2.0969239000000001E-2</v>
      </c>
      <c r="I706" s="172">
        <v>5.0348532000000001E-2</v>
      </c>
      <c r="J706" s="172">
        <v>0.13459262999999999</v>
      </c>
      <c r="K706" s="172">
        <v>1.0255684000000001E-3</v>
      </c>
      <c r="L706" s="172">
        <v>0.14067938999999999</v>
      </c>
      <c r="M706" s="172">
        <v>0</v>
      </c>
      <c r="N706" s="172">
        <v>0</v>
      </c>
      <c r="O706" s="172">
        <v>0</v>
      </c>
      <c r="P706" s="199">
        <f t="shared" si="85"/>
        <v>10.501071851851853</v>
      </c>
      <c r="Q706" s="233">
        <v>206.91560999999999</v>
      </c>
      <c r="R706" s="96">
        <v>164.11936</v>
      </c>
      <c r="S706" s="96">
        <v>35.748719999999999</v>
      </c>
      <c r="T706" s="96">
        <v>1.3035E-3</v>
      </c>
      <c r="U706" s="96">
        <v>1.7842</v>
      </c>
      <c r="V706" s="96">
        <v>0.61672800000000005</v>
      </c>
      <c r="W706" s="96">
        <v>4.6452999999999998</v>
      </c>
      <c r="X706" s="241">
        <f t="shared" si="86"/>
        <v>1.1356149624663501</v>
      </c>
      <c r="Y706" s="241">
        <f t="shared" si="87"/>
        <v>0.52157221790399999</v>
      </c>
      <c r="Z706" s="241">
        <f t="shared" si="88"/>
        <v>0.20245876823234998</v>
      </c>
      <c r="AA706" s="241">
        <f t="shared" si="89"/>
        <v>0.41158397633000005</v>
      </c>
      <c r="AB706" s="241">
        <v>0.28332678</v>
      </c>
      <c r="AC706" s="241">
        <v>1.9358400999999999E-3</v>
      </c>
      <c r="AD706" s="241">
        <v>9.2502136999999998E-2</v>
      </c>
      <c r="AE706" s="241">
        <v>3.3096304000000001E-5</v>
      </c>
      <c r="AF706" s="241">
        <v>0.14268189000000001</v>
      </c>
      <c r="AG706" s="241">
        <v>1.0924744999999999E-3</v>
      </c>
      <c r="AH706" s="241">
        <v>0.18542326000000001</v>
      </c>
      <c r="AI706" s="241">
        <v>1.4576370999999999E-3</v>
      </c>
      <c r="AJ706" s="241">
        <v>5.2156917999999998E-4</v>
      </c>
      <c r="AK706" s="241">
        <v>1.3298994E-3</v>
      </c>
      <c r="AL706" s="241">
        <v>7.8792387999999995E-5</v>
      </c>
      <c r="AM706" s="241">
        <v>2.0276435E-7</v>
      </c>
      <c r="AN706" s="241">
        <v>5.0159697000000001E-3</v>
      </c>
      <c r="AO706" s="241">
        <v>2.1666866999999999E-3</v>
      </c>
      <c r="AP706" s="241">
        <v>6.4647510000000004E-3</v>
      </c>
      <c r="AQ706" s="241">
        <v>5.1614632999999997E-4</v>
      </c>
      <c r="AR706" s="241">
        <v>0.41106783000000002</v>
      </c>
      <c r="AT706" s="193"/>
      <c r="AU706" s="193"/>
      <c r="AV706" s="193"/>
      <c r="AW706" s="193"/>
      <c r="AX706" s="193"/>
      <c r="AY706" s="193"/>
      <c r="AZ706" s="193"/>
      <c r="BA706" s="193"/>
      <c r="BB706" s="193"/>
      <c r="BC706" s="193"/>
      <c r="BD706" s="193"/>
      <c r="BE706" s="315"/>
      <c r="BF706" s="315"/>
      <c r="BG706" s="315"/>
      <c r="BH706" s="315"/>
      <c r="BI706" s="315"/>
      <c r="BJ706" s="315"/>
      <c r="BK706" s="315"/>
    </row>
    <row r="707" spans="1:63" x14ac:dyDescent="0.25">
      <c r="A707" s="9"/>
      <c r="B707" s="184" t="s">
        <v>5770</v>
      </c>
      <c r="C707" s="5" t="s">
        <v>5520</v>
      </c>
      <c r="D707" s="172">
        <v>0.81004266000000003</v>
      </c>
      <c r="E707" s="172">
        <v>0.52849089000000005</v>
      </c>
      <c r="F707" s="172">
        <v>0.16848329000000001</v>
      </c>
      <c r="G707" s="172">
        <v>2.2747518000000001E-2</v>
      </c>
      <c r="H707" s="172">
        <v>4.6847846999999998E-3</v>
      </c>
      <c r="I707" s="172">
        <v>2.0150537E-2</v>
      </c>
      <c r="J707" s="172">
        <v>1.141237E-2</v>
      </c>
      <c r="K707" s="172">
        <v>4.8952515000000004E-4</v>
      </c>
      <c r="L707" s="172">
        <v>5.3583746000000002E-2</v>
      </c>
      <c r="M707" s="172">
        <v>0</v>
      </c>
      <c r="N707" s="172">
        <v>0</v>
      </c>
      <c r="O707" s="172">
        <v>0</v>
      </c>
      <c r="P707" s="199">
        <f t="shared" si="85"/>
        <v>3.9147473333333336</v>
      </c>
      <c r="Q707" s="233">
        <v>90.194717999999995</v>
      </c>
      <c r="R707" s="96">
        <v>74.356026999999997</v>
      </c>
      <c r="S707" s="96">
        <v>13.248480000000001</v>
      </c>
      <c r="T707" s="96">
        <v>5.5148999999999997E-5</v>
      </c>
      <c r="U707" s="96">
        <v>0.65846000000000005</v>
      </c>
      <c r="V707" s="96">
        <v>0.23289579999999999</v>
      </c>
      <c r="W707" s="96">
        <v>1.6988000000000001</v>
      </c>
      <c r="X707" s="241">
        <f t="shared" si="86"/>
        <v>0.43205662224053898</v>
      </c>
      <c r="Y707" s="241">
        <f t="shared" si="87"/>
        <v>0.16789389411679997</v>
      </c>
      <c r="Z707" s="241">
        <f t="shared" si="88"/>
        <v>7.7907393463739011E-2</v>
      </c>
      <c r="AA707" s="241">
        <f t="shared" si="89"/>
        <v>0.18625533465999999</v>
      </c>
      <c r="AB707" s="241">
        <v>0.10851007</v>
      </c>
      <c r="AC707" s="241">
        <v>7.5530634000000005E-5</v>
      </c>
      <c r="AD707" s="241">
        <v>2.7951448E-2</v>
      </c>
      <c r="AE707" s="241">
        <v>7.7955227999999999E-6</v>
      </c>
      <c r="AF707" s="241">
        <v>3.0939590999999999E-2</v>
      </c>
      <c r="AG707" s="241">
        <v>4.0945895999999998E-4</v>
      </c>
      <c r="AH707" s="241">
        <v>7.1019637999999996E-2</v>
      </c>
      <c r="AI707" s="241">
        <v>2.8462760000000001E-4</v>
      </c>
      <c r="AJ707" s="241">
        <v>1.8408912E-4</v>
      </c>
      <c r="AK707" s="241">
        <v>2.5488808E-4</v>
      </c>
      <c r="AL707" s="241">
        <v>1.8323279E-5</v>
      </c>
      <c r="AM707" s="241">
        <v>6.6314739000000001E-8</v>
      </c>
      <c r="AN707" s="241">
        <v>1.8747852E-3</v>
      </c>
      <c r="AO707" s="241">
        <v>8.2811596999999995E-4</v>
      </c>
      <c r="AP707" s="241">
        <v>3.4428598999999998E-3</v>
      </c>
      <c r="AQ707" s="241">
        <v>1.2894466E-4</v>
      </c>
      <c r="AR707" s="241">
        <v>0.18612639</v>
      </c>
      <c r="AT707" s="193"/>
      <c r="AU707" s="193"/>
      <c r="AV707" s="193"/>
      <c r="AW707" s="193"/>
      <c r="AX707" s="193"/>
      <c r="AY707" s="193"/>
      <c r="AZ707" s="193"/>
      <c r="BA707" s="193"/>
      <c r="BB707" s="193"/>
      <c r="BC707" s="193"/>
      <c r="BD707" s="193"/>
      <c r="BE707" s="315"/>
      <c r="BF707" s="315"/>
      <c r="BG707" s="315"/>
      <c r="BH707" s="315"/>
      <c r="BI707" s="315"/>
      <c r="BJ707" s="315"/>
      <c r="BK707" s="315"/>
    </row>
    <row r="708" spans="1:63" x14ac:dyDescent="0.25">
      <c r="A708" s="9"/>
      <c r="B708" s="184" t="s">
        <v>5770</v>
      </c>
      <c r="C708" s="5" t="s">
        <v>1450</v>
      </c>
      <c r="D708" s="172">
        <v>2.0093344000000002</v>
      </c>
      <c r="E708" s="172">
        <v>1.2674985999999999</v>
      </c>
      <c r="F708" s="172">
        <v>0.38149008000000001</v>
      </c>
      <c r="G708" s="172">
        <v>0.11680123000000001</v>
      </c>
      <c r="H708" s="172">
        <v>2.3365503999999999E-2</v>
      </c>
      <c r="I708" s="172">
        <v>4.5587444999999997E-2</v>
      </c>
      <c r="J708" s="172">
        <v>3.4299057000000001E-2</v>
      </c>
      <c r="K708" s="172">
        <v>9.817638599999999E-4</v>
      </c>
      <c r="L708" s="172">
        <v>0.13931077</v>
      </c>
      <c r="M708" s="172">
        <v>0</v>
      </c>
      <c r="N708" s="172">
        <v>0</v>
      </c>
      <c r="O708" s="172">
        <v>0</v>
      </c>
      <c r="P708" s="199">
        <f t="shared" si="85"/>
        <v>9.3888785185185171</v>
      </c>
      <c r="Q708" s="233">
        <v>205.88028</v>
      </c>
      <c r="R708" s="96">
        <v>159.2671</v>
      </c>
      <c r="S708" s="96">
        <v>38.729599999999998</v>
      </c>
      <c r="T708" s="96">
        <v>1.5441000000000001E-3</v>
      </c>
      <c r="U708" s="96">
        <v>1.6031</v>
      </c>
      <c r="V708" s="96">
        <v>0.49433139999999998</v>
      </c>
      <c r="W708" s="96">
        <v>5.7846000000000002</v>
      </c>
      <c r="X708" s="241">
        <f t="shared" si="86"/>
        <v>0.99223168163329001</v>
      </c>
      <c r="Y708" s="241">
        <f t="shared" si="87"/>
        <v>0.40555280602799998</v>
      </c>
      <c r="Z708" s="241">
        <f t="shared" si="88"/>
        <v>0.18747393075528998</v>
      </c>
      <c r="AA708" s="241">
        <f t="shared" si="89"/>
        <v>0.39920494485000002</v>
      </c>
      <c r="AB708" s="241">
        <v>0.26023266</v>
      </c>
      <c r="AC708" s="241">
        <v>1.207656E-4</v>
      </c>
      <c r="AD708" s="241">
        <v>7.6970722000000005E-2</v>
      </c>
      <c r="AE708" s="241">
        <v>2.0668628000000001E-5</v>
      </c>
      <c r="AF708" s="241">
        <v>6.6998228000000007E-2</v>
      </c>
      <c r="AG708" s="241">
        <v>1.2097618E-3</v>
      </c>
      <c r="AH708" s="241">
        <v>0.17030951999999999</v>
      </c>
      <c r="AI708" s="241">
        <v>5.8066146999999997E-4</v>
      </c>
      <c r="AJ708" s="241">
        <v>9.9173980999999996E-4</v>
      </c>
      <c r="AK708" s="241">
        <v>1.0422726999999999E-3</v>
      </c>
      <c r="AL708" s="241">
        <v>4.4856968E-5</v>
      </c>
      <c r="AM708" s="241">
        <v>1.7380729000000001E-7</v>
      </c>
      <c r="AN708" s="241">
        <v>4.8375915999999998E-3</v>
      </c>
      <c r="AO708" s="241">
        <v>2.1347711000000002E-3</v>
      </c>
      <c r="AP708" s="241">
        <v>7.5323433E-3</v>
      </c>
      <c r="AQ708" s="241">
        <v>3.3632485000000001E-4</v>
      </c>
      <c r="AR708" s="241">
        <v>0.39886862000000001</v>
      </c>
      <c r="AT708" s="193"/>
      <c r="AU708" s="193"/>
      <c r="AV708" s="193"/>
      <c r="AW708" s="193"/>
      <c r="AX708" s="193"/>
      <c r="AY708" s="193"/>
      <c r="AZ708" s="193"/>
      <c r="BA708" s="193"/>
      <c r="BB708" s="193"/>
      <c r="BC708" s="193"/>
      <c r="BD708" s="193"/>
      <c r="BE708" s="315"/>
      <c r="BF708" s="315"/>
      <c r="BG708" s="315"/>
      <c r="BH708" s="315"/>
      <c r="BI708" s="315"/>
      <c r="BJ708" s="315"/>
      <c r="BK708" s="315"/>
    </row>
    <row r="709" spans="1:63" x14ac:dyDescent="0.25">
      <c r="A709" s="9"/>
      <c r="B709" s="184" t="s">
        <v>5770</v>
      </c>
      <c r="C709" s="5" t="s">
        <v>1451</v>
      </c>
      <c r="D709" s="172">
        <v>2.1313219999999999</v>
      </c>
      <c r="E709" s="172">
        <v>1.3555026999999999</v>
      </c>
      <c r="F709" s="172">
        <v>0.40356272999999998</v>
      </c>
      <c r="G709" s="172">
        <v>0.12435069</v>
      </c>
      <c r="H709" s="172">
        <v>2.3476811E-2</v>
      </c>
      <c r="I709" s="172">
        <v>4.9511722000000001E-2</v>
      </c>
      <c r="J709" s="172">
        <v>3.4598114999999999E-2</v>
      </c>
      <c r="K709" s="172">
        <v>9.9782053999999997E-4</v>
      </c>
      <c r="L709" s="172">
        <v>0.13932136000000001</v>
      </c>
      <c r="M709" s="172">
        <v>0</v>
      </c>
      <c r="N709" s="172">
        <v>0</v>
      </c>
      <c r="O709" s="172">
        <v>0</v>
      </c>
      <c r="P709" s="199">
        <f t="shared" si="85"/>
        <v>10.04076074074074</v>
      </c>
      <c r="Q709" s="233">
        <v>208.35105999999999</v>
      </c>
      <c r="R709" s="96">
        <v>167.15253000000001</v>
      </c>
      <c r="S709" s="96">
        <v>34.367759999999997</v>
      </c>
      <c r="T709" s="96">
        <v>1.5468000000000001E-3</v>
      </c>
      <c r="U709" s="96">
        <v>1.7343</v>
      </c>
      <c r="V709" s="96">
        <v>0.59591620000000001</v>
      </c>
      <c r="W709" s="96">
        <v>4.4989999999999997</v>
      </c>
      <c r="X709" s="241">
        <f t="shared" si="86"/>
        <v>1.05210479169294</v>
      </c>
      <c r="Y709" s="241">
        <f t="shared" si="87"/>
        <v>0.43326142520799998</v>
      </c>
      <c r="Z709" s="241">
        <f t="shared" si="88"/>
        <v>0.19988776118493998</v>
      </c>
      <c r="AA709" s="241">
        <f t="shared" si="89"/>
        <v>0.41895560529999998</v>
      </c>
      <c r="AB709" s="241">
        <v>0.27830201999999998</v>
      </c>
      <c r="AC709" s="241">
        <v>1.2166088E-4</v>
      </c>
      <c r="AD709" s="241">
        <v>8.2557256999999995E-2</v>
      </c>
      <c r="AE709" s="241">
        <v>2.1697027999999999E-5</v>
      </c>
      <c r="AF709" s="241">
        <v>7.1199013000000005E-2</v>
      </c>
      <c r="AG709" s="241">
        <v>1.0597772999999999E-3</v>
      </c>
      <c r="AH709" s="241">
        <v>0.18213599999999999</v>
      </c>
      <c r="AI709" s="241">
        <v>6.1685101999999999E-4</v>
      </c>
      <c r="AJ709" s="241">
        <v>1.0590672E-3</v>
      </c>
      <c r="AK709" s="241">
        <v>1.0525421000000001E-3</v>
      </c>
      <c r="AL709" s="241">
        <v>5.0313560000000003E-5</v>
      </c>
      <c r="AM709" s="241">
        <v>1.9020494E-7</v>
      </c>
      <c r="AN709" s="241">
        <v>5.0309975999999999E-3</v>
      </c>
      <c r="AO709" s="241">
        <v>2.2180389000000002E-3</v>
      </c>
      <c r="AP709" s="241">
        <v>7.7237605999999999E-3</v>
      </c>
      <c r="AQ709" s="241">
        <v>3.361153E-4</v>
      </c>
      <c r="AR709" s="241">
        <v>0.41861948999999998</v>
      </c>
      <c r="AT709" s="193"/>
      <c r="AU709" s="193"/>
      <c r="AV709" s="193"/>
      <c r="AW709" s="193"/>
      <c r="AX709" s="193"/>
      <c r="AY709" s="193"/>
      <c r="AZ709" s="193"/>
      <c r="BA709" s="193"/>
      <c r="BB709" s="193"/>
      <c r="BC709" s="193"/>
      <c r="BD709" s="193"/>
      <c r="BE709" s="315"/>
      <c r="BF709" s="315"/>
      <c r="BG709" s="315"/>
      <c r="BH709" s="315"/>
      <c r="BI709" s="315"/>
      <c r="BJ709" s="315"/>
      <c r="BK709" s="315"/>
    </row>
    <row r="710" spans="1:63" x14ac:dyDescent="0.25">
      <c r="A710" s="9"/>
      <c r="B710" s="184" t="s">
        <v>5770</v>
      </c>
      <c r="C710" s="5" t="s">
        <v>5521</v>
      </c>
      <c r="D710" s="172">
        <v>0.72281510999999998</v>
      </c>
      <c r="E710" s="172">
        <v>0.48875600000000002</v>
      </c>
      <c r="F710" s="172">
        <v>0.10559744</v>
      </c>
      <c r="G710" s="172">
        <v>2.5328303E-2</v>
      </c>
      <c r="H710" s="172">
        <v>1.0499477E-2</v>
      </c>
      <c r="I710" s="172">
        <v>1.9839944000000002E-2</v>
      </c>
      <c r="J710" s="172">
        <v>2.6573961E-2</v>
      </c>
      <c r="K710" s="172">
        <v>5.8686635000000003E-4</v>
      </c>
      <c r="L710" s="172">
        <v>4.5633119E-2</v>
      </c>
      <c r="M710" s="172">
        <v>0</v>
      </c>
      <c r="N710" s="172">
        <v>0</v>
      </c>
      <c r="O710" s="172">
        <v>0</v>
      </c>
      <c r="P710" s="199">
        <f t="shared" si="85"/>
        <v>3.620414814814815</v>
      </c>
      <c r="Q710" s="233">
        <v>83.878272999999993</v>
      </c>
      <c r="R710" s="96">
        <v>65.892191999999994</v>
      </c>
      <c r="S710" s="96">
        <v>15.1732</v>
      </c>
      <c r="T710" s="96">
        <v>2.9558000000000001E-5</v>
      </c>
      <c r="U710" s="96">
        <v>0.70926</v>
      </c>
      <c r="V710" s="96">
        <v>0.26319150000000002</v>
      </c>
      <c r="W710" s="96">
        <v>1.8404</v>
      </c>
      <c r="X710" s="241">
        <f t="shared" si="86"/>
        <v>0.39253379014215595</v>
      </c>
      <c r="Y710" s="241">
        <f t="shared" si="87"/>
        <v>0.15693738315509997</v>
      </c>
      <c r="Z710" s="241">
        <f t="shared" si="88"/>
        <v>7.0473686747055994E-2</v>
      </c>
      <c r="AA710" s="241">
        <f t="shared" si="89"/>
        <v>0.16512272023999999</v>
      </c>
      <c r="AB710" s="241">
        <v>0.1003496</v>
      </c>
      <c r="AC710" s="241">
        <v>6.5909673999999999E-5</v>
      </c>
      <c r="AD710" s="241">
        <v>3.3769629000000002E-2</v>
      </c>
      <c r="AE710" s="241">
        <v>7.9735210999999999E-6</v>
      </c>
      <c r="AF710" s="241">
        <v>2.2285545E-2</v>
      </c>
      <c r="AG710" s="241">
        <v>4.5872596000000001E-4</v>
      </c>
      <c r="AH710" s="241">
        <v>6.5676689999999996E-2</v>
      </c>
      <c r="AI710" s="241">
        <v>1.7450254E-4</v>
      </c>
      <c r="AJ710" s="241">
        <v>1.9981476999999999E-4</v>
      </c>
      <c r="AK710" s="241">
        <v>3.9979528000000001E-4</v>
      </c>
      <c r="AL710" s="241">
        <v>1.9589383999999999E-5</v>
      </c>
      <c r="AM710" s="241">
        <v>7.6373055999999996E-8</v>
      </c>
      <c r="AN710" s="241">
        <v>1.7272964E-3</v>
      </c>
      <c r="AO710" s="241">
        <v>7.2744279999999997E-4</v>
      </c>
      <c r="AP710" s="241">
        <v>1.5484792E-3</v>
      </c>
      <c r="AQ710" s="241">
        <v>1.1027024E-4</v>
      </c>
      <c r="AR710" s="241">
        <v>0.16501245</v>
      </c>
      <c r="AT710" s="193"/>
      <c r="AU710" s="193"/>
      <c r="AV710" s="193"/>
      <c r="AW710" s="193"/>
      <c r="AX710" s="193"/>
      <c r="AY710" s="193"/>
      <c r="AZ710" s="193"/>
      <c r="BA710" s="193"/>
      <c r="BB710" s="193"/>
      <c r="BC710" s="193"/>
      <c r="BD710" s="193"/>
      <c r="BE710" s="315"/>
      <c r="BF710" s="315"/>
      <c r="BG710" s="315"/>
      <c r="BH710" s="315"/>
      <c r="BI710" s="315"/>
      <c r="BJ710" s="315"/>
      <c r="BK710" s="315"/>
    </row>
    <row r="711" spans="1:63" x14ac:dyDescent="0.25">
      <c r="A711" s="9"/>
      <c r="B711" s="184" t="s">
        <v>5770</v>
      </c>
      <c r="C711" s="5" t="s">
        <v>5522</v>
      </c>
      <c r="D711" s="172">
        <v>1.3343547</v>
      </c>
      <c r="E711" s="172">
        <v>0.92579045999999998</v>
      </c>
      <c r="F711" s="172">
        <v>0.20789954999999999</v>
      </c>
      <c r="G711" s="172">
        <v>4.0044937000000003E-2</v>
      </c>
      <c r="H711" s="172">
        <v>1.2593563E-2</v>
      </c>
      <c r="I711" s="172">
        <v>3.1515663999999999E-2</v>
      </c>
      <c r="J711" s="172">
        <v>2.0570378E-2</v>
      </c>
      <c r="K711" s="172">
        <v>5.0633556000000005E-4</v>
      </c>
      <c r="L711" s="172">
        <v>9.5433837999999993E-2</v>
      </c>
      <c r="M711" s="172">
        <v>0</v>
      </c>
      <c r="N711" s="172">
        <v>0</v>
      </c>
      <c r="O711" s="172">
        <v>0</v>
      </c>
      <c r="P711" s="199">
        <f t="shared" si="85"/>
        <v>6.8577071111111101</v>
      </c>
      <c r="Q711" s="233">
        <v>134.61877000000001</v>
      </c>
      <c r="R711" s="96">
        <v>107.20237</v>
      </c>
      <c r="S711" s="96">
        <v>22.892240000000001</v>
      </c>
      <c r="T711" s="96">
        <v>6.2403999999999994E-5</v>
      </c>
      <c r="U711" s="96">
        <v>1.1591</v>
      </c>
      <c r="V711" s="96">
        <v>0.40009939999999999</v>
      </c>
      <c r="W711" s="96">
        <v>2.9649000000000001</v>
      </c>
      <c r="X711" s="241">
        <f t="shared" si="86"/>
        <v>0.69252921839275006</v>
      </c>
      <c r="Y711" s="241">
        <f t="shared" si="87"/>
        <v>0.28977362506800003</v>
      </c>
      <c r="Z711" s="241">
        <f t="shared" si="88"/>
        <v>0.13402823500475</v>
      </c>
      <c r="AA711" s="241">
        <f t="shared" si="89"/>
        <v>0.26872735832</v>
      </c>
      <c r="AB711" s="241">
        <v>0.19007102000000001</v>
      </c>
      <c r="AC711" s="241">
        <v>1.0462237E-4</v>
      </c>
      <c r="AD711" s="241">
        <v>5.7130021000000003E-2</v>
      </c>
      <c r="AE711" s="241">
        <v>1.3702058000000001E-5</v>
      </c>
      <c r="AF711" s="241">
        <v>4.1746986E-2</v>
      </c>
      <c r="AG711" s="241">
        <v>7.0727363999999995E-4</v>
      </c>
      <c r="AH711" s="241">
        <v>0.12438595</v>
      </c>
      <c r="AI711" s="241">
        <v>3.4701616999999998E-4</v>
      </c>
      <c r="AJ711" s="241">
        <v>3.2023776000000002E-4</v>
      </c>
      <c r="AK711" s="241">
        <v>7.5568276999999999E-4</v>
      </c>
      <c r="AL711" s="241">
        <v>3.1851362000000001E-5</v>
      </c>
      <c r="AM711" s="241">
        <v>1.3124275E-7</v>
      </c>
      <c r="AN711" s="241">
        <v>3.3655197000000002E-3</v>
      </c>
      <c r="AO711" s="241">
        <v>1.3775481E-3</v>
      </c>
      <c r="AP711" s="241">
        <v>3.4442979000000001E-3</v>
      </c>
      <c r="AQ711" s="241">
        <v>2.2991832000000001E-4</v>
      </c>
      <c r="AR711" s="241">
        <v>0.26849743999999998</v>
      </c>
      <c r="AT711" s="193"/>
      <c r="AU711" s="193"/>
      <c r="AV711" s="193"/>
      <c r="AW711" s="193"/>
      <c r="AX711" s="193"/>
      <c r="AY711" s="193"/>
      <c r="AZ711" s="193"/>
      <c r="BA711" s="193"/>
      <c r="BB711" s="193"/>
      <c r="BC711" s="193"/>
      <c r="BD711" s="193"/>
      <c r="BE711" s="315"/>
      <c r="BF711" s="315"/>
      <c r="BG711" s="315"/>
      <c r="BH711" s="315"/>
      <c r="BI711" s="315"/>
      <c r="BJ711" s="315"/>
      <c r="BK711" s="315"/>
    </row>
    <row r="712" spans="1:63" x14ac:dyDescent="0.25">
      <c r="A712" s="9"/>
      <c r="B712" s="184" t="s">
        <v>5770</v>
      </c>
      <c r="C712" s="5" t="s">
        <v>1452</v>
      </c>
      <c r="D712" s="172">
        <v>1.7503991999999999</v>
      </c>
      <c r="E712" s="172">
        <v>1.2660646</v>
      </c>
      <c r="F712" s="172">
        <v>0.25350065999999999</v>
      </c>
      <c r="G712" s="172">
        <v>4.9313047999999998E-2</v>
      </c>
      <c r="H712" s="172">
        <v>1.0862959E-2</v>
      </c>
      <c r="I712" s="172">
        <v>3.9125352000000002E-2</v>
      </c>
      <c r="J712" s="172">
        <v>2.9998182000000002E-2</v>
      </c>
      <c r="K712" s="172">
        <v>6.9505558000000005E-4</v>
      </c>
      <c r="L712" s="172">
        <v>0.10083934999999999</v>
      </c>
      <c r="M712" s="172">
        <v>0</v>
      </c>
      <c r="N712" s="172">
        <v>0</v>
      </c>
      <c r="O712" s="172">
        <v>0</v>
      </c>
      <c r="P712" s="199">
        <f t="shared" si="85"/>
        <v>9.3782562962962963</v>
      </c>
      <c r="Q712" s="233">
        <v>187.54935</v>
      </c>
      <c r="R712" s="96">
        <v>145.22334000000001</v>
      </c>
      <c r="S712" s="96">
        <v>35.357280000000003</v>
      </c>
      <c r="T712" s="96">
        <v>6.1435999999999999E-5</v>
      </c>
      <c r="U712" s="96">
        <v>1.4561999999999999</v>
      </c>
      <c r="V712" s="96">
        <v>0.43397059999999998</v>
      </c>
      <c r="W712" s="96">
        <v>5.0785</v>
      </c>
      <c r="X712" s="241">
        <f t="shared" si="86"/>
        <v>0.9164208609281701</v>
      </c>
      <c r="Y712" s="241">
        <f t="shared" si="87"/>
        <v>0.37291448448100006</v>
      </c>
      <c r="Z712" s="241">
        <f t="shared" si="88"/>
        <v>0.17934029845717001</v>
      </c>
      <c r="AA712" s="241">
        <f t="shared" si="89"/>
        <v>0.36416607799</v>
      </c>
      <c r="AB712" s="241">
        <v>0.25994471000000002</v>
      </c>
      <c r="AC712" s="241">
        <v>1.5381035999999999E-4</v>
      </c>
      <c r="AD712" s="241">
        <v>5.9421855000000003E-2</v>
      </c>
      <c r="AE712" s="241">
        <v>1.7112921000000001E-5</v>
      </c>
      <c r="AF712" s="241">
        <v>5.2332061999999999E-2</v>
      </c>
      <c r="AG712" s="241">
        <v>1.0449342E-3</v>
      </c>
      <c r="AH712" s="241">
        <v>0.17010618</v>
      </c>
      <c r="AI712" s="241">
        <v>4.1885533999999998E-4</v>
      </c>
      <c r="AJ712" s="241">
        <v>3.8353322000000002E-4</v>
      </c>
      <c r="AK712" s="241">
        <v>6.3652638999999996E-4</v>
      </c>
      <c r="AL712" s="241">
        <v>4.9285335000000003E-5</v>
      </c>
      <c r="AM712" s="241">
        <v>1.3057216999999999E-7</v>
      </c>
      <c r="AN712" s="241">
        <v>3.5718378999999999E-3</v>
      </c>
      <c r="AO712" s="241">
        <v>1.445715E-3</v>
      </c>
      <c r="AP712" s="241">
        <v>2.7282347000000002E-3</v>
      </c>
      <c r="AQ712" s="241">
        <v>2.4342799E-4</v>
      </c>
      <c r="AR712" s="241">
        <v>0.36392265000000001</v>
      </c>
      <c r="AT712" s="193"/>
      <c r="AU712" s="193"/>
      <c r="AV712" s="193"/>
      <c r="AW712" s="193"/>
      <c r="AX712" s="193"/>
      <c r="AY712" s="193"/>
      <c r="AZ712" s="193"/>
      <c r="BA712" s="193"/>
      <c r="BB712" s="193"/>
      <c r="BC712" s="193"/>
      <c r="BD712" s="193"/>
      <c r="BE712" s="315"/>
      <c r="BF712" s="315"/>
      <c r="BG712" s="315"/>
      <c r="BH712" s="315"/>
      <c r="BI712" s="315"/>
      <c r="BJ712" s="315"/>
      <c r="BK712" s="315"/>
    </row>
    <row r="713" spans="1:63" x14ac:dyDescent="0.25">
      <c r="A713" s="9"/>
      <c r="B713" s="184" t="s">
        <v>5770</v>
      </c>
      <c r="C713" s="5" t="s">
        <v>1453</v>
      </c>
      <c r="D713" s="172">
        <v>1.8570617</v>
      </c>
      <c r="E713" s="172">
        <v>1.343013</v>
      </c>
      <c r="F713" s="172">
        <v>0.27280120000000002</v>
      </c>
      <c r="G713" s="172">
        <v>5.5912159000000003E-2</v>
      </c>
      <c r="H713" s="172">
        <v>1.0960304000000001E-2</v>
      </c>
      <c r="I713" s="172">
        <v>4.2556176000000001E-2</v>
      </c>
      <c r="J713" s="172">
        <v>3.0259679000000001E-2</v>
      </c>
      <c r="K713" s="172">
        <v>7.0912828999999998E-4</v>
      </c>
      <c r="L713" s="172">
        <v>0.10085004</v>
      </c>
      <c r="M713" s="172">
        <v>0</v>
      </c>
      <c r="N713" s="172">
        <v>0</v>
      </c>
      <c r="O713" s="172">
        <v>0</v>
      </c>
      <c r="P713" s="199">
        <f t="shared" si="85"/>
        <v>9.9482444444444447</v>
      </c>
      <c r="Q713" s="233">
        <v>189.70804000000001</v>
      </c>
      <c r="R713" s="96">
        <v>152.11676</v>
      </c>
      <c r="S713" s="96">
        <v>31.543119999999998</v>
      </c>
      <c r="T713" s="96">
        <v>6.3786000000000002E-5</v>
      </c>
      <c r="U713" s="96">
        <v>1.5709</v>
      </c>
      <c r="V713" s="96">
        <v>0.52279489999999995</v>
      </c>
      <c r="W713" s="96">
        <v>3.9544000000000001</v>
      </c>
      <c r="X713" s="241">
        <f t="shared" si="86"/>
        <v>0.96876917695912002</v>
      </c>
      <c r="Y713" s="241">
        <f t="shared" si="87"/>
        <v>0.39714212852399999</v>
      </c>
      <c r="Z713" s="241">
        <f t="shared" si="88"/>
        <v>0.19019500078512</v>
      </c>
      <c r="AA713" s="241">
        <f t="shared" si="89"/>
        <v>0.38143204764999999</v>
      </c>
      <c r="AB713" s="241">
        <v>0.27574406000000001</v>
      </c>
      <c r="AC713" s="241">
        <v>1.5459360999999999E-4</v>
      </c>
      <c r="AD713" s="241">
        <v>6.4306546000000006E-2</v>
      </c>
      <c r="AE713" s="241">
        <v>1.8012164000000002E-5</v>
      </c>
      <c r="AF713" s="241">
        <v>5.6005108999999997E-2</v>
      </c>
      <c r="AG713" s="241">
        <v>9.1380775000000003E-4</v>
      </c>
      <c r="AH713" s="241">
        <v>0.18044693000000001</v>
      </c>
      <c r="AI713" s="241">
        <v>4.5049975000000002E-4</v>
      </c>
      <c r="AJ713" s="241">
        <v>4.4238529999999999E-4</v>
      </c>
      <c r="AK713" s="241">
        <v>6.4551986000000003E-4</v>
      </c>
      <c r="AL713" s="241">
        <v>5.4056963E-5</v>
      </c>
      <c r="AM713" s="241">
        <v>1.4491212000000001E-7</v>
      </c>
      <c r="AN713" s="241">
        <v>3.7408739999999999E-3</v>
      </c>
      <c r="AO713" s="241">
        <v>1.5185085E-3</v>
      </c>
      <c r="AP713" s="241">
        <v>2.8960815000000002E-3</v>
      </c>
      <c r="AQ713" s="241">
        <v>2.4324764999999999E-4</v>
      </c>
      <c r="AR713" s="241">
        <v>0.38118879999999999</v>
      </c>
      <c r="AT713" s="193"/>
      <c r="AU713" s="193"/>
      <c r="AV713" s="193"/>
      <c r="AW713" s="193"/>
      <c r="AX713" s="193"/>
      <c r="AY713" s="193"/>
      <c r="AZ713" s="193"/>
      <c r="BA713" s="193"/>
      <c r="BB713" s="193"/>
      <c r="BC713" s="193"/>
      <c r="BD713" s="193"/>
      <c r="BE713" s="315"/>
      <c r="BF713" s="315"/>
      <c r="BG713" s="315"/>
      <c r="BH713" s="315"/>
      <c r="BI713" s="315"/>
      <c r="BJ713" s="315"/>
      <c r="BK713" s="315"/>
    </row>
    <row r="714" spans="1:63" x14ac:dyDescent="0.25">
      <c r="A714" s="9"/>
      <c r="B714" s="184" t="s">
        <v>5770</v>
      </c>
      <c r="C714" s="5" t="s">
        <v>1454</v>
      </c>
      <c r="D714" s="172">
        <v>3.3691067000000001</v>
      </c>
      <c r="E714" s="172">
        <v>1.9354947</v>
      </c>
      <c r="F714" s="172">
        <v>0.38135153999999999</v>
      </c>
      <c r="G714" s="172">
        <v>0.13874041000000001</v>
      </c>
      <c r="H714" s="172">
        <v>2.0559878E-2</v>
      </c>
      <c r="I714" s="172">
        <v>6.0940701999999999E-2</v>
      </c>
      <c r="J714" s="172">
        <v>0.22998041999999999</v>
      </c>
      <c r="K714" s="172">
        <v>1.1123817E-3</v>
      </c>
      <c r="L714" s="172">
        <v>0.60092668000000005</v>
      </c>
      <c r="M714" s="172">
        <v>0</v>
      </c>
      <c r="N714" s="172">
        <v>0</v>
      </c>
      <c r="O714" s="172">
        <v>0</v>
      </c>
      <c r="P714" s="199">
        <f t="shared" si="85"/>
        <v>14.336997777777777</v>
      </c>
      <c r="Q714" s="233">
        <v>273.47994999999997</v>
      </c>
      <c r="R714" s="96">
        <v>213.05663000000001</v>
      </c>
      <c r="S714" s="96">
        <v>49.257040000000003</v>
      </c>
      <c r="T714" s="96">
        <v>4.1822999999999999E-3</v>
      </c>
      <c r="U714" s="96">
        <v>2.6871</v>
      </c>
      <c r="V714" s="96">
        <v>0.57129799999999997</v>
      </c>
      <c r="W714" s="96">
        <v>7.9036999999999997</v>
      </c>
      <c r="X714" s="241">
        <f t="shared" si="86"/>
        <v>1.3701449110010202</v>
      </c>
      <c r="Y714" s="241">
        <f t="shared" si="87"/>
        <v>0.55209799087800004</v>
      </c>
      <c r="Z714" s="241">
        <f t="shared" si="88"/>
        <v>0.28399082657302005</v>
      </c>
      <c r="AA714" s="241">
        <f t="shared" si="89"/>
        <v>0.53405609354999994</v>
      </c>
      <c r="AB714" s="241">
        <v>0.39760980000000001</v>
      </c>
      <c r="AC714" s="241">
        <v>4.7418820999999998E-4</v>
      </c>
      <c r="AD714" s="241">
        <v>7.2878730000000003E-2</v>
      </c>
      <c r="AE714" s="241">
        <v>2.5196568000000001E-5</v>
      </c>
      <c r="AF714" s="241">
        <v>7.9603570999999998E-2</v>
      </c>
      <c r="AG714" s="241">
        <v>1.5065051E-3</v>
      </c>
      <c r="AH714" s="241">
        <v>0.26020648000000002</v>
      </c>
      <c r="AI714" s="241">
        <v>6.2637768999999996E-4</v>
      </c>
      <c r="AJ714" s="241">
        <v>8.1692875000000001E-4</v>
      </c>
      <c r="AK714" s="241">
        <v>5.8271543000000005E-4</v>
      </c>
      <c r="AL714" s="241">
        <v>5.6714167999999999E-5</v>
      </c>
      <c r="AM714" s="241">
        <v>1.7133502000000001E-7</v>
      </c>
      <c r="AN714" s="241">
        <v>6.4124005999999997E-3</v>
      </c>
      <c r="AO714" s="241">
        <v>2.6208616000000001E-3</v>
      </c>
      <c r="AP714" s="241">
        <v>1.2668176999999999E-2</v>
      </c>
      <c r="AQ714" s="241">
        <v>3.6040355E-4</v>
      </c>
      <c r="AR714" s="241">
        <v>0.53369568999999994</v>
      </c>
      <c r="AT714" s="193"/>
      <c r="AU714" s="193"/>
      <c r="AV714" s="193"/>
      <c r="AW714" s="193"/>
      <c r="AX714" s="193"/>
      <c r="AY714" s="193"/>
      <c r="AZ714" s="193"/>
      <c r="BA714" s="193"/>
      <c r="BB714" s="193"/>
      <c r="BC714" s="193"/>
      <c r="BD714" s="193"/>
      <c r="BE714" s="315"/>
      <c r="BF714" s="315"/>
      <c r="BG714" s="315"/>
      <c r="BH714" s="315"/>
      <c r="BI714" s="315"/>
      <c r="BJ714" s="315"/>
      <c r="BK714" s="315"/>
    </row>
    <row r="715" spans="1:63" x14ac:dyDescent="0.25">
      <c r="A715" s="9"/>
      <c r="B715" s="184" t="s">
        <v>5770</v>
      </c>
      <c r="C715" s="5" t="s">
        <v>1455</v>
      </c>
      <c r="D715" s="172">
        <v>3.5381578999999999</v>
      </c>
      <c r="E715" s="172">
        <v>2.0574518999999998</v>
      </c>
      <c r="F715" s="172">
        <v>0.41193724999999998</v>
      </c>
      <c r="G715" s="172">
        <v>0.14920242</v>
      </c>
      <c r="H715" s="172">
        <v>2.0713984000000001E-2</v>
      </c>
      <c r="I715" s="172">
        <v>6.6379940999999998E-2</v>
      </c>
      <c r="J715" s="172">
        <v>0.23039487</v>
      </c>
      <c r="K715" s="172">
        <v>1.1346451999999999E-3</v>
      </c>
      <c r="L715" s="172">
        <v>0.60094283999999998</v>
      </c>
      <c r="M715" s="172">
        <v>0</v>
      </c>
      <c r="N715" s="172">
        <v>0</v>
      </c>
      <c r="O715" s="172">
        <v>0</v>
      </c>
      <c r="P715" s="199">
        <f t="shared" si="85"/>
        <v>15.240384444444441</v>
      </c>
      <c r="Q715" s="233">
        <v>276.90796999999998</v>
      </c>
      <c r="R715" s="96">
        <v>223.98839000000001</v>
      </c>
      <c r="S715" s="96">
        <v>43.212400000000002</v>
      </c>
      <c r="T715" s="96">
        <v>4.1859999999999996E-3</v>
      </c>
      <c r="U715" s="96">
        <v>2.8687999999999998</v>
      </c>
      <c r="V715" s="96">
        <v>0.712094</v>
      </c>
      <c r="W715" s="96">
        <v>6.1220999999999997</v>
      </c>
      <c r="X715" s="241">
        <f t="shared" si="86"/>
        <v>1.45312901681378</v>
      </c>
      <c r="Y715" s="241">
        <f t="shared" si="87"/>
        <v>0.59049716505000005</v>
      </c>
      <c r="Z715" s="241">
        <f t="shared" si="88"/>
        <v>0.30119494622377996</v>
      </c>
      <c r="AA715" s="241">
        <f t="shared" si="89"/>
        <v>0.56143690554000003</v>
      </c>
      <c r="AB715" s="241">
        <v>0.42265054000000002</v>
      </c>
      <c r="AC715" s="241">
        <v>4.7542192999999998E-4</v>
      </c>
      <c r="AD715" s="241">
        <v>8.0621021000000001E-2</v>
      </c>
      <c r="AE715" s="241">
        <v>2.6621920000000001E-5</v>
      </c>
      <c r="AF715" s="241">
        <v>8.5424934999999994E-2</v>
      </c>
      <c r="AG715" s="241">
        <v>1.2986251999999999E-3</v>
      </c>
      <c r="AH715" s="241">
        <v>0.27659574999999997</v>
      </c>
      <c r="AI715" s="241">
        <v>6.7652374000000003E-4</v>
      </c>
      <c r="AJ715" s="241">
        <v>9.1023071999999999E-4</v>
      </c>
      <c r="AK715" s="241">
        <v>5.9694724000000003E-4</v>
      </c>
      <c r="AL715" s="241">
        <v>6.4276862000000004E-5</v>
      </c>
      <c r="AM715" s="241">
        <v>1.9406178E-7</v>
      </c>
      <c r="AN715" s="241">
        <v>6.6804461999999997E-3</v>
      </c>
      <c r="AO715" s="241">
        <v>2.7362723999999998E-3</v>
      </c>
      <c r="AP715" s="241">
        <v>1.2934305E-2</v>
      </c>
      <c r="AQ715" s="241">
        <v>3.6011554E-4</v>
      </c>
      <c r="AR715" s="241">
        <v>0.56107678999999999</v>
      </c>
      <c r="AT715" s="193"/>
      <c r="AU715" s="193"/>
      <c r="AV715" s="193"/>
      <c r="AW715" s="193"/>
      <c r="AX715" s="193"/>
      <c r="AY715" s="193"/>
      <c r="AZ715" s="193"/>
      <c r="BA715" s="193"/>
      <c r="BB715" s="193"/>
      <c r="BC715" s="193"/>
      <c r="BD715" s="193"/>
      <c r="BE715" s="315"/>
      <c r="BF715" s="315"/>
      <c r="BG715" s="315"/>
      <c r="BH715" s="315"/>
      <c r="BI715" s="315"/>
      <c r="BJ715" s="315"/>
      <c r="BK715" s="315"/>
    </row>
    <row r="716" spans="1:63" x14ac:dyDescent="0.25">
      <c r="A716" s="9"/>
      <c r="B716" s="184" t="s">
        <v>5770</v>
      </c>
      <c r="C716" s="5" t="s">
        <v>5523</v>
      </c>
      <c r="D716" s="172">
        <v>3.4668768999999999</v>
      </c>
      <c r="E716" s="172">
        <v>1.9207281</v>
      </c>
      <c r="F716" s="172">
        <v>0.92550473</v>
      </c>
      <c r="G716" s="172">
        <v>0.21272938</v>
      </c>
      <c r="H716" s="172">
        <v>3.9576424999999998E-2</v>
      </c>
      <c r="I716" s="172">
        <v>8.1584801999999998E-2</v>
      </c>
      <c r="J716" s="172">
        <v>5.4858556000000003E-2</v>
      </c>
      <c r="K716" s="172">
        <v>1.0333359999999999E-3</v>
      </c>
      <c r="L716" s="172">
        <v>0.23086163000000001</v>
      </c>
      <c r="M716" s="172">
        <v>0</v>
      </c>
      <c r="N716" s="172">
        <v>0</v>
      </c>
      <c r="O716" s="172">
        <v>0</v>
      </c>
      <c r="P716" s="199">
        <f t="shared" si="85"/>
        <v>14.227615555555555</v>
      </c>
      <c r="Q716" s="233">
        <v>280.64418999999998</v>
      </c>
      <c r="R716" s="96">
        <v>211.06959000000001</v>
      </c>
      <c r="S716" s="96">
        <v>57.96</v>
      </c>
      <c r="T716" s="96">
        <v>2.3072000000000001E-3</v>
      </c>
      <c r="U716" s="96">
        <v>2.7530000000000001</v>
      </c>
      <c r="V716" s="96">
        <v>1.0039</v>
      </c>
      <c r="W716" s="96">
        <v>7.8554000000000004</v>
      </c>
      <c r="X716" s="241">
        <f t="shared" si="86"/>
        <v>1.4908891417896601</v>
      </c>
      <c r="Y716" s="241">
        <f t="shared" si="87"/>
        <v>0.67751825207600003</v>
      </c>
      <c r="Z716" s="241">
        <f t="shared" si="88"/>
        <v>0.28411976604366007</v>
      </c>
      <c r="AA716" s="241">
        <f t="shared" si="89"/>
        <v>0.52925112367000005</v>
      </c>
      <c r="AB716" s="241">
        <v>0.39461907000000002</v>
      </c>
      <c r="AC716" s="241">
        <v>5.0398361999999996E-4</v>
      </c>
      <c r="AD716" s="241">
        <v>0.1202939</v>
      </c>
      <c r="AE716" s="241">
        <v>3.5308056000000001E-5</v>
      </c>
      <c r="AF716" s="241">
        <v>0.1602828</v>
      </c>
      <c r="AG716" s="241">
        <v>1.7831904E-3</v>
      </c>
      <c r="AH716" s="241">
        <v>0.25826308999999997</v>
      </c>
      <c r="AI716" s="241">
        <v>1.5683093E-3</v>
      </c>
      <c r="AJ716" s="241">
        <v>1.6730294000000001E-3</v>
      </c>
      <c r="AK716" s="241">
        <v>1.1112119000000001E-3</v>
      </c>
      <c r="AL716" s="241">
        <v>8.3330662000000001E-5</v>
      </c>
      <c r="AM716" s="241">
        <v>2.7598166E-7</v>
      </c>
      <c r="AN716" s="241">
        <v>7.8262107000000008E-3</v>
      </c>
      <c r="AO716" s="241">
        <v>3.4048771000000002E-3</v>
      </c>
      <c r="AP716" s="241">
        <v>1.0189431000000001E-2</v>
      </c>
      <c r="AQ716" s="241">
        <v>5.0017366999999995E-4</v>
      </c>
      <c r="AR716" s="241">
        <v>0.52875095000000005</v>
      </c>
      <c r="AT716" s="193"/>
      <c r="AU716" s="193"/>
      <c r="AV716" s="193"/>
      <c r="AW716" s="193"/>
      <c r="AX716" s="193"/>
      <c r="AY716" s="193"/>
      <c r="AZ716" s="193"/>
      <c r="BA716" s="193"/>
      <c r="BB716" s="193"/>
      <c r="BC716" s="193"/>
      <c r="BD716" s="193"/>
      <c r="BE716" s="315"/>
      <c r="BF716" s="315"/>
      <c r="BG716" s="315"/>
      <c r="BH716" s="315"/>
      <c r="BI716" s="315"/>
      <c r="BJ716" s="315"/>
      <c r="BK716" s="315"/>
    </row>
    <row r="717" spans="1:63" x14ac:dyDescent="0.25">
      <c r="A717" s="9"/>
      <c r="B717" s="184" t="s">
        <v>5770</v>
      </c>
      <c r="C717" s="5" t="s">
        <v>5524</v>
      </c>
      <c r="D717" s="172">
        <v>4.8026153999999996</v>
      </c>
      <c r="E717" s="172">
        <v>2.6465337999999998</v>
      </c>
      <c r="F717" s="172">
        <v>1.7109209000000001</v>
      </c>
      <c r="G717" s="172">
        <v>9.1472347999999995E-2</v>
      </c>
      <c r="H717" s="172">
        <v>3.5661307000000003E-2</v>
      </c>
      <c r="I717" s="172">
        <v>7.0764222000000002E-2</v>
      </c>
      <c r="J717" s="172">
        <v>5.4034719000000002E-2</v>
      </c>
      <c r="K717" s="172">
        <v>2.0353171000000001E-3</v>
      </c>
      <c r="L717" s="172">
        <v>0.19119274999999999</v>
      </c>
      <c r="M717" s="172">
        <v>0</v>
      </c>
      <c r="N717" s="172">
        <v>0</v>
      </c>
      <c r="O717" s="172">
        <v>0</v>
      </c>
      <c r="P717" s="199">
        <f t="shared" si="85"/>
        <v>19.603954074074071</v>
      </c>
      <c r="Q717" s="233">
        <v>328.78557999999998</v>
      </c>
      <c r="R717" s="96">
        <v>269.07238999999998</v>
      </c>
      <c r="S717" s="96">
        <v>49.795760000000001</v>
      </c>
      <c r="T717" s="96">
        <v>1.5525000000000001E-4</v>
      </c>
      <c r="U717" s="96">
        <v>2.4700000000000002</v>
      </c>
      <c r="V717" s="96">
        <v>0.84327399999999997</v>
      </c>
      <c r="W717" s="96">
        <v>6.6040000000000001</v>
      </c>
      <c r="X717" s="241">
        <f t="shared" si="86"/>
        <v>1.8918151190214201</v>
      </c>
      <c r="Y717" s="241">
        <f t="shared" si="87"/>
        <v>0.88765212633699986</v>
      </c>
      <c r="Z717" s="241">
        <f t="shared" si="88"/>
        <v>0.32974690636442</v>
      </c>
      <c r="AA717" s="241">
        <f t="shared" si="89"/>
        <v>0.67441608632000005</v>
      </c>
      <c r="AB717" s="241">
        <v>0.46878220999999998</v>
      </c>
      <c r="AC717" s="241">
        <v>1.7983348999999999E-2</v>
      </c>
      <c r="AD717" s="241">
        <v>0.13591833</v>
      </c>
      <c r="AE717" s="241">
        <v>4.2543036999999997E-5</v>
      </c>
      <c r="AF717" s="241">
        <v>0.26340932</v>
      </c>
      <c r="AG717" s="241">
        <v>1.5163742999999999E-3</v>
      </c>
      <c r="AH717" s="241">
        <v>0.30679624999999999</v>
      </c>
      <c r="AI717" s="241">
        <v>2.9608131000000001E-3</v>
      </c>
      <c r="AJ717" s="241">
        <v>6.8200632999999996E-4</v>
      </c>
      <c r="AK717" s="241">
        <v>1.0216187E-3</v>
      </c>
      <c r="AL717" s="241">
        <v>6.9197910000000004E-5</v>
      </c>
      <c r="AM717" s="241">
        <v>2.3992441999999999E-7</v>
      </c>
      <c r="AN717" s="241">
        <v>7.0127558999999997E-3</v>
      </c>
      <c r="AO717" s="241">
        <v>2.9387215999999998E-3</v>
      </c>
      <c r="AP717" s="241">
        <v>8.2653029000000003E-3</v>
      </c>
      <c r="AQ717" s="241">
        <v>4.6085632000000002E-4</v>
      </c>
      <c r="AR717" s="241">
        <v>0.67395523000000002</v>
      </c>
      <c r="AT717" s="193"/>
      <c r="AU717" s="193"/>
      <c r="AV717" s="193"/>
      <c r="AW717" s="193"/>
      <c r="AX717" s="193"/>
      <c r="AY717" s="193"/>
      <c r="AZ717" s="193"/>
      <c r="BA717" s="193"/>
      <c r="BB717" s="193"/>
      <c r="BC717" s="193"/>
      <c r="BD717" s="193"/>
      <c r="BE717" s="315"/>
      <c r="BF717" s="315"/>
      <c r="BG717" s="315"/>
      <c r="BH717" s="315"/>
      <c r="BI717" s="315"/>
      <c r="BJ717" s="315"/>
      <c r="BK717" s="315"/>
    </row>
    <row r="718" spans="1:63" x14ac:dyDescent="0.25">
      <c r="A718" s="9"/>
      <c r="B718" s="184" t="s">
        <v>5770</v>
      </c>
      <c r="C718" s="5" t="s">
        <v>1456</v>
      </c>
      <c r="D718" s="172">
        <v>3.0439981</v>
      </c>
      <c r="E718" s="172">
        <v>0.95866881999999998</v>
      </c>
      <c r="F718" s="172">
        <v>0.23379675</v>
      </c>
      <c r="G718" s="172">
        <v>1.2456087</v>
      </c>
      <c r="H718" s="172">
        <v>1.5788407000000001E-2</v>
      </c>
      <c r="I718" s="172">
        <v>3.9774417999999999E-2</v>
      </c>
      <c r="J718" s="172">
        <v>0.44179372</v>
      </c>
      <c r="K718" s="172">
        <v>1.2680322E-3</v>
      </c>
      <c r="L718" s="172">
        <v>0.10729921000000001</v>
      </c>
      <c r="M718" s="172">
        <v>0</v>
      </c>
      <c r="N718" s="172">
        <v>0</v>
      </c>
      <c r="O718" s="172">
        <v>0</v>
      </c>
      <c r="P718" s="199">
        <f t="shared" si="85"/>
        <v>7.1012505185185182</v>
      </c>
      <c r="Q718" s="233">
        <v>168.12011999999999</v>
      </c>
      <c r="R718" s="96">
        <v>126.89223</v>
      </c>
      <c r="S718" s="96">
        <v>34.276479999999999</v>
      </c>
      <c r="T718" s="96">
        <v>1.0848E-2</v>
      </c>
      <c r="U718" s="96">
        <v>1.4438</v>
      </c>
      <c r="V718" s="96">
        <v>0.43726219999999999</v>
      </c>
      <c r="W718" s="96">
        <v>5.0594999999999999</v>
      </c>
      <c r="X718" s="241">
        <f t="shared" si="86"/>
        <v>0.88630519609549996</v>
      </c>
      <c r="Y718" s="241">
        <f t="shared" si="87"/>
        <v>0.349531326654</v>
      </c>
      <c r="Z718" s="241">
        <f t="shared" si="88"/>
        <v>0.21869766511149999</v>
      </c>
      <c r="AA718" s="241">
        <f t="shared" si="89"/>
        <v>0.31807620433</v>
      </c>
      <c r="AB718" s="241">
        <v>0.19683083000000001</v>
      </c>
      <c r="AC718" s="241">
        <v>1.8343621000000001E-4</v>
      </c>
      <c r="AD718" s="241">
        <v>0.10199134999999999</v>
      </c>
      <c r="AE718" s="241">
        <v>1.5286444E-5</v>
      </c>
      <c r="AF718" s="241">
        <v>4.9435205000000003E-2</v>
      </c>
      <c r="AG718" s="241">
        <v>1.0752190000000001E-3</v>
      </c>
      <c r="AH718" s="241">
        <v>0.12882045</v>
      </c>
      <c r="AI718" s="241">
        <v>3.8571765E-4</v>
      </c>
      <c r="AJ718" s="241">
        <v>9.9794033000000001E-3</v>
      </c>
      <c r="AK718" s="241">
        <v>5.0458068000000002E-2</v>
      </c>
      <c r="AL718" s="241">
        <v>6.3530289E-3</v>
      </c>
      <c r="AM718" s="241">
        <v>1.2982615E-6</v>
      </c>
      <c r="AN718" s="241">
        <v>3.9789632000000004E-3</v>
      </c>
      <c r="AO718" s="241">
        <v>2.1415508000000002E-3</v>
      </c>
      <c r="AP718" s="241">
        <v>1.6579185E-2</v>
      </c>
      <c r="AQ718" s="241">
        <v>2.5977432999999998E-4</v>
      </c>
      <c r="AR718" s="241">
        <v>0.31781642999999998</v>
      </c>
      <c r="AT718" s="193"/>
      <c r="AU718" s="193"/>
      <c r="AV718" s="193"/>
      <c r="AW718" s="193"/>
      <c r="AX718" s="193"/>
      <c r="AY718" s="193"/>
      <c r="AZ718" s="193"/>
      <c r="BA718" s="193"/>
      <c r="BB718" s="193"/>
      <c r="BC718" s="193"/>
      <c r="BD718" s="193"/>
      <c r="BE718" s="315"/>
      <c r="BF718" s="315"/>
      <c r="BG718" s="315"/>
      <c r="BH718" s="315"/>
      <c r="BI718" s="315"/>
      <c r="BJ718" s="315"/>
      <c r="BK718" s="315"/>
    </row>
    <row r="719" spans="1:63" x14ac:dyDescent="0.25">
      <c r="A719" s="9"/>
      <c r="B719" s="184" t="s">
        <v>5770</v>
      </c>
      <c r="C719" s="5" t="s">
        <v>1457</v>
      </c>
      <c r="D719" s="172">
        <v>3.1543028999999998</v>
      </c>
      <c r="E719" s="172">
        <v>1.0382515999999999</v>
      </c>
      <c r="F719" s="172">
        <v>0.25375147999999997</v>
      </c>
      <c r="G719" s="172">
        <v>1.2524341000000001</v>
      </c>
      <c r="H719" s="172">
        <v>1.5888902E-2</v>
      </c>
      <c r="I719" s="172">
        <v>4.3320406999999998E-2</v>
      </c>
      <c r="J719" s="172">
        <v>0.44206408000000003</v>
      </c>
      <c r="K719" s="172">
        <v>1.2825361E-3</v>
      </c>
      <c r="L719" s="172">
        <v>0.1073098</v>
      </c>
      <c r="M719" s="172">
        <v>0</v>
      </c>
      <c r="N719" s="172">
        <v>0</v>
      </c>
      <c r="O719" s="172">
        <v>0</v>
      </c>
      <c r="P719" s="199">
        <f t="shared" si="85"/>
        <v>7.6907525925925917</v>
      </c>
      <c r="Q719" s="233">
        <v>170.35498999999999</v>
      </c>
      <c r="R719" s="96">
        <v>134.02266</v>
      </c>
      <c r="S719" s="96">
        <v>30.33296</v>
      </c>
      <c r="T719" s="96">
        <v>1.0851E-2</v>
      </c>
      <c r="U719" s="96">
        <v>1.5624</v>
      </c>
      <c r="V719" s="96">
        <v>0.52912429999999999</v>
      </c>
      <c r="W719" s="96">
        <v>3.8969999999999998</v>
      </c>
      <c r="X719" s="241">
        <f t="shared" si="86"/>
        <v>0.9404467002079</v>
      </c>
      <c r="Y719" s="241">
        <f t="shared" si="87"/>
        <v>0.37458690380800003</v>
      </c>
      <c r="Z719" s="241">
        <f t="shared" si="88"/>
        <v>0.22992400083989997</v>
      </c>
      <c r="AA719" s="241">
        <f t="shared" si="89"/>
        <v>0.33593579555999997</v>
      </c>
      <c r="AB719" s="241">
        <v>0.21317108000000001</v>
      </c>
      <c r="AC719" s="241">
        <v>1.8424081E-4</v>
      </c>
      <c r="AD719" s="241">
        <v>0.10704305</v>
      </c>
      <c r="AE719" s="241">
        <v>1.6216317999999998E-5</v>
      </c>
      <c r="AF719" s="241">
        <v>5.3232684000000002E-2</v>
      </c>
      <c r="AG719" s="241">
        <v>9.3963268000000003E-4</v>
      </c>
      <c r="AH719" s="241">
        <v>0.13951521</v>
      </c>
      <c r="AI719" s="241">
        <v>4.1843415000000002E-4</v>
      </c>
      <c r="AJ719" s="241">
        <v>1.0040265E-2</v>
      </c>
      <c r="AK719" s="241">
        <v>5.0467356999999997E-2</v>
      </c>
      <c r="AL719" s="241">
        <v>6.3579624999999997E-3</v>
      </c>
      <c r="AM719" s="241">
        <v>1.3130899E-6</v>
      </c>
      <c r="AN719" s="241">
        <v>4.1539000000000003E-3</v>
      </c>
      <c r="AO719" s="241">
        <v>2.2168231000000002E-3</v>
      </c>
      <c r="AP719" s="241">
        <v>1.6752736000000001E-2</v>
      </c>
      <c r="AQ719" s="241">
        <v>2.5958555999999999E-4</v>
      </c>
      <c r="AR719" s="241">
        <v>0.33567620999999997</v>
      </c>
      <c r="AT719" s="193"/>
      <c r="AU719" s="193"/>
      <c r="AV719" s="193"/>
      <c r="AW719" s="193"/>
      <c r="AX719" s="193"/>
      <c r="AY719" s="193"/>
      <c r="AZ719" s="193"/>
      <c r="BA719" s="193"/>
      <c r="BB719" s="193"/>
      <c r="BC719" s="193"/>
      <c r="BD719" s="193"/>
      <c r="BE719" s="315"/>
      <c r="BF719" s="315"/>
      <c r="BG719" s="315"/>
      <c r="BH719" s="315"/>
      <c r="BI719" s="315"/>
      <c r="BJ719" s="315"/>
      <c r="BK719" s="315"/>
    </row>
    <row r="720" spans="1:63" x14ac:dyDescent="0.25">
      <c r="A720" s="9"/>
      <c r="B720" s="184" t="s">
        <v>5770</v>
      </c>
      <c r="C720" s="5" t="s">
        <v>5525</v>
      </c>
      <c r="D720" s="172">
        <v>5.2788114000000004</v>
      </c>
      <c r="E720" s="172">
        <v>2.0463825</v>
      </c>
      <c r="F720" s="172">
        <v>2.7249669999999999</v>
      </c>
      <c r="G720" s="172">
        <v>0.10394434</v>
      </c>
      <c r="H720" s="172">
        <v>2.7564986999999999E-2</v>
      </c>
      <c r="I720" s="172">
        <v>8.0853005000000006E-2</v>
      </c>
      <c r="J720" s="172">
        <v>6.7475242000000005E-2</v>
      </c>
      <c r="K720" s="172">
        <v>2.1090674999999998E-3</v>
      </c>
      <c r="L720" s="172">
        <v>0.22551536</v>
      </c>
      <c r="M720" s="172">
        <v>0</v>
      </c>
      <c r="N720" s="172">
        <v>0</v>
      </c>
      <c r="O720" s="172">
        <v>0</v>
      </c>
      <c r="P720" s="199">
        <f t="shared" si="85"/>
        <v>15.158388888888888</v>
      </c>
      <c r="Q720" s="233">
        <v>349.86745000000002</v>
      </c>
      <c r="R720" s="96">
        <v>275.50072999999998</v>
      </c>
      <c r="S720" s="96">
        <v>62.361600000000003</v>
      </c>
      <c r="T720" s="96">
        <v>1.548E-4</v>
      </c>
      <c r="U720" s="96">
        <v>3.0514999999999999</v>
      </c>
      <c r="V720" s="96">
        <v>1.085367</v>
      </c>
      <c r="W720" s="96">
        <v>7.8681000000000001</v>
      </c>
      <c r="X720" s="241">
        <f t="shared" si="86"/>
        <v>1.9388886568955201</v>
      </c>
      <c r="Y720" s="241">
        <f t="shared" si="87"/>
        <v>0.9462941508260001</v>
      </c>
      <c r="Z720" s="241">
        <f t="shared" si="88"/>
        <v>0.30212173835952005</v>
      </c>
      <c r="AA720" s="241">
        <f t="shared" si="89"/>
        <v>0.69047276770999999</v>
      </c>
      <c r="AB720" s="241">
        <v>0.42015468</v>
      </c>
      <c r="AC720" s="241">
        <v>2.4643247000000001E-4</v>
      </c>
      <c r="AD720" s="241">
        <v>0.11938331000000001</v>
      </c>
      <c r="AE720" s="241">
        <v>5.1105256E-5</v>
      </c>
      <c r="AF720" s="241">
        <v>0.40455606</v>
      </c>
      <c r="AG720" s="241">
        <v>1.9025630999999999E-3</v>
      </c>
      <c r="AH720" s="241">
        <v>0.2749779</v>
      </c>
      <c r="AI720" s="241">
        <v>4.7235628E-3</v>
      </c>
      <c r="AJ720" s="241">
        <v>8.5810778000000002E-4</v>
      </c>
      <c r="AK720" s="241">
        <v>7.6782423000000002E-4</v>
      </c>
      <c r="AL720" s="241">
        <v>9.0119354000000004E-5</v>
      </c>
      <c r="AM720" s="241">
        <v>2.7699552000000001E-7</v>
      </c>
      <c r="AN720" s="241">
        <v>8.1811993000000006E-3</v>
      </c>
      <c r="AO720" s="241">
        <v>3.4045948999999998E-3</v>
      </c>
      <c r="AP720" s="241">
        <v>9.1181530000000004E-3</v>
      </c>
      <c r="AQ720" s="241">
        <v>5.4402770999999997E-4</v>
      </c>
      <c r="AR720" s="241">
        <v>0.68992874000000004</v>
      </c>
      <c r="AT720" s="193"/>
      <c r="AU720" s="193"/>
      <c r="AV720" s="193"/>
      <c r="AW720" s="193"/>
      <c r="AX720" s="193"/>
      <c r="AY720" s="193"/>
      <c r="AZ720" s="193"/>
      <c r="BA720" s="193"/>
      <c r="BB720" s="193"/>
      <c r="BC720" s="193"/>
      <c r="BD720" s="193"/>
      <c r="BE720" s="315"/>
      <c r="BF720" s="315"/>
      <c r="BG720" s="315"/>
      <c r="BH720" s="315"/>
      <c r="BI720" s="315"/>
      <c r="BJ720" s="315"/>
      <c r="BK720" s="315"/>
    </row>
    <row r="721" spans="1:63" x14ac:dyDescent="0.25">
      <c r="A721" s="9"/>
      <c r="B721" s="184" t="s">
        <v>5770</v>
      </c>
      <c r="C721" s="5" t="s">
        <v>3880</v>
      </c>
      <c r="D721" s="172">
        <v>1.7392117</v>
      </c>
      <c r="E721" s="172">
        <v>0.89563159000000003</v>
      </c>
      <c r="F721" s="172">
        <v>0.16554789</v>
      </c>
      <c r="G721" s="172">
        <v>4.2352766999999999E-2</v>
      </c>
      <c r="H721" s="172">
        <v>2.2967253E-2</v>
      </c>
      <c r="I721" s="172">
        <v>2.3205487E-2</v>
      </c>
      <c r="J721" s="172">
        <v>0.51298789</v>
      </c>
      <c r="K721" s="172">
        <v>9.5646938000000005E-4</v>
      </c>
      <c r="L721" s="172">
        <v>7.5562339000000006E-2</v>
      </c>
      <c r="M721" s="172">
        <v>0</v>
      </c>
      <c r="N721" s="172">
        <v>0</v>
      </c>
      <c r="O721" s="172">
        <v>0</v>
      </c>
      <c r="P721" s="199">
        <f t="shared" si="85"/>
        <v>6.6343080740740739</v>
      </c>
      <c r="Q721" s="233">
        <v>130.06408999999999</v>
      </c>
      <c r="R721" s="96">
        <v>109.03416</v>
      </c>
      <c r="S721" s="96">
        <v>17.41432</v>
      </c>
      <c r="T721" s="96">
        <v>5.0002E-5</v>
      </c>
      <c r="U721" s="96">
        <v>0.78827000000000003</v>
      </c>
      <c r="V721" s="96">
        <v>0.1933936</v>
      </c>
      <c r="W721" s="96">
        <v>2.6339000000000001</v>
      </c>
      <c r="X721" s="241">
        <f t="shared" si="86"/>
        <v>0.6473414180007131</v>
      </c>
      <c r="Y721" s="241">
        <f t="shared" si="87"/>
        <v>0.2470340623</v>
      </c>
      <c r="Z721" s="241">
        <f t="shared" si="88"/>
        <v>0.12709117372071302</v>
      </c>
      <c r="AA721" s="241">
        <f t="shared" si="89"/>
        <v>0.27321618198000003</v>
      </c>
      <c r="AB721" s="241">
        <v>0.18387682</v>
      </c>
      <c r="AC721" s="241">
        <v>6.1950899999999997E-5</v>
      </c>
      <c r="AD721" s="241">
        <v>2.8845630000000001E-2</v>
      </c>
      <c r="AE721" s="241">
        <v>1.461662E-5</v>
      </c>
      <c r="AF721" s="241">
        <v>3.3724737999999997E-2</v>
      </c>
      <c r="AG721" s="241">
        <v>5.1030678E-4</v>
      </c>
      <c r="AH721" s="241">
        <v>0.12032412000000001</v>
      </c>
      <c r="AI721" s="241">
        <v>2.7900731000000002E-4</v>
      </c>
      <c r="AJ721" s="241">
        <v>1.7507229999999999E-4</v>
      </c>
      <c r="AK721" s="241">
        <v>2.0595515000000001E-4</v>
      </c>
      <c r="AL721" s="241">
        <v>3.1910331999999999E-5</v>
      </c>
      <c r="AM721" s="241">
        <v>6.9158712999999995E-8</v>
      </c>
      <c r="AN721" s="241">
        <v>2.4648573000000001E-3</v>
      </c>
      <c r="AO721" s="241">
        <v>9.9339097000000006E-4</v>
      </c>
      <c r="AP721" s="241">
        <v>2.6167911999999999E-3</v>
      </c>
      <c r="AQ721" s="241">
        <v>1.8105198000000001E-4</v>
      </c>
      <c r="AR721" s="241">
        <v>0.27303513000000001</v>
      </c>
      <c r="AT721" s="193"/>
      <c r="AU721" s="193"/>
      <c r="AV721" s="193"/>
      <c r="AW721" s="193"/>
      <c r="AX721" s="193"/>
      <c r="AY721" s="193"/>
      <c r="AZ721" s="193"/>
      <c r="BA721" s="193"/>
      <c r="BB721" s="193"/>
      <c r="BC721" s="193"/>
      <c r="BD721" s="193"/>
      <c r="BE721" s="315"/>
      <c r="BF721" s="315"/>
      <c r="BG721" s="315"/>
      <c r="BH721" s="315"/>
      <c r="BI721" s="315"/>
      <c r="BJ721" s="315"/>
      <c r="BK721" s="315"/>
    </row>
    <row r="722" spans="1:63" x14ac:dyDescent="0.25">
      <c r="A722" s="9"/>
      <c r="B722" s="184" t="s">
        <v>5770</v>
      </c>
      <c r="C722" s="5" t="s">
        <v>2973</v>
      </c>
      <c r="D722" s="172">
        <v>1.7976676</v>
      </c>
      <c r="E722" s="172">
        <v>0.93780598000000004</v>
      </c>
      <c r="F722" s="172">
        <v>0.17612348999999999</v>
      </c>
      <c r="G722" s="172">
        <v>4.5968815000000003E-2</v>
      </c>
      <c r="H722" s="172">
        <v>2.3020559999999999E-2</v>
      </c>
      <c r="I722" s="172">
        <v>2.5085374000000001E-2</v>
      </c>
      <c r="J722" s="172">
        <v>0.51313103000000004</v>
      </c>
      <c r="K722" s="172">
        <v>9.6415119000000001E-4</v>
      </c>
      <c r="L722" s="172">
        <v>7.5568197000000004E-2</v>
      </c>
      <c r="M722" s="172">
        <v>0</v>
      </c>
      <c r="N722" s="172">
        <v>0</v>
      </c>
      <c r="O722" s="172">
        <v>0</v>
      </c>
      <c r="P722" s="199">
        <f t="shared" si="85"/>
        <v>6.9467109629629631</v>
      </c>
      <c r="Q722" s="233">
        <v>131.24762999999999</v>
      </c>
      <c r="R722" s="96">
        <v>112.81144999999999</v>
      </c>
      <c r="S722" s="96">
        <v>15.324960000000001</v>
      </c>
      <c r="T722" s="96">
        <v>5.1289999999999999E-5</v>
      </c>
      <c r="U722" s="96">
        <v>0.85109999999999997</v>
      </c>
      <c r="V722" s="96">
        <v>0.24206759999999999</v>
      </c>
      <c r="W722" s="96">
        <v>2.0179999999999998</v>
      </c>
      <c r="X722" s="241">
        <f t="shared" si="86"/>
        <v>0.67602992436894316</v>
      </c>
      <c r="Y722" s="241">
        <f t="shared" si="87"/>
        <v>0.26031232827300005</v>
      </c>
      <c r="Z722" s="241">
        <f t="shared" si="88"/>
        <v>0.13304040434594303</v>
      </c>
      <c r="AA722" s="241">
        <f t="shared" si="89"/>
        <v>0.28267719175</v>
      </c>
      <c r="AB722" s="241">
        <v>0.19253623</v>
      </c>
      <c r="AC722" s="241">
        <v>6.2378723999999999E-5</v>
      </c>
      <c r="AD722" s="241">
        <v>3.1522802000000003E-2</v>
      </c>
      <c r="AE722" s="241">
        <v>1.5109358999999999E-5</v>
      </c>
      <c r="AF722" s="241">
        <v>3.5737365E-2</v>
      </c>
      <c r="AG722" s="241">
        <v>4.3844319E-4</v>
      </c>
      <c r="AH722" s="241">
        <v>0.12599173999999999</v>
      </c>
      <c r="AI722" s="241">
        <v>2.9634665999999998E-4</v>
      </c>
      <c r="AJ722" s="241">
        <v>2.0732112000000001E-4</v>
      </c>
      <c r="AK722" s="241">
        <v>2.1087579999999999E-4</v>
      </c>
      <c r="AL722" s="241">
        <v>3.4524950000000002E-5</v>
      </c>
      <c r="AM722" s="241">
        <v>7.7015942999999998E-8</v>
      </c>
      <c r="AN722" s="241">
        <v>2.5575323000000001E-3</v>
      </c>
      <c r="AO722" s="241">
        <v>1.0332805000000001E-3</v>
      </c>
      <c r="AP722" s="241">
        <v>2.708706E-3</v>
      </c>
      <c r="AQ722" s="241">
        <v>1.8095175000000001E-4</v>
      </c>
      <c r="AR722" s="241">
        <v>0.28249624000000001</v>
      </c>
      <c r="AT722" s="193"/>
      <c r="AU722" s="193"/>
      <c r="AV722" s="193"/>
      <c r="AW722" s="193"/>
      <c r="AX722" s="193"/>
      <c r="AY722" s="193"/>
      <c r="AZ722" s="193"/>
      <c r="BA722" s="193"/>
      <c r="BB722" s="193"/>
      <c r="BC722" s="193"/>
      <c r="BD722" s="193"/>
      <c r="BE722" s="315"/>
      <c r="BF722" s="315"/>
      <c r="BG722" s="315"/>
      <c r="BH722" s="315"/>
      <c r="BI722" s="315"/>
      <c r="BJ722" s="315"/>
      <c r="BK722" s="315"/>
    </row>
    <row r="723" spans="1:63" x14ac:dyDescent="0.25">
      <c r="A723" s="9"/>
      <c r="B723" s="184" t="s">
        <v>5770</v>
      </c>
      <c r="C723" s="5" t="s">
        <v>708</v>
      </c>
      <c r="D723" s="172">
        <v>4.1174052000000003</v>
      </c>
      <c r="E723" s="172">
        <v>1.5276177</v>
      </c>
      <c r="F723" s="172">
        <v>1.707767</v>
      </c>
      <c r="G723" s="172">
        <v>8.0398459000000005E-2</v>
      </c>
      <c r="H723" s="172">
        <v>3.1224383000000001E-2</v>
      </c>
      <c r="I723" s="172">
        <v>5.1008738999999997E-2</v>
      </c>
      <c r="J723" s="172">
        <v>0.55526204000000001</v>
      </c>
      <c r="K723" s="172">
        <v>1.3945508999999999E-3</v>
      </c>
      <c r="L723" s="172">
        <v>0.16273233000000001</v>
      </c>
      <c r="M723" s="172">
        <v>0</v>
      </c>
      <c r="N723" s="172">
        <v>0</v>
      </c>
      <c r="O723" s="172">
        <v>0</v>
      </c>
      <c r="P723" s="199">
        <f t="shared" si="85"/>
        <v>11.315686666666666</v>
      </c>
      <c r="Q723" s="233">
        <v>219.26062999999999</v>
      </c>
      <c r="R723" s="96">
        <v>165.54079999999999</v>
      </c>
      <c r="S723" s="96">
        <v>44.735039999999998</v>
      </c>
      <c r="T723" s="96">
        <v>9.2603999999999996E-5</v>
      </c>
      <c r="U723" s="96">
        <v>1.8503000000000001</v>
      </c>
      <c r="V723" s="96">
        <v>0.56199569999999999</v>
      </c>
      <c r="W723" s="96">
        <v>6.5724</v>
      </c>
      <c r="X723" s="241">
        <f t="shared" si="86"/>
        <v>1.3471276346305801</v>
      </c>
      <c r="Y723" s="241">
        <f t="shared" si="87"/>
        <v>0.71090494179000008</v>
      </c>
      <c r="Z723" s="241">
        <f t="shared" si="88"/>
        <v>0.22128787037057995</v>
      </c>
      <c r="AA723" s="241">
        <f t="shared" si="89"/>
        <v>0.41493482246999996</v>
      </c>
      <c r="AB723" s="241">
        <v>0.31361982999999999</v>
      </c>
      <c r="AC723" s="241">
        <v>1.6885361000000001E-4</v>
      </c>
      <c r="AD723" s="241">
        <v>7.5457828000000005E-2</v>
      </c>
      <c r="AE723" s="241">
        <v>1.5054088000000001E-4</v>
      </c>
      <c r="AF723" s="241">
        <v>0.32012369000000002</v>
      </c>
      <c r="AG723" s="241">
        <v>1.3841992999999999E-3</v>
      </c>
      <c r="AH723" s="241">
        <v>0.20523300999999999</v>
      </c>
      <c r="AI723" s="241">
        <v>2.6829745E-3</v>
      </c>
      <c r="AJ723" s="241">
        <v>4.6577453000000001E-4</v>
      </c>
      <c r="AK723" s="241">
        <v>5.1876079000000004E-4</v>
      </c>
      <c r="AL723" s="241">
        <v>6.1368549999999997E-5</v>
      </c>
      <c r="AM723" s="241">
        <v>1.6940058000000001E-7</v>
      </c>
      <c r="AN723" s="241">
        <v>5.5068002999999997E-3</v>
      </c>
      <c r="AO723" s="241">
        <v>2.1705734E-3</v>
      </c>
      <c r="AP723" s="241">
        <v>4.6484389000000003E-3</v>
      </c>
      <c r="AQ723" s="241">
        <v>3.9021246999999999E-4</v>
      </c>
      <c r="AR723" s="241">
        <v>0.41454460999999998</v>
      </c>
      <c r="AT723" s="193"/>
      <c r="AU723" s="193"/>
      <c r="AV723" s="193"/>
      <c r="AW723" s="193"/>
      <c r="AX723" s="193"/>
      <c r="AY723" s="193"/>
      <c r="AZ723" s="193"/>
      <c r="BA723" s="193"/>
      <c r="BB723" s="193"/>
      <c r="BC723" s="193"/>
      <c r="BD723" s="193"/>
      <c r="BE723" s="315"/>
      <c r="BF723" s="315"/>
      <c r="BG723" s="315"/>
      <c r="BH723" s="315"/>
      <c r="BI723" s="315"/>
      <c r="BJ723" s="315"/>
      <c r="BK723" s="315"/>
    </row>
    <row r="724" spans="1:63" x14ac:dyDescent="0.25">
      <c r="A724" s="9"/>
      <c r="B724" s="184" t="s">
        <v>5770</v>
      </c>
      <c r="C724" s="5" t="s">
        <v>709</v>
      </c>
      <c r="D724" s="172">
        <v>4.2636741000000002</v>
      </c>
      <c r="E724" s="172">
        <v>1.6331567</v>
      </c>
      <c r="F724" s="172">
        <v>1.7342146000000001</v>
      </c>
      <c r="G724" s="172">
        <v>8.9448798999999996E-2</v>
      </c>
      <c r="H724" s="172">
        <v>3.135781E-2</v>
      </c>
      <c r="I724" s="172">
        <v>5.5715357E-2</v>
      </c>
      <c r="J724" s="172">
        <v>0.55562064</v>
      </c>
      <c r="K724" s="172">
        <v>1.4138320000000001E-3</v>
      </c>
      <c r="L724" s="172">
        <v>0.16274631000000001</v>
      </c>
      <c r="M724" s="172">
        <v>0</v>
      </c>
      <c r="N724" s="172">
        <v>0</v>
      </c>
      <c r="O724" s="172">
        <v>0</v>
      </c>
      <c r="P724" s="199">
        <f t="shared" si="85"/>
        <v>12.097457037037037</v>
      </c>
      <c r="Q724" s="233">
        <v>222.22334000000001</v>
      </c>
      <c r="R724" s="96">
        <v>174.99788000000001</v>
      </c>
      <c r="S724" s="96">
        <v>39.503520000000002</v>
      </c>
      <c r="T724" s="96">
        <v>9.5827000000000003E-5</v>
      </c>
      <c r="U724" s="96">
        <v>2.0074999999999998</v>
      </c>
      <c r="V724" s="96">
        <v>0.68384560000000005</v>
      </c>
      <c r="W724" s="96">
        <v>5.0305</v>
      </c>
      <c r="X724" s="241">
        <f t="shared" si="86"/>
        <v>1.41892752482576</v>
      </c>
      <c r="Y724" s="241">
        <f t="shared" si="87"/>
        <v>0.74413022278999996</v>
      </c>
      <c r="Z724" s="241">
        <f t="shared" si="88"/>
        <v>0.23617531888575999</v>
      </c>
      <c r="AA724" s="241">
        <f t="shared" si="89"/>
        <v>0.43862198315000001</v>
      </c>
      <c r="AB724" s="241">
        <v>0.33528952000000001</v>
      </c>
      <c r="AC724" s="241">
        <v>1.6992659000000001E-4</v>
      </c>
      <c r="AD724" s="241">
        <v>8.2158477999999993E-2</v>
      </c>
      <c r="AE724" s="241">
        <v>1.517701E-4</v>
      </c>
      <c r="AF724" s="241">
        <v>0.32515622999999999</v>
      </c>
      <c r="AG724" s="241">
        <v>1.2042980999999999E-3</v>
      </c>
      <c r="AH724" s="241">
        <v>0.21941590999999999</v>
      </c>
      <c r="AI724" s="241">
        <v>2.7263435000000002E-3</v>
      </c>
      <c r="AJ724" s="241">
        <v>5.4648284000000005E-4</v>
      </c>
      <c r="AK724" s="241">
        <v>5.3107152000000002E-4</v>
      </c>
      <c r="AL724" s="241">
        <v>6.7914155000000005E-5</v>
      </c>
      <c r="AM724" s="241">
        <v>1.8907075999999999E-7</v>
      </c>
      <c r="AN724" s="241">
        <v>5.7386831000000001E-3</v>
      </c>
      <c r="AO724" s="241">
        <v>2.2703940999999998E-3</v>
      </c>
      <c r="AP724" s="241">
        <v>4.8783306000000004E-3</v>
      </c>
      <c r="AQ724" s="241">
        <v>3.8996315E-4</v>
      </c>
      <c r="AR724" s="241">
        <v>0.43823202</v>
      </c>
      <c r="AT724" s="193"/>
      <c r="AU724" s="193"/>
      <c r="AV724" s="193"/>
      <c r="AW724" s="193"/>
      <c r="AX724" s="193"/>
      <c r="AY724" s="193"/>
      <c r="AZ724" s="193"/>
      <c r="BA724" s="193"/>
      <c r="BB724" s="193"/>
      <c r="BC724" s="193"/>
      <c r="BD724" s="193"/>
      <c r="BE724" s="315"/>
      <c r="BF724" s="315"/>
      <c r="BG724" s="315"/>
      <c r="BH724" s="315"/>
      <c r="BI724" s="315"/>
      <c r="BJ724" s="315"/>
      <c r="BK724" s="315"/>
    </row>
    <row r="725" spans="1:63" x14ac:dyDescent="0.25">
      <c r="A725" s="9"/>
      <c r="B725" s="184" t="s">
        <v>5770</v>
      </c>
      <c r="C725" s="5" t="s">
        <v>710</v>
      </c>
      <c r="D725" s="172">
        <v>12.220611</v>
      </c>
      <c r="E725" s="172">
        <v>0.63189498</v>
      </c>
      <c r="F725" s="172">
        <v>1.2337416000000001</v>
      </c>
      <c r="G725" s="172">
        <v>4.4366243999999999E-2</v>
      </c>
      <c r="H725" s="172">
        <v>2.0958112E-3</v>
      </c>
      <c r="I725" s="172">
        <v>3.3400818999999998E-2</v>
      </c>
      <c r="J725" s="172">
        <v>9.986364</v>
      </c>
      <c r="K725" s="172">
        <v>6.8873998000000005E-4</v>
      </c>
      <c r="L725" s="172">
        <v>0.28805837000000001</v>
      </c>
      <c r="M725" s="172">
        <v>0</v>
      </c>
      <c r="N725" s="172">
        <v>0</v>
      </c>
      <c r="O725" s="172">
        <v>0</v>
      </c>
      <c r="P725" s="199">
        <f t="shared" si="85"/>
        <v>4.6807035555555556</v>
      </c>
      <c r="Q725" s="233">
        <v>109.16359</v>
      </c>
      <c r="R725" s="96">
        <v>77.530439000000001</v>
      </c>
      <c r="S725" s="96">
        <v>25.552240000000001</v>
      </c>
      <c r="T725" s="96">
        <v>7.5179000000000006E-5</v>
      </c>
      <c r="U725" s="96">
        <v>0.98660999999999999</v>
      </c>
      <c r="V725" s="96">
        <v>0.28382550000000001</v>
      </c>
      <c r="W725" s="96">
        <v>4.8103999999999996</v>
      </c>
      <c r="X725" s="241">
        <f t="shared" si="86"/>
        <v>0.79126234775871007</v>
      </c>
      <c r="Y725" s="241">
        <f t="shared" si="87"/>
        <v>0.492016448685</v>
      </c>
      <c r="Z725" s="241">
        <f t="shared" si="88"/>
        <v>9.635944787370998E-2</v>
      </c>
      <c r="AA725" s="241">
        <f t="shared" si="89"/>
        <v>0.20288645120000001</v>
      </c>
      <c r="AB725" s="241">
        <v>0.12973878</v>
      </c>
      <c r="AC725" s="241">
        <v>6.0500166000000001E-5</v>
      </c>
      <c r="AD725" s="241">
        <v>0.17988283999999999</v>
      </c>
      <c r="AE725" s="241">
        <v>1.9382459000000001E-5</v>
      </c>
      <c r="AF725" s="241">
        <v>0.18149608</v>
      </c>
      <c r="AG725" s="241">
        <v>8.1886605999999999E-4</v>
      </c>
      <c r="AH725" s="241">
        <v>8.4913405999999997E-2</v>
      </c>
      <c r="AI725" s="241">
        <v>2.1538689000000001E-3</v>
      </c>
      <c r="AJ725" s="241">
        <v>3.1860640000000001E-4</v>
      </c>
      <c r="AK725" s="241">
        <v>3.4889223000000001E-4</v>
      </c>
      <c r="AL725" s="241">
        <v>1.1918317E-4</v>
      </c>
      <c r="AM725" s="241">
        <v>3.4857371000000002E-7</v>
      </c>
      <c r="AN725" s="241">
        <v>3.3084685999999999E-3</v>
      </c>
      <c r="AO725" s="241">
        <v>1.7627007000000001E-3</v>
      </c>
      <c r="AP725" s="241">
        <v>3.4339733E-3</v>
      </c>
      <c r="AQ725" s="241">
        <v>8.6601912000000003E-3</v>
      </c>
      <c r="AR725" s="241">
        <v>0.19422626000000001</v>
      </c>
      <c r="AT725" s="193"/>
      <c r="AU725" s="193"/>
      <c r="AV725" s="193"/>
      <c r="AW725" s="193"/>
      <c r="AX725" s="193"/>
      <c r="AY725" s="193"/>
      <c r="AZ725" s="193"/>
      <c r="BA725" s="193"/>
      <c r="BB725" s="193"/>
      <c r="BC725" s="193"/>
      <c r="BD725" s="193"/>
      <c r="BE725" s="315"/>
      <c r="BF725" s="315"/>
      <c r="BG725" s="315"/>
      <c r="BH725" s="315"/>
      <c r="BI725" s="315"/>
      <c r="BJ725" s="315"/>
      <c r="BK725" s="315"/>
    </row>
    <row r="726" spans="1:63" x14ac:dyDescent="0.25">
      <c r="A726" s="9"/>
      <c r="B726" s="184" t="s">
        <v>5770</v>
      </c>
      <c r="C726" s="5" t="s">
        <v>711</v>
      </c>
      <c r="D726" s="172">
        <v>12.330244</v>
      </c>
      <c r="E726" s="172">
        <v>0.71103618999999996</v>
      </c>
      <c r="F726" s="172">
        <v>1.2535540999999999</v>
      </c>
      <c r="G726" s="172">
        <v>5.1155471000000001E-2</v>
      </c>
      <c r="H726" s="172">
        <v>2.1958871000000001E-3</v>
      </c>
      <c r="I726" s="172">
        <v>3.6929904999999999E-2</v>
      </c>
      <c r="J726" s="172">
        <v>9.9866004000000004</v>
      </c>
      <c r="K726" s="172">
        <v>7.0319613000000003E-4</v>
      </c>
      <c r="L726" s="172">
        <v>0.28806917999999998</v>
      </c>
      <c r="M726" s="172">
        <v>0</v>
      </c>
      <c r="N726" s="172">
        <v>0</v>
      </c>
      <c r="O726" s="172">
        <v>0</v>
      </c>
      <c r="P726" s="199">
        <f t="shared" si="85"/>
        <v>5.2669347407407399</v>
      </c>
      <c r="Q726" s="233">
        <v>111.38651</v>
      </c>
      <c r="R726" s="96">
        <v>84.623743000000005</v>
      </c>
      <c r="S726" s="96">
        <v>21.628879999999999</v>
      </c>
      <c r="T726" s="96">
        <v>7.7595999999999994E-5</v>
      </c>
      <c r="U726" s="96">
        <v>1.1046</v>
      </c>
      <c r="V726" s="96">
        <v>0.37520789999999998</v>
      </c>
      <c r="W726" s="96">
        <v>3.6539999999999999</v>
      </c>
      <c r="X726" s="241">
        <f t="shared" si="86"/>
        <v>0.84511098038193999</v>
      </c>
      <c r="Y726" s="241">
        <f t="shared" si="87"/>
        <v>0.51693442726299998</v>
      </c>
      <c r="Z726" s="241">
        <f t="shared" si="88"/>
        <v>0.10752349971894</v>
      </c>
      <c r="AA726" s="241">
        <f t="shared" si="89"/>
        <v>0.22065305339999999</v>
      </c>
      <c r="AB726" s="241">
        <v>0.14598837000000001</v>
      </c>
      <c r="AC726" s="241">
        <v>6.1303143000000004E-5</v>
      </c>
      <c r="AD726" s="241">
        <v>0.18491160000000001</v>
      </c>
      <c r="AE726" s="241">
        <v>2.030718E-5</v>
      </c>
      <c r="AF726" s="241">
        <v>0.18526888</v>
      </c>
      <c r="AG726" s="241">
        <v>6.8396693999999997E-4</v>
      </c>
      <c r="AH726" s="241">
        <v>9.5548831000000001E-2</v>
      </c>
      <c r="AI726" s="241">
        <v>2.1863478999999998E-3</v>
      </c>
      <c r="AJ726" s="241">
        <v>3.7915422000000002E-4</v>
      </c>
      <c r="AK726" s="241">
        <v>3.5813244999999998E-4</v>
      </c>
      <c r="AL726" s="241">
        <v>1.2409311999999999E-4</v>
      </c>
      <c r="AM726" s="241">
        <v>3.6332893999999998E-7</v>
      </c>
      <c r="AN726" s="241">
        <v>3.4823797000000001E-3</v>
      </c>
      <c r="AO726" s="241">
        <v>1.837591E-3</v>
      </c>
      <c r="AP726" s="241">
        <v>3.606607E-3</v>
      </c>
      <c r="AQ726" s="241">
        <v>8.6600033999999996E-3</v>
      </c>
      <c r="AR726" s="241">
        <v>0.21199304999999999</v>
      </c>
      <c r="AT726" s="193"/>
      <c r="AU726" s="193"/>
      <c r="AV726" s="193"/>
      <c r="AW726" s="193"/>
      <c r="AX726" s="193"/>
      <c r="AY726" s="193"/>
      <c r="AZ726" s="193"/>
      <c r="BA726" s="193"/>
      <c r="BB726" s="193"/>
      <c r="BC726" s="193"/>
      <c r="BD726" s="193"/>
      <c r="BE726" s="315"/>
      <c r="BF726" s="315"/>
      <c r="BG726" s="315"/>
      <c r="BH726" s="315"/>
      <c r="BI726" s="315"/>
      <c r="BJ726" s="315"/>
      <c r="BK726" s="315"/>
    </row>
    <row r="727" spans="1:63" x14ac:dyDescent="0.25">
      <c r="A727" s="9"/>
      <c r="B727" s="184" t="s">
        <v>5770</v>
      </c>
      <c r="C727" s="5" t="s">
        <v>712</v>
      </c>
      <c r="D727" s="172">
        <v>2.5168284999999999</v>
      </c>
      <c r="E727" s="172">
        <v>1.3403932000000001</v>
      </c>
      <c r="F727" s="172">
        <v>0.57786117999999997</v>
      </c>
      <c r="G727" s="172">
        <v>8.5846616000000001E-2</v>
      </c>
      <c r="H727" s="172">
        <v>3.7473376000000003E-2</v>
      </c>
      <c r="I727" s="172">
        <v>5.3372475000000003E-2</v>
      </c>
      <c r="J727" s="172">
        <v>0.25166224999999998</v>
      </c>
      <c r="K727" s="172">
        <v>9.2537179999999998E-4</v>
      </c>
      <c r="L727" s="172">
        <v>0.16929408000000001</v>
      </c>
      <c r="M727" s="172">
        <v>0</v>
      </c>
      <c r="N727" s="172">
        <v>0</v>
      </c>
      <c r="O727" s="172">
        <v>0</v>
      </c>
      <c r="P727" s="199">
        <f t="shared" si="85"/>
        <v>9.9288385185185177</v>
      </c>
      <c r="Q727" s="233">
        <v>211.93059</v>
      </c>
      <c r="R727" s="96">
        <v>156.72934000000001</v>
      </c>
      <c r="S727" s="96">
        <v>45.833759999999998</v>
      </c>
      <c r="T727" s="96">
        <v>1.0378999999999999E-4</v>
      </c>
      <c r="U727" s="96">
        <v>1.8291999999999999</v>
      </c>
      <c r="V727" s="96">
        <v>0.57838100000000003</v>
      </c>
      <c r="W727" s="96">
        <v>6.9598000000000004</v>
      </c>
      <c r="X727" s="241">
        <f t="shared" si="86"/>
        <v>1.04871630262013</v>
      </c>
      <c r="Y727" s="241">
        <f t="shared" si="87"/>
        <v>0.45994508586199995</v>
      </c>
      <c r="Z727" s="241">
        <f t="shared" si="88"/>
        <v>0.19583084617813004</v>
      </c>
      <c r="AA727" s="241">
        <f t="shared" si="89"/>
        <v>0.39294037058000003</v>
      </c>
      <c r="AB727" s="241">
        <v>0.27533190000000002</v>
      </c>
      <c r="AC727" s="241">
        <v>2.9900792000000002E-4</v>
      </c>
      <c r="AD727" s="241">
        <v>8.1339069E-2</v>
      </c>
      <c r="AE727" s="241">
        <v>2.5698441999999999E-5</v>
      </c>
      <c r="AF727" s="241">
        <v>0.10152733</v>
      </c>
      <c r="AG727" s="241">
        <v>1.4220805E-3</v>
      </c>
      <c r="AH727" s="241">
        <v>0.18019059000000001</v>
      </c>
      <c r="AI727" s="241">
        <v>9.8166821000000002E-4</v>
      </c>
      <c r="AJ727" s="241">
        <v>4.8966902999999997E-4</v>
      </c>
      <c r="AK727" s="241">
        <v>9.2401376999999996E-4</v>
      </c>
      <c r="AL727" s="241">
        <v>5.6689974999999999E-5</v>
      </c>
      <c r="AM727" s="241">
        <v>1.8629313000000001E-7</v>
      </c>
      <c r="AN727" s="241">
        <v>5.5348984E-3</v>
      </c>
      <c r="AO727" s="241">
        <v>2.3299086000000001E-3</v>
      </c>
      <c r="AP727" s="241">
        <v>5.3232219000000002E-3</v>
      </c>
      <c r="AQ727" s="241">
        <v>3.7974058000000001E-4</v>
      </c>
      <c r="AR727" s="241">
        <v>0.39256063000000002</v>
      </c>
      <c r="AT727" s="193"/>
      <c r="AU727" s="193"/>
      <c r="AV727" s="193"/>
      <c r="AW727" s="193"/>
      <c r="AX727" s="193"/>
      <c r="AY727" s="193"/>
      <c r="AZ727" s="193"/>
      <c r="BA727" s="193"/>
      <c r="BB727" s="193"/>
      <c r="BC727" s="193"/>
      <c r="BD727" s="193"/>
      <c r="BE727" s="315"/>
      <c r="BF727" s="315"/>
      <c r="BG727" s="315"/>
      <c r="BH727" s="315"/>
      <c r="BI727" s="315"/>
      <c r="BJ727" s="315"/>
      <c r="BK727" s="315"/>
    </row>
    <row r="728" spans="1:63" x14ac:dyDescent="0.25">
      <c r="A728" s="9"/>
      <c r="B728" s="184" t="s">
        <v>5770</v>
      </c>
      <c r="C728" s="5" t="s">
        <v>1951</v>
      </c>
      <c r="D728" s="172">
        <v>2.6639328</v>
      </c>
      <c r="E728" s="172">
        <v>1.4465151000000001</v>
      </c>
      <c r="F728" s="172">
        <v>0.60448329999999995</v>
      </c>
      <c r="G728" s="172">
        <v>9.4946367000000004E-2</v>
      </c>
      <c r="H728" s="172">
        <v>3.7607705999999998E-2</v>
      </c>
      <c r="I728" s="172">
        <v>5.8104531000000001E-2</v>
      </c>
      <c r="J728" s="172">
        <v>0.252023</v>
      </c>
      <c r="K728" s="172">
        <v>9.4472485000000005E-4</v>
      </c>
      <c r="L728" s="172">
        <v>0.16930808</v>
      </c>
      <c r="M728" s="172">
        <v>0</v>
      </c>
      <c r="N728" s="172">
        <v>0</v>
      </c>
      <c r="O728" s="172">
        <v>0</v>
      </c>
      <c r="P728" s="199">
        <f t="shared" si="85"/>
        <v>10.714926666666667</v>
      </c>
      <c r="Q728" s="233">
        <v>214.90902</v>
      </c>
      <c r="R728" s="96">
        <v>166.23688999999999</v>
      </c>
      <c r="S728" s="96">
        <v>40.574240000000003</v>
      </c>
      <c r="T728" s="96">
        <v>1.0703E-4</v>
      </c>
      <c r="U728" s="96">
        <v>1.9873000000000001</v>
      </c>
      <c r="V728" s="96">
        <v>0.70088099999999998</v>
      </c>
      <c r="W728" s="96">
        <v>5.4096000000000002</v>
      </c>
      <c r="X728" s="241">
        <f t="shared" si="86"/>
        <v>1.1209143779844699</v>
      </c>
      <c r="Y728" s="241">
        <f t="shared" si="87"/>
        <v>0.49335998995299996</v>
      </c>
      <c r="Z728" s="241">
        <f t="shared" si="88"/>
        <v>0.21080047783146996</v>
      </c>
      <c r="AA728" s="241">
        <f t="shared" si="89"/>
        <v>0.41675391020000002</v>
      </c>
      <c r="AB728" s="241">
        <v>0.29712127999999999</v>
      </c>
      <c r="AC728" s="241">
        <v>3.0008599000000001E-4</v>
      </c>
      <c r="AD728" s="241">
        <v>8.8076792000000001E-2</v>
      </c>
      <c r="AE728" s="241">
        <v>2.6938562999999999E-5</v>
      </c>
      <c r="AF728" s="241">
        <v>0.10659365</v>
      </c>
      <c r="AG728" s="241">
        <v>1.2412434000000001E-3</v>
      </c>
      <c r="AH728" s="241">
        <v>0.19445183999999999</v>
      </c>
      <c r="AI728" s="241">
        <v>1.0253168999999999E-3</v>
      </c>
      <c r="AJ728" s="241">
        <v>5.7082192999999997E-4</v>
      </c>
      <c r="AK728" s="241">
        <v>9.3639093000000002E-4</v>
      </c>
      <c r="AL728" s="241">
        <v>6.3271200999999994E-5</v>
      </c>
      <c r="AM728" s="241">
        <v>2.0607047E-7</v>
      </c>
      <c r="AN728" s="241">
        <v>5.7680637000000002E-3</v>
      </c>
      <c r="AO728" s="241">
        <v>2.4302703000000001E-3</v>
      </c>
      <c r="AP728" s="241">
        <v>5.5542967999999996E-3</v>
      </c>
      <c r="AQ728" s="241">
        <v>3.7949019999999997E-4</v>
      </c>
      <c r="AR728" s="241">
        <v>0.41637442000000002</v>
      </c>
      <c r="AT728" s="193"/>
      <c r="AU728" s="193"/>
      <c r="AV728" s="193"/>
      <c r="AW728" s="193"/>
      <c r="AX728" s="193"/>
      <c r="AY728" s="193"/>
      <c r="AZ728" s="193"/>
      <c r="BA728" s="193"/>
      <c r="BB728" s="193"/>
      <c r="BC728" s="193"/>
      <c r="BD728" s="193"/>
      <c r="BE728" s="315"/>
      <c r="BF728" s="315"/>
      <c r="BG728" s="315"/>
      <c r="BH728" s="315"/>
      <c r="BI728" s="315"/>
      <c r="BJ728" s="315"/>
      <c r="BK728" s="315"/>
    </row>
    <row r="729" spans="1:63" x14ac:dyDescent="0.25">
      <c r="A729" s="9"/>
      <c r="B729" s="184" t="s">
        <v>5770</v>
      </c>
      <c r="C729" s="5" t="s">
        <v>5526</v>
      </c>
      <c r="D729" s="172">
        <v>0.78186098999999998</v>
      </c>
      <c r="E729" s="172">
        <v>0.50071487000000003</v>
      </c>
      <c r="F729" s="172">
        <v>0.17558675000000001</v>
      </c>
      <c r="G729" s="172">
        <v>2.0368767999999999E-2</v>
      </c>
      <c r="H729" s="172">
        <v>2.3429815999999998E-3</v>
      </c>
      <c r="I729" s="172">
        <v>2.2597580999999999E-2</v>
      </c>
      <c r="J729" s="172">
        <v>1.0320878E-2</v>
      </c>
      <c r="K729" s="172">
        <v>6.5595984999999998E-4</v>
      </c>
      <c r="L729" s="172">
        <v>4.9273193E-2</v>
      </c>
      <c r="M729" s="172">
        <v>0</v>
      </c>
      <c r="N729" s="172">
        <v>0</v>
      </c>
      <c r="O729" s="172">
        <v>0</v>
      </c>
      <c r="P729" s="199">
        <f t="shared" si="85"/>
        <v>3.7089990370370369</v>
      </c>
      <c r="Q729" s="233">
        <v>88.477215000000001</v>
      </c>
      <c r="R729" s="96">
        <v>73.728953000000004</v>
      </c>
      <c r="S729" s="96">
        <v>12.36032</v>
      </c>
      <c r="T729" s="96">
        <v>3.8192999999999998E-5</v>
      </c>
      <c r="U729" s="96">
        <v>0.64109000000000005</v>
      </c>
      <c r="V729" s="96">
        <v>0.20871429999999999</v>
      </c>
      <c r="W729" s="96">
        <v>1.5381</v>
      </c>
      <c r="X729" s="241">
        <f t="shared" si="86"/>
        <v>0.41968279593353697</v>
      </c>
      <c r="Y729" s="241">
        <f t="shared" si="87"/>
        <v>0.16251383338609998</v>
      </c>
      <c r="Z729" s="241">
        <f t="shared" si="88"/>
        <v>7.2392000587437E-2</v>
      </c>
      <c r="AA729" s="241">
        <f t="shared" si="89"/>
        <v>0.18477696196000001</v>
      </c>
      <c r="AB729" s="241">
        <v>0.10280646</v>
      </c>
      <c r="AC729" s="241">
        <v>7.0037697999999996E-5</v>
      </c>
      <c r="AD729" s="241">
        <v>2.6444575000000001E-2</v>
      </c>
      <c r="AE729" s="241">
        <v>9.6865580999999998E-6</v>
      </c>
      <c r="AF729" s="241">
        <v>3.2816716000000003E-2</v>
      </c>
      <c r="AG729" s="241">
        <v>3.6635812999999997E-4</v>
      </c>
      <c r="AH729" s="241">
        <v>6.7284126E-2</v>
      </c>
      <c r="AI729" s="241">
        <v>2.9609794999999999E-4</v>
      </c>
      <c r="AJ729" s="241">
        <v>1.6978277000000001E-4</v>
      </c>
      <c r="AK729" s="241">
        <v>2.4403639000000001E-4</v>
      </c>
      <c r="AL729" s="241">
        <v>1.6787034E-5</v>
      </c>
      <c r="AM729" s="241">
        <v>6.2473437000000003E-8</v>
      </c>
      <c r="AN729" s="241">
        <v>1.7849304E-3</v>
      </c>
      <c r="AO729" s="241">
        <v>7.4051887000000001E-4</v>
      </c>
      <c r="AP729" s="241">
        <v>1.8556587000000001E-3</v>
      </c>
      <c r="AQ729" s="241">
        <v>1.1853195999999999E-4</v>
      </c>
      <c r="AR729" s="241">
        <v>0.18465843000000001</v>
      </c>
      <c r="AT729" s="193"/>
      <c r="AU729" s="193"/>
      <c r="AV729" s="193"/>
      <c r="AW729" s="193"/>
      <c r="AX729" s="193"/>
      <c r="AY729" s="193"/>
      <c r="AZ729" s="193"/>
      <c r="BA729" s="193"/>
      <c r="BB729" s="193"/>
      <c r="BC729" s="193"/>
      <c r="BD729" s="193"/>
      <c r="BE729" s="315"/>
      <c r="BF729" s="315"/>
      <c r="BG729" s="315"/>
      <c r="BH729" s="315"/>
      <c r="BI729" s="315"/>
      <c r="BJ729" s="315"/>
      <c r="BK729" s="315"/>
    </row>
    <row r="730" spans="1:63" x14ac:dyDescent="0.25">
      <c r="A730" s="9"/>
      <c r="B730" s="184" t="s">
        <v>5770</v>
      </c>
      <c r="C730" s="5" t="s">
        <v>5527</v>
      </c>
      <c r="D730" s="172">
        <v>1.1450644999999999</v>
      </c>
      <c r="E730" s="172">
        <v>0.63321209000000001</v>
      </c>
      <c r="F730" s="172">
        <v>0.17994771000000001</v>
      </c>
      <c r="G730" s="172">
        <v>0.12872317</v>
      </c>
      <c r="H730" s="172">
        <v>1.4379856999999999E-2</v>
      </c>
      <c r="I730" s="172">
        <v>3.3294461999999997E-2</v>
      </c>
      <c r="J730" s="172">
        <v>1.4660878E-2</v>
      </c>
      <c r="K730" s="172">
        <v>5.0397826999999998E-4</v>
      </c>
      <c r="L730" s="172">
        <v>0.14034232999999999</v>
      </c>
      <c r="M730" s="172">
        <v>0</v>
      </c>
      <c r="N730" s="172">
        <v>0</v>
      </c>
      <c r="O730" s="172">
        <v>0</v>
      </c>
      <c r="P730" s="199">
        <f t="shared" si="85"/>
        <v>4.6904599259259259</v>
      </c>
      <c r="Q730" s="233">
        <v>83.214108999999993</v>
      </c>
      <c r="R730" s="96">
        <v>63.067188999999999</v>
      </c>
      <c r="S730" s="96">
        <v>16.668399999999998</v>
      </c>
      <c r="T730" s="96">
        <v>2.2971999999999999E-2</v>
      </c>
      <c r="U730" s="96">
        <v>1.0267999999999999</v>
      </c>
      <c r="V730" s="96">
        <v>0.29544870000000001</v>
      </c>
      <c r="W730" s="96">
        <v>2.1333000000000002</v>
      </c>
      <c r="X730" s="241">
        <f t="shared" si="86"/>
        <v>0.52426266741074001</v>
      </c>
      <c r="Y730" s="241">
        <f t="shared" si="87"/>
        <v>0.24020249512</v>
      </c>
      <c r="Z730" s="241">
        <f t="shared" si="88"/>
        <v>0.12597803578073999</v>
      </c>
      <c r="AA730" s="241">
        <f t="shared" si="89"/>
        <v>0.15808213651000003</v>
      </c>
      <c r="AB730" s="241">
        <v>0.12999896</v>
      </c>
      <c r="AC730" s="241">
        <v>4.1080006999999999E-5</v>
      </c>
      <c r="AD730" s="241">
        <v>6.8232552000000002E-2</v>
      </c>
      <c r="AE730" s="241">
        <v>1.1096792999999999E-5</v>
      </c>
      <c r="AF730" s="241">
        <v>4.1389065000000003E-2</v>
      </c>
      <c r="AG730" s="241">
        <v>5.2974132000000005E-4</v>
      </c>
      <c r="AH730" s="241">
        <v>8.5071227999999999E-2</v>
      </c>
      <c r="AI730" s="241">
        <v>3.0329814000000001E-4</v>
      </c>
      <c r="AJ730" s="241">
        <v>1.0518846999999999E-3</v>
      </c>
      <c r="AK730" s="241">
        <v>2.2387145999999999E-3</v>
      </c>
      <c r="AL730" s="241">
        <v>2.5378013999999998E-4</v>
      </c>
      <c r="AM730" s="241">
        <v>1.3880074000000001E-7</v>
      </c>
      <c r="AN730" s="241">
        <v>2.601103E-3</v>
      </c>
      <c r="AO730" s="241">
        <v>5.0288214000000003E-3</v>
      </c>
      <c r="AP730" s="241">
        <v>2.9429067E-2</v>
      </c>
      <c r="AQ730" s="241">
        <v>1.5392651E-4</v>
      </c>
      <c r="AR730" s="241">
        <v>0.15792821000000001</v>
      </c>
      <c r="AT730" s="193"/>
      <c r="AU730" s="193"/>
      <c r="AV730" s="193"/>
      <c r="AW730" s="193"/>
      <c r="AX730" s="193"/>
      <c r="AY730" s="193"/>
      <c r="AZ730" s="193"/>
      <c r="BA730" s="193"/>
      <c r="BB730" s="193"/>
      <c r="BC730" s="193"/>
      <c r="BD730" s="193"/>
      <c r="BE730" s="315"/>
      <c r="BF730" s="315"/>
      <c r="BG730" s="315"/>
      <c r="BH730" s="315"/>
      <c r="BI730" s="315"/>
      <c r="BJ730" s="315"/>
      <c r="BK730" s="315"/>
    </row>
    <row r="731" spans="1:63" x14ac:dyDescent="0.25">
      <c r="A731" s="9"/>
      <c r="B731" s="184" t="s">
        <v>5770</v>
      </c>
      <c r="C731" s="5" t="s">
        <v>5528</v>
      </c>
      <c r="D731" s="172">
        <v>3.0459641999999998</v>
      </c>
      <c r="E731" s="172">
        <v>1.4273047000000001</v>
      </c>
      <c r="F731" s="172">
        <v>0.37636198999999998</v>
      </c>
      <c r="G731" s="172">
        <v>0.12016905999999999</v>
      </c>
      <c r="H731" s="172">
        <v>1.8034133000000001E-2</v>
      </c>
      <c r="I731" s="172">
        <v>4.9027954999999998E-2</v>
      </c>
      <c r="J731" s="172">
        <v>0.73649204000000001</v>
      </c>
      <c r="K731" s="172">
        <v>9.0998293000000001E-4</v>
      </c>
      <c r="L731" s="172">
        <v>0.31766432999999999</v>
      </c>
      <c r="M731" s="172">
        <v>0</v>
      </c>
      <c r="N731" s="172">
        <v>0</v>
      </c>
      <c r="O731" s="172">
        <v>0</v>
      </c>
      <c r="P731" s="199">
        <f t="shared" si="85"/>
        <v>10.572627407407408</v>
      </c>
      <c r="Q731" s="233">
        <v>201.9761</v>
      </c>
      <c r="R731" s="96">
        <v>164.15430000000001</v>
      </c>
      <c r="S731" s="96">
        <v>31.334800000000001</v>
      </c>
      <c r="T731" s="96">
        <v>3.1172999999999999E-3</v>
      </c>
      <c r="U731" s="96">
        <v>1.6202000000000001</v>
      </c>
      <c r="V731" s="96">
        <v>0.52578320000000001</v>
      </c>
      <c r="W731" s="96">
        <v>4.3379000000000003</v>
      </c>
      <c r="X731" s="241">
        <f t="shared" si="86"/>
        <v>1.0606178297469</v>
      </c>
      <c r="Y731" s="241">
        <f t="shared" si="87"/>
        <v>0.43892361210399999</v>
      </c>
      <c r="Z731" s="241">
        <f t="shared" si="88"/>
        <v>0.20972831449290003</v>
      </c>
      <c r="AA731" s="241">
        <f t="shared" si="89"/>
        <v>0.41196590314999998</v>
      </c>
      <c r="AB731" s="241">
        <v>0.29313934000000003</v>
      </c>
      <c r="AC731" s="241">
        <v>2.5230275000000002E-4</v>
      </c>
      <c r="AD731" s="241">
        <v>7.2059963000000005E-2</v>
      </c>
      <c r="AE731" s="241">
        <v>2.0588424E-5</v>
      </c>
      <c r="AF731" s="241">
        <v>7.2502501999999996E-2</v>
      </c>
      <c r="AG731" s="241">
        <v>9.4891593000000002E-4</v>
      </c>
      <c r="AH731" s="241">
        <v>0.19184133</v>
      </c>
      <c r="AI731" s="241">
        <v>6.3034571999999998E-4</v>
      </c>
      <c r="AJ731" s="241">
        <v>6.1648127E-4</v>
      </c>
      <c r="AK731" s="241">
        <v>6.3213885000000004E-4</v>
      </c>
      <c r="AL731" s="241">
        <v>6.6871741999999994E-5</v>
      </c>
      <c r="AM731" s="241">
        <v>1.6621090000000001E-7</v>
      </c>
      <c r="AN731" s="241">
        <v>4.4633598000000003E-3</v>
      </c>
      <c r="AO731" s="241">
        <v>2.2143740999999999E-3</v>
      </c>
      <c r="AP731" s="241">
        <v>9.2632467999999996E-3</v>
      </c>
      <c r="AQ731" s="241">
        <v>7.7526315000000004E-4</v>
      </c>
      <c r="AR731" s="241">
        <v>0.41119064</v>
      </c>
      <c r="AT731" s="193"/>
      <c r="AU731" s="193"/>
      <c r="AV731" s="193"/>
      <c r="AW731" s="193"/>
      <c r="AX731" s="193"/>
      <c r="AY731" s="193"/>
      <c r="AZ731" s="193"/>
      <c r="BA731" s="193"/>
      <c r="BB731" s="193"/>
      <c r="BC731" s="193"/>
      <c r="BD731" s="193"/>
      <c r="BE731" s="315"/>
      <c r="BF731" s="315"/>
      <c r="BG731" s="315"/>
      <c r="BH731" s="315"/>
      <c r="BI731" s="315"/>
      <c r="BJ731" s="315"/>
      <c r="BK731" s="315"/>
    </row>
    <row r="732" spans="1:63" x14ac:dyDescent="0.25">
      <c r="A732" s="9"/>
      <c r="B732" s="184" t="s">
        <v>5770</v>
      </c>
      <c r="C732" s="5" t="s">
        <v>3245</v>
      </c>
      <c r="D732" s="172">
        <v>2.1755829000000002</v>
      </c>
      <c r="E732" s="172">
        <v>1.3500498000000001</v>
      </c>
      <c r="F732" s="172">
        <v>0.29438820999999998</v>
      </c>
      <c r="G732" s="172">
        <v>0.20233788</v>
      </c>
      <c r="H732" s="172">
        <v>3.1153661999999999E-2</v>
      </c>
      <c r="I732" s="172">
        <v>7.8945594999999993E-2</v>
      </c>
      <c r="J732" s="172">
        <v>7.5298176999999994E-2</v>
      </c>
      <c r="K732" s="172">
        <v>6.2104315999999995E-4</v>
      </c>
      <c r="L732" s="172">
        <v>0.14278848999999999</v>
      </c>
      <c r="M732" s="172">
        <v>0</v>
      </c>
      <c r="N732" s="172">
        <v>0</v>
      </c>
      <c r="O732" s="172">
        <v>0</v>
      </c>
      <c r="P732" s="199">
        <f t="shared" si="85"/>
        <v>10.00036888888889</v>
      </c>
      <c r="Q732" s="233">
        <v>224.37569999999999</v>
      </c>
      <c r="R732" s="96">
        <v>161.10911999999999</v>
      </c>
      <c r="S732" s="96">
        <v>52.622079999999997</v>
      </c>
      <c r="T732" s="96">
        <v>5.4434000000000003E-2</v>
      </c>
      <c r="U732" s="96">
        <v>2.6187</v>
      </c>
      <c r="V732" s="96">
        <v>0.83466700000000005</v>
      </c>
      <c r="W732" s="96">
        <v>7.1367000000000003</v>
      </c>
      <c r="X732" s="241">
        <f t="shared" si="86"/>
        <v>1.2349556661930401</v>
      </c>
      <c r="Y732" s="241">
        <f t="shared" si="87"/>
        <v>0.55567729074700001</v>
      </c>
      <c r="Z732" s="241">
        <f t="shared" si="88"/>
        <v>0.27531521792603997</v>
      </c>
      <c r="AA732" s="241">
        <f t="shared" si="89"/>
        <v>0.40396315752</v>
      </c>
      <c r="AB732" s="241">
        <v>0.27718366999999999</v>
      </c>
      <c r="AC732" s="241">
        <v>1.8354786E-4</v>
      </c>
      <c r="AD732" s="241">
        <v>0.20139916999999999</v>
      </c>
      <c r="AE732" s="241">
        <v>2.1846386999999999E-5</v>
      </c>
      <c r="AF732" s="241">
        <v>7.5183450999999998E-2</v>
      </c>
      <c r="AG732" s="241">
        <v>1.7056055E-3</v>
      </c>
      <c r="AH732" s="241">
        <v>0.18141338000000001</v>
      </c>
      <c r="AI732" s="241">
        <v>4.7947619E-4</v>
      </c>
      <c r="AJ732" s="241">
        <v>1.7409749E-3</v>
      </c>
      <c r="AK732" s="241">
        <v>7.5598875000000001E-3</v>
      </c>
      <c r="AL732" s="241">
        <v>7.7317951000000005E-4</v>
      </c>
      <c r="AM732" s="241">
        <v>3.5322603999999998E-7</v>
      </c>
      <c r="AN732" s="241">
        <v>6.3533989000000004E-3</v>
      </c>
      <c r="AO732" s="241">
        <v>5.2394407000000004E-3</v>
      </c>
      <c r="AP732" s="241">
        <v>7.1755127000000002E-2</v>
      </c>
      <c r="AQ732" s="241">
        <v>3.4833751999999998E-4</v>
      </c>
      <c r="AR732" s="241">
        <v>0.40361481999999999</v>
      </c>
      <c r="AT732" s="193"/>
      <c r="AU732" s="193"/>
      <c r="AV732" s="193"/>
      <c r="AW732" s="193"/>
      <c r="AX732" s="193"/>
      <c r="AY732" s="193"/>
      <c r="AZ732" s="193"/>
      <c r="BA732" s="193"/>
      <c r="BB732" s="193"/>
      <c r="BC732" s="193"/>
      <c r="BD732" s="193"/>
      <c r="BE732" s="315"/>
      <c r="BF732" s="315"/>
      <c r="BG732" s="315"/>
      <c r="BH732" s="315"/>
      <c r="BI732" s="315"/>
      <c r="BJ732" s="315"/>
      <c r="BK732" s="315"/>
    </row>
    <row r="733" spans="1:63" x14ac:dyDescent="0.25">
      <c r="A733" s="9"/>
      <c r="B733" s="184" t="s">
        <v>5770</v>
      </c>
      <c r="C733" s="5" t="s">
        <v>3246</v>
      </c>
      <c r="D733" s="172">
        <v>2.2595291999999998</v>
      </c>
      <c r="E733" s="172">
        <v>1.4106148999999999</v>
      </c>
      <c r="F733" s="172">
        <v>0.30957942999999999</v>
      </c>
      <c r="G733" s="172">
        <v>0.20752936</v>
      </c>
      <c r="H733" s="172">
        <v>3.1230252E-2</v>
      </c>
      <c r="I733" s="172">
        <v>8.1643797000000004E-2</v>
      </c>
      <c r="J733" s="172">
        <v>7.5503180000000003E-2</v>
      </c>
      <c r="K733" s="172">
        <v>6.3210155999999997E-4</v>
      </c>
      <c r="L733" s="172">
        <v>0.14279612</v>
      </c>
      <c r="M733" s="172">
        <v>0</v>
      </c>
      <c r="N733" s="172">
        <v>0</v>
      </c>
      <c r="O733" s="172">
        <v>0</v>
      </c>
      <c r="P733" s="199">
        <f t="shared" si="85"/>
        <v>10.448999259259258</v>
      </c>
      <c r="Q733" s="233">
        <v>226.07823999999999</v>
      </c>
      <c r="R733" s="96">
        <v>166.53774000000001</v>
      </c>
      <c r="S733" s="96">
        <v>49.620480000000001</v>
      </c>
      <c r="T733" s="96">
        <v>5.4435999999999998E-2</v>
      </c>
      <c r="U733" s="96">
        <v>2.7090000000000001</v>
      </c>
      <c r="V733" s="96">
        <v>0.90458499999999997</v>
      </c>
      <c r="W733" s="96">
        <v>6.2519999999999998</v>
      </c>
      <c r="X733" s="241">
        <f t="shared" si="86"/>
        <v>1.2761625800674001</v>
      </c>
      <c r="Y733" s="241">
        <f t="shared" si="87"/>
        <v>0.57474466706500016</v>
      </c>
      <c r="Z733" s="241">
        <f t="shared" si="88"/>
        <v>0.28385766814239999</v>
      </c>
      <c r="AA733" s="241">
        <f t="shared" si="89"/>
        <v>0.41756024485999998</v>
      </c>
      <c r="AB733" s="241">
        <v>0.28961913</v>
      </c>
      <c r="AC733" s="241">
        <v>1.8416044E-4</v>
      </c>
      <c r="AD733" s="241">
        <v>0.20524263000000001</v>
      </c>
      <c r="AE733" s="241">
        <v>2.2554125E-5</v>
      </c>
      <c r="AF733" s="241">
        <v>7.8073795000000001E-2</v>
      </c>
      <c r="AG733" s="241">
        <v>1.6023974999999999E-3</v>
      </c>
      <c r="AH733" s="241">
        <v>0.18955245000000001</v>
      </c>
      <c r="AI733" s="241">
        <v>5.0438331000000002E-4</v>
      </c>
      <c r="AJ733" s="241">
        <v>1.7872719000000001E-3</v>
      </c>
      <c r="AK733" s="241">
        <v>7.5669467000000004E-3</v>
      </c>
      <c r="AL733" s="241">
        <v>7.7693482000000004E-4</v>
      </c>
      <c r="AM733" s="241">
        <v>3.645124E-7</v>
      </c>
      <c r="AN733" s="241">
        <v>6.4865102999999997E-3</v>
      </c>
      <c r="AO733" s="241">
        <v>5.2967075999999997E-3</v>
      </c>
      <c r="AP733" s="241">
        <v>7.1886098999999995E-2</v>
      </c>
      <c r="AQ733" s="241">
        <v>3.4819486E-4</v>
      </c>
      <c r="AR733" s="241">
        <v>0.41721205</v>
      </c>
      <c r="AT733" s="193"/>
      <c r="AU733" s="193"/>
      <c r="AV733" s="193"/>
      <c r="AW733" s="193"/>
      <c r="AX733" s="193"/>
      <c r="AY733" s="193"/>
      <c r="AZ733" s="193"/>
      <c r="BA733" s="193"/>
      <c r="BB733" s="193"/>
      <c r="BC733" s="193"/>
      <c r="BD733" s="193"/>
      <c r="BE733" s="315"/>
      <c r="BF733" s="315"/>
      <c r="BG733" s="315"/>
      <c r="BH733" s="315"/>
      <c r="BI733" s="315"/>
      <c r="BJ733" s="315"/>
      <c r="BK733" s="315"/>
    </row>
    <row r="734" spans="1:63" x14ac:dyDescent="0.25">
      <c r="A734" s="9"/>
      <c r="B734" s="184" t="s">
        <v>5770</v>
      </c>
      <c r="C734" s="5" t="s">
        <v>5529</v>
      </c>
      <c r="D734" s="172">
        <v>3.1543028999999998</v>
      </c>
      <c r="E734" s="172">
        <v>1.0382515999999999</v>
      </c>
      <c r="F734" s="172">
        <v>0.25375147999999997</v>
      </c>
      <c r="G734" s="172">
        <v>1.2524341000000001</v>
      </c>
      <c r="H734" s="172">
        <v>1.5888902E-2</v>
      </c>
      <c r="I734" s="172">
        <v>4.3320406999999998E-2</v>
      </c>
      <c r="J734" s="172">
        <v>0.44206408000000003</v>
      </c>
      <c r="K734" s="172">
        <v>1.2825361E-3</v>
      </c>
      <c r="L734" s="172">
        <v>0.1073098</v>
      </c>
      <c r="M734" s="172">
        <v>0</v>
      </c>
      <c r="N734" s="172">
        <v>0</v>
      </c>
      <c r="O734" s="172">
        <v>0</v>
      </c>
      <c r="P734" s="199">
        <f t="shared" si="85"/>
        <v>7.6907525925925917</v>
      </c>
      <c r="Q734" s="233">
        <v>170.35498999999999</v>
      </c>
      <c r="R734" s="96">
        <v>134.02266</v>
      </c>
      <c r="S734" s="96">
        <v>30.33296</v>
      </c>
      <c r="T734" s="96">
        <v>1.0851E-2</v>
      </c>
      <c r="U734" s="96">
        <v>1.5624</v>
      </c>
      <c r="V734" s="96">
        <v>0.52912429999999999</v>
      </c>
      <c r="W734" s="96">
        <v>3.8969999999999998</v>
      </c>
      <c r="X734" s="241">
        <f t="shared" si="86"/>
        <v>0.9404467002079</v>
      </c>
      <c r="Y734" s="241">
        <f t="shared" si="87"/>
        <v>0.37458690380800003</v>
      </c>
      <c r="Z734" s="241">
        <f t="shared" si="88"/>
        <v>0.22992400083989997</v>
      </c>
      <c r="AA734" s="241">
        <f t="shared" si="89"/>
        <v>0.33593579555999997</v>
      </c>
      <c r="AB734" s="241">
        <v>0.21317108000000001</v>
      </c>
      <c r="AC734" s="241">
        <v>1.8424081E-4</v>
      </c>
      <c r="AD734" s="241">
        <v>0.10704305</v>
      </c>
      <c r="AE734" s="241">
        <v>1.6216317999999998E-5</v>
      </c>
      <c r="AF734" s="241">
        <v>5.3232684000000002E-2</v>
      </c>
      <c r="AG734" s="241">
        <v>9.3963268000000003E-4</v>
      </c>
      <c r="AH734" s="241">
        <v>0.13951521</v>
      </c>
      <c r="AI734" s="241">
        <v>4.1843415000000002E-4</v>
      </c>
      <c r="AJ734" s="241">
        <v>1.0040265E-2</v>
      </c>
      <c r="AK734" s="241">
        <v>5.0467356999999997E-2</v>
      </c>
      <c r="AL734" s="241">
        <v>6.3579624999999997E-3</v>
      </c>
      <c r="AM734" s="241">
        <v>1.3130899E-6</v>
      </c>
      <c r="AN734" s="241">
        <v>4.1539000000000003E-3</v>
      </c>
      <c r="AO734" s="241">
        <v>2.2168231000000002E-3</v>
      </c>
      <c r="AP734" s="241">
        <v>1.6752736000000001E-2</v>
      </c>
      <c r="AQ734" s="241">
        <v>2.5958555999999999E-4</v>
      </c>
      <c r="AR734" s="241">
        <v>0.33567620999999997</v>
      </c>
      <c r="AT734" s="193"/>
      <c r="AU734" s="193"/>
      <c r="AV734" s="193"/>
      <c r="AW734" s="193"/>
      <c r="AX734" s="193"/>
      <c r="AY734" s="193"/>
      <c r="AZ734" s="193"/>
      <c r="BA734" s="193"/>
      <c r="BB734" s="193"/>
      <c r="BC734" s="193"/>
      <c r="BD734" s="193"/>
      <c r="BE734" s="315"/>
      <c r="BF734" s="315"/>
      <c r="BG734" s="315"/>
      <c r="BH734" s="315"/>
      <c r="BI734" s="315"/>
      <c r="BJ734" s="315"/>
      <c r="BK734" s="315"/>
    </row>
    <row r="735" spans="1:63" x14ac:dyDescent="0.25">
      <c r="A735" s="9"/>
      <c r="B735" s="184" t="s">
        <v>5770</v>
      </c>
      <c r="C735" s="5" t="s">
        <v>5530</v>
      </c>
      <c r="D735" s="172">
        <v>2.7129902000000001</v>
      </c>
      <c r="E735" s="172">
        <v>1.4176447000000001</v>
      </c>
      <c r="F735" s="172">
        <v>0.86391552000000005</v>
      </c>
      <c r="G735" s="172">
        <v>8.3814603000000001E-2</v>
      </c>
      <c r="H735" s="172">
        <v>2.0969239000000001E-2</v>
      </c>
      <c r="I735" s="172">
        <v>5.0348532000000001E-2</v>
      </c>
      <c r="J735" s="172">
        <v>0.13459262999999999</v>
      </c>
      <c r="K735" s="172">
        <v>1.0255684000000001E-3</v>
      </c>
      <c r="L735" s="172">
        <v>0.14067938999999999</v>
      </c>
      <c r="M735" s="172">
        <v>0</v>
      </c>
      <c r="N735" s="172">
        <v>0</v>
      </c>
      <c r="O735" s="172">
        <v>0</v>
      </c>
      <c r="P735" s="199">
        <f t="shared" si="85"/>
        <v>10.501071851851853</v>
      </c>
      <c r="Q735" s="233">
        <v>206.91560999999999</v>
      </c>
      <c r="R735" s="96">
        <v>164.11936</v>
      </c>
      <c r="S735" s="96">
        <v>35.748719999999999</v>
      </c>
      <c r="T735" s="96">
        <v>1.3035E-3</v>
      </c>
      <c r="U735" s="96">
        <v>1.7842</v>
      </c>
      <c r="V735" s="96">
        <v>0.61672800000000005</v>
      </c>
      <c r="W735" s="96">
        <v>4.6452999999999998</v>
      </c>
      <c r="X735" s="241">
        <f t="shared" si="86"/>
        <v>1.1356149674673501</v>
      </c>
      <c r="Y735" s="241">
        <f t="shared" si="87"/>
        <v>0.52157222290400007</v>
      </c>
      <c r="Z735" s="241">
        <f t="shared" si="88"/>
        <v>0.20245876823334999</v>
      </c>
      <c r="AA735" s="241">
        <f t="shared" si="89"/>
        <v>0.41158397633000005</v>
      </c>
      <c r="AB735" s="241">
        <v>0.28332678</v>
      </c>
      <c r="AC735" s="241">
        <v>1.9358400999999999E-3</v>
      </c>
      <c r="AD735" s="241">
        <v>9.2502141999999996E-2</v>
      </c>
      <c r="AE735" s="241">
        <v>3.3096304000000001E-5</v>
      </c>
      <c r="AF735" s="241">
        <v>0.14268189000000001</v>
      </c>
      <c r="AG735" s="241">
        <v>1.0924744999999999E-3</v>
      </c>
      <c r="AH735" s="241">
        <v>0.18542326000000001</v>
      </c>
      <c r="AI735" s="241">
        <v>1.4576370999999999E-3</v>
      </c>
      <c r="AJ735" s="241">
        <v>5.2156917999999998E-4</v>
      </c>
      <c r="AK735" s="241">
        <v>1.3298994E-3</v>
      </c>
      <c r="AL735" s="241">
        <v>7.8792389000000005E-5</v>
      </c>
      <c r="AM735" s="241">
        <v>2.0276435E-7</v>
      </c>
      <c r="AN735" s="241">
        <v>5.0159697000000001E-3</v>
      </c>
      <c r="AO735" s="241">
        <v>2.1666866999999999E-3</v>
      </c>
      <c r="AP735" s="241">
        <v>6.4647510000000004E-3</v>
      </c>
      <c r="AQ735" s="241">
        <v>5.1614632999999997E-4</v>
      </c>
      <c r="AR735" s="241">
        <v>0.41106783000000002</v>
      </c>
      <c r="AT735" s="193"/>
      <c r="AU735" s="193"/>
      <c r="AV735" s="193"/>
      <c r="AW735" s="193"/>
      <c r="AX735" s="193"/>
      <c r="AY735" s="193"/>
      <c r="AZ735" s="193"/>
      <c r="BA735" s="193"/>
      <c r="BB735" s="193"/>
      <c r="BC735" s="193"/>
      <c r="BD735" s="193"/>
      <c r="BE735" s="315"/>
      <c r="BF735" s="315"/>
      <c r="BG735" s="315"/>
      <c r="BH735" s="315"/>
      <c r="BI735" s="315"/>
      <c r="BJ735" s="315"/>
      <c r="BK735" s="315"/>
    </row>
    <row r="736" spans="1:63" x14ac:dyDescent="0.25">
      <c r="A736" s="9"/>
      <c r="B736" s="184" t="s">
        <v>5770</v>
      </c>
      <c r="C736" s="48" t="s">
        <v>3035</v>
      </c>
      <c r="D736" s="223">
        <v>2.6513458999999999</v>
      </c>
      <c r="E736" s="223">
        <v>1.3826225000000001</v>
      </c>
      <c r="F736" s="223">
        <v>0.66540434000000004</v>
      </c>
      <c r="G736" s="223">
        <v>0.10513362</v>
      </c>
      <c r="H736" s="223">
        <v>2.1086853999999999E-2</v>
      </c>
      <c r="I736" s="223">
        <v>5.008423E-2</v>
      </c>
      <c r="J736" s="223">
        <v>0.25091693999999998</v>
      </c>
      <c r="K736" s="223">
        <v>9.7322980999999995E-4</v>
      </c>
      <c r="L736" s="223">
        <v>0.17512425000000001</v>
      </c>
      <c r="M736" s="223">
        <v>0</v>
      </c>
      <c r="N736" s="223">
        <v>0</v>
      </c>
      <c r="O736" s="223">
        <v>0</v>
      </c>
      <c r="P736" s="227">
        <f t="shared" si="85"/>
        <v>10.241648148148148</v>
      </c>
      <c r="Q736" s="238">
        <v>202.73670999999999</v>
      </c>
      <c r="R736" s="117">
        <v>162.17384000000001</v>
      </c>
      <c r="S736" s="117">
        <v>33.7988</v>
      </c>
      <c r="T736" s="117">
        <v>4.6017999999999996E-3</v>
      </c>
      <c r="U736" s="117">
        <v>1.7177</v>
      </c>
      <c r="V736" s="117">
        <v>0.57787010000000005</v>
      </c>
      <c r="W736" s="117">
        <v>4.4638999999999998</v>
      </c>
      <c r="X736" s="257">
        <f t="shared" si="86"/>
        <v>1.0961760419364102</v>
      </c>
      <c r="Y736" s="257">
        <f t="shared" si="87"/>
        <v>0.48558070612700005</v>
      </c>
      <c r="Z736" s="257">
        <f t="shared" si="88"/>
        <v>0.20385206878941001</v>
      </c>
      <c r="AA736" s="257">
        <f t="shared" si="89"/>
        <v>0.40674326701999997</v>
      </c>
      <c r="AB736" s="257">
        <v>0.27931429000000002</v>
      </c>
      <c r="AC736" s="257">
        <v>1.2227821E-3</v>
      </c>
      <c r="AD736" s="257">
        <v>8.9586278000000005E-2</v>
      </c>
      <c r="AE736" s="257">
        <v>2.8109226999999999E-5</v>
      </c>
      <c r="AF736" s="257">
        <v>0.11439847</v>
      </c>
      <c r="AG736" s="257">
        <v>1.0307768E-3</v>
      </c>
      <c r="AH736" s="257">
        <v>0.18279729</v>
      </c>
      <c r="AI736" s="257">
        <v>1.1207996E-3</v>
      </c>
      <c r="AJ736" s="257">
        <v>6.8450683999999999E-4</v>
      </c>
      <c r="AK736" s="257">
        <v>1.5404669E-3</v>
      </c>
      <c r="AL736" s="257">
        <v>9.5312816000000004E-5</v>
      </c>
      <c r="AM736" s="257">
        <v>2.0203341E-7</v>
      </c>
      <c r="AN736" s="257">
        <v>4.7896824000000001E-3</v>
      </c>
      <c r="AO736" s="257">
        <v>2.2730841999999999E-3</v>
      </c>
      <c r="AP736" s="257">
        <v>1.0550723999999999E-2</v>
      </c>
      <c r="AQ736" s="257">
        <v>5.2963702000000004E-4</v>
      </c>
      <c r="AR736" s="257">
        <v>0.40621362999999999</v>
      </c>
      <c r="AT736" s="193"/>
      <c r="AU736" s="193"/>
      <c r="AV736" s="193"/>
      <c r="AW736" s="193"/>
      <c r="AX736" s="193"/>
      <c r="AY736" s="193"/>
      <c r="AZ736" s="193"/>
      <c r="BA736" s="193"/>
      <c r="BB736" s="193"/>
      <c r="BC736" s="193"/>
      <c r="BD736" s="193"/>
      <c r="BE736" s="315"/>
      <c r="BF736" s="315"/>
      <c r="BG736" s="315"/>
      <c r="BH736" s="315"/>
      <c r="BI736" s="315"/>
      <c r="BJ736" s="315"/>
      <c r="BK736" s="315"/>
    </row>
    <row r="737" spans="1:63" x14ac:dyDescent="0.25">
      <c r="A737" s="9"/>
      <c r="B737" s="184" t="s">
        <v>5770</v>
      </c>
      <c r="C737" s="5" t="s">
        <v>5531</v>
      </c>
      <c r="D737" s="172">
        <v>3.611103</v>
      </c>
      <c r="E737" s="172">
        <v>2.2426946000000001</v>
      </c>
      <c r="F737" s="172">
        <v>0.79220990000000002</v>
      </c>
      <c r="G737" s="172">
        <v>0.22759444000000001</v>
      </c>
      <c r="H737" s="172">
        <v>3.2967038999999997E-2</v>
      </c>
      <c r="I737" s="172">
        <v>9.0498850000000006E-2</v>
      </c>
      <c r="J737" s="172">
        <v>7.9070081E-2</v>
      </c>
      <c r="K737" s="172">
        <v>1.2813767000000001E-3</v>
      </c>
      <c r="L737" s="172">
        <v>0.14478672000000001</v>
      </c>
      <c r="M737" s="172">
        <v>0</v>
      </c>
      <c r="N737" s="172">
        <v>0</v>
      </c>
      <c r="O737" s="172">
        <v>0</v>
      </c>
      <c r="P737" s="199">
        <f t="shared" si="85"/>
        <v>16.612552592592593</v>
      </c>
      <c r="Q737" s="233">
        <v>343.13749999999999</v>
      </c>
      <c r="R737" s="96">
        <v>257.54502000000002</v>
      </c>
      <c r="S737" s="96">
        <v>72.2624</v>
      </c>
      <c r="T737" s="96">
        <v>1.5793999999999999E-2</v>
      </c>
      <c r="U737" s="96">
        <v>3.0785999999999998</v>
      </c>
      <c r="V737" s="96">
        <v>1.270683</v>
      </c>
      <c r="W737" s="96">
        <v>8.9649999999999999</v>
      </c>
      <c r="X737" s="241">
        <f t="shared" si="86"/>
        <v>1.7086252931533501</v>
      </c>
      <c r="Y737" s="241">
        <f t="shared" si="87"/>
        <v>0.71916192601600004</v>
      </c>
      <c r="Z737" s="241">
        <f t="shared" si="88"/>
        <v>0.34391006625734999</v>
      </c>
      <c r="AA737" s="241">
        <f t="shared" si="89"/>
        <v>0.64555330087999996</v>
      </c>
      <c r="AB737" s="241">
        <v>0.46047181999999998</v>
      </c>
      <c r="AC737" s="241">
        <v>1.4077227999999999E-4</v>
      </c>
      <c r="AD737" s="241">
        <v>0.11102223999999999</v>
      </c>
      <c r="AE737" s="241">
        <v>3.5767835999999998E-5</v>
      </c>
      <c r="AF737" s="241">
        <v>0.14525368999999999</v>
      </c>
      <c r="AG737" s="241">
        <v>2.2376358999999998E-3</v>
      </c>
      <c r="AH737" s="241">
        <v>0.30136913999999998</v>
      </c>
      <c r="AI737" s="241">
        <v>1.3343952E-3</v>
      </c>
      <c r="AJ737" s="241">
        <v>1.9302302000000001E-3</v>
      </c>
      <c r="AK737" s="241">
        <v>1.6815911999999999E-3</v>
      </c>
      <c r="AL737" s="241">
        <v>2.0837407000000001E-4</v>
      </c>
      <c r="AM737" s="241">
        <v>3.0428735E-7</v>
      </c>
      <c r="AN737" s="241">
        <v>6.8223913000000002E-3</v>
      </c>
      <c r="AO737" s="241">
        <v>3.6855550000000001E-3</v>
      </c>
      <c r="AP737" s="241">
        <v>2.6878084999999999E-2</v>
      </c>
      <c r="AQ737" s="241">
        <v>3.5763088000000001E-4</v>
      </c>
      <c r="AR737" s="241">
        <v>0.64519567</v>
      </c>
      <c r="AT737" s="193"/>
      <c r="AU737" s="193"/>
      <c r="AV737" s="193"/>
      <c r="AW737" s="193"/>
      <c r="AX737" s="193"/>
      <c r="AY737" s="193"/>
      <c r="AZ737" s="193"/>
      <c r="BA737" s="193"/>
      <c r="BB737" s="193"/>
      <c r="BC737" s="193"/>
      <c r="BD737" s="193"/>
      <c r="BE737" s="315"/>
      <c r="BF737" s="315"/>
      <c r="BG737" s="315"/>
      <c r="BH737" s="315"/>
      <c r="BI737" s="315"/>
      <c r="BJ737" s="315"/>
      <c r="BK737" s="315"/>
    </row>
    <row r="738" spans="1:63" x14ac:dyDescent="0.25">
      <c r="A738" s="9"/>
      <c r="B738" s="184" t="s">
        <v>5770</v>
      </c>
      <c r="C738" s="5" t="s">
        <v>5532</v>
      </c>
      <c r="D738" s="172">
        <v>1.3683897</v>
      </c>
      <c r="E738" s="172">
        <v>0.96545745999999999</v>
      </c>
      <c r="F738" s="172">
        <v>0.21114457</v>
      </c>
      <c r="G738" s="172">
        <v>3.8720045000000002E-2</v>
      </c>
      <c r="H738" s="172">
        <v>1.4048972E-2</v>
      </c>
      <c r="I738" s="172">
        <v>2.9480356999999999E-2</v>
      </c>
      <c r="J738" s="172">
        <v>1.9321139000000001E-2</v>
      </c>
      <c r="K738" s="172">
        <v>8.8448803999999995E-4</v>
      </c>
      <c r="L738" s="172">
        <v>8.9332709999999996E-2</v>
      </c>
      <c r="M738" s="172">
        <v>0</v>
      </c>
      <c r="N738" s="172">
        <v>0</v>
      </c>
      <c r="O738" s="172">
        <v>0</v>
      </c>
      <c r="P738" s="199">
        <f t="shared" si="85"/>
        <v>7.15153674074074</v>
      </c>
      <c r="Q738" s="233">
        <v>143.28712999999999</v>
      </c>
      <c r="R738" s="96">
        <v>119.93768</v>
      </c>
      <c r="S738" s="96">
        <v>19.484079999999999</v>
      </c>
      <c r="T738" s="96">
        <v>6.3516000000000006E-5</v>
      </c>
      <c r="U738" s="96">
        <v>1.0229999999999999</v>
      </c>
      <c r="V738" s="96">
        <v>0.32200679999999998</v>
      </c>
      <c r="W738" s="96">
        <v>2.5203000000000002</v>
      </c>
      <c r="X738" s="241">
        <f t="shared" si="86"/>
        <v>0.72782832749434001</v>
      </c>
      <c r="Y738" s="241">
        <f t="shared" si="87"/>
        <v>0.28842759048599997</v>
      </c>
      <c r="Z738" s="241">
        <f t="shared" si="88"/>
        <v>0.13883874526834</v>
      </c>
      <c r="AA738" s="241">
        <f t="shared" si="89"/>
        <v>0.30056199174000003</v>
      </c>
      <c r="AB738" s="241">
        <v>0.19821717</v>
      </c>
      <c r="AC738" s="241">
        <v>6.3572130000000003E-5</v>
      </c>
      <c r="AD738" s="241">
        <v>4.6998788E-2</v>
      </c>
      <c r="AE738" s="241">
        <v>1.5243395999999999E-5</v>
      </c>
      <c r="AF738" s="241">
        <v>4.2556396000000003E-2</v>
      </c>
      <c r="AG738" s="241">
        <v>5.7642095999999997E-4</v>
      </c>
      <c r="AH738" s="241">
        <v>0.12971626</v>
      </c>
      <c r="AI738" s="241">
        <v>3.5145449000000001E-4</v>
      </c>
      <c r="AJ738" s="241">
        <v>2.6448949000000002E-4</v>
      </c>
      <c r="AK738" s="241">
        <v>6.4989552999999999E-4</v>
      </c>
      <c r="AL738" s="241">
        <v>2.6960762000000001E-5</v>
      </c>
      <c r="AM738" s="241">
        <v>1.1179634000000001E-7</v>
      </c>
      <c r="AN738" s="241">
        <v>2.9829590999999999E-3</v>
      </c>
      <c r="AO738" s="241">
        <v>1.4293926E-3</v>
      </c>
      <c r="AP738" s="241">
        <v>3.4172215E-3</v>
      </c>
      <c r="AQ738" s="241">
        <v>2.1645173999999999E-4</v>
      </c>
      <c r="AR738" s="241">
        <v>0.30034554000000002</v>
      </c>
      <c r="AT738" s="193"/>
      <c r="AU738" s="193"/>
      <c r="AV738" s="193"/>
      <c r="AW738" s="193"/>
      <c r="AX738" s="193"/>
      <c r="AY738" s="193"/>
      <c r="AZ738" s="193"/>
      <c r="BA738" s="193"/>
      <c r="BB738" s="193"/>
      <c r="BC738" s="193"/>
      <c r="BD738" s="193"/>
      <c r="BE738" s="315"/>
      <c r="BF738" s="315"/>
      <c r="BG738" s="315"/>
      <c r="BH738" s="315"/>
      <c r="BI738" s="315"/>
      <c r="BJ738" s="315"/>
      <c r="BK738" s="315"/>
    </row>
    <row r="739" spans="1:63" x14ac:dyDescent="0.25">
      <c r="A739" s="9"/>
      <c r="B739" s="184" t="s">
        <v>5770</v>
      </c>
      <c r="C739" s="5" t="s">
        <v>3247</v>
      </c>
      <c r="D739" s="172">
        <v>2.5168284999999999</v>
      </c>
      <c r="E739" s="172">
        <v>1.3403932000000001</v>
      </c>
      <c r="F739" s="172">
        <v>0.57786117999999997</v>
      </c>
      <c r="G739" s="172">
        <v>8.5846616000000001E-2</v>
      </c>
      <c r="H739" s="172">
        <v>3.7473384999999998E-2</v>
      </c>
      <c r="I739" s="172">
        <v>5.3372475000000003E-2</v>
      </c>
      <c r="J739" s="172">
        <v>0.25166224999999998</v>
      </c>
      <c r="K739" s="172">
        <v>9.2537179999999998E-4</v>
      </c>
      <c r="L739" s="172">
        <v>0.16929408000000001</v>
      </c>
      <c r="M739" s="172">
        <v>0</v>
      </c>
      <c r="N739" s="172">
        <v>0</v>
      </c>
      <c r="O739" s="172">
        <v>0</v>
      </c>
      <c r="P739" s="199">
        <f t="shared" si="85"/>
        <v>9.9288385185185177</v>
      </c>
      <c r="Q739" s="233">
        <v>211.93059</v>
      </c>
      <c r="R739" s="96">
        <v>156.72934000000001</v>
      </c>
      <c r="S739" s="96">
        <v>45.833759999999998</v>
      </c>
      <c r="T739" s="96">
        <v>1.0378999999999999E-4</v>
      </c>
      <c r="U739" s="96">
        <v>1.8291999999999999</v>
      </c>
      <c r="V739" s="96">
        <v>0.57838100000000003</v>
      </c>
      <c r="W739" s="96">
        <v>6.9598000000000004</v>
      </c>
      <c r="X739" s="241">
        <f t="shared" si="86"/>
        <v>1.04871630278213</v>
      </c>
      <c r="Y739" s="241">
        <f t="shared" si="87"/>
        <v>0.45994508586299993</v>
      </c>
      <c r="Z739" s="241">
        <f t="shared" si="88"/>
        <v>0.19583084633913003</v>
      </c>
      <c r="AA739" s="241">
        <f t="shared" si="89"/>
        <v>0.39294037058000003</v>
      </c>
      <c r="AB739" s="241">
        <v>0.27533190000000002</v>
      </c>
      <c r="AC739" s="241">
        <v>2.9900792000000002E-4</v>
      </c>
      <c r="AD739" s="241">
        <v>8.1339069E-2</v>
      </c>
      <c r="AE739" s="241">
        <v>2.5698442999999999E-5</v>
      </c>
      <c r="AF739" s="241">
        <v>0.10152733</v>
      </c>
      <c r="AG739" s="241">
        <v>1.4220805E-3</v>
      </c>
      <c r="AH739" s="241">
        <v>0.18019059000000001</v>
      </c>
      <c r="AI739" s="241">
        <v>9.8166821000000002E-4</v>
      </c>
      <c r="AJ739" s="241">
        <v>4.8966902999999997E-4</v>
      </c>
      <c r="AK739" s="241">
        <v>9.2401392999999997E-4</v>
      </c>
      <c r="AL739" s="241">
        <v>5.6689976000000002E-5</v>
      </c>
      <c r="AM739" s="241">
        <v>1.8629313000000001E-7</v>
      </c>
      <c r="AN739" s="241">
        <v>5.5348984E-3</v>
      </c>
      <c r="AO739" s="241">
        <v>2.3299086000000001E-3</v>
      </c>
      <c r="AP739" s="241">
        <v>5.3232219000000002E-3</v>
      </c>
      <c r="AQ739" s="241">
        <v>3.7974058000000001E-4</v>
      </c>
      <c r="AR739" s="241">
        <v>0.39256063000000002</v>
      </c>
      <c r="AT739" s="193"/>
      <c r="AU739" s="193"/>
      <c r="AV739" s="193"/>
      <c r="AW739" s="193"/>
      <c r="AX739" s="193"/>
      <c r="AY739" s="193"/>
      <c r="AZ739" s="193"/>
      <c r="BA739" s="193"/>
      <c r="BB739" s="193"/>
      <c r="BC739" s="193"/>
      <c r="BD739" s="193"/>
      <c r="BE739" s="315"/>
      <c r="BF739" s="315"/>
      <c r="BG739" s="315"/>
      <c r="BH739" s="315"/>
      <c r="BI739" s="315"/>
      <c r="BJ739" s="315"/>
      <c r="BK739" s="315"/>
    </row>
    <row r="740" spans="1:63" x14ac:dyDescent="0.25">
      <c r="A740" s="9"/>
      <c r="B740" s="184" t="s">
        <v>5770</v>
      </c>
      <c r="C740" s="5" t="s">
        <v>6733</v>
      </c>
      <c r="D740" s="172">
        <v>2.6639328</v>
      </c>
      <c r="E740" s="172">
        <v>1.4465151000000001</v>
      </c>
      <c r="F740" s="172">
        <v>0.60448329999999995</v>
      </c>
      <c r="G740" s="172">
        <v>9.4946367000000004E-2</v>
      </c>
      <c r="H740" s="172">
        <v>3.7607715E-2</v>
      </c>
      <c r="I740" s="172">
        <v>5.8104531000000001E-2</v>
      </c>
      <c r="J740" s="172">
        <v>0.252023</v>
      </c>
      <c r="K740" s="172">
        <v>9.4472485000000005E-4</v>
      </c>
      <c r="L740" s="172">
        <v>0.16930808</v>
      </c>
      <c r="M740" s="172">
        <v>0</v>
      </c>
      <c r="N740" s="172">
        <v>0</v>
      </c>
      <c r="O740" s="172">
        <v>0</v>
      </c>
      <c r="P740" s="199">
        <f t="shared" si="85"/>
        <v>10.714926666666667</v>
      </c>
      <c r="Q740" s="233">
        <v>214.90902</v>
      </c>
      <c r="R740" s="96">
        <v>166.23688999999999</v>
      </c>
      <c r="S740" s="96">
        <v>40.574240000000003</v>
      </c>
      <c r="T740" s="96">
        <v>1.0703E-4</v>
      </c>
      <c r="U740" s="96">
        <v>1.9873000000000001</v>
      </c>
      <c r="V740" s="96">
        <v>0.70088099999999998</v>
      </c>
      <c r="W740" s="96">
        <v>5.4096000000000002</v>
      </c>
      <c r="X740" s="241">
        <f t="shared" si="86"/>
        <v>1.1209143781464699</v>
      </c>
      <c r="Y740" s="241">
        <f t="shared" si="87"/>
        <v>0.49335998995499997</v>
      </c>
      <c r="Z740" s="241">
        <f t="shared" si="88"/>
        <v>0.21080047799146995</v>
      </c>
      <c r="AA740" s="241">
        <f t="shared" si="89"/>
        <v>0.41675391020000002</v>
      </c>
      <c r="AB740" s="241">
        <v>0.29712127999999999</v>
      </c>
      <c r="AC740" s="241">
        <v>3.0008599000000001E-4</v>
      </c>
      <c r="AD740" s="241">
        <v>8.8076792000000001E-2</v>
      </c>
      <c r="AE740" s="241">
        <v>2.6938565000000001E-5</v>
      </c>
      <c r="AF740" s="241">
        <v>0.10659365</v>
      </c>
      <c r="AG740" s="241">
        <v>1.2412434000000001E-3</v>
      </c>
      <c r="AH740" s="241">
        <v>0.19445183999999999</v>
      </c>
      <c r="AI740" s="241">
        <v>1.0253168999999999E-3</v>
      </c>
      <c r="AJ740" s="241">
        <v>5.7082192999999997E-4</v>
      </c>
      <c r="AK740" s="241">
        <v>9.3639109000000003E-4</v>
      </c>
      <c r="AL740" s="241">
        <v>6.3271200999999994E-5</v>
      </c>
      <c r="AM740" s="241">
        <v>2.0607047E-7</v>
      </c>
      <c r="AN740" s="241">
        <v>5.7680637000000002E-3</v>
      </c>
      <c r="AO740" s="241">
        <v>2.4302703000000001E-3</v>
      </c>
      <c r="AP740" s="241">
        <v>5.5542967999999996E-3</v>
      </c>
      <c r="AQ740" s="241">
        <v>3.7949019999999997E-4</v>
      </c>
      <c r="AR740" s="241">
        <v>0.41637442000000002</v>
      </c>
      <c r="AT740" s="193"/>
      <c r="AU740" s="193"/>
      <c r="AV740" s="193"/>
      <c r="AW740" s="193"/>
      <c r="AX740" s="193"/>
      <c r="AY740" s="193"/>
      <c r="AZ740" s="193"/>
      <c r="BA740" s="193"/>
      <c r="BB740" s="193"/>
      <c r="BC740" s="193"/>
      <c r="BD740" s="193"/>
      <c r="BE740" s="315"/>
      <c r="BF740" s="315"/>
      <c r="BG740" s="315"/>
      <c r="BH740" s="315"/>
      <c r="BI740" s="315"/>
      <c r="BJ740" s="315"/>
      <c r="BK740" s="315"/>
    </row>
    <row r="741" spans="1:63" x14ac:dyDescent="0.25">
      <c r="A741" s="9"/>
      <c r="B741" s="184" t="s">
        <v>5770</v>
      </c>
      <c r="C741" s="5" t="s">
        <v>5533</v>
      </c>
      <c r="D741" s="172">
        <v>12.322666</v>
      </c>
      <c r="E741" s="172">
        <v>0.71110300999999998</v>
      </c>
      <c r="F741" s="172">
        <v>1.2458229000000001</v>
      </c>
      <c r="G741" s="172">
        <v>5.1161104999999998E-2</v>
      </c>
      <c r="H741" s="172">
        <v>2.1962543E-3</v>
      </c>
      <c r="I741" s="172">
        <v>3.6935969999999999E-2</v>
      </c>
      <c r="J741" s="172">
        <v>9.9866045999999997</v>
      </c>
      <c r="K741" s="172">
        <v>7.0325354000000005E-4</v>
      </c>
      <c r="L741" s="172">
        <v>0.28813845999999999</v>
      </c>
      <c r="M741" s="172">
        <v>0</v>
      </c>
      <c r="N741" s="172">
        <v>0</v>
      </c>
      <c r="O741" s="172">
        <v>0</v>
      </c>
      <c r="P741" s="199">
        <f t="shared" si="85"/>
        <v>5.2674297037037032</v>
      </c>
      <c r="Q741" s="233">
        <v>111.39254</v>
      </c>
      <c r="R741" s="96">
        <v>84.628029999999995</v>
      </c>
      <c r="S741" s="96">
        <v>21.63</v>
      </c>
      <c r="T741" s="96">
        <v>7.7606000000000002E-5</v>
      </c>
      <c r="U741" s="96">
        <v>1.1049</v>
      </c>
      <c r="V741" s="96">
        <v>0.37522830000000001</v>
      </c>
      <c r="W741" s="96">
        <v>3.6543000000000001</v>
      </c>
      <c r="X741" s="241">
        <f t="shared" si="86"/>
        <v>0.84339443289733007</v>
      </c>
      <c r="Y741" s="241">
        <f t="shared" si="87"/>
        <v>0.51521235015600009</v>
      </c>
      <c r="Z741" s="241">
        <f t="shared" si="88"/>
        <v>0.10751813314132999</v>
      </c>
      <c r="AA741" s="241">
        <f t="shared" si="89"/>
        <v>0.22066394959999999</v>
      </c>
      <c r="AB741" s="241">
        <v>0.14600209</v>
      </c>
      <c r="AC741" s="241">
        <v>6.1304198000000003E-5</v>
      </c>
      <c r="AD741" s="241">
        <v>0.18407028</v>
      </c>
      <c r="AE741" s="241">
        <v>2.0308117999999999E-5</v>
      </c>
      <c r="AF741" s="241">
        <v>0.18437434999999999</v>
      </c>
      <c r="AG741" s="241">
        <v>6.8401783999999998E-4</v>
      </c>
      <c r="AH741" s="241">
        <v>9.5557812000000006E-2</v>
      </c>
      <c r="AI741" s="241">
        <v>2.1686420000000001E-3</v>
      </c>
      <c r="AJ741" s="241">
        <v>3.7920419000000001E-4</v>
      </c>
      <c r="AK741" s="241">
        <v>3.5811327000000002E-4</v>
      </c>
      <c r="AL741" s="241">
        <v>1.2410063000000001E-4</v>
      </c>
      <c r="AM741" s="241">
        <v>3.6335132999999999E-7</v>
      </c>
      <c r="AN741" s="241">
        <v>3.4844577000000001E-3</v>
      </c>
      <c r="AO741" s="241">
        <v>1.8380912999999999E-3</v>
      </c>
      <c r="AP741" s="241">
        <v>3.6073487E-3</v>
      </c>
      <c r="AQ741" s="241">
        <v>8.6601595999999999E-3</v>
      </c>
      <c r="AR741" s="241">
        <v>0.21200379</v>
      </c>
      <c r="AT741" s="193"/>
      <c r="AU741" s="193"/>
      <c r="AV741" s="193"/>
      <c r="AW741" s="193"/>
      <c r="AX741" s="193"/>
      <c r="AY741" s="193"/>
      <c r="AZ741" s="193"/>
      <c r="BA741" s="193"/>
      <c r="BB741" s="193"/>
      <c r="BC741" s="193"/>
      <c r="BD741" s="193"/>
      <c r="BE741" s="315"/>
      <c r="BF741" s="315"/>
      <c r="BG741" s="315"/>
      <c r="BH741" s="315"/>
      <c r="BI741" s="315"/>
      <c r="BJ741" s="315"/>
      <c r="BK741" s="315"/>
    </row>
    <row r="742" spans="1:63" x14ac:dyDescent="0.25">
      <c r="A742" s="9" t="s">
        <v>1753</v>
      </c>
      <c r="B742" s="184" t="s">
        <v>5770</v>
      </c>
      <c r="C742" s="5" t="s">
        <v>5442</v>
      </c>
      <c r="D742" s="172">
        <v>12.220611</v>
      </c>
      <c r="E742" s="172">
        <v>0.63189498</v>
      </c>
      <c r="F742" s="172">
        <v>1.2337416000000001</v>
      </c>
      <c r="G742" s="172">
        <v>4.4366243999999999E-2</v>
      </c>
      <c r="H742" s="172">
        <v>2.0958112E-3</v>
      </c>
      <c r="I742" s="172">
        <v>3.3400818999999998E-2</v>
      </c>
      <c r="J742" s="172">
        <v>9.986364</v>
      </c>
      <c r="K742" s="172">
        <v>6.8873998000000005E-4</v>
      </c>
      <c r="L742" s="172">
        <v>0.28805837000000001</v>
      </c>
      <c r="M742" s="172">
        <v>0</v>
      </c>
      <c r="N742" s="172">
        <v>0</v>
      </c>
      <c r="O742" s="172">
        <v>0</v>
      </c>
      <c r="P742" s="199">
        <f t="shared" si="85"/>
        <v>4.6807035555555556</v>
      </c>
      <c r="Q742" s="233">
        <v>109.16359</v>
      </c>
      <c r="R742" s="96">
        <v>77.530439000000001</v>
      </c>
      <c r="S742" s="96">
        <v>25.552240000000001</v>
      </c>
      <c r="T742" s="96">
        <v>7.5179000000000006E-5</v>
      </c>
      <c r="U742" s="96">
        <v>0.98660999999999999</v>
      </c>
      <c r="V742" s="96">
        <v>0.28382550000000001</v>
      </c>
      <c r="W742" s="96">
        <v>4.8103999999999996</v>
      </c>
      <c r="X742" s="241">
        <f t="shared" si="86"/>
        <v>0.79126234775871007</v>
      </c>
      <c r="Y742" s="241">
        <f t="shared" si="87"/>
        <v>0.492016448685</v>
      </c>
      <c r="Z742" s="241">
        <f t="shared" si="88"/>
        <v>9.635944787370998E-2</v>
      </c>
      <c r="AA742" s="241">
        <f t="shared" si="89"/>
        <v>0.20288645120000001</v>
      </c>
      <c r="AB742" s="241">
        <v>0.12973878</v>
      </c>
      <c r="AC742" s="241">
        <v>6.0500166000000001E-5</v>
      </c>
      <c r="AD742" s="241">
        <v>0.17988283999999999</v>
      </c>
      <c r="AE742" s="241">
        <v>1.9382459000000001E-5</v>
      </c>
      <c r="AF742" s="241">
        <v>0.18149608</v>
      </c>
      <c r="AG742" s="241">
        <v>8.1886605999999999E-4</v>
      </c>
      <c r="AH742" s="241">
        <v>8.4913405999999997E-2</v>
      </c>
      <c r="AI742" s="241">
        <v>2.1538689000000001E-3</v>
      </c>
      <c r="AJ742" s="241">
        <v>3.1860640000000001E-4</v>
      </c>
      <c r="AK742" s="241">
        <v>3.4889223000000001E-4</v>
      </c>
      <c r="AL742" s="241">
        <v>1.1918317E-4</v>
      </c>
      <c r="AM742" s="241">
        <v>3.4857371000000002E-7</v>
      </c>
      <c r="AN742" s="241">
        <v>3.3084685999999999E-3</v>
      </c>
      <c r="AO742" s="241">
        <v>1.7627007000000001E-3</v>
      </c>
      <c r="AP742" s="241">
        <v>3.4339733E-3</v>
      </c>
      <c r="AQ742" s="241">
        <v>8.6601912000000003E-3</v>
      </c>
      <c r="AR742" s="241">
        <v>0.19422626000000001</v>
      </c>
      <c r="AT742" s="193"/>
      <c r="AU742" s="193"/>
      <c r="AV742" s="193"/>
      <c r="AW742" s="193"/>
      <c r="AX742" s="193"/>
      <c r="AY742" s="193"/>
      <c r="AZ742" s="193"/>
      <c r="BA742" s="193"/>
      <c r="BB742" s="193"/>
      <c r="BC742" s="193"/>
      <c r="BD742" s="193"/>
      <c r="BE742" s="315"/>
      <c r="BF742" s="315"/>
      <c r="BG742" s="315"/>
      <c r="BH742" s="315"/>
      <c r="BI742" s="315"/>
      <c r="BJ742" s="315"/>
      <c r="BK742" s="315"/>
    </row>
    <row r="743" spans="1:63" x14ac:dyDescent="0.25">
      <c r="A743" s="9"/>
      <c r="B743" s="184" t="s">
        <v>5770</v>
      </c>
      <c r="C743" s="5" t="s">
        <v>2880</v>
      </c>
      <c r="D743" s="172">
        <v>12.330244</v>
      </c>
      <c r="E743" s="172">
        <v>0.71103618999999996</v>
      </c>
      <c r="F743" s="172">
        <v>1.2535540999999999</v>
      </c>
      <c r="G743" s="172">
        <v>5.1155471000000001E-2</v>
      </c>
      <c r="H743" s="172">
        <v>2.1958871000000001E-3</v>
      </c>
      <c r="I743" s="172">
        <v>3.6929904999999999E-2</v>
      </c>
      <c r="J743" s="172">
        <v>9.9866004000000004</v>
      </c>
      <c r="K743" s="172">
        <v>7.0319613000000003E-4</v>
      </c>
      <c r="L743" s="172">
        <v>0.28806917999999998</v>
      </c>
      <c r="M743" s="172">
        <v>0</v>
      </c>
      <c r="N743" s="172">
        <v>0</v>
      </c>
      <c r="O743" s="172">
        <v>0</v>
      </c>
      <c r="P743" s="199">
        <f t="shared" si="85"/>
        <v>5.2669347407407399</v>
      </c>
      <c r="Q743" s="233">
        <v>111.38651</v>
      </c>
      <c r="R743" s="96">
        <v>84.623743000000005</v>
      </c>
      <c r="S743" s="96">
        <v>21.628879999999999</v>
      </c>
      <c r="T743" s="96">
        <v>7.7595999999999994E-5</v>
      </c>
      <c r="U743" s="96">
        <v>1.1046</v>
      </c>
      <c r="V743" s="96">
        <v>0.37520789999999998</v>
      </c>
      <c r="W743" s="96">
        <v>3.6539999999999999</v>
      </c>
      <c r="X743" s="241">
        <f t="shared" si="86"/>
        <v>0.84511098038193999</v>
      </c>
      <c r="Y743" s="241">
        <f t="shared" si="87"/>
        <v>0.51693442726299998</v>
      </c>
      <c r="Z743" s="241">
        <f t="shared" si="88"/>
        <v>0.10752349971894</v>
      </c>
      <c r="AA743" s="241">
        <f t="shared" si="89"/>
        <v>0.22065305339999999</v>
      </c>
      <c r="AB743" s="241">
        <v>0.14598837000000001</v>
      </c>
      <c r="AC743" s="241">
        <v>6.1303143000000004E-5</v>
      </c>
      <c r="AD743" s="241">
        <v>0.18491160000000001</v>
      </c>
      <c r="AE743" s="241">
        <v>2.030718E-5</v>
      </c>
      <c r="AF743" s="241">
        <v>0.18526888</v>
      </c>
      <c r="AG743" s="241">
        <v>6.8396693999999997E-4</v>
      </c>
      <c r="AH743" s="241">
        <v>9.5548831000000001E-2</v>
      </c>
      <c r="AI743" s="241">
        <v>2.1863478999999998E-3</v>
      </c>
      <c r="AJ743" s="241">
        <v>3.7915422000000002E-4</v>
      </c>
      <c r="AK743" s="241">
        <v>3.5813244999999998E-4</v>
      </c>
      <c r="AL743" s="241">
        <v>1.2409311999999999E-4</v>
      </c>
      <c r="AM743" s="241">
        <v>3.6332893999999998E-7</v>
      </c>
      <c r="AN743" s="241">
        <v>3.4823797000000001E-3</v>
      </c>
      <c r="AO743" s="241">
        <v>1.837591E-3</v>
      </c>
      <c r="AP743" s="241">
        <v>3.606607E-3</v>
      </c>
      <c r="AQ743" s="241">
        <v>8.6600033999999996E-3</v>
      </c>
      <c r="AR743" s="241">
        <v>0.21199304999999999</v>
      </c>
      <c r="AT743" s="193"/>
      <c r="AU743" s="193"/>
      <c r="AV743" s="193"/>
      <c r="AW743" s="193"/>
      <c r="AX743" s="193"/>
      <c r="AY743" s="193"/>
      <c r="AZ743" s="193"/>
      <c r="BA743" s="193"/>
      <c r="BB743" s="193"/>
      <c r="BC743" s="193"/>
      <c r="BD743" s="193"/>
      <c r="BE743" s="315"/>
      <c r="BF743" s="315"/>
      <c r="BG743" s="315"/>
      <c r="BH743" s="315"/>
      <c r="BI743" s="315"/>
      <c r="BJ743" s="315"/>
      <c r="BK743" s="315"/>
    </row>
    <row r="744" spans="1:63" x14ac:dyDescent="0.25">
      <c r="A744" s="9"/>
      <c r="B744" s="184" t="s">
        <v>5770</v>
      </c>
      <c r="C744" s="5" t="s">
        <v>2881</v>
      </c>
      <c r="D744" s="172">
        <v>1.2321991000000001</v>
      </c>
      <c r="E744" s="172">
        <v>0.84633986999999999</v>
      </c>
      <c r="F744" s="172">
        <v>0.18148193000000001</v>
      </c>
      <c r="G744" s="172">
        <v>3.5671413999999999E-2</v>
      </c>
      <c r="H744" s="172">
        <v>1.8679502000000001E-2</v>
      </c>
      <c r="I744" s="172">
        <v>2.9652488000000001E-2</v>
      </c>
      <c r="J744" s="172">
        <v>2.8612671999999999E-2</v>
      </c>
      <c r="K744" s="172">
        <v>1.0439004999999999E-3</v>
      </c>
      <c r="L744" s="172">
        <v>9.0717337999999995E-2</v>
      </c>
      <c r="M744" s="172">
        <v>0</v>
      </c>
      <c r="N744" s="172">
        <v>0</v>
      </c>
      <c r="O744" s="172">
        <v>0</v>
      </c>
      <c r="P744" s="199">
        <f t="shared" si="85"/>
        <v>6.269184222222222</v>
      </c>
      <c r="Q744" s="233">
        <v>155.20831999999999</v>
      </c>
      <c r="R744" s="96">
        <v>121.61359</v>
      </c>
      <c r="S744" s="96">
        <v>28.08512</v>
      </c>
      <c r="T744" s="96">
        <v>5.6224999999999998E-5</v>
      </c>
      <c r="U744" s="96">
        <v>1.1444000000000001</v>
      </c>
      <c r="V744" s="96">
        <v>0.36295470000000002</v>
      </c>
      <c r="W744" s="96">
        <v>4.0022000000000002</v>
      </c>
      <c r="X744" s="241">
        <f t="shared" si="86"/>
        <v>0.68769986283280005</v>
      </c>
      <c r="Y744" s="241">
        <f t="shared" si="87"/>
        <v>0.26057857475400004</v>
      </c>
      <c r="Z744" s="241">
        <f t="shared" si="88"/>
        <v>0.1223446491488</v>
      </c>
      <c r="AA744" s="241">
        <f t="shared" si="89"/>
        <v>0.30477663893000001</v>
      </c>
      <c r="AB744" s="241">
        <v>0.17376806</v>
      </c>
      <c r="AC744" s="241">
        <v>1.1238918E-4</v>
      </c>
      <c r="AD744" s="241">
        <v>4.8041281999999998E-2</v>
      </c>
      <c r="AE744" s="241">
        <v>1.4072264000000001E-5</v>
      </c>
      <c r="AF744" s="241">
        <v>3.7786607E-2</v>
      </c>
      <c r="AG744" s="241">
        <v>8.5616431000000003E-4</v>
      </c>
      <c r="AH744" s="241">
        <v>0.11372715999999999</v>
      </c>
      <c r="AI744" s="241">
        <v>2.9655019000000003E-4</v>
      </c>
      <c r="AJ744" s="241">
        <v>2.9281144E-4</v>
      </c>
      <c r="AK744" s="241">
        <v>5.3115547999999999E-4</v>
      </c>
      <c r="AL744" s="241">
        <v>3.1229675000000002E-5</v>
      </c>
      <c r="AM744" s="241">
        <v>1.0556379999999999E-7</v>
      </c>
      <c r="AN744" s="241">
        <v>3.1464930000000002E-3</v>
      </c>
      <c r="AO744" s="241">
        <v>1.3088262E-3</v>
      </c>
      <c r="AP744" s="241">
        <v>3.0103176E-3</v>
      </c>
      <c r="AQ744" s="241">
        <v>2.1914893000000001E-4</v>
      </c>
      <c r="AR744" s="241">
        <v>0.30455748999999999</v>
      </c>
      <c r="AT744" s="193"/>
      <c r="AU744" s="193"/>
      <c r="AV744" s="193"/>
      <c r="AW744" s="193"/>
      <c r="AX744" s="193"/>
      <c r="AY744" s="193"/>
      <c r="AZ744" s="193"/>
      <c r="BA744" s="193"/>
      <c r="BB744" s="193"/>
      <c r="BC744" s="193"/>
      <c r="BD744" s="193"/>
      <c r="BE744" s="315"/>
      <c r="BF744" s="315"/>
      <c r="BG744" s="315"/>
      <c r="BH744" s="315"/>
      <c r="BI744" s="315"/>
      <c r="BJ744" s="315"/>
      <c r="BK744" s="315"/>
    </row>
    <row r="745" spans="1:63" x14ac:dyDescent="0.25">
      <c r="A745" s="9"/>
      <c r="B745" s="184" t="s">
        <v>5770</v>
      </c>
      <c r="C745" s="5" t="s">
        <v>2882</v>
      </c>
      <c r="D745" s="172">
        <v>1.3129979000000001</v>
      </c>
      <c r="E745" s="172">
        <v>0.90462982000000003</v>
      </c>
      <c r="F745" s="172">
        <v>0.19610216</v>
      </c>
      <c r="G745" s="172">
        <v>4.0670789999999998E-2</v>
      </c>
      <c r="H745" s="172">
        <v>1.8753176999999999E-2</v>
      </c>
      <c r="I745" s="172">
        <v>3.2250890999999997E-2</v>
      </c>
      <c r="J745" s="172">
        <v>2.8810783E-2</v>
      </c>
      <c r="K745" s="172">
        <v>1.0545139000000001E-3</v>
      </c>
      <c r="L745" s="172">
        <v>9.0725759000000003E-2</v>
      </c>
      <c r="M745" s="172">
        <v>0</v>
      </c>
      <c r="N745" s="172">
        <v>0</v>
      </c>
      <c r="O745" s="172">
        <v>0</v>
      </c>
      <c r="P745" s="199">
        <f t="shared" si="85"/>
        <v>6.7009616296296297</v>
      </c>
      <c r="Q745" s="233">
        <v>156.84882999999999</v>
      </c>
      <c r="R745" s="96">
        <v>126.84065</v>
      </c>
      <c r="S745" s="96">
        <v>25.196079999999998</v>
      </c>
      <c r="T745" s="96">
        <v>5.8004999999999998E-5</v>
      </c>
      <c r="U745" s="96">
        <v>1.2312000000000001</v>
      </c>
      <c r="V745" s="96">
        <v>0.43024489999999999</v>
      </c>
      <c r="W745" s="96">
        <v>3.1505999999999998</v>
      </c>
      <c r="X745" s="241">
        <f t="shared" si="86"/>
        <v>0.72736819002647002</v>
      </c>
      <c r="Y745" s="241">
        <f t="shared" si="87"/>
        <v>0.278932106525</v>
      </c>
      <c r="Z745" s="241">
        <f t="shared" si="88"/>
        <v>0.13056720241146999</v>
      </c>
      <c r="AA745" s="241">
        <f t="shared" si="89"/>
        <v>0.31786888109</v>
      </c>
      <c r="AB745" s="241">
        <v>0.18573638000000001</v>
      </c>
      <c r="AC745" s="241">
        <v>1.1297858E-4</v>
      </c>
      <c r="AD745" s="241">
        <v>5.1742267000000002E-2</v>
      </c>
      <c r="AE745" s="241">
        <v>1.4753465E-5</v>
      </c>
      <c r="AF745" s="241">
        <v>4.0568909E-2</v>
      </c>
      <c r="AG745" s="241">
        <v>7.5681847999999996E-4</v>
      </c>
      <c r="AH745" s="241">
        <v>0.12156048</v>
      </c>
      <c r="AI745" s="241">
        <v>3.2052082E-4</v>
      </c>
      <c r="AJ745" s="241">
        <v>3.3739677999999998E-4</v>
      </c>
      <c r="AK745" s="241">
        <v>5.3795703999999999E-4</v>
      </c>
      <c r="AL745" s="241">
        <v>3.4844744000000002E-5</v>
      </c>
      <c r="AM745" s="241">
        <v>1.1642747E-7</v>
      </c>
      <c r="AN745" s="241">
        <v>3.2744897E-3</v>
      </c>
      <c r="AO745" s="241">
        <v>1.3639622999999999E-3</v>
      </c>
      <c r="AP745" s="241">
        <v>3.1374345999999999E-3</v>
      </c>
      <c r="AQ745" s="241">
        <v>2.1901108999999999E-4</v>
      </c>
      <c r="AR745" s="241">
        <v>0.31764987</v>
      </c>
      <c r="AT745" s="193"/>
      <c r="AU745" s="193"/>
      <c r="AV745" s="193"/>
      <c r="AW745" s="193"/>
      <c r="AX745" s="193"/>
      <c r="AY745" s="193"/>
      <c r="AZ745" s="193"/>
      <c r="BA745" s="193"/>
      <c r="BB745" s="193"/>
      <c r="BC745" s="193"/>
      <c r="BD745" s="193"/>
      <c r="BE745" s="315"/>
      <c r="BF745" s="315"/>
      <c r="BG745" s="315"/>
      <c r="BH745" s="315"/>
      <c r="BI745" s="315"/>
      <c r="BJ745" s="315"/>
      <c r="BK745" s="315"/>
    </row>
    <row r="746" spans="1:63" x14ac:dyDescent="0.25">
      <c r="A746" s="9"/>
      <c r="B746" s="184" t="s">
        <v>5770</v>
      </c>
      <c r="C746" s="5" t="s">
        <v>5534</v>
      </c>
      <c r="D746" s="172">
        <v>1.0465964999999999</v>
      </c>
      <c r="E746" s="172">
        <v>0.73258696000000001</v>
      </c>
      <c r="F746" s="172">
        <v>0.14753725000000001</v>
      </c>
      <c r="G746" s="172">
        <v>3.2863681999999998E-2</v>
      </c>
      <c r="H746" s="172">
        <v>1.8287385999999999E-2</v>
      </c>
      <c r="I746" s="172">
        <v>2.6031395999999998E-2</v>
      </c>
      <c r="J746" s="172">
        <v>1.6289702E-2</v>
      </c>
      <c r="K746" s="172">
        <v>9.2995152000000002E-4</v>
      </c>
      <c r="L746" s="172">
        <v>7.2070144000000003E-2</v>
      </c>
      <c r="M746" s="172">
        <v>0</v>
      </c>
      <c r="N746" s="172">
        <v>0</v>
      </c>
      <c r="O746" s="172">
        <v>0</v>
      </c>
      <c r="P746" s="199">
        <f t="shared" si="85"/>
        <v>5.4265700740740739</v>
      </c>
      <c r="Q746" s="233">
        <v>134.65581</v>
      </c>
      <c r="R746" s="96">
        <v>109.91355</v>
      </c>
      <c r="S746" s="96">
        <v>20.83032</v>
      </c>
      <c r="T746" s="96">
        <v>4.401E-5</v>
      </c>
      <c r="U746" s="96">
        <v>1.016</v>
      </c>
      <c r="V746" s="96">
        <v>0.35339609999999999</v>
      </c>
      <c r="W746" s="96">
        <v>2.5425</v>
      </c>
      <c r="X746" s="241">
        <f t="shared" si="86"/>
        <v>0.60375903849758905</v>
      </c>
      <c r="Y746" s="241">
        <f t="shared" si="87"/>
        <v>0.22293090224199999</v>
      </c>
      <c r="Z746" s="241">
        <f t="shared" si="88"/>
        <v>0.10542204979558902</v>
      </c>
      <c r="AA746" s="241">
        <f t="shared" si="89"/>
        <v>0.27540608646000003</v>
      </c>
      <c r="AB746" s="241">
        <v>0.15041324</v>
      </c>
      <c r="AC746" s="241">
        <v>8.6716192000000006E-5</v>
      </c>
      <c r="AD746" s="241">
        <v>4.0431693999999997E-2</v>
      </c>
      <c r="AE746" s="241">
        <v>1.2527369999999999E-5</v>
      </c>
      <c r="AF746" s="241">
        <v>3.1369321999999998E-2</v>
      </c>
      <c r="AG746" s="241">
        <v>6.1740267999999996E-4</v>
      </c>
      <c r="AH746" s="241">
        <v>9.8441753000000007E-2</v>
      </c>
      <c r="AI746" s="241">
        <v>2.3987039000000001E-4</v>
      </c>
      <c r="AJ746" s="241">
        <v>2.7438927E-4</v>
      </c>
      <c r="AK746" s="241">
        <v>3.1014389E-4</v>
      </c>
      <c r="AL746" s="241">
        <v>2.7561986999999999E-5</v>
      </c>
      <c r="AM746" s="241">
        <v>9.3258589000000006E-8</v>
      </c>
      <c r="AN746" s="241">
        <v>2.6112072E-3</v>
      </c>
      <c r="AO746" s="241">
        <v>1.0770106E-3</v>
      </c>
      <c r="AP746" s="241">
        <v>2.4400201999999998E-3</v>
      </c>
      <c r="AQ746" s="241">
        <v>1.7468645999999999E-4</v>
      </c>
      <c r="AR746" s="241">
        <v>0.27523140000000001</v>
      </c>
      <c r="AT746" s="193"/>
      <c r="AU746" s="193"/>
      <c r="AV746" s="193"/>
      <c r="AW746" s="193"/>
      <c r="AX746" s="193"/>
      <c r="AY746" s="193"/>
      <c r="AZ746" s="193"/>
      <c r="BA746" s="193"/>
      <c r="BB746" s="193"/>
      <c r="BC746" s="193"/>
      <c r="BD746" s="193"/>
      <c r="BE746" s="315"/>
      <c r="BF746" s="315"/>
      <c r="BG746" s="315"/>
      <c r="BH746" s="315"/>
      <c r="BI746" s="315"/>
      <c r="BJ746" s="315"/>
      <c r="BK746" s="315"/>
    </row>
    <row r="747" spans="1:63" x14ac:dyDescent="0.25">
      <c r="A747" s="9"/>
      <c r="B747" s="184" t="s">
        <v>5770</v>
      </c>
      <c r="C747" s="5" t="s">
        <v>5535</v>
      </c>
      <c r="D747" s="172">
        <v>0.36877807000000001</v>
      </c>
      <c r="E747" s="172">
        <v>0.25755145000000002</v>
      </c>
      <c r="F747" s="172">
        <v>5.1434879000000003E-2</v>
      </c>
      <c r="G747" s="172">
        <v>5.7360648999999998E-3</v>
      </c>
      <c r="H747" s="172">
        <v>1.2442351000000001E-2</v>
      </c>
      <c r="I747" s="172">
        <v>7.8803346999999999E-3</v>
      </c>
      <c r="J747" s="172">
        <v>8.7851610999999993E-3</v>
      </c>
      <c r="K747" s="172">
        <v>9.5526886000000004E-4</v>
      </c>
      <c r="L747" s="172">
        <v>2.3992554999999999E-2</v>
      </c>
      <c r="M747" s="172">
        <v>0</v>
      </c>
      <c r="N747" s="172">
        <v>0</v>
      </c>
      <c r="O747" s="172">
        <v>0</v>
      </c>
      <c r="P747" s="199">
        <f t="shared" si="85"/>
        <v>1.9077885185185186</v>
      </c>
      <c r="Q747" s="233">
        <v>61.261662999999999</v>
      </c>
      <c r="R747" s="96">
        <v>56.911191000000002</v>
      </c>
      <c r="S747" s="96">
        <v>3.5999599999999998</v>
      </c>
      <c r="T747" s="96">
        <v>1.1796E-5</v>
      </c>
      <c r="U747" s="96">
        <v>0.26539000000000001</v>
      </c>
      <c r="V747" s="96">
        <v>4.4600840000000003E-2</v>
      </c>
      <c r="W747" s="96">
        <v>0.44051000000000001</v>
      </c>
      <c r="X747" s="241">
        <f t="shared" si="86"/>
        <v>0.25015312642893195</v>
      </c>
      <c r="Y747" s="241">
        <f t="shared" si="87"/>
        <v>7.1168237642699986E-2</v>
      </c>
      <c r="Z747" s="241">
        <f t="shared" si="88"/>
        <v>3.6469735861231999E-2</v>
      </c>
      <c r="AA747" s="241">
        <f t="shared" si="89"/>
        <v>0.142515152925</v>
      </c>
      <c r="AB747" s="241">
        <v>5.2861907999999999E-2</v>
      </c>
      <c r="AC747" s="241">
        <v>3.9112167999999999E-6</v>
      </c>
      <c r="AD747" s="241">
        <v>7.0354941000000002E-3</v>
      </c>
      <c r="AE747" s="241">
        <v>6.1698108999999999E-6</v>
      </c>
      <c r="AF747" s="241">
        <v>1.1179589E-2</v>
      </c>
      <c r="AG747" s="241">
        <v>8.1165515000000002E-5</v>
      </c>
      <c r="AH747" s="241">
        <v>3.4594708000000002E-2</v>
      </c>
      <c r="AI747" s="241">
        <v>8.2579894000000002E-5</v>
      </c>
      <c r="AJ747" s="241">
        <v>4.7246463999999997E-5</v>
      </c>
      <c r="AK747" s="241">
        <v>3.0176073E-5</v>
      </c>
      <c r="AL747" s="241">
        <v>5.4403304000000004E-6</v>
      </c>
      <c r="AM747" s="241">
        <v>1.7819831999999999E-8</v>
      </c>
      <c r="AN747" s="241">
        <v>7.9464753000000005E-4</v>
      </c>
      <c r="AO747" s="241">
        <v>3.1271230999999999E-4</v>
      </c>
      <c r="AP747" s="241">
        <v>6.0220743999999998E-4</v>
      </c>
      <c r="AQ747" s="241">
        <v>5.7382924999999997E-5</v>
      </c>
      <c r="AR747" s="241">
        <v>0.14245777000000001</v>
      </c>
      <c r="AT747" s="193"/>
      <c r="AU747" s="193"/>
      <c r="AV747" s="193"/>
      <c r="AW747" s="193"/>
      <c r="AX747" s="193"/>
      <c r="AY747" s="193"/>
      <c r="AZ747" s="193"/>
      <c r="BA747" s="193"/>
      <c r="BB747" s="193"/>
      <c r="BC747" s="193"/>
      <c r="BD747" s="193"/>
      <c r="BE747" s="315"/>
      <c r="BF747" s="315"/>
      <c r="BG747" s="315"/>
      <c r="BH747" s="315"/>
      <c r="BI747" s="315"/>
      <c r="BJ747" s="315"/>
      <c r="BK747" s="315"/>
    </row>
    <row r="748" spans="1:63" x14ac:dyDescent="0.25">
      <c r="A748" s="9"/>
      <c r="B748" s="184" t="s">
        <v>5770</v>
      </c>
      <c r="C748" s="5" t="s">
        <v>5536</v>
      </c>
      <c r="D748" s="172">
        <v>1.2616429</v>
      </c>
      <c r="E748" s="172">
        <v>0.85164417999999997</v>
      </c>
      <c r="F748" s="172">
        <v>0.17686721999999999</v>
      </c>
      <c r="G748" s="172">
        <v>7.1075634999999998E-2</v>
      </c>
      <c r="H748" s="172">
        <v>6.3682434000000001E-3</v>
      </c>
      <c r="I748" s="172">
        <v>3.4527369000000002E-2</v>
      </c>
      <c r="J748" s="172">
        <v>1.9837746E-2</v>
      </c>
      <c r="K748" s="172">
        <v>3.9322826999999997E-4</v>
      </c>
      <c r="L748" s="172">
        <v>0.10092922999999999</v>
      </c>
      <c r="M748" s="172">
        <v>0</v>
      </c>
      <c r="N748" s="172">
        <v>0</v>
      </c>
      <c r="O748" s="172">
        <v>0</v>
      </c>
      <c r="P748" s="199">
        <f t="shared" si="85"/>
        <v>6.308475407407407</v>
      </c>
      <c r="Q748" s="233">
        <v>128.54419999999999</v>
      </c>
      <c r="R748" s="96">
        <v>98.704628</v>
      </c>
      <c r="S748" s="96">
        <v>24.935120000000001</v>
      </c>
      <c r="T748" s="96">
        <v>6.1752000000000001E-5</v>
      </c>
      <c r="U748" s="96">
        <v>1.2508999999999999</v>
      </c>
      <c r="V748" s="96">
        <v>0.4399903</v>
      </c>
      <c r="W748" s="96">
        <v>3.2134999999999998</v>
      </c>
      <c r="X748" s="241">
        <f t="shared" si="86"/>
        <v>0.63818097930270001</v>
      </c>
      <c r="Y748" s="241">
        <f t="shared" si="87"/>
        <v>0.26701874874699999</v>
      </c>
      <c r="Z748" s="241">
        <f t="shared" si="88"/>
        <v>0.12367818416569999</v>
      </c>
      <c r="AA748" s="241">
        <f t="shared" si="89"/>
        <v>0.24748404638999999</v>
      </c>
      <c r="AB748" s="241">
        <v>0.17485724999999999</v>
      </c>
      <c r="AC748" s="241">
        <v>1.0282638999999999E-4</v>
      </c>
      <c r="AD748" s="241">
        <v>5.3383187999999998E-2</v>
      </c>
      <c r="AE748" s="241">
        <v>1.1776567E-5</v>
      </c>
      <c r="AF748" s="241">
        <v>3.7890073000000003E-2</v>
      </c>
      <c r="AG748" s="241">
        <v>7.7363479000000003E-4</v>
      </c>
      <c r="AH748" s="241">
        <v>0.11443913999999999</v>
      </c>
      <c r="AI748" s="241">
        <v>2.9135321999999999E-4</v>
      </c>
      <c r="AJ748" s="241">
        <v>3.5210074000000002E-4</v>
      </c>
      <c r="AK748" s="241">
        <v>4.1596043000000001E-4</v>
      </c>
      <c r="AL748" s="241">
        <v>3.7937278E-5</v>
      </c>
      <c r="AM748" s="241">
        <v>1.2069770000000001E-7</v>
      </c>
      <c r="AN748" s="241">
        <v>3.5654405000000002E-3</v>
      </c>
      <c r="AO748" s="241">
        <v>1.4542724000000001E-3</v>
      </c>
      <c r="AP748" s="241">
        <v>3.1218588999999998E-3</v>
      </c>
      <c r="AQ748" s="241">
        <v>2.4283639E-4</v>
      </c>
      <c r="AR748" s="241">
        <v>0.24724120999999999</v>
      </c>
      <c r="AT748" s="193"/>
      <c r="AU748" s="193"/>
      <c r="AV748" s="193"/>
      <c r="AW748" s="193"/>
      <c r="AX748" s="193"/>
      <c r="AY748" s="193"/>
      <c r="AZ748" s="193"/>
      <c r="BA748" s="193"/>
      <c r="BB748" s="193"/>
      <c r="BC748" s="193"/>
      <c r="BD748" s="193"/>
      <c r="BE748" s="315"/>
      <c r="BF748" s="315"/>
      <c r="BG748" s="315"/>
      <c r="BH748" s="315"/>
      <c r="BI748" s="315"/>
      <c r="BJ748" s="315"/>
      <c r="BK748" s="315"/>
    </row>
    <row r="749" spans="1:63" x14ac:dyDescent="0.25">
      <c r="A749" s="9"/>
      <c r="B749" s="184" t="s">
        <v>5770</v>
      </c>
      <c r="C749" s="5" t="s">
        <v>2883</v>
      </c>
      <c r="D749" s="172">
        <v>3.4801728000000001</v>
      </c>
      <c r="E749" s="172">
        <v>1.1050886</v>
      </c>
      <c r="F749" s="172">
        <v>2.1393735999999999</v>
      </c>
      <c r="G749" s="172">
        <v>3.4766066999999998E-2</v>
      </c>
      <c r="H749" s="172">
        <v>2.0633131999999998E-2</v>
      </c>
      <c r="I749" s="172">
        <v>3.0462929E-2</v>
      </c>
      <c r="J749" s="172">
        <v>4.4859422000000003E-2</v>
      </c>
      <c r="K749" s="172">
        <v>1.3863339000000001E-3</v>
      </c>
      <c r="L749" s="172">
        <v>0.10360274999999999</v>
      </c>
      <c r="M749" s="172">
        <v>0</v>
      </c>
      <c r="N749" s="172">
        <v>0</v>
      </c>
      <c r="O749" s="172">
        <v>0</v>
      </c>
      <c r="P749" s="199">
        <f t="shared" si="85"/>
        <v>8.1858414814814804</v>
      </c>
      <c r="Q749" s="233">
        <v>201.62682000000001</v>
      </c>
      <c r="R749" s="96">
        <v>168.49911</v>
      </c>
      <c r="S749" s="96">
        <v>27.522880000000001</v>
      </c>
      <c r="T749" s="96">
        <v>6.5698999999999996E-5</v>
      </c>
      <c r="U749" s="96">
        <v>1.1355999999999999</v>
      </c>
      <c r="V749" s="96">
        <v>0.28515980000000002</v>
      </c>
      <c r="W749" s="96">
        <v>4.1840000000000002</v>
      </c>
      <c r="X749" s="241">
        <f t="shared" si="86"/>
        <v>1.156006834765487</v>
      </c>
      <c r="Y749" s="241">
        <f t="shared" si="87"/>
        <v>0.57222363706700008</v>
      </c>
      <c r="Z749" s="241">
        <f t="shared" si="88"/>
        <v>0.161530779598487</v>
      </c>
      <c r="AA749" s="241">
        <f t="shared" si="89"/>
        <v>0.42225241809999997</v>
      </c>
      <c r="AB749" s="241">
        <v>0.22689042000000001</v>
      </c>
      <c r="AC749" s="241">
        <v>9.2292452E-5</v>
      </c>
      <c r="AD749" s="241">
        <v>3.7881954000000002E-2</v>
      </c>
      <c r="AE749" s="241">
        <v>3.3471174999999997E-5</v>
      </c>
      <c r="AF749" s="241">
        <v>0.30651456999999999</v>
      </c>
      <c r="AG749" s="241">
        <v>8.1092944000000003E-4</v>
      </c>
      <c r="AH749" s="241">
        <v>0.14848389000000001</v>
      </c>
      <c r="AI749" s="241">
        <v>3.7370950000000002E-3</v>
      </c>
      <c r="AJ749" s="241">
        <v>2.5312335999999998E-4</v>
      </c>
      <c r="AK749" s="241">
        <v>5.0698569000000001E-4</v>
      </c>
      <c r="AL749" s="241">
        <v>2.3156884000000001E-4</v>
      </c>
      <c r="AM749" s="241">
        <v>9.1408487E-8</v>
      </c>
      <c r="AN749" s="241">
        <v>3.3735965000000001E-3</v>
      </c>
      <c r="AO749" s="241">
        <v>1.3723196000000001E-3</v>
      </c>
      <c r="AP749" s="241">
        <v>3.5721092E-3</v>
      </c>
      <c r="AQ749" s="241">
        <v>2.4945810000000002E-4</v>
      </c>
      <c r="AR749" s="241">
        <v>0.42200295999999998</v>
      </c>
      <c r="AT749" s="193"/>
      <c r="AU749" s="193"/>
      <c r="AV749" s="193"/>
      <c r="AW749" s="193"/>
      <c r="AX749" s="193"/>
      <c r="AY749" s="193"/>
      <c r="AZ749" s="193"/>
      <c r="BA749" s="193"/>
      <c r="BB749" s="193"/>
      <c r="BC749" s="193"/>
      <c r="BD749" s="193"/>
      <c r="BE749" s="315"/>
      <c r="BF749" s="315"/>
      <c r="BG749" s="315"/>
      <c r="BH749" s="315"/>
      <c r="BI749" s="315"/>
      <c r="BJ749" s="315"/>
      <c r="BK749" s="315"/>
    </row>
    <row r="750" spans="1:63" x14ac:dyDescent="0.25">
      <c r="A750" s="9"/>
      <c r="B750" s="184" t="s">
        <v>5770</v>
      </c>
      <c r="C750" s="5" t="s">
        <v>2884</v>
      </c>
      <c r="D750" s="172">
        <v>3.5912131999999999</v>
      </c>
      <c r="E750" s="172">
        <v>1.1851849999999999</v>
      </c>
      <c r="F750" s="172">
        <v>2.1594768000000002</v>
      </c>
      <c r="G750" s="172">
        <v>4.1636435999999999E-2</v>
      </c>
      <c r="H750" s="172">
        <v>2.0734419E-2</v>
      </c>
      <c r="I750" s="172">
        <v>3.4034382000000002E-2</v>
      </c>
      <c r="J750" s="172">
        <v>4.5131877000000001E-2</v>
      </c>
      <c r="K750" s="172">
        <v>1.4009398E-3</v>
      </c>
      <c r="L750" s="172">
        <v>0.10361336</v>
      </c>
      <c r="M750" s="172">
        <v>0</v>
      </c>
      <c r="N750" s="172">
        <v>0</v>
      </c>
      <c r="O750" s="172">
        <v>0</v>
      </c>
      <c r="P750" s="199">
        <f t="shared" ref="P750:P780" si="90">E750/0.135</f>
        <v>8.7791481481481473</v>
      </c>
      <c r="Q750" s="233">
        <v>203.87431000000001</v>
      </c>
      <c r="R750" s="96">
        <v>175.67532</v>
      </c>
      <c r="S750" s="96">
        <v>23.552479999999999</v>
      </c>
      <c r="T750" s="96">
        <v>6.8145000000000006E-5</v>
      </c>
      <c r="U750" s="96">
        <v>1.2549999999999999</v>
      </c>
      <c r="V750" s="96">
        <v>0.37764140000000002</v>
      </c>
      <c r="W750" s="96">
        <v>3.0137999999999998</v>
      </c>
      <c r="X750" s="241">
        <f t="shared" ref="X750:X780" si="91">SUM(Y750:AA750)</f>
        <v>1.2105013052853799</v>
      </c>
      <c r="Y750" s="241">
        <f t="shared" ref="Y750:Y780" si="92">SUM(AB750:AG750)</f>
        <v>0.59744546005799992</v>
      </c>
      <c r="Z750" s="241">
        <f t="shared" ref="Z750:Z780" si="93">SUM(AH750:AP750)</f>
        <v>0.17282916453738004</v>
      </c>
      <c r="AA750" s="241">
        <f t="shared" ref="AA750:AA780" si="94">SUM(AQ750:AR750)</f>
        <v>0.44022668069000004</v>
      </c>
      <c r="AB750" s="241">
        <v>0.24333614000000001</v>
      </c>
      <c r="AC750" s="241">
        <v>9.3107577E-5</v>
      </c>
      <c r="AD750" s="241">
        <v>4.2967704000000002E-2</v>
      </c>
      <c r="AE750" s="241">
        <v>3.4407360999999999E-5</v>
      </c>
      <c r="AF750" s="241">
        <v>0.3103397</v>
      </c>
      <c r="AG750" s="241">
        <v>6.7440111999999999E-4</v>
      </c>
      <c r="AH750" s="241">
        <v>0.15924768</v>
      </c>
      <c r="AI750" s="241">
        <v>3.7700567000000002E-3</v>
      </c>
      <c r="AJ750" s="241">
        <v>3.143946E-4</v>
      </c>
      <c r="AK750" s="241">
        <v>5.1633430999999997E-4</v>
      </c>
      <c r="AL750" s="241">
        <v>2.3653659E-4</v>
      </c>
      <c r="AM750" s="241">
        <v>1.0633738E-7</v>
      </c>
      <c r="AN750" s="241">
        <v>3.5495600000000002E-3</v>
      </c>
      <c r="AO750" s="241">
        <v>1.4481006999999999E-3</v>
      </c>
      <c r="AP750" s="241">
        <v>3.7463953000000001E-3</v>
      </c>
      <c r="AQ750" s="241">
        <v>2.4927069000000001E-4</v>
      </c>
      <c r="AR750" s="241">
        <v>0.43997741000000001</v>
      </c>
      <c r="AT750" s="193"/>
      <c r="AU750" s="193"/>
      <c r="AV750" s="193"/>
      <c r="AW750" s="193"/>
      <c r="AX750" s="193"/>
      <c r="AY750" s="193"/>
      <c r="AZ750" s="193"/>
      <c r="BA750" s="193"/>
      <c r="BB750" s="193"/>
      <c r="BC750" s="193"/>
      <c r="BD750" s="193"/>
      <c r="BE750" s="315"/>
      <c r="BF750" s="315"/>
      <c r="BG750" s="315"/>
      <c r="BH750" s="315"/>
      <c r="BI750" s="315"/>
      <c r="BJ750" s="315"/>
      <c r="BK750" s="315"/>
    </row>
    <row r="751" spans="1:63" x14ac:dyDescent="0.25">
      <c r="A751" s="9"/>
      <c r="B751" s="184" t="s">
        <v>5770</v>
      </c>
      <c r="C751" s="5" t="s">
        <v>5537</v>
      </c>
      <c r="D751" s="172">
        <v>5.0518298000000001</v>
      </c>
      <c r="E751" s="172">
        <v>1.3259958000000001</v>
      </c>
      <c r="F751" s="172">
        <v>3.4674114</v>
      </c>
      <c r="G751" s="172">
        <v>5.6275789E-2</v>
      </c>
      <c r="H751" s="172">
        <v>7.1661600000000004E-3</v>
      </c>
      <c r="I751" s="172">
        <v>4.6347450999999998E-2</v>
      </c>
      <c r="J751" s="172">
        <v>2.6005701999999999E-2</v>
      </c>
      <c r="K751" s="172">
        <v>8.7578628E-4</v>
      </c>
      <c r="L751" s="172">
        <v>0.1217517</v>
      </c>
      <c r="M751" s="172">
        <v>0</v>
      </c>
      <c r="N751" s="172">
        <v>0</v>
      </c>
      <c r="O751" s="172">
        <v>0</v>
      </c>
      <c r="P751" s="199">
        <f t="shared" si="90"/>
        <v>9.8221911111111115</v>
      </c>
      <c r="Q751" s="233">
        <v>210.51235</v>
      </c>
      <c r="R751" s="96">
        <v>172.53099</v>
      </c>
      <c r="S751" s="96">
        <v>31.496639999999999</v>
      </c>
      <c r="T751" s="96">
        <v>1.1225E-4</v>
      </c>
      <c r="U751" s="96">
        <v>1.5392999999999999</v>
      </c>
      <c r="V751" s="96">
        <v>0.53820199999999996</v>
      </c>
      <c r="W751" s="96">
        <v>4.4070999999999998</v>
      </c>
      <c r="X751" s="241">
        <f t="shared" si="91"/>
        <v>2.4402504868899997</v>
      </c>
      <c r="Y751" s="241">
        <f t="shared" si="92"/>
        <v>1.76849556985</v>
      </c>
      <c r="Z751" s="241">
        <f t="shared" si="93"/>
        <v>0.23943620982</v>
      </c>
      <c r="AA751" s="241">
        <f t="shared" si="94"/>
        <v>0.43231870721999999</v>
      </c>
      <c r="AB751" s="241">
        <v>0.27225442999999999</v>
      </c>
      <c r="AC751" s="241">
        <v>1.2217614999999999E-4</v>
      </c>
      <c r="AD751" s="241">
        <v>1.0029155000000001</v>
      </c>
      <c r="AE751" s="241">
        <v>4.386857E-5</v>
      </c>
      <c r="AF751" s="241">
        <v>0.49217269000000002</v>
      </c>
      <c r="AG751" s="241">
        <v>9.8690513000000007E-4</v>
      </c>
      <c r="AH751" s="241">
        <v>0.17818982999999999</v>
      </c>
      <c r="AI751" s="241">
        <v>6.0605236999999998E-3</v>
      </c>
      <c r="AJ751" s="241">
        <v>4.4222522999999998E-4</v>
      </c>
      <c r="AK751" s="241">
        <v>4.2159685000000002E-2</v>
      </c>
      <c r="AL751" s="241">
        <v>4.5856507000000003E-5</v>
      </c>
      <c r="AM751" s="241">
        <v>2.2439830000000002E-6</v>
      </c>
      <c r="AN751" s="241">
        <v>4.6030873000000002E-3</v>
      </c>
      <c r="AO751" s="241">
        <v>1.9686593999999999E-3</v>
      </c>
      <c r="AP751" s="241">
        <v>5.9640986999999999E-3</v>
      </c>
      <c r="AQ751" s="241">
        <v>2.9430721999999999E-4</v>
      </c>
      <c r="AR751" s="241">
        <v>0.43202439999999998</v>
      </c>
      <c r="AT751" s="193"/>
      <c r="AU751" s="193"/>
      <c r="AV751" s="193"/>
      <c r="AW751" s="193"/>
      <c r="AX751" s="193"/>
      <c r="AY751" s="193"/>
      <c r="AZ751" s="193"/>
      <c r="BA751" s="193"/>
      <c r="BB751" s="193"/>
      <c r="BC751" s="193"/>
      <c r="BD751" s="193"/>
      <c r="BE751" s="315"/>
      <c r="BF751" s="315"/>
      <c r="BG751" s="315"/>
      <c r="BH751" s="315"/>
      <c r="BI751" s="315"/>
      <c r="BJ751" s="315"/>
      <c r="BK751" s="315"/>
    </row>
    <row r="752" spans="1:63" x14ac:dyDescent="0.25">
      <c r="A752" s="9"/>
      <c r="B752" s="184" t="s">
        <v>5770</v>
      </c>
      <c r="C752" s="5" t="s">
        <v>2885</v>
      </c>
      <c r="D752" s="172">
        <v>2.4983388999999998</v>
      </c>
      <c r="E752" s="172">
        <v>1.6777820000000001</v>
      </c>
      <c r="F752" s="172">
        <v>0.52146861</v>
      </c>
      <c r="G752" s="172">
        <v>7.8847291E-2</v>
      </c>
      <c r="H752" s="172">
        <v>1.2685617E-2</v>
      </c>
      <c r="I752" s="172">
        <v>4.7387042999999997E-2</v>
      </c>
      <c r="J752" s="172">
        <v>3.1380973999999999E-2</v>
      </c>
      <c r="K752" s="172">
        <v>9.1053222000000002E-4</v>
      </c>
      <c r="L752" s="172">
        <v>0.12787683999999999</v>
      </c>
      <c r="M752" s="172">
        <v>0</v>
      </c>
      <c r="N752" s="172">
        <v>0</v>
      </c>
      <c r="O752" s="172">
        <v>0</v>
      </c>
      <c r="P752" s="199">
        <f t="shared" si="90"/>
        <v>12.428014814814814</v>
      </c>
      <c r="Q752" s="233">
        <v>212.87602000000001</v>
      </c>
      <c r="R752" s="96">
        <v>163.99202</v>
      </c>
      <c r="S752" s="96">
        <v>40.547919999999998</v>
      </c>
      <c r="T752" s="96">
        <v>1.1838E-4</v>
      </c>
      <c r="U752" s="96">
        <v>1.5580000000000001</v>
      </c>
      <c r="V752" s="96">
        <v>0.50655850000000002</v>
      </c>
      <c r="W752" s="96">
        <v>6.2713999999999999</v>
      </c>
      <c r="X752" s="241">
        <f t="shared" si="91"/>
        <v>1.1023600326813801</v>
      </c>
      <c r="Y752" s="241">
        <f t="shared" si="92"/>
        <v>0.484153093471</v>
      </c>
      <c r="Z752" s="241">
        <f t="shared" si="93"/>
        <v>0.20706318784038</v>
      </c>
      <c r="AA752" s="241">
        <f t="shared" si="94"/>
        <v>0.41114375136999998</v>
      </c>
      <c r="AB752" s="241">
        <v>0.2945084</v>
      </c>
      <c r="AC752" s="241">
        <v>1.1113464999999999E-2</v>
      </c>
      <c r="AD752" s="241">
        <v>8.6497489999999996E-2</v>
      </c>
      <c r="AE752" s="241">
        <v>2.0349370999999999E-5</v>
      </c>
      <c r="AF752" s="241">
        <v>9.0734062000000004E-2</v>
      </c>
      <c r="AG752" s="241">
        <v>1.2793271000000001E-3</v>
      </c>
      <c r="AH752" s="241">
        <v>0.19275344999999999</v>
      </c>
      <c r="AI752" s="241">
        <v>8.8436153000000001E-4</v>
      </c>
      <c r="AJ752" s="241">
        <v>4.2308283000000002E-4</v>
      </c>
      <c r="AK752" s="241">
        <v>5.3736574000000001E-4</v>
      </c>
      <c r="AL752" s="241">
        <v>4.2777322000000001E-5</v>
      </c>
      <c r="AM752" s="241">
        <v>1.5211837999999999E-7</v>
      </c>
      <c r="AN752" s="241">
        <v>4.6870938000000001E-3</v>
      </c>
      <c r="AO752" s="241">
        <v>2.0691250999999998E-3</v>
      </c>
      <c r="AP752" s="241">
        <v>5.6657794000000003E-3</v>
      </c>
      <c r="AQ752" s="241">
        <v>3.0869136999999997E-4</v>
      </c>
      <c r="AR752" s="241">
        <v>0.41083505999999997</v>
      </c>
      <c r="AT752" s="193"/>
      <c r="AU752" s="193"/>
      <c r="AV752" s="193"/>
      <c r="AW752" s="193"/>
      <c r="AX752" s="193"/>
      <c r="AY752" s="193"/>
      <c r="AZ752" s="193"/>
      <c r="BA752" s="193"/>
      <c r="BB752" s="193"/>
      <c r="BC752" s="193"/>
      <c r="BD752" s="193"/>
      <c r="BE752" s="315"/>
      <c r="BF752" s="315"/>
      <c r="BG752" s="315"/>
      <c r="BH752" s="315"/>
      <c r="BI752" s="315"/>
      <c r="BJ752" s="315"/>
      <c r="BK752" s="315"/>
    </row>
    <row r="753" spans="1:63" x14ac:dyDescent="0.25">
      <c r="A753" s="9"/>
      <c r="B753" s="184" t="s">
        <v>5770</v>
      </c>
      <c r="C753" s="5" t="s">
        <v>3941</v>
      </c>
      <c r="D753" s="172">
        <v>2.6299869</v>
      </c>
      <c r="E753" s="172">
        <v>1.7727554999999999</v>
      </c>
      <c r="F753" s="172">
        <v>0.54529295</v>
      </c>
      <c r="G753" s="172">
        <v>8.6988806000000002E-2</v>
      </c>
      <c r="H753" s="172">
        <v>1.2805718000000001E-2</v>
      </c>
      <c r="I753" s="172">
        <v>5.1622241999999999E-2</v>
      </c>
      <c r="J753" s="172">
        <v>3.1703767000000001E-2</v>
      </c>
      <c r="K753" s="172">
        <v>9.2787690999999995E-4</v>
      </c>
      <c r="L753" s="172">
        <v>0.12788995</v>
      </c>
      <c r="M753" s="172">
        <v>0</v>
      </c>
      <c r="N753" s="172">
        <v>0</v>
      </c>
      <c r="O753" s="172">
        <v>0</v>
      </c>
      <c r="P753" s="199">
        <f t="shared" si="90"/>
        <v>13.131522222222221</v>
      </c>
      <c r="Q753" s="233">
        <v>215.54706999999999</v>
      </c>
      <c r="R753" s="96">
        <v>172.50613999999999</v>
      </c>
      <c r="S753" s="96">
        <v>35.841119999999997</v>
      </c>
      <c r="T753" s="96">
        <v>1.2128E-4</v>
      </c>
      <c r="U753" s="96">
        <v>1.6995</v>
      </c>
      <c r="V753" s="96">
        <v>0.61618740000000005</v>
      </c>
      <c r="W753" s="96">
        <v>4.8840000000000003</v>
      </c>
      <c r="X753" s="241">
        <f t="shared" si="91"/>
        <v>1.16698770948341</v>
      </c>
      <c r="Y753" s="241">
        <f t="shared" si="92"/>
        <v>0.51405782785099996</v>
      </c>
      <c r="Z753" s="241">
        <f t="shared" si="93"/>
        <v>0.22046079391241002</v>
      </c>
      <c r="AA753" s="241">
        <f t="shared" si="94"/>
        <v>0.43246908771999998</v>
      </c>
      <c r="AB753" s="241">
        <v>0.31400873000000001</v>
      </c>
      <c r="AC753" s="241">
        <v>1.1114425000000001E-2</v>
      </c>
      <c r="AD753" s="241">
        <v>9.2527772999999994E-2</v>
      </c>
      <c r="AE753" s="241">
        <v>2.1459150999999999E-5</v>
      </c>
      <c r="AF753" s="241">
        <v>9.5267935999999998E-2</v>
      </c>
      <c r="AG753" s="241">
        <v>1.1175047000000001E-3</v>
      </c>
      <c r="AH753" s="241">
        <v>0.20551649999999999</v>
      </c>
      <c r="AI753" s="241">
        <v>9.2342350999999995E-4</v>
      </c>
      <c r="AJ753" s="241">
        <v>4.9569046000000002E-4</v>
      </c>
      <c r="AK753" s="241">
        <v>5.4846113999999996E-4</v>
      </c>
      <c r="AL753" s="241">
        <v>4.8667084000000003E-5</v>
      </c>
      <c r="AM753" s="241">
        <v>1.6981841E-7</v>
      </c>
      <c r="AN753" s="241">
        <v>4.8958902E-3</v>
      </c>
      <c r="AO753" s="241">
        <v>2.1589851E-3</v>
      </c>
      <c r="AP753" s="241">
        <v>5.8730066000000003E-3</v>
      </c>
      <c r="AQ753" s="241">
        <v>3.0846771999999998E-4</v>
      </c>
      <c r="AR753" s="241">
        <v>0.43216062</v>
      </c>
      <c r="AT753" s="193"/>
      <c r="AU753" s="193"/>
      <c r="AV753" s="193"/>
      <c r="AW753" s="193"/>
      <c r="AX753" s="193"/>
      <c r="AY753" s="193"/>
      <c r="AZ753" s="193"/>
      <c r="BA753" s="193"/>
      <c r="BB753" s="193"/>
      <c r="BC753" s="193"/>
      <c r="BD753" s="193"/>
      <c r="BE753" s="315"/>
      <c r="BF753" s="315"/>
      <c r="BG753" s="315"/>
      <c r="BH753" s="315"/>
      <c r="BI753" s="315"/>
      <c r="BJ753" s="315"/>
      <c r="BK753" s="315"/>
    </row>
    <row r="754" spans="1:63" x14ac:dyDescent="0.25">
      <c r="A754" s="9"/>
      <c r="B754" s="184" t="s">
        <v>5770</v>
      </c>
      <c r="C754" s="5" t="s">
        <v>2891</v>
      </c>
      <c r="D754" s="172">
        <v>2.5787068999999998</v>
      </c>
      <c r="E754" s="172">
        <v>1.32077</v>
      </c>
      <c r="F754" s="172">
        <v>0.83961856000000001</v>
      </c>
      <c r="G754" s="172">
        <v>7.5506946000000005E-2</v>
      </c>
      <c r="H754" s="172">
        <v>2.0846831E-2</v>
      </c>
      <c r="I754" s="172">
        <v>4.6029641000000003E-2</v>
      </c>
      <c r="J754" s="172">
        <v>0.13426336</v>
      </c>
      <c r="K754" s="172">
        <v>1.0078515999999999E-3</v>
      </c>
      <c r="L754" s="172">
        <v>0.14066371</v>
      </c>
      <c r="M754" s="172">
        <v>0</v>
      </c>
      <c r="N754" s="172">
        <v>0</v>
      </c>
      <c r="O754" s="172">
        <v>0</v>
      </c>
      <c r="P754" s="199">
        <f t="shared" si="90"/>
        <v>9.7834814814814806</v>
      </c>
      <c r="Q754" s="233">
        <v>204.19255999999999</v>
      </c>
      <c r="R754" s="96">
        <v>155.43655999999999</v>
      </c>
      <c r="S754" s="96">
        <v>40.549599999999998</v>
      </c>
      <c r="T754" s="96">
        <v>1.3005E-3</v>
      </c>
      <c r="U754" s="96">
        <v>1.6397999999999999</v>
      </c>
      <c r="V754" s="96">
        <v>0.50490069999999998</v>
      </c>
      <c r="W754" s="96">
        <v>6.0603999999999996</v>
      </c>
      <c r="X754" s="241">
        <f t="shared" si="91"/>
        <v>1.0696991166030299</v>
      </c>
      <c r="Y754" s="241">
        <f t="shared" si="92"/>
        <v>0.491070187597</v>
      </c>
      <c r="Z754" s="241">
        <f t="shared" si="93"/>
        <v>0.18879277798602997</v>
      </c>
      <c r="AA754" s="241">
        <f t="shared" si="94"/>
        <v>0.38983615102000002</v>
      </c>
      <c r="AB754" s="241">
        <v>0.26343609000000001</v>
      </c>
      <c r="AC754" s="241">
        <v>1.9348596999999999E-3</v>
      </c>
      <c r="AD754" s="241">
        <v>8.6351771999999993E-2</v>
      </c>
      <c r="AE754" s="241">
        <v>3.1964297E-5</v>
      </c>
      <c r="AF754" s="241">
        <v>0.13805793999999999</v>
      </c>
      <c r="AG754" s="241">
        <v>1.2575615999999999E-3</v>
      </c>
      <c r="AH754" s="241">
        <v>0.17240470999999999</v>
      </c>
      <c r="AI754" s="241">
        <v>1.4178006999999999E-3</v>
      </c>
      <c r="AJ754" s="241">
        <v>4.4747841E-4</v>
      </c>
      <c r="AK754" s="241">
        <v>1.3186012E-3</v>
      </c>
      <c r="AL754" s="241">
        <v>7.2785363999999998E-5</v>
      </c>
      <c r="AM754" s="241">
        <v>1.8471203E-7</v>
      </c>
      <c r="AN754" s="241">
        <v>4.8028124000000002E-3</v>
      </c>
      <c r="AO754" s="241">
        <v>2.0750756999999998E-3</v>
      </c>
      <c r="AP754" s="241">
        <v>6.2533294999999999E-3</v>
      </c>
      <c r="AQ754" s="241">
        <v>5.1637101999999998E-4</v>
      </c>
      <c r="AR754" s="241">
        <v>0.38931978</v>
      </c>
      <c r="AT754" s="193"/>
      <c r="AU754" s="193"/>
      <c r="AV754" s="193"/>
      <c r="AW754" s="193"/>
      <c r="AX754" s="193"/>
      <c r="AY754" s="193"/>
      <c r="AZ754" s="193"/>
      <c r="BA754" s="193"/>
      <c r="BB754" s="193"/>
      <c r="BC754" s="193"/>
      <c r="BD754" s="193"/>
      <c r="BE754" s="315"/>
      <c r="BF754" s="315"/>
      <c r="BG754" s="315"/>
      <c r="BH754" s="315"/>
      <c r="BI754" s="315"/>
      <c r="BJ754" s="315"/>
      <c r="BK754" s="315"/>
    </row>
    <row r="755" spans="1:63" x14ac:dyDescent="0.25">
      <c r="A755" s="9"/>
      <c r="B755" s="184" t="s">
        <v>5770</v>
      </c>
      <c r="C755" s="5" t="s">
        <v>2892</v>
      </c>
      <c r="D755" s="172">
        <v>2.7129902000000001</v>
      </c>
      <c r="E755" s="172">
        <v>1.4176447000000001</v>
      </c>
      <c r="F755" s="172">
        <v>0.86391552000000005</v>
      </c>
      <c r="G755" s="172">
        <v>8.3814603000000001E-2</v>
      </c>
      <c r="H755" s="172">
        <v>2.0969239000000001E-2</v>
      </c>
      <c r="I755" s="172">
        <v>5.0348532000000001E-2</v>
      </c>
      <c r="J755" s="172">
        <v>0.13459262999999999</v>
      </c>
      <c r="K755" s="172">
        <v>1.0255684000000001E-3</v>
      </c>
      <c r="L755" s="172">
        <v>0.14067938999999999</v>
      </c>
      <c r="M755" s="172">
        <v>0</v>
      </c>
      <c r="N755" s="172">
        <v>0</v>
      </c>
      <c r="O755" s="172">
        <v>0</v>
      </c>
      <c r="P755" s="199">
        <f t="shared" si="90"/>
        <v>10.501071851851853</v>
      </c>
      <c r="Q755" s="233">
        <v>206.91560999999999</v>
      </c>
      <c r="R755" s="96">
        <v>164.11936</v>
      </c>
      <c r="S755" s="96">
        <v>35.748719999999999</v>
      </c>
      <c r="T755" s="96">
        <v>1.3035E-3</v>
      </c>
      <c r="U755" s="96">
        <v>1.7842</v>
      </c>
      <c r="V755" s="96">
        <v>0.61672800000000005</v>
      </c>
      <c r="W755" s="96">
        <v>4.6452999999999998</v>
      </c>
      <c r="X755" s="241">
        <f t="shared" si="91"/>
        <v>1.1356149624663501</v>
      </c>
      <c r="Y755" s="241">
        <f t="shared" si="92"/>
        <v>0.52157221790399999</v>
      </c>
      <c r="Z755" s="241">
        <f t="shared" si="93"/>
        <v>0.20245876823234998</v>
      </c>
      <c r="AA755" s="241">
        <f t="shared" si="94"/>
        <v>0.41158397633000005</v>
      </c>
      <c r="AB755" s="241">
        <v>0.28332678</v>
      </c>
      <c r="AC755" s="241">
        <v>1.9358400999999999E-3</v>
      </c>
      <c r="AD755" s="241">
        <v>9.2502136999999998E-2</v>
      </c>
      <c r="AE755" s="241">
        <v>3.3096304000000001E-5</v>
      </c>
      <c r="AF755" s="241">
        <v>0.14268189000000001</v>
      </c>
      <c r="AG755" s="241">
        <v>1.0924744999999999E-3</v>
      </c>
      <c r="AH755" s="241">
        <v>0.18542326000000001</v>
      </c>
      <c r="AI755" s="241">
        <v>1.4576370999999999E-3</v>
      </c>
      <c r="AJ755" s="241">
        <v>5.2156917999999998E-4</v>
      </c>
      <c r="AK755" s="241">
        <v>1.3298994E-3</v>
      </c>
      <c r="AL755" s="241">
        <v>7.8792387999999995E-5</v>
      </c>
      <c r="AM755" s="241">
        <v>2.0276435E-7</v>
      </c>
      <c r="AN755" s="241">
        <v>5.0159697000000001E-3</v>
      </c>
      <c r="AO755" s="241">
        <v>2.1666866999999999E-3</v>
      </c>
      <c r="AP755" s="241">
        <v>6.4647510000000004E-3</v>
      </c>
      <c r="AQ755" s="241">
        <v>5.1614632999999997E-4</v>
      </c>
      <c r="AR755" s="241">
        <v>0.41106783000000002</v>
      </c>
      <c r="AT755" s="193"/>
      <c r="AU755" s="193"/>
      <c r="AV755" s="193"/>
      <c r="AW755" s="193"/>
      <c r="AX755" s="193"/>
      <c r="AY755" s="193"/>
      <c r="AZ755" s="193"/>
      <c r="BA755" s="193"/>
      <c r="BB755" s="193"/>
      <c r="BC755" s="193"/>
      <c r="BD755" s="193"/>
      <c r="BE755" s="315"/>
      <c r="BF755" s="315"/>
      <c r="BG755" s="315"/>
      <c r="BH755" s="315"/>
      <c r="BI755" s="315"/>
      <c r="BJ755" s="315"/>
      <c r="BK755" s="315"/>
    </row>
    <row r="756" spans="1:63" x14ac:dyDescent="0.25">
      <c r="A756" s="9"/>
      <c r="B756" s="184" t="s">
        <v>5770</v>
      </c>
      <c r="C756" s="5" t="s">
        <v>5538</v>
      </c>
      <c r="D756" s="172">
        <v>2.0993754</v>
      </c>
      <c r="E756" s="172">
        <v>1.4289991</v>
      </c>
      <c r="F756" s="172">
        <v>0.37103172000000001</v>
      </c>
      <c r="G756" s="172">
        <v>7.3350507999999995E-2</v>
      </c>
      <c r="H756" s="172">
        <v>9.2362494000000003E-3</v>
      </c>
      <c r="I756" s="172">
        <v>5.4330844000000003E-2</v>
      </c>
      <c r="J756" s="172">
        <v>3.3495170999999997E-2</v>
      </c>
      <c r="K756" s="172">
        <v>1.1950766E-3</v>
      </c>
      <c r="L756" s="172">
        <v>0.12773675000000001</v>
      </c>
      <c r="M756" s="172">
        <v>0</v>
      </c>
      <c r="N756" s="172">
        <v>0</v>
      </c>
      <c r="O756" s="172">
        <v>0</v>
      </c>
      <c r="P756" s="199">
        <f t="shared" si="90"/>
        <v>10.585178518518518</v>
      </c>
      <c r="Q756" s="233">
        <v>227.20703</v>
      </c>
      <c r="R756" s="96">
        <v>181.28135</v>
      </c>
      <c r="S756" s="96">
        <v>38.46696</v>
      </c>
      <c r="T756" s="96">
        <v>1.1655E-4</v>
      </c>
      <c r="U756" s="96">
        <v>1.8069999999999999</v>
      </c>
      <c r="V756" s="96">
        <v>0.67130369999999995</v>
      </c>
      <c r="W756" s="96">
        <v>4.9802999999999997</v>
      </c>
      <c r="X756" s="241">
        <f t="shared" si="91"/>
        <v>1.1064077236620902</v>
      </c>
      <c r="Y756" s="241">
        <f t="shared" si="92"/>
        <v>0.44492872930400001</v>
      </c>
      <c r="Z756" s="241">
        <f t="shared" si="93"/>
        <v>0.20717945125809001</v>
      </c>
      <c r="AA756" s="241">
        <f t="shared" si="94"/>
        <v>0.45429954310000004</v>
      </c>
      <c r="AB756" s="241">
        <v>0.29340090000000002</v>
      </c>
      <c r="AC756" s="241">
        <v>2.0707871999999999E-4</v>
      </c>
      <c r="AD756" s="241">
        <v>7.8169151000000006E-2</v>
      </c>
      <c r="AE756" s="241">
        <v>1.9501884E-5</v>
      </c>
      <c r="AF756" s="241">
        <v>7.1939595999999995E-2</v>
      </c>
      <c r="AG756" s="241">
        <v>1.1925016999999999E-3</v>
      </c>
      <c r="AH756" s="241">
        <v>0.19202821</v>
      </c>
      <c r="AI756" s="241">
        <v>6.2056923000000002E-4</v>
      </c>
      <c r="AJ756" s="241">
        <v>5.2455266000000003E-4</v>
      </c>
      <c r="AK756" s="241">
        <v>5.7589561000000004E-4</v>
      </c>
      <c r="AL756" s="241">
        <v>5.1215589000000001E-5</v>
      </c>
      <c r="AM756" s="241">
        <v>1.7106908999999999E-7</v>
      </c>
      <c r="AN756" s="241">
        <v>4.8531879E-3</v>
      </c>
      <c r="AO756" s="241">
        <v>2.0852897E-3</v>
      </c>
      <c r="AP756" s="241">
        <v>6.4403595000000003E-3</v>
      </c>
      <c r="AQ756" s="241">
        <v>3.0871309999999999E-4</v>
      </c>
      <c r="AR756" s="241">
        <v>0.45399083000000001</v>
      </c>
      <c r="AT756" s="193"/>
      <c r="AU756" s="193"/>
      <c r="AV756" s="193"/>
      <c r="AW756" s="193"/>
      <c r="AX756" s="193"/>
      <c r="AY756" s="193"/>
      <c r="AZ756" s="193"/>
      <c r="BA756" s="193"/>
      <c r="BB756" s="193"/>
      <c r="BC756" s="193"/>
      <c r="BD756" s="193"/>
      <c r="BE756" s="315"/>
      <c r="BF756" s="315"/>
      <c r="BG756" s="315"/>
      <c r="BH756" s="315"/>
      <c r="BI756" s="315"/>
      <c r="BJ756" s="315"/>
      <c r="BK756" s="315"/>
    </row>
    <row r="757" spans="1:63" x14ac:dyDescent="0.25">
      <c r="A757" s="43"/>
      <c r="B757" s="184" t="s">
        <v>5770</v>
      </c>
      <c r="C757" s="5" t="s">
        <v>5617</v>
      </c>
      <c r="D757" s="172">
        <v>2.044384</v>
      </c>
      <c r="E757" s="172">
        <v>0.96574123000000001</v>
      </c>
      <c r="F757" s="172">
        <v>0.65950023999999996</v>
      </c>
      <c r="G757" s="172">
        <v>0.19624095999999999</v>
      </c>
      <c r="H757" s="172">
        <v>2.1210792999999999E-2</v>
      </c>
      <c r="I757" s="172">
        <v>5.4702931000000003E-2</v>
      </c>
      <c r="J757" s="172">
        <v>3.0763618E-2</v>
      </c>
      <c r="K757" s="172">
        <v>7.8005868999999999E-4</v>
      </c>
      <c r="L757" s="172">
        <v>0.11544415</v>
      </c>
      <c r="M757" s="172">
        <v>0</v>
      </c>
      <c r="N757" s="172">
        <v>0</v>
      </c>
      <c r="O757" s="172">
        <v>0</v>
      </c>
      <c r="P757" s="199">
        <f t="shared" si="90"/>
        <v>7.1536387407407407</v>
      </c>
      <c r="Q757" s="233">
        <v>160.54643999999999</v>
      </c>
      <c r="R757" s="96">
        <v>116.69973</v>
      </c>
      <c r="S757" s="96">
        <v>36.333919999999999</v>
      </c>
      <c r="T757" s="96">
        <v>4.0092000000000003E-2</v>
      </c>
      <c r="U757" s="96">
        <v>1.7712000000000001</v>
      </c>
      <c r="V757" s="96">
        <v>0.49539369999999999</v>
      </c>
      <c r="W757" s="96">
        <v>5.2061000000000002</v>
      </c>
      <c r="X757" s="241">
        <f t="shared" si="91"/>
        <v>0.90016749648505001</v>
      </c>
      <c r="Y757" s="241">
        <f t="shared" si="92"/>
        <v>0.411428754906</v>
      </c>
      <c r="Z757" s="241">
        <f t="shared" si="93"/>
        <v>0.19619026849905</v>
      </c>
      <c r="AA757" s="241">
        <f t="shared" si="94"/>
        <v>0.29254847307999998</v>
      </c>
      <c r="AB757" s="241">
        <v>0.19827471999999999</v>
      </c>
      <c r="AC757" s="241">
        <v>9.4709235999999996E-5</v>
      </c>
      <c r="AD757" s="241">
        <v>9.5660201E-2</v>
      </c>
      <c r="AE757" s="241">
        <v>2.1649969999999999E-5</v>
      </c>
      <c r="AF757" s="241">
        <v>0.11621107</v>
      </c>
      <c r="AG757" s="241">
        <v>1.1664047E-3</v>
      </c>
      <c r="AH757" s="241">
        <v>0.1297624</v>
      </c>
      <c r="AI757" s="241">
        <v>1.1285762999999999E-3</v>
      </c>
      <c r="AJ757" s="241">
        <v>1.6242648000000001E-3</v>
      </c>
      <c r="AK757" s="241">
        <v>2.9021530999999998E-3</v>
      </c>
      <c r="AL757" s="241">
        <v>2.9614156999999998E-4</v>
      </c>
      <c r="AM757" s="241">
        <v>1.8682905000000001E-7</v>
      </c>
      <c r="AN757" s="241">
        <v>4.4305784000000003E-3</v>
      </c>
      <c r="AO757" s="241">
        <v>4.1183475000000002E-3</v>
      </c>
      <c r="AP757" s="241">
        <v>5.1927620000000001E-2</v>
      </c>
      <c r="AQ757" s="241">
        <v>2.5449308000000001E-4</v>
      </c>
      <c r="AR757" s="241">
        <v>0.29229398000000001</v>
      </c>
      <c r="AT757" s="193"/>
      <c r="AU757" s="193"/>
      <c r="AV757" s="193"/>
      <c r="AW757" s="193"/>
      <c r="AX757" s="193"/>
      <c r="AY757" s="193"/>
      <c r="AZ757" s="193"/>
      <c r="BA757" s="193"/>
      <c r="BB757" s="193"/>
      <c r="BC757" s="193"/>
      <c r="BD757" s="193"/>
      <c r="BE757" s="315"/>
      <c r="BF757" s="315"/>
      <c r="BG757" s="315"/>
      <c r="BH757" s="315"/>
      <c r="BI757" s="315"/>
      <c r="BJ757" s="315"/>
      <c r="BK757" s="315"/>
    </row>
    <row r="758" spans="1:63" x14ac:dyDescent="0.25">
      <c r="A758" s="43"/>
      <c r="B758" s="184" t="s">
        <v>5770</v>
      </c>
      <c r="C758" s="5" t="s">
        <v>5618</v>
      </c>
      <c r="D758" s="172">
        <v>2.1498099000000002</v>
      </c>
      <c r="E758" s="172">
        <v>1.0417966000000001</v>
      </c>
      <c r="F758" s="172">
        <v>0.67857703000000003</v>
      </c>
      <c r="G758" s="172">
        <v>0.20276153999999999</v>
      </c>
      <c r="H758" s="172">
        <v>2.1306846000000001E-2</v>
      </c>
      <c r="I758" s="172">
        <v>5.8096490000000001E-2</v>
      </c>
      <c r="J758" s="172">
        <v>3.102222E-2</v>
      </c>
      <c r="K758" s="172">
        <v>7.9393332000000005E-4</v>
      </c>
      <c r="L758" s="172">
        <v>0.11545526</v>
      </c>
      <c r="M758" s="172">
        <v>0</v>
      </c>
      <c r="N758" s="172">
        <v>0</v>
      </c>
      <c r="O758" s="172">
        <v>0</v>
      </c>
      <c r="P758" s="199">
        <f t="shared" si="90"/>
        <v>7.7170118518518516</v>
      </c>
      <c r="Q758" s="233">
        <v>162.68116000000001</v>
      </c>
      <c r="R758" s="96">
        <v>123.51446</v>
      </c>
      <c r="S758" s="96">
        <v>32.564</v>
      </c>
      <c r="T758" s="96">
        <v>4.0094999999999999E-2</v>
      </c>
      <c r="U758" s="96">
        <v>1.8845000000000001</v>
      </c>
      <c r="V758" s="96">
        <v>0.58319880000000002</v>
      </c>
      <c r="W758" s="96">
        <v>4.0949</v>
      </c>
      <c r="X758" s="241">
        <f t="shared" si="91"/>
        <v>0.95191337309909996</v>
      </c>
      <c r="Y758" s="241">
        <f t="shared" si="92"/>
        <v>0.43537722086499997</v>
      </c>
      <c r="Z758" s="241">
        <f t="shared" si="93"/>
        <v>0.20691880775410004</v>
      </c>
      <c r="AA758" s="241">
        <f t="shared" si="94"/>
        <v>0.30961734448</v>
      </c>
      <c r="AB758" s="241">
        <v>0.21389071000000001</v>
      </c>
      <c r="AC758" s="241">
        <v>9.5479051999999994E-5</v>
      </c>
      <c r="AD758" s="241">
        <v>0.10048965999999999</v>
      </c>
      <c r="AE758" s="241">
        <v>2.2538813000000001E-5</v>
      </c>
      <c r="AF758" s="241">
        <v>0.11984206999999999</v>
      </c>
      <c r="AG758" s="241">
        <v>1.036763E-3</v>
      </c>
      <c r="AH758" s="241">
        <v>0.13998314000000001</v>
      </c>
      <c r="AI758" s="241">
        <v>1.1598536E-3</v>
      </c>
      <c r="AJ758" s="241">
        <v>1.6824189000000001E-3</v>
      </c>
      <c r="AK758" s="241">
        <v>2.9110255E-3</v>
      </c>
      <c r="AL758" s="241">
        <v>3.0085795000000002E-4</v>
      </c>
      <c r="AM758" s="241">
        <v>2.0100410000000001E-7</v>
      </c>
      <c r="AN758" s="241">
        <v>4.5975798000000003E-3</v>
      </c>
      <c r="AO758" s="241">
        <v>4.1903009999999996E-3</v>
      </c>
      <c r="AP758" s="241">
        <v>5.2093430000000003E-2</v>
      </c>
      <c r="AQ758" s="241">
        <v>2.5431447999999998E-4</v>
      </c>
      <c r="AR758" s="241">
        <v>0.30936302999999998</v>
      </c>
      <c r="AT758" s="193"/>
      <c r="AU758" s="193"/>
      <c r="AV758" s="193"/>
      <c r="AW758" s="193"/>
      <c r="AX758" s="193"/>
      <c r="AY758" s="193"/>
      <c r="AZ758" s="193"/>
      <c r="BA758" s="193"/>
      <c r="BB758" s="193"/>
      <c r="BC758" s="193"/>
      <c r="BD758" s="193"/>
      <c r="BE758" s="315"/>
      <c r="BF758" s="315"/>
      <c r="BG758" s="315"/>
      <c r="BH758" s="315"/>
      <c r="BI758" s="315"/>
      <c r="BJ758" s="315"/>
      <c r="BK758" s="315"/>
    </row>
    <row r="759" spans="1:63" x14ac:dyDescent="0.25">
      <c r="A759" s="43"/>
      <c r="B759" s="184" t="s">
        <v>5770</v>
      </c>
      <c r="C759" s="5" t="s">
        <v>5619</v>
      </c>
      <c r="D759" s="172">
        <v>2.044384</v>
      </c>
      <c r="E759" s="172">
        <v>0.96574123000000001</v>
      </c>
      <c r="F759" s="172">
        <v>0.65950023999999996</v>
      </c>
      <c r="G759" s="172">
        <v>0.19624095999999999</v>
      </c>
      <c r="H759" s="172">
        <v>2.1210792999999999E-2</v>
      </c>
      <c r="I759" s="172">
        <v>5.4702931000000003E-2</v>
      </c>
      <c r="J759" s="172">
        <v>3.0763618E-2</v>
      </c>
      <c r="K759" s="172">
        <v>7.8005868999999999E-4</v>
      </c>
      <c r="L759" s="172">
        <v>0.11544415</v>
      </c>
      <c r="M759" s="172">
        <v>0</v>
      </c>
      <c r="N759" s="172">
        <v>0</v>
      </c>
      <c r="O759" s="172">
        <v>0</v>
      </c>
      <c r="P759" s="199">
        <f t="shared" si="90"/>
        <v>7.1536387407407407</v>
      </c>
      <c r="Q759" s="233">
        <v>160.54643999999999</v>
      </c>
      <c r="R759" s="96">
        <v>116.69973</v>
      </c>
      <c r="S759" s="96">
        <v>36.333919999999999</v>
      </c>
      <c r="T759" s="96">
        <v>4.0092000000000003E-2</v>
      </c>
      <c r="U759" s="96">
        <v>1.7712000000000001</v>
      </c>
      <c r="V759" s="96">
        <v>0.49539369999999999</v>
      </c>
      <c r="W759" s="96">
        <v>5.2061000000000002</v>
      </c>
      <c r="X759" s="241">
        <f t="shared" si="91"/>
        <v>0.90016749648505001</v>
      </c>
      <c r="Y759" s="241">
        <f t="shared" si="92"/>
        <v>0.411428754906</v>
      </c>
      <c r="Z759" s="241">
        <f t="shared" si="93"/>
        <v>0.19619026849905</v>
      </c>
      <c r="AA759" s="241">
        <f t="shared" si="94"/>
        <v>0.29254847307999998</v>
      </c>
      <c r="AB759" s="241">
        <v>0.19827471999999999</v>
      </c>
      <c r="AC759" s="241">
        <v>9.4709235999999996E-5</v>
      </c>
      <c r="AD759" s="241">
        <v>9.5660201E-2</v>
      </c>
      <c r="AE759" s="241">
        <v>2.1649969999999999E-5</v>
      </c>
      <c r="AF759" s="241">
        <v>0.11621107</v>
      </c>
      <c r="AG759" s="241">
        <v>1.1664047E-3</v>
      </c>
      <c r="AH759" s="241">
        <v>0.1297624</v>
      </c>
      <c r="AI759" s="241">
        <v>1.1285762999999999E-3</v>
      </c>
      <c r="AJ759" s="241">
        <v>1.6242648000000001E-3</v>
      </c>
      <c r="AK759" s="241">
        <v>2.9021530999999998E-3</v>
      </c>
      <c r="AL759" s="241">
        <v>2.9614156999999998E-4</v>
      </c>
      <c r="AM759" s="241">
        <v>1.8682905000000001E-7</v>
      </c>
      <c r="AN759" s="241">
        <v>4.4305784000000003E-3</v>
      </c>
      <c r="AO759" s="241">
        <v>4.1183475000000002E-3</v>
      </c>
      <c r="AP759" s="241">
        <v>5.1927620000000001E-2</v>
      </c>
      <c r="AQ759" s="241">
        <v>2.5449308000000001E-4</v>
      </c>
      <c r="AR759" s="241">
        <v>0.29229398000000001</v>
      </c>
      <c r="AT759" s="193"/>
      <c r="AU759" s="193"/>
      <c r="AV759" s="193"/>
      <c r="AW759" s="193"/>
      <c r="AX759" s="193"/>
      <c r="AY759" s="193"/>
      <c r="AZ759" s="193"/>
      <c r="BA759" s="193"/>
      <c r="BB759" s="193"/>
      <c r="BC759" s="193"/>
      <c r="BD759" s="193"/>
      <c r="BE759" s="315"/>
      <c r="BF759" s="315"/>
      <c r="BG759" s="315"/>
      <c r="BH759" s="315"/>
      <c r="BI759" s="315"/>
      <c r="BJ759" s="315"/>
      <c r="BK759" s="315"/>
    </row>
    <row r="760" spans="1:63" x14ac:dyDescent="0.25">
      <c r="A760" s="43"/>
      <c r="B760" s="184" t="s">
        <v>5770</v>
      </c>
      <c r="C760" s="5" t="s">
        <v>5235</v>
      </c>
      <c r="D760" s="172">
        <v>2.1498099000000002</v>
      </c>
      <c r="E760" s="172">
        <v>1.0417966000000001</v>
      </c>
      <c r="F760" s="172">
        <v>0.67857703000000003</v>
      </c>
      <c r="G760" s="172">
        <v>0.20276153999999999</v>
      </c>
      <c r="H760" s="172">
        <v>2.1306846000000001E-2</v>
      </c>
      <c r="I760" s="172">
        <v>5.8096490000000001E-2</v>
      </c>
      <c r="J760" s="172">
        <v>3.102222E-2</v>
      </c>
      <c r="K760" s="172">
        <v>7.9393332000000005E-4</v>
      </c>
      <c r="L760" s="172">
        <v>0.11545526</v>
      </c>
      <c r="M760" s="172">
        <v>0</v>
      </c>
      <c r="N760" s="172">
        <v>0</v>
      </c>
      <c r="O760" s="172">
        <v>0</v>
      </c>
      <c r="P760" s="199">
        <f t="shared" si="90"/>
        <v>7.7170118518518516</v>
      </c>
      <c r="Q760" s="233">
        <v>162.68116000000001</v>
      </c>
      <c r="R760" s="96">
        <v>123.51446</v>
      </c>
      <c r="S760" s="96">
        <v>32.564</v>
      </c>
      <c r="T760" s="96">
        <v>4.0094999999999999E-2</v>
      </c>
      <c r="U760" s="96">
        <v>1.8845000000000001</v>
      </c>
      <c r="V760" s="96">
        <v>0.58319880000000002</v>
      </c>
      <c r="W760" s="96">
        <v>4.0949</v>
      </c>
      <c r="X760" s="241">
        <f t="shared" si="91"/>
        <v>0.95191337309909996</v>
      </c>
      <c r="Y760" s="241">
        <f t="shared" si="92"/>
        <v>0.43537722086499997</v>
      </c>
      <c r="Z760" s="241">
        <f t="shared" si="93"/>
        <v>0.20691880775410004</v>
      </c>
      <c r="AA760" s="241">
        <f t="shared" si="94"/>
        <v>0.30961734448</v>
      </c>
      <c r="AB760" s="241">
        <v>0.21389071000000001</v>
      </c>
      <c r="AC760" s="241">
        <v>9.5479051999999994E-5</v>
      </c>
      <c r="AD760" s="241">
        <v>0.10048965999999999</v>
      </c>
      <c r="AE760" s="241">
        <v>2.2538813000000001E-5</v>
      </c>
      <c r="AF760" s="241">
        <v>0.11984206999999999</v>
      </c>
      <c r="AG760" s="241">
        <v>1.036763E-3</v>
      </c>
      <c r="AH760" s="241">
        <v>0.13998314000000001</v>
      </c>
      <c r="AI760" s="241">
        <v>1.1598536E-3</v>
      </c>
      <c r="AJ760" s="241">
        <v>1.6824189000000001E-3</v>
      </c>
      <c r="AK760" s="241">
        <v>2.9110255E-3</v>
      </c>
      <c r="AL760" s="241">
        <v>3.0085795000000002E-4</v>
      </c>
      <c r="AM760" s="241">
        <v>2.0100410000000001E-7</v>
      </c>
      <c r="AN760" s="241">
        <v>4.5975798000000003E-3</v>
      </c>
      <c r="AO760" s="241">
        <v>4.1903009999999996E-3</v>
      </c>
      <c r="AP760" s="241">
        <v>5.2093430000000003E-2</v>
      </c>
      <c r="AQ760" s="241">
        <v>2.5431447999999998E-4</v>
      </c>
      <c r="AR760" s="241">
        <v>0.30936302999999998</v>
      </c>
      <c r="AT760" s="193"/>
      <c r="AU760" s="193"/>
      <c r="AV760" s="193"/>
      <c r="AW760" s="193"/>
      <c r="AX760" s="193"/>
      <c r="AY760" s="193"/>
      <c r="AZ760" s="193"/>
      <c r="BA760" s="193"/>
      <c r="BB760" s="193"/>
      <c r="BC760" s="193"/>
      <c r="BD760" s="193"/>
      <c r="BE760" s="315"/>
      <c r="BF760" s="315"/>
      <c r="BG760" s="315"/>
      <c r="BH760" s="315"/>
      <c r="BI760" s="315"/>
      <c r="BJ760" s="315"/>
      <c r="BK760" s="315"/>
    </row>
    <row r="761" spans="1:63" x14ac:dyDescent="0.25">
      <c r="A761" s="43"/>
      <c r="B761" s="184" t="s">
        <v>5770</v>
      </c>
      <c r="C761" s="5" t="s">
        <v>5539</v>
      </c>
      <c r="D761" s="172">
        <v>0.99485791999999995</v>
      </c>
      <c r="E761" s="172">
        <v>0.76493787999999996</v>
      </c>
      <c r="F761" s="172">
        <v>0.13022237</v>
      </c>
      <c r="G761" s="172">
        <v>2.3288142000000001E-2</v>
      </c>
      <c r="H761" s="172">
        <v>5.7699587000000002E-3</v>
      </c>
      <c r="I761" s="172">
        <v>1.4869716999999999E-2</v>
      </c>
      <c r="J761" s="172">
        <v>9.8157807000000003E-3</v>
      </c>
      <c r="K761" s="172">
        <v>9.0771785000000002E-4</v>
      </c>
      <c r="L761" s="172">
        <v>4.5046348999999999E-2</v>
      </c>
      <c r="M761" s="172">
        <v>0</v>
      </c>
      <c r="N761" s="172">
        <v>0</v>
      </c>
      <c r="O761" s="172">
        <v>0</v>
      </c>
      <c r="P761" s="199">
        <f t="shared" si="90"/>
        <v>5.6662065185185178</v>
      </c>
      <c r="Q761" s="233">
        <v>93.527787000000004</v>
      </c>
      <c r="R761" s="96">
        <v>85.69932</v>
      </c>
      <c r="S761" s="96">
        <v>6.37784</v>
      </c>
      <c r="T761" s="96">
        <v>4.0062999999999999E-5</v>
      </c>
      <c r="U761" s="96">
        <v>0.43048999999999998</v>
      </c>
      <c r="V761" s="96">
        <v>8.4907300000000005E-2</v>
      </c>
      <c r="W761" s="96">
        <v>0.93518999999999997</v>
      </c>
      <c r="X761" s="241">
        <f t="shared" si="91"/>
        <v>0.51803365672436497</v>
      </c>
      <c r="Y761" s="241">
        <f t="shared" si="92"/>
        <v>0.19583067714859997</v>
      </c>
      <c r="Z761" s="241">
        <f t="shared" si="93"/>
        <v>0.107494830545765</v>
      </c>
      <c r="AA761" s="241">
        <f t="shared" si="94"/>
        <v>0.21470814902999999</v>
      </c>
      <c r="AB761" s="241">
        <v>0.1570386</v>
      </c>
      <c r="AC761" s="241">
        <v>1.5040891000000001E-5</v>
      </c>
      <c r="AD761" s="241">
        <v>1.3043541000000001E-2</v>
      </c>
      <c r="AE761" s="241">
        <v>9.9458276000000007E-6</v>
      </c>
      <c r="AF761" s="241">
        <v>2.5557433000000001E-2</v>
      </c>
      <c r="AG761" s="241">
        <v>1.6611643E-4</v>
      </c>
      <c r="AH761" s="241">
        <v>0.10275216</v>
      </c>
      <c r="AI761" s="241">
        <v>2.2402384000000001E-4</v>
      </c>
      <c r="AJ761" s="241">
        <v>8.6844188000000005E-5</v>
      </c>
      <c r="AK761" s="241">
        <v>1.0192538E-4</v>
      </c>
      <c r="AL761" s="241">
        <v>9.8755851999999996E-6</v>
      </c>
      <c r="AM761" s="241">
        <v>3.4992564999999998E-8</v>
      </c>
      <c r="AN761" s="241">
        <v>1.4327569E-3</v>
      </c>
      <c r="AO761" s="241">
        <v>6.1191575999999998E-4</v>
      </c>
      <c r="AP761" s="241">
        <v>2.2752939000000002E-3</v>
      </c>
      <c r="AQ761" s="241">
        <v>1.0730903E-4</v>
      </c>
      <c r="AR761" s="241">
        <v>0.21460083999999999</v>
      </c>
      <c r="AT761" s="193"/>
      <c r="AU761" s="193"/>
      <c r="AV761" s="193"/>
      <c r="AW761" s="193"/>
      <c r="AX761" s="193"/>
      <c r="AY761" s="193"/>
      <c r="AZ761" s="193"/>
      <c r="BA761" s="193"/>
      <c r="BB761" s="193"/>
      <c r="BC761" s="193"/>
      <c r="BD761" s="193"/>
      <c r="BE761" s="315"/>
      <c r="BF761" s="315"/>
      <c r="BG761" s="315"/>
      <c r="BH761" s="315"/>
      <c r="BI761" s="315"/>
      <c r="BJ761" s="315"/>
      <c r="BK761" s="315"/>
    </row>
    <row r="762" spans="1:63" x14ac:dyDescent="0.25">
      <c r="A762" s="43"/>
      <c r="B762" s="184" t="s">
        <v>5770</v>
      </c>
      <c r="C762" s="5" t="s">
        <v>5236</v>
      </c>
      <c r="D762" s="172">
        <v>2.5193842000000002</v>
      </c>
      <c r="E762" s="172">
        <v>1.2874257</v>
      </c>
      <c r="F762" s="172">
        <v>0.64152891000000001</v>
      </c>
      <c r="G762" s="172">
        <v>9.6967437000000004E-2</v>
      </c>
      <c r="H762" s="172">
        <v>2.0966361999999999E-2</v>
      </c>
      <c r="I762" s="172">
        <v>4.5838685999999997E-2</v>
      </c>
      <c r="J762" s="172">
        <v>0.25059249</v>
      </c>
      <c r="K762" s="172">
        <v>9.5584182E-4</v>
      </c>
      <c r="L762" s="172">
        <v>0.17510877</v>
      </c>
      <c r="M762" s="172">
        <v>0</v>
      </c>
      <c r="N762" s="172">
        <v>0</v>
      </c>
      <c r="O762" s="172">
        <v>0</v>
      </c>
      <c r="P762" s="199">
        <f t="shared" si="90"/>
        <v>9.5364866666666668</v>
      </c>
      <c r="Q762" s="233">
        <v>200.06258</v>
      </c>
      <c r="R762" s="96">
        <v>153.64215999999999</v>
      </c>
      <c r="S762" s="96">
        <v>38.517359999999996</v>
      </c>
      <c r="T762" s="96">
        <v>4.5989000000000004E-3</v>
      </c>
      <c r="U762" s="96">
        <v>1.5758000000000001</v>
      </c>
      <c r="V762" s="96">
        <v>0.46796130000000002</v>
      </c>
      <c r="W762" s="96">
        <v>5.8547000000000002</v>
      </c>
      <c r="X762" s="241">
        <f t="shared" si="91"/>
        <v>1.0314037213468099</v>
      </c>
      <c r="Y762" s="241">
        <f t="shared" si="92"/>
        <v>0.45560689649099995</v>
      </c>
      <c r="Z762" s="241">
        <f t="shared" si="93"/>
        <v>0.19042287013581002</v>
      </c>
      <c r="AA762" s="241">
        <f t="shared" si="94"/>
        <v>0.38537395472000002</v>
      </c>
      <c r="AB762" s="241">
        <v>0.25976811999999999</v>
      </c>
      <c r="AC762" s="241">
        <v>1.2218187E-3</v>
      </c>
      <c r="AD762" s="241">
        <v>8.3542251999999997E-2</v>
      </c>
      <c r="AE762" s="241">
        <v>2.6997190999999998E-5</v>
      </c>
      <c r="AF762" s="241">
        <v>0.10985468</v>
      </c>
      <c r="AG762" s="241">
        <v>1.1930286E-3</v>
      </c>
      <c r="AH762" s="241">
        <v>0.17000424</v>
      </c>
      <c r="AI762" s="241">
        <v>1.0816535999999999E-3</v>
      </c>
      <c r="AJ762" s="241">
        <v>6.1167747E-4</v>
      </c>
      <c r="AK762" s="241">
        <v>1.5293593E-3</v>
      </c>
      <c r="AL762" s="241">
        <v>8.9408874999999995E-5</v>
      </c>
      <c r="AM762" s="241">
        <v>1.8429080999999999E-7</v>
      </c>
      <c r="AN762" s="241">
        <v>4.5803739999999999E-3</v>
      </c>
      <c r="AO762" s="241">
        <v>2.1830095999999998E-3</v>
      </c>
      <c r="AP762" s="241">
        <v>1.0342963E-2</v>
      </c>
      <c r="AQ762" s="241">
        <v>5.2985472000000001E-4</v>
      </c>
      <c r="AR762" s="241">
        <v>0.38484410000000002</v>
      </c>
      <c r="AT762" s="193"/>
      <c r="AU762" s="193"/>
      <c r="AV762" s="193"/>
      <c r="AW762" s="193"/>
      <c r="AX762" s="193"/>
      <c r="AY762" s="193"/>
      <c r="AZ762" s="193"/>
      <c r="BA762" s="193"/>
      <c r="BB762" s="193"/>
      <c r="BC762" s="193"/>
      <c r="BD762" s="193"/>
      <c r="BE762" s="315"/>
      <c r="BF762" s="315"/>
      <c r="BG762" s="315"/>
      <c r="BH762" s="315"/>
      <c r="BI762" s="315"/>
      <c r="BJ762" s="315"/>
      <c r="BK762" s="315"/>
    </row>
    <row r="763" spans="1:63" x14ac:dyDescent="0.25">
      <c r="A763" s="43"/>
      <c r="B763" s="184" t="s">
        <v>5770</v>
      </c>
      <c r="C763" s="5" t="s">
        <v>5237</v>
      </c>
      <c r="D763" s="172">
        <v>2.6513458999999999</v>
      </c>
      <c r="E763" s="172">
        <v>1.3826225000000001</v>
      </c>
      <c r="F763" s="172">
        <v>0.66540434000000004</v>
      </c>
      <c r="G763" s="172">
        <v>0.10513362</v>
      </c>
      <c r="H763" s="172">
        <v>2.1086853999999999E-2</v>
      </c>
      <c r="I763" s="172">
        <v>5.008423E-2</v>
      </c>
      <c r="J763" s="172">
        <v>0.25091693999999998</v>
      </c>
      <c r="K763" s="172">
        <v>9.7322980999999995E-4</v>
      </c>
      <c r="L763" s="172">
        <v>0.17512425000000001</v>
      </c>
      <c r="M763" s="172">
        <v>0</v>
      </c>
      <c r="N763" s="172">
        <v>0</v>
      </c>
      <c r="O763" s="172">
        <v>0</v>
      </c>
      <c r="P763" s="199">
        <f t="shared" si="90"/>
        <v>10.241648148148148</v>
      </c>
      <c r="Q763" s="233">
        <v>202.73670999999999</v>
      </c>
      <c r="R763" s="96">
        <v>162.17384000000001</v>
      </c>
      <c r="S763" s="96">
        <v>33.7988</v>
      </c>
      <c r="T763" s="96">
        <v>4.6017999999999996E-3</v>
      </c>
      <c r="U763" s="96">
        <v>1.7177</v>
      </c>
      <c r="V763" s="96">
        <v>0.57787010000000005</v>
      </c>
      <c r="W763" s="96">
        <v>4.4638999999999998</v>
      </c>
      <c r="X763" s="241">
        <f t="shared" si="91"/>
        <v>1.0961760419364102</v>
      </c>
      <c r="Y763" s="241">
        <f t="shared" si="92"/>
        <v>0.48558070612700005</v>
      </c>
      <c r="Z763" s="241">
        <f t="shared" si="93"/>
        <v>0.20385206878941001</v>
      </c>
      <c r="AA763" s="241">
        <f t="shared" si="94"/>
        <v>0.40674326701999997</v>
      </c>
      <c r="AB763" s="241">
        <v>0.27931429000000002</v>
      </c>
      <c r="AC763" s="241">
        <v>1.2227821E-3</v>
      </c>
      <c r="AD763" s="241">
        <v>8.9586278000000005E-2</v>
      </c>
      <c r="AE763" s="241">
        <v>2.8109226999999999E-5</v>
      </c>
      <c r="AF763" s="241">
        <v>0.11439847</v>
      </c>
      <c r="AG763" s="241">
        <v>1.0307768E-3</v>
      </c>
      <c r="AH763" s="241">
        <v>0.18279729</v>
      </c>
      <c r="AI763" s="241">
        <v>1.1207996E-3</v>
      </c>
      <c r="AJ763" s="241">
        <v>6.8450683999999999E-4</v>
      </c>
      <c r="AK763" s="241">
        <v>1.5404669E-3</v>
      </c>
      <c r="AL763" s="241">
        <v>9.5312816000000004E-5</v>
      </c>
      <c r="AM763" s="241">
        <v>2.0203341E-7</v>
      </c>
      <c r="AN763" s="241">
        <v>4.7896824000000001E-3</v>
      </c>
      <c r="AO763" s="241">
        <v>2.2730841999999999E-3</v>
      </c>
      <c r="AP763" s="241">
        <v>1.0550723999999999E-2</v>
      </c>
      <c r="AQ763" s="241">
        <v>5.2963702000000004E-4</v>
      </c>
      <c r="AR763" s="241">
        <v>0.40621362999999999</v>
      </c>
      <c r="AT763" s="193"/>
      <c r="AU763" s="193"/>
      <c r="AV763" s="193"/>
      <c r="AW763" s="193"/>
      <c r="AX763" s="193"/>
      <c r="AY763" s="193"/>
      <c r="AZ763" s="193"/>
      <c r="BA763" s="193"/>
      <c r="BB763" s="193"/>
      <c r="BC763" s="193"/>
      <c r="BD763" s="193"/>
      <c r="BE763" s="315"/>
      <c r="BF763" s="315"/>
      <c r="BG763" s="315"/>
      <c r="BH763" s="315"/>
      <c r="BI763" s="315"/>
      <c r="BJ763" s="315"/>
      <c r="BK763" s="315"/>
    </row>
    <row r="764" spans="1:63" x14ac:dyDescent="0.25">
      <c r="A764" s="43"/>
      <c r="B764" s="184" t="s">
        <v>5770</v>
      </c>
      <c r="C764" s="5" t="s">
        <v>5238</v>
      </c>
      <c r="D764" s="172">
        <v>1.2321991000000001</v>
      </c>
      <c r="E764" s="172">
        <v>0.84633986999999999</v>
      </c>
      <c r="F764" s="172">
        <v>0.18148193000000001</v>
      </c>
      <c r="G764" s="172">
        <v>3.5671413999999999E-2</v>
      </c>
      <c r="H764" s="172">
        <v>1.8679497E-2</v>
      </c>
      <c r="I764" s="172">
        <v>2.9652488000000001E-2</v>
      </c>
      <c r="J764" s="172">
        <v>2.8612671999999999E-2</v>
      </c>
      <c r="K764" s="172">
        <v>1.0439004999999999E-3</v>
      </c>
      <c r="L764" s="172">
        <v>9.0717337999999995E-2</v>
      </c>
      <c r="M764" s="172">
        <v>0</v>
      </c>
      <c r="N764" s="172">
        <v>0</v>
      </c>
      <c r="O764" s="172">
        <v>0</v>
      </c>
      <c r="P764" s="199">
        <f t="shared" si="90"/>
        <v>6.269184222222222</v>
      </c>
      <c r="Q764" s="233">
        <v>155.20831999999999</v>
      </c>
      <c r="R764" s="96">
        <v>121.61359</v>
      </c>
      <c r="S764" s="96">
        <v>28.08512</v>
      </c>
      <c r="T764" s="96">
        <v>5.6224999999999998E-5</v>
      </c>
      <c r="U764" s="96">
        <v>1.1444000000000001</v>
      </c>
      <c r="V764" s="96">
        <v>0.36295470000000002</v>
      </c>
      <c r="W764" s="96">
        <v>4.0022000000000002</v>
      </c>
      <c r="X764" s="241">
        <f t="shared" si="91"/>
        <v>0.68769986283280005</v>
      </c>
      <c r="Y764" s="241">
        <f t="shared" si="92"/>
        <v>0.26057857475400004</v>
      </c>
      <c r="Z764" s="241">
        <f t="shared" si="93"/>
        <v>0.1223446491488</v>
      </c>
      <c r="AA764" s="241">
        <f t="shared" si="94"/>
        <v>0.30477663893000001</v>
      </c>
      <c r="AB764" s="241">
        <v>0.17376806</v>
      </c>
      <c r="AC764" s="241">
        <v>1.1238918E-4</v>
      </c>
      <c r="AD764" s="241">
        <v>4.8041281999999998E-2</v>
      </c>
      <c r="AE764" s="241">
        <v>1.4072264000000001E-5</v>
      </c>
      <c r="AF764" s="241">
        <v>3.7786607E-2</v>
      </c>
      <c r="AG764" s="241">
        <v>8.5616431000000003E-4</v>
      </c>
      <c r="AH764" s="241">
        <v>0.11372715999999999</v>
      </c>
      <c r="AI764" s="241">
        <v>2.9655019000000003E-4</v>
      </c>
      <c r="AJ764" s="241">
        <v>2.9281144E-4</v>
      </c>
      <c r="AK764" s="241">
        <v>5.3115547999999999E-4</v>
      </c>
      <c r="AL764" s="241">
        <v>3.1229675000000002E-5</v>
      </c>
      <c r="AM764" s="241">
        <v>1.0556379999999999E-7</v>
      </c>
      <c r="AN764" s="241">
        <v>3.1464930000000002E-3</v>
      </c>
      <c r="AO764" s="241">
        <v>1.3088262E-3</v>
      </c>
      <c r="AP764" s="241">
        <v>3.0103176E-3</v>
      </c>
      <c r="AQ764" s="241">
        <v>2.1914893000000001E-4</v>
      </c>
      <c r="AR764" s="241">
        <v>0.30455748999999999</v>
      </c>
      <c r="AT764" s="193"/>
      <c r="AU764" s="193"/>
      <c r="AV764" s="193"/>
      <c r="AW764" s="193"/>
      <c r="AX764" s="193"/>
      <c r="AY764" s="193"/>
      <c r="AZ764" s="193"/>
      <c r="BA764" s="193"/>
      <c r="BB764" s="193"/>
      <c r="BC764" s="193"/>
      <c r="BD764" s="193"/>
      <c r="BE764" s="315"/>
      <c r="BF764" s="315"/>
      <c r="BG764" s="315"/>
      <c r="BH764" s="315"/>
      <c r="BI764" s="315"/>
      <c r="BJ764" s="315"/>
      <c r="BK764" s="315"/>
    </row>
    <row r="765" spans="1:63" x14ac:dyDescent="0.25">
      <c r="A765" s="43"/>
      <c r="B765" s="184" t="s">
        <v>5770</v>
      </c>
      <c r="C765" s="5" t="s">
        <v>2140</v>
      </c>
      <c r="D765" s="172">
        <v>1.3129979000000001</v>
      </c>
      <c r="E765" s="172">
        <v>0.90462982000000003</v>
      </c>
      <c r="F765" s="172">
        <v>0.19610216</v>
      </c>
      <c r="G765" s="172">
        <v>4.0670789999999998E-2</v>
      </c>
      <c r="H765" s="172">
        <v>1.8753171999999999E-2</v>
      </c>
      <c r="I765" s="172">
        <v>3.2250890999999997E-2</v>
      </c>
      <c r="J765" s="172">
        <v>2.8810783E-2</v>
      </c>
      <c r="K765" s="172">
        <v>1.0545139000000001E-3</v>
      </c>
      <c r="L765" s="172">
        <v>9.0725759000000003E-2</v>
      </c>
      <c r="M765" s="172">
        <v>0</v>
      </c>
      <c r="N765" s="172">
        <v>0</v>
      </c>
      <c r="O765" s="172">
        <v>0</v>
      </c>
      <c r="P765" s="199">
        <f t="shared" si="90"/>
        <v>6.7009616296296297</v>
      </c>
      <c r="Q765" s="233">
        <v>156.84882999999999</v>
      </c>
      <c r="R765" s="96">
        <v>126.84065</v>
      </c>
      <c r="S765" s="96">
        <v>25.196079999999998</v>
      </c>
      <c r="T765" s="96">
        <v>5.8004999999999998E-5</v>
      </c>
      <c r="U765" s="96">
        <v>1.2312000000000001</v>
      </c>
      <c r="V765" s="96">
        <v>0.43024489999999999</v>
      </c>
      <c r="W765" s="96">
        <v>3.1505999999999998</v>
      </c>
      <c r="X765" s="241">
        <f t="shared" si="91"/>
        <v>0.72736819002547004</v>
      </c>
      <c r="Y765" s="241">
        <f t="shared" si="92"/>
        <v>0.27893210652400002</v>
      </c>
      <c r="Z765" s="241">
        <f t="shared" si="93"/>
        <v>0.13056720241146999</v>
      </c>
      <c r="AA765" s="241">
        <f t="shared" si="94"/>
        <v>0.31786888109</v>
      </c>
      <c r="AB765" s="241">
        <v>0.18573638000000001</v>
      </c>
      <c r="AC765" s="241">
        <v>1.1297858E-4</v>
      </c>
      <c r="AD765" s="241">
        <v>5.1742267000000002E-2</v>
      </c>
      <c r="AE765" s="241">
        <v>1.4753464E-5</v>
      </c>
      <c r="AF765" s="241">
        <v>4.0568909E-2</v>
      </c>
      <c r="AG765" s="241">
        <v>7.5681847999999996E-4</v>
      </c>
      <c r="AH765" s="241">
        <v>0.12156048</v>
      </c>
      <c r="AI765" s="241">
        <v>3.2052082E-4</v>
      </c>
      <c r="AJ765" s="241">
        <v>3.3739677999999998E-4</v>
      </c>
      <c r="AK765" s="241">
        <v>5.3795703999999999E-4</v>
      </c>
      <c r="AL765" s="241">
        <v>3.4844744000000002E-5</v>
      </c>
      <c r="AM765" s="241">
        <v>1.1642747E-7</v>
      </c>
      <c r="AN765" s="241">
        <v>3.2744897E-3</v>
      </c>
      <c r="AO765" s="241">
        <v>1.3639622999999999E-3</v>
      </c>
      <c r="AP765" s="241">
        <v>3.1374345999999999E-3</v>
      </c>
      <c r="AQ765" s="241">
        <v>2.1901108999999999E-4</v>
      </c>
      <c r="AR765" s="241">
        <v>0.31764987</v>
      </c>
      <c r="AT765" s="193"/>
      <c r="AU765" s="193"/>
      <c r="AV765" s="193"/>
      <c r="AW765" s="193"/>
      <c r="AX765" s="193"/>
      <c r="AY765" s="193"/>
      <c r="AZ765" s="193"/>
      <c r="BA765" s="193"/>
      <c r="BB765" s="193"/>
      <c r="BC765" s="193"/>
      <c r="BD765" s="193"/>
      <c r="BE765" s="315"/>
      <c r="BF765" s="315"/>
      <c r="BG765" s="315"/>
      <c r="BH765" s="315"/>
      <c r="BI765" s="315"/>
      <c r="BJ765" s="315"/>
      <c r="BK765" s="315"/>
    </row>
    <row r="766" spans="1:63" x14ac:dyDescent="0.25">
      <c r="A766" s="43"/>
      <c r="B766" s="184" t="s">
        <v>5770</v>
      </c>
      <c r="C766" s="5" t="s">
        <v>2141</v>
      </c>
      <c r="D766" s="172">
        <v>2.9204819999999998</v>
      </c>
      <c r="E766" s="172">
        <v>1.3367850999999999</v>
      </c>
      <c r="F766" s="172">
        <v>0.35365261999999997</v>
      </c>
      <c r="G766" s="172">
        <v>0.11240284</v>
      </c>
      <c r="H766" s="172">
        <v>1.7919798000000001E-2</v>
      </c>
      <c r="I766" s="172">
        <v>4.4993341999999999E-2</v>
      </c>
      <c r="J766" s="172">
        <v>0.73618176000000002</v>
      </c>
      <c r="K766" s="172">
        <v>8.9343755000000004E-4</v>
      </c>
      <c r="L766" s="172">
        <v>0.31765305999999999</v>
      </c>
      <c r="M766" s="172">
        <v>0</v>
      </c>
      <c r="N766" s="172">
        <v>0</v>
      </c>
      <c r="O766" s="172">
        <v>0</v>
      </c>
      <c r="P766" s="199">
        <f t="shared" si="90"/>
        <v>9.9021118518518509</v>
      </c>
      <c r="Q766" s="233">
        <v>199.43209999999999</v>
      </c>
      <c r="R766" s="96">
        <v>156.03993</v>
      </c>
      <c r="S766" s="96">
        <v>35.82208</v>
      </c>
      <c r="T766" s="96">
        <v>3.1145999999999999E-3</v>
      </c>
      <c r="U766" s="96">
        <v>1.4853000000000001</v>
      </c>
      <c r="V766" s="96">
        <v>0.42127049999999999</v>
      </c>
      <c r="W766" s="96">
        <v>5.6604000000000001</v>
      </c>
      <c r="X766" s="241">
        <f t="shared" si="91"/>
        <v>0.99902158625722004</v>
      </c>
      <c r="Y766" s="241">
        <f t="shared" si="92"/>
        <v>0.41042070512099998</v>
      </c>
      <c r="Z766" s="241">
        <f t="shared" si="93"/>
        <v>0.19695903199622003</v>
      </c>
      <c r="AA766" s="241">
        <f t="shared" si="94"/>
        <v>0.39164184914</v>
      </c>
      <c r="AB766" s="241">
        <v>0.27455349000000001</v>
      </c>
      <c r="AC766" s="241">
        <v>2.5138762000000001E-4</v>
      </c>
      <c r="AD766" s="241">
        <v>6.631194E-2</v>
      </c>
      <c r="AE766" s="241">
        <v>1.9530401000000001E-5</v>
      </c>
      <c r="AF766" s="241">
        <v>6.8181147999999997E-2</v>
      </c>
      <c r="AG766" s="241">
        <v>1.1032091E-3</v>
      </c>
      <c r="AH766" s="241">
        <v>0.17967681999999999</v>
      </c>
      <c r="AI766" s="241">
        <v>5.9311235999999999E-4</v>
      </c>
      <c r="AJ766" s="241">
        <v>5.4721847999999996E-4</v>
      </c>
      <c r="AK766" s="241">
        <v>6.2155670000000002E-4</v>
      </c>
      <c r="AL766" s="241">
        <v>6.1256817999999995E-5</v>
      </c>
      <c r="AM766" s="241">
        <v>1.4933821999999999E-7</v>
      </c>
      <c r="AN766" s="241">
        <v>4.2643098999999999E-3</v>
      </c>
      <c r="AO766" s="241">
        <v>2.1287408999999999E-3</v>
      </c>
      <c r="AP766" s="241">
        <v>9.0658674999999998E-3</v>
      </c>
      <c r="AQ766" s="241">
        <v>7.7547914000000002E-4</v>
      </c>
      <c r="AR766" s="241">
        <v>0.39086637000000002</v>
      </c>
      <c r="AT766" s="193"/>
      <c r="AU766" s="193"/>
      <c r="AV766" s="193"/>
      <c r="AW766" s="193"/>
      <c r="AX766" s="193"/>
      <c r="AY766" s="193"/>
      <c r="AZ766" s="193"/>
      <c r="BA766" s="193"/>
      <c r="BB766" s="193"/>
      <c r="BC766" s="193"/>
      <c r="BD766" s="193"/>
      <c r="BE766" s="315"/>
      <c r="BF766" s="315"/>
      <c r="BG766" s="315"/>
      <c r="BH766" s="315"/>
      <c r="BI766" s="315"/>
      <c r="BJ766" s="315"/>
      <c r="BK766" s="315"/>
    </row>
    <row r="767" spans="1:63" x14ac:dyDescent="0.25">
      <c r="A767" s="43"/>
      <c r="B767" s="184" t="s">
        <v>5770</v>
      </c>
      <c r="C767" s="5" t="s">
        <v>2142</v>
      </c>
      <c r="D767" s="172">
        <v>3.0459641999999998</v>
      </c>
      <c r="E767" s="172">
        <v>1.4273047000000001</v>
      </c>
      <c r="F767" s="172">
        <v>0.37636198999999998</v>
      </c>
      <c r="G767" s="172">
        <v>0.12016905999999999</v>
      </c>
      <c r="H767" s="172">
        <v>1.8034133000000001E-2</v>
      </c>
      <c r="I767" s="172">
        <v>4.9027954999999998E-2</v>
      </c>
      <c r="J767" s="172">
        <v>0.73649204000000001</v>
      </c>
      <c r="K767" s="172">
        <v>9.0998293000000001E-4</v>
      </c>
      <c r="L767" s="172">
        <v>0.31766432999999999</v>
      </c>
      <c r="M767" s="172">
        <v>0</v>
      </c>
      <c r="N767" s="172">
        <v>0</v>
      </c>
      <c r="O767" s="172">
        <v>0</v>
      </c>
      <c r="P767" s="199">
        <f t="shared" si="90"/>
        <v>10.572627407407408</v>
      </c>
      <c r="Q767" s="233">
        <v>201.9761</v>
      </c>
      <c r="R767" s="96">
        <v>164.15430000000001</v>
      </c>
      <c r="S767" s="96">
        <v>31.334800000000001</v>
      </c>
      <c r="T767" s="96">
        <v>3.1172999999999999E-3</v>
      </c>
      <c r="U767" s="96">
        <v>1.6202000000000001</v>
      </c>
      <c r="V767" s="96">
        <v>0.52578320000000001</v>
      </c>
      <c r="W767" s="96">
        <v>4.3379000000000003</v>
      </c>
      <c r="X767" s="241">
        <f t="shared" si="91"/>
        <v>1.0606178297469</v>
      </c>
      <c r="Y767" s="241">
        <f t="shared" si="92"/>
        <v>0.43892361210399999</v>
      </c>
      <c r="Z767" s="241">
        <f t="shared" si="93"/>
        <v>0.20972831449290003</v>
      </c>
      <c r="AA767" s="241">
        <f t="shared" si="94"/>
        <v>0.41196590314999998</v>
      </c>
      <c r="AB767" s="241">
        <v>0.29313934000000003</v>
      </c>
      <c r="AC767" s="241">
        <v>2.5230275000000002E-4</v>
      </c>
      <c r="AD767" s="241">
        <v>7.2059963000000005E-2</v>
      </c>
      <c r="AE767" s="241">
        <v>2.0588424E-5</v>
      </c>
      <c r="AF767" s="241">
        <v>7.2502501999999996E-2</v>
      </c>
      <c r="AG767" s="241">
        <v>9.4891593000000002E-4</v>
      </c>
      <c r="AH767" s="241">
        <v>0.19184133</v>
      </c>
      <c r="AI767" s="241">
        <v>6.3034571999999998E-4</v>
      </c>
      <c r="AJ767" s="241">
        <v>6.1648127E-4</v>
      </c>
      <c r="AK767" s="241">
        <v>6.3213885000000004E-4</v>
      </c>
      <c r="AL767" s="241">
        <v>6.6871741999999994E-5</v>
      </c>
      <c r="AM767" s="241">
        <v>1.6621090000000001E-7</v>
      </c>
      <c r="AN767" s="241">
        <v>4.4633598000000003E-3</v>
      </c>
      <c r="AO767" s="241">
        <v>2.2143740999999999E-3</v>
      </c>
      <c r="AP767" s="241">
        <v>9.2632467999999996E-3</v>
      </c>
      <c r="AQ767" s="241">
        <v>7.7526315000000004E-4</v>
      </c>
      <c r="AR767" s="241">
        <v>0.41119064</v>
      </c>
      <c r="AT767" s="193"/>
      <c r="AU767" s="193"/>
      <c r="AV767" s="193"/>
      <c r="AW767" s="193"/>
      <c r="AX767" s="193"/>
      <c r="AY767" s="193"/>
      <c r="AZ767" s="193"/>
      <c r="BA767" s="193"/>
      <c r="BB767" s="193"/>
      <c r="BC767" s="193"/>
      <c r="BD767" s="193"/>
      <c r="BE767" s="315"/>
      <c r="BF767" s="315"/>
      <c r="BG767" s="315"/>
      <c r="BH767" s="315"/>
      <c r="BI767" s="315"/>
      <c r="BJ767" s="315"/>
      <c r="BK767" s="315"/>
    </row>
    <row r="768" spans="1:63" x14ac:dyDescent="0.25">
      <c r="A768" s="43"/>
      <c r="B768" s="184" t="s">
        <v>5770</v>
      </c>
      <c r="C768" s="5" t="s">
        <v>2143</v>
      </c>
      <c r="D768" s="172">
        <v>4.7836230000000004</v>
      </c>
      <c r="E768" s="172">
        <v>1.7209753999999999</v>
      </c>
      <c r="F768" s="172">
        <v>2.6223939999999999</v>
      </c>
      <c r="G768" s="172">
        <v>6.6683244000000003E-2</v>
      </c>
      <c r="H768" s="172">
        <v>2.7102986999999999E-2</v>
      </c>
      <c r="I768" s="172">
        <v>5.1641422999999999E-2</v>
      </c>
      <c r="J768" s="172">
        <v>0.12806376999999999</v>
      </c>
      <c r="K768" s="172">
        <v>1.4767559E-3</v>
      </c>
      <c r="L768" s="172">
        <v>0.16528538000000001</v>
      </c>
      <c r="M768" s="172">
        <v>0</v>
      </c>
      <c r="N768" s="172">
        <v>0</v>
      </c>
      <c r="O768" s="172">
        <v>0</v>
      </c>
      <c r="P768" s="199">
        <f t="shared" si="90"/>
        <v>12.747965925925925</v>
      </c>
      <c r="Q768" s="233">
        <v>252.72892999999999</v>
      </c>
      <c r="R768" s="96">
        <v>198.14384000000001</v>
      </c>
      <c r="S768" s="96">
        <v>45.366720000000001</v>
      </c>
      <c r="T768" s="96">
        <v>1.0938999999999999E-4</v>
      </c>
      <c r="U768" s="96">
        <v>1.8617999999999999</v>
      </c>
      <c r="V768" s="96">
        <v>0.54666459999999995</v>
      </c>
      <c r="W768" s="96">
        <v>6.8098000000000001</v>
      </c>
      <c r="X768" s="241">
        <f t="shared" si="91"/>
        <v>1.7035311453031499</v>
      </c>
      <c r="Y768" s="241">
        <f t="shared" si="92"/>
        <v>0.96426058636300005</v>
      </c>
      <c r="Z768" s="241">
        <f t="shared" si="93"/>
        <v>0.24264307696015</v>
      </c>
      <c r="AA768" s="241">
        <f t="shared" si="94"/>
        <v>0.49662748197999995</v>
      </c>
      <c r="AB768" s="241">
        <v>0.33201913999999999</v>
      </c>
      <c r="AC768" s="241">
        <v>5.2266053000000002E-3</v>
      </c>
      <c r="AD768" s="241">
        <v>0.21723755</v>
      </c>
      <c r="AE768" s="241">
        <v>9.2858263000000004E-5</v>
      </c>
      <c r="AF768" s="241">
        <v>0.40828639</v>
      </c>
      <c r="AG768" s="241">
        <v>1.3980428E-3</v>
      </c>
      <c r="AH768" s="241">
        <v>0.21728053</v>
      </c>
      <c r="AI768" s="241">
        <v>4.4514854E-3</v>
      </c>
      <c r="AJ768" s="241">
        <v>4.6230999E-4</v>
      </c>
      <c r="AK768" s="241">
        <v>6.6518454000000001E-3</v>
      </c>
      <c r="AL768" s="241">
        <v>1.0989704E-4</v>
      </c>
      <c r="AM768" s="241">
        <v>4.6743015000000001E-7</v>
      </c>
      <c r="AN768" s="241">
        <v>5.5766501000000003E-3</v>
      </c>
      <c r="AO768" s="241">
        <v>2.2869725000000001E-3</v>
      </c>
      <c r="AP768" s="241">
        <v>5.8229190999999998E-3</v>
      </c>
      <c r="AQ768" s="241">
        <v>3.9774198E-4</v>
      </c>
      <c r="AR768" s="241">
        <v>0.49622973999999997</v>
      </c>
      <c r="AT768" s="193"/>
      <c r="AU768" s="193"/>
      <c r="AV768" s="193"/>
      <c r="AW768" s="193"/>
      <c r="AX768" s="193"/>
      <c r="AY768" s="193"/>
      <c r="AZ768" s="193"/>
      <c r="BA768" s="193"/>
      <c r="BB768" s="193"/>
      <c r="BC768" s="193"/>
      <c r="BD768" s="193"/>
      <c r="BE768" s="315"/>
      <c r="BF768" s="315"/>
      <c r="BG768" s="315"/>
      <c r="BH768" s="315"/>
      <c r="BI768" s="315"/>
      <c r="BJ768" s="315"/>
      <c r="BK768" s="315"/>
    </row>
    <row r="769" spans="1:63" x14ac:dyDescent="0.25">
      <c r="A769" s="43"/>
      <c r="B769" s="184" t="s">
        <v>5770</v>
      </c>
      <c r="C769" s="5" t="s">
        <v>2144</v>
      </c>
      <c r="D769" s="172">
        <v>4.9417758999999997</v>
      </c>
      <c r="E769" s="172">
        <v>1.8350367000000001</v>
      </c>
      <c r="F769" s="172">
        <v>2.6510454999999999</v>
      </c>
      <c r="G769" s="172">
        <v>7.6466208999999993E-2</v>
      </c>
      <c r="H769" s="172">
        <v>2.7247080999999999E-2</v>
      </c>
      <c r="I769" s="172">
        <v>5.6727316999999999E-2</v>
      </c>
      <c r="J769" s="172">
        <v>0.12845154</v>
      </c>
      <c r="K769" s="172">
        <v>1.4975658E-3</v>
      </c>
      <c r="L769" s="172">
        <v>0.16530407</v>
      </c>
      <c r="M769" s="172">
        <v>0</v>
      </c>
      <c r="N769" s="172">
        <v>0</v>
      </c>
      <c r="O769" s="172">
        <v>0</v>
      </c>
      <c r="P769" s="199">
        <f t="shared" si="90"/>
        <v>13.592864444444444</v>
      </c>
      <c r="Q769" s="233">
        <v>255.92780999999999</v>
      </c>
      <c r="R769" s="96">
        <v>208.36063999999999</v>
      </c>
      <c r="S769" s="96">
        <v>39.713520000000003</v>
      </c>
      <c r="T769" s="96">
        <v>1.1287E-4</v>
      </c>
      <c r="U769" s="96">
        <v>2.0318000000000001</v>
      </c>
      <c r="V769" s="96">
        <v>0.67833719999999997</v>
      </c>
      <c r="W769" s="96">
        <v>5.1433999999999997</v>
      </c>
      <c r="X769" s="241">
        <f t="shared" si="91"/>
        <v>1.7811293427189501</v>
      </c>
      <c r="Y769" s="241">
        <f t="shared" si="92"/>
        <v>1.0001792590830001</v>
      </c>
      <c r="Z769" s="241">
        <f t="shared" si="93"/>
        <v>0.25873257669595001</v>
      </c>
      <c r="AA769" s="241">
        <f t="shared" si="94"/>
        <v>0.52221750694000002</v>
      </c>
      <c r="AB769" s="241">
        <v>0.35543863999999997</v>
      </c>
      <c r="AC769" s="241">
        <v>5.2277595E-3</v>
      </c>
      <c r="AD769" s="241">
        <v>0.22447847000000001</v>
      </c>
      <c r="AE769" s="241">
        <v>9.4191083E-5</v>
      </c>
      <c r="AF769" s="241">
        <v>0.41373654999999998</v>
      </c>
      <c r="AG769" s="241">
        <v>1.2036485E-3</v>
      </c>
      <c r="AH769" s="241">
        <v>0.2326087</v>
      </c>
      <c r="AI769" s="241">
        <v>4.4984674999999997E-3</v>
      </c>
      <c r="AJ769" s="241">
        <v>5.4955597999999995E-4</v>
      </c>
      <c r="AK769" s="241">
        <v>6.6651549999999999E-3</v>
      </c>
      <c r="AL769" s="241">
        <v>1.1697023E-4</v>
      </c>
      <c r="AM769" s="241">
        <v>4.8868595000000004E-7</v>
      </c>
      <c r="AN769" s="241">
        <v>5.8272558000000002E-3</v>
      </c>
      <c r="AO769" s="241">
        <v>2.3948430999999998E-3</v>
      </c>
      <c r="AP769" s="241">
        <v>6.0711404000000002E-3</v>
      </c>
      <c r="AQ769" s="241">
        <v>3.9747694E-4</v>
      </c>
      <c r="AR769" s="241">
        <v>0.52182002999999999</v>
      </c>
      <c r="AT769" s="193"/>
      <c r="AU769" s="193"/>
      <c r="AV769" s="193"/>
      <c r="AW769" s="193"/>
      <c r="AX769" s="193"/>
      <c r="AY769" s="193"/>
      <c r="AZ769" s="193"/>
      <c r="BA769" s="193"/>
      <c r="BB769" s="193"/>
      <c r="BC769" s="193"/>
      <c r="BD769" s="193"/>
      <c r="BE769" s="315"/>
      <c r="BF769" s="315"/>
      <c r="BG769" s="315"/>
      <c r="BH769" s="315"/>
      <c r="BI769" s="315"/>
      <c r="BJ769" s="315"/>
      <c r="BK769" s="315"/>
    </row>
    <row r="770" spans="1:63" x14ac:dyDescent="0.25">
      <c r="A770" s="43"/>
      <c r="B770" s="184" t="s">
        <v>5770</v>
      </c>
      <c r="C770" s="5" t="s">
        <v>5540</v>
      </c>
      <c r="D770" s="172">
        <v>1.2389962000000001</v>
      </c>
      <c r="E770" s="172">
        <v>0.86551009999999995</v>
      </c>
      <c r="F770" s="172">
        <v>0.17630639000000001</v>
      </c>
      <c r="G770" s="172">
        <v>3.7450325999999999E-2</v>
      </c>
      <c r="H770" s="172">
        <v>2.3268429E-2</v>
      </c>
      <c r="I770" s="172">
        <v>3.1299545999999998E-2</v>
      </c>
      <c r="J770" s="172">
        <v>2.2856728999999999E-2</v>
      </c>
      <c r="K770" s="172">
        <v>8.0598088000000004E-4</v>
      </c>
      <c r="L770" s="172">
        <v>8.1498688999999999E-2</v>
      </c>
      <c r="M770" s="172">
        <v>0</v>
      </c>
      <c r="N770" s="172">
        <v>0</v>
      </c>
      <c r="O770" s="172">
        <v>0</v>
      </c>
      <c r="P770" s="199">
        <f t="shared" si="90"/>
        <v>6.411185925925925</v>
      </c>
      <c r="Q770" s="233">
        <v>153.62148999999999</v>
      </c>
      <c r="R770" s="96">
        <v>125.89297999999999</v>
      </c>
      <c r="S770" s="96">
        <v>23.26688</v>
      </c>
      <c r="T770" s="96">
        <v>7.2564000000000005E-5</v>
      </c>
      <c r="U770" s="96">
        <v>1.1276999999999999</v>
      </c>
      <c r="V770" s="96">
        <v>0.40285890000000002</v>
      </c>
      <c r="W770" s="96">
        <v>2.931</v>
      </c>
      <c r="X770" s="241">
        <f t="shared" si="91"/>
        <v>0.70989469269162009</v>
      </c>
      <c r="Y770" s="241">
        <f t="shared" si="92"/>
        <v>0.26791052012200001</v>
      </c>
      <c r="Z770" s="241">
        <f t="shared" si="93"/>
        <v>0.12661289631962</v>
      </c>
      <c r="AA770" s="241">
        <f t="shared" si="94"/>
        <v>0.31537127625</v>
      </c>
      <c r="AB770" s="241">
        <v>0.17770563</v>
      </c>
      <c r="AC770" s="241">
        <v>9.5791388E-5</v>
      </c>
      <c r="AD770" s="241">
        <v>5.2385647E-2</v>
      </c>
      <c r="AE770" s="241">
        <v>1.4589924E-5</v>
      </c>
      <c r="AF770" s="241">
        <v>3.6999358000000003E-2</v>
      </c>
      <c r="AG770" s="241">
        <v>7.0950381000000002E-4</v>
      </c>
      <c r="AH770" s="241">
        <v>0.11630548</v>
      </c>
      <c r="AI770" s="241">
        <v>2.8834428999999998E-4</v>
      </c>
      <c r="AJ770" s="241">
        <v>3.1428895000000002E-4</v>
      </c>
      <c r="AK770" s="241">
        <v>7.0862813000000001E-4</v>
      </c>
      <c r="AL770" s="241">
        <v>3.0835001999999997E-5</v>
      </c>
      <c r="AM770" s="241">
        <v>1.2504761999999999E-7</v>
      </c>
      <c r="AN770" s="241">
        <v>2.9956399999999999E-3</v>
      </c>
      <c r="AO770" s="241">
        <v>1.2785044000000001E-3</v>
      </c>
      <c r="AP770" s="241">
        <v>4.6910505000000002E-3</v>
      </c>
      <c r="AQ770" s="241">
        <v>1.9700625000000001E-4</v>
      </c>
      <c r="AR770" s="241">
        <v>0.31517426999999998</v>
      </c>
      <c r="AT770" s="193"/>
      <c r="AU770" s="193"/>
      <c r="AV770" s="193"/>
      <c r="AW770" s="193"/>
      <c r="AX770" s="193"/>
      <c r="AY770" s="193"/>
      <c r="AZ770" s="193"/>
      <c r="BA770" s="193"/>
      <c r="BB770" s="193"/>
      <c r="BC770" s="193"/>
      <c r="BD770" s="193"/>
      <c r="BE770" s="315"/>
      <c r="BF770" s="315"/>
      <c r="BG770" s="315"/>
      <c r="BH770" s="315"/>
      <c r="BI770" s="315"/>
      <c r="BJ770" s="315"/>
      <c r="BK770" s="315"/>
    </row>
    <row r="771" spans="1:63" x14ac:dyDescent="0.25">
      <c r="A771" s="43"/>
      <c r="B771" s="184" t="s">
        <v>5770</v>
      </c>
      <c r="C771" s="5" t="s">
        <v>2145</v>
      </c>
      <c r="D771" s="172">
        <v>2.9855814999999999</v>
      </c>
      <c r="E771" s="172">
        <v>2.2198966000000002</v>
      </c>
      <c r="F771" s="172">
        <v>0.40018653999999998</v>
      </c>
      <c r="G771" s="172">
        <v>5.6175158000000003E-2</v>
      </c>
      <c r="H771" s="172">
        <v>3.3027493999999998E-2</v>
      </c>
      <c r="I771" s="172">
        <v>6.1868256000000003E-2</v>
      </c>
      <c r="J771" s="172">
        <v>4.7145588000000002E-2</v>
      </c>
      <c r="K771" s="172">
        <v>1.6727815000000001E-3</v>
      </c>
      <c r="L771" s="172">
        <v>0.16560908999999999</v>
      </c>
      <c r="M771" s="172">
        <v>0</v>
      </c>
      <c r="N771" s="172">
        <v>0</v>
      </c>
      <c r="O771" s="172">
        <v>0</v>
      </c>
      <c r="P771" s="199">
        <f t="shared" si="90"/>
        <v>16.443678518518521</v>
      </c>
      <c r="Q771" s="233">
        <v>353.97215999999997</v>
      </c>
      <c r="R771" s="96">
        <v>293.15537999999998</v>
      </c>
      <c r="S771" s="96">
        <v>50.350160000000002</v>
      </c>
      <c r="T771" s="96">
        <v>1.7718000000000001E-4</v>
      </c>
      <c r="U771" s="96">
        <v>1.782</v>
      </c>
      <c r="V771" s="96">
        <v>0.4651361</v>
      </c>
      <c r="W771" s="96">
        <v>8.2193000000000005</v>
      </c>
      <c r="X771" s="241">
        <f t="shared" si="91"/>
        <v>1.6639447061427601</v>
      </c>
      <c r="Y771" s="241">
        <f t="shared" si="92"/>
        <v>0.61147694449799994</v>
      </c>
      <c r="Z771" s="241">
        <f t="shared" si="93"/>
        <v>0.31750556748476005</v>
      </c>
      <c r="AA771" s="241">
        <f t="shared" si="94"/>
        <v>0.73496219416000008</v>
      </c>
      <c r="AB771" s="241">
        <v>0.45583318</v>
      </c>
      <c r="AC771" s="241">
        <v>1.6511495E-4</v>
      </c>
      <c r="AD771" s="241">
        <v>7.0078898000000001E-2</v>
      </c>
      <c r="AE771" s="241">
        <v>3.1003548E-5</v>
      </c>
      <c r="AF771" s="241">
        <v>8.3915642999999998E-2</v>
      </c>
      <c r="AG771" s="241">
        <v>1.4531050000000001E-3</v>
      </c>
      <c r="AH771" s="241">
        <v>0.29833196000000001</v>
      </c>
      <c r="AI771" s="241">
        <v>6.5354854999999997E-4</v>
      </c>
      <c r="AJ771" s="241">
        <v>4.4841738E-4</v>
      </c>
      <c r="AK771" s="241">
        <v>5.0921812000000004E-4</v>
      </c>
      <c r="AL771" s="241">
        <v>5.0577866999999999E-5</v>
      </c>
      <c r="AM771" s="241">
        <v>1.5966776E-7</v>
      </c>
      <c r="AN771" s="241">
        <v>5.7911906000000001E-3</v>
      </c>
      <c r="AO771" s="241">
        <v>2.6711975999999999E-3</v>
      </c>
      <c r="AP771" s="241">
        <v>9.0492977000000002E-3</v>
      </c>
      <c r="AQ771" s="241">
        <v>4.0324415999999999E-4</v>
      </c>
      <c r="AR771" s="241">
        <v>0.73455895000000004</v>
      </c>
      <c r="AT771" s="193"/>
      <c r="AU771" s="193"/>
      <c r="AV771" s="193"/>
      <c r="AW771" s="193"/>
      <c r="AX771" s="193"/>
      <c r="AY771" s="193"/>
      <c r="AZ771" s="193"/>
      <c r="BA771" s="193"/>
      <c r="BB771" s="193"/>
      <c r="BC771" s="193"/>
      <c r="BD771" s="193"/>
      <c r="BE771" s="315"/>
      <c r="BF771" s="315"/>
      <c r="BG771" s="315"/>
      <c r="BH771" s="315"/>
      <c r="BI771" s="315"/>
      <c r="BJ771" s="315"/>
      <c r="BK771" s="315"/>
    </row>
    <row r="772" spans="1:63" x14ac:dyDescent="0.25">
      <c r="A772" s="43"/>
      <c r="B772" s="184" t="s">
        <v>5770</v>
      </c>
      <c r="C772" s="5" t="s">
        <v>2146</v>
      </c>
      <c r="D772" s="172">
        <v>3.1915607000000001</v>
      </c>
      <c r="E772" s="172">
        <v>2.3684892999999998</v>
      </c>
      <c r="F772" s="172">
        <v>0.43745886</v>
      </c>
      <c r="G772" s="172">
        <v>6.8924331000000005E-2</v>
      </c>
      <c r="H772" s="172">
        <v>3.3215779000000001E-2</v>
      </c>
      <c r="I772" s="172">
        <v>6.8494219999999995E-2</v>
      </c>
      <c r="J772" s="172">
        <v>4.7650632999999998E-2</v>
      </c>
      <c r="K772" s="172">
        <v>1.6999262999999999E-3</v>
      </c>
      <c r="L772" s="172">
        <v>0.16562763999999999</v>
      </c>
      <c r="M772" s="172">
        <v>0</v>
      </c>
      <c r="N772" s="172">
        <v>0</v>
      </c>
      <c r="O772" s="172">
        <v>0</v>
      </c>
      <c r="P772" s="199">
        <f t="shared" si="90"/>
        <v>17.544365185185182</v>
      </c>
      <c r="Q772" s="233">
        <v>358.14670000000001</v>
      </c>
      <c r="R772" s="96">
        <v>306.47374000000002</v>
      </c>
      <c r="S772" s="96">
        <v>42.984479999999998</v>
      </c>
      <c r="T772" s="96">
        <v>1.8171999999999999E-4</v>
      </c>
      <c r="U772" s="96">
        <v>2.0034000000000001</v>
      </c>
      <c r="V772" s="96">
        <v>0.63669920000000002</v>
      </c>
      <c r="W772" s="96">
        <v>6.0481999999999996</v>
      </c>
      <c r="X772" s="241">
        <f t="shared" si="91"/>
        <v>1.76505154760433</v>
      </c>
      <c r="Y772" s="241">
        <f t="shared" si="92"/>
        <v>0.65826431184399992</v>
      </c>
      <c r="Z772" s="241">
        <f t="shared" si="93"/>
        <v>0.33846652226033003</v>
      </c>
      <c r="AA772" s="241">
        <f t="shared" si="94"/>
        <v>0.76832071349999997</v>
      </c>
      <c r="AB772" s="241">
        <v>0.48634283</v>
      </c>
      <c r="AC772" s="241">
        <v>1.6662580999999999E-4</v>
      </c>
      <c r="AD772" s="241">
        <v>7.9513464000000006E-2</v>
      </c>
      <c r="AE772" s="241">
        <v>3.2739734000000001E-5</v>
      </c>
      <c r="AF772" s="241">
        <v>9.1008810999999995E-2</v>
      </c>
      <c r="AG772" s="241">
        <v>1.1998413E-3</v>
      </c>
      <c r="AH772" s="241">
        <v>0.31830067000000001</v>
      </c>
      <c r="AI772" s="241">
        <v>7.1465939000000004E-4</v>
      </c>
      <c r="AJ772" s="241">
        <v>5.6211605E-4</v>
      </c>
      <c r="AK772" s="241">
        <v>5.2655563000000003E-4</v>
      </c>
      <c r="AL772" s="241">
        <v>5.9794026999999998E-5</v>
      </c>
      <c r="AM772" s="241">
        <v>1.8736332999999999E-7</v>
      </c>
      <c r="AN772" s="241">
        <v>6.1177217000000002E-3</v>
      </c>
      <c r="AO772" s="241">
        <v>2.8118264E-3</v>
      </c>
      <c r="AP772" s="241">
        <v>9.3729916999999996E-3</v>
      </c>
      <c r="AQ772" s="241">
        <v>4.0289349999999999E-4</v>
      </c>
      <c r="AR772" s="241">
        <v>0.76791781999999997</v>
      </c>
      <c r="AT772" s="193"/>
      <c r="AU772" s="193"/>
      <c r="AV772" s="193"/>
      <c r="AW772" s="193"/>
      <c r="AX772" s="193"/>
      <c r="AY772" s="193"/>
      <c r="AZ772" s="193"/>
      <c r="BA772" s="193"/>
      <c r="BB772" s="193"/>
      <c r="BC772" s="193"/>
      <c r="BD772" s="193"/>
      <c r="BE772" s="315"/>
      <c r="BF772" s="315"/>
      <c r="BG772" s="315"/>
      <c r="BH772" s="315"/>
      <c r="BI772" s="315"/>
      <c r="BJ772" s="315"/>
      <c r="BK772" s="315"/>
    </row>
    <row r="773" spans="1:63" x14ac:dyDescent="0.25">
      <c r="A773" s="43"/>
      <c r="B773" s="184" t="s">
        <v>5770</v>
      </c>
      <c r="C773" s="5" t="s">
        <v>2147</v>
      </c>
      <c r="D773" s="172">
        <v>2.5787068999999998</v>
      </c>
      <c r="E773" s="172">
        <v>1.32077</v>
      </c>
      <c r="F773" s="172">
        <v>0.83961856000000001</v>
      </c>
      <c r="G773" s="172">
        <v>7.5506946000000005E-2</v>
      </c>
      <c r="H773" s="172">
        <v>2.0846831E-2</v>
      </c>
      <c r="I773" s="172">
        <v>4.6029641000000003E-2</v>
      </c>
      <c r="J773" s="172">
        <v>0.13426336</v>
      </c>
      <c r="K773" s="172">
        <v>1.0078515999999999E-3</v>
      </c>
      <c r="L773" s="172">
        <v>0.14066371</v>
      </c>
      <c r="M773" s="172">
        <v>0</v>
      </c>
      <c r="N773" s="172">
        <v>0</v>
      </c>
      <c r="O773" s="172">
        <v>0</v>
      </c>
      <c r="P773" s="199">
        <f t="shared" si="90"/>
        <v>9.7834814814814806</v>
      </c>
      <c r="Q773" s="233">
        <v>204.19255999999999</v>
      </c>
      <c r="R773" s="96">
        <v>155.43655999999999</v>
      </c>
      <c r="S773" s="96">
        <v>40.549599999999998</v>
      </c>
      <c r="T773" s="96">
        <v>1.3005E-3</v>
      </c>
      <c r="U773" s="96">
        <v>1.6397999999999999</v>
      </c>
      <c r="V773" s="96">
        <v>0.50490069999999998</v>
      </c>
      <c r="W773" s="96">
        <v>6.0603999999999996</v>
      </c>
      <c r="X773" s="241">
        <f t="shared" si="91"/>
        <v>1.0696991166030299</v>
      </c>
      <c r="Y773" s="241">
        <f t="shared" si="92"/>
        <v>0.491070187597</v>
      </c>
      <c r="Z773" s="241">
        <f t="shared" si="93"/>
        <v>0.18879277798602997</v>
      </c>
      <c r="AA773" s="241">
        <f t="shared" si="94"/>
        <v>0.38983615102000002</v>
      </c>
      <c r="AB773" s="241">
        <v>0.26343609000000001</v>
      </c>
      <c r="AC773" s="241">
        <v>1.9348596999999999E-3</v>
      </c>
      <c r="AD773" s="241">
        <v>8.6351771999999993E-2</v>
      </c>
      <c r="AE773" s="241">
        <v>3.1964297E-5</v>
      </c>
      <c r="AF773" s="241">
        <v>0.13805793999999999</v>
      </c>
      <c r="AG773" s="241">
        <v>1.2575615999999999E-3</v>
      </c>
      <c r="AH773" s="241">
        <v>0.17240470999999999</v>
      </c>
      <c r="AI773" s="241">
        <v>1.4178006999999999E-3</v>
      </c>
      <c r="AJ773" s="241">
        <v>4.4747841E-4</v>
      </c>
      <c r="AK773" s="241">
        <v>1.3186012E-3</v>
      </c>
      <c r="AL773" s="241">
        <v>7.2785363999999998E-5</v>
      </c>
      <c r="AM773" s="241">
        <v>1.8471203E-7</v>
      </c>
      <c r="AN773" s="241">
        <v>4.8028124000000002E-3</v>
      </c>
      <c r="AO773" s="241">
        <v>2.0750756999999998E-3</v>
      </c>
      <c r="AP773" s="241">
        <v>6.2533294999999999E-3</v>
      </c>
      <c r="AQ773" s="241">
        <v>5.1637101999999998E-4</v>
      </c>
      <c r="AR773" s="241">
        <v>0.38931978</v>
      </c>
      <c r="AT773" s="193"/>
      <c r="AU773" s="193"/>
      <c r="AV773" s="193"/>
      <c r="AW773" s="193"/>
      <c r="AX773" s="193"/>
      <c r="AY773" s="193"/>
      <c r="AZ773" s="193"/>
      <c r="BA773" s="193"/>
      <c r="BB773" s="193"/>
      <c r="BC773" s="193"/>
      <c r="BD773" s="193"/>
      <c r="BE773" s="315"/>
      <c r="BF773" s="315"/>
      <c r="BG773" s="315"/>
      <c r="BH773" s="315"/>
      <c r="BI773" s="315"/>
      <c r="BJ773" s="315"/>
      <c r="BK773" s="315"/>
    </row>
    <row r="774" spans="1:63" x14ac:dyDescent="0.25">
      <c r="A774" s="43"/>
      <c r="B774" s="184" t="s">
        <v>5770</v>
      </c>
      <c r="C774" s="5" t="s">
        <v>4984</v>
      </c>
      <c r="D774" s="172">
        <v>2.7129902000000001</v>
      </c>
      <c r="E774" s="172">
        <v>1.4176447000000001</v>
      </c>
      <c r="F774" s="172">
        <v>0.86391552000000005</v>
      </c>
      <c r="G774" s="172">
        <v>8.3814603000000001E-2</v>
      </c>
      <c r="H774" s="172">
        <v>2.0969239000000001E-2</v>
      </c>
      <c r="I774" s="172">
        <v>5.0348532000000001E-2</v>
      </c>
      <c r="J774" s="172">
        <v>0.13459262999999999</v>
      </c>
      <c r="K774" s="172">
        <v>1.0255684000000001E-3</v>
      </c>
      <c r="L774" s="172">
        <v>0.14067938999999999</v>
      </c>
      <c r="M774" s="172">
        <v>0</v>
      </c>
      <c r="N774" s="172">
        <v>0</v>
      </c>
      <c r="O774" s="172">
        <v>0</v>
      </c>
      <c r="P774" s="199">
        <f t="shared" si="90"/>
        <v>10.501071851851853</v>
      </c>
      <c r="Q774" s="233">
        <v>206.91560999999999</v>
      </c>
      <c r="R774" s="96">
        <v>164.11936</v>
      </c>
      <c r="S774" s="96">
        <v>35.748719999999999</v>
      </c>
      <c r="T774" s="96">
        <v>1.3035E-3</v>
      </c>
      <c r="U774" s="96">
        <v>1.7842</v>
      </c>
      <c r="V774" s="96">
        <v>0.61672800000000005</v>
      </c>
      <c r="W774" s="96">
        <v>4.6452999999999998</v>
      </c>
      <c r="X774" s="241">
        <f t="shared" si="91"/>
        <v>1.1356149624663501</v>
      </c>
      <c r="Y774" s="241">
        <f t="shared" si="92"/>
        <v>0.52157221790399999</v>
      </c>
      <c r="Z774" s="241">
        <f t="shared" si="93"/>
        <v>0.20245876823234998</v>
      </c>
      <c r="AA774" s="241">
        <f t="shared" si="94"/>
        <v>0.41158397633000005</v>
      </c>
      <c r="AB774" s="241">
        <v>0.28332678</v>
      </c>
      <c r="AC774" s="241">
        <v>1.9358400999999999E-3</v>
      </c>
      <c r="AD774" s="241">
        <v>9.2502136999999998E-2</v>
      </c>
      <c r="AE774" s="241">
        <v>3.3096304000000001E-5</v>
      </c>
      <c r="AF774" s="241">
        <v>0.14268189000000001</v>
      </c>
      <c r="AG774" s="241">
        <v>1.0924744999999999E-3</v>
      </c>
      <c r="AH774" s="241">
        <v>0.18542326000000001</v>
      </c>
      <c r="AI774" s="241">
        <v>1.4576370999999999E-3</v>
      </c>
      <c r="AJ774" s="241">
        <v>5.2156917999999998E-4</v>
      </c>
      <c r="AK774" s="241">
        <v>1.3298994E-3</v>
      </c>
      <c r="AL774" s="241">
        <v>7.8792387999999995E-5</v>
      </c>
      <c r="AM774" s="241">
        <v>2.0276435E-7</v>
      </c>
      <c r="AN774" s="241">
        <v>5.0159697000000001E-3</v>
      </c>
      <c r="AO774" s="241">
        <v>2.1666866999999999E-3</v>
      </c>
      <c r="AP774" s="241">
        <v>6.4647510000000004E-3</v>
      </c>
      <c r="AQ774" s="241">
        <v>5.1614632999999997E-4</v>
      </c>
      <c r="AR774" s="241">
        <v>0.41106783000000002</v>
      </c>
      <c r="AT774" s="193"/>
      <c r="AU774" s="193"/>
      <c r="AV774" s="193"/>
      <c r="AW774" s="193"/>
      <c r="AX774" s="193"/>
      <c r="AY774" s="193"/>
      <c r="AZ774" s="193"/>
      <c r="BA774" s="193"/>
      <c r="BB774" s="193"/>
      <c r="BC774" s="193"/>
      <c r="BD774" s="193"/>
      <c r="BE774" s="315"/>
      <c r="BF774" s="315"/>
      <c r="BG774" s="315"/>
      <c r="BH774" s="315"/>
      <c r="BI774" s="315"/>
      <c r="BJ774" s="315"/>
      <c r="BK774" s="315"/>
    </row>
    <row r="775" spans="1:63" x14ac:dyDescent="0.25">
      <c r="A775" s="43"/>
      <c r="B775" s="184" t="s">
        <v>5770</v>
      </c>
      <c r="C775" s="5" t="s">
        <v>5541</v>
      </c>
      <c r="D775" s="172">
        <v>1.9721343</v>
      </c>
      <c r="E775" s="172">
        <v>1.3333058</v>
      </c>
      <c r="F775" s="172">
        <v>0.30327773000000002</v>
      </c>
      <c r="G775" s="172">
        <v>7.0750744000000004E-2</v>
      </c>
      <c r="H775" s="172">
        <v>1.5909803E-2</v>
      </c>
      <c r="I775" s="172">
        <v>5.5259221999999997E-2</v>
      </c>
      <c r="J775" s="172">
        <v>4.1215294999999999E-2</v>
      </c>
      <c r="K775" s="172">
        <v>1.1039793E-3</v>
      </c>
      <c r="L775" s="172">
        <v>0.15131174</v>
      </c>
      <c r="M775" s="172">
        <v>0</v>
      </c>
      <c r="N775" s="172">
        <v>0</v>
      </c>
      <c r="O775" s="172">
        <v>0</v>
      </c>
      <c r="P775" s="199">
        <f t="shared" si="90"/>
        <v>9.8763392592592592</v>
      </c>
      <c r="Q775" s="233">
        <v>206.80815000000001</v>
      </c>
      <c r="R775" s="96">
        <v>156.81564</v>
      </c>
      <c r="S775" s="96">
        <v>41.885199999999998</v>
      </c>
      <c r="T775" s="96">
        <v>9.3406000000000007E-5</v>
      </c>
      <c r="U775" s="96">
        <v>2.0305</v>
      </c>
      <c r="V775" s="96">
        <v>0.74311499999999997</v>
      </c>
      <c r="W775" s="96">
        <v>5.3335999999999997</v>
      </c>
      <c r="X775" s="241">
        <f t="shared" si="91"/>
        <v>1.0181286407008501</v>
      </c>
      <c r="Y775" s="241">
        <f t="shared" si="92"/>
        <v>0.43096048105200002</v>
      </c>
      <c r="Z775" s="241">
        <f t="shared" si="93"/>
        <v>0.19402226470885001</v>
      </c>
      <c r="AA775" s="241">
        <f t="shared" si="94"/>
        <v>0.39314589494000002</v>
      </c>
      <c r="AB775" s="241">
        <v>0.27373597999999999</v>
      </c>
      <c r="AC775" s="241">
        <v>2.0473084999999999E-4</v>
      </c>
      <c r="AD775" s="241">
        <v>9.2261738999999995E-2</v>
      </c>
      <c r="AE775" s="241">
        <v>1.9639702E-5</v>
      </c>
      <c r="AF775" s="241">
        <v>6.3434395000000005E-2</v>
      </c>
      <c r="AG775" s="241">
        <v>1.3039964999999999E-3</v>
      </c>
      <c r="AH775" s="241">
        <v>0.17915597</v>
      </c>
      <c r="AI775" s="241">
        <v>4.9790298999999999E-4</v>
      </c>
      <c r="AJ775" s="241">
        <v>5.8296457000000005E-4</v>
      </c>
      <c r="AK775" s="241">
        <v>9.3022565999999998E-4</v>
      </c>
      <c r="AL775" s="241">
        <v>5.9262384E-5</v>
      </c>
      <c r="AM775" s="241">
        <v>2.0550485E-7</v>
      </c>
      <c r="AN775" s="241">
        <v>5.5720518999999996E-3</v>
      </c>
      <c r="AO775" s="241">
        <v>2.3014848000000002E-3</v>
      </c>
      <c r="AP775" s="241">
        <v>4.9221969000000001E-3</v>
      </c>
      <c r="AQ775" s="241">
        <v>3.6513494000000002E-4</v>
      </c>
      <c r="AR775" s="241">
        <v>0.39278076000000001</v>
      </c>
      <c r="AT775" s="193"/>
      <c r="AU775" s="193"/>
      <c r="AV775" s="193"/>
      <c r="AW775" s="193"/>
      <c r="AX775" s="193"/>
      <c r="AY775" s="193"/>
      <c r="AZ775" s="193"/>
      <c r="BA775" s="193"/>
      <c r="BB775" s="193"/>
      <c r="BC775" s="193"/>
      <c r="BD775" s="193"/>
      <c r="BE775" s="315"/>
      <c r="BF775" s="315"/>
      <c r="BG775" s="315"/>
      <c r="BH775" s="315"/>
      <c r="BI775" s="315"/>
      <c r="BJ775" s="315"/>
      <c r="BK775" s="315"/>
    </row>
    <row r="776" spans="1:63" x14ac:dyDescent="0.25">
      <c r="A776" s="43"/>
      <c r="B776" s="184" t="s">
        <v>5770</v>
      </c>
      <c r="C776" s="5" t="s">
        <v>4985</v>
      </c>
      <c r="D776" s="172">
        <v>1.7503991999999999</v>
      </c>
      <c r="E776" s="172">
        <v>1.2660646</v>
      </c>
      <c r="F776" s="172">
        <v>0.25350065999999999</v>
      </c>
      <c r="G776" s="172">
        <v>4.9313047999999998E-2</v>
      </c>
      <c r="H776" s="172">
        <v>1.0862959E-2</v>
      </c>
      <c r="I776" s="172">
        <v>3.9125352000000002E-2</v>
      </c>
      <c r="J776" s="172">
        <v>2.9998182000000002E-2</v>
      </c>
      <c r="K776" s="172">
        <v>6.9505558000000005E-4</v>
      </c>
      <c r="L776" s="172">
        <v>0.10083934999999999</v>
      </c>
      <c r="M776" s="172">
        <v>0</v>
      </c>
      <c r="N776" s="172">
        <v>0</v>
      </c>
      <c r="O776" s="172">
        <v>0</v>
      </c>
      <c r="P776" s="199">
        <f t="shared" si="90"/>
        <v>9.3782562962962963</v>
      </c>
      <c r="Q776" s="233">
        <v>187.54935</v>
      </c>
      <c r="R776" s="96">
        <v>145.22334000000001</v>
      </c>
      <c r="S776" s="96">
        <v>35.357280000000003</v>
      </c>
      <c r="T776" s="96">
        <v>6.1435999999999999E-5</v>
      </c>
      <c r="U776" s="96">
        <v>1.4561999999999999</v>
      </c>
      <c r="V776" s="96">
        <v>0.43397059999999998</v>
      </c>
      <c r="W776" s="96">
        <v>5.0785</v>
      </c>
      <c r="X776" s="241">
        <f t="shared" si="91"/>
        <v>0.9164208609281701</v>
      </c>
      <c r="Y776" s="241">
        <f t="shared" si="92"/>
        <v>0.37291448448100006</v>
      </c>
      <c r="Z776" s="241">
        <f t="shared" si="93"/>
        <v>0.17934029845717001</v>
      </c>
      <c r="AA776" s="241">
        <f t="shared" si="94"/>
        <v>0.36416607799</v>
      </c>
      <c r="AB776" s="241">
        <v>0.25994471000000002</v>
      </c>
      <c r="AC776" s="241">
        <v>1.5381035999999999E-4</v>
      </c>
      <c r="AD776" s="241">
        <v>5.9421855000000003E-2</v>
      </c>
      <c r="AE776" s="241">
        <v>1.7112921000000001E-5</v>
      </c>
      <c r="AF776" s="241">
        <v>5.2332061999999999E-2</v>
      </c>
      <c r="AG776" s="241">
        <v>1.0449342E-3</v>
      </c>
      <c r="AH776" s="241">
        <v>0.17010618</v>
      </c>
      <c r="AI776" s="241">
        <v>4.1885533999999998E-4</v>
      </c>
      <c r="AJ776" s="241">
        <v>3.8353322000000002E-4</v>
      </c>
      <c r="AK776" s="241">
        <v>6.3652638999999996E-4</v>
      </c>
      <c r="AL776" s="241">
        <v>4.9285335000000003E-5</v>
      </c>
      <c r="AM776" s="241">
        <v>1.3057216999999999E-7</v>
      </c>
      <c r="AN776" s="241">
        <v>3.5718378999999999E-3</v>
      </c>
      <c r="AO776" s="241">
        <v>1.445715E-3</v>
      </c>
      <c r="AP776" s="241">
        <v>2.7282347000000002E-3</v>
      </c>
      <c r="AQ776" s="241">
        <v>2.4342799E-4</v>
      </c>
      <c r="AR776" s="241">
        <v>0.36392265000000001</v>
      </c>
      <c r="AT776" s="193"/>
      <c r="AU776" s="193"/>
      <c r="AV776" s="193"/>
      <c r="AW776" s="193"/>
      <c r="AX776" s="193"/>
      <c r="AY776" s="193"/>
      <c r="AZ776" s="193"/>
      <c r="BA776" s="193"/>
      <c r="BB776" s="193"/>
      <c r="BC776" s="193"/>
      <c r="BD776" s="193"/>
      <c r="BE776" s="315"/>
      <c r="BF776" s="315"/>
      <c r="BG776" s="315"/>
      <c r="BH776" s="315"/>
      <c r="BI776" s="315"/>
      <c r="BJ776" s="315"/>
      <c r="BK776" s="315"/>
    </row>
    <row r="777" spans="1:63" x14ac:dyDescent="0.25">
      <c r="A777" s="43"/>
      <c r="B777" s="184" t="s">
        <v>5770</v>
      </c>
      <c r="C777" s="5" t="s">
        <v>4986</v>
      </c>
      <c r="D777" s="172">
        <v>1.8570617</v>
      </c>
      <c r="E777" s="172">
        <v>1.343013</v>
      </c>
      <c r="F777" s="172">
        <v>0.27280120000000002</v>
      </c>
      <c r="G777" s="172">
        <v>5.5912159000000003E-2</v>
      </c>
      <c r="H777" s="172">
        <v>1.0960304000000001E-2</v>
      </c>
      <c r="I777" s="172">
        <v>4.2556176000000001E-2</v>
      </c>
      <c r="J777" s="172">
        <v>3.0259679000000001E-2</v>
      </c>
      <c r="K777" s="172">
        <v>7.0912828999999998E-4</v>
      </c>
      <c r="L777" s="172">
        <v>0.10085004</v>
      </c>
      <c r="M777" s="172">
        <v>0</v>
      </c>
      <c r="N777" s="172">
        <v>0</v>
      </c>
      <c r="O777" s="172">
        <v>0</v>
      </c>
      <c r="P777" s="199">
        <f t="shared" si="90"/>
        <v>9.9482444444444447</v>
      </c>
      <c r="Q777" s="233">
        <v>189.70804000000001</v>
      </c>
      <c r="R777" s="96">
        <v>152.11676</v>
      </c>
      <c r="S777" s="96">
        <v>31.543119999999998</v>
      </c>
      <c r="T777" s="96">
        <v>6.3786000000000002E-5</v>
      </c>
      <c r="U777" s="96">
        <v>1.5709</v>
      </c>
      <c r="V777" s="96">
        <v>0.52279489999999995</v>
      </c>
      <c r="W777" s="96">
        <v>3.9544000000000001</v>
      </c>
      <c r="X777" s="241">
        <f t="shared" si="91"/>
        <v>0.96876917695912002</v>
      </c>
      <c r="Y777" s="241">
        <f t="shared" si="92"/>
        <v>0.39714212852399999</v>
      </c>
      <c r="Z777" s="241">
        <f t="shared" si="93"/>
        <v>0.19019500078512</v>
      </c>
      <c r="AA777" s="241">
        <f t="shared" si="94"/>
        <v>0.38143204764999999</v>
      </c>
      <c r="AB777" s="241">
        <v>0.27574406000000001</v>
      </c>
      <c r="AC777" s="241">
        <v>1.5459360999999999E-4</v>
      </c>
      <c r="AD777" s="241">
        <v>6.4306546000000006E-2</v>
      </c>
      <c r="AE777" s="241">
        <v>1.8012164000000002E-5</v>
      </c>
      <c r="AF777" s="241">
        <v>5.6005108999999997E-2</v>
      </c>
      <c r="AG777" s="241">
        <v>9.1380775000000003E-4</v>
      </c>
      <c r="AH777" s="241">
        <v>0.18044693000000001</v>
      </c>
      <c r="AI777" s="241">
        <v>4.5049975000000002E-4</v>
      </c>
      <c r="AJ777" s="241">
        <v>4.4238529999999999E-4</v>
      </c>
      <c r="AK777" s="241">
        <v>6.4551986000000003E-4</v>
      </c>
      <c r="AL777" s="241">
        <v>5.4056963E-5</v>
      </c>
      <c r="AM777" s="241">
        <v>1.4491212000000001E-7</v>
      </c>
      <c r="AN777" s="241">
        <v>3.7408739999999999E-3</v>
      </c>
      <c r="AO777" s="241">
        <v>1.5185085E-3</v>
      </c>
      <c r="AP777" s="241">
        <v>2.8960815000000002E-3</v>
      </c>
      <c r="AQ777" s="241">
        <v>2.4324764999999999E-4</v>
      </c>
      <c r="AR777" s="241">
        <v>0.38118879999999999</v>
      </c>
      <c r="AT777" s="193"/>
      <c r="AU777" s="193"/>
      <c r="AV777" s="193"/>
      <c r="AW777" s="193"/>
      <c r="AX777" s="193"/>
      <c r="AY777" s="193"/>
      <c r="AZ777" s="193"/>
      <c r="BA777" s="193"/>
      <c r="BB777" s="193"/>
      <c r="BC777" s="193"/>
      <c r="BD777" s="193"/>
      <c r="BE777" s="315"/>
      <c r="BF777" s="315"/>
      <c r="BG777" s="315"/>
      <c r="BH777" s="315"/>
      <c r="BI777" s="315"/>
      <c r="BJ777" s="315"/>
      <c r="BK777" s="315"/>
    </row>
    <row r="778" spans="1:63" x14ac:dyDescent="0.25">
      <c r="A778" s="43"/>
      <c r="B778" s="184" t="s">
        <v>5770</v>
      </c>
      <c r="C778" s="5" t="s">
        <v>4987</v>
      </c>
      <c r="D778" s="172">
        <v>0.34908961999999999</v>
      </c>
      <c r="E778" s="172">
        <v>0.21165522000000001</v>
      </c>
      <c r="F778" s="172">
        <v>7.0015053999999993E-2</v>
      </c>
      <c r="G778" s="172">
        <v>2.3143144000000001E-2</v>
      </c>
      <c r="H778" s="172">
        <v>1.3308617E-3</v>
      </c>
      <c r="I778" s="172">
        <v>2.5785503000000001E-2</v>
      </c>
      <c r="J778" s="172">
        <v>3.1788563E-3</v>
      </c>
      <c r="K778" s="172">
        <v>8.4893723E-5</v>
      </c>
      <c r="L778" s="172">
        <v>1.3896097E-2</v>
      </c>
      <c r="M778" s="172">
        <v>0</v>
      </c>
      <c r="N778" s="172">
        <v>0</v>
      </c>
      <c r="O778" s="172">
        <v>0</v>
      </c>
      <c r="P778" s="199">
        <f t="shared" si="90"/>
        <v>1.5678164444444445</v>
      </c>
      <c r="Q778" s="233">
        <v>60.260658999999997</v>
      </c>
      <c r="R778" s="96">
        <v>53.216459</v>
      </c>
      <c r="S778" s="96">
        <v>5.8122400000000001</v>
      </c>
      <c r="T778" s="96">
        <v>1.8102999999999999E-5</v>
      </c>
      <c r="U778" s="96">
        <v>0.43124000000000001</v>
      </c>
      <c r="V778" s="96">
        <v>0.10841249999999999</v>
      </c>
      <c r="W778" s="96">
        <v>0.69228999999999996</v>
      </c>
      <c r="X778" s="241">
        <f t="shared" si="91"/>
        <v>0.248964689946476</v>
      </c>
      <c r="Y778" s="241">
        <f t="shared" si="92"/>
        <v>8.1577178029999989E-2</v>
      </c>
      <c r="Z778" s="241">
        <f t="shared" si="93"/>
        <v>3.4164501397475996E-2</v>
      </c>
      <c r="AA778" s="241">
        <f t="shared" si="94"/>
        <v>0.13322301051900001</v>
      </c>
      <c r="AB778" s="241">
        <v>4.3457079000000003E-2</v>
      </c>
      <c r="AC778" s="241">
        <v>4.8433690000000003E-6</v>
      </c>
      <c r="AD778" s="241">
        <v>1.992499E-2</v>
      </c>
      <c r="AE778" s="241">
        <v>2.0176231E-5</v>
      </c>
      <c r="AF778" s="241">
        <v>1.7984349E-2</v>
      </c>
      <c r="AG778" s="241">
        <v>1.8574043000000001E-4</v>
      </c>
      <c r="AH778" s="241">
        <v>2.8437414000000001E-2</v>
      </c>
      <c r="AI778" s="241">
        <v>1.1355427E-4</v>
      </c>
      <c r="AJ778" s="241">
        <v>2.043596E-4</v>
      </c>
      <c r="AK778" s="241">
        <v>5.7155752000000001E-5</v>
      </c>
      <c r="AL778" s="241">
        <v>1.7908957999999999E-5</v>
      </c>
      <c r="AM778" s="241">
        <v>5.6317476E-8</v>
      </c>
      <c r="AN778" s="241">
        <v>2.7703341999999998E-3</v>
      </c>
      <c r="AO778" s="241">
        <v>1.1154568E-3</v>
      </c>
      <c r="AP778" s="241">
        <v>1.4482614999999999E-3</v>
      </c>
      <c r="AQ778" s="241">
        <v>3.4130519E-5</v>
      </c>
      <c r="AR778" s="241">
        <v>0.13318888000000001</v>
      </c>
      <c r="AT778" s="193"/>
      <c r="AU778" s="193"/>
      <c r="AV778" s="193"/>
      <c r="AW778" s="193"/>
      <c r="AX778" s="193"/>
      <c r="AY778" s="193"/>
      <c r="AZ778" s="193"/>
      <c r="BA778" s="193"/>
      <c r="BB778" s="193"/>
      <c r="BC778" s="193"/>
      <c r="BD778" s="193"/>
      <c r="BE778" s="315"/>
      <c r="BF778" s="315"/>
      <c r="BG778" s="315"/>
      <c r="BH778" s="315"/>
      <c r="BI778" s="315"/>
      <c r="BJ778" s="315"/>
      <c r="BK778" s="315"/>
    </row>
    <row r="779" spans="1:63" x14ac:dyDescent="0.25">
      <c r="A779" s="43"/>
      <c r="B779" s="184" t="s">
        <v>5770</v>
      </c>
      <c r="C779" s="5" t="s">
        <v>4988</v>
      </c>
      <c r="D779" s="172">
        <v>2.9532850000000002</v>
      </c>
      <c r="E779" s="172">
        <v>0.34317304999999998</v>
      </c>
      <c r="F779" s="172">
        <v>0.21111635000000001</v>
      </c>
      <c r="G779" s="172">
        <v>6.4924202E-2</v>
      </c>
      <c r="H779" s="172">
        <v>1.1163447E-3</v>
      </c>
      <c r="I779" s="172">
        <v>3.8290021E-2</v>
      </c>
      <c r="J779" s="172">
        <v>0.37521937999999999</v>
      </c>
      <c r="K779" s="172">
        <v>1.5151652000000001E-4</v>
      </c>
      <c r="L779" s="172">
        <v>1.9192942</v>
      </c>
      <c r="M779" s="172">
        <v>0</v>
      </c>
      <c r="N779" s="172">
        <v>0</v>
      </c>
      <c r="O779" s="172">
        <v>0</v>
      </c>
      <c r="P779" s="199">
        <f t="shared" si="90"/>
        <v>2.5420225925925921</v>
      </c>
      <c r="Q779" s="233">
        <v>32.733077000000002</v>
      </c>
      <c r="R779" s="96">
        <v>27.392852999999999</v>
      </c>
      <c r="S779" s="96">
        <v>3.8270960000000001</v>
      </c>
      <c r="T779" s="96">
        <v>4.5442999999999998E-5</v>
      </c>
      <c r="U779" s="96">
        <v>0.33994000000000002</v>
      </c>
      <c r="V779" s="96">
        <v>6.1043269999999997E-2</v>
      </c>
      <c r="W779" s="96">
        <v>1.1121000000000001</v>
      </c>
      <c r="X779" s="241">
        <f t="shared" si="91"/>
        <v>0.40877443078254</v>
      </c>
      <c r="Y779" s="241">
        <f t="shared" si="92"/>
        <v>0.28317814798610003</v>
      </c>
      <c r="Z779" s="241">
        <f t="shared" si="93"/>
        <v>5.2390395496439993E-2</v>
      </c>
      <c r="AA779" s="241">
        <f t="shared" si="94"/>
        <v>7.3205887299999994E-2</v>
      </c>
      <c r="AB779" s="241">
        <v>7.0461784E-2</v>
      </c>
      <c r="AC779" s="241">
        <v>9.9391468999999997E-6</v>
      </c>
      <c r="AD779" s="241">
        <v>0.16087171</v>
      </c>
      <c r="AE779" s="241">
        <v>7.7623892000000002E-6</v>
      </c>
      <c r="AF779" s="241">
        <v>5.1704536000000002E-2</v>
      </c>
      <c r="AG779" s="241">
        <v>1.2241644999999999E-4</v>
      </c>
      <c r="AH779" s="241">
        <v>4.6117971000000001E-2</v>
      </c>
      <c r="AI779" s="241">
        <v>3.6140063999999999E-4</v>
      </c>
      <c r="AJ779" s="241">
        <v>5.8950230999999995E-4</v>
      </c>
      <c r="AK779" s="241">
        <v>2.4990089000000002E-4</v>
      </c>
      <c r="AL779" s="241">
        <v>9.1042860000000006E-5</v>
      </c>
      <c r="AM779" s="241">
        <v>3.1119643999999998E-7</v>
      </c>
      <c r="AN779" s="241">
        <v>1.5678137E-3</v>
      </c>
      <c r="AO779" s="241">
        <v>1.9265655E-3</v>
      </c>
      <c r="AP779" s="241">
        <v>1.4858874000000001E-3</v>
      </c>
      <c r="AQ779" s="241">
        <v>4.5690543E-3</v>
      </c>
      <c r="AR779" s="241">
        <v>6.8636832999999994E-2</v>
      </c>
      <c r="AT779" s="193"/>
      <c r="AU779" s="193"/>
      <c r="AV779" s="193"/>
      <c r="AW779" s="193"/>
      <c r="AX779" s="193"/>
      <c r="AY779" s="193"/>
      <c r="AZ779" s="193"/>
      <c r="BA779" s="193"/>
      <c r="BB779" s="193"/>
      <c r="BC779" s="193"/>
      <c r="BD779" s="193"/>
      <c r="BE779" s="315"/>
      <c r="BF779" s="315"/>
      <c r="BG779" s="315"/>
      <c r="BH779" s="315"/>
      <c r="BI779" s="315"/>
      <c r="BJ779" s="315"/>
      <c r="BK779" s="315"/>
    </row>
    <row r="780" spans="1:63" x14ac:dyDescent="0.25">
      <c r="A780" s="43"/>
      <c r="B780" s="184" t="s">
        <v>5770</v>
      </c>
      <c r="C780" s="5" t="s">
        <v>6744</v>
      </c>
      <c r="D780" s="172">
        <v>0.88048013999999997</v>
      </c>
      <c r="E780" s="172">
        <v>0.42211947999999999</v>
      </c>
      <c r="F780" s="172">
        <v>0.16910744</v>
      </c>
      <c r="G780" s="172">
        <v>6.6148169000000007E-2</v>
      </c>
      <c r="H780" s="172">
        <v>1.3998534000000001E-3</v>
      </c>
      <c r="I780" s="172">
        <v>3.8888023000000001E-2</v>
      </c>
      <c r="J780" s="172">
        <v>2.0872505999999999E-2</v>
      </c>
      <c r="K780" s="172">
        <v>5.8481289000000001E-4</v>
      </c>
      <c r="L780" s="172">
        <v>0.16135985</v>
      </c>
      <c r="M780" s="172">
        <v>0</v>
      </c>
      <c r="N780" s="172">
        <v>0</v>
      </c>
      <c r="O780" s="172">
        <v>0</v>
      </c>
      <c r="P780" s="199">
        <f t="shared" si="90"/>
        <v>3.1268109629629626</v>
      </c>
      <c r="Q780" s="233">
        <v>72.116955000000004</v>
      </c>
      <c r="R780" s="96">
        <v>55.925037000000003</v>
      </c>
      <c r="S780" s="96">
        <v>13.34872</v>
      </c>
      <c r="T780" s="96">
        <v>4.1644000000000003E-5</v>
      </c>
      <c r="U780" s="96">
        <v>0.71233000000000002</v>
      </c>
      <c r="V780" s="96">
        <v>0.23872589999999999</v>
      </c>
      <c r="W780" s="96">
        <v>1.8920999999999999</v>
      </c>
      <c r="X780" s="241">
        <f t="shared" si="91"/>
        <v>0.45446373783782995</v>
      </c>
      <c r="Y780" s="241">
        <f t="shared" si="92"/>
        <v>0.25014986717029997</v>
      </c>
      <c r="Z780" s="241">
        <f t="shared" si="93"/>
        <v>6.319588026752998E-2</v>
      </c>
      <c r="AA780" s="241">
        <f t="shared" si="94"/>
        <v>0.1411179904</v>
      </c>
      <c r="AB780" s="241">
        <v>8.6667420999999994E-2</v>
      </c>
      <c r="AC780" s="241">
        <v>7.7615004000000006E-5</v>
      </c>
      <c r="AD780" s="241">
        <v>0.12502932</v>
      </c>
      <c r="AE780" s="241">
        <v>7.6476662999999998E-6</v>
      </c>
      <c r="AF780" s="241">
        <v>3.7955111E-2</v>
      </c>
      <c r="AG780" s="241">
        <v>4.1275250000000002E-4</v>
      </c>
      <c r="AH780" s="241">
        <v>5.6722970999999997E-2</v>
      </c>
      <c r="AI780" s="241">
        <v>2.8935674999999998E-4</v>
      </c>
      <c r="AJ780" s="241">
        <v>5.1077236000000002E-4</v>
      </c>
      <c r="AK780" s="241">
        <v>3.1066737999999998E-4</v>
      </c>
      <c r="AL780" s="241">
        <v>5.8771277999999997E-5</v>
      </c>
      <c r="AM780" s="241">
        <v>2.0599953000000001E-7</v>
      </c>
      <c r="AN780" s="241">
        <v>2.0861435000000001E-3</v>
      </c>
      <c r="AO780" s="241">
        <v>1.2346358E-3</v>
      </c>
      <c r="AP780" s="241">
        <v>1.9823561999999999E-3</v>
      </c>
      <c r="AQ780" s="241">
        <v>1.0714704000000001E-3</v>
      </c>
      <c r="AR780" s="241">
        <v>0.14004652000000001</v>
      </c>
      <c r="AT780" s="193"/>
      <c r="AU780" s="193"/>
      <c r="AV780" s="193"/>
      <c r="AW780" s="193"/>
      <c r="AX780" s="193"/>
      <c r="AY780" s="193"/>
      <c r="AZ780" s="193"/>
      <c r="BA780" s="193"/>
      <c r="BB780" s="193"/>
      <c r="BC780" s="193"/>
      <c r="BD780" s="193"/>
      <c r="BE780" s="315"/>
      <c r="BF780" s="315"/>
      <c r="BG780" s="315"/>
      <c r="BH780" s="315"/>
      <c r="BI780" s="315"/>
      <c r="BJ780" s="315"/>
      <c r="BK780" s="315"/>
    </row>
    <row r="781" spans="1:63" x14ac:dyDescent="0.25">
      <c r="A781" s="45" t="s">
        <v>456</v>
      </c>
      <c r="B781" s="45"/>
      <c r="C781" s="9"/>
      <c r="D781" s="195"/>
      <c r="E781" s="195"/>
      <c r="F781" s="195"/>
      <c r="G781" s="195"/>
      <c r="H781" s="195"/>
      <c r="I781" s="195"/>
      <c r="J781" s="195"/>
      <c r="K781" s="195"/>
      <c r="L781" s="195"/>
      <c r="M781" s="195"/>
      <c r="N781" s="195"/>
      <c r="O781" s="195"/>
      <c r="P781" s="195"/>
      <c r="Q781" s="239"/>
      <c r="R781" s="97"/>
      <c r="S781" s="97"/>
      <c r="T781" s="97"/>
      <c r="U781" s="97"/>
      <c r="V781" s="97"/>
      <c r="W781" s="99"/>
      <c r="X781" s="258"/>
      <c r="Y781" s="258"/>
      <c r="Z781" s="258"/>
      <c r="AA781" s="258"/>
      <c r="AB781" s="258"/>
      <c r="AC781" s="258"/>
      <c r="AD781" s="258"/>
      <c r="AE781" s="258"/>
      <c r="AF781" s="258"/>
      <c r="AG781" s="258"/>
      <c r="AH781" s="258"/>
      <c r="AI781" s="258"/>
      <c r="AJ781" s="258"/>
      <c r="AK781" s="258"/>
      <c r="AL781" s="258"/>
      <c r="AM781" s="258"/>
      <c r="AN781" s="258"/>
      <c r="AO781" s="258"/>
      <c r="AP781" s="258"/>
      <c r="AQ781" s="258"/>
      <c r="AR781" s="258"/>
      <c r="AT781" s="193"/>
      <c r="AU781" s="193"/>
      <c r="AV781" s="193"/>
      <c r="AW781" s="193"/>
      <c r="AX781" s="193"/>
      <c r="AY781" s="193"/>
      <c r="AZ781" s="193"/>
      <c r="BA781" s="193"/>
      <c r="BB781" s="193"/>
      <c r="BC781" s="193"/>
      <c r="BD781" s="193"/>
      <c r="BE781" s="315"/>
      <c r="BF781" s="315"/>
      <c r="BG781" s="315"/>
      <c r="BH781" s="315"/>
      <c r="BI781" s="315"/>
      <c r="BJ781" s="315"/>
      <c r="BK781" s="315"/>
    </row>
    <row r="782" spans="1:63" x14ac:dyDescent="0.25">
      <c r="A782" s="9"/>
      <c r="B782" s="184" t="s">
        <v>5770</v>
      </c>
      <c r="C782" s="25" t="s">
        <v>5418</v>
      </c>
      <c r="D782" s="193">
        <v>0.97738082000000004</v>
      </c>
      <c r="E782" s="193">
        <v>0.67673781</v>
      </c>
      <c r="F782" s="193">
        <v>0.22149342999999999</v>
      </c>
      <c r="G782" s="193">
        <v>1.5392326E-2</v>
      </c>
      <c r="H782" s="193">
        <v>1.4859691E-2</v>
      </c>
      <c r="I782" s="193">
        <v>2.6478349000000002E-2</v>
      </c>
      <c r="J782" s="193">
        <v>7.6114141E-3</v>
      </c>
      <c r="K782" s="193">
        <v>8.4530283999999996E-5</v>
      </c>
      <c r="L782" s="193">
        <v>1.4723273E-2</v>
      </c>
      <c r="M782" s="193">
        <v>0</v>
      </c>
      <c r="N782" s="193">
        <v>0</v>
      </c>
      <c r="O782" s="193">
        <v>0</v>
      </c>
      <c r="P782" s="199">
        <f t="shared" ref="P782:P787" si="95">E782/0.135</f>
        <v>5.0128726666666665</v>
      </c>
      <c r="Q782" s="240">
        <v>141.5412</v>
      </c>
      <c r="R782" s="99">
        <v>68.627133000000001</v>
      </c>
      <c r="S782" s="99">
        <v>8.0231200000000005</v>
      </c>
      <c r="T782" s="99">
        <v>5.3359000000000002E-5</v>
      </c>
      <c r="U782" s="99">
        <v>25.722000000000001</v>
      </c>
      <c r="V782" s="99">
        <v>0.38289676</v>
      </c>
      <c r="W782" s="99">
        <v>38.786000000000001</v>
      </c>
      <c r="X782" s="241">
        <f t="shared" ref="X782:X787" si="96">SUM(Y782:AA782)</f>
        <v>0.49869012974117505</v>
      </c>
      <c r="Y782" s="241">
        <f t="shared" ref="Y782:Y787" si="97">SUM(AB782:AG782)</f>
        <v>0.19414794653300002</v>
      </c>
      <c r="Z782" s="241">
        <f t="shared" ref="Z782:Z787" si="98">SUM(AH782:AP782)</f>
        <v>0.132992221879175</v>
      </c>
      <c r="AA782" s="241">
        <f t="shared" ref="AA782:AA787" si="99">SUM(AQ782:AR782)</f>
        <v>0.17154996132900002</v>
      </c>
      <c r="AB782" s="258">
        <v>0.13842603000000001</v>
      </c>
      <c r="AC782" s="258">
        <v>1.6652963E-5</v>
      </c>
      <c r="AD782" s="258">
        <v>1.401879E-2</v>
      </c>
      <c r="AE782" s="258">
        <v>1.5539689999999999E-5</v>
      </c>
      <c r="AF782" s="258">
        <v>4.1418969999999999E-2</v>
      </c>
      <c r="AG782" s="258">
        <v>2.5196388000000002E-4</v>
      </c>
      <c r="AH782" s="258">
        <v>9.0587485999999995E-2</v>
      </c>
      <c r="AI782" s="258">
        <v>3.3854141999999999E-4</v>
      </c>
      <c r="AJ782" s="258">
        <v>1.3050826000000001E-4</v>
      </c>
      <c r="AK782" s="258">
        <v>1.6836008999999999E-4</v>
      </c>
      <c r="AL782" s="258">
        <v>1.2350256000000001E-5</v>
      </c>
      <c r="AM782" s="258">
        <v>3.8553175000000001E-8</v>
      </c>
      <c r="AN782" s="258">
        <v>3.4989240999999997E-2</v>
      </c>
      <c r="AO782" s="258">
        <v>1.7695510000000001E-3</v>
      </c>
      <c r="AP782" s="258">
        <v>4.9961453000000001E-3</v>
      </c>
      <c r="AQ782" s="258">
        <v>3.7991329000000003E-5</v>
      </c>
      <c r="AR782" s="258">
        <v>0.17151197000000001</v>
      </c>
      <c r="AT782" s="193"/>
      <c r="AU782" s="193"/>
      <c r="AV782" s="193"/>
      <c r="AW782" s="193"/>
      <c r="AX782" s="193"/>
      <c r="AY782" s="193"/>
      <c r="AZ782" s="193"/>
      <c r="BA782" s="193"/>
      <c r="BB782" s="193"/>
      <c r="BC782" s="193"/>
      <c r="BD782" s="193"/>
      <c r="BE782" s="315"/>
      <c r="BF782" s="315"/>
      <c r="BG782" s="315"/>
      <c r="BH782" s="315"/>
      <c r="BI782" s="315"/>
      <c r="BJ782" s="315"/>
      <c r="BK782" s="315"/>
    </row>
    <row r="783" spans="1:63" x14ac:dyDescent="0.25">
      <c r="A783" s="9"/>
      <c r="B783" s="184" t="s">
        <v>5770</v>
      </c>
      <c r="C783" s="25" t="s">
        <v>5419</v>
      </c>
      <c r="D783" s="193">
        <v>13.172153</v>
      </c>
      <c r="E783" s="193">
        <v>11.607250000000001</v>
      </c>
      <c r="F783" s="193">
        <v>1.2319389000000001</v>
      </c>
      <c r="G783" s="193">
        <v>4.3066618000000001E-2</v>
      </c>
      <c r="H783" s="193">
        <v>5.6568146E-2</v>
      </c>
      <c r="I783" s="193">
        <v>7.5216305999999997E-2</v>
      </c>
      <c r="J783" s="193">
        <v>3.3850035000000001E-2</v>
      </c>
      <c r="K783" s="193">
        <v>5.9665255E-3</v>
      </c>
      <c r="L783" s="193">
        <v>0.11829645</v>
      </c>
      <c r="M783" s="193">
        <v>0</v>
      </c>
      <c r="N783" s="193">
        <v>0</v>
      </c>
      <c r="O783" s="193">
        <v>0</v>
      </c>
      <c r="P783" s="199">
        <f t="shared" si="95"/>
        <v>85.979629629629628</v>
      </c>
      <c r="Q783" s="240">
        <v>1590.576</v>
      </c>
      <c r="R783" s="99">
        <v>1346.2612999999999</v>
      </c>
      <c r="S783" s="99">
        <v>23.12632</v>
      </c>
      <c r="T783" s="99">
        <v>1.1115000000000001E-3</v>
      </c>
      <c r="U783" s="99">
        <v>27.884</v>
      </c>
      <c r="V783" s="99">
        <v>0.68325899999999995</v>
      </c>
      <c r="W783" s="99">
        <v>192.62</v>
      </c>
      <c r="X783" s="241">
        <f t="shared" si="96"/>
        <v>7.7144364853350504</v>
      </c>
      <c r="Y783" s="241">
        <f t="shared" si="97"/>
        <v>2.6907464760400002</v>
      </c>
      <c r="Z783" s="241">
        <f t="shared" si="98"/>
        <v>1.64523411513505</v>
      </c>
      <c r="AA783" s="241">
        <f t="shared" si="99"/>
        <v>3.37845589416</v>
      </c>
      <c r="AB783" s="258">
        <v>2.3823861000000002</v>
      </c>
      <c r="AC783" s="258">
        <v>1.0115269999999999E-3</v>
      </c>
      <c r="AD783" s="258">
        <v>5.4009094000000001E-2</v>
      </c>
      <c r="AE783" s="258">
        <v>1.5854775E-4</v>
      </c>
      <c r="AF783" s="258">
        <v>0.25245341999999998</v>
      </c>
      <c r="AG783" s="258">
        <v>7.2778728999999996E-4</v>
      </c>
      <c r="AH783" s="258">
        <v>1.5591044000000001</v>
      </c>
      <c r="AI783" s="258">
        <v>1.8292809000000001E-3</v>
      </c>
      <c r="AJ783" s="258">
        <v>3.6379928000000001E-4</v>
      </c>
      <c r="AK783" s="258">
        <v>8.0263842999999996E-4</v>
      </c>
      <c r="AL783" s="258">
        <v>3.7359235999999998E-5</v>
      </c>
      <c r="AM783" s="258">
        <v>1.5768905E-7</v>
      </c>
      <c r="AN783" s="258">
        <v>3.8949459999999998E-2</v>
      </c>
      <c r="AO783" s="258">
        <v>3.9723526000000004E-3</v>
      </c>
      <c r="AP783" s="258">
        <v>4.0174666999999997E-2</v>
      </c>
      <c r="AQ783" s="258">
        <v>3.3199416000000002E-4</v>
      </c>
      <c r="AR783" s="258">
        <v>3.3781238999999998</v>
      </c>
      <c r="AT783" s="193"/>
      <c r="AU783" s="193"/>
      <c r="AV783" s="193"/>
      <c r="AW783" s="193"/>
      <c r="AX783" s="193"/>
      <c r="AY783" s="193"/>
      <c r="AZ783" s="193"/>
      <c r="BA783" s="193"/>
      <c r="BB783" s="193"/>
      <c r="BC783" s="193"/>
      <c r="BD783" s="193"/>
      <c r="BE783" s="315"/>
      <c r="BF783" s="315"/>
      <c r="BG783" s="315"/>
      <c r="BH783" s="315"/>
      <c r="BI783" s="315"/>
      <c r="BJ783" s="315"/>
      <c r="BK783" s="315"/>
    </row>
    <row r="784" spans="1:63" x14ac:dyDescent="0.25">
      <c r="A784" s="9"/>
      <c r="B784" s="184" t="s">
        <v>5770</v>
      </c>
      <c r="C784" s="25" t="s">
        <v>5420</v>
      </c>
      <c r="D784" s="193">
        <v>4.3128887999999996</v>
      </c>
      <c r="E784" s="193">
        <v>3.6462655000000002</v>
      </c>
      <c r="F784" s="193">
        <v>0.51043868000000003</v>
      </c>
      <c r="G784" s="193">
        <v>2.3641005E-2</v>
      </c>
      <c r="H784" s="193">
        <v>2.6749004999999999E-2</v>
      </c>
      <c r="I784" s="193">
        <v>4.2411045000000001E-2</v>
      </c>
      <c r="J784" s="193">
        <v>1.7086153E-2</v>
      </c>
      <c r="K784" s="193">
        <v>1.6709749000000001E-3</v>
      </c>
      <c r="L784" s="193">
        <v>4.4626448999999999E-2</v>
      </c>
      <c r="M784" s="193">
        <v>0</v>
      </c>
      <c r="N784" s="193">
        <v>0</v>
      </c>
      <c r="O784" s="193">
        <v>0</v>
      </c>
      <c r="P784" s="199">
        <f t="shared" si="95"/>
        <v>27.009374074074074</v>
      </c>
      <c r="Q784" s="240">
        <v>537.01644999999996</v>
      </c>
      <c r="R784" s="99">
        <v>415.33893999999998</v>
      </c>
      <c r="S784" s="99">
        <v>12.555759999999999</v>
      </c>
      <c r="T784" s="99">
        <v>3.4755000000000002E-4</v>
      </c>
      <c r="U784" s="99">
        <v>27.297999999999998</v>
      </c>
      <c r="V784" s="99">
        <v>0.4794042</v>
      </c>
      <c r="W784" s="99">
        <v>81.343999999999994</v>
      </c>
      <c r="X784" s="241">
        <f t="shared" si="96"/>
        <v>2.463813122530135</v>
      </c>
      <c r="Y784" s="241">
        <f t="shared" si="97"/>
        <v>0.87641068141700007</v>
      </c>
      <c r="Z784" s="241">
        <f t="shared" si="98"/>
        <v>0.54564931207313505</v>
      </c>
      <c r="AA784" s="241">
        <f t="shared" si="99"/>
        <v>1.0417531290399999</v>
      </c>
      <c r="AB784" s="258">
        <v>0.74803149000000002</v>
      </c>
      <c r="AC784" s="258">
        <v>2.8439798999999998E-4</v>
      </c>
      <c r="AD784" s="258">
        <v>2.5593980999999998E-2</v>
      </c>
      <c r="AE784" s="258">
        <v>5.5859836999999998E-5</v>
      </c>
      <c r="AF784" s="258">
        <v>0.10205015000000001</v>
      </c>
      <c r="AG784" s="258">
        <v>3.9480259000000001E-4</v>
      </c>
      <c r="AH784" s="258">
        <v>0.48953247999999999</v>
      </c>
      <c r="AI784" s="258">
        <v>7.6514213000000004E-4</v>
      </c>
      <c r="AJ784" s="258">
        <v>1.9979496E-4</v>
      </c>
      <c r="AK784" s="258">
        <v>3.5336950999999999E-4</v>
      </c>
      <c r="AL784" s="258">
        <v>1.9837547999999999E-5</v>
      </c>
      <c r="AM784" s="258">
        <v>7.3025134999999994E-8</v>
      </c>
      <c r="AN784" s="258">
        <v>3.7417292999999997E-2</v>
      </c>
      <c r="AO784" s="258">
        <v>2.5267648999999998E-3</v>
      </c>
      <c r="AP784" s="258">
        <v>1.4834557E-2</v>
      </c>
      <c r="AQ784" s="258">
        <v>1.2302904000000001E-4</v>
      </c>
      <c r="AR784" s="258">
        <v>1.0416300999999999</v>
      </c>
      <c r="AT784" s="193"/>
      <c r="AU784" s="193"/>
      <c r="AV784" s="193"/>
      <c r="AW784" s="193"/>
      <c r="AX784" s="193"/>
      <c r="AY784" s="193"/>
      <c r="AZ784" s="193"/>
      <c r="BA784" s="193"/>
      <c r="BB784" s="193"/>
      <c r="BC784" s="193"/>
      <c r="BD784" s="193"/>
      <c r="BE784" s="315"/>
      <c r="BF784" s="315"/>
      <c r="BG784" s="315"/>
      <c r="BH784" s="315"/>
      <c r="BI784" s="315"/>
      <c r="BJ784" s="315"/>
      <c r="BK784" s="315"/>
    </row>
    <row r="785" spans="1:63" x14ac:dyDescent="0.25">
      <c r="A785" s="9"/>
      <c r="B785" s="184" t="s">
        <v>5770</v>
      </c>
      <c r="C785" s="25" t="s">
        <v>5421</v>
      </c>
      <c r="D785" s="193">
        <v>10.453571999999999</v>
      </c>
      <c r="E785" s="193">
        <v>8.5203878999999993</v>
      </c>
      <c r="F785" s="193">
        <v>1.2548843999999999</v>
      </c>
      <c r="G785" s="193">
        <v>0.16314013999999999</v>
      </c>
      <c r="H785" s="193">
        <v>4.4675737E-2</v>
      </c>
      <c r="I785" s="193">
        <v>0.22927930999999999</v>
      </c>
      <c r="J785" s="193">
        <v>4.3970336999999998E-2</v>
      </c>
      <c r="K785" s="193">
        <v>3.7850182999999999E-3</v>
      </c>
      <c r="L785" s="193">
        <v>0.19344934999999999</v>
      </c>
      <c r="M785" s="193">
        <v>0</v>
      </c>
      <c r="N785" s="193">
        <v>0</v>
      </c>
      <c r="O785" s="193">
        <v>0</v>
      </c>
      <c r="P785" s="199">
        <f t="shared" si="95"/>
        <v>63.113984444444434</v>
      </c>
      <c r="Q785" s="240">
        <v>1404.8530000000001</v>
      </c>
      <c r="R785" s="99">
        <v>943.09541000000002</v>
      </c>
      <c r="S785" s="99">
        <v>109.1664</v>
      </c>
      <c r="T785" s="99">
        <v>7.4470000000000005E-4</v>
      </c>
      <c r="U785" s="99">
        <v>36.362000000000002</v>
      </c>
      <c r="V785" s="99">
        <v>2.3384680000000002</v>
      </c>
      <c r="W785" s="99">
        <v>313.89</v>
      </c>
      <c r="X785" s="241">
        <f t="shared" si="96"/>
        <v>5.7795905694790699</v>
      </c>
      <c r="Y785" s="241">
        <f t="shared" si="97"/>
        <v>2.1778960492000001</v>
      </c>
      <c r="Z785" s="241">
        <f t="shared" si="98"/>
        <v>1.2360067026790698</v>
      </c>
      <c r="AA785" s="241">
        <f t="shared" si="99"/>
        <v>2.3656878176</v>
      </c>
      <c r="AB785" s="258">
        <v>1.7487172</v>
      </c>
      <c r="AC785" s="258">
        <v>5.1626077000000001E-4</v>
      </c>
      <c r="AD785" s="258">
        <v>0.15133290999999999</v>
      </c>
      <c r="AE785" s="258">
        <v>1.2120723E-4</v>
      </c>
      <c r="AF785" s="258">
        <v>0.27372945999999998</v>
      </c>
      <c r="AG785" s="258">
        <v>3.4790111999999998E-3</v>
      </c>
      <c r="AH785" s="258">
        <v>1.1444327000000001</v>
      </c>
      <c r="AI785" s="258">
        <v>1.9307324E-3</v>
      </c>
      <c r="AJ785" s="258">
        <v>1.4324000999999999E-3</v>
      </c>
      <c r="AK785" s="258">
        <v>9.7005699000000001E-4</v>
      </c>
      <c r="AL785" s="258">
        <v>1.2697792E-4</v>
      </c>
      <c r="AM785" s="258">
        <v>4.1886907000000001E-7</v>
      </c>
      <c r="AN785" s="258">
        <v>5.0560877999999997E-2</v>
      </c>
      <c r="AO785" s="258">
        <v>6.0775934000000002E-3</v>
      </c>
      <c r="AP785" s="258">
        <v>3.0474945E-2</v>
      </c>
      <c r="AQ785" s="258">
        <v>4.0251760000000001E-4</v>
      </c>
      <c r="AR785" s="258">
        <v>2.3652853</v>
      </c>
      <c r="AT785" s="193"/>
      <c r="AU785" s="193"/>
      <c r="AV785" s="193"/>
      <c r="AW785" s="193"/>
      <c r="AX785" s="193"/>
      <c r="AY785" s="193"/>
      <c r="AZ785" s="193"/>
      <c r="BA785" s="193"/>
      <c r="BB785" s="193"/>
      <c r="BC785" s="193"/>
      <c r="BD785" s="193"/>
      <c r="BE785" s="315"/>
      <c r="BF785" s="315"/>
      <c r="BG785" s="315"/>
      <c r="BH785" s="315"/>
      <c r="BI785" s="315"/>
      <c r="BJ785" s="315"/>
      <c r="BK785" s="315"/>
    </row>
    <row r="786" spans="1:63" x14ac:dyDescent="0.25">
      <c r="A786" s="9"/>
      <c r="B786" s="184" t="s">
        <v>5770</v>
      </c>
      <c r="C786" s="25" t="s">
        <v>5422</v>
      </c>
      <c r="D786" s="193">
        <v>7.2578157000000001</v>
      </c>
      <c r="E786" s="193">
        <v>6.1951765999999999</v>
      </c>
      <c r="F786" s="193">
        <v>0.78032062000000002</v>
      </c>
      <c r="G786" s="193">
        <v>4.0530734999999998E-2</v>
      </c>
      <c r="H786" s="193">
        <v>3.7150506E-2</v>
      </c>
      <c r="I786" s="193">
        <v>6.6146918999999998E-2</v>
      </c>
      <c r="J786" s="193">
        <v>2.8248013999999998E-2</v>
      </c>
      <c r="K786" s="193">
        <v>3.0404537000000001E-3</v>
      </c>
      <c r="L786" s="193">
        <v>0.10720183</v>
      </c>
      <c r="M786" s="193">
        <v>0</v>
      </c>
      <c r="N786" s="193">
        <v>0</v>
      </c>
      <c r="O786" s="193">
        <v>0</v>
      </c>
      <c r="P786" s="199">
        <f t="shared" si="95"/>
        <v>45.890197037037034</v>
      </c>
      <c r="Q786" s="240">
        <v>1030.1310000000001</v>
      </c>
      <c r="R786" s="99">
        <v>710.86420999999996</v>
      </c>
      <c r="S786" s="99">
        <v>22.294160000000002</v>
      </c>
      <c r="T786" s="99">
        <v>5.9332000000000005E-4</v>
      </c>
      <c r="U786" s="99">
        <v>29.367999999999999</v>
      </c>
      <c r="V786" s="99">
        <v>0.67399109999999995</v>
      </c>
      <c r="W786" s="99">
        <v>266.93</v>
      </c>
      <c r="X786" s="241">
        <f t="shared" si="96"/>
        <v>4.1693246063797504</v>
      </c>
      <c r="Y786" s="241">
        <f t="shared" si="97"/>
        <v>1.4838529320060001</v>
      </c>
      <c r="Z786" s="241">
        <f t="shared" si="98"/>
        <v>0.90197042252375015</v>
      </c>
      <c r="AA786" s="241">
        <f t="shared" si="99"/>
        <v>1.78350125185</v>
      </c>
      <c r="AB786" s="258">
        <v>1.2714059</v>
      </c>
      <c r="AC786" s="258">
        <v>4.2818190000000001E-4</v>
      </c>
      <c r="AD786" s="258">
        <v>4.9464090000000002E-2</v>
      </c>
      <c r="AE786" s="258">
        <v>9.0190956000000004E-5</v>
      </c>
      <c r="AF786" s="258">
        <v>0.16176119999999999</v>
      </c>
      <c r="AG786" s="258">
        <v>7.0336914999999996E-4</v>
      </c>
      <c r="AH786" s="258">
        <v>0.83204451000000001</v>
      </c>
      <c r="AI786" s="258">
        <v>1.1697832E-3</v>
      </c>
      <c r="AJ786" s="258">
        <v>3.4323003000000002E-4</v>
      </c>
      <c r="AK786" s="258">
        <v>6.4085151000000003E-4</v>
      </c>
      <c r="AL786" s="258">
        <v>3.4763793000000002E-5</v>
      </c>
      <c r="AM786" s="258">
        <v>1.3409075E-7</v>
      </c>
      <c r="AN786" s="258">
        <v>4.0912239000000003E-2</v>
      </c>
      <c r="AO786" s="258">
        <v>3.5982448999999999E-3</v>
      </c>
      <c r="AP786" s="258">
        <v>2.3226666E-2</v>
      </c>
      <c r="AQ786" s="258">
        <v>2.7825184999999999E-4</v>
      </c>
      <c r="AR786" s="258">
        <v>1.783223</v>
      </c>
      <c r="AT786" s="193"/>
      <c r="AU786" s="193"/>
      <c r="AV786" s="193"/>
      <c r="AW786" s="193"/>
      <c r="AX786" s="193"/>
      <c r="AY786" s="193"/>
      <c r="AZ786" s="193"/>
      <c r="BA786" s="193"/>
      <c r="BB786" s="193"/>
      <c r="BC786" s="193"/>
      <c r="BD786" s="193"/>
      <c r="BE786" s="315"/>
      <c r="BF786" s="315"/>
      <c r="BG786" s="315"/>
      <c r="BH786" s="315"/>
      <c r="BI786" s="315"/>
      <c r="BJ786" s="315"/>
      <c r="BK786" s="315"/>
    </row>
    <row r="787" spans="1:63" x14ac:dyDescent="0.25">
      <c r="A787" s="9"/>
      <c r="B787" s="184" t="s">
        <v>5770</v>
      </c>
      <c r="C787" s="25" t="s">
        <v>5423</v>
      </c>
      <c r="D787" s="193">
        <v>6.3768355999999997</v>
      </c>
      <c r="E787" s="193">
        <v>5.3795153999999998</v>
      </c>
      <c r="F787" s="193">
        <v>0.71596877000000003</v>
      </c>
      <c r="G787" s="193">
        <v>4.1171625000000003E-2</v>
      </c>
      <c r="H787" s="193">
        <v>3.4305216999999999E-2</v>
      </c>
      <c r="I787" s="193">
        <v>6.6048134999999994E-2</v>
      </c>
      <c r="J787" s="193">
        <v>2.7959115999999999E-2</v>
      </c>
      <c r="K787" s="193">
        <v>2.5988402999999999E-3</v>
      </c>
      <c r="L787" s="193">
        <v>0.10926853</v>
      </c>
      <c r="M787" s="193">
        <v>0</v>
      </c>
      <c r="N787" s="193">
        <v>0</v>
      </c>
      <c r="O787" s="193">
        <v>0</v>
      </c>
      <c r="P787" s="199">
        <f t="shared" si="95"/>
        <v>39.848262222222218</v>
      </c>
      <c r="Q787" s="240">
        <v>960.59938999999997</v>
      </c>
      <c r="R787" s="99">
        <v>614.84388999999999</v>
      </c>
      <c r="S787" s="99">
        <v>22.777999999999999</v>
      </c>
      <c r="T787" s="99">
        <v>5.1533000000000004E-4</v>
      </c>
      <c r="U787" s="99">
        <v>29.771999999999998</v>
      </c>
      <c r="V787" s="99">
        <v>0.68499089999999996</v>
      </c>
      <c r="W787" s="99">
        <v>292.52</v>
      </c>
      <c r="X787" s="241">
        <f t="shared" si="96"/>
        <v>3.6373297230938597</v>
      </c>
      <c r="Y787" s="241">
        <f t="shared" si="97"/>
        <v>1.3045004333320003</v>
      </c>
      <c r="Z787" s="241">
        <f t="shared" si="98"/>
        <v>0.79035996700185995</v>
      </c>
      <c r="AA787" s="241">
        <f t="shared" si="99"/>
        <v>1.5424693227599999</v>
      </c>
      <c r="AB787" s="258">
        <v>1.1039775000000001</v>
      </c>
      <c r="AC787" s="258">
        <v>3.3171322000000002E-4</v>
      </c>
      <c r="AD787" s="258">
        <v>5.0194783999999999E-2</v>
      </c>
      <c r="AE787" s="258">
        <v>8.0025951999999998E-5</v>
      </c>
      <c r="AF787" s="258">
        <v>0.14919736</v>
      </c>
      <c r="AG787" s="258">
        <v>7.1905015999999995E-4</v>
      </c>
      <c r="AH787" s="258">
        <v>0.72247417999999997</v>
      </c>
      <c r="AI787" s="258">
        <v>1.0764971000000001E-3</v>
      </c>
      <c r="AJ787" s="258">
        <v>3.4884848E-4</v>
      </c>
      <c r="AK787" s="258">
        <v>6.3022836000000001E-4</v>
      </c>
      <c r="AL787" s="258">
        <v>3.5265572E-5</v>
      </c>
      <c r="AM787" s="258">
        <v>1.3378986E-7</v>
      </c>
      <c r="AN787" s="258">
        <v>4.1495035E-2</v>
      </c>
      <c r="AO787" s="258">
        <v>3.6002307000000001E-3</v>
      </c>
      <c r="AP787" s="258">
        <v>2.0699548000000002E-2</v>
      </c>
      <c r="AQ787" s="258">
        <v>2.7862276000000002E-4</v>
      </c>
      <c r="AR787" s="258">
        <v>1.5421906999999999</v>
      </c>
      <c r="AT787" s="193"/>
      <c r="AU787" s="193"/>
      <c r="AV787" s="193"/>
      <c r="AW787" s="193"/>
      <c r="AX787" s="193"/>
      <c r="AY787" s="193"/>
      <c r="AZ787" s="193"/>
      <c r="BA787" s="193"/>
      <c r="BB787" s="193"/>
      <c r="BC787" s="193"/>
      <c r="BD787" s="193"/>
      <c r="BE787" s="315"/>
      <c r="BF787" s="315"/>
      <c r="BG787" s="315"/>
      <c r="BH787" s="315"/>
      <c r="BI787" s="315"/>
      <c r="BJ787" s="315"/>
      <c r="BK787" s="315"/>
    </row>
    <row r="788" spans="1:63" x14ac:dyDescent="0.25">
      <c r="A788" s="45" t="s">
        <v>4350</v>
      </c>
      <c r="B788" s="45"/>
      <c r="C788" s="9"/>
      <c r="D788" s="195"/>
      <c r="E788" s="195"/>
      <c r="F788" s="195"/>
      <c r="G788" s="195"/>
      <c r="H788" s="195"/>
      <c r="I788" s="195"/>
      <c r="J788" s="195"/>
      <c r="K788" s="195"/>
      <c r="L788" s="195"/>
      <c r="M788" s="195"/>
      <c r="N788" s="195"/>
      <c r="O788" s="195"/>
      <c r="P788" s="195"/>
      <c r="Q788" s="239"/>
      <c r="R788" s="97"/>
      <c r="S788" s="97"/>
      <c r="T788" s="97"/>
      <c r="U788" s="97"/>
      <c r="V788" s="97"/>
      <c r="W788" s="97"/>
      <c r="X788" s="259"/>
      <c r="Y788" s="259"/>
      <c r="Z788" s="259"/>
      <c r="AA788" s="258"/>
      <c r="AB788" s="258"/>
      <c r="AC788" s="258"/>
      <c r="AD788" s="258"/>
      <c r="AE788" s="258"/>
      <c r="AF788" s="258"/>
      <c r="AG788" s="258"/>
      <c r="AH788" s="258"/>
      <c r="AI788" s="258"/>
      <c r="AJ788" s="258"/>
      <c r="AK788" s="258"/>
      <c r="AL788" s="258"/>
      <c r="AM788" s="258"/>
      <c r="AN788" s="258"/>
      <c r="AO788" s="258"/>
      <c r="AP788" s="258"/>
      <c r="AQ788" s="258"/>
      <c r="AR788" s="258"/>
      <c r="AT788" s="193"/>
      <c r="AU788" s="193"/>
      <c r="AV788" s="193"/>
      <c r="AW788" s="193"/>
      <c r="AX788" s="193"/>
      <c r="AY788" s="193"/>
      <c r="AZ788" s="193"/>
      <c r="BA788" s="193"/>
      <c r="BB788" s="193"/>
      <c r="BC788" s="193"/>
      <c r="BD788" s="193"/>
      <c r="BE788" s="315"/>
      <c r="BF788" s="315"/>
      <c r="BG788" s="315"/>
      <c r="BH788" s="315"/>
      <c r="BI788" s="315"/>
      <c r="BJ788" s="315"/>
      <c r="BK788" s="315"/>
    </row>
    <row r="789" spans="1:63" x14ac:dyDescent="0.25">
      <c r="A789" s="9"/>
      <c r="B789" s="185" t="s">
        <v>1264</v>
      </c>
      <c r="C789" s="6" t="s">
        <v>5424</v>
      </c>
      <c r="D789" s="193">
        <v>338152200</v>
      </c>
      <c r="E789" s="193">
        <v>141552710</v>
      </c>
      <c r="F789" s="193">
        <v>63350281</v>
      </c>
      <c r="G789" s="193">
        <v>6537430.2999999998</v>
      </c>
      <c r="H789" s="193">
        <v>2049062.9</v>
      </c>
      <c r="I789" s="193">
        <v>15483992</v>
      </c>
      <c r="J789" s="193">
        <v>11749212</v>
      </c>
      <c r="K789" s="193">
        <v>242520.53</v>
      </c>
      <c r="L789" s="193">
        <v>97186997</v>
      </c>
      <c r="M789" s="193">
        <v>0</v>
      </c>
      <c r="N789" s="193">
        <v>0</v>
      </c>
      <c r="O789" s="193">
        <v>0</v>
      </c>
      <c r="P789" s="199">
        <f>E789/0.135</f>
        <v>1048538592.5925925</v>
      </c>
      <c r="Q789" s="240">
        <v>17881514000</v>
      </c>
      <c r="R789" s="99">
        <v>12810752000</v>
      </c>
      <c r="S789" s="99">
        <v>2656584000</v>
      </c>
      <c r="T789" s="99">
        <v>476540</v>
      </c>
      <c r="U789" s="99">
        <v>1707100000</v>
      </c>
      <c r="V789" s="99">
        <v>34161140</v>
      </c>
      <c r="W789" s="99">
        <v>672440000</v>
      </c>
      <c r="X789" s="241">
        <f>SUM(Y789:AA789)</f>
        <v>141274983.33340299</v>
      </c>
      <c r="Y789" s="241">
        <f>SUM(AB789:AG789)</f>
        <v>56769093.4155</v>
      </c>
      <c r="Z789" s="241">
        <f>SUM(AH789:AP789)</f>
        <v>52263621.477903001</v>
      </c>
      <c r="AA789" s="241">
        <f>SUM(AQ789:AR789)</f>
        <v>32242268.440000001</v>
      </c>
      <c r="AB789" s="258">
        <v>29063504</v>
      </c>
      <c r="AC789" s="258">
        <v>4056.9895000000001</v>
      </c>
      <c r="AD789" s="258">
        <v>10592977</v>
      </c>
      <c r="AE789" s="258">
        <v>3887.7359999999999</v>
      </c>
      <c r="AF789" s="258">
        <v>17021297</v>
      </c>
      <c r="AG789" s="258">
        <v>83370.69</v>
      </c>
      <c r="AH789" s="258">
        <v>19022637</v>
      </c>
      <c r="AI789" s="258">
        <v>107133.27</v>
      </c>
      <c r="AJ789" s="258">
        <v>55697.186000000002</v>
      </c>
      <c r="AK789" s="258">
        <v>64328.442000000003</v>
      </c>
      <c r="AL789" s="258">
        <v>10399.653</v>
      </c>
      <c r="AM789" s="258">
        <v>29.426902999999999</v>
      </c>
      <c r="AN789" s="258">
        <v>8384946.5999999996</v>
      </c>
      <c r="AO789" s="258">
        <v>15930263</v>
      </c>
      <c r="AP789" s="258">
        <v>8688186.9000000004</v>
      </c>
      <c r="AQ789" s="258">
        <v>177010.44</v>
      </c>
      <c r="AR789" s="258">
        <v>32065258</v>
      </c>
      <c r="AT789" s="193"/>
      <c r="AU789" s="193"/>
      <c r="AV789" s="193"/>
      <c r="AW789" s="193"/>
      <c r="AX789" s="193"/>
      <c r="AY789" s="193"/>
      <c r="AZ789" s="193"/>
      <c r="BA789" s="193"/>
      <c r="BB789" s="193"/>
      <c r="BC789" s="193"/>
      <c r="BD789" s="193"/>
      <c r="BE789" s="315"/>
      <c r="BF789" s="315"/>
      <c r="BG789" s="315"/>
      <c r="BH789" s="315"/>
      <c r="BI789" s="315"/>
      <c r="BJ789" s="315"/>
      <c r="BK789" s="315"/>
    </row>
    <row r="790" spans="1:63" x14ac:dyDescent="0.25">
      <c r="A790" s="45" t="s">
        <v>457</v>
      </c>
      <c r="B790" s="45"/>
      <c r="C790" s="9"/>
      <c r="D790" s="195"/>
      <c r="E790" s="195"/>
      <c r="F790" s="195"/>
      <c r="G790" s="195"/>
      <c r="H790" s="195"/>
      <c r="I790" s="195"/>
      <c r="J790" s="195"/>
      <c r="K790" s="195"/>
      <c r="L790" s="195"/>
      <c r="M790" s="195"/>
      <c r="N790" s="195"/>
      <c r="O790" s="195"/>
      <c r="P790" s="195"/>
      <c r="Q790" s="239"/>
      <c r="R790" s="97"/>
      <c r="S790" s="97"/>
      <c r="T790" s="97"/>
      <c r="U790" s="97"/>
      <c r="V790" s="97"/>
      <c r="W790" s="97"/>
      <c r="X790" s="259"/>
      <c r="Y790" s="259"/>
      <c r="Z790" s="259"/>
      <c r="AA790" s="258"/>
      <c r="AB790" s="258"/>
      <c r="AC790" s="258"/>
      <c r="AD790" s="258"/>
      <c r="AE790" s="258"/>
      <c r="AF790" s="258"/>
      <c r="AG790" s="258"/>
      <c r="AH790" s="258"/>
      <c r="AI790" s="258"/>
      <c r="AJ790" s="258"/>
      <c r="AK790" s="258"/>
      <c r="AL790" s="258"/>
      <c r="AM790" s="258"/>
      <c r="AN790" s="258"/>
      <c r="AO790" s="258"/>
      <c r="AP790" s="258"/>
      <c r="AQ790" s="258"/>
      <c r="AR790" s="258"/>
      <c r="AT790" s="193"/>
      <c r="AU790" s="193"/>
      <c r="AV790" s="193"/>
      <c r="AW790" s="193"/>
      <c r="AX790" s="193"/>
      <c r="AY790" s="193"/>
      <c r="AZ790" s="193"/>
      <c r="BA790" s="193"/>
      <c r="BB790" s="193"/>
      <c r="BC790" s="193"/>
      <c r="BD790" s="193"/>
      <c r="BE790" s="315"/>
      <c r="BF790" s="315"/>
      <c r="BG790" s="315"/>
      <c r="BH790" s="315"/>
      <c r="BI790" s="315"/>
      <c r="BJ790" s="315"/>
      <c r="BK790" s="315"/>
    </row>
    <row r="791" spans="1:63" x14ac:dyDescent="0.25">
      <c r="A791" s="9"/>
      <c r="B791" s="184" t="s">
        <v>5770</v>
      </c>
      <c r="C791" s="25" t="s">
        <v>2084</v>
      </c>
      <c r="D791" s="193">
        <v>0.78153788999999996</v>
      </c>
      <c r="E791" s="193">
        <v>0.56786661999999999</v>
      </c>
      <c r="F791" s="193">
        <v>0.12008514000000001</v>
      </c>
      <c r="G791" s="193">
        <v>2.3225216E-2</v>
      </c>
      <c r="H791" s="193">
        <v>4.1189585000000004E-3</v>
      </c>
      <c r="I791" s="193">
        <v>2.2875631E-2</v>
      </c>
      <c r="J791" s="193">
        <v>8.6637953000000007E-3</v>
      </c>
      <c r="K791" s="193">
        <v>2.6289906000000001E-4</v>
      </c>
      <c r="L791" s="193">
        <v>3.4439640000000001E-2</v>
      </c>
      <c r="M791" s="193">
        <v>0</v>
      </c>
      <c r="N791" s="193">
        <v>0</v>
      </c>
      <c r="O791" s="193">
        <v>0</v>
      </c>
      <c r="P791" s="199">
        <f>E791/0.135</f>
        <v>4.2064194074074068</v>
      </c>
      <c r="Q791" s="240">
        <v>102.56704000000001</v>
      </c>
      <c r="R791" s="99">
        <v>63.773398999999998</v>
      </c>
      <c r="S791" s="99">
        <v>14.117039999999999</v>
      </c>
      <c r="T791" s="99">
        <v>5.1456000000000003E-5</v>
      </c>
      <c r="U791" s="99">
        <v>22.414000000000001</v>
      </c>
      <c r="V791" s="99">
        <v>0.24505070000000001</v>
      </c>
      <c r="W791" s="99">
        <v>2.0175000000000001</v>
      </c>
      <c r="X791" s="241">
        <f>SUM(Y791:AA791)</f>
        <v>0.52061862422999994</v>
      </c>
      <c r="Y791" s="241">
        <f>SUM(AB791:AG791)</f>
        <v>0.16763672984640002</v>
      </c>
      <c r="Z791" s="241">
        <f>SUM(AH791:AP791)</f>
        <v>0.19311593849459999</v>
      </c>
      <c r="AA791" s="241">
        <f>SUM(AQ791:AR791)</f>
        <v>0.15986595588899999</v>
      </c>
      <c r="AB791" s="258">
        <v>0.1165872</v>
      </c>
      <c r="AC791" s="258">
        <v>4.9354773000000003E-5</v>
      </c>
      <c r="AD791" s="258">
        <v>2.5615906000000001E-2</v>
      </c>
      <c r="AE791" s="258">
        <v>7.8201134000000002E-6</v>
      </c>
      <c r="AF791" s="258">
        <v>2.4924723999999999E-2</v>
      </c>
      <c r="AG791" s="258">
        <v>4.5172495999999999E-4</v>
      </c>
      <c r="AH791" s="258">
        <v>7.6305492000000003E-2</v>
      </c>
      <c r="AI791" s="258">
        <v>1.9159314E-4</v>
      </c>
      <c r="AJ791" s="258">
        <v>1.9206472000000001E-4</v>
      </c>
      <c r="AK791" s="258">
        <v>2.3518471E-4</v>
      </c>
      <c r="AL791" s="258">
        <v>1.8784500999999999E-5</v>
      </c>
      <c r="AM791" s="258">
        <v>6.3123599999999995E-8</v>
      </c>
      <c r="AN791" s="258">
        <v>0.10779648</v>
      </c>
      <c r="AO791" s="258">
        <v>3.6454158000000002E-3</v>
      </c>
      <c r="AP791" s="258">
        <v>4.7308604999999997E-3</v>
      </c>
      <c r="AQ791" s="258">
        <v>8.4665889000000002E-5</v>
      </c>
      <c r="AR791" s="258">
        <v>0.15978128999999999</v>
      </c>
      <c r="AT791" s="193"/>
      <c r="AU791" s="193"/>
      <c r="AV791" s="193"/>
      <c r="AW791" s="193"/>
      <c r="AX791" s="193"/>
      <c r="AY791" s="193"/>
      <c r="AZ791" s="193"/>
      <c r="BA791" s="193"/>
      <c r="BB791" s="193"/>
      <c r="BC791" s="193"/>
      <c r="BD791" s="193"/>
      <c r="BE791" s="315"/>
      <c r="BF791" s="315"/>
      <c r="BG791" s="315"/>
      <c r="BH791" s="315"/>
      <c r="BI791" s="315"/>
      <c r="BJ791" s="315"/>
      <c r="BK791" s="315"/>
    </row>
    <row r="792" spans="1:63" x14ac:dyDescent="0.25">
      <c r="A792" s="9"/>
      <c r="B792" s="184" t="s">
        <v>5770</v>
      </c>
      <c r="C792" s="25" t="s">
        <v>5302</v>
      </c>
      <c r="D792" s="193">
        <v>2.7941085999999999</v>
      </c>
      <c r="E792" s="193">
        <v>1.4718424999999999</v>
      </c>
      <c r="F792" s="193">
        <v>1.0391954999999999</v>
      </c>
      <c r="G792" s="193">
        <v>4.0101035E-2</v>
      </c>
      <c r="H792" s="193">
        <v>1.5739713000000001E-3</v>
      </c>
      <c r="I792" s="193">
        <v>8.9657231000000004E-2</v>
      </c>
      <c r="J792" s="193">
        <v>8.7258031999999999E-2</v>
      </c>
      <c r="K792" s="193">
        <v>1.7747190999999999E-3</v>
      </c>
      <c r="L792" s="193">
        <v>6.2705654999999999E-2</v>
      </c>
      <c r="M792" s="193">
        <v>0</v>
      </c>
      <c r="N792" s="193">
        <v>0</v>
      </c>
      <c r="O792" s="193">
        <v>0</v>
      </c>
      <c r="P792" s="199">
        <f>E792/0.135</f>
        <v>10.902537037037035</v>
      </c>
      <c r="Q792" s="240">
        <v>218.50323</v>
      </c>
      <c r="R792" s="99">
        <v>170.26351</v>
      </c>
      <c r="S792" s="99">
        <v>43.209040000000002</v>
      </c>
      <c r="T792" s="99">
        <v>7.5259000000000002E-6</v>
      </c>
      <c r="U792" s="99">
        <v>0.17426</v>
      </c>
      <c r="V792" s="99">
        <v>1.6815150000000001E-2</v>
      </c>
      <c r="W792" s="99">
        <v>4.8395999999999999</v>
      </c>
      <c r="X792" s="241">
        <f>SUM(Y792:AA792)</f>
        <v>1.1357261009689998</v>
      </c>
      <c r="Y792" s="241">
        <f>SUM(AB792:AG792)</f>
        <v>0.50777360803100002</v>
      </c>
      <c r="Z792" s="241">
        <f>SUM(AH792:AP792)</f>
        <v>0.20138842926799999</v>
      </c>
      <c r="AA792" s="241">
        <f>SUM(AQ792:AR792)</f>
        <v>0.42656406366999999</v>
      </c>
      <c r="AB792" s="258">
        <v>0.30213300999999998</v>
      </c>
      <c r="AC792" s="258">
        <v>1.3300171999999999E-4</v>
      </c>
      <c r="AD792" s="258">
        <v>1.2438815000000001E-2</v>
      </c>
      <c r="AE792" s="258">
        <v>4.5739209999999998E-5</v>
      </c>
      <c r="AF792" s="258">
        <v>0.19298993</v>
      </c>
      <c r="AG792" s="258">
        <v>3.3112101E-5</v>
      </c>
      <c r="AH792" s="258">
        <v>0.19774532</v>
      </c>
      <c r="AI792" s="258">
        <v>1.9037276E-3</v>
      </c>
      <c r="AJ792" s="258">
        <v>1.1375657E-4</v>
      </c>
      <c r="AK792" s="258">
        <v>6.4371046000000003E-5</v>
      </c>
      <c r="AL792" s="258">
        <v>9.4112412999999992E-6</v>
      </c>
      <c r="AM792" s="258">
        <v>2.84907E-8</v>
      </c>
      <c r="AN792" s="258">
        <v>9.2730160000000005E-4</v>
      </c>
      <c r="AO792" s="258">
        <v>4.0146658999999998E-4</v>
      </c>
      <c r="AP792" s="258">
        <v>2.2304612999999999E-4</v>
      </c>
      <c r="AQ792" s="258">
        <v>2.1934367E-4</v>
      </c>
      <c r="AR792" s="258">
        <v>0.42634472000000001</v>
      </c>
      <c r="AT792" s="193"/>
      <c r="AU792" s="193"/>
      <c r="AV792" s="193"/>
      <c r="AW792" s="193"/>
      <c r="AX792" s="193"/>
      <c r="AY792" s="193"/>
      <c r="AZ792" s="193"/>
      <c r="BA792" s="193"/>
      <c r="BB792" s="193"/>
      <c r="BC792" s="193"/>
      <c r="BD792" s="193"/>
      <c r="BE792" s="315"/>
      <c r="BF792" s="315"/>
      <c r="BG792" s="315"/>
      <c r="BH792" s="315"/>
      <c r="BI792" s="315"/>
      <c r="BJ792" s="315"/>
      <c r="BK792" s="315"/>
    </row>
    <row r="793" spans="1:63" x14ac:dyDescent="0.25">
      <c r="A793" s="9"/>
      <c r="B793" s="184" t="s">
        <v>5770</v>
      </c>
      <c r="C793" s="25" t="s">
        <v>5301</v>
      </c>
      <c r="D793" s="193">
        <v>4.5651226999999999</v>
      </c>
      <c r="E793" s="193">
        <v>3.0139844</v>
      </c>
      <c r="F793" s="193">
        <v>1.0549345000000001</v>
      </c>
      <c r="G793" s="193">
        <v>2.7468882999999999E-2</v>
      </c>
      <c r="H793" s="193">
        <v>2.9599990000000001E-3</v>
      </c>
      <c r="I793" s="193">
        <v>0.12614160999999999</v>
      </c>
      <c r="J793" s="193">
        <v>0.29708573999999999</v>
      </c>
      <c r="K793" s="193">
        <v>5.3325671000000003E-3</v>
      </c>
      <c r="L793" s="193">
        <v>3.7215032000000002E-2</v>
      </c>
      <c r="M793" s="193">
        <v>0</v>
      </c>
      <c r="N793" s="193">
        <v>0</v>
      </c>
      <c r="O793" s="193">
        <v>0</v>
      </c>
      <c r="P793" s="199">
        <f>E793/0.135</f>
        <v>22.32581037037037</v>
      </c>
      <c r="Q793" s="240">
        <v>468.89427000000001</v>
      </c>
      <c r="R793" s="99">
        <v>370.40244999999999</v>
      </c>
      <c r="S793" s="99">
        <v>65.475200000000001</v>
      </c>
      <c r="T793" s="99">
        <v>7.7157999999999999E-6</v>
      </c>
      <c r="U793" s="99">
        <v>0.17468</v>
      </c>
      <c r="V793" s="99">
        <v>1.693101E-2</v>
      </c>
      <c r="W793" s="99">
        <v>32.825000000000003</v>
      </c>
      <c r="X793" s="241">
        <f>SUM(Y793:AA793)</f>
        <v>2.2031622117549809</v>
      </c>
      <c r="Y793" s="241">
        <f>SUM(AB793:AG793)</f>
        <v>0.86715727292999989</v>
      </c>
      <c r="Z793" s="241">
        <f>SUM(AH793:AP793)</f>
        <v>0.40798394850598102</v>
      </c>
      <c r="AA793" s="241">
        <f>SUM(AQ793:AR793)</f>
        <v>0.92802099031900009</v>
      </c>
      <c r="AB793" s="258">
        <v>0.61807038999999997</v>
      </c>
      <c r="AC793" s="258">
        <v>1.7386648000000001E-4</v>
      </c>
      <c r="AD793" s="258">
        <v>1.8477185E-2</v>
      </c>
      <c r="AE793" s="258">
        <v>7.8378956999999999E-5</v>
      </c>
      <c r="AF793" s="258">
        <v>0.23032324000000001</v>
      </c>
      <c r="AG793" s="258">
        <v>3.4212492999999999E-5</v>
      </c>
      <c r="AH793" s="258">
        <v>0.40451046000000002</v>
      </c>
      <c r="AI793" s="258">
        <v>1.7216611E-3</v>
      </c>
      <c r="AJ793" s="258">
        <v>1.1436770000000001E-4</v>
      </c>
      <c r="AK793" s="258">
        <v>8.1329944999999998E-5</v>
      </c>
      <c r="AL793" s="258">
        <v>1.6278805000000001E-5</v>
      </c>
      <c r="AM793" s="258">
        <v>4.9125981000000003E-8</v>
      </c>
      <c r="AN793" s="258">
        <v>9.3115739999999998E-4</v>
      </c>
      <c r="AO793" s="258">
        <v>4.6950657000000001E-4</v>
      </c>
      <c r="AP793" s="258">
        <v>1.3913786000000001E-4</v>
      </c>
      <c r="AQ793" s="258">
        <v>9.1340319000000002E-5</v>
      </c>
      <c r="AR793" s="258">
        <v>0.92792965000000005</v>
      </c>
      <c r="AT793" s="193"/>
      <c r="AU793" s="193"/>
      <c r="AV793" s="193"/>
      <c r="AW793" s="193"/>
      <c r="AX793" s="193"/>
      <c r="AY793" s="193"/>
      <c r="AZ793" s="193"/>
      <c r="BA793" s="193"/>
      <c r="BB793" s="193"/>
      <c r="BC793" s="193"/>
      <c r="BD793" s="193"/>
      <c r="BE793" s="315"/>
      <c r="BF793" s="315"/>
      <c r="BG793" s="315"/>
      <c r="BH793" s="315"/>
      <c r="BI793" s="315"/>
      <c r="BJ793" s="315"/>
      <c r="BK793" s="315"/>
    </row>
    <row r="794" spans="1:63" x14ac:dyDescent="0.25">
      <c r="A794" s="45" t="s">
        <v>458</v>
      </c>
      <c r="B794" s="45"/>
      <c r="C794" s="9"/>
      <c r="D794" s="195"/>
      <c r="E794" s="195"/>
      <c r="F794" s="195"/>
      <c r="G794" s="195"/>
      <c r="H794" s="195"/>
      <c r="I794" s="195"/>
      <c r="J794" s="195"/>
      <c r="K794" s="195"/>
      <c r="L794" s="195"/>
      <c r="M794" s="195"/>
      <c r="N794" s="195"/>
      <c r="O794" s="195"/>
      <c r="P794" s="195"/>
      <c r="Q794" s="239"/>
      <c r="R794" s="97"/>
      <c r="S794" s="97"/>
      <c r="T794" s="97"/>
      <c r="U794" s="97"/>
      <c r="V794" s="97"/>
      <c r="W794" s="97"/>
      <c r="X794" s="259"/>
      <c r="Y794" s="259"/>
      <c r="Z794" s="259"/>
      <c r="AA794" s="258"/>
      <c r="AB794" s="258"/>
      <c r="AC794" s="258"/>
      <c r="AD794" s="258"/>
      <c r="AE794" s="258"/>
      <c r="AF794" s="258"/>
      <c r="AG794" s="258"/>
      <c r="AH794" s="258"/>
      <c r="AI794" s="258"/>
      <c r="AJ794" s="258"/>
      <c r="AK794" s="258"/>
      <c r="AL794" s="258"/>
      <c r="AM794" s="258"/>
      <c r="AN794" s="258"/>
      <c r="AO794" s="258"/>
      <c r="AP794" s="258"/>
      <c r="AQ794" s="258"/>
      <c r="AR794" s="258"/>
      <c r="AT794" s="193"/>
      <c r="AU794" s="193"/>
      <c r="AV794" s="193"/>
      <c r="AW794" s="193"/>
      <c r="AX794" s="193"/>
      <c r="AY794" s="193"/>
      <c r="AZ794" s="193"/>
      <c r="BA794" s="193"/>
      <c r="BB794" s="193"/>
      <c r="BC794" s="193"/>
      <c r="BD794" s="193"/>
      <c r="BE794" s="315"/>
      <c r="BF794" s="315"/>
      <c r="BG794" s="315"/>
      <c r="BH794" s="315"/>
      <c r="BI794" s="315"/>
      <c r="BJ794" s="315"/>
      <c r="BK794" s="315"/>
    </row>
    <row r="795" spans="1:63" x14ac:dyDescent="0.25">
      <c r="A795" s="9"/>
      <c r="B795" s="184" t="s">
        <v>5770</v>
      </c>
      <c r="C795" s="25" t="s">
        <v>1516</v>
      </c>
      <c r="D795" s="193">
        <v>0.68504659999999995</v>
      </c>
      <c r="E795" s="193">
        <v>0.49615629999999999</v>
      </c>
      <c r="F795" s="193">
        <v>8.6562776999999994E-2</v>
      </c>
      <c r="G795" s="193">
        <v>1.7219471E-2</v>
      </c>
      <c r="H795" s="193">
        <v>1.4028278E-3</v>
      </c>
      <c r="I795" s="193">
        <v>2.2371776999999999E-2</v>
      </c>
      <c r="J795" s="193">
        <v>9.3262896000000008E-3</v>
      </c>
      <c r="K795" s="193">
        <v>1.8006102000000001E-3</v>
      </c>
      <c r="L795" s="193">
        <v>5.0206549000000003E-2</v>
      </c>
      <c r="M795" s="193">
        <v>0</v>
      </c>
      <c r="N795" s="193">
        <v>0</v>
      </c>
      <c r="O795" s="193">
        <v>0</v>
      </c>
      <c r="P795" s="199">
        <f t="shared" ref="P795:P822" si="100">E795/0.135</f>
        <v>3.6752318518518514</v>
      </c>
      <c r="Q795" s="240">
        <v>67.271583000000007</v>
      </c>
      <c r="R795" s="99">
        <v>55.522305000000003</v>
      </c>
      <c r="S795" s="99">
        <v>9.7372800000000002</v>
      </c>
      <c r="T795" s="99">
        <v>6.2255000000000006E-5</v>
      </c>
      <c r="U795" s="99">
        <v>0.50134999999999996</v>
      </c>
      <c r="V795" s="99">
        <v>0.1741858</v>
      </c>
      <c r="W795" s="99">
        <v>1.3364</v>
      </c>
      <c r="X795" s="241">
        <f>SUM(Y795:AA795)</f>
        <v>0.50590361422999996</v>
      </c>
      <c r="Y795" s="241">
        <f>SUM(AB795:AG795)</f>
        <v>0.15292171984640002</v>
      </c>
      <c r="Z795" s="241">
        <f>SUM(AH795:AP795)</f>
        <v>0.19311593849459999</v>
      </c>
      <c r="AA795" s="241">
        <f>SUM(AQ795:AR795)</f>
        <v>0.15986595588899999</v>
      </c>
      <c r="AB795" s="258">
        <v>0.10187219</v>
      </c>
      <c r="AC795" s="258">
        <v>4.9354773000000003E-5</v>
      </c>
      <c r="AD795" s="258">
        <v>2.5615906000000001E-2</v>
      </c>
      <c r="AE795" s="258">
        <v>7.8201134000000002E-6</v>
      </c>
      <c r="AF795" s="258">
        <v>2.4924723999999999E-2</v>
      </c>
      <c r="AG795" s="258">
        <v>4.5172495999999999E-4</v>
      </c>
      <c r="AH795" s="258">
        <v>7.6305492000000003E-2</v>
      </c>
      <c r="AI795" s="258">
        <v>1.9159314E-4</v>
      </c>
      <c r="AJ795" s="258">
        <v>1.9206472000000001E-4</v>
      </c>
      <c r="AK795" s="258">
        <v>2.3518471E-4</v>
      </c>
      <c r="AL795" s="258">
        <v>1.8784500999999999E-5</v>
      </c>
      <c r="AM795" s="258">
        <v>6.3123599999999995E-8</v>
      </c>
      <c r="AN795" s="258">
        <v>0.10779648</v>
      </c>
      <c r="AO795" s="258">
        <v>3.6454158000000002E-3</v>
      </c>
      <c r="AP795" s="258">
        <v>4.7308604999999997E-3</v>
      </c>
      <c r="AQ795" s="258">
        <v>8.4665889000000002E-5</v>
      </c>
      <c r="AR795" s="258">
        <v>0.15978128999999999</v>
      </c>
      <c r="AT795" s="193"/>
      <c r="AU795" s="193"/>
      <c r="AV795" s="193"/>
      <c r="AW795" s="193"/>
      <c r="AX795" s="193"/>
      <c r="AY795" s="193"/>
      <c r="AZ795" s="193"/>
      <c r="BA795" s="193"/>
      <c r="BB795" s="193"/>
      <c r="BC795" s="193"/>
      <c r="BD795" s="193"/>
      <c r="BE795" s="315"/>
      <c r="BF795" s="315"/>
      <c r="BG795" s="315"/>
      <c r="BH795" s="315"/>
      <c r="BI795" s="315"/>
      <c r="BJ795" s="315"/>
      <c r="BK795" s="315"/>
    </row>
    <row r="796" spans="1:63" x14ac:dyDescent="0.25">
      <c r="A796" s="43"/>
      <c r="B796" s="184" t="s">
        <v>5770</v>
      </c>
      <c r="C796" s="25" t="s">
        <v>1515</v>
      </c>
      <c r="D796" s="193">
        <v>0.30757272000000002</v>
      </c>
      <c r="E796" s="193">
        <v>0.21769231999999999</v>
      </c>
      <c r="F796" s="193">
        <v>3.9140142000000003E-2</v>
      </c>
      <c r="G796" s="193">
        <v>8.6728585E-3</v>
      </c>
      <c r="H796" s="193">
        <v>6.1432360000000005E-4</v>
      </c>
      <c r="I796" s="193">
        <v>1.1462764E-2</v>
      </c>
      <c r="J796" s="193">
        <v>4.6318603000000003E-3</v>
      </c>
      <c r="K796" s="193">
        <v>1.0876382E-3</v>
      </c>
      <c r="L796" s="193">
        <v>2.4270818999999999E-2</v>
      </c>
      <c r="M796" s="193">
        <v>0</v>
      </c>
      <c r="N796" s="193">
        <v>0</v>
      </c>
      <c r="O796" s="193">
        <v>0</v>
      </c>
      <c r="P796" s="199">
        <f t="shared" si="100"/>
        <v>1.6125357037037036</v>
      </c>
      <c r="Q796" s="240">
        <v>30.310918999999998</v>
      </c>
      <c r="R796" s="99">
        <v>24.421825999999999</v>
      </c>
      <c r="S796" s="99">
        <v>4.9165760000000001</v>
      </c>
      <c r="T796" s="99">
        <v>2.9901000000000001E-5</v>
      </c>
      <c r="U796" s="99">
        <v>0.24629999999999999</v>
      </c>
      <c r="V796" s="99">
        <v>8.9827199999999996E-2</v>
      </c>
      <c r="W796" s="99">
        <v>0.63636000000000004</v>
      </c>
      <c r="X796" s="241">
        <f>SUM(Y796:AA796)</f>
        <v>0.87828987696899996</v>
      </c>
      <c r="Y796" s="241">
        <f>SUM(AB796:AG796)</f>
        <v>0.25033738403099998</v>
      </c>
      <c r="Z796" s="241">
        <f>SUM(AH796:AP796)</f>
        <v>0.20138842926799999</v>
      </c>
      <c r="AA796" s="241">
        <f>SUM(AQ796:AR796)</f>
        <v>0.42656406366999999</v>
      </c>
      <c r="AB796" s="258">
        <v>4.4696786000000002E-2</v>
      </c>
      <c r="AC796" s="258">
        <v>1.3300171999999999E-4</v>
      </c>
      <c r="AD796" s="258">
        <v>1.2438815000000001E-2</v>
      </c>
      <c r="AE796" s="258">
        <v>4.5739209999999998E-5</v>
      </c>
      <c r="AF796" s="258">
        <v>0.19298993</v>
      </c>
      <c r="AG796" s="258">
        <v>3.3112101E-5</v>
      </c>
      <c r="AH796" s="258">
        <v>0.19774532</v>
      </c>
      <c r="AI796" s="258">
        <v>1.9037276E-3</v>
      </c>
      <c r="AJ796" s="258">
        <v>1.1375657E-4</v>
      </c>
      <c r="AK796" s="258">
        <v>6.4371046000000003E-5</v>
      </c>
      <c r="AL796" s="258">
        <v>9.4112412999999992E-6</v>
      </c>
      <c r="AM796" s="258">
        <v>2.84907E-8</v>
      </c>
      <c r="AN796" s="258">
        <v>9.2730160000000005E-4</v>
      </c>
      <c r="AO796" s="258">
        <v>4.0146658999999998E-4</v>
      </c>
      <c r="AP796" s="258">
        <v>2.2304612999999999E-4</v>
      </c>
      <c r="AQ796" s="258">
        <v>2.1934367E-4</v>
      </c>
      <c r="AR796" s="258">
        <v>0.42634472000000001</v>
      </c>
      <c r="AT796" s="193"/>
      <c r="AU796" s="193"/>
      <c r="AV796" s="193"/>
      <c r="AW796" s="193"/>
      <c r="AX796" s="193"/>
      <c r="AY796" s="193"/>
      <c r="AZ796" s="193"/>
      <c r="BA796" s="193"/>
      <c r="BB796" s="193"/>
      <c r="BC796" s="193"/>
      <c r="BD796" s="193"/>
      <c r="BE796" s="315"/>
      <c r="BF796" s="315"/>
      <c r="BG796" s="315"/>
      <c r="BH796" s="315"/>
      <c r="BI796" s="315"/>
      <c r="BJ796" s="315"/>
      <c r="BK796" s="315"/>
    </row>
    <row r="797" spans="1:63" x14ac:dyDescent="0.25">
      <c r="A797" s="43"/>
      <c r="B797" s="184" t="s">
        <v>5770</v>
      </c>
      <c r="C797" s="25" t="s">
        <v>1514</v>
      </c>
      <c r="D797" s="193">
        <v>0.35280557000000001</v>
      </c>
      <c r="E797" s="193">
        <v>0.21535106000000001</v>
      </c>
      <c r="F797" s="193">
        <v>5.6829421999999997E-2</v>
      </c>
      <c r="G797" s="193">
        <v>1.3622197000000001E-2</v>
      </c>
      <c r="H797" s="193">
        <v>7.1132772000000004E-4</v>
      </c>
      <c r="I797" s="193">
        <v>9.5813045999999999E-3</v>
      </c>
      <c r="J797" s="193">
        <v>1.0605994000000001E-2</v>
      </c>
      <c r="K797" s="193">
        <v>3.4516562000000001E-3</v>
      </c>
      <c r="L797" s="193">
        <v>4.2652609000000001E-2</v>
      </c>
      <c r="M797" s="193">
        <v>0</v>
      </c>
      <c r="N797" s="193">
        <v>0</v>
      </c>
      <c r="O797" s="193">
        <v>0</v>
      </c>
      <c r="P797" s="199">
        <f t="shared" si="100"/>
        <v>1.5951930370370371</v>
      </c>
      <c r="Q797" s="240">
        <v>29.393453000000001</v>
      </c>
      <c r="R797" s="99">
        <v>23.688974000000002</v>
      </c>
      <c r="S797" s="99">
        <v>4.6287919999999998</v>
      </c>
      <c r="T797" s="99">
        <v>3.5989999999999999E-5</v>
      </c>
      <c r="U797" s="99">
        <v>0.35604000000000002</v>
      </c>
      <c r="V797" s="99">
        <v>8.2731399999999997E-2</v>
      </c>
      <c r="W797" s="99">
        <v>0.63688</v>
      </c>
      <c r="X797" s="241">
        <f>SUM(Y797:AA797)</f>
        <v>1.629307942754981</v>
      </c>
      <c r="Y797" s="241">
        <f>SUM(AB797:AG797)</f>
        <v>0.29330300393000003</v>
      </c>
      <c r="Z797" s="241">
        <f>SUM(AH797:AP797)</f>
        <v>0.40798394850598102</v>
      </c>
      <c r="AA797" s="241">
        <f>SUM(AQ797:AR797)</f>
        <v>0.92802099031900009</v>
      </c>
      <c r="AB797" s="258">
        <v>4.4216120999999997E-2</v>
      </c>
      <c r="AC797" s="258">
        <v>1.7386648000000001E-4</v>
      </c>
      <c r="AD797" s="258">
        <v>1.8477185E-2</v>
      </c>
      <c r="AE797" s="258">
        <v>7.8378956999999999E-5</v>
      </c>
      <c r="AF797" s="258">
        <v>0.23032324000000001</v>
      </c>
      <c r="AG797" s="258">
        <v>3.4212492999999999E-5</v>
      </c>
      <c r="AH797" s="258">
        <v>0.40451046000000002</v>
      </c>
      <c r="AI797" s="258">
        <v>1.7216611E-3</v>
      </c>
      <c r="AJ797" s="258">
        <v>1.1436770000000001E-4</v>
      </c>
      <c r="AK797" s="258">
        <v>8.1329944999999998E-5</v>
      </c>
      <c r="AL797" s="258">
        <v>1.6278805000000001E-5</v>
      </c>
      <c r="AM797" s="258">
        <v>4.9125981000000003E-8</v>
      </c>
      <c r="AN797" s="258">
        <v>9.3115739999999998E-4</v>
      </c>
      <c r="AO797" s="258">
        <v>4.6950657000000001E-4</v>
      </c>
      <c r="AP797" s="258">
        <v>1.3913786000000001E-4</v>
      </c>
      <c r="AQ797" s="258">
        <v>9.1340319000000002E-5</v>
      </c>
      <c r="AR797" s="258">
        <v>0.92792965000000005</v>
      </c>
      <c r="AT797" s="193"/>
      <c r="AU797" s="193"/>
      <c r="AV797" s="193"/>
      <c r="AW797" s="193"/>
      <c r="AX797" s="193"/>
      <c r="AY797" s="193"/>
      <c r="AZ797" s="193"/>
      <c r="BA797" s="193"/>
      <c r="BB797" s="193"/>
      <c r="BC797" s="193"/>
      <c r="BD797" s="193"/>
      <c r="BE797" s="315"/>
      <c r="BF797" s="315"/>
      <c r="BG797" s="315"/>
      <c r="BH797" s="315"/>
      <c r="BI797" s="315"/>
      <c r="BJ797" s="315"/>
      <c r="BK797" s="315"/>
    </row>
    <row r="798" spans="1:63" x14ac:dyDescent="0.25">
      <c r="A798" s="45" t="s">
        <v>459</v>
      </c>
      <c r="B798" s="45"/>
      <c r="C798" s="9"/>
      <c r="D798" s="195"/>
      <c r="E798" s="195"/>
      <c r="F798" s="195"/>
      <c r="G798" s="195"/>
      <c r="H798" s="195"/>
      <c r="I798" s="195"/>
      <c r="J798" s="195"/>
      <c r="K798" s="195"/>
      <c r="L798" s="195"/>
      <c r="M798" s="195"/>
      <c r="N798" s="195"/>
      <c r="O798" s="195"/>
      <c r="P798" s="195"/>
      <c r="Q798" s="239"/>
      <c r="R798" s="97"/>
      <c r="S798" s="97"/>
      <c r="T798" s="97"/>
      <c r="U798" s="97"/>
      <c r="V798" s="97"/>
      <c r="W798" s="97"/>
      <c r="X798" s="259"/>
      <c r="Y798" s="259"/>
      <c r="Z798" s="259"/>
      <c r="AA798" s="258"/>
      <c r="AC798" s="258"/>
      <c r="AD798" s="258"/>
      <c r="AE798" s="258"/>
      <c r="AF798" s="258"/>
      <c r="AG798" s="258"/>
      <c r="AH798" s="258"/>
      <c r="AI798" s="258"/>
      <c r="AJ798" s="258"/>
      <c r="AK798" s="258"/>
      <c r="AL798" s="258"/>
      <c r="AM798" s="258"/>
      <c r="AN798" s="258"/>
      <c r="AO798" s="258"/>
      <c r="AP798" s="258"/>
      <c r="AQ798" s="258"/>
      <c r="AR798" s="258"/>
      <c r="AT798" s="193"/>
      <c r="AU798" s="193"/>
      <c r="AV798" s="193"/>
      <c r="AW798" s="193"/>
      <c r="AX798" s="193"/>
      <c r="AY798" s="193"/>
      <c r="AZ798" s="193"/>
      <c r="BA798" s="193"/>
      <c r="BB798" s="193"/>
      <c r="BC798" s="193"/>
      <c r="BD798" s="193"/>
      <c r="BE798" s="315"/>
      <c r="BF798" s="315"/>
      <c r="BG798" s="315"/>
      <c r="BH798" s="315"/>
      <c r="BI798" s="315"/>
      <c r="BJ798" s="315"/>
      <c r="BK798" s="315"/>
    </row>
    <row r="799" spans="1:63" x14ac:dyDescent="0.25">
      <c r="A799" s="9"/>
      <c r="B799" s="184" t="s">
        <v>5770</v>
      </c>
      <c r="C799" s="25" t="s">
        <v>3913</v>
      </c>
      <c r="D799" s="193">
        <v>0.36981035000000001</v>
      </c>
      <c r="E799" s="193">
        <v>0.27635103999999999</v>
      </c>
      <c r="F799" s="193">
        <v>3.8273767E-2</v>
      </c>
      <c r="G799" s="193">
        <v>9.5430227000000006E-3</v>
      </c>
      <c r="H799" s="193">
        <v>1.1031793E-3</v>
      </c>
      <c r="I799" s="193">
        <v>8.2800614000000002E-3</v>
      </c>
      <c r="J799" s="193">
        <v>4.3916503000000001E-3</v>
      </c>
      <c r="K799" s="193">
        <v>1.1245777E-4</v>
      </c>
      <c r="L799" s="193">
        <v>3.1755177000000002E-2</v>
      </c>
      <c r="M799" s="193">
        <v>0</v>
      </c>
      <c r="N799" s="193">
        <v>0</v>
      </c>
      <c r="O799" s="193">
        <v>0</v>
      </c>
      <c r="P799" s="199">
        <f t="shared" si="100"/>
        <v>2.0470447407407404</v>
      </c>
      <c r="Q799" s="240">
        <v>30.145821999999999</v>
      </c>
      <c r="R799" s="99">
        <v>23.412203999999999</v>
      </c>
      <c r="S799" s="99">
        <v>5.5829199999999997</v>
      </c>
      <c r="T799" s="99">
        <v>2.1135E-5</v>
      </c>
      <c r="U799" s="99">
        <v>0.31276999999999999</v>
      </c>
      <c r="V799" s="99">
        <v>0.1025071</v>
      </c>
      <c r="W799" s="99">
        <v>0.73540000000000005</v>
      </c>
      <c r="X799" s="241">
        <f t="shared" ref="X799:X804" si="101">SUM(Y799:AA799)</f>
        <v>0.17641033995855701</v>
      </c>
      <c r="Y799" s="241">
        <f t="shared" ref="Y799:Y804" si="102">SUM(AB799:AG799)</f>
        <v>7.7978968658299994E-2</v>
      </c>
      <c r="Z799" s="241">
        <f t="shared" ref="Z799:Z804" si="103">SUM(AH799:AP799)</f>
        <v>3.9656267046257E-2</v>
      </c>
      <c r="AA799" s="241">
        <f t="shared" ref="AA799:AA804" si="104">SUM(AQ799:AR799)</f>
        <v>5.8775104254000003E-2</v>
      </c>
      <c r="AB799" s="258">
        <v>5.6741101000000002E-2</v>
      </c>
      <c r="AC799" s="258">
        <v>8.4981227000000006E-6</v>
      </c>
      <c r="AD799" s="258">
        <v>1.2467545E-2</v>
      </c>
      <c r="AE799" s="258">
        <v>2.7075955999999998E-6</v>
      </c>
      <c r="AF799" s="258">
        <v>8.5808914000000003E-3</v>
      </c>
      <c r="AG799" s="258">
        <v>1.7822553999999999E-4</v>
      </c>
      <c r="AH799" s="258">
        <v>3.7137577999999997E-2</v>
      </c>
      <c r="AI799" s="258">
        <v>6.1360680999999998E-5</v>
      </c>
      <c r="AJ799" s="258">
        <v>8.4022763000000003E-5</v>
      </c>
      <c r="AK799" s="258">
        <v>4.1425635000000001E-5</v>
      </c>
      <c r="AL799" s="258">
        <v>9.5026632999999999E-6</v>
      </c>
      <c r="AM799" s="258">
        <v>3.0533956999999997E-8</v>
      </c>
      <c r="AN799" s="258">
        <v>1.0239295E-3</v>
      </c>
      <c r="AO799" s="258">
        <v>4.3120258000000001E-4</v>
      </c>
      <c r="AP799" s="258">
        <v>8.6721469E-4</v>
      </c>
      <c r="AQ799" s="258">
        <v>7.6382254000000003E-5</v>
      </c>
      <c r="AR799" s="258">
        <v>5.8698722000000002E-2</v>
      </c>
      <c r="AT799" s="193"/>
      <c r="AU799" s="193"/>
      <c r="AV799" s="193"/>
      <c r="AW799" s="193"/>
      <c r="AX799" s="193"/>
      <c r="AY799" s="193"/>
      <c r="AZ799" s="193"/>
      <c r="BA799" s="193"/>
      <c r="BB799" s="193"/>
      <c r="BC799" s="193"/>
      <c r="BD799" s="193"/>
      <c r="BE799" s="315"/>
      <c r="BF799" s="315"/>
      <c r="BG799" s="315"/>
      <c r="BH799" s="315"/>
      <c r="BI799" s="315"/>
      <c r="BJ799" s="315"/>
      <c r="BK799" s="315"/>
    </row>
    <row r="800" spans="1:63" x14ac:dyDescent="0.25">
      <c r="A800" s="9"/>
      <c r="B800" s="184" t="s">
        <v>5770</v>
      </c>
      <c r="C800" s="25" t="s">
        <v>2765</v>
      </c>
      <c r="D800" s="193">
        <v>0.21198065999999999</v>
      </c>
      <c r="E800" s="193">
        <v>0.15372246000000001</v>
      </c>
      <c r="F800" s="193">
        <v>2.5754352000000001E-2</v>
      </c>
      <c r="G800" s="193">
        <v>4.7062118000000003E-3</v>
      </c>
      <c r="H800" s="193">
        <v>4.2676011999999999E-4</v>
      </c>
      <c r="I800" s="193">
        <v>4.6596331999999999E-3</v>
      </c>
      <c r="J800" s="193">
        <v>3.6302286999999999E-3</v>
      </c>
      <c r="K800" s="193">
        <v>5.0327754999999997E-4</v>
      </c>
      <c r="L800" s="193">
        <v>1.8577738E-2</v>
      </c>
      <c r="M800" s="193">
        <v>0</v>
      </c>
      <c r="N800" s="193">
        <v>0</v>
      </c>
      <c r="O800" s="193">
        <v>0</v>
      </c>
      <c r="P800" s="199">
        <f t="shared" si="100"/>
        <v>1.1386848888888887</v>
      </c>
      <c r="Q800" s="240">
        <v>29.573695000000001</v>
      </c>
      <c r="R800" s="99">
        <v>26.132902000000001</v>
      </c>
      <c r="S800" s="99">
        <v>2.8658000000000001</v>
      </c>
      <c r="T800" s="99">
        <v>9.9077E-6</v>
      </c>
      <c r="U800" s="99">
        <v>0.18459</v>
      </c>
      <c r="V800" s="99">
        <v>4.4453630000000001E-2</v>
      </c>
      <c r="W800" s="99">
        <v>0.34594000000000003</v>
      </c>
      <c r="X800" s="241">
        <f t="shared" si="101"/>
        <v>0.13069431971723999</v>
      </c>
      <c r="Y800" s="241">
        <f t="shared" si="102"/>
        <v>4.3046778621999994E-2</v>
      </c>
      <c r="Z800" s="241">
        <f t="shared" si="103"/>
        <v>2.2205956927239996E-2</v>
      </c>
      <c r="AA800" s="241">
        <f t="shared" si="104"/>
        <v>6.5441584168E-2</v>
      </c>
      <c r="AB800" s="258">
        <v>3.1562485000000001E-2</v>
      </c>
      <c r="AC800" s="258">
        <v>3.1911763E-6</v>
      </c>
      <c r="AD800" s="258">
        <v>5.7298797999999996E-3</v>
      </c>
      <c r="AE800" s="258">
        <v>2.0365647E-6</v>
      </c>
      <c r="AF800" s="258">
        <v>5.6718736999999998E-3</v>
      </c>
      <c r="AG800" s="258">
        <v>7.7312381000000003E-5</v>
      </c>
      <c r="AH800" s="258">
        <v>2.0656764000000001E-2</v>
      </c>
      <c r="AI800" s="258">
        <v>4.2012367999999997E-5</v>
      </c>
      <c r="AJ800" s="258">
        <v>3.8869375000000003E-5</v>
      </c>
      <c r="AK800" s="258">
        <v>2.1324298E-5</v>
      </c>
      <c r="AL800" s="258">
        <v>4.2535375000000001E-6</v>
      </c>
      <c r="AM800" s="258">
        <v>1.357874E-8</v>
      </c>
      <c r="AN800" s="258">
        <v>5.561578E-4</v>
      </c>
      <c r="AO800" s="258">
        <v>2.1579762000000001E-4</v>
      </c>
      <c r="AP800" s="258">
        <v>6.7076435000000003E-4</v>
      </c>
      <c r="AQ800" s="258">
        <v>4.3339167999999999E-5</v>
      </c>
      <c r="AR800" s="258">
        <v>6.5398244999999994E-2</v>
      </c>
      <c r="AT800" s="193"/>
      <c r="AU800" s="193"/>
      <c r="AV800" s="193"/>
      <c r="AW800" s="193"/>
      <c r="AX800" s="193"/>
      <c r="AY800" s="193"/>
      <c r="AZ800" s="193"/>
      <c r="BA800" s="193"/>
      <c r="BB800" s="193"/>
      <c r="BC800" s="193"/>
      <c r="BD800" s="193"/>
      <c r="BE800" s="315"/>
      <c r="BF800" s="315"/>
      <c r="BG800" s="315"/>
      <c r="BH800" s="315"/>
      <c r="BI800" s="315"/>
      <c r="BJ800" s="315"/>
      <c r="BK800" s="315"/>
    </row>
    <row r="801" spans="1:63" x14ac:dyDescent="0.25">
      <c r="A801" s="9"/>
      <c r="B801" s="184" t="s">
        <v>5770</v>
      </c>
      <c r="C801" s="25" t="s">
        <v>2764</v>
      </c>
      <c r="D801" s="193">
        <v>0.42569243000000001</v>
      </c>
      <c r="E801" s="193">
        <v>0.16850276</v>
      </c>
      <c r="F801" s="193">
        <v>3.9819449E-2</v>
      </c>
      <c r="G801" s="193">
        <v>1.1134804E-2</v>
      </c>
      <c r="H801" s="193">
        <v>4.8899939999999997E-4</v>
      </c>
      <c r="I801" s="193">
        <v>0.16962182000000001</v>
      </c>
      <c r="J801" s="193">
        <v>4.6969977000000003E-3</v>
      </c>
      <c r="K801" s="193">
        <v>7.3498965999999996E-5</v>
      </c>
      <c r="L801" s="193">
        <v>3.1354104000000001E-2</v>
      </c>
      <c r="M801" s="193">
        <v>0</v>
      </c>
      <c r="N801" s="193">
        <v>0</v>
      </c>
      <c r="O801" s="193">
        <v>0</v>
      </c>
      <c r="P801" s="199">
        <f t="shared" si="100"/>
        <v>1.2481685925925925</v>
      </c>
      <c r="Q801" s="240">
        <v>24.577522999999999</v>
      </c>
      <c r="R801" s="99">
        <v>16.549562999999999</v>
      </c>
      <c r="S801" s="99">
        <v>6.7043200000000001</v>
      </c>
      <c r="T801" s="99">
        <v>1.4789E-5</v>
      </c>
      <c r="U801" s="99">
        <v>0.34911999999999999</v>
      </c>
      <c r="V801" s="99">
        <v>0.1236555</v>
      </c>
      <c r="W801" s="99">
        <v>0.85085</v>
      </c>
      <c r="X801" s="241">
        <f t="shared" si="101"/>
        <v>0.15491829444926297</v>
      </c>
      <c r="Y801" s="241">
        <f t="shared" si="102"/>
        <v>8.8335006646699993E-2</v>
      </c>
      <c r="Z801" s="241">
        <f t="shared" si="103"/>
        <v>2.5045481462563E-2</v>
      </c>
      <c r="AA801" s="241">
        <f t="shared" si="104"/>
        <v>4.1537806339999997E-2</v>
      </c>
      <c r="AB801" s="258">
        <v>3.4595696000000002E-2</v>
      </c>
      <c r="AC801" s="258">
        <v>5.2206461000000004E-6</v>
      </c>
      <c r="AD801" s="258">
        <v>1.4547671E-2</v>
      </c>
      <c r="AE801" s="258">
        <v>2.3612306E-6</v>
      </c>
      <c r="AF801" s="258">
        <v>3.8969967000000001E-2</v>
      </c>
      <c r="AG801" s="258">
        <v>2.1409076999999999E-4</v>
      </c>
      <c r="AH801" s="258">
        <v>2.2643058000000001E-2</v>
      </c>
      <c r="AI801" s="258">
        <v>6.4636962000000001E-5</v>
      </c>
      <c r="AJ801" s="258">
        <v>9.7950032000000003E-5</v>
      </c>
      <c r="AK801" s="258">
        <v>4.7301805999999998E-5</v>
      </c>
      <c r="AL801" s="258">
        <v>1.0370623E-5</v>
      </c>
      <c r="AM801" s="258">
        <v>3.3149562999999999E-8</v>
      </c>
      <c r="AN801" s="258">
        <v>1.0640023E-3</v>
      </c>
      <c r="AO801" s="258">
        <v>4.2815411999999999E-4</v>
      </c>
      <c r="AP801" s="258">
        <v>6.8997446999999996E-4</v>
      </c>
      <c r="AQ801" s="258">
        <v>7.5328340000000005E-5</v>
      </c>
      <c r="AR801" s="258">
        <v>4.1462477999999997E-2</v>
      </c>
      <c r="AT801" s="193"/>
      <c r="AU801" s="193"/>
      <c r="AV801" s="193"/>
      <c r="AW801" s="193"/>
      <c r="AX801" s="193"/>
      <c r="AY801" s="193"/>
      <c r="AZ801" s="193"/>
      <c r="BA801" s="193"/>
      <c r="BB801" s="193"/>
      <c r="BC801" s="193"/>
      <c r="BD801" s="193"/>
      <c r="BE801" s="315"/>
      <c r="BF801" s="315"/>
      <c r="BG801" s="315"/>
      <c r="BH801" s="315"/>
      <c r="BI801" s="315"/>
      <c r="BJ801" s="315"/>
      <c r="BK801" s="315"/>
    </row>
    <row r="802" spans="1:63" x14ac:dyDescent="0.25">
      <c r="A802" s="9"/>
      <c r="B802" s="184" t="s">
        <v>5770</v>
      </c>
      <c r="C802" s="25" t="s">
        <v>2763</v>
      </c>
      <c r="D802" s="193">
        <v>1.6647177</v>
      </c>
      <c r="E802" s="193">
        <v>0.79406173999999996</v>
      </c>
      <c r="F802" s="193">
        <v>0.53497676999999999</v>
      </c>
      <c r="G802" s="193">
        <v>0.14007708999999999</v>
      </c>
      <c r="H802" s="193">
        <v>2.8580914999999998E-3</v>
      </c>
      <c r="I802" s="193">
        <v>4.7899095000000003E-2</v>
      </c>
      <c r="J802" s="193">
        <v>3.8875633999999999E-2</v>
      </c>
      <c r="K802" s="193">
        <v>2.4244079999999999E-4</v>
      </c>
      <c r="L802" s="193">
        <v>0.10572681</v>
      </c>
      <c r="M802" s="193">
        <v>0</v>
      </c>
      <c r="N802" s="193">
        <v>0</v>
      </c>
      <c r="O802" s="193">
        <v>0</v>
      </c>
      <c r="P802" s="199">
        <f t="shared" si="100"/>
        <v>5.8819388148148137</v>
      </c>
      <c r="Q802" s="240">
        <v>61.486989000000001</v>
      </c>
      <c r="R802" s="99">
        <v>50.075620999999998</v>
      </c>
      <c r="S802" s="99">
        <v>8.4375199999999992</v>
      </c>
      <c r="T802" s="99">
        <v>5.0041000000000002E-2</v>
      </c>
      <c r="U802" s="99">
        <v>1.2944</v>
      </c>
      <c r="V802" s="99">
        <v>0.14010729999999999</v>
      </c>
      <c r="W802" s="99">
        <v>1.4893000000000001</v>
      </c>
      <c r="X802" s="241">
        <f t="shared" si="101"/>
        <v>0.62782728397845</v>
      </c>
      <c r="Y802" s="241">
        <f t="shared" si="102"/>
        <v>0.29718789844299998</v>
      </c>
      <c r="Z802" s="241">
        <f t="shared" si="103"/>
        <v>0.20498765318545001</v>
      </c>
      <c r="AA802" s="241">
        <f t="shared" si="104"/>
        <v>0.12565173235000002</v>
      </c>
      <c r="AB802" s="258">
        <v>0.16303609999999999</v>
      </c>
      <c r="AC802" s="258">
        <v>1.7917053E-5</v>
      </c>
      <c r="AD802" s="258">
        <v>3.6247302000000002E-2</v>
      </c>
      <c r="AE802" s="258">
        <v>1.317597E-5</v>
      </c>
      <c r="AF802" s="258">
        <v>9.7580871E-2</v>
      </c>
      <c r="AG802" s="258">
        <v>2.9253242000000003E-4</v>
      </c>
      <c r="AH802" s="258">
        <v>0.10670979999999999</v>
      </c>
      <c r="AI802" s="258">
        <v>9.221915E-4</v>
      </c>
      <c r="AJ802" s="258">
        <v>1.2748649E-3</v>
      </c>
      <c r="AK802" s="258">
        <v>4.5044318000000001E-4</v>
      </c>
      <c r="AL802" s="258">
        <v>5.8246323999999997E-5</v>
      </c>
      <c r="AM802" s="258">
        <v>1.7928144999999999E-7</v>
      </c>
      <c r="AN802" s="258">
        <v>4.4394899999999999E-3</v>
      </c>
      <c r="AO802" s="258">
        <v>2.9461678000000002E-2</v>
      </c>
      <c r="AP802" s="258">
        <v>6.1670759999999998E-2</v>
      </c>
      <c r="AQ802" s="258">
        <v>2.5209235E-4</v>
      </c>
      <c r="AR802" s="258">
        <v>0.12539964000000001</v>
      </c>
      <c r="AT802" s="193"/>
      <c r="AU802" s="193"/>
      <c r="AV802" s="193"/>
      <c r="AW802" s="193"/>
      <c r="AX802" s="193"/>
      <c r="AY802" s="193"/>
      <c r="AZ802" s="193"/>
      <c r="BA802" s="193"/>
      <c r="BB802" s="193"/>
      <c r="BC802" s="193"/>
      <c r="BD802" s="193"/>
      <c r="BE802" s="315"/>
      <c r="BF802" s="315"/>
      <c r="BG802" s="315"/>
      <c r="BH802" s="315"/>
      <c r="BI802" s="315"/>
      <c r="BJ802" s="315"/>
      <c r="BK802" s="315"/>
    </row>
    <row r="803" spans="1:63" x14ac:dyDescent="0.25">
      <c r="A803" s="9"/>
      <c r="B803" s="184" t="s">
        <v>5770</v>
      </c>
      <c r="C803" s="25" t="s">
        <v>1518</v>
      </c>
      <c r="D803" s="193">
        <v>1.5915598</v>
      </c>
      <c r="E803" s="193">
        <v>0.56578740999999999</v>
      </c>
      <c r="F803" s="193">
        <v>0.13521153999999999</v>
      </c>
      <c r="G803" s="193">
        <v>2.9262264999999999E-2</v>
      </c>
      <c r="H803" s="193">
        <v>1.8977906999999999E-3</v>
      </c>
      <c r="I803" s="193">
        <v>3.3799742000000001E-2</v>
      </c>
      <c r="J803" s="193">
        <v>2.8176860000000001E-2</v>
      </c>
      <c r="K803" s="193">
        <v>2.6250094000000002E-4</v>
      </c>
      <c r="L803" s="193">
        <v>0.79716173000000001</v>
      </c>
      <c r="M803" s="193">
        <v>0</v>
      </c>
      <c r="N803" s="193">
        <v>0</v>
      </c>
      <c r="O803" s="193">
        <v>0</v>
      </c>
      <c r="P803" s="199">
        <f t="shared" si="100"/>
        <v>4.1910178518518517</v>
      </c>
      <c r="Q803" s="240">
        <v>76.824952999999994</v>
      </c>
      <c r="R803" s="99">
        <v>58.632409000000003</v>
      </c>
      <c r="S803" s="99">
        <v>15.09144</v>
      </c>
      <c r="T803" s="99">
        <v>6.224E-5</v>
      </c>
      <c r="U803" s="99">
        <v>0.83594999999999997</v>
      </c>
      <c r="V803" s="99">
        <v>0.2741923</v>
      </c>
      <c r="W803" s="99">
        <v>1.9908999999999999</v>
      </c>
      <c r="X803" s="241">
        <f t="shared" si="101"/>
        <v>0.43129987054645003</v>
      </c>
      <c r="Y803" s="241">
        <f t="shared" si="102"/>
        <v>0.20043356416579999</v>
      </c>
      <c r="Z803" s="241">
        <f t="shared" si="103"/>
        <v>8.3772888710650015E-2</v>
      </c>
      <c r="AA803" s="241">
        <f t="shared" si="104"/>
        <v>0.14709341767</v>
      </c>
      <c r="AB803" s="258">
        <v>0.11616692000000001</v>
      </c>
      <c r="AC803" s="258">
        <v>2.1813903999999999E-5</v>
      </c>
      <c r="AD803" s="258">
        <v>3.9382258000000003E-2</v>
      </c>
      <c r="AE803" s="258">
        <v>9.3899018000000003E-6</v>
      </c>
      <c r="AF803" s="258">
        <v>4.4371323999999997E-2</v>
      </c>
      <c r="AG803" s="258">
        <v>4.8185836000000002E-4</v>
      </c>
      <c r="AH803" s="258">
        <v>7.6031980999999998E-2</v>
      </c>
      <c r="AI803" s="258">
        <v>2.1759448E-4</v>
      </c>
      <c r="AJ803" s="258">
        <v>2.4723900000000001E-4</v>
      </c>
      <c r="AK803" s="258">
        <v>1.7293072000000001E-4</v>
      </c>
      <c r="AL803" s="258">
        <v>4.0381847999999998E-5</v>
      </c>
      <c r="AM803" s="258">
        <v>1.2996265000000001E-7</v>
      </c>
      <c r="AN803" s="258">
        <v>2.7428891000000001E-3</v>
      </c>
      <c r="AO803" s="258">
        <v>1.5105920000000001E-3</v>
      </c>
      <c r="AP803" s="258">
        <v>2.8091506E-3</v>
      </c>
      <c r="AQ803" s="258">
        <v>2.2859767000000001E-4</v>
      </c>
      <c r="AR803" s="258">
        <v>0.14686482000000001</v>
      </c>
      <c r="AT803" s="193"/>
      <c r="AU803" s="193"/>
      <c r="AV803" s="193"/>
      <c r="AW803" s="193"/>
      <c r="AX803" s="193"/>
      <c r="AY803" s="193"/>
      <c r="AZ803" s="193"/>
      <c r="BA803" s="193"/>
      <c r="BB803" s="193"/>
      <c r="BC803" s="193"/>
      <c r="BD803" s="193"/>
      <c r="BE803" s="315"/>
      <c r="BF803" s="315"/>
      <c r="BG803" s="315"/>
      <c r="BH803" s="315"/>
      <c r="BI803" s="315"/>
      <c r="BJ803" s="315"/>
      <c r="BK803" s="315"/>
    </row>
    <row r="804" spans="1:63" x14ac:dyDescent="0.25">
      <c r="A804" s="43"/>
      <c r="B804" s="184" t="s">
        <v>5770</v>
      </c>
      <c r="C804" s="25" t="s">
        <v>1517</v>
      </c>
      <c r="D804" s="193">
        <v>0.74748777</v>
      </c>
      <c r="E804" s="193">
        <v>0.25643709999999997</v>
      </c>
      <c r="F804" s="193">
        <v>6.3690999999999998E-2</v>
      </c>
      <c r="G804" s="193">
        <v>1.3682092999999999E-2</v>
      </c>
      <c r="H804" s="193">
        <v>8.6105188999999996E-4</v>
      </c>
      <c r="I804" s="193">
        <v>1.5896423E-2</v>
      </c>
      <c r="J804" s="193">
        <v>1.328205E-2</v>
      </c>
      <c r="K804" s="193">
        <v>1.1434575E-4</v>
      </c>
      <c r="L804" s="193">
        <v>0.38352371000000002</v>
      </c>
      <c r="M804" s="193">
        <v>0</v>
      </c>
      <c r="N804" s="193">
        <v>0</v>
      </c>
      <c r="O804" s="193">
        <v>0</v>
      </c>
      <c r="P804" s="199">
        <f t="shared" si="100"/>
        <v>1.8995340740740738</v>
      </c>
      <c r="Q804" s="240">
        <v>34.869475000000001</v>
      </c>
      <c r="R804" s="99">
        <v>26.278697000000001</v>
      </c>
      <c r="S804" s="99">
        <v>7.1517600000000003</v>
      </c>
      <c r="T804" s="99">
        <v>2.8025999999999999E-5</v>
      </c>
      <c r="U804" s="99">
        <v>0.37808000000000003</v>
      </c>
      <c r="V804" s="99">
        <v>0.12998000000000001</v>
      </c>
      <c r="W804" s="99">
        <v>0.93093000000000004</v>
      </c>
      <c r="X804" s="241">
        <f t="shared" si="101"/>
        <v>0.19606419823642501</v>
      </c>
      <c r="Y804" s="241">
        <f t="shared" si="102"/>
        <v>9.2201370984600003E-2</v>
      </c>
      <c r="Z804" s="241">
        <f t="shared" si="103"/>
        <v>3.7949323441825007E-2</v>
      </c>
      <c r="AA804" s="241">
        <f t="shared" si="104"/>
        <v>6.5913503809999996E-2</v>
      </c>
      <c r="AB804" s="258">
        <v>5.2651282000000001E-2</v>
      </c>
      <c r="AC804" s="258">
        <v>9.7092715000000007E-6</v>
      </c>
      <c r="AD804" s="258">
        <v>1.8226418000000001E-2</v>
      </c>
      <c r="AE804" s="258">
        <v>4.4138730999999996E-6</v>
      </c>
      <c r="AF804" s="258">
        <v>2.1081163E-2</v>
      </c>
      <c r="AG804" s="258">
        <v>2.2838483999999999E-4</v>
      </c>
      <c r="AH804" s="258">
        <v>3.4460623000000003E-2</v>
      </c>
      <c r="AI804" s="258">
        <v>1.0248805E-4</v>
      </c>
      <c r="AJ804" s="258">
        <v>1.1535339000000001E-4</v>
      </c>
      <c r="AK804" s="258">
        <v>8.1909394000000002E-5</v>
      </c>
      <c r="AL804" s="258">
        <v>1.9003788999999999E-5</v>
      </c>
      <c r="AM804" s="258">
        <v>6.1078825000000001E-8</v>
      </c>
      <c r="AN804" s="258">
        <v>1.1890598E-3</v>
      </c>
      <c r="AO804" s="258">
        <v>6.9441854000000004E-4</v>
      </c>
      <c r="AP804" s="258">
        <v>1.2864064000000001E-3</v>
      </c>
      <c r="AQ804" s="258">
        <v>9.8950809999999995E-5</v>
      </c>
      <c r="AR804" s="258">
        <v>6.5814552999999998E-2</v>
      </c>
      <c r="AT804" s="193"/>
      <c r="AU804" s="193"/>
      <c r="AV804" s="193"/>
      <c r="AW804" s="193"/>
      <c r="AX804" s="193"/>
      <c r="AY804" s="193"/>
      <c r="AZ804" s="193"/>
      <c r="BA804" s="193"/>
      <c r="BB804" s="193"/>
      <c r="BC804" s="193"/>
      <c r="BD804" s="193"/>
      <c r="BE804" s="315"/>
      <c r="BF804" s="315"/>
      <c r="BG804" s="315"/>
      <c r="BH804" s="315"/>
      <c r="BI804" s="315"/>
      <c r="BJ804" s="315"/>
      <c r="BK804" s="315"/>
    </row>
    <row r="805" spans="1:63" x14ac:dyDescent="0.25">
      <c r="A805" s="45" t="s">
        <v>460</v>
      </c>
      <c r="B805" s="45"/>
      <c r="C805" s="43"/>
      <c r="D805" s="199"/>
      <c r="E805" s="199"/>
      <c r="F805" s="199"/>
      <c r="G805" s="199"/>
      <c r="H805" s="199"/>
      <c r="I805" s="199"/>
      <c r="J805" s="199"/>
      <c r="K805" s="199"/>
      <c r="L805" s="199"/>
      <c r="M805" s="199"/>
      <c r="N805" s="199"/>
      <c r="O805" s="199"/>
      <c r="P805" s="199"/>
      <c r="Q805" s="239"/>
      <c r="R805" s="97"/>
      <c r="S805" s="97"/>
      <c r="T805" s="97"/>
      <c r="U805" s="97"/>
      <c r="V805" s="97"/>
      <c r="W805" s="97"/>
      <c r="X805" s="259"/>
      <c r="Y805" s="259"/>
      <c r="Z805" s="259"/>
      <c r="AA805" s="258"/>
      <c r="AB805" s="258"/>
      <c r="AC805" s="258"/>
      <c r="AD805" s="258"/>
      <c r="AE805" s="258"/>
      <c r="AF805" s="258"/>
      <c r="AG805" s="258"/>
      <c r="AH805" s="258"/>
      <c r="AI805" s="258"/>
      <c r="AJ805" s="258"/>
      <c r="AK805" s="258"/>
      <c r="AL805" s="258"/>
      <c r="AM805" s="258"/>
      <c r="AN805" s="258"/>
      <c r="AO805" s="258"/>
      <c r="AP805" s="258"/>
      <c r="AQ805" s="258"/>
      <c r="AR805" s="258"/>
      <c r="AT805" s="193"/>
      <c r="AU805" s="193"/>
      <c r="AV805" s="193"/>
      <c r="AW805" s="193"/>
      <c r="AX805" s="193"/>
      <c r="AY805" s="193"/>
      <c r="AZ805" s="193"/>
      <c r="BA805" s="193"/>
      <c r="BB805" s="193"/>
      <c r="BC805" s="193"/>
      <c r="BD805" s="193"/>
      <c r="BE805" s="315"/>
      <c r="BF805" s="315"/>
      <c r="BG805" s="315"/>
      <c r="BH805" s="315"/>
      <c r="BI805" s="315"/>
      <c r="BJ805" s="315"/>
      <c r="BK805" s="315"/>
    </row>
    <row r="806" spans="1:63" x14ac:dyDescent="0.25">
      <c r="A806" s="9"/>
      <c r="B806" s="184" t="s">
        <v>5770</v>
      </c>
      <c r="C806" s="25" t="s">
        <v>3097</v>
      </c>
      <c r="D806" s="193">
        <v>0.35797142999999998</v>
      </c>
      <c r="E806" s="193">
        <v>0.22010664999999999</v>
      </c>
      <c r="F806" s="193">
        <v>8.3807487E-2</v>
      </c>
      <c r="G806" s="193">
        <v>4.6824173E-3</v>
      </c>
      <c r="H806" s="193">
        <v>7.8756471000000002E-4</v>
      </c>
      <c r="I806" s="193">
        <v>7.8909731000000004E-3</v>
      </c>
      <c r="J806" s="193">
        <v>8.3645569000000003E-3</v>
      </c>
      <c r="K806" s="193">
        <v>2.2772805E-4</v>
      </c>
      <c r="L806" s="193">
        <v>3.2104048000000003E-2</v>
      </c>
      <c r="M806" s="193">
        <v>0</v>
      </c>
      <c r="N806" s="193">
        <v>0</v>
      </c>
      <c r="O806" s="193">
        <v>0</v>
      </c>
      <c r="P806" s="199">
        <f t="shared" si="100"/>
        <v>1.6304196296296294</v>
      </c>
      <c r="Q806" s="240">
        <v>59.705471000000003</v>
      </c>
      <c r="R806" s="99">
        <v>56.200218</v>
      </c>
      <c r="S806" s="99">
        <v>2.7069839999999998</v>
      </c>
      <c r="T806" s="99">
        <v>2.0137999999999999E-5</v>
      </c>
      <c r="U806" s="99">
        <v>0.18085999999999999</v>
      </c>
      <c r="V806" s="99">
        <v>3.3698770000000003E-2</v>
      </c>
      <c r="W806" s="99">
        <v>0.58369000000000004</v>
      </c>
      <c r="X806" s="241">
        <f t="shared" ref="X806:X822" si="105">SUM(Y806:AA806)</f>
        <v>0.241939941580117</v>
      </c>
      <c r="Y806" s="241">
        <f t="shared" ref="Y806:Y822" si="106">SUM(AB806:AG806)</f>
        <v>6.9742910013200002E-2</v>
      </c>
      <c r="Z806" s="241">
        <f t="shared" ref="Z806:Z822" si="107">SUM(AH806:AP806)</f>
        <v>3.1551776079917E-2</v>
      </c>
      <c r="AA806" s="241">
        <f t="shared" ref="AA806:AA822" si="108">SUM(AQ806:AR806)</f>
        <v>0.14064525548699999</v>
      </c>
      <c r="AB806" s="258">
        <v>4.5192074999999998E-2</v>
      </c>
      <c r="AC806" s="258">
        <v>5.2937161000000002E-6</v>
      </c>
      <c r="AD806" s="258">
        <v>8.8357333000000007E-3</v>
      </c>
      <c r="AE806" s="258">
        <v>4.3869251000000003E-6</v>
      </c>
      <c r="AF806" s="259">
        <v>1.5634776E-2</v>
      </c>
      <c r="AG806" s="259">
        <v>7.0645071999999996E-5</v>
      </c>
      <c r="AH806" s="258">
        <v>2.9578118E-2</v>
      </c>
      <c r="AI806" s="258">
        <v>1.3983161000000001E-4</v>
      </c>
      <c r="AJ806" s="258">
        <v>3.9241722000000001E-5</v>
      </c>
      <c r="AK806" s="258">
        <v>5.0643024000000002E-5</v>
      </c>
      <c r="AL806" s="258">
        <v>4.8045337000000002E-6</v>
      </c>
      <c r="AM806" s="258">
        <v>1.6960217000000001E-8</v>
      </c>
      <c r="AN806" s="258">
        <v>6.6405895000000003E-4</v>
      </c>
      <c r="AO806" s="258">
        <v>2.7796065000000001E-4</v>
      </c>
      <c r="AP806" s="258">
        <v>7.9710063E-4</v>
      </c>
      <c r="AQ806" s="258">
        <v>5.1145486999999998E-5</v>
      </c>
      <c r="AR806" s="258">
        <v>0.14059410999999999</v>
      </c>
      <c r="AT806" s="193"/>
      <c r="AU806" s="193"/>
      <c r="AV806" s="193"/>
      <c r="AW806" s="193"/>
      <c r="AX806" s="193"/>
      <c r="AY806" s="193"/>
      <c r="AZ806" s="193"/>
      <c r="BA806" s="193"/>
      <c r="BB806" s="193"/>
      <c r="BC806" s="193"/>
      <c r="BD806" s="193"/>
      <c r="BE806" s="315"/>
      <c r="BF806" s="315"/>
      <c r="BG806" s="315"/>
      <c r="BH806" s="315"/>
      <c r="BI806" s="315"/>
      <c r="BJ806" s="315"/>
      <c r="BK806" s="315"/>
    </row>
    <row r="807" spans="1:63" x14ac:dyDescent="0.25">
      <c r="A807" s="43"/>
      <c r="B807" s="184" t="s">
        <v>5770</v>
      </c>
      <c r="C807" s="25" t="s">
        <v>5264</v>
      </c>
      <c r="D807" s="193">
        <v>0.53648454000000001</v>
      </c>
      <c r="E807" s="193">
        <v>0.30717523000000002</v>
      </c>
      <c r="F807" s="193">
        <v>8.7659144999999994E-2</v>
      </c>
      <c r="G807" s="193">
        <v>1.6307333E-2</v>
      </c>
      <c r="H807" s="193">
        <v>2.3795621999999999E-2</v>
      </c>
      <c r="I807" s="193">
        <v>6.7084543999999996E-2</v>
      </c>
      <c r="J807" s="193">
        <v>1.9922920000000001E-3</v>
      </c>
      <c r="K807" s="193">
        <v>4.3291115999999997E-4</v>
      </c>
      <c r="L807" s="193">
        <v>3.2037467E-2</v>
      </c>
      <c r="M807" s="193">
        <v>0</v>
      </c>
      <c r="N807" s="193">
        <v>0</v>
      </c>
      <c r="O807" s="193">
        <v>0</v>
      </c>
      <c r="P807" s="199">
        <f t="shared" si="100"/>
        <v>2.2753720740740739</v>
      </c>
      <c r="Q807" s="240">
        <v>87.490876999999998</v>
      </c>
      <c r="R807" s="99">
        <v>36.669294999999998</v>
      </c>
      <c r="S807" s="99">
        <v>4.0024879999999996</v>
      </c>
      <c r="T807" s="99">
        <v>3.4792000000000001</v>
      </c>
      <c r="U807" s="99">
        <v>42.667000000000002</v>
      </c>
      <c r="V807" s="99">
        <v>4.7483909999999997E-2</v>
      </c>
      <c r="W807" s="99">
        <v>0.62541000000000002</v>
      </c>
      <c r="X807" s="241">
        <f t="shared" si="105"/>
        <v>4.681133460578434</v>
      </c>
      <c r="Y807" s="241">
        <f t="shared" si="106"/>
        <v>0.10207772006020001</v>
      </c>
      <c r="Z807" s="241">
        <f t="shared" si="107"/>
        <v>4.4871430674222337</v>
      </c>
      <c r="AA807" s="241">
        <f t="shared" si="108"/>
        <v>9.1912673096E-2</v>
      </c>
      <c r="AB807" s="258">
        <v>6.3068575000000002E-2</v>
      </c>
      <c r="AC807" s="258">
        <v>7.6681804000000006E-6</v>
      </c>
      <c r="AD807" s="258">
        <v>1.0388883E-2</v>
      </c>
      <c r="AE807" s="258">
        <v>8.1978598000000006E-6</v>
      </c>
      <c r="AF807" s="259">
        <v>2.8488336999999999E-2</v>
      </c>
      <c r="AG807" s="259">
        <v>1.1605902E-4</v>
      </c>
      <c r="AH807" s="258">
        <v>4.1275086000000002E-2</v>
      </c>
      <c r="AI807" s="258">
        <v>1.5642225999999999E-4</v>
      </c>
      <c r="AJ807" s="258">
        <v>5.6412356000000002E-5</v>
      </c>
      <c r="AK807" s="258">
        <v>1.9356476000000001E-2</v>
      </c>
      <c r="AL807" s="258">
        <v>1.3548598000000001E-5</v>
      </c>
      <c r="AM807" s="258">
        <v>2.2468234000000002E-8</v>
      </c>
      <c r="AN807" s="258">
        <v>0.14384422999999999</v>
      </c>
      <c r="AO807" s="258">
        <v>5.9326973999999997E-4</v>
      </c>
      <c r="AP807" s="258">
        <v>4.2818475999999999</v>
      </c>
      <c r="AQ807" s="258">
        <v>7.6878096000000001E-5</v>
      </c>
      <c r="AR807" s="258">
        <v>9.1835794999999998E-2</v>
      </c>
      <c r="AT807" s="193"/>
      <c r="AU807" s="193"/>
      <c r="AV807" s="193"/>
      <c r="AW807" s="193"/>
      <c r="AX807" s="193"/>
      <c r="AY807" s="193"/>
      <c r="AZ807" s="193"/>
      <c r="BA807" s="193"/>
      <c r="BB807" s="193"/>
      <c r="BC807" s="193"/>
      <c r="BD807" s="193"/>
      <c r="BE807" s="315"/>
      <c r="BF807" s="315"/>
      <c r="BG807" s="315"/>
      <c r="BH807" s="315"/>
      <c r="BI807" s="315"/>
      <c r="BJ807" s="315"/>
      <c r="BK807" s="315"/>
    </row>
    <row r="808" spans="1:63" x14ac:dyDescent="0.25">
      <c r="A808" s="43"/>
      <c r="B808" s="184" t="s">
        <v>5770</v>
      </c>
      <c r="C808" s="25" t="s">
        <v>5263</v>
      </c>
      <c r="D808" s="193">
        <v>0.34586169999999999</v>
      </c>
      <c r="E808" s="193">
        <v>0.24030815999999999</v>
      </c>
      <c r="F808" s="193">
        <v>5.6406251999999997E-2</v>
      </c>
      <c r="G808" s="193">
        <v>8.4653990000000002E-3</v>
      </c>
      <c r="H808" s="193">
        <v>3.5108798E-3</v>
      </c>
      <c r="I808" s="193">
        <v>7.3819035000000002E-3</v>
      </c>
      <c r="J808" s="193">
        <v>4.6740315999999997E-3</v>
      </c>
      <c r="K808" s="193">
        <v>4.3002909999999999E-4</v>
      </c>
      <c r="L808" s="193">
        <v>2.4685042000000001E-2</v>
      </c>
      <c r="M808" s="193">
        <v>0</v>
      </c>
      <c r="N808" s="193">
        <v>0</v>
      </c>
      <c r="O808" s="193">
        <v>0</v>
      </c>
      <c r="P808" s="199">
        <f t="shared" si="100"/>
        <v>1.7800604444444443</v>
      </c>
      <c r="Q808" s="240">
        <v>44.058183999999997</v>
      </c>
      <c r="R808" s="99">
        <v>39.855353999999998</v>
      </c>
      <c r="S808" s="99">
        <v>3.4154960000000001</v>
      </c>
      <c r="T808" s="99">
        <v>2.3396000000000001E-5</v>
      </c>
      <c r="U808" s="99">
        <v>0.21198</v>
      </c>
      <c r="V808" s="99">
        <v>4.0490430000000001E-2</v>
      </c>
      <c r="W808" s="99">
        <v>0.53483999999999998</v>
      </c>
      <c r="X808" s="241">
        <f t="shared" si="105"/>
        <v>0.201553772832199</v>
      </c>
      <c r="Y808" s="241">
        <f t="shared" si="106"/>
        <v>6.6996793672899999E-2</v>
      </c>
      <c r="Z808" s="241">
        <f t="shared" si="107"/>
        <v>3.4641590517298995E-2</v>
      </c>
      <c r="AA808" s="241">
        <f t="shared" si="108"/>
        <v>9.9915388642000003E-2</v>
      </c>
      <c r="AB808" s="258">
        <v>4.9340852999999997E-2</v>
      </c>
      <c r="AC808" s="258">
        <v>9.2521148000000002E-6</v>
      </c>
      <c r="AD808" s="258">
        <v>6.6108521999999996E-3</v>
      </c>
      <c r="AE808" s="258">
        <v>3.6588291000000001E-6</v>
      </c>
      <c r="AF808" s="259">
        <v>1.0934526999999999E-2</v>
      </c>
      <c r="AG808" s="259">
        <v>9.7650529000000002E-5</v>
      </c>
      <c r="AH808" s="258">
        <v>3.2292414999999998E-2</v>
      </c>
      <c r="AI808" s="258">
        <v>9.5494509999999999E-5</v>
      </c>
      <c r="AJ808" s="258">
        <v>4.1596642999999998E-5</v>
      </c>
      <c r="AK808" s="258">
        <v>4.1854195000000003E-5</v>
      </c>
      <c r="AL808" s="258">
        <v>4.8402008000000002E-6</v>
      </c>
      <c r="AM808" s="258">
        <v>1.6748498999999999E-8</v>
      </c>
      <c r="AN808" s="258">
        <v>7.5716415999999996E-4</v>
      </c>
      <c r="AO808" s="258">
        <v>3.2527115999999998E-4</v>
      </c>
      <c r="AP808" s="258">
        <v>1.0829379000000001E-3</v>
      </c>
      <c r="AQ808" s="258">
        <v>6.0435642000000003E-5</v>
      </c>
      <c r="AR808" s="258">
        <v>9.9854952999999996E-2</v>
      </c>
      <c r="AT808" s="193"/>
      <c r="AU808" s="193"/>
      <c r="AV808" s="193"/>
      <c r="AW808" s="193"/>
      <c r="AX808" s="193"/>
      <c r="AY808" s="193"/>
      <c r="AZ808" s="193"/>
      <c r="BA808" s="193"/>
      <c r="BB808" s="193"/>
      <c r="BC808" s="193"/>
      <c r="BD808" s="193"/>
      <c r="BE808" s="315"/>
      <c r="BF808" s="315"/>
      <c r="BG808" s="315"/>
      <c r="BH808" s="315"/>
      <c r="BI808" s="315"/>
      <c r="BJ808" s="315"/>
      <c r="BK808" s="315"/>
    </row>
    <row r="809" spans="1:63" x14ac:dyDescent="0.25">
      <c r="A809" s="9"/>
      <c r="B809" s="184" t="s">
        <v>5770</v>
      </c>
      <c r="C809" s="25" t="s">
        <v>5262</v>
      </c>
      <c r="D809" s="193">
        <v>0.51154527999999999</v>
      </c>
      <c r="E809" s="193">
        <v>0.33448631000000001</v>
      </c>
      <c r="F809" s="193">
        <v>7.7892920000000004E-2</v>
      </c>
      <c r="G809" s="193">
        <v>9.5257460999999995E-3</v>
      </c>
      <c r="H809" s="193">
        <v>1.4602449E-2</v>
      </c>
      <c r="I809" s="193">
        <v>4.3726243999999997E-2</v>
      </c>
      <c r="J809" s="193">
        <v>3.8822129999999998E-3</v>
      </c>
      <c r="K809" s="193">
        <v>7.8285501000000001E-4</v>
      </c>
      <c r="L809" s="193">
        <v>2.6646539E-2</v>
      </c>
      <c r="M809" s="193">
        <v>0</v>
      </c>
      <c r="N809" s="193">
        <v>0</v>
      </c>
      <c r="O809" s="193">
        <v>0</v>
      </c>
      <c r="P809" s="199">
        <f t="shared" si="100"/>
        <v>2.4776763703703701</v>
      </c>
      <c r="Q809" s="240">
        <v>75.800325000000001</v>
      </c>
      <c r="R809" s="99">
        <v>48.908845999999997</v>
      </c>
      <c r="S809" s="99">
        <v>4.6785199999999998</v>
      </c>
      <c r="T809" s="99">
        <v>2.1358999999999999</v>
      </c>
      <c r="U809" s="99">
        <v>19.417000000000002</v>
      </c>
      <c r="V809" s="99">
        <v>5.9609299999999997E-2</v>
      </c>
      <c r="W809" s="99">
        <v>0.60045000000000004</v>
      </c>
      <c r="X809" s="241">
        <f t="shared" si="105"/>
        <v>2.8144390873817478</v>
      </c>
      <c r="Y809" s="241">
        <f t="shared" si="106"/>
        <v>0.10073883496269997</v>
      </c>
      <c r="Z809" s="241">
        <f t="shared" si="107"/>
        <v>2.5912154583700477</v>
      </c>
      <c r="AA809" s="241">
        <f t="shared" si="108"/>
        <v>0.12248479404899999</v>
      </c>
      <c r="AB809" s="258">
        <v>6.8676771999999997E-2</v>
      </c>
      <c r="AC809" s="258">
        <v>4.7014057000000003E-6</v>
      </c>
      <c r="AD809" s="258">
        <v>9.2644410999999996E-3</v>
      </c>
      <c r="AE809" s="258">
        <v>1.1048297000000001E-5</v>
      </c>
      <c r="AF809" s="259">
        <v>2.2658945E-2</v>
      </c>
      <c r="AG809" s="259">
        <v>1.2292716000000001E-4</v>
      </c>
      <c r="AH809" s="258">
        <v>4.4941143000000003E-2</v>
      </c>
      <c r="AI809" s="258">
        <v>1.3165520000000001E-4</v>
      </c>
      <c r="AJ809" s="258">
        <v>5.9869540000000003E-5</v>
      </c>
      <c r="AK809" s="258">
        <v>1.1886010000000001E-2</v>
      </c>
      <c r="AL809" s="258">
        <v>1.0856997E-5</v>
      </c>
      <c r="AM809" s="258">
        <v>2.1633048000000001E-8</v>
      </c>
      <c r="AN809" s="258">
        <v>1.9516866000000001E-2</v>
      </c>
      <c r="AO809" s="258">
        <v>4.7533599999999998E-4</v>
      </c>
      <c r="AP809" s="258">
        <v>2.5141936999999999</v>
      </c>
      <c r="AQ809" s="258">
        <v>6.4494049000000004E-5</v>
      </c>
      <c r="AR809" s="258">
        <v>0.1224203</v>
      </c>
      <c r="AT809" s="193"/>
      <c r="AU809" s="193"/>
      <c r="AV809" s="193"/>
      <c r="AW809" s="193"/>
      <c r="AX809" s="193"/>
      <c r="AY809" s="193"/>
      <c r="AZ809" s="193"/>
      <c r="BA809" s="193"/>
      <c r="BB809" s="193"/>
      <c r="BC809" s="193"/>
      <c r="BD809" s="193"/>
      <c r="BE809" s="315"/>
      <c r="BF809" s="315"/>
      <c r="BG809" s="315"/>
      <c r="BH809" s="315"/>
      <c r="BI809" s="315"/>
      <c r="BJ809" s="315"/>
      <c r="BK809" s="315"/>
    </row>
    <row r="810" spans="1:63" x14ac:dyDescent="0.25">
      <c r="A810" s="9"/>
      <c r="B810" s="184" t="s">
        <v>5770</v>
      </c>
      <c r="C810" s="25" t="s">
        <v>5261</v>
      </c>
      <c r="D810" s="193">
        <v>0.37984433000000001</v>
      </c>
      <c r="E810" s="193">
        <v>0.24634331000000001</v>
      </c>
      <c r="F810" s="193">
        <v>6.8236189000000003E-2</v>
      </c>
      <c r="G810" s="193">
        <v>1.1745536000000001E-2</v>
      </c>
      <c r="H810" s="193">
        <v>1.6557494999999999E-3</v>
      </c>
      <c r="I810" s="193">
        <v>1.5077781E-2</v>
      </c>
      <c r="J810" s="193">
        <v>6.0609308000000002E-3</v>
      </c>
      <c r="K810" s="193">
        <v>5.1707706999999995E-4</v>
      </c>
      <c r="L810" s="193">
        <v>3.020776E-2</v>
      </c>
      <c r="M810" s="193">
        <v>0</v>
      </c>
      <c r="N810" s="193">
        <v>0</v>
      </c>
      <c r="O810" s="193">
        <v>0</v>
      </c>
      <c r="P810" s="199">
        <f t="shared" si="100"/>
        <v>1.8247652592592591</v>
      </c>
      <c r="Q810" s="240">
        <v>66.347508000000005</v>
      </c>
      <c r="R810" s="99">
        <v>39.738951</v>
      </c>
      <c r="S810" s="99">
        <v>3.6790319999999999</v>
      </c>
      <c r="T810" s="99">
        <v>2.1773999999999999E-5</v>
      </c>
      <c r="U810" s="99">
        <v>22.395</v>
      </c>
      <c r="V810" s="99">
        <v>5.705329E-2</v>
      </c>
      <c r="W810" s="99">
        <v>0.47744999999999999</v>
      </c>
      <c r="X810" s="241">
        <f t="shared" si="105"/>
        <v>0.799407373428762</v>
      </c>
      <c r="Y810" s="241">
        <f t="shared" si="106"/>
        <v>7.6204938446200007E-2</v>
      </c>
      <c r="Z810" s="241">
        <f t="shared" si="107"/>
        <v>0.62364600578556195</v>
      </c>
      <c r="AA810" s="241">
        <f t="shared" si="108"/>
        <v>9.9556429197000001E-2</v>
      </c>
      <c r="AB810" s="258">
        <v>5.0580005999999997E-2</v>
      </c>
      <c r="AC810" s="258">
        <v>6.4282600999999996E-6</v>
      </c>
      <c r="AD810" s="258">
        <v>8.6961875000000008E-3</v>
      </c>
      <c r="AE810" s="258">
        <v>7.7893361000000002E-6</v>
      </c>
      <c r="AF810" s="259">
        <v>1.6813527000000002E-2</v>
      </c>
      <c r="AG810" s="259">
        <v>1.0100035E-4</v>
      </c>
      <c r="AH810" s="258">
        <v>3.3103392000000002E-2</v>
      </c>
      <c r="AI810" s="258">
        <v>1.0974574E-4</v>
      </c>
      <c r="AJ810" s="258">
        <v>5.7318994999999998E-5</v>
      </c>
      <c r="AK810" s="258">
        <v>4.3882521000000003E-5</v>
      </c>
      <c r="AL810" s="258">
        <v>6.4985785000000003E-6</v>
      </c>
      <c r="AM810" s="258">
        <v>2.2231061999999999E-8</v>
      </c>
      <c r="AN810" s="258">
        <v>0.22217063000000001</v>
      </c>
      <c r="AO810" s="258">
        <v>3.9237571999999998E-4</v>
      </c>
      <c r="AP810" s="258">
        <v>0.36776214000000002</v>
      </c>
      <c r="AQ810" s="258">
        <v>7.2496197000000004E-5</v>
      </c>
      <c r="AR810" s="258">
        <v>9.9483932999999997E-2</v>
      </c>
      <c r="AT810" s="193"/>
      <c r="AU810" s="193"/>
      <c r="AV810" s="193"/>
      <c r="AW810" s="193"/>
      <c r="AX810" s="193"/>
      <c r="AY810" s="193"/>
      <c r="AZ810" s="193"/>
      <c r="BA810" s="193"/>
      <c r="BB810" s="193"/>
      <c r="BC810" s="193"/>
      <c r="BD810" s="193"/>
      <c r="BE810" s="315"/>
      <c r="BF810" s="315"/>
      <c r="BG810" s="315"/>
      <c r="BH810" s="315"/>
      <c r="BI810" s="315"/>
      <c r="BJ810" s="315"/>
      <c r="BK810" s="315"/>
    </row>
    <row r="811" spans="1:63" x14ac:dyDescent="0.25">
      <c r="A811" s="9"/>
      <c r="B811" s="184" t="s">
        <v>5770</v>
      </c>
      <c r="C811" s="25" t="s">
        <v>3340</v>
      </c>
      <c r="D811" s="193">
        <v>0.80971360999999997</v>
      </c>
      <c r="E811" s="193">
        <v>0.46328649</v>
      </c>
      <c r="F811" s="193">
        <v>0.13024532999999999</v>
      </c>
      <c r="G811" s="193">
        <v>1.6546577E-2</v>
      </c>
      <c r="H811" s="193">
        <v>4.1733007000000003E-2</v>
      </c>
      <c r="I811" s="193">
        <v>0.12327556000000001</v>
      </c>
      <c r="J811" s="193">
        <v>6.3684487999999997E-4</v>
      </c>
      <c r="K811" s="193">
        <v>5.7616505999999999E-4</v>
      </c>
      <c r="L811" s="193">
        <v>3.3413643999999999E-2</v>
      </c>
      <c r="M811" s="193">
        <v>0</v>
      </c>
      <c r="N811" s="193">
        <v>0</v>
      </c>
      <c r="O811" s="193">
        <v>0</v>
      </c>
      <c r="P811" s="199">
        <f t="shared" si="100"/>
        <v>3.4317517777777775</v>
      </c>
      <c r="Q811" s="240">
        <v>119.73012</v>
      </c>
      <c r="R811" s="99">
        <v>44.877381</v>
      </c>
      <c r="S811" s="99">
        <v>5.5316799999999997</v>
      </c>
      <c r="T811" s="99">
        <v>6.8425000000000002</v>
      </c>
      <c r="U811" s="99">
        <v>61.588999999999999</v>
      </c>
      <c r="V811" s="99">
        <v>5.8499299999999997E-2</v>
      </c>
      <c r="W811" s="99">
        <v>0.83106000000000002</v>
      </c>
      <c r="X811" s="241">
        <f t="shared" si="105"/>
        <v>8.4843865917739141</v>
      </c>
      <c r="Y811" s="241">
        <f t="shared" si="106"/>
        <v>0.15624421833310001</v>
      </c>
      <c r="Z811" s="241">
        <f t="shared" si="107"/>
        <v>8.2157192645898132</v>
      </c>
      <c r="AA811" s="241">
        <f t="shared" si="108"/>
        <v>0.112423108851</v>
      </c>
      <c r="AB811" s="258">
        <v>9.5120877000000006E-2</v>
      </c>
      <c r="AC811" s="258">
        <v>8.6437631000000005E-6</v>
      </c>
      <c r="AD811" s="258">
        <v>1.4089310000000001E-2</v>
      </c>
      <c r="AE811" s="258">
        <v>1.5945369999999999E-5</v>
      </c>
      <c r="AF811" s="258">
        <v>4.6848404000000003E-2</v>
      </c>
      <c r="AG811" s="258">
        <v>1.610382E-4</v>
      </c>
      <c r="AH811" s="258">
        <v>6.2250987000000001E-2</v>
      </c>
      <c r="AI811" s="258">
        <v>2.3014064999999999E-4</v>
      </c>
      <c r="AJ811" s="258">
        <v>7.4349929000000004E-5</v>
      </c>
      <c r="AK811" s="258">
        <v>3.8033294000000002E-2</v>
      </c>
      <c r="AL811" s="258">
        <v>2.2098010000000002E-5</v>
      </c>
      <c r="AM811" s="258">
        <v>2.9030813E-8</v>
      </c>
      <c r="AN811" s="258">
        <v>6.0893151E-2</v>
      </c>
      <c r="AO811" s="258">
        <v>8.6101497000000003E-4</v>
      </c>
      <c r="AP811" s="258">
        <v>8.0533541999999994</v>
      </c>
      <c r="AQ811" s="258">
        <v>8.1608850999999996E-5</v>
      </c>
      <c r="AR811" s="258">
        <v>0.1123415</v>
      </c>
      <c r="AT811" s="193"/>
      <c r="AU811" s="193"/>
      <c r="AV811" s="193"/>
      <c r="AW811" s="193"/>
      <c r="AX811" s="193"/>
      <c r="AY811" s="193"/>
      <c r="AZ811" s="193"/>
      <c r="BA811" s="193"/>
      <c r="BB811" s="193"/>
      <c r="BC811" s="193"/>
      <c r="BD811" s="193"/>
      <c r="BE811" s="315"/>
      <c r="BF811" s="315"/>
      <c r="BG811" s="315"/>
      <c r="BH811" s="315"/>
      <c r="BI811" s="315"/>
      <c r="BJ811" s="315"/>
      <c r="BK811" s="315"/>
    </row>
    <row r="812" spans="1:63" x14ac:dyDescent="0.25">
      <c r="A812" s="43"/>
      <c r="B812" s="184" t="s">
        <v>5770</v>
      </c>
      <c r="C812" s="25" t="s">
        <v>3339</v>
      </c>
      <c r="D812" s="193">
        <v>0.47721786999999999</v>
      </c>
      <c r="E812" s="193">
        <v>0.34333697000000002</v>
      </c>
      <c r="F812" s="193">
        <v>7.4648455000000002E-2</v>
      </c>
      <c r="G812" s="193">
        <v>6.9136950999999997E-3</v>
      </c>
      <c r="H812" s="193">
        <v>1.8655619E-3</v>
      </c>
      <c r="I812" s="193">
        <v>1.1461815E-2</v>
      </c>
      <c r="J812" s="193">
        <v>7.1271518000000002E-3</v>
      </c>
      <c r="K812" s="193">
        <v>1.0571510999999999E-3</v>
      </c>
      <c r="L812" s="193">
        <v>3.0807068999999999E-2</v>
      </c>
      <c r="M812" s="193">
        <v>0</v>
      </c>
      <c r="N812" s="193">
        <v>0</v>
      </c>
      <c r="O812" s="193">
        <v>0</v>
      </c>
      <c r="P812" s="199">
        <f t="shared" si="100"/>
        <v>2.543236814814815</v>
      </c>
      <c r="Q812" s="240">
        <v>82.832308999999995</v>
      </c>
      <c r="R812" s="99">
        <v>77.612397000000001</v>
      </c>
      <c r="S812" s="99">
        <v>4.3228080000000002</v>
      </c>
      <c r="T812" s="99">
        <v>2.2356000000000001E-5</v>
      </c>
      <c r="U812" s="99">
        <v>0.32113999999999998</v>
      </c>
      <c r="V812" s="99">
        <v>5.7542450000000002E-2</v>
      </c>
      <c r="W812" s="99">
        <v>0.51839999999999997</v>
      </c>
      <c r="X812" s="241">
        <f t="shared" si="105"/>
        <v>0.338437927899228</v>
      </c>
      <c r="Y812" s="241">
        <f t="shared" si="106"/>
        <v>9.5406565631299997E-2</v>
      </c>
      <c r="Z812" s="241">
        <f t="shared" si="107"/>
        <v>4.8684116507927998E-2</v>
      </c>
      <c r="AA812" s="241">
        <f t="shared" si="108"/>
        <v>0.19434724576000001</v>
      </c>
      <c r="AB812" s="258">
        <v>7.0495158000000002E-2</v>
      </c>
      <c r="AC812" s="258">
        <v>7.1326053000000003E-6</v>
      </c>
      <c r="AD812" s="258">
        <v>8.7376044999999992E-3</v>
      </c>
      <c r="AE812" s="258">
        <v>1.0613136E-5</v>
      </c>
      <c r="AF812" s="258">
        <v>1.6054309999999999E-2</v>
      </c>
      <c r="AG812" s="258">
        <v>1.0174739E-4</v>
      </c>
      <c r="AH812" s="258">
        <v>4.6136020999999999E-2</v>
      </c>
      <c r="AI812" s="258">
        <v>1.2047153E-4</v>
      </c>
      <c r="AJ812" s="258">
        <v>5.8686293999999998E-5</v>
      </c>
      <c r="AK812" s="258">
        <v>4.1774633999999998E-5</v>
      </c>
      <c r="AL812" s="258">
        <v>6.6655097E-6</v>
      </c>
      <c r="AM812" s="258">
        <v>2.2210228000000002E-8</v>
      </c>
      <c r="AN812" s="258">
        <v>9.7844557999999995E-4</v>
      </c>
      <c r="AO812" s="258">
        <v>3.8246697000000001E-4</v>
      </c>
      <c r="AP812" s="258">
        <v>9.5956277999999999E-4</v>
      </c>
      <c r="AQ812" s="258">
        <v>7.3925759999999993E-5</v>
      </c>
      <c r="AR812" s="258">
        <v>0.19427332</v>
      </c>
      <c r="AT812" s="193"/>
      <c r="AU812" s="193"/>
      <c r="AV812" s="193"/>
      <c r="AW812" s="193"/>
      <c r="AX812" s="193"/>
      <c r="AY812" s="193"/>
      <c r="AZ812" s="193"/>
      <c r="BA812" s="193"/>
      <c r="BB812" s="193"/>
      <c r="BC812" s="193"/>
      <c r="BD812" s="193"/>
      <c r="BE812" s="315"/>
      <c r="BF812" s="315"/>
      <c r="BG812" s="315"/>
      <c r="BH812" s="315"/>
      <c r="BI812" s="315"/>
      <c r="BJ812" s="315"/>
      <c r="BK812" s="315"/>
    </row>
    <row r="813" spans="1:63" x14ac:dyDescent="0.25">
      <c r="A813" s="43"/>
      <c r="B813" s="184" t="s">
        <v>5770</v>
      </c>
      <c r="C813" s="25" t="s">
        <v>3338</v>
      </c>
      <c r="D813" s="193">
        <v>0.38464363000000001</v>
      </c>
      <c r="E813" s="193">
        <v>0.25976528999999998</v>
      </c>
      <c r="F813" s="193">
        <v>6.3954209999999997E-2</v>
      </c>
      <c r="G813" s="193">
        <v>1.0378086E-2</v>
      </c>
      <c r="H813" s="193">
        <v>2.0377836999999998E-3</v>
      </c>
      <c r="I813" s="193">
        <v>1.3226239000000001E-2</v>
      </c>
      <c r="J813" s="193">
        <v>6.1621050000000002E-3</v>
      </c>
      <c r="K813" s="193">
        <v>7.1147422999999997E-4</v>
      </c>
      <c r="L813" s="193">
        <v>2.8408447999999999E-2</v>
      </c>
      <c r="M813" s="193">
        <v>0</v>
      </c>
      <c r="N813" s="193">
        <v>0</v>
      </c>
      <c r="O813" s="193">
        <v>0</v>
      </c>
      <c r="P813" s="199">
        <f t="shared" si="100"/>
        <v>1.924187333333333</v>
      </c>
      <c r="Q813" s="240">
        <v>67.854384999999994</v>
      </c>
      <c r="R813" s="99">
        <v>47.328381999999998</v>
      </c>
      <c r="S813" s="99">
        <v>4.1765359999999996</v>
      </c>
      <c r="T813" s="99">
        <v>1.8766E-5</v>
      </c>
      <c r="U813" s="99">
        <v>15.775</v>
      </c>
      <c r="V813" s="99">
        <v>6.1917769999999997E-2</v>
      </c>
      <c r="W813" s="99">
        <v>0.51253000000000004</v>
      </c>
      <c r="X813" s="241">
        <f t="shared" si="105"/>
        <v>0.64467769333885805</v>
      </c>
      <c r="Y813" s="241">
        <f t="shared" si="106"/>
        <v>7.7326043203800016E-2</v>
      </c>
      <c r="Z813" s="241">
        <f t="shared" si="107"/>
        <v>0.44881316563005802</v>
      </c>
      <c r="AA813" s="241">
        <f t="shared" si="108"/>
        <v>0.118538484505</v>
      </c>
      <c r="AB813" s="258">
        <v>5.3335556999999999E-2</v>
      </c>
      <c r="AC813" s="258">
        <v>5.3259505999999999E-6</v>
      </c>
      <c r="AD813" s="258">
        <v>8.4748513000000008E-3</v>
      </c>
      <c r="AE813" s="258">
        <v>8.2273132000000004E-6</v>
      </c>
      <c r="AF813" s="258">
        <v>1.5392917000000001E-2</v>
      </c>
      <c r="AG813" s="258">
        <v>1.0916464E-4</v>
      </c>
      <c r="AH813" s="258">
        <v>3.4906210999999999E-2</v>
      </c>
      <c r="AI813" s="258">
        <v>1.0276688000000001E-4</v>
      </c>
      <c r="AJ813" s="258">
        <v>5.8749363000000002E-5</v>
      </c>
      <c r="AK813" s="258">
        <v>3.8314327000000001E-5</v>
      </c>
      <c r="AL813" s="258">
        <v>6.4984466E-6</v>
      </c>
      <c r="AM813" s="258">
        <v>2.1713458000000001E-8</v>
      </c>
      <c r="AN813" s="258">
        <v>0.15575106999999999</v>
      </c>
      <c r="AO813" s="258">
        <v>3.6949390000000002E-4</v>
      </c>
      <c r="AP813" s="258">
        <v>0.25758004000000001</v>
      </c>
      <c r="AQ813" s="258">
        <v>6.8264504999999997E-5</v>
      </c>
      <c r="AR813" s="258">
        <v>0.11847022</v>
      </c>
      <c r="AT813" s="193"/>
      <c r="AU813" s="193"/>
      <c r="AV813" s="193"/>
      <c r="AW813" s="193"/>
      <c r="AX813" s="193"/>
      <c r="AY813" s="193"/>
      <c r="AZ813" s="193"/>
      <c r="BA813" s="193"/>
      <c r="BB813" s="193"/>
      <c r="BC813" s="193"/>
      <c r="BD813" s="193"/>
      <c r="BE813" s="315"/>
      <c r="BF813" s="315"/>
      <c r="BG813" s="315"/>
      <c r="BH813" s="315"/>
      <c r="BI813" s="315"/>
      <c r="BJ813" s="315"/>
      <c r="BK813" s="315"/>
    </row>
    <row r="814" spans="1:63" x14ac:dyDescent="0.25">
      <c r="A814" s="9"/>
      <c r="B814" s="184" t="s">
        <v>5770</v>
      </c>
      <c r="C814" s="25" t="s">
        <v>3337</v>
      </c>
      <c r="D814" s="193">
        <v>0.68546114999999996</v>
      </c>
      <c r="E814" s="193">
        <v>0.41154696000000002</v>
      </c>
      <c r="F814" s="193">
        <v>0.10734807</v>
      </c>
      <c r="G814" s="193">
        <v>1.3739215000000001E-2</v>
      </c>
      <c r="H814" s="193">
        <v>3.0091687999999998E-2</v>
      </c>
      <c r="I814" s="193">
        <v>8.8964256000000005E-2</v>
      </c>
      <c r="J814" s="193">
        <v>2.3654539999999999E-3</v>
      </c>
      <c r="K814" s="193">
        <v>7.5280650000000002E-4</v>
      </c>
      <c r="L814" s="193">
        <v>3.0652703999999999E-2</v>
      </c>
      <c r="M814" s="193">
        <v>0</v>
      </c>
      <c r="N814" s="193">
        <v>0</v>
      </c>
      <c r="O814" s="193">
        <v>0</v>
      </c>
      <c r="P814" s="199">
        <f t="shared" si="100"/>
        <v>3.0484960000000001</v>
      </c>
      <c r="Q814" s="240">
        <v>105.2223</v>
      </c>
      <c r="R814" s="99">
        <v>50.925232000000001</v>
      </c>
      <c r="S814" s="99">
        <v>5.4733840000000002</v>
      </c>
      <c r="T814" s="99">
        <v>4.7896999999999998</v>
      </c>
      <c r="U814" s="99">
        <v>43.210999999999999</v>
      </c>
      <c r="V814" s="99">
        <v>6.2929100000000002E-2</v>
      </c>
      <c r="W814" s="99">
        <v>0.76005</v>
      </c>
      <c r="X814" s="241">
        <f t="shared" si="105"/>
        <v>6.0241297817751551</v>
      </c>
      <c r="Y814" s="241">
        <f t="shared" si="106"/>
        <v>0.1333354217729</v>
      </c>
      <c r="Z814" s="241">
        <f t="shared" si="107"/>
        <v>5.7632493266102554</v>
      </c>
      <c r="AA814" s="241">
        <f t="shared" si="108"/>
        <v>0.12754503339199999</v>
      </c>
      <c r="AB814" s="258">
        <v>8.4498036999999998E-2</v>
      </c>
      <c r="AC814" s="258">
        <v>6.8767469E-6</v>
      </c>
      <c r="AD814" s="258">
        <v>1.2250191000000001E-2</v>
      </c>
      <c r="AE814" s="258">
        <v>1.3979526E-5</v>
      </c>
      <c r="AF814" s="258">
        <v>3.6415149000000001E-2</v>
      </c>
      <c r="AG814" s="258">
        <v>1.511885E-4</v>
      </c>
      <c r="AH814" s="258">
        <v>5.5298985000000002E-2</v>
      </c>
      <c r="AI814" s="258">
        <v>1.8702304999999999E-4</v>
      </c>
      <c r="AJ814" s="258">
        <v>7.0672868000000005E-5</v>
      </c>
      <c r="AK814" s="258">
        <v>2.6630592000000002E-2</v>
      </c>
      <c r="AL814" s="258">
        <v>1.7417889000000001E-5</v>
      </c>
      <c r="AM814" s="258">
        <v>2.6473255E-8</v>
      </c>
      <c r="AN814" s="258">
        <v>4.2858567E-2</v>
      </c>
      <c r="AO814" s="258">
        <v>6.9754232999999998E-4</v>
      </c>
      <c r="AP814" s="258">
        <v>5.6374884999999999</v>
      </c>
      <c r="AQ814" s="258">
        <v>7.4643392000000002E-5</v>
      </c>
      <c r="AR814" s="258">
        <v>0.12747038999999999</v>
      </c>
      <c r="AT814" s="193"/>
      <c r="AU814" s="193"/>
      <c r="AV814" s="193"/>
      <c r="AW814" s="193"/>
      <c r="AX814" s="193"/>
      <c r="AY814" s="193"/>
      <c r="AZ814" s="193"/>
      <c r="BA814" s="193"/>
      <c r="BB814" s="193"/>
      <c r="BC814" s="193"/>
      <c r="BD814" s="193"/>
      <c r="BE814" s="315"/>
      <c r="BF814" s="315"/>
      <c r="BG814" s="315"/>
      <c r="BH814" s="315"/>
      <c r="BI814" s="315"/>
      <c r="BJ814" s="315"/>
      <c r="BK814" s="315"/>
    </row>
    <row r="815" spans="1:63" x14ac:dyDescent="0.25">
      <c r="A815" s="9"/>
      <c r="B815" s="184" t="s">
        <v>5770</v>
      </c>
      <c r="C815" s="25" t="s">
        <v>5841</v>
      </c>
      <c r="D815" s="193">
        <v>0.43954760999999998</v>
      </c>
      <c r="E815" s="193">
        <v>0.31800854000000001</v>
      </c>
      <c r="F815" s="193">
        <v>6.6616300000000003E-2</v>
      </c>
      <c r="G815" s="193">
        <v>6.7810085000000004E-3</v>
      </c>
      <c r="H815" s="193">
        <v>2.1034101E-3</v>
      </c>
      <c r="I815" s="193">
        <v>1.0383694000000001E-2</v>
      </c>
      <c r="J815" s="193">
        <v>6.4335356E-3</v>
      </c>
      <c r="K815" s="193">
        <v>1.0464426000000001E-3</v>
      </c>
      <c r="L815" s="193">
        <v>2.8174683999999998E-2</v>
      </c>
      <c r="M815" s="193">
        <v>0</v>
      </c>
      <c r="N815" s="193">
        <v>0</v>
      </c>
      <c r="O815" s="193">
        <v>0</v>
      </c>
      <c r="P815" s="199">
        <f t="shared" si="100"/>
        <v>2.3556188148148145</v>
      </c>
      <c r="Q815" s="240">
        <v>76.454190999999994</v>
      </c>
      <c r="R815" s="99">
        <v>71.094149000000002</v>
      </c>
      <c r="S815" s="99">
        <v>4.4631439999999998</v>
      </c>
      <c r="T815" s="99">
        <v>1.8749E-5</v>
      </c>
      <c r="U815" s="99">
        <v>0.31322</v>
      </c>
      <c r="V815" s="99">
        <v>6.0119760000000001E-2</v>
      </c>
      <c r="W815" s="99">
        <v>0.52354000000000001</v>
      </c>
      <c r="X815" s="241">
        <f t="shared" si="105"/>
        <v>0.31115376312599496</v>
      </c>
      <c r="Y815" s="241">
        <f t="shared" si="106"/>
        <v>8.8150644028099995E-2</v>
      </c>
      <c r="Z815" s="241">
        <f t="shared" si="107"/>
        <v>4.4985067609894999E-2</v>
      </c>
      <c r="AA815" s="241">
        <f t="shared" si="108"/>
        <v>0.17801805148800001</v>
      </c>
      <c r="AB815" s="258">
        <v>6.5294349000000002E-2</v>
      </c>
      <c r="AC815" s="258">
        <v>5.6633895000000003E-6</v>
      </c>
      <c r="AD815" s="258">
        <v>8.2703255E-3</v>
      </c>
      <c r="AE815" s="258">
        <v>9.7932186000000002E-6</v>
      </c>
      <c r="AF815" s="258">
        <v>1.4464526E-2</v>
      </c>
      <c r="AG815" s="258">
        <v>1.0598691999999999E-4</v>
      </c>
      <c r="AH815" s="258">
        <v>4.2732102000000001E-2</v>
      </c>
      <c r="AI815" s="258">
        <v>1.0728062000000001E-4</v>
      </c>
      <c r="AJ815" s="258">
        <v>5.7854091000000001E-5</v>
      </c>
      <c r="AK815" s="258">
        <v>3.5946513999999997E-5</v>
      </c>
      <c r="AL815" s="258">
        <v>6.4215603E-6</v>
      </c>
      <c r="AM815" s="258">
        <v>2.1074594999999998E-8</v>
      </c>
      <c r="AN815" s="258">
        <v>8.9516306000000001E-4</v>
      </c>
      <c r="AO815" s="258">
        <v>3.5405819999999999E-4</v>
      </c>
      <c r="AP815" s="258">
        <v>7.9622049000000004E-4</v>
      </c>
      <c r="AQ815" s="258">
        <v>6.7691488000000001E-5</v>
      </c>
      <c r="AR815" s="258">
        <v>0.17795036</v>
      </c>
      <c r="AT815" s="193"/>
      <c r="AU815" s="193"/>
      <c r="AV815" s="193"/>
      <c r="AW815" s="193"/>
      <c r="AX815" s="193"/>
      <c r="AY815" s="193"/>
      <c r="AZ815" s="193"/>
      <c r="BA815" s="193"/>
      <c r="BB815" s="193"/>
      <c r="BC815" s="193"/>
      <c r="BD815" s="193"/>
      <c r="BE815" s="315"/>
      <c r="BF815" s="315"/>
      <c r="BG815" s="315"/>
      <c r="BH815" s="315"/>
      <c r="BI815" s="315"/>
      <c r="BJ815" s="315"/>
      <c r="BK815" s="315"/>
    </row>
    <row r="816" spans="1:63" x14ac:dyDescent="0.25">
      <c r="A816" s="9"/>
      <c r="B816" s="184" t="s">
        <v>5770</v>
      </c>
      <c r="C816" s="25" t="s">
        <v>5840</v>
      </c>
      <c r="D816" s="193">
        <v>0.53045849</v>
      </c>
      <c r="E816" s="193">
        <v>0.34105615</v>
      </c>
      <c r="F816" s="193">
        <v>8.5345408999999997E-2</v>
      </c>
      <c r="G816" s="193">
        <v>1.103961E-2</v>
      </c>
      <c r="H816" s="193">
        <v>1.3274414999999999E-2</v>
      </c>
      <c r="I816" s="193">
        <v>4.3819323E-2</v>
      </c>
      <c r="J816" s="193">
        <v>4.8072451000000004E-3</v>
      </c>
      <c r="K816" s="193">
        <v>7.7841428000000002E-4</v>
      </c>
      <c r="L816" s="193">
        <v>3.0337921E-2</v>
      </c>
      <c r="M816" s="193">
        <v>0</v>
      </c>
      <c r="N816" s="193">
        <v>0</v>
      </c>
      <c r="O816" s="193">
        <v>0</v>
      </c>
      <c r="P816" s="199">
        <f t="shared" si="100"/>
        <v>2.5263418518518517</v>
      </c>
      <c r="Q816" s="240">
        <v>86.579742999999993</v>
      </c>
      <c r="R816" s="99">
        <v>55.373320999999997</v>
      </c>
      <c r="S816" s="99">
        <v>4.6169760000000002</v>
      </c>
      <c r="T816" s="99">
        <v>1.9426000000000001</v>
      </c>
      <c r="U816" s="99">
        <v>23.981999999999999</v>
      </c>
      <c r="V816" s="99">
        <v>5.9795960000000002E-2</v>
      </c>
      <c r="W816" s="99">
        <v>0.60504999999999998</v>
      </c>
      <c r="X816" s="241">
        <f t="shared" si="105"/>
        <v>2.7725399374529878</v>
      </c>
      <c r="Y816" s="241">
        <f t="shared" si="106"/>
        <v>0.1046524023397</v>
      </c>
      <c r="Z816" s="241">
        <f t="shared" si="107"/>
        <v>2.529205883942288</v>
      </c>
      <c r="AA816" s="241">
        <f t="shared" si="108"/>
        <v>0.13868165117099998</v>
      </c>
      <c r="AB816" s="258">
        <v>7.0025900000000002E-2</v>
      </c>
      <c r="AC816" s="258">
        <v>6.6917687000000004E-6</v>
      </c>
      <c r="AD816" s="258">
        <v>1.0106564E-2</v>
      </c>
      <c r="AE816" s="258">
        <v>1.1080171E-5</v>
      </c>
      <c r="AF816" s="258">
        <v>2.4380234000000001E-2</v>
      </c>
      <c r="AG816" s="258">
        <v>1.219324E-4</v>
      </c>
      <c r="AH816" s="258">
        <v>4.5828636999999998E-2</v>
      </c>
      <c r="AI816" s="258">
        <v>1.4319092999999999E-4</v>
      </c>
      <c r="AJ816" s="258">
        <v>6.3066626000000001E-5</v>
      </c>
      <c r="AK816" s="258">
        <v>1.0825337000000001E-2</v>
      </c>
      <c r="AL816" s="258">
        <v>1.095506E-5</v>
      </c>
      <c r="AM816" s="258">
        <v>2.3836288000000002E-8</v>
      </c>
      <c r="AN816" s="258">
        <v>8.0753658000000006E-2</v>
      </c>
      <c r="AO816" s="258">
        <v>5.1051549000000001E-4</v>
      </c>
      <c r="AP816" s="258">
        <v>2.3910705000000001</v>
      </c>
      <c r="AQ816" s="258">
        <v>7.3251171000000002E-5</v>
      </c>
      <c r="AR816" s="258">
        <v>0.13860839999999999</v>
      </c>
      <c r="AT816" s="193"/>
      <c r="AU816" s="193"/>
      <c r="AV816" s="193"/>
      <c r="AW816" s="193"/>
      <c r="AX816" s="193"/>
      <c r="AY816" s="193"/>
      <c r="AZ816" s="193"/>
      <c r="BA816" s="193"/>
      <c r="BB816" s="193"/>
      <c r="BC816" s="193"/>
      <c r="BD816" s="193"/>
      <c r="BE816" s="315"/>
      <c r="BF816" s="315"/>
      <c r="BG816" s="315"/>
      <c r="BH816" s="315"/>
      <c r="BI816" s="315"/>
      <c r="BJ816" s="315"/>
      <c r="BK816" s="315"/>
    </row>
    <row r="817" spans="1:63" x14ac:dyDescent="0.25">
      <c r="A817" s="43"/>
      <c r="B817" s="184" t="s">
        <v>5770</v>
      </c>
      <c r="C817" s="25" t="s">
        <v>5839</v>
      </c>
      <c r="D817" s="193">
        <v>0.36394327999999998</v>
      </c>
      <c r="E817" s="193">
        <v>0.20663915999999999</v>
      </c>
      <c r="F817" s="193">
        <v>9.1936426000000002E-2</v>
      </c>
      <c r="G817" s="193">
        <v>1.3328784999999999E-2</v>
      </c>
      <c r="H817" s="193">
        <v>7.2334281999999995E-4</v>
      </c>
      <c r="I817" s="193">
        <v>1.5385509E-2</v>
      </c>
      <c r="J817" s="193">
        <v>5.6189181999999997E-3</v>
      </c>
      <c r="K817" s="193">
        <v>9.7270603999999994E-5</v>
      </c>
      <c r="L817" s="193">
        <v>3.0213866999999998E-2</v>
      </c>
      <c r="M817" s="193">
        <v>0</v>
      </c>
      <c r="N817" s="193">
        <v>0</v>
      </c>
      <c r="O817" s="193">
        <v>0</v>
      </c>
      <c r="P817" s="199">
        <f t="shared" si="100"/>
        <v>1.5306604444444443</v>
      </c>
      <c r="Q817" s="240">
        <v>52.845567000000003</v>
      </c>
      <c r="R817" s="99">
        <v>22.080024999999999</v>
      </c>
      <c r="S817" s="99">
        <v>3.7353679999999998</v>
      </c>
      <c r="T817" s="99">
        <v>2.3224999999999999E-5</v>
      </c>
      <c r="U817" s="99">
        <v>26.427</v>
      </c>
      <c r="V817" s="99">
        <v>6.6830230000000004E-2</v>
      </c>
      <c r="W817" s="99">
        <v>0.53632000000000002</v>
      </c>
      <c r="X817" s="241">
        <f t="shared" si="105"/>
        <v>0.85393419161451101</v>
      </c>
      <c r="Y817" s="241">
        <f t="shared" si="106"/>
        <v>7.2373946676000001E-2</v>
      </c>
      <c r="Z817" s="241">
        <f t="shared" si="107"/>
        <v>0.72617900483751097</v>
      </c>
      <c r="AA817" s="241">
        <f t="shared" si="108"/>
        <v>5.5381240100999998E-2</v>
      </c>
      <c r="AB817" s="258">
        <v>4.2427869E-2</v>
      </c>
      <c r="AC817" s="258">
        <v>7.6759062000000001E-6</v>
      </c>
      <c r="AD817" s="258">
        <v>9.9965516000000004E-3</v>
      </c>
      <c r="AE817" s="258">
        <v>5.9124298E-6</v>
      </c>
      <c r="AF817" s="258">
        <v>1.9816838E-2</v>
      </c>
      <c r="AG817" s="258">
        <v>1.1909974E-4</v>
      </c>
      <c r="AH817" s="258">
        <v>2.7769242E-2</v>
      </c>
      <c r="AI817" s="258">
        <v>1.5252087E-4</v>
      </c>
      <c r="AJ817" s="258">
        <v>6.4429543999999997E-5</v>
      </c>
      <c r="AK817" s="258">
        <v>5.2139026999999997E-5</v>
      </c>
      <c r="AL817" s="258">
        <v>7.0580705000000004E-6</v>
      </c>
      <c r="AM817" s="258">
        <v>2.4426011E-8</v>
      </c>
      <c r="AN817" s="258">
        <v>0.26270441</v>
      </c>
      <c r="AO817" s="258">
        <v>3.981209E-4</v>
      </c>
      <c r="AP817" s="258">
        <v>0.43503106000000002</v>
      </c>
      <c r="AQ817" s="258">
        <v>7.2287100999999997E-5</v>
      </c>
      <c r="AR817" s="258">
        <v>5.5308953000000001E-2</v>
      </c>
      <c r="AT817" s="193"/>
      <c r="AU817" s="193"/>
      <c r="AV817" s="193"/>
      <c r="AW817" s="193"/>
      <c r="AX817" s="193"/>
      <c r="AY817" s="193"/>
      <c r="AZ817" s="193"/>
      <c r="BA817" s="193"/>
      <c r="BB817" s="193"/>
      <c r="BC817" s="193"/>
      <c r="BD817" s="193"/>
      <c r="BE817" s="315"/>
      <c r="BF817" s="315"/>
      <c r="BG817" s="315"/>
      <c r="BH817" s="315"/>
      <c r="BI817" s="315"/>
      <c r="BJ817" s="315"/>
      <c r="BK817" s="315"/>
    </row>
    <row r="818" spans="1:63" x14ac:dyDescent="0.25">
      <c r="A818" s="43"/>
      <c r="B818" s="184" t="s">
        <v>5770</v>
      </c>
      <c r="C818" s="25" t="s">
        <v>5838</v>
      </c>
      <c r="D818" s="193">
        <v>0.57262524000000004</v>
      </c>
      <c r="E818" s="193">
        <v>0.32237700000000002</v>
      </c>
      <c r="F818" s="193">
        <v>0.12161616</v>
      </c>
      <c r="G818" s="193">
        <v>1.3221794E-2</v>
      </c>
      <c r="H818" s="193">
        <v>1.8985828999999999E-2</v>
      </c>
      <c r="I818" s="193">
        <v>6.2239965000000001E-2</v>
      </c>
      <c r="J818" s="193">
        <v>3.1552327999999998E-3</v>
      </c>
      <c r="K818" s="193">
        <v>2.7476965999999998E-4</v>
      </c>
      <c r="L818" s="193">
        <v>3.0754495E-2</v>
      </c>
      <c r="M818" s="193">
        <v>0</v>
      </c>
      <c r="N818" s="193">
        <v>0</v>
      </c>
      <c r="O818" s="193">
        <v>0</v>
      </c>
      <c r="P818" s="199">
        <f t="shared" si="100"/>
        <v>2.387977777777778</v>
      </c>
      <c r="Q818" s="240">
        <v>77.255500999999995</v>
      </c>
      <c r="R818" s="99">
        <v>34.030557000000002</v>
      </c>
      <c r="S818" s="99">
        <v>4.6502400000000002</v>
      </c>
      <c r="T818" s="99">
        <v>3.1135000000000002</v>
      </c>
      <c r="U818" s="99">
        <v>34.703000000000003</v>
      </c>
      <c r="V818" s="99">
        <v>6.5553899999999998E-2</v>
      </c>
      <c r="W818" s="99">
        <v>0.69264999999999999</v>
      </c>
      <c r="X818" s="241">
        <f t="shared" si="105"/>
        <v>4.1252704338428687</v>
      </c>
      <c r="Y818" s="241">
        <f t="shared" si="106"/>
        <v>0.1111087595279</v>
      </c>
      <c r="Z818" s="241">
        <f t="shared" si="107"/>
        <v>3.9288710414209689</v>
      </c>
      <c r="AA818" s="241">
        <f t="shared" si="108"/>
        <v>8.5290632894000004E-2</v>
      </c>
      <c r="AB818" s="258">
        <v>6.6190334000000003E-2</v>
      </c>
      <c r="AC818" s="258">
        <v>8.3967189000000008E-6</v>
      </c>
      <c r="AD818" s="258">
        <v>1.2056907E-2</v>
      </c>
      <c r="AE818" s="258">
        <v>1.0344228999999999E-5</v>
      </c>
      <c r="AF818" s="258">
        <v>3.2699797000000003E-2</v>
      </c>
      <c r="AG818" s="258">
        <v>1.4298058E-4</v>
      </c>
      <c r="AH818" s="258">
        <v>4.3319086999999999E-2</v>
      </c>
      <c r="AI818" s="258">
        <v>2.0988524999999999E-4</v>
      </c>
      <c r="AJ818" s="258">
        <v>7.0295798E-5</v>
      </c>
      <c r="AK818" s="258">
        <v>1.7333273E-2</v>
      </c>
      <c r="AL818" s="258">
        <v>1.3953265999999999E-5</v>
      </c>
      <c r="AM818" s="258">
        <v>2.6506969E-8</v>
      </c>
      <c r="AN818" s="258">
        <v>9.3666263999999999E-2</v>
      </c>
      <c r="AO818" s="258">
        <v>5.9205659999999997E-4</v>
      </c>
      <c r="AP818" s="258">
        <v>3.7736662000000001</v>
      </c>
      <c r="AQ818" s="258">
        <v>7.4222894000000001E-5</v>
      </c>
      <c r="AR818" s="258">
        <v>8.5216410000000006E-2</v>
      </c>
      <c r="AT818" s="193"/>
      <c r="AU818" s="193"/>
      <c r="AV818" s="193"/>
      <c r="AW818" s="193"/>
      <c r="AX818" s="193"/>
      <c r="AY818" s="193"/>
      <c r="AZ818" s="193"/>
      <c r="BA818" s="193"/>
      <c r="BB818" s="193"/>
      <c r="BC818" s="193"/>
      <c r="BD818" s="193"/>
      <c r="BE818" s="315"/>
      <c r="BF818" s="315"/>
      <c r="BG818" s="315"/>
      <c r="BH818" s="315"/>
      <c r="BI818" s="315"/>
      <c r="BJ818" s="315"/>
      <c r="BK818" s="315"/>
    </row>
    <row r="819" spans="1:63" x14ac:dyDescent="0.25">
      <c r="A819" s="9"/>
      <c r="B819" s="184" t="s">
        <v>5770</v>
      </c>
      <c r="C819" s="25" t="s">
        <v>3998</v>
      </c>
      <c r="D819" s="193">
        <v>0.87223212000000006</v>
      </c>
      <c r="E819" s="193">
        <v>0.46312946999999999</v>
      </c>
      <c r="F819" s="193">
        <v>0.16508766</v>
      </c>
      <c r="G819" s="193">
        <v>1.9116010999999999E-2</v>
      </c>
      <c r="H819" s="193">
        <v>4.8136894999999999E-2</v>
      </c>
      <c r="I819" s="193">
        <v>0.14338666</v>
      </c>
      <c r="J819" s="193">
        <v>-7.9728495999999995E-4</v>
      </c>
      <c r="K819" s="193">
        <v>1.6714162999999999E-4</v>
      </c>
      <c r="L819" s="193">
        <v>3.4005575000000003E-2</v>
      </c>
      <c r="M819" s="193">
        <v>0</v>
      </c>
      <c r="N819" s="193">
        <v>0</v>
      </c>
      <c r="O819" s="193">
        <v>0</v>
      </c>
      <c r="P819" s="199">
        <f t="shared" si="100"/>
        <v>3.4305886666666665</v>
      </c>
      <c r="Q819" s="240">
        <v>116.00008</v>
      </c>
      <c r="R819" s="99">
        <v>28.159852000000001</v>
      </c>
      <c r="S819" s="99">
        <v>5.9270399999999999</v>
      </c>
      <c r="T819" s="99">
        <v>8.0950000000000006</v>
      </c>
      <c r="U819" s="99">
        <v>72.795000000000002</v>
      </c>
      <c r="V819" s="99">
        <v>6.8540100000000007E-2</v>
      </c>
      <c r="W819" s="99">
        <v>0.95465</v>
      </c>
      <c r="X819" s="241">
        <f t="shared" si="105"/>
        <v>9.9455860944364201</v>
      </c>
      <c r="Y819" s="241">
        <f t="shared" si="106"/>
        <v>0.166999986997</v>
      </c>
      <c r="Z819" s="241">
        <f t="shared" si="107"/>
        <v>9.7079809185844201</v>
      </c>
      <c r="AA819" s="241">
        <f t="shared" si="108"/>
        <v>7.0605188855000001E-2</v>
      </c>
      <c r="AB819" s="258">
        <v>9.5088205999999995E-2</v>
      </c>
      <c r="AC819" s="258">
        <v>1.0296847E-5</v>
      </c>
      <c r="AD819" s="258">
        <v>1.6376802999999999E-2</v>
      </c>
      <c r="AE819" s="258">
        <v>1.520068E-5</v>
      </c>
      <c r="AF819" s="258">
        <v>5.5319351000000003E-2</v>
      </c>
      <c r="AG819" s="258">
        <v>1.9012947E-4</v>
      </c>
      <c r="AH819" s="258">
        <v>6.2230243999999997E-2</v>
      </c>
      <c r="AI819" s="258">
        <v>2.9459343999999998E-4</v>
      </c>
      <c r="AJ819" s="258">
        <v>8.4581588000000004E-5</v>
      </c>
      <c r="AK819" s="258">
        <v>4.4993612000000002E-2</v>
      </c>
      <c r="AL819" s="258">
        <v>2.5512295999999999E-5</v>
      </c>
      <c r="AM819" s="258">
        <v>3.2470420999999997E-8</v>
      </c>
      <c r="AN819" s="258">
        <v>7.1907695999999993E-2</v>
      </c>
      <c r="AO819" s="258">
        <v>9.5254678999999996E-4</v>
      </c>
      <c r="AP819" s="258">
        <v>9.5274920999999999</v>
      </c>
      <c r="AQ819" s="258">
        <v>8.3066855000000006E-5</v>
      </c>
      <c r="AR819" s="258">
        <v>7.0522122000000007E-2</v>
      </c>
      <c r="AT819" s="193"/>
      <c r="AU819" s="193"/>
      <c r="AV819" s="193"/>
      <c r="AW819" s="193"/>
      <c r="AX819" s="193"/>
      <c r="AY819" s="193"/>
      <c r="AZ819" s="193"/>
      <c r="BA819" s="193"/>
      <c r="BB819" s="193"/>
      <c r="BC819" s="193"/>
      <c r="BD819" s="193"/>
      <c r="BE819" s="315"/>
      <c r="BF819" s="315"/>
      <c r="BG819" s="315"/>
      <c r="BH819" s="315"/>
      <c r="BI819" s="315"/>
      <c r="BJ819" s="315"/>
      <c r="BK819" s="315"/>
    </row>
    <row r="820" spans="1:63" x14ac:dyDescent="0.25">
      <c r="A820" s="9"/>
      <c r="B820" s="184" t="s">
        <v>5770</v>
      </c>
      <c r="C820" s="25" t="s">
        <v>3522</v>
      </c>
      <c r="D820" s="193">
        <v>0.57164294999999998</v>
      </c>
      <c r="E820" s="193">
        <v>0.30510498000000003</v>
      </c>
      <c r="F820" s="193">
        <v>0.11857782</v>
      </c>
      <c r="G820" s="193">
        <v>1.2812799999999999E-2</v>
      </c>
      <c r="H820" s="193">
        <v>2.6113522E-2</v>
      </c>
      <c r="I820" s="193">
        <v>7.9318501E-2</v>
      </c>
      <c r="J820" s="193">
        <v>1.1748925E-3</v>
      </c>
      <c r="K820" s="193">
        <v>1.1459876E-4</v>
      </c>
      <c r="L820" s="193">
        <v>2.8425842E-2</v>
      </c>
      <c r="M820" s="193">
        <v>0</v>
      </c>
      <c r="N820" s="193">
        <v>0</v>
      </c>
      <c r="O820" s="193">
        <v>0</v>
      </c>
      <c r="P820" s="199">
        <f t="shared" si="100"/>
        <v>2.2600368888888891</v>
      </c>
      <c r="Q820" s="240">
        <v>69.634451999999996</v>
      </c>
      <c r="R820" s="99">
        <v>20.747636</v>
      </c>
      <c r="S820" s="99">
        <v>4.48224</v>
      </c>
      <c r="T820" s="99">
        <v>4.3592000000000004</v>
      </c>
      <c r="U820" s="99">
        <v>39.284999999999997</v>
      </c>
      <c r="V820" s="99">
        <v>5.9886099999999998E-2</v>
      </c>
      <c r="W820" s="99">
        <v>0.70048999999999995</v>
      </c>
      <c r="X820" s="241">
        <f t="shared" si="105"/>
        <v>5.397924547078838</v>
      </c>
      <c r="Y820" s="241">
        <f t="shared" si="106"/>
        <v>0.10983650472980001</v>
      </c>
      <c r="Z820" s="241">
        <f t="shared" si="107"/>
        <v>5.2360491668990381</v>
      </c>
      <c r="AA820" s="241">
        <f t="shared" si="108"/>
        <v>5.2038875450000001E-2</v>
      </c>
      <c r="AB820" s="258">
        <v>6.2643373000000002E-2</v>
      </c>
      <c r="AC820" s="258">
        <v>7.3400428000000003E-6</v>
      </c>
      <c r="AD820" s="258">
        <v>1.1941854E-2</v>
      </c>
      <c r="AE820" s="258">
        <v>1.0549627E-5</v>
      </c>
      <c r="AF820" s="258">
        <v>3.5089871000000002E-2</v>
      </c>
      <c r="AG820" s="258">
        <v>1.4351705999999999E-4</v>
      </c>
      <c r="AH820" s="258">
        <v>4.0996847000000003E-2</v>
      </c>
      <c r="AI820" s="258">
        <v>2.0809065999999999E-4</v>
      </c>
      <c r="AJ820" s="258">
        <v>6.6884083999999995E-5</v>
      </c>
      <c r="AK820" s="258">
        <v>2.4237282999999998E-2</v>
      </c>
      <c r="AL820" s="258">
        <v>1.6084786000000001E-5</v>
      </c>
      <c r="AM820" s="258">
        <v>2.5089037999999999E-8</v>
      </c>
      <c r="AN820" s="258">
        <v>3.9047941000000003E-2</v>
      </c>
      <c r="AO820" s="258">
        <v>6.3761128000000002E-4</v>
      </c>
      <c r="AP820" s="258">
        <v>5.1308384</v>
      </c>
      <c r="AQ820" s="258">
        <v>6.8871450000000003E-5</v>
      </c>
      <c r="AR820" s="258">
        <v>5.1970004E-2</v>
      </c>
      <c r="AT820" s="193"/>
      <c r="AU820" s="193"/>
      <c r="AV820" s="193"/>
      <c r="AW820" s="193"/>
      <c r="AX820" s="193"/>
      <c r="AY820" s="193"/>
      <c r="AZ820" s="193"/>
      <c r="BA820" s="193"/>
      <c r="BB820" s="193"/>
      <c r="BC820" s="193"/>
      <c r="BD820" s="193"/>
      <c r="BE820" s="315"/>
      <c r="BF820" s="315"/>
      <c r="BG820" s="315"/>
      <c r="BH820" s="315"/>
      <c r="BI820" s="315"/>
      <c r="BJ820" s="315"/>
      <c r="BK820" s="315"/>
    </row>
    <row r="821" spans="1:63" x14ac:dyDescent="0.25">
      <c r="A821" s="9"/>
      <c r="B821" s="184" t="s">
        <v>5770</v>
      </c>
      <c r="C821" s="25" t="s">
        <v>3521</v>
      </c>
      <c r="D821" s="193">
        <v>0.48268061000000001</v>
      </c>
      <c r="E821" s="193">
        <v>0.31463812000000002</v>
      </c>
      <c r="F821" s="193">
        <v>0.11085965</v>
      </c>
      <c r="G821" s="193">
        <v>7.6302710000000001E-3</v>
      </c>
      <c r="H821" s="193">
        <v>9.6912441000000002E-4</v>
      </c>
      <c r="I821" s="193">
        <v>1.0865985E-2</v>
      </c>
      <c r="J821" s="193">
        <v>6.6247915000000003E-3</v>
      </c>
      <c r="K821" s="193">
        <v>7.2005077999999999E-4</v>
      </c>
      <c r="L821" s="193">
        <v>3.0372617000000001E-2</v>
      </c>
      <c r="M821" s="193">
        <v>0</v>
      </c>
      <c r="N821" s="193">
        <v>0</v>
      </c>
      <c r="O821" s="193">
        <v>0</v>
      </c>
      <c r="P821" s="199">
        <f t="shared" si="100"/>
        <v>2.3306527407407409</v>
      </c>
      <c r="Q821" s="240">
        <v>70.544610000000006</v>
      </c>
      <c r="R821" s="99">
        <v>65.135073000000006</v>
      </c>
      <c r="S821" s="99">
        <v>4.4562559999999998</v>
      </c>
      <c r="T821" s="99">
        <v>2.332E-5</v>
      </c>
      <c r="U821" s="99">
        <v>0.30715999999999999</v>
      </c>
      <c r="V821" s="99">
        <v>6.6958119999999996E-2</v>
      </c>
      <c r="W821" s="99">
        <v>0.57913999999999999</v>
      </c>
      <c r="X821" s="241">
        <f t="shared" si="105"/>
        <v>0.30340716087633096</v>
      </c>
      <c r="Y821" s="241">
        <f t="shared" si="106"/>
        <v>9.5224290979999973E-2</v>
      </c>
      <c r="Z821" s="241">
        <f t="shared" si="107"/>
        <v>4.5044743685330992E-2</v>
      </c>
      <c r="AA821" s="241">
        <f t="shared" si="108"/>
        <v>0.16313812621099999</v>
      </c>
      <c r="AB821" s="258">
        <v>6.4602653999999995E-2</v>
      </c>
      <c r="AC821" s="258">
        <v>8.2735713000000004E-6</v>
      </c>
      <c r="AD821" s="258">
        <v>9.9124712E-3</v>
      </c>
      <c r="AE821" s="258">
        <v>9.7141987E-6</v>
      </c>
      <c r="AF821" s="258">
        <v>2.0571994999999999E-2</v>
      </c>
      <c r="AG821" s="258">
        <v>1.1918301E-4</v>
      </c>
      <c r="AH821" s="258">
        <v>4.2280513999999998E-2</v>
      </c>
      <c r="AI821" s="258">
        <v>1.8432974999999999E-4</v>
      </c>
      <c r="AJ821" s="258">
        <v>6.5294824999999999E-5</v>
      </c>
      <c r="AK821" s="258">
        <v>4.8677151000000001E-5</v>
      </c>
      <c r="AL821" s="258">
        <v>7.1574971999999997E-6</v>
      </c>
      <c r="AM821" s="258">
        <v>2.4042131E-8</v>
      </c>
      <c r="AN821" s="258">
        <v>1.0070697E-3</v>
      </c>
      <c r="AO821" s="258">
        <v>3.7993692E-4</v>
      </c>
      <c r="AP821" s="258">
        <v>1.0717398E-3</v>
      </c>
      <c r="AQ821" s="258">
        <v>7.2666210999999996E-5</v>
      </c>
      <c r="AR821" s="258">
        <v>0.16306546</v>
      </c>
      <c r="AT821" s="193"/>
      <c r="AU821" s="193"/>
      <c r="AV821" s="193"/>
      <c r="AW821" s="193"/>
      <c r="AX821" s="193"/>
      <c r="AY821" s="193"/>
      <c r="AZ821" s="193"/>
      <c r="BA821" s="193"/>
      <c r="BB821" s="193"/>
      <c r="BC821" s="193"/>
      <c r="BD821" s="193"/>
      <c r="BE821" s="315"/>
      <c r="BF821" s="315"/>
      <c r="BG821" s="315"/>
      <c r="BH821" s="315"/>
      <c r="BI821" s="315"/>
      <c r="BJ821" s="315"/>
      <c r="BK821" s="315"/>
    </row>
    <row r="822" spans="1:63" x14ac:dyDescent="0.25">
      <c r="A822" s="9"/>
      <c r="B822" s="184" t="s">
        <v>5770</v>
      </c>
      <c r="C822" s="5" t="s">
        <v>3520</v>
      </c>
      <c r="D822" s="172">
        <v>0.41579221</v>
      </c>
      <c r="E822" s="172">
        <v>0.22572117</v>
      </c>
      <c r="F822" s="172">
        <v>5.7748317E-2</v>
      </c>
      <c r="G822" s="172">
        <v>1.1799372000000001E-2</v>
      </c>
      <c r="H822" s="172">
        <v>2.5015385000000001E-2</v>
      </c>
      <c r="I822" s="172">
        <v>7.3930845999999995E-2</v>
      </c>
      <c r="J822" s="172">
        <v>3.1283506999999999E-5</v>
      </c>
      <c r="K822" s="172">
        <v>7.9013478999999994E-5</v>
      </c>
      <c r="L822" s="172">
        <v>2.1466819000000002E-2</v>
      </c>
      <c r="M822" s="172">
        <v>0</v>
      </c>
      <c r="N822" s="172">
        <v>0</v>
      </c>
      <c r="O822" s="172">
        <v>0</v>
      </c>
      <c r="P822" s="199">
        <f t="shared" si="100"/>
        <v>1.6720086666666665</v>
      </c>
      <c r="Q822" s="233">
        <v>63.928137</v>
      </c>
      <c r="R822" s="96">
        <v>12.596249</v>
      </c>
      <c r="S822" s="96">
        <v>3.1842160000000002</v>
      </c>
      <c r="T822" s="96">
        <v>4.2122000000000002</v>
      </c>
      <c r="U822" s="96">
        <v>43.344999999999999</v>
      </c>
      <c r="V822" s="96">
        <v>3.4881549999999997E-2</v>
      </c>
      <c r="W822" s="96">
        <v>0.55559000000000003</v>
      </c>
      <c r="X822" s="241">
        <f t="shared" si="105"/>
        <v>5.3067574832781768</v>
      </c>
      <c r="Y822" s="241">
        <f t="shared" si="106"/>
        <v>8.2468408817900005E-2</v>
      </c>
      <c r="Z822" s="241">
        <f t="shared" si="107"/>
        <v>5.1926861790922771</v>
      </c>
      <c r="AA822" s="241">
        <f t="shared" si="108"/>
        <v>3.1602895367999997E-2</v>
      </c>
      <c r="AB822" s="241">
        <v>4.6343970999999998E-2</v>
      </c>
      <c r="AC822" s="241">
        <v>4.6445139000000002E-6</v>
      </c>
      <c r="AD822" s="241">
        <v>1.1306814E-2</v>
      </c>
      <c r="AE822" s="241">
        <v>6.9557439999999997E-6</v>
      </c>
      <c r="AF822" s="241">
        <v>2.4703719999999998E-2</v>
      </c>
      <c r="AG822" s="241">
        <v>1.0230356E-4</v>
      </c>
      <c r="AH822" s="241">
        <v>3.0329340999999999E-2</v>
      </c>
      <c r="AI822" s="241">
        <v>1.0552491E-4</v>
      </c>
      <c r="AJ822" s="241">
        <v>4.5411075999999997E-5</v>
      </c>
      <c r="AK822" s="241">
        <v>2.3438243000000001E-2</v>
      </c>
      <c r="AL822" s="241">
        <v>1.3529085E-5</v>
      </c>
      <c r="AM822" s="241">
        <v>1.7411276999999999E-8</v>
      </c>
      <c r="AN822" s="241">
        <v>9.1843240000000007E-2</v>
      </c>
      <c r="AO822" s="241">
        <v>5.2807261000000004E-4</v>
      </c>
      <c r="AP822" s="241">
        <v>5.0463827999999999</v>
      </c>
      <c r="AQ822" s="241">
        <v>5.2076368000000001E-5</v>
      </c>
      <c r="AR822" s="241">
        <v>3.1550819000000001E-2</v>
      </c>
      <c r="AT822" s="193"/>
      <c r="AU822" s="193"/>
      <c r="AV822" s="193"/>
      <c r="AW822" s="193"/>
      <c r="AX822" s="193"/>
      <c r="AY822" s="193"/>
      <c r="AZ822" s="193"/>
      <c r="BA822" s="193"/>
      <c r="BB822" s="193"/>
      <c r="BC822" s="193"/>
      <c r="BD822" s="193"/>
      <c r="BE822" s="315"/>
      <c r="BF822" s="315"/>
      <c r="BG822" s="315"/>
      <c r="BH822" s="315"/>
      <c r="BI822" s="315"/>
      <c r="BJ822" s="315"/>
      <c r="BK822" s="315"/>
    </row>
    <row r="823" spans="1:63" x14ac:dyDescent="0.25">
      <c r="A823" s="9"/>
      <c r="B823" s="9"/>
      <c r="C823" s="9"/>
      <c r="D823" s="195"/>
      <c r="E823" s="195"/>
      <c r="F823" s="195"/>
      <c r="G823" s="195"/>
      <c r="H823" s="195"/>
      <c r="I823" s="195"/>
      <c r="J823" s="195"/>
      <c r="K823" s="195"/>
      <c r="L823" s="195"/>
      <c r="M823" s="195"/>
      <c r="N823" s="195"/>
      <c r="O823" s="195"/>
      <c r="P823" s="195"/>
      <c r="Q823" s="239"/>
      <c r="R823" s="97"/>
      <c r="S823" s="97"/>
      <c r="T823" s="97"/>
      <c r="U823" s="97"/>
      <c r="V823" s="97"/>
      <c r="W823" s="97"/>
      <c r="X823" s="259"/>
      <c r="Y823" s="259"/>
      <c r="Z823" s="259"/>
      <c r="AA823" s="259"/>
      <c r="AB823" s="259"/>
      <c r="AC823" s="259"/>
      <c r="AD823" s="259"/>
      <c r="AE823" s="259"/>
      <c r="AF823" s="259"/>
      <c r="AG823" s="259"/>
      <c r="AH823" s="259"/>
      <c r="AI823" s="259"/>
      <c r="AJ823" s="259"/>
      <c r="AK823" s="259"/>
      <c r="AL823" s="259"/>
      <c r="AM823" s="259"/>
      <c r="AN823" s="259"/>
      <c r="AO823" s="259"/>
      <c r="AP823" s="259"/>
      <c r="AQ823" s="259"/>
      <c r="AR823" s="259"/>
      <c r="AS823" s="199"/>
      <c r="AT823" s="199"/>
      <c r="AU823" s="199"/>
      <c r="AV823" s="199"/>
      <c r="AW823" s="199"/>
      <c r="AX823" s="199"/>
      <c r="AY823" s="199"/>
      <c r="AZ823" s="199"/>
      <c r="BA823" s="193"/>
      <c r="BB823" s="193"/>
      <c r="BC823" s="193"/>
      <c r="BD823" s="193"/>
      <c r="BE823" s="315"/>
      <c r="BF823" s="315"/>
      <c r="BG823" s="315"/>
      <c r="BH823" s="315"/>
      <c r="BI823" s="315"/>
      <c r="BJ823" s="315"/>
      <c r="BK823" s="315"/>
    </row>
    <row r="824" spans="1:63" x14ac:dyDescent="0.25">
      <c r="A824" s="45" t="s">
        <v>461</v>
      </c>
      <c r="B824" s="45"/>
      <c r="C824" s="43"/>
      <c r="D824" s="199"/>
      <c r="E824" s="199"/>
      <c r="F824" s="199"/>
      <c r="G824" s="199"/>
      <c r="H824" s="199"/>
      <c r="I824" s="199"/>
      <c r="J824" s="199"/>
      <c r="K824" s="199"/>
      <c r="L824" s="199"/>
      <c r="M824" s="199"/>
      <c r="N824" s="199"/>
      <c r="O824" s="199"/>
      <c r="P824" s="199"/>
      <c r="Q824" s="239"/>
      <c r="R824" s="97"/>
      <c r="S824" s="97"/>
      <c r="T824" s="97"/>
      <c r="U824" s="97"/>
      <c r="V824" s="97"/>
      <c r="W824" s="97"/>
      <c r="X824" s="259"/>
      <c r="Y824" s="259"/>
      <c r="Z824" s="259"/>
      <c r="AA824" s="259"/>
      <c r="AB824" s="259"/>
      <c r="AC824" s="259"/>
      <c r="AD824" s="259"/>
      <c r="AE824" s="259"/>
      <c r="AF824" s="259"/>
      <c r="AG824" s="259"/>
      <c r="AH824" s="259"/>
      <c r="AI824" s="259"/>
      <c r="AJ824" s="259"/>
      <c r="AK824" s="259"/>
      <c r="AL824" s="259"/>
      <c r="AM824" s="259"/>
      <c r="AN824" s="259"/>
      <c r="AO824" s="259"/>
      <c r="AP824" s="259"/>
      <c r="AQ824" s="259"/>
      <c r="AR824" s="259"/>
      <c r="AS824" s="199"/>
      <c r="AT824" s="199"/>
      <c r="AU824" s="199"/>
      <c r="AV824" s="199"/>
      <c r="AW824" s="199"/>
      <c r="AX824" s="199"/>
      <c r="AY824" s="199"/>
      <c r="AZ824" s="199"/>
      <c r="BA824" s="193"/>
      <c r="BB824" s="193"/>
      <c r="BC824" s="193"/>
      <c r="BD824" s="193"/>
      <c r="BE824" s="315"/>
      <c r="BF824" s="315"/>
      <c r="BG824" s="315"/>
      <c r="BH824" s="315"/>
      <c r="BI824" s="315"/>
      <c r="BJ824" s="315"/>
      <c r="BK824" s="315"/>
    </row>
    <row r="825" spans="1:63" x14ac:dyDescent="0.25">
      <c r="A825" s="43"/>
      <c r="B825" s="184" t="s">
        <v>5770</v>
      </c>
      <c r="C825" s="25" t="s">
        <v>1177</v>
      </c>
      <c r="D825" s="193">
        <v>0.79233591000000003</v>
      </c>
      <c r="E825" s="193">
        <v>0.14886614000000001</v>
      </c>
      <c r="F825" s="193">
        <v>3.5677411999999999E-2</v>
      </c>
      <c r="G825" s="193">
        <v>6.2546275999999998E-3</v>
      </c>
      <c r="H825" s="193">
        <v>1.4800672999999999E-3</v>
      </c>
      <c r="I825" s="193">
        <v>5.8667709000000002E-3</v>
      </c>
      <c r="J825" s="193">
        <v>9.0508431000000007E-3</v>
      </c>
      <c r="K825" s="193">
        <v>1.5842748E-4</v>
      </c>
      <c r="L825" s="193">
        <v>0.58498161999999998</v>
      </c>
      <c r="M825" s="193">
        <v>0</v>
      </c>
      <c r="N825" s="193">
        <v>0</v>
      </c>
      <c r="O825" s="193">
        <v>0</v>
      </c>
      <c r="P825" s="199">
        <f t="shared" ref="P825:P845" si="109">E825/0.135</f>
        <v>1.1027121481481481</v>
      </c>
      <c r="Q825" s="240">
        <v>24.467590999999999</v>
      </c>
      <c r="R825" s="99">
        <v>20.283270000000002</v>
      </c>
      <c r="S825" s="99">
        <v>3.3765200000000002</v>
      </c>
      <c r="T825" s="99">
        <v>4.3219000000000001E-5</v>
      </c>
      <c r="U825" s="99">
        <v>0.27215</v>
      </c>
      <c r="V825" s="99">
        <v>5.3558120000000001E-2</v>
      </c>
      <c r="W825" s="99">
        <v>0.48204999999999998</v>
      </c>
      <c r="X825" s="241">
        <f t="shared" ref="X825:X837" si="110">SUM(Y825:AA825)</f>
        <v>0.11787546575011601</v>
      </c>
      <c r="Y825" s="241">
        <f t="shared" ref="Y825:Y837" si="111">SUM(AB825:AG825)</f>
        <v>4.4774566913999995E-2</v>
      </c>
      <c r="Z825" s="241">
        <f t="shared" ref="Z825:Z837" si="112">SUM(AH825:AP825)</f>
        <v>2.2283271665116001E-2</v>
      </c>
      <c r="AA825" s="241">
        <f t="shared" ref="AA825:AA837" si="113">SUM(AQ825:AR825)</f>
        <v>5.0817627171000003E-2</v>
      </c>
      <c r="AB825" s="258">
        <v>3.0558533999999998E-2</v>
      </c>
      <c r="AC825" s="258">
        <v>9.1975487000000005E-6</v>
      </c>
      <c r="AD825" s="258">
        <v>5.6584425999999998E-3</v>
      </c>
      <c r="AE825" s="258">
        <v>3.1256553E-6</v>
      </c>
      <c r="AF825" s="258">
        <v>8.4412679000000004E-3</v>
      </c>
      <c r="AG825" s="258">
        <v>1.0399921000000001E-4</v>
      </c>
      <c r="AH825" s="258">
        <v>1.9999927000000001E-2</v>
      </c>
      <c r="AI825" s="258">
        <v>5.6781938999999999E-5</v>
      </c>
      <c r="AJ825" s="258">
        <v>4.3999445999999997E-5</v>
      </c>
      <c r="AK825" s="258">
        <v>3.4541520999999999E-5</v>
      </c>
      <c r="AL825" s="258">
        <v>5.0538739999999997E-6</v>
      </c>
      <c r="AM825" s="258">
        <v>1.6275115999999999E-8</v>
      </c>
      <c r="AN825" s="258">
        <v>1.0087550000000001E-3</v>
      </c>
      <c r="AO825" s="258">
        <v>2.8019219000000002E-4</v>
      </c>
      <c r="AP825" s="258">
        <v>8.5400441999999995E-4</v>
      </c>
      <c r="AQ825" s="258">
        <v>3.0318171000000001E-5</v>
      </c>
      <c r="AR825" s="258">
        <v>5.0787309000000003E-2</v>
      </c>
      <c r="AT825" s="193"/>
      <c r="AU825" s="193"/>
      <c r="AV825" s="193"/>
      <c r="AW825" s="193"/>
      <c r="AX825" s="193"/>
      <c r="AY825" s="193"/>
      <c r="AZ825" s="193"/>
      <c r="BA825" s="193"/>
      <c r="BB825" s="193"/>
      <c r="BC825" s="193"/>
      <c r="BD825" s="193"/>
      <c r="BE825" s="315"/>
      <c r="BF825" s="315"/>
      <c r="BG825" s="315"/>
      <c r="BH825" s="315"/>
      <c r="BI825" s="315"/>
      <c r="BJ825" s="315"/>
      <c r="BK825" s="315"/>
    </row>
    <row r="826" spans="1:63" x14ac:dyDescent="0.25">
      <c r="A826" s="9"/>
      <c r="B826" s="184" t="s">
        <v>5770</v>
      </c>
      <c r="C826" s="25" t="s">
        <v>1176</v>
      </c>
      <c r="D826" s="193">
        <v>6.8753235999999995E-2</v>
      </c>
      <c r="E826" s="193">
        <v>6.0075388E-2</v>
      </c>
      <c r="F826" s="193">
        <v>6.2333283999999999E-3</v>
      </c>
      <c r="G826" s="193">
        <v>2.9720396999999998E-4</v>
      </c>
      <c r="H826" s="193">
        <v>9.9443613000000007E-5</v>
      </c>
      <c r="I826" s="193">
        <v>8.8240865999999996E-4</v>
      </c>
      <c r="J826" s="193">
        <v>3.6896318999999998E-4</v>
      </c>
      <c r="K826" s="193">
        <v>1.0950529000000001E-5</v>
      </c>
      <c r="L826" s="193">
        <v>7.8554988999999999E-4</v>
      </c>
      <c r="M826" s="193">
        <v>0</v>
      </c>
      <c r="N826" s="193">
        <v>0</v>
      </c>
      <c r="O826" s="193">
        <v>0</v>
      </c>
      <c r="P826" s="199">
        <f t="shared" si="109"/>
        <v>0.44500287407407407</v>
      </c>
      <c r="Q826" s="240">
        <v>2.8543333</v>
      </c>
      <c r="R826" s="99">
        <v>1.8525537000000001</v>
      </c>
      <c r="S826" s="99">
        <v>0.80891999999999997</v>
      </c>
      <c r="T826" s="99">
        <v>2.2587999999999999E-6</v>
      </c>
      <c r="U826" s="99">
        <v>1.5799000000000001E-2</v>
      </c>
      <c r="V826" s="99">
        <v>2.38835E-3</v>
      </c>
      <c r="W826" s="99">
        <v>0.17466999999999999</v>
      </c>
      <c r="X826" s="241">
        <f t="shared" si="110"/>
        <v>2.7291372688300022E-2</v>
      </c>
      <c r="Y826" s="241">
        <f t="shared" si="111"/>
        <v>1.4362964931870004E-2</v>
      </c>
      <c r="Z826" s="241">
        <f t="shared" si="112"/>
        <v>8.2922035469300201E-3</v>
      </c>
      <c r="AA826" s="241">
        <f t="shared" si="113"/>
        <v>4.6362042095000004E-3</v>
      </c>
      <c r="AB826" s="258">
        <v>1.2335293000000001E-2</v>
      </c>
      <c r="AC826" s="258">
        <v>8.1475970000000005E-7</v>
      </c>
      <c r="AD826" s="258">
        <v>5.0734659000000002E-4</v>
      </c>
      <c r="AE826" s="258">
        <v>6.4932617000000003E-7</v>
      </c>
      <c r="AF826" s="258">
        <v>1.4922948E-3</v>
      </c>
      <c r="AG826" s="258">
        <v>2.6566456E-5</v>
      </c>
      <c r="AH826" s="258">
        <v>8.0737223000000007E-3</v>
      </c>
      <c r="AI826" s="258">
        <v>9.7145404000000008E-6</v>
      </c>
      <c r="AJ826" s="258">
        <v>2.5697892000000002E-6</v>
      </c>
      <c r="AK826" s="258">
        <v>3.1378939999999999E-6</v>
      </c>
      <c r="AL826" s="258">
        <v>2.9088467000000002E-7</v>
      </c>
      <c r="AM826" s="258">
        <v>9.5866001999999996E-10</v>
      </c>
      <c r="AN826" s="258">
        <v>7.2169988000000002E-5</v>
      </c>
      <c r="AO826" s="258">
        <v>4.5142000000000002E-5</v>
      </c>
      <c r="AP826" s="258">
        <v>8.5455192000000006E-5</v>
      </c>
      <c r="AQ826" s="258">
        <v>2.3406094999999998E-6</v>
      </c>
      <c r="AR826" s="258">
        <v>4.6338636000000004E-3</v>
      </c>
      <c r="AT826" s="193"/>
      <c r="AU826" s="193"/>
      <c r="AV826" s="193"/>
      <c r="AW826" s="193"/>
      <c r="AX826" s="193"/>
      <c r="AY826" s="193"/>
      <c r="AZ826" s="193"/>
      <c r="BA826" s="193"/>
      <c r="BB826" s="193"/>
      <c r="BC826" s="193"/>
      <c r="BD826" s="193"/>
      <c r="BE826" s="315"/>
      <c r="BF826" s="315"/>
      <c r="BG826" s="315"/>
      <c r="BH826" s="315"/>
      <c r="BI826" s="315"/>
      <c r="BJ826" s="315"/>
      <c r="BK826" s="315"/>
    </row>
    <row r="827" spans="1:63" x14ac:dyDescent="0.25">
      <c r="A827" s="9"/>
      <c r="B827" s="184" t="s">
        <v>5770</v>
      </c>
      <c r="C827" s="25" t="s">
        <v>2718</v>
      </c>
      <c r="D827" s="193">
        <v>2.9710065000000001E-2</v>
      </c>
      <c r="E827" s="193">
        <v>2.5714019000000001E-2</v>
      </c>
      <c r="F827" s="193">
        <v>2.7647817999999998E-3</v>
      </c>
      <c r="G827" s="193">
        <v>1.4666205E-4</v>
      </c>
      <c r="H827" s="193">
        <v>5.0143608999999997E-5</v>
      </c>
      <c r="I827" s="193">
        <v>4.3077288000000001E-4</v>
      </c>
      <c r="J827" s="193">
        <v>2.0525553E-4</v>
      </c>
      <c r="K827" s="193">
        <v>5.9359674999999998E-6</v>
      </c>
      <c r="L827" s="193">
        <v>3.9249358000000001E-4</v>
      </c>
      <c r="M827" s="193">
        <v>0</v>
      </c>
      <c r="N827" s="193">
        <v>0</v>
      </c>
      <c r="O827" s="193">
        <v>0</v>
      </c>
      <c r="P827" s="199">
        <f t="shared" si="109"/>
        <v>0.1904742148148148</v>
      </c>
      <c r="Q827" s="240">
        <v>1.5299532</v>
      </c>
      <c r="R827" s="99">
        <v>0.95412611000000003</v>
      </c>
      <c r="S827" s="99">
        <v>0.3708824</v>
      </c>
      <c r="T827" s="99">
        <v>1.6538E-5</v>
      </c>
      <c r="U827" s="99">
        <v>0.12236</v>
      </c>
      <c r="V827" s="99">
        <v>1.2431720000000001E-3</v>
      </c>
      <c r="W827" s="99">
        <v>8.1324999999999995E-2</v>
      </c>
      <c r="X827" s="241">
        <f t="shared" si="110"/>
        <v>1.2789511343210241E-2</v>
      </c>
      <c r="Y827" s="241">
        <f t="shared" si="111"/>
        <v>6.18791466028E-3</v>
      </c>
      <c r="Z827" s="241">
        <f t="shared" si="112"/>
        <v>4.2145335932302404E-3</v>
      </c>
      <c r="AA827" s="241">
        <f t="shared" si="113"/>
        <v>2.3870630897000001E-3</v>
      </c>
      <c r="AB827" s="258">
        <v>5.2798046999999997E-3</v>
      </c>
      <c r="AC827" s="258">
        <v>4.1967708999999999E-7</v>
      </c>
      <c r="AD827" s="258">
        <v>2.2906377000000001E-4</v>
      </c>
      <c r="AE827" s="258">
        <v>2.9482719000000002E-7</v>
      </c>
      <c r="AF827" s="258">
        <v>6.6617521E-4</v>
      </c>
      <c r="AG827" s="258">
        <v>1.2156476000000001E-5</v>
      </c>
      <c r="AH827" s="258">
        <v>3.4557452000000002E-3</v>
      </c>
      <c r="AI827" s="258">
        <v>4.3006078000000003E-6</v>
      </c>
      <c r="AJ827" s="258">
        <v>1.1720888999999999E-6</v>
      </c>
      <c r="AK827" s="258">
        <v>2.9512730999999998E-6</v>
      </c>
      <c r="AL827" s="258">
        <v>1.4493906E-7</v>
      </c>
      <c r="AM827" s="258">
        <v>5.1937023999999997E-10</v>
      </c>
      <c r="AN827" s="258">
        <v>6.0156211000000003E-4</v>
      </c>
      <c r="AO827" s="258">
        <v>4.6843435000000002E-5</v>
      </c>
      <c r="AP827" s="258">
        <v>1.0181342E-4</v>
      </c>
      <c r="AQ827" s="258">
        <v>1.0584897E-6</v>
      </c>
      <c r="AR827" s="258">
        <v>2.3860045999999999E-3</v>
      </c>
      <c r="AT827" s="193"/>
      <c r="AU827" s="193"/>
      <c r="AV827" s="193"/>
      <c r="AW827" s="193"/>
      <c r="AX827" s="193"/>
      <c r="AY827" s="193"/>
      <c r="AZ827" s="193"/>
      <c r="BA827" s="193"/>
      <c r="BB827" s="193"/>
      <c r="BC827" s="193"/>
      <c r="BD827" s="193"/>
      <c r="BE827" s="315"/>
      <c r="BF827" s="315"/>
      <c r="BG827" s="315"/>
      <c r="BH827" s="315"/>
      <c r="BI827" s="315"/>
      <c r="BJ827" s="315"/>
      <c r="BK827" s="315"/>
    </row>
    <row r="828" spans="1:63" x14ac:dyDescent="0.25">
      <c r="A828" s="9"/>
      <c r="B828" s="184" t="s">
        <v>5770</v>
      </c>
      <c r="C828" s="25" t="s">
        <v>2717</v>
      </c>
      <c r="D828" s="193">
        <v>0.11517682</v>
      </c>
      <c r="E828" s="193">
        <v>0.10266546</v>
      </c>
      <c r="F828" s="193">
        <v>9.3442169000000005E-3</v>
      </c>
      <c r="G828" s="193">
        <v>3.4067464E-4</v>
      </c>
      <c r="H828" s="193">
        <v>1.5008611000000001E-4</v>
      </c>
      <c r="I828" s="193">
        <v>1.2576372000000001E-3</v>
      </c>
      <c r="J828" s="193">
        <v>4.2140708E-4</v>
      </c>
      <c r="K828" s="193">
        <v>1.6480160999999998E-5</v>
      </c>
      <c r="L828" s="193">
        <v>9.8085621000000003E-4</v>
      </c>
      <c r="M828" s="193">
        <v>0</v>
      </c>
      <c r="N828" s="193">
        <v>0</v>
      </c>
      <c r="O828" s="193">
        <v>0</v>
      </c>
      <c r="P828" s="199">
        <f t="shared" si="109"/>
        <v>0.76048488888888888</v>
      </c>
      <c r="Q828" s="240">
        <v>3.5773795000000002</v>
      </c>
      <c r="R828" s="99">
        <v>2.7085227000000001</v>
      </c>
      <c r="S828" s="99">
        <v>0.67782399999999998</v>
      </c>
      <c r="T828" s="99">
        <v>3.0960000000000001E-6</v>
      </c>
      <c r="U828" s="99">
        <v>1.7308E-2</v>
      </c>
      <c r="V828" s="99">
        <v>2.1717300000000002E-3</v>
      </c>
      <c r="W828" s="99">
        <v>0.17155000000000001</v>
      </c>
      <c r="X828" s="241">
        <f t="shared" si="110"/>
        <v>4.4893073579781305E-2</v>
      </c>
      <c r="Y828" s="241">
        <f t="shared" si="111"/>
        <v>2.4026982493800003E-2</v>
      </c>
      <c r="Z828" s="241">
        <f t="shared" si="112"/>
        <v>1.4088693186281301E-2</v>
      </c>
      <c r="AA828" s="241">
        <f t="shared" si="113"/>
        <v>6.7773978996999995E-3</v>
      </c>
      <c r="AB828" s="258">
        <v>2.1080478999999999E-2</v>
      </c>
      <c r="AC828" s="258">
        <v>1.1220498E-6</v>
      </c>
      <c r="AD828" s="258">
        <v>6.4651422000000004E-4</v>
      </c>
      <c r="AE828" s="258">
        <v>1.013963E-6</v>
      </c>
      <c r="AF828" s="258">
        <v>2.2755939000000001E-3</v>
      </c>
      <c r="AG828" s="258">
        <v>2.2259360999999999E-5</v>
      </c>
      <c r="AH828" s="258">
        <v>1.3797665000000001E-2</v>
      </c>
      <c r="AI828" s="258">
        <v>1.4483859999999999E-5</v>
      </c>
      <c r="AJ828" s="258">
        <v>2.9245672999999999E-6</v>
      </c>
      <c r="AK828" s="258">
        <v>3.8055968999999998E-6</v>
      </c>
      <c r="AL828" s="258">
        <v>3.4180232999999999E-7</v>
      </c>
      <c r="AM828" s="258">
        <v>1.1067512999999999E-9</v>
      </c>
      <c r="AN828" s="258">
        <v>9.9401029999999994E-5</v>
      </c>
      <c r="AO828" s="258">
        <v>5.6347122999999997E-5</v>
      </c>
      <c r="AP828" s="258">
        <v>1.137231E-4</v>
      </c>
      <c r="AQ828" s="258">
        <v>2.6199997000000001E-6</v>
      </c>
      <c r="AR828" s="258">
        <v>6.7747778999999999E-3</v>
      </c>
      <c r="AT828" s="193"/>
      <c r="AU828" s="193"/>
      <c r="AV828" s="193"/>
      <c r="AW828" s="193"/>
      <c r="AX828" s="193"/>
      <c r="AY828" s="193"/>
      <c r="AZ828" s="193"/>
      <c r="BA828" s="193"/>
      <c r="BB828" s="193"/>
      <c r="BC828" s="193"/>
      <c r="BD828" s="193"/>
      <c r="BE828" s="315"/>
      <c r="BF828" s="315"/>
      <c r="BG828" s="315"/>
      <c r="BH828" s="315"/>
      <c r="BI828" s="315"/>
      <c r="BJ828" s="315"/>
      <c r="BK828" s="315"/>
    </row>
    <row r="829" spans="1:63" x14ac:dyDescent="0.25">
      <c r="A829" s="135">
        <v>1</v>
      </c>
      <c r="B829" s="184" t="s">
        <v>5770</v>
      </c>
      <c r="C829" s="48" t="s">
        <v>3036</v>
      </c>
      <c r="D829" s="223">
        <v>3.9121767000000002E-2</v>
      </c>
      <c r="E829" s="223">
        <v>3.2599488000000003E-2</v>
      </c>
      <c r="F829" s="223">
        <v>4.4889309000000002E-3</v>
      </c>
      <c r="G829" s="223">
        <v>1.3528046E-4</v>
      </c>
      <c r="H829" s="223">
        <v>1.0245336E-4</v>
      </c>
      <c r="I829" s="223">
        <v>6.5945844E-4</v>
      </c>
      <c r="J829" s="223">
        <v>4.0571527000000002E-4</v>
      </c>
      <c r="K829" s="223">
        <v>1.2528682E-5</v>
      </c>
      <c r="L829" s="223">
        <v>3.2789686999999999E-4</v>
      </c>
      <c r="M829" s="223">
        <v>3.9001474999999998E-4</v>
      </c>
      <c r="N829" s="223">
        <v>0</v>
      </c>
      <c r="O829" s="223">
        <v>0</v>
      </c>
      <c r="P829" s="223">
        <f>E829/0.135</f>
        <v>0.2414776888888889</v>
      </c>
      <c r="Q829" s="238">
        <v>4.1263236000000001</v>
      </c>
      <c r="R829" s="117">
        <v>3.5661939999999999</v>
      </c>
      <c r="S829" s="117">
        <v>0.47884760999999998</v>
      </c>
      <c r="T829" s="117">
        <v>4.1216116000000002E-6</v>
      </c>
      <c r="U829" s="117">
        <v>1.6439853000000001E-2</v>
      </c>
      <c r="V829" s="117">
        <v>8.9820873000000002E-3</v>
      </c>
      <c r="W829" s="117">
        <v>5.5855887E-2</v>
      </c>
      <c r="X829" s="257">
        <f t="shared" si="110"/>
        <v>2.1339951835171581E-2</v>
      </c>
      <c r="Y829" s="257">
        <f t="shared" si="111"/>
        <v>7.7355167853499999E-3</v>
      </c>
      <c r="Z829" s="257">
        <f t="shared" si="112"/>
        <v>4.671225041921581E-3</v>
      </c>
      <c r="AA829" s="257">
        <f t="shared" si="113"/>
        <v>8.9332100078999988E-3</v>
      </c>
      <c r="AB829" s="257">
        <v>6.6936317999999996E-3</v>
      </c>
      <c r="AC829" s="257">
        <v>1.4877902999999999E-6</v>
      </c>
      <c r="AD829" s="257">
        <v>1.7060010000000001E-4</v>
      </c>
      <c r="AE829" s="257">
        <v>3.1031504999999998E-7</v>
      </c>
      <c r="AF829" s="257">
        <v>8.5418479999999997E-4</v>
      </c>
      <c r="AG829" s="257">
        <v>1.5301979999999999E-5</v>
      </c>
      <c r="AH829" s="257">
        <v>4.3809514000000003E-3</v>
      </c>
      <c r="AI829" s="257">
        <v>7.2890900000000004E-6</v>
      </c>
      <c r="AJ829" s="257">
        <v>8.7785133000000005E-7</v>
      </c>
      <c r="AK829" s="257">
        <v>1.2314548E-5</v>
      </c>
      <c r="AL829" s="257">
        <v>1.4028914E-7</v>
      </c>
      <c r="AM829" s="257">
        <v>9.414515800000001E-10</v>
      </c>
      <c r="AN829" s="257">
        <v>2.2180307000000001E-5</v>
      </c>
      <c r="AO829" s="257">
        <v>2.3392574999999999E-5</v>
      </c>
      <c r="AP829" s="257">
        <v>2.2407804000000001E-4</v>
      </c>
      <c r="AQ829" s="257">
        <v>1.0313079E-6</v>
      </c>
      <c r="AR829" s="257">
        <v>8.9321786999999996E-3</v>
      </c>
      <c r="AT829" s="193"/>
      <c r="AU829" s="193"/>
      <c r="AV829" s="193"/>
      <c r="AW829" s="193"/>
      <c r="AX829" s="193"/>
      <c r="AY829" s="193"/>
      <c r="AZ829" s="193"/>
      <c r="BA829" s="193"/>
      <c r="BB829" s="193"/>
      <c r="BC829" s="193"/>
      <c r="BD829" s="193"/>
      <c r="BE829" s="315"/>
      <c r="BF829" s="315"/>
      <c r="BG829" s="315"/>
      <c r="BH829" s="315"/>
      <c r="BI829" s="315"/>
      <c r="BJ829" s="315"/>
      <c r="BK829" s="315"/>
    </row>
    <row r="830" spans="1:63" x14ac:dyDescent="0.25">
      <c r="A830" s="135">
        <v>1</v>
      </c>
      <c r="B830" s="184" t="s">
        <v>5770</v>
      </c>
      <c r="C830" s="48" t="s">
        <v>3037</v>
      </c>
      <c r="D830" s="223">
        <v>0.10883104</v>
      </c>
      <c r="E830" s="223">
        <v>9.6957010999999996E-2</v>
      </c>
      <c r="F830" s="223">
        <v>8.8518529000000002E-3</v>
      </c>
      <c r="G830" s="223">
        <v>3.2309344999999998E-4</v>
      </c>
      <c r="H830" s="223">
        <v>1.4268631999999999E-4</v>
      </c>
      <c r="I830" s="223">
        <v>1.1945999000000001E-3</v>
      </c>
      <c r="J830" s="223">
        <v>4.0764095999999998E-4</v>
      </c>
      <c r="K830" s="223">
        <v>1.5595275000000001E-5</v>
      </c>
      <c r="L830" s="223">
        <v>9.3855990999999999E-4</v>
      </c>
      <c r="M830" s="223">
        <v>0</v>
      </c>
      <c r="N830" s="223">
        <v>0</v>
      </c>
      <c r="O830" s="223">
        <v>0</v>
      </c>
      <c r="P830" s="223">
        <f>E830/0.135</f>
        <v>0.7182000814814814</v>
      </c>
      <c r="Q830" s="238">
        <v>3.3768742999999999</v>
      </c>
      <c r="R830" s="117">
        <v>2.5641064</v>
      </c>
      <c r="S830" s="117">
        <v>0.63336000000000003</v>
      </c>
      <c r="T830" s="117">
        <v>2.9647000000000002E-6</v>
      </c>
      <c r="U830" s="117">
        <v>1.6556999999999999E-2</v>
      </c>
      <c r="V830" s="117">
        <v>2.0380099999999998E-3</v>
      </c>
      <c r="W830" s="117">
        <v>0.16081000000000001</v>
      </c>
      <c r="X830" s="257">
        <f t="shared" si="110"/>
        <v>4.2429102176828701E-2</v>
      </c>
      <c r="Y830" s="257">
        <f t="shared" si="111"/>
        <v>2.2703122870760001E-2</v>
      </c>
      <c r="Z830" s="257">
        <f t="shared" si="112"/>
        <v>1.33099103933687E-2</v>
      </c>
      <c r="AA830" s="257">
        <f t="shared" si="113"/>
        <v>6.4160689126999994E-3</v>
      </c>
      <c r="AB830" s="257">
        <v>1.9908353E-2</v>
      </c>
      <c r="AC830" s="257">
        <v>1.0624009000000001E-6</v>
      </c>
      <c r="AD830" s="257">
        <v>6.1479313999999996E-4</v>
      </c>
      <c r="AE830" s="257">
        <v>9.6272785999999996E-7</v>
      </c>
      <c r="AF830" s="257">
        <v>2.1571543000000002E-3</v>
      </c>
      <c r="AG830" s="257">
        <v>2.0797302E-5</v>
      </c>
      <c r="AH830" s="257">
        <v>1.3030481E-2</v>
      </c>
      <c r="AI830" s="257">
        <v>1.3715903E-5</v>
      </c>
      <c r="AJ830" s="257">
        <v>2.7729748E-6</v>
      </c>
      <c r="AK830" s="257">
        <v>3.6155798000000002E-6</v>
      </c>
      <c r="AL830" s="257">
        <v>3.2481460000000002E-7</v>
      </c>
      <c r="AM830" s="257">
        <v>1.0521687000000001E-9</v>
      </c>
      <c r="AN830" s="257">
        <v>9.5421258000000006E-5</v>
      </c>
      <c r="AO830" s="257">
        <v>5.4680891000000002E-5</v>
      </c>
      <c r="AP830" s="257">
        <v>1.0889692000000001E-4</v>
      </c>
      <c r="AQ830" s="257">
        <v>2.5317127000000002E-6</v>
      </c>
      <c r="AR830" s="257">
        <v>6.4135371999999996E-3</v>
      </c>
      <c r="AT830" s="193"/>
      <c r="AU830" s="193"/>
      <c r="AV830" s="193"/>
      <c r="AW830" s="193"/>
      <c r="AX830" s="193"/>
      <c r="AY830" s="193"/>
      <c r="AZ830" s="193"/>
      <c r="BA830" s="193"/>
      <c r="BB830" s="193"/>
      <c r="BC830" s="193"/>
      <c r="BD830" s="193"/>
      <c r="BE830" s="315"/>
      <c r="BF830" s="315"/>
      <c r="BG830" s="315"/>
      <c r="BH830" s="315"/>
      <c r="BI830" s="315"/>
      <c r="BJ830" s="315"/>
      <c r="BK830" s="315"/>
    </row>
    <row r="831" spans="1:63" x14ac:dyDescent="0.25">
      <c r="A831" s="9"/>
      <c r="B831" s="184" t="s">
        <v>5770</v>
      </c>
      <c r="C831" s="25" t="s">
        <v>2161</v>
      </c>
      <c r="D831" s="193">
        <v>7.8247765999999996E-2</v>
      </c>
      <c r="E831" s="193">
        <v>6.231594E-2</v>
      </c>
      <c r="F831" s="193">
        <v>1.1366586E-2</v>
      </c>
      <c r="G831" s="193">
        <v>4.0182677E-4</v>
      </c>
      <c r="H831" s="193">
        <v>1.5662114999999999E-4</v>
      </c>
      <c r="I831" s="193">
        <v>2.3382238999999998E-3</v>
      </c>
      <c r="J831" s="193">
        <v>7.6628817000000003E-4</v>
      </c>
      <c r="K831" s="193">
        <v>1.9309496000000001E-5</v>
      </c>
      <c r="L831" s="193">
        <v>8.8297064E-4</v>
      </c>
      <c r="M831" s="193">
        <v>0</v>
      </c>
      <c r="N831" s="193">
        <v>0</v>
      </c>
      <c r="O831" s="193">
        <v>0</v>
      </c>
      <c r="P831" s="199">
        <f t="shared" si="109"/>
        <v>0.46159955555555554</v>
      </c>
      <c r="Q831" s="240">
        <v>4.3146668999999997</v>
      </c>
      <c r="R831" s="99">
        <v>3.4604846</v>
      </c>
      <c r="S831" s="99">
        <v>0.57176000000000005</v>
      </c>
      <c r="T831" s="99">
        <v>2.5423E-5</v>
      </c>
      <c r="U831" s="99">
        <v>0.15737999999999999</v>
      </c>
      <c r="V831" s="99">
        <v>3.5168700000000001E-3</v>
      </c>
      <c r="W831" s="99">
        <v>0.1215</v>
      </c>
      <c r="X831" s="241">
        <f t="shared" si="110"/>
        <v>3.4297422457044202E-2</v>
      </c>
      <c r="Y831" s="241">
        <f t="shared" si="111"/>
        <v>1.6059809299269999E-2</v>
      </c>
      <c r="Z831" s="241">
        <f t="shared" si="112"/>
        <v>9.5829444541742012E-3</v>
      </c>
      <c r="AA831" s="241">
        <f t="shared" si="113"/>
        <v>8.6546687035999985E-3</v>
      </c>
      <c r="AB831" s="258">
        <v>1.2795307000000001E-2</v>
      </c>
      <c r="AC831" s="258">
        <v>1.4965094999999999E-6</v>
      </c>
      <c r="AD831" s="258">
        <v>7.4963562999999999E-4</v>
      </c>
      <c r="AE831" s="258">
        <v>7.5955377000000001E-7</v>
      </c>
      <c r="AF831" s="258">
        <v>2.4940546000000001E-3</v>
      </c>
      <c r="AG831" s="258">
        <v>1.8556006E-5</v>
      </c>
      <c r="AH831" s="258">
        <v>8.3748121999999998E-3</v>
      </c>
      <c r="AI831" s="258">
        <v>1.8586399999999999E-5</v>
      </c>
      <c r="AJ831" s="258">
        <v>3.0341896000000001E-6</v>
      </c>
      <c r="AK831" s="258">
        <v>1.5196239E-5</v>
      </c>
      <c r="AL831" s="258">
        <v>3.7738914000000002E-7</v>
      </c>
      <c r="AM831" s="258">
        <v>1.8674342000000001E-9</v>
      </c>
      <c r="AN831" s="258">
        <v>7.8102013999999998E-4</v>
      </c>
      <c r="AO831" s="258">
        <v>7.0091479000000001E-5</v>
      </c>
      <c r="AP831" s="258">
        <v>3.1982454999999999E-4</v>
      </c>
      <c r="AQ831" s="258">
        <v>2.6225035999999998E-6</v>
      </c>
      <c r="AR831" s="258">
        <v>8.6520461999999992E-3</v>
      </c>
      <c r="AT831" s="193"/>
      <c r="AU831" s="193"/>
      <c r="AV831" s="193"/>
      <c r="AW831" s="193"/>
      <c r="AX831" s="193"/>
      <c r="AY831" s="193"/>
      <c r="AZ831" s="193"/>
      <c r="BA831" s="193"/>
      <c r="BB831" s="193"/>
      <c r="BC831" s="193"/>
      <c r="BD831" s="193"/>
      <c r="BE831" s="315"/>
      <c r="BF831" s="315"/>
      <c r="BG831" s="315"/>
      <c r="BH831" s="315"/>
      <c r="BI831" s="315"/>
      <c r="BJ831" s="315"/>
      <c r="BK831" s="315"/>
    </row>
    <row r="832" spans="1:63" x14ac:dyDescent="0.25">
      <c r="A832" s="9"/>
      <c r="B832" s="184" t="s">
        <v>5770</v>
      </c>
      <c r="C832" s="25" t="s">
        <v>2160</v>
      </c>
      <c r="D832" s="193">
        <v>9.1579178999999997E-2</v>
      </c>
      <c r="E832" s="193">
        <v>8.1105440000000001E-2</v>
      </c>
      <c r="F832" s="193">
        <v>7.5704190999999997E-3</v>
      </c>
      <c r="G832" s="193">
        <v>3.2486648999999998E-4</v>
      </c>
      <c r="H832" s="193">
        <v>1.7226822000000001E-4</v>
      </c>
      <c r="I832" s="193">
        <v>1.0934127E-3</v>
      </c>
      <c r="J832" s="193">
        <v>4.4152436999999998E-4</v>
      </c>
      <c r="K832" s="193">
        <v>1.5618922000000001E-5</v>
      </c>
      <c r="L832" s="193">
        <v>8.5562957999999996E-4</v>
      </c>
      <c r="M832" s="193">
        <v>0</v>
      </c>
      <c r="N832" s="193">
        <v>0</v>
      </c>
      <c r="O832" s="193">
        <v>0</v>
      </c>
      <c r="P832" s="199">
        <f t="shared" si="109"/>
        <v>0.600781037037037</v>
      </c>
      <c r="Q832" s="240">
        <v>3.6025076999999999</v>
      </c>
      <c r="R832" s="99">
        <v>2.5892727</v>
      </c>
      <c r="S832" s="99">
        <v>0.69585600000000003</v>
      </c>
      <c r="T832" s="99">
        <v>1.9743999999999999E-5</v>
      </c>
      <c r="U832" s="99">
        <v>0.14143</v>
      </c>
      <c r="V832" s="99">
        <v>2.3792599999999998E-3</v>
      </c>
      <c r="W832" s="99">
        <v>0.17355000000000001</v>
      </c>
      <c r="X832" s="241">
        <f t="shared" si="110"/>
        <v>3.7403870589417097E-2</v>
      </c>
      <c r="Y832" s="241">
        <f t="shared" si="111"/>
        <v>1.9094011778759998E-2</v>
      </c>
      <c r="Z832" s="241">
        <f t="shared" si="112"/>
        <v>1.1831335271057099E-2</v>
      </c>
      <c r="AA832" s="241">
        <f t="shared" si="113"/>
        <v>6.4785235396E-3</v>
      </c>
      <c r="AB832" s="258">
        <v>1.6653423000000001E-2</v>
      </c>
      <c r="AC832" s="258">
        <v>1.0903413000000001E-6</v>
      </c>
      <c r="AD832" s="258">
        <v>5.5309575000000001E-4</v>
      </c>
      <c r="AE832" s="258">
        <v>8.3266846000000003E-7</v>
      </c>
      <c r="AF832" s="258">
        <v>1.8628766000000001E-3</v>
      </c>
      <c r="AG832" s="258">
        <v>2.2693419000000001E-5</v>
      </c>
      <c r="AH832" s="258">
        <v>1.0900014E-2</v>
      </c>
      <c r="AI832" s="258">
        <v>1.1754327000000001E-5</v>
      </c>
      <c r="AJ832" s="258">
        <v>2.708822E-6</v>
      </c>
      <c r="AK832" s="258">
        <v>4.1282868000000003E-6</v>
      </c>
      <c r="AL832" s="258">
        <v>3.2481235999999999E-7</v>
      </c>
      <c r="AM832" s="258">
        <v>1.0478971E-9</v>
      </c>
      <c r="AN832" s="258">
        <v>7.0576774000000002E-4</v>
      </c>
      <c r="AO832" s="258">
        <v>6.4414294999999997E-5</v>
      </c>
      <c r="AP832" s="258">
        <v>1.4222194E-4</v>
      </c>
      <c r="AQ832" s="258">
        <v>2.2196396E-6</v>
      </c>
      <c r="AR832" s="258">
        <v>6.4763039E-3</v>
      </c>
      <c r="AT832" s="193"/>
      <c r="AU832" s="193"/>
      <c r="AV832" s="193"/>
      <c r="AW832" s="193"/>
      <c r="AX832" s="193"/>
      <c r="AY832" s="193"/>
      <c r="AZ832" s="193"/>
      <c r="BA832" s="193"/>
      <c r="BB832" s="193"/>
      <c r="BC832" s="193"/>
      <c r="BD832" s="193"/>
      <c r="BE832" s="315"/>
      <c r="BF832" s="315"/>
      <c r="BG832" s="315"/>
      <c r="BH832" s="315"/>
      <c r="BI832" s="315"/>
      <c r="BJ832" s="315"/>
      <c r="BK832" s="315"/>
    </row>
    <row r="833" spans="1:64" x14ac:dyDescent="0.25">
      <c r="A833" s="9"/>
      <c r="B833" s="184" t="s">
        <v>5770</v>
      </c>
      <c r="C833" s="25" t="s">
        <v>2159</v>
      </c>
      <c r="D833" s="193">
        <v>0.10883104</v>
      </c>
      <c r="E833" s="193">
        <v>9.6957010999999996E-2</v>
      </c>
      <c r="F833" s="193">
        <v>8.8518529000000002E-3</v>
      </c>
      <c r="G833" s="193">
        <v>3.2309344999999998E-4</v>
      </c>
      <c r="H833" s="193">
        <v>1.4268631999999999E-4</v>
      </c>
      <c r="I833" s="193">
        <v>1.1945999000000001E-3</v>
      </c>
      <c r="J833" s="193">
        <v>4.0764095999999998E-4</v>
      </c>
      <c r="K833" s="193">
        <v>1.5595275000000001E-5</v>
      </c>
      <c r="L833" s="193">
        <v>9.3855990999999999E-4</v>
      </c>
      <c r="M833" s="193">
        <v>0</v>
      </c>
      <c r="N833" s="193">
        <v>0</v>
      </c>
      <c r="O833" s="193">
        <v>0</v>
      </c>
      <c r="P833" s="199">
        <f t="shared" si="109"/>
        <v>0.7182000814814814</v>
      </c>
      <c r="Q833" s="240">
        <v>3.3768742999999999</v>
      </c>
      <c r="R833" s="99">
        <v>2.5641064</v>
      </c>
      <c r="S833" s="99">
        <v>0.63336000000000003</v>
      </c>
      <c r="T833" s="99">
        <v>2.9647000000000002E-6</v>
      </c>
      <c r="U833" s="99">
        <v>1.6556999999999999E-2</v>
      </c>
      <c r="V833" s="99">
        <v>2.0380099999999998E-3</v>
      </c>
      <c r="W833" s="99">
        <v>0.16081000000000001</v>
      </c>
      <c r="X833" s="241">
        <f t="shared" si="110"/>
        <v>4.2429102176828701E-2</v>
      </c>
      <c r="Y833" s="241">
        <f t="shared" si="111"/>
        <v>2.2703122870760001E-2</v>
      </c>
      <c r="Z833" s="241">
        <f t="shared" si="112"/>
        <v>1.33099103933687E-2</v>
      </c>
      <c r="AA833" s="241">
        <f t="shared" si="113"/>
        <v>6.4160689126999994E-3</v>
      </c>
      <c r="AB833" s="258">
        <v>1.9908353E-2</v>
      </c>
      <c r="AC833" s="258">
        <v>1.0624009000000001E-6</v>
      </c>
      <c r="AD833" s="258">
        <v>6.1479313999999996E-4</v>
      </c>
      <c r="AE833" s="258">
        <v>9.6272785999999996E-7</v>
      </c>
      <c r="AF833" s="258">
        <v>2.1571543000000002E-3</v>
      </c>
      <c r="AG833" s="258">
        <v>2.0797302E-5</v>
      </c>
      <c r="AH833" s="258">
        <v>1.3030481E-2</v>
      </c>
      <c r="AI833" s="258">
        <v>1.3715903E-5</v>
      </c>
      <c r="AJ833" s="258">
        <v>2.7729748E-6</v>
      </c>
      <c r="AK833" s="258">
        <v>3.6155798000000002E-6</v>
      </c>
      <c r="AL833" s="258">
        <v>3.2481460000000002E-7</v>
      </c>
      <c r="AM833" s="258">
        <v>1.0521687000000001E-9</v>
      </c>
      <c r="AN833" s="258">
        <v>9.5421258000000006E-5</v>
      </c>
      <c r="AO833" s="258">
        <v>5.4680891000000002E-5</v>
      </c>
      <c r="AP833" s="258">
        <v>1.0889692000000001E-4</v>
      </c>
      <c r="AQ833" s="258">
        <v>2.5317127000000002E-6</v>
      </c>
      <c r="AR833" s="258">
        <v>6.4135371999999996E-3</v>
      </c>
      <c r="AT833" s="193"/>
      <c r="AU833" s="193"/>
      <c r="AV833" s="193"/>
      <c r="AW833" s="193"/>
      <c r="AX833" s="193"/>
      <c r="AY833" s="193"/>
      <c r="AZ833" s="193"/>
      <c r="BA833" s="193"/>
      <c r="BB833" s="193"/>
      <c r="BC833" s="193"/>
      <c r="BD833" s="193"/>
      <c r="BE833" s="315"/>
      <c r="BF833" s="315"/>
      <c r="BG833" s="315"/>
      <c r="BH833" s="315"/>
      <c r="BI833" s="315"/>
      <c r="BJ833" s="315"/>
      <c r="BK833" s="315"/>
    </row>
    <row r="834" spans="1:64" x14ac:dyDescent="0.25">
      <c r="A834" s="9" t="s">
        <v>1753</v>
      </c>
      <c r="B834" s="184" t="s">
        <v>5770</v>
      </c>
      <c r="C834" s="25" t="s">
        <v>2158</v>
      </c>
      <c r="D834" s="193">
        <v>0.12422072000000001</v>
      </c>
      <c r="E834" s="193">
        <v>0.11086243</v>
      </c>
      <c r="F834" s="193">
        <v>1.0012249000000001E-2</v>
      </c>
      <c r="G834" s="193">
        <v>3.5780936999999999E-4</v>
      </c>
      <c r="H834" s="193">
        <v>1.6038289999999999E-4</v>
      </c>
      <c r="I834" s="193">
        <v>1.3403347999999999E-3</v>
      </c>
      <c r="J834" s="193">
        <v>4.3765790000000002E-4</v>
      </c>
      <c r="K834" s="193">
        <v>1.7669586999999999E-5</v>
      </c>
      <c r="L834" s="193">
        <v>1.0321887000000001E-3</v>
      </c>
      <c r="M834" s="193">
        <v>0</v>
      </c>
      <c r="N834" s="193">
        <v>0</v>
      </c>
      <c r="O834" s="193">
        <v>0</v>
      </c>
      <c r="P834" s="199">
        <f t="shared" si="109"/>
        <v>0.82120318518518509</v>
      </c>
      <c r="Q834" s="240">
        <v>3.7979503999999999</v>
      </c>
      <c r="R834" s="99">
        <v>2.8996154000000001</v>
      </c>
      <c r="S834" s="99">
        <v>0.698824</v>
      </c>
      <c r="T834" s="99">
        <v>3.2752999999999998E-6</v>
      </c>
      <c r="U834" s="99">
        <v>1.8006000000000001E-2</v>
      </c>
      <c r="V834" s="99">
        <v>2.2516900000000002E-3</v>
      </c>
      <c r="W834" s="99">
        <v>0.17924999999999999</v>
      </c>
      <c r="X834" s="241">
        <f t="shared" si="110"/>
        <v>4.8371913666608195E-2</v>
      </c>
      <c r="Y834" s="241">
        <f t="shared" si="111"/>
        <v>2.5910588774199998E-2</v>
      </c>
      <c r="Z834" s="241">
        <f t="shared" si="112"/>
        <v>1.5205860178608199E-2</v>
      </c>
      <c r="AA834" s="241">
        <f t="shared" si="113"/>
        <v>7.2554647137999997E-3</v>
      </c>
      <c r="AB834" s="258">
        <v>2.2763584E-2</v>
      </c>
      <c r="AC834" s="258">
        <v>1.1985171E-6</v>
      </c>
      <c r="AD834" s="258">
        <v>6.8339493999999997E-4</v>
      </c>
      <c r="AE834" s="258">
        <v>1.0863970999999999E-6</v>
      </c>
      <c r="AF834" s="258">
        <v>2.4383751E-3</v>
      </c>
      <c r="AG834" s="258">
        <v>2.294982E-5</v>
      </c>
      <c r="AH834" s="258">
        <v>1.4899297000000001E-2</v>
      </c>
      <c r="AI834" s="258">
        <v>1.5520152999999999E-5</v>
      </c>
      <c r="AJ834" s="258">
        <v>3.0703522000000001E-6</v>
      </c>
      <c r="AK834" s="258">
        <v>4.0240467000000003E-6</v>
      </c>
      <c r="AL834" s="258">
        <v>3.5932836999999999E-7</v>
      </c>
      <c r="AM834" s="258">
        <v>1.1623382E-9</v>
      </c>
      <c r="AN834" s="258">
        <v>1.048576E-4</v>
      </c>
      <c r="AO834" s="258">
        <v>5.8625366000000003E-5</v>
      </c>
      <c r="AP834" s="258">
        <v>1.2010517E-4</v>
      </c>
      <c r="AQ834" s="258">
        <v>2.7167137999999998E-6</v>
      </c>
      <c r="AR834" s="258">
        <v>7.2527479999999998E-3</v>
      </c>
      <c r="AT834" s="193"/>
      <c r="AU834" s="193"/>
      <c r="AV834" s="193"/>
      <c r="AW834" s="193"/>
      <c r="AX834" s="193"/>
      <c r="AY834" s="193"/>
      <c r="AZ834" s="193"/>
      <c r="BA834" s="193"/>
      <c r="BB834" s="193"/>
      <c r="BC834" s="193"/>
      <c r="BD834" s="193"/>
      <c r="BE834" s="315"/>
      <c r="BF834" s="315"/>
      <c r="BG834" s="315"/>
      <c r="BH834" s="315"/>
      <c r="BI834" s="315"/>
      <c r="BJ834" s="315"/>
      <c r="BK834" s="315"/>
    </row>
    <row r="835" spans="1:64" x14ac:dyDescent="0.25">
      <c r="A835" s="9"/>
      <c r="B835" s="184" t="s">
        <v>5770</v>
      </c>
      <c r="C835" s="25" t="s">
        <v>2157</v>
      </c>
      <c r="D835" s="193">
        <v>0.12596553999999999</v>
      </c>
      <c r="E835" s="193">
        <v>0.11231864</v>
      </c>
      <c r="F835" s="193">
        <v>1.0192852000000001E-2</v>
      </c>
      <c r="G835" s="193">
        <v>3.8658094000000001E-4</v>
      </c>
      <c r="H835" s="193">
        <v>1.6282161000000001E-4</v>
      </c>
      <c r="I835" s="193">
        <v>1.3752434000000001E-3</v>
      </c>
      <c r="J835" s="193">
        <v>4.4619555E-4</v>
      </c>
      <c r="K835" s="193">
        <v>1.8057312E-5</v>
      </c>
      <c r="L835" s="193">
        <v>1.0651477E-3</v>
      </c>
      <c r="M835" s="193">
        <v>0</v>
      </c>
      <c r="N835" s="193">
        <v>0</v>
      </c>
      <c r="O835" s="193">
        <v>0</v>
      </c>
      <c r="P835" s="199">
        <f t="shared" si="109"/>
        <v>0.8319899259259258</v>
      </c>
      <c r="Q835" s="240">
        <v>4.0295937000000004</v>
      </c>
      <c r="R835" s="99">
        <v>2.9642553</v>
      </c>
      <c r="S835" s="99">
        <v>0.83815200000000001</v>
      </c>
      <c r="T835" s="99">
        <v>3.3175999999999998E-6</v>
      </c>
      <c r="U835" s="99">
        <v>1.9354E-2</v>
      </c>
      <c r="V835" s="99">
        <v>2.6191299999999999E-3</v>
      </c>
      <c r="W835" s="99">
        <v>0.20521</v>
      </c>
      <c r="X835" s="241">
        <f t="shared" si="110"/>
        <v>4.91138914367098E-2</v>
      </c>
      <c r="Y835" s="241">
        <f t="shared" si="111"/>
        <v>2.6289527973E-2</v>
      </c>
      <c r="Z835" s="241">
        <f t="shared" si="112"/>
        <v>1.54069946407098E-2</v>
      </c>
      <c r="AA835" s="241">
        <f t="shared" si="113"/>
        <v>7.4173688229999995E-3</v>
      </c>
      <c r="AB835" s="258">
        <v>2.3062564000000001E-2</v>
      </c>
      <c r="AC835" s="258">
        <v>1.2234861999999999E-6</v>
      </c>
      <c r="AD835" s="258">
        <v>7.1579540999999996E-4</v>
      </c>
      <c r="AE835" s="258">
        <v>1.1009398000000001E-6</v>
      </c>
      <c r="AF835" s="258">
        <v>2.4813155000000002E-3</v>
      </c>
      <c r="AG835" s="258">
        <v>2.7528637000000001E-5</v>
      </c>
      <c r="AH835" s="258">
        <v>1.5094984000000001E-2</v>
      </c>
      <c r="AI835" s="258">
        <v>1.5808186000000001E-5</v>
      </c>
      <c r="AJ835" s="258">
        <v>3.3248578999999999E-6</v>
      </c>
      <c r="AK835" s="258">
        <v>4.1606165999999997E-6</v>
      </c>
      <c r="AL835" s="258">
        <v>3.8358927999999999E-7</v>
      </c>
      <c r="AM835" s="258">
        <v>1.2389297999999999E-9</v>
      </c>
      <c r="AN835" s="258">
        <v>1.0680948999999999E-4</v>
      </c>
      <c r="AO835" s="258">
        <v>5.9411711999999999E-5</v>
      </c>
      <c r="AP835" s="258">
        <v>1.2211095000000001E-4</v>
      </c>
      <c r="AQ835" s="258">
        <v>2.8112229999999999E-6</v>
      </c>
      <c r="AR835" s="258">
        <v>7.4145575999999998E-3</v>
      </c>
      <c r="AT835" s="193"/>
      <c r="AU835" s="193"/>
      <c r="AV835" s="193"/>
      <c r="AW835" s="193"/>
      <c r="AX835" s="193"/>
      <c r="AY835" s="193"/>
      <c r="AZ835" s="193"/>
      <c r="BA835" s="193"/>
      <c r="BB835" s="193"/>
      <c r="BC835" s="193"/>
      <c r="BD835" s="193"/>
      <c r="BE835" s="315"/>
      <c r="BF835" s="315"/>
      <c r="BG835" s="315"/>
      <c r="BH835" s="315"/>
      <c r="BI835" s="315"/>
      <c r="BJ835" s="315"/>
      <c r="BK835" s="315"/>
    </row>
    <row r="836" spans="1:64" x14ac:dyDescent="0.25">
      <c r="A836" s="9"/>
      <c r="B836" s="184" t="s">
        <v>5770</v>
      </c>
      <c r="C836" s="25" t="s">
        <v>3336</v>
      </c>
      <c r="D836" s="193">
        <v>0.10701894000000001</v>
      </c>
      <c r="E836" s="193">
        <v>9.5075129999999994E-2</v>
      </c>
      <c r="F836" s="193">
        <v>8.8683430000000008E-3</v>
      </c>
      <c r="G836" s="193">
        <v>3.4339461000000001E-4</v>
      </c>
      <c r="H836" s="193">
        <v>1.4158081E-4</v>
      </c>
      <c r="I836" s="193">
        <v>1.2024351E-3</v>
      </c>
      <c r="J836" s="193">
        <v>4.1872520999999997E-4</v>
      </c>
      <c r="K836" s="193">
        <v>1.5614262E-5</v>
      </c>
      <c r="L836" s="193">
        <v>9.5372065000000003E-4</v>
      </c>
      <c r="M836" s="193">
        <v>0</v>
      </c>
      <c r="N836" s="193">
        <v>0</v>
      </c>
      <c r="O836" s="193">
        <v>0</v>
      </c>
      <c r="P836" s="199">
        <f t="shared" si="109"/>
        <v>0.70426022222222218</v>
      </c>
      <c r="Q836" s="240">
        <v>3.5456108</v>
      </c>
      <c r="R836" s="99">
        <v>2.5857223999999999</v>
      </c>
      <c r="S836" s="99">
        <v>0.75773599999999997</v>
      </c>
      <c r="T836" s="99">
        <v>2.9670000000000001E-6</v>
      </c>
      <c r="U836" s="99">
        <v>1.7531999999999999E-2</v>
      </c>
      <c r="V836" s="99">
        <v>2.3574899999999998E-3</v>
      </c>
      <c r="W836" s="99">
        <v>0.18226000000000001</v>
      </c>
      <c r="X836" s="241">
        <f t="shared" si="110"/>
        <v>4.1859458190235802E-2</v>
      </c>
      <c r="Y836" s="241">
        <f t="shared" si="111"/>
        <v>2.2331766994909998E-2</v>
      </c>
      <c r="Z836" s="241">
        <f t="shared" si="112"/>
        <v>1.3057436455725801E-2</v>
      </c>
      <c r="AA836" s="241">
        <f t="shared" si="113"/>
        <v>6.4702547396000001E-3</v>
      </c>
      <c r="AB836" s="258">
        <v>1.9521915000000001E-2</v>
      </c>
      <c r="AC836" s="258">
        <v>1.0869860999999999E-6</v>
      </c>
      <c r="AD836" s="258">
        <v>6.3356274000000003E-4</v>
      </c>
      <c r="AE836" s="258">
        <v>9.5142780999999999E-7</v>
      </c>
      <c r="AF836" s="258">
        <v>2.1493646000000002E-3</v>
      </c>
      <c r="AG836" s="258">
        <v>2.4886241000000001E-5</v>
      </c>
      <c r="AH836" s="258">
        <v>1.2777543000000001E-2</v>
      </c>
      <c r="AI836" s="258">
        <v>1.376816E-5</v>
      </c>
      <c r="AJ836" s="258">
        <v>2.9539423999999999E-6</v>
      </c>
      <c r="AK836" s="258">
        <v>3.7894314000000001E-6</v>
      </c>
      <c r="AL836" s="258">
        <v>3.4160952000000001E-7</v>
      </c>
      <c r="AM836" s="258">
        <v>1.1114058000000001E-9</v>
      </c>
      <c r="AN836" s="258">
        <v>9.4802462000000002E-5</v>
      </c>
      <c r="AO836" s="258">
        <v>5.4483298999999998E-5</v>
      </c>
      <c r="AP836" s="258">
        <v>1.0975343999999999E-4</v>
      </c>
      <c r="AQ836" s="258">
        <v>2.5981395999999998E-6</v>
      </c>
      <c r="AR836" s="258">
        <v>6.4676565999999998E-3</v>
      </c>
      <c r="AT836" s="193"/>
      <c r="AU836" s="193"/>
      <c r="AV836" s="193"/>
      <c r="AW836" s="193"/>
      <c r="AX836" s="193"/>
      <c r="AY836" s="193"/>
      <c r="AZ836" s="193"/>
      <c r="BA836" s="193"/>
      <c r="BB836" s="193"/>
      <c r="BC836" s="193"/>
      <c r="BD836" s="193"/>
      <c r="BE836" s="315"/>
      <c r="BF836" s="315"/>
      <c r="BG836" s="315"/>
      <c r="BH836" s="315"/>
      <c r="BI836" s="315"/>
      <c r="BJ836" s="315"/>
      <c r="BK836" s="315"/>
    </row>
    <row r="837" spans="1:64" x14ac:dyDescent="0.25">
      <c r="A837" s="9"/>
      <c r="B837" s="184" t="s">
        <v>5770</v>
      </c>
      <c r="C837" s="25" t="s">
        <v>3098</v>
      </c>
      <c r="D837" s="193">
        <v>1.4613404999999999E-2</v>
      </c>
      <c r="E837" s="193">
        <v>9.9598923000000002E-3</v>
      </c>
      <c r="F837" s="193">
        <v>1.5596780999999999E-3</v>
      </c>
      <c r="G837" s="193">
        <v>5.5052563000000001E-5</v>
      </c>
      <c r="H837" s="193">
        <v>2.842685E-5</v>
      </c>
      <c r="I837" s="193">
        <v>2.7668583000000002E-3</v>
      </c>
      <c r="J837" s="193">
        <v>7.5514202000000002E-5</v>
      </c>
      <c r="K837" s="193">
        <v>5.8437665999999998E-6</v>
      </c>
      <c r="L837" s="193">
        <v>1.6213897000000001E-4</v>
      </c>
      <c r="M837" s="193">
        <v>0</v>
      </c>
      <c r="N837" s="193">
        <v>0</v>
      </c>
      <c r="O837" s="193">
        <v>0</v>
      </c>
      <c r="P837" s="199">
        <f t="shared" si="109"/>
        <v>7.3776979999999992E-2</v>
      </c>
      <c r="Q837" s="240">
        <v>1.4402296000000001</v>
      </c>
      <c r="R837" s="99">
        <v>1.1939067999999999</v>
      </c>
      <c r="S837" s="99">
        <v>0.2050776</v>
      </c>
      <c r="T837" s="99">
        <v>1.7464999999999999E-6</v>
      </c>
      <c r="U837" s="99">
        <v>2.3019999999999998E-3</v>
      </c>
      <c r="V837" s="99">
        <v>6.6236500000000005E-4</v>
      </c>
      <c r="W837" s="99">
        <v>3.8279000000000001E-2</v>
      </c>
      <c r="X837" s="241">
        <f t="shared" si="110"/>
        <v>9.6730760259851091E-3</v>
      </c>
      <c r="Y837" s="241">
        <f t="shared" si="111"/>
        <v>5.3363958536299999E-3</v>
      </c>
      <c r="Z837" s="241">
        <f t="shared" si="112"/>
        <v>1.3424096078051102E-3</v>
      </c>
      <c r="AA837" s="241">
        <f t="shared" si="113"/>
        <v>2.9942705645499999E-3</v>
      </c>
      <c r="AB837" s="258">
        <v>2.0450491999999998E-3</v>
      </c>
      <c r="AC837" s="258">
        <v>5.8747792999999997E-7</v>
      </c>
      <c r="AD837" s="258">
        <v>8.0025849999999999E-5</v>
      </c>
      <c r="AE837" s="258">
        <v>1.3218310000000001E-7</v>
      </c>
      <c r="AF837" s="258">
        <v>3.2038635000000001E-3</v>
      </c>
      <c r="AG837" s="258">
        <v>6.7376426E-6</v>
      </c>
      <c r="AH837" s="258">
        <v>1.3384734000000001E-3</v>
      </c>
      <c r="AI837" s="258">
        <v>2.5388393E-6</v>
      </c>
      <c r="AJ837" s="258">
        <v>4.7361843E-7</v>
      </c>
      <c r="AK837" s="258">
        <v>1.1733311E-6</v>
      </c>
      <c r="AL837" s="258">
        <v>5.3871174999999999E-8</v>
      </c>
      <c r="AM837" s="258">
        <v>2.2290011E-10</v>
      </c>
      <c r="AN837" s="258">
        <v>3.1741169000000001E-6</v>
      </c>
      <c r="AO837" s="258">
        <v>1.1991343000000001E-5</v>
      </c>
      <c r="AP837" s="258">
        <v>-1.5469135E-5</v>
      </c>
      <c r="AQ837" s="258">
        <v>5.4716454999999997E-7</v>
      </c>
      <c r="AR837" s="258">
        <v>2.9937233999999999E-3</v>
      </c>
      <c r="AT837" s="193"/>
      <c r="AU837" s="193"/>
      <c r="AV837" s="193"/>
      <c r="AW837" s="193"/>
      <c r="AX837" s="193"/>
      <c r="AY837" s="193"/>
      <c r="AZ837" s="193"/>
      <c r="BA837" s="193"/>
      <c r="BB837" s="193"/>
      <c r="BC837" s="193"/>
      <c r="BD837" s="193"/>
      <c r="BE837" s="315"/>
      <c r="BF837" s="315"/>
      <c r="BG837" s="315"/>
      <c r="BH837" s="315"/>
      <c r="BI837" s="315"/>
      <c r="BJ837" s="315"/>
      <c r="BK837" s="315"/>
    </row>
    <row r="838" spans="1:64" x14ac:dyDescent="0.25">
      <c r="A838" s="45" t="s">
        <v>4351</v>
      </c>
      <c r="B838" s="45"/>
      <c r="C838" s="43"/>
      <c r="D838" s="199"/>
      <c r="E838" s="199"/>
      <c r="F838" s="199"/>
      <c r="G838" s="199"/>
      <c r="H838" s="199"/>
      <c r="I838" s="199"/>
      <c r="J838" s="199"/>
      <c r="K838" s="199"/>
      <c r="L838" s="199"/>
      <c r="M838" s="199"/>
      <c r="N838" s="199"/>
      <c r="O838" s="199"/>
      <c r="P838" s="199"/>
      <c r="Q838" s="239"/>
      <c r="R838" s="97"/>
      <c r="S838" s="97"/>
      <c r="T838" s="97"/>
      <c r="U838" s="97"/>
      <c r="V838" s="97"/>
      <c r="W838" s="97"/>
      <c r="X838" s="259"/>
      <c r="Y838" s="259"/>
      <c r="Z838" s="259"/>
      <c r="AA838" s="258"/>
      <c r="AB838" s="258"/>
      <c r="AC838" s="258"/>
      <c r="AD838" s="258"/>
      <c r="AE838" s="258"/>
      <c r="AF838" s="258"/>
      <c r="AG838" s="258"/>
      <c r="AH838" s="258"/>
      <c r="AI838" s="258"/>
      <c r="AJ838" s="258"/>
      <c r="AK838" s="258"/>
      <c r="AL838" s="258"/>
      <c r="AM838" s="258"/>
      <c r="AN838" s="258"/>
      <c r="AO838" s="258"/>
      <c r="AP838" s="258"/>
      <c r="AQ838" s="258"/>
      <c r="AR838" s="258"/>
      <c r="AT838" s="193"/>
      <c r="AU838" s="193"/>
      <c r="AV838" s="193"/>
      <c r="AW838" s="193"/>
      <c r="AX838" s="193"/>
      <c r="AY838" s="193"/>
      <c r="AZ838" s="193"/>
      <c r="BA838" s="193"/>
      <c r="BB838" s="193"/>
      <c r="BC838" s="193"/>
      <c r="BD838" s="193"/>
      <c r="BE838" s="315"/>
      <c r="BF838" s="315"/>
      <c r="BG838" s="315"/>
      <c r="BH838" s="315"/>
      <c r="BI838" s="315"/>
      <c r="BJ838" s="315"/>
      <c r="BK838" s="315"/>
    </row>
    <row r="839" spans="1:64" x14ac:dyDescent="0.25">
      <c r="A839" s="9"/>
      <c r="B839" s="185" t="s">
        <v>1264</v>
      </c>
      <c r="C839" s="6" t="s">
        <v>1178</v>
      </c>
      <c r="D839" s="193">
        <v>12345567</v>
      </c>
      <c r="E839" s="193">
        <v>4597980.3</v>
      </c>
      <c r="F839" s="193">
        <v>2163008.9</v>
      </c>
      <c r="G839" s="193">
        <v>715422.27</v>
      </c>
      <c r="H839" s="193">
        <v>56540.525000000001</v>
      </c>
      <c r="I839" s="193">
        <v>653718.62</v>
      </c>
      <c r="J839" s="193">
        <v>278440.25</v>
      </c>
      <c r="K839" s="193">
        <v>7991.1039000000001</v>
      </c>
      <c r="L839" s="193">
        <v>3872464.8</v>
      </c>
      <c r="M839" s="193">
        <v>0</v>
      </c>
      <c r="N839" s="193">
        <v>0</v>
      </c>
      <c r="O839" s="193">
        <v>0</v>
      </c>
      <c r="P839" s="199">
        <f t="shared" si="109"/>
        <v>34059113.333333328</v>
      </c>
      <c r="Q839" s="240">
        <v>561577990</v>
      </c>
      <c r="R839" s="99">
        <v>368157940</v>
      </c>
      <c r="S839" s="99">
        <v>67838400</v>
      </c>
      <c r="T839" s="99">
        <v>5558.3</v>
      </c>
      <c r="U839" s="99">
        <v>88079000</v>
      </c>
      <c r="V839" s="99">
        <v>583091</v>
      </c>
      <c r="W839" s="99">
        <v>36914000</v>
      </c>
      <c r="X839" s="241">
        <f>SUM(Y839:AA839)</f>
        <v>6031603.2166229002</v>
      </c>
      <c r="Y839" s="241">
        <f>SUM(AB839:AG839)</f>
        <v>3312938.6598500004</v>
      </c>
      <c r="Z839" s="241">
        <f>SUM(AH839:AP839)</f>
        <v>1778777.6317729</v>
      </c>
      <c r="AA839" s="241">
        <f>SUM(AQ839:AR839)</f>
        <v>939886.92500000005</v>
      </c>
      <c r="AB839" s="258">
        <v>943928.75</v>
      </c>
      <c r="AC839" s="258">
        <v>117.78934</v>
      </c>
      <c r="AD839" s="258">
        <v>1753069.4</v>
      </c>
      <c r="AE839" s="258">
        <v>117.63951</v>
      </c>
      <c r="AF839" s="258">
        <v>613635.78</v>
      </c>
      <c r="AG839" s="258">
        <v>2069.3009999999999</v>
      </c>
      <c r="AH839" s="258">
        <v>617909</v>
      </c>
      <c r="AI839" s="258">
        <v>3634.7991000000002</v>
      </c>
      <c r="AJ839" s="258">
        <v>6439.9319999999998</v>
      </c>
      <c r="AK839" s="258">
        <v>2859.1685000000002</v>
      </c>
      <c r="AL839" s="258">
        <v>841.90652999999998</v>
      </c>
      <c r="AM839" s="258">
        <v>2.9256429000000002</v>
      </c>
      <c r="AN839" s="258">
        <v>532876.67000000004</v>
      </c>
      <c r="AO839" s="258">
        <v>354609.71</v>
      </c>
      <c r="AP839" s="258">
        <v>259603.52</v>
      </c>
      <c r="AQ839" s="258">
        <v>18280.014999999999</v>
      </c>
      <c r="AR839" s="258">
        <v>921606.91</v>
      </c>
      <c r="AT839" s="193"/>
      <c r="AU839" s="193"/>
      <c r="AV839" s="193"/>
      <c r="AW839" s="193"/>
      <c r="AX839" s="193"/>
      <c r="AY839" s="193"/>
      <c r="AZ839" s="193"/>
      <c r="BA839" s="193"/>
      <c r="BB839" s="193"/>
      <c r="BC839" s="193"/>
      <c r="BD839" s="193"/>
      <c r="BE839" s="315"/>
      <c r="BF839" s="315"/>
      <c r="BG839" s="315"/>
      <c r="BH839" s="315"/>
      <c r="BI839" s="315"/>
      <c r="BJ839" s="315"/>
      <c r="BK839" s="315"/>
    </row>
    <row r="840" spans="1:64" x14ac:dyDescent="0.25">
      <c r="A840" s="45" t="s">
        <v>6810</v>
      </c>
      <c r="B840" s="45"/>
      <c r="P840" s="199"/>
      <c r="Q840" s="240"/>
      <c r="R840" s="99"/>
      <c r="S840" s="99"/>
      <c r="T840" s="99"/>
      <c r="U840" s="99"/>
      <c r="V840" s="99"/>
      <c r="W840" s="99"/>
      <c r="X840" s="258"/>
      <c r="Y840" s="258"/>
      <c r="Z840" s="258"/>
      <c r="AA840" s="258"/>
      <c r="AB840" s="258"/>
      <c r="AC840" s="258"/>
      <c r="AD840" s="258"/>
      <c r="AE840" s="258"/>
      <c r="AF840" s="258"/>
      <c r="AG840" s="258"/>
      <c r="AH840" s="258"/>
      <c r="AI840" s="258"/>
      <c r="AJ840" s="258"/>
      <c r="AK840" s="258"/>
      <c r="AL840" s="258"/>
      <c r="AM840" s="258"/>
      <c r="AN840" s="258"/>
      <c r="AO840" s="258"/>
      <c r="AP840" s="258"/>
      <c r="AQ840" s="258"/>
      <c r="AR840" s="258"/>
      <c r="AT840" s="193"/>
      <c r="AU840" s="193"/>
      <c r="AV840" s="193"/>
      <c r="AW840" s="193"/>
      <c r="AX840" s="193"/>
      <c r="AY840" s="193"/>
      <c r="AZ840" s="193"/>
      <c r="BA840" s="193"/>
      <c r="BB840" s="193"/>
      <c r="BC840" s="193"/>
      <c r="BD840" s="193"/>
      <c r="BE840" s="315"/>
      <c r="BF840" s="315"/>
      <c r="BG840" s="315"/>
      <c r="BH840" s="315"/>
      <c r="BI840" s="315"/>
      <c r="BJ840" s="315"/>
      <c r="BK840" s="315"/>
    </row>
    <row r="841" spans="1:64" x14ac:dyDescent="0.25">
      <c r="A841" s="135">
        <v>1</v>
      </c>
      <c r="B841" s="184" t="s">
        <v>5770</v>
      </c>
      <c r="C841" s="48" t="s">
        <v>3038</v>
      </c>
      <c r="D841" s="223">
        <v>5.1967687999999998E-2</v>
      </c>
      <c r="E841" s="223">
        <v>4.5082849000000001E-2</v>
      </c>
      <c r="F841" s="223">
        <v>3.9761057000000004E-3</v>
      </c>
      <c r="G841" s="223">
        <v>2.0396425999999999E-4</v>
      </c>
      <c r="H841" s="223">
        <v>1.8593276999999999E-4</v>
      </c>
      <c r="I841" s="223">
        <v>4.7031334999999999E-4</v>
      </c>
      <c r="J841" s="223">
        <v>1.343451E-4</v>
      </c>
      <c r="K841" s="223">
        <v>2.8852403E-5</v>
      </c>
      <c r="L841" s="223">
        <v>5.8527651000000005E-4</v>
      </c>
      <c r="M841" s="223">
        <v>1.3000492E-3</v>
      </c>
      <c r="N841" s="223">
        <v>0</v>
      </c>
      <c r="O841" s="223">
        <v>0</v>
      </c>
      <c r="P841" s="227">
        <f>E841/0.135</f>
        <v>0.33394702962962963</v>
      </c>
      <c r="Q841" s="238">
        <v>5.8152850999999997</v>
      </c>
      <c r="R841" s="117">
        <v>5.3776048000000003</v>
      </c>
      <c r="S841" s="117">
        <v>0.36974726000000002</v>
      </c>
      <c r="T841" s="117">
        <v>6.6336732999999998E-6</v>
      </c>
      <c r="U841" s="117">
        <v>1.3519965E-2</v>
      </c>
      <c r="V841" s="117">
        <v>6.9157621000000002E-3</v>
      </c>
      <c r="W841" s="117">
        <v>4.7490708999999999E-2</v>
      </c>
      <c r="X841" s="257">
        <f>SUM(Y841:AA841)</f>
        <v>3.0104660061383688E-2</v>
      </c>
      <c r="Y841" s="257">
        <f>SUM(AB841:AG841)</f>
        <v>1.031284144205E-2</v>
      </c>
      <c r="Z841" s="257">
        <f>SUM(AH841:AP841)</f>
        <v>6.2960729696336908E-3</v>
      </c>
      <c r="AA841" s="257">
        <f>SUM(AQ841:AR841)</f>
        <v>1.34957456497E-2</v>
      </c>
      <c r="AB841" s="257">
        <v>9.2568796999999998E-3</v>
      </c>
      <c r="AC841" s="257">
        <v>2.4743531000000001E-6</v>
      </c>
      <c r="AD841" s="257">
        <v>2.3999169999999999E-4</v>
      </c>
      <c r="AE841" s="257">
        <v>3.9628895000000001E-7</v>
      </c>
      <c r="AF841" s="257">
        <v>8.0129373000000002E-4</v>
      </c>
      <c r="AG841" s="257">
        <v>1.1805670000000001E-5</v>
      </c>
      <c r="AH841" s="257">
        <v>6.0582641000000003E-3</v>
      </c>
      <c r="AI841" s="257">
        <v>6.2185233000000001E-6</v>
      </c>
      <c r="AJ841" s="257">
        <v>1.7636320999999999E-6</v>
      </c>
      <c r="AK841" s="257">
        <v>2.5758348E-6</v>
      </c>
      <c r="AL841" s="257">
        <v>1.9246914999999999E-7</v>
      </c>
      <c r="AM841" s="257">
        <v>7.5228369000000001E-10</v>
      </c>
      <c r="AN841" s="257">
        <v>2.1258236000000001E-5</v>
      </c>
      <c r="AO841" s="257">
        <v>3.3895152000000002E-5</v>
      </c>
      <c r="AP841" s="257">
        <v>1.7190426999999999E-4</v>
      </c>
      <c r="AQ841" s="257">
        <v>1.8306497E-6</v>
      </c>
      <c r="AR841" s="257">
        <v>1.3493915E-2</v>
      </c>
      <c r="AT841" s="193"/>
      <c r="AU841" s="193"/>
      <c r="AV841" s="193"/>
      <c r="AW841" s="193"/>
      <c r="AX841" s="193"/>
      <c r="AY841" s="193"/>
      <c r="AZ841" s="193"/>
      <c r="BA841" s="193"/>
      <c r="BB841" s="193"/>
      <c r="BC841" s="193"/>
      <c r="BD841" s="193"/>
      <c r="BE841" s="315"/>
      <c r="BF841" s="315"/>
      <c r="BG841" s="315"/>
      <c r="BH841" s="315"/>
      <c r="BI841" s="315"/>
      <c r="BJ841" s="315"/>
      <c r="BK841" s="315"/>
    </row>
    <row r="842" spans="1:64" x14ac:dyDescent="0.25">
      <c r="A842" s="135">
        <v>1</v>
      </c>
      <c r="B842" s="184" t="s">
        <v>5770</v>
      </c>
      <c r="C842" s="48" t="s">
        <v>3039</v>
      </c>
      <c r="D842" s="223">
        <v>0</v>
      </c>
      <c r="E842" s="223">
        <v>0</v>
      </c>
      <c r="F842" s="223">
        <v>0</v>
      </c>
      <c r="G842" s="223">
        <v>0</v>
      </c>
      <c r="H842" s="223">
        <v>0</v>
      </c>
      <c r="I842" s="223">
        <v>0</v>
      </c>
      <c r="J842" s="223">
        <v>0</v>
      </c>
      <c r="K842" s="223">
        <v>0</v>
      </c>
      <c r="L842" s="223">
        <v>0</v>
      </c>
      <c r="M842" s="223">
        <v>0</v>
      </c>
      <c r="N842" s="223">
        <v>0</v>
      </c>
      <c r="O842" s="223">
        <v>0</v>
      </c>
      <c r="P842" s="227">
        <f>E842/0.135</f>
        <v>0</v>
      </c>
      <c r="Q842" s="238">
        <v>0</v>
      </c>
      <c r="R842" s="117">
        <v>0</v>
      </c>
      <c r="S842" s="117">
        <v>0</v>
      </c>
      <c r="T842" s="117">
        <v>0</v>
      </c>
      <c r="U842" s="117">
        <v>0</v>
      </c>
      <c r="V842" s="117">
        <v>0</v>
      </c>
      <c r="W842" s="117">
        <v>0</v>
      </c>
      <c r="X842" s="257">
        <f>SUM(Y842:AA842)</f>
        <v>0</v>
      </c>
      <c r="Y842" s="257">
        <f>SUM(AB842:AG842)</f>
        <v>0</v>
      </c>
      <c r="Z842" s="257">
        <f>SUM(AH842:AP842)</f>
        <v>0</v>
      </c>
      <c r="AA842" s="257">
        <f>SUM(AQ842:AR842)</f>
        <v>0</v>
      </c>
      <c r="AB842" s="257">
        <v>0</v>
      </c>
      <c r="AC842" s="257">
        <v>0</v>
      </c>
      <c r="AD842" s="257">
        <v>0</v>
      </c>
      <c r="AE842" s="257">
        <v>0</v>
      </c>
      <c r="AF842" s="257">
        <v>0</v>
      </c>
      <c r="AG842" s="257">
        <v>0</v>
      </c>
      <c r="AH842" s="257">
        <v>0</v>
      </c>
      <c r="AI842" s="257">
        <v>0</v>
      </c>
      <c r="AJ842" s="257">
        <v>0</v>
      </c>
      <c r="AK842" s="257">
        <v>0</v>
      </c>
      <c r="AL842" s="257">
        <v>0</v>
      </c>
      <c r="AM842" s="257">
        <v>0</v>
      </c>
      <c r="AN842" s="257">
        <v>0</v>
      </c>
      <c r="AO842" s="257">
        <v>0</v>
      </c>
      <c r="AP842" s="257">
        <v>0</v>
      </c>
      <c r="AQ842" s="257">
        <v>0</v>
      </c>
      <c r="AR842" s="257">
        <v>0</v>
      </c>
      <c r="AT842" s="193"/>
      <c r="AU842" s="193"/>
      <c r="AV842" s="193"/>
      <c r="AW842" s="193"/>
      <c r="AX842" s="193"/>
      <c r="AY842" s="193"/>
      <c r="AZ842" s="193"/>
      <c r="BA842" s="193"/>
      <c r="BB842" s="193"/>
      <c r="BC842" s="193"/>
      <c r="BD842" s="193"/>
      <c r="BE842" s="315"/>
      <c r="BF842" s="315"/>
      <c r="BG842" s="315"/>
      <c r="BH842" s="315"/>
      <c r="BI842" s="315"/>
      <c r="BJ842" s="315"/>
      <c r="BK842" s="315"/>
    </row>
    <row r="843" spans="1:64" x14ac:dyDescent="0.25">
      <c r="A843" s="45" t="s">
        <v>462</v>
      </c>
      <c r="B843" s="45"/>
      <c r="C843" s="43"/>
      <c r="D843" s="199"/>
      <c r="E843" s="199"/>
      <c r="F843" s="199"/>
      <c r="G843" s="199"/>
      <c r="H843" s="199"/>
      <c r="I843" s="199"/>
      <c r="J843" s="199"/>
      <c r="K843" s="199"/>
      <c r="L843" s="199"/>
      <c r="M843" s="199"/>
      <c r="N843" s="199"/>
      <c r="O843" s="199"/>
      <c r="P843" s="199"/>
      <c r="Q843" s="239"/>
      <c r="R843" s="97"/>
      <c r="S843" s="97"/>
      <c r="T843" s="97"/>
      <c r="U843" s="97"/>
      <c r="V843" s="97"/>
      <c r="W843" s="97"/>
      <c r="X843" s="259"/>
      <c r="Y843" s="259"/>
      <c r="Z843" s="259"/>
      <c r="AA843" s="258"/>
      <c r="AB843" s="258"/>
      <c r="AC843" s="258"/>
      <c r="AD843" s="258"/>
      <c r="AE843" s="258"/>
      <c r="AF843" s="258"/>
      <c r="AG843" s="258"/>
      <c r="AH843" s="258"/>
      <c r="AI843" s="258"/>
      <c r="AJ843" s="258"/>
      <c r="AK843" s="258"/>
      <c r="AL843" s="258"/>
      <c r="AM843" s="258"/>
      <c r="AN843" s="258"/>
      <c r="AO843" s="258"/>
      <c r="AP843" s="258"/>
      <c r="AQ843" s="258"/>
      <c r="AR843" s="258"/>
      <c r="AT843" s="193"/>
      <c r="AU843" s="193"/>
      <c r="AV843" s="193"/>
      <c r="AW843" s="193"/>
      <c r="AX843" s="193"/>
      <c r="AY843" s="193"/>
      <c r="AZ843" s="193"/>
      <c r="BA843" s="193"/>
      <c r="BB843" s="193"/>
      <c r="BC843" s="193"/>
      <c r="BD843" s="193"/>
      <c r="BE843" s="315"/>
      <c r="BF843" s="315"/>
      <c r="BG843" s="315"/>
      <c r="BH843" s="315"/>
      <c r="BI843" s="315"/>
      <c r="BJ843" s="315"/>
      <c r="BK843" s="315"/>
    </row>
    <row r="844" spans="1:64" x14ac:dyDescent="0.25">
      <c r="A844" s="43"/>
      <c r="B844" s="184" t="s">
        <v>5770</v>
      </c>
      <c r="C844" s="50" t="s">
        <v>1180</v>
      </c>
      <c r="D844" s="193">
        <v>0.11005687</v>
      </c>
      <c r="E844" s="193">
        <v>8.0170783999999995E-2</v>
      </c>
      <c r="F844" s="193">
        <v>1.6421410000000001E-2</v>
      </c>
      <c r="G844" s="193">
        <v>7.8534093999999997E-4</v>
      </c>
      <c r="H844" s="193">
        <v>1.0743675000000001E-3</v>
      </c>
      <c r="I844" s="193">
        <v>3.0694999000000001E-3</v>
      </c>
      <c r="J844" s="193">
        <v>7.4198631000000001E-3</v>
      </c>
      <c r="K844" s="193">
        <v>4.2626984E-5</v>
      </c>
      <c r="L844" s="193">
        <v>1.0729756999999999E-3</v>
      </c>
      <c r="M844" s="193">
        <v>0</v>
      </c>
      <c r="N844" s="193">
        <v>0</v>
      </c>
      <c r="O844" s="193">
        <v>0</v>
      </c>
      <c r="P844" s="199">
        <f t="shared" si="109"/>
        <v>0.59385765925925915</v>
      </c>
      <c r="Q844" s="240">
        <v>53.429256000000002</v>
      </c>
      <c r="R844" s="99">
        <v>52.794649</v>
      </c>
      <c r="S844" s="99">
        <v>0.53897200000000001</v>
      </c>
      <c r="T844" s="99">
        <v>4.4981000000000002E-5</v>
      </c>
      <c r="U844" s="99">
        <v>1.5851000000000001E-2</v>
      </c>
      <c r="V844" s="99">
        <v>7.7622699999999999E-3</v>
      </c>
      <c r="W844" s="99">
        <v>7.1976999999999999E-2</v>
      </c>
      <c r="X844" s="241">
        <f>SUM(Y844:AA844)</f>
        <v>3.730935436138369E-2</v>
      </c>
      <c r="Y844" s="241">
        <f>SUM(AB844:AG844)</f>
        <v>1.7517535742049999E-2</v>
      </c>
      <c r="Z844" s="241">
        <f>SUM(AH844:AP844)</f>
        <v>6.2960729696336908E-3</v>
      </c>
      <c r="AA844" s="241">
        <f>SUM(AQ844:AR844)</f>
        <v>1.34957456497E-2</v>
      </c>
      <c r="AB844" s="258">
        <v>1.6461574E-2</v>
      </c>
      <c r="AC844" s="258">
        <v>2.4743531000000001E-6</v>
      </c>
      <c r="AD844" s="258">
        <v>2.3999169999999999E-4</v>
      </c>
      <c r="AE844" s="258">
        <v>3.9628895000000001E-7</v>
      </c>
      <c r="AF844" s="258">
        <v>8.0129373000000002E-4</v>
      </c>
      <c r="AG844" s="258">
        <v>1.1805670000000001E-5</v>
      </c>
      <c r="AH844" s="258">
        <v>6.0582641000000003E-3</v>
      </c>
      <c r="AI844" s="258">
        <v>6.2185233000000001E-6</v>
      </c>
      <c r="AJ844" s="258">
        <v>1.7636320999999999E-6</v>
      </c>
      <c r="AK844" s="258">
        <v>2.5758348E-6</v>
      </c>
      <c r="AL844" s="258">
        <v>1.9246914999999999E-7</v>
      </c>
      <c r="AM844" s="258">
        <v>7.5228369000000001E-10</v>
      </c>
      <c r="AN844" s="258">
        <v>2.1258236000000001E-5</v>
      </c>
      <c r="AO844" s="258">
        <v>3.3895152000000002E-5</v>
      </c>
      <c r="AP844" s="258">
        <v>1.7190426999999999E-4</v>
      </c>
      <c r="AQ844" s="258">
        <v>1.8306497E-6</v>
      </c>
      <c r="AR844" s="258">
        <v>1.3493915E-2</v>
      </c>
      <c r="AT844" s="193"/>
      <c r="AU844" s="193"/>
      <c r="AV844" s="193"/>
      <c r="AW844" s="193"/>
      <c r="AX844" s="193"/>
      <c r="AY844" s="193"/>
      <c r="AZ844" s="193"/>
      <c r="BA844" s="193"/>
      <c r="BB844" s="193"/>
      <c r="BC844" s="193"/>
      <c r="BD844" s="193"/>
      <c r="BE844" s="315"/>
      <c r="BF844" s="315"/>
      <c r="BG844" s="315"/>
      <c r="BH844" s="315"/>
      <c r="BI844" s="315"/>
      <c r="BJ844" s="315"/>
      <c r="BK844" s="315"/>
    </row>
    <row r="845" spans="1:64" x14ac:dyDescent="0.25">
      <c r="A845" s="9"/>
      <c r="B845" s="184" t="s">
        <v>5770</v>
      </c>
      <c r="C845" t="s">
        <v>1179</v>
      </c>
      <c r="D845" s="193">
        <v>0.11275866</v>
      </c>
      <c r="E845" s="193">
        <v>5.7985104000000003E-2</v>
      </c>
      <c r="F845" s="193">
        <v>3.7206828999999997E-2</v>
      </c>
      <c r="G845" s="193">
        <v>2.1566164999999998E-3</v>
      </c>
      <c r="H845" s="193">
        <v>1.0696767999999999E-3</v>
      </c>
      <c r="I845" s="193">
        <v>4.0819085000000001E-3</v>
      </c>
      <c r="J845" s="193">
        <v>8.2980912999999993E-3</v>
      </c>
      <c r="K845" s="193">
        <v>5.1714912999999997E-5</v>
      </c>
      <c r="L845" s="193">
        <v>1.9087208000000001E-3</v>
      </c>
      <c r="M845" s="193">
        <v>0</v>
      </c>
      <c r="N845" s="193">
        <v>0</v>
      </c>
      <c r="O845" s="193">
        <v>0</v>
      </c>
      <c r="P845" s="199">
        <f t="shared" si="109"/>
        <v>0.42951928888888891</v>
      </c>
      <c r="Q845" s="240">
        <v>52.043188999999998</v>
      </c>
      <c r="R845" s="99">
        <v>51.288820000000001</v>
      </c>
      <c r="S845" s="99">
        <v>0.64411200000000002</v>
      </c>
      <c r="T845" s="99">
        <v>6.0767999999999998E-5</v>
      </c>
      <c r="U845" s="99">
        <v>2.333E-2</v>
      </c>
      <c r="V845" s="99">
        <v>1.1980620000000001E-2</v>
      </c>
      <c r="W845" s="99">
        <v>7.4885999999999994E-2</v>
      </c>
      <c r="X845" s="241">
        <f>SUM(Y845:AA845)</f>
        <v>1.1906134000000001E-2</v>
      </c>
      <c r="Y845" s="241">
        <f>SUM(AB845:AG845)</f>
        <v>1.1906134000000001E-2</v>
      </c>
      <c r="Z845" s="241">
        <f>SUM(AH845:AP845)</f>
        <v>0</v>
      </c>
      <c r="AA845" s="241">
        <f>SUM(AQ845:AR845)</f>
        <v>0</v>
      </c>
      <c r="AB845" s="258">
        <v>1.1906134000000001E-2</v>
      </c>
      <c r="AC845" s="258">
        <v>0</v>
      </c>
      <c r="AD845" s="258">
        <v>0</v>
      </c>
      <c r="AE845" s="258">
        <v>0</v>
      </c>
      <c r="AF845" s="258">
        <v>0</v>
      </c>
      <c r="AG845" s="258">
        <v>0</v>
      </c>
      <c r="AH845" s="258">
        <v>0</v>
      </c>
      <c r="AI845" s="258">
        <v>0</v>
      </c>
      <c r="AJ845" s="258">
        <v>0</v>
      </c>
      <c r="AK845" s="258">
        <v>0</v>
      </c>
      <c r="AL845" s="258">
        <v>0</v>
      </c>
      <c r="AM845" s="258">
        <v>0</v>
      </c>
      <c r="AN845" s="258">
        <v>0</v>
      </c>
      <c r="AO845" s="258">
        <v>0</v>
      </c>
      <c r="AP845" s="258">
        <v>0</v>
      </c>
      <c r="AQ845" s="258">
        <v>0</v>
      </c>
      <c r="AR845" s="258">
        <v>0</v>
      </c>
      <c r="AT845" s="193"/>
      <c r="AU845" s="193"/>
      <c r="AV845" s="193"/>
      <c r="AW845" s="193"/>
      <c r="AX845" s="193"/>
      <c r="AY845" s="193"/>
      <c r="AZ845" s="193"/>
      <c r="BA845" s="193"/>
      <c r="BB845" s="193"/>
      <c r="BC845" s="193"/>
      <c r="BD845" s="193"/>
      <c r="BE845" s="315"/>
      <c r="BF845" s="315"/>
      <c r="BG845" s="315"/>
      <c r="BH845" s="315"/>
      <c r="BI845" s="315"/>
      <c r="BJ845" s="315"/>
      <c r="BK845" s="315"/>
    </row>
    <row r="846" spans="1:64" x14ac:dyDescent="0.25">
      <c r="A846" s="135">
        <v>1</v>
      </c>
      <c r="B846" s="184" t="s">
        <v>5770</v>
      </c>
      <c r="C846" s="67" t="s">
        <v>3040</v>
      </c>
      <c r="D846" s="223">
        <v>0.81275865999999997</v>
      </c>
      <c r="E846" s="223">
        <v>5.7985104000000003E-2</v>
      </c>
      <c r="F846" s="223">
        <v>3.7206828999999997E-2</v>
      </c>
      <c r="G846" s="223">
        <v>2.1566164999999998E-3</v>
      </c>
      <c r="H846" s="223">
        <v>1.0696767999999999E-3</v>
      </c>
      <c r="I846" s="223">
        <v>4.0819085000000001E-3</v>
      </c>
      <c r="J846" s="223">
        <v>8.2980912999999993E-3</v>
      </c>
      <c r="K846" s="223">
        <v>5.1714912999999997E-5</v>
      </c>
      <c r="L846" s="223">
        <v>1.9087208000000001E-3</v>
      </c>
      <c r="M846" s="223">
        <v>0.7</v>
      </c>
      <c r="N846" s="223">
        <v>0</v>
      </c>
      <c r="O846" s="223">
        <v>0</v>
      </c>
      <c r="P846" s="227">
        <f>E846/0.135</f>
        <v>0.42951928888888891</v>
      </c>
      <c r="Q846" s="238">
        <v>52.043188999999998</v>
      </c>
      <c r="R846" s="117">
        <v>51.288820000000001</v>
      </c>
      <c r="S846" s="117">
        <v>0.64411200000000002</v>
      </c>
      <c r="T846" s="117">
        <v>6.0767999999999998E-5</v>
      </c>
      <c r="U846" s="117">
        <v>2.333E-2</v>
      </c>
      <c r="V846" s="117">
        <v>1.1980620000000001E-2</v>
      </c>
      <c r="W846" s="117">
        <v>7.4885999999999994E-2</v>
      </c>
      <c r="X846" s="257">
        <f>SUM(Y846:AA846)</f>
        <v>0.16212527030771981</v>
      </c>
      <c r="Y846" s="257">
        <f>SUM(AB846:AG846)</f>
        <v>2.0119187314800002E-2</v>
      </c>
      <c r="Z846" s="257">
        <f>SUM(AH846:AP846)</f>
        <v>1.3808552687719799E-2</v>
      </c>
      <c r="AA846" s="257">
        <f>SUM(AQ846:AR846)</f>
        <v>0.12819753030520001</v>
      </c>
      <c r="AB846" s="257">
        <v>1.1906134000000001E-2</v>
      </c>
      <c r="AC846" s="257">
        <v>2.3073594999999998E-5</v>
      </c>
      <c r="AD846" s="257">
        <v>1.4732591E-3</v>
      </c>
      <c r="AE846" s="257">
        <v>2.4685308000000001E-6</v>
      </c>
      <c r="AF846" s="257">
        <v>6.6937185999999997E-3</v>
      </c>
      <c r="AG846" s="257">
        <v>2.0533488999999999E-5</v>
      </c>
      <c r="AH846" s="257">
        <v>7.7919827000000001E-3</v>
      </c>
      <c r="AI846" s="257">
        <v>6.2456901000000004E-5</v>
      </c>
      <c r="AJ846" s="257">
        <v>8.8210418000000008E-6</v>
      </c>
      <c r="AK846" s="257">
        <v>7.5870585999999993E-5</v>
      </c>
      <c r="AL846" s="257">
        <v>1.7113195E-6</v>
      </c>
      <c r="AM846" s="257">
        <v>5.8904198E-9</v>
      </c>
      <c r="AN846" s="257">
        <v>3.8349868999999999E-5</v>
      </c>
      <c r="AO846" s="257">
        <v>2.0175668E-4</v>
      </c>
      <c r="AP846" s="257">
        <v>5.6275976999999996E-3</v>
      </c>
      <c r="AQ846" s="257">
        <v>5.1303052000000001E-6</v>
      </c>
      <c r="AR846" s="257">
        <v>0.12819240000000001</v>
      </c>
      <c r="AT846" s="193"/>
      <c r="AU846" s="193"/>
      <c r="AV846" s="193"/>
      <c r="AW846" s="193"/>
      <c r="AX846" s="193"/>
      <c r="AY846" s="193"/>
      <c r="AZ846" s="193"/>
      <c r="BA846" s="193"/>
      <c r="BB846" s="193"/>
      <c r="BC846" s="193"/>
      <c r="BD846" s="193"/>
      <c r="BE846" s="315"/>
      <c r="BF846" s="315"/>
      <c r="BG846" s="315"/>
      <c r="BH846" s="315"/>
      <c r="BI846" s="315"/>
      <c r="BJ846" s="315"/>
      <c r="BK846" s="315"/>
      <c r="BL846" s="315"/>
    </row>
    <row r="847" spans="1:64" x14ac:dyDescent="0.25">
      <c r="A847" s="45" t="s">
        <v>463</v>
      </c>
      <c r="B847" s="45"/>
      <c r="C847" s="9"/>
      <c r="D847" s="195"/>
      <c r="E847" s="195"/>
      <c r="F847" s="195"/>
      <c r="G847" s="195"/>
      <c r="H847" s="195"/>
      <c r="I847" s="195"/>
      <c r="J847" s="195"/>
      <c r="K847" s="195"/>
      <c r="L847" s="195"/>
      <c r="M847" s="195"/>
      <c r="N847" s="195"/>
      <c r="O847" s="195"/>
      <c r="P847" s="195"/>
      <c r="Q847" s="239"/>
      <c r="R847" s="97"/>
      <c r="S847" s="97"/>
      <c r="T847" s="97"/>
      <c r="U847" s="97"/>
      <c r="V847" s="97"/>
      <c r="W847" s="99"/>
      <c r="X847" s="258"/>
      <c r="Y847" s="258"/>
      <c r="Z847" s="258"/>
      <c r="AA847" s="258"/>
      <c r="AC847" s="258">
        <v>3.7968775E-5</v>
      </c>
      <c r="AD847" s="258">
        <v>9.9126519999999992E-4</v>
      </c>
      <c r="AE847" s="258">
        <v>4.0826898000000002E-6</v>
      </c>
      <c r="AF847" s="258">
        <v>3.7473136000000002E-3</v>
      </c>
      <c r="AG847" s="258">
        <v>1.7318058000000001E-5</v>
      </c>
      <c r="AH847" s="258">
        <v>1.0771035E-2</v>
      </c>
      <c r="AI847" s="258">
        <v>2.5229395999999998E-5</v>
      </c>
      <c r="AJ847" s="258">
        <v>5.6919371E-6</v>
      </c>
      <c r="AK847" s="258">
        <v>3.0772258000000002E-5</v>
      </c>
      <c r="AL847" s="258">
        <v>1.4250224000000001E-6</v>
      </c>
      <c r="AM847" s="258">
        <v>2.5807891999999999E-9</v>
      </c>
      <c r="AN847" s="258">
        <v>2.4765777999999999E-5</v>
      </c>
      <c r="AO847" s="258">
        <v>4.8408449000000003E-5</v>
      </c>
      <c r="AP847" s="258">
        <v>1.9206963000000001E-3</v>
      </c>
      <c r="AQ847" s="258">
        <v>3.252878E-6</v>
      </c>
      <c r="AR847" s="258">
        <v>0.13198098</v>
      </c>
      <c r="AT847" s="193"/>
      <c r="AU847" s="193"/>
      <c r="AV847" s="193"/>
      <c r="AW847" s="193"/>
      <c r="AX847" s="193"/>
      <c r="AY847" s="193"/>
      <c r="AZ847" s="193"/>
      <c r="BA847" s="193"/>
      <c r="BB847" s="193"/>
      <c r="BC847" s="193"/>
      <c r="BD847" s="193"/>
      <c r="BE847" s="315"/>
      <c r="BF847" s="315"/>
      <c r="BG847" s="315"/>
      <c r="BH847" s="315"/>
      <c r="BI847" s="315"/>
      <c r="BJ847" s="315"/>
      <c r="BK847" s="315"/>
    </row>
    <row r="848" spans="1:64" x14ac:dyDescent="0.25">
      <c r="A848" s="43" t="s">
        <v>1753</v>
      </c>
      <c r="B848" s="184" t="s">
        <v>5770</v>
      </c>
      <c r="C848" t="s">
        <v>1186</v>
      </c>
      <c r="D848" s="193">
        <v>3.9235501999999998E-2</v>
      </c>
      <c r="E848" s="193">
        <v>3.2111077000000002E-2</v>
      </c>
      <c r="F848" s="193">
        <v>4.6772845999999996E-3</v>
      </c>
      <c r="G848" s="193">
        <v>3.9890598E-4</v>
      </c>
      <c r="H848" s="193">
        <v>2.2797316000000001E-4</v>
      </c>
      <c r="I848" s="193">
        <v>9.0981793000000002E-4</v>
      </c>
      <c r="J848" s="193">
        <v>1.8751177E-4</v>
      </c>
      <c r="K848" s="193">
        <v>1.1527602E-5</v>
      </c>
      <c r="L848" s="193">
        <v>7.1140446999999997E-4</v>
      </c>
      <c r="M848" s="193">
        <v>0</v>
      </c>
      <c r="N848" s="193">
        <v>0</v>
      </c>
      <c r="O848" s="193">
        <v>0</v>
      </c>
      <c r="P848" s="199">
        <f>E848/0.135</f>
        <v>0.23785982962962962</v>
      </c>
      <c r="Q848" s="240">
        <v>2.8293292999999999</v>
      </c>
      <c r="R848" s="99">
        <v>2.3711028000000001</v>
      </c>
      <c r="S848" s="99">
        <v>0.20288800000000001</v>
      </c>
      <c r="T848" s="99">
        <v>7.2264E-6</v>
      </c>
      <c r="U848" s="99">
        <v>0.22320999999999999</v>
      </c>
      <c r="V848" s="99">
        <v>3.536263E-3</v>
      </c>
      <c r="W848" s="99">
        <v>2.8584999999999999E-2</v>
      </c>
      <c r="X848" s="241">
        <f t="shared" ref="X848:X854" si="114">SUM(Y848:AA848)</f>
        <v>1.8612568248331199E-2</v>
      </c>
      <c r="Y848" s="241">
        <f t="shared" ref="Y848:Y854" si="115">SUM(AB848:AG848)</f>
        <v>8.0346489425999999E-3</v>
      </c>
      <c r="Z848" s="241">
        <f t="shared" ref="Z848:Z854" si="116">SUM(AH848:AP848)</f>
        <v>4.6314538612311999E-3</v>
      </c>
      <c r="AA848" s="241">
        <f t="shared" ref="AA848:AA854" si="117">SUM(AQ848:AR848)</f>
        <v>5.9464654445000008E-3</v>
      </c>
      <c r="AB848" s="258">
        <v>6.5933700999999999E-3</v>
      </c>
      <c r="AC848" s="258">
        <v>9.3270399999999999E-7</v>
      </c>
      <c r="AD848" s="258">
        <v>4.1977384999999999E-4</v>
      </c>
      <c r="AE848" s="258">
        <v>5.0968849999999997E-7</v>
      </c>
      <c r="AF848" s="258">
        <v>1.013756E-3</v>
      </c>
      <c r="AG848" s="258">
        <v>6.3066000999999998E-6</v>
      </c>
      <c r="AH848" s="258">
        <v>4.3154593000000003E-3</v>
      </c>
      <c r="AI848" s="258">
        <v>6.9594688000000004E-6</v>
      </c>
      <c r="AJ848" s="258">
        <v>3.4489406E-6</v>
      </c>
      <c r="AK848" s="258">
        <v>2.2336539999999999E-6</v>
      </c>
      <c r="AL848" s="258">
        <v>3.2873102E-7</v>
      </c>
      <c r="AM848" s="258">
        <v>1.0438111999999999E-9</v>
      </c>
      <c r="AN848" s="258">
        <v>1.5666316000000001E-4</v>
      </c>
      <c r="AO848" s="258">
        <v>4.4713102999999999E-5</v>
      </c>
      <c r="AP848" s="258">
        <v>1.0164646E-4</v>
      </c>
      <c r="AQ848" s="258">
        <v>2.5038445000000001E-6</v>
      </c>
      <c r="AR848" s="258">
        <v>5.9439616000000004E-3</v>
      </c>
      <c r="AT848" s="193"/>
      <c r="AU848" s="193"/>
      <c r="AV848" s="193"/>
      <c r="AW848" s="193"/>
      <c r="AX848" s="193"/>
      <c r="AY848" s="193"/>
      <c r="AZ848" s="193"/>
      <c r="BA848" s="193"/>
      <c r="BB848" s="193"/>
      <c r="BC848" s="193"/>
      <c r="BD848" s="193"/>
      <c r="BE848" s="315"/>
      <c r="BF848" s="315"/>
      <c r="BG848" s="315"/>
      <c r="BH848" s="315"/>
      <c r="BI848" s="315"/>
      <c r="BJ848" s="315"/>
      <c r="BK848" s="315"/>
    </row>
    <row r="849" spans="1:63" x14ac:dyDescent="0.25">
      <c r="A849" s="135">
        <v>1</v>
      </c>
      <c r="B849" s="184" t="s">
        <v>5770</v>
      </c>
      <c r="C849" s="67" t="s">
        <v>3041</v>
      </c>
      <c r="D849" s="223">
        <v>3.9235501999999998E-2</v>
      </c>
      <c r="E849" s="223">
        <v>3.2111077000000002E-2</v>
      </c>
      <c r="F849" s="223">
        <v>4.6772845999999996E-3</v>
      </c>
      <c r="G849" s="223">
        <v>3.9890598E-4</v>
      </c>
      <c r="H849" s="223">
        <v>2.2797316000000001E-4</v>
      </c>
      <c r="I849" s="223">
        <v>9.0981793000000002E-4</v>
      </c>
      <c r="J849" s="223">
        <v>1.8751177E-4</v>
      </c>
      <c r="K849" s="223">
        <v>1.1527602E-5</v>
      </c>
      <c r="L849" s="223">
        <v>7.1140446999999997E-4</v>
      </c>
      <c r="M849" s="223">
        <v>0</v>
      </c>
      <c r="N849" s="223">
        <v>0</v>
      </c>
      <c r="O849" s="223">
        <v>0</v>
      </c>
      <c r="P849" s="227">
        <f t="shared" ref="P849:P854" si="118">E849/0.135</f>
        <v>0.23785982962962962</v>
      </c>
      <c r="Q849" s="238">
        <v>2.8293292999999999</v>
      </c>
      <c r="R849" s="117">
        <v>2.3711028000000001</v>
      </c>
      <c r="S849" s="117">
        <v>0.20288800000000001</v>
      </c>
      <c r="T849" s="117">
        <v>7.2264E-6</v>
      </c>
      <c r="U849" s="117">
        <v>0.22320999999999999</v>
      </c>
      <c r="V849" s="117">
        <v>3.536263E-3</v>
      </c>
      <c r="W849" s="117">
        <v>2.8584999999999999E-2</v>
      </c>
      <c r="X849" s="257">
        <f t="shared" si="114"/>
        <v>1.8612568248331199E-2</v>
      </c>
      <c r="Y849" s="257">
        <f t="shared" si="115"/>
        <v>8.0346489425999999E-3</v>
      </c>
      <c r="Z849" s="257">
        <f t="shared" si="116"/>
        <v>4.6314538612311999E-3</v>
      </c>
      <c r="AA849" s="257">
        <f t="shared" si="117"/>
        <v>5.9464654445000008E-3</v>
      </c>
      <c r="AB849" s="257">
        <v>6.5933700999999999E-3</v>
      </c>
      <c r="AC849" s="257">
        <v>9.3270399999999999E-7</v>
      </c>
      <c r="AD849" s="257">
        <v>4.1977384999999999E-4</v>
      </c>
      <c r="AE849" s="257">
        <v>5.0968849999999997E-7</v>
      </c>
      <c r="AF849" s="257">
        <v>1.013756E-3</v>
      </c>
      <c r="AG849" s="257">
        <v>6.3066000999999998E-6</v>
      </c>
      <c r="AH849" s="257">
        <v>4.3154593000000003E-3</v>
      </c>
      <c r="AI849" s="257">
        <v>6.9594688000000004E-6</v>
      </c>
      <c r="AJ849" s="257">
        <v>3.4489406E-6</v>
      </c>
      <c r="AK849" s="257">
        <v>2.2336539999999999E-6</v>
      </c>
      <c r="AL849" s="257">
        <v>3.2873102E-7</v>
      </c>
      <c r="AM849" s="257">
        <v>1.0438111999999999E-9</v>
      </c>
      <c r="AN849" s="257">
        <v>1.5666316000000001E-4</v>
      </c>
      <c r="AO849" s="257">
        <v>4.4713102999999999E-5</v>
      </c>
      <c r="AP849" s="257">
        <v>1.0164646E-4</v>
      </c>
      <c r="AQ849" s="257">
        <v>2.5038445000000001E-6</v>
      </c>
      <c r="AR849" s="257">
        <v>5.9439616000000004E-3</v>
      </c>
      <c r="AT849" s="193"/>
      <c r="AU849" s="193"/>
      <c r="AV849" s="193"/>
      <c r="AW849" s="193"/>
      <c r="AX849" s="193"/>
      <c r="AY849" s="193"/>
      <c r="AZ849" s="193"/>
      <c r="BA849" s="193"/>
      <c r="BB849" s="193"/>
      <c r="BC849" s="193"/>
      <c r="BD849" s="193"/>
      <c r="BE849" s="315"/>
      <c r="BF849" s="315"/>
      <c r="BG849" s="315"/>
      <c r="BH849" s="315"/>
      <c r="BI849" s="315"/>
      <c r="BJ849" s="315"/>
      <c r="BK849" s="315"/>
    </row>
    <row r="850" spans="1:63" x14ac:dyDescent="0.25">
      <c r="A850" s="9"/>
      <c r="B850" s="184" t="s">
        <v>5770</v>
      </c>
      <c r="C850" t="s">
        <v>1185</v>
      </c>
      <c r="D850" s="193">
        <v>2.8317345000000001E-2</v>
      </c>
      <c r="E850" s="193">
        <v>2.1697144000000002E-2</v>
      </c>
      <c r="F850" s="193">
        <v>2.5712018999999998E-3</v>
      </c>
      <c r="G850" s="193">
        <v>8.3118196999999998E-4</v>
      </c>
      <c r="H850" s="193">
        <v>7.2789891999999997E-5</v>
      </c>
      <c r="I850" s="193">
        <v>4.9148672999999997E-4</v>
      </c>
      <c r="J850" s="193">
        <v>1.122334E-3</v>
      </c>
      <c r="K850" s="193">
        <v>1.5916229000000001E-5</v>
      </c>
      <c r="L850" s="193">
        <v>1.5152904E-3</v>
      </c>
      <c r="M850" s="193">
        <v>0</v>
      </c>
      <c r="N850" s="193">
        <v>0</v>
      </c>
      <c r="O850" s="193">
        <v>0</v>
      </c>
      <c r="P850" s="199">
        <f t="shared" si="118"/>
        <v>0.1607195851851852</v>
      </c>
      <c r="Q850" s="240">
        <v>5.4865697000000004</v>
      </c>
      <c r="R850" s="99">
        <v>2.5723319999999998</v>
      </c>
      <c r="S850" s="99">
        <v>7.0694400000000004E-2</v>
      </c>
      <c r="T850" s="99">
        <v>1.6823000000000001E-5</v>
      </c>
      <c r="U850" s="99">
        <v>2.8285999999999998</v>
      </c>
      <c r="V850" s="99">
        <v>1.8044879999999999E-3</v>
      </c>
      <c r="W850" s="99">
        <v>1.3122E-2</v>
      </c>
      <c r="X850" s="241">
        <f t="shared" si="114"/>
        <v>1.6483631567380121E-2</v>
      </c>
      <c r="Y850" s="241">
        <f t="shared" si="115"/>
        <v>5.3622575766900001E-3</v>
      </c>
      <c r="Z850" s="241">
        <f t="shared" si="116"/>
        <v>4.6620554652901207E-3</v>
      </c>
      <c r="AA850" s="241">
        <f t="shared" si="117"/>
        <v>6.4593185253999999E-3</v>
      </c>
      <c r="AB850" s="258">
        <v>4.4549612000000004E-3</v>
      </c>
      <c r="AC850" s="258">
        <v>1.0902542000000001E-6</v>
      </c>
      <c r="AD850" s="258">
        <v>3.2326943000000001E-4</v>
      </c>
      <c r="AE850" s="258">
        <v>2.3305199E-7</v>
      </c>
      <c r="AF850" s="258">
        <v>5.8058540000000003E-4</v>
      </c>
      <c r="AG850" s="258">
        <v>2.1182404999999998E-6</v>
      </c>
      <c r="AH850" s="258">
        <v>2.9156205E-3</v>
      </c>
      <c r="AI850" s="258">
        <v>4.3784230999999998E-6</v>
      </c>
      <c r="AJ850" s="258">
        <v>1.9226119E-6</v>
      </c>
      <c r="AK850" s="258">
        <v>3.0443025000000001E-5</v>
      </c>
      <c r="AL850" s="258">
        <v>2.5570392000000003E-7</v>
      </c>
      <c r="AM850" s="258">
        <v>7.1137012000000001E-10</v>
      </c>
      <c r="AN850" s="258">
        <v>1.5788459E-3</v>
      </c>
      <c r="AO850" s="258">
        <v>3.601636E-5</v>
      </c>
      <c r="AP850" s="258">
        <v>9.4572230000000004E-5</v>
      </c>
      <c r="AQ850" s="258">
        <v>5.4808253999999999E-6</v>
      </c>
      <c r="AR850" s="258">
        <v>6.4538377000000003E-3</v>
      </c>
      <c r="AT850" s="193"/>
      <c r="AU850" s="193"/>
      <c r="AV850" s="193"/>
      <c r="AW850" s="193"/>
      <c r="AX850" s="193"/>
      <c r="AY850" s="193"/>
      <c r="AZ850" s="193"/>
      <c r="BA850" s="193"/>
      <c r="BB850" s="193"/>
      <c r="BC850" s="193"/>
      <c r="BD850" s="193"/>
      <c r="BE850" s="315"/>
      <c r="BF850" s="315"/>
      <c r="BG850" s="315"/>
      <c r="BH850" s="315"/>
      <c r="BI850" s="315"/>
      <c r="BJ850" s="315"/>
      <c r="BK850" s="315"/>
    </row>
    <row r="851" spans="1:63" x14ac:dyDescent="0.25">
      <c r="A851" s="9"/>
      <c r="B851" s="184" t="s">
        <v>5770</v>
      </c>
      <c r="C851" t="s">
        <v>1184</v>
      </c>
      <c r="D851" s="193">
        <v>1.0425944</v>
      </c>
      <c r="E851" s="193">
        <v>0.31177909999999998</v>
      </c>
      <c r="F851" s="193">
        <v>4.6723895000000001E-2</v>
      </c>
      <c r="G851" s="193">
        <v>5.4346817999999996E-3</v>
      </c>
      <c r="H851" s="193">
        <v>1.7675338E-3</v>
      </c>
      <c r="I851" s="193">
        <v>1.4760865E-2</v>
      </c>
      <c r="J851" s="193">
        <v>0.40591559999999999</v>
      </c>
      <c r="K851" s="193">
        <v>1.0542007E-4</v>
      </c>
      <c r="L851" s="193">
        <v>0.25610727</v>
      </c>
      <c r="M851" s="193">
        <v>0</v>
      </c>
      <c r="N851" s="193">
        <v>0</v>
      </c>
      <c r="O851" s="193">
        <v>0</v>
      </c>
      <c r="P851" s="199">
        <f t="shared" si="118"/>
        <v>2.3094748148148145</v>
      </c>
      <c r="Q851" s="240">
        <v>25.229866000000001</v>
      </c>
      <c r="R851" s="99">
        <v>22.944582</v>
      </c>
      <c r="S851" s="99">
        <v>1.899688</v>
      </c>
      <c r="T851" s="99">
        <v>3.0849999999999998E-5</v>
      </c>
      <c r="U851" s="99">
        <v>0.10732999999999999</v>
      </c>
      <c r="V851" s="99">
        <v>4.8525430000000001E-2</v>
      </c>
      <c r="W851" s="99">
        <v>0.22971</v>
      </c>
      <c r="X851" s="241">
        <f t="shared" si="114"/>
        <v>0.197631312802035</v>
      </c>
      <c r="Y851" s="241">
        <f t="shared" si="115"/>
        <v>9.6169747768300007E-2</v>
      </c>
      <c r="Z851" s="241">
        <f t="shared" si="116"/>
        <v>4.3471044783735008E-2</v>
      </c>
      <c r="AA851" s="241">
        <f t="shared" si="117"/>
        <v>5.7990520249999997E-2</v>
      </c>
      <c r="AB851" s="258">
        <v>6.4017566999999997E-2</v>
      </c>
      <c r="AC851" s="258">
        <v>9.3082106000000004E-6</v>
      </c>
      <c r="AD851" s="258">
        <v>7.4378721000000004E-3</v>
      </c>
      <c r="AE851" s="258">
        <v>4.4466516999999998E-6</v>
      </c>
      <c r="AF851" s="258">
        <v>2.4641782000000001E-2</v>
      </c>
      <c r="AG851" s="258">
        <v>5.8771806000000002E-5</v>
      </c>
      <c r="AH851" s="258">
        <v>4.1900366000000001E-2</v>
      </c>
      <c r="AI851" s="258">
        <v>7.3691019999999998E-5</v>
      </c>
      <c r="AJ851" s="258">
        <v>2.9010391000000001E-5</v>
      </c>
      <c r="AK851" s="258">
        <v>2.4235214999999999E-5</v>
      </c>
      <c r="AL851" s="258">
        <v>1.0373106E-5</v>
      </c>
      <c r="AM851" s="258">
        <v>2.9581735000000001E-8</v>
      </c>
      <c r="AN851" s="258">
        <v>2.6903786E-4</v>
      </c>
      <c r="AO851" s="258">
        <v>1.9959837999999999E-4</v>
      </c>
      <c r="AP851" s="258">
        <v>9.6470322999999997E-4</v>
      </c>
      <c r="AQ851" s="258">
        <v>4.5318025E-4</v>
      </c>
      <c r="AR851" s="258">
        <v>5.7537339999999999E-2</v>
      </c>
      <c r="AT851" s="193"/>
      <c r="AU851" s="193"/>
      <c r="AV851" s="193"/>
      <c r="AW851" s="193"/>
      <c r="AX851" s="193"/>
      <c r="AY851" s="193"/>
      <c r="AZ851" s="193"/>
      <c r="BA851" s="193"/>
      <c r="BB851" s="193"/>
      <c r="BC851" s="193"/>
      <c r="BD851" s="193"/>
      <c r="BE851" s="315"/>
      <c r="BF851" s="315"/>
      <c r="BG851" s="315"/>
      <c r="BH851" s="315"/>
      <c r="BI851" s="315"/>
      <c r="BJ851" s="315"/>
      <c r="BK851" s="315"/>
    </row>
    <row r="852" spans="1:63" x14ac:dyDescent="0.25">
      <c r="A852" s="9"/>
      <c r="B852" s="184" t="s">
        <v>5770</v>
      </c>
      <c r="C852" t="s">
        <v>1183</v>
      </c>
      <c r="D852" s="193">
        <v>0.19747265</v>
      </c>
      <c r="E852" s="193">
        <v>0.16034212</v>
      </c>
      <c r="F852" s="193">
        <v>2.2762685000000001E-2</v>
      </c>
      <c r="G852" s="193">
        <v>2.9530860000000002E-3</v>
      </c>
      <c r="H852" s="193">
        <v>5.7477775999999995E-4</v>
      </c>
      <c r="I852" s="193">
        <v>6.7736436000000004E-3</v>
      </c>
      <c r="J852" s="193">
        <v>9.2424613999999997E-4</v>
      </c>
      <c r="K852" s="193">
        <v>8.7632279E-5</v>
      </c>
      <c r="L852" s="193">
        <v>3.0544562000000002E-3</v>
      </c>
      <c r="M852" s="193">
        <v>0</v>
      </c>
      <c r="N852" s="193">
        <v>0</v>
      </c>
      <c r="O852" s="193">
        <v>0</v>
      </c>
      <c r="P852" s="199">
        <f t="shared" si="118"/>
        <v>1.1877194074074073</v>
      </c>
      <c r="Q852" s="240">
        <v>20.342182000000001</v>
      </c>
      <c r="R852" s="99">
        <v>18.790469000000002</v>
      </c>
      <c r="S852" s="99">
        <v>1.288392</v>
      </c>
      <c r="T852" s="99">
        <v>2.5007E-5</v>
      </c>
      <c r="U852" s="99">
        <v>8.9119000000000004E-2</v>
      </c>
      <c r="V852" s="99">
        <v>5.004691E-2</v>
      </c>
      <c r="W852" s="99">
        <v>0.12413</v>
      </c>
      <c r="X852" s="241">
        <f t="shared" si="114"/>
        <v>0.11108890767080221</v>
      </c>
      <c r="Y852" s="241">
        <f t="shared" si="115"/>
        <v>4.1268122450599999E-2</v>
      </c>
      <c r="Z852" s="241">
        <f t="shared" si="116"/>
        <v>2.2690462052202202E-2</v>
      </c>
      <c r="AA852" s="241">
        <f t="shared" si="117"/>
        <v>4.7130323168000005E-2</v>
      </c>
      <c r="AB852" s="258">
        <v>3.2922666000000003E-2</v>
      </c>
      <c r="AC852" s="258">
        <v>7.6154431E-6</v>
      </c>
      <c r="AD852" s="258">
        <v>2.4417901000000001E-3</v>
      </c>
      <c r="AE852" s="258">
        <v>2.9406615000000002E-6</v>
      </c>
      <c r="AF852" s="258">
        <v>5.8557840999999998E-3</v>
      </c>
      <c r="AG852" s="258">
        <v>3.7326146000000001E-5</v>
      </c>
      <c r="AH852" s="258">
        <v>2.1547789000000001E-2</v>
      </c>
      <c r="AI852" s="258">
        <v>3.401463E-5</v>
      </c>
      <c r="AJ852" s="258">
        <v>2.5642718E-5</v>
      </c>
      <c r="AK852" s="258">
        <v>1.3050005000000001E-5</v>
      </c>
      <c r="AL852" s="258">
        <v>2.2906197E-6</v>
      </c>
      <c r="AM852" s="258">
        <v>7.3395022E-9</v>
      </c>
      <c r="AN852" s="258">
        <v>2.3986495999999999E-4</v>
      </c>
      <c r="AO852" s="258">
        <v>1.031483E-4</v>
      </c>
      <c r="AP852" s="258">
        <v>7.2465447999999996E-4</v>
      </c>
      <c r="AQ852" s="258">
        <v>1.0009168E-5</v>
      </c>
      <c r="AR852" s="258">
        <v>4.7120314000000003E-2</v>
      </c>
      <c r="AT852" s="193"/>
      <c r="AU852" s="193"/>
      <c r="AV852" s="193"/>
      <c r="AW852" s="193"/>
      <c r="AX852" s="193"/>
      <c r="AY852" s="193"/>
      <c r="AZ852" s="193"/>
      <c r="BA852" s="193"/>
      <c r="BB852" s="193"/>
      <c r="BC852" s="193"/>
      <c r="BD852" s="193"/>
      <c r="BE852" s="315"/>
      <c r="BF852" s="315"/>
      <c r="BG852" s="315"/>
      <c r="BH852" s="315"/>
      <c r="BI852" s="315"/>
      <c r="BJ852" s="315"/>
      <c r="BK852" s="315"/>
    </row>
    <row r="853" spans="1:63" x14ac:dyDescent="0.25">
      <c r="A853" s="9"/>
      <c r="B853" s="184" t="s">
        <v>5770</v>
      </c>
      <c r="C853" t="s">
        <v>1182</v>
      </c>
      <c r="D853" s="193">
        <v>0.59822198000000004</v>
      </c>
      <c r="E853" s="193">
        <v>0.12015550999999999</v>
      </c>
      <c r="F853" s="193">
        <v>4.2664687E-2</v>
      </c>
      <c r="G853" s="193">
        <v>2.0836244000000002E-3</v>
      </c>
      <c r="H853" s="193">
        <v>5.7847737999999998E-4</v>
      </c>
      <c r="I853" s="193">
        <v>1.4055114E-2</v>
      </c>
      <c r="J853" s="193">
        <v>1.2870848E-3</v>
      </c>
      <c r="K853" s="193">
        <v>6.2203767999999995E-5</v>
      </c>
      <c r="L853" s="193">
        <v>0.41733527999999998</v>
      </c>
      <c r="M853" s="193">
        <v>0</v>
      </c>
      <c r="N853" s="193">
        <v>0</v>
      </c>
      <c r="O853" s="193">
        <v>0</v>
      </c>
      <c r="P853" s="199">
        <f t="shared" si="118"/>
        <v>0.89004081481481467</v>
      </c>
      <c r="Q853" s="240">
        <v>14.747388000000001</v>
      </c>
      <c r="R853" s="99">
        <v>13.587118</v>
      </c>
      <c r="S853" s="99">
        <v>0.95485600000000004</v>
      </c>
      <c r="T853" s="99">
        <v>2.2374E-5</v>
      </c>
      <c r="U853" s="99">
        <v>7.3188000000000003E-2</v>
      </c>
      <c r="V853" s="99">
        <v>3.1673460000000001E-2</v>
      </c>
      <c r="W853" s="99">
        <v>0.10052999999999999</v>
      </c>
      <c r="X853" s="241">
        <f t="shared" si="114"/>
        <v>9.6571160988553811E-2</v>
      </c>
      <c r="Y853" s="241">
        <f t="shared" si="115"/>
        <v>4.5157130984600002E-2</v>
      </c>
      <c r="Z853" s="241">
        <f t="shared" si="116"/>
        <v>1.7351062950953806E-2</v>
      </c>
      <c r="AA853" s="241">
        <f t="shared" si="117"/>
        <v>3.4062967053E-2</v>
      </c>
      <c r="AB853" s="258">
        <v>2.4671296999999998E-2</v>
      </c>
      <c r="AC853" s="258">
        <v>5.5727689999999996E-6</v>
      </c>
      <c r="AD853" s="258">
        <v>1.7711630999999999E-3</v>
      </c>
      <c r="AE853" s="258">
        <v>4.5814146000000003E-6</v>
      </c>
      <c r="AF853" s="258">
        <v>1.8676076E-2</v>
      </c>
      <c r="AG853" s="258">
        <v>2.8440701E-5</v>
      </c>
      <c r="AH853" s="258">
        <v>1.6147476000000001E-2</v>
      </c>
      <c r="AI853" s="258">
        <v>6.5710038999999999E-5</v>
      </c>
      <c r="AJ853" s="258">
        <v>1.7423871000000002E-5</v>
      </c>
      <c r="AK853" s="258">
        <v>1.4325663E-5</v>
      </c>
      <c r="AL853" s="258">
        <v>1.6845187E-6</v>
      </c>
      <c r="AM853" s="258">
        <v>5.9392538000000001E-9</v>
      </c>
      <c r="AN853" s="258">
        <v>2.1784435000000001E-4</v>
      </c>
      <c r="AO853" s="258">
        <v>1.1924836000000001E-4</v>
      </c>
      <c r="AP853" s="258">
        <v>7.6734421000000002E-4</v>
      </c>
      <c r="AQ853" s="258">
        <v>2.2636053E-5</v>
      </c>
      <c r="AR853" s="258">
        <v>3.4040331E-2</v>
      </c>
      <c r="AT853" s="193"/>
      <c r="AU853" s="193"/>
      <c r="AV853" s="193"/>
      <c r="AW853" s="193"/>
      <c r="AX853" s="193"/>
      <c r="AY853" s="193"/>
      <c r="AZ853" s="193"/>
      <c r="BA853" s="193"/>
      <c r="BB853" s="193"/>
      <c r="BC853" s="193"/>
      <c r="BD853" s="193"/>
      <c r="BE853" s="315"/>
      <c r="BF853" s="315"/>
      <c r="BG853" s="315"/>
      <c r="BH853" s="315"/>
      <c r="BI853" s="315"/>
      <c r="BJ853" s="315"/>
      <c r="BK853" s="315"/>
    </row>
    <row r="854" spans="1:63" x14ac:dyDescent="0.25">
      <c r="A854" s="9"/>
      <c r="B854" s="184" t="s">
        <v>5770</v>
      </c>
      <c r="C854" t="s">
        <v>1181</v>
      </c>
      <c r="D854" s="193">
        <v>2.1503641E-2</v>
      </c>
      <c r="E854" s="193">
        <v>1.7494672999999999E-2</v>
      </c>
      <c r="F854" s="193">
        <v>1.6844348999999999E-3</v>
      </c>
      <c r="G854" s="193">
        <v>1.3523146000000001E-4</v>
      </c>
      <c r="H854" s="193">
        <v>1.4394958999999999E-4</v>
      </c>
      <c r="I854" s="193">
        <v>3.8736389000000002E-4</v>
      </c>
      <c r="J854" s="193">
        <v>2.4527988E-4</v>
      </c>
      <c r="K854" s="193">
        <v>6.1518644999999999E-6</v>
      </c>
      <c r="L854" s="193">
        <v>1.4065563000000001E-3</v>
      </c>
      <c r="M854" s="193">
        <v>0</v>
      </c>
      <c r="N854" s="193">
        <v>0</v>
      </c>
      <c r="O854" s="193">
        <v>0</v>
      </c>
      <c r="P854" s="199">
        <f t="shared" si="118"/>
        <v>0.12959017037037035</v>
      </c>
      <c r="Q854" s="240">
        <v>1.3988155</v>
      </c>
      <c r="R854" s="99">
        <v>1.1084221999999999</v>
      </c>
      <c r="S854" s="99">
        <v>0.1706992</v>
      </c>
      <c r="T854" s="99">
        <v>1.7133999999999999E-5</v>
      </c>
      <c r="U854" s="99">
        <v>6.2975000000000003E-2</v>
      </c>
      <c r="V854" s="99">
        <v>9.9396899999999993E-4</v>
      </c>
      <c r="W854" s="99">
        <v>5.5708000000000001E-2</v>
      </c>
      <c r="X854" s="241">
        <f t="shared" si="114"/>
        <v>9.8638687169399098E-3</v>
      </c>
      <c r="Y854" s="241">
        <f t="shared" si="115"/>
        <v>4.27209743311E-3</v>
      </c>
      <c r="Z854" s="241">
        <f t="shared" si="116"/>
        <v>2.8132930954299106E-3</v>
      </c>
      <c r="AA854" s="241">
        <f t="shared" si="117"/>
        <v>2.7784781884000001E-3</v>
      </c>
      <c r="AB854" s="258">
        <v>3.5921693000000002E-3</v>
      </c>
      <c r="AC854" s="258">
        <v>6.1055348999999998E-7</v>
      </c>
      <c r="AD854" s="258">
        <v>2.0061613E-4</v>
      </c>
      <c r="AE854" s="258">
        <v>1.8307482E-7</v>
      </c>
      <c r="AF854" s="258">
        <v>4.7296137000000003E-4</v>
      </c>
      <c r="AG854" s="258">
        <v>5.5570048E-6</v>
      </c>
      <c r="AH854" s="258">
        <v>2.3511447000000001E-3</v>
      </c>
      <c r="AI854" s="258">
        <v>2.6887964000000001E-6</v>
      </c>
      <c r="AJ854" s="258">
        <v>1.0992802E-6</v>
      </c>
      <c r="AK854" s="258">
        <v>3.1105512999999999E-6</v>
      </c>
      <c r="AL854" s="258">
        <v>1.7882262999999999E-7</v>
      </c>
      <c r="AM854" s="258">
        <v>6.3989991000000005E-10</v>
      </c>
      <c r="AN854" s="258">
        <v>2.9194825000000002E-4</v>
      </c>
      <c r="AO854" s="258">
        <v>4.7708394999999998E-5</v>
      </c>
      <c r="AP854" s="258">
        <v>1.1541366000000001E-4</v>
      </c>
      <c r="AQ854" s="258">
        <v>5.2651884000000003E-6</v>
      </c>
      <c r="AR854" s="258">
        <v>2.7732130000000001E-3</v>
      </c>
      <c r="AT854" s="193"/>
      <c r="AU854" s="193"/>
      <c r="AV854" s="193"/>
      <c r="AW854" s="193"/>
      <c r="AX854" s="193"/>
      <c r="AY854" s="193"/>
      <c r="AZ854" s="193"/>
      <c r="BA854" s="193"/>
      <c r="BB854" s="193"/>
      <c r="BC854" s="193"/>
      <c r="BD854" s="193"/>
      <c r="BE854" s="315"/>
      <c r="BF854" s="315"/>
      <c r="BG854" s="315"/>
      <c r="BH854" s="315"/>
      <c r="BI854" s="315"/>
      <c r="BJ854" s="315"/>
      <c r="BK854" s="315"/>
    </row>
    <row r="855" spans="1:63" x14ac:dyDescent="0.25">
      <c r="A855" s="45" t="s">
        <v>464</v>
      </c>
      <c r="B855" s="45"/>
      <c r="C855" s="9"/>
      <c r="D855" s="195"/>
      <c r="E855" s="195"/>
      <c r="F855" s="195"/>
      <c r="G855" s="195"/>
      <c r="H855" s="195"/>
      <c r="I855" s="195"/>
      <c r="J855" s="195"/>
      <c r="K855" s="195"/>
      <c r="L855" s="195"/>
      <c r="M855" s="195"/>
      <c r="N855" s="195"/>
      <c r="O855" s="195"/>
      <c r="P855" s="195"/>
      <c r="Q855" s="239"/>
      <c r="R855" s="97"/>
      <c r="S855" s="97"/>
      <c r="T855" s="97"/>
      <c r="U855" s="97"/>
      <c r="V855" s="97"/>
      <c r="W855" s="97"/>
      <c r="X855" s="259"/>
      <c r="Y855" s="259"/>
      <c r="Z855" s="259"/>
      <c r="AA855" s="258"/>
      <c r="AB855" s="258"/>
      <c r="AC855" s="258"/>
      <c r="AD855" s="258"/>
      <c r="AE855" s="258"/>
      <c r="AF855" s="258"/>
      <c r="AG855" s="258"/>
      <c r="AH855" s="258"/>
      <c r="AI855" s="258"/>
      <c r="AJ855" s="258"/>
      <c r="AK855" s="258"/>
      <c r="AL855" s="258"/>
      <c r="AM855" s="258"/>
      <c r="AN855" s="258"/>
      <c r="AO855" s="258"/>
      <c r="AP855" s="258"/>
      <c r="AQ855" s="258"/>
      <c r="AR855" s="258"/>
      <c r="AT855" s="193"/>
      <c r="AU855" s="193"/>
      <c r="AV855" s="193"/>
      <c r="AW855" s="193"/>
      <c r="AX855" s="193"/>
      <c r="AY855" s="193"/>
      <c r="AZ855" s="193"/>
      <c r="BA855" s="193"/>
      <c r="BB855" s="193"/>
      <c r="BC855" s="193"/>
      <c r="BD855" s="193"/>
      <c r="BE855" s="315"/>
      <c r="BF855" s="315"/>
      <c r="BG855" s="315"/>
      <c r="BH855" s="315"/>
      <c r="BI855" s="315"/>
      <c r="BJ855" s="315"/>
      <c r="BK855" s="315"/>
    </row>
    <row r="856" spans="1:63" x14ac:dyDescent="0.25">
      <c r="A856" s="43"/>
      <c r="B856" s="184" t="s">
        <v>5770</v>
      </c>
      <c r="C856" t="s">
        <v>1187</v>
      </c>
      <c r="D856" s="193">
        <v>47.540765999999998</v>
      </c>
      <c r="E856" s="193">
        <v>20.511526</v>
      </c>
      <c r="F856" s="193">
        <v>6.1170324000000003</v>
      </c>
      <c r="G856" s="193">
        <v>0.86211435999999997</v>
      </c>
      <c r="H856" s="193">
        <v>0.27060268999999998</v>
      </c>
      <c r="I856" s="193">
        <v>1.8359761000000001</v>
      </c>
      <c r="J856" s="193">
        <v>1.0271344</v>
      </c>
      <c r="K856" s="193">
        <v>4.7171852E-2</v>
      </c>
      <c r="L856" s="193">
        <v>16.869208</v>
      </c>
      <c r="M856" s="193">
        <v>0</v>
      </c>
      <c r="N856" s="193">
        <v>0</v>
      </c>
      <c r="O856" s="193">
        <v>0</v>
      </c>
      <c r="P856" s="199">
        <f>E856/0.135</f>
        <v>151.93722962962963</v>
      </c>
      <c r="Q856" s="240">
        <v>2646.6534999999999</v>
      </c>
      <c r="R856" s="99">
        <v>2002.0128999999999</v>
      </c>
      <c r="S856" s="99">
        <v>419.55759999999998</v>
      </c>
      <c r="T856" s="99">
        <v>0.14050000000000001</v>
      </c>
      <c r="U856" s="99">
        <v>67.010999999999996</v>
      </c>
      <c r="V856" s="99">
        <v>5.7014560000000003</v>
      </c>
      <c r="W856" s="99">
        <v>152.22999999999999</v>
      </c>
      <c r="X856" s="241">
        <f>SUM(Y856:AA856)</f>
        <v>15.885054312953198</v>
      </c>
      <c r="Y856" s="241">
        <f>SUM(AB856:AG856)</f>
        <v>7.1163209836399988</v>
      </c>
      <c r="Z856" s="241">
        <f>SUM(AH856:AP856)</f>
        <v>3.7316672783131999</v>
      </c>
      <c r="AA856" s="241">
        <f>SUM(AQ856:AR856)</f>
        <v>5.037066051</v>
      </c>
      <c r="AB856" s="258">
        <v>4.2108572999999998</v>
      </c>
      <c r="AC856" s="258">
        <v>7.1288600000000003E-4</v>
      </c>
      <c r="AD856" s="258">
        <v>1.0456369999999999</v>
      </c>
      <c r="AE856" s="258">
        <v>4.1247963999999998E-4</v>
      </c>
      <c r="AF856" s="258">
        <v>1.8458639999999999</v>
      </c>
      <c r="AG856" s="258">
        <v>1.2837318E-2</v>
      </c>
      <c r="AH856" s="258">
        <v>2.7563849999999999</v>
      </c>
      <c r="AI856" s="258">
        <v>9.5199676E-3</v>
      </c>
      <c r="AJ856" s="258">
        <v>7.4305209000000002E-3</v>
      </c>
      <c r="AK856" s="258">
        <v>6.3158802000000003E-3</v>
      </c>
      <c r="AL856" s="258">
        <v>1.2197667E-3</v>
      </c>
      <c r="AM856" s="258">
        <v>3.8329131999999998E-6</v>
      </c>
      <c r="AN856" s="258">
        <v>0.50501631000000002</v>
      </c>
      <c r="AO856" s="258">
        <v>0.14073121999999999</v>
      </c>
      <c r="AP856" s="258">
        <v>0.30504478000000002</v>
      </c>
      <c r="AQ856" s="258">
        <v>2.4090051000000001E-2</v>
      </c>
      <c r="AR856" s="258">
        <v>5.0129760000000001</v>
      </c>
      <c r="AT856" s="193"/>
      <c r="AU856" s="193"/>
      <c r="AV856" s="193"/>
      <c r="AW856" s="193"/>
      <c r="AX856" s="193"/>
      <c r="AY856" s="193"/>
      <c r="AZ856" s="193"/>
      <c r="BA856" s="193"/>
      <c r="BB856" s="193"/>
      <c r="BC856" s="193"/>
      <c r="BD856" s="193"/>
      <c r="BE856" s="315"/>
      <c r="BF856" s="315"/>
      <c r="BG856" s="315"/>
      <c r="BH856" s="315"/>
      <c r="BI856" s="315"/>
      <c r="BJ856" s="315"/>
      <c r="BK856" s="315"/>
    </row>
    <row r="857" spans="1:63" x14ac:dyDescent="0.25">
      <c r="A857" s="45" t="s">
        <v>465</v>
      </c>
      <c r="B857" s="45"/>
      <c r="C857" s="43"/>
      <c r="D857" s="199"/>
      <c r="E857" s="199"/>
      <c r="F857" s="199"/>
      <c r="G857" s="199"/>
      <c r="H857" s="199"/>
      <c r="I857" s="199"/>
      <c r="J857" s="199"/>
      <c r="K857" s="199"/>
      <c r="L857" s="199"/>
      <c r="M857" s="199"/>
      <c r="N857" s="199"/>
      <c r="O857" s="199"/>
      <c r="P857" s="199"/>
      <c r="Q857" s="239"/>
      <c r="R857" s="97"/>
      <c r="S857" s="97"/>
      <c r="T857" s="97"/>
      <c r="U857" s="97"/>
      <c r="V857" s="97"/>
      <c r="W857" s="97"/>
      <c r="X857" s="259"/>
      <c r="Y857" s="259"/>
      <c r="Z857" s="259"/>
      <c r="AA857" s="258"/>
      <c r="AB857" s="258"/>
      <c r="AC857" s="258"/>
      <c r="AD857" s="258"/>
      <c r="AE857" s="258"/>
      <c r="AF857" s="258"/>
      <c r="AG857" s="258"/>
      <c r="AH857" s="258"/>
      <c r="AI857" s="258"/>
      <c r="AJ857" s="258"/>
      <c r="AK857" s="258"/>
      <c r="AL857" s="258"/>
      <c r="AM857" s="258"/>
      <c r="AN857" s="258"/>
      <c r="AO857" s="258"/>
      <c r="AP857" s="258"/>
      <c r="AQ857" s="258"/>
      <c r="AR857" s="258"/>
      <c r="AT857" s="193"/>
      <c r="AU857" s="193"/>
      <c r="AV857" s="193"/>
      <c r="AW857" s="193"/>
      <c r="AX857" s="193"/>
      <c r="AY857" s="193"/>
      <c r="AZ857" s="193"/>
      <c r="BA857" s="193"/>
      <c r="BB857" s="193"/>
      <c r="BC857" s="193"/>
      <c r="BD857" s="193"/>
      <c r="BE857" s="315"/>
      <c r="BF857" s="315"/>
      <c r="BG857" s="315"/>
      <c r="BH857" s="315"/>
      <c r="BI857" s="315"/>
      <c r="BJ857" s="315"/>
      <c r="BK857" s="315"/>
    </row>
    <row r="858" spans="1:63" x14ac:dyDescent="0.25">
      <c r="A858" s="9"/>
      <c r="B858" s="184" t="s">
        <v>5770</v>
      </c>
      <c r="C858" s="25" t="s">
        <v>3042</v>
      </c>
      <c r="D858" s="193">
        <v>6.4986842000000003E-2</v>
      </c>
      <c r="E858" s="193">
        <v>5.5422514999999999E-2</v>
      </c>
      <c r="F858" s="193">
        <v>5.5377011000000004E-3</v>
      </c>
      <c r="G858" s="193">
        <v>5.6445403000000003E-4</v>
      </c>
      <c r="H858" s="193">
        <v>2.2200403999999999E-4</v>
      </c>
      <c r="I858" s="193">
        <v>1.1094782E-3</v>
      </c>
      <c r="J858" s="193">
        <v>3.7275254000000002E-4</v>
      </c>
      <c r="K858" s="193">
        <v>1.4312916E-5</v>
      </c>
      <c r="L858" s="193">
        <v>1.7436246E-3</v>
      </c>
      <c r="M858" s="193">
        <v>0</v>
      </c>
      <c r="N858" s="193">
        <v>0</v>
      </c>
      <c r="O858" s="193">
        <v>0</v>
      </c>
      <c r="P858" s="199">
        <f t="shared" ref="P858:P872" si="119">E858/0.135</f>
        <v>0.41053714814814812</v>
      </c>
      <c r="Q858" s="240">
        <v>3.4492577</v>
      </c>
      <c r="R858" s="99">
        <v>2.7137674999999999</v>
      </c>
      <c r="S858" s="99">
        <v>0.53635679999999997</v>
      </c>
      <c r="T858" s="99">
        <v>1.7799E-5</v>
      </c>
      <c r="U858" s="99">
        <v>7.2123999999999994E-2</v>
      </c>
      <c r="V858" s="99">
        <v>6.0916099999999999E-3</v>
      </c>
      <c r="W858" s="99">
        <v>0.12089999999999999</v>
      </c>
      <c r="X858" s="241">
        <f t="shared" ref="X858:X872" si="120">SUM(Y858:AA858)</f>
        <v>2.8327575881312995E-2</v>
      </c>
      <c r="Y858" s="241">
        <f t="shared" ref="Y858:Y872" si="121">SUM(AB858:AG858)</f>
        <v>1.3546368464609999E-2</v>
      </c>
      <c r="Z858" s="241">
        <f t="shared" ref="Z858:Z872" si="122">SUM(AH858:AP858)</f>
        <v>7.9792974496029987E-3</v>
      </c>
      <c r="AA858" s="241">
        <f t="shared" ref="AA858:AA872" si="123">SUM(AQ858:AR858)</f>
        <v>6.8019099671E-3</v>
      </c>
      <c r="AB858" s="258">
        <v>1.1379868E-2</v>
      </c>
      <c r="AC858" s="258">
        <v>1.2025288E-6</v>
      </c>
      <c r="AD858" s="258">
        <v>6.5312256000000005E-4</v>
      </c>
      <c r="AE858" s="258">
        <v>5.6911680999999997E-7</v>
      </c>
      <c r="AF858" s="258">
        <v>1.4942651000000001E-3</v>
      </c>
      <c r="AG858" s="258">
        <v>1.7341159E-5</v>
      </c>
      <c r="AH858" s="258">
        <v>7.4483281000000002E-3</v>
      </c>
      <c r="AI858" s="258">
        <v>8.6902684999999993E-6</v>
      </c>
      <c r="AJ858" s="258">
        <v>4.9227412999999998E-6</v>
      </c>
      <c r="AK858" s="258">
        <v>3.1762503000000001E-6</v>
      </c>
      <c r="AL858" s="258">
        <v>5.2407235999999999E-7</v>
      </c>
      <c r="AM858" s="258">
        <v>1.6411429999999999E-9</v>
      </c>
      <c r="AN858" s="258">
        <v>3.1081684E-4</v>
      </c>
      <c r="AO858" s="258">
        <v>5.9724106000000003E-5</v>
      </c>
      <c r="AP858" s="258">
        <v>1.4311343000000001E-4</v>
      </c>
      <c r="AQ858" s="258">
        <v>6.2650671E-6</v>
      </c>
      <c r="AR858" s="258">
        <v>6.7956448999999999E-3</v>
      </c>
      <c r="AT858" s="193"/>
      <c r="AU858" s="193"/>
      <c r="AV858" s="193"/>
      <c r="AW858" s="193"/>
      <c r="AX858" s="193"/>
      <c r="AY858" s="193"/>
      <c r="AZ858" s="193"/>
      <c r="BA858" s="193"/>
      <c r="BB858" s="193"/>
      <c r="BC858" s="193"/>
      <c r="BD858" s="193"/>
      <c r="BE858" s="315"/>
      <c r="BF858" s="315"/>
      <c r="BG858" s="315"/>
      <c r="BH858" s="315"/>
      <c r="BI858" s="315"/>
      <c r="BJ858" s="315"/>
      <c r="BK858" s="315"/>
    </row>
    <row r="859" spans="1:63" x14ac:dyDescent="0.25">
      <c r="A859" s="43"/>
      <c r="B859" s="184" t="s">
        <v>5770</v>
      </c>
      <c r="C859" s="25" t="s">
        <v>3043</v>
      </c>
      <c r="D859" s="193">
        <v>2.0850404999999999E-2</v>
      </c>
      <c r="E859" s="193">
        <v>1.6340523999999999E-2</v>
      </c>
      <c r="F859" s="193">
        <v>2.0917295999999998E-3</v>
      </c>
      <c r="G859" s="193">
        <v>1.6611246999999999E-4</v>
      </c>
      <c r="H859" s="193">
        <v>4.7413117000000002E-5</v>
      </c>
      <c r="I859" s="193">
        <v>4.7238919999999999E-4</v>
      </c>
      <c r="J859" s="193">
        <v>1.6402769999999999E-4</v>
      </c>
      <c r="K859" s="193">
        <v>6.5163712999999996E-6</v>
      </c>
      <c r="L859" s="193">
        <v>1.5616916E-3</v>
      </c>
      <c r="M859" s="193">
        <v>0</v>
      </c>
      <c r="N859" s="193">
        <v>0</v>
      </c>
      <c r="O859" s="193">
        <v>0</v>
      </c>
      <c r="P859" s="199">
        <f t="shared" si="119"/>
        <v>0.1210409185185185</v>
      </c>
      <c r="Q859" s="240">
        <v>0.83080335999999999</v>
      </c>
      <c r="R859" s="99">
        <v>0.60318864000000005</v>
      </c>
      <c r="S859" s="99">
        <v>0.154532</v>
      </c>
      <c r="T859" s="99">
        <v>1.2312E-5</v>
      </c>
      <c r="U859" s="99">
        <v>3.6121E-2</v>
      </c>
      <c r="V859" s="99">
        <v>1.2004120000000001E-3</v>
      </c>
      <c r="W859" s="99">
        <v>3.5749000000000003E-2</v>
      </c>
      <c r="X859" s="241">
        <f t="shared" si="120"/>
        <v>8.2066810842536392E-3</v>
      </c>
      <c r="Y859" s="241">
        <f t="shared" si="121"/>
        <v>4.19873348848E-3</v>
      </c>
      <c r="Z859" s="241">
        <f t="shared" si="122"/>
        <v>2.4932348849736395E-3</v>
      </c>
      <c r="AA859" s="241">
        <f t="shared" si="123"/>
        <v>1.5147127107999999E-3</v>
      </c>
      <c r="AB859" s="258">
        <v>3.3552001000000001E-3</v>
      </c>
      <c r="AC859" s="258">
        <v>2.2861861000000001E-7</v>
      </c>
      <c r="AD859" s="258">
        <v>2.7123446999999999E-4</v>
      </c>
      <c r="AE859" s="258">
        <v>2.2567016999999999E-7</v>
      </c>
      <c r="AF859" s="258">
        <v>5.6685130000000005E-4</v>
      </c>
      <c r="AG859" s="258">
        <v>4.9933296999999999E-6</v>
      </c>
      <c r="AH859" s="258">
        <v>2.1960490999999999E-3</v>
      </c>
      <c r="AI859" s="258">
        <v>3.2439767999999999E-6</v>
      </c>
      <c r="AJ859" s="258">
        <v>1.4270538999999999E-6</v>
      </c>
      <c r="AK859" s="258">
        <v>1.2661700000000001E-6</v>
      </c>
      <c r="AL859" s="258">
        <v>2.0429725E-7</v>
      </c>
      <c r="AM859" s="258">
        <v>6.5802363999999995E-10</v>
      </c>
      <c r="AN859" s="258">
        <v>1.6061290000000001E-4</v>
      </c>
      <c r="AO859" s="258">
        <v>5.0683139000000003E-5</v>
      </c>
      <c r="AP859" s="258">
        <v>7.9747589999999995E-5</v>
      </c>
      <c r="AQ859" s="258">
        <v>5.7603107999999999E-6</v>
      </c>
      <c r="AR859" s="258">
        <v>1.5089524E-3</v>
      </c>
      <c r="AT859" s="193"/>
      <c r="AU859" s="193"/>
      <c r="AV859" s="193"/>
      <c r="AW859" s="193"/>
      <c r="AX859" s="193"/>
      <c r="AY859" s="193"/>
      <c r="AZ859" s="193"/>
      <c r="BA859" s="193"/>
      <c r="BB859" s="193"/>
      <c r="BC859" s="193"/>
      <c r="BD859" s="193"/>
      <c r="BE859" s="315"/>
      <c r="BF859" s="315"/>
      <c r="BG859" s="315"/>
      <c r="BH859" s="315"/>
      <c r="BI859" s="315"/>
      <c r="BJ859" s="315"/>
      <c r="BK859" s="315"/>
    </row>
    <row r="860" spans="1:63" x14ac:dyDescent="0.25">
      <c r="A860" s="43"/>
      <c r="B860" s="185" t="s">
        <v>5970</v>
      </c>
      <c r="C860" s="25" t="s">
        <v>3044</v>
      </c>
      <c r="D860" s="193">
        <v>50.608822000000004</v>
      </c>
      <c r="E860" s="193">
        <v>43.812297999999998</v>
      </c>
      <c r="F860" s="193">
        <v>4.6727504</v>
      </c>
      <c r="G860" s="193">
        <v>0.19661384000000001</v>
      </c>
      <c r="H860" s="193">
        <v>7.8190852000000005E-2</v>
      </c>
      <c r="I860" s="193">
        <v>0.75165952999999996</v>
      </c>
      <c r="J860" s="193">
        <v>0.24629095000000001</v>
      </c>
      <c r="K860" s="193">
        <v>8.5358017999999994E-3</v>
      </c>
      <c r="L860" s="193">
        <v>0.84248257000000004</v>
      </c>
      <c r="M860" s="193">
        <v>0</v>
      </c>
      <c r="N860" s="193">
        <v>0</v>
      </c>
      <c r="O860" s="193">
        <v>0</v>
      </c>
      <c r="P860" s="199">
        <f t="shared" si="119"/>
        <v>324.53554074074071</v>
      </c>
      <c r="Q860" s="240">
        <v>1782.2843</v>
      </c>
      <c r="R860" s="99">
        <v>1338.1346000000001</v>
      </c>
      <c r="S860" s="99">
        <v>347.42959999999999</v>
      </c>
      <c r="T860" s="99">
        <v>3.8138999999999998E-3</v>
      </c>
      <c r="U860" s="99">
        <v>10.788</v>
      </c>
      <c r="V860" s="99">
        <v>1.23526</v>
      </c>
      <c r="W860" s="99">
        <v>84.692999999999998</v>
      </c>
      <c r="X860" s="241">
        <f t="shared" si="120"/>
        <v>20.02865287399926</v>
      </c>
      <c r="Y860" s="241">
        <f t="shared" si="121"/>
        <v>10.522074042869999</v>
      </c>
      <c r="Z860" s="241">
        <f t="shared" si="122"/>
        <v>6.1569752572292593</v>
      </c>
      <c r="AA860" s="241">
        <f t="shared" si="123"/>
        <v>3.3496035739000001</v>
      </c>
      <c r="AB860" s="258">
        <v>8.9960315000000008</v>
      </c>
      <c r="AC860" s="258">
        <v>5.5186158000000002E-4</v>
      </c>
      <c r="AD860" s="258">
        <v>0.35895051</v>
      </c>
      <c r="AE860" s="258">
        <v>5.1423729E-4</v>
      </c>
      <c r="AF860" s="258">
        <v>1.1546528</v>
      </c>
      <c r="AG860" s="258">
        <v>1.1373134E-2</v>
      </c>
      <c r="AH860" s="258">
        <v>5.8881076999999999</v>
      </c>
      <c r="AI860" s="258">
        <v>7.2215096999999999E-3</v>
      </c>
      <c r="AJ860" s="258">
        <v>1.6746504999999999E-3</v>
      </c>
      <c r="AK860" s="258">
        <v>2.1686566999999999E-3</v>
      </c>
      <c r="AL860" s="258">
        <v>2.088708E-4</v>
      </c>
      <c r="AM860" s="258">
        <v>6.8352926000000005E-7</v>
      </c>
      <c r="AN860" s="258">
        <v>5.8524253999999998E-2</v>
      </c>
      <c r="AO860" s="258">
        <v>7.6026882000000004E-2</v>
      </c>
      <c r="AP860" s="258">
        <v>0.12304205</v>
      </c>
      <c r="AQ860" s="258">
        <v>2.5389738999999998E-3</v>
      </c>
      <c r="AR860" s="258">
        <v>3.3470645999999999</v>
      </c>
      <c r="AT860" s="193"/>
      <c r="AU860" s="193"/>
      <c r="AV860" s="193"/>
      <c r="AW860" s="193"/>
      <c r="AX860" s="193"/>
      <c r="AY860" s="193"/>
      <c r="AZ860" s="193"/>
      <c r="BA860" s="193"/>
      <c r="BB860" s="193"/>
      <c r="BC860" s="193"/>
      <c r="BD860" s="193"/>
      <c r="BE860" s="315"/>
      <c r="BF860" s="315"/>
      <c r="BG860" s="315"/>
      <c r="BH860" s="315"/>
      <c r="BI860" s="315"/>
      <c r="BJ860" s="315"/>
      <c r="BK860" s="315"/>
    </row>
    <row r="861" spans="1:63" x14ac:dyDescent="0.25">
      <c r="A861" s="9"/>
      <c r="B861" s="185" t="s">
        <v>5970</v>
      </c>
      <c r="C861" s="25" t="s">
        <v>3045</v>
      </c>
      <c r="D861" s="193">
        <v>45.230055</v>
      </c>
      <c r="E861" s="193">
        <v>38.951239000000001</v>
      </c>
      <c r="F861" s="193">
        <v>4.2729730999999997</v>
      </c>
      <c r="G861" s="193">
        <v>0.18477795999999999</v>
      </c>
      <c r="H861" s="193">
        <v>7.2245907999999998E-2</v>
      </c>
      <c r="I861" s="193">
        <v>0.69952654999999997</v>
      </c>
      <c r="J861" s="193">
        <v>0.23082704000000001</v>
      </c>
      <c r="K861" s="193">
        <v>7.9374538000000008E-3</v>
      </c>
      <c r="L861" s="193">
        <v>0.81052824999999995</v>
      </c>
      <c r="M861" s="193">
        <v>0</v>
      </c>
      <c r="N861" s="193">
        <v>0</v>
      </c>
      <c r="O861" s="193">
        <v>0</v>
      </c>
      <c r="P861" s="199">
        <f t="shared" si="119"/>
        <v>288.52769629629631</v>
      </c>
      <c r="Q861" s="240">
        <v>1638.0699</v>
      </c>
      <c r="R861" s="99">
        <v>1229.1792</v>
      </c>
      <c r="S861" s="99">
        <v>320.30880000000002</v>
      </c>
      <c r="T861" s="99">
        <v>3.7182000000000001E-3</v>
      </c>
      <c r="U861" s="99">
        <v>10.131</v>
      </c>
      <c r="V861" s="99">
        <v>1.178218</v>
      </c>
      <c r="W861" s="99">
        <v>77.269000000000005</v>
      </c>
      <c r="X861" s="241">
        <f t="shared" si="120"/>
        <v>17.97060010826354</v>
      </c>
      <c r="Y861" s="241">
        <f t="shared" si="121"/>
        <v>9.3981658506900008</v>
      </c>
      <c r="Z861" s="241">
        <f t="shared" si="122"/>
        <v>5.4953824632735397</v>
      </c>
      <c r="AA861" s="241">
        <f t="shared" si="123"/>
        <v>3.0770517943</v>
      </c>
      <c r="AB861" s="258">
        <v>7.9978994999999999</v>
      </c>
      <c r="AC861" s="258">
        <v>5.0254026000000004E-4</v>
      </c>
      <c r="AD861" s="258">
        <v>0.33349700999999998</v>
      </c>
      <c r="AE861" s="258">
        <v>4.6876843000000001E-4</v>
      </c>
      <c r="AF861" s="258">
        <v>1.0553296999999999</v>
      </c>
      <c r="AG861" s="258">
        <v>1.0468332E-2</v>
      </c>
      <c r="AH861" s="258">
        <v>5.2348055999999996</v>
      </c>
      <c r="AI861" s="258">
        <v>6.6067256000000001E-3</v>
      </c>
      <c r="AJ861" s="258">
        <v>1.5728115999999999E-3</v>
      </c>
      <c r="AK861" s="258">
        <v>2.0164531000000001E-3</v>
      </c>
      <c r="AL861" s="258">
        <v>1.9673134999999999E-4</v>
      </c>
      <c r="AM861" s="258">
        <v>6.4362354000000002E-7</v>
      </c>
      <c r="AN861" s="258">
        <v>5.4213652000000001E-2</v>
      </c>
      <c r="AO861" s="258">
        <v>7.5299275999999998E-2</v>
      </c>
      <c r="AP861" s="258">
        <v>0.12067057</v>
      </c>
      <c r="AQ861" s="258">
        <v>2.4561943000000002E-3</v>
      </c>
      <c r="AR861" s="258">
        <v>3.0745955999999999</v>
      </c>
      <c r="AT861" s="193"/>
      <c r="AU861" s="193"/>
      <c r="AV861" s="193"/>
      <c r="AW861" s="193"/>
      <c r="AX861" s="193"/>
      <c r="AY861" s="193"/>
      <c r="AZ861" s="193"/>
      <c r="BA861" s="193"/>
      <c r="BB861" s="193"/>
      <c r="BC861" s="193"/>
      <c r="BD861" s="193"/>
      <c r="BE861" s="315"/>
      <c r="BF861" s="315"/>
      <c r="BG861" s="315"/>
      <c r="BH861" s="315"/>
      <c r="BI861" s="315"/>
      <c r="BJ861" s="315"/>
      <c r="BK861" s="315"/>
    </row>
    <row r="862" spans="1:63" x14ac:dyDescent="0.25">
      <c r="A862" s="9"/>
      <c r="B862" s="185" t="s">
        <v>5970</v>
      </c>
      <c r="C862" s="25" t="s">
        <v>3046</v>
      </c>
      <c r="D862" s="193">
        <v>40.913963000000003</v>
      </c>
      <c r="E862" s="193">
        <v>35.267960000000002</v>
      </c>
      <c r="F862" s="193">
        <v>3.8250689000000002</v>
      </c>
      <c r="G862" s="193">
        <v>0.16164234999999999</v>
      </c>
      <c r="H862" s="193">
        <v>6.3850360999999994E-2</v>
      </c>
      <c r="I862" s="193">
        <v>0.64098907000000005</v>
      </c>
      <c r="J862" s="193">
        <v>0.20530978999999999</v>
      </c>
      <c r="K862" s="193">
        <v>6.8357093999999998E-3</v>
      </c>
      <c r="L862" s="193">
        <v>0.74230684000000002</v>
      </c>
      <c r="M862" s="193">
        <v>0</v>
      </c>
      <c r="N862" s="193">
        <v>0</v>
      </c>
      <c r="O862" s="193">
        <v>0</v>
      </c>
      <c r="P862" s="199">
        <f t="shared" si="119"/>
        <v>261.24414814814816</v>
      </c>
      <c r="Q862" s="240">
        <v>1448.9684</v>
      </c>
      <c r="R862" s="99">
        <v>1079.1519000000001</v>
      </c>
      <c r="S862" s="99">
        <v>289.2176</v>
      </c>
      <c r="T862" s="99">
        <v>3.5168999999999999E-3</v>
      </c>
      <c r="U862" s="99">
        <v>9.1395999999999997</v>
      </c>
      <c r="V862" s="99">
        <v>0.98382800000000004</v>
      </c>
      <c r="W862" s="99">
        <v>70.471999999999994</v>
      </c>
      <c r="X862" s="241">
        <f t="shared" si="120"/>
        <v>16.187491273980338</v>
      </c>
      <c r="Y862" s="241">
        <f t="shared" si="121"/>
        <v>8.5030150481199982</v>
      </c>
      <c r="Z862" s="241">
        <f t="shared" si="122"/>
        <v>4.9830550577603399</v>
      </c>
      <c r="AA862" s="241">
        <f t="shared" si="123"/>
        <v>2.7014211681</v>
      </c>
      <c r="AB862" s="258">
        <v>7.2416099999999997</v>
      </c>
      <c r="AC862" s="258">
        <v>4.5372217000000002E-4</v>
      </c>
      <c r="AD862" s="258">
        <v>0.29724457999999998</v>
      </c>
      <c r="AE862" s="258">
        <v>4.2736175E-4</v>
      </c>
      <c r="AF862" s="258">
        <v>0.95378916999999996</v>
      </c>
      <c r="AG862" s="258">
        <v>9.4902141999999995E-3</v>
      </c>
      <c r="AH862" s="258">
        <v>4.7398008000000003</v>
      </c>
      <c r="AI862" s="258">
        <v>5.8956898000000002E-3</v>
      </c>
      <c r="AJ862" s="258">
        <v>1.3747473000000001E-3</v>
      </c>
      <c r="AK862" s="258">
        <v>1.8143739000000001E-3</v>
      </c>
      <c r="AL862" s="258">
        <v>1.7448257999999999E-4</v>
      </c>
      <c r="AM862" s="258">
        <v>5.7318034000000002E-7</v>
      </c>
      <c r="AN862" s="258">
        <v>4.9714743999999998E-2</v>
      </c>
      <c r="AO862" s="258">
        <v>7.1184997E-2</v>
      </c>
      <c r="AP862" s="258">
        <v>0.11309465</v>
      </c>
      <c r="AQ862" s="258">
        <v>2.2715680999999999E-3</v>
      </c>
      <c r="AR862" s="258">
        <v>2.6991496000000001</v>
      </c>
      <c r="AT862" s="193"/>
      <c r="AU862" s="193"/>
      <c r="AV862" s="193"/>
      <c r="AW862" s="193"/>
      <c r="AX862" s="193"/>
      <c r="AY862" s="193"/>
      <c r="AZ862" s="193"/>
      <c r="BA862" s="193"/>
      <c r="BB862" s="193"/>
      <c r="BC862" s="193"/>
      <c r="BD862" s="193"/>
      <c r="BE862" s="315"/>
      <c r="BF862" s="315"/>
      <c r="BG862" s="315"/>
      <c r="BH862" s="315"/>
      <c r="BI862" s="315"/>
      <c r="BJ862" s="315"/>
      <c r="BK862" s="315"/>
    </row>
    <row r="863" spans="1:63" x14ac:dyDescent="0.25">
      <c r="A863" s="9"/>
      <c r="B863" s="185" t="s">
        <v>5970</v>
      </c>
      <c r="C863" s="25" t="s">
        <v>3047</v>
      </c>
      <c r="D863" s="193">
        <v>25.993867000000002</v>
      </c>
      <c r="E863" s="193">
        <v>21.534448999999999</v>
      </c>
      <c r="F863" s="193">
        <v>2.8473826999999998</v>
      </c>
      <c r="G863" s="193">
        <v>0.15096218</v>
      </c>
      <c r="H863" s="193">
        <v>4.8053896999999998E-2</v>
      </c>
      <c r="I863" s="193">
        <v>0.52546530000000002</v>
      </c>
      <c r="J863" s="193">
        <v>0.19401280000000001</v>
      </c>
      <c r="K863" s="193">
        <v>5.0943993999999996E-3</v>
      </c>
      <c r="L863" s="193">
        <v>0.68844682000000001</v>
      </c>
      <c r="M863" s="193">
        <v>0</v>
      </c>
      <c r="N863" s="193">
        <v>0</v>
      </c>
      <c r="O863" s="193">
        <v>0</v>
      </c>
      <c r="P863" s="199">
        <f t="shared" si="119"/>
        <v>159.51443703703703</v>
      </c>
      <c r="Q863" s="240">
        <v>1237.2601999999999</v>
      </c>
      <c r="R863" s="99">
        <v>811.40975000000003</v>
      </c>
      <c r="S863" s="99">
        <v>342.41759999999999</v>
      </c>
      <c r="T863" s="99">
        <v>3.2705999999999998E-3</v>
      </c>
      <c r="U863" s="99">
        <v>8.8790999999999993</v>
      </c>
      <c r="V863" s="99">
        <v>1.084462</v>
      </c>
      <c r="W863" s="99">
        <v>73.465999999999994</v>
      </c>
      <c r="X863" s="241">
        <f t="shared" si="120"/>
        <v>10.545897727540941</v>
      </c>
      <c r="Y863" s="241">
        <f t="shared" si="121"/>
        <v>5.3981341456700003</v>
      </c>
      <c r="Z863" s="241">
        <f t="shared" si="122"/>
        <v>3.1160566932709401</v>
      </c>
      <c r="AA863" s="241">
        <f t="shared" si="123"/>
        <v>2.0317068886</v>
      </c>
      <c r="AB863" s="258">
        <v>4.4216519999999999</v>
      </c>
      <c r="AC863" s="258">
        <v>3.5899858999999999E-4</v>
      </c>
      <c r="AD863" s="258">
        <v>0.25729158000000002</v>
      </c>
      <c r="AE863" s="258">
        <v>3.1248407999999998E-4</v>
      </c>
      <c r="AF863" s="258">
        <v>0.70728093000000003</v>
      </c>
      <c r="AG863" s="258">
        <v>1.1238153000000001E-2</v>
      </c>
      <c r="AH863" s="258">
        <v>2.8940678000000002</v>
      </c>
      <c r="AI863" s="258">
        <v>4.3971239000000001E-3</v>
      </c>
      <c r="AJ863" s="258">
        <v>1.2894708999999999E-3</v>
      </c>
      <c r="AK863" s="258">
        <v>1.6271663999999999E-3</v>
      </c>
      <c r="AL863" s="258">
        <v>1.6129972E-4</v>
      </c>
      <c r="AM863" s="258">
        <v>5.3635093999999998E-7</v>
      </c>
      <c r="AN863" s="258">
        <v>4.1764608000000002E-2</v>
      </c>
      <c r="AO863" s="258">
        <v>6.8134217999999996E-2</v>
      </c>
      <c r="AP863" s="258">
        <v>0.10461447</v>
      </c>
      <c r="AQ863" s="258">
        <v>2.2194886000000001E-3</v>
      </c>
      <c r="AR863" s="258">
        <v>2.0294873999999998</v>
      </c>
      <c r="AT863" s="193"/>
      <c r="AU863" s="193"/>
      <c r="AV863" s="193"/>
      <c r="AW863" s="193"/>
      <c r="AX863" s="193"/>
      <c r="AY863" s="193"/>
      <c r="AZ863" s="193"/>
      <c r="BA863" s="193"/>
      <c r="BB863" s="193"/>
      <c r="BC863" s="193"/>
      <c r="BD863" s="193"/>
      <c r="BE863" s="315"/>
      <c r="BF863" s="315"/>
      <c r="BG863" s="315"/>
      <c r="BH863" s="315"/>
      <c r="BI863" s="315"/>
      <c r="BJ863" s="315"/>
      <c r="BK863" s="315"/>
    </row>
    <row r="864" spans="1:63" x14ac:dyDescent="0.25">
      <c r="A864" s="135">
        <v>1</v>
      </c>
      <c r="B864" s="184" t="s">
        <v>5770</v>
      </c>
      <c r="C864" s="48" t="s">
        <v>3048</v>
      </c>
      <c r="D864" s="223">
        <v>2.8143082E-2</v>
      </c>
      <c r="E864" s="223">
        <v>1.8177821E-2</v>
      </c>
      <c r="F864" s="223">
        <v>3.1949667999999999E-3</v>
      </c>
      <c r="G864" s="223">
        <v>9.5430861999999997E-5</v>
      </c>
      <c r="H864" s="223">
        <v>4.7953534000000001E-5</v>
      </c>
      <c r="I864" s="223">
        <v>4.1861113000000002E-4</v>
      </c>
      <c r="J864" s="223">
        <v>2.4370918000000001E-4</v>
      </c>
      <c r="K864" s="223">
        <v>3.4632113000000001E-6</v>
      </c>
      <c r="L864" s="223">
        <v>4.7289442000000002E-4</v>
      </c>
      <c r="M864" s="223">
        <v>4.9698045000000001E-3</v>
      </c>
      <c r="N864" s="223">
        <v>1.8268992000000001E-6</v>
      </c>
      <c r="O864" s="223">
        <v>5.1659999999999998E-4</v>
      </c>
      <c r="P864" s="227">
        <f>E864/0.135</f>
        <v>0.13465052592592591</v>
      </c>
      <c r="Q864" s="238">
        <v>0.96438800000000002</v>
      </c>
      <c r="R864" s="117">
        <v>0.82005660999999996</v>
      </c>
      <c r="S864" s="117">
        <v>0.11419913</v>
      </c>
      <c r="T864" s="117">
        <v>9.5423484000000008E-7</v>
      </c>
      <c r="U864" s="117">
        <v>3.4260813999999998E-3</v>
      </c>
      <c r="V864" s="117">
        <v>7.2296054000000004E-4</v>
      </c>
      <c r="W864" s="117">
        <v>2.5982265000000001E-2</v>
      </c>
      <c r="X864" s="257">
        <f t="shared" si="120"/>
        <v>9.6203473207832901E-3</v>
      </c>
      <c r="Y864" s="257">
        <f t="shared" si="121"/>
        <v>4.6451886745700003E-3</v>
      </c>
      <c r="Z864" s="257">
        <f t="shared" si="122"/>
        <v>2.9231667091132894E-3</v>
      </c>
      <c r="AA864" s="257">
        <f t="shared" si="123"/>
        <v>2.0519919371E-3</v>
      </c>
      <c r="AB864" s="257">
        <v>3.7324747000000002E-3</v>
      </c>
      <c r="AC864" s="257">
        <v>3.5557674999999997E-7</v>
      </c>
      <c r="AD864" s="257">
        <v>1.3195462999999999E-4</v>
      </c>
      <c r="AE864" s="257">
        <v>3.9738872E-7</v>
      </c>
      <c r="AF864" s="257">
        <v>7.7627738000000002E-4</v>
      </c>
      <c r="AG864" s="257">
        <v>3.7289990999999999E-6</v>
      </c>
      <c r="AH864" s="257">
        <v>2.4429785999999999E-3</v>
      </c>
      <c r="AI864" s="257">
        <v>4.7894430000000004E-6</v>
      </c>
      <c r="AJ864" s="257">
        <v>7.6147729000000003E-7</v>
      </c>
      <c r="AK864" s="257">
        <v>1.5145893E-6</v>
      </c>
      <c r="AL864" s="257">
        <v>9.1067510000000001E-8</v>
      </c>
      <c r="AM864" s="257">
        <v>3.0801328999999998E-10</v>
      </c>
      <c r="AN864" s="257">
        <v>1.7153140999999999E-5</v>
      </c>
      <c r="AO864" s="257">
        <v>3.5855231E-4</v>
      </c>
      <c r="AP864" s="257">
        <v>9.7325772999999995E-5</v>
      </c>
      <c r="AQ864" s="257">
        <v>1.3506370999999999E-6</v>
      </c>
      <c r="AR864" s="257">
        <v>2.0506412999999999E-3</v>
      </c>
      <c r="AT864" s="193"/>
      <c r="AU864" s="193"/>
      <c r="AV864" s="193"/>
      <c r="AW864" s="193"/>
      <c r="AX864" s="193"/>
      <c r="AY864" s="193"/>
      <c r="AZ864" s="193"/>
      <c r="BA864" s="193"/>
      <c r="BB864" s="193"/>
      <c r="BC864" s="193"/>
      <c r="BD864" s="193"/>
      <c r="BE864" s="315"/>
      <c r="BF864" s="315"/>
      <c r="BG864" s="315"/>
      <c r="BH864" s="315"/>
      <c r="BI864" s="315"/>
      <c r="BJ864" s="315"/>
      <c r="BK864" s="315"/>
    </row>
    <row r="865" spans="1:63" x14ac:dyDescent="0.25">
      <c r="A865" s="135">
        <v>1</v>
      </c>
      <c r="B865" s="184" t="s">
        <v>5770</v>
      </c>
      <c r="C865" s="48" t="s">
        <v>3049</v>
      </c>
      <c r="D865" s="223">
        <v>4.6328747000000003E-2</v>
      </c>
      <c r="E865" s="223">
        <v>2.6255189000000002E-2</v>
      </c>
      <c r="F865" s="223">
        <v>4.7597591000000002E-3</v>
      </c>
      <c r="G865" s="223">
        <v>5.1698537000000001E-4</v>
      </c>
      <c r="H865" s="223">
        <v>3.4470270999999999E-4</v>
      </c>
      <c r="I865" s="223">
        <v>1.6000633E-3</v>
      </c>
      <c r="J865" s="223">
        <v>4.5297441000000002E-4</v>
      </c>
      <c r="K865" s="223">
        <v>9.0798632999999995E-6</v>
      </c>
      <c r="L865" s="223">
        <v>7.2769547999999998E-3</v>
      </c>
      <c r="M865" s="223">
        <v>4.6198115000000003E-3</v>
      </c>
      <c r="N865" s="223">
        <v>1.8268992000000001E-6</v>
      </c>
      <c r="O865" s="223">
        <v>4.9140000000000002E-4</v>
      </c>
      <c r="P865" s="227">
        <f>E865/0.135</f>
        <v>0.19448288148148149</v>
      </c>
      <c r="Q865" s="238">
        <v>1.8450987999999999</v>
      </c>
      <c r="R865" s="117">
        <v>1.6202291</v>
      </c>
      <c r="S865" s="117">
        <v>0.17383355</v>
      </c>
      <c r="T865" s="117">
        <v>1.2779312E-6</v>
      </c>
      <c r="U865" s="117">
        <v>9.1602865999999995E-3</v>
      </c>
      <c r="V865" s="117">
        <v>1.8017875E-3</v>
      </c>
      <c r="W865" s="117">
        <v>4.0072855999999997E-2</v>
      </c>
      <c r="X865" s="257">
        <f t="shared" si="120"/>
        <v>1.5950255986947298E-2</v>
      </c>
      <c r="Y865" s="257">
        <f t="shared" si="121"/>
        <v>7.7590001772899998E-3</v>
      </c>
      <c r="Z865" s="257">
        <f t="shared" si="122"/>
        <v>4.0964800156572997E-3</v>
      </c>
      <c r="AA865" s="257">
        <f t="shared" si="123"/>
        <v>4.0947757939999996E-3</v>
      </c>
      <c r="AB865" s="257">
        <v>5.3910008999999998E-3</v>
      </c>
      <c r="AC865" s="257">
        <v>4.1421934999999998E-7</v>
      </c>
      <c r="AD865" s="257">
        <v>4.5328194000000002E-4</v>
      </c>
      <c r="AE865" s="257">
        <v>5.3655404000000001E-7</v>
      </c>
      <c r="AF865" s="257">
        <v>1.9081339999999999E-3</v>
      </c>
      <c r="AG865" s="257">
        <v>5.6325639E-6</v>
      </c>
      <c r="AH865" s="257">
        <v>3.5284356000000001E-3</v>
      </c>
      <c r="AI865" s="257">
        <v>7.3086145000000003E-6</v>
      </c>
      <c r="AJ865" s="257">
        <v>4.4779558999999998E-6</v>
      </c>
      <c r="AK865" s="257">
        <v>2.0703723999999999E-6</v>
      </c>
      <c r="AL865" s="257">
        <v>4.6652465999999999E-7</v>
      </c>
      <c r="AM865" s="257">
        <v>1.4681972999999999E-9</v>
      </c>
      <c r="AN865" s="257">
        <v>6.0917079999999999E-5</v>
      </c>
      <c r="AO865" s="257">
        <v>3.7901413999999998E-4</v>
      </c>
      <c r="AP865" s="257">
        <v>1.1378825999999999E-4</v>
      </c>
      <c r="AQ865" s="257">
        <v>4.1241093999999997E-5</v>
      </c>
      <c r="AR865" s="257">
        <v>4.0535346999999999E-3</v>
      </c>
      <c r="AT865" s="193"/>
      <c r="AU865" s="193"/>
      <c r="AV865" s="193"/>
      <c r="AW865" s="193"/>
      <c r="AX865" s="193"/>
      <c r="AY865" s="193"/>
      <c r="AZ865" s="193"/>
      <c r="BA865" s="193"/>
      <c r="BB865" s="193"/>
      <c r="BC865" s="193"/>
      <c r="BD865" s="193"/>
      <c r="BE865" s="315"/>
      <c r="BF865" s="315"/>
      <c r="BG865" s="315"/>
      <c r="BH865" s="315"/>
      <c r="BI865" s="315"/>
      <c r="BJ865" s="315"/>
      <c r="BK865" s="315"/>
    </row>
    <row r="866" spans="1:63" x14ac:dyDescent="0.25">
      <c r="A866" s="135">
        <v>1</v>
      </c>
      <c r="B866" s="184" t="s">
        <v>5770</v>
      </c>
      <c r="C866" s="48" t="s">
        <v>3050</v>
      </c>
      <c r="D866" s="223">
        <v>3.3077206999999999E-3</v>
      </c>
      <c r="E866" s="223">
        <v>1.2709768000000001E-3</v>
      </c>
      <c r="F866" s="223">
        <v>4.3215080000000002E-4</v>
      </c>
      <c r="G866" s="223">
        <v>4.0119418999999996E-6</v>
      </c>
      <c r="H866" s="223">
        <v>5.5493734999999998E-6</v>
      </c>
      <c r="I866" s="223">
        <v>5.6202015000000003E-5</v>
      </c>
      <c r="J866" s="223">
        <v>8.9136575999999997E-5</v>
      </c>
      <c r="K866" s="223">
        <v>1.4853722999999999E-7</v>
      </c>
      <c r="L866" s="223">
        <v>7.0446952E-6</v>
      </c>
      <c r="M866" s="223">
        <v>1.4425E-3</v>
      </c>
      <c r="N866" s="223">
        <v>0</v>
      </c>
      <c r="O866" s="223">
        <v>0</v>
      </c>
      <c r="P866" s="227">
        <f t="shared" si="119"/>
        <v>9.4146429629629637E-3</v>
      </c>
      <c r="Q866" s="238">
        <v>0.14457633</v>
      </c>
      <c r="R866" s="117">
        <v>0.13126323000000001</v>
      </c>
      <c r="S866" s="117">
        <v>1.140506E-2</v>
      </c>
      <c r="T866" s="117">
        <v>1.3325864999999999E-7</v>
      </c>
      <c r="U866" s="117">
        <v>3.8586768000000002E-4</v>
      </c>
      <c r="V866" s="117">
        <v>2.0997457000000001E-4</v>
      </c>
      <c r="W866" s="117">
        <v>1.3120714999999999E-3</v>
      </c>
      <c r="X866" s="257">
        <f t="shared" si="120"/>
        <v>8.7709819843471005E-4</v>
      </c>
      <c r="Y866" s="257">
        <f t="shared" si="121"/>
        <v>3.6567444683100001E-4</v>
      </c>
      <c r="Z866" s="257">
        <f t="shared" si="122"/>
        <v>1.8321889255270998E-4</v>
      </c>
      <c r="AA866" s="257">
        <f t="shared" si="123"/>
        <v>3.28204859051E-4</v>
      </c>
      <c r="AB866" s="257">
        <v>2.6096965000000001E-4</v>
      </c>
      <c r="AC866" s="257">
        <v>6.6992914000000002E-8</v>
      </c>
      <c r="AD866" s="257">
        <v>4.4744189000000003E-6</v>
      </c>
      <c r="AE866" s="257">
        <v>5.6865427E-8</v>
      </c>
      <c r="AF866" s="257">
        <v>9.9741791999999999E-5</v>
      </c>
      <c r="AG866" s="257">
        <v>3.6472759E-7</v>
      </c>
      <c r="AH866" s="257">
        <v>1.7080679999999999E-4</v>
      </c>
      <c r="AI866" s="257">
        <v>6.3605084000000001E-7</v>
      </c>
      <c r="AJ866" s="257">
        <v>1.9286439999999999E-8</v>
      </c>
      <c r="AK866" s="257">
        <v>3.8764594E-7</v>
      </c>
      <c r="AL866" s="257">
        <v>4.7571590000000002E-9</v>
      </c>
      <c r="AM866" s="257">
        <v>2.2493710000000001E-11</v>
      </c>
      <c r="AN866" s="257">
        <v>5.2693118000000001E-7</v>
      </c>
      <c r="AO866" s="257">
        <v>7.3938350000000004E-7</v>
      </c>
      <c r="AP866" s="257">
        <v>1.0098015E-5</v>
      </c>
      <c r="AQ866" s="257">
        <v>2.1009050999999999E-8</v>
      </c>
      <c r="AR866" s="257">
        <v>3.2818384999999998E-4</v>
      </c>
      <c r="AT866" s="193"/>
      <c r="AU866" s="193"/>
      <c r="AV866" s="193"/>
      <c r="AW866" s="193"/>
      <c r="AX866" s="193"/>
      <c r="AY866" s="193"/>
      <c r="AZ866" s="193"/>
      <c r="BA866" s="193"/>
      <c r="BB866" s="193"/>
      <c r="BC866" s="193"/>
      <c r="BD866" s="193"/>
      <c r="BE866" s="315"/>
      <c r="BF866" s="315"/>
      <c r="BG866" s="315"/>
      <c r="BH866" s="315"/>
      <c r="BI866" s="315"/>
      <c r="BJ866" s="315"/>
      <c r="BK866" s="315"/>
    </row>
    <row r="867" spans="1:63" x14ac:dyDescent="0.25">
      <c r="A867" s="9"/>
      <c r="B867" s="184" t="s">
        <v>5770</v>
      </c>
      <c r="C867" s="25" t="s">
        <v>3051</v>
      </c>
      <c r="D867" s="193">
        <v>7.8930686999999999E-2</v>
      </c>
      <c r="E867" s="193">
        <v>5.3992229000000003E-2</v>
      </c>
      <c r="F867" s="193">
        <v>1.6740207E-2</v>
      </c>
      <c r="G867" s="193">
        <v>5.9025090000000004E-4</v>
      </c>
      <c r="H867" s="193">
        <v>1.6867170999999999E-4</v>
      </c>
      <c r="I867" s="193">
        <v>3.9294880999999997E-3</v>
      </c>
      <c r="J867" s="193">
        <v>1.2603776E-3</v>
      </c>
      <c r="K867" s="193">
        <v>2.7764481E-5</v>
      </c>
      <c r="L867" s="193">
        <v>2.2216980999999998E-3</v>
      </c>
      <c r="M867" s="193">
        <v>0</v>
      </c>
      <c r="N867" s="193">
        <v>0</v>
      </c>
      <c r="O867" s="193">
        <v>0</v>
      </c>
      <c r="P867" s="199">
        <f t="shared" si="119"/>
        <v>0.39994243703703702</v>
      </c>
      <c r="Q867" s="240">
        <v>5.4237400999999998</v>
      </c>
      <c r="R867" s="99">
        <v>4.9080143999999999</v>
      </c>
      <c r="S867" s="99">
        <v>0.3529176</v>
      </c>
      <c r="T867" s="99">
        <v>2.9366E-5</v>
      </c>
      <c r="U867" s="99">
        <v>0.10097</v>
      </c>
      <c r="V867" s="99">
        <v>5.2417210000000004E-3</v>
      </c>
      <c r="W867" s="99">
        <v>5.6566999999999999E-2</v>
      </c>
      <c r="X867" s="241">
        <f t="shared" si="120"/>
        <v>3.6464357782974501E-2</v>
      </c>
      <c r="Y867" s="241">
        <f t="shared" si="121"/>
        <v>1.577438375993E-2</v>
      </c>
      <c r="Z867" s="241">
        <f t="shared" si="122"/>
        <v>8.4122400076444993E-3</v>
      </c>
      <c r="AA867" s="241">
        <f t="shared" si="123"/>
        <v>1.2277734015399999E-2</v>
      </c>
      <c r="AB867" s="258">
        <v>1.1086212999999999E-2</v>
      </c>
      <c r="AC867" s="258">
        <v>2.1028829E-6</v>
      </c>
      <c r="AD867" s="258">
        <v>1.1197373999999999E-3</v>
      </c>
      <c r="AE867" s="258">
        <v>8.5100702999999997E-7</v>
      </c>
      <c r="AF867" s="258">
        <v>3.5542684999999999E-3</v>
      </c>
      <c r="AG867" s="258">
        <v>1.1210969999999999E-5</v>
      </c>
      <c r="AH867" s="258">
        <v>7.2561656000000004E-3</v>
      </c>
      <c r="AI867" s="258">
        <v>2.7876478999999999E-5</v>
      </c>
      <c r="AJ867" s="258">
        <v>4.3572494E-6</v>
      </c>
      <c r="AK867" s="258">
        <v>2.7250622999999999E-5</v>
      </c>
      <c r="AL867" s="258">
        <v>5.7639910999999995E-7</v>
      </c>
      <c r="AM867" s="258">
        <v>3.1721345000000001E-9</v>
      </c>
      <c r="AN867" s="258">
        <v>4.8668882000000002E-4</v>
      </c>
      <c r="AO867" s="258">
        <v>8.8654884999999996E-5</v>
      </c>
      <c r="AP867" s="258">
        <v>5.2066677999999995E-4</v>
      </c>
      <c r="AQ867" s="258">
        <v>7.9770154000000008E-6</v>
      </c>
      <c r="AR867" s="258">
        <v>1.2269756999999999E-2</v>
      </c>
      <c r="AT867" s="193"/>
      <c r="AU867" s="193"/>
      <c r="AV867" s="193"/>
      <c r="AW867" s="193"/>
      <c r="AX867" s="193"/>
      <c r="AY867" s="193"/>
      <c r="AZ867" s="193"/>
      <c r="BA867" s="193"/>
      <c r="BB867" s="193"/>
      <c r="BC867" s="193"/>
      <c r="BD867" s="193"/>
      <c r="BE867" s="315"/>
      <c r="BF867" s="315"/>
      <c r="BG867" s="315"/>
      <c r="BH867" s="315"/>
      <c r="BI867" s="315"/>
      <c r="BJ867" s="315"/>
      <c r="BK867" s="315"/>
    </row>
    <row r="868" spans="1:63" x14ac:dyDescent="0.25">
      <c r="A868" s="9"/>
      <c r="B868" s="184" t="s">
        <v>5770</v>
      </c>
      <c r="C868" s="25" t="s">
        <v>3052</v>
      </c>
      <c r="D868" s="193">
        <v>0.17025303</v>
      </c>
      <c r="E868" s="193">
        <v>0.13545757</v>
      </c>
      <c r="F868" s="193">
        <v>2.2837986000000001E-2</v>
      </c>
      <c r="G868" s="193">
        <v>1.4863004E-3</v>
      </c>
      <c r="H868" s="193">
        <v>4.7089343000000002E-4</v>
      </c>
      <c r="I868" s="193">
        <v>2.8640966999999998E-3</v>
      </c>
      <c r="J868" s="193">
        <v>3.5468724000000001E-3</v>
      </c>
      <c r="K868" s="193">
        <v>5.8647365999999997E-5</v>
      </c>
      <c r="L868" s="193">
        <v>3.5306628999999998E-3</v>
      </c>
      <c r="M868" s="193">
        <v>0</v>
      </c>
      <c r="N868" s="193">
        <v>0</v>
      </c>
      <c r="O868" s="193">
        <v>0</v>
      </c>
      <c r="P868" s="199">
        <f t="shared" si="119"/>
        <v>1.0033894074074072</v>
      </c>
      <c r="Q868" s="240">
        <v>15.97462</v>
      </c>
      <c r="R868" s="99">
        <v>14.378337</v>
      </c>
      <c r="S868" s="99">
        <v>1.0265359999999999</v>
      </c>
      <c r="T868" s="99">
        <v>4.2203999999999998E-5</v>
      </c>
      <c r="U868" s="99">
        <v>0.21973000000000001</v>
      </c>
      <c r="V868" s="99">
        <v>1.4974889999999999E-2</v>
      </c>
      <c r="W868" s="99">
        <v>0.33500000000000002</v>
      </c>
      <c r="X868" s="241">
        <f t="shared" si="120"/>
        <v>9.1445174859053791E-2</v>
      </c>
      <c r="Y868" s="241">
        <f t="shared" si="121"/>
        <v>3.4334347940099992E-2</v>
      </c>
      <c r="Z868" s="241">
        <f t="shared" si="122"/>
        <v>2.1135982472953802E-2</v>
      </c>
      <c r="AA868" s="241">
        <f t="shared" si="123"/>
        <v>3.5974844446E-2</v>
      </c>
      <c r="AB868" s="258">
        <v>2.7812885999999998E-2</v>
      </c>
      <c r="AC868" s="258">
        <v>8.9800736999999997E-6</v>
      </c>
      <c r="AD868" s="258">
        <v>1.5443706E-3</v>
      </c>
      <c r="AE868" s="258">
        <v>1.9624824E-6</v>
      </c>
      <c r="AF868" s="258">
        <v>4.9374937000000001E-3</v>
      </c>
      <c r="AG868" s="258">
        <v>2.8655083999999999E-5</v>
      </c>
      <c r="AH868" s="258">
        <v>1.8203691000000001E-2</v>
      </c>
      <c r="AI868" s="258">
        <v>3.6691930999999998E-5</v>
      </c>
      <c r="AJ868" s="258">
        <v>1.130835E-5</v>
      </c>
      <c r="AK868" s="258">
        <v>7.4866019999999999E-5</v>
      </c>
      <c r="AL868" s="258">
        <v>1.3476774999999999E-6</v>
      </c>
      <c r="AM868" s="258">
        <v>7.0744538000000001E-9</v>
      </c>
      <c r="AN868" s="258">
        <v>6.1110185000000003E-4</v>
      </c>
      <c r="AO868" s="258">
        <v>3.3184357000000001E-4</v>
      </c>
      <c r="AP868" s="258">
        <v>1.865125E-3</v>
      </c>
      <c r="AQ868" s="258">
        <v>1.4296446E-5</v>
      </c>
      <c r="AR868" s="258">
        <v>3.5960548000000002E-2</v>
      </c>
      <c r="AT868" s="193"/>
      <c r="AU868" s="193"/>
      <c r="AV868" s="193"/>
      <c r="AW868" s="193"/>
      <c r="AX868" s="193"/>
      <c r="AY868" s="193"/>
      <c r="AZ868" s="193"/>
      <c r="BA868" s="193"/>
      <c r="BB868" s="193"/>
      <c r="BC868" s="193"/>
      <c r="BD868" s="193"/>
      <c r="BE868" s="315"/>
      <c r="BF868" s="315"/>
      <c r="BG868" s="315"/>
      <c r="BH868" s="315"/>
      <c r="BI868" s="315"/>
      <c r="BJ868" s="315"/>
      <c r="BK868" s="315"/>
    </row>
    <row r="869" spans="1:63" x14ac:dyDescent="0.25">
      <c r="A869" s="9"/>
      <c r="B869" s="184" t="s">
        <v>5770</v>
      </c>
      <c r="C869" s="25" t="s">
        <v>3053</v>
      </c>
      <c r="D869" s="193">
        <v>0.10640839000000001</v>
      </c>
      <c r="E869" s="193">
        <v>6.5187440999999999E-2</v>
      </c>
      <c r="F869" s="193">
        <v>3.2637092999999999E-2</v>
      </c>
      <c r="G869" s="193">
        <v>9.4424524000000004E-4</v>
      </c>
      <c r="H869" s="193">
        <v>2.7153940999999999E-4</v>
      </c>
      <c r="I869" s="193">
        <v>3.0099831E-3</v>
      </c>
      <c r="J869" s="193">
        <v>1.4447549E-3</v>
      </c>
      <c r="K869" s="193">
        <v>2.2786617999999999E-5</v>
      </c>
      <c r="L869" s="193">
        <v>2.8905475E-3</v>
      </c>
      <c r="M869" s="193">
        <v>0</v>
      </c>
      <c r="N869" s="193">
        <v>0</v>
      </c>
      <c r="O869" s="193">
        <v>0</v>
      </c>
      <c r="P869" s="199">
        <f t="shared" si="119"/>
        <v>0.48286993333333328</v>
      </c>
      <c r="Q869" s="240">
        <v>6.8244718000000004</v>
      </c>
      <c r="R869" s="99">
        <v>6.0329199999999998</v>
      </c>
      <c r="S869" s="99">
        <v>0.58727200000000002</v>
      </c>
      <c r="T869" s="99">
        <v>3.0598000000000001E-5</v>
      </c>
      <c r="U869" s="99">
        <v>0.10949</v>
      </c>
      <c r="V869" s="99">
        <v>9.4421799999999997E-3</v>
      </c>
      <c r="W869" s="99">
        <v>8.5317000000000004E-2</v>
      </c>
      <c r="X869" s="241">
        <f t="shared" si="120"/>
        <v>4.6661615751279605E-2</v>
      </c>
      <c r="Y869" s="241">
        <f t="shared" si="121"/>
        <v>2.1159825540300003E-2</v>
      </c>
      <c r="Z869" s="241">
        <f t="shared" si="122"/>
        <v>1.0408612854479599E-2</v>
      </c>
      <c r="AA869" s="241">
        <f t="shared" si="123"/>
        <v>1.5093177356500001E-2</v>
      </c>
      <c r="AB869" s="258">
        <v>1.3384857E-2</v>
      </c>
      <c r="AC869" s="258">
        <v>2.5152735999999998E-6</v>
      </c>
      <c r="AD869" s="258">
        <v>9.5907494000000001E-4</v>
      </c>
      <c r="AE869" s="258">
        <v>2.4534767000000001E-6</v>
      </c>
      <c r="AF869" s="258">
        <v>6.7922162000000003E-3</v>
      </c>
      <c r="AG869" s="258">
        <v>1.8708649999999999E-5</v>
      </c>
      <c r="AH869" s="258">
        <v>8.7606742000000005E-3</v>
      </c>
      <c r="AI869" s="258">
        <v>5.2546963999999998E-5</v>
      </c>
      <c r="AJ869" s="258">
        <v>7.3449796999999996E-6</v>
      </c>
      <c r="AK869" s="258">
        <v>2.6987204999999998E-5</v>
      </c>
      <c r="AL869" s="258">
        <v>8.4902979000000001E-7</v>
      </c>
      <c r="AM869" s="258">
        <v>4.1959896E-9</v>
      </c>
      <c r="AN869" s="258">
        <v>5.0303128999999995E-4</v>
      </c>
      <c r="AO869" s="258">
        <v>3.2689505000000002E-4</v>
      </c>
      <c r="AP869" s="258">
        <v>7.3027993999999995E-4</v>
      </c>
      <c r="AQ869" s="258">
        <v>9.8203564999999994E-6</v>
      </c>
      <c r="AR869" s="258">
        <v>1.5083357E-2</v>
      </c>
      <c r="AT869" s="193"/>
      <c r="AU869" s="193"/>
      <c r="AV869" s="193"/>
      <c r="AW869" s="193"/>
      <c r="AX869" s="193"/>
      <c r="AY869" s="193"/>
      <c r="AZ869" s="193"/>
      <c r="BA869" s="193"/>
      <c r="BB869" s="193"/>
      <c r="BC869" s="193"/>
      <c r="BD869" s="193"/>
      <c r="BE869" s="315"/>
      <c r="BF869" s="315"/>
      <c r="BG869" s="315"/>
      <c r="BH869" s="315"/>
      <c r="BI869" s="315"/>
      <c r="BJ869" s="315"/>
      <c r="BK869" s="315"/>
    </row>
    <row r="870" spans="1:63" x14ac:dyDescent="0.25">
      <c r="A870" s="9"/>
      <c r="B870" s="184" t="s">
        <v>5770</v>
      </c>
      <c r="C870" s="25" t="s">
        <v>3054</v>
      </c>
      <c r="D870" s="193">
        <v>0.18398891000000001</v>
      </c>
      <c r="E870" s="193">
        <v>0.15237455999999999</v>
      </c>
      <c r="F870" s="193">
        <v>1.9310675999999999E-2</v>
      </c>
      <c r="G870" s="193">
        <v>1.0018869000000001E-3</v>
      </c>
      <c r="H870" s="193">
        <v>4.7236509000000001E-3</v>
      </c>
      <c r="I870" s="193">
        <v>2.3844069999999998E-3</v>
      </c>
      <c r="J870" s="193">
        <v>1.6503364E-3</v>
      </c>
      <c r="K870" s="193">
        <v>1.0460684E-4</v>
      </c>
      <c r="L870" s="193">
        <v>2.4387889999999998E-3</v>
      </c>
      <c r="M870" s="193">
        <v>0</v>
      </c>
      <c r="N870" s="193">
        <v>0</v>
      </c>
      <c r="O870" s="193">
        <v>0</v>
      </c>
      <c r="P870" s="199">
        <f t="shared" si="119"/>
        <v>1.1287004444444444</v>
      </c>
      <c r="Q870" s="240">
        <v>12.829409999999999</v>
      </c>
      <c r="R870" s="99">
        <v>11.204338999999999</v>
      </c>
      <c r="S870" s="99">
        <v>1.3127519999999999</v>
      </c>
      <c r="T870" s="99">
        <v>1.4793999999999999E-5</v>
      </c>
      <c r="U870" s="99">
        <v>7.6271000000000005E-2</v>
      </c>
      <c r="V870" s="99">
        <v>8.48374E-3</v>
      </c>
      <c r="W870" s="99">
        <v>0.22755</v>
      </c>
      <c r="X870" s="241">
        <f t="shared" si="120"/>
        <v>8.5963844405787193E-2</v>
      </c>
      <c r="Y870" s="241">
        <f t="shared" si="121"/>
        <v>3.6870301086300003E-2</v>
      </c>
      <c r="Z870" s="241">
        <f t="shared" si="122"/>
        <v>2.1043197507087198E-2</v>
      </c>
      <c r="AA870" s="241">
        <f t="shared" si="123"/>
        <v>2.8050345812399999E-2</v>
      </c>
      <c r="AB870" s="258">
        <v>3.1286853000000003E-2</v>
      </c>
      <c r="AC870" s="258">
        <v>1.8956545E-6</v>
      </c>
      <c r="AD870" s="258">
        <v>1.2143067999999999E-3</v>
      </c>
      <c r="AE870" s="258">
        <v>2.6294987999999999E-6</v>
      </c>
      <c r="AF870" s="258">
        <v>4.3323370000000003E-3</v>
      </c>
      <c r="AG870" s="258">
        <v>3.2279132999999998E-5</v>
      </c>
      <c r="AH870" s="258">
        <v>2.0476508000000001E-2</v>
      </c>
      <c r="AI870" s="258">
        <v>3.0720699999999999E-5</v>
      </c>
      <c r="AJ870" s="258">
        <v>8.4638820999999994E-6</v>
      </c>
      <c r="AK870" s="258">
        <v>1.0351927E-5</v>
      </c>
      <c r="AL870" s="258">
        <v>1.2588807999999999E-6</v>
      </c>
      <c r="AM870" s="258">
        <v>2.9411872000000002E-9</v>
      </c>
      <c r="AN870" s="258">
        <v>2.4983340000000001E-4</v>
      </c>
      <c r="AO870" s="258">
        <v>8.6205595999999996E-5</v>
      </c>
      <c r="AP870" s="258">
        <v>1.7985218E-4</v>
      </c>
      <c r="AQ870" s="258">
        <v>8.2098123999999998E-6</v>
      </c>
      <c r="AR870" s="258">
        <v>2.8042135999999999E-2</v>
      </c>
      <c r="AT870" s="193"/>
      <c r="AU870" s="193"/>
      <c r="AV870" s="193"/>
      <c r="AW870" s="193"/>
      <c r="AX870" s="193"/>
      <c r="AY870" s="193"/>
      <c r="AZ870" s="193"/>
      <c r="BA870" s="193"/>
      <c r="BB870" s="193"/>
      <c r="BC870" s="193"/>
      <c r="BD870" s="193"/>
      <c r="BE870" s="315"/>
      <c r="BF870" s="315"/>
      <c r="BG870" s="315"/>
      <c r="BH870" s="315"/>
      <c r="BI870" s="315"/>
      <c r="BJ870" s="315"/>
      <c r="BK870" s="315"/>
    </row>
    <row r="871" spans="1:63" x14ac:dyDescent="0.25">
      <c r="A871" s="9"/>
      <c r="B871" s="184" t="s">
        <v>5770</v>
      </c>
      <c r="C871" s="25" t="s">
        <v>3055</v>
      </c>
      <c r="D871" s="193">
        <v>3.5983503E-2</v>
      </c>
      <c r="E871" s="193">
        <v>2.8972551999999999E-2</v>
      </c>
      <c r="F871" s="193">
        <v>3.7090304E-3</v>
      </c>
      <c r="G871" s="193">
        <v>2.5454440999999998E-4</v>
      </c>
      <c r="H871" s="193">
        <v>7.1915160000000003E-5</v>
      </c>
      <c r="I871" s="193">
        <v>9.8130352000000008E-4</v>
      </c>
      <c r="J871" s="193">
        <v>3.5093238999999999E-4</v>
      </c>
      <c r="K871" s="193">
        <v>8.8598947999999994E-6</v>
      </c>
      <c r="L871" s="193">
        <v>1.6343651000000001E-3</v>
      </c>
      <c r="M871" s="193">
        <v>0</v>
      </c>
      <c r="N871" s="193">
        <v>0</v>
      </c>
      <c r="O871" s="193">
        <v>0</v>
      </c>
      <c r="P871" s="199">
        <f t="shared" si="119"/>
        <v>0.21461149629629628</v>
      </c>
      <c r="Q871" s="240">
        <v>1.4529018</v>
      </c>
      <c r="R871" s="99">
        <v>1.1140237</v>
      </c>
      <c r="S871" s="99">
        <v>0.24500559999999999</v>
      </c>
      <c r="T871" s="99">
        <v>1.2469E-5</v>
      </c>
      <c r="U871" s="99">
        <v>3.8177000000000003E-2</v>
      </c>
      <c r="V871" s="99">
        <v>2.0980399999999998E-3</v>
      </c>
      <c r="W871" s="99">
        <v>5.3585000000000001E-2</v>
      </c>
      <c r="X871" s="241">
        <f t="shared" si="120"/>
        <v>1.594913404472521E-2</v>
      </c>
      <c r="Y871" s="241">
        <f t="shared" si="121"/>
        <v>7.6255763226300002E-3</v>
      </c>
      <c r="Z871" s="241">
        <f t="shared" si="122"/>
        <v>5.5310295739952097E-3</v>
      </c>
      <c r="AA871" s="241">
        <f t="shared" si="123"/>
        <v>2.7925281481E-3</v>
      </c>
      <c r="AB871" s="258">
        <v>5.9489438000000002E-3</v>
      </c>
      <c r="AC871" s="258">
        <v>4.5366273999999999E-7</v>
      </c>
      <c r="AD871" s="258">
        <v>3.7260432999999999E-4</v>
      </c>
      <c r="AE871" s="258">
        <v>4.1447869E-7</v>
      </c>
      <c r="AF871" s="258">
        <v>1.2952292E-3</v>
      </c>
      <c r="AG871" s="258">
        <v>7.9308511999999997E-6</v>
      </c>
      <c r="AH871" s="258">
        <v>3.8937045000000002E-3</v>
      </c>
      <c r="AI871" s="258">
        <v>5.7117190000000002E-6</v>
      </c>
      <c r="AJ871" s="258">
        <v>2.1788263999999998E-6</v>
      </c>
      <c r="AK871" s="258">
        <v>2.2350175000000002E-6</v>
      </c>
      <c r="AL871" s="258">
        <v>2.8026100000000002E-7</v>
      </c>
      <c r="AM871" s="258">
        <v>9.0009520999999999E-10</v>
      </c>
      <c r="AN871" s="258">
        <v>1.6649347E-4</v>
      </c>
      <c r="AO871" s="258">
        <v>8.1515983000000002E-4</v>
      </c>
      <c r="AP871" s="258">
        <v>6.4526505000000003E-4</v>
      </c>
      <c r="AQ871" s="258">
        <v>5.8861480999999998E-6</v>
      </c>
      <c r="AR871" s="258">
        <v>2.7866420000000002E-3</v>
      </c>
      <c r="AT871" s="193"/>
      <c r="AU871" s="193"/>
      <c r="AV871" s="193"/>
      <c r="AW871" s="193"/>
      <c r="AX871" s="193"/>
      <c r="AY871" s="193"/>
      <c r="AZ871" s="193"/>
      <c r="BA871" s="193"/>
      <c r="BB871" s="193"/>
      <c r="BC871" s="193"/>
      <c r="BD871" s="193"/>
      <c r="BE871" s="315"/>
      <c r="BF871" s="315"/>
      <c r="BG871" s="315"/>
      <c r="BH871" s="315"/>
      <c r="BI871" s="315"/>
      <c r="BJ871" s="315"/>
      <c r="BK871" s="315"/>
    </row>
    <row r="872" spans="1:63" x14ac:dyDescent="0.25">
      <c r="A872" s="9"/>
      <c r="B872" s="185" t="s">
        <v>5970</v>
      </c>
      <c r="C872" s="25" t="s">
        <v>3056</v>
      </c>
      <c r="D872" s="193">
        <v>19.795399</v>
      </c>
      <c r="E872" s="193">
        <v>16.453133000000001</v>
      </c>
      <c r="F872" s="193">
        <v>2.1097209000000001</v>
      </c>
      <c r="G872" s="193">
        <v>9.9914929999999999E-2</v>
      </c>
      <c r="H872" s="193">
        <v>3.6395737999999997E-2</v>
      </c>
      <c r="I872" s="193">
        <v>0.40883788999999998</v>
      </c>
      <c r="J872" s="193">
        <v>0.13099109</v>
      </c>
      <c r="K872" s="193">
        <v>3.8016997999999998E-3</v>
      </c>
      <c r="L872" s="193">
        <v>0.55260348000000004</v>
      </c>
      <c r="M872" s="193">
        <v>0</v>
      </c>
      <c r="N872" s="193">
        <v>0</v>
      </c>
      <c r="O872" s="193">
        <v>0</v>
      </c>
      <c r="P872" s="199">
        <f t="shared" si="119"/>
        <v>121.87505925925926</v>
      </c>
      <c r="Q872" s="240">
        <v>802.11712999999997</v>
      </c>
      <c r="R872" s="99">
        <v>583.47983999999997</v>
      </c>
      <c r="S872" s="99">
        <v>171.87520000000001</v>
      </c>
      <c r="T872" s="99">
        <v>2.8673000000000001E-3</v>
      </c>
      <c r="U872" s="99">
        <v>5.9798999999999998</v>
      </c>
      <c r="V872" s="99">
        <v>0.60132799999999997</v>
      </c>
      <c r="W872" s="99">
        <v>40.177999999999997</v>
      </c>
      <c r="X872" s="241">
        <f t="shared" si="120"/>
        <v>7.9621834702929393</v>
      </c>
      <c r="Y872" s="241">
        <f t="shared" si="121"/>
        <v>4.0991366203000004</v>
      </c>
      <c r="Z872" s="241">
        <f t="shared" si="122"/>
        <v>2.4019451796929392</v>
      </c>
      <c r="AA872" s="241">
        <f t="shared" si="123"/>
        <v>1.4611016702999999</v>
      </c>
      <c r="AB872" s="258">
        <v>3.3783283000000002</v>
      </c>
      <c r="AC872" s="258">
        <v>2.4869775999999998E-4</v>
      </c>
      <c r="AD872" s="258">
        <v>0.17909526000000001</v>
      </c>
      <c r="AE872" s="258">
        <v>2.4096883999999999E-4</v>
      </c>
      <c r="AF872" s="258">
        <v>0.53558665000000005</v>
      </c>
      <c r="AG872" s="258">
        <v>5.6367437000000003E-3</v>
      </c>
      <c r="AH872" s="258">
        <v>2.2111928000000001</v>
      </c>
      <c r="AI872" s="258">
        <v>3.2377029000000002E-3</v>
      </c>
      <c r="AJ872" s="258">
        <v>8.4562766000000002E-4</v>
      </c>
      <c r="AK872" s="258">
        <v>1.1150676E-3</v>
      </c>
      <c r="AL872" s="258">
        <v>1.1185439E-4</v>
      </c>
      <c r="AM872" s="258">
        <v>3.7014293999999998E-7</v>
      </c>
      <c r="AN872" s="258">
        <v>3.1329643999999997E-2</v>
      </c>
      <c r="AO872" s="258">
        <v>6.1216754999999998E-2</v>
      </c>
      <c r="AP872" s="258">
        <v>9.2895357999999997E-2</v>
      </c>
      <c r="AQ872" s="258">
        <v>1.7610703000000001E-3</v>
      </c>
      <c r="AR872" s="258">
        <v>1.4593406</v>
      </c>
      <c r="AT872" s="193"/>
      <c r="AU872" s="193"/>
      <c r="AV872" s="193"/>
      <c r="AW872" s="193"/>
      <c r="AX872" s="193"/>
      <c r="AY872" s="193"/>
      <c r="AZ872" s="193"/>
      <c r="BA872" s="193"/>
      <c r="BB872" s="193"/>
      <c r="BC872" s="193"/>
      <c r="BD872" s="193"/>
      <c r="BE872" s="315"/>
      <c r="BF872" s="315"/>
      <c r="BG872" s="315"/>
      <c r="BH872" s="315"/>
      <c r="BI872" s="315"/>
      <c r="BJ872" s="315"/>
      <c r="BK872" s="315"/>
    </row>
    <row r="873" spans="1:63" x14ac:dyDescent="0.25">
      <c r="A873" s="45" t="s">
        <v>4127</v>
      </c>
      <c r="B873" s="45"/>
      <c r="C873" s="43"/>
      <c r="D873" s="199"/>
      <c r="E873" s="199"/>
      <c r="F873" s="199"/>
      <c r="G873" s="199"/>
      <c r="H873" s="199"/>
      <c r="I873" s="199"/>
      <c r="J873" s="199"/>
      <c r="K873" s="199"/>
      <c r="L873" s="199"/>
      <c r="M873" s="199"/>
      <c r="N873" s="199"/>
      <c r="O873" s="199"/>
      <c r="P873" s="199"/>
      <c r="Q873" s="239"/>
      <c r="R873" s="97"/>
      <c r="S873" s="97"/>
      <c r="T873" s="97"/>
      <c r="U873" s="97"/>
      <c r="V873" s="97"/>
      <c r="W873" s="97"/>
      <c r="X873" s="259"/>
      <c r="Y873" s="259"/>
      <c r="Z873" s="259"/>
      <c r="AA873" s="258"/>
      <c r="AB873" s="258"/>
      <c r="AC873" s="258"/>
      <c r="AD873" s="258"/>
      <c r="AE873" s="258"/>
      <c r="AF873" s="258"/>
      <c r="AG873" s="258"/>
      <c r="AH873" s="258"/>
      <c r="AI873" s="258"/>
      <c r="AJ873" s="258"/>
      <c r="AK873" s="258"/>
      <c r="AL873" s="258"/>
      <c r="AM873" s="258"/>
      <c r="AN873" s="258"/>
      <c r="AO873" s="258"/>
      <c r="AP873" s="258"/>
      <c r="AQ873" s="258"/>
      <c r="AR873" s="258"/>
      <c r="AT873" s="193"/>
      <c r="AU873" s="193"/>
      <c r="AV873" s="193"/>
      <c r="AW873" s="193"/>
      <c r="AX873" s="193"/>
      <c r="AY873" s="193"/>
      <c r="AZ873" s="193"/>
      <c r="BA873" s="193"/>
      <c r="BB873" s="193"/>
      <c r="BC873" s="193"/>
      <c r="BD873" s="193"/>
      <c r="BE873" s="315"/>
      <c r="BF873" s="315"/>
      <c r="BG873" s="315"/>
      <c r="BH873" s="315"/>
      <c r="BI873" s="315"/>
      <c r="BJ873" s="315"/>
      <c r="BK873" s="315"/>
    </row>
    <row r="874" spans="1:63" x14ac:dyDescent="0.25">
      <c r="A874" s="43"/>
      <c r="B874" s="185" t="s">
        <v>1264</v>
      </c>
      <c r="C874" t="s">
        <v>1188</v>
      </c>
      <c r="D874" s="193">
        <v>1230435.7</v>
      </c>
      <c r="E874" s="193">
        <v>414483.48</v>
      </c>
      <c r="F874" s="193">
        <v>160302.29999999999</v>
      </c>
      <c r="G874" s="193">
        <v>50707.991000000002</v>
      </c>
      <c r="H874" s="193">
        <v>6498.3899000000001</v>
      </c>
      <c r="I874" s="193">
        <v>62811.976999999999</v>
      </c>
      <c r="J874" s="193">
        <v>29139.082999999999</v>
      </c>
      <c r="K874" s="193">
        <v>1076.4458</v>
      </c>
      <c r="L874" s="193">
        <v>505416.05</v>
      </c>
      <c r="M874" s="193">
        <v>0</v>
      </c>
      <c r="N874" s="193">
        <v>0</v>
      </c>
      <c r="O874" s="193">
        <v>0</v>
      </c>
      <c r="P874" s="199">
        <f>E874/0.135</f>
        <v>3070247.9999999995</v>
      </c>
      <c r="Q874" s="240">
        <v>49751213</v>
      </c>
      <c r="R874" s="99">
        <v>35598364</v>
      </c>
      <c r="S874" s="99">
        <v>5853680</v>
      </c>
      <c r="T874" s="99">
        <v>3154.7</v>
      </c>
      <c r="U874" s="99">
        <v>5383700</v>
      </c>
      <c r="V874" s="99">
        <v>67514.399999999994</v>
      </c>
      <c r="W874" s="99">
        <v>2844800</v>
      </c>
      <c r="X874" s="241">
        <f>SUM(Y874:AA874)</f>
        <v>473139.61898103997</v>
      </c>
      <c r="Y874" s="241">
        <f>SUM(AB874:AG874)</f>
        <v>257734.50020539999</v>
      </c>
      <c r="Z874" s="241">
        <f>SUM(AH874:AP874)</f>
        <v>124370.32777564001</v>
      </c>
      <c r="AA874" s="241">
        <f>SUM(AQ874:AR874)</f>
        <v>91034.790999999997</v>
      </c>
      <c r="AB874" s="258">
        <v>85095.036999999997</v>
      </c>
      <c r="AC874" s="258">
        <v>9.8280162000000004</v>
      </c>
      <c r="AD874" s="258">
        <v>118191.73</v>
      </c>
      <c r="AE874" s="258">
        <v>9.6617391999999995</v>
      </c>
      <c r="AF874" s="258">
        <v>54247.752</v>
      </c>
      <c r="AG874" s="258">
        <v>180.49144999999999</v>
      </c>
      <c r="AH874" s="258">
        <v>55700.673999999999</v>
      </c>
      <c r="AI874" s="258">
        <v>267.0129</v>
      </c>
      <c r="AJ874" s="258">
        <v>454.18216999999999</v>
      </c>
      <c r="AK874" s="258">
        <v>225.23002</v>
      </c>
      <c r="AL874" s="258">
        <v>69.026494999999997</v>
      </c>
      <c r="AM874" s="258">
        <v>0.23419064000000001</v>
      </c>
      <c r="AN874" s="258">
        <v>32348.867999999999</v>
      </c>
      <c r="AO874" s="258">
        <v>18367.433000000001</v>
      </c>
      <c r="AP874" s="258">
        <v>16937.667000000001</v>
      </c>
      <c r="AQ874" s="258">
        <v>1914.6010000000001</v>
      </c>
      <c r="AR874" s="258">
        <v>89120.19</v>
      </c>
      <c r="AT874" s="193"/>
      <c r="AU874" s="193"/>
      <c r="AV874" s="193"/>
      <c r="AW874" s="193"/>
      <c r="AX874" s="193"/>
      <c r="AY874" s="193"/>
      <c r="AZ874" s="193"/>
      <c r="BA874" s="193"/>
      <c r="BB874" s="193"/>
      <c r="BC874" s="193"/>
      <c r="BD874" s="193"/>
      <c r="BE874" s="315"/>
      <c r="BF874" s="315"/>
      <c r="BG874" s="315"/>
      <c r="BH874" s="315"/>
      <c r="BI874" s="315"/>
      <c r="BJ874" s="315"/>
      <c r="BK874" s="315"/>
    </row>
    <row r="875" spans="1:63" x14ac:dyDescent="0.25">
      <c r="A875" s="45" t="s">
        <v>466</v>
      </c>
      <c r="B875" s="45"/>
      <c r="C875" s="9"/>
      <c r="D875" s="195"/>
      <c r="E875" s="195"/>
      <c r="F875" s="195"/>
      <c r="G875" s="195"/>
      <c r="H875" s="195"/>
      <c r="I875" s="195"/>
      <c r="J875" s="195"/>
      <c r="K875" s="195"/>
      <c r="L875" s="195"/>
      <c r="M875" s="195"/>
      <c r="N875" s="195"/>
      <c r="O875" s="195"/>
      <c r="P875" s="195"/>
      <c r="Q875" s="239"/>
      <c r="R875" s="97"/>
      <c r="S875" s="97"/>
      <c r="T875" s="97"/>
      <c r="U875" s="97"/>
      <c r="V875" s="97"/>
      <c r="W875" s="97"/>
      <c r="X875" s="259"/>
      <c r="Y875" s="259"/>
      <c r="Z875" s="259"/>
      <c r="AA875" s="258"/>
      <c r="AB875" s="258"/>
      <c r="AC875" s="258"/>
      <c r="AD875" s="258"/>
      <c r="AE875" s="258"/>
      <c r="AF875" s="258"/>
      <c r="AG875" s="258"/>
      <c r="AH875" s="258"/>
      <c r="AI875" s="258"/>
      <c r="AJ875" s="258"/>
      <c r="AK875" s="258"/>
      <c r="AL875" s="258"/>
      <c r="AM875" s="258"/>
      <c r="AN875" s="258"/>
      <c r="AO875" s="258"/>
      <c r="AP875" s="258"/>
      <c r="AQ875" s="258"/>
      <c r="AR875" s="258"/>
      <c r="AT875" s="193"/>
      <c r="AU875" s="193"/>
      <c r="AV875" s="193"/>
      <c r="AW875" s="193"/>
      <c r="AX875" s="193"/>
      <c r="AY875" s="193"/>
      <c r="AZ875" s="193"/>
      <c r="BA875" s="193"/>
      <c r="BB875" s="193"/>
      <c r="BC875" s="193"/>
      <c r="BD875" s="193"/>
      <c r="BE875" s="315"/>
      <c r="BF875" s="315"/>
      <c r="BG875" s="315"/>
      <c r="BH875" s="315"/>
      <c r="BI875" s="315"/>
      <c r="BJ875" s="315"/>
      <c r="BK875" s="315"/>
    </row>
    <row r="876" spans="1:63" x14ac:dyDescent="0.25">
      <c r="A876" s="43"/>
      <c r="B876" s="184" t="s">
        <v>5770</v>
      </c>
      <c r="C876" s="25" t="s">
        <v>6856</v>
      </c>
      <c r="D876" s="193">
        <v>0.23145806999999999</v>
      </c>
      <c r="E876" s="193">
        <v>5.5911279000000001E-2</v>
      </c>
      <c r="F876" s="193">
        <v>1.3916097000000001E-2</v>
      </c>
      <c r="G876" s="193">
        <v>1.7120826E-3</v>
      </c>
      <c r="H876" s="193">
        <v>9.7428604000000005E-4</v>
      </c>
      <c r="I876" s="193">
        <v>1.8759932999999999E-3</v>
      </c>
      <c r="J876" s="193">
        <v>5.6611101E-3</v>
      </c>
      <c r="K876" s="193">
        <v>9.2991954000000001E-5</v>
      </c>
      <c r="L876" s="193">
        <v>0.15131422999999999</v>
      </c>
      <c r="M876" s="193">
        <v>0</v>
      </c>
      <c r="N876" s="193">
        <v>0</v>
      </c>
      <c r="O876" s="193">
        <v>0</v>
      </c>
      <c r="P876" s="199">
        <f t="shared" ref="P876:P892" si="124">E876/0.135</f>
        <v>0.41415762222222219</v>
      </c>
      <c r="Q876" s="240">
        <v>10.839143</v>
      </c>
      <c r="R876" s="99">
        <v>9.6540952000000004</v>
      </c>
      <c r="S876" s="99">
        <v>0.99007999999999996</v>
      </c>
      <c r="T876" s="99">
        <v>6.1406000000000001E-6</v>
      </c>
      <c r="U876" s="99">
        <v>5.5691999999999998E-2</v>
      </c>
      <c r="V876" s="99">
        <v>1.540966E-2</v>
      </c>
      <c r="W876" s="99">
        <v>0.12386</v>
      </c>
      <c r="X876" s="241">
        <f t="shared" ref="X876:X892" si="125">SUM(Y876:AA876)</f>
        <v>4.87551532373574E-2</v>
      </c>
      <c r="Y876" s="241">
        <f t="shared" ref="Y876:Y892" si="126">SUM(AB876:AG876)</f>
        <v>1.6431300686099999E-2</v>
      </c>
      <c r="Z876" s="241">
        <f t="shared" ref="Z876:Z892" si="127">SUM(AH876:AP876)</f>
        <v>8.1382194722574002E-3</v>
      </c>
      <c r="AA876" s="241">
        <f t="shared" ref="AA876:AA892" si="128">SUM(AQ876:AR876)</f>
        <v>2.4185633078999999E-2</v>
      </c>
      <c r="AB876" s="258">
        <v>1.1479834E-2</v>
      </c>
      <c r="AC876" s="258">
        <v>2.3553975000000002E-6</v>
      </c>
      <c r="AD876" s="258">
        <v>1.7407064E-3</v>
      </c>
      <c r="AE876" s="258">
        <v>1.0842895999999999E-6</v>
      </c>
      <c r="AF876" s="258">
        <v>3.1797771E-3</v>
      </c>
      <c r="AG876" s="258">
        <v>2.7543498999999999E-5</v>
      </c>
      <c r="AH876" s="258">
        <v>7.5130843999999999E-3</v>
      </c>
      <c r="AI876" s="258">
        <v>2.2748935000000001E-5</v>
      </c>
      <c r="AJ876" s="258">
        <v>1.3362293999999999E-5</v>
      </c>
      <c r="AK876" s="258">
        <v>1.3452947E-5</v>
      </c>
      <c r="AL876" s="258">
        <v>1.5380902999999999E-6</v>
      </c>
      <c r="AM876" s="258">
        <v>4.9239573999999996E-9</v>
      </c>
      <c r="AN876" s="258">
        <v>1.6434918000000001E-4</v>
      </c>
      <c r="AO876" s="258">
        <v>9.8217071999999995E-5</v>
      </c>
      <c r="AP876" s="258">
        <v>3.1146162999999999E-4</v>
      </c>
      <c r="AQ876" s="258">
        <v>1.1753079E-5</v>
      </c>
      <c r="AR876" s="258">
        <v>2.4173879999999998E-2</v>
      </c>
      <c r="AT876" s="193"/>
      <c r="AU876" s="193"/>
      <c r="AV876" s="193"/>
      <c r="AW876" s="193"/>
      <c r="AX876" s="193"/>
      <c r="AY876" s="193"/>
      <c r="AZ876" s="193"/>
      <c r="BA876" s="193"/>
      <c r="BB876" s="193"/>
      <c r="BC876" s="193"/>
      <c r="BD876" s="193"/>
      <c r="BE876" s="315"/>
      <c r="BF876" s="315"/>
      <c r="BG876" s="315"/>
      <c r="BH876" s="315"/>
      <c r="BI876" s="315"/>
      <c r="BJ876" s="315"/>
      <c r="BK876" s="315"/>
    </row>
    <row r="877" spans="1:63" x14ac:dyDescent="0.25">
      <c r="A877" s="43"/>
      <c r="B877" s="184" t="s">
        <v>5770</v>
      </c>
      <c r="C877" s="25" t="s">
        <v>5260</v>
      </c>
      <c r="D877" s="193">
        <v>3.3068726999999999E-2</v>
      </c>
      <c r="E877" s="193">
        <v>2.8730887E-2</v>
      </c>
      <c r="F877" s="193">
        <v>2.9941913999999999E-3</v>
      </c>
      <c r="G877" s="193">
        <v>1.5340347E-4</v>
      </c>
      <c r="H877" s="193">
        <v>7.5055034000000005E-5</v>
      </c>
      <c r="I877" s="193">
        <v>4.7123974E-4</v>
      </c>
      <c r="J877" s="193">
        <v>2.3325639E-4</v>
      </c>
      <c r="K877" s="193">
        <v>6.3130855000000001E-6</v>
      </c>
      <c r="L877" s="193">
        <v>4.0438056999999997E-4</v>
      </c>
      <c r="M877" s="193">
        <v>0</v>
      </c>
      <c r="N877" s="193">
        <v>0</v>
      </c>
      <c r="O877" s="193">
        <v>0</v>
      </c>
      <c r="P877" s="199">
        <f t="shared" si="124"/>
        <v>0.21282138518518517</v>
      </c>
      <c r="Q877" s="240">
        <v>1.6745665999999999</v>
      </c>
      <c r="R877" s="99">
        <v>1.0793721999999999</v>
      </c>
      <c r="S877" s="99">
        <v>0.38034079999999998</v>
      </c>
      <c r="T877" s="99">
        <v>1.7609E-5</v>
      </c>
      <c r="U877" s="99">
        <v>0.12823000000000001</v>
      </c>
      <c r="V877" s="99">
        <v>1.304029E-3</v>
      </c>
      <c r="W877" s="99">
        <v>8.5302000000000003E-2</v>
      </c>
      <c r="X877" s="241">
        <f t="shared" si="125"/>
        <v>1.4235973193595101E-2</v>
      </c>
      <c r="Y877" s="241">
        <f t="shared" si="126"/>
        <v>6.8796032222100002E-3</v>
      </c>
      <c r="Z877" s="241">
        <f t="shared" si="127"/>
        <v>4.6561100517850994E-3</v>
      </c>
      <c r="AA877" s="241">
        <f t="shared" si="128"/>
        <v>2.7002599195999999E-3</v>
      </c>
      <c r="AB877" s="258">
        <v>5.8992617999999997E-3</v>
      </c>
      <c r="AC877" s="258">
        <v>4.9556928999999995E-7</v>
      </c>
      <c r="AD877" s="258">
        <v>2.3861725E-4</v>
      </c>
      <c r="AE877" s="258">
        <v>3.2616991999999999E-7</v>
      </c>
      <c r="AF877" s="258">
        <v>7.284514E-4</v>
      </c>
      <c r="AG877" s="258">
        <v>1.2451033E-5</v>
      </c>
      <c r="AH877" s="258">
        <v>3.8611942000000002E-3</v>
      </c>
      <c r="AI877" s="258">
        <v>4.6565877000000003E-6</v>
      </c>
      <c r="AJ877" s="258">
        <v>1.2243956999999999E-6</v>
      </c>
      <c r="AK877" s="258">
        <v>3.0360513999999999E-6</v>
      </c>
      <c r="AL877" s="258">
        <v>1.5260300000000001E-7</v>
      </c>
      <c r="AM877" s="258">
        <v>5.3798510000000001E-10</v>
      </c>
      <c r="AN877" s="258">
        <v>6.3118147000000005E-4</v>
      </c>
      <c r="AO877" s="258">
        <v>4.7305706E-5</v>
      </c>
      <c r="AP877" s="258">
        <v>1.0735850000000001E-4</v>
      </c>
      <c r="AQ877" s="258">
        <v>1.0924196000000001E-6</v>
      </c>
      <c r="AR877" s="258">
        <v>2.6991674999999999E-3</v>
      </c>
      <c r="AT877" s="193"/>
      <c r="AU877" s="193"/>
      <c r="AV877" s="193"/>
      <c r="AW877" s="193"/>
      <c r="AX877" s="193"/>
      <c r="AY877" s="193"/>
      <c r="AZ877" s="193"/>
      <c r="BA877" s="193"/>
      <c r="BB877" s="193"/>
      <c r="BC877" s="193"/>
      <c r="BD877" s="193"/>
      <c r="BE877" s="315"/>
      <c r="BF877" s="315"/>
      <c r="BG877" s="315"/>
      <c r="BH877" s="315"/>
      <c r="BI877" s="315"/>
      <c r="BJ877" s="315"/>
      <c r="BK877" s="315"/>
    </row>
    <row r="878" spans="1:63" x14ac:dyDescent="0.25">
      <c r="A878" s="9"/>
      <c r="B878" s="184" t="s">
        <v>5770</v>
      </c>
      <c r="C878" s="25" t="s">
        <v>5259</v>
      </c>
      <c r="D878" s="193">
        <v>2.7425235999999999E-2</v>
      </c>
      <c r="E878" s="193">
        <v>2.2970864000000001E-2</v>
      </c>
      <c r="F878" s="193">
        <v>2.7462564E-3</v>
      </c>
      <c r="G878" s="193">
        <v>1.3235512E-4</v>
      </c>
      <c r="H878" s="193">
        <v>5.3008962999999999E-5</v>
      </c>
      <c r="I878" s="193">
        <v>4.6963423000000003E-4</v>
      </c>
      <c r="J878" s="193">
        <v>2.4334941999999999E-4</v>
      </c>
      <c r="K878" s="193">
        <v>6.7179805999999998E-6</v>
      </c>
      <c r="L878" s="193">
        <v>8.0304984999999998E-4</v>
      </c>
      <c r="M878" s="193">
        <v>0</v>
      </c>
      <c r="N878" s="193">
        <v>0</v>
      </c>
      <c r="O878" s="193">
        <v>0</v>
      </c>
      <c r="P878" s="199">
        <f t="shared" si="124"/>
        <v>0.17015454814814815</v>
      </c>
      <c r="Q878" s="240">
        <v>1.1524129999999999</v>
      </c>
      <c r="R878" s="99">
        <v>0.79977430999999999</v>
      </c>
      <c r="S878" s="99">
        <v>0.18441920000000001</v>
      </c>
      <c r="T878" s="99">
        <v>1.9743000000000001E-5</v>
      </c>
      <c r="U878" s="99">
        <v>0.12181</v>
      </c>
      <c r="V878" s="99">
        <v>8.1870499999999998E-4</v>
      </c>
      <c r="W878" s="99">
        <v>4.5571E-2</v>
      </c>
      <c r="X878" s="241">
        <f t="shared" si="125"/>
        <v>1.1518162145780369E-2</v>
      </c>
      <c r="Y878" s="241">
        <f t="shared" si="126"/>
        <v>5.6529001063899999E-3</v>
      </c>
      <c r="Z878" s="241">
        <f t="shared" si="127"/>
        <v>3.8625851853903697E-3</v>
      </c>
      <c r="AA878" s="241">
        <f t="shared" si="128"/>
        <v>2.0026768540000002E-3</v>
      </c>
      <c r="AB878" s="258">
        <v>4.7165751999999998E-3</v>
      </c>
      <c r="AC878" s="258">
        <v>3.3732959000000001E-7</v>
      </c>
      <c r="AD878" s="258">
        <v>2.3604320999999999E-4</v>
      </c>
      <c r="AE878" s="258">
        <v>3.1224910000000002E-7</v>
      </c>
      <c r="AF878" s="258">
        <v>6.9362489000000002E-4</v>
      </c>
      <c r="AG878" s="258">
        <v>6.0072277E-6</v>
      </c>
      <c r="AH878" s="258">
        <v>3.0870981E-3</v>
      </c>
      <c r="AI878" s="258">
        <v>4.2270989000000004E-6</v>
      </c>
      <c r="AJ878" s="258">
        <v>1.0639995E-6</v>
      </c>
      <c r="AK878" s="258">
        <v>1.7292511999999999E-6</v>
      </c>
      <c r="AL878" s="258">
        <v>1.5414915E-7</v>
      </c>
      <c r="AM878" s="258">
        <v>4.9264036999999996E-10</v>
      </c>
      <c r="AN878" s="258">
        <v>6.0537426000000004E-4</v>
      </c>
      <c r="AO878" s="258">
        <v>6.1336674000000001E-5</v>
      </c>
      <c r="AP878" s="258">
        <v>1.0160116E-4</v>
      </c>
      <c r="AQ878" s="258">
        <v>2.6129539999999998E-6</v>
      </c>
      <c r="AR878" s="258">
        <v>2.0000639000000001E-3</v>
      </c>
      <c r="AT878" s="193"/>
      <c r="AU878" s="193"/>
      <c r="AV878" s="193"/>
      <c r="AW878" s="193"/>
      <c r="AX878" s="193"/>
      <c r="AY878" s="193"/>
      <c r="AZ878" s="193"/>
      <c r="BA878" s="193"/>
      <c r="BB878" s="193"/>
      <c r="BC878" s="193"/>
      <c r="BD878" s="193"/>
      <c r="BE878" s="315"/>
      <c r="BF878" s="315"/>
      <c r="BG878" s="315"/>
      <c r="BH878" s="315"/>
      <c r="BI878" s="315"/>
      <c r="BJ878" s="315"/>
      <c r="BK878" s="315"/>
    </row>
    <row r="879" spans="1:63" x14ac:dyDescent="0.25">
      <c r="A879" s="9"/>
      <c r="B879" s="184" t="s">
        <v>5770</v>
      </c>
      <c r="C879" s="25" t="s">
        <v>2728</v>
      </c>
      <c r="D879" s="193">
        <v>0.52453985000000003</v>
      </c>
      <c r="E879" s="193">
        <v>0.10543142</v>
      </c>
      <c r="F879" s="193">
        <v>2.0942193000000001E-2</v>
      </c>
      <c r="G879" s="193">
        <v>3.5877079000000002E-3</v>
      </c>
      <c r="H879" s="193">
        <v>3.7895938E-4</v>
      </c>
      <c r="I879" s="193">
        <v>0.24242006999999999</v>
      </c>
      <c r="J879" s="193">
        <v>2.5443667E-3</v>
      </c>
      <c r="K879" s="193">
        <v>7.6411317000000005E-5</v>
      </c>
      <c r="L879" s="193">
        <v>0.14915871999999999</v>
      </c>
      <c r="M879" s="193">
        <v>0</v>
      </c>
      <c r="N879" s="193">
        <v>0</v>
      </c>
      <c r="O879" s="193">
        <v>0</v>
      </c>
      <c r="P879" s="199">
        <f t="shared" si="124"/>
        <v>0.78097348148148138</v>
      </c>
      <c r="Q879" s="240">
        <v>14.82612</v>
      </c>
      <c r="R879" s="99">
        <v>12.040262999999999</v>
      </c>
      <c r="S879" s="99">
        <v>2.0674640000000002</v>
      </c>
      <c r="T879" s="99">
        <v>1.8359000000000002E-5</v>
      </c>
      <c r="U879" s="99">
        <v>0.24673</v>
      </c>
      <c r="V879" s="99">
        <v>3.2514210000000002E-2</v>
      </c>
      <c r="W879" s="99">
        <v>0.43913000000000002</v>
      </c>
      <c r="X879" s="241">
        <f t="shared" si="125"/>
        <v>0.12393441970616499</v>
      </c>
      <c r="Y879" s="241">
        <f t="shared" si="126"/>
        <v>7.6537049866699999E-2</v>
      </c>
      <c r="Z879" s="241">
        <f t="shared" si="127"/>
        <v>1.7138229569464997E-2</v>
      </c>
      <c r="AA879" s="241">
        <f t="shared" si="128"/>
        <v>3.0259140269999998E-2</v>
      </c>
      <c r="AB879" s="258">
        <v>2.1647467E-2</v>
      </c>
      <c r="AC879" s="258">
        <v>4.8347509E-6</v>
      </c>
      <c r="AD879" s="258">
        <v>4.9485900000000001E-3</v>
      </c>
      <c r="AE879" s="258">
        <v>1.3217978000000001E-6</v>
      </c>
      <c r="AF879" s="258">
        <v>4.9868562999999998E-2</v>
      </c>
      <c r="AG879" s="258">
        <v>6.6273317999999997E-5</v>
      </c>
      <c r="AH879" s="258">
        <v>1.4168237E-2</v>
      </c>
      <c r="AI879" s="258">
        <v>3.4354891999999997E-5</v>
      </c>
      <c r="AJ879" s="258">
        <v>3.0894856999999997E-5</v>
      </c>
      <c r="AK879" s="258">
        <v>1.7414678000000001E-5</v>
      </c>
      <c r="AL879" s="258">
        <v>3.2760204999999999E-6</v>
      </c>
      <c r="AM879" s="258">
        <v>1.0781965000000001E-8</v>
      </c>
      <c r="AN879" s="258">
        <v>1.1167525999999999E-3</v>
      </c>
      <c r="AO879" s="258">
        <v>8.6944279999999995E-4</v>
      </c>
      <c r="AP879" s="258">
        <v>8.9784594000000002E-4</v>
      </c>
      <c r="AQ879" s="258">
        <v>6.4428270000000006E-5</v>
      </c>
      <c r="AR879" s="258">
        <v>3.0194711999999999E-2</v>
      </c>
      <c r="AT879" s="193"/>
      <c r="AU879" s="193"/>
      <c r="AV879" s="193"/>
      <c r="AW879" s="193"/>
      <c r="AX879" s="193"/>
      <c r="AY879" s="193"/>
      <c r="AZ879" s="193"/>
      <c r="BA879" s="193"/>
      <c r="BB879" s="193"/>
      <c r="BC879" s="193"/>
      <c r="BD879" s="193"/>
      <c r="BE879" s="315"/>
      <c r="BF879" s="315"/>
      <c r="BG879" s="315"/>
      <c r="BH879" s="315"/>
      <c r="BI879" s="315"/>
      <c r="BJ879" s="315"/>
      <c r="BK879" s="315"/>
    </row>
    <row r="880" spans="1:63" x14ac:dyDescent="0.25">
      <c r="A880" s="9"/>
      <c r="B880" s="184" t="s">
        <v>5770</v>
      </c>
      <c r="C880" s="25" t="s">
        <v>2727</v>
      </c>
      <c r="D880" s="193">
        <v>3.5575730000000001E-3</v>
      </c>
      <c r="E880" s="193">
        <v>2.5807025E-3</v>
      </c>
      <c r="F880" s="193">
        <v>5.9175522E-4</v>
      </c>
      <c r="G880" s="193">
        <v>5.0705107999999999E-5</v>
      </c>
      <c r="H880" s="193">
        <v>1.1312581E-5</v>
      </c>
      <c r="I880" s="193">
        <v>1.2760587999999999E-4</v>
      </c>
      <c r="J880" s="193">
        <v>8.1595351000000001E-5</v>
      </c>
      <c r="K880" s="193">
        <v>8.1485263999999996E-7</v>
      </c>
      <c r="L880" s="193">
        <v>1.1308154999999999E-4</v>
      </c>
      <c r="M880" s="193">
        <v>0</v>
      </c>
      <c r="N880" s="193">
        <v>0</v>
      </c>
      <c r="O880" s="193">
        <v>0</v>
      </c>
      <c r="P880" s="199">
        <f t="shared" si="124"/>
        <v>1.9116314814814815E-2</v>
      </c>
      <c r="Q880" s="240">
        <v>0.52321260000000003</v>
      </c>
      <c r="R880" s="99">
        <v>0.27131209000000001</v>
      </c>
      <c r="S880" s="99">
        <v>0.210616</v>
      </c>
      <c r="T880" s="99">
        <v>7.4514999999999997E-7</v>
      </c>
      <c r="U880" s="99">
        <v>2.1790999999999998E-3</v>
      </c>
      <c r="V880" s="99">
        <v>5.8966499999999996E-4</v>
      </c>
      <c r="W880" s="99">
        <v>3.8515000000000001E-2</v>
      </c>
      <c r="X880" s="241">
        <f t="shared" si="125"/>
        <v>1.8126941365924198E-3</v>
      </c>
      <c r="Y880" s="241">
        <f t="shared" si="126"/>
        <v>7.3244171677399987E-4</v>
      </c>
      <c r="Z880" s="241">
        <f t="shared" si="127"/>
        <v>4.0144681284841999E-4</v>
      </c>
      <c r="AA880" s="241">
        <f t="shared" si="128"/>
        <v>6.7880560696999997E-4</v>
      </c>
      <c r="AB880" s="258">
        <v>5.2985651999999997E-4</v>
      </c>
      <c r="AC880" s="258">
        <v>1.3789768000000001E-7</v>
      </c>
      <c r="AD880" s="258">
        <v>5.5452687999999999E-5</v>
      </c>
      <c r="AE880" s="258">
        <v>6.2661494E-8</v>
      </c>
      <c r="AF880" s="258">
        <v>1.4000781999999999E-4</v>
      </c>
      <c r="AG880" s="258">
        <v>6.9241296000000001E-6</v>
      </c>
      <c r="AH880" s="258">
        <v>3.4679782000000001E-4</v>
      </c>
      <c r="AI880" s="258">
        <v>9.1868081999999998E-7</v>
      </c>
      <c r="AJ880" s="258">
        <v>4.1746780999999999E-7</v>
      </c>
      <c r="AK880" s="258">
        <v>1.3707903E-6</v>
      </c>
      <c r="AL880" s="258">
        <v>4.6739296999999998E-8</v>
      </c>
      <c r="AM880" s="258">
        <v>1.8992141999999999E-10</v>
      </c>
      <c r="AN880" s="258">
        <v>2.8846827E-6</v>
      </c>
      <c r="AO880" s="258">
        <v>1.5982724000000001E-5</v>
      </c>
      <c r="AP880" s="258">
        <v>3.3027717999999998E-5</v>
      </c>
      <c r="AQ880" s="258">
        <v>3.4729697000000001E-7</v>
      </c>
      <c r="AR880" s="258">
        <v>6.7845831000000001E-4</v>
      </c>
      <c r="AT880" s="193"/>
      <c r="AU880" s="193"/>
      <c r="AV880" s="193"/>
      <c r="AW880" s="193"/>
      <c r="AX880" s="193"/>
      <c r="AY880" s="193"/>
      <c r="AZ880" s="193"/>
      <c r="BA880" s="193"/>
      <c r="BB880" s="193"/>
      <c r="BC880" s="193"/>
      <c r="BD880" s="193"/>
      <c r="BE880" s="315"/>
      <c r="BF880" s="315"/>
      <c r="BG880" s="315"/>
      <c r="BH880" s="315"/>
      <c r="BI880" s="315"/>
      <c r="BJ880" s="315"/>
      <c r="BK880" s="315"/>
    </row>
    <row r="881" spans="1:63" x14ac:dyDescent="0.25">
      <c r="A881" s="9"/>
      <c r="B881" s="184" t="s">
        <v>5770</v>
      </c>
      <c r="C881" s="25" t="s">
        <v>2726</v>
      </c>
      <c r="D881" s="193">
        <v>6.3452127999999997E-2</v>
      </c>
      <c r="E881" s="193">
        <v>2.8136075999999999E-2</v>
      </c>
      <c r="F881" s="193">
        <v>3.6558343999999999E-3</v>
      </c>
      <c r="G881" s="193">
        <v>3.9922280000000002E-4</v>
      </c>
      <c r="H881" s="193">
        <v>1.0574739E-4</v>
      </c>
      <c r="I881" s="193">
        <v>7.1628855000000001E-4</v>
      </c>
      <c r="J881" s="193">
        <v>5.1767819000000004E-4</v>
      </c>
      <c r="K881" s="193">
        <v>1.2179859E-5</v>
      </c>
      <c r="L881" s="193">
        <v>2.9909101E-2</v>
      </c>
      <c r="M881" s="193">
        <v>0</v>
      </c>
      <c r="N881" s="193">
        <v>0</v>
      </c>
      <c r="O881" s="193">
        <v>0</v>
      </c>
      <c r="P881" s="199">
        <f t="shared" si="124"/>
        <v>0.20841537777777777</v>
      </c>
      <c r="Q881" s="240">
        <v>1.8088858000000001</v>
      </c>
      <c r="R881" s="99">
        <v>1.3916508999999999</v>
      </c>
      <c r="S881" s="99">
        <v>0.31072719999999998</v>
      </c>
      <c r="T881" s="99">
        <v>1.2277E-5</v>
      </c>
      <c r="U881" s="99">
        <v>4.1995999999999999E-2</v>
      </c>
      <c r="V881" s="99">
        <v>3.0434300000000002E-3</v>
      </c>
      <c r="W881" s="99">
        <v>6.1455999999999997E-2</v>
      </c>
      <c r="X881" s="241">
        <f t="shared" si="125"/>
        <v>1.4861006700360299E-2</v>
      </c>
      <c r="Y881" s="241">
        <f t="shared" si="126"/>
        <v>7.2413766313899992E-3</v>
      </c>
      <c r="Z881" s="241">
        <f t="shared" si="127"/>
        <v>4.1283197559702995E-3</v>
      </c>
      <c r="AA881" s="241">
        <f t="shared" si="128"/>
        <v>3.4913103130000001E-3</v>
      </c>
      <c r="AB881" s="258">
        <v>5.7771556999999998E-3</v>
      </c>
      <c r="AC881" s="258">
        <v>5.5897883999999997E-7</v>
      </c>
      <c r="AD881" s="258">
        <v>4.8588358000000001E-4</v>
      </c>
      <c r="AE881" s="258">
        <v>3.5441235000000001E-7</v>
      </c>
      <c r="AF881" s="258">
        <v>9.6749344999999998E-4</v>
      </c>
      <c r="AG881" s="258">
        <v>9.9305101999999998E-6</v>
      </c>
      <c r="AH881" s="258">
        <v>3.7812416000000001E-3</v>
      </c>
      <c r="AI881" s="258">
        <v>5.7547949000000001E-6</v>
      </c>
      <c r="AJ881" s="258">
        <v>3.0699124000000001E-6</v>
      </c>
      <c r="AK881" s="258">
        <v>2.3314336000000002E-6</v>
      </c>
      <c r="AL881" s="258">
        <v>3.9511978999999999E-7</v>
      </c>
      <c r="AM881" s="258">
        <v>1.2622803E-9</v>
      </c>
      <c r="AN881" s="258">
        <v>1.7829188E-4</v>
      </c>
      <c r="AO881" s="258">
        <v>5.4191943000000003E-5</v>
      </c>
      <c r="AP881" s="258">
        <v>1.0304180999999999E-4</v>
      </c>
      <c r="AQ881" s="258">
        <v>8.3752129999999996E-6</v>
      </c>
      <c r="AR881" s="258">
        <v>3.4829351E-3</v>
      </c>
      <c r="AT881" s="193"/>
      <c r="AU881" s="193"/>
      <c r="AV881" s="193"/>
      <c r="AW881" s="193"/>
      <c r="AX881" s="193"/>
      <c r="AY881" s="193"/>
      <c r="AZ881" s="193"/>
      <c r="BA881" s="193"/>
      <c r="BB881" s="193"/>
      <c r="BC881" s="193"/>
      <c r="BD881" s="193"/>
      <c r="BE881" s="315"/>
      <c r="BF881" s="315"/>
      <c r="BG881" s="315"/>
      <c r="BH881" s="315"/>
      <c r="BI881" s="315"/>
      <c r="BJ881" s="315"/>
      <c r="BK881" s="315"/>
    </row>
    <row r="882" spans="1:63" x14ac:dyDescent="0.25">
      <c r="A882" s="9"/>
      <c r="B882" s="184" t="s">
        <v>5770</v>
      </c>
      <c r="C882" s="25" t="s">
        <v>2725</v>
      </c>
      <c r="D882" s="193">
        <v>1.5430848E-2</v>
      </c>
      <c r="E882" s="193">
        <v>1.0852530000000001E-2</v>
      </c>
      <c r="F882" s="193">
        <v>1.7993862999999999E-3</v>
      </c>
      <c r="G882" s="193">
        <v>1.0919527000000001E-4</v>
      </c>
      <c r="H882" s="193">
        <v>4.7707921000000002E-5</v>
      </c>
      <c r="I882" s="193">
        <v>2.1995410000000002E-3</v>
      </c>
      <c r="J882" s="193">
        <v>1.550752E-4</v>
      </c>
      <c r="K882" s="193">
        <v>6.4803764999999997E-6</v>
      </c>
      <c r="L882" s="193">
        <v>2.6093128000000002E-4</v>
      </c>
      <c r="M882" s="193">
        <v>0</v>
      </c>
      <c r="N882" s="193">
        <v>0</v>
      </c>
      <c r="O882" s="193">
        <v>0</v>
      </c>
      <c r="P882" s="199">
        <f t="shared" si="124"/>
        <v>8.0389111111111106E-2</v>
      </c>
      <c r="Q882" s="240">
        <v>1.7345550000000001</v>
      </c>
      <c r="R882" s="99">
        <v>1.1662234</v>
      </c>
      <c r="S882" s="99">
        <v>0.37153199999999997</v>
      </c>
      <c r="T882" s="99">
        <v>1.7374E-5</v>
      </c>
      <c r="U882" s="99">
        <v>0.12343999999999999</v>
      </c>
      <c r="V882" s="99">
        <v>1.2431930000000001E-3</v>
      </c>
      <c r="W882" s="99">
        <v>7.2098999999999996E-2</v>
      </c>
      <c r="X882" s="241">
        <f t="shared" si="125"/>
        <v>9.9831338060752308E-3</v>
      </c>
      <c r="Y882" s="241">
        <f t="shared" si="126"/>
        <v>4.9246774557999999E-3</v>
      </c>
      <c r="Z882" s="241">
        <f t="shared" si="127"/>
        <v>2.1354577253652304E-3</v>
      </c>
      <c r="AA882" s="241">
        <f t="shared" si="128"/>
        <v>2.9229986249100001E-3</v>
      </c>
      <c r="AB882" s="258">
        <v>2.2282437000000002E-3</v>
      </c>
      <c r="AC882" s="258">
        <v>5.7504841999999999E-7</v>
      </c>
      <c r="AD882" s="258">
        <v>1.4385154999999999E-4</v>
      </c>
      <c r="AE882" s="258">
        <v>1.7019438E-7</v>
      </c>
      <c r="AF882" s="258">
        <v>2.5396637E-3</v>
      </c>
      <c r="AG882" s="258">
        <v>1.2173263E-5</v>
      </c>
      <c r="AH882" s="258">
        <v>1.4583847000000001E-3</v>
      </c>
      <c r="AI882" s="258">
        <v>2.8814141E-6</v>
      </c>
      <c r="AJ882" s="258">
        <v>8.6878228999999997E-7</v>
      </c>
      <c r="AK882" s="258">
        <v>2.0010332000000001E-6</v>
      </c>
      <c r="AL882" s="258">
        <v>1.0581776E-7</v>
      </c>
      <c r="AM882" s="258">
        <v>3.8501522999999998E-10</v>
      </c>
      <c r="AN882" s="258">
        <v>5.9854185999999999E-4</v>
      </c>
      <c r="AO882" s="258">
        <v>3.2348031999999997E-5</v>
      </c>
      <c r="AP882" s="258">
        <v>4.0325701000000002E-5</v>
      </c>
      <c r="AQ882" s="258">
        <v>7.8882491000000002E-7</v>
      </c>
      <c r="AR882" s="258">
        <v>2.9222098000000001E-3</v>
      </c>
      <c r="AT882" s="193"/>
      <c r="AU882" s="193"/>
      <c r="AV882" s="193"/>
      <c r="AW882" s="193"/>
      <c r="AX882" s="193"/>
      <c r="AY882" s="193"/>
      <c r="AZ882" s="193"/>
      <c r="BA882" s="193"/>
      <c r="BB882" s="193"/>
      <c r="BC882" s="193"/>
      <c r="BD882" s="193"/>
      <c r="BE882" s="315"/>
      <c r="BF882" s="315"/>
      <c r="BG882" s="315"/>
      <c r="BH882" s="315"/>
      <c r="BI882" s="315"/>
      <c r="BJ882" s="315"/>
      <c r="BK882" s="315"/>
    </row>
    <row r="883" spans="1:63" x14ac:dyDescent="0.25">
      <c r="A883" s="9"/>
      <c r="B883" s="184" t="s">
        <v>5770</v>
      </c>
      <c r="C883" s="25" t="s">
        <v>2724</v>
      </c>
      <c r="D883" s="193">
        <v>3.9664591999999999E-2</v>
      </c>
      <c r="E883" s="193">
        <v>2.5758745E-2</v>
      </c>
      <c r="F883" s="193">
        <v>5.2642454999999996E-3</v>
      </c>
      <c r="G883" s="193">
        <v>7.8735595E-4</v>
      </c>
      <c r="H883" s="193">
        <v>5.7537696000000001E-4</v>
      </c>
      <c r="I883" s="193">
        <v>9.3851470000000002E-4</v>
      </c>
      <c r="J883" s="193">
        <v>3.6756626999999999E-3</v>
      </c>
      <c r="K883" s="193">
        <v>4.4357294E-5</v>
      </c>
      <c r="L883" s="193">
        <v>2.6203344999999999E-3</v>
      </c>
      <c r="M883" s="193">
        <v>0</v>
      </c>
      <c r="N883" s="193">
        <v>0</v>
      </c>
      <c r="O883" s="193">
        <v>0</v>
      </c>
      <c r="P883" s="199">
        <f t="shared" si="124"/>
        <v>0.19080551851851851</v>
      </c>
      <c r="Q883" s="240">
        <v>5.2042682999999998</v>
      </c>
      <c r="R883" s="99">
        <v>4.4394692999999998</v>
      </c>
      <c r="S883" s="99">
        <v>0.63638399999999995</v>
      </c>
      <c r="T883" s="99">
        <v>2.9845E-6</v>
      </c>
      <c r="U883" s="99">
        <v>2.8171999999999999E-2</v>
      </c>
      <c r="V883" s="99">
        <v>7.3790699999999997E-3</v>
      </c>
      <c r="W883" s="99">
        <v>9.2860999999999999E-2</v>
      </c>
      <c r="X883" s="241">
        <f t="shared" si="125"/>
        <v>2.2248687341154601E-2</v>
      </c>
      <c r="Y883" s="241">
        <f t="shared" si="126"/>
        <v>7.3211058538799993E-3</v>
      </c>
      <c r="Z883" s="241">
        <f t="shared" si="127"/>
        <v>3.8075910455746E-3</v>
      </c>
      <c r="AA883" s="241">
        <f t="shared" si="128"/>
        <v>1.1119990441700001E-2</v>
      </c>
      <c r="AB883" s="258">
        <v>5.2888253999999997E-3</v>
      </c>
      <c r="AC883" s="258">
        <v>9.3946132000000005E-7</v>
      </c>
      <c r="AD883" s="258">
        <v>8.7125866000000004E-4</v>
      </c>
      <c r="AE883" s="258">
        <v>4.8126555999999996E-7</v>
      </c>
      <c r="AF883" s="258">
        <v>1.1405816999999999E-3</v>
      </c>
      <c r="AG883" s="258">
        <v>1.9019366999999999E-5</v>
      </c>
      <c r="AH883" s="258">
        <v>3.4613552999999998E-3</v>
      </c>
      <c r="AI883" s="258">
        <v>8.5010562000000002E-6</v>
      </c>
      <c r="AJ883" s="258">
        <v>6.4975470000000003E-6</v>
      </c>
      <c r="AK883" s="258">
        <v>8.1449176E-6</v>
      </c>
      <c r="AL883" s="258">
        <v>7.3210796000000002E-7</v>
      </c>
      <c r="AM883" s="258">
        <v>2.4028146000000001E-9</v>
      </c>
      <c r="AN883" s="258">
        <v>8.4974774999999997E-5</v>
      </c>
      <c r="AO883" s="258">
        <v>5.5603679E-5</v>
      </c>
      <c r="AP883" s="258">
        <v>1.8177925999999999E-4</v>
      </c>
      <c r="AQ883" s="258">
        <v>6.3924417000000001E-6</v>
      </c>
      <c r="AR883" s="258">
        <v>1.1113598000000001E-2</v>
      </c>
      <c r="AT883" s="193"/>
      <c r="AU883" s="193"/>
      <c r="AV883" s="193"/>
      <c r="AW883" s="193"/>
      <c r="AX883" s="193"/>
      <c r="AY883" s="193"/>
      <c r="AZ883" s="193"/>
      <c r="BA883" s="193"/>
      <c r="BB883" s="193"/>
      <c r="BC883" s="193"/>
      <c r="BD883" s="193"/>
      <c r="BE883" s="315"/>
      <c r="BF883" s="315"/>
      <c r="BG883" s="315"/>
      <c r="BH883" s="315"/>
      <c r="BI883" s="315"/>
      <c r="BJ883" s="315"/>
      <c r="BK883" s="315"/>
    </row>
    <row r="884" spans="1:63" x14ac:dyDescent="0.25">
      <c r="A884" s="9"/>
      <c r="B884" s="184" t="s">
        <v>5770</v>
      </c>
      <c r="C884" s="25" t="s">
        <v>2723</v>
      </c>
      <c r="D884" s="193">
        <v>0.12566268</v>
      </c>
      <c r="E884" s="193">
        <v>9.2107909000000002E-2</v>
      </c>
      <c r="F884" s="193">
        <v>1.2585883000000001E-2</v>
      </c>
      <c r="G884" s="193">
        <v>1.6153942000000001E-3</v>
      </c>
      <c r="H884" s="193">
        <v>4.9151068999999997E-4</v>
      </c>
      <c r="I884" s="193">
        <v>2.9404924E-3</v>
      </c>
      <c r="J884" s="193">
        <v>1.1339498E-3</v>
      </c>
      <c r="K884" s="193">
        <v>4.0176078999999999E-5</v>
      </c>
      <c r="L884" s="193">
        <v>1.4747362E-2</v>
      </c>
      <c r="M884" s="193">
        <v>0</v>
      </c>
      <c r="N884" s="193">
        <v>0</v>
      </c>
      <c r="O884" s="193">
        <v>0</v>
      </c>
      <c r="P884" s="199">
        <f t="shared" si="124"/>
        <v>0.68228080740740737</v>
      </c>
      <c r="Q884" s="240">
        <v>9.1869999999999994</v>
      </c>
      <c r="R884" s="99">
        <v>4.6528384000000003</v>
      </c>
      <c r="S884" s="99">
        <v>2.6936</v>
      </c>
      <c r="T884" s="99">
        <v>1.1341999999999999E-4</v>
      </c>
      <c r="U884" s="99">
        <v>1.2638</v>
      </c>
      <c r="V884" s="99">
        <v>1.15981E-2</v>
      </c>
      <c r="W884" s="99">
        <v>0.56505000000000005</v>
      </c>
      <c r="X884" s="241">
        <f t="shared" si="125"/>
        <v>5.6107570543667301E-2</v>
      </c>
      <c r="Y884" s="241">
        <f t="shared" si="126"/>
        <v>2.4883007023400003E-2</v>
      </c>
      <c r="Z884" s="241">
        <f t="shared" si="127"/>
        <v>1.9559286237267298E-2</v>
      </c>
      <c r="AA884" s="241">
        <f t="shared" si="128"/>
        <v>1.1665277283E-2</v>
      </c>
      <c r="AB884" s="258">
        <v>1.8919727000000001E-2</v>
      </c>
      <c r="AC884" s="258">
        <v>1.6926950999999999E-6</v>
      </c>
      <c r="AD884" s="258">
        <v>2.6281365999999999E-3</v>
      </c>
      <c r="AE884" s="258">
        <v>1.3716462999999999E-6</v>
      </c>
      <c r="AF884" s="258">
        <v>3.2442241E-3</v>
      </c>
      <c r="AG884" s="258">
        <v>8.7854981999999996E-5</v>
      </c>
      <c r="AH884" s="258">
        <v>1.2383297999999999E-2</v>
      </c>
      <c r="AI884" s="258">
        <v>1.9959213999999999E-5</v>
      </c>
      <c r="AJ884" s="258">
        <v>1.3522987E-5</v>
      </c>
      <c r="AK884" s="258">
        <v>1.3689746E-5</v>
      </c>
      <c r="AL884" s="258">
        <v>1.6629669999999999E-6</v>
      </c>
      <c r="AM884" s="258">
        <v>5.4832673000000002E-9</v>
      </c>
      <c r="AN884" s="258">
        <v>6.2823599999999999E-3</v>
      </c>
      <c r="AO884" s="258">
        <v>3.3851223000000002E-4</v>
      </c>
      <c r="AP884" s="258">
        <v>5.0627560999999999E-4</v>
      </c>
      <c r="AQ884" s="258">
        <v>2.5283282999999999E-5</v>
      </c>
      <c r="AR884" s="258">
        <v>1.1639994000000001E-2</v>
      </c>
      <c r="AT884" s="193"/>
      <c r="AU884" s="193"/>
      <c r="AV884" s="193"/>
      <c r="AW884" s="193"/>
      <c r="AX884" s="193"/>
      <c r="AY884" s="193"/>
      <c r="AZ884" s="193"/>
      <c r="BA884" s="193"/>
      <c r="BB884" s="193"/>
      <c r="BC884" s="193"/>
      <c r="BD884" s="193"/>
      <c r="BE884" s="315"/>
      <c r="BF884" s="315"/>
      <c r="BG884" s="315"/>
      <c r="BH884" s="315"/>
      <c r="BI884" s="315"/>
      <c r="BJ884" s="315"/>
      <c r="BK884" s="315"/>
    </row>
    <row r="885" spans="1:63" x14ac:dyDescent="0.25">
      <c r="A885" s="9"/>
      <c r="B885" s="184" t="s">
        <v>5770</v>
      </c>
      <c r="C885" s="25" t="s">
        <v>4170</v>
      </c>
      <c r="D885" s="193">
        <v>0.21528238999999999</v>
      </c>
      <c r="E885" s="193">
        <v>0.14704977999999999</v>
      </c>
      <c r="F885" s="193">
        <v>1.9782998999999999E-2</v>
      </c>
      <c r="G885" s="193">
        <v>2.0752317000000001E-3</v>
      </c>
      <c r="H885" s="193">
        <v>6.6010139000000003E-4</v>
      </c>
      <c r="I885" s="193">
        <v>4.0026562999999999E-3</v>
      </c>
      <c r="J885" s="193">
        <v>2.0428536000000001E-3</v>
      </c>
      <c r="K885" s="193">
        <v>1.0465947999999999E-4</v>
      </c>
      <c r="L885" s="193">
        <v>3.9564107000000001E-2</v>
      </c>
      <c r="M885" s="193">
        <v>0</v>
      </c>
      <c r="N885" s="193">
        <v>0</v>
      </c>
      <c r="O885" s="193">
        <v>0</v>
      </c>
      <c r="P885" s="199">
        <f t="shared" si="124"/>
        <v>1.0892576296296295</v>
      </c>
      <c r="Q885" s="240">
        <v>13.884668</v>
      </c>
      <c r="R885" s="99">
        <v>8.8294329000000005</v>
      </c>
      <c r="S885" s="99">
        <v>2.9416799999999999</v>
      </c>
      <c r="T885" s="99">
        <v>4.4184999999999998E-5</v>
      </c>
      <c r="U885" s="99">
        <v>1.5105999999999999</v>
      </c>
      <c r="V885" s="99">
        <v>1.503123E-2</v>
      </c>
      <c r="W885" s="99">
        <v>0.58787999999999996</v>
      </c>
      <c r="X885" s="241">
        <f t="shared" si="125"/>
        <v>8.827939446691499E-2</v>
      </c>
      <c r="Y885" s="241">
        <f t="shared" si="126"/>
        <v>3.8135654755499994E-2</v>
      </c>
      <c r="Z885" s="241">
        <f t="shared" si="127"/>
        <v>2.8014983133415005E-2</v>
      </c>
      <c r="AA885" s="241">
        <f t="shared" si="128"/>
        <v>2.2128756578000001E-2</v>
      </c>
      <c r="AB885" s="258">
        <v>3.0192614E-2</v>
      </c>
      <c r="AC885" s="258">
        <v>3.0358720000000001E-6</v>
      </c>
      <c r="AD885" s="258">
        <v>3.0011866000000001E-3</v>
      </c>
      <c r="AE885" s="258">
        <v>2.3176745000000001E-6</v>
      </c>
      <c r="AF885" s="258">
        <v>4.8434089000000003E-3</v>
      </c>
      <c r="AG885" s="258">
        <v>9.3091709000000007E-5</v>
      </c>
      <c r="AH885" s="258">
        <v>1.9761325E-2</v>
      </c>
      <c r="AI885" s="258">
        <v>3.1250390000000001E-5</v>
      </c>
      <c r="AJ885" s="258">
        <v>1.6626407999999999E-5</v>
      </c>
      <c r="AK885" s="258">
        <v>1.4181399E-5</v>
      </c>
      <c r="AL885" s="258">
        <v>2.1613318000000001E-6</v>
      </c>
      <c r="AM885" s="258">
        <v>6.9046150000000001E-9</v>
      </c>
      <c r="AN885" s="258">
        <v>7.2732977000000004E-3</v>
      </c>
      <c r="AO885" s="258">
        <v>4.1259343000000001E-4</v>
      </c>
      <c r="AP885" s="258">
        <v>5.0354057000000002E-4</v>
      </c>
      <c r="AQ885" s="258">
        <v>2.4746578000000001E-5</v>
      </c>
      <c r="AR885" s="258">
        <v>2.210401E-2</v>
      </c>
      <c r="AT885" s="193"/>
      <c r="AU885" s="193"/>
      <c r="AV885" s="193"/>
      <c r="AW885" s="193"/>
      <c r="AX885" s="193"/>
      <c r="AY885" s="193"/>
      <c r="AZ885" s="193"/>
      <c r="BA885" s="193"/>
      <c r="BB885" s="193"/>
      <c r="BC885" s="193"/>
      <c r="BD885" s="193"/>
      <c r="BE885" s="315"/>
      <c r="BF885" s="315"/>
      <c r="BG885" s="315"/>
      <c r="BH885" s="315"/>
      <c r="BI885" s="315"/>
      <c r="BJ885" s="315"/>
      <c r="BK885" s="315"/>
    </row>
    <row r="886" spans="1:63" x14ac:dyDescent="0.25">
      <c r="A886" s="9"/>
      <c r="B886" s="184" t="s">
        <v>5770</v>
      </c>
      <c r="C886" s="25" t="s">
        <v>3057</v>
      </c>
      <c r="D886" s="193">
        <v>0.22530291</v>
      </c>
      <c r="E886" s="193">
        <v>0.15051518999999999</v>
      </c>
      <c r="F886" s="193">
        <v>2.0776452000000001E-2</v>
      </c>
      <c r="G886" s="193">
        <v>2.2451916999999999E-3</v>
      </c>
      <c r="H886" s="193">
        <v>6.8913413000000001E-4</v>
      </c>
      <c r="I886" s="193">
        <v>4.1406549000000004E-3</v>
      </c>
      <c r="J886" s="193">
        <v>2.1635627999999998E-3</v>
      </c>
      <c r="K886" s="193">
        <v>1.13847E-4</v>
      </c>
      <c r="L886" s="193">
        <v>4.4658876E-2</v>
      </c>
      <c r="M886" s="193">
        <v>0</v>
      </c>
      <c r="N886" s="193">
        <v>0</v>
      </c>
      <c r="O886" s="193">
        <v>0</v>
      </c>
      <c r="P886" s="199">
        <f t="shared" si="124"/>
        <v>1.1149273333333332</v>
      </c>
      <c r="Q886" s="240">
        <v>14.359201000000001</v>
      </c>
      <c r="R886" s="99">
        <v>9.3675786999999993</v>
      </c>
      <c r="S886" s="99">
        <v>2.8801920000000001</v>
      </c>
      <c r="T886" s="99">
        <v>5.5300999999999998E-5</v>
      </c>
      <c r="U886" s="99">
        <v>1.5195000000000001</v>
      </c>
      <c r="V886" s="99">
        <v>1.5644870000000002E-2</v>
      </c>
      <c r="W886" s="99">
        <v>0.57623000000000002</v>
      </c>
      <c r="X886" s="241">
        <f t="shared" si="125"/>
        <v>9.1452163531553401E-2</v>
      </c>
      <c r="Y886" s="241">
        <f t="shared" si="126"/>
        <v>3.9363244968099995E-2</v>
      </c>
      <c r="Z886" s="241">
        <f t="shared" si="127"/>
        <v>2.8607437954453401E-2</v>
      </c>
      <c r="AA886" s="241">
        <f t="shared" si="128"/>
        <v>2.3481480608999999E-2</v>
      </c>
      <c r="AB886" s="258">
        <v>3.0904062E-2</v>
      </c>
      <c r="AC886" s="258">
        <v>3.2168436E-6</v>
      </c>
      <c r="AD886" s="258">
        <v>3.2945310999999999E-3</v>
      </c>
      <c r="AE886" s="258">
        <v>2.3454964999999998E-6</v>
      </c>
      <c r="AF886" s="258">
        <v>5.0684056E-3</v>
      </c>
      <c r="AG886" s="258">
        <v>9.0683928000000004E-5</v>
      </c>
      <c r="AH886" s="258">
        <v>2.0226925999999999E-2</v>
      </c>
      <c r="AI886" s="258">
        <v>3.2865357999999997E-5</v>
      </c>
      <c r="AJ886" s="258">
        <v>1.8064921000000001E-5</v>
      </c>
      <c r="AK886" s="258">
        <v>1.4930681000000001E-5</v>
      </c>
      <c r="AL886" s="258">
        <v>2.3682315E-6</v>
      </c>
      <c r="AM886" s="258">
        <v>7.5929534000000006E-9</v>
      </c>
      <c r="AN886" s="258">
        <v>7.3267947E-3</v>
      </c>
      <c r="AO886" s="258">
        <v>4.4370598000000001E-4</v>
      </c>
      <c r="AP886" s="258">
        <v>5.4177448999999996E-4</v>
      </c>
      <c r="AQ886" s="258">
        <v>2.8582609000000001E-5</v>
      </c>
      <c r="AR886" s="258">
        <v>2.3452898E-2</v>
      </c>
      <c r="AT886" s="193"/>
      <c r="AU886" s="193"/>
      <c r="AV886" s="193"/>
      <c r="AW886" s="193"/>
      <c r="AX886" s="193"/>
      <c r="AY886" s="193"/>
      <c r="AZ886" s="193"/>
      <c r="BA886" s="193"/>
      <c r="BB886" s="193"/>
      <c r="BC886" s="193"/>
      <c r="BD886" s="193"/>
      <c r="BE886" s="315"/>
      <c r="BF886" s="315"/>
      <c r="BG886" s="315"/>
      <c r="BH886" s="315"/>
      <c r="BI886" s="315"/>
      <c r="BJ886" s="315"/>
      <c r="BK886" s="315"/>
    </row>
    <row r="887" spans="1:63" x14ac:dyDescent="0.25">
      <c r="A887" s="9"/>
      <c r="B887" s="184" t="s">
        <v>5770</v>
      </c>
      <c r="C887" s="25" t="s">
        <v>3058</v>
      </c>
      <c r="D887" s="193">
        <v>0.19189999999999999</v>
      </c>
      <c r="E887" s="193">
        <v>0.13896190999999999</v>
      </c>
      <c r="F887" s="193">
        <v>1.7465959E-2</v>
      </c>
      <c r="G887" s="193">
        <v>1.6786551000000001E-3</v>
      </c>
      <c r="H887" s="193">
        <v>5.9235915000000004E-4</v>
      </c>
      <c r="I887" s="193">
        <v>3.6807303000000002E-3</v>
      </c>
      <c r="J887" s="193">
        <v>1.7612044999999999E-3</v>
      </c>
      <c r="K887" s="193">
        <v>8.3224356999999998E-5</v>
      </c>
      <c r="L887" s="193">
        <v>2.7675953E-2</v>
      </c>
      <c r="M887" s="193">
        <v>0</v>
      </c>
      <c r="N887" s="193">
        <v>0</v>
      </c>
      <c r="O887" s="193">
        <v>0</v>
      </c>
      <c r="P887" s="199">
        <f t="shared" si="124"/>
        <v>1.0293474814814814</v>
      </c>
      <c r="Q887" s="240">
        <v>12.777324999999999</v>
      </c>
      <c r="R887" s="99">
        <v>7.5737274000000001</v>
      </c>
      <c r="S887" s="99">
        <v>3.0852080000000002</v>
      </c>
      <c r="T887" s="99">
        <v>1.8247999999999999E-5</v>
      </c>
      <c r="U887" s="99">
        <v>1.4897</v>
      </c>
      <c r="V887" s="99">
        <v>1.36014E-2</v>
      </c>
      <c r="W887" s="99">
        <v>0.61507000000000001</v>
      </c>
      <c r="X887" s="241">
        <f t="shared" si="125"/>
        <v>8.0874833013946004E-2</v>
      </c>
      <c r="Y887" s="241">
        <f t="shared" si="126"/>
        <v>3.5270971356500001E-2</v>
      </c>
      <c r="Z887" s="241">
        <f t="shared" si="127"/>
        <v>2.6631539387446002E-2</v>
      </c>
      <c r="AA887" s="241">
        <f t="shared" si="128"/>
        <v>1.8972322270000001E-2</v>
      </c>
      <c r="AB887" s="258">
        <v>2.8532174E-2</v>
      </c>
      <c r="AC887" s="258">
        <v>2.6136197000000002E-6</v>
      </c>
      <c r="AD887" s="258">
        <v>2.3165921000000002E-3</v>
      </c>
      <c r="AE887" s="258">
        <v>2.2528717999999998E-6</v>
      </c>
      <c r="AF887" s="258">
        <v>4.3186257000000002E-3</v>
      </c>
      <c r="AG887" s="258">
        <v>9.8713064999999999E-5</v>
      </c>
      <c r="AH887" s="258">
        <v>1.8674665999999999E-2</v>
      </c>
      <c r="AI887" s="258">
        <v>2.7483641000000001E-5</v>
      </c>
      <c r="AJ887" s="258">
        <v>1.3269819999999999E-5</v>
      </c>
      <c r="AK887" s="258">
        <v>1.243296E-5</v>
      </c>
      <c r="AL887" s="258">
        <v>1.6784882000000001E-6</v>
      </c>
      <c r="AM887" s="258">
        <v>5.2982460000000004E-9</v>
      </c>
      <c r="AN887" s="258">
        <v>7.1483433000000002E-3</v>
      </c>
      <c r="AO887" s="258">
        <v>3.4000407999999998E-4</v>
      </c>
      <c r="AP887" s="258">
        <v>4.1365580000000002E-4</v>
      </c>
      <c r="AQ887" s="258">
        <v>1.5796270000000001E-5</v>
      </c>
      <c r="AR887" s="258">
        <v>1.8956526000000001E-2</v>
      </c>
      <c r="AT887" s="193"/>
      <c r="AU887" s="193"/>
      <c r="AV887" s="193"/>
      <c r="AW887" s="193"/>
      <c r="AX887" s="193"/>
      <c r="AY887" s="193"/>
      <c r="AZ887" s="193"/>
      <c r="BA887" s="193"/>
      <c r="BB887" s="193"/>
      <c r="BC887" s="193"/>
      <c r="BD887" s="193"/>
      <c r="BE887" s="315"/>
      <c r="BF887" s="315"/>
      <c r="BG887" s="315"/>
      <c r="BH887" s="315"/>
      <c r="BI887" s="315"/>
      <c r="BJ887" s="315"/>
      <c r="BK887" s="315"/>
    </row>
    <row r="888" spans="1:63" x14ac:dyDescent="0.25">
      <c r="A888" s="9"/>
      <c r="B888" s="184" t="s">
        <v>5770</v>
      </c>
      <c r="C888" s="25" t="s">
        <v>4169</v>
      </c>
      <c r="D888" s="193">
        <v>0.15291885</v>
      </c>
      <c r="E888" s="193">
        <v>9.8554144999999996E-2</v>
      </c>
      <c r="F888" s="193">
        <v>1.3795465E-2</v>
      </c>
      <c r="G888" s="193">
        <v>1.8674983000000001E-3</v>
      </c>
      <c r="H888" s="193">
        <v>6.5164811999999996E-4</v>
      </c>
      <c r="I888" s="193">
        <v>2.9381792E-3</v>
      </c>
      <c r="J888" s="193">
        <v>1.4536334000000001E-3</v>
      </c>
      <c r="K888" s="193">
        <v>4.9344695000000002E-5</v>
      </c>
      <c r="L888" s="193">
        <v>3.3608932000000001E-2</v>
      </c>
      <c r="M888" s="193">
        <v>0</v>
      </c>
      <c r="N888" s="193">
        <v>0</v>
      </c>
      <c r="O888" s="193">
        <v>0</v>
      </c>
      <c r="P888" s="199">
        <f t="shared" si="124"/>
        <v>0.7300307037037036</v>
      </c>
      <c r="Q888" s="240">
        <v>10.354526</v>
      </c>
      <c r="R888" s="99">
        <v>5.9326699999999999</v>
      </c>
      <c r="S888" s="99">
        <v>2.8361200000000002</v>
      </c>
      <c r="T888" s="99">
        <v>1.1526E-4</v>
      </c>
      <c r="U888" s="99">
        <v>0.98956</v>
      </c>
      <c r="V888" s="99">
        <v>1.401057E-2</v>
      </c>
      <c r="W888" s="99">
        <v>0.58204999999999996</v>
      </c>
      <c r="X888" s="241">
        <f t="shared" si="125"/>
        <v>6.0591722271511404E-2</v>
      </c>
      <c r="Y888" s="241">
        <f t="shared" si="126"/>
        <v>2.6641074405999998E-2</v>
      </c>
      <c r="Z888" s="241">
        <f t="shared" si="127"/>
        <v>1.90758899725114E-2</v>
      </c>
      <c r="AA888" s="241">
        <f t="shared" si="128"/>
        <v>1.4874757893000001E-2</v>
      </c>
      <c r="AB888" s="258">
        <v>2.023778E-2</v>
      </c>
      <c r="AC888" s="258">
        <v>2.1357794000000002E-6</v>
      </c>
      <c r="AD888" s="258">
        <v>2.8490773999999999E-3</v>
      </c>
      <c r="AE888" s="258">
        <v>1.3372986000000001E-6</v>
      </c>
      <c r="AF888" s="258">
        <v>3.4585618E-3</v>
      </c>
      <c r="AG888" s="258">
        <v>9.2182127999999996E-5</v>
      </c>
      <c r="AH888" s="258">
        <v>1.3245902E-2</v>
      </c>
      <c r="AI888" s="258">
        <v>2.1925014999999999E-5</v>
      </c>
      <c r="AJ888" s="258">
        <v>1.5506826E-5</v>
      </c>
      <c r="AK888" s="258">
        <v>1.5260285999999999E-5</v>
      </c>
      <c r="AL888" s="258">
        <v>1.8766616999999999E-6</v>
      </c>
      <c r="AM888" s="258">
        <v>6.1838113999999996E-9</v>
      </c>
      <c r="AN888" s="258">
        <v>4.9381160000000002E-3</v>
      </c>
      <c r="AO888" s="258">
        <v>3.1120858000000001E-4</v>
      </c>
      <c r="AP888" s="258">
        <v>5.2608842000000002E-4</v>
      </c>
      <c r="AQ888" s="258">
        <v>2.6689893000000001E-5</v>
      </c>
      <c r="AR888" s="258">
        <v>1.4848068000000001E-2</v>
      </c>
      <c r="AT888" s="193"/>
      <c r="AU888" s="193"/>
      <c r="AV888" s="193"/>
      <c r="AW888" s="193"/>
      <c r="AX888" s="193"/>
      <c r="AY888" s="193"/>
      <c r="AZ888" s="193"/>
      <c r="BA888" s="193"/>
      <c r="BB888" s="193"/>
      <c r="BC888" s="193"/>
      <c r="BD888" s="193"/>
      <c r="BE888" s="315"/>
      <c r="BF888" s="315"/>
      <c r="BG888" s="315"/>
      <c r="BH888" s="315"/>
      <c r="BI888" s="315"/>
      <c r="BJ888" s="315"/>
      <c r="BK888" s="315"/>
    </row>
    <row r="889" spans="1:63" x14ac:dyDescent="0.25">
      <c r="A889" s="9"/>
      <c r="B889" s="184" t="s">
        <v>5770</v>
      </c>
      <c r="C889" s="25" t="s">
        <v>4168</v>
      </c>
      <c r="D889" s="193">
        <v>5.3962608000000002E-2</v>
      </c>
      <c r="E889" s="193">
        <v>3.9494289000000002E-2</v>
      </c>
      <c r="F889" s="193">
        <v>7.6322457999999996E-3</v>
      </c>
      <c r="G889" s="193">
        <v>1.0727703999999999E-3</v>
      </c>
      <c r="H889" s="193">
        <v>1.5919284999999999E-4</v>
      </c>
      <c r="I889" s="193">
        <v>3.0078545000000001E-3</v>
      </c>
      <c r="J889" s="193">
        <v>1.3783911999999999E-3</v>
      </c>
      <c r="K889" s="193">
        <v>1.3495995000000001E-5</v>
      </c>
      <c r="L889" s="193">
        <v>1.2043681E-3</v>
      </c>
      <c r="M889" s="193">
        <v>0</v>
      </c>
      <c r="N889" s="193">
        <v>0</v>
      </c>
      <c r="O889" s="193">
        <v>0</v>
      </c>
      <c r="P889" s="199">
        <f t="shared" si="124"/>
        <v>0.2925502888888889</v>
      </c>
      <c r="Q889" s="240">
        <v>4.8720005000000004</v>
      </c>
      <c r="R889" s="99">
        <v>4.1709854000000002</v>
      </c>
      <c r="S889" s="99">
        <v>0.55579999999999996</v>
      </c>
      <c r="T889" s="99">
        <v>6.7053E-6</v>
      </c>
      <c r="U889" s="99">
        <v>6.5458000000000002E-2</v>
      </c>
      <c r="V889" s="99">
        <v>1.6986319999999999E-2</v>
      </c>
      <c r="W889" s="99">
        <v>6.2764E-2</v>
      </c>
      <c r="X889" s="241">
        <f t="shared" si="125"/>
        <v>2.9115275726334204E-2</v>
      </c>
      <c r="Y889" s="241">
        <f t="shared" si="126"/>
        <v>1.277676061604E-2</v>
      </c>
      <c r="Z889" s="241">
        <f t="shared" si="127"/>
        <v>5.8992702082942003E-3</v>
      </c>
      <c r="AA889" s="241">
        <f t="shared" si="128"/>
        <v>1.0439244902000001E-2</v>
      </c>
      <c r="AB889" s="258">
        <v>8.1091333999999994E-3</v>
      </c>
      <c r="AC889" s="258">
        <v>1.8180244999999999E-6</v>
      </c>
      <c r="AD889" s="258">
        <v>8.8789138000000003E-4</v>
      </c>
      <c r="AE889" s="258">
        <v>8.3340154000000001E-7</v>
      </c>
      <c r="AF889" s="258">
        <v>3.7605858000000002E-3</v>
      </c>
      <c r="AG889" s="258">
        <v>1.6498609999999999E-5</v>
      </c>
      <c r="AH889" s="258">
        <v>5.3074970000000004E-3</v>
      </c>
      <c r="AI889" s="258">
        <v>1.1889860999999999E-5</v>
      </c>
      <c r="AJ889" s="258">
        <v>8.6510525999999992E-6</v>
      </c>
      <c r="AK889" s="258">
        <v>1.6988956999999998E-5</v>
      </c>
      <c r="AL889" s="258">
        <v>8.3021783E-7</v>
      </c>
      <c r="AM889" s="258">
        <v>3.0188642000000002E-9</v>
      </c>
      <c r="AN889" s="258">
        <v>1.9801565000000001E-4</v>
      </c>
      <c r="AO889" s="258">
        <v>8.0862881000000003E-5</v>
      </c>
      <c r="AP889" s="258">
        <v>2.7453157E-4</v>
      </c>
      <c r="AQ889" s="258">
        <v>3.3239020000000001E-6</v>
      </c>
      <c r="AR889" s="258">
        <v>1.0435921000000001E-2</v>
      </c>
      <c r="AT889" s="193"/>
      <c r="AU889" s="193"/>
      <c r="AV889" s="193"/>
      <c r="AW889" s="193"/>
      <c r="AX889" s="193"/>
      <c r="AY889" s="193"/>
      <c r="AZ889" s="193"/>
      <c r="BA889" s="193"/>
      <c r="BB889" s="193"/>
      <c r="BC889" s="193"/>
      <c r="BD889" s="193"/>
      <c r="BE889" s="315"/>
      <c r="BF889" s="315"/>
      <c r="BG889" s="315"/>
      <c r="BH889" s="315"/>
      <c r="BI889" s="315"/>
      <c r="BJ889" s="315"/>
      <c r="BK889" s="315"/>
    </row>
    <row r="890" spans="1:63" x14ac:dyDescent="0.25">
      <c r="A890" s="9"/>
      <c r="B890" s="184" t="s">
        <v>5770</v>
      </c>
      <c r="C890" s="25" t="s">
        <v>896</v>
      </c>
      <c r="D890" s="193">
        <v>6.4492208999999995E-2</v>
      </c>
      <c r="E890" s="193">
        <v>4.7773522999999998E-2</v>
      </c>
      <c r="F890" s="193">
        <v>8.9751497000000006E-3</v>
      </c>
      <c r="G890" s="193">
        <v>1.3450846000000001E-3</v>
      </c>
      <c r="H890" s="193">
        <v>1.7200420999999999E-4</v>
      </c>
      <c r="I890" s="193">
        <v>3.4496486999999998E-3</v>
      </c>
      <c r="J890" s="193">
        <v>1.5171841E-3</v>
      </c>
      <c r="K890" s="193">
        <v>2.1732922999999999E-5</v>
      </c>
      <c r="L890" s="193">
        <v>1.2378813E-3</v>
      </c>
      <c r="M890" s="193">
        <v>0</v>
      </c>
      <c r="N890" s="193">
        <v>0</v>
      </c>
      <c r="O890" s="193">
        <v>0</v>
      </c>
      <c r="P890" s="199">
        <f t="shared" si="124"/>
        <v>0.3538779481481481</v>
      </c>
      <c r="Q890" s="240">
        <v>6.0666985999999996</v>
      </c>
      <c r="R890" s="99">
        <v>4.9952361999999999</v>
      </c>
      <c r="S890" s="99">
        <v>0.749112</v>
      </c>
      <c r="T890" s="99">
        <v>2.3531E-4</v>
      </c>
      <c r="U890" s="99">
        <v>0.19822000000000001</v>
      </c>
      <c r="V890" s="99">
        <v>2.1305069999999999E-2</v>
      </c>
      <c r="W890" s="99">
        <v>0.10259</v>
      </c>
      <c r="X890" s="241">
        <f t="shared" si="125"/>
        <v>3.5584078866761196E-2</v>
      </c>
      <c r="Y890" s="241">
        <f t="shared" si="126"/>
        <v>1.5244445626689999E-2</v>
      </c>
      <c r="Z890" s="241">
        <f t="shared" si="127"/>
        <v>7.8414159019712E-3</v>
      </c>
      <c r="AA890" s="241">
        <f t="shared" si="128"/>
        <v>1.24982173381E-2</v>
      </c>
      <c r="AB890" s="258">
        <v>9.8087269000000001E-3</v>
      </c>
      <c r="AC890" s="258">
        <v>2.0913336000000001E-6</v>
      </c>
      <c r="AD890" s="258">
        <v>1.1095776E-3</v>
      </c>
      <c r="AE890" s="258">
        <v>8.9573808999999995E-7</v>
      </c>
      <c r="AF890" s="258">
        <v>4.3006681000000001E-3</v>
      </c>
      <c r="AG890" s="258">
        <v>2.2485955000000001E-5</v>
      </c>
      <c r="AH890" s="258">
        <v>6.4198828000000003E-3</v>
      </c>
      <c r="AI890" s="258">
        <v>1.4120893E-5</v>
      </c>
      <c r="AJ890" s="258">
        <v>1.0764523E-5</v>
      </c>
      <c r="AK890" s="258">
        <v>2.1899782000000001E-5</v>
      </c>
      <c r="AL890" s="258">
        <v>1.0504334E-6</v>
      </c>
      <c r="AM890" s="258">
        <v>3.6895712000000001E-9</v>
      </c>
      <c r="AN890" s="258">
        <v>6.8948375E-4</v>
      </c>
      <c r="AO890" s="258">
        <v>9.5205371000000002E-5</v>
      </c>
      <c r="AP890" s="258">
        <v>5.8900466000000003E-4</v>
      </c>
      <c r="AQ890" s="258">
        <v>3.3883381E-6</v>
      </c>
      <c r="AR890" s="258">
        <v>1.2494829000000001E-2</v>
      </c>
      <c r="AT890" s="193"/>
      <c r="AU890" s="193"/>
      <c r="AV890" s="193"/>
      <c r="AW890" s="193"/>
      <c r="AX890" s="193"/>
      <c r="AY890" s="193"/>
      <c r="AZ890" s="193"/>
      <c r="BA890" s="193"/>
      <c r="BB890" s="193"/>
      <c r="BC890" s="193"/>
      <c r="BD890" s="193"/>
      <c r="BE890" s="315"/>
      <c r="BF890" s="315"/>
      <c r="BG890" s="315"/>
      <c r="BH890" s="315"/>
      <c r="BI890" s="315"/>
      <c r="BJ890" s="315"/>
      <c r="BK890" s="315"/>
    </row>
    <row r="891" spans="1:63" x14ac:dyDescent="0.25">
      <c r="A891" s="9"/>
      <c r="B891" s="184" t="s">
        <v>5770</v>
      </c>
      <c r="C891" s="25" t="s">
        <v>895</v>
      </c>
      <c r="D891" s="193">
        <v>5.8863954000000003E-2</v>
      </c>
      <c r="E891" s="193">
        <v>4.8167133000000001E-2</v>
      </c>
      <c r="F891" s="193">
        <v>7.5374989E-3</v>
      </c>
      <c r="G891" s="193">
        <v>5.5044763E-4</v>
      </c>
      <c r="H891" s="193">
        <v>3.2973855999999998E-4</v>
      </c>
      <c r="I891" s="193">
        <v>1.2584033000000001E-3</v>
      </c>
      <c r="J891" s="193">
        <v>2.3408707E-4</v>
      </c>
      <c r="K891" s="193">
        <v>1.5273543999999999E-5</v>
      </c>
      <c r="L891" s="193">
        <v>7.7137150000000003E-4</v>
      </c>
      <c r="M891" s="193">
        <v>0</v>
      </c>
      <c r="N891" s="193">
        <v>0</v>
      </c>
      <c r="O891" s="193">
        <v>0</v>
      </c>
      <c r="P891" s="199">
        <f t="shared" si="124"/>
        <v>0.35679357777777776</v>
      </c>
      <c r="Q891" s="240">
        <v>3.911184</v>
      </c>
      <c r="R891" s="99">
        <v>3.4508475999999999</v>
      </c>
      <c r="S891" s="99">
        <v>0.37624160000000001</v>
      </c>
      <c r="T891" s="99">
        <v>8.1357000000000007E-6</v>
      </c>
      <c r="U891" s="99">
        <v>2.8199999999999999E-2</v>
      </c>
      <c r="V891" s="99">
        <v>6.8217E-3</v>
      </c>
      <c r="W891" s="99">
        <v>4.9064999999999998E-2</v>
      </c>
      <c r="X891" s="241">
        <f t="shared" si="125"/>
        <v>2.74913069877314E-2</v>
      </c>
      <c r="Y891" s="241">
        <f t="shared" si="126"/>
        <v>1.2063739535709999E-2</v>
      </c>
      <c r="Z891" s="241">
        <f t="shared" si="127"/>
        <v>6.773282884421401E-3</v>
      </c>
      <c r="AA891" s="241">
        <f t="shared" si="128"/>
        <v>8.6542845675999999E-3</v>
      </c>
      <c r="AB891" s="258">
        <v>9.8901357000000002E-3</v>
      </c>
      <c r="AC891" s="258">
        <v>1.3722125999999999E-6</v>
      </c>
      <c r="AD891" s="258">
        <v>7.2066597000000003E-4</v>
      </c>
      <c r="AE891" s="258">
        <v>7.1528011000000001E-7</v>
      </c>
      <c r="AF891" s="258">
        <v>1.438962E-3</v>
      </c>
      <c r="AG891" s="258">
        <v>1.1888373000000001E-5</v>
      </c>
      <c r="AH891" s="258">
        <v>6.4732486999999998E-3</v>
      </c>
      <c r="AI891" s="258">
        <v>1.0151725999999999E-5</v>
      </c>
      <c r="AJ891" s="258">
        <v>4.7626013E-6</v>
      </c>
      <c r="AK891" s="258">
        <v>3.2320819999999999E-6</v>
      </c>
      <c r="AL891" s="258">
        <v>4.466384E-7</v>
      </c>
      <c r="AM891" s="258">
        <v>1.4317213999999999E-9</v>
      </c>
      <c r="AN891" s="258">
        <v>8.9684736000000004E-5</v>
      </c>
      <c r="AO891" s="258">
        <v>4.7538608999999997E-5</v>
      </c>
      <c r="AP891" s="258">
        <v>1.4421635999999999E-4</v>
      </c>
      <c r="AQ891" s="258">
        <v>2.6919676E-6</v>
      </c>
      <c r="AR891" s="258">
        <v>8.6515926000000007E-3</v>
      </c>
      <c r="AT891" s="193"/>
      <c r="AU891" s="193"/>
      <c r="AV891" s="193"/>
      <c r="AW891" s="193"/>
      <c r="AX891" s="193"/>
      <c r="AY891" s="193"/>
      <c r="AZ891" s="193"/>
      <c r="BA891" s="193"/>
      <c r="BB891" s="193"/>
      <c r="BC891" s="193"/>
      <c r="BD891" s="193"/>
      <c r="BE891" s="315"/>
      <c r="BF891" s="315"/>
      <c r="BG891" s="315"/>
      <c r="BH891" s="315"/>
      <c r="BI891" s="315"/>
      <c r="BJ891" s="315"/>
      <c r="BK891" s="315"/>
    </row>
    <row r="892" spans="1:63" x14ac:dyDescent="0.25">
      <c r="A892" s="9"/>
      <c r="B892" s="184" t="s">
        <v>5770</v>
      </c>
      <c r="C892" s="5" t="s">
        <v>1189</v>
      </c>
      <c r="D892" s="172">
        <v>0.1231521</v>
      </c>
      <c r="E892" s="172">
        <v>0.10380146</v>
      </c>
      <c r="F892" s="172">
        <v>1.2404561E-2</v>
      </c>
      <c r="G892" s="172">
        <v>6.2607585999999995E-4</v>
      </c>
      <c r="H892" s="172">
        <v>2.7605262000000002E-3</v>
      </c>
      <c r="I892" s="172">
        <v>1.5349437E-3</v>
      </c>
      <c r="J892" s="172">
        <v>1.0410815999999999E-3</v>
      </c>
      <c r="K892" s="172">
        <v>6.3924998000000003E-5</v>
      </c>
      <c r="L892" s="172">
        <v>9.1952958000000005E-4</v>
      </c>
      <c r="M892" s="172">
        <v>0</v>
      </c>
      <c r="N892" s="172">
        <v>0</v>
      </c>
      <c r="O892" s="172">
        <v>0</v>
      </c>
      <c r="P892" s="199">
        <f t="shared" si="124"/>
        <v>0.76889970370370364</v>
      </c>
      <c r="Q892" s="233">
        <v>8.6046066000000003</v>
      </c>
      <c r="R892" s="96">
        <v>7.2291736000000002</v>
      </c>
      <c r="S892" s="96">
        <v>1.0207120000000001</v>
      </c>
      <c r="T892" s="96">
        <v>1.9466999999999998E-5</v>
      </c>
      <c r="U892" s="96">
        <v>0.15371000000000001</v>
      </c>
      <c r="V892" s="96">
        <v>5.4115200000000004E-3</v>
      </c>
      <c r="W892" s="96">
        <v>0.19558</v>
      </c>
      <c r="X892" s="241">
        <f t="shared" si="125"/>
        <v>5.7895794162492312E-2</v>
      </c>
      <c r="Y892" s="241">
        <f t="shared" si="126"/>
        <v>2.4906049246400004E-2</v>
      </c>
      <c r="Z892" s="241">
        <f t="shared" si="127"/>
        <v>1.48953557842923E-2</v>
      </c>
      <c r="AA892" s="241">
        <f t="shared" si="128"/>
        <v>1.80943891318E-2</v>
      </c>
      <c r="AB892" s="241">
        <v>2.1313372000000001E-2</v>
      </c>
      <c r="AC892" s="241">
        <v>1.4165100999999999E-6</v>
      </c>
      <c r="AD892" s="241">
        <v>7.6494218000000005E-4</v>
      </c>
      <c r="AE892" s="241">
        <v>1.6577133E-6</v>
      </c>
      <c r="AF892" s="241">
        <v>2.7975252E-3</v>
      </c>
      <c r="AG892" s="241">
        <v>2.7135642999999999E-5</v>
      </c>
      <c r="AH892" s="241">
        <v>1.394922E-2</v>
      </c>
      <c r="AI892" s="241">
        <v>1.971166E-5</v>
      </c>
      <c r="AJ892" s="241">
        <v>5.2197053000000004E-6</v>
      </c>
      <c r="AK892" s="241">
        <v>7.2398943999999999E-6</v>
      </c>
      <c r="AL892" s="241">
        <v>7.5316412000000002E-7</v>
      </c>
      <c r="AM892" s="241">
        <v>1.7884723E-9</v>
      </c>
      <c r="AN892" s="241">
        <v>6.9695547000000004E-4</v>
      </c>
      <c r="AO892" s="241">
        <v>6.5680101999999994E-5</v>
      </c>
      <c r="AP892" s="241">
        <v>1.50574E-4</v>
      </c>
      <c r="AQ892" s="241">
        <v>2.5221318000000001E-6</v>
      </c>
      <c r="AR892" s="241">
        <v>1.8091867000000001E-2</v>
      </c>
      <c r="AT892" s="193"/>
      <c r="AU892" s="193"/>
      <c r="AV892" s="193"/>
      <c r="AW892" s="193"/>
      <c r="AX892" s="193"/>
      <c r="AY892" s="193"/>
      <c r="AZ892" s="193"/>
      <c r="BA892" s="193"/>
      <c r="BB892" s="193"/>
      <c r="BC892" s="193"/>
      <c r="BD892" s="193"/>
      <c r="BE892" s="315"/>
      <c r="BF892" s="315"/>
      <c r="BG892" s="315"/>
      <c r="BH892" s="315"/>
      <c r="BI892" s="315"/>
      <c r="BJ892" s="315"/>
      <c r="BK892" s="315"/>
    </row>
    <row r="893" spans="1:63" x14ac:dyDescent="0.25">
      <c r="A893" s="45" t="s">
        <v>467</v>
      </c>
      <c r="B893" s="45"/>
      <c r="C893" s="9"/>
      <c r="D893" s="195"/>
      <c r="E893" s="195"/>
      <c r="F893" s="195"/>
      <c r="G893" s="195"/>
      <c r="H893" s="195"/>
      <c r="I893" s="195"/>
      <c r="J893" s="195"/>
      <c r="K893" s="195"/>
      <c r="L893" s="195"/>
      <c r="M893" s="195"/>
      <c r="N893" s="195"/>
      <c r="O893" s="195"/>
      <c r="P893" s="195"/>
      <c r="Q893" s="239"/>
      <c r="R893" s="97"/>
      <c r="S893" s="97"/>
      <c r="T893" s="97"/>
      <c r="U893" s="97"/>
      <c r="V893" s="97"/>
      <c r="W893" s="97"/>
      <c r="X893" s="259"/>
      <c r="Y893" s="259"/>
      <c r="Z893" s="259"/>
      <c r="AA893" s="258"/>
      <c r="AB893" s="258"/>
      <c r="AC893" s="258"/>
      <c r="AD893" s="258"/>
      <c r="AE893" s="258"/>
      <c r="AF893" s="258"/>
      <c r="AG893" s="258"/>
      <c r="AH893" s="258"/>
      <c r="AI893" s="258"/>
      <c r="AJ893" s="258"/>
      <c r="AK893" s="258"/>
      <c r="AL893" s="258"/>
      <c r="AM893" s="258"/>
      <c r="AN893" s="258"/>
      <c r="AO893" s="258"/>
      <c r="AP893" s="258"/>
      <c r="AQ893" s="258"/>
      <c r="AR893" s="258"/>
      <c r="AT893" s="193"/>
      <c r="AU893" s="193"/>
      <c r="AV893" s="193"/>
      <c r="AW893" s="193"/>
      <c r="AX893" s="193"/>
      <c r="AY893" s="193"/>
      <c r="AZ893" s="193"/>
      <c r="BA893" s="193"/>
      <c r="BB893" s="193"/>
      <c r="BC893" s="193"/>
      <c r="BD893" s="193"/>
      <c r="BE893" s="315"/>
      <c r="BF893" s="315"/>
      <c r="BG893" s="315"/>
      <c r="BH893" s="315"/>
      <c r="BI893" s="315"/>
      <c r="BJ893" s="315"/>
      <c r="BK893" s="315"/>
    </row>
    <row r="894" spans="1:63" x14ac:dyDescent="0.25">
      <c r="A894" s="9"/>
      <c r="B894" s="185" t="s">
        <v>2622</v>
      </c>
      <c r="C894" s="25" t="s">
        <v>6860</v>
      </c>
      <c r="D894" s="193">
        <v>12.873471</v>
      </c>
      <c r="E894" s="193">
        <v>6.554646</v>
      </c>
      <c r="F894" s="193">
        <v>2.0667993999999998</v>
      </c>
      <c r="G894" s="193">
        <v>0.27779593000000002</v>
      </c>
      <c r="H894" s="193">
        <v>5.0420747000000002E-2</v>
      </c>
      <c r="I894" s="193">
        <v>0.64512619999999998</v>
      </c>
      <c r="J894" s="193">
        <v>0.24040536000000001</v>
      </c>
      <c r="K894" s="193">
        <v>5.5260366E-3</v>
      </c>
      <c r="L894" s="193">
        <v>3.0327508000000001</v>
      </c>
      <c r="M894" s="193">
        <v>0</v>
      </c>
      <c r="N894" s="193">
        <v>0</v>
      </c>
      <c r="O894" s="193">
        <v>0</v>
      </c>
      <c r="P894" s="199">
        <f>E894/0.135</f>
        <v>48.552933333333328</v>
      </c>
      <c r="Q894" s="240">
        <v>1759.2207000000001</v>
      </c>
      <c r="R894" s="99">
        <v>692.37097000000006</v>
      </c>
      <c r="S894" s="99">
        <v>180.012</v>
      </c>
      <c r="T894" s="99">
        <v>2.3858E-3</v>
      </c>
      <c r="U894" s="99">
        <v>855.34</v>
      </c>
      <c r="V894" s="99">
        <v>2.8702969999999999</v>
      </c>
      <c r="W894" s="99">
        <v>28.625</v>
      </c>
      <c r="X894" s="241">
        <f>SUM(Y894:AA894)</f>
        <v>7.7870331663864203</v>
      </c>
      <c r="Y894" s="241">
        <f>SUM(AB894:AG894)</f>
        <v>2.1970569143900001</v>
      </c>
      <c r="Z894" s="241">
        <f>SUM(AH894:AP894)</f>
        <v>3.8540265956964204</v>
      </c>
      <c r="AA894" s="241">
        <f>SUM(AQ894:AR894)</f>
        <v>1.7359496563000001</v>
      </c>
      <c r="AB894" s="258">
        <v>1.3456617</v>
      </c>
      <c r="AC894" s="258">
        <v>2.0970719E-4</v>
      </c>
      <c r="AD894" s="258">
        <v>0.32528763999999999</v>
      </c>
      <c r="AE894" s="258">
        <v>1.7237019999999999E-4</v>
      </c>
      <c r="AF894" s="258">
        <v>0.52031559999999999</v>
      </c>
      <c r="AG894" s="258">
        <v>5.4098970000000003E-3</v>
      </c>
      <c r="AH894" s="258">
        <v>0.88075497999999997</v>
      </c>
      <c r="AI894" s="258">
        <v>3.3321979000000002E-3</v>
      </c>
      <c r="AJ894" s="258">
        <v>2.2973060999999999E-3</v>
      </c>
      <c r="AK894" s="258">
        <v>9.7255333999999999E-3</v>
      </c>
      <c r="AL894" s="258">
        <v>2.5833767000000001E-4</v>
      </c>
      <c r="AM894" s="258">
        <v>8.0462642000000001E-7</v>
      </c>
      <c r="AN894" s="258">
        <v>2.7779964000000001</v>
      </c>
      <c r="AO894" s="258">
        <v>9.0861024999999998E-2</v>
      </c>
      <c r="AP894" s="258">
        <v>8.8800010999999998E-2</v>
      </c>
      <c r="AQ894" s="258">
        <v>2.1446563000000001E-3</v>
      </c>
      <c r="AR894" s="258">
        <v>1.733805</v>
      </c>
      <c r="AT894" s="193"/>
      <c r="AU894" s="193"/>
      <c r="AV894" s="193"/>
      <c r="AW894" s="193"/>
      <c r="AX894" s="193"/>
      <c r="AY894" s="193"/>
      <c r="AZ894" s="193"/>
      <c r="BA894" s="193"/>
      <c r="BB894" s="193"/>
      <c r="BC894" s="193"/>
      <c r="BD894" s="193"/>
      <c r="BE894" s="315"/>
      <c r="BF894" s="315"/>
      <c r="BG894" s="315"/>
      <c r="BH894" s="315"/>
      <c r="BI894" s="315"/>
      <c r="BJ894" s="315"/>
      <c r="BK894" s="315"/>
    </row>
    <row r="895" spans="1:63" x14ac:dyDescent="0.25">
      <c r="A895" s="43"/>
      <c r="B895" s="185" t="s">
        <v>2622</v>
      </c>
      <c r="C895" s="25" t="s">
        <v>6859</v>
      </c>
      <c r="D895" s="193">
        <v>10.585433999999999</v>
      </c>
      <c r="E895" s="193">
        <v>4.9545890999999997</v>
      </c>
      <c r="F895" s="193">
        <v>1.3734573999999999</v>
      </c>
      <c r="G895" s="193">
        <v>0.23355118999999999</v>
      </c>
      <c r="H895" s="193">
        <v>5.0934426999999997E-2</v>
      </c>
      <c r="I895" s="193">
        <v>0.57963761999999996</v>
      </c>
      <c r="J895" s="193">
        <v>0.20806995</v>
      </c>
      <c r="K895" s="193">
        <v>5.0041084999999999E-3</v>
      </c>
      <c r="L895" s="193">
        <v>3.1801897000000001</v>
      </c>
      <c r="M895" s="193">
        <v>0</v>
      </c>
      <c r="N895" s="193">
        <v>0</v>
      </c>
      <c r="O895" s="193">
        <v>0</v>
      </c>
      <c r="P895" s="199">
        <f>E895/0.135</f>
        <v>36.700659999999999</v>
      </c>
      <c r="Q895" s="240">
        <v>1803.8856000000001</v>
      </c>
      <c r="R895" s="99">
        <v>568.77143999999998</v>
      </c>
      <c r="S895" s="99">
        <v>146.82640000000001</v>
      </c>
      <c r="T895" s="99">
        <v>2.4843999999999999E-3</v>
      </c>
      <c r="U895" s="99">
        <v>1063.7</v>
      </c>
      <c r="V895" s="99">
        <v>2.383302</v>
      </c>
      <c r="W895" s="99">
        <v>22.202000000000002</v>
      </c>
      <c r="X895" s="241">
        <f>SUM(Y895:AA895)</f>
        <v>7.0700849807133803</v>
      </c>
      <c r="Y895" s="241">
        <f>SUM(AB895:AG895)</f>
        <v>1.6843613405300002</v>
      </c>
      <c r="Z895" s="241">
        <f>SUM(AH895:AP895)</f>
        <v>3.9601420261833802</v>
      </c>
      <c r="AA895" s="241">
        <f>SUM(AQ895:AR895)</f>
        <v>1.4255816140000002</v>
      </c>
      <c r="AB895" s="258">
        <v>1.0170939999999999</v>
      </c>
      <c r="AC895" s="258">
        <v>1.7040649E-4</v>
      </c>
      <c r="AD895" s="258">
        <v>0.27795040999999998</v>
      </c>
      <c r="AE895" s="258">
        <v>1.3289053999999999E-4</v>
      </c>
      <c r="AF895" s="258">
        <v>0.38450580000000001</v>
      </c>
      <c r="AG895" s="258">
        <v>4.5078334999999999E-3</v>
      </c>
      <c r="AH895" s="258">
        <v>0.66568914000000001</v>
      </c>
      <c r="AI895" s="258">
        <v>2.2162537999999999E-3</v>
      </c>
      <c r="AJ895" s="258">
        <v>1.8665190999999999E-3</v>
      </c>
      <c r="AK895" s="258">
        <v>1.0524224E-2</v>
      </c>
      <c r="AL895" s="258">
        <v>2.0712973E-4</v>
      </c>
      <c r="AM895" s="258">
        <v>6.5055338000000004E-7</v>
      </c>
      <c r="AN895" s="258">
        <v>3.0990752000000001</v>
      </c>
      <c r="AO895" s="258">
        <v>9.4058473000000004E-2</v>
      </c>
      <c r="AP895" s="258">
        <v>8.6504436000000004E-2</v>
      </c>
      <c r="AQ895" s="258">
        <v>1.217814E-3</v>
      </c>
      <c r="AR895" s="258">
        <v>1.4243638000000001</v>
      </c>
      <c r="AT895" s="193"/>
      <c r="AU895" s="193"/>
      <c r="AV895" s="193"/>
      <c r="AW895" s="193"/>
      <c r="AX895" s="193"/>
      <c r="AY895" s="193"/>
      <c r="AZ895" s="193"/>
      <c r="BA895" s="193"/>
      <c r="BB895" s="193"/>
      <c r="BC895" s="193"/>
      <c r="BD895" s="193"/>
      <c r="BE895" s="315"/>
      <c r="BF895" s="315"/>
      <c r="BG895" s="315"/>
      <c r="BH895" s="315"/>
      <c r="BI895" s="315"/>
      <c r="BJ895" s="315"/>
      <c r="BK895" s="315"/>
    </row>
    <row r="896" spans="1:63" x14ac:dyDescent="0.25">
      <c r="A896" s="43"/>
      <c r="B896" s="185" t="s">
        <v>2622</v>
      </c>
      <c r="C896" s="25" t="s">
        <v>6858</v>
      </c>
      <c r="D896" s="193">
        <v>27.378367000000001</v>
      </c>
      <c r="E896" s="193">
        <v>11.717447999999999</v>
      </c>
      <c r="F896" s="193">
        <v>4.6663186000000003</v>
      </c>
      <c r="G896" s="193">
        <v>0.50859617000000001</v>
      </c>
      <c r="H896" s="193">
        <v>0.15415897000000001</v>
      </c>
      <c r="I896" s="193">
        <v>0.89525058000000002</v>
      </c>
      <c r="J896" s="193">
        <v>0.98653537999999996</v>
      </c>
      <c r="K896" s="193">
        <v>2.6114057999999999E-2</v>
      </c>
      <c r="L896" s="193">
        <v>8.4239458999999997</v>
      </c>
      <c r="M896" s="193">
        <v>0</v>
      </c>
      <c r="N896" s="193">
        <v>0</v>
      </c>
      <c r="O896" s="193">
        <v>0</v>
      </c>
      <c r="P896" s="199">
        <f>E896/0.135</f>
        <v>86.795911111111096</v>
      </c>
      <c r="Q896" s="240">
        <v>1894.1849</v>
      </c>
      <c r="R896" s="99">
        <v>1062.4063000000001</v>
      </c>
      <c r="S896" s="99">
        <v>228.13839999999999</v>
      </c>
      <c r="T896" s="99">
        <v>5.1577999999999997E-3</v>
      </c>
      <c r="U896" s="99">
        <v>502.59</v>
      </c>
      <c r="V896" s="99">
        <v>2.5869610000000001</v>
      </c>
      <c r="W896" s="99">
        <v>98.457999999999998</v>
      </c>
      <c r="X896" s="241">
        <f>SUM(Y896:AA896)</f>
        <v>12.352991715383499</v>
      </c>
      <c r="Y896" s="241">
        <f>SUM(AB896:AG896)</f>
        <v>4.3549958900699997</v>
      </c>
      <c r="Z896" s="241">
        <f>SUM(AH896:AP896)</f>
        <v>5.3294846186134999</v>
      </c>
      <c r="AA896" s="241">
        <f>SUM(AQ896:AR896)</f>
        <v>2.6685112066999999</v>
      </c>
      <c r="AB896" s="258">
        <v>2.4054313999999999</v>
      </c>
      <c r="AC896" s="258">
        <v>3.1592627999999998E-4</v>
      </c>
      <c r="AD896" s="258">
        <v>0.78544513000000005</v>
      </c>
      <c r="AE896" s="258">
        <v>2.3733728999999999E-4</v>
      </c>
      <c r="AF896" s="258">
        <v>1.1565044</v>
      </c>
      <c r="AG896" s="258">
        <v>7.0616964999999999E-3</v>
      </c>
      <c r="AH896" s="258">
        <v>1.5746194</v>
      </c>
      <c r="AI896" s="258">
        <v>8.0125212000000008E-3</v>
      </c>
      <c r="AJ896" s="258">
        <v>4.4048324000000002E-3</v>
      </c>
      <c r="AK896" s="258">
        <v>6.3859420000000004E-3</v>
      </c>
      <c r="AL896" s="258">
        <v>6.0154586999999998E-4</v>
      </c>
      <c r="AM896" s="258">
        <v>2.0571435E-6</v>
      </c>
      <c r="AN896" s="258">
        <v>3.5020399000000002</v>
      </c>
      <c r="AO896" s="258">
        <v>0.11488956</v>
      </c>
      <c r="AP896" s="258">
        <v>0.11852886</v>
      </c>
      <c r="AQ896" s="258">
        <v>8.4977066999999996E-3</v>
      </c>
      <c r="AR896" s="258">
        <v>2.6600134999999998</v>
      </c>
      <c r="AT896" s="193"/>
      <c r="AU896" s="193"/>
      <c r="AV896" s="193"/>
      <c r="AW896" s="193"/>
      <c r="AX896" s="193"/>
      <c r="AY896" s="193"/>
      <c r="AZ896" s="193"/>
      <c r="BA896" s="193"/>
      <c r="BB896" s="193"/>
      <c r="BC896" s="193"/>
      <c r="BD896" s="193"/>
      <c r="BE896" s="315"/>
      <c r="BF896" s="315"/>
      <c r="BG896" s="315"/>
      <c r="BH896" s="315"/>
      <c r="BI896" s="315"/>
      <c r="BJ896" s="315"/>
      <c r="BK896" s="315"/>
    </row>
    <row r="897" spans="1:63" x14ac:dyDescent="0.25">
      <c r="A897" s="9"/>
      <c r="B897" s="185" t="s">
        <v>2622</v>
      </c>
      <c r="C897" s="25" t="s">
        <v>6857</v>
      </c>
      <c r="D897" s="193">
        <v>27.195613999999999</v>
      </c>
      <c r="E897" s="193">
        <v>12.085016</v>
      </c>
      <c r="F897" s="193">
        <v>5.0620224</v>
      </c>
      <c r="G897" s="193">
        <v>0.50674525999999998</v>
      </c>
      <c r="H897" s="193">
        <v>0.13636622000000001</v>
      </c>
      <c r="I897" s="193">
        <v>0.85634505000000005</v>
      </c>
      <c r="J897" s="193">
        <v>0.95710072000000002</v>
      </c>
      <c r="K897" s="193">
        <v>2.3769946E-2</v>
      </c>
      <c r="L897" s="193">
        <v>7.5682483999999999</v>
      </c>
      <c r="M897" s="193">
        <v>0</v>
      </c>
      <c r="N897" s="193">
        <v>0</v>
      </c>
      <c r="O897" s="193">
        <v>0</v>
      </c>
      <c r="P897" s="199">
        <f>E897/0.135</f>
        <v>89.518637037037024</v>
      </c>
      <c r="Q897" s="240">
        <v>1749.6758</v>
      </c>
      <c r="R897" s="99">
        <v>1109.6916000000001</v>
      </c>
      <c r="S897" s="99">
        <v>233.7552</v>
      </c>
      <c r="T897" s="99">
        <v>4.5677000000000001E-3</v>
      </c>
      <c r="U897" s="99">
        <v>322.64</v>
      </c>
      <c r="V897" s="99">
        <v>2.9184329999999998</v>
      </c>
      <c r="W897" s="99">
        <v>80.665999999999997</v>
      </c>
      <c r="X897" s="241">
        <f>SUM(Y897:AA897)</f>
        <v>11.314770879104401</v>
      </c>
      <c r="Y897" s="241">
        <f>SUM(AB897:AG897)</f>
        <v>4.4643806831099999</v>
      </c>
      <c r="Z897" s="241">
        <f>SUM(AH897:AP897)</f>
        <v>4.0626759748944004</v>
      </c>
      <c r="AA897" s="241">
        <f>SUM(AQ897:AR897)</f>
        <v>2.7877142210999999</v>
      </c>
      <c r="AB897" s="258">
        <v>2.4810433999999999</v>
      </c>
      <c r="AC897" s="258">
        <v>3.3099354999999999E-4</v>
      </c>
      <c r="AD897" s="258">
        <v>0.77502578</v>
      </c>
      <c r="AE897" s="258">
        <v>2.5252956000000002E-4</v>
      </c>
      <c r="AF897" s="258">
        <v>1.2006253</v>
      </c>
      <c r="AG897" s="258">
        <v>7.1026800000000001E-3</v>
      </c>
      <c r="AH897" s="258">
        <v>1.6240231000000001</v>
      </c>
      <c r="AI897" s="258">
        <v>8.6598043000000006E-3</v>
      </c>
      <c r="AJ897" s="258">
        <v>4.3882443E-3</v>
      </c>
      <c r="AK897" s="258">
        <v>5.4197778999999996E-3</v>
      </c>
      <c r="AL897" s="258">
        <v>5.9093562000000002E-4</v>
      </c>
      <c r="AM897" s="258">
        <v>2.0137744E-6</v>
      </c>
      <c r="AN897" s="258">
        <v>2.2223275</v>
      </c>
      <c r="AO897" s="258">
        <v>9.4204089000000005E-2</v>
      </c>
      <c r="AP897" s="258">
        <v>0.10306050999999999</v>
      </c>
      <c r="AQ897" s="258">
        <v>9.1841210999999996E-3</v>
      </c>
      <c r="AR897" s="258">
        <v>2.7785300999999998</v>
      </c>
      <c r="AT897" s="193"/>
      <c r="AU897" s="193"/>
      <c r="AV897" s="193"/>
      <c r="AW897" s="193"/>
      <c r="AX897" s="193"/>
      <c r="AY897" s="193"/>
      <c r="AZ897" s="193"/>
      <c r="BA897" s="193"/>
      <c r="BB897" s="193"/>
      <c r="BC897" s="193"/>
      <c r="BD897" s="193"/>
      <c r="BE897" s="315"/>
      <c r="BF897" s="315"/>
      <c r="BG897" s="315"/>
      <c r="BH897" s="315"/>
      <c r="BI897" s="315"/>
      <c r="BJ897" s="315"/>
      <c r="BK897" s="315"/>
    </row>
    <row r="898" spans="1:63" x14ac:dyDescent="0.25">
      <c r="A898" s="45" t="s">
        <v>468</v>
      </c>
      <c r="B898" s="45"/>
      <c r="C898" s="9"/>
      <c r="D898" s="195"/>
      <c r="E898" s="195"/>
      <c r="F898" s="195"/>
      <c r="G898" s="195"/>
      <c r="H898" s="195"/>
      <c r="I898" s="195"/>
      <c r="J898" s="195"/>
      <c r="K898" s="195"/>
      <c r="L898" s="195"/>
      <c r="M898" s="195"/>
      <c r="N898" s="195"/>
      <c r="O898" s="195"/>
      <c r="P898" s="195"/>
      <c r="Q898" s="239"/>
      <c r="R898" s="97"/>
      <c r="S898" s="97"/>
      <c r="T898" s="97"/>
      <c r="U898" s="97"/>
      <c r="V898" s="97"/>
      <c r="W898" s="97"/>
      <c r="X898" s="259"/>
      <c r="Y898" s="259"/>
      <c r="Z898" s="259"/>
      <c r="AA898" s="258"/>
      <c r="AB898" s="258"/>
      <c r="AC898" s="258"/>
      <c r="AD898" s="258"/>
      <c r="AE898" s="258"/>
      <c r="AF898" s="258"/>
      <c r="AG898" s="258"/>
      <c r="AH898" s="258"/>
      <c r="AI898" s="258"/>
      <c r="AJ898" s="258"/>
      <c r="AK898" s="258"/>
      <c r="AL898" s="258"/>
      <c r="AM898" s="258"/>
      <c r="AN898" s="258"/>
      <c r="AO898" s="258"/>
      <c r="AP898" s="258"/>
      <c r="AQ898" s="258"/>
      <c r="AR898" s="258"/>
      <c r="AT898" s="193"/>
      <c r="AU898" s="193"/>
      <c r="AV898" s="193"/>
      <c r="AW898" s="193"/>
      <c r="AX898" s="193"/>
      <c r="AY898" s="193"/>
      <c r="AZ898" s="193"/>
      <c r="BA898" s="193"/>
      <c r="BB898" s="193"/>
      <c r="BC898" s="193"/>
      <c r="BD898" s="193"/>
      <c r="BE898" s="315"/>
      <c r="BF898" s="315"/>
      <c r="BG898" s="315"/>
      <c r="BH898" s="315"/>
      <c r="BI898" s="315"/>
      <c r="BJ898" s="315"/>
      <c r="BK898" s="315"/>
    </row>
    <row r="899" spans="1:63" x14ac:dyDescent="0.25">
      <c r="A899" s="9"/>
      <c r="B899" s="184" t="s">
        <v>5770</v>
      </c>
      <c r="C899" s="25" t="s">
        <v>912</v>
      </c>
      <c r="D899" s="193">
        <v>8.2191089999999994E-2</v>
      </c>
      <c r="E899" s="193">
        <v>4.9553232000000003E-2</v>
      </c>
      <c r="F899" s="193">
        <v>2.1058726999999999E-2</v>
      </c>
      <c r="G899" s="193">
        <v>1.7323677000000001E-3</v>
      </c>
      <c r="H899" s="193">
        <v>2.4941378000000001E-4</v>
      </c>
      <c r="I899" s="193">
        <v>4.5304867E-3</v>
      </c>
      <c r="J899" s="193">
        <v>1.160409E-3</v>
      </c>
      <c r="K899" s="193">
        <v>3.0533692E-5</v>
      </c>
      <c r="L899" s="193">
        <v>3.8759192999999999E-3</v>
      </c>
      <c r="M899" s="193">
        <v>0</v>
      </c>
      <c r="N899" s="193">
        <v>0</v>
      </c>
      <c r="O899" s="193">
        <v>0</v>
      </c>
      <c r="P899" s="199">
        <f t="shared" ref="P899:P917" si="129">E899/0.135</f>
        <v>0.3670609777777778</v>
      </c>
      <c r="Q899" s="240">
        <v>9.6944399000000008</v>
      </c>
      <c r="R899" s="99">
        <v>5.3979308000000001</v>
      </c>
      <c r="S899" s="99">
        <v>1.745968</v>
      </c>
      <c r="T899" s="99">
        <v>3.5741000000000001E-4</v>
      </c>
      <c r="U899" s="99">
        <v>2.2395999999999998</v>
      </c>
      <c r="V899" s="99">
        <v>1.9693760000000001E-2</v>
      </c>
      <c r="W899" s="99">
        <v>0.29088999999999998</v>
      </c>
      <c r="X899" s="241">
        <f t="shared" ref="X899:X919" si="130">SUM(Y899:AA899)</f>
        <v>5.21196343877059E-2</v>
      </c>
      <c r="Y899" s="241">
        <f t="shared" ref="Y899:Y919" si="131">SUM(AB899:AG899)</f>
        <v>1.9117387091199999E-2</v>
      </c>
      <c r="Z899" s="241">
        <f t="shared" ref="Z899:Z919" si="132">SUM(AH899:AP899)</f>
        <v>1.9475718392505899E-2</v>
      </c>
      <c r="AA899" s="241">
        <f t="shared" ref="AA899:AA919" si="133">SUM(AQ899:AR899)</f>
        <v>1.3526528904000001E-2</v>
      </c>
      <c r="AB899" s="258">
        <v>1.0172924999999999E-2</v>
      </c>
      <c r="AC899" s="258">
        <v>2.0845508000000002E-6</v>
      </c>
      <c r="AD899" s="258">
        <v>2.0296836000000002E-3</v>
      </c>
      <c r="AE899" s="258">
        <v>1.3006134E-6</v>
      </c>
      <c r="AF899" s="258">
        <v>6.8550516999999998E-3</v>
      </c>
      <c r="AG899" s="258">
        <v>5.6341627000000003E-5</v>
      </c>
      <c r="AH899" s="258">
        <v>6.6581573999999998E-3</v>
      </c>
      <c r="AI899" s="258">
        <v>3.4664688999999997E-5</v>
      </c>
      <c r="AJ899" s="258">
        <v>1.4535458E-5</v>
      </c>
      <c r="AK899" s="258">
        <v>1.3306550000000001E-5</v>
      </c>
      <c r="AL899" s="258">
        <v>1.6128137E-6</v>
      </c>
      <c r="AM899" s="258">
        <v>5.0018059000000001E-9</v>
      </c>
      <c r="AN899" s="258">
        <v>1.1319935999999999E-2</v>
      </c>
      <c r="AO899" s="258">
        <v>4.8092742999999999E-4</v>
      </c>
      <c r="AP899" s="258">
        <v>9.5257304999999998E-4</v>
      </c>
      <c r="AQ899" s="258">
        <v>1.0291904E-5</v>
      </c>
      <c r="AR899" s="258">
        <v>1.3516237E-2</v>
      </c>
      <c r="AT899" s="193"/>
      <c r="AU899" s="193"/>
      <c r="AV899" s="193"/>
      <c r="AW899" s="193"/>
      <c r="AX899" s="193"/>
      <c r="AY899" s="193"/>
      <c r="AZ899" s="193"/>
      <c r="BA899" s="193"/>
      <c r="BB899" s="193"/>
      <c r="BC899" s="193"/>
      <c r="BD899" s="193"/>
      <c r="BE899" s="315"/>
      <c r="BF899" s="315"/>
      <c r="BG899" s="315"/>
      <c r="BH899" s="315"/>
      <c r="BI899" s="315"/>
      <c r="BJ899" s="315"/>
      <c r="BK899" s="315"/>
    </row>
    <row r="900" spans="1:63" x14ac:dyDescent="0.25">
      <c r="A900" s="9"/>
      <c r="B900" s="184" t="s">
        <v>5770</v>
      </c>
      <c r="C900" s="25" t="s">
        <v>3150</v>
      </c>
      <c r="D900" s="193">
        <v>0.23986261</v>
      </c>
      <c r="E900" s="193">
        <v>0.15603760999999999</v>
      </c>
      <c r="F900" s="193">
        <v>4.2152536999999997E-2</v>
      </c>
      <c r="G900" s="193">
        <v>7.8570601000000004E-3</v>
      </c>
      <c r="H900" s="193">
        <v>2.6840452E-3</v>
      </c>
      <c r="I900" s="193">
        <v>1.6829177000000001E-2</v>
      </c>
      <c r="J900" s="193">
        <v>3.8050788000000002E-3</v>
      </c>
      <c r="K900" s="193">
        <v>1.0283574E-4</v>
      </c>
      <c r="L900" s="193">
        <v>1.0394268E-2</v>
      </c>
      <c r="M900" s="193">
        <v>0</v>
      </c>
      <c r="N900" s="193">
        <v>0</v>
      </c>
      <c r="O900" s="193">
        <v>0</v>
      </c>
      <c r="P900" s="199">
        <f t="shared" si="129"/>
        <v>1.155834148148148</v>
      </c>
      <c r="Q900" s="240">
        <v>52.116385000000001</v>
      </c>
      <c r="R900" s="99">
        <v>19.508534999999998</v>
      </c>
      <c r="S900" s="99">
        <v>5.3299120000000002</v>
      </c>
      <c r="T900" s="99">
        <v>1.4783000000000001E-5</v>
      </c>
      <c r="U900" s="99">
        <v>26.535</v>
      </c>
      <c r="V900" s="99">
        <v>9.4273099999999999E-2</v>
      </c>
      <c r="W900" s="99">
        <v>0.64864999999999995</v>
      </c>
      <c r="X900" s="241">
        <f t="shared" si="130"/>
        <v>0.26255222005615803</v>
      </c>
      <c r="Y900" s="241">
        <f t="shared" si="131"/>
        <v>5.2282722372400003E-2</v>
      </c>
      <c r="Z900" s="241">
        <f t="shared" si="132"/>
        <v>0.16136299519675801</v>
      </c>
      <c r="AA900" s="241">
        <f t="shared" si="133"/>
        <v>4.8906502487E-2</v>
      </c>
      <c r="AB900" s="258">
        <v>3.2036922000000002E-2</v>
      </c>
      <c r="AC900" s="258">
        <v>5.2946029E-6</v>
      </c>
      <c r="AD900" s="258">
        <v>9.4397261999999999E-3</v>
      </c>
      <c r="AE900" s="258">
        <v>3.3301195000000001E-6</v>
      </c>
      <c r="AF900" s="258">
        <v>1.0629166000000001E-2</v>
      </c>
      <c r="AG900" s="258">
        <v>1.6828344999999999E-4</v>
      </c>
      <c r="AH900" s="258">
        <v>2.0967804999999999E-2</v>
      </c>
      <c r="AI900" s="258">
        <v>7.1045923000000007E-5</v>
      </c>
      <c r="AJ900" s="258">
        <v>6.7822779000000007E-5</v>
      </c>
      <c r="AK900" s="258">
        <v>3.1365606000000002E-4</v>
      </c>
      <c r="AL900" s="258">
        <v>6.3571155000000004E-6</v>
      </c>
      <c r="AM900" s="258">
        <v>2.0219258E-8</v>
      </c>
      <c r="AN900" s="258">
        <v>0.1351193</v>
      </c>
      <c r="AO900" s="258">
        <v>2.6092198000000001E-3</v>
      </c>
      <c r="AP900" s="258">
        <v>2.2077682999999998E-3</v>
      </c>
      <c r="AQ900" s="258">
        <v>2.5935487E-5</v>
      </c>
      <c r="AR900" s="258">
        <v>4.8880567E-2</v>
      </c>
      <c r="AT900" s="193"/>
      <c r="AU900" s="193"/>
      <c r="AV900" s="193"/>
      <c r="AW900" s="193"/>
      <c r="AX900" s="193"/>
      <c r="AY900" s="193"/>
      <c r="AZ900" s="193"/>
      <c r="BA900" s="193"/>
      <c r="BB900" s="193"/>
      <c r="BC900" s="193"/>
      <c r="BD900" s="193"/>
      <c r="BE900" s="315"/>
      <c r="BF900" s="315"/>
      <c r="BG900" s="315"/>
      <c r="BH900" s="315"/>
      <c r="BI900" s="315"/>
      <c r="BJ900" s="315"/>
      <c r="BK900" s="315"/>
    </row>
    <row r="901" spans="1:63" x14ac:dyDescent="0.25">
      <c r="A901" s="43"/>
      <c r="B901" s="184" t="s">
        <v>5770</v>
      </c>
      <c r="C901" s="25" t="s">
        <v>3149</v>
      </c>
      <c r="D901" s="193">
        <v>0.27498523000000002</v>
      </c>
      <c r="E901" s="193">
        <v>0.21203110999999999</v>
      </c>
      <c r="F901" s="193">
        <v>3.2252067000000002E-2</v>
      </c>
      <c r="G901" s="193">
        <v>3.1718782E-3</v>
      </c>
      <c r="H901" s="193">
        <v>6.0408827000000003E-4</v>
      </c>
      <c r="I901" s="193">
        <v>6.5952040000000003E-3</v>
      </c>
      <c r="J901" s="193">
        <v>2.1703093000000001E-3</v>
      </c>
      <c r="K901" s="193">
        <v>1.6440743E-4</v>
      </c>
      <c r="L901" s="193">
        <v>1.7996165000000001E-2</v>
      </c>
      <c r="M901" s="193">
        <v>0</v>
      </c>
      <c r="N901" s="193">
        <v>0</v>
      </c>
      <c r="O901" s="193">
        <v>0</v>
      </c>
      <c r="P901" s="199">
        <f t="shared" si="129"/>
        <v>1.5706008148148147</v>
      </c>
      <c r="Q901" s="240">
        <v>36.352809999999998</v>
      </c>
      <c r="R901" s="99">
        <v>24.082170999999999</v>
      </c>
      <c r="S901" s="99">
        <v>10.98216</v>
      </c>
      <c r="T901" s="99">
        <v>5.0062000000000003E-5</v>
      </c>
      <c r="U901" s="99">
        <v>1.0752999999999999</v>
      </c>
      <c r="V901" s="99">
        <v>2.5329310000000001E-2</v>
      </c>
      <c r="W901" s="99">
        <v>0.18779999999999999</v>
      </c>
      <c r="X901" s="241">
        <f t="shared" si="130"/>
        <v>0.15029906851064301</v>
      </c>
      <c r="Y901" s="241">
        <f t="shared" si="131"/>
        <v>5.5562623865099997E-2</v>
      </c>
      <c r="Z901" s="241">
        <f t="shared" si="132"/>
        <v>3.3715935065543004E-2</v>
      </c>
      <c r="AA901" s="241">
        <f t="shared" si="133"/>
        <v>6.102050958E-2</v>
      </c>
      <c r="AB901" s="258">
        <v>4.3534486999999997E-2</v>
      </c>
      <c r="AC901" s="258">
        <v>8.9192585999999992E-6</v>
      </c>
      <c r="AD901" s="258">
        <v>3.8993157999999998E-3</v>
      </c>
      <c r="AE901" s="258">
        <v>3.0892064999999999E-6</v>
      </c>
      <c r="AF901" s="258">
        <v>7.7733840000000004E-3</v>
      </c>
      <c r="AG901" s="258">
        <v>3.4342859999999999E-4</v>
      </c>
      <c r="AH901" s="258">
        <v>2.8493319999999999E-2</v>
      </c>
      <c r="AI901" s="258">
        <v>5.0471084000000002E-5</v>
      </c>
      <c r="AJ901" s="258">
        <v>2.6598837000000001E-5</v>
      </c>
      <c r="AK901" s="258">
        <v>2.4670133999999999E-5</v>
      </c>
      <c r="AL901" s="258">
        <v>3.4344727999999999E-6</v>
      </c>
      <c r="AM901" s="258">
        <v>1.0997742999999999E-8</v>
      </c>
      <c r="AN901" s="258">
        <v>3.9523205000000002E-3</v>
      </c>
      <c r="AO901" s="258">
        <v>2.6568395000000001E-4</v>
      </c>
      <c r="AP901" s="258">
        <v>8.9942508999999999E-4</v>
      </c>
      <c r="AQ901" s="258">
        <v>6.2430958000000004E-4</v>
      </c>
      <c r="AR901" s="258">
        <v>6.0396199999999997E-2</v>
      </c>
      <c r="AT901" s="193"/>
      <c r="AU901" s="193"/>
      <c r="AV901" s="193"/>
      <c r="AW901" s="193"/>
      <c r="AX901" s="193"/>
      <c r="AY901" s="193"/>
      <c r="AZ901" s="193"/>
      <c r="BA901" s="193"/>
      <c r="BB901" s="193"/>
      <c r="BC901" s="193"/>
      <c r="BD901" s="193"/>
      <c r="BE901" s="315"/>
      <c r="BF901" s="315"/>
      <c r="BG901" s="315"/>
      <c r="BH901" s="315"/>
      <c r="BI901" s="315"/>
      <c r="BJ901" s="315"/>
      <c r="BK901" s="315"/>
    </row>
    <row r="902" spans="1:63" x14ac:dyDescent="0.25">
      <c r="A902" s="43"/>
      <c r="B902" s="184" t="s">
        <v>5770</v>
      </c>
      <c r="C902" s="25" t="s">
        <v>3148</v>
      </c>
      <c r="D902" s="193">
        <v>0.21780648999999999</v>
      </c>
      <c r="E902" s="193">
        <v>0.16148815999999999</v>
      </c>
      <c r="F902" s="193">
        <v>2.6917199999999999E-2</v>
      </c>
      <c r="G902" s="193">
        <v>1.5265629000000001E-3</v>
      </c>
      <c r="H902" s="193">
        <v>5.9962947999999999E-4</v>
      </c>
      <c r="I902" s="193">
        <v>5.3003929999999996E-3</v>
      </c>
      <c r="J902" s="193">
        <v>2.9435063999999999E-3</v>
      </c>
      <c r="K902" s="193">
        <v>1.1924160999999999E-4</v>
      </c>
      <c r="L902" s="193">
        <v>1.8911806E-2</v>
      </c>
      <c r="M902" s="193">
        <v>0</v>
      </c>
      <c r="N902" s="193">
        <v>0</v>
      </c>
      <c r="O902" s="193">
        <v>0</v>
      </c>
      <c r="P902" s="199">
        <f t="shared" si="129"/>
        <v>1.1962085925925925</v>
      </c>
      <c r="Q902" s="240">
        <v>26.905010000000001</v>
      </c>
      <c r="R902" s="99">
        <v>19.516449999999999</v>
      </c>
      <c r="S902" s="99">
        <v>0.59421599999999997</v>
      </c>
      <c r="T902" s="99">
        <v>5.2908999999999998E-5</v>
      </c>
      <c r="U902" s="99">
        <v>0.87299000000000004</v>
      </c>
      <c r="V902" s="99">
        <v>0.13690092000000001</v>
      </c>
      <c r="W902" s="99">
        <v>5.7843999999999998</v>
      </c>
      <c r="X902" s="241">
        <f t="shared" si="130"/>
        <v>0.1186942441350137</v>
      </c>
      <c r="Y902" s="241">
        <f t="shared" si="131"/>
        <v>4.2379251011300002E-2</v>
      </c>
      <c r="Z902" s="241">
        <f t="shared" si="132"/>
        <v>2.67525291337137E-2</v>
      </c>
      <c r="AA902" s="241">
        <f t="shared" si="133"/>
        <v>4.956246399E-2</v>
      </c>
      <c r="AB902" s="258">
        <v>3.3157381999999999E-2</v>
      </c>
      <c r="AC902" s="258">
        <v>8.2959134E-6</v>
      </c>
      <c r="AD902" s="258">
        <v>2.3087015E-3</v>
      </c>
      <c r="AE902" s="258">
        <v>3.2068299E-6</v>
      </c>
      <c r="AF902" s="258">
        <v>6.8863908999999999E-3</v>
      </c>
      <c r="AG902" s="258">
        <v>1.5273867999999999E-5</v>
      </c>
      <c r="AH902" s="258">
        <v>2.1701333999999999E-2</v>
      </c>
      <c r="AI902" s="258">
        <v>4.1083758E-5</v>
      </c>
      <c r="AJ902" s="258">
        <v>1.1848749E-5</v>
      </c>
      <c r="AK902" s="258">
        <v>1.6556953999999998E-5</v>
      </c>
      <c r="AL902" s="258">
        <v>2.2057809999999998E-6</v>
      </c>
      <c r="AM902" s="258">
        <v>6.9517136999999997E-9</v>
      </c>
      <c r="AN902" s="258">
        <v>3.8074899000000001E-3</v>
      </c>
      <c r="AO902" s="258">
        <v>2.4848885999999998E-4</v>
      </c>
      <c r="AP902" s="258">
        <v>9.2351417999999999E-4</v>
      </c>
      <c r="AQ902" s="258">
        <v>6.2610998999999997E-4</v>
      </c>
      <c r="AR902" s="258">
        <v>4.8936354000000001E-2</v>
      </c>
      <c r="AT902" s="193"/>
      <c r="AU902" s="193"/>
      <c r="AV902" s="193"/>
      <c r="AW902" s="193"/>
      <c r="AX902" s="193"/>
      <c r="AY902" s="193"/>
      <c r="AZ902" s="193"/>
      <c r="BA902" s="193"/>
      <c r="BB902" s="193"/>
      <c r="BC902" s="193"/>
      <c r="BD902" s="193"/>
      <c r="BE902" s="315"/>
      <c r="BF902" s="315"/>
      <c r="BG902" s="315"/>
      <c r="BH902" s="315"/>
      <c r="BI902" s="315"/>
      <c r="BJ902" s="315"/>
      <c r="BK902" s="315"/>
    </row>
    <row r="903" spans="1:63" x14ac:dyDescent="0.25">
      <c r="A903" s="9"/>
      <c r="B903" s="184" t="s">
        <v>5770</v>
      </c>
      <c r="C903" s="25" t="s">
        <v>3147</v>
      </c>
      <c r="D903" s="193">
        <v>0.20931494</v>
      </c>
      <c r="E903" s="193">
        <v>0.15613816</v>
      </c>
      <c r="F903" s="193">
        <v>2.4925874000000001E-2</v>
      </c>
      <c r="G903" s="193">
        <v>1.4749689E-3</v>
      </c>
      <c r="H903" s="193">
        <v>5.5369385999999999E-4</v>
      </c>
      <c r="I903" s="193">
        <v>4.958194E-3</v>
      </c>
      <c r="J903" s="193">
        <v>2.5668643E-3</v>
      </c>
      <c r="K903" s="193">
        <v>1.1642839E-4</v>
      </c>
      <c r="L903" s="193">
        <v>1.8580757E-2</v>
      </c>
      <c r="M903" s="193">
        <v>0</v>
      </c>
      <c r="N903" s="193">
        <v>0</v>
      </c>
      <c r="O903" s="193">
        <v>0</v>
      </c>
      <c r="P903" s="199">
        <f t="shared" si="129"/>
        <v>1.1565789629629628</v>
      </c>
      <c r="Q903" s="240">
        <v>26.219912000000001</v>
      </c>
      <c r="R903" s="99">
        <v>18.87453</v>
      </c>
      <c r="S903" s="99">
        <v>0.55899759999999998</v>
      </c>
      <c r="T903" s="99">
        <v>5.1073999999999999E-5</v>
      </c>
      <c r="U903" s="99">
        <v>0.87173999999999996</v>
      </c>
      <c r="V903" s="99">
        <v>0.13659391000000001</v>
      </c>
      <c r="W903" s="99">
        <v>5.7779999999999996</v>
      </c>
      <c r="X903" s="241">
        <f t="shared" si="130"/>
        <v>0.1146211712355243</v>
      </c>
      <c r="Y903" s="241">
        <f t="shared" si="131"/>
        <v>4.0707355821500001E-2</v>
      </c>
      <c r="Z903" s="241">
        <f t="shared" si="132"/>
        <v>2.5957173514024295E-2</v>
      </c>
      <c r="AA903" s="241">
        <f t="shared" si="133"/>
        <v>4.7956641899999999E-2</v>
      </c>
      <c r="AB903" s="258">
        <v>3.2058870000000003E-2</v>
      </c>
      <c r="AC903" s="258">
        <v>7.9529058999999995E-6</v>
      </c>
      <c r="AD903" s="258">
        <v>2.2381483999999998E-3</v>
      </c>
      <c r="AE903" s="258">
        <v>2.9116776000000001E-6</v>
      </c>
      <c r="AF903" s="258">
        <v>6.3853214000000004E-3</v>
      </c>
      <c r="AG903" s="258">
        <v>1.4151438E-5</v>
      </c>
      <c r="AH903" s="258">
        <v>2.0982349000000001E-2</v>
      </c>
      <c r="AI903" s="258">
        <v>3.8167102999999997E-5</v>
      </c>
      <c r="AJ903" s="258">
        <v>1.1466873E-5</v>
      </c>
      <c r="AK903" s="258">
        <v>1.519401E-5</v>
      </c>
      <c r="AL903" s="258">
        <v>2.1413651999999999E-6</v>
      </c>
      <c r="AM903" s="258">
        <v>6.7428242999999998E-9</v>
      </c>
      <c r="AN903" s="258">
        <v>3.8032489999999999E-3</v>
      </c>
      <c r="AO903" s="258">
        <v>2.3160885999999999E-4</v>
      </c>
      <c r="AP903" s="258">
        <v>8.7299055999999996E-4</v>
      </c>
      <c r="AQ903" s="258">
        <v>6.2510889999999996E-4</v>
      </c>
      <c r="AR903" s="258">
        <v>4.7331533000000002E-2</v>
      </c>
      <c r="AT903" s="193"/>
      <c r="AU903" s="193"/>
      <c r="AV903" s="193"/>
      <c r="AW903" s="193"/>
      <c r="AX903" s="193"/>
      <c r="AY903" s="193"/>
      <c r="AZ903" s="193"/>
      <c r="BA903" s="193"/>
      <c r="BB903" s="193"/>
      <c r="BC903" s="193"/>
      <c r="BD903" s="193"/>
      <c r="BE903" s="315"/>
      <c r="BF903" s="315"/>
      <c r="BG903" s="315"/>
      <c r="BH903" s="315"/>
      <c r="BI903" s="315"/>
      <c r="BJ903" s="315"/>
      <c r="BK903" s="315"/>
    </row>
    <row r="904" spans="1:63" x14ac:dyDescent="0.25">
      <c r="A904" s="9"/>
      <c r="B904" s="184" t="s">
        <v>5770</v>
      </c>
      <c r="C904" s="25" t="s">
        <v>3146</v>
      </c>
      <c r="D904" s="193">
        <v>0.30657880999999998</v>
      </c>
      <c r="E904" s="193">
        <v>0.2016992</v>
      </c>
      <c r="F904" s="193">
        <v>5.6581312000000002E-2</v>
      </c>
      <c r="G904" s="193">
        <v>6.4465041999999997E-3</v>
      </c>
      <c r="H904" s="193">
        <v>3.6736307E-3</v>
      </c>
      <c r="I904" s="193">
        <v>8.7186485000000005E-3</v>
      </c>
      <c r="J904" s="193">
        <v>1.046855E-2</v>
      </c>
      <c r="K904" s="193">
        <v>1.6236673999999999E-4</v>
      </c>
      <c r="L904" s="193">
        <v>1.8828599000000001E-2</v>
      </c>
      <c r="M904" s="193">
        <v>0</v>
      </c>
      <c r="N904" s="193">
        <v>0</v>
      </c>
      <c r="O904" s="193">
        <v>0</v>
      </c>
      <c r="P904" s="199">
        <f t="shared" si="129"/>
        <v>1.4940681481481479</v>
      </c>
      <c r="Q904" s="240">
        <v>49.413798</v>
      </c>
      <c r="R904" s="99">
        <v>28.038312999999999</v>
      </c>
      <c r="S904" s="99">
        <v>17.49776</v>
      </c>
      <c r="T904" s="99">
        <v>1.17E-3</v>
      </c>
      <c r="U904" s="99">
        <v>0.49952000000000002</v>
      </c>
      <c r="V904" s="99">
        <v>6.2334899999999999E-2</v>
      </c>
      <c r="W904" s="99">
        <v>3.3147000000000002</v>
      </c>
      <c r="X904" s="241">
        <f t="shared" si="130"/>
        <v>0.16346195245969503</v>
      </c>
      <c r="Y904" s="241">
        <f t="shared" si="131"/>
        <v>6.1287354910099998E-2</v>
      </c>
      <c r="Z904" s="241">
        <f t="shared" si="132"/>
        <v>3.1620775489595E-2</v>
      </c>
      <c r="AA904" s="241">
        <f t="shared" si="133"/>
        <v>7.0553822060000007E-2</v>
      </c>
      <c r="AB904" s="258">
        <v>4.1410702000000001E-2</v>
      </c>
      <c r="AC904" s="258">
        <v>1.1039481E-5</v>
      </c>
      <c r="AD904" s="258">
        <v>8.0674942000000006E-3</v>
      </c>
      <c r="AE904" s="258">
        <v>3.1635491000000001E-6</v>
      </c>
      <c r="AF904" s="258">
        <v>1.1227571E-2</v>
      </c>
      <c r="AG904" s="258">
        <v>5.6738467999999998E-4</v>
      </c>
      <c r="AH904" s="258">
        <v>2.7102609999999999E-2</v>
      </c>
      <c r="AI904" s="258">
        <v>1.0649478E-4</v>
      </c>
      <c r="AJ904" s="258">
        <v>5.3198877E-5</v>
      </c>
      <c r="AK904" s="258">
        <v>5.0298077999999999E-5</v>
      </c>
      <c r="AL904" s="258">
        <v>6.1716064999999998E-6</v>
      </c>
      <c r="AM904" s="258">
        <v>1.8718095E-8</v>
      </c>
      <c r="AN904" s="258">
        <v>1.5698793E-3</v>
      </c>
      <c r="AO904" s="258">
        <v>3.7875403000000001E-4</v>
      </c>
      <c r="AP904" s="258">
        <v>2.3533501000000002E-3</v>
      </c>
      <c r="AQ904" s="258">
        <v>2.6624705999999998E-4</v>
      </c>
      <c r="AR904" s="258">
        <v>7.0287575000000005E-2</v>
      </c>
      <c r="AT904" s="193"/>
      <c r="AU904" s="193"/>
      <c r="AV904" s="193"/>
      <c r="AW904" s="193"/>
      <c r="AX904" s="193"/>
      <c r="AY904" s="193"/>
      <c r="AZ904" s="193"/>
      <c r="BA904" s="193"/>
      <c r="BB904" s="193"/>
      <c r="BC904" s="193"/>
      <c r="BD904" s="193"/>
      <c r="BE904" s="315"/>
      <c r="BF904" s="315"/>
      <c r="BG904" s="315"/>
      <c r="BH904" s="315"/>
      <c r="BI904" s="315"/>
      <c r="BJ904" s="315"/>
      <c r="BK904" s="315"/>
    </row>
    <row r="905" spans="1:63" x14ac:dyDescent="0.25">
      <c r="A905" s="43"/>
      <c r="B905" s="184" t="s">
        <v>5770</v>
      </c>
      <c r="C905" s="48" t="s">
        <v>3059</v>
      </c>
      <c r="D905" s="223">
        <v>0.23986261</v>
      </c>
      <c r="E905" s="223">
        <v>0.15603760999999999</v>
      </c>
      <c r="F905" s="223">
        <v>4.2152536999999997E-2</v>
      </c>
      <c r="G905" s="223">
        <v>7.8570601000000004E-3</v>
      </c>
      <c r="H905" s="223">
        <v>2.6840452E-3</v>
      </c>
      <c r="I905" s="223">
        <v>1.6829177000000001E-2</v>
      </c>
      <c r="J905" s="223">
        <v>3.8050788000000002E-3</v>
      </c>
      <c r="K905" s="223">
        <v>1.0283574E-4</v>
      </c>
      <c r="L905" s="223">
        <v>1.0394268E-2</v>
      </c>
      <c r="M905" s="223">
        <v>0</v>
      </c>
      <c r="N905" s="223">
        <v>0</v>
      </c>
      <c r="O905" s="223">
        <v>0</v>
      </c>
      <c r="P905" s="223">
        <f>E905/0.135</f>
        <v>1.155834148148148</v>
      </c>
      <c r="Q905" s="238">
        <v>52.116385000000001</v>
      </c>
      <c r="R905" s="117">
        <v>19.508534999999998</v>
      </c>
      <c r="S905" s="117">
        <v>5.3299120000000002</v>
      </c>
      <c r="T905" s="117">
        <v>1.4783000000000001E-5</v>
      </c>
      <c r="U905" s="117">
        <v>26.535</v>
      </c>
      <c r="V905" s="117">
        <v>9.4273099999999999E-2</v>
      </c>
      <c r="W905" s="117">
        <v>0.64864999999999995</v>
      </c>
      <c r="X905" s="257">
        <f t="shared" si="130"/>
        <v>0.26255222005615803</v>
      </c>
      <c r="Y905" s="257">
        <f t="shared" si="131"/>
        <v>5.2282722372400003E-2</v>
      </c>
      <c r="Z905" s="257">
        <f t="shared" si="132"/>
        <v>0.16136299519675801</v>
      </c>
      <c r="AA905" s="257">
        <f t="shared" si="133"/>
        <v>4.8906502487E-2</v>
      </c>
      <c r="AB905" s="257">
        <v>3.2036922000000002E-2</v>
      </c>
      <c r="AC905" s="257">
        <v>5.2946029E-6</v>
      </c>
      <c r="AD905" s="257">
        <v>9.4397261999999999E-3</v>
      </c>
      <c r="AE905" s="257">
        <v>3.3301195000000001E-6</v>
      </c>
      <c r="AF905" s="257">
        <v>1.0629166000000001E-2</v>
      </c>
      <c r="AG905" s="257">
        <v>1.6828344999999999E-4</v>
      </c>
      <c r="AH905" s="257">
        <v>2.0967804999999999E-2</v>
      </c>
      <c r="AI905" s="257">
        <v>7.1045923000000007E-5</v>
      </c>
      <c r="AJ905" s="257">
        <v>6.7822779000000007E-5</v>
      </c>
      <c r="AK905" s="257">
        <v>3.1365606000000002E-4</v>
      </c>
      <c r="AL905" s="257">
        <v>6.3571155000000004E-6</v>
      </c>
      <c r="AM905" s="257">
        <v>2.0219258E-8</v>
      </c>
      <c r="AN905" s="257">
        <v>0.1351193</v>
      </c>
      <c r="AO905" s="257">
        <v>2.6092198000000001E-3</v>
      </c>
      <c r="AP905" s="257">
        <v>2.2077682999999998E-3</v>
      </c>
      <c r="AQ905" s="257">
        <v>2.5935487E-5</v>
      </c>
      <c r="AR905" s="257">
        <v>4.8880567E-2</v>
      </c>
      <c r="AT905" s="193"/>
      <c r="AU905" s="193"/>
      <c r="AV905" s="193"/>
      <c r="AW905" s="193"/>
      <c r="AX905" s="193"/>
      <c r="AY905" s="193"/>
      <c r="AZ905" s="193"/>
      <c r="BA905" s="193"/>
      <c r="BB905" s="193"/>
      <c r="BC905" s="193"/>
      <c r="BD905" s="193"/>
      <c r="BE905" s="315"/>
      <c r="BF905" s="315"/>
      <c r="BG905" s="315"/>
      <c r="BH905" s="315"/>
      <c r="BI905" s="315"/>
      <c r="BJ905" s="315"/>
      <c r="BK905" s="315"/>
    </row>
    <row r="906" spans="1:63" x14ac:dyDescent="0.25">
      <c r="A906" s="135">
        <v>1</v>
      </c>
      <c r="B906" s="184" t="s">
        <v>5770</v>
      </c>
      <c r="C906" s="48" t="s">
        <v>3060</v>
      </c>
      <c r="D906" s="223">
        <v>0.30657880999999998</v>
      </c>
      <c r="E906" s="223">
        <v>0.2016992</v>
      </c>
      <c r="F906" s="223">
        <v>5.6581312000000002E-2</v>
      </c>
      <c r="G906" s="223">
        <v>6.4465041999999997E-3</v>
      </c>
      <c r="H906" s="223">
        <v>3.6736307E-3</v>
      </c>
      <c r="I906" s="223">
        <v>8.7186485000000005E-3</v>
      </c>
      <c r="J906" s="223">
        <v>1.046855E-2</v>
      </c>
      <c r="K906" s="223">
        <v>1.6236673999999999E-4</v>
      </c>
      <c r="L906" s="223">
        <v>1.8828599000000001E-2</v>
      </c>
      <c r="M906" s="223">
        <v>0</v>
      </c>
      <c r="N906" s="223">
        <v>0</v>
      </c>
      <c r="O906" s="223">
        <v>0</v>
      </c>
      <c r="P906" s="223">
        <f t="shared" si="129"/>
        <v>1.4940681481481479</v>
      </c>
      <c r="Q906" s="238">
        <v>49.413798</v>
      </c>
      <c r="R906" s="117">
        <v>28.038312999999999</v>
      </c>
      <c r="S906" s="117">
        <v>17.49776</v>
      </c>
      <c r="T906" s="117">
        <v>1.17E-3</v>
      </c>
      <c r="U906" s="117">
        <v>0.49952000000000002</v>
      </c>
      <c r="V906" s="117">
        <v>6.2334899999999999E-2</v>
      </c>
      <c r="W906" s="117">
        <v>3.3147000000000002</v>
      </c>
      <c r="X906" s="257">
        <f t="shared" si="130"/>
        <v>0.16346195245969503</v>
      </c>
      <c r="Y906" s="257">
        <f t="shared" si="131"/>
        <v>6.1287354910099998E-2</v>
      </c>
      <c r="Z906" s="257">
        <f t="shared" si="132"/>
        <v>3.1620775489595E-2</v>
      </c>
      <c r="AA906" s="257">
        <f t="shared" si="133"/>
        <v>7.0553822060000007E-2</v>
      </c>
      <c r="AB906" s="257">
        <v>4.1410702000000001E-2</v>
      </c>
      <c r="AC906" s="257">
        <v>1.1039481E-5</v>
      </c>
      <c r="AD906" s="257">
        <v>8.0674942000000006E-3</v>
      </c>
      <c r="AE906" s="257">
        <v>3.1635491000000001E-6</v>
      </c>
      <c r="AF906" s="257">
        <v>1.1227571E-2</v>
      </c>
      <c r="AG906" s="257">
        <v>5.6738467999999998E-4</v>
      </c>
      <c r="AH906" s="257">
        <v>2.7102609999999999E-2</v>
      </c>
      <c r="AI906" s="257">
        <v>1.0649478E-4</v>
      </c>
      <c r="AJ906" s="257">
        <v>5.3198877E-5</v>
      </c>
      <c r="AK906" s="257">
        <v>5.0298077999999999E-5</v>
      </c>
      <c r="AL906" s="257">
        <v>6.1716064999999998E-6</v>
      </c>
      <c r="AM906" s="257">
        <v>1.8718095E-8</v>
      </c>
      <c r="AN906" s="257">
        <v>1.5698793E-3</v>
      </c>
      <c r="AO906" s="257">
        <v>3.7875403000000001E-4</v>
      </c>
      <c r="AP906" s="257">
        <v>2.3533501000000002E-3</v>
      </c>
      <c r="AQ906" s="257">
        <v>2.6624705999999998E-4</v>
      </c>
      <c r="AR906" s="257">
        <v>7.0287575000000005E-2</v>
      </c>
      <c r="AT906" s="193"/>
      <c r="AU906" s="193"/>
      <c r="AV906" s="193"/>
      <c r="AW906" s="193"/>
      <c r="AX906" s="193"/>
      <c r="AY906" s="193"/>
      <c r="AZ906" s="193"/>
      <c r="BA906" s="193"/>
      <c r="BB906" s="193"/>
      <c r="BC906" s="193"/>
      <c r="BD906" s="193"/>
      <c r="BE906" s="315"/>
      <c r="BF906" s="315"/>
      <c r="BG906" s="315"/>
      <c r="BH906" s="315"/>
      <c r="BI906" s="315"/>
      <c r="BJ906" s="315"/>
      <c r="BK906" s="315"/>
    </row>
    <row r="907" spans="1:63" x14ac:dyDescent="0.25">
      <c r="A907" s="135">
        <v>1</v>
      </c>
      <c r="B907" s="184" t="s">
        <v>5770</v>
      </c>
      <c r="C907" s="48" t="s">
        <v>3061</v>
      </c>
      <c r="D907" s="223">
        <v>0.28663783999999998</v>
      </c>
      <c r="E907" s="223">
        <v>0.14606632999999999</v>
      </c>
      <c r="F907" s="223">
        <v>5.9427008000000003E-2</v>
      </c>
      <c r="G907" s="223">
        <v>4.5236822000000003E-3</v>
      </c>
      <c r="H907" s="223">
        <v>1.5315903999999999E-3</v>
      </c>
      <c r="I907" s="223">
        <v>4.0411848E-2</v>
      </c>
      <c r="J907" s="223">
        <v>1.2906481E-3</v>
      </c>
      <c r="K907" s="223">
        <v>6.8153562E-5</v>
      </c>
      <c r="L907" s="223">
        <v>3.3318578000000001E-2</v>
      </c>
      <c r="M907" s="223">
        <v>0</v>
      </c>
      <c r="N907" s="223">
        <v>0</v>
      </c>
      <c r="O907" s="223">
        <v>0</v>
      </c>
      <c r="P907" s="223">
        <f t="shared" si="129"/>
        <v>1.0819728148148147</v>
      </c>
      <c r="Q907" s="238">
        <v>19.743344</v>
      </c>
      <c r="R907" s="117">
        <v>16.171756999999999</v>
      </c>
      <c r="S907" s="117">
        <v>2.731344</v>
      </c>
      <c r="T907" s="117">
        <v>6.3369999999999998E-5</v>
      </c>
      <c r="U907" s="117">
        <v>0.30452000000000001</v>
      </c>
      <c r="V907" s="117">
        <v>1.5209230000000001E-2</v>
      </c>
      <c r="W907" s="117">
        <v>0.52044999999999997</v>
      </c>
      <c r="X907" s="257">
        <f t="shared" si="130"/>
        <v>0.140305586286326</v>
      </c>
      <c r="Y907" s="257">
        <f t="shared" si="131"/>
        <v>7.5718665820199996E-2</v>
      </c>
      <c r="Z907" s="257">
        <f t="shared" si="132"/>
        <v>2.4054694727125996E-2</v>
      </c>
      <c r="AA907" s="257">
        <f t="shared" si="133"/>
        <v>4.0532225739000005E-2</v>
      </c>
      <c r="AB907" s="257">
        <v>2.999112E-2</v>
      </c>
      <c r="AC907" s="257">
        <v>2.6041087999999999E-6</v>
      </c>
      <c r="AD907" s="257">
        <v>4.8109160999999998E-3</v>
      </c>
      <c r="AE907" s="257">
        <v>2.8436174000000002E-6</v>
      </c>
      <c r="AF907" s="257">
        <v>4.0823845999999997E-2</v>
      </c>
      <c r="AG907" s="257">
        <v>8.7335994000000002E-5</v>
      </c>
      <c r="AH907" s="257">
        <v>1.9628660999999999E-2</v>
      </c>
      <c r="AI907" s="257">
        <v>1.0438383E-4</v>
      </c>
      <c r="AJ907" s="257">
        <v>3.9085277E-5</v>
      </c>
      <c r="AK907" s="257">
        <v>1.3546483999999999E-5</v>
      </c>
      <c r="AL907" s="257">
        <v>3.8788679000000003E-6</v>
      </c>
      <c r="AM907" s="257">
        <v>1.2068226E-8</v>
      </c>
      <c r="AN907" s="257">
        <v>1.7313865000000001E-3</v>
      </c>
      <c r="AO907" s="257">
        <v>6.0848919999999999E-4</v>
      </c>
      <c r="AP907" s="257">
        <v>1.9252515E-3</v>
      </c>
      <c r="AQ907" s="257">
        <v>2.7588738999999999E-5</v>
      </c>
      <c r="AR907" s="257">
        <v>4.0504637000000003E-2</v>
      </c>
      <c r="AT907" s="193"/>
      <c r="AU907" s="193"/>
      <c r="AV907" s="193"/>
      <c r="AW907" s="193"/>
      <c r="AX907" s="193"/>
      <c r="AY907" s="193"/>
      <c r="AZ907" s="193"/>
      <c r="BA907" s="193"/>
      <c r="BB907" s="193"/>
      <c r="BC907" s="193"/>
      <c r="BD907" s="193"/>
      <c r="BE907" s="315"/>
      <c r="BF907" s="315"/>
      <c r="BG907" s="315"/>
      <c r="BH907" s="315"/>
      <c r="BI907" s="315"/>
      <c r="BJ907" s="315"/>
      <c r="BK907" s="315"/>
    </row>
    <row r="908" spans="1:63" x14ac:dyDescent="0.25">
      <c r="A908" s="9"/>
      <c r="B908" s="184" t="s">
        <v>5770</v>
      </c>
      <c r="C908" s="25" t="s">
        <v>5542</v>
      </c>
      <c r="D908" s="193">
        <v>9.6750482999999998E-2</v>
      </c>
      <c r="E908" s="193">
        <v>8.7330832999999997E-2</v>
      </c>
      <c r="F908" s="193">
        <v>6.0598518999999997E-3</v>
      </c>
      <c r="G908" s="193">
        <v>6.6316819E-4</v>
      </c>
      <c r="H908" s="193">
        <v>2.2139142000000001E-4</v>
      </c>
      <c r="I908" s="193">
        <v>8.3664286E-4</v>
      </c>
      <c r="J908" s="193">
        <v>5.2489267000000004E-4</v>
      </c>
      <c r="K908" s="193">
        <v>5.2002022000000001E-5</v>
      </c>
      <c r="L908" s="193">
        <v>1.0617014999999999E-3</v>
      </c>
      <c r="M908" s="193">
        <v>0</v>
      </c>
      <c r="N908" s="193">
        <v>0</v>
      </c>
      <c r="O908" s="193">
        <v>0</v>
      </c>
      <c r="P908" s="199">
        <f t="shared" si="129"/>
        <v>0.64689505925925916</v>
      </c>
      <c r="Q908" s="240">
        <v>13.900551</v>
      </c>
      <c r="R908" s="99">
        <v>10.972211</v>
      </c>
      <c r="S908" s="99">
        <v>2.4399199999999999</v>
      </c>
      <c r="T908" s="99">
        <v>9.2670999999999998E-6</v>
      </c>
      <c r="U908" s="99">
        <v>2.6419000000000002E-2</v>
      </c>
      <c r="V908" s="99">
        <v>7.3621399999999997E-3</v>
      </c>
      <c r="W908" s="99">
        <v>0.45462999999999998</v>
      </c>
      <c r="X908" s="241">
        <f t="shared" si="130"/>
        <v>5.9847037273429E-2</v>
      </c>
      <c r="Y908" s="241">
        <f t="shared" si="131"/>
        <v>2.0172267757359998E-2</v>
      </c>
      <c r="Z908" s="241">
        <f t="shared" si="132"/>
        <v>1.2134652180769001E-2</v>
      </c>
      <c r="AA908" s="241">
        <f t="shared" si="133"/>
        <v>2.7540117335299999E-2</v>
      </c>
      <c r="AB908" s="258">
        <v>1.7931376999999998E-2</v>
      </c>
      <c r="AC908" s="258">
        <v>4.8069745000000001E-6</v>
      </c>
      <c r="AD908" s="258">
        <v>8.6501427E-4</v>
      </c>
      <c r="AE908" s="258">
        <v>6.3339886000000004E-7</v>
      </c>
      <c r="AF908" s="258">
        <v>1.2902650999999999E-3</v>
      </c>
      <c r="AG908" s="258">
        <v>8.0171014E-5</v>
      </c>
      <c r="AH908" s="258">
        <v>1.1735923000000001E-2</v>
      </c>
      <c r="AI908" s="258">
        <v>9.4056427999999996E-6</v>
      </c>
      <c r="AJ908" s="258">
        <v>5.8528430000000002E-6</v>
      </c>
      <c r="AK908" s="258">
        <v>6.8154363999999999E-6</v>
      </c>
      <c r="AL908" s="258">
        <v>5.8927389999999999E-7</v>
      </c>
      <c r="AM908" s="258">
        <v>2.1546690000000001E-9</v>
      </c>
      <c r="AN908" s="258">
        <v>3.3504867999999997E-5</v>
      </c>
      <c r="AO908" s="258">
        <v>2.8804352E-5</v>
      </c>
      <c r="AP908" s="258">
        <v>3.1375461000000002E-4</v>
      </c>
      <c r="AQ908" s="258">
        <v>5.0813352999999997E-6</v>
      </c>
      <c r="AR908" s="258">
        <v>2.7535035999999999E-2</v>
      </c>
      <c r="AT908" s="193"/>
      <c r="AU908" s="193"/>
      <c r="AV908" s="193"/>
      <c r="AW908" s="193"/>
      <c r="AX908" s="193"/>
      <c r="AY908" s="193"/>
      <c r="AZ908" s="193"/>
      <c r="BA908" s="193"/>
      <c r="BB908" s="193"/>
      <c r="BC908" s="193"/>
      <c r="BD908" s="193"/>
      <c r="BE908" s="315"/>
      <c r="BF908" s="315"/>
      <c r="BG908" s="315"/>
      <c r="BH908" s="315"/>
      <c r="BI908" s="315"/>
      <c r="BJ908" s="315"/>
      <c r="BK908" s="315"/>
    </row>
    <row r="909" spans="1:63" x14ac:dyDescent="0.25">
      <c r="A909" s="9"/>
      <c r="B909" s="184" t="s">
        <v>5770</v>
      </c>
      <c r="C909" s="25" t="s">
        <v>5543</v>
      </c>
      <c r="D909" s="193">
        <v>0.44208442999999997</v>
      </c>
      <c r="E909" s="193">
        <v>0.34906234000000003</v>
      </c>
      <c r="F909" s="193">
        <v>5.1312190000000001E-2</v>
      </c>
      <c r="G909" s="193">
        <v>1.3340711999999999E-3</v>
      </c>
      <c r="H909" s="193">
        <v>2.7238298000000001E-2</v>
      </c>
      <c r="I909" s="193">
        <v>4.1824816000000003E-3</v>
      </c>
      <c r="J909" s="193">
        <v>6.9566977000000002E-3</v>
      </c>
      <c r="K909" s="193">
        <v>5.9116994000000004E-4</v>
      </c>
      <c r="L909" s="193">
        <v>1.4071894E-3</v>
      </c>
      <c r="M909" s="193">
        <v>0</v>
      </c>
      <c r="N909" s="193">
        <v>0</v>
      </c>
      <c r="O909" s="193">
        <v>0</v>
      </c>
      <c r="P909" s="199">
        <f t="shared" si="129"/>
        <v>2.5856469629629628</v>
      </c>
      <c r="Q909" s="240">
        <v>63.990718000000001</v>
      </c>
      <c r="R909" s="99">
        <v>60.242786000000002</v>
      </c>
      <c r="S909" s="99">
        <v>3.2675999999999998</v>
      </c>
      <c r="T909" s="99">
        <v>1.0134E-5</v>
      </c>
      <c r="U909" s="99">
        <v>0.12651000000000001</v>
      </c>
      <c r="V909" s="99">
        <v>4.4319700000000004E-3</v>
      </c>
      <c r="W909" s="99">
        <v>0.34938000000000002</v>
      </c>
      <c r="X909" s="241">
        <f t="shared" si="130"/>
        <v>0.28126636933997573</v>
      </c>
      <c r="Y909" s="241">
        <f t="shared" si="131"/>
        <v>8.2968816339800008E-2</v>
      </c>
      <c r="Z909" s="241">
        <f t="shared" si="132"/>
        <v>4.7414462550175708E-2</v>
      </c>
      <c r="AA909" s="241">
        <f t="shared" si="133"/>
        <v>0.15088309045000001</v>
      </c>
      <c r="AB909" s="258">
        <v>7.1671177000000003E-2</v>
      </c>
      <c r="AC909" s="258">
        <v>7.2014145999999998E-6</v>
      </c>
      <c r="AD909" s="258">
        <v>8.9634874999999998E-4</v>
      </c>
      <c r="AE909" s="258">
        <v>9.4868842E-6</v>
      </c>
      <c r="AF909" s="258">
        <v>1.0346691E-2</v>
      </c>
      <c r="AG909" s="258">
        <v>3.7911290999999999E-5</v>
      </c>
      <c r="AH909" s="258">
        <v>4.6900503000000003E-2</v>
      </c>
      <c r="AI909" s="258">
        <v>8.3288310000000001E-5</v>
      </c>
      <c r="AJ909" s="258">
        <v>9.8507385000000007E-6</v>
      </c>
      <c r="AK909" s="258">
        <v>3.1730317999999999E-5</v>
      </c>
      <c r="AL909" s="258">
        <v>3.4125487E-6</v>
      </c>
      <c r="AM909" s="258">
        <v>3.9559756999999997E-9</v>
      </c>
      <c r="AN909" s="258">
        <v>2.3124814000000001E-5</v>
      </c>
      <c r="AO909" s="258">
        <v>3.6828295000000001E-5</v>
      </c>
      <c r="AP909" s="258">
        <v>3.2572056999999999E-4</v>
      </c>
      <c r="AQ909" s="258">
        <v>6.2304499999999998E-6</v>
      </c>
      <c r="AR909" s="258">
        <v>0.15087686</v>
      </c>
      <c r="AT909" s="193"/>
      <c r="AU909" s="193"/>
      <c r="AV909" s="193"/>
      <c r="AW909" s="193"/>
      <c r="AX909" s="193"/>
      <c r="AY909" s="193"/>
      <c r="AZ909" s="193"/>
      <c r="BA909" s="193"/>
      <c r="BB909" s="193"/>
      <c r="BC909" s="193"/>
      <c r="BD909" s="193"/>
      <c r="BE909" s="315"/>
      <c r="BF909" s="315"/>
      <c r="BG909" s="315"/>
      <c r="BH909" s="315"/>
      <c r="BI909" s="315"/>
      <c r="BJ909" s="315"/>
      <c r="BK909" s="315"/>
    </row>
    <row r="910" spans="1:63" x14ac:dyDescent="0.25">
      <c r="A910" s="9"/>
      <c r="B910" s="184" t="s">
        <v>5770</v>
      </c>
      <c r="C910" s="25" t="s">
        <v>3145</v>
      </c>
      <c r="D910" s="193">
        <v>0.76191812000000003</v>
      </c>
      <c r="E910" s="193">
        <v>0.56775355999999999</v>
      </c>
      <c r="F910" s="193">
        <v>0.10788348</v>
      </c>
      <c r="G910" s="193">
        <v>6.4508611999999996E-3</v>
      </c>
      <c r="H910" s="193">
        <v>5.4128355000000003E-2</v>
      </c>
      <c r="I910" s="193">
        <v>1.021204E-2</v>
      </c>
      <c r="J910" s="193">
        <v>1.2636779000000001E-2</v>
      </c>
      <c r="K910" s="193">
        <v>1.0001541999999999E-3</v>
      </c>
      <c r="L910" s="193">
        <v>1.8528898E-3</v>
      </c>
      <c r="M910" s="193">
        <v>0</v>
      </c>
      <c r="N910" s="193">
        <v>0</v>
      </c>
      <c r="O910" s="193">
        <v>0</v>
      </c>
      <c r="P910" s="199">
        <f t="shared" si="129"/>
        <v>4.2055819259259257</v>
      </c>
      <c r="Q910" s="240">
        <v>106.08962</v>
      </c>
      <c r="R910" s="99">
        <v>97.825913999999997</v>
      </c>
      <c r="S910" s="99">
        <v>7.2553599999999996</v>
      </c>
      <c r="T910" s="99">
        <v>5.6296999999999996E-6</v>
      </c>
      <c r="U910" s="99">
        <v>0.31605</v>
      </c>
      <c r="V910" s="99">
        <v>6.4135369999999997E-2</v>
      </c>
      <c r="W910" s="99">
        <v>0.62816000000000005</v>
      </c>
      <c r="X910" s="241">
        <f t="shared" si="130"/>
        <v>0.46486243636711</v>
      </c>
      <c r="Y910" s="241">
        <f t="shared" si="131"/>
        <v>0.1428590917691</v>
      </c>
      <c r="Z910" s="241">
        <f t="shared" si="132"/>
        <v>7.7105855036809987E-2</v>
      </c>
      <c r="AA910" s="241">
        <f t="shared" si="133"/>
        <v>0.2448974895612</v>
      </c>
      <c r="AB910" s="258">
        <v>0.11657238</v>
      </c>
      <c r="AC910" s="258">
        <v>7.9929321000000001E-6</v>
      </c>
      <c r="AD910" s="258">
        <v>4.8367986999999996E-3</v>
      </c>
      <c r="AE910" s="258">
        <v>1.8010026999999999E-5</v>
      </c>
      <c r="AF910" s="258">
        <v>2.1313724999999999E-2</v>
      </c>
      <c r="AG910" s="258">
        <v>1.1018511E-4</v>
      </c>
      <c r="AH910" s="258">
        <v>7.6282024000000004E-2</v>
      </c>
      <c r="AI910" s="258">
        <v>1.7680597000000001E-4</v>
      </c>
      <c r="AJ910" s="258">
        <v>5.3839258999999999E-5</v>
      </c>
      <c r="AK910" s="258">
        <v>6.7423204000000006E-5</v>
      </c>
      <c r="AL910" s="258">
        <v>9.1107125999999998E-6</v>
      </c>
      <c r="AM910" s="258">
        <v>1.606021E-8</v>
      </c>
      <c r="AN910" s="258">
        <v>1.4582667E-4</v>
      </c>
      <c r="AO910" s="258">
        <v>7.6965591000000003E-5</v>
      </c>
      <c r="AP910" s="258">
        <v>2.9384357000000001E-4</v>
      </c>
      <c r="AQ910" s="258">
        <v>7.7695612000000008E-6</v>
      </c>
      <c r="AR910" s="258">
        <v>0.24488972000000001</v>
      </c>
      <c r="AT910" s="193"/>
      <c r="AU910" s="193"/>
      <c r="AV910" s="193"/>
      <c r="AW910" s="193"/>
      <c r="AX910" s="193"/>
      <c r="AY910" s="193"/>
      <c r="AZ910" s="193"/>
      <c r="BA910" s="193"/>
      <c r="BB910" s="193"/>
      <c r="BC910" s="193"/>
      <c r="BD910" s="193"/>
      <c r="BE910" s="315"/>
      <c r="BF910" s="315"/>
      <c r="BG910" s="315"/>
      <c r="BH910" s="315"/>
      <c r="BI910" s="315"/>
      <c r="BJ910" s="315"/>
      <c r="BK910" s="315"/>
    </row>
    <row r="911" spans="1:63" x14ac:dyDescent="0.25">
      <c r="A911" s="9"/>
      <c r="B911" s="184" t="s">
        <v>5770</v>
      </c>
      <c r="C911" s="25" t="s">
        <v>3062</v>
      </c>
      <c r="D911" s="193">
        <v>0.66381195000000004</v>
      </c>
      <c r="E911" s="193">
        <v>0.51493511999999997</v>
      </c>
      <c r="F911" s="193">
        <v>9.7598095999999995E-2</v>
      </c>
      <c r="G911" s="193">
        <v>8.2736712000000007E-3</v>
      </c>
      <c r="H911" s="193">
        <v>8.3152535999999992E-3</v>
      </c>
      <c r="I911" s="193">
        <v>1.0416913E-2</v>
      </c>
      <c r="J911" s="193">
        <v>1.1386563000000001E-2</v>
      </c>
      <c r="K911" s="193">
        <v>9.2083677999999999E-4</v>
      </c>
      <c r="L911" s="193">
        <v>1.1965497E-2</v>
      </c>
      <c r="M911" s="193">
        <v>0</v>
      </c>
      <c r="N911" s="193">
        <v>0</v>
      </c>
      <c r="O911" s="193">
        <v>0</v>
      </c>
      <c r="P911" s="199">
        <f t="shared" si="129"/>
        <v>3.8143342222222216</v>
      </c>
      <c r="Q911" s="240">
        <v>97.732622000000006</v>
      </c>
      <c r="R911" s="99">
        <v>88.557390999999996</v>
      </c>
      <c r="S911" s="99">
        <v>7.9643199999999998</v>
      </c>
      <c r="T911" s="99">
        <v>5.6249000000000003E-5</v>
      </c>
      <c r="U911" s="99">
        <v>0.38036999999999999</v>
      </c>
      <c r="V911" s="99">
        <v>8.4164299999999997E-2</v>
      </c>
      <c r="W911" s="99">
        <v>0.74631999999999998</v>
      </c>
      <c r="X911" s="241">
        <f t="shared" si="130"/>
        <v>0.42469845752412799</v>
      </c>
      <c r="Y911" s="241">
        <f t="shared" si="131"/>
        <v>0.13248830050569999</v>
      </c>
      <c r="Z911" s="241">
        <f t="shared" si="132"/>
        <v>7.0471512545428022E-2</v>
      </c>
      <c r="AA911" s="241">
        <f t="shared" si="133"/>
        <v>0.22173864447299999</v>
      </c>
      <c r="AB911" s="258">
        <v>0.10572677</v>
      </c>
      <c r="AC911" s="258">
        <v>5.5822836999999996E-6</v>
      </c>
      <c r="AD911" s="258">
        <v>6.7771183E-3</v>
      </c>
      <c r="AE911" s="258">
        <v>1.0365972E-5</v>
      </c>
      <c r="AF911" s="258">
        <v>1.9824195999999999E-2</v>
      </c>
      <c r="AG911" s="258">
        <v>1.4426795000000001E-4</v>
      </c>
      <c r="AH911" s="258">
        <v>6.9184773000000005E-2</v>
      </c>
      <c r="AI911" s="258">
        <v>1.5956953E-4</v>
      </c>
      <c r="AJ911" s="258">
        <v>7.0470585999999997E-5</v>
      </c>
      <c r="AK911" s="258">
        <v>6.1400027000000002E-5</v>
      </c>
      <c r="AL911" s="258">
        <v>1.0507445E-5</v>
      </c>
      <c r="AM911" s="258">
        <v>2.0597428E-8</v>
      </c>
      <c r="AN911" s="258">
        <v>4.7495155000000001E-4</v>
      </c>
      <c r="AO911" s="258">
        <v>1.8038342E-4</v>
      </c>
      <c r="AP911" s="258">
        <v>3.2943639000000002E-4</v>
      </c>
      <c r="AQ911" s="258">
        <v>3.1854472999999997E-5</v>
      </c>
      <c r="AR911" s="258">
        <v>0.22170678999999999</v>
      </c>
      <c r="AT911" s="193"/>
      <c r="AU911" s="193"/>
      <c r="AV911" s="193"/>
      <c r="AW911" s="193"/>
      <c r="AX911" s="193"/>
      <c r="AY911" s="193"/>
      <c r="AZ911" s="193"/>
      <c r="BA911" s="193"/>
      <c r="BB911" s="193"/>
      <c r="BC911" s="193"/>
      <c r="BD911" s="193"/>
      <c r="BE911" s="315"/>
      <c r="BF911" s="315"/>
      <c r="BG911" s="315"/>
      <c r="BH911" s="315"/>
      <c r="BI911" s="315"/>
      <c r="BJ911" s="315"/>
      <c r="BK911" s="315"/>
    </row>
    <row r="912" spans="1:63" x14ac:dyDescent="0.25">
      <c r="A912" s="9"/>
      <c r="B912" s="184" t="s">
        <v>5770</v>
      </c>
      <c r="C912" s="25" t="s">
        <v>3144</v>
      </c>
      <c r="D912" s="193">
        <v>1.6740429999999999</v>
      </c>
      <c r="E912" s="193">
        <v>1.4999908</v>
      </c>
      <c r="F912" s="193">
        <v>0.11996355</v>
      </c>
      <c r="G912" s="193">
        <v>9.3415805000000001E-3</v>
      </c>
      <c r="H912" s="193">
        <v>4.9801801000000003E-3</v>
      </c>
      <c r="I912" s="193">
        <v>1.2192832000000001E-2</v>
      </c>
      <c r="J912" s="193">
        <v>1.2242660000000001E-2</v>
      </c>
      <c r="K912" s="193">
        <v>9.3355596000000004E-4</v>
      </c>
      <c r="L912" s="193">
        <v>1.4397834999999999E-2</v>
      </c>
      <c r="M912" s="193">
        <v>0</v>
      </c>
      <c r="N912" s="193">
        <v>0</v>
      </c>
      <c r="O912" s="193">
        <v>0</v>
      </c>
      <c r="P912" s="199">
        <f t="shared" si="129"/>
        <v>11.111042962962962</v>
      </c>
      <c r="Q912" s="240">
        <v>100.63502</v>
      </c>
      <c r="R912" s="99">
        <v>90.489924000000002</v>
      </c>
      <c r="S912" s="99">
        <v>8.7987199999999994</v>
      </c>
      <c r="T912" s="99">
        <v>5.8199999999999998E-5</v>
      </c>
      <c r="U912" s="99">
        <v>0.41106999999999999</v>
      </c>
      <c r="V912" s="99">
        <v>9.5911399999999994E-2</v>
      </c>
      <c r="W912" s="99">
        <v>0.83933999999999997</v>
      </c>
      <c r="X912" s="241">
        <f t="shared" si="130"/>
        <v>0.77598456452053499</v>
      </c>
      <c r="Y912" s="241">
        <f t="shared" si="131"/>
        <v>0.34661417712600001</v>
      </c>
      <c r="Z912" s="241">
        <f t="shared" si="132"/>
        <v>0.20278543992153497</v>
      </c>
      <c r="AA912" s="241">
        <f t="shared" si="133"/>
        <v>0.22658494747300001</v>
      </c>
      <c r="AB912" s="258">
        <v>0.30789455999999998</v>
      </c>
      <c r="AC912" s="258">
        <v>6.4571517999999998E-3</v>
      </c>
      <c r="AD912" s="258">
        <v>8.2730372999999992E-3</v>
      </c>
      <c r="AE912" s="258">
        <v>1.0532396E-5</v>
      </c>
      <c r="AF912" s="258">
        <v>2.3813432999999998E-2</v>
      </c>
      <c r="AG912" s="258">
        <v>1.6546263000000001E-4</v>
      </c>
      <c r="AH912" s="258">
        <v>0.20123683000000001</v>
      </c>
      <c r="AI912" s="258">
        <v>1.9757953E-4</v>
      </c>
      <c r="AJ912" s="258">
        <v>7.9841531000000003E-5</v>
      </c>
      <c r="AK912" s="258">
        <v>6.3771606000000001E-5</v>
      </c>
      <c r="AL912" s="258">
        <v>1.1348464E-5</v>
      </c>
      <c r="AM912" s="258">
        <v>2.3600535000000001E-8</v>
      </c>
      <c r="AN912" s="258">
        <v>5.6200632999999997E-4</v>
      </c>
      <c r="AO912" s="258">
        <v>2.2206514000000001E-4</v>
      </c>
      <c r="AP912" s="258">
        <v>4.1197371999999999E-4</v>
      </c>
      <c r="AQ912" s="258">
        <v>3.7707472999999997E-5</v>
      </c>
      <c r="AR912" s="258">
        <v>0.22654724000000001</v>
      </c>
      <c r="AT912" s="193"/>
      <c r="AU912" s="193"/>
      <c r="AV912" s="193"/>
      <c r="AW912" s="193"/>
      <c r="AX912" s="193"/>
      <c r="AY912" s="193"/>
      <c r="AZ912" s="193"/>
      <c r="BA912" s="193"/>
      <c r="BB912" s="193"/>
      <c r="BC912" s="193"/>
      <c r="BD912" s="193"/>
      <c r="BE912" s="315"/>
      <c r="BF912" s="315"/>
      <c r="BG912" s="315"/>
      <c r="BH912" s="315"/>
      <c r="BI912" s="315"/>
      <c r="BJ912" s="315"/>
      <c r="BK912" s="315"/>
    </row>
    <row r="913" spans="1:63" x14ac:dyDescent="0.25">
      <c r="A913" s="9"/>
      <c r="B913" s="184" t="s">
        <v>5770</v>
      </c>
      <c r="C913" s="25" t="s">
        <v>3063</v>
      </c>
      <c r="D913" s="193">
        <v>4.3964100999999998</v>
      </c>
      <c r="E913" s="193">
        <v>4.1815904000000002</v>
      </c>
      <c r="F913" s="193">
        <v>0.15498053000000001</v>
      </c>
      <c r="G913" s="193">
        <v>1.0438101E-2</v>
      </c>
      <c r="H913" s="193">
        <v>1.5779849E-3</v>
      </c>
      <c r="I913" s="193">
        <v>1.5883240999999999E-2</v>
      </c>
      <c r="J913" s="193">
        <v>1.4040576000000001E-2</v>
      </c>
      <c r="K913" s="193">
        <v>9.5438387000000005E-4</v>
      </c>
      <c r="L913" s="193">
        <v>1.6944931999999999E-2</v>
      </c>
      <c r="M913" s="193">
        <v>0</v>
      </c>
      <c r="N913" s="193">
        <v>0</v>
      </c>
      <c r="O913" s="193">
        <v>0</v>
      </c>
      <c r="P913" s="199">
        <f t="shared" si="129"/>
        <v>30.974743703703702</v>
      </c>
      <c r="Q913" s="240">
        <v>106.6395</v>
      </c>
      <c r="R913" s="99">
        <v>95.166666000000006</v>
      </c>
      <c r="S913" s="99">
        <v>9.9668799999999997</v>
      </c>
      <c r="T913" s="99">
        <v>6.1192999999999995E-5</v>
      </c>
      <c r="U913" s="99">
        <v>0.44052000000000002</v>
      </c>
      <c r="V913" s="99">
        <v>0.10877969999999999</v>
      </c>
      <c r="W913" s="99">
        <v>0.95659000000000005</v>
      </c>
      <c r="X913" s="241">
        <f t="shared" si="130"/>
        <v>1.7262024365416411</v>
      </c>
      <c r="Y913" s="241">
        <f t="shared" si="131"/>
        <v>0.925397251132</v>
      </c>
      <c r="Z913" s="241">
        <f t="shared" si="132"/>
        <v>0.56249591673764088</v>
      </c>
      <c r="AA913" s="241">
        <f t="shared" si="133"/>
        <v>0.238309268672</v>
      </c>
      <c r="AB913" s="258">
        <v>0.85810807</v>
      </c>
      <c r="AC913" s="258">
        <v>2.5811153E-2</v>
      </c>
      <c r="AD913" s="258">
        <v>1.0556777E-2</v>
      </c>
      <c r="AE913" s="258">
        <v>1.1370911999999999E-5</v>
      </c>
      <c r="AF913" s="258">
        <v>3.0723034E-2</v>
      </c>
      <c r="AG913" s="258">
        <v>1.8684621999999999E-4</v>
      </c>
      <c r="AH913" s="258">
        <v>0.56063724999999998</v>
      </c>
      <c r="AI913" s="258">
        <v>2.5664543000000002E-4</v>
      </c>
      <c r="AJ913" s="258">
        <v>8.9275261999999998E-5</v>
      </c>
      <c r="AK913" s="258">
        <v>6.8251160000000005E-5</v>
      </c>
      <c r="AL913" s="258">
        <v>1.2251126999999999E-5</v>
      </c>
      <c r="AM913" s="258">
        <v>2.6838641000000001E-8</v>
      </c>
      <c r="AN913" s="258">
        <v>6.4797187999999996E-4</v>
      </c>
      <c r="AO913" s="258">
        <v>2.6019944E-4</v>
      </c>
      <c r="AP913" s="258">
        <v>5.2404559999999999E-4</v>
      </c>
      <c r="AQ913" s="258">
        <v>4.4028671999999997E-5</v>
      </c>
      <c r="AR913" s="258">
        <v>0.23826523999999999</v>
      </c>
      <c r="AT913" s="193"/>
      <c r="AU913" s="193"/>
      <c r="AV913" s="193"/>
      <c r="AW913" s="193"/>
      <c r="AX913" s="193"/>
      <c r="AY913" s="193"/>
      <c r="AZ913" s="193"/>
      <c r="BA913" s="193"/>
      <c r="BB913" s="193"/>
      <c r="BC913" s="193"/>
      <c r="BD913" s="193"/>
      <c r="BE913" s="315"/>
      <c r="BF913" s="315"/>
      <c r="BG913" s="315"/>
      <c r="BH913" s="315"/>
      <c r="BI913" s="315"/>
      <c r="BJ913" s="315"/>
      <c r="BK913" s="315"/>
    </row>
    <row r="914" spans="1:63" x14ac:dyDescent="0.25">
      <c r="A914" s="9"/>
      <c r="B914" s="184" t="s">
        <v>5770</v>
      </c>
      <c r="C914" s="25" t="s">
        <v>3064</v>
      </c>
      <c r="D914" s="193">
        <v>0.97214325000000001</v>
      </c>
      <c r="E914" s="193">
        <v>0.78850487999999996</v>
      </c>
      <c r="F914" s="193">
        <v>0.12968052999999999</v>
      </c>
      <c r="G914" s="193">
        <v>1.038088E-2</v>
      </c>
      <c r="H914" s="193">
        <v>1.7122344999999999E-3</v>
      </c>
      <c r="I914" s="193">
        <v>1.2054258E-2</v>
      </c>
      <c r="J914" s="193">
        <v>1.215684E-2</v>
      </c>
      <c r="K914" s="193">
        <v>9.3816463999999995E-4</v>
      </c>
      <c r="L914" s="193">
        <v>1.6715463999999999E-2</v>
      </c>
      <c r="M914" s="193">
        <v>0</v>
      </c>
      <c r="N914" s="193">
        <v>0</v>
      </c>
      <c r="O914" s="193">
        <v>0</v>
      </c>
      <c r="P914" s="199">
        <f t="shared" si="129"/>
        <v>5.8407768888888878</v>
      </c>
      <c r="Q914" s="240">
        <v>100.44309</v>
      </c>
      <c r="R914" s="99">
        <v>89.685980000000001</v>
      </c>
      <c r="S914" s="99">
        <v>9.2993600000000001</v>
      </c>
      <c r="T914" s="99">
        <v>5.9110000000000002E-5</v>
      </c>
      <c r="U914" s="99">
        <v>0.44302000000000002</v>
      </c>
      <c r="V914" s="99">
        <v>0.1065374</v>
      </c>
      <c r="W914" s="99">
        <v>0.90812999999999999</v>
      </c>
      <c r="X914" s="241">
        <f t="shared" si="130"/>
        <v>0.52835948584900505</v>
      </c>
      <c r="Y914" s="241">
        <f t="shared" si="131"/>
        <v>0.1960837767502</v>
      </c>
      <c r="Z914" s="241">
        <f t="shared" si="132"/>
        <v>0.10770316571480501</v>
      </c>
      <c r="AA914" s="241">
        <f t="shared" si="133"/>
        <v>0.22457254338399998</v>
      </c>
      <c r="AB914" s="258">
        <v>0.16201715</v>
      </c>
      <c r="AC914" s="258">
        <v>6.2916171999999997E-6</v>
      </c>
      <c r="AD914" s="258">
        <v>8.9811000000000005E-3</v>
      </c>
      <c r="AE914" s="258">
        <v>1.0027133E-5</v>
      </c>
      <c r="AF914" s="258">
        <v>2.4882747E-2</v>
      </c>
      <c r="AG914" s="258">
        <v>1.8646099999999999E-4</v>
      </c>
      <c r="AH914" s="258">
        <v>0.10594086</v>
      </c>
      <c r="AI914" s="258">
        <v>2.1453851000000001E-4</v>
      </c>
      <c r="AJ914" s="258">
        <v>8.9149591000000007E-5</v>
      </c>
      <c r="AK914" s="258">
        <v>6.4035560000000005E-5</v>
      </c>
      <c r="AL914" s="258">
        <v>1.2127865E-5</v>
      </c>
      <c r="AM914" s="258">
        <v>2.6368805E-8</v>
      </c>
      <c r="AN914" s="258">
        <v>6.5022720999999999E-4</v>
      </c>
      <c r="AO914" s="258">
        <v>2.6730443999999998E-4</v>
      </c>
      <c r="AP914" s="258">
        <v>4.6489616999999999E-4</v>
      </c>
      <c r="AQ914" s="258">
        <v>4.3093383999999999E-5</v>
      </c>
      <c r="AR914" s="258">
        <v>0.22452944999999999</v>
      </c>
      <c r="AT914" s="193"/>
      <c r="AU914" s="193"/>
      <c r="AV914" s="193"/>
      <c r="AW914" s="193"/>
      <c r="AX914" s="193"/>
      <c r="AY914" s="193"/>
      <c r="AZ914" s="193"/>
      <c r="BA914" s="193"/>
      <c r="BB914" s="193"/>
      <c r="BC914" s="193"/>
      <c r="BD914" s="193"/>
      <c r="BE914" s="315"/>
      <c r="BF914" s="315"/>
      <c r="BG914" s="315"/>
      <c r="BH914" s="315"/>
      <c r="BI914" s="315"/>
      <c r="BJ914" s="315"/>
      <c r="BK914" s="315"/>
    </row>
    <row r="915" spans="1:63" x14ac:dyDescent="0.25">
      <c r="A915" s="9"/>
      <c r="B915" s="184" t="s">
        <v>5770</v>
      </c>
      <c r="C915" s="5" t="s">
        <v>3143</v>
      </c>
      <c r="D915" s="172">
        <v>0.28663783999999998</v>
      </c>
      <c r="E915" s="172">
        <v>0.14606632999999999</v>
      </c>
      <c r="F915" s="172">
        <v>5.9427008000000003E-2</v>
      </c>
      <c r="G915" s="172">
        <v>4.5236822000000003E-3</v>
      </c>
      <c r="H915" s="172">
        <v>1.5315903999999999E-3</v>
      </c>
      <c r="I915" s="172">
        <v>4.0411848E-2</v>
      </c>
      <c r="J915" s="172">
        <v>1.2906481E-3</v>
      </c>
      <c r="K915" s="172">
        <v>6.8153562E-5</v>
      </c>
      <c r="L915" s="172">
        <v>3.3318578000000001E-2</v>
      </c>
      <c r="M915" s="172">
        <v>0</v>
      </c>
      <c r="N915" s="172">
        <v>0</v>
      </c>
      <c r="O915" s="172">
        <v>0</v>
      </c>
      <c r="P915" s="199">
        <f t="shared" si="129"/>
        <v>1.0819728148148147</v>
      </c>
      <c r="Q915" s="233">
        <v>19.743344</v>
      </c>
      <c r="R915" s="96">
        <v>16.171756999999999</v>
      </c>
      <c r="S915" s="96">
        <v>2.731344</v>
      </c>
      <c r="T915" s="96">
        <v>6.3369999999999998E-5</v>
      </c>
      <c r="U915" s="96">
        <v>0.30452000000000001</v>
      </c>
      <c r="V915" s="96">
        <v>1.5209230000000001E-2</v>
      </c>
      <c r="W915" s="96">
        <v>0.52044999999999997</v>
      </c>
      <c r="X915" s="241">
        <f t="shared" si="130"/>
        <v>0.140305586286326</v>
      </c>
      <c r="Y915" s="241">
        <f t="shared" si="131"/>
        <v>7.5718665820199996E-2</v>
      </c>
      <c r="Z915" s="241">
        <f t="shared" si="132"/>
        <v>2.4054694727125996E-2</v>
      </c>
      <c r="AA915" s="241">
        <f t="shared" si="133"/>
        <v>4.0532225739000005E-2</v>
      </c>
      <c r="AB915" s="241">
        <v>2.999112E-2</v>
      </c>
      <c r="AC915" s="241">
        <v>2.6041087999999999E-6</v>
      </c>
      <c r="AD915" s="241">
        <v>4.8109160999999998E-3</v>
      </c>
      <c r="AE915" s="241">
        <v>2.8436174000000002E-6</v>
      </c>
      <c r="AF915" s="241">
        <v>4.0823845999999997E-2</v>
      </c>
      <c r="AG915" s="241">
        <v>8.7335994000000002E-5</v>
      </c>
      <c r="AH915" s="241">
        <v>1.9628660999999999E-2</v>
      </c>
      <c r="AI915" s="241">
        <v>1.0438383E-4</v>
      </c>
      <c r="AJ915" s="241">
        <v>3.9085277E-5</v>
      </c>
      <c r="AK915" s="241">
        <v>1.3546483999999999E-5</v>
      </c>
      <c r="AL915" s="241">
        <v>3.8788679000000003E-6</v>
      </c>
      <c r="AM915" s="241">
        <v>1.2068226E-8</v>
      </c>
      <c r="AN915" s="241">
        <v>1.7313865000000001E-3</v>
      </c>
      <c r="AO915" s="241">
        <v>6.0848919999999999E-4</v>
      </c>
      <c r="AP915" s="241">
        <v>1.9252515E-3</v>
      </c>
      <c r="AQ915" s="241">
        <v>2.7588738999999999E-5</v>
      </c>
      <c r="AR915" s="241">
        <v>4.0504637000000003E-2</v>
      </c>
      <c r="AT915" s="193"/>
      <c r="AU915" s="193"/>
      <c r="AV915" s="193"/>
      <c r="AW915" s="193"/>
      <c r="AX915" s="193"/>
      <c r="AY915" s="193"/>
      <c r="AZ915" s="193"/>
      <c r="BA915" s="193"/>
      <c r="BB915" s="193"/>
      <c r="BC915" s="193"/>
      <c r="BD915" s="193"/>
      <c r="BE915" s="315"/>
      <c r="BF915" s="315"/>
      <c r="BG915" s="315"/>
      <c r="BH915" s="315"/>
      <c r="BI915" s="315"/>
      <c r="BJ915" s="315"/>
      <c r="BK915" s="315"/>
    </row>
    <row r="916" spans="1:63" x14ac:dyDescent="0.25">
      <c r="A916" s="9"/>
      <c r="B916" s="184" t="s">
        <v>5770</v>
      </c>
      <c r="C916" s="25" t="s">
        <v>3142</v>
      </c>
      <c r="D916" s="193">
        <v>0.30659881</v>
      </c>
      <c r="E916" s="193">
        <v>0.15280235</v>
      </c>
      <c r="F916" s="193">
        <v>6.0723565E-2</v>
      </c>
      <c r="G916" s="193">
        <v>4.6969912000000003E-3</v>
      </c>
      <c r="H916" s="193">
        <v>1.5953619000000001E-3</v>
      </c>
      <c r="I916" s="193">
        <v>4.0646241E-2</v>
      </c>
      <c r="J916" s="193">
        <v>1.5272042E-3</v>
      </c>
      <c r="K916" s="193">
        <v>8.0756372000000002E-5</v>
      </c>
      <c r="L916" s="193">
        <v>4.4526338999999998E-2</v>
      </c>
      <c r="M916" s="193">
        <v>0</v>
      </c>
      <c r="N916" s="193">
        <v>0</v>
      </c>
      <c r="O916" s="193">
        <v>0</v>
      </c>
      <c r="P916" s="199">
        <f t="shared" si="129"/>
        <v>1.1318692592592592</v>
      </c>
      <c r="Q916" s="240">
        <v>21.671482999999998</v>
      </c>
      <c r="R916" s="99">
        <v>17.299628999999999</v>
      </c>
      <c r="S916" s="99">
        <v>2.894136</v>
      </c>
      <c r="T916" s="99">
        <v>6.8102000000000006E-5</v>
      </c>
      <c r="U916" s="99">
        <v>0.91842999999999997</v>
      </c>
      <c r="V916" s="99">
        <v>1.6869640000000002E-2</v>
      </c>
      <c r="W916" s="99">
        <v>0.54235</v>
      </c>
      <c r="X916" s="241">
        <f t="shared" si="130"/>
        <v>0.14866581294002101</v>
      </c>
      <c r="Y916" s="241">
        <f t="shared" si="131"/>
        <v>7.7553480859999996E-2</v>
      </c>
      <c r="Z916" s="241">
        <f t="shared" si="132"/>
        <v>2.7754273275020998E-2</v>
      </c>
      <c r="AA916" s="241">
        <f t="shared" si="133"/>
        <v>4.3358058805000002E-2</v>
      </c>
      <c r="AB916" s="258">
        <v>3.1374126000000002E-2</v>
      </c>
      <c r="AC916" s="258">
        <v>2.8387155999999999E-6</v>
      </c>
      <c r="AD916" s="258">
        <v>4.9688928000000002E-3</v>
      </c>
      <c r="AE916" s="258">
        <v>2.9849553999999998E-6</v>
      </c>
      <c r="AF916" s="258">
        <v>4.1113790999999997E-2</v>
      </c>
      <c r="AG916" s="258">
        <v>9.0847388999999997E-5</v>
      </c>
      <c r="AH916" s="258">
        <v>2.0533777E-2</v>
      </c>
      <c r="AI916" s="258">
        <v>1.0646391E-4</v>
      </c>
      <c r="AJ916" s="258">
        <v>4.0394725999999999E-5</v>
      </c>
      <c r="AK916" s="258">
        <v>1.5208421000000001E-5</v>
      </c>
      <c r="AL916" s="258">
        <v>4.0283256999999997E-6</v>
      </c>
      <c r="AM916" s="258">
        <v>1.2532321000000001E-8</v>
      </c>
      <c r="AN916" s="258">
        <v>4.3974467E-3</v>
      </c>
      <c r="AO916" s="258">
        <v>6.6563615999999995E-4</v>
      </c>
      <c r="AP916" s="258">
        <v>1.9913054999999998E-3</v>
      </c>
      <c r="AQ916" s="258">
        <v>2.8696805E-5</v>
      </c>
      <c r="AR916" s="258">
        <v>4.3329362000000003E-2</v>
      </c>
      <c r="AT916" s="193"/>
      <c r="AU916" s="193"/>
      <c r="AV916" s="193"/>
      <c r="AW916" s="193"/>
      <c r="AX916" s="193"/>
      <c r="AY916" s="193"/>
      <c r="AZ916" s="193"/>
      <c r="BA916" s="193"/>
      <c r="BB916" s="193"/>
      <c r="BC916" s="193"/>
      <c r="BD916" s="193"/>
      <c r="BE916" s="315"/>
      <c r="BF916" s="315"/>
      <c r="BG916" s="315"/>
      <c r="BH916" s="315"/>
      <c r="BI916" s="315"/>
      <c r="BJ916" s="315"/>
      <c r="BK916" s="315"/>
    </row>
    <row r="917" spans="1:63" x14ac:dyDescent="0.25">
      <c r="A917" s="9"/>
      <c r="B917" s="184" t="s">
        <v>5770</v>
      </c>
      <c r="C917" s="5" t="s">
        <v>3141</v>
      </c>
      <c r="D917" s="172">
        <v>0.93534676999999999</v>
      </c>
      <c r="E917" s="172">
        <v>0.60457665000000005</v>
      </c>
      <c r="F917" s="172">
        <v>0.20638202</v>
      </c>
      <c r="G917" s="172">
        <v>2.5834345000000002E-2</v>
      </c>
      <c r="H917" s="172">
        <v>3.2621881000000001E-3</v>
      </c>
      <c r="I917" s="172">
        <v>2.8488922E-2</v>
      </c>
      <c r="J917" s="172">
        <v>2.0191819999999999E-2</v>
      </c>
      <c r="K917" s="172">
        <v>1.1941136000000001E-3</v>
      </c>
      <c r="L917" s="172">
        <v>4.5416702000000003E-2</v>
      </c>
      <c r="M917" s="172">
        <v>0</v>
      </c>
      <c r="N917" s="172">
        <v>0</v>
      </c>
      <c r="O917" s="172">
        <v>0</v>
      </c>
      <c r="P917" s="199">
        <f t="shared" si="129"/>
        <v>4.4783455555555554</v>
      </c>
      <c r="Q917" s="233">
        <v>126.20008</v>
      </c>
      <c r="R917" s="96">
        <v>108.57383</v>
      </c>
      <c r="S917" s="96">
        <v>14.49112</v>
      </c>
      <c r="T917" s="96">
        <v>7.7558000000000005E-5</v>
      </c>
      <c r="U917" s="96">
        <v>1.3740000000000001</v>
      </c>
      <c r="V917" s="96">
        <v>0.3670503</v>
      </c>
      <c r="W917" s="96">
        <v>1.3939999999999999</v>
      </c>
      <c r="X917" s="241">
        <f t="shared" si="130"/>
        <v>0.54796484796973</v>
      </c>
      <c r="Y917" s="241">
        <f t="shared" si="131"/>
        <v>0.18637087213199999</v>
      </c>
      <c r="Z917" s="241">
        <f t="shared" si="132"/>
        <v>8.9838783312729986E-2</v>
      </c>
      <c r="AA917" s="241">
        <f t="shared" si="133"/>
        <v>0.27175519252500002</v>
      </c>
      <c r="AB917" s="241">
        <v>0.12412891</v>
      </c>
      <c r="AC917" s="241">
        <v>3.8427738000000002E-5</v>
      </c>
      <c r="AD917" s="241">
        <v>2.2562386E-2</v>
      </c>
      <c r="AE917" s="241">
        <v>1.2306914000000001E-5</v>
      </c>
      <c r="AF917" s="241">
        <v>3.9285354000000001E-2</v>
      </c>
      <c r="AG917" s="241">
        <v>3.4348747999999999E-4</v>
      </c>
      <c r="AH917" s="241">
        <v>8.1239275999999999E-2</v>
      </c>
      <c r="AI917" s="241">
        <v>3.4545134999999999E-4</v>
      </c>
      <c r="AJ917" s="241">
        <v>2.1259820999999999E-4</v>
      </c>
      <c r="AK917" s="241">
        <v>1.0141292999999999E-4</v>
      </c>
      <c r="AL917" s="241">
        <v>2.1528850999999999E-5</v>
      </c>
      <c r="AM917" s="241">
        <v>6.2091729999999998E-8</v>
      </c>
      <c r="AN917" s="241">
        <v>4.1090644999999997E-3</v>
      </c>
      <c r="AO917" s="241">
        <v>7.8059197999999995E-4</v>
      </c>
      <c r="AP917" s="241">
        <v>3.0287973999999999E-3</v>
      </c>
      <c r="AQ917" s="241">
        <v>8.1272525000000007E-5</v>
      </c>
      <c r="AR917" s="241">
        <v>0.27167392000000001</v>
      </c>
      <c r="AT917" s="193"/>
      <c r="AU917" s="193"/>
      <c r="AV917" s="193"/>
      <c r="AW917" s="193"/>
      <c r="AX917" s="203"/>
      <c r="AY917" s="203"/>
      <c r="AZ917" s="203"/>
      <c r="BA917" s="203"/>
      <c r="BB917" s="203"/>
      <c r="BC917" s="203"/>
      <c r="BD917" s="203"/>
      <c r="BE917" s="315"/>
      <c r="BF917" s="315"/>
      <c r="BG917" s="315"/>
      <c r="BH917" s="315"/>
      <c r="BI917" s="315"/>
      <c r="BJ917" s="315"/>
      <c r="BK917" s="315"/>
    </row>
    <row r="918" spans="1:63" x14ac:dyDescent="0.25">
      <c r="A918" s="9"/>
      <c r="B918" s="184" t="s">
        <v>5770</v>
      </c>
      <c r="C918" s="5" t="s">
        <v>6862</v>
      </c>
      <c r="D918" s="172">
        <v>0.59482290000000004</v>
      </c>
      <c r="E918" s="172">
        <v>0.39255045999999999</v>
      </c>
      <c r="F918" s="172">
        <v>9.7484324999999997E-2</v>
      </c>
      <c r="G918" s="172">
        <v>1.1565356000000001E-2</v>
      </c>
      <c r="H918" s="172">
        <v>6.9189752E-3</v>
      </c>
      <c r="I918" s="172">
        <v>2.7537296999999999E-2</v>
      </c>
      <c r="J918" s="172">
        <v>8.4182157000000004E-3</v>
      </c>
      <c r="K918" s="172">
        <v>2.7922241000000002E-4</v>
      </c>
      <c r="L918" s="172">
        <v>5.0069044E-2</v>
      </c>
      <c r="M918" s="172">
        <v>0</v>
      </c>
      <c r="N918" s="172">
        <v>0</v>
      </c>
      <c r="O918" s="172">
        <v>0</v>
      </c>
      <c r="P918" s="199"/>
      <c r="Q918" s="233">
        <v>67.329937999999999</v>
      </c>
      <c r="R918" s="96">
        <v>63.030391000000002</v>
      </c>
      <c r="S918" s="96">
        <v>3.3328959999999999</v>
      </c>
      <c r="T918" s="96">
        <v>1.4506E-3</v>
      </c>
      <c r="U918" s="96">
        <v>0.31705</v>
      </c>
      <c r="V918" s="96">
        <v>5.8470550000000003E-2</v>
      </c>
      <c r="W918" s="96">
        <v>0.58967999999999998</v>
      </c>
      <c r="X918" s="241">
        <f t="shared" si="130"/>
        <v>0.33551891780441201</v>
      </c>
      <c r="Y918" s="241">
        <f t="shared" si="131"/>
        <v>0.11714945742210001</v>
      </c>
      <c r="Z918" s="241">
        <f t="shared" si="132"/>
        <v>6.0204044362311998E-2</v>
      </c>
      <c r="AA918" s="241">
        <f t="shared" si="133"/>
        <v>0.15816541602</v>
      </c>
      <c r="AB918" s="241">
        <v>8.0601162000000004E-2</v>
      </c>
      <c r="AC918" s="241">
        <v>2.1518239E-5</v>
      </c>
      <c r="AD918" s="241">
        <v>1.4014942000000001E-2</v>
      </c>
      <c r="AE918" s="241">
        <v>5.6218130999999998E-6</v>
      </c>
      <c r="AF918" s="241">
        <v>2.2400064000000001E-2</v>
      </c>
      <c r="AG918" s="241">
        <v>1.0614937E-4</v>
      </c>
      <c r="AH918" s="241">
        <v>5.2752365000000002E-2</v>
      </c>
      <c r="AI918" s="241">
        <v>1.7597724999999999E-4</v>
      </c>
      <c r="AJ918" s="241">
        <v>9.8117066999999999E-5</v>
      </c>
      <c r="AK918" s="241">
        <v>1.1982853E-4</v>
      </c>
      <c r="AL918" s="241">
        <v>9.7812522999999992E-6</v>
      </c>
      <c r="AM918" s="241">
        <v>3.4063012000000003E-8</v>
      </c>
      <c r="AN918" s="241">
        <v>1.3751448000000001E-3</v>
      </c>
      <c r="AO918" s="241">
        <v>1.3997236000000001E-3</v>
      </c>
      <c r="AP918" s="241">
        <v>4.2730728000000004E-3</v>
      </c>
      <c r="AQ918" s="241">
        <v>1.1662602000000001E-4</v>
      </c>
      <c r="AR918" s="241">
        <v>0.15804878999999999</v>
      </c>
      <c r="AT918" s="193"/>
      <c r="AU918" s="193"/>
      <c r="AV918" s="193"/>
      <c r="AW918" s="193"/>
      <c r="AX918" s="203"/>
      <c r="AY918" s="203"/>
      <c r="AZ918" s="201"/>
      <c r="BA918" s="203"/>
      <c r="BB918" s="203"/>
      <c r="BC918" s="203"/>
      <c r="BD918" s="203"/>
      <c r="BE918" s="315"/>
      <c r="BF918" s="315"/>
      <c r="BG918" s="315"/>
      <c r="BH918" s="315"/>
      <c r="BI918" s="315"/>
      <c r="BJ918" s="315"/>
      <c r="BK918" s="315"/>
    </row>
    <row r="919" spans="1:63" x14ac:dyDescent="0.25">
      <c r="A919" s="9"/>
      <c r="B919" s="184" t="s">
        <v>5770</v>
      </c>
      <c r="C919" s="5" t="s">
        <v>6861</v>
      </c>
      <c r="D919" s="172">
        <v>0.61678308999999998</v>
      </c>
      <c r="E919" s="172">
        <v>0.41103645</v>
      </c>
      <c r="F919" s="172">
        <v>9.9689911000000006E-2</v>
      </c>
      <c r="G919" s="172">
        <v>1.1558402000000001E-2</v>
      </c>
      <c r="H919" s="172">
        <v>1.1079316000000001E-2</v>
      </c>
      <c r="I919" s="172">
        <v>2.7933715000000001E-2</v>
      </c>
      <c r="J919" s="172">
        <v>8.8366183999999993E-3</v>
      </c>
      <c r="K919" s="172">
        <v>2.8758829000000001E-4</v>
      </c>
      <c r="L919" s="172">
        <v>4.6361094999999998E-2</v>
      </c>
      <c r="M919" s="172">
        <v>0</v>
      </c>
      <c r="N919" s="172">
        <v>0</v>
      </c>
      <c r="O919" s="172">
        <v>0</v>
      </c>
      <c r="P919" s="199"/>
      <c r="Q919" s="233">
        <v>69.041561000000002</v>
      </c>
      <c r="R919" s="96">
        <v>64.686042999999998</v>
      </c>
      <c r="S919" s="96">
        <v>3.4012159999999998</v>
      </c>
      <c r="T919" s="96">
        <v>1.4951000000000001E-3</v>
      </c>
      <c r="U919" s="96">
        <v>0.30042999999999997</v>
      </c>
      <c r="V919" s="96">
        <v>5.8796599999999997E-2</v>
      </c>
      <c r="W919" s="96">
        <v>0.59358</v>
      </c>
      <c r="X919" s="241">
        <f t="shared" si="130"/>
        <v>0.34741548871071204</v>
      </c>
      <c r="Y919" s="241">
        <f t="shared" si="131"/>
        <v>0.1224035700376</v>
      </c>
      <c r="Z919" s="241">
        <f t="shared" si="132"/>
        <v>6.2702186083111996E-2</v>
      </c>
      <c r="AA919" s="241">
        <f t="shared" si="133"/>
        <v>0.16230973259000001</v>
      </c>
      <c r="AB919" s="241">
        <v>8.4396927999999996E-2</v>
      </c>
      <c r="AC919" s="241">
        <v>2.2101046E-5</v>
      </c>
      <c r="AD919" s="241">
        <v>1.5042989999999999E-2</v>
      </c>
      <c r="AE919" s="241">
        <v>6.3664216000000002E-6</v>
      </c>
      <c r="AF919" s="241">
        <v>2.282677E-2</v>
      </c>
      <c r="AG919" s="241">
        <v>1.0841456999999999E-4</v>
      </c>
      <c r="AH919" s="241">
        <v>5.5236675999999998E-2</v>
      </c>
      <c r="AI919" s="241">
        <v>1.7999334999999999E-4</v>
      </c>
      <c r="AJ919" s="241">
        <v>9.7314700000000005E-5</v>
      </c>
      <c r="AK919" s="241">
        <v>1.3513441000000001E-4</v>
      </c>
      <c r="AL919" s="241">
        <v>9.7291716000000003E-6</v>
      </c>
      <c r="AM919" s="241">
        <v>3.3751512E-8</v>
      </c>
      <c r="AN919" s="241">
        <v>1.2668803000000001E-3</v>
      </c>
      <c r="AO919" s="241">
        <v>1.4016513E-3</v>
      </c>
      <c r="AP919" s="241">
        <v>4.3747730999999998E-3</v>
      </c>
      <c r="AQ919" s="241">
        <v>1.0834259E-4</v>
      </c>
      <c r="AR919" s="241">
        <v>0.16220139</v>
      </c>
      <c r="AT919" s="193"/>
      <c r="AU919" s="193"/>
      <c r="AV919" s="193"/>
      <c r="AW919" s="193"/>
      <c r="AX919" s="203"/>
      <c r="AY919" s="203"/>
      <c r="AZ919" s="201"/>
      <c r="BA919" s="203"/>
      <c r="BB919" s="203"/>
      <c r="BC919" s="203"/>
      <c r="BD919" s="203"/>
      <c r="BE919" s="315"/>
      <c r="BF919" s="315"/>
      <c r="BG919" s="315"/>
      <c r="BH919" s="315"/>
      <c r="BI919" s="315"/>
      <c r="BJ919" s="315"/>
      <c r="BK919" s="315"/>
    </row>
    <row r="920" spans="1:63" x14ac:dyDescent="0.25">
      <c r="A920" s="45" t="s">
        <v>4128</v>
      </c>
      <c r="B920" s="45"/>
      <c r="C920" s="9"/>
      <c r="D920" s="195"/>
      <c r="E920" s="195"/>
      <c r="F920" s="195"/>
      <c r="G920" s="195"/>
      <c r="H920" s="195"/>
      <c r="I920" s="195"/>
      <c r="J920" s="195"/>
      <c r="K920" s="195"/>
      <c r="L920" s="195"/>
      <c r="M920" s="195"/>
      <c r="N920" s="195"/>
      <c r="O920" s="195"/>
      <c r="P920" s="195"/>
      <c r="Q920" s="239"/>
      <c r="R920" s="97"/>
      <c r="S920" s="97"/>
      <c r="T920" s="97"/>
      <c r="U920" s="97"/>
      <c r="V920" s="97"/>
      <c r="W920" s="97"/>
      <c r="X920" s="259"/>
      <c r="Y920" s="259"/>
      <c r="Z920" s="259"/>
      <c r="AA920" s="258"/>
      <c r="AB920" s="258"/>
      <c r="AC920" s="258"/>
      <c r="AD920" s="258"/>
      <c r="AE920" s="258"/>
      <c r="AF920" s="258"/>
      <c r="AG920" s="258"/>
      <c r="AH920" s="258"/>
      <c r="AI920" s="258"/>
      <c r="AJ920" s="258"/>
      <c r="AK920" s="258"/>
      <c r="AL920" s="258"/>
      <c r="AM920" s="258"/>
      <c r="AN920" s="258"/>
      <c r="AO920" s="258"/>
      <c r="AP920" s="258"/>
      <c r="AQ920" s="258"/>
      <c r="AR920" s="258"/>
      <c r="AT920" s="193"/>
      <c r="AU920" s="193"/>
      <c r="AV920" s="193"/>
      <c r="AW920" s="193"/>
      <c r="AX920" s="203"/>
      <c r="AY920" s="204"/>
      <c r="AZ920" s="201"/>
      <c r="BA920" s="203"/>
      <c r="BB920" s="203"/>
      <c r="BC920" s="203"/>
      <c r="BD920" s="203"/>
      <c r="BE920" s="315"/>
      <c r="BF920" s="315"/>
      <c r="BG920" s="315"/>
      <c r="BH920" s="315"/>
      <c r="BI920" s="315"/>
      <c r="BJ920" s="315"/>
      <c r="BK920" s="315"/>
    </row>
    <row r="921" spans="1:63" x14ac:dyDescent="0.25">
      <c r="A921" s="9"/>
      <c r="B921" s="185" t="s">
        <v>1264</v>
      </c>
      <c r="C921" t="s">
        <v>915</v>
      </c>
      <c r="D921" s="193">
        <v>6808492.9000000004</v>
      </c>
      <c r="E921" s="193">
        <v>2517140.2999999998</v>
      </c>
      <c r="F921" s="193">
        <v>1061081.3999999999</v>
      </c>
      <c r="G921" s="193">
        <v>141986.32</v>
      </c>
      <c r="H921" s="193">
        <v>46677.43</v>
      </c>
      <c r="I921" s="193">
        <v>325611</v>
      </c>
      <c r="J921" s="193">
        <v>187318.38</v>
      </c>
      <c r="K921" s="193">
        <v>6997.2478000000001</v>
      </c>
      <c r="L921" s="193">
        <v>2521680.7999999998</v>
      </c>
      <c r="M921" s="193">
        <v>0</v>
      </c>
      <c r="N921" s="193">
        <v>0</v>
      </c>
      <c r="O921" s="193">
        <v>0</v>
      </c>
      <c r="P921" s="199">
        <f>E921/0.135</f>
        <v>18645483.703703701</v>
      </c>
      <c r="Q921" s="240">
        <v>307637790</v>
      </c>
      <c r="R921" s="99">
        <v>228146260</v>
      </c>
      <c r="S921" s="99">
        <v>36150240</v>
      </c>
      <c r="T921" s="99">
        <v>18246</v>
      </c>
      <c r="U921" s="99">
        <v>30517000</v>
      </c>
      <c r="V921" s="99">
        <v>413039.2</v>
      </c>
      <c r="W921" s="99">
        <v>12393000</v>
      </c>
      <c r="X921" s="241">
        <f>SUM(Y921:AA921)</f>
        <v>2535470.4569424298</v>
      </c>
      <c r="Y921" s="241">
        <f>SUM(AB921:AG921)</f>
        <v>1134031.6552559999</v>
      </c>
      <c r="Z921" s="241">
        <f>SUM(AH921:AP921)</f>
        <v>821799.11618642998</v>
      </c>
      <c r="AA921" s="241">
        <f>SUM(AQ921:AR921)</f>
        <v>579639.68550000002</v>
      </c>
      <c r="AB921" s="258">
        <v>516818.23</v>
      </c>
      <c r="AC921" s="258">
        <v>62.739980000000003</v>
      </c>
      <c r="AD921" s="258">
        <v>281472.28000000003</v>
      </c>
      <c r="AE921" s="258">
        <v>61.835276</v>
      </c>
      <c r="AF921" s="258">
        <v>334490.17</v>
      </c>
      <c r="AG921" s="258">
        <v>1126.4000000000001</v>
      </c>
      <c r="AH921" s="258">
        <v>338268.13</v>
      </c>
      <c r="AI921" s="258">
        <v>1803.4262000000001</v>
      </c>
      <c r="AJ921" s="258">
        <v>1236.1112000000001</v>
      </c>
      <c r="AK921" s="258">
        <v>1226.0509999999999</v>
      </c>
      <c r="AL921" s="258">
        <v>243.81179</v>
      </c>
      <c r="AM921" s="258">
        <v>0.73899643000000004</v>
      </c>
      <c r="AN921" s="258">
        <v>156173.07</v>
      </c>
      <c r="AO921" s="258">
        <v>18441.917000000001</v>
      </c>
      <c r="AP921" s="258">
        <v>304405.86</v>
      </c>
      <c r="AQ921" s="258">
        <v>8503.2955000000002</v>
      </c>
      <c r="AR921" s="258">
        <v>571136.39</v>
      </c>
      <c r="AT921" s="193"/>
      <c r="AU921" s="193"/>
      <c r="AV921" s="202"/>
      <c r="AW921" s="205"/>
      <c r="AX921" s="203"/>
      <c r="AY921" s="203"/>
      <c r="AZ921" s="201"/>
      <c r="BA921" s="203"/>
      <c r="BB921" s="203"/>
      <c r="BC921" s="203"/>
      <c r="BD921" s="203"/>
      <c r="BE921" s="315"/>
      <c r="BF921" s="315"/>
      <c r="BG921" s="315"/>
      <c r="BH921" s="315"/>
      <c r="BI921" s="315"/>
      <c r="BJ921" s="315"/>
      <c r="BK921" s="315"/>
    </row>
    <row r="922" spans="1:63" x14ac:dyDescent="0.25">
      <c r="A922" s="9"/>
      <c r="B922" s="185" t="s">
        <v>1264</v>
      </c>
      <c r="C922" t="s">
        <v>914</v>
      </c>
      <c r="D922" s="193">
        <v>24355483</v>
      </c>
      <c r="E922" s="193">
        <v>8084288.4000000004</v>
      </c>
      <c r="F922" s="193">
        <v>3278146.2</v>
      </c>
      <c r="G922" s="193">
        <v>1209601.1000000001</v>
      </c>
      <c r="H922" s="193">
        <v>116479.81</v>
      </c>
      <c r="I922" s="193">
        <v>1278799.2</v>
      </c>
      <c r="J922" s="193">
        <v>556804.25</v>
      </c>
      <c r="K922" s="193">
        <v>19736.696</v>
      </c>
      <c r="L922" s="193">
        <v>9811627.5999999996</v>
      </c>
      <c r="M922" s="193">
        <v>0</v>
      </c>
      <c r="N922" s="193">
        <v>0</v>
      </c>
      <c r="O922" s="193">
        <v>0</v>
      </c>
      <c r="P922" s="199">
        <f>E922/0.135</f>
        <v>59883617.777777776</v>
      </c>
      <c r="Q922" s="240">
        <v>996137960</v>
      </c>
      <c r="R922" s="99">
        <v>676602800</v>
      </c>
      <c r="S922" s="99">
        <v>115472000</v>
      </c>
      <c r="T922" s="99">
        <v>51063</v>
      </c>
      <c r="U922" s="99">
        <v>140910000</v>
      </c>
      <c r="V922" s="99">
        <v>1275097</v>
      </c>
      <c r="W922" s="99">
        <v>61827000</v>
      </c>
      <c r="X922" s="241">
        <f>SUM(Y922:AA922)</f>
        <v>9800658.717884399</v>
      </c>
      <c r="Y922" s="241">
        <f>SUM(AB922:AG922)</f>
        <v>5639782.9645399991</v>
      </c>
      <c r="Z922" s="241">
        <f>SUM(AH922:AP922)</f>
        <v>2425918.3883444001</v>
      </c>
      <c r="AA922" s="241">
        <f>SUM(AQ922:AR922)</f>
        <v>1734957.365</v>
      </c>
      <c r="AB922" s="258">
        <v>1659677.3</v>
      </c>
      <c r="AC922" s="258">
        <v>191.32662999999999</v>
      </c>
      <c r="AD922" s="258">
        <v>2895212.5</v>
      </c>
      <c r="AE922" s="258">
        <v>193.00271000000001</v>
      </c>
      <c r="AF922" s="258">
        <v>1080967</v>
      </c>
      <c r="AG922" s="258">
        <v>3541.8352</v>
      </c>
      <c r="AH922" s="258">
        <v>1086411.5</v>
      </c>
      <c r="AI922" s="258">
        <v>5448.9785000000002</v>
      </c>
      <c r="AJ922" s="258">
        <v>10868.366</v>
      </c>
      <c r="AK922" s="258">
        <v>4864.5694000000003</v>
      </c>
      <c r="AL922" s="258">
        <v>1540.6505999999999</v>
      </c>
      <c r="AM922" s="258">
        <v>5.3338444000000003</v>
      </c>
      <c r="AN922" s="258">
        <v>850639.06</v>
      </c>
      <c r="AO922" s="258">
        <v>237775.5</v>
      </c>
      <c r="AP922" s="258">
        <v>228364.43</v>
      </c>
      <c r="AQ922" s="258">
        <v>41077.165000000001</v>
      </c>
      <c r="AR922" s="258">
        <v>1693880.2</v>
      </c>
      <c r="AT922" s="193"/>
      <c r="AU922" s="193"/>
      <c r="AV922" s="193"/>
      <c r="AW922" s="205"/>
      <c r="AX922" s="203"/>
      <c r="AY922" s="203"/>
      <c r="AZ922" s="201"/>
      <c r="BA922" s="203"/>
      <c r="BB922" s="203"/>
      <c r="BC922" s="203"/>
      <c r="BD922" s="203"/>
      <c r="BE922" s="315"/>
      <c r="BF922" s="315"/>
      <c r="BG922" s="315"/>
      <c r="BH922" s="315"/>
      <c r="BI922" s="315"/>
      <c r="BJ922" s="315"/>
      <c r="BK922" s="315"/>
    </row>
    <row r="923" spans="1:63" x14ac:dyDescent="0.25">
      <c r="A923" s="9"/>
      <c r="B923" s="185" t="s">
        <v>1264</v>
      </c>
      <c r="C923" t="s">
        <v>913</v>
      </c>
      <c r="D923" s="193">
        <v>1982466.4</v>
      </c>
      <c r="E923" s="193">
        <v>958023.23</v>
      </c>
      <c r="F923" s="193">
        <v>495926.94</v>
      </c>
      <c r="G923" s="193">
        <v>26607.376</v>
      </c>
      <c r="H923" s="193">
        <v>15793.145</v>
      </c>
      <c r="I923" s="193">
        <v>88177.26</v>
      </c>
      <c r="J923" s="193">
        <v>59331.142999999996</v>
      </c>
      <c r="K923" s="193">
        <v>1628.7657999999999</v>
      </c>
      <c r="L923" s="193">
        <v>336978.56</v>
      </c>
      <c r="M923" s="193">
        <v>0</v>
      </c>
      <c r="N923" s="193">
        <v>0</v>
      </c>
      <c r="O923" s="193">
        <v>0</v>
      </c>
      <c r="P923" s="199">
        <f>E923/0.135</f>
        <v>7096468.3703703694</v>
      </c>
      <c r="Q923" s="240">
        <v>120007660</v>
      </c>
      <c r="R923" s="99">
        <v>83953220</v>
      </c>
      <c r="S923" s="99">
        <v>14410480</v>
      </c>
      <c r="T923" s="99">
        <v>222.15</v>
      </c>
      <c r="U923" s="99">
        <v>17161000</v>
      </c>
      <c r="V923" s="99">
        <v>115241.5</v>
      </c>
      <c r="W923" s="99">
        <v>4367500</v>
      </c>
      <c r="X923" s="241">
        <f>SUM(Y923:AA923)</f>
        <v>801915.89178712992</v>
      </c>
      <c r="Y923" s="241">
        <f>SUM(AB923:AG923)</f>
        <v>365140.31128099997</v>
      </c>
      <c r="Z923" s="241">
        <f>SUM(AH923:AP923)</f>
        <v>226142.12922613</v>
      </c>
      <c r="AA923" s="241">
        <f>SUM(AQ923:AR923)</f>
        <v>210633.45127999998</v>
      </c>
      <c r="AB923" s="258">
        <v>196701.03</v>
      </c>
      <c r="AC923" s="258">
        <v>27.724461000000002</v>
      </c>
      <c r="AD923" s="258">
        <v>44890.453999999998</v>
      </c>
      <c r="AE923" s="258">
        <v>26.121130000000001</v>
      </c>
      <c r="AF923" s="258">
        <v>123047.76</v>
      </c>
      <c r="AG923" s="258">
        <v>447.22169000000002</v>
      </c>
      <c r="AH923" s="258">
        <v>128746.83</v>
      </c>
      <c r="AI923" s="258">
        <v>856.96924000000001</v>
      </c>
      <c r="AJ923" s="258">
        <v>219.15260000000001</v>
      </c>
      <c r="AK923" s="258">
        <v>468.51688000000001</v>
      </c>
      <c r="AL923" s="258">
        <v>47.951126000000002</v>
      </c>
      <c r="AM923" s="258">
        <v>0.11318013</v>
      </c>
      <c r="AN923" s="258">
        <v>85581.494000000006</v>
      </c>
      <c r="AO923" s="258">
        <v>7724.5637999999999</v>
      </c>
      <c r="AP923" s="258">
        <v>2496.5383999999999</v>
      </c>
      <c r="AQ923" s="258">
        <v>500.65127999999999</v>
      </c>
      <c r="AR923" s="258">
        <v>210132.8</v>
      </c>
      <c r="AT923" s="193"/>
      <c r="AU923" s="193"/>
      <c r="AV923" s="193"/>
      <c r="AW923" s="205"/>
      <c r="AX923" s="203"/>
      <c r="AY923" s="203"/>
      <c r="AZ923" s="201"/>
      <c r="BA923" s="203"/>
      <c r="BB923" s="203"/>
      <c r="BC923" s="203"/>
      <c r="BD923" s="203"/>
      <c r="BE923" s="315"/>
      <c r="BF923" s="315"/>
      <c r="BG923" s="315"/>
      <c r="BH923" s="315"/>
      <c r="BI923" s="315"/>
      <c r="BJ923" s="315"/>
      <c r="BK923" s="315"/>
    </row>
    <row r="924" spans="1:63" x14ac:dyDescent="0.25">
      <c r="A924" s="45" t="s">
        <v>469</v>
      </c>
      <c r="B924" s="45"/>
      <c r="C924" s="43"/>
      <c r="D924" s="199"/>
      <c r="E924" s="199"/>
      <c r="F924" s="199"/>
      <c r="G924" s="199"/>
      <c r="H924" s="199"/>
      <c r="I924" s="199"/>
      <c r="J924" s="199"/>
      <c r="K924" s="199"/>
      <c r="L924" s="199"/>
      <c r="M924" s="199"/>
      <c r="N924" s="199"/>
      <c r="O924" s="199"/>
      <c r="P924" s="199"/>
      <c r="Q924" s="239"/>
      <c r="R924" s="97"/>
      <c r="S924" s="97"/>
      <c r="T924" s="97"/>
      <c r="U924" s="97"/>
      <c r="V924" s="97"/>
      <c r="W924" s="97"/>
      <c r="X924" s="259"/>
      <c r="Y924" s="259"/>
      <c r="Z924" s="259"/>
      <c r="AA924" s="258"/>
      <c r="AB924" s="258"/>
      <c r="AC924" s="258"/>
      <c r="AD924" s="258"/>
      <c r="AE924" s="258"/>
      <c r="AF924" s="258"/>
      <c r="AG924" s="258"/>
      <c r="AH924" s="258"/>
      <c r="AI924" s="258"/>
      <c r="AJ924" s="258"/>
      <c r="AK924" s="258"/>
      <c r="AL924" s="258"/>
      <c r="AM924" s="258"/>
      <c r="AN924" s="258"/>
      <c r="AO924" s="258"/>
      <c r="AP924" s="258"/>
      <c r="AQ924" s="258"/>
      <c r="AR924" s="258"/>
      <c r="AT924" s="193"/>
      <c r="AU924" s="193"/>
      <c r="AV924" s="193"/>
      <c r="AW924" s="205"/>
      <c r="AX924" s="203"/>
      <c r="AY924" s="203"/>
      <c r="AZ924" s="201"/>
      <c r="BA924" s="203"/>
      <c r="BB924" s="203"/>
      <c r="BC924" s="203"/>
      <c r="BD924" s="203"/>
      <c r="BE924" s="315"/>
      <c r="BF924" s="315"/>
      <c r="BG924" s="315"/>
      <c r="BH924" s="315"/>
      <c r="BI924" s="315"/>
      <c r="BJ924" s="315"/>
      <c r="BK924" s="315"/>
    </row>
    <row r="925" spans="1:63" x14ac:dyDescent="0.25">
      <c r="A925" s="43"/>
      <c r="B925" s="184" t="s">
        <v>5770</v>
      </c>
      <c r="C925" s="25" t="s">
        <v>922</v>
      </c>
      <c r="D925" s="193">
        <v>8.6946044999999996E-3</v>
      </c>
      <c r="E925" s="193">
        <v>5.7343979000000003E-3</v>
      </c>
      <c r="F925" s="193">
        <v>1.3447798E-3</v>
      </c>
      <c r="G925" s="193">
        <v>1.2383867000000001E-4</v>
      </c>
      <c r="H925" s="193">
        <v>5.2614326E-5</v>
      </c>
      <c r="I925" s="193">
        <v>8.8030949999999997E-4</v>
      </c>
      <c r="J925" s="193">
        <v>1.674976E-4</v>
      </c>
      <c r="K925" s="193">
        <v>7.787226E-6</v>
      </c>
      <c r="L925" s="193">
        <v>3.8337952000000003E-4</v>
      </c>
      <c r="M925" s="193">
        <v>0</v>
      </c>
      <c r="N925" s="193">
        <v>0</v>
      </c>
      <c r="O925" s="193">
        <v>0</v>
      </c>
      <c r="P925" s="199">
        <f t="shared" ref="P925:P931" si="134">E925/0.135</f>
        <v>4.2477021481481483E-2</v>
      </c>
      <c r="Q925" s="240">
        <v>1.2333696999999999</v>
      </c>
      <c r="R925" s="99">
        <v>0.75172722000000003</v>
      </c>
      <c r="S925" s="99">
        <v>0.3034192</v>
      </c>
      <c r="T925" s="99">
        <v>1.6319000000000001E-5</v>
      </c>
      <c r="U925" s="99">
        <v>0.12096999999999999</v>
      </c>
      <c r="V925" s="99">
        <v>1.261938E-3</v>
      </c>
      <c r="W925" s="99">
        <v>5.5974999999999997E-2</v>
      </c>
      <c r="X925" s="241">
        <f t="shared" ref="X925:X931" si="135">SUM(Y925:AA925)</f>
        <v>5.6719888739150603E-3</v>
      </c>
      <c r="Y925" s="241">
        <f t="shared" ref="Y925:Y931" si="136">SUM(AB925:AG925)</f>
        <v>2.3127681424100002E-3</v>
      </c>
      <c r="Z925" s="241">
        <f t="shared" ref="Z925:Z931" si="137">SUM(AH925:AP925)</f>
        <v>1.47687043110506E-3</v>
      </c>
      <c r="AA925" s="241">
        <f t="shared" ref="AA925:AA931" si="138">SUM(AQ925:AR925)</f>
        <v>1.8823503004000001E-3</v>
      </c>
      <c r="AB925" s="258">
        <v>1.1773231999999999E-3</v>
      </c>
      <c r="AC925" s="258">
        <v>2.8525205000000001E-7</v>
      </c>
      <c r="AD925" s="258">
        <v>1.5466874999999999E-4</v>
      </c>
      <c r="AE925" s="258">
        <v>1.2907426E-7</v>
      </c>
      <c r="AF925" s="258">
        <v>9.7067609000000003E-4</v>
      </c>
      <c r="AG925" s="258">
        <v>9.6857761000000006E-6</v>
      </c>
      <c r="AH925" s="258">
        <v>7.7054662000000001E-4</v>
      </c>
      <c r="AI925" s="258">
        <v>2.1988983E-6</v>
      </c>
      <c r="AJ925" s="258">
        <v>9.685573199999999E-7</v>
      </c>
      <c r="AK925" s="258">
        <v>2.6171044000000002E-6</v>
      </c>
      <c r="AL925" s="258">
        <v>1.1965055E-7</v>
      </c>
      <c r="AM925" s="258">
        <v>4.3953505999999998E-10</v>
      </c>
      <c r="AN925" s="258">
        <v>5.8603100999999995E-4</v>
      </c>
      <c r="AO925" s="258">
        <v>3.9592557E-5</v>
      </c>
      <c r="AP925" s="258">
        <v>7.4795594000000003E-5</v>
      </c>
      <c r="AQ925" s="258">
        <v>1.0019004000000001E-6</v>
      </c>
      <c r="AR925" s="258">
        <v>1.8813484000000001E-3</v>
      </c>
      <c r="AT925" s="193"/>
      <c r="AU925" s="193"/>
      <c r="AV925" s="193"/>
      <c r="AW925" s="193"/>
      <c r="AX925" s="203"/>
      <c r="AY925" s="203"/>
      <c r="AZ925" s="201"/>
      <c r="BA925" s="203"/>
      <c r="BB925" s="203"/>
      <c r="BC925" s="203"/>
      <c r="BD925" s="203"/>
      <c r="BE925" s="315"/>
      <c r="BF925" s="315"/>
      <c r="BG925" s="315"/>
      <c r="BH925" s="315"/>
      <c r="BI925" s="315"/>
      <c r="BJ925" s="315"/>
      <c r="BK925" s="315"/>
    </row>
    <row r="926" spans="1:63" x14ac:dyDescent="0.25">
      <c r="A926" s="9"/>
      <c r="B926" s="184" t="s">
        <v>5770</v>
      </c>
      <c r="C926" s="25" t="s">
        <v>921</v>
      </c>
      <c r="D926" s="193">
        <v>8.1550486000000002E-4</v>
      </c>
      <c r="E926" s="193">
        <v>5.4424892999999997E-4</v>
      </c>
      <c r="F926" s="193">
        <v>1.5537349000000001E-4</v>
      </c>
      <c r="G926" s="193">
        <v>3.4416567000000002E-5</v>
      </c>
      <c r="H926" s="193">
        <v>4.3240470999999998E-6</v>
      </c>
      <c r="I926" s="193">
        <v>4.7937679999999999E-5</v>
      </c>
      <c r="J926" s="193">
        <v>8.1553974999999997E-6</v>
      </c>
      <c r="K926" s="193">
        <v>2.1584067E-7</v>
      </c>
      <c r="L926" s="193">
        <v>2.0832914E-5</v>
      </c>
      <c r="M926" s="193">
        <v>0</v>
      </c>
      <c r="N926" s="193">
        <v>0</v>
      </c>
      <c r="O926" s="193">
        <v>0</v>
      </c>
      <c r="P926" s="199">
        <f t="shared" si="134"/>
        <v>4.0314735555555554E-3</v>
      </c>
      <c r="Q926" s="240">
        <v>2.4007366999999999</v>
      </c>
      <c r="R926" s="99">
        <v>5.2009991999999998E-2</v>
      </c>
      <c r="S926" s="99">
        <v>1.8843439999999999E-2</v>
      </c>
      <c r="T926" s="99">
        <v>7.8260000000000001E-8</v>
      </c>
      <c r="U926" s="99">
        <v>2.3275000000000001</v>
      </c>
      <c r="V926" s="99">
        <v>5.4212849999999996E-4</v>
      </c>
      <c r="W926" s="99">
        <v>1.8411E-3</v>
      </c>
      <c r="X926" s="241">
        <f t="shared" si="135"/>
        <v>1.276442504934901E-3</v>
      </c>
      <c r="Y926" s="241">
        <f t="shared" si="136"/>
        <v>1.79495342759E-4</v>
      </c>
      <c r="Z926" s="241">
        <f t="shared" si="137"/>
        <v>9.6672396423090102E-4</v>
      </c>
      <c r="AA926" s="241">
        <f t="shared" si="138"/>
        <v>1.3022319794499999E-4</v>
      </c>
      <c r="AB926" s="258">
        <v>1.1174018E-4</v>
      </c>
      <c r="AC926" s="258">
        <v>1.5082301999999999E-8</v>
      </c>
      <c r="AD926" s="258">
        <v>2.7814399E-5</v>
      </c>
      <c r="AE926" s="258">
        <v>1.9803027000000001E-8</v>
      </c>
      <c r="AF926" s="258">
        <v>3.9331912999999997E-5</v>
      </c>
      <c r="AG926" s="258">
        <v>5.7396542999999999E-7</v>
      </c>
      <c r="AH926" s="258">
        <v>7.3134352999999994E-5</v>
      </c>
      <c r="AI926" s="258">
        <v>2.3797553E-7</v>
      </c>
      <c r="AJ926" s="258">
        <v>3.0170938999999998E-7</v>
      </c>
      <c r="AK926" s="258">
        <v>1.2003555000000001E-7</v>
      </c>
      <c r="AL926" s="258">
        <v>2.6016907000000001E-8</v>
      </c>
      <c r="AM926" s="258">
        <v>7.8853901000000001E-11</v>
      </c>
      <c r="AN926" s="258">
        <v>8.6269169000000002E-4</v>
      </c>
      <c r="AO926" s="258">
        <v>1.6210216E-5</v>
      </c>
      <c r="AP926" s="258">
        <v>1.4001889E-5</v>
      </c>
      <c r="AQ926" s="258">
        <v>5.9847945000000007E-8</v>
      </c>
      <c r="AR926" s="258">
        <v>1.3016334999999999E-4</v>
      </c>
      <c r="AT926" s="193"/>
      <c r="AU926" s="193"/>
      <c r="AV926" s="193"/>
      <c r="AW926" s="193"/>
      <c r="AX926" s="203"/>
      <c r="AY926" s="203"/>
      <c r="AZ926" s="201"/>
      <c r="BA926" s="203"/>
      <c r="BB926" s="203"/>
      <c r="BC926" s="203"/>
      <c r="BD926" s="203"/>
      <c r="BE926" s="315"/>
      <c r="BF926" s="315"/>
      <c r="BG926" s="315"/>
      <c r="BH926" s="315"/>
      <c r="BI926" s="315"/>
      <c r="BJ926" s="315"/>
      <c r="BK926" s="315"/>
    </row>
    <row r="927" spans="1:63" x14ac:dyDescent="0.25">
      <c r="A927" s="9"/>
      <c r="B927" s="184" t="s">
        <v>5770</v>
      </c>
      <c r="C927" s="25" t="s">
        <v>920</v>
      </c>
      <c r="D927" s="193">
        <v>3.5968267999999998E-2</v>
      </c>
      <c r="E927" s="193">
        <v>2.8321276999999999E-2</v>
      </c>
      <c r="F927" s="193">
        <v>4.8209409999999996E-3</v>
      </c>
      <c r="G927" s="193">
        <v>2.1743703999999999E-4</v>
      </c>
      <c r="H927" s="193">
        <v>1.6328972E-4</v>
      </c>
      <c r="I927" s="193">
        <v>7.7373638000000002E-4</v>
      </c>
      <c r="J927" s="193">
        <v>1.2052721000000001E-3</v>
      </c>
      <c r="K927" s="193">
        <v>9.1901496000000007E-6</v>
      </c>
      <c r="L927" s="193">
        <v>4.571248E-4</v>
      </c>
      <c r="M927" s="193">
        <v>0</v>
      </c>
      <c r="N927" s="193">
        <v>0</v>
      </c>
      <c r="O927" s="193">
        <v>0</v>
      </c>
      <c r="P927" s="199">
        <f t="shared" si="134"/>
        <v>0.20978723703703703</v>
      </c>
      <c r="Q927" s="240">
        <v>7.0501379000000002</v>
      </c>
      <c r="R927" s="99">
        <v>6.5639345999999996</v>
      </c>
      <c r="S927" s="99">
        <v>0.3386768</v>
      </c>
      <c r="T927" s="99">
        <v>1.7747000000000001E-5</v>
      </c>
      <c r="U927" s="99">
        <v>6.8945999999999993E-2</v>
      </c>
      <c r="V927" s="99">
        <v>1.958797E-3</v>
      </c>
      <c r="W927" s="99">
        <v>7.6604000000000005E-2</v>
      </c>
      <c r="X927" s="241">
        <f t="shared" si="135"/>
        <v>2.8202164254172102E-2</v>
      </c>
      <c r="Y927" s="241">
        <f t="shared" si="136"/>
        <v>7.1893882842900001E-3</v>
      </c>
      <c r="Z927" s="241">
        <f t="shared" si="137"/>
        <v>4.6027580565820994E-3</v>
      </c>
      <c r="AA927" s="241">
        <f t="shared" si="138"/>
        <v>1.6410017913300001E-2</v>
      </c>
      <c r="AB927" s="258">
        <v>5.8151781000000003E-3</v>
      </c>
      <c r="AC927" s="258">
        <v>4.2657911000000002E-6</v>
      </c>
      <c r="AD927" s="258">
        <v>2.5458757000000002E-4</v>
      </c>
      <c r="AE927" s="258">
        <v>8.1832918999999997E-7</v>
      </c>
      <c r="AF927" s="258">
        <v>1.1034805E-3</v>
      </c>
      <c r="AG927" s="258">
        <v>1.1057994E-5</v>
      </c>
      <c r="AH927" s="258">
        <v>3.8058676999999999E-3</v>
      </c>
      <c r="AI927" s="258">
        <v>7.5922609000000002E-6</v>
      </c>
      <c r="AJ927" s="258">
        <v>1.4610547000000001E-6</v>
      </c>
      <c r="AK927" s="258">
        <v>1.7775977000000001E-5</v>
      </c>
      <c r="AL927" s="258">
        <v>2.6599411999999998E-7</v>
      </c>
      <c r="AM927" s="258">
        <v>1.2698621E-9</v>
      </c>
      <c r="AN927" s="258">
        <v>3.3555997E-4</v>
      </c>
      <c r="AO927" s="258">
        <v>4.2761159999999997E-5</v>
      </c>
      <c r="AP927" s="258">
        <v>3.9147267E-4</v>
      </c>
      <c r="AQ927" s="258">
        <v>1.3629133000000001E-6</v>
      </c>
      <c r="AR927" s="258">
        <v>1.6408655000000001E-2</v>
      </c>
      <c r="AT927" s="193"/>
      <c r="AU927" s="193"/>
      <c r="AV927" s="193"/>
      <c r="AW927" s="201"/>
      <c r="AX927" s="203"/>
      <c r="AY927" s="203"/>
      <c r="AZ927" s="203"/>
      <c r="BA927" s="203"/>
      <c r="BB927" s="203"/>
      <c r="BC927" s="203"/>
      <c r="BD927" s="203"/>
      <c r="BE927" s="315"/>
      <c r="BF927" s="315"/>
      <c r="BG927" s="315"/>
      <c r="BH927" s="315"/>
      <c r="BI927" s="315"/>
      <c r="BJ927" s="315"/>
      <c r="BK927" s="315"/>
    </row>
    <row r="928" spans="1:63" x14ac:dyDescent="0.25">
      <c r="A928" s="9"/>
      <c r="B928" s="184" t="s">
        <v>5770</v>
      </c>
      <c r="C928" s="25" t="s">
        <v>919</v>
      </c>
      <c r="D928" s="193">
        <v>5.2870491999999998E-2</v>
      </c>
      <c r="E928" s="193">
        <v>3.1002493999999998E-2</v>
      </c>
      <c r="F928" s="193">
        <v>1.2734993E-2</v>
      </c>
      <c r="G928" s="193">
        <v>8.7805141000000001E-4</v>
      </c>
      <c r="H928" s="193">
        <v>1.9609887000000001E-4</v>
      </c>
      <c r="I928" s="193">
        <v>5.6781152999999997E-3</v>
      </c>
      <c r="J928" s="193">
        <v>1.02966E-3</v>
      </c>
      <c r="K928" s="193">
        <v>1.2143948E-5</v>
      </c>
      <c r="L928" s="193">
        <v>1.3389351999999999E-3</v>
      </c>
      <c r="M928" s="193">
        <v>0</v>
      </c>
      <c r="N928" s="193">
        <v>0</v>
      </c>
      <c r="O928" s="193">
        <v>0</v>
      </c>
      <c r="P928" s="199">
        <f t="shared" si="134"/>
        <v>0.22964810370370367</v>
      </c>
      <c r="Q928" s="240">
        <v>7.9991668000000002</v>
      </c>
      <c r="R928" s="99">
        <v>3.2665302999999999</v>
      </c>
      <c r="S928" s="99">
        <v>3.9606560000000002</v>
      </c>
      <c r="T928" s="99">
        <v>5.0359000000000004E-6</v>
      </c>
      <c r="U928" s="99">
        <v>3.7540999999999998E-2</v>
      </c>
      <c r="V928" s="99">
        <v>1.0774479999999999E-2</v>
      </c>
      <c r="W928" s="99">
        <v>0.72365999999999997</v>
      </c>
      <c r="X928" s="241">
        <f t="shared" si="135"/>
        <v>2.43640403156817E-2</v>
      </c>
      <c r="Y928" s="241">
        <f t="shared" si="136"/>
        <v>1.1635544789899999E-2</v>
      </c>
      <c r="Z928" s="241">
        <f t="shared" si="137"/>
        <v>4.5539745140816996E-3</v>
      </c>
      <c r="AA928" s="241">
        <f t="shared" si="138"/>
        <v>8.1745210117000009E-3</v>
      </c>
      <c r="AB928" s="258">
        <v>6.3650006000000002E-3</v>
      </c>
      <c r="AC928" s="258">
        <v>1.5433563E-6</v>
      </c>
      <c r="AD928" s="258">
        <v>9.1440230000000003E-4</v>
      </c>
      <c r="AE928" s="258">
        <v>1.6275936E-6</v>
      </c>
      <c r="AF928" s="258">
        <v>4.2227308000000003E-3</v>
      </c>
      <c r="AG928" s="258">
        <v>1.3024014000000001E-4</v>
      </c>
      <c r="AH928" s="258">
        <v>4.1659542000000004E-3</v>
      </c>
      <c r="AI928" s="258">
        <v>1.9028736000000001E-5</v>
      </c>
      <c r="AJ928" s="258">
        <v>7.3934963000000002E-6</v>
      </c>
      <c r="AK928" s="258">
        <v>7.6729297999999995E-6</v>
      </c>
      <c r="AL928" s="258">
        <v>7.5599477999999996E-7</v>
      </c>
      <c r="AM928" s="258">
        <v>2.4342016999999998E-9</v>
      </c>
      <c r="AN928" s="258">
        <v>4.1531773000000001E-5</v>
      </c>
      <c r="AO928" s="258">
        <v>4.8899010000000001E-5</v>
      </c>
      <c r="AP928" s="258">
        <v>2.6273593999999998E-4</v>
      </c>
      <c r="AQ928" s="258">
        <v>4.1907117E-6</v>
      </c>
      <c r="AR928" s="258">
        <v>8.1703303000000005E-3</v>
      </c>
      <c r="AT928" s="193"/>
      <c r="AU928" s="193"/>
      <c r="AV928" s="193"/>
      <c r="AW928" s="193"/>
      <c r="AX928" s="204"/>
      <c r="AY928" s="203"/>
      <c r="AZ928" s="203"/>
      <c r="BA928" s="203"/>
      <c r="BB928" s="203"/>
      <c r="BC928" s="203"/>
      <c r="BD928" s="203"/>
      <c r="BE928" s="315"/>
      <c r="BF928" s="315"/>
      <c r="BG928" s="315"/>
      <c r="BH928" s="315"/>
      <c r="BI928" s="315"/>
      <c r="BJ928" s="315"/>
      <c r="BK928" s="315"/>
    </row>
    <row r="929" spans="1:63" x14ac:dyDescent="0.25">
      <c r="A929" s="43"/>
      <c r="B929" s="184" t="s">
        <v>5770</v>
      </c>
      <c r="C929" s="25" t="s">
        <v>918</v>
      </c>
      <c r="D929" s="193">
        <v>7.2913627999999994E-2</v>
      </c>
      <c r="E929" s="193">
        <v>4.2143303E-2</v>
      </c>
      <c r="F929" s="193">
        <v>1.7208738000000001E-2</v>
      </c>
      <c r="G929" s="193">
        <v>1.2869895000000001E-3</v>
      </c>
      <c r="H929" s="193">
        <v>2.5582186999999998E-4</v>
      </c>
      <c r="I929" s="193">
        <v>8.9257764999999996E-3</v>
      </c>
      <c r="J929" s="193">
        <v>1.2680002000000001E-3</v>
      </c>
      <c r="K929" s="193">
        <v>1.6250387000000001E-5</v>
      </c>
      <c r="L929" s="193">
        <v>1.8087487E-3</v>
      </c>
      <c r="M929" s="193">
        <v>0</v>
      </c>
      <c r="N929" s="193">
        <v>0</v>
      </c>
      <c r="O929" s="193">
        <v>0</v>
      </c>
      <c r="P929" s="199">
        <f t="shared" si="134"/>
        <v>0.31217261481481479</v>
      </c>
      <c r="Q929" s="240">
        <v>11.505981</v>
      </c>
      <c r="R929" s="99">
        <v>4.3968001000000001</v>
      </c>
      <c r="S929" s="99">
        <v>5.95</v>
      </c>
      <c r="T929" s="99">
        <v>6.3172999999999996E-6</v>
      </c>
      <c r="U929" s="99">
        <v>5.5749E-2</v>
      </c>
      <c r="V929" s="99">
        <v>1.6025399999999999E-2</v>
      </c>
      <c r="W929" s="99">
        <v>1.0873999999999999</v>
      </c>
      <c r="X929" s="241">
        <f t="shared" si="135"/>
        <v>3.36797228762728E-2</v>
      </c>
      <c r="Y929" s="241">
        <f t="shared" si="136"/>
        <v>1.6494748407900002E-2</v>
      </c>
      <c r="Z929" s="241">
        <f t="shared" si="137"/>
        <v>6.181199454372799E-3</v>
      </c>
      <c r="AA929" s="241">
        <f t="shared" si="138"/>
        <v>1.1003775013999999E-2</v>
      </c>
      <c r="AB929" s="258">
        <v>8.6521644000000005E-3</v>
      </c>
      <c r="AC929" s="258">
        <v>2.0564017000000001E-6</v>
      </c>
      <c r="AD929" s="258">
        <v>1.3329825000000001E-3</v>
      </c>
      <c r="AE929" s="258">
        <v>2.1608762E-6</v>
      </c>
      <c r="AF929" s="258">
        <v>6.3097047999999996E-3</v>
      </c>
      <c r="AG929" s="258">
        <v>1.9567943E-4</v>
      </c>
      <c r="AH929" s="258">
        <v>5.6629230000000003E-3</v>
      </c>
      <c r="AI929" s="258">
        <v>2.5780919000000001E-5</v>
      </c>
      <c r="AJ929" s="258">
        <v>1.0895278E-5</v>
      </c>
      <c r="AK929" s="258">
        <v>1.0429584E-5</v>
      </c>
      <c r="AL929" s="258">
        <v>1.0971925999999999E-6</v>
      </c>
      <c r="AM929" s="258">
        <v>3.5267727999999999E-9</v>
      </c>
      <c r="AN929" s="258">
        <v>5.9679560000000001E-5</v>
      </c>
      <c r="AO929" s="258">
        <v>6.1020344000000003E-5</v>
      </c>
      <c r="AP929" s="258">
        <v>3.4937005000000001E-4</v>
      </c>
      <c r="AQ929" s="258">
        <v>5.6840140000000001E-6</v>
      </c>
      <c r="AR929" s="258">
        <v>1.0998091E-2</v>
      </c>
      <c r="AT929" s="193"/>
      <c r="AU929" s="193"/>
      <c r="AV929" s="193"/>
      <c r="AW929" s="193"/>
      <c r="AX929" s="205"/>
      <c r="AY929" s="193"/>
      <c r="AZ929" s="193"/>
      <c r="BA929" s="193"/>
      <c r="BB929" s="193"/>
      <c r="BC929" s="193"/>
      <c r="BD929" s="193"/>
      <c r="BE929" s="315"/>
      <c r="BF929" s="315"/>
      <c r="BG929" s="315"/>
      <c r="BH929" s="315"/>
      <c r="BI929" s="315"/>
      <c r="BJ929" s="315"/>
      <c r="BK929" s="315"/>
    </row>
    <row r="930" spans="1:63" x14ac:dyDescent="0.25">
      <c r="A930" s="43"/>
      <c r="B930" s="184" t="s">
        <v>5770</v>
      </c>
      <c r="C930" s="25" t="s">
        <v>917</v>
      </c>
      <c r="D930" s="193">
        <v>0.11848508000000001</v>
      </c>
      <c r="E930" s="193">
        <v>5.1127601000000002E-2</v>
      </c>
      <c r="F930" s="193">
        <v>2.0796019999999998E-2</v>
      </c>
      <c r="G930" s="193">
        <v>1.6355682000000001E-3</v>
      </c>
      <c r="H930" s="193">
        <v>3.0182628000000001E-4</v>
      </c>
      <c r="I930" s="193">
        <v>4.0985533999999997E-2</v>
      </c>
      <c r="J930" s="193">
        <v>1.4337250000000001E-3</v>
      </c>
      <c r="K930" s="193">
        <v>1.9510054999999998E-5</v>
      </c>
      <c r="L930" s="193">
        <v>2.1852921000000002E-3</v>
      </c>
      <c r="M930" s="193">
        <v>0</v>
      </c>
      <c r="N930" s="193">
        <v>0</v>
      </c>
      <c r="O930" s="193">
        <v>0</v>
      </c>
      <c r="P930" s="199">
        <f t="shared" si="134"/>
        <v>0.37872297037037034</v>
      </c>
      <c r="Q930" s="240">
        <v>14.461691</v>
      </c>
      <c r="R930" s="99">
        <v>5.2996223999999996</v>
      </c>
      <c r="S930" s="99">
        <v>7.6686399999999999</v>
      </c>
      <c r="T930" s="99">
        <v>7.2444999999999998E-6</v>
      </c>
      <c r="U930" s="99">
        <v>7.1384000000000003E-2</v>
      </c>
      <c r="V930" s="99">
        <v>2.0537199999999999E-2</v>
      </c>
      <c r="W930" s="99">
        <v>1.4015</v>
      </c>
      <c r="X930" s="241">
        <f t="shared" si="135"/>
        <v>5.6823002909012599E-2</v>
      </c>
      <c r="Y930" s="241">
        <f t="shared" si="136"/>
        <v>3.6067568856600001E-2</v>
      </c>
      <c r="Z930" s="241">
        <f t="shared" si="137"/>
        <v>7.4915882927125994E-3</v>
      </c>
      <c r="AA930" s="241">
        <f t="shared" si="138"/>
        <v>1.3263845759700001E-2</v>
      </c>
      <c r="AB930" s="258">
        <v>1.0496582000000001E-2</v>
      </c>
      <c r="AC930" s="258">
        <v>2.4618396E-6</v>
      </c>
      <c r="AD930" s="258">
        <v>1.6886625E-3</v>
      </c>
      <c r="AE930" s="258">
        <v>2.5805769999999999E-6</v>
      </c>
      <c r="AF930" s="258">
        <v>2.3625078000000001E-2</v>
      </c>
      <c r="AG930" s="258">
        <v>2.5220393999999998E-4</v>
      </c>
      <c r="AH930" s="258">
        <v>6.8701103999999997E-3</v>
      </c>
      <c r="AI930" s="258">
        <v>3.1209028000000002E-5</v>
      </c>
      <c r="AJ930" s="258">
        <v>1.3889232999999999E-5</v>
      </c>
      <c r="AK930" s="258">
        <v>1.2652772E-5</v>
      </c>
      <c r="AL930" s="258">
        <v>1.386341E-6</v>
      </c>
      <c r="AM930" s="258">
        <v>4.4517126000000001E-9</v>
      </c>
      <c r="AN930" s="258">
        <v>7.4964195999999999E-5</v>
      </c>
      <c r="AO930" s="258">
        <v>6.9698741000000003E-5</v>
      </c>
      <c r="AP930" s="258">
        <v>4.1767312999999999E-4</v>
      </c>
      <c r="AQ930" s="258">
        <v>6.8857597000000001E-6</v>
      </c>
      <c r="AR930" s="258">
        <v>1.325696E-2</v>
      </c>
      <c r="AT930" s="193"/>
      <c r="AU930" s="193"/>
      <c r="AV930" s="193"/>
      <c r="AW930" s="193"/>
      <c r="AX930" s="193"/>
      <c r="AY930" s="193"/>
      <c r="AZ930" s="193"/>
      <c r="BA930" s="193"/>
      <c r="BB930" s="193"/>
      <c r="BC930" s="193"/>
      <c r="BD930" s="193"/>
      <c r="BE930" s="315"/>
      <c r="BF930" s="315"/>
      <c r="BG930" s="315"/>
      <c r="BH930" s="315"/>
      <c r="BI930" s="315"/>
      <c r="BJ930" s="315"/>
      <c r="BK930" s="315"/>
    </row>
    <row r="931" spans="1:63" x14ac:dyDescent="0.25">
      <c r="A931" s="9"/>
      <c r="B931" s="184" t="s">
        <v>5770</v>
      </c>
      <c r="C931" s="25" t="s">
        <v>916</v>
      </c>
      <c r="D931" s="193">
        <v>3.6984531000000001E-2</v>
      </c>
      <c r="E931" s="193">
        <v>3.0545175000000001E-2</v>
      </c>
      <c r="F931" s="193">
        <v>3.5252066000000001E-3</v>
      </c>
      <c r="G931" s="193">
        <v>1.9877119000000001E-4</v>
      </c>
      <c r="H931" s="193">
        <v>7.1632723000000006E-5</v>
      </c>
      <c r="I931" s="193">
        <v>6.6943419999999996E-4</v>
      </c>
      <c r="J931" s="193">
        <v>2.5800448999999999E-4</v>
      </c>
      <c r="K931" s="193">
        <v>8.9041054000000001E-6</v>
      </c>
      <c r="L931" s="193">
        <v>1.7074023999999999E-3</v>
      </c>
      <c r="M931" s="193">
        <v>0</v>
      </c>
      <c r="N931" s="193">
        <v>0</v>
      </c>
      <c r="O931" s="193">
        <v>0</v>
      </c>
      <c r="P931" s="199">
        <f t="shared" si="134"/>
        <v>0.22626055555555555</v>
      </c>
      <c r="Q931" s="240">
        <v>1.3606012000000001</v>
      </c>
      <c r="R931" s="99">
        <v>1.0110698</v>
      </c>
      <c r="S931" s="99">
        <v>0.24966479999999999</v>
      </c>
      <c r="T931" s="99">
        <v>1.2829E-5</v>
      </c>
      <c r="U931" s="99">
        <v>3.8239000000000002E-2</v>
      </c>
      <c r="V931" s="99">
        <v>1.185757E-3</v>
      </c>
      <c r="W931" s="99">
        <v>6.0428999999999997E-2</v>
      </c>
      <c r="X931" s="241">
        <f t="shared" si="135"/>
        <v>1.4524434257832529E-2</v>
      </c>
      <c r="Y931" s="241">
        <f t="shared" si="136"/>
        <v>7.5481912551399995E-3</v>
      </c>
      <c r="Z931" s="241">
        <f t="shared" si="137"/>
        <v>4.4410217037925302E-3</v>
      </c>
      <c r="AA931" s="241">
        <f t="shared" si="138"/>
        <v>2.5352212989000001E-3</v>
      </c>
      <c r="AB931" s="258">
        <v>6.2718688999999998E-3</v>
      </c>
      <c r="AC931" s="258">
        <v>4.0853382999999999E-7</v>
      </c>
      <c r="AD931" s="258">
        <v>3.5016050999999999E-4</v>
      </c>
      <c r="AE931" s="258">
        <v>3.8904981000000001E-7</v>
      </c>
      <c r="AF931" s="258">
        <v>9.1721024000000003E-4</v>
      </c>
      <c r="AG931" s="258">
        <v>8.1540215000000007E-6</v>
      </c>
      <c r="AH931" s="258">
        <v>4.1050760999999996E-3</v>
      </c>
      <c r="AI931" s="258">
        <v>5.4486127999999997E-6</v>
      </c>
      <c r="AJ931" s="258">
        <v>1.695893E-6</v>
      </c>
      <c r="AK931" s="258">
        <v>1.8896002999999999E-6</v>
      </c>
      <c r="AL931" s="258">
        <v>2.4261624E-7</v>
      </c>
      <c r="AM931" s="258">
        <v>7.8545253000000001E-10</v>
      </c>
      <c r="AN931" s="258">
        <v>1.7357264999999999E-4</v>
      </c>
      <c r="AO931" s="258">
        <v>5.7243919999999997E-5</v>
      </c>
      <c r="AP931" s="258">
        <v>9.5851526E-5</v>
      </c>
      <c r="AQ931" s="258">
        <v>6.1523989000000004E-6</v>
      </c>
      <c r="AR931" s="258">
        <v>2.5290689000000001E-3</v>
      </c>
      <c r="AT931" s="193"/>
      <c r="AU931" s="193"/>
      <c r="AV931" s="193"/>
      <c r="AW931" s="193"/>
      <c r="AX931" s="193"/>
      <c r="AY931" s="193"/>
      <c r="AZ931" s="193"/>
      <c r="BA931" s="193"/>
      <c r="BB931" s="193"/>
      <c r="BC931" s="193"/>
      <c r="BD931" s="193"/>
      <c r="BE931" s="315"/>
      <c r="BF931" s="315"/>
      <c r="BG931" s="315"/>
      <c r="BH931" s="315"/>
      <c r="BI931" s="315"/>
      <c r="BJ931" s="315"/>
      <c r="BK931" s="315"/>
    </row>
    <row r="932" spans="1:63" x14ac:dyDescent="0.25">
      <c r="A932" s="45" t="s">
        <v>6342</v>
      </c>
      <c r="B932" s="45"/>
      <c r="C932" s="9"/>
      <c r="D932" s="195"/>
      <c r="E932" s="195"/>
      <c r="F932" s="195"/>
      <c r="G932" s="195"/>
      <c r="H932" s="195"/>
      <c r="I932" s="195"/>
      <c r="J932" s="195"/>
      <c r="K932" s="195"/>
      <c r="L932" s="195"/>
      <c r="M932" s="195"/>
      <c r="N932" s="195"/>
      <c r="O932" s="195"/>
      <c r="P932" s="195"/>
      <c r="Q932" s="239"/>
      <c r="R932" s="97"/>
      <c r="S932" s="97"/>
      <c r="T932" s="97"/>
      <c r="U932" s="97"/>
      <c r="V932" s="97"/>
      <c r="W932" s="97"/>
      <c r="X932" s="259"/>
      <c r="Y932" s="259"/>
      <c r="Z932" s="259"/>
      <c r="AA932" s="258"/>
      <c r="AB932" s="258"/>
      <c r="AC932" s="258"/>
      <c r="AD932" s="258"/>
      <c r="AE932" s="258"/>
      <c r="AF932" s="258"/>
      <c r="AG932" s="258"/>
      <c r="AH932" s="258"/>
      <c r="AI932" s="258"/>
      <c r="AJ932" s="258"/>
      <c r="AK932" s="258"/>
      <c r="AL932" s="258"/>
      <c r="AM932" s="258"/>
      <c r="AN932" s="258"/>
      <c r="AO932" s="258"/>
      <c r="AP932" s="258"/>
      <c r="AQ932" s="258"/>
      <c r="AR932" s="258"/>
      <c r="AT932" s="193"/>
      <c r="AU932" s="193"/>
      <c r="AV932" s="193"/>
      <c r="AW932" s="193"/>
      <c r="AX932" s="193"/>
      <c r="AY932" s="193"/>
      <c r="AZ932" s="193"/>
      <c r="BA932" s="193"/>
      <c r="BB932" s="193"/>
      <c r="BC932" s="193"/>
      <c r="BD932" s="193"/>
      <c r="BE932" s="315"/>
      <c r="BF932" s="315"/>
      <c r="BG932" s="315"/>
      <c r="BH932" s="315"/>
      <c r="BI932" s="315"/>
      <c r="BJ932" s="315"/>
      <c r="BK932" s="315"/>
    </row>
    <row r="933" spans="1:63" x14ac:dyDescent="0.25">
      <c r="A933" s="9"/>
      <c r="B933" s="185" t="s">
        <v>2622</v>
      </c>
      <c r="C933" s="25" t="s">
        <v>4149</v>
      </c>
      <c r="D933" s="193">
        <v>84.922032999999999</v>
      </c>
      <c r="E933" s="193">
        <v>41.723180999999997</v>
      </c>
      <c r="F933" s="193">
        <v>20.449566999999998</v>
      </c>
      <c r="G933" s="193">
        <v>1.1067765000000001</v>
      </c>
      <c r="H933" s="193">
        <v>0.68265344999999999</v>
      </c>
      <c r="I933" s="193">
        <v>3.7180366</v>
      </c>
      <c r="J933" s="193">
        <v>2.4839391000000002</v>
      </c>
      <c r="K933" s="193">
        <v>7.0660745999999997E-2</v>
      </c>
      <c r="L933" s="193">
        <v>14.687218</v>
      </c>
      <c r="M933" s="193">
        <v>0</v>
      </c>
      <c r="N933" s="193">
        <v>0</v>
      </c>
      <c r="O933" s="193">
        <v>0</v>
      </c>
      <c r="P933" s="199">
        <f>E933/0.135</f>
        <v>309.06059999999997</v>
      </c>
      <c r="Q933" s="240">
        <v>4528.6252999999997</v>
      </c>
      <c r="R933" s="99">
        <v>3622.9326999999998</v>
      </c>
      <c r="S933" s="99">
        <v>617.28800000000001</v>
      </c>
      <c r="T933" s="99">
        <v>1.0543E-2</v>
      </c>
      <c r="U933" s="99">
        <v>96.915000000000006</v>
      </c>
      <c r="V933" s="99">
        <v>4.7190300000000001</v>
      </c>
      <c r="W933" s="99">
        <v>186.76</v>
      </c>
      <c r="X933" s="241">
        <f>SUM(Y933:AA933)</f>
        <v>30.999681617215096</v>
      </c>
      <c r="Y933" s="241">
        <f>SUM(AB933:AG933)</f>
        <v>15.683506343399999</v>
      </c>
      <c r="Z933" s="241">
        <f>SUM(AH933:AP933)</f>
        <v>6.2247510798150998</v>
      </c>
      <c r="AA933" s="241">
        <f>SUM(AQ933:AR933)</f>
        <v>9.091424194</v>
      </c>
      <c r="AB933" s="258">
        <v>8.5667065000000004</v>
      </c>
      <c r="AC933" s="258">
        <v>1.1830250000000001E-3</v>
      </c>
      <c r="AD933" s="258">
        <v>1.8983353999999999</v>
      </c>
      <c r="AE933" s="258">
        <v>1.0844533999999999E-3</v>
      </c>
      <c r="AF933" s="258">
        <v>5.1970143999999996</v>
      </c>
      <c r="AG933" s="258">
        <v>1.9182564999999999E-2</v>
      </c>
      <c r="AH933" s="258">
        <v>5.6071631000000002</v>
      </c>
      <c r="AI933" s="258">
        <v>3.5260637999999997E-2</v>
      </c>
      <c r="AJ933" s="258">
        <v>9.4007944000000006E-3</v>
      </c>
      <c r="AK933" s="258">
        <v>1.6299988000000001E-2</v>
      </c>
      <c r="AL933" s="258">
        <v>2.0487988E-3</v>
      </c>
      <c r="AM933" s="258">
        <v>4.8606150999999998E-6</v>
      </c>
      <c r="AN933" s="258">
        <v>0.37003301999999999</v>
      </c>
      <c r="AO933" s="258">
        <v>0.12946989</v>
      </c>
      <c r="AP933" s="258">
        <v>5.5069989999999999E-2</v>
      </c>
      <c r="AQ933" s="258">
        <v>2.3272393999999998E-2</v>
      </c>
      <c r="AR933" s="258">
        <v>9.0681518000000008</v>
      </c>
      <c r="AT933" s="193"/>
      <c r="AU933" s="193"/>
      <c r="AV933" s="193"/>
      <c r="AW933" s="193"/>
      <c r="AX933" s="193"/>
      <c r="AY933" s="193"/>
      <c r="AZ933" s="193"/>
      <c r="BA933" s="193"/>
      <c r="BB933" s="193"/>
      <c r="BC933" s="193"/>
      <c r="BD933" s="193"/>
      <c r="BE933" s="315"/>
      <c r="BF933" s="315"/>
      <c r="BG933" s="315"/>
      <c r="BH933" s="315"/>
      <c r="BI933" s="315"/>
      <c r="BJ933" s="315"/>
      <c r="BK933" s="315"/>
    </row>
    <row r="934" spans="1:63" x14ac:dyDescent="0.25">
      <c r="A934" s="9"/>
      <c r="B934" s="185" t="s">
        <v>2622</v>
      </c>
      <c r="C934" s="25" t="s">
        <v>5605</v>
      </c>
      <c r="D934" s="193">
        <v>78.344277000000005</v>
      </c>
      <c r="E934" s="193">
        <v>36.261904000000001</v>
      </c>
      <c r="F934" s="193">
        <v>21.451485999999999</v>
      </c>
      <c r="G934" s="193">
        <v>1.1283780999999999</v>
      </c>
      <c r="H934" s="193">
        <v>0.60984737</v>
      </c>
      <c r="I934" s="193">
        <v>3.6228414999999998</v>
      </c>
      <c r="J934" s="193">
        <v>2.479047</v>
      </c>
      <c r="K934" s="193">
        <v>6.2287321999999999E-2</v>
      </c>
      <c r="L934" s="193">
        <v>12.728486</v>
      </c>
      <c r="M934" s="193">
        <v>0</v>
      </c>
      <c r="N934" s="193">
        <v>0</v>
      </c>
      <c r="O934" s="193">
        <v>0</v>
      </c>
      <c r="P934" s="199">
        <f>E934/0.135</f>
        <v>268.60669629629626</v>
      </c>
      <c r="Q934" s="240">
        <v>6170.7298000000001</v>
      </c>
      <c r="R934" s="99">
        <v>3255.5273999999999</v>
      </c>
      <c r="S934" s="99">
        <v>569.46400000000006</v>
      </c>
      <c r="T934" s="99">
        <v>6.3822000000000002E-3</v>
      </c>
      <c r="U934" s="99">
        <v>2167.3000000000002</v>
      </c>
      <c r="V934" s="99">
        <v>5.0619800000000001</v>
      </c>
      <c r="W934" s="99">
        <v>173.37</v>
      </c>
      <c r="X934" s="241">
        <f>SUM(Y934:AA934)</f>
        <v>39.044113513587405</v>
      </c>
      <c r="Y934" s="241">
        <f>SUM(AB934:AG934)</f>
        <v>14.331466001300001</v>
      </c>
      <c r="Z934" s="241">
        <f>SUM(AH934:AP934)</f>
        <v>16.548717869287401</v>
      </c>
      <c r="AA934" s="241">
        <f>SUM(AQ934:AR934)</f>
        <v>8.1639296429999995</v>
      </c>
      <c r="AB934" s="258">
        <v>7.4450117000000002</v>
      </c>
      <c r="AC934" s="258">
        <v>1.1062553999999999E-3</v>
      </c>
      <c r="AD934" s="258">
        <v>1.8313819</v>
      </c>
      <c r="AE934" s="258">
        <v>1.1127229000000001E-3</v>
      </c>
      <c r="AF934" s="258">
        <v>5.0352376999999997</v>
      </c>
      <c r="AG934" s="258">
        <v>1.7615723E-2</v>
      </c>
      <c r="AH934" s="258">
        <v>4.8730064000000004</v>
      </c>
      <c r="AI934" s="258">
        <v>3.7247166999999998E-2</v>
      </c>
      <c r="AJ934" s="258">
        <v>8.6293376000000001E-3</v>
      </c>
      <c r="AK934" s="258">
        <v>2.7310481000000001E-2</v>
      </c>
      <c r="AL934" s="258">
        <v>1.9071201E-3</v>
      </c>
      <c r="AM934" s="258">
        <v>4.4435874000000001E-6</v>
      </c>
      <c r="AN934" s="258">
        <v>11.072685</v>
      </c>
      <c r="AO934" s="258">
        <v>0.30841243000000002</v>
      </c>
      <c r="AP934" s="258">
        <v>0.21951549000000001</v>
      </c>
      <c r="AQ934" s="258">
        <v>1.5524443000000001E-2</v>
      </c>
      <c r="AR934" s="258">
        <v>8.1484051999999991</v>
      </c>
      <c r="AT934" s="193"/>
      <c r="AU934" s="193"/>
      <c r="AV934" s="193"/>
      <c r="AW934" s="193"/>
      <c r="AX934" s="193"/>
      <c r="AY934" s="193"/>
      <c r="AZ934" s="193"/>
      <c r="BA934" s="193"/>
      <c r="BB934" s="193"/>
      <c r="BC934" s="193"/>
      <c r="BD934" s="193"/>
      <c r="BE934" s="315"/>
      <c r="BF934" s="315"/>
      <c r="BG934" s="315"/>
      <c r="BH934" s="315"/>
      <c r="BI934" s="315"/>
      <c r="BJ934" s="315"/>
      <c r="BK934" s="315"/>
    </row>
    <row r="935" spans="1:63" x14ac:dyDescent="0.25">
      <c r="A935" s="9"/>
      <c r="B935" s="185" t="s">
        <v>2622</v>
      </c>
      <c r="C935" s="25" t="s">
        <v>924</v>
      </c>
      <c r="D935" s="193">
        <v>82.948998000000003</v>
      </c>
      <c r="E935" s="193">
        <v>40.085096</v>
      </c>
      <c r="F935" s="193">
        <v>20.750163000000001</v>
      </c>
      <c r="G935" s="193">
        <v>1.1132701</v>
      </c>
      <c r="H935" s="193">
        <v>0.66079237000000002</v>
      </c>
      <c r="I935" s="193">
        <v>3.6894836</v>
      </c>
      <c r="J935" s="193">
        <v>2.4824890000000002</v>
      </c>
      <c r="K935" s="193">
        <v>6.8148576000000002E-2</v>
      </c>
      <c r="L935" s="193">
        <v>14.099556</v>
      </c>
      <c r="M935" s="193">
        <v>0</v>
      </c>
      <c r="N935" s="193">
        <v>0</v>
      </c>
      <c r="O935" s="193">
        <v>0</v>
      </c>
      <c r="P935" s="199">
        <f>E935/0.135</f>
        <v>296.92663703703704</v>
      </c>
      <c r="Q935" s="240">
        <v>5021.2937000000002</v>
      </c>
      <c r="R935" s="99">
        <v>3512.7305000000001</v>
      </c>
      <c r="S935" s="99">
        <v>602.952</v>
      </c>
      <c r="T935" s="99">
        <v>9.2949999999999994E-3</v>
      </c>
      <c r="U935" s="99">
        <v>718.04</v>
      </c>
      <c r="V935" s="99">
        <v>4.8218800000000002</v>
      </c>
      <c r="W935" s="99">
        <v>182.74</v>
      </c>
      <c r="X935" s="241">
        <f>SUM(Y935:AA935)</f>
        <v>33.4132471511152</v>
      </c>
      <c r="Y935" s="241">
        <f>SUM(AB935:AG935)</f>
        <v>15.277950094000001</v>
      </c>
      <c r="Z935" s="241">
        <f>SUM(AH935:AP935)</f>
        <v>9.3220728291152</v>
      </c>
      <c r="AA935" s="241">
        <f>SUM(AQ935:AR935)</f>
        <v>8.813224228000001</v>
      </c>
      <c r="AB935" s="258">
        <v>8.2302592000000008</v>
      </c>
      <c r="AC935" s="258">
        <v>1.1600076E-3</v>
      </c>
      <c r="AD935" s="258">
        <v>1.8782489</v>
      </c>
      <c r="AE935" s="258">
        <v>1.0929393999999999E-3</v>
      </c>
      <c r="AF935" s="258">
        <v>5.1484769000000004</v>
      </c>
      <c r="AG935" s="258">
        <v>1.8712146999999998E-2</v>
      </c>
      <c r="AH935" s="258">
        <v>5.3869560999999999</v>
      </c>
      <c r="AI935" s="258">
        <v>3.5856497000000001E-2</v>
      </c>
      <c r="AJ935" s="258">
        <v>9.1694835000000006E-3</v>
      </c>
      <c r="AK935" s="258">
        <v>1.9603262E-2</v>
      </c>
      <c r="AL935" s="258">
        <v>2.0063010999999999E-3</v>
      </c>
      <c r="AM935" s="258">
        <v>4.7355151999999999E-6</v>
      </c>
      <c r="AN935" s="258">
        <v>3.5809929999999999</v>
      </c>
      <c r="AO935" s="258">
        <v>0.18315117</v>
      </c>
      <c r="AP935" s="258">
        <v>0.10433228</v>
      </c>
      <c r="AQ935" s="258">
        <v>2.0947828000000002E-2</v>
      </c>
      <c r="AR935" s="258">
        <v>8.7922764000000004</v>
      </c>
      <c r="AT935" s="193"/>
      <c r="AU935" s="193"/>
      <c r="AV935" s="193"/>
      <c r="AW935" s="193"/>
      <c r="AX935" s="193"/>
      <c r="AY935" s="193"/>
      <c r="AZ935" s="193"/>
      <c r="BA935" s="193"/>
      <c r="BB935" s="193"/>
      <c r="BC935" s="193"/>
      <c r="BD935" s="193"/>
      <c r="BE935" s="315"/>
      <c r="BF935" s="315"/>
      <c r="BG935" s="315"/>
      <c r="BH935" s="315"/>
      <c r="BI935" s="315"/>
      <c r="BJ935" s="315"/>
      <c r="BK935" s="315"/>
    </row>
    <row r="936" spans="1:63" x14ac:dyDescent="0.25">
      <c r="A936" s="9"/>
      <c r="B936" s="185" t="s">
        <v>5970</v>
      </c>
      <c r="C936" s="25" t="s">
        <v>923</v>
      </c>
      <c r="D936" s="193">
        <v>79.140230000000003</v>
      </c>
      <c r="E936" s="193">
        <v>28.108366</v>
      </c>
      <c r="F936" s="193">
        <v>13.475728</v>
      </c>
      <c r="G936" s="193">
        <v>5.5801479</v>
      </c>
      <c r="H936" s="193">
        <v>0.29439795000000002</v>
      </c>
      <c r="I936" s="193">
        <v>4.3678844000000003</v>
      </c>
      <c r="J936" s="193">
        <v>1.6543626</v>
      </c>
      <c r="K936" s="193">
        <v>4.4432792999999998E-2</v>
      </c>
      <c r="L936" s="193">
        <v>25.614910999999999</v>
      </c>
      <c r="M936" s="193">
        <v>0</v>
      </c>
      <c r="N936" s="193">
        <v>0</v>
      </c>
      <c r="O936" s="193">
        <v>0</v>
      </c>
      <c r="P936" s="199">
        <f>E936/0.135</f>
        <v>208.2101185185185</v>
      </c>
      <c r="Q936" s="240">
        <v>3553.6976</v>
      </c>
      <c r="R936" s="99">
        <v>2165.0666999999999</v>
      </c>
      <c r="S936" s="99">
        <v>417.48</v>
      </c>
      <c r="T936" s="99">
        <v>8.6575999999999997E-3</v>
      </c>
      <c r="U936" s="99">
        <v>707.22</v>
      </c>
      <c r="V936" s="99">
        <v>3.482307</v>
      </c>
      <c r="W936" s="99">
        <v>260.44</v>
      </c>
      <c r="X936" s="241">
        <f>SUM(Y936:AA936)</f>
        <v>37.592289477497999</v>
      </c>
      <c r="Y936" s="241">
        <f>SUM(AB936:AG936)</f>
        <v>23.518432823550004</v>
      </c>
      <c r="Z936" s="241">
        <f>SUM(AH936:AP936)</f>
        <v>8.5190639039480001</v>
      </c>
      <c r="AA936" s="241">
        <f>SUM(AQ936:AR936)</f>
        <v>5.5547927499999998</v>
      </c>
      <c r="AB936" s="258">
        <v>5.7701159000000004</v>
      </c>
      <c r="AC936" s="258">
        <v>7.0887912999999996E-4</v>
      </c>
      <c r="AD936" s="258">
        <v>13.906568</v>
      </c>
      <c r="AE936" s="258">
        <v>7.2692342000000004E-4</v>
      </c>
      <c r="AF936" s="258">
        <v>3.8276715000000001</v>
      </c>
      <c r="AG936" s="258">
        <v>1.2641621E-2</v>
      </c>
      <c r="AH936" s="258">
        <v>3.7773867000000001</v>
      </c>
      <c r="AI936" s="258">
        <v>2.2499999999999999E-2</v>
      </c>
      <c r="AJ936" s="258">
        <v>5.0365949E-2</v>
      </c>
      <c r="AK936" s="258">
        <v>1.9723563E-2</v>
      </c>
      <c r="AL936" s="258">
        <v>6.3097198000000004E-3</v>
      </c>
      <c r="AM936" s="258">
        <v>2.2432148E-5</v>
      </c>
      <c r="AN936" s="258">
        <v>4.3231659000000002</v>
      </c>
      <c r="AO936" s="258">
        <v>0.20269564000000001</v>
      </c>
      <c r="AP936" s="258">
        <v>0.116894</v>
      </c>
      <c r="AQ936" s="258">
        <v>0.13488205</v>
      </c>
      <c r="AR936" s="258">
        <v>5.4199107</v>
      </c>
      <c r="AT936" s="193"/>
      <c r="AU936" s="193"/>
      <c r="AV936" s="193"/>
      <c r="AW936" s="193"/>
      <c r="AX936" s="193"/>
      <c r="AY936" s="193"/>
      <c r="AZ936" s="193"/>
      <c r="BA936" s="193"/>
      <c r="BB936" s="193"/>
      <c r="BC936" s="193"/>
      <c r="BD936" s="193"/>
      <c r="BE936" s="315"/>
      <c r="BF936" s="315"/>
      <c r="BG936" s="315"/>
      <c r="BH936" s="315"/>
      <c r="BI936" s="315"/>
      <c r="BJ936" s="315"/>
      <c r="BK936" s="315"/>
    </row>
    <row r="937" spans="1:63" x14ac:dyDescent="0.25">
      <c r="A937" s="45" t="s">
        <v>470</v>
      </c>
      <c r="B937" s="45"/>
      <c r="C937" s="9"/>
      <c r="D937" s="195"/>
      <c r="E937" s="195"/>
      <c r="F937" s="195"/>
      <c r="G937" s="195"/>
      <c r="H937" s="195"/>
      <c r="I937" s="195"/>
      <c r="J937" s="195"/>
      <c r="K937" s="195"/>
      <c r="L937" s="195"/>
      <c r="M937" s="195"/>
      <c r="N937" s="195"/>
      <c r="O937" s="195"/>
      <c r="P937" s="195"/>
      <c r="Q937" s="239"/>
      <c r="R937" s="97"/>
      <c r="S937" s="97"/>
      <c r="T937" s="97"/>
      <c r="U937" s="97"/>
      <c r="V937" s="97"/>
      <c r="W937" s="97"/>
      <c r="X937" s="259"/>
      <c r="Y937" s="259"/>
      <c r="Z937" s="259"/>
      <c r="AA937" s="258"/>
      <c r="AB937" s="258"/>
      <c r="AC937" s="258"/>
      <c r="AD937" s="258"/>
      <c r="AE937" s="258"/>
      <c r="AF937" s="258"/>
      <c r="AG937" s="258"/>
      <c r="AH937" s="258"/>
      <c r="AI937" s="258"/>
      <c r="AJ937" s="258"/>
      <c r="AK937" s="258"/>
      <c r="AL937" s="258"/>
      <c r="AM937" s="258"/>
      <c r="AN937" s="258"/>
      <c r="AO937" s="258"/>
      <c r="AP937" s="258"/>
      <c r="AQ937" s="258"/>
      <c r="AR937" s="258"/>
      <c r="AT937" s="193"/>
      <c r="AU937" s="193"/>
      <c r="AV937" s="193"/>
      <c r="AW937" s="193"/>
      <c r="AX937" s="193"/>
      <c r="AY937" s="193"/>
      <c r="AZ937" s="193"/>
      <c r="BA937" s="193"/>
      <c r="BB937" s="193"/>
      <c r="BC937" s="193"/>
      <c r="BD937" s="193"/>
      <c r="BE937" s="315"/>
      <c r="BF937" s="315"/>
      <c r="BG937" s="315"/>
      <c r="BH937" s="315"/>
      <c r="BI937" s="315"/>
      <c r="BJ937" s="315"/>
      <c r="BK937" s="315"/>
    </row>
    <row r="938" spans="1:63" x14ac:dyDescent="0.25">
      <c r="A938" s="43"/>
      <c r="B938" s="184" t="s">
        <v>5770</v>
      </c>
      <c r="C938" s="25" t="s">
        <v>4152</v>
      </c>
      <c r="D938" s="193">
        <v>1.8584259999999999</v>
      </c>
      <c r="E938" s="193">
        <v>0.25273826999999999</v>
      </c>
      <c r="F938" s="193">
        <v>6.1780314000000003E-2</v>
      </c>
      <c r="G938" s="193">
        <v>1.390023E-2</v>
      </c>
      <c r="H938" s="193">
        <v>3.125156E-3</v>
      </c>
      <c r="I938" s="193">
        <v>1.0452596E-2</v>
      </c>
      <c r="J938" s="193">
        <v>2.1333291000000001E-2</v>
      </c>
      <c r="K938" s="193">
        <v>2.9489844000000001E-4</v>
      </c>
      <c r="L938" s="193">
        <v>1.4948011999999999</v>
      </c>
      <c r="M938" s="193">
        <v>0</v>
      </c>
      <c r="N938" s="193">
        <v>0</v>
      </c>
      <c r="O938" s="193">
        <v>0</v>
      </c>
      <c r="P938" s="199">
        <f>E938/0.135</f>
        <v>1.872135333333333</v>
      </c>
      <c r="Q938" s="240">
        <v>46.286226999999997</v>
      </c>
      <c r="R938" s="99">
        <v>38.052222999999998</v>
      </c>
      <c r="S938" s="99">
        <v>6.8846400000000001</v>
      </c>
      <c r="T938" s="99">
        <v>2.6682999999999998E-5</v>
      </c>
      <c r="U938" s="99">
        <v>0.36246</v>
      </c>
      <c r="V938" s="99">
        <v>0.1222675</v>
      </c>
      <c r="W938" s="99">
        <v>0.86460999999999999</v>
      </c>
      <c r="X938" s="241">
        <f>SUM(Y938:AA938)</f>
        <v>0.21016257518798198</v>
      </c>
      <c r="Y938" s="241">
        <f>SUM(AB938:AG938)</f>
        <v>7.7538729871600001E-2</v>
      </c>
      <c r="Z938" s="241">
        <f>SUM(AH938:AP938)</f>
        <v>3.7270065323381993E-2</v>
      </c>
      <c r="AA938" s="241">
        <f>SUM(AQ938:AR938)</f>
        <v>9.5353779993000001E-2</v>
      </c>
      <c r="AB938" s="258">
        <v>5.1891930000000003E-2</v>
      </c>
      <c r="AC938" s="258">
        <v>1.5036164999999999E-5</v>
      </c>
      <c r="AD938" s="258">
        <v>1.233368E-2</v>
      </c>
      <c r="AE938" s="258">
        <v>4.5795265999999999E-6</v>
      </c>
      <c r="AF938" s="258">
        <v>1.3081552E-2</v>
      </c>
      <c r="AG938" s="258">
        <v>2.1195217999999999E-4</v>
      </c>
      <c r="AH938" s="258">
        <v>3.3962369999999999E-2</v>
      </c>
      <c r="AI938" s="258">
        <v>1.0009461E-4</v>
      </c>
      <c r="AJ938" s="258">
        <v>1.0062989E-4</v>
      </c>
      <c r="AK938" s="258">
        <v>5.7849610999999999E-5</v>
      </c>
      <c r="AL938" s="258">
        <v>1.1528794000000001E-5</v>
      </c>
      <c r="AM938" s="258">
        <v>3.6608382000000002E-8</v>
      </c>
      <c r="AN938" s="258">
        <v>1.0496562E-3</v>
      </c>
      <c r="AO938" s="258">
        <v>4.8147780999999997E-4</v>
      </c>
      <c r="AP938" s="258">
        <v>1.5064218E-3</v>
      </c>
      <c r="AQ938" s="258">
        <v>7.0642992999999995E-5</v>
      </c>
      <c r="AR938" s="258">
        <v>9.5283137000000004E-2</v>
      </c>
      <c r="AT938" s="193"/>
      <c r="AU938" s="193"/>
      <c r="AV938" s="193"/>
      <c r="AW938" s="193"/>
      <c r="AX938" s="193"/>
      <c r="AY938" s="193"/>
      <c r="AZ938" s="193"/>
      <c r="BA938" s="193"/>
      <c r="BB938" s="193"/>
      <c r="BC938" s="193"/>
      <c r="BD938" s="193"/>
      <c r="BE938" s="315"/>
      <c r="BF938" s="315"/>
      <c r="BG938" s="315"/>
      <c r="BH938" s="315"/>
      <c r="BI938" s="315"/>
      <c r="BJ938" s="315"/>
      <c r="BK938" s="315"/>
    </row>
    <row r="939" spans="1:63" x14ac:dyDescent="0.25">
      <c r="A939" s="43"/>
      <c r="B939" s="184" t="s">
        <v>5770</v>
      </c>
      <c r="C939" s="25" t="s">
        <v>4151</v>
      </c>
      <c r="D939" s="193">
        <v>2.7908997000000002</v>
      </c>
      <c r="E939" s="193">
        <v>0.36963286000000001</v>
      </c>
      <c r="F939" s="193">
        <v>0.12016967000000001</v>
      </c>
      <c r="G939" s="193">
        <v>1.7755772E-2</v>
      </c>
      <c r="H939" s="193">
        <v>2.0050712999999999E-3</v>
      </c>
      <c r="I939" s="193">
        <v>1.1709526E-2</v>
      </c>
      <c r="J939" s="193">
        <v>2.1046121000000001E-2</v>
      </c>
      <c r="K939" s="193">
        <v>2.6294558000000001E-4</v>
      </c>
      <c r="L939" s="193">
        <v>2.2483178000000001</v>
      </c>
      <c r="M939" s="193">
        <v>0</v>
      </c>
      <c r="N939" s="193">
        <v>0</v>
      </c>
      <c r="O939" s="193">
        <v>0</v>
      </c>
      <c r="P939" s="199">
        <f>E939/0.135</f>
        <v>2.7380211851851852</v>
      </c>
      <c r="Q939" s="240">
        <v>57.581685999999998</v>
      </c>
      <c r="R939" s="99">
        <v>47.801965000000003</v>
      </c>
      <c r="S939" s="99">
        <v>5.7511999999999999</v>
      </c>
      <c r="T939" s="99">
        <v>6.2874999999999997E-5</v>
      </c>
      <c r="U939" s="99">
        <v>3.1193</v>
      </c>
      <c r="V939" s="99">
        <v>9.6648100000000001E-2</v>
      </c>
      <c r="W939" s="99">
        <v>0.81250999999999995</v>
      </c>
      <c r="X939" s="241">
        <f>SUM(Y939:AA939)</f>
        <v>0.31150872202005597</v>
      </c>
      <c r="Y939" s="241">
        <f>SUM(AB939:AG939)</f>
        <v>0.11513567594449998</v>
      </c>
      <c r="Z939" s="241">
        <f>SUM(AH939:AP939)</f>
        <v>7.6566245457555998E-2</v>
      </c>
      <c r="AA939" s="241">
        <f>SUM(AQ939:AR939)</f>
        <v>0.119806800618</v>
      </c>
      <c r="AB939" s="258">
        <v>7.5891868000000001E-2</v>
      </c>
      <c r="AC939" s="258">
        <v>1.9576441E-5</v>
      </c>
      <c r="AD939" s="258">
        <v>1.1178695000000001E-2</v>
      </c>
      <c r="AE939" s="258">
        <v>7.4043634999999999E-6</v>
      </c>
      <c r="AF939" s="258">
        <v>2.7860425000000001E-2</v>
      </c>
      <c r="AG939" s="258">
        <v>1.7770713999999999E-4</v>
      </c>
      <c r="AH939" s="258">
        <v>4.9667622000000002E-2</v>
      </c>
      <c r="AI939" s="258">
        <v>2.0036717000000001E-4</v>
      </c>
      <c r="AJ939" s="258">
        <v>8.8317152000000004E-5</v>
      </c>
      <c r="AK939" s="258">
        <v>6.9187831999999996E-4</v>
      </c>
      <c r="AL939" s="258">
        <v>1.1568398E-5</v>
      </c>
      <c r="AM939" s="258">
        <v>3.3167556E-8</v>
      </c>
      <c r="AN939" s="258">
        <v>2.3089697999999999E-2</v>
      </c>
      <c r="AO939" s="258">
        <v>8.0271254999999999E-4</v>
      </c>
      <c r="AP939" s="258">
        <v>2.0140486999999999E-3</v>
      </c>
      <c r="AQ939" s="258">
        <v>6.8250618000000003E-5</v>
      </c>
      <c r="AR939" s="258">
        <v>0.11973855</v>
      </c>
      <c r="AT939" s="193"/>
      <c r="AU939" s="193"/>
      <c r="AV939" s="193"/>
      <c r="AW939" s="193"/>
      <c r="AX939" s="193"/>
      <c r="AY939" s="193"/>
      <c r="AZ939" s="193"/>
      <c r="BA939" s="193"/>
      <c r="BB939" s="193"/>
      <c r="BC939" s="193"/>
      <c r="BD939" s="193"/>
      <c r="BE939" s="315"/>
      <c r="BF939" s="315"/>
      <c r="BG939" s="315"/>
      <c r="BH939" s="315"/>
      <c r="BI939" s="315"/>
      <c r="BJ939" s="315"/>
      <c r="BK939" s="315"/>
    </row>
    <row r="940" spans="1:63" x14ac:dyDescent="0.25">
      <c r="A940" s="9"/>
      <c r="B940" s="184" t="s">
        <v>5770</v>
      </c>
      <c r="C940" s="25" t="s">
        <v>4150</v>
      </c>
      <c r="D940" s="193">
        <v>2.8628076</v>
      </c>
      <c r="E940" s="193">
        <v>0.38640645000000001</v>
      </c>
      <c r="F940" s="193">
        <v>0.14383361</v>
      </c>
      <c r="G940" s="193">
        <v>2.2052796999999999E-2</v>
      </c>
      <c r="H940" s="193">
        <v>2.6398929999999999E-3</v>
      </c>
      <c r="I940" s="193">
        <v>1.4810627999999999E-2</v>
      </c>
      <c r="J940" s="193">
        <v>2.8169053999999999E-2</v>
      </c>
      <c r="K940" s="193">
        <v>2.8688047000000001E-4</v>
      </c>
      <c r="L940" s="193">
        <v>2.2646082999999999</v>
      </c>
      <c r="M940" s="193">
        <v>0</v>
      </c>
      <c r="N940" s="193">
        <v>0</v>
      </c>
      <c r="O940" s="193">
        <v>0</v>
      </c>
      <c r="P940" s="199">
        <f>E940/0.135</f>
        <v>2.8622700000000001</v>
      </c>
      <c r="Q940" s="240">
        <v>83.262996999999999</v>
      </c>
      <c r="R940" s="99">
        <v>71.520871999999997</v>
      </c>
      <c r="S940" s="99">
        <v>6.5682400000000003</v>
      </c>
      <c r="T940" s="99">
        <v>1.0081000000000001E-4</v>
      </c>
      <c r="U940" s="99">
        <v>4.1711999999999998</v>
      </c>
      <c r="V940" s="99">
        <v>0.1132734</v>
      </c>
      <c r="W940" s="99">
        <v>0.88931000000000004</v>
      </c>
      <c r="X940" s="241">
        <f>SUM(Y940:AA940)</f>
        <v>0.39466621399239499</v>
      </c>
      <c r="Y940" s="241">
        <f>SUM(AB940:AG940)</f>
        <v>0.12533592287100001</v>
      </c>
      <c r="Z940" s="241">
        <f>SUM(AH940:AP940)</f>
        <v>9.0237616008395E-2</v>
      </c>
      <c r="AA940" s="241">
        <f>SUM(AQ940:AR940)</f>
        <v>0.179092675113</v>
      </c>
      <c r="AB940" s="258">
        <v>7.9335054000000002E-2</v>
      </c>
      <c r="AC940" s="258">
        <v>3.0397779000000001E-5</v>
      </c>
      <c r="AD940" s="258">
        <v>1.3399655999999999E-2</v>
      </c>
      <c r="AE940" s="258">
        <v>1.1867382E-5</v>
      </c>
      <c r="AF940" s="258">
        <v>3.2355209000000003E-2</v>
      </c>
      <c r="AG940" s="258">
        <v>2.0373871E-4</v>
      </c>
      <c r="AH940" s="258">
        <v>5.1920234000000003E-2</v>
      </c>
      <c r="AI940" s="258">
        <v>2.4106238E-4</v>
      </c>
      <c r="AJ940" s="258">
        <v>1.0302192E-4</v>
      </c>
      <c r="AK940" s="258">
        <v>9.4884536E-4</v>
      </c>
      <c r="AL940" s="258">
        <v>1.4109002E-5</v>
      </c>
      <c r="AM940" s="258">
        <v>3.9546394999999999E-8</v>
      </c>
      <c r="AN940" s="258">
        <v>3.1104745999999999E-2</v>
      </c>
      <c r="AO940" s="258">
        <v>1.0773130999999999E-3</v>
      </c>
      <c r="AP940" s="258">
        <v>4.8282446999999996E-3</v>
      </c>
      <c r="AQ940" s="258">
        <v>8.9215113000000001E-5</v>
      </c>
      <c r="AR940" s="258">
        <v>0.17900346</v>
      </c>
      <c r="AT940" s="193"/>
      <c r="AU940" s="193"/>
      <c r="AV940" s="193"/>
      <c r="AW940" s="193"/>
      <c r="AX940" s="193"/>
      <c r="AY940" s="193"/>
      <c r="AZ940" s="193"/>
      <c r="BA940" s="193"/>
      <c r="BB940" s="193"/>
      <c r="BC940" s="193"/>
      <c r="BD940" s="193"/>
      <c r="BE940" s="315"/>
      <c r="BF940" s="315"/>
      <c r="BG940" s="315"/>
      <c r="BH940" s="315"/>
      <c r="BI940" s="315"/>
      <c r="BJ940" s="315"/>
      <c r="BK940" s="315"/>
    </row>
    <row r="941" spans="1:63" x14ac:dyDescent="0.25">
      <c r="A941" s="269">
        <v>1</v>
      </c>
      <c r="B941" s="190" t="s">
        <v>5770</v>
      </c>
      <c r="C941" s="264" t="s">
        <v>6963</v>
      </c>
      <c r="D941" s="264">
        <v>0.28628912000000001</v>
      </c>
      <c r="E941" s="264">
        <v>0.17665517999999999</v>
      </c>
      <c r="F941" s="264">
        <v>3.8730223000000001E-2</v>
      </c>
      <c r="G941" s="264">
        <v>8.0439460999999993E-3</v>
      </c>
      <c r="H941" s="264">
        <v>3.4137908000000002E-3</v>
      </c>
      <c r="I941" s="264">
        <v>7.6812966E-3</v>
      </c>
      <c r="J941" s="264">
        <v>2.1775211999999999E-2</v>
      </c>
      <c r="K941" s="264">
        <v>3.1016932000000003E-4</v>
      </c>
      <c r="L941" s="264">
        <v>2.9679297E-2</v>
      </c>
      <c r="M941" s="264">
        <v>0</v>
      </c>
      <c r="N941" s="264">
        <v>0</v>
      </c>
      <c r="O941" s="264">
        <v>0</v>
      </c>
      <c r="P941" s="265">
        <f t="shared" ref="P941:P947" si="139">E941/0.135</f>
        <v>1.3085568888888888</v>
      </c>
      <c r="Q941" s="266">
        <v>34.435482999999998</v>
      </c>
      <c r="R941" s="266">
        <v>28.851811000000001</v>
      </c>
      <c r="S941" s="266">
        <v>4.6230799999999999</v>
      </c>
      <c r="T941" s="266">
        <v>1.462425E-5</v>
      </c>
      <c r="U941" s="266">
        <v>0.28725250000000002</v>
      </c>
      <c r="V941" s="266">
        <v>7.8986899999999999E-2</v>
      </c>
      <c r="W941" s="266">
        <v>0.59433749999999996</v>
      </c>
      <c r="X941" s="267">
        <f t="shared" ref="X941:X947" si="140">SUM(Y941:AA941)</f>
        <v>0.15253047727222802</v>
      </c>
      <c r="Y941" s="267">
        <f t="shared" ref="Y941:Y947" si="141">SUM(AB941:AG941)</f>
        <v>5.4108672006300006E-2</v>
      </c>
      <c r="Z941" s="267">
        <f t="shared" ref="Z941:Z947" si="142">SUM(AH941:AP941)</f>
        <v>2.6115648758927999E-2</v>
      </c>
      <c r="AA941" s="267">
        <f t="shared" ref="AA941:AA947" si="143">SUM(AQ941:AR941)</f>
        <v>7.2306156506999994E-2</v>
      </c>
      <c r="AB941" s="264">
        <v>3.6270528000000003E-2</v>
      </c>
      <c r="AC941" s="264">
        <v>5.0277925999999998E-6</v>
      </c>
      <c r="AD941" s="264">
        <v>9.1401878999999991E-3</v>
      </c>
      <c r="AE941" s="264">
        <v>3.1060237E-6</v>
      </c>
      <c r="AF941" s="264">
        <v>8.5521656999999994E-3</v>
      </c>
      <c r="AG941" s="264">
        <v>1.3765659E-4</v>
      </c>
      <c r="AH941" s="264">
        <v>2.3737942000000001E-2</v>
      </c>
      <c r="AI941" s="264">
        <v>6.2893209000000001E-5</v>
      </c>
      <c r="AJ941" s="264">
        <v>6.8946304000000005E-5</v>
      </c>
      <c r="AK941" s="264">
        <v>4.4696988999999999E-5</v>
      </c>
      <c r="AL941" s="264">
        <v>7.4717296999999997E-6</v>
      </c>
      <c r="AM941" s="264">
        <v>2.3767228E-8</v>
      </c>
      <c r="AN941" s="264">
        <v>9.4813646000000004E-4</v>
      </c>
      <c r="AO941" s="264">
        <v>3.6564737000000002E-4</v>
      </c>
      <c r="AP941" s="264">
        <v>8.7989093E-4</v>
      </c>
      <c r="AQ941" s="264">
        <v>7.0773507000000002E-5</v>
      </c>
      <c r="AR941" s="264">
        <v>7.2235383E-2</v>
      </c>
      <c r="AT941" s="193"/>
      <c r="AU941" s="193"/>
      <c r="AV941" s="193"/>
      <c r="AW941" s="193"/>
      <c r="AX941" s="193"/>
      <c r="AY941" s="193"/>
      <c r="AZ941" s="193"/>
      <c r="BA941" s="193"/>
      <c r="BB941" s="193"/>
      <c r="BC941" s="193"/>
      <c r="BD941" s="193"/>
      <c r="BE941" s="315"/>
      <c r="BF941" s="315"/>
      <c r="BG941" s="315"/>
      <c r="BH941" s="315"/>
      <c r="BI941" s="315"/>
      <c r="BJ941" s="315"/>
      <c r="BK941" s="315"/>
    </row>
    <row r="942" spans="1:63" x14ac:dyDescent="0.25">
      <c r="A942" s="269">
        <v>1</v>
      </c>
      <c r="B942" s="190" t="s">
        <v>5770</v>
      </c>
      <c r="C942" s="264" t="s">
        <v>6964</v>
      </c>
      <c r="D942" s="264">
        <v>1.8584259999999999</v>
      </c>
      <c r="E942" s="264">
        <v>0.25273826999999999</v>
      </c>
      <c r="F942" s="264">
        <v>6.1780314000000003E-2</v>
      </c>
      <c r="G942" s="264">
        <v>1.390023E-2</v>
      </c>
      <c r="H942" s="264">
        <v>3.125156E-3</v>
      </c>
      <c r="I942" s="264">
        <v>1.0452596E-2</v>
      </c>
      <c r="J942" s="264">
        <v>2.1333291000000001E-2</v>
      </c>
      <c r="K942" s="264">
        <v>2.9489844000000001E-4</v>
      </c>
      <c r="L942" s="264">
        <v>1.4948011999999999</v>
      </c>
      <c r="M942" s="264">
        <v>0</v>
      </c>
      <c r="N942" s="264">
        <v>0</v>
      </c>
      <c r="O942" s="264">
        <v>0</v>
      </c>
      <c r="P942" s="265">
        <f t="shared" si="139"/>
        <v>1.872135333333333</v>
      </c>
      <c r="Q942" s="266">
        <v>46.286226999999997</v>
      </c>
      <c r="R942" s="266">
        <v>38.052222999999998</v>
      </c>
      <c r="S942" s="266">
        <v>6.8846400000000001</v>
      </c>
      <c r="T942" s="266">
        <v>2.6682999999999998E-5</v>
      </c>
      <c r="U942" s="266">
        <v>0.36246</v>
      </c>
      <c r="V942" s="266">
        <v>0.1222675</v>
      </c>
      <c r="W942" s="266">
        <v>0.86460999999999999</v>
      </c>
      <c r="X942" s="267">
        <f t="shared" si="140"/>
        <v>0.21016257518798198</v>
      </c>
      <c r="Y942" s="267">
        <f t="shared" si="141"/>
        <v>7.7538729871600001E-2</v>
      </c>
      <c r="Z942" s="267">
        <f t="shared" si="142"/>
        <v>3.7270065323381993E-2</v>
      </c>
      <c r="AA942" s="267">
        <f t="shared" si="143"/>
        <v>9.5353779993000001E-2</v>
      </c>
      <c r="AB942" s="264">
        <v>5.1891930000000003E-2</v>
      </c>
      <c r="AC942" s="264">
        <v>1.5036164999999999E-5</v>
      </c>
      <c r="AD942" s="264">
        <v>1.233368E-2</v>
      </c>
      <c r="AE942" s="264">
        <v>4.5795265999999999E-6</v>
      </c>
      <c r="AF942" s="264">
        <v>1.3081552E-2</v>
      </c>
      <c r="AG942" s="264">
        <v>2.1195217999999999E-4</v>
      </c>
      <c r="AH942" s="264">
        <v>3.3962369999999999E-2</v>
      </c>
      <c r="AI942" s="264">
        <v>1.0009461E-4</v>
      </c>
      <c r="AJ942" s="264">
        <v>1.0062989E-4</v>
      </c>
      <c r="AK942" s="264">
        <v>5.7849610999999999E-5</v>
      </c>
      <c r="AL942" s="264">
        <v>1.1528794000000001E-5</v>
      </c>
      <c r="AM942" s="264">
        <v>3.6608382000000002E-8</v>
      </c>
      <c r="AN942" s="264">
        <v>1.0496562E-3</v>
      </c>
      <c r="AO942" s="264">
        <v>4.8147780999999997E-4</v>
      </c>
      <c r="AP942" s="264">
        <v>1.5064218E-3</v>
      </c>
      <c r="AQ942" s="264">
        <v>7.0642992999999995E-5</v>
      </c>
      <c r="AR942" s="264">
        <v>9.5283137000000004E-2</v>
      </c>
      <c r="AT942" s="193"/>
      <c r="AU942" s="193"/>
      <c r="AV942" s="193"/>
      <c r="AW942" s="193"/>
      <c r="AX942" s="193"/>
      <c r="AY942" s="193"/>
      <c r="AZ942" s="193"/>
      <c r="BA942" s="193"/>
      <c r="BB942" s="193"/>
      <c r="BC942" s="193"/>
      <c r="BD942" s="193"/>
      <c r="BE942" s="315"/>
      <c r="BF942" s="315"/>
      <c r="BG942" s="315"/>
      <c r="BH942" s="315"/>
      <c r="BI942" s="315"/>
      <c r="BJ942" s="315"/>
      <c r="BK942" s="315"/>
    </row>
    <row r="943" spans="1:63" x14ac:dyDescent="0.25">
      <c r="A943" s="269">
        <v>1</v>
      </c>
      <c r="B943" s="190" t="s">
        <v>5770</v>
      </c>
      <c r="C943" s="264" t="s">
        <v>6965</v>
      </c>
      <c r="D943" s="264">
        <v>0.50107791000000002</v>
      </c>
      <c r="E943" s="264">
        <v>0.28565036999999999</v>
      </c>
      <c r="F943" s="264">
        <v>9.4596553999999999E-2</v>
      </c>
      <c r="G943" s="268">
        <v>2.0990097999999999E-2</v>
      </c>
      <c r="H943" s="264">
        <v>2.7869851000000001E-3</v>
      </c>
      <c r="I943" s="264">
        <v>1.3282548999999999E-2</v>
      </c>
      <c r="J943" s="264">
        <v>3.4277074999999997E-2</v>
      </c>
      <c r="K943" s="264">
        <v>2.8725491000000002E-4</v>
      </c>
      <c r="L943" s="264">
        <v>4.9207022000000003E-2</v>
      </c>
      <c r="M943" s="264">
        <v>0</v>
      </c>
      <c r="N943" s="264">
        <v>0</v>
      </c>
      <c r="O943" s="264">
        <v>0</v>
      </c>
      <c r="P943" s="265">
        <f t="shared" si="139"/>
        <v>2.1159286666666666</v>
      </c>
      <c r="Q943" s="266">
        <v>80.944269000000006</v>
      </c>
      <c r="R943" s="266">
        <v>69.967247</v>
      </c>
      <c r="S943" s="266">
        <v>4.5351999999999997</v>
      </c>
      <c r="T943" s="266">
        <v>1.0900523000000001E-4</v>
      </c>
      <c r="U943" s="266">
        <v>5.7230496000000004</v>
      </c>
      <c r="V943" s="266">
        <v>7.2833064000000003E-2</v>
      </c>
      <c r="W943" s="266">
        <v>0.64583000000000002</v>
      </c>
      <c r="X943" s="267">
        <f t="shared" si="140"/>
        <v>0.35371887643133104</v>
      </c>
      <c r="Y943" s="267">
        <f t="shared" si="141"/>
        <v>8.8287845687000016E-2</v>
      </c>
      <c r="Z943" s="267">
        <f t="shared" si="142"/>
        <v>9.0333046841331005E-2</v>
      </c>
      <c r="AA943" s="267">
        <f t="shared" si="143"/>
        <v>0.17509798390299999</v>
      </c>
      <c r="AB943" s="264">
        <v>5.8646760999999999E-2</v>
      </c>
      <c r="AC943" s="268">
        <v>2.4885856000000001E-5</v>
      </c>
      <c r="AD943" s="264">
        <v>1.0691218000000001E-2</v>
      </c>
      <c r="AE943" s="264">
        <v>1.1273720999999999E-5</v>
      </c>
      <c r="AF943" s="264">
        <v>1.8777576000000001E-2</v>
      </c>
      <c r="AG943" s="264">
        <v>1.3613111E-4</v>
      </c>
      <c r="AH943" s="264">
        <v>3.8379174000000002E-2</v>
      </c>
      <c r="AI943" s="264">
        <v>1.6041092E-4</v>
      </c>
      <c r="AJ943" s="264">
        <v>7.6820044E-5</v>
      </c>
      <c r="AK943" s="264">
        <v>1.3168667999999999E-3</v>
      </c>
      <c r="AL943" s="264">
        <v>1.1844683E-5</v>
      </c>
      <c r="AM943" s="264">
        <v>2.9494330999999999E-8</v>
      </c>
      <c r="AN943" s="264">
        <v>4.3788962000000001E-2</v>
      </c>
      <c r="AO943" s="264">
        <v>1.1469169999999999E-3</v>
      </c>
      <c r="AP943" s="264">
        <v>5.4520219000000003E-3</v>
      </c>
      <c r="AQ943" s="264">
        <v>9.2073902999999994E-5</v>
      </c>
      <c r="AR943" s="264">
        <v>0.17500590999999999</v>
      </c>
      <c r="AT943" s="193"/>
      <c r="BE943" s="315"/>
      <c r="BF943" s="315"/>
      <c r="BG943" s="315"/>
      <c r="BH943" s="315"/>
      <c r="BI943" s="315"/>
      <c r="BJ943" s="315"/>
      <c r="BK943" s="315"/>
    </row>
    <row r="944" spans="1:63" x14ac:dyDescent="0.25">
      <c r="A944" s="269">
        <v>1</v>
      </c>
      <c r="B944" s="190" t="s">
        <v>5770</v>
      </c>
      <c r="C944" s="264" t="s">
        <v>6966</v>
      </c>
      <c r="D944" s="264">
        <v>0.39835234000000003</v>
      </c>
      <c r="E944" s="264">
        <v>0.26168809999999998</v>
      </c>
      <c r="F944" s="264">
        <v>6.0790930999999999E-2</v>
      </c>
      <c r="G944" s="264">
        <v>1.4851491E-2</v>
      </c>
      <c r="H944" s="264">
        <v>1.8800969E-3</v>
      </c>
      <c r="I944" s="264">
        <v>8.8524043999999996E-3</v>
      </c>
      <c r="J944" s="264">
        <v>2.4101456E-2</v>
      </c>
      <c r="K944" s="264">
        <v>2.5306222000000001E-4</v>
      </c>
      <c r="L944" s="264">
        <v>2.5934796999999999E-2</v>
      </c>
      <c r="M944" s="264">
        <v>0</v>
      </c>
      <c r="N944" s="264">
        <v>0</v>
      </c>
      <c r="O944" s="264">
        <v>0</v>
      </c>
      <c r="P944" s="265">
        <f t="shared" si="139"/>
        <v>1.93843037037037</v>
      </c>
      <c r="Q944" s="266">
        <v>44.256681999999998</v>
      </c>
      <c r="R944" s="266">
        <v>36.083094000000003</v>
      </c>
      <c r="S944" s="266">
        <v>3.3679999999999999</v>
      </c>
      <c r="T944" s="266">
        <v>5.4812375999999998E-5</v>
      </c>
      <c r="U944" s="266">
        <v>4.2203353000000003</v>
      </c>
      <c r="V944" s="266">
        <v>4.9082634999999999E-2</v>
      </c>
      <c r="W944" s="266">
        <v>0.53611571000000002</v>
      </c>
      <c r="X944" s="267">
        <f t="shared" si="140"/>
        <v>0.23492245369390302</v>
      </c>
      <c r="Y944" s="267">
        <f t="shared" si="141"/>
        <v>7.3716063740899992E-2</v>
      </c>
      <c r="Z944" s="267">
        <f t="shared" si="142"/>
        <v>7.0802517329003001E-2</v>
      </c>
      <c r="AA944" s="267">
        <f t="shared" si="143"/>
        <v>9.0403872624000001E-2</v>
      </c>
      <c r="AB944" s="264">
        <v>5.3727922999999997E-2</v>
      </c>
      <c r="AC944" s="264">
        <v>9.4268023999999995E-6</v>
      </c>
      <c r="AD944" s="264">
        <v>7.5184168000000003E-3</v>
      </c>
      <c r="AE944" s="264">
        <v>4.8979805000000004E-6</v>
      </c>
      <c r="AF944" s="264">
        <v>1.2356456E-2</v>
      </c>
      <c r="AG944" s="264">
        <v>9.8943157999999997E-5</v>
      </c>
      <c r="AH944" s="264">
        <v>3.5161156999999998E-2</v>
      </c>
      <c r="AI944" s="264">
        <v>1.0227492E-4</v>
      </c>
      <c r="AJ944" s="264">
        <v>5.5813238E-5</v>
      </c>
      <c r="AK944" s="264">
        <v>9.4977098000000005E-4</v>
      </c>
      <c r="AL944" s="264">
        <v>8.2152492999999994E-6</v>
      </c>
      <c r="AM944" s="264">
        <v>2.0381703000000001E-8</v>
      </c>
      <c r="AN944" s="264">
        <v>3.2338893E-2</v>
      </c>
      <c r="AO944" s="264">
        <v>7.5463045999999995E-4</v>
      </c>
      <c r="AP944" s="264">
        <v>1.4317421E-3</v>
      </c>
      <c r="AQ944" s="264">
        <v>6.2124624000000004E-5</v>
      </c>
      <c r="AR944" s="264">
        <v>9.0341747999999999E-2</v>
      </c>
      <c r="AT944" s="193"/>
      <c r="BE944" s="315"/>
      <c r="BF944" s="315"/>
      <c r="BG944" s="315"/>
      <c r="BH944" s="315"/>
      <c r="BI944" s="315"/>
      <c r="BJ944" s="315"/>
      <c r="BK944" s="315"/>
    </row>
    <row r="945" spans="1:63" x14ac:dyDescent="0.25">
      <c r="A945" s="269">
        <v>1</v>
      </c>
      <c r="B945" s="190" t="s">
        <v>5770</v>
      </c>
      <c r="C945" s="264" t="s">
        <v>6967</v>
      </c>
      <c r="D945" s="264">
        <v>2.8628076</v>
      </c>
      <c r="E945" s="264">
        <v>0.38640645000000001</v>
      </c>
      <c r="F945" s="264">
        <v>0.14383361</v>
      </c>
      <c r="G945" s="264">
        <v>2.2052796999999999E-2</v>
      </c>
      <c r="H945" s="264">
        <v>2.6398929999999999E-3</v>
      </c>
      <c r="I945" s="264">
        <v>1.4810627999999999E-2</v>
      </c>
      <c r="J945" s="264">
        <v>2.8169053999999999E-2</v>
      </c>
      <c r="K945" s="264">
        <v>2.8688047000000001E-4</v>
      </c>
      <c r="L945" s="264">
        <v>2.2646082999999999</v>
      </c>
      <c r="M945" s="264">
        <v>0</v>
      </c>
      <c r="N945" s="264">
        <v>0</v>
      </c>
      <c r="O945" s="264">
        <v>0</v>
      </c>
      <c r="P945" s="265">
        <f t="shared" si="139"/>
        <v>2.8622700000000001</v>
      </c>
      <c r="Q945" s="266">
        <v>83.262996999999999</v>
      </c>
      <c r="R945" s="266">
        <v>71.520871999999997</v>
      </c>
      <c r="S945" s="266">
        <v>6.5682400000000003</v>
      </c>
      <c r="T945" s="266">
        <v>1.0081000000000001E-4</v>
      </c>
      <c r="U945" s="266">
        <v>4.1711999999999998</v>
      </c>
      <c r="V945" s="266">
        <v>0.1132734</v>
      </c>
      <c r="W945" s="266">
        <v>0.88931000000000004</v>
      </c>
      <c r="X945" s="267">
        <f t="shared" si="140"/>
        <v>0.39466621399239499</v>
      </c>
      <c r="Y945" s="267">
        <f t="shared" si="141"/>
        <v>0.12533592287100001</v>
      </c>
      <c r="Z945" s="267">
        <f t="shared" si="142"/>
        <v>9.0237616008395E-2</v>
      </c>
      <c r="AA945" s="267">
        <f t="shared" si="143"/>
        <v>0.179092675113</v>
      </c>
      <c r="AB945" s="264">
        <v>7.9335054000000002E-2</v>
      </c>
      <c r="AC945" s="264">
        <v>3.0397779000000001E-5</v>
      </c>
      <c r="AD945" s="264">
        <v>1.3399655999999999E-2</v>
      </c>
      <c r="AE945" s="264">
        <v>1.1867382E-5</v>
      </c>
      <c r="AF945" s="264">
        <v>3.2355209000000003E-2</v>
      </c>
      <c r="AG945" s="264">
        <v>2.0373871E-4</v>
      </c>
      <c r="AH945" s="264">
        <v>5.1920234000000003E-2</v>
      </c>
      <c r="AI945" s="264">
        <v>2.4106238E-4</v>
      </c>
      <c r="AJ945" s="264">
        <v>1.0302192E-4</v>
      </c>
      <c r="AK945" s="264">
        <v>9.4884536E-4</v>
      </c>
      <c r="AL945" s="264">
        <v>1.4109002E-5</v>
      </c>
      <c r="AM945" s="264">
        <v>3.9546394999999999E-8</v>
      </c>
      <c r="AN945" s="264">
        <v>3.1104745999999999E-2</v>
      </c>
      <c r="AO945" s="264">
        <v>1.0773130999999999E-3</v>
      </c>
      <c r="AP945" s="264">
        <v>4.8282446999999996E-3</v>
      </c>
      <c r="AQ945" s="264">
        <v>8.9215113000000001E-5</v>
      </c>
      <c r="AR945" s="264">
        <v>0.17900346</v>
      </c>
      <c r="AT945" s="193"/>
      <c r="AX945" s="206"/>
      <c r="BE945" s="315"/>
      <c r="BF945" s="315"/>
      <c r="BG945" s="315"/>
      <c r="BH945" s="315"/>
      <c r="BI945" s="315"/>
      <c r="BJ945" s="315"/>
      <c r="BK945" s="315"/>
    </row>
    <row r="946" spans="1:63" x14ac:dyDescent="0.25">
      <c r="A946" s="269">
        <v>1</v>
      </c>
      <c r="B946" s="190" t="s">
        <v>5770</v>
      </c>
      <c r="C946" s="264" t="s">
        <v>6968</v>
      </c>
      <c r="D946" s="264">
        <v>2.7908997000000002</v>
      </c>
      <c r="E946" s="264">
        <v>0.36963286000000001</v>
      </c>
      <c r="F946" s="264">
        <v>0.12016967000000001</v>
      </c>
      <c r="G946" s="264">
        <v>1.7755772E-2</v>
      </c>
      <c r="H946" s="264">
        <v>2.0050712999999999E-3</v>
      </c>
      <c r="I946" s="264">
        <v>1.1709526E-2</v>
      </c>
      <c r="J946" s="264">
        <v>2.1046121000000001E-2</v>
      </c>
      <c r="K946" s="264">
        <v>2.6294558000000001E-4</v>
      </c>
      <c r="L946" s="264">
        <v>2.2483178000000001</v>
      </c>
      <c r="M946" s="264">
        <v>0</v>
      </c>
      <c r="N946" s="264">
        <v>0</v>
      </c>
      <c r="O946" s="264">
        <v>0</v>
      </c>
      <c r="P946" s="265">
        <f t="shared" si="139"/>
        <v>2.7380211851851852</v>
      </c>
      <c r="Q946" s="266">
        <v>57.581685999999998</v>
      </c>
      <c r="R946" s="266">
        <v>47.801965000000003</v>
      </c>
      <c r="S946" s="266">
        <v>5.7511999999999999</v>
      </c>
      <c r="T946" s="266">
        <v>6.2874999999999997E-5</v>
      </c>
      <c r="U946" s="266">
        <v>3.1193</v>
      </c>
      <c r="V946" s="266">
        <v>9.6648100000000001E-2</v>
      </c>
      <c r="W946" s="266">
        <v>0.81250999999999995</v>
      </c>
      <c r="X946" s="267">
        <f t="shared" si="140"/>
        <v>0.31150872202005597</v>
      </c>
      <c r="Y946" s="267">
        <f t="shared" si="141"/>
        <v>0.11513567594449998</v>
      </c>
      <c r="Z946" s="267">
        <f t="shared" si="142"/>
        <v>7.6566245457555998E-2</v>
      </c>
      <c r="AA946" s="267">
        <f t="shared" si="143"/>
        <v>0.119806800618</v>
      </c>
      <c r="AB946" s="264">
        <v>7.5891868000000001E-2</v>
      </c>
      <c r="AC946" s="264">
        <v>1.9576441E-5</v>
      </c>
      <c r="AD946" s="264">
        <v>1.1178695000000001E-2</v>
      </c>
      <c r="AE946" s="264">
        <v>7.4043634999999999E-6</v>
      </c>
      <c r="AF946" s="264">
        <v>2.7860425000000001E-2</v>
      </c>
      <c r="AG946" s="264">
        <v>1.7770713999999999E-4</v>
      </c>
      <c r="AH946" s="264">
        <v>4.9667622000000002E-2</v>
      </c>
      <c r="AI946" s="264">
        <v>2.0036717000000001E-4</v>
      </c>
      <c r="AJ946" s="264">
        <v>8.8317152000000004E-5</v>
      </c>
      <c r="AK946" s="264">
        <v>6.9187831999999996E-4</v>
      </c>
      <c r="AL946" s="264">
        <v>1.1568398E-5</v>
      </c>
      <c r="AM946" s="264">
        <v>3.3167556E-8</v>
      </c>
      <c r="AN946" s="264">
        <v>2.3089697999999999E-2</v>
      </c>
      <c r="AO946" s="264">
        <v>8.0271254999999999E-4</v>
      </c>
      <c r="AP946" s="264">
        <v>2.0140486999999999E-3</v>
      </c>
      <c r="AQ946" s="264">
        <v>6.8250618000000003E-5</v>
      </c>
      <c r="AR946" s="264">
        <v>0.11973855</v>
      </c>
      <c r="AT946" s="193"/>
      <c r="BE946" s="315"/>
      <c r="BF946" s="315"/>
      <c r="BG946" s="315"/>
      <c r="BH946" s="315"/>
      <c r="BI946" s="315"/>
      <c r="BJ946" s="315"/>
      <c r="BK946" s="315"/>
    </row>
    <row r="947" spans="1:63" x14ac:dyDescent="0.25">
      <c r="A947" s="269">
        <v>1</v>
      </c>
      <c r="B947" s="190" t="s">
        <v>5770</v>
      </c>
      <c r="C947" s="264" t="s">
        <v>6962</v>
      </c>
      <c r="D947" s="264">
        <v>0.98433999999999999</v>
      </c>
      <c r="E947" s="264">
        <v>0</v>
      </c>
      <c r="F947" s="264">
        <v>0</v>
      </c>
      <c r="G947" s="264">
        <v>0</v>
      </c>
      <c r="H947" s="264">
        <v>0.98433999999999999</v>
      </c>
      <c r="I947" s="264">
        <v>0</v>
      </c>
      <c r="J947" s="264">
        <v>0</v>
      </c>
      <c r="K947" s="264">
        <v>0</v>
      </c>
      <c r="L947" s="264">
        <v>0</v>
      </c>
      <c r="M947" s="264">
        <v>0</v>
      </c>
      <c r="N947" s="264">
        <v>0</v>
      </c>
      <c r="O947" s="264">
        <v>0</v>
      </c>
      <c r="P947" s="265">
        <f t="shared" si="139"/>
        <v>0</v>
      </c>
      <c r="Q947" s="266">
        <v>0</v>
      </c>
      <c r="R947" s="266">
        <v>0</v>
      </c>
      <c r="S947" s="266">
        <v>0</v>
      </c>
      <c r="T947" s="266">
        <v>0</v>
      </c>
      <c r="U947" s="266">
        <v>0</v>
      </c>
      <c r="V947" s="266">
        <v>0</v>
      </c>
      <c r="W947" s="266">
        <v>0</v>
      </c>
      <c r="X947" s="267">
        <f t="shared" si="140"/>
        <v>1.4569585558528E-4</v>
      </c>
      <c r="Y947" s="267">
        <f t="shared" si="141"/>
        <v>1.4414399999999999E-4</v>
      </c>
      <c r="Z947" s="267">
        <f t="shared" si="142"/>
        <v>1.5518555852800001E-6</v>
      </c>
      <c r="AA947" s="267">
        <f t="shared" si="143"/>
        <v>0</v>
      </c>
      <c r="AB947" s="264">
        <v>0</v>
      </c>
      <c r="AC947" s="264">
        <v>0</v>
      </c>
      <c r="AD947" s="264">
        <v>0</v>
      </c>
      <c r="AE947" s="264">
        <v>1.4414399999999999E-4</v>
      </c>
      <c r="AF947" s="264">
        <v>0</v>
      </c>
      <c r="AG947" s="264">
        <v>0</v>
      </c>
      <c r="AH947" s="264">
        <v>0</v>
      </c>
      <c r="AI947" s="264">
        <v>0</v>
      </c>
      <c r="AJ947" s="264">
        <v>0</v>
      </c>
      <c r="AK947" s="264">
        <v>1.5503488E-6</v>
      </c>
      <c r="AL947" s="264">
        <v>1.3901888E-9</v>
      </c>
      <c r="AM947" s="264">
        <v>1.1659648E-10</v>
      </c>
      <c r="AN947" s="264">
        <v>0</v>
      </c>
      <c r="AO947" s="264">
        <v>0</v>
      </c>
      <c r="AP947" s="264">
        <v>0</v>
      </c>
      <c r="AQ947" s="264">
        <v>0</v>
      </c>
      <c r="AR947" s="264">
        <v>0</v>
      </c>
      <c r="AT947" s="193"/>
      <c r="BE947" s="315"/>
      <c r="BF947" s="315"/>
      <c r="BG947" s="315"/>
      <c r="BH947" s="315"/>
      <c r="BI947" s="315"/>
      <c r="BJ947" s="315"/>
      <c r="BK947" s="315"/>
    </row>
    <row r="948" spans="1:63" x14ac:dyDescent="0.25">
      <c r="A948" s="45" t="s">
        <v>471</v>
      </c>
      <c r="B948" s="45"/>
      <c r="P948" s="199"/>
      <c r="Q948" s="240"/>
      <c r="R948" s="99"/>
      <c r="S948" s="99"/>
      <c r="T948" s="99"/>
      <c r="U948" s="99"/>
      <c r="V948" s="99"/>
      <c r="W948" s="99"/>
      <c r="X948" s="258"/>
      <c r="Y948" s="258"/>
      <c r="Z948" s="258"/>
      <c r="AA948" s="258"/>
      <c r="AB948" s="258"/>
      <c r="AC948" s="258"/>
      <c r="AD948" s="258"/>
      <c r="AE948" s="258"/>
      <c r="AF948" s="258"/>
      <c r="AG948" s="258"/>
      <c r="AH948" s="258"/>
      <c r="AI948" s="258"/>
      <c r="AJ948" s="258"/>
      <c r="AK948" s="258"/>
      <c r="AL948" s="258"/>
      <c r="AM948" s="258"/>
      <c r="AN948" s="258"/>
      <c r="AO948" s="258"/>
      <c r="AP948" s="258"/>
      <c r="AQ948" s="258"/>
      <c r="AR948" s="258"/>
      <c r="AT948" s="193"/>
      <c r="BE948" s="315"/>
      <c r="BF948" s="315"/>
      <c r="BG948" s="315"/>
      <c r="BH948" s="315"/>
      <c r="BI948" s="315"/>
      <c r="BJ948" s="315"/>
      <c r="BK948" s="315"/>
    </row>
    <row r="949" spans="1:63" x14ac:dyDescent="0.25">
      <c r="A949" s="135">
        <v>1</v>
      </c>
      <c r="B949" s="184" t="s">
        <v>5770</v>
      </c>
      <c r="C949" s="48" t="s">
        <v>3065</v>
      </c>
      <c r="D949" s="223">
        <v>6.6055267999999999E-3</v>
      </c>
      <c r="E949" s="223">
        <v>2.2421614E-3</v>
      </c>
      <c r="F949" s="223">
        <v>9.0916577000000004E-4</v>
      </c>
      <c r="G949" s="223">
        <v>3.3148176000000003E-5</v>
      </c>
      <c r="H949" s="223">
        <v>1.8998651000000001E-5</v>
      </c>
      <c r="I949" s="223">
        <v>1.3359597E-4</v>
      </c>
      <c r="J949" s="223">
        <v>7.7492124999999998E-5</v>
      </c>
      <c r="K949" s="223">
        <v>7.2753260000000001E-7</v>
      </c>
      <c r="L949" s="223">
        <v>3.104157E-4</v>
      </c>
      <c r="M949" s="223">
        <v>2.2458500000000002E-3</v>
      </c>
      <c r="N949" s="223">
        <v>3.9715199999999997E-6</v>
      </c>
      <c r="O949" s="223">
        <v>6.3000000000000003E-4</v>
      </c>
      <c r="P949" s="227">
        <f>E949/0.135</f>
        <v>1.6608602962962963E-2</v>
      </c>
      <c r="Q949" s="238">
        <v>0.23770822999999999</v>
      </c>
      <c r="R949" s="117">
        <v>0.2241138</v>
      </c>
      <c r="S949" s="117">
        <v>1.1157837E-2</v>
      </c>
      <c r="T949" s="117">
        <v>2.5597602000000001E-7</v>
      </c>
      <c r="U949" s="117">
        <v>5.7724401000000005E-4</v>
      </c>
      <c r="V949" s="117">
        <v>1.8887088999999999E-4</v>
      </c>
      <c r="W949" s="117">
        <v>1.6702257E-3</v>
      </c>
      <c r="X949" s="257">
        <f>SUM(Y949:AA949)</f>
        <v>1.656767868329818E-3</v>
      </c>
      <c r="Y949" s="257">
        <f>SUM(AB949:AG949)</f>
        <v>7.2631739087599995E-4</v>
      </c>
      <c r="Z949" s="257">
        <f>SUM(AH949:AP949)</f>
        <v>3.6913033287381804E-4</v>
      </c>
      <c r="AA949" s="257">
        <f>SUM(AQ949:AR949)</f>
        <v>5.6132014458000002E-4</v>
      </c>
      <c r="AB949" s="257">
        <v>4.6038269000000002E-4</v>
      </c>
      <c r="AC949" s="257">
        <v>9.2409705999999997E-8</v>
      </c>
      <c r="AD949" s="257">
        <v>2.8678259000000001E-5</v>
      </c>
      <c r="AE949" s="257">
        <v>1.2041810000000001E-7</v>
      </c>
      <c r="AF949" s="257">
        <v>2.3668638E-4</v>
      </c>
      <c r="AG949" s="257">
        <v>3.5723407000000002E-7</v>
      </c>
      <c r="AH949" s="257">
        <v>3.0132396E-4</v>
      </c>
      <c r="AI949" s="257">
        <v>1.3394621999999999E-6</v>
      </c>
      <c r="AJ949" s="257">
        <v>2.5968061999999998E-7</v>
      </c>
      <c r="AK949" s="257">
        <v>4.3471997000000001E-7</v>
      </c>
      <c r="AL949" s="257">
        <v>2.9646752000000001E-8</v>
      </c>
      <c r="AM949" s="257">
        <v>9.9731818000000004E-11</v>
      </c>
      <c r="AN949" s="257">
        <v>2.6768156000000002E-6</v>
      </c>
      <c r="AO949" s="257">
        <v>2.3240307000000001E-5</v>
      </c>
      <c r="AP949" s="257">
        <v>3.9825640999999999E-5</v>
      </c>
      <c r="AQ949" s="257">
        <v>9.7646457999999993E-7</v>
      </c>
      <c r="AR949" s="257">
        <v>5.6034368000000003E-4</v>
      </c>
      <c r="AT949" s="193"/>
      <c r="BE949" s="315"/>
      <c r="BF949" s="315"/>
      <c r="BG949" s="315"/>
      <c r="BH949" s="315"/>
      <c r="BI949" s="315"/>
      <c r="BJ949" s="315"/>
      <c r="BK949" s="315"/>
    </row>
    <row r="950" spans="1:63" x14ac:dyDescent="0.25">
      <c r="A950" s="135">
        <v>1</v>
      </c>
      <c r="B950" s="184" t="s">
        <v>5770</v>
      </c>
      <c r="C950" s="48" t="s">
        <v>3066</v>
      </c>
      <c r="D950" s="223">
        <v>6.6015552999999999E-3</v>
      </c>
      <c r="E950" s="223">
        <v>2.2421614E-3</v>
      </c>
      <c r="F950" s="223">
        <v>9.0916577000000004E-4</v>
      </c>
      <c r="G950" s="223">
        <v>3.3148176000000003E-5</v>
      </c>
      <c r="H950" s="223">
        <v>1.8998651000000001E-5</v>
      </c>
      <c r="I950" s="223">
        <v>1.3359597E-4</v>
      </c>
      <c r="J950" s="223">
        <v>7.7492124999999998E-5</v>
      </c>
      <c r="K950" s="223">
        <v>7.2753260000000001E-7</v>
      </c>
      <c r="L950" s="223">
        <v>3.104157E-4</v>
      </c>
      <c r="M950" s="223">
        <v>2.2458500000000002E-3</v>
      </c>
      <c r="N950" s="223">
        <v>0</v>
      </c>
      <c r="O950" s="223">
        <v>6.3000000000000003E-4</v>
      </c>
      <c r="P950" s="227">
        <f>E950/0.135</f>
        <v>1.6608602962962963E-2</v>
      </c>
      <c r="Q950" s="238">
        <v>0.23770822999999999</v>
      </c>
      <c r="R950" s="117">
        <v>0.2241138</v>
      </c>
      <c r="S950" s="117">
        <v>1.1157837E-2</v>
      </c>
      <c r="T950" s="117">
        <v>2.5597602000000001E-7</v>
      </c>
      <c r="U950" s="117">
        <v>5.7724401000000005E-4</v>
      </c>
      <c r="V950" s="117">
        <v>1.8887088999999999E-4</v>
      </c>
      <c r="W950" s="117">
        <v>1.6702257E-3</v>
      </c>
      <c r="X950" s="257">
        <f>SUM(Y950:AA950)</f>
        <v>1.656767868329818E-3</v>
      </c>
      <c r="Y950" s="257">
        <f>SUM(AB950:AG950)</f>
        <v>7.2631739087599995E-4</v>
      </c>
      <c r="Z950" s="257">
        <f>SUM(AH950:AP950)</f>
        <v>3.6913033287381804E-4</v>
      </c>
      <c r="AA950" s="257">
        <f>SUM(AQ950:AR950)</f>
        <v>5.6132014458000002E-4</v>
      </c>
      <c r="AB950" s="257">
        <v>4.6038269000000002E-4</v>
      </c>
      <c r="AC950" s="257">
        <v>9.2409705999999997E-8</v>
      </c>
      <c r="AD950" s="257">
        <v>2.8678259000000001E-5</v>
      </c>
      <c r="AE950" s="257">
        <v>1.2041810000000001E-7</v>
      </c>
      <c r="AF950" s="257">
        <v>2.3668638E-4</v>
      </c>
      <c r="AG950" s="257">
        <v>3.5723407000000002E-7</v>
      </c>
      <c r="AH950" s="257">
        <v>3.0132396E-4</v>
      </c>
      <c r="AI950" s="257">
        <v>1.3394621999999999E-6</v>
      </c>
      <c r="AJ950" s="257">
        <v>2.5968061999999998E-7</v>
      </c>
      <c r="AK950" s="257">
        <v>4.3471997000000001E-7</v>
      </c>
      <c r="AL950" s="257">
        <v>2.9646752000000001E-8</v>
      </c>
      <c r="AM950" s="257">
        <v>9.9731818000000004E-11</v>
      </c>
      <c r="AN950" s="257">
        <v>2.6768156000000002E-6</v>
      </c>
      <c r="AO950" s="257">
        <v>2.3240307000000001E-5</v>
      </c>
      <c r="AP950" s="257">
        <v>3.9825640999999999E-5</v>
      </c>
      <c r="AQ950" s="257">
        <v>9.7646457999999993E-7</v>
      </c>
      <c r="AR950" s="257">
        <v>5.6034368000000003E-4</v>
      </c>
      <c r="AT950" s="193"/>
      <c r="AU950" s="193"/>
      <c r="AV950" s="193"/>
      <c r="AW950" s="193"/>
      <c r="AX950" s="193"/>
      <c r="AY950" s="193"/>
      <c r="AZ950" s="193"/>
      <c r="BA950" s="193"/>
      <c r="BB950" s="193"/>
      <c r="BC950" s="193"/>
      <c r="BD950" s="193"/>
      <c r="BE950" s="315"/>
      <c r="BF950" s="315"/>
      <c r="BG950" s="315"/>
      <c r="BH950" s="315"/>
      <c r="BI950" s="315"/>
      <c r="BJ950" s="315"/>
      <c r="BK950" s="315"/>
    </row>
    <row r="951" spans="1:63" x14ac:dyDescent="0.25">
      <c r="A951" s="45" t="s">
        <v>472</v>
      </c>
      <c r="B951" s="45"/>
      <c r="C951" s="9"/>
      <c r="D951" s="195"/>
      <c r="E951" s="195"/>
      <c r="F951" s="195"/>
      <c r="G951" s="195"/>
      <c r="H951" s="195"/>
      <c r="I951" s="195"/>
      <c r="J951" s="195"/>
      <c r="K951" s="195"/>
      <c r="L951" s="195"/>
      <c r="M951" s="195"/>
      <c r="N951" s="195"/>
      <c r="O951" s="195"/>
      <c r="P951" s="195"/>
      <c r="Q951" s="239"/>
      <c r="R951" s="97"/>
      <c r="S951" s="97"/>
      <c r="T951" s="97"/>
      <c r="U951" s="97"/>
      <c r="V951" s="97"/>
      <c r="W951" s="97"/>
      <c r="X951" s="259"/>
      <c r="Y951" s="259"/>
      <c r="Z951" s="259"/>
      <c r="AA951" s="258"/>
      <c r="AB951" s="258"/>
      <c r="AC951" s="258"/>
      <c r="AD951" s="258"/>
      <c r="AE951" s="258"/>
      <c r="AF951" s="258"/>
      <c r="AG951" s="258"/>
      <c r="AH951" s="258"/>
      <c r="AI951" s="258"/>
      <c r="AJ951" s="258"/>
      <c r="AK951" s="258"/>
      <c r="AL951" s="258"/>
      <c r="AM951" s="258"/>
      <c r="AN951" s="258"/>
      <c r="AO951" s="258"/>
      <c r="AP951" s="258"/>
      <c r="AQ951" s="258"/>
      <c r="AR951" s="258"/>
      <c r="AT951" s="193"/>
      <c r="AU951" s="193"/>
      <c r="AV951" s="193"/>
      <c r="AW951" s="193"/>
      <c r="AX951" s="193"/>
      <c r="AY951" s="193"/>
      <c r="AZ951" s="193"/>
      <c r="BA951" s="193"/>
      <c r="BB951" s="193"/>
      <c r="BC951" s="193"/>
      <c r="BD951" s="193"/>
      <c r="BE951" s="315"/>
      <c r="BF951" s="315"/>
      <c r="BG951" s="315"/>
      <c r="BH951" s="315"/>
      <c r="BI951" s="315"/>
      <c r="BJ951" s="315"/>
      <c r="BK951" s="315"/>
    </row>
    <row r="952" spans="1:63" x14ac:dyDescent="0.25">
      <c r="A952" s="9"/>
      <c r="B952" s="184" t="s">
        <v>5770</v>
      </c>
      <c r="C952" s="25" t="s">
        <v>1823</v>
      </c>
      <c r="D952" s="193">
        <v>9.0355716000000003E-2</v>
      </c>
      <c r="E952" s="193">
        <v>5.4706211999999997E-2</v>
      </c>
      <c r="F952" s="193">
        <v>2.0811107999999998E-2</v>
      </c>
      <c r="G952" s="193">
        <v>1.8894464000000001E-3</v>
      </c>
      <c r="H952" s="193">
        <v>7.6262510999999995E-4</v>
      </c>
      <c r="I952" s="193">
        <v>2.6753696000000001E-3</v>
      </c>
      <c r="J952" s="193">
        <v>6.4154655000000001E-3</v>
      </c>
      <c r="K952" s="193">
        <v>8.0759960000000003E-5</v>
      </c>
      <c r="L952" s="193">
        <v>3.0147289999999998E-3</v>
      </c>
      <c r="M952" s="193">
        <v>0</v>
      </c>
      <c r="N952" s="193">
        <v>0</v>
      </c>
      <c r="O952" s="193">
        <v>0</v>
      </c>
      <c r="P952" s="199">
        <f t="shared" ref="P952:P959" si="144">E952/0.135</f>
        <v>0.40523119999999996</v>
      </c>
      <c r="Q952" s="240">
        <v>27.079214</v>
      </c>
      <c r="R952" s="99">
        <v>25.942917999999999</v>
      </c>
      <c r="S952" s="99">
        <v>0.96779199999999999</v>
      </c>
      <c r="T952" s="99">
        <v>2.569E-5</v>
      </c>
      <c r="U952" s="99">
        <v>4.2544999999999999E-2</v>
      </c>
      <c r="V952" s="99">
        <v>1.5312920000000001E-2</v>
      </c>
      <c r="W952" s="99">
        <v>0.11062</v>
      </c>
      <c r="X952" s="241">
        <f t="shared" ref="X952:X959" si="145">SUM(Y952:AA952)</f>
        <v>9.1676312825485495E-2</v>
      </c>
      <c r="Y952" s="241">
        <f t="shared" ref="Y952:Y959" si="146">SUM(AB952:AG952)</f>
        <v>1.6846226584E-2</v>
      </c>
      <c r="Z952" s="241">
        <f t="shared" ref="Z952:Z959" si="147">SUM(AH952:AP952)</f>
        <v>9.954647964185501E-3</v>
      </c>
      <c r="AA952" s="241">
        <f t="shared" ref="AA952:AA959" si="148">SUM(AQ952:AR952)</f>
        <v>6.4875438277299996E-2</v>
      </c>
      <c r="AB952" s="258">
        <v>1.1232542E-2</v>
      </c>
      <c r="AC952" s="258">
        <v>1.0037182E-5</v>
      </c>
      <c r="AD952" s="258">
        <v>1.5723422000000001E-3</v>
      </c>
      <c r="AE952" s="258">
        <v>3.2403448E-5</v>
      </c>
      <c r="AF952" s="258">
        <v>3.9723314999999997E-3</v>
      </c>
      <c r="AG952" s="258">
        <v>2.6570254E-5</v>
      </c>
      <c r="AH952" s="258">
        <v>7.3511710000000001E-3</v>
      </c>
      <c r="AI952" s="258">
        <v>3.4665344000000002E-5</v>
      </c>
      <c r="AJ952" s="258">
        <v>1.2365288000000001E-5</v>
      </c>
      <c r="AK952" s="258">
        <v>3.5228395999999999E-5</v>
      </c>
      <c r="AL952" s="258">
        <v>1.6024697000000001E-6</v>
      </c>
      <c r="AM952" s="258">
        <v>5.1044854999999998E-9</v>
      </c>
      <c r="AN952" s="258">
        <v>9.1817642000000002E-5</v>
      </c>
      <c r="AO952" s="258">
        <v>1.1808482000000001E-4</v>
      </c>
      <c r="AP952" s="258">
        <v>2.3097079000000001E-3</v>
      </c>
      <c r="AQ952" s="258">
        <v>7.5442773000000002E-6</v>
      </c>
      <c r="AR952" s="258">
        <v>6.4867893999999995E-2</v>
      </c>
      <c r="AT952" s="193"/>
      <c r="AU952" s="193"/>
      <c r="AV952" s="193"/>
      <c r="AW952" s="193"/>
      <c r="AX952" s="193"/>
      <c r="AY952" s="193"/>
      <c r="AZ952" s="193"/>
      <c r="BA952" s="193"/>
      <c r="BB952" s="193"/>
      <c r="BC952" s="193"/>
      <c r="BD952" s="193"/>
      <c r="BE952" s="315"/>
      <c r="BF952" s="315"/>
      <c r="BG952" s="315"/>
      <c r="BH952" s="315"/>
      <c r="BI952" s="315"/>
      <c r="BJ952" s="315"/>
      <c r="BK952" s="315"/>
    </row>
    <row r="953" spans="1:63" x14ac:dyDescent="0.25">
      <c r="A953" s="9"/>
      <c r="B953" s="184" t="s">
        <v>5770</v>
      </c>
      <c r="C953" s="25" t="s">
        <v>1822</v>
      </c>
      <c r="D953" s="193">
        <v>0.13639245</v>
      </c>
      <c r="E953" s="193">
        <v>7.6907337000000006E-2</v>
      </c>
      <c r="F953" s="193">
        <v>3.9448873000000002E-2</v>
      </c>
      <c r="G953" s="193">
        <v>2.3723507999999999E-3</v>
      </c>
      <c r="H953" s="193">
        <v>1.1337439000000001E-3</v>
      </c>
      <c r="I953" s="193">
        <v>4.4501228999999998E-3</v>
      </c>
      <c r="J953" s="193">
        <v>8.6669950999999999E-3</v>
      </c>
      <c r="K953" s="193">
        <v>6.5669664999999997E-5</v>
      </c>
      <c r="L953" s="193">
        <v>3.3473550999999998E-3</v>
      </c>
      <c r="M953" s="193">
        <v>0</v>
      </c>
      <c r="N953" s="193">
        <v>0</v>
      </c>
      <c r="O953" s="193">
        <v>0</v>
      </c>
      <c r="P953" s="199">
        <f t="shared" si="144"/>
        <v>0.56968397777777779</v>
      </c>
      <c r="Q953" s="240">
        <v>54.543833999999997</v>
      </c>
      <c r="R953" s="99">
        <v>53.672348</v>
      </c>
      <c r="S953" s="99">
        <v>0.73505600000000004</v>
      </c>
      <c r="T953" s="99">
        <v>6.3485999999999995E-5</v>
      </c>
      <c r="U953" s="99">
        <v>3.1320000000000001E-2</v>
      </c>
      <c r="V953" s="99">
        <v>1.3440789999999999E-2</v>
      </c>
      <c r="W953" s="99">
        <v>9.1606000000000007E-2</v>
      </c>
      <c r="X953" s="241">
        <f t="shared" si="145"/>
        <v>0.17554766937412691</v>
      </c>
      <c r="Y953" s="241">
        <f t="shared" si="146"/>
        <v>2.4822455377599997E-2</v>
      </c>
      <c r="Z953" s="241">
        <f t="shared" si="147"/>
        <v>1.6550106976926899E-2</v>
      </c>
      <c r="AA953" s="241">
        <f t="shared" si="148"/>
        <v>0.1341751070196</v>
      </c>
      <c r="AB953" s="258">
        <v>1.5791442999999999E-2</v>
      </c>
      <c r="AC953" s="258">
        <v>2.4115710000000001E-5</v>
      </c>
      <c r="AD953" s="258">
        <v>1.7656620999999999E-3</v>
      </c>
      <c r="AE953" s="258">
        <v>3.8704845999999997E-6</v>
      </c>
      <c r="AF953" s="258">
        <v>7.2139294000000001E-3</v>
      </c>
      <c r="AG953" s="258">
        <v>2.3434683000000001E-5</v>
      </c>
      <c r="AH953" s="258">
        <v>1.0334925E-2</v>
      </c>
      <c r="AI953" s="258">
        <v>6.5928834999999994E-5</v>
      </c>
      <c r="AJ953" s="258">
        <v>1.0478865999999999E-5</v>
      </c>
      <c r="AK953" s="258">
        <v>7.8339131999999998E-5</v>
      </c>
      <c r="AL953" s="258">
        <v>2.0142874E-6</v>
      </c>
      <c r="AM953" s="258">
        <v>6.8695269000000002E-9</v>
      </c>
      <c r="AN953" s="258">
        <v>7.4190806999999994E-5</v>
      </c>
      <c r="AO953" s="258">
        <v>2.3070898E-4</v>
      </c>
      <c r="AP953" s="258">
        <v>5.7535141999999996E-3</v>
      </c>
      <c r="AQ953" s="258">
        <v>8.6870196E-6</v>
      </c>
      <c r="AR953" s="258">
        <v>0.13416642000000001</v>
      </c>
      <c r="AT953" s="193"/>
      <c r="AU953" s="193"/>
      <c r="AV953" s="193"/>
      <c r="AW953" s="193"/>
      <c r="AX953" s="193"/>
      <c r="AY953" s="193"/>
      <c r="AZ953" s="193"/>
      <c r="BA953" s="193"/>
      <c r="BB953" s="193"/>
      <c r="BC953" s="193"/>
      <c r="BD953" s="193"/>
      <c r="BE953" s="315"/>
      <c r="BF953" s="315"/>
      <c r="BG953" s="315"/>
      <c r="BH953" s="315"/>
      <c r="BI953" s="315"/>
      <c r="BJ953" s="315"/>
      <c r="BK953" s="315"/>
    </row>
    <row r="954" spans="1:63" x14ac:dyDescent="0.25">
      <c r="A954" s="43"/>
      <c r="B954" s="184" t="s">
        <v>5770</v>
      </c>
      <c r="C954" s="25" t="s">
        <v>6453</v>
      </c>
      <c r="D954" s="193">
        <v>0.40315795999999998</v>
      </c>
      <c r="E954" s="193">
        <v>0.1908405</v>
      </c>
      <c r="F954" s="193">
        <v>6.2476531000000002E-2</v>
      </c>
      <c r="G954" s="193">
        <v>9.3623633000000008E-3</v>
      </c>
      <c r="H954" s="193">
        <v>2.350577E-3</v>
      </c>
      <c r="I954" s="193">
        <v>1.4001779000000001E-2</v>
      </c>
      <c r="J954" s="193">
        <v>1.0132367999999999E-2</v>
      </c>
      <c r="K954" s="193">
        <v>2.9847488999999998E-4</v>
      </c>
      <c r="L954" s="193">
        <v>0.11369537</v>
      </c>
      <c r="M954" s="193">
        <v>0</v>
      </c>
      <c r="N954" s="193">
        <v>0</v>
      </c>
      <c r="O954" s="193">
        <v>0</v>
      </c>
      <c r="P954" s="199">
        <f t="shared" si="144"/>
        <v>1.4136333333333333</v>
      </c>
      <c r="Q954" s="240">
        <v>54.088476999999997</v>
      </c>
      <c r="R954" s="99">
        <v>46.611911999999997</v>
      </c>
      <c r="S954" s="99">
        <v>4.8602959999999999</v>
      </c>
      <c r="T954" s="99">
        <v>8.2927000000000001E-5</v>
      </c>
      <c r="U954" s="99">
        <v>0.19968</v>
      </c>
      <c r="V954" s="99">
        <v>5.9906229999999998E-2</v>
      </c>
      <c r="W954" s="99">
        <v>2.3565999999999998</v>
      </c>
      <c r="X954" s="241">
        <f t="shared" si="145"/>
        <v>0.21218984345106601</v>
      </c>
      <c r="Y954" s="241">
        <f t="shared" si="146"/>
        <v>6.422295900290001E-2</v>
      </c>
      <c r="Z954" s="241">
        <f t="shared" si="147"/>
        <v>3.1364729203165999E-2</v>
      </c>
      <c r="AA954" s="241">
        <f t="shared" si="148"/>
        <v>0.11660215524500001</v>
      </c>
      <c r="AB954" s="258">
        <v>3.9170970999999999E-2</v>
      </c>
      <c r="AC954" s="258">
        <v>1.8887021000000001E-5</v>
      </c>
      <c r="AD954" s="258">
        <v>9.8682079000000002E-3</v>
      </c>
      <c r="AE954" s="258">
        <v>4.6358818999999999E-6</v>
      </c>
      <c r="AF954" s="258">
        <v>1.5006182999999999E-2</v>
      </c>
      <c r="AG954" s="258">
        <v>1.5407419999999999E-4</v>
      </c>
      <c r="AH954" s="258">
        <v>2.5645438E-2</v>
      </c>
      <c r="AI954" s="258">
        <v>1.0292266999999999E-4</v>
      </c>
      <c r="AJ954" s="258">
        <v>7.5120328999999999E-5</v>
      </c>
      <c r="AK954" s="258">
        <v>8.1719945999999996E-5</v>
      </c>
      <c r="AL954" s="258">
        <v>9.5800385000000001E-6</v>
      </c>
      <c r="AM954" s="258">
        <v>3.0759665999999998E-8</v>
      </c>
      <c r="AN954" s="258">
        <v>6.2505703000000003E-4</v>
      </c>
      <c r="AO954" s="258">
        <v>4.3195073000000002E-4</v>
      </c>
      <c r="AP954" s="258">
        <v>4.3929097000000002E-3</v>
      </c>
      <c r="AQ954" s="258">
        <v>4.9335244999999998E-5</v>
      </c>
      <c r="AR954" s="258">
        <v>0.11655282</v>
      </c>
      <c r="AT954" s="193"/>
      <c r="AU954" s="193"/>
      <c r="AV954" s="193"/>
      <c r="AW954" s="193"/>
      <c r="AX954" s="193"/>
      <c r="AY954" s="193"/>
      <c r="AZ954" s="193"/>
      <c r="BA954" s="193"/>
      <c r="BB954" s="193"/>
      <c r="BC954" s="193"/>
      <c r="BD954" s="193"/>
      <c r="BE954" s="315"/>
      <c r="BF954" s="315"/>
      <c r="BG954" s="315"/>
      <c r="BH954" s="315"/>
      <c r="BI954" s="315"/>
      <c r="BJ954" s="315"/>
      <c r="BK954" s="315"/>
    </row>
    <row r="955" spans="1:63" x14ac:dyDescent="0.25">
      <c r="A955" s="43"/>
      <c r="B955" s="184" t="s">
        <v>5770</v>
      </c>
      <c r="C955" s="25" t="s">
        <v>6452</v>
      </c>
      <c r="D955" s="193">
        <v>0.15987346</v>
      </c>
      <c r="E955" s="193">
        <v>8.8314773999999999E-2</v>
      </c>
      <c r="F955" s="193">
        <v>3.9148988000000003E-2</v>
      </c>
      <c r="G955" s="193">
        <v>5.1511587999999997E-3</v>
      </c>
      <c r="H955" s="193">
        <v>8.9571047000000005E-4</v>
      </c>
      <c r="I955" s="193">
        <v>5.7726846000000004E-3</v>
      </c>
      <c r="J955" s="193">
        <v>7.3777234999999998E-3</v>
      </c>
      <c r="K955" s="193">
        <v>6.1086699000000003E-5</v>
      </c>
      <c r="L955" s="193">
        <v>1.3151337000000001E-2</v>
      </c>
      <c r="M955" s="193">
        <v>0</v>
      </c>
      <c r="N955" s="193">
        <v>0</v>
      </c>
      <c r="O955" s="193">
        <v>0</v>
      </c>
      <c r="P955" s="199">
        <f t="shared" si="144"/>
        <v>0.65418351111111106</v>
      </c>
      <c r="Q955" s="240">
        <v>43.999305999999997</v>
      </c>
      <c r="R955" s="99">
        <v>40.833629000000002</v>
      </c>
      <c r="S955" s="99">
        <v>2.632504</v>
      </c>
      <c r="T955" s="99">
        <v>4.7568000000000003E-5</v>
      </c>
      <c r="U955" s="99">
        <v>0.13674</v>
      </c>
      <c r="V955" s="99">
        <v>4.8185159999999998E-2</v>
      </c>
      <c r="W955" s="99">
        <v>0.34820000000000001</v>
      </c>
      <c r="X955" s="241">
        <f t="shared" si="145"/>
        <v>0.15025937623722899</v>
      </c>
      <c r="Y955" s="241">
        <f t="shared" si="146"/>
        <v>3.1219057678300001E-2</v>
      </c>
      <c r="Z955" s="241">
        <f t="shared" si="147"/>
        <v>1.6926288805928998E-2</v>
      </c>
      <c r="AA955" s="241">
        <f t="shared" si="148"/>
        <v>0.10211402975299999</v>
      </c>
      <c r="AB955" s="258">
        <v>1.8132760000000001E-2</v>
      </c>
      <c r="AC955" s="258">
        <v>1.7505767000000001E-5</v>
      </c>
      <c r="AD955" s="258">
        <v>5.2990371E-3</v>
      </c>
      <c r="AE955" s="258">
        <v>3.3231532999999998E-6</v>
      </c>
      <c r="AF955" s="258">
        <v>7.6825985000000003E-3</v>
      </c>
      <c r="AG955" s="258">
        <v>8.3833158000000001E-5</v>
      </c>
      <c r="AH955" s="258">
        <v>1.1867539E-2</v>
      </c>
      <c r="AI955" s="258">
        <v>6.5067534E-5</v>
      </c>
      <c r="AJ955" s="258">
        <v>3.8277108999999998E-5</v>
      </c>
      <c r="AK955" s="258">
        <v>6.4652231000000002E-5</v>
      </c>
      <c r="AL955" s="258">
        <v>4.5050843999999996E-6</v>
      </c>
      <c r="AM955" s="258">
        <v>1.4527529E-8</v>
      </c>
      <c r="AN955" s="258">
        <v>4.1267742999999998E-4</v>
      </c>
      <c r="AO955" s="258">
        <v>2.7719159000000001E-4</v>
      </c>
      <c r="AP955" s="258">
        <v>4.1963642999999998E-3</v>
      </c>
      <c r="AQ955" s="258">
        <v>3.2009752999999998E-5</v>
      </c>
      <c r="AR955" s="258">
        <v>0.10208202</v>
      </c>
      <c r="AT955" s="193"/>
      <c r="AU955" s="193"/>
      <c r="AV955" s="193"/>
      <c r="AW955" s="193"/>
      <c r="AX955" s="193"/>
      <c r="AY955" s="193"/>
      <c r="AZ955" s="193"/>
      <c r="BA955" s="193"/>
      <c r="BB955" s="193"/>
      <c r="BC955" s="193"/>
      <c r="BD955" s="193"/>
      <c r="BE955" s="315"/>
      <c r="BF955" s="315"/>
      <c r="BG955" s="315"/>
      <c r="BH955" s="315"/>
      <c r="BI955" s="315"/>
      <c r="BJ955" s="315"/>
      <c r="BK955" s="315"/>
    </row>
    <row r="956" spans="1:63" x14ac:dyDescent="0.25">
      <c r="A956" s="9"/>
      <c r="B956" s="184" t="s">
        <v>5770</v>
      </c>
      <c r="C956" s="25" t="s">
        <v>4667</v>
      </c>
      <c r="D956" s="193">
        <v>0.24659539</v>
      </c>
      <c r="E956" s="193">
        <v>0.15711710000000001</v>
      </c>
      <c r="F956" s="193">
        <v>4.6315845000000001E-2</v>
      </c>
      <c r="G956" s="193">
        <v>1.1585751E-2</v>
      </c>
      <c r="H956" s="193">
        <v>1.0416223E-3</v>
      </c>
      <c r="I956" s="193">
        <v>7.3180258999999996E-3</v>
      </c>
      <c r="J956" s="193">
        <v>7.9214711000000007E-3</v>
      </c>
      <c r="K956" s="193">
        <v>1.0004919E-4</v>
      </c>
      <c r="L956" s="193">
        <v>1.5195534E-2</v>
      </c>
      <c r="M956" s="193">
        <v>0</v>
      </c>
      <c r="N956" s="193">
        <v>0</v>
      </c>
      <c r="O956" s="193">
        <v>0</v>
      </c>
      <c r="P956" s="199">
        <f t="shared" si="144"/>
        <v>1.1638303703703703</v>
      </c>
      <c r="Q956" s="240">
        <v>53.657120999999997</v>
      </c>
      <c r="R956" s="99">
        <v>47.477367000000001</v>
      </c>
      <c r="S956" s="99">
        <v>5.1747920000000001</v>
      </c>
      <c r="T956" s="99">
        <v>6.5666000000000005E-5</v>
      </c>
      <c r="U956" s="99">
        <v>0.32247999999999999</v>
      </c>
      <c r="V956" s="99">
        <v>0.17075660000000001</v>
      </c>
      <c r="W956" s="99">
        <v>0.51166</v>
      </c>
      <c r="X956" s="241">
        <f t="shared" si="145"/>
        <v>0.198017561844542</v>
      </c>
      <c r="Y956" s="241">
        <f t="shared" si="146"/>
        <v>5.1938104922600002E-2</v>
      </c>
      <c r="Z956" s="241">
        <f t="shared" si="147"/>
        <v>2.7326883633941999E-2</v>
      </c>
      <c r="AA956" s="241">
        <f t="shared" si="148"/>
        <v>0.118752573288</v>
      </c>
      <c r="AB956" s="258">
        <v>3.2257996999999997E-2</v>
      </c>
      <c r="AC956" s="258">
        <v>1.8694983999999999E-5</v>
      </c>
      <c r="AD956" s="258">
        <v>1.0222583E-2</v>
      </c>
      <c r="AE956" s="258">
        <v>3.9078685999999999E-6</v>
      </c>
      <c r="AF956" s="258">
        <v>9.2824614000000007E-3</v>
      </c>
      <c r="AG956" s="258">
        <v>1.5246066999999999E-4</v>
      </c>
      <c r="AH956" s="258">
        <v>2.1112433999999999E-2</v>
      </c>
      <c r="AI956" s="258">
        <v>7.6483754999999998E-5</v>
      </c>
      <c r="AJ956" s="258">
        <v>9.5450813000000007E-5</v>
      </c>
      <c r="AK956" s="258">
        <v>7.3386852000000002E-5</v>
      </c>
      <c r="AL956" s="258">
        <v>9.1879426000000001E-6</v>
      </c>
      <c r="AM956" s="258">
        <v>2.8481341999999999E-8</v>
      </c>
      <c r="AN956" s="258">
        <v>9.4646080000000004E-4</v>
      </c>
      <c r="AO956" s="258">
        <v>5.0640359000000002E-4</v>
      </c>
      <c r="AP956" s="258">
        <v>4.5070474000000003E-3</v>
      </c>
      <c r="AQ956" s="258">
        <v>3.7563288000000001E-5</v>
      </c>
      <c r="AR956" s="258">
        <v>0.11871501</v>
      </c>
      <c r="AT956" s="193"/>
      <c r="AU956" s="193"/>
      <c r="AV956" s="193"/>
      <c r="AW956" s="193"/>
      <c r="AX956" s="193"/>
      <c r="AY956" s="193"/>
      <c r="AZ956" s="193"/>
      <c r="BA956" s="193"/>
      <c r="BB956" s="193"/>
      <c r="BC956" s="193"/>
      <c r="BD956" s="193"/>
      <c r="BE956" s="315"/>
      <c r="BF956" s="315"/>
      <c r="BG956" s="315"/>
      <c r="BH956" s="315"/>
      <c r="BI956" s="315"/>
      <c r="BJ956" s="315"/>
      <c r="BK956" s="315"/>
    </row>
    <row r="957" spans="1:63" x14ac:dyDescent="0.25">
      <c r="A957" s="9"/>
      <c r="B957" s="184" t="s">
        <v>5770</v>
      </c>
      <c r="C957" s="25" t="s">
        <v>4666</v>
      </c>
      <c r="D957" s="193">
        <v>0.18743786000000001</v>
      </c>
      <c r="E957" s="193">
        <v>0.11124015</v>
      </c>
      <c r="F957" s="193">
        <v>3.9614325999999998E-2</v>
      </c>
      <c r="G957" s="193">
        <v>5.5620130999999998E-3</v>
      </c>
      <c r="H957" s="193">
        <v>9.5823095999999998E-4</v>
      </c>
      <c r="I957" s="193">
        <v>6.8680564999999997E-3</v>
      </c>
      <c r="J957" s="193">
        <v>7.1231269000000003E-3</v>
      </c>
      <c r="K957" s="193">
        <v>2.1189861E-4</v>
      </c>
      <c r="L957" s="193">
        <v>1.5860059999999999E-2</v>
      </c>
      <c r="M957" s="193">
        <v>0</v>
      </c>
      <c r="N957" s="193">
        <v>0</v>
      </c>
      <c r="O957" s="193">
        <v>0</v>
      </c>
      <c r="P957" s="199">
        <f t="shared" si="144"/>
        <v>0.82400111111111107</v>
      </c>
      <c r="Q957" s="240">
        <v>44.997748000000001</v>
      </c>
      <c r="R957" s="99">
        <v>41.107374</v>
      </c>
      <c r="S957" s="99">
        <v>3.19116</v>
      </c>
      <c r="T957" s="99">
        <v>5.8078000000000002E-5</v>
      </c>
      <c r="U957" s="99">
        <v>0.22453000000000001</v>
      </c>
      <c r="V957" s="99">
        <v>5.3646079999999999E-2</v>
      </c>
      <c r="W957" s="99">
        <v>0.42098000000000002</v>
      </c>
      <c r="X957" s="241">
        <f t="shared" si="145"/>
        <v>0.159140873671579</v>
      </c>
      <c r="Y957" s="241">
        <f t="shared" si="146"/>
        <v>3.6647680717900005E-2</v>
      </c>
      <c r="Z957" s="241">
        <f t="shared" si="147"/>
        <v>1.9676513404678998E-2</v>
      </c>
      <c r="AA957" s="241">
        <f t="shared" si="148"/>
        <v>0.10281667954900001</v>
      </c>
      <c r="AB957" s="258">
        <v>2.2839544E-2</v>
      </c>
      <c r="AC957" s="258">
        <v>1.6497661E-5</v>
      </c>
      <c r="AD957" s="258">
        <v>5.6239836999999997E-3</v>
      </c>
      <c r="AE957" s="258">
        <v>3.4518229000000002E-6</v>
      </c>
      <c r="AF957" s="258">
        <v>8.0707454000000008E-3</v>
      </c>
      <c r="AG957" s="258">
        <v>9.3458134000000005E-5</v>
      </c>
      <c r="AH957" s="258">
        <v>1.4947925000000001E-2</v>
      </c>
      <c r="AI957" s="258">
        <v>6.5617232E-5</v>
      </c>
      <c r="AJ957" s="258">
        <v>4.3090738999999997E-5</v>
      </c>
      <c r="AK957" s="258">
        <v>5.7770340999999997E-5</v>
      </c>
      <c r="AL957" s="258">
        <v>5.0399916E-6</v>
      </c>
      <c r="AM957" s="258">
        <v>1.5961078999999999E-8</v>
      </c>
      <c r="AN957" s="258">
        <v>7.0520193E-4</v>
      </c>
      <c r="AO957" s="258">
        <v>2.8077981000000001E-4</v>
      </c>
      <c r="AP957" s="258">
        <v>3.5710723999999999E-3</v>
      </c>
      <c r="AQ957" s="258">
        <v>3.6039549E-5</v>
      </c>
      <c r="AR957" s="258">
        <v>0.10278064000000001</v>
      </c>
      <c r="AT957" s="193"/>
      <c r="AU957" s="193"/>
      <c r="AV957" s="193"/>
      <c r="AW957" s="193"/>
      <c r="AX957" s="193"/>
      <c r="AY957" s="193"/>
      <c r="AZ957" s="193"/>
      <c r="BA957" s="193"/>
      <c r="BB957" s="193"/>
      <c r="BC957" s="193"/>
      <c r="BD957" s="193"/>
      <c r="BE957" s="315"/>
      <c r="BF957" s="315"/>
      <c r="BG957" s="315"/>
      <c r="BH957" s="315"/>
      <c r="BI957" s="315"/>
      <c r="BJ957" s="315"/>
      <c r="BK957" s="315"/>
    </row>
    <row r="958" spans="1:63" x14ac:dyDescent="0.25">
      <c r="A958" s="9"/>
      <c r="B958" s="184" t="s">
        <v>5770</v>
      </c>
      <c r="C958" s="25" t="s">
        <v>4154</v>
      </c>
      <c r="D958" s="193">
        <v>0.39504653000000001</v>
      </c>
      <c r="E958" s="193">
        <v>0.26297453999999998</v>
      </c>
      <c r="F958" s="193">
        <v>6.9083804999999998E-2</v>
      </c>
      <c r="G958" s="193">
        <v>7.0548440000000002E-3</v>
      </c>
      <c r="H958" s="193">
        <v>3.7388717000000002E-3</v>
      </c>
      <c r="I958" s="193">
        <v>9.9705520000000006E-3</v>
      </c>
      <c r="J958" s="193">
        <v>1.5077848E-2</v>
      </c>
      <c r="K958" s="193">
        <v>5.7956708999999998E-4</v>
      </c>
      <c r="L958" s="193">
        <v>2.6566501999999999E-2</v>
      </c>
      <c r="M958" s="193">
        <v>0</v>
      </c>
      <c r="N958" s="193">
        <v>0</v>
      </c>
      <c r="O958" s="193">
        <v>0</v>
      </c>
      <c r="P958" s="199">
        <f t="shared" si="144"/>
        <v>1.9479595555555553</v>
      </c>
      <c r="Q958" s="240">
        <v>87.42595</v>
      </c>
      <c r="R958" s="99">
        <v>82.269171</v>
      </c>
      <c r="S958" s="99">
        <v>4.3394399999999997</v>
      </c>
      <c r="T958" s="99">
        <v>5.2680999999999999E-5</v>
      </c>
      <c r="U958" s="99">
        <v>0.25629000000000002</v>
      </c>
      <c r="V958" s="99">
        <v>5.6496640000000001E-2</v>
      </c>
      <c r="W958" s="99">
        <v>0.50449999999999995</v>
      </c>
      <c r="X958" s="241">
        <f t="shared" si="145"/>
        <v>0.32318901590913901</v>
      </c>
      <c r="Y958" s="241">
        <f t="shared" si="146"/>
        <v>7.6127931962000003E-2</v>
      </c>
      <c r="Z958" s="241">
        <f t="shared" si="147"/>
        <v>4.1145680544139009E-2</v>
      </c>
      <c r="AA958" s="241">
        <f t="shared" si="148"/>
        <v>0.20591540340299999</v>
      </c>
      <c r="AB958" s="258">
        <v>5.3994971000000003E-2</v>
      </c>
      <c r="AC958" s="258">
        <v>2.2698042999999999E-5</v>
      </c>
      <c r="AD958" s="258">
        <v>7.7560616999999997E-3</v>
      </c>
      <c r="AE958" s="258">
        <v>1.8702160000000001E-4</v>
      </c>
      <c r="AF958" s="258">
        <v>1.4068548E-2</v>
      </c>
      <c r="AG958" s="258">
        <v>9.8631619000000005E-5</v>
      </c>
      <c r="AH958" s="258">
        <v>3.5336375000000003E-2</v>
      </c>
      <c r="AI958" s="258">
        <v>1.1478084E-4</v>
      </c>
      <c r="AJ958" s="258">
        <v>5.3169603999999998E-5</v>
      </c>
      <c r="AK958" s="258">
        <v>8.9035903999999997E-5</v>
      </c>
      <c r="AL958" s="258">
        <v>6.8988868999999996E-6</v>
      </c>
      <c r="AM958" s="258">
        <v>2.1209239000000002E-8</v>
      </c>
      <c r="AN958" s="258">
        <v>7.5944322000000004E-4</v>
      </c>
      <c r="AO958" s="258">
        <v>4.1715378E-4</v>
      </c>
      <c r="AP958" s="258">
        <v>4.3688021000000002E-3</v>
      </c>
      <c r="AQ958" s="258">
        <v>6.3273403000000005E-5</v>
      </c>
      <c r="AR958" s="258">
        <v>0.20585212999999999</v>
      </c>
      <c r="AT958" s="193"/>
      <c r="AU958" s="193"/>
      <c r="AV958" s="193"/>
      <c r="AW958" s="193"/>
      <c r="AX958" s="193"/>
      <c r="AY958" s="193"/>
      <c r="AZ958" s="193"/>
      <c r="BA958" s="193"/>
      <c r="BB958" s="193"/>
      <c r="BC958" s="193"/>
      <c r="BD958" s="193"/>
      <c r="BE958" s="315"/>
      <c r="BF958" s="315"/>
      <c r="BG958" s="315"/>
      <c r="BH958" s="315"/>
      <c r="BI958" s="315"/>
      <c r="BJ958" s="315"/>
      <c r="BK958" s="315"/>
    </row>
    <row r="959" spans="1:63" x14ac:dyDescent="0.25">
      <c r="A959" s="43"/>
      <c r="B959" s="184" t="s">
        <v>5770</v>
      </c>
      <c r="C959" s="25" t="s">
        <v>4153</v>
      </c>
      <c r="D959" s="193">
        <v>0.47194594000000001</v>
      </c>
      <c r="E959" s="193">
        <v>0.20649487999999999</v>
      </c>
      <c r="F959" s="193">
        <v>6.667497E-2</v>
      </c>
      <c r="G959" s="193">
        <v>8.2825313999999994E-3</v>
      </c>
      <c r="H959" s="193">
        <v>2.0648554000000001E-3</v>
      </c>
      <c r="I959" s="193">
        <v>1.4887948E-2</v>
      </c>
      <c r="J959" s="193">
        <v>1.3253417E-2</v>
      </c>
      <c r="K959" s="193">
        <v>2.8969930999999999E-4</v>
      </c>
      <c r="L959" s="193">
        <v>0.15999764</v>
      </c>
      <c r="M959" s="193">
        <v>0</v>
      </c>
      <c r="N959" s="193">
        <v>0</v>
      </c>
      <c r="O959" s="193">
        <v>0</v>
      </c>
      <c r="P959" s="199">
        <f t="shared" si="144"/>
        <v>1.5295917037037035</v>
      </c>
      <c r="Q959" s="240">
        <v>29.378395999999999</v>
      </c>
      <c r="R959" s="99">
        <v>23.259056999999999</v>
      </c>
      <c r="S959" s="99">
        <v>4.8191360000000003</v>
      </c>
      <c r="T959" s="99">
        <v>5.3939999999999999E-4</v>
      </c>
      <c r="U959" s="99">
        <v>0.56013999999999997</v>
      </c>
      <c r="V959" s="99">
        <v>6.168394E-2</v>
      </c>
      <c r="W959" s="99">
        <v>0.67784</v>
      </c>
      <c r="X959" s="241">
        <f t="shared" si="145"/>
        <v>0.15699422549216399</v>
      </c>
      <c r="Y959" s="241">
        <f t="shared" si="146"/>
        <v>6.6298050511399989E-2</v>
      </c>
      <c r="Z959" s="241">
        <f t="shared" si="147"/>
        <v>3.1134653680763996E-2</v>
      </c>
      <c r="AA959" s="241">
        <f t="shared" si="148"/>
        <v>5.9561521299999996E-2</v>
      </c>
      <c r="AB959" s="258">
        <v>4.2390139E-2</v>
      </c>
      <c r="AC959" s="258">
        <v>6.8818985000000002E-6</v>
      </c>
      <c r="AD959" s="258">
        <v>7.8895769000000004E-3</v>
      </c>
      <c r="AE959" s="258">
        <v>3.7310129000000001E-6</v>
      </c>
      <c r="AF959" s="258">
        <v>1.5898689000000001E-2</v>
      </c>
      <c r="AG959" s="258">
        <v>1.090327E-4</v>
      </c>
      <c r="AH959" s="258">
        <v>2.7740175999999998E-2</v>
      </c>
      <c r="AI959" s="258">
        <v>1.1220545E-4</v>
      </c>
      <c r="AJ959" s="258">
        <v>6.7838585000000004E-5</v>
      </c>
      <c r="AK959" s="258">
        <v>5.5604045000000001E-5</v>
      </c>
      <c r="AL959" s="258">
        <v>8.0494977999999994E-6</v>
      </c>
      <c r="AM959" s="258">
        <v>2.1292963999999999E-8</v>
      </c>
      <c r="AN959" s="258">
        <v>1.3258562000000001E-3</v>
      </c>
      <c r="AO959" s="258">
        <v>6.1546390999999995E-4</v>
      </c>
      <c r="AP959" s="258">
        <v>1.2094387E-3</v>
      </c>
      <c r="AQ959" s="258">
        <v>1.3047873000000001E-3</v>
      </c>
      <c r="AR959" s="258">
        <v>5.8256733999999998E-2</v>
      </c>
      <c r="AT959" s="193"/>
      <c r="AU959" s="193"/>
      <c r="AV959" s="193"/>
      <c r="AW959" s="193"/>
      <c r="AX959" s="193"/>
      <c r="AY959" s="193"/>
      <c r="AZ959" s="193"/>
      <c r="BA959" s="193"/>
      <c r="BB959" s="193"/>
      <c r="BC959" s="193"/>
      <c r="BD959" s="193"/>
      <c r="BE959" s="315"/>
      <c r="BF959" s="315"/>
      <c r="BG959" s="315"/>
      <c r="BH959" s="315"/>
      <c r="BI959" s="315"/>
      <c r="BJ959" s="315"/>
      <c r="BK959" s="315"/>
    </row>
    <row r="960" spans="1:63" x14ac:dyDescent="0.25">
      <c r="A960" s="45" t="s">
        <v>473</v>
      </c>
      <c r="B960" s="45"/>
      <c r="C960" s="9"/>
      <c r="D960" s="195"/>
      <c r="E960" s="195"/>
      <c r="F960" s="195"/>
      <c r="G960" s="195"/>
      <c r="H960" s="195"/>
      <c r="I960" s="195"/>
      <c r="J960" s="195"/>
      <c r="K960" s="195"/>
      <c r="L960" s="195"/>
      <c r="M960" s="195"/>
      <c r="N960" s="195"/>
      <c r="O960" s="195"/>
      <c r="P960" s="195"/>
      <c r="Q960" s="239"/>
      <c r="R960" s="97"/>
      <c r="S960" s="97"/>
      <c r="T960" s="97"/>
      <c r="U960" s="97"/>
      <c r="V960" s="97"/>
      <c r="W960" s="97"/>
      <c r="X960" s="259"/>
      <c r="Y960" s="259"/>
      <c r="Z960" s="259"/>
      <c r="AA960" s="258"/>
      <c r="AB960" s="258"/>
      <c r="AC960" s="258"/>
      <c r="AD960" s="258"/>
      <c r="AE960" s="258"/>
      <c r="AF960" s="258"/>
      <c r="AG960" s="258"/>
      <c r="AH960" s="258"/>
      <c r="AI960" s="258"/>
      <c r="AJ960" s="258"/>
      <c r="AK960" s="258"/>
      <c r="AL960" s="258"/>
      <c r="AM960" s="258"/>
      <c r="AN960" s="258"/>
      <c r="AO960" s="258"/>
      <c r="AP960" s="258"/>
      <c r="AQ960" s="258"/>
      <c r="AR960" s="258"/>
      <c r="AT960" s="193"/>
      <c r="AU960" s="193"/>
      <c r="AV960" s="193"/>
      <c r="AW960" s="193"/>
      <c r="AX960" s="193"/>
      <c r="AY960" s="193"/>
      <c r="AZ960" s="193"/>
      <c r="BA960" s="193"/>
      <c r="BB960" s="193"/>
      <c r="BC960" s="193"/>
      <c r="BD960" s="193"/>
      <c r="BE960" s="315"/>
      <c r="BF960" s="315"/>
      <c r="BG960" s="315"/>
      <c r="BH960" s="315"/>
      <c r="BI960" s="315"/>
      <c r="BJ960" s="315"/>
      <c r="BK960" s="315"/>
    </row>
    <row r="961" spans="1:63" x14ac:dyDescent="0.25">
      <c r="A961" s="9"/>
      <c r="B961" s="185" t="s">
        <v>1264</v>
      </c>
      <c r="C961" s="25" t="s">
        <v>2117</v>
      </c>
      <c r="D961" s="193">
        <v>13.367322</v>
      </c>
      <c r="E961" s="193">
        <v>4.1172557999999997</v>
      </c>
      <c r="F961" s="193">
        <v>4.5370726000000001</v>
      </c>
      <c r="G961" s="193">
        <v>0.25771812999999999</v>
      </c>
      <c r="H961" s="193">
        <v>7.0635622999999995E-2</v>
      </c>
      <c r="I961" s="193">
        <v>0.35925499</v>
      </c>
      <c r="J961" s="193">
        <v>0.61416402999999997</v>
      </c>
      <c r="K961" s="193">
        <v>1.4788847000000001E-2</v>
      </c>
      <c r="L961" s="193">
        <v>3.3964317999999998</v>
      </c>
      <c r="M961" s="193">
        <v>0</v>
      </c>
      <c r="N961" s="193">
        <v>0</v>
      </c>
      <c r="O961" s="193">
        <v>0</v>
      </c>
      <c r="P961" s="199">
        <f t="shared" ref="P961:P993" si="149">E961/0.135</f>
        <v>30.498191111111108</v>
      </c>
      <c r="Q961" s="240">
        <v>538.23987999999997</v>
      </c>
      <c r="R961" s="99">
        <v>430.57855000000001</v>
      </c>
      <c r="S961" s="99">
        <v>78.192800000000005</v>
      </c>
      <c r="T961" s="99">
        <v>1.1421999999999999E-3</v>
      </c>
      <c r="U961" s="99">
        <v>7.8442999999999996</v>
      </c>
      <c r="V961" s="99">
        <v>0.88808699999999996</v>
      </c>
      <c r="W961" s="99">
        <v>20.734999999999999</v>
      </c>
      <c r="X961" s="241">
        <f t="shared" ref="X961:X993" si="150">SUM(Y961:AA961)</f>
        <v>3.9915596921223004</v>
      </c>
      <c r="Y961" s="241">
        <f t="shared" ref="Y961:Y993" si="151">SUM(AB961:AG961)</f>
        <v>2.2569744493790003</v>
      </c>
      <c r="Z961" s="241">
        <f t="shared" ref="Z961:Z993" si="152">SUM(AH961:AP961)</f>
        <v>0.64882560124330002</v>
      </c>
      <c r="AA961" s="241">
        <f t="shared" ref="AA961:AA993" si="153">SUM(AQ961:AR961)</f>
        <v>1.0857596415000001</v>
      </c>
      <c r="AB961" s="258">
        <v>0.84536422</v>
      </c>
      <c r="AC961" s="258">
        <v>1.329367E-4</v>
      </c>
      <c r="AD961" s="258">
        <v>0.51725321999999996</v>
      </c>
      <c r="AE961" s="258">
        <v>8.1420279E-5</v>
      </c>
      <c r="AF961" s="258">
        <v>0.89171856000000005</v>
      </c>
      <c r="AG961" s="258">
        <v>2.4240923999999998E-3</v>
      </c>
      <c r="AH961" s="258">
        <v>0.55328275000000005</v>
      </c>
      <c r="AI961" s="258">
        <v>8.2566570000000006E-3</v>
      </c>
      <c r="AJ961" s="258">
        <v>2.2732793000000001E-3</v>
      </c>
      <c r="AK961" s="258">
        <v>2.3417961999999998E-3</v>
      </c>
      <c r="AL961" s="258">
        <v>3.1111091999999998E-4</v>
      </c>
      <c r="AM961" s="258">
        <v>1.1288232999999999E-6</v>
      </c>
      <c r="AN961" s="258">
        <v>3.9955218000000001E-2</v>
      </c>
      <c r="AO961" s="258">
        <v>1.8797060000000001E-2</v>
      </c>
      <c r="AP961" s="258">
        <v>2.3606601000000001E-2</v>
      </c>
      <c r="AQ961" s="258">
        <v>7.4208414999999998E-3</v>
      </c>
      <c r="AR961" s="258">
        <v>1.0783388</v>
      </c>
      <c r="AT961" s="193"/>
      <c r="AU961" s="193"/>
      <c r="AV961" s="193"/>
      <c r="AW961" s="193"/>
      <c r="AX961" s="193"/>
      <c r="AY961" s="193"/>
      <c r="AZ961" s="193"/>
      <c r="BA961" s="193"/>
      <c r="BB961" s="193"/>
      <c r="BC961" s="193"/>
      <c r="BD961" s="193"/>
      <c r="BE961" s="315"/>
      <c r="BF961" s="315"/>
      <c r="BG961" s="315"/>
      <c r="BH961" s="315"/>
      <c r="BI961" s="315"/>
      <c r="BJ961" s="315"/>
      <c r="BK961" s="315"/>
    </row>
    <row r="962" spans="1:63" x14ac:dyDescent="0.25">
      <c r="A962" s="43"/>
      <c r="B962" s="185" t="s">
        <v>1264</v>
      </c>
      <c r="C962" s="25" t="s">
        <v>4290</v>
      </c>
      <c r="D962" s="193">
        <v>0.70614279000000002</v>
      </c>
      <c r="E962" s="193">
        <v>0.23184466000000001</v>
      </c>
      <c r="F962" s="193">
        <v>0.25208497000000002</v>
      </c>
      <c r="G962" s="193">
        <v>1.4864964E-2</v>
      </c>
      <c r="H962" s="193">
        <v>2.8173830000000001E-3</v>
      </c>
      <c r="I962" s="193">
        <v>1.6373577E-2</v>
      </c>
      <c r="J962" s="193">
        <v>3.0828438E-2</v>
      </c>
      <c r="K962" s="193">
        <v>1.1924711000000001E-3</v>
      </c>
      <c r="L962" s="193">
        <v>0.15613632</v>
      </c>
      <c r="M962" s="193">
        <v>0</v>
      </c>
      <c r="N962" s="193">
        <v>0</v>
      </c>
      <c r="O962" s="193">
        <v>0</v>
      </c>
      <c r="P962" s="199">
        <f t="shared" si="149"/>
        <v>1.7173678518518518</v>
      </c>
      <c r="Q962" s="240">
        <v>32.163635999999997</v>
      </c>
      <c r="R962" s="99">
        <v>25.219977</v>
      </c>
      <c r="S962" s="99">
        <v>5.4090400000000001</v>
      </c>
      <c r="T962" s="99">
        <v>1.9604999999999999E-5</v>
      </c>
      <c r="U962" s="99">
        <v>0.32263999999999998</v>
      </c>
      <c r="V962" s="99">
        <v>9.0758900000000003E-2</v>
      </c>
      <c r="W962" s="99">
        <v>1.1212</v>
      </c>
      <c r="X962" s="241">
        <f t="shared" si="150"/>
        <v>0.21802918720721304</v>
      </c>
      <c r="Y962" s="241">
        <f t="shared" si="151"/>
        <v>0.1197040578956</v>
      </c>
      <c r="Z962" s="241">
        <f t="shared" si="152"/>
        <v>3.4875515181613005E-2</v>
      </c>
      <c r="AA962" s="241">
        <f t="shared" si="153"/>
        <v>6.3449614130000012E-2</v>
      </c>
      <c r="AB962" s="258">
        <v>4.7602729000000003E-2</v>
      </c>
      <c r="AC962" s="258">
        <v>7.3713308999999999E-6</v>
      </c>
      <c r="AD962" s="258">
        <v>2.6021270999999999E-2</v>
      </c>
      <c r="AE962" s="258">
        <v>4.1669147000000002E-6</v>
      </c>
      <c r="AF962" s="258">
        <v>4.5898301000000002E-2</v>
      </c>
      <c r="AG962" s="258">
        <v>1.7021865000000001E-4</v>
      </c>
      <c r="AH962" s="258">
        <v>3.1155539999999999E-2</v>
      </c>
      <c r="AI962" s="258">
        <v>4.5897268999999999E-4</v>
      </c>
      <c r="AJ962" s="258">
        <v>1.3189017000000001E-4</v>
      </c>
      <c r="AK962" s="258">
        <v>1.2308088E-4</v>
      </c>
      <c r="AL962" s="258">
        <v>1.5680337000000001E-5</v>
      </c>
      <c r="AM962" s="258">
        <v>5.7764613E-8</v>
      </c>
      <c r="AN962" s="258">
        <v>1.307395E-3</v>
      </c>
      <c r="AO962" s="258">
        <v>6.4051253999999999E-4</v>
      </c>
      <c r="AP962" s="258">
        <v>1.0423857999999999E-3</v>
      </c>
      <c r="AQ962" s="258">
        <v>2.9005813000000002E-4</v>
      </c>
      <c r="AR962" s="258">
        <v>6.3159556000000006E-2</v>
      </c>
      <c r="AT962" s="193"/>
      <c r="AU962" s="193"/>
      <c r="AV962" s="193"/>
      <c r="AW962" s="193"/>
      <c r="AX962" s="193"/>
      <c r="AY962" s="193"/>
      <c r="AZ962" s="193"/>
      <c r="BA962" s="193"/>
      <c r="BB962" s="193"/>
      <c r="BC962" s="193"/>
      <c r="BD962" s="193"/>
      <c r="BE962" s="315"/>
      <c r="BF962" s="315"/>
      <c r="BG962" s="315"/>
      <c r="BH962" s="315"/>
      <c r="BI962" s="315"/>
      <c r="BJ962" s="315"/>
      <c r="BK962" s="315"/>
    </row>
    <row r="963" spans="1:63" x14ac:dyDescent="0.25">
      <c r="A963" s="43"/>
      <c r="B963" s="185" t="s">
        <v>1264</v>
      </c>
      <c r="C963" s="25" t="s">
        <v>4289</v>
      </c>
      <c r="D963" s="193">
        <v>0.23641635999999999</v>
      </c>
      <c r="E963" s="193">
        <v>0.16716684000000001</v>
      </c>
      <c r="F963" s="193">
        <v>3.8069215000000003E-2</v>
      </c>
      <c r="G963" s="193">
        <v>8.8657552000000004E-3</v>
      </c>
      <c r="H963" s="193">
        <v>5.7178313999999995E-4</v>
      </c>
      <c r="I963" s="193">
        <v>7.9356124E-3</v>
      </c>
      <c r="J963" s="193">
        <v>3.6539588E-3</v>
      </c>
      <c r="K963" s="193">
        <v>1.5354402E-3</v>
      </c>
      <c r="L963" s="193">
        <v>8.6177614999999996E-3</v>
      </c>
      <c r="M963" s="193">
        <v>0</v>
      </c>
      <c r="N963" s="193">
        <v>0</v>
      </c>
      <c r="O963" s="193">
        <v>0</v>
      </c>
      <c r="P963" s="199">
        <f t="shared" si="149"/>
        <v>1.238272888888889</v>
      </c>
      <c r="Q963" s="240">
        <v>31.890093</v>
      </c>
      <c r="R963" s="99">
        <v>20.368527</v>
      </c>
      <c r="S963" s="99">
        <v>5.9359999999999999</v>
      </c>
      <c r="T963" s="99">
        <v>1.1587E-4</v>
      </c>
      <c r="U963" s="99">
        <v>4.7167000000000003</v>
      </c>
      <c r="V963" s="99">
        <v>0.10824979999999999</v>
      </c>
      <c r="W963" s="99">
        <v>0.76049999999999995</v>
      </c>
      <c r="X963" s="241">
        <f t="shared" si="150"/>
        <v>0.15198289472041598</v>
      </c>
      <c r="Y963" s="241">
        <f t="shared" si="151"/>
        <v>5.1477359574499996E-2</v>
      </c>
      <c r="Z963" s="241">
        <f t="shared" si="152"/>
        <v>4.9507131045915996E-2</v>
      </c>
      <c r="AA963" s="241">
        <f t="shared" si="153"/>
        <v>5.0998404099999999E-2</v>
      </c>
      <c r="AB963" s="258">
        <v>3.4318622999999999E-2</v>
      </c>
      <c r="AC963" s="258">
        <v>4.1013699999999998E-6</v>
      </c>
      <c r="AD963" s="258">
        <v>8.8614732000000009E-3</v>
      </c>
      <c r="AE963" s="258">
        <v>2.4227044999999999E-6</v>
      </c>
      <c r="AF963" s="258">
        <v>8.1066040999999995E-3</v>
      </c>
      <c r="AG963" s="258">
        <v>1.841352E-4</v>
      </c>
      <c r="AH963" s="258">
        <v>2.2461167000000001E-2</v>
      </c>
      <c r="AI963" s="258">
        <v>6.2074135000000005E-5</v>
      </c>
      <c r="AJ963" s="258">
        <v>7.6746451E-5</v>
      </c>
      <c r="AK963" s="258">
        <v>5.1273645E-5</v>
      </c>
      <c r="AL963" s="258">
        <v>7.2312556000000004E-6</v>
      </c>
      <c r="AM963" s="258">
        <v>2.3089316000000001E-8</v>
      </c>
      <c r="AN963" s="258">
        <v>2.4597634E-2</v>
      </c>
      <c r="AO963" s="258">
        <v>9.4033756999999996E-4</v>
      </c>
      <c r="AP963" s="258">
        <v>1.3106439000000001E-3</v>
      </c>
      <c r="AQ963" s="258">
        <v>2.4951099999999999E-5</v>
      </c>
      <c r="AR963" s="258">
        <v>5.0973453000000002E-2</v>
      </c>
      <c r="AT963" s="193"/>
      <c r="AU963" s="193"/>
      <c r="AV963" s="193"/>
      <c r="AW963" s="193"/>
      <c r="AX963" s="193"/>
      <c r="AY963" s="193"/>
      <c r="AZ963" s="193"/>
      <c r="BA963" s="193"/>
      <c r="BB963" s="193"/>
      <c r="BC963" s="193"/>
      <c r="BD963" s="193"/>
      <c r="BE963" s="315"/>
      <c r="BF963" s="315"/>
      <c r="BG963" s="315"/>
      <c r="BH963" s="315"/>
      <c r="BI963" s="315"/>
      <c r="BJ963" s="315"/>
      <c r="BK963" s="315"/>
    </row>
    <row r="964" spans="1:63" x14ac:dyDescent="0.25">
      <c r="A964" s="9"/>
      <c r="B964" s="185" t="s">
        <v>1264</v>
      </c>
      <c r="C964" s="25" t="s">
        <v>3413</v>
      </c>
      <c r="D964" s="193">
        <v>5.7571823000000001E-2</v>
      </c>
      <c r="E964" s="193">
        <v>4.0898601999999999E-2</v>
      </c>
      <c r="F964" s="193">
        <v>9.2096781000000003E-3</v>
      </c>
      <c r="G964" s="193">
        <v>2.1669737999999998E-3</v>
      </c>
      <c r="H964" s="193">
        <v>1.3666120000000001E-4</v>
      </c>
      <c r="I964" s="193">
        <v>1.8782598E-3</v>
      </c>
      <c r="J964" s="193">
        <v>8.7127483000000005E-4</v>
      </c>
      <c r="K964" s="193">
        <v>3.8274567999999998E-4</v>
      </c>
      <c r="L964" s="193">
        <v>2.0276282000000001E-3</v>
      </c>
      <c r="M964" s="193">
        <v>0</v>
      </c>
      <c r="N964" s="193">
        <v>0</v>
      </c>
      <c r="O964" s="193">
        <v>0</v>
      </c>
      <c r="P964" s="199">
        <f t="shared" si="149"/>
        <v>0.30295260740740737</v>
      </c>
      <c r="Q964" s="240">
        <v>7.6219694000000002</v>
      </c>
      <c r="R964" s="99">
        <v>4.9994214000000001</v>
      </c>
      <c r="S964" s="99">
        <v>1.458016</v>
      </c>
      <c r="T964" s="99">
        <v>2.3649E-5</v>
      </c>
      <c r="U964" s="99">
        <v>0.95479999999999998</v>
      </c>
      <c r="V964" s="99">
        <v>2.655826E-2</v>
      </c>
      <c r="W964" s="99">
        <v>0.18315000000000001</v>
      </c>
      <c r="X964" s="241">
        <f t="shared" si="150"/>
        <v>3.60164894464369E-2</v>
      </c>
      <c r="Y964" s="241">
        <f t="shared" si="151"/>
        <v>1.2519575482029999E-2</v>
      </c>
      <c r="Z964" s="241">
        <f t="shared" si="152"/>
        <v>1.0978630082306901E-2</v>
      </c>
      <c r="AA964" s="241">
        <f t="shared" si="153"/>
        <v>1.2518283882100001E-2</v>
      </c>
      <c r="AB964" s="258">
        <v>8.3964519000000008E-3</v>
      </c>
      <c r="AC964" s="258">
        <v>9.9234072999999995E-7</v>
      </c>
      <c r="AD964" s="258">
        <v>2.1272830999999998E-3</v>
      </c>
      <c r="AE964" s="258">
        <v>5.8068729999999999E-7</v>
      </c>
      <c r="AF964" s="258">
        <v>1.9490512999999999E-3</v>
      </c>
      <c r="AG964" s="258">
        <v>4.5216153999999997E-5</v>
      </c>
      <c r="AH964" s="258">
        <v>5.4953878999999999E-3</v>
      </c>
      <c r="AI964" s="258">
        <v>1.5025479E-5</v>
      </c>
      <c r="AJ964" s="258">
        <v>1.8807597000000001E-5</v>
      </c>
      <c r="AK964" s="258">
        <v>1.2202264999999999E-5</v>
      </c>
      <c r="AL964" s="258">
        <v>1.7589941999999999E-6</v>
      </c>
      <c r="AM964" s="258">
        <v>5.6271068999999999E-9</v>
      </c>
      <c r="AN964" s="258">
        <v>4.9435262999999998E-3</v>
      </c>
      <c r="AO964" s="258">
        <v>1.9834972999999999E-4</v>
      </c>
      <c r="AP964" s="258">
        <v>2.9356618999999999E-4</v>
      </c>
      <c r="AQ964" s="258">
        <v>5.8998820999999999E-6</v>
      </c>
      <c r="AR964" s="258">
        <v>1.2512384E-2</v>
      </c>
      <c r="AT964" s="193"/>
      <c r="AU964" s="193"/>
      <c r="AV964" s="193"/>
      <c r="AW964" s="193"/>
      <c r="AX964" s="193"/>
      <c r="AY964" s="193"/>
      <c r="AZ964" s="193"/>
      <c r="BA964" s="193"/>
      <c r="BB964" s="193"/>
      <c r="BC964" s="193"/>
      <c r="BD964" s="193"/>
      <c r="BE964" s="315"/>
      <c r="BF964" s="315"/>
      <c r="BG964" s="315"/>
      <c r="BH964" s="315"/>
      <c r="BI964" s="315"/>
      <c r="BJ964" s="315"/>
      <c r="BK964" s="315"/>
    </row>
    <row r="965" spans="1:63" x14ac:dyDescent="0.25">
      <c r="A965" s="9"/>
      <c r="B965" s="185" t="s">
        <v>1264</v>
      </c>
      <c r="C965" s="25" t="s">
        <v>4662</v>
      </c>
      <c r="D965" s="193">
        <v>6.8602591000000004E-2</v>
      </c>
      <c r="E965" s="193">
        <v>4.9772723999999997E-2</v>
      </c>
      <c r="F965" s="193">
        <v>1.0641289E-2</v>
      </c>
      <c r="G965" s="193">
        <v>2.6263304000000002E-3</v>
      </c>
      <c r="H965" s="193">
        <v>1.4874543999999999E-4</v>
      </c>
      <c r="I965" s="193">
        <v>1.9417587E-3</v>
      </c>
      <c r="J965" s="193">
        <v>9.3688164000000002E-4</v>
      </c>
      <c r="K965" s="193">
        <v>5.0451162000000004E-4</v>
      </c>
      <c r="L965" s="193">
        <v>2.0303498000000001E-3</v>
      </c>
      <c r="M965" s="193">
        <v>0</v>
      </c>
      <c r="N965" s="193">
        <v>0</v>
      </c>
      <c r="O965" s="193">
        <v>0</v>
      </c>
      <c r="P965" s="199">
        <f t="shared" si="149"/>
        <v>0.36868684444444438</v>
      </c>
      <c r="Q965" s="240">
        <v>8.2939419000000001</v>
      </c>
      <c r="R965" s="99">
        <v>6.1720306999999996</v>
      </c>
      <c r="S965" s="99">
        <v>1.8056639999999999</v>
      </c>
      <c r="T965" s="99">
        <v>3.1686E-6</v>
      </c>
      <c r="U965" s="99">
        <v>7.6483999999999996E-2</v>
      </c>
      <c r="V965" s="99">
        <v>3.2720050000000001E-2</v>
      </c>
      <c r="W965" s="99">
        <v>0.20704</v>
      </c>
      <c r="X965" s="241">
        <f t="shared" si="150"/>
        <v>3.7473364323761998E-2</v>
      </c>
      <c r="Y965" s="241">
        <f t="shared" si="151"/>
        <v>1.4830437713659998E-2</v>
      </c>
      <c r="Z965" s="241">
        <f t="shared" si="152"/>
        <v>7.1840771222020016E-3</v>
      </c>
      <c r="AA965" s="241">
        <f t="shared" si="153"/>
        <v>1.54588494879E-2</v>
      </c>
      <c r="AB965" s="258">
        <v>1.0219104999999999E-2</v>
      </c>
      <c r="AC965" s="258">
        <v>1.1472485999999999E-6</v>
      </c>
      <c r="AD965" s="258">
        <v>2.3680738999999999E-3</v>
      </c>
      <c r="AE965" s="258">
        <v>6.4111606000000001E-7</v>
      </c>
      <c r="AF965" s="258">
        <v>2.1855426000000002E-3</v>
      </c>
      <c r="AG965" s="258">
        <v>5.5927848999999997E-5</v>
      </c>
      <c r="AH965" s="258">
        <v>6.6883009000000002E-3</v>
      </c>
      <c r="AI965" s="258">
        <v>1.7408334E-5</v>
      </c>
      <c r="AJ965" s="258">
        <v>2.3063045999999998E-5</v>
      </c>
      <c r="AK965" s="258">
        <v>1.2986372999999999E-5</v>
      </c>
      <c r="AL965" s="258">
        <v>2.0858079999999998E-6</v>
      </c>
      <c r="AM965" s="258">
        <v>6.7312019999999999E-9</v>
      </c>
      <c r="AN965" s="258">
        <v>1.6044443999999999E-4</v>
      </c>
      <c r="AO965" s="258">
        <v>6.8745649999999998E-5</v>
      </c>
      <c r="AP965" s="258">
        <v>2.1103583999999999E-4</v>
      </c>
      <c r="AQ965" s="258">
        <v>6.0804879000000002E-6</v>
      </c>
      <c r="AR965" s="258">
        <v>1.5452769E-2</v>
      </c>
      <c r="AT965" s="193"/>
      <c r="AU965" s="193"/>
      <c r="AV965" s="193"/>
      <c r="AW965" s="193"/>
      <c r="AX965" s="193"/>
      <c r="AY965" s="193"/>
      <c r="AZ965" s="193"/>
      <c r="BA965" s="193"/>
      <c r="BB965" s="193"/>
      <c r="BC965" s="193"/>
      <c r="BD965" s="193"/>
      <c r="BE965" s="315"/>
      <c r="BF965" s="315"/>
      <c r="BG965" s="315"/>
      <c r="BH965" s="315"/>
      <c r="BI965" s="315"/>
      <c r="BJ965" s="315"/>
      <c r="BK965" s="315"/>
    </row>
    <row r="966" spans="1:63" x14ac:dyDescent="0.25">
      <c r="A966" s="9"/>
      <c r="B966" s="185" t="s">
        <v>1264</v>
      </c>
      <c r="C966" s="25" t="s">
        <v>4661</v>
      </c>
      <c r="D966" s="193">
        <v>0.46154390000000001</v>
      </c>
      <c r="E966" s="193">
        <v>0.11810806</v>
      </c>
      <c r="F966" s="193">
        <v>0.18755190999999999</v>
      </c>
      <c r="G966" s="193">
        <v>8.4304858E-3</v>
      </c>
      <c r="H966" s="193">
        <v>1.6070221000000001E-3</v>
      </c>
      <c r="I966" s="193">
        <v>9.3539694999999999E-3</v>
      </c>
      <c r="J966" s="193">
        <v>2.2341353000000001E-2</v>
      </c>
      <c r="K966" s="193">
        <v>3.5910436999999999E-4</v>
      </c>
      <c r="L966" s="193">
        <v>0.11379199</v>
      </c>
      <c r="M966" s="193">
        <v>0</v>
      </c>
      <c r="N966" s="193">
        <v>0</v>
      </c>
      <c r="O966" s="193">
        <v>0</v>
      </c>
      <c r="P966" s="199">
        <f t="shared" si="149"/>
        <v>0.8748745185185185</v>
      </c>
      <c r="Q966" s="240">
        <v>15.29157</v>
      </c>
      <c r="R966" s="99">
        <v>12.207642999999999</v>
      </c>
      <c r="S966" s="99">
        <v>2.2097039999999999</v>
      </c>
      <c r="T966" s="99">
        <v>2.6855999999999998E-5</v>
      </c>
      <c r="U966" s="99">
        <v>0.18623000000000001</v>
      </c>
      <c r="V966" s="99">
        <v>3.3955730000000003E-2</v>
      </c>
      <c r="W966" s="99">
        <v>0.65400999999999998</v>
      </c>
      <c r="X966" s="241">
        <f t="shared" si="150"/>
        <v>0.12359276521379001</v>
      </c>
      <c r="Y966" s="241">
        <f t="shared" si="151"/>
        <v>7.4421856168699993E-2</v>
      </c>
      <c r="Z966" s="241">
        <f t="shared" si="152"/>
        <v>1.8396004565090003E-2</v>
      </c>
      <c r="AA966" s="241">
        <f t="shared" si="153"/>
        <v>3.077490448E-2</v>
      </c>
      <c r="AB966" s="258">
        <v>2.4250352999999999E-2</v>
      </c>
      <c r="AC966" s="258">
        <v>4.5067841000000001E-6</v>
      </c>
      <c r="AD966" s="258">
        <v>1.7584586999999999E-2</v>
      </c>
      <c r="AE966" s="258">
        <v>2.3736665999999998E-6</v>
      </c>
      <c r="AF966" s="258">
        <v>3.2509781000000001E-2</v>
      </c>
      <c r="AG966" s="258">
        <v>7.0254717999999999E-5</v>
      </c>
      <c r="AH966" s="258">
        <v>1.5871710000000001E-2</v>
      </c>
      <c r="AI966" s="258">
        <v>3.4426668000000002E-4</v>
      </c>
      <c r="AJ966" s="258">
        <v>7.5150927000000006E-5</v>
      </c>
      <c r="AK966" s="258">
        <v>8.176461E-5</v>
      </c>
      <c r="AL966" s="258">
        <v>9.3880981000000003E-6</v>
      </c>
      <c r="AM966" s="258">
        <v>3.621999E-8</v>
      </c>
      <c r="AN966" s="258">
        <v>9.3431109000000003E-4</v>
      </c>
      <c r="AO966" s="258">
        <v>4.5491938000000003E-4</v>
      </c>
      <c r="AP966" s="258">
        <v>6.2445755999999996E-4</v>
      </c>
      <c r="AQ966" s="258">
        <v>1.9740748000000001E-4</v>
      </c>
      <c r="AR966" s="258">
        <v>3.0577496999999999E-2</v>
      </c>
      <c r="AT966" s="193"/>
      <c r="AU966" s="193"/>
      <c r="AV966" s="193"/>
      <c r="AW966" s="193"/>
      <c r="AX966" s="193"/>
      <c r="AY966" s="193"/>
      <c r="AZ966" s="193"/>
      <c r="BA966" s="193"/>
      <c r="BB966" s="193"/>
      <c r="BC966" s="193"/>
      <c r="BD966" s="193"/>
      <c r="BE966" s="315"/>
      <c r="BF966" s="315"/>
      <c r="BG966" s="315"/>
      <c r="BH966" s="315"/>
      <c r="BI966" s="315"/>
      <c r="BJ966" s="315"/>
      <c r="BK966" s="315"/>
    </row>
    <row r="967" spans="1:63" x14ac:dyDescent="0.25">
      <c r="A967" s="9"/>
      <c r="B967" s="185" t="s">
        <v>1264</v>
      </c>
      <c r="C967" s="25" t="s">
        <v>4660</v>
      </c>
      <c r="D967" s="193">
        <v>15.348750000000001</v>
      </c>
      <c r="E967" s="193">
        <v>3.8420328000000001</v>
      </c>
      <c r="F967" s="193">
        <v>2.7508373000000002</v>
      </c>
      <c r="G967" s="193">
        <v>1.6346494</v>
      </c>
      <c r="H967" s="193">
        <v>3.6322673999999999E-2</v>
      </c>
      <c r="I967" s="193">
        <v>0.7228599</v>
      </c>
      <c r="J967" s="193">
        <v>1.3754105000000001</v>
      </c>
      <c r="K967" s="193">
        <v>3.0854620999999998E-3</v>
      </c>
      <c r="L967" s="193">
        <v>4.9835516999999996</v>
      </c>
      <c r="M967" s="193">
        <v>0</v>
      </c>
      <c r="N967" s="193">
        <v>0</v>
      </c>
      <c r="O967" s="193">
        <v>0</v>
      </c>
      <c r="P967" s="199">
        <f t="shared" si="149"/>
        <v>28.45950222222222</v>
      </c>
      <c r="Q967" s="240">
        <v>576.48018000000002</v>
      </c>
      <c r="R967" s="99">
        <v>416.59744999999998</v>
      </c>
      <c r="S967" s="99">
        <v>124.6896</v>
      </c>
      <c r="T967" s="99">
        <v>9.0512000000000003E-4</v>
      </c>
      <c r="U967" s="99">
        <v>9.9337</v>
      </c>
      <c r="V967" s="99">
        <v>1.60253</v>
      </c>
      <c r="W967" s="99">
        <v>23.655999999999999</v>
      </c>
      <c r="X967" s="241">
        <f t="shared" si="150"/>
        <v>7.0345481923446993</v>
      </c>
      <c r="Y967" s="241">
        <f t="shared" si="151"/>
        <v>5.3188788696799989</v>
      </c>
      <c r="Z967" s="241">
        <f t="shared" si="152"/>
        <v>0.63645710566470004</v>
      </c>
      <c r="AA967" s="241">
        <f t="shared" si="153"/>
        <v>1.079212217</v>
      </c>
      <c r="AB967" s="258">
        <v>0.78880525999999995</v>
      </c>
      <c r="AC967" s="258">
        <v>1.1506548E-4</v>
      </c>
      <c r="AD967" s="258">
        <v>3.8671410000000002</v>
      </c>
      <c r="AE967" s="258">
        <v>1.2430389999999999E-4</v>
      </c>
      <c r="AF967" s="258">
        <v>0.65981478000000005</v>
      </c>
      <c r="AG967" s="258">
        <v>2.8784602999999999E-3</v>
      </c>
      <c r="AH967" s="258">
        <v>0.51627522000000003</v>
      </c>
      <c r="AI967" s="258">
        <v>4.6887691999999998E-3</v>
      </c>
      <c r="AJ967" s="258">
        <v>1.4623726E-2</v>
      </c>
      <c r="AK967" s="258">
        <v>4.2296575000000001E-3</v>
      </c>
      <c r="AL967" s="258">
        <v>1.7806600000000001E-3</v>
      </c>
      <c r="AM967" s="258">
        <v>6.1099647000000002E-6</v>
      </c>
      <c r="AN967" s="258">
        <v>3.9774213000000003E-2</v>
      </c>
      <c r="AO967" s="258">
        <v>3.4511497000000002E-2</v>
      </c>
      <c r="AP967" s="258">
        <v>2.0567253000000001E-2</v>
      </c>
      <c r="AQ967" s="258">
        <v>3.6213317000000002E-2</v>
      </c>
      <c r="AR967" s="258">
        <v>1.0429989</v>
      </c>
      <c r="AT967" s="193"/>
      <c r="AU967" s="193"/>
      <c r="AV967" s="193"/>
      <c r="AW967" s="193"/>
      <c r="AX967" s="193"/>
      <c r="AY967" s="193"/>
      <c r="AZ967" s="193"/>
      <c r="BA967" s="193"/>
      <c r="BB967" s="193"/>
      <c r="BC967" s="193"/>
      <c r="BD967" s="193"/>
      <c r="BE967" s="315"/>
      <c r="BF967" s="315"/>
      <c r="BG967" s="315"/>
      <c r="BH967" s="315"/>
      <c r="BI967" s="315"/>
      <c r="BJ967" s="315"/>
      <c r="BK967" s="315"/>
    </row>
    <row r="968" spans="1:63" x14ac:dyDescent="0.25">
      <c r="A968" s="9"/>
      <c r="B968" s="185" t="s">
        <v>1264</v>
      </c>
      <c r="C968" s="25" t="s">
        <v>4659</v>
      </c>
      <c r="D968" s="193">
        <v>9.8855489999999993</v>
      </c>
      <c r="E968" s="193">
        <v>2.7778067000000002</v>
      </c>
      <c r="F968" s="193">
        <v>1.5386373</v>
      </c>
      <c r="G968" s="193">
        <v>0.95380500999999995</v>
      </c>
      <c r="H968" s="193">
        <v>3.0413287000000001E-2</v>
      </c>
      <c r="I968" s="193">
        <v>0.36933663</v>
      </c>
      <c r="J968" s="193">
        <v>1.2094958</v>
      </c>
      <c r="K968" s="193">
        <v>2.4963531999999998E-3</v>
      </c>
      <c r="L968" s="193">
        <v>3.0035579000000001</v>
      </c>
      <c r="M968" s="193">
        <v>0</v>
      </c>
      <c r="N968" s="193">
        <v>0</v>
      </c>
      <c r="O968" s="193">
        <v>0</v>
      </c>
      <c r="P968" s="199">
        <f t="shared" si="149"/>
        <v>20.576345925925924</v>
      </c>
      <c r="Q968" s="240">
        <v>392.53719999999998</v>
      </c>
      <c r="R968" s="99">
        <v>278.25596999999999</v>
      </c>
      <c r="S968" s="99">
        <v>89.678399999999996</v>
      </c>
      <c r="T968" s="99">
        <v>7.2838999999999998E-4</v>
      </c>
      <c r="U968" s="99">
        <v>7.4530000000000003</v>
      </c>
      <c r="V968" s="99">
        <v>1.3410949999999999</v>
      </c>
      <c r="W968" s="99">
        <v>15.808</v>
      </c>
      <c r="X968" s="241">
        <f t="shared" si="150"/>
        <v>4.1762835349185004</v>
      </c>
      <c r="Y968" s="241">
        <f t="shared" si="151"/>
        <v>3.0059924619020002</v>
      </c>
      <c r="Z968" s="241">
        <f t="shared" si="152"/>
        <v>0.45495906301649996</v>
      </c>
      <c r="AA968" s="241">
        <f t="shared" si="153"/>
        <v>0.71533200999999991</v>
      </c>
      <c r="AB968" s="258">
        <v>0.57029483999999997</v>
      </c>
      <c r="AC968" s="258">
        <v>9.5997643999999998E-5</v>
      </c>
      <c r="AD968" s="258">
        <v>2.0740511000000001</v>
      </c>
      <c r="AE968" s="258">
        <v>7.7026658000000004E-5</v>
      </c>
      <c r="AF968" s="258">
        <v>0.35906025000000003</v>
      </c>
      <c r="AG968" s="258">
        <v>2.4132476000000001E-3</v>
      </c>
      <c r="AH968" s="258">
        <v>0.37325957999999998</v>
      </c>
      <c r="AI968" s="258">
        <v>2.6010501000000002E-3</v>
      </c>
      <c r="AJ968" s="258">
        <v>8.4160494999999998E-3</v>
      </c>
      <c r="AK968" s="258">
        <v>2.3872243E-3</v>
      </c>
      <c r="AL968" s="258">
        <v>1.0145727000000001E-3</v>
      </c>
      <c r="AM968" s="258">
        <v>3.3554164999999998E-6</v>
      </c>
      <c r="AN968" s="258">
        <v>2.8862237999999998E-2</v>
      </c>
      <c r="AO968" s="258">
        <v>2.4593173999999999E-2</v>
      </c>
      <c r="AP968" s="258">
        <v>1.3821819000000001E-2</v>
      </c>
      <c r="AQ968" s="258">
        <v>1.873845E-2</v>
      </c>
      <c r="AR968" s="258">
        <v>0.69659355999999995</v>
      </c>
      <c r="AT968" s="193"/>
      <c r="AU968" s="193"/>
      <c r="AV968" s="193"/>
      <c r="AW968" s="193"/>
      <c r="AX968" s="193"/>
      <c r="AY968" s="193"/>
      <c r="AZ968" s="193"/>
      <c r="BA968" s="193"/>
      <c r="BB968" s="193"/>
      <c r="BC968" s="193"/>
      <c r="BD968" s="193"/>
      <c r="BE968" s="315"/>
      <c r="BF968" s="315"/>
      <c r="BG968" s="315"/>
      <c r="BH968" s="315"/>
      <c r="BI968" s="315"/>
      <c r="BJ968" s="315"/>
      <c r="BK968" s="315"/>
    </row>
    <row r="969" spans="1:63" x14ac:dyDescent="0.25">
      <c r="A969" s="9"/>
      <c r="B969" s="185" t="s">
        <v>1264</v>
      </c>
      <c r="C969" s="25" t="s">
        <v>5328</v>
      </c>
      <c r="D969" s="193">
        <v>0.64133547000000002</v>
      </c>
      <c r="E969" s="193">
        <v>0.16262715999999999</v>
      </c>
      <c r="F969" s="193">
        <v>0.25792540000000003</v>
      </c>
      <c r="G969" s="193">
        <v>1.1581862E-2</v>
      </c>
      <c r="H969" s="193">
        <v>2.2347534E-3</v>
      </c>
      <c r="I969" s="193">
        <v>1.3914134999999999E-2</v>
      </c>
      <c r="J969" s="193">
        <v>3.1293166999999997E-2</v>
      </c>
      <c r="K969" s="193">
        <v>4.9940194000000005E-4</v>
      </c>
      <c r="L969" s="193">
        <v>0.16125959000000001</v>
      </c>
      <c r="M969" s="193">
        <v>0</v>
      </c>
      <c r="N969" s="193">
        <v>0</v>
      </c>
      <c r="O969" s="193">
        <v>0</v>
      </c>
      <c r="P969" s="199">
        <f t="shared" si="149"/>
        <v>1.2046456296296295</v>
      </c>
      <c r="Q969" s="240">
        <v>21.025772</v>
      </c>
      <c r="R969" s="99">
        <v>16.813811999999999</v>
      </c>
      <c r="S969" s="99">
        <v>3.0086560000000002</v>
      </c>
      <c r="T969" s="99">
        <v>3.6544000000000001E-5</v>
      </c>
      <c r="U969" s="99">
        <v>0.25344</v>
      </c>
      <c r="V969" s="99">
        <v>4.6137259999999999E-2</v>
      </c>
      <c r="W969" s="99">
        <v>0.90368999999999999</v>
      </c>
      <c r="X969" s="241">
        <f t="shared" si="150"/>
        <v>0.17051965458398299</v>
      </c>
      <c r="Y969" s="241">
        <f t="shared" si="151"/>
        <v>0.1028056076188</v>
      </c>
      <c r="Z969" s="241">
        <f t="shared" si="152"/>
        <v>2.5315686245182999E-2</v>
      </c>
      <c r="AA969" s="241">
        <f t="shared" si="153"/>
        <v>4.239836072E-2</v>
      </c>
      <c r="AB969" s="258">
        <v>3.3391187000000003E-2</v>
      </c>
      <c r="AC969" s="258">
        <v>6.1952592E-6</v>
      </c>
      <c r="AD969" s="258">
        <v>2.4331245000000001E-2</v>
      </c>
      <c r="AE969" s="258">
        <v>3.2781455999999998E-6</v>
      </c>
      <c r="AF969" s="258">
        <v>4.4978048E-2</v>
      </c>
      <c r="AG969" s="258">
        <v>9.5654214000000001E-5</v>
      </c>
      <c r="AH969" s="258">
        <v>2.1854318000000001E-2</v>
      </c>
      <c r="AI969" s="258">
        <v>4.7341465999999998E-4</v>
      </c>
      <c r="AJ969" s="258">
        <v>1.0322444E-4</v>
      </c>
      <c r="AK969" s="258">
        <v>1.1655725000000001E-4</v>
      </c>
      <c r="AL969" s="258">
        <v>1.3073792E-5</v>
      </c>
      <c r="AM969" s="258">
        <v>5.0753183E-8</v>
      </c>
      <c r="AN969" s="258">
        <v>1.2750623999999999E-3</v>
      </c>
      <c r="AO969" s="258">
        <v>6.2495194000000004E-4</v>
      </c>
      <c r="AP969" s="258">
        <v>8.5503301000000001E-4</v>
      </c>
      <c r="AQ969" s="258">
        <v>2.8342872000000001E-4</v>
      </c>
      <c r="AR969" s="258">
        <v>4.2114932000000001E-2</v>
      </c>
      <c r="AT969" s="193"/>
      <c r="AU969" s="193"/>
      <c r="AV969" s="193"/>
      <c r="AW969" s="193"/>
      <c r="AX969" s="193"/>
      <c r="AY969" s="193"/>
      <c r="AZ969" s="193"/>
      <c r="BA969" s="193"/>
      <c r="BB969" s="193"/>
      <c r="BC969" s="193"/>
      <c r="BD969" s="193"/>
      <c r="BE969" s="315"/>
      <c r="BF969" s="315"/>
      <c r="BG969" s="315"/>
      <c r="BH969" s="315"/>
      <c r="BI969" s="315"/>
      <c r="BJ969" s="315"/>
      <c r="BK969" s="315"/>
    </row>
    <row r="970" spans="1:63" x14ac:dyDescent="0.25">
      <c r="A970" s="43"/>
      <c r="B970" s="185" t="s">
        <v>1264</v>
      </c>
      <c r="C970" s="25" t="s">
        <v>5327</v>
      </c>
      <c r="D970" s="193">
        <v>5.1970356000000004</v>
      </c>
      <c r="E970" s="193">
        <v>1.7029255000000001</v>
      </c>
      <c r="F970" s="193">
        <v>1.4620016</v>
      </c>
      <c r="G970" s="193">
        <v>9.3618264000000007E-2</v>
      </c>
      <c r="H970" s="193">
        <v>2.6567811E-2</v>
      </c>
      <c r="I970" s="193">
        <v>0.14205594999999999</v>
      </c>
      <c r="J970" s="193">
        <v>0.18702958</v>
      </c>
      <c r="K970" s="193">
        <v>5.0423693999999998E-3</v>
      </c>
      <c r="L970" s="193">
        <v>1.5777945</v>
      </c>
      <c r="M970" s="193">
        <v>0</v>
      </c>
      <c r="N970" s="193">
        <v>0</v>
      </c>
      <c r="O970" s="193">
        <v>0</v>
      </c>
      <c r="P970" s="199">
        <f t="shared" si="149"/>
        <v>12.614262962962963</v>
      </c>
      <c r="Q970" s="240">
        <v>219.22323</v>
      </c>
      <c r="R970" s="99">
        <v>159.22153</v>
      </c>
      <c r="S970" s="99">
        <v>37.701439999999998</v>
      </c>
      <c r="T970" s="99">
        <v>5.5869999999999997E-4</v>
      </c>
      <c r="U970" s="99">
        <v>2.246</v>
      </c>
      <c r="V970" s="99">
        <v>0.29169390000000001</v>
      </c>
      <c r="W970" s="99">
        <v>19.762</v>
      </c>
      <c r="X970" s="241">
        <f t="shared" si="150"/>
        <v>1.4729342396770899</v>
      </c>
      <c r="Y970" s="241">
        <f t="shared" si="151"/>
        <v>0.81251848222499989</v>
      </c>
      <c r="Z970" s="241">
        <f t="shared" si="152"/>
        <v>0.25980321715209004</v>
      </c>
      <c r="AA970" s="241">
        <f t="shared" si="153"/>
        <v>0.40061254029999999</v>
      </c>
      <c r="AB970" s="258">
        <v>0.34956389999999998</v>
      </c>
      <c r="AC970" s="258">
        <v>5.2562931000000003E-5</v>
      </c>
      <c r="AD970" s="258">
        <v>0.16874816000000001</v>
      </c>
      <c r="AE970" s="258">
        <v>3.0108793999999999E-5</v>
      </c>
      <c r="AF970" s="258">
        <v>0.29292098</v>
      </c>
      <c r="AG970" s="258">
        <v>1.2027705000000001E-3</v>
      </c>
      <c r="AH970" s="258">
        <v>0.22884518000000001</v>
      </c>
      <c r="AI970" s="258">
        <v>2.6367630999999999E-3</v>
      </c>
      <c r="AJ970" s="258">
        <v>8.2445502000000001E-4</v>
      </c>
      <c r="AK970" s="258">
        <v>7.6646883000000001E-4</v>
      </c>
      <c r="AL970" s="258">
        <v>1.1152801999999999E-4</v>
      </c>
      <c r="AM970" s="258">
        <v>3.9958208999999999E-7</v>
      </c>
      <c r="AN970" s="258">
        <v>1.1544702E-2</v>
      </c>
      <c r="AO970" s="258">
        <v>5.8445713000000003E-3</v>
      </c>
      <c r="AP970" s="258">
        <v>9.2291492999999995E-3</v>
      </c>
      <c r="AQ970" s="258">
        <v>1.9412502999999999E-3</v>
      </c>
      <c r="AR970" s="258">
        <v>0.39867129000000001</v>
      </c>
      <c r="AT970" s="193"/>
      <c r="AU970" s="193"/>
      <c r="AV970" s="193"/>
      <c r="AW970" s="193"/>
      <c r="AX970" s="193"/>
      <c r="AY970" s="193"/>
      <c r="AZ970" s="193"/>
      <c r="BA970" s="193"/>
      <c r="BB970" s="193"/>
      <c r="BC970" s="193"/>
      <c r="BD970" s="193"/>
      <c r="BE970" s="315"/>
      <c r="BF970" s="315"/>
      <c r="BG970" s="315"/>
      <c r="BH970" s="315"/>
      <c r="BI970" s="315"/>
      <c r="BJ970" s="315"/>
      <c r="BK970" s="315"/>
    </row>
    <row r="971" spans="1:63" x14ac:dyDescent="0.25">
      <c r="A971" s="43"/>
      <c r="B971" s="185" t="s">
        <v>1264</v>
      </c>
      <c r="C971" s="25" t="s">
        <v>5326</v>
      </c>
      <c r="D971" s="193">
        <v>14.874893999999999</v>
      </c>
      <c r="E971" s="193">
        <v>6.4984918</v>
      </c>
      <c r="F971" s="193">
        <v>2.9303368000000001</v>
      </c>
      <c r="G971" s="193">
        <v>0.33617111</v>
      </c>
      <c r="H971" s="193">
        <v>0.12579942</v>
      </c>
      <c r="I971" s="193">
        <v>0.56239130999999998</v>
      </c>
      <c r="J971" s="193">
        <v>0.51263526999999998</v>
      </c>
      <c r="K971" s="193">
        <v>2.3134861E-2</v>
      </c>
      <c r="L971" s="193">
        <v>3.8859338999999999</v>
      </c>
      <c r="M971" s="193">
        <v>0</v>
      </c>
      <c r="N971" s="193">
        <v>0</v>
      </c>
      <c r="O971" s="193">
        <v>0</v>
      </c>
      <c r="P971" s="199">
        <f t="shared" si="149"/>
        <v>48.136976296296297</v>
      </c>
      <c r="Q971" s="240">
        <v>840.13752999999997</v>
      </c>
      <c r="R971" s="99">
        <v>683.16045999999994</v>
      </c>
      <c r="S971" s="99">
        <v>119.2744</v>
      </c>
      <c r="T971" s="99">
        <v>1.9694999999999999E-3</v>
      </c>
      <c r="U971" s="99">
        <v>12.582000000000001</v>
      </c>
      <c r="V971" s="99">
        <v>1.512699</v>
      </c>
      <c r="W971" s="99">
        <v>23.606000000000002</v>
      </c>
      <c r="X971" s="241">
        <f t="shared" si="150"/>
        <v>5.4062782426628004</v>
      </c>
      <c r="Y971" s="241">
        <f t="shared" si="151"/>
        <v>2.6618398976300002</v>
      </c>
      <c r="Z971" s="241">
        <f t="shared" si="152"/>
        <v>1.0223780380328</v>
      </c>
      <c r="AA971" s="241">
        <f t="shared" si="153"/>
        <v>1.722060307</v>
      </c>
      <c r="AB971" s="258">
        <v>1.3342917000000001</v>
      </c>
      <c r="AC971" s="258">
        <v>2.0515900999999999E-4</v>
      </c>
      <c r="AD971" s="258">
        <v>0.56401639000000003</v>
      </c>
      <c r="AE971" s="258">
        <v>1.1467732E-4</v>
      </c>
      <c r="AF971" s="258">
        <v>0.75939882000000003</v>
      </c>
      <c r="AG971" s="258">
        <v>3.8131513E-3</v>
      </c>
      <c r="AH971" s="258">
        <v>0.87328349000000005</v>
      </c>
      <c r="AI971" s="258">
        <v>4.1883234999999996E-3</v>
      </c>
      <c r="AJ971" s="258">
        <v>2.9553665999999998E-3</v>
      </c>
      <c r="AK971" s="258">
        <v>2.2353388000000002E-3</v>
      </c>
      <c r="AL971" s="258">
        <v>4.2267857000000001E-4</v>
      </c>
      <c r="AM971" s="258">
        <v>1.4135628000000001E-6</v>
      </c>
      <c r="AN971" s="258">
        <v>6.9240020999999999E-2</v>
      </c>
      <c r="AO971" s="258">
        <v>3.1206070999999998E-2</v>
      </c>
      <c r="AP971" s="258">
        <v>3.8845335000000002E-2</v>
      </c>
      <c r="AQ971" s="258">
        <v>1.1080407E-2</v>
      </c>
      <c r="AR971" s="258">
        <v>1.7109799000000001</v>
      </c>
      <c r="AT971" s="193"/>
      <c r="AU971" s="193"/>
      <c r="AV971" s="193"/>
      <c r="AW971" s="193"/>
      <c r="AX971" s="193"/>
      <c r="AY971" s="193"/>
      <c r="AZ971" s="193"/>
      <c r="BA971" s="193"/>
      <c r="BB971" s="193"/>
      <c r="BC971" s="193"/>
      <c r="BD971" s="193"/>
      <c r="BE971" s="315"/>
      <c r="BF971" s="315"/>
      <c r="BG971" s="315"/>
      <c r="BH971" s="315"/>
      <c r="BI971" s="315"/>
      <c r="BJ971" s="315"/>
      <c r="BK971" s="315"/>
    </row>
    <row r="972" spans="1:63" x14ac:dyDescent="0.25">
      <c r="A972" s="9"/>
      <c r="B972" s="185" t="s">
        <v>1264</v>
      </c>
      <c r="C972" s="25" t="s">
        <v>2739</v>
      </c>
      <c r="D972" s="193">
        <v>0.66459562000000005</v>
      </c>
      <c r="E972" s="193">
        <v>0.23153733000000001</v>
      </c>
      <c r="F972" s="193">
        <v>0.21017633999999999</v>
      </c>
      <c r="G972" s="193">
        <v>1.2880017000000001E-2</v>
      </c>
      <c r="H972" s="193">
        <v>3.3644771999999999E-3</v>
      </c>
      <c r="I972" s="193">
        <v>1.7299614000000001E-2</v>
      </c>
      <c r="J972" s="193">
        <v>2.9154602000000002E-2</v>
      </c>
      <c r="K972" s="193">
        <v>6.4990982000000003E-4</v>
      </c>
      <c r="L972" s="193">
        <v>0.15953333</v>
      </c>
      <c r="M972" s="193">
        <v>0</v>
      </c>
      <c r="N972" s="193">
        <v>0</v>
      </c>
      <c r="O972" s="193">
        <v>0</v>
      </c>
      <c r="P972" s="199">
        <f t="shared" si="149"/>
        <v>1.7150913333333333</v>
      </c>
      <c r="Q972" s="240">
        <v>33.691105999999998</v>
      </c>
      <c r="R972" s="99">
        <v>25.922443000000001</v>
      </c>
      <c r="S972" s="99">
        <v>6.0121599999999997</v>
      </c>
      <c r="T972" s="99">
        <v>5.9574999999999998E-5</v>
      </c>
      <c r="U972" s="99">
        <v>0.45696999999999999</v>
      </c>
      <c r="V972" s="99">
        <v>5.4373100000000001E-2</v>
      </c>
      <c r="W972" s="99">
        <v>1.2451000000000001</v>
      </c>
      <c r="X972" s="241">
        <f t="shared" si="150"/>
        <v>0.21555190358882501</v>
      </c>
      <c r="Y972" s="241">
        <f t="shared" si="151"/>
        <v>0.1140522627823</v>
      </c>
      <c r="Z972" s="241">
        <f t="shared" si="152"/>
        <v>3.6227354186524993E-2</v>
      </c>
      <c r="AA972" s="241">
        <f t="shared" si="153"/>
        <v>6.5272286620000008E-2</v>
      </c>
      <c r="AB972" s="258">
        <v>4.7540500999999999E-2</v>
      </c>
      <c r="AC972" s="258">
        <v>9.0185337E-6</v>
      </c>
      <c r="AD972" s="258">
        <v>2.4926614E-2</v>
      </c>
      <c r="AE972" s="258">
        <v>4.6123085999999997E-6</v>
      </c>
      <c r="AF972" s="258">
        <v>4.1416741999999999E-2</v>
      </c>
      <c r="AG972" s="258">
        <v>1.5477494E-4</v>
      </c>
      <c r="AH972" s="258">
        <v>3.1114976999999999E-2</v>
      </c>
      <c r="AI972" s="258">
        <v>3.8063441999999998E-4</v>
      </c>
      <c r="AJ972" s="258">
        <v>1.1364681000000001E-4</v>
      </c>
      <c r="AK972" s="258">
        <v>1.1036869000000001E-4</v>
      </c>
      <c r="AL972" s="258">
        <v>1.5221684E-5</v>
      </c>
      <c r="AM972" s="258">
        <v>5.5052525000000001E-8</v>
      </c>
      <c r="AN972" s="258">
        <v>2.3226948E-3</v>
      </c>
      <c r="AO972" s="258">
        <v>9.5420692999999995E-4</v>
      </c>
      <c r="AP972" s="258">
        <v>1.2155487999999999E-3</v>
      </c>
      <c r="AQ972" s="258">
        <v>3.5083861999999998E-4</v>
      </c>
      <c r="AR972" s="258">
        <v>6.4921448000000007E-2</v>
      </c>
      <c r="AT972" s="193"/>
      <c r="AU972" s="193"/>
      <c r="AV972" s="193"/>
      <c r="AW972" s="193"/>
      <c r="AX972" s="193"/>
      <c r="AY972" s="193"/>
      <c r="AZ972" s="193"/>
      <c r="BA972" s="193"/>
      <c r="BB972" s="193"/>
      <c r="BC972" s="193"/>
      <c r="BD972" s="193"/>
      <c r="BE972" s="315"/>
      <c r="BF972" s="315"/>
      <c r="BG972" s="315"/>
      <c r="BH972" s="315"/>
      <c r="BI972" s="315"/>
      <c r="BJ972" s="315"/>
      <c r="BK972" s="315"/>
    </row>
    <row r="973" spans="1:63" x14ac:dyDescent="0.25">
      <c r="A973" s="9"/>
      <c r="B973" s="185" t="s">
        <v>436</v>
      </c>
      <c r="C973" s="25" t="s">
        <v>2738</v>
      </c>
      <c r="D973" s="193">
        <v>0.26485926999999998</v>
      </c>
      <c r="E973" s="193">
        <v>0.14125467</v>
      </c>
      <c r="F973" s="193">
        <v>3.0190442000000001E-2</v>
      </c>
      <c r="G973" s="193">
        <v>5.2568214999999998E-3</v>
      </c>
      <c r="H973" s="193">
        <v>1.3011833999999999E-3</v>
      </c>
      <c r="I973" s="193">
        <v>8.3581143000000004E-3</v>
      </c>
      <c r="J973" s="193">
        <v>5.2754087999999999E-3</v>
      </c>
      <c r="K973" s="193">
        <v>1.8556834E-3</v>
      </c>
      <c r="L973" s="193">
        <v>7.1366942000000003E-2</v>
      </c>
      <c r="M973" s="193">
        <v>0</v>
      </c>
      <c r="N973" s="193">
        <v>0</v>
      </c>
      <c r="O973" s="193">
        <v>0</v>
      </c>
      <c r="P973" s="199">
        <f t="shared" si="149"/>
        <v>1.0463308888888889</v>
      </c>
      <c r="Q973" s="240">
        <v>22.083575</v>
      </c>
      <c r="R973" s="99">
        <v>17.440145999999999</v>
      </c>
      <c r="S973" s="99">
        <v>2.830184</v>
      </c>
      <c r="T973" s="99">
        <v>3.5149999999999998E-4</v>
      </c>
      <c r="U973" s="99">
        <v>0.51112999999999997</v>
      </c>
      <c r="V973" s="99">
        <v>3.3163060000000001E-2</v>
      </c>
      <c r="W973" s="99">
        <v>1.2685999999999999</v>
      </c>
      <c r="X973" s="241">
        <f t="shared" si="150"/>
        <v>0.10992109386076999</v>
      </c>
      <c r="Y973" s="241">
        <f t="shared" si="151"/>
        <v>4.3606703849999998E-2</v>
      </c>
      <c r="Z973" s="241">
        <f t="shared" si="152"/>
        <v>2.2587157030769998E-2</v>
      </c>
      <c r="AA973" s="241">
        <f t="shared" si="153"/>
        <v>4.3727232980000003E-2</v>
      </c>
      <c r="AB973" s="258">
        <v>2.8995825999999999E-2</v>
      </c>
      <c r="AC973" s="258">
        <v>3.1959603E-6</v>
      </c>
      <c r="AD973" s="258">
        <v>6.2935172999999999E-3</v>
      </c>
      <c r="AE973" s="258">
        <v>2.0902886999999998E-6</v>
      </c>
      <c r="AF973" s="258">
        <v>8.2284741000000008E-3</v>
      </c>
      <c r="AG973" s="258">
        <v>8.3600200999999996E-5</v>
      </c>
      <c r="AH973" s="258">
        <v>1.8981563999999999E-2</v>
      </c>
      <c r="AI973" s="258">
        <v>4.9077713999999998E-5</v>
      </c>
      <c r="AJ973" s="258">
        <v>4.5041701999999998E-5</v>
      </c>
      <c r="AK973" s="258">
        <v>3.2087125000000002E-5</v>
      </c>
      <c r="AL973" s="258">
        <v>6.0823367999999999E-6</v>
      </c>
      <c r="AM973" s="258">
        <v>1.9632970000000002E-8</v>
      </c>
      <c r="AN973" s="258">
        <v>2.1263504000000001E-3</v>
      </c>
      <c r="AO973" s="258">
        <v>3.3673052000000002E-4</v>
      </c>
      <c r="AP973" s="258">
        <v>1.0102036000000001E-3</v>
      </c>
      <c r="AQ973" s="258">
        <v>6.3495980000000002E-5</v>
      </c>
      <c r="AR973" s="258">
        <v>4.3663737000000001E-2</v>
      </c>
      <c r="AT973" s="193"/>
      <c r="AU973" s="193"/>
      <c r="AV973" s="193"/>
      <c r="AW973" s="193"/>
      <c r="AX973" s="193"/>
      <c r="AY973" s="193"/>
      <c r="AZ973" s="193"/>
      <c r="BA973" s="193"/>
      <c r="BB973" s="193"/>
      <c r="BC973" s="193"/>
      <c r="BD973" s="193"/>
      <c r="BE973" s="315"/>
      <c r="BF973" s="315"/>
      <c r="BG973" s="315"/>
      <c r="BH973" s="315"/>
      <c r="BI973" s="315"/>
      <c r="BJ973" s="315"/>
      <c r="BK973" s="315"/>
    </row>
    <row r="974" spans="1:63" x14ac:dyDescent="0.25">
      <c r="A974" s="9"/>
      <c r="B974" s="185" t="s">
        <v>436</v>
      </c>
      <c r="C974" s="25" t="s">
        <v>2737</v>
      </c>
      <c r="D974" s="193">
        <v>1.5785035000000001</v>
      </c>
      <c r="E974" s="193">
        <v>1.2029831</v>
      </c>
      <c r="F974" s="193">
        <v>0.23152755999999999</v>
      </c>
      <c r="G974" s="193">
        <v>1.9636666000000001E-2</v>
      </c>
      <c r="H974" s="193">
        <v>1.0702079E-2</v>
      </c>
      <c r="I974" s="193">
        <v>3.1165254E-2</v>
      </c>
      <c r="J974" s="193">
        <v>2.6607283999999998E-2</v>
      </c>
      <c r="K974" s="193">
        <v>9.0950367999999993E-3</v>
      </c>
      <c r="L974" s="193">
        <v>4.6786506999999998E-2</v>
      </c>
      <c r="M974" s="193">
        <v>0</v>
      </c>
      <c r="N974" s="193">
        <v>0</v>
      </c>
      <c r="O974" s="193">
        <v>0</v>
      </c>
      <c r="P974" s="199">
        <f t="shared" si="149"/>
        <v>8.9109859259259245</v>
      </c>
      <c r="Q974" s="240">
        <v>289.50900999999999</v>
      </c>
      <c r="R974" s="99">
        <v>257.92511999999999</v>
      </c>
      <c r="S974" s="99">
        <v>24.528559999999999</v>
      </c>
      <c r="T974" s="99">
        <v>4.9004E-5</v>
      </c>
      <c r="U974" s="99">
        <v>3.7221000000000002</v>
      </c>
      <c r="V974" s="99">
        <v>0.1675825</v>
      </c>
      <c r="W974" s="99">
        <v>3.1656</v>
      </c>
      <c r="X974" s="241">
        <f t="shared" si="150"/>
        <v>1.147784845506971</v>
      </c>
      <c r="Y974" s="241">
        <f t="shared" si="151"/>
        <v>0.32272301974899997</v>
      </c>
      <c r="Z974" s="241">
        <f t="shared" si="152"/>
        <v>0.17931797244797099</v>
      </c>
      <c r="AA974" s="241">
        <f t="shared" si="153"/>
        <v>0.64574385331000006</v>
      </c>
      <c r="AB974" s="258">
        <v>0.24698371999999999</v>
      </c>
      <c r="AC974" s="258">
        <v>1.081725E-5</v>
      </c>
      <c r="AD974" s="258">
        <v>2.5806165999999998E-2</v>
      </c>
      <c r="AE974" s="258">
        <v>2.5679568999999999E-5</v>
      </c>
      <c r="AF974" s="258">
        <v>4.959968E-2</v>
      </c>
      <c r="AG974" s="258">
        <v>2.9695692999999999E-4</v>
      </c>
      <c r="AH974" s="258">
        <v>0.16163330000000001</v>
      </c>
      <c r="AI974" s="258">
        <v>3.7663782000000001E-4</v>
      </c>
      <c r="AJ974" s="258">
        <v>1.6731626999999999E-4</v>
      </c>
      <c r="AK974" s="258">
        <v>1.2100109E-4</v>
      </c>
      <c r="AL974" s="258">
        <v>2.1716868000000001E-5</v>
      </c>
      <c r="AM974" s="258">
        <v>6.9999971000000005E-8</v>
      </c>
      <c r="AN974" s="258">
        <v>1.1966005E-2</v>
      </c>
      <c r="AO974" s="258">
        <v>2.1492026E-3</v>
      </c>
      <c r="AP974" s="258">
        <v>2.8827228000000002E-3</v>
      </c>
      <c r="AQ974" s="258">
        <v>1.7183330999999999E-4</v>
      </c>
      <c r="AR974" s="258">
        <v>0.64557202000000002</v>
      </c>
      <c r="AT974" s="193"/>
      <c r="AU974" s="193"/>
      <c r="AV974" s="193"/>
      <c r="AW974" s="193"/>
      <c r="AX974" s="193"/>
      <c r="AY974" s="193"/>
      <c r="AZ974" s="193"/>
      <c r="BA974" s="193"/>
      <c r="BB974" s="193"/>
      <c r="BC974" s="193"/>
      <c r="BD974" s="193"/>
      <c r="BE974" s="315"/>
      <c r="BF974" s="315"/>
      <c r="BG974" s="315"/>
      <c r="BH974" s="315"/>
      <c r="BI974" s="315"/>
      <c r="BJ974" s="315"/>
      <c r="BK974" s="315"/>
    </row>
    <row r="975" spans="1:63" x14ac:dyDescent="0.25">
      <c r="A975" s="9"/>
      <c r="B975" s="185" t="s">
        <v>436</v>
      </c>
      <c r="C975" s="25" t="s">
        <v>2736</v>
      </c>
      <c r="D975" s="193">
        <v>6.6111874999999998</v>
      </c>
      <c r="E975" s="193">
        <v>2.4292071000000002</v>
      </c>
      <c r="F975" s="193">
        <v>1.5252981999999999</v>
      </c>
      <c r="G975" s="193">
        <v>0.11498019</v>
      </c>
      <c r="H975" s="193">
        <v>3.1528313000000002E-2</v>
      </c>
      <c r="I975" s="193">
        <v>0.23943476999999999</v>
      </c>
      <c r="J975" s="193">
        <v>0.17316904</v>
      </c>
      <c r="K975" s="193">
        <v>5.3220013000000004E-3</v>
      </c>
      <c r="L975" s="193">
        <v>2.0922480000000001</v>
      </c>
      <c r="M975" s="193">
        <v>0</v>
      </c>
      <c r="N975" s="193">
        <v>0</v>
      </c>
      <c r="O975" s="193">
        <v>0</v>
      </c>
      <c r="P975" s="199">
        <f t="shared" si="149"/>
        <v>17.994126666666666</v>
      </c>
      <c r="Q975" s="240">
        <v>299.42372</v>
      </c>
      <c r="R975" s="99">
        <v>217.07221000000001</v>
      </c>
      <c r="S975" s="99">
        <v>45.786720000000003</v>
      </c>
      <c r="T975" s="99">
        <v>1.1755E-2</v>
      </c>
      <c r="U975" s="99">
        <v>4.3726000000000003</v>
      </c>
      <c r="V975" s="99">
        <v>0.33143620000000001</v>
      </c>
      <c r="W975" s="99">
        <v>31.849</v>
      </c>
      <c r="X975" s="241">
        <f t="shared" si="150"/>
        <v>1.9792163075798102</v>
      </c>
      <c r="Y975" s="241">
        <f t="shared" si="151"/>
        <v>1.0452002904700002</v>
      </c>
      <c r="Z975" s="241">
        <f t="shared" si="152"/>
        <v>0.38904866210980998</v>
      </c>
      <c r="AA975" s="241">
        <f t="shared" si="153"/>
        <v>0.54496735500000004</v>
      </c>
      <c r="AB975" s="258">
        <v>0.49860052999999999</v>
      </c>
      <c r="AC975" s="258">
        <v>6.9695567999999996E-5</v>
      </c>
      <c r="AD975" s="258">
        <v>0.18383505999999999</v>
      </c>
      <c r="AE975" s="258">
        <v>3.9823002E-5</v>
      </c>
      <c r="AF975" s="258">
        <v>0.36121394000000001</v>
      </c>
      <c r="AG975" s="258">
        <v>1.4412419000000001E-3</v>
      </c>
      <c r="AH975" s="258">
        <v>0.32644737000000001</v>
      </c>
      <c r="AI975" s="258">
        <v>2.7160762000000001E-3</v>
      </c>
      <c r="AJ975" s="258">
        <v>1.0046724E-3</v>
      </c>
      <c r="AK975" s="258">
        <v>8.9014333999999997E-4</v>
      </c>
      <c r="AL975" s="258">
        <v>1.3315952999999999E-4</v>
      </c>
      <c r="AM975" s="258">
        <v>4.6393981000000001E-7</v>
      </c>
      <c r="AN975" s="258">
        <v>2.1278729999999999E-2</v>
      </c>
      <c r="AO975" s="258">
        <v>8.0373647000000006E-3</v>
      </c>
      <c r="AP975" s="258">
        <v>2.8540682000000001E-2</v>
      </c>
      <c r="AQ975" s="258">
        <v>1.4933150000000001E-3</v>
      </c>
      <c r="AR975" s="258">
        <v>0.54347403999999999</v>
      </c>
      <c r="AT975" s="193"/>
      <c r="AU975" s="193"/>
      <c r="AV975" s="193"/>
      <c r="AW975" s="193"/>
      <c r="AX975" s="193"/>
      <c r="AY975" s="193"/>
      <c r="AZ975" s="193"/>
      <c r="BA975" s="193"/>
      <c r="BB975" s="193"/>
      <c r="BC975" s="193"/>
      <c r="BD975" s="193"/>
      <c r="BE975" s="315"/>
      <c r="BF975" s="315"/>
      <c r="BG975" s="315"/>
      <c r="BH975" s="315"/>
      <c r="BI975" s="315"/>
      <c r="BJ975" s="315"/>
      <c r="BK975" s="315"/>
    </row>
    <row r="976" spans="1:63" x14ac:dyDescent="0.25">
      <c r="A976" s="9"/>
      <c r="B976" s="185" t="s">
        <v>1264</v>
      </c>
      <c r="C976" s="25" t="s">
        <v>3106</v>
      </c>
      <c r="D976" s="193">
        <v>223.96204</v>
      </c>
      <c r="E976" s="193">
        <v>25.537151000000001</v>
      </c>
      <c r="F976" s="193">
        <v>6.9850180000000002</v>
      </c>
      <c r="G976" s="193">
        <v>1.1236862000000001</v>
      </c>
      <c r="H976" s="193">
        <v>0.23078382</v>
      </c>
      <c r="I976" s="193">
        <v>8.9594660000000008</v>
      </c>
      <c r="J976" s="193">
        <v>2.7809992000000001</v>
      </c>
      <c r="K976" s="193">
        <v>5.0825325999999997E-2</v>
      </c>
      <c r="L976" s="193">
        <v>178.29410999999999</v>
      </c>
      <c r="M976" s="193">
        <v>0</v>
      </c>
      <c r="N976" s="193">
        <v>0</v>
      </c>
      <c r="O976" s="193">
        <v>0</v>
      </c>
      <c r="P976" s="199">
        <f t="shared" si="149"/>
        <v>189.16408148148147</v>
      </c>
      <c r="Q976" s="240">
        <v>3218.8692999999998</v>
      </c>
      <c r="R976" s="99">
        <v>2425.5391</v>
      </c>
      <c r="S976" s="99">
        <v>396.98399999999998</v>
      </c>
      <c r="T976" s="99">
        <v>0.39983000000000002</v>
      </c>
      <c r="U976" s="99">
        <v>43.408000000000001</v>
      </c>
      <c r="V976" s="99">
        <v>7.0183600000000004</v>
      </c>
      <c r="W976" s="99">
        <v>345.52</v>
      </c>
      <c r="X976" s="241">
        <f t="shared" si="150"/>
        <v>21.691301881462003</v>
      </c>
      <c r="Y976" s="241">
        <f t="shared" si="151"/>
        <v>11.030720943010001</v>
      </c>
      <c r="Z976" s="241">
        <f t="shared" si="152"/>
        <v>4.3696731284519998</v>
      </c>
      <c r="AA976" s="241">
        <f t="shared" si="153"/>
        <v>6.2909078100000002</v>
      </c>
      <c r="AB976" s="258">
        <v>5.2433965000000002</v>
      </c>
      <c r="AC976" s="258">
        <v>5.8619016000000001E-4</v>
      </c>
      <c r="AD976" s="258">
        <v>1.7670412</v>
      </c>
      <c r="AE976" s="258">
        <v>4.6806385000000003E-4</v>
      </c>
      <c r="AF976" s="258">
        <v>4.0068891999999998</v>
      </c>
      <c r="AG976" s="258">
        <v>1.2339789E-2</v>
      </c>
      <c r="AH976" s="258">
        <v>3.4317774999999999</v>
      </c>
      <c r="AI976" s="258">
        <v>1.1186989E-2</v>
      </c>
      <c r="AJ976" s="258">
        <v>9.3666083000000008E-3</v>
      </c>
      <c r="AK976" s="258">
        <v>1.1107563000000001E-2</v>
      </c>
      <c r="AL976" s="258">
        <v>7.0989757000000002E-3</v>
      </c>
      <c r="AM976" s="258">
        <v>2.2812452000000001E-5</v>
      </c>
      <c r="AN976" s="258">
        <v>0.20251321999999999</v>
      </c>
      <c r="AO976" s="258">
        <v>0.13841666999999999</v>
      </c>
      <c r="AP976" s="258">
        <v>0.55818279000000004</v>
      </c>
      <c r="AQ976" s="258">
        <v>0.21610841</v>
      </c>
      <c r="AR976" s="258">
        <v>6.0747993999999998</v>
      </c>
      <c r="AT976" s="193"/>
      <c r="AU976" s="193"/>
      <c r="AV976" s="193"/>
      <c r="AW976" s="193"/>
      <c r="AX976" s="193"/>
      <c r="AY976" s="193"/>
      <c r="AZ976" s="193"/>
      <c r="BA976" s="193"/>
      <c r="BB976" s="193"/>
      <c r="BC976" s="193"/>
      <c r="BD976" s="193"/>
      <c r="BE976" s="315"/>
      <c r="BF976" s="315"/>
      <c r="BG976" s="315"/>
      <c r="BH976" s="315"/>
      <c r="BI976" s="315"/>
      <c r="BJ976" s="315"/>
      <c r="BK976" s="315"/>
    </row>
    <row r="977" spans="1:63" x14ac:dyDescent="0.25">
      <c r="A977" s="9"/>
      <c r="B977" s="185" t="s">
        <v>1264</v>
      </c>
      <c r="C977" s="5" t="s">
        <v>3105</v>
      </c>
      <c r="D977" s="172">
        <v>1.7446874999999999</v>
      </c>
      <c r="E977" s="172">
        <v>0.60300812000000004</v>
      </c>
      <c r="F977" s="172">
        <v>0.58410375000000003</v>
      </c>
      <c r="G977" s="172">
        <v>3.5180258999999998E-2</v>
      </c>
      <c r="H977" s="172">
        <v>7.4021790999999997E-3</v>
      </c>
      <c r="I977" s="172">
        <v>4.4316203999999998E-2</v>
      </c>
      <c r="J977" s="172">
        <v>7.2910068999999994E-2</v>
      </c>
      <c r="K977" s="172">
        <v>1.7153844000000001E-3</v>
      </c>
      <c r="L977" s="172">
        <v>0.39605156000000002</v>
      </c>
      <c r="M977" s="172">
        <v>0</v>
      </c>
      <c r="N977" s="172">
        <v>0</v>
      </c>
      <c r="O977" s="172">
        <v>0</v>
      </c>
      <c r="P977" s="199">
        <f t="shared" si="149"/>
        <v>4.4667268148148151</v>
      </c>
      <c r="Q977" s="233">
        <v>89.920563000000001</v>
      </c>
      <c r="R977" s="96">
        <v>74.129417000000004</v>
      </c>
      <c r="S977" s="96">
        <v>11.67488</v>
      </c>
      <c r="T977" s="96">
        <v>1.4577000000000001E-4</v>
      </c>
      <c r="U977" s="96">
        <v>1.3424</v>
      </c>
      <c r="V977" s="96">
        <v>0.18622050000000001</v>
      </c>
      <c r="W977" s="96">
        <v>2.5874999999999999</v>
      </c>
      <c r="X977" s="241">
        <f t="shared" si="150"/>
        <v>0.57773506218215998</v>
      </c>
      <c r="Y977" s="241">
        <f t="shared" si="151"/>
        <v>0.29669008846299999</v>
      </c>
      <c r="Z977" s="241">
        <f t="shared" si="152"/>
        <v>9.4664785599159987E-2</v>
      </c>
      <c r="AA977" s="241">
        <f t="shared" si="153"/>
        <v>0.18638018812000001</v>
      </c>
      <c r="AB977" s="241">
        <v>0.12381188999999999</v>
      </c>
      <c r="AC977" s="241">
        <v>3.2734514999999997E-5</v>
      </c>
      <c r="AD977" s="241">
        <v>6.4578236999999997E-2</v>
      </c>
      <c r="AE977" s="241">
        <v>1.1321168E-5</v>
      </c>
      <c r="AF977" s="241">
        <v>0.10789911000000001</v>
      </c>
      <c r="AG977" s="241">
        <v>3.5679578E-4</v>
      </c>
      <c r="AH977" s="241">
        <v>8.1033816999999994E-2</v>
      </c>
      <c r="AI977" s="241">
        <v>1.0414873999999999E-3</v>
      </c>
      <c r="AJ977" s="241">
        <v>3.1131234E-4</v>
      </c>
      <c r="AK977" s="241">
        <v>2.9100585999999998E-4</v>
      </c>
      <c r="AL977" s="241">
        <v>3.8740732000000001E-5</v>
      </c>
      <c r="AM977" s="241">
        <v>1.4086716000000001E-7</v>
      </c>
      <c r="AN977" s="241">
        <v>6.1817278E-3</v>
      </c>
      <c r="AO977" s="241">
        <v>2.2589953999999999E-3</v>
      </c>
      <c r="AP977" s="241">
        <v>3.5075582000000001E-3</v>
      </c>
      <c r="AQ977" s="241">
        <v>7.8058811999999998E-4</v>
      </c>
      <c r="AR977" s="241">
        <v>0.1855996</v>
      </c>
      <c r="AT977" s="193"/>
      <c r="AU977" s="193"/>
      <c r="AV977" s="193"/>
      <c r="AW977" s="193"/>
      <c r="AX977" s="193"/>
      <c r="AY977" s="193"/>
      <c r="AZ977" s="193"/>
      <c r="BA977" s="193"/>
      <c r="BB977" s="193"/>
      <c r="BC977" s="193"/>
      <c r="BD977" s="193"/>
      <c r="BE977" s="315"/>
      <c r="BF977" s="315"/>
      <c r="BG977" s="315"/>
      <c r="BH977" s="315"/>
      <c r="BI977" s="315"/>
      <c r="BJ977" s="315"/>
      <c r="BK977" s="315"/>
    </row>
    <row r="978" spans="1:63" x14ac:dyDescent="0.25">
      <c r="A978" s="9"/>
      <c r="B978" s="185" t="s">
        <v>436</v>
      </c>
      <c r="C978" s="25" t="s">
        <v>3104</v>
      </c>
      <c r="D978" s="193">
        <v>6.7249721999999998E-2</v>
      </c>
      <c r="E978" s="193">
        <v>3.2466288000000003E-2</v>
      </c>
      <c r="F978" s="193">
        <v>5.9056925000000003E-3</v>
      </c>
      <c r="G978" s="193">
        <v>1.0196726000000001E-3</v>
      </c>
      <c r="H978" s="193">
        <v>4.6628056E-4</v>
      </c>
      <c r="I978" s="193">
        <v>1.3713096E-3</v>
      </c>
      <c r="J978" s="193">
        <v>1.6222745E-2</v>
      </c>
      <c r="K978" s="193">
        <v>4.8820031000000002E-5</v>
      </c>
      <c r="L978" s="193">
        <v>9.7489129999999997E-3</v>
      </c>
      <c r="M978" s="193">
        <v>0</v>
      </c>
      <c r="N978" s="193">
        <v>0</v>
      </c>
      <c r="O978" s="193">
        <v>0</v>
      </c>
      <c r="P978" s="199">
        <f t="shared" si="149"/>
        <v>0.24049102222222224</v>
      </c>
      <c r="Q978" s="240">
        <v>4.4734955999999997</v>
      </c>
      <c r="R978" s="99">
        <v>3.7601417000000001</v>
      </c>
      <c r="S978" s="99">
        <v>0.47504800000000003</v>
      </c>
      <c r="T978" s="99">
        <v>9.6946000000000003E-6</v>
      </c>
      <c r="U978" s="99">
        <v>4.8814999999999997E-2</v>
      </c>
      <c r="V978" s="99">
        <v>5.7812239999999997E-3</v>
      </c>
      <c r="W978" s="99">
        <v>0.1837</v>
      </c>
      <c r="X978" s="241">
        <f t="shared" si="150"/>
        <v>2.3902016788420501E-2</v>
      </c>
      <c r="Y978" s="241">
        <f t="shared" si="151"/>
        <v>9.5705474098700012E-3</v>
      </c>
      <c r="Z978" s="241">
        <f t="shared" si="152"/>
        <v>4.9068843205504996E-3</v>
      </c>
      <c r="AA978" s="241">
        <f t="shared" si="153"/>
        <v>9.4245850579999998E-3</v>
      </c>
      <c r="AB978" s="258">
        <v>6.6652552000000002E-3</v>
      </c>
      <c r="AC978" s="258">
        <v>9.3259484E-7</v>
      </c>
      <c r="AD978" s="258">
        <v>1.4238931999999999E-3</v>
      </c>
      <c r="AE978" s="258">
        <v>4.4603802999999999E-7</v>
      </c>
      <c r="AF978" s="258">
        <v>1.4661822E-3</v>
      </c>
      <c r="AG978" s="258">
        <v>1.3838176999999999E-5</v>
      </c>
      <c r="AH978" s="258">
        <v>4.3629269000000004E-3</v>
      </c>
      <c r="AI978" s="258">
        <v>9.6226434000000007E-6</v>
      </c>
      <c r="AJ978" s="258">
        <v>8.5648195999999997E-6</v>
      </c>
      <c r="AK978" s="258">
        <v>7.5980698999999998E-6</v>
      </c>
      <c r="AL978" s="258">
        <v>1.2027671E-6</v>
      </c>
      <c r="AM978" s="258">
        <v>3.9345505E-9</v>
      </c>
      <c r="AN978" s="258">
        <v>2.2354701000000001E-4</v>
      </c>
      <c r="AO978" s="258">
        <v>9.5700236000000001E-5</v>
      </c>
      <c r="AP978" s="258">
        <v>1.9771793999999999E-4</v>
      </c>
      <c r="AQ978" s="258">
        <v>1.1749558E-5</v>
      </c>
      <c r="AR978" s="258">
        <v>9.4128354999999993E-3</v>
      </c>
      <c r="AT978" s="193"/>
      <c r="AU978" s="193"/>
      <c r="AV978" s="193"/>
      <c r="AW978" s="193"/>
      <c r="AX978" s="193"/>
      <c r="AY978" s="193"/>
      <c r="AZ978" s="193"/>
      <c r="BA978" s="193"/>
      <c r="BB978" s="193"/>
      <c r="BC978" s="193"/>
      <c r="BD978" s="193"/>
      <c r="BE978" s="315"/>
      <c r="BF978" s="315"/>
      <c r="BG978" s="315"/>
      <c r="BH978" s="315"/>
      <c r="BI978" s="315"/>
      <c r="BJ978" s="315"/>
      <c r="BK978" s="315"/>
    </row>
    <row r="979" spans="1:63" x14ac:dyDescent="0.25">
      <c r="A979" s="9"/>
      <c r="B979" s="185" t="s">
        <v>1264</v>
      </c>
      <c r="C979" s="5" t="s">
        <v>3103</v>
      </c>
      <c r="D979" s="172">
        <v>10.638973999999999</v>
      </c>
      <c r="E979" s="172">
        <v>3.3894926999999999</v>
      </c>
      <c r="F979" s="172">
        <v>3.5934786999999999</v>
      </c>
      <c r="G979" s="172">
        <v>0.20660343</v>
      </c>
      <c r="H979" s="172">
        <v>5.8151555000000001E-2</v>
      </c>
      <c r="I979" s="172">
        <v>0.27769637000000003</v>
      </c>
      <c r="J979" s="172">
        <v>0.48278124</v>
      </c>
      <c r="K979" s="172">
        <v>1.080629E-2</v>
      </c>
      <c r="L979" s="172">
        <v>2.619964</v>
      </c>
      <c r="M979" s="172">
        <v>0</v>
      </c>
      <c r="N979" s="172">
        <v>0</v>
      </c>
      <c r="O979" s="172">
        <v>0</v>
      </c>
      <c r="P979" s="199">
        <f t="shared" si="149"/>
        <v>25.107353333333332</v>
      </c>
      <c r="Q979" s="233">
        <v>482.83258999999998</v>
      </c>
      <c r="R979" s="96">
        <v>364.73259000000002</v>
      </c>
      <c r="S979" s="96">
        <v>88.676000000000002</v>
      </c>
      <c r="T979" s="96">
        <v>3.0257999999999999E-3</v>
      </c>
      <c r="U979" s="96">
        <v>6.7949999999999999</v>
      </c>
      <c r="V979" s="96">
        <v>0.77097499999999997</v>
      </c>
      <c r="W979" s="96">
        <v>21.855</v>
      </c>
      <c r="X979" s="241">
        <f t="shared" si="150"/>
        <v>3.2692408054406403</v>
      </c>
      <c r="Y979" s="241">
        <f t="shared" si="151"/>
        <v>1.8089379505659999</v>
      </c>
      <c r="Z979" s="241">
        <f t="shared" si="152"/>
        <v>0.54066155627463997</v>
      </c>
      <c r="AA979" s="241">
        <f t="shared" si="153"/>
        <v>0.91964129859999999</v>
      </c>
      <c r="AB979" s="241">
        <v>0.6959381</v>
      </c>
      <c r="AC979" s="241">
        <v>1.2383450999999999E-4</v>
      </c>
      <c r="AD979" s="241">
        <v>0.41493032000000002</v>
      </c>
      <c r="AE979" s="241">
        <v>6.5702055999999995E-5</v>
      </c>
      <c r="AF979" s="241">
        <v>0.69502516999999997</v>
      </c>
      <c r="AG979" s="241">
        <v>2.8548240000000002E-3</v>
      </c>
      <c r="AH979" s="241">
        <v>0.45548738</v>
      </c>
      <c r="AI979" s="241">
        <v>6.5533817000000003E-3</v>
      </c>
      <c r="AJ979" s="241">
        <v>1.8271372E-3</v>
      </c>
      <c r="AK979" s="241">
        <v>1.8749496999999999E-3</v>
      </c>
      <c r="AL979" s="241">
        <v>2.4423469999999999E-4</v>
      </c>
      <c r="AM979" s="241">
        <v>8.9597463999999999E-7</v>
      </c>
      <c r="AN979" s="241">
        <v>3.5580655000000003E-2</v>
      </c>
      <c r="AO979" s="241">
        <v>1.5917031000000002E-2</v>
      </c>
      <c r="AP979" s="241">
        <v>2.3175891000000001E-2</v>
      </c>
      <c r="AQ979" s="241">
        <v>6.0832285999999998E-3</v>
      </c>
      <c r="AR979" s="241">
        <v>0.91355807</v>
      </c>
      <c r="AT979" s="193"/>
      <c r="AU979" s="193"/>
      <c r="AV979" s="193"/>
      <c r="AW979" s="193"/>
      <c r="AX979" s="193"/>
      <c r="AY979" s="193"/>
      <c r="AZ979" s="193"/>
      <c r="BA979" s="193"/>
      <c r="BB979" s="193"/>
      <c r="BC979" s="193"/>
      <c r="BD979" s="193"/>
      <c r="BE979" s="315"/>
      <c r="BF979" s="315"/>
      <c r="BG979" s="315"/>
      <c r="BH979" s="315"/>
      <c r="BI979" s="315"/>
      <c r="BJ979" s="315"/>
      <c r="BK979" s="315"/>
    </row>
    <row r="980" spans="1:63" x14ac:dyDescent="0.25">
      <c r="A980" s="9"/>
      <c r="B980" s="185" t="s">
        <v>1264</v>
      </c>
      <c r="C980" s="5" t="s">
        <v>3102</v>
      </c>
      <c r="D980" s="172">
        <v>18.113216000000001</v>
      </c>
      <c r="E980" s="172">
        <v>7.0468140999999997</v>
      </c>
      <c r="F980" s="172">
        <v>4.5400692999999999</v>
      </c>
      <c r="G980" s="172">
        <v>0.39733057999999999</v>
      </c>
      <c r="H980" s="172">
        <v>0.13934421</v>
      </c>
      <c r="I980" s="172">
        <v>0.62738404000000003</v>
      </c>
      <c r="J980" s="172">
        <v>0.74769337999999996</v>
      </c>
      <c r="K980" s="172">
        <v>2.4645305999999999E-2</v>
      </c>
      <c r="L980" s="172">
        <v>4.5899349000000003</v>
      </c>
      <c r="M980" s="172">
        <v>0</v>
      </c>
      <c r="N980" s="172">
        <v>0</v>
      </c>
      <c r="O980" s="172">
        <v>0</v>
      </c>
      <c r="P980" s="199">
        <f t="shared" si="149"/>
        <v>52.198622962962958</v>
      </c>
      <c r="Q980" s="233">
        <v>978.69664</v>
      </c>
      <c r="R980" s="96">
        <v>752.67012</v>
      </c>
      <c r="S980" s="96">
        <v>171.13040000000001</v>
      </c>
      <c r="T980" s="96">
        <v>6.0914000000000003E-3</v>
      </c>
      <c r="U980" s="96">
        <v>15.221</v>
      </c>
      <c r="V980" s="96">
        <v>1.5800289999999999</v>
      </c>
      <c r="W980" s="96">
        <v>38.088999999999999</v>
      </c>
      <c r="X980" s="241">
        <f t="shared" si="150"/>
        <v>6.2954232612266994</v>
      </c>
      <c r="Y980" s="241">
        <f t="shared" si="151"/>
        <v>3.26701249051</v>
      </c>
      <c r="Z980" s="241">
        <f t="shared" si="152"/>
        <v>1.1301902717166998</v>
      </c>
      <c r="AA980" s="241">
        <f t="shared" si="153"/>
        <v>1.898220499</v>
      </c>
      <c r="AB980" s="241">
        <v>1.4468692000000001</v>
      </c>
      <c r="AC980" s="241">
        <v>2.1930569E-4</v>
      </c>
      <c r="AD980" s="241">
        <v>0.73149452999999998</v>
      </c>
      <c r="AE980" s="241">
        <v>1.3221481999999999E-4</v>
      </c>
      <c r="AF980" s="241">
        <v>1.0827861999999999</v>
      </c>
      <c r="AG980" s="241">
        <v>5.51104E-3</v>
      </c>
      <c r="AH980" s="241">
        <v>0.94696733</v>
      </c>
      <c r="AI980" s="241">
        <v>8.1345910999999996E-3</v>
      </c>
      <c r="AJ980" s="241">
        <v>3.4993016E-3</v>
      </c>
      <c r="AK980" s="241">
        <v>3.1085092999999999E-3</v>
      </c>
      <c r="AL980" s="241">
        <v>4.9168013E-4</v>
      </c>
      <c r="AM980" s="241">
        <v>1.7085867000000001E-6</v>
      </c>
      <c r="AN980" s="241">
        <v>8.2202449999999996E-2</v>
      </c>
      <c r="AO980" s="241">
        <v>3.6264645999999998E-2</v>
      </c>
      <c r="AP980" s="241">
        <v>4.9520055E-2</v>
      </c>
      <c r="AQ980" s="241">
        <v>1.3232999E-2</v>
      </c>
      <c r="AR980" s="241">
        <v>1.8849875</v>
      </c>
      <c r="AT980" s="193"/>
      <c r="AU980" s="193"/>
      <c r="AV980" s="193"/>
      <c r="AW980" s="193"/>
      <c r="AX980" s="193"/>
      <c r="AY980" s="193"/>
      <c r="AZ980" s="193"/>
      <c r="BA980" s="193"/>
      <c r="BB980" s="193"/>
      <c r="BC980" s="193"/>
      <c r="BD980" s="193"/>
      <c r="BE980" s="315"/>
      <c r="BF980" s="315"/>
      <c r="BG980" s="315"/>
      <c r="BH980" s="315"/>
      <c r="BI980" s="315"/>
      <c r="BJ980" s="315"/>
      <c r="BK980" s="315"/>
    </row>
    <row r="981" spans="1:63" x14ac:dyDescent="0.25">
      <c r="A981" s="9"/>
      <c r="B981" s="185" t="s">
        <v>436</v>
      </c>
      <c r="C981" s="5" t="s">
        <v>5134</v>
      </c>
      <c r="D981" s="172">
        <v>4.5824502999999996</v>
      </c>
      <c r="E981" s="172">
        <v>1.1250127000000001</v>
      </c>
      <c r="F981" s="172">
        <v>1.8416224999999999</v>
      </c>
      <c r="G981" s="172">
        <v>7.9502712000000003E-2</v>
      </c>
      <c r="H981" s="172">
        <v>1.6123555000000001E-2</v>
      </c>
      <c r="I981" s="172">
        <v>0.1038236</v>
      </c>
      <c r="J981" s="172">
        <v>0.22757847</v>
      </c>
      <c r="K981" s="172">
        <v>3.5944690999999999E-3</v>
      </c>
      <c r="L981" s="172">
        <v>1.1851924</v>
      </c>
      <c r="M981" s="172">
        <v>0</v>
      </c>
      <c r="N981" s="172">
        <v>0</v>
      </c>
      <c r="O981" s="172">
        <v>0</v>
      </c>
      <c r="P981" s="199">
        <f t="shared" si="149"/>
        <v>8.3334274074074077</v>
      </c>
      <c r="Q981" s="233">
        <v>143.98759999999999</v>
      </c>
      <c r="R981" s="96">
        <v>116.90559</v>
      </c>
      <c r="S981" s="96">
        <v>18.863600000000002</v>
      </c>
      <c r="T981" s="96">
        <v>2.5766999999999999E-4</v>
      </c>
      <c r="U981" s="96">
        <v>1.7142999999999999</v>
      </c>
      <c r="V981" s="96">
        <v>0.27985460000000001</v>
      </c>
      <c r="W981" s="96">
        <v>6.2240000000000002</v>
      </c>
      <c r="X981" s="241">
        <f t="shared" si="150"/>
        <v>1.19713967019461</v>
      </c>
      <c r="Y981" s="241">
        <f t="shared" si="151"/>
        <v>0.72660156524600006</v>
      </c>
      <c r="Z981" s="241">
        <f t="shared" si="152"/>
        <v>0.17561291114861</v>
      </c>
      <c r="AA981" s="241">
        <f t="shared" si="153"/>
        <v>0.29492519379999999</v>
      </c>
      <c r="AB981" s="241">
        <v>0.23099244999999999</v>
      </c>
      <c r="AC981" s="241">
        <v>4.3660026000000003E-5</v>
      </c>
      <c r="AD981" s="241">
        <v>0.17254056000000001</v>
      </c>
      <c r="AE981" s="241">
        <v>2.3090119999999999E-5</v>
      </c>
      <c r="AF981" s="241">
        <v>0.32240254000000002</v>
      </c>
      <c r="AG981" s="241">
        <v>5.9926510000000001E-4</v>
      </c>
      <c r="AH981" s="241">
        <v>0.15118292999999999</v>
      </c>
      <c r="AI981" s="241">
        <v>3.3822762000000001E-3</v>
      </c>
      <c r="AJ981" s="241">
        <v>7.0849170000000003E-4</v>
      </c>
      <c r="AK981" s="241">
        <v>8.5316147000000003E-4</v>
      </c>
      <c r="AL981" s="241">
        <v>9.2065177000000005E-5</v>
      </c>
      <c r="AM981" s="241">
        <v>3.6150161000000002E-7</v>
      </c>
      <c r="AN981" s="241">
        <v>8.9656929000000007E-3</v>
      </c>
      <c r="AO981" s="241">
        <v>4.4281342999999999E-3</v>
      </c>
      <c r="AP981" s="241">
        <v>5.9997979000000002E-3</v>
      </c>
      <c r="AQ981" s="241">
        <v>2.1023038000000001E-3</v>
      </c>
      <c r="AR981" s="241">
        <v>0.29282289</v>
      </c>
      <c r="AT981" s="193"/>
      <c r="AU981" s="193"/>
      <c r="AV981" s="193"/>
      <c r="AW981" s="193"/>
      <c r="AX981" s="193"/>
      <c r="AY981" s="193"/>
      <c r="AZ981" s="193"/>
      <c r="BA981" s="193"/>
      <c r="BB981" s="193"/>
      <c r="BC981" s="193"/>
      <c r="BD981" s="193"/>
      <c r="BE981" s="315"/>
      <c r="BF981" s="315"/>
      <c r="BG981" s="315"/>
      <c r="BH981" s="315"/>
      <c r="BI981" s="315"/>
      <c r="BJ981" s="315"/>
      <c r="BK981" s="315"/>
    </row>
    <row r="982" spans="1:63" x14ac:dyDescent="0.25">
      <c r="A982" s="9"/>
      <c r="B982" s="185" t="s">
        <v>436</v>
      </c>
      <c r="C982" s="5" t="s">
        <v>5133</v>
      </c>
      <c r="D982" s="172">
        <v>14.184590999999999</v>
      </c>
      <c r="E982" s="172">
        <v>3.4713012000000001</v>
      </c>
      <c r="F982" s="172">
        <v>5.8076336</v>
      </c>
      <c r="G982" s="172">
        <v>0.24636467000000001</v>
      </c>
      <c r="H982" s="172">
        <v>4.9155639000000001E-2</v>
      </c>
      <c r="I982" s="172">
        <v>0.29547919</v>
      </c>
      <c r="J982" s="172">
        <v>0.70241880999999995</v>
      </c>
      <c r="K982" s="172">
        <v>1.1049074000000001E-2</v>
      </c>
      <c r="L982" s="172">
        <v>3.6011885000000001</v>
      </c>
      <c r="M982" s="172">
        <v>0</v>
      </c>
      <c r="N982" s="172">
        <v>0</v>
      </c>
      <c r="O982" s="172">
        <v>0</v>
      </c>
      <c r="P982" s="199">
        <f t="shared" si="149"/>
        <v>25.71334222222222</v>
      </c>
      <c r="Q982" s="233">
        <v>444.37880999999999</v>
      </c>
      <c r="R982" s="96">
        <v>361.17725999999999</v>
      </c>
      <c r="S982" s="96">
        <v>57.7864</v>
      </c>
      <c r="T982" s="96">
        <v>8.0844E-4</v>
      </c>
      <c r="U982" s="96">
        <v>5.3249000000000004</v>
      </c>
      <c r="V982" s="96">
        <v>0.85043800000000003</v>
      </c>
      <c r="W982" s="96">
        <v>19.239000000000001</v>
      </c>
      <c r="X982" s="241">
        <f t="shared" si="150"/>
        <v>3.7104984504839997</v>
      </c>
      <c r="Y982" s="241">
        <f t="shared" si="151"/>
        <v>2.2569639180059999</v>
      </c>
      <c r="Z982" s="241">
        <f t="shared" si="152"/>
        <v>0.542609069178</v>
      </c>
      <c r="AA982" s="241">
        <f t="shared" si="153"/>
        <v>0.91092546330000002</v>
      </c>
      <c r="AB982" s="241">
        <v>0.71274263000000004</v>
      </c>
      <c r="AC982" s="241">
        <v>1.365909E-4</v>
      </c>
      <c r="AD982" s="241">
        <v>0.53594036</v>
      </c>
      <c r="AE982" s="241">
        <v>7.1406105999999997E-5</v>
      </c>
      <c r="AF982" s="241">
        <v>1.0062374999999999</v>
      </c>
      <c r="AG982" s="241">
        <v>1.835431E-3</v>
      </c>
      <c r="AH982" s="241">
        <v>0.46648527000000001</v>
      </c>
      <c r="AI982" s="241">
        <v>1.0670926000000001E-2</v>
      </c>
      <c r="AJ982" s="241">
        <v>2.1962574000000002E-3</v>
      </c>
      <c r="AK982" s="241">
        <v>2.5766565999999999E-3</v>
      </c>
      <c r="AL982" s="241">
        <v>2.8179513000000002E-4</v>
      </c>
      <c r="AM982" s="241">
        <v>1.1030479999999999E-6</v>
      </c>
      <c r="AN982" s="241">
        <v>2.7961448999999999E-2</v>
      </c>
      <c r="AO982" s="241">
        <v>1.3736165E-2</v>
      </c>
      <c r="AP982" s="241">
        <v>1.8699447000000001E-2</v>
      </c>
      <c r="AQ982" s="241">
        <v>6.2493132999999999E-3</v>
      </c>
      <c r="AR982" s="241">
        <v>0.90467615000000001</v>
      </c>
      <c r="AT982" s="193"/>
      <c r="AU982" s="193"/>
      <c r="AV982" s="193"/>
      <c r="AW982" s="193"/>
      <c r="AX982" s="193"/>
      <c r="AY982" s="193"/>
      <c r="AZ982" s="193"/>
      <c r="BA982" s="193"/>
      <c r="BB982" s="193"/>
      <c r="BC982" s="193"/>
      <c r="BD982" s="193"/>
      <c r="BE982" s="315"/>
      <c r="BF982" s="315"/>
      <c r="BG982" s="315"/>
      <c r="BH982" s="315"/>
      <c r="BI982" s="315"/>
      <c r="BJ982" s="315"/>
      <c r="BK982" s="315"/>
    </row>
    <row r="983" spans="1:63" x14ac:dyDescent="0.25">
      <c r="A983" s="9"/>
      <c r="B983" s="185" t="s">
        <v>1264</v>
      </c>
      <c r="C983" s="5" t="s">
        <v>2156</v>
      </c>
      <c r="D983" s="172">
        <v>5.6119582000000001</v>
      </c>
      <c r="E983" s="172">
        <v>1.1827928999999999</v>
      </c>
      <c r="F983" s="172">
        <v>1.2874057999999999</v>
      </c>
      <c r="G983" s="172">
        <v>7.4582424999999994E-2</v>
      </c>
      <c r="H983" s="172">
        <v>1.6874983E-2</v>
      </c>
      <c r="I983" s="172">
        <v>0.17140725000000001</v>
      </c>
      <c r="J983" s="172">
        <v>0.18177326999999999</v>
      </c>
      <c r="K983" s="172">
        <v>3.5497926000000002E-3</v>
      </c>
      <c r="L983" s="172">
        <v>2.6935718</v>
      </c>
      <c r="M983" s="172">
        <v>0</v>
      </c>
      <c r="N983" s="172">
        <v>0</v>
      </c>
      <c r="O983" s="172">
        <v>0</v>
      </c>
      <c r="P983" s="199">
        <f t="shared" si="149"/>
        <v>8.7614288888888883</v>
      </c>
      <c r="Q983" s="233">
        <v>150.70732000000001</v>
      </c>
      <c r="R983" s="96">
        <v>119.96411000000001</v>
      </c>
      <c r="S983" s="96">
        <v>20.270320000000002</v>
      </c>
      <c r="T983" s="96">
        <v>2.8966000000000002E-4</v>
      </c>
      <c r="U983" s="96">
        <v>1.9792000000000001</v>
      </c>
      <c r="V983" s="96">
        <v>0.32750119999999999</v>
      </c>
      <c r="W983" s="96">
        <v>8.1659000000000006</v>
      </c>
      <c r="X983" s="241">
        <f t="shared" si="150"/>
        <v>1.1434020638953801</v>
      </c>
      <c r="Y983" s="241">
        <f t="shared" si="151"/>
        <v>0.65460185985600017</v>
      </c>
      <c r="Z983" s="241">
        <f t="shared" si="152"/>
        <v>0.18445283633938001</v>
      </c>
      <c r="AA983" s="241">
        <f t="shared" si="153"/>
        <v>0.30434736770000004</v>
      </c>
      <c r="AB983" s="241">
        <v>0.24285551</v>
      </c>
      <c r="AC983" s="241">
        <v>3.8156115E-5</v>
      </c>
      <c r="AD983" s="241">
        <v>0.14528329000000001</v>
      </c>
      <c r="AE983" s="241">
        <v>2.3193881E-5</v>
      </c>
      <c r="AF983" s="241">
        <v>0.26575679000000002</v>
      </c>
      <c r="AG983" s="241">
        <v>6.4491986000000002E-4</v>
      </c>
      <c r="AH983" s="241">
        <v>0.15894746000000001</v>
      </c>
      <c r="AI983" s="241">
        <v>2.3366623999999999E-3</v>
      </c>
      <c r="AJ983" s="241">
        <v>6.5706216000000004E-4</v>
      </c>
      <c r="AK983" s="241">
        <v>6.6461706999999999E-4</v>
      </c>
      <c r="AL983" s="241">
        <v>1.4627480999999999E-4</v>
      </c>
      <c r="AM983" s="241">
        <v>5.0839937999999995E-7</v>
      </c>
      <c r="AN983" s="241">
        <v>1.027551E-2</v>
      </c>
      <c r="AO983" s="241">
        <v>5.3663657000000003E-3</v>
      </c>
      <c r="AP983" s="241">
        <v>6.0583757999999998E-3</v>
      </c>
      <c r="AQ983" s="241">
        <v>3.8897277000000002E-3</v>
      </c>
      <c r="AR983" s="241">
        <v>0.30045764000000003</v>
      </c>
      <c r="AT983" s="193"/>
      <c r="AU983" s="193"/>
      <c r="AV983" s="193"/>
      <c r="AW983" s="193"/>
      <c r="AX983" s="193"/>
      <c r="AY983" s="193"/>
      <c r="AZ983" s="193"/>
      <c r="BA983" s="193"/>
      <c r="BB983" s="193"/>
      <c r="BC983" s="193"/>
      <c r="BD983" s="193"/>
      <c r="BE983" s="315"/>
      <c r="BF983" s="315"/>
      <c r="BG983" s="315"/>
      <c r="BH983" s="315"/>
      <c r="BI983" s="315"/>
      <c r="BJ983" s="315"/>
      <c r="BK983" s="315"/>
    </row>
    <row r="984" spans="1:63" x14ac:dyDescent="0.25">
      <c r="A984" s="9"/>
      <c r="B984" s="185" t="s">
        <v>436</v>
      </c>
      <c r="C984" s="5" t="s">
        <v>2155</v>
      </c>
      <c r="D984" s="172">
        <v>0.17381289999999999</v>
      </c>
      <c r="E984" s="172">
        <v>0.13246801</v>
      </c>
      <c r="F984" s="172">
        <v>2.5495666E-2</v>
      </c>
      <c r="G984" s="172">
        <v>2.1612722000000002E-3</v>
      </c>
      <c r="H984" s="172">
        <v>1.1787143000000001E-3</v>
      </c>
      <c r="I984" s="172">
        <v>3.4312731999999999E-3</v>
      </c>
      <c r="J984" s="172">
        <v>2.9297196000000001E-3</v>
      </c>
      <c r="K984" s="172">
        <v>1.0018411000000001E-3</v>
      </c>
      <c r="L984" s="172">
        <v>5.1464045999999996E-3</v>
      </c>
      <c r="M984" s="172">
        <v>0</v>
      </c>
      <c r="N984" s="172">
        <v>0</v>
      </c>
      <c r="O984" s="172">
        <v>0</v>
      </c>
      <c r="P984" s="199">
        <f t="shared" si="149"/>
        <v>0.98124451851851846</v>
      </c>
      <c r="Q984" s="233">
        <v>31.887101999999999</v>
      </c>
      <c r="R984" s="96">
        <v>28.408574000000002</v>
      </c>
      <c r="S984" s="96">
        <v>2.7016079999999998</v>
      </c>
      <c r="T984" s="96">
        <v>5.3882999999999997E-6</v>
      </c>
      <c r="U984" s="96">
        <v>0.40984999999999999</v>
      </c>
      <c r="V984" s="96">
        <v>1.8454459999999999E-2</v>
      </c>
      <c r="W984" s="96">
        <v>0.34860999999999998</v>
      </c>
      <c r="X984" s="241">
        <f t="shared" si="150"/>
        <v>0.12640274244827759</v>
      </c>
      <c r="Y984" s="241">
        <f t="shared" si="151"/>
        <v>3.5534247265399999E-2</v>
      </c>
      <c r="Z984" s="241">
        <f t="shared" si="152"/>
        <v>1.9744545376877597E-2</v>
      </c>
      <c r="AA984" s="241">
        <f t="shared" si="153"/>
        <v>7.1123949805999995E-2</v>
      </c>
      <c r="AB984" s="241">
        <v>2.7196924000000001E-2</v>
      </c>
      <c r="AC984" s="241">
        <v>1.1897732E-6</v>
      </c>
      <c r="AD984" s="241">
        <v>2.8389105999999998E-3</v>
      </c>
      <c r="AE984" s="241">
        <v>2.8281292000000001E-6</v>
      </c>
      <c r="AF984" s="241">
        <v>5.4616960999999999E-3</v>
      </c>
      <c r="AG984" s="241">
        <v>3.2698662999999998E-5</v>
      </c>
      <c r="AH984" s="241">
        <v>1.7798453999999998E-2</v>
      </c>
      <c r="AI984" s="241">
        <v>4.1474992000000003E-5</v>
      </c>
      <c r="AJ984" s="241">
        <v>1.8415197000000001E-5</v>
      </c>
      <c r="AK984" s="241">
        <v>1.3310646999999999E-5</v>
      </c>
      <c r="AL984" s="241">
        <v>2.3897886000000001E-6</v>
      </c>
      <c r="AM984" s="241">
        <v>7.7022775999999992E-9</v>
      </c>
      <c r="AN984" s="241">
        <v>1.3171144E-3</v>
      </c>
      <c r="AO984" s="241">
        <v>2.3633401999999999E-4</v>
      </c>
      <c r="AP984" s="241">
        <v>3.1704463000000003E-4</v>
      </c>
      <c r="AQ984" s="241">
        <v>1.8893805999999998E-5</v>
      </c>
      <c r="AR984" s="241">
        <v>7.1105056E-2</v>
      </c>
      <c r="AT984" s="193"/>
      <c r="AU984" s="193"/>
      <c r="AV984" s="193"/>
      <c r="AW984" s="193"/>
      <c r="AX984" s="193"/>
      <c r="AY984" s="193"/>
      <c r="AZ984" s="193"/>
      <c r="BA984" s="193"/>
      <c r="BB984" s="193"/>
      <c r="BC984" s="193"/>
      <c r="BD984" s="193"/>
      <c r="BE984" s="315"/>
      <c r="BF984" s="315"/>
      <c r="BG984" s="315"/>
      <c r="BH984" s="315"/>
      <c r="BI984" s="315"/>
      <c r="BJ984" s="315"/>
      <c r="BK984" s="315"/>
    </row>
    <row r="985" spans="1:63" x14ac:dyDescent="0.25">
      <c r="A985" s="9"/>
      <c r="B985" s="185" t="s">
        <v>436</v>
      </c>
      <c r="C985" s="5" t="s">
        <v>2154</v>
      </c>
      <c r="D985" s="172">
        <v>3.4569816000000002</v>
      </c>
      <c r="E985" s="172">
        <v>0.85621842000000004</v>
      </c>
      <c r="F985" s="172">
        <v>1.3989436</v>
      </c>
      <c r="G985" s="172">
        <v>6.0413148999999999E-2</v>
      </c>
      <c r="H985" s="172">
        <v>1.2306813E-2</v>
      </c>
      <c r="I985" s="172">
        <v>7.4278268999999994E-2</v>
      </c>
      <c r="J985" s="172">
        <v>0.17069713</v>
      </c>
      <c r="K985" s="172">
        <v>2.7432918E-3</v>
      </c>
      <c r="L985" s="172">
        <v>0.88138092999999995</v>
      </c>
      <c r="M985" s="172">
        <v>0</v>
      </c>
      <c r="N985" s="172">
        <v>0</v>
      </c>
      <c r="O985" s="172">
        <v>0</v>
      </c>
      <c r="P985" s="199">
        <f t="shared" si="149"/>
        <v>6.3423586666666667</v>
      </c>
      <c r="Q985" s="233">
        <v>109.49145</v>
      </c>
      <c r="R985" s="96">
        <v>89.033428000000001</v>
      </c>
      <c r="S985" s="96">
        <v>14.235200000000001</v>
      </c>
      <c r="T985" s="96">
        <v>2.0086E-4</v>
      </c>
      <c r="U985" s="96">
        <v>1.3240000000000001</v>
      </c>
      <c r="V985" s="96">
        <v>0.21062549999999999</v>
      </c>
      <c r="W985" s="96">
        <v>4.6879999999999997</v>
      </c>
      <c r="X985" s="241">
        <f t="shared" si="150"/>
        <v>0.90960035474329004</v>
      </c>
      <c r="Y985" s="241">
        <f t="shared" si="151"/>
        <v>0.55117048686199999</v>
      </c>
      <c r="Z985" s="241">
        <f t="shared" si="152"/>
        <v>0.13386664158129002</v>
      </c>
      <c r="AA985" s="241">
        <f t="shared" si="153"/>
        <v>0.2245632263</v>
      </c>
      <c r="AB985" s="241">
        <v>0.17580246999999999</v>
      </c>
      <c r="AC985" s="241">
        <v>3.3272411E-5</v>
      </c>
      <c r="AD985" s="241">
        <v>0.13074375999999999</v>
      </c>
      <c r="AE985" s="241">
        <v>1.7556911000000001E-5</v>
      </c>
      <c r="AF985" s="241">
        <v>0.24412123999999999</v>
      </c>
      <c r="AG985" s="241">
        <v>4.5218754000000001E-4</v>
      </c>
      <c r="AH985" s="241">
        <v>0.11506153</v>
      </c>
      <c r="AI985" s="241">
        <v>2.5692572000000002E-3</v>
      </c>
      <c r="AJ985" s="241">
        <v>5.3840645E-4</v>
      </c>
      <c r="AK985" s="241">
        <v>6.2999892E-4</v>
      </c>
      <c r="AL985" s="241">
        <v>6.9408857000000001E-5</v>
      </c>
      <c r="AM985" s="241">
        <v>2.7095429000000003E-7</v>
      </c>
      <c r="AN985" s="241">
        <v>6.9627661999999996E-3</v>
      </c>
      <c r="AO985" s="241">
        <v>3.4129206E-3</v>
      </c>
      <c r="AP985" s="241">
        <v>4.6220823999999997E-3</v>
      </c>
      <c r="AQ985" s="241">
        <v>1.5547862999999999E-3</v>
      </c>
      <c r="AR985" s="241">
        <v>0.22300844</v>
      </c>
      <c r="AT985" s="193"/>
      <c r="AU985" s="193"/>
      <c r="AV985" s="193"/>
      <c r="AW985" s="193"/>
      <c r="AX985" s="193"/>
      <c r="AY985" s="193"/>
      <c r="AZ985" s="193"/>
      <c r="BA985" s="193"/>
      <c r="BB985" s="193"/>
      <c r="BC985" s="193"/>
      <c r="BD985" s="193"/>
      <c r="BE985" s="315"/>
      <c r="BF985" s="315"/>
      <c r="BG985" s="315"/>
      <c r="BH985" s="315"/>
      <c r="BI985" s="315"/>
      <c r="BJ985" s="315"/>
      <c r="BK985" s="315"/>
    </row>
    <row r="986" spans="1:63" x14ac:dyDescent="0.25">
      <c r="A986" s="9"/>
      <c r="B986" s="185" t="s">
        <v>1264</v>
      </c>
      <c r="C986" s="5" t="s">
        <v>2153</v>
      </c>
      <c r="D986" s="172">
        <v>117.80370000000001</v>
      </c>
      <c r="E986" s="172">
        <v>47.147672</v>
      </c>
      <c r="F986" s="172">
        <v>18.358308000000001</v>
      </c>
      <c r="G986" s="172">
        <v>2.4657054999999999</v>
      </c>
      <c r="H986" s="172">
        <v>0.65260560000000001</v>
      </c>
      <c r="I986" s="172">
        <v>3.8733564</v>
      </c>
      <c r="J986" s="172">
        <v>2.4577672000000002</v>
      </c>
      <c r="K986" s="172">
        <v>0.10735185</v>
      </c>
      <c r="L986" s="172">
        <v>42.740932999999998</v>
      </c>
      <c r="M986" s="172">
        <v>0</v>
      </c>
      <c r="N986" s="172">
        <v>0</v>
      </c>
      <c r="O986" s="172">
        <v>0</v>
      </c>
      <c r="P986" s="199">
        <f t="shared" si="149"/>
        <v>349.24201481481481</v>
      </c>
      <c r="Q986" s="233">
        <v>5760.2281999999996</v>
      </c>
      <c r="R986" s="96">
        <v>3959.2112000000002</v>
      </c>
      <c r="S986" s="96">
        <v>994.61599999999999</v>
      </c>
      <c r="T986" s="96">
        <v>1.7638000000000001E-2</v>
      </c>
      <c r="U986" s="96">
        <v>46.274999999999999</v>
      </c>
      <c r="V986" s="96">
        <v>7.4683599999999997</v>
      </c>
      <c r="W986" s="96">
        <v>752.64</v>
      </c>
      <c r="X986" s="241">
        <f t="shared" si="150"/>
        <v>34.795448935033001</v>
      </c>
      <c r="Y986" s="241">
        <f t="shared" si="151"/>
        <v>17.895537767980002</v>
      </c>
      <c r="Z986" s="241">
        <f t="shared" si="152"/>
        <v>6.9611945080529987</v>
      </c>
      <c r="AA986" s="241">
        <f t="shared" si="153"/>
        <v>9.9387166590000007</v>
      </c>
      <c r="AB986" s="241">
        <v>9.6759836999999997</v>
      </c>
      <c r="AC986" s="241">
        <v>1.2459773E-3</v>
      </c>
      <c r="AD986" s="241">
        <v>3.6635691000000001</v>
      </c>
      <c r="AE986" s="241">
        <v>7.2080867999999997E-4</v>
      </c>
      <c r="AF986" s="241">
        <v>4.5227123000000002</v>
      </c>
      <c r="AG986" s="241">
        <v>3.1305882E-2</v>
      </c>
      <c r="AH986" s="241">
        <v>6.3358844999999997</v>
      </c>
      <c r="AI986" s="241">
        <v>3.0631539999999999E-2</v>
      </c>
      <c r="AJ986" s="241">
        <v>2.1535123E-2</v>
      </c>
      <c r="AK986" s="241">
        <v>1.2966956E-2</v>
      </c>
      <c r="AL986" s="241">
        <v>2.8560409000000001E-3</v>
      </c>
      <c r="AM986" s="241">
        <v>9.4881529999999998E-6</v>
      </c>
      <c r="AN986" s="241">
        <v>0.20377785000000001</v>
      </c>
      <c r="AO986" s="241">
        <v>0.11603772</v>
      </c>
      <c r="AP986" s="241">
        <v>0.23749529</v>
      </c>
      <c r="AQ986" s="241">
        <v>2.7846859000000002E-2</v>
      </c>
      <c r="AR986" s="241">
        <v>9.9108698000000004</v>
      </c>
      <c r="AT986" s="193"/>
      <c r="AU986" s="193"/>
      <c r="AV986" s="193"/>
      <c r="AW986" s="193"/>
      <c r="AX986" s="193"/>
      <c r="AY986" s="193"/>
      <c r="AZ986" s="193"/>
      <c r="BA986" s="193"/>
      <c r="BB986" s="193"/>
      <c r="BC986" s="193"/>
      <c r="BD986" s="193"/>
      <c r="BE986" s="315"/>
      <c r="BF986" s="315"/>
      <c r="BG986" s="315"/>
      <c r="BH986" s="315"/>
      <c r="BI986" s="315"/>
      <c r="BJ986" s="315"/>
      <c r="BK986" s="315"/>
    </row>
    <row r="987" spans="1:63" x14ac:dyDescent="0.25">
      <c r="A987" s="9"/>
      <c r="B987" s="185" t="s">
        <v>1264</v>
      </c>
      <c r="C987" s="5" t="s">
        <v>2152</v>
      </c>
      <c r="D987" s="172">
        <v>314.84870000000001</v>
      </c>
      <c r="E987" s="172">
        <v>108.5578</v>
      </c>
      <c r="F987" s="172">
        <v>79.745052999999999</v>
      </c>
      <c r="G987" s="172">
        <v>7.2331105999999998</v>
      </c>
      <c r="H987" s="172">
        <v>1.5623163</v>
      </c>
      <c r="I987" s="172">
        <v>9.5785880999999993</v>
      </c>
      <c r="J987" s="172">
        <v>10.797674000000001</v>
      </c>
      <c r="K987" s="172">
        <v>0.27890050999999999</v>
      </c>
      <c r="L987" s="172">
        <v>97.095258999999999</v>
      </c>
      <c r="M987" s="172">
        <v>0</v>
      </c>
      <c r="N987" s="172">
        <v>0</v>
      </c>
      <c r="O987" s="172">
        <v>0</v>
      </c>
      <c r="P987" s="199">
        <f t="shared" si="149"/>
        <v>804.13185185185182</v>
      </c>
      <c r="Q987" s="233">
        <v>13543.494000000001</v>
      </c>
      <c r="R987" s="96">
        <v>10084.396000000001</v>
      </c>
      <c r="S987" s="96">
        <v>2079.2800000000002</v>
      </c>
      <c r="T987" s="96">
        <v>3.6433E-2</v>
      </c>
      <c r="U987" s="96">
        <v>152.66</v>
      </c>
      <c r="V987" s="96">
        <v>21.520949999999999</v>
      </c>
      <c r="W987" s="96">
        <v>1205.5999999999999</v>
      </c>
      <c r="X987" s="241">
        <f t="shared" si="150"/>
        <v>94.158085522538002</v>
      </c>
      <c r="Y987" s="241">
        <f t="shared" si="151"/>
        <v>52.211334769799997</v>
      </c>
      <c r="Z987" s="241">
        <f t="shared" si="152"/>
        <v>16.559488292737999</v>
      </c>
      <c r="AA987" s="241">
        <f t="shared" si="153"/>
        <v>25.387262459999999</v>
      </c>
      <c r="AB987" s="241">
        <v>22.283483</v>
      </c>
      <c r="AC987" s="241">
        <v>3.3421629E-3</v>
      </c>
      <c r="AD987" s="241">
        <v>13.265167</v>
      </c>
      <c r="AE987" s="241">
        <v>1.8869449000000001E-3</v>
      </c>
      <c r="AF987" s="241">
        <v>16.591894</v>
      </c>
      <c r="AG987" s="241">
        <v>6.5561662000000007E-2</v>
      </c>
      <c r="AH987" s="241">
        <v>14.588362999999999</v>
      </c>
      <c r="AI987" s="241">
        <v>0.13959643999999999</v>
      </c>
      <c r="AJ987" s="241">
        <v>6.3852715000000004E-2</v>
      </c>
      <c r="AK987" s="241">
        <v>4.5389522000000002E-2</v>
      </c>
      <c r="AL987" s="241">
        <v>8.2820362000000005E-3</v>
      </c>
      <c r="AM987" s="241">
        <v>2.8979538E-5</v>
      </c>
      <c r="AN987" s="241">
        <v>0.74599989</v>
      </c>
      <c r="AO987" s="241">
        <v>0.37162077999999998</v>
      </c>
      <c r="AP987" s="241">
        <v>0.59635492999999995</v>
      </c>
      <c r="AQ987" s="241">
        <v>0.13696546000000001</v>
      </c>
      <c r="AR987" s="241">
        <v>25.250297</v>
      </c>
      <c r="AT987" s="193"/>
      <c r="AU987" s="193"/>
      <c r="AV987" s="193"/>
      <c r="AW987" s="193"/>
      <c r="AX987" s="193"/>
      <c r="AY987" s="193"/>
      <c r="AZ987" s="193"/>
      <c r="BA987" s="193"/>
      <c r="BB987" s="193"/>
      <c r="BC987" s="193"/>
      <c r="BD987" s="193"/>
      <c r="BE987" s="315"/>
      <c r="BF987" s="315"/>
      <c r="BG987" s="315"/>
      <c r="BH987" s="315"/>
      <c r="BI987" s="315"/>
      <c r="BJ987" s="315"/>
      <c r="BK987" s="315"/>
    </row>
    <row r="988" spans="1:63" x14ac:dyDescent="0.25">
      <c r="A988" s="9"/>
      <c r="B988" s="185" t="s">
        <v>1264</v>
      </c>
      <c r="C988" s="5" t="s">
        <v>5068</v>
      </c>
      <c r="D988" s="172">
        <v>88.648156</v>
      </c>
      <c r="E988" s="172">
        <v>34.671798000000003</v>
      </c>
      <c r="F988" s="172">
        <v>17.616501</v>
      </c>
      <c r="G988" s="172">
        <v>2.0388456000000001</v>
      </c>
      <c r="H988" s="172">
        <v>0.56284230000000002</v>
      </c>
      <c r="I988" s="172">
        <v>2.7640872999999999</v>
      </c>
      <c r="J988" s="172">
        <v>2.6253791</v>
      </c>
      <c r="K988" s="172">
        <v>8.3471845000000003E-2</v>
      </c>
      <c r="L988" s="172">
        <v>28.285231</v>
      </c>
      <c r="M988" s="172">
        <v>0</v>
      </c>
      <c r="N988" s="172">
        <v>0</v>
      </c>
      <c r="O988" s="172">
        <v>0</v>
      </c>
      <c r="P988" s="199">
        <f t="shared" si="149"/>
        <v>256.82813333333331</v>
      </c>
      <c r="Q988" s="233">
        <v>4646.3522000000003</v>
      </c>
      <c r="R988" s="96">
        <v>3621.2867999999999</v>
      </c>
      <c r="S988" s="96">
        <v>647.024</v>
      </c>
      <c r="T988" s="96">
        <v>1.0014E-2</v>
      </c>
      <c r="U988" s="96">
        <v>51.064999999999998</v>
      </c>
      <c r="V988" s="96">
        <v>7.14635</v>
      </c>
      <c r="W988" s="96">
        <v>319.82</v>
      </c>
      <c r="X988" s="241">
        <f t="shared" si="150"/>
        <v>28.9638420668084</v>
      </c>
      <c r="Y988" s="241">
        <f t="shared" si="151"/>
        <v>14.63527205033</v>
      </c>
      <c r="Z988" s="241">
        <f t="shared" si="152"/>
        <v>5.2195253774783996</v>
      </c>
      <c r="AA988" s="241">
        <f t="shared" si="153"/>
        <v>9.1090446390000004</v>
      </c>
      <c r="AB988" s="241">
        <v>7.1174192999999999</v>
      </c>
      <c r="AC988" s="241">
        <v>1.0640318000000001E-3</v>
      </c>
      <c r="AD988" s="241">
        <v>3.5865319000000002</v>
      </c>
      <c r="AE988" s="241">
        <v>6.0365353000000005E-4</v>
      </c>
      <c r="AF988" s="241">
        <v>3.9103853000000002</v>
      </c>
      <c r="AG988" s="241">
        <v>1.9267864999999999E-2</v>
      </c>
      <c r="AH988" s="241">
        <v>4.6592013999999997</v>
      </c>
      <c r="AI988" s="241">
        <v>2.9851464000000001E-2</v>
      </c>
      <c r="AJ988" s="241">
        <v>1.7935118999999999E-2</v>
      </c>
      <c r="AK988" s="241">
        <v>1.1596293000000001E-2</v>
      </c>
      <c r="AL988" s="241">
        <v>2.5135474999999998E-3</v>
      </c>
      <c r="AM988" s="241">
        <v>8.3739783999999994E-6</v>
      </c>
      <c r="AN988" s="241">
        <v>0.23000680000000001</v>
      </c>
      <c r="AO988" s="241">
        <v>0.10658665000000001</v>
      </c>
      <c r="AP988" s="241">
        <v>0.16182573</v>
      </c>
      <c r="AQ988" s="241">
        <v>4.1972739000000002E-2</v>
      </c>
      <c r="AR988" s="241">
        <v>9.0670719000000002</v>
      </c>
      <c r="AT988" s="193"/>
      <c r="AU988" s="193"/>
      <c r="AV988" s="193"/>
      <c r="AW988" s="193"/>
      <c r="AX988" s="193"/>
      <c r="AY988" s="193"/>
      <c r="AZ988" s="193"/>
      <c r="BA988" s="193"/>
      <c r="BB988" s="193"/>
      <c r="BC988" s="193"/>
      <c r="BD988" s="193"/>
      <c r="BE988" s="315"/>
      <c r="BF988" s="315"/>
      <c r="BG988" s="315"/>
      <c r="BH988" s="315"/>
      <c r="BI988" s="315"/>
      <c r="BJ988" s="315"/>
      <c r="BK988" s="315"/>
    </row>
    <row r="989" spans="1:63" x14ac:dyDescent="0.25">
      <c r="A989" s="9"/>
      <c r="B989" s="185" t="s">
        <v>1264</v>
      </c>
      <c r="C989" s="5" t="s">
        <v>5067</v>
      </c>
      <c r="D989" s="172">
        <v>189.31196</v>
      </c>
      <c r="E989" s="172">
        <v>61.834812999999997</v>
      </c>
      <c r="F989" s="172">
        <v>34.379173000000002</v>
      </c>
      <c r="G989" s="172">
        <v>3.5798709</v>
      </c>
      <c r="H989" s="172">
        <v>0.87286828000000005</v>
      </c>
      <c r="I989" s="172">
        <v>6.180358</v>
      </c>
      <c r="J989" s="172">
        <v>5.0297415000000001</v>
      </c>
      <c r="K989" s="172">
        <v>0.15083536</v>
      </c>
      <c r="L989" s="172">
        <v>77.284296999999995</v>
      </c>
      <c r="M989" s="172">
        <v>0</v>
      </c>
      <c r="N989" s="172">
        <v>0</v>
      </c>
      <c r="O989" s="172">
        <v>0</v>
      </c>
      <c r="P989" s="199">
        <f t="shared" si="149"/>
        <v>458.03565185185181</v>
      </c>
      <c r="Q989" s="233">
        <v>7856.3140000000003</v>
      </c>
      <c r="R989" s="96">
        <v>5496.3724000000002</v>
      </c>
      <c r="S989" s="96">
        <v>1385.8320000000001</v>
      </c>
      <c r="T989" s="96">
        <v>2.1946E-2</v>
      </c>
      <c r="U989" s="96">
        <v>74.911000000000001</v>
      </c>
      <c r="V989" s="96">
        <v>9.8066499999999994</v>
      </c>
      <c r="W989" s="96">
        <v>889.37</v>
      </c>
      <c r="X989" s="241">
        <f t="shared" si="150"/>
        <v>49.867758500739001</v>
      </c>
      <c r="Y989" s="241">
        <f t="shared" si="151"/>
        <v>26.719892403900001</v>
      </c>
      <c r="Z989" s="241">
        <f t="shared" si="152"/>
        <v>9.3040865718389991</v>
      </c>
      <c r="AA989" s="241">
        <f t="shared" si="153"/>
        <v>13.843779525</v>
      </c>
      <c r="AB989" s="241">
        <v>12.691582</v>
      </c>
      <c r="AC989" s="241">
        <v>1.8099623999999999E-3</v>
      </c>
      <c r="AD989" s="241">
        <v>6.0989361000000004</v>
      </c>
      <c r="AE989" s="241">
        <v>1.0247035E-3</v>
      </c>
      <c r="AF989" s="241">
        <v>7.8825833000000003</v>
      </c>
      <c r="AG989" s="241">
        <v>4.3956337999999998E-2</v>
      </c>
      <c r="AH989" s="241">
        <v>8.3095707000000001</v>
      </c>
      <c r="AI989" s="241">
        <v>5.8687174000000002E-2</v>
      </c>
      <c r="AJ989" s="241">
        <v>3.1333647999999999E-2</v>
      </c>
      <c r="AK989" s="241">
        <v>2.1748670000000001E-2</v>
      </c>
      <c r="AL989" s="241">
        <v>4.9193958000000003E-3</v>
      </c>
      <c r="AM989" s="241">
        <v>1.6644038999999999E-5</v>
      </c>
      <c r="AN989" s="241">
        <v>0.35863420000000001</v>
      </c>
      <c r="AO989" s="241">
        <v>0.19445170000000001</v>
      </c>
      <c r="AP989" s="241">
        <v>0.32472444</v>
      </c>
      <c r="AQ989" s="241">
        <v>8.2811524999999997E-2</v>
      </c>
      <c r="AR989" s="241">
        <v>13.760968</v>
      </c>
      <c r="AT989" s="193"/>
      <c r="AU989" s="193"/>
      <c r="AV989" s="193"/>
      <c r="AW989" s="193"/>
      <c r="AX989" s="193"/>
      <c r="AY989" s="193"/>
      <c r="AZ989" s="193"/>
      <c r="BA989" s="193"/>
      <c r="BB989" s="193"/>
      <c r="BC989" s="193"/>
      <c r="BD989" s="193"/>
      <c r="BE989" s="315"/>
      <c r="BF989" s="315"/>
      <c r="BG989" s="315"/>
      <c r="BH989" s="315"/>
      <c r="BI989" s="315"/>
      <c r="BJ989" s="315"/>
      <c r="BK989" s="315"/>
    </row>
    <row r="990" spans="1:63" x14ac:dyDescent="0.25">
      <c r="A990" s="9"/>
      <c r="B990" s="185" t="s">
        <v>1264</v>
      </c>
      <c r="C990" s="5" t="s">
        <v>5066</v>
      </c>
      <c r="D990" s="172">
        <v>87.526872999999995</v>
      </c>
      <c r="E990" s="172">
        <v>29.973524000000001</v>
      </c>
      <c r="F990" s="172">
        <v>22.661826999999999</v>
      </c>
      <c r="G990" s="172">
        <v>2.1021806999999999</v>
      </c>
      <c r="H990" s="172">
        <v>0.43368067999999999</v>
      </c>
      <c r="I990" s="172">
        <v>2.6205224999999999</v>
      </c>
      <c r="J990" s="172">
        <v>3.0555582000000001</v>
      </c>
      <c r="K990" s="172">
        <v>7.8210557999999999E-2</v>
      </c>
      <c r="L990" s="172">
        <v>26.601369999999999</v>
      </c>
      <c r="M990" s="172">
        <v>0</v>
      </c>
      <c r="N990" s="172">
        <v>0</v>
      </c>
      <c r="O990" s="172">
        <v>0</v>
      </c>
      <c r="P990" s="199">
        <f t="shared" si="149"/>
        <v>222.02610370370371</v>
      </c>
      <c r="Q990" s="233">
        <v>3753.3281000000002</v>
      </c>
      <c r="R990" s="96">
        <v>2805.0554000000002</v>
      </c>
      <c r="S990" s="96">
        <v>583.91200000000003</v>
      </c>
      <c r="T990" s="96">
        <v>9.6334000000000003E-3</v>
      </c>
      <c r="U990" s="96">
        <v>41.548000000000002</v>
      </c>
      <c r="V990" s="96">
        <v>6.5130780000000001</v>
      </c>
      <c r="W990" s="96">
        <v>316.29000000000002</v>
      </c>
      <c r="X990" s="241">
        <f t="shared" si="150"/>
        <v>26.3630976116699</v>
      </c>
      <c r="Y990" s="241">
        <f t="shared" si="151"/>
        <v>14.730620671739999</v>
      </c>
      <c r="Z990" s="241">
        <f t="shared" si="152"/>
        <v>4.5673274229298988</v>
      </c>
      <c r="AA990" s="241">
        <f t="shared" si="153"/>
        <v>7.065149517</v>
      </c>
      <c r="AB990" s="241">
        <v>6.1527535000000002</v>
      </c>
      <c r="AC990" s="241">
        <v>9.2829124000000005E-4</v>
      </c>
      <c r="AD990" s="241">
        <v>3.9183186000000001</v>
      </c>
      <c r="AE990" s="241">
        <v>5.2548549999999997E-4</v>
      </c>
      <c r="AF990" s="241">
        <v>4.6396647</v>
      </c>
      <c r="AG990" s="241">
        <v>1.8430095000000001E-2</v>
      </c>
      <c r="AH990" s="241">
        <v>4.0279376999999998</v>
      </c>
      <c r="AI990" s="241">
        <v>3.9594894999999998E-2</v>
      </c>
      <c r="AJ990" s="241">
        <v>1.8600383000000002E-2</v>
      </c>
      <c r="AK990" s="241">
        <v>1.2941552E-2</v>
      </c>
      <c r="AL990" s="241">
        <v>2.3976317000000001E-3</v>
      </c>
      <c r="AM990" s="241">
        <v>8.4112299000000005E-6</v>
      </c>
      <c r="AN990" s="241">
        <v>0.20143288000000001</v>
      </c>
      <c r="AO990" s="241">
        <v>0.10348156</v>
      </c>
      <c r="AP990" s="241">
        <v>0.16093241</v>
      </c>
      <c r="AQ990" s="241">
        <v>4.1373516999999999E-2</v>
      </c>
      <c r="AR990" s="241">
        <v>7.0237759999999998</v>
      </c>
      <c r="AT990" s="193"/>
      <c r="AU990" s="193"/>
      <c r="AV990" s="193"/>
      <c r="AW990" s="193"/>
      <c r="AX990" s="193"/>
      <c r="AY990" s="193"/>
      <c r="AZ990" s="193"/>
      <c r="BA990" s="193"/>
      <c r="BB990" s="193"/>
      <c r="BC990" s="193"/>
      <c r="BD990" s="193"/>
      <c r="BE990" s="315"/>
      <c r="BF990" s="315"/>
      <c r="BG990" s="315"/>
      <c r="BH990" s="315"/>
      <c r="BI990" s="315"/>
      <c r="BJ990" s="315"/>
      <c r="BK990" s="315"/>
    </row>
    <row r="991" spans="1:63" x14ac:dyDescent="0.25">
      <c r="A991" s="9"/>
      <c r="B991" s="185" t="s">
        <v>1264</v>
      </c>
      <c r="C991" s="5" t="s">
        <v>5065</v>
      </c>
      <c r="D991" s="172">
        <v>374.69177000000002</v>
      </c>
      <c r="E991" s="172">
        <v>129.19774000000001</v>
      </c>
      <c r="F991" s="172">
        <v>95.149473999999998</v>
      </c>
      <c r="G991" s="172">
        <v>8.4686952000000009</v>
      </c>
      <c r="H991" s="172">
        <v>1.8566507999999999</v>
      </c>
      <c r="I991" s="172">
        <v>11.402182</v>
      </c>
      <c r="J991" s="172">
        <v>12.662235000000001</v>
      </c>
      <c r="K991" s="172">
        <v>0.33191284999999998</v>
      </c>
      <c r="L991" s="172">
        <v>115.62287999999999</v>
      </c>
      <c r="M991" s="172">
        <v>0</v>
      </c>
      <c r="N991" s="172">
        <v>0</v>
      </c>
      <c r="O991" s="172">
        <v>0</v>
      </c>
      <c r="P991" s="199">
        <f t="shared" si="149"/>
        <v>957.02029629629635</v>
      </c>
      <c r="Q991" s="233">
        <v>16108.953</v>
      </c>
      <c r="R991" s="96">
        <v>11997.550999999999</v>
      </c>
      <c r="S991" s="96">
        <v>2463.944</v>
      </c>
      <c r="T991" s="96">
        <v>4.3477000000000002E-2</v>
      </c>
      <c r="U991" s="96">
        <v>181.26</v>
      </c>
      <c r="V991" s="96">
        <v>25.25451</v>
      </c>
      <c r="W991" s="96">
        <v>1440.9</v>
      </c>
      <c r="X991" s="241">
        <f t="shared" si="150"/>
        <v>111.79550727111899</v>
      </c>
      <c r="Y991" s="241">
        <f t="shared" si="151"/>
        <v>61.889619517999996</v>
      </c>
      <c r="Z991" s="241">
        <f t="shared" si="152"/>
        <v>19.705054153118997</v>
      </c>
      <c r="AA991" s="241">
        <f t="shared" si="153"/>
        <v>30.200833599999999</v>
      </c>
      <c r="AB991" s="241">
        <v>26.520168000000002</v>
      </c>
      <c r="AC991" s="241">
        <v>3.9784481999999999E-3</v>
      </c>
      <c r="AD991" s="241">
        <v>15.503188</v>
      </c>
      <c r="AE991" s="241">
        <v>2.2409848E-3</v>
      </c>
      <c r="AF991" s="241">
        <v>19.782350999999998</v>
      </c>
      <c r="AG991" s="241">
        <v>7.7693084999999995E-2</v>
      </c>
      <c r="AH991" s="241">
        <v>17.362034999999999</v>
      </c>
      <c r="AI991" s="241">
        <v>0.16643976999999999</v>
      </c>
      <c r="AJ991" s="241">
        <v>7.4764728000000003E-2</v>
      </c>
      <c r="AK991" s="241">
        <v>5.3817216000000001E-2</v>
      </c>
      <c r="AL991" s="241">
        <v>9.7132024000000008E-3</v>
      </c>
      <c r="AM991" s="241">
        <v>3.4036718999999998E-5</v>
      </c>
      <c r="AN991" s="241">
        <v>0.88766873999999996</v>
      </c>
      <c r="AO991" s="241">
        <v>0.43924666000000001</v>
      </c>
      <c r="AP991" s="241">
        <v>0.71133480000000004</v>
      </c>
      <c r="AQ991" s="241">
        <v>0.16007859999999999</v>
      </c>
      <c r="AR991" s="241">
        <v>30.040755000000001</v>
      </c>
      <c r="AT991" s="193"/>
      <c r="AU991" s="193"/>
      <c r="AV991" s="193"/>
      <c r="AW991" s="193"/>
      <c r="AX991" s="193"/>
      <c r="AY991" s="193"/>
      <c r="AZ991" s="193"/>
      <c r="BA991" s="193"/>
      <c r="BB991" s="193"/>
      <c r="BC991" s="193"/>
      <c r="BD991" s="193"/>
      <c r="BE991" s="315"/>
      <c r="BF991" s="315"/>
      <c r="BG991" s="315"/>
      <c r="BH991" s="315"/>
      <c r="BI991" s="315"/>
      <c r="BJ991" s="315"/>
      <c r="BK991" s="315"/>
    </row>
    <row r="992" spans="1:63" x14ac:dyDescent="0.25">
      <c r="A992" s="9"/>
      <c r="B992" s="185" t="s">
        <v>1264</v>
      </c>
      <c r="C992" s="5" t="s">
        <v>5064</v>
      </c>
      <c r="D992" s="172">
        <v>45.212209000000001</v>
      </c>
      <c r="E992" s="172">
        <v>19.937397000000001</v>
      </c>
      <c r="F992" s="172">
        <v>8.9205343999999993</v>
      </c>
      <c r="G992" s="172">
        <v>1.4878784</v>
      </c>
      <c r="H992" s="172">
        <v>0.38058314999999998</v>
      </c>
      <c r="I992" s="172">
        <v>1.4399706999999999</v>
      </c>
      <c r="J992" s="172">
        <v>1.8338696000000001</v>
      </c>
      <c r="K992" s="172">
        <v>5.1083150000000001E-2</v>
      </c>
      <c r="L992" s="172">
        <v>11.160893</v>
      </c>
      <c r="M992" s="172">
        <v>0</v>
      </c>
      <c r="N992" s="172">
        <v>0</v>
      </c>
      <c r="O992" s="172">
        <v>0</v>
      </c>
      <c r="P992" s="199">
        <f t="shared" si="149"/>
        <v>147.68442222222222</v>
      </c>
      <c r="Q992" s="233">
        <v>2817.0805999999998</v>
      </c>
      <c r="R992" s="96">
        <v>2354.7238000000002</v>
      </c>
      <c r="S992" s="96">
        <v>338.85039999999998</v>
      </c>
      <c r="T992" s="96">
        <v>4.705E-3</v>
      </c>
      <c r="U992" s="96">
        <v>35.99</v>
      </c>
      <c r="V992" s="96">
        <v>4.8726500000000001</v>
      </c>
      <c r="W992" s="96">
        <v>82.638999999999996</v>
      </c>
      <c r="X992" s="241">
        <f t="shared" si="150"/>
        <v>17.988692157371403</v>
      </c>
      <c r="Y992" s="241">
        <f t="shared" si="151"/>
        <v>9.0179619957800021</v>
      </c>
      <c r="Z992" s="241">
        <f t="shared" si="152"/>
        <v>3.0401882055914005</v>
      </c>
      <c r="AA992" s="241">
        <f t="shared" si="153"/>
        <v>5.9305419559999999</v>
      </c>
      <c r="AB992" s="241">
        <v>4.0934365000000001</v>
      </c>
      <c r="AC992" s="241">
        <v>6.4207790999999995E-4</v>
      </c>
      <c r="AD992" s="241">
        <v>2.878946</v>
      </c>
      <c r="AE992" s="241">
        <v>3.7791126999999999E-4</v>
      </c>
      <c r="AF992" s="241">
        <v>2.0349971</v>
      </c>
      <c r="AG992" s="241">
        <v>9.5624066000000001E-3</v>
      </c>
      <c r="AH992" s="241">
        <v>2.6791282000000001</v>
      </c>
      <c r="AI992" s="241">
        <v>1.4609633E-2</v>
      </c>
      <c r="AJ992" s="241">
        <v>1.3144236E-2</v>
      </c>
      <c r="AK992" s="241">
        <v>7.0832157999999997E-3</v>
      </c>
      <c r="AL992" s="241">
        <v>1.7443249999999999E-3</v>
      </c>
      <c r="AM992" s="241">
        <v>5.7247913999999999E-6</v>
      </c>
      <c r="AN992" s="241">
        <v>0.16347581</v>
      </c>
      <c r="AO992" s="241">
        <v>7.4300667000000001E-2</v>
      </c>
      <c r="AP992" s="241">
        <v>8.6696393999999996E-2</v>
      </c>
      <c r="AQ992" s="241">
        <v>3.4328056000000003E-2</v>
      </c>
      <c r="AR992" s="241">
        <v>5.8962139000000002</v>
      </c>
      <c r="AT992" s="193"/>
      <c r="AU992" s="193"/>
      <c r="AV992" s="193"/>
      <c r="AW992" s="193"/>
      <c r="AX992" s="193"/>
      <c r="AY992" s="193"/>
      <c r="AZ992" s="193"/>
      <c r="BA992" s="193"/>
      <c r="BB992" s="193"/>
      <c r="BC992" s="193"/>
      <c r="BD992" s="193"/>
      <c r="BE992" s="315"/>
      <c r="BF992" s="315"/>
      <c r="BG992" s="315"/>
      <c r="BH992" s="315"/>
      <c r="BI992" s="315"/>
      <c r="BJ992" s="315"/>
      <c r="BK992" s="315"/>
    </row>
    <row r="993" spans="1:63" x14ac:dyDescent="0.25">
      <c r="A993" s="9"/>
      <c r="B993" s="185" t="s">
        <v>1264</v>
      </c>
      <c r="C993" s="5" t="s">
        <v>5063</v>
      </c>
      <c r="D993" s="172">
        <v>259.57517999999999</v>
      </c>
      <c r="E993" s="172">
        <v>89.031587000000002</v>
      </c>
      <c r="F993" s="172">
        <v>65.209630000000004</v>
      </c>
      <c r="G993" s="172">
        <v>6.1251658000000004</v>
      </c>
      <c r="H993" s="172">
        <v>1.3091223999999999</v>
      </c>
      <c r="I993" s="172">
        <v>7.9975145000000003</v>
      </c>
      <c r="J993" s="172">
        <v>9.1787290000000006</v>
      </c>
      <c r="K993" s="172">
        <v>0.23352667999999999</v>
      </c>
      <c r="L993" s="172">
        <v>80.489903999999996</v>
      </c>
      <c r="M993" s="172">
        <v>0</v>
      </c>
      <c r="N993" s="172">
        <v>0</v>
      </c>
      <c r="O993" s="172">
        <v>0</v>
      </c>
      <c r="P993" s="199">
        <f t="shared" si="149"/>
        <v>659.49323703703703</v>
      </c>
      <c r="Q993" s="233">
        <v>11101.288</v>
      </c>
      <c r="R993" s="96">
        <v>8231.8641000000007</v>
      </c>
      <c r="S993" s="96">
        <v>1719.48</v>
      </c>
      <c r="T993" s="96">
        <v>3.0454999999999999E-2</v>
      </c>
      <c r="U993" s="96">
        <v>127.67</v>
      </c>
      <c r="V993" s="96">
        <v>17.643730000000001</v>
      </c>
      <c r="W993" s="96">
        <v>1004.6</v>
      </c>
      <c r="X993" s="241">
        <f t="shared" si="150"/>
        <v>77.825064836097994</v>
      </c>
      <c r="Y993" s="241">
        <f t="shared" si="151"/>
        <v>43.485823767500001</v>
      </c>
      <c r="Z993" s="241">
        <f t="shared" si="152"/>
        <v>13.611731348597999</v>
      </c>
      <c r="AA993" s="241">
        <f t="shared" si="153"/>
        <v>20.72750972</v>
      </c>
      <c r="AB993" s="241">
        <v>18.275282000000001</v>
      </c>
      <c r="AC993" s="241">
        <v>2.6344924000000001E-3</v>
      </c>
      <c r="AD993" s="241">
        <v>11.29899</v>
      </c>
      <c r="AE993" s="241">
        <v>1.5665911E-3</v>
      </c>
      <c r="AF993" s="241">
        <v>13.853199</v>
      </c>
      <c r="AG993" s="241">
        <v>5.4151683999999999E-2</v>
      </c>
      <c r="AH993" s="241">
        <v>11.964366</v>
      </c>
      <c r="AI993" s="241">
        <v>0.11662525999999999</v>
      </c>
      <c r="AJ993" s="241">
        <v>5.4082676000000003E-2</v>
      </c>
      <c r="AK993" s="241">
        <v>3.7908794000000003E-2</v>
      </c>
      <c r="AL993" s="241">
        <v>7.0167197999999997E-3</v>
      </c>
      <c r="AM993" s="241">
        <v>2.4518798000000001E-5</v>
      </c>
      <c r="AN993" s="241">
        <v>0.62554198000000005</v>
      </c>
      <c r="AO993" s="241">
        <v>0.31347395</v>
      </c>
      <c r="AP993" s="241">
        <v>0.49269144999999998</v>
      </c>
      <c r="AQ993" s="241">
        <v>0.11705372</v>
      </c>
      <c r="AR993" s="241">
        <v>20.610455999999999</v>
      </c>
      <c r="AT993" s="193"/>
      <c r="AU993" s="193"/>
      <c r="AV993" s="193"/>
      <c r="AW993" s="193"/>
      <c r="AX993" s="193"/>
      <c r="AY993" s="193"/>
      <c r="AZ993" s="193"/>
      <c r="BA993" s="193"/>
      <c r="BB993" s="193"/>
      <c r="BC993" s="193"/>
      <c r="BD993" s="193"/>
      <c r="BE993" s="315"/>
      <c r="BF993" s="315"/>
      <c r="BG993" s="315"/>
      <c r="BH993" s="315"/>
      <c r="BI993" s="315"/>
      <c r="BJ993" s="315"/>
      <c r="BK993" s="315"/>
    </row>
    <row r="994" spans="1:63" x14ac:dyDescent="0.25">
      <c r="A994" s="45" t="s">
        <v>5616</v>
      </c>
      <c r="B994" s="45"/>
      <c r="C994" s="9"/>
      <c r="D994" s="195"/>
      <c r="E994" s="195"/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239"/>
      <c r="R994" s="97"/>
      <c r="S994" s="97"/>
      <c r="T994" s="97"/>
      <c r="U994" s="97"/>
      <c r="V994" s="97"/>
      <c r="W994" s="97"/>
      <c r="X994" s="259"/>
      <c r="Y994" s="259"/>
      <c r="Z994" s="259"/>
      <c r="AA994" s="258"/>
      <c r="AB994" s="258"/>
      <c r="AC994" s="258"/>
      <c r="AD994" s="258"/>
      <c r="AE994" s="258"/>
      <c r="AF994" s="258"/>
      <c r="AG994" s="258"/>
      <c r="AH994" s="258"/>
      <c r="AI994" s="258"/>
      <c r="AJ994" s="258"/>
      <c r="AK994" s="258"/>
      <c r="AL994" s="258"/>
      <c r="AM994" s="258"/>
      <c r="AN994" s="258"/>
      <c r="AO994" s="258"/>
      <c r="AP994" s="258"/>
      <c r="AQ994" s="258"/>
      <c r="AR994" s="258"/>
      <c r="AT994" s="193"/>
      <c r="AU994" s="193"/>
      <c r="AV994" s="193"/>
      <c r="AW994" s="193"/>
      <c r="AX994" s="193"/>
      <c r="AY994" s="193"/>
      <c r="AZ994" s="193"/>
      <c r="BA994" s="193"/>
      <c r="BB994" s="193"/>
      <c r="BC994" s="193"/>
      <c r="BD994" s="193"/>
      <c r="BE994" s="315"/>
      <c r="BF994" s="315"/>
      <c r="BG994" s="315"/>
      <c r="BH994" s="315"/>
      <c r="BI994" s="315"/>
      <c r="BJ994" s="315"/>
      <c r="BK994" s="315"/>
    </row>
    <row r="995" spans="1:63" x14ac:dyDescent="0.25">
      <c r="A995" s="9"/>
      <c r="B995" s="185" t="s">
        <v>1264</v>
      </c>
      <c r="C995" s="6" t="s">
        <v>2807</v>
      </c>
      <c r="D995" s="193">
        <v>44176402</v>
      </c>
      <c r="E995" s="193">
        <v>17054488</v>
      </c>
      <c r="F995" s="193">
        <v>8073352.2999999998</v>
      </c>
      <c r="G995" s="193">
        <v>2492950.7000000002</v>
      </c>
      <c r="H995" s="193">
        <v>207580.37</v>
      </c>
      <c r="I995" s="193">
        <v>2371558.2999999998</v>
      </c>
      <c r="J995" s="193">
        <v>1013630.4</v>
      </c>
      <c r="K995" s="193">
        <v>27943.751</v>
      </c>
      <c r="L995" s="193">
        <v>12934898</v>
      </c>
      <c r="M995" s="193">
        <v>0</v>
      </c>
      <c r="N995" s="193">
        <v>0</v>
      </c>
      <c r="O995" s="193">
        <v>0</v>
      </c>
      <c r="P995" s="199">
        <f t="shared" ref="P995:P1002" si="154">E995/0.135</f>
        <v>126329540.74074073</v>
      </c>
      <c r="Q995" s="240">
        <v>2202358700</v>
      </c>
      <c r="R995" s="99">
        <v>1506272600</v>
      </c>
      <c r="S995" s="99">
        <v>254934400</v>
      </c>
      <c r="T995" s="99">
        <v>10597</v>
      </c>
      <c r="U995" s="99">
        <v>307260000</v>
      </c>
      <c r="V995" s="99">
        <v>2111074</v>
      </c>
      <c r="W995" s="99">
        <v>131770000</v>
      </c>
      <c r="X995" s="241">
        <f t="shared" ref="X995:X1002" si="155">SUM(Y995:AA995)</f>
        <v>21112387.179641999</v>
      </c>
      <c r="Y995" s="241">
        <f t="shared" ref="Y995:Y1002" si="156">SUM(AB995:AG995)</f>
        <v>11860840.65081</v>
      </c>
      <c r="Z995" s="241">
        <f t="shared" ref="Z995:Z1002" si="157">SUM(AH995:AP995)</f>
        <v>5419901.0338319996</v>
      </c>
      <c r="AA995" s="241">
        <f t="shared" ref="AA995:AA1002" si="158">SUM(AQ995:AR995)</f>
        <v>3831645.4950000001</v>
      </c>
      <c r="AB995" s="258">
        <v>3501186.2</v>
      </c>
      <c r="AC995" s="258">
        <v>550.44528000000003</v>
      </c>
      <c r="AD995" s="258">
        <v>6095706.5</v>
      </c>
      <c r="AE995" s="258">
        <v>492.23203000000001</v>
      </c>
      <c r="AF995" s="258">
        <v>2255098.5</v>
      </c>
      <c r="AG995" s="258">
        <v>7806.7735000000002</v>
      </c>
      <c r="AH995" s="258">
        <v>2291898.7000000002</v>
      </c>
      <c r="AI995" s="258">
        <v>13527.902</v>
      </c>
      <c r="AJ995" s="258">
        <v>22420.766</v>
      </c>
      <c r="AK995" s="258">
        <v>10253.423000000001</v>
      </c>
      <c r="AL995" s="258">
        <v>2916.2078000000001</v>
      </c>
      <c r="AM995" s="258">
        <v>10.105032</v>
      </c>
      <c r="AN995" s="258">
        <v>1854933.2</v>
      </c>
      <c r="AO995" s="258">
        <v>710316.35</v>
      </c>
      <c r="AP995" s="258">
        <v>513624.38</v>
      </c>
      <c r="AQ995" s="258">
        <v>61708.495000000003</v>
      </c>
      <c r="AR995" s="258">
        <v>3769937</v>
      </c>
      <c r="AT995" s="193"/>
      <c r="AU995" s="193"/>
      <c r="AV995" s="193"/>
      <c r="AW995" s="193"/>
      <c r="AX995" s="193"/>
      <c r="AY995" s="193"/>
      <c r="AZ995" s="193"/>
      <c r="BA995" s="193"/>
      <c r="BB995" s="193"/>
      <c r="BC995" s="193"/>
      <c r="BD995" s="193"/>
      <c r="BE995" s="315"/>
      <c r="BF995" s="315"/>
      <c r="BG995" s="315"/>
      <c r="BH995" s="315"/>
      <c r="BI995" s="315"/>
      <c r="BJ995" s="315"/>
      <c r="BK995" s="315"/>
    </row>
    <row r="996" spans="1:63" x14ac:dyDescent="0.25">
      <c r="A996" s="9"/>
      <c r="B996" s="185" t="s">
        <v>1264</v>
      </c>
      <c r="C996" s="6" t="s">
        <v>2806</v>
      </c>
      <c r="D996" s="193">
        <v>19354958</v>
      </c>
      <c r="E996" s="193">
        <v>7051960.4000000004</v>
      </c>
      <c r="F996" s="193">
        <v>3146254.1</v>
      </c>
      <c r="G996" s="193">
        <v>970263.93</v>
      </c>
      <c r="H996" s="193">
        <v>96567.565000000002</v>
      </c>
      <c r="I996" s="193">
        <v>1026381.4</v>
      </c>
      <c r="J996" s="193">
        <v>456661.67</v>
      </c>
      <c r="K996" s="193">
        <v>14566.763000000001</v>
      </c>
      <c r="L996" s="193">
        <v>6592302.5999999996</v>
      </c>
      <c r="M996" s="193">
        <v>0</v>
      </c>
      <c r="N996" s="193">
        <v>0</v>
      </c>
      <c r="O996" s="193">
        <v>0</v>
      </c>
      <c r="P996" s="199">
        <f t="shared" si="154"/>
        <v>52236743.703703701</v>
      </c>
      <c r="Q996" s="240">
        <v>898124940</v>
      </c>
      <c r="R996" s="99">
        <v>630846620</v>
      </c>
      <c r="S996" s="99">
        <v>103824000</v>
      </c>
      <c r="T996" s="99">
        <v>22168</v>
      </c>
      <c r="U996" s="99">
        <v>110740000</v>
      </c>
      <c r="V996" s="99">
        <v>985151</v>
      </c>
      <c r="W996" s="99">
        <v>51707000</v>
      </c>
      <c r="X996" s="241">
        <f t="shared" si="155"/>
        <v>8451625.4577823989</v>
      </c>
      <c r="Y996" s="241">
        <f t="shared" si="156"/>
        <v>4729311.2632899992</v>
      </c>
      <c r="Z996" s="241">
        <f t="shared" si="157"/>
        <v>2113507.1134923999</v>
      </c>
      <c r="AA996" s="241">
        <f t="shared" si="158"/>
        <v>1608807.081</v>
      </c>
      <c r="AB996" s="258">
        <v>1447756.2</v>
      </c>
      <c r="AC996" s="258">
        <v>213.3545</v>
      </c>
      <c r="AD996" s="258">
        <v>2335062</v>
      </c>
      <c r="AE996" s="258">
        <v>195.12398999999999</v>
      </c>
      <c r="AF996" s="258">
        <v>942893.69</v>
      </c>
      <c r="AG996" s="258">
        <v>3190.8948</v>
      </c>
      <c r="AH996" s="258">
        <v>947686.31</v>
      </c>
      <c r="AI996" s="258">
        <v>5259.2094999999999</v>
      </c>
      <c r="AJ996" s="258">
        <v>8715.0562000000009</v>
      </c>
      <c r="AK996" s="258">
        <v>4109.7157999999999</v>
      </c>
      <c r="AL996" s="258">
        <v>1188.5124000000001</v>
      </c>
      <c r="AM996" s="258">
        <v>4.0895923999999999</v>
      </c>
      <c r="AN996" s="258">
        <v>667207.38</v>
      </c>
      <c r="AO996" s="258">
        <v>265002.67</v>
      </c>
      <c r="AP996" s="258">
        <v>214334.17</v>
      </c>
      <c r="AQ996" s="258">
        <v>29795.280999999999</v>
      </c>
      <c r="AR996" s="258">
        <v>1579011.8</v>
      </c>
      <c r="AT996" s="193"/>
      <c r="AU996" s="193"/>
      <c r="AV996" s="193"/>
      <c r="AW996" s="193"/>
      <c r="AX996" s="193"/>
      <c r="AY996" s="193"/>
      <c r="AZ996" s="193"/>
      <c r="BA996" s="193"/>
      <c r="BB996" s="193"/>
      <c r="BC996" s="193"/>
      <c r="BD996" s="193"/>
      <c r="BE996" s="315"/>
      <c r="BF996" s="315"/>
      <c r="BG996" s="315"/>
      <c r="BH996" s="315"/>
      <c r="BI996" s="315"/>
      <c r="BJ996" s="315"/>
      <c r="BK996" s="315"/>
    </row>
    <row r="997" spans="1:63" x14ac:dyDescent="0.25">
      <c r="A997" s="9"/>
      <c r="B997" s="185" t="s">
        <v>1264</v>
      </c>
      <c r="C997" s="6" t="s">
        <v>3069</v>
      </c>
      <c r="D997" s="193">
        <v>2471.8595999999998</v>
      </c>
      <c r="E997" s="193">
        <v>962.39603</v>
      </c>
      <c r="F997" s="193">
        <v>618.43561</v>
      </c>
      <c r="G997" s="193">
        <v>38.965274000000001</v>
      </c>
      <c r="H997" s="193">
        <v>9.9735975000000003</v>
      </c>
      <c r="I997" s="193">
        <v>63.062417000000003</v>
      </c>
      <c r="J997" s="193">
        <v>88.129767000000001</v>
      </c>
      <c r="K997" s="193">
        <v>3.1323647999999999</v>
      </c>
      <c r="L997" s="193">
        <v>687.76458000000002</v>
      </c>
      <c r="M997" s="193">
        <v>0</v>
      </c>
      <c r="N997" s="193">
        <v>0</v>
      </c>
      <c r="O997" s="193">
        <v>0</v>
      </c>
      <c r="P997" s="199">
        <f t="shared" si="154"/>
        <v>7128.8594814814805</v>
      </c>
      <c r="Q997" s="240">
        <v>119595.42</v>
      </c>
      <c r="R997" s="99">
        <v>99000.491999999998</v>
      </c>
      <c r="S997" s="99">
        <v>14238.56</v>
      </c>
      <c r="T997" s="99">
        <v>0.80954000000000004</v>
      </c>
      <c r="U997" s="99">
        <v>1500.7</v>
      </c>
      <c r="V997" s="99">
        <v>150.1593</v>
      </c>
      <c r="W997" s="99">
        <v>4704.7</v>
      </c>
      <c r="X997" s="241">
        <f t="shared" si="155"/>
        <v>789.16818766003996</v>
      </c>
      <c r="Y997" s="241">
        <f t="shared" si="156"/>
        <v>395.51037912999999</v>
      </c>
      <c r="Z997" s="241">
        <f t="shared" si="157"/>
        <v>144.69676383003997</v>
      </c>
      <c r="AA997" s="241">
        <f t="shared" si="158"/>
        <v>248.9610447</v>
      </c>
      <c r="AB997" s="258">
        <v>197.59223</v>
      </c>
      <c r="AC997" s="258">
        <v>2.1466586999999999E-2</v>
      </c>
      <c r="AD997" s="258">
        <v>75.365401000000006</v>
      </c>
      <c r="AE997" s="258">
        <v>1.6027613E-2</v>
      </c>
      <c r="AF997" s="258">
        <v>122.14538</v>
      </c>
      <c r="AG997" s="258">
        <v>0.36987393000000002</v>
      </c>
      <c r="AH997" s="258">
        <v>129.32872</v>
      </c>
      <c r="AI997" s="258">
        <v>1.1081945</v>
      </c>
      <c r="AJ997" s="258">
        <v>0.33543021000000001</v>
      </c>
      <c r="AK997" s="258">
        <v>0.32318005</v>
      </c>
      <c r="AL997" s="258">
        <v>6.2914283000000001E-2</v>
      </c>
      <c r="AM997" s="258">
        <v>2.1798704E-4</v>
      </c>
      <c r="AN997" s="258">
        <v>6.4395480000000003</v>
      </c>
      <c r="AO997" s="258">
        <v>2.6504972000000002</v>
      </c>
      <c r="AP997" s="258">
        <v>4.4480615999999999</v>
      </c>
      <c r="AQ997" s="258">
        <v>1.1015047</v>
      </c>
      <c r="AR997" s="258">
        <v>247.85954000000001</v>
      </c>
      <c r="AT997" s="193"/>
      <c r="AU997" s="193"/>
      <c r="AV997" s="193"/>
      <c r="AW997" s="193"/>
      <c r="AX997" s="193"/>
      <c r="AY997" s="193"/>
      <c r="AZ997" s="193"/>
      <c r="BA997" s="193"/>
      <c r="BB997" s="193"/>
      <c r="BC997" s="193"/>
      <c r="BD997" s="193"/>
      <c r="BE997" s="315"/>
      <c r="BF997" s="315"/>
      <c r="BG997" s="315"/>
      <c r="BH997" s="315"/>
      <c r="BI997" s="315"/>
      <c r="BJ997" s="315"/>
      <c r="BK997" s="315"/>
    </row>
    <row r="998" spans="1:63" x14ac:dyDescent="0.25">
      <c r="A998" s="9"/>
      <c r="B998" s="185" t="s">
        <v>1264</v>
      </c>
      <c r="C998" s="6" t="s">
        <v>3070</v>
      </c>
      <c r="D998" s="193">
        <v>4703.4043000000001</v>
      </c>
      <c r="E998" s="193">
        <v>1464.7797</v>
      </c>
      <c r="F998" s="193">
        <v>1541.5268000000001</v>
      </c>
      <c r="G998" s="193">
        <v>78.839658</v>
      </c>
      <c r="H998" s="193">
        <v>18.175723999999999</v>
      </c>
      <c r="I998" s="193">
        <v>112.1936</v>
      </c>
      <c r="J998" s="193">
        <v>208.23952</v>
      </c>
      <c r="K998" s="193">
        <v>4.5903155</v>
      </c>
      <c r="L998" s="193">
        <v>1275.059</v>
      </c>
      <c r="M998" s="193">
        <v>0</v>
      </c>
      <c r="N998" s="193">
        <v>0</v>
      </c>
      <c r="O998" s="193">
        <v>0</v>
      </c>
      <c r="P998" s="199">
        <f t="shared" si="154"/>
        <v>10850.22</v>
      </c>
      <c r="Q998" s="240">
        <v>183847.11</v>
      </c>
      <c r="R998" s="99">
        <v>150329.93</v>
      </c>
      <c r="S998" s="99">
        <v>23158.240000000002</v>
      </c>
      <c r="T998" s="99">
        <v>0.95276000000000005</v>
      </c>
      <c r="U998" s="99">
        <v>2250.9</v>
      </c>
      <c r="V998" s="99">
        <v>289.48770000000002</v>
      </c>
      <c r="W998" s="99">
        <v>7817.6</v>
      </c>
      <c r="X998" s="241">
        <f t="shared" si="155"/>
        <v>1349.2676274308801</v>
      </c>
      <c r="Y998" s="241">
        <f t="shared" si="156"/>
        <v>746.26536573500005</v>
      </c>
      <c r="Z998" s="241">
        <f t="shared" si="157"/>
        <v>224.43241469588</v>
      </c>
      <c r="AA998" s="241">
        <f t="shared" si="158"/>
        <v>378.56984699999998</v>
      </c>
      <c r="AB998" s="258">
        <v>300.74371000000002</v>
      </c>
      <c r="AC998" s="258">
        <v>4.4337981999999998E-2</v>
      </c>
      <c r="AD998" s="258">
        <v>161.49249</v>
      </c>
      <c r="AE998" s="258">
        <v>2.7313963E-2</v>
      </c>
      <c r="AF998" s="258">
        <v>283.28363999999999</v>
      </c>
      <c r="AG998" s="258">
        <v>0.67387379000000003</v>
      </c>
      <c r="AH998" s="258">
        <v>196.84132</v>
      </c>
      <c r="AI998" s="258">
        <v>2.8036533000000001</v>
      </c>
      <c r="AJ998" s="258">
        <v>0.69228237999999997</v>
      </c>
      <c r="AK998" s="258">
        <v>0.74287435999999996</v>
      </c>
      <c r="AL998" s="258">
        <v>0.10616654</v>
      </c>
      <c r="AM998" s="258">
        <v>3.8921588E-4</v>
      </c>
      <c r="AN998" s="258">
        <v>10.665303</v>
      </c>
      <c r="AO998" s="258">
        <v>4.9594487999999997</v>
      </c>
      <c r="AP998" s="258">
        <v>7.6209771000000002</v>
      </c>
      <c r="AQ998" s="258">
        <v>2.1310570000000002</v>
      </c>
      <c r="AR998" s="258">
        <v>376.43878999999998</v>
      </c>
      <c r="AT998" s="193"/>
      <c r="AU998" s="193"/>
      <c r="AV998" s="193"/>
      <c r="AW998" s="193"/>
      <c r="AX998" s="193"/>
      <c r="AY998" s="193"/>
      <c r="AZ998" s="193"/>
      <c r="BA998" s="193"/>
      <c r="BB998" s="193"/>
      <c r="BC998" s="193"/>
      <c r="BD998" s="193"/>
      <c r="BE998" s="315"/>
      <c r="BF998" s="315"/>
      <c r="BG998" s="315"/>
      <c r="BH998" s="315"/>
      <c r="BI998" s="315"/>
      <c r="BJ998" s="315"/>
      <c r="BK998" s="315"/>
    </row>
    <row r="999" spans="1:63" x14ac:dyDescent="0.25">
      <c r="A999" s="9"/>
      <c r="B999" s="185" t="s">
        <v>1264</v>
      </c>
      <c r="C999" s="6" t="s">
        <v>3071</v>
      </c>
      <c r="D999" s="193">
        <v>2921.2379999999998</v>
      </c>
      <c r="E999" s="193">
        <v>1162.6006</v>
      </c>
      <c r="F999" s="193">
        <v>687.45198000000005</v>
      </c>
      <c r="G999" s="193">
        <v>51.046647999999998</v>
      </c>
      <c r="H999" s="193">
        <v>12.818261</v>
      </c>
      <c r="I999" s="193">
        <v>77.210481999999999</v>
      </c>
      <c r="J999" s="193">
        <v>106.95873</v>
      </c>
      <c r="K999" s="193">
        <v>3.5251570999999999</v>
      </c>
      <c r="L999" s="193">
        <v>819.62612999999999</v>
      </c>
      <c r="M999" s="193">
        <v>0</v>
      </c>
      <c r="N999" s="193">
        <v>0</v>
      </c>
      <c r="O999" s="193">
        <v>0</v>
      </c>
      <c r="P999" s="199">
        <f t="shared" si="154"/>
        <v>8611.8562962962951</v>
      </c>
      <c r="Q999" s="240">
        <v>144080.82</v>
      </c>
      <c r="R999" s="99">
        <v>117889.36</v>
      </c>
      <c r="S999" s="99">
        <v>17912.72</v>
      </c>
      <c r="T999" s="99">
        <v>1.0942000000000001</v>
      </c>
      <c r="U999" s="99">
        <v>1858.5</v>
      </c>
      <c r="V999" s="99">
        <v>188.05</v>
      </c>
      <c r="W999" s="99">
        <v>6231.1</v>
      </c>
      <c r="X999" s="241">
        <f t="shared" si="155"/>
        <v>947.23537427944996</v>
      </c>
      <c r="Y999" s="241">
        <f t="shared" si="156"/>
        <v>475.45678447199998</v>
      </c>
      <c r="Z999" s="241">
        <f t="shared" si="157"/>
        <v>175.28858500745</v>
      </c>
      <c r="AA999" s="241">
        <f t="shared" si="158"/>
        <v>296.49000479999995</v>
      </c>
      <c r="AB999" s="258">
        <v>238.69224</v>
      </c>
      <c r="AC999" s="258">
        <v>2.6960291000000001E-2</v>
      </c>
      <c r="AD999" s="258">
        <v>97.069057000000001</v>
      </c>
      <c r="AE999" s="258">
        <v>1.9244601E-2</v>
      </c>
      <c r="AF999" s="258">
        <v>139.17143999999999</v>
      </c>
      <c r="AG999" s="258">
        <v>0.47784258000000002</v>
      </c>
      <c r="AH999" s="258">
        <v>156.23242999999999</v>
      </c>
      <c r="AI999" s="258">
        <v>1.223473</v>
      </c>
      <c r="AJ999" s="258">
        <v>0.44025101</v>
      </c>
      <c r="AK999" s="258">
        <v>0.40487445999999999</v>
      </c>
      <c r="AL999" s="258">
        <v>8.0668348000000001E-2</v>
      </c>
      <c r="AM999" s="258">
        <v>2.6728945000000003E-4</v>
      </c>
      <c r="AN999" s="258">
        <v>8.0517144999999992</v>
      </c>
      <c r="AO999" s="258">
        <v>3.2772261</v>
      </c>
      <c r="AP999" s="258">
        <v>5.5776802999999999</v>
      </c>
      <c r="AQ999" s="258">
        <v>1.3383848</v>
      </c>
      <c r="AR999" s="258">
        <v>295.15161999999998</v>
      </c>
      <c r="AT999" s="193"/>
      <c r="AU999" s="193"/>
      <c r="AV999" s="193"/>
      <c r="AW999" s="193"/>
      <c r="AX999" s="193"/>
      <c r="AY999" s="193"/>
      <c r="AZ999" s="193"/>
      <c r="BA999" s="193"/>
      <c r="BB999" s="193"/>
      <c r="BC999" s="193"/>
      <c r="BD999" s="193"/>
      <c r="BE999" s="315"/>
      <c r="BF999" s="315"/>
      <c r="BG999" s="315"/>
      <c r="BH999" s="315"/>
      <c r="BI999" s="315"/>
      <c r="BJ999" s="315"/>
      <c r="BK999" s="315"/>
    </row>
    <row r="1000" spans="1:63" x14ac:dyDescent="0.25">
      <c r="A1000" s="9"/>
      <c r="B1000" s="185" t="s">
        <v>1264</v>
      </c>
      <c r="C1000" s="6" t="s">
        <v>3072</v>
      </c>
      <c r="D1000" s="193">
        <v>1536.3143</v>
      </c>
      <c r="E1000" s="193">
        <v>601.94395999999995</v>
      </c>
      <c r="F1000" s="193">
        <v>364.24430000000001</v>
      </c>
      <c r="G1000" s="193">
        <v>33.034500000000001</v>
      </c>
      <c r="H1000" s="193">
        <v>7.9023636000000002</v>
      </c>
      <c r="I1000" s="193">
        <v>41.411462999999998</v>
      </c>
      <c r="J1000" s="193">
        <v>64.762939000000003</v>
      </c>
      <c r="K1000" s="193">
        <v>1.7025707999999999</v>
      </c>
      <c r="L1000" s="193">
        <v>421.31223999999997</v>
      </c>
      <c r="M1000" s="193">
        <v>0</v>
      </c>
      <c r="N1000" s="193">
        <v>0</v>
      </c>
      <c r="O1000" s="193">
        <v>0</v>
      </c>
      <c r="P1000" s="199">
        <f t="shared" si="154"/>
        <v>4458.8441481481477</v>
      </c>
      <c r="Q1000" s="240">
        <v>75379.138000000006</v>
      </c>
      <c r="R1000" s="99">
        <v>60052.232000000004</v>
      </c>
      <c r="S1000" s="99">
        <v>10578.96</v>
      </c>
      <c r="T1000" s="99">
        <v>0.18543000000000001</v>
      </c>
      <c r="U1000" s="99">
        <v>989.4</v>
      </c>
      <c r="V1000" s="99">
        <v>113.66070000000001</v>
      </c>
      <c r="W1000" s="99">
        <v>3644.7</v>
      </c>
      <c r="X1000" s="241">
        <f t="shared" si="155"/>
        <v>503.92285693740007</v>
      </c>
      <c r="Y1000" s="241">
        <f t="shared" si="156"/>
        <v>261.56251508000003</v>
      </c>
      <c r="Z1000" s="241">
        <f t="shared" si="157"/>
        <v>91.20170281739999</v>
      </c>
      <c r="AA1000" s="241">
        <f t="shared" si="158"/>
        <v>151.15863904000003</v>
      </c>
      <c r="AB1000" s="258">
        <v>123.58247</v>
      </c>
      <c r="AC1000" s="258">
        <v>1.6029419999999999E-2</v>
      </c>
      <c r="AD1000" s="258">
        <v>63.000953000000003</v>
      </c>
      <c r="AE1000" s="258">
        <v>1.007799E-2</v>
      </c>
      <c r="AF1000" s="258">
        <v>74.649451999999997</v>
      </c>
      <c r="AG1000" s="258">
        <v>0.30353267</v>
      </c>
      <c r="AH1000" s="258">
        <v>80.890305999999995</v>
      </c>
      <c r="AI1000" s="258">
        <v>0.64469096000000004</v>
      </c>
      <c r="AJ1000" s="258">
        <v>0.28765455000000001</v>
      </c>
      <c r="AK1000" s="258">
        <v>0.24078315</v>
      </c>
      <c r="AL1000" s="258">
        <v>4.6760294000000001E-2</v>
      </c>
      <c r="AM1000" s="258">
        <v>1.508634E-4</v>
      </c>
      <c r="AN1000" s="258">
        <v>4.4976824000000004</v>
      </c>
      <c r="AO1000" s="258">
        <v>1.9559427</v>
      </c>
      <c r="AP1000" s="258">
        <v>2.6377318999999999</v>
      </c>
      <c r="AQ1000" s="258">
        <v>0.79917903999999995</v>
      </c>
      <c r="AR1000" s="258">
        <v>150.35946000000001</v>
      </c>
      <c r="AT1000" s="193"/>
      <c r="AU1000" s="193"/>
      <c r="AV1000" s="193"/>
      <c r="AW1000" s="193"/>
      <c r="AX1000" s="193"/>
      <c r="AY1000" s="193"/>
      <c r="AZ1000" s="193"/>
      <c r="BA1000" s="193"/>
      <c r="BB1000" s="193"/>
      <c r="BC1000" s="193"/>
      <c r="BD1000" s="193"/>
      <c r="BE1000" s="315"/>
      <c r="BF1000" s="315"/>
      <c r="BG1000" s="315"/>
      <c r="BH1000" s="315"/>
      <c r="BI1000" s="315"/>
      <c r="BJ1000" s="315"/>
      <c r="BK1000" s="315"/>
    </row>
    <row r="1001" spans="1:63" x14ac:dyDescent="0.25">
      <c r="A1001" s="9"/>
      <c r="B1001" s="185" t="s">
        <v>1264</v>
      </c>
      <c r="C1001" s="6" t="s">
        <v>3073</v>
      </c>
      <c r="D1001" s="193">
        <v>5152.7129999999997</v>
      </c>
      <c r="E1001" s="193">
        <v>1664.9403</v>
      </c>
      <c r="F1001" s="193">
        <v>1610.5382</v>
      </c>
      <c r="G1001" s="193">
        <v>90.920213000000004</v>
      </c>
      <c r="H1001" s="193">
        <v>21.019750999999999</v>
      </c>
      <c r="I1001" s="193">
        <v>126.33972</v>
      </c>
      <c r="J1001" s="193">
        <v>227.06667999999999</v>
      </c>
      <c r="K1001" s="193">
        <v>4.9830762000000002</v>
      </c>
      <c r="L1001" s="193">
        <v>1406.9050999999999</v>
      </c>
      <c r="M1001" s="193">
        <v>0</v>
      </c>
      <c r="N1001" s="193">
        <v>0</v>
      </c>
      <c r="O1001" s="193">
        <v>0</v>
      </c>
      <c r="P1001" s="199">
        <f t="shared" si="154"/>
        <v>12332.89111111111</v>
      </c>
      <c r="Q1001" s="240">
        <v>208332.39</v>
      </c>
      <c r="R1001" s="99">
        <v>169219.34</v>
      </c>
      <c r="S1001" s="99">
        <v>26831.84</v>
      </c>
      <c r="T1001" s="99">
        <v>1.2374000000000001</v>
      </c>
      <c r="U1001" s="99">
        <v>2608.6999999999998</v>
      </c>
      <c r="V1001" s="99">
        <v>327.3784</v>
      </c>
      <c r="W1001" s="99">
        <v>9343.9</v>
      </c>
      <c r="X1001" s="241">
        <f t="shared" si="155"/>
        <v>1507.3216246898801</v>
      </c>
      <c r="Y1001" s="241">
        <f t="shared" si="156"/>
        <v>826.203711763</v>
      </c>
      <c r="Z1001" s="241">
        <f t="shared" si="157"/>
        <v>255.01773582688</v>
      </c>
      <c r="AA1001" s="241">
        <f t="shared" si="158"/>
        <v>426.1001771</v>
      </c>
      <c r="AB1001" s="258">
        <v>341.8347</v>
      </c>
      <c r="AC1001" s="258">
        <v>4.9829642E-2</v>
      </c>
      <c r="AD1001" s="258">
        <v>183.19487000000001</v>
      </c>
      <c r="AE1001" s="258">
        <v>3.0529280999999998E-2</v>
      </c>
      <c r="AF1001" s="258">
        <v>300.31196999999997</v>
      </c>
      <c r="AG1001" s="258">
        <v>0.78181283999999995</v>
      </c>
      <c r="AH1001" s="258">
        <v>223.73912999999999</v>
      </c>
      <c r="AI1001" s="258">
        <v>2.9189262999999999</v>
      </c>
      <c r="AJ1001" s="258">
        <v>0.79709653000000003</v>
      </c>
      <c r="AK1001" s="258">
        <v>0.82455862000000002</v>
      </c>
      <c r="AL1001" s="258">
        <v>0.12392006</v>
      </c>
      <c r="AM1001" s="258">
        <v>4.3851688000000002E-4</v>
      </c>
      <c r="AN1001" s="258">
        <v>12.277461000000001</v>
      </c>
      <c r="AO1001" s="258">
        <v>5.5859750999999997</v>
      </c>
      <c r="AP1001" s="258">
        <v>8.7502297000000002</v>
      </c>
      <c r="AQ1001" s="258">
        <v>2.3679271000000002</v>
      </c>
      <c r="AR1001" s="258">
        <v>423.73225000000002</v>
      </c>
      <c r="AT1001" s="193"/>
      <c r="AU1001" s="193"/>
      <c r="AV1001" s="193"/>
      <c r="AW1001" s="193"/>
      <c r="AX1001" s="193"/>
      <c r="AY1001" s="193"/>
      <c r="AZ1001" s="193"/>
      <c r="BA1001" s="193"/>
      <c r="BB1001" s="193"/>
      <c r="BC1001" s="193"/>
      <c r="BD1001" s="193"/>
      <c r="BE1001" s="315"/>
      <c r="BF1001" s="315"/>
      <c r="BG1001" s="315"/>
      <c r="BH1001" s="315"/>
      <c r="BI1001" s="315"/>
      <c r="BJ1001" s="315"/>
      <c r="BK1001" s="315"/>
    </row>
    <row r="1002" spans="1:63" x14ac:dyDescent="0.25">
      <c r="A1002" s="9"/>
      <c r="B1002" s="185" t="s">
        <v>1264</v>
      </c>
      <c r="C1002" s="6" t="s">
        <v>3074</v>
      </c>
      <c r="D1002" s="193">
        <v>3767.8406</v>
      </c>
      <c r="E1002" s="193">
        <v>1104.3172</v>
      </c>
      <c r="F1002" s="193">
        <v>1287.3351</v>
      </c>
      <c r="G1002" s="193">
        <v>72.907379000000006</v>
      </c>
      <c r="H1002" s="193">
        <v>16.104496000000001</v>
      </c>
      <c r="I1002" s="193">
        <v>90.542068999999998</v>
      </c>
      <c r="J1002" s="193">
        <v>184.87271000000001</v>
      </c>
      <c r="K1002" s="193">
        <v>3.1604994999999998</v>
      </c>
      <c r="L1002" s="193">
        <v>1008.6011</v>
      </c>
      <c r="M1002" s="193">
        <v>0</v>
      </c>
      <c r="N1002" s="193">
        <v>0</v>
      </c>
      <c r="O1002" s="193">
        <v>0</v>
      </c>
      <c r="P1002" s="199">
        <f t="shared" si="154"/>
        <v>8180.1274074074063</v>
      </c>
      <c r="Q1002" s="240">
        <v>139629.54999999999</v>
      </c>
      <c r="R1002" s="99">
        <v>111381.04</v>
      </c>
      <c r="S1002" s="99">
        <v>19498.080000000002</v>
      </c>
      <c r="T1002" s="99">
        <v>0.32865</v>
      </c>
      <c r="U1002" s="99">
        <v>1739.6</v>
      </c>
      <c r="V1002" s="99">
        <v>252.9991</v>
      </c>
      <c r="W1002" s="99">
        <v>6757.5</v>
      </c>
      <c r="X1002" s="241">
        <f t="shared" si="155"/>
        <v>1064.0178547435901</v>
      </c>
      <c r="Y1002" s="241">
        <f t="shared" si="156"/>
        <v>612.31623774000002</v>
      </c>
      <c r="Z1002" s="241">
        <f t="shared" si="157"/>
        <v>170.93575330359002</v>
      </c>
      <c r="AA1002" s="241">
        <f t="shared" si="158"/>
        <v>280.76586370000001</v>
      </c>
      <c r="AB1002" s="258">
        <v>226.73182</v>
      </c>
      <c r="AC1002" s="258">
        <v>3.8899137E-2</v>
      </c>
      <c r="AD1002" s="258">
        <v>149.12764999999999</v>
      </c>
      <c r="AE1002" s="258">
        <v>2.1363403E-2</v>
      </c>
      <c r="AF1002" s="258">
        <v>235.78898000000001</v>
      </c>
      <c r="AG1002" s="258">
        <v>0.60752519999999999</v>
      </c>
      <c r="AH1002" s="258">
        <v>148.40151</v>
      </c>
      <c r="AI1002" s="258">
        <v>2.3401428000000002</v>
      </c>
      <c r="AJ1002" s="258">
        <v>0.64449343999999997</v>
      </c>
      <c r="AK1002" s="258">
        <v>0.66047820999999995</v>
      </c>
      <c r="AL1002" s="258">
        <v>9.0012561000000005E-2</v>
      </c>
      <c r="AM1002" s="258">
        <v>3.2209258999999998E-4</v>
      </c>
      <c r="AN1002" s="258">
        <v>8.7234300000000005</v>
      </c>
      <c r="AO1002" s="258">
        <v>4.2648643000000002</v>
      </c>
      <c r="AP1002" s="258">
        <v>5.8104998999999999</v>
      </c>
      <c r="AQ1002" s="258">
        <v>1.8287237000000001</v>
      </c>
      <c r="AR1002" s="258">
        <v>278.93714</v>
      </c>
      <c r="AT1002" s="193"/>
      <c r="AU1002" s="193"/>
      <c r="AV1002" s="193"/>
      <c r="AW1002" s="193"/>
      <c r="AX1002" s="193"/>
      <c r="AY1002" s="193"/>
      <c r="AZ1002" s="193"/>
      <c r="BA1002" s="193"/>
      <c r="BB1002" s="193"/>
      <c r="BC1002" s="193"/>
      <c r="BD1002" s="193"/>
      <c r="BE1002" s="315"/>
      <c r="BF1002" s="315"/>
      <c r="BG1002" s="315"/>
      <c r="BH1002" s="315"/>
      <c r="BI1002" s="315"/>
      <c r="BJ1002" s="315"/>
      <c r="BK1002" s="315"/>
    </row>
    <row r="1003" spans="1:63" x14ac:dyDescent="0.25">
      <c r="A1003" s="45" t="s">
        <v>474</v>
      </c>
      <c r="B1003" s="45"/>
      <c r="C1003" s="9"/>
      <c r="D1003" s="195"/>
      <c r="E1003" s="195"/>
      <c r="F1003" s="195"/>
      <c r="G1003" s="195"/>
      <c r="H1003" s="195"/>
      <c r="I1003" s="195"/>
      <c r="J1003" s="195"/>
      <c r="K1003" s="195"/>
      <c r="L1003" s="195"/>
      <c r="M1003" s="195"/>
      <c r="N1003" s="195"/>
      <c r="O1003" s="195"/>
      <c r="P1003" s="195"/>
      <c r="Q1003" s="239"/>
      <c r="R1003" s="97"/>
      <c r="S1003" s="97"/>
      <c r="T1003" s="97"/>
      <c r="U1003" s="97"/>
      <c r="V1003" s="97"/>
      <c r="W1003" s="97"/>
      <c r="X1003" s="259"/>
      <c r="Y1003" s="259"/>
      <c r="Z1003" s="259"/>
      <c r="AA1003" s="258"/>
      <c r="AB1003" s="258"/>
      <c r="AC1003" s="258"/>
      <c r="AD1003" s="258"/>
      <c r="AE1003" s="258"/>
      <c r="AF1003" s="258"/>
      <c r="AG1003" s="258"/>
      <c r="AH1003" s="258"/>
      <c r="AI1003" s="258"/>
      <c r="AJ1003" s="258"/>
      <c r="AK1003" s="258"/>
      <c r="AL1003" s="258"/>
      <c r="AM1003" s="258"/>
      <c r="AN1003" s="258"/>
      <c r="AO1003" s="258"/>
      <c r="AP1003" s="258"/>
      <c r="AQ1003" s="258"/>
      <c r="AR1003" s="258"/>
      <c r="AT1003" s="193"/>
      <c r="AU1003" s="193"/>
      <c r="AV1003" s="193"/>
      <c r="AW1003" s="193"/>
      <c r="AX1003" s="193"/>
      <c r="AY1003" s="193"/>
      <c r="AZ1003" s="193"/>
      <c r="BA1003" s="193"/>
      <c r="BB1003" s="193"/>
      <c r="BC1003" s="193"/>
      <c r="BD1003" s="193"/>
      <c r="BE1003" s="315"/>
      <c r="BF1003" s="315"/>
      <c r="BG1003" s="315"/>
      <c r="BH1003" s="315"/>
      <c r="BI1003" s="315"/>
      <c r="BJ1003" s="315"/>
      <c r="BK1003" s="315"/>
    </row>
    <row r="1004" spans="1:63" x14ac:dyDescent="0.25">
      <c r="A1004" s="9"/>
      <c r="B1004" s="185" t="s">
        <v>2622</v>
      </c>
      <c r="C1004" s="25" t="s">
        <v>5558</v>
      </c>
      <c r="D1004" s="193">
        <v>144.21525</v>
      </c>
      <c r="E1004" s="193">
        <v>65.662069000000002</v>
      </c>
      <c r="F1004" s="193">
        <v>15.263304</v>
      </c>
      <c r="G1004" s="193">
        <v>2.4554211000000001</v>
      </c>
      <c r="H1004" s="193">
        <v>0.75592322999999995</v>
      </c>
      <c r="I1004" s="193">
        <v>4.6173947000000002</v>
      </c>
      <c r="J1004" s="193">
        <v>2.3287472999999999</v>
      </c>
      <c r="K1004" s="193">
        <v>0.13495234</v>
      </c>
      <c r="L1004" s="193">
        <v>52.997441999999999</v>
      </c>
      <c r="M1004" s="193">
        <v>0</v>
      </c>
      <c r="N1004" s="193">
        <v>0</v>
      </c>
      <c r="O1004" s="193">
        <v>0</v>
      </c>
      <c r="P1004" s="199">
        <f>E1004/0.135</f>
        <v>486.38569629629626</v>
      </c>
      <c r="Q1004" s="240">
        <v>8275.8952000000008</v>
      </c>
      <c r="R1004" s="99">
        <v>5859.9768999999997</v>
      </c>
      <c r="S1004" s="99">
        <v>1356.4880000000001</v>
      </c>
      <c r="T1004" s="99">
        <v>2.4667000000000001E-2</v>
      </c>
      <c r="U1004" s="99">
        <v>76.522000000000006</v>
      </c>
      <c r="V1004" s="99">
        <v>9.7736599999999996</v>
      </c>
      <c r="W1004" s="99">
        <v>973.11</v>
      </c>
      <c r="X1004" s="241">
        <f>SUM(Y1004:AA1004)</f>
        <v>44.899476289278205</v>
      </c>
      <c r="Y1004" s="241">
        <f>SUM(AB1004:AG1004)</f>
        <v>20.585122679689999</v>
      </c>
      <c r="Z1004" s="241">
        <f>SUM(AH1004:AP1004)</f>
        <v>9.6296044145882025</v>
      </c>
      <c r="AA1004" s="241">
        <f>SUM(AQ1004:AR1004)</f>
        <v>14.684749195</v>
      </c>
      <c r="AB1004" s="258">
        <v>13.475987999999999</v>
      </c>
      <c r="AC1004" s="258">
        <v>1.7782078E-3</v>
      </c>
      <c r="AD1004" s="258">
        <v>2.6589813000000002</v>
      </c>
      <c r="AE1004" s="258">
        <v>9.3014789E-4</v>
      </c>
      <c r="AF1004" s="258">
        <v>4.4071999000000002</v>
      </c>
      <c r="AG1004" s="258">
        <v>4.0245124E-2</v>
      </c>
      <c r="AH1004" s="258">
        <v>8.8238046000000008</v>
      </c>
      <c r="AI1004" s="258">
        <v>2.4818823E-2</v>
      </c>
      <c r="AJ1004" s="258">
        <v>2.0584986E-2</v>
      </c>
      <c r="AK1004" s="258">
        <v>1.1774E-2</v>
      </c>
      <c r="AL1004" s="258">
        <v>2.8789536999999999E-3</v>
      </c>
      <c r="AM1004" s="258">
        <v>9.1218882000000003E-6</v>
      </c>
      <c r="AN1004" s="258">
        <v>0.29865226</v>
      </c>
      <c r="AO1004" s="258">
        <v>0.14599056999999999</v>
      </c>
      <c r="AP1004" s="258">
        <v>0.3010911</v>
      </c>
      <c r="AQ1004" s="258">
        <v>1.3624195E-2</v>
      </c>
      <c r="AR1004" s="258">
        <v>14.671125</v>
      </c>
      <c r="AT1004" s="193"/>
      <c r="AU1004" s="193"/>
      <c r="AV1004" s="193"/>
      <c r="AW1004" s="193"/>
      <c r="AX1004" s="193"/>
      <c r="AY1004" s="193"/>
      <c r="AZ1004" s="193"/>
      <c r="BA1004" s="193"/>
      <c r="BB1004" s="193"/>
      <c r="BC1004" s="193"/>
      <c r="BD1004" s="193"/>
      <c r="BE1004" s="315"/>
      <c r="BF1004" s="315"/>
      <c r="BG1004" s="315"/>
      <c r="BH1004" s="315"/>
      <c r="BI1004" s="315"/>
      <c r="BJ1004" s="315"/>
      <c r="BK1004" s="315"/>
    </row>
    <row r="1005" spans="1:63" x14ac:dyDescent="0.25">
      <c r="A1005" s="9"/>
      <c r="B1005" s="185" t="s">
        <v>2622</v>
      </c>
      <c r="C1005" s="25" t="s">
        <v>1525</v>
      </c>
      <c r="D1005" s="193">
        <v>71.995930999999999</v>
      </c>
      <c r="E1005" s="193">
        <v>33.06964</v>
      </c>
      <c r="F1005" s="193">
        <v>11.155813999999999</v>
      </c>
      <c r="G1005" s="193">
        <v>1.0368740000000001</v>
      </c>
      <c r="H1005" s="193">
        <v>0.33207507000000003</v>
      </c>
      <c r="I1005" s="193">
        <v>2.1905234</v>
      </c>
      <c r="J1005" s="193">
        <v>2.6016444000000001</v>
      </c>
      <c r="K1005" s="193">
        <v>4.6534370999999998E-2</v>
      </c>
      <c r="L1005" s="193">
        <v>21.562825</v>
      </c>
      <c r="M1005" s="193">
        <v>0</v>
      </c>
      <c r="N1005" s="193">
        <v>0</v>
      </c>
      <c r="O1005" s="193">
        <v>0</v>
      </c>
      <c r="P1005" s="199">
        <f>E1005/0.135</f>
        <v>244.96029629629629</v>
      </c>
      <c r="Q1005" s="240">
        <v>5854.3440000000001</v>
      </c>
      <c r="R1005" s="99">
        <v>4535.9705999999996</v>
      </c>
      <c r="S1005" s="99">
        <v>1088.92</v>
      </c>
      <c r="T1005" s="99">
        <v>0.20799999999999999</v>
      </c>
      <c r="U1005" s="99">
        <v>59.79</v>
      </c>
      <c r="V1005" s="99">
        <v>6.3253849999999998</v>
      </c>
      <c r="W1005" s="99">
        <v>163.13</v>
      </c>
      <c r="X1005" s="241">
        <f>SUM(Y1005:AA1005)</f>
        <v>27.8356649918004</v>
      </c>
      <c r="Y1005" s="241">
        <f>SUM(AB1005:AG1005)</f>
        <v>11.185986081019999</v>
      </c>
      <c r="Z1005" s="241">
        <f>SUM(AH1005:AP1005)</f>
        <v>5.2433149577804006</v>
      </c>
      <c r="AA1005" s="241">
        <f>SUM(AQ1005:AR1005)</f>
        <v>11.406363953</v>
      </c>
      <c r="AB1005" s="258">
        <v>6.7899418000000002</v>
      </c>
      <c r="AC1005" s="258">
        <v>5.4491184000000003E-4</v>
      </c>
      <c r="AD1005" s="258">
        <v>1.6007929000000001</v>
      </c>
      <c r="AE1005" s="258">
        <v>7.8516117999999997E-4</v>
      </c>
      <c r="AF1005" s="258">
        <v>2.7816700000000001</v>
      </c>
      <c r="AG1005" s="258">
        <v>1.2251308000000001E-2</v>
      </c>
      <c r="AH1005" s="258">
        <v>4.4440701000000002</v>
      </c>
      <c r="AI1005" s="258">
        <v>1.9014036000000002E-2</v>
      </c>
      <c r="AJ1005" s="258">
        <v>8.8020645999999994E-3</v>
      </c>
      <c r="AK1005" s="258">
        <v>8.9312440999999992E-3</v>
      </c>
      <c r="AL1005" s="258">
        <v>1.5974244E-3</v>
      </c>
      <c r="AM1005" s="258">
        <v>5.1886804E-6</v>
      </c>
      <c r="AN1005" s="258">
        <v>0.23991994999999999</v>
      </c>
      <c r="AO1005" s="258">
        <v>0.14454326000000001</v>
      </c>
      <c r="AP1005" s="258">
        <v>0.37643168999999999</v>
      </c>
      <c r="AQ1005" s="258">
        <v>4.8239953000000002E-2</v>
      </c>
      <c r="AR1005" s="258">
        <v>11.358124</v>
      </c>
      <c r="AT1005" s="193"/>
      <c r="AU1005" s="193"/>
      <c r="AV1005" s="193"/>
      <c r="AW1005" s="193"/>
      <c r="AX1005" s="193"/>
      <c r="AY1005" s="193"/>
      <c r="AZ1005" s="193"/>
      <c r="BA1005" s="193"/>
      <c r="BB1005" s="193"/>
      <c r="BC1005" s="193"/>
      <c r="BD1005" s="193"/>
      <c r="BE1005" s="315"/>
      <c r="BF1005" s="315"/>
      <c r="BG1005" s="315"/>
      <c r="BH1005" s="315"/>
      <c r="BI1005" s="315"/>
      <c r="BJ1005" s="315"/>
      <c r="BK1005" s="315"/>
    </row>
    <row r="1006" spans="1:63" x14ac:dyDescent="0.25">
      <c r="A1006" s="9"/>
      <c r="B1006" s="185" t="s">
        <v>2622</v>
      </c>
      <c r="C1006" s="25" t="s">
        <v>1524</v>
      </c>
      <c r="D1006" s="193">
        <v>79.260220000000004</v>
      </c>
      <c r="E1006" s="193">
        <v>33.126457000000002</v>
      </c>
      <c r="F1006" s="193">
        <v>8.7421226999999995</v>
      </c>
      <c r="G1006" s="193">
        <v>1.5740343000000001</v>
      </c>
      <c r="H1006" s="193">
        <v>0.36003959000000002</v>
      </c>
      <c r="I1006" s="193">
        <v>2.6441211</v>
      </c>
      <c r="J1006" s="193">
        <v>2.0889921</v>
      </c>
      <c r="K1006" s="193">
        <v>5.3177535999999997E-2</v>
      </c>
      <c r="L1006" s="193">
        <v>30.671275000000001</v>
      </c>
      <c r="M1006" s="193">
        <v>0</v>
      </c>
      <c r="N1006" s="193">
        <v>0</v>
      </c>
      <c r="O1006" s="193">
        <v>0</v>
      </c>
      <c r="P1006" s="199">
        <f>E1006/0.135</f>
        <v>245.38116296296297</v>
      </c>
      <c r="Q1006" s="240">
        <v>6442.7398999999996</v>
      </c>
      <c r="R1006" s="99">
        <v>3052.3281000000002</v>
      </c>
      <c r="S1006" s="99">
        <v>895.83199999999999</v>
      </c>
      <c r="T1006" s="99">
        <v>7.5439000000000006E-2</v>
      </c>
      <c r="U1006" s="99">
        <v>2116.5</v>
      </c>
      <c r="V1006" s="99">
        <v>11.574310000000001</v>
      </c>
      <c r="W1006" s="99">
        <v>366.43</v>
      </c>
      <c r="X1006" s="241">
        <f>SUM(Y1006:AA1006)</f>
        <v>37.824169909634698</v>
      </c>
      <c r="Y1006" s="241">
        <f>SUM(AB1006:AG1006)</f>
        <v>11.010195616940001</v>
      </c>
      <c r="Z1006" s="241">
        <f>SUM(AH1006:AP1006)</f>
        <v>19.1595741196947</v>
      </c>
      <c r="AA1006" s="241">
        <f>SUM(AQ1006:AR1006)</f>
        <v>7.654400173</v>
      </c>
      <c r="AB1006" s="258">
        <v>6.7996749999999997</v>
      </c>
      <c r="AC1006" s="258">
        <v>9.1685612000000003E-4</v>
      </c>
      <c r="AD1006" s="258">
        <v>1.7758297000000001</v>
      </c>
      <c r="AE1006" s="258">
        <v>6.5662982000000002E-4</v>
      </c>
      <c r="AF1006" s="258">
        <v>2.4052988000000002</v>
      </c>
      <c r="AG1006" s="258">
        <v>2.7818631E-2</v>
      </c>
      <c r="AH1006" s="258">
        <v>4.4515500000000001</v>
      </c>
      <c r="AI1006" s="258">
        <v>1.4163752999999999E-2</v>
      </c>
      <c r="AJ1006" s="258">
        <v>1.3190987E-2</v>
      </c>
      <c r="AK1006" s="258">
        <v>2.3976105000000001E-2</v>
      </c>
      <c r="AL1006" s="258">
        <v>1.6965464999999999E-3</v>
      </c>
      <c r="AM1006" s="258">
        <v>5.3981947000000001E-6</v>
      </c>
      <c r="AN1006" s="258">
        <v>13.792128</v>
      </c>
      <c r="AO1006" s="258">
        <v>0.39158705999999999</v>
      </c>
      <c r="AP1006" s="258">
        <v>0.47127627</v>
      </c>
      <c r="AQ1006" s="258">
        <v>1.3591373E-2</v>
      </c>
      <c r="AR1006" s="258">
        <v>7.6408088000000003</v>
      </c>
      <c r="AT1006" s="193"/>
      <c r="AU1006" s="193"/>
      <c r="AV1006" s="193"/>
      <c r="AW1006" s="193"/>
      <c r="AX1006" s="193"/>
      <c r="AY1006" s="193"/>
      <c r="AZ1006" s="193"/>
      <c r="BA1006" s="193"/>
      <c r="BB1006" s="193"/>
      <c r="BC1006" s="193"/>
      <c r="BD1006" s="193"/>
      <c r="BE1006" s="315"/>
      <c r="BF1006" s="315"/>
      <c r="BG1006" s="315"/>
      <c r="BH1006" s="315"/>
      <c r="BI1006" s="315"/>
      <c r="BJ1006" s="315"/>
      <c r="BK1006" s="315"/>
    </row>
    <row r="1007" spans="1:63" x14ac:dyDescent="0.25">
      <c r="A1007" s="9"/>
      <c r="B1007" s="185" t="s">
        <v>2622</v>
      </c>
      <c r="C1007" s="25" t="s">
        <v>1523</v>
      </c>
      <c r="D1007" s="193">
        <v>47.521191000000002</v>
      </c>
      <c r="E1007" s="193">
        <v>17.660447000000001</v>
      </c>
      <c r="F1007" s="193">
        <v>5.2674405999999996</v>
      </c>
      <c r="G1007" s="193">
        <v>0.95943420999999995</v>
      </c>
      <c r="H1007" s="193">
        <v>0.19429647999999999</v>
      </c>
      <c r="I1007" s="193">
        <v>1.6323869</v>
      </c>
      <c r="J1007" s="193">
        <v>1.1308590000000001</v>
      </c>
      <c r="K1007" s="193">
        <v>2.3836660999999999E-2</v>
      </c>
      <c r="L1007" s="193">
        <v>20.65249</v>
      </c>
      <c r="M1007" s="193">
        <v>0</v>
      </c>
      <c r="N1007" s="193">
        <v>0</v>
      </c>
      <c r="O1007" s="193">
        <v>0</v>
      </c>
      <c r="P1007" s="199">
        <f>E1007/0.135</f>
        <v>130.81812592592593</v>
      </c>
      <c r="Q1007" s="240">
        <v>4730.8068000000003</v>
      </c>
      <c r="R1007" s="99">
        <v>1771.8988999999999</v>
      </c>
      <c r="S1007" s="99">
        <v>546.92960000000005</v>
      </c>
      <c r="T1007" s="99">
        <v>4.1239999999999999E-2</v>
      </c>
      <c r="U1007" s="99">
        <v>2264.6999999999998</v>
      </c>
      <c r="V1007" s="99">
        <v>8.4870699999999992</v>
      </c>
      <c r="W1007" s="99">
        <v>138.75</v>
      </c>
      <c r="X1007" s="241">
        <f>SUM(Y1007:AA1007)</f>
        <v>28.638153993226702</v>
      </c>
      <c r="Y1007" s="241">
        <f>SUM(AB1007:AG1007)</f>
        <v>6.1846741847300004</v>
      </c>
      <c r="Z1007" s="241">
        <f>SUM(AH1007:AP1007)</f>
        <v>18.006223183496701</v>
      </c>
      <c r="AA1007" s="241">
        <f>SUM(AQ1007:AR1007)</f>
        <v>4.4472566249999996</v>
      </c>
      <c r="AB1007" s="258">
        <v>3.6255289999999998</v>
      </c>
      <c r="AC1007" s="258">
        <v>5.4962906000000002E-4</v>
      </c>
      <c r="AD1007" s="258">
        <v>1.1111396</v>
      </c>
      <c r="AE1007" s="258">
        <v>4.6437966999999999E-4</v>
      </c>
      <c r="AF1007" s="258">
        <v>1.4298358</v>
      </c>
      <c r="AG1007" s="258">
        <v>1.7155776000000001E-2</v>
      </c>
      <c r="AH1007" s="258">
        <v>2.3731808999999999</v>
      </c>
      <c r="AI1007" s="258">
        <v>8.4947349999999998E-3</v>
      </c>
      <c r="AJ1007" s="258">
        <v>7.9596942000000007E-3</v>
      </c>
      <c r="AK1007" s="258">
        <v>2.2046784999999999E-2</v>
      </c>
      <c r="AL1007" s="258">
        <v>9.6164453000000005E-4</v>
      </c>
      <c r="AM1007" s="258">
        <v>3.0747667000000001E-6</v>
      </c>
      <c r="AN1007" s="258">
        <v>14.820188999999999</v>
      </c>
      <c r="AO1007" s="258">
        <v>0.38704269000000002</v>
      </c>
      <c r="AP1007" s="258">
        <v>0.38634466000000001</v>
      </c>
      <c r="AQ1007" s="258">
        <v>1.1363725E-2</v>
      </c>
      <c r="AR1007" s="258">
        <v>4.4358928999999998</v>
      </c>
      <c r="AT1007" s="193"/>
      <c r="AU1007" s="193"/>
      <c r="AV1007" s="193"/>
      <c r="AW1007" s="193"/>
      <c r="AX1007" s="193"/>
      <c r="AY1007" s="193"/>
      <c r="AZ1007" s="193"/>
      <c r="BA1007" s="193"/>
      <c r="BB1007" s="193"/>
      <c r="BC1007" s="193"/>
      <c r="BD1007" s="193"/>
      <c r="BE1007" s="315"/>
      <c r="BF1007" s="315"/>
      <c r="BG1007" s="315"/>
      <c r="BH1007" s="315"/>
      <c r="BI1007" s="315"/>
      <c r="BJ1007" s="315"/>
      <c r="BK1007" s="315"/>
    </row>
    <row r="1008" spans="1:63" x14ac:dyDescent="0.25">
      <c r="A1008" s="9"/>
      <c r="B1008" s="9"/>
      <c r="C1008" s="9"/>
      <c r="D1008" s="195"/>
      <c r="E1008" s="195"/>
      <c r="F1008" s="195"/>
      <c r="G1008" s="195"/>
      <c r="H1008" s="195"/>
      <c r="I1008" s="195"/>
      <c r="J1008" s="195"/>
      <c r="K1008" s="195"/>
      <c r="L1008" s="195"/>
      <c r="M1008" s="195"/>
      <c r="N1008" s="195"/>
      <c r="O1008" s="195"/>
      <c r="P1008" s="195"/>
      <c r="Q1008" s="239"/>
      <c r="R1008" s="97"/>
      <c r="S1008" s="97"/>
      <c r="T1008" s="97"/>
      <c r="U1008" s="97"/>
      <c r="V1008" s="97"/>
      <c r="W1008" s="97"/>
      <c r="X1008" s="259"/>
      <c r="Y1008" s="259"/>
      <c r="Z1008" s="259"/>
      <c r="AA1008" s="258"/>
      <c r="AB1008" s="258"/>
      <c r="AC1008" s="258"/>
      <c r="AD1008" s="258"/>
      <c r="AE1008" s="258"/>
      <c r="AF1008" s="258"/>
      <c r="AG1008" s="258"/>
      <c r="AH1008" s="258"/>
      <c r="AI1008" s="258"/>
      <c r="AJ1008" s="258"/>
      <c r="AK1008" s="258"/>
      <c r="AL1008" s="258"/>
      <c r="AM1008" s="258"/>
      <c r="AN1008" s="258"/>
      <c r="AO1008" s="258"/>
      <c r="AP1008" s="258"/>
      <c r="AQ1008" s="258"/>
      <c r="AR1008" s="258"/>
      <c r="AT1008" s="193"/>
      <c r="AU1008" s="193"/>
      <c r="AV1008" s="193"/>
      <c r="AW1008" s="193"/>
      <c r="AX1008" s="193"/>
      <c r="AY1008" s="193"/>
      <c r="AZ1008" s="193"/>
      <c r="BA1008" s="193"/>
      <c r="BB1008" s="193"/>
      <c r="BC1008" s="193"/>
      <c r="BD1008" s="193"/>
      <c r="BE1008" s="315"/>
      <c r="BF1008" s="315"/>
      <c r="BG1008" s="315"/>
      <c r="BH1008" s="315"/>
      <c r="BI1008" s="315"/>
      <c r="BJ1008" s="315"/>
      <c r="BK1008" s="315"/>
    </row>
    <row r="1009" spans="1:63" x14ac:dyDescent="0.25">
      <c r="A1009" s="45" t="s">
        <v>475</v>
      </c>
      <c r="B1009" s="45"/>
      <c r="C1009" s="9"/>
      <c r="D1009" s="195"/>
      <c r="E1009" s="195"/>
      <c r="F1009" s="195"/>
      <c r="G1009" s="195"/>
      <c r="H1009" s="195"/>
      <c r="I1009" s="195"/>
      <c r="J1009" s="195"/>
      <c r="K1009" s="195"/>
      <c r="L1009" s="195"/>
      <c r="M1009" s="195"/>
      <c r="N1009" s="195"/>
      <c r="O1009" s="195"/>
      <c r="P1009" s="195"/>
      <c r="Q1009" s="239"/>
      <c r="R1009" s="97"/>
      <c r="S1009" s="97"/>
      <c r="T1009" s="97"/>
      <c r="U1009" s="97"/>
      <c r="V1009" s="97"/>
      <c r="W1009" s="97"/>
      <c r="X1009" s="259"/>
      <c r="Y1009" s="259"/>
      <c r="Z1009" s="259"/>
      <c r="AA1009" s="258"/>
      <c r="AB1009" s="258"/>
      <c r="AC1009" s="258"/>
      <c r="AD1009" s="258"/>
      <c r="AE1009" s="258"/>
      <c r="AF1009" s="258"/>
      <c r="AG1009" s="258"/>
      <c r="AH1009" s="258"/>
      <c r="AI1009" s="258"/>
      <c r="AJ1009" s="258"/>
      <c r="AK1009" s="258"/>
      <c r="AL1009" s="258"/>
      <c r="AM1009" s="258"/>
      <c r="AN1009" s="258"/>
      <c r="AO1009" s="258"/>
      <c r="AP1009" s="258"/>
      <c r="AQ1009" s="258"/>
      <c r="AR1009" s="258"/>
      <c r="AT1009" s="193"/>
      <c r="AU1009" s="193"/>
      <c r="AV1009" s="193"/>
      <c r="AW1009" s="193"/>
      <c r="AX1009" s="193"/>
      <c r="AY1009" s="193"/>
      <c r="AZ1009" s="193"/>
      <c r="BA1009" s="193"/>
      <c r="BB1009" s="193"/>
      <c r="BC1009" s="193"/>
      <c r="BD1009" s="193"/>
      <c r="BE1009" s="315"/>
      <c r="BF1009" s="315"/>
      <c r="BG1009" s="315"/>
      <c r="BH1009" s="315"/>
      <c r="BI1009" s="315"/>
      <c r="BJ1009" s="315"/>
      <c r="BK1009" s="315"/>
    </row>
    <row r="1010" spans="1:63" x14ac:dyDescent="0.25">
      <c r="A1010" s="45"/>
      <c r="B1010" s="184" t="s">
        <v>1264</v>
      </c>
      <c r="C1010" s="25" t="s">
        <v>6723</v>
      </c>
      <c r="D1010" s="193">
        <v>122.77101999999999</v>
      </c>
      <c r="E1010" s="193">
        <v>34.072251000000001</v>
      </c>
      <c r="F1010" s="193">
        <v>13.218114</v>
      </c>
      <c r="G1010" s="193">
        <v>6.3900804000000004</v>
      </c>
      <c r="H1010" s="193">
        <v>0.36359229999999998</v>
      </c>
      <c r="I1010" s="193">
        <v>3.4870838000000002</v>
      </c>
      <c r="J1010" s="193">
        <v>12.475422999999999</v>
      </c>
      <c r="K1010" s="193">
        <v>4.0899722999999999E-2</v>
      </c>
      <c r="L1010" s="193">
        <v>52.723579999999998</v>
      </c>
      <c r="M1010" s="193">
        <v>0</v>
      </c>
      <c r="N1010" s="193">
        <v>0</v>
      </c>
      <c r="O1010" s="193">
        <v>0</v>
      </c>
      <c r="P1010" s="199">
        <f>E1010/0.135</f>
        <v>252.38704444444443</v>
      </c>
      <c r="Q1010" s="240">
        <v>4451.4197000000004</v>
      </c>
      <c r="R1010" s="99">
        <v>3235.8962000000001</v>
      </c>
      <c r="S1010" s="99">
        <v>896.28</v>
      </c>
      <c r="T1010" s="99">
        <v>3.8432000000000001E-2</v>
      </c>
      <c r="U1010" s="99">
        <v>100.03</v>
      </c>
      <c r="V1010" s="99">
        <v>15.195029999999999</v>
      </c>
      <c r="W1010" s="99">
        <v>203.98</v>
      </c>
      <c r="X1010" s="241">
        <f t="shared" ref="X1010:X1019" si="159">SUM(Y1010:AA1010)</f>
        <v>35.693347638622001</v>
      </c>
      <c r="Y1010" s="241">
        <f t="shared" ref="Y1010:Y1019" si="160">SUM(AB1010:AG1010)</f>
        <v>21.916768327740002</v>
      </c>
      <c r="Z1010" s="241">
        <f t="shared" ref="Z1010:Z1019" si="161">SUM(AH1010:AP1010)</f>
        <v>5.5444726008820009</v>
      </c>
      <c r="AA1010" s="241">
        <f t="shared" ref="AA1010:AA1019" si="162">SUM(AQ1010:AR1010)</f>
        <v>8.23210671</v>
      </c>
      <c r="AB1010" s="258">
        <v>6.9952189000000002</v>
      </c>
      <c r="AC1010" s="258">
        <v>1.2580355E-3</v>
      </c>
      <c r="AD1010" s="258">
        <v>11.711319</v>
      </c>
      <c r="AE1010" s="258">
        <v>7.1700824000000001E-4</v>
      </c>
      <c r="AF1010" s="258">
        <v>3.1806030000000001</v>
      </c>
      <c r="AG1010" s="258">
        <v>2.7652383999999999E-2</v>
      </c>
      <c r="AH1010" s="258">
        <v>4.5784006000000002</v>
      </c>
      <c r="AI1010" s="258">
        <v>2.2065676999999999E-2</v>
      </c>
      <c r="AJ1010" s="258">
        <v>5.4939448000000002E-2</v>
      </c>
      <c r="AK1010" s="258">
        <v>1.8535653999999999E-2</v>
      </c>
      <c r="AL1010" s="258">
        <v>7.4909629999999998E-3</v>
      </c>
      <c r="AM1010" s="258">
        <v>2.3338881999999999E-5</v>
      </c>
      <c r="AN1010" s="258">
        <v>0.41740153000000002</v>
      </c>
      <c r="AO1010" s="258">
        <v>0.24079017999999999</v>
      </c>
      <c r="AP1010" s="258">
        <v>0.20482521000000001</v>
      </c>
      <c r="AQ1010" s="258">
        <v>0.13072601</v>
      </c>
      <c r="AR1010" s="258">
        <v>8.1013807</v>
      </c>
      <c r="AT1010" s="193"/>
      <c r="AU1010" s="193"/>
      <c r="AV1010" s="193"/>
      <c r="AW1010" s="193"/>
      <c r="AX1010" s="193"/>
      <c r="AY1010" s="193"/>
      <c r="AZ1010" s="193"/>
      <c r="BA1010" s="193"/>
      <c r="BB1010" s="193"/>
      <c r="BC1010" s="193"/>
      <c r="BD1010" s="193"/>
      <c r="BE1010" s="315"/>
      <c r="BF1010" s="315"/>
      <c r="BG1010" s="315"/>
      <c r="BH1010" s="315"/>
      <c r="BI1010" s="315"/>
      <c r="BJ1010" s="315"/>
      <c r="BK1010" s="315"/>
    </row>
    <row r="1011" spans="1:63" x14ac:dyDescent="0.25">
      <c r="A1011" s="45"/>
      <c r="B1011" s="184" t="s">
        <v>1264</v>
      </c>
      <c r="C1011" s="25" t="s">
        <v>6722</v>
      </c>
      <c r="D1011" s="193">
        <v>114.80568</v>
      </c>
      <c r="E1011" s="193">
        <v>36.440899999999999</v>
      </c>
      <c r="F1011" s="193">
        <v>13.424464</v>
      </c>
      <c r="G1011" s="193">
        <v>8.5991409999999995</v>
      </c>
      <c r="H1011" s="193">
        <v>0.55628633000000005</v>
      </c>
      <c r="I1011" s="193">
        <v>2.7540534999999999</v>
      </c>
      <c r="J1011" s="193">
        <v>19.762471999999999</v>
      </c>
      <c r="K1011" s="193">
        <v>3.2212981000000002E-2</v>
      </c>
      <c r="L1011" s="193">
        <v>33.236148</v>
      </c>
      <c r="M1011" s="193">
        <v>0</v>
      </c>
      <c r="N1011" s="193">
        <v>0</v>
      </c>
      <c r="O1011" s="193">
        <v>0</v>
      </c>
      <c r="P1011" s="199">
        <f>E1011/0.135</f>
        <v>269.93259259259258</v>
      </c>
      <c r="Q1011" s="240">
        <v>4669.9454999999998</v>
      </c>
      <c r="R1011" s="99">
        <v>3172.2986999999998</v>
      </c>
      <c r="S1011" s="99">
        <v>1195.376</v>
      </c>
      <c r="T1011" s="99">
        <v>1.3672999999999999E-2</v>
      </c>
      <c r="U1011" s="99">
        <v>78.927000000000007</v>
      </c>
      <c r="V1011" s="99">
        <v>20.920089999999998</v>
      </c>
      <c r="W1011" s="99">
        <v>202.41</v>
      </c>
      <c r="X1011" s="241">
        <f t="shared" si="159"/>
        <v>39.937199243725999</v>
      </c>
      <c r="Y1011" s="241">
        <f t="shared" si="160"/>
        <v>26.11513924454</v>
      </c>
      <c r="Z1011" s="241">
        <f t="shared" si="161"/>
        <v>5.7392611791859993</v>
      </c>
      <c r="AA1011" s="241">
        <f t="shared" si="162"/>
        <v>8.0827988200000007</v>
      </c>
      <c r="AB1011" s="258">
        <v>7.4810115000000001</v>
      </c>
      <c r="AC1011" s="258">
        <v>1.4363491E-3</v>
      </c>
      <c r="AD1011" s="258">
        <v>15.537146</v>
      </c>
      <c r="AE1011" s="258">
        <v>8.4631343999999999E-4</v>
      </c>
      <c r="AF1011" s="258">
        <v>3.0570485000000001</v>
      </c>
      <c r="AG1011" s="258">
        <v>3.7650582000000002E-2</v>
      </c>
      <c r="AH1011" s="258">
        <v>4.8964509999999999</v>
      </c>
      <c r="AI1011" s="258">
        <v>2.1974569999999999E-2</v>
      </c>
      <c r="AJ1011" s="258">
        <v>7.4256388000000006E-2</v>
      </c>
      <c r="AK1011" s="258">
        <v>2.0544105E-2</v>
      </c>
      <c r="AL1011" s="258">
        <v>9.1077901000000006E-3</v>
      </c>
      <c r="AM1011" s="258">
        <v>2.7416085999999998E-5</v>
      </c>
      <c r="AN1011" s="258">
        <v>0.23800310999999999</v>
      </c>
      <c r="AO1011" s="258">
        <v>0.31674098000000001</v>
      </c>
      <c r="AP1011" s="258">
        <v>0.16215582000000001</v>
      </c>
      <c r="AQ1011" s="258">
        <v>0.14182602</v>
      </c>
      <c r="AR1011" s="258">
        <v>7.9409727999999999</v>
      </c>
      <c r="AT1011" s="193"/>
      <c r="AU1011" s="193"/>
      <c r="AV1011" s="193"/>
      <c r="AW1011" s="193"/>
      <c r="AX1011" s="193"/>
      <c r="AY1011" s="193"/>
      <c r="AZ1011" s="193"/>
      <c r="BA1011" s="193"/>
      <c r="BB1011" s="193"/>
      <c r="BC1011" s="193"/>
      <c r="BD1011" s="193"/>
      <c r="BE1011" s="315"/>
      <c r="BF1011" s="315"/>
      <c r="BG1011" s="315"/>
      <c r="BH1011" s="315"/>
      <c r="BI1011" s="315"/>
      <c r="BJ1011" s="315"/>
      <c r="BK1011" s="315"/>
    </row>
    <row r="1012" spans="1:63" x14ac:dyDescent="0.25">
      <c r="A1012" s="45"/>
      <c r="B1012" s="184" t="s">
        <v>1264</v>
      </c>
      <c r="C1012" s="25" t="s">
        <v>3380</v>
      </c>
      <c r="D1012" s="193">
        <v>11.983301000000001</v>
      </c>
      <c r="E1012" s="193">
        <v>3.4806791000000001</v>
      </c>
      <c r="F1012" s="193">
        <v>1.2103971</v>
      </c>
      <c r="G1012" s="193">
        <v>0.72613992999999999</v>
      </c>
      <c r="H1012" s="193">
        <v>1.4515564999999999E-2</v>
      </c>
      <c r="I1012" s="193">
        <v>0.27336735000000001</v>
      </c>
      <c r="J1012" s="193">
        <v>2.6085666999999999</v>
      </c>
      <c r="K1012" s="193">
        <v>1.2798759999999999E-2</v>
      </c>
      <c r="L1012" s="193">
        <v>3.6568364</v>
      </c>
      <c r="M1012" s="193">
        <v>0</v>
      </c>
      <c r="N1012" s="193">
        <v>0</v>
      </c>
      <c r="O1012" s="193">
        <v>0</v>
      </c>
      <c r="P1012" s="199">
        <f>E1012/0.135</f>
        <v>25.782808148148149</v>
      </c>
      <c r="Q1012" s="240">
        <v>435.56414000000001</v>
      </c>
      <c r="R1012" s="99">
        <v>315.84120000000001</v>
      </c>
      <c r="S1012" s="99">
        <v>92.248800000000003</v>
      </c>
      <c r="T1012" s="99">
        <v>8.4053000000000003E-4</v>
      </c>
      <c r="U1012" s="99">
        <v>9.0815000000000001</v>
      </c>
      <c r="V1012" s="99">
        <v>1.5638030000000001</v>
      </c>
      <c r="W1012" s="99">
        <v>16.827999999999999</v>
      </c>
      <c r="X1012" s="241">
        <f t="shared" si="159"/>
        <v>3.7031501775909001</v>
      </c>
      <c r="Y1012" s="241">
        <f t="shared" si="160"/>
        <v>2.3486666283240001</v>
      </c>
      <c r="Z1012" s="241">
        <f t="shared" si="161"/>
        <v>0.55360910826690002</v>
      </c>
      <c r="AA1012" s="241">
        <f t="shared" si="162"/>
        <v>0.80087444100000005</v>
      </c>
      <c r="AB1012" s="258">
        <v>0.71460356000000003</v>
      </c>
      <c r="AC1012" s="258">
        <v>1.2582669999999999E-4</v>
      </c>
      <c r="AD1012" s="258">
        <v>1.3562502000000001</v>
      </c>
      <c r="AE1012" s="258">
        <v>6.9883623999999995E-5</v>
      </c>
      <c r="AF1012" s="258">
        <v>0.27479727999999998</v>
      </c>
      <c r="AG1012" s="258">
        <v>2.8198780000000001E-3</v>
      </c>
      <c r="AH1012" s="258">
        <v>0.46770325000000001</v>
      </c>
      <c r="AI1012" s="258">
        <v>2.0078158999999999E-3</v>
      </c>
      <c r="AJ1012" s="258">
        <v>6.2354180000000004E-3</v>
      </c>
      <c r="AK1012" s="258">
        <v>2.2207489000000001E-3</v>
      </c>
      <c r="AL1012" s="258">
        <v>8.9679836000000005E-4</v>
      </c>
      <c r="AM1012" s="258">
        <v>2.5891069E-6</v>
      </c>
      <c r="AN1012" s="258">
        <v>3.5981917000000002E-2</v>
      </c>
      <c r="AO1012" s="258">
        <v>2.5079698000000001E-2</v>
      </c>
      <c r="AP1012" s="258">
        <v>1.3480873000000001E-2</v>
      </c>
      <c r="AQ1012" s="258">
        <v>1.0177050999999999E-2</v>
      </c>
      <c r="AR1012" s="258">
        <v>0.79069739000000006</v>
      </c>
      <c r="AT1012" s="193"/>
      <c r="AU1012" s="193"/>
      <c r="AV1012" s="193"/>
      <c r="AW1012" s="193"/>
      <c r="AX1012" s="193"/>
      <c r="AY1012" s="193"/>
      <c r="AZ1012" s="193"/>
      <c r="BA1012" s="193"/>
      <c r="BB1012" s="193"/>
      <c r="BC1012" s="193"/>
      <c r="BD1012" s="193"/>
      <c r="BE1012" s="315"/>
      <c r="BF1012" s="315"/>
      <c r="BG1012" s="315"/>
      <c r="BH1012" s="315"/>
      <c r="BI1012" s="315"/>
      <c r="BJ1012" s="315"/>
      <c r="BK1012" s="315"/>
    </row>
    <row r="1013" spans="1:63" x14ac:dyDescent="0.25">
      <c r="A1013" s="9"/>
      <c r="B1013" s="184" t="s">
        <v>1264</v>
      </c>
      <c r="C1013" s="25" t="s">
        <v>3379</v>
      </c>
      <c r="D1013" s="193">
        <v>76.156799000000007</v>
      </c>
      <c r="E1013" s="193">
        <v>28.274131000000001</v>
      </c>
      <c r="F1013" s="193">
        <v>7.8044250999999996</v>
      </c>
      <c r="G1013" s="193">
        <v>5.0059712999999997</v>
      </c>
      <c r="H1013" s="193">
        <v>0.12186022000000001</v>
      </c>
      <c r="I1013" s="193">
        <v>1.5429341999999999</v>
      </c>
      <c r="J1013" s="193">
        <v>12.114436</v>
      </c>
      <c r="K1013" s="193">
        <v>1.3179013E-2</v>
      </c>
      <c r="L1013" s="193">
        <v>21.279862000000001</v>
      </c>
      <c r="M1013" s="193">
        <v>0</v>
      </c>
      <c r="N1013" s="193">
        <v>0</v>
      </c>
      <c r="O1013" s="193">
        <v>0</v>
      </c>
      <c r="P1013" s="199">
        <f t="shared" ref="P1013:P1019" si="163">E1013/0.135</f>
        <v>209.43800740740741</v>
      </c>
      <c r="Q1013" s="240">
        <v>2729.5409</v>
      </c>
      <c r="R1013" s="99">
        <v>1797.8304000000001</v>
      </c>
      <c r="S1013" s="99">
        <v>703.52800000000002</v>
      </c>
      <c r="T1013" s="99">
        <v>8.4928999999999994E-3</v>
      </c>
      <c r="U1013" s="99">
        <v>78.488</v>
      </c>
      <c r="V1013" s="99">
        <v>12.376049999999999</v>
      </c>
      <c r="W1013" s="99">
        <v>137.31</v>
      </c>
      <c r="X1013" s="241">
        <f t="shared" si="159"/>
        <v>25.132621114046998</v>
      </c>
      <c r="Y1013" s="241">
        <f t="shared" si="160"/>
        <v>16.30322026316</v>
      </c>
      <c r="Z1013" s="241">
        <f t="shared" si="161"/>
        <v>4.2752140888869992</v>
      </c>
      <c r="AA1013" s="241">
        <f t="shared" si="162"/>
        <v>4.5541867620000005</v>
      </c>
      <c r="AB1013" s="258">
        <v>5.8029156999999998</v>
      </c>
      <c r="AC1013" s="258">
        <v>7.9123194999999999E-4</v>
      </c>
      <c r="AD1013" s="258">
        <v>8.8281782999999994</v>
      </c>
      <c r="AE1013" s="258">
        <v>4.3478821E-4</v>
      </c>
      <c r="AF1013" s="258">
        <v>1.6487552999999999</v>
      </c>
      <c r="AG1013" s="258">
        <v>2.2144943E-2</v>
      </c>
      <c r="AH1013" s="258">
        <v>3.7996816999999998</v>
      </c>
      <c r="AI1013" s="258">
        <v>1.280588E-2</v>
      </c>
      <c r="AJ1013" s="258">
        <v>4.1843261999999999E-2</v>
      </c>
      <c r="AK1013" s="258">
        <v>1.2350117000000001E-2</v>
      </c>
      <c r="AL1013" s="258">
        <v>5.3261443000000002E-3</v>
      </c>
      <c r="AM1013" s="258">
        <v>1.5749587E-5</v>
      </c>
      <c r="AN1013" s="258">
        <v>0.16585945999999999</v>
      </c>
      <c r="AO1013" s="258">
        <v>0.15630193000000001</v>
      </c>
      <c r="AP1013" s="258">
        <v>8.1029846000000003E-2</v>
      </c>
      <c r="AQ1013" s="258">
        <v>6.1315962000000002E-2</v>
      </c>
      <c r="AR1013" s="258">
        <v>4.4928708000000004</v>
      </c>
      <c r="AT1013" s="193"/>
      <c r="AU1013" s="193"/>
      <c r="AV1013" s="193"/>
      <c r="AW1013" s="193"/>
      <c r="AX1013" s="193"/>
      <c r="AY1013" s="193"/>
      <c r="AZ1013" s="193"/>
      <c r="BA1013" s="193"/>
      <c r="BB1013" s="193"/>
      <c r="BC1013" s="193"/>
      <c r="BD1013" s="193"/>
      <c r="BE1013" s="315"/>
      <c r="BF1013" s="315"/>
      <c r="BG1013" s="315"/>
      <c r="BH1013" s="315"/>
      <c r="BI1013" s="315"/>
      <c r="BJ1013" s="315"/>
      <c r="BK1013" s="315"/>
    </row>
    <row r="1014" spans="1:63" x14ac:dyDescent="0.25">
      <c r="A1014" s="9"/>
      <c r="B1014" s="184" t="s">
        <v>1264</v>
      </c>
      <c r="C1014" s="25" t="s">
        <v>2924</v>
      </c>
      <c r="D1014" s="193">
        <v>114.27882</v>
      </c>
      <c r="E1014" s="193">
        <v>45.332478999999999</v>
      </c>
      <c r="F1014" s="193">
        <v>17.451194999999998</v>
      </c>
      <c r="G1014" s="193">
        <v>7.1490052000000004</v>
      </c>
      <c r="H1014" s="193">
        <v>0.24031506999999999</v>
      </c>
      <c r="I1014" s="193">
        <v>2.9944335999999998</v>
      </c>
      <c r="J1014" s="193">
        <v>11.787405</v>
      </c>
      <c r="K1014" s="193">
        <v>3.1716742999999999E-2</v>
      </c>
      <c r="L1014" s="193">
        <v>29.292269000000001</v>
      </c>
      <c r="M1014" s="193">
        <v>0</v>
      </c>
      <c r="N1014" s="193">
        <v>0</v>
      </c>
      <c r="O1014" s="193">
        <v>0</v>
      </c>
      <c r="P1014" s="199">
        <f t="shared" si="163"/>
        <v>335.79614074074073</v>
      </c>
      <c r="Q1014" s="240">
        <v>4924.3128999999999</v>
      </c>
      <c r="R1014" s="99">
        <v>3671.8132999999998</v>
      </c>
      <c r="S1014" s="99">
        <v>959.89599999999996</v>
      </c>
      <c r="T1014" s="99">
        <v>2.8382000000000001E-2</v>
      </c>
      <c r="U1014" s="99">
        <v>87.582999999999998</v>
      </c>
      <c r="V1014" s="99">
        <v>11.03223</v>
      </c>
      <c r="W1014" s="99">
        <v>193.96</v>
      </c>
      <c r="X1014" s="241">
        <f t="shared" si="159"/>
        <v>38.484974960369001</v>
      </c>
      <c r="Y1014" s="241">
        <f t="shared" si="160"/>
        <v>22.116680971750004</v>
      </c>
      <c r="Z1014" s="241">
        <f t="shared" si="161"/>
        <v>7.1060491296189987</v>
      </c>
      <c r="AA1014" s="241">
        <f t="shared" si="162"/>
        <v>9.2622448590000008</v>
      </c>
      <c r="AB1014" s="258">
        <v>9.3072905000000006</v>
      </c>
      <c r="AC1014" s="258">
        <v>1.0423353E-3</v>
      </c>
      <c r="AD1014" s="258">
        <v>9.4300993000000002</v>
      </c>
      <c r="AE1014" s="258">
        <v>9.8843444999999999E-4</v>
      </c>
      <c r="AF1014" s="258">
        <v>3.3475830000000002</v>
      </c>
      <c r="AG1014" s="258">
        <v>2.9677401999999999E-2</v>
      </c>
      <c r="AH1014" s="258">
        <v>6.0915737999999999</v>
      </c>
      <c r="AI1014" s="258">
        <v>2.7072562000000001E-2</v>
      </c>
      <c r="AJ1014" s="258">
        <v>4.4449002000000001E-2</v>
      </c>
      <c r="AK1014" s="258">
        <v>1.8225938000000001E-2</v>
      </c>
      <c r="AL1014" s="258">
        <v>6.1657227E-3</v>
      </c>
      <c r="AM1014" s="258">
        <v>1.6724918999999998E-5</v>
      </c>
      <c r="AN1014" s="258">
        <v>0.41514342999999998</v>
      </c>
      <c r="AO1014" s="258">
        <v>0.24565938000000001</v>
      </c>
      <c r="AP1014" s="258">
        <v>0.25774257</v>
      </c>
      <c r="AQ1014" s="258">
        <v>6.8056858999999997E-2</v>
      </c>
      <c r="AR1014" s="258">
        <v>9.1941880000000005</v>
      </c>
      <c r="AT1014" s="193"/>
      <c r="AU1014" s="193"/>
      <c r="AV1014" s="193"/>
      <c r="AW1014" s="193"/>
      <c r="AX1014" s="193"/>
      <c r="AY1014" s="193"/>
      <c r="AZ1014" s="193"/>
      <c r="BA1014" s="193"/>
      <c r="BB1014" s="193"/>
      <c r="BC1014" s="193"/>
      <c r="BD1014" s="193"/>
      <c r="BE1014" s="315"/>
      <c r="BF1014" s="315"/>
      <c r="BG1014" s="315"/>
      <c r="BH1014" s="315"/>
      <c r="BI1014" s="315"/>
      <c r="BJ1014" s="315"/>
      <c r="BK1014" s="315"/>
    </row>
    <row r="1015" spans="1:63" x14ac:dyDescent="0.25">
      <c r="A1015" s="9"/>
      <c r="B1015" s="184" t="s">
        <v>1264</v>
      </c>
      <c r="C1015" s="25" t="s">
        <v>2923</v>
      </c>
      <c r="D1015" s="193">
        <v>2.1176835999999999</v>
      </c>
      <c r="E1015" s="193">
        <v>0.68304942000000002</v>
      </c>
      <c r="F1015" s="193">
        <v>0.26259438000000002</v>
      </c>
      <c r="G1015" s="193">
        <v>0.16775902000000001</v>
      </c>
      <c r="H1015" s="193">
        <v>2.6061868999999998E-3</v>
      </c>
      <c r="I1015" s="193">
        <v>4.7362990000000001E-2</v>
      </c>
      <c r="J1015" s="193">
        <v>0.43463125000000002</v>
      </c>
      <c r="K1015" s="193">
        <v>1.0762571E-3</v>
      </c>
      <c r="L1015" s="193">
        <v>0.51860404999999998</v>
      </c>
      <c r="M1015" s="193">
        <v>0</v>
      </c>
      <c r="N1015" s="193">
        <v>0</v>
      </c>
      <c r="O1015" s="193">
        <v>0</v>
      </c>
      <c r="P1015" s="199">
        <f t="shared" si="163"/>
        <v>5.059625333333333</v>
      </c>
      <c r="Q1015" s="240">
        <v>88.087829999999997</v>
      </c>
      <c r="R1015" s="99">
        <v>59.832732999999998</v>
      </c>
      <c r="S1015" s="99">
        <v>22.70072</v>
      </c>
      <c r="T1015" s="99">
        <v>1.5627999999999999E-4</v>
      </c>
      <c r="U1015" s="99">
        <v>1.6291</v>
      </c>
      <c r="V1015" s="99">
        <v>0.39572059999999998</v>
      </c>
      <c r="W1015" s="99">
        <v>3.5293999999999999</v>
      </c>
      <c r="X1015" s="241">
        <f t="shared" si="159"/>
        <v>0.76782366897612997</v>
      </c>
      <c r="Y1015" s="241">
        <f t="shared" si="160"/>
        <v>0.508506988218</v>
      </c>
      <c r="Z1015" s="241">
        <f t="shared" si="161"/>
        <v>0.10753181055813001</v>
      </c>
      <c r="AA1015" s="241">
        <f t="shared" si="162"/>
        <v>0.1517848702</v>
      </c>
      <c r="AB1015" s="258">
        <v>0.14023089999999999</v>
      </c>
      <c r="AC1015" s="258">
        <v>2.5246034000000002E-5</v>
      </c>
      <c r="AD1015" s="258">
        <v>0.31269787999999998</v>
      </c>
      <c r="AE1015" s="258">
        <v>1.4004744E-5</v>
      </c>
      <c r="AF1015" s="258">
        <v>5.4831221999999999E-2</v>
      </c>
      <c r="AG1015" s="258">
        <v>7.0773544E-4</v>
      </c>
      <c r="AH1015" s="258">
        <v>9.1781083999999999E-2</v>
      </c>
      <c r="AI1015" s="258">
        <v>4.3758783000000001E-4</v>
      </c>
      <c r="AJ1015" s="258">
        <v>1.4481159999999999E-3</v>
      </c>
      <c r="AK1015" s="258">
        <v>4.5318042000000002E-4</v>
      </c>
      <c r="AL1015" s="258">
        <v>1.7978290999999999E-4</v>
      </c>
      <c r="AM1015" s="258">
        <v>5.4179813000000004E-7</v>
      </c>
      <c r="AN1015" s="258">
        <v>5.4803847000000003E-3</v>
      </c>
      <c r="AO1015" s="258">
        <v>5.127403E-3</v>
      </c>
      <c r="AP1015" s="258">
        <v>2.6237298999999999E-3</v>
      </c>
      <c r="AQ1015" s="258">
        <v>2.0012502000000001E-3</v>
      </c>
      <c r="AR1015" s="258">
        <v>0.14978362000000001</v>
      </c>
      <c r="AT1015" s="193"/>
      <c r="AU1015" s="193"/>
      <c r="AV1015" s="193"/>
      <c r="AW1015" s="193"/>
      <c r="AX1015" s="193"/>
      <c r="AY1015" s="193"/>
      <c r="AZ1015" s="193"/>
      <c r="BA1015" s="193"/>
      <c r="BB1015" s="193"/>
      <c r="BC1015" s="193"/>
      <c r="BD1015" s="193"/>
      <c r="BE1015" s="315"/>
      <c r="BF1015" s="315"/>
      <c r="BG1015" s="315"/>
      <c r="BH1015" s="315"/>
      <c r="BI1015" s="315"/>
      <c r="BJ1015" s="315"/>
      <c r="BK1015" s="315"/>
    </row>
    <row r="1016" spans="1:63" x14ac:dyDescent="0.25">
      <c r="A1016" s="43"/>
      <c r="B1016" s="184" t="s">
        <v>1264</v>
      </c>
      <c r="C1016" s="25" t="s">
        <v>5544</v>
      </c>
      <c r="D1016" s="193">
        <v>1.8614211000000001</v>
      </c>
      <c r="E1016" s="193">
        <v>0.87598445999999996</v>
      </c>
      <c r="F1016" s="193">
        <v>0.29309806999999999</v>
      </c>
      <c r="G1016" s="193">
        <v>0.12121439000000001</v>
      </c>
      <c r="H1016" s="193">
        <v>3.9388929999999997E-3</v>
      </c>
      <c r="I1016" s="193">
        <v>7.3589338000000004E-2</v>
      </c>
      <c r="J1016" s="193">
        <v>0.15418952</v>
      </c>
      <c r="K1016" s="193">
        <v>8.4055801E-4</v>
      </c>
      <c r="L1016" s="193">
        <v>0.33856591000000003</v>
      </c>
      <c r="M1016" s="193">
        <v>0</v>
      </c>
      <c r="N1016" s="193">
        <v>0</v>
      </c>
      <c r="O1016" s="193">
        <v>0</v>
      </c>
      <c r="P1016" s="199">
        <f t="shared" si="163"/>
        <v>6.4887737777777774</v>
      </c>
      <c r="Q1016" s="240">
        <v>119.38596</v>
      </c>
      <c r="R1016" s="99">
        <v>79.799353999999994</v>
      </c>
      <c r="S1016" s="99">
        <v>33.032719999999998</v>
      </c>
      <c r="T1016" s="99">
        <v>1.1102E-4</v>
      </c>
      <c r="U1016" s="99">
        <v>1.3439000000000001</v>
      </c>
      <c r="V1016" s="99">
        <v>0.60207109999999997</v>
      </c>
      <c r="W1016" s="99">
        <v>4.6078000000000001</v>
      </c>
      <c r="X1016" s="241">
        <f t="shared" si="159"/>
        <v>0.79386972143756007</v>
      </c>
      <c r="Y1016" s="241">
        <f t="shared" si="160"/>
        <v>0.46250473915200002</v>
      </c>
      <c r="Z1016" s="241">
        <f t="shared" si="161"/>
        <v>0.12913542718556004</v>
      </c>
      <c r="AA1016" s="241">
        <f t="shared" si="162"/>
        <v>0.20222955510000001</v>
      </c>
      <c r="AB1016" s="258">
        <v>0.17984960999999999</v>
      </c>
      <c r="AC1016" s="258">
        <v>3.6765957000000002E-5</v>
      </c>
      <c r="AD1016" s="258">
        <v>0.21194354000000001</v>
      </c>
      <c r="AE1016" s="258">
        <v>1.5637995000000001E-5</v>
      </c>
      <c r="AF1016" s="258">
        <v>6.9611257999999995E-2</v>
      </c>
      <c r="AG1016" s="258">
        <v>1.0479272E-3</v>
      </c>
      <c r="AH1016" s="258">
        <v>0.11771221</v>
      </c>
      <c r="AI1016" s="258">
        <v>4.7771503000000002E-4</v>
      </c>
      <c r="AJ1016" s="258">
        <v>1.0584238E-3</v>
      </c>
      <c r="AK1016" s="258">
        <v>1.2097855000000001E-3</v>
      </c>
      <c r="AL1016" s="258">
        <v>1.1722599E-4</v>
      </c>
      <c r="AM1016" s="258">
        <v>4.3386555999999999E-7</v>
      </c>
      <c r="AN1016" s="258">
        <v>2.8919069E-3</v>
      </c>
      <c r="AO1016" s="258">
        <v>2.3703391E-3</v>
      </c>
      <c r="AP1016" s="258">
        <v>3.2973870000000001E-3</v>
      </c>
      <c r="AQ1016" s="258">
        <v>2.3558351000000002E-3</v>
      </c>
      <c r="AR1016" s="258">
        <v>0.19987372</v>
      </c>
      <c r="AT1016" s="193"/>
      <c r="AU1016" s="193"/>
      <c r="AV1016" s="193"/>
      <c r="AW1016" s="193"/>
      <c r="AX1016" s="193"/>
      <c r="AY1016" s="193"/>
      <c r="AZ1016" s="193"/>
      <c r="BA1016" s="193"/>
      <c r="BB1016" s="193"/>
      <c r="BC1016" s="193"/>
      <c r="BD1016" s="193"/>
      <c r="BE1016" s="315"/>
      <c r="BF1016" s="315"/>
      <c r="BG1016" s="315"/>
      <c r="BH1016" s="315"/>
      <c r="BI1016" s="315"/>
      <c r="BJ1016" s="315"/>
      <c r="BK1016" s="315"/>
    </row>
    <row r="1017" spans="1:63" x14ac:dyDescent="0.25">
      <c r="A1017" s="43"/>
      <c r="B1017" s="184" t="s">
        <v>1264</v>
      </c>
      <c r="C1017" s="25" t="s">
        <v>2922</v>
      </c>
      <c r="D1017" s="193">
        <v>26.415398</v>
      </c>
      <c r="E1017" s="193">
        <v>8.9826884000000007</v>
      </c>
      <c r="F1017" s="193">
        <v>1.6488389000000001</v>
      </c>
      <c r="G1017" s="193">
        <v>0.37361588000000001</v>
      </c>
      <c r="H1017" s="193">
        <v>4.8909779E-2</v>
      </c>
      <c r="I1017" s="193">
        <v>0.61503357999999997</v>
      </c>
      <c r="J1017" s="193">
        <v>6.1303188999999998</v>
      </c>
      <c r="K1017" s="193">
        <v>1.1890657000000001E-2</v>
      </c>
      <c r="L1017" s="193">
        <v>8.6041021999999998</v>
      </c>
      <c r="M1017" s="193">
        <v>0</v>
      </c>
      <c r="N1017" s="193">
        <v>0</v>
      </c>
      <c r="O1017" s="193">
        <v>0</v>
      </c>
      <c r="P1017" s="199">
        <f t="shared" si="163"/>
        <v>66.538432592592599</v>
      </c>
      <c r="Q1017" s="240">
        <v>875.03656999999998</v>
      </c>
      <c r="R1017" s="99">
        <v>667.16</v>
      </c>
      <c r="S1017" s="99">
        <v>135.49760000000001</v>
      </c>
      <c r="T1017" s="99">
        <v>5.0083000000000003E-3</v>
      </c>
      <c r="U1017" s="99">
        <v>30.492000000000001</v>
      </c>
      <c r="V1017" s="99">
        <v>2.2069559999999999</v>
      </c>
      <c r="W1017" s="99">
        <v>39.674999999999997</v>
      </c>
      <c r="X1017" s="241">
        <f t="shared" si="159"/>
        <v>6.1523031293260999</v>
      </c>
      <c r="Y1017" s="241">
        <f t="shared" si="160"/>
        <v>3.1166146260400001</v>
      </c>
      <c r="Z1017" s="241">
        <f t="shared" si="161"/>
        <v>1.3536321102861</v>
      </c>
      <c r="AA1017" s="241">
        <f t="shared" si="162"/>
        <v>1.6820563930000001</v>
      </c>
      <c r="AB1017" s="258">
        <v>1.8437973999999999</v>
      </c>
      <c r="AC1017" s="258">
        <v>1.6681835000000001E-4</v>
      </c>
      <c r="AD1017" s="258">
        <v>0.80398217000000005</v>
      </c>
      <c r="AE1017" s="258">
        <v>1.1034149E-4</v>
      </c>
      <c r="AF1017" s="258">
        <v>0.46479533000000001</v>
      </c>
      <c r="AG1017" s="258">
        <v>3.7625661999999998E-3</v>
      </c>
      <c r="AH1017" s="258">
        <v>1.2072205</v>
      </c>
      <c r="AI1017" s="258">
        <v>2.6971717000000002E-3</v>
      </c>
      <c r="AJ1017" s="258">
        <v>3.2142159000000002E-3</v>
      </c>
      <c r="AK1017" s="258">
        <v>4.9455966999999998E-3</v>
      </c>
      <c r="AL1017" s="258">
        <v>1.2268848E-3</v>
      </c>
      <c r="AM1017" s="258">
        <v>2.8801860999999999E-6</v>
      </c>
      <c r="AN1017" s="258">
        <v>0.10028676</v>
      </c>
      <c r="AO1017" s="258">
        <v>1.3121687E-2</v>
      </c>
      <c r="AP1017" s="258">
        <v>2.0916414000000001E-2</v>
      </c>
      <c r="AQ1017" s="258">
        <v>1.3611893E-2</v>
      </c>
      <c r="AR1017" s="258">
        <v>1.6684445000000001</v>
      </c>
      <c r="AT1017" s="193"/>
      <c r="AU1017" s="193"/>
      <c r="AV1017" s="193"/>
      <c r="AW1017" s="193"/>
      <c r="AX1017" s="193"/>
      <c r="AY1017" s="193"/>
      <c r="AZ1017" s="193"/>
      <c r="BA1017" s="193"/>
      <c r="BB1017" s="193"/>
      <c r="BC1017" s="193"/>
      <c r="BD1017" s="193"/>
      <c r="BE1017" s="315"/>
      <c r="BF1017" s="315"/>
      <c r="BG1017" s="315"/>
      <c r="BH1017" s="315"/>
      <c r="BI1017" s="315"/>
      <c r="BJ1017" s="315"/>
      <c r="BK1017" s="315"/>
    </row>
    <row r="1018" spans="1:63" x14ac:dyDescent="0.25">
      <c r="A1018" s="9"/>
      <c r="B1018" s="184" t="s">
        <v>1264</v>
      </c>
      <c r="C1018" s="25" t="s">
        <v>2921</v>
      </c>
      <c r="D1018" s="193">
        <v>26.427427000000002</v>
      </c>
      <c r="E1018" s="193">
        <v>8.9918382000000001</v>
      </c>
      <c r="F1018" s="193">
        <v>1.6519721000000001</v>
      </c>
      <c r="G1018" s="193">
        <v>0.37338312000000001</v>
      </c>
      <c r="H1018" s="193">
        <v>4.9007858000000001E-2</v>
      </c>
      <c r="I1018" s="193">
        <v>0.61491256999999999</v>
      </c>
      <c r="J1018" s="193">
        <v>6.1308204000000002</v>
      </c>
      <c r="K1018" s="193">
        <v>1.2130597E-2</v>
      </c>
      <c r="L1018" s="193">
        <v>8.6033624</v>
      </c>
      <c r="M1018" s="193">
        <v>0</v>
      </c>
      <c r="N1018" s="193">
        <v>0</v>
      </c>
      <c r="O1018" s="193">
        <v>0</v>
      </c>
      <c r="P1018" s="199">
        <f t="shared" si="163"/>
        <v>66.606208888888887</v>
      </c>
      <c r="Q1018" s="240">
        <v>877.71681000000001</v>
      </c>
      <c r="R1018" s="99">
        <v>669.91638999999998</v>
      </c>
      <c r="S1018" s="99">
        <v>135.44159999999999</v>
      </c>
      <c r="T1018" s="99">
        <v>5.0077999999999998E-3</v>
      </c>
      <c r="U1018" s="99">
        <v>30.486999999999998</v>
      </c>
      <c r="V1018" s="99">
        <v>2.2038099999999998</v>
      </c>
      <c r="W1018" s="99">
        <v>39.662999999999997</v>
      </c>
      <c r="X1018" s="241">
        <f t="shared" si="159"/>
        <v>6.1626848270424013</v>
      </c>
      <c r="Y1018" s="241">
        <f t="shared" si="160"/>
        <v>3.1189233841400004</v>
      </c>
      <c r="Z1018" s="241">
        <f t="shared" si="161"/>
        <v>1.3547990119024003</v>
      </c>
      <c r="AA1018" s="241">
        <f t="shared" si="162"/>
        <v>1.688962431</v>
      </c>
      <c r="AB1018" s="258">
        <v>1.8456762</v>
      </c>
      <c r="AC1018" s="258">
        <v>1.6602218999999999E-4</v>
      </c>
      <c r="AD1018" s="258">
        <v>0.80375772000000001</v>
      </c>
      <c r="AE1018" s="258">
        <v>1.1069425E-4</v>
      </c>
      <c r="AF1018" s="258">
        <v>0.46545570000000003</v>
      </c>
      <c r="AG1018" s="258">
        <v>3.7570477000000001E-3</v>
      </c>
      <c r="AH1018" s="258">
        <v>1.20845</v>
      </c>
      <c r="AI1018" s="258">
        <v>2.7021673999999998E-3</v>
      </c>
      <c r="AJ1018" s="258">
        <v>3.2118786999999998E-3</v>
      </c>
      <c r="AK1018" s="258">
        <v>4.9455634999999998E-3</v>
      </c>
      <c r="AL1018" s="258">
        <v>1.2266778000000001E-3</v>
      </c>
      <c r="AM1018" s="258">
        <v>2.8795023999999999E-6</v>
      </c>
      <c r="AN1018" s="258">
        <v>0.10025812000000001</v>
      </c>
      <c r="AO1018" s="258">
        <v>1.3112024999999999E-2</v>
      </c>
      <c r="AP1018" s="258">
        <v>2.0889700000000001E-2</v>
      </c>
      <c r="AQ1018" s="258">
        <v>1.3610031E-2</v>
      </c>
      <c r="AR1018" s="258">
        <v>1.6753524</v>
      </c>
      <c r="AT1018" s="193"/>
      <c r="AU1018" s="193"/>
      <c r="AV1018" s="193"/>
      <c r="AW1018" s="193"/>
      <c r="AX1018" s="193"/>
      <c r="AY1018" s="193"/>
      <c r="AZ1018" s="193"/>
      <c r="BA1018" s="193"/>
      <c r="BB1018" s="193"/>
      <c r="BC1018" s="193"/>
      <c r="BD1018" s="193"/>
      <c r="BE1018" s="315"/>
      <c r="BF1018" s="315"/>
      <c r="BG1018" s="315"/>
      <c r="BH1018" s="315"/>
      <c r="BI1018" s="315"/>
      <c r="BJ1018" s="315"/>
      <c r="BK1018" s="315"/>
    </row>
    <row r="1019" spans="1:63" x14ac:dyDescent="0.25">
      <c r="A1019" s="9"/>
      <c r="B1019" s="184" t="s">
        <v>1264</v>
      </c>
      <c r="C1019" s="25" t="s">
        <v>5545</v>
      </c>
      <c r="D1019" s="193">
        <v>9.2222235999999995</v>
      </c>
      <c r="E1019" s="193">
        <v>4.0836430999999997</v>
      </c>
      <c r="F1019" s="193">
        <v>1.4542820000000001</v>
      </c>
      <c r="G1019" s="193">
        <v>0.58218603000000002</v>
      </c>
      <c r="H1019" s="193">
        <v>2.1627697000000001E-2</v>
      </c>
      <c r="I1019" s="193">
        <v>0.37607098999999999</v>
      </c>
      <c r="J1019" s="193">
        <v>0.81898369000000004</v>
      </c>
      <c r="K1019" s="193">
        <v>4.4039350999999999E-3</v>
      </c>
      <c r="L1019" s="193">
        <v>1.8810260999999999</v>
      </c>
      <c r="M1019" s="193">
        <v>0</v>
      </c>
      <c r="N1019" s="193">
        <v>0</v>
      </c>
      <c r="O1019" s="193">
        <v>0</v>
      </c>
      <c r="P1019" s="199">
        <f t="shared" si="163"/>
        <v>30.249208148148146</v>
      </c>
      <c r="Q1019" s="240">
        <v>552.43413999999996</v>
      </c>
      <c r="R1019" s="99">
        <v>375.94285000000002</v>
      </c>
      <c r="S1019" s="99">
        <v>146.34479999999999</v>
      </c>
      <c r="T1019" s="99">
        <v>5.4025999999999998E-4</v>
      </c>
      <c r="U1019" s="99">
        <v>6.0137999999999998</v>
      </c>
      <c r="V1019" s="99">
        <v>2.6401530000000002</v>
      </c>
      <c r="W1019" s="99">
        <v>21.492000000000001</v>
      </c>
      <c r="X1019" s="241">
        <f t="shared" si="159"/>
        <v>3.8255585967521997</v>
      </c>
      <c r="Y1019" s="241">
        <f t="shared" si="160"/>
        <v>2.2670859978869999</v>
      </c>
      <c r="Z1019" s="241">
        <f t="shared" si="161"/>
        <v>0.60391449686519993</v>
      </c>
      <c r="AA1019" s="241">
        <f t="shared" si="162"/>
        <v>0.95455810200000002</v>
      </c>
      <c r="AB1019" s="258">
        <v>0.83841968</v>
      </c>
      <c r="AC1019" s="258">
        <v>1.6637368000000001E-4</v>
      </c>
      <c r="AD1019" s="258">
        <v>1.0695867999999999</v>
      </c>
      <c r="AE1019" s="258">
        <v>7.9121407000000004E-5</v>
      </c>
      <c r="AF1019" s="258">
        <v>0.35420301999999998</v>
      </c>
      <c r="AG1019" s="258">
        <v>4.6310027999999998E-3</v>
      </c>
      <c r="AH1019" s="258">
        <v>0.54874993000000005</v>
      </c>
      <c r="AI1019" s="258">
        <v>2.3575024000000002E-3</v>
      </c>
      <c r="AJ1019" s="258">
        <v>5.1059894999999998E-3</v>
      </c>
      <c r="AK1019" s="258">
        <v>5.3569708000000002E-3</v>
      </c>
      <c r="AL1019" s="258">
        <v>5.9087992E-4</v>
      </c>
      <c r="AM1019" s="258">
        <v>2.1472452E-6</v>
      </c>
      <c r="AN1019" s="258">
        <v>1.3439146000000001E-2</v>
      </c>
      <c r="AO1019" s="258">
        <v>1.2112477999999999E-2</v>
      </c>
      <c r="AP1019" s="258">
        <v>1.6199452999999999E-2</v>
      </c>
      <c r="AQ1019" s="258">
        <v>1.3004292000000001E-2</v>
      </c>
      <c r="AR1019" s="258">
        <v>0.94155381000000005</v>
      </c>
      <c r="AT1019" s="193"/>
      <c r="AU1019" s="193"/>
      <c r="AV1019" s="193"/>
      <c r="AW1019" s="193"/>
      <c r="AX1019" s="193"/>
      <c r="AY1019" s="193"/>
      <c r="AZ1019" s="193"/>
      <c r="BA1019" s="193"/>
      <c r="BB1019" s="193"/>
      <c r="BC1019" s="193"/>
      <c r="BD1019" s="193"/>
      <c r="BE1019" s="315"/>
      <c r="BF1019" s="315"/>
      <c r="BG1019" s="315"/>
      <c r="BH1019" s="315"/>
      <c r="BI1019" s="315"/>
      <c r="BJ1019" s="315"/>
      <c r="BK1019" s="315"/>
    </row>
    <row r="1020" spans="1:63" x14ac:dyDescent="0.25">
      <c r="A1020" s="45" t="s">
        <v>476</v>
      </c>
      <c r="B1020" s="45"/>
      <c r="C1020" s="9"/>
      <c r="D1020" s="195"/>
      <c r="E1020" s="195"/>
      <c r="F1020" s="195"/>
      <c r="G1020" s="195"/>
      <c r="H1020" s="195"/>
      <c r="I1020" s="195"/>
      <c r="J1020" s="195"/>
      <c r="K1020" s="195"/>
      <c r="L1020" s="195"/>
      <c r="M1020" s="195"/>
      <c r="N1020" s="195"/>
      <c r="O1020" s="195"/>
      <c r="P1020" s="195"/>
      <c r="Q1020" s="239"/>
      <c r="R1020" s="97"/>
      <c r="S1020" s="97"/>
      <c r="T1020" s="97"/>
      <c r="U1020" s="97"/>
      <c r="V1020" s="97"/>
      <c r="W1020" s="97"/>
      <c r="X1020" s="259"/>
      <c r="Y1020" s="259"/>
      <c r="Z1020" s="259"/>
      <c r="AA1020" s="258"/>
      <c r="AB1020" s="258"/>
      <c r="AC1020" s="258"/>
      <c r="AD1020" s="258"/>
      <c r="AE1020" s="258"/>
      <c r="AF1020" s="258"/>
      <c r="AG1020" s="258"/>
      <c r="AH1020" s="258"/>
      <c r="AI1020" s="258"/>
      <c r="AJ1020" s="258"/>
      <c r="AK1020" s="258"/>
      <c r="AL1020" s="258"/>
      <c r="AM1020" s="258"/>
      <c r="AN1020" s="258"/>
      <c r="AO1020" s="258"/>
      <c r="AP1020" s="258"/>
      <c r="AQ1020" s="258"/>
      <c r="AR1020" s="258"/>
      <c r="AT1020" s="193"/>
      <c r="AU1020" s="193"/>
      <c r="AV1020" s="193"/>
      <c r="AW1020" s="193"/>
      <c r="AX1020" s="193"/>
      <c r="AY1020" s="193"/>
      <c r="AZ1020" s="193"/>
      <c r="BA1020" s="193"/>
      <c r="BB1020" s="193"/>
      <c r="BC1020" s="193"/>
      <c r="BD1020" s="193"/>
      <c r="BE1020" s="315"/>
      <c r="BF1020" s="315"/>
      <c r="BG1020" s="315"/>
      <c r="BH1020" s="315"/>
      <c r="BI1020" s="315"/>
      <c r="BJ1020" s="315"/>
      <c r="BK1020" s="315"/>
    </row>
    <row r="1021" spans="1:63" x14ac:dyDescent="0.25">
      <c r="A1021" s="9"/>
      <c r="B1021" s="185" t="s">
        <v>5770</v>
      </c>
      <c r="C1021" s="25" t="s">
        <v>3075</v>
      </c>
      <c r="D1021" s="193">
        <v>9.0482683000000002</v>
      </c>
      <c r="E1021" s="193">
        <v>4.8597453000000002</v>
      </c>
      <c r="F1021" s="193">
        <v>1.9000779999999999</v>
      </c>
      <c r="G1021" s="193">
        <v>0.52677841999999997</v>
      </c>
      <c r="H1021" s="193">
        <v>1.7250989000000001E-2</v>
      </c>
      <c r="I1021" s="193">
        <v>0.28561171000000002</v>
      </c>
      <c r="J1021" s="193">
        <v>0.53314002000000005</v>
      </c>
      <c r="K1021" s="193">
        <v>2.7838945E-3</v>
      </c>
      <c r="L1021" s="193">
        <v>0.92287991999999996</v>
      </c>
      <c r="M1021" s="193">
        <v>0</v>
      </c>
      <c r="N1021" s="193">
        <v>0</v>
      </c>
      <c r="O1021" s="193">
        <v>0</v>
      </c>
      <c r="P1021" s="199">
        <f t="shared" ref="P1021:P1047" si="164">E1021/0.135</f>
        <v>35.998113333333329</v>
      </c>
      <c r="Q1021" s="240">
        <v>489.98011000000002</v>
      </c>
      <c r="R1021" s="99">
        <v>372.71447999999998</v>
      </c>
      <c r="S1021" s="99">
        <v>91.571200000000005</v>
      </c>
      <c r="T1021" s="99">
        <v>4.1059E-3</v>
      </c>
      <c r="U1021" s="99">
        <v>7.7927</v>
      </c>
      <c r="V1021" s="99">
        <v>0.458619</v>
      </c>
      <c r="W1021" s="99">
        <v>17.439</v>
      </c>
      <c r="X1021" s="241">
        <f t="shared" ref="X1021:X1040" si="165">SUM(Y1021:AA1021)</f>
        <v>3.3086696123669301</v>
      </c>
      <c r="Y1021" s="241">
        <f t="shared" ref="Y1021:Y1040" si="166">SUM(AB1021:AG1021)</f>
        <v>1.6104004648900001</v>
      </c>
      <c r="Z1021" s="241">
        <f t="shared" ref="Z1021:Z1040" si="167">SUM(AH1021:AP1021)</f>
        <v>0.76227447117693004</v>
      </c>
      <c r="AA1021" s="241">
        <f t="shared" ref="AA1021:AA1040" si="168">SUM(AQ1021:AR1021)</f>
        <v>0.93599467629999999</v>
      </c>
      <c r="AB1021" s="258">
        <v>0.99782190000000004</v>
      </c>
      <c r="AC1021" s="258">
        <v>8.0619694999999996E-5</v>
      </c>
      <c r="AD1021" s="258">
        <v>0.28128196</v>
      </c>
      <c r="AE1021" s="258">
        <v>9.6930094999999995E-5</v>
      </c>
      <c r="AF1021" s="258">
        <v>0.32819635000000003</v>
      </c>
      <c r="AG1021" s="258">
        <v>2.9227050999999999E-3</v>
      </c>
      <c r="AH1021" s="258">
        <v>0.65306986</v>
      </c>
      <c r="AI1021" s="258">
        <v>2.8265084999999999E-3</v>
      </c>
      <c r="AJ1021" s="258">
        <v>1.3633235E-3</v>
      </c>
      <c r="AK1021" s="258">
        <v>1.964216E-3</v>
      </c>
      <c r="AL1021" s="258">
        <v>3.2236001000000001E-4</v>
      </c>
      <c r="AM1021" s="258">
        <v>6.1716692999999999E-7</v>
      </c>
      <c r="AN1021" s="258">
        <v>4.5790170999999998E-2</v>
      </c>
      <c r="AO1021" s="258">
        <v>1.8828244000000001E-2</v>
      </c>
      <c r="AP1021" s="258">
        <v>3.8109170999999997E-2</v>
      </c>
      <c r="AQ1021" s="258">
        <v>2.4123863E-3</v>
      </c>
      <c r="AR1021" s="258">
        <v>0.93358229000000004</v>
      </c>
      <c r="AT1021" s="193"/>
      <c r="AU1021" s="193"/>
      <c r="AV1021" s="193"/>
      <c r="AW1021" s="193"/>
      <c r="AX1021" s="193"/>
      <c r="AY1021" s="193"/>
      <c r="AZ1021" s="193"/>
      <c r="BA1021" s="193"/>
      <c r="BB1021" s="193"/>
      <c r="BC1021" s="193"/>
      <c r="BD1021" s="193"/>
      <c r="BE1021" s="315"/>
      <c r="BF1021" s="315"/>
      <c r="BG1021" s="315"/>
      <c r="BH1021" s="315"/>
      <c r="BI1021" s="315"/>
      <c r="BJ1021" s="315"/>
      <c r="BK1021" s="315"/>
    </row>
    <row r="1022" spans="1:63" x14ac:dyDescent="0.25">
      <c r="A1022" s="9"/>
      <c r="B1022" s="185" t="s">
        <v>5770</v>
      </c>
      <c r="C1022" s="25" t="s">
        <v>3076</v>
      </c>
      <c r="D1022" s="193">
        <v>2.6728214000000001</v>
      </c>
      <c r="E1022" s="193">
        <v>1.4102361999999999</v>
      </c>
      <c r="F1022" s="193">
        <v>0.68684261000000002</v>
      </c>
      <c r="G1022" s="193">
        <v>0.14334489</v>
      </c>
      <c r="H1022" s="193">
        <v>4.4946374000000002E-3</v>
      </c>
      <c r="I1022" s="193">
        <v>0.12148218</v>
      </c>
      <c r="J1022" s="193">
        <v>6.5144455000000004E-2</v>
      </c>
      <c r="K1022" s="193">
        <v>6.4276543999999998E-4</v>
      </c>
      <c r="L1022" s="193">
        <v>0.24063361999999999</v>
      </c>
      <c r="M1022" s="193">
        <v>0</v>
      </c>
      <c r="N1022" s="193">
        <v>0</v>
      </c>
      <c r="O1022" s="193">
        <v>0</v>
      </c>
      <c r="P1022" s="199">
        <f t="shared" si="164"/>
        <v>10.446194074074073</v>
      </c>
      <c r="Q1022" s="240">
        <v>120.73608</v>
      </c>
      <c r="R1022" s="99">
        <v>100.17824</v>
      </c>
      <c r="S1022" s="99">
        <v>10.622640000000001</v>
      </c>
      <c r="T1022" s="99">
        <v>4.0742000000000003E-4</v>
      </c>
      <c r="U1022" s="99">
        <v>4.3841999999999999</v>
      </c>
      <c r="V1022" s="99">
        <v>0.10189670000000001</v>
      </c>
      <c r="W1022" s="99">
        <v>5.4486999999999997</v>
      </c>
      <c r="X1022" s="241">
        <f t="shared" si="165"/>
        <v>1.0012135989323401</v>
      </c>
      <c r="Y1022" s="241">
        <f t="shared" si="166"/>
        <v>0.51812530896499998</v>
      </c>
      <c r="Z1022" s="241">
        <f t="shared" si="167"/>
        <v>0.23140937069733999</v>
      </c>
      <c r="AA1022" s="241">
        <f t="shared" si="168"/>
        <v>0.25167891927000002</v>
      </c>
      <c r="AB1022" s="258">
        <v>0.28953796999999998</v>
      </c>
      <c r="AC1022" s="258">
        <v>2.0203535E-5</v>
      </c>
      <c r="AD1022" s="258">
        <v>0.10336068</v>
      </c>
      <c r="AE1022" s="258">
        <v>3.2924009999999999E-5</v>
      </c>
      <c r="AF1022" s="258">
        <v>0.12485553000000001</v>
      </c>
      <c r="AG1022" s="258">
        <v>3.1800142E-4</v>
      </c>
      <c r="AH1022" s="258">
        <v>0.18949558</v>
      </c>
      <c r="AI1022" s="258">
        <v>1.0533445000000001E-3</v>
      </c>
      <c r="AJ1022" s="258">
        <v>4.2654378000000001E-4</v>
      </c>
      <c r="AK1022" s="258">
        <v>4.9284657000000002E-4</v>
      </c>
      <c r="AL1022" s="258">
        <v>8.4825862999999996E-5</v>
      </c>
      <c r="AM1022" s="258">
        <v>1.8588433999999999E-7</v>
      </c>
      <c r="AN1022" s="258">
        <v>2.6428594999999999E-2</v>
      </c>
      <c r="AO1022" s="258">
        <v>6.1841891000000001E-3</v>
      </c>
      <c r="AP1022" s="258">
        <v>7.2432599999999996E-3</v>
      </c>
      <c r="AQ1022" s="258">
        <v>8.4715927E-4</v>
      </c>
      <c r="AR1022" s="258">
        <v>0.25083176000000001</v>
      </c>
      <c r="AT1022" s="193"/>
      <c r="AU1022" s="193"/>
      <c r="AV1022" s="193"/>
      <c r="AW1022" s="193"/>
      <c r="AX1022" s="193"/>
      <c r="AY1022" s="193"/>
      <c r="AZ1022" s="193"/>
      <c r="BA1022" s="193"/>
      <c r="BB1022" s="193"/>
      <c r="BC1022" s="193"/>
      <c r="BD1022" s="193"/>
      <c r="BE1022" s="315"/>
      <c r="BF1022" s="315"/>
      <c r="BG1022" s="315"/>
      <c r="BH1022" s="315"/>
      <c r="BI1022" s="315"/>
      <c r="BJ1022" s="315"/>
      <c r="BK1022" s="315"/>
    </row>
    <row r="1023" spans="1:63" x14ac:dyDescent="0.25">
      <c r="A1023" s="9"/>
      <c r="B1023" s="185" t="s">
        <v>5770</v>
      </c>
      <c r="C1023" s="25" t="s">
        <v>3077</v>
      </c>
      <c r="D1023" s="193">
        <v>4.6787932000000003</v>
      </c>
      <c r="E1023" s="193">
        <v>0.78708798999999996</v>
      </c>
      <c r="F1023" s="193">
        <v>0.43913888000000001</v>
      </c>
      <c r="G1023" s="193">
        <v>0.17456547</v>
      </c>
      <c r="H1023" s="193">
        <v>8.2678475999999994E-3</v>
      </c>
      <c r="I1023" s="193">
        <v>0.11752556</v>
      </c>
      <c r="J1023" s="193">
        <v>0.14745204000000001</v>
      </c>
      <c r="K1023" s="193">
        <v>1.7844114E-3</v>
      </c>
      <c r="L1023" s="193">
        <v>3.0029710000000001</v>
      </c>
      <c r="M1023" s="193">
        <v>0</v>
      </c>
      <c r="N1023" s="193">
        <v>0</v>
      </c>
      <c r="O1023" s="193">
        <v>0</v>
      </c>
      <c r="P1023" s="199">
        <f t="shared" si="164"/>
        <v>5.8302814074074067</v>
      </c>
      <c r="Q1023" s="240">
        <v>108.58788</v>
      </c>
      <c r="R1023" s="99">
        <v>82.994168999999999</v>
      </c>
      <c r="S1023" s="99">
        <v>17.829840000000001</v>
      </c>
      <c r="T1023" s="99">
        <v>1.4017999999999999E-3</v>
      </c>
      <c r="U1023" s="99">
        <v>1.1742999999999999</v>
      </c>
      <c r="V1023" s="99">
        <v>0.25156590000000001</v>
      </c>
      <c r="W1023" s="99">
        <v>6.3365999999999998</v>
      </c>
      <c r="X1023" s="241">
        <f t="shared" si="165"/>
        <v>1.00835302235427</v>
      </c>
      <c r="Y1023" s="241">
        <f t="shared" si="166"/>
        <v>0.66747617777800006</v>
      </c>
      <c r="Z1023" s="241">
        <f t="shared" si="167"/>
        <v>0.12397023957627</v>
      </c>
      <c r="AA1023" s="241">
        <f t="shared" si="168"/>
        <v>0.216906605</v>
      </c>
      <c r="AB1023" s="258">
        <v>0.16158131000000001</v>
      </c>
      <c r="AC1023" s="258">
        <v>2.7406163000000001E-5</v>
      </c>
      <c r="AD1023" s="258">
        <v>0.39780373000000002</v>
      </c>
      <c r="AE1023" s="258">
        <v>2.1772625000000001E-5</v>
      </c>
      <c r="AF1023" s="258">
        <v>0.10750244</v>
      </c>
      <c r="AG1023" s="258">
        <v>5.3951898999999995E-4</v>
      </c>
      <c r="AH1023" s="258">
        <v>0.10576471</v>
      </c>
      <c r="AI1023" s="258">
        <v>7.3646140999999998E-4</v>
      </c>
      <c r="AJ1023" s="258">
        <v>1.5594588E-3</v>
      </c>
      <c r="AK1023" s="258">
        <v>5.8858197000000005E-4</v>
      </c>
      <c r="AL1023" s="258">
        <v>1.9189882E-4</v>
      </c>
      <c r="AM1023" s="258">
        <v>6.5667627E-7</v>
      </c>
      <c r="AN1023" s="258">
        <v>4.3458617999999997E-3</v>
      </c>
      <c r="AO1023" s="258">
        <v>5.1858010000000003E-3</v>
      </c>
      <c r="AP1023" s="258">
        <v>5.5968090999999999E-3</v>
      </c>
      <c r="AQ1023" s="258">
        <v>9.1383750000000007E-3</v>
      </c>
      <c r="AR1023" s="258">
        <v>0.20776823</v>
      </c>
      <c r="AT1023" s="193"/>
      <c r="AU1023" s="193"/>
      <c r="AV1023" s="193"/>
      <c r="AW1023" s="193"/>
      <c r="AX1023" s="193"/>
      <c r="AY1023" s="193"/>
      <c r="AZ1023" s="193"/>
      <c r="BA1023" s="193"/>
      <c r="BB1023" s="193"/>
      <c r="BC1023" s="193"/>
      <c r="BD1023" s="193"/>
      <c r="BE1023" s="315"/>
      <c r="BF1023" s="315"/>
      <c r="BG1023" s="315"/>
      <c r="BH1023" s="315"/>
      <c r="BI1023" s="315"/>
      <c r="BJ1023" s="315"/>
      <c r="BK1023" s="315"/>
    </row>
    <row r="1024" spans="1:63" x14ac:dyDescent="0.25">
      <c r="A1024" s="9"/>
      <c r="B1024" s="185" t="s">
        <v>5770</v>
      </c>
      <c r="C1024" s="25" t="s">
        <v>4291</v>
      </c>
      <c r="D1024" s="193">
        <v>12.861912999999999</v>
      </c>
      <c r="E1024" s="193">
        <v>2.4980376</v>
      </c>
      <c r="F1024" s="193">
        <v>5.0110863999999999</v>
      </c>
      <c r="G1024" s="193">
        <v>0.25170313</v>
      </c>
      <c r="H1024" s="193">
        <v>6.9147719E-3</v>
      </c>
      <c r="I1024" s="193">
        <v>0.30893341000000002</v>
      </c>
      <c r="J1024" s="193">
        <v>0.41040960999999998</v>
      </c>
      <c r="K1024" s="193">
        <v>1.7418729000000001E-3</v>
      </c>
      <c r="L1024" s="193">
        <v>4.3730862999999998</v>
      </c>
      <c r="M1024" s="193">
        <v>0</v>
      </c>
      <c r="N1024" s="193">
        <v>0</v>
      </c>
      <c r="O1024" s="193">
        <v>0</v>
      </c>
      <c r="P1024" s="199">
        <f t="shared" si="164"/>
        <v>18.50398222222222</v>
      </c>
      <c r="Q1024" s="240">
        <v>260.80394999999999</v>
      </c>
      <c r="R1024" s="99">
        <v>187.24876</v>
      </c>
      <c r="S1024" s="99">
        <v>48.338639999999998</v>
      </c>
      <c r="T1024" s="99">
        <v>7.5286000000000006E-2</v>
      </c>
      <c r="U1024" s="99">
        <v>3.5308000000000002</v>
      </c>
      <c r="V1024" s="99">
        <v>0.82846699999999995</v>
      </c>
      <c r="W1024" s="99">
        <v>20.782</v>
      </c>
      <c r="X1024" s="241">
        <f t="shared" si="165"/>
        <v>2.7467845272291997</v>
      </c>
      <c r="Y1024" s="241">
        <f t="shared" si="166"/>
        <v>1.809105058094</v>
      </c>
      <c r="Z1024" s="241">
        <f t="shared" si="167"/>
        <v>0.46521468243520003</v>
      </c>
      <c r="AA1024" s="241">
        <f t="shared" si="168"/>
        <v>0.47246478669999997</v>
      </c>
      <c r="AB1024" s="258">
        <v>0.50694057999999997</v>
      </c>
      <c r="AC1024" s="258">
        <v>5.9207736999999996E-3</v>
      </c>
      <c r="AD1024" s="258">
        <v>0.45738465</v>
      </c>
      <c r="AE1024" s="258">
        <v>8.2894694000000001E-5</v>
      </c>
      <c r="AF1024" s="258">
        <v>0.83727066999999999</v>
      </c>
      <c r="AG1024" s="258">
        <v>1.5054897000000001E-3</v>
      </c>
      <c r="AH1024" s="258">
        <v>0.33189631000000003</v>
      </c>
      <c r="AI1024" s="258">
        <v>8.7328775999999993E-3</v>
      </c>
      <c r="AJ1024" s="258">
        <v>2.2462365000000001E-3</v>
      </c>
      <c r="AK1024" s="258">
        <v>2.4546875999999999E-3</v>
      </c>
      <c r="AL1024" s="258">
        <v>4.3513755999999998E-4</v>
      </c>
      <c r="AM1024" s="258">
        <v>1.4585751999999999E-6</v>
      </c>
      <c r="AN1024" s="258">
        <v>1.1091926E-2</v>
      </c>
      <c r="AO1024" s="258">
        <v>7.8167285999999996E-3</v>
      </c>
      <c r="AP1024" s="258">
        <v>0.10053932</v>
      </c>
      <c r="AQ1024" s="258">
        <v>3.5522467E-3</v>
      </c>
      <c r="AR1024" s="258">
        <v>0.46891253999999999</v>
      </c>
      <c r="AT1024" s="193"/>
      <c r="AU1024" s="193"/>
      <c r="AV1024" s="193"/>
      <c r="AW1024" s="193"/>
      <c r="AX1024" s="193"/>
      <c r="AY1024" s="193"/>
      <c r="AZ1024" s="193"/>
      <c r="BA1024" s="193"/>
      <c r="BB1024" s="193"/>
      <c r="BC1024" s="193"/>
      <c r="BD1024" s="193"/>
      <c r="BE1024" s="315"/>
      <c r="BF1024" s="315"/>
      <c r="BG1024" s="315"/>
      <c r="BH1024" s="315"/>
      <c r="BI1024" s="315"/>
      <c r="BJ1024" s="315"/>
      <c r="BK1024" s="315"/>
    </row>
    <row r="1025" spans="1:63" x14ac:dyDescent="0.25">
      <c r="A1025" s="43"/>
      <c r="B1025" s="185" t="s">
        <v>5770</v>
      </c>
      <c r="C1025" s="25" t="s">
        <v>4292</v>
      </c>
      <c r="D1025" s="193">
        <v>3.0728355999999999</v>
      </c>
      <c r="E1025" s="193">
        <v>0.79133450999999999</v>
      </c>
      <c r="F1025" s="193">
        <v>0.39356886000000002</v>
      </c>
      <c r="G1025" s="193">
        <v>6.9926669999999996E-2</v>
      </c>
      <c r="H1025" s="193">
        <v>7.6556202999999998E-3</v>
      </c>
      <c r="I1025" s="193">
        <v>9.8652813000000006E-2</v>
      </c>
      <c r="J1025" s="193">
        <v>7.8488354999999996E-2</v>
      </c>
      <c r="K1025" s="193">
        <v>7.9571461000000005E-4</v>
      </c>
      <c r="L1025" s="193">
        <v>1.6324131</v>
      </c>
      <c r="M1025" s="193">
        <v>0</v>
      </c>
      <c r="N1025" s="193">
        <v>0</v>
      </c>
      <c r="O1025" s="193">
        <v>0</v>
      </c>
      <c r="P1025" s="199">
        <f t="shared" si="164"/>
        <v>5.8617371111111103</v>
      </c>
      <c r="Q1025" s="240">
        <v>100.09939</v>
      </c>
      <c r="R1025" s="99">
        <v>79.030254999999997</v>
      </c>
      <c r="S1025" s="99">
        <v>11.928559999999999</v>
      </c>
      <c r="T1025" s="99">
        <v>5.1227E-4</v>
      </c>
      <c r="U1025" s="99">
        <v>4.2253999999999996</v>
      </c>
      <c r="V1025" s="99">
        <v>0.193162</v>
      </c>
      <c r="W1025" s="99">
        <v>4.7214999999999998</v>
      </c>
      <c r="X1025" s="241">
        <f t="shared" si="165"/>
        <v>0.74708582657406997</v>
      </c>
      <c r="Y1025" s="241">
        <f t="shared" si="166"/>
        <v>0.40139287361800008</v>
      </c>
      <c r="Z1025" s="241">
        <f t="shared" si="167"/>
        <v>0.14534794805606996</v>
      </c>
      <c r="AA1025" s="241">
        <f t="shared" si="168"/>
        <v>0.20034500489999998</v>
      </c>
      <c r="AB1025" s="258">
        <v>0.16246819000000001</v>
      </c>
      <c r="AC1025" s="258">
        <v>2.9831911000000002E-5</v>
      </c>
      <c r="AD1025" s="258">
        <v>0.14499834</v>
      </c>
      <c r="AE1025" s="258">
        <v>1.5769047E-5</v>
      </c>
      <c r="AF1025" s="258">
        <v>9.3505150999999995E-2</v>
      </c>
      <c r="AG1025" s="258">
        <v>3.7559166000000001E-4</v>
      </c>
      <c r="AH1025" s="258">
        <v>0.10633967</v>
      </c>
      <c r="AI1025" s="258">
        <v>6.6887361000000001E-4</v>
      </c>
      <c r="AJ1025" s="258">
        <v>6.0739162999999996E-4</v>
      </c>
      <c r="AK1025" s="258">
        <v>4.6634219000000001E-4</v>
      </c>
      <c r="AL1025" s="258">
        <v>1.1425266E-4</v>
      </c>
      <c r="AM1025" s="258">
        <v>3.8466607E-7</v>
      </c>
      <c r="AN1025" s="258">
        <v>2.3522484E-2</v>
      </c>
      <c r="AO1025" s="258">
        <v>5.3133264999999999E-3</v>
      </c>
      <c r="AP1025" s="258">
        <v>8.3152228000000009E-3</v>
      </c>
      <c r="AQ1025" s="258">
        <v>2.4577049000000001E-3</v>
      </c>
      <c r="AR1025" s="258">
        <v>0.19788729999999999</v>
      </c>
      <c r="AT1025" s="193"/>
      <c r="AU1025" s="193"/>
      <c r="AV1025" s="193"/>
      <c r="AW1025" s="193"/>
      <c r="AX1025" s="193"/>
      <c r="AY1025" s="193"/>
      <c r="AZ1025" s="193"/>
      <c r="BA1025" s="193"/>
      <c r="BB1025" s="193"/>
      <c r="BC1025" s="193"/>
      <c r="BD1025" s="193"/>
      <c r="BE1025" s="315"/>
      <c r="BF1025" s="315"/>
      <c r="BG1025" s="315"/>
      <c r="BH1025" s="315"/>
      <c r="BI1025" s="315"/>
      <c r="BJ1025" s="315"/>
      <c r="BK1025" s="315"/>
    </row>
    <row r="1026" spans="1:63" x14ac:dyDescent="0.25">
      <c r="A1026" s="43"/>
      <c r="B1026" s="185" t="s">
        <v>5770</v>
      </c>
      <c r="C1026" s="25" t="s">
        <v>5546</v>
      </c>
      <c r="D1026" s="193">
        <v>2.0738257</v>
      </c>
      <c r="E1026" s="193">
        <v>0.57309993999999997</v>
      </c>
      <c r="F1026" s="193">
        <v>0.29316714999999999</v>
      </c>
      <c r="G1026" s="193">
        <v>0.11684048</v>
      </c>
      <c r="H1026" s="193">
        <v>7.4051122000000002E-3</v>
      </c>
      <c r="I1026" s="193">
        <v>9.9267877000000004E-2</v>
      </c>
      <c r="J1026" s="193">
        <v>0.26577935000000003</v>
      </c>
      <c r="K1026" s="193">
        <v>1.3418962E-3</v>
      </c>
      <c r="L1026" s="193">
        <v>0.71692385000000003</v>
      </c>
      <c r="M1026" s="193">
        <v>0</v>
      </c>
      <c r="N1026" s="193">
        <v>0</v>
      </c>
      <c r="O1026" s="193">
        <v>0</v>
      </c>
      <c r="P1026" s="199">
        <f t="shared" si="164"/>
        <v>4.2451847407407399</v>
      </c>
      <c r="Q1026" s="240">
        <v>72.844111999999996</v>
      </c>
      <c r="R1026" s="99">
        <v>56.426202000000004</v>
      </c>
      <c r="S1026" s="99">
        <v>12.27632</v>
      </c>
      <c r="T1026" s="99">
        <v>9.5018000000000004E-5</v>
      </c>
      <c r="U1026" s="99">
        <v>0.60377000000000003</v>
      </c>
      <c r="V1026" s="99">
        <v>0.18992529999999999</v>
      </c>
      <c r="W1026" s="99">
        <v>3.3477999999999999</v>
      </c>
      <c r="X1026" s="241">
        <f t="shared" si="165"/>
        <v>0.71992823549772011</v>
      </c>
      <c r="Y1026" s="241">
        <f t="shared" si="166"/>
        <v>0.48682634711799999</v>
      </c>
      <c r="Z1026" s="241">
        <f t="shared" si="167"/>
        <v>8.6960613279720017E-2</v>
      </c>
      <c r="AA1026" s="241">
        <f t="shared" si="168"/>
        <v>0.14614127510000002</v>
      </c>
      <c r="AB1026" s="258">
        <v>0.11766422</v>
      </c>
      <c r="AC1026" s="258">
        <v>1.5246915000000001E-5</v>
      </c>
      <c r="AD1026" s="258">
        <v>0.28427338000000002</v>
      </c>
      <c r="AE1026" s="258">
        <v>1.5266583000000001E-5</v>
      </c>
      <c r="AF1026" s="258">
        <v>8.4487024999999993E-2</v>
      </c>
      <c r="AG1026" s="258">
        <v>3.7120862E-4</v>
      </c>
      <c r="AH1026" s="258">
        <v>7.7013548000000001E-2</v>
      </c>
      <c r="AI1026" s="258">
        <v>4.6228611000000001E-4</v>
      </c>
      <c r="AJ1026" s="258">
        <v>1.055891E-3</v>
      </c>
      <c r="AK1026" s="258">
        <v>4.5076760000000002E-4</v>
      </c>
      <c r="AL1026" s="258">
        <v>1.5571967E-4</v>
      </c>
      <c r="AM1026" s="258">
        <v>5.1429972000000004E-7</v>
      </c>
      <c r="AN1026" s="258">
        <v>2.0560765000000002E-3</v>
      </c>
      <c r="AO1026" s="258">
        <v>2.9193524999999998E-3</v>
      </c>
      <c r="AP1026" s="258">
        <v>2.8464575999999999E-3</v>
      </c>
      <c r="AQ1026" s="258">
        <v>4.8742851000000004E-3</v>
      </c>
      <c r="AR1026" s="258">
        <v>0.14126699000000001</v>
      </c>
      <c r="AT1026" s="193"/>
      <c r="AU1026" s="193"/>
      <c r="AV1026" s="193"/>
      <c r="AW1026" s="193"/>
      <c r="AX1026" s="193"/>
      <c r="AY1026" s="193"/>
      <c r="AZ1026" s="193"/>
      <c r="BA1026" s="193"/>
      <c r="BB1026" s="193"/>
      <c r="BC1026" s="193"/>
      <c r="BD1026" s="193"/>
      <c r="BE1026" s="315"/>
      <c r="BF1026" s="315"/>
      <c r="BG1026" s="315"/>
      <c r="BH1026" s="315"/>
      <c r="BI1026" s="315"/>
      <c r="BJ1026" s="315"/>
      <c r="BK1026" s="315"/>
    </row>
    <row r="1027" spans="1:63" x14ac:dyDescent="0.25">
      <c r="A1027" s="9"/>
      <c r="B1027" s="185" t="s">
        <v>5770</v>
      </c>
      <c r="C1027" s="25" t="s">
        <v>4293</v>
      </c>
      <c r="D1027" s="193">
        <v>6.8048378999999999</v>
      </c>
      <c r="E1027" s="193">
        <v>3.7415075999999998</v>
      </c>
      <c r="F1027" s="193">
        <v>1.7139142000000001</v>
      </c>
      <c r="G1027" s="193">
        <v>6.4868549000000001E-3</v>
      </c>
      <c r="H1027" s="193">
        <v>8.9606736999999995E-3</v>
      </c>
      <c r="I1027" s="193">
        <v>0.23534794000000001</v>
      </c>
      <c r="J1027" s="193">
        <v>8.7278301000000003E-2</v>
      </c>
      <c r="K1027" s="193">
        <v>2.7632424000000001E-3</v>
      </c>
      <c r="L1027" s="193">
        <v>1.0085789999999999</v>
      </c>
      <c r="M1027" s="193">
        <v>0</v>
      </c>
      <c r="N1027" s="193">
        <v>0</v>
      </c>
      <c r="O1027" s="193">
        <v>0</v>
      </c>
      <c r="P1027" s="199">
        <f t="shared" si="164"/>
        <v>27.714871111111108</v>
      </c>
      <c r="Q1027" s="240">
        <v>386.50069000000002</v>
      </c>
      <c r="R1027" s="99">
        <v>272.13711000000001</v>
      </c>
      <c r="S1027" s="99">
        <v>91.604799999999997</v>
      </c>
      <c r="T1027" s="99">
        <v>0.22428999999999999</v>
      </c>
      <c r="U1027" s="99">
        <v>6.5907999999999998</v>
      </c>
      <c r="V1027" s="99">
        <v>1.6856850000000001</v>
      </c>
      <c r="W1027" s="99">
        <v>14.257999999999999</v>
      </c>
      <c r="X1027" s="241">
        <f t="shared" si="165"/>
        <v>2.7409232660734197</v>
      </c>
      <c r="Y1027" s="241">
        <f t="shared" si="166"/>
        <v>1.2515002236929997</v>
      </c>
      <c r="Z1027" s="241">
        <f t="shared" si="167"/>
        <v>0.80666168248042003</v>
      </c>
      <c r="AA1027" s="241">
        <f t="shared" si="168"/>
        <v>0.68276135989999998</v>
      </c>
      <c r="AB1027" s="258">
        <v>0.75039162999999998</v>
      </c>
      <c r="AC1027" s="258">
        <v>1.7583101E-2</v>
      </c>
      <c r="AD1027" s="258">
        <v>5.3803403999999999E-2</v>
      </c>
      <c r="AE1027" s="258">
        <v>5.0307893000000001E-5</v>
      </c>
      <c r="AF1027" s="258">
        <v>0.42677893</v>
      </c>
      <c r="AG1027" s="258">
        <v>2.8928508E-3</v>
      </c>
      <c r="AH1027" s="258">
        <v>0.49144436000000002</v>
      </c>
      <c r="AI1027" s="258">
        <v>2.9200835000000001E-3</v>
      </c>
      <c r="AJ1027" s="258">
        <v>2.1027202999999999E-5</v>
      </c>
      <c r="AK1027" s="258">
        <v>2.5897122000000002E-3</v>
      </c>
      <c r="AL1027" s="258">
        <v>5.8229025000000003E-5</v>
      </c>
      <c r="AM1027" s="258">
        <v>2.5485242000000003E-7</v>
      </c>
      <c r="AN1027" s="258">
        <v>1.7139778000000001E-2</v>
      </c>
      <c r="AO1027" s="258">
        <v>8.6489176999999997E-3</v>
      </c>
      <c r="AP1027" s="258">
        <v>0.28383932000000001</v>
      </c>
      <c r="AQ1027" s="258">
        <v>1.2560799000000001E-3</v>
      </c>
      <c r="AR1027" s="258">
        <v>0.68150527999999999</v>
      </c>
      <c r="AT1027" s="193"/>
      <c r="AU1027" s="193"/>
      <c r="AV1027" s="193"/>
      <c r="AW1027" s="193"/>
      <c r="AX1027" s="193"/>
      <c r="AY1027" s="193"/>
      <c r="AZ1027" s="193"/>
      <c r="BA1027" s="193"/>
      <c r="BB1027" s="193"/>
      <c r="BC1027" s="193"/>
      <c r="BD1027" s="193"/>
      <c r="BE1027" s="315"/>
      <c r="BF1027" s="315"/>
      <c r="BG1027" s="315"/>
      <c r="BH1027" s="315"/>
      <c r="BI1027" s="315"/>
      <c r="BJ1027" s="315"/>
      <c r="BK1027" s="315"/>
    </row>
    <row r="1028" spans="1:63" x14ac:dyDescent="0.25">
      <c r="A1028" s="9"/>
      <c r="B1028" s="185" t="s">
        <v>5770</v>
      </c>
      <c r="C1028" s="25" t="s">
        <v>4294</v>
      </c>
      <c r="D1028" s="193">
        <v>5.0672914999999996</v>
      </c>
      <c r="E1028" s="193">
        <v>0.49244700000000002</v>
      </c>
      <c r="F1028" s="193">
        <v>0.12643183</v>
      </c>
      <c r="G1028" s="193">
        <v>2.7282931E-2</v>
      </c>
      <c r="H1028" s="193">
        <v>4.671962E-3</v>
      </c>
      <c r="I1028" s="193">
        <v>3.3761325000000002E-2</v>
      </c>
      <c r="J1028" s="193">
        <v>1.2627564000000001E-2</v>
      </c>
      <c r="K1028" s="193">
        <v>7.3078604000000004E-4</v>
      </c>
      <c r="L1028" s="193">
        <v>4.3693381000000002</v>
      </c>
      <c r="M1028" s="193">
        <v>0</v>
      </c>
      <c r="N1028" s="193">
        <v>0</v>
      </c>
      <c r="O1028" s="193">
        <v>0</v>
      </c>
      <c r="P1028" s="199">
        <f t="shared" si="164"/>
        <v>3.6477555555555554</v>
      </c>
      <c r="Q1028" s="240">
        <v>63.947384999999997</v>
      </c>
      <c r="R1028" s="99">
        <v>40.782499000000001</v>
      </c>
      <c r="S1028" s="99">
        <v>15.659840000000001</v>
      </c>
      <c r="T1028" s="99">
        <v>1.2395E-4</v>
      </c>
      <c r="U1028" s="99">
        <v>0.55023999999999995</v>
      </c>
      <c r="V1028" s="99">
        <v>0.2076819</v>
      </c>
      <c r="W1028" s="99">
        <v>6.7469999999999999</v>
      </c>
      <c r="X1028" s="241">
        <f t="shared" si="165"/>
        <v>0.33369166033954401</v>
      </c>
      <c r="Y1028" s="241">
        <f t="shared" si="166"/>
        <v>0.16076024824570001</v>
      </c>
      <c r="Z1028" s="241">
        <f t="shared" si="167"/>
        <v>7.0757623598844008E-2</v>
      </c>
      <c r="AA1028" s="241">
        <f t="shared" si="168"/>
        <v>0.102173788495</v>
      </c>
      <c r="AB1028" s="258">
        <v>0.10107277000000001</v>
      </c>
      <c r="AC1028" s="258">
        <v>1.4912006E-5</v>
      </c>
      <c r="AD1028" s="258">
        <v>2.6247125999999999E-2</v>
      </c>
      <c r="AE1028" s="258">
        <v>7.0918797000000003E-6</v>
      </c>
      <c r="AF1028" s="258">
        <v>3.2921246000000001E-2</v>
      </c>
      <c r="AG1028" s="258">
        <v>4.9710236E-4</v>
      </c>
      <c r="AH1028" s="258">
        <v>6.6175699000000004E-2</v>
      </c>
      <c r="AI1028" s="258">
        <v>2.0549142E-4</v>
      </c>
      <c r="AJ1028" s="258">
        <v>2.3439232000000001E-4</v>
      </c>
      <c r="AK1028" s="258">
        <v>1.0472657E-4</v>
      </c>
      <c r="AL1028" s="258">
        <v>2.5507413000000001E-5</v>
      </c>
      <c r="AM1028" s="258">
        <v>7.9855844E-8</v>
      </c>
      <c r="AN1028" s="258">
        <v>1.3455915999999999E-3</v>
      </c>
      <c r="AO1028" s="258">
        <v>8.5031891999999998E-4</v>
      </c>
      <c r="AP1028" s="258">
        <v>1.8158165E-3</v>
      </c>
      <c r="AQ1028" s="258">
        <v>7.5438495000000006E-5</v>
      </c>
      <c r="AR1028" s="258">
        <v>0.10209835</v>
      </c>
      <c r="AT1028" s="193"/>
      <c r="AU1028" s="193"/>
      <c r="AV1028" s="193"/>
      <c r="AW1028" s="193"/>
      <c r="AX1028" s="193"/>
      <c r="AY1028" s="193"/>
      <c r="AZ1028" s="193"/>
      <c r="BA1028" s="193"/>
      <c r="BB1028" s="193"/>
      <c r="BC1028" s="193"/>
      <c r="BD1028" s="193"/>
      <c r="BE1028" s="315"/>
      <c r="BF1028" s="315"/>
      <c r="BG1028" s="315"/>
      <c r="BH1028" s="315"/>
      <c r="BI1028" s="315"/>
      <c r="BJ1028" s="315"/>
      <c r="BK1028" s="315"/>
    </row>
    <row r="1029" spans="1:63" x14ac:dyDescent="0.25">
      <c r="A1029" s="43"/>
      <c r="B1029" s="185" t="s">
        <v>5770</v>
      </c>
      <c r="C1029" s="25" t="s">
        <v>4295</v>
      </c>
      <c r="D1029" s="193">
        <v>22.760840000000002</v>
      </c>
      <c r="E1029" s="193">
        <v>1.5486728999999999</v>
      </c>
      <c r="F1029" s="193">
        <v>10.336098</v>
      </c>
      <c r="G1029" s="193">
        <v>0.42506245999999998</v>
      </c>
      <c r="H1029" s="193">
        <v>6.6854673999999998E-3</v>
      </c>
      <c r="I1029" s="193">
        <v>0.49998880000000001</v>
      </c>
      <c r="J1029" s="193">
        <v>0.43112476</v>
      </c>
      <c r="K1029" s="193">
        <v>7.8114747000000001E-4</v>
      </c>
      <c r="L1029" s="193">
        <v>9.5124262000000002</v>
      </c>
      <c r="M1029" s="193">
        <v>0</v>
      </c>
      <c r="N1029" s="193">
        <v>0</v>
      </c>
      <c r="O1029" s="193">
        <v>0</v>
      </c>
      <c r="P1029" s="199">
        <f t="shared" si="164"/>
        <v>11.471651111111109</v>
      </c>
      <c r="Q1029" s="240">
        <v>194.99289999999999</v>
      </c>
      <c r="R1029" s="99">
        <v>127.44964</v>
      </c>
      <c r="S1029" s="99">
        <v>28.799119999999998</v>
      </c>
      <c r="T1029" s="99">
        <v>3.5901999999999999E-4</v>
      </c>
      <c r="U1029" s="99">
        <v>2.3866000000000001</v>
      </c>
      <c r="V1029" s="99">
        <v>0.4621748</v>
      </c>
      <c r="W1029" s="99">
        <v>35.895000000000003</v>
      </c>
      <c r="X1029" s="241">
        <f t="shared" si="165"/>
        <v>3.3846692303655002</v>
      </c>
      <c r="Y1029" s="241">
        <f t="shared" si="166"/>
        <v>2.791756618884</v>
      </c>
      <c r="Z1029" s="241">
        <f t="shared" si="167"/>
        <v>0.26661744848149999</v>
      </c>
      <c r="AA1029" s="241">
        <f t="shared" si="168"/>
        <v>0.326295163</v>
      </c>
      <c r="AB1029" s="258">
        <v>0.31797474999999997</v>
      </c>
      <c r="AC1029" s="258">
        <v>4.4582783999999999E-5</v>
      </c>
      <c r="AD1029" s="258">
        <v>0.87025746000000004</v>
      </c>
      <c r="AE1029" s="258">
        <v>1.4366383E-4</v>
      </c>
      <c r="AF1029" s="258">
        <v>1.6024187000000001</v>
      </c>
      <c r="AG1029" s="258">
        <v>9.1746226999999997E-4</v>
      </c>
      <c r="AH1029" s="258">
        <v>0.20811663</v>
      </c>
      <c r="AI1029" s="258">
        <v>1.8090624E-2</v>
      </c>
      <c r="AJ1029" s="258">
        <v>3.8278472000000002E-3</v>
      </c>
      <c r="AK1029" s="258">
        <v>3.6463651E-3</v>
      </c>
      <c r="AL1029" s="258">
        <v>8.4442380000000002E-4</v>
      </c>
      <c r="AM1029" s="258">
        <v>2.8453815000000001E-6</v>
      </c>
      <c r="AN1029" s="258">
        <v>1.0104109999999999E-2</v>
      </c>
      <c r="AO1029" s="258">
        <v>1.1914137E-2</v>
      </c>
      <c r="AP1029" s="258">
        <v>1.0070466E-2</v>
      </c>
      <c r="AQ1029" s="258">
        <v>7.2621229999999997E-3</v>
      </c>
      <c r="AR1029" s="258">
        <v>0.31903303999999999</v>
      </c>
      <c r="AT1029" s="193"/>
      <c r="AU1029" s="193"/>
      <c r="AV1029" s="193"/>
      <c r="AW1029" s="193"/>
      <c r="AX1029" s="193"/>
      <c r="AY1029" s="193"/>
      <c r="AZ1029" s="193"/>
      <c r="BA1029" s="193"/>
      <c r="BB1029" s="193"/>
      <c r="BC1029" s="193"/>
      <c r="BD1029" s="193"/>
      <c r="BE1029" s="315"/>
      <c r="BF1029" s="315"/>
      <c r="BG1029" s="315"/>
      <c r="BH1029" s="315"/>
      <c r="BI1029" s="315"/>
      <c r="BJ1029" s="315"/>
      <c r="BK1029" s="315"/>
    </row>
    <row r="1030" spans="1:63" x14ac:dyDescent="0.25">
      <c r="A1030" s="9"/>
      <c r="B1030" s="185" t="s">
        <v>5770</v>
      </c>
      <c r="C1030" s="25" t="s">
        <v>4296</v>
      </c>
      <c r="D1030" s="193">
        <v>2.0865890999999999</v>
      </c>
      <c r="E1030" s="193">
        <v>1.4080111</v>
      </c>
      <c r="F1030" s="193">
        <v>0.42109007999999998</v>
      </c>
      <c r="G1030" s="193">
        <v>8.1506949999999995E-2</v>
      </c>
      <c r="H1030" s="193">
        <v>6.7992097999999999E-3</v>
      </c>
      <c r="I1030" s="193">
        <v>6.9884686000000001E-2</v>
      </c>
      <c r="J1030" s="193">
        <v>2.0368272999999999E-2</v>
      </c>
      <c r="K1030" s="193">
        <v>2.4968615000000001E-3</v>
      </c>
      <c r="L1030" s="193">
        <v>7.6431929999999995E-2</v>
      </c>
      <c r="M1030" s="193">
        <v>0</v>
      </c>
      <c r="N1030" s="193">
        <v>0</v>
      </c>
      <c r="O1030" s="193">
        <v>0</v>
      </c>
      <c r="P1030" s="199">
        <f t="shared" si="164"/>
        <v>10.429711851851851</v>
      </c>
      <c r="Q1030" s="240">
        <v>458.1755</v>
      </c>
      <c r="R1030" s="99">
        <v>440.51575000000003</v>
      </c>
      <c r="S1030" s="99">
        <v>13.539680000000001</v>
      </c>
      <c r="T1030" s="99">
        <v>4.2668999999999997E-3</v>
      </c>
      <c r="U1030" s="99">
        <v>0.61760000000000004</v>
      </c>
      <c r="V1030" s="99">
        <v>0.13349929999999999</v>
      </c>
      <c r="W1030" s="99">
        <v>3.3647</v>
      </c>
      <c r="X1030" s="241">
        <f t="shared" si="165"/>
        <v>1.76690852811095</v>
      </c>
      <c r="Y1030" s="241">
        <f t="shared" si="166"/>
        <v>0.4259422514770001</v>
      </c>
      <c r="Z1030" s="241">
        <f t="shared" si="167"/>
        <v>0.21715176863394994</v>
      </c>
      <c r="AA1030" s="241">
        <f t="shared" si="168"/>
        <v>1.1238145079999999</v>
      </c>
      <c r="AB1030" s="258">
        <v>0.28919979000000001</v>
      </c>
      <c r="AC1030" s="258">
        <v>1.7514074E-4</v>
      </c>
      <c r="AD1030" s="258">
        <v>5.1059499000000001E-2</v>
      </c>
      <c r="AE1030" s="258">
        <v>2.7548777E-5</v>
      </c>
      <c r="AF1030" s="258">
        <v>8.5069902000000003E-2</v>
      </c>
      <c r="AG1030" s="258">
        <v>4.1037095999999998E-4</v>
      </c>
      <c r="AH1030" s="258">
        <v>0.18925249999999999</v>
      </c>
      <c r="AI1030" s="258">
        <v>6.8150054000000004E-4</v>
      </c>
      <c r="AJ1030" s="258">
        <v>3.2924681000000001E-4</v>
      </c>
      <c r="AK1030" s="258">
        <v>2.5486408E-4</v>
      </c>
      <c r="AL1030" s="258">
        <v>3.0471624E-5</v>
      </c>
      <c r="AM1030" s="258">
        <v>1.1127995000000001E-7</v>
      </c>
      <c r="AN1030" s="258">
        <v>3.0209459E-3</v>
      </c>
      <c r="AO1030" s="258">
        <v>5.3273393999999996E-3</v>
      </c>
      <c r="AP1030" s="258">
        <v>1.8254789E-2</v>
      </c>
      <c r="AQ1030" s="258">
        <v>1.8456607999999999E-2</v>
      </c>
      <c r="AR1030" s="258">
        <v>1.1053579</v>
      </c>
      <c r="AT1030" s="193"/>
      <c r="AU1030" s="193"/>
      <c r="AV1030" s="193"/>
      <c r="AW1030" s="193"/>
      <c r="AX1030" s="193"/>
      <c r="AY1030" s="193"/>
      <c r="AZ1030" s="193"/>
      <c r="BA1030" s="193"/>
      <c r="BB1030" s="193"/>
      <c r="BC1030" s="193"/>
      <c r="BD1030" s="193"/>
      <c r="BE1030" s="315"/>
      <c r="BF1030" s="315"/>
      <c r="BG1030" s="315"/>
      <c r="BH1030" s="315"/>
      <c r="BI1030" s="315"/>
      <c r="BJ1030" s="315"/>
      <c r="BK1030" s="315"/>
    </row>
    <row r="1031" spans="1:63" x14ac:dyDescent="0.25">
      <c r="A1031" s="9"/>
      <c r="B1031" s="185" t="s">
        <v>5770</v>
      </c>
      <c r="C1031" s="25" t="s">
        <v>4297</v>
      </c>
      <c r="D1031" s="193">
        <v>3.9408191000000001</v>
      </c>
      <c r="E1031" s="193">
        <v>1.5729793999999999</v>
      </c>
      <c r="F1031" s="193">
        <v>0.51209594999999997</v>
      </c>
      <c r="G1031" s="193">
        <v>0.25833624999999999</v>
      </c>
      <c r="H1031" s="193">
        <v>6.6219468000000004E-2</v>
      </c>
      <c r="I1031" s="193">
        <v>0.11419058</v>
      </c>
      <c r="J1031" s="193">
        <v>0.41718416000000003</v>
      </c>
      <c r="K1031" s="193">
        <v>3.3624470000000002E-3</v>
      </c>
      <c r="L1031" s="193">
        <v>0.99645090000000003</v>
      </c>
      <c r="M1031" s="193">
        <v>0</v>
      </c>
      <c r="N1031" s="193">
        <v>0</v>
      </c>
      <c r="O1031" s="193">
        <v>0</v>
      </c>
      <c r="P1031" s="199">
        <f t="shared" si="164"/>
        <v>11.651699259259258</v>
      </c>
      <c r="Q1031" s="240">
        <v>247.31285</v>
      </c>
      <c r="R1031" s="99">
        <v>179.70770999999999</v>
      </c>
      <c r="S1031" s="99">
        <v>54.787599999999998</v>
      </c>
      <c r="T1031" s="99">
        <v>3.8904E-4</v>
      </c>
      <c r="U1031" s="99">
        <v>3.3967999999999998</v>
      </c>
      <c r="V1031" s="99">
        <v>0.90125</v>
      </c>
      <c r="W1031" s="99">
        <v>8.5190999999999999</v>
      </c>
      <c r="X1031" s="241">
        <f t="shared" si="165"/>
        <v>1.6113789392214697</v>
      </c>
      <c r="Y1031" s="241">
        <f t="shared" si="166"/>
        <v>0.91242979049499984</v>
      </c>
      <c r="Z1031" s="241">
        <f t="shared" si="167"/>
        <v>0.23985748592647002</v>
      </c>
      <c r="AA1031" s="241">
        <f t="shared" si="168"/>
        <v>0.45909166280000002</v>
      </c>
      <c r="AB1031" s="258">
        <v>0.32294012999999999</v>
      </c>
      <c r="AC1031" s="258">
        <v>5.8813978999999999E-5</v>
      </c>
      <c r="AD1031" s="258">
        <v>0.46512029999999999</v>
      </c>
      <c r="AE1031" s="258">
        <v>4.2930416000000002E-5</v>
      </c>
      <c r="AF1031" s="258">
        <v>0.12266156</v>
      </c>
      <c r="AG1031" s="258">
        <v>1.6060561000000001E-3</v>
      </c>
      <c r="AH1031" s="258">
        <v>0.21136179999999999</v>
      </c>
      <c r="AI1031" s="258">
        <v>8.4686365E-4</v>
      </c>
      <c r="AJ1031" s="258">
        <v>2.2439642999999999E-3</v>
      </c>
      <c r="AK1031" s="258">
        <v>9.2634838000000001E-4</v>
      </c>
      <c r="AL1031" s="258">
        <v>2.6102200000000002E-4</v>
      </c>
      <c r="AM1031" s="258">
        <v>8.3159647000000001E-7</v>
      </c>
      <c r="AN1031" s="258">
        <v>9.3161183000000005E-3</v>
      </c>
      <c r="AO1031" s="258">
        <v>8.4690813000000004E-3</v>
      </c>
      <c r="AP1031" s="258">
        <v>6.4314563999999996E-3</v>
      </c>
      <c r="AQ1031" s="258">
        <v>9.1595028000000002E-3</v>
      </c>
      <c r="AR1031" s="258">
        <v>0.44993216000000003</v>
      </c>
      <c r="AT1031" s="193"/>
      <c r="AU1031" s="193"/>
      <c r="AV1031" s="193"/>
      <c r="AW1031" s="193"/>
      <c r="AX1031" s="193"/>
      <c r="AY1031" s="193"/>
      <c r="AZ1031" s="193"/>
      <c r="BA1031" s="193"/>
      <c r="BB1031" s="193"/>
      <c r="BC1031" s="193"/>
      <c r="BD1031" s="193"/>
      <c r="BE1031" s="315"/>
      <c r="BF1031" s="315"/>
      <c r="BG1031" s="315"/>
      <c r="BH1031" s="315"/>
      <c r="BI1031" s="315"/>
      <c r="BJ1031" s="315"/>
      <c r="BK1031" s="315"/>
    </row>
    <row r="1032" spans="1:63" x14ac:dyDescent="0.25">
      <c r="A1032" s="9"/>
      <c r="B1032" s="185" t="s">
        <v>1264</v>
      </c>
      <c r="C1032" s="25" t="s">
        <v>5576</v>
      </c>
      <c r="D1032" s="193">
        <v>4.5320913999999997</v>
      </c>
      <c r="E1032" s="193">
        <v>1.6543519</v>
      </c>
      <c r="F1032" s="193">
        <v>0.53307048999999995</v>
      </c>
      <c r="G1032" s="193">
        <v>0.29265651999999998</v>
      </c>
      <c r="H1032" s="193">
        <v>2.0344146E-2</v>
      </c>
      <c r="I1032" s="193">
        <v>0.11851499</v>
      </c>
      <c r="J1032" s="193">
        <v>0.55678117000000005</v>
      </c>
      <c r="K1032" s="193">
        <v>1.9413947E-3</v>
      </c>
      <c r="L1032" s="193">
        <v>1.3544309000000001</v>
      </c>
      <c r="M1032" s="193">
        <v>0</v>
      </c>
      <c r="N1032" s="193">
        <v>0</v>
      </c>
      <c r="O1032" s="193">
        <v>0</v>
      </c>
      <c r="P1032" s="199">
        <f t="shared" si="164"/>
        <v>12.254458518518518</v>
      </c>
      <c r="Q1032" s="240">
        <v>210.35906</v>
      </c>
      <c r="R1032" s="99">
        <v>138.46959000000001</v>
      </c>
      <c r="S1032" s="99">
        <v>51.686880000000002</v>
      </c>
      <c r="T1032" s="99">
        <v>4.6966E-4</v>
      </c>
      <c r="U1032" s="99">
        <v>2.9781</v>
      </c>
      <c r="V1032" s="99">
        <v>0.77702700000000002</v>
      </c>
      <c r="W1032" s="99">
        <v>16.446999999999999</v>
      </c>
      <c r="X1032" s="241">
        <f t="shared" si="165"/>
        <v>1.5712408437326499</v>
      </c>
      <c r="Y1032" s="241">
        <f t="shared" si="166"/>
        <v>0.96834794689999992</v>
      </c>
      <c r="Z1032" s="241">
        <f t="shared" si="167"/>
        <v>0.25240872873264997</v>
      </c>
      <c r="AA1032" s="241">
        <f t="shared" si="168"/>
        <v>0.35048416809999999</v>
      </c>
      <c r="AB1032" s="258">
        <v>0.33958170999999998</v>
      </c>
      <c r="AC1032" s="258">
        <v>5.3252102999999999E-5</v>
      </c>
      <c r="AD1032" s="258">
        <v>0.50114420999999998</v>
      </c>
      <c r="AE1032" s="258">
        <v>3.1060396999999997E-5</v>
      </c>
      <c r="AF1032" s="258">
        <v>0.12590043000000001</v>
      </c>
      <c r="AG1032" s="258">
        <v>1.6372844000000001E-3</v>
      </c>
      <c r="AH1032" s="258">
        <v>0.22230114000000001</v>
      </c>
      <c r="AI1032" s="258">
        <v>8.7972221999999998E-4</v>
      </c>
      <c r="AJ1032" s="258">
        <v>2.5154766000000002E-3</v>
      </c>
      <c r="AK1032" s="258">
        <v>6.9908803000000004E-4</v>
      </c>
      <c r="AL1032" s="258">
        <v>2.9693254999999999E-4</v>
      </c>
      <c r="AM1032" s="258">
        <v>9.0673265E-7</v>
      </c>
      <c r="AN1032" s="258">
        <v>9.5997601000000002E-3</v>
      </c>
      <c r="AO1032" s="258">
        <v>9.4422901000000004E-3</v>
      </c>
      <c r="AP1032" s="258">
        <v>6.6734124000000002E-3</v>
      </c>
      <c r="AQ1032" s="258">
        <v>3.8619381000000001E-3</v>
      </c>
      <c r="AR1032" s="258">
        <v>0.34662222999999998</v>
      </c>
      <c r="AT1032" s="193"/>
      <c r="AU1032" s="193"/>
      <c r="AV1032" s="193"/>
      <c r="AW1032" s="193"/>
      <c r="AX1032" s="193"/>
      <c r="AY1032" s="193"/>
      <c r="AZ1032" s="193"/>
      <c r="BA1032" s="193"/>
      <c r="BB1032" s="193"/>
      <c r="BC1032" s="193"/>
      <c r="BD1032" s="193"/>
      <c r="BE1032" s="315"/>
      <c r="BF1032" s="315"/>
      <c r="BG1032" s="315"/>
      <c r="BH1032" s="315"/>
      <c r="BI1032" s="315"/>
      <c r="BJ1032" s="315"/>
      <c r="BK1032" s="315"/>
    </row>
    <row r="1033" spans="1:63" x14ac:dyDescent="0.25">
      <c r="A1033" s="9"/>
      <c r="B1033" s="185" t="s">
        <v>1264</v>
      </c>
      <c r="C1033" s="25" t="s">
        <v>5577</v>
      </c>
      <c r="D1033" s="193">
        <v>1.1343623</v>
      </c>
      <c r="E1033" s="193">
        <v>0.45716801000000001</v>
      </c>
      <c r="F1033" s="193">
        <v>0.14311462</v>
      </c>
      <c r="G1033" s="193">
        <v>7.0363581999999994E-2</v>
      </c>
      <c r="H1033" s="193">
        <v>4.5502499999999996E-3</v>
      </c>
      <c r="I1033" s="193">
        <v>3.2734111000000003E-2</v>
      </c>
      <c r="J1033" s="193">
        <v>0.11580905</v>
      </c>
      <c r="K1033" s="193">
        <v>4.6157494000000001E-4</v>
      </c>
      <c r="L1033" s="193">
        <v>0.31016107999999998</v>
      </c>
      <c r="M1033" s="193">
        <v>0</v>
      </c>
      <c r="N1033" s="193">
        <v>0</v>
      </c>
      <c r="O1033" s="193">
        <v>0</v>
      </c>
      <c r="P1033" s="199">
        <f t="shared" si="164"/>
        <v>3.3864297037037034</v>
      </c>
      <c r="Q1033" s="240">
        <v>61.258012999999998</v>
      </c>
      <c r="R1033" s="99">
        <v>38.921056999999998</v>
      </c>
      <c r="S1033" s="99">
        <v>16.612960000000001</v>
      </c>
      <c r="T1033" s="99">
        <v>1.3580999999999999E-4</v>
      </c>
      <c r="U1033" s="99">
        <v>1.2716000000000001</v>
      </c>
      <c r="V1033" s="99">
        <v>0.26956059999999998</v>
      </c>
      <c r="W1033" s="99">
        <v>4.1826999999999996</v>
      </c>
      <c r="X1033" s="241">
        <f t="shared" si="165"/>
        <v>0.41388611237681999</v>
      </c>
      <c r="Y1033" s="241">
        <f t="shared" si="166"/>
        <v>0.24345350714870001</v>
      </c>
      <c r="Z1033" s="241">
        <f t="shared" si="167"/>
        <v>7.2105132338120007E-2</v>
      </c>
      <c r="AA1033" s="241">
        <f t="shared" si="168"/>
        <v>9.8327472889999989E-2</v>
      </c>
      <c r="AB1033" s="258">
        <v>9.3845705000000001E-2</v>
      </c>
      <c r="AC1033" s="258">
        <v>1.3177027E-5</v>
      </c>
      <c r="AD1033" s="258">
        <v>0.11541625</v>
      </c>
      <c r="AE1033" s="258">
        <v>8.0724016999999998E-6</v>
      </c>
      <c r="AF1033" s="258">
        <v>3.3642888000000003E-2</v>
      </c>
      <c r="AG1033" s="258">
        <v>5.2741471999999997E-4</v>
      </c>
      <c r="AH1033" s="258">
        <v>6.1431607999999999E-2</v>
      </c>
      <c r="AI1033" s="258">
        <v>2.3617371000000001E-4</v>
      </c>
      <c r="AJ1033" s="258">
        <v>6.0854062999999995E-4</v>
      </c>
      <c r="AK1033" s="258">
        <v>1.7203509000000001E-4</v>
      </c>
      <c r="AL1033" s="258">
        <v>7.0471775999999999E-5</v>
      </c>
      <c r="AM1033" s="258">
        <v>2.1653212000000001E-7</v>
      </c>
      <c r="AN1033" s="258">
        <v>4.9718345999999998E-3</v>
      </c>
      <c r="AO1033" s="258">
        <v>2.4701164999999998E-3</v>
      </c>
      <c r="AP1033" s="258">
        <v>2.1441354999999999E-3</v>
      </c>
      <c r="AQ1033" s="258">
        <v>8.8464288999999996E-4</v>
      </c>
      <c r="AR1033" s="258">
        <v>9.7442829999999994E-2</v>
      </c>
      <c r="AT1033" s="193"/>
      <c r="AU1033" s="193"/>
      <c r="AV1033" s="193"/>
      <c r="AW1033" s="193"/>
      <c r="AX1033" s="193"/>
      <c r="AY1033" s="193"/>
      <c r="AZ1033" s="193"/>
      <c r="BA1033" s="193"/>
      <c r="BB1033" s="193"/>
      <c r="BC1033" s="193"/>
      <c r="BD1033" s="193"/>
      <c r="BE1033" s="315"/>
      <c r="BF1033" s="315"/>
      <c r="BG1033" s="315"/>
      <c r="BH1033" s="315"/>
      <c r="BI1033" s="315"/>
      <c r="BJ1033" s="315"/>
      <c r="BK1033" s="315"/>
    </row>
    <row r="1034" spans="1:63" x14ac:dyDescent="0.25">
      <c r="A1034" s="9"/>
      <c r="B1034" s="185" t="s">
        <v>5770</v>
      </c>
      <c r="C1034" s="25" t="s">
        <v>5578</v>
      </c>
      <c r="D1034" s="193">
        <v>678.58210999999994</v>
      </c>
      <c r="E1034" s="193">
        <v>2.8886466</v>
      </c>
      <c r="F1034" s="193">
        <v>1.6482744</v>
      </c>
      <c r="G1034" s="193">
        <v>0.34539447000000001</v>
      </c>
      <c r="H1034" s="193">
        <v>8.1353534000000005E-2</v>
      </c>
      <c r="I1034" s="193">
        <v>0.22866956999999999</v>
      </c>
      <c r="J1034" s="193">
        <v>1.3113356</v>
      </c>
      <c r="K1034" s="193">
        <v>6.8528147000000003E-3</v>
      </c>
      <c r="L1034" s="193">
        <v>672.07159000000001</v>
      </c>
      <c r="M1034" s="193">
        <v>0</v>
      </c>
      <c r="N1034" s="193">
        <v>0</v>
      </c>
      <c r="O1034" s="193">
        <v>0</v>
      </c>
      <c r="P1034" s="199">
        <f t="shared" si="164"/>
        <v>21.39738222222222</v>
      </c>
      <c r="Q1034" s="240">
        <v>384.86655999999999</v>
      </c>
      <c r="R1034" s="99">
        <v>264.65553999999997</v>
      </c>
      <c r="S1034" s="99">
        <v>81.547200000000004</v>
      </c>
      <c r="T1034" s="99">
        <v>2.4379999999999999E-4</v>
      </c>
      <c r="U1034" s="99">
        <v>3.0194000000000001</v>
      </c>
      <c r="V1034" s="99">
        <v>1.0551759999999999</v>
      </c>
      <c r="W1034" s="99">
        <v>34.588999999999999</v>
      </c>
      <c r="X1034" s="241">
        <f t="shared" si="165"/>
        <v>2.8919533775647999</v>
      </c>
      <c r="Y1034" s="241">
        <f t="shared" si="166"/>
        <v>1.7923581750700002</v>
      </c>
      <c r="Z1034" s="241">
        <f t="shared" si="167"/>
        <v>0.42935921109480002</v>
      </c>
      <c r="AA1034" s="241">
        <f t="shared" si="168"/>
        <v>0.67023599140000001</v>
      </c>
      <c r="AB1034" s="258">
        <v>0.59309860000000003</v>
      </c>
      <c r="AC1034" s="258">
        <v>8.1732036999999997E-5</v>
      </c>
      <c r="AD1034" s="258">
        <v>0.87231232000000003</v>
      </c>
      <c r="AE1034" s="258">
        <v>9.9904132999999995E-5</v>
      </c>
      <c r="AF1034" s="258">
        <v>0.32417691999999998</v>
      </c>
      <c r="AG1034" s="258">
        <v>2.5886988999999998E-3</v>
      </c>
      <c r="AH1034" s="258">
        <v>0.38818057</v>
      </c>
      <c r="AI1034" s="258">
        <v>2.7295004999999999E-3</v>
      </c>
      <c r="AJ1034" s="258">
        <v>3.1144793E-3</v>
      </c>
      <c r="AK1034" s="258">
        <v>4.2418997999999998E-3</v>
      </c>
      <c r="AL1034" s="258">
        <v>3.4347518999999999E-4</v>
      </c>
      <c r="AM1034" s="258">
        <v>1.5327048E-6</v>
      </c>
      <c r="AN1034" s="258">
        <v>1.0389026000000001E-2</v>
      </c>
      <c r="AO1034" s="258">
        <v>8.0178286000000005E-3</v>
      </c>
      <c r="AP1034" s="258">
        <v>1.2340899000000001E-2</v>
      </c>
      <c r="AQ1034" s="258">
        <v>7.4256814000000001E-3</v>
      </c>
      <c r="AR1034" s="258">
        <v>0.66281031000000001</v>
      </c>
      <c r="AT1034" s="193"/>
      <c r="AU1034" s="193"/>
      <c r="AV1034" s="193"/>
      <c r="AW1034" s="193"/>
      <c r="AX1034" s="193"/>
      <c r="AY1034" s="193"/>
      <c r="AZ1034" s="193"/>
      <c r="BA1034" s="193"/>
      <c r="BB1034" s="193"/>
      <c r="BC1034" s="193"/>
      <c r="BD1034" s="193"/>
      <c r="BE1034" s="315"/>
      <c r="BF1034" s="315"/>
      <c r="BG1034" s="315"/>
      <c r="BH1034" s="315"/>
      <c r="BI1034" s="315"/>
      <c r="BJ1034" s="315"/>
      <c r="BK1034" s="315"/>
    </row>
    <row r="1035" spans="1:63" x14ac:dyDescent="0.25">
      <c r="A1035" s="9"/>
      <c r="B1035" s="185" t="s">
        <v>5770</v>
      </c>
      <c r="C1035" s="25" t="s">
        <v>5579</v>
      </c>
      <c r="D1035" s="193">
        <v>845.03882999999996</v>
      </c>
      <c r="E1035" s="193">
        <v>4.5178947000000003</v>
      </c>
      <c r="F1035" s="193">
        <v>4.9724015000000001</v>
      </c>
      <c r="G1035" s="193">
        <v>1.9256184999999999</v>
      </c>
      <c r="H1035" s="193">
        <v>9.1492306999999995E-2</v>
      </c>
      <c r="I1035" s="193">
        <v>0.88948941000000004</v>
      </c>
      <c r="J1035" s="193">
        <v>2.0074678000000001</v>
      </c>
      <c r="K1035" s="193">
        <v>8.8166996000000001E-3</v>
      </c>
      <c r="L1035" s="193">
        <v>830.62564999999995</v>
      </c>
      <c r="M1035" s="193">
        <v>0</v>
      </c>
      <c r="N1035" s="193">
        <v>0</v>
      </c>
      <c r="O1035" s="193">
        <v>0</v>
      </c>
      <c r="P1035" s="199">
        <f t="shared" si="164"/>
        <v>33.46588666666667</v>
      </c>
      <c r="Q1035" s="240">
        <v>584.76138000000003</v>
      </c>
      <c r="R1035" s="99">
        <v>425.48705000000001</v>
      </c>
      <c r="S1035" s="99">
        <v>103.0288</v>
      </c>
      <c r="T1035" s="99">
        <v>6.2009999999999995E-4</v>
      </c>
      <c r="U1035" s="99">
        <v>4.5568999999999997</v>
      </c>
      <c r="V1035" s="99">
        <v>1.3300080000000001</v>
      </c>
      <c r="W1035" s="99">
        <v>50.357999999999997</v>
      </c>
      <c r="X1035" s="241">
        <f t="shared" si="165"/>
        <v>9.3026244622650989</v>
      </c>
      <c r="Y1035" s="241">
        <f t="shared" si="166"/>
        <v>7.4874189384099994</v>
      </c>
      <c r="Z1035" s="241">
        <f t="shared" si="167"/>
        <v>0.72100551285509995</v>
      </c>
      <c r="AA1035" s="241">
        <f t="shared" si="168"/>
        <v>1.0942000110000001</v>
      </c>
      <c r="AB1035" s="258">
        <v>0.92762385999999997</v>
      </c>
      <c r="AC1035" s="258">
        <v>1.3975319999999999E-4</v>
      </c>
      <c r="AD1035" s="258">
        <v>5.5235149999999997</v>
      </c>
      <c r="AE1035" s="258">
        <v>1.9882691000000001E-4</v>
      </c>
      <c r="AF1035" s="258">
        <v>1.032672</v>
      </c>
      <c r="AG1035" s="258">
        <v>3.2694983000000001E-3</v>
      </c>
      <c r="AH1035" s="258">
        <v>0.60713075999999999</v>
      </c>
      <c r="AI1035" s="258">
        <v>8.4648330999999993E-3</v>
      </c>
      <c r="AJ1035" s="258">
        <v>1.7541813E-2</v>
      </c>
      <c r="AK1035" s="258">
        <v>1.0453646E-2</v>
      </c>
      <c r="AL1035" s="258">
        <v>2.0903431999999998E-3</v>
      </c>
      <c r="AM1035" s="258">
        <v>8.3815550999999997E-6</v>
      </c>
      <c r="AN1035" s="258">
        <v>1.7409685000000001E-2</v>
      </c>
      <c r="AO1035" s="258">
        <v>2.717814E-2</v>
      </c>
      <c r="AP1035" s="258">
        <v>3.0727911E-2</v>
      </c>
      <c r="AQ1035" s="258">
        <v>2.9026910999999999E-2</v>
      </c>
      <c r="AR1035" s="258">
        <v>1.0651731</v>
      </c>
      <c r="AT1035" s="193"/>
      <c r="AU1035" s="193"/>
      <c r="AV1035" s="193"/>
      <c r="AW1035" s="193"/>
      <c r="AX1035" s="193"/>
      <c r="AY1035" s="193"/>
      <c r="AZ1035" s="193"/>
      <c r="BA1035" s="193"/>
      <c r="BB1035" s="193"/>
      <c r="BC1035" s="193"/>
      <c r="BD1035" s="193"/>
      <c r="BE1035" s="315"/>
      <c r="BF1035" s="315"/>
      <c r="BG1035" s="315"/>
      <c r="BH1035" s="315"/>
      <c r="BI1035" s="315"/>
      <c r="BJ1035" s="315"/>
      <c r="BK1035" s="315"/>
    </row>
    <row r="1036" spans="1:63" x14ac:dyDescent="0.25">
      <c r="A1036" s="9"/>
      <c r="B1036" s="185" t="s">
        <v>5770</v>
      </c>
      <c r="C1036" s="25" t="s">
        <v>5580</v>
      </c>
      <c r="D1036" s="193">
        <v>20.799500999999999</v>
      </c>
      <c r="E1036" s="193">
        <v>8.0164261999999997</v>
      </c>
      <c r="F1036" s="193">
        <v>2.9608393</v>
      </c>
      <c r="G1036" s="193">
        <v>1.2586408</v>
      </c>
      <c r="H1036" s="193">
        <v>3.6468312000000003E-2</v>
      </c>
      <c r="I1036" s="193">
        <v>0.49857066</v>
      </c>
      <c r="J1036" s="193">
        <v>2.1455852000000002</v>
      </c>
      <c r="K1036" s="193">
        <v>5.0078157000000003E-3</v>
      </c>
      <c r="L1036" s="193">
        <v>5.8779630999999997</v>
      </c>
      <c r="M1036" s="193">
        <v>0</v>
      </c>
      <c r="N1036" s="193">
        <v>0</v>
      </c>
      <c r="O1036" s="193">
        <v>0</v>
      </c>
      <c r="P1036" s="199">
        <f t="shared" si="164"/>
        <v>59.380934814814808</v>
      </c>
      <c r="Q1036" s="240">
        <v>878.23598000000004</v>
      </c>
      <c r="R1036" s="99">
        <v>651.46439999999996</v>
      </c>
      <c r="S1036" s="99">
        <v>179.61439999999999</v>
      </c>
      <c r="T1036" s="99">
        <v>5.2548999999999998E-3</v>
      </c>
      <c r="U1036" s="99">
        <v>13.477</v>
      </c>
      <c r="V1036" s="99">
        <v>1.8569260000000001</v>
      </c>
      <c r="W1036" s="99">
        <v>31.818000000000001</v>
      </c>
      <c r="X1036" s="241">
        <f t="shared" si="165"/>
        <v>6.7210030560176</v>
      </c>
      <c r="Y1036" s="241">
        <f t="shared" si="166"/>
        <v>3.82976732346</v>
      </c>
      <c r="Z1036" s="241">
        <f t="shared" si="167"/>
        <v>1.2485772175576</v>
      </c>
      <c r="AA1036" s="241">
        <f t="shared" si="168"/>
        <v>1.6426585149999999</v>
      </c>
      <c r="AB1036" s="258">
        <v>1.6459052000000001</v>
      </c>
      <c r="AC1036" s="258">
        <v>1.7991843000000001E-4</v>
      </c>
      <c r="AD1036" s="258">
        <v>1.6128806</v>
      </c>
      <c r="AE1036" s="258">
        <v>1.7304153E-4</v>
      </c>
      <c r="AF1036" s="258">
        <v>0.56507123000000004</v>
      </c>
      <c r="AG1036" s="258">
        <v>5.5573335E-3</v>
      </c>
      <c r="AH1036" s="258">
        <v>1.0772303999999999</v>
      </c>
      <c r="AI1036" s="258">
        <v>4.5539921999999998E-3</v>
      </c>
      <c r="AJ1036" s="258">
        <v>7.6086022E-3</v>
      </c>
      <c r="AK1036" s="258">
        <v>3.1501302999999998E-3</v>
      </c>
      <c r="AL1036" s="258">
        <v>1.0867187E-3</v>
      </c>
      <c r="AM1036" s="258">
        <v>2.8961575999999998E-6</v>
      </c>
      <c r="AN1036" s="258">
        <v>6.3062261999999994E-2</v>
      </c>
      <c r="AO1036" s="258">
        <v>4.2870866000000001E-2</v>
      </c>
      <c r="AP1036" s="258">
        <v>4.9011350000000002E-2</v>
      </c>
      <c r="AQ1036" s="258">
        <v>1.1242515E-2</v>
      </c>
      <c r="AR1036" s="258">
        <v>1.631416</v>
      </c>
      <c r="AT1036" s="193"/>
      <c r="AU1036" s="193"/>
      <c r="AV1036" s="193"/>
      <c r="AW1036" s="193"/>
      <c r="AX1036" s="193"/>
      <c r="AY1036" s="193"/>
      <c r="AZ1036" s="193"/>
      <c r="BA1036" s="193"/>
      <c r="BB1036" s="193"/>
      <c r="BC1036" s="193"/>
      <c r="BD1036" s="193"/>
      <c r="BE1036" s="315"/>
      <c r="BF1036" s="315"/>
      <c r="BG1036" s="315"/>
      <c r="BH1036" s="315"/>
      <c r="BI1036" s="315"/>
      <c r="BJ1036" s="315"/>
      <c r="BK1036" s="315"/>
    </row>
    <row r="1037" spans="1:63" x14ac:dyDescent="0.25">
      <c r="A1037" s="9"/>
      <c r="B1037" s="185" t="s">
        <v>1264</v>
      </c>
      <c r="C1037" s="5" t="s">
        <v>5581</v>
      </c>
      <c r="D1037" s="172">
        <v>9.5136225999999997</v>
      </c>
      <c r="E1037" s="172">
        <v>3.8553337000000001</v>
      </c>
      <c r="F1037" s="172">
        <v>1.3906544999999999</v>
      </c>
      <c r="G1037" s="172">
        <v>0.43154814000000002</v>
      </c>
      <c r="H1037" s="172">
        <v>0.22300042</v>
      </c>
      <c r="I1037" s="172">
        <v>0.326907</v>
      </c>
      <c r="J1037" s="172">
        <v>0.53346092000000001</v>
      </c>
      <c r="K1037" s="172">
        <v>4.7087144999999999E-3</v>
      </c>
      <c r="L1037" s="172">
        <v>2.7480091999999998</v>
      </c>
      <c r="M1037" s="172">
        <v>0</v>
      </c>
      <c r="N1037" s="172">
        <v>0</v>
      </c>
      <c r="O1037" s="172">
        <v>0</v>
      </c>
      <c r="P1037" s="199">
        <f t="shared" si="164"/>
        <v>28.558027407407405</v>
      </c>
      <c r="Q1037" s="233">
        <v>545.37696000000005</v>
      </c>
      <c r="R1037" s="96">
        <v>365.59426999999999</v>
      </c>
      <c r="S1037" s="96">
        <v>144.00960000000001</v>
      </c>
      <c r="T1037" s="96">
        <v>1.2658999999999999E-3</v>
      </c>
      <c r="U1037" s="96">
        <v>8.8790999999999993</v>
      </c>
      <c r="V1037" s="96">
        <v>2.4847239999999999</v>
      </c>
      <c r="W1037" s="96">
        <v>24.408000000000001</v>
      </c>
      <c r="X1037" s="241">
        <f t="shared" si="165"/>
        <v>3.3935557114075001</v>
      </c>
      <c r="Y1037" s="241">
        <f t="shared" si="166"/>
        <v>1.8495711755499997</v>
      </c>
      <c r="Z1037" s="241">
        <f t="shared" si="167"/>
        <v>0.59854579485749992</v>
      </c>
      <c r="AA1037" s="241">
        <f t="shared" si="168"/>
        <v>0.94543874100000003</v>
      </c>
      <c r="AB1037" s="241">
        <v>0.79151340000000003</v>
      </c>
      <c r="AC1037" s="241">
        <v>1.1385936999999999E-4</v>
      </c>
      <c r="AD1037" s="241">
        <v>0.70160734999999996</v>
      </c>
      <c r="AE1037" s="241">
        <v>1.1416588E-4</v>
      </c>
      <c r="AF1037" s="241">
        <v>0.35176777999999997</v>
      </c>
      <c r="AG1037" s="241">
        <v>4.4546202999999999E-3</v>
      </c>
      <c r="AH1037" s="241">
        <v>0.51805867999999999</v>
      </c>
      <c r="AI1037" s="241">
        <v>2.3125182E-3</v>
      </c>
      <c r="AJ1037" s="241">
        <v>3.7761650000000002E-3</v>
      </c>
      <c r="AK1037" s="241">
        <v>2.6658312000000001E-3</v>
      </c>
      <c r="AL1037" s="241">
        <v>4.4472041E-4</v>
      </c>
      <c r="AM1037" s="241">
        <v>1.4770474999999999E-6</v>
      </c>
      <c r="AN1037" s="241">
        <v>2.9957483E-2</v>
      </c>
      <c r="AO1037" s="241">
        <v>1.9885861000000001E-2</v>
      </c>
      <c r="AP1037" s="241">
        <v>2.1443059E-2</v>
      </c>
      <c r="AQ1037" s="241">
        <v>2.9869120999999998E-2</v>
      </c>
      <c r="AR1037" s="241">
        <v>0.91556961999999997</v>
      </c>
      <c r="AT1037" s="193"/>
      <c r="AU1037" s="193"/>
      <c r="AV1037" s="193"/>
      <c r="AW1037" s="193"/>
      <c r="AX1037" s="193"/>
      <c r="AY1037" s="193"/>
      <c r="AZ1037" s="193"/>
      <c r="BA1037" s="193"/>
      <c r="BB1037" s="193"/>
      <c r="BC1037" s="193"/>
      <c r="BD1037" s="193"/>
      <c r="BE1037" s="315"/>
      <c r="BF1037" s="315"/>
      <c r="BG1037" s="315"/>
      <c r="BH1037" s="315"/>
      <c r="BI1037" s="315"/>
      <c r="BJ1037" s="315"/>
      <c r="BK1037" s="315"/>
    </row>
    <row r="1038" spans="1:63" x14ac:dyDescent="0.25">
      <c r="A1038" s="9"/>
      <c r="B1038" s="185" t="s">
        <v>5770</v>
      </c>
      <c r="C1038" s="25" t="s">
        <v>5547</v>
      </c>
      <c r="D1038" s="193">
        <v>5.0768624999999998</v>
      </c>
      <c r="E1038" s="193">
        <v>0.71992051000000001</v>
      </c>
      <c r="F1038" s="193">
        <v>0.42432804000000002</v>
      </c>
      <c r="G1038" s="193">
        <v>0.15570907</v>
      </c>
      <c r="H1038" s="193">
        <v>8.0931527E-3</v>
      </c>
      <c r="I1038" s="193">
        <v>0.12193219</v>
      </c>
      <c r="J1038" s="193">
        <v>7.8865337999999993E-2</v>
      </c>
      <c r="K1038" s="193">
        <v>1.8309557E-3</v>
      </c>
      <c r="L1038" s="193">
        <v>3.5661832000000002</v>
      </c>
      <c r="M1038" s="193">
        <v>0</v>
      </c>
      <c r="N1038" s="193">
        <v>0</v>
      </c>
      <c r="O1038" s="193">
        <v>0</v>
      </c>
      <c r="P1038" s="199">
        <f t="shared" si="164"/>
        <v>5.3327445185185178</v>
      </c>
      <c r="Q1038" s="240">
        <v>100.78467000000001</v>
      </c>
      <c r="R1038" s="99">
        <v>77.552201999999994</v>
      </c>
      <c r="S1038" s="99">
        <v>15.21184</v>
      </c>
      <c r="T1038" s="99">
        <v>1.7044E-3</v>
      </c>
      <c r="U1038" s="99">
        <v>0.99712999999999996</v>
      </c>
      <c r="V1038" s="99">
        <v>0.1921976</v>
      </c>
      <c r="W1038" s="99">
        <v>6.8296000000000001</v>
      </c>
      <c r="X1038" s="241">
        <f t="shared" si="165"/>
        <v>0.94455198784379002</v>
      </c>
      <c r="Y1038" s="241">
        <f t="shared" si="166"/>
        <v>0.62775392955999998</v>
      </c>
      <c r="Z1038" s="241">
        <f t="shared" si="167"/>
        <v>0.11213817928378998</v>
      </c>
      <c r="AA1038" s="241">
        <f t="shared" si="168"/>
        <v>0.20465987899999999</v>
      </c>
      <c r="AB1038" s="258">
        <v>0.14778804000000001</v>
      </c>
      <c r="AC1038" s="258">
        <v>2.4366859E-5</v>
      </c>
      <c r="AD1038" s="258">
        <v>0.37487092</v>
      </c>
      <c r="AE1038" s="258">
        <v>1.9378211E-5</v>
      </c>
      <c r="AF1038" s="258">
        <v>0.10459693</v>
      </c>
      <c r="AG1038" s="258">
        <v>4.5429448999999999E-4</v>
      </c>
      <c r="AH1038" s="258">
        <v>9.6739776E-2</v>
      </c>
      <c r="AI1038" s="258">
        <v>7.1502668999999996E-4</v>
      </c>
      <c r="AJ1038" s="258">
        <v>1.4056619E-3</v>
      </c>
      <c r="AK1038" s="258">
        <v>5.8540394999999996E-4</v>
      </c>
      <c r="AL1038" s="258">
        <v>1.7494693000000001E-4</v>
      </c>
      <c r="AM1038" s="258">
        <v>6.1491378999999998E-7</v>
      </c>
      <c r="AN1038" s="258">
        <v>4.0270847E-3</v>
      </c>
      <c r="AO1038" s="258">
        <v>3.4246054E-3</v>
      </c>
      <c r="AP1038" s="258">
        <v>5.0650588000000002E-3</v>
      </c>
      <c r="AQ1038" s="258">
        <v>1.0497118999999999E-2</v>
      </c>
      <c r="AR1038" s="258">
        <v>0.19416275999999999</v>
      </c>
      <c r="AT1038" s="193"/>
      <c r="AU1038" s="193"/>
      <c r="AV1038" s="193"/>
      <c r="AW1038" s="193"/>
      <c r="AX1038" s="193"/>
      <c r="AY1038" s="193"/>
      <c r="AZ1038" s="193"/>
      <c r="BA1038" s="193"/>
      <c r="BB1038" s="193"/>
      <c r="BC1038" s="193"/>
      <c r="BD1038" s="193"/>
      <c r="BE1038" s="315"/>
      <c r="BF1038" s="315"/>
      <c r="BG1038" s="315"/>
      <c r="BH1038" s="315"/>
      <c r="BI1038" s="315"/>
      <c r="BJ1038" s="315"/>
      <c r="BK1038" s="315"/>
    </row>
    <row r="1039" spans="1:63" x14ac:dyDescent="0.25">
      <c r="A1039" s="9"/>
      <c r="B1039" s="185" t="s">
        <v>1264</v>
      </c>
      <c r="C1039" s="5" t="s">
        <v>5582</v>
      </c>
      <c r="D1039" s="172">
        <v>2.1338072000000001</v>
      </c>
      <c r="E1039" s="172">
        <v>1.3384488999999999</v>
      </c>
      <c r="F1039" s="172">
        <v>0.32421767000000001</v>
      </c>
      <c r="G1039" s="172">
        <v>7.5297672999999996E-2</v>
      </c>
      <c r="H1039" s="172">
        <v>7.388197E-3</v>
      </c>
      <c r="I1039" s="172">
        <v>7.0340902999999996E-2</v>
      </c>
      <c r="J1039" s="172">
        <v>3.6534113E-2</v>
      </c>
      <c r="K1039" s="172">
        <v>3.1865374999999999E-3</v>
      </c>
      <c r="L1039" s="172">
        <v>0.27839320000000001</v>
      </c>
      <c r="M1039" s="172">
        <v>0</v>
      </c>
      <c r="N1039" s="172">
        <v>0</v>
      </c>
      <c r="O1039" s="172">
        <v>0</v>
      </c>
      <c r="P1039" s="199">
        <f t="shared" si="164"/>
        <v>9.9144362962962944</v>
      </c>
      <c r="Q1039" s="233">
        <v>213.99194</v>
      </c>
      <c r="R1039" s="96">
        <v>145.44144</v>
      </c>
      <c r="S1039" s="96">
        <v>52.618720000000003</v>
      </c>
      <c r="T1039" s="96">
        <v>1.2244999999999999E-3</v>
      </c>
      <c r="U1039" s="96">
        <v>4.8517000000000001</v>
      </c>
      <c r="V1039" s="96">
        <v>0.86685299999999998</v>
      </c>
      <c r="W1039" s="96">
        <v>10.212</v>
      </c>
      <c r="X1039" s="241">
        <f t="shared" si="165"/>
        <v>0.99104346579221991</v>
      </c>
      <c r="Y1039" s="241">
        <f t="shared" si="166"/>
        <v>0.42055808025699992</v>
      </c>
      <c r="Z1039" s="241">
        <f t="shared" si="167"/>
        <v>0.20616767688522</v>
      </c>
      <c r="AA1039" s="241">
        <f t="shared" si="168"/>
        <v>0.36431770865000002</v>
      </c>
      <c r="AB1039" s="241">
        <v>0.27476889999999998</v>
      </c>
      <c r="AC1039" s="241">
        <v>3.0958267999999997E-5</v>
      </c>
      <c r="AD1039" s="241">
        <v>6.9373562E-2</v>
      </c>
      <c r="AE1039" s="241">
        <v>1.9823089E-5</v>
      </c>
      <c r="AF1039" s="241">
        <v>7.4764451999999995E-2</v>
      </c>
      <c r="AG1039" s="241">
        <v>1.6003848999999999E-3</v>
      </c>
      <c r="AH1039" s="241">
        <v>0.17985165</v>
      </c>
      <c r="AI1039" s="241">
        <v>5.2774484999999999E-4</v>
      </c>
      <c r="AJ1039" s="241">
        <v>6.5668178999999998E-4</v>
      </c>
      <c r="AK1039" s="241">
        <v>2.5368839999999999E-4</v>
      </c>
      <c r="AL1039" s="241">
        <v>6.5027290000000006E-5</v>
      </c>
      <c r="AM1039" s="241">
        <v>1.9665521999999999E-7</v>
      </c>
      <c r="AN1039" s="241">
        <v>1.7976253000000001E-2</v>
      </c>
      <c r="AO1039" s="241">
        <v>1.7886834E-3</v>
      </c>
      <c r="AP1039" s="241">
        <v>5.0477515000000002E-3</v>
      </c>
      <c r="AQ1039" s="241">
        <v>1.0456865E-4</v>
      </c>
      <c r="AR1039" s="241">
        <v>0.36421313999999999</v>
      </c>
      <c r="AT1039" s="193"/>
      <c r="AU1039" s="193"/>
      <c r="AV1039" s="193"/>
      <c r="AW1039" s="193"/>
      <c r="AX1039" s="193"/>
      <c r="AY1039" s="193"/>
      <c r="AZ1039" s="193"/>
      <c r="BA1039" s="193"/>
      <c r="BB1039" s="193"/>
      <c r="BC1039" s="193"/>
      <c r="BD1039" s="193"/>
      <c r="BE1039" s="315"/>
      <c r="BF1039" s="315"/>
      <c r="BG1039" s="315"/>
      <c r="BH1039" s="315"/>
      <c r="BI1039" s="315"/>
      <c r="BJ1039" s="315"/>
      <c r="BK1039" s="315"/>
    </row>
    <row r="1040" spans="1:63" x14ac:dyDescent="0.25">
      <c r="A1040" s="9"/>
      <c r="B1040" s="185" t="s">
        <v>1264</v>
      </c>
      <c r="C1040" s="5" t="s">
        <v>5583</v>
      </c>
      <c r="D1040" s="172">
        <v>2.1457223000000001</v>
      </c>
      <c r="E1040" s="172">
        <v>1.3476139</v>
      </c>
      <c r="F1040" s="172">
        <v>0.32734443000000002</v>
      </c>
      <c r="G1040" s="172">
        <v>7.5063808999999995E-2</v>
      </c>
      <c r="H1040" s="172">
        <v>7.4864090000000003E-3</v>
      </c>
      <c r="I1040" s="172">
        <v>7.0243079999999999E-2</v>
      </c>
      <c r="J1040" s="172">
        <v>3.6945204000000002E-2</v>
      </c>
      <c r="K1040" s="172">
        <v>3.4265977999999998E-3</v>
      </c>
      <c r="L1040" s="172">
        <v>0.27759886</v>
      </c>
      <c r="M1040" s="172">
        <v>0</v>
      </c>
      <c r="N1040" s="172">
        <v>0</v>
      </c>
      <c r="O1040" s="172">
        <v>0</v>
      </c>
      <c r="P1040" s="199">
        <f t="shared" si="164"/>
        <v>9.982325185185184</v>
      </c>
      <c r="Q1040" s="233">
        <v>216.66499999999999</v>
      </c>
      <c r="R1040" s="96">
        <v>148.19501</v>
      </c>
      <c r="S1040" s="96">
        <v>52.559919999999998</v>
      </c>
      <c r="T1040" s="96">
        <v>1.2239E-3</v>
      </c>
      <c r="U1040" s="96">
        <v>4.8461999999999996</v>
      </c>
      <c r="V1040" s="96">
        <v>0.86364799999999997</v>
      </c>
      <c r="W1040" s="96">
        <v>10.199</v>
      </c>
      <c r="X1040" s="241">
        <f t="shared" si="165"/>
        <v>1.0014341599197301</v>
      </c>
      <c r="Y1040" s="241">
        <f t="shared" si="166"/>
        <v>0.42287644368400007</v>
      </c>
      <c r="Z1040" s="241">
        <f t="shared" si="167"/>
        <v>0.20734107863572998</v>
      </c>
      <c r="AA1040" s="241">
        <f t="shared" si="168"/>
        <v>0.37121663760000001</v>
      </c>
      <c r="AB1040" s="241">
        <v>0.27665082000000002</v>
      </c>
      <c r="AC1040" s="241">
        <v>3.0160757E-5</v>
      </c>
      <c r="AD1040" s="241">
        <v>6.9152379E-2</v>
      </c>
      <c r="AE1040" s="241">
        <v>2.0174926999999999E-5</v>
      </c>
      <c r="AF1040" s="241">
        <v>7.5428044E-2</v>
      </c>
      <c r="AG1040" s="241">
        <v>1.594865E-3</v>
      </c>
      <c r="AH1040" s="241">
        <v>0.18108316999999999</v>
      </c>
      <c r="AI1040" s="241">
        <v>5.3273043000000005E-4</v>
      </c>
      <c r="AJ1040" s="241">
        <v>6.5433788999999997E-4</v>
      </c>
      <c r="AK1040" s="241">
        <v>2.5360691000000002E-4</v>
      </c>
      <c r="AL1040" s="241">
        <v>6.4819622999999995E-5</v>
      </c>
      <c r="AM1040" s="241">
        <v>1.9598272999999999E-7</v>
      </c>
      <c r="AN1040" s="241">
        <v>1.7948755E-2</v>
      </c>
      <c r="AO1040" s="241">
        <v>1.7789658E-3</v>
      </c>
      <c r="AP1040" s="241">
        <v>5.0244970000000002E-3</v>
      </c>
      <c r="AQ1040" s="241">
        <v>1.026676E-4</v>
      </c>
      <c r="AR1040" s="241">
        <v>0.37111397000000002</v>
      </c>
      <c r="AT1040" s="193"/>
      <c r="AU1040" s="193"/>
      <c r="AV1040" s="193"/>
      <c r="AW1040" s="193"/>
      <c r="AX1040" s="193"/>
      <c r="AY1040" s="193"/>
      <c r="AZ1040" s="193"/>
      <c r="BA1040" s="193"/>
      <c r="BB1040" s="193"/>
      <c r="BC1040" s="193"/>
      <c r="BD1040" s="193"/>
      <c r="BE1040" s="315"/>
      <c r="BF1040" s="315"/>
      <c r="BG1040" s="315"/>
      <c r="BH1040" s="315"/>
      <c r="BI1040" s="315"/>
      <c r="BJ1040" s="315"/>
      <c r="BK1040" s="315"/>
    </row>
    <row r="1041" spans="1:63" x14ac:dyDescent="0.25">
      <c r="A1041" s="45" t="s">
        <v>477</v>
      </c>
      <c r="B1041" s="45"/>
      <c r="C1041" s="9"/>
      <c r="D1041" s="195"/>
      <c r="E1041" s="195"/>
      <c r="F1041" s="195"/>
      <c r="G1041" s="195"/>
      <c r="H1041" s="195"/>
      <c r="I1041" s="195"/>
      <c r="J1041" s="195"/>
      <c r="K1041" s="195"/>
      <c r="L1041" s="195"/>
      <c r="M1041" s="195"/>
      <c r="N1041" s="195"/>
      <c r="O1041" s="195"/>
      <c r="P1041" s="195"/>
      <c r="Q1041" s="239"/>
      <c r="R1041" s="97"/>
      <c r="S1041" s="97"/>
      <c r="T1041" s="97"/>
      <c r="U1041" s="97"/>
      <c r="V1041" s="97"/>
      <c r="W1041" s="97"/>
      <c r="X1041" s="259"/>
      <c r="Y1041" s="259"/>
      <c r="Z1041" s="259"/>
      <c r="AA1041" s="258"/>
      <c r="AB1041" s="258"/>
      <c r="AC1041" s="258"/>
      <c r="AD1041" s="258"/>
      <c r="AE1041" s="258"/>
      <c r="AF1041" s="258"/>
      <c r="AG1041" s="258"/>
      <c r="AH1041" s="258"/>
      <c r="AI1041" s="258"/>
      <c r="AJ1041" s="258"/>
      <c r="AK1041" s="258"/>
      <c r="AL1041" s="258"/>
      <c r="AM1041" s="258"/>
      <c r="AN1041" s="258"/>
      <c r="AO1041" s="258"/>
      <c r="AP1041" s="258"/>
      <c r="AQ1041" s="258"/>
      <c r="AR1041" s="258"/>
      <c r="AT1041" s="193"/>
      <c r="AU1041" s="193"/>
      <c r="AV1041" s="193"/>
      <c r="AW1041" s="193"/>
      <c r="AX1041" s="193"/>
      <c r="AY1041" s="193"/>
      <c r="AZ1041" s="193"/>
      <c r="BA1041" s="193"/>
      <c r="BB1041" s="193"/>
      <c r="BC1041" s="193"/>
      <c r="BD1041" s="193"/>
      <c r="BE1041" s="315"/>
      <c r="BF1041" s="315"/>
      <c r="BG1041" s="315"/>
      <c r="BH1041" s="315"/>
      <c r="BI1041" s="315"/>
      <c r="BJ1041" s="315"/>
      <c r="BK1041" s="315"/>
    </row>
    <row r="1042" spans="1:63" x14ac:dyDescent="0.25">
      <c r="A1042" s="45"/>
      <c r="B1042" s="184" t="s">
        <v>5770</v>
      </c>
      <c r="C1042" s="25" t="s">
        <v>5548</v>
      </c>
      <c r="D1042" s="193">
        <v>2.4977295000000002</v>
      </c>
      <c r="E1042" s="193">
        <v>0.33999844000000001</v>
      </c>
      <c r="F1042" s="193">
        <v>0.59717903999999999</v>
      </c>
      <c r="G1042" s="193">
        <v>0.32889511999999999</v>
      </c>
      <c r="H1042" s="193">
        <v>5.9857456999999996E-3</v>
      </c>
      <c r="I1042" s="193">
        <v>0.21850391</v>
      </c>
      <c r="J1042" s="193">
        <v>6.6444718E-2</v>
      </c>
      <c r="K1042" s="193">
        <v>2.1814440999999999E-3</v>
      </c>
      <c r="L1042" s="193">
        <v>0.93854106000000004</v>
      </c>
      <c r="M1042" s="193">
        <v>0</v>
      </c>
      <c r="N1042" s="193">
        <v>0</v>
      </c>
      <c r="O1042" s="193">
        <v>0</v>
      </c>
      <c r="P1042" s="199">
        <f t="shared" si="164"/>
        <v>2.5185069629629631</v>
      </c>
      <c r="Q1042" s="240">
        <v>61.138314999999999</v>
      </c>
      <c r="R1042" s="99">
        <v>52.883318000000003</v>
      </c>
      <c r="S1042" s="99">
        <v>4.6240880000000004</v>
      </c>
      <c r="T1042" s="99">
        <v>7.4095000000000001E-5</v>
      </c>
      <c r="U1042" s="99">
        <v>0.59030000000000005</v>
      </c>
      <c r="V1042" s="99">
        <v>8.0135499999999998E-2</v>
      </c>
      <c r="W1042" s="99">
        <v>2.9603999999999999</v>
      </c>
      <c r="X1042" s="241">
        <f t="shared" ref="X1042:X1100" si="169">SUM(Y1042:AA1042)</f>
        <v>1.2855356759940997</v>
      </c>
      <c r="Y1042" s="241">
        <f t="shared" ref="Y1042:Y1100" si="170">SUM(AB1042:AG1042)</f>
        <v>1.0825659619069998</v>
      </c>
      <c r="Z1042" s="241">
        <f t="shared" ref="Z1042:Z1100" si="171">SUM(AH1042:AP1042)</f>
        <v>6.2303470387100011E-2</v>
      </c>
      <c r="AA1042" s="241">
        <f t="shared" ref="AA1042:AA1100" si="172">SUM(AQ1042:AR1042)</f>
        <v>0.1406662437</v>
      </c>
      <c r="AB1042" s="258">
        <v>6.9807469999999996E-2</v>
      </c>
      <c r="AC1042" s="258">
        <v>1.578497E-5</v>
      </c>
      <c r="AD1042" s="258">
        <v>0.85418727999999999</v>
      </c>
      <c r="AE1042" s="258">
        <v>2.4983076999999998E-5</v>
      </c>
      <c r="AF1042" s="258">
        <v>0.15838624000000001</v>
      </c>
      <c r="AG1042" s="258">
        <v>1.4420386000000001E-4</v>
      </c>
      <c r="AH1042" s="258">
        <v>4.5683395000000002E-2</v>
      </c>
      <c r="AI1042" s="258">
        <v>1.029191E-3</v>
      </c>
      <c r="AJ1042" s="258">
        <v>3.0024835E-3</v>
      </c>
      <c r="AK1042" s="258">
        <v>8.3382414000000003E-4</v>
      </c>
      <c r="AL1042" s="258">
        <v>3.6743211E-4</v>
      </c>
      <c r="AM1042" s="258">
        <v>1.3190371000000001E-6</v>
      </c>
      <c r="AN1042" s="258">
        <v>3.7264595999999999E-3</v>
      </c>
      <c r="AO1042" s="258">
        <v>4.8428281999999996E-3</v>
      </c>
      <c r="AP1042" s="258">
        <v>2.8165377999999999E-3</v>
      </c>
      <c r="AQ1042" s="258">
        <v>8.2907837000000002E-3</v>
      </c>
      <c r="AR1042" s="258">
        <v>0.13237546</v>
      </c>
      <c r="AT1042" s="193"/>
      <c r="AU1042" s="193"/>
      <c r="AV1042" s="193"/>
      <c r="AW1042" s="193"/>
      <c r="AX1042" s="193"/>
      <c r="AY1042" s="193"/>
      <c r="AZ1042" s="193"/>
      <c r="BA1042" s="193"/>
      <c r="BB1042" s="193"/>
      <c r="BC1042" s="193"/>
      <c r="BD1042" s="193"/>
      <c r="BE1042" s="315"/>
      <c r="BF1042" s="315"/>
      <c r="BG1042" s="315"/>
      <c r="BH1042" s="315"/>
      <c r="BI1042" s="315"/>
      <c r="BJ1042" s="315"/>
      <c r="BK1042" s="315"/>
    </row>
    <row r="1043" spans="1:63" x14ac:dyDescent="0.25">
      <c r="A1043" s="45"/>
      <c r="B1043" s="184" t="s">
        <v>5770</v>
      </c>
      <c r="C1043" s="25" t="s">
        <v>5549</v>
      </c>
      <c r="D1043" s="193">
        <v>2.7761233999999999</v>
      </c>
      <c r="E1043" s="193">
        <v>1.4437496999999999</v>
      </c>
      <c r="F1043" s="193">
        <v>0.55986661000000004</v>
      </c>
      <c r="G1043" s="193">
        <v>5.0546096999999998E-2</v>
      </c>
      <c r="H1043" s="193">
        <v>6.2618415000000004E-3</v>
      </c>
      <c r="I1043" s="193">
        <v>6.7825509000000006E-2</v>
      </c>
      <c r="J1043" s="193">
        <v>0.21822026999999999</v>
      </c>
      <c r="K1043" s="193">
        <v>1.8708605E-3</v>
      </c>
      <c r="L1043" s="193">
        <v>0.42778259000000002</v>
      </c>
      <c r="M1043" s="193">
        <v>0</v>
      </c>
      <c r="N1043" s="193">
        <v>0</v>
      </c>
      <c r="O1043" s="193">
        <v>0</v>
      </c>
      <c r="P1043" s="199">
        <f t="shared" si="164"/>
        <v>10.694442222222222</v>
      </c>
      <c r="Q1043" s="240">
        <v>175.88612000000001</v>
      </c>
      <c r="R1043" s="99">
        <v>147.12924000000001</v>
      </c>
      <c r="S1043" s="99">
        <v>20.17792</v>
      </c>
      <c r="T1043" s="99">
        <v>3.3671999999999999E-4</v>
      </c>
      <c r="U1043" s="99">
        <v>4.3019999999999996</v>
      </c>
      <c r="V1043" s="99">
        <v>7.4823700000000007E-2</v>
      </c>
      <c r="W1043" s="99">
        <v>4.2018000000000004</v>
      </c>
      <c r="X1043" s="241">
        <f t="shared" si="169"/>
        <v>1.11320059828461</v>
      </c>
      <c r="Y1043" s="241">
        <f t="shared" si="170"/>
        <v>0.51474026597549993</v>
      </c>
      <c r="Z1043" s="241">
        <f t="shared" si="171"/>
        <v>0.22888334680911002</v>
      </c>
      <c r="AA1043" s="241">
        <f t="shared" si="172"/>
        <v>0.36957698550000001</v>
      </c>
      <c r="AB1043" s="258">
        <v>0.29644091</v>
      </c>
      <c r="AC1043" s="258">
        <v>9.6889575000000003E-6</v>
      </c>
      <c r="AD1043" s="258">
        <v>9.3520140000000002E-2</v>
      </c>
      <c r="AE1043" s="258">
        <v>5.2627758000000003E-5</v>
      </c>
      <c r="AF1043" s="258">
        <v>0.12439928</v>
      </c>
      <c r="AG1043" s="258">
        <v>3.1761925999999999E-4</v>
      </c>
      <c r="AH1043" s="258">
        <v>0.19400706000000001</v>
      </c>
      <c r="AI1043" s="258">
        <v>8.8829592999999996E-4</v>
      </c>
      <c r="AJ1043" s="258">
        <v>3.8635113000000002E-4</v>
      </c>
      <c r="AK1043" s="258">
        <v>4.3040957999999999E-4</v>
      </c>
      <c r="AL1043" s="258">
        <v>7.7815681999999998E-5</v>
      </c>
      <c r="AM1043" s="258">
        <v>2.1658711000000001E-7</v>
      </c>
      <c r="AN1043" s="258">
        <v>2.2735431E-2</v>
      </c>
      <c r="AO1043" s="258">
        <v>4.5134314999999998E-3</v>
      </c>
      <c r="AP1043" s="258">
        <v>5.8443354000000001E-3</v>
      </c>
      <c r="AQ1043" s="258">
        <v>1.0271155000000001E-3</v>
      </c>
      <c r="AR1043" s="258">
        <v>0.36854987</v>
      </c>
      <c r="AT1043" s="193"/>
      <c r="AU1043" s="193"/>
      <c r="AV1043" s="193"/>
      <c r="AW1043" s="193"/>
      <c r="AX1043" s="193"/>
      <c r="AY1043" s="193"/>
      <c r="AZ1043" s="193"/>
      <c r="BA1043" s="193"/>
      <c r="BB1043" s="193"/>
      <c r="BC1043" s="193"/>
      <c r="BD1043" s="193"/>
      <c r="BE1043" s="315"/>
      <c r="BF1043" s="315"/>
      <c r="BG1043" s="315"/>
      <c r="BH1043" s="315"/>
      <c r="BI1043" s="315"/>
      <c r="BJ1043" s="315"/>
      <c r="BK1043" s="315"/>
    </row>
    <row r="1044" spans="1:63" x14ac:dyDescent="0.25">
      <c r="A1044" s="45"/>
      <c r="B1044" s="184" t="s">
        <v>436</v>
      </c>
      <c r="C1044" s="25" t="s">
        <v>5550</v>
      </c>
      <c r="D1044" s="193">
        <v>0.15824147</v>
      </c>
      <c r="E1044" s="193">
        <v>4.6581696999999998E-2</v>
      </c>
      <c r="F1044" s="193">
        <v>3.1812435999999999E-2</v>
      </c>
      <c r="G1044" s="193">
        <v>1.4934727E-2</v>
      </c>
      <c r="H1044" s="193">
        <v>3.2966183000000002E-4</v>
      </c>
      <c r="I1044" s="193">
        <v>8.8405837999999994E-3</v>
      </c>
      <c r="J1044" s="193">
        <v>5.5628398000000003E-3</v>
      </c>
      <c r="K1044" s="193">
        <v>4.9097288000000002E-5</v>
      </c>
      <c r="L1044" s="193">
        <v>5.0130428999999997E-2</v>
      </c>
      <c r="M1044" s="193">
        <v>0</v>
      </c>
      <c r="N1044" s="193">
        <v>0</v>
      </c>
      <c r="O1044" s="193">
        <v>0</v>
      </c>
      <c r="P1044" s="199">
        <f t="shared" si="164"/>
        <v>0.34504960740740737</v>
      </c>
      <c r="Q1044" s="240">
        <v>7.6769734999999999</v>
      </c>
      <c r="R1044" s="99">
        <v>5.5750941999999997</v>
      </c>
      <c r="S1044" s="99">
        <v>1.4616</v>
      </c>
      <c r="T1044" s="99">
        <v>2.3264E-5</v>
      </c>
      <c r="U1044" s="99">
        <v>0.31773000000000001</v>
      </c>
      <c r="V1044" s="99">
        <v>1.947602E-2</v>
      </c>
      <c r="W1044" s="99">
        <v>0.30304999999999999</v>
      </c>
      <c r="X1044" s="241">
        <f t="shared" si="169"/>
        <v>7.7858169236982994E-2</v>
      </c>
      <c r="Y1044" s="241">
        <f t="shared" si="170"/>
        <v>5.4510223307699994E-2</v>
      </c>
      <c r="Z1044" s="241">
        <f t="shared" si="171"/>
        <v>9.0294734392830003E-3</v>
      </c>
      <c r="AA1044" s="241">
        <f t="shared" si="172"/>
        <v>1.4318472490000001E-2</v>
      </c>
      <c r="AB1044" s="258">
        <v>9.5637685E-3</v>
      </c>
      <c r="AC1044" s="258">
        <v>1.2792927999999999E-6</v>
      </c>
      <c r="AD1044" s="258">
        <v>3.7049647999999998E-2</v>
      </c>
      <c r="AE1044" s="258">
        <v>1.4287769E-6</v>
      </c>
      <c r="AF1044" s="258">
        <v>7.8617093999999998E-3</v>
      </c>
      <c r="AG1044" s="258">
        <v>3.2389338000000002E-5</v>
      </c>
      <c r="AH1044" s="258">
        <v>6.2596878999999998E-3</v>
      </c>
      <c r="AI1044" s="258">
        <v>5.4244238000000002E-5</v>
      </c>
      <c r="AJ1044" s="258">
        <v>1.3528474E-4</v>
      </c>
      <c r="AK1044" s="258">
        <v>4.3013526000000002E-5</v>
      </c>
      <c r="AL1044" s="258">
        <v>1.6762770999999999E-5</v>
      </c>
      <c r="AM1044" s="258">
        <v>5.9124283000000001E-8</v>
      </c>
      <c r="AN1044" s="258">
        <v>1.6603339E-3</v>
      </c>
      <c r="AO1044" s="258">
        <v>4.1728099999999998E-4</v>
      </c>
      <c r="AP1044" s="258">
        <v>4.4280623999999998E-4</v>
      </c>
      <c r="AQ1044" s="258">
        <v>3.6168049000000001E-4</v>
      </c>
      <c r="AR1044" s="258">
        <v>1.3956792000000001E-2</v>
      </c>
      <c r="AT1044" s="193"/>
      <c r="AU1044" s="193"/>
      <c r="AV1044" s="193"/>
      <c r="AW1044" s="193"/>
      <c r="AX1044" s="193"/>
      <c r="AY1044" s="193"/>
      <c r="AZ1044" s="193"/>
      <c r="BA1044" s="193"/>
      <c r="BB1044" s="193"/>
      <c r="BC1044" s="193"/>
      <c r="BD1044" s="193"/>
      <c r="BE1044" s="315"/>
      <c r="BF1044" s="315"/>
      <c r="BG1044" s="315"/>
      <c r="BH1044" s="315"/>
      <c r="BI1044" s="315"/>
      <c r="BJ1044" s="315"/>
      <c r="BK1044" s="315"/>
    </row>
    <row r="1045" spans="1:63" x14ac:dyDescent="0.25">
      <c r="A1045" s="45"/>
      <c r="B1045" s="184" t="s">
        <v>436</v>
      </c>
      <c r="C1045" s="25" t="s">
        <v>5551</v>
      </c>
      <c r="D1045" s="193">
        <v>8.8517303000000006E-2</v>
      </c>
      <c r="E1045" s="193">
        <v>2.2832343000000001E-2</v>
      </c>
      <c r="F1045" s="193">
        <v>1.9813937E-2</v>
      </c>
      <c r="G1045" s="193">
        <v>9.7682918000000004E-3</v>
      </c>
      <c r="H1045" s="193">
        <v>1.6056579999999999E-4</v>
      </c>
      <c r="I1045" s="193">
        <v>5.2421257999999997E-3</v>
      </c>
      <c r="J1045" s="193">
        <v>2.4242756999999998E-3</v>
      </c>
      <c r="K1045" s="193">
        <v>1.0756088E-4</v>
      </c>
      <c r="L1045" s="193">
        <v>2.8168203999999999E-2</v>
      </c>
      <c r="M1045" s="193">
        <v>0</v>
      </c>
      <c r="N1045" s="193">
        <v>0</v>
      </c>
      <c r="O1045" s="193">
        <v>0</v>
      </c>
      <c r="P1045" s="199">
        <f t="shared" si="164"/>
        <v>0.16912846666666667</v>
      </c>
      <c r="Q1045" s="240">
        <v>4.5239349999999998</v>
      </c>
      <c r="R1045" s="99">
        <v>3.8196102000000001</v>
      </c>
      <c r="S1045" s="99">
        <v>0.52440640000000005</v>
      </c>
      <c r="T1045" s="99">
        <v>2.5996000000000001E-6</v>
      </c>
      <c r="U1045" s="99">
        <v>4.9015000000000003E-2</v>
      </c>
      <c r="V1045" s="99">
        <v>6.5208590000000004E-3</v>
      </c>
      <c r="W1045" s="99">
        <v>0.12438</v>
      </c>
      <c r="X1045" s="241">
        <f t="shared" si="169"/>
        <v>4.8667930951445997E-2</v>
      </c>
      <c r="Y1045" s="241">
        <f t="shared" si="170"/>
        <v>3.5262110411309999E-2</v>
      </c>
      <c r="Z1045" s="241">
        <f t="shared" si="171"/>
        <v>3.5953811601359999E-3</v>
      </c>
      <c r="AA1045" s="241">
        <f t="shared" si="172"/>
        <v>9.8104393800000009E-3</v>
      </c>
      <c r="AB1045" s="258">
        <v>4.6877586000000004E-3</v>
      </c>
      <c r="AC1045" s="258">
        <v>4.3422052000000001E-7</v>
      </c>
      <c r="AD1045" s="258">
        <v>2.5758079999999999E-2</v>
      </c>
      <c r="AE1045" s="258">
        <v>8.4959879000000004E-7</v>
      </c>
      <c r="AF1045" s="258">
        <v>4.8036728000000004E-3</v>
      </c>
      <c r="AG1045" s="258">
        <v>1.1315191999999999E-5</v>
      </c>
      <c r="AH1045" s="258">
        <v>3.0679015999999998E-3</v>
      </c>
      <c r="AI1045" s="258">
        <v>3.3858003000000002E-5</v>
      </c>
      <c r="AJ1045" s="258">
        <v>8.9086222999999997E-5</v>
      </c>
      <c r="AK1045" s="258">
        <v>2.6669433999999999E-5</v>
      </c>
      <c r="AL1045" s="258">
        <v>1.0910534E-5</v>
      </c>
      <c r="AM1045" s="258">
        <v>3.9188135999999997E-8</v>
      </c>
      <c r="AN1045" s="258">
        <v>1.3861669E-4</v>
      </c>
      <c r="AO1045" s="258">
        <v>1.3109423E-4</v>
      </c>
      <c r="AP1045" s="258">
        <v>9.7205258000000001E-5</v>
      </c>
      <c r="AQ1045" s="258">
        <v>2.4693887999999999E-4</v>
      </c>
      <c r="AR1045" s="258">
        <v>9.5635005000000006E-3</v>
      </c>
      <c r="AT1045" s="193"/>
      <c r="AU1045" s="193"/>
      <c r="AV1045" s="193"/>
      <c r="AW1045" s="193"/>
      <c r="AX1045" s="193"/>
      <c r="AY1045" s="193"/>
      <c r="AZ1045" s="193"/>
      <c r="BA1045" s="193"/>
      <c r="BB1045" s="193"/>
      <c r="BC1045" s="193"/>
      <c r="BD1045" s="193"/>
      <c r="BE1045" s="315"/>
      <c r="BF1045" s="315"/>
      <c r="BG1045" s="315"/>
      <c r="BH1045" s="315"/>
      <c r="BI1045" s="315"/>
      <c r="BJ1045" s="315"/>
      <c r="BK1045" s="315"/>
    </row>
    <row r="1046" spans="1:63" x14ac:dyDescent="0.25">
      <c r="A1046" s="45"/>
      <c r="B1046" s="184" t="s">
        <v>436</v>
      </c>
      <c r="C1046" s="25" t="s">
        <v>5552</v>
      </c>
      <c r="D1046" s="193">
        <v>0.24239288000000001</v>
      </c>
      <c r="E1046" s="193">
        <v>5.7991029999999999E-2</v>
      </c>
      <c r="F1046" s="193">
        <v>3.9664066999999997E-2</v>
      </c>
      <c r="G1046" s="193">
        <v>1.5829876E-2</v>
      </c>
      <c r="H1046" s="193">
        <v>2.8895446999999998E-4</v>
      </c>
      <c r="I1046" s="193">
        <v>9.0007261999999998E-3</v>
      </c>
      <c r="J1046" s="193">
        <v>2.1133387E-2</v>
      </c>
      <c r="K1046" s="193">
        <v>9.2384173999999998E-5</v>
      </c>
      <c r="L1046" s="193">
        <v>9.8392460000000001E-2</v>
      </c>
      <c r="M1046" s="193">
        <v>0</v>
      </c>
      <c r="N1046" s="193">
        <v>0</v>
      </c>
      <c r="O1046" s="193">
        <v>0</v>
      </c>
      <c r="P1046" s="199">
        <f t="shared" si="164"/>
        <v>0.42956318518518516</v>
      </c>
      <c r="Q1046" s="240">
        <v>8.0056229999999999</v>
      </c>
      <c r="R1046" s="99">
        <v>5.8760821999999999</v>
      </c>
      <c r="S1046" s="99">
        <v>1.40476</v>
      </c>
      <c r="T1046" s="99">
        <v>1.8037999999999999E-5</v>
      </c>
      <c r="U1046" s="99">
        <v>0.19198999999999999</v>
      </c>
      <c r="V1046" s="99">
        <v>1.6732790000000001E-2</v>
      </c>
      <c r="W1046" s="99">
        <v>0.51604000000000005</v>
      </c>
      <c r="X1046" s="241">
        <f t="shared" si="169"/>
        <v>8.7578403522870996E-2</v>
      </c>
      <c r="Y1046" s="241">
        <f t="shared" si="170"/>
        <v>6.26077136693E-2</v>
      </c>
      <c r="Z1046" s="241">
        <f t="shared" si="171"/>
        <v>9.8853391335709997E-3</v>
      </c>
      <c r="AA1046" s="241">
        <f t="shared" si="172"/>
        <v>1.508535072E-2</v>
      </c>
      <c r="AB1046" s="258">
        <v>1.1906669E-2</v>
      </c>
      <c r="AC1046" s="258">
        <v>2.2350377000000002E-6</v>
      </c>
      <c r="AD1046" s="258">
        <v>4.1659323999999998E-2</v>
      </c>
      <c r="AE1046" s="258">
        <v>1.7200486E-6</v>
      </c>
      <c r="AF1046" s="258">
        <v>8.9998960999999999E-3</v>
      </c>
      <c r="AG1046" s="258">
        <v>3.7869483000000001E-5</v>
      </c>
      <c r="AH1046" s="258">
        <v>7.7930289999999999E-3</v>
      </c>
      <c r="AI1046" s="258">
        <v>6.7579427999999995E-5</v>
      </c>
      <c r="AJ1046" s="258">
        <v>1.4356971999999999E-4</v>
      </c>
      <c r="AK1046" s="258">
        <v>9.9311972000000004E-5</v>
      </c>
      <c r="AL1046" s="258">
        <v>1.7770529000000001E-5</v>
      </c>
      <c r="AM1046" s="258">
        <v>6.7094570999999999E-8</v>
      </c>
      <c r="AN1046" s="258">
        <v>9.8713974999999998E-4</v>
      </c>
      <c r="AO1046" s="258">
        <v>3.5408107000000001E-4</v>
      </c>
      <c r="AP1046" s="258">
        <v>4.2279056999999998E-4</v>
      </c>
      <c r="AQ1046" s="258">
        <v>3.7050472000000001E-4</v>
      </c>
      <c r="AR1046" s="258">
        <v>1.4714846E-2</v>
      </c>
      <c r="AT1046" s="193"/>
      <c r="AU1046" s="193"/>
      <c r="AV1046" s="193"/>
      <c r="AW1046" s="193"/>
      <c r="AX1046" s="193"/>
      <c r="AY1046" s="193"/>
      <c r="AZ1046" s="193"/>
      <c r="BA1046" s="193"/>
      <c r="BB1046" s="193"/>
      <c r="BC1046" s="193"/>
      <c r="BD1046" s="193"/>
      <c r="BE1046" s="315"/>
      <c r="BF1046" s="315"/>
      <c r="BG1046" s="315"/>
      <c r="BH1046" s="315"/>
      <c r="BI1046" s="315"/>
      <c r="BJ1046" s="315"/>
      <c r="BK1046" s="315"/>
    </row>
    <row r="1047" spans="1:63" x14ac:dyDescent="0.25">
      <c r="A1047" s="45"/>
      <c r="B1047" s="184" t="s">
        <v>436</v>
      </c>
      <c r="C1047" s="25" t="s">
        <v>5553</v>
      </c>
      <c r="D1047" s="193">
        <v>0.16217893999999999</v>
      </c>
      <c r="E1047" s="193">
        <v>4.7743799000000003E-2</v>
      </c>
      <c r="F1047" s="193">
        <v>3.1261786E-2</v>
      </c>
      <c r="G1047" s="193">
        <v>1.4992793000000001E-2</v>
      </c>
      <c r="H1047" s="193">
        <v>3.5953305000000001E-4</v>
      </c>
      <c r="I1047" s="193">
        <v>8.9380478999999992E-3</v>
      </c>
      <c r="J1047" s="193">
        <v>5.9219935000000001E-3</v>
      </c>
      <c r="K1047" s="193">
        <v>4.0331918999999998E-5</v>
      </c>
      <c r="L1047" s="193">
        <v>5.2920653999999998E-2</v>
      </c>
      <c r="M1047" s="193">
        <v>0</v>
      </c>
      <c r="N1047" s="193">
        <v>0</v>
      </c>
      <c r="O1047" s="193">
        <v>0</v>
      </c>
      <c r="P1047" s="199">
        <f t="shared" si="164"/>
        <v>0.35365777037037038</v>
      </c>
      <c r="Q1047" s="240">
        <v>7.7079276999999999</v>
      </c>
      <c r="R1047" s="99">
        <v>5.4233273000000004</v>
      </c>
      <c r="S1047" s="99">
        <v>1.5896159999999999</v>
      </c>
      <c r="T1047" s="99">
        <v>2.4998999999999999E-5</v>
      </c>
      <c r="U1047" s="99">
        <v>0.33190999999999998</v>
      </c>
      <c r="V1047" s="99">
        <v>1.548944E-2</v>
      </c>
      <c r="W1047" s="99">
        <v>0.34755999999999998</v>
      </c>
      <c r="X1047" s="241">
        <f t="shared" si="169"/>
        <v>7.8575980837034001E-2</v>
      </c>
      <c r="Y1047" s="241">
        <f t="shared" si="170"/>
        <v>5.5297235432479996E-2</v>
      </c>
      <c r="Z1047" s="241">
        <f t="shared" si="171"/>
        <v>9.3313688245539993E-3</v>
      </c>
      <c r="AA1047" s="241">
        <f t="shared" si="172"/>
        <v>1.394737658E-2</v>
      </c>
      <c r="AB1047" s="258">
        <v>9.8022465000000003E-3</v>
      </c>
      <c r="AC1047" s="258">
        <v>8.7829428000000003E-7</v>
      </c>
      <c r="AD1047" s="258">
        <v>3.7568316999999997E-2</v>
      </c>
      <c r="AE1047" s="258">
        <v>1.4893742000000001E-6</v>
      </c>
      <c r="AF1047" s="258">
        <v>7.8939926000000001E-3</v>
      </c>
      <c r="AG1047" s="258">
        <v>3.0311664000000001E-5</v>
      </c>
      <c r="AH1047" s="258">
        <v>6.4159591999999998E-3</v>
      </c>
      <c r="AI1047" s="258">
        <v>5.3224050000000001E-5</v>
      </c>
      <c r="AJ1047" s="258">
        <v>1.3591432E-4</v>
      </c>
      <c r="AK1047" s="258">
        <v>4.3621188000000002E-5</v>
      </c>
      <c r="AL1047" s="258">
        <v>1.6959789E-5</v>
      </c>
      <c r="AM1047" s="258">
        <v>5.9867554000000001E-8</v>
      </c>
      <c r="AN1047" s="258">
        <v>1.7817535E-3</v>
      </c>
      <c r="AO1047" s="258">
        <v>4.3864260999999999E-4</v>
      </c>
      <c r="AP1047" s="258">
        <v>4.4523430000000002E-4</v>
      </c>
      <c r="AQ1047" s="258">
        <v>3.6820958E-4</v>
      </c>
      <c r="AR1047" s="258">
        <v>1.3579167E-2</v>
      </c>
      <c r="AT1047" s="193"/>
      <c r="AU1047" s="193"/>
      <c r="AV1047" s="193"/>
      <c r="AW1047" s="193"/>
      <c r="AX1047" s="193"/>
      <c r="AY1047" s="193"/>
      <c r="AZ1047" s="193"/>
      <c r="BA1047" s="193"/>
      <c r="BB1047" s="193"/>
      <c r="BC1047" s="193"/>
      <c r="BD1047" s="193"/>
      <c r="BE1047" s="315"/>
      <c r="BF1047" s="315"/>
      <c r="BG1047" s="315"/>
      <c r="BH1047" s="315"/>
      <c r="BI1047" s="315"/>
      <c r="BJ1047" s="315"/>
      <c r="BK1047" s="315"/>
    </row>
    <row r="1048" spans="1:63" x14ac:dyDescent="0.25">
      <c r="A1048" s="9"/>
      <c r="B1048" s="185" t="s">
        <v>5770</v>
      </c>
      <c r="C1048" s="25" t="s">
        <v>5554</v>
      </c>
      <c r="D1048" s="193">
        <v>3.950278</v>
      </c>
      <c r="E1048" s="193">
        <v>1.2078191</v>
      </c>
      <c r="F1048" s="193">
        <v>0.59016754999999999</v>
      </c>
      <c r="G1048" s="193">
        <v>0.18881980000000001</v>
      </c>
      <c r="H1048" s="193">
        <v>7.7966622999999999E-3</v>
      </c>
      <c r="I1048" s="193">
        <v>0.12116552</v>
      </c>
      <c r="J1048" s="193">
        <v>0.3509584</v>
      </c>
      <c r="K1048" s="193">
        <v>3.5986414000000002E-3</v>
      </c>
      <c r="L1048" s="193">
        <v>1.4799523999999999</v>
      </c>
      <c r="M1048" s="193">
        <v>0</v>
      </c>
      <c r="N1048" s="193">
        <v>0</v>
      </c>
      <c r="O1048" s="193">
        <v>0</v>
      </c>
      <c r="P1048" s="199">
        <f t="shared" ref="P1048:P1100" si="173">E1048/0.135</f>
        <v>8.946808148148147</v>
      </c>
      <c r="Q1048" s="240">
        <v>191.53193999999999</v>
      </c>
      <c r="R1048" s="99">
        <v>150.80090999999999</v>
      </c>
      <c r="S1048" s="99">
        <v>26.3172</v>
      </c>
      <c r="T1048" s="99">
        <v>4.0429000000000002E-4</v>
      </c>
      <c r="U1048" s="99">
        <v>5.2416999999999998</v>
      </c>
      <c r="V1048" s="99">
        <v>0.28962320000000003</v>
      </c>
      <c r="W1048" s="99">
        <v>8.8820999999999994</v>
      </c>
      <c r="X1048" s="241">
        <f t="shared" si="169"/>
        <v>1.4582195893544601</v>
      </c>
      <c r="Y1048" s="241">
        <f t="shared" si="170"/>
        <v>0.86819105970199995</v>
      </c>
      <c r="Z1048" s="241">
        <f t="shared" si="171"/>
        <v>0.20826136235246004</v>
      </c>
      <c r="AA1048" s="241">
        <f t="shared" si="172"/>
        <v>0.38176716729999999</v>
      </c>
      <c r="AB1048" s="258">
        <v>0.24798692999999999</v>
      </c>
      <c r="AC1048" s="258">
        <v>5.6050430000000003E-5</v>
      </c>
      <c r="AD1048" s="258">
        <v>0.48750452999999999</v>
      </c>
      <c r="AE1048" s="258">
        <v>3.1052522000000001E-5</v>
      </c>
      <c r="AF1048" s="258">
        <v>0.13194740999999999</v>
      </c>
      <c r="AG1048" s="258">
        <v>6.6508674999999999E-4</v>
      </c>
      <c r="AH1048" s="258">
        <v>0.16230627</v>
      </c>
      <c r="AI1048" s="258">
        <v>9.9671098000000003E-4</v>
      </c>
      <c r="AJ1048" s="258">
        <v>1.7028963000000001E-3</v>
      </c>
      <c r="AK1048" s="258">
        <v>1.4817631999999999E-3</v>
      </c>
      <c r="AL1048" s="258">
        <v>2.1297404999999999E-4</v>
      </c>
      <c r="AM1048" s="258">
        <v>8.1272246000000002E-7</v>
      </c>
      <c r="AN1048" s="258">
        <v>2.6610201999999999E-2</v>
      </c>
      <c r="AO1048" s="258">
        <v>6.4515225000000001E-3</v>
      </c>
      <c r="AP1048" s="258">
        <v>8.4982106000000002E-3</v>
      </c>
      <c r="AQ1048" s="258">
        <v>4.1868173000000003E-3</v>
      </c>
      <c r="AR1048" s="258">
        <v>0.37758035000000001</v>
      </c>
      <c r="AT1048" s="193"/>
      <c r="AU1048" s="193"/>
      <c r="AV1048" s="193"/>
      <c r="AW1048" s="193"/>
      <c r="AX1048" s="193"/>
      <c r="AY1048" s="193"/>
      <c r="AZ1048" s="193"/>
      <c r="BA1048" s="193"/>
      <c r="BB1048" s="193"/>
      <c r="BC1048" s="193"/>
      <c r="BD1048" s="193"/>
      <c r="BE1048" s="315"/>
      <c r="BF1048" s="315"/>
      <c r="BG1048" s="315"/>
      <c r="BH1048" s="315"/>
      <c r="BI1048" s="315"/>
      <c r="BJ1048" s="315"/>
      <c r="BK1048" s="315"/>
    </row>
    <row r="1049" spans="1:63" x14ac:dyDescent="0.25">
      <c r="A1049" s="9"/>
      <c r="B1049" s="184" t="s">
        <v>436</v>
      </c>
      <c r="C1049" s="25" t="s">
        <v>5555</v>
      </c>
      <c r="D1049" s="193">
        <v>2.2447265999999999</v>
      </c>
      <c r="E1049" s="193">
        <v>0.33066391000000001</v>
      </c>
      <c r="F1049" s="193">
        <v>0.51970647000000003</v>
      </c>
      <c r="G1049" s="193">
        <v>0.29998332999999999</v>
      </c>
      <c r="H1049" s="193">
        <v>2.8779704999999998E-3</v>
      </c>
      <c r="I1049" s="193">
        <v>0.15414212999999999</v>
      </c>
      <c r="J1049" s="193">
        <v>6.3725428000000001E-2</v>
      </c>
      <c r="K1049" s="193">
        <v>1.7514484E-3</v>
      </c>
      <c r="L1049" s="193">
        <v>0.87187590999999998</v>
      </c>
      <c r="M1049" s="193">
        <v>0</v>
      </c>
      <c r="N1049" s="193">
        <v>0</v>
      </c>
      <c r="O1049" s="193">
        <v>0</v>
      </c>
      <c r="P1049" s="199">
        <f t="shared" si="173"/>
        <v>2.4493622962962962</v>
      </c>
      <c r="Q1049" s="240">
        <v>68.437922</v>
      </c>
      <c r="R1049" s="99">
        <v>56.941364999999998</v>
      </c>
      <c r="S1049" s="99">
        <v>7.6938399999999998</v>
      </c>
      <c r="T1049" s="99">
        <v>6.3158999999999996E-5</v>
      </c>
      <c r="U1049" s="99">
        <v>0.84372000000000003</v>
      </c>
      <c r="V1049" s="99">
        <v>9.1633999999999993E-2</v>
      </c>
      <c r="W1049" s="99">
        <v>2.8673000000000002</v>
      </c>
      <c r="X1049" s="241">
        <f t="shared" si="169"/>
        <v>1.1990514141963002</v>
      </c>
      <c r="Y1049" s="241">
        <f t="shared" si="170"/>
        <v>0.99097604337490008</v>
      </c>
      <c r="Z1049" s="241">
        <f t="shared" si="171"/>
        <v>5.7786827421400011E-2</v>
      </c>
      <c r="AA1049" s="241">
        <f t="shared" si="172"/>
        <v>0.1502885434</v>
      </c>
      <c r="AB1049" s="258">
        <v>6.7888856999999997E-2</v>
      </c>
      <c r="AC1049" s="258">
        <v>5.5545009000000002E-6</v>
      </c>
      <c r="AD1049" s="258">
        <v>0.79373764000000002</v>
      </c>
      <c r="AE1049" s="258">
        <v>1.8064014E-5</v>
      </c>
      <c r="AF1049" s="258">
        <v>0.12916515000000001</v>
      </c>
      <c r="AG1049" s="258">
        <v>1.6077786E-4</v>
      </c>
      <c r="AH1049" s="258">
        <v>4.4429989000000003E-2</v>
      </c>
      <c r="AI1049" s="258">
        <v>8.9830887999999996E-4</v>
      </c>
      <c r="AJ1049" s="258">
        <v>2.7399300999999998E-3</v>
      </c>
      <c r="AK1049" s="258">
        <v>7.7925936999999996E-4</v>
      </c>
      <c r="AL1049" s="258">
        <v>3.3769437999999998E-4</v>
      </c>
      <c r="AM1049" s="258">
        <v>1.2161914E-6</v>
      </c>
      <c r="AN1049" s="258">
        <v>2.6916681E-3</v>
      </c>
      <c r="AO1049" s="258">
        <v>3.7392794E-3</v>
      </c>
      <c r="AP1049" s="258">
        <v>2.1694819999999999E-3</v>
      </c>
      <c r="AQ1049" s="258">
        <v>7.7631133999999996E-3</v>
      </c>
      <c r="AR1049" s="258">
        <v>0.14252543000000001</v>
      </c>
      <c r="AT1049" s="193"/>
      <c r="AU1049" s="193"/>
      <c r="AV1049" s="193"/>
      <c r="AW1049" s="193"/>
      <c r="AX1049" s="193"/>
      <c r="AY1049" s="193"/>
      <c r="AZ1049" s="193"/>
      <c r="BA1049" s="193"/>
      <c r="BB1049" s="193"/>
      <c r="BC1049" s="193"/>
      <c r="BD1049" s="193"/>
      <c r="BE1049" s="315"/>
      <c r="BF1049" s="315"/>
      <c r="BG1049" s="315"/>
      <c r="BH1049" s="315"/>
      <c r="BI1049" s="315"/>
      <c r="BJ1049" s="315"/>
      <c r="BK1049" s="315"/>
    </row>
    <row r="1050" spans="1:63" x14ac:dyDescent="0.25">
      <c r="A1050" s="9"/>
      <c r="B1050" s="185" t="s">
        <v>5770</v>
      </c>
      <c r="C1050" s="25" t="s">
        <v>5556</v>
      </c>
      <c r="D1050" s="193">
        <v>17.362607000000001</v>
      </c>
      <c r="E1050" s="193">
        <v>6.6108032999999997</v>
      </c>
      <c r="F1050" s="193">
        <v>1.9313503999999999</v>
      </c>
      <c r="G1050" s="193">
        <v>0.67969882999999998</v>
      </c>
      <c r="H1050" s="193">
        <v>0.77429473000000004</v>
      </c>
      <c r="I1050" s="193">
        <v>0.46716770000000002</v>
      </c>
      <c r="J1050" s="193">
        <v>1.3973089999999999</v>
      </c>
      <c r="K1050" s="193">
        <v>8.7864828000000002E-3</v>
      </c>
      <c r="L1050" s="193">
        <v>5.4931964000000004</v>
      </c>
      <c r="M1050" s="193">
        <v>0</v>
      </c>
      <c r="N1050" s="193">
        <v>0</v>
      </c>
      <c r="O1050" s="193">
        <v>0</v>
      </c>
      <c r="P1050" s="199">
        <f t="shared" si="173"/>
        <v>48.968913333333326</v>
      </c>
      <c r="Q1050" s="240">
        <v>940.85673999999995</v>
      </c>
      <c r="R1050" s="99">
        <v>612.33397000000002</v>
      </c>
      <c r="S1050" s="99">
        <v>251.78720000000001</v>
      </c>
      <c r="T1050" s="99">
        <v>3.7117000000000001E-3</v>
      </c>
      <c r="U1050" s="99">
        <v>18.166</v>
      </c>
      <c r="V1050" s="99">
        <v>4.2038570000000002</v>
      </c>
      <c r="W1050" s="99">
        <v>54.362000000000002</v>
      </c>
      <c r="X1050" s="241">
        <f t="shared" si="169"/>
        <v>5.4671904408209002</v>
      </c>
      <c r="Y1050" s="241">
        <f t="shared" si="170"/>
        <v>2.8951193133899999</v>
      </c>
      <c r="Z1050" s="241">
        <f t="shared" si="171"/>
        <v>1.0313588284308999</v>
      </c>
      <c r="AA1050" s="241">
        <f t="shared" si="172"/>
        <v>1.540712299</v>
      </c>
      <c r="AB1050" s="258">
        <v>1.3571152</v>
      </c>
      <c r="AC1050" s="258">
        <v>1.6029525E-4</v>
      </c>
      <c r="AD1050" s="258">
        <v>1.0684826999999999</v>
      </c>
      <c r="AE1050" s="258">
        <v>2.4360574000000001E-4</v>
      </c>
      <c r="AF1050" s="258">
        <v>0.46118082999999999</v>
      </c>
      <c r="AG1050" s="258">
        <v>7.9366824000000006E-3</v>
      </c>
      <c r="AH1050" s="258">
        <v>0.88833393999999999</v>
      </c>
      <c r="AI1050" s="258">
        <v>3.1770347999999999E-3</v>
      </c>
      <c r="AJ1050" s="258">
        <v>5.9790707999999998E-3</v>
      </c>
      <c r="AK1050" s="258">
        <v>1.8184166E-3</v>
      </c>
      <c r="AL1050" s="258">
        <v>7.0479221999999997E-4</v>
      </c>
      <c r="AM1050" s="258">
        <v>2.2430109000000001E-6</v>
      </c>
      <c r="AN1050" s="258">
        <v>6.8732959999999996E-2</v>
      </c>
      <c r="AO1050" s="258">
        <v>2.4797183E-2</v>
      </c>
      <c r="AP1050" s="258">
        <v>3.7813187999999998E-2</v>
      </c>
      <c r="AQ1050" s="258">
        <v>7.3690989999999996E-3</v>
      </c>
      <c r="AR1050" s="258">
        <v>1.5333432</v>
      </c>
      <c r="AT1050" s="193"/>
      <c r="AU1050" s="193"/>
      <c r="AV1050" s="193"/>
      <c r="AW1050" s="193"/>
      <c r="AX1050" s="193"/>
      <c r="AY1050" s="193"/>
      <c r="AZ1050" s="193"/>
      <c r="BA1050" s="193"/>
      <c r="BB1050" s="193"/>
      <c r="BC1050" s="193"/>
      <c r="BD1050" s="193"/>
      <c r="BE1050" s="315"/>
      <c r="BF1050" s="315"/>
      <c r="BG1050" s="315"/>
      <c r="BH1050" s="315"/>
      <c r="BI1050" s="315"/>
      <c r="BJ1050" s="315"/>
      <c r="BK1050" s="315"/>
    </row>
    <row r="1051" spans="1:63" x14ac:dyDescent="0.25">
      <c r="A1051" s="9"/>
      <c r="B1051" s="185" t="s">
        <v>5770</v>
      </c>
      <c r="C1051" s="25" t="s">
        <v>5557</v>
      </c>
      <c r="D1051" s="193">
        <v>11.797247</v>
      </c>
      <c r="E1051" s="193">
        <v>6.2840379999999998</v>
      </c>
      <c r="F1051" s="193">
        <v>1.5117157999999999</v>
      </c>
      <c r="G1051" s="193">
        <v>0.42935790000000001</v>
      </c>
      <c r="H1051" s="193">
        <v>0.77191946</v>
      </c>
      <c r="I1051" s="193">
        <v>0.38711886000000001</v>
      </c>
      <c r="J1051" s="193">
        <v>0.14469804999999999</v>
      </c>
      <c r="K1051" s="193">
        <v>6.6161212E-3</v>
      </c>
      <c r="L1051" s="193">
        <v>2.2617824</v>
      </c>
      <c r="M1051" s="193">
        <v>0</v>
      </c>
      <c r="N1051" s="193">
        <v>0</v>
      </c>
      <c r="O1051" s="193">
        <v>0</v>
      </c>
      <c r="P1051" s="199">
        <f t="shared" si="173"/>
        <v>46.548429629629624</v>
      </c>
      <c r="Q1051" s="240">
        <v>905.53386</v>
      </c>
      <c r="R1051" s="99">
        <v>578.68218000000002</v>
      </c>
      <c r="S1051" s="99">
        <v>249.28399999999999</v>
      </c>
      <c r="T1051" s="99">
        <v>4.1468E-3</v>
      </c>
      <c r="U1051" s="99">
        <v>19.798999999999999</v>
      </c>
      <c r="V1051" s="99">
        <v>4.1665359999999998</v>
      </c>
      <c r="W1051" s="99">
        <v>53.597999999999999</v>
      </c>
      <c r="X1051" s="241">
        <f t="shared" si="169"/>
        <v>4.5639787800795002</v>
      </c>
      <c r="Y1051" s="241">
        <f t="shared" si="170"/>
        <v>2.1245169935300003</v>
      </c>
      <c r="Z1051" s="241">
        <f t="shared" si="171"/>
        <v>0.98660155594950005</v>
      </c>
      <c r="AA1051" s="241">
        <f t="shared" si="172"/>
        <v>1.4528602306</v>
      </c>
      <c r="AB1051" s="258">
        <v>1.2900273</v>
      </c>
      <c r="AC1051" s="258">
        <v>1.4876156000000001E-4</v>
      </c>
      <c r="AD1051" s="258">
        <v>0.45610715000000002</v>
      </c>
      <c r="AE1051" s="258">
        <v>2.1960457000000001E-4</v>
      </c>
      <c r="AF1051" s="258">
        <v>0.37012720999999998</v>
      </c>
      <c r="AG1051" s="258">
        <v>7.8869674000000001E-3</v>
      </c>
      <c r="AH1051" s="258">
        <v>0.84443290999999998</v>
      </c>
      <c r="AI1051" s="258">
        <v>2.4714809000000002E-3</v>
      </c>
      <c r="AJ1051" s="258">
        <v>3.7062083E-3</v>
      </c>
      <c r="AK1051" s="258">
        <v>1.4957868000000001E-3</v>
      </c>
      <c r="AL1051" s="258">
        <v>4.1916966999999998E-4</v>
      </c>
      <c r="AM1051" s="258">
        <v>1.2262795E-6</v>
      </c>
      <c r="AN1051" s="258">
        <v>7.8828087000000005E-2</v>
      </c>
      <c r="AO1051" s="258">
        <v>1.9358050000000002E-2</v>
      </c>
      <c r="AP1051" s="258">
        <v>3.5888637000000001E-2</v>
      </c>
      <c r="AQ1051" s="258">
        <v>3.7509306000000002E-3</v>
      </c>
      <c r="AR1051" s="258">
        <v>1.4491092999999999</v>
      </c>
      <c r="AT1051" s="193"/>
      <c r="AU1051" s="193"/>
      <c r="AV1051" s="193"/>
      <c r="AW1051" s="193"/>
      <c r="AX1051" s="193"/>
      <c r="AY1051" s="193"/>
      <c r="AZ1051" s="193"/>
      <c r="BA1051" s="193"/>
      <c r="BB1051" s="193"/>
      <c r="BC1051" s="193"/>
      <c r="BD1051" s="193"/>
      <c r="BE1051" s="315"/>
      <c r="BF1051" s="315"/>
      <c r="BG1051" s="315"/>
      <c r="BH1051" s="315"/>
      <c r="BI1051" s="315"/>
      <c r="BJ1051" s="315"/>
      <c r="BK1051" s="315"/>
    </row>
    <row r="1052" spans="1:63" x14ac:dyDescent="0.25">
      <c r="A1052" s="9"/>
      <c r="B1052" s="185" t="s">
        <v>5770</v>
      </c>
      <c r="C1052" s="25" t="s">
        <v>4456</v>
      </c>
      <c r="D1052" s="193">
        <v>22.005448000000001</v>
      </c>
      <c r="E1052" s="193">
        <v>6.3378610999999996</v>
      </c>
      <c r="F1052" s="193">
        <v>2.4975860999999999</v>
      </c>
      <c r="G1052" s="193">
        <v>0.95114268999999996</v>
      </c>
      <c r="H1052" s="193">
        <v>0.77516965000000004</v>
      </c>
      <c r="I1052" s="193">
        <v>0.61749832000000004</v>
      </c>
      <c r="J1052" s="193">
        <v>2.7017118999999998</v>
      </c>
      <c r="K1052" s="193">
        <v>2.1639575000000001E-2</v>
      </c>
      <c r="L1052" s="193">
        <v>8.1028391000000006</v>
      </c>
      <c r="M1052" s="193">
        <v>0</v>
      </c>
      <c r="N1052" s="193">
        <v>0</v>
      </c>
      <c r="O1052" s="193">
        <v>0</v>
      </c>
      <c r="P1052" s="199">
        <f t="shared" si="173"/>
        <v>46.947119259259253</v>
      </c>
      <c r="Q1052" s="240">
        <v>917.01224999999999</v>
      </c>
      <c r="R1052" s="99">
        <v>613.76146000000006</v>
      </c>
      <c r="S1052" s="99">
        <v>245.34719999999999</v>
      </c>
      <c r="T1052" s="99">
        <v>6.5780999999999999E-3</v>
      </c>
      <c r="U1052" s="99">
        <v>14.909000000000001</v>
      </c>
      <c r="V1052" s="99">
        <v>4.3310180000000003</v>
      </c>
      <c r="W1052" s="99">
        <v>38.656999999999996</v>
      </c>
      <c r="X1052" s="241">
        <f t="shared" si="169"/>
        <v>6.2257667613301999</v>
      </c>
      <c r="Y1052" s="241">
        <f t="shared" si="170"/>
        <v>3.6579512799400002</v>
      </c>
      <c r="Z1052" s="241">
        <f t="shared" si="171"/>
        <v>0.99050400739019984</v>
      </c>
      <c r="AA1052" s="241">
        <f t="shared" si="172"/>
        <v>1.577311474</v>
      </c>
      <c r="AB1052" s="258">
        <v>1.3011900000000001</v>
      </c>
      <c r="AC1052" s="258">
        <v>1.7076046999999999E-4</v>
      </c>
      <c r="AD1052" s="258">
        <v>1.7337982000000001</v>
      </c>
      <c r="AE1052" s="258">
        <v>2.7030347000000002E-4</v>
      </c>
      <c r="AF1052" s="258">
        <v>0.61486814999999995</v>
      </c>
      <c r="AG1052" s="258">
        <v>7.6538659999999996E-3</v>
      </c>
      <c r="AH1052" s="258">
        <v>0.85163500999999997</v>
      </c>
      <c r="AI1052" s="258">
        <v>4.1530407E-3</v>
      </c>
      <c r="AJ1052" s="258">
        <v>8.3656070000000006E-3</v>
      </c>
      <c r="AK1052" s="258">
        <v>2.2877036000000001E-3</v>
      </c>
      <c r="AL1052" s="258">
        <v>1.0213106999999999E-3</v>
      </c>
      <c r="AM1052" s="258">
        <v>3.3263902000000001E-6</v>
      </c>
      <c r="AN1052" s="258">
        <v>4.9448106999999998E-2</v>
      </c>
      <c r="AO1052" s="258">
        <v>3.0641991E-2</v>
      </c>
      <c r="AP1052" s="258">
        <v>4.2947910999999998E-2</v>
      </c>
      <c r="AQ1052" s="258">
        <v>4.0202474000000002E-2</v>
      </c>
      <c r="AR1052" s="258">
        <v>1.5371090000000001</v>
      </c>
      <c r="AT1052" s="193"/>
      <c r="AU1052" s="193"/>
      <c r="AV1052" s="193"/>
      <c r="AW1052" s="193"/>
      <c r="AX1052" s="193"/>
      <c r="AY1052" s="193"/>
      <c r="AZ1052" s="193"/>
      <c r="BA1052" s="193"/>
      <c r="BB1052" s="193"/>
      <c r="BC1052" s="193"/>
      <c r="BD1052" s="193"/>
      <c r="BE1052" s="315"/>
      <c r="BF1052" s="315"/>
      <c r="BG1052" s="315"/>
      <c r="BH1052" s="315"/>
      <c r="BI1052" s="315"/>
      <c r="BJ1052" s="315"/>
      <c r="BK1052" s="315"/>
    </row>
    <row r="1053" spans="1:63" x14ac:dyDescent="0.25">
      <c r="A1053" s="43"/>
      <c r="B1053" s="185" t="s">
        <v>5770</v>
      </c>
      <c r="C1053" s="25" t="s">
        <v>5457</v>
      </c>
      <c r="D1053" s="193">
        <v>97.996097000000006</v>
      </c>
      <c r="E1053" s="193">
        <v>7.7701883</v>
      </c>
      <c r="F1053" s="193">
        <v>63.515340999999999</v>
      </c>
      <c r="G1053" s="193">
        <v>1.1945242</v>
      </c>
      <c r="H1053" s="193">
        <v>0.76173325000000003</v>
      </c>
      <c r="I1053" s="193">
        <v>0.65618242999999998</v>
      </c>
      <c r="J1053" s="193">
        <v>5.1957084</v>
      </c>
      <c r="K1053" s="193">
        <v>5.1302023E-3</v>
      </c>
      <c r="L1053" s="193">
        <v>18.897289000000001</v>
      </c>
      <c r="M1053" s="193">
        <v>0</v>
      </c>
      <c r="N1053" s="193">
        <v>0</v>
      </c>
      <c r="O1053" s="193">
        <v>0</v>
      </c>
      <c r="P1053" s="199">
        <f t="shared" si="173"/>
        <v>57.556950370370366</v>
      </c>
      <c r="Q1053" s="240">
        <v>1100.8412000000001</v>
      </c>
      <c r="R1053" s="99">
        <v>730.55258000000003</v>
      </c>
      <c r="S1053" s="99">
        <v>299.53840000000002</v>
      </c>
      <c r="T1053" s="99">
        <v>4.4234000000000001E-3</v>
      </c>
      <c r="U1053" s="99">
        <v>17.625</v>
      </c>
      <c r="V1053" s="99">
        <v>5.4717729999999998</v>
      </c>
      <c r="W1053" s="99">
        <v>47.649000000000001</v>
      </c>
      <c r="X1053" s="241">
        <f t="shared" si="169"/>
        <v>15.954535332654899</v>
      </c>
      <c r="Y1053" s="241">
        <f t="shared" si="170"/>
        <v>12.782767338919999</v>
      </c>
      <c r="Z1053" s="241">
        <f t="shared" si="171"/>
        <v>1.3132331317348998</v>
      </c>
      <c r="AA1053" s="241">
        <f t="shared" si="172"/>
        <v>1.858534862</v>
      </c>
      <c r="AB1053" s="258">
        <v>1.5952827000000001</v>
      </c>
      <c r="AC1053" s="258">
        <v>2.2431451999999999E-4</v>
      </c>
      <c r="AD1053" s="258">
        <v>2.1627830000000001</v>
      </c>
      <c r="AE1053" s="258">
        <v>7.8567749999999999E-4</v>
      </c>
      <c r="AF1053" s="258">
        <v>9.0141413000000004</v>
      </c>
      <c r="AG1053" s="258">
        <v>9.5503468999999994E-3</v>
      </c>
      <c r="AH1053" s="258">
        <v>1.0441114</v>
      </c>
      <c r="AI1053" s="258">
        <v>0.11137303</v>
      </c>
      <c r="AJ1053" s="258">
        <v>1.0614669E-2</v>
      </c>
      <c r="AK1053" s="258">
        <v>3.1520304999999998E-3</v>
      </c>
      <c r="AL1053" s="258">
        <v>1.8653977E-3</v>
      </c>
      <c r="AM1053" s="258">
        <v>5.9045348999999999E-6</v>
      </c>
      <c r="AN1053" s="258">
        <v>5.6938120000000002E-2</v>
      </c>
      <c r="AO1053" s="258">
        <v>3.9311446E-2</v>
      </c>
      <c r="AP1053" s="258">
        <v>4.5861133999999998E-2</v>
      </c>
      <c r="AQ1053" s="258">
        <v>2.8679461999999999E-2</v>
      </c>
      <c r="AR1053" s="258">
        <v>1.8298554</v>
      </c>
      <c r="AT1053" s="193"/>
      <c r="AU1053" s="193"/>
      <c r="AV1053" s="193"/>
      <c r="AW1053" s="193"/>
      <c r="AX1053" s="193"/>
      <c r="AY1053" s="193"/>
      <c r="AZ1053" s="193"/>
      <c r="BA1053" s="193"/>
      <c r="BB1053" s="193"/>
      <c r="BC1053" s="193"/>
      <c r="BD1053" s="193"/>
      <c r="BE1053" s="315"/>
      <c r="BF1053" s="315"/>
      <c r="BG1053" s="315"/>
      <c r="BH1053" s="315"/>
      <c r="BI1053" s="315"/>
      <c r="BJ1053" s="315"/>
      <c r="BK1053" s="315"/>
    </row>
    <row r="1054" spans="1:63" x14ac:dyDescent="0.25">
      <c r="A1054" s="43"/>
      <c r="B1054" s="185" t="s">
        <v>5770</v>
      </c>
      <c r="C1054" s="25" t="s">
        <v>5458</v>
      </c>
      <c r="D1054" s="193">
        <v>132.84881999999999</v>
      </c>
      <c r="E1054" s="193">
        <v>25.527470000000001</v>
      </c>
      <c r="F1054" s="193">
        <v>10.545204999999999</v>
      </c>
      <c r="G1054" s="193">
        <v>1.7598784000000001</v>
      </c>
      <c r="H1054" s="193">
        <v>0.85246643</v>
      </c>
      <c r="I1054" s="193">
        <v>3.4528922</v>
      </c>
      <c r="J1054" s="193">
        <v>2.3008600000000001</v>
      </c>
      <c r="K1054" s="193">
        <v>1.2699719E-2</v>
      </c>
      <c r="L1054" s="193">
        <v>88.397345999999999</v>
      </c>
      <c r="M1054" s="193">
        <v>0</v>
      </c>
      <c r="N1054" s="193">
        <v>0</v>
      </c>
      <c r="O1054" s="193">
        <v>0</v>
      </c>
      <c r="P1054" s="199">
        <f t="shared" si="173"/>
        <v>189.09237037037036</v>
      </c>
      <c r="Q1054" s="240">
        <v>3252.1943999999999</v>
      </c>
      <c r="R1054" s="99">
        <v>2280.0922999999998</v>
      </c>
      <c r="S1054" s="99">
        <v>774.2</v>
      </c>
      <c r="T1054" s="99">
        <v>8.4752000000000004E-3</v>
      </c>
      <c r="U1054" s="99">
        <v>71.176000000000002</v>
      </c>
      <c r="V1054" s="99">
        <v>14.157629999999999</v>
      </c>
      <c r="W1054" s="99">
        <v>112.56</v>
      </c>
      <c r="X1054" s="241">
        <f t="shared" si="169"/>
        <v>23.228660336123397</v>
      </c>
      <c r="Y1054" s="241">
        <f t="shared" si="170"/>
        <v>11.614910551729999</v>
      </c>
      <c r="Z1054" s="241">
        <f t="shared" si="171"/>
        <v>5.8657480163934004</v>
      </c>
      <c r="AA1054" s="241">
        <f t="shared" si="172"/>
        <v>5.748001768</v>
      </c>
      <c r="AB1054" s="258">
        <v>5.2362190999999996</v>
      </c>
      <c r="AC1054" s="258">
        <v>4.9657039999999996E-3</v>
      </c>
      <c r="AD1054" s="258">
        <v>2.5635490000000001</v>
      </c>
      <c r="AE1054" s="258">
        <v>9.8763672999999997E-4</v>
      </c>
      <c r="AF1054" s="258">
        <v>3.7847460000000002</v>
      </c>
      <c r="AG1054" s="258">
        <v>2.4443111E-2</v>
      </c>
      <c r="AH1054" s="258">
        <v>3.4276715000000002</v>
      </c>
      <c r="AI1054" s="258">
        <v>1.6805766E-2</v>
      </c>
      <c r="AJ1054" s="258">
        <v>1.5474033999999999E-2</v>
      </c>
      <c r="AK1054" s="258">
        <v>5.9906407E-3</v>
      </c>
      <c r="AL1054" s="258">
        <v>1.6894182000000001E-3</v>
      </c>
      <c r="AM1054" s="258">
        <v>5.4874934000000002E-6</v>
      </c>
      <c r="AN1054" s="258">
        <v>0.25966177000000001</v>
      </c>
      <c r="AO1054" s="258">
        <v>1.5502475</v>
      </c>
      <c r="AP1054" s="258">
        <v>0.58820190000000006</v>
      </c>
      <c r="AQ1054" s="258">
        <v>4.3230367999999998E-2</v>
      </c>
      <c r="AR1054" s="258">
        <v>5.7047714000000003</v>
      </c>
      <c r="AT1054" s="193"/>
      <c r="AU1054" s="193"/>
      <c r="AV1054" s="193"/>
      <c r="AW1054" s="193"/>
      <c r="AX1054" s="193"/>
      <c r="AY1054" s="193"/>
      <c r="AZ1054" s="193"/>
      <c r="BA1054" s="193"/>
      <c r="BB1054" s="193"/>
      <c r="BC1054" s="193"/>
      <c r="BD1054" s="193"/>
      <c r="BE1054" s="315"/>
      <c r="BF1054" s="315"/>
      <c r="BG1054" s="315"/>
      <c r="BH1054" s="315"/>
      <c r="BI1054" s="315"/>
      <c r="BJ1054" s="315"/>
      <c r="BK1054" s="315"/>
    </row>
    <row r="1055" spans="1:63" x14ac:dyDescent="0.25">
      <c r="A1055" s="9"/>
      <c r="B1055" s="185" t="s">
        <v>5770</v>
      </c>
      <c r="C1055" s="25" t="s">
        <v>5459</v>
      </c>
      <c r="D1055" s="193">
        <v>56.40166</v>
      </c>
      <c r="E1055" s="193">
        <v>10.505929999999999</v>
      </c>
      <c r="F1055" s="193">
        <v>15.999945</v>
      </c>
      <c r="G1055" s="193">
        <v>1.0029214</v>
      </c>
      <c r="H1055" s="193">
        <v>0.78710559999999996</v>
      </c>
      <c r="I1055" s="193">
        <v>1.1161779000000001</v>
      </c>
      <c r="J1055" s="193">
        <v>2.3480934000000002</v>
      </c>
      <c r="K1055" s="193">
        <v>1.0974576999999999E-2</v>
      </c>
      <c r="L1055" s="193">
        <v>24.630512</v>
      </c>
      <c r="M1055" s="193">
        <v>0</v>
      </c>
      <c r="N1055" s="193">
        <v>0</v>
      </c>
      <c r="O1055" s="193">
        <v>0</v>
      </c>
      <c r="P1055" s="199">
        <f t="shared" si="173"/>
        <v>77.82170370370369</v>
      </c>
      <c r="Q1055" s="240">
        <v>1423.2838999999999</v>
      </c>
      <c r="R1055" s="99">
        <v>963.08336999999995</v>
      </c>
      <c r="S1055" s="99">
        <v>364.02800000000002</v>
      </c>
      <c r="T1055" s="99">
        <v>5.4669999999999996E-3</v>
      </c>
      <c r="U1055" s="99">
        <v>28.335000000000001</v>
      </c>
      <c r="V1055" s="99">
        <v>6.4661030000000004</v>
      </c>
      <c r="W1055" s="99">
        <v>61.366</v>
      </c>
      <c r="X1055" s="241">
        <f t="shared" si="169"/>
        <v>11.087882802310499</v>
      </c>
      <c r="Y1055" s="241">
        <f t="shared" si="170"/>
        <v>6.61491610721</v>
      </c>
      <c r="Z1055" s="241">
        <f t="shared" si="171"/>
        <v>2.0374859441004998</v>
      </c>
      <c r="AA1055" s="241">
        <f t="shared" si="172"/>
        <v>2.4354807510000001</v>
      </c>
      <c r="AB1055" s="258">
        <v>2.1559377999999998</v>
      </c>
      <c r="AC1055" s="258">
        <v>1.1339892E-3</v>
      </c>
      <c r="AD1055" s="258">
        <v>1.5968768</v>
      </c>
      <c r="AE1055" s="258">
        <v>5.0135901000000001E-4</v>
      </c>
      <c r="AF1055" s="258">
        <v>2.8489721000000001</v>
      </c>
      <c r="AG1055" s="258">
        <v>1.1494058999999999E-2</v>
      </c>
      <c r="AH1055" s="258">
        <v>1.4112179</v>
      </c>
      <c r="AI1055" s="258">
        <v>2.7595560000000002E-2</v>
      </c>
      <c r="AJ1055" s="258">
        <v>8.8279314000000008E-3</v>
      </c>
      <c r="AK1055" s="258">
        <v>2.9489134999999998E-3</v>
      </c>
      <c r="AL1055" s="258">
        <v>1.1400017000000001E-3</v>
      </c>
      <c r="AM1055" s="258">
        <v>3.6375005E-6</v>
      </c>
      <c r="AN1055" s="258">
        <v>0.10272245000000001</v>
      </c>
      <c r="AO1055" s="258">
        <v>0.33287682000000002</v>
      </c>
      <c r="AP1055" s="258">
        <v>0.15015273000000001</v>
      </c>
      <c r="AQ1055" s="258">
        <v>2.4645950999999999E-2</v>
      </c>
      <c r="AR1055" s="258">
        <v>2.4108347999999999</v>
      </c>
      <c r="AT1055" s="193"/>
      <c r="AU1055" s="193"/>
      <c r="AV1055" s="193"/>
      <c r="AW1055" s="193"/>
      <c r="AX1055" s="193"/>
      <c r="AY1055" s="193"/>
      <c r="AZ1055" s="193"/>
      <c r="BA1055" s="193"/>
      <c r="BB1055" s="193"/>
      <c r="BC1055" s="193"/>
      <c r="BD1055" s="193"/>
      <c r="BE1055" s="315"/>
      <c r="BF1055" s="315"/>
      <c r="BG1055" s="315"/>
      <c r="BH1055" s="315"/>
      <c r="BI1055" s="315"/>
      <c r="BJ1055" s="315"/>
      <c r="BK1055" s="315"/>
    </row>
    <row r="1056" spans="1:63" x14ac:dyDescent="0.25">
      <c r="A1056" s="43"/>
      <c r="B1056" s="185" t="s">
        <v>5770</v>
      </c>
      <c r="C1056" s="25" t="s">
        <v>5460</v>
      </c>
      <c r="D1056" s="193">
        <v>10.196482</v>
      </c>
      <c r="E1056" s="193">
        <v>1.1098555999999999</v>
      </c>
      <c r="F1056" s="193">
        <v>0.24670407</v>
      </c>
      <c r="G1056" s="193">
        <v>4.6884513000000003E-2</v>
      </c>
      <c r="H1056" s="193">
        <v>1.0347465E-2</v>
      </c>
      <c r="I1056" s="193">
        <v>6.8613583000000006E-2</v>
      </c>
      <c r="J1056" s="193">
        <v>0.12606727000000001</v>
      </c>
      <c r="K1056" s="193">
        <v>1.7164375000000001E-3</v>
      </c>
      <c r="L1056" s="193">
        <v>8.5862929000000001</v>
      </c>
      <c r="M1056" s="193">
        <v>0</v>
      </c>
      <c r="N1056" s="193">
        <v>0</v>
      </c>
      <c r="O1056" s="193">
        <v>0</v>
      </c>
      <c r="P1056" s="199">
        <f t="shared" si="173"/>
        <v>8.2211525925925919</v>
      </c>
      <c r="Q1056" s="240">
        <v>133.15305000000001</v>
      </c>
      <c r="R1056" s="99">
        <v>93.209834000000001</v>
      </c>
      <c r="S1056" s="99">
        <v>25.109279999999998</v>
      </c>
      <c r="T1056" s="99">
        <v>2.7764E-4</v>
      </c>
      <c r="U1056" s="99">
        <v>0.93869999999999998</v>
      </c>
      <c r="V1056" s="99">
        <v>0.28195579999999998</v>
      </c>
      <c r="W1056" s="99">
        <v>13.613</v>
      </c>
      <c r="X1056" s="241">
        <f t="shared" si="169"/>
        <v>0.76097943770075993</v>
      </c>
      <c r="Y1056" s="241">
        <f t="shared" si="170"/>
        <v>0.34525823353799995</v>
      </c>
      <c r="Z1056" s="241">
        <f t="shared" si="171"/>
        <v>0.16057549216276007</v>
      </c>
      <c r="AA1056" s="241">
        <f t="shared" si="172"/>
        <v>0.25514571199999997</v>
      </c>
      <c r="AB1056" s="258">
        <v>0.22780096999999999</v>
      </c>
      <c r="AC1056" s="258">
        <v>3.0636412000000003E-5</v>
      </c>
      <c r="AD1056" s="258">
        <v>4.9731210999999997E-2</v>
      </c>
      <c r="AE1056" s="258">
        <v>1.5289076E-5</v>
      </c>
      <c r="AF1056" s="258">
        <v>6.6885642999999995E-2</v>
      </c>
      <c r="AG1056" s="258">
        <v>7.9448405000000005E-4</v>
      </c>
      <c r="AH1056" s="258">
        <v>0.14914699000000001</v>
      </c>
      <c r="AI1056" s="258">
        <v>4.0173162999999998E-4</v>
      </c>
      <c r="AJ1056" s="258">
        <v>3.9884828000000001E-4</v>
      </c>
      <c r="AK1056" s="258">
        <v>2.3821897E-4</v>
      </c>
      <c r="AL1056" s="258">
        <v>5.7382332000000002E-5</v>
      </c>
      <c r="AM1056" s="258">
        <v>1.6415076E-7</v>
      </c>
      <c r="AN1056" s="258">
        <v>3.0045956999999999E-3</v>
      </c>
      <c r="AO1056" s="258">
        <v>2.9159225999999998E-3</v>
      </c>
      <c r="AP1056" s="258">
        <v>4.4116384999999996E-3</v>
      </c>
      <c r="AQ1056" s="258">
        <v>2.1733631999999999E-2</v>
      </c>
      <c r="AR1056" s="258">
        <v>0.23341207999999999</v>
      </c>
      <c r="AT1056" s="193"/>
      <c r="AU1056" s="193"/>
      <c r="AV1056" s="193"/>
      <c r="AW1056" s="193"/>
      <c r="AX1056" s="193"/>
      <c r="AY1056" s="193"/>
      <c r="AZ1056" s="193"/>
      <c r="BA1056" s="193"/>
      <c r="BB1056" s="193"/>
      <c r="BC1056" s="193"/>
      <c r="BD1056" s="193"/>
      <c r="BE1056" s="315"/>
      <c r="BF1056" s="315"/>
      <c r="BG1056" s="315"/>
      <c r="BH1056" s="315"/>
      <c r="BI1056" s="315"/>
      <c r="BJ1056" s="315"/>
      <c r="BK1056" s="315"/>
    </row>
    <row r="1057" spans="1:63" x14ac:dyDescent="0.25">
      <c r="A1057" s="43"/>
      <c r="B1057" s="185" t="s">
        <v>1264</v>
      </c>
      <c r="C1057" s="25" t="s">
        <v>5461</v>
      </c>
      <c r="D1057" s="193">
        <v>7.0347208999999999</v>
      </c>
      <c r="E1057" s="193">
        <v>2.3142412000000001</v>
      </c>
      <c r="F1057" s="193">
        <v>0.85044231999999997</v>
      </c>
      <c r="G1057" s="193">
        <v>0.57512319000000001</v>
      </c>
      <c r="H1057" s="193">
        <v>2.8461044000000001E-2</v>
      </c>
      <c r="I1057" s="193">
        <v>0.17478877000000001</v>
      </c>
      <c r="J1057" s="193">
        <v>1.1397988999999999</v>
      </c>
      <c r="K1057" s="193">
        <v>3.086063E-3</v>
      </c>
      <c r="L1057" s="193">
        <v>1.9487794000000001</v>
      </c>
      <c r="M1057" s="193">
        <v>0</v>
      </c>
      <c r="N1057" s="193">
        <v>0</v>
      </c>
      <c r="O1057" s="193">
        <v>0</v>
      </c>
      <c r="P1057" s="199">
        <f t="shared" si="173"/>
        <v>17.142527407407407</v>
      </c>
      <c r="Q1057" s="240">
        <v>304.83614</v>
      </c>
      <c r="R1057" s="99">
        <v>210.19219000000001</v>
      </c>
      <c r="S1057" s="99">
        <v>77.168000000000006</v>
      </c>
      <c r="T1057" s="99">
        <v>5.3050999999999999E-4</v>
      </c>
      <c r="U1057" s="99">
        <v>4.4438000000000004</v>
      </c>
      <c r="V1057" s="99">
        <v>1.3626240000000001</v>
      </c>
      <c r="W1057" s="99">
        <v>11.669</v>
      </c>
      <c r="X1057" s="241">
        <f t="shared" si="169"/>
        <v>2.5994663280901005</v>
      </c>
      <c r="Y1057" s="241">
        <f t="shared" si="170"/>
        <v>1.7077349989590003</v>
      </c>
      <c r="Z1057" s="241">
        <f t="shared" si="171"/>
        <v>0.35665161323110006</v>
      </c>
      <c r="AA1057" s="241">
        <f t="shared" si="172"/>
        <v>0.53507971590000003</v>
      </c>
      <c r="AB1057" s="258">
        <v>0.47511756999999999</v>
      </c>
      <c r="AC1057" s="258">
        <v>8.6304805999999997E-5</v>
      </c>
      <c r="AD1057" s="258">
        <v>1.0381860000000001</v>
      </c>
      <c r="AE1057" s="258">
        <v>5.0744052999999999E-5</v>
      </c>
      <c r="AF1057" s="258">
        <v>0.19188116999999999</v>
      </c>
      <c r="AG1057" s="258">
        <v>2.4132100999999999E-3</v>
      </c>
      <c r="AH1057" s="258">
        <v>0.31096209000000002</v>
      </c>
      <c r="AI1057" s="258">
        <v>1.4117013999999999E-3</v>
      </c>
      <c r="AJ1057" s="258">
        <v>4.9505186999999999E-3</v>
      </c>
      <c r="AK1057" s="258">
        <v>1.2675579E-3</v>
      </c>
      <c r="AL1057" s="258">
        <v>5.8625628999999999E-4</v>
      </c>
      <c r="AM1057" s="258">
        <v>1.7931411E-6</v>
      </c>
      <c r="AN1057" s="258">
        <v>1.1801066000000001E-2</v>
      </c>
      <c r="AO1057" s="258">
        <v>1.7660188E-2</v>
      </c>
      <c r="AP1057" s="258">
        <v>8.0104418000000004E-3</v>
      </c>
      <c r="AQ1057" s="258">
        <v>8.8934358999999998E-3</v>
      </c>
      <c r="AR1057" s="258">
        <v>0.52618628000000001</v>
      </c>
      <c r="AT1057" s="193"/>
      <c r="AU1057" s="193"/>
      <c r="AV1057" s="193"/>
      <c r="AW1057" s="193"/>
      <c r="AX1057" s="193"/>
      <c r="AY1057" s="193"/>
      <c r="AZ1057" s="193"/>
      <c r="BA1057" s="193"/>
      <c r="BB1057" s="193"/>
      <c r="BC1057" s="193"/>
      <c r="BD1057" s="193"/>
      <c r="BE1057" s="315"/>
      <c r="BF1057" s="315"/>
      <c r="BG1057" s="315"/>
      <c r="BH1057" s="315"/>
      <c r="BI1057" s="315"/>
      <c r="BJ1057" s="315"/>
      <c r="BK1057" s="315"/>
    </row>
    <row r="1058" spans="1:63" x14ac:dyDescent="0.25">
      <c r="A1058" s="43"/>
      <c r="B1058" s="185" t="s">
        <v>1264</v>
      </c>
      <c r="C1058" s="5" t="s">
        <v>5462</v>
      </c>
      <c r="D1058" s="172">
        <v>1.9875213</v>
      </c>
      <c r="E1058" s="172">
        <v>0.69363951999999995</v>
      </c>
      <c r="F1058" s="172">
        <v>0.25073454000000001</v>
      </c>
      <c r="G1058" s="172">
        <v>0.15692068000000001</v>
      </c>
      <c r="H1058" s="172">
        <v>7.5134781999999997E-3</v>
      </c>
      <c r="I1058" s="172">
        <v>5.3957844999999997E-2</v>
      </c>
      <c r="J1058" s="172">
        <v>0.28660887000000002</v>
      </c>
      <c r="K1058" s="172">
        <v>8.4443694999999995E-4</v>
      </c>
      <c r="L1058" s="172">
        <v>0.53730188000000001</v>
      </c>
      <c r="M1058" s="172">
        <v>0</v>
      </c>
      <c r="N1058" s="172">
        <v>0</v>
      </c>
      <c r="O1058" s="172">
        <v>0</v>
      </c>
      <c r="P1058" s="199">
        <f t="shared" si="173"/>
        <v>5.1380705185185178</v>
      </c>
      <c r="Q1058" s="233">
        <v>94.005550999999997</v>
      </c>
      <c r="R1058" s="96">
        <v>63.015559000000003</v>
      </c>
      <c r="S1058" s="96">
        <v>25.043199999999999</v>
      </c>
      <c r="T1058" s="96">
        <v>1.9561000000000001E-4</v>
      </c>
      <c r="U1058" s="96">
        <v>1.7488999999999999</v>
      </c>
      <c r="V1058" s="96">
        <v>0.44529609999999997</v>
      </c>
      <c r="W1058" s="96">
        <v>3.7524000000000002</v>
      </c>
      <c r="X1058" s="241">
        <f t="shared" si="169"/>
        <v>0.75014133824308993</v>
      </c>
      <c r="Y1058" s="241">
        <f t="shared" si="170"/>
        <v>0.48088298123699996</v>
      </c>
      <c r="Z1058" s="241">
        <f t="shared" si="171"/>
        <v>0.10908529690609001</v>
      </c>
      <c r="AA1058" s="241">
        <f t="shared" si="172"/>
        <v>0.16017306010000001</v>
      </c>
      <c r="AB1058" s="241">
        <v>0.14240574</v>
      </c>
      <c r="AC1058" s="241">
        <v>2.3728995999999998E-5</v>
      </c>
      <c r="AD1058" s="241">
        <v>0.28059403999999999</v>
      </c>
      <c r="AE1058" s="241">
        <v>1.4497441E-5</v>
      </c>
      <c r="AF1058" s="241">
        <v>5.7058989999999997E-2</v>
      </c>
      <c r="AG1058" s="241">
        <v>7.8598480000000004E-4</v>
      </c>
      <c r="AH1058" s="241">
        <v>9.3204429000000005E-2</v>
      </c>
      <c r="AI1058" s="241">
        <v>4.1630486000000002E-4</v>
      </c>
      <c r="AJ1058" s="241">
        <v>1.3560483E-3</v>
      </c>
      <c r="AK1058" s="241">
        <v>3.5332903999999999E-4</v>
      </c>
      <c r="AL1058" s="241">
        <v>1.5974868E-4</v>
      </c>
      <c r="AM1058" s="241">
        <v>4.9212609E-7</v>
      </c>
      <c r="AN1058" s="241">
        <v>5.8418905000000004E-3</v>
      </c>
      <c r="AO1058" s="241">
        <v>4.9605557999999996E-3</v>
      </c>
      <c r="AP1058" s="241">
        <v>2.7924985999999998E-3</v>
      </c>
      <c r="AQ1058" s="241">
        <v>2.4107900999999999E-3</v>
      </c>
      <c r="AR1058" s="241">
        <v>0.15776227000000001</v>
      </c>
      <c r="AT1058" s="193"/>
      <c r="AU1058" s="193"/>
      <c r="AV1058" s="193"/>
      <c r="AW1058" s="193"/>
      <c r="AX1058" s="193"/>
      <c r="AY1058" s="193"/>
      <c r="AZ1058" s="193"/>
      <c r="BA1058" s="193"/>
      <c r="BB1058" s="193"/>
      <c r="BC1058" s="193"/>
      <c r="BD1058" s="193"/>
      <c r="BE1058" s="315"/>
      <c r="BF1058" s="315"/>
      <c r="BG1058" s="315"/>
      <c r="BH1058" s="315"/>
      <c r="BI1058" s="315"/>
      <c r="BJ1058" s="315"/>
      <c r="BK1058" s="315"/>
    </row>
    <row r="1059" spans="1:63" x14ac:dyDescent="0.25">
      <c r="A1059" s="43"/>
      <c r="B1059" s="185" t="s">
        <v>5770</v>
      </c>
      <c r="C1059" s="25" t="s">
        <v>5463</v>
      </c>
      <c r="D1059" s="193">
        <v>4.4087591000000002</v>
      </c>
      <c r="E1059" s="193">
        <v>1.1702082</v>
      </c>
      <c r="F1059" s="193">
        <v>0.60229264999999998</v>
      </c>
      <c r="G1059" s="193">
        <v>0.28201653999999998</v>
      </c>
      <c r="H1059" s="193">
        <v>4.8929124999999999E-3</v>
      </c>
      <c r="I1059" s="193">
        <v>0.31263336000000003</v>
      </c>
      <c r="J1059" s="193">
        <v>7.7520648999999997E-2</v>
      </c>
      <c r="K1059" s="193">
        <v>1.2733134E-3</v>
      </c>
      <c r="L1059" s="193">
        <v>1.9579214</v>
      </c>
      <c r="M1059" s="193">
        <v>0</v>
      </c>
      <c r="N1059" s="193">
        <v>0</v>
      </c>
      <c r="O1059" s="193">
        <v>0</v>
      </c>
      <c r="P1059" s="199">
        <f t="shared" si="173"/>
        <v>8.6682088888888877</v>
      </c>
      <c r="Q1059" s="240">
        <v>164.45509000000001</v>
      </c>
      <c r="R1059" s="99">
        <v>112.16370000000001</v>
      </c>
      <c r="S1059" s="99">
        <v>38.081679999999999</v>
      </c>
      <c r="T1059" s="99">
        <v>3.9397E-4</v>
      </c>
      <c r="U1059" s="99">
        <v>5.0583999999999998</v>
      </c>
      <c r="V1059" s="99">
        <v>0.62421890000000002</v>
      </c>
      <c r="W1059" s="99">
        <v>8.5266999999999999</v>
      </c>
      <c r="X1059" s="241">
        <f t="shared" si="169"/>
        <v>1.5426447117946998</v>
      </c>
      <c r="Y1059" s="241">
        <f t="shared" si="170"/>
        <v>1.043511432236</v>
      </c>
      <c r="Z1059" s="241">
        <f t="shared" si="171"/>
        <v>0.20088840555870002</v>
      </c>
      <c r="AA1059" s="241">
        <f t="shared" si="172"/>
        <v>0.29824487399999999</v>
      </c>
      <c r="AB1059" s="258">
        <v>0.24026813999999999</v>
      </c>
      <c r="AC1059" s="258">
        <v>1.9823478000000001E-5</v>
      </c>
      <c r="AD1059" s="258">
        <v>0.59578178999999998</v>
      </c>
      <c r="AE1059" s="258">
        <v>3.2599058000000003E-5</v>
      </c>
      <c r="AF1059" s="258">
        <v>0.20630092999999999</v>
      </c>
      <c r="AG1059" s="258">
        <v>1.1081496999999999E-3</v>
      </c>
      <c r="AH1059" s="258">
        <v>0.15725230000000001</v>
      </c>
      <c r="AI1059" s="258">
        <v>1.0114017999999999E-3</v>
      </c>
      <c r="AJ1059" s="258">
        <v>2.5489356000000002E-3</v>
      </c>
      <c r="AK1059" s="258">
        <v>6.3706953000000003E-4</v>
      </c>
      <c r="AL1059" s="258">
        <v>3.2936576999999999E-4</v>
      </c>
      <c r="AM1059" s="258">
        <v>1.0966586999999999E-6</v>
      </c>
      <c r="AN1059" s="258">
        <v>2.4345085999999998E-2</v>
      </c>
      <c r="AO1059" s="258">
        <v>7.3596948000000002E-3</v>
      </c>
      <c r="AP1059" s="258">
        <v>7.4034553999999999E-3</v>
      </c>
      <c r="AQ1059" s="258">
        <v>1.7267313999999999E-2</v>
      </c>
      <c r="AR1059" s="258">
        <v>0.28097756000000002</v>
      </c>
      <c r="AT1059" s="193"/>
      <c r="AU1059" s="193"/>
      <c r="AV1059" s="193"/>
      <c r="AW1059" s="193"/>
      <c r="AX1059" s="193"/>
      <c r="AY1059" s="193"/>
      <c r="AZ1059" s="193"/>
      <c r="BA1059" s="193"/>
      <c r="BB1059" s="193"/>
      <c r="BC1059" s="193"/>
      <c r="BD1059" s="193"/>
      <c r="BE1059" s="315"/>
      <c r="BF1059" s="315"/>
      <c r="BG1059" s="315"/>
      <c r="BH1059" s="315"/>
      <c r="BI1059" s="315"/>
      <c r="BJ1059" s="315"/>
      <c r="BK1059" s="315"/>
    </row>
    <row r="1060" spans="1:63" x14ac:dyDescent="0.25">
      <c r="A1060" s="9"/>
      <c r="B1060" s="185" t="s">
        <v>5770</v>
      </c>
      <c r="C1060" s="5" t="s">
        <v>5464</v>
      </c>
      <c r="D1060" s="172">
        <v>2.3568682000000001</v>
      </c>
      <c r="E1060" s="172">
        <v>0.91682465999999996</v>
      </c>
      <c r="F1060" s="172">
        <v>0.29719742999999998</v>
      </c>
      <c r="G1060" s="172">
        <v>0.10693428000000001</v>
      </c>
      <c r="H1060" s="172">
        <v>8.2783879999999994E-3</v>
      </c>
      <c r="I1060" s="172">
        <v>0.11626644</v>
      </c>
      <c r="J1060" s="172">
        <v>5.8623915999999998E-2</v>
      </c>
      <c r="K1060" s="172">
        <v>1.7935188000000001E-3</v>
      </c>
      <c r="L1060" s="172">
        <v>0.85094957000000004</v>
      </c>
      <c r="M1060" s="172">
        <v>0</v>
      </c>
      <c r="N1060" s="172">
        <v>0</v>
      </c>
      <c r="O1060" s="172">
        <v>0</v>
      </c>
      <c r="P1060" s="199">
        <f t="shared" si="173"/>
        <v>6.7912937777777769</v>
      </c>
      <c r="Q1060" s="233">
        <v>138.58690999999999</v>
      </c>
      <c r="R1060" s="96">
        <v>92.080478999999997</v>
      </c>
      <c r="S1060" s="96">
        <v>34.805120000000002</v>
      </c>
      <c r="T1060" s="96">
        <v>3.3704999999999998E-4</v>
      </c>
      <c r="U1060" s="96">
        <v>4.9303999999999997</v>
      </c>
      <c r="V1060" s="96">
        <v>0.60907560000000005</v>
      </c>
      <c r="W1060" s="96">
        <v>6.1615000000000002</v>
      </c>
      <c r="X1060" s="241">
        <f t="shared" si="169"/>
        <v>0.85835410853629002</v>
      </c>
      <c r="Y1060" s="241">
        <f t="shared" si="170"/>
        <v>0.46300108001500007</v>
      </c>
      <c r="Z1060" s="241">
        <f t="shared" si="171"/>
        <v>0.16075348032129</v>
      </c>
      <c r="AA1060" s="241">
        <f t="shared" si="172"/>
        <v>0.23459954820000001</v>
      </c>
      <c r="AB1060" s="241">
        <v>0.18823159</v>
      </c>
      <c r="AC1060" s="241">
        <v>1.7922492000000001E-5</v>
      </c>
      <c r="AD1060" s="241">
        <v>0.18170115000000001</v>
      </c>
      <c r="AE1060" s="241">
        <v>1.7380923000000001E-5</v>
      </c>
      <c r="AF1060" s="241">
        <v>9.1953251999999999E-2</v>
      </c>
      <c r="AG1060" s="241">
        <v>1.0797846000000001E-3</v>
      </c>
      <c r="AH1060" s="241">
        <v>0.12319968000000001</v>
      </c>
      <c r="AI1060" s="241">
        <v>4.9198681000000005E-4</v>
      </c>
      <c r="AJ1060" s="241">
        <v>9.5602287000000005E-4</v>
      </c>
      <c r="AK1060" s="241">
        <v>3.0787977000000001E-4</v>
      </c>
      <c r="AL1060" s="241">
        <v>1.2377026999999999E-4</v>
      </c>
      <c r="AM1060" s="241">
        <v>4.0160129000000002E-7</v>
      </c>
      <c r="AN1060" s="241">
        <v>2.4047774000000001E-2</v>
      </c>
      <c r="AO1060" s="241">
        <v>5.2778505000000003E-3</v>
      </c>
      <c r="AP1060" s="241">
        <v>6.3481144999999999E-3</v>
      </c>
      <c r="AQ1060" s="241">
        <v>4.0268081999999998E-3</v>
      </c>
      <c r="AR1060" s="241">
        <v>0.23057274</v>
      </c>
      <c r="AT1060" s="193"/>
      <c r="AU1060" s="193"/>
      <c r="AV1060" s="193"/>
      <c r="AW1060" s="193"/>
      <c r="AX1060" s="193"/>
      <c r="AY1060" s="193"/>
      <c r="AZ1060" s="193"/>
      <c r="BA1060" s="193"/>
      <c r="BB1060" s="193"/>
      <c r="BC1060" s="193"/>
      <c r="BD1060" s="193"/>
      <c r="BE1060" s="315"/>
      <c r="BF1060" s="315"/>
      <c r="BG1060" s="315"/>
      <c r="BH1060" s="315"/>
      <c r="BI1060" s="315"/>
      <c r="BJ1060" s="315"/>
      <c r="BK1060" s="315"/>
    </row>
    <row r="1061" spans="1:63" x14ac:dyDescent="0.25">
      <c r="A1061" s="43"/>
      <c r="B1061" s="185" t="s">
        <v>5770</v>
      </c>
      <c r="C1061" s="5" t="s">
        <v>5465</v>
      </c>
      <c r="D1061" s="172">
        <v>46.372329000000001</v>
      </c>
      <c r="E1061" s="172">
        <v>5.2402356000000001</v>
      </c>
      <c r="F1061" s="172">
        <v>2.6066677</v>
      </c>
      <c r="G1061" s="172">
        <v>5.5857219999999996</v>
      </c>
      <c r="H1061" s="172">
        <v>2.9622590000000001E-2</v>
      </c>
      <c r="I1061" s="172">
        <v>0.60422264999999997</v>
      </c>
      <c r="J1061" s="172">
        <v>14.531585</v>
      </c>
      <c r="K1061" s="172">
        <v>4.8508474999999999E-3</v>
      </c>
      <c r="L1061" s="172">
        <v>17.769421999999999</v>
      </c>
      <c r="M1061" s="172">
        <v>0</v>
      </c>
      <c r="N1061" s="172">
        <v>0</v>
      </c>
      <c r="O1061" s="172">
        <v>0</v>
      </c>
      <c r="P1061" s="199">
        <f t="shared" si="173"/>
        <v>38.816559999999996</v>
      </c>
      <c r="Q1061" s="233">
        <v>666.09685999999999</v>
      </c>
      <c r="R1061" s="96">
        <v>531.64382000000001</v>
      </c>
      <c r="S1061" s="96">
        <v>90.249600000000001</v>
      </c>
      <c r="T1061" s="96">
        <v>7.6776999999999998E-4</v>
      </c>
      <c r="U1061" s="96">
        <v>15.393000000000001</v>
      </c>
      <c r="V1061" s="96">
        <v>1.2626649999999999</v>
      </c>
      <c r="W1061" s="96">
        <v>27.547000000000001</v>
      </c>
      <c r="X1061" s="241">
        <f t="shared" si="169"/>
        <v>15.835024534989</v>
      </c>
      <c r="Y1061" s="241">
        <f t="shared" si="170"/>
        <v>13.43522408938</v>
      </c>
      <c r="Z1061" s="241">
        <f t="shared" si="171"/>
        <v>1.015888343609</v>
      </c>
      <c r="AA1061" s="241">
        <f t="shared" si="172"/>
        <v>1.383912102</v>
      </c>
      <c r="AB1061" s="241">
        <v>1.0757718000000001</v>
      </c>
      <c r="AC1061" s="241">
        <v>1.4758092E-4</v>
      </c>
      <c r="AD1061" s="241">
        <v>11.757322</v>
      </c>
      <c r="AE1061" s="241">
        <v>2.4263995999999999E-4</v>
      </c>
      <c r="AF1061" s="241">
        <v>0.59931237000000004</v>
      </c>
      <c r="AG1061" s="241">
        <v>2.4276985E-3</v>
      </c>
      <c r="AH1061" s="241">
        <v>0.70407397999999999</v>
      </c>
      <c r="AI1061" s="241">
        <v>4.2157779000000003E-3</v>
      </c>
      <c r="AJ1061" s="241">
        <v>5.0934022000000002E-2</v>
      </c>
      <c r="AK1061" s="241">
        <v>2.7843506999999999E-3</v>
      </c>
      <c r="AL1061" s="241">
        <v>6.1749684000000004E-3</v>
      </c>
      <c r="AM1061" s="241">
        <v>1.7981608999999999E-5</v>
      </c>
      <c r="AN1061" s="241">
        <v>3.6492182999999997E-2</v>
      </c>
      <c r="AO1061" s="241">
        <v>0.15357878</v>
      </c>
      <c r="AP1061" s="241">
        <v>5.7616300000000002E-2</v>
      </c>
      <c r="AQ1061" s="241">
        <v>5.5484501999999998E-2</v>
      </c>
      <c r="AR1061" s="241">
        <v>1.3284275999999999</v>
      </c>
      <c r="AT1061" s="193"/>
      <c r="AU1061" s="193"/>
      <c r="AV1061" s="193"/>
      <c r="AW1061" s="193"/>
      <c r="AX1061" s="193"/>
      <c r="AY1061" s="193"/>
      <c r="AZ1061" s="193"/>
      <c r="BA1061" s="193"/>
      <c r="BB1061" s="193"/>
      <c r="BC1061" s="193"/>
      <c r="BD1061" s="193"/>
      <c r="BE1061" s="315"/>
      <c r="BF1061" s="315"/>
      <c r="BG1061" s="315"/>
      <c r="BH1061" s="315"/>
      <c r="BI1061" s="315"/>
      <c r="BJ1061" s="315"/>
      <c r="BK1061" s="315"/>
    </row>
    <row r="1062" spans="1:63" x14ac:dyDescent="0.25">
      <c r="A1062" s="9"/>
      <c r="B1062" s="185" t="s">
        <v>5770</v>
      </c>
      <c r="C1062" s="5" t="s">
        <v>5466</v>
      </c>
      <c r="D1062" s="172">
        <v>48.869957999999997</v>
      </c>
      <c r="E1062" s="172">
        <v>31.008561</v>
      </c>
      <c r="F1062" s="172">
        <v>8.5127044000000005</v>
      </c>
      <c r="G1062" s="172">
        <v>3.1178227999999999</v>
      </c>
      <c r="H1062" s="172">
        <v>0.13921291</v>
      </c>
      <c r="I1062" s="172">
        <v>1.8316667</v>
      </c>
      <c r="J1062" s="172">
        <v>0.42210519000000002</v>
      </c>
      <c r="K1062" s="172">
        <v>1.1052395E-2</v>
      </c>
      <c r="L1062" s="172">
        <v>3.8268323999999998</v>
      </c>
      <c r="M1062" s="172">
        <v>0</v>
      </c>
      <c r="N1062" s="172">
        <v>0</v>
      </c>
      <c r="O1062" s="172">
        <v>0</v>
      </c>
      <c r="P1062" s="199">
        <f t="shared" si="173"/>
        <v>229.69304444444444</v>
      </c>
      <c r="Q1062" s="233">
        <v>4651.9376000000002</v>
      </c>
      <c r="R1062" s="96">
        <v>2998.3373999999999</v>
      </c>
      <c r="S1062" s="96">
        <v>1404.704</v>
      </c>
      <c r="T1062" s="96">
        <v>4.0597000000000003E-3</v>
      </c>
      <c r="U1062" s="96">
        <v>53.878</v>
      </c>
      <c r="V1062" s="96">
        <v>26.194120000000002</v>
      </c>
      <c r="W1062" s="96">
        <v>168.82</v>
      </c>
      <c r="X1062" s="241">
        <f t="shared" si="169"/>
        <v>24.159021912575597</v>
      </c>
      <c r="Y1062" s="241">
        <f t="shared" si="170"/>
        <v>12.091417853879999</v>
      </c>
      <c r="Z1062" s="241">
        <f t="shared" si="171"/>
        <v>4.5024694376955994</v>
      </c>
      <c r="AA1062" s="241">
        <f t="shared" si="172"/>
        <v>7.5651346210000003</v>
      </c>
      <c r="AB1062" s="241">
        <v>6.3663866000000002</v>
      </c>
      <c r="AC1062" s="241">
        <v>7.8661449000000004E-4</v>
      </c>
      <c r="AD1062" s="241">
        <v>3.8426263999999999</v>
      </c>
      <c r="AE1062" s="241">
        <v>4.6651439000000003E-4</v>
      </c>
      <c r="AF1062" s="241">
        <v>1.8363357</v>
      </c>
      <c r="AG1062" s="241">
        <v>4.4816025000000002E-2</v>
      </c>
      <c r="AH1062" s="241">
        <v>4.1668113</v>
      </c>
      <c r="AI1062" s="241">
        <v>1.372519E-2</v>
      </c>
      <c r="AJ1062" s="241">
        <v>2.7599779000000001E-2</v>
      </c>
      <c r="AK1062" s="241">
        <v>7.2878157999999998E-3</v>
      </c>
      <c r="AL1062" s="241">
        <v>2.6295060000000002E-3</v>
      </c>
      <c r="AM1062" s="241">
        <v>7.9428956000000008E-6</v>
      </c>
      <c r="AN1062" s="241">
        <v>9.8988037000000001E-2</v>
      </c>
      <c r="AO1062" s="241">
        <v>5.4561707000000001E-2</v>
      </c>
      <c r="AP1062" s="241">
        <v>0.13085816</v>
      </c>
      <c r="AQ1062" s="241">
        <v>5.5067920999999999E-2</v>
      </c>
      <c r="AR1062" s="241">
        <v>7.5100667000000003</v>
      </c>
      <c r="AT1062" s="193"/>
      <c r="AU1062" s="193"/>
      <c r="AV1062" s="193"/>
      <c r="AW1062" s="193"/>
      <c r="AX1062" s="193"/>
      <c r="AY1062" s="193"/>
      <c r="AZ1062" s="193"/>
      <c r="BA1062" s="193"/>
      <c r="BB1062" s="193"/>
      <c r="BC1062" s="193"/>
      <c r="BD1062" s="193"/>
      <c r="BE1062" s="315"/>
      <c r="BF1062" s="315"/>
      <c r="BG1062" s="315"/>
      <c r="BH1062" s="315"/>
      <c r="BI1062" s="315"/>
      <c r="BJ1062" s="315"/>
      <c r="BK1062" s="315"/>
    </row>
    <row r="1063" spans="1:63" x14ac:dyDescent="0.25">
      <c r="B1063" s="185" t="s">
        <v>5770</v>
      </c>
      <c r="C1063" s="5" t="s">
        <v>5467</v>
      </c>
      <c r="D1063" s="172">
        <v>46.543033000000001</v>
      </c>
      <c r="E1063" s="172">
        <v>30.958085000000001</v>
      </c>
      <c r="F1063" s="172">
        <v>8.4589388000000003</v>
      </c>
      <c r="G1063" s="172">
        <v>2.3565784000000001</v>
      </c>
      <c r="H1063" s="172">
        <v>0.14105227000000001</v>
      </c>
      <c r="I1063" s="172">
        <v>1.5033855</v>
      </c>
      <c r="J1063" s="172">
        <v>0.36762557000000001</v>
      </c>
      <c r="K1063" s="172">
        <v>1.0889563999999999E-2</v>
      </c>
      <c r="L1063" s="172">
        <v>2.7464775000000001</v>
      </c>
      <c r="M1063" s="172">
        <v>0</v>
      </c>
      <c r="N1063" s="172">
        <v>0</v>
      </c>
      <c r="O1063" s="172">
        <v>0</v>
      </c>
      <c r="P1063" s="199">
        <f t="shared" si="173"/>
        <v>229.31914814814814</v>
      </c>
      <c r="Q1063" s="233">
        <v>4642.3033999999998</v>
      </c>
      <c r="R1063" s="96">
        <v>2994.1473000000001</v>
      </c>
      <c r="S1063" s="96">
        <v>1403.3040000000001</v>
      </c>
      <c r="T1063" s="96">
        <v>3.9655999999999997E-3</v>
      </c>
      <c r="U1063" s="96">
        <v>53.655999999999999</v>
      </c>
      <c r="V1063" s="96">
        <v>26.192080000000001</v>
      </c>
      <c r="W1063" s="96">
        <v>165</v>
      </c>
      <c r="X1063" s="241">
        <f t="shared" si="169"/>
        <v>22.378121002495803</v>
      </c>
      <c r="Y1063" s="241">
        <f t="shared" si="170"/>
        <v>10.351802154890001</v>
      </c>
      <c r="Z1063" s="241">
        <f t="shared" si="171"/>
        <v>4.4801057736058008</v>
      </c>
      <c r="AA1063" s="241">
        <f t="shared" si="172"/>
        <v>7.5462130739999997</v>
      </c>
      <c r="AB1063" s="241">
        <v>6.3560258999999997</v>
      </c>
      <c r="AC1063" s="241">
        <v>7.8320235999999996E-4</v>
      </c>
      <c r="AD1063" s="241">
        <v>2.2154913000000001</v>
      </c>
      <c r="AE1063" s="241">
        <v>4.5308053000000002E-4</v>
      </c>
      <c r="AF1063" s="241">
        <v>1.7342674</v>
      </c>
      <c r="AG1063" s="241">
        <v>4.4781271999999997E-2</v>
      </c>
      <c r="AH1063" s="241">
        <v>4.1600302999999998</v>
      </c>
      <c r="AI1063" s="241">
        <v>1.3639462E-2</v>
      </c>
      <c r="AJ1063" s="241">
        <v>2.0635982000000001E-2</v>
      </c>
      <c r="AK1063" s="241">
        <v>7.1117573999999999E-3</v>
      </c>
      <c r="AL1063" s="241">
        <v>1.7956198999999999E-3</v>
      </c>
      <c r="AM1063" s="241">
        <v>5.5663058000000003E-6</v>
      </c>
      <c r="AN1063" s="241">
        <v>9.7978262999999996E-2</v>
      </c>
      <c r="AO1063" s="241">
        <v>4.7967152999999998E-2</v>
      </c>
      <c r="AP1063" s="241">
        <v>0.13094167000000001</v>
      </c>
      <c r="AQ1063" s="241">
        <v>4.6655174000000001E-2</v>
      </c>
      <c r="AR1063" s="241">
        <v>7.4995579000000001</v>
      </c>
      <c r="AT1063" s="193"/>
      <c r="AU1063" s="193"/>
      <c r="AV1063" s="193"/>
      <c r="AW1063" s="193"/>
      <c r="AX1063" s="193"/>
      <c r="AY1063" s="193"/>
      <c r="AZ1063" s="193"/>
      <c r="BA1063" s="193"/>
      <c r="BB1063" s="193"/>
      <c r="BC1063" s="193"/>
      <c r="BD1063" s="193"/>
      <c r="BE1063" s="315"/>
      <c r="BF1063" s="315"/>
      <c r="BG1063" s="315"/>
      <c r="BH1063" s="315"/>
      <c r="BI1063" s="315"/>
      <c r="BJ1063" s="315"/>
      <c r="BK1063" s="315"/>
    </row>
    <row r="1064" spans="1:63" x14ac:dyDescent="0.25">
      <c r="A1064" s="9"/>
      <c r="B1064" s="185" t="s">
        <v>5770</v>
      </c>
      <c r="C1064" s="5" t="s">
        <v>5468</v>
      </c>
      <c r="D1064" s="172">
        <v>47.318047</v>
      </c>
      <c r="E1064" s="172">
        <v>30.974328</v>
      </c>
      <c r="F1064" s="172">
        <v>8.4768433999999999</v>
      </c>
      <c r="G1064" s="172">
        <v>2.6103016000000001</v>
      </c>
      <c r="H1064" s="172">
        <v>0.14043844</v>
      </c>
      <c r="I1064" s="172">
        <v>1.6128107</v>
      </c>
      <c r="J1064" s="172">
        <v>0.38578083000000002</v>
      </c>
      <c r="K1064" s="172">
        <v>1.0943664000000001E-2</v>
      </c>
      <c r="L1064" s="172">
        <v>3.1066007</v>
      </c>
      <c r="M1064" s="172">
        <v>0</v>
      </c>
      <c r="N1064" s="172">
        <v>0</v>
      </c>
      <c r="O1064" s="172">
        <v>0</v>
      </c>
      <c r="P1064" s="199">
        <f t="shared" si="173"/>
        <v>229.43946666666665</v>
      </c>
      <c r="Q1064" s="233">
        <v>4645.4757</v>
      </c>
      <c r="R1064" s="96">
        <v>2995.5275999999999</v>
      </c>
      <c r="S1064" s="96">
        <v>1403.752</v>
      </c>
      <c r="T1064" s="96">
        <v>3.9969000000000003E-3</v>
      </c>
      <c r="U1064" s="96">
        <v>53.73</v>
      </c>
      <c r="V1064" s="96">
        <v>26.19209</v>
      </c>
      <c r="W1064" s="96">
        <v>166.27</v>
      </c>
      <c r="X1064" s="241">
        <f t="shared" si="169"/>
        <v>22.971519542931798</v>
      </c>
      <c r="Y1064" s="241">
        <f t="shared" si="170"/>
        <v>10.931562771039999</v>
      </c>
      <c r="Z1064" s="241">
        <f t="shared" si="171"/>
        <v>4.4874778448918002</v>
      </c>
      <c r="AA1064" s="241">
        <f t="shared" si="172"/>
        <v>7.5524789270000001</v>
      </c>
      <c r="AB1064" s="241">
        <v>6.3593598</v>
      </c>
      <c r="AC1064" s="241">
        <v>7.8433492000000004E-4</v>
      </c>
      <c r="AD1064" s="241">
        <v>2.7578887999999999</v>
      </c>
      <c r="AE1064" s="241">
        <v>4.5755212000000002E-4</v>
      </c>
      <c r="AF1064" s="241">
        <v>1.7682798</v>
      </c>
      <c r="AG1064" s="241">
        <v>4.4792484E-2</v>
      </c>
      <c r="AH1064" s="241">
        <v>4.1622123000000002</v>
      </c>
      <c r="AI1064" s="241">
        <v>1.3668013E-2</v>
      </c>
      <c r="AJ1064" s="241">
        <v>2.2957037E-2</v>
      </c>
      <c r="AK1064" s="241">
        <v>7.1703833999999999E-3</v>
      </c>
      <c r="AL1064" s="241">
        <v>2.0735441000000001E-3</v>
      </c>
      <c r="AM1064" s="241">
        <v>6.3583917999999999E-6</v>
      </c>
      <c r="AN1064" s="241">
        <v>9.8313141000000007E-2</v>
      </c>
      <c r="AO1064" s="241">
        <v>5.0164278E-2</v>
      </c>
      <c r="AP1064" s="241">
        <v>0.13091279</v>
      </c>
      <c r="AQ1064" s="241">
        <v>4.9459126999999999E-2</v>
      </c>
      <c r="AR1064" s="241">
        <v>7.5030197999999997</v>
      </c>
      <c r="AT1064" s="193"/>
      <c r="AU1064" s="193"/>
      <c r="AV1064" s="193"/>
      <c r="AW1064" s="193"/>
      <c r="AX1064" s="193"/>
      <c r="AY1064" s="193"/>
      <c r="AZ1064" s="193"/>
      <c r="BA1064" s="193"/>
      <c r="BB1064" s="193"/>
      <c r="BC1064" s="193"/>
      <c r="BD1064" s="193"/>
      <c r="BE1064" s="315"/>
      <c r="BF1064" s="315"/>
      <c r="BG1064" s="315"/>
      <c r="BH1064" s="315"/>
      <c r="BI1064" s="315"/>
      <c r="BJ1064" s="315"/>
      <c r="BK1064" s="315"/>
    </row>
    <row r="1065" spans="1:63" x14ac:dyDescent="0.25">
      <c r="A1065" s="9"/>
      <c r="B1065" s="185" t="s">
        <v>5770</v>
      </c>
      <c r="C1065" s="5" t="s">
        <v>5469</v>
      </c>
      <c r="D1065" s="172">
        <v>6.9029531000000004</v>
      </c>
      <c r="E1065" s="172">
        <v>3.7056627999999998</v>
      </c>
      <c r="F1065" s="172">
        <v>1.7066528999999999</v>
      </c>
      <c r="G1065" s="172">
        <v>0.17664489999999999</v>
      </c>
      <c r="H1065" s="172">
        <v>7.752236E-3</v>
      </c>
      <c r="I1065" s="172">
        <v>0.23363129999999999</v>
      </c>
      <c r="J1065" s="172">
        <v>8.4158316999999996E-2</v>
      </c>
      <c r="K1065" s="172">
        <v>2.5336179E-3</v>
      </c>
      <c r="L1065" s="172">
        <v>0.98591706999999995</v>
      </c>
      <c r="M1065" s="172">
        <v>0</v>
      </c>
      <c r="N1065" s="172">
        <v>0</v>
      </c>
      <c r="O1065" s="172">
        <v>0</v>
      </c>
      <c r="P1065" s="199">
        <f t="shared" si="173"/>
        <v>27.449354074074069</v>
      </c>
      <c r="Q1065" s="233">
        <v>381.83028999999999</v>
      </c>
      <c r="R1065" s="96">
        <v>268.08010000000002</v>
      </c>
      <c r="S1065" s="96">
        <v>91.033600000000007</v>
      </c>
      <c r="T1065" s="96">
        <v>0.22428999999999999</v>
      </c>
      <c r="U1065" s="96">
        <v>6.5571999999999999</v>
      </c>
      <c r="V1065" s="96">
        <v>1.674094</v>
      </c>
      <c r="W1065" s="96">
        <v>14.260999999999999</v>
      </c>
      <c r="X1065" s="241">
        <f t="shared" si="169"/>
        <v>2.8982804179820403</v>
      </c>
      <c r="Y1065" s="241">
        <f t="shared" si="170"/>
        <v>1.427214119611</v>
      </c>
      <c r="Z1065" s="241">
        <f t="shared" si="171"/>
        <v>0.79859523647104003</v>
      </c>
      <c r="AA1065" s="241">
        <f t="shared" si="172"/>
        <v>0.67247106189999994</v>
      </c>
      <c r="AB1065" s="241">
        <v>0.74301209000000001</v>
      </c>
      <c r="AC1065" s="241">
        <v>1.7582839999999999E-2</v>
      </c>
      <c r="AD1065" s="241">
        <v>0.24173842000000001</v>
      </c>
      <c r="AE1065" s="241">
        <v>4.9628910999999999E-5</v>
      </c>
      <c r="AF1065" s="241">
        <v>0.42195642999999999</v>
      </c>
      <c r="AG1065" s="241">
        <v>2.8747107000000002E-3</v>
      </c>
      <c r="AH1065" s="241">
        <v>0.48661423999999998</v>
      </c>
      <c r="AI1065" s="241">
        <v>2.9082213E-3</v>
      </c>
      <c r="AJ1065" s="241">
        <v>1.5535026E-3</v>
      </c>
      <c r="AK1065" s="241">
        <v>2.5803230999999999E-3</v>
      </c>
      <c r="AL1065" s="241">
        <v>1.936626E-4</v>
      </c>
      <c r="AM1065" s="241">
        <v>6.4907104000000004E-7</v>
      </c>
      <c r="AN1065" s="241">
        <v>1.6935472E-2</v>
      </c>
      <c r="AO1065" s="241">
        <v>5.9071057999999996E-3</v>
      </c>
      <c r="AP1065" s="241">
        <v>0.28190206000000001</v>
      </c>
      <c r="AQ1065" s="241">
        <v>1.1258819000000001E-3</v>
      </c>
      <c r="AR1065" s="241">
        <v>0.67134517999999999</v>
      </c>
      <c r="AT1065" s="193"/>
      <c r="AU1065" s="193"/>
      <c r="AV1065" s="193"/>
      <c r="AW1065" s="193"/>
      <c r="AX1065" s="193"/>
      <c r="AY1065" s="193"/>
      <c r="AZ1065" s="193"/>
      <c r="BA1065" s="193"/>
      <c r="BB1065" s="193"/>
      <c r="BC1065" s="193"/>
      <c r="BD1065" s="193"/>
      <c r="BE1065" s="315"/>
      <c r="BF1065" s="315"/>
      <c r="BG1065" s="315"/>
      <c r="BH1065" s="315"/>
      <c r="BI1065" s="315"/>
      <c r="BJ1065" s="315"/>
      <c r="BK1065" s="315"/>
    </row>
    <row r="1066" spans="1:63" x14ac:dyDescent="0.25">
      <c r="A1066" s="9"/>
      <c r="B1066" s="185" t="s">
        <v>5770</v>
      </c>
      <c r="C1066" s="5" t="s">
        <v>6770</v>
      </c>
      <c r="D1066" s="172">
        <v>1.3326769000000001</v>
      </c>
      <c r="E1066" s="172">
        <v>0.19445633000000001</v>
      </c>
      <c r="F1066" s="172">
        <v>5.0848573000000001E-2</v>
      </c>
      <c r="G1066" s="172">
        <v>1.6063958999999999E-2</v>
      </c>
      <c r="H1066" s="172">
        <v>4.0481327000000002E-4</v>
      </c>
      <c r="I1066" s="172">
        <v>1.0358134E-2</v>
      </c>
      <c r="J1066" s="172">
        <v>4.3449724999999996E-3</v>
      </c>
      <c r="K1066" s="172">
        <v>5.0267347000000001E-5</v>
      </c>
      <c r="L1066" s="172">
        <v>1.0561498</v>
      </c>
      <c r="M1066" s="172">
        <v>0</v>
      </c>
      <c r="N1066" s="172">
        <v>0</v>
      </c>
      <c r="O1066" s="172">
        <v>0</v>
      </c>
      <c r="P1066" s="199">
        <f t="shared" si="173"/>
        <v>1.4404172592592592</v>
      </c>
      <c r="Q1066" s="233">
        <v>29.551734</v>
      </c>
      <c r="R1066" s="96">
        <v>17.333152999999999</v>
      </c>
      <c r="S1066" s="96">
        <v>10.376799999999999</v>
      </c>
      <c r="T1066" s="96">
        <v>1.163E-5</v>
      </c>
      <c r="U1066" s="96">
        <v>0.42441000000000001</v>
      </c>
      <c r="V1066" s="96">
        <v>0.19385910000000001</v>
      </c>
      <c r="W1066" s="96">
        <v>1.2235</v>
      </c>
      <c r="X1066" s="241">
        <f t="shared" si="169"/>
        <v>0.140784931061883</v>
      </c>
      <c r="Y1066" s="241">
        <f t="shared" si="170"/>
        <v>6.9099618525199996E-2</v>
      </c>
      <c r="Z1066" s="241">
        <f t="shared" si="171"/>
        <v>2.8229947249682998E-2</v>
      </c>
      <c r="AA1066" s="241">
        <f t="shared" si="172"/>
        <v>4.3455365287000003E-2</v>
      </c>
      <c r="AB1066" s="241">
        <v>3.9923198E-2</v>
      </c>
      <c r="AC1066" s="241">
        <v>5.3525505999999997E-6</v>
      </c>
      <c r="AD1066" s="241">
        <v>1.8349199E-2</v>
      </c>
      <c r="AE1066" s="241">
        <v>2.5644146E-6</v>
      </c>
      <c r="AF1066" s="241">
        <v>1.0487718E-2</v>
      </c>
      <c r="AG1066" s="241">
        <v>3.3158656000000002E-4</v>
      </c>
      <c r="AH1066" s="241">
        <v>2.6129901000000001E-2</v>
      </c>
      <c r="AI1066" s="241">
        <v>8.3261482999999996E-5</v>
      </c>
      <c r="AJ1066" s="241">
        <v>1.4043361999999999E-4</v>
      </c>
      <c r="AK1066" s="241">
        <v>5.7807101E-5</v>
      </c>
      <c r="AL1066" s="241">
        <v>1.2475268E-5</v>
      </c>
      <c r="AM1066" s="241">
        <v>3.8947683000000001E-8</v>
      </c>
      <c r="AN1066" s="241">
        <v>9.1384455999999996E-4</v>
      </c>
      <c r="AO1066" s="241">
        <v>3.5058316999999999E-4</v>
      </c>
      <c r="AP1066" s="241">
        <v>5.416021E-4</v>
      </c>
      <c r="AQ1066" s="241">
        <v>4.4635287E-5</v>
      </c>
      <c r="AR1066" s="241">
        <v>4.3410730000000002E-2</v>
      </c>
      <c r="AT1066" s="193"/>
      <c r="AU1066" s="193"/>
      <c r="AV1066" s="193"/>
      <c r="AW1066" s="193"/>
      <c r="AX1066" s="193"/>
      <c r="AY1066" s="193"/>
      <c r="AZ1066" s="193"/>
      <c r="BA1066" s="193"/>
      <c r="BB1066" s="193"/>
      <c r="BC1066" s="193"/>
      <c r="BD1066" s="193"/>
      <c r="BE1066" s="315"/>
      <c r="BF1066" s="315"/>
      <c r="BG1066" s="315"/>
      <c r="BH1066" s="315"/>
      <c r="BI1066" s="315"/>
      <c r="BJ1066" s="315"/>
      <c r="BK1066" s="315"/>
    </row>
    <row r="1067" spans="1:63" x14ac:dyDescent="0.25">
      <c r="A1067" s="9"/>
      <c r="B1067" s="185" t="s">
        <v>5770</v>
      </c>
      <c r="C1067" s="5" t="s">
        <v>6771</v>
      </c>
      <c r="D1067" s="172">
        <v>5.4164921000000001</v>
      </c>
      <c r="E1067" s="172">
        <v>0.77872918999999996</v>
      </c>
      <c r="F1067" s="172">
        <v>0.25311033999999999</v>
      </c>
      <c r="G1067" s="172">
        <v>5.5381852000000002E-2</v>
      </c>
      <c r="H1067" s="172">
        <v>7.7440414999999999E-3</v>
      </c>
      <c r="I1067" s="172">
        <v>0.21932164000000001</v>
      </c>
      <c r="J1067" s="172">
        <v>9.2751816000000001E-2</v>
      </c>
      <c r="K1067" s="172">
        <v>1.577628E-3</v>
      </c>
      <c r="L1067" s="172">
        <v>4.0078756000000002</v>
      </c>
      <c r="M1067" s="172">
        <v>0</v>
      </c>
      <c r="N1067" s="172">
        <v>0</v>
      </c>
      <c r="O1067" s="172">
        <v>0</v>
      </c>
      <c r="P1067" s="199">
        <f t="shared" si="173"/>
        <v>5.76836437037037</v>
      </c>
      <c r="Q1067" s="233">
        <v>103.60006</v>
      </c>
      <c r="R1067" s="96">
        <v>76.742265000000003</v>
      </c>
      <c r="S1067" s="96">
        <v>13.153840000000001</v>
      </c>
      <c r="T1067" s="96">
        <v>3.5179999999999999E-4</v>
      </c>
      <c r="U1067" s="96">
        <v>4.5486000000000004</v>
      </c>
      <c r="V1067" s="96">
        <v>0.2317999</v>
      </c>
      <c r="W1067" s="96">
        <v>8.9231999999999996</v>
      </c>
      <c r="X1067" s="241">
        <f t="shared" si="169"/>
        <v>0.72297983194575</v>
      </c>
      <c r="Y1067" s="241">
        <f t="shared" si="170"/>
        <v>0.38081736916999998</v>
      </c>
      <c r="Z1067" s="241">
        <f t="shared" si="171"/>
        <v>0.14464040997575001</v>
      </c>
      <c r="AA1067" s="241">
        <f t="shared" si="172"/>
        <v>0.19752205279999999</v>
      </c>
      <c r="AB1067" s="241">
        <v>0.15988620000000001</v>
      </c>
      <c r="AC1067" s="241">
        <v>2.0665662E-5</v>
      </c>
      <c r="AD1067" s="241">
        <v>0.10605736</v>
      </c>
      <c r="AE1067" s="241">
        <v>1.6819488000000001E-5</v>
      </c>
      <c r="AF1067" s="241">
        <v>0.11444015</v>
      </c>
      <c r="AG1067" s="241">
        <v>3.9617401999999998E-4</v>
      </c>
      <c r="AH1067" s="241">
        <v>0.10464767</v>
      </c>
      <c r="AI1067" s="241">
        <v>4.1107718000000002E-4</v>
      </c>
      <c r="AJ1067" s="241">
        <v>4.7941736000000002E-4</v>
      </c>
      <c r="AK1067" s="241">
        <v>3.0696040999999999E-4</v>
      </c>
      <c r="AL1067" s="241">
        <v>1.8847404E-4</v>
      </c>
      <c r="AM1067" s="241">
        <v>6.0808575000000003E-7</v>
      </c>
      <c r="AN1067" s="241">
        <v>2.5261840000000001E-2</v>
      </c>
      <c r="AO1067" s="241">
        <v>7.0929879000000001E-3</v>
      </c>
      <c r="AP1067" s="241">
        <v>6.251375E-3</v>
      </c>
      <c r="AQ1067" s="241">
        <v>5.3322027999999997E-3</v>
      </c>
      <c r="AR1067" s="241">
        <v>0.19218985</v>
      </c>
      <c r="AT1067" s="193"/>
      <c r="AU1067" s="193"/>
      <c r="AV1067" s="193"/>
      <c r="AW1067" s="193"/>
      <c r="AX1067" s="193"/>
      <c r="AY1067" s="193"/>
      <c r="AZ1067" s="193"/>
      <c r="BA1067" s="193"/>
      <c r="BB1067" s="193"/>
      <c r="BC1067" s="193"/>
      <c r="BD1067" s="193"/>
      <c r="BE1067" s="315"/>
      <c r="BF1067" s="315"/>
      <c r="BG1067" s="315"/>
      <c r="BH1067" s="315"/>
      <c r="BI1067" s="315"/>
      <c r="BJ1067" s="315"/>
      <c r="BK1067" s="315"/>
    </row>
    <row r="1068" spans="1:63" x14ac:dyDescent="0.25">
      <c r="A1068" s="9"/>
      <c r="B1068" s="185" t="s">
        <v>5770</v>
      </c>
      <c r="C1068" s="5" t="s">
        <v>6772</v>
      </c>
      <c r="D1068" s="172">
        <v>313.03710000000001</v>
      </c>
      <c r="E1068" s="172">
        <v>99.261301000000003</v>
      </c>
      <c r="F1068" s="172">
        <v>28.261945000000001</v>
      </c>
      <c r="G1068" s="172">
        <v>31.242592999999999</v>
      </c>
      <c r="H1068" s="172">
        <v>0.26433402</v>
      </c>
      <c r="I1068" s="172">
        <v>6.0669192000000001</v>
      </c>
      <c r="J1068" s="172">
        <v>67.063316</v>
      </c>
      <c r="K1068" s="172">
        <v>3.1490355999999997E-2</v>
      </c>
      <c r="L1068" s="172">
        <v>80.845198999999994</v>
      </c>
      <c r="M1068" s="172">
        <v>0</v>
      </c>
      <c r="N1068" s="172">
        <v>0</v>
      </c>
      <c r="O1068" s="172">
        <v>0</v>
      </c>
      <c r="P1068" s="199">
        <f t="shared" si="173"/>
        <v>735.26889629629625</v>
      </c>
      <c r="Q1068" s="233">
        <v>12358.173000000001</v>
      </c>
      <c r="R1068" s="96">
        <v>8202.5681999999997</v>
      </c>
      <c r="S1068" s="96">
        <v>3447.4720000000002</v>
      </c>
      <c r="T1068" s="96">
        <v>1.1932E-2</v>
      </c>
      <c r="U1068" s="96">
        <v>158.82</v>
      </c>
      <c r="V1068" s="96">
        <v>61.561039999999998</v>
      </c>
      <c r="W1068" s="96">
        <v>487.74</v>
      </c>
      <c r="X1068" s="241">
        <f t="shared" si="169"/>
        <v>118.785408173102</v>
      </c>
      <c r="Y1068" s="241">
        <f t="shared" si="170"/>
        <v>82.756376846199998</v>
      </c>
      <c r="Z1068" s="241">
        <f t="shared" si="171"/>
        <v>15.192206386902001</v>
      </c>
      <c r="AA1068" s="241">
        <f t="shared" si="172"/>
        <v>20.83682494</v>
      </c>
      <c r="AB1068" s="241">
        <v>20.377414000000002</v>
      </c>
      <c r="AC1068" s="241">
        <v>3.8261791999999999E-3</v>
      </c>
      <c r="AD1068" s="241">
        <v>56.064734999999999</v>
      </c>
      <c r="AE1068" s="241">
        <v>2.0584269999999998E-3</v>
      </c>
      <c r="AF1068" s="241">
        <v>6.1986815999999996</v>
      </c>
      <c r="AG1068" s="241">
        <v>0.10966164</v>
      </c>
      <c r="AH1068" s="241">
        <v>13.337004</v>
      </c>
      <c r="AI1068" s="241">
        <v>4.5882811000000003E-2</v>
      </c>
      <c r="AJ1068" s="241">
        <v>0.26623036999999999</v>
      </c>
      <c r="AK1068" s="241">
        <v>2.5663611999999999E-2</v>
      </c>
      <c r="AL1068" s="241">
        <v>3.1043415000000001E-2</v>
      </c>
      <c r="AM1068" s="241">
        <v>9.1348901999999994E-5</v>
      </c>
      <c r="AN1068" s="241">
        <v>0.25599487999999998</v>
      </c>
      <c r="AO1068" s="241">
        <v>0.96826020999999995</v>
      </c>
      <c r="AP1068" s="241">
        <v>0.26203574000000002</v>
      </c>
      <c r="AQ1068" s="241">
        <v>0.31065893999999999</v>
      </c>
      <c r="AR1068" s="241">
        <v>20.526166</v>
      </c>
      <c r="AT1068" s="193"/>
      <c r="AU1068" s="193"/>
      <c r="AV1068" s="193"/>
      <c r="AW1068" s="193"/>
      <c r="AX1068" s="193"/>
      <c r="AY1068" s="193"/>
      <c r="AZ1068" s="193"/>
      <c r="BA1068" s="193"/>
      <c r="BB1068" s="193"/>
      <c r="BC1068" s="193"/>
      <c r="BD1068" s="193"/>
      <c r="BE1068" s="315"/>
      <c r="BF1068" s="315"/>
      <c r="BG1068" s="315"/>
      <c r="BH1068" s="315"/>
      <c r="BI1068" s="315"/>
      <c r="BJ1068" s="315"/>
      <c r="BK1068" s="315"/>
    </row>
    <row r="1069" spans="1:63" x14ac:dyDescent="0.25">
      <c r="A1069" s="9"/>
      <c r="B1069" s="185" t="s">
        <v>5770</v>
      </c>
      <c r="C1069" s="5" t="s">
        <v>6773</v>
      </c>
      <c r="D1069" s="172">
        <v>33.259225999999998</v>
      </c>
      <c r="E1069" s="172">
        <v>6.6311726000000002</v>
      </c>
      <c r="F1069" s="172">
        <v>7.3599155999999999</v>
      </c>
      <c r="G1069" s="172">
        <v>1.7408653999999999</v>
      </c>
      <c r="H1069" s="172">
        <v>0.51457432000000003</v>
      </c>
      <c r="I1069" s="172">
        <v>0.62419921</v>
      </c>
      <c r="J1069" s="172">
        <v>4.1395530999999997</v>
      </c>
      <c r="K1069" s="172">
        <v>6.2018808000000002E-3</v>
      </c>
      <c r="L1069" s="172">
        <v>12.242744</v>
      </c>
      <c r="M1069" s="172">
        <v>0</v>
      </c>
      <c r="N1069" s="172">
        <v>0</v>
      </c>
      <c r="O1069" s="172">
        <v>0</v>
      </c>
      <c r="P1069" s="199">
        <f t="shared" si="173"/>
        <v>49.119797037037038</v>
      </c>
      <c r="Q1069" s="233">
        <v>901.95795999999996</v>
      </c>
      <c r="R1069" s="96">
        <v>619.00055999999995</v>
      </c>
      <c r="S1069" s="96">
        <v>223.42320000000001</v>
      </c>
      <c r="T1069" s="96">
        <v>2.7518999999999998E-3</v>
      </c>
      <c r="U1069" s="96">
        <v>17.791</v>
      </c>
      <c r="V1069" s="96">
        <v>3.8904480000000001</v>
      </c>
      <c r="W1069" s="96">
        <v>37.85</v>
      </c>
      <c r="X1069" s="241">
        <f t="shared" si="169"/>
        <v>8.8227557741401998</v>
      </c>
      <c r="Y1069" s="241">
        <f t="shared" si="170"/>
        <v>6.0532191163500002</v>
      </c>
      <c r="Z1069" s="241">
        <f t="shared" si="171"/>
        <v>1.1887317367901999</v>
      </c>
      <c r="AA1069" s="241">
        <f t="shared" si="172"/>
        <v>1.5808049210000001</v>
      </c>
      <c r="AB1069" s="241">
        <v>1.3611641999999999</v>
      </c>
      <c r="AC1069" s="241">
        <v>4.0078035000000001E-4</v>
      </c>
      <c r="AD1069" s="241">
        <v>3.3538136000000001</v>
      </c>
      <c r="AE1069" s="241">
        <v>2.9730920000000001E-4</v>
      </c>
      <c r="AF1069" s="241">
        <v>1.3306131999999999</v>
      </c>
      <c r="AG1069" s="241">
        <v>6.9300268E-3</v>
      </c>
      <c r="AH1069" s="241">
        <v>0.89092192999999997</v>
      </c>
      <c r="AI1069" s="241">
        <v>1.2630423999999999E-2</v>
      </c>
      <c r="AJ1069" s="241">
        <v>1.5712218E-2</v>
      </c>
      <c r="AK1069" s="241">
        <v>2.0644750000000001E-3</v>
      </c>
      <c r="AL1069" s="241">
        <v>1.9259284000000001E-3</v>
      </c>
      <c r="AM1069" s="241">
        <v>5.7153902000000004E-6</v>
      </c>
      <c r="AN1069" s="241">
        <v>5.9557855E-2</v>
      </c>
      <c r="AO1069" s="241">
        <v>0.13662632999999999</v>
      </c>
      <c r="AP1069" s="241">
        <v>6.9286861000000005E-2</v>
      </c>
      <c r="AQ1069" s="241">
        <v>3.1533920999999999E-2</v>
      </c>
      <c r="AR1069" s="241">
        <v>1.5492710000000001</v>
      </c>
      <c r="AT1069" s="193"/>
      <c r="AU1069" s="193"/>
      <c r="AV1069" s="193"/>
      <c r="AW1069" s="193"/>
      <c r="AX1069" s="193"/>
      <c r="AY1069" s="193"/>
      <c r="AZ1069" s="193"/>
      <c r="BA1069" s="193"/>
      <c r="BB1069" s="193"/>
      <c r="BC1069" s="193"/>
      <c r="BD1069" s="193"/>
      <c r="BE1069" s="315"/>
      <c r="BF1069" s="315"/>
      <c r="BG1069" s="315"/>
      <c r="BH1069" s="315"/>
      <c r="BI1069" s="315"/>
      <c r="BJ1069" s="315"/>
      <c r="BK1069" s="315"/>
    </row>
    <row r="1070" spans="1:63" x14ac:dyDescent="0.25">
      <c r="A1070" s="9"/>
      <c r="B1070" s="185" t="s">
        <v>5770</v>
      </c>
      <c r="C1070" s="5" t="s">
        <v>6774</v>
      </c>
      <c r="D1070" s="172">
        <v>125.58629999999999</v>
      </c>
      <c r="E1070" s="172">
        <v>37.198956000000003</v>
      </c>
      <c r="F1070" s="172">
        <v>14.257669999999999</v>
      </c>
      <c r="G1070" s="172">
        <v>11.476554999999999</v>
      </c>
      <c r="H1070" s="172">
        <v>0.43199590999999998</v>
      </c>
      <c r="I1070" s="172">
        <v>2.4202724999999998</v>
      </c>
      <c r="J1070" s="172">
        <v>24.904444999999999</v>
      </c>
      <c r="K1070" s="172">
        <v>1.4547048999999999E-2</v>
      </c>
      <c r="L1070" s="172">
        <v>34.881855999999999</v>
      </c>
      <c r="M1070" s="172">
        <v>0</v>
      </c>
      <c r="N1070" s="172">
        <v>0</v>
      </c>
      <c r="O1070" s="172">
        <v>0</v>
      </c>
      <c r="P1070" s="199">
        <f t="shared" si="173"/>
        <v>275.54782222222224</v>
      </c>
      <c r="Q1070" s="233">
        <v>4682.5209999999997</v>
      </c>
      <c r="R1070" s="96">
        <v>3121.5711000000001</v>
      </c>
      <c r="S1070" s="96">
        <v>1287.384</v>
      </c>
      <c r="T1070" s="96">
        <v>5.7813999999999999E-3</v>
      </c>
      <c r="U1070" s="96">
        <v>64.328999999999994</v>
      </c>
      <c r="V1070" s="96">
        <v>22.921150000000001</v>
      </c>
      <c r="W1070" s="96">
        <v>186.31</v>
      </c>
      <c r="X1070" s="241">
        <f t="shared" si="169"/>
        <v>45.110400942054994</v>
      </c>
      <c r="Y1070" s="241">
        <f t="shared" si="170"/>
        <v>31.365265223589997</v>
      </c>
      <c r="Z1070" s="241">
        <f t="shared" si="171"/>
        <v>5.8098593584650002</v>
      </c>
      <c r="AA1070" s="241">
        <f t="shared" si="172"/>
        <v>7.9352763599999996</v>
      </c>
      <c r="AB1070" s="241">
        <v>7.6364941000000002</v>
      </c>
      <c r="AC1070" s="241">
        <v>1.5311439000000001E-3</v>
      </c>
      <c r="AD1070" s="241">
        <v>20.748445</v>
      </c>
      <c r="AE1070" s="241">
        <v>8.7848568999999998E-4</v>
      </c>
      <c r="AF1070" s="241">
        <v>2.9370856000000001</v>
      </c>
      <c r="AG1070" s="241">
        <v>4.0830894E-2</v>
      </c>
      <c r="AH1070" s="241">
        <v>4.9981076</v>
      </c>
      <c r="AI1070" s="241">
        <v>2.3603849999999999E-2</v>
      </c>
      <c r="AJ1070" s="241">
        <v>9.8384393000000001E-2</v>
      </c>
      <c r="AK1070" s="241">
        <v>9.8522199000000005E-3</v>
      </c>
      <c r="AL1070" s="241">
        <v>1.1534750999999999E-2</v>
      </c>
      <c r="AM1070" s="241">
        <v>3.3974565000000003E-5</v>
      </c>
      <c r="AN1070" s="241">
        <v>0.12438334</v>
      </c>
      <c r="AO1070" s="241">
        <v>0.41106271999999999</v>
      </c>
      <c r="AP1070" s="241">
        <v>0.13289651</v>
      </c>
      <c r="AQ1070" s="241">
        <v>0.12364686</v>
      </c>
      <c r="AR1070" s="241">
        <v>7.8116294999999996</v>
      </c>
      <c r="AT1070" s="193"/>
      <c r="AU1070" s="193"/>
      <c r="AV1070" s="193"/>
      <c r="AW1070" s="193"/>
      <c r="AX1070" s="193"/>
      <c r="AY1070" s="193"/>
      <c r="AZ1070" s="193"/>
      <c r="BA1070" s="193"/>
      <c r="BB1070" s="193"/>
      <c r="BC1070" s="193"/>
      <c r="BD1070" s="193"/>
      <c r="BE1070" s="315"/>
      <c r="BF1070" s="315"/>
      <c r="BG1070" s="315"/>
      <c r="BH1070" s="315"/>
      <c r="BI1070" s="315"/>
      <c r="BJ1070" s="315"/>
      <c r="BK1070" s="315"/>
    </row>
    <row r="1071" spans="1:63" x14ac:dyDescent="0.25">
      <c r="A1071" s="9"/>
      <c r="B1071" s="185" t="s">
        <v>5770</v>
      </c>
      <c r="C1071" s="5" t="s">
        <v>6775</v>
      </c>
      <c r="D1071" s="172">
        <v>0.86098609999999998</v>
      </c>
      <c r="E1071" s="172">
        <v>0.18312053</v>
      </c>
      <c r="F1071" s="172">
        <v>4.7890220999999997E-2</v>
      </c>
      <c r="G1071" s="172">
        <v>1.9685675999999999E-2</v>
      </c>
      <c r="H1071" s="172">
        <v>7.0479885000000004E-4</v>
      </c>
      <c r="I1071" s="172">
        <v>1.0407056E-2</v>
      </c>
      <c r="J1071" s="172">
        <v>6.7010821000000002E-3</v>
      </c>
      <c r="K1071" s="172">
        <v>3.2191695E-4</v>
      </c>
      <c r="L1071" s="172">
        <v>0.59215481999999997</v>
      </c>
      <c r="M1071" s="172">
        <v>0</v>
      </c>
      <c r="N1071" s="172">
        <v>0</v>
      </c>
      <c r="O1071" s="172">
        <v>0</v>
      </c>
      <c r="P1071" s="199">
        <f t="shared" si="173"/>
        <v>1.3564483703703702</v>
      </c>
      <c r="Q1071" s="233">
        <v>23.021442</v>
      </c>
      <c r="R1071" s="96">
        <v>20.558275999999999</v>
      </c>
      <c r="S1071" s="96">
        <v>2.0061439999999999</v>
      </c>
      <c r="T1071" s="96">
        <v>2.3329999999999999E-5</v>
      </c>
      <c r="U1071" s="96">
        <v>0.12977</v>
      </c>
      <c r="V1071" s="96">
        <v>3.5058770000000003E-2</v>
      </c>
      <c r="W1071" s="96">
        <v>0.29216999999999999</v>
      </c>
      <c r="X1071" s="241">
        <f t="shared" si="169"/>
        <v>0.17124702306996697</v>
      </c>
      <c r="Y1071" s="241">
        <f t="shared" si="170"/>
        <v>9.2424011067799988E-2</v>
      </c>
      <c r="Z1071" s="241">
        <f t="shared" si="171"/>
        <v>2.6716982392167E-2</v>
      </c>
      <c r="AA1071" s="241">
        <f t="shared" si="172"/>
        <v>5.210602961E-2</v>
      </c>
      <c r="AB1071" s="241">
        <v>3.7599463E-2</v>
      </c>
      <c r="AC1071" s="241">
        <v>7.7371646000000006E-6</v>
      </c>
      <c r="AD1071" s="241">
        <v>4.2365964999999998E-2</v>
      </c>
      <c r="AE1071" s="241">
        <v>4.6298542000000002E-6</v>
      </c>
      <c r="AF1071" s="241">
        <v>1.2382192E-2</v>
      </c>
      <c r="AG1071" s="241">
        <v>6.4024049000000003E-5</v>
      </c>
      <c r="AH1071" s="241">
        <v>2.4608636999999999E-2</v>
      </c>
      <c r="AI1071" s="241">
        <v>7.8433274999999998E-5</v>
      </c>
      <c r="AJ1071" s="241">
        <v>1.7895629999999999E-4</v>
      </c>
      <c r="AK1071" s="241">
        <v>2.9970449000000001E-5</v>
      </c>
      <c r="AL1071" s="241">
        <v>2.0961881000000001E-5</v>
      </c>
      <c r="AM1071" s="241">
        <v>6.1087167000000007E-8</v>
      </c>
      <c r="AN1071" s="241">
        <v>4.7181768999999998E-4</v>
      </c>
      <c r="AO1071" s="241">
        <v>4.8382827000000001E-4</v>
      </c>
      <c r="AP1071" s="241">
        <v>8.4431643999999999E-4</v>
      </c>
      <c r="AQ1071" s="241">
        <v>5.3969860999999997E-4</v>
      </c>
      <c r="AR1071" s="241">
        <v>5.1566331E-2</v>
      </c>
      <c r="AT1071" s="193"/>
      <c r="AU1071" s="193"/>
      <c r="AV1071" s="193"/>
      <c r="AW1071" s="193"/>
      <c r="AX1071" s="193"/>
      <c r="AY1071" s="193"/>
      <c r="AZ1071" s="193"/>
      <c r="BA1071" s="193"/>
      <c r="BB1071" s="193"/>
      <c r="BC1071" s="193"/>
      <c r="BD1071" s="193"/>
      <c r="BE1071" s="315"/>
      <c r="BF1071" s="315"/>
      <c r="BG1071" s="315"/>
      <c r="BH1071" s="315"/>
      <c r="BI1071" s="315"/>
      <c r="BJ1071" s="315"/>
      <c r="BK1071" s="315"/>
    </row>
    <row r="1072" spans="1:63" x14ac:dyDescent="0.25">
      <c r="A1072" s="9"/>
      <c r="B1072" s="185" t="s">
        <v>5770</v>
      </c>
      <c r="C1072" s="5" t="s">
        <v>6776</v>
      </c>
      <c r="D1072" s="172">
        <v>0.27131200999999999</v>
      </c>
      <c r="E1072" s="172">
        <v>0.14454206</v>
      </c>
      <c r="F1072" s="172">
        <v>2.0290434E-2</v>
      </c>
      <c r="G1072" s="172">
        <v>5.1262981000000001E-3</v>
      </c>
      <c r="H1072" s="172">
        <v>4.4744798E-4</v>
      </c>
      <c r="I1072" s="172">
        <v>3.5265175E-3</v>
      </c>
      <c r="J1072" s="172">
        <v>1.9973038E-3</v>
      </c>
      <c r="K1072" s="172">
        <v>1.1652219999999999E-4</v>
      </c>
      <c r="L1072" s="172">
        <v>9.5265429999999998E-2</v>
      </c>
      <c r="M1072" s="172">
        <v>0</v>
      </c>
      <c r="N1072" s="172">
        <v>0</v>
      </c>
      <c r="O1072" s="172">
        <v>0</v>
      </c>
      <c r="P1072" s="199">
        <f t="shared" si="173"/>
        <v>1.0706819259259259</v>
      </c>
      <c r="Q1072" s="233">
        <v>18.908345000000001</v>
      </c>
      <c r="R1072" s="96">
        <v>17.035049999999998</v>
      </c>
      <c r="S1072" s="96">
        <v>1.5365839999999999</v>
      </c>
      <c r="T1072" s="96">
        <v>1.7064000000000001E-5</v>
      </c>
      <c r="U1072" s="96">
        <v>9.3158000000000005E-2</v>
      </c>
      <c r="V1072" s="96">
        <v>2.7906529999999999E-2</v>
      </c>
      <c r="W1072" s="96">
        <v>0.21562999999999999</v>
      </c>
      <c r="X1072" s="241">
        <f t="shared" si="169"/>
        <v>0.106570180077095</v>
      </c>
      <c r="Y1072" s="241">
        <f t="shared" si="170"/>
        <v>4.3131092199399999E-2</v>
      </c>
      <c r="Z1072" s="241">
        <f t="shared" si="171"/>
        <v>2.0605503421695003E-2</v>
      </c>
      <c r="AA1072" s="241">
        <f t="shared" si="172"/>
        <v>4.2833584455999996E-2</v>
      </c>
      <c r="AB1072" s="241">
        <v>2.9666478999999999E-2</v>
      </c>
      <c r="AC1072" s="241">
        <v>6.9501626999999998E-6</v>
      </c>
      <c r="AD1072" s="241">
        <v>8.9624709999999996E-3</v>
      </c>
      <c r="AE1072" s="241">
        <v>1.7543227000000001E-6</v>
      </c>
      <c r="AF1072" s="241">
        <v>4.4444469000000002E-3</v>
      </c>
      <c r="AG1072" s="241">
        <v>4.8990813999999997E-5</v>
      </c>
      <c r="AH1072" s="241">
        <v>1.9416261000000001E-2</v>
      </c>
      <c r="AI1072" s="241">
        <v>3.2686686999999998E-5</v>
      </c>
      <c r="AJ1072" s="241">
        <v>4.5100447000000001E-5</v>
      </c>
      <c r="AK1072" s="241">
        <v>1.4920334999999999E-5</v>
      </c>
      <c r="AL1072" s="241">
        <v>5.1341268000000003E-6</v>
      </c>
      <c r="AM1072" s="241">
        <v>1.5455894999999999E-8</v>
      </c>
      <c r="AN1072" s="241">
        <v>3.2074335000000003E-4</v>
      </c>
      <c r="AO1072" s="241">
        <v>2.4807775999999998E-4</v>
      </c>
      <c r="AP1072" s="241">
        <v>5.2256426000000004E-4</v>
      </c>
      <c r="AQ1072" s="241">
        <v>9.7602455999999999E-5</v>
      </c>
      <c r="AR1072" s="241">
        <v>4.2735981999999999E-2</v>
      </c>
      <c r="AT1072" s="193"/>
      <c r="AU1072" s="193"/>
      <c r="AV1072" s="193"/>
      <c r="AW1072" s="193"/>
      <c r="AX1072" s="193"/>
      <c r="AY1072" s="193"/>
      <c r="AZ1072" s="193"/>
      <c r="BA1072" s="193"/>
      <c r="BB1072" s="193"/>
      <c r="BC1072" s="193"/>
      <c r="BD1072" s="193"/>
      <c r="BE1072" s="315"/>
      <c r="BF1072" s="315"/>
      <c r="BG1072" s="315"/>
      <c r="BH1072" s="315"/>
      <c r="BI1072" s="315"/>
      <c r="BJ1072" s="315"/>
      <c r="BK1072" s="315"/>
    </row>
    <row r="1073" spans="1:63" x14ac:dyDescent="0.25">
      <c r="A1073" s="9"/>
      <c r="B1073" s="185" t="s">
        <v>5770</v>
      </c>
      <c r="C1073" s="5" t="s">
        <v>6777</v>
      </c>
      <c r="D1073" s="172">
        <v>109.84636</v>
      </c>
      <c r="E1073" s="172">
        <v>11.049276000000001</v>
      </c>
      <c r="F1073" s="172">
        <v>8.9657081000000005</v>
      </c>
      <c r="G1073" s="172">
        <v>4.8697714000000003</v>
      </c>
      <c r="H1073" s="172">
        <v>0.79478634999999997</v>
      </c>
      <c r="I1073" s="172">
        <v>1.7039381</v>
      </c>
      <c r="J1073" s="172">
        <v>21.530327</v>
      </c>
      <c r="K1073" s="172">
        <v>1.9463746000000001E-2</v>
      </c>
      <c r="L1073" s="172">
        <v>60.913086999999997</v>
      </c>
      <c r="M1073" s="172">
        <v>0</v>
      </c>
      <c r="N1073" s="172">
        <v>0</v>
      </c>
      <c r="O1073" s="172">
        <v>0</v>
      </c>
      <c r="P1073" s="199">
        <f t="shared" si="173"/>
        <v>81.846488888888885</v>
      </c>
      <c r="Q1073" s="233">
        <v>1391.2684999999999</v>
      </c>
      <c r="R1073" s="96">
        <v>1006.316</v>
      </c>
      <c r="S1073" s="96">
        <v>284.06560000000002</v>
      </c>
      <c r="T1073" s="96">
        <v>3.4152000000000002E-3</v>
      </c>
      <c r="U1073" s="96">
        <v>22.193999999999999</v>
      </c>
      <c r="V1073" s="96">
        <v>4.9385130000000004</v>
      </c>
      <c r="W1073" s="96">
        <v>73.751000000000005</v>
      </c>
      <c r="X1073" s="241">
        <f t="shared" si="169"/>
        <v>20.018611610462003</v>
      </c>
      <c r="Y1073" s="241">
        <f t="shared" si="170"/>
        <v>15.566940008510002</v>
      </c>
      <c r="Z1073" s="241">
        <f t="shared" si="171"/>
        <v>1.8386004289519999</v>
      </c>
      <c r="AA1073" s="241">
        <f t="shared" si="172"/>
        <v>2.6130711729999998</v>
      </c>
      <c r="AB1073" s="241">
        <v>2.2683684</v>
      </c>
      <c r="AC1073" s="241">
        <v>2.9976391999999999E-4</v>
      </c>
      <c r="AD1073" s="241">
        <v>11.354763999999999</v>
      </c>
      <c r="AE1073" s="241">
        <v>6.0978328999999995E-4</v>
      </c>
      <c r="AF1073" s="241">
        <v>1.9338770000000001</v>
      </c>
      <c r="AG1073" s="241">
        <v>9.0210612999999992E-3</v>
      </c>
      <c r="AH1073" s="241">
        <v>1.4846565</v>
      </c>
      <c r="AI1073" s="241">
        <v>1.5085942E-2</v>
      </c>
      <c r="AJ1073" s="241">
        <v>4.4237004000000003E-2</v>
      </c>
      <c r="AK1073" s="241">
        <v>7.4149020000000001E-3</v>
      </c>
      <c r="AL1073" s="241">
        <v>5.5090390999999999E-3</v>
      </c>
      <c r="AM1073" s="241">
        <v>1.9407852E-5</v>
      </c>
      <c r="AN1073" s="241">
        <v>6.9119186999999999E-2</v>
      </c>
      <c r="AO1073" s="241">
        <v>0.12521662</v>
      </c>
      <c r="AP1073" s="241">
        <v>8.7341826999999997E-2</v>
      </c>
      <c r="AQ1073" s="241">
        <v>9.4434973000000005E-2</v>
      </c>
      <c r="AR1073" s="241">
        <v>2.5186362</v>
      </c>
      <c r="AT1073" s="193"/>
      <c r="AU1073" s="193"/>
      <c r="AV1073" s="193"/>
      <c r="AW1073" s="193"/>
      <c r="AX1073" s="193"/>
      <c r="AY1073" s="193"/>
      <c r="AZ1073" s="193"/>
      <c r="BA1073" s="193"/>
      <c r="BB1073" s="193"/>
      <c r="BC1073" s="193"/>
      <c r="BD1073" s="193"/>
      <c r="BE1073" s="315"/>
      <c r="BF1073" s="315"/>
      <c r="BG1073" s="315"/>
      <c r="BH1073" s="315"/>
      <c r="BI1073" s="315"/>
      <c r="BJ1073" s="315"/>
      <c r="BK1073" s="315"/>
    </row>
    <row r="1074" spans="1:63" x14ac:dyDescent="0.25">
      <c r="A1074" s="9"/>
      <c r="B1074" s="185" t="s">
        <v>5770</v>
      </c>
      <c r="C1074" s="5" t="s">
        <v>6778</v>
      </c>
      <c r="D1074" s="172">
        <v>35.850993000000003</v>
      </c>
      <c r="E1074" s="172">
        <v>7.0979767999999996</v>
      </c>
      <c r="F1074" s="172">
        <v>2.8703791000000001</v>
      </c>
      <c r="G1074" s="172">
        <v>3.5673734000000001</v>
      </c>
      <c r="H1074" s="172">
        <v>0.76595323999999998</v>
      </c>
      <c r="I1074" s="172">
        <v>0.66051660999999995</v>
      </c>
      <c r="J1074" s="172">
        <v>8.4800906000000005</v>
      </c>
      <c r="K1074" s="172">
        <v>4.6111703999999996E-3</v>
      </c>
      <c r="L1074" s="172">
        <v>12.404092</v>
      </c>
      <c r="M1074" s="172">
        <v>0</v>
      </c>
      <c r="N1074" s="172">
        <v>0</v>
      </c>
      <c r="O1074" s="172">
        <v>0</v>
      </c>
      <c r="P1074" s="199">
        <f t="shared" si="173"/>
        <v>52.577605925925923</v>
      </c>
      <c r="Q1074" s="233">
        <v>991.43005000000005</v>
      </c>
      <c r="R1074" s="96">
        <v>675.43619999999999</v>
      </c>
      <c r="S1074" s="96">
        <v>249.86080000000001</v>
      </c>
      <c r="T1074" s="96">
        <v>2.6808000000000001E-3</v>
      </c>
      <c r="U1074" s="96">
        <v>19.206</v>
      </c>
      <c r="V1074" s="96">
        <v>4.4343700000000004</v>
      </c>
      <c r="W1074" s="96">
        <v>42.49</v>
      </c>
      <c r="X1074" s="241">
        <f t="shared" si="169"/>
        <v>12.209739216832</v>
      </c>
      <c r="Y1074" s="241">
        <f t="shared" si="170"/>
        <v>9.270902551819999</v>
      </c>
      <c r="Z1074" s="241">
        <f t="shared" si="171"/>
        <v>1.212195906012</v>
      </c>
      <c r="AA1074" s="241">
        <f t="shared" si="172"/>
        <v>1.7266407589999999</v>
      </c>
      <c r="AB1074" s="241">
        <v>1.4572137000000001</v>
      </c>
      <c r="AC1074" s="241">
        <v>1.8925931000000001E-4</v>
      </c>
      <c r="AD1074" s="241">
        <v>7.1377902999999998</v>
      </c>
      <c r="AE1074" s="241">
        <v>3.3781931000000001E-4</v>
      </c>
      <c r="AF1074" s="241">
        <v>0.66753207000000003</v>
      </c>
      <c r="AG1074" s="241">
        <v>7.8394031999999992E-3</v>
      </c>
      <c r="AH1074" s="241">
        <v>0.95374824000000002</v>
      </c>
      <c r="AI1074" s="241">
        <v>4.6991658000000002E-3</v>
      </c>
      <c r="AJ1074" s="241">
        <v>3.2401964999999998E-2</v>
      </c>
      <c r="AK1074" s="241">
        <v>2.7095180000000002E-3</v>
      </c>
      <c r="AL1074" s="241">
        <v>3.9178325000000002E-3</v>
      </c>
      <c r="AM1074" s="241">
        <v>1.1415711999999999E-5</v>
      </c>
      <c r="AN1074" s="241">
        <v>5.3203209000000001E-2</v>
      </c>
      <c r="AO1074" s="241">
        <v>0.10329047</v>
      </c>
      <c r="AP1074" s="241">
        <v>5.8214090000000003E-2</v>
      </c>
      <c r="AQ1074" s="241">
        <v>3.6950759E-2</v>
      </c>
      <c r="AR1074" s="241">
        <v>1.6896899999999999</v>
      </c>
      <c r="AT1074" s="193"/>
      <c r="AU1074" s="193"/>
      <c r="AV1074" s="193"/>
      <c r="AW1074" s="193"/>
      <c r="AX1074" s="193"/>
      <c r="AY1074" s="193"/>
      <c r="AZ1074" s="193"/>
      <c r="BA1074" s="193"/>
      <c r="BB1074" s="193"/>
      <c r="BC1074" s="193"/>
      <c r="BD1074" s="193"/>
      <c r="BE1074" s="315"/>
      <c r="BF1074" s="315"/>
      <c r="BG1074" s="315"/>
      <c r="BH1074" s="315"/>
      <c r="BI1074" s="315"/>
      <c r="BJ1074" s="315"/>
      <c r="BK1074" s="315"/>
    </row>
    <row r="1075" spans="1:63" x14ac:dyDescent="0.25">
      <c r="A1075" s="9"/>
      <c r="B1075" s="185" t="s">
        <v>5770</v>
      </c>
      <c r="C1075" s="5" t="s">
        <v>6779</v>
      </c>
      <c r="D1075" s="172">
        <v>10.710076000000001</v>
      </c>
      <c r="E1075" s="172">
        <v>5.6725469999999998</v>
      </c>
      <c r="F1075" s="172">
        <v>1.4852943000000001</v>
      </c>
      <c r="G1075" s="172">
        <v>0.40811413000000002</v>
      </c>
      <c r="H1075" s="172">
        <v>0.75303686999999997</v>
      </c>
      <c r="I1075" s="172">
        <v>0.37991531000000001</v>
      </c>
      <c r="J1075" s="172">
        <v>0.12783536000000001</v>
      </c>
      <c r="K1075" s="172">
        <v>5.1970007999999996E-3</v>
      </c>
      <c r="L1075" s="172">
        <v>1.8781364</v>
      </c>
      <c r="M1075" s="172">
        <v>0</v>
      </c>
      <c r="N1075" s="172">
        <v>0</v>
      </c>
      <c r="O1075" s="172">
        <v>0</v>
      </c>
      <c r="P1075" s="199">
        <f t="shared" si="173"/>
        <v>42.018866666666661</v>
      </c>
      <c r="Q1075" s="233">
        <v>796.21388999999999</v>
      </c>
      <c r="R1075" s="96">
        <v>521.39702</v>
      </c>
      <c r="S1075" s="96">
        <v>228.3064</v>
      </c>
      <c r="T1075" s="96">
        <v>2.4039999999999999E-3</v>
      </c>
      <c r="U1075" s="96">
        <v>13.519</v>
      </c>
      <c r="V1075" s="96">
        <v>4.0640679999999998</v>
      </c>
      <c r="W1075" s="96">
        <v>28.925000000000001</v>
      </c>
      <c r="X1075" s="241">
        <f t="shared" si="169"/>
        <v>4.232435843457</v>
      </c>
      <c r="Y1075" s="241">
        <f t="shared" si="170"/>
        <v>2.0296490448199997</v>
      </c>
      <c r="Z1075" s="241">
        <f t="shared" si="171"/>
        <v>0.86580057163699997</v>
      </c>
      <c r="AA1075" s="241">
        <f t="shared" si="172"/>
        <v>1.3369862270000001</v>
      </c>
      <c r="AB1075" s="241">
        <v>1.1647424</v>
      </c>
      <c r="AC1075" s="241">
        <v>1.0853901E-4</v>
      </c>
      <c r="AD1075" s="241">
        <v>0.47018553000000002</v>
      </c>
      <c r="AE1075" s="241">
        <v>2.1735931000000001E-4</v>
      </c>
      <c r="AF1075" s="241">
        <v>0.38732188000000001</v>
      </c>
      <c r="AG1075" s="241">
        <v>7.0733365000000001E-3</v>
      </c>
      <c r="AH1075" s="241">
        <v>0.76230337999999997</v>
      </c>
      <c r="AI1075" s="241">
        <v>2.4430039999999999E-3</v>
      </c>
      <c r="AJ1075" s="241">
        <v>3.5351534000000002E-3</v>
      </c>
      <c r="AK1075" s="241">
        <v>1.346599E-3</v>
      </c>
      <c r="AL1075" s="241">
        <v>3.9737000000000003E-4</v>
      </c>
      <c r="AM1075" s="241">
        <v>1.144237E-6</v>
      </c>
      <c r="AN1075" s="241">
        <v>4.5467711000000001E-2</v>
      </c>
      <c r="AO1075" s="241">
        <v>1.8937753000000002E-2</v>
      </c>
      <c r="AP1075" s="241">
        <v>3.1368457000000002E-2</v>
      </c>
      <c r="AQ1075" s="241">
        <v>3.1038626999999999E-2</v>
      </c>
      <c r="AR1075" s="241">
        <v>1.3059476000000001</v>
      </c>
      <c r="AT1075" s="193"/>
      <c r="AU1075" s="193"/>
      <c r="AV1075" s="193"/>
      <c r="AW1075" s="193"/>
      <c r="AX1075" s="193"/>
      <c r="AY1075" s="193"/>
      <c r="AZ1075" s="193"/>
      <c r="BA1075" s="193"/>
      <c r="BB1075" s="193"/>
      <c r="BC1075" s="193"/>
      <c r="BD1075" s="193"/>
      <c r="BE1075" s="315"/>
      <c r="BF1075" s="315"/>
      <c r="BG1075" s="315"/>
      <c r="BH1075" s="315"/>
      <c r="BI1075" s="315"/>
      <c r="BJ1075" s="315"/>
      <c r="BK1075" s="315"/>
    </row>
    <row r="1076" spans="1:63" x14ac:dyDescent="0.25">
      <c r="A1076" s="9"/>
      <c r="B1076" s="185" t="s">
        <v>5770</v>
      </c>
      <c r="C1076" s="5" t="s">
        <v>6780</v>
      </c>
      <c r="D1076" s="172">
        <v>52.135570000000001</v>
      </c>
      <c r="E1076" s="172">
        <v>7.9398683999999999</v>
      </c>
      <c r="F1076" s="172">
        <v>4.4404436</v>
      </c>
      <c r="G1076" s="172">
        <v>2.9483933000000002</v>
      </c>
      <c r="H1076" s="172">
        <v>0.77125838999999996</v>
      </c>
      <c r="I1076" s="172">
        <v>0.91476440000000003</v>
      </c>
      <c r="J1076" s="172">
        <v>10.046276000000001</v>
      </c>
      <c r="K1076" s="172">
        <v>9.7571310000000005E-3</v>
      </c>
      <c r="L1076" s="172">
        <v>25.064809</v>
      </c>
      <c r="M1076" s="172">
        <v>0</v>
      </c>
      <c r="N1076" s="172">
        <v>0</v>
      </c>
      <c r="O1076" s="172">
        <v>0</v>
      </c>
      <c r="P1076" s="199">
        <f t="shared" si="173"/>
        <v>58.813839999999999</v>
      </c>
      <c r="Q1076" s="233">
        <v>1059.6294</v>
      </c>
      <c r="R1076" s="96">
        <v>734.37505999999996</v>
      </c>
      <c r="S1076" s="96">
        <v>254.07759999999999</v>
      </c>
      <c r="T1076" s="96">
        <v>2.8333E-3</v>
      </c>
      <c r="U1076" s="96">
        <v>18.306999999999999</v>
      </c>
      <c r="V1076" s="96">
        <v>4.4788829999999997</v>
      </c>
      <c r="W1076" s="96">
        <v>48.387999999999998</v>
      </c>
      <c r="X1076" s="241">
        <f t="shared" si="169"/>
        <v>12.153496592431999</v>
      </c>
      <c r="Y1076" s="241">
        <f t="shared" si="170"/>
        <v>8.9557601233799993</v>
      </c>
      <c r="Z1076" s="241">
        <f t="shared" si="171"/>
        <v>1.3055241110520002</v>
      </c>
      <c r="AA1076" s="241">
        <f t="shared" si="172"/>
        <v>1.8922123579999999</v>
      </c>
      <c r="AB1076" s="241">
        <v>1.6300949</v>
      </c>
      <c r="AC1076" s="241">
        <v>1.9918647000000001E-4</v>
      </c>
      <c r="AD1076" s="241">
        <v>6.3208631000000004</v>
      </c>
      <c r="AE1076" s="241">
        <v>3.8832101000000003E-4</v>
      </c>
      <c r="AF1076" s="241">
        <v>0.99623682999999996</v>
      </c>
      <c r="AG1076" s="241">
        <v>7.9777858999999993E-3</v>
      </c>
      <c r="AH1076" s="241">
        <v>1.066894</v>
      </c>
      <c r="AI1076" s="241">
        <v>7.4093387000000004E-3</v>
      </c>
      <c r="AJ1076" s="241">
        <v>2.6724475000000001E-2</v>
      </c>
      <c r="AK1076" s="241">
        <v>3.8236252999999999E-3</v>
      </c>
      <c r="AL1076" s="241">
        <v>3.2747321999999999E-3</v>
      </c>
      <c r="AM1076" s="241">
        <v>1.0655851999999999E-5</v>
      </c>
      <c r="AN1076" s="241">
        <v>5.5929967999999997E-2</v>
      </c>
      <c r="AO1076" s="241">
        <v>8.2480452999999995E-2</v>
      </c>
      <c r="AP1076" s="241">
        <v>5.8976862999999997E-2</v>
      </c>
      <c r="AQ1076" s="241">
        <v>5.4141158000000002E-2</v>
      </c>
      <c r="AR1076" s="241">
        <v>1.8380711999999999</v>
      </c>
      <c r="AT1076" s="193"/>
      <c r="AU1076" s="193"/>
      <c r="AV1076" s="193"/>
      <c r="AW1076" s="193"/>
      <c r="AX1076" s="193"/>
      <c r="AY1076" s="193"/>
      <c r="AZ1076" s="193"/>
      <c r="BA1076" s="193"/>
      <c r="BB1076" s="193"/>
      <c r="BC1076" s="193"/>
      <c r="BD1076" s="193"/>
      <c r="BE1076" s="315"/>
      <c r="BF1076" s="315"/>
      <c r="BG1076" s="315"/>
      <c r="BH1076" s="315"/>
      <c r="BI1076" s="315"/>
      <c r="BJ1076" s="315"/>
      <c r="BK1076" s="315"/>
    </row>
    <row r="1077" spans="1:63" x14ac:dyDescent="0.25">
      <c r="A1077" s="9"/>
      <c r="B1077" s="185" t="s">
        <v>5770</v>
      </c>
      <c r="C1077" s="5" t="s">
        <v>6781</v>
      </c>
      <c r="D1077" s="172">
        <v>486.26823000000002</v>
      </c>
      <c r="E1077" s="172">
        <v>136.61243999999999</v>
      </c>
      <c r="F1077" s="172">
        <v>38.878813999999998</v>
      </c>
      <c r="G1077" s="172">
        <v>50.908571999999999</v>
      </c>
      <c r="H1077" s="172">
        <v>0.38909800999999999</v>
      </c>
      <c r="I1077" s="172">
        <v>8.3269730000000006</v>
      </c>
      <c r="J1077" s="172">
        <v>115.23518</v>
      </c>
      <c r="K1077" s="172">
        <v>4.4689482000000003E-2</v>
      </c>
      <c r="L1077" s="172">
        <v>135.87245999999999</v>
      </c>
      <c r="M1077" s="172">
        <v>0</v>
      </c>
      <c r="N1077" s="172">
        <v>0</v>
      </c>
      <c r="O1077" s="172">
        <v>0</v>
      </c>
      <c r="P1077" s="199">
        <f t="shared" si="173"/>
        <v>1011.9439999999998</v>
      </c>
      <c r="Q1077" s="233">
        <v>16252.919</v>
      </c>
      <c r="R1077" s="96">
        <v>11062.785</v>
      </c>
      <c r="S1077" s="96">
        <v>4259.9759999999997</v>
      </c>
      <c r="T1077" s="96">
        <v>1.6903999999999999E-2</v>
      </c>
      <c r="U1077" s="96">
        <v>213.05</v>
      </c>
      <c r="V1077" s="96">
        <v>74.831199999999995</v>
      </c>
      <c r="W1077" s="96">
        <v>642.26</v>
      </c>
      <c r="X1077" s="241">
        <f t="shared" si="169"/>
        <v>179.57820513546002</v>
      </c>
      <c r="Y1077" s="241">
        <f t="shared" si="170"/>
        <v>130.22514095600002</v>
      </c>
      <c r="Z1077" s="241">
        <f t="shared" si="171"/>
        <v>21.220416449459996</v>
      </c>
      <c r="AA1077" s="241">
        <f t="shared" si="172"/>
        <v>28.132647730000002</v>
      </c>
      <c r="AB1077" s="241">
        <v>28.044737000000001</v>
      </c>
      <c r="AC1077" s="241">
        <v>5.7415419000000001E-3</v>
      </c>
      <c r="AD1077" s="241">
        <v>93.489462000000003</v>
      </c>
      <c r="AE1077" s="241">
        <v>3.0260741000000002E-3</v>
      </c>
      <c r="AF1077" s="241">
        <v>8.5467923999999993</v>
      </c>
      <c r="AG1077" s="241">
        <v>0.13538194000000001</v>
      </c>
      <c r="AH1077" s="241">
        <v>18.355232000000001</v>
      </c>
      <c r="AI1077" s="241">
        <v>6.2836885999999995E-2</v>
      </c>
      <c r="AJ1077" s="241">
        <v>0.43417359</v>
      </c>
      <c r="AK1077" s="241">
        <v>3.5676390000000002E-2</v>
      </c>
      <c r="AL1077" s="241">
        <v>5.1209378999999999E-2</v>
      </c>
      <c r="AM1077" s="241">
        <v>1.4994446E-4</v>
      </c>
      <c r="AN1077" s="241">
        <v>0.34171515000000002</v>
      </c>
      <c r="AO1077" s="241">
        <v>1.6020810999999999</v>
      </c>
      <c r="AP1077" s="241">
        <v>0.33734201000000003</v>
      </c>
      <c r="AQ1077" s="241">
        <v>0.45448172999999997</v>
      </c>
      <c r="AR1077" s="241">
        <v>27.678166000000001</v>
      </c>
      <c r="AT1077" s="193"/>
      <c r="AU1077" s="193"/>
      <c r="AV1077" s="193"/>
      <c r="AW1077" s="193"/>
      <c r="AX1077" s="193"/>
      <c r="AY1077" s="193"/>
      <c r="AZ1077" s="193"/>
      <c r="BA1077" s="193"/>
      <c r="BB1077" s="193"/>
      <c r="BC1077" s="193"/>
      <c r="BD1077" s="193"/>
      <c r="BE1077" s="315"/>
      <c r="BF1077" s="315"/>
      <c r="BG1077" s="315"/>
      <c r="BH1077" s="315"/>
      <c r="BI1077" s="315"/>
      <c r="BJ1077" s="315"/>
      <c r="BK1077" s="315"/>
    </row>
    <row r="1078" spans="1:63" x14ac:dyDescent="0.25">
      <c r="A1078" s="9"/>
      <c r="B1078" s="185" t="s">
        <v>5770</v>
      </c>
      <c r="C1078" s="5" t="s">
        <v>6782</v>
      </c>
      <c r="D1078" s="172">
        <v>127.58835999999999</v>
      </c>
      <c r="E1078" s="172">
        <v>68.337400000000002</v>
      </c>
      <c r="F1078" s="172">
        <v>18.824249999999999</v>
      </c>
      <c r="G1078" s="172">
        <v>9.5218772999999999</v>
      </c>
      <c r="H1078" s="172">
        <v>0.13559201000000001</v>
      </c>
      <c r="I1078" s="172">
        <v>3.9197370999999999</v>
      </c>
      <c r="J1078" s="172">
        <v>11.747610999999999</v>
      </c>
      <c r="K1078" s="172">
        <v>1.8837462999999999E-2</v>
      </c>
      <c r="L1078" s="172">
        <v>15.083054000000001</v>
      </c>
      <c r="M1078" s="172">
        <v>0</v>
      </c>
      <c r="N1078" s="172">
        <v>0</v>
      </c>
      <c r="O1078" s="172">
        <v>0</v>
      </c>
      <c r="P1078" s="199">
        <f t="shared" si="173"/>
        <v>506.20296296296294</v>
      </c>
      <c r="Q1078" s="233">
        <v>9619.1366999999991</v>
      </c>
      <c r="R1078" s="96">
        <v>5967.5150000000003</v>
      </c>
      <c r="S1078" s="96">
        <v>3103.9679999999998</v>
      </c>
      <c r="T1078" s="96">
        <v>7.0187000000000001E-3</v>
      </c>
      <c r="U1078" s="96">
        <v>115.82</v>
      </c>
      <c r="V1078" s="96">
        <v>57.346640000000001</v>
      </c>
      <c r="W1078" s="96">
        <v>374.48</v>
      </c>
      <c r="X1078" s="241">
        <f t="shared" si="169"/>
        <v>56.756788087787001</v>
      </c>
      <c r="Y1078" s="241">
        <f t="shared" si="170"/>
        <v>31.810213825220004</v>
      </c>
      <c r="Z1078" s="241">
        <f t="shared" si="171"/>
        <v>9.9521517225669989</v>
      </c>
      <c r="AA1078" s="241">
        <f t="shared" si="172"/>
        <v>14.994422539999999</v>
      </c>
      <c r="AB1078" s="241">
        <v>14.02979</v>
      </c>
      <c r="AC1078" s="241">
        <v>1.9681232000000001E-3</v>
      </c>
      <c r="AD1078" s="241">
        <v>13.763519000000001</v>
      </c>
      <c r="AE1078" s="241">
        <v>9.9615101999999994E-4</v>
      </c>
      <c r="AF1078" s="241">
        <v>3.9148771</v>
      </c>
      <c r="AG1078" s="241">
        <v>9.9063450999999997E-2</v>
      </c>
      <c r="AH1078" s="241">
        <v>9.1825384000000003</v>
      </c>
      <c r="AI1078" s="241">
        <v>3.0950248E-2</v>
      </c>
      <c r="AJ1078" s="241">
        <v>8.0122881000000007E-2</v>
      </c>
      <c r="AK1078" s="241">
        <v>1.7307155000000001E-2</v>
      </c>
      <c r="AL1078" s="241">
        <v>8.4249908000000005E-3</v>
      </c>
      <c r="AM1078" s="241">
        <v>2.5907766999999999E-5</v>
      </c>
      <c r="AN1078" s="241">
        <v>0.18216821</v>
      </c>
      <c r="AO1078" s="241">
        <v>0.25418310999999999</v>
      </c>
      <c r="AP1078" s="241">
        <v>0.19643082000000001</v>
      </c>
      <c r="AQ1078" s="241">
        <v>5.3717540000000001E-2</v>
      </c>
      <c r="AR1078" s="241">
        <v>14.940704999999999</v>
      </c>
      <c r="AT1078" s="193"/>
      <c r="AU1078" s="193"/>
      <c r="AV1078" s="193"/>
      <c r="AW1078" s="193"/>
      <c r="AX1078" s="193"/>
      <c r="AY1078" s="193"/>
      <c r="AZ1078" s="193"/>
      <c r="BA1078" s="193"/>
      <c r="BB1078" s="193"/>
      <c r="BC1078" s="193"/>
      <c r="BD1078" s="193"/>
      <c r="BE1078" s="315"/>
      <c r="BF1078" s="315"/>
      <c r="BG1078" s="315"/>
      <c r="BH1078" s="315"/>
      <c r="BI1078" s="315"/>
      <c r="BJ1078" s="315"/>
      <c r="BK1078" s="315"/>
    </row>
    <row r="1079" spans="1:63" x14ac:dyDescent="0.25">
      <c r="A1079" s="3"/>
      <c r="B1079" s="185" t="s">
        <v>5770</v>
      </c>
      <c r="C1079" s="5" t="s">
        <v>6783</v>
      </c>
      <c r="D1079" s="172">
        <v>1.1558885000000001</v>
      </c>
      <c r="E1079" s="172">
        <v>0.58846955000000001</v>
      </c>
      <c r="F1079" s="172">
        <v>0.20396645999999999</v>
      </c>
      <c r="G1079" s="172">
        <v>3.0541370000000002E-2</v>
      </c>
      <c r="H1079" s="172">
        <v>1.2679994E-3</v>
      </c>
      <c r="I1079" s="172">
        <v>3.6711344999999999E-2</v>
      </c>
      <c r="J1079" s="172">
        <v>1.3369535E-2</v>
      </c>
      <c r="K1079" s="172">
        <v>2.0877999E-4</v>
      </c>
      <c r="L1079" s="172">
        <v>0.28135346999999999</v>
      </c>
      <c r="M1079" s="172">
        <v>0</v>
      </c>
      <c r="N1079" s="172">
        <v>0</v>
      </c>
      <c r="O1079" s="172">
        <v>0</v>
      </c>
      <c r="P1079" s="199">
        <f t="shared" si="173"/>
        <v>4.3590337037037035</v>
      </c>
      <c r="Q1079" s="233">
        <v>68.368863000000005</v>
      </c>
      <c r="R1079" s="96">
        <v>56.799911999999999</v>
      </c>
      <c r="S1079" s="96">
        <v>9.5653600000000001</v>
      </c>
      <c r="T1079" s="96">
        <v>1.4819E-4</v>
      </c>
      <c r="U1079" s="96">
        <v>0.28697</v>
      </c>
      <c r="V1079" s="96">
        <v>5.6072200000000003E-2</v>
      </c>
      <c r="W1079" s="96">
        <v>1.6604000000000001</v>
      </c>
      <c r="X1079" s="241">
        <f t="shared" si="169"/>
        <v>0.45710883620979997</v>
      </c>
      <c r="Y1079" s="241">
        <f t="shared" si="170"/>
        <v>0.2272736555896</v>
      </c>
      <c r="Z1079" s="241">
        <f t="shared" si="171"/>
        <v>8.7029510730199988E-2</v>
      </c>
      <c r="AA1079" s="241">
        <f t="shared" si="172"/>
        <v>0.14280566988999999</v>
      </c>
      <c r="AB1079" s="241">
        <v>0.12081707</v>
      </c>
      <c r="AC1079" s="241">
        <v>1.5779022999999999E-5</v>
      </c>
      <c r="AD1079" s="241">
        <v>6.5146128999999997E-2</v>
      </c>
      <c r="AE1079" s="241">
        <v>9.2794066000000007E-6</v>
      </c>
      <c r="AF1079" s="241">
        <v>4.0983302999999999E-2</v>
      </c>
      <c r="AG1079" s="241">
        <v>3.0209516000000001E-4</v>
      </c>
      <c r="AH1079" s="241">
        <v>7.9072747999999998E-2</v>
      </c>
      <c r="AI1079" s="241">
        <v>3.3766684999999999E-4</v>
      </c>
      <c r="AJ1079" s="241">
        <v>2.7221233000000001E-4</v>
      </c>
      <c r="AK1079" s="241">
        <v>2.0118252000000001E-4</v>
      </c>
      <c r="AL1079" s="241">
        <v>3.2352340999999997E-5</v>
      </c>
      <c r="AM1079" s="241">
        <v>1.156892E-7</v>
      </c>
      <c r="AN1079" s="241">
        <v>1.6609140000000001E-3</v>
      </c>
      <c r="AO1079" s="241">
        <v>1.2428321E-3</v>
      </c>
      <c r="AP1079" s="241">
        <v>4.2094869E-3</v>
      </c>
      <c r="AQ1079" s="241">
        <v>5.5784989000000004E-4</v>
      </c>
      <c r="AR1079" s="241">
        <v>0.14224782</v>
      </c>
      <c r="AT1079" s="193"/>
      <c r="AU1079" s="193"/>
      <c r="AV1079" s="193"/>
      <c r="AW1079" s="193"/>
      <c r="AX1079" s="193"/>
      <c r="AY1079" s="193"/>
      <c r="AZ1079" s="193"/>
      <c r="BA1079" s="193"/>
      <c r="BB1079" s="193"/>
      <c r="BC1079" s="193"/>
      <c r="BD1079" s="193"/>
      <c r="BE1079" s="315"/>
      <c r="BF1079" s="315"/>
      <c r="BG1079" s="315"/>
      <c r="BH1079" s="315"/>
      <c r="BI1079" s="315"/>
      <c r="BJ1079" s="315"/>
      <c r="BK1079" s="315"/>
    </row>
    <row r="1080" spans="1:63" x14ac:dyDescent="0.25">
      <c r="A1080" s="43"/>
      <c r="B1080" s="185" t="s">
        <v>5770</v>
      </c>
      <c r="C1080" s="5" t="s">
        <v>6784</v>
      </c>
      <c r="D1080" s="172">
        <v>46.543033000000001</v>
      </c>
      <c r="E1080" s="172">
        <v>30.958085000000001</v>
      </c>
      <c r="F1080" s="172">
        <v>8.4589388000000003</v>
      </c>
      <c r="G1080" s="172">
        <v>2.3565784000000001</v>
      </c>
      <c r="H1080" s="172">
        <v>0.14105227000000001</v>
      </c>
      <c r="I1080" s="172">
        <v>1.5033855</v>
      </c>
      <c r="J1080" s="172">
        <v>0.36762557000000001</v>
      </c>
      <c r="K1080" s="172">
        <v>1.0889563999999999E-2</v>
      </c>
      <c r="L1080" s="172">
        <v>2.7464775000000001</v>
      </c>
      <c r="M1080" s="172">
        <v>0</v>
      </c>
      <c r="N1080" s="172">
        <v>0</v>
      </c>
      <c r="O1080" s="172">
        <v>0</v>
      </c>
      <c r="P1080" s="199">
        <f t="shared" si="173"/>
        <v>229.31914814814814</v>
      </c>
      <c r="Q1080" s="233">
        <v>4642.3033999999998</v>
      </c>
      <c r="R1080" s="96">
        <v>2994.1473000000001</v>
      </c>
      <c r="S1080" s="96">
        <v>1403.3040000000001</v>
      </c>
      <c r="T1080" s="96">
        <v>3.9655999999999997E-3</v>
      </c>
      <c r="U1080" s="96">
        <v>53.655999999999999</v>
      </c>
      <c r="V1080" s="96">
        <v>26.192080000000001</v>
      </c>
      <c r="W1080" s="96">
        <v>165</v>
      </c>
      <c r="X1080" s="241">
        <f t="shared" si="169"/>
        <v>22.378121002495803</v>
      </c>
      <c r="Y1080" s="241">
        <f t="shared" si="170"/>
        <v>10.351802154890001</v>
      </c>
      <c r="Z1080" s="241">
        <f t="shared" si="171"/>
        <v>4.4801057736058008</v>
      </c>
      <c r="AA1080" s="241">
        <f t="shared" si="172"/>
        <v>7.5462130739999997</v>
      </c>
      <c r="AB1080" s="241">
        <v>6.3560258999999997</v>
      </c>
      <c r="AC1080" s="241">
        <v>7.8320235999999996E-4</v>
      </c>
      <c r="AD1080" s="241">
        <v>2.2154913000000001</v>
      </c>
      <c r="AE1080" s="241">
        <v>4.5308053000000002E-4</v>
      </c>
      <c r="AF1080" s="241">
        <v>1.7342674</v>
      </c>
      <c r="AG1080" s="241">
        <v>4.4781271999999997E-2</v>
      </c>
      <c r="AH1080" s="241">
        <v>4.1600302999999998</v>
      </c>
      <c r="AI1080" s="241">
        <v>1.3639462E-2</v>
      </c>
      <c r="AJ1080" s="241">
        <v>2.0635982000000001E-2</v>
      </c>
      <c r="AK1080" s="241">
        <v>7.1117573999999999E-3</v>
      </c>
      <c r="AL1080" s="241">
        <v>1.7956198999999999E-3</v>
      </c>
      <c r="AM1080" s="241">
        <v>5.5663058000000003E-6</v>
      </c>
      <c r="AN1080" s="241">
        <v>9.7978262999999996E-2</v>
      </c>
      <c r="AO1080" s="241">
        <v>4.7967152999999998E-2</v>
      </c>
      <c r="AP1080" s="241">
        <v>0.13094167000000001</v>
      </c>
      <c r="AQ1080" s="241">
        <v>4.6655174000000001E-2</v>
      </c>
      <c r="AR1080" s="241">
        <v>7.4995579000000001</v>
      </c>
      <c r="AT1080" s="193"/>
      <c r="AU1080" s="193"/>
      <c r="AV1080" s="193"/>
      <c r="AW1080" s="193"/>
      <c r="AX1080" s="193"/>
      <c r="AY1080" s="193"/>
      <c r="AZ1080" s="193"/>
      <c r="BA1080" s="193"/>
      <c r="BB1080" s="193"/>
      <c r="BC1080" s="193"/>
      <c r="BD1080" s="193"/>
      <c r="BE1080" s="315"/>
      <c r="BF1080" s="315"/>
      <c r="BG1080" s="315"/>
      <c r="BH1080" s="315"/>
      <c r="BI1080" s="315"/>
      <c r="BJ1080" s="315"/>
      <c r="BK1080" s="315"/>
    </row>
    <row r="1081" spans="1:63" x14ac:dyDescent="0.25">
      <c r="A1081" s="43"/>
      <c r="B1081" s="185" t="s">
        <v>5770</v>
      </c>
      <c r="C1081" s="5" t="s">
        <v>6785</v>
      </c>
      <c r="D1081" s="172">
        <v>34.338700000000003</v>
      </c>
      <c r="E1081" s="172">
        <v>22.758348000000002</v>
      </c>
      <c r="F1081" s="172">
        <v>8.8408589000000006</v>
      </c>
      <c r="G1081" s="172">
        <v>0.43919440999999998</v>
      </c>
      <c r="H1081" s="172">
        <v>5.7716932999999998E-2</v>
      </c>
      <c r="I1081" s="172">
        <v>1.7049160999999999</v>
      </c>
      <c r="J1081" s="172">
        <v>0.26469099000000001</v>
      </c>
      <c r="K1081" s="172">
        <v>1.273943E-2</v>
      </c>
      <c r="L1081" s="172">
        <v>0.26023537000000002</v>
      </c>
      <c r="M1081" s="172">
        <v>0</v>
      </c>
      <c r="N1081" s="172">
        <v>0</v>
      </c>
      <c r="O1081" s="172">
        <v>0</v>
      </c>
      <c r="P1081" s="199">
        <f t="shared" si="173"/>
        <v>168.58035555555554</v>
      </c>
      <c r="Q1081" s="233">
        <v>2402.7408999999998</v>
      </c>
      <c r="R1081" s="96">
        <v>1925.7474999999999</v>
      </c>
      <c r="S1081" s="96">
        <v>382.11599999999999</v>
      </c>
      <c r="T1081" s="96">
        <v>1.5487999999999999E-3</v>
      </c>
      <c r="U1081" s="96">
        <v>11.074</v>
      </c>
      <c r="V1081" s="96">
        <v>1.48482</v>
      </c>
      <c r="W1081" s="96">
        <v>82.316999999999993</v>
      </c>
      <c r="X1081" s="241">
        <f t="shared" si="169"/>
        <v>15.043702678286099</v>
      </c>
      <c r="Y1081" s="241">
        <f t="shared" si="170"/>
        <v>6.8886581181399995</v>
      </c>
      <c r="Z1081" s="241">
        <f t="shared" si="171"/>
        <v>3.3327494335461001</v>
      </c>
      <c r="AA1081" s="241">
        <f t="shared" si="172"/>
        <v>4.8222951266000003</v>
      </c>
      <c r="AB1081" s="241">
        <v>4.6737392</v>
      </c>
      <c r="AC1081" s="241">
        <v>3.6795121000000002E-4</v>
      </c>
      <c r="AD1081" s="241">
        <v>0.47419603999999999</v>
      </c>
      <c r="AE1081" s="241">
        <v>4.1530293000000001E-4</v>
      </c>
      <c r="AF1081" s="241">
        <v>1.7278910999999999</v>
      </c>
      <c r="AG1081" s="241">
        <v>1.2048524E-2</v>
      </c>
      <c r="AH1081" s="241">
        <v>3.0587621999999999</v>
      </c>
      <c r="AI1081" s="241">
        <v>1.431545E-2</v>
      </c>
      <c r="AJ1081" s="241">
        <v>3.6231080999999999E-3</v>
      </c>
      <c r="AK1081" s="241">
        <v>4.0069637999999999E-3</v>
      </c>
      <c r="AL1081" s="241">
        <v>4.5248689000000001E-4</v>
      </c>
      <c r="AM1081" s="241">
        <v>1.2807561000000001E-6</v>
      </c>
      <c r="AN1081" s="241">
        <v>8.5131066000000005E-2</v>
      </c>
      <c r="AO1081" s="241">
        <v>4.6115558000000001E-2</v>
      </c>
      <c r="AP1081" s="241">
        <v>0.12034132</v>
      </c>
      <c r="AQ1081" s="241">
        <v>8.065266E-4</v>
      </c>
      <c r="AR1081" s="241">
        <v>4.8214886000000003</v>
      </c>
      <c r="AT1081" s="193"/>
      <c r="AU1081" s="193"/>
      <c r="AV1081" s="193"/>
      <c r="AW1081" s="193"/>
      <c r="AX1081" s="193"/>
      <c r="AY1081" s="193"/>
      <c r="AZ1081" s="193"/>
      <c r="BA1081" s="193"/>
      <c r="BB1081" s="193"/>
      <c r="BC1081" s="193"/>
      <c r="BD1081" s="193"/>
      <c r="BE1081" s="315"/>
      <c r="BF1081" s="315"/>
      <c r="BG1081" s="315"/>
      <c r="BH1081" s="315"/>
      <c r="BI1081" s="315"/>
      <c r="BJ1081" s="315"/>
      <c r="BK1081" s="315"/>
    </row>
    <row r="1082" spans="1:63" x14ac:dyDescent="0.25">
      <c r="A1082" s="9"/>
      <c r="B1082" s="185" t="s">
        <v>5770</v>
      </c>
      <c r="C1082" s="5" t="s">
        <v>6786</v>
      </c>
      <c r="D1082" s="172">
        <v>0.98604186000000005</v>
      </c>
      <c r="E1082" s="172">
        <v>0.16559103</v>
      </c>
      <c r="F1082" s="172">
        <v>0.16093092000000001</v>
      </c>
      <c r="G1082" s="172">
        <v>2.974241E-2</v>
      </c>
      <c r="H1082" s="172">
        <v>6.0692734999999995E-4</v>
      </c>
      <c r="I1082" s="172">
        <v>1.9891480999999999E-2</v>
      </c>
      <c r="J1082" s="172">
        <v>1.3369885999999999E-2</v>
      </c>
      <c r="K1082" s="172">
        <v>1.0320913E-4</v>
      </c>
      <c r="L1082" s="172">
        <v>0.59580599999999995</v>
      </c>
      <c r="M1082" s="172">
        <v>0</v>
      </c>
      <c r="N1082" s="172">
        <v>0</v>
      </c>
      <c r="O1082" s="172">
        <v>0</v>
      </c>
      <c r="P1082" s="199">
        <f t="shared" si="173"/>
        <v>1.2266002222222221</v>
      </c>
      <c r="Q1082" s="233">
        <v>21.422267000000002</v>
      </c>
      <c r="R1082" s="96">
        <v>18.010988999999999</v>
      </c>
      <c r="S1082" s="96">
        <v>2.409456</v>
      </c>
      <c r="T1082" s="96">
        <v>2.6103999999999999E-5</v>
      </c>
      <c r="U1082" s="96">
        <v>0.16112000000000001</v>
      </c>
      <c r="V1082" s="96">
        <v>4.2295920000000001E-2</v>
      </c>
      <c r="W1082" s="96">
        <v>0.79837999999999998</v>
      </c>
      <c r="X1082" s="241">
        <f t="shared" si="169"/>
        <v>0.2078370235709</v>
      </c>
      <c r="Y1082" s="241">
        <f t="shared" si="170"/>
        <v>0.13654197837730001</v>
      </c>
      <c r="Z1082" s="241">
        <f t="shared" si="171"/>
        <v>2.5478399723599998E-2</v>
      </c>
      <c r="AA1082" s="241">
        <f t="shared" si="172"/>
        <v>4.581664547E-2</v>
      </c>
      <c r="AB1082" s="241">
        <v>3.3993792000000002E-2</v>
      </c>
      <c r="AC1082" s="241">
        <v>6.9861578000000004E-6</v>
      </c>
      <c r="AD1082" s="241">
        <v>7.2022955999999999E-2</v>
      </c>
      <c r="AE1082" s="241">
        <v>4.3968845000000003E-6</v>
      </c>
      <c r="AF1082" s="241">
        <v>3.0437167000000001E-2</v>
      </c>
      <c r="AG1082" s="241">
        <v>7.6680334999999994E-5</v>
      </c>
      <c r="AH1082" s="241">
        <v>2.2248846999999999E-2</v>
      </c>
      <c r="AI1082" s="241">
        <v>2.7895512000000001E-4</v>
      </c>
      <c r="AJ1082" s="241">
        <v>2.6865047000000002E-4</v>
      </c>
      <c r="AK1082" s="241">
        <v>1.3012698000000001E-4</v>
      </c>
      <c r="AL1082" s="241">
        <v>3.5923527999999999E-5</v>
      </c>
      <c r="AM1082" s="241">
        <v>1.277056E-7</v>
      </c>
      <c r="AN1082" s="241">
        <v>6.0352340000000004E-4</v>
      </c>
      <c r="AO1082" s="241">
        <v>8.7493952000000002E-4</v>
      </c>
      <c r="AP1082" s="241">
        <v>1.037306E-3</v>
      </c>
      <c r="AQ1082" s="241">
        <v>6.7677047000000001E-4</v>
      </c>
      <c r="AR1082" s="241">
        <v>4.5139875000000003E-2</v>
      </c>
      <c r="AT1082" s="193"/>
      <c r="AU1082" s="193"/>
      <c r="AV1082" s="193"/>
      <c r="AW1082" s="193"/>
      <c r="AX1082" s="193"/>
      <c r="AY1082" s="193"/>
      <c r="AZ1082" s="193"/>
      <c r="BA1082" s="193"/>
      <c r="BB1082" s="193"/>
      <c r="BC1082" s="193"/>
      <c r="BD1082" s="193"/>
      <c r="BE1082" s="315"/>
      <c r="BF1082" s="315"/>
      <c r="BG1082" s="315"/>
      <c r="BH1082" s="315"/>
      <c r="BI1082" s="315"/>
      <c r="BJ1082" s="315"/>
      <c r="BK1082" s="315"/>
    </row>
    <row r="1083" spans="1:63" x14ac:dyDescent="0.25">
      <c r="A1083" s="9"/>
      <c r="B1083" s="185" t="s">
        <v>1264</v>
      </c>
      <c r="C1083" s="5" t="s">
        <v>6787</v>
      </c>
      <c r="D1083" s="172">
        <v>0.11715876</v>
      </c>
      <c r="E1083" s="172">
        <v>3.7893367999999997E-2</v>
      </c>
      <c r="F1083" s="172">
        <v>2.0937935000000001E-2</v>
      </c>
      <c r="G1083" s="172">
        <v>8.8746467000000006E-3</v>
      </c>
      <c r="H1083" s="172">
        <v>2.843365E-4</v>
      </c>
      <c r="I1083" s="172">
        <v>5.5293317E-3</v>
      </c>
      <c r="J1083" s="172">
        <v>5.6827659999999997E-3</v>
      </c>
      <c r="K1083" s="172">
        <v>5.0382245999999999E-5</v>
      </c>
      <c r="L1083" s="172">
        <v>3.7905994999999998E-2</v>
      </c>
      <c r="M1083" s="172">
        <v>0</v>
      </c>
      <c r="N1083" s="172">
        <v>0</v>
      </c>
      <c r="O1083" s="172">
        <v>0</v>
      </c>
      <c r="P1083" s="199">
        <f t="shared" si="173"/>
        <v>0.28069161481481475</v>
      </c>
      <c r="Q1083" s="233">
        <v>6.3896407000000002</v>
      </c>
      <c r="R1083" s="96">
        <v>4.7283486999999997</v>
      </c>
      <c r="S1083" s="96">
        <v>1.1346719999999999</v>
      </c>
      <c r="T1083" s="96">
        <v>1.9488999999999999E-5</v>
      </c>
      <c r="U1083" s="96">
        <v>0.27199000000000001</v>
      </c>
      <c r="V1083" s="96">
        <v>9.6104999999999993E-3</v>
      </c>
      <c r="W1083" s="96">
        <v>0.245</v>
      </c>
      <c r="X1083" s="241">
        <f t="shared" si="169"/>
        <v>5.4626272516700998E-2</v>
      </c>
      <c r="Y1083" s="241">
        <f t="shared" si="170"/>
        <v>3.5189109549499997E-2</v>
      </c>
      <c r="Z1083" s="241">
        <f t="shared" si="171"/>
        <v>7.3798684872010013E-3</v>
      </c>
      <c r="AA1083" s="241">
        <f t="shared" si="172"/>
        <v>1.2057294480000001E-2</v>
      </c>
      <c r="AB1083" s="241">
        <v>7.7802367000000001E-3</v>
      </c>
      <c r="AC1083" s="241">
        <v>1.7601441999999999E-6</v>
      </c>
      <c r="AD1083" s="241">
        <v>2.2199321000000001E-2</v>
      </c>
      <c r="AE1083" s="241">
        <v>1.1128683E-6</v>
      </c>
      <c r="AF1083" s="241">
        <v>5.1870255999999998E-3</v>
      </c>
      <c r="AG1083" s="241">
        <v>1.9653237000000001E-5</v>
      </c>
      <c r="AH1083" s="241">
        <v>5.0922965000000002E-3</v>
      </c>
      <c r="AI1083" s="241">
        <v>3.5466567E-5</v>
      </c>
      <c r="AJ1083" s="241">
        <v>8.0252593000000006E-5</v>
      </c>
      <c r="AK1083" s="241">
        <v>3.3034114999999997E-5</v>
      </c>
      <c r="AL1083" s="241">
        <v>1.0102578E-5</v>
      </c>
      <c r="AM1083" s="241">
        <v>3.5884201E-8</v>
      </c>
      <c r="AN1083" s="241">
        <v>1.4692702E-3</v>
      </c>
      <c r="AO1083" s="241">
        <v>3.2033487000000002E-4</v>
      </c>
      <c r="AP1083" s="241">
        <v>3.3907517999999997E-4</v>
      </c>
      <c r="AQ1083" s="241">
        <v>2.1679148000000001E-4</v>
      </c>
      <c r="AR1083" s="241">
        <v>1.1840503E-2</v>
      </c>
      <c r="AT1083" s="193"/>
      <c r="AU1083" s="193"/>
      <c r="AV1083" s="193"/>
      <c r="AW1083" s="193"/>
      <c r="AX1083" s="193"/>
      <c r="AY1083" s="193"/>
      <c r="AZ1083" s="193"/>
      <c r="BA1083" s="193"/>
      <c r="BB1083" s="193"/>
      <c r="BC1083" s="193"/>
      <c r="BD1083" s="193"/>
      <c r="BE1083" s="315"/>
      <c r="BF1083" s="315"/>
      <c r="BG1083" s="315"/>
      <c r="BH1083" s="315"/>
      <c r="BI1083" s="315"/>
      <c r="BJ1083" s="315"/>
      <c r="BK1083" s="315"/>
    </row>
    <row r="1084" spans="1:63" x14ac:dyDescent="0.25">
      <c r="A1084" s="9"/>
      <c r="B1084" s="185" t="s">
        <v>1264</v>
      </c>
      <c r="C1084" s="5" t="s">
        <v>6788</v>
      </c>
      <c r="D1084" s="172">
        <v>1.8992568000000001E-2</v>
      </c>
      <c r="E1084" s="172">
        <v>6.0186596000000002E-3</v>
      </c>
      <c r="F1084" s="172">
        <v>3.4392758000000002E-3</v>
      </c>
      <c r="G1084" s="172">
        <v>1.4295814E-3</v>
      </c>
      <c r="H1084" s="172">
        <v>4.1094563999999999E-5</v>
      </c>
      <c r="I1084" s="172">
        <v>8.8225803999999997E-4</v>
      </c>
      <c r="J1084" s="172">
        <v>9.5232208000000003E-4</v>
      </c>
      <c r="K1084" s="172">
        <v>9.3451516000000005E-6</v>
      </c>
      <c r="L1084" s="172">
        <v>6.2200312000000001E-3</v>
      </c>
      <c r="M1084" s="172">
        <v>0</v>
      </c>
      <c r="N1084" s="172">
        <v>0</v>
      </c>
      <c r="O1084" s="172">
        <v>0</v>
      </c>
      <c r="P1084" s="199">
        <f t="shared" si="173"/>
        <v>4.4582663703703701E-2</v>
      </c>
      <c r="Q1084" s="233">
        <v>0.97385849000000002</v>
      </c>
      <c r="R1084" s="96">
        <v>0.74479720000000005</v>
      </c>
      <c r="S1084" s="96">
        <v>0.15093119999999999</v>
      </c>
      <c r="T1084" s="96">
        <v>2.8907999999999999E-6</v>
      </c>
      <c r="U1084" s="96">
        <v>3.9938000000000001E-2</v>
      </c>
      <c r="V1084" s="96">
        <v>1.4402009999999999E-3</v>
      </c>
      <c r="W1084" s="96">
        <v>3.6748999999999997E-2</v>
      </c>
      <c r="X1084" s="241">
        <f t="shared" si="169"/>
        <v>8.7298429915685996E-3</v>
      </c>
      <c r="Y1084" s="241">
        <f t="shared" si="170"/>
        <v>5.6799161754500001E-3</v>
      </c>
      <c r="Z1084" s="241">
        <f t="shared" si="171"/>
        <v>1.1498321321185999E-3</v>
      </c>
      <c r="AA1084" s="241">
        <f t="shared" si="172"/>
        <v>1.900094684E-3</v>
      </c>
      <c r="AB1084" s="241">
        <v>1.2357487000000001E-3</v>
      </c>
      <c r="AC1084" s="241">
        <v>2.4948620000000003E-7</v>
      </c>
      <c r="AD1084" s="241">
        <v>3.6009848000000001E-3</v>
      </c>
      <c r="AE1084" s="241">
        <v>1.7067114999999999E-7</v>
      </c>
      <c r="AF1084" s="241">
        <v>8.3978076000000004E-4</v>
      </c>
      <c r="AG1084" s="241">
        <v>2.9817581E-6</v>
      </c>
      <c r="AH1084" s="241">
        <v>8.0879569000000002E-4</v>
      </c>
      <c r="AI1084" s="241">
        <v>5.8347522999999998E-6</v>
      </c>
      <c r="AJ1084" s="241">
        <v>1.2945326000000001E-5</v>
      </c>
      <c r="AK1084" s="241">
        <v>5.6119228000000001E-6</v>
      </c>
      <c r="AL1084" s="241">
        <v>1.6264244999999999E-6</v>
      </c>
      <c r="AM1084" s="241">
        <v>5.8155186000000002E-9</v>
      </c>
      <c r="AN1084" s="241">
        <v>2.1546947E-4</v>
      </c>
      <c r="AO1084" s="241">
        <v>4.8788047000000003E-5</v>
      </c>
      <c r="AP1084" s="241">
        <v>5.0754684E-5</v>
      </c>
      <c r="AQ1084" s="241">
        <v>3.5070383999999998E-5</v>
      </c>
      <c r="AR1084" s="241">
        <v>1.8650243E-3</v>
      </c>
      <c r="AT1084" s="193"/>
      <c r="AU1084" s="193"/>
      <c r="AV1084" s="193"/>
      <c r="AW1084" s="193"/>
      <c r="AX1084" s="193"/>
      <c r="AY1084" s="193"/>
      <c r="AZ1084" s="193"/>
      <c r="BA1084" s="193"/>
      <c r="BB1084" s="193"/>
      <c r="BC1084" s="193"/>
      <c r="BD1084" s="193"/>
      <c r="BE1084" s="315"/>
      <c r="BF1084" s="315"/>
      <c r="BG1084" s="315"/>
      <c r="BH1084" s="315"/>
      <c r="BI1084" s="315"/>
      <c r="BJ1084" s="315"/>
      <c r="BK1084" s="315"/>
    </row>
    <row r="1085" spans="1:63" x14ac:dyDescent="0.25">
      <c r="A1085" s="9"/>
      <c r="B1085" s="185" t="s">
        <v>1264</v>
      </c>
      <c r="C1085" s="5" t="s">
        <v>6789</v>
      </c>
      <c r="D1085" s="172">
        <v>0.15291536</v>
      </c>
      <c r="E1085" s="172">
        <v>6.0852759999999999E-2</v>
      </c>
      <c r="F1085" s="172">
        <v>2.0934643999999999E-2</v>
      </c>
      <c r="G1085" s="172">
        <v>6.0883214E-3</v>
      </c>
      <c r="H1085" s="172">
        <v>4.6858688000000001E-4</v>
      </c>
      <c r="I1085" s="172">
        <v>5.9277866999999998E-3</v>
      </c>
      <c r="J1085" s="172">
        <v>6.1286502000000003E-3</v>
      </c>
      <c r="K1085" s="172">
        <v>1.4871272E-4</v>
      </c>
      <c r="L1085" s="172">
        <v>5.2365892999999997E-2</v>
      </c>
      <c r="M1085" s="172">
        <v>0</v>
      </c>
      <c r="N1085" s="172">
        <v>0</v>
      </c>
      <c r="O1085" s="172">
        <v>0</v>
      </c>
      <c r="P1085" s="199">
        <f t="shared" si="173"/>
        <v>0.45076118518518515</v>
      </c>
      <c r="Q1085" s="233">
        <v>10.93294</v>
      </c>
      <c r="R1085" s="96">
        <v>8.6381581000000001</v>
      </c>
      <c r="S1085" s="96">
        <v>1.426992</v>
      </c>
      <c r="T1085" s="96">
        <v>3.0487000000000001E-5</v>
      </c>
      <c r="U1085" s="96">
        <v>0.46294999999999997</v>
      </c>
      <c r="V1085" s="96">
        <v>1.563904E-2</v>
      </c>
      <c r="W1085" s="96">
        <v>0.38917000000000002</v>
      </c>
      <c r="X1085" s="241">
        <f t="shared" si="169"/>
        <v>6.4891653097293001E-2</v>
      </c>
      <c r="Y1085" s="241">
        <f t="shared" si="170"/>
        <v>3.1605289018799998E-2</v>
      </c>
      <c r="Z1085" s="241">
        <f t="shared" si="171"/>
        <v>1.1493785818492997E-2</v>
      </c>
      <c r="AA1085" s="241">
        <f t="shared" si="172"/>
        <v>2.1792578260000001E-2</v>
      </c>
      <c r="AB1085" s="241">
        <v>1.2493682000000001E-2</v>
      </c>
      <c r="AC1085" s="241">
        <v>3.6289037999999999E-6</v>
      </c>
      <c r="AD1085" s="241">
        <v>1.349679E-2</v>
      </c>
      <c r="AE1085" s="241">
        <v>1.3856609999999999E-6</v>
      </c>
      <c r="AF1085" s="241">
        <v>5.5791746000000003E-3</v>
      </c>
      <c r="AG1085" s="241">
        <v>3.0627853999999999E-5</v>
      </c>
      <c r="AH1085" s="241">
        <v>8.1768990999999992E-3</v>
      </c>
      <c r="AI1085" s="241">
        <v>3.4795768999999998E-5</v>
      </c>
      <c r="AJ1085" s="241">
        <v>5.4329704E-5</v>
      </c>
      <c r="AK1085" s="241">
        <v>2.5627670999999999E-5</v>
      </c>
      <c r="AL1085" s="241">
        <v>7.6194102E-6</v>
      </c>
      <c r="AM1085" s="241">
        <v>2.5954292999999999E-8</v>
      </c>
      <c r="AN1085" s="241">
        <v>2.2824996000000001E-3</v>
      </c>
      <c r="AO1085" s="241">
        <v>4.1487128E-4</v>
      </c>
      <c r="AP1085" s="241">
        <v>4.9711733000000003E-4</v>
      </c>
      <c r="AQ1085" s="241">
        <v>1.6442525999999999E-4</v>
      </c>
      <c r="AR1085" s="241">
        <v>2.1628153000000001E-2</v>
      </c>
      <c r="AT1085" s="193"/>
      <c r="AU1085" s="193"/>
      <c r="AV1085" s="193"/>
      <c r="AW1085" s="193"/>
      <c r="AX1085" s="193"/>
      <c r="AY1085" s="193"/>
      <c r="AZ1085" s="193"/>
      <c r="BA1085" s="193"/>
      <c r="BB1085" s="193"/>
      <c r="BC1085" s="193"/>
      <c r="BD1085" s="193"/>
      <c r="BE1085" s="315"/>
      <c r="BF1085" s="315"/>
      <c r="BG1085" s="315"/>
      <c r="BH1085" s="315"/>
      <c r="BI1085" s="315"/>
      <c r="BJ1085" s="315"/>
      <c r="BK1085" s="315"/>
    </row>
    <row r="1086" spans="1:63" x14ac:dyDescent="0.25">
      <c r="A1086" s="9"/>
      <c r="B1086" s="185" t="s">
        <v>5770</v>
      </c>
      <c r="C1086" s="5" t="s">
        <v>6790</v>
      </c>
      <c r="D1086" s="172">
        <v>7.9789143999999999</v>
      </c>
      <c r="E1086" s="172">
        <v>4.6680067999999997</v>
      </c>
      <c r="F1086" s="172">
        <v>1.2241084</v>
      </c>
      <c r="G1086" s="172">
        <v>0.32531028000000001</v>
      </c>
      <c r="H1086" s="172">
        <v>1.5134491E-2</v>
      </c>
      <c r="I1086" s="172">
        <v>0.31297269</v>
      </c>
      <c r="J1086" s="172">
        <v>0.10869466999999999</v>
      </c>
      <c r="K1086" s="172">
        <v>5.4368089999999999E-3</v>
      </c>
      <c r="L1086" s="172">
        <v>1.3192501999999999</v>
      </c>
      <c r="M1086" s="172">
        <v>0</v>
      </c>
      <c r="N1086" s="172">
        <v>0</v>
      </c>
      <c r="O1086" s="172">
        <v>0</v>
      </c>
      <c r="P1086" s="199">
        <f t="shared" si="173"/>
        <v>34.577828148148143</v>
      </c>
      <c r="Q1086" s="233">
        <v>637.58606999999995</v>
      </c>
      <c r="R1086" s="96">
        <v>415.77600000000001</v>
      </c>
      <c r="S1086" s="96">
        <v>181.7088</v>
      </c>
      <c r="T1086" s="96">
        <v>2.6136000000000002E-3</v>
      </c>
      <c r="U1086" s="96">
        <v>13.178000000000001</v>
      </c>
      <c r="V1086" s="96">
        <v>3.2056580000000001</v>
      </c>
      <c r="W1086" s="96">
        <v>23.715</v>
      </c>
      <c r="X1086" s="241">
        <f t="shared" si="169"/>
        <v>3.4431897779234903</v>
      </c>
      <c r="Y1086" s="241">
        <f t="shared" si="170"/>
        <v>1.6674098601859999</v>
      </c>
      <c r="Z1086" s="241">
        <f t="shared" si="171"/>
        <v>0.72629255063748999</v>
      </c>
      <c r="AA1086" s="241">
        <f t="shared" si="172"/>
        <v>1.0494873671</v>
      </c>
      <c r="AB1086" s="241">
        <v>0.95851394999999995</v>
      </c>
      <c r="AC1086" s="241">
        <v>7.7699014999999997E-5</v>
      </c>
      <c r="AD1086" s="241">
        <v>0.39775356000000001</v>
      </c>
      <c r="AE1086" s="241">
        <v>7.4082970999999996E-5</v>
      </c>
      <c r="AF1086" s="241">
        <v>0.30539543000000002</v>
      </c>
      <c r="AG1086" s="241">
        <v>5.5951381999999996E-3</v>
      </c>
      <c r="AH1086" s="241">
        <v>0.62732796999999996</v>
      </c>
      <c r="AI1086" s="241">
        <v>2.0159699000000001E-3</v>
      </c>
      <c r="AJ1086" s="241">
        <v>2.8668079000000002E-3</v>
      </c>
      <c r="AK1086" s="241">
        <v>1.0147801999999999E-3</v>
      </c>
      <c r="AL1086" s="241">
        <v>3.0929891E-4</v>
      </c>
      <c r="AM1086" s="241">
        <v>9.6772749000000005E-7</v>
      </c>
      <c r="AN1086" s="241">
        <v>4.9965950000000002E-2</v>
      </c>
      <c r="AO1086" s="241">
        <v>1.6228000999999999E-2</v>
      </c>
      <c r="AP1086" s="241">
        <v>2.6562804999999998E-2</v>
      </c>
      <c r="AQ1086" s="241">
        <v>8.0718670999999995E-3</v>
      </c>
      <c r="AR1086" s="241">
        <v>1.0414155</v>
      </c>
      <c r="AT1086" s="193"/>
      <c r="AU1086" s="193"/>
      <c r="AV1086" s="193"/>
      <c r="AW1086" s="193"/>
      <c r="AX1086" s="193"/>
      <c r="AY1086" s="193"/>
      <c r="AZ1086" s="193"/>
      <c r="BA1086" s="193"/>
      <c r="BB1086" s="193"/>
      <c r="BC1086" s="193"/>
      <c r="BD1086" s="193"/>
      <c r="BE1086" s="315"/>
      <c r="BF1086" s="315"/>
      <c r="BG1086" s="315"/>
      <c r="BH1086" s="315"/>
      <c r="BI1086" s="315"/>
      <c r="BJ1086" s="315"/>
      <c r="BK1086" s="315"/>
    </row>
    <row r="1087" spans="1:63" x14ac:dyDescent="0.25">
      <c r="A1087" s="9"/>
      <c r="B1087" s="185" t="s">
        <v>1264</v>
      </c>
      <c r="C1087" s="5" t="s">
        <v>6791</v>
      </c>
      <c r="D1087" s="172">
        <v>2.6962598999999998</v>
      </c>
      <c r="E1087" s="172">
        <v>0.50867735000000003</v>
      </c>
      <c r="F1087" s="172">
        <v>0.21658277000000001</v>
      </c>
      <c r="G1087" s="172">
        <v>8.7477229000000004E-2</v>
      </c>
      <c r="H1087" s="172">
        <v>3.3610421999999999E-3</v>
      </c>
      <c r="I1087" s="172">
        <v>9.8110966999999993E-2</v>
      </c>
      <c r="J1087" s="172">
        <v>0.51573577000000004</v>
      </c>
      <c r="K1087" s="172">
        <v>7.0441258999999999E-4</v>
      </c>
      <c r="L1087" s="172">
        <v>1.2656103999999999</v>
      </c>
      <c r="M1087" s="172">
        <v>0</v>
      </c>
      <c r="N1087" s="172">
        <v>0</v>
      </c>
      <c r="O1087" s="172">
        <v>0</v>
      </c>
      <c r="P1087" s="199">
        <f t="shared" si="173"/>
        <v>3.7679803703703705</v>
      </c>
      <c r="Q1087" s="233">
        <v>61.769146999999997</v>
      </c>
      <c r="R1087" s="96">
        <v>45.786197999999999</v>
      </c>
      <c r="S1087" s="96">
        <v>9.6975200000000008</v>
      </c>
      <c r="T1087" s="96">
        <v>1.8798999999999999E-4</v>
      </c>
      <c r="U1087" s="96">
        <v>2.4883999999999999</v>
      </c>
      <c r="V1087" s="96">
        <v>0.1315412</v>
      </c>
      <c r="W1087" s="96">
        <v>3.6652999999999998</v>
      </c>
      <c r="X1087" s="241">
        <f t="shared" si="169"/>
        <v>0.60038961313133998</v>
      </c>
      <c r="Y1087" s="241">
        <f t="shared" si="170"/>
        <v>0.39226399192330003</v>
      </c>
      <c r="Z1087" s="241">
        <f t="shared" si="171"/>
        <v>9.0327236308039988E-2</v>
      </c>
      <c r="AA1087" s="241">
        <f t="shared" si="172"/>
        <v>0.1177983849</v>
      </c>
      <c r="AB1087" s="241">
        <v>0.10444101</v>
      </c>
      <c r="AC1087" s="241">
        <v>9.8412693000000001E-6</v>
      </c>
      <c r="AD1087" s="241">
        <v>0.22088299</v>
      </c>
      <c r="AE1087" s="241">
        <v>1.0957764E-5</v>
      </c>
      <c r="AF1087" s="241">
        <v>6.6676816E-2</v>
      </c>
      <c r="AG1087" s="241">
        <v>2.4237689000000001E-4</v>
      </c>
      <c r="AH1087" s="241">
        <v>6.8357864000000004E-2</v>
      </c>
      <c r="AI1087" s="241">
        <v>3.6433017999999999E-4</v>
      </c>
      <c r="AJ1087" s="241">
        <v>7.8422862999999996E-4</v>
      </c>
      <c r="AK1087" s="241">
        <v>5.1013063999999996E-4</v>
      </c>
      <c r="AL1087" s="241">
        <v>1.7849361999999999E-4</v>
      </c>
      <c r="AM1087" s="241">
        <v>5.2353803999999997E-7</v>
      </c>
      <c r="AN1087" s="241">
        <v>1.3392724E-2</v>
      </c>
      <c r="AO1087" s="241">
        <v>3.4444775999999998E-3</v>
      </c>
      <c r="AP1087" s="241">
        <v>3.2944641E-3</v>
      </c>
      <c r="AQ1087" s="241">
        <v>3.1552048999999999E-3</v>
      </c>
      <c r="AR1087" s="241">
        <v>0.11464318</v>
      </c>
      <c r="AT1087" s="193"/>
      <c r="AU1087" s="193"/>
      <c r="AV1087" s="193"/>
      <c r="AW1087" s="193"/>
      <c r="AX1087" s="193"/>
      <c r="AY1087" s="193"/>
      <c r="AZ1087" s="193"/>
      <c r="BA1087" s="193"/>
      <c r="BB1087" s="193"/>
      <c r="BC1087" s="193"/>
      <c r="BD1087" s="193"/>
      <c r="BE1087" s="315"/>
      <c r="BF1087" s="315"/>
      <c r="BG1087" s="315"/>
      <c r="BH1087" s="315"/>
      <c r="BI1087" s="315"/>
      <c r="BJ1087" s="315"/>
      <c r="BK1087" s="315"/>
    </row>
    <row r="1088" spans="1:63" x14ac:dyDescent="0.25">
      <c r="A1088" s="9"/>
      <c r="B1088" s="185" t="s">
        <v>5770</v>
      </c>
      <c r="C1088" s="5" t="s">
        <v>6792</v>
      </c>
      <c r="D1088" s="172">
        <v>10.774231</v>
      </c>
      <c r="E1088" s="172">
        <v>4.1449476000000001</v>
      </c>
      <c r="F1088" s="172">
        <v>1.8527722</v>
      </c>
      <c r="G1088" s="172">
        <v>0.47202463</v>
      </c>
      <c r="H1088" s="172">
        <v>1.6419670000000001E-2</v>
      </c>
      <c r="I1088" s="172">
        <v>0.49151982999999999</v>
      </c>
      <c r="J1088" s="172">
        <v>0.12427546</v>
      </c>
      <c r="K1088" s="172">
        <v>2.5855515999999999E-3</v>
      </c>
      <c r="L1088" s="172">
        <v>3.6696859000000002</v>
      </c>
      <c r="M1088" s="172">
        <v>0</v>
      </c>
      <c r="N1088" s="172">
        <v>0</v>
      </c>
      <c r="O1088" s="172">
        <v>0</v>
      </c>
      <c r="P1088" s="199">
        <f t="shared" si="173"/>
        <v>30.703315555555555</v>
      </c>
      <c r="Q1088" s="233">
        <v>596.27021999999999</v>
      </c>
      <c r="R1088" s="96">
        <v>365.22286000000003</v>
      </c>
      <c r="S1088" s="96">
        <v>187.70079999999999</v>
      </c>
      <c r="T1088" s="96">
        <v>2.4274000000000001E-3</v>
      </c>
      <c r="U1088" s="96">
        <v>12.462999999999999</v>
      </c>
      <c r="V1088" s="96">
        <v>3.429141</v>
      </c>
      <c r="W1088" s="96">
        <v>27.452000000000002</v>
      </c>
      <c r="X1088" s="241">
        <f t="shared" si="169"/>
        <v>3.7759060055501998</v>
      </c>
      <c r="Y1088" s="241">
        <f t="shared" si="170"/>
        <v>2.0989365572959997</v>
      </c>
      <c r="Z1088" s="241">
        <f t="shared" si="171"/>
        <v>0.67344548725420017</v>
      </c>
      <c r="AA1088" s="241">
        <f t="shared" si="172"/>
        <v>1.003523961</v>
      </c>
      <c r="AB1088" s="241">
        <v>0.85099866000000002</v>
      </c>
      <c r="AC1088" s="241">
        <v>8.8306337E-5</v>
      </c>
      <c r="AD1088" s="241">
        <v>0.71584437000000001</v>
      </c>
      <c r="AE1088" s="241">
        <v>8.8045058999999996E-5</v>
      </c>
      <c r="AF1088" s="241">
        <v>0.52593603</v>
      </c>
      <c r="AG1088" s="241">
        <v>5.9811459000000001E-3</v>
      </c>
      <c r="AH1088" s="241">
        <v>0.55698641000000004</v>
      </c>
      <c r="AI1088" s="241">
        <v>3.1162745999999998E-3</v>
      </c>
      <c r="AJ1088" s="241">
        <v>4.2025112999999996E-3</v>
      </c>
      <c r="AK1088" s="241">
        <v>1.2994214E-3</v>
      </c>
      <c r="AL1088" s="241">
        <v>4.8709977000000002E-4</v>
      </c>
      <c r="AM1088" s="241">
        <v>1.5841842000000001E-6</v>
      </c>
      <c r="AN1088" s="241">
        <v>4.5208636000000003E-2</v>
      </c>
      <c r="AO1088" s="241">
        <v>2.3729034999999999E-2</v>
      </c>
      <c r="AP1088" s="241">
        <v>3.8414515000000003E-2</v>
      </c>
      <c r="AQ1088" s="241">
        <v>8.8947521000000002E-2</v>
      </c>
      <c r="AR1088" s="241">
        <v>0.91457644000000005</v>
      </c>
      <c r="AT1088" s="193"/>
      <c r="AU1088" s="193"/>
      <c r="AV1088" s="193"/>
      <c r="AW1088" s="193"/>
      <c r="AX1088" s="193"/>
      <c r="AY1088" s="193"/>
      <c r="AZ1088" s="193"/>
      <c r="BA1088" s="193"/>
      <c r="BB1088" s="193"/>
      <c r="BC1088" s="193"/>
      <c r="BD1088" s="193"/>
      <c r="BE1088" s="315"/>
      <c r="BF1088" s="315"/>
      <c r="BG1088" s="315"/>
      <c r="BH1088" s="315"/>
      <c r="BI1088" s="315"/>
      <c r="BJ1088" s="315"/>
      <c r="BK1088" s="315"/>
    </row>
    <row r="1089" spans="1:63" x14ac:dyDescent="0.25">
      <c r="A1089" s="9"/>
      <c r="B1089" s="185" t="s">
        <v>5770</v>
      </c>
      <c r="C1089" s="5" t="s">
        <v>6793</v>
      </c>
      <c r="D1089" s="172">
        <v>236.66627</v>
      </c>
      <c r="E1089" s="172">
        <v>17.426534</v>
      </c>
      <c r="F1089" s="172">
        <v>84.483108000000001</v>
      </c>
      <c r="G1089" s="172">
        <v>17.415203999999999</v>
      </c>
      <c r="H1089" s="172">
        <v>9.5145229999999997E-2</v>
      </c>
      <c r="I1089" s="172">
        <v>1.9881389</v>
      </c>
      <c r="J1089" s="172">
        <v>48.875937</v>
      </c>
      <c r="K1089" s="172">
        <v>1.4331785E-2</v>
      </c>
      <c r="L1089" s="172">
        <v>66.367868999999999</v>
      </c>
      <c r="M1089" s="172">
        <v>0</v>
      </c>
      <c r="N1089" s="172">
        <v>0</v>
      </c>
      <c r="O1089" s="172">
        <v>0</v>
      </c>
      <c r="P1089" s="199">
        <f t="shared" si="173"/>
        <v>129.08543703703702</v>
      </c>
      <c r="Q1089" s="233">
        <v>2255.9877999999999</v>
      </c>
      <c r="R1089" s="96">
        <v>1703.8443</v>
      </c>
      <c r="S1089" s="96">
        <v>399.3528</v>
      </c>
      <c r="T1089" s="96">
        <v>6.0691E-3</v>
      </c>
      <c r="U1089" s="96">
        <v>46.296999999999997</v>
      </c>
      <c r="V1089" s="96">
        <v>6.8205840000000002</v>
      </c>
      <c r="W1089" s="96">
        <v>99.667000000000002</v>
      </c>
      <c r="X1089" s="241">
        <f t="shared" si="169"/>
        <v>60.296571736993997</v>
      </c>
      <c r="Y1089" s="241">
        <f t="shared" si="170"/>
        <v>52.409701267309998</v>
      </c>
      <c r="Z1089" s="241">
        <f t="shared" si="171"/>
        <v>3.4510018096840005</v>
      </c>
      <c r="AA1089" s="241">
        <f t="shared" si="172"/>
        <v>4.4358686599999997</v>
      </c>
      <c r="AB1089" s="241">
        <v>3.5775098999999999</v>
      </c>
      <c r="AC1089" s="241">
        <v>5.7237190999999995E-4</v>
      </c>
      <c r="AD1089" s="241">
        <v>36.395502999999998</v>
      </c>
      <c r="AE1089" s="241">
        <v>1.3972693999999999E-3</v>
      </c>
      <c r="AF1089" s="241">
        <v>12.422253</v>
      </c>
      <c r="AG1089" s="241">
        <v>1.2465726E-2</v>
      </c>
      <c r="AH1089" s="241">
        <v>2.3414670000000002</v>
      </c>
      <c r="AI1089" s="241">
        <v>0.14730824000000001</v>
      </c>
      <c r="AJ1089" s="241">
        <v>0.15898654000000001</v>
      </c>
      <c r="AK1089" s="241">
        <v>8.3317810999999995E-3</v>
      </c>
      <c r="AL1089" s="241">
        <v>1.9895479000000001E-2</v>
      </c>
      <c r="AM1089" s="241">
        <v>5.8101584000000002E-5</v>
      </c>
      <c r="AN1089" s="241">
        <v>9.3071277999999993E-2</v>
      </c>
      <c r="AO1089" s="241">
        <v>0.48558964999999998</v>
      </c>
      <c r="AP1089" s="241">
        <v>0.19629373999999999</v>
      </c>
      <c r="AQ1089" s="241">
        <v>0.17809426</v>
      </c>
      <c r="AR1089" s="241">
        <v>4.2577743999999997</v>
      </c>
      <c r="AT1089" s="193"/>
      <c r="AU1089" s="193"/>
      <c r="AV1089" s="193"/>
      <c r="AW1089" s="193"/>
      <c r="AX1089" s="193"/>
      <c r="AY1089" s="193"/>
      <c r="AZ1089" s="193"/>
      <c r="BA1089" s="193"/>
      <c r="BB1089" s="193"/>
      <c r="BC1089" s="193"/>
      <c r="BD1089" s="193"/>
      <c r="BE1089" s="315"/>
      <c r="BF1089" s="315"/>
      <c r="BG1089" s="315"/>
      <c r="BH1089" s="315"/>
      <c r="BI1089" s="315"/>
      <c r="BJ1089" s="315"/>
      <c r="BK1089" s="315"/>
    </row>
    <row r="1090" spans="1:63" x14ac:dyDescent="0.25">
      <c r="A1090" s="9"/>
      <c r="B1090" s="185" t="s">
        <v>5770</v>
      </c>
      <c r="C1090" s="5" t="s">
        <v>6794</v>
      </c>
      <c r="D1090" s="172">
        <v>65.734966</v>
      </c>
      <c r="E1090" s="172">
        <v>7.5196906999999999</v>
      </c>
      <c r="F1090" s="172">
        <v>22.193579</v>
      </c>
      <c r="G1090" s="172">
        <v>4.6339816999999996</v>
      </c>
      <c r="H1090" s="172">
        <v>3.5351463999999999E-2</v>
      </c>
      <c r="I1090" s="172">
        <v>0.76832228999999996</v>
      </c>
      <c r="J1090" s="172">
        <v>12.300621</v>
      </c>
      <c r="K1090" s="172">
        <v>6.1345028000000003E-3</v>
      </c>
      <c r="L1090" s="172">
        <v>18.277286</v>
      </c>
      <c r="M1090" s="172">
        <v>0</v>
      </c>
      <c r="N1090" s="172">
        <v>0</v>
      </c>
      <c r="O1090" s="172">
        <v>0</v>
      </c>
      <c r="P1090" s="199">
        <f t="shared" si="173"/>
        <v>55.70141259259259</v>
      </c>
      <c r="Q1090" s="233">
        <v>1010.6725</v>
      </c>
      <c r="R1090" s="96">
        <v>705.13953000000004</v>
      </c>
      <c r="S1090" s="96">
        <v>236.6448</v>
      </c>
      <c r="T1090" s="96">
        <v>3.3700000000000002E-3</v>
      </c>
      <c r="U1090" s="96">
        <v>20.986999999999998</v>
      </c>
      <c r="V1090" s="96">
        <v>4.1767820000000002</v>
      </c>
      <c r="W1090" s="96">
        <v>43.720999999999997</v>
      </c>
      <c r="X1090" s="241">
        <f t="shared" si="169"/>
        <v>17.617740753569002</v>
      </c>
      <c r="Y1090" s="241">
        <f t="shared" si="170"/>
        <v>14.413965550570001</v>
      </c>
      <c r="Z1090" s="241">
        <f t="shared" si="171"/>
        <v>1.3657465349990001</v>
      </c>
      <c r="AA1090" s="241">
        <f t="shared" si="172"/>
        <v>1.838028668</v>
      </c>
      <c r="AB1090" s="241">
        <v>1.5438156000000001</v>
      </c>
      <c r="AC1090" s="241">
        <v>2.0501387999999999E-4</v>
      </c>
      <c r="AD1090" s="241">
        <v>9.4733015999999992</v>
      </c>
      <c r="AE1090" s="241">
        <v>4.0631568999999998E-4</v>
      </c>
      <c r="AF1090" s="241">
        <v>3.3888077000000001</v>
      </c>
      <c r="AG1090" s="241">
        <v>7.429321E-3</v>
      </c>
      <c r="AH1090" s="241">
        <v>1.0104232</v>
      </c>
      <c r="AI1090" s="241">
        <v>3.8613833E-2</v>
      </c>
      <c r="AJ1090" s="241">
        <v>4.2226535000000003E-2</v>
      </c>
      <c r="AK1090" s="241">
        <v>2.9032797000000002E-3</v>
      </c>
      <c r="AL1090" s="241">
        <v>5.2496436999999998E-3</v>
      </c>
      <c r="AM1090" s="241">
        <v>1.5407598999999999E-5</v>
      </c>
      <c r="AN1090" s="241">
        <v>5.8063548999999999E-2</v>
      </c>
      <c r="AO1090" s="241">
        <v>0.13573887000000001</v>
      </c>
      <c r="AP1090" s="241">
        <v>7.2512217000000004E-2</v>
      </c>
      <c r="AQ1090" s="241">
        <v>7.4414268000000006E-2</v>
      </c>
      <c r="AR1090" s="241">
        <v>1.7636144</v>
      </c>
      <c r="AT1090" s="193"/>
      <c r="AU1090" s="193"/>
      <c r="AV1090" s="193"/>
      <c r="AW1090" s="193"/>
      <c r="AX1090" s="193"/>
      <c r="AY1090" s="193"/>
      <c r="AZ1090" s="193"/>
      <c r="BA1090" s="193"/>
      <c r="BB1090" s="193"/>
      <c r="BC1090" s="193"/>
      <c r="BD1090" s="193"/>
      <c r="BE1090" s="315"/>
      <c r="BF1090" s="315"/>
      <c r="BG1090" s="315"/>
      <c r="BH1090" s="315"/>
      <c r="BI1090" s="315"/>
      <c r="BJ1090" s="315"/>
      <c r="BK1090" s="315"/>
    </row>
    <row r="1091" spans="1:63" x14ac:dyDescent="0.25">
      <c r="A1091" s="9"/>
      <c r="B1091" s="185" t="s">
        <v>5770</v>
      </c>
      <c r="C1091" s="5" t="s">
        <v>6795</v>
      </c>
      <c r="D1091" s="172">
        <v>7.5250285999999997</v>
      </c>
      <c r="E1091" s="172">
        <v>3.8391209000000002</v>
      </c>
      <c r="F1091" s="172">
        <v>1.2179447999999999</v>
      </c>
      <c r="G1091" s="172">
        <v>0.32353243999999998</v>
      </c>
      <c r="H1091" s="172">
        <v>1.4706558999999999E-2</v>
      </c>
      <c r="I1091" s="172">
        <v>0.28067882</v>
      </c>
      <c r="J1091" s="172">
        <v>9.4409937999999999E-2</v>
      </c>
      <c r="K1091" s="172">
        <v>2.1840358999999998E-3</v>
      </c>
      <c r="L1091" s="172">
        <v>1.7524511</v>
      </c>
      <c r="M1091" s="172">
        <v>0</v>
      </c>
      <c r="N1091" s="172">
        <v>0</v>
      </c>
      <c r="O1091" s="172">
        <v>0</v>
      </c>
      <c r="P1091" s="199">
        <f t="shared" si="173"/>
        <v>28.437932592592592</v>
      </c>
      <c r="Q1091" s="233">
        <v>552.88306999999998</v>
      </c>
      <c r="R1091" s="96">
        <v>335.74554999999998</v>
      </c>
      <c r="S1091" s="96">
        <v>177.82239999999999</v>
      </c>
      <c r="T1091" s="96">
        <v>2.3700000000000001E-3</v>
      </c>
      <c r="U1091" s="96">
        <v>12.010999999999999</v>
      </c>
      <c r="V1091" s="96">
        <v>3.2517450000000001</v>
      </c>
      <c r="W1091" s="96">
        <v>24.05</v>
      </c>
      <c r="X1091" s="241">
        <f t="shared" si="169"/>
        <v>2.9560126213802702</v>
      </c>
      <c r="Y1091" s="241">
        <f t="shared" si="170"/>
        <v>1.4804679969290002</v>
      </c>
      <c r="Z1091" s="241">
        <f t="shared" si="171"/>
        <v>0.61223073045127008</v>
      </c>
      <c r="AA1091" s="241">
        <f t="shared" si="172"/>
        <v>0.86331389400000003</v>
      </c>
      <c r="AB1091" s="241">
        <v>0.78820833000000001</v>
      </c>
      <c r="AC1091" s="241">
        <v>8.1689280000000003E-5</v>
      </c>
      <c r="AD1091" s="241">
        <v>0.38429265000000001</v>
      </c>
      <c r="AE1091" s="241">
        <v>6.5882149000000005E-5</v>
      </c>
      <c r="AF1091" s="241">
        <v>0.30214434000000001</v>
      </c>
      <c r="AG1091" s="241">
        <v>5.6751055000000003E-3</v>
      </c>
      <c r="AH1091" s="241">
        <v>0.51589103000000003</v>
      </c>
      <c r="AI1091" s="241">
        <v>2.0212332E-3</v>
      </c>
      <c r="AJ1091" s="241">
        <v>2.8516076000000001E-3</v>
      </c>
      <c r="AK1091" s="241">
        <v>9.6718491999999996E-4</v>
      </c>
      <c r="AL1091" s="241">
        <v>3.0677866999999999E-4</v>
      </c>
      <c r="AM1091" s="241">
        <v>9.7706127000000004E-7</v>
      </c>
      <c r="AN1091" s="241">
        <v>4.4003476999999999E-2</v>
      </c>
      <c r="AO1091" s="241">
        <v>1.7405475E-2</v>
      </c>
      <c r="AP1091" s="241">
        <v>2.8782967E-2</v>
      </c>
      <c r="AQ1091" s="241">
        <v>2.2546153999999999E-2</v>
      </c>
      <c r="AR1091" s="241">
        <v>0.84076773999999999</v>
      </c>
      <c r="AT1091" s="193"/>
      <c r="AU1091" s="193"/>
      <c r="AV1091" s="193"/>
      <c r="AW1091" s="193"/>
      <c r="AX1091" s="193"/>
      <c r="AY1091" s="193"/>
      <c r="AZ1091" s="193"/>
      <c r="BA1091" s="193"/>
      <c r="BB1091" s="193"/>
      <c r="BC1091" s="193"/>
      <c r="BD1091" s="193"/>
      <c r="BE1091" s="315"/>
      <c r="BF1091" s="315"/>
      <c r="BG1091" s="315"/>
      <c r="BH1091" s="315"/>
      <c r="BI1091" s="315"/>
      <c r="BJ1091" s="315"/>
      <c r="BK1091" s="315"/>
    </row>
    <row r="1092" spans="1:63" x14ac:dyDescent="0.25">
      <c r="A1092" s="9"/>
      <c r="B1092" s="185" t="s">
        <v>5770</v>
      </c>
      <c r="C1092" s="5" t="s">
        <v>6796</v>
      </c>
      <c r="D1092" s="172">
        <v>1.222499</v>
      </c>
      <c r="E1092" s="172">
        <v>0.78579456000000003</v>
      </c>
      <c r="F1092" s="172">
        <v>0.22049049000000001</v>
      </c>
      <c r="G1092" s="172">
        <v>1.9318194E-2</v>
      </c>
      <c r="H1092" s="172">
        <v>1.5985612999999999E-2</v>
      </c>
      <c r="I1092" s="172">
        <v>1.8607037E-2</v>
      </c>
      <c r="J1092" s="172">
        <v>0.11465375999999999</v>
      </c>
      <c r="K1092" s="172">
        <v>2.1737405000000001E-3</v>
      </c>
      <c r="L1092" s="172">
        <v>4.5475572999999998E-2</v>
      </c>
      <c r="M1092" s="172">
        <v>0</v>
      </c>
      <c r="N1092" s="172">
        <v>0</v>
      </c>
      <c r="O1092" s="172">
        <v>0</v>
      </c>
      <c r="P1092" s="199">
        <f t="shared" si="173"/>
        <v>5.8207004444444443</v>
      </c>
      <c r="Q1092" s="233">
        <v>108.97969000000001</v>
      </c>
      <c r="R1092" s="96">
        <v>91.872996999999998</v>
      </c>
      <c r="S1092" s="96">
        <v>14.348879999999999</v>
      </c>
      <c r="T1092" s="96">
        <v>2.4844999999999999E-4</v>
      </c>
      <c r="U1092" s="96">
        <v>0.95442000000000005</v>
      </c>
      <c r="V1092" s="96">
        <v>0.15674089999999999</v>
      </c>
      <c r="W1092" s="96">
        <v>1.6464000000000001</v>
      </c>
      <c r="X1092" s="241">
        <f t="shared" si="169"/>
        <v>0.566341315850868</v>
      </c>
      <c r="Y1092" s="241">
        <f t="shared" si="170"/>
        <v>0.22451175317400002</v>
      </c>
      <c r="Z1092" s="241">
        <f t="shared" si="171"/>
        <v>0.11161928234686801</v>
      </c>
      <c r="AA1092" s="241">
        <f t="shared" si="172"/>
        <v>0.23021028032999999</v>
      </c>
      <c r="AB1092" s="241">
        <v>0.16140475000000001</v>
      </c>
      <c r="AC1092" s="241">
        <v>1.9589393999999999E-5</v>
      </c>
      <c r="AD1092" s="241">
        <v>2.3615849000000001E-2</v>
      </c>
      <c r="AE1092" s="241">
        <v>1.371515E-5</v>
      </c>
      <c r="AF1092" s="241">
        <v>3.9123255000000003E-2</v>
      </c>
      <c r="AG1092" s="241">
        <v>3.3459462999999999E-4</v>
      </c>
      <c r="AH1092" s="241">
        <v>0.10558764</v>
      </c>
      <c r="AI1092" s="241">
        <v>3.6746454999999999E-4</v>
      </c>
      <c r="AJ1092" s="241">
        <v>1.6760842E-4</v>
      </c>
      <c r="AK1092" s="241">
        <v>1.4885433999999999E-4</v>
      </c>
      <c r="AL1092" s="241">
        <v>2.935036E-5</v>
      </c>
      <c r="AM1092" s="241">
        <v>7.4316868000000001E-8</v>
      </c>
      <c r="AN1092" s="241">
        <v>2.6048951999999999E-3</v>
      </c>
      <c r="AO1092" s="241">
        <v>9.4657705999999996E-4</v>
      </c>
      <c r="AP1092" s="241">
        <v>1.7668180999999999E-3</v>
      </c>
      <c r="AQ1092" s="241">
        <v>1.0922033E-4</v>
      </c>
      <c r="AR1092" s="241">
        <v>0.23010106</v>
      </c>
      <c r="AT1092" s="193"/>
      <c r="AU1092" s="193"/>
      <c r="AV1092" s="193"/>
      <c r="AW1092" s="193"/>
      <c r="AX1092" s="193"/>
      <c r="AY1092" s="193"/>
      <c r="AZ1092" s="193"/>
      <c r="BA1092" s="193"/>
      <c r="BB1092" s="193"/>
      <c r="BC1092" s="193"/>
      <c r="BD1092" s="193"/>
      <c r="BE1092" s="315"/>
      <c r="BF1092" s="315"/>
      <c r="BG1092" s="315"/>
      <c r="BH1092" s="315"/>
      <c r="BI1092" s="315"/>
      <c r="BJ1092" s="315"/>
      <c r="BK1092" s="315"/>
    </row>
    <row r="1093" spans="1:63" x14ac:dyDescent="0.25">
      <c r="A1093" s="9"/>
      <c r="B1093" s="185" t="s">
        <v>5770</v>
      </c>
      <c r="C1093" s="5" t="s">
        <v>6797</v>
      </c>
      <c r="D1093" s="172">
        <v>12.265478</v>
      </c>
      <c r="E1093" s="172">
        <v>1.8677128000000001</v>
      </c>
      <c r="F1093" s="172">
        <v>1.0517822999999999</v>
      </c>
      <c r="G1093" s="172">
        <v>1.3651377</v>
      </c>
      <c r="H1093" s="172">
        <v>1.1055863000000001E-2</v>
      </c>
      <c r="I1093" s="172">
        <v>0.28154787999999997</v>
      </c>
      <c r="J1093" s="172">
        <v>3.0355764999999999</v>
      </c>
      <c r="K1093" s="172">
        <v>1.9561938E-3</v>
      </c>
      <c r="L1093" s="172">
        <v>4.6507087</v>
      </c>
      <c r="M1093" s="172">
        <v>0</v>
      </c>
      <c r="N1093" s="172">
        <v>0</v>
      </c>
      <c r="O1093" s="172">
        <v>0</v>
      </c>
      <c r="P1093" s="199">
        <f t="shared" si="173"/>
        <v>13.83490962962963</v>
      </c>
      <c r="Q1093" s="233">
        <v>246.92053999999999</v>
      </c>
      <c r="R1093" s="96">
        <v>179.56630999999999</v>
      </c>
      <c r="S1093" s="96">
        <v>47.38496</v>
      </c>
      <c r="T1093" s="96">
        <v>4.5310000000000001E-4</v>
      </c>
      <c r="U1093" s="96">
        <v>7.2026000000000003</v>
      </c>
      <c r="V1093" s="96">
        <v>0.75421660000000001</v>
      </c>
      <c r="W1093" s="96">
        <v>12.012</v>
      </c>
      <c r="X1093" s="241">
        <f t="shared" si="169"/>
        <v>4.3989683491590998</v>
      </c>
      <c r="Y1093" s="241">
        <f t="shared" si="170"/>
        <v>3.5826856563130005</v>
      </c>
      <c r="Z1093" s="241">
        <f t="shared" si="171"/>
        <v>0.34952979084609992</v>
      </c>
      <c r="AA1093" s="241">
        <f t="shared" si="172"/>
        <v>0.46675290199999997</v>
      </c>
      <c r="AB1093" s="241">
        <v>0.38343983999999998</v>
      </c>
      <c r="AC1093" s="241">
        <v>4.5787958999999997E-5</v>
      </c>
      <c r="AD1093" s="241">
        <v>2.9411374000000001</v>
      </c>
      <c r="AE1093" s="241">
        <v>6.9841953999999994E-5</v>
      </c>
      <c r="AF1093" s="241">
        <v>0.25659310000000002</v>
      </c>
      <c r="AG1093" s="241">
        <v>1.3996863999999999E-3</v>
      </c>
      <c r="AH1093" s="241">
        <v>0.25096080999999998</v>
      </c>
      <c r="AI1093" s="241">
        <v>1.7444006999999999E-3</v>
      </c>
      <c r="AJ1093" s="241">
        <v>1.2435419E-2</v>
      </c>
      <c r="AK1093" s="241">
        <v>1.4218499000000001E-3</v>
      </c>
      <c r="AL1093" s="241">
        <v>1.5081847999999999E-3</v>
      </c>
      <c r="AM1093" s="241">
        <v>4.5774461000000004E-6</v>
      </c>
      <c r="AN1093" s="241">
        <v>2.7045567E-2</v>
      </c>
      <c r="AO1093" s="241">
        <v>3.6814946000000001E-2</v>
      </c>
      <c r="AP1093" s="241">
        <v>1.7594036E-2</v>
      </c>
      <c r="AQ1093" s="241">
        <v>1.7656332E-2</v>
      </c>
      <c r="AR1093" s="241">
        <v>0.44909656999999997</v>
      </c>
      <c r="AT1093" s="193"/>
      <c r="AU1093" s="193"/>
      <c r="AV1093" s="193"/>
      <c r="AW1093" s="193"/>
      <c r="AX1093" s="193"/>
      <c r="AY1093" s="193"/>
      <c r="AZ1093" s="193"/>
      <c r="BA1093" s="193"/>
      <c r="BB1093" s="193"/>
      <c r="BC1093" s="193"/>
      <c r="BD1093" s="193"/>
      <c r="BE1093" s="315"/>
      <c r="BF1093" s="315"/>
      <c r="BG1093" s="315"/>
      <c r="BH1093" s="315"/>
      <c r="BI1093" s="315"/>
      <c r="BJ1093" s="315"/>
      <c r="BK1093" s="315"/>
    </row>
    <row r="1094" spans="1:63" x14ac:dyDescent="0.25">
      <c r="A1094" s="9"/>
      <c r="B1094" s="185" t="s">
        <v>5770</v>
      </c>
      <c r="C1094" s="5" t="s">
        <v>6798</v>
      </c>
      <c r="D1094" s="172">
        <v>1.5335778</v>
      </c>
      <c r="E1094" s="172">
        <v>0.73239798</v>
      </c>
      <c r="F1094" s="172">
        <v>0.25371987000000001</v>
      </c>
      <c r="G1094" s="172">
        <v>4.8964417000000003E-2</v>
      </c>
      <c r="H1094" s="172">
        <v>2.6129009999999999E-3</v>
      </c>
      <c r="I1094" s="172">
        <v>0.13665624000000001</v>
      </c>
      <c r="J1094" s="172">
        <v>2.9846302000000002E-2</v>
      </c>
      <c r="K1094" s="172">
        <v>9.4644358E-4</v>
      </c>
      <c r="L1094" s="172">
        <v>0.32843367000000001</v>
      </c>
      <c r="M1094" s="172">
        <v>0</v>
      </c>
      <c r="N1094" s="172">
        <v>0</v>
      </c>
      <c r="O1094" s="172">
        <v>0</v>
      </c>
      <c r="P1094" s="199">
        <f t="shared" si="173"/>
        <v>5.4251702222222216</v>
      </c>
      <c r="Q1094" s="233">
        <v>99.873249999999999</v>
      </c>
      <c r="R1094" s="96">
        <v>83.110504000000006</v>
      </c>
      <c r="S1094" s="96">
        <v>12.89512</v>
      </c>
      <c r="T1094" s="96">
        <v>3.0477999999999999E-5</v>
      </c>
      <c r="U1094" s="96">
        <v>0.76639999999999997</v>
      </c>
      <c r="V1094" s="96">
        <v>0.13349539999999999</v>
      </c>
      <c r="W1094" s="96">
        <v>2.9676999999999998</v>
      </c>
      <c r="X1094" s="241">
        <f t="shared" si="169"/>
        <v>0.67174466650864995</v>
      </c>
      <c r="Y1094" s="241">
        <f t="shared" si="170"/>
        <v>0.34361750602199997</v>
      </c>
      <c r="Z1094" s="241">
        <f t="shared" si="171"/>
        <v>0.10445600548664999</v>
      </c>
      <c r="AA1094" s="241">
        <f t="shared" si="172"/>
        <v>0.22367115500000001</v>
      </c>
      <c r="AB1094" s="241">
        <v>0.15037613999999999</v>
      </c>
      <c r="AC1094" s="241">
        <v>1.8277609000000001E-5</v>
      </c>
      <c r="AD1094" s="241">
        <v>9.7589634999999994E-2</v>
      </c>
      <c r="AE1094" s="241">
        <v>2.0745992999999998E-5</v>
      </c>
      <c r="AF1094" s="241">
        <v>9.5382079999999994E-2</v>
      </c>
      <c r="AG1094" s="241">
        <v>2.3062741999999999E-4</v>
      </c>
      <c r="AH1094" s="241">
        <v>9.8412132999999999E-2</v>
      </c>
      <c r="AI1094" s="241">
        <v>4.0639764000000001E-4</v>
      </c>
      <c r="AJ1094" s="241">
        <v>4.2446648E-4</v>
      </c>
      <c r="AK1094" s="241">
        <v>1.6260372000000001E-4</v>
      </c>
      <c r="AL1094" s="241">
        <v>5.4804267000000003E-5</v>
      </c>
      <c r="AM1094" s="241">
        <v>1.7987964999999999E-7</v>
      </c>
      <c r="AN1094" s="241">
        <v>2.3094471000000001E-3</v>
      </c>
      <c r="AO1094" s="241">
        <v>1.4773315999999999E-3</v>
      </c>
      <c r="AP1094" s="241">
        <v>1.2086417999999999E-3</v>
      </c>
      <c r="AQ1094" s="241">
        <v>1.5372515E-2</v>
      </c>
      <c r="AR1094" s="241">
        <v>0.20829864000000001</v>
      </c>
      <c r="AT1094" s="193"/>
      <c r="AU1094" s="193"/>
      <c r="AV1094" s="193"/>
      <c r="AW1094" s="193"/>
      <c r="AX1094" s="193"/>
      <c r="AY1094" s="193"/>
      <c r="AZ1094" s="193"/>
      <c r="BA1094" s="193"/>
      <c r="BB1094" s="193"/>
      <c r="BC1094" s="193"/>
      <c r="BD1094" s="193"/>
      <c r="BE1094" s="315"/>
      <c r="BF1094" s="315"/>
      <c r="BG1094" s="315"/>
      <c r="BH1094" s="315"/>
      <c r="BI1094" s="315"/>
      <c r="BJ1094" s="315"/>
      <c r="BK1094" s="315"/>
    </row>
    <row r="1095" spans="1:63" x14ac:dyDescent="0.25">
      <c r="A1095" s="9"/>
      <c r="B1095" s="185" t="s">
        <v>5770</v>
      </c>
      <c r="C1095" s="5" t="s">
        <v>6799</v>
      </c>
      <c r="D1095" s="172">
        <v>1.9147301999999999</v>
      </c>
      <c r="E1095" s="172">
        <v>0.43955801</v>
      </c>
      <c r="F1095" s="172">
        <v>0.24137526000000001</v>
      </c>
      <c r="G1095" s="172">
        <v>0.11734471</v>
      </c>
      <c r="H1095" s="172">
        <v>3.0101313000000002E-3</v>
      </c>
      <c r="I1095" s="172">
        <v>0.18859606000000001</v>
      </c>
      <c r="J1095" s="172">
        <v>2.8071249E-2</v>
      </c>
      <c r="K1095" s="172">
        <v>6.6358534999999997E-4</v>
      </c>
      <c r="L1095" s="172">
        <v>0.89611116000000002</v>
      </c>
      <c r="M1095" s="172">
        <v>0</v>
      </c>
      <c r="N1095" s="172">
        <v>0</v>
      </c>
      <c r="O1095" s="172">
        <v>0</v>
      </c>
      <c r="P1095" s="199">
        <f t="shared" si="173"/>
        <v>3.2559852592592589</v>
      </c>
      <c r="Q1095" s="233">
        <v>56.178489999999996</v>
      </c>
      <c r="R1095" s="96">
        <v>43.133547999999998</v>
      </c>
      <c r="S1095" s="96">
        <v>8.5618400000000001</v>
      </c>
      <c r="T1095" s="96">
        <v>5.6342999999999999E-5</v>
      </c>
      <c r="U1095" s="96">
        <v>0.52498999999999996</v>
      </c>
      <c r="V1095" s="96">
        <v>0.13345580000000001</v>
      </c>
      <c r="W1095" s="96">
        <v>3.8246000000000002</v>
      </c>
      <c r="X1095" s="241">
        <f t="shared" si="169"/>
        <v>0.65538045116450006</v>
      </c>
      <c r="Y1095" s="241">
        <f t="shared" si="170"/>
        <v>0.45619628142800001</v>
      </c>
      <c r="Z1095" s="241">
        <f t="shared" si="171"/>
        <v>6.7079793736499999E-2</v>
      </c>
      <c r="AA1095" s="241">
        <f t="shared" si="172"/>
        <v>0.132104376</v>
      </c>
      <c r="AB1095" s="241">
        <v>9.0268792E-2</v>
      </c>
      <c r="AC1095" s="241">
        <v>1.1579436E-5</v>
      </c>
      <c r="AD1095" s="241">
        <v>0.26339493000000003</v>
      </c>
      <c r="AE1095" s="241">
        <v>1.3966612000000001E-5</v>
      </c>
      <c r="AF1095" s="241">
        <v>0.10227537</v>
      </c>
      <c r="AG1095" s="241">
        <v>2.3164337999999999E-4</v>
      </c>
      <c r="AH1095" s="241">
        <v>5.9076010999999998E-2</v>
      </c>
      <c r="AI1095" s="241">
        <v>4.0631838999999998E-4</v>
      </c>
      <c r="AJ1095" s="241">
        <v>1.0657352E-3</v>
      </c>
      <c r="AK1095" s="241">
        <v>2.9646943000000001E-4</v>
      </c>
      <c r="AL1095" s="241">
        <v>1.4072134999999999E-4</v>
      </c>
      <c r="AM1095" s="241">
        <v>4.738665E-7</v>
      </c>
      <c r="AN1095" s="241">
        <v>1.6753690999999999E-3</v>
      </c>
      <c r="AO1095" s="241">
        <v>2.6056418E-3</v>
      </c>
      <c r="AP1095" s="241">
        <v>1.8130536E-3</v>
      </c>
      <c r="AQ1095" s="241">
        <v>2.4022786000000001E-2</v>
      </c>
      <c r="AR1095" s="241">
        <v>0.10808159000000001</v>
      </c>
      <c r="AT1095" s="193"/>
      <c r="AU1095" s="193"/>
      <c r="AV1095" s="193"/>
      <c r="AW1095" s="193"/>
      <c r="AX1095" s="193"/>
      <c r="AY1095" s="193"/>
      <c r="AZ1095" s="193"/>
      <c r="BA1095" s="193"/>
      <c r="BB1095" s="193"/>
      <c r="BC1095" s="193"/>
      <c r="BD1095" s="193"/>
      <c r="BE1095" s="315"/>
      <c r="BF1095" s="315"/>
      <c r="BG1095" s="315"/>
      <c r="BH1095" s="315"/>
      <c r="BI1095" s="315"/>
      <c r="BJ1095" s="315"/>
      <c r="BK1095" s="315"/>
    </row>
    <row r="1096" spans="1:63" x14ac:dyDescent="0.25">
      <c r="A1096" s="9"/>
      <c r="B1096" s="185" t="s">
        <v>5770</v>
      </c>
      <c r="C1096" s="5" t="s">
        <v>6800</v>
      </c>
      <c r="D1096" s="172">
        <v>43.217965999999997</v>
      </c>
      <c r="E1096" s="172">
        <v>19.577531</v>
      </c>
      <c r="F1096" s="172">
        <v>7.3876843000000001</v>
      </c>
      <c r="G1096" s="172">
        <v>2.0559726999999999</v>
      </c>
      <c r="H1096" s="172">
        <v>4.4087305E-2</v>
      </c>
      <c r="I1096" s="172">
        <v>2.0383309999999999</v>
      </c>
      <c r="J1096" s="172">
        <v>0.39218681</v>
      </c>
      <c r="K1096" s="172">
        <v>7.0749417999999998E-3</v>
      </c>
      <c r="L1096" s="172">
        <v>11.715099</v>
      </c>
      <c r="M1096" s="172">
        <v>0</v>
      </c>
      <c r="N1096" s="172">
        <v>0</v>
      </c>
      <c r="O1096" s="172">
        <v>0</v>
      </c>
      <c r="P1096" s="199">
        <f t="shared" si="173"/>
        <v>145.01874814814815</v>
      </c>
      <c r="Q1096" s="233">
        <v>2901.4196999999999</v>
      </c>
      <c r="R1096" s="96">
        <v>1753.1927000000001</v>
      </c>
      <c r="S1096" s="96">
        <v>961.96799999999996</v>
      </c>
      <c r="T1096" s="96">
        <v>3.1545000000000002E-3</v>
      </c>
      <c r="U1096" s="96">
        <v>39.454999999999998</v>
      </c>
      <c r="V1096" s="96">
        <v>17.690850000000001</v>
      </c>
      <c r="W1096" s="96">
        <v>129.11000000000001</v>
      </c>
      <c r="X1096" s="241">
        <f t="shared" si="169"/>
        <v>16.649833636922899</v>
      </c>
      <c r="Y1096" s="241">
        <f t="shared" si="170"/>
        <v>8.9759660647399997</v>
      </c>
      <c r="Z1096" s="241">
        <f t="shared" si="171"/>
        <v>2.9200722221828999</v>
      </c>
      <c r="AA1096" s="241">
        <f t="shared" si="172"/>
        <v>4.7537953500000008</v>
      </c>
      <c r="AB1096" s="241">
        <v>4.0193662999999997</v>
      </c>
      <c r="AC1096" s="241">
        <v>3.6477093999999998E-4</v>
      </c>
      <c r="AD1096" s="241">
        <v>2.8175566999999999</v>
      </c>
      <c r="AE1096" s="241">
        <v>6.4715279999999996E-4</v>
      </c>
      <c r="AF1096" s="241">
        <v>2.1077647000000002</v>
      </c>
      <c r="AG1096" s="241">
        <v>3.0266441000000002E-2</v>
      </c>
      <c r="AH1096" s="241">
        <v>2.6306767999999998</v>
      </c>
      <c r="AI1096" s="241">
        <v>1.2307548E-2</v>
      </c>
      <c r="AJ1096" s="241">
        <v>1.8369182000000001E-2</v>
      </c>
      <c r="AK1096" s="241">
        <v>4.4912611999999999E-3</v>
      </c>
      <c r="AL1096" s="241">
        <v>1.9444379999999999E-3</v>
      </c>
      <c r="AM1096" s="241">
        <v>6.2239829000000003E-6</v>
      </c>
      <c r="AN1096" s="241">
        <v>8.1037383000000004E-2</v>
      </c>
      <c r="AO1096" s="241">
        <v>6.2823166E-2</v>
      </c>
      <c r="AP1096" s="241">
        <v>0.10841621999999999</v>
      </c>
      <c r="AQ1096" s="241">
        <v>0.36233915</v>
      </c>
      <c r="AR1096" s="241">
        <v>4.3914562000000004</v>
      </c>
      <c r="AT1096" s="193"/>
      <c r="AU1096" s="193"/>
      <c r="AV1096" s="193"/>
      <c r="AW1096" s="193"/>
      <c r="AX1096" s="193"/>
      <c r="AY1096" s="193"/>
      <c r="AZ1096" s="193"/>
      <c r="BA1096" s="193"/>
      <c r="BB1096" s="193"/>
      <c r="BC1096" s="193"/>
      <c r="BD1096" s="193"/>
      <c r="BE1096" s="315"/>
      <c r="BF1096" s="315"/>
      <c r="BG1096" s="315"/>
      <c r="BH1096" s="315"/>
      <c r="BI1096" s="315"/>
      <c r="BJ1096" s="315"/>
      <c r="BK1096" s="315"/>
    </row>
    <row r="1097" spans="1:63" x14ac:dyDescent="0.25">
      <c r="A1097" s="9"/>
      <c r="B1097" s="185" t="s">
        <v>5770</v>
      </c>
      <c r="C1097" s="5" t="s">
        <v>6801</v>
      </c>
      <c r="D1097" s="172">
        <v>43.290680999999999</v>
      </c>
      <c r="E1097" s="172">
        <v>19.537710000000001</v>
      </c>
      <c r="F1097" s="172">
        <v>7.3849118999999996</v>
      </c>
      <c r="G1097" s="172">
        <v>2.0580438999999999</v>
      </c>
      <c r="H1097" s="172">
        <v>4.4026941999999999E-2</v>
      </c>
      <c r="I1097" s="172">
        <v>2.0377904</v>
      </c>
      <c r="J1097" s="172">
        <v>0.39527233000000001</v>
      </c>
      <c r="K1097" s="172">
        <v>7.1358369000000003E-3</v>
      </c>
      <c r="L1097" s="172">
        <v>11.825789</v>
      </c>
      <c r="M1097" s="172">
        <v>0</v>
      </c>
      <c r="N1097" s="172">
        <v>0</v>
      </c>
      <c r="O1097" s="172">
        <v>0</v>
      </c>
      <c r="P1097" s="199">
        <f t="shared" si="173"/>
        <v>144.72377777777777</v>
      </c>
      <c r="Q1097" s="233">
        <v>2891.3213999999998</v>
      </c>
      <c r="R1097" s="96">
        <v>1744.7351000000001</v>
      </c>
      <c r="S1097" s="96">
        <v>962.19200000000001</v>
      </c>
      <c r="T1097" s="96">
        <v>3.1876999999999999E-3</v>
      </c>
      <c r="U1097" s="96">
        <v>39.286000000000001</v>
      </c>
      <c r="V1097" s="96">
        <v>17.70513</v>
      </c>
      <c r="W1097" s="96">
        <v>127.4</v>
      </c>
      <c r="X1097" s="241">
        <f t="shared" si="169"/>
        <v>16.626988446135098</v>
      </c>
      <c r="Y1097" s="241">
        <f t="shared" si="170"/>
        <v>8.9739264853199998</v>
      </c>
      <c r="Z1097" s="241">
        <f t="shared" si="171"/>
        <v>2.9157272508150998</v>
      </c>
      <c r="AA1097" s="241">
        <f t="shared" si="172"/>
        <v>4.7373347099999998</v>
      </c>
      <c r="AB1097" s="241">
        <v>4.0112005999999996</v>
      </c>
      <c r="AC1097" s="241">
        <v>3.5775573999999999E-4</v>
      </c>
      <c r="AD1097" s="241">
        <v>2.8199016000000001</v>
      </c>
      <c r="AE1097" s="241">
        <v>6.4625157999999999E-4</v>
      </c>
      <c r="AF1097" s="241">
        <v>2.1115347</v>
      </c>
      <c r="AG1097" s="241">
        <v>3.0285578E-2</v>
      </c>
      <c r="AH1097" s="241">
        <v>2.6253294</v>
      </c>
      <c r="AI1097" s="241">
        <v>1.2306394E-2</v>
      </c>
      <c r="AJ1097" s="241">
        <v>1.8388054000000001E-2</v>
      </c>
      <c r="AK1097" s="241">
        <v>4.5019947999999999E-3</v>
      </c>
      <c r="AL1097" s="241">
        <v>1.9462455E-3</v>
      </c>
      <c r="AM1097" s="241">
        <v>6.2295151000000004E-6</v>
      </c>
      <c r="AN1097" s="241">
        <v>8.0908233999999996E-2</v>
      </c>
      <c r="AO1097" s="241">
        <v>6.3348439000000006E-2</v>
      </c>
      <c r="AP1097" s="241">
        <v>0.10899225999999999</v>
      </c>
      <c r="AQ1097" s="241">
        <v>0.36712350999999999</v>
      </c>
      <c r="AR1097" s="241">
        <v>4.3702112</v>
      </c>
      <c r="AT1097" s="193"/>
      <c r="AU1097" s="193"/>
      <c r="AV1097" s="193"/>
      <c r="AW1097" s="193"/>
      <c r="AX1097" s="193"/>
      <c r="AY1097" s="193"/>
      <c r="AZ1097" s="193"/>
      <c r="BA1097" s="193"/>
      <c r="BB1097" s="193"/>
      <c r="BC1097" s="193"/>
      <c r="BD1097" s="193"/>
      <c r="BE1097" s="315"/>
      <c r="BF1097" s="315"/>
      <c r="BG1097" s="315"/>
      <c r="BH1097" s="315"/>
      <c r="BI1097" s="315"/>
      <c r="BJ1097" s="315"/>
      <c r="BK1097" s="315"/>
    </row>
    <row r="1098" spans="1:63" x14ac:dyDescent="0.25">
      <c r="A1098" s="9"/>
      <c r="B1098" s="185" t="s">
        <v>5770</v>
      </c>
      <c r="C1098" s="5" t="s">
        <v>6802</v>
      </c>
      <c r="D1098" s="172">
        <v>42.791992</v>
      </c>
      <c r="E1098" s="172">
        <v>19.589941</v>
      </c>
      <c r="F1098" s="172">
        <v>7.0309147000000003</v>
      </c>
      <c r="G1098" s="172">
        <v>2.0299759000000002</v>
      </c>
      <c r="H1098" s="172">
        <v>4.4209450999999997E-2</v>
      </c>
      <c r="I1098" s="172">
        <v>2.0107346000000001</v>
      </c>
      <c r="J1098" s="172">
        <v>0.38224188999999997</v>
      </c>
      <c r="K1098" s="172">
        <v>7.3562786999999998E-3</v>
      </c>
      <c r="L1098" s="172">
        <v>11.696619</v>
      </c>
      <c r="M1098" s="172">
        <v>0</v>
      </c>
      <c r="N1098" s="172">
        <v>0</v>
      </c>
      <c r="O1098" s="172">
        <v>0</v>
      </c>
      <c r="P1098" s="199">
        <f t="shared" si="173"/>
        <v>145.11067407407407</v>
      </c>
      <c r="Q1098" s="233">
        <v>2890.2755000000002</v>
      </c>
      <c r="R1098" s="96">
        <v>1744.9775999999999</v>
      </c>
      <c r="S1098" s="96">
        <v>963.42399999999998</v>
      </c>
      <c r="T1098" s="96">
        <v>3.2548999999999998E-3</v>
      </c>
      <c r="U1098" s="96">
        <v>39.185000000000002</v>
      </c>
      <c r="V1098" s="96">
        <v>17.73565</v>
      </c>
      <c r="W1098" s="96">
        <v>124.95</v>
      </c>
      <c r="X1098" s="241">
        <f t="shared" si="169"/>
        <v>16.550069687537999</v>
      </c>
      <c r="Y1098" s="241">
        <f t="shared" si="170"/>
        <v>8.8739406851999991</v>
      </c>
      <c r="Z1098" s="241">
        <f t="shared" si="171"/>
        <v>2.9243294823379999</v>
      </c>
      <c r="AA1098" s="241">
        <f t="shared" si="172"/>
        <v>4.7517995200000005</v>
      </c>
      <c r="AB1098" s="241">
        <v>4.0219307999999998</v>
      </c>
      <c r="AC1098" s="241">
        <v>3.5362274000000002E-4</v>
      </c>
      <c r="AD1098" s="241">
        <v>2.7509573</v>
      </c>
      <c r="AE1098" s="241">
        <v>6.4261845999999997E-4</v>
      </c>
      <c r="AF1098" s="241">
        <v>2.0697295000000002</v>
      </c>
      <c r="AG1098" s="241">
        <v>3.0326843999999999E-2</v>
      </c>
      <c r="AH1098" s="241">
        <v>2.6323455999999998</v>
      </c>
      <c r="AI1098" s="241">
        <v>1.1686264E-2</v>
      </c>
      <c r="AJ1098" s="241">
        <v>1.8130251999999999E-2</v>
      </c>
      <c r="AK1098" s="241">
        <v>4.3601076000000004E-3</v>
      </c>
      <c r="AL1098" s="241">
        <v>1.8977813E-3</v>
      </c>
      <c r="AM1098" s="241">
        <v>6.063438E-6</v>
      </c>
      <c r="AN1098" s="241">
        <v>8.0622133999999998E-2</v>
      </c>
      <c r="AO1098" s="241">
        <v>6.4233429999999994E-2</v>
      </c>
      <c r="AP1098" s="241">
        <v>0.11104785</v>
      </c>
      <c r="AQ1098" s="241">
        <v>0.38102101999999999</v>
      </c>
      <c r="AR1098" s="241">
        <v>4.3707785000000001</v>
      </c>
      <c r="AT1098" s="193"/>
      <c r="AU1098" s="193"/>
      <c r="AV1098" s="193"/>
      <c r="AW1098" s="193"/>
      <c r="AX1098" s="193"/>
      <c r="AY1098" s="193"/>
      <c r="AZ1098" s="193"/>
      <c r="BA1098" s="193"/>
      <c r="BB1098" s="193"/>
      <c r="BC1098" s="193"/>
      <c r="BD1098" s="193"/>
      <c r="BE1098" s="315"/>
      <c r="BF1098" s="315"/>
      <c r="BG1098" s="315"/>
      <c r="BH1098" s="315"/>
      <c r="BI1098" s="315"/>
      <c r="BJ1098" s="315"/>
      <c r="BK1098" s="315"/>
    </row>
    <row r="1099" spans="1:63" x14ac:dyDescent="0.25">
      <c r="A1099" s="9"/>
      <c r="B1099" s="185" t="s">
        <v>5770</v>
      </c>
      <c r="C1099" s="5" t="s">
        <v>6803</v>
      </c>
      <c r="D1099" s="172">
        <v>43.863461000000001</v>
      </c>
      <c r="E1099" s="172">
        <v>19.446532999999999</v>
      </c>
      <c r="F1099" s="172">
        <v>7.7362332</v>
      </c>
      <c r="G1099" s="172">
        <v>2.0881205</v>
      </c>
      <c r="H1099" s="172">
        <v>4.3785941000000002E-2</v>
      </c>
      <c r="I1099" s="172">
        <v>2.0643935</v>
      </c>
      <c r="J1099" s="172">
        <v>0.41139814000000002</v>
      </c>
      <c r="K1099" s="172">
        <v>6.9763782000000002E-3</v>
      </c>
      <c r="L1099" s="172">
        <v>12.06602</v>
      </c>
      <c r="M1099" s="172">
        <v>0</v>
      </c>
      <c r="N1099" s="172">
        <v>0</v>
      </c>
      <c r="O1099" s="172">
        <v>0</v>
      </c>
      <c r="P1099" s="199">
        <f t="shared" si="173"/>
        <v>144.04839259259256</v>
      </c>
      <c r="Q1099" s="233">
        <v>2882.4757</v>
      </c>
      <c r="R1099" s="96">
        <v>1736.1167</v>
      </c>
      <c r="S1099" s="96">
        <v>961.29600000000005</v>
      </c>
      <c r="T1099" s="96">
        <v>3.1537000000000002E-3</v>
      </c>
      <c r="U1099" s="96">
        <v>39.22</v>
      </c>
      <c r="V1099" s="96">
        <v>17.689920000000001</v>
      </c>
      <c r="W1099" s="96">
        <v>128.15</v>
      </c>
      <c r="X1099" s="241">
        <f t="shared" si="169"/>
        <v>16.681819073363798</v>
      </c>
      <c r="Y1099" s="241">
        <f t="shared" si="170"/>
        <v>9.072291772889999</v>
      </c>
      <c r="Z1099" s="241">
        <f t="shared" si="171"/>
        <v>2.9029090504738</v>
      </c>
      <c r="AA1099" s="241">
        <f t="shared" si="172"/>
        <v>4.70661825</v>
      </c>
      <c r="AB1099" s="241">
        <v>3.9924843999999999</v>
      </c>
      <c r="AC1099" s="241">
        <v>3.5488422999999997E-4</v>
      </c>
      <c r="AD1099" s="241">
        <v>2.8914494999999998</v>
      </c>
      <c r="AE1099" s="241">
        <v>6.4899466000000003E-4</v>
      </c>
      <c r="AF1099" s="241">
        <v>2.1570887000000001</v>
      </c>
      <c r="AG1099" s="241">
        <v>3.0265294000000002E-2</v>
      </c>
      <c r="AH1099" s="241">
        <v>2.6130833999999998</v>
      </c>
      <c r="AI1099" s="241">
        <v>1.2925534000000001E-2</v>
      </c>
      <c r="AJ1099" s="241">
        <v>1.8664063000000002E-2</v>
      </c>
      <c r="AK1099" s="241">
        <v>4.6546940999999996E-3</v>
      </c>
      <c r="AL1099" s="241">
        <v>1.9965322000000001E-3</v>
      </c>
      <c r="AM1099" s="241">
        <v>6.4011737999999996E-6</v>
      </c>
      <c r="AN1099" s="241">
        <v>8.1067812000000003E-2</v>
      </c>
      <c r="AO1099" s="241">
        <v>6.2991913999999996E-2</v>
      </c>
      <c r="AP1099" s="241">
        <v>0.10751869999999999</v>
      </c>
      <c r="AQ1099" s="241">
        <v>0.35801444999999998</v>
      </c>
      <c r="AR1099" s="241">
        <v>4.3486038000000002</v>
      </c>
      <c r="AT1099" s="193"/>
      <c r="AU1099" s="193"/>
      <c r="AV1099" s="193"/>
      <c r="AW1099" s="193"/>
      <c r="AX1099" s="193"/>
      <c r="AY1099" s="193"/>
      <c r="AZ1099" s="193"/>
      <c r="BA1099" s="193"/>
      <c r="BB1099" s="193"/>
      <c r="BC1099" s="193"/>
      <c r="BD1099" s="193"/>
      <c r="BE1099" s="315"/>
      <c r="BF1099" s="315"/>
      <c r="BG1099" s="315"/>
      <c r="BH1099" s="315"/>
      <c r="BI1099" s="315"/>
      <c r="BJ1099" s="315"/>
      <c r="BK1099" s="315"/>
    </row>
    <row r="1100" spans="1:63" x14ac:dyDescent="0.25">
      <c r="A1100" s="9"/>
      <c r="B1100" s="185" t="s">
        <v>2622</v>
      </c>
      <c r="C1100" s="5" t="s">
        <v>6804</v>
      </c>
      <c r="D1100" s="172">
        <v>13023.004999999999</v>
      </c>
      <c r="E1100" s="172">
        <v>9613.1787000000004</v>
      </c>
      <c r="F1100" s="172">
        <v>1387.3671999999999</v>
      </c>
      <c r="G1100" s="172">
        <v>929.72019</v>
      </c>
      <c r="H1100" s="172">
        <v>19.433339</v>
      </c>
      <c r="I1100" s="172">
        <v>243.36591000000001</v>
      </c>
      <c r="J1100" s="172">
        <v>691.93097999999998</v>
      </c>
      <c r="K1100" s="172">
        <v>2.4731919000000002</v>
      </c>
      <c r="L1100" s="172">
        <v>135.53538</v>
      </c>
      <c r="M1100" s="172">
        <v>0</v>
      </c>
      <c r="N1100" s="172">
        <v>0</v>
      </c>
      <c r="O1100" s="172">
        <v>0</v>
      </c>
      <c r="P1100" s="199">
        <f t="shared" si="173"/>
        <v>71208.731111111105</v>
      </c>
      <c r="Q1100" s="233">
        <v>782974.96</v>
      </c>
      <c r="R1100" s="96">
        <v>561368.54</v>
      </c>
      <c r="S1100" s="96">
        <v>185421.6</v>
      </c>
      <c r="T1100" s="96">
        <v>1.5644</v>
      </c>
      <c r="U1100" s="96">
        <v>6121.6</v>
      </c>
      <c r="V1100" s="96">
        <v>2834.654</v>
      </c>
      <c r="W1100" s="96">
        <v>27227</v>
      </c>
      <c r="X1100" s="241">
        <f t="shared" si="169"/>
        <v>5385.5080637472993</v>
      </c>
      <c r="Y1100" s="241">
        <f t="shared" si="170"/>
        <v>2643.5474559699996</v>
      </c>
      <c r="Z1100" s="241">
        <f t="shared" si="171"/>
        <v>1336.0500873972999</v>
      </c>
      <c r="AA1100" s="241">
        <f t="shared" si="172"/>
        <v>1405.91052038</v>
      </c>
      <c r="AB1100" s="241">
        <v>1973.2644</v>
      </c>
      <c r="AC1100" s="241">
        <v>0.63830107000000003</v>
      </c>
      <c r="AD1100" s="241">
        <v>353.64341000000002</v>
      </c>
      <c r="AE1100" s="241">
        <v>0.12219579999999999</v>
      </c>
      <c r="AF1100" s="241">
        <v>309.93162000000001</v>
      </c>
      <c r="AG1100" s="241">
        <v>5.9475290999999997</v>
      </c>
      <c r="AH1100" s="241">
        <v>1291.4894999999999</v>
      </c>
      <c r="AI1100" s="241">
        <v>2.1873673</v>
      </c>
      <c r="AJ1100" s="241">
        <v>3.0925715999999999</v>
      </c>
      <c r="AK1100" s="241">
        <v>1.1797093000000001</v>
      </c>
      <c r="AL1100" s="241">
        <v>0.40921083000000003</v>
      </c>
      <c r="AM1100" s="241">
        <v>1.2453672999999999E-3</v>
      </c>
      <c r="AN1100" s="241">
        <v>15.486428</v>
      </c>
      <c r="AO1100" s="241">
        <v>71.453503999999995</v>
      </c>
      <c r="AP1100" s="241">
        <v>-49.249448999999998</v>
      </c>
      <c r="AQ1100" s="241">
        <v>0.37132038000000001</v>
      </c>
      <c r="AR1100" s="241">
        <v>1405.5391999999999</v>
      </c>
      <c r="AT1100" s="193"/>
      <c r="AU1100" s="193"/>
      <c r="AV1100" s="193"/>
      <c r="AW1100" s="193"/>
      <c r="AX1100" s="193"/>
      <c r="AY1100" s="193"/>
      <c r="AZ1100" s="193"/>
      <c r="BA1100" s="193"/>
      <c r="BB1100" s="193"/>
      <c r="BC1100" s="193"/>
      <c r="BD1100" s="193"/>
      <c r="BE1100" s="315"/>
      <c r="BF1100" s="315"/>
      <c r="BG1100" s="315"/>
      <c r="BH1100" s="315"/>
      <c r="BI1100" s="315"/>
      <c r="BJ1100" s="315"/>
      <c r="BK1100" s="315"/>
    </row>
    <row r="1101" spans="1:63" x14ac:dyDescent="0.25">
      <c r="A1101" s="45" t="s">
        <v>3830</v>
      </c>
      <c r="B1101" s="45"/>
      <c r="C1101" s="5"/>
      <c r="P1101" s="199"/>
      <c r="X1101" s="258"/>
      <c r="Y1101" s="258"/>
      <c r="Z1101" s="258"/>
      <c r="AA1101" s="258"/>
      <c r="AB1101" s="258"/>
      <c r="AC1101" s="258"/>
      <c r="AD1101" s="258"/>
      <c r="AE1101" s="258"/>
      <c r="AF1101" s="258"/>
      <c r="AG1101" s="258"/>
      <c r="AH1101" s="258"/>
      <c r="AI1101" s="258"/>
      <c r="AJ1101" s="258"/>
      <c r="AK1101" s="258"/>
      <c r="AL1101" s="258"/>
      <c r="AM1101" s="258"/>
      <c r="AN1101" s="258"/>
      <c r="AO1101" s="258"/>
      <c r="AP1101" s="258"/>
      <c r="AQ1101" s="258"/>
      <c r="AR1101" s="258"/>
      <c r="AT1101" s="193"/>
      <c r="AU1101" s="193"/>
      <c r="AV1101" s="193"/>
      <c r="AW1101" s="193"/>
      <c r="AX1101" s="193"/>
      <c r="AY1101" s="193"/>
      <c r="AZ1101" s="193"/>
      <c r="BA1101" s="193"/>
      <c r="BB1101" s="193"/>
      <c r="BC1101" s="193"/>
      <c r="BD1101" s="193"/>
      <c r="BE1101" s="315"/>
      <c r="BF1101" s="315"/>
      <c r="BG1101" s="315"/>
      <c r="BH1101" s="315"/>
      <c r="BI1101" s="315"/>
      <c r="BJ1101" s="315"/>
      <c r="BK1101" s="315"/>
    </row>
    <row r="1102" spans="1:63" x14ac:dyDescent="0.25">
      <c r="A1102" s="9"/>
      <c r="B1102" s="185" t="s">
        <v>1264</v>
      </c>
      <c r="C1102" s="6" t="s">
        <v>3067</v>
      </c>
      <c r="D1102" s="193">
        <v>10306.404</v>
      </c>
      <c r="E1102" s="193">
        <v>2573.5209</v>
      </c>
      <c r="F1102" s="193">
        <v>881.07970999999998</v>
      </c>
      <c r="G1102" s="193">
        <v>530.19424000000004</v>
      </c>
      <c r="H1102" s="193">
        <v>35.864182</v>
      </c>
      <c r="I1102" s="193">
        <v>321.82438999999999</v>
      </c>
      <c r="J1102" s="193">
        <v>1100.8412000000001</v>
      </c>
      <c r="K1102" s="193">
        <v>4.0950012999999998</v>
      </c>
      <c r="L1102" s="193">
        <v>4858.9844999999996</v>
      </c>
      <c r="M1102" s="193">
        <v>0</v>
      </c>
      <c r="N1102" s="193">
        <v>0</v>
      </c>
      <c r="O1102" s="193">
        <v>0</v>
      </c>
      <c r="P1102" s="199">
        <f>E1102/0.135</f>
        <v>19063.117777777778</v>
      </c>
      <c r="Q1102" s="240">
        <v>332609.76</v>
      </c>
      <c r="R1102" s="99">
        <v>237870.87</v>
      </c>
      <c r="S1102" s="99">
        <v>72928.800000000003</v>
      </c>
      <c r="T1102" s="99">
        <v>10.036</v>
      </c>
      <c r="U1102" s="99">
        <v>4414.6000000000004</v>
      </c>
      <c r="V1102" s="99">
        <v>1283.4570000000001</v>
      </c>
      <c r="W1102" s="99">
        <v>16102</v>
      </c>
      <c r="X1102" s="241">
        <f>SUM(Y1102:AA1102)</f>
        <v>2749.0746511296002</v>
      </c>
      <c r="Y1102" s="241">
        <f>SUM(AB1102:AG1102)</f>
        <v>1733.3915715390001</v>
      </c>
      <c r="Z1102" s="241">
        <f>SUM(AH1102:AP1102)</f>
        <v>407.77050459060013</v>
      </c>
      <c r="AA1102" s="241">
        <f>SUM(AQ1102:AR1102)</f>
        <v>607.91257500000006</v>
      </c>
      <c r="AB1102" s="258">
        <v>528.35756000000003</v>
      </c>
      <c r="AC1102" s="258">
        <v>8.9797426999999999E-2</v>
      </c>
      <c r="AD1102" s="258">
        <v>946.99248999999998</v>
      </c>
      <c r="AE1102" s="258">
        <v>5.6199312000000001E-2</v>
      </c>
      <c r="AF1102" s="258">
        <v>255.61422999999999</v>
      </c>
      <c r="AG1102" s="258">
        <v>2.2812948</v>
      </c>
      <c r="AH1102" s="258">
        <v>345.80720000000002</v>
      </c>
      <c r="AI1102" s="258">
        <v>1.4519717999999999</v>
      </c>
      <c r="AJ1102" s="258">
        <v>4.5513965000000001</v>
      </c>
      <c r="AK1102" s="258">
        <v>1.3715444000000001</v>
      </c>
      <c r="AL1102" s="258">
        <v>0.64419477999999997</v>
      </c>
      <c r="AM1102" s="258">
        <v>1.9841106000000001E-3</v>
      </c>
      <c r="AN1102" s="258">
        <v>12.862344</v>
      </c>
      <c r="AO1102" s="258">
        <v>19.960571000000002</v>
      </c>
      <c r="AP1102" s="258">
        <v>21.119298000000001</v>
      </c>
      <c r="AQ1102" s="258">
        <v>12.417305000000001</v>
      </c>
      <c r="AR1102" s="258">
        <v>595.49527</v>
      </c>
      <c r="AT1102" s="193"/>
      <c r="AU1102" s="193"/>
      <c r="AV1102" s="193"/>
      <c r="AW1102" s="193"/>
      <c r="AX1102" s="193"/>
      <c r="AY1102" s="193"/>
      <c r="AZ1102" s="193"/>
      <c r="BA1102" s="193"/>
      <c r="BB1102" s="193"/>
      <c r="BC1102" s="193"/>
      <c r="BD1102" s="193"/>
      <c r="BE1102" s="315"/>
      <c r="BF1102" s="315"/>
      <c r="BG1102" s="315"/>
      <c r="BH1102" s="315"/>
      <c r="BI1102" s="315"/>
      <c r="BJ1102" s="315"/>
      <c r="BK1102" s="315"/>
    </row>
    <row r="1103" spans="1:63" x14ac:dyDescent="0.25">
      <c r="A1103" s="9"/>
      <c r="B1103" s="185" t="s">
        <v>1264</v>
      </c>
      <c r="C1103" s="6" t="s">
        <v>3068</v>
      </c>
      <c r="D1103" s="193">
        <v>102225120</v>
      </c>
      <c r="E1103" s="193">
        <v>36964252</v>
      </c>
      <c r="F1103" s="193">
        <v>11271060</v>
      </c>
      <c r="G1103" s="193">
        <v>3250772.9</v>
      </c>
      <c r="H1103" s="193">
        <v>407793.75</v>
      </c>
      <c r="I1103" s="193">
        <v>4426861.5999999996</v>
      </c>
      <c r="J1103" s="193">
        <v>2641865</v>
      </c>
      <c r="K1103" s="193">
        <v>67803.880999999994</v>
      </c>
      <c r="L1103" s="193">
        <v>43194715</v>
      </c>
      <c r="M1103" s="193">
        <v>0</v>
      </c>
      <c r="N1103" s="193">
        <v>0</v>
      </c>
      <c r="O1103" s="193">
        <v>0</v>
      </c>
      <c r="P1103" s="199">
        <f>E1103/0.135</f>
        <v>273809274.07407403</v>
      </c>
      <c r="Q1103" s="240">
        <v>3669405600</v>
      </c>
      <c r="R1103" s="99">
        <v>2648464500</v>
      </c>
      <c r="S1103" s="99">
        <v>499945600</v>
      </c>
      <c r="T1103" s="99">
        <v>110920</v>
      </c>
      <c r="U1103" s="99">
        <v>310360000</v>
      </c>
      <c r="V1103" s="99">
        <v>5174622</v>
      </c>
      <c r="W1103" s="99">
        <v>205350000</v>
      </c>
      <c r="X1103" s="241">
        <f>SUM(Y1103:AA1103)</f>
        <v>33763489.338734999</v>
      </c>
      <c r="Y1103" s="241">
        <f>SUM(AB1103:AG1103)</f>
        <v>18734168.732750002</v>
      </c>
      <c r="Z1103" s="241">
        <f>SUM(AH1103:AP1103)</f>
        <v>8287347.9859850006</v>
      </c>
      <c r="AA1103" s="241">
        <f>SUM(AQ1103:AR1103)</f>
        <v>6741972.6200000001</v>
      </c>
      <c r="AB1103" s="258">
        <v>7589316.5</v>
      </c>
      <c r="AC1103" s="258">
        <v>784.8886</v>
      </c>
      <c r="AD1103" s="258">
        <v>7409033.2000000002</v>
      </c>
      <c r="AE1103" s="258">
        <v>757.92115000000001</v>
      </c>
      <c r="AF1103" s="258">
        <v>3718672.5</v>
      </c>
      <c r="AG1103" s="258">
        <v>15603.723</v>
      </c>
      <c r="AH1103" s="258">
        <v>4967523.8</v>
      </c>
      <c r="AI1103" s="258">
        <v>18598.616000000002</v>
      </c>
      <c r="AJ1103" s="258">
        <v>28967.935000000001</v>
      </c>
      <c r="AK1103" s="258">
        <v>14408.397000000001</v>
      </c>
      <c r="AL1103" s="258">
        <v>4694.2354999999998</v>
      </c>
      <c r="AM1103" s="258">
        <v>15.762485</v>
      </c>
      <c r="AN1103" s="258">
        <v>1799728.3</v>
      </c>
      <c r="AO1103" s="258">
        <v>609795.36</v>
      </c>
      <c r="AP1103" s="258">
        <v>843615.58</v>
      </c>
      <c r="AQ1103" s="258">
        <v>112494.92</v>
      </c>
      <c r="AR1103" s="258">
        <v>6629477.7000000002</v>
      </c>
      <c r="AT1103" s="193"/>
      <c r="AU1103" s="193"/>
      <c r="AV1103" s="193"/>
      <c r="AW1103" s="193"/>
      <c r="AX1103" s="193"/>
      <c r="AY1103" s="193"/>
      <c r="AZ1103" s="193"/>
      <c r="BA1103" s="193"/>
      <c r="BB1103" s="193"/>
      <c r="BC1103" s="193"/>
      <c r="BD1103" s="193"/>
      <c r="BE1103" s="315"/>
      <c r="BF1103" s="315"/>
      <c r="BG1103" s="315"/>
      <c r="BH1103" s="315"/>
      <c r="BI1103" s="315"/>
      <c r="BJ1103" s="315"/>
      <c r="BK1103" s="315"/>
    </row>
    <row r="1104" spans="1:63" x14ac:dyDescent="0.25">
      <c r="A1104" s="58" t="s">
        <v>478</v>
      </c>
      <c r="B1104" s="58"/>
      <c r="C1104" s="9"/>
      <c r="D1104" s="195"/>
      <c r="E1104" s="195"/>
      <c r="F1104" s="195"/>
      <c r="G1104" s="195"/>
      <c r="H1104" s="195"/>
      <c r="I1104" s="195"/>
      <c r="J1104" s="195"/>
      <c r="K1104" s="195"/>
      <c r="L1104" s="195"/>
      <c r="M1104" s="195"/>
      <c r="N1104" s="195"/>
      <c r="O1104" s="195"/>
      <c r="P1104" s="195"/>
      <c r="Q1104" s="239"/>
      <c r="R1104" s="97"/>
      <c r="S1104" s="97"/>
      <c r="T1104" s="97"/>
      <c r="U1104" s="97"/>
      <c r="V1104" s="97"/>
      <c r="W1104" s="97"/>
      <c r="X1104" s="259"/>
      <c r="Y1104" s="259"/>
      <c r="Z1104" s="259"/>
      <c r="AA1104" s="258"/>
      <c r="AB1104" s="258"/>
      <c r="AC1104" s="258"/>
      <c r="AD1104" s="258"/>
      <c r="AE1104" s="258"/>
      <c r="AF1104" s="258"/>
      <c r="AG1104" s="258"/>
      <c r="AH1104" s="258"/>
      <c r="AI1104" s="258"/>
      <c r="AJ1104" s="258"/>
      <c r="AK1104" s="258"/>
      <c r="AL1104" s="258"/>
      <c r="AM1104" s="258"/>
      <c r="AN1104" s="258"/>
      <c r="AO1104" s="258"/>
      <c r="AP1104" s="258"/>
      <c r="AQ1104" s="258"/>
      <c r="AR1104" s="258"/>
      <c r="AT1104" s="193"/>
      <c r="AU1104" s="193"/>
      <c r="AV1104" s="193"/>
      <c r="AW1104" s="193"/>
      <c r="AX1104" s="193"/>
      <c r="AY1104" s="193"/>
      <c r="AZ1104" s="193"/>
      <c r="BA1104" s="193"/>
      <c r="BB1104" s="193"/>
      <c r="BC1104" s="193"/>
      <c r="BD1104" s="193"/>
      <c r="BE1104" s="315"/>
      <c r="BF1104" s="315"/>
      <c r="BG1104" s="315"/>
      <c r="BH1104" s="315"/>
      <c r="BI1104" s="315"/>
      <c r="BJ1104" s="315"/>
      <c r="BK1104" s="315"/>
    </row>
    <row r="1105" spans="1:63" x14ac:dyDescent="0.25">
      <c r="A1105" s="43"/>
      <c r="B1105" s="185" t="s">
        <v>5770</v>
      </c>
      <c r="C1105" s="25" t="s">
        <v>3831</v>
      </c>
      <c r="D1105" s="193">
        <v>65.975958000000006</v>
      </c>
      <c r="E1105" s="193">
        <v>20.841871999999999</v>
      </c>
      <c r="F1105" s="193">
        <v>8.0233463</v>
      </c>
      <c r="G1105" s="193">
        <v>5.9935584000000004</v>
      </c>
      <c r="H1105" s="193">
        <v>0.26482825999999998</v>
      </c>
      <c r="I1105" s="193">
        <v>1.3544402</v>
      </c>
      <c r="J1105" s="193">
        <v>12.59667</v>
      </c>
      <c r="K1105" s="193">
        <v>1.0665516999999999E-2</v>
      </c>
      <c r="L1105" s="193">
        <v>16.890577</v>
      </c>
      <c r="M1105" s="193">
        <v>0</v>
      </c>
      <c r="N1105" s="193">
        <v>0</v>
      </c>
      <c r="O1105" s="193">
        <v>0</v>
      </c>
      <c r="P1105" s="199">
        <f t="shared" ref="P1105:P1126" si="174">E1105/0.135</f>
        <v>154.38423703703702</v>
      </c>
      <c r="Q1105" s="240">
        <v>2642.0234</v>
      </c>
      <c r="R1105" s="99">
        <v>1760.9767999999999</v>
      </c>
      <c r="S1105" s="99">
        <v>726.82399999999996</v>
      </c>
      <c r="T1105" s="99">
        <v>4.8414E-3</v>
      </c>
      <c r="U1105" s="99">
        <v>35.625999999999998</v>
      </c>
      <c r="V1105" s="99">
        <v>12.98176</v>
      </c>
      <c r="W1105" s="99">
        <v>105.61</v>
      </c>
      <c r="X1105" s="241">
        <f t="shared" ref="X1105:X1126" si="175">SUM(Y1105:AA1105)</f>
        <v>24.412767210687999</v>
      </c>
      <c r="Y1105" s="241">
        <f t="shared" ref="Y1105:Y1126" si="176">SUM(AB1105:AG1105)</f>
        <v>16.714406277039998</v>
      </c>
      <c r="Z1105" s="241">
        <f t="shared" ref="Z1105:Z1126" si="177">SUM(AH1105:AP1105)</f>
        <v>3.2075752266479998</v>
      </c>
      <c r="AA1105" s="241">
        <f t="shared" ref="AA1105:AA1126" si="178">SUM(AQ1105:AR1105)</f>
        <v>4.4907857070000006</v>
      </c>
      <c r="AB1105" s="258">
        <v>4.2787307999999999</v>
      </c>
      <c r="AC1105" s="258">
        <v>8.3584898000000003E-4</v>
      </c>
      <c r="AD1105" s="258">
        <v>10.763949999999999</v>
      </c>
      <c r="AE1105" s="258">
        <v>4.7361705999999999E-4</v>
      </c>
      <c r="AF1105" s="258">
        <v>1.6473534999999999</v>
      </c>
      <c r="AG1105" s="258">
        <v>2.3062511000000001E-2</v>
      </c>
      <c r="AH1105" s="258">
        <v>2.8004338999999998</v>
      </c>
      <c r="AI1105" s="258">
        <v>1.3331679000000001E-2</v>
      </c>
      <c r="AJ1105" s="258">
        <v>5.1407662E-2</v>
      </c>
      <c r="AK1105" s="258">
        <v>1.2690196000000001E-2</v>
      </c>
      <c r="AL1105" s="258">
        <v>5.9684645999999999E-3</v>
      </c>
      <c r="AM1105" s="258">
        <v>1.8081048E-5</v>
      </c>
      <c r="AN1105" s="258">
        <v>7.1310664999999995E-2</v>
      </c>
      <c r="AO1105" s="258">
        <v>0.18257493999999999</v>
      </c>
      <c r="AP1105" s="258">
        <v>6.9839638999999995E-2</v>
      </c>
      <c r="AQ1105" s="258">
        <v>8.2985607000000003E-2</v>
      </c>
      <c r="AR1105" s="258">
        <v>4.4078001000000002</v>
      </c>
      <c r="AT1105" s="193"/>
      <c r="AU1105" s="193"/>
      <c r="AV1105" s="193"/>
      <c r="AW1105" s="193"/>
      <c r="AX1105" s="193"/>
      <c r="AY1105" s="193"/>
      <c r="AZ1105" s="193"/>
      <c r="BA1105" s="193"/>
      <c r="BB1105" s="193"/>
      <c r="BC1105" s="193"/>
      <c r="BD1105" s="193"/>
      <c r="BE1105" s="315"/>
      <c r="BF1105" s="315"/>
      <c r="BG1105" s="315"/>
      <c r="BH1105" s="315"/>
      <c r="BI1105" s="315"/>
      <c r="BJ1105" s="315"/>
      <c r="BK1105" s="315"/>
    </row>
    <row r="1106" spans="1:63" x14ac:dyDescent="0.25">
      <c r="A1106" s="9"/>
      <c r="B1106" s="185" t="s">
        <v>5770</v>
      </c>
      <c r="C1106" s="25" t="s">
        <v>3832</v>
      </c>
      <c r="D1106" s="193">
        <v>74.327667000000005</v>
      </c>
      <c r="E1106" s="193">
        <v>21.669632</v>
      </c>
      <c r="F1106" s="193">
        <v>8.1909460000000003</v>
      </c>
      <c r="G1106" s="193">
        <v>6.4676340000000003</v>
      </c>
      <c r="H1106" s="193">
        <v>0.26148127999999998</v>
      </c>
      <c r="I1106" s="193">
        <v>1.5423157000000001</v>
      </c>
      <c r="J1106" s="193">
        <v>13.824737000000001</v>
      </c>
      <c r="K1106" s="193">
        <v>1.0720468E-2</v>
      </c>
      <c r="L1106" s="193">
        <v>22.360201</v>
      </c>
      <c r="M1106" s="193">
        <v>0</v>
      </c>
      <c r="N1106" s="193">
        <v>0</v>
      </c>
      <c r="O1106" s="193">
        <v>0</v>
      </c>
      <c r="P1106" s="199">
        <f t="shared" si="174"/>
        <v>160.51579259259259</v>
      </c>
      <c r="Q1106" s="240">
        <v>2779.9254000000001</v>
      </c>
      <c r="R1106" s="99">
        <v>1856.5072</v>
      </c>
      <c r="S1106" s="99">
        <v>757.51199999999994</v>
      </c>
      <c r="T1106" s="99">
        <v>4.7399E-3</v>
      </c>
      <c r="U1106" s="99">
        <v>40.124000000000002</v>
      </c>
      <c r="V1106" s="99">
        <v>13.5275</v>
      </c>
      <c r="W1106" s="99">
        <v>112.25</v>
      </c>
      <c r="X1106" s="241">
        <f t="shared" si="175"/>
        <v>26.250017497363004</v>
      </c>
      <c r="Y1106" s="241">
        <f t="shared" si="176"/>
        <v>18.070232541360003</v>
      </c>
      <c r="Z1106" s="241">
        <f t="shared" si="177"/>
        <v>3.4474124410030003</v>
      </c>
      <c r="AA1106" s="241">
        <f t="shared" si="178"/>
        <v>4.7323725149999998</v>
      </c>
      <c r="AB1106" s="258">
        <v>4.4484519000000002</v>
      </c>
      <c r="AC1106" s="258">
        <v>1.0161847000000001E-3</v>
      </c>
      <c r="AD1106" s="258">
        <v>11.813928000000001</v>
      </c>
      <c r="AE1106" s="258">
        <v>5.2522666000000002E-4</v>
      </c>
      <c r="AF1106" s="258">
        <v>1.7823268999999999</v>
      </c>
      <c r="AG1106" s="258">
        <v>2.3984330000000002E-2</v>
      </c>
      <c r="AH1106" s="258">
        <v>2.9115498999999998</v>
      </c>
      <c r="AI1106" s="258">
        <v>1.3538985999999999E-2</v>
      </c>
      <c r="AJ1106" s="258">
        <v>5.6026014999999998E-2</v>
      </c>
      <c r="AK1106" s="258">
        <v>1.1396168E-2</v>
      </c>
      <c r="AL1106" s="258">
        <v>6.5182507000000004E-3</v>
      </c>
      <c r="AM1106" s="258">
        <v>1.9637303000000001E-5</v>
      </c>
      <c r="AN1106" s="258">
        <v>8.7242024000000001E-2</v>
      </c>
      <c r="AO1106" s="258">
        <v>0.25912132999999998</v>
      </c>
      <c r="AP1106" s="258">
        <v>0.10200012999999999</v>
      </c>
      <c r="AQ1106" s="258">
        <v>8.5880314999999999E-2</v>
      </c>
      <c r="AR1106" s="258">
        <v>4.6464922</v>
      </c>
      <c r="AT1106" s="193"/>
      <c r="AU1106" s="193"/>
      <c r="AV1106" s="193"/>
      <c r="AW1106" s="193"/>
      <c r="AX1106" s="193"/>
      <c r="AY1106" s="193"/>
      <c r="AZ1106" s="193"/>
      <c r="BA1106" s="193"/>
      <c r="BB1106" s="193"/>
      <c r="BC1106" s="193"/>
      <c r="BD1106" s="193"/>
      <c r="BE1106" s="315"/>
      <c r="BF1106" s="315"/>
      <c r="BG1106" s="315"/>
      <c r="BH1106" s="315"/>
      <c r="BI1106" s="315"/>
      <c r="BJ1106" s="315"/>
      <c r="BK1106" s="315"/>
    </row>
    <row r="1107" spans="1:63" x14ac:dyDescent="0.25">
      <c r="A1107" s="9"/>
      <c r="B1107" s="185" t="s">
        <v>5770</v>
      </c>
      <c r="C1107" s="25" t="s">
        <v>2661</v>
      </c>
      <c r="D1107" s="193">
        <v>74.014241999999996</v>
      </c>
      <c r="E1107" s="193">
        <v>21.692146999999999</v>
      </c>
      <c r="F1107" s="193">
        <v>8.1762978999999998</v>
      </c>
      <c r="G1107" s="193">
        <v>6.4362501999999999</v>
      </c>
      <c r="H1107" s="193">
        <v>0.26058920000000002</v>
      </c>
      <c r="I1107" s="193">
        <v>1.5388310999999999</v>
      </c>
      <c r="J1107" s="193">
        <v>13.724772</v>
      </c>
      <c r="K1107" s="193">
        <v>1.0694087E-2</v>
      </c>
      <c r="L1107" s="193">
        <v>22.174661</v>
      </c>
      <c r="M1107" s="193">
        <v>0</v>
      </c>
      <c r="N1107" s="193">
        <v>0</v>
      </c>
      <c r="O1107" s="193">
        <v>0</v>
      </c>
      <c r="P1107" s="199">
        <f t="shared" si="174"/>
        <v>160.68257037037034</v>
      </c>
      <c r="Q1107" s="240">
        <v>2784.6246000000001</v>
      </c>
      <c r="R1107" s="99">
        <v>1858.2606000000001</v>
      </c>
      <c r="S1107" s="99">
        <v>760.2</v>
      </c>
      <c r="T1107" s="99">
        <v>4.6550000000000003E-3</v>
      </c>
      <c r="U1107" s="99">
        <v>40.158999999999999</v>
      </c>
      <c r="V1107" s="99">
        <v>13.58028</v>
      </c>
      <c r="W1107" s="99">
        <v>112.42</v>
      </c>
      <c r="X1107" s="241">
        <f t="shared" si="175"/>
        <v>26.205328636356999</v>
      </c>
      <c r="Y1107" s="241">
        <f t="shared" si="176"/>
        <v>18.022441265459999</v>
      </c>
      <c r="Z1107" s="241">
        <f t="shared" si="177"/>
        <v>3.4484450888969995</v>
      </c>
      <c r="AA1107" s="241">
        <f t="shared" si="178"/>
        <v>4.7344422819999998</v>
      </c>
      <c r="AB1107" s="258">
        <v>4.4530748999999998</v>
      </c>
      <c r="AC1107" s="258">
        <v>1.0160812999999999E-3</v>
      </c>
      <c r="AD1107" s="258">
        <v>11.767094999999999</v>
      </c>
      <c r="AE1107" s="258">
        <v>5.2377515999999999E-4</v>
      </c>
      <c r="AF1107" s="258">
        <v>1.7766595999999999</v>
      </c>
      <c r="AG1107" s="258">
        <v>2.4071908999999999E-2</v>
      </c>
      <c r="AH1107" s="258">
        <v>2.9145756999999999</v>
      </c>
      <c r="AI1107" s="258">
        <v>1.3514382E-2</v>
      </c>
      <c r="AJ1107" s="258">
        <v>5.5738348E-2</v>
      </c>
      <c r="AK1107" s="258">
        <v>1.138746E-2</v>
      </c>
      <c r="AL1107" s="258">
        <v>6.4817442000000003E-3</v>
      </c>
      <c r="AM1107" s="258">
        <v>1.9528697E-5</v>
      </c>
      <c r="AN1107" s="258">
        <v>8.7267655999999999E-2</v>
      </c>
      <c r="AO1107" s="258">
        <v>0.25807003000000001</v>
      </c>
      <c r="AP1107" s="258">
        <v>0.10139024000000001</v>
      </c>
      <c r="AQ1107" s="258">
        <v>8.3536581999999998E-2</v>
      </c>
      <c r="AR1107" s="258">
        <v>4.6509057</v>
      </c>
      <c r="AT1107" s="193"/>
      <c r="AU1107" s="193"/>
      <c r="AV1107" s="193"/>
      <c r="AW1107" s="193"/>
      <c r="AX1107" s="193"/>
      <c r="AY1107" s="193"/>
      <c r="AZ1107" s="193"/>
      <c r="BA1107" s="193"/>
      <c r="BB1107" s="193"/>
      <c r="BC1107" s="193"/>
      <c r="BD1107" s="193"/>
      <c r="BE1107" s="315"/>
      <c r="BF1107" s="315"/>
      <c r="BG1107" s="315"/>
      <c r="BH1107" s="315"/>
      <c r="BI1107" s="315"/>
      <c r="BJ1107" s="315"/>
      <c r="BK1107" s="315"/>
    </row>
    <row r="1108" spans="1:63" x14ac:dyDescent="0.25">
      <c r="A1108" s="9"/>
      <c r="B1108" s="185" t="s">
        <v>5770</v>
      </c>
      <c r="C1108" s="25" t="s">
        <v>2662</v>
      </c>
      <c r="D1108" s="193">
        <v>74.462050000000005</v>
      </c>
      <c r="E1108" s="193">
        <v>21.659977999999999</v>
      </c>
      <c r="F1108" s="193">
        <v>8.1971807999999999</v>
      </c>
      <c r="G1108" s="193">
        <v>6.4809583999999996</v>
      </c>
      <c r="H1108" s="193">
        <v>0.26186473999999998</v>
      </c>
      <c r="I1108" s="193">
        <v>1.5438092000000001</v>
      </c>
      <c r="J1108" s="193">
        <v>13.867691000000001</v>
      </c>
      <c r="K1108" s="193">
        <v>1.0731752000000001E-2</v>
      </c>
      <c r="L1108" s="193">
        <v>22.439836</v>
      </c>
      <c r="M1108" s="193">
        <v>0</v>
      </c>
      <c r="N1108" s="193">
        <v>0</v>
      </c>
      <c r="O1108" s="193">
        <v>0</v>
      </c>
      <c r="P1108" s="199">
        <f t="shared" si="174"/>
        <v>160.44428148148145</v>
      </c>
      <c r="Q1108" s="240">
        <v>2777.877</v>
      </c>
      <c r="R1108" s="99">
        <v>1855.7520999999999</v>
      </c>
      <c r="S1108" s="99">
        <v>756.33600000000001</v>
      </c>
      <c r="T1108" s="99">
        <v>4.7762999999999998E-3</v>
      </c>
      <c r="U1108" s="99">
        <v>40.109000000000002</v>
      </c>
      <c r="V1108" s="99">
        <v>13.50517</v>
      </c>
      <c r="W1108" s="99">
        <v>112.17</v>
      </c>
      <c r="X1108" s="241">
        <f t="shared" si="175"/>
        <v>26.269238676444999</v>
      </c>
      <c r="Y1108" s="241">
        <f t="shared" si="176"/>
        <v>18.090792438089998</v>
      </c>
      <c r="Z1108" s="241">
        <f t="shared" si="177"/>
        <v>3.4469692283550004</v>
      </c>
      <c r="AA1108" s="241">
        <f t="shared" si="178"/>
        <v>4.7314770100000008</v>
      </c>
      <c r="AB1108" s="258">
        <v>4.4464696000000004</v>
      </c>
      <c r="AC1108" s="258">
        <v>1.0162278E-3</v>
      </c>
      <c r="AD1108" s="258">
        <v>11.834080999999999</v>
      </c>
      <c r="AE1108" s="258">
        <v>5.2584929000000003E-4</v>
      </c>
      <c r="AF1108" s="258">
        <v>1.7847526</v>
      </c>
      <c r="AG1108" s="258">
        <v>2.3947161000000002E-2</v>
      </c>
      <c r="AH1108" s="258">
        <v>2.9102524999999999</v>
      </c>
      <c r="AI1108" s="258">
        <v>1.3549454000000001E-2</v>
      </c>
      <c r="AJ1108" s="258">
        <v>5.6148115999999998E-2</v>
      </c>
      <c r="AK1108" s="258">
        <v>1.1399792000000001E-2</v>
      </c>
      <c r="AL1108" s="258">
        <v>6.5339064999999997E-3</v>
      </c>
      <c r="AM1108" s="258">
        <v>1.9683855E-5</v>
      </c>
      <c r="AN1108" s="258">
        <v>8.7231755999999994E-2</v>
      </c>
      <c r="AO1108" s="258">
        <v>0.25957192000000001</v>
      </c>
      <c r="AP1108" s="258">
        <v>0.10226209999999999</v>
      </c>
      <c r="AQ1108" s="258">
        <v>8.6885309999999993E-2</v>
      </c>
      <c r="AR1108" s="258">
        <v>4.6445917000000003</v>
      </c>
      <c r="AT1108" s="193"/>
      <c r="AU1108" s="193"/>
      <c r="AV1108" s="193"/>
      <c r="AW1108" s="193"/>
      <c r="AX1108" s="193"/>
      <c r="AY1108" s="193"/>
      <c r="AZ1108" s="193"/>
      <c r="BA1108" s="193"/>
      <c r="BB1108" s="193"/>
      <c r="BC1108" s="193"/>
      <c r="BD1108" s="193"/>
      <c r="BE1108" s="315"/>
      <c r="BF1108" s="315"/>
      <c r="BG1108" s="315"/>
      <c r="BH1108" s="315"/>
      <c r="BI1108" s="315"/>
      <c r="BJ1108" s="315"/>
      <c r="BK1108" s="315"/>
    </row>
    <row r="1109" spans="1:63" x14ac:dyDescent="0.25">
      <c r="A1109" s="9"/>
      <c r="B1109" s="185" t="s">
        <v>5770</v>
      </c>
      <c r="C1109" s="25" t="s">
        <v>2663</v>
      </c>
      <c r="D1109" s="193">
        <v>108.21042</v>
      </c>
      <c r="E1109" s="193">
        <v>36.065232999999999</v>
      </c>
      <c r="F1109" s="193">
        <v>13.512948</v>
      </c>
      <c r="G1109" s="193">
        <v>9.9989305999999996</v>
      </c>
      <c r="H1109" s="193">
        <v>0.13163354999999999</v>
      </c>
      <c r="I1109" s="193">
        <v>2.2476490999999998</v>
      </c>
      <c r="J1109" s="193">
        <v>20.475511999999998</v>
      </c>
      <c r="K1109" s="193">
        <v>1.4372229E-2</v>
      </c>
      <c r="L1109" s="193">
        <v>25.764140999999999</v>
      </c>
      <c r="M1109" s="193">
        <v>0</v>
      </c>
      <c r="N1109" s="193">
        <v>0</v>
      </c>
      <c r="O1109" s="193">
        <v>0</v>
      </c>
      <c r="P1109" s="199">
        <f t="shared" si="174"/>
        <v>267.14987407407403</v>
      </c>
      <c r="Q1109" s="240">
        <v>4630.9479000000001</v>
      </c>
      <c r="R1109" s="99">
        <v>3044.8180000000002</v>
      </c>
      <c r="S1109" s="99">
        <v>1321.04</v>
      </c>
      <c r="T1109" s="99">
        <v>6.5262999999999996E-3</v>
      </c>
      <c r="U1109" s="99">
        <v>60</v>
      </c>
      <c r="V1109" s="99">
        <v>23.863389999999999</v>
      </c>
      <c r="W1109" s="99">
        <v>181.22</v>
      </c>
      <c r="X1109" s="241">
        <f t="shared" si="175"/>
        <v>41.109426773247996</v>
      </c>
      <c r="Y1109" s="241">
        <f t="shared" si="176"/>
        <v>27.888242687729996</v>
      </c>
      <c r="Z1109" s="241">
        <f t="shared" si="177"/>
        <v>5.4926567055180007</v>
      </c>
      <c r="AA1109" s="241">
        <f t="shared" si="178"/>
        <v>7.7285273800000001</v>
      </c>
      <c r="AB1109" s="258">
        <v>7.4040267999999996</v>
      </c>
      <c r="AC1109" s="258">
        <v>1.4184893999999999E-3</v>
      </c>
      <c r="AD1109" s="258">
        <v>17.731086999999999</v>
      </c>
      <c r="AE1109" s="258">
        <v>7.2611732999999996E-4</v>
      </c>
      <c r="AF1109" s="258">
        <v>2.7089394000000002</v>
      </c>
      <c r="AG1109" s="258">
        <v>4.2044880999999999E-2</v>
      </c>
      <c r="AH1109" s="258">
        <v>4.8459326999999996</v>
      </c>
      <c r="AI1109" s="258">
        <v>2.2446600000000001E-2</v>
      </c>
      <c r="AJ1109" s="258">
        <v>8.5607216E-2</v>
      </c>
      <c r="AK1109" s="258">
        <v>1.9189639000000001E-2</v>
      </c>
      <c r="AL1109" s="258">
        <v>9.8459072000000002E-3</v>
      </c>
      <c r="AM1109" s="258">
        <v>2.9783317999999999E-5</v>
      </c>
      <c r="AN1109" s="258">
        <v>0.10582859999999999</v>
      </c>
      <c r="AO1109" s="258">
        <v>0.29417845999999997</v>
      </c>
      <c r="AP1109" s="258">
        <v>0.1095978</v>
      </c>
      <c r="AQ1109" s="258">
        <v>0.10727697999999999</v>
      </c>
      <c r="AR1109" s="258">
        <v>7.6212504000000001</v>
      </c>
      <c r="AT1109" s="193"/>
      <c r="AU1109" s="193"/>
      <c r="AV1109" s="193"/>
      <c r="AW1109" s="193"/>
      <c r="AX1109" s="193"/>
      <c r="AY1109" s="193"/>
      <c r="AZ1109" s="193"/>
      <c r="BA1109" s="193"/>
      <c r="BB1109" s="193"/>
      <c r="BC1109" s="193"/>
      <c r="BD1109" s="193"/>
      <c r="BE1109" s="315"/>
      <c r="BF1109" s="315"/>
      <c r="BG1109" s="315"/>
      <c r="BH1109" s="315"/>
      <c r="BI1109" s="315"/>
      <c r="BJ1109" s="315"/>
      <c r="BK1109" s="315"/>
    </row>
    <row r="1110" spans="1:63" x14ac:dyDescent="0.25">
      <c r="A1110" s="9"/>
      <c r="B1110" s="185" t="s">
        <v>5770</v>
      </c>
      <c r="C1110" s="25" t="s">
        <v>2664</v>
      </c>
      <c r="D1110" s="193">
        <v>107.65356</v>
      </c>
      <c r="E1110" s="193">
        <v>36.103864000000002</v>
      </c>
      <c r="F1110" s="193">
        <v>13.487258000000001</v>
      </c>
      <c r="G1110" s="193">
        <v>9.9431960000000004</v>
      </c>
      <c r="H1110" s="193">
        <v>0.13005221</v>
      </c>
      <c r="I1110" s="193">
        <v>2.2414662000000001</v>
      </c>
      <c r="J1110" s="193">
        <v>20.297926</v>
      </c>
      <c r="K1110" s="193">
        <v>1.4325594000000001E-2</v>
      </c>
      <c r="L1110" s="193">
        <v>25.435476000000001</v>
      </c>
      <c r="M1110" s="193">
        <v>0</v>
      </c>
      <c r="N1110" s="193">
        <v>0</v>
      </c>
      <c r="O1110" s="193">
        <v>0</v>
      </c>
      <c r="P1110" s="199">
        <f t="shared" si="174"/>
        <v>267.43602962962962</v>
      </c>
      <c r="Q1110" s="240">
        <v>4639.2855</v>
      </c>
      <c r="R1110" s="99">
        <v>3047.8742999999999</v>
      </c>
      <c r="S1110" s="99">
        <v>1325.856</v>
      </c>
      <c r="T1110" s="99">
        <v>6.3759000000000003E-3</v>
      </c>
      <c r="U1110" s="99">
        <v>60.061999999999998</v>
      </c>
      <c r="V1110" s="99">
        <v>23.956759999999999</v>
      </c>
      <c r="W1110" s="99">
        <v>181.53</v>
      </c>
      <c r="X1110" s="241">
        <f t="shared" si="175"/>
        <v>41.029703243781995</v>
      </c>
      <c r="Y1110" s="241">
        <f t="shared" si="176"/>
        <v>27.803327736409997</v>
      </c>
      <c r="Z1110" s="241">
        <f t="shared" si="177"/>
        <v>5.4943066173719997</v>
      </c>
      <c r="AA1110" s="241">
        <f t="shared" si="178"/>
        <v>7.7320688899999999</v>
      </c>
      <c r="AB1110" s="258">
        <v>7.4119592000000001</v>
      </c>
      <c r="AC1110" s="258">
        <v>1.4183062000000001E-3</v>
      </c>
      <c r="AD1110" s="258">
        <v>17.648105999999999</v>
      </c>
      <c r="AE1110" s="258">
        <v>7.2353220999999996E-4</v>
      </c>
      <c r="AF1110" s="258">
        <v>2.6989207999999998</v>
      </c>
      <c r="AG1110" s="258">
        <v>4.2199898E-2</v>
      </c>
      <c r="AH1110" s="258">
        <v>4.8511245000000001</v>
      </c>
      <c r="AI1110" s="258">
        <v>2.2403504000000001E-2</v>
      </c>
      <c r="AJ1110" s="258">
        <v>8.5096249999999998E-2</v>
      </c>
      <c r="AK1110" s="258">
        <v>1.9174363999999999E-2</v>
      </c>
      <c r="AL1110" s="258">
        <v>9.7811786000000008E-3</v>
      </c>
      <c r="AM1110" s="258">
        <v>2.9590772000000001E-5</v>
      </c>
      <c r="AN1110" s="258">
        <v>0.10587391</v>
      </c>
      <c r="AO1110" s="258">
        <v>0.29231348000000001</v>
      </c>
      <c r="AP1110" s="258">
        <v>0.10850984</v>
      </c>
      <c r="AQ1110" s="258">
        <v>0.10312509</v>
      </c>
      <c r="AR1110" s="258">
        <v>7.6289438000000001</v>
      </c>
      <c r="AT1110" s="193"/>
      <c r="AU1110" s="193"/>
      <c r="AV1110" s="193"/>
      <c r="AW1110" s="193"/>
      <c r="AX1110" s="193"/>
      <c r="AY1110" s="193"/>
      <c r="AZ1110" s="193"/>
      <c r="BA1110" s="193"/>
      <c r="BB1110" s="193"/>
      <c r="BC1110" s="193"/>
      <c r="BD1110" s="193"/>
      <c r="BE1110" s="315"/>
      <c r="BF1110" s="315"/>
      <c r="BG1110" s="315"/>
      <c r="BH1110" s="315"/>
      <c r="BI1110" s="315"/>
      <c r="BJ1110" s="315"/>
      <c r="BK1110" s="315"/>
    </row>
    <row r="1111" spans="1:63" x14ac:dyDescent="0.25">
      <c r="A1111" s="43"/>
      <c r="B1111" s="185" t="s">
        <v>5770</v>
      </c>
      <c r="C1111" s="25" t="s">
        <v>2665</v>
      </c>
      <c r="D1111" s="193">
        <v>108.44868</v>
      </c>
      <c r="E1111" s="193">
        <v>36.047229000000002</v>
      </c>
      <c r="F1111" s="193">
        <v>13.524190000000001</v>
      </c>
      <c r="G1111" s="193">
        <v>10.022785000000001</v>
      </c>
      <c r="H1111" s="193">
        <v>0.13230910000000001</v>
      </c>
      <c r="I1111" s="193">
        <v>2.2503275</v>
      </c>
      <c r="J1111" s="193">
        <v>20.552358000000002</v>
      </c>
      <c r="K1111" s="193">
        <v>1.4392334999999999E-2</v>
      </c>
      <c r="L1111" s="193">
        <v>25.905085</v>
      </c>
      <c r="M1111" s="193">
        <v>0</v>
      </c>
      <c r="N1111" s="193">
        <v>0</v>
      </c>
      <c r="O1111" s="193">
        <v>0</v>
      </c>
      <c r="P1111" s="199">
        <f t="shared" si="174"/>
        <v>267.01651111111113</v>
      </c>
      <c r="Q1111" s="240">
        <v>4627.3419999999996</v>
      </c>
      <c r="R1111" s="99">
        <v>3043.4796000000001</v>
      </c>
      <c r="S1111" s="99">
        <v>1318.9680000000001</v>
      </c>
      <c r="T1111" s="99">
        <v>6.5908E-3</v>
      </c>
      <c r="U1111" s="99">
        <v>59.973999999999997</v>
      </c>
      <c r="V1111" s="99">
        <v>23.823799999999999</v>
      </c>
      <c r="W1111" s="99">
        <v>181.09</v>
      </c>
      <c r="X1111" s="241">
        <f t="shared" si="175"/>
        <v>41.142356294098008</v>
      </c>
      <c r="Y1111" s="241">
        <f t="shared" si="176"/>
        <v>27.923657469009999</v>
      </c>
      <c r="Z1111" s="241">
        <f t="shared" si="177"/>
        <v>5.4917601450880014</v>
      </c>
      <c r="AA1111" s="241">
        <f t="shared" si="178"/>
        <v>7.7269386799999999</v>
      </c>
      <c r="AB1111" s="258">
        <v>7.4003300000000003</v>
      </c>
      <c r="AC1111" s="258">
        <v>1.4185742E-3</v>
      </c>
      <c r="AD1111" s="258">
        <v>17.765941999999999</v>
      </c>
      <c r="AE1111" s="258">
        <v>7.2721780999999996E-4</v>
      </c>
      <c r="AF1111" s="258">
        <v>2.7132615000000002</v>
      </c>
      <c r="AG1111" s="258">
        <v>4.1978176999999998E-2</v>
      </c>
      <c r="AH1111" s="258">
        <v>4.8435132000000003</v>
      </c>
      <c r="AI1111" s="258">
        <v>2.2465505E-2</v>
      </c>
      <c r="AJ1111" s="258">
        <v>8.5825868999999999E-2</v>
      </c>
      <c r="AK1111" s="258">
        <v>1.9196192000000001E-2</v>
      </c>
      <c r="AL1111" s="258">
        <v>9.8734239000000008E-3</v>
      </c>
      <c r="AM1111" s="258">
        <v>2.9865188E-5</v>
      </c>
      <c r="AN1111" s="258">
        <v>0.10580895999999999</v>
      </c>
      <c r="AO1111" s="258">
        <v>0.29497845</v>
      </c>
      <c r="AP1111" s="258">
        <v>0.11006868</v>
      </c>
      <c r="AQ1111" s="258">
        <v>0.10905687999999999</v>
      </c>
      <c r="AR1111" s="258">
        <v>7.6178818000000001</v>
      </c>
      <c r="AT1111" s="193"/>
      <c r="AU1111" s="193"/>
      <c r="AV1111" s="193"/>
      <c r="AW1111" s="193"/>
      <c r="AX1111" s="193"/>
      <c r="AY1111" s="193"/>
      <c r="AZ1111" s="193"/>
      <c r="BA1111" s="193"/>
      <c r="BB1111" s="193"/>
      <c r="BC1111" s="193"/>
      <c r="BD1111" s="193"/>
      <c r="BE1111" s="315"/>
      <c r="BF1111" s="315"/>
      <c r="BG1111" s="315"/>
      <c r="BH1111" s="315"/>
      <c r="BI1111" s="315"/>
      <c r="BJ1111" s="315"/>
      <c r="BK1111" s="315"/>
    </row>
    <row r="1112" spans="1:63" x14ac:dyDescent="0.25">
      <c r="A1112" s="43"/>
      <c r="B1112" s="185" t="s">
        <v>5770</v>
      </c>
      <c r="C1112" s="25" t="s">
        <v>2666</v>
      </c>
      <c r="D1112" s="193">
        <v>12.919532</v>
      </c>
      <c r="E1112" s="193">
        <v>5.6385924999999997</v>
      </c>
      <c r="F1112" s="193">
        <v>1.9798913</v>
      </c>
      <c r="G1112" s="193">
        <v>0.60194499999999995</v>
      </c>
      <c r="H1112" s="193">
        <v>0.35028749999999997</v>
      </c>
      <c r="I1112" s="193">
        <v>0.43806615999999998</v>
      </c>
      <c r="J1112" s="193">
        <v>0.66068194999999996</v>
      </c>
      <c r="K1112" s="193">
        <v>5.0834926000000004E-3</v>
      </c>
      <c r="L1112" s="193">
        <v>3.2449842000000002</v>
      </c>
      <c r="M1112" s="193">
        <v>0</v>
      </c>
      <c r="N1112" s="193">
        <v>0</v>
      </c>
      <c r="O1112" s="193">
        <v>0</v>
      </c>
      <c r="P1112" s="199">
        <f t="shared" si="174"/>
        <v>41.767351851851849</v>
      </c>
      <c r="Q1112" s="240">
        <v>794.67831000000001</v>
      </c>
      <c r="R1112" s="99">
        <v>514.65525000000002</v>
      </c>
      <c r="S1112" s="99">
        <v>227.80799999999999</v>
      </c>
      <c r="T1112" s="99">
        <v>1.8726999999999999E-3</v>
      </c>
      <c r="U1112" s="99">
        <v>12.24</v>
      </c>
      <c r="V1112" s="99">
        <v>4.0171890000000001</v>
      </c>
      <c r="W1112" s="99">
        <v>35.956000000000003</v>
      </c>
      <c r="X1112" s="241">
        <f t="shared" si="175"/>
        <v>4.7452184804702995</v>
      </c>
      <c r="Y1112" s="241">
        <f t="shared" si="176"/>
        <v>2.54842907467</v>
      </c>
      <c r="Z1112" s="241">
        <f t="shared" si="177"/>
        <v>0.86590142980030005</v>
      </c>
      <c r="AA1112" s="241">
        <f t="shared" si="178"/>
        <v>1.3308879760000001</v>
      </c>
      <c r="AB1112" s="258">
        <v>1.1576103</v>
      </c>
      <c r="AC1112" s="258">
        <v>1.5833783E-4</v>
      </c>
      <c r="AD1112" s="258">
        <v>0.90033476999999995</v>
      </c>
      <c r="AE1112" s="258">
        <v>1.6764773999999999E-4</v>
      </c>
      <c r="AF1112" s="258">
        <v>0.48302018000000002</v>
      </c>
      <c r="AG1112" s="258">
        <v>7.1378390999999996E-3</v>
      </c>
      <c r="AH1112" s="258">
        <v>0.75767929999999994</v>
      </c>
      <c r="AI1112" s="258">
        <v>3.2889793000000001E-3</v>
      </c>
      <c r="AJ1112" s="258">
        <v>5.2494344999999996E-3</v>
      </c>
      <c r="AK1112" s="258">
        <v>3.7244596E-3</v>
      </c>
      <c r="AL1112" s="258">
        <v>5.9117741000000001E-4</v>
      </c>
      <c r="AM1112" s="258">
        <v>1.9309903000000002E-6</v>
      </c>
      <c r="AN1112" s="258">
        <v>3.6607481999999997E-2</v>
      </c>
      <c r="AO1112" s="258">
        <v>2.8276729E-2</v>
      </c>
      <c r="AP1112" s="258">
        <v>3.0481937000000001E-2</v>
      </c>
      <c r="AQ1112" s="258">
        <v>4.1964675999999999E-2</v>
      </c>
      <c r="AR1112" s="258">
        <v>1.2889233</v>
      </c>
      <c r="AT1112" s="193"/>
      <c r="AU1112" s="193"/>
      <c r="AV1112" s="193"/>
      <c r="AW1112" s="193"/>
      <c r="AX1112" s="193"/>
      <c r="AY1112" s="193"/>
      <c r="AZ1112" s="193"/>
      <c r="BA1112" s="193"/>
      <c r="BB1112" s="193"/>
      <c r="BC1112" s="193"/>
      <c r="BD1112" s="193"/>
      <c r="BE1112" s="315"/>
      <c r="BF1112" s="315"/>
      <c r="BG1112" s="315"/>
      <c r="BH1112" s="315"/>
      <c r="BI1112" s="315"/>
      <c r="BJ1112" s="315"/>
      <c r="BK1112" s="315"/>
    </row>
    <row r="1113" spans="1:63" x14ac:dyDescent="0.25">
      <c r="A1113" s="9"/>
      <c r="B1113" s="185" t="s">
        <v>5770</v>
      </c>
      <c r="C1113" s="25" t="s">
        <v>3841</v>
      </c>
      <c r="D1113" s="193">
        <v>12.852672</v>
      </c>
      <c r="E1113" s="193">
        <v>5.4070862999999996</v>
      </c>
      <c r="F1113" s="193">
        <v>1.9478333999999999</v>
      </c>
      <c r="G1113" s="193">
        <v>0.58993689999999999</v>
      </c>
      <c r="H1113" s="193">
        <v>0.35266347999999997</v>
      </c>
      <c r="I1113" s="193">
        <v>0.43246577000000003</v>
      </c>
      <c r="J1113" s="193">
        <v>0.69784875000000002</v>
      </c>
      <c r="K1113" s="193">
        <v>5.0671016000000003E-3</v>
      </c>
      <c r="L1113" s="193">
        <v>3.4197700000000002</v>
      </c>
      <c r="M1113" s="193">
        <v>0</v>
      </c>
      <c r="N1113" s="193">
        <v>0</v>
      </c>
      <c r="O1113" s="193">
        <v>0</v>
      </c>
      <c r="P1113" s="199">
        <f t="shared" si="174"/>
        <v>40.052491111111102</v>
      </c>
      <c r="Q1113" s="240">
        <v>757.06984</v>
      </c>
      <c r="R1113" s="99">
        <v>493.93896000000001</v>
      </c>
      <c r="S1113" s="99">
        <v>213.2424</v>
      </c>
      <c r="T1113" s="99">
        <v>1.8661999999999999E-3</v>
      </c>
      <c r="U1113" s="99">
        <v>11.766</v>
      </c>
      <c r="V1113" s="99">
        <v>3.7426170000000001</v>
      </c>
      <c r="W1113" s="99">
        <v>34.378</v>
      </c>
      <c r="X1113" s="241">
        <f t="shared" si="175"/>
        <v>4.6050510855422004</v>
      </c>
      <c r="Y1113" s="241">
        <f t="shared" si="176"/>
        <v>2.4869209890100001</v>
      </c>
      <c r="Z1113" s="241">
        <f t="shared" si="177"/>
        <v>0.83447617053220002</v>
      </c>
      <c r="AA1113" s="241">
        <f t="shared" si="178"/>
        <v>1.2836539259999999</v>
      </c>
      <c r="AB1113" s="258">
        <v>1.1100804</v>
      </c>
      <c r="AC1113" s="258">
        <v>1.5443341000000001E-4</v>
      </c>
      <c r="AD1113" s="258">
        <v>0.88767218999999997</v>
      </c>
      <c r="AE1113" s="258">
        <v>1.665498E-4</v>
      </c>
      <c r="AF1113" s="258">
        <v>0.48217538999999998</v>
      </c>
      <c r="AG1113" s="258">
        <v>6.6720258000000001E-3</v>
      </c>
      <c r="AH1113" s="258">
        <v>0.72657088000000003</v>
      </c>
      <c r="AI1113" s="258">
        <v>3.2382939E-3</v>
      </c>
      <c r="AJ1113" s="258">
        <v>5.1440156999999999E-3</v>
      </c>
      <c r="AK1113" s="258">
        <v>3.6946014000000002E-3</v>
      </c>
      <c r="AL1113" s="258">
        <v>5.8553377000000002E-4</v>
      </c>
      <c r="AM1113" s="258">
        <v>1.9187621999999998E-6</v>
      </c>
      <c r="AN1113" s="258">
        <v>3.6042129999999999E-2</v>
      </c>
      <c r="AO1113" s="258">
        <v>2.8554960000000001E-2</v>
      </c>
      <c r="AP1113" s="258">
        <v>3.0643837E-2</v>
      </c>
      <c r="AQ1113" s="258">
        <v>4.6625925999999998E-2</v>
      </c>
      <c r="AR1113" s="258">
        <v>1.237028</v>
      </c>
      <c r="AT1113" s="193"/>
      <c r="AU1113" s="193"/>
      <c r="AV1113" s="193"/>
      <c r="AW1113" s="193"/>
      <c r="AX1113" s="193"/>
      <c r="AY1113" s="193"/>
      <c r="AZ1113" s="193"/>
      <c r="BA1113" s="193"/>
      <c r="BB1113" s="193"/>
      <c r="BC1113" s="193"/>
      <c r="BD1113" s="193"/>
      <c r="BE1113" s="315"/>
      <c r="BF1113" s="315"/>
      <c r="BG1113" s="315"/>
      <c r="BH1113" s="315"/>
      <c r="BI1113" s="315"/>
      <c r="BJ1113" s="315"/>
      <c r="BK1113" s="315"/>
    </row>
    <row r="1114" spans="1:63" x14ac:dyDescent="0.25">
      <c r="A1114" s="9"/>
      <c r="B1114" s="185" t="s">
        <v>5770</v>
      </c>
      <c r="C1114" s="25" t="s">
        <v>5105</v>
      </c>
      <c r="D1114" s="193">
        <v>12.872712999999999</v>
      </c>
      <c r="E1114" s="193">
        <v>5.4765628</v>
      </c>
      <c r="F1114" s="193">
        <v>1.9574155</v>
      </c>
      <c r="G1114" s="193">
        <v>0.5935222</v>
      </c>
      <c r="H1114" s="193">
        <v>0.35195015000000002</v>
      </c>
      <c r="I1114" s="193">
        <v>0.43415203000000002</v>
      </c>
      <c r="J1114" s="193">
        <v>0.68670076000000002</v>
      </c>
      <c r="K1114" s="193">
        <v>5.0720091000000002E-3</v>
      </c>
      <c r="L1114" s="193">
        <v>3.3673373</v>
      </c>
      <c r="M1114" s="193">
        <v>0</v>
      </c>
      <c r="N1114" s="193">
        <v>0</v>
      </c>
      <c r="O1114" s="193">
        <v>0</v>
      </c>
      <c r="P1114" s="199">
        <f t="shared" si="174"/>
        <v>40.567131851851848</v>
      </c>
      <c r="Q1114" s="240">
        <v>768.35252000000003</v>
      </c>
      <c r="R1114" s="99">
        <v>500.15528</v>
      </c>
      <c r="S1114" s="99">
        <v>217.6104</v>
      </c>
      <c r="T1114" s="99">
        <v>1.8682E-3</v>
      </c>
      <c r="U1114" s="99">
        <v>11.907999999999999</v>
      </c>
      <c r="V1114" s="99">
        <v>3.8249789999999999</v>
      </c>
      <c r="W1114" s="99">
        <v>34.851999999999997</v>
      </c>
      <c r="X1114" s="241">
        <f t="shared" si="175"/>
        <v>4.6471122854185998</v>
      </c>
      <c r="Y1114" s="241">
        <f t="shared" si="176"/>
        <v>2.5053749103999996</v>
      </c>
      <c r="Z1114" s="241">
        <f t="shared" si="177"/>
        <v>0.84390921301859989</v>
      </c>
      <c r="AA1114" s="241">
        <f t="shared" si="178"/>
        <v>1.2978281620000001</v>
      </c>
      <c r="AB1114" s="258">
        <v>1.1243445000000001</v>
      </c>
      <c r="AC1114" s="258">
        <v>1.5560446E-4</v>
      </c>
      <c r="AD1114" s="258">
        <v>0.89147091000000001</v>
      </c>
      <c r="AE1114" s="258">
        <v>1.6687854000000001E-4</v>
      </c>
      <c r="AF1114" s="258">
        <v>0.48242518000000001</v>
      </c>
      <c r="AG1114" s="258">
        <v>6.8118374000000004E-3</v>
      </c>
      <c r="AH1114" s="258">
        <v>0.73590670999999996</v>
      </c>
      <c r="AI1114" s="258">
        <v>3.2534381E-3</v>
      </c>
      <c r="AJ1114" s="258">
        <v>5.1754820000000003E-3</v>
      </c>
      <c r="AK1114" s="258">
        <v>3.7035994999999999E-3</v>
      </c>
      <c r="AL1114" s="258">
        <v>5.8722798000000005E-4</v>
      </c>
      <c r="AM1114" s="258">
        <v>1.9224385999999998E-6</v>
      </c>
      <c r="AN1114" s="258">
        <v>3.6211303E-2</v>
      </c>
      <c r="AO1114" s="258">
        <v>2.8471120999999999E-2</v>
      </c>
      <c r="AP1114" s="258">
        <v>3.0598409E-2</v>
      </c>
      <c r="AQ1114" s="258">
        <v>4.5227961999999997E-2</v>
      </c>
      <c r="AR1114" s="258">
        <v>1.2526002000000001</v>
      </c>
      <c r="AT1114" s="193"/>
      <c r="AU1114" s="193"/>
      <c r="AV1114" s="193"/>
      <c r="AW1114" s="193"/>
      <c r="AX1114" s="193"/>
      <c r="AY1114" s="193"/>
      <c r="AZ1114" s="193"/>
      <c r="BA1114" s="193"/>
      <c r="BB1114" s="193"/>
      <c r="BC1114" s="193"/>
      <c r="BD1114" s="193"/>
      <c r="BE1114" s="315"/>
      <c r="BF1114" s="315"/>
      <c r="BG1114" s="315"/>
      <c r="BH1114" s="315"/>
      <c r="BI1114" s="315"/>
      <c r="BJ1114" s="315"/>
      <c r="BK1114" s="315"/>
    </row>
    <row r="1115" spans="1:63" x14ac:dyDescent="0.25">
      <c r="A1115" s="9"/>
      <c r="B1115" s="185" t="s">
        <v>2622</v>
      </c>
      <c r="C1115" s="25" t="s">
        <v>5106</v>
      </c>
      <c r="D1115" s="193">
        <v>68.760660999999999</v>
      </c>
      <c r="E1115" s="193">
        <v>38.467813999999997</v>
      </c>
      <c r="F1115" s="193">
        <v>10.776161</v>
      </c>
      <c r="G1115" s="193">
        <v>4.9158635999999998</v>
      </c>
      <c r="H1115" s="193">
        <v>9.5133536000000005E-2</v>
      </c>
      <c r="I1115" s="193">
        <v>2.4447836000000001</v>
      </c>
      <c r="J1115" s="193">
        <v>4.3830176999999999</v>
      </c>
      <c r="K1115" s="193">
        <v>2.5341249E-2</v>
      </c>
      <c r="L1115" s="193">
        <v>7.6525455999999998</v>
      </c>
      <c r="M1115" s="193">
        <v>0</v>
      </c>
      <c r="N1115" s="193">
        <v>0</v>
      </c>
      <c r="O1115" s="193">
        <v>0</v>
      </c>
      <c r="P1115" s="199">
        <f t="shared" si="174"/>
        <v>284.9467703703703</v>
      </c>
      <c r="Q1115" s="240">
        <v>5341.1162000000004</v>
      </c>
      <c r="R1115" s="99">
        <v>3410.58</v>
      </c>
      <c r="S1115" s="99">
        <v>1633.0160000000001</v>
      </c>
      <c r="T1115" s="99">
        <v>4.3337999999999996E-3</v>
      </c>
      <c r="U1115" s="99">
        <v>65.006</v>
      </c>
      <c r="V1115" s="99">
        <v>30.409780000000001</v>
      </c>
      <c r="W1115" s="99">
        <v>202.1</v>
      </c>
      <c r="X1115" s="241">
        <f t="shared" si="175"/>
        <v>31.890626074418002</v>
      </c>
      <c r="Y1115" s="241">
        <f t="shared" si="176"/>
        <v>17.665923075369999</v>
      </c>
      <c r="Z1115" s="241">
        <f t="shared" si="177"/>
        <v>5.625243730048</v>
      </c>
      <c r="AA1115" s="241">
        <f t="shared" si="178"/>
        <v>8.5994592690000005</v>
      </c>
      <c r="AB1115" s="258">
        <v>7.8978551000000001</v>
      </c>
      <c r="AC1115" s="258">
        <v>1.7342918000000001E-3</v>
      </c>
      <c r="AD1115" s="258">
        <v>7.3643469000000001</v>
      </c>
      <c r="AE1115" s="258">
        <v>5.3847857E-4</v>
      </c>
      <c r="AF1115" s="258">
        <v>2.3493675000000001</v>
      </c>
      <c r="AG1115" s="258">
        <v>5.2080805000000001E-2</v>
      </c>
      <c r="AH1115" s="258">
        <v>5.1691444000000004</v>
      </c>
      <c r="AI1115" s="258">
        <v>1.7869152999999999E-2</v>
      </c>
      <c r="AJ1115" s="258">
        <v>4.2389942999999999E-2</v>
      </c>
      <c r="AK1115" s="258">
        <v>5.986967E-2</v>
      </c>
      <c r="AL1115" s="258">
        <v>4.0899914000000004E-3</v>
      </c>
      <c r="AM1115" s="258">
        <v>1.6082647999999999E-5</v>
      </c>
      <c r="AN1115" s="258">
        <v>0.12802026</v>
      </c>
      <c r="AO1115" s="258">
        <v>7.8765440000000006E-2</v>
      </c>
      <c r="AP1115" s="258">
        <v>0.12507879</v>
      </c>
      <c r="AQ1115" s="258">
        <v>5.5261569000000003E-2</v>
      </c>
      <c r="AR1115" s="258">
        <v>8.5441976999999998</v>
      </c>
      <c r="AT1115" s="193"/>
      <c r="AU1115" s="193"/>
      <c r="AV1115" s="193"/>
      <c r="AW1115" s="193"/>
      <c r="AX1115" s="193"/>
      <c r="AY1115" s="193"/>
      <c r="AZ1115" s="193"/>
      <c r="BA1115" s="193"/>
      <c r="BB1115" s="193"/>
      <c r="BC1115" s="193"/>
      <c r="BD1115" s="193"/>
      <c r="BE1115" s="315"/>
      <c r="BF1115" s="315"/>
      <c r="BG1115" s="315"/>
      <c r="BH1115" s="315"/>
      <c r="BI1115" s="315"/>
      <c r="BJ1115" s="315"/>
      <c r="BK1115" s="315"/>
    </row>
    <row r="1116" spans="1:63" x14ac:dyDescent="0.25">
      <c r="A1116" s="9"/>
      <c r="B1116" s="185" t="s">
        <v>2622</v>
      </c>
      <c r="C1116" s="25" t="s">
        <v>5107</v>
      </c>
      <c r="D1116" s="193">
        <v>67.127493999999999</v>
      </c>
      <c r="E1116" s="193">
        <v>38.333218000000002</v>
      </c>
      <c r="F1116" s="193">
        <v>10.698150999999999</v>
      </c>
      <c r="G1116" s="193">
        <v>4.7091813</v>
      </c>
      <c r="H1116" s="193">
        <v>9.4212550000000006E-2</v>
      </c>
      <c r="I1116" s="193">
        <v>2.4268238000000002</v>
      </c>
      <c r="J1116" s="193">
        <v>3.8481888</v>
      </c>
      <c r="K1116" s="193">
        <v>2.5201715999999999E-2</v>
      </c>
      <c r="L1116" s="193">
        <v>6.9925167000000004</v>
      </c>
      <c r="M1116" s="193">
        <v>0</v>
      </c>
      <c r="N1116" s="193">
        <v>0</v>
      </c>
      <c r="O1116" s="193">
        <v>0</v>
      </c>
      <c r="P1116" s="199">
        <f t="shared" si="174"/>
        <v>283.94976296296295</v>
      </c>
      <c r="Q1116" s="240">
        <v>5324.5823</v>
      </c>
      <c r="R1116" s="99">
        <v>3396.8303000000001</v>
      </c>
      <c r="S1116" s="99">
        <v>1631.4480000000001</v>
      </c>
      <c r="T1116" s="99">
        <v>4.3172000000000002E-3</v>
      </c>
      <c r="U1116" s="99">
        <v>64.632000000000005</v>
      </c>
      <c r="V1116" s="99">
        <v>30.38768</v>
      </c>
      <c r="W1116" s="99">
        <v>201.28</v>
      </c>
      <c r="X1116" s="241">
        <f t="shared" si="175"/>
        <v>31.515880297544001</v>
      </c>
      <c r="Y1116" s="241">
        <f t="shared" si="176"/>
        <v>17.353964160790003</v>
      </c>
      <c r="Z1116" s="241">
        <f t="shared" si="177"/>
        <v>5.597117789753999</v>
      </c>
      <c r="AA1116" s="241">
        <f t="shared" si="178"/>
        <v>8.564798347</v>
      </c>
      <c r="AB1116" s="258">
        <v>7.8702252000000001</v>
      </c>
      <c r="AC1116" s="258">
        <v>1.7293848999999999E-3</v>
      </c>
      <c r="AD1116" s="258">
        <v>7.0960346999999997</v>
      </c>
      <c r="AE1116" s="258">
        <v>5.3045388999999998E-4</v>
      </c>
      <c r="AF1116" s="258">
        <v>2.3334101</v>
      </c>
      <c r="AG1116" s="258">
        <v>5.2034322000000001E-2</v>
      </c>
      <c r="AH1116" s="258">
        <v>5.1510607000000004</v>
      </c>
      <c r="AI1116" s="258">
        <v>1.7744072E-2</v>
      </c>
      <c r="AJ1116" s="258">
        <v>4.0500631000000002E-2</v>
      </c>
      <c r="AK1116" s="258">
        <v>5.9802395000000001E-2</v>
      </c>
      <c r="AL1116" s="258">
        <v>3.8609931000000001E-3</v>
      </c>
      <c r="AM1116" s="258">
        <v>1.5417654000000001E-5</v>
      </c>
      <c r="AN1116" s="258">
        <v>0.12752994000000001</v>
      </c>
      <c r="AO1116" s="258">
        <v>7.3243300999999997E-2</v>
      </c>
      <c r="AP1116" s="258">
        <v>0.12336034</v>
      </c>
      <c r="AQ1116" s="258">
        <v>5.4917947000000002E-2</v>
      </c>
      <c r="AR1116" s="258">
        <v>8.5098804000000001</v>
      </c>
      <c r="AT1116" s="193"/>
      <c r="AU1116" s="193"/>
      <c r="AV1116" s="193"/>
      <c r="AW1116" s="193"/>
      <c r="AX1116" s="193"/>
      <c r="AY1116" s="193"/>
      <c r="AZ1116" s="193"/>
      <c r="BA1116" s="193"/>
      <c r="BB1116" s="193"/>
      <c r="BC1116" s="193"/>
      <c r="BD1116" s="193"/>
      <c r="BE1116" s="315"/>
      <c r="BF1116" s="315"/>
      <c r="BG1116" s="315"/>
      <c r="BH1116" s="315"/>
      <c r="BI1116" s="315"/>
      <c r="BJ1116" s="315"/>
      <c r="BK1116" s="315"/>
    </row>
    <row r="1117" spans="1:63" x14ac:dyDescent="0.25">
      <c r="A1117" s="9" t="s">
        <v>1753</v>
      </c>
      <c r="B1117" s="185" t="s">
        <v>2622</v>
      </c>
      <c r="C1117" s="25" t="s">
        <v>5108</v>
      </c>
      <c r="D1117" s="193">
        <v>70.395185999999995</v>
      </c>
      <c r="E1117" s="193">
        <v>38.603749999999998</v>
      </c>
      <c r="F1117" s="193">
        <v>10.854335000000001</v>
      </c>
      <c r="G1117" s="193">
        <v>5.1225379999999996</v>
      </c>
      <c r="H1117" s="193">
        <v>9.6055932999999996E-2</v>
      </c>
      <c r="I1117" s="193">
        <v>2.4627132</v>
      </c>
      <c r="J1117" s="193">
        <v>4.9178857999999996</v>
      </c>
      <c r="K1117" s="193">
        <v>2.5480813000000001E-2</v>
      </c>
      <c r="L1117" s="193">
        <v>8.3124271000000007</v>
      </c>
      <c r="M1117" s="193">
        <v>0</v>
      </c>
      <c r="N1117" s="193">
        <v>0</v>
      </c>
      <c r="O1117" s="193">
        <v>0</v>
      </c>
      <c r="P1117" s="199">
        <f t="shared" si="174"/>
        <v>285.9537037037037</v>
      </c>
      <c r="Q1117" s="240">
        <v>5357.6575000000003</v>
      </c>
      <c r="R1117" s="99">
        <v>3424.3373000000001</v>
      </c>
      <c r="S1117" s="99">
        <v>1634.5840000000001</v>
      </c>
      <c r="T1117" s="99">
        <v>4.3503999999999999E-3</v>
      </c>
      <c r="U1117" s="99">
        <v>65.38</v>
      </c>
      <c r="V1117" s="99">
        <v>30.43188</v>
      </c>
      <c r="W1117" s="99">
        <v>202.92</v>
      </c>
      <c r="X1117" s="241">
        <f t="shared" si="175"/>
        <v>32.265774009012006</v>
      </c>
      <c r="Y1117" s="241">
        <f t="shared" si="176"/>
        <v>17.978090965230002</v>
      </c>
      <c r="Z1117" s="241">
        <f t="shared" si="177"/>
        <v>5.6535465187820009</v>
      </c>
      <c r="AA1117" s="241">
        <f t="shared" si="178"/>
        <v>8.6341365250000006</v>
      </c>
      <c r="AB1117" s="258">
        <v>7.9257602</v>
      </c>
      <c r="AC1117" s="258">
        <v>1.7392270000000001E-3</v>
      </c>
      <c r="AD1117" s="258">
        <v>7.6325826000000001</v>
      </c>
      <c r="AE1117" s="258">
        <v>5.4650623000000005E-4</v>
      </c>
      <c r="AF1117" s="258">
        <v>2.3653350999999998</v>
      </c>
      <c r="AG1117" s="258">
        <v>5.2127331999999998E-2</v>
      </c>
      <c r="AH1117" s="258">
        <v>5.1874079999999996</v>
      </c>
      <c r="AI1117" s="258">
        <v>1.7994528999999999E-2</v>
      </c>
      <c r="AJ1117" s="258">
        <v>4.4279222E-2</v>
      </c>
      <c r="AK1117" s="258">
        <v>5.9935917999999998E-2</v>
      </c>
      <c r="AL1117" s="258">
        <v>4.3190012000000003E-3</v>
      </c>
      <c r="AM1117" s="258">
        <v>1.6747581999999999E-5</v>
      </c>
      <c r="AN1117" s="258">
        <v>0.12851323000000001</v>
      </c>
      <c r="AO1117" s="258">
        <v>8.4287930999999996E-2</v>
      </c>
      <c r="AP1117" s="258">
        <v>0.12679193999999999</v>
      </c>
      <c r="AQ1117" s="258">
        <v>5.5603224999999999E-2</v>
      </c>
      <c r="AR1117" s="258">
        <v>8.5785333000000001</v>
      </c>
      <c r="AT1117" s="193"/>
      <c r="AU1117" s="193"/>
      <c r="AV1117" s="193"/>
      <c r="AW1117" s="193"/>
      <c r="AX1117" s="193"/>
      <c r="AY1117" s="193"/>
      <c r="AZ1117" s="193"/>
      <c r="BA1117" s="193"/>
      <c r="BB1117" s="193"/>
      <c r="BC1117" s="193"/>
      <c r="BD1117" s="193"/>
      <c r="BE1117" s="315"/>
      <c r="BF1117" s="315"/>
      <c r="BG1117" s="315"/>
      <c r="BH1117" s="315"/>
      <c r="BI1117" s="315"/>
      <c r="BJ1117" s="315"/>
      <c r="BK1117" s="315"/>
    </row>
    <row r="1118" spans="1:63" x14ac:dyDescent="0.25">
      <c r="A1118" s="9"/>
      <c r="B1118" s="185" t="s">
        <v>5770</v>
      </c>
      <c r="C1118" s="25" t="s">
        <v>5109</v>
      </c>
      <c r="D1118" s="193">
        <v>110.74670999999999</v>
      </c>
      <c r="E1118" s="193">
        <v>33.875149</v>
      </c>
      <c r="F1118" s="193">
        <v>13.534971000000001</v>
      </c>
      <c r="G1118" s="193">
        <v>10.530908999999999</v>
      </c>
      <c r="H1118" s="193">
        <v>0.12418963</v>
      </c>
      <c r="I1118" s="193">
        <v>2.1367471</v>
      </c>
      <c r="J1118" s="193">
        <v>22.497806000000001</v>
      </c>
      <c r="K1118" s="193">
        <v>1.4445094E-2</v>
      </c>
      <c r="L1118" s="193">
        <v>28.032495999999998</v>
      </c>
      <c r="M1118" s="193">
        <v>0</v>
      </c>
      <c r="N1118" s="193">
        <v>0</v>
      </c>
      <c r="O1118" s="193">
        <v>0</v>
      </c>
      <c r="P1118" s="199">
        <f t="shared" si="174"/>
        <v>250.92702962962963</v>
      </c>
      <c r="Q1118" s="240">
        <v>4232.7578000000003</v>
      </c>
      <c r="R1118" s="99">
        <v>2829.2599</v>
      </c>
      <c r="S1118" s="99">
        <v>1161.328</v>
      </c>
      <c r="T1118" s="99">
        <v>7.0870000000000004E-3</v>
      </c>
      <c r="U1118" s="99">
        <v>55.668999999999997</v>
      </c>
      <c r="V1118" s="99">
        <v>20.813890000000001</v>
      </c>
      <c r="W1118" s="99">
        <v>165.68</v>
      </c>
      <c r="X1118" s="241">
        <f t="shared" si="175"/>
        <v>41.166621602507</v>
      </c>
      <c r="Y1118" s="241">
        <f t="shared" si="176"/>
        <v>28.76437451</v>
      </c>
      <c r="Z1118" s="241">
        <f t="shared" si="177"/>
        <v>5.2108494325069996</v>
      </c>
      <c r="AA1118" s="241">
        <f t="shared" si="178"/>
        <v>7.1913976599999998</v>
      </c>
      <c r="AB1118" s="258">
        <v>6.9543540000000004</v>
      </c>
      <c r="AC1118" s="258">
        <v>1.4329430000000001E-3</v>
      </c>
      <c r="AD1118" s="258">
        <v>19.090585999999998</v>
      </c>
      <c r="AE1118" s="258">
        <v>7.2493899999999997E-4</v>
      </c>
      <c r="AF1118" s="258">
        <v>2.6803409</v>
      </c>
      <c r="AG1118" s="258">
        <v>3.6935728000000001E-2</v>
      </c>
      <c r="AH1118" s="258">
        <v>4.5516161999999998</v>
      </c>
      <c r="AI1118" s="258">
        <v>2.2526912E-2</v>
      </c>
      <c r="AJ1118" s="258">
        <v>9.0232729999999997E-2</v>
      </c>
      <c r="AK1118" s="258">
        <v>2.0587749999999998E-2</v>
      </c>
      <c r="AL1118" s="258">
        <v>1.0474285999999999E-2</v>
      </c>
      <c r="AM1118" s="258">
        <v>3.1644506999999997E-5</v>
      </c>
      <c r="AN1118" s="258">
        <v>0.10035083</v>
      </c>
      <c r="AO1118" s="258">
        <v>0.31310315</v>
      </c>
      <c r="AP1118" s="258">
        <v>0.10192593</v>
      </c>
      <c r="AQ1118" s="258">
        <v>0.11015756</v>
      </c>
      <c r="AR1118" s="258">
        <v>7.0812400999999996</v>
      </c>
      <c r="AT1118" s="193"/>
      <c r="AU1118" s="193"/>
      <c r="AV1118" s="193"/>
      <c r="AW1118" s="193"/>
      <c r="AX1118" s="193"/>
      <c r="AY1118" s="193"/>
      <c r="AZ1118" s="193"/>
      <c r="BA1118" s="193"/>
      <c r="BB1118" s="193"/>
      <c r="BC1118" s="193"/>
      <c r="BD1118" s="193"/>
      <c r="BE1118" s="315"/>
      <c r="BF1118" s="315"/>
      <c r="BG1118" s="315"/>
      <c r="BH1118" s="315"/>
      <c r="BI1118" s="315"/>
      <c r="BJ1118" s="315"/>
      <c r="BK1118" s="315"/>
    </row>
    <row r="1119" spans="1:63" x14ac:dyDescent="0.25">
      <c r="A1119" s="43"/>
      <c r="B1119" s="185" t="s">
        <v>5770</v>
      </c>
      <c r="C1119" s="25" t="s">
        <v>5110</v>
      </c>
      <c r="D1119" s="193">
        <v>111.78601</v>
      </c>
      <c r="E1119" s="193">
        <v>33.976331999999999</v>
      </c>
      <c r="F1119" s="193">
        <v>13.605325000000001</v>
      </c>
      <c r="G1119" s="193">
        <v>10.636507</v>
      </c>
      <c r="H1119" s="193">
        <v>0.12531265</v>
      </c>
      <c r="I1119" s="193">
        <v>2.1522706999999999</v>
      </c>
      <c r="J1119" s="193">
        <v>22.780244</v>
      </c>
      <c r="K1119" s="193">
        <v>1.4542225000000001E-2</v>
      </c>
      <c r="L1119" s="193">
        <v>28.495471999999999</v>
      </c>
      <c r="M1119" s="193">
        <v>0</v>
      </c>
      <c r="N1119" s="193">
        <v>0</v>
      </c>
      <c r="O1119" s="193">
        <v>0</v>
      </c>
      <c r="P1119" s="199">
        <f t="shared" si="174"/>
        <v>251.67653333333331</v>
      </c>
      <c r="Q1119" s="240">
        <v>4245.9870000000001</v>
      </c>
      <c r="R1119" s="99">
        <v>2839.2363</v>
      </c>
      <c r="S1119" s="99">
        <v>1163.68</v>
      </c>
      <c r="T1119" s="99">
        <v>7.3934999999999999E-3</v>
      </c>
      <c r="U1119" s="99">
        <v>55.91</v>
      </c>
      <c r="V1119" s="99">
        <v>20.853339999999999</v>
      </c>
      <c r="W1119" s="99">
        <v>166.3</v>
      </c>
      <c r="X1119" s="241">
        <f t="shared" si="175"/>
        <v>41.398179124068001</v>
      </c>
      <c r="Y1119" s="241">
        <f t="shared" si="176"/>
        <v>28.946511595650001</v>
      </c>
      <c r="Z1119" s="241">
        <f t="shared" si="177"/>
        <v>5.2310035384179994</v>
      </c>
      <c r="AA1119" s="241">
        <f t="shared" si="178"/>
        <v>7.2206639900000003</v>
      </c>
      <c r="AB1119" s="258">
        <v>6.9751257999999998</v>
      </c>
      <c r="AC1119" s="258">
        <v>1.4361663999999999E-3</v>
      </c>
      <c r="AD1119" s="258">
        <v>19.232710999999998</v>
      </c>
      <c r="AE1119" s="258">
        <v>7.3036124999999999E-4</v>
      </c>
      <c r="AF1119" s="258">
        <v>2.6995005999999999</v>
      </c>
      <c r="AG1119" s="258">
        <v>3.7007668000000001E-2</v>
      </c>
      <c r="AH1119" s="258">
        <v>4.5652112999999996</v>
      </c>
      <c r="AI1119" s="258">
        <v>2.2642731999999999E-2</v>
      </c>
      <c r="AJ1119" s="258">
        <v>9.1197291E-2</v>
      </c>
      <c r="AK1119" s="258">
        <v>2.0635906999999998E-2</v>
      </c>
      <c r="AL1119" s="258">
        <v>1.0590400999999999E-2</v>
      </c>
      <c r="AM1119" s="258">
        <v>3.1987418000000001E-5</v>
      </c>
      <c r="AN1119" s="258">
        <v>0.10068581</v>
      </c>
      <c r="AO1119" s="258">
        <v>0.31616581999999999</v>
      </c>
      <c r="AP1119" s="258">
        <v>0.10384229</v>
      </c>
      <c r="AQ1119" s="258">
        <v>0.11449729</v>
      </c>
      <c r="AR1119" s="258">
        <v>7.1061667000000002</v>
      </c>
      <c r="AT1119" s="193"/>
      <c r="AU1119" s="193"/>
      <c r="AV1119" s="193"/>
      <c r="AW1119" s="193"/>
      <c r="AX1119" s="193"/>
      <c r="AY1119" s="193"/>
      <c r="AZ1119" s="193"/>
      <c r="BA1119" s="193"/>
      <c r="BB1119" s="193"/>
      <c r="BC1119" s="193"/>
      <c r="BD1119" s="193"/>
      <c r="BE1119" s="315"/>
      <c r="BF1119" s="315"/>
      <c r="BG1119" s="315"/>
      <c r="BH1119" s="315"/>
      <c r="BI1119" s="315"/>
      <c r="BJ1119" s="315"/>
      <c r="BK1119" s="315"/>
    </row>
    <row r="1120" spans="1:63" x14ac:dyDescent="0.25">
      <c r="A1120" s="43"/>
      <c r="B1120" s="185" t="s">
        <v>5770</v>
      </c>
      <c r="C1120" s="25" t="s">
        <v>5111</v>
      </c>
      <c r="D1120" s="193">
        <v>111.47543</v>
      </c>
      <c r="E1120" s="193">
        <v>33.946260000000002</v>
      </c>
      <c r="F1120" s="193">
        <v>13.5847</v>
      </c>
      <c r="G1120" s="193">
        <v>10.60483</v>
      </c>
      <c r="H1120" s="193">
        <v>0.12497545</v>
      </c>
      <c r="I1120" s="193">
        <v>2.1476111000000002</v>
      </c>
      <c r="J1120" s="193">
        <v>22.695979000000001</v>
      </c>
      <c r="K1120" s="193">
        <v>1.4513266E-2</v>
      </c>
      <c r="L1120" s="193">
        <v>28.356556999999999</v>
      </c>
      <c r="M1120" s="193">
        <v>0</v>
      </c>
      <c r="N1120" s="193">
        <v>0</v>
      </c>
      <c r="O1120" s="193">
        <v>0</v>
      </c>
      <c r="P1120" s="199">
        <f t="shared" si="174"/>
        <v>251.45377777777779</v>
      </c>
      <c r="Q1120" s="240">
        <v>4241.9834000000001</v>
      </c>
      <c r="R1120" s="99">
        <v>2836.2339000000002</v>
      </c>
      <c r="S1120" s="99">
        <v>1162.952</v>
      </c>
      <c r="T1120" s="99">
        <v>7.3016000000000001E-3</v>
      </c>
      <c r="U1120" s="99">
        <v>55.838000000000001</v>
      </c>
      <c r="V1120" s="99">
        <v>20.842210000000001</v>
      </c>
      <c r="W1120" s="99">
        <v>166.11</v>
      </c>
      <c r="X1120" s="241">
        <f t="shared" si="175"/>
        <v>41.329574657862004</v>
      </c>
      <c r="Y1120" s="241">
        <f t="shared" si="176"/>
        <v>28.892710144630001</v>
      </c>
      <c r="Z1120" s="241">
        <f t="shared" si="177"/>
        <v>5.2250044132319999</v>
      </c>
      <c r="AA1120" s="241">
        <f t="shared" si="178"/>
        <v>7.2118601</v>
      </c>
      <c r="AB1120" s="258">
        <v>6.9689524</v>
      </c>
      <c r="AC1120" s="258">
        <v>1.4351775000000001E-3</v>
      </c>
      <c r="AD1120" s="258">
        <v>19.19079</v>
      </c>
      <c r="AE1120" s="258">
        <v>7.2874213000000002E-4</v>
      </c>
      <c r="AF1120" s="258">
        <v>2.6938175000000002</v>
      </c>
      <c r="AG1120" s="258">
        <v>3.6986325E-2</v>
      </c>
      <c r="AH1120" s="258">
        <v>4.5611708000000002</v>
      </c>
      <c r="AI1120" s="258">
        <v>2.2608825999999999E-2</v>
      </c>
      <c r="AJ1120" s="258">
        <v>9.0907955999999998E-2</v>
      </c>
      <c r="AK1120" s="258">
        <v>2.0621427000000001E-2</v>
      </c>
      <c r="AL1120" s="258">
        <v>1.0555808999999999E-2</v>
      </c>
      <c r="AM1120" s="258">
        <v>3.1885231999999998E-5</v>
      </c>
      <c r="AN1120" s="258">
        <v>0.10058603000000001</v>
      </c>
      <c r="AO1120" s="258">
        <v>0.31525022000000003</v>
      </c>
      <c r="AP1120" s="258">
        <v>0.10327146</v>
      </c>
      <c r="AQ1120" s="258">
        <v>0.11319510000000001</v>
      </c>
      <c r="AR1120" s="258">
        <v>7.0986649999999996</v>
      </c>
      <c r="AT1120" s="193"/>
      <c r="AU1120" s="193"/>
      <c r="AV1120" s="193"/>
      <c r="AW1120" s="193"/>
      <c r="AX1120" s="193"/>
      <c r="AY1120" s="193"/>
      <c r="AZ1120" s="193"/>
      <c r="BA1120" s="193"/>
      <c r="BB1120" s="193"/>
      <c r="BC1120" s="193"/>
      <c r="BD1120" s="193"/>
      <c r="BE1120" s="315"/>
      <c r="BF1120" s="315"/>
      <c r="BG1120" s="315"/>
      <c r="BH1120" s="315"/>
      <c r="BI1120" s="315"/>
      <c r="BJ1120" s="315"/>
      <c r="BK1120" s="315"/>
    </row>
    <row r="1121" spans="1:63" x14ac:dyDescent="0.25">
      <c r="A1121" s="9"/>
      <c r="B1121" s="185" t="s">
        <v>5770</v>
      </c>
      <c r="C1121" s="5" t="s">
        <v>5112</v>
      </c>
      <c r="D1121" s="172">
        <v>20.532945999999999</v>
      </c>
      <c r="E1121" s="172">
        <v>7.9298289000000004</v>
      </c>
      <c r="F1121" s="172">
        <v>2.4889635999999999</v>
      </c>
      <c r="G1121" s="172">
        <v>1.3920968</v>
      </c>
      <c r="H1121" s="172">
        <v>0.40270686999999999</v>
      </c>
      <c r="I1121" s="172">
        <v>0.56591298999999995</v>
      </c>
      <c r="J1121" s="172">
        <v>2.4672532</v>
      </c>
      <c r="K1121" s="172">
        <v>6.8312607999999999E-3</v>
      </c>
      <c r="L1121" s="172">
        <v>5.2793527999999998</v>
      </c>
      <c r="M1121" s="172">
        <v>0</v>
      </c>
      <c r="N1121" s="172">
        <v>0</v>
      </c>
      <c r="O1121" s="172">
        <v>0</v>
      </c>
      <c r="P1121" s="199">
        <f t="shared" si="174"/>
        <v>58.739473333333329</v>
      </c>
      <c r="Q1121" s="233">
        <v>1073.2901999999999</v>
      </c>
      <c r="R1121" s="96">
        <v>702.90903000000003</v>
      </c>
      <c r="S1121" s="96">
        <v>302.8032</v>
      </c>
      <c r="T1121" s="96">
        <v>2.3866E-3</v>
      </c>
      <c r="U1121" s="96">
        <v>15.807</v>
      </c>
      <c r="V1121" s="96">
        <v>5.3505339999999997</v>
      </c>
      <c r="W1121" s="96">
        <v>46.417999999999999</v>
      </c>
      <c r="X1121" s="241">
        <f t="shared" si="175"/>
        <v>7.6129440913145991</v>
      </c>
      <c r="Y1121" s="241">
        <f t="shared" si="176"/>
        <v>4.5877828966099994</v>
      </c>
      <c r="Z1121" s="241">
        <f t="shared" si="177"/>
        <v>1.2162617237046001</v>
      </c>
      <c r="AA1121" s="241">
        <f t="shared" si="178"/>
        <v>1.8088994710000001</v>
      </c>
      <c r="AB1121" s="241">
        <v>1.627999</v>
      </c>
      <c r="AC1121" s="241">
        <v>2.3974422999999999E-4</v>
      </c>
      <c r="AD1121" s="241">
        <v>2.3481652</v>
      </c>
      <c r="AE1121" s="241">
        <v>2.1940887999999999E-4</v>
      </c>
      <c r="AF1121" s="241">
        <v>0.60163387000000002</v>
      </c>
      <c r="AG1121" s="241">
        <v>9.5256734999999999E-3</v>
      </c>
      <c r="AH1121" s="241">
        <v>1.0655431</v>
      </c>
      <c r="AI1121" s="241">
        <v>4.0972370000000001E-3</v>
      </c>
      <c r="AJ1121" s="241">
        <v>1.1993355000000001E-2</v>
      </c>
      <c r="AK1121" s="241">
        <v>4.7836824000000002E-3</v>
      </c>
      <c r="AL1121" s="241">
        <v>1.3859059999999999E-3</v>
      </c>
      <c r="AM1121" s="241">
        <v>4.2873046000000002E-6</v>
      </c>
      <c r="AN1121" s="241">
        <v>4.2504861999999997E-2</v>
      </c>
      <c r="AO1121" s="241">
        <v>4.9676247999999999E-2</v>
      </c>
      <c r="AP1121" s="241">
        <v>3.6273046000000003E-2</v>
      </c>
      <c r="AQ1121" s="241">
        <v>4.8903970999999997E-2</v>
      </c>
      <c r="AR1121" s="241">
        <v>1.7599955</v>
      </c>
      <c r="AT1121" s="193"/>
      <c r="AU1121" s="193"/>
      <c r="AV1121" s="193"/>
      <c r="AW1121" s="193"/>
      <c r="AX1121" s="193"/>
      <c r="AY1121" s="193"/>
      <c r="AZ1121" s="193"/>
      <c r="BA1121" s="193"/>
      <c r="BB1121" s="193"/>
      <c r="BC1121" s="193"/>
      <c r="BD1121" s="193"/>
      <c r="BE1121" s="315"/>
      <c r="BF1121" s="315"/>
      <c r="BG1121" s="315"/>
      <c r="BH1121" s="315"/>
      <c r="BI1121" s="315"/>
      <c r="BJ1121" s="315"/>
      <c r="BK1121" s="315"/>
    </row>
    <row r="1122" spans="1:63" x14ac:dyDescent="0.25">
      <c r="A1122" s="9"/>
      <c r="B1122" s="185" t="s">
        <v>5770</v>
      </c>
      <c r="C1122" s="25" t="s">
        <v>5113</v>
      </c>
      <c r="D1122" s="193">
        <v>20.453388</v>
      </c>
      <c r="E1122" s="193">
        <v>7.6549132000000002</v>
      </c>
      <c r="F1122" s="193">
        <v>2.4508768000000001</v>
      </c>
      <c r="G1122" s="193">
        <v>1.3779144999999999</v>
      </c>
      <c r="H1122" s="193">
        <v>0.4055243</v>
      </c>
      <c r="I1122" s="193">
        <v>0.55926671999999999</v>
      </c>
      <c r="J1122" s="193">
        <v>2.5113257999999998</v>
      </c>
      <c r="K1122" s="193">
        <v>6.8119996999999998E-3</v>
      </c>
      <c r="L1122" s="193">
        <v>5.4867549999999996</v>
      </c>
      <c r="M1122" s="193">
        <v>0</v>
      </c>
      <c r="N1122" s="193">
        <v>0</v>
      </c>
      <c r="O1122" s="193">
        <v>0</v>
      </c>
      <c r="P1122" s="199">
        <f t="shared" si="174"/>
        <v>56.703060740740739</v>
      </c>
      <c r="Q1122" s="240">
        <v>1028.6522</v>
      </c>
      <c r="R1122" s="99">
        <v>678.31911000000002</v>
      </c>
      <c r="S1122" s="99">
        <v>285.51600000000002</v>
      </c>
      <c r="T1122" s="99">
        <v>2.3789000000000002E-3</v>
      </c>
      <c r="U1122" s="99">
        <v>15.244999999999999</v>
      </c>
      <c r="V1122" s="99">
        <v>5.0247400000000004</v>
      </c>
      <c r="W1122" s="99">
        <v>44.545000000000002</v>
      </c>
      <c r="X1122" s="241">
        <f t="shared" si="175"/>
        <v>7.4464948201373993</v>
      </c>
      <c r="Y1122" s="241">
        <f t="shared" si="176"/>
        <v>4.5147123701499998</v>
      </c>
      <c r="Z1122" s="241">
        <f t="shared" si="177"/>
        <v>1.1789501719874</v>
      </c>
      <c r="AA1122" s="241">
        <f t="shared" si="178"/>
        <v>1.7528322780000001</v>
      </c>
      <c r="AB1122" s="258">
        <v>1.5715568</v>
      </c>
      <c r="AC1122" s="258">
        <v>2.3511147E-4</v>
      </c>
      <c r="AD1122" s="258">
        <v>2.3331061000000002</v>
      </c>
      <c r="AE1122" s="258">
        <v>2.1810408E-4</v>
      </c>
      <c r="AF1122" s="258">
        <v>0.60062329000000003</v>
      </c>
      <c r="AG1122" s="258">
        <v>8.9729645999999993E-3</v>
      </c>
      <c r="AH1122" s="258">
        <v>1.0286016</v>
      </c>
      <c r="AI1122" s="258">
        <v>4.0370155999999999E-3</v>
      </c>
      <c r="AJ1122" s="258">
        <v>1.1868886E-2</v>
      </c>
      <c r="AK1122" s="258">
        <v>4.7483567000000003E-3</v>
      </c>
      <c r="AL1122" s="258">
        <v>1.3792049000000001E-3</v>
      </c>
      <c r="AM1122" s="258">
        <v>4.2727874E-6</v>
      </c>
      <c r="AN1122" s="258">
        <v>4.1836110000000003E-2</v>
      </c>
      <c r="AO1122" s="258">
        <v>5.0006106000000002E-2</v>
      </c>
      <c r="AP1122" s="258">
        <v>3.646862E-2</v>
      </c>
      <c r="AQ1122" s="258">
        <v>5.4435577999999998E-2</v>
      </c>
      <c r="AR1122" s="258">
        <v>1.6983967</v>
      </c>
      <c r="AT1122" s="193"/>
      <c r="AU1122" s="193"/>
      <c r="AV1122" s="193"/>
      <c r="AW1122" s="193"/>
      <c r="AX1122" s="193"/>
      <c r="AY1122" s="193"/>
      <c r="AZ1122" s="193"/>
      <c r="BA1122" s="193"/>
      <c r="BB1122" s="193"/>
      <c r="BC1122" s="193"/>
      <c r="BD1122" s="193"/>
      <c r="BE1122" s="315"/>
      <c r="BF1122" s="315"/>
      <c r="BG1122" s="315"/>
      <c r="BH1122" s="315"/>
      <c r="BI1122" s="315"/>
      <c r="BJ1122" s="315"/>
      <c r="BK1122" s="315"/>
    </row>
    <row r="1123" spans="1:63" x14ac:dyDescent="0.25">
      <c r="A1123" s="9"/>
      <c r="B1123" s="185" t="s">
        <v>5770</v>
      </c>
      <c r="C1123" s="5" t="s">
        <v>5114</v>
      </c>
      <c r="D1123" s="172">
        <v>20.477267999999999</v>
      </c>
      <c r="E1123" s="172">
        <v>7.7373928999999997</v>
      </c>
      <c r="F1123" s="172">
        <v>2.4623102000000001</v>
      </c>
      <c r="G1123" s="172">
        <v>1.3821509999999999</v>
      </c>
      <c r="H1123" s="172">
        <v>0.40467919000000002</v>
      </c>
      <c r="I1123" s="172">
        <v>0.56125670999999999</v>
      </c>
      <c r="J1123" s="172">
        <v>2.4981255</v>
      </c>
      <c r="K1123" s="172">
        <v>6.8178116000000002E-3</v>
      </c>
      <c r="L1123" s="172">
        <v>5.4245350999999999</v>
      </c>
      <c r="M1123" s="172">
        <v>0</v>
      </c>
      <c r="N1123" s="172">
        <v>0</v>
      </c>
      <c r="O1123" s="172">
        <v>0</v>
      </c>
      <c r="P1123" s="199">
        <f t="shared" si="174"/>
        <v>57.314021481481475</v>
      </c>
      <c r="Q1123" s="233">
        <v>1042.0433</v>
      </c>
      <c r="R1123" s="96">
        <v>685.69583999999998</v>
      </c>
      <c r="S1123" s="96">
        <v>290.70159999999998</v>
      </c>
      <c r="T1123" s="96">
        <v>2.3812E-3</v>
      </c>
      <c r="U1123" s="96">
        <v>15.414</v>
      </c>
      <c r="V1123" s="96">
        <v>5.1225180000000003</v>
      </c>
      <c r="W1123" s="96">
        <v>45.106999999999999</v>
      </c>
      <c r="X1123" s="241">
        <f t="shared" si="175"/>
        <v>7.4964109684666997</v>
      </c>
      <c r="Y1123" s="241">
        <f t="shared" si="176"/>
        <v>4.5366108859500001</v>
      </c>
      <c r="Z1123" s="241">
        <f t="shared" si="177"/>
        <v>1.1901482085166997</v>
      </c>
      <c r="AA1123" s="241">
        <f t="shared" si="178"/>
        <v>1.769651874</v>
      </c>
      <c r="AB1123" s="241">
        <v>1.5884905</v>
      </c>
      <c r="AC1123" s="241">
        <v>2.3649859E-4</v>
      </c>
      <c r="AD1123" s="241">
        <v>2.337602</v>
      </c>
      <c r="AE1123" s="241">
        <v>2.1849576E-4</v>
      </c>
      <c r="AF1123" s="241">
        <v>0.60092460999999997</v>
      </c>
      <c r="AG1123" s="241">
        <v>9.1387815999999997E-3</v>
      </c>
      <c r="AH1123" s="241">
        <v>1.0396847</v>
      </c>
      <c r="AI1123" s="241">
        <v>4.0550943999999997E-3</v>
      </c>
      <c r="AJ1123" s="241">
        <v>1.1906061000000001E-2</v>
      </c>
      <c r="AK1123" s="241">
        <v>4.7589527999999997E-3</v>
      </c>
      <c r="AL1123" s="241">
        <v>1.3812072E-3</v>
      </c>
      <c r="AM1123" s="241">
        <v>4.2771167000000001E-6</v>
      </c>
      <c r="AN1123" s="241">
        <v>4.2038015999999997E-2</v>
      </c>
      <c r="AO1123" s="241">
        <v>4.9907762000000001E-2</v>
      </c>
      <c r="AP1123" s="241">
        <v>3.6412137999999997E-2</v>
      </c>
      <c r="AQ1123" s="241">
        <v>5.2776073999999999E-2</v>
      </c>
      <c r="AR1123" s="241">
        <v>1.7168758</v>
      </c>
      <c r="AT1123" s="193"/>
      <c r="AU1123" s="193"/>
      <c r="AV1123" s="193"/>
      <c r="AW1123" s="193"/>
      <c r="AX1123" s="193"/>
      <c r="AY1123" s="193"/>
      <c r="AZ1123" s="193"/>
      <c r="BA1123" s="193"/>
      <c r="BB1123" s="193"/>
      <c r="BC1123" s="193"/>
      <c r="BD1123" s="193"/>
      <c r="BE1123" s="315"/>
      <c r="BF1123" s="315"/>
      <c r="BG1123" s="315"/>
      <c r="BH1123" s="315"/>
      <c r="BI1123" s="315"/>
      <c r="BJ1123" s="315"/>
      <c r="BK1123" s="315"/>
    </row>
    <row r="1124" spans="1:63" x14ac:dyDescent="0.25">
      <c r="A1124" s="9"/>
      <c r="B1124" s="185" t="s">
        <v>2622</v>
      </c>
      <c r="C1124" s="5" t="s">
        <v>5115</v>
      </c>
      <c r="D1124" s="172">
        <v>23.902269</v>
      </c>
      <c r="E1124" s="172">
        <v>13.919695000000001</v>
      </c>
      <c r="F1124" s="172">
        <v>3.8246408000000001</v>
      </c>
      <c r="G1124" s="172">
        <v>1.3078323000000001</v>
      </c>
      <c r="H1124" s="172">
        <v>4.9702758999999999E-2</v>
      </c>
      <c r="I1124" s="172">
        <v>0.83425150999999997</v>
      </c>
      <c r="J1124" s="172">
        <v>0.84963641000000001</v>
      </c>
      <c r="K1124" s="172">
        <v>1.5214801999999999E-2</v>
      </c>
      <c r="L1124" s="172">
        <v>3.1012952999999999</v>
      </c>
      <c r="M1124" s="172">
        <v>0</v>
      </c>
      <c r="N1124" s="172">
        <v>0</v>
      </c>
      <c r="O1124" s="172">
        <v>0</v>
      </c>
      <c r="P1124" s="199">
        <f t="shared" si="174"/>
        <v>103.10885185185185</v>
      </c>
      <c r="Q1124" s="233">
        <v>1935.3652</v>
      </c>
      <c r="R1124" s="96">
        <v>1309.8307</v>
      </c>
      <c r="S1124" s="96">
        <v>523.60559999999998</v>
      </c>
      <c r="T1124" s="96">
        <v>3.0247999999999998E-3</v>
      </c>
      <c r="U1124" s="96">
        <v>25.361999999999998</v>
      </c>
      <c r="V1124" s="96">
        <v>9.6268399999999996</v>
      </c>
      <c r="W1124" s="96">
        <v>66.936999999999998</v>
      </c>
      <c r="X1124" s="241">
        <f t="shared" si="175"/>
        <v>11.4106509374956</v>
      </c>
      <c r="Y1124" s="241">
        <f t="shared" si="176"/>
        <v>6.0099817466699994</v>
      </c>
      <c r="Z1124" s="241">
        <f t="shared" si="177"/>
        <v>2.0992058048255999</v>
      </c>
      <c r="AA1124" s="241">
        <f t="shared" si="178"/>
        <v>3.301463386</v>
      </c>
      <c r="AB1124" s="241">
        <v>2.8578665999999999</v>
      </c>
      <c r="AC1124" s="241">
        <v>4.7846024999999997E-4</v>
      </c>
      <c r="AD1124" s="241">
        <v>2.2921287000000001</v>
      </c>
      <c r="AE1124" s="241">
        <v>2.0011941999999999E-4</v>
      </c>
      <c r="AF1124" s="241">
        <v>0.84268794000000002</v>
      </c>
      <c r="AG1124" s="241">
        <v>1.6619927E-2</v>
      </c>
      <c r="AH1124" s="241">
        <v>1.8704152000000001</v>
      </c>
      <c r="AI1124" s="241">
        <v>6.3039513999999996E-3</v>
      </c>
      <c r="AJ1124" s="241">
        <v>1.1557069999999999E-2</v>
      </c>
      <c r="AK1124" s="241">
        <v>5.1636940999999999E-2</v>
      </c>
      <c r="AL1124" s="241">
        <v>1.3127932000000001E-3</v>
      </c>
      <c r="AM1124" s="241">
        <v>6.7782256000000003E-6</v>
      </c>
      <c r="AN1124" s="241">
        <v>6.8907597000000001E-2</v>
      </c>
      <c r="AO1124" s="241">
        <v>3.4488901000000002E-2</v>
      </c>
      <c r="AP1124" s="241">
        <v>5.4576573000000003E-2</v>
      </c>
      <c r="AQ1124" s="241">
        <v>1.9839886000000001E-2</v>
      </c>
      <c r="AR1124" s="241">
        <v>3.2816234999999998</v>
      </c>
      <c r="AT1124" s="193"/>
      <c r="AU1124" s="193"/>
      <c r="AV1124" s="193"/>
      <c r="AW1124" s="193"/>
      <c r="AX1124" s="193"/>
      <c r="AY1124" s="193"/>
      <c r="AZ1124" s="193"/>
      <c r="BA1124" s="193"/>
      <c r="BB1124" s="193"/>
      <c r="BC1124" s="193"/>
      <c r="BD1124" s="193"/>
      <c r="BE1124" s="315"/>
      <c r="BF1124" s="315"/>
      <c r="BG1124" s="315"/>
      <c r="BH1124" s="315"/>
      <c r="BI1124" s="315"/>
      <c r="BJ1124" s="315"/>
      <c r="BK1124" s="315"/>
    </row>
    <row r="1125" spans="1:63" x14ac:dyDescent="0.25">
      <c r="A1125" s="9"/>
      <c r="B1125" s="185" t="s">
        <v>2622</v>
      </c>
      <c r="C1125" s="5" t="s">
        <v>5116</v>
      </c>
      <c r="D1125" s="172">
        <v>23.907458999999999</v>
      </c>
      <c r="E1125" s="172">
        <v>13.921464</v>
      </c>
      <c r="F1125" s="172">
        <v>3.8469324</v>
      </c>
      <c r="G1125" s="172">
        <v>1.3049861</v>
      </c>
      <c r="H1125" s="172">
        <v>4.9697928000000002E-2</v>
      </c>
      <c r="I1125" s="172">
        <v>0.83538199000000002</v>
      </c>
      <c r="J1125" s="172">
        <v>0.84903421000000001</v>
      </c>
      <c r="K1125" s="172">
        <v>1.5202301999999999E-2</v>
      </c>
      <c r="L1125" s="172">
        <v>3.0847600000000002</v>
      </c>
      <c r="M1125" s="172">
        <v>0</v>
      </c>
      <c r="N1125" s="172">
        <v>0</v>
      </c>
      <c r="O1125" s="172">
        <v>0</v>
      </c>
      <c r="P1125" s="199">
        <f t="shared" si="174"/>
        <v>103.12195555555554</v>
      </c>
      <c r="Q1125" s="233">
        <v>1935.7474999999999</v>
      </c>
      <c r="R1125" s="96">
        <v>1309.9751000000001</v>
      </c>
      <c r="S1125" s="96">
        <v>523.77919999999995</v>
      </c>
      <c r="T1125" s="96">
        <v>3.0249999999999999E-3</v>
      </c>
      <c r="U1125" s="96">
        <v>25.364999999999998</v>
      </c>
      <c r="V1125" s="96">
        <v>9.6301900000000007</v>
      </c>
      <c r="W1125" s="96">
        <v>66.995000000000005</v>
      </c>
      <c r="X1125" s="241">
        <f t="shared" si="175"/>
        <v>11.578882561252801</v>
      </c>
      <c r="Y1125" s="241">
        <f t="shared" si="176"/>
        <v>6.1761668861000008</v>
      </c>
      <c r="Z1125" s="241">
        <f t="shared" si="177"/>
        <v>2.0996762851528001</v>
      </c>
      <c r="AA1125" s="241">
        <f t="shared" si="178"/>
        <v>3.3030393899999999</v>
      </c>
      <c r="AB1125" s="241">
        <v>2.8582299999999998</v>
      </c>
      <c r="AC1125" s="241">
        <v>4.7849078000000001E-4</v>
      </c>
      <c r="AD1125" s="241">
        <v>2.4531474000000002</v>
      </c>
      <c r="AE1125" s="241">
        <v>2.0032032E-4</v>
      </c>
      <c r="AF1125" s="241">
        <v>0.84748531999999999</v>
      </c>
      <c r="AG1125" s="241">
        <v>1.6625355000000001E-2</v>
      </c>
      <c r="AH1125" s="241">
        <v>1.8706529999999999</v>
      </c>
      <c r="AI1125" s="241">
        <v>6.3431436999999997E-3</v>
      </c>
      <c r="AJ1125" s="241">
        <v>1.1530924999999999E-2</v>
      </c>
      <c r="AK1125" s="241">
        <v>5.1656127000000003E-2</v>
      </c>
      <c r="AL1125" s="241">
        <v>1.3102157E-3</v>
      </c>
      <c r="AM1125" s="241">
        <v>6.7707528000000003E-6</v>
      </c>
      <c r="AN1125" s="241">
        <v>6.8919100999999997E-2</v>
      </c>
      <c r="AO1125" s="241">
        <v>3.4517581999999998E-2</v>
      </c>
      <c r="AP1125" s="241">
        <v>5.4739419999999997E-2</v>
      </c>
      <c r="AQ1125" s="241">
        <v>2.1053990000000002E-2</v>
      </c>
      <c r="AR1125" s="241">
        <v>3.2819853999999999</v>
      </c>
      <c r="AT1125" s="193"/>
      <c r="AU1125" s="193"/>
      <c r="AV1125" s="193"/>
      <c r="AW1125" s="193"/>
      <c r="AX1125" s="193"/>
      <c r="AY1125" s="193"/>
      <c r="AZ1125" s="193"/>
      <c r="BA1125" s="193"/>
      <c r="BB1125" s="193"/>
      <c r="BC1125" s="193"/>
      <c r="BD1125" s="193"/>
      <c r="BE1125" s="315"/>
      <c r="BF1125" s="315"/>
      <c r="BG1125" s="315"/>
      <c r="BH1125" s="315"/>
      <c r="BI1125" s="315"/>
      <c r="BJ1125" s="315"/>
      <c r="BK1125" s="315"/>
    </row>
    <row r="1126" spans="1:63" x14ac:dyDescent="0.25">
      <c r="A1126" s="9"/>
      <c r="B1126" s="185" t="s">
        <v>2622</v>
      </c>
      <c r="C1126" s="5" t="s">
        <v>5117</v>
      </c>
      <c r="D1126" s="172">
        <v>23.897210000000001</v>
      </c>
      <c r="E1126" s="172">
        <v>13.91788</v>
      </c>
      <c r="F1126" s="172">
        <v>3.8024070999999999</v>
      </c>
      <c r="G1126" s="172">
        <v>1.3107179</v>
      </c>
      <c r="H1126" s="172">
        <v>4.9707912E-2</v>
      </c>
      <c r="I1126" s="172">
        <v>0.83309385999999996</v>
      </c>
      <c r="J1126" s="172">
        <v>0.85027269000000005</v>
      </c>
      <c r="K1126" s="172">
        <v>1.5227314E-2</v>
      </c>
      <c r="L1126" s="172">
        <v>3.1179036999999998</v>
      </c>
      <c r="M1126" s="172">
        <v>0</v>
      </c>
      <c r="N1126" s="172">
        <v>0</v>
      </c>
      <c r="O1126" s="172">
        <v>0</v>
      </c>
      <c r="P1126" s="199">
        <f t="shared" si="174"/>
        <v>103.09540740740741</v>
      </c>
      <c r="Q1126" s="233">
        <v>1934.9830999999999</v>
      </c>
      <c r="R1126" s="96">
        <v>1309.6811</v>
      </c>
      <c r="S1126" s="96">
        <v>523.43759999999997</v>
      </c>
      <c r="T1126" s="96">
        <v>3.0246000000000001E-3</v>
      </c>
      <c r="U1126" s="96">
        <v>25.359000000000002</v>
      </c>
      <c r="V1126" s="96">
        <v>9.6233900000000006</v>
      </c>
      <c r="W1126" s="96">
        <v>66.879000000000005</v>
      </c>
      <c r="X1126" s="241">
        <f t="shared" si="175"/>
        <v>11.2424278698407</v>
      </c>
      <c r="Y1126" s="241">
        <f t="shared" si="176"/>
        <v>5.8438270448100003</v>
      </c>
      <c r="Z1126" s="241">
        <f t="shared" si="177"/>
        <v>2.0987266440307</v>
      </c>
      <c r="AA1126" s="241">
        <f t="shared" si="178"/>
        <v>3.2998741810000003</v>
      </c>
      <c r="AB1126" s="241">
        <v>2.8574937</v>
      </c>
      <c r="AC1126" s="241">
        <v>4.7842343999999999E-4</v>
      </c>
      <c r="AD1126" s="241">
        <v>2.1311477999999999</v>
      </c>
      <c r="AE1126" s="241">
        <v>1.9991837E-4</v>
      </c>
      <c r="AF1126" s="241">
        <v>0.83789265999999996</v>
      </c>
      <c r="AG1126" s="241">
        <v>1.6614542999999999E-2</v>
      </c>
      <c r="AH1126" s="241">
        <v>1.8701711000000001</v>
      </c>
      <c r="AI1126" s="241">
        <v>6.2648664999999997E-3</v>
      </c>
      <c r="AJ1126" s="241">
        <v>1.158358E-2</v>
      </c>
      <c r="AK1126" s="241">
        <v>5.1617748999999997E-2</v>
      </c>
      <c r="AL1126" s="241">
        <v>1.3153798E-3</v>
      </c>
      <c r="AM1126" s="241">
        <v>6.7857307000000001E-6</v>
      </c>
      <c r="AN1126" s="241">
        <v>6.8898682000000003E-2</v>
      </c>
      <c r="AO1126" s="241">
        <v>3.4460308000000002E-2</v>
      </c>
      <c r="AP1126" s="241">
        <v>5.4408193000000001E-2</v>
      </c>
      <c r="AQ1126" s="241">
        <v>1.8625881E-2</v>
      </c>
      <c r="AR1126" s="241">
        <v>3.2812483000000001</v>
      </c>
      <c r="AT1126" s="193"/>
      <c r="AU1126" s="193"/>
      <c r="AV1126" s="193"/>
      <c r="AW1126" s="193"/>
      <c r="AX1126" s="193"/>
      <c r="AY1126" s="193"/>
      <c r="AZ1126" s="193"/>
      <c r="BA1126" s="193"/>
      <c r="BB1126" s="193"/>
      <c r="BC1126" s="193"/>
      <c r="BD1126" s="193"/>
      <c r="BE1126" s="315"/>
      <c r="BF1126" s="315"/>
      <c r="BG1126" s="315"/>
      <c r="BH1126" s="315"/>
      <c r="BI1126" s="315"/>
      <c r="BJ1126" s="315"/>
      <c r="BK1126" s="315"/>
    </row>
    <row r="1127" spans="1:63" x14ac:dyDescent="0.25">
      <c r="A1127" s="45" t="s">
        <v>3249</v>
      </c>
      <c r="B1127" s="45"/>
      <c r="C1127" s="9"/>
      <c r="D1127" s="195"/>
      <c r="E1127" s="195"/>
      <c r="F1127" s="195"/>
      <c r="G1127" s="195"/>
      <c r="H1127" s="195"/>
      <c r="I1127" s="195"/>
      <c r="J1127" s="195"/>
      <c r="K1127" s="195"/>
      <c r="L1127" s="195"/>
      <c r="M1127" s="195"/>
      <c r="N1127" s="195"/>
      <c r="O1127" s="195"/>
      <c r="P1127" s="195"/>
      <c r="Q1127" s="239"/>
      <c r="R1127" s="97"/>
      <c r="S1127" s="97"/>
      <c r="T1127" s="97"/>
      <c r="U1127" s="97"/>
      <c r="V1127" s="97"/>
      <c r="W1127" s="97"/>
      <c r="X1127" s="259"/>
      <c r="Y1127" s="259"/>
      <c r="Z1127" s="259"/>
      <c r="AA1127" s="258"/>
      <c r="AB1127" s="258"/>
      <c r="AC1127" s="258"/>
      <c r="AD1127" s="258"/>
      <c r="AE1127" s="258"/>
      <c r="AF1127" s="258"/>
      <c r="AG1127" s="258"/>
      <c r="AH1127" s="258"/>
      <c r="AI1127" s="258"/>
      <c r="AJ1127" s="258"/>
      <c r="AK1127" s="258"/>
      <c r="AL1127" s="258"/>
      <c r="AM1127" s="258"/>
      <c r="AN1127" s="258"/>
      <c r="AO1127" s="258"/>
      <c r="AP1127" s="258"/>
      <c r="AQ1127" s="258"/>
      <c r="AR1127" s="258"/>
      <c r="AT1127" s="193"/>
      <c r="AU1127" s="193"/>
      <c r="AV1127" s="193"/>
      <c r="AW1127" s="193"/>
      <c r="AX1127" s="193"/>
      <c r="AY1127" s="193"/>
      <c r="AZ1127" s="193"/>
      <c r="BA1127" s="193"/>
      <c r="BB1127" s="193"/>
      <c r="BC1127" s="193"/>
      <c r="BD1127" s="193"/>
      <c r="BE1127" s="315"/>
      <c r="BF1127" s="315"/>
      <c r="BG1127" s="315"/>
      <c r="BH1127" s="315"/>
      <c r="BI1127" s="315"/>
      <c r="BJ1127" s="315"/>
      <c r="BK1127" s="315"/>
    </row>
    <row r="1128" spans="1:63" x14ac:dyDescent="0.25">
      <c r="A1128" s="9"/>
      <c r="B1128" s="185" t="s">
        <v>1264</v>
      </c>
      <c r="C1128" t="s">
        <v>5559</v>
      </c>
      <c r="D1128" s="193">
        <v>54369.957999999999</v>
      </c>
      <c r="E1128" s="193">
        <v>11936.800999999999</v>
      </c>
      <c r="F1128" s="193">
        <v>3694.5390000000002</v>
      </c>
      <c r="G1128" s="193">
        <v>1830.1913999999999</v>
      </c>
      <c r="H1128" s="193">
        <v>176.74925999999999</v>
      </c>
      <c r="I1128" s="193">
        <v>1945.5539000000001</v>
      </c>
      <c r="J1128" s="193">
        <v>3798.5043999999998</v>
      </c>
      <c r="K1128" s="193">
        <v>27.099848000000001</v>
      </c>
      <c r="L1128" s="193">
        <v>30960.519</v>
      </c>
      <c r="M1128" s="193">
        <v>0</v>
      </c>
      <c r="N1128" s="193">
        <v>0</v>
      </c>
      <c r="O1128" s="193">
        <v>0</v>
      </c>
      <c r="P1128" s="199">
        <f>E1128/0.135</f>
        <v>88420.748148148137</v>
      </c>
      <c r="Q1128" s="240">
        <v>1551793.3</v>
      </c>
      <c r="R1128" s="99">
        <v>1156331.8</v>
      </c>
      <c r="S1128" s="99">
        <v>289363.20000000001</v>
      </c>
      <c r="T1128" s="99">
        <v>75.686999999999998</v>
      </c>
      <c r="U1128" s="99">
        <v>17838</v>
      </c>
      <c r="V1128" s="99">
        <v>5071.6369999999997</v>
      </c>
      <c r="W1128" s="99">
        <v>83113</v>
      </c>
      <c r="X1128" s="241">
        <f>SUM(Y1128:AA1128)</f>
        <v>11833.927049808099</v>
      </c>
      <c r="Y1128" s="241">
        <f>SUM(AB1128:AG1128)</f>
        <v>6988.4039234499996</v>
      </c>
      <c r="Z1128" s="241">
        <f>SUM(AH1128:AP1128)</f>
        <v>1886.4319883580997</v>
      </c>
      <c r="AA1128" s="241">
        <f>SUM(AQ1128:AR1128)</f>
        <v>2959.0911379999998</v>
      </c>
      <c r="AB1128" s="258">
        <v>2450.7676999999999</v>
      </c>
      <c r="AC1128" s="258">
        <v>0.37248803000000003</v>
      </c>
      <c r="AD1128" s="258">
        <v>3199.9643999999998</v>
      </c>
      <c r="AE1128" s="258">
        <v>0.25029901999999998</v>
      </c>
      <c r="AF1128" s="258">
        <v>1328.0925999999999</v>
      </c>
      <c r="AG1128" s="258">
        <v>8.9564363999999994</v>
      </c>
      <c r="AH1128" s="258">
        <v>1604.0020999999999</v>
      </c>
      <c r="AI1128" s="258">
        <v>6.0399019000000003</v>
      </c>
      <c r="AJ1128" s="258">
        <v>15.699902</v>
      </c>
      <c r="AK1128" s="258">
        <v>5.5630464999999996</v>
      </c>
      <c r="AL1128" s="258">
        <v>2.7117113000000002</v>
      </c>
      <c r="AM1128" s="258">
        <v>8.4226580999999991E-3</v>
      </c>
      <c r="AN1128" s="258">
        <v>55.680652000000002</v>
      </c>
      <c r="AO1128" s="258">
        <v>71.294442000000004</v>
      </c>
      <c r="AP1128" s="258">
        <v>125.43181</v>
      </c>
      <c r="AQ1128" s="258">
        <v>64.002138000000002</v>
      </c>
      <c r="AR1128" s="258">
        <v>2895.0889999999999</v>
      </c>
      <c r="AT1128" s="193"/>
      <c r="AU1128" s="193"/>
      <c r="AV1128" s="193"/>
      <c r="AW1128" s="193"/>
      <c r="AX1128" s="193"/>
      <c r="AY1128" s="193"/>
      <c r="AZ1128" s="193"/>
      <c r="BA1128" s="193"/>
      <c r="BB1128" s="193"/>
      <c r="BC1128" s="193"/>
      <c r="BD1128" s="193"/>
      <c r="BE1128" s="315"/>
      <c r="BF1128" s="315"/>
      <c r="BG1128" s="315"/>
      <c r="BH1128" s="315"/>
      <c r="BI1128" s="315"/>
      <c r="BJ1128" s="315"/>
      <c r="BK1128" s="315"/>
    </row>
    <row r="1129" spans="1:63" x14ac:dyDescent="0.25">
      <c r="A1129" s="9"/>
      <c r="B1129" s="185" t="s">
        <v>1264</v>
      </c>
      <c r="C1129" t="s">
        <v>5329</v>
      </c>
      <c r="D1129" s="193">
        <v>8143.8110999999999</v>
      </c>
      <c r="E1129" s="193">
        <v>2209.7431000000001</v>
      </c>
      <c r="F1129" s="193">
        <v>799.51583000000005</v>
      </c>
      <c r="G1129" s="193">
        <v>512.40729999999996</v>
      </c>
      <c r="H1129" s="193">
        <v>29.424007</v>
      </c>
      <c r="I1129" s="193">
        <v>229.74225000000001</v>
      </c>
      <c r="J1129" s="193">
        <v>1064.7082</v>
      </c>
      <c r="K1129" s="193">
        <v>2.6418694999999999</v>
      </c>
      <c r="L1129" s="193">
        <v>3295.6284999999998</v>
      </c>
      <c r="M1129" s="193">
        <v>0</v>
      </c>
      <c r="N1129" s="193">
        <v>0</v>
      </c>
      <c r="O1129" s="193">
        <v>0</v>
      </c>
      <c r="P1129" s="199">
        <f>E1129/0.135</f>
        <v>16368.467407407408</v>
      </c>
      <c r="Q1129" s="240">
        <v>282808.5</v>
      </c>
      <c r="R1129" s="99">
        <v>198035.76</v>
      </c>
      <c r="S1129" s="99">
        <v>66796.800000000003</v>
      </c>
      <c r="T1129" s="99">
        <v>5.6642999999999999</v>
      </c>
      <c r="U1129" s="99">
        <v>3953.7</v>
      </c>
      <c r="V1129" s="99">
        <v>1179.575</v>
      </c>
      <c r="W1129" s="99">
        <v>12837</v>
      </c>
      <c r="X1129" s="241">
        <f>SUM(Y1129:AA1129)</f>
        <v>2437.1007584216995</v>
      </c>
      <c r="Y1129" s="241">
        <f>SUM(AB1129:AG1129)</f>
        <v>1582.2430265959999</v>
      </c>
      <c r="Z1129" s="241">
        <f>SUM(AH1129:AP1129)</f>
        <v>349.19230782569991</v>
      </c>
      <c r="AA1129" s="241">
        <f>SUM(AQ1129:AR1129)</f>
        <v>505.66542399999997</v>
      </c>
      <c r="AB1129" s="258">
        <v>453.66496999999998</v>
      </c>
      <c r="AC1129" s="258">
        <v>8.1198110000000004E-2</v>
      </c>
      <c r="AD1129" s="258">
        <v>921.11935000000005</v>
      </c>
      <c r="AE1129" s="258">
        <v>4.9401085999999997E-2</v>
      </c>
      <c r="AF1129" s="258">
        <v>205.22678999999999</v>
      </c>
      <c r="AG1129" s="258">
        <v>2.1013174000000001</v>
      </c>
      <c r="AH1129" s="258">
        <v>296.92264999999998</v>
      </c>
      <c r="AI1129" s="258">
        <v>1.321915</v>
      </c>
      <c r="AJ1129" s="258">
        <v>4.3991879999999997</v>
      </c>
      <c r="AK1129" s="258">
        <v>1.2432433000000001</v>
      </c>
      <c r="AL1129" s="258">
        <v>0.57438405000000003</v>
      </c>
      <c r="AM1129" s="258">
        <v>1.7614757E-3</v>
      </c>
      <c r="AN1129" s="258">
        <v>11.000292</v>
      </c>
      <c r="AO1129" s="258">
        <v>18.65457</v>
      </c>
      <c r="AP1129" s="258">
        <v>15.074304</v>
      </c>
      <c r="AQ1129" s="258">
        <v>9.9175839999999997</v>
      </c>
      <c r="AR1129" s="258">
        <v>495.74784</v>
      </c>
      <c r="AT1129" s="193"/>
      <c r="AU1129" s="193"/>
      <c r="AV1129" s="193"/>
      <c r="AW1129" s="193"/>
      <c r="AX1129" s="193"/>
      <c r="AY1129" s="193"/>
      <c r="AZ1129" s="193"/>
      <c r="BA1129" s="193"/>
      <c r="BB1129" s="193"/>
      <c r="BC1129" s="193"/>
      <c r="BD1129" s="193"/>
      <c r="BE1129" s="315"/>
      <c r="BF1129" s="315"/>
      <c r="BG1129" s="315"/>
      <c r="BH1129" s="315"/>
      <c r="BI1129" s="315"/>
      <c r="BJ1129" s="315"/>
      <c r="BK1129" s="315"/>
    </row>
    <row r="1130" spans="1:63" x14ac:dyDescent="0.25">
      <c r="A1130" s="9"/>
      <c r="B1130" s="185" t="s">
        <v>1264</v>
      </c>
      <c r="C1130" t="s">
        <v>4846</v>
      </c>
      <c r="D1130" s="193">
        <v>2995069.4</v>
      </c>
      <c r="E1130" s="193">
        <v>990138.78</v>
      </c>
      <c r="F1130" s="193">
        <v>442554.91</v>
      </c>
      <c r="G1130" s="193">
        <v>151353.5</v>
      </c>
      <c r="H1130" s="193">
        <v>12321.225</v>
      </c>
      <c r="I1130" s="193">
        <v>139138.43</v>
      </c>
      <c r="J1130" s="193">
        <v>168004.18</v>
      </c>
      <c r="K1130" s="193">
        <v>1683.0988</v>
      </c>
      <c r="L1130" s="193">
        <v>1089875.3</v>
      </c>
      <c r="M1130" s="193">
        <v>0</v>
      </c>
      <c r="N1130" s="193">
        <v>0</v>
      </c>
      <c r="O1130" s="193">
        <v>0</v>
      </c>
      <c r="P1130" s="199">
        <f>E1130/0.135</f>
        <v>7334361.333333333</v>
      </c>
      <c r="Q1130" s="240">
        <v>125552420</v>
      </c>
      <c r="R1130" s="99">
        <v>82972719</v>
      </c>
      <c r="S1130" s="99">
        <v>16764160</v>
      </c>
      <c r="T1130" s="99">
        <v>1429</v>
      </c>
      <c r="U1130" s="99">
        <v>18061000</v>
      </c>
      <c r="V1130" s="99">
        <v>187012.4</v>
      </c>
      <c r="W1130" s="99">
        <v>7566100</v>
      </c>
      <c r="X1130" s="241">
        <f>SUM(Y1130:AA1130)</f>
        <v>1170687.9423547999</v>
      </c>
      <c r="Y1130" s="241">
        <f>SUM(AB1130:AG1130)</f>
        <v>678311.51481199998</v>
      </c>
      <c r="Z1130" s="241">
        <f>SUM(AH1130:AP1130)</f>
        <v>280783.63934280002</v>
      </c>
      <c r="AA1130" s="241">
        <f>SUM(AQ1130:AR1130)</f>
        <v>211592.78820000001</v>
      </c>
      <c r="AB1130" s="258">
        <v>203271.6</v>
      </c>
      <c r="AC1130" s="258">
        <v>27.941496999999998</v>
      </c>
      <c r="AD1130" s="258">
        <v>348598.17</v>
      </c>
      <c r="AE1130" s="258">
        <v>25.174365000000002</v>
      </c>
      <c r="AF1130" s="258">
        <v>125874.37</v>
      </c>
      <c r="AG1130" s="258">
        <v>514.25895000000003</v>
      </c>
      <c r="AH1130" s="258">
        <v>133059.06</v>
      </c>
      <c r="AI1130" s="258">
        <v>742.24435000000005</v>
      </c>
      <c r="AJ1130" s="258">
        <v>1345.9612</v>
      </c>
      <c r="AK1130" s="258">
        <v>621.07754</v>
      </c>
      <c r="AL1130" s="258">
        <v>190.33466999999999</v>
      </c>
      <c r="AM1130" s="258">
        <v>0.6315828</v>
      </c>
      <c r="AN1130" s="258">
        <v>105375.95</v>
      </c>
      <c r="AO1130" s="258">
        <v>18232.076000000001</v>
      </c>
      <c r="AP1130" s="258">
        <v>21216.304</v>
      </c>
      <c r="AQ1130" s="258">
        <v>3890.7882</v>
      </c>
      <c r="AR1130" s="258">
        <v>207702</v>
      </c>
      <c r="AT1130" s="193"/>
      <c r="AU1130" s="193"/>
      <c r="AV1130" s="193"/>
      <c r="AW1130" s="193"/>
      <c r="AX1130" s="193"/>
      <c r="AY1130" s="193"/>
      <c r="AZ1130" s="193"/>
      <c r="BA1130" s="193"/>
      <c r="BB1130" s="193"/>
      <c r="BC1130" s="193"/>
      <c r="BD1130" s="193"/>
      <c r="BE1130" s="315"/>
      <c r="BF1130" s="315"/>
      <c r="BG1130" s="315"/>
      <c r="BH1130" s="315"/>
      <c r="BI1130" s="315"/>
      <c r="BJ1130" s="315"/>
      <c r="BK1130" s="315"/>
    </row>
    <row r="1131" spans="1:63" x14ac:dyDescent="0.25">
      <c r="A1131" s="45" t="s">
        <v>479</v>
      </c>
      <c r="B1131" s="45"/>
      <c r="C1131" s="9"/>
      <c r="D1131" s="195"/>
      <c r="E1131" s="195"/>
      <c r="F1131" s="195"/>
      <c r="G1131" s="195"/>
      <c r="H1131" s="195"/>
      <c r="I1131" s="195"/>
      <c r="J1131" s="195"/>
      <c r="K1131" s="195"/>
      <c r="L1131" s="195"/>
      <c r="M1131" s="195"/>
      <c r="N1131" s="195"/>
      <c r="O1131" s="195"/>
      <c r="P1131" s="195"/>
      <c r="Q1131" s="239"/>
      <c r="R1131" s="97"/>
      <c r="S1131" s="97"/>
      <c r="T1131" s="97"/>
      <c r="U1131" s="97"/>
      <c r="V1131" s="97"/>
      <c r="W1131" s="97"/>
      <c r="X1131" s="259"/>
      <c r="Y1131" s="259"/>
      <c r="Z1131" s="259"/>
      <c r="AA1131" s="258"/>
      <c r="AB1131" s="258"/>
      <c r="AC1131" s="258"/>
      <c r="AD1131" s="258"/>
      <c r="AE1131" s="258"/>
      <c r="AF1131" s="258"/>
      <c r="AG1131" s="258"/>
      <c r="AH1131" s="258"/>
      <c r="AI1131" s="258"/>
      <c r="AJ1131" s="258"/>
      <c r="AK1131" s="258"/>
      <c r="AL1131" s="258"/>
      <c r="AM1131" s="258"/>
      <c r="AN1131" s="258"/>
      <c r="AO1131" s="258"/>
      <c r="AP1131" s="258"/>
      <c r="AQ1131" s="258"/>
      <c r="AR1131" s="258"/>
      <c r="AT1131" s="193"/>
      <c r="AU1131" s="193"/>
      <c r="AV1131" s="193"/>
      <c r="AW1131" s="193"/>
      <c r="AX1131" s="193"/>
      <c r="AY1131" s="193"/>
      <c r="AZ1131" s="193"/>
      <c r="BA1131" s="193"/>
      <c r="BB1131" s="193"/>
      <c r="BC1131" s="193"/>
      <c r="BD1131" s="193"/>
      <c r="BE1131" s="315"/>
      <c r="BF1131" s="315"/>
      <c r="BG1131" s="315"/>
      <c r="BH1131" s="315"/>
      <c r="BI1131" s="315"/>
      <c r="BJ1131" s="315"/>
      <c r="BK1131" s="315"/>
    </row>
    <row r="1132" spans="1:63" x14ac:dyDescent="0.25">
      <c r="A1132" s="9"/>
      <c r="B1132" s="185" t="s">
        <v>5770</v>
      </c>
      <c r="C1132" t="s">
        <v>6703</v>
      </c>
      <c r="D1132" s="193">
        <v>10.922457</v>
      </c>
      <c r="E1132" s="193">
        <v>3.5057624000000001</v>
      </c>
      <c r="F1132" s="193">
        <v>1.3392147000000001</v>
      </c>
      <c r="G1132" s="193">
        <v>0.90610453999999996</v>
      </c>
      <c r="H1132" s="193">
        <v>4.4488486000000001E-2</v>
      </c>
      <c r="I1132" s="193">
        <v>0.25934224</v>
      </c>
      <c r="J1132" s="193">
        <v>1.848204</v>
      </c>
      <c r="K1132" s="193">
        <v>3.5349355000000001E-3</v>
      </c>
      <c r="L1132" s="193">
        <v>3.0158052</v>
      </c>
      <c r="M1132" s="193">
        <v>0</v>
      </c>
      <c r="N1132" s="193">
        <v>0</v>
      </c>
      <c r="O1132" s="193">
        <v>0</v>
      </c>
      <c r="P1132" s="199">
        <f t="shared" ref="P1132:P1150" si="179">E1132/0.135</f>
        <v>25.968610370370371</v>
      </c>
      <c r="Q1132" s="240">
        <v>462.20573000000002</v>
      </c>
      <c r="R1132" s="99">
        <v>318.79973999999999</v>
      </c>
      <c r="S1132" s="99">
        <v>113.4448</v>
      </c>
      <c r="T1132" s="99">
        <v>1.0245E-3</v>
      </c>
      <c r="U1132" s="99">
        <v>9.6852999999999998</v>
      </c>
      <c r="V1132" s="99">
        <v>1.9608680000000001</v>
      </c>
      <c r="W1132" s="99">
        <v>18.314</v>
      </c>
      <c r="X1132" s="241">
        <f t="shared" ref="X1132:X1150" si="180">SUM(Y1132:AA1132)</f>
        <v>4.0541863552431003</v>
      </c>
      <c r="Y1132" s="241">
        <f t="shared" ref="Y1132:Y1150" si="181">SUM(AB1132:AG1132)</f>
        <v>2.676457264453</v>
      </c>
      <c r="Z1132" s="241">
        <f t="shared" ref="Z1132:Z1150" si="182">SUM(AH1132:AP1132)</f>
        <v>0.56600985479010002</v>
      </c>
      <c r="AA1132" s="241">
        <f t="shared" ref="AA1132:AA1150" si="183">SUM(AQ1132:AR1132)</f>
        <v>0.81171923599999996</v>
      </c>
      <c r="AB1132" s="258">
        <v>0.71972554</v>
      </c>
      <c r="AC1132" s="258">
        <v>1.3862824999999999E-4</v>
      </c>
      <c r="AD1132" s="258">
        <v>1.6583881</v>
      </c>
      <c r="AE1132" s="258">
        <v>8.0137503000000005E-5</v>
      </c>
      <c r="AF1132" s="258">
        <v>0.29459329000000001</v>
      </c>
      <c r="AG1132" s="258">
        <v>3.5315686999999999E-3</v>
      </c>
      <c r="AH1132" s="258">
        <v>0.47106211999999997</v>
      </c>
      <c r="AI1132" s="258">
        <v>2.2261096000000002E-3</v>
      </c>
      <c r="AJ1132" s="258">
        <v>7.7951512000000002E-3</v>
      </c>
      <c r="AK1132" s="258">
        <v>2.1118775E-3</v>
      </c>
      <c r="AL1132" s="258">
        <v>9.2200091000000002E-4</v>
      </c>
      <c r="AM1132" s="258">
        <v>2.8275801000000001E-6</v>
      </c>
      <c r="AN1132" s="258">
        <v>3.5762400999999999E-2</v>
      </c>
      <c r="AO1132" s="258">
        <v>3.0511573E-2</v>
      </c>
      <c r="AP1132" s="258">
        <v>1.5615794000000001E-2</v>
      </c>
      <c r="AQ1132" s="258">
        <v>1.3709146E-2</v>
      </c>
      <c r="AR1132" s="258">
        <v>0.79801009000000001</v>
      </c>
      <c r="AT1132" s="193"/>
      <c r="AU1132" s="193"/>
      <c r="AV1132" s="193"/>
      <c r="AW1132" s="193"/>
      <c r="AX1132" s="193"/>
      <c r="AY1132" s="193"/>
      <c r="AZ1132" s="193"/>
      <c r="BA1132" s="193"/>
      <c r="BB1132" s="193"/>
      <c r="BC1132" s="193"/>
      <c r="BD1132" s="193"/>
      <c r="BE1132" s="315"/>
      <c r="BF1132" s="315"/>
      <c r="BG1132" s="315"/>
      <c r="BH1132" s="315"/>
      <c r="BI1132" s="315"/>
      <c r="BJ1132" s="315"/>
      <c r="BK1132" s="315"/>
    </row>
    <row r="1133" spans="1:63" x14ac:dyDescent="0.25">
      <c r="A1133" s="9"/>
      <c r="B1133" s="185" t="s">
        <v>1264</v>
      </c>
      <c r="C1133" s="48" t="s">
        <v>6704</v>
      </c>
      <c r="D1133" s="223">
        <v>3.1237274999999998E-2</v>
      </c>
      <c r="E1133" s="223">
        <v>9.4425256999999992E-3</v>
      </c>
      <c r="F1133" s="223">
        <v>5.8502694000000001E-3</v>
      </c>
      <c r="G1133" s="223">
        <v>5.3965938999999998E-5</v>
      </c>
      <c r="H1133" s="223">
        <v>1.1911295999999999E-4</v>
      </c>
      <c r="I1133" s="223">
        <v>6.5270743999999996E-4</v>
      </c>
      <c r="J1133" s="223">
        <v>4.5362274000000001E-4</v>
      </c>
      <c r="K1133" s="223">
        <v>1.0567559E-5</v>
      </c>
      <c r="L1133" s="223">
        <v>1.444018E-2</v>
      </c>
      <c r="M1133" s="223">
        <v>1.449E-6</v>
      </c>
      <c r="N1133" s="223">
        <v>2.1287412E-4</v>
      </c>
      <c r="O1133" s="223">
        <v>0</v>
      </c>
      <c r="P1133" s="227">
        <f t="shared" si="179"/>
        <v>6.9944634814814804E-2</v>
      </c>
      <c r="Q1133" s="238">
        <v>1.4704628</v>
      </c>
      <c r="R1133" s="117">
        <v>1.2871998</v>
      </c>
      <c r="S1133" s="117">
        <v>0.134663</v>
      </c>
      <c r="T1133" s="117">
        <v>0</v>
      </c>
      <c r="U1133" s="117">
        <v>0</v>
      </c>
      <c r="V1133" s="117">
        <v>0</v>
      </c>
      <c r="W1133" s="117">
        <v>4.8599999999999997E-2</v>
      </c>
      <c r="X1133" s="257">
        <f t="shared" si="180"/>
        <v>6.5049423360758717E-3</v>
      </c>
      <c r="Y1133" s="257">
        <f t="shared" si="181"/>
        <v>2.895103425720628E-3</v>
      </c>
      <c r="Z1133" s="257">
        <f t="shared" si="182"/>
        <v>1.2801872763552431E-3</v>
      </c>
      <c r="AA1133" s="257">
        <f t="shared" si="183"/>
        <v>2.3296516339999999E-3</v>
      </c>
      <c r="AB1133" s="257">
        <v>1.9388602E-3</v>
      </c>
      <c r="AC1133" s="257">
        <v>9.6031980000000003E-8</v>
      </c>
      <c r="AD1133" s="257">
        <v>5.7721145000000002E-5</v>
      </c>
      <c r="AE1133" s="257">
        <v>2.5654873E-7</v>
      </c>
      <c r="AF1133" s="257">
        <v>8.9816950000000005E-4</v>
      </c>
      <c r="AG1133" s="257">
        <v>1.0628323E-14</v>
      </c>
      <c r="AH1133" s="257">
        <v>1.2690218E-3</v>
      </c>
      <c r="AI1133" s="257">
        <v>9.6127230999999998E-6</v>
      </c>
      <c r="AJ1133" s="257">
        <v>1.3318032E-7</v>
      </c>
      <c r="AK1133" s="257">
        <v>1.4098826E-6</v>
      </c>
      <c r="AL1133" s="257">
        <v>9.5982840000000005E-9</v>
      </c>
      <c r="AM1133" s="257">
        <v>9.2051242999999995E-11</v>
      </c>
      <c r="AN1133" s="257">
        <v>0</v>
      </c>
      <c r="AO1133" s="257">
        <v>0</v>
      </c>
      <c r="AP1133" s="257">
        <v>0</v>
      </c>
      <c r="AQ1133" s="257">
        <v>1.8454634000000001E-5</v>
      </c>
      <c r="AR1133" s="257">
        <v>2.3111970000000001E-3</v>
      </c>
      <c r="AT1133" s="193"/>
      <c r="AU1133" s="193"/>
      <c r="AV1133" s="193"/>
      <c r="AW1133" s="193"/>
      <c r="AX1133" s="193"/>
      <c r="AY1133" s="193"/>
      <c r="AZ1133" s="193"/>
      <c r="BA1133" s="193"/>
      <c r="BB1133" s="193"/>
      <c r="BC1133" s="193"/>
      <c r="BD1133" s="193"/>
      <c r="BE1133" s="315"/>
      <c r="BF1133" s="315"/>
      <c r="BG1133" s="315"/>
      <c r="BH1133" s="315"/>
      <c r="BI1133" s="315"/>
      <c r="BJ1133" s="315"/>
      <c r="BK1133" s="315"/>
    </row>
    <row r="1134" spans="1:63" x14ac:dyDescent="0.25">
      <c r="A1134" s="9"/>
      <c r="B1134" s="185" t="s">
        <v>1264</v>
      </c>
      <c r="C1134" s="48" t="s">
        <v>6705</v>
      </c>
      <c r="D1134" s="223">
        <v>0.15233568</v>
      </c>
      <c r="E1134" s="223">
        <v>2.4167213999999999E-2</v>
      </c>
      <c r="F1134" s="223">
        <v>6.3187643000000002E-2</v>
      </c>
      <c r="G1134" s="223">
        <v>1.5484308999999999E-4</v>
      </c>
      <c r="H1134" s="223">
        <v>3.0044403000000001E-4</v>
      </c>
      <c r="I1134" s="223">
        <v>2.9794743999999999E-3</v>
      </c>
      <c r="J1134" s="223">
        <v>7.3223486000000004E-4</v>
      </c>
      <c r="K1134" s="223">
        <v>1.1107104999999999E-5</v>
      </c>
      <c r="L1134" s="223">
        <v>4.0891705E-2</v>
      </c>
      <c r="M1134" s="223">
        <v>1.4419999999999999E-6</v>
      </c>
      <c r="N1134" s="223">
        <v>1.9909571000000001E-2</v>
      </c>
      <c r="O1134" s="223">
        <v>0</v>
      </c>
      <c r="P1134" s="227">
        <f t="shared" si="179"/>
        <v>0.17901639999999999</v>
      </c>
      <c r="Q1134" s="238">
        <v>2.9394840000000002</v>
      </c>
      <c r="R1134" s="117">
        <v>2.619659</v>
      </c>
      <c r="S1134" s="117">
        <v>0.23210500000000001</v>
      </c>
      <c r="T1134" s="117">
        <v>0</v>
      </c>
      <c r="U1134" s="117">
        <v>0</v>
      </c>
      <c r="V1134" s="117">
        <v>0</v>
      </c>
      <c r="W1134" s="117">
        <v>8.7720000000000006E-2</v>
      </c>
      <c r="X1134" s="257">
        <f t="shared" si="180"/>
        <v>2.2961529097611722E-2</v>
      </c>
      <c r="Y1134" s="257">
        <f t="shared" si="181"/>
        <v>1.3807490499796881E-2</v>
      </c>
      <c r="Z1134" s="257">
        <f t="shared" si="182"/>
        <v>3.4271840898148398E-3</v>
      </c>
      <c r="AA1134" s="257">
        <f t="shared" si="183"/>
        <v>5.7268545080000005E-3</v>
      </c>
      <c r="AB1134" s="257">
        <v>4.9622295E-3</v>
      </c>
      <c r="AC1134" s="257">
        <v>1.3494690000000001E-7</v>
      </c>
      <c r="AD1134" s="257">
        <v>4.9143841000000001E-5</v>
      </c>
      <c r="AE1134" s="257">
        <v>8.6841188999999995E-7</v>
      </c>
      <c r="AF1134" s="257">
        <v>8.7951138000000005E-3</v>
      </c>
      <c r="AG1134" s="257">
        <v>6.8808365999999998E-15</v>
      </c>
      <c r="AH1134" s="257">
        <v>3.2480165E-3</v>
      </c>
      <c r="AI1134" s="257">
        <v>1.1006906E-4</v>
      </c>
      <c r="AJ1134" s="257">
        <v>1.0693918E-6</v>
      </c>
      <c r="AK1134" s="257">
        <v>9.6019080000000001E-7</v>
      </c>
      <c r="AL1134" s="257">
        <v>4.4162501E-8</v>
      </c>
      <c r="AM1134" s="257">
        <v>1.7871383999999999E-10</v>
      </c>
      <c r="AN1134" s="257">
        <v>1.1224821E-5</v>
      </c>
      <c r="AO1134" s="257">
        <v>5.5799785E-5</v>
      </c>
      <c r="AP1134" s="257">
        <v>0</v>
      </c>
      <c r="AQ1134" s="257">
        <v>5.9138607999999998E-5</v>
      </c>
      <c r="AR1134" s="257">
        <v>5.6677159000000001E-3</v>
      </c>
      <c r="AT1134" s="193"/>
      <c r="AU1134" s="193"/>
      <c r="AV1134" s="193"/>
      <c r="AW1134" s="193"/>
      <c r="AX1134" s="193"/>
      <c r="AY1134" s="193"/>
      <c r="AZ1134" s="193"/>
      <c r="BA1134" s="193"/>
      <c r="BB1134" s="193"/>
      <c r="BC1134" s="193"/>
      <c r="BD1134" s="193"/>
      <c r="BE1134" s="315"/>
      <c r="BF1134" s="315"/>
      <c r="BG1134" s="315"/>
      <c r="BH1134" s="315"/>
      <c r="BI1134" s="315"/>
      <c r="BJ1134" s="315"/>
      <c r="BK1134" s="315"/>
    </row>
    <row r="1135" spans="1:63" x14ac:dyDescent="0.25">
      <c r="A1135" s="62"/>
      <c r="B1135" s="185" t="s">
        <v>436</v>
      </c>
      <c r="C1135" s="293" t="s">
        <v>7001</v>
      </c>
      <c r="D1135" s="293">
        <v>7.4749324000000006E-2</v>
      </c>
      <c r="E1135" s="293">
        <v>1.9036023999999999E-2</v>
      </c>
      <c r="F1135" s="293">
        <v>7.4125472999999999E-3</v>
      </c>
      <c r="G1135" s="293">
        <v>3.1965524999999998E-3</v>
      </c>
      <c r="H1135" s="293">
        <v>7.7611733999999994E-5</v>
      </c>
      <c r="I1135" s="293">
        <v>3.762137E-3</v>
      </c>
      <c r="J1135" s="293">
        <v>1.8937142E-3</v>
      </c>
      <c r="K1135" s="293">
        <v>7.2252652000000001E-6</v>
      </c>
      <c r="L1135" s="293">
        <v>2.5094712000000002E-2</v>
      </c>
      <c r="M1135" s="293">
        <v>1.42688E-2</v>
      </c>
      <c r="N1135" s="293">
        <v>0</v>
      </c>
      <c r="O1135" s="293">
        <v>0</v>
      </c>
      <c r="P1135" s="227">
        <f t="shared" si="179"/>
        <v>0.14100758518518516</v>
      </c>
      <c r="Q1135" s="293">
        <v>3.5825377999999999</v>
      </c>
      <c r="R1135" s="293">
        <v>2.8157890999999999</v>
      </c>
      <c r="S1135" s="293">
        <v>0.65683451999999998</v>
      </c>
      <c r="T1135" s="293">
        <v>1.2624885E-6</v>
      </c>
      <c r="U1135" s="293">
        <v>6.8260289000000004E-3</v>
      </c>
      <c r="V1135" s="293">
        <v>1.4658296999999999E-3</v>
      </c>
      <c r="W1135" s="293">
        <v>0.10162104</v>
      </c>
      <c r="X1135" s="257">
        <f t="shared" ref="X1135" si="184">SUM(Y1135:AA1135)</f>
        <v>2.3931835878214004E-2</v>
      </c>
      <c r="Y1135" s="257">
        <f t="shared" ref="Y1135" si="185">SUM(AB1135:AG1135)</f>
        <v>1.3923938769780002E-2</v>
      </c>
      <c r="Z1135" s="257">
        <f t="shared" ref="Z1135" si="186">SUM(AH1135:AP1135)</f>
        <v>2.717933688434E-3</v>
      </c>
      <c r="AA1135" s="257">
        <f t="shared" ref="AA1135" si="187">SUM(AQ1135:AR1135)</f>
        <v>7.2899634200000001E-3</v>
      </c>
      <c r="AB1135" s="293">
        <v>3.9086581999999998E-3</v>
      </c>
      <c r="AC1135" s="293">
        <v>1.0108142000000001E-7</v>
      </c>
      <c r="AD1135" s="293">
        <v>7.5017145999999998E-3</v>
      </c>
      <c r="AE1135" s="293">
        <v>6.2217195999999998E-7</v>
      </c>
      <c r="AF1135" s="293">
        <v>2.5102533000000002E-3</v>
      </c>
      <c r="AG1135" s="293">
        <v>2.5894163999999999E-6</v>
      </c>
      <c r="AH1135" s="293">
        <v>2.5581839000000002E-3</v>
      </c>
      <c r="AI1135" s="293">
        <v>1.2468784E-5</v>
      </c>
      <c r="AJ1135" s="293">
        <v>2.8810177000000001E-5</v>
      </c>
      <c r="AK1135" s="293">
        <v>9.0057540000000002E-6</v>
      </c>
      <c r="AL1135" s="293">
        <v>3.9249128000000002E-6</v>
      </c>
      <c r="AM1135" s="293">
        <v>1.3574634E-8</v>
      </c>
      <c r="AN1135" s="293">
        <v>2.497785E-5</v>
      </c>
      <c r="AO1135" s="293">
        <v>4.8968518E-5</v>
      </c>
      <c r="AP1135" s="293">
        <v>3.1580218000000002E-5</v>
      </c>
      <c r="AQ1135" s="293">
        <v>2.3857581999999999E-4</v>
      </c>
      <c r="AR1135" s="293">
        <v>7.0513876000000003E-3</v>
      </c>
      <c r="AT1135" s="193"/>
      <c r="AU1135" s="193"/>
      <c r="AV1135" s="193"/>
      <c r="AW1135" s="193"/>
      <c r="AX1135" s="193"/>
      <c r="AY1135" s="193"/>
      <c r="AZ1135" s="193"/>
      <c r="BA1135" s="193"/>
      <c r="BB1135" s="193"/>
      <c r="BC1135" s="193"/>
      <c r="BD1135" s="193"/>
      <c r="BE1135" s="315"/>
      <c r="BF1135" s="315"/>
      <c r="BG1135" s="315"/>
      <c r="BH1135" s="315"/>
      <c r="BI1135" s="315"/>
      <c r="BJ1135" s="315"/>
      <c r="BK1135" s="315"/>
    </row>
    <row r="1136" spans="1:63" x14ac:dyDescent="0.25">
      <c r="A1136" s="62"/>
      <c r="B1136" s="185" t="s">
        <v>5770</v>
      </c>
      <c r="C1136" s="293" t="s">
        <v>7031</v>
      </c>
      <c r="D1136" s="293">
        <v>2.1687433999999999</v>
      </c>
      <c r="E1136" s="293">
        <v>0.41441979000000001</v>
      </c>
      <c r="F1136" s="293">
        <v>0.33857264999999998</v>
      </c>
      <c r="G1136" s="293">
        <v>0.11963678</v>
      </c>
      <c r="H1136" s="293">
        <v>5.4275668999999999E-3</v>
      </c>
      <c r="I1136" s="293">
        <v>0.12991048999999999</v>
      </c>
      <c r="J1136" s="293">
        <v>4.3036812000000001E-2</v>
      </c>
      <c r="K1136" s="293">
        <v>7.5446667999999996E-4</v>
      </c>
      <c r="L1136" s="293">
        <v>1.0976218</v>
      </c>
      <c r="M1136" s="293">
        <v>1.9363095E-2</v>
      </c>
      <c r="N1136" s="293">
        <v>0</v>
      </c>
      <c r="O1136" s="293">
        <v>0</v>
      </c>
      <c r="P1136" s="227">
        <f t="shared" si="179"/>
        <v>3.069776222222222</v>
      </c>
      <c r="Q1136" s="293">
        <v>52.891362999999998</v>
      </c>
      <c r="R1136" s="293">
        <v>37.931747999999999</v>
      </c>
      <c r="S1136" s="293">
        <v>11.066163</v>
      </c>
      <c r="T1136" s="293">
        <v>5.5252277000000003E-5</v>
      </c>
      <c r="U1136" s="293">
        <v>0.62725145000000004</v>
      </c>
      <c r="V1136" s="293">
        <v>0.20292439000000001</v>
      </c>
      <c r="W1136" s="293">
        <v>3.0632196999999999</v>
      </c>
      <c r="X1136" s="257">
        <f t="shared" ref="X1136" si="188">SUM(Y1136:AA1136)</f>
        <v>0.61969902997119997</v>
      </c>
      <c r="Y1136" s="257">
        <f t="shared" ref="Y1136" si="189">SUM(AB1136:AG1136)</f>
        <v>0.45083649375319995</v>
      </c>
      <c r="Z1136" s="257">
        <f t="shared" ref="Z1136" si="190">SUM(AH1136:AP1136)</f>
        <v>6.5724556818000004E-2</v>
      </c>
      <c r="AA1136" s="257">
        <f t="shared" ref="AA1136" si="191">SUM(AQ1136:AR1136)</f>
        <v>0.1031379794</v>
      </c>
      <c r="AB1136" s="293">
        <v>8.5080731000000007E-2</v>
      </c>
      <c r="AC1136" s="293">
        <v>8.5982291999999993E-6</v>
      </c>
      <c r="AD1136" s="293">
        <v>0.26386500000000002</v>
      </c>
      <c r="AE1136" s="293">
        <v>1.3225704E-5</v>
      </c>
      <c r="AF1136" s="293">
        <v>0.10151559</v>
      </c>
      <c r="AG1136" s="293">
        <v>3.5334882E-4</v>
      </c>
      <c r="AH1136" s="293">
        <v>5.5684702000000003E-2</v>
      </c>
      <c r="AI1136" s="293">
        <v>5.7804085000000001E-4</v>
      </c>
      <c r="AJ1136" s="293">
        <v>1.0823682000000001E-3</v>
      </c>
      <c r="AK1136" s="293">
        <v>3.1536378000000001E-4</v>
      </c>
      <c r="AL1136" s="293">
        <v>1.4628492999999999E-4</v>
      </c>
      <c r="AM1136" s="293">
        <v>4.9045800000000001E-7</v>
      </c>
      <c r="AN1136" s="293">
        <v>2.2081777000000002E-3</v>
      </c>
      <c r="AO1136" s="293">
        <v>3.1415763000000002E-3</v>
      </c>
      <c r="AP1136" s="293">
        <v>2.5675526000000001E-3</v>
      </c>
      <c r="AQ1136" s="293">
        <v>8.1688973999999998E-3</v>
      </c>
      <c r="AR1136" s="293">
        <v>9.4969081999999996E-2</v>
      </c>
      <c r="AT1136" s="193"/>
      <c r="AU1136" s="193"/>
      <c r="AV1136" s="193"/>
      <c r="AW1136" s="193"/>
      <c r="AX1136" s="193"/>
      <c r="AY1136" s="193"/>
      <c r="AZ1136" s="193"/>
      <c r="BA1136" s="193"/>
      <c r="BB1136" s="193"/>
      <c r="BC1136" s="193"/>
      <c r="BD1136" s="193"/>
      <c r="BE1136" s="315"/>
      <c r="BF1136" s="315"/>
      <c r="BG1136" s="315"/>
      <c r="BH1136" s="315"/>
      <c r="BI1136" s="315"/>
      <c r="BJ1136" s="315"/>
      <c r="BK1136" s="315"/>
    </row>
    <row r="1137" spans="1:63" x14ac:dyDescent="0.25">
      <c r="A1137" s="43"/>
      <c r="B1137" s="185" t="s">
        <v>2622</v>
      </c>
      <c r="C1137" s="48" t="s">
        <v>6706</v>
      </c>
      <c r="D1137" s="293">
        <v>2547.5772999999999</v>
      </c>
      <c r="E1137" s="293">
        <v>1984.4159</v>
      </c>
      <c r="F1137" s="293">
        <v>260.07143000000002</v>
      </c>
      <c r="G1137" s="293">
        <v>11.423014999999999</v>
      </c>
      <c r="H1137" s="293">
        <v>3.1457175999999998</v>
      </c>
      <c r="I1137" s="293">
        <v>7.4362399999999995E-2</v>
      </c>
      <c r="J1137" s="293">
        <v>126.0359</v>
      </c>
      <c r="K1137" s="293">
        <v>1.5482005999999999</v>
      </c>
      <c r="L1137" s="293">
        <v>2.9428060999999999</v>
      </c>
      <c r="M1137" s="293">
        <v>157.91999999999999</v>
      </c>
      <c r="N1137" s="293">
        <v>0</v>
      </c>
      <c r="O1137" s="293">
        <v>0</v>
      </c>
      <c r="P1137" s="227">
        <f t="shared" si="179"/>
        <v>14699.377037037037</v>
      </c>
      <c r="Q1137" s="238">
        <v>115321.96</v>
      </c>
      <c r="R1137" s="117">
        <v>108411.25</v>
      </c>
      <c r="S1137" s="117">
        <v>6674.7137000000002</v>
      </c>
      <c r="T1137" s="117">
        <v>0</v>
      </c>
      <c r="U1137" s="117">
        <v>0</v>
      </c>
      <c r="V1137" s="117">
        <v>0</v>
      </c>
      <c r="W1137" s="117">
        <v>236</v>
      </c>
      <c r="X1137" s="257">
        <f t="shared" si="180"/>
        <v>998.60518114843194</v>
      </c>
      <c r="Y1137" s="257">
        <f t="shared" si="181"/>
        <v>460.28881049475291</v>
      </c>
      <c r="Z1137" s="257">
        <f t="shared" si="182"/>
        <v>267.35625427167901</v>
      </c>
      <c r="AA1137" s="257">
        <f t="shared" si="183"/>
        <v>270.96011638199997</v>
      </c>
      <c r="AB1137" s="257">
        <v>407.31943000000001</v>
      </c>
      <c r="AC1137" s="257">
        <v>2.7002781E-2</v>
      </c>
      <c r="AD1137" s="257">
        <v>10.353160000000001</v>
      </c>
      <c r="AE1137" s="257">
        <v>1.8532707999999998E-2</v>
      </c>
      <c r="AF1137" s="257">
        <v>42.570684999999997</v>
      </c>
      <c r="AG1137" s="257">
        <v>5.7528306000000001E-9</v>
      </c>
      <c r="AH1137" s="257">
        <v>266.81626999999997</v>
      </c>
      <c r="AI1137" s="257">
        <v>0.40334066000000002</v>
      </c>
      <c r="AJ1137" s="257">
        <v>7.6968417999999997E-2</v>
      </c>
      <c r="AK1137" s="257">
        <v>5.4993035000000003E-2</v>
      </c>
      <c r="AL1137" s="257">
        <v>4.6660601000000001E-3</v>
      </c>
      <c r="AM1137" s="257">
        <v>1.6098579000000001E-5</v>
      </c>
      <c r="AN1137" s="257">
        <v>0</v>
      </c>
      <c r="AO1137" s="257">
        <v>0</v>
      </c>
      <c r="AP1137" s="257">
        <v>0</v>
      </c>
      <c r="AQ1137" s="257">
        <v>1.4866381999999999E-2</v>
      </c>
      <c r="AR1137" s="257">
        <v>270.94524999999999</v>
      </c>
      <c r="AT1137" s="193"/>
      <c r="AU1137" s="193"/>
      <c r="AV1137" s="193"/>
      <c r="AW1137" s="193"/>
      <c r="AX1137" s="193"/>
      <c r="AY1137" s="193"/>
      <c r="AZ1137" s="193"/>
      <c r="BA1137" s="193"/>
      <c r="BB1137" s="193"/>
      <c r="BC1137" s="193"/>
      <c r="BD1137" s="193"/>
      <c r="BE1137" s="315"/>
      <c r="BF1137" s="315"/>
      <c r="BG1137" s="315"/>
      <c r="BH1137" s="315"/>
      <c r="BI1137" s="315"/>
      <c r="BJ1137" s="315"/>
      <c r="BK1137" s="315"/>
    </row>
    <row r="1138" spans="1:63" x14ac:dyDescent="0.25">
      <c r="A1138" s="43"/>
      <c r="B1138" s="185" t="s">
        <v>5770</v>
      </c>
      <c r="C1138" s="48" t="s">
        <v>6707</v>
      </c>
      <c r="D1138" s="293">
        <v>1683.4241999999999</v>
      </c>
      <c r="E1138" s="293">
        <v>1260.8741</v>
      </c>
      <c r="F1138" s="293">
        <v>165.70011</v>
      </c>
      <c r="G1138" s="293">
        <v>7.2450295000000002</v>
      </c>
      <c r="H1138" s="293">
        <v>2.008178</v>
      </c>
      <c r="I1138" s="293">
        <v>0.16030839999999999</v>
      </c>
      <c r="J1138" s="293">
        <v>80.101512999999997</v>
      </c>
      <c r="K1138" s="293">
        <v>0.98489095999999998</v>
      </c>
      <c r="L1138" s="293">
        <v>1.9930388000000001</v>
      </c>
      <c r="M1138" s="293">
        <v>99.96</v>
      </c>
      <c r="N1138" s="293">
        <v>64.397011000000006</v>
      </c>
      <c r="O1138" s="293">
        <v>0</v>
      </c>
      <c r="P1138" s="227">
        <f t="shared" si="179"/>
        <v>9339.8081481481477</v>
      </c>
      <c r="Q1138" s="238">
        <v>72418.629000000001</v>
      </c>
      <c r="R1138" s="117">
        <v>68016.489000000001</v>
      </c>
      <c r="S1138" s="117">
        <v>4251.1400000000003</v>
      </c>
      <c r="T1138" s="117">
        <v>0</v>
      </c>
      <c r="U1138" s="117">
        <v>0</v>
      </c>
      <c r="V1138" s="117">
        <v>0</v>
      </c>
      <c r="W1138" s="117">
        <v>151</v>
      </c>
      <c r="X1138" s="257">
        <f t="shared" si="180"/>
        <v>632.3487238549028</v>
      </c>
      <c r="Y1138" s="257">
        <f t="shared" si="181"/>
        <v>292.52295319665978</v>
      </c>
      <c r="Z1138" s="257">
        <f t="shared" si="182"/>
        <v>169.875809212343</v>
      </c>
      <c r="AA1138" s="257">
        <f t="shared" si="183"/>
        <v>169.94996144590002</v>
      </c>
      <c r="AB1138" s="257">
        <v>258.80578000000003</v>
      </c>
      <c r="AC1138" s="257">
        <v>1.7161283999999999E-2</v>
      </c>
      <c r="AD1138" s="257">
        <v>6.5791212999999997</v>
      </c>
      <c r="AE1138" s="257">
        <v>1.1769609E-2</v>
      </c>
      <c r="AF1138" s="257">
        <v>27.109120999999998</v>
      </c>
      <c r="AG1138" s="257">
        <v>3.6597528E-9</v>
      </c>
      <c r="AH1138" s="257">
        <v>169.53194999999999</v>
      </c>
      <c r="AI1138" s="257">
        <v>0.25713972000000002</v>
      </c>
      <c r="AJ1138" s="257">
        <v>4.8768783000000003E-2</v>
      </c>
      <c r="AK1138" s="257">
        <v>3.4976680000000003E-2</v>
      </c>
      <c r="AL1138" s="257">
        <v>2.9638022999999999E-3</v>
      </c>
      <c r="AM1138" s="257">
        <v>1.0227043E-5</v>
      </c>
      <c r="AN1138" s="257">
        <v>0</v>
      </c>
      <c r="AO1138" s="257">
        <v>0</v>
      </c>
      <c r="AP1138" s="257">
        <v>0</v>
      </c>
      <c r="AQ1138" s="257">
        <v>9.4014458999999995E-3</v>
      </c>
      <c r="AR1138" s="257">
        <v>169.94056</v>
      </c>
      <c r="AT1138" s="193"/>
      <c r="AU1138" s="193"/>
      <c r="AV1138" s="193"/>
      <c r="AW1138" s="193"/>
      <c r="AX1138" s="193"/>
      <c r="AY1138" s="193"/>
      <c r="AZ1138" s="193"/>
      <c r="BA1138" s="193"/>
      <c r="BB1138" s="193"/>
      <c r="BC1138" s="193"/>
      <c r="BD1138" s="193"/>
      <c r="BE1138" s="315"/>
      <c r="BF1138" s="315"/>
      <c r="BG1138" s="315"/>
      <c r="BH1138" s="315"/>
      <c r="BI1138" s="315"/>
      <c r="BJ1138" s="315"/>
      <c r="BK1138" s="315"/>
    </row>
    <row r="1139" spans="1:63" x14ac:dyDescent="0.25">
      <c r="A1139" s="43"/>
      <c r="B1139" s="185" t="s">
        <v>5770</v>
      </c>
      <c r="C1139" s="48" t="s">
        <v>6708</v>
      </c>
      <c r="D1139" s="223">
        <v>0.87370875999999997</v>
      </c>
      <c r="E1139" s="223">
        <v>0.16839355</v>
      </c>
      <c r="F1139" s="223">
        <v>0.20478584</v>
      </c>
      <c r="G1139" s="223">
        <v>1.8280016999999999E-2</v>
      </c>
      <c r="H1139" s="223">
        <v>1.2925696999999999E-3</v>
      </c>
      <c r="I1139" s="223">
        <v>1.3488841999999999E-2</v>
      </c>
      <c r="J1139" s="223">
        <v>5.7419562E-2</v>
      </c>
      <c r="K1139" s="223">
        <v>6.6835913000000001E-4</v>
      </c>
      <c r="L1139" s="223">
        <v>0.37756184999999998</v>
      </c>
      <c r="M1139" s="223">
        <v>3.1818182E-2</v>
      </c>
      <c r="N1139" s="223">
        <v>0</v>
      </c>
      <c r="O1139" s="223">
        <v>0</v>
      </c>
      <c r="P1139" s="227">
        <f t="shared" si="179"/>
        <v>1.2473596296296297</v>
      </c>
      <c r="Q1139" s="238">
        <v>19.258020999999999</v>
      </c>
      <c r="R1139" s="117">
        <v>15.737622</v>
      </c>
      <c r="S1139" s="117">
        <v>2.8513731</v>
      </c>
      <c r="T1139" s="117">
        <v>2.7857967E-5</v>
      </c>
      <c r="U1139" s="117">
        <v>0.23087547</v>
      </c>
      <c r="V1139" s="117">
        <v>4.5266135999999998E-2</v>
      </c>
      <c r="W1139" s="117">
        <v>0.39285587</v>
      </c>
      <c r="X1139" s="257">
        <f t="shared" si="180"/>
        <v>0.23286486027130004</v>
      </c>
      <c r="Y1139" s="257">
        <f t="shared" si="181"/>
        <v>0.16761078828340004</v>
      </c>
      <c r="Z1139" s="257">
        <f t="shared" si="182"/>
        <v>2.5478868947899996E-2</v>
      </c>
      <c r="AA1139" s="257">
        <f t="shared" si="183"/>
        <v>3.9775203039999998E-2</v>
      </c>
      <c r="AB1139" s="257">
        <v>3.4574946000000002E-2</v>
      </c>
      <c r="AC1139" s="257">
        <v>3.1097773000000001E-6</v>
      </c>
      <c r="AD1139" s="257">
        <v>9.8487485E-2</v>
      </c>
      <c r="AE1139" s="257">
        <v>6.4834881000000003E-6</v>
      </c>
      <c r="AF1139" s="257">
        <v>3.4453736999999998E-2</v>
      </c>
      <c r="AG1139" s="257">
        <v>8.5027017999999993E-5</v>
      </c>
      <c r="AH1139" s="257">
        <v>2.2629079E-2</v>
      </c>
      <c r="AI1139" s="257">
        <v>3.5086249000000001E-4</v>
      </c>
      <c r="AJ1139" s="257">
        <v>1.6487629999999999E-4</v>
      </c>
      <c r="AK1139" s="257">
        <v>3.9078997000000002E-5</v>
      </c>
      <c r="AL1139" s="257">
        <v>2.2741240000000001E-5</v>
      </c>
      <c r="AM1139" s="257">
        <v>6.7270900000000002E-8</v>
      </c>
      <c r="AN1139" s="257">
        <v>9.8444813000000009E-4</v>
      </c>
      <c r="AO1139" s="257">
        <v>6.4931558999999995E-4</v>
      </c>
      <c r="AP1139" s="257">
        <v>6.3839992999999997E-4</v>
      </c>
      <c r="AQ1139" s="257">
        <v>3.7894604000000002E-4</v>
      </c>
      <c r="AR1139" s="257">
        <v>3.9396256999999997E-2</v>
      </c>
      <c r="AT1139" s="193"/>
      <c r="AU1139" s="193"/>
      <c r="AV1139" s="193"/>
      <c r="AW1139" s="193"/>
      <c r="AX1139" s="193"/>
      <c r="AY1139" s="193"/>
      <c r="AZ1139" s="193"/>
      <c r="BA1139" s="193"/>
      <c r="BB1139" s="193"/>
      <c r="BC1139" s="193"/>
      <c r="BD1139" s="193"/>
      <c r="BE1139" s="315"/>
      <c r="BF1139" s="315"/>
      <c r="BG1139" s="315"/>
      <c r="BH1139" s="315"/>
      <c r="BI1139" s="315"/>
      <c r="BJ1139" s="315"/>
      <c r="BK1139" s="315"/>
    </row>
    <row r="1140" spans="1:63" x14ac:dyDescent="0.25">
      <c r="A1140" s="43"/>
      <c r="B1140" s="185" t="s">
        <v>5770</v>
      </c>
      <c r="C1140" s="48" t="s">
        <v>6709</v>
      </c>
      <c r="D1140" s="223">
        <v>4.6787932000000003</v>
      </c>
      <c r="E1140" s="223">
        <v>0.78708798999999996</v>
      </c>
      <c r="F1140" s="223">
        <v>0.43913888000000001</v>
      </c>
      <c r="G1140" s="223">
        <v>0.17456547</v>
      </c>
      <c r="H1140" s="223">
        <v>8.2678475999999994E-3</v>
      </c>
      <c r="I1140" s="223">
        <v>0.11752556</v>
      </c>
      <c r="J1140" s="223">
        <v>0.14745204000000001</v>
      </c>
      <c r="K1140" s="223">
        <v>1.7844114E-3</v>
      </c>
      <c r="L1140" s="223">
        <v>3.0029710000000001</v>
      </c>
      <c r="M1140" s="223">
        <v>0</v>
      </c>
      <c r="N1140" s="223">
        <v>0</v>
      </c>
      <c r="O1140" s="223">
        <v>0</v>
      </c>
      <c r="P1140" s="227">
        <f t="shared" si="179"/>
        <v>5.8302814074074067</v>
      </c>
      <c r="Q1140" s="238">
        <v>108.58788</v>
      </c>
      <c r="R1140" s="117">
        <v>82.994168999999999</v>
      </c>
      <c r="S1140" s="117">
        <v>17.829840000000001</v>
      </c>
      <c r="T1140" s="117">
        <v>1.4017999999999999E-3</v>
      </c>
      <c r="U1140" s="117">
        <v>1.1742999999999999</v>
      </c>
      <c r="V1140" s="117">
        <v>0.25156590000000001</v>
      </c>
      <c r="W1140" s="117">
        <v>6.3365999999999998</v>
      </c>
      <c r="X1140" s="257">
        <f t="shared" si="180"/>
        <v>1.00835302235427</v>
      </c>
      <c r="Y1140" s="257">
        <f t="shared" si="181"/>
        <v>0.66747617777800006</v>
      </c>
      <c r="Z1140" s="257">
        <f t="shared" si="182"/>
        <v>0.12397023957627</v>
      </c>
      <c r="AA1140" s="257">
        <f t="shared" si="183"/>
        <v>0.216906605</v>
      </c>
      <c r="AB1140" s="257">
        <v>0.16158131000000001</v>
      </c>
      <c r="AC1140" s="257">
        <v>2.7406163000000001E-5</v>
      </c>
      <c r="AD1140" s="257">
        <v>0.39780373000000002</v>
      </c>
      <c r="AE1140" s="257">
        <v>2.1772625000000001E-5</v>
      </c>
      <c r="AF1140" s="257">
        <v>0.10750244</v>
      </c>
      <c r="AG1140" s="257">
        <v>5.3951898999999995E-4</v>
      </c>
      <c r="AH1140" s="257">
        <v>0.10576471</v>
      </c>
      <c r="AI1140" s="257">
        <v>7.3646140999999998E-4</v>
      </c>
      <c r="AJ1140" s="257">
        <v>1.5594588E-3</v>
      </c>
      <c r="AK1140" s="257">
        <v>5.8858197000000005E-4</v>
      </c>
      <c r="AL1140" s="257">
        <v>1.9189882E-4</v>
      </c>
      <c r="AM1140" s="257">
        <v>6.5667627E-7</v>
      </c>
      <c r="AN1140" s="257">
        <v>4.3458617999999997E-3</v>
      </c>
      <c r="AO1140" s="257">
        <v>5.1858010000000003E-3</v>
      </c>
      <c r="AP1140" s="257">
        <v>5.5968090999999999E-3</v>
      </c>
      <c r="AQ1140" s="257">
        <v>9.1383750000000007E-3</v>
      </c>
      <c r="AR1140" s="257">
        <v>0.20776823</v>
      </c>
      <c r="AT1140" s="193"/>
      <c r="AU1140" s="193"/>
      <c r="AV1140" s="193"/>
      <c r="AW1140" s="193"/>
      <c r="AX1140" s="193"/>
      <c r="AY1140" s="193"/>
      <c r="AZ1140" s="193"/>
      <c r="BA1140" s="193"/>
      <c r="BB1140" s="193"/>
      <c r="BC1140" s="193"/>
      <c r="BD1140" s="193"/>
      <c r="BE1140" s="315"/>
      <c r="BF1140" s="315"/>
      <c r="BG1140" s="315"/>
      <c r="BH1140" s="315"/>
      <c r="BI1140" s="315"/>
      <c r="BJ1140" s="315"/>
      <c r="BK1140" s="315"/>
    </row>
    <row r="1141" spans="1:63" x14ac:dyDescent="0.25">
      <c r="A1141" s="43"/>
      <c r="B1141" s="185" t="s">
        <v>5770</v>
      </c>
      <c r="C1141" s="48" t="s">
        <v>6710</v>
      </c>
      <c r="D1141" s="293">
        <v>3.0493549999999998</v>
      </c>
      <c r="E1141" s="293">
        <v>1.0917948</v>
      </c>
      <c r="F1141" s="293">
        <v>0.31964196</v>
      </c>
      <c r="G1141" s="293">
        <v>6.2797954000000003E-2</v>
      </c>
      <c r="H1141" s="293">
        <v>6.0292258999999999E-3</v>
      </c>
      <c r="I1141" s="293">
        <v>5.7265129999999997E-2</v>
      </c>
      <c r="J1141" s="293">
        <v>1.7610155999999998E-2</v>
      </c>
      <c r="K1141" s="293">
        <v>1.8890879999999999E-3</v>
      </c>
      <c r="L1141" s="293">
        <v>1.4923267</v>
      </c>
      <c r="M1141" s="293">
        <v>0</v>
      </c>
      <c r="N1141" s="293">
        <v>0</v>
      </c>
      <c r="O1141" s="293">
        <v>0</v>
      </c>
      <c r="P1141" s="227">
        <f t="shared" si="179"/>
        <v>8.0873688888888875</v>
      </c>
      <c r="Q1141" s="294">
        <v>323.49847</v>
      </c>
      <c r="R1141" s="294">
        <v>304.19862000000001</v>
      </c>
      <c r="S1141" s="294">
        <v>14.103935999999999</v>
      </c>
      <c r="T1141" s="294">
        <v>2.8570574999999998E-3</v>
      </c>
      <c r="U1141" s="294">
        <v>0.58919520000000003</v>
      </c>
      <c r="V1141" s="294">
        <v>0.15664455999999999</v>
      </c>
      <c r="W1141" s="294">
        <v>4.4472120000000004</v>
      </c>
      <c r="X1141" s="257">
        <f t="shared" si="180"/>
        <v>1.2762778912281951</v>
      </c>
      <c r="Y1141" s="257">
        <f t="shared" si="181"/>
        <v>0.33417276297300003</v>
      </c>
      <c r="Z1141" s="257">
        <f t="shared" si="182"/>
        <v>0.16667018225519498</v>
      </c>
      <c r="AA1141" s="257">
        <f t="shared" si="183"/>
        <v>0.77543494600000007</v>
      </c>
      <c r="AB1141" s="293">
        <v>0.22422586999999999</v>
      </c>
      <c r="AC1141" s="293">
        <v>1.2051384999999999E-4</v>
      </c>
      <c r="AD1141" s="293">
        <v>4.2360821E-2</v>
      </c>
      <c r="AE1141" s="293">
        <v>2.0522513000000001E-5</v>
      </c>
      <c r="AF1141" s="293">
        <v>6.7010147000000006E-2</v>
      </c>
      <c r="AG1141" s="293">
        <v>4.3488860999999998E-4</v>
      </c>
      <c r="AH1141" s="293">
        <v>0.14674462999999999</v>
      </c>
      <c r="AI1141" s="293">
        <v>5.1760252000000002E-4</v>
      </c>
      <c r="AJ1141" s="293">
        <v>2.9465235999999998E-4</v>
      </c>
      <c r="AK1141" s="293">
        <v>2.0277005999999999E-4</v>
      </c>
      <c r="AL1141" s="293">
        <v>2.8528717999999999E-5</v>
      </c>
      <c r="AM1141" s="293">
        <v>9.9797194999999996E-8</v>
      </c>
      <c r="AN1141" s="293">
        <v>2.4378694999999998E-3</v>
      </c>
      <c r="AO1141" s="293">
        <v>3.7966493000000001E-3</v>
      </c>
      <c r="AP1141" s="293">
        <v>1.264738E-2</v>
      </c>
      <c r="AQ1141" s="293">
        <v>1.2206256E-2</v>
      </c>
      <c r="AR1141" s="293">
        <v>0.76322869000000004</v>
      </c>
      <c r="AT1141" s="193"/>
      <c r="AU1141" s="193"/>
      <c r="AV1141" s="193"/>
      <c r="AW1141" s="193"/>
      <c r="AX1141" s="193"/>
      <c r="AY1141" s="193"/>
      <c r="AZ1141" s="193"/>
      <c r="BA1141" s="193"/>
      <c r="BB1141" s="193"/>
      <c r="BC1141" s="193"/>
      <c r="BD1141" s="193"/>
      <c r="BE1141" s="315"/>
      <c r="BF1141" s="315"/>
      <c r="BG1141" s="315"/>
      <c r="BH1141" s="315"/>
      <c r="BI1141" s="315"/>
      <c r="BJ1141" s="315"/>
      <c r="BK1141" s="315"/>
    </row>
    <row r="1142" spans="1:63" x14ac:dyDescent="0.25">
      <c r="A1142" s="52"/>
      <c r="B1142" s="185" t="s">
        <v>5770</v>
      </c>
      <c r="C1142" s="293" t="s">
        <v>7032</v>
      </c>
      <c r="D1142" s="293">
        <v>0.30380400000000002</v>
      </c>
      <c r="E1142" s="293">
        <v>0.23032605</v>
      </c>
      <c r="F1142" s="293">
        <v>5.7534294999999999E-2</v>
      </c>
      <c r="G1142" s="293">
        <v>1.9253613000000001E-4</v>
      </c>
      <c r="H1142" s="293">
        <v>3.3488928000000002E-4</v>
      </c>
      <c r="I1142" s="293">
        <v>1.0991654E-2</v>
      </c>
      <c r="J1142" s="293">
        <v>1.5243813999999999E-3</v>
      </c>
      <c r="K1142" s="293">
        <v>4.6339369999999997E-5</v>
      </c>
      <c r="L1142" s="293">
        <v>2.8538616999999999E-3</v>
      </c>
      <c r="M1142" s="293">
        <v>0</v>
      </c>
      <c r="N1142" s="293">
        <v>0</v>
      </c>
      <c r="O1142" s="293">
        <v>0</v>
      </c>
      <c r="P1142" s="227">
        <f t="shared" si="179"/>
        <v>1.7061188888888887</v>
      </c>
      <c r="Q1142" s="293">
        <v>36.665438000000002</v>
      </c>
      <c r="R1142" s="293">
        <v>20.745681999999999</v>
      </c>
      <c r="S1142" s="293">
        <v>13.665564</v>
      </c>
      <c r="T1142" s="293">
        <v>8.2034399999999995E-6</v>
      </c>
      <c r="U1142" s="293">
        <v>0.45652837000000002</v>
      </c>
      <c r="V1142" s="293">
        <v>0.25678025999999998</v>
      </c>
      <c r="W1142" s="293">
        <v>1.5408755999999999</v>
      </c>
      <c r="X1142" s="257">
        <f t="shared" ref="X1142" si="192">SUM(Y1142:AA1142)</f>
        <v>0.14496449027514718</v>
      </c>
      <c r="Y1142" s="257">
        <f t="shared" ref="Y1142" si="193">SUM(AB1142:AG1142)</f>
        <v>6.0517459306799998E-2</v>
      </c>
      <c r="Z1142" s="257">
        <f t="shared" ref="Z1142" si="194">SUM(AH1142:AP1142)</f>
        <v>3.2473491370347198E-2</v>
      </c>
      <c r="AA1142" s="257">
        <f t="shared" ref="AA1142" si="195">SUM(AQ1142:AR1142)</f>
        <v>5.1973539598000003E-2</v>
      </c>
      <c r="AB1142" s="293">
        <v>4.7290411999999997E-2</v>
      </c>
      <c r="AC1142" s="293">
        <v>4.1292853E-6</v>
      </c>
      <c r="AD1142" s="293">
        <v>1.4257530000000001E-3</v>
      </c>
      <c r="AE1142" s="293">
        <v>2.7521314999999998E-6</v>
      </c>
      <c r="AF1142" s="293">
        <v>1.1357588E-2</v>
      </c>
      <c r="AG1142" s="293">
        <v>4.3682489000000001E-4</v>
      </c>
      <c r="AH1142" s="293">
        <v>3.0951745999999999E-2</v>
      </c>
      <c r="AI1142" s="293">
        <v>9.4294204E-5</v>
      </c>
      <c r="AJ1142" s="293">
        <v>9.7821249E-7</v>
      </c>
      <c r="AK1142" s="293">
        <v>3.7600169000000001E-5</v>
      </c>
      <c r="AL1142" s="293">
        <v>9.8785283999999992E-7</v>
      </c>
      <c r="AM1142" s="293">
        <v>3.9620171999999999E-9</v>
      </c>
      <c r="AN1142" s="293">
        <v>5.6543990000000003E-4</v>
      </c>
      <c r="AO1142" s="293">
        <v>2.4896172999999997E-4</v>
      </c>
      <c r="AP1142" s="293">
        <v>5.7347934000000005E-4</v>
      </c>
      <c r="AQ1142" s="293">
        <v>1.0065598E-5</v>
      </c>
      <c r="AR1142" s="293">
        <v>5.1963474000000003E-2</v>
      </c>
      <c r="AT1142" s="193"/>
      <c r="AU1142" s="193"/>
      <c r="AV1142" s="193"/>
      <c r="AW1142" s="193"/>
      <c r="AX1142" s="193"/>
      <c r="AY1142" s="193"/>
      <c r="AZ1142" s="193"/>
      <c r="BA1142" s="193"/>
      <c r="BB1142" s="193"/>
      <c r="BC1142" s="193"/>
      <c r="BD1142" s="193"/>
      <c r="BE1142" s="315"/>
      <c r="BF1142" s="315"/>
      <c r="BG1142" s="315"/>
      <c r="BH1142" s="315"/>
      <c r="BI1142" s="315"/>
      <c r="BJ1142" s="315"/>
      <c r="BK1142" s="315"/>
    </row>
    <row r="1143" spans="1:63" x14ac:dyDescent="0.25">
      <c r="A1143" s="9"/>
      <c r="B1143" s="185" t="s">
        <v>1264</v>
      </c>
      <c r="C1143" s="48" t="s">
        <v>6711</v>
      </c>
      <c r="D1143" s="223">
        <v>0.13504264999999999</v>
      </c>
      <c r="E1143" s="223">
        <v>2.8672572E-2</v>
      </c>
      <c r="F1143" s="223">
        <v>6.7384771999999996E-2</v>
      </c>
      <c r="G1143" s="223">
        <v>1.1762023E-4</v>
      </c>
      <c r="H1143" s="223">
        <v>3.3670005999999998E-4</v>
      </c>
      <c r="I1143" s="223">
        <v>3.0072672000000002E-3</v>
      </c>
      <c r="J1143" s="223">
        <v>9.7291144999999996E-4</v>
      </c>
      <c r="K1143" s="223">
        <v>1.9398936999999999E-5</v>
      </c>
      <c r="L1143" s="223">
        <v>3.4202265000000003E-2</v>
      </c>
      <c r="M1143" s="223">
        <v>0</v>
      </c>
      <c r="N1143" s="223">
        <v>3.2913947999999997E-4</v>
      </c>
      <c r="O1143" s="223">
        <v>0</v>
      </c>
      <c r="P1143" s="227">
        <f t="shared" si="179"/>
        <v>0.21238942222222221</v>
      </c>
      <c r="Q1143" s="238">
        <v>3.1232237</v>
      </c>
      <c r="R1143" s="117">
        <v>2.8713785000000001</v>
      </c>
      <c r="S1143" s="117">
        <v>0.17468520000000001</v>
      </c>
      <c r="T1143" s="117">
        <v>0</v>
      </c>
      <c r="U1143" s="117">
        <v>0</v>
      </c>
      <c r="V1143" s="117">
        <v>0</v>
      </c>
      <c r="W1143" s="117">
        <v>7.7160000000000006E-2</v>
      </c>
      <c r="X1143" s="257">
        <f t="shared" si="180"/>
        <v>2.6507711535950024E-2</v>
      </c>
      <c r="Y1143" s="257">
        <f t="shared" si="181"/>
        <v>1.5366253600697672E-2</v>
      </c>
      <c r="Z1143" s="257">
        <f t="shared" si="182"/>
        <v>3.9733014692523499E-3</v>
      </c>
      <c r="AA1143" s="257">
        <f t="shared" si="183"/>
        <v>7.1681564660000001E-3</v>
      </c>
      <c r="AB1143" s="257">
        <v>5.8874330000000001E-3</v>
      </c>
      <c r="AC1143" s="257">
        <v>8.9127720000000006E-8</v>
      </c>
      <c r="AD1143" s="257">
        <v>8.3612786000000002E-5</v>
      </c>
      <c r="AE1143" s="257">
        <v>9.5768696000000008E-7</v>
      </c>
      <c r="AF1143" s="257">
        <v>9.3941609999999998E-3</v>
      </c>
      <c r="AG1143" s="257">
        <v>1.7672094E-14</v>
      </c>
      <c r="AH1143" s="257">
        <v>3.8535051000000002E-3</v>
      </c>
      <c r="AI1143" s="257">
        <v>1.1721207999999999E-4</v>
      </c>
      <c r="AJ1143" s="257">
        <v>1.0783978999999999E-6</v>
      </c>
      <c r="AK1143" s="257">
        <v>1.4534003E-6</v>
      </c>
      <c r="AL1143" s="257">
        <v>5.2264935000000001E-8</v>
      </c>
      <c r="AM1143" s="257">
        <v>2.2611735E-10</v>
      </c>
      <c r="AN1143" s="257">
        <v>0</v>
      </c>
      <c r="AO1143" s="257">
        <v>0</v>
      </c>
      <c r="AP1143" s="257">
        <v>0</v>
      </c>
      <c r="AQ1143" s="257">
        <v>3.4015666000000001E-5</v>
      </c>
      <c r="AR1143" s="257">
        <v>7.1341408E-3</v>
      </c>
      <c r="AT1143" s="193"/>
      <c r="AU1143" s="193"/>
      <c r="AV1143" s="193"/>
      <c r="AW1143" s="193"/>
      <c r="AX1143" s="193"/>
      <c r="AY1143" s="193"/>
      <c r="AZ1143" s="193"/>
      <c r="BA1143" s="193"/>
      <c r="BB1143" s="193"/>
      <c r="BC1143" s="193"/>
      <c r="BD1143" s="193"/>
      <c r="BE1143" s="315"/>
      <c r="BF1143" s="315"/>
      <c r="BG1143" s="315"/>
      <c r="BH1143" s="315"/>
      <c r="BI1143" s="315"/>
      <c r="BJ1143" s="315"/>
      <c r="BK1143" s="315"/>
    </row>
    <row r="1144" spans="1:63" x14ac:dyDescent="0.25">
      <c r="A1144" s="9"/>
      <c r="B1144" s="185" t="s">
        <v>1264</v>
      </c>
      <c r="C1144" s="48" t="s">
        <v>5139</v>
      </c>
      <c r="D1144" s="223">
        <v>0.24499148000000001</v>
      </c>
      <c r="E1144" s="223">
        <v>5.5154913999999999E-2</v>
      </c>
      <c r="F1144" s="223">
        <v>0.12113366</v>
      </c>
      <c r="G1144" s="223">
        <v>2.0062988E-4</v>
      </c>
      <c r="H1144" s="223">
        <v>5.9734581999999997E-4</v>
      </c>
      <c r="I1144" s="223">
        <v>5.2448423999999997E-3</v>
      </c>
      <c r="J1144" s="223">
        <v>3.0550210999999998E-3</v>
      </c>
      <c r="K1144" s="223">
        <v>3.0501364000000001E-5</v>
      </c>
      <c r="L1144" s="223">
        <v>5.7936321999999998E-2</v>
      </c>
      <c r="M1144" s="223">
        <v>0</v>
      </c>
      <c r="N1144" s="223">
        <v>1.6382402000000001E-3</v>
      </c>
      <c r="O1144" s="223">
        <v>0</v>
      </c>
      <c r="P1144" s="227">
        <f t="shared" si="179"/>
        <v>0.4085549185185185</v>
      </c>
      <c r="Q1144" s="238">
        <v>5.4979496000000001</v>
      </c>
      <c r="R1144" s="117">
        <v>5.0279565000000002</v>
      </c>
      <c r="S1144" s="117">
        <v>0.33799309999999999</v>
      </c>
      <c r="T1144" s="117">
        <v>0</v>
      </c>
      <c r="U1144" s="117">
        <v>0</v>
      </c>
      <c r="V1144" s="117">
        <v>0</v>
      </c>
      <c r="W1144" s="117">
        <v>0.13200000000000001</v>
      </c>
      <c r="X1144" s="257">
        <f t="shared" si="180"/>
        <v>4.8721341939336416E-2</v>
      </c>
      <c r="Y1144" s="257">
        <f t="shared" si="181"/>
        <v>2.8614914207631615E-2</v>
      </c>
      <c r="Z1144" s="257">
        <f t="shared" si="182"/>
        <v>7.6279702737047997E-3</v>
      </c>
      <c r="AA1144" s="257">
        <f t="shared" si="183"/>
        <v>1.2478457458000001E-2</v>
      </c>
      <c r="AB1144" s="257">
        <v>1.1325136E-2</v>
      </c>
      <c r="AC1144" s="257">
        <v>4.1676624000000001E-7</v>
      </c>
      <c r="AD1144" s="257">
        <v>2.5784933999999999E-4</v>
      </c>
      <c r="AE1144" s="257">
        <v>1.9681012999999999E-6</v>
      </c>
      <c r="AF1144" s="257">
        <v>1.7029544000000001E-2</v>
      </c>
      <c r="AG1144" s="257">
        <v>9.1619154000000006E-14</v>
      </c>
      <c r="AH1144" s="257">
        <v>7.4125368999999998E-3</v>
      </c>
      <c r="AI1144" s="257">
        <v>2.1023599E-4</v>
      </c>
      <c r="AJ1144" s="257">
        <v>1.8346344E-6</v>
      </c>
      <c r="AK1144" s="257">
        <v>3.2260375000000002E-6</v>
      </c>
      <c r="AL1144" s="257">
        <v>1.3615842999999999E-7</v>
      </c>
      <c r="AM1144" s="257">
        <v>5.533748E-10</v>
      </c>
      <c r="AN1144" s="257">
        <v>0</v>
      </c>
      <c r="AO1144" s="257">
        <v>0</v>
      </c>
      <c r="AP1144" s="257">
        <v>0</v>
      </c>
      <c r="AQ1144" s="257">
        <v>5.6078458E-5</v>
      </c>
      <c r="AR1144" s="257">
        <v>1.2422379000000001E-2</v>
      </c>
      <c r="AT1144" s="193"/>
      <c r="AU1144" s="193"/>
      <c r="AV1144" s="193"/>
      <c r="AW1144" s="193"/>
      <c r="AX1144" s="193"/>
      <c r="AY1144" s="193"/>
      <c r="AZ1144" s="193"/>
      <c r="BA1144" s="193"/>
      <c r="BB1144" s="193"/>
      <c r="BC1144" s="193"/>
      <c r="BD1144" s="193"/>
      <c r="BE1144" s="315"/>
      <c r="BF1144" s="315"/>
      <c r="BG1144" s="315"/>
      <c r="BH1144" s="315"/>
      <c r="BI1144" s="315"/>
      <c r="BJ1144" s="315"/>
      <c r="BK1144" s="315"/>
    </row>
    <row r="1145" spans="1:63" x14ac:dyDescent="0.25">
      <c r="A1145" s="9"/>
      <c r="B1145" s="185" t="s">
        <v>5770</v>
      </c>
      <c r="C1145" s="48" t="s">
        <v>5140</v>
      </c>
      <c r="D1145" s="223">
        <v>12.861912999999999</v>
      </c>
      <c r="E1145" s="223">
        <v>2.4980376</v>
      </c>
      <c r="F1145" s="223">
        <v>5.0110863999999999</v>
      </c>
      <c r="G1145" s="223">
        <v>0.25170313</v>
      </c>
      <c r="H1145" s="223">
        <v>6.9147719E-3</v>
      </c>
      <c r="I1145" s="223">
        <v>0.30893341000000002</v>
      </c>
      <c r="J1145" s="223">
        <v>0.41040960999999998</v>
      </c>
      <c r="K1145" s="223">
        <v>1.7418729000000001E-3</v>
      </c>
      <c r="L1145" s="223">
        <v>4.3730862999999998</v>
      </c>
      <c r="M1145" s="223">
        <v>0</v>
      </c>
      <c r="N1145" s="223">
        <v>0</v>
      </c>
      <c r="O1145" s="223">
        <v>0</v>
      </c>
      <c r="P1145" s="227">
        <f t="shared" si="179"/>
        <v>18.50398222222222</v>
      </c>
      <c r="Q1145" s="238">
        <v>260.80394999999999</v>
      </c>
      <c r="R1145" s="117">
        <v>187.24876</v>
      </c>
      <c r="S1145" s="117">
        <v>48.338639999999998</v>
      </c>
      <c r="T1145" s="117">
        <v>7.5286000000000006E-2</v>
      </c>
      <c r="U1145" s="117">
        <v>3.5308000000000002</v>
      </c>
      <c r="V1145" s="117">
        <v>0.82846699999999995</v>
      </c>
      <c r="W1145" s="117">
        <v>20.782</v>
      </c>
      <c r="X1145" s="257">
        <f t="shared" si="180"/>
        <v>2.7467845272291997</v>
      </c>
      <c r="Y1145" s="257">
        <f t="shared" si="181"/>
        <v>1.809105058094</v>
      </c>
      <c r="Z1145" s="257">
        <f t="shared" si="182"/>
        <v>0.46521468243520003</v>
      </c>
      <c r="AA1145" s="257">
        <f t="shared" si="183"/>
        <v>0.47246478669999997</v>
      </c>
      <c r="AB1145" s="257">
        <v>0.50694057999999997</v>
      </c>
      <c r="AC1145" s="257">
        <v>5.9207736999999996E-3</v>
      </c>
      <c r="AD1145" s="257">
        <v>0.45738465</v>
      </c>
      <c r="AE1145" s="257">
        <v>8.2894694000000001E-5</v>
      </c>
      <c r="AF1145" s="257">
        <v>0.83727066999999999</v>
      </c>
      <c r="AG1145" s="257">
        <v>1.5054897000000001E-3</v>
      </c>
      <c r="AH1145" s="257">
        <v>0.33189631000000003</v>
      </c>
      <c r="AI1145" s="257">
        <v>8.7328775999999993E-3</v>
      </c>
      <c r="AJ1145" s="257">
        <v>2.2462365000000001E-3</v>
      </c>
      <c r="AK1145" s="257">
        <v>2.4546875999999999E-3</v>
      </c>
      <c r="AL1145" s="257">
        <v>4.3513755999999998E-4</v>
      </c>
      <c r="AM1145" s="257">
        <v>1.4585751999999999E-6</v>
      </c>
      <c r="AN1145" s="257">
        <v>1.1091926E-2</v>
      </c>
      <c r="AO1145" s="257">
        <v>7.8167285999999996E-3</v>
      </c>
      <c r="AP1145" s="257">
        <v>0.10053932</v>
      </c>
      <c r="AQ1145" s="257">
        <v>3.5522467E-3</v>
      </c>
      <c r="AR1145" s="257">
        <v>0.46891253999999999</v>
      </c>
      <c r="AT1145" s="193"/>
      <c r="AU1145" s="193"/>
      <c r="AV1145" s="193"/>
      <c r="AW1145" s="193"/>
      <c r="AX1145" s="193"/>
      <c r="AY1145" s="193"/>
      <c r="AZ1145" s="193"/>
      <c r="BA1145" s="193"/>
      <c r="BB1145" s="193"/>
      <c r="BC1145" s="193"/>
      <c r="BD1145" s="193"/>
      <c r="BE1145" s="315"/>
      <c r="BF1145" s="315"/>
      <c r="BG1145" s="315"/>
      <c r="BH1145" s="315"/>
      <c r="BI1145" s="315"/>
      <c r="BJ1145" s="315"/>
      <c r="BK1145" s="315"/>
    </row>
    <row r="1146" spans="1:63" x14ac:dyDescent="0.25">
      <c r="A1146" s="9"/>
      <c r="B1146" s="185" t="s">
        <v>5770</v>
      </c>
      <c r="C1146" s="48" t="s">
        <v>5141</v>
      </c>
      <c r="D1146" s="223">
        <v>14.782838999999999</v>
      </c>
      <c r="E1146" s="223">
        <v>2.6450903000000001</v>
      </c>
      <c r="F1146" s="223">
        <v>6.0250063000000003</v>
      </c>
      <c r="G1146" s="223">
        <v>0.21577466000000001</v>
      </c>
      <c r="H1146" s="223">
        <v>7.8230704999999994E-3</v>
      </c>
      <c r="I1146" s="223">
        <v>0.36766837000000002</v>
      </c>
      <c r="J1146" s="223">
        <v>0.25920153000000001</v>
      </c>
      <c r="K1146" s="223">
        <v>1.7721949E-3</v>
      </c>
      <c r="L1146" s="223">
        <v>5.2605025999999997</v>
      </c>
      <c r="M1146" s="223">
        <v>0</v>
      </c>
      <c r="N1146" s="223">
        <v>0</v>
      </c>
      <c r="O1146" s="223">
        <v>0</v>
      </c>
      <c r="P1146" s="227">
        <f t="shared" si="179"/>
        <v>19.593261481481481</v>
      </c>
      <c r="Q1146" s="238">
        <v>290.74678999999998</v>
      </c>
      <c r="R1146" s="117">
        <v>199.79338000000001</v>
      </c>
      <c r="S1146" s="117">
        <v>60.20196</v>
      </c>
      <c r="T1146" s="117">
        <v>0.11232451</v>
      </c>
      <c r="U1146" s="117">
        <v>4.4886999999999997</v>
      </c>
      <c r="V1146" s="117">
        <v>1.0739299</v>
      </c>
      <c r="W1146" s="117">
        <v>25.076499999999999</v>
      </c>
      <c r="X1146" s="257">
        <f t="shared" si="180"/>
        <v>3.0627962229910004</v>
      </c>
      <c r="Y1146" s="257">
        <f t="shared" si="181"/>
        <v>2.0216284041640002</v>
      </c>
      <c r="Z1146" s="257">
        <f t="shared" si="182"/>
        <v>0.53663955732699997</v>
      </c>
      <c r="AA1146" s="257">
        <f t="shared" si="183"/>
        <v>0.50452826149999996</v>
      </c>
      <c r="AB1146" s="257">
        <v>0.53418319000000003</v>
      </c>
      <c r="AC1146" s="257">
        <v>8.8138417999999996E-3</v>
      </c>
      <c r="AD1146" s="257">
        <v>0.46203042999999999</v>
      </c>
      <c r="AE1146" s="257">
        <v>9.6985863999999997E-5</v>
      </c>
      <c r="AF1146" s="257">
        <v>1.0145987999999999</v>
      </c>
      <c r="AG1146" s="257">
        <v>1.9051565E-3</v>
      </c>
      <c r="AH1146" s="257">
        <v>0.34978049</v>
      </c>
      <c r="AI1146" s="257">
        <v>1.0505354E-2</v>
      </c>
      <c r="AJ1146" s="257">
        <v>1.9244372E-3</v>
      </c>
      <c r="AK1146" s="257">
        <v>3.1180385999999998E-3</v>
      </c>
      <c r="AL1146" s="257">
        <v>4.5132640999999998E-4</v>
      </c>
      <c r="AM1146" s="257">
        <v>1.550117E-6</v>
      </c>
      <c r="AN1146" s="257">
        <v>1.3621944E-2</v>
      </c>
      <c r="AO1146" s="257">
        <v>1.0281527E-2</v>
      </c>
      <c r="AP1146" s="257">
        <v>0.14695489</v>
      </c>
      <c r="AQ1146" s="257">
        <v>4.2591015000000001E-3</v>
      </c>
      <c r="AR1146" s="257">
        <v>0.50026915999999999</v>
      </c>
      <c r="AT1146" s="193"/>
      <c r="AU1146" s="193"/>
      <c r="AV1146" s="193"/>
      <c r="AW1146" s="193"/>
      <c r="AX1146" s="193"/>
      <c r="AY1146" s="193"/>
      <c r="AZ1146" s="193"/>
      <c r="BA1146" s="193"/>
      <c r="BB1146" s="193"/>
      <c r="BC1146" s="193"/>
      <c r="BD1146" s="193"/>
      <c r="BE1146" s="315"/>
      <c r="BF1146" s="315"/>
      <c r="BG1146" s="315"/>
      <c r="BH1146" s="315"/>
      <c r="BI1146" s="315"/>
      <c r="BJ1146" s="315"/>
      <c r="BK1146" s="315"/>
    </row>
    <row r="1147" spans="1:63" x14ac:dyDescent="0.25">
      <c r="A1147" s="9"/>
      <c r="B1147" s="185" t="s">
        <v>5770</v>
      </c>
      <c r="C1147" s="189" t="s">
        <v>7054</v>
      </c>
      <c r="D1147" s="293">
        <v>123.27931</v>
      </c>
      <c r="E1147" s="293">
        <v>33.976331999999999</v>
      </c>
      <c r="F1147" s="293">
        <v>13.605325000000001</v>
      </c>
      <c r="G1147" s="293">
        <v>10.636507</v>
      </c>
      <c r="H1147" s="293">
        <v>0.12531265</v>
      </c>
      <c r="I1147" s="293">
        <v>2.1522706999999999</v>
      </c>
      <c r="J1147" s="293">
        <v>22.780244</v>
      </c>
      <c r="K1147" s="293">
        <v>1.4542225000000001E-2</v>
      </c>
      <c r="L1147" s="293">
        <v>28.495471999999999</v>
      </c>
      <c r="M1147" s="293">
        <v>11.4933</v>
      </c>
      <c r="N1147" s="293">
        <v>0</v>
      </c>
      <c r="O1147" s="293">
        <v>0</v>
      </c>
      <c r="P1147" s="227">
        <f t="shared" si="179"/>
        <v>251.67653333333331</v>
      </c>
      <c r="Q1147" s="238">
        <v>4245.9870000000001</v>
      </c>
      <c r="R1147" s="117">
        <v>2839.2363</v>
      </c>
      <c r="S1147" s="117">
        <v>1163.68</v>
      </c>
      <c r="T1147" s="117">
        <v>7.3934999999999999E-3</v>
      </c>
      <c r="U1147" s="117">
        <v>55.91</v>
      </c>
      <c r="V1147" s="117">
        <v>20.853339999999999</v>
      </c>
      <c r="W1147" s="117">
        <v>166.3</v>
      </c>
      <c r="X1147" s="257">
        <f t="shared" si="180"/>
        <v>41.398179124068001</v>
      </c>
      <c r="Y1147" s="257">
        <f t="shared" si="181"/>
        <v>28.946511595650001</v>
      </c>
      <c r="Z1147" s="257">
        <f t="shared" si="182"/>
        <v>5.2310035384179994</v>
      </c>
      <c r="AA1147" s="257">
        <f t="shared" si="183"/>
        <v>7.2206639900000003</v>
      </c>
      <c r="AB1147" s="257">
        <v>6.9751257999999998</v>
      </c>
      <c r="AC1147" s="257">
        <v>1.4361663999999999E-3</v>
      </c>
      <c r="AD1147" s="257">
        <v>19.232710999999998</v>
      </c>
      <c r="AE1147" s="257">
        <v>7.3036124999999999E-4</v>
      </c>
      <c r="AF1147" s="257">
        <v>2.6995005999999999</v>
      </c>
      <c r="AG1147" s="257">
        <v>3.7007668000000001E-2</v>
      </c>
      <c r="AH1147" s="257">
        <v>4.5652112999999996</v>
      </c>
      <c r="AI1147" s="257">
        <v>2.2642731999999999E-2</v>
      </c>
      <c r="AJ1147" s="257">
        <v>9.1197291E-2</v>
      </c>
      <c r="AK1147" s="257">
        <v>2.0635906999999998E-2</v>
      </c>
      <c r="AL1147" s="257">
        <v>1.0590400999999999E-2</v>
      </c>
      <c r="AM1147" s="257">
        <v>3.1987418000000001E-5</v>
      </c>
      <c r="AN1147" s="257">
        <v>0.10068581</v>
      </c>
      <c r="AO1147" s="257">
        <v>0.31616581999999999</v>
      </c>
      <c r="AP1147" s="257">
        <v>0.10384229</v>
      </c>
      <c r="AQ1147" s="257">
        <v>0.11449729</v>
      </c>
      <c r="AR1147" s="257">
        <v>7.1061667000000002</v>
      </c>
      <c r="AT1147" s="193"/>
      <c r="AU1147" s="193"/>
      <c r="AV1147" s="193"/>
      <c r="AW1147" s="193"/>
      <c r="AX1147" s="193"/>
      <c r="AY1147" s="193"/>
      <c r="AZ1147" s="193"/>
      <c r="BA1147" s="193"/>
      <c r="BB1147" s="193"/>
      <c r="BC1147" s="193"/>
      <c r="BD1147" s="193"/>
      <c r="BE1147" s="315"/>
      <c r="BF1147" s="315"/>
      <c r="BG1147" s="315"/>
      <c r="BH1147" s="315"/>
      <c r="BI1147" s="315"/>
      <c r="BJ1147" s="315"/>
      <c r="BK1147" s="315"/>
    </row>
    <row r="1148" spans="1:63" x14ac:dyDescent="0.25">
      <c r="A1148" s="9"/>
      <c r="B1148" s="185" t="s">
        <v>5770</v>
      </c>
      <c r="C1148" s="48" t="s">
        <v>5142</v>
      </c>
      <c r="D1148" s="223">
        <v>10.693616</v>
      </c>
      <c r="E1148" s="223">
        <v>1.4553556999999999</v>
      </c>
      <c r="F1148" s="223">
        <v>2.0747100000000001</v>
      </c>
      <c r="G1148" s="223">
        <v>8.8381858999999993E-2</v>
      </c>
      <c r="H1148" s="223">
        <v>6.8685048000000004E-3</v>
      </c>
      <c r="I1148" s="223">
        <v>0.43708031000000003</v>
      </c>
      <c r="J1148" s="223">
        <v>5.2851606000000002E-2</v>
      </c>
      <c r="K1148" s="223">
        <v>6.2466962999999998E-4</v>
      </c>
      <c r="L1148" s="223">
        <v>6.5777431999999996</v>
      </c>
      <c r="M1148" s="223">
        <v>0</v>
      </c>
      <c r="N1148" s="223">
        <v>0</v>
      </c>
      <c r="O1148" s="223">
        <v>0</v>
      </c>
      <c r="P1148" s="227">
        <f t="shared" si="179"/>
        <v>10.780412592592592</v>
      </c>
      <c r="Q1148" s="238">
        <v>199.49813</v>
      </c>
      <c r="R1148" s="117">
        <v>133.68275</v>
      </c>
      <c r="S1148" s="117">
        <v>56.099690000000002</v>
      </c>
      <c r="T1148" s="117">
        <v>1.095485E-4</v>
      </c>
      <c r="U1148" s="117">
        <v>2.0832997</v>
      </c>
      <c r="V1148" s="117">
        <v>1.0469515</v>
      </c>
      <c r="W1148" s="117">
        <v>6.5853242999999999</v>
      </c>
      <c r="X1148" s="257">
        <f t="shared" si="180"/>
        <v>2.3681575191926703</v>
      </c>
      <c r="Y1148" s="257">
        <f t="shared" si="181"/>
        <v>1.315061343662</v>
      </c>
      <c r="Z1148" s="257">
        <f t="shared" si="182"/>
        <v>0.30089178553066998</v>
      </c>
      <c r="AA1148" s="257">
        <f t="shared" si="183"/>
        <v>0.75220438999999995</v>
      </c>
      <c r="AB1148" s="257">
        <v>0.29880443000000001</v>
      </c>
      <c r="AC1148" s="257">
        <v>3.6132362000000003E-5</v>
      </c>
      <c r="AD1148" s="257">
        <v>0.11673105</v>
      </c>
      <c r="AE1148" s="257">
        <v>8.5268199999999998E-5</v>
      </c>
      <c r="AF1148" s="257">
        <v>0.89761128999999995</v>
      </c>
      <c r="AG1148" s="257">
        <v>1.7931730999999999E-3</v>
      </c>
      <c r="AH1148" s="257">
        <v>0.19556879999999999</v>
      </c>
      <c r="AI1148" s="257">
        <v>3.5434124999999999E-3</v>
      </c>
      <c r="AJ1148" s="257">
        <v>7.7842959999999996E-4</v>
      </c>
      <c r="AK1148" s="257">
        <v>2.6375094999999999E-4</v>
      </c>
      <c r="AL1148" s="257">
        <v>7.3300975E-5</v>
      </c>
      <c r="AM1148" s="257">
        <v>2.2490567000000001E-7</v>
      </c>
      <c r="AN1148" s="257">
        <v>3.5846735999999998E-3</v>
      </c>
      <c r="AO1148" s="257">
        <v>3.2927692000000001E-2</v>
      </c>
      <c r="AP1148" s="257">
        <v>6.4151501E-2</v>
      </c>
      <c r="AQ1148" s="257">
        <v>0.41757623999999999</v>
      </c>
      <c r="AR1148" s="257">
        <v>0.33462815000000001</v>
      </c>
      <c r="AT1148" s="193"/>
      <c r="AU1148" s="193"/>
      <c r="AV1148" s="193"/>
      <c r="AW1148" s="193"/>
      <c r="AX1148" s="193"/>
      <c r="AY1148" s="193"/>
      <c r="AZ1148" s="193"/>
      <c r="BA1148" s="193"/>
      <c r="BB1148" s="193"/>
      <c r="BC1148" s="193"/>
      <c r="BD1148" s="193"/>
      <c r="BE1148" s="315"/>
      <c r="BF1148" s="315"/>
      <c r="BG1148" s="315"/>
      <c r="BH1148" s="315"/>
      <c r="BI1148" s="315"/>
      <c r="BJ1148" s="315"/>
      <c r="BK1148" s="315"/>
    </row>
    <row r="1149" spans="1:63" x14ac:dyDescent="0.25">
      <c r="A1149" s="9"/>
      <c r="B1149" s="185" t="s">
        <v>5770</v>
      </c>
      <c r="C1149" s="48" t="s">
        <v>5143</v>
      </c>
      <c r="D1149" s="223">
        <v>25.178121000000001</v>
      </c>
      <c r="E1149" s="223">
        <v>2.7759846000000001</v>
      </c>
      <c r="F1149" s="223">
        <v>3.8097021</v>
      </c>
      <c r="G1149" s="223">
        <v>0.52213142000000001</v>
      </c>
      <c r="H1149" s="223">
        <v>1.3883519E-2</v>
      </c>
      <c r="I1149" s="223">
        <v>0.80848005000000001</v>
      </c>
      <c r="J1149" s="223">
        <v>1.9107381999999999</v>
      </c>
      <c r="K1149" s="223">
        <v>2.1244509999999999E-3</v>
      </c>
      <c r="L1149" s="223">
        <v>15.335076000000001</v>
      </c>
      <c r="M1149" s="223">
        <v>0</v>
      </c>
      <c r="N1149" s="223">
        <v>0</v>
      </c>
      <c r="O1149" s="223">
        <v>0</v>
      </c>
      <c r="P1149" s="227">
        <f t="shared" si="179"/>
        <v>20.56284888888889</v>
      </c>
      <c r="Q1149" s="238">
        <v>369.75029000000001</v>
      </c>
      <c r="R1149" s="117">
        <v>256.75112999999999</v>
      </c>
      <c r="S1149" s="117">
        <v>93.189599999999999</v>
      </c>
      <c r="T1149" s="117">
        <v>2.4653000000000001E-4</v>
      </c>
      <c r="U1149" s="117">
        <v>3.9113000000000002</v>
      </c>
      <c r="V1149" s="117">
        <v>1.7120150000000001</v>
      </c>
      <c r="W1149" s="117">
        <v>14.186</v>
      </c>
      <c r="X1149" s="257">
        <f t="shared" si="180"/>
        <v>5.0639840174535991</v>
      </c>
      <c r="Y1149" s="257">
        <f t="shared" si="181"/>
        <v>3.1922543986639997</v>
      </c>
      <c r="Z1149" s="257">
        <f t="shared" si="182"/>
        <v>0.56009571878959996</v>
      </c>
      <c r="AA1149" s="257">
        <f t="shared" si="183"/>
        <v>1.3116338999999999</v>
      </c>
      <c r="AB1149" s="257">
        <v>0.56993152999999996</v>
      </c>
      <c r="AC1149" s="257">
        <v>7.3149654000000003E-5</v>
      </c>
      <c r="AD1149" s="257">
        <v>1.0782626</v>
      </c>
      <c r="AE1149" s="257">
        <v>1.6653181E-4</v>
      </c>
      <c r="AF1149" s="257">
        <v>1.5408445</v>
      </c>
      <c r="AG1149" s="257">
        <v>2.9760872000000002E-3</v>
      </c>
      <c r="AH1149" s="257">
        <v>0.37302247999999999</v>
      </c>
      <c r="AI1149" s="257">
        <v>6.4920682000000002E-3</v>
      </c>
      <c r="AJ1149" s="257">
        <v>4.7201162E-3</v>
      </c>
      <c r="AK1149" s="257">
        <v>9.3205852999999998E-4</v>
      </c>
      <c r="AL1149" s="257">
        <v>5.5159760999999997E-4</v>
      </c>
      <c r="AM1149" s="257">
        <v>1.9198496000000002E-6</v>
      </c>
      <c r="AN1149" s="257">
        <v>6.9576513999999997E-3</v>
      </c>
      <c r="AO1149" s="257">
        <v>6.1028097000000003E-2</v>
      </c>
      <c r="AP1149" s="257">
        <v>0.10638973</v>
      </c>
      <c r="AQ1149" s="257">
        <v>0.66900062000000005</v>
      </c>
      <c r="AR1149" s="257">
        <v>0.64263327999999997</v>
      </c>
      <c r="AT1149" s="193"/>
      <c r="AU1149" s="193"/>
      <c r="AV1149" s="193"/>
      <c r="AW1149" s="193"/>
      <c r="AX1149" s="193"/>
      <c r="AY1149" s="193"/>
      <c r="AZ1149" s="193"/>
      <c r="BA1149" s="193"/>
      <c r="BB1149" s="193"/>
      <c r="BC1149" s="193"/>
      <c r="BD1149" s="193"/>
      <c r="BE1149" s="315"/>
      <c r="BF1149" s="315"/>
      <c r="BG1149" s="315"/>
      <c r="BH1149" s="315"/>
      <c r="BI1149" s="315"/>
      <c r="BJ1149" s="315"/>
      <c r="BK1149" s="315"/>
    </row>
    <row r="1150" spans="1:63" x14ac:dyDescent="0.25">
      <c r="A1150" s="9"/>
      <c r="B1150" s="185" t="s">
        <v>5770</v>
      </c>
      <c r="C1150" s="48" t="s">
        <v>5144</v>
      </c>
      <c r="D1150" s="223">
        <v>11.114152000000001</v>
      </c>
      <c r="E1150" s="223">
        <v>1.5404728999999999</v>
      </c>
      <c r="F1150" s="223">
        <v>2.1556654000000002</v>
      </c>
      <c r="G1150" s="223">
        <v>9.0336833000000005E-2</v>
      </c>
      <c r="H1150" s="223">
        <v>7.2388814999999997E-3</v>
      </c>
      <c r="I1150" s="223">
        <v>0.45778532999999999</v>
      </c>
      <c r="J1150" s="223">
        <v>4.2873149999999999E-2</v>
      </c>
      <c r="K1150" s="223">
        <v>5.5580324000000002E-4</v>
      </c>
      <c r="L1150" s="223">
        <v>6.8192233</v>
      </c>
      <c r="M1150" s="223">
        <v>0</v>
      </c>
      <c r="N1150" s="223">
        <v>0</v>
      </c>
      <c r="O1150" s="223">
        <v>0</v>
      </c>
      <c r="P1150" s="227">
        <f t="shared" si="179"/>
        <v>11.410910370370368</v>
      </c>
      <c r="Q1150" s="238">
        <v>212.53229999999999</v>
      </c>
      <c r="R1150" s="117">
        <v>142.7809</v>
      </c>
      <c r="S1150" s="117">
        <v>59.483199999999997</v>
      </c>
      <c r="T1150" s="117">
        <v>1.1480999999999999E-4</v>
      </c>
      <c r="U1150" s="117">
        <v>2.1856</v>
      </c>
      <c r="V1150" s="117">
        <v>1.1105860000000001</v>
      </c>
      <c r="W1150" s="117">
        <v>6.9718999999999998</v>
      </c>
      <c r="X1150" s="257">
        <f t="shared" si="180"/>
        <v>2.47195053491961</v>
      </c>
      <c r="Y1150" s="257">
        <f t="shared" si="181"/>
        <v>1.3586489268940001</v>
      </c>
      <c r="Z1150" s="257">
        <f t="shared" si="182"/>
        <v>0.31751318802561002</v>
      </c>
      <c r="AA1150" s="257">
        <f t="shared" si="183"/>
        <v>0.79578842000000005</v>
      </c>
      <c r="AB1150" s="257">
        <v>0.31628018000000002</v>
      </c>
      <c r="AC1150" s="257">
        <v>3.9158788999999998E-5</v>
      </c>
      <c r="AD1150" s="257">
        <v>0.1015307</v>
      </c>
      <c r="AE1150" s="257">
        <v>8.9072004999999997E-5</v>
      </c>
      <c r="AF1150" s="257">
        <v>0.93880856000000001</v>
      </c>
      <c r="AG1150" s="257">
        <v>1.9012561000000001E-3</v>
      </c>
      <c r="AH1150" s="257">
        <v>0.20700673</v>
      </c>
      <c r="AI1150" s="257">
        <v>3.6807483999999999E-3</v>
      </c>
      <c r="AJ1150" s="257">
        <v>7.9467147999999997E-4</v>
      </c>
      <c r="AK1150" s="257">
        <v>2.7574814000000001E-4</v>
      </c>
      <c r="AL1150" s="257">
        <v>7.3570729999999999E-5</v>
      </c>
      <c r="AM1150" s="257">
        <v>2.2637561E-7</v>
      </c>
      <c r="AN1150" s="257">
        <v>3.6525978999999999E-3</v>
      </c>
      <c r="AO1150" s="257">
        <v>3.456621E-2</v>
      </c>
      <c r="AP1150" s="257">
        <v>6.7462684999999994E-2</v>
      </c>
      <c r="AQ1150" s="257">
        <v>0.43837084999999998</v>
      </c>
      <c r="AR1150" s="257">
        <v>0.35741757000000002</v>
      </c>
      <c r="AT1150" s="193"/>
      <c r="AU1150" s="193"/>
      <c r="AV1150" s="193"/>
      <c r="AW1150" s="193"/>
      <c r="AX1150" s="193"/>
      <c r="AY1150" s="193"/>
      <c r="AZ1150" s="193"/>
      <c r="BA1150" s="193"/>
      <c r="BB1150" s="193"/>
      <c r="BC1150" s="193"/>
      <c r="BD1150" s="193"/>
      <c r="BE1150" s="315"/>
      <c r="BF1150" s="315"/>
      <c r="BG1150" s="315"/>
      <c r="BH1150" s="315"/>
      <c r="BI1150" s="315"/>
      <c r="BJ1150" s="315"/>
      <c r="BK1150" s="315"/>
    </row>
    <row r="1151" spans="1:63" x14ac:dyDescent="0.25">
      <c r="A1151" s="45" t="s">
        <v>480</v>
      </c>
      <c r="B1151" s="45"/>
      <c r="C1151" s="43"/>
      <c r="D1151" s="199"/>
      <c r="E1151" s="199"/>
      <c r="F1151" s="199"/>
      <c r="G1151" s="199"/>
      <c r="H1151" s="199"/>
      <c r="I1151" s="199"/>
      <c r="J1151" s="199"/>
      <c r="K1151" s="199"/>
      <c r="L1151" s="199"/>
      <c r="M1151" s="199"/>
      <c r="N1151" s="199"/>
      <c r="O1151" s="199"/>
      <c r="P1151" s="199"/>
      <c r="Q1151" s="239"/>
      <c r="R1151" s="97"/>
      <c r="S1151" s="97"/>
      <c r="T1151" s="97"/>
      <c r="U1151" s="97"/>
      <c r="V1151" s="97"/>
      <c r="W1151" s="97"/>
      <c r="X1151" s="259"/>
      <c r="Y1151" s="259"/>
      <c r="Z1151" s="259"/>
      <c r="AA1151" s="258"/>
      <c r="AT1151" s="193"/>
      <c r="AU1151" s="193"/>
      <c r="AV1151" s="193"/>
      <c r="AW1151" s="193"/>
      <c r="AX1151" s="193"/>
      <c r="AY1151" s="193"/>
      <c r="AZ1151" s="193"/>
      <c r="BA1151" s="193"/>
      <c r="BB1151" s="193"/>
      <c r="BC1151" s="193"/>
      <c r="BD1151" s="193"/>
      <c r="BE1151" s="315"/>
      <c r="BF1151" s="315"/>
      <c r="BG1151" s="315"/>
      <c r="BH1151" s="315"/>
      <c r="BI1151" s="315"/>
      <c r="BJ1151" s="315"/>
      <c r="BK1151" s="315"/>
    </row>
    <row r="1152" spans="1:63" x14ac:dyDescent="0.25">
      <c r="A1152" s="43"/>
      <c r="B1152" s="185" t="s">
        <v>5770</v>
      </c>
      <c r="C1152" s="25" t="s">
        <v>5145</v>
      </c>
      <c r="D1152" s="193">
        <v>42.726536000000003</v>
      </c>
      <c r="E1152" s="193">
        <v>34.103465</v>
      </c>
      <c r="F1152" s="193">
        <v>5.6413064999999998</v>
      </c>
      <c r="G1152" s="193">
        <v>1.3225935</v>
      </c>
      <c r="H1152" s="193">
        <v>0.11102890999999999</v>
      </c>
      <c r="I1152" s="193">
        <v>0.93395057999999997</v>
      </c>
      <c r="J1152" s="193">
        <v>0.16564503999999999</v>
      </c>
      <c r="K1152" s="193">
        <v>1.3180509E-2</v>
      </c>
      <c r="L1152" s="193">
        <v>0.43536616</v>
      </c>
      <c r="M1152" s="193">
        <v>0</v>
      </c>
      <c r="N1152" s="193">
        <v>0</v>
      </c>
      <c r="O1152" s="193">
        <v>0</v>
      </c>
      <c r="P1152" s="199">
        <f t="shared" ref="P1152:P1163" si="196">E1152/0.135</f>
        <v>252.61825925925925</v>
      </c>
      <c r="Q1152" s="240">
        <v>4962.8271000000004</v>
      </c>
      <c r="R1152" s="99">
        <v>3593.0039000000002</v>
      </c>
      <c r="S1152" s="99">
        <v>908.48800000000006</v>
      </c>
      <c r="T1152" s="99">
        <v>2.4221999999999998E-3</v>
      </c>
      <c r="U1152" s="99">
        <v>69.317999999999998</v>
      </c>
      <c r="V1152" s="99">
        <v>17.40475</v>
      </c>
      <c r="W1152" s="99">
        <v>374.61</v>
      </c>
      <c r="X1152" s="241">
        <f t="shared" ref="X1152:X1163" si="197">SUM(Y1152:AA1152)</f>
        <v>23.088192374774096</v>
      </c>
      <c r="Y1152" s="241">
        <f t="shared" ref="Y1152:Y1163" si="198">SUM(AB1152:AG1152)</f>
        <v>9.2517833130099998</v>
      </c>
      <c r="Z1152" s="241">
        <f t="shared" ref="Z1152:Z1163" si="199">SUM(AH1152:AP1152)</f>
        <v>4.8252839673640997</v>
      </c>
      <c r="AA1152" s="241">
        <f t="shared" ref="AA1152:AA1163" si="200">SUM(AQ1152:AR1152)</f>
        <v>9.0111250943999988</v>
      </c>
      <c r="AB1152" s="258">
        <v>7.0007910999999998</v>
      </c>
      <c r="AC1152" s="258">
        <v>1.8577658E-3</v>
      </c>
      <c r="AD1152" s="258">
        <v>1.0658320999999999</v>
      </c>
      <c r="AE1152" s="258">
        <v>4.2411420999999999E-4</v>
      </c>
      <c r="AF1152" s="258">
        <v>1.1538579</v>
      </c>
      <c r="AG1152" s="258">
        <v>2.9020332999999999E-2</v>
      </c>
      <c r="AH1152" s="258">
        <v>4.5817772999999997</v>
      </c>
      <c r="AI1152" s="258">
        <v>8.9578868999999998E-3</v>
      </c>
      <c r="AJ1152" s="258">
        <v>1.140555E-2</v>
      </c>
      <c r="AK1152" s="258">
        <v>3.6751071E-3</v>
      </c>
      <c r="AL1152" s="258">
        <v>9.6979216000000004E-4</v>
      </c>
      <c r="AM1152" s="258">
        <v>3.0152041E-6</v>
      </c>
      <c r="AN1152" s="258">
        <v>9.3119867999999995E-2</v>
      </c>
      <c r="AO1152" s="258">
        <v>2.3810738000000001E-2</v>
      </c>
      <c r="AP1152" s="258">
        <v>0.10156471</v>
      </c>
      <c r="AQ1152" s="258">
        <v>1.1819943999999999E-3</v>
      </c>
      <c r="AR1152" s="258">
        <v>9.0099430999999992</v>
      </c>
      <c r="AT1152" s="193"/>
      <c r="AU1152" s="193"/>
      <c r="AV1152" s="193"/>
      <c r="AW1152" s="193"/>
      <c r="AX1152" s="193"/>
      <c r="AY1152" s="193"/>
      <c r="AZ1152" s="193"/>
      <c r="BA1152" s="193"/>
      <c r="BB1152" s="193"/>
      <c r="BC1152" s="193"/>
      <c r="BD1152" s="193"/>
      <c r="BE1152" s="315"/>
      <c r="BF1152" s="315"/>
      <c r="BG1152" s="315"/>
      <c r="BH1152" s="315"/>
      <c r="BI1152" s="315"/>
      <c r="BJ1152" s="315"/>
      <c r="BK1152" s="315"/>
    </row>
    <row r="1153" spans="1:63" x14ac:dyDescent="0.25">
      <c r="A1153" s="9"/>
      <c r="B1153" s="185" t="s">
        <v>5770</v>
      </c>
      <c r="C1153" s="25" t="s">
        <v>5146</v>
      </c>
      <c r="D1153" s="193">
        <v>18.112166999999999</v>
      </c>
      <c r="E1153" s="193">
        <v>14.033745</v>
      </c>
      <c r="F1153" s="193">
        <v>2.5607286</v>
      </c>
      <c r="G1153" s="193">
        <v>0.62015637000000001</v>
      </c>
      <c r="H1153" s="193">
        <v>5.2986107999999997E-2</v>
      </c>
      <c r="I1153" s="193">
        <v>0.48189140000000003</v>
      </c>
      <c r="J1153" s="193">
        <v>9.0397092999999998E-2</v>
      </c>
      <c r="K1153" s="193">
        <v>5.0970065E-3</v>
      </c>
      <c r="L1153" s="193">
        <v>0.26716596999999997</v>
      </c>
      <c r="M1153" s="193">
        <v>0</v>
      </c>
      <c r="N1153" s="193">
        <v>0</v>
      </c>
      <c r="O1153" s="193">
        <v>0</v>
      </c>
      <c r="P1153" s="199">
        <f t="shared" si="196"/>
        <v>103.95366666666666</v>
      </c>
      <c r="Q1153" s="240">
        <v>2238.0016000000001</v>
      </c>
      <c r="R1153" s="99">
        <v>1447.6421</v>
      </c>
      <c r="S1153" s="99">
        <v>408.54239999999999</v>
      </c>
      <c r="T1153" s="99">
        <v>9.7768000000000009E-4</v>
      </c>
      <c r="U1153" s="99">
        <v>44.472000000000001</v>
      </c>
      <c r="V1153" s="99">
        <v>7.9240700000000004</v>
      </c>
      <c r="W1153" s="99">
        <v>329.42</v>
      </c>
      <c r="X1153" s="241">
        <f t="shared" si="197"/>
        <v>9.5623993085880006</v>
      </c>
      <c r="Y1153" s="241">
        <f t="shared" si="198"/>
        <v>3.9191455492099996</v>
      </c>
      <c r="Z1153" s="241">
        <f t="shared" si="199"/>
        <v>2.0133546905980002</v>
      </c>
      <c r="AA1153" s="241">
        <f t="shared" si="200"/>
        <v>3.6298990687799999</v>
      </c>
      <c r="AB1153" s="258">
        <v>2.8806987999999998</v>
      </c>
      <c r="AC1153" s="258">
        <v>6.1851875999999997E-4</v>
      </c>
      <c r="AD1153" s="258">
        <v>0.48996212</v>
      </c>
      <c r="AE1153" s="258">
        <v>1.8398844999999999E-4</v>
      </c>
      <c r="AF1153" s="258">
        <v>0.53463685999999999</v>
      </c>
      <c r="AG1153" s="258">
        <v>1.3045262E-2</v>
      </c>
      <c r="AH1153" s="258">
        <v>1.8853187</v>
      </c>
      <c r="AI1153" s="258">
        <v>4.0753947000000002E-3</v>
      </c>
      <c r="AJ1153" s="258">
        <v>5.1573451999999999E-3</v>
      </c>
      <c r="AK1153" s="258">
        <v>1.8061729999999999E-3</v>
      </c>
      <c r="AL1153" s="258">
        <v>4.4418349000000001E-4</v>
      </c>
      <c r="AM1153" s="258">
        <v>1.378208E-6</v>
      </c>
      <c r="AN1153" s="258">
        <v>6.0866281000000001E-2</v>
      </c>
      <c r="AO1153" s="258">
        <v>1.3224097000000001E-2</v>
      </c>
      <c r="AP1153" s="258">
        <v>4.2461138000000002E-2</v>
      </c>
      <c r="AQ1153" s="258">
        <v>6.3666877999999998E-4</v>
      </c>
      <c r="AR1153" s="258">
        <v>3.6292624</v>
      </c>
      <c r="AT1153" s="193"/>
      <c r="AU1153" s="193"/>
      <c r="AV1153" s="193"/>
      <c r="AW1153" s="193"/>
      <c r="AX1153" s="193"/>
      <c r="AY1153" s="193"/>
      <c r="AZ1153" s="193"/>
      <c r="BA1153" s="193"/>
      <c r="BB1153" s="193"/>
      <c r="BC1153" s="193"/>
      <c r="BD1153" s="193"/>
      <c r="BE1153" s="315"/>
      <c r="BF1153" s="315"/>
      <c r="BG1153" s="315"/>
      <c r="BH1153" s="315"/>
      <c r="BI1153" s="315"/>
      <c r="BJ1153" s="315"/>
      <c r="BK1153" s="315"/>
    </row>
    <row r="1154" spans="1:63" x14ac:dyDescent="0.25">
      <c r="A1154" s="43"/>
      <c r="B1154" s="185" t="s">
        <v>5770</v>
      </c>
      <c r="C1154" s="25" t="s">
        <v>5147</v>
      </c>
      <c r="D1154" s="193">
        <v>3.354358</v>
      </c>
      <c r="E1154" s="193">
        <v>1.4090864999999999</v>
      </c>
      <c r="F1154" s="193">
        <v>0.34481796999999997</v>
      </c>
      <c r="G1154" s="193">
        <v>5.3001487E-2</v>
      </c>
      <c r="H1154" s="193">
        <v>2.1086624000000002E-2</v>
      </c>
      <c r="I1154" s="193">
        <v>0.11330258999999999</v>
      </c>
      <c r="J1154" s="193">
        <v>4.4152575999999999E-2</v>
      </c>
      <c r="K1154" s="193">
        <v>3.4051054E-3</v>
      </c>
      <c r="L1154" s="193">
        <v>1.3655052000000001</v>
      </c>
      <c r="M1154" s="193">
        <v>0</v>
      </c>
      <c r="N1154" s="193">
        <v>0</v>
      </c>
      <c r="O1154" s="193">
        <v>0</v>
      </c>
      <c r="P1154" s="199">
        <f t="shared" si="196"/>
        <v>10.437677777777777</v>
      </c>
      <c r="Q1154" s="240">
        <v>172.49462</v>
      </c>
      <c r="R1154" s="99">
        <v>116.38676</v>
      </c>
      <c r="S1154" s="99">
        <v>28.298480000000001</v>
      </c>
      <c r="T1154" s="99">
        <v>5.2181000000000005E-4</v>
      </c>
      <c r="U1154" s="99">
        <v>0.68683000000000005</v>
      </c>
      <c r="V1154" s="99">
        <v>0.1110254</v>
      </c>
      <c r="W1154" s="99">
        <v>27.010999999999999</v>
      </c>
      <c r="X1154" s="241">
        <f t="shared" si="197"/>
        <v>0.94703540206056003</v>
      </c>
      <c r="Y1154" s="241">
        <f t="shared" si="198"/>
        <v>0.45382685305600001</v>
      </c>
      <c r="Z1154" s="241">
        <f t="shared" si="199"/>
        <v>0.20173302204455995</v>
      </c>
      <c r="AA1154" s="241">
        <f t="shared" si="200"/>
        <v>0.29147552695999995</v>
      </c>
      <c r="AB1154" s="258">
        <v>0.28914549000000001</v>
      </c>
      <c r="AC1154" s="258">
        <v>3.3275497000000002E-5</v>
      </c>
      <c r="AD1154" s="258">
        <v>5.8579093999999998E-2</v>
      </c>
      <c r="AE1154" s="258">
        <v>2.0274099E-5</v>
      </c>
      <c r="AF1154" s="258">
        <v>0.10516958999999999</v>
      </c>
      <c r="AG1154" s="258">
        <v>8.7912945999999998E-4</v>
      </c>
      <c r="AH1154" s="258">
        <v>0.18935917999999999</v>
      </c>
      <c r="AI1154" s="258">
        <v>5.6051552999999998E-4</v>
      </c>
      <c r="AJ1154" s="258">
        <v>4.5512720000000001E-4</v>
      </c>
      <c r="AK1154" s="258">
        <v>2.7971357000000001E-4</v>
      </c>
      <c r="AL1154" s="258">
        <v>6.5540308000000002E-5</v>
      </c>
      <c r="AM1154" s="258">
        <v>2.0853656E-7</v>
      </c>
      <c r="AN1154" s="258">
        <v>2.6448469E-3</v>
      </c>
      <c r="AO1154" s="258">
        <v>2.1061796999999999E-3</v>
      </c>
      <c r="AP1154" s="258">
        <v>6.2617102999999999E-3</v>
      </c>
      <c r="AQ1154" s="258">
        <v>2.0014695999999999E-4</v>
      </c>
      <c r="AR1154" s="258">
        <v>0.29127537999999997</v>
      </c>
      <c r="AT1154" s="193"/>
      <c r="AU1154" s="193"/>
      <c r="AV1154" s="193"/>
      <c r="AW1154" s="193"/>
      <c r="AX1154" s="193"/>
      <c r="AY1154" s="193"/>
      <c r="AZ1154" s="193"/>
      <c r="BA1154" s="193"/>
      <c r="BB1154" s="193"/>
      <c r="BC1154" s="193"/>
      <c r="BD1154" s="193"/>
      <c r="BE1154" s="315"/>
      <c r="BF1154" s="315"/>
      <c r="BG1154" s="315"/>
      <c r="BH1154" s="315"/>
      <c r="BI1154" s="315"/>
      <c r="BJ1154" s="315"/>
      <c r="BK1154" s="315"/>
    </row>
    <row r="1155" spans="1:63" x14ac:dyDescent="0.25">
      <c r="A1155" s="43"/>
      <c r="B1155" s="185" t="s">
        <v>5770</v>
      </c>
      <c r="C1155" s="25" t="s">
        <v>5148</v>
      </c>
      <c r="D1155" s="193">
        <v>150.65316999999999</v>
      </c>
      <c r="E1155" s="193">
        <v>9.2888210999999998</v>
      </c>
      <c r="F1155" s="193">
        <v>11.081118999999999</v>
      </c>
      <c r="G1155" s="193">
        <v>6.7705112999999999</v>
      </c>
      <c r="H1155" s="193">
        <v>6.5546972999999994E-2</v>
      </c>
      <c r="I1155" s="193">
        <v>2.0760291999999998</v>
      </c>
      <c r="J1155" s="193">
        <v>32.393219999999999</v>
      </c>
      <c r="K1155" s="193">
        <v>2.5912065000000001E-2</v>
      </c>
      <c r="L1155" s="193">
        <v>88.952009000000004</v>
      </c>
      <c r="M1155" s="193">
        <v>0</v>
      </c>
      <c r="N1155" s="193">
        <v>0</v>
      </c>
      <c r="O1155" s="193">
        <v>0</v>
      </c>
      <c r="P1155" s="199">
        <f t="shared" si="196"/>
        <v>68.806082222222216</v>
      </c>
      <c r="Q1155" s="240">
        <v>1023.8103</v>
      </c>
      <c r="R1155" s="99">
        <v>853.48446999999999</v>
      </c>
      <c r="S1155" s="99">
        <v>89.331199999999995</v>
      </c>
      <c r="T1155" s="99">
        <v>1.5074999999999999E-3</v>
      </c>
      <c r="U1155" s="99">
        <v>12.657999999999999</v>
      </c>
      <c r="V1155" s="99">
        <v>1.138123</v>
      </c>
      <c r="W1155" s="99">
        <v>67.197000000000003</v>
      </c>
      <c r="X1155" s="241">
        <f t="shared" si="197"/>
        <v>24.596646428257998</v>
      </c>
      <c r="Y1155" s="241">
        <f t="shared" si="198"/>
        <v>20.77037663618</v>
      </c>
      <c r="Z1155" s="241">
        <f t="shared" si="199"/>
        <v>1.6128326570780001</v>
      </c>
      <c r="AA1155" s="241">
        <f t="shared" si="200"/>
        <v>2.2134371349999999</v>
      </c>
      <c r="AB1155" s="258">
        <v>1.9068544999999999</v>
      </c>
      <c r="AC1155" s="258">
        <v>2.8047659999999998E-4</v>
      </c>
      <c r="AD1155" s="258">
        <v>16.543139</v>
      </c>
      <c r="AE1155" s="258">
        <v>6.0163817999999997E-4</v>
      </c>
      <c r="AF1155" s="258">
        <v>2.3167048000000001</v>
      </c>
      <c r="AG1155" s="258">
        <v>2.7962213999999999E-3</v>
      </c>
      <c r="AH1155" s="258">
        <v>1.2480396</v>
      </c>
      <c r="AI1155" s="258">
        <v>1.8695599E-2</v>
      </c>
      <c r="AJ1155" s="258">
        <v>6.1766150999999998E-2</v>
      </c>
      <c r="AK1155" s="258">
        <v>9.1484471000000001E-3</v>
      </c>
      <c r="AL1155" s="258">
        <v>7.7488019000000003E-3</v>
      </c>
      <c r="AM1155" s="258">
        <v>2.7656078000000001E-5</v>
      </c>
      <c r="AN1155" s="258">
        <v>3.310602E-2</v>
      </c>
      <c r="AO1155" s="258">
        <v>0.15552403000000001</v>
      </c>
      <c r="AP1155" s="258">
        <v>7.8776351999999994E-2</v>
      </c>
      <c r="AQ1155" s="258">
        <v>7.8255535000000001E-2</v>
      </c>
      <c r="AR1155" s="258">
        <v>2.1351816000000001</v>
      </c>
      <c r="AT1155" s="193"/>
      <c r="AU1155" s="193"/>
      <c r="AV1155" s="193"/>
      <c r="AW1155" s="193"/>
      <c r="AX1155" s="193"/>
      <c r="AY1155" s="193"/>
      <c r="AZ1155" s="193"/>
      <c r="BA1155" s="193"/>
      <c r="BB1155" s="193"/>
      <c r="BC1155" s="193"/>
      <c r="BD1155" s="193"/>
      <c r="BE1155" s="315"/>
      <c r="BF1155" s="315"/>
      <c r="BG1155" s="315"/>
      <c r="BH1155" s="315"/>
      <c r="BI1155" s="315"/>
      <c r="BJ1155" s="315"/>
      <c r="BK1155" s="315"/>
    </row>
    <row r="1156" spans="1:63" x14ac:dyDescent="0.25">
      <c r="A1156" s="9"/>
      <c r="B1156" s="185" t="s">
        <v>5770</v>
      </c>
      <c r="C1156" s="25" t="s">
        <v>5149</v>
      </c>
      <c r="D1156" s="193">
        <v>186.52374</v>
      </c>
      <c r="E1156" s="193">
        <v>11.443704</v>
      </c>
      <c r="F1156" s="193">
        <v>13.708556</v>
      </c>
      <c r="G1156" s="193">
        <v>8.3857303000000005</v>
      </c>
      <c r="H1156" s="193">
        <v>8.0369577999999997E-2</v>
      </c>
      <c r="I1156" s="193">
        <v>2.5696710999999999</v>
      </c>
      <c r="J1156" s="193">
        <v>40.124965000000003</v>
      </c>
      <c r="K1156" s="193">
        <v>3.1945936000000001E-2</v>
      </c>
      <c r="L1156" s="193">
        <v>110.1788</v>
      </c>
      <c r="M1156" s="193">
        <v>0</v>
      </c>
      <c r="N1156" s="193">
        <v>0</v>
      </c>
      <c r="O1156" s="193">
        <v>0</v>
      </c>
      <c r="P1156" s="199">
        <f t="shared" si="196"/>
        <v>84.76817777777778</v>
      </c>
      <c r="Q1156" s="240">
        <v>1254.0737999999999</v>
      </c>
      <c r="R1156" s="99">
        <v>1044.4118000000001</v>
      </c>
      <c r="S1156" s="99">
        <v>109.5192</v>
      </c>
      <c r="T1156" s="99">
        <v>1.8637E-3</v>
      </c>
      <c r="U1156" s="99">
        <v>15.625999999999999</v>
      </c>
      <c r="V1156" s="99">
        <v>1.394944</v>
      </c>
      <c r="W1156" s="99">
        <v>83.12</v>
      </c>
      <c r="X1156" s="241">
        <f t="shared" si="197"/>
        <v>30.408195779619</v>
      </c>
      <c r="Y1156" s="241">
        <f t="shared" si="198"/>
        <v>25.709429597690001</v>
      </c>
      <c r="Z1156" s="241">
        <f t="shared" si="199"/>
        <v>1.9890431519289999</v>
      </c>
      <c r="AA1156" s="241">
        <f t="shared" si="200"/>
        <v>2.7097230300000001</v>
      </c>
      <c r="AB1156" s="258">
        <v>2.3492169999999999</v>
      </c>
      <c r="AC1156" s="258">
        <v>3.4542840999999999E-4</v>
      </c>
      <c r="AD1156" s="258">
        <v>20.489359</v>
      </c>
      <c r="AE1156" s="258">
        <v>7.4404558E-4</v>
      </c>
      <c r="AF1156" s="258">
        <v>2.8663264000000002</v>
      </c>
      <c r="AG1156" s="258">
        <v>3.4377237E-3</v>
      </c>
      <c r="AH1156" s="258">
        <v>1.5375675</v>
      </c>
      <c r="AI1156" s="258">
        <v>2.3128737E-2</v>
      </c>
      <c r="AJ1156" s="258">
        <v>7.6502574000000004E-2</v>
      </c>
      <c r="AK1156" s="258">
        <v>1.1322405000000001E-2</v>
      </c>
      <c r="AL1156" s="258">
        <v>9.5972773000000001E-3</v>
      </c>
      <c r="AM1156" s="258">
        <v>3.4254629000000002E-5</v>
      </c>
      <c r="AN1156" s="258">
        <v>4.0892537E-2</v>
      </c>
      <c r="AO1156" s="258">
        <v>0.19259303</v>
      </c>
      <c r="AP1156" s="258">
        <v>9.7404836999999994E-2</v>
      </c>
      <c r="AQ1156" s="258">
        <v>9.6924330000000003E-2</v>
      </c>
      <c r="AR1156" s="258">
        <v>2.6127986999999999</v>
      </c>
      <c r="AT1156" s="193"/>
      <c r="AU1156" s="193"/>
      <c r="AV1156" s="193"/>
      <c r="AW1156" s="193"/>
      <c r="AX1156" s="193"/>
      <c r="AY1156" s="193"/>
      <c r="AZ1156" s="193"/>
      <c r="BA1156" s="193"/>
      <c r="BB1156" s="193"/>
      <c r="BC1156" s="193"/>
      <c r="BD1156" s="193"/>
      <c r="BE1156" s="315"/>
      <c r="BF1156" s="315"/>
      <c r="BG1156" s="315"/>
      <c r="BH1156" s="315"/>
      <c r="BI1156" s="315"/>
      <c r="BJ1156" s="315"/>
      <c r="BK1156" s="315"/>
    </row>
    <row r="1157" spans="1:63" x14ac:dyDescent="0.25">
      <c r="A1157" s="9"/>
      <c r="B1157" s="185" t="s">
        <v>2622</v>
      </c>
      <c r="C1157" s="25" t="s">
        <v>5150</v>
      </c>
      <c r="D1157" s="193">
        <v>16.564726</v>
      </c>
      <c r="E1157" s="193">
        <v>12.219385000000001</v>
      </c>
      <c r="F1157" s="193">
        <v>2.0312081000000002</v>
      </c>
      <c r="G1157" s="193">
        <v>0.38068948000000002</v>
      </c>
      <c r="H1157" s="193">
        <v>7.1793760999999998E-2</v>
      </c>
      <c r="I1157" s="193">
        <v>0.42411648000000002</v>
      </c>
      <c r="J1157" s="193">
        <v>0.24793233000000001</v>
      </c>
      <c r="K1157" s="193">
        <v>7.5662995E-3</v>
      </c>
      <c r="L1157" s="193">
        <v>1.1820345000000001</v>
      </c>
      <c r="M1157" s="193">
        <v>0</v>
      </c>
      <c r="N1157" s="193">
        <v>0</v>
      </c>
      <c r="O1157" s="193">
        <v>0</v>
      </c>
      <c r="P1157" s="199">
        <f t="shared" si="196"/>
        <v>90.513962962962964</v>
      </c>
      <c r="Q1157" s="240">
        <v>1997.6107</v>
      </c>
      <c r="R1157" s="99">
        <v>1358.9579000000001</v>
      </c>
      <c r="S1157" s="99">
        <v>212.08879999999999</v>
      </c>
      <c r="T1157" s="99">
        <v>1.9283000000000002E-2</v>
      </c>
      <c r="U1157" s="99">
        <v>52.747</v>
      </c>
      <c r="V1157" s="99">
        <v>4.2477499999999999</v>
      </c>
      <c r="W1157" s="99">
        <v>369.55</v>
      </c>
      <c r="X1157" s="241">
        <f t="shared" si="197"/>
        <v>8.5416871161156394</v>
      </c>
      <c r="Y1157" s="241">
        <f t="shared" si="198"/>
        <v>3.3101305439799993</v>
      </c>
      <c r="Z1157" s="241">
        <f t="shared" si="199"/>
        <v>1.82154171913564</v>
      </c>
      <c r="AA1157" s="241">
        <f t="shared" si="200"/>
        <v>3.4100148530000003</v>
      </c>
      <c r="AB1157" s="258">
        <v>2.5080838999999999</v>
      </c>
      <c r="AC1157" s="258">
        <v>6.8633851999999997E-4</v>
      </c>
      <c r="AD1157" s="258">
        <v>0.32553304</v>
      </c>
      <c r="AE1157" s="258">
        <v>1.7640945999999999E-4</v>
      </c>
      <c r="AF1157" s="258">
        <v>0.46895214000000002</v>
      </c>
      <c r="AG1157" s="258">
        <v>6.6987160000000004E-3</v>
      </c>
      <c r="AH1157" s="258">
        <v>1.6414199</v>
      </c>
      <c r="AI1157" s="258">
        <v>3.1828993E-3</v>
      </c>
      <c r="AJ1157" s="258">
        <v>2.9286020000000002E-3</v>
      </c>
      <c r="AK1157" s="258">
        <v>1.7818985E-3</v>
      </c>
      <c r="AL1157" s="258">
        <v>3.0096704000000002E-4</v>
      </c>
      <c r="AM1157" s="258">
        <v>9.6629564000000003E-7</v>
      </c>
      <c r="AN1157" s="258">
        <v>8.6780911000000002E-2</v>
      </c>
      <c r="AO1157" s="258">
        <v>1.2907508E-2</v>
      </c>
      <c r="AP1157" s="258">
        <v>7.2238067000000003E-2</v>
      </c>
      <c r="AQ1157" s="258">
        <v>3.0439529999999998E-3</v>
      </c>
      <c r="AR1157" s="258">
        <v>3.4069709000000001</v>
      </c>
      <c r="AT1157" s="193"/>
      <c r="AU1157" s="193"/>
      <c r="AV1157" s="193"/>
      <c r="AW1157" s="193"/>
      <c r="AX1157" s="193"/>
      <c r="AY1157" s="193"/>
      <c r="AZ1157" s="193"/>
      <c r="BA1157" s="193"/>
      <c r="BB1157" s="193"/>
      <c r="BC1157" s="193"/>
      <c r="BD1157" s="193"/>
      <c r="BE1157" s="315"/>
      <c r="BF1157" s="315"/>
      <c r="BG1157" s="315"/>
      <c r="BH1157" s="315"/>
      <c r="BI1157" s="315"/>
      <c r="BJ1157" s="315"/>
      <c r="BK1157" s="315"/>
    </row>
    <row r="1158" spans="1:63" x14ac:dyDescent="0.25">
      <c r="A1158" s="9"/>
      <c r="B1158" s="185" t="s">
        <v>2622</v>
      </c>
      <c r="C1158" s="25" t="s">
        <v>2854</v>
      </c>
      <c r="D1158" s="193">
        <v>10.453500999999999</v>
      </c>
      <c r="E1158" s="193">
        <v>8.0496400999999995</v>
      </c>
      <c r="F1158" s="193">
        <v>1.4449261</v>
      </c>
      <c r="G1158" s="193">
        <v>0.32448680000000002</v>
      </c>
      <c r="H1158" s="193">
        <v>3.3851671999999999E-2</v>
      </c>
      <c r="I1158" s="193">
        <v>0.22449076000000001</v>
      </c>
      <c r="J1158" s="193">
        <v>0.17201946000000001</v>
      </c>
      <c r="K1158" s="193">
        <v>3.5585615999999998E-3</v>
      </c>
      <c r="L1158" s="193">
        <v>0.20052714999999999</v>
      </c>
      <c r="M1158" s="193">
        <v>0</v>
      </c>
      <c r="N1158" s="193">
        <v>0</v>
      </c>
      <c r="O1158" s="193">
        <v>0</v>
      </c>
      <c r="P1158" s="199">
        <f t="shared" si="196"/>
        <v>59.626963703703694</v>
      </c>
      <c r="Q1158" s="240">
        <v>1324.8005000000001</v>
      </c>
      <c r="R1158" s="99">
        <v>852.70348999999999</v>
      </c>
      <c r="S1158" s="99">
        <v>212.4024</v>
      </c>
      <c r="T1158" s="99">
        <v>2.5956E-3</v>
      </c>
      <c r="U1158" s="99">
        <v>35.715000000000003</v>
      </c>
      <c r="V1158" s="99">
        <v>4.1470120000000001</v>
      </c>
      <c r="W1158" s="99">
        <v>219.83</v>
      </c>
      <c r="X1158" s="241">
        <f t="shared" si="197"/>
        <v>5.5486158770420202</v>
      </c>
      <c r="Y1158" s="241">
        <f t="shared" si="198"/>
        <v>2.22204890083</v>
      </c>
      <c r="Z1158" s="241">
        <f t="shared" si="199"/>
        <v>1.1883017947320202</v>
      </c>
      <c r="AA1158" s="241">
        <f t="shared" si="200"/>
        <v>2.13826518148</v>
      </c>
      <c r="AB1158" s="258">
        <v>1.6522676000000001</v>
      </c>
      <c r="AC1158" s="258">
        <v>3.7758069999999999E-4</v>
      </c>
      <c r="AD1158" s="258">
        <v>0.26584898000000001</v>
      </c>
      <c r="AE1158" s="258">
        <v>1.1027572999999999E-4</v>
      </c>
      <c r="AF1158" s="258">
        <v>0.29671143</v>
      </c>
      <c r="AG1158" s="258">
        <v>6.7330343999999999E-3</v>
      </c>
      <c r="AH1158" s="258">
        <v>1.0813402000000001</v>
      </c>
      <c r="AI1158" s="258">
        <v>2.2868683000000002E-3</v>
      </c>
      <c r="AJ1158" s="258">
        <v>2.7189673000000002E-3</v>
      </c>
      <c r="AK1158" s="258">
        <v>1.0516061999999999E-3</v>
      </c>
      <c r="AL1158" s="258">
        <v>2.3844881999999999E-4</v>
      </c>
      <c r="AM1158" s="258">
        <v>7.4651201999999995E-7</v>
      </c>
      <c r="AN1158" s="258">
        <v>6.0180817999999997E-2</v>
      </c>
      <c r="AO1158" s="258">
        <v>7.3092555999999999E-3</v>
      </c>
      <c r="AP1158" s="258">
        <v>3.3174884000000002E-2</v>
      </c>
      <c r="AQ1158" s="258">
        <v>5.1138148000000002E-4</v>
      </c>
      <c r="AR1158" s="258">
        <v>2.1377538</v>
      </c>
      <c r="AT1158" s="193"/>
      <c r="AU1158" s="193"/>
      <c r="AV1158" s="193"/>
      <c r="AW1158" s="193"/>
      <c r="AX1158" s="193"/>
      <c r="AY1158" s="193"/>
      <c r="AZ1158" s="193"/>
      <c r="BA1158" s="193"/>
      <c r="BB1158" s="193"/>
      <c r="BC1158" s="193"/>
      <c r="BD1158" s="193"/>
      <c r="BE1158" s="315"/>
      <c r="BF1158" s="315"/>
      <c r="BG1158" s="315"/>
      <c r="BH1158" s="315"/>
      <c r="BI1158" s="315"/>
      <c r="BJ1158" s="315"/>
      <c r="BK1158" s="315"/>
    </row>
    <row r="1159" spans="1:63" x14ac:dyDescent="0.25">
      <c r="A1159" s="9"/>
      <c r="B1159" s="185" t="s">
        <v>2622</v>
      </c>
      <c r="C1159" s="25" t="s">
        <v>2855</v>
      </c>
      <c r="D1159" s="193">
        <v>24.362956000000001</v>
      </c>
      <c r="E1159" s="193">
        <v>16.348358000000001</v>
      </c>
      <c r="F1159" s="193">
        <v>2.9886311999999999</v>
      </c>
      <c r="G1159" s="193">
        <v>0.78053289000000003</v>
      </c>
      <c r="H1159" s="193">
        <v>8.4614046999999998E-2</v>
      </c>
      <c r="I1159" s="193">
        <v>0.68716080999999996</v>
      </c>
      <c r="J1159" s="193">
        <v>0.76307970999999997</v>
      </c>
      <c r="K1159" s="193">
        <v>9.4438926999999995E-3</v>
      </c>
      <c r="L1159" s="193">
        <v>2.7011352</v>
      </c>
      <c r="M1159" s="193">
        <v>0</v>
      </c>
      <c r="N1159" s="193">
        <v>0</v>
      </c>
      <c r="O1159" s="193">
        <v>0</v>
      </c>
      <c r="P1159" s="199">
        <f t="shared" si="196"/>
        <v>121.09894814814815</v>
      </c>
      <c r="Q1159" s="240">
        <v>2542.1221999999998</v>
      </c>
      <c r="R1159" s="99">
        <v>1693.8474000000001</v>
      </c>
      <c r="S1159" s="99">
        <v>369.37599999999998</v>
      </c>
      <c r="T1159" s="99">
        <v>2.0899999999999998E-2</v>
      </c>
      <c r="U1159" s="99">
        <v>60.917000000000002</v>
      </c>
      <c r="V1159" s="99">
        <v>7.1509689999999999</v>
      </c>
      <c r="W1159" s="99">
        <v>410.81</v>
      </c>
      <c r="X1159" s="241">
        <f t="shared" si="197"/>
        <v>12.202954282984098</v>
      </c>
      <c r="Y1159" s="241">
        <f t="shared" si="198"/>
        <v>5.3911221779599998</v>
      </c>
      <c r="Z1159" s="241">
        <f t="shared" si="199"/>
        <v>2.5613002647240997</v>
      </c>
      <c r="AA1159" s="241">
        <f t="shared" si="200"/>
        <v>4.2505318402999999</v>
      </c>
      <c r="AB1159" s="258">
        <v>3.3537018000000001</v>
      </c>
      <c r="AC1159" s="258">
        <v>2.6129418E-3</v>
      </c>
      <c r="AD1159" s="258">
        <v>1.3388327</v>
      </c>
      <c r="AE1159" s="258">
        <v>3.7862816000000001E-4</v>
      </c>
      <c r="AF1159" s="258">
        <v>0.68387960999999997</v>
      </c>
      <c r="AG1159" s="258">
        <v>1.1716498000000001E-2</v>
      </c>
      <c r="AH1159" s="258">
        <v>2.1950172000000001</v>
      </c>
      <c r="AI1159" s="258">
        <v>4.7425564999999999E-3</v>
      </c>
      <c r="AJ1159" s="258">
        <v>6.0592848000000001E-3</v>
      </c>
      <c r="AK1159" s="258">
        <v>0.14871356999999999</v>
      </c>
      <c r="AL1159" s="258">
        <v>5.9842070999999999E-4</v>
      </c>
      <c r="AM1159" s="258">
        <v>3.5447141E-6</v>
      </c>
      <c r="AN1159" s="258">
        <v>9.9043250999999999E-2</v>
      </c>
      <c r="AO1159" s="258">
        <v>2.0504794999999999E-2</v>
      </c>
      <c r="AP1159" s="258">
        <v>8.6617641999999995E-2</v>
      </c>
      <c r="AQ1159" s="258">
        <v>4.6066403000000001E-3</v>
      </c>
      <c r="AR1159" s="258">
        <v>4.2459252000000003</v>
      </c>
      <c r="AT1159" s="193"/>
      <c r="AU1159" s="193"/>
      <c r="AV1159" s="193"/>
      <c r="AW1159" s="193"/>
      <c r="AX1159" s="193"/>
      <c r="AY1159" s="193"/>
      <c r="AZ1159" s="193"/>
      <c r="BA1159" s="193"/>
      <c r="BB1159" s="193"/>
      <c r="BC1159" s="193"/>
      <c r="BD1159" s="193"/>
      <c r="BE1159" s="315"/>
      <c r="BF1159" s="315"/>
      <c r="BG1159" s="315"/>
      <c r="BH1159" s="315"/>
      <c r="BI1159" s="315"/>
      <c r="BJ1159" s="315"/>
      <c r="BK1159" s="315"/>
    </row>
    <row r="1160" spans="1:63" x14ac:dyDescent="0.25">
      <c r="A1160" s="9"/>
      <c r="B1160" s="185" t="s">
        <v>2622</v>
      </c>
      <c r="C1160" s="25" t="s">
        <v>2856</v>
      </c>
      <c r="D1160" s="193">
        <v>18.045114000000002</v>
      </c>
      <c r="E1160" s="193">
        <v>12.051690000000001</v>
      </c>
      <c r="F1160" s="193">
        <v>2.3893220999999998</v>
      </c>
      <c r="G1160" s="193">
        <v>0.72591722000000003</v>
      </c>
      <c r="H1160" s="193">
        <v>4.4912947000000002E-2</v>
      </c>
      <c r="I1160" s="193">
        <v>0.47900947999999999</v>
      </c>
      <c r="J1160" s="193">
        <v>0.68523900000000004</v>
      </c>
      <c r="K1160" s="193">
        <v>5.2500089000000003E-3</v>
      </c>
      <c r="L1160" s="193">
        <v>1.6637729999999999</v>
      </c>
      <c r="M1160" s="193">
        <v>0</v>
      </c>
      <c r="N1160" s="193">
        <v>0</v>
      </c>
      <c r="O1160" s="193">
        <v>0</v>
      </c>
      <c r="P1160" s="199">
        <f t="shared" si="196"/>
        <v>89.271777777777771</v>
      </c>
      <c r="Q1160" s="240">
        <v>1849.2392</v>
      </c>
      <c r="R1160" s="99">
        <v>1170.2828999999999</v>
      </c>
      <c r="S1160" s="99">
        <v>372.95440000000002</v>
      </c>
      <c r="T1160" s="99">
        <v>3.2510999999999998E-3</v>
      </c>
      <c r="U1160" s="99">
        <v>43.411000000000001</v>
      </c>
      <c r="V1160" s="99">
        <v>7.1076560000000004</v>
      </c>
      <c r="W1160" s="99">
        <v>255.48</v>
      </c>
      <c r="X1160" s="241">
        <f t="shared" si="197"/>
        <v>9.1152830814626995</v>
      </c>
      <c r="Y1160" s="241">
        <f t="shared" si="198"/>
        <v>4.27178574729</v>
      </c>
      <c r="Z1160" s="241">
        <f t="shared" si="199"/>
        <v>1.9082574290726999</v>
      </c>
      <c r="AA1160" s="241">
        <f t="shared" si="200"/>
        <v>2.9352399051</v>
      </c>
      <c r="AB1160" s="258">
        <v>2.4718369999999998</v>
      </c>
      <c r="AC1160" s="258">
        <v>2.2914543000000002E-3</v>
      </c>
      <c r="AD1160" s="258">
        <v>1.2796368</v>
      </c>
      <c r="AE1160" s="258">
        <v>3.1021099E-4</v>
      </c>
      <c r="AF1160" s="258">
        <v>0.50585413999999995</v>
      </c>
      <c r="AG1160" s="258">
        <v>1.1856142E-2</v>
      </c>
      <c r="AH1160" s="258">
        <v>1.6178908000000001</v>
      </c>
      <c r="AI1160" s="258">
        <v>3.8278235999999999E-3</v>
      </c>
      <c r="AJ1160" s="258">
        <v>5.8786272000000001E-3</v>
      </c>
      <c r="AK1160" s="258">
        <v>0.14795552000000001</v>
      </c>
      <c r="AL1160" s="258">
        <v>5.3579213000000002E-4</v>
      </c>
      <c r="AM1160" s="258">
        <v>3.3231426999999999E-6</v>
      </c>
      <c r="AN1160" s="258">
        <v>7.1766978999999995E-2</v>
      </c>
      <c r="AO1160" s="258">
        <v>1.4682723999999999E-2</v>
      </c>
      <c r="AP1160" s="258">
        <v>4.5715840000000001E-2</v>
      </c>
      <c r="AQ1160" s="258">
        <v>1.9299051E-3</v>
      </c>
      <c r="AR1160" s="258">
        <v>2.9333100000000001</v>
      </c>
      <c r="AT1160" s="193"/>
      <c r="AU1160" s="193"/>
      <c r="AV1160" s="193"/>
      <c r="AW1160" s="193"/>
      <c r="AX1160" s="193"/>
      <c r="AY1160" s="193"/>
      <c r="AZ1160" s="193"/>
      <c r="BA1160" s="193"/>
      <c r="BB1160" s="193"/>
      <c r="BC1160" s="193"/>
      <c r="BD1160" s="193"/>
      <c r="BE1160" s="315"/>
      <c r="BF1160" s="315"/>
      <c r="BG1160" s="315"/>
      <c r="BH1160" s="315"/>
      <c r="BI1160" s="315"/>
      <c r="BJ1160" s="315"/>
      <c r="BK1160" s="315"/>
    </row>
    <row r="1161" spans="1:63" x14ac:dyDescent="0.25">
      <c r="A1161" s="9"/>
      <c r="B1161" s="185" t="s">
        <v>2622</v>
      </c>
      <c r="C1161" s="25" t="s">
        <v>2857</v>
      </c>
      <c r="D1161" s="193">
        <v>32.360667999999997</v>
      </c>
      <c r="E1161" s="193">
        <v>22.037493000000001</v>
      </c>
      <c r="F1161" s="193">
        <v>4.3889108999999999</v>
      </c>
      <c r="G1161" s="193">
        <v>1.2898540000000001</v>
      </c>
      <c r="H1161" s="193">
        <v>9.0955689000000006E-2</v>
      </c>
      <c r="I1161" s="193">
        <v>0.95892107999999998</v>
      </c>
      <c r="J1161" s="193">
        <v>0.81284244999999999</v>
      </c>
      <c r="K1161" s="193">
        <v>1.067533E-2</v>
      </c>
      <c r="L1161" s="193">
        <v>2.7710153000000002</v>
      </c>
      <c r="M1161" s="193">
        <v>0</v>
      </c>
      <c r="N1161" s="193">
        <v>0</v>
      </c>
      <c r="O1161" s="193">
        <v>0</v>
      </c>
      <c r="P1161" s="199">
        <f t="shared" si="196"/>
        <v>163.24068888888888</v>
      </c>
      <c r="Q1161" s="240">
        <v>3393.7253999999998</v>
      </c>
      <c r="R1161" s="99">
        <v>2203.1323000000002</v>
      </c>
      <c r="S1161" s="99">
        <v>702.85599999999999</v>
      </c>
      <c r="T1161" s="99">
        <v>2.1113E-2</v>
      </c>
      <c r="U1161" s="99">
        <v>67.623999999999995</v>
      </c>
      <c r="V1161" s="99">
        <v>13.35197</v>
      </c>
      <c r="W1161" s="99">
        <v>406.74</v>
      </c>
      <c r="X1161" s="241">
        <f t="shared" si="197"/>
        <v>16.110775000233598</v>
      </c>
      <c r="Y1161" s="241">
        <f t="shared" si="198"/>
        <v>7.2234003577100001</v>
      </c>
      <c r="Z1161" s="241">
        <f t="shared" si="199"/>
        <v>3.3609430401235998</v>
      </c>
      <c r="AA1161" s="241">
        <f t="shared" si="200"/>
        <v>5.5264316023999998</v>
      </c>
      <c r="AB1161" s="258">
        <v>4.5218191000000001</v>
      </c>
      <c r="AC1161" s="258">
        <v>2.6936536000000001E-3</v>
      </c>
      <c r="AD1161" s="258">
        <v>1.7140900999999999</v>
      </c>
      <c r="AE1161" s="258">
        <v>4.4169311E-4</v>
      </c>
      <c r="AF1161" s="258">
        <v>0.96198198999999995</v>
      </c>
      <c r="AG1161" s="258">
        <v>2.2373820999999999E-2</v>
      </c>
      <c r="AH1161" s="258">
        <v>2.9595617000000001</v>
      </c>
      <c r="AI1161" s="258">
        <v>7.0514050000000002E-3</v>
      </c>
      <c r="AJ1161" s="258">
        <v>1.0203406E-2</v>
      </c>
      <c r="AK1161" s="258">
        <v>0.14959754</v>
      </c>
      <c r="AL1161" s="258">
        <v>9.5096063999999998E-4</v>
      </c>
      <c r="AM1161" s="258">
        <v>4.6084835999999998E-6</v>
      </c>
      <c r="AN1161" s="258">
        <v>0.10721006</v>
      </c>
      <c r="AO1161" s="258">
        <v>2.8219923000000001E-2</v>
      </c>
      <c r="AP1161" s="258">
        <v>9.8143437E-2</v>
      </c>
      <c r="AQ1161" s="258">
        <v>4.8435023999999997E-3</v>
      </c>
      <c r="AR1161" s="258">
        <v>5.5215880999999998</v>
      </c>
      <c r="AT1161" s="193"/>
      <c r="AU1161" s="193"/>
      <c r="AV1161" s="193"/>
      <c r="AW1161" s="193"/>
      <c r="AX1161" s="193"/>
      <c r="AY1161" s="193"/>
      <c r="AZ1161" s="193"/>
      <c r="BA1161" s="193"/>
      <c r="BB1161" s="193"/>
      <c r="BC1161" s="193"/>
      <c r="BD1161" s="193"/>
      <c r="BE1161" s="315"/>
      <c r="BF1161" s="315"/>
      <c r="BG1161" s="315"/>
      <c r="BH1161" s="315"/>
      <c r="BI1161" s="315"/>
      <c r="BJ1161" s="315"/>
      <c r="BK1161" s="315"/>
    </row>
    <row r="1162" spans="1:63" x14ac:dyDescent="0.25">
      <c r="A1162" s="9"/>
      <c r="B1162" s="185" t="s">
        <v>2622</v>
      </c>
      <c r="C1162" s="25" t="s">
        <v>2858</v>
      </c>
      <c r="D1162" s="193">
        <v>55.591929</v>
      </c>
      <c r="E1162" s="193">
        <v>41.407936999999997</v>
      </c>
      <c r="F1162" s="193">
        <v>9.1005219000000004</v>
      </c>
      <c r="G1162" s="193">
        <v>1.8019295</v>
      </c>
      <c r="H1162" s="193">
        <v>0.14365219000000001</v>
      </c>
      <c r="I1162" s="193">
        <v>1.2567383000000001</v>
      </c>
      <c r="J1162" s="193">
        <v>0.40126588000000002</v>
      </c>
      <c r="K1162" s="193">
        <v>1.7864885E-2</v>
      </c>
      <c r="L1162" s="193">
        <v>1.462019</v>
      </c>
      <c r="M1162" s="193">
        <v>0</v>
      </c>
      <c r="N1162" s="193">
        <v>0</v>
      </c>
      <c r="O1162" s="193">
        <v>0</v>
      </c>
      <c r="P1162" s="199">
        <f t="shared" si="196"/>
        <v>306.7254592592592</v>
      </c>
      <c r="Q1162" s="240">
        <v>6011.3613999999998</v>
      </c>
      <c r="R1162" s="99">
        <v>4311.1082999999999</v>
      </c>
      <c r="S1162" s="99">
        <v>1163.0640000000001</v>
      </c>
      <c r="T1162" s="99">
        <v>2.1121999999999998E-2</v>
      </c>
      <c r="U1162" s="99">
        <v>89.277000000000001</v>
      </c>
      <c r="V1162" s="99">
        <v>22.110990000000001</v>
      </c>
      <c r="W1162" s="99">
        <v>425.78</v>
      </c>
      <c r="X1162" s="241">
        <f t="shared" si="197"/>
        <v>28.607335244480602</v>
      </c>
      <c r="Y1162" s="241">
        <f t="shared" si="198"/>
        <v>11.878323822850001</v>
      </c>
      <c r="Z1162" s="241">
        <f t="shared" si="199"/>
        <v>5.9160952162305982</v>
      </c>
      <c r="AA1162" s="241">
        <f t="shared" si="200"/>
        <v>10.812916205400001</v>
      </c>
      <c r="AB1162" s="258">
        <v>8.4977415000000001</v>
      </c>
      <c r="AC1162" s="258">
        <v>2.1326550999999998E-3</v>
      </c>
      <c r="AD1162" s="258">
        <v>1.4270354999999999</v>
      </c>
      <c r="AE1162" s="258">
        <v>8.0660474999999998E-4</v>
      </c>
      <c r="AF1162" s="258">
        <v>1.913519</v>
      </c>
      <c r="AG1162" s="258">
        <v>3.7088562999999998E-2</v>
      </c>
      <c r="AH1162" s="258">
        <v>5.5614394999999996</v>
      </c>
      <c r="AI1162" s="258">
        <v>1.4146562999999999E-2</v>
      </c>
      <c r="AJ1162" s="258">
        <v>1.4807125000000001E-2</v>
      </c>
      <c r="AK1162" s="258">
        <v>4.9359692000000002E-3</v>
      </c>
      <c r="AL1162" s="258">
        <v>1.3341501999999999E-3</v>
      </c>
      <c r="AM1162" s="258">
        <v>4.1338306000000002E-6</v>
      </c>
      <c r="AN1162" s="258">
        <v>0.13405637000000001</v>
      </c>
      <c r="AO1162" s="258">
        <v>3.7524574999999998E-2</v>
      </c>
      <c r="AP1162" s="258">
        <v>0.14784683000000001</v>
      </c>
      <c r="AQ1162" s="258">
        <v>3.9512054000000003E-3</v>
      </c>
      <c r="AR1162" s="258">
        <v>10.808965000000001</v>
      </c>
      <c r="AT1162" s="193"/>
      <c r="AU1162" s="193"/>
      <c r="AV1162" s="193"/>
      <c r="AW1162" s="193"/>
      <c r="AX1162" s="193"/>
      <c r="AY1162" s="193"/>
      <c r="AZ1162" s="193"/>
      <c r="BA1162" s="193"/>
      <c r="BB1162" s="193"/>
      <c r="BC1162" s="193"/>
      <c r="BD1162" s="193"/>
      <c r="BE1162" s="315"/>
      <c r="BF1162" s="315"/>
      <c r="BG1162" s="315"/>
      <c r="BH1162" s="315"/>
      <c r="BI1162" s="315"/>
      <c r="BJ1162" s="315"/>
      <c r="BK1162" s="315"/>
    </row>
    <row r="1163" spans="1:63" x14ac:dyDescent="0.25">
      <c r="A1163" s="9"/>
      <c r="B1163" s="185" t="s">
        <v>2622</v>
      </c>
      <c r="C1163" s="25" t="s">
        <v>2859</v>
      </c>
      <c r="D1163" s="193">
        <v>24.109660000000002</v>
      </c>
      <c r="E1163" s="193">
        <v>17.586383000000001</v>
      </c>
      <c r="F1163" s="193">
        <v>3.3521960000000002</v>
      </c>
      <c r="G1163" s="193">
        <v>0.86118622</v>
      </c>
      <c r="H1163" s="193">
        <v>7.7776363000000001E-2</v>
      </c>
      <c r="I1163" s="193">
        <v>0.68048839999999999</v>
      </c>
      <c r="J1163" s="193">
        <v>0.29487888000000001</v>
      </c>
      <c r="K1163" s="193">
        <v>8.7282001999999994E-3</v>
      </c>
      <c r="L1163" s="193">
        <v>1.2480225</v>
      </c>
      <c r="M1163" s="193">
        <v>0</v>
      </c>
      <c r="N1163" s="193">
        <v>0</v>
      </c>
      <c r="O1163" s="193">
        <v>0</v>
      </c>
      <c r="P1163" s="199">
        <f t="shared" si="196"/>
        <v>130.26950370370372</v>
      </c>
      <c r="Q1163" s="240">
        <v>2800.9847</v>
      </c>
      <c r="R1163" s="99">
        <v>1839.3751</v>
      </c>
      <c r="S1163" s="99">
        <v>526.70799999999997</v>
      </c>
      <c r="T1163" s="99">
        <v>1.9484000000000001E-2</v>
      </c>
      <c r="U1163" s="99">
        <v>59.073999999999998</v>
      </c>
      <c r="V1163" s="99">
        <v>10.098140000000001</v>
      </c>
      <c r="W1163" s="99">
        <v>365.71</v>
      </c>
      <c r="X1163" s="241">
        <f t="shared" si="197"/>
        <v>12.228169385395701</v>
      </c>
      <c r="Y1163" s="241">
        <f t="shared" si="198"/>
        <v>5.03866413074</v>
      </c>
      <c r="Z1163" s="241">
        <f t="shared" si="199"/>
        <v>2.5759125691557005</v>
      </c>
      <c r="AA1163" s="241">
        <f t="shared" si="200"/>
        <v>4.6135926855000005</v>
      </c>
      <c r="AB1163" s="258">
        <v>3.6100588</v>
      </c>
      <c r="AC1163" s="258">
        <v>7.6245401000000004E-4</v>
      </c>
      <c r="AD1163" s="258">
        <v>0.67955003000000003</v>
      </c>
      <c r="AE1163" s="258">
        <v>2.3590273E-4</v>
      </c>
      <c r="AF1163" s="258">
        <v>0.73130461999999996</v>
      </c>
      <c r="AG1163" s="258">
        <v>1.6752323999999999E-2</v>
      </c>
      <c r="AH1163" s="258">
        <v>2.3626735000000001</v>
      </c>
      <c r="AI1163" s="258">
        <v>5.3610100000000003E-3</v>
      </c>
      <c r="AJ1163" s="258">
        <v>6.8381943999999998E-3</v>
      </c>
      <c r="AK1163" s="258">
        <v>2.6167678000000002E-3</v>
      </c>
      <c r="AL1163" s="258">
        <v>6.3355607999999997E-4</v>
      </c>
      <c r="AM1163" s="258">
        <v>1.9698756999999999E-6</v>
      </c>
      <c r="AN1163" s="258">
        <v>9.4488038999999996E-2</v>
      </c>
      <c r="AO1163" s="258">
        <v>2.0185462000000001E-2</v>
      </c>
      <c r="AP1163" s="258">
        <v>8.3114069999999998E-2</v>
      </c>
      <c r="AQ1163" s="258">
        <v>3.2674854999999998E-3</v>
      </c>
      <c r="AR1163" s="258">
        <v>4.6103252000000001</v>
      </c>
      <c r="AT1163" s="193"/>
      <c r="AU1163" s="193"/>
      <c r="AV1163" s="193"/>
      <c r="AW1163" s="193"/>
      <c r="AX1163" s="193"/>
      <c r="AY1163" s="193"/>
      <c r="AZ1163" s="193"/>
      <c r="BA1163" s="193"/>
      <c r="BB1163" s="193"/>
      <c r="BC1163" s="193"/>
      <c r="BD1163" s="193"/>
      <c r="BE1163" s="315"/>
      <c r="BF1163" s="315"/>
      <c r="BG1163" s="315"/>
      <c r="BH1163" s="315"/>
      <c r="BI1163" s="315"/>
      <c r="BJ1163" s="315"/>
      <c r="BK1163" s="315"/>
    </row>
    <row r="1164" spans="1:63" x14ac:dyDescent="0.25">
      <c r="A1164" s="45" t="s">
        <v>5253</v>
      </c>
      <c r="B1164" s="45"/>
      <c r="C1164" s="9"/>
      <c r="D1164" s="195"/>
      <c r="E1164" s="195"/>
      <c r="F1164" s="195"/>
      <c r="G1164" s="195"/>
      <c r="H1164" s="195"/>
      <c r="I1164" s="195"/>
      <c r="J1164" s="195"/>
      <c r="K1164" s="195"/>
      <c r="L1164" s="195"/>
      <c r="M1164" s="195"/>
      <c r="N1164" s="195"/>
      <c r="O1164" s="195"/>
      <c r="P1164" s="195"/>
      <c r="Q1164" s="239"/>
      <c r="R1164" s="97"/>
      <c r="S1164" s="97"/>
      <c r="T1164" s="97"/>
      <c r="U1164" s="97"/>
      <c r="V1164" s="97"/>
      <c r="W1164" s="97"/>
      <c r="X1164" s="259"/>
      <c r="Y1164" s="259"/>
      <c r="Z1164" s="259"/>
      <c r="AA1164" s="258"/>
      <c r="AB1164" s="258"/>
      <c r="AC1164" s="258"/>
      <c r="AD1164" s="258"/>
      <c r="AE1164" s="258"/>
      <c r="AF1164" s="258"/>
      <c r="AG1164" s="258"/>
      <c r="AH1164" s="258"/>
      <c r="AI1164" s="258"/>
      <c r="AJ1164" s="258"/>
      <c r="AK1164" s="258"/>
      <c r="AL1164" s="258"/>
      <c r="AM1164" s="258"/>
      <c r="AN1164" s="258"/>
      <c r="AO1164" s="258"/>
      <c r="AP1164" s="258"/>
      <c r="AQ1164" s="258"/>
      <c r="AR1164" s="258"/>
      <c r="AT1164" s="193"/>
      <c r="AU1164" s="193"/>
      <c r="AV1164" s="193"/>
      <c r="AW1164" s="193"/>
      <c r="AX1164" s="193"/>
      <c r="AY1164" s="193"/>
      <c r="AZ1164" s="193"/>
      <c r="BA1164" s="193"/>
      <c r="BB1164" s="193"/>
      <c r="BC1164" s="193"/>
      <c r="BD1164" s="193"/>
      <c r="BE1164" s="315"/>
      <c r="BF1164" s="315"/>
      <c r="BG1164" s="315"/>
      <c r="BH1164" s="315"/>
      <c r="BI1164" s="315"/>
      <c r="BJ1164" s="315"/>
      <c r="BK1164" s="315"/>
    </row>
    <row r="1165" spans="1:63" x14ac:dyDescent="0.25">
      <c r="A1165" s="9"/>
      <c r="B1165" s="185" t="s">
        <v>1264</v>
      </c>
      <c r="C1165" s="25" t="s">
        <v>2860</v>
      </c>
      <c r="D1165" s="193">
        <v>78.837719000000007</v>
      </c>
      <c r="E1165" s="193">
        <v>23.556215000000002</v>
      </c>
      <c r="F1165" s="193">
        <v>11.666319</v>
      </c>
      <c r="G1165" s="193">
        <v>6.2662037000000002</v>
      </c>
      <c r="H1165" s="193">
        <v>0.88721675</v>
      </c>
      <c r="I1165" s="193">
        <v>3.4890618999999998</v>
      </c>
      <c r="J1165" s="193">
        <v>5.5266916000000004</v>
      </c>
      <c r="K1165" s="193">
        <v>3.3207081999999999E-2</v>
      </c>
      <c r="L1165" s="193">
        <v>27.412804000000001</v>
      </c>
      <c r="M1165" s="193">
        <v>0</v>
      </c>
      <c r="N1165" s="193">
        <v>0</v>
      </c>
      <c r="O1165" s="193">
        <v>0</v>
      </c>
      <c r="P1165" s="199">
        <f>E1165/0.135</f>
        <v>174.49048148148148</v>
      </c>
      <c r="Q1165" s="240">
        <v>3216.1253999999999</v>
      </c>
      <c r="R1165" s="99">
        <v>2181.4969000000001</v>
      </c>
      <c r="S1165" s="99">
        <v>796.88</v>
      </c>
      <c r="T1165" s="99">
        <v>1.4511E-2</v>
      </c>
      <c r="U1165" s="99">
        <v>72.143000000000001</v>
      </c>
      <c r="V1165" s="99">
        <v>14.16103</v>
      </c>
      <c r="W1165" s="99">
        <v>151.43</v>
      </c>
      <c r="X1165" s="241">
        <f t="shared" ref="X1165:X1182" si="201">SUM(Y1165:AA1165)</f>
        <v>31.141888327182002</v>
      </c>
      <c r="Y1165" s="241">
        <f t="shared" ref="Y1165:Y1182" si="202">SUM(AB1165:AG1165)</f>
        <v>21.6136800781</v>
      </c>
      <c r="Z1165" s="241">
        <f t="shared" ref="Z1165:Z1182" si="203">SUM(AH1165:AP1165)</f>
        <v>3.8997976190819998</v>
      </c>
      <c r="AA1165" s="241">
        <f t="shared" ref="AA1165:AA1182" si="204">SUM(AQ1165:AR1165)</f>
        <v>5.6284106300000003</v>
      </c>
      <c r="AB1165" s="258">
        <v>4.8361074000000004</v>
      </c>
      <c r="AC1165" s="258">
        <v>7.5230383E-4</v>
      </c>
      <c r="AD1165" s="258">
        <v>13.673776999999999</v>
      </c>
      <c r="AE1165" s="258">
        <v>6.9599726999999996E-4</v>
      </c>
      <c r="AF1165" s="258">
        <v>3.0772103</v>
      </c>
      <c r="AG1165" s="258">
        <v>2.5137077000000001E-2</v>
      </c>
      <c r="AH1165" s="258">
        <v>3.1652825</v>
      </c>
      <c r="AI1165" s="258">
        <v>1.9612050999999998E-2</v>
      </c>
      <c r="AJ1165" s="258">
        <v>5.5804775000000001E-2</v>
      </c>
      <c r="AK1165" s="258">
        <v>2.5139882999999998E-2</v>
      </c>
      <c r="AL1165" s="258">
        <v>6.8654073000000001E-3</v>
      </c>
      <c r="AM1165" s="258">
        <v>2.3572782E-5</v>
      </c>
      <c r="AN1165" s="258">
        <v>0.28454955999999998</v>
      </c>
      <c r="AO1165" s="258">
        <v>0.19480553</v>
      </c>
      <c r="AP1165" s="258">
        <v>0.14771434</v>
      </c>
      <c r="AQ1165" s="258">
        <v>0.16596953</v>
      </c>
      <c r="AR1165" s="258">
        <v>5.4624411000000004</v>
      </c>
      <c r="AT1165" s="193"/>
      <c r="AU1165" s="193"/>
      <c r="AV1165" s="193"/>
      <c r="AW1165" s="193"/>
      <c r="AX1165" s="193"/>
      <c r="AY1165" s="193"/>
      <c r="AZ1165" s="193"/>
      <c r="BA1165" s="193"/>
      <c r="BB1165" s="193"/>
      <c r="BC1165" s="193"/>
      <c r="BD1165" s="193"/>
      <c r="BE1165" s="315"/>
      <c r="BF1165" s="315"/>
      <c r="BG1165" s="315"/>
      <c r="BH1165" s="315"/>
      <c r="BI1165" s="315"/>
      <c r="BJ1165" s="315"/>
      <c r="BK1165" s="315"/>
    </row>
    <row r="1166" spans="1:63" x14ac:dyDescent="0.25">
      <c r="A1166" s="9"/>
      <c r="B1166" s="185" t="s">
        <v>1264</v>
      </c>
      <c r="C1166" s="25" t="s">
        <v>2861</v>
      </c>
      <c r="D1166" s="193">
        <v>5095.1714000000002</v>
      </c>
      <c r="E1166" s="193">
        <v>1715.0618999999999</v>
      </c>
      <c r="F1166" s="193">
        <v>657.71105</v>
      </c>
      <c r="G1166" s="193">
        <v>283.81466</v>
      </c>
      <c r="H1166" s="193">
        <v>15.081223</v>
      </c>
      <c r="I1166" s="193">
        <v>223.37610000000001</v>
      </c>
      <c r="J1166" s="193">
        <v>574.29966000000002</v>
      </c>
      <c r="K1166" s="193">
        <v>2.4981450999999999</v>
      </c>
      <c r="L1166" s="193">
        <v>1623.3287</v>
      </c>
      <c r="M1166" s="193">
        <v>0</v>
      </c>
      <c r="N1166" s="193">
        <v>0</v>
      </c>
      <c r="O1166" s="193">
        <v>0</v>
      </c>
      <c r="P1166" s="199">
        <f>E1166/0.135</f>
        <v>12704.162222222221</v>
      </c>
      <c r="Q1166" s="240">
        <v>231018.44</v>
      </c>
      <c r="R1166" s="99">
        <v>182395.51999999999</v>
      </c>
      <c r="S1166" s="99">
        <v>37441.040000000001</v>
      </c>
      <c r="T1166" s="99">
        <v>0.27043</v>
      </c>
      <c r="U1166" s="99">
        <v>2539.1999999999998</v>
      </c>
      <c r="V1166" s="99">
        <v>655.61440000000005</v>
      </c>
      <c r="W1166" s="99">
        <v>7986.8</v>
      </c>
      <c r="X1166" s="241">
        <f t="shared" si="201"/>
        <v>1921.6938590402001</v>
      </c>
      <c r="Y1166" s="241">
        <f t="shared" si="202"/>
        <v>1189.7713640259999</v>
      </c>
      <c r="Z1166" s="241">
        <f t="shared" si="203"/>
        <v>267.04461311419999</v>
      </c>
      <c r="AA1166" s="241">
        <f t="shared" si="204"/>
        <v>464.87788190000003</v>
      </c>
      <c r="AB1166" s="258">
        <v>352.13416000000001</v>
      </c>
      <c r="AC1166" s="258">
        <v>5.7476221000000001E-2</v>
      </c>
      <c r="AD1166" s="258">
        <v>647.52661999999998</v>
      </c>
      <c r="AE1166" s="258">
        <v>3.8582005000000003E-2</v>
      </c>
      <c r="AF1166" s="258">
        <v>188.85678999999999</v>
      </c>
      <c r="AG1166" s="258">
        <v>1.1577358</v>
      </c>
      <c r="AH1166" s="258">
        <v>230.47494</v>
      </c>
      <c r="AI1166" s="258">
        <v>1.1083812</v>
      </c>
      <c r="AJ1166" s="258">
        <v>2.5358963000000001</v>
      </c>
      <c r="AK1166" s="258">
        <v>1.0567499</v>
      </c>
      <c r="AL1166" s="258">
        <v>0.36153606999999999</v>
      </c>
      <c r="AM1166" s="258">
        <v>1.1900442E-3</v>
      </c>
      <c r="AN1166" s="258">
        <v>9.2744988999999993</v>
      </c>
      <c r="AO1166" s="258">
        <v>8.4399057000000006</v>
      </c>
      <c r="AP1166" s="258">
        <v>13.791515</v>
      </c>
      <c r="AQ1166" s="258">
        <v>8.3944118999999997</v>
      </c>
      <c r="AR1166" s="258">
        <v>456.48347000000001</v>
      </c>
      <c r="AT1166" s="193"/>
      <c r="AU1166" s="193"/>
      <c r="AV1166" s="193"/>
      <c r="AW1166" s="193"/>
      <c r="AX1166" s="193"/>
      <c r="AY1166" s="193"/>
      <c r="AZ1166" s="193"/>
      <c r="BA1166" s="193"/>
      <c r="BB1166" s="193"/>
      <c r="BC1166" s="193"/>
      <c r="BD1166" s="193"/>
      <c r="BE1166" s="315"/>
      <c r="BF1166" s="315"/>
      <c r="BG1166" s="315"/>
      <c r="BH1166" s="315"/>
      <c r="BI1166" s="315"/>
      <c r="BJ1166" s="315"/>
      <c r="BK1166" s="315"/>
    </row>
    <row r="1167" spans="1:63" x14ac:dyDescent="0.25">
      <c r="A1167" s="9"/>
      <c r="B1167" s="185" t="s">
        <v>1264</v>
      </c>
      <c r="C1167" s="25" t="s">
        <v>2862</v>
      </c>
      <c r="D1167" s="193">
        <v>12.103989</v>
      </c>
      <c r="E1167" s="193">
        <v>5.0560619000000004</v>
      </c>
      <c r="F1167" s="193">
        <v>1.4218203</v>
      </c>
      <c r="G1167" s="193">
        <v>0.64046694000000004</v>
      </c>
      <c r="H1167" s="193">
        <v>0.17945638</v>
      </c>
      <c r="I1167" s="193">
        <v>0.36523636999999998</v>
      </c>
      <c r="J1167" s="193">
        <v>1.4913764</v>
      </c>
      <c r="K1167" s="193">
        <v>7.7542966000000001E-3</v>
      </c>
      <c r="L1167" s="193">
        <v>2.9418161999999999</v>
      </c>
      <c r="M1167" s="193">
        <v>0</v>
      </c>
      <c r="N1167" s="193">
        <v>0</v>
      </c>
      <c r="O1167" s="193">
        <v>0</v>
      </c>
      <c r="P1167" s="199">
        <f t="shared" ref="P1167:P1182" si="205">E1167/0.135</f>
        <v>37.45231037037037</v>
      </c>
      <c r="Q1167" s="240">
        <v>686.92893000000004</v>
      </c>
      <c r="R1167" s="99">
        <v>465.28626000000003</v>
      </c>
      <c r="S1167" s="99">
        <v>168.89599999999999</v>
      </c>
      <c r="T1167" s="99">
        <v>4.7410000000000004E-3</v>
      </c>
      <c r="U1167" s="99">
        <v>20.949000000000002</v>
      </c>
      <c r="V1167" s="99">
        <v>2.907931</v>
      </c>
      <c r="W1167" s="99">
        <v>28.885000000000002</v>
      </c>
      <c r="X1167" s="241">
        <f t="shared" si="201"/>
        <v>4.4945683136327998</v>
      </c>
      <c r="Y1167" s="241">
        <f t="shared" si="202"/>
        <v>2.4688593918200001</v>
      </c>
      <c r="Z1167" s="241">
        <f t="shared" si="203"/>
        <v>0.84166880081280004</v>
      </c>
      <c r="AA1167" s="241">
        <f t="shared" si="204"/>
        <v>1.184040121</v>
      </c>
      <c r="AB1167" s="258">
        <v>1.038001</v>
      </c>
      <c r="AC1167" s="258">
        <v>1.5806171000000001E-4</v>
      </c>
      <c r="AD1167" s="258">
        <v>1.0688318999999999</v>
      </c>
      <c r="AE1167" s="258">
        <v>1.2059471E-4</v>
      </c>
      <c r="AF1167" s="258">
        <v>0.35652477999999999</v>
      </c>
      <c r="AG1167" s="258">
        <v>5.2230554E-3</v>
      </c>
      <c r="AH1167" s="258">
        <v>0.67938783999999997</v>
      </c>
      <c r="AI1167" s="258">
        <v>2.3228569000000002E-3</v>
      </c>
      <c r="AJ1167" s="258">
        <v>5.5166538999999997E-3</v>
      </c>
      <c r="AK1167" s="258">
        <v>4.3129880999999998E-3</v>
      </c>
      <c r="AL1167" s="258">
        <v>6.7782059000000001E-4</v>
      </c>
      <c r="AM1167" s="258">
        <v>2.1583227999999999E-6</v>
      </c>
      <c r="AN1167" s="258">
        <v>8.9686006999999998E-2</v>
      </c>
      <c r="AO1167" s="258">
        <v>3.1242704999999999E-2</v>
      </c>
      <c r="AP1167" s="258">
        <v>2.8519770999999999E-2</v>
      </c>
      <c r="AQ1167" s="258">
        <v>1.8879221000000002E-2</v>
      </c>
      <c r="AR1167" s="258">
        <v>1.1651609000000001</v>
      </c>
      <c r="AT1167" s="193"/>
      <c r="AU1167" s="193"/>
      <c r="AV1167" s="193"/>
      <c r="AW1167" s="193"/>
      <c r="AX1167" s="193"/>
      <c r="AY1167" s="193"/>
      <c r="AZ1167" s="193"/>
      <c r="BA1167" s="193"/>
      <c r="BB1167" s="193"/>
      <c r="BC1167" s="193"/>
      <c r="BD1167" s="193"/>
      <c r="BE1167" s="315"/>
      <c r="BF1167" s="315"/>
      <c r="BG1167" s="315"/>
      <c r="BH1167" s="315"/>
      <c r="BI1167" s="315"/>
      <c r="BJ1167" s="315"/>
      <c r="BK1167" s="315"/>
    </row>
    <row r="1168" spans="1:63" x14ac:dyDescent="0.25">
      <c r="A1168" s="9"/>
      <c r="B1168" s="185" t="s">
        <v>1264</v>
      </c>
      <c r="C1168" s="25" t="s">
        <v>5561</v>
      </c>
      <c r="D1168" s="193">
        <v>325455.59000000003</v>
      </c>
      <c r="E1168" s="193">
        <v>152924.6</v>
      </c>
      <c r="F1168" s="193">
        <v>38903.218999999997</v>
      </c>
      <c r="G1168" s="193">
        <v>4748.6221999999998</v>
      </c>
      <c r="H1168" s="193">
        <v>2084.0385000000001</v>
      </c>
      <c r="I1168" s="193">
        <v>15777.18</v>
      </c>
      <c r="J1168" s="193">
        <v>7654.3579</v>
      </c>
      <c r="K1168" s="193">
        <v>370.54865000000001</v>
      </c>
      <c r="L1168" s="193">
        <v>102993.02</v>
      </c>
      <c r="M1168" s="193">
        <v>0</v>
      </c>
      <c r="N1168" s="193">
        <v>0</v>
      </c>
      <c r="O1168" s="193">
        <v>0</v>
      </c>
      <c r="P1168" s="199">
        <f t="shared" si="205"/>
        <v>1132774.8148148148</v>
      </c>
      <c r="Q1168" s="240">
        <v>13704531</v>
      </c>
      <c r="R1168" s="99">
        <v>11425225</v>
      </c>
      <c r="S1168" s="99">
        <v>1739136</v>
      </c>
      <c r="T1168" s="99">
        <v>16.324999999999999</v>
      </c>
      <c r="U1168" s="99">
        <v>84235</v>
      </c>
      <c r="V1168" s="99">
        <v>20719.3</v>
      </c>
      <c r="W1168" s="99">
        <v>435200</v>
      </c>
      <c r="X1168" s="241">
        <f t="shared" si="201"/>
        <v>116161.30317147401</v>
      </c>
      <c r="Y1168" s="241">
        <f t="shared" si="202"/>
        <v>57739.029934500009</v>
      </c>
      <c r="Z1168" s="241">
        <f t="shared" si="203"/>
        <v>29543.110886974002</v>
      </c>
      <c r="AA1168" s="241">
        <f t="shared" si="204"/>
        <v>28879.162350000002</v>
      </c>
      <c r="AB1168" s="258">
        <v>31399.687000000002</v>
      </c>
      <c r="AC1168" s="258">
        <v>3.2038188000000001</v>
      </c>
      <c r="AD1168" s="258">
        <v>11775.071</v>
      </c>
      <c r="AE1168" s="258">
        <v>3.3484467000000002</v>
      </c>
      <c r="AF1168" s="258">
        <v>14501.798000000001</v>
      </c>
      <c r="AG1168" s="258">
        <v>55.921669000000001</v>
      </c>
      <c r="AH1168" s="258">
        <v>20551.168000000001</v>
      </c>
      <c r="AI1168" s="258">
        <v>48.233210999999997</v>
      </c>
      <c r="AJ1168" s="258">
        <v>41.322788000000003</v>
      </c>
      <c r="AK1168" s="258">
        <v>29.223077</v>
      </c>
      <c r="AL1168" s="258">
        <v>11.227551999999999</v>
      </c>
      <c r="AM1168" s="258">
        <v>3.5038974000000001E-2</v>
      </c>
      <c r="AN1168" s="258">
        <v>446.38582000000002</v>
      </c>
      <c r="AO1168" s="258">
        <v>3687.4031</v>
      </c>
      <c r="AP1168" s="258">
        <v>4728.1122999999998</v>
      </c>
      <c r="AQ1168" s="258">
        <v>285.77935000000002</v>
      </c>
      <c r="AR1168" s="258">
        <v>28593.383000000002</v>
      </c>
      <c r="AT1168" s="193"/>
      <c r="AU1168" s="193"/>
      <c r="AV1168" s="193"/>
      <c r="AW1168" s="193"/>
      <c r="AX1168" s="193"/>
      <c r="AY1168" s="193"/>
      <c r="AZ1168" s="193"/>
      <c r="BA1168" s="193"/>
      <c r="BB1168" s="193"/>
      <c r="BC1168" s="193"/>
      <c r="BD1168" s="193"/>
      <c r="BE1168" s="315"/>
      <c r="BF1168" s="315"/>
      <c r="BG1168" s="315"/>
      <c r="BH1168" s="315"/>
      <c r="BI1168" s="315"/>
      <c r="BJ1168" s="315"/>
      <c r="BK1168" s="315"/>
    </row>
    <row r="1169" spans="1:63" x14ac:dyDescent="0.25">
      <c r="A1169" s="9"/>
      <c r="B1169" s="185" t="s">
        <v>2622</v>
      </c>
      <c r="C1169" s="25" t="s">
        <v>2863</v>
      </c>
      <c r="D1169" s="193">
        <v>17.155718</v>
      </c>
      <c r="E1169" s="193">
        <v>6.6582295</v>
      </c>
      <c r="F1169" s="193">
        <v>2.3924050000000001</v>
      </c>
      <c r="G1169" s="193">
        <v>0.29225688999999999</v>
      </c>
      <c r="H1169" s="193">
        <v>2.2717411E-2</v>
      </c>
      <c r="I1169" s="193">
        <v>0.18800383000000001</v>
      </c>
      <c r="J1169" s="193">
        <v>0.27947348</v>
      </c>
      <c r="K1169" s="193">
        <v>2.7960018E-2</v>
      </c>
      <c r="L1169" s="193">
        <v>7.2946720999999997</v>
      </c>
      <c r="M1169" s="193">
        <v>0</v>
      </c>
      <c r="N1169" s="193">
        <v>0</v>
      </c>
      <c r="O1169" s="193">
        <v>0</v>
      </c>
      <c r="P1169" s="199">
        <f t="shared" si="205"/>
        <v>49.320218518518516</v>
      </c>
      <c r="Q1169" s="240">
        <v>861.59993999999995</v>
      </c>
      <c r="R1169" s="99">
        <v>644.03692000000001</v>
      </c>
      <c r="S1169" s="99">
        <v>186.0488</v>
      </c>
      <c r="T1169" s="99">
        <v>2.5731000000000001E-4</v>
      </c>
      <c r="U1169" s="99">
        <v>10.708</v>
      </c>
      <c r="V1169" s="99">
        <v>0.99296700000000004</v>
      </c>
      <c r="W1169" s="99">
        <v>19.812999999999999</v>
      </c>
      <c r="X1169" s="241">
        <f t="shared" si="201"/>
        <v>4.7732142675449598</v>
      </c>
      <c r="Y1169" s="241">
        <f t="shared" si="202"/>
        <v>2.173488475459</v>
      </c>
      <c r="Z1169" s="241">
        <f t="shared" si="203"/>
        <v>0.97810134848595998</v>
      </c>
      <c r="AA1169" s="241">
        <f t="shared" si="204"/>
        <v>1.6216244436</v>
      </c>
      <c r="AB1169" s="258">
        <v>1.3670842999999999</v>
      </c>
      <c r="AC1169" s="258">
        <v>6.9177998999999998E-5</v>
      </c>
      <c r="AD1169" s="258">
        <v>0.36812569000000001</v>
      </c>
      <c r="AE1169" s="258">
        <v>1.0486985999999999E-4</v>
      </c>
      <c r="AF1169" s="258">
        <v>0.43407286</v>
      </c>
      <c r="AG1169" s="258">
        <v>4.0315775999999999E-3</v>
      </c>
      <c r="AH1169" s="258">
        <v>0.89472474999999996</v>
      </c>
      <c r="AI1169" s="258">
        <v>3.9405663999999996E-3</v>
      </c>
      <c r="AJ1169" s="258">
        <v>2.5817934999999999E-3</v>
      </c>
      <c r="AK1169" s="258">
        <v>1.2482255999999999E-3</v>
      </c>
      <c r="AL1169" s="258">
        <v>3.2601275000000002E-4</v>
      </c>
      <c r="AM1169" s="258">
        <v>9.2323596000000001E-7</v>
      </c>
      <c r="AN1169" s="258">
        <v>2.7933469999999998E-2</v>
      </c>
      <c r="AO1169" s="258">
        <v>2.3059179999999999E-2</v>
      </c>
      <c r="AP1169" s="258">
        <v>2.4286426999999999E-2</v>
      </c>
      <c r="AQ1169" s="258">
        <v>8.8540436E-3</v>
      </c>
      <c r="AR1169" s="258">
        <v>1.6127704</v>
      </c>
      <c r="AT1169" s="193"/>
      <c r="AU1169" s="193"/>
      <c r="AV1169" s="193"/>
      <c r="AW1169" s="193"/>
      <c r="AX1169" s="193"/>
      <c r="AY1169" s="193"/>
      <c r="AZ1169" s="193"/>
      <c r="BA1169" s="193"/>
      <c r="BB1169" s="193"/>
      <c r="BC1169" s="193"/>
      <c r="BD1169" s="193"/>
      <c r="BE1169" s="315"/>
      <c r="BF1169" s="315"/>
      <c r="BG1169" s="315"/>
      <c r="BH1169" s="315"/>
      <c r="BI1169" s="315"/>
      <c r="BJ1169" s="315"/>
      <c r="BK1169" s="315"/>
    </row>
    <row r="1170" spans="1:63" x14ac:dyDescent="0.25">
      <c r="A1170" s="9"/>
      <c r="B1170" s="185" t="s">
        <v>2622</v>
      </c>
      <c r="C1170" s="25" t="s">
        <v>2864</v>
      </c>
      <c r="D1170" s="193">
        <v>16.410869000000002</v>
      </c>
      <c r="E1170" s="193">
        <v>9.8712084999999998</v>
      </c>
      <c r="F1170" s="193">
        <v>2.8767033</v>
      </c>
      <c r="G1170" s="193">
        <v>0.93366888000000003</v>
      </c>
      <c r="H1170" s="193">
        <v>2.4558792999999999E-2</v>
      </c>
      <c r="I1170" s="193">
        <v>0.49672738999999999</v>
      </c>
      <c r="J1170" s="193">
        <v>0.44304585000000002</v>
      </c>
      <c r="K1170" s="193">
        <v>4.2341879000000002E-3</v>
      </c>
      <c r="L1170" s="193">
        <v>1.7607219999999999</v>
      </c>
      <c r="M1170" s="193">
        <v>0</v>
      </c>
      <c r="N1170" s="193">
        <v>0</v>
      </c>
      <c r="O1170" s="193">
        <v>0</v>
      </c>
      <c r="P1170" s="199">
        <f t="shared" si="205"/>
        <v>73.120062962962962</v>
      </c>
      <c r="Q1170" s="240">
        <v>1196.2716</v>
      </c>
      <c r="R1170" s="99">
        <v>882.40783999999996</v>
      </c>
      <c r="S1170" s="99">
        <v>249.4128</v>
      </c>
      <c r="T1170" s="99">
        <v>5.2570000000000004E-3</v>
      </c>
      <c r="U1170" s="99">
        <v>31.337</v>
      </c>
      <c r="V1170" s="99">
        <v>10.870699999999999</v>
      </c>
      <c r="W1170" s="99">
        <v>22.238</v>
      </c>
      <c r="X1170" s="241">
        <f t="shared" si="201"/>
        <v>7.7892252264676003</v>
      </c>
      <c r="Y1170" s="241">
        <f t="shared" si="202"/>
        <v>4.0236804926799996</v>
      </c>
      <c r="Z1170" s="241">
        <f t="shared" si="203"/>
        <v>1.5458704547876001</v>
      </c>
      <c r="AA1170" s="241">
        <f t="shared" si="204"/>
        <v>2.2196742789999999</v>
      </c>
      <c r="AB1170" s="258">
        <v>2.0266776000000002</v>
      </c>
      <c r="AC1170" s="258">
        <v>2.3258290000000001E-4</v>
      </c>
      <c r="AD1170" s="258">
        <v>1.3757501999999999</v>
      </c>
      <c r="AE1170" s="258">
        <v>1.7716768000000001E-4</v>
      </c>
      <c r="AF1170" s="258">
        <v>0.61389939999999998</v>
      </c>
      <c r="AG1170" s="258">
        <v>6.9435421000000001E-3</v>
      </c>
      <c r="AH1170" s="258">
        <v>1.3264601</v>
      </c>
      <c r="AI1170" s="258">
        <v>4.6946953000000001E-3</v>
      </c>
      <c r="AJ1170" s="258">
        <v>8.2920829000000008E-3</v>
      </c>
      <c r="AK1170" s="258">
        <v>2.3306149999999999E-3</v>
      </c>
      <c r="AL1170" s="258">
        <v>8.3406908999999997E-4</v>
      </c>
      <c r="AM1170" s="258">
        <v>2.7224976E-6</v>
      </c>
      <c r="AN1170" s="258">
        <v>0.12448743</v>
      </c>
      <c r="AO1170" s="258">
        <v>2.7110591E-2</v>
      </c>
      <c r="AP1170" s="258">
        <v>5.1658149E-2</v>
      </c>
      <c r="AQ1170" s="258">
        <v>1.0057379E-2</v>
      </c>
      <c r="AR1170" s="258">
        <v>2.2096168999999999</v>
      </c>
      <c r="AT1170" s="193"/>
      <c r="AU1170" s="193"/>
      <c r="AV1170" s="193"/>
      <c r="AW1170" s="193"/>
      <c r="AX1170" s="193"/>
      <c r="AY1170" s="193"/>
      <c r="AZ1170" s="193"/>
      <c r="BA1170" s="193"/>
      <c r="BB1170" s="193"/>
      <c r="BC1170" s="193"/>
      <c r="BD1170" s="193"/>
      <c r="BE1170" s="315"/>
      <c r="BF1170" s="315"/>
      <c r="BG1170" s="315"/>
      <c r="BH1170" s="315"/>
      <c r="BI1170" s="315"/>
      <c r="BJ1170" s="315"/>
      <c r="BK1170" s="315"/>
    </row>
    <row r="1171" spans="1:63" x14ac:dyDescent="0.25">
      <c r="A1171" s="9"/>
      <c r="B1171" s="185" t="s">
        <v>2622</v>
      </c>
      <c r="C1171" s="25" t="s">
        <v>2865</v>
      </c>
      <c r="D1171" s="193">
        <v>19.119329</v>
      </c>
      <c r="E1171" s="193">
        <v>10.771212999999999</v>
      </c>
      <c r="F1171" s="193">
        <v>4.7596731999999999</v>
      </c>
      <c r="G1171" s="193">
        <v>0.65927877999999995</v>
      </c>
      <c r="H1171" s="193">
        <v>2.8332058E-2</v>
      </c>
      <c r="I1171" s="193">
        <v>0.49682013000000003</v>
      </c>
      <c r="J1171" s="193">
        <v>0.60731151999999999</v>
      </c>
      <c r="K1171" s="193">
        <v>3.0177584E-2</v>
      </c>
      <c r="L1171" s="193">
        <v>1.7665227999999999</v>
      </c>
      <c r="M1171" s="193">
        <v>0</v>
      </c>
      <c r="N1171" s="193">
        <v>0</v>
      </c>
      <c r="O1171" s="193">
        <v>0</v>
      </c>
      <c r="P1171" s="199">
        <f t="shared" si="205"/>
        <v>79.786762962962953</v>
      </c>
      <c r="Q1171" s="240">
        <v>1273.3676</v>
      </c>
      <c r="R1171" s="99">
        <v>975.50121000000001</v>
      </c>
      <c r="S1171" s="99">
        <v>238.5712</v>
      </c>
      <c r="T1171" s="99">
        <v>5.2608000000000004E-3</v>
      </c>
      <c r="U1171" s="99">
        <v>30.015999999999998</v>
      </c>
      <c r="V1171" s="99">
        <v>1.5879540000000001</v>
      </c>
      <c r="W1171" s="99">
        <v>27.686</v>
      </c>
      <c r="X1171" s="241">
        <f t="shared" si="201"/>
        <v>8.4488803332847997</v>
      </c>
      <c r="Y1171" s="241">
        <f t="shared" si="202"/>
        <v>4.3155803745399997</v>
      </c>
      <c r="Z1171" s="241">
        <f t="shared" si="203"/>
        <v>1.6803147267448</v>
      </c>
      <c r="AA1171" s="241">
        <f t="shared" si="204"/>
        <v>2.4529852320000001</v>
      </c>
      <c r="AB1171" s="258">
        <v>2.2115426999999999</v>
      </c>
      <c r="AC1171" s="258">
        <v>2.0852239000000001E-4</v>
      </c>
      <c r="AD1171" s="258">
        <v>1.2126676999999999</v>
      </c>
      <c r="AE1171" s="258">
        <v>2.3261184999999999E-4</v>
      </c>
      <c r="AF1171" s="258">
        <v>0.88533280000000003</v>
      </c>
      <c r="AG1171" s="258">
        <v>5.5960402999999997E-3</v>
      </c>
      <c r="AH1171" s="258">
        <v>1.4474629000000001</v>
      </c>
      <c r="AI1171" s="258">
        <v>7.8199483000000007E-3</v>
      </c>
      <c r="AJ1171" s="258">
        <v>5.8290073999999999E-3</v>
      </c>
      <c r="AK1171" s="258">
        <v>2.7406981000000002E-3</v>
      </c>
      <c r="AL1171" s="258">
        <v>7.1650955999999998E-4</v>
      </c>
      <c r="AM1171" s="258">
        <v>2.2653847999999999E-6</v>
      </c>
      <c r="AN1171" s="258">
        <v>0.12549062</v>
      </c>
      <c r="AO1171" s="258">
        <v>3.6397867E-2</v>
      </c>
      <c r="AP1171" s="258">
        <v>5.3854910999999998E-2</v>
      </c>
      <c r="AQ1171" s="258">
        <v>1.0094132E-2</v>
      </c>
      <c r="AR1171" s="258">
        <v>2.4428911000000002</v>
      </c>
      <c r="AT1171" s="193"/>
      <c r="AU1171" s="193"/>
      <c r="AV1171" s="193"/>
      <c r="AW1171" s="193"/>
      <c r="AX1171" s="193"/>
      <c r="AY1171" s="193"/>
      <c r="AZ1171" s="193"/>
      <c r="BA1171" s="193"/>
      <c r="BB1171" s="193"/>
      <c r="BC1171" s="193"/>
      <c r="BD1171" s="193"/>
      <c r="BE1171" s="315"/>
      <c r="BF1171" s="315"/>
      <c r="BG1171" s="315"/>
      <c r="BH1171" s="315"/>
      <c r="BI1171" s="315"/>
      <c r="BJ1171" s="315"/>
      <c r="BK1171" s="315"/>
    </row>
    <row r="1172" spans="1:63" x14ac:dyDescent="0.25">
      <c r="A1172" s="9"/>
      <c r="B1172" s="185" t="s">
        <v>2622</v>
      </c>
      <c r="C1172" s="25" t="s">
        <v>2866</v>
      </c>
      <c r="D1172" s="193">
        <v>18.339217000000001</v>
      </c>
      <c r="E1172" s="193">
        <v>10.553495</v>
      </c>
      <c r="F1172" s="193">
        <v>4.1395786000000001</v>
      </c>
      <c r="G1172" s="193">
        <v>0.77500800000000003</v>
      </c>
      <c r="H1172" s="193">
        <v>2.7703878000000001E-2</v>
      </c>
      <c r="I1172" s="193">
        <v>0.50865556000000001</v>
      </c>
      <c r="J1172" s="193">
        <v>0.54421938999999997</v>
      </c>
      <c r="K1172" s="193">
        <v>1.9606386E-2</v>
      </c>
      <c r="L1172" s="193">
        <v>1.7709504</v>
      </c>
      <c r="M1172" s="193">
        <v>0</v>
      </c>
      <c r="N1172" s="193">
        <v>0</v>
      </c>
      <c r="O1172" s="193">
        <v>0</v>
      </c>
      <c r="P1172" s="199">
        <f t="shared" si="205"/>
        <v>78.174037037037024</v>
      </c>
      <c r="Q1172" s="240">
        <v>1260.2022999999999</v>
      </c>
      <c r="R1172" s="99">
        <v>953.31173999999999</v>
      </c>
      <c r="S1172" s="99">
        <v>245.10640000000001</v>
      </c>
      <c r="T1172" s="99">
        <v>5.2820999999999996E-3</v>
      </c>
      <c r="U1172" s="99">
        <v>30.632000000000001</v>
      </c>
      <c r="V1172" s="99">
        <v>5.4298999999999999</v>
      </c>
      <c r="W1172" s="99">
        <v>25.716999999999999</v>
      </c>
      <c r="X1172" s="241">
        <f t="shared" si="201"/>
        <v>8.3057386495507011</v>
      </c>
      <c r="Y1172" s="241">
        <f t="shared" si="202"/>
        <v>4.2604347614100009</v>
      </c>
      <c r="Z1172" s="241">
        <f t="shared" si="203"/>
        <v>1.6480018751407004</v>
      </c>
      <c r="AA1172" s="241">
        <f t="shared" si="204"/>
        <v>2.397302013</v>
      </c>
      <c r="AB1172" s="258">
        <v>2.1668105999999998</v>
      </c>
      <c r="AC1172" s="258">
        <v>2.2500699000000001E-4</v>
      </c>
      <c r="AD1172" s="258">
        <v>1.2824812000000001</v>
      </c>
      <c r="AE1172" s="258">
        <v>2.2144381999999999E-4</v>
      </c>
      <c r="AF1172" s="258">
        <v>0.80448112000000005</v>
      </c>
      <c r="AG1172" s="258">
        <v>6.2153905999999997E-3</v>
      </c>
      <c r="AH1172" s="258">
        <v>1.4181828000000001</v>
      </c>
      <c r="AI1172" s="258">
        <v>6.7819406000000004E-3</v>
      </c>
      <c r="AJ1172" s="258">
        <v>6.8650991E-3</v>
      </c>
      <c r="AK1172" s="258">
        <v>2.6051778E-3</v>
      </c>
      <c r="AL1172" s="258">
        <v>7.6742035000000001E-4</v>
      </c>
      <c r="AM1172" s="258">
        <v>2.4652907000000001E-6</v>
      </c>
      <c r="AN1172" s="258">
        <v>0.12522732</v>
      </c>
      <c r="AO1172" s="258">
        <v>3.3044163000000001E-2</v>
      </c>
      <c r="AP1172" s="258">
        <v>5.4525489000000003E-2</v>
      </c>
      <c r="AQ1172" s="258">
        <v>1.0098413000000001E-2</v>
      </c>
      <c r="AR1172" s="258">
        <v>2.3872035999999999</v>
      </c>
      <c r="AT1172" s="193"/>
      <c r="AU1172" s="193"/>
      <c r="AV1172" s="193"/>
      <c r="AW1172" s="193"/>
      <c r="AX1172" s="193"/>
      <c r="AY1172" s="193"/>
      <c r="AZ1172" s="193"/>
      <c r="BA1172" s="193"/>
      <c r="BB1172" s="193"/>
      <c r="BC1172" s="193"/>
      <c r="BD1172" s="193"/>
      <c r="BE1172" s="315"/>
      <c r="BF1172" s="315"/>
      <c r="BG1172" s="315"/>
      <c r="BH1172" s="315"/>
      <c r="BI1172" s="315"/>
      <c r="BJ1172" s="315"/>
      <c r="BK1172" s="315"/>
    </row>
    <row r="1173" spans="1:63" x14ac:dyDescent="0.25">
      <c r="A1173" s="9"/>
      <c r="B1173" s="185" t="s">
        <v>2622</v>
      </c>
      <c r="C1173" s="25" t="s">
        <v>2867</v>
      </c>
      <c r="D1173" s="193">
        <v>64.745250999999996</v>
      </c>
      <c r="E1173" s="193">
        <v>15.177631999999999</v>
      </c>
      <c r="F1173" s="193">
        <v>2.6415057000000002</v>
      </c>
      <c r="G1173" s="193">
        <v>1.2983393999999999</v>
      </c>
      <c r="H1173" s="193">
        <v>2.7777791E-2</v>
      </c>
      <c r="I1173" s="193">
        <v>0.45486917999999998</v>
      </c>
      <c r="J1173" s="193">
        <v>0.21608669999999999</v>
      </c>
      <c r="K1173" s="193">
        <v>4.7142295999999997E-3</v>
      </c>
      <c r="L1173" s="193">
        <v>44.924326000000001</v>
      </c>
      <c r="M1173" s="193">
        <v>0</v>
      </c>
      <c r="N1173" s="193">
        <v>0</v>
      </c>
      <c r="O1173" s="193">
        <v>0</v>
      </c>
      <c r="P1173" s="199">
        <f t="shared" si="205"/>
        <v>112.42690370370369</v>
      </c>
      <c r="Q1173" s="240">
        <v>1895.6837</v>
      </c>
      <c r="R1173" s="99">
        <v>1334.1031</v>
      </c>
      <c r="S1173" s="99">
        <v>477.97120000000001</v>
      </c>
      <c r="T1173" s="99">
        <v>1.1486000000000001E-3</v>
      </c>
      <c r="U1173" s="99">
        <v>27.167999999999999</v>
      </c>
      <c r="V1173" s="99">
        <v>22.229230000000001</v>
      </c>
      <c r="W1173" s="99">
        <v>34.210999999999999</v>
      </c>
      <c r="X1173" s="241">
        <f t="shared" si="201"/>
        <v>10.422357562133499</v>
      </c>
      <c r="Y1173" s="241">
        <f t="shared" si="202"/>
        <v>4.8716157783899989</v>
      </c>
      <c r="Z1173" s="241">
        <f t="shared" si="203"/>
        <v>2.1975312337434993</v>
      </c>
      <c r="AA1173" s="241">
        <f t="shared" si="204"/>
        <v>3.35321055</v>
      </c>
      <c r="AB1173" s="258">
        <v>3.1161029999999998</v>
      </c>
      <c r="AC1173" s="258">
        <v>2.9485250000000002E-4</v>
      </c>
      <c r="AD1173" s="258">
        <v>1.1777647</v>
      </c>
      <c r="AE1173" s="258">
        <v>1.7814689000000001E-4</v>
      </c>
      <c r="AF1173" s="258">
        <v>0.5640269</v>
      </c>
      <c r="AG1173" s="258">
        <v>1.3248179000000001E-2</v>
      </c>
      <c r="AH1173" s="258">
        <v>2.0394766999999998</v>
      </c>
      <c r="AI1173" s="258">
        <v>4.2596772999999996E-3</v>
      </c>
      <c r="AJ1173" s="258">
        <v>1.1518791E-2</v>
      </c>
      <c r="AK1173" s="258">
        <v>2.3567734000000001E-3</v>
      </c>
      <c r="AL1173" s="258">
        <v>1.0052118000000001E-3</v>
      </c>
      <c r="AM1173" s="258">
        <v>2.9862435000000001E-6</v>
      </c>
      <c r="AN1173" s="258">
        <v>6.1267877999999998E-2</v>
      </c>
      <c r="AO1173" s="258">
        <v>2.7364316999999999E-2</v>
      </c>
      <c r="AP1173" s="258">
        <v>5.0278899000000002E-2</v>
      </c>
      <c r="AQ1173" s="258">
        <v>1.2241449999999999E-2</v>
      </c>
      <c r="AR1173" s="258">
        <v>3.3409691000000001</v>
      </c>
      <c r="AT1173" s="193"/>
      <c r="AU1173" s="193"/>
      <c r="AV1173" s="193"/>
      <c r="AW1173" s="193"/>
      <c r="AX1173" s="193"/>
      <c r="AY1173" s="193"/>
      <c r="AZ1173" s="193"/>
      <c r="BA1173" s="193"/>
      <c r="BB1173" s="193"/>
      <c r="BC1173" s="193"/>
      <c r="BD1173" s="193"/>
      <c r="BE1173" s="315"/>
      <c r="BF1173" s="315"/>
      <c r="BG1173" s="315"/>
      <c r="BH1173" s="315"/>
      <c r="BI1173" s="315"/>
      <c r="BJ1173" s="315"/>
      <c r="BK1173" s="315"/>
    </row>
    <row r="1174" spans="1:63" x14ac:dyDescent="0.25">
      <c r="A1174" s="9"/>
      <c r="B1174" s="185" t="s">
        <v>2622</v>
      </c>
      <c r="C1174" s="25" t="s">
        <v>2868</v>
      </c>
      <c r="D1174" s="193">
        <v>29.591004000000002</v>
      </c>
      <c r="E1174" s="193">
        <v>19.508880999999999</v>
      </c>
      <c r="F1174" s="193">
        <v>4.2475899999999998</v>
      </c>
      <c r="G1174" s="193">
        <v>0.89676719999999999</v>
      </c>
      <c r="H1174" s="193">
        <v>9.6390804999999996E-2</v>
      </c>
      <c r="I1174" s="193">
        <v>0.84447738999999999</v>
      </c>
      <c r="J1174" s="193">
        <v>0.83678545999999998</v>
      </c>
      <c r="K1174" s="193">
        <v>1.6655745999999999E-2</v>
      </c>
      <c r="L1174" s="193">
        <v>3.1434565000000001</v>
      </c>
      <c r="M1174" s="193">
        <v>0</v>
      </c>
      <c r="N1174" s="193">
        <v>0</v>
      </c>
      <c r="O1174" s="193">
        <v>0</v>
      </c>
      <c r="P1174" s="199">
        <f t="shared" si="205"/>
        <v>144.51022962962961</v>
      </c>
      <c r="Q1174" s="240">
        <v>2870.3649999999998</v>
      </c>
      <c r="R1174" s="99">
        <v>1990.8679</v>
      </c>
      <c r="S1174" s="99">
        <v>403.75439999999998</v>
      </c>
      <c r="T1174" s="99">
        <v>2.3462E-2</v>
      </c>
      <c r="U1174" s="99">
        <v>76.069999999999993</v>
      </c>
      <c r="V1174" s="99">
        <v>7.5992499999999996</v>
      </c>
      <c r="W1174" s="99">
        <v>392.05</v>
      </c>
      <c r="X1174" s="241">
        <f t="shared" si="201"/>
        <v>14.5898025914353</v>
      </c>
      <c r="Y1174" s="241">
        <f t="shared" si="202"/>
        <v>6.4878867399699995</v>
      </c>
      <c r="Z1174" s="241">
        <f t="shared" si="203"/>
        <v>3.1052653202652998</v>
      </c>
      <c r="AA1174" s="241">
        <f t="shared" si="204"/>
        <v>4.9966505312000002</v>
      </c>
      <c r="AB1174" s="258">
        <v>4.0028623999999997</v>
      </c>
      <c r="AC1174" s="258">
        <v>2.5595024000000001E-3</v>
      </c>
      <c r="AD1174" s="258">
        <v>1.5343909</v>
      </c>
      <c r="AE1174" s="258">
        <v>4.4388556999999998E-4</v>
      </c>
      <c r="AF1174" s="258">
        <v>0.93498590999999998</v>
      </c>
      <c r="AG1174" s="258">
        <v>1.2644142000000001E-2</v>
      </c>
      <c r="AH1174" s="258">
        <v>2.6198679</v>
      </c>
      <c r="AI1174" s="258">
        <v>6.8077451999999997E-3</v>
      </c>
      <c r="AJ1174" s="258">
        <v>7.0725244999999999E-3</v>
      </c>
      <c r="AK1174" s="258">
        <v>0.13947873</v>
      </c>
      <c r="AL1174" s="258">
        <v>7.3470377999999999E-4</v>
      </c>
      <c r="AM1174" s="258">
        <v>3.8757852999999998E-6</v>
      </c>
      <c r="AN1174" s="258">
        <v>0.18295874000000001</v>
      </c>
      <c r="AO1174" s="258">
        <v>3.4832421000000002E-2</v>
      </c>
      <c r="AP1174" s="258">
        <v>0.11350868</v>
      </c>
      <c r="AQ1174" s="258">
        <v>7.0705311999999998E-3</v>
      </c>
      <c r="AR1174" s="258">
        <v>4.9895800000000001</v>
      </c>
      <c r="AT1174" s="193"/>
      <c r="AU1174" s="193"/>
      <c r="AV1174" s="193"/>
      <c r="AW1174" s="193"/>
      <c r="AX1174" s="193"/>
      <c r="AY1174" s="193"/>
      <c r="AZ1174" s="193"/>
      <c r="BA1174" s="193"/>
      <c r="BB1174" s="193"/>
      <c r="BC1174" s="193"/>
      <c r="BD1174" s="193"/>
      <c r="BE1174" s="315"/>
      <c r="BF1174" s="315"/>
      <c r="BG1174" s="315"/>
      <c r="BH1174" s="315"/>
      <c r="BI1174" s="315"/>
      <c r="BJ1174" s="315"/>
      <c r="BK1174" s="315"/>
    </row>
    <row r="1175" spans="1:63" x14ac:dyDescent="0.25">
      <c r="A1175" s="9"/>
      <c r="B1175" s="185" t="s">
        <v>2622</v>
      </c>
      <c r="C1175" s="25" t="s">
        <v>2869</v>
      </c>
      <c r="D1175" s="193">
        <v>23.700151999999999</v>
      </c>
      <c r="E1175" s="193">
        <v>15.502632</v>
      </c>
      <c r="F1175" s="193">
        <v>3.6887140999999999</v>
      </c>
      <c r="G1175" s="193">
        <v>0.84582895999999996</v>
      </c>
      <c r="H1175" s="193">
        <v>5.9373231999999998E-2</v>
      </c>
      <c r="I1175" s="193">
        <v>0.65037670999999997</v>
      </c>
      <c r="J1175" s="193">
        <v>0.76421245000000004</v>
      </c>
      <c r="K1175" s="193">
        <v>1.2745431999999999E-2</v>
      </c>
      <c r="L1175" s="193">
        <v>2.1762689000000002</v>
      </c>
      <c r="M1175" s="193">
        <v>0</v>
      </c>
      <c r="N1175" s="193">
        <v>0</v>
      </c>
      <c r="O1175" s="193">
        <v>0</v>
      </c>
      <c r="P1175" s="199">
        <f t="shared" si="205"/>
        <v>114.83431111111111</v>
      </c>
      <c r="Q1175" s="240">
        <v>2224.2768999999998</v>
      </c>
      <c r="R1175" s="99">
        <v>1502.6574000000001</v>
      </c>
      <c r="S1175" s="99">
        <v>407.0976</v>
      </c>
      <c r="T1175" s="99">
        <v>7.0061000000000003E-3</v>
      </c>
      <c r="U1175" s="99">
        <v>59.746000000000002</v>
      </c>
      <c r="V1175" s="99">
        <v>7.5588699999999998</v>
      </c>
      <c r="W1175" s="99">
        <v>247.21</v>
      </c>
      <c r="X1175" s="241">
        <f t="shared" si="201"/>
        <v>11.710734834893799</v>
      </c>
      <c r="Y1175" s="241">
        <f t="shared" si="202"/>
        <v>5.44419355432</v>
      </c>
      <c r="Z1175" s="241">
        <f t="shared" si="203"/>
        <v>2.4963667421738003</v>
      </c>
      <c r="AA1175" s="241">
        <f t="shared" si="204"/>
        <v>3.7701745384000001</v>
      </c>
      <c r="AB1175" s="258">
        <v>3.1806044</v>
      </c>
      <c r="AC1175" s="258">
        <v>2.2597708000000002E-3</v>
      </c>
      <c r="AD1175" s="258">
        <v>1.4791957</v>
      </c>
      <c r="AE1175" s="258">
        <v>3.8009851999999997E-4</v>
      </c>
      <c r="AF1175" s="258">
        <v>0.76897914000000001</v>
      </c>
      <c r="AG1175" s="258">
        <v>1.2774445000000001E-2</v>
      </c>
      <c r="AH1175" s="258">
        <v>2.0817505000000001</v>
      </c>
      <c r="AI1175" s="258">
        <v>5.9547154000000003E-3</v>
      </c>
      <c r="AJ1175" s="258">
        <v>6.9039443999999997E-3</v>
      </c>
      <c r="AK1175" s="258">
        <v>0.13877191999999999</v>
      </c>
      <c r="AL1175" s="258">
        <v>6.7631017999999999E-4</v>
      </c>
      <c r="AM1175" s="258">
        <v>3.6691937999999999E-6</v>
      </c>
      <c r="AN1175" s="258">
        <v>0.15752469999999999</v>
      </c>
      <c r="AO1175" s="258">
        <v>2.9403267E-2</v>
      </c>
      <c r="AP1175" s="258">
        <v>7.5377715999999997E-2</v>
      </c>
      <c r="AQ1175" s="258">
        <v>4.5747384000000002E-3</v>
      </c>
      <c r="AR1175" s="258">
        <v>3.7655997999999999</v>
      </c>
      <c r="AT1175" s="193"/>
      <c r="AU1175" s="193"/>
      <c r="AV1175" s="193"/>
      <c r="AW1175" s="193"/>
      <c r="AX1175" s="193"/>
      <c r="AY1175" s="193"/>
      <c r="AZ1175" s="193"/>
      <c r="BA1175" s="193"/>
      <c r="BB1175" s="193"/>
      <c r="BC1175" s="193"/>
      <c r="BD1175" s="193"/>
      <c r="BE1175" s="315"/>
      <c r="BF1175" s="315"/>
      <c r="BG1175" s="315"/>
      <c r="BH1175" s="315"/>
      <c r="BI1175" s="315"/>
      <c r="BJ1175" s="315"/>
      <c r="BK1175" s="315"/>
    </row>
    <row r="1176" spans="1:63" x14ac:dyDescent="0.25">
      <c r="A1176" s="9"/>
      <c r="B1176" s="185" t="s">
        <v>2622</v>
      </c>
      <c r="C1176" s="25" t="s">
        <v>2870</v>
      </c>
      <c r="D1176" s="193">
        <v>37.048183000000002</v>
      </c>
      <c r="E1176" s="193">
        <v>24.813537</v>
      </c>
      <c r="F1176" s="193">
        <v>5.5531673000000001</v>
      </c>
      <c r="G1176" s="193">
        <v>1.3716740000000001</v>
      </c>
      <c r="H1176" s="193">
        <v>0.10230377</v>
      </c>
      <c r="I1176" s="193">
        <v>1.0978437999999999</v>
      </c>
      <c r="J1176" s="193">
        <v>0.88318426999999999</v>
      </c>
      <c r="K1176" s="193">
        <v>1.7804189000000002E-2</v>
      </c>
      <c r="L1176" s="193">
        <v>3.208669</v>
      </c>
      <c r="M1176" s="193">
        <v>0</v>
      </c>
      <c r="N1176" s="193">
        <v>0</v>
      </c>
      <c r="O1176" s="193">
        <v>0</v>
      </c>
      <c r="P1176" s="199">
        <f t="shared" si="205"/>
        <v>183.80397777777776</v>
      </c>
      <c r="Q1176" s="240">
        <v>3664.4018000000001</v>
      </c>
      <c r="R1176" s="99">
        <v>2465.6958</v>
      </c>
      <c r="S1176" s="99">
        <v>714.72799999999995</v>
      </c>
      <c r="T1176" s="99">
        <v>2.3661000000000001E-2</v>
      </c>
      <c r="U1176" s="99">
        <v>82.322999999999993</v>
      </c>
      <c r="V1176" s="99">
        <v>13.38137</v>
      </c>
      <c r="W1176" s="99">
        <v>388.25</v>
      </c>
      <c r="X1176" s="241">
        <f t="shared" si="201"/>
        <v>18.2334309676611</v>
      </c>
      <c r="Y1176" s="241">
        <f t="shared" si="202"/>
        <v>8.1963260411699999</v>
      </c>
      <c r="Z1176" s="241">
        <f t="shared" si="203"/>
        <v>3.8508792450910998</v>
      </c>
      <c r="AA1176" s="241">
        <f t="shared" si="204"/>
        <v>6.1862256813999998</v>
      </c>
      <c r="AB1176" s="258">
        <v>5.0920370000000004</v>
      </c>
      <c r="AC1176" s="258">
        <v>2.6346999000000002E-3</v>
      </c>
      <c r="AD1176" s="258">
        <v>1.8842943000000001</v>
      </c>
      <c r="AE1176" s="258">
        <v>5.0269227000000001E-4</v>
      </c>
      <c r="AF1176" s="258">
        <v>1.1942762</v>
      </c>
      <c r="AG1176" s="258">
        <v>2.2581148999999998E-2</v>
      </c>
      <c r="AH1176" s="258">
        <v>3.3327434999999999</v>
      </c>
      <c r="AI1176" s="258">
        <v>8.9604339999999998E-3</v>
      </c>
      <c r="AJ1176" s="258">
        <v>1.0936639E-2</v>
      </c>
      <c r="AK1176" s="258">
        <v>0.14030482999999999</v>
      </c>
      <c r="AL1176" s="258">
        <v>1.0634224E-3</v>
      </c>
      <c r="AM1176" s="258">
        <v>4.8676911000000003E-6</v>
      </c>
      <c r="AN1176" s="258">
        <v>0.19057272</v>
      </c>
      <c r="AO1176" s="258">
        <v>4.2025201999999998E-2</v>
      </c>
      <c r="AP1176" s="258">
        <v>0.12426763</v>
      </c>
      <c r="AQ1176" s="258">
        <v>7.2913813999999997E-3</v>
      </c>
      <c r="AR1176" s="258">
        <v>6.1789342999999999</v>
      </c>
      <c r="AT1176" s="193"/>
      <c r="AU1176" s="193"/>
      <c r="AV1176" s="193"/>
      <c r="AW1176" s="193"/>
      <c r="AX1176" s="193"/>
      <c r="AY1176" s="193"/>
      <c r="AZ1176" s="193"/>
      <c r="BA1176" s="193"/>
      <c r="BB1176" s="193"/>
      <c r="BC1176" s="193"/>
      <c r="BD1176" s="193"/>
      <c r="BE1176" s="315"/>
      <c r="BF1176" s="315"/>
      <c r="BG1176" s="315"/>
      <c r="BH1176" s="315"/>
      <c r="BI1176" s="315"/>
      <c r="BJ1176" s="315"/>
      <c r="BK1176" s="315"/>
    </row>
    <row r="1177" spans="1:63" x14ac:dyDescent="0.25">
      <c r="A1177" s="9"/>
      <c r="B1177" s="185" t="s">
        <v>2622</v>
      </c>
      <c r="C1177" s="25" t="s">
        <v>4084</v>
      </c>
      <c r="D1177" s="193">
        <v>24.461690000000001</v>
      </c>
      <c r="E1177" s="193">
        <v>9.9630720999999998</v>
      </c>
      <c r="F1177" s="193">
        <v>2.9897003999999998</v>
      </c>
      <c r="G1177" s="193">
        <v>0.40885724000000001</v>
      </c>
      <c r="H1177" s="193">
        <v>5.9274715999999998E-2</v>
      </c>
      <c r="I1177" s="193">
        <v>0.42611991999999999</v>
      </c>
      <c r="J1177" s="193">
        <v>0.40571612000000001</v>
      </c>
      <c r="K1177" s="193">
        <v>3.3503798000000001E-2</v>
      </c>
      <c r="L1177" s="193">
        <v>10.175445</v>
      </c>
      <c r="M1177" s="193">
        <v>0</v>
      </c>
      <c r="N1177" s="193">
        <v>0</v>
      </c>
      <c r="O1177" s="193">
        <v>0</v>
      </c>
      <c r="P1177" s="199">
        <f t="shared" si="205"/>
        <v>73.800534074074065</v>
      </c>
      <c r="Q1177" s="240">
        <v>1182.3860999999999</v>
      </c>
      <c r="R1177" s="99">
        <v>859.40119000000004</v>
      </c>
      <c r="S1177" s="99">
        <v>239.55680000000001</v>
      </c>
      <c r="T1177" s="99">
        <v>7.8620000000000003E-4</v>
      </c>
      <c r="U1177" s="99">
        <v>18.640999999999998</v>
      </c>
      <c r="V1177" s="99">
        <v>1.5333060000000001</v>
      </c>
      <c r="W1177" s="99">
        <v>63.253</v>
      </c>
      <c r="X1177" s="241">
        <f t="shared" si="201"/>
        <v>6.8411826274499994</v>
      </c>
      <c r="Y1177" s="241">
        <f t="shared" si="202"/>
        <v>3.2199493114999993</v>
      </c>
      <c r="Z1177" s="241">
        <f t="shared" si="203"/>
        <v>1.4559351369500004</v>
      </c>
      <c r="AA1177" s="241">
        <f t="shared" si="204"/>
        <v>2.1652981790000001</v>
      </c>
      <c r="AB1177" s="258">
        <v>2.0452458999999998</v>
      </c>
      <c r="AC1177" s="258">
        <v>1.2598897999999999E-4</v>
      </c>
      <c r="AD1177" s="258">
        <v>0.53043024999999999</v>
      </c>
      <c r="AE1177" s="258">
        <v>1.4364312E-4</v>
      </c>
      <c r="AF1177" s="258">
        <v>0.63828680999999998</v>
      </c>
      <c r="AG1177" s="258">
        <v>5.7167193999999996E-3</v>
      </c>
      <c r="AH1177" s="258">
        <v>1.3388838000000001</v>
      </c>
      <c r="AI1177" s="258">
        <v>4.9068688999999999E-3</v>
      </c>
      <c r="AJ1177" s="258">
        <v>3.5926498000000001E-3</v>
      </c>
      <c r="AK1177" s="258">
        <v>1.9032084999999999E-3</v>
      </c>
      <c r="AL1177" s="258">
        <v>4.9039457000000001E-4</v>
      </c>
      <c r="AM1177" s="258">
        <v>1.4581799999999999E-6</v>
      </c>
      <c r="AN1177" s="258">
        <v>4.2486712000000003E-2</v>
      </c>
      <c r="AO1177" s="258">
        <v>2.9129978000000001E-2</v>
      </c>
      <c r="AP1177" s="258">
        <v>3.4540067000000001E-2</v>
      </c>
      <c r="AQ1177" s="258">
        <v>1.4330279E-2</v>
      </c>
      <c r="AR1177" s="258">
        <v>2.1509678999999999</v>
      </c>
      <c r="AT1177" s="193"/>
      <c r="AU1177" s="193"/>
      <c r="AV1177" s="193"/>
      <c r="AW1177" s="193"/>
      <c r="AX1177" s="193"/>
      <c r="AY1177" s="193"/>
      <c r="AZ1177" s="193"/>
      <c r="BA1177" s="193"/>
      <c r="BB1177" s="193"/>
      <c r="BC1177" s="193"/>
      <c r="BD1177" s="193"/>
      <c r="BE1177" s="315"/>
      <c r="BF1177" s="315"/>
      <c r="BG1177" s="315"/>
      <c r="BH1177" s="315"/>
      <c r="BI1177" s="315"/>
      <c r="BJ1177" s="315"/>
      <c r="BK1177" s="315"/>
    </row>
    <row r="1178" spans="1:63" x14ac:dyDescent="0.25">
      <c r="A1178" s="9"/>
      <c r="B1178" s="185" t="s">
        <v>2622</v>
      </c>
      <c r="C1178" s="25" t="s">
        <v>4085</v>
      </c>
      <c r="D1178" s="193">
        <v>67.373101000000005</v>
      </c>
      <c r="E1178" s="193">
        <v>16.623242999999999</v>
      </c>
      <c r="F1178" s="193">
        <v>2.8790214000000001</v>
      </c>
      <c r="G1178" s="193">
        <v>1.3390044999999999</v>
      </c>
      <c r="H1178" s="193">
        <v>3.8594821000000001E-2</v>
      </c>
      <c r="I1178" s="193">
        <v>0.51985258999999995</v>
      </c>
      <c r="J1178" s="193">
        <v>0.25514884999999998</v>
      </c>
      <c r="K1178" s="193">
        <v>6.2171450000000003E-3</v>
      </c>
      <c r="L1178" s="193">
        <v>45.712018</v>
      </c>
      <c r="M1178" s="193">
        <v>0</v>
      </c>
      <c r="N1178" s="193">
        <v>0</v>
      </c>
      <c r="O1178" s="193">
        <v>0</v>
      </c>
      <c r="P1178" s="199">
        <f t="shared" si="205"/>
        <v>123.13513333333331</v>
      </c>
      <c r="Q1178" s="240">
        <v>2030.1359</v>
      </c>
      <c r="R1178" s="99">
        <v>1424.0247999999999</v>
      </c>
      <c r="S1178" s="99">
        <v>499.69920000000002</v>
      </c>
      <c r="T1178" s="99">
        <v>1.3956999999999999E-3</v>
      </c>
      <c r="U1178" s="99">
        <v>30.702000000000002</v>
      </c>
      <c r="V1178" s="99">
        <v>22.412520000000001</v>
      </c>
      <c r="W1178" s="99">
        <v>53.295999999999999</v>
      </c>
      <c r="X1178" s="241">
        <f t="shared" si="201"/>
        <v>11.2716300454337</v>
      </c>
      <c r="Y1178" s="241">
        <f t="shared" si="202"/>
        <v>5.2869013116200003</v>
      </c>
      <c r="Z1178" s="241">
        <f t="shared" si="203"/>
        <v>2.4058724418137003</v>
      </c>
      <c r="AA1178" s="241">
        <f t="shared" si="204"/>
        <v>3.5788562919999998</v>
      </c>
      <c r="AB1178" s="258">
        <v>3.4127333000000002</v>
      </c>
      <c r="AC1178" s="258">
        <v>3.2336711999999998E-4</v>
      </c>
      <c r="AD1178" s="258">
        <v>1.232831</v>
      </c>
      <c r="AE1178" s="258">
        <v>1.9221749999999999E-4</v>
      </c>
      <c r="AF1178" s="258">
        <v>0.62690586999999998</v>
      </c>
      <c r="AG1178" s="258">
        <v>1.3915557E-2</v>
      </c>
      <c r="AH1178" s="258">
        <v>2.2337646000000002</v>
      </c>
      <c r="AI1178" s="258">
        <v>4.6458869E-3</v>
      </c>
      <c r="AJ1178" s="258">
        <v>1.1863922000000001E-2</v>
      </c>
      <c r="AK1178" s="258">
        <v>2.6934737999999999E-3</v>
      </c>
      <c r="AL1178" s="258">
        <v>1.0486346999999999E-3</v>
      </c>
      <c r="AM1178" s="258">
        <v>3.1344137000000002E-6</v>
      </c>
      <c r="AN1178" s="258">
        <v>6.6840152E-2</v>
      </c>
      <c r="AO1178" s="258">
        <v>2.9354656999999999E-2</v>
      </c>
      <c r="AP1178" s="258">
        <v>5.5657981000000002E-2</v>
      </c>
      <c r="AQ1178" s="258">
        <v>1.3285592000000001E-2</v>
      </c>
      <c r="AR1178" s="258">
        <v>3.5655706999999999</v>
      </c>
      <c r="AT1178" s="193"/>
      <c r="AU1178" s="193"/>
      <c r="AV1178" s="193"/>
      <c r="AW1178" s="193"/>
      <c r="AX1178" s="193"/>
      <c r="AY1178" s="193"/>
      <c r="AZ1178" s="193"/>
      <c r="BA1178" s="193"/>
      <c r="BB1178" s="193"/>
      <c r="BC1178" s="193"/>
      <c r="BD1178" s="193"/>
      <c r="BE1178" s="315"/>
      <c r="BF1178" s="315"/>
      <c r="BG1178" s="315"/>
      <c r="BH1178" s="315"/>
      <c r="BI1178" s="315"/>
      <c r="BJ1178" s="315"/>
      <c r="BK1178" s="315"/>
    </row>
    <row r="1179" spans="1:63" x14ac:dyDescent="0.25">
      <c r="A1179" s="9"/>
      <c r="B1179" s="185" t="s">
        <v>2622</v>
      </c>
      <c r="C1179" s="25" t="s">
        <v>4086</v>
      </c>
      <c r="D1179" s="193">
        <v>33.614221000000001</v>
      </c>
      <c r="E1179" s="193">
        <v>21.617325000000001</v>
      </c>
      <c r="F1179" s="193">
        <v>4.5998200999999996</v>
      </c>
      <c r="G1179" s="193">
        <v>0.96220048999999996</v>
      </c>
      <c r="H1179" s="193">
        <v>0.11373037</v>
      </c>
      <c r="I1179" s="193">
        <v>0.94900046999999998</v>
      </c>
      <c r="J1179" s="193">
        <v>0.89330332999999995</v>
      </c>
      <c r="K1179" s="193">
        <v>1.9062121000000001E-2</v>
      </c>
      <c r="L1179" s="193">
        <v>4.4597790000000002</v>
      </c>
      <c r="M1179" s="193">
        <v>0</v>
      </c>
      <c r="N1179" s="193">
        <v>0</v>
      </c>
      <c r="O1179" s="193">
        <v>0</v>
      </c>
      <c r="P1179" s="199">
        <f t="shared" si="205"/>
        <v>160.12833333333333</v>
      </c>
      <c r="Q1179" s="240">
        <v>3062.3292000000001</v>
      </c>
      <c r="R1179" s="99">
        <v>2110.1696999999999</v>
      </c>
      <c r="S1179" s="99">
        <v>438.50799999999998</v>
      </c>
      <c r="T1179" s="99">
        <v>2.3844000000000001E-2</v>
      </c>
      <c r="U1179" s="99">
        <v>81.847999999999999</v>
      </c>
      <c r="V1179" s="99">
        <v>7.8895900000000001</v>
      </c>
      <c r="W1179" s="99">
        <v>423.89</v>
      </c>
      <c r="X1179" s="241">
        <f t="shared" si="201"/>
        <v>15.813749731128199</v>
      </c>
      <c r="Y1179" s="241">
        <f t="shared" si="202"/>
        <v>7.108513338679999</v>
      </c>
      <c r="Z1179" s="241">
        <f t="shared" si="203"/>
        <v>3.4089605020482003</v>
      </c>
      <c r="AA1179" s="241">
        <f t="shared" si="204"/>
        <v>5.2962758904000005</v>
      </c>
      <c r="AB1179" s="258">
        <v>4.4354592000000004</v>
      </c>
      <c r="AC1179" s="258">
        <v>2.5951200999999998E-3</v>
      </c>
      <c r="AD1179" s="258">
        <v>1.6247632999999999</v>
      </c>
      <c r="AE1179" s="258">
        <v>4.6437357999999998E-4</v>
      </c>
      <c r="AF1179" s="258">
        <v>1.031496</v>
      </c>
      <c r="AG1179" s="258">
        <v>1.3735344999999999E-2</v>
      </c>
      <c r="AH1179" s="258">
        <v>2.9032422000000002</v>
      </c>
      <c r="AI1179" s="258">
        <v>7.3797550999999996E-3</v>
      </c>
      <c r="AJ1179" s="258">
        <v>7.6386511000000002E-3</v>
      </c>
      <c r="AK1179" s="258">
        <v>0.13986909</v>
      </c>
      <c r="AL1179" s="258">
        <v>8.0520004E-4</v>
      </c>
      <c r="AM1179" s="258">
        <v>4.1108081999999998E-6</v>
      </c>
      <c r="AN1179" s="258">
        <v>0.19203607</v>
      </c>
      <c r="AO1179" s="258">
        <v>3.8033144999999997E-2</v>
      </c>
      <c r="AP1179" s="258">
        <v>0.11995227999999999</v>
      </c>
      <c r="AQ1179" s="258">
        <v>8.8146904000000002E-3</v>
      </c>
      <c r="AR1179" s="258">
        <v>5.2874612000000001</v>
      </c>
      <c r="AT1179" s="193"/>
      <c r="AU1179" s="193"/>
      <c r="AV1179" s="193"/>
      <c r="AW1179" s="193"/>
      <c r="AX1179" s="193"/>
      <c r="AY1179" s="193"/>
      <c r="AZ1179" s="193"/>
      <c r="BA1179" s="193"/>
      <c r="BB1179" s="193"/>
      <c r="BC1179" s="193"/>
      <c r="BD1179" s="193"/>
      <c r="BE1179" s="315"/>
      <c r="BF1179" s="315"/>
      <c r="BG1179" s="315"/>
      <c r="BH1179" s="315"/>
      <c r="BI1179" s="315"/>
      <c r="BJ1179" s="315"/>
      <c r="BK1179" s="315"/>
    </row>
    <row r="1180" spans="1:63" x14ac:dyDescent="0.25">
      <c r="A1180" s="9"/>
      <c r="B1180" s="185" t="s">
        <v>2622</v>
      </c>
      <c r="C1180" s="25" t="s">
        <v>4087</v>
      </c>
      <c r="D1180" s="193">
        <v>27.723379999999999</v>
      </c>
      <c r="E1180" s="193">
        <v>17.611082</v>
      </c>
      <c r="F1180" s="193">
        <v>4.0409549</v>
      </c>
      <c r="G1180" s="193">
        <v>0.91126291999999998</v>
      </c>
      <c r="H1180" s="193">
        <v>7.6713158000000004E-2</v>
      </c>
      <c r="I1180" s="193">
        <v>0.75490252999999996</v>
      </c>
      <c r="J1180" s="193">
        <v>0.82072208000000002</v>
      </c>
      <c r="K1180" s="193">
        <v>1.5151744999999999E-2</v>
      </c>
      <c r="L1180" s="193">
        <v>3.4925907999999999</v>
      </c>
      <c r="M1180" s="193">
        <v>0</v>
      </c>
      <c r="N1180" s="193">
        <v>0</v>
      </c>
      <c r="O1180" s="193">
        <v>0</v>
      </c>
      <c r="P1180" s="199">
        <f t="shared" si="205"/>
        <v>130.45245925925926</v>
      </c>
      <c r="Q1180" s="240">
        <v>2416.2456000000002</v>
      </c>
      <c r="R1180" s="99">
        <v>1621.9638</v>
      </c>
      <c r="S1180" s="99">
        <v>441.85120000000001</v>
      </c>
      <c r="T1180" s="99">
        <v>7.3880999999999999E-3</v>
      </c>
      <c r="U1180" s="99">
        <v>65.524000000000001</v>
      </c>
      <c r="V1180" s="99">
        <v>7.8492100000000002</v>
      </c>
      <c r="W1180" s="99">
        <v>279.05</v>
      </c>
      <c r="X1180" s="241">
        <f t="shared" si="201"/>
        <v>12.9347010909371</v>
      </c>
      <c r="Y1180" s="241">
        <f t="shared" si="202"/>
        <v>6.0648230195099995</v>
      </c>
      <c r="Z1180" s="241">
        <f t="shared" si="203"/>
        <v>2.8000666352271</v>
      </c>
      <c r="AA1180" s="241">
        <f t="shared" si="204"/>
        <v>4.0698114361999993</v>
      </c>
      <c r="AB1180" s="258">
        <v>3.6132024</v>
      </c>
      <c r="AC1180" s="258">
        <v>2.2953471000000001E-3</v>
      </c>
      <c r="AD1180" s="258">
        <v>1.5695672000000001</v>
      </c>
      <c r="AE1180" s="258">
        <v>4.0058040999999998E-4</v>
      </c>
      <c r="AF1180" s="258">
        <v>0.86549184000000001</v>
      </c>
      <c r="AG1180" s="258">
        <v>1.3865651999999999E-2</v>
      </c>
      <c r="AH1180" s="258">
        <v>2.3651255999999998</v>
      </c>
      <c r="AI1180" s="258">
        <v>6.5267466999999997E-3</v>
      </c>
      <c r="AJ1180" s="258">
        <v>7.4700707999999999E-3</v>
      </c>
      <c r="AK1180" s="258">
        <v>0.13916227</v>
      </c>
      <c r="AL1180" s="258">
        <v>7.4681249000000001E-4</v>
      </c>
      <c r="AM1180" s="258">
        <v>3.9042371000000001E-6</v>
      </c>
      <c r="AN1180" s="258">
        <v>0.16660459999999999</v>
      </c>
      <c r="AO1180" s="258">
        <v>3.2604917999999997E-2</v>
      </c>
      <c r="AP1180" s="258">
        <v>8.1821713000000004E-2</v>
      </c>
      <c r="AQ1180" s="258">
        <v>6.3189361999999999E-3</v>
      </c>
      <c r="AR1180" s="258">
        <v>4.0634924999999997</v>
      </c>
      <c r="AT1180" s="193"/>
      <c r="AU1180" s="193"/>
      <c r="AV1180" s="193"/>
      <c r="AW1180" s="193"/>
      <c r="AX1180" s="193"/>
      <c r="AY1180" s="193"/>
      <c r="AZ1180" s="193"/>
      <c r="BA1180" s="193"/>
      <c r="BB1180" s="193"/>
      <c r="BC1180" s="193"/>
      <c r="BD1180" s="193"/>
      <c r="BE1180" s="315"/>
      <c r="BF1180" s="315"/>
      <c r="BG1180" s="315"/>
      <c r="BH1180" s="315"/>
      <c r="BI1180" s="315"/>
      <c r="BJ1180" s="315"/>
      <c r="BK1180" s="315"/>
    </row>
    <row r="1181" spans="1:63" x14ac:dyDescent="0.25">
      <c r="A1181" s="9"/>
      <c r="B1181" s="185" t="s">
        <v>2622</v>
      </c>
      <c r="C1181" s="5" t="s">
        <v>2894</v>
      </c>
      <c r="D1181" s="172">
        <v>41.071336000000002</v>
      </c>
      <c r="E1181" s="172">
        <v>26.921849999999999</v>
      </c>
      <c r="F1181" s="172">
        <v>5.9054466999999997</v>
      </c>
      <c r="G1181" s="172">
        <v>1.4371077000000001</v>
      </c>
      <c r="H1181" s="172">
        <v>0.11964311</v>
      </c>
      <c r="I1181" s="172">
        <v>1.2023695999999999</v>
      </c>
      <c r="J1181" s="172">
        <v>0.93970361000000002</v>
      </c>
      <c r="K1181" s="172">
        <v>2.0210230999999999E-2</v>
      </c>
      <c r="L1181" s="172">
        <v>4.5250050000000002</v>
      </c>
      <c r="M1181" s="172">
        <v>0</v>
      </c>
      <c r="N1181" s="172">
        <v>0</v>
      </c>
      <c r="O1181" s="172">
        <v>0</v>
      </c>
      <c r="P1181" s="199">
        <f t="shared" si="205"/>
        <v>199.42111111111109</v>
      </c>
      <c r="Q1181" s="233">
        <v>3856.3368</v>
      </c>
      <c r="R1181" s="96">
        <v>2585.0014999999999</v>
      </c>
      <c r="S1181" s="96">
        <v>749.44799999999998</v>
      </c>
      <c r="T1181" s="96">
        <v>2.4042999999999998E-2</v>
      </c>
      <c r="U1181" s="96">
        <v>88.100999999999999</v>
      </c>
      <c r="V1181" s="96">
        <v>13.67231</v>
      </c>
      <c r="W1181" s="96">
        <v>420.09</v>
      </c>
      <c r="X1181" s="241">
        <f t="shared" si="201"/>
        <v>19.457346632573</v>
      </c>
      <c r="Y1181" s="241">
        <f t="shared" si="202"/>
        <v>8.8169285706499991</v>
      </c>
      <c r="Z1181" s="241">
        <f t="shared" si="203"/>
        <v>4.1545574356230004</v>
      </c>
      <c r="AA1181" s="241">
        <f t="shared" si="204"/>
        <v>6.4858606263</v>
      </c>
      <c r="AB1181" s="241">
        <v>5.5246066999999996</v>
      </c>
      <c r="AC1181" s="241">
        <v>2.6703082999999998E-3</v>
      </c>
      <c r="AD1181" s="241">
        <v>1.9746641</v>
      </c>
      <c r="AE1181" s="241">
        <v>5.2316934999999999E-4</v>
      </c>
      <c r="AF1181" s="241">
        <v>1.2907919000000001</v>
      </c>
      <c r="AG1181" s="241">
        <v>2.3672393E-2</v>
      </c>
      <c r="AH1181" s="241">
        <v>3.6161001000000002</v>
      </c>
      <c r="AI1181" s="241">
        <v>9.5325452000000008E-3</v>
      </c>
      <c r="AJ1181" s="241">
        <v>1.1502762999999999E-2</v>
      </c>
      <c r="AK1181" s="241">
        <v>0.14069523</v>
      </c>
      <c r="AL1181" s="241">
        <v>1.1339187000000001E-3</v>
      </c>
      <c r="AM1181" s="241">
        <v>5.1027229999999999E-6</v>
      </c>
      <c r="AN1181" s="241">
        <v>0.19965261000000001</v>
      </c>
      <c r="AO1181" s="241">
        <v>4.5226676E-2</v>
      </c>
      <c r="AP1181" s="241">
        <v>0.13070849000000001</v>
      </c>
      <c r="AQ1181" s="241">
        <v>9.0356263000000003E-3</v>
      </c>
      <c r="AR1181" s="241">
        <v>6.4768249999999998</v>
      </c>
      <c r="AT1181" s="193"/>
      <c r="AU1181" s="193"/>
      <c r="AV1181" s="193"/>
      <c r="AW1181" s="193"/>
      <c r="AX1181" s="193"/>
      <c r="AY1181" s="193"/>
      <c r="AZ1181" s="193"/>
      <c r="BA1181" s="193"/>
      <c r="BB1181" s="193"/>
      <c r="BC1181" s="193"/>
      <c r="BD1181" s="193"/>
      <c r="BE1181" s="315"/>
      <c r="BF1181" s="315"/>
      <c r="BG1181" s="315"/>
      <c r="BH1181" s="315"/>
      <c r="BI1181" s="315"/>
      <c r="BJ1181" s="315"/>
      <c r="BK1181" s="315"/>
    </row>
    <row r="1182" spans="1:63" x14ac:dyDescent="0.25">
      <c r="A1182" s="9"/>
      <c r="B1182" s="185" t="s">
        <v>1264</v>
      </c>
      <c r="C1182" s="25" t="s">
        <v>5560</v>
      </c>
      <c r="D1182" s="193">
        <v>37752.756999999998</v>
      </c>
      <c r="E1182" s="193">
        <v>10498.384</v>
      </c>
      <c r="F1182" s="193">
        <v>4487.3091000000004</v>
      </c>
      <c r="G1182" s="193">
        <v>955.93003999999996</v>
      </c>
      <c r="H1182" s="193">
        <v>150.80646999999999</v>
      </c>
      <c r="I1182" s="193">
        <v>1688.6894</v>
      </c>
      <c r="J1182" s="193">
        <v>1028.3595</v>
      </c>
      <c r="K1182" s="193">
        <v>24.690480000000001</v>
      </c>
      <c r="L1182" s="193">
        <v>18918.587</v>
      </c>
      <c r="M1182" s="193">
        <v>0</v>
      </c>
      <c r="N1182" s="193">
        <v>0</v>
      </c>
      <c r="O1182" s="193">
        <v>0</v>
      </c>
      <c r="P1182" s="199">
        <f t="shared" si="205"/>
        <v>77765.807407407396</v>
      </c>
      <c r="Q1182" s="240">
        <v>1312684.8</v>
      </c>
      <c r="R1182" s="99">
        <v>970023.61</v>
      </c>
      <c r="S1182" s="99">
        <v>185337.60000000001</v>
      </c>
      <c r="T1182" s="99">
        <v>1.6621999999999999</v>
      </c>
      <c r="U1182" s="99">
        <v>86286</v>
      </c>
      <c r="V1182" s="99">
        <v>2538.9059999999999</v>
      </c>
      <c r="W1182" s="99">
        <v>68497</v>
      </c>
      <c r="X1182" s="241">
        <f t="shared" si="201"/>
        <v>11413.0518260727</v>
      </c>
      <c r="Y1182" s="241">
        <f t="shared" si="202"/>
        <v>5642.60793827</v>
      </c>
      <c r="Z1182" s="241">
        <f t="shared" si="203"/>
        <v>3301.1796118027005</v>
      </c>
      <c r="AA1182" s="241">
        <f t="shared" si="204"/>
        <v>2469.2642759999999</v>
      </c>
      <c r="AB1182" s="258">
        <v>2155.4191999999998</v>
      </c>
      <c r="AC1182" s="258">
        <v>0.27827395999999999</v>
      </c>
      <c r="AD1182" s="258">
        <v>2079.7519000000002</v>
      </c>
      <c r="AE1182" s="258">
        <v>0.24103870999999999</v>
      </c>
      <c r="AF1182" s="258">
        <v>1401.2171000000001</v>
      </c>
      <c r="AG1182" s="258">
        <v>5.7004256</v>
      </c>
      <c r="AH1182" s="258">
        <v>1410.7620999999999</v>
      </c>
      <c r="AI1182" s="258">
        <v>7.6081459999999996</v>
      </c>
      <c r="AJ1182" s="258">
        <v>8.4223961999999997</v>
      </c>
      <c r="AK1182" s="258">
        <v>5.3757614</v>
      </c>
      <c r="AL1182" s="258">
        <v>1.6419622</v>
      </c>
      <c r="AM1182" s="258">
        <v>5.2960027E-3</v>
      </c>
      <c r="AN1182" s="258">
        <v>420.27474000000001</v>
      </c>
      <c r="AO1182" s="258">
        <v>171.53791000000001</v>
      </c>
      <c r="AP1182" s="258">
        <v>1275.5513000000001</v>
      </c>
      <c r="AQ1182" s="258">
        <v>40.663376</v>
      </c>
      <c r="AR1182" s="258">
        <v>2428.6008999999999</v>
      </c>
      <c r="AT1182" s="193"/>
      <c r="AU1182" s="193"/>
      <c r="AV1182" s="193"/>
      <c r="AW1182" s="193"/>
      <c r="AX1182" s="193"/>
      <c r="AY1182" s="193"/>
      <c r="AZ1182" s="193"/>
      <c r="BA1182" s="193"/>
      <c r="BB1182" s="193"/>
      <c r="BC1182" s="193"/>
      <c r="BD1182" s="193"/>
      <c r="BE1182" s="315"/>
      <c r="BF1182" s="315"/>
      <c r="BG1182" s="315"/>
      <c r="BH1182" s="315"/>
      <c r="BI1182" s="315"/>
      <c r="BJ1182" s="315"/>
      <c r="BK1182" s="315"/>
    </row>
    <row r="1183" spans="1:63" x14ac:dyDescent="0.25">
      <c r="A1183" s="45" t="s">
        <v>481</v>
      </c>
      <c r="B1183" s="45"/>
      <c r="C1183" s="43"/>
      <c r="D1183" s="199"/>
      <c r="E1183" s="199"/>
      <c r="F1183" s="199"/>
      <c r="G1183" s="199"/>
      <c r="H1183" s="199"/>
      <c r="I1183" s="199"/>
      <c r="J1183" s="199"/>
      <c r="K1183" s="199"/>
      <c r="L1183" s="199"/>
      <c r="M1183" s="199"/>
      <c r="N1183" s="199"/>
      <c r="O1183" s="199"/>
      <c r="P1183" s="199"/>
      <c r="Q1183" s="239"/>
      <c r="R1183" s="97"/>
      <c r="S1183" s="97"/>
      <c r="T1183" s="97"/>
      <c r="U1183" s="97"/>
      <c r="V1183" s="97"/>
      <c r="W1183" s="97"/>
      <c r="X1183" s="259"/>
      <c r="Y1183" s="259"/>
      <c r="Z1183" s="259"/>
      <c r="AA1183" s="258"/>
      <c r="AB1183" s="258"/>
      <c r="AC1183" s="258"/>
      <c r="AD1183" s="258"/>
      <c r="AE1183" s="258"/>
      <c r="AF1183" s="258"/>
      <c r="AG1183" s="258"/>
      <c r="AH1183" s="258"/>
      <c r="AI1183" s="258"/>
      <c r="AJ1183" s="258"/>
      <c r="AK1183" s="258"/>
      <c r="AL1183" s="258"/>
      <c r="AM1183" s="258"/>
      <c r="AN1183" s="258"/>
      <c r="AO1183" s="258"/>
      <c r="AP1183" s="258"/>
      <c r="AQ1183" s="258"/>
      <c r="AR1183" s="258"/>
      <c r="AT1183" s="193"/>
      <c r="AU1183" s="193"/>
      <c r="AV1183" s="193"/>
      <c r="AW1183" s="193"/>
      <c r="AX1183" s="193"/>
      <c r="AY1183" s="193"/>
      <c r="AZ1183" s="193"/>
      <c r="BA1183" s="193"/>
      <c r="BB1183" s="193"/>
      <c r="BC1183" s="193"/>
      <c r="BD1183" s="193"/>
      <c r="BE1183" s="315"/>
      <c r="BF1183" s="315"/>
      <c r="BG1183" s="315"/>
      <c r="BH1183" s="315"/>
      <c r="BI1183" s="315"/>
      <c r="BJ1183" s="315"/>
      <c r="BK1183" s="315"/>
    </row>
    <row r="1184" spans="1:63" x14ac:dyDescent="0.25">
      <c r="A1184" s="43"/>
      <c r="B1184" s="185" t="s">
        <v>5770</v>
      </c>
      <c r="C1184" s="293" t="s">
        <v>2895</v>
      </c>
      <c r="D1184" s="293">
        <v>10.179228999999999</v>
      </c>
      <c r="E1184" s="293">
        <v>1.9001101</v>
      </c>
      <c r="F1184" s="293">
        <v>0.41665205999999999</v>
      </c>
      <c r="G1184" s="293">
        <v>1.7681039999999999E-2</v>
      </c>
      <c r="H1184" s="293">
        <v>2.8316904E-2</v>
      </c>
      <c r="I1184" s="293">
        <v>1.3768386000000001E-2</v>
      </c>
      <c r="J1184" s="293">
        <v>9.0275314000000002E-3</v>
      </c>
      <c r="K1184" s="293">
        <v>5.8584979000000004E-4</v>
      </c>
      <c r="L1184" s="293">
        <v>5.2811982999999996E-3</v>
      </c>
      <c r="M1184" s="293">
        <v>0.75600000000000001</v>
      </c>
      <c r="N1184" s="293">
        <v>7.0318056999999996</v>
      </c>
      <c r="O1184" s="293">
        <v>0</v>
      </c>
      <c r="P1184" s="227">
        <f>E1184/0.135</f>
        <v>14.074889629629629</v>
      </c>
      <c r="Q1184" s="294">
        <v>1692.4611</v>
      </c>
      <c r="R1184" s="294">
        <v>193.86169000000001</v>
      </c>
      <c r="S1184" s="294">
        <v>1498.2191</v>
      </c>
      <c r="T1184" s="294">
        <v>1.1403622000000001E-4</v>
      </c>
      <c r="U1184" s="294">
        <v>0.12106326000000001</v>
      </c>
      <c r="V1184" s="294">
        <v>1.7822876000000001E-2</v>
      </c>
      <c r="W1184" s="294">
        <v>0.24129187999999999</v>
      </c>
      <c r="X1184" s="257">
        <f>SUM(Y1184:AA1184)</f>
        <v>1.24182570082354</v>
      </c>
      <c r="Y1184" s="257">
        <f>SUM(AB1184:AG1184)</f>
        <v>0.48974968216600007</v>
      </c>
      <c r="Z1184" s="257">
        <f>SUM(AH1184:AP1184)</f>
        <v>0.26793357849853999</v>
      </c>
      <c r="AA1184" s="257">
        <f>SUM(AQ1184:AR1184)</f>
        <v>0.48414244015899999</v>
      </c>
      <c r="AB1184" s="293">
        <v>0.39017433000000001</v>
      </c>
      <c r="AC1184" s="293">
        <v>1.7924044E-3</v>
      </c>
      <c r="AD1184" s="293">
        <v>2.2056731999999999E-2</v>
      </c>
      <c r="AE1184" s="293">
        <v>3.6290154999999997E-5</v>
      </c>
      <c r="AF1184" s="293">
        <v>7.5661266000000005E-2</v>
      </c>
      <c r="AG1184" s="293">
        <v>2.8659610999999999E-5</v>
      </c>
      <c r="AH1184" s="293">
        <v>0.25535470999999998</v>
      </c>
      <c r="AI1184" s="293">
        <v>6.5514299999999996E-4</v>
      </c>
      <c r="AJ1184" s="293">
        <v>1.5309058999999999E-4</v>
      </c>
      <c r="AK1184" s="293">
        <v>5.3717495000000001E-3</v>
      </c>
      <c r="AL1184" s="293">
        <v>1.8582211E-5</v>
      </c>
      <c r="AM1184" s="293">
        <v>1.3637754E-7</v>
      </c>
      <c r="AN1184" s="293">
        <v>9.5939031999999998E-4</v>
      </c>
      <c r="AO1184" s="293">
        <v>1.3112594000000001E-3</v>
      </c>
      <c r="AP1184" s="293">
        <v>4.1095170999999996E-3</v>
      </c>
      <c r="AQ1184" s="293">
        <v>1.5970159E-5</v>
      </c>
      <c r="AR1184" s="293">
        <v>0.48412646999999998</v>
      </c>
      <c r="AT1184" s="193"/>
      <c r="AU1184" s="193"/>
      <c r="AV1184" s="193"/>
      <c r="AW1184" s="193"/>
      <c r="AX1184" s="193"/>
      <c r="AY1184" s="193"/>
      <c r="AZ1184" s="193"/>
      <c r="BA1184" s="193"/>
      <c r="BB1184" s="193"/>
      <c r="BC1184" s="193"/>
      <c r="BD1184" s="193"/>
      <c r="BE1184" s="315"/>
      <c r="BF1184" s="315"/>
      <c r="BG1184" s="315"/>
      <c r="BH1184" s="315"/>
      <c r="BI1184" s="315"/>
      <c r="BJ1184" s="315"/>
      <c r="BK1184" s="315"/>
    </row>
    <row r="1185" spans="1:63" x14ac:dyDescent="0.25">
      <c r="A1185" s="9"/>
      <c r="B1185" s="185" t="s">
        <v>5770</v>
      </c>
      <c r="C1185" s="48" t="s">
        <v>2896</v>
      </c>
      <c r="D1185" s="223">
        <v>2.9374631</v>
      </c>
      <c r="E1185" s="223">
        <v>1.6938683000000001</v>
      </c>
      <c r="F1185" s="223">
        <v>0.93370134000000005</v>
      </c>
      <c r="G1185" s="223">
        <v>1.7853938999999999E-5</v>
      </c>
      <c r="H1185" s="223">
        <v>2.7691542999999999E-2</v>
      </c>
      <c r="I1185" s="223">
        <v>1.2849094E-2</v>
      </c>
      <c r="J1185" s="223">
        <v>1.0668462000000001E-5</v>
      </c>
      <c r="K1185" s="223">
        <v>4.8226543000000002E-6</v>
      </c>
      <c r="L1185" s="223">
        <v>0.26931948</v>
      </c>
      <c r="M1185" s="223">
        <v>0</v>
      </c>
      <c r="N1185" s="223">
        <v>0</v>
      </c>
      <c r="O1185" s="223">
        <v>0</v>
      </c>
      <c r="P1185" s="227">
        <f>E1185/0.135</f>
        <v>12.547172592592592</v>
      </c>
      <c r="Q1185" s="238">
        <v>338.97331000000003</v>
      </c>
      <c r="R1185" s="117">
        <v>329.79327999999998</v>
      </c>
      <c r="S1185" s="117">
        <v>8.8893298000000005</v>
      </c>
      <c r="T1185" s="117">
        <v>0</v>
      </c>
      <c r="U1185" s="117">
        <v>0</v>
      </c>
      <c r="V1185" s="117">
        <v>0</v>
      </c>
      <c r="W1185" s="117">
        <v>0.29069800000000001</v>
      </c>
      <c r="X1185" s="257">
        <f>SUM(Y1185:AA1185)</f>
        <v>1.5464946868873051</v>
      </c>
      <c r="Y1185" s="257">
        <f>SUM(AB1185:AG1185)</f>
        <v>0.48760174655400002</v>
      </c>
      <c r="Z1185" s="257">
        <f>SUM(AH1185:AP1185)</f>
        <v>0.23486522033330501</v>
      </c>
      <c r="AA1185" s="257">
        <f>SUM(AQ1185:AR1185)</f>
        <v>0.82402772000000002</v>
      </c>
      <c r="AB1185" s="257">
        <v>0.34782663000000003</v>
      </c>
      <c r="AC1185" s="257">
        <v>1.707552E-3</v>
      </c>
      <c r="AD1185" s="257">
        <v>8.5660007999999992E-3</v>
      </c>
      <c r="AE1185" s="257">
        <v>2.9183754000000001E-5</v>
      </c>
      <c r="AF1185" s="257">
        <v>0.12947238</v>
      </c>
      <c r="AG1185" s="257">
        <v>0</v>
      </c>
      <c r="AH1185" s="257">
        <v>0.22764683999999999</v>
      </c>
      <c r="AI1185" s="257">
        <v>1.8929141999999999E-3</v>
      </c>
      <c r="AJ1185" s="257">
        <v>0</v>
      </c>
      <c r="AK1185" s="257">
        <v>5.3199494000000002E-3</v>
      </c>
      <c r="AL1185" s="257">
        <v>5.4229932000000003E-6</v>
      </c>
      <c r="AM1185" s="257">
        <v>9.3740105000000001E-8</v>
      </c>
      <c r="AN1185" s="257">
        <v>0</v>
      </c>
      <c r="AO1185" s="257">
        <v>0</v>
      </c>
      <c r="AP1185" s="257">
        <v>0</v>
      </c>
      <c r="AQ1185" s="257">
        <v>0</v>
      </c>
      <c r="AR1185" s="257">
        <v>0.82402772000000002</v>
      </c>
      <c r="AT1185" s="193"/>
      <c r="AU1185" s="193"/>
      <c r="AV1185" s="193"/>
      <c r="AW1185" s="193"/>
      <c r="AX1185" s="193"/>
      <c r="AY1185" s="193"/>
      <c r="AZ1185" s="193"/>
      <c r="BA1185" s="193"/>
      <c r="BB1185" s="193"/>
      <c r="BC1185" s="193"/>
      <c r="BD1185" s="193"/>
      <c r="BE1185" s="315"/>
      <c r="BF1185" s="315"/>
      <c r="BG1185" s="315"/>
      <c r="BH1185" s="315"/>
      <c r="BI1185" s="315"/>
      <c r="BJ1185" s="315"/>
      <c r="BK1185" s="315"/>
    </row>
    <row r="1186" spans="1:63" x14ac:dyDescent="0.25">
      <c r="A1186" s="9"/>
      <c r="B1186" s="185" t="s">
        <v>5770</v>
      </c>
      <c r="C1186" s="48" t="s">
        <v>2897</v>
      </c>
      <c r="D1186" s="223">
        <v>0.10529946</v>
      </c>
      <c r="E1186" s="223">
        <v>6.4500840000000004E-2</v>
      </c>
      <c r="F1186" s="223">
        <v>3.3933333000000003E-2</v>
      </c>
      <c r="G1186" s="223">
        <v>6.3902243999999998E-6</v>
      </c>
      <c r="H1186" s="223">
        <v>9.6977814000000001E-4</v>
      </c>
      <c r="I1186" s="223">
        <v>2.2360009E-3</v>
      </c>
      <c r="J1186" s="223">
        <v>9.5993192000000003E-4</v>
      </c>
      <c r="K1186" s="223">
        <v>1.4825393E-6</v>
      </c>
      <c r="L1186" s="223">
        <v>9.1303834000000005E-5</v>
      </c>
      <c r="M1186" s="223">
        <v>0</v>
      </c>
      <c r="N1186" s="223">
        <v>2.6004000000000001E-3</v>
      </c>
      <c r="O1186" s="223">
        <v>0</v>
      </c>
      <c r="P1186" s="227">
        <f>E1186/0.135</f>
        <v>0.47778399999999999</v>
      </c>
      <c r="Q1186" s="238">
        <v>8.7378803999999999</v>
      </c>
      <c r="R1186" s="117">
        <v>8.2285582999999995</v>
      </c>
      <c r="S1186" s="117">
        <v>0.43720351000000002</v>
      </c>
      <c r="T1186" s="117">
        <v>2.6245332999999998E-7</v>
      </c>
      <c r="U1186" s="117">
        <v>1.4605750000000001E-2</v>
      </c>
      <c r="V1186" s="117">
        <v>8.2151922000000006E-3</v>
      </c>
      <c r="W1186" s="117">
        <v>4.9297360999999998E-2</v>
      </c>
      <c r="X1186" s="257">
        <f>SUM(Y1186:AA1186)</f>
        <v>5.0039687798562438E-2</v>
      </c>
      <c r="Y1186" s="257">
        <f>SUM(AB1186:AG1186)</f>
        <v>2.0183583787359998E-2</v>
      </c>
      <c r="Z1186" s="257">
        <f>SUM(AH1186:AP1186)</f>
        <v>9.2294029816924403E-3</v>
      </c>
      <c r="AA1186" s="257">
        <f>SUM(AQ1186:AR1186)</f>
        <v>2.0626701029509999E-2</v>
      </c>
      <c r="AB1186" s="257">
        <v>1.3247293E-2</v>
      </c>
      <c r="AC1186" s="257">
        <v>1.3210856E-7</v>
      </c>
      <c r="AD1186" s="257">
        <v>9.8868007999999992E-4</v>
      </c>
      <c r="AE1186" s="257">
        <v>2.4740237999999999E-6</v>
      </c>
      <c r="AF1186" s="257">
        <v>5.9310292000000001E-3</v>
      </c>
      <c r="AG1186" s="257">
        <v>1.3975375E-5</v>
      </c>
      <c r="AH1186" s="257">
        <v>8.6708289000000001E-3</v>
      </c>
      <c r="AI1186" s="257">
        <v>5.4133428000000002E-5</v>
      </c>
      <c r="AJ1186" s="257">
        <v>3.3419297000000002E-8</v>
      </c>
      <c r="AK1186" s="257">
        <v>1.8386418E-5</v>
      </c>
      <c r="AL1186" s="257">
        <v>3.3314374000000003E-8</v>
      </c>
      <c r="AM1186" s="257">
        <v>9.1502144000000001E-10</v>
      </c>
      <c r="AN1186" s="257">
        <v>1.8090164999999999E-5</v>
      </c>
      <c r="AO1186" s="257">
        <v>4.4954905000000001E-4</v>
      </c>
      <c r="AP1186" s="257">
        <v>1.8347372E-5</v>
      </c>
      <c r="AQ1186" s="257">
        <v>3.2202951E-7</v>
      </c>
      <c r="AR1186" s="257">
        <v>2.0626379E-2</v>
      </c>
      <c r="AT1186" s="193"/>
      <c r="AU1186" s="193"/>
      <c r="AV1186" s="193"/>
      <c r="AW1186" s="193"/>
      <c r="AX1186" s="193"/>
      <c r="AY1186" s="193"/>
      <c r="AZ1186" s="193"/>
      <c r="BA1186" s="193"/>
      <c r="BB1186" s="193"/>
      <c r="BC1186" s="193"/>
      <c r="BD1186" s="193"/>
      <c r="BE1186" s="315"/>
      <c r="BF1186" s="315"/>
      <c r="BG1186" s="315"/>
      <c r="BH1186" s="315"/>
      <c r="BI1186" s="315"/>
      <c r="BJ1186" s="315"/>
      <c r="BK1186" s="315"/>
    </row>
    <row r="1187" spans="1:63" x14ac:dyDescent="0.25">
      <c r="A1187" s="43"/>
      <c r="B1187" s="43"/>
      <c r="C1187" s="43"/>
      <c r="D1187" s="199"/>
      <c r="E1187" s="199"/>
      <c r="F1187" s="199"/>
      <c r="G1187" s="199"/>
      <c r="H1187" s="199"/>
      <c r="I1187" s="199"/>
      <c r="J1187" s="199"/>
      <c r="K1187" s="199"/>
      <c r="L1187" s="199"/>
      <c r="M1187" s="199"/>
      <c r="N1187" s="199"/>
      <c r="O1187" s="199"/>
      <c r="P1187" s="199"/>
      <c r="Q1187" s="239"/>
      <c r="R1187" s="97"/>
      <c r="S1187" s="97"/>
      <c r="T1187" s="97"/>
      <c r="U1187" s="97"/>
      <c r="V1187" s="97"/>
      <c r="W1187" s="97"/>
      <c r="X1187" s="259"/>
      <c r="Y1187" s="259"/>
      <c r="Z1187" s="259"/>
      <c r="AA1187" s="258"/>
      <c r="AB1187" s="258"/>
      <c r="AC1187" s="258"/>
      <c r="AD1187" s="258"/>
      <c r="AE1187" s="258"/>
      <c r="AF1187" s="258"/>
      <c r="AG1187" s="258"/>
      <c r="AH1187" s="258"/>
      <c r="AI1187" s="258"/>
      <c r="AJ1187" s="258"/>
      <c r="AK1187" s="258"/>
      <c r="AL1187" s="258"/>
      <c r="AM1187" s="258"/>
      <c r="AN1187" s="258"/>
      <c r="AO1187" s="258"/>
      <c r="AP1187" s="258"/>
      <c r="AQ1187" s="258"/>
      <c r="AR1187" s="258"/>
      <c r="AT1187" s="193"/>
      <c r="AU1187" s="193"/>
      <c r="AV1187" s="193"/>
      <c r="AW1187" s="193"/>
      <c r="AX1187" s="193"/>
      <c r="AY1187" s="193"/>
      <c r="AZ1187" s="193"/>
      <c r="BA1187" s="193"/>
      <c r="BB1187" s="193"/>
      <c r="BC1187" s="193"/>
      <c r="BD1187" s="193"/>
      <c r="BE1187" s="315"/>
      <c r="BF1187" s="315"/>
      <c r="BG1187" s="315"/>
      <c r="BH1187" s="315"/>
      <c r="BI1187" s="315"/>
      <c r="BJ1187" s="315"/>
      <c r="BK1187" s="315"/>
    </row>
    <row r="1188" spans="1:63" x14ac:dyDescent="0.25">
      <c r="A1188" s="58" t="s">
        <v>482</v>
      </c>
      <c r="B1188" s="58"/>
      <c r="C1188" s="43"/>
      <c r="D1188" s="199"/>
      <c r="E1188" s="199"/>
      <c r="F1188" s="199"/>
      <c r="G1188" s="199"/>
      <c r="H1188" s="199"/>
      <c r="I1188" s="199"/>
      <c r="J1188" s="199"/>
      <c r="K1188" s="199"/>
      <c r="L1188" s="199"/>
      <c r="M1188" s="199"/>
      <c r="N1188" s="199"/>
      <c r="O1188" s="199"/>
      <c r="P1188" s="199"/>
      <c r="Q1188" s="239"/>
      <c r="R1188" s="97"/>
      <c r="S1188" s="97"/>
      <c r="T1188" s="97"/>
      <c r="U1188" s="97"/>
      <c r="V1188" s="97"/>
      <c r="W1188" s="97"/>
      <c r="X1188" s="259"/>
      <c r="Y1188" s="259"/>
      <c r="Z1188" s="259"/>
      <c r="AA1188" s="258"/>
      <c r="AB1188" s="258"/>
      <c r="AC1188" s="258"/>
      <c r="AD1188" s="258"/>
      <c r="AE1188" s="258"/>
      <c r="AF1188" s="258"/>
      <c r="AG1188" s="258"/>
      <c r="AH1188" s="258"/>
      <c r="AI1188" s="258"/>
      <c r="AJ1188" s="258"/>
      <c r="AK1188" s="258"/>
      <c r="AL1188" s="258"/>
      <c r="AM1188" s="258"/>
      <c r="AN1188" s="258"/>
      <c r="AO1188" s="258"/>
      <c r="AP1188" s="258"/>
      <c r="AQ1188" s="258"/>
      <c r="AR1188" s="258"/>
      <c r="AT1188" s="193"/>
      <c r="AU1188" s="193"/>
      <c r="AV1188" s="193"/>
      <c r="AW1188" s="193"/>
      <c r="AX1188" s="193"/>
      <c r="AY1188" s="193"/>
      <c r="AZ1188" s="193"/>
      <c r="BA1188" s="193"/>
      <c r="BB1188" s="193"/>
      <c r="BC1188" s="193"/>
      <c r="BD1188" s="193"/>
      <c r="BE1188" s="315"/>
      <c r="BF1188" s="315"/>
      <c r="BG1188" s="315"/>
      <c r="BH1188" s="315"/>
      <c r="BI1188" s="315"/>
      <c r="BJ1188" s="315"/>
      <c r="BK1188" s="315"/>
    </row>
    <row r="1189" spans="1:63" x14ac:dyDescent="0.25">
      <c r="A1189" s="9"/>
      <c r="B1189" s="43" t="s">
        <v>5770</v>
      </c>
      <c r="C1189" s="25" t="s">
        <v>5380</v>
      </c>
      <c r="D1189" s="193">
        <v>4.2676916999999999E-4</v>
      </c>
      <c r="E1189" s="193">
        <v>1.0609599000000001E-2</v>
      </c>
      <c r="F1189" s="193">
        <v>6.4337515000000003E-3</v>
      </c>
      <c r="G1189" s="193">
        <v>1.4018746E-3</v>
      </c>
      <c r="H1189" s="193">
        <v>3.2371294000000003E-5</v>
      </c>
      <c r="I1189" s="193">
        <v>7.1195440000000002E-4</v>
      </c>
      <c r="J1189" s="193">
        <v>-1.9641282999999999E-2</v>
      </c>
      <c r="K1189" s="193">
        <v>2.5823088E-6</v>
      </c>
      <c r="L1189" s="193">
        <v>8.7591928000000003E-4</v>
      </c>
      <c r="M1189" s="193">
        <v>0</v>
      </c>
      <c r="N1189" s="193">
        <v>0</v>
      </c>
      <c r="O1189" s="193">
        <v>0</v>
      </c>
      <c r="P1189" s="199">
        <f t="shared" ref="P1189:P1207" si="206">E1189/0.135</f>
        <v>7.8589622222222225E-2</v>
      </c>
      <c r="Q1189" s="240">
        <v>5.6552860999999996</v>
      </c>
      <c r="R1189" s="99">
        <v>0.49499496999999998</v>
      </c>
      <c r="S1189" s="99">
        <v>0.19871040000000001</v>
      </c>
      <c r="T1189" s="99">
        <v>5.3685999999999997E-6</v>
      </c>
      <c r="U1189" s="99">
        <v>4.9043999999999999</v>
      </c>
      <c r="V1189" s="99">
        <v>6.6336399999999995E-4</v>
      </c>
      <c r="W1189" s="99">
        <v>5.6512E-2</v>
      </c>
      <c r="X1189" s="241">
        <f t="shared" ref="X1189:X1207" si="207">SUM(Y1189:AA1189)</f>
        <v>1.426053476959227E-2</v>
      </c>
      <c r="Y1189" s="241">
        <f t="shared" ref="Y1189:Y1207" si="208">SUM(AB1189:AG1189)</f>
        <v>2.8947774010100002E-3</v>
      </c>
      <c r="Z1189" s="241">
        <f t="shared" ref="Z1189:Z1207" si="209">SUM(AH1189:AP1189)</f>
        <v>1.0125400109182271E-2</v>
      </c>
      <c r="AA1189" s="241">
        <f t="shared" ref="AA1189:AA1207" si="210">SUM(AQ1189:AR1189)</f>
        <v>1.2403572593999998E-3</v>
      </c>
      <c r="AB1189" s="258">
        <v>2.1778229000000001E-3</v>
      </c>
      <c r="AC1189" s="258">
        <v>2.5104946000000001E-7</v>
      </c>
      <c r="AD1189" s="258">
        <v>-3.6509303999999999E-4</v>
      </c>
      <c r="AE1189" s="258">
        <v>2.4854154999999999E-7</v>
      </c>
      <c r="AF1189" s="258">
        <v>1.0750127E-3</v>
      </c>
      <c r="AG1189" s="258">
        <v>6.5352499999999998E-6</v>
      </c>
      <c r="AH1189" s="258">
        <v>1.4247461E-3</v>
      </c>
      <c r="AI1189" s="258">
        <v>1.3191055E-5</v>
      </c>
      <c r="AJ1189" s="258">
        <v>2.0360919000000001E-6</v>
      </c>
      <c r="AK1189" s="258">
        <v>-1.4266162E-5</v>
      </c>
      <c r="AL1189" s="258">
        <v>4.2061261E-7</v>
      </c>
      <c r="AM1189" s="258">
        <v>4.1967226999999999E-10</v>
      </c>
      <c r="AN1189" s="258">
        <v>8.6242620000000006E-3</v>
      </c>
      <c r="AO1189" s="258">
        <v>3.0953334E-5</v>
      </c>
      <c r="AP1189" s="258">
        <v>4.4056658E-5</v>
      </c>
      <c r="AQ1189" s="258">
        <v>2.0024594E-6</v>
      </c>
      <c r="AR1189" s="258">
        <v>1.2383547999999999E-3</v>
      </c>
      <c r="AT1189" s="193"/>
      <c r="AU1189" s="193"/>
      <c r="AV1189" s="193"/>
      <c r="AW1189" s="193"/>
      <c r="AX1189" s="193"/>
      <c r="AY1189" s="193"/>
      <c r="AZ1189" s="193"/>
      <c r="BA1189" s="193"/>
      <c r="BB1189" s="193"/>
      <c r="BC1189" s="193"/>
      <c r="BD1189" s="193"/>
      <c r="BE1189" s="315"/>
      <c r="BF1189" s="315"/>
      <c r="BG1189" s="315"/>
      <c r="BH1189" s="315"/>
      <c r="BI1189" s="315"/>
      <c r="BJ1189" s="315"/>
      <c r="BK1189" s="315"/>
    </row>
    <row r="1190" spans="1:63" x14ac:dyDescent="0.25">
      <c r="A1190" s="9"/>
      <c r="B1190" s="43" t="s">
        <v>5770</v>
      </c>
      <c r="C1190" s="25" t="s">
        <v>5379</v>
      </c>
      <c r="D1190" s="193">
        <v>6.3580001999999997E-2</v>
      </c>
      <c r="E1190" s="193">
        <v>1.0083033E-3</v>
      </c>
      <c r="F1190" s="193">
        <v>1.3571506000000001E-3</v>
      </c>
      <c r="G1190" s="193">
        <v>1.2668270000000001E-2</v>
      </c>
      <c r="H1190" s="193">
        <v>9.2215904000000007E-6</v>
      </c>
      <c r="I1190" s="193">
        <v>1.5570809999999999E-4</v>
      </c>
      <c r="J1190" s="193">
        <v>4.8243440999999998E-2</v>
      </c>
      <c r="K1190" s="193">
        <v>4.7863037000000001E-7</v>
      </c>
      <c r="L1190" s="193">
        <v>1.3742915E-4</v>
      </c>
      <c r="M1190" s="193">
        <v>0</v>
      </c>
      <c r="N1190" s="193">
        <v>0</v>
      </c>
      <c r="O1190" s="193">
        <v>0</v>
      </c>
      <c r="P1190" s="199">
        <f t="shared" si="206"/>
        <v>7.4689133333333329E-3</v>
      </c>
      <c r="Q1190" s="240">
        <v>0.1211844</v>
      </c>
      <c r="R1190" s="99">
        <v>0.11161045</v>
      </c>
      <c r="S1190" s="99">
        <v>7.2632E-3</v>
      </c>
      <c r="T1190" s="99">
        <v>1.9528000000000001E-7</v>
      </c>
      <c r="U1190" s="99">
        <v>8.3878000000000002E-4</v>
      </c>
      <c r="V1190" s="99">
        <v>5.6580199999999997E-5</v>
      </c>
      <c r="W1190" s="99">
        <v>1.4151999999999999E-3</v>
      </c>
      <c r="X1190" s="241">
        <f t="shared" si="207"/>
        <v>0.1365192803829203</v>
      </c>
      <c r="Y1190" s="241">
        <f t="shared" si="208"/>
        <v>0.10496424827244599</v>
      </c>
      <c r="Z1190" s="241">
        <f t="shared" si="209"/>
        <v>3.1275674730324311E-2</v>
      </c>
      <c r="AA1190" s="241">
        <f t="shared" si="210"/>
        <v>2.7935738014999995E-4</v>
      </c>
      <c r="AB1190" s="258">
        <v>2.0703468999999999E-4</v>
      </c>
      <c r="AC1190" s="258">
        <v>5.4113516999999999E-8</v>
      </c>
      <c r="AD1190" s="258">
        <v>0.10452304</v>
      </c>
      <c r="AE1190" s="258">
        <v>6.6807789000000001E-8</v>
      </c>
      <c r="AF1190" s="258">
        <v>2.3381834999999999E-4</v>
      </c>
      <c r="AG1190" s="258">
        <v>2.3431113999999999E-7</v>
      </c>
      <c r="AH1190" s="258">
        <v>1.3550659999999999E-4</v>
      </c>
      <c r="AI1190" s="258">
        <v>2.7291729E-6</v>
      </c>
      <c r="AJ1190" s="258">
        <v>8.0746509000000001E-5</v>
      </c>
      <c r="AK1190" s="258">
        <v>3.1037068000000001E-2</v>
      </c>
      <c r="AL1190" s="258">
        <v>5.6732964E-7</v>
      </c>
      <c r="AM1190" s="258">
        <v>9.4680842999999996E-9</v>
      </c>
      <c r="AN1190" s="258">
        <v>5.2555929000000002E-6</v>
      </c>
      <c r="AO1190" s="258">
        <v>4.1146481E-6</v>
      </c>
      <c r="AP1190" s="258">
        <v>9.6774097000000008E-6</v>
      </c>
      <c r="AQ1190" s="258">
        <v>3.1997014999999999E-7</v>
      </c>
      <c r="AR1190" s="258">
        <v>2.7903740999999998E-4</v>
      </c>
      <c r="AT1190" s="193"/>
      <c r="AU1190" s="193"/>
      <c r="AV1190" s="193"/>
      <c r="AW1190" s="193"/>
      <c r="AX1190" s="193"/>
      <c r="AY1190" s="193"/>
      <c r="AZ1190" s="193"/>
      <c r="BA1190" s="193"/>
      <c r="BB1190" s="193"/>
      <c r="BC1190" s="193"/>
      <c r="BD1190" s="193"/>
      <c r="BE1190" s="315"/>
      <c r="BF1190" s="315"/>
      <c r="BG1190" s="315"/>
      <c r="BH1190" s="315"/>
      <c r="BI1190" s="315"/>
      <c r="BJ1190" s="315"/>
      <c r="BK1190" s="315"/>
    </row>
    <row r="1191" spans="1:63" x14ac:dyDescent="0.25">
      <c r="A1191" s="9"/>
      <c r="B1191" s="43" t="s">
        <v>5770</v>
      </c>
      <c r="C1191" s="25" t="s">
        <v>5378</v>
      </c>
      <c r="D1191" s="193">
        <v>0.38722905000000002</v>
      </c>
      <c r="E1191" s="193">
        <v>0.20249146000000001</v>
      </c>
      <c r="F1191" s="193">
        <v>7.5460836000000003E-2</v>
      </c>
      <c r="G1191" s="193">
        <v>1.4581438E-2</v>
      </c>
      <c r="H1191" s="193">
        <v>1.8831454000000001E-3</v>
      </c>
      <c r="I1191" s="193">
        <v>9.9851882999999995E-3</v>
      </c>
      <c r="J1191" s="193">
        <v>6.9319646999999998E-2</v>
      </c>
      <c r="K1191" s="193">
        <v>9.5358261000000005E-5</v>
      </c>
      <c r="L1191" s="193">
        <v>1.3411977E-2</v>
      </c>
      <c r="M1191" s="193">
        <v>0</v>
      </c>
      <c r="N1191" s="193">
        <v>0</v>
      </c>
      <c r="O1191" s="193">
        <v>0</v>
      </c>
      <c r="P1191" s="199">
        <f t="shared" si="206"/>
        <v>1.4999367407407407</v>
      </c>
      <c r="Q1191" s="240">
        <v>65.422720999999996</v>
      </c>
      <c r="R1191" s="99">
        <v>41.402667000000001</v>
      </c>
      <c r="S1191" s="99">
        <v>1.5953839999999999</v>
      </c>
      <c r="T1191" s="99">
        <v>4.9224000000000002E-4</v>
      </c>
      <c r="U1191" s="99">
        <v>22.152999999999999</v>
      </c>
      <c r="V1191" s="99">
        <v>2.4547969999999999E-2</v>
      </c>
      <c r="W1191" s="99">
        <v>0.24662999999999999</v>
      </c>
      <c r="X1191" s="241">
        <f t="shared" si="207"/>
        <v>0.40388748642247496</v>
      </c>
      <c r="Y1191" s="241">
        <f t="shared" si="208"/>
        <v>6.16030866234E-2</v>
      </c>
      <c r="Z1191" s="241">
        <f t="shared" si="209"/>
        <v>0.23867223874607502</v>
      </c>
      <c r="AA1191" s="241">
        <f t="shared" si="210"/>
        <v>0.103612161053</v>
      </c>
      <c r="AB1191" s="258">
        <v>4.1568094999999999E-2</v>
      </c>
      <c r="AC1191" s="258">
        <v>1.9249534999999998E-5</v>
      </c>
      <c r="AD1191" s="258">
        <v>5.9205209999999998E-3</v>
      </c>
      <c r="AE1191" s="258">
        <v>4.3701533999999996E-6</v>
      </c>
      <c r="AF1191" s="258">
        <v>1.4039368999999999E-2</v>
      </c>
      <c r="AG1191" s="258">
        <v>5.1481935000000002E-5</v>
      </c>
      <c r="AH1191" s="258">
        <v>2.7199818000000001E-2</v>
      </c>
      <c r="AI1191" s="258">
        <v>1.3774117000000001E-4</v>
      </c>
      <c r="AJ1191" s="258">
        <v>6.4111986999999996E-5</v>
      </c>
      <c r="AK1191" s="258">
        <v>4.6082433999999999E-2</v>
      </c>
      <c r="AL1191" s="258">
        <v>2.9241991000000001E-5</v>
      </c>
      <c r="AM1191" s="258">
        <v>1.6398075E-8</v>
      </c>
      <c r="AN1191" s="258">
        <v>0.15999901</v>
      </c>
      <c r="AO1191" s="258">
        <v>1.0049212000000001E-3</v>
      </c>
      <c r="AP1191" s="258">
        <v>4.1549439999999998E-3</v>
      </c>
      <c r="AQ1191" s="258">
        <v>3.0051052999999999E-5</v>
      </c>
      <c r="AR1191" s="258">
        <v>0.10358211000000001</v>
      </c>
      <c r="AT1191" s="193"/>
      <c r="AU1191" s="193"/>
      <c r="AV1191" s="193"/>
      <c r="AW1191" s="193"/>
      <c r="AX1191" s="193"/>
      <c r="AY1191" s="193"/>
      <c r="AZ1191" s="193"/>
      <c r="BA1191" s="193"/>
      <c r="BB1191" s="193"/>
      <c r="BC1191" s="193"/>
      <c r="BD1191" s="193"/>
      <c r="BE1191" s="315"/>
      <c r="BF1191" s="315"/>
      <c r="BG1191" s="315"/>
      <c r="BH1191" s="315"/>
      <c r="BI1191" s="315"/>
      <c r="BJ1191" s="315"/>
      <c r="BK1191" s="315"/>
    </row>
    <row r="1192" spans="1:63" x14ac:dyDescent="0.25">
      <c r="A1192" s="9"/>
      <c r="B1192" s="43" t="s">
        <v>5770</v>
      </c>
      <c r="C1192" s="25" t="s">
        <v>5377</v>
      </c>
      <c r="D1192" s="193">
        <v>8.0636936000000006E-2</v>
      </c>
      <c r="E1192" s="193">
        <v>4.0646595000000001E-2</v>
      </c>
      <c r="F1192" s="193">
        <v>1.7874310000000001E-2</v>
      </c>
      <c r="G1192" s="193">
        <v>2.0694623999999999E-3</v>
      </c>
      <c r="H1192" s="193">
        <v>1.7599212999999999E-3</v>
      </c>
      <c r="I1192" s="193">
        <v>3.7907509000000002E-3</v>
      </c>
      <c r="J1192" s="193">
        <v>2.2585652999999998E-3</v>
      </c>
      <c r="K1192" s="193">
        <v>2.7872809999999999E-5</v>
      </c>
      <c r="L1192" s="193">
        <v>1.2209457999999999E-2</v>
      </c>
      <c r="M1192" s="193">
        <v>0</v>
      </c>
      <c r="N1192" s="193">
        <v>0</v>
      </c>
      <c r="O1192" s="193">
        <v>0</v>
      </c>
      <c r="P1192" s="199">
        <f t="shared" si="206"/>
        <v>0.30108588888888888</v>
      </c>
      <c r="Q1192" s="240">
        <v>72.180400000000006</v>
      </c>
      <c r="R1192" s="99">
        <v>4.2741002999999997</v>
      </c>
      <c r="S1192" s="99">
        <v>3.887912</v>
      </c>
      <c r="T1192" s="99">
        <v>7.9625000000000004E-6</v>
      </c>
      <c r="U1192" s="99">
        <v>63.265000000000001</v>
      </c>
      <c r="V1192" s="99">
        <v>1.5679930000000002E-2</v>
      </c>
      <c r="W1192" s="99">
        <v>0.73770000000000002</v>
      </c>
      <c r="X1192" s="241">
        <f t="shared" si="207"/>
        <v>9.6569255374033006E-2</v>
      </c>
      <c r="Y1192" s="241">
        <f t="shared" si="208"/>
        <v>2.0369607494200002E-2</v>
      </c>
      <c r="Z1192" s="241">
        <f t="shared" si="209"/>
        <v>6.5488779534833008E-2</v>
      </c>
      <c r="AA1192" s="241">
        <f t="shared" si="210"/>
        <v>1.0710868345000001E-2</v>
      </c>
      <c r="AB1192" s="258">
        <v>8.3436015000000006E-3</v>
      </c>
      <c r="AC1192" s="258">
        <v>1.9215671E-6</v>
      </c>
      <c r="AD1192" s="258">
        <v>7.5108283000000003E-3</v>
      </c>
      <c r="AE1192" s="258">
        <v>2.2227171000000001E-6</v>
      </c>
      <c r="AF1192" s="258">
        <v>4.3835745000000001E-3</v>
      </c>
      <c r="AG1192" s="258">
        <v>1.2745890999999999E-4</v>
      </c>
      <c r="AH1192" s="258">
        <v>5.4609816000000004E-3</v>
      </c>
      <c r="AI1192" s="258">
        <v>2.7500213E-5</v>
      </c>
      <c r="AJ1192" s="258">
        <v>1.5397511999999999E-5</v>
      </c>
      <c r="AK1192" s="258">
        <v>1.7775176E-5</v>
      </c>
      <c r="AL1192" s="258">
        <v>4.0855197E-6</v>
      </c>
      <c r="AM1192" s="258">
        <v>1.0414132999999999E-8</v>
      </c>
      <c r="AN1192" s="258">
        <v>5.7630248000000002E-2</v>
      </c>
      <c r="AO1192" s="258">
        <v>1.2583498E-3</v>
      </c>
      <c r="AP1192" s="258">
        <v>1.0744312999999999E-3</v>
      </c>
      <c r="AQ1192" s="258">
        <v>1.7313344999999999E-5</v>
      </c>
      <c r="AR1192" s="258">
        <v>1.0693555E-2</v>
      </c>
      <c r="AT1192" s="193"/>
      <c r="AU1192" s="193"/>
      <c r="AV1192" s="193"/>
      <c r="AW1192" s="193"/>
      <c r="AX1192" s="193"/>
      <c r="AY1192" s="193"/>
      <c r="AZ1192" s="193"/>
      <c r="BA1192" s="193"/>
      <c r="BB1192" s="193"/>
      <c r="BC1192" s="193"/>
      <c r="BD1192" s="193"/>
      <c r="BE1192" s="315"/>
      <c r="BF1192" s="315"/>
      <c r="BG1192" s="315"/>
      <c r="BH1192" s="315"/>
      <c r="BI1192" s="315"/>
      <c r="BJ1192" s="315"/>
      <c r="BK1192" s="315"/>
    </row>
    <row r="1193" spans="1:63" x14ac:dyDescent="0.25">
      <c r="A1193" s="9"/>
      <c r="B1193" s="43" t="s">
        <v>5770</v>
      </c>
      <c r="C1193" s="25" t="s">
        <v>294</v>
      </c>
      <c r="D1193" s="193">
        <v>7.2655389000000001E-2</v>
      </c>
      <c r="E1193" s="193">
        <v>3.6153998999999999E-2</v>
      </c>
      <c r="F1193" s="193">
        <v>1.6150675999999999E-2</v>
      </c>
      <c r="G1193" s="193">
        <v>2.0103958000000002E-3</v>
      </c>
      <c r="H1193" s="193">
        <v>1.0960683000000001E-3</v>
      </c>
      <c r="I1193" s="193">
        <v>3.4699444000000001E-3</v>
      </c>
      <c r="J1193" s="193">
        <v>1.9133397E-3</v>
      </c>
      <c r="K1193" s="193">
        <v>2.5412241999999999E-5</v>
      </c>
      <c r="L1193" s="193">
        <v>1.1835554E-2</v>
      </c>
      <c r="M1193" s="193">
        <v>0</v>
      </c>
      <c r="N1193" s="193">
        <v>0</v>
      </c>
      <c r="O1193" s="193">
        <v>0</v>
      </c>
      <c r="P1193" s="199">
        <f t="shared" si="206"/>
        <v>0.26780739999999997</v>
      </c>
      <c r="Q1193" s="240">
        <v>71.472553000000005</v>
      </c>
      <c r="R1193" s="99">
        <v>3.7621703000000002</v>
      </c>
      <c r="S1193" s="99">
        <v>3.768856</v>
      </c>
      <c r="T1193" s="99">
        <v>6.5728E-6</v>
      </c>
      <c r="U1193" s="99">
        <v>63.228999999999999</v>
      </c>
      <c r="V1193" s="99">
        <v>1.526986E-2</v>
      </c>
      <c r="W1193" s="99">
        <v>0.69725000000000004</v>
      </c>
      <c r="X1193" s="241">
        <f t="shared" si="207"/>
        <v>9.303099271345E-2</v>
      </c>
      <c r="Y1193" s="241">
        <f t="shared" si="208"/>
        <v>1.8916470591900002E-2</v>
      </c>
      <c r="Z1193" s="241">
        <f t="shared" si="209"/>
        <v>6.4684666926549991E-2</v>
      </c>
      <c r="AA1193" s="241">
        <f t="shared" si="210"/>
        <v>9.4298551949999997E-3</v>
      </c>
      <c r="AB1193" s="258">
        <v>7.4211655999999997E-3</v>
      </c>
      <c r="AC1193" s="258">
        <v>1.6538430000000001E-6</v>
      </c>
      <c r="AD1193" s="258">
        <v>7.4260786999999998E-3</v>
      </c>
      <c r="AE1193" s="258">
        <v>1.8899589000000001E-6</v>
      </c>
      <c r="AF1193" s="258">
        <v>3.9421409999999997E-3</v>
      </c>
      <c r="AG1193" s="258">
        <v>1.2354149000000001E-4</v>
      </c>
      <c r="AH1193" s="258">
        <v>4.8572394000000003E-3</v>
      </c>
      <c r="AI1193" s="258">
        <v>2.4951372999999999E-5</v>
      </c>
      <c r="AJ1193" s="258">
        <v>1.4942781999999999E-5</v>
      </c>
      <c r="AK1193" s="258">
        <v>1.6484944999999998E-5</v>
      </c>
      <c r="AL1193" s="258">
        <v>4.0140394999999997E-6</v>
      </c>
      <c r="AM1193" s="258">
        <v>1.018705E-8</v>
      </c>
      <c r="AN1193" s="258">
        <v>5.7583028000000001E-2</v>
      </c>
      <c r="AO1193" s="258">
        <v>1.1786944E-3</v>
      </c>
      <c r="AP1193" s="258">
        <v>1.0053018E-3</v>
      </c>
      <c r="AQ1193" s="258">
        <v>1.6256995E-5</v>
      </c>
      <c r="AR1193" s="258">
        <v>9.4135981999999997E-3</v>
      </c>
      <c r="AT1193" s="193"/>
      <c r="AU1193" s="193"/>
      <c r="AV1193" s="193"/>
      <c r="AW1193" s="193"/>
      <c r="AX1193" s="193"/>
      <c r="AY1193" s="193"/>
      <c r="AZ1193" s="193"/>
      <c r="BA1193" s="193"/>
      <c r="BB1193" s="193"/>
      <c r="BC1193" s="193"/>
      <c r="BD1193" s="193"/>
      <c r="BE1193" s="315"/>
      <c r="BF1193" s="315"/>
      <c r="BG1193" s="315"/>
      <c r="BH1193" s="315"/>
      <c r="BI1193" s="315"/>
      <c r="BJ1193" s="315"/>
      <c r="BK1193" s="315"/>
    </row>
    <row r="1194" spans="1:63" x14ac:dyDescent="0.25">
      <c r="A1194" s="9"/>
      <c r="B1194" s="43" t="s">
        <v>5770</v>
      </c>
      <c r="C1194" s="25" t="s">
        <v>293</v>
      </c>
      <c r="D1194" s="193">
        <v>0.43274267</v>
      </c>
      <c r="E1194" s="193">
        <v>0.22129948999999999</v>
      </c>
      <c r="F1194" s="193">
        <v>6.0102066000000003E-2</v>
      </c>
      <c r="G1194" s="193">
        <v>1.011248E-2</v>
      </c>
      <c r="H1194" s="193">
        <v>3.5513251000000003E-2</v>
      </c>
      <c r="I1194" s="193">
        <v>0.1000212</v>
      </c>
      <c r="J1194" s="193">
        <v>-4.0077500999999996E-3</v>
      </c>
      <c r="K1194" s="193">
        <v>7.5998390999999996E-5</v>
      </c>
      <c r="L1194" s="193">
        <v>9.6259333000000002E-3</v>
      </c>
      <c r="M1194" s="193">
        <v>0</v>
      </c>
      <c r="N1194" s="193">
        <v>0</v>
      </c>
      <c r="O1194" s="193">
        <v>0</v>
      </c>
      <c r="P1194" s="199">
        <f t="shared" si="206"/>
        <v>1.6392554814814813</v>
      </c>
      <c r="Q1194" s="240">
        <v>73.208338999999995</v>
      </c>
      <c r="R1194" s="99">
        <v>10.419964999999999</v>
      </c>
      <c r="S1194" s="99">
        <v>2.2355200000000002</v>
      </c>
      <c r="T1194" s="99">
        <v>6.0305</v>
      </c>
      <c r="U1194" s="99">
        <v>54.103000000000002</v>
      </c>
      <c r="V1194" s="99">
        <v>1.4564580000000001E-2</v>
      </c>
      <c r="W1194" s="99">
        <v>0.40478999999999998</v>
      </c>
      <c r="X1194" s="241">
        <f t="shared" si="207"/>
        <v>7.3216951567628028</v>
      </c>
      <c r="Y1194" s="241">
        <f t="shared" si="208"/>
        <v>8.1579310289300003E-2</v>
      </c>
      <c r="Z1194" s="241">
        <f t="shared" si="209"/>
        <v>7.2139770501125033</v>
      </c>
      <c r="AA1194" s="241">
        <f t="shared" si="210"/>
        <v>2.6138796361E-2</v>
      </c>
      <c r="AB1194" s="258">
        <v>4.5435519000000001E-2</v>
      </c>
      <c r="AC1194" s="258">
        <v>3.5154109E-6</v>
      </c>
      <c r="AD1194" s="258">
        <v>6.3749241000000002E-3</v>
      </c>
      <c r="AE1194" s="258">
        <v>8.5614663999999993E-6</v>
      </c>
      <c r="AF1194" s="258">
        <v>2.9684614000000002E-2</v>
      </c>
      <c r="AG1194" s="258">
        <v>7.2176311999999995E-5</v>
      </c>
      <c r="AH1194" s="258">
        <v>2.9733521999999998E-2</v>
      </c>
      <c r="AI1194" s="258">
        <v>1.1458647E-4</v>
      </c>
      <c r="AJ1194" s="258">
        <v>2.8423891999999999E-5</v>
      </c>
      <c r="AK1194" s="258">
        <v>3.3484461E-2</v>
      </c>
      <c r="AL1194" s="258">
        <v>1.5084892999999999E-5</v>
      </c>
      <c r="AM1194" s="258">
        <v>9.9575039999999996E-9</v>
      </c>
      <c r="AN1194" s="258">
        <v>5.3022800000000002E-2</v>
      </c>
      <c r="AO1194" s="258">
        <v>5.8226190000000002E-4</v>
      </c>
      <c r="AP1194" s="258">
        <v>7.0969958999999996</v>
      </c>
      <c r="AQ1194" s="258">
        <v>2.4493361000000002E-5</v>
      </c>
      <c r="AR1194" s="258">
        <v>2.6114302999999998E-2</v>
      </c>
      <c r="AT1194" s="193"/>
      <c r="AU1194" s="193"/>
      <c r="AV1194" s="193"/>
      <c r="AW1194" s="193"/>
      <c r="AX1194" s="193"/>
      <c r="AY1194" s="193"/>
      <c r="AZ1194" s="193"/>
      <c r="BA1194" s="193"/>
      <c r="BB1194" s="193"/>
      <c r="BC1194" s="193"/>
      <c r="BD1194" s="193"/>
      <c r="BE1194" s="315"/>
      <c r="BF1194" s="315"/>
      <c r="BG1194" s="315"/>
      <c r="BH1194" s="315"/>
      <c r="BI1194" s="315"/>
      <c r="BJ1194" s="315"/>
      <c r="BK1194" s="315"/>
    </row>
    <row r="1195" spans="1:63" x14ac:dyDescent="0.25">
      <c r="A1195" s="9"/>
      <c r="B1195" s="43" t="s">
        <v>5770</v>
      </c>
      <c r="C1195" s="25" t="s">
        <v>292</v>
      </c>
      <c r="D1195" s="193">
        <v>0.46947930999999998</v>
      </c>
      <c r="E1195" s="193">
        <v>0.23923554</v>
      </c>
      <c r="F1195" s="193">
        <v>7.4582345999999994E-2</v>
      </c>
      <c r="G1195" s="193">
        <v>1.1038477E-2</v>
      </c>
      <c r="H1195" s="193">
        <v>3.5637850999999998E-2</v>
      </c>
      <c r="I1195" s="193">
        <v>0.10144189000000001</v>
      </c>
      <c r="J1195" s="193">
        <v>-3.2782579E-3</v>
      </c>
      <c r="K1195" s="193">
        <v>8.4850383000000004E-5</v>
      </c>
      <c r="L1195" s="193">
        <v>1.0736618E-2</v>
      </c>
      <c r="M1195" s="193">
        <v>0</v>
      </c>
      <c r="N1195" s="193">
        <v>0</v>
      </c>
      <c r="O1195" s="193">
        <v>0</v>
      </c>
      <c r="P1195" s="199">
        <f t="shared" si="206"/>
        <v>1.7721151111111109</v>
      </c>
      <c r="Q1195" s="240">
        <v>75.576145999999994</v>
      </c>
      <c r="R1195" s="99">
        <v>12.344329999999999</v>
      </c>
      <c r="S1195" s="99">
        <v>2.565528</v>
      </c>
      <c r="T1195" s="99">
        <v>6.0335000000000001</v>
      </c>
      <c r="U1195" s="99">
        <v>54.142000000000003</v>
      </c>
      <c r="V1195" s="99">
        <v>1.858829E-2</v>
      </c>
      <c r="W1195" s="99">
        <v>0.47220000000000001</v>
      </c>
      <c r="X1195" s="241">
        <f t="shared" si="207"/>
        <v>7.3398204954822042</v>
      </c>
      <c r="Y1195" s="241">
        <f t="shared" si="208"/>
        <v>8.8498907598699994E-2</v>
      </c>
      <c r="Z1195" s="241">
        <f t="shared" si="209"/>
        <v>7.2203675904535043</v>
      </c>
      <c r="AA1195" s="241">
        <f t="shared" si="210"/>
        <v>3.0953997429999998E-2</v>
      </c>
      <c r="AB1195" s="258">
        <v>4.9118241E-2</v>
      </c>
      <c r="AC1195" s="258">
        <v>4.3580044000000003E-6</v>
      </c>
      <c r="AD1195" s="258">
        <v>6.7525021999999997E-3</v>
      </c>
      <c r="AE1195" s="258">
        <v>9.4353983000000005E-6</v>
      </c>
      <c r="AF1195" s="258">
        <v>3.2531530000000003E-2</v>
      </c>
      <c r="AG1195" s="258">
        <v>8.2840996000000004E-5</v>
      </c>
      <c r="AH1195" s="258">
        <v>3.2143914000000003E-2</v>
      </c>
      <c r="AI1195" s="258">
        <v>1.3839319999999999E-4</v>
      </c>
      <c r="AJ1195" s="258">
        <v>3.1527772000000003E-5</v>
      </c>
      <c r="AK1195" s="258">
        <v>3.3505502E-2</v>
      </c>
      <c r="AL1195" s="258">
        <v>1.5434422999999999E-5</v>
      </c>
      <c r="AM1195" s="258">
        <v>1.1568504E-8</v>
      </c>
      <c r="AN1195" s="258">
        <v>5.3084250999999999E-2</v>
      </c>
      <c r="AO1195" s="258">
        <v>7.0885649E-4</v>
      </c>
      <c r="AP1195" s="258">
        <v>7.1007397000000001</v>
      </c>
      <c r="AQ1195" s="258">
        <v>2.7674429999999999E-5</v>
      </c>
      <c r="AR1195" s="258">
        <v>3.0926322999999999E-2</v>
      </c>
      <c r="AT1195" s="193"/>
      <c r="AU1195" s="193"/>
      <c r="AV1195" s="193"/>
      <c r="AW1195" s="193"/>
      <c r="AX1195" s="193"/>
      <c r="AY1195" s="193"/>
      <c r="AZ1195" s="193"/>
      <c r="BA1195" s="193"/>
      <c r="BB1195" s="193"/>
      <c r="BC1195" s="193"/>
      <c r="BD1195" s="193"/>
      <c r="BE1195" s="315"/>
      <c r="BF1195" s="315"/>
      <c r="BG1195" s="315"/>
      <c r="BH1195" s="315"/>
      <c r="BI1195" s="315"/>
      <c r="BJ1195" s="315"/>
      <c r="BK1195" s="315"/>
    </row>
    <row r="1196" spans="1:63" x14ac:dyDescent="0.25">
      <c r="A1196" s="9"/>
      <c r="B1196" s="43" t="s">
        <v>5770</v>
      </c>
      <c r="C1196" s="25" t="s">
        <v>1481</v>
      </c>
      <c r="D1196" s="193">
        <v>0.72003991000000001</v>
      </c>
      <c r="E1196" s="193">
        <v>0.27732644000000001</v>
      </c>
      <c r="F1196" s="193">
        <v>0.20538260999999999</v>
      </c>
      <c r="G1196" s="193">
        <v>4.2421450999999999E-2</v>
      </c>
      <c r="H1196" s="193">
        <v>9.2464936999999997E-4</v>
      </c>
      <c r="I1196" s="193">
        <v>1.3855202E-2</v>
      </c>
      <c r="J1196" s="193">
        <v>0.16176535</v>
      </c>
      <c r="K1196" s="193">
        <v>7.6878183000000006E-5</v>
      </c>
      <c r="L1196" s="193">
        <v>1.8287332999999999E-2</v>
      </c>
      <c r="M1196" s="193">
        <v>0</v>
      </c>
      <c r="N1196" s="193">
        <v>0</v>
      </c>
      <c r="O1196" s="193">
        <v>0</v>
      </c>
      <c r="P1196" s="199">
        <f t="shared" si="206"/>
        <v>2.0542699259259258</v>
      </c>
      <c r="Q1196" s="240">
        <v>70.727093999999994</v>
      </c>
      <c r="R1196" s="99">
        <v>17.339022</v>
      </c>
      <c r="S1196" s="99">
        <v>3.4245679999999998</v>
      </c>
      <c r="T1196" s="99">
        <v>2.0792E-4</v>
      </c>
      <c r="U1196" s="99">
        <v>49.283000000000001</v>
      </c>
      <c r="V1196" s="99">
        <v>1.803542E-2</v>
      </c>
      <c r="W1196" s="99">
        <v>0.66225999999999996</v>
      </c>
      <c r="X1196" s="241">
        <f t="shared" si="207"/>
        <v>0.47717109064081692</v>
      </c>
      <c r="Y1196" s="241">
        <f t="shared" si="208"/>
        <v>9.1538574516100008E-2</v>
      </c>
      <c r="Z1196" s="241">
        <f t="shared" si="209"/>
        <v>0.34216108649871696</v>
      </c>
      <c r="AA1196" s="241">
        <f t="shared" si="210"/>
        <v>4.3471429625999994E-2</v>
      </c>
      <c r="AB1196" s="258">
        <v>5.6904256E-2</v>
      </c>
      <c r="AC1196" s="258">
        <v>1.271062E-5</v>
      </c>
      <c r="AD1196" s="258">
        <v>3.8134854999999999E-3</v>
      </c>
      <c r="AE1196" s="258">
        <v>5.5036361000000002E-6</v>
      </c>
      <c r="AF1196" s="258">
        <v>3.0690685999999998E-2</v>
      </c>
      <c r="AG1196" s="258">
        <v>1.1193276E-4</v>
      </c>
      <c r="AH1196" s="258">
        <v>3.7227556000000002E-2</v>
      </c>
      <c r="AI1196" s="258">
        <v>4.3401483999999999E-4</v>
      </c>
      <c r="AJ1196" s="258">
        <v>6.4829962000000004E-5</v>
      </c>
      <c r="AK1196" s="258">
        <v>4.4678978000000001E-2</v>
      </c>
      <c r="AL1196" s="258">
        <v>2.2335751E-5</v>
      </c>
      <c r="AM1196" s="258">
        <v>1.4445717E-8</v>
      </c>
      <c r="AN1196" s="258">
        <v>0.25406067999999998</v>
      </c>
      <c r="AO1196" s="258">
        <v>4.4281944E-3</v>
      </c>
      <c r="AP1196" s="258">
        <v>1.2444831E-3</v>
      </c>
      <c r="AQ1196" s="258">
        <v>4.2682626000000001E-5</v>
      </c>
      <c r="AR1196" s="258">
        <v>4.3428746999999997E-2</v>
      </c>
      <c r="AT1196" s="193"/>
      <c r="AU1196" s="193"/>
      <c r="AV1196" s="193"/>
      <c r="AW1196" s="193"/>
      <c r="AX1196" s="193"/>
      <c r="AY1196" s="193"/>
      <c r="AZ1196" s="193"/>
      <c r="BA1196" s="193"/>
      <c r="BB1196" s="193"/>
      <c r="BC1196" s="193"/>
      <c r="BD1196" s="193"/>
      <c r="BE1196" s="315"/>
      <c r="BF1196" s="315"/>
      <c r="BG1196" s="315"/>
      <c r="BH1196" s="315"/>
      <c r="BI1196" s="315"/>
      <c r="BJ1196" s="315"/>
      <c r="BK1196" s="315"/>
    </row>
    <row r="1197" spans="1:63" x14ac:dyDescent="0.25">
      <c r="A1197" s="9"/>
      <c r="B1197" s="43" t="s">
        <v>5770</v>
      </c>
      <c r="C1197" s="25" t="s">
        <v>1480</v>
      </c>
      <c r="D1197" s="193">
        <v>0.68280768999999997</v>
      </c>
      <c r="E1197" s="193">
        <v>0.35293655000000002</v>
      </c>
      <c r="F1197" s="193">
        <v>0.12822357000000001</v>
      </c>
      <c r="G1197" s="193">
        <v>3.4640606999999997E-2</v>
      </c>
      <c r="H1197" s="193">
        <v>8.9078139000000004E-3</v>
      </c>
      <c r="I1197" s="193">
        <v>1.4371813000000001E-2</v>
      </c>
      <c r="J1197" s="193">
        <v>0.11942874000000001</v>
      </c>
      <c r="K1197" s="193">
        <v>1.0482896000000001E-4</v>
      </c>
      <c r="L1197" s="193">
        <v>2.4193775000000001E-2</v>
      </c>
      <c r="M1197" s="193">
        <v>0</v>
      </c>
      <c r="N1197" s="193">
        <v>0</v>
      </c>
      <c r="O1197" s="193">
        <v>0</v>
      </c>
      <c r="P1197" s="199">
        <f t="shared" si="206"/>
        <v>2.6143448148148147</v>
      </c>
      <c r="Q1197" s="240">
        <v>73.446618000000001</v>
      </c>
      <c r="R1197" s="99">
        <v>22.555575000000001</v>
      </c>
      <c r="S1197" s="99">
        <v>2.7804000000000002</v>
      </c>
      <c r="T1197" s="99">
        <v>1.2287999999999999E-3</v>
      </c>
      <c r="U1197" s="99">
        <v>47.598999999999997</v>
      </c>
      <c r="V1197" s="99">
        <v>3.255425E-2</v>
      </c>
      <c r="W1197" s="99">
        <v>0.47786000000000001</v>
      </c>
      <c r="X1197" s="241">
        <f t="shared" si="207"/>
        <v>0.55219446277303497</v>
      </c>
      <c r="Y1197" s="241">
        <f t="shared" si="208"/>
        <v>0.1034500342153</v>
      </c>
      <c r="Z1197" s="241">
        <f t="shared" si="209"/>
        <v>0.39217328200773499</v>
      </c>
      <c r="AA1197" s="241">
        <f t="shared" si="210"/>
        <v>5.657114655E-2</v>
      </c>
      <c r="AB1197" s="258">
        <v>7.2448625000000003E-2</v>
      </c>
      <c r="AC1197" s="258">
        <v>9.5289895999999993E-6</v>
      </c>
      <c r="AD1197" s="258">
        <v>8.2014189000000001E-3</v>
      </c>
      <c r="AE1197" s="258">
        <v>6.8938917000000001E-6</v>
      </c>
      <c r="AF1197" s="258">
        <v>2.2692925999999999E-2</v>
      </c>
      <c r="AG1197" s="258">
        <v>9.0641434000000002E-5</v>
      </c>
      <c r="AH1197" s="258">
        <v>4.7398306000000001E-2</v>
      </c>
      <c r="AI1197" s="258">
        <v>2.5021625999999998E-4</v>
      </c>
      <c r="AJ1197" s="258">
        <v>1.1952560999999999E-4</v>
      </c>
      <c r="AK1197" s="258">
        <v>0.14389376000000001</v>
      </c>
      <c r="AL1197" s="258">
        <v>6.5672818000000002E-5</v>
      </c>
      <c r="AM1197" s="258">
        <v>2.9319734999999999E-8</v>
      </c>
      <c r="AN1197" s="258">
        <v>0.19370014999999999</v>
      </c>
      <c r="AO1197" s="258">
        <v>4.1833885000000003E-3</v>
      </c>
      <c r="AP1197" s="258">
        <v>2.5622334999999999E-3</v>
      </c>
      <c r="AQ1197" s="258">
        <v>5.5651549999999997E-5</v>
      </c>
      <c r="AR1197" s="258">
        <v>5.6515494999999999E-2</v>
      </c>
      <c r="AT1197" s="193"/>
      <c r="AU1197" s="193"/>
      <c r="AV1197" s="193"/>
      <c r="AW1197" s="193"/>
      <c r="AX1197" s="193"/>
      <c r="AY1197" s="193"/>
      <c r="AZ1197" s="193"/>
      <c r="BA1197" s="193"/>
      <c r="BB1197" s="193"/>
      <c r="BC1197" s="193"/>
      <c r="BD1197" s="193"/>
      <c r="BE1197" s="315"/>
      <c r="BF1197" s="315"/>
      <c r="BG1197" s="315"/>
      <c r="BH1197" s="315"/>
      <c r="BI1197" s="315"/>
      <c r="BJ1197" s="315"/>
      <c r="BK1197" s="315"/>
    </row>
    <row r="1198" spans="1:63" x14ac:dyDescent="0.25">
      <c r="A1198" s="9"/>
      <c r="B1198" s="43" t="s">
        <v>5770</v>
      </c>
      <c r="C1198" s="25" t="s">
        <v>1479</v>
      </c>
      <c r="D1198" s="193">
        <v>0.72799581000000002</v>
      </c>
      <c r="E1198" s="193">
        <v>0.28194066000000001</v>
      </c>
      <c r="F1198" s="193">
        <v>0.20719456999999999</v>
      </c>
      <c r="G1198" s="193">
        <v>4.2777579000000003E-2</v>
      </c>
      <c r="H1198" s="193">
        <v>9.6548230999999999E-4</v>
      </c>
      <c r="I1198" s="193">
        <v>1.4181245E-2</v>
      </c>
      <c r="J1198" s="193">
        <v>0.16219253</v>
      </c>
      <c r="K1198" s="193">
        <v>7.9366061999999995E-5</v>
      </c>
      <c r="L1198" s="193">
        <v>1.8664377999999999E-2</v>
      </c>
      <c r="M1198" s="193">
        <v>0</v>
      </c>
      <c r="N1198" s="193">
        <v>0</v>
      </c>
      <c r="O1198" s="193">
        <v>0</v>
      </c>
      <c r="P1198" s="199">
        <f t="shared" si="206"/>
        <v>2.0884493333333332</v>
      </c>
      <c r="Q1198" s="240">
        <v>71.435139000000007</v>
      </c>
      <c r="R1198" s="99">
        <v>17.858260999999999</v>
      </c>
      <c r="S1198" s="99">
        <v>3.5435120000000002</v>
      </c>
      <c r="T1198" s="99">
        <v>2.0940999999999999E-4</v>
      </c>
      <c r="U1198" s="99">
        <v>49.311999999999998</v>
      </c>
      <c r="V1198" s="99">
        <v>1.844647E-2</v>
      </c>
      <c r="W1198" s="99">
        <v>0.70270999999999995</v>
      </c>
      <c r="X1198" s="241">
        <f t="shared" si="207"/>
        <v>0.48090223510922692</v>
      </c>
      <c r="Y1198" s="241">
        <f t="shared" si="208"/>
        <v>9.302597507419999E-2</v>
      </c>
      <c r="Z1198" s="241">
        <f t="shared" si="209"/>
        <v>0.34310549478902697</v>
      </c>
      <c r="AA1198" s="241">
        <f t="shared" si="210"/>
        <v>4.4770765246000002E-2</v>
      </c>
      <c r="AB1198" s="258">
        <v>5.7851645E-2</v>
      </c>
      <c r="AC1198" s="258">
        <v>1.2983656E-5</v>
      </c>
      <c r="AD1198" s="258">
        <v>3.8948938999999998E-3</v>
      </c>
      <c r="AE1198" s="258">
        <v>5.7469981999999996E-6</v>
      </c>
      <c r="AF1198" s="258">
        <v>3.1144866E-2</v>
      </c>
      <c r="AG1198" s="258">
        <v>1.1583952E-4</v>
      </c>
      <c r="AH1198" s="258">
        <v>3.7847622999999997E-2</v>
      </c>
      <c r="AI1198" s="258">
        <v>4.3675335000000002E-4</v>
      </c>
      <c r="AJ1198" s="258">
        <v>6.5309419999999997E-5</v>
      </c>
      <c r="AK1198" s="258">
        <v>4.4703319999999998E-2</v>
      </c>
      <c r="AL1198" s="258">
        <v>2.2416643999999998E-5</v>
      </c>
      <c r="AM1198" s="258">
        <v>1.4675026999999999E-8</v>
      </c>
      <c r="AN1198" s="258">
        <v>0.25420936</v>
      </c>
      <c r="AO1198" s="258">
        <v>4.5095146000000003E-3</v>
      </c>
      <c r="AP1198" s="258">
        <v>1.3111831000000001E-3</v>
      </c>
      <c r="AQ1198" s="258">
        <v>4.3752245999999997E-5</v>
      </c>
      <c r="AR1198" s="258">
        <v>4.4727013000000003E-2</v>
      </c>
      <c r="AT1198" s="193"/>
      <c r="AU1198" s="193"/>
      <c r="AV1198" s="193"/>
      <c r="AW1198" s="193"/>
      <c r="AX1198" s="193"/>
      <c r="AY1198" s="193"/>
      <c r="AZ1198" s="193"/>
      <c r="BA1198" s="193"/>
      <c r="BB1198" s="193"/>
      <c r="BC1198" s="193"/>
      <c r="BD1198" s="193"/>
      <c r="BE1198" s="315"/>
      <c r="BF1198" s="315"/>
      <c r="BG1198" s="315"/>
      <c r="BH1198" s="315"/>
      <c r="BI1198" s="315"/>
      <c r="BJ1198" s="315"/>
      <c r="BK1198" s="315"/>
    </row>
    <row r="1199" spans="1:63" x14ac:dyDescent="0.25">
      <c r="A1199" s="9"/>
      <c r="B1199" s="43" t="s">
        <v>5770</v>
      </c>
      <c r="C1199" s="25" t="s">
        <v>3381</v>
      </c>
      <c r="D1199" s="193">
        <v>0.70079329999999995</v>
      </c>
      <c r="E1199" s="193">
        <v>0.36375278</v>
      </c>
      <c r="F1199" s="193">
        <v>0.13218827</v>
      </c>
      <c r="G1199" s="193">
        <v>3.5206064000000002E-2</v>
      </c>
      <c r="H1199" s="193">
        <v>8.9934138000000007E-3</v>
      </c>
      <c r="I1199" s="193">
        <v>1.510653E-2</v>
      </c>
      <c r="J1199" s="193">
        <v>0.12011381</v>
      </c>
      <c r="K1199" s="193">
        <v>1.1138441E-4</v>
      </c>
      <c r="L1199" s="193">
        <v>2.5321034999999999E-2</v>
      </c>
      <c r="M1199" s="193">
        <v>0</v>
      </c>
      <c r="N1199" s="193">
        <v>0</v>
      </c>
      <c r="O1199" s="193">
        <v>0</v>
      </c>
      <c r="P1199" s="199">
        <f t="shared" si="206"/>
        <v>2.6944650370370367</v>
      </c>
      <c r="Q1199" s="240">
        <v>74.983754000000005</v>
      </c>
      <c r="R1199" s="99">
        <v>23.721250000000001</v>
      </c>
      <c r="S1199" s="99">
        <v>3.0531760000000001</v>
      </c>
      <c r="T1199" s="99">
        <v>1.2321000000000001E-3</v>
      </c>
      <c r="U1199" s="99">
        <v>47.633000000000003</v>
      </c>
      <c r="V1199" s="99">
        <v>3.5375990000000003E-2</v>
      </c>
      <c r="W1199" s="99">
        <v>0.53971999999999998</v>
      </c>
      <c r="X1199" s="241">
        <f t="shared" si="207"/>
        <v>0.560553195095436</v>
      </c>
      <c r="Y1199" s="241">
        <f t="shared" si="208"/>
        <v>0.1069851467924</v>
      </c>
      <c r="Z1199" s="241">
        <f t="shared" si="209"/>
        <v>0.39407839569203595</v>
      </c>
      <c r="AA1199" s="241">
        <f t="shared" si="210"/>
        <v>5.9489652610999998E-2</v>
      </c>
      <c r="AB1199" s="258">
        <v>7.4669430999999994E-2</v>
      </c>
      <c r="AC1199" s="258">
        <v>1.0063580999999999E-5</v>
      </c>
      <c r="AD1199" s="258">
        <v>8.4918114999999999E-3</v>
      </c>
      <c r="AE1199" s="258">
        <v>7.4014844000000004E-6</v>
      </c>
      <c r="AF1199" s="258">
        <v>2.3706959E-2</v>
      </c>
      <c r="AG1199" s="258">
        <v>9.9480227000000004E-5</v>
      </c>
      <c r="AH1199" s="258">
        <v>4.8851830999999998E-2</v>
      </c>
      <c r="AI1199" s="258">
        <v>2.5616822999999998E-4</v>
      </c>
      <c r="AJ1199" s="258">
        <v>1.2186453999999999E-4</v>
      </c>
      <c r="AK1199" s="258">
        <v>0.14396881</v>
      </c>
      <c r="AL1199" s="258">
        <v>6.5969143999999999E-5</v>
      </c>
      <c r="AM1199" s="258">
        <v>3.0178035999999999E-8</v>
      </c>
      <c r="AN1199" s="258">
        <v>0.19382864999999999</v>
      </c>
      <c r="AO1199" s="258">
        <v>4.3080089000000002E-3</v>
      </c>
      <c r="AP1199" s="258">
        <v>2.6770637000000002E-3</v>
      </c>
      <c r="AQ1199" s="258">
        <v>5.8813610999999999E-5</v>
      </c>
      <c r="AR1199" s="258">
        <v>5.9430838999999999E-2</v>
      </c>
      <c r="AT1199" s="193"/>
      <c r="AU1199" s="193"/>
      <c r="AV1199" s="193"/>
      <c r="AW1199" s="193"/>
      <c r="AX1199" s="193"/>
      <c r="AY1199" s="193"/>
      <c r="AZ1199" s="193"/>
      <c r="BA1199" s="193"/>
      <c r="BB1199" s="193"/>
      <c r="BC1199" s="193"/>
      <c r="BD1199" s="193"/>
      <c r="BE1199" s="315"/>
      <c r="BF1199" s="315"/>
      <c r="BG1199" s="315"/>
      <c r="BH1199" s="315"/>
      <c r="BI1199" s="315"/>
      <c r="BJ1199" s="315"/>
      <c r="BK1199" s="315"/>
    </row>
    <row r="1200" spans="1:63" x14ac:dyDescent="0.25">
      <c r="A1200" s="9"/>
      <c r="B1200" s="43" t="s">
        <v>5770</v>
      </c>
      <c r="C1200" s="25" t="s">
        <v>5408</v>
      </c>
      <c r="D1200" s="193">
        <v>0.92204660999999999</v>
      </c>
      <c r="E1200" s="193">
        <v>0.48418689999999998</v>
      </c>
      <c r="F1200" s="193">
        <v>9.0542503999999996E-2</v>
      </c>
      <c r="G1200" s="193">
        <v>4.2572000999999998E-2</v>
      </c>
      <c r="H1200" s="193">
        <v>9.7187544000000001E-2</v>
      </c>
      <c r="I1200" s="193">
        <v>0.25453810999999998</v>
      </c>
      <c r="J1200" s="193">
        <v>-5.5643296000000002E-2</v>
      </c>
      <c r="K1200" s="193">
        <v>4.5459451E-5</v>
      </c>
      <c r="L1200" s="193">
        <v>8.6173819999999998E-3</v>
      </c>
      <c r="M1200" s="193">
        <v>0</v>
      </c>
      <c r="N1200" s="193">
        <v>0</v>
      </c>
      <c r="O1200" s="193">
        <v>0</v>
      </c>
      <c r="P1200" s="199">
        <f t="shared" si="206"/>
        <v>3.5865696296296292</v>
      </c>
      <c r="Q1200" s="240">
        <v>76.005249000000006</v>
      </c>
      <c r="R1200" s="99">
        <v>11.375605</v>
      </c>
      <c r="S1200" s="99">
        <v>0.75213600000000003</v>
      </c>
      <c r="T1200" s="99">
        <v>18.468</v>
      </c>
      <c r="U1200" s="99">
        <v>44.859000000000002</v>
      </c>
      <c r="V1200" s="99">
        <v>8.7572599999999994E-3</v>
      </c>
      <c r="W1200" s="99">
        <v>0.54174999999999995</v>
      </c>
      <c r="X1200" s="241">
        <f t="shared" si="207"/>
        <v>18.262374040142859</v>
      </c>
      <c r="Y1200" s="241">
        <f t="shared" si="208"/>
        <v>0.16796963295090001</v>
      </c>
      <c r="Z1200" s="241">
        <f t="shared" si="209"/>
        <v>18.065876330360958</v>
      </c>
      <c r="AA1200" s="241">
        <f t="shared" si="210"/>
        <v>2.8528076831000001E-2</v>
      </c>
      <c r="AB1200" s="258">
        <v>9.9393257999999998E-2</v>
      </c>
      <c r="AC1200" s="258">
        <v>4.8434399000000004E-6</v>
      </c>
      <c r="AD1200" s="258">
        <v>2.89457E-3</v>
      </c>
      <c r="AE1200" s="258">
        <v>1.8477362E-5</v>
      </c>
      <c r="AF1200" s="258">
        <v>6.5633826000000006E-2</v>
      </c>
      <c r="AG1200" s="258">
        <v>2.4658149000000001E-5</v>
      </c>
      <c r="AH1200" s="258">
        <v>6.5041705000000005E-2</v>
      </c>
      <c r="AI1200" s="258">
        <v>1.7491439000000001E-4</v>
      </c>
      <c r="AJ1200" s="258">
        <v>1.1880684000000001E-4</v>
      </c>
      <c r="AK1200" s="258">
        <v>3.3228683000000002E-3</v>
      </c>
      <c r="AL1200" s="258">
        <v>5.2600589000000002E-5</v>
      </c>
      <c r="AM1200" s="258">
        <v>1.5341955999999999E-8</v>
      </c>
      <c r="AN1200" s="258">
        <v>0.18555578</v>
      </c>
      <c r="AO1200" s="258">
        <v>7.5363990000000005E-4</v>
      </c>
      <c r="AP1200" s="258">
        <v>17.810856000000001</v>
      </c>
      <c r="AQ1200" s="258">
        <v>1.9877830999999999E-5</v>
      </c>
      <c r="AR1200" s="258">
        <v>2.8508199000000001E-2</v>
      </c>
      <c r="AT1200" s="193"/>
      <c r="AU1200" s="193"/>
      <c r="AV1200" s="193"/>
      <c r="AW1200" s="193"/>
      <c r="AX1200" s="193"/>
      <c r="AY1200" s="193"/>
      <c r="AZ1200" s="193"/>
      <c r="BA1200" s="193"/>
      <c r="BB1200" s="193"/>
      <c r="BC1200" s="193"/>
      <c r="BD1200" s="193"/>
      <c r="BE1200" s="315"/>
      <c r="BF1200" s="315"/>
      <c r="BG1200" s="315"/>
      <c r="BH1200" s="315"/>
      <c r="BI1200" s="315"/>
      <c r="BJ1200" s="315"/>
      <c r="BK1200" s="315"/>
    </row>
    <row r="1201" spans="1:63" x14ac:dyDescent="0.25">
      <c r="A1201" s="9"/>
      <c r="B1201" s="43" t="s">
        <v>5770</v>
      </c>
      <c r="C1201" s="25" t="s">
        <v>5407</v>
      </c>
      <c r="D1201" s="193">
        <v>0.20415121999999999</v>
      </c>
      <c r="E1201" s="193">
        <v>0.14437262000000001</v>
      </c>
      <c r="F1201" s="193">
        <v>5.1197702999999997E-2</v>
      </c>
      <c r="G1201" s="193">
        <v>3.5598507000000001E-2</v>
      </c>
      <c r="H1201" s="193">
        <v>1.6422637E-2</v>
      </c>
      <c r="I1201" s="193">
        <v>4.7584747000000002E-3</v>
      </c>
      <c r="J1201" s="193">
        <v>-5.4681286000000003E-2</v>
      </c>
      <c r="K1201" s="193">
        <v>9.1044731999999993E-5</v>
      </c>
      <c r="L1201" s="193">
        <v>6.3915218000000001E-3</v>
      </c>
      <c r="M1201" s="193">
        <v>0</v>
      </c>
      <c r="N1201" s="193">
        <v>0</v>
      </c>
      <c r="O1201" s="193">
        <v>0</v>
      </c>
      <c r="P1201" s="199">
        <f t="shared" si="206"/>
        <v>1.0694268148148147</v>
      </c>
      <c r="Q1201" s="240">
        <v>48.849186000000003</v>
      </c>
      <c r="R1201" s="99">
        <v>11.013076999999999</v>
      </c>
      <c r="S1201" s="99">
        <v>0.88877600000000001</v>
      </c>
      <c r="T1201" s="99">
        <v>5.3651000000000003E-4</v>
      </c>
      <c r="U1201" s="99">
        <v>36.805</v>
      </c>
      <c r="V1201" s="99">
        <v>7.8558599999999992E-3</v>
      </c>
      <c r="W1201" s="99">
        <v>0.13394</v>
      </c>
      <c r="X1201" s="241">
        <f t="shared" si="207"/>
        <v>0.37423660988000901</v>
      </c>
      <c r="Y1201" s="241">
        <f t="shared" si="208"/>
        <v>3.9822673124699996E-2</v>
      </c>
      <c r="Z1201" s="241">
        <f t="shared" si="209"/>
        <v>0.30679531038530899</v>
      </c>
      <c r="AA1201" s="241">
        <f t="shared" si="210"/>
        <v>2.761862637E-2</v>
      </c>
      <c r="AB1201" s="258">
        <v>2.9636139999999998E-2</v>
      </c>
      <c r="AC1201" s="258">
        <v>4.1767307000000002E-6</v>
      </c>
      <c r="AD1201" s="258">
        <v>1.3712889999999999E-3</v>
      </c>
      <c r="AE1201" s="258">
        <v>4.664111E-6</v>
      </c>
      <c r="AF1201" s="258">
        <v>8.7812416999999993E-3</v>
      </c>
      <c r="AG1201" s="258">
        <v>2.5161583E-5</v>
      </c>
      <c r="AH1201" s="258">
        <v>1.9389393000000001E-2</v>
      </c>
      <c r="AI1201" s="258">
        <v>9.8043908999999996E-5</v>
      </c>
      <c r="AJ1201" s="258">
        <v>9.7133119000000005E-5</v>
      </c>
      <c r="AK1201" s="258">
        <v>3.6163934999999998E-4</v>
      </c>
      <c r="AL1201" s="258">
        <v>3.9504693000000002E-5</v>
      </c>
      <c r="AM1201" s="258">
        <v>1.2864308999999999E-8</v>
      </c>
      <c r="AN1201" s="258">
        <v>0.28519498999999998</v>
      </c>
      <c r="AO1201" s="258">
        <v>5.2747125000000004E-4</v>
      </c>
      <c r="AP1201" s="258">
        <v>1.0871221999999999E-3</v>
      </c>
      <c r="AQ1201" s="258">
        <v>1.4970369999999999E-5</v>
      </c>
      <c r="AR1201" s="258">
        <v>2.7603656000000001E-2</v>
      </c>
      <c r="AT1201" s="193"/>
      <c r="AU1201" s="193"/>
      <c r="AV1201" s="193"/>
      <c r="AW1201" s="193"/>
      <c r="AX1201" s="193"/>
      <c r="AY1201" s="193"/>
      <c r="AZ1201" s="193"/>
      <c r="BA1201" s="193"/>
      <c r="BB1201" s="193"/>
      <c r="BC1201" s="193"/>
      <c r="BD1201" s="193"/>
      <c r="BE1201" s="315"/>
      <c r="BF1201" s="315"/>
      <c r="BG1201" s="315"/>
      <c r="BH1201" s="315"/>
      <c r="BI1201" s="315"/>
      <c r="BJ1201" s="315"/>
      <c r="BK1201" s="315"/>
    </row>
    <row r="1202" spans="1:63" x14ac:dyDescent="0.25">
      <c r="A1202" s="9"/>
      <c r="B1202" s="43" t="s">
        <v>5770</v>
      </c>
      <c r="C1202" s="25" t="s">
        <v>5406</v>
      </c>
      <c r="D1202" s="193">
        <v>0.96501977999999999</v>
      </c>
      <c r="E1202" s="193">
        <v>0.50648983000000003</v>
      </c>
      <c r="F1202" s="193">
        <v>0.10622094999999999</v>
      </c>
      <c r="G1202" s="193">
        <v>4.3494496000000001E-2</v>
      </c>
      <c r="H1202" s="193">
        <v>9.7317344E-2</v>
      </c>
      <c r="I1202" s="193">
        <v>0.25614227000000001</v>
      </c>
      <c r="J1202" s="193">
        <v>-5.4776063E-2</v>
      </c>
      <c r="K1202" s="193">
        <v>5.6241388E-5</v>
      </c>
      <c r="L1202" s="193">
        <v>1.0074705999999999E-2</v>
      </c>
      <c r="M1202" s="193">
        <v>0</v>
      </c>
      <c r="N1202" s="193">
        <v>0</v>
      </c>
      <c r="O1202" s="193">
        <v>0</v>
      </c>
      <c r="P1202" s="199">
        <f t="shared" si="206"/>
        <v>3.7517765185185183</v>
      </c>
      <c r="Q1202" s="240">
        <v>78.799995999999993</v>
      </c>
      <c r="R1202" s="99">
        <v>13.734413999999999</v>
      </c>
      <c r="S1202" s="99">
        <v>1.1002320000000001</v>
      </c>
      <c r="T1202" s="99">
        <v>18.468</v>
      </c>
      <c r="U1202" s="99">
        <v>44.872</v>
      </c>
      <c r="V1202" s="99">
        <v>1.2999520000000001E-2</v>
      </c>
      <c r="W1202" s="99">
        <v>0.61234999999999995</v>
      </c>
      <c r="X1202" s="241">
        <f t="shared" si="207"/>
        <v>18.280115157120004</v>
      </c>
      <c r="Y1202" s="241">
        <f t="shared" si="208"/>
        <v>0.17619744321610001</v>
      </c>
      <c r="Z1202" s="241">
        <f t="shared" si="209"/>
        <v>18.069487634423904</v>
      </c>
      <c r="AA1202" s="241">
        <f t="shared" si="210"/>
        <v>3.443007948E-2</v>
      </c>
      <c r="AB1202" s="258">
        <v>0.10397263</v>
      </c>
      <c r="AC1202" s="258">
        <v>5.8826601000000001E-6</v>
      </c>
      <c r="AD1202" s="258">
        <v>3.3171519999999999E-3</v>
      </c>
      <c r="AE1202" s="258">
        <v>1.9675258999999999E-5</v>
      </c>
      <c r="AF1202" s="258">
        <v>6.8846198999999997E-2</v>
      </c>
      <c r="AG1202" s="258">
        <v>3.5904297E-5</v>
      </c>
      <c r="AH1202" s="258">
        <v>6.8038966000000006E-2</v>
      </c>
      <c r="AI1202" s="258">
        <v>2.0009642000000001E-4</v>
      </c>
      <c r="AJ1202" s="258">
        <v>1.2217317E-4</v>
      </c>
      <c r="AK1202" s="258">
        <v>3.3279391999999999E-3</v>
      </c>
      <c r="AL1202" s="258">
        <v>5.2986194999999997E-5</v>
      </c>
      <c r="AM1202" s="258">
        <v>1.7028902999999999E-8</v>
      </c>
      <c r="AN1202" s="258">
        <v>0.18559597</v>
      </c>
      <c r="AO1202" s="258">
        <v>9.7248641000000004E-4</v>
      </c>
      <c r="AP1202" s="258">
        <v>17.811177000000001</v>
      </c>
      <c r="AQ1202" s="258">
        <v>2.3812480000000001E-5</v>
      </c>
      <c r="AR1202" s="258">
        <v>3.4406266999999997E-2</v>
      </c>
      <c r="AT1202" s="193"/>
      <c r="AU1202" s="193"/>
      <c r="AV1202" s="193"/>
      <c r="AW1202" s="193"/>
      <c r="AX1202" s="193"/>
      <c r="AY1202" s="193"/>
      <c r="AZ1202" s="193"/>
      <c r="BA1202" s="193"/>
      <c r="BB1202" s="193"/>
      <c r="BC1202" s="193"/>
      <c r="BD1202" s="193"/>
      <c r="BE1202" s="315"/>
      <c r="BF1202" s="315"/>
      <c r="BG1202" s="315"/>
      <c r="BH1202" s="315"/>
      <c r="BI1202" s="315"/>
      <c r="BJ1202" s="315"/>
      <c r="BK1202" s="315"/>
    </row>
    <row r="1203" spans="1:63" x14ac:dyDescent="0.25">
      <c r="A1203" s="9"/>
      <c r="B1203" s="43" t="s">
        <v>5770</v>
      </c>
      <c r="C1203" s="25" t="s">
        <v>5405</v>
      </c>
      <c r="D1203" s="193">
        <v>0.24803201</v>
      </c>
      <c r="E1203" s="193">
        <v>0.16829538999999999</v>
      </c>
      <c r="F1203" s="193">
        <v>6.5256366999999996E-2</v>
      </c>
      <c r="G1203" s="193">
        <v>3.6662239999999999E-2</v>
      </c>
      <c r="H1203" s="193">
        <v>1.6568321E-2</v>
      </c>
      <c r="I1203" s="193">
        <v>6.4223648999999997E-3</v>
      </c>
      <c r="J1203" s="193">
        <v>-5.3834052E-2</v>
      </c>
      <c r="K1203" s="193">
        <v>1.0419561E-4</v>
      </c>
      <c r="L1203" s="193">
        <v>8.5571890999999994E-3</v>
      </c>
      <c r="M1203" s="193">
        <v>0</v>
      </c>
      <c r="N1203" s="193">
        <v>0</v>
      </c>
      <c r="O1203" s="193">
        <v>0</v>
      </c>
      <c r="P1203" s="199">
        <f t="shared" si="206"/>
        <v>1.2466325185185183</v>
      </c>
      <c r="Q1203" s="240">
        <v>51.934829999999998</v>
      </c>
      <c r="R1203" s="99">
        <v>13.476689</v>
      </c>
      <c r="S1203" s="99">
        <v>1.3941760000000001</v>
      </c>
      <c r="T1203" s="99">
        <v>5.4051000000000001E-4</v>
      </c>
      <c r="U1203" s="99">
        <v>36.823</v>
      </c>
      <c r="V1203" s="99">
        <v>1.470459E-2</v>
      </c>
      <c r="W1203" s="99">
        <v>0.22572</v>
      </c>
      <c r="X1203" s="241">
        <f t="shared" si="207"/>
        <v>0.39286029904858794</v>
      </c>
      <c r="Y1203" s="241">
        <f t="shared" si="208"/>
        <v>4.8399348434099994E-2</v>
      </c>
      <c r="Z1203" s="241">
        <f t="shared" si="209"/>
        <v>0.31067515763848796</v>
      </c>
      <c r="AA1203" s="241">
        <f t="shared" si="210"/>
        <v>3.3785792976000005E-2</v>
      </c>
      <c r="AB1203" s="258">
        <v>3.4548048999999997E-2</v>
      </c>
      <c r="AC1203" s="258">
        <v>5.1909627999999997E-6</v>
      </c>
      <c r="AD1203" s="258">
        <v>1.9839816999999999E-3</v>
      </c>
      <c r="AE1203" s="258">
        <v>5.8553573000000004E-6</v>
      </c>
      <c r="AF1203" s="258">
        <v>1.1814817E-2</v>
      </c>
      <c r="AG1203" s="258">
        <v>4.1454413999999999E-5</v>
      </c>
      <c r="AH1203" s="258">
        <v>2.2604297999999998E-2</v>
      </c>
      <c r="AI1203" s="258">
        <v>1.2034417E-4</v>
      </c>
      <c r="AJ1203" s="258">
        <v>1.0238112E-4</v>
      </c>
      <c r="AK1203" s="258">
        <v>3.6696761E-4</v>
      </c>
      <c r="AL1203" s="258">
        <v>4.0070120000000003E-5</v>
      </c>
      <c r="AM1203" s="258">
        <v>1.4978488E-8</v>
      </c>
      <c r="AN1203" s="258">
        <v>0.28524485999999999</v>
      </c>
      <c r="AO1203" s="258">
        <v>7.8611763999999996E-4</v>
      </c>
      <c r="AP1203" s="258">
        <v>1.4101039999999999E-3</v>
      </c>
      <c r="AQ1203" s="258">
        <v>2.0803976E-5</v>
      </c>
      <c r="AR1203" s="258">
        <v>3.3764989000000002E-2</v>
      </c>
      <c r="AT1203" s="193"/>
      <c r="AU1203" s="193"/>
      <c r="AV1203" s="193"/>
      <c r="AW1203" s="193"/>
      <c r="AX1203" s="193"/>
      <c r="AY1203" s="193"/>
      <c r="AZ1203" s="193"/>
      <c r="BA1203" s="193"/>
      <c r="BB1203" s="193"/>
      <c r="BC1203" s="193"/>
      <c r="BD1203" s="193"/>
      <c r="BE1203" s="315"/>
      <c r="BF1203" s="315"/>
      <c r="BG1203" s="315"/>
      <c r="BH1203" s="315"/>
      <c r="BI1203" s="315"/>
      <c r="BJ1203" s="315"/>
      <c r="BK1203" s="315"/>
    </row>
    <row r="1204" spans="1:63" x14ac:dyDescent="0.25">
      <c r="A1204" s="9"/>
      <c r="B1204" s="43" t="s">
        <v>5770</v>
      </c>
      <c r="C1204" s="25" t="s">
        <v>6444</v>
      </c>
      <c r="D1204" s="193">
        <v>5.3131823000000002E-2</v>
      </c>
      <c r="E1204" s="193">
        <v>4.1511492999999997E-2</v>
      </c>
      <c r="F1204" s="193">
        <v>6.7188685E-3</v>
      </c>
      <c r="G1204" s="193">
        <v>1.1133397000000001E-3</v>
      </c>
      <c r="H1204" s="193">
        <v>2.7093552000000002E-4</v>
      </c>
      <c r="I1204" s="193">
        <v>9.6124790000000002E-4</v>
      </c>
      <c r="J1204" s="193">
        <v>6.1563932999999995E-4</v>
      </c>
      <c r="K1204" s="193">
        <v>3.0001334E-5</v>
      </c>
      <c r="L1204" s="193">
        <v>1.910297E-3</v>
      </c>
      <c r="M1204" s="193">
        <v>0</v>
      </c>
      <c r="N1204" s="193">
        <v>0</v>
      </c>
      <c r="O1204" s="193">
        <v>0</v>
      </c>
      <c r="P1204" s="199">
        <f t="shared" si="206"/>
        <v>0.30749254074074067</v>
      </c>
      <c r="Q1204" s="240">
        <v>9.8639755000000005</v>
      </c>
      <c r="R1204" s="99">
        <v>8.4439662000000002</v>
      </c>
      <c r="S1204" s="99">
        <v>1.301552</v>
      </c>
      <c r="T1204" s="99">
        <v>1.3229999999999999E-4</v>
      </c>
      <c r="U1204" s="99">
        <v>1.9452000000000001E-2</v>
      </c>
      <c r="V1204" s="99">
        <v>5.3429929999999999E-3</v>
      </c>
      <c r="W1204" s="99">
        <v>9.3530000000000002E-2</v>
      </c>
      <c r="X1204" s="241">
        <f t="shared" si="207"/>
        <v>3.8125720165258101E-2</v>
      </c>
      <c r="Y1204" s="241">
        <f t="shared" si="208"/>
        <v>1.0641668598270001E-2</v>
      </c>
      <c r="Z1204" s="241">
        <f t="shared" si="209"/>
        <v>6.2927433357880995E-3</v>
      </c>
      <c r="AA1204" s="241">
        <f t="shared" si="210"/>
        <v>2.1191308231199999E-2</v>
      </c>
      <c r="AB1204" s="258">
        <v>8.5234609999999995E-3</v>
      </c>
      <c r="AC1204" s="258">
        <v>2.5865984000000001E-6</v>
      </c>
      <c r="AD1204" s="258">
        <v>6.0345270999999996E-4</v>
      </c>
      <c r="AE1204" s="258">
        <v>6.2498386999999998E-7</v>
      </c>
      <c r="AF1204" s="258">
        <v>1.4678673E-3</v>
      </c>
      <c r="AG1204" s="258">
        <v>4.3676006000000003E-5</v>
      </c>
      <c r="AH1204" s="258">
        <v>5.5783511999999997E-3</v>
      </c>
      <c r="AI1204" s="258">
        <v>1.0624996999999999E-5</v>
      </c>
      <c r="AJ1204" s="258">
        <v>7.2304211000000001E-6</v>
      </c>
      <c r="AK1204" s="258">
        <v>7.5811173999999997E-6</v>
      </c>
      <c r="AL1204" s="258">
        <v>6.6199102000000001E-7</v>
      </c>
      <c r="AM1204" s="258">
        <v>1.9672681000000002E-9</v>
      </c>
      <c r="AN1204" s="258">
        <v>4.1095822000000001E-5</v>
      </c>
      <c r="AO1204" s="258">
        <v>1.9873132999999999E-4</v>
      </c>
      <c r="AP1204" s="258">
        <v>4.4846448999999997E-4</v>
      </c>
      <c r="AQ1204" s="258">
        <v>5.2542312000000001E-6</v>
      </c>
      <c r="AR1204" s="258">
        <v>2.1186053999999999E-2</v>
      </c>
      <c r="AT1204" s="193"/>
      <c r="AU1204" s="193"/>
      <c r="AV1204" s="193"/>
      <c r="AW1204" s="193"/>
      <c r="AX1204" s="193"/>
      <c r="AY1204" s="193"/>
      <c r="AZ1204" s="193"/>
      <c r="BA1204" s="193"/>
      <c r="BB1204" s="193"/>
      <c r="BC1204" s="193"/>
      <c r="BD1204" s="193"/>
      <c r="BE1204" s="315"/>
      <c r="BF1204" s="315"/>
      <c r="BG1204" s="315"/>
      <c r="BH1204" s="315"/>
      <c r="BI1204" s="315"/>
      <c r="BJ1204" s="315"/>
      <c r="BK1204" s="315"/>
    </row>
    <row r="1205" spans="1:63" x14ac:dyDescent="0.25">
      <c r="A1205" s="9"/>
      <c r="B1205" s="43" t="s">
        <v>5770</v>
      </c>
      <c r="C1205" s="5" t="s">
        <v>6443</v>
      </c>
      <c r="D1205" s="172">
        <v>6.7470423000000002E-2</v>
      </c>
      <c r="E1205" s="172">
        <v>5.0105522999999999E-2</v>
      </c>
      <c r="F1205" s="172">
        <v>9.8422856000000003E-3</v>
      </c>
      <c r="G1205" s="172">
        <v>1.630257E-3</v>
      </c>
      <c r="H1205" s="172">
        <v>3.3830695000000002E-4</v>
      </c>
      <c r="I1205" s="172">
        <v>1.5503518E-3</v>
      </c>
      <c r="J1205" s="172">
        <v>1.0954191000000001E-3</v>
      </c>
      <c r="K1205" s="172">
        <v>3.5392219999999998E-5</v>
      </c>
      <c r="L1205" s="172">
        <v>2.8728866E-3</v>
      </c>
      <c r="M1205" s="172">
        <v>0</v>
      </c>
      <c r="N1205" s="172">
        <v>0</v>
      </c>
      <c r="O1205" s="172">
        <v>0</v>
      </c>
      <c r="P1205" s="199">
        <f t="shared" si="206"/>
        <v>0.37115202222222221</v>
      </c>
      <c r="Q1205" s="233">
        <v>11.105209</v>
      </c>
      <c r="R1205" s="96">
        <v>9.3663357000000005</v>
      </c>
      <c r="S1205" s="96">
        <v>1.5507519999999999</v>
      </c>
      <c r="T1205" s="96">
        <v>1.3436000000000001E-4</v>
      </c>
      <c r="U1205" s="96">
        <v>2.8561E-2</v>
      </c>
      <c r="V1205" s="96">
        <v>7.8756099999999999E-3</v>
      </c>
      <c r="W1205" s="96">
        <v>0.15154999999999999</v>
      </c>
      <c r="X1205" s="241">
        <f t="shared" si="207"/>
        <v>4.4666815739966698E-2</v>
      </c>
      <c r="Y1205" s="241">
        <f t="shared" si="208"/>
        <v>1.34707527301E-2</v>
      </c>
      <c r="Z1205" s="241">
        <f t="shared" si="209"/>
        <v>7.6950939431666993E-3</v>
      </c>
      <c r="AA1205" s="241">
        <f t="shared" si="210"/>
        <v>2.35009690667E-2</v>
      </c>
      <c r="AB1205" s="241">
        <v>1.0287997E-2</v>
      </c>
      <c r="AC1205" s="241">
        <v>2.9981754000000001E-6</v>
      </c>
      <c r="AD1205" s="241">
        <v>8.5334197E-4</v>
      </c>
      <c r="AE1205" s="241">
        <v>1.0204736999999999E-6</v>
      </c>
      <c r="AF1205" s="241">
        <v>2.2736327000000001E-3</v>
      </c>
      <c r="AG1205" s="241">
        <v>5.1762411000000001E-5</v>
      </c>
      <c r="AH1205" s="241">
        <v>6.7332555999999998E-3</v>
      </c>
      <c r="AI1205" s="241">
        <v>1.5308601000000001E-5</v>
      </c>
      <c r="AJ1205" s="241">
        <v>9.2575773999999994E-6</v>
      </c>
      <c r="AK1205" s="241">
        <v>9.8203834E-6</v>
      </c>
      <c r="AL1205" s="241">
        <v>8.9189219999999996E-7</v>
      </c>
      <c r="AM1205" s="241">
        <v>2.6961667E-9</v>
      </c>
      <c r="AN1205" s="241">
        <v>7.0512683E-5</v>
      </c>
      <c r="AO1205" s="241">
        <v>3.1236566000000001E-4</v>
      </c>
      <c r="AP1205" s="241">
        <v>5.4367884999999999E-4</v>
      </c>
      <c r="AQ1205" s="241">
        <v>7.9410667000000008E-6</v>
      </c>
      <c r="AR1205" s="241">
        <v>2.3493027999999999E-2</v>
      </c>
      <c r="AT1205" s="193"/>
      <c r="AU1205" s="193"/>
      <c r="AV1205" s="193"/>
      <c r="AW1205" s="193"/>
      <c r="AX1205" s="193"/>
      <c r="AY1205" s="193"/>
      <c r="AZ1205" s="193"/>
      <c r="BA1205" s="193"/>
      <c r="BB1205" s="193"/>
      <c r="BC1205" s="193"/>
      <c r="BD1205" s="193"/>
      <c r="BE1205" s="315"/>
      <c r="BF1205" s="315"/>
      <c r="BG1205" s="315"/>
      <c r="BH1205" s="315"/>
      <c r="BI1205" s="315"/>
      <c r="BJ1205" s="315"/>
      <c r="BK1205" s="315"/>
    </row>
    <row r="1206" spans="1:63" x14ac:dyDescent="0.25">
      <c r="A1206" s="9"/>
      <c r="B1206" s="43" t="s">
        <v>5770</v>
      </c>
      <c r="C1206" s="25" t="s">
        <v>5563</v>
      </c>
      <c r="D1206" s="193">
        <v>0.12501854000000001</v>
      </c>
      <c r="E1206" s="193">
        <v>5.5829306000000002E-2</v>
      </c>
      <c r="F1206" s="193">
        <v>3.2642872000000003E-2</v>
      </c>
      <c r="G1206" s="193">
        <v>6.5783865999999996E-3</v>
      </c>
      <c r="H1206" s="193">
        <v>2.4629664000000001E-4</v>
      </c>
      <c r="I1206" s="193">
        <v>2.4798681000000001E-3</v>
      </c>
      <c r="J1206" s="193">
        <v>2.3862679000000001E-2</v>
      </c>
      <c r="K1206" s="193">
        <v>2.1366333999999999E-5</v>
      </c>
      <c r="L1206" s="193">
        <v>3.3577706000000001E-3</v>
      </c>
      <c r="M1206" s="193">
        <v>0</v>
      </c>
      <c r="N1206" s="193">
        <v>0</v>
      </c>
      <c r="O1206" s="193">
        <v>0</v>
      </c>
      <c r="P1206" s="199">
        <f t="shared" si="206"/>
        <v>0.4135504148148148</v>
      </c>
      <c r="Q1206" s="240">
        <v>13.330446</v>
      </c>
      <c r="R1206" s="99">
        <v>5.0644307</v>
      </c>
      <c r="S1206" s="99">
        <v>0.93430400000000002</v>
      </c>
      <c r="T1206" s="99">
        <v>3.2611000000000003E-5</v>
      </c>
      <c r="U1206" s="99">
        <v>7.1348000000000003</v>
      </c>
      <c r="V1206" s="99">
        <v>4.2390199999999996E-3</v>
      </c>
      <c r="W1206" s="99">
        <v>0.19264000000000001</v>
      </c>
      <c r="X1206" s="241">
        <f t="shared" si="207"/>
        <v>8.1855228613091996E-2</v>
      </c>
      <c r="Y1206" s="241">
        <f t="shared" si="208"/>
        <v>1.73547736226E-2</v>
      </c>
      <c r="Z1206" s="241">
        <f t="shared" si="209"/>
        <v>5.1799429623692002E-2</v>
      </c>
      <c r="AA1206" s="241">
        <f t="shared" si="210"/>
        <v>1.27010253668E-2</v>
      </c>
      <c r="AB1206" s="258">
        <v>1.1457698000000001E-2</v>
      </c>
      <c r="AC1206" s="258">
        <v>2.7926830000000001E-6</v>
      </c>
      <c r="AD1206" s="258">
        <v>7.3386100000000004E-4</v>
      </c>
      <c r="AE1206" s="258">
        <v>1.1449046E-6</v>
      </c>
      <c r="AF1206" s="258">
        <v>5.1286761999999996E-3</v>
      </c>
      <c r="AG1206" s="258">
        <v>3.0600835000000003E-5</v>
      </c>
      <c r="AH1206" s="258">
        <v>7.4966577999999997E-3</v>
      </c>
      <c r="AI1206" s="258">
        <v>6.7260067000000006E-5</v>
      </c>
      <c r="AJ1206" s="258">
        <v>1.0711147E-5</v>
      </c>
      <c r="AK1206" s="258">
        <v>6.4650934999999996E-3</v>
      </c>
      <c r="AL1206" s="258">
        <v>3.4058676000000001E-6</v>
      </c>
      <c r="AM1206" s="258">
        <v>2.632092E-9</v>
      </c>
      <c r="AN1206" s="258">
        <v>3.6761661000000001E-2</v>
      </c>
      <c r="AO1206" s="258">
        <v>7.0045538999999996E-4</v>
      </c>
      <c r="AP1206" s="258">
        <v>2.9418222000000003E-4</v>
      </c>
      <c r="AQ1206" s="258">
        <v>8.1613667999999993E-6</v>
      </c>
      <c r="AR1206" s="258">
        <v>1.2692864E-2</v>
      </c>
      <c r="AT1206" s="193"/>
      <c r="AU1206" s="193"/>
      <c r="AV1206" s="193"/>
      <c r="AW1206" s="193"/>
      <c r="AX1206" s="193"/>
      <c r="AY1206" s="193"/>
      <c r="AZ1206" s="193"/>
      <c r="BA1206" s="193"/>
      <c r="BB1206" s="193"/>
      <c r="BC1206" s="193"/>
      <c r="BD1206" s="193"/>
      <c r="BE1206" s="315"/>
      <c r="BF1206" s="315"/>
      <c r="BG1206" s="315"/>
      <c r="BH1206" s="315"/>
      <c r="BI1206" s="315"/>
      <c r="BJ1206" s="315"/>
      <c r="BK1206" s="315"/>
    </row>
    <row r="1207" spans="1:63" x14ac:dyDescent="0.25">
      <c r="A1207" s="9"/>
      <c r="B1207" s="43" t="s">
        <v>5770</v>
      </c>
      <c r="C1207" s="5" t="s">
        <v>5562</v>
      </c>
      <c r="D1207" s="172">
        <v>2.8076800999999998E-2</v>
      </c>
      <c r="E1207" s="172">
        <v>2.1477519E-2</v>
      </c>
      <c r="F1207" s="172">
        <v>3.7790791999999999E-3</v>
      </c>
      <c r="G1207" s="172">
        <v>5.8749335000000003E-4</v>
      </c>
      <c r="H1207" s="172">
        <v>1.3944964999999999E-4</v>
      </c>
      <c r="I1207" s="172">
        <v>6.0632906000000005E-4</v>
      </c>
      <c r="J1207" s="172">
        <v>4.3896651000000002E-4</v>
      </c>
      <c r="K1207" s="172">
        <v>1.4788705999999999E-5</v>
      </c>
      <c r="L1207" s="172">
        <v>1.0331759E-3</v>
      </c>
      <c r="M1207" s="172">
        <v>0</v>
      </c>
      <c r="N1207" s="172">
        <v>0</v>
      </c>
      <c r="O1207" s="172">
        <v>0</v>
      </c>
      <c r="P1207" s="199">
        <f t="shared" si="206"/>
        <v>0.15909273333333332</v>
      </c>
      <c r="Q1207" s="233">
        <v>4.6256187000000004</v>
      </c>
      <c r="R1207" s="96">
        <v>3.7433858</v>
      </c>
      <c r="S1207" s="96">
        <v>0.818048</v>
      </c>
      <c r="T1207" s="96">
        <v>2.1725999999999998E-5</v>
      </c>
      <c r="U1207" s="96">
        <v>9.1083999999999991E-3</v>
      </c>
      <c r="V1207" s="96">
        <v>2.1457429999999999E-3</v>
      </c>
      <c r="W1207" s="96">
        <v>5.2908999999999998E-2</v>
      </c>
      <c r="X1207" s="241">
        <f t="shared" si="207"/>
        <v>1.8169412132735409E-2</v>
      </c>
      <c r="Y1207" s="241">
        <f t="shared" si="208"/>
        <v>5.5853020073699999E-3</v>
      </c>
      <c r="Z1207" s="241">
        <f t="shared" si="209"/>
        <v>3.1917879232654109E-3</v>
      </c>
      <c r="AA1207" s="241">
        <f t="shared" si="210"/>
        <v>9.3923222020999998E-3</v>
      </c>
      <c r="AB1207" s="241">
        <v>4.4099348000000002E-3</v>
      </c>
      <c r="AC1207" s="241">
        <v>1.2907927E-6</v>
      </c>
      <c r="AD1207" s="241">
        <v>2.6788354999999998E-4</v>
      </c>
      <c r="AE1207" s="241">
        <v>4.1710266999999999E-7</v>
      </c>
      <c r="AF1207" s="241">
        <v>8.7823668999999997E-4</v>
      </c>
      <c r="AG1207" s="241">
        <v>2.7539071999999999E-5</v>
      </c>
      <c r="AH1207" s="241">
        <v>2.8862094E-3</v>
      </c>
      <c r="AI1207" s="241">
        <v>5.8457667999999998E-6</v>
      </c>
      <c r="AJ1207" s="241">
        <v>2.2411098999999999E-6</v>
      </c>
      <c r="AK1207" s="241">
        <v>4.0196616000000003E-6</v>
      </c>
      <c r="AL1207" s="241">
        <v>2.6373723000000001E-7</v>
      </c>
      <c r="AM1207" s="241">
        <v>8.4073540999999996E-10</v>
      </c>
      <c r="AN1207" s="241">
        <v>1.8664361E-5</v>
      </c>
      <c r="AO1207" s="241">
        <v>9.7484625999999996E-5</v>
      </c>
      <c r="AP1207" s="241">
        <v>1.7705841999999999E-4</v>
      </c>
      <c r="AQ1207" s="241">
        <v>2.8826021000000001E-6</v>
      </c>
      <c r="AR1207" s="241">
        <v>9.3894396000000005E-3</v>
      </c>
      <c r="AT1207" s="193"/>
      <c r="AU1207" s="193"/>
      <c r="AV1207" s="193"/>
      <c r="AW1207" s="193"/>
      <c r="AX1207" s="193"/>
      <c r="AY1207" s="193"/>
      <c r="AZ1207" s="193"/>
      <c r="BA1207" s="193"/>
      <c r="BB1207" s="193"/>
      <c r="BC1207" s="193"/>
      <c r="BD1207" s="193"/>
      <c r="BE1207" s="315"/>
      <c r="BF1207" s="315"/>
      <c r="BG1207" s="315"/>
      <c r="BH1207" s="315"/>
      <c r="BI1207" s="315"/>
      <c r="BJ1207" s="315"/>
      <c r="BK1207" s="315"/>
    </row>
    <row r="1208" spans="1:63" x14ac:dyDescent="0.25">
      <c r="A1208" s="58" t="s">
        <v>483</v>
      </c>
      <c r="B1208" s="58"/>
      <c r="C1208" s="43"/>
      <c r="D1208" s="199"/>
      <c r="E1208" s="199"/>
      <c r="F1208" s="199"/>
      <c r="G1208" s="199"/>
      <c r="H1208" s="199"/>
      <c r="I1208" s="199"/>
      <c r="J1208" s="199"/>
      <c r="K1208" s="199"/>
      <c r="L1208" s="199"/>
      <c r="M1208" s="199"/>
      <c r="N1208" s="199"/>
      <c r="O1208" s="199"/>
      <c r="P1208" s="199"/>
      <c r="Q1208" s="239"/>
      <c r="R1208" s="97"/>
      <c r="S1208" s="97"/>
      <c r="T1208" s="97"/>
      <c r="U1208" s="97"/>
      <c r="V1208" s="97"/>
      <c r="W1208" s="97"/>
      <c r="X1208" s="259"/>
      <c r="Y1208" s="259"/>
      <c r="Z1208" s="259"/>
      <c r="AA1208" s="258"/>
      <c r="AB1208" s="258"/>
      <c r="AC1208" s="258"/>
      <c r="AD1208" s="258"/>
      <c r="AE1208" s="258"/>
      <c r="AF1208" s="258"/>
      <c r="AG1208" s="258"/>
      <c r="AH1208" s="258"/>
      <c r="AI1208" s="258"/>
      <c r="AJ1208" s="258"/>
      <c r="AK1208" s="258"/>
      <c r="AL1208" s="258"/>
      <c r="AM1208" s="258"/>
      <c r="AN1208" s="258"/>
      <c r="AO1208" s="258"/>
      <c r="AP1208" s="258"/>
      <c r="AQ1208" s="258"/>
      <c r="AR1208" s="258"/>
      <c r="AT1208" s="193"/>
      <c r="AU1208" s="193"/>
      <c r="AV1208" s="193"/>
      <c r="AW1208" s="193"/>
      <c r="AX1208" s="193"/>
      <c r="AY1208" s="193"/>
      <c r="AZ1208" s="193"/>
      <c r="BA1208" s="193"/>
      <c r="BB1208" s="193"/>
      <c r="BC1208" s="193"/>
      <c r="BD1208" s="193"/>
      <c r="BE1208" s="315"/>
      <c r="BF1208" s="315"/>
      <c r="BG1208" s="315"/>
      <c r="BH1208" s="315"/>
      <c r="BI1208" s="315"/>
      <c r="BJ1208" s="315"/>
      <c r="BK1208" s="315"/>
    </row>
    <row r="1209" spans="1:63" x14ac:dyDescent="0.25">
      <c r="A1209" s="43"/>
      <c r="B1209" s="43" t="s">
        <v>437</v>
      </c>
      <c r="C1209" s="25" t="s">
        <v>3513</v>
      </c>
      <c r="D1209" s="193">
        <v>0.23158640999999999</v>
      </c>
      <c r="E1209" s="193">
        <v>0.11693099</v>
      </c>
      <c r="F1209" s="193">
        <v>0.1093861</v>
      </c>
      <c r="G1209" s="193">
        <v>2.6297096999999998E-4</v>
      </c>
      <c r="H1209" s="193">
        <v>1.9712903999999999E-4</v>
      </c>
      <c r="I1209" s="193">
        <v>8.2649774000000001E-4</v>
      </c>
      <c r="J1209" s="193">
        <v>5.0675191E-4</v>
      </c>
      <c r="K1209" s="193">
        <v>8.8097277999999997E-6</v>
      </c>
      <c r="L1209" s="193">
        <v>3.4671579000000001E-3</v>
      </c>
      <c r="M1209" s="193">
        <v>0</v>
      </c>
      <c r="N1209" s="193">
        <v>0</v>
      </c>
      <c r="O1209" s="193">
        <v>0</v>
      </c>
      <c r="P1209" s="199">
        <f t="shared" ref="P1209:P1222" si="211">E1209/0.135</f>
        <v>0.86615548148148136</v>
      </c>
      <c r="Q1209" s="240">
        <v>1.8638151000000001</v>
      </c>
      <c r="R1209" s="99">
        <v>1.1340702</v>
      </c>
      <c r="S1209" s="99">
        <v>0.57075200000000004</v>
      </c>
      <c r="T1209" s="99">
        <v>1.9298000000000001E-6</v>
      </c>
      <c r="U1209" s="99">
        <v>4.6196000000000001E-2</v>
      </c>
      <c r="V1209" s="99">
        <v>2.0149629999999998E-3</v>
      </c>
      <c r="W1209" s="99">
        <v>0.11078</v>
      </c>
      <c r="X1209" s="241">
        <f t="shared" ref="X1209:X1222" si="212">SUM(Y1209:AA1209)</f>
        <v>5.3146571410521599E-2</v>
      </c>
      <c r="Y1209" s="241">
        <f t="shared" ref="Y1209:Y1222" si="213">SUM(AB1209:AG1209)</f>
        <v>3.5476941432519997E-2</v>
      </c>
      <c r="Z1209" s="241">
        <f t="shared" ref="Z1209:Z1222" si="214">SUM(AH1209:AP1209)</f>
        <v>1.4826294666801602E-2</v>
      </c>
      <c r="AA1209" s="241">
        <f t="shared" ref="AA1209:AA1222" si="215">SUM(AQ1209:AR1209)</f>
        <v>2.8433353112E-3</v>
      </c>
      <c r="AB1209" s="258">
        <v>2.1684479E-2</v>
      </c>
      <c r="AC1209" s="258">
        <v>5.3776949999999996E-7</v>
      </c>
      <c r="AD1209" s="258">
        <v>3.8716862999999999E-4</v>
      </c>
      <c r="AE1209" s="258">
        <v>8.7813501999999999E-7</v>
      </c>
      <c r="AF1209" s="258">
        <v>1.3385190999999999E-2</v>
      </c>
      <c r="AG1209" s="258">
        <v>1.8686898E-5</v>
      </c>
      <c r="AH1209" s="258">
        <v>1.4141898999999999E-2</v>
      </c>
      <c r="AI1209" s="258">
        <v>2.4627482999999998E-4</v>
      </c>
      <c r="AJ1209" s="258">
        <v>2.2073658999999998E-6</v>
      </c>
      <c r="AK1209" s="258">
        <v>3.0913346000000001E-6</v>
      </c>
      <c r="AL1209" s="258">
        <v>3.5540865E-7</v>
      </c>
      <c r="AM1209" s="258">
        <v>1.1476516E-9</v>
      </c>
      <c r="AN1209" s="258">
        <v>2.7629441E-4</v>
      </c>
      <c r="AO1209" s="258">
        <v>9.0242436999999996E-5</v>
      </c>
      <c r="AP1209" s="258">
        <v>6.5928732999999995E-5</v>
      </c>
      <c r="AQ1209" s="258">
        <v>7.0339111999999997E-6</v>
      </c>
      <c r="AR1209" s="258">
        <v>2.8363014E-3</v>
      </c>
      <c r="AT1209" s="193"/>
      <c r="AU1209" s="193"/>
      <c r="AV1209" s="193"/>
      <c r="AW1209" s="193"/>
      <c r="AX1209" s="193"/>
      <c r="AY1209" s="193"/>
      <c r="AZ1209" s="193"/>
      <c r="BA1209" s="193"/>
      <c r="BB1209" s="193"/>
      <c r="BC1209" s="193"/>
      <c r="BD1209" s="193"/>
      <c r="BE1209" s="315"/>
      <c r="BF1209" s="315"/>
      <c r="BG1209" s="315"/>
      <c r="BH1209" s="315"/>
      <c r="BI1209" s="315"/>
      <c r="BJ1209" s="315"/>
      <c r="BK1209" s="315"/>
    </row>
    <row r="1210" spans="1:63" x14ac:dyDescent="0.25">
      <c r="A1210" s="9"/>
      <c r="B1210" s="43" t="s">
        <v>437</v>
      </c>
      <c r="C1210" s="25" t="s">
        <v>3512</v>
      </c>
      <c r="D1210" s="193">
        <v>0.25202131</v>
      </c>
      <c r="E1210" s="193">
        <v>0.12984195000000001</v>
      </c>
      <c r="F1210" s="193">
        <v>0.11520431</v>
      </c>
      <c r="G1210" s="193">
        <v>3.1436037E-4</v>
      </c>
      <c r="H1210" s="193">
        <v>2.4889185000000002E-4</v>
      </c>
      <c r="I1210" s="193">
        <v>8.8983254999999999E-4</v>
      </c>
      <c r="J1210" s="193">
        <v>3.8589660999999999E-4</v>
      </c>
      <c r="K1210" s="193">
        <v>1.1434643999999999E-5</v>
      </c>
      <c r="L1210" s="193">
        <v>5.1246407000000004E-3</v>
      </c>
      <c r="M1210" s="193">
        <v>0</v>
      </c>
      <c r="N1210" s="193">
        <v>0</v>
      </c>
      <c r="O1210" s="193">
        <v>0</v>
      </c>
      <c r="P1210" s="199">
        <f t="shared" si="211"/>
        <v>0.96179222222222227</v>
      </c>
      <c r="Q1210" s="240">
        <v>1.9322326999999999</v>
      </c>
      <c r="R1210" s="99">
        <v>1.1036325</v>
      </c>
      <c r="S1210" s="99">
        <v>0.63145600000000002</v>
      </c>
      <c r="T1210" s="99">
        <v>1.3074E-6</v>
      </c>
      <c r="U1210" s="99">
        <v>6.9247000000000003E-2</v>
      </c>
      <c r="V1210" s="99">
        <v>2.2958700000000002E-3</v>
      </c>
      <c r="W1210" s="99">
        <v>0.12559999999999999</v>
      </c>
      <c r="X1210" s="241">
        <f t="shared" si="212"/>
        <v>5.8050957241890203E-2</v>
      </c>
      <c r="Y1210" s="241">
        <f t="shared" si="213"/>
        <v>3.8713478424270004E-2</v>
      </c>
      <c r="Z1210" s="241">
        <f t="shared" si="214"/>
        <v>1.6567000501520202E-2</v>
      </c>
      <c r="AA1210" s="241">
        <f t="shared" si="215"/>
        <v>2.7704783161000002E-3</v>
      </c>
      <c r="AB1210" s="258">
        <v>2.4072639E-2</v>
      </c>
      <c r="AC1210" s="258">
        <v>4.8590985000000003E-7</v>
      </c>
      <c r="AD1210" s="258">
        <v>4.7683848999999998E-4</v>
      </c>
      <c r="AE1210" s="258">
        <v>9.3212341999999998E-7</v>
      </c>
      <c r="AF1210" s="258">
        <v>1.4141923000000001E-2</v>
      </c>
      <c r="AG1210" s="258">
        <v>2.0659901000000001E-5</v>
      </c>
      <c r="AH1210" s="258">
        <v>1.5699211000000001E-2</v>
      </c>
      <c r="AI1210" s="258">
        <v>2.5923057E-4</v>
      </c>
      <c r="AJ1210" s="258">
        <v>2.6651351999999999E-6</v>
      </c>
      <c r="AK1210" s="258">
        <v>3.1667017999999999E-6</v>
      </c>
      <c r="AL1210" s="258">
        <v>4.5711783000000002E-7</v>
      </c>
      <c r="AM1210" s="258">
        <v>1.4706902000000001E-9</v>
      </c>
      <c r="AN1210" s="258">
        <v>4.2789506E-4</v>
      </c>
      <c r="AO1210" s="258">
        <v>1.2338655000000001E-4</v>
      </c>
      <c r="AP1210" s="258">
        <v>5.0986896E-5</v>
      </c>
      <c r="AQ1210" s="258">
        <v>9.8771160999999994E-6</v>
      </c>
      <c r="AR1210" s="258">
        <v>2.7606012000000002E-3</v>
      </c>
      <c r="AT1210" s="193"/>
      <c r="AU1210" s="193"/>
      <c r="AV1210" s="193"/>
      <c r="AW1210" s="193"/>
      <c r="AX1210" s="193"/>
      <c r="AY1210" s="193"/>
      <c r="AZ1210" s="193"/>
      <c r="BA1210" s="193"/>
      <c r="BB1210" s="193"/>
      <c r="BC1210" s="193"/>
      <c r="BD1210" s="193"/>
      <c r="BE1210" s="315"/>
      <c r="BF1210" s="315"/>
      <c r="BG1210" s="315"/>
      <c r="BH1210" s="315"/>
      <c r="BI1210" s="315"/>
      <c r="BJ1210" s="315"/>
      <c r="BK1210" s="315"/>
    </row>
    <row r="1211" spans="1:63" x14ac:dyDescent="0.25">
      <c r="A1211" s="9"/>
      <c r="B1211" s="43" t="s">
        <v>437</v>
      </c>
      <c r="C1211" s="25" t="s">
        <v>3511</v>
      </c>
      <c r="D1211" s="193">
        <v>0.10299321</v>
      </c>
      <c r="E1211" s="193">
        <v>4.5656927999999999E-2</v>
      </c>
      <c r="F1211" s="193">
        <v>5.4755259000000001E-2</v>
      </c>
      <c r="G1211" s="193">
        <v>1.5363962999999999E-4</v>
      </c>
      <c r="H1211" s="193">
        <v>5.7629620000000003E-5</v>
      </c>
      <c r="I1211" s="193">
        <v>3.8076787E-4</v>
      </c>
      <c r="J1211" s="193">
        <v>1.9668971000000001E-4</v>
      </c>
      <c r="K1211" s="193">
        <v>4.9697443000000002E-6</v>
      </c>
      <c r="L1211" s="193">
        <v>1.7873284000000001E-3</v>
      </c>
      <c r="M1211" s="193">
        <v>0</v>
      </c>
      <c r="N1211" s="193">
        <v>0</v>
      </c>
      <c r="O1211" s="193">
        <v>0</v>
      </c>
      <c r="P1211" s="199">
        <f t="shared" si="211"/>
        <v>0.33819946666666661</v>
      </c>
      <c r="Q1211" s="240">
        <v>0.89364562999999997</v>
      </c>
      <c r="R1211" s="99">
        <v>0.36428959999999999</v>
      </c>
      <c r="S1211" s="99">
        <v>0.30013200000000001</v>
      </c>
      <c r="T1211" s="99">
        <v>5.8212999999999999E-7</v>
      </c>
      <c r="U1211" s="99">
        <v>0.17166000000000001</v>
      </c>
      <c r="V1211" s="99">
        <v>1.167443E-3</v>
      </c>
      <c r="W1211" s="99">
        <v>5.6396000000000002E-2</v>
      </c>
      <c r="X1211" s="241">
        <f t="shared" si="212"/>
        <v>2.2461438640885831E-2</v>
      </c>
      <c r="Y1211" s="241">
        <f t="shared" si="213"/>
        <v>1.4225537504170001E-2</v>
      </c>
      <c r="Z1211" s="241">
        <f t="shared" si="214"/>
        <v>7.3204561563158296E-3</v>
      </c>
      <c r="AA1211" s="241">
        <f t="shared" si="215"/>
        <v>9.1544498040000007E-4</v>
      </c>
      <c r="AB1211" s="258">
        <v>9.1903394000000006E-3</v>
      </c>
      <c r="AC1211" s="258">
        <v>1.4613109000000001E-7</v>
      </c>
      <c r="AD1211" s="258">
        <v>2.4518659999999998E-4</v>
      </c>
      <c r="AE1211" s="258">
        <v>1.7315868E-7</v>
      </c>
      <c r="AF1211" s="258">
        <v>4.7799026000000001E-3</v>
      </c>
      <c r="AG1211" s="258">
        <v>9.7896144E-6</v>
      </c>
      <c r="AH1211" s="258">
        <v>6.0075839999999998E-3</v>
      </c>
      <c r="AI1211" s="258">
        <v>8.8496776000000004E-5</v>
      </c>
      <c r="AJ1211" s="258">
        <v>1.3257472E-6</v>
      </c>
      <c r="AK1211" s="258">
        <v>2.7875336999999998E-6</v>
      </c>
      <c r="AL1211" s="258">
        <v>1.9767081E-7</v>
      </c>
      <c r="AM1211" s="258">
        <v>6.4160582999999995E-10</v>
      </c>
      <c r="AN1211" s="258">
        <v>1.1314297E-3</v>
      </c>
      <c r="AO1211" s="258">
        <v>5.9914501E-5</v>
      </c>
      <c r="AP1211" s="258">
        <v>2.8719586E-5</v>
      </c>
      <c r="AQ1211" s="258">
        <v>3.8894203999999999E-6</v>
      </c>
      <c r="AR1211" s="258">
        <v>9.1155556000000002E-4</v>
      </c>
      <c r="AT1211" s="193"/>
      <c r="AU1211" s="193"/>
      <c r="AV1211" s="193"/>
      <c r="AW1211" s="193"/>
      <c r="AX1211" s="193"/>
      <c r="AY1211" s="193"/>
      <c r="AZ1211" s="193"/>
      <c r="BA1211" s="193"/>
      <c r="BB1211" s="193"/>
      <c r="BC1211" s="193"/>
      <c r="BD1211" s="193"/>
      <c r="BE1211" s="315"/>
      <c r="BF1211" s="315"/>
      <c r="BG1211" s="315"/>
      <c r="BH1211" s="315"/>
      <c r="BI1211" s="315"/>
      <c r="BJ1211" s="315"/>
      <c r="BK1211" s="315"/>
    </row>
    <row r="1212" spans="1:63" x14ac:dyDescent="0.25">
      <c r="A1212" s="9"/>
      <c r="B1212" s="43" t="s">
        <v>437</v>
      </c>
      <c r="C1212" s="25" t="s">
        <v>3510</v>
      </c>
      <c r="D1212" s="193">
        <v>0.14505293</v>
      </c>
      <c r="E1212" s="193">
        <v>0.11798187</v>
      </c>
      <c r="F1212" s="193">
        <v>2.4607825E-2</v>
      </c>
      <c r="G1212" s="193">
        <v>1.9417530000000001E-4</v>
      </c>
      <c r="H1212" s="193">
        <v>1.0386406E-4</v>
      </c>
      <c r="I1212" s="193">
        <v>8.0242078999999997E-4</v>
      </c>
      <c r="J1212" s="193">
        <v>5.5365301000000005E-4</v>
      </c>
      <c r="K1212" s="193">
        <v>1.5230152000000001E-5</v>
      </c>
      <c r="L1212" s="193">
        <v>7.9388714000000005E-4</v>
      </c>
      <c r="M1212" s="193">
        <v>0</v>
      </c>
      <c r="N1212" s="193">
        <v>0</v>
      </c>
      <c r="O1212" s="193">
        <v>0</v>
      </c>
      <c r="P1212" s="199">
        <f t="shared" si="211"/>
        <v>0.87393977777777776</v>
      </c>
      <c r="Q1212" s="240">
        <v>1.1918473000000001</v>
      </c>
      <c r="R1212" s="99">
        <v>1.0315700999999999</v>
      </c>
      <c r="S1212" s="99">
        <v>0.13220480000000001</v>
      </c>
      <c r="T1212" s="99">
        <v>1.4385000000000001E-6</v>
      </c>
      <c r="U1212" s="99">
        <v>2.7041000000000001E-3</v>
      </c>
      <c r="V1212" s="99">
        <v>7.5681000000000001E-4</v>
      </c>
      <c r="W1212" s="99">
        <v>2.461E-2</v>
      </c>
      <c r="X1212" s="241">
        <f t="shared" si="212"/>
        <v>4.1850603003755101E-2</v>
      </c>
      <c r="Y1212" s="241">
        <f t="shared" si="213"/>
        <v>2.4582344065390001E-2</v>
      </c>
      <c r="Z1212" s="241">
        <f t="shared" si="214"/>
        <v>1.4683655257365102E-2</v>
      </c>
      <c r="AA1212" s="241">
        <f t="shared" si="215"/>
        <v>2.5846036809999999E-3</v>
      </c>
      <c r="AB1212" s="258">
        <v>2.2150922999999999E-2</v>
      </c>
      <c r="AC1212" s="258">
        <v>4.9202640999999999E-7</v>
      </c>
      <c r="AD1212" s="258">
        <v>3.839658E-4</v>
      </c>
      <c r="AE1212" s="258">
        <v>6.4477487999999999E-7</v>
      </c>
      <c r="AF1212" s="258">
        <v>2.0420261999999998E-3</v>
      </c>
      <c r="AG1212" s="258">
        <v>4.2922641000000002E-6</v>
      </c>
      <c r="AH1212" s="258">
        <v>1.4451337999999999E-2</v>
      </c>
      <c r="AI1212" s="258">
        <v>2.8447345000000001E-5</v>
      </c>
      <c r="AJ1212" s="258">
        <v>1.1912581E-6</v>
      </c>
      <c r="AK1212" s="258">
        <v>2.0013727000000001E-6</v>
      </c>
      <c r="AL1212" s="258">
        <v>4.5478667E-7</v>
      </c>
      <c r="AM1212" s="258">
        <v>1.3671951000000001E-9</v>
      </c>
      <c r="AN1212" s="258">
        <v>9.2843307000000002E-6</v>
      </c>
      <c r="AO1212" s="258">
        <v>7.1448626999999999E-5</v>
      </c>
      <c r="AP1212" s="258">
        <v>1.1948817E-4</v>
      </c>
      <c r="AQ1212" s="258">
        <v>3.260081E-6</v>
      </c>
      <c r="AR1212" s="258">
        <v>2.5813436E-3</v>
      </c>
      <c r="AT1212" s="193"/>
      <c r="AU1212" s="193"/>
      <c r="AV1212" s="193"/>
      <c r="AW1212" s="193"/>
      <c r="AX1212" s="193"/>
      <c r="AY1212" s="193"/>
      <c r="AZ1212" s="193"/>
      <c r="BA1212" s="193"/>
      <c r="BB1212" s="193"/>
      <c r="BC1212" s="193"/>
      <c r="BD1212" s="193"/>
      <c r="BE1212" s="315"/>
      <c r="BF1212" s="315"/>
      <c r="BG1212" s="315"/>
      <c r="BH1212" s="315"/>
      <c r="BI1212" s="315"/>
      <c r="BJ1212" s="315"/>
      <c r="BK1212" s="315"/>
    </row>
    <row r="1213" spans="1:63" x14ac:dyDescent="0.25">
      <c r="A1213" s="9"/>
      <c r="B1213" s="43" t="s">
        <v>437</v>
      </c>
      <c r="C1213" s="25" t="s">
        <v>3509</v>
      </c>
      <c r="D1213" s="193">
        <v>2.9321291999999999E-2</v>
      </c>
      <c r="E1213" s="193">
        <v>2.1814053E-2</v>
      </c>
      <c r="F1213" s="193">
        <v>4.8451804000000003E-3</v>
      </c>
      <c r="G1213" s="193">
        <v>1.8776476000000001E-4</v>
      </c>
      <c r="H1213" s="193">
        <v>7.4216805000000004E-5</v>
      </c>
      <c r="I1213" s="193">
        <v>4.2048892000000001E-4</v>
      </c>
      <c r="J1213" s="193">
        <v>2.4288985E-4</v>
      </c>
      <c r="K1213" s="193">
        <v>5.0191970000000003E-6</v>
      </c>
      <c r="L1213" s="193">
        <v>1.7316789E-3</v>
      </c>
      <c r="M1213" s="193">
        <v>0</v>
      </c>
      <c r="N1213" s="193">
        <v>0</v>
      </c>
      <c r="O1213" s="193">
        <v>0</v>
      </c>
      <c r="P1213" s="199">
        <f t="shared" si="211"/>
        <v>0.16158557777777777</v>
      </c>
      <c r="Q1213" s="240">
        <v>1.1452351999999999</v>
      </c>
      <c r="R1213" s="99">
        <v>0.45502194000000001</v>
      </c>
      <c r="S1213" s="99">
        <v>0.44979760000000002</v>
      </c>
      <c r="T1213" s="99">
        <v>7.2956999999999999E-7</v>
      </c>
      <c r="U1213" s="99">
        <v>0.15515999999999999</v>
      </c>
      <c r="V1213" s="99">
        <v>1.5569309999999999E-3</v>
      </c>
      <c r="W1213" s="99">
        <v>8.3697999999999995E-2</v>
      </c>
      <c r="X1213" s="241">
        <f t="shared" si="212"/>
        <v>1.0234804917728532E-2</v>
      </c>
      <c r="Y1213" s="241">
        <f t="shared" si="213"/>
        <v>5.263669637550001E-3</v>
      </c>
      <c r="Z1213" s="241">
        <f t="shared" si="214"/>
        <v>3.8285982487785307E-3</v>
      </c>
      <c r="AA1213" s="241">
        <f t="shared" si="215"/>
        <v>1.1425370314000001E-3</v>
      </c>
      <c r="AB1213" s="258">
        <v>4.1548336000000003E-3</v>
      </c>
      <c r="AC1213" s="258">
        <v>1.9386384E-7</v>
      </c>
      <c r="AD1213" s="258">
        <v>2.8604960999999997E-4</v>
      </c>
      <c r="AE1213" s="258">
        <v>2.3979070999999999E-7</v>
      </c>
      <c r="AF1213" s="258">
        <v>8.0763666E-4</v>
      </c>
      <c r="AG1213" s="258">
        <v>1.4716113E-5</v>
      </c>
      <c r="AH1213" s="258">
        <v>2.7120387000000002E-3</v>
      </c>
      <c r="AI1213" s="258">
        <v>8.9207916999999993E-6</v>
      </c>
      <c r="AJ1213" s="258">
        <v>1.6237461E-6</v>
      </c>
      <c r="AK1213" s="258">
        <v>2.9155613999999998E-6</v>
      </c>
      <c r="AL1213" s="258">
        <v>2.2425307999999999E-7</v>
      </c>
      <c r="AM1213" s="258">
        <v>7.2849852999999998E-10</v>
      </c>
      <c r="AN1213" s="258">
        <v>1.0127389000000001E-3</v>
      </c>
      <c r="AO1213" s="258">
        <v>5.6038075E-5</v>
      </c>
      <c r="AP1213" s="258">
        <v>3.4097492999999998E-5</v>
      </c>
      <c r="AQ1213" s="258">
        <v>4.0121313999999996E-6</v>
      </c>
      <c r="AR1213" s="258">
        <v>1.1385249E-3</v>
      </c>
      <c r="AT1213" s="193"/>
      <c r="AU1213" s="193"/>
      <c r="AV1213" s="193"/>
      <c r="AW1213" s="193"/>
      <c r="AX1213" s="193"/>
      <c r="AY1213" s="193"/>
      <c r="AZ1213" s="193"/>
      <c r="BA1213" s="193"/>
      <c r="BB1213" s="193"/>
      <c r="BC1213" s="193"/>
      <c r="BD1213" s="193"/>
      <c r="BE1213" s="315"/>
      <c r="BF1213" s="315"/>
      <c r="BG1213" s="315"/>
      <c r="BH1213" s="315"/>
      <c r="BI1213" s="315"/>
      <c r="BJ1213" s="315"/>
      <c r="BK1213" s="315"/>
    </row>
    <row r="1214" spans="1:63" x14ac:dyDescent="0.25">
      <c r="A1214" s="9"/>
      <c r="B1214" s="43" t="s">
        <v>437</v>
      </c>
      <c r="C1214" s="25" t="s">
        <v>6634</v>
      </c>
      <c r="D1214" s="193">
        <v>0.24400804000000001</v>
      </c>
      <c r="E1214" s="193">
        <v>0.11004224</v>
      </c>
      <c r="F1214" s="193">
        <v>0.11330187999999999</v>
      </c>
      <c r="G1214" s="193">
        <v>8.4552370000000009E-3</v>
      </c>
      <c r="H1214" s="193">
        <v>2.2912282000000001E-4</v>
      </c>
      <c r="I1214" s="193">
        <v>2.9310118000000001E-3</v>
      </c>
      <c r="J1214" s="193">
        <v>4.0735357999999999E-3</v>
      </c>
      <c r="K1214" s="193">
        <v>2.3938673000000001E-5</v>
      </c>
      <c r="L1214" s="193">
        <v>4.9510715999999998E-3</v>
      </c>
      <c r="M1214" s="193">
        <v>0</v>
      </c>
      <c r="N1214" s="193">
        <v>0</v>
      </c>
      <c r="O1214" s="193">
        <v>0</v>
      </c>
      <c r="P1214" s="199">
        <f t="shared" si="211"/>
        <v>0.81512770370370369</v>
      </c>
      <c r="Q1214" s="240">
        <v>32.517885</v>
      </c>
      <c r="R1214" s="99">
        <v>2.5152288999999999</v>
      </c>
      <c r="S1214" s="99">
        <v>2.167592</v>
      </c>
      <c r="T1214" s="99">
        <v>3.2302E-6</v>
      </c>
      <c r="U1214" s="99">
        <v>27.425999999999998</v>
      </c>
      <c r="V1214" s="99">
        <v>6.26102E-3</v>
      </c>
      <c r="W1214" s="99">
        <v>0.40279999999999999</v>
      </c>
      <c r="X1214" s="241">
        <f t="shared" si="212"/>
        <v>0.1067609442603988</v>
      </c>
      <c r="Y1214" s="241">
        <f t="shared" si="213"/>
        <v>3.7982263471099995E-2</v>
      </c>
      <c r="Z1214" s="241">
        <f t="shared" si="214"/>
        <v>6.2468964238298799E-2</v>
      </c>
      <c r="AA1214" s="241">
        <f t="shared" si="215"/>
        <v>6.3097165509999999E-3</v>
      </c>
      <c r="AB1214" s="258">
        <v>2.2592408000000001E-2</v>
      </c>
      <c r="AC1214" s="258">
        <v>1.1533547E-6</v>
      </c>
      <c r="AD1214" s="258">
        <v>8.0347576E-4</v>
      </c>
      <c r="AE1214" s="258">
        <v>1.0121764E-6</v>
      </c>
      <c r="AF1214" s="258">
        <v>1.4513032E-2</v>
      </c>
      <c r="AG1214" s="258">
        <v>7.1182179999999996E-5</v>
      </c>
      <c r="AH1214" s="258">
        <v>1.4783955999999999E-2</v>
      </c>
      <c r="AI1214" s="258">
        <v>2.5310087999999998E-4</v>
      </c>
      <c r="AJ1214" s="258">
        <v>1.1602629000000001E-5</v>
      </c>
      <c r="AK1214" s="258">
        <v>1.2739995E-5</v>
      </c>
      <c r="AL1214" s="258">
        <v>1.5152717E-6</v>
      </c>
      <c r="AM1214" s="258">
        <v>2.5925987999999999E-9</v>
      </c>
      <c r="AN1214" s="258">
        <v>4.7155945999999997E-2</v>
      </c>
      <c r="AO1214" s="258">
        <v>1.0696144E-4</v>
      </c>
      <c r="AP1214" s="258">
        <v>1.4313942999999999E-4</v>
      </c>
      <c r="AQ1214" s="258">
        <v>1.2701350999999999E-5</v>
      </c>
      <c r="AR1214" s="258">
        <v>6.2970151999999996E-3</v>
      </c>
      <c r="AT1214" s="193"/>
      <c r="AU1214" s="193"/>
      <c r="AV1214" s="193"/>
      <c r="AW1214" s="193"/>
      <c r="AX1214" s="193"/>
      <c r="AY1214" s="193"/>
      <c r="AZ1214" s="193"/>
      <c r="BA1214" s="193"/>
      <c r="BB1214" s="193"/>
      <c r="BC1214" s="193"/>
      <c r="BD1214" s="193"/>
      <c r="BE1214" s="315"/>
      <c r="BF1214" s="315"/>
      <c r="BG1214" s="315"/>
      <c r="BH1214" s="315"/>
      <c r="BI1214" s="315"/>
      <c r="BJ1214" s="315"/>
      <c r="BK1214" s="315"/>
    </row>
    <row r="1215" spans="1:63" x14ac:dyDescent="0.25">
      <c r="A1215" s="9"/>
      <c r="B1215" s="43" t="s">
        <v>437</v>
      </c>
      <c r="C1215" s="25" t="s">
        <v>5252</v>
      </c>
      <c r="D1215" s="193">
        <v>5.9377372999999997E-2</v>
      </c>
      <c r="E1215" s="193">
        <v>5.3641492999999998E-2</v>
      </c>
      <c r="F1215" s="193">
        <v>3.0943943E-3</v>
      </c>
      <c r="G1215" s="193">
        <v>5.0644394999999997E-4</v>
      </c>
      <c r="H1215" s="193">
        <v>1.0673247E-4</v>
      </c>
      <c r="I1215" s="193">
        <v>5.4876706999999996E-4</v>
      </c>
      <c r="J1215" s="193">
        <v>2.5815689000000002E-4</v>
      </c>
      <c r="K1215" s="193">
        <v>2.5419063000000001E-5</v>
      </c>
      <c r="L1215" s="193">
        <v>1.1959660999999999E-3</v>
      </c>
      <c r="M1215" s="193">
        <v>0</v>
      </c>
      <c r="N1215" s="193">
        <v>0</v>
      </c>
      <c r="O1215" s="193">
        <v>0</v>
      </c>
      <c r="P1215" s="199">
        <f t="shared" si="211"/>
        <v>0.39734439259259258</v>
      </c>
      <c r="Q1215" s="240">
        <v>7.5679357999999999</v>
      </c>
      <c r="R1215" s="99">
        <v>5.2104986000000002</v>
      </c>
      <c r="S1215" s="99">
        <v>1.9665520000000001</v>
      </c>
      <c r="T1215" s="99">
        <v>4.2158999999999997E-6</v>
      </c>
      <c r="U1215" s="99">
        <v>2.0490999999999999E-2</v>
      </c>
      <c r="V1215" s="99">
        <v>5.5600399999999996E-3</v>
      </c>
      <c r="W1215" s="99">
        <v>0.36482999999999999</v>
      </c>
      <c r="X1215" s="241">
        <f t="shared" si="212"/>
        <v>3.2631668702597399E-2</v>
      </c>
      <c r="Y1215" s="241">
        <f t="shared" si="213"/>
        <v>1.2189978165559999E-2</v>
      </c>
      <c r="Z1215" s="241">
        <f t="shared" si="214"/>
        <v>7.3617866692373994E-3</v>
      </c>
      <c r="AA1215" s="241">
        <f t="shared" si="215"/>
        <v>1.3079903867800001E-2</v>
      </c>
      <c r="AB1215" s="258">
        <v>1.0760713E-2</v>
      </c>
      <c r="AC1215" s="258">
        <v>2.2689251E-6</v>
      </c>
      <c r="AD1215" s="258">
        <v>6.6910986000000001E-4</v>
      </c>
      <c r="AE1215" s="258">
        <v>3.0052946E-7</v>
      </c>
      <c r="AF1215" s="258">
        <v>6.9294099000000002E-4</v>
      </c>
      <c r="AG1215" s="258">
        <v>6.4644861000000002E-5</v>
      </c>
      <c r="AH1215" s="258">
        <v>7.0373032999999996E-3</v>
      </c>
      <c r="AI1215" s="258">
        <v>4.9032345000000001E-6</v>
      </c>
      <c r="AJ1215" s="258">
        <v>4.4923737000000003E-6</v>
      </c>
      <c r="AK1215" s="258">
        <v>4.1369809000000001E-6</v>
      </c>
      <c r="AL1215" s="258">
        <v>4.6286479000000001E-7</v>
      </c>
      <c r="AM1215" s="258">
        <v>1.6133474E-9</v>
      </c>
      <c r="AN1215" s="258">
        <v>2.6511922E-5</v>
      </c>
      <c r="AO1215" s="258">
        <v>1.4170618E-4</v>
      </c>
      <c r="AP1215" s="258">
        <v>1.4226819999999999E-4</v>
      </c>
      <c r="AQ1215" s="258">
        <v>4.4658678E-6</v>
      </c>
      <c r="AR1215" s="258">
        <v>1.3075438E-2</v>
      </c>
      <c r="AT1215" s="193"/>
      <c r="AU1215" s="193"/>
      <c r="AV1215" s="193"/>
      <c r="AW1215" s="193"/>
      <c r="AX1215" s="193"/>
      <c r="AY1215" s="193"/>
      <c r="AZ1215" s="193"/>
      <c r="BA1215" s="193"/>
      <c r="BB1215" s="193"/>
      <c r="BC1215" s="193"/>
      <c r="BD1215" s="193"/>
      <c r="BE1215" s="315"/>
      <c r="BF1215" s="315"/>
      <c r="BG1215" s="315"/>
      <c r="BH1215" s="315"/>
      <c r="BI1215" s="315"/>
      <c r="BJ1215" s="315"/>
      <c r="BK1215" s="315"/>
    </row>
    <row r="1216" spans="1:63" x14ac:dyDescent="0.25">
      <c r="A1216" s="9"/>
      <c r="B1216" s="43" t="s">
        <v>437</v>
      </c>
      <c r="C1216" s="25" t="s">
        <v>4474</v>
      </c>
      <c r="D1216" s="193">
        <v>0.21085561</v>
      </c>
      <c r="E1216" s="193">
        <v>0.10873719</v>
      </c>
      <c r="F1216" s="193">
        <v>9.9072470999999995E-2</v>
      </c>
      <c r="G1216" s="193">
        <v>2.372889E-4</v>
      </c>
      <c r="H1216" s="193">
        <v>8.8213245000000001E-5</v>
      </c>
      <c r="I1216" s="193">
        <v>4.4663951E-4</v>
      </c>
      <c r="J1216" s="193">
        <v>2.2137537000000001E-4</v>
      </c>
      <c r="K1216" s="193">
        <v>5.6523249000000002E-6</v>
      </c>
      <c r="L1216" s="193">
        <v>2.0467802999999999E-3</v>
      </c>
      <c r="M1216" s="193">
        <v>0</v>
      </c>
      <c r="N1216" s="193">
        <v>0</v>
      </c>
      <c r="O1216" s="193">
        <v>0</v>
      </c>
      <c r="P1216" s="199">
        <f t="shared" si="211"/>
        <v>0.8054606666666666</v>
      </c>
      <c r="Q1216" s="240">
        <v>1.3742947000000001</v>
      </c>
      <c r="R1216" s="99">
        <v>0.45369641999999999</v>
      </c>
      <c r="S1216" s="99">
        <v>0.61986399999999997</v>
      </c>
      <c r="T1216" s="99">
        <v>5.3728999999999996E-7</v>
      </c>
      <c r="U1216" s="99">
        <v>0.18354999999999999</v>
      </c>
      <c r="V1216" s="99">
        <v>2.0436999999999999E-3</v>
      </c>
      <c r="W1216" s="99">
        <v>0.11514000000000001</v>
      </c>
      <c r="X1216" s="241">
        <f t="shared" si="212"/>
        <v>5.1030447121657475E-2</v>
      </c>
      <c r="Y1216" s="241">
        <f t="shared" si="213"/>
        <v>3.4043802880120003E-2</v>
      </c>
      <c r="Z1216" s="241">
        <f t="shared" si="214"/>
        <v>1.5846319436937466E-2</v>
      </c>
      <c r="AA1216" s="241">
        <f t="shared" si="215"/>
        <v>1.1403248046E-3</v>
      </c>
      <c r="AB1216" s="258">
        <v>2.1918157000000001E-2</v>
      </c>
      <c r="AC1216" s="258">
        <v>1.8082033999999999E-7</v>
      </c>
      <c r="AD1216" s="258">
        <v>3.5824784000000002E-4</v>
      </c>
      <c r="AE1216" s="258">
        <v>2.4593678000000001E-7</v>
      </c>
      <c r="AF1216" s="258">
        <v>1.1746671E-2</v>
      </c>
      <c r="AG1216" s="258">
        <v>2.0300283E-5</v>
      </c>
      <c r="AH1216" s="258">
        <v>1.4327642999999999E-2</v>
      </c>
      <c r="AI1216" s="258">
        <v>2.2420590999999999E-4</v>
      </c>
      <c r="AJ1216" s="258">
        <v>2.0694417000000001E-6</v>
      </c>
      <c r="AK1216" s="258">
        <v>3.3184298E-6</v>
      </c>
      <c r="AL1216" s="258">
        <v>2.7633227000000002E-7</v>
      </c>
      <c r="AM1216" s="258">
        <v>8.9716747000000002E-10</v>
      </c>
      <c r="AN1216" s="258">
        <v>1.1935871999999999E-3</v>
      </c>
      <c r="AO1216" s="258">
        <v>6.2822092000000001E-5</v>
      </c>
      <c r="AP1216" s="258">
        <v>3.2396133999999999E-5</v>
      </c>
      <c r="AQ1216" s="258">
        <v>4.8146046000000002E-6</v>
      </c>
      <c r="AR1216" s="258">
        <v>1.1355102E-3</v>
      </c>
      <c r="AT1216" s="193"/>
      <c r="AU1216" s="193"/>
      <c r="AV1216" s="193"/>
      <c r="AW1216" s="193"/>
      <c r="AX1216" s="193"/>
      <c r="AY1216" s="193"/>
      <c r="AZ1216" s="193"/>
      <c r="BA1216" s="193"/>
      <c r="BB1216" s="193"/>
      <c r="BC1216" s="193"/>
      <c r="BD1216" s="193"/>
      <c r="BE1216" s="315"/>
      <c r="BF1216" s="315"/>
      <c r="BG1216" s="315"/>
      <c r="BH1216" s="315"/>
      <c r="BI1216" s="315"/>
      <c r="BJ1216" s="315"/>
      <c r="BK1216" s="315"/>
    </row>
    <row r="1217" spans="1:63" x14ac:dyDescent="0.25">
      <c r="A1217" s="9"/>
      <c r="B1217" s="43" t="s">
        <v>437</v>
      </c>
      <c r="C1217" s="25" t="s">
        <v>2577</v>
      </c>
      <c r="D1217" s="193">
        <v>0.15116925000000001</v>
      </c>
      <c r="E1217" s="193">
        <v>7.2121294000000002E-2</v>
      </c>
      <c r="F1217" s="193">
        <v>1.6601811000000001E-2</v>
      </c>
      <c r="G1217" s="193">
        <v>5.0767008000000002E-2</v>
      </c>
      <c r="H1217" s="193">
        <v>1.9711751000000001E-4</v>
      </c>
      <c r="I1217" s="193">
        <v>1.5747568999999999E-3</v>
      </c>
      <c r="J1217" s="193">
        <v>9.2600319E-4</v>
      </c>
      <c r="K1217" s="193">
        <v>2.7091654000000001E-5</v>
      </c>
      <c r="L1217" s="193">
        <v>8.9541720999999994E-3</v>
      </c>
      <c r="M1217" s="193">
        <v>0</v>
      </c>
      <c r="N1217" s="193">
        <v>0</v>
      </c>
      <c r="O1217" s="193">
        <v>0</v>
      </c>
      <c r="P1217" s="199">
        <f t="shared" si="211"/>
        <v>0.53423180740740739</v>
      </c>
      <c r="Q1217" s="240">
        <v>4.2631842999999998</v>
      </c>
      <c r="R1217" s="99">
        <v>1.9138398999999999</v>
      </c>
      <c r="S1217" s="99">
        <v>1.8950959999999999</v>
      </c>
      <c r="T1217" s="99">
        <v>3.0359999999999998E-6</v>
      </c>
      <c r="U1217" s="99">
        <v>9.7365999999999994E-2</v>
      </c>
      <c r="V1217" s="99">
        <v>1.004935E-2</v>
      </c>
      <c r="W1217" s="99">
        <v>0.34683000000000003</v>
      </c>
      <c r="X1217" s="241">
        <f t="shared" si="212"/>
        <v>3.5225482564834001E-2</v>
      </c>
      <c r="Y1217" s="241">
        <f t="shared" si="213"/>
        <v>1.9798292708790001E-2</v>
      </c>
      <c r="Z1217" s="241">
        <f t="shared" si="214"/>
        <v>1.0617812803044E-2</v>
      </c>
      <c r="AA1217" s="241">
        <f t="shared" si="215"/>
        <v>4.8093770529999995E-3</v>
      </c>
      <c r="AB1217" s="258">
        <v>1.4736539999999999E-2</v>
      </c>
      <c r="AC1217" s="258">
        <v>2.9007851E-6</v>
      </c>
      <c r="AD1217" s="258">
        <v>1.9420182000000001E-3</v>
      </c>
      <c r="AE1217" s="258">
        <v>8.5492968999999998E-7</v>
      </c>
      <c r="AF1217" s="258">
        <v>3.0541269999999998E-3</v>
      </c>
      <c r="AG1217" s="258">
        <v>6.1851794E-5</v>
      </c>
      <c r="AH1217" s="258">
        <v>9.6429542999999993E-3</v>
      </c>
      <c r="AI1217" s="258">
        <v>3.0457602E-5</v>
      </c>
      <c r="AJ1217" s="258">
        <v>2.1676715999999999E-4</v>
      </c>
      <c r="AK1217" s="258">
        <v>8.0179322000000007E-6</v>
      </c>
      <c r="AL1217" s="258">
        <v>1.3463614000000001E-6</v>
      </c>
      <c r="AM1217" s="258">
        <v>4.1184440000000001E-9</v>
      </c>
      <c r="AN1217" s="258">
        <v>5.0031779E-4</v>
      </c>
      <c r="AO1217" s="258">
        <v>1.5886048000000001E-4</v>
      </c>
      <c r="AP1217" s="258">
        <v>5.9087059E-5</v>
      </c>
      <c r="AQ1217" s="258">
        <v>1.7277753000000001E-5</v>
      </c>
      <c r="AR1217" s="258">
        <v>4.7920992999999999E-3</v>
      </c>
      <c r="AT1217" s="193"/>
      <c r="AU1217" s="193"/>
      <c r="AV1217" s="193"/>
      <c r="AW1217" s="193"/>
      <c r="AX1217" s="193"/>
      <c r="AY1217" s="193"/>
      <c r="AZ1217" s="193"/>
      <c r="BA1217" s="193"/>
      <c r="BB1217" s="193"/>
      <c r="BC1217" s="193"/>
      <c r="BD1217" s="193"/>
      <c r="BE1217" s="315"/>
      <c r="BF1217" s="315"/>
      <c r="BG1217" s="315"/>
      <c r="BH1217" s="315"/>
      <c r="BI1217" s="315"/>
      <c r="BJ1217" s="315"/>
      <c r="BK1217" s="315"/>
    </row>
    <row r="1218" spans="1:63" x14ac:dyDescent="0.25">
      <c r="A1218" s="9"/>
      <c r="B1218" s="43" t="s">
        <v>437</v>
      </c>
      <c r="C1218" s="25" t="s">
        <v>2576</v>
      </c>
      <c r="D1218" s="193">
        <v>8.7916437E-2</v>
      </c>
      <c r="E1218" s="193">
        <v>4.7239880999999997E-2</v>
      </c>
      <c r="F1218" s="193">
        <v>3.7945076000000001E-2</v>
      </c>
      <c r="G1218" s="193">
        <v>1.9127249999999999E-4</v>
      </c>
      <c r="H1218" s="193">
        <v>7.3611642000000007E-5</v>
      </c>
      <c r="I1218" s="193">
        <v>4.1734786000000002E-4</v>
      </c>
      <c r="J1218" s="193">
        <v>2.2732437999999999E-4</v>
      </c>
      <c r="K1218" s="193">
        <v>5.1530745000000001E-6</v>
      </c>
      <c r="L1218" s="193">
        <v>1.8167713999999999E-3</v>
      </c>
      <c r="M1218" s="193">
        <v>0</v>
      </c>
      <c r="N1218" s="193">
        <v>0</v>
      </c>
      <c r="O1218" s="193">
        <v>0</v>
      </c>
      <c r="P1218" s="199">
        <f t="shared" si="211"/>
        <v>0.34992504444444439</v>
      </c>
      <c r="Q1218" s="240">
        <v>1.1398976000000001</v>
      </c>
      <c r="R1218" s="99">
        <v>0.43384060000000002</v>
      </c>
      <c r="S1218" s="99">
        <v>0.45437840000000002</v>
      </c>
      <c r="T1218" s="99">
        <v>6.5153000000000001E-7</v>
      </c>
      <c r="U1218" s="99">
        <v>0.16547000000000001</v>
      </c>
      <c r="V1218" s="99">
        <v>1.578957E-3</v>
      </c>
      <c r="W1218" s="99">
        <v>8.4628999999999996E-2</v>
      </c>
      <c r="X1218" s="241">
        <f t="shared" si="212"/>
        <v>2.2406430475805102E-2</v>
      </c>
      <c r="Y1218" s="241">
        <f t="shared" si="213"/>
        <v>1.3927802614169999E-2</v>
      </c>
      <c r="Z1218" s="241">
        <f t="shared" si="214"/>
        <v>7.3888516042351022E-3</v>
      </c>
      <c r="AA1218" s="241">
        <f t="shared" si="215"/>
        <v>1.0897762574E-3</v>
      </c>
      <c r="AB1218" s="258">
        <v>9.3882857000000004E-3</v>
      </c>
      <c r="AC1218" s="258">
        <v>1.7988652999999999E-7</v>
      </c>
      <c r="AD1218" s="258">
        <v>2.9321016999999999E-4</v>
      </c>
      <c r="AE1218" s="258">
        <v>2.2586564000000001E-7</v>
      </c>
      <c r="AF1218" s="258">
        <v>4.2310372999999997E-3</v>
      </c>
      <c r="AG1218" s="258">
        <v>1.4863691999999999E-5</v>
      </c>
      <c r="AH1218" s="258">
        <v>6.1348818000000003E-3</v>
      </c>
      <c r="AI1218" s="258">
        <v>7.6617068999999997E-5</v>
      </c>
      <c r="AJ1218" s="258">
        <v>1.6574115E-6</v>
      </c>
      <c r="AK1218" s="258">
        <v>2.9785275000000002E-6</v>
      </c>
      <c r="AL1218" s="258">
        <v>2.3008602999999999E-7</v>
      </c>
      <c r="AM1218" s="258">
        <v>7.4720510000000004E-10</v>
      </c>
      <c r="AN1218" s="258">
        <v>1.0815318E-3</v>
      </c>
      <c r="AO1218" s="258">
        <v>5.8486127999999999E-5</v>
      </c>
      <c r="AP1218" s="258">
        <v>3.2468034999999997E-5</v>
      </c>
      <c r="AQ1218" s="258">
        <v>4.1679574000000002E-6</v>
      </c>
      <c r="AR1218" s="258">
        <v>1.0856082999999999E-3</v>
      </c>
      <c r="AT1218" s="193"/>
      <c r="AU1218" s="193"/>
      <c r="AV1218" s="193"/>
      <c r="AW1218" s="193"/>
      <c r="AX1218" s="193"/>
      <c r="AY1218" s="193"/>
      <c r="AZ1218" s="193"/>
      <c r="BA1218" s="193"/>
      <c r="BB1218" s="193"/>
      <c r="BC1218" s="193"/>
      <c r="BD1218" s="193"/>
      <c r="BE1218" s="315"/>
      <c r="BF1218" s="315"/>
      <c r="BG1218" s="315"/>
      <c r="BH1218" s="315"/>
      <c r="BI1218" s="315"/>
      <c r="BJ1218" s="315"/>
      <c r="BK1218" s="315"/>
    </row>
    <row r="1219" spans="1:63" x14ac:dyDescent="0.25">
      <c r="A1219" s="9"/>
      <c r="B1219" s="43" t="s">
        <v>437</v>
      </c>
      <c r="C1219" s="25" t="s">
        <v>2575</v>
      </c>
      <c r="D1219" s="193">
        <v>0.10050025999999999</v>
      </c>
      <c r="E1219" s="193">
        <v>8.4523467000000005E-2</v>
      </c>
      <c r="F1219" s="193">
        <v>1.3420868000000001E-2</v>
      </c>
      <c r="G1219" s="193">
        <v>3.5654524000000001E-4</v>
      </c>
      <c r="H1219" s="193">
        <v>1.0535562E-4</v>
      </c>
      <c r="I1219" s="193">
        <v>6.7052932999999999E-4</v>
      </c>
      <c r="J1219" s="193">
        <v>3.9999703000000001E-4</v>
      </c>
      <c r="K1219" s="193">
        <v>2.0528457000000001E-5</v>
      </c>
      <c r="L1219" s="193">
        <v>1.0029683E-3</v>
      </c>
      <c r="M1219" s="193">
        <v>0</v>
      </c>
      <c r="N1219" s="193">
        <v>0</v>
      </c>
      <c r="O1219" s="193">
        <v>0</v>
      </c>
      <c r="P1219" s="199">
        <f t="shared" si="211"/>
        <v>0.62609975555555553</v>
      </c>
      <c r="Q1219" s="240">
        <v>4.5074211999999996</v>
      </c>
      <c r="R1219" s="99">
        <v>3.2046169</v>
      </c>
      <c r="S1219" s="99">
        <v>1.0860639999999999</v>
      </c>
      <c r="T1219" s="99">
        <v>2.8826999999999999E-6</v>
      </c>
      <c r="U1219" s="99">
        <v>1.1953E-2</v>
      </c>
      <c r="V1219" s="99">
        <v>3.2544399999999999E-3</v>
      </c>
      <c r="W1219" s="99">
        <v>0.20152999999999999</v>
      </c>
      <c r="X1219" s="241">
        <f t="shared" si="212"/>
        <v>3.7056369616736799E-2</v>
      </c>
      <c r="Y1219" s="241">
        <f t="shared" si="213"/>
        <v>1.8138076601270002E-2</v>
      </c>
      <c r="Z1219" s="241">
        <f t="shared" si="214"/>
        <v>1.0876123511766801E-2</v>
      </c>
      <c r="AA1219" s="241">
        <f t="shared" si="215"/>
        <v>8.0421695036999984E-3</v>
      </c>
      <c r="AB1219" s="258">
        <v>1.6227765000000002E-2</v>
      </c>
      <c r="AC1219" s="258">
        <v>1.4160026E-6</v>
      </c>
      <c r="AD1219" s="258">
        <v>5.3224307999999996E-4</v>
      </c>
      <c r="AE1219" s="258">
        <v>4.6576467000000001E-7</v>
      </c>
      <c r="AF1219" s="258">
        <v>1.3405114000000001E-3</v>
      </c>
      <c r="AG1219" s="258">
        <v>3.5675354000000002E-5</v>
      </c>
      <c r="AH1219" s="258">
        <v>1.0595878E-2</v>
      </c>
      <c r="AI1219" s="258">
        <v>1.6204479999999999E-5</v>
      </c>
      <c r="AJ1219" s="258">
        <v>2.907749E-6</v>
      </c>
      <c r="AK1219" s="258">
        <v>3.1118875000000002E-6</v>
      </c>
      <c r="AL1219" s="258">
        <v>4.5898807E-7</v>
      </c>
      <c r="AM1219" s="258">
        <v>1.4951968E-9</v>
      </c>
      <c r="AN1219" s="258">
        <v>1.8242791999999999E-5</v>
      </c>
      <c r="AO1219" s="258">
        <v>1.0798563999999999E-4</v>
      </c>
      <c r="AP1219" s="258">
        <v>1.3133247999999999E-4</v>
      </c>
      <c r="AQ1219" s="258">
        <v>3.8871036999999999E-6</v>
      </c>
      <c r="AR1219" s="258">
        <v>8.0382823999999992E-3</v>
      </c>
      <c r="AT1219" s="193"/>
      <c r="AU1219" s="193"/>
      <c r="AV1219" s="193"/>
      <c r="AW1219" s="193"/>
      <c r="AX1219" s="193"/>
      <c r="AY1219" s="193"/>
      <c r="AZ1219" s="193"/>
      <c r="BA1219" s="193"/>
      <c r="BB1219" s="193"/>
      <c r="BC1219" s="193"/>
      <c r="BD1219" s="193"/>
      <c r="BE1219" s="315"/>
      <c r="BF1219" s="315"/>
      <c r="BG1219" s="315"/>
      <c r="BH1219" s="315"/>
      <c r="BI1219" s="315"/>
      <c r="BJ1219" s="315"/>
      <c r="BK1219" s="315"/>
    </row>
    <row r="1220" spans="1:63" x14ac:dyDescent="0.25">
      <c r="A1220" s="9"/>
      <c r="B1220" s="43" t="s">
        <v>437</v>
      </c>
      <c r="C1220" s="25" t="s">
        <v>2574</v>
      </c>
      <c r="D1220" s="193">
        <v>6.6786794999999996E-3</v>
      </c>
      <c r="E1220" s="193">
        <v>3.6278261999999999E-3</v>
      </c>
      <c r="F1220" s="193">
        <v>1.6995685E-3</v>
      </c>
      <c r="G1220" s="193">
        <v>1.2870576000000001E-4</v>
      </c>
      <c r="H1220" s="193">
        <v>5.2567829000000001E-5</v>
      </c>
      <c r="I1220" s="193">
        <v>3.8341446E-4</v>
      </c>
      <c r="J1220" s="193">
        <v>1.627082E-4</v>
      </c>
      <c r="K1220" s="193">
        <v>2.7519379000000001E-6</v>
      </c>
      <c r="L1220" s="193">
        <v>6.2113662000000001E-4</v>
      </c>
      <c r="M1220" s="193">
        <v>0</v>
      </c>
      <c r="N1220" s="193">
        <v>0</v>
      </c>
      <c r="O1220" s="193">
        <v>0</v>
      </c>
      <c r="P1220" s="199">
        <f t="shared" si="211"/>
        <v>2.6872786666666666E-2</v>
      </c>
      <c r="Q1220" s="240">
        <v>9.6903874999999999</v>
      </c>
      <c r="R1220" s="99">
        <v>0.38741161000000002</v>
      </c>
      <c r="S1220" s="99">
        <v>0.2431912</v>
      </c>
      <c r="T1220" s="99">
        <v>7.8080999999999996E-7</v>
      </c>
      <c r="U1220" s="99">
        <v>9.0124999999999993</v>
      </c>
      <c r="V1220" s="99">
        <v>1.14495E-3</v>
      </c>
      <c r="W1220" s="99">
        <v>4.6138999999999999E-2</v>
      </c>
      <c r="X1220" s="241">
        <f t="shared" si="212"/>
        <v>1.2039166704081398E-2</v>
      </c>
      <c r="Y1220" s="241">
        <f t="shared" si="213"/>
        <v>2.0761502561999997E-3</v>
      </c>
      <c r="Z1220" s="241">
        <f t="shared" si="214"/>
        <v>8.9926838698813991E-3</v>
      </c>
      <c r="AA1220" s="241">
        <f t="shared" si="215"/>
        <v>9.7033257799999993E-4</v>
      </c>
      <c r="AB1220" s="258">
        <v>7.4473507999999996E-4</v>
      </c>
      <c r="AC1220" s="258">
        <v>1.6995844E-7</v>
      </c>
      <c r="AD1220" s="258">
        <v>9.1408459000000004E-4</v>
      </c>
      <c r="AE1220" s="258">
        <v>2.0381085999999999E-7</v>
      </c>
      <c r="AF1220" s="258">
        <v>4.0899934E-4</v>
      </c>
      <c r="AG1220" s="258">
        <v>7.9574769000000001E-6</v>
      </c>
      <c r="AH1220" s="258">
        <v>4.8744370999999998E-4</v>
      </c>
      <c r="AI1220" s="258">
        <v>2.6113046000000001E-6</v>
      </c>
      <c r="AJ1220" s="258">
        <v>1.0039393000000001E-6</v>
      </c>
      <c r="AK1220" s="258">
        <v>1.0573503E-6</v>
      </c>
      <c r="AL1220" s="258">
        <v>3.6373497000000002E-7</v>
      </c>
      <c r="AM1220" s="258">
        <v>1.0707113999999999E-9</v>
      </c>
      <c r="AN1220" s="258">
        <v>8.2053743999999998E-3</v>
      </c>
      <c r="AO1220" s="258">
        <v>1.5963378000000001E-4</v>
      </c>
      <c r="AP1220" s="258">
        <v>1.3519458000000001E-4</v>
      </c>
      <c r="AQ1220" s="258">
        <v>1.2811680000000001E-6</v>
      </c>
      <c r="AR1220" s="258">
        <v>9.6905140999999995E-4</v>
      </c>
      <c r="AT1220" s="193"/>
      <c r="AU1220" s="193"/>
      <c r="AV1220" s="193"/>
      <c r="AW1220" s="193"/>
      <c r="AX1220" s="193"/>
      <c r="AY1220" s="193"/>
      <c r="AZ1220" s="193"/>
      <c r="BA1220" s="193"/>
      <c r="BB1220" s="193"/>
      <c r="BC1220" s="193"/>
      <c r="BD1220" s="193"/>
      <c r="BE1220" s="315"/>
      <c r="BF1220" s="315"/>
      <c r="BG1220" s="315"/>
      <c r="BH1220" s="315"/>
      <c r="BI1220" s="315"/>
      <c r="BJ1220" s="315"/>
      <c r="BK1220" s="315"/>
    </row>
    <row r="1221" spans="1:63" x14ac:dyDescent="0.25">
      <c r="A1221" s="9"/>
      <c r="B1221" s="43" t="s">
        <v>437</v>
      </c>
      <c r="C1221" s="25" t="s">
        <v>3125</v>
      </c>
      <c r="D1221" s="193">
        <v>9.9702729000000004E-3</v>
      </c>
      <c r="E1221" s="193">
        <v>4.8143819000000003E-3</v>
      </c>
      <c r="F1221" s="193">
        <v>1.9733669000000001E-3</v>
      </c>
      <c r="G1221" s="193">
        <v>1.8686981999999999E-4</v>
      </c>
      <c r="H1221" s="193">
        <v>5.5977984999999997E-5</v>
      </c>
      <c r="I1221" s="193">
        <v>4.5229682000000001E-4</v>
      </c>
      <c r="J1221" s="193">
        <v>2.1840822999999999E-4</v>
      </c>
      <c r="K1221" s="193">
        <v>3.2769034E-6</v>
      </c>
      <c r="L1221" s="193">
        <v>2.2656943000000001E-3</v>
      </c>
      <c r="M1221" s="193">
        <v>0</v>
      </c>
      <c r="N1221" s="193">
        <v>0</v>
      </c>
      <c r="O1221" s="193">
        <v>0</v>
      </c>
      <c r="P1221" s="199">
        <f t="shared" si="211"/>
        <v>3.5662088148148148E-2</v>
      </c>
      <c r="Q1221" s="240">
        <v>9.5618193999999992</v>
      </c>
      <c r="R1221" s="99">
        <v>0.51232902999999996</v>
      </c>
      <c r="S1221" s="99">
        <v>0.26907439999999999</v>
      </c>
      <c r="T1221" s="99">
        <v>9.2632000000000005E-7</v>
      </c>
      <c r="U1221" s="99">
        <v>8.7295999999999996</v>
      </c>
      <c r="V1221" s="99">
        <v>1.713064E-3</v>
      </c>
      <c r="W1221" s="99">
        <v>4.9102E-2</v>
      </c>
      <c r="X1221" s="241">
        <f t="shared" si="212"/>
        <v>1.26525316491306E-2</v>
      </c>
      <c r="Y1221" s="241">
        <f t="shared" si="213"/>
        <v>2.4694257197999999E-3</v>
      </c>
      <c r="Z1221" s="241">
        <f t="shared" si="214"/>
        <v>8.8994407709306004E-3</v>
      </c>
      <c r="AA1221" s="241">
        <f t="shared" si="215"/>
        <v>1.2836651584000002E-3</v>
      </c>
      <c r="AB1221" s="258">
        <v>9.8835684999999999E-4</v>
      </c>
      <c r="AC1221" s="258">
        <v>2.1729075E-7</v>
      </c>
      <c r="AD1221" s="258">
        <v>9.7009571000000001E-4</v>
      </c>
      <c r="AE1221" s="258">
        <v>2.2187895E-7</v>
      </c>
      <c r="AF1221" s="258">
        <v>5.0175641E-4</v>
      </c>
      <c r="AG1221" s="258">
        <v>8.7775801000000007E-6</v>
      </c>
      <c r="AH1221" s="258">
        <v>6.4689528000000005E-4</v>
      </c>
      <c r="AI1221" s="258">
        <v>3.0530995999999999E-6</v>
      </c>
      <c r="AJ1221" s="258">
        <v>1.5081414000000001E-6</v>
      </c>
      <c r="AK1221" s="258">
        <v>1.4345312000000001E-6</v>
      </c>
      <c r="AL1221" s="258">
        <v>4.3885203999999998E-7</v>
      </c>
      <c r="AM1221" s="258">
        <v>1.3166905999999999E-9</v>
      </c>
      <c r="AN1221" s="258">
        <v>7.9520700000000003E-3</v>
      </c>
      <c r="AO1221" s="258">
        <v>1.5980249999999999E-4</v>
      </c>
      <c r="AP1221" s="258">
        <v>1.3423705000000001E-4</v>
      </c>
      <c r="AQ1221" s="258">
        <v>1.7365584000000001E-6</v>
      </c>
      <c r="AR1221" s="258">
        <v>1.2819286000000001E-3</v>
      </c>
      <c r="AT1221" s="193"/>
      <c r="AU1221" s="193"/>
      <c r="AV1221" s="193"/>
      <c r="AW1221" s="193"/>
      <c r="AX1221" s="193"/>
      <c r="AY1221" s="193"/>
      <c r="AZ1221" s="193"/>
      <c r="BA1221" s="193"/>
      <c r="BB1221" s="193"/>
      <c r="BC1221" s="193"/>
      <c r="BD1221" s="193"/>
      <c r="BE1221" s="315"/>
      <c r="BF1221" s="315"/>
      <c r="BG1221" s="315"/>
      <c r="BH1221" s="315"/>
      <c r="BI1221" s="315"/>
      <c r="BJ1221" s="315"/>
      <c r="BK1221" s="315"/>
    </row>
    <row r="1222" spans="1:63" x14ac:dyDescent="0.25">
      <c r="A1222" s="9"/>
      <c r="B1222" s="43" t="s">
        <v>437</v>
      </c>
      <c r="C1222" s="25" t="s">
        <v>3124</v>
      </c>
      <c r="D1222" s="193">
        <v>8.3243857000000008E-3</v>
      </c>
      <c r="E1222" s="193">
        <v>4.2210345E-3</v>
      </c>
      <c r="F1222" s="193">
        <v>1.8364397000000001E-3</v>
      </c>
      <c r="G1222" s="193">
        <v>1.5778801E-4</v>
      </c>
      <c r="H1222" s="193">
        <v>5.4273012E-5</v>
      </c>
      <c r="I1222" s="193">
        <v>4.1785522000000001E-4</v>
      </c>
      <c r="J1222" s="193">
        <v>1.9055771999999999E-4</v>
      </c>
      <c r="K1222" s="193">
        <v>3.0143894999999999E-6</v>
      </c>
      <c r="L1222" s="193">
        <v>1.4434230999999999E-3</v>
      </c>
      <c r="M1222" s="193">
        <v>0</v>
      </c>
      <c r="N1222" s="193">
        <v>0</v>
      </c>
      <c r="O1222" s="193">
        <v>0</v>
      </c>
      <c r="P1222" s="199">
        <f t="shared" si="211"/>
        <v>3.1266922222222222E-2</v>
      </c>
      <c r="Q1222" s="240">
        <v>9.6260511999999991</v>
      </c>
      <c r="R1222" s="99">
        <v>0.44986756999999999</v>
      </c>
      <c r="S1222" s="99">
        <v>0.25613279999999999</v>
      </c>
      <c r="T1222" s="99">
        <v>8.5356999999999999E-7</v>
      </c>
      <c r="U1222" s="99">
        <v>8.8710000000000004</v>
      </c>
      <c r="V1222" s="99">
        <v>1.4290069999999999E-3</v>
      </c>
      <c r="W1222" s="99">
        <v>4.7620999999999997E-2</v>
      </c>
      <c r="X1222" s="241">
        <f t="shared" si="212"/>
        <v>1.2345939047301198E-2</v>
      </c>
      <c r="Y1222" s="241">
        <f t="shared" si="213"/>
        <v>2.27276661814E-3</v>
      </c>
      <c r="Z1222" s="241">
        <f t="shared" si="214"/>
        <v>8.9461804729611977E-3</v>
      </c>
      <c r="AA1222" s="241">
        <f t="shared" si="215"/>
        <v>1.1269919562E-3</v>
      </c>
      <c r="AB1222" s="258">
        <v>8.6653168999999998E-4</v>
      </c>
      <c r="AC1222" s="258">
        <v>1.9362509E-7</v>
      </c>
      <c r="AD1222" s="258">
        <v>9.4209106999999998E-4</v>
      </c>
      <c r="AE1222" s="258">
        <v>2.1284145000000001E-7</v>
      </c>
      <c r="AF1222" s="258">
        <v>4.5537004999999999E-4</v>
      </c>
      <c r="AG1222" s="258">
        <v>8.3673416000000005E-6</v>
      </c>
      <c r="AH1222" s="258">
        <v>5.6716016000000005E-4</v>
      </c>
      <c r="AI1222" s="258">
        <v>2.8321619E-6</v>
      </c>
      <c r="AJ1222" s="258">
        <v>1.256042E-6</v>
      </c>
      <c r="AK1222" s="258">
        <v>1.2459351000000001E-6</v>
      </c>
      <c r="AL1222" s="258">
        <v>4.0129026999999999E-7</v>
      </c>
      <c r="AM1222" s="258">
        <v>1.1936912E-9</v>
      </c>
      <c r="AN1222" s="258">
        <v>8.0788500999999999E-3</v>
      </c>
      <c r="AO1222" s="258">
        <v>1.5971808E-4</v>
      </c>
      <c r="AP1222" s="258">
        <v>1.3471551000000001E-4</v>
      </c>
      <c r="AQ1222" s="258">
        <v>1.5088562E-6</v>
      </c>
      <c r="AR1222" s="258">
        <v>1.1254831000000001E-3</v>
      </c>
      <c r="AT1222" s="193"/>
      <c r="AU1222" s="193"/>
      <c r="AV1222" s="193"/>
      <c r="AW1222" s="193"/>
      <c r="AX1222" s="193"/>
      <c r="AY1222" s="193"/>
      <c r="AZ1222" s="193"/>
      <c r="BA1222" s="193"/>
      <c r="BB1222" s="193"/>
      <c r="BC1222" s="193"/>
      <c r="BD1222" s="193"/>
      <c r="BE1222" s="315"/>
      <c r="BF1222" s="315"/>
      <c r="BG1222" s="315"/>
      <c r="BH1222" s="315"/>
      <c r="BI1222" s="315"/>
      <c r="BJ1222" s="315"/>
      <c r="BK1222" s="315"/>
    </row>
    <row r="1223" spans="1:63" x14ac:dyDescent="0.25">
      <c r="A1223" s="58" t="s">
        <v>484</v>
      </c>
      <c r="B1223" s="58"/>
      <c r="C1223" s="9"/>
      <c r="D1223" s="195"/>
      <c r="E1223" s="195"/>
      <c r="F1223" s="195"/>
      <c r="G1223" s="195"/>
      <c r="H1223" s="195"/>
      <c r="I1223" s="195"/>
      <c r="J1223" s="195"/>
      <c r="K1223" s="195"/>
      <c r="L1223" s="195"/>
      <c r="M1223" s="195"/>
      <c r="N1223" s="195"/>
      <c r="O1223" s="195"/>
      <c r="P1223" s="195"/>
      <c r="Q1223" s="239"/>
      <c r="R1223" s="97"/>
      <c r="S1223" s="97"/>
      <c r="T1223" s="97"/>
      <c r="U1223" s="97"/>
      <c r="V1223" s="97"/>
      <c r="W1223" s="97"/>
      <c r="X1223" s="259"/>
      <c r="Y1223" s="259"/>
      <c r="Z1223" s="259"/>
      <c r="AA1223" s="258"/>
      <c r="AB1223" s="258"/>
      <c r="AC1223" s="258"/>
      <c r="AD1223" s="258"/>
      <c r="AE1223" s="258"/>
      <c r="AF1223" s="258"/>
      <c r="AG1223" s="258"/>
      <c r="AH1223" s="258"/>
      <c r="AI1223" s="258"/>
      <c r="AJ1223" s="258"/>
      <c r="AK1223" s="258"/>
      <c r="AL1223" s="258"/>
      <c r="AM1223" s="258"/>
      <c r="AN1223" s="258"/>
      <c r="AO1223" s="258"/>
      <c r="AP1223" s="258"/>
      <c r="AQ1223" s="258"/>
      <c r="AR1223" s="258"/>
      <c r="AT1223" s="193"/>
      <c r="AU1223" s="193"/>
      <c r="AV1223" s="193"/>
      <c r="AW1223" s="193"/>
      <c r="AX1223" s="193"/>
      <c r="AY1223" s="193"/>
      <c r="AZ1223" s="193"/>
      <c r="BA1223" s="193"/>
      <c r="BB1223" s="193"/>
      <c r="BC1223" s="193"/>
      <c r="BD1223" s="193"/>
      <c r="BE1223" s="315"/>
      <c r="BF1223" s="315"/>
      <c r="BG1223" s="315"/>
      <c r="BH1223" s="315"/>
      <c r="BI1223" s="315"/>
      <c r="BJ1223" s="315"/>
      <c r="BK1223" s="315"/>
    </row>
    <row r="1224" spans="1:63" x14ac:dyDescent="0.25">
      <c r="A1224" s="43"/>
      <c r="B1224" s="43" t="s">
        <v>5770</v>
      </c>
      <c r="C1224" t="s">
        <v>3515</v>
      </c>
      <c r="D1224" s="172">
        <v>0.26044002999999999</v>
      </c>
      <c r="E1224" s="172">
        <v>0.14231269999999999</v>
      </c>
      <c r="F1224" s="172">
        <v>9.8610447000000004E-2</v>
      </c>
      <c r="G1224" s="172">
        <v>6.8040402999999996E-3</v>
      </c>
      <c r="H1224" s="172">
        <v>3.4048892000000002E-4</v>
      </c>
      <c r="I1224" s="172">
        <v>3.0610171000000001E-3</v>
      </c>
      <c r="J1224" s="172">
        <v>4.0360754000000002E-3</v>
      </c>
      <c r="K1224" s="172">
        <v>4.8608917000000001E-5</v>
      </c>
      <c r="L1224" s="172">
        <v>5.2266478000000003E-3</v>
      </c>
      <c r="M1224" s="172">
        <v>0</v>
      </c>
      <c r="N1224" s="172">
        <v>0</v>
      </c>
      <c r="O1224" s="172">
        <v>0</v>
      </c>
      <c r="P1224" s="199">
        <f>E1224/0.135</f>
        <v>1.054168148148148</v>
      </c>
      <c r="Q1224" s="240">
        <v>36.451542000000003</v>
      </c>
      <c r="R1224" s="99">
        <v>8.4104943999999993</v>
      </c>
      <c r="S1224" s="99">
        <v>4.2654639999999997</v>
      </c>
      <c r="T1224" s="99">
        <v>8.4739000000000003E-6</v>
      </c>
      <c r="U1224" s="99">
        <v>22.972999999999999</v>
      </c>
      <c r="V1224" s="99">
        <v>1.217471E-2</v>
      </c>
      <c r="W1224" s="99">
        <v>0.79039999999999999</v>
      </c>
      <c r="X1224" s="241">
        <f>SUM(Y1224:AA1224)</f>
        <v>0.12492938949395141</v>
      </c>
      <c r="Y1224" s="241">
        <f>SUM(AB1224:AG1224)</f>
        <v>4.4372168155000002E-2</v>
      </c>
      <c r="Z1224" s="241">
        <f>SUM(AH1224:AP1224)</f>
        <v>5.9452043058951402E-2</v>
      </c>
      <c r="AA1224" s="241">
        <f>SUM(AQ1224:AR1224)</f>
        <v>2.1105178280000001E-2</v>
      </c>
      <c r="AB1224" s="258">
        <v>2.9434321999999999E-2</v>
      </c>
      <c r="AC1224" s="258">
        <v>3.7605618E-6</v>
      </c>
      <c r="AD1224" s="258">
        <v>1.5159345E-3</v>
      </c>
      <c r="AE1224" s="258">
        <v>1.3705132000000001E-6</v>
      </c>
      <c r="AF1224" s="258">
        <v>1.3276636E-2</v>
      </c>
      <c r="AG1224" s="258">
        <v>1.4014457999999999E-4</v>
      </c>
      <c r="AH1224" s="258">
        <v>1.9262358E-2</v>
      </c>
      <c r="AI1224" s="258">
        <v>2.1953407000000001E-4</v>
      </c>
      <c r="AJ1224" s="258">
        <v>1.5322547999999999E-5</v>
      </c>
      <c r="AK1224" s="258">
        <v>1.6619916E-5</v>
      </c>
      <c r="AL1224" s="258">
        <v>1.8407418E-6</v>
      </c>
      <c r="AM1224" s="258">
        <v>4.1631514000000001E-9</v>
      </c>
      <c r="AN1224" s="258">
        <v>3.9488558E-2</v>
      </c>
      <c r="AO1224" s="258">
        <v>1.2470143999999999E-4</v>
      </c>
      <c r="AP1224" s="258">
        <v>3.2310417999999999E-4</v>
      </c>
      <c r="AQ1224" s="258">
        <v>1.565628E-5</v>
      </c>
      <c r="AR1224" s="258">
        <v>2.1089521999999999E-2</v>
      </c>
      <c r="AT1224" s="193"/>
      <c r="AU1224" s="193"/>
      <c r="AV1224" s="193"/>
      <c r="AW1224" s="193"/>
      <c r="AX1224" s="193"/>
      <c r="AY1224" s="193"/>
      <c r="AZ1224" s="193"/>
      <c r="BA1224" s="193"/>
      <c r="BB1224" s="193"/>
      <c r="BC1224" s="193"/>
      <c r="BD1224" s="193"/>
      <c r="BE1224" s="315"/>
      <c r="BF1224" s="315"/>
      <c r="BG1224" s="315"/>
      <c r="BH1224" s="315"/>
      <c r="BI1224" s="315"/>
      <c r="BJ1224" s="315"/>
      <c r="BK1224" s="315"/>
    </row>
    <row r="1225" spans="1:63" x14ac:dyDescent="0.25">
      <c r="A1225" s="43"/>
      <c r="B1225" s="43" t="s">
        <v>5770</v>
      </c>
      <c r="C1225" t="s">
        <v>3514</v>
      </c>
      <c r="D1225" s="172">
        <v>0.26964131000000002</v>
      </c>
      <c r="E1225" s="172">
        <v>0.16411202999999999</v>
      </c>
      <c r="F1225" s="172">
        <v>8.8528692000000006E-2</v>
      </c>
      <c r="G1225" s="172">
        <v>6.0061300000000001E-3</v>
      </c>
      <c r="H1225" s="172">
        <v>3.8266044999999999E-4</v>
      </c>
      <c r="I1225" s="172">
        <v>2.6270150999999999E-3</v>
      </c>
      <c r="J1225" s="172">
        <v>3.4343594999999998E-3</v>
      </c>
      <c r="K1225" s="172">
        <v>6.7807751000000004E-5</v>
      </c>
      <c r="L1225" s="172">
        <v>4.4826108E-3</v>
      </c>
      <c r="M1225" s="172">
        <v>0</v>
      </c>
      <c r="N1225" s="172">
        <v>0</v>
      </c>
      <c r="O1225" s="172">
        <v>0</v>
      </c>
      <c r="P1225" s="199">
        <f>E1225/0.135</f>
        <v>1.2156446666666665</v>
      </c>
      <c r="Q1225" s="240">
        <v>36.329662999999996</v>
      </c>
      <c r="R1225" s="99">
        <v>12.385259</v>
      </c>
      <c r="S1225" s="99">
        <v>2.9660959999999998</v>
      </c>
      <c r="T1225" s="99">
        <v>1.1324E-5</v>
      </c>
      <c r="U1225" s="99">
        <v>20.414000000000001</v>
      </c>
      <c r="V1225" s="99">
        <v>9.2368799999999994E-3</v>
      </c>
      <c r="W1225" s="99">
        <v>0.55506</v>
      </c>
      <c r="X1225" s="241">
        <f>SUM(Y1225:AA1225)</f>
        <v>0.13598306570308732</v>
      </c>
      <c r="Y1225" s="241">
        <f>SUM(AB1225:AG1225)</f>
        <v>4.6926239074600008E-2</v>
      </c>
      <c r="Z1225" s="241">
        <f>SUM(AH1225:AP1225)</f>
        <v>5.7972843136487304E-2</v>
      </c>
      <c r="AA1225" s="241">
        <f>SUM(AQ1225:AR1225)</f>
        <v>3.1083983491999999E-2</v>
      </c>
      <c r="AB1225" s="258">
        <v>3.3834530000000002E-2</v>
      </c>
      <c r="AC1225" s="258">
        <v>5.4604868E-6</v>
      </c>
      <c r="AD1225" s="258">
        <v>1.1299045000000001E-3</v>
      </c>
      <c r="AE1225" s="258">
        <v>1.3175788000000001E-6</v>
      </c>
      <c r="AF1225" s="258">
        <v>1.1857629999999999E-2</v>
      </c>
      <c r="AG1225" s="258">
        <v>9.7396509E-5</v>
      </c>
      <c r="AH1225" s="258">
        <v>2.2142477000000001E-2</v>
      </c>
      <c r="AI1225" s="258">
        <v>1.9606841E-4</v>
      </c>
      <c r="AJ1225" s="258">
        <v>1.2251387E-5</v>
      </c>
      <c r="AK1225" s="258">
        <v>1.4749145000000001E-5</v>
      </c>
      <c r="AL1225" s="258">
        <v>1.4977174000000001E-6</v>
      </c>
      <c r="AM1225" s="258">
        <v>3.3670873000000002E-9</v>
      </c>
      <c r="AN1225" s="258">
        <v>3.5093237999999999E-2</v>
      </c>
      <c r="AO1225" s="258">
        <v>1.0543855E-4</v>
      </c>
      <c r="AP1225" s="258">
        <v>4.0711955999999999E-4</v>
      </c>
      <c r="AQ1225" s="258">
        <v>1.2828492000000001E-5</v>
      </c>
      <c r="AR1225" s="258">
        <v>3.1071155E-2</v>
      </c>
      <c r="AT1225" s="193"/>
      <c r="AU1225" s="193"/>
      <c r="AV1225" s="193"/>
      <c r="AW1225" s="193"/>
      <c r="AX1225" s="193"/>
      <c r="AY1225" s="193"/>
      <c r="AZ1225" s="193"/>
      <c r="BA1225" s="193"/>
      <c r="BB1225" s="193"/>
      <c r="BC1225" s="193"/>
      <c r="BD1225" s="193"/>
      <c r="BE1225" s="315"/>
      <c r="BF1225" s="315"/>
      <c r="BG1225" s="315"/>
      <c r="BH1225" s="315"/>
      <c r="BI1225" s="315"/>
      <c r="BJ1225" s="315"/>
      <c r="BK1225" s="315"/>
    </row>
    <row r="1226" spans="1:63" x14ac:dyDescent="0.25">
      <c r="A1226" s="58" t="s">
        <v>485</v>
      </c>
      <c r="B1226" s="58"/>
      <c r="C1226" s="9"/>
      <c r="D1226" s="195"/>
      <c r="E1226" s="195"/>
      <c r="F1226" s="195"/>
      <c r="G1226" s="195"/>
      <c r="H1226" s="195"/>
      <c r="I1226" s="195"/>
      <c r="J1226" s="195"/>
      <c r="K1226" s="195"/>
      <c r="L1226" s="195"/>
      <c r="M1226" s="195"/>
      <c r="N1226" s="195"/>
      <c r="O1226" s="195"/>
      <c r="P1226" s="195"/>
      <c r="Q1226" s="239"/>
      <c r="R1226" s="97"/>
      <c r="S1226" s="97"/>
      <c r="T1226" s="97"/>
      <c r="U1226" s="97"/>
      <c r="V1226" s="97"/>
      <c r="W1226" s="97"/>
      <c r="X1226" s="259"/>
      <c r="Y1226" s="259"/>
      <c r="Z1226" s="259"/>
      <c r="AA1226" s="258"/>
      <c r="AB1226" s="258"/>
      <c r="AC1226" s="258"/>
      <c r="AD1226" s="258"/>
      <c r="AE1226" s="258"/>
      <c r="AF1226" s="258"/>
      <c r="AG1226" s="258"/>
      <c r="AH1226" s="258"/>
      <c r="AI1226" s="258"/>
      <c r="AJ1226" s="258"/>
      <c r="AK1226" s="258"/>
      <c r="AL1226" s="258"/>
      <c r="AM1226" s="258"/>
      <c r="AN1226" s="258"/>
      <c r="AO1226" s="258"/>
      <c r="AP1226" s="258"/>
      <c r="AQ1226" s="258"/>
      <c r="AR1226" s="258"/>
      <c r="AT1226" s="193"/>
      <c r="AU1226" s="193"/>
      <c r="AV1226" s="193"/>
      <c r="AW1226" s="193"/>
      <c r="AX1226" s="193"/>
      <c r="AY1226" s="193"/>
      <c r="AZ1226" s="193"/>
      <c r="BA1226" s="193"/>
      <c r="BB1226" s="193"/>
      <c r="BC1226" s="193"/>
      <c r="BD1226" s="193"/>
      <c r="BE1226" s="315"/>
      <c r="BF1226" s="315"/>
      <c r="BG1226" s="315"/>
      <c r="BH1226" s="315"/>
      <c r="BI1226" s="315"/>
      <c r="BJ1226" s="315"/>
      <c r="BK1226" s="315"/>
    </row>
    <row r="1227" spans="1:63" x14ac:dyDescent="0.25">
      <c r="A1227" s="9"/>
      <c r="B1227" s="43" t="s">
        <v>5770</v>
      </c>
      <c r="C1227" s="25" t="s">
        <v>3217</v>
      </c>
      <c r="D1227" s="193">
        <v>0.59922618000000005</v>
      </c>
      <c r="E1227" s="193">
        <v>0.25617395999999998</v>
      </c>
      <c r="F1227" s="193">
        <v>0.10042595</v>
      </c>
      <c r="G1227" s="193">
        <v>4.1425175000000002E-2</v>
      </c>
      <c r="H1227" s="193">
        <v>6.4885063000000005E-4</v>
      </c>
      <c r="I1227" s="193">
        <v>8.9002930000000001E-3</v>
      </c>
      <c r="J1227" s="193">
        <v>0.17893431000000001</v>
      </c>
      <c r="K1227" s="193">
        <v>1.3804015E-4</v>
      </c>
      <c r="L1227" s="193">
        <v>1.2579600999999999E-2</v>
      </c>
      <c r="M1227" s="193">
        <v>0</v>
      </c>
      <c r="N1227" s="193">
        <v>0</v>
      </c>
      <c r="O1227" s="193">
        <v>0</v>
      </c>
      <c r="P1227" s="199">
        <f t="shared" ref="P1227:P1251" si="216">E1227/0.135</f>
        <v>1.8975848888888887</v>
      </c>
      <c r="Q1227" s="240">
        <v>73.919983000000002</v>
      </c>
      <c r="R1227" s="99">
        <v>19.002222</v>
      </c>
      <c r="S1227" s="99">
        <v>1.9898480000000001</v>
      </c>
      <c r="T1227" s="99">
        <v>3.9283999999999999E-4</v>
      </c>
      <c r="U1227" s="99">
        <v>52.582999999999998</v>
      </c>
      <c r="V1227" s="99">
        <v>1.358062E-2</v>
      </c>
      <c r="W1227" s="99">
        <v>0.33094000000000001</v>
      </c>
      <c r="X1227" s="241">
        <f t="shared" ref="X1227:X1251" si="217">SUM(Y1227:AA1227)</f>
        <v>0.26257804414929597</v>
      </c>
      <c r="Y1227" s="241">
        <f t="shared" ref="Y1227:Y1251" si="218">SUM(AB1227:AG1227)</f>
        <v>7.2520053244199995E-2</v>
      </c>
      <c r="Z1227" s="241">
        <f t="shared" ref="Z1227:Z1251" si="219">SUM(AH1227:AP1227)</f>
        <v>0.14244432577709598</v>
      </c>
      <c r="AA1227" s="241">
        <f t="shared" ref="AA1227:AA1251" si="220">SUM(AQ1227:AR1227)</f>
        <v>4.7613665127999999E-2</v>
      </c>
      <c r="AB1227" s="258">
        <v>5.2589210999999997E-2</v>
      </c>
      <c r="AC1227" s="258">
        <v>8.9575208999999994E-6</v>
      </c>
      <c r="AD1227" s="258">
        <v>3.1576775E-3</v>
      </c>
      <c r="AE1227" s="258">
        <v>4.0883253000000002E-6</v>
      </c>
      <c r="AF1227" s="258">
        <v>1.6699863999999998E-2</v>
      </c>
      <c r="AG1227" s="258">
        <v>6.0254897999999999E-5</v>
      </c>
      <c r="AH1227" s="258">
        <v>3.4410245999999999E-2</v>
      </c>
      <c r="AI1227" s="258">
        <v>1.9696566E-4</v>
      </c>
      <c r="AJ1227" s="258">
        <v>8.9439083999999998E-5</v>
      </c>
      <c r="AK1227" s="258">
        <v>4.8540611000000003E-3</v>
      </c>
      <c r="AL1227" s="258">
        <v>3.1603913E-5</v>
      </c>
      <c r="AM1227" s="258">
        <v>1.7420096000000001E-8</v>
      </c>
      <c r="AN1227" s="258">
        <v>9.7494641000000007E-2</v>
      </c>
      <c r="AO1227" s="258">
        <v>3.8393578000000001E-3</v>
      </c>
      <c r="AP1227" s="258">
        <v>1.5279937999999999E-3</v>
      </c>
      <c r="AQ1227" s="258">
        <v>2.8778128000000001E-5</v>
      </c>
      <c r="AR1227" s="258">
        <v>4.7584886999999999E-2</v>
      </c>
      <c r="AT1227" s="193"/>
      <c r="AU1227" s="193"/>
      <c r="AV1227" s="193"/>
      <c r="AW1227" s="193"/>
      <c r="AX1227" s="193"/>
      <c r="AY1227" s="193"/>
      <c r="AZ1227" s="193"/>
      <c r="BA1227" s="193"/>
      <c r="BB1227" s="193"/>
      <c r="BC1227" s="193"/>
      <c r="BD1227" s="193"/>
      <c r="BE1227" s="315"/>
      <c r="BF1227" s="315"/>
      <c r="BG1227" s="315"/>
      <c r="BH1227" s="315"/>
      <c r="BI1227" s="315"/>
      <c r="BJ1227" s="315"/>
      <c r="BK1227" s="315"/>
    </row>
    <row r="1228" spans="1:63" x14ac:dyDescent="0.25">
      <c r="A1228" s="43"/>
      <c r="B1228" s="43" t="s">
        <v>5770</v>
      </c>
      <c r="C1228" s="25" t="s">
        <v>3216</v>
      </c>
      <c r="D1228" s="193">
        <v>0.22535353999999999</v>
      </c>
      <c r="E1228" s="193">
        <v>8.0288064000000006E-2</v>
      </c>
      <c r="F1228" s="193">
        <v>0.12683249999999999</v>
      </c>
      <c r="G1228" s="193">
        <v>3.5752928000000002E-3</v>
      </c>
      <c r="H1228" s="193">
        <v>2.8277290999999998E-4</v>
      </c>
      <c r="I1228" s="193">
        <v>3.8029973999999999E-3</v>
      </c>
      <c r="J1228" s="193">
        <v>4.7259130999999996E-3</v>
      </c>
      <c r="K1228" s="193">
        <v>1.9540753999999998E-5</v>
      </c>
      <c r="L1228" s="193">
        <v>5.8264602000000004E-3</v>
      </c>
      <c r="M1228" s="193">
        <v>0</v>
      </c>
      <c r="N1228" s="193">
        <v>0</v>
      </c>
      <c r="O1228" s="193">
        <v>0</v>
      </c>
      <c r="P1228" s="199">
        <f t="shared" si="216"/>
        <v>0.59472639999999999</v>
      </c>
      <c r="Q1228" s="240">
        <v>38.755588000000003</v>
      </c>
      <c r="R1228" s="99">
        <v>3.9453008000000001</v>
      </c>
      <c r="S1228" s="99">
        <v>4.9915599999999998</v>
      </c>
      <c r="T1228" s="99">
        <v>4.9015999999999998E-6</v>
      </c>
      <c r="U1228" s="99">
        <v>28.885000000000002</v>
      </c>
      <c r="V1228" s="99">
        <v>1.379267E-2</v>
      </c>
      <c r="W1228" s="99">
        <v>0.91993000000000003</v>
      </c>
      <c r="X1228" s="241">
        <f t="shared" si="217"/>
        <v>0.104837304208431</v>
      </c>
      <c r="Y1228" s="241">
        <f t="shared" si="218"/>
        <v>3.4037863206499999E-2</v>
      </c>
      <c r="Z1228" s="241">
        <f t="shared" si="219"/>
        <v>6.0907106622931001E-2</v>
      </c>
      <c r="AA1228" s="241">
        <f t="shared" si="220"/>
        <v>9.8923343790000007E-3</v>
      </c>
      <c r="AB1228" s="258">
        <v>1.6157449000000001E-2</v>
      </c>
      <c r="AC1228" s="258">
        <v>1.8232355E-6</v>
      </c>
      <c r="AD1228" s="258">
        <v>1.2653059000000001E-3</v>
      </c>
      <c r="AE1228" s="258">
        <v>1.4544710000000001E-6</v>
      </c>
      <c r="AF1228" s="258">
        <v>1.6447745999999999E-2</v>
      </c>
      <c r="AG1228" s="258">
        <v>1.6408460000000001E-4</v>
      </c>
      <c r="AH1228" s="258">
        <v>1.0564986E-2</v>
      </c>
      <c r="AI1228" s="258">
        <v>2.7708890999999998E-4</v>
      </c>
      <c r="AJ1228" s="258">
        <v>1.6477995E-5</v>
      </c>
      <c r="AK1228" s="258">
        <v>1.5696721999999998E-5</v>
      </c>
      <c r="AL1228" s="258">
        <v>2.0286403E-6</v>
      </c>
      <c r="AM1228" s="258">
        <v>4.0656309999999996E-9</v>
      </c>
      <c r="AN1228" s="258">
        <v>4.9644421000000001E-2</v>
      </c>
      <c r="AO1228" s="258">
        <v>1.6145718000000001E-4</v>
      </c>
      <c r="AP1228" s="258">
        <v>2.2494611000000001E-4</v>
      </c>
      <c r="AQ1228" s="258">
        <v>1.4281579E-5</v>
      </c>
      <c r="AR1228" s="258">
        <v>9.8780528000000003E-3</v>
      </c>
      <c r="AT1228" s="193"/>
      <c r="AU1228" s="193"/>
      <c r="AV1228" s="193"/>
      <c r="AW1228" s="193"/>
      <c r="AX1228" s="193"/>
      <c r="AY1228" s="193"/>
      <c r="AZ1228" s="193"/>
      <c r="BA1228" s="193"/>
      <c r="BB1228" s="193"/>
      <c r="BC1228" s="193"/>
      <c r="BD1228" s="193"/>
      <c r="BE1228" s="315"/>
      <c r="BF1228" s="315"/>
      <c r="BG1228" s="315"/>
      <c r="BH1228" s="315"/>
      <c r="BI1228" s="315"/>
      <c r="BJ1228" s="315"/>
      <c r="BK1228" s="315"/>
    </row>
    <row r="1229" spans="1:63" x14ac:dyDescent="0.25">
      <c r="A1229" s="43"/>
      <c r="B1229" s="43" t="s">
        <v>5770</v>
      </c>
      <c r="C1229" s="25" t="s">
        <v>3215</v>
      </c>
      <c r="D1229" s="193">
        <v>0.81591902000000005</v>
      </c>
      <c r="E1229" s="193">
        <v>0.28248435</v>
      </c>
      <c r="F1229" s="193">
        <v>0.16620103</v>
      </c>
      <c r="G1229" s="193">
        <v>6.3435699999999998E-2</v>
      </c>
      <c r="H1229" s="193">
        <v>1.085202E-3</v>
      </c>
      <c r="I1229" s="193">
        <v>1.3763964E-2</v>
      </c>
      <c r="J1229" s="193">
        <v>0.25401437999999998</v>
      </c>
      <c r="K1229" s="193">
        <v>1.0918684E-4</v>
      </c>
      <c r="L1229" s="193">
        <v>3.4825204999999998E-2</v>
      </c>
      <c r="M1229" s="193">
        <v>0</v>
      </c>
      <c r="N1229" s="193">
        <v>0</v>
      </c>
      <c r="O1229" s="193">
        <v>0</v>
      </c>
      <c r="P1229" s="199">
        <f t="shared" si="216"/>
        <v>2.0924766666666663</v>
      </c>
      <c r="Q1229" s="240">
        <v>77.765056999999999</v>
      </c>
      <c r="R1229" s="99">
        <v>19.348794999999999</v>
      </c>
      <c r="S1229" s="99">
        <v>3.5899359999999998</v>
      </c>
      <c r="T1229" s="99">
        <v>8.2065999999999997E-5</v>
      </c>
      <c r="U1229" s="99">
        <v>53.926000000000002</v>
      </c>
      <c r="V1229" s="99">
        <v>1.6933900000000002E-2</v>
      </c>
      <c r="W1229" s="99">
        <v>0.88331000000000004</v>
      </c>
      <c r="X1229" s="241">
        <f t="shared" si="217"/>
        <v>0.37173162875752203</v>
      </c>
      <c r="Y1229" s="241">
        <f t="shared" si="218"/>
        <v>9.1419789224900003E-2</v>
      </c>
      <c r="Z1229" s="241">
        <f t="shared" si="219"/>
        <v>0.231741342066622</v>
      </c>
      <c r="AA1229" s="241">
        <f t="shared" si="220"/>
        <v>4.8570497466E-2</v>
      </c>
      <c r="AB1229" s="258">
        <v>5.7985399999999999E-2</v>
      </c>
      <c r="AC1229" s="258">
        <v>9.9765634000000005E-6</v>
      </c>
      <c r="AD1229" s="258">
        <v>6.7637983000000002E-3</v>
      </c>
      <c r="AE1229" s="258">
        <v>5.5093215000000004E-6</v>
      </c>
      <c r="AF1229" s="258">
        <v>2.6537796999999998E-2</v>
      </c>
      <c r="AG1229" s="258">
        <v>1.1730804E-4</v>
      </c>
      <c r="AH1229" s="258">
        <v>3.7939199999999999E-2</v>
      </c>
      <c r="AI1229" s="258">
        <v>3.4452404999999999E-4</v>
      </c>
      <c r="AJ1229" s="258">
        <v>5.2562146000000002E-5</v>
      </c>
      <c r="AK1229" s="258">
        <v>1.8325851000000001E-3</v>
      </c>
      <c r="AL1229" s="258">
        <v>1.0201190000000001E-5</v>
      </c>
      <c r="AM1229" s="258">
        <v>2.3970621999999999E-8</v>
      </c>
      <c r="AN1229" s="258">
        <v>0.18961275999999999</v>
      </c>
      <c r="AO1229" s="258">
        <v>9.2335911E-4</v>
      </c>
      <c r="AP1229" s="258">
        <v>1.0261265E-3</v>
      </c>
      <c r="AQ1229" s="258">
        <v>9.2486466000000003E-5</v>
      </c>
      <c r="AR1229" s="258">
        <v>4.8478011000000001E-2</v>
      </c>
      <c r="AT1229" s="193"/>
      <c r="AU1229" s="193"/>
      <c r="AV1229" s="193"/>
      <c r="AW1229" s="193"/>
      <c r="AX1229" s="193"/>
      <c r="AY1229" s="193"/>
      <c r="AZ1229" s="193"/>
      <c r="BA1229" s="193"/>
      <c r="BB1229" s="193"/>
      <c r="BC1229" s="193"/>
      <c r="BD1229" s="193"/>
      <c r="BE1229" s="315"/>
      <c r="BF1229" s="315"/>
      <c r="BG1229" s="315"/>
      <c r="BH1229" s="315"/>
      <c r="BI1229" s="315"/>
      <c r="BJ1229" s="315"/>
      <c r="BK1229" s="315"/>
    </row>
    <row r="1230" spans="1:63" x14ac:dyDescent="0.25">
      <c r="A1230" s="9"/>
      <c r="B1230" s="43" t="s">
        <v>5770</v>
      </c>
      <c r="C1230" s="25" t="s">
        <v>3214</v>
      </c>
      <c r="D1230" s="193">
        <v>0.60523811999999999</v>
      </c>
      <c r="E1230" s="193">
        <v>0.28981021000000001</v>
      </c>
      <c r="F1230" s="193">
        <v>0.10881871999999999</v>
      </c>
      <c r="G1230" s="193">
        <v>2.7815067999999998E-2</v>
      </c>
      <c r="H1230" s="193">
        <v>8.1434683999999998E-4</v>
      </c>
      <c r="I1230" s="193">
        <v>1.5950138999999999E-2</v>
      </c>
      <c r="J1230" s="193">
        <v>0.13720616999999999</v>
      </c>
      <c r="K1230" s="193">
        <v>9.7653246000000001E-5</v>
      </c>
      <c r="L1230" s="193">
        <v>2.4725813999999999E-2</v>
      </c>
      <c r="M1230" s="193">
        <v>0</v>
      </c>
      <c r="N1230" s="193">
        <v>0</v>
      </c>
      <c r="O1230" s="193">
        <v>0</v>
      </c>
      <c r="P1230" s="199">
        <f t="shared" si="216"/>
        <v>2.1467422962962961</v>
      </c>
      <c r="Q1230" s="240">
        <v>69.281006000000005</v>
      </c>
      <c r="R1230" s="99">
        <v>19.585546999999998</v>
      </c>
      <c r="S1230" s="99">
        <v>2.2183839999999999</v>
      </c>
      <c r="T1230" s="99">
        <v>9.6876000000000004E-4</v>
      </c>
      <c r="U1230" s="99">
        <v>47.069000000000003</v>
      </c>
      <c r="V1230" s="99">
        <v>3.04456E-2</v>
      </c>
      <c r="W1230" s="99">
        <v>0.37665999999999999</v>
      </c>
      <c r="X1230" s="241">
        <f t="shared" si="217"/>
        <v>0.62087549149139798</v>
      </c>
      <c r="Y1230" s="241">
        <f t="shared" si="218"/>
        <v>9.0420929911299991E-2</v>
      </c>
      <c r="Z1230" s="241">
        <f t="shared" si="219"/>
        <v>0.48133264874909798</v>
      </c>
      <c r="AA1230" s="241">
        <f t="shared" si="220"/>
        <v>4.9121912831000002E-2</v>
      </c>
      <c r="AB1230" s="258">
        <v>5.9486558000000002E-2</v>
      </c>
      <c r="AC1230" s="258">
        <v>1.0350034000000001E-5</v>
      </c>
      <c r="AD1230" s="258">
        <v>1.0290077999999999E-2</v>
      </c>
      <c r="AE1230" s="258">
        <v>5.5846002999999997E-6</v>
      </c>
      <c r="AF1230" s="258">
        <v>2.0556387999999998E-2</v>
      </c>
      <c r="AG1230" s="258">
        <v>7.1971276999999997E-5</v>
      </c>
      <c r="AH1230" s="258">
        <v>3.8920942E-2</v>
      </c>
      <c r="AI1230" s="258">
        <v>2.0668556999999999E-4</v>
      </c>
      <c r="AJ1230" s="258">
        <v>1.2032406E-4</v>
      </c>
      <c r="AK1230" s="258">
        <v>9.7906157999999993E-2</v>
      </c>
      <c r="AL1230" s="258">
        <v>5.9642882999999998E-5</v>
      </c>
      <c r="AM1230" s="258">
        <v>2.6136098000000001E-8</v>
      </c>
      <c r="AN1230" s="258">
        <v>0.34018736999999999</v>
      </c>
      <c r="AO1230" s="258">
        <v>1.8505888000000001E-3</v>
      </c>
      <c r="AP1230" s="258">
        <v>2.0809113000000001E-3</v>
      </c>
      <c r="AQ1230" s="258">
        <v>5.4925831E-5</v>
      </c>
      <c r="AR1230" s="258">
        <v>4.9066986999999999E-2</v>
      </c>
      <c r="AT1230" s="193"/>
      <c r="AU1230" s="193"/>
      <c r="AV1230" s="193"/>
      <c r="AW1230" s="193"/>
      <c r="AX1230" s="193"/>
      <c r="AY1230" s="193"/>
      <c r="AZ1230" s="193"/>
      <c r="BA1230" s="193"/>
      <c r="BB1230" s="193"/>
      <c r="BC1230" s="193"/>
      <c r="BD1230" s="193"/>
      <c r="BE1230" s="315"/>
      <c r="BF1230" s="315"/>
      <c r="BG1230" s="315"/>
      <c r="BH1230" s="315"/>
      <c r="BI1230" s="315"/>
      <c r="BJ1230" s="315"/>
      <c r="BK1230" s="315"/>
    </row>
    <row r="1231" spans="1:63" x14ac:dyDescent="0.25">
      <c r="A1231" s="9"/>
      <c r="B1231" s="43" t="s">
        <v>5770</v>
      </c>
      <c r="C1231" s="25" t="s">
        <v>3213</v>
      </c>
      <c r="D1231" s="193">
        <v>7.3248222000000002E-2</v>
      </c>
      <c r="E1231" s="193">
        <v>9.5178289999999999E-2</v>
      </c>
      <c r="F1231" s="193">
        <v>3.2370092000000003E-2</v>
      </c>
      <c r="G1231" s="193">
        <v>6.2915293999999998E-3</v>
      </c>
      <c r="H1231" s="193">
        <v>2.7520879000000003E-4</v>
      </c>
      <c r="I1231" s="193">
        <v>4.0251406999999998E-3</v>
      </c>
      <c r="J1231" s="193">
        <v>-7.1223810999999998E-2</v>
      </c>
      <c r="K1231" s="193">
        <v>4.5479836999999999E-5</v>
      </c>
      <c r="L1231" s="193">
        <v>6.2862917000000001E-3</v>
      </c>
      <c r="M1231" s="193">
        <v>0</v>
      </c>
      <c r="N1231" s="193">
        <v>0</v>
      </c>
      <c r="O1231" s="193">
        <v>0</v>
      </c>
      <c r="P1231" s="199">
        <f t="shared" si="216"/>
        <v>0.70502437037037036</v>
      </c>
      <c r="Q1231" s="240">
        <v>30.852488000000001</v>
      </c>
      <c r="R1231" s="99">
        <v>8.7445006999999997</v>
      </c>
      <c r="S1231" s="99">
        <v>3.143392</v>
      </c>
      <c r="T1231" s="99">
        <v>2.6497999999999999E-5</v>
      </c>
      <c r="U1231" s="99">
        <v>18.231000000000002</v>
      </c>
      <c r="V1231" s="99">
        <v>9.7884700000000005E-3</v>
      </c>
      <c r="W1231" s="99">
        <v>0.72377999999999998</v>
      </c>
      <c r="X1231" s="241">
        <f t="shared" si="217"/>
        <v>9.2277356045509684E-2</v>
      </c>
      <c r="Y1231" s="241">
        <f t="shared" si="218"/>
        <v>2.4849044525699995E-2</v>
      </c>
      <c r="Z1231" s="241">
        <f t="shared" si="219"/>
        <v>4.54870004948097E-2</v>
      </c>
      <c r="AA1231" s="241">
        <f t="shared" si="220"/>
        <v>2.1941311025E-2</v>
      </c>
      <c r="AB1231" s="258">
        <v>1.9539577999999998E-2</v>
      </c>
      <c r="AC1231" s="258">
        <v>3.9027026E-6</v>
      </c>
      <c r="AD1231" s="258">
        <v>-5.2734045999999995E-4</v>
      </c>
      <c r="AE1231" s="258">
        <v>1.3752731E-6</v>
      </c>
      <c r="AF1231" s="258">
        <v>5.7282130000000002E-3</v>
      </c>
      <c r="AG1231" s="258">
        <v>1.0331601E-4</v>
      </c>
      <c r="AH1231" s="258">
        <v>1.2786199E-2</v>
      </c>
      <c r="AI1231" s="258">
        <v>6.3105674000000004E-5</v>
      </c>
      <c r="AJ1231" s="258">
        <v>1.4286053E-5</v>
      </c>
      <c r="AK1231" s="258">
        <v>-4.7125603000000003E-5</v>
      </c>
      <c r="AL1231" s="258">
        <v>2.2147311999999998E-6</v>
      </c>
      <c r="AM1231" s="258">
        <v>3.7896097E-9</v>
      </c>
      <c r="AN1231" s="258">
        <v>3.2108737999999998E-2</v>
      </c>
      <c r="AO1231" s="258">
        <v>2.0962421E-4</v>
      </c>
      <c r="AP1231" s="258">
        <v>3.4995464000000002E-4</v>
      </c>
      <c r="AQ1231" s="258">
        <v>1.3634025E-5</v>
      </c>
      <c r="AR1231" s="258">
        <v>2.1927677E-2</v>
      </c>
      <c r="AT1231" s="193"/>
      <c r="AU1231" s="193"/>
      <c r="AV1231" s="193"/>
      <c r="AW1231" s="193"/>
      <c r="AX1231" s="193"/>
      <c r="AY1231" s="193"/>
      <c r="AZ1231" s="193"/>
      <c r="BA1231" s="193"/>
      <c r="BB1231" s="193"/>
      <c r="BC1231" s="193"/>
      <c r="BD1231" s="193"/>
      <c r="BE1231" s="315"/>
      <c r="BF1231" s="315"/>
      <c r="BG1231" s="315"/>
      <c r="BH1231" s="315"/>
      <c r="BI1231" s="315"/>
      <c r="BJ1231" s="315"/>
      <c r="BK1231" s="315"/>
    </row>
    <row r="1232" spans="1:63" x14ac:dyDescent="0.25">
      <c r="A1232" s="9"/>
      <c r="B1232" s="43" t="s">
        <v>5770</v>
      </c>
      <c r="C1232" s="25" t="s">
        <v>3212</v>
      </c>
      <c r="D1232" s="193">
        <v>4.5850593000000002E-2</v>
      </c>
      <c r="E1232" s="193">
        <v>9.6913056999999997E-2</v>
      </c>
      <c r="F1232" s="193">
        <v>4.3911924999999997E-2</v>
      </c>
      <c r="G1232" s="193">
        <v>8.7372162999999996E-3</v>
      </c>
      <c r="H1232" s="193">
        <v>2.7877366999999999E-4</v>
      </c>
      <c r="I1232" s="193">
        <v>4.4955061999999999E-3</v>
      </c>
      <c r="J1232" s="193">
        <v>-0.11436805</v>
      </c>
      <c r="K1232" s="193">
        <v>3.5674197999999999E-5</v>
      </c>
      <c r="L1232" s="193">
        <v>5.8464891000000003E-3</v>
      </c>
      <c r="M1232" s="193">
        <v>0</v>
      </c>
      <c r="N1232" s="193">
        <v>0</v>
      </c>
      <c r="O1232" s="193">
        <v>0</v>
      </c>
      <c r="P1232" s="199">
        <f t="shared" si="216"/>
        <v>0.71787449629629618</v>
      </c>
      <c r="Q1232" s="240">
        <v>37.663201000000001</v>
      </c>
      <c r="R1232" s="99">
        <v>7.1118990999999996</v>
      </c>
      <c r="S1232" s="99">
        <v>1.524208</v>
      </c>
      <c r="T1232" s="99">
        <v>1.9047000000000001E-4</v>
      </c>
      <c r="U1232" s="99">
        <v>28.617999999999999</v>
      </c>
      <c r="V1232" s="99">
        <v>5.7337100000000004E-3</v>
      </c>
      <c r="W1232" s="99">
        <v>0.40316999999999997</v>
      </c>
      <c r="X1232" s="241">
        <f t="shared" si="217"/>
        <v>0.1074611084528671</v>
      </c>
      <c r="Y1232" s="241">
        <f t="shared" si="218"/>
        <v>2.5407224248500001E-2</v>
      </c>
      <c r="Z1232" s="241">
        <f t="shared" si="219"/>
        <v>6.4214971587367095E-2</v>
      </c>
      <c r="AA1232" s="241">
        <f t="shared" si="220"/>
        <v>1.7838912617000002E-2</v>
      </c>
      <c r="AB1232" s="258">
        <v>1.9883202999999999E-2</v>
      </c>
      <c r="AC1232" s="258">
        <v>3.2902924E-6</v>
      </c>
      <c r="AD1232" s="258">
        <v>-1.8684888E-3</v>
      </c>
      <c r="AE1232" s="258">
        <v>1.7234521E-6</v>
      </c>
      <c r="AF1232" s="258">
        <v>7.3373478000000004E-3</v>
      </c>
      <c r="AG1232" s="258">
        <v>5.0148504E-5</v>
      </c>
      <c r="AH1232" s="258">
        <v>1.3009507999999999E-2</v>
      </c>
      <c r="AI1232" s="258">
        <v>8.7630369000000002E-5</v>
      </c>
      <c r="AJ1232" s="258">
        <v>1.6919503000000001E-5</v>
      </c>
      <c r="AK1232" s="258">
        <v>-8.0265142000000007E-5</v>
      </c>
      <c r="AL1232" s="258">
        <v>2.7514891000000001E-6</v>
      </c>
      <c r="AM1232" s="258">
        <v>3.4682671E-9</v>
      </c>
      <c r="AN1232" s="258">
        <v>5.0331965999999999E-2</v>
      </c>
      <c r="AO1232" s="258">
        <v>2.8298572000000003E-4</v>
      </c>
      <c r="AP1232" s="258">
        <v>5.6347218000000001E-4</v>
      </c>
      <c r="AQ1232" s="258">
        <v>1.3596616999999999E-5</v>
      </c>
      <c r="AR1232" s="258">
        <v>1.7825316000000001E-2</v>
      </c>
      <c r="AT1232" s="193"/>
      <c r="AU1232" s="193"/>
      <c r="AV1232" s="193"/>
      <c r="AW1232" s="193"/>
      <c r="AX1232" s="193"/>
      <c r="AY1232" s="193"/>
      <c r="AZ1232" s="193"/>
      <c r="BA1232" s="193"/>
      <c r="BB1232" s="193"/>
      <c r="BC1232" s="193"/>
      <c r="BD1232" s="193"/>
      <c r="BE1232" s="315"/>
      <c r="BF1232" s="315"/>
      <c r="BG1232" s="315"/>
      <c r="BH1232" s="315"/>
      <c r="BI1232" s="315"/>
      <c r="BJ1232" s="315"/>
      <c r="BK1232" s="315"/>
    </row>
    <row r="1233" spans="1:63" x14ac:dyDescent="0.25">
      <c r="A1233" s="9"/>
      <c r="B1233" s="43" t="s">
        <v>5770</v>
      </c>
      <c r="C1233" s="25" t="s">
        <v>3211</v>
      </c>
      <c r="D1233" s="193">
        <v>0.65143032000000001</v>
      </c>
      <c r="E1233" s="193">
        <v>5.5000233000000003E-2</v>
      </c>
      <c r="F1233" s="193">
        <v>4.5599726E-2</v>
      </c>
      <c r="G1233" s="193">
        <v>3.2839943999999999E-3</v>
      </c>
      <c r="H1233" s="193">
        <v>0.10781105000000001</v>
      </c>
      <c r="I1233" s="193">
        <v>3.6291543000000002E-2</v>
      </c>
      <c r="J1233" s="193">
        <v>0.3979569</v>
      </c>
      <c r="K1233" s="193">
        <v>4.4232969999999999E-5</v>
      </c>
      <c r="L1233" s="193">
        <v>5.4426292000000001E-3</v>
      </c>
      <c r="M1233" s="193">
        <v>0</v>
      </c>
      <c r="N1233" s="193">
        <v>0</v>
      </c>
      <c r="O1233" s="193">
        <v>0</v>
      </c>
      <c r="P1233" s="199">
        <f t="shared" si="216"/>
        <v>0.40740913333333334</v>
      </c>
      <c r="Q1233" s="240">
        <v>77.330968999999996</v>
      </c>
      <c r="R1233" s="99">
        <v>3.1503217000000001</v>
      </c>
      <c r="S1233" s="99">
        <v>0.3378256</v>
      </c>
      <c r="T1233" s="99">
        <v>2.0619E-4</v>
      </c>
      <c r="U1233" s="99">
        <v>73.766000000000005</v>
      </c>
      <c r="V1233" s="99">
        <v>4.3866089999999996E-3</v>
      </c>
      <c r="W1233" s="99">
        <v>7.2229000000000002E-2</v>
      </c>
      <c r="X1233" s="241">
        <f t="shared" si="217"/>
        <v>0.14263316667266909</v>
      </c>
      <c r="Y1233" s="241">
        <f t="shared" si="218"/>
        <v>3.7813864419800003E-2</v>
      </c>
      <c r="Z1233" s="241">
        <f t="shared" si="219"/>
        <v>9.6922636723869096E-2</v>
      </c>
      <c r="AA1233" s="241">
        <f t="shared" si="220"/>
        <v>7.8966655289999989E-3</v>
      </c>
      <c r="AB1233" s="258">
        <v>1.0967027000000001E-2</v>
      </c>
      <c r="AC1233" s="258">
        <v>2.3376868000000001E-6</v>
      </c>
      <c r="AD1233" s="258">
        <v>1.2446179E-2</v>
      </c>
      <c r="AE1233" s="258">
        <v>1.8751121000000002E-5</v>
      </c>
      <c r="AF1233" s="258">
        <v>1.4368644999999999E-2</v>
      </c>
      <c r="AG1233" s="258">
        <v>1.0924612E-5</v>
      </c>
      <c r="AH1233" s="258">
        <v>7.1697380999999998E-3</v>
      </c>
      <c r="AI1233" s="258">
        <v>8.4337013000000005E-5</v>
      </c>
      <c r="AJ1233" s="258">
        <v>2.7174876000000001E-5</v>
      </c>
      <c r="AK1233" s="258">
        <v>3.4903222000000002E-3</v>
      </c>
      <c r="AL1233" s="258">
        <v>8.5202513999999994E-6</v>
      </c>
      <c r="AM1233" s="258">
        <v>7.8734690999999994E-9</v>
      </c>
      <c r="AN1233" s="258">
        <v>8.5447494999999998E-2</v>
      </c>
      <c r="AO1233" s="258">
        <v>2.2941697999999999E-4</v>
      </c>
      <c r="AP1233" s="258">
        <v>4.6562443E-4</v>
      </c>
      <c r="AQ1233" s="258">
        <v>1.1816629000000001E-5</v>
      </c>
      <c r="AR1233" s="258">
        <v>7.8848488999999997E-3</v>
      </c>
      <c r="AT1233" s="193"/>
      <c r="AU1233" s="193"/>
      <c r="AV1233" s="193"/>
      <c r="AW1233" s="193"/>
      <c r="AX1233" s="193"/>
      <c r="AY1233" s="193"/>
      <c r="AZ1233" s="193"/>
      <c r="BA1233" s="193"/>
      <c r="BB1233" s="193"/>
      <c r="BC1233" s="193"/>
      <c r="BD1233" s="193"/>
      <c r="BE1233" s="315"/>
      <c r="BF1233" s="315"/>
      <c r="BG1233" s="315"/>
      <c r="BH1233" s="315"/>
      <c r="BI1233" s="315"/>
      <c r="BJ1233" s="315"/>
      <c r="BK1233" s="315"/>
    </row>
    <row r="1234" spans="1:63" x14ac:dyDescent="0.25">
      <c r="A1234" s="9"/>
      <c r="B1234" s="43" t="s">
        <v>5770</v>
      </c>
      <c r="C1234" s="25" t="s">
        <v>2830</v>
      </c>
      <c r="D1234" s="193">
        <v>0.55838027999999995</v>
      </c>
      <c r="E1234" s="193">
        <v>5.8014489000000002E-2</v>
      </c>
      <c r="F1234" s="193">
        <v>5.0042876E-2</v>
      </c>
      <c r="G1234" s="193">
        <v>3.0765694000000001E-3</v>
      </c>
      <c r="H1234" s="193">
        <v>8.6469164000000001E-2</v>
      </c>
      <c r="I1234" s="193">
        <v>3.2971931000000003E-2</v>
      </c>
      <c r="J1234" s="193">
        <v>0.32067248999999998</v>
      </c>
      <c r="K1234" s="193">
        <v>4.8787072000000003E-5</v>
      </c>
      <c r="L1234" s="193">
        <v>7.0839709000000001E-3</v>
      </c>
      <c r="M1234" s="193">
        <v>0</v>
      </c>
      <c r="N1234" s="193">
        <v>0</v>
      </c>
      <c r="O1234" s="193">
        <v>0</v>
      </c>
      <c r="P1234" s="199">
        <f t="shared" si="216"/>
        <v>0.42973695555555552</v>
      </c>
      <c r="Q1234" s="240">
        <v>64.012810999999999</v>
      </c>
      <c r="R1234" s="99">
        <v>4.3290081999999996</v>
      </c>
      <c r="S1234" s="99">
        <v>0.45109680000000002</v>
      </c>
      <c r="T1234" s="99">
        <v>1.6924999999999999E-4</v>
      </c>
      <c r="U1234" s="99">
        <v>59.125</v>
      </c>
      <c r="V1234" s="99">
        <v>6.0470799999999998E-3</v>
      </c>
      <c r="W1234" s="99">
        <v>0.10149</v>
      </c>
      <c r="X1234" s="241">
        <f t="shared" si="217"/>
        <v>0.12935693938912932</v>
      </c>
      <c r="Y1234" s="241">
        <f t="shared" si="218"/>
        <v>3.8459151174100002E-2</v>
      </c>
      <c r="Z1234" s="241">
        <f t="shared" si="219"/>
        <v>8.0044622933029302E-2</v>
      </c>
      <c r="AA1234" s="241">
        <f t="shared" si="220"/>
        <v>1.0853165282000001E-2</v>
      </c>
      <c r="AB1234" s="258">
        <v>1.1650201000000001E-2</v>
      </c>
      <c r="AC1234" s="258">
        <v>2.6211310999999999E-6</v>
      </c>
      <c r="AD1234" s="258">
        <v>1.2165328E-2</v>
      </c>
      <c r="AE1234" s="258">
        <v>1.5836602999999998E-5</v>
      </c>
      <c r="AF1234" s="258">
        <v>1.4610684000000001E-2</v>
      </c>
      <c r="AG1234" s="258">
        <v>1.4480440000000001E-5</v>
      </c>
      <c r="AH1234" s="258">
        <v>7.6184267999999996E-3</v>
      </c>
      <c r="AI1234" s="258">
        <v>8.9785833E-5</v>
      </c>
      <c r="AJ1234" s="258">
        <v>2.5439285000000001E-5</v>
      </c>
      <c r="AK1234" s="258">
        <v>3.0474387000000002E-3</v>
      </c>
      <c r="AL1234" s="258">
        <v>7.3677898000000003E-6</v>
      </c>
      <c r="AM1234" s="258">
        <v>8.2752293E-9</v>
      </c>
      <c r="AN1234" s="258">
        <v>6.8513361999999994E-2</v>
      </c>
      <c r="AO1234" s="258">
        <v>2.5223485999999998E-4</v>
      </c>
      <c r="AP1234" s="258">
        <v>4.9055938999999996E-4</v>
      </c>
      <c r="AQ1234" s="258">
        <v>1.4925282E-5</v>
      </c>
      <c r="AR1234" s="258">
        <v>1.0838240000000001E-2</v>
      </c>
      <c r="AT1234" s="193"/>
      <c r="AU1234" s="193"/>
      <c r="AV1234" s="193"/>
      <c r="AW1234" s="193"/>
      <c r="AX1234" s="193"/>
      <c r="AY1234" s="193"/>
      <c r="AZ1234" s="193"/>
      <c r="BA1234" s="193"/>
      <c r="BB1234" s="193"/>
      <c r="BC1234" s="193"/>
      <c r="BD1234" s="193"/>
      <c r="BE1234" s="315"/>
      <c r="BF1234" s="315"/>
      <c r="BG1234" s="315"/>
      <c r="BH1234" s="315"/>
      <c r="BI1234" s="315"/>
      <c r="BJ1234" s="315"/>
      <c r="BK1234" s="315"/>
    </row>
    <row r="1235" spans="1:63" x14ac:dyDescent="0.25">
      <c r="A1235" s="9"/>
      <c r="B1235" s="43" t="s">
        <v>5770</v>
      </c>
      <c r="C1235" s="25" t="s">
        <v>2811</v>
      </c>
      <c r="D1235" s="193">
        <v>0.27203880000000003</v>
      </c>
      <c r="E1235" s="193">
        <v>8.0387879999999995E-2</v>
      </c>
      <c r="F1235" s="193">
        <v>5.2341093999999998E-2</v>
      </c>
      <c r="G1235" s="193">
        <v>1.2929467E-2</v>
      </c>
      <c r="H1235" s="193">
        <v>4.7923654999999999E-4</v>
      </c>
      <c r="I1235" s="193">
        <v>3.2734696000000001E-2</v>
      </c>
      <c r="J1235" s="193">
        <v>8.2894948999999996E-2</v>
      </c>
      <c r="K1235" s="193">
        <v>6.6372985999999998E-5</v>
      </c>
      <c r="L1235" s="193">
        <v>1.0205107E-2</v>
      </c>
      <c r="M1235" s="193">
        <v>0</v>
      </c>
      <c r="N1235" s="193">
        <v>0</v>
      </c>
      <c r="O1235" s="193">
        <v>0</v>
      </c>
      <c r="P1235" s="199">
        <f t="shared" si="216"/>
        <v>0.59546577777777765</v>
      </c>
      <c r="Q1235" s="240">
        <v>78.329240999999996</v>
      </c>
      <c r="R1235" s="99">
        <v>5.1856678</v>
      </c>
      <c r="S1235" s="99">
        <v>2.003736</v>
      </c>
      <c r="T1235" s="99">
        <v>1.7605999999999999E-4</v>
      </c>
      <c r="U1235" s="99">
        <v>70.760000000000005</v>
      </c>
      <c r="V1235" s="99">
        <v>8.8813099999999999E-3</v>
      </c>
      <c r="W1235" s="99">
        <v>0.37078</v>
      </c>
      <c r="X1235" s="241">
        <f t="shared" si="217"/>
        <v>0.11550503349132299</v>
      </c>
      <c r="Y1235" s="241">
        <f t="shared" si="218"/>
        <v>4.1412385844099994E-2</v>
      </c>
      <c r="Z1235" s="241">
        <f t="shared" si="219"/>
        <v>6.1087501376223E-2</v>
      </c>
      <c r="AA1235" s="241">
        <f t="shared" si="220"/>
        <v>1.3005146271000001E-2</v>
      </c>
      <c r="AB1235" s="258">
        <v>1.6500325E-2</v>
      </c>
      <c r="AC1235" s="258">
        <v>2.3143176999999998E-6</v>
      </c>
      <c r="AD1235" s="258">
        <v>9.7676037000000004E-3</v>
      </c>
      <c r="AE1235" s="258">
        <v>3.5897684000000001E-6</v>
      </c>
      <c r="AF1235" s="258">
        <v>1.5073777999999999E-2</v>
      </c>
      <c r="AG1235" s="258">
        <v>6.4775058000000001E-5</v>
      </c>
      <c r="AH1235" s="258">
        <v>1.0795570000000001E-2</v>
      </c>
      <c r="AI1235" s="258">
        <v>9.4532497999999998E-5</v>
      </c>
      <c r="AJ1235" s="258">
        <v>4.7820227000000001E-5</v>
      </c>
      <c r="AK1235" s="258">
        <v>3.3057392999999999E-3</v>
      </c>
      <c r="AL1235" s="258">
        <v>1.6777901E-5</v>
      </c>
      <c r="AM1235" s="258">
        <v>1.1290223E-8</v>
      </c>
      <c r="AN1235" s="258">
        <v>4.5894665000000001E-2</v>
      </c>
      <c r="AO1235" s="258">
        <v>3.8233785999999999E-4</v>
      </c>
      <c r="AP1235" s="258">
        <v>5.5004730000000001E-4</v>
      </c>
      <c r="AQ1235" s="258">
        <v>2.4388270999999999E-5</v>
      </c>
      <c r="AR1235" s="258">
        <v>1.2980758E-2</v>
      </c>
      <c r="AT1235" s="193"/>
      <c r="AU1235" s="193"/>
      <c r="AV1235" s="193"/>
      <c r="AW1235" s="193"/>
      <c r="AX1235" s="193"/>
      <c r="AY1235" s="193"/>
      <c r="AZ1235" s="193"/>
      <c r="BA1235" s="193"/>
      <c r="BB1235" s="193"/>
      <c r="BC1235" s="193"/>
      <c r="BD1235" s="193"/>
      <c r="BE1235" s="315"/>
      <c r="BF1235" s="315"/>
      <c r="BG1235" s="315"/>
      <c r="BH1235" s="315"/>
      <c r="BI1235" s="315"/>
      <c r="BJ1235" s="315"/>
      <c r="BK1235" s="315"/>
    </row>
    <row r="1236" spans="1:63" x14ac:dyDescent="0.25">
      <c r="A1236" s="9"/>
      <c r="B1236" s="43" t="s">
        <v>5770</v>
      </c>
      <c r="C1236" s="25" t="s">
        <v>2544</v>
      </c>
      <c r="D1236" s="193">
        <v>6.5110116999999995E-2</v>
      </c>
      <c r="E1236" s="193">
        <v>4.4565567E-2</v>
      </c>
      <c r="F1236" s="193">
        <v>1.2896447E-2</v>
      </c>
      <c r="G1236" s="193">
        <v>9.0725900999999996E-4</v>
      </c>
      <c r="H1236" s="193">
        <v>3.0166465E-4</v>
      </c>
      <c r="I1236" s="193">
        <v>2.1940212000000001E-3</v>
      </c>
      <c r="J1236" s="193">
        <v>2.6280024000000001E-3</v>
      </c>
      <c r="K1236" s="193">
        <v>2.0583418999999999E-5</v>
      </c>
      <c r="L1236" s="193">
        <v>1.5965719000000001E-3</v>
      </c>
      <c r="M1236" s="193">
        <v>0</v>
      </c>
      <c r="N1236" s="193">
        <v>0</v>
      </c>
      <c r="O1236" s="193">
        <v>0</v>
      </c>
      <c r="P1236" s="199">
        <f t="shared" si="216"/>
        <v>0.33011531111111109</v>
      </c>
      <c r="Q1236" s="240">
        <v>6.0853947000000002</v>
      </c>
      <c r="R1236" s="99">
        <v>5.1211180000000001</v>
      </c>
      <c r="S1236" s="99">
        <v>0.79827999999999999</v>
      </c>
      <c r="T1236" s="99">
        <v>4.3705000000000003E-5</v>
      </c>
      <c r="U1236" s="99">
        <v>1.4553E-2</v>
      </c>
      <c r="V1236" s="99">
        <v>3.3800000000000002E-3</v>
      </c>
      <c r="W1236" s="99">
        <v>0.14802000000000001</v>
      </c>
      <c r="X1236" s="241">
        <f t="shared" si="217"/>
        <v>3.2120645404239298E-2</v>
      </c>
      <c r="Y1236" s="241">
        <f t="shared" si="218"/>
        <v>1.27484972337E-2</v>
      </c>
      <c r="Z1236" s="241">
        <f t="shared" si="219"/>
        <v>6.5445466855392999E-3</v>
      </c>
      <c r="AA1236" s="241">
        <f t="shared" si="220"/>
        <v>1.2827601485000001E-2</v>
      </c>
      <c r="AB1236" s="258">
        <v>9.1330280999999992E-3</v>
      </c>
      <c r="AC1236" s="258">
        <v>2.5106969000000001E-6</v>
      </c>
      <c r="AD1236" s="258">
        <v>4.9914749000000002E-4</v>
      </c>
      <c r="AE1236" s="258">
        <v>1.6773978000000001E-6</v>
      </c>
      <c r="AF1236" s="258">
        <v>3.0860053999999999E-3</v>
      </c>
      <c r="AG1236" s="258">
        <v>2.6128148999999999E-5</v>
      </c>
      <c r="AH1236" s="258">
        <v>5.9771794999999997E-3</v>
      </c>
      <c r="AI1236" s="258">
        <v>1.9252539999999998E-5</v>
      </c>
      <c r="AJ1236" s="258">
        <v>3.8780024000000002E-6</v>
      </c>
      <c r="AK1236" s="258">
        <v>9.3078127E-6</v>
      </c>
      <c r="AL1236" s="258">
        <v>4.5479426000000001E-7</v>
      </c>
      <c r="AM1236" s="258">
        <v>1.5031793E-9</v>
      </c>
      <c r="AN1236" s="258">
        <v>3.7307042999999998E-5</v>
      </c>
      <c r="AO1236" s="258">
        <v>1.4745639999999999E-4</v>
      </c>
      <c r="AP1236" s="258">
        <v>3.4970908999999999E-4</v>
      </c>
      <c r="AQ1236" s="258">
        <v>4.610485E-6</v>
      </c>
      <c r="AR1236" s="258">
        <v>1.2822991000000001E-2</v>
      </c>
      <c r="AT1236" s="193"/>
      <c r="AU1236" s="193"/>
      <c r="AV1236" s="193"/>
      <c r="AW1236" s="193"/>
      <c r="AX1236" s="193"/>
      <c r="AY1236" s="193"/>
      <c r="AZ1236" s="193"/>
      <c r="BA1236" s="193"/>
      <c r="BB1236" s="193"/>
      <c r="BC1236" s="193"/>
      <c r="BD1236" s="193"/>
      <c r="BE1236" s="315"/>
      <c r="BF1236" s="315"/>
      <c r="BG1236" s="315"/>
      <c r="BH1236" s="315"/>
      <c r="BI1236" s="315"/>
      <c r="BJ1236" s="315"/>
      <c r="BK1236" s="315"/>
    </row>
    <row r="1237" spans="1:63" x14ac:dyDescent="0.25">
      <c r="A1237" s="9"/>
      <c r="B1237" s="43" t="s">
        <v>5770</v>
      </c>
      <c r="C1237" s="25" t="s">
        <v>909</v>
      </c>
      <c r="D1237" s="193">
        <v>0.13184202</v>
      </c>
      <c r="E1237" s="193">
        <v>7.2363518000000002E-2</v>
      </c>
      <c r="F1237" s="193">
        <v>3.3150797000000003E-2</v>
      </c>
      <c r="G1237" s="193">
        <v>1.7220421000000001E-3</v>
      </c>
      <c r="H1237" s="193">
        <v>6.5469137000000004E-4</v>
      </c>
      <c r="I1237" s="193">
        <v>7.4106492000000001E-3</v>
      </c>
      <c r="J1237" s="193">
        <v>8.6586450999999991E-3</v>
      </c>
      <c r="K1237" s="193">
        <v>5.6013347999999999E-5</v>
      </c>
      <c r="L1237" s="193">
        <v>7.8256602000000008E-3</v>
      </c>
      <c r="M1237" s="193">
        <v>0</v>
      </c>
      <c r="N1237" s="193">
        <v>0</v>
      </c>
      <c r="O1237" s="193">
        <v>0</v>
      </c>
      <c r="P1237" s="199">
        <f t="shared" si="216"/>
        <v>0.53602605925925928</v>
      </c>
      <c r="Q1237" s="240">
        <v>83.155640000000005</v>
      </c>
      <c r="R1237" s="99">
        <v>6.4834556000000001</v>
      </c>
      <c r="S1237" s="99">
        <v>0.47092640000000002</v>
      </c>
      <c r="T1237" s="99">
        <v>1.2393E-5</v>
      </c>
      <c r="U1237" s="99">
        <v>76.058999999999997</v>
      </c>
      <c r="V1237" s="99">
        <v>5.1557399999999998E-3</v>
      </c>
      <c r="W1237" s="99">
        <v>0.13708999999999999</v>
      </c>
      <c r="X1237" s="241">
        <f t="shared" si="217"/>
        <v>0.16565791911819072</v>
      </c>
      <c r="Y1237" s="241">
        <f t="shared" si="218"/>
        <v>2.9496922350499995E-2</v>
      </c>
      <c r="Z1237" s="241">
        <f t="shared" si="219"/>
        <v>0.11991640105269072</v>
      </c>
      <c r="AA1237" s="241">
        <f t="shared" si="220"/>
        <v>1.6244595715000001E-2</v>
      </c>
      <c r="AB1237" s="258">
        <v>1.4855571999999999E-2</v>
      </c>
      <c r="AC1237" s="258">
        <v>2.9463935999999999E-6</v>
      </c>
      <c r="AD1237" s="258">
        <v>7.3282911999999999E-3</v>
      </c>
      <c r="AE1237" s="258">
        <v>2.7622269000000002E-6</v>
      </c>
      <c r="AF1237" s="258">
        <v>7.2922871999999998E-3</v>
      </c>
      <c r="AG1237" s="258">
        <v>1.5063330000000001E-5</v>
      </c>
      <c r="AH1237" s="258">
        <v>9.7213240999999995E-3</v>
      </c>
      <c r="AI1237" s="258">
        <v>5.5849220000000002E-5</v>
      </c>
      <c r="AJ1237" s="258">
        <v>8.8345339999999995E-6</v>
      </c>
      <c r="AK1237" s="258">
        <v>9.6157909999999998E-4</v>
      </c>
      <c r="AL1237" s="258">
        <v>1.4742999000000001E-6</v>
      </c>
      <c r="AM1237" s="258">
        <v>5.4987906999999996E-9</v>
      </c>
      <c r="AN1237" s="258">
        <v>0.10563935000000001</v>
      </c>
      <c r="AO1237" s="258">
        <v>1.9563241000000002E-3</v>
      </c>
      <c r="AP1237" s="258">
        <v>1.5716602E-3</v>
      </c>
      <c r="AQ1237" s="258">
        <v>1.6344715000000001E-5</v>
      </c>
      <c r="AR1237" s="258">
        <v>1.6228250999999999E-2</v>
      </c>
      <c r="AT1237" s="193"/>
      <c r="AU1237" s="193"/>
      <c r="AV1237" s="193"/>
      <c r="AW1237" s="193"/>
      <c r="AX1237" s="193"/>
      <c r="AY1237" s="193"/>
      <c r="AZ1237" s="193"/>
      <c r="BA1237" s="193"/>
      <c r="BB1237" s="193"/>
      <c r="BC1237" s="193"/>
      <c r="BD1237" s="193"/>
      <c r="BE1237" s="315"/>
      <c r="BF1237" s="315"/>
      <c r="BG1237" s="315"/>
      <c r="BH1237" s="315"/>
      <c r="BI1237" s="315"/>
      <c r="BJ1237" s="315"/>
      <c r="BK1237" s="315"/>
    </row>
    <row r="1238" spans="1:63" x14ac:dyDescent="0.25">
      <c r="A1238" s="9"/>
      <c r="B1238" s="43" t="s">
        <v>5770</v>
      </c>
      <c r="C1238" s="25" t="s">
        <v>5118</v>
      </c>
      <c r="D1238" s="193">
        <v>0.11092680000000001</v>
      </c>
      <c r="E1238" s="193">
        <v>6.1440528000000001E-2</v>
      </c>
      <c r="F1238" s="193">
        <v>2.8395076000000002E-2</v>
      </c>
      <c r="G1238" s="193">
        <v>1.6359898999999999E-3</v>
      </c>
      <c r="H1238" s="193">
        <v>4.1105424999999998E-4</v>
      </c>
      <c r="I1238" s="193">
        <v>5.9444496000000003E-3</v>
      </c>
      <c r="J1238" s="193">
        <v>8.4348823E-3</v>
      </c>
      <c r="K1238" s="193">
        <v>4.8434687999999999E-5</v>
      </c>
      <c r="L1238" s="193">
        <v>4.6163816999999999E-3</v>
      </c>
      <c r="M1238" s="193">
        <v>0</v>
      </c>
      <c r="N1238" s="193">
        <v>0</v>
      </c>
      <c r="O1238" s="193">
        <v>0</v>
      </c>
      <c r="P1238" s="199">
        <f t="shared" si="216"/>
        <v>0.45511502222222222</v>
      </c>
      <c r="Q1238" s="240">
        <v>90.060064999999994</v>
      </c>
      <c r="R1238" s="99">
        <v>5.1489675000000004</v>
      </c>
      <c r="S1238" s="99">
        <v>0.38786720000000002</v>
      </c>
      <c r="T1238" s="99">
        <v>1.0930999999999999E-5</v>
      </c>
      <c r="U1238" s="99">
        <v>84.415999999999997</v>
      </c>
      <c r="V1238" s="99">
        <v>6.5590559999999997E-3</v>
      </c>
      <c r="W1238" s="99">
        <v>0.10066</v>
      </c>
      <c r="X1238" s="241">
        <f t="shared" si="217"/>
        <v>0.12825400311956192</v>
      </c>
      <c r="Y1238" s="241">
        <f t="shared" si="218"/>
        <v>2.6263105288900003E-2</v>
      </c>
      <c r="Z1238" s="241">
        <f t="shared" si="219"/>
        <v>8.9097157929661899E-2</v>
      </c>
      <c r="AA1238" s="241">
        <f t="shared" si="220"/>
        <v>1.2893739901E-2</v>
      </c>
      <c r="AB1238" s="258">
        <v>1.2612082E-2</v>
      </c>
      <c r="AC1238" s="258">
        <v>2.3334529E-6</v>
      </c>
      <c r="AD1238" s="258">
        <v>7.7250095999999999E-3</v>
      </c>
      <c r="AE1238" s="258">
        <v>1.8640869999999999E-6</v>
      </c>
      <c r="AF1238" s="258">
        <v>5.9095872000000001E-3</v>
      </c>
      <c r="AG1238" s="258">
        <v>1.2228949E-5</v>
      </c>
      <c r="AH1238" s="258">
        <v>8.2527208999999997E-3</v>
      </c>
      <c r="AI1238" s="258">
        <v>4.9030862999999997E-5</v>
      </c>
      <c r="AJ1238" s="258">
        <v>8.0861406999999994E-6</v>
      </c>
      <c r="AK1238" s="258">
        <v>1.0125163999999999E-3</v>
      </c>
      <c r="AL1238" s="258">
        <v>1.3802916999999999E-6</v>
      </c>
      <c r="AM1238" s="258">
        <v>5.2342618999999999E-9</v>
      </c>
      <c r="AN1238" s="258">
        <v>7.5789834E-2</v>
      </c>
      <c r="AO1238" s="258">
        <v>2.3074047000000001E-3</v>
      </c>
      <c r="AP1238" s="258">
        <v>1.6761794E-3</v>
      </c>
      <c r="AQ1238" s="258">
        <v>1.0746901E-5</v>
      </c>
      <c r="AR1238" s="258">
        <v>1.2882993000000001E-2</v>
      </c>
      <c r="AT1238" s="193"/>
      <c r="AU1238" s="193"/>
      <c r="AV1238" s="193"/>
      <c r="AW1238" s="193"/>
      <c r="AX1238" s="193"/>
      <c r="AY1238" s="193"/>
      <c r="AZ1238" s="193"/>
      <c r="BA1238" s="193"/>
      <c r="BB1238" s="193"/>
      <c r="BC1238" s="193"/>
      <c r="BD1238" s="193"/>
      <c r="BE1238" s="315"/>
      <c r="BF1238" s="315"/>
      <c r="BG1238" s="315"/>
      <c r="BH1238" s="315"/>
      <c r="BI1238" s="315"/>
      <c r="BJ1238" s="315"/>
      <c r="BK1238" s="315"/>
    </row>
    <row r="1239" spans="1:63" x14ac:dyDescent="0.25">
      <c r="A1239" s="9"/>
      <c r="B1239" s="43" t="s">
        <v>5770</v>
      </c>
      <c r="C1239" s="25" t="s">
        <v>2095</v>
      </c>
      <c r="D1239" s="193">
        <v>0.63561997000000003</v>
      </c>
      <c r="E1239" s="193">
        <v>5.5513063000000001E-2</v>
      </c>
      <c r="F1239" s="193">
        <v>4.6355390000000003E-2</v>
      </c>
      <c r="G1239" s="193">
        <v>3.2487497999999998E-3</v>
      </c>
      <c r="H1239" s="193">
        <v>0.10418437</v>
      </c>
      <c r="I1239" s="193">
        <v>3.5728182999999997E-2</v>
      </c>
      <c r="J1239" s="193">
        <v>0.38482357</v>
      </c>
      <c r="K1239" s="193">
        <v>4.5007506999999998E-5</v>
      </c>
      <c r="L1239" s="193">
        <v>5.7216272999999996E-3</v>
      </c>
      <c r="M1239" s="193">
        <v>0</v>
      </c>
      <c r="N1239" s="193">
        <v>0</v>
      </c>
      <c r="O1239" s="193">
        <v>0</v>
      </c>
      <c r="P1239" s="199">
        <f t="shared" si="216"/>
        <v>0.41120787407407405</v>
      </c>
      <c r="Q1239" s="240">
        <v>75.067882999999995</v>
      </c>
      <c r="R1239" s="99">
        <v>3.3507261000000002</v>
      </c>
      <c r="S1239" s="99">
        <v>0.35708400000000001</v>
      </c>
      <c r="T1239" s="99">
        <v>1.9991E-4</v>
      </c>
      <c r="U1239" s="99">
        <v>71.278000000000006</v>
      </c>
      <c r="V1239" s="99">
        <v>4.6688950000000002E-3</v>
      </c>
      <c r="W1239" s="99">
        <v>7.7203999999999995E-2</v>
      </c>
      <c r="X1239" s="241">
        <f t="shared" si="217"/>
        <v>0.14037706681299111</v>
      </c>
      <c r="Y1239" s="241">
        <f t="shared" si="218"/>
        <v>3.7923965815199995E-2</v>
      </c>
      <c r="Z1239" s="241">
        <f t="shared" si="219"/>
        <v>9.4053761410791109E-2</v>
      </c>
      <c r="AA1239" s="241">
        <f t="shared" si="220"/>
        <v>8.3993395869999994E-3</v>
      </c>
      <c r="AB1239" s="258">
        <v>1.1083253E-2</v>
      </c>
      <c r="AC1239" s="258">
        <v>2.3859021999999998E-6</v>
      </c>
      <c r="AD1239" s="258">
        <v>1.2398516E-2</v>
      </c>
      <c r="AE1239" s="258">
        <v>1.8255877999999999E-5</v>
      </c>
      <c r="AF1239" s="258">
        <v>1.4410025999999999E-2</v>
      </c>
      <c r="AG1239" s="258">
        <v>1.1529035E-5</v>
      </c>
      <c r="AH1239" s="258">
        <v>7.2460718E-3</v>
      </c>
      <c r="AI1239" s="258">
        <v>8.5263909E-5</v>
      </c>
      <c r="AJ1239" s="258">
        <v>2.6879956E-5</v>
      </c>
      <c r="AK1239" s="258">
        <v>3.4151116E-3</v>
      </c>
      <c r="AL1239" s="258">
        <v>8.3243840000000007E-6</v>
      </c>
      <c r="AM1239" s="258">
        <v>7.9417911000000005E-9</v>
      </c>
      <c r="AN1239" s="258">
        <v>8.2568942000000006E-2</v>
      </c>
      <c r="AO1239" s="258">
        <v>2.3329591E-4</v>
      </c>
      <c r="AP1239" s="258">
        <v>4.6986390999999999E-4</v>
      </c>
      <c r="AQ1239" s="258">
        <v>1.2345086999999999E-5</v>
      </c>
      <c r="AR1239" s="258">
        <v>8.3869944999999998E-3</v>
      </c>
      <c r="AT1239" s="193"/>
      <c r="AU1239" s="193"/>
      <c r="AV1239" s="193"/>
      <c r="AW1239" s="193"/>
      <c r="AX1239" s="193"/>
      <c r="AY1239" s="193"/>
      <c r="AZ1239" s="193"/>
      <c r="BA1239" s="193"/>
      <c r="BB1239" s="193"/>
      <c r="BC1239" s="193"/>
      <c r="BD1239" s="193"/>
      <c r="BE1239" s="315"/>
      <c r="BF1239" s="315"/>
      <c r="BG1239" s="315"/>
      <c r="BH1239" s="315"/>
      <c r="BI1239" s="315"/>
      <c r="BJ1239" s="315"/>
      <c r="BK1239" s="315"/>
    </row>
    <row r="1240" spans="1:63" x14ac:dyDescent="0.25">
      <c r="A1240" s="9"/>
      <c r="B1240" s="43" t="s">
        <v>5770</v>
      </c>
      <c r="C1240" s="25" t="s">
        <v>2094</v>
      </c>
      <c r="D1240" s="193">
        <v>0.16617787000000001</v>
      </c>
      <c r="E1240" s="193">
        <v>8.3247676000000007E-2</v>
      </c>
      <c r="F1240" s="193">
        <v>9.6713081000000006E-2</v>
      </c>
      <c r="G1240" s="193">
        <v>4.8379419999999996E-3</v>
      </c>
      <c r="H1240" s="193">
        <v>2.8429741000000002E-4</v>
      </c>
      <c r="I1240" s="193">
        <v>3.8955498000000002E-3</v>
      </c>
      <c r="J1240" s="193">
        <v>-2.8393061000000001E-2</v>
      </c>
      <c r="K1240" s="193">
        <v>2.4454601000000001E-5</v>
      </c>
      <c r="L1240" s="193">
        <v>5.5679312E-3</v>
      </c>
      <c r="M1240" s="193">
        <v>0</v>
      </c>
      <c r="N1240" s="193">
        <v>0</v>
      </c>
      <c r="O1240" s="193">
        <v>0</v>
      </c>
      <c r="P1240" s="199">
        <f t="shared" si="216"/>
        <v>0.61664945185185183</v>
      </c>
      <c r="Q1240" s="240">
        <v>36.473854000000003</v>
      </c>
      <c r="R1240" s="99">
        <v>4.9745106999999997</v>
      </c>
      <c r="S1240" s="99">
        <v>3.76796</v>
      </c>
      <c r="T1240" s="99">
        <v>5.8811000000000003E-5</v>
      </c>
      <c r="U1240" s="99">
        <v>26.992000000000001</v>
      </c>
      <c r="V1240" s="99">
        <v>1.0914750000000001E-2</v>
      </c>
      <c r="W1240" s="99">
        <v>0.72841</v>
      </c>
      <c r="X1240" s="241">
        <f t="shared" si="217"/>
        <v>0.1013921893857299</v>
      </c>
      <c r="Y1240" s="241">
        <f t="shared" si="218"/>
        <v>3.0436659350199999E-2</v>
      </c>
      <c r="Z1240" s="241">
        <f t="shared" si="219"/>
        <v>5.8481318947529899E-2</v>
      </c>
      <c r="AA1240" s="241">
        <f t="shared" si="220"/>
        <v>1.2474211087999999E-2</v>
      </c>
      <c r="AB1240" s="258">
        <v>1.6871171000000001E-2</v>
      </c>
      <c r="AC1240" s="258">
        <v>2.3068197E-6</v>
      </c>
      <c r="AD1240" s="258">
        <v>3.4997647999999998E-4</v>
      </c>
      <c r="AE1240" s="258">
        <v>1.5464005E-6</v>
      </c>
      <c r="AF1240" s="258">
        <v>1.3087794E-2</v>
      </c>
      <c r="AG1240" s="258">
        <v>1.2386465000000001E-4</v>
      </c>
      <c r="AH1240" s="258">
        <v>1.1034392000000001E-2</v>
      </c>
      <c r="AI1240" s="258">
        <v>2.0840679E-4</v>
      </c>
      <c r="AJ1240" s="258">
        <v>1.5814242E-5</v>
      </c>
      <c r="AK1240" s="258">
        <v>-1.1264336999999999E-5</v>
      </c>
      <c r="AL1240" s="258">
        <v>2.1304894999999998E-6</v>
      </c>
      <c r="AM1240" s="258">
        <v>3.7430298999999996E-9</v>
      </c>
      <c r="AN1240" s="258">
        <v>4.6708845999999998E-2</v>
      </c>
      <c r="AO1240" s="258">
        <v>1.9431632000000001E-4</v>
      </c>
      <c r="AP1240" s="258">
        <v>3.286737E-4</v>
      </c>
      <c r="AQ1240" s="258">
        <v>1.3490088E-5</v>
      </c>
      <c r="AR1240" s="258">
        <v>1.2460720999999999E-2</v>
      </c>
      <c r="AT1240" s="193"/>
      <c r="AU1240" s="193"/>
      <c r="AV1240" s="193"/>
      <c r="AW1240" s="193"/>
      <c r="AX1240" s="193"/>
      <c r="AY1240" s="193"/>
      <c r="AZ1240" s="193"/>
      <c r="BA1240" s="193"/>
      <c r="BB1240" s="193"/>
      <c r="BC1240" s="193"/>
      <c r="BD1240" s="193"/>
      <c r="BE1240" s="315"/>
      <c r="BF1240" s="315"/>
      <c r="BG1240" s="315"/>
      <c r="BH1240" s="315"/>
      <c r="BI1240" s="315"/>
      <c r="BJ1240" s="315"/>
      <c r="BK1240" s="315"/>
    </row>
    <row r="1241" spans="1:63" x14ac:dyDescent="0.25">
      <c r="A1241" s="9"/>
      <c r="B1241" s="43" t="s">
        <v>5770</v>
      </c>
      <c r="C1241" s="25" t="s">
        <v>2093</v>
      </c>
      <c r="D1241" s="193">
        <v>0.27527847</v>
      </c>
      <c r="E1241" s="193">
        <v>8.0699129999999994E-2</v>
      </c>
      <c r="F1241" s="193">
        <v>5.3119988E-2</v>
      </c>
      <c r="G1241" s="193">
        <v>1.297942E-2</v>
      </c>
      <c r="H1241" s="193">
        <v>4.8968432000000002E-4</v>
      </c>
      <c r="I1241" s="193">
        <v>3.4273932E-2</v>
      </c>
      <c r="J1241" s="193">
        <v>8.3342386000000004E-2</v>
      </c>
      <c r="K1241" s="193">
        <v>6.7824337999999998E-5</v>
      </c>
      <c r="L1241" s="193">
        <v>1.0306107E-2</v>
      </c>
      <c r="M1241" s="193">
        <v>0</v>
      </c>
      <c r="N1241" s="193">
        <v>0</v>
      </c>
      <c r="O1241" s="193">
        <v>0</v>
      </c>
      <c r="P1241" s="199">
        <f t="shared" si="216"/>
        <v>0.59777133333333321</v>
      </c>
      <c r="Q1241" s="240">
        <v>78.455038999999999</v>
      </c>
      <c r="R1241" s="99">
        <v>5.1986346000000001</v>
      </c>
      <c r="S1241" s="99">
        <v>2.0076559999999999</v>
      </c>
      <c r="T1241" s="99">
        <v>1.7634000000000001E-4</v>
      </c>
      <c r="U1241" s="99">
        <v>70.867999999999995</v>
      </c>
      <c r="V1241" s="99">
        <v>8.9022200000000006E-3</v>
      </c>
      <c r="W1241" s="99">
        <v>0.37167</v>
      </c>
      <c r="X1241" s="241">
        <f t="shared" si="217"/>
        <v>0.11674172942660899</v>
      </c>
      <c r="Y1241" s="241">
        <f t="shared" si="218"/>
        <v>4.2412683761399998E-2</v>
      </c>
      <c r="Z1241" s="241">
        <f t="shared" si="219"/>
        <v>6.1291230786208996E-2</v>
      </c>
      <c r="AA1241" s="241">
        <f t="shared" si="220"/>
        <v>1.3037814879E-2</v>
      </c>
      <c r="AB1241" s="258">
        <v>1.6564166000000002E-2</v>
      </c>
      <c r="AC1241" s="258">
        <v>2.3194386E-6</v>
      </c>
      <c r="AD1241" s="258">
        <v>1.0255881999999999E-2</v>
      </c>
      <c r="AE1241" s="258">
        <v>3.6899217999999999E-6</v>
      </c>
      <c r="AF1241" s="258">
        <v>1.5521728E-2</v>
      </c>
      <c r="AG1241" s="258">
        <v>6.4898400999999998E-5</v>
      </c>
      <c r="AH1241" s="258">
        <v>1.0837334000000001E-2</v>
      </c>
      <c r="AI1241" s="258">
        <v>9.5693547000000003E-5</v>
      </c>
      <c r="AJ1241" s="258">
        <v>4.8109067E-5</v>
      </c>
      <c r="AK1241" s="258">
        <v>3.3795102000000001E-3</v>
      </c>
      <c r="AL1241" s="258">
        <v>1.6844723000000001E-5</v>
      </c>
      <c r="AM1241" s="258">
        <v>1.1489209E-8</v>
      </c>
      <c r="AN1241" s="258">
        <v>4.5970497999999999E-2</v>
      </c>
      <c r="AO1241" s="258">
        <v>3.8796886999999998E-4</v>
      </c>
      <c r="AP1241" s="258">
        <v>5.5526089000000004E-4</v>
      </c>
      <c r="AQ1241" s="258">
        <v>2.4603878999999999E-5</v>
      </c>
      <c r="AR1241" s="258">
        <v>1.3013211E-2</v>
      </c>
      <c r="AT1241" s="193"/>
      <c r="AU1241" s="193"/>
      <c r="AV1241" s="193"/>
      <c r="AW1241" s="193"/>
      <c r="AX1241" s="193"/>
      <c r="AY1241" s="193"/>
      <c r="AZ1241" s="193"/>
      <c r="BA1241" s="193"/>
      <c r="BB1241" s="193"/>
      <c r="BC1241" s="193"/>
      <c r="BD1241" s="193"/>
      <c r="BE1241" s="315"/>
      <c r="BF1241" s="315"/>
      <c r="BG1241" s="315"/>
      <c r="BH1241" s="315"/>
      <c r="BI1241" s="315"/>
      <c r="BJ1241" s="315"/>
      <c r="BK1241" s="315"/>
    </row>
    <row r="1242" spans="1:63" x14ac:dyDescent="0.25">
      <c r="A1242" s="9"/>
      <c r="B1242" s="43" t="s">
        <v>5770</v>
      </c>
      <c r="C1242" s="5" t="s">
        <v>2092</v>
      </c>
      <c r="D1242" s="172">
        <v>0.61667240999999995</v>
      </c>
      <c r="E1242" s="172">
        <v>0.30031297000000001</v>
      </c>
      <c r="F1242" s="172">
        <v>0.10944692</v>
      </c>
      <c r="G1242" s="172">
        <v>2.7886326999999999E-2</v>
      </c>
      <c r="H1242" s="172">
        <v>8.3902054999999997E-4</v>
      </c>
      <c r="I1242" s="172">
        <v>1.6019051999999999E-2</v>
      </c>
      <c r="J1242" s="172">
        <v>0.13722788</v>
      </c>
      <c r="K1242" s="172">
        <v>1.0398379E-4</v>
      </c>
      <c r="L1242" s="172">
        <v>2.4836255000000002E-2</v>
      </c>
      <c r="M1242" s="172">
        <v>0</v>
      </c>
      <c r="N1242" s="172">
        <v>0</v>
      </c>
      <c r="O1242" s="172">
        <v>0</v>
      </c>
      <c r="P1242" s="199">
        <f t="shared" si="216"/>
        <v>2.2245405185185185</v>
      </c>
      <c r="Q1242" s="240">
        <v>70.662407000000002</v>
      </c>
      <c r="R1242" s="99">
        <v>20.911231000000001</v>
      </c>
      <c r="S1242" s="99">
        <v>2.2653120000000002</v>
      </c>
      <c r="T1242" s="99">
        <v>9.6982000000000004E-4</v>
      </c>
      <c r="U1242" s="99">
        <v>47.07</v>
      </c>
      <c r="V1242" s="99">
        <v>3.1334969999999997E-2</v>
      </c>
      <c r="W1242" s="99">
        <v>0.38356000000000001</v>
      </c>
      <c r="X1242" s="241">
        <f t="shared" si="217"/>
        <v>0.628008618771282</v>
      </c>
      <c r="Y1242" s="241">
        <f t="shared" si="218"/>
        <v>9.2767624449500014E-2</v>
      </c>
      <c r="Z1242" s="241">
        <f t="shared" si="219"/>
        <v>0.48279166135278201</v>
      </c>
      <c r="AA1242" s="241">
        <f t="shared" si="220"/>
        <v>5.2449332969E-2</v>
      </c>
      <c r="AB1242" s="258">
        <v>6.1643099E-2</v>
      </c>
      <c r="AC1242" s="258">
        <v>1.0912769E-5</v>
      </c>
      <c r="AD1242" s="258">
        <v>1.0353180999999999E-2</v>
      </c>
      <c r="AE1242" s="258">
        <v>5.6478515000000004E-6</v>
      </c>
      <c r="AF1242" s="258">
        <v>2.0681313E-2</v>
      </c>
      <c r="AG1242" s="258">
        <v>7.3470828999999994E-5</v>
      </c>
      <c r="AH1242" s="258">
        <v>4.0332380000000001E-2</v>
      </c>
      <c r="AI1242" s="258">
        <v>2.0766426999999999E-4</v>
      </c>
      <c r="AJ1242" s="258">
        <v>1.2094048E-4</v>
      </c>
      <c r="AK1242" s="258">
        <v>9.7906641000000003E-2</v>
      </c>
      <c r="AL1242" s="258">
        <v>5.9698664E-5</v>
      </c>
      <c r="AM1242" s="258">
        <v>2.6338781999999998E-8</v>
      </c>
      <c r="AN1242" s="258">
        <v>0.34018976000000001</v>
      </c>
      <c r="AO1242" s="258">
        <v>1.8549252E-3</v>
      </c>
      <c r="AP1242" s="258">
        <v>2.1196254000000001E-3</v>
      </c>
      <c r="AQ1242" s="258">
        <v>5.5190969000000003E-5</v>
      </c>
      <c r="AR1242" s="258">
        <v>5.2394141999999998E-2</v>
      </c>
      <c r="AT1242" s="193"/>
      <c r="AU1242" s="193"/>
      <c r="AV1242" s="193"/>
      <c r="AW1242" s="193"/>
      <c r="AX1242" s="193"/>
      <c r="AY1242" s="193"/>
      <c r="AZ1242" s="193"/>
      <c r="BA1242" s="193"/>
      <c r="BB1242" s="193"/>
      <c r="BC1242" s="193"/>
      <c r="BD1242" s="193"/>
      <c r="BE1242" s="315"/>
      <c r="BF1242" s="315"/>
      <c r="BG1242" s="315"/>
      <c r="BH1242" s="315"/>
      <c r="BI1242" s="315"/>
      <c r="BJ1242" s="315"/>
      <c r="BK1242" s="315"/>
    </row>
    <row r="1243" spans="1:63" x14ac:dyDescent="0.25">
      <c r="A1243" s="9"/>
      <c r="B1243" s="43" t="s">
        <v>5770</v>
      </c>
      <c r="C1243" s="25" t="s">
        <v>2091</v>
      </c>
      <c r="D1243" s="193">
        <v>0.61099734000000006</v>
      </c>
      <c r="E1243" s="193">
        <v>0.26683688</v>
      </c>
      <c r="F1243" s="193">
        <v>0.10123465</v>
      </c>
      <c r="G1243" s="193">
        <v>4.1480652E-2</v>
      </c>
      <c r="H1243" s="193">
        <v>6.7373699000000003E-4</v>
      </c>
      <c r="I1243" s="193">
        <v>8.9509499999999992E-3</v>
      </c>
      <c r="J1243" s="193">
        <v>0.17898099000000001</v>
      </c>
      <c r="K1243" s="193">
        <v>1.4823144E-4</v>
      </c>
      <c r="L1243" s="193">
        <v>1.2691256E-2</v>
      </c>
      <c r="M1243" s="193">
        <v>0</v>
      </c>
      <c r="N1243" s="193">
        <v>0</v>
      </c>
      <c r="O1243" s="193">
        <v>0</v>
      </c>
      <c r="P1243" s="199">
        <f t="shared" si="216"/>
        <v>1.9765694814814814</v>
      </c>
      <c r="Q1243" s="233">
        <v>75.297220999999993</v>
      </c>
      <c r="R1243" s="96">
        <v>20.335681999999998</v>
      </c>
      <c r="S1243" s="96">
        <v>2.0272000000000001</v>
      </c>
      <c r="T1243" s="96">
        <v>3.9387999999999999E-4</v>
      </c>
      <c r="U1243" s="96">
        <v>52.584000000000003</v>
      </c>
      <c r="V1243" s="96">
        <v>1.387506E-2</v>
      </c>
      <c r="W1243" s="96">
        <v>0.33606999999999998</v>
      </c>
      <c r="X1243" s="241">
        <f t="shared" si="217"/>
        <v>0.26980019102479502</v>
      </c>
      <c r="Y1243" s="241">
        <f t="shared" si="218"/>
        <v>7.4913094142200001E-2</v>
      </c>
      <c r="Z1243" s="241">
        <f t="shared" si="219"/>
        <v>0.14392662889959504</v>
      </c>
      <c r="AA1243" s="241">
        <f t="shared" si="220"/>
        <v>5.0960467982999996E-2</v>
      </c>
      <c r="AB1243" s="241">
        <v>5.4778640000000003E-2</v>
      </c>
      <c r="AC1243" s="241">
        <v>9.5101294999999997E-6</v>
      </c>
      <c r="AD1243" s="241">
        <v>3.2133074E-3</v>
      </c>
      <c r="AE1243" s="241">
        <v>4.1563426999999998E-6</v>
      </c>
      <c r="AF1243" s="241">
        <v>1.6846329E-2</v>
      </c>
      <c r="AG1243" s="241">
        <v>6.1151270000000003E-5</v>
      </c>
      <c r="AH1243" s="241">
        <v>3.584321E-2</v>
      </c>
      <c r="AI1243" s="241">
        <v>1.9824276E-4</v>
      </c>
      <c r="AJ1243" s="241">
        <v>8.9913900999999996E-5</v>
      </c>
      <c r="AK1243" s="241">
        <v>4.8545825000000003E-3</v>
      </c>
      <c r="AL1243" s="241">
        <v>3.1658437999999999E-5</v>
      </c>
      <c r="AM1243" s="241">
        <v>1.7600595E-8</v>
      </c>
      <c r="AN1243" s="241">
        <v>9.7497621000000007E-2</v>
      </c>
      <c r="AO1243" s="241">
        <v>3.8452048999999999E-3</v>
      </c>
      <c r="AP1243" s="241">
        <v>1.5661778E-3</v>
      </c>
      <c r="AQ1243" s="241">
        <v>2.9045983E-5</v>
      </c>
      <c r="AR1243" s="241">
        <v>5.0931421999999997E-2</v>
      </c>
      <c r="AT1243" s="193"/>
      <c r="AU1243" s="193"/>
      <c r="AV1243" s="193"/>
      <c r="AW1243" s="193"/>
      <c r="AX1243" s="193"/>
      <c r="AY1243" s="193"/>
      <c r="AZ1243" s="193"/>
      <c r="BA1243" s="193"/>
      <c r="BB1243" s="193"/>
      <c r="BC1243" s="193"/>
      <c r="BD1243" s="193"/>
      <c r="BE1243" s="315"/>
      <c r="BF1243" s="315"/>
      <c r="BG1243" s="315"/>
      <c r="BH1243" s="315"/>
      <c r="BI1243" s="315"/>
      <c r="BJ1243" s="315"/>
      <c r="BK1243" s="315"/>
    </row>
    <row r="1244" spans="1:63" x14ac:dyDescent="0.25">
      <c r="A1244" s="9"/>
      <c r="B1244" s="43" t="s">
        <v>5770</v>
      </c>
      <c r="C1244" s="5" t="s">
        <v>2090</v>
      </c>
      <c r="D1244" s="172">
        <v>0.17538137000000001</v>
      </c>
      <c r="E1244" s="172">
        <v>8.7778886E-2</v>
      </c>
      <c r="F1244" s="172">
        <v>9.8481780000000005E-2</v>
      </c>
      <c r="G1244" s="172">
        <v>4.8985026999999997E-3</v>
      </c>
      <c r="H1244" s="172">
        <v>2.1004702000000002E-3</v>
      </c>
      <c r="I1244" s="172">
        <v>4.2173523999999999E-3</v>
      </c>
      <c r="J1244" s="172">
        <v>-2.8061935999999999E-2</v>
      </c>
      <c r="K1244" s="172">
        <v>2.6920597E-5</v>
      </c>
      <c r="L1244" s="172">
        <v>5.9393948E-3</v>
      </c>
      <c r="M1244" s="172">
        <v>0</v>
      </c>
      <c r="N1244" s="172">
        <v>0</v>
      </c>
      <c r="O1244" s="172">
        <v>0</v>
      </c>
      <c r="P1244" s="199">
        <f t="shared" si="216"/>
        <v>0.65021397037037032</v>
      </c>
      <c r="Q1244" s="240">
        <v>37.166235</v>
      </c>
      <c r="R1244" s="99">
        <v>5.4886409</v>
      </c>
      <c r="S1244" s="99">
        <v>3.8872399999999998</v>
      </c>
      <c r="T1244" s="99">
        <v>6.0232000000000002E-5</v>
      </c>
      <c r="U1244" s="99">
        <v>27.01</v>
      </c>
      <c r="V1244" s="99">
        <v>1.132383E-2</v>
      </c>
      <c r="W1244" s="99">
        <v>0.76897000000000004</v>
      </c>
      <c r="X1244" s="241">
        <f t="shared" si="217"/>
        <v>0.10493994090059972</v>
      </c>
      <c r="Y1244" s="241">
        <f t="shared" si="218"/>
        <v>3.18986286314E-2</v>
      </c>
      <c r="Z1244" s="241">
        <f t="shared" si="219"/>
        <v>5.928057877019971E-2</v>
      </c>
      <c r="AA1244" s="241">
        <f t="shared" si="220"/>
        <v>1.3760733499E-2</v>
      </c>
      <c r="AB1244" s="258">
        <v>1.7801424999999999E-2</v>
      </c>
      <c r="AC1244" s="258">
        <v>2.5757247999999999E-6</v>
      </c>
      <c r="AD1244" s="258">
        <v>4.2977861000000002E-4</v>
      </c>
      <c r="AE1244" s="258">
        <v>2.0488266000000001E-6</v>
      </c>
      <c r="AF1244" s="258">
        <v>1.3535014999999999E-2</v>
      </c>
      <c r="AG1244" s="258">
        <v>1.2778546999999999E-4</v>
      </c>
      <c r="AH1244" s="258">
        <v>1.1643248E-2</v>
      </c>
      <c r="AI1244" s="258">
        <v>2.1105426000000001E-4</v>
      </c>
      <c r="AJ1244" s="258">
        <v>1.6269996000000001E-5</v>
      </c>
      <c r="AK1244" s="258">
        <v>-9.9983891000000005E-6</v>
      </c>
      <c r="AL1244" s="258">
        <v>2.201146E-6</v>
      </c>
      <c r="AM1244" s="258">
        <v>3.9672996999999996E-9</v>
      </c>
      <c r="AN1244" s="258">
        <v>4.6749840000000001E-2</v>
      </c>
      <c r="AO1244" s="258">
        <v>2.7315750000000001E-4</v>
      </c>
      <c r="AP1244" s="258">
        <v>3.9480229000000001E-4</v>
      </c>
      <c r="AQ1244" s="258">
        <v>1.4547499E-5</v>
      </c>
      <c r="AR1244" s="258">
        <v>1.3746186000000001E-2</v>
      </c>
      <c r="AT1244" s="193"/>
      <c r="AU1244" s="193"/>
      <c r="AV1244" s="193"/>
      <c r="AW1244" s="193"/>
      <c r="AX1244" s="193"/>
      <c r="AY1244" s="193"/>
      <c r="AZ1244" s="193"/>
      <c r="BA1244" s="193"/>
      <c r="BB1244" s="193"/>
      <c r="BC1244" s="193"/>
      <c r="BD1244" s="193"/>
      <c r="BE1244" s="315"/>
      <c r="BF1244" s="315"/>
      <c r="BG1244" s="315"/>
      <c r="BH1244" s="315"/>
      <c r="BI1244" s="315"/>
      <c r="BJ1244" s="315"/>
      <c r="BK1244" s="315"/>
    </row>
    <row r="1245" spans="1:63" x14ac:dyDescent="0.25">
      <c r="A1245" s="9"/>
      <c r="B1245" s="43" t="s">
        <v>5770</v>
      </c>
      <c r="C1245" s="5" t="s">
        <v>1519</v>
      </c>
      <c r="D1245" s="172">
        <v>0.67404175</v>
      </c>
      <c r="E1245" s="172">
        <v>7.4063607000000004E-2</v>
      </c>
      <c r="F1245" s="172">
        <v>6.0394458999999998E-2</v>
      </c>
      <c r="G1245" s="172">
        <v>3.8272582000000001E-3</v>
      </c>
      <c r="H1245" s="172">
        <v>0.10611540999999999</v>
      </c>
      <c r="I1245" s="172">
        <v>3.7116248999999997E-2</v>
      </c>
      <c r="J1245" s="172">
        <v>0.38565398000000001</v>
      </c>
      <c r="K1245" s="172">
        <v>5.3858053000000003E-5</v>
      </c>
      <c r="L1245" s="172">
        <v>6.8169305000000003E-3</v>
      </c>
      <c r="M1245" s="172">
        <v>0</v>
      </c>
      <c r="N1245" s="172">
        <v>0</v>
      </c>
      <c r="O1245" s="172">
        <v>0</v>
      </c>
      <c r="P1245" s="199">
        <f t="shared" si="216"/>
        <v>0.54861931111111106</v>
      </c>
      <c r="Q1245" s="233">
        <v>77.415360000000007</v>
      </c>
      <c r="R1245" s="96">
        <v>5.2876317000000004</v>
      </c>
      <c r="S1245" s="96">
        <v>0.65576000000000001</v>
      </c>
      <c r="T1245" s="96">
        <v>2.1261000000000001E-4</v>
      </c>
      <c r="U1245" s="96">
        <v>71.323999999999998</v>
      </c>
      <c r="V1245" s="96">
        <v>8.3555399999999998E-3</v>
      </c>
      <c r="W1245" s="96">
        <v>0.1394</v>
      </c>
      <c r="X1245" s="241">
        <f t="shared" si="217"/>
        <v>0.15535343519732903</v>
      </c>
      <c r="Y1245" s="241">
        <f t="shared" si="218"/>
        <v>4.4919260385399999E-2</v>
      </c>
      <c r="Z1245" s="241">
        <f t="shared" si="219"/>
        <v>9.7188714333929005E-2</v>
      </c>
      <c r="AA1245" s="241">
        <f t="shared" si="220"/>
        <v>1.3245460478000001E-2</v>
      </c>
      <c r="AB1245" s="241">
        <v>1.4892002999999999E-2</v>
      </c>
      <c r="AC1245" s="241">
        <v>3.2191473999999998E-6</v>
      </c>
      <c r="AD1245" s="241">
        <v>1.2755789E-2</v>
      </c>
      <c r="AE1245" s="241">
        <v>1.9520862000000001E-5</v>
      </c>
      <c r="AF1245" s="241">
        <v>1.7227540999999999E-2</v>
      </c>
      <c r="AG1245" s="241">
        <v>2.1187376000000001E-5</v>
      </c>
      <c r="AH1245" s="241">
        <v>9.7389477999999998E-3</v>
      </c>
      <c r="AI1245" s="241">
        <v>1.0797913E-4</v>
      </c>
      <c r="AJ1245" s="241">
        <v>2.9761670000000001E-5</v>
      </c>
      <c r="AK1245" s="241">
        <v>3.4207538000000002E-3</v>
      </c>
      <c r="AL1245" s="241">
        <v>8.6501119E-6</v>
      </c>
      <c r="AM1245" s="241">
        <v>9.4020289999999997E-9</v>
      </c>
      <c r="AN1245" s="241">
        <v>8.2641088000000001E-2</v>
      </c>
      <c r="AO1245" s="241">
        <v>4.2358564000000002E-4</v>
      </c>
      <c r="AP1245" s="241">
        <v>8.1793877999999996E-4</v>
      </c>
      <c r="AQ1245" s="241">
        <v>1.5309478E-5</v>
      </c>
      <c r="AR1245" s="241">
        <v>1.3230151000000001E-2</v>
      </c>
      <c r="AT1245" s="193"/>
      <c r="AU1245" s="193"/>
      <c r="AV1245" s="193"/>
      <c r="AW1245" s="193"/>
      <c r="AX1245" s="193"/>
      <c r="AY1245" s="193"/>
      <c r="AZ1245" s="193"/>
      <c r="BA1245" s="193"/>
      <c r="BB1245" s="193"/>
      <c r="BC1245" s="193"/>
      <c r="BD1245" s="193"/>
      <c r="BE1245" s="315"/>
      <c r="BF1245" s="315"/>
      <c r="BG1245" s="315"/>
      <c r="BH1245" s="315"/>
      <c r="BI1245" s="315"/>
      <c r="BJ1245" s="315"/>
      <c r="BK1245" s="315"/>
    </row>
    <row r="1246" spans="1:63" x14ac:dyDescent="0.25">
      <c r="A1246" s="9"/>
      <c r="B1246" s="43" t="s">
        <v>5770</v>
      </c>
      <c r="C1246" s="5" t="s">
        <v>6606</v>
      </c>
      <c r="D1246" s="172">
        <v>0.34321003999999999</v>
      </c>
      <c r="E1246" s="172">
        <v>0.11256038</v>
      </c>
      <c r="F1246" s="172">
        <v>8.0206686999999999E-2</v>
      </c>
      <c r="G1246" s="172">
        <v>1.4292133E-2</v>
      </c>
      <c r="H1246" s="172">
        <v>2.4435050999999999E-3</v>
      </c>
      <c r="I1246" s="172">
        <v>3.6749651000000001E-2</v>
      </c>
      <c r="J1246" s="172">
        <v>8.4466084999999996E-2</v>
      </c>
      <c r="K1246" s="172">
        <v>8.3891963999999997E-5</v>
      </c>
      <c r="L1246" s="172">
        <v>1.2407714E-2</v>
      </c>
      <c r="M1246" s="172">
        <v>0</v>
      </c>
      <c r="N1246" s="172">
        <v>0</v>
      </c>
      <c r="O1246" s="172">
        <v>0</v>
      </c>
      <c r="P1246" s="199">
        <f t="shared" si="216"/>
        <v>0.83378059259259252</v>
      </c>
      <c r="Q1246" s="233">
        <v>82.595674000000002</v>
      </c>
      <c r="R1246" s="96">
        <v>8.5659325000000006</v>
      </c>
      <c r="S1246" s="96">
        <v>2.612568</v>
      </c>
      <c r="T1246" s="96">
        <v>1.8165999999999999E-4</v>
      </c>
      <c r="U1246" s="96">
        <v>70.924999999999997</v>
      </c>
      <c r="V1246" s="96">
        <v>1.763147E-2</v>
      </c>
      <c r="W1246" s="96">
        <v>0.47436</v>
      </c>
      <c r="X1246" s="241">
        <f t="shared" si="217"/>
        <v>0.14266304374241701</v>
      </c>
      <c r="Y1246" s="241">
        <f t="shared" si="218"/>
        <v>5.4964511670000001E-2</v>
      </c>
      <c r="Z1246" s="241">
        <f t="shared" si="219"/>
        <v>6.6233966439416994E-2</v>
      </c>
      <c r="AA1246" s="241">
        <f t="shared" si="220"/>
        <v>2.1464565633000001E-2</v>
      </c>
      <c r="AB1246" s="241">
        <v>2.3106064999999999E-2</v>
      </c>
      <c r="AC1246" s="241">
        <v>3.716088E-6</v>
      </c>
      <c r="AD1246" s="241">
        <v>1.1005977E-2</v>
      </c>
      <c r="AE1246" s="241">
        <v>5.4458399999999999E-6</v>
      </c>
      <c r="AF1246" s="241">
        <v>2.0758935999999999E-2</v>
      </c>
      <c r="AG1246" s="241">
        <v>8.4371741999999999E-5</v>
      </c>
      <c r="AH1246" s="241">
        <v>1.5119103E-2</v>
      </c>
      <c r="AI1246" s="241">
        <v>1.4048369000000001E-4</v>
      </c>
      <c r="AJ1246" s="241">
        <v>5.4636163999999999E-5</v>
      </c>
      <c r="AK1246" s="241">
        <v>3.3884213000000001E-3</v>
      </c>
      <c r="AL1246" s="241">
        <v>1.7539069000000001E-5</v>
      </c>
      <c r="AM1246" s="241">
        <v>1.4686417000000001E-8</v>
      </c>
      <c r="AN1246" s="241">
        <v>4.6046087999999999E-2</v>
      </c>
      <c r="AO1246" s="241">
        <v>5.7607578000000003E-4</v>
      </c>
      <c r="AP1246" s="241">
        <v>8.9160474999999998E-4</v>
      </c>
      <c r="AQ1246" s="241">
        <v>3.0577633E-5</v>
      </c>
      <c r="AR1246" s="241">
        <v>2.1433988000000001E-2</v>
      </c>
      <c r="AT1246" s="193"/>
      <c r="AU1246" s="193"/>
      <c r="AV1246" s="193"/>
      <c r="AW1246" s="193"/>
      <c r="AX1246" s="193"/>
      <c r="AY1246" s="193"/>
      <c r="AZ1246" s="193"/>
      <c r="BA1246" s="193"/>
      <c r="BB1246" s="193"/>
      <c r="BC1246" s="193"/>
      <c r="BD1246" s="193"/>
      <c r="BE1246" s="315"/>
      <c r="BF1246" s="315"/>
      <c r="BG1246" s="315"/>
      <c r="BH1246" s="315"/>
      <c r="BI1246" s="315"/>
      <c r="BJ1246" s="315"/>
      <c r="BK1246" s="315"/>
    </row>
    <row r="1247" spans="1:63" x14ac:dyDescent="0.25">
      <c r="A1247" s="9"/>
      <c r="B1247" s="43" t="s">
        <v>5770</v>
      </c>
      <c r="C1247" s="5" t="s">
        <v>5234</v>
      </c>
      <c r="D1247" s="172">
        <v>0.63611320999999998</v>
      </c>
      <c r="E1247" s="172">
        <v>0.31109524999999999</v>
      </c>
      <c r="F1247" s="172">
        <v>0.11340058</v>
      </c>
      <c r="G1247" s="172">
        <v>2.8170878E-2</v>
      </c>
      <c r="H1247" s="172">
        <v>2.6961407999999999E-3</v>
      </c>
      <c r="I1247" s="172">
        <v>1.6754196999999998E-2</v>
      </c>
      <c r="J1247" s="172">
        <v>0.13792267999999999</v>
      </c>
      <c r="K1247" s="172">
        <v>1.10534E-4</v>
      </c>
      <c r="L1247" s="172">
        <v>2.5962941E-2</v>
      </c>
      <c r="M1247" s="172">
        <v>0</v>
      </c>
      <c r="N1247" s="172">
        <v>0</v>
      </c>
      <c r="O1247" s="172">
        <v>0</v>
      </c>
      <c r="P1247" s="199">
        <f t="shared" si="216"/>
        <v>2.3044092592592591</v>
      </c>
      <c r="Q1247" s="233">
        <v>72.197852999999995</v>
      </c>
      <c r="R1247" s="96">
        <v>22.075623</v>
      </c>
      <c r="S1247" s="96">
        <v>2.5377519999999998</v>
      </c>
      <c r="T1247" s="96">
        <v>9.7294999999999999E-4</v>
      </c>
      <c r="U1247" s="96">
        <v>47.103999999999999</v>
      </c>
      <c r="V1247" s="96">
        <v>3.4154660000000003E-2</v>
      </c>
      <c r="W1247" s="96">
        <v>0.44535000000000002</v>
      </c>
      <c r="X1247" s="241">
        <f t="shared" si="217"/>
        <v>0.63640210792511298</v>
      </c>
      <c r="Y1247" s="241">
        <f t="shared" si="218"/>
        <v>9.6295463627899994E-2</v>
      </c>
      <c r="Z1247" s="241">
        <f t="shared" si="219"/>
        <v>0.48474202083021301</v>
      </c>
      <c r="AA1247" s="241">
        <f t="shared" si="220"/>
        <v>5.5364623466999996E-2</v>
      </c>
      <c r="AB1247" s="241">
        <v>6.3856934000000004E-2</v>
      </c>
      <c r="AC1247" s="241">
        <v>1.1447995000000001E-5</v>
      </c>
      <c r="AD1247" s="241">
        <v>1.064446E-2</v>
      </c>
      <c r="AE1247" s="241">
        <v>6.4149578999999997E-6</v>
      </c>
      <c r="AF1247" s="241">
        <v>2.1693909000000001E-2</v>
      </c>
      <c r="AG1247" s="241">
        <v>8.2297675000000001E-5</v>
      </c>
      <c r="AH1247" s="241">
        <v>4.1781345999999997E-2</v>
      </c>
      <c r="AI1247" s="241">
        <v>2.1359288E-4</v>
      </c>
      <c r="AJ1247" s="241">
        <v>1.2327852999999999E-4</v>
      </c>
      <c r="AK1247" s="241">
        <v>9.7957077000000004E-2</v>
      </c>
      <c r="AL1247" s="241">
        <v>5.9991924999999999E-5</v>
      </c>
      <c r="AM1247" s="241">
        <v>2.7195213000000001E-8</v>
      </c>
      <c r="AN1247" s="241">
        <v>0.34039411000000003</v>
      </c>
      <c r="AO1247" s="241">
        <v>1.9783846999999999E-3</v>
      </c>
      <c r="AP1247" s="241">
        <v>2.2342125999999999E-3</v>
      </c>
      <c r="AQ1247" s="241">
        <v>5.8351467000000002E-5</v>
      </c>
      <c r="AR1247" s="241">
        <v>5.5306271999999997E-2</v>
      </c>
      <c r="AT1247" s="193"/>
      <c r="AU1247" s="193"/>
      <c r="AV1247" s="193"/>
      <c r="AW1247" s="193"/>
      <c r="AX1247" s="193"/>
      <c r="AY1247" s="193"/>
      <c r="AZ1247" s="193"/>
      <c r="BA1247" s="193"/>
      <c r="BB1247" s="193"/>
      <c r="BC1247" s="193"/>
      <c r="BD1247" s="193"/>
      <c r="BE1247" s="315"/>
      <c r="BF1247" s="315"/>
      <c r="BG1247" s="315"/>
      <c r="BH1247" s="315"/>
      <c r="BI1247" s="315"/>
      <c r="BJ1247" s="315"/>
      <c r="BK1247" s="315"/>
    </row>
    <row r="1248" spans="1:63" x14ac:dyDescent="0.25">
      <c r="A1248" s="9"/>
      <c r="B1248" s="43" t="s">
        <v>5770</v>
      </c>
      <c r="C1248" s="5" t="s">
        <v>3516</v>
      </c>
      <c r="D1248" s="172">
        <v>0.65928534999999999</v>
      </c>
      <c r="E1248" s="172">
        <v>0.29247857999999999</v>
      </c>
      <c r="F1248" s="172">
        <v>0.11586509</v>
      </c>
      <c r="G1248" s="172">
        <v>4.2373672000000001E-2</v>
      </c>
      <c r="H1248" s="172">
        <v>2.6056597E-3</v>
      </c>
      <c r="I1248" s="172">
        <v>1.0722649000000001E-2</v>
      </c>
      <c r="J1248" s="172">
        <v>0.17994549000000001</v>
      </c>
      <c r="K1248" s="172">
        <v>1.6268249000000001E-4</v>
      </c>
      <c r="L1248" s="172">
        <v>1.5131514E-2</v>
      </c>
      <c r="M1248" s="172">
        <v>0</v>
      </c>
      <c r="N1248" s="172">
        <v>0</v>
      </c>
      <c r="O1248" s="172">
        <v>0</v>
      </c>
      <c r="P1248" s="199">
        <f t="shared" si="216"/>
        <v>2.1665079999999999</v>
      </c>
      <c r="Q1248" s="233">
        <v>78.645898000000003</v>
      </c>
      <c r="R1248" s="96">
        <v>22.959468999999999</v>
      </c>
      <c r="S1248" s="96">
        <v>2.595936</v>
      </c>
      <c r="T1248" s="96">
        <v>3.9822000000000002E-4</v>
      </c>
      <c r="U1248" s="96">
        <v>52.631999999999998</v>
      </c>
      <c r="V1248" s="96">
        <v>2.1765130000000001E-2</v>
      </c>
      <c r="W1248" s="96">
        <v>0.43633</v>
      </c>
      <c r="X1248" s="241">
        <f t="shared" si="217"/>
        <v>0.28972690058811201</v>
      </c>
      <c r="Y1248" s="241">
        <f t="shared" si="218"/>
        <v>8.4071629864899994E-2</v>
      </c>
      <c r="Z1248" s="241">
        <f t="shared" si="219"/>
        <v>0.148125967799212</v>
      </c>
      <c r="AA1248" s="241">
        <f t="shared" si="220"/>
        <v>5.7529302923999999E-2</v>
      </c>
      <c r="AB1248" s="241">
        <v>6.0043469000000002E-2</v>
      </c>
      <c r="AC1248" s="241">
        <v>1.0572209E-5</v>
      </c>
      <c r="AD1248" s="241">
        <v>3.9066164E-3</v>
      </c>
      <c r="AE1248" s="241">
        <v>5.6617419000000003E-6</v>
      </c>
      <c r="AF1248" s="241">
        <v>2.0025834999999999E-2</v>
      </c>
      <c r="AG1248" s="241">
        <v>7.9475514E-5</v>
      </c>
      <c r="AH1248" s="241">
        <v>3.92891E-2</v>
      </c>
      <c r="AI1248" s="241">
        <v>2.2144659000000001E-4</v>
      </c>
      <c r="AJ1248" s="241">
        <v>9.5961986999999998E-5</v>
      </c>
      <c r="AK1248" s="241">
        <v>4.8626338999999998E-3</v>
      </c>
      <c r="AL1248" s="241">
        <v>3.2314365999999997E-5</v>
      </c>
      <c r="AM1248" s="241">
        <v>1.9956212000000002E-8</v>
      </c>
      <c r="AN1248" s="241">
        <v>9.7603167000000005E-2</v>
      </c>
      <c r="AO1248" s="241">
        <v>4.1212625999999999E-3</v>
      </c>
      <c r="AP1248" s="241">
        <v>1.9000613999999999E-3</v>
      </c>
      <c r="AQ1248" s="241">
        <v>3.5626924000000002E-5</v>
      </c>
      <c r="AR1248" s="241">
        <v>5.7493676000000001E-2</v>
      </c>
      <c r="AT1248" s="193"/>
      <c r="AU1248" s="193"/>
      <c r="AV1248" s="193"/>
      <c r="AW1248" s="193"/>
      <c r="AX1248" s="193"/>
      <c r="AY1248" s="193"/>
      <c r="AZ1248" s="193"/>
      <c r="BA1248" s="193"/>
      <c r="BB1248" s="193"/>
      <c r="BC1248" s="193"/>
      <c r="BD1248" s="193"/>
      <c r="BE1248" s="315"/>
      <c r="BF1248" s="315"/>
      <c r="BG1248" s="315"/>
      <c r="BH1248" s="315"/>
      <c r="BI1248" s="315"/>
      <c r="BJ1248" s="315"/>
      <c r="BK1248" s="315"/>
    </row>
    <row r="1249" spans="1:63" x14ac:dyDescent="0.25">
      <c r="A1249" s="9"/>
      <c r="B1249" s="43" t="s">
        <v>5770</v>
      </c>
      <c r="C1249" s="5" t="s">
        <v>5119</v>
      </c>
      <c r="D1249" s="172">
        <v>0.14991663999999999</v>
      </c>
      <c r="E1249" s="172">
        <v>8.7532846999999997E-2</v>
      </c>
      <c r="F1249" s="172">
        <v>3.4343008000000001E-2</v>
      </c>
      <c r="G1249" s="172">
        <v>2.3987243999999998E-3</v>
      </c>
      <c r="H1249" s="172">
        <v>2.3231748000000002E-3</v>
      </c>
      <c r="I1249" s="172">
        <v>7.0676577000000004E-3</v>
      </c>
      <c r="J1249" s="172">
        <v>8.9606743000000006E-3</v>
      </c>
      <c r="K1249" s="172">
        <v>6.6730215000000001E-5</v>
      </c>
      <c r="L1249" s="172">
        <v>7.2238194000000004E-3</v>
      </c>
      <c r="M1249" s="172">
        <v>0</v>
      </c>
      <c r="N1249" s="172">
        <v>0</v>
      </c>
      <c r="O1249" s="172">
        <v>0</v>
      </c>
      <c r="P1249" s="199">
        <f t="shared" si="216"/>
        <v>0.64839145925925923</v>
      </c>
      <c r="Q1249" s="233">
        <v>93.809942000000007</v>
      </c>
      <c r="R1249" s="96">
        <v>8.0195361999999992</v>
      </c>
      <c r="S1249" s="96">
        <v>1.0620400000000001</v>
      </c>
      <c r="T1249" s="96">
        <v>1.416E-5</v>
      </c>
      <c r="U1249" s="96">
        <v>84.49</v>
      </c>
      <c r="V1249" s="96">
        <v>1.569191E-2</v>
      </c>
      <c r="W1249" s="96">
        <v>0.22266</v>
      </c>
      <c r="X1249" s="241">
        <f t="shared" si="217"/>
        <v>0.14710888599999242</v>
      </c>
      <c r="Y1249" s="241">
        <f t="shared" si="218"/>
        <v>3.3910954338600002E-2</v>
      </c>
      <c r="Z1249" s="241">
        <f t="shared" si="219"/>
        <v>9.3106111962392407E-2</v>
      </c>
      <c r="AA1249" s="241">
        <f t="shared" si="220"/>
        <v>2.0091819698999997E-2</v>
      </c>
      <c r="AB1249" s="241">
        <v>1.79694E-2</v>
      </c>
      <c r="AC1249" s="241">
        <v>3.4375516000000001E-6</v>
      </c>
      <c r="AD1249" s="241">
        <v>8.4615494000000006E-3</v>
      </c>
      <c r="AE1249" s="241">
        <v>2.7665199999999998E-6</v>
      </c>
      <c r="AF1249" s="241">
        <v>7.4399085999999996E-3</v>
      </c>
      <c r="AG1249" s="241">
        <v>3.3892266999999997E-5</v>
      </c>
      <c r="AH1249" s="241">
        <v>1.1759099E-2</v>
      </c>
      <c r="AI1249" s="241">
        <v>5.8152382E-5</v>
      </c>
      <c r="AJ1249" s="241">
        <v>1.4709069E-5</v>
      </c>
      <c r="AK1249" s="241">
        <v>1.0174544E-3</v>
      </c>
      <c r="AL1249" s="241">
        <v>2.0592167000000001E-6</v>
      </c>
      <c r="AM1249" s="241">
        <v>7.3946923999999998E-9</v>
      </c>
      <c r="AN1249" s="241">
        <v>7.5892870000000001E-2</v>
      </c>
      <c r="AO1249" s="241">
        <v>2.5109054E-3</v>
      </c>
      <c r="AP1249" s="241">
        <v>1.8508551E-3</v>
      </c>
      <c r="AQ1249" s="241">
        <v>1.7859698999999998E-5</v>
      </c>
      <c r="AR1249" s="241">
        <v>2.0073959999999998E-2</v>
      </c>
      <c r="AT1249" s="193"/>
      <c r="AU1249" s="193"/>
      <c r="AV1249" s="193"/>
      <c r="AW1249" s="193"/>
      <c r="AX1249" s="193"/>
      <c r="AY1249" s="193"/>
      <c r="AZ1249" s="193"/>
      <c r="BA1249" s="193"/>
      <c r="BB1249" s="193"/>
      <c r="BC1249" s="193"/>
      <c r="BD1249" s="193"/>
      <c r="BE1249" s="315"/>
      <c r="BF1249" s="315"/>
      <c r="BG1249" s="315"/>
      <c r="BH1249" s="315"/>
      <c r="BI1249" s="315"/>
      <c r="BJ1249" s="315"/>
      <c r="BK1249" s="315"/>
    </row>
    <row r="1250" spans="1:63" x14ac:dyDescent="0.25">
      <c r="A1250" s="9"/>
      <c r="B1250" s="43" t="s">
        <v>5770</v>
      </c>
      <c r="C1250" s="5" t="s">
        <v>5120</v>
      </c>
      <c r="D1250" s="172">
        <v>0.12162215</v>
      </c>
      <c r="E1250" s="172">
        <v>7.1394743999999996E-2</v>
      </c>
      <c r="F1250" s="172">
        <v>2.8885450999999999E-2</v>
      </c>
      <c r="G1250" s="172">
        <v>1.6574026000000001E-3</v>
      </c>
      <c r="H1250" s="172">
        <v>4.3507379E-4</v>
      </c>
      <c r="I1250" s="172">
        <v>6.0105549999999999E-3</v>
      </c>
      <c r="J1250" s="172">
        <v>8.4578225999999996E-3</v>
      </c>
      <c r="K1250" s="172">
        <v>5.4667038999999997E-5</v>
      </c>
      <c r="L1250" s="172">
        <v>4.7264339999999998E-3</v>
      </c>
      <c r="M1250" s="172">
        <v>0</v>
      </c>
      <c r="N1250" s="172">
        <v>0</v>
      </c>
      <c r="O1250" s="172">
        <v>0</v>
      </c>
      <c r="P1250" s="199">
        <f t="shared" si="216"/>
        <v>0.52884995555555547</v>
      </c>
      <c r="Q1250" s="233">
        <v>91.425070000000005</v>
      </c>
      <c r="R1250" s="96">
        <v>6.4247398000000002</v>
      </c>
      <c r="S1250" s="96">
        <v>0.45141599999999998</v>
      </c>
      <c r="T1250" s="96">
        <v>1.1973999999999999E-5</v>
      </c>
      <c r="U1250" s="96">
        <v>84.424999999999997</v>
      </c>
      <c r="V1250" s="96">
        <v>7.0323870000000002E-3</v>
      </c>
      <c r="W1250" s="96">
        <v>0.11687</v>
      </c>
      <c r="X1250" s="241">
        <f t="shared" si="217"/>
        <v>0.13501653429329111</v>
      </c>
      <c r="Y1250" s="241">
        <f t="shared" si="218"/>
        <v>2.8440886743899996E-2</v>
      </c>
      <c r="Z1250" s="241">
        <f t="shared" si="219"/>
        <v>9.0481333968391101E-2</v>
      </c>
      <c r="AA1250" s="241">
        <f t="shared" si="220"/>
        <v>1.6094313581000001E-2</v>
      </c>
      <c r="AB1250" s="241">
        <v>1.4655982E-2</v>
      </c>
      <c r="AC1250" s="241">
        <v>2.8889823999999999E-6</v>
      </c>
      <c r="AD1250" s="241">
        <v>7.7532992999999996E-3</v>
      </c>
      <c r="AE1250" s="241">
        <v>1.9214084999999999E-6</v>
      </c>
      <c r="AF1250" s="241">
        <v>6.0125758000000003E-3</v>
      </c>
      <c r="AG1250" s="241">
        <v>1.4219252999999999E-5</v>
      </c>
      <c r="AH1250" s="241">
        <v>9.5904344000000002E-3</v>
      </c>
      <c r="AI1250" s="241">
        <v>4.9782430999999998E-5</v>
      </c>
      <c r="AJ1250" s="241">
        <v>8.2575461999999992E-6</v>
      </c>
      <c r="AK1250" s="241">
        <v>1.0133004999999999E-3</v>
      </c>
      <c r="AL1250" s="241">
        <v>1.4000623999999999E-6</v>
      </c>
      <c r="AM1250" s="241">
        <v>5.3287910999999997E-9</v>
      </c>
      <c r="AN1250" s="241">
        <v>7.5794159E-2</v>
      </c>
      <c r="AO1250" s="241">
        <v>2.3112991999999998E-3</v>
      </c>
      <c r="AP1250" s="241">
        <v>1.7126954999999999E-3</v>
      </c>
      <c r="AQ1250" s="241">
        <v>1.1012581E-5</v>
      </c>
      <c r="AR1250" s="241">
        <v>1.6083301000000001E-2</v>
      </c>
      <c r="AT1250" s="193"/>
      <c r="AU1250" s="193"/>
      <c r="AV1250" s="193"/>
      <c r="AW1250" s="193"/>
      <c r="AX1250" s="193"/>
      <c r="AY1250" s="193"/>
      <c r="AZ1250" s="193"/>
      <c r="BA1250" s="193"/>
      <c r="BB1250" s="193"/>
      <c r="BC1250" s="193"/>
      <c r="BD1250" s="193"/>
      <c r="BE1250" s="315"/>
      <c r="BF1250" s="315"/>
      <c r="BG1250" s="315"/>
      <c r="BH1250" s="315"/>
      <c r="BI1250" s="315"/>
      <c r="BJ1250" s="315"/>
      <c r="BK1250" s="315"/>
    </row>
    <row r="1251" spans="1:63" x14ac:dyDescent="0.25">
      <c r="A1251" s="9"/>
      <c r="B1251" s="43" t="s">
        <v>5770</v>
      </c>
      <c r="C1251" s="5" t="s">
        <v>5121</v>
      </c>
      <c r="D1251" s="172">
        <v>0.154223</v>
      </c>
      <c r="E1251" s="172">
        <v>9.0236992000000002E-2</v>
      </c>
      <c r="F1251" s="172">
        <v>3.6490935000000002E-2</v>
      </c>
      <c r="G1251" s="172">
        <v>2.3752219000000001E-3</v>
      </c>
      <c r="H1251" s="172">
        <v>2.2097344999999998E-3</v>
      </c>
      <c r="I1251" s="172">
        <v>6.8869515999999999E-3</v>
      </c>
      <c r="J1251" s="172">
        <v>9.0193831000000002E-3</v>
      </c>
      <c r="K1251" s="172">
        <v>3.014812E-4</v>
      </c>
      <c r="L1251" s="172">
        <v>6.7023025E-3</v>
      </c>
      <c r="M1251" s="172">
        <v>0</v>
      </c>
      <c r="N1251" s="172">
        <v>0</v>
      </c>
      <c r="O1251" s="172">
        <v>0</v>
      </c>
      <c r="P1251" s="199">
        <f t="shared" si="216"/>
        <v>0.66842216296296297</v>
      </c>
      <c r="Q1251" s="233">
        <v>88.675291000000001</v>
      </c>
      <c r="R1251" s="96">
        <v>15.050051</v>
      </c>
      <c r="S1251" s="96">
        <v>1.043728</v>
      </c>
      <c r="T1251" s="96">
        <v>2.1206E-5</v>
      </c>
      <c r="U1251" s="96">
        <v>72.358000000000004</v>
      </c>
      <c r="V1251" s="96">
        <v>1.5540770000000001E-2</v>
      </c>
      <c r="W1251" s="96">
        <v>0.20795</v>
      </c>
      <c r="X1251" s="241">
        <f t="shared" si="217"/>
        <v>0.15402862709633391</v>
      </c>
      <c r="Y1251" s="241">
        <f t="shared" si="218"/>
        <v>3.37817696541E-2</v>
      </c>
      <c r="Z1251" s="241">
        <f t="shared" si="219"/>
        <v>8.2586310947233899E-2</v>
      </c>
      <c r="AA1251" s="241">
        <f t="shared" si="220"/>
        <v>3.7660546495000002E-2</v>
      </c>
      <c r="AB1251" s="241">
        <v>1.8525184E-2</v>
      </c>
      <c r="AC1251" s="241">
        <v>7.0775323000000003E-6</v>
      </c>
      <c r="AD1251" s="241">
        <v>7.5201683000000004E-3</v>
      </c>
      <c r="AE1251" s="241">
        <v>2.9369028000000002E-6</v>
      </c>
      <c r="AF1251" s="241">
        <v>7.6931884999999998E-3</v>
      </c>
      <c r="AG1251" s="241">
        <v>3.3214418999999997E-5</v>
      </c>
      <c r="AH1251" s="241">
        <v>1.2122967E-2</v>
      </c>
      <c r="AI1251" s="241">
        <v>6.1543669999999996E-5</v>
      </c>
      <c r="AJ1251" s="241">
        <v>1.4214563999999999E-5</v>
      </c>
      <c r="AK1251" s="241">
        <v>8.8173511999999998E-4</v>
      </c>
      <c r="AL1251" s="241">
        <v>2.0631144999999999E-6</v>
      </c>
      <c r="AM1251" s="241">
        <v>7.2787338999999997E-9</v>
      </c>
      <c r="AN1251" s="241">
        <v>6.5000317000000002E-2</v>
      </c>
      <c r="AO1251" s="241">
        <v>2.1944046999999999E-3</v>
      </c>
      <c r="AP1251" s="241">
        <v>2.3090584999999999E-3</v>
      </c>
      <c r="AQ1251" s="241">
        <v>1.6513495E-5</v>
      </c>
      <c r="AR1251" s="241">
        <v>3.7644033E-2</v>
      </c>
      <c r="AT1251" s="193"/>
      <c r="AU1251" s="193"/>
      <c r="AV1251" s="193"/>
      <c r="AW1251" s="193"/>
      <c r="AX1251" s="193"/>
      <c r="AY1251" s="193"/>
      <c r="AZ1251" s="193"/>
      <c r="BA1251" s="193"/>
      <c r="BB1251" s="193"/>
      <c r="BC1251" s="193"/>
      <c r="BD1251" s="193"/>
      <c r="BE1251" s="315"/>
      <c r="BF1251" s="315"/>
      <c r="BG1251" s="315"/>
      <c r="BH1251" s="315"/>
      <c r="BI1251" s="315"/>
      <c r="BJ1251" s="315"/>
      <c r="BK1251" s="315"/>
    </row>
    <row r="1252" spans="1:63" x14ac:dyDescent="0.25">
      <c r="A1252" s="58" t="s">
        <v>486</v>
      </c>
      <c r="B1252" s="58"/>
      <c r="C1252" s="9"/>
      <c r="D1252" s="195"/>
      <c r="E1252" s="195"/>
      <c r="F1252" s="195"/>
      <c r="G1252" s="195"/>
      <c r="H1252" s="195"/>
      <c r="I1252" s="195"/>
      <c r="J1252" s="195"/>
      <c r="K1252" s="195"/>
      <c r="L1252" s="195"/>
      <c r="M1252" s="195"/>
      <c r="N1252" s="195"/>
      <c r="O1252" s="195"/>
      <c r="P1252" s="195"/>
      <c r="Q1252" s="239"/>
      <c r="R1252" s="97"/>
      <c r="S1252" s="97"/>
      <c r="T1252" s="97"/>
      <c r="U1252" s="97"/>
      <c r="V1252" s="97"/>
      <c r="W1252" s="97"/>
      <c r="X1252" s="259"/>
      <c r="Y1252" s="259"/>
      <c r="Z1252" s="259"/>
      <c r="AA1252" s="258"/>
      <c r="AB1252" s="258"/>
      <c r="AC1252" s="258"/>
      <c r="AD1252" s="258"/>
      <c r="AE1252" s="258"/>
      <c r="AF1252" s="258"/>
      <c r="AG1252" s="258"/>
      <c r="AH1252" s="258"/>
      <c r="AI1252" s="258"/>
      <c r="AJ1252" s="258"/>
      <c r="AK1252" s="258"/>
      <c r="AL1252" s="258"/>
      <c r="AM1252" s="258"/>
      <c r="AN1252" s="258"/>
      <c r="AO1252" s="258"/>
      <c r="AP1252" s="258"/>
      <c r="AQ1252" s="258"/>
      <c r="AR1252" s="258"/>
      <c r="AT1252" s="193"/>
      <c r="AU1252" s="193"/>
      <c r="AV1252" s="193"/>
      <c r="AW1252" s="193"/>
      <c r="AX1252" s="193"/>
      <c r="AY1252" s="193"/>
      <c r="AZ1252" s="193"/>
      <c r="BA1252" s="193"/>
      <c r="BB1252" s="193"/>
      <c r="BC1252" s="193"/>
      <c r="BD1252" s="193"/>
      <c r="BE1252" s="315"/>
      <c r="BF1252" s="315"/>
      <c r="BG1252" s="315"/>
      <c r="BH1252" s="315"/>
      <c r="BI1252" s="315"/>
      <c r="BJ1252" s="315"/>
      <c r="BK1252" s="315"/>
    </row>
    <row r="1253" spans="1:63" x14ac:dyDescent="0.25">
      <c r="A1253" s="9"/>
      <c r="B1253" s="43" t="s">
        <v>5770</v>
      </c>
      <c r="C1253" s="25" t="s">
        <v>1509</v>
      </c>
      <c r="D1253" s="193">
        <v>0</v>
      </c>
      <c r="E1253" s="193">
        <v>0</v>
      </c>
      <c r="F1253" s="193">
        <v>0</v>
      </c>
      <c r="G1253" s="193">
        <v>0</v>
      </c>
      <c r="H1253" s="193">
        <v>0</v>
      </c>
      <c r="I1253" s="193">
        <v>0</v>
      </c>
      <c r="J1253" s="193">
        <v>0</v>
      </c>
      <c r="K1253" s="193">
        <v>0</v>
      </c>
      <c r="L1253" s="193">
        <v>0</v>
      </c>
      <c r="M1253" s="193">
        <v>0</v>
      </c>
      <c r="N1253" s="193">
        <v>0</v>
      </c>
      <c r="O1253" s="193">
        <v>0</v>
      </c>
      <c r="P1253" s="199">
        <f t="shared" ref="P1253:P1265" si="221">E1253/0.135</f>
        <v>0</v>
      </c>
      <c r="Q1253" s="240">
        <v>0</v>
      </c>
      <c r="R1253" s="99">
        <v>0</v>
      </c>
      <c r="S1253" s="99">
        <v>0</v>
      </c>
      <c r="T1253" s="99">
        <v>0</v>
      </c>
      <c r="U1253" s="99">
        <v>0</v>
      </c>
      <c r="V1253" s="99">
        <v>0</v>
      </c>
      <c r="W1253" s="99">
        <v>0</v>
      </c>
      <c r="X1253" s="241">
        <f t="shared" ref="X1253:X1265" si="222">SUM(Y1253:AA1253)</f>
        <v>0</v>
      </c>
      <c r="Y1253" s="241">
        <f t="shared" ref="Y1253:Y1265" si="223">SUM(AB1253:AG1253)</f>
        <v>0</v>
      </c>
      <c r="Z1253" s="241">
        <f t="shared" ref="Z1253:Z1265" si="224">SUM(AH1253:AP1253)</f>
        <v>0</v>
      </c>
      <c r="AA1253" s="241">
        <f t="shared" ref="AA1253:AA1265" si="225">SUM(AQ1253:AR1253)</f>
        <v>0</v>
      </c>
      <c r="AB1253" s="258">
        <v>0</v>
      </c>
      <c r="AC1253" s="258">
        <v>0</v>
      </c>
      <c r="AD1253" s="258">
        <v>0</v>
      </c>
      <c r="AE1253" s="258">
        <v>0</v>
      </c>
      <c r="AF1253" s="258">
        <v>0</v>
      </c>
      <c r="AG1253" s="258">
        <v>0</v>
      </c>
      <c r="AH1253" s="258">
        <v>0</v>
      </c>
      <c r="AI1253" s="258">
        <v>0</v>
      </c>
      <c r="AJ1253" s="258">
        <v>0</v>
      </c>
      <c r="AK1253" s="258">
        <v>0</v>
      </c>
      <c r="AL1253" s="258">
        <v>0</v>
      </c>
      <c r="AM1253" s="258">
        <v>0</v>
      </c>
      <c r="AN1253" s="258">
        <v>0</v>
      </c>
      <c r="AO1253" s="258">
        <v>0</v>
      </c>
      <c r="AP1253" s="258">
        <v>0</v>
      </c>
      <c r="AQ1253" s="258">
        <v>0</v>
      </c>
      <c r="AR1253" s="258">
        <v>0</v>
      </c>
      <c r="AT1253" s="193"/>
      <c r="AU1253" s="193"/>
      <c r="AV1253" s="193"/>
      <c r="AW1253" s="193"/>
      <c r="AX1253" s="193"/>
      <c r="AY1253" s="193"/>
      <c r="AZ1253" s="193"/>
      <c r="BA1253" s="193"/>
      <c r="BB1253" s="193"/>
      <c r="BC1253" s="193"/>
      <c r="BD1253" s="193"/>
      <c r="BE1253" s="315"/>
      <c r="BF1253" s="315"/>
      <c r="BG1253" s="315"/>
      <c r="BH1253" s="315"/>
      <c r="BI1253" s="315"/>
      <c r="BJ1253" s="315"/>
      <c r="BK1253" s="315"/>
    </row>
    <row r="1254" spans="1:63" x14ac:dyDescent="0.25">
      <c r="A1254" s="9"/>
      <c r="B1254" s="43" t="s">
        <v>5770</v>
      </c>
      <c r="C1254" s="25" t="s">
        <v>685</v>
      </c>
      <c r="D1254" s="193">
        <v>2.8895875000000001E-3</v>
      </c>
      <c r="E1254" s="193">
        <v>8.5154475000000002E-4</v>
      </c>
      <c r="F1254" s="193">
        <v>5.2121492E-4</v>
      </c>
      <c r="G1254" s="193">
        <v>1.4683316999999999E-4</v>
      </c>
      <c r="H1254" s="193">
        <v>4.8957540999999997E-6</v>
      </c>
      <c r="I1254" s="193">
        <v>3.1761174E-4</v>
      </c>
      <c r="J1254" s="193">
        <v>9.4368592999999996E-4</v>
      </c>
      <c r="K1254" s="193">
        <v>6.7144903999999995E-7</v>
      </c>
      <c r="L1254" s="193">
        <v>1.0312975999999999E-4</v>
      </c>
      <c r="M1254" s="193">
        <v>0</v>
      </c>
      <c r="N1254" s="193">
        <v>0</v>
      </c>
      <c r="O1254" s="193">
        <v>0</v>
      </c>
      <c r="P1254" s="199">
        <f t="shared" si="221"/>
        <v>6.3077388888888889E-3</v>
      </c>
      <c r="Q1254" s="240">
        <v>0.89474580999999997</v>
      </c>
      <c r="R1254" s="99">
        <v>5.0792253000000002E-2</v>
      </c>
      <c r="S1254" s="99">
        <v>2.2552320000000001E-2</v>
      </c>
      <c r="T1254" s="99">
        <v>2.0204000000000002E-6</v>
      </c>
      <c r="U1254" s="99">
        <v>0.81713999999999998</v>
      </c>
      <c r="V1254" s="99">
        <v>9.3116199999999995E-5</v>
      </c>
      <c r="W1254" s="99">
        <v>4.1660999999999998E-3</v>
      </c>
      <c r="X1254" s="241">
        <f t="shared" si="222"/>
        <v>1.2356497345342098E-3</v>
      </c>
      <c r="Y1254" s="241">
        <f t="shared" si="223"/>
        <v>4.1721866420300002E-4</v>
      </c>
      <c r="Z1254" s="241">
        <f t="shared" si="224"/>
        <v>6.9106176064120993E-4</v>
      </c>
      <c r="AA1254" s="241">
        <f t="shared" si="225"/>
        <v>1.2736930969E-4</v>
      </c>
      <c r="AB1254" s="258">
        <v>1.7478466E-4</v>
      </c>
      <c r="AC1254" s="258">
        <v>2.2856878999999999E-8</v>
      </c>
      <c r="AD1254" s="258">
        <v>9.3138014999999996E-5</v>
      </c>
      <c r="AE1254" s="258">
        <v>3.6229194000000002E-8</v>
      </c>
      <c r="AF1254" s="258">
        <v>1.4850759000000001E-4</v>
      </c>
      <c r="AG1254" s="258">
        <v>7.2931313000000004E-7</v>
      </c>
      <c r="AH1254" s="258">
        <v>1.143521E-4</v>
      </c>
      <c r="AI1254" s="258">
        <v>9.5521732999999995E-7</v>
      </c>
      <c r="AJ1254" s="258">
        <v>5.3224459999999996E-7</v>
      </c>
      <c r="AK1254" s="258">
        <v>3.5662299999999999E-5</v>
      </c>
      <c r="AL1254" s="258">
        <v>1.9059204E-7</v>
      </c>
      <c r="AM1254" s="258">
        <v>1.1757121E-10</v>
      </c>
      <c r="AN1254" s="258">
        <v>5.2960683999999996E-4</v>
      </c>
      <c r="AO1254" s="258">
        <v>4.0772299000000002E-6</v>
      </c>
      <c r="AP1254" s="258">
        <v>5.6851192000000002E-6</v>
      </c>
      <c r="AQ1254" s="258">
        <v>2.4752968999999998E-7</v>
      </c>
      <c r="AR1254" s="258">
        <v>1.2712178000000001E-4</v>
      </c>
      <c r="AT1254" s="193"/>
      <c r="AU1254" s="193"/>
      <c r="AV1254" s="193"/>
      <c r="AW1254" s="193"/>
      <c r="AX1254" s="193"/>
      <c r="AY1254" s="193"/>
      <c r="AZ1254" s="193"/>
      <c r="BA1254" s="193"/>
      <c r="BB1254" s="193"/>
      <c r="BC1254" s="193"/>
      <c r="BD1254" s="193"/>
      <c r="BE1254" s="315"/>
      <c r="BF1254" s="315"/>
      <c r="BG1254" s="315"/>
      <c r="BH1254" s="315"/>
      <c r="BI1254" s="315"/>
      <c r="BJ1254" s="315"/>
      <c r="BK1254" s="315"/>
    </row>
    <row r="1255" spans="1:63" x14ac:dyDescent="0.25">
      <c r="A1255" s="43"/>
      <c r="B1255" s="43" t="s">
        <v>5770</v>
      </c>
      <c r="C1255" s="25" t="s">
        <v>4967</v>
      </c>
      <c r="D1255" s="193">
        <v>0.14848829</v>
      </c>
      <c r="E1255" s="193">
        <v>0.12551847999999999</v>
      </c>
      <c r="F1255" s="193">
        <v>1.5691073999999999E-2</v>
      </c>
      <c r="G1255" s="193">
        <v>1.7822580000000001E-3</v>
      </c>
      <c r="H1255" s="193">
        <v>2.7812319000000002E-4</v>
      </c>
      <c r="I1255" s="193">
        <v>8.4866157999999997E-4</v>
      </c>
      <c r="J1255" s="193">
        <v>3.0505042E-3</v>
      </c>
      <c r="K1255" s="193">
        <v>1.7873807999999999E-4</v>
      </c>
      <c r="L1255" s="193">
        <v>1.1404487000000001E-3</v>
      </c>
      <c r="M1255" s="193">
        <v>0</v>
      </c>
      <c r="N1255" s="193">
        <v>0</v>
      </c>
      <c r="O1255" s="193">
        <v>0</v>
      </c>
      <c r="P1255" s="199">
        <f t="shared" si="221"/>
        <v>0.92976651851851833</v>
      </c>
      <c r="Q1255" s="240">
        <v>16.573774</v>
      </c>
      <c r="R1255" s="99">
        <v>14.888987</v>
      </c>
      <c r="S1255" s="99">
        <v>0.94589599999999996</v>
      </c>
      <c r="T1255" s="99">
        <v>1.5014000000000001E-5</v>
      </c>
      <c r="U1255" s="99">
        <v>0.62956000000000001</v>
      </c>
      <c r="V1255" s="99">
        <v>5.6657000000000001E-3</v>
      </c>
      <c r="W1255" s="99">
        <v>0.10365000000000001</v>
      </c>
      <c r="X1255" s="241">
        <f t="shared" si="222"/>
        <v>8.5745595728559693E-2</v>
      </c>
      <c r="Y1255" s="241">
        <f t="shared" si="223"/>
        <v>2.9711293508069999E-2</v>
      </c>
      <c r="Z1255" s="241">
        <f t="shared" si="224"/>
        <v>1.86739919036897E-2</v>
      </c>
      <c r="AA1255" s="241">
        <f t="shared" si="225"/>
        <v>3.7360310316799997E-2</v>
      </c>
      <c r="AB1255" s="258">
        <v>2.5772445000000001E-2</v>
      </c>
      <c r="AC1255" s="258">
        <v>5.6920233000000001E-6</v>
      </c>
      <c r="AD1255" s="258">
        <v>1.2468803E-3</v>
      </c>
      <c r="AE1255" s="258">
        <v>9.6554676999999994E-7</v>
      </c>
      <c r="AF1255" s="258">
        <v>2.6635885999999999E-3</v>
      </c>
      <c r="AG1255" s="258">
        <v>2.1722038E-5</v>
      </c>
      <c r="AH1255" s="258">
        <v>1.6867788000000002E-2</v>
      </c>
      <c r="AI1255" s="258">
        <v>2.5642628000000001E-5</v>
      </c>
      <c r="AJ1255" s="258">
        <v>1.2173183000000001E-5</v>
      </c>
      <c r="AK1255" s="258">
        <v>6.2553904999999998E-5</v>
      </c>
      <c r="AL1255" s="258">
        <v>1.6173378000000001E-6</v>
      </c>
      <c r="AM1255" s="258">
        <v>3.8298896999999998E-9</v>
      </c>
      <c r="AN1255" s="258">
        <v>1.1669706E-3</v>
      </c>
      <c r="AO1255" s="258">
        <v>1.3061794000000001E-4</v>
      </c>
      <c r="AP1255" s="258">
        <v>4.0662447999999999E-4</v>
      </c>
      <c r="AQ1255" s="258">
        <v>3.0143168E-6</v>
      </c>
      <c r="AR1255" s="258">
        <v>3.7357295999999998E-2</v>
      </c>
      <c r="AT1255" s="193"/>
      <c r="AU1255" s="193"/>
      <c r="AV1255" s="193"/>
      <c r="AW1255" s="193"/>
      <c r="AX1255" s="193"/>
      <c r="AY1255" s="193"/>
      <c r="AZ1255" s="193"/>
      <c r="BA1255" s="193"/>
      <c r="BB1255" s="193"/>
      <c r="BC1255" s="193"/>
      <c r="BD1255" s="193"/>
      <c r="BE1255" s="315"/>
      <c r="BF1255" s="315"/>
      <c r="BG1255" s="315"/>
      <c r="BH1255" s="315"/>
      <c r="BI1255" s="315"/>
      <c r="BJ1255" s="315"/>
      <c r="BK1255" s="315"/>
    </row>
    <row r="1256" spans="1:63" x14ac:dyDescent="0.25">
      <c r="A1256" s="43"/>
      <c r="B1256" s="43" t="s">
        <v>5770</v>
      </c>
      <c r="C1256" s="25" t="s">
        <v>4966</v>
      </c>
      <c r="D1256" s="193">
        <v>0.11385895</v>
      </c>
      <c r="E1256" s="193">
        <v>9.0263384000000002E-2</v>
      </c>
      <c r="F1256" s="193">
        <v>9.7245829000000006E-3</v>
      </c>
      <c r="G1256" s="193">
        <v>2.5800061000000002E-3</v>
      </c>
      <c r="H1256" s="193">
        <v>2.2791582000000001E-4</v>
      </c>
      <c r="I1256" s="193">
        <v>9.7177937000000002E-4</v>
      </c>
      <c r="J1256" s="193">
        <v>8.0803256000000004E-3</v>
      </c>
      <c r="K1256" s="193">
        <v>5.3527598E-5</v>
      </c>
      <c r="L1256" s="193">
        <v>1.95743E-3</v>
      </c>
      <c r="M1256" s="193">
        <v>0</v>
      </c>
      <c r="N1256" s="193">
        <v>0</v>
      </c>
      <c r="O1256" s="193">
        <v>0</v>
      </c>
      <c r="P1256" s="199">
        <f t="shared" si="221"/>
        <v>0.6686176592592592</v>
      </c>
      <c r="Q1256" s="240">
        <v>14.768596000000001</v>
      </c>
      <c r="R1256" s="99">
        <v>10.936722</v>
      </c>
      <c r="S1256" s="99">
        <v>1.8590880000000001</v>
      </c>
      <c r="T1256" s="99">
        <v>1.0808999999999999E-5</v>
      </c>
      <c r="U1256" s="99">
        <v>1.6117999999999999</v>
      </c>
      <c r="V1256" s="99">
        <v>6.0353899999999999E-3</v>
      </c>
      <c r="W1256" s="99">
        <v>0.35493999999999998</v>
      </c>
      <c r="X1256" s="241">
        <f t="shared" si="222"/>
        <v>6.6708626752953096E-2</v>
      </c>
      <c r="Y1256" s="241">
        <f t="shared" si="223"/>
        <v>2.104605759998E-2</v>
      </c>
      <c r="Z1256" s="241">
        <f t="shared" si="224"/>
        <v>1.8210910374273099E-2</v>
      </c>
      <c r="AA1256" s="241">
        <f t="shared" si="225"/>
        <v>2.7451658778700001E-2</v>
      </c>
      <c r="AB1256" s="258">
        <v>1.8532915E-2</v>
      </c>
      <c r="AC1256" s="258">
        <v>4.8143084999999997E-6</v>
      </c>
      <c r="AD1256" s="258">
        <v>6.7767076000000001E-4</v>
      </c>
      <c r="AE1256" s="258">
        <v>6.5822948E-7</v>
      </c>
      <c r="AF1256" s="258">
        <v>1.7689441E-3</v>
      </c>
      <c r="AG1256" s="258">
        <v>6.1055201999999997E-5</v>
      </c>
      <c r="AH1256" s="258">
        <v>1.2129276E-2</v>
      </c>
      <c r="AI1256" s="258">
        <v>1.7675125000000001E-5</v>
      </c>
      <c r="AJ1256" s="258">
        <v>5.9225521000000002E-6</v>
      </c>
      <c r="AK1256" s="258">
        <v>5.8657930999999998E-5</v>
      </c>
      <c r="AL1256" s="258">
        <v>6.8279927999999998E-7</v>
      </c>
      <c r="AM1256" s="258">
        <v>2.1498931000000001E-9</v>
      </c>
      <c r="AN1256" s="258">
        <v>5.6234333999999999E-3</v>
      </c>
      <c r="AO1256" s="258">
        <v>5.2997587E-5</v>
      </c>
      <c r="AP1256" s="258">
        <v>3.2226283000000002E-4</v>
      </c>
      <c r="AQ1256" s="258">
        <v>5.1477787000000003E-6</v>
      </c>
      <c r="AR1256" s="258">
        <v>2.7446511E-2</v>
      </c>
      <c r="AT1256" s="193"/>
      <c r="AU1256" s="193"/>
      <c r="AV1256" s="193"/>
      <c r="AW1256" s="193"/>
      <c r="AX1256" s="193"/>
      <c r="AY1256" s="193"/>
      <c r="AZ1256" s="193"/>
      <c r="BA1256" s="193"/>
      <c r="BB1256" s="193"/>
      <c r="BC1256" s="193"/>
      <c r="BD1256" s="193"/>
      <c r="BE1256" s="315"/>
      <c r="BF1256" s="315"/>
      <c r="BG1256" s="315"/>
      <c r="BH1256" s="315"/>
      <c r="BI1256" s="315"/>
      <c r="BJ1256" s="315"/>
      <c r="BK1256" s="315"/>
    </row>
    <row r="1257" spans="1:63" x14ac:dyDescent="0.25">
      <c r="A1257" s="9"/>
      <c r="B1257" s="43" t="s">
        <v>5770</v>
      </c>
      <c r="C1257" s="25" t="s">
        <v>4965</v>
      </c>
      <c r="D1257" s="193">
        <v>0.12205502</v>
      </c>
      <c r="E1257" s="193">
        <v>0.10479281999999999</v>
      </c>
      <c r="F1257" s="193">
        <v>9.8084541000000008E-3</v>
      </c>
      <c r="G1257" s="193">
        <v>1.9929609000000001E-3</v>
      </c>
      <c r="H1257" s="193">
        <v>2.3765776999999999E-4</v>
      </c>
      <c r="I1257" s="193">
        <v>1.3650851000000001E-3</v>
      </c>
      <c r="J1257" s="193">
        <v>2.5722528E-3</v>
      </c>
      <c r="K1257" s="193">
        <v>5.7532883E-5</v>
      </c>
      <c r="L1257" s="193">
        <v>1.2282547E-3</v>
      </c>
      <c r="M1257" s="193">
        <v>0</v>
      </c>
      <c r="N1257" s="193">
        <v>0</v>
      </c>
      <c r="O1257" s="193">
        <v>0</v>
      </c>
      <c r="P1257" s="199">
        <f t="shared" si="221"/>
        <v>0.77624311111111099</v>
      </c>
      <c r="Q1257" s="240">
        <v>14.605257999999999</v>
      </c>
      <c r="R1257" s="99">
        <v>12.562868</v>
      </c>
      <c r="S1257" s="99">
        <v>1.0764879999999999</v>
      </c>
      <c r="T1257" s="99">
        <v>2.5307E-5</v>
      </c>
      <c r="U1257" s="99">
        <v>0.80911999999999995</v>
      </c>
      <c r="V1257" s="99">
        <v>2.009644E-2</v>
      </c>
      <c r="W1257" s="99">
        <v>0.13666</v>
      </c>
      <c r="X1257" s="241">
        <f t="shared" si="222"/>
        <v>7.8223951047542109E-2</v>
      </c>
      <c r="Y1257" s="241">
        <f t="shared" si="223"/>
        <v>2.4889475581760002E-2</v>
      </c>
      <c r="Z1257" s="241">
        <f t="shared" si="224"/>
        <v>2.1807738943682101E-2</v>
      </c>
      <c r="AA1257" s="241">
        <f t="shared" si="225"/>
        <v>3.1526736522100002E-2</v>
      </c>
      <c r="AB1257" s="258">
        <v>2.1516566000000001E-2</v>
      </c>
      <c r="AC1257" s="258">
        <v>5.1474235000000002E-6</v>
      </c>
      <c r="AD1257" s="258">
        <v>1.4043186999999999E-3</v>
      </c>
      <c r="AE1257" s="258">
        <v>7.5625125999999998E-7</v>
      </c>
      <c r="AF1257" s="258">
        <v>1.9282731999999999E-3</v>
      </c>
      <c r="AG1257" s="258">
        <v>3.4414006999999999E-5</v>
      </c>
      <c r="AH1257" s="258">
        <v>1.4082229E-2</v>
      </c>
      <c r="AI1257" s="258">
        <v>1.6111265E-5</v>
      </c>
      <c r="AJ1257" s="258">
        <v>1.5194664E-5</v>
      </c>
      <c r="AK1257" s="258">
        <v>1.614339E-3</v>
      </c>
      <c r="AL1257" s="258">
        <v>2.1035773999999998E-6</v>
      </c>
      <c r="AM1257" s="258">
        <v>4.1192821000000001E-9</v>
      </c>
      <c r="AN1257" s="258">
        <v>5.6351416E-3</v>
      </c>
      <c r="AO1257" s="258">
        <v>6.7602378000000002E-5</v>
      </c>
      <c r="AP1257" s="258">
        <v>3.7501333999999999E-4</v>
      </c>
      <c r="AQ1257" s="258">
        <v>3.1275220999999998E-6</v>
      </c>
      <c r="AR1257" s="258">
        <v>3.1523609000000001E-2</v>
      </c>
      <c r="AT1257" s="193"/>
      <c r="AU1257" s="193"/>
      <c r="AV1257" s="193"/>
      <c r="AW1257" s="193"/>
      <c r="AX1257" s="193"/>
      <c r="AY1257" s="193"/>
      <c r="AZ1257" s="193"/>
      <c r="BA1257" s="193"/>
      <c r="BB1257" s="193"/>
      <c r="BC1257" s="193"/>
      <c r="BD1257" s="193"/>
      <c r="BE1257" s="315"/>
      <c r="BF1257" s="315"/>
      <c r="BG1257" s="315"/>
      <c r="BH1257" s="315"/>
      <c r="BI1257" s="315"/>
      <c r="BJ1257" s="315"/>
      <c r="BK1257" s="315"/>
    </row>
    <row r="1258" spans="1:63" x14ac:dyDescent="0.25">
      <c r="A1258" s="9"/>
      <c r="B1258" s="43" t="s">
        <v>5770</v>
      </c>
      <c r="C1258" s="25" t="s">
        <v>4964</v>
      </c>
      <c r="D1258" s="193">
        <v>0.26922267</v>
      </c>
      <c r="E1258" s="193">
        <v>7.4720412E-2</v>
      </c>
      <c r="F1258" s="193">
        <v>0.17208240999999999</v>
      </c>
      <c r="G1258" s="193">
        <v>4.2844872999999997E-3</v>
      </c>
      <c r="H1258" s="193">
        <v>2.5127169000000002E-4</v>
      </c>
      <c r="I1258" s="193">
        <v>4.5568811999999997E-3</v>
      </c>
      <c r="J1258" s="193">
        <v>6.3283905000000003E-3</v>
      </c>
      <c r="K1258" s="193">
        <v>1.6940189000000001E-5</v>
      </c>
      <c r="L1258" s="193">
        <v>6.9818781999999996E-3</v>
      </c>
      <c r="M1258" s="193">
        <v>0</v>
      </c>
      <c r="N1258" s="193">
        <v>0</v>
      </c>
      <c r="O1258" s="193">
        <v>0</v>
      </c>
      <c r="P1258" s="199">
        <f t="shared" si="221"/>
        <v>0.55348453333333325</v>
      </c>
      <c r="Q1258" s="240">
        <v>48.651766000000002</v>
      </c>
      <c r="R1258" s="99">
        <v>3.6262164000000001</v>
      </c>
      <c r="S1258" s="99">
        <v>3.1982159999999999</v>
      </c>
      <c r="T1258" s="99">
        <v>5.4356000000000001E-6</v>
      </c>
      <c r="U1258" s="99">
        <v>41.225000000000001</v>
      </c>
      <c r="V1258" s="99">
        <v>9.3281000000000006E-3</v>
      </c>
      <c r="W1258" s="99">
        <v>0.59299999999999997</v>
      </c>
      <c r="X1258" s="241">
        <f t="shared" si="222"/>
        <v>0.12918445273369988</v>
      </c>
      <c r="Y1258" s="241">
        <f t="shared" si="223"/>
        <v>3.838780412259999E-2</v>
      </c>
      <c r="Z1258" s="241">
        <f t="shared" si="224"/>
        <v>8.1707384737099903E-2</v>
      </c>
      <c r="AA1258" s="241">
        <f t="shared" si="225"/>
        <v>9.0892638739999993E-3</v>
      </c>
      <c r="AB1258" s="258">
        <v>1.5269400000000001E-2</v>
      </c>
      <c r="AC1258" s="258">
        <v>1.7166534999999999E-6</v>
      </c>
      <c r="AD1258" s="258">
        <v>8.8876861000000001E-4</v>
      </c>
      <c r="AE1258" s="258">
        <v>1.6620591E-6</v>
      </c>
      <c r="AF1258" s="258">
        <v>2.2121202999999999E-2</v>
      </c>
      <c r="AG1258" s="258">
        <v>1.050538E-4</v>
      </c>
      <c r="AH1258" s="258">
        <v>9.9883486000000004E-3</v>
      </c>
      <c r="AI1258" s="258">
        <v>3.8283741000000001E-4</v>
      </c>
      <c r="AJ1258" s="258">
        <v>1.6332649000000001E-5</v>
      </c>
      <c r="AK1258" s="258">
        <v>1.8326324E-5</v>
      </c>
      <c r="AL1258" s="258">
        <v>2.1483905999999998E-6</v>
      </c>
      <c r="AM1258" s="258">
        <v>3.4234999E-9</v>
      </c>
      <c r="AN1258" s="258">
        <v>7.0877438000000001E-2</v>
      </c>
      <c r="AO1258" s="258">
        <v>1.8063756E-4</v>
      </c>
      <c r="AP1258" s="258">
        <v>2.4131238000000001E-4</v>
      </c>
      <c r="AQ1258" s="258">
        <v>1.5953873999999999E-5</v>
      </c>
      <c r="AR1258" s="258">
        <v>9.0733099999999994E-3</v>
      </c>
      <c r="AT1258" s="193"/>
      <c r="AU1258" s="193"/>
      <c r="AV1258" s="193"/>
      <c r="AW1258" s="193"/>
      <c r="AX1258" s="193"/>
      <c r="AY1258" s="193"/>
      <c r="AZ1258" s="193"/>
      <c r="BA1258" s="193"/>
      <c r="BB1258" s="193"/>
      <c r="BC1258" s="193"/>
      <c r="BD1258" s="193"/>
      <c r="BE1258" s="315"/>
      <c r="BF1258" s="315"/>
      <c r="BG1258" s="315"/>
      <c r="BH1258" s="315"/>
      <c r="BI1258" s="315"/>
      <c r="BJ1258" s="315"/>
      <c r="BK1258" s="315"/>
    </row>
    <row r="1259" spans="1:63" x14ac:dyDescent="0.25">
      <c r="A1259" s="9"/>
      <c r="B1259" s="43" t="s">
        <v>5770</v>
      </c>
      <c r="C1259" s="25" t="s">
        <v>4963</v>
      </c>
      <c r="D1259" s="193">
        <v>2.7276839000000001E-2</v>
      </c>
      <c r="E1259" s="193">
        <v>1.6536525999999999E-2</v>
      </c>
      <c r="F1259" s="193">
        <v>6.5532706000000001E-3</v>
      </c>
      <c r="G1259" s="193">
        <v>4.1715599E-4</v>
      </c>
      <c r="H1259" s="193">
        <v>1.5904657999999999E-4</v>
      </c>
      <c r="I1259" s="193">
        <v>1.2470127000000001E-3</v>
      </c>
      <c r="J1259" s="193">
        <v>1.5843392E-3</v>
      </c>
      <c r="K1259" s="193">
        <v>6.5479569999999997E-6</v>
      </c>
      <c r="L1259" s="193">
        <v>7.7294055000000003E-4</v>
      </c>
      <c r="M1259" s="193">
        <v>0</v>
      </c>
      <c r="N1259" s="193">
        <v>0</v>
      </c>
      <c r="O1259" s="193">
        <v>0</v>
      </c>
      <c r="P1259" s="199">
        <f t="shared" si="221"/>
        <v>0.12249278518518517</v>
      </c>
      <c r="Q1259" s="240">
        <v>2.1045419999999999</v>
      </c>
      <c r="R1259" s="99">
        <v>1.8890960999999999</v>
      </c>
      <c r="S1259" s="99">
        <v>0.17828720000000001</v>
      </c>
      <c r="T1259" s="99">
        <v>4.6945999999999999E-6</v>
      </c>
      <c r="U1259" s="99">
        <v>4.0213999999999996E-3</v>
      </c>
      <c r="V1259" s="99">
        <v>1.034599E-3</v>
      </c>
      <c r="W1259" s="99">
        <v>3.2098000000000002E-2</v>
      </c>
      <c r="X1259" s="241">
        <f t="shared" si="222"/>
        <v>1.2469831735436181E-2</v>
      </c>
      <c r="Y1259" s="241">
        <f t="shared" si="223"/>
        <v>5.2647588377800003E-3</v>
      </c>
      <c r="Z1259" s="241">
        <f t="shared" si="224"/>
        <v>2.4798877314561804E-3</v>
      </c>
      <c r="AA1259" s="241">
        <f t="shared" si="225"/>
        <v>4.7251851661999997E-3</v>
      </c>
      <c r="AB1259" s="258">
        <v>3.3952752000000002E-3</v>
      </c>
      <c r="AC1259" s="258">
        <v>1.0087881E-6</v>
      </c>
      <c r="AD1259" s="258">
        <v>1.9567898999999999E-4</v>
      </c>
      <c r="AE1259" s="258">
        <v>9.6823607999999991E-7</v>
      </c>
      <c r="AF1259" s="258">
        <v>1.6660393999999999E-3</v>
      </c>
      <c r="AG1259" s="258">
        <v>5.7882236E-6</v>
      </c>
      <c r="AH1259" s="258">
        <v>2.2222255000000002E-3</v>
      </c>
      <c r="AI1259" s="258">
        <v>9.5723818999999992E-6</v>
      </c>
      <c r="AJ1259" s="258">
        <v>1.081389E-6</v>
      </c>
      <c r="AK1259" s="258">
        <v>4.9159158000000004E-6</v>
      </c>
      <c r="AL1259" s="258">
        <v>1.7226405000000001E-7</v>
      </c>
      <c r="AM1259" s="258">
        <v>5.8270617999999999E-10</v>
      </c>
      <c r="AN1259" s="258">
        <v>1.1455694E-5</v>
      </c>
      <c r="AO1259" s="258">
        <v>7.4486723999999999E-5</v>
      </c>
      <c r="AP1259" s="258">
        <v>1.5597728000000001E-4</v>
      </c>
      <c r="AQ1259" s="258">
        <v>2.2602662E-6</v>
      </c>
      <c r="AR1259" s="258">
        <v>4.7229248999999997E-3</v>
      </c>
      <c r="AT1259" s="193"/>
      <c r="AU1259" s="193"/>
      <c r="AV1259" s="193"/>
      <c r="AW1259" s="193"/>
      <c r="AX1259" s="193"/>
      <c r="AY1259" s="193"/>
      <c r="AZ1259" s="193"/>
      <c r="BA1259" s="193"/>
      <c r="BB1259" s="193"/>
      <c r="BC1259" s="193"/>
      <c r="BD1259" s="193"/>
      <c r="BE1259" s="315"/>
      <c r="BF1259" s="315"/>
      <c r="BG1259" s="315"/>
      <c r="BH1259" s="315"/>
      <c r="BI1259" s="315"/>
      <c r="BJ1259" s="315"/>
      <c r="BK1259" s="315"/>
    </row>
    <row r="1260" spans="1:63" x14ac:dyDescent="0.25">
      <c r="A1260" s="9"/>
      <c r="B1260" s="43" t="s">
        <v>5770</v>
      </c>
      <c r="C1260" s="25" t="s">
        <v>2898</v>
      </c>
      <c r="D1260" s="193">
        <v>0.17435914999999999</v>
      </c>
      <c r="E1260" s="193">
        <v>5.4020262999999999E-2</v>
      </c>
      <c r="F1260" s="193">
        <v>0.10544352999999999</v>
      </c>
      <c r="G1260" s="193">
        <v>3.0325563000000002E-3</v>
      </c>
      <c r="H1260" s="193">
        <v>1.7636831E-4</v>
      </c>
      <c r="I1260" s="193">
        <v>3.1601441000000002E-3</v>
      </c>
      <c r="J1260" s="193">
        <v>3.9232835000000002E-3</v>
      </c>
      <c r="K1260" s="193">
        <v>1.2557387000000001E-5</v>
      </c>
      <c r="L1260" s="193">
        <v>4.5904476000000003E-3</v>
      </c>
      <c r="M1260" s="193">
        <v>0</v>
      </c>
      <c r="N1260" s="193">
        <v>0</v>
      </c>
      <c r="O1260" s="193">
        <v>0</v>
      </c>
      <c r="P1260" s="199">
        <f t="shared" si="221"/>
        <v>0.40015009629629628</v>
      </c>
      <c r="Q1260" s="240">
        <v>32.772917999999997</v>
      </c>
      <c r="R1260" s="99">
        <v>2.8506461000000001</v>
      </c>
      <c r="S1260" s="99">
        <v>4.3520399999999997</v>
      </c>
      <c r="T1260" s="99">
        <v>3.6828999999999999E-6</v>
      </c>
      <c r="U1260" s="99">
        <v>24.757000000000001</v>
      </c>
      <c r="V1260" s="99">
        <v>1.179851E-2</v>
      </c>
      <c r="W1260" s="99">
        <v>0.80142999999999998</v>
      </c>
      <c r="X1260" s="241">
        <f t="shared" si="222"/>
        <v>8.3325193468358996E-2</v>
      </c>
      <c r="Y1260" s="241">
        <f t="shared" si="223"/>
        <v>2.5880134460700002E-2</v>
      </c>
      <c r="Z1260" s="241">
        <f t="shared" si="224"/>
        <v>5.0299183583658993E-2</v>
      </c>
      <c r="AA1260" s="241">
        <f t="shared" si="225"/>
        <v>7.1458754239999995E-3</v>
      </c>
      <c r="AB1260" s="258">
        <v>1.1008481000000001E-2</v>
      </c>
      <c r="AC1260" s="258">
        <v>1.3351926999999999E-6</v>
      </c>
      <c r="AD1260" s="258">
        <v>1.0179716999999999E-3</v>
      </c>
      <c r="AE1260" s="258">
        <v>1.1049279999999999E-6</v>
      </c>
      <c r="AF1260" s="258">
        <v>1.3708163000000001E-2</v>
      </c>
      <c r="AG1260" s="258">
        <v>1.4307864000000001E-4</v>
      </c>
      <c r="AH1260" s="258">
        <v>7.2008773999999998E-3</v>
      </c>
      <c r="AI1260" s="258">
        <v>2.3310445999999999E-4</v>
      </c>
      <c r="AJ1260" s="258">
        <v>1.3889952E-5</v>
      </c>
      <c r="AK1260" s="258">
        <v>1.295918E-5</v>
      </c>
      <c r="AL1260" s="258">
        <v>1.6745196999999999E-6</v>
      </c>
      <c r="AM1260" s="258">
        <v>3.271959E-9</v>
      </c>
      <c r="AN1260" s="258">
        <v>4.2547188E-2</v>
      </c>
      <c r="AO1260" s="258">
        <v>1.2006017E-4</v>
      </c>
      <c r="AP1260" s="258">
        <v>1.6942663E-4</v>
      </c>
      <c r="AQ1260" s="258">
        <v>1.0919923999999999E-5</v>
      </c>
      <c r="AR1260" s="258">
        <v>7.1349554999999999E-3</v>
      </c>
      <c r="AT1260" s="193"/>
      <c r="AU1260" s="193"/>
      <c r="AV1260" s="193"/>
      <c r="AW1260" s="193"/>
      <c r="AX1260" s="193"/>
      <c r="AY1260" s="193"/>
      <c r="AZ1260" s="193"/>
      <c r="BA1260" s="193"/>
      <c r="BB1260" s="193"/>
      <c r="BC1260" s="193"/>
      <c r="BD1260" s="193"/>
      <c r="BE1260" s="315"/>
      <c r="BF1260" s="315"/>
      <c r="BG1260" s="315"/>
      <c r="BH1260" s="315"/>
      <c r="BI1260" s="315"/>
      <c r="BJ1260" s="315"/>
      <c r="BK1260" s="315"/>
    </row>
    <row r="1261" spans="1:63" x14ac:dyDescent="0.25">
      <c r="A1261" s="9"/>
      <c r="B1261" s="43" t="s">
        <v>5770</v>
      </c>
      <c r="C1261" s="25" t="s">
        <v>2473</v>
      </c>
      <c r="D1261" s="193">
        <v>4.1153800999999997E-2</v>
      </c>
      <c r="E1261" s="193">
        <v>3.8913053000000003E-2</v>
      </c>
      <c r="F1261" s="193">
        <v>2.5252187999999999E-3</v>
      </c>
      <c r="G1261" s="193">
        <v>3.1614541999999999E-4</v>
      </c>
      <c r="H1261" s="193">
        <v>9.4956137999999994E-5</v>
      </c>
      <c r="I1261" s="193">
        <v>2.2991674000000001E-4</v>
      </c>
      <c r="J1261" s="193">
        <v>-1.4442400000000001E-3</v>
      </c>
      <c r="K1261" s="193">
        <v>2.4310014000000001E-5</v>
      </c>
      <c r="L1261" s="193">
        <v>4.9444034999999997E-4</v>
      </c>
      <c r="M1261" s="193">
        <v>0</v>
      </c>
      <c r="N1261" s="193">
        <v>0</v>
      </c>
      <c r="O1261" s="193">
        <v>0</v>
      </c>
      <c r="P1261" s="199">
        <f t="shared" si="221"/>
        <v>0.28824483703703702</v>
      </c>
      <c r="Q1261" s="240">
        <v>5.4814037999999998</v>
      </c>
      <c r="R1261" s="99">
        <v>4.9195399000000002</v>
      </c>
      <c r="S1261" s="99">
        <v>0.1075704</v>
      </c>
      <c r="T1261" s="99">
        <v>4.4788000000000002E-6</v>
      </c>
      <c r="U1261" s="99">
        <v>0.42655999999999999</v>
      </c>
      <c r="V1261" s="99">
        <v>8.3302300000000001E-4</v>
      </c>
      <c r="W1261" s="99">
        <v>2.6896E-2</v>
      </c>
      <c r="X1261" s="241">
        <f t="shared" si="222"/>
        <v>2.7031031483716973E-2</v>
      </c>
      <c r="Y1261" s="241">
        <f t="shared" si="223"/>
        <v>8.5396685552300011E-3</v>
      </c>
      <c r="Z1261" s="241">
        <f t="shared" si="224"/>
        <v>6.1427193345869706E-3</v>
      </c>
      <c r="AA1261" s="241">
        <f t="shared" si="225"/>
        <v>1.2348643593900002E-2</v>
      </c>
      <c r="AB1261" s="258">
        <v>7.9899389000000001E-3</v>
      </c>
      <c r="AC1261" s="258">
        <v>2.1430034000000001E-6</v>
      </c>
      <c r="AD1261" s="258">
        <v>6.1140807999999998E-5</v>
      </c>
      <c r="AE1261" s="258">
        <v>2.4026772999999999E-7</v>
      </c>
      <c r="AF1261" s="258">
        <v>4.8270954000000001E-4</v>
      </c>
      <c r="AG1261" s="258">
        <v>3.4960361000000002E-6</v>
      </c>
      <c r="AH1261" s="258">
        <v>5.2292865000000003E-3</v>
      </c>
      <c r="AI1261" s="258">
        <v>4.1878601999999998E-6</v>
      </c>
      <c r="AJ1261" s="258">
        <v>1.0548133E-6</v>
      </c>
      <c r="AK1261" s="258">
        <v>4.152989E-7</v>
      </c>
      <c r="AL1261" s="258">
        <v>1.1123440999999999E-7</v>
      </c>
      <c r="AM1261" s="258">
        <v>3.8977697000000002E-10</v>
      </c>
      <c r="AN1261" s="258">
        <v>7.5149047000000002E-4</v>
      </c>
      <c r="AO1261" s="258">
        <v>1.5254828E-5</v>
      </c>
      <c r="AP1261" s="258">
        <v>1.4091793999999999E-4</v>
      </c>
      <c r="AQ1261" s="258">
        <v>1.1335938999999999E-6</v>
      </c>
      <c r="AR1261" s="258">
        <v>1.2347510000000001E-2</v>
      </c>
      <c r="AT1261" s="193"/>
      <c r="AU1261" s="193"/>
      <c r="AV1261" s="193"/>
      <c r="AW1261" s="193"/>
      <c r="AX1261" s="193"/>
      <c r="AY1261" s="193"/>
      <c r="AZ1261" s="193"/>
      <c r="BA1261" s="193"/>
      <c r="BB1261" s="193"/>
      <c r="BC1261" s="193"/>
      <c r="BD1261" s="193"/>
      <c r="BE1261" s="315"/>
      <c r="BF1261" s="315"/>
      <c r="BG1261" s="315"/>
      <c r="BH1261" s="315"/>
      <c r="BI1261" s="315"/>
      <c r="BJ1261" s="315"/>
      <c r="BK1261" s="315"/>
    </row>
    <row r="1262" spans="1:63" x14ac:dyDescent="0.25">
      <c r="A1262" s="9"/>
      <c r="B1262" s="43" t="s">
        <v>5770</v>
      </c>
      <c r="C1262" s="25" t="s">
        <v>1383</v>
      </c>
      <c r="D1262" s="193">
        <v>1.3100793999999999E-3</v>
      </c>
      <c r="E1262" s="193">
        <v>2.7690214000000001E-3</v>
      </c>
      <c r="F1262" s="193">
        <v>1.2546588999999999E-3</v>
      </c>
      <c r="G1262" s="193">
        <v>2.4964132999999997E-4</v>
      </c>
      <c r="H1262" s="193">
        <v>7.9651905000000003E-6</v>
      </c>
      <c r="I1262" s="193">
        <v>1.2844620000000001E-4</v>
      </c>
      <c r="J1262" s="193">
        <v>-3.2677247999999999E-3</v>
      </c>
      <c r="K1262" s="193">
        <v>1.0192682E-6</v>
      </c>
      <c r="L1262" s="193">
        <v>1.6705193000000001E-4</v>
      </c>
      <c r="M1262" s="193">
        <v>0</v>
      </c>
      <c r="N1262" s="193">
        <v>0</v>
      </c>
      <c r="O1262" s="193">
        <v>0</v>
      </c>
      <c r="P1262" s="199">
        <f t="shared" si="221"/>
        <v>2.0511269629629628E-2</v>
      </c>
      <c r="Q1262" s="240">
        <v>1.0761400000000001</v>
      </c>
      <c r="R1262" s="99">
        <v>0.20320162999999999</v>
      </c>
      <c r="S1262" s="99">
        <v>4.3550079999999998E-2</v>
      </c>
      <c r="T1262" s="99">
        <v>5.4418000000000001E-6</v>
      </c>
      <c r="U1262" s="99">
        <v>0.81769999999999998</v>
      </c>
      <c r="V1262" s="99">
        <v>1.638233E-4</v>
      </c>
      <c r="W1262" s="99">
        <v>1.1519E-2</v>
      </c>
      <c r="X1262" s="241">
        <f t="shared" si="222"/>
        <v>3.0704463210876692E-3</v>
      </c>
      <c r="Y1262" s="241">
        <f t="shared" si="223"/>
        <v>7.2593767220399999E-4</v>
      </c>
      <c r="Z1262" s="241">
        <f t="shared" si="224"/>
        <v>1.834814114693669E-3</v>
      </c>
      <c r="AA1262" s="241">
        <f t="shared" si="225"/>
        <v>5.0969453419000006E-4</v>
      </c>
      <c r="AB1262" s="258">
        <v>5.6810729999999998E-4</v>
      </c>
      <c r="AC1262" s="258">
        <v>9.4009508999999998E-8</v>
      </c>
      <c r="AD1262" s="258">
        <v>-5.3388976000000001E-5</v>
      </c>
      <c r="AE1262" s="258">
        <v>4.9242295000000003E-8</v>
      </c>
      <c r="AF1262" s="258">
        <v>2.0964327999999999E-4</v>
      </c>
      <c r="AG1262" s="258">
        <v>1.4328164000000001E-6</v>
      </c>
      <c r="AH1262" s="258">
        <v>3.7171056000000002E-4</v>
      </c>
      <c r="AI1262" s="258">
        <v>2.5037971000000001E-6</v>
      </c>
      <c r="AJ1262" s="258">
        <v>4.8341776999999998E-7</v>
      </c>
      <c r="AK1262" s="258">
        <v>-2.2933595E-6</v>
      </c>
      <c r="AL1262" s="258">
        <v>7.8616128999999999E-8</v>
      </c>
      <c r="AM1262" s="258">
        <v>9.9094669000000004E-11</v>
      </c>
      <c r="AN1262" s="258">
        <v>1.4381465999999999E-3</v>
      </c>
      <c r="AO1262" s="258">
        <v>8.0854380999999994E-6</v>
      </c>
      <c r="AP1262" s="258">
        <v>1.6098945999999998E-5</v>
      </c>
      <c r="AQ1262" s="258">
        <v>3.8849419000000001E-7</v>
      </c>
      <c r="AR1262" s="258">
        <v>5.0930604000000001E-4</v>
      </c>
      <c r="AT1262" s="193"/>
      <c r="AU1262" s="193"/>
      <c r="AV1262" s="193"/>
      <c r="AW1262" s="193"/>
      <c r="AX1262" s="193"/>
      <c r="AY1262" s="193"/>
      <c r="AZ1262" s="193"/>
      <c r="BA1262" s="193"/>
      <c r="BB1262" s="193"/>
      <c r="BC1262" s="193"/>
      <c r="BD1262" s="193"/>
      <c r="BE1262" s="315"/>
      <c r="BF1262" s="315"/>
      <c r="BG1262" s="315"/>
      <c r="BH1262" s="315"/>
      <c r="BI1262" s="315"/>
      <c r="BJ1262" s="315"/>
      <c r="BK1262" s="315"/>
    </row>
    <row r="1263" spans="1:63" x14ac:dyDescent="0.25">
      <c r="A1263" s="9"/>
      <c r="B1263" s="43" t="s">
        <v>5770</v>
      </c>
      <c r="C1263" s="25" t="s">
        <v>1382</v>
      </c>
      <c r="D1263" s="193">
        <v>0</v>
      </c>
      <c r="E1263" s="193">
        <v>0</v>
      </c>
      <c r="F1263" s="193">
        <v>0</v>
      </c>
      <c r="G1263" s="193">
        <v>0</v>
      </c>
      <c r="H1263" s="193">
        <v>0</v>
      </c>
      <c r="I1263" s="193">
        <v>0</v>
      </c>
      <c r="J1263" s="193">
        <v>0</v>
      </c>
      <c r="K1263" s="193">
        <v>0</v>
      </c>
      <c r="L1263" s="193">
        <v>0</v>
      </c>
      <c r="M1263" s="193">
        <v>0</v>
      </c>
      <c r="N1263" s="193">
        <v>0</v>
      </c>
      <c r="O1263" s="193">
        <v>0</v>
      </c>
      <c r="P1263" s="199">
        <f t="shared" si="221"/>
        <v>0</v>
      </c>
      <c r="Q1263" s="240">
        <v>0</v>
      </c>
      <c r="R1263" s="99">
        <v>0</v>
      </c>
      <c r="S1263" s="99">
        <v>0</v>
      </c>
      <c r="T1263" s="99">
        <v>0</v>
      </c>
      <c r="U1263" s="99">
        <v>0</v>
      </c>
      <c r="V1263" s="99">
        <v>0</v>
      </c>
      <c r="W1263" s="99">
        <v>0</v>
      </c>
      <c r="X1263" s="241">
        <f t="shared" si="222"/>
        <v>0</v>
      </c>
      <c r="Y1263" s="241">
        <f t="shared" si="223"/>
        <v>0</v>
      </c>
      <c r="Z1263" s="241">
        <f t="shared" si="224"/>
        <v>0</v>
      </c>
      <c r="AA1263" s="241">
        <f t="shared" si="225"/>
        <v>0</v>
      </c>
      <c r="AB1263" s="258">
        <v>0</v>
      </c>
      <c r="AC1263" s="258">
        <v>0</v>
      </c>
      <c r="AD1263" s="258">
        <v>0</v>
      </c>
      <c r="AE1263" s="258">
        <v>0</v>
      </c>
      <c r="AF1263" s="258">
        <v>0</v>
      </c>
      <c r="AG1263" s="258">
        <v>0</v>
      </c>
      <c r="AH1263" s="258">
        <v>0</v>
      </c>
      <c r="AI1263" s="258">
        <v>0</v>
      </c>
      <c r="AJ1263" s="258">
        <v>0</v>
      </c>
      <c r="AK1263" s="258">
        <v>0</v>
      </c>
      <c r="AL1263" s="258">
        <v>0</v>
      </c>
      <c r="AM1263" s="258">
        <v>0</v>
      </c>
      <c r="AN1263" s="258">
        <v>0</v>
      </c>
      <c r="AO1263" s="258">
        <v>0</v>
      </c>
      <c r="AP1263" s="258">
        <v>0</v>
      </c>
      <c r="AQ1263" s="258">
        <v>0</v>
      </c>
      <c r="AR1263" s="258">
        <v>0</v>
      </c>
      <c r="AT1263" s="193"/>
      <c r="AU1263" s="193"/>
      <c r="AV1263" s="193"/>
      <c r="AW1263" s="193"/>
      <c r="AX1263" s="193"/>
      <c r="AY1263" s="193"/>
      <c r="AZ1263" s="193"/>
      <c r="BA1263" s="193"/>
      <c r="BB1263" s="193"/>
      <c r="BC1263" s="193"/>
      <c r="BD1263" s="193"/>
      <c r="BE1263" s="315"/>
      <c r="BF1263" s="315"/>
      <c r="BG1263" s="315"/>
      <c r="BH1263" s="315"/>
      <c r="BI1263" s="315"/>
      <c r="BJ1263" s="315"/>
      <c r="BK1263" s="315"/>
    </row>
    <row r="1264" spans="1:63" x14ac:dyDescent="0.25">
      <c r="A1264" s="9"/>
      <c r="B1264" s="43" t="s">
        <v>5770</v>
      </c>
      <c r="C1264" s="25" t="s">
        <v>1381</v>
      </c>
      <c r="D1264" s="193">
        <v>0</v>
      </c>
      <c r="E1264" s="193">
        <v>0</v>
      </c>
      <c r="F1264" s="193">
        <v>0</v>
      </c>
      <c r="G1264" s="193">
        <v>0</v>
      </c>
      <c r="H1264" s="193">
        <v>0</v>
      </c>
      <c r="I1264" s="193">
        <v>0</v>
      </c>
      <c r="J1264" s="193">
        <v>0</v>
      </c>
      <c r="K1264" s="193">
        <v>0</v>
      </c>
      <c r="L1264" s="193">
        <v>0</v>
      </c>
      <c r="M1264" s="193">
        <v>0</v>
      </c>
      <c r="N1264" s="193">
        <v>0</v>
      </c>
      <c r="O1264" s="193">
        <v>0</v>
      </c>
      <c r="P1264" s="199">
        <f t="shared" si="221"/>
        <v>0</v>
      </c>
      <c r="Q1264" s="240">
        <v>0</v>
      </c>
      <c r="R1264" s="99">
        <v>0</v>
      </c>
      <c r="S1264" s="99">
        <v>0</v>
      </c>
      <c r="T1264" s="99">
        <v>0</v>
      </c>
      <c r="U1264" s="99">
        <v>0</v>
      </c>
      <c r="V1264" s="99">
        <v>0</v>
      </c>
      <c r="W1264" s="99">
        <v>0</v>
      </c>
      <c r="X1264" s="241">
        <f t="shared" si="222"/>
        <v>0</v>
      </c>
      <c r="Y1264" s="241">
        <f t="shared" si="223"/>
        <v>0</v>
      </c>
      <c r="Z1264" s="241">
        <f t="shared" si="224"/>
        <v>0</v>
      </c>
      <c r="AA1264" s="241">
        <f t="shared" si="225"/>
        <v>0</v>
      </c>
      <c r="AB1264" s="258">
        <v>0</v>
      </c>
      <c r="AC1264" s="258">
        <v>0</v>
      </c>
      <c r="AD1264" s="258">
        <v>0</v>
      </c>
      <c r="AE1264" s="258">
        <v>0</v>
      </c>
      <c r="AF1264" s="258">
        <v>0</v>
      </c>
      <c r="AG1264" s="258">
        <v>0</v>
      </c>
      <c r="AH1264" s="258">
        <v>0</v>
      </c>
      <c r="AI1264" s="258">
        <v>0</v>
      </c>
      <c r="AJ1264" s="258">
        <v>0</v>
      </c>
      <c r="AK1264" s="258">
        <v>0</v>
      </c>
      <c r="AL1264" s="258">
        <v>0</v>
      </c>
      <c r="AM1264" s="258">
        <v>0</v>
      </c>
      <c r="AN1264" s="258">
        <v>0</v>
      </c>
      <c r="AO1264" s="258">
        <v>0</v>
      </c>
      <c r="AP1264" s="258">
        <v>0</v>
      </c>
      <c r="AQ1264" s="258">
        <v>0</v>
      </c>
      <c r="AR1264" s="258">
        <v>0</v>
      </c>
      <c r="AT1264" s="193"/>
      <c r="AU1264" s="193"/>
      <c r="AV1264" s="193"/>
      <c r="AW1264" s="193"/>
      <c r="AX1264" s="193"/>
      <c r="AY1264" s="193"/>
      <c r="AZ1264" s="193"/>
      <c r="BA1264" s="193"/>
      <c r="BB1264" s="193"/>
      <c r="BC1264" s="193"/>
      <c r="BD1264" s="193"/>
      <c r="BE1264" s="315"/>
      <c r="BF1264" s="315"/>
      <c r="BG1264" s="315"/>
      <c r="BH1264" s="315"/>
      <c r="BI1264" s="315"/>
      <c r="BJ1264" s="315"/>
      <c r="BK1264" s="315"/>
    </row>
    <row r="1265" spans="1:63" x14ac:dyDescent="0.25">
      <c r="A1265" s="9"/>
      <c r="B1265" s="43" t="s">
        <v>5770</v>
      </c>
      <c r="C1265" s="25" t="s">
        <v>3218</v>
      </c>
      <c r="D1265" s="193">
        <v>0.20462675</v>
      </c>
      <c r="E1265" s="193">
        <v>0.14006078</v>
      </c>
      <c r="F1265" s="193">
        <v>4.0529892999999997E-2</v>
      </c>
      <c r="G1265" s="193">
        <v>2.8512577000000001E-3</v>
      </c>
      <c r="H1265" s="193">
        <v>9.4807541000000003E-4</v>
      </c>
      <c r="I1265" s="193">
        <v>6.8952385000000003E-3</v>
      </c>
      <c r="J1265" s="193">
        <v>8.2591867000000006E-3</v>
      </c>
      <c r="K1265" s="193">
        <v>6.4689146999999999E-5</v>
      </c>
      <c r="L1265" s="193">
        <v>5.0176300000000004E-3</v>
      </c>
      <c r="M1265" s="193">
        <v>0</v>
      </c>
      <c r="N1265" s="193">
        <v>0</v>
      </c>
      <c r="O1265" s="193">
        <v>0</v>
      </c>
      <c r="P1265" s="199">
        <f t="shared" si="221"/>
        <v>1.0374872592592592</v>
      </c>
      <c r="Q1265" s="240">
        <v>19.124948</v>
      </c>
      <c r="R1265" s="99">
        <v>16.094460999999999</v>
      </c>
      <c r="S1265" s="99">
        <v>2.5087999999999999</v>
      </c>
      <c r="T1265" s="99">
        <v>1.3736E-4</v>
      </c>
      <c r="U1265" s="99">
        <v>4.5737E-2</v>
      </c>
      <c r="V1265" s="99">
        <v>1.0622980000000001E-2</v>
      </c>
      <c r="W1265" s="99">
        <v>0.46518999999999999</v>
      </c>
      <c r="X1265" s="241">
        <f t="shared" si="222"/>
        <v>0.1009480245653616</v>
      </c>
      <c r="Y1265" s="241">
        <f t="shared" si="223"/>
        <v>4.0065730655900002E-2</v>
      </c>
      <c r="Z1265" s="241">
        <f t="shared" si="224"/>
        <v>2.05681812614616E-2</v>
      </c>
      <c r="AA1265" s="241">
        <f t="shared" si="225"/>
        <v>4.0314112648E-2</v>
      </c>
      <c r="AB1265" s="258">
        <v>2.8703303999999999E-2</v>
      </c>
      <c r="AC1265" s="258">
        <v>7.8905518000000008E-6</v>
      </c>
      <c r="AD1265" s="258">
        <v>1.5687126000000001E-3</v>
      </c>
      <c r="AE1265" s="258">
        <v>5.2715800999999999E-6</v>
      </c>
      <c r="AF1265" s="258">
        <v>9.6984350999999996E-3</v>
      </c>
      <c r="AG1265" s="258">
        <v>8.2116823999999999E-5</v>
      </c>
      <c r="AH1265" s="258">
        <v>1.8785095000000002E-2</v>
      </c>
      <c r="AI1265" s="258">
        <v>6.0505362999999997E-5</v>
      </c>
      <c r="AJ1265" s="258">
        <v>1.2187609E-5</v>
      </c>
      <c r="AK1265" s="258">
        <v>2.9252609E-5</v>
      </c>
      <c r="AL1265" s="258">
        <v>1.4293163000000001E-6</v>
      </c>
      <c r="AM1265" s="258">
        <v>4.7241616E-9</v>
      </c>
      <c r="AN1265" s="258">
        <v>1.1724496E-4</v>
      </c>
      <c r="AO1265" s="258">
        <v>4.6342327999999999E-4</v>
      </c>
      <c r="AP1265" s="258">
        <v>1.0990384E-3</v>
      </c>
      <c r="AQ1265" s="258">
        <v>1.4489648000000001E-5</v>
      </c>
      <c r="AR1265" s="258">
        <v>4.0299623E-2</v>
      </c>
      <c r="AT1265" s="193"/>
      <c r="AU1265" s="193"/>
      <c r="AV1265" s="193"/>
      <c r="AW1265" s="193"/>
      <c r="AX1265" s="193"/>
      <c r="AY1265" s="193"/>
      <c r="AZ1265" s="193"/>
      <c r="BA1265" s="193"/>
      <c r="BB1265" s="193"/>
      <c r="BC1265" s="193"/>
      <c r="BD1265" s="193"/>
      <c r="BE1265" s="315"/>
      <c r="BF1265" s="315"/>
      <c r="BG1265" s="315"/>
      <c r="BH1265" s="315"/>
      <c r="BI1265" s="315"/>
      <c r="BJ1265" s="315"/>
      <c r="BK1265" s="315"/>
    </row>
    <row r="1266" spans="1:63" x14ac:dyDescent="0.25">
      <c r="A1266" s="58" t="s">
        <v>5441</v>
      </c>
      <c r="B1266" s="58"/>
      <c r="C1266" s="9"/>
      <c r="D1266" s="195"/>
      <c r="E1266" s="195"/>
      <c r="F1266" s="195"/>
      <c r="G1266" s="195"/>
      <c r="H1266" s="195"/>
      <c r="I1266" s="195"/>
      <c r="J1266" s="195"/>
      <c r="K1266" s="195"/>
      <c r="L1266" s="195"/>
      <c r="M1266" s="195"/>
      <c r="N1266" s="195"/>
      <c r="O1266" s="195"/>
      <c r="P1266" s="195"/>
      <c r="Q1266" s="239"/>
      <c r="R1266" s="97"/>
      <c r="S1266" s="97"/>
      <c r="T1266" s="97"/>
      <c r="U1266" s="97"/>
      <c r="V1266" s="97"/>
      <c r="W1266" s="97"/>
      <c r="X1266" s="259"/>
      <c r="Y1266" s="259"/>
      <c r="Z1266" s="259"/>
      <c r="AA1266" s="258"/>
      <c r="AB1266" s="258"/>
      <c r="AC1266" s="258"/>
      <c r="AD1266" s="258"/>
      <c r="AE1266" s="258"/>
      <c r="AF1266" s="258"/>
      <c r="AG1266" s="258"/>
      <c r="AH1266" s="258"/>
      <c r="AI1266" s="258"/>
      <c r="AJ1266" s="258"/>
      <c r="AK1266" s="258"/>
      <c r="AL1266" s="258"/>
      <c r="AM1266" s="258"/>
      <c r="AN1266" s="258"/>
      <c r="AO1266" s="258"/>
      <c r="AP1266" s="258"/>
      <c r="AQ1266" s="258"/>
      <c r="AR1266" s="258"/>
      <c r="AT1266" s="193"/>
      <c r="AU1266" s="193"/>
      <c r="AV1266" s="193"/>
      <c r="AW1266" s="193"/>
      <c r="AX1266" s="193"/>
      <c r="AY1266" s="193"/>
      <c r="AZ1266" s="193"/>
      <c r="BA1266" s="193"/>
      <c r="BB1266" s="193"/>
      <c r="BC1266" s="193"/>
      <c r="BD1266" s="193"/>
      <c r="BE1266" s="315"/>
      <c r="BF1266" s="315"/>
      <c r="BG1266" s="315"/>
      <c r="BH1266" s="315"/>
      <c r="BI1266" s="315"/>
      <c r="BJ1266" s="315"/>
      <c r="BK1266" s="315"/>
    </row>
    <row r="1267" spans="1:63" x14ac:dyDescent="0.25">
      <c r="A1267" s="9"/>
      <c r="B1267" s="43" t="s">
        <v>1264</v>
      </c>
      <c r="C1267" s="6" t="s">
        <v>1770</v>
      </c>
      <c r="D1267" s="193">
        <v>26853.927</v>
      </c>
      <c r="E1267" s="193">
        <v>12178.177</v>
      </c>
      <c r="F1267" s="193">
        <v>2825.1446000000001</v>
      </c>
      <c r="G1267" s="193">
        <v>453.92257999999998</v>
      </c>
      <c r="H1267" s="193">
        <v>137.78009</v>
      </c>
      <c r="I1267" s="193">
        <v>1509.9346</v>
      </c>
      <c r="J1267" s="193">
        <v>559.58786999999995</v>
      </c>
      <c r="K1267" s="193">
        <v>23.732015000000001</v>
      </c>
      <c r="L1267" s="193">
        <v>9165.6479999999992</v>
      </c>
      <c r="M1267" s="193">
        <v>0</v>
      </c>
      <c r="N1267" s="193">
        <v>0</v>
      </c>
      <c r="O1267" s="193">
        <v>0</v>
      </c>
      <c r="P1267" s="199">
        <f t="shared" ref="P1267:P1273" si="226">E1267/0.135</f>
        <v>90208.718518518508</v>
      </c>
      <c r="Q1267" s="240">
        <v>2184714.2999999998</v>
      </c>
      <c r="R1267" s="99">
        <v>992039.32</v>
      </c>
      <c r="S1267" s="99">
        <v>174535.2</v>
      </c>
      <c r="T1267" s="99">
        <v>1.5643</v>
      </c>
      <c r="U1267" s="99">
        <v>975970</v>
      </c>
      <c r="V1267" s="99">
        <v>2333.1880000000001</v>
      </c>
      <c r="W1267" s="99">
        <v>39835</v>
      </c>
      <c r="X1267" s="241">
        <f t="shared" ref="X1267:X1273" si="227">SUM(Y1267:AA1267)</f>
        <v>15556.422489770801</v>
      </c>
      <c r="Y1267" s="241">
        <f t="shared" ref="Y1267:Y1273" si="228">SUM(AB1267:AG1267)</f>
        <v>4461.4771363299997</v>
      </c>
      <c r="Z1267" s="241">
        <f t="shared" ref="Z1267:Z1273" si="229">SUM(AH1267:AP1267)</f>
        <v>8594.1408704408004</v>
      </c>
      <c r="AA1267" s="241">
        <f t="shared" ref="AA1267:AA1273" si="230">SUM(AQ1267:AR1267)</f>
        <v>2500.8044829999999</v>
      </c>
      <c r="AB1267" s="258">
        <v>2501.2465000000002</v>
      </c>
      <c r="AC1267" s="258">
        <v>0.30069184999999998</v>
      </c>
      <c r="AD1267" s="258">
        <v>841.10580000000004</v>
      </c>
      <c r="AE1267" s="258">
        <v>0.30566658000000002</v>
      </c>
      <c r="AF1267" s="258">
        <v>1113.2091</v>
      </c>
      <c r="AG1267" s="258">
        <v>5.3093779000000003</v>
      </c>
      <c r="AH1267" s="258">
        <v>1637.066</v>
      </c>
      <c r="AI1267" s="258">
        <v>4.4810939999999997</v>
      </c>
      <c r="AJ1267" s="258">
        <v>3.8865102</v>
      </c>
      <c r="AK1267" s="258">
        <v>12.450611</v>
      </c>
      <c r="AL1267" s="258">
        <v>0.73272419</v>
      </c>
      <c r="AM1267" s="258">
        <v>2.3730508000000001E-3</v>
      </c>
      <c r="AN1267" s="258">
        <v>6517.9754000000003</v>
      </c>
      <c r="AO1267" s="258">
        <v>324.48376999999999</v>
      </c>
      <c r="AP1267" s="258">
        <v>93.062387999999999</v>
      </c>
      <c r="AQ1267" s="258">
        <v>17.852782999999999</v>
      </c>
      <c r="AR1267" s="258">
        <v>2482.9517000000001</v>
      </c>
      <c r="AT1267" s="193"/>
      <c r="AU1267" s="193"/>
      <c r="AV1267" s="193"/>
      <c r="AW1267" s="193"/>
      <c r="AX1267" s="193"/>
      <c r="AY1267" s="193"/>
      <c r="AZ1267" s="193"/>
      <c r="BA1267" s="193"/>
      <c r="BB1267" s="193"/>
      <c r="BC1267" s="193"/>
      <c r="BD1267" s="193"/>
      <c r="BE1267" s="315"/>
      <c r="BF1267" s="315"/>
      <c r="BG1267" s="315"/>
      <c r="BH1267" s="315"/>
      <c r="BI1267" s="315"/>
      <c r="BJ1267" s="315"/>
      <c r="BK1267" s="315"/>
    </row>
    <row r="1268" spans="1:63" x14ac:dyDescent="0.25">
      <c r="A1268" s="9"/>
      <c r="B1268" s="43" t="s">
        <v>1264</v>
      </c>
      <c r="C1268" s="6" t="s">
        <v>4975</v>
      </c>
      <c r="D1268" s="193">
        <v>13268.043</v>
      </c>
      <c r="E1268" s="193">
        <v>5789.9327999999996</v>
      </c>
      <c r="F1268" s="193">
        <v>1136.4083000000001</v>
      </c>
      <c r="G1268" s="193">
        <v>161.27001999999999</v>
      </c>
      <c r="H1268" s="193">
        <v>56.670538999999998</v>
      </c>
      <c r="I1268" s="193">
        <v>617.42804000000001</v>
      </c>
      <c r="J1268" s="193">
        <v>245.94345000000001</v>
      </c>
      <c r="K1268" s="193">
        <v>10.386272999999999</v>
      </c>
      <c r="L1268" s="193">
        <v>5250.0039999999999</v>
      </c>
      <c r="M1268" s="193">
        <v>0</v>
      </c>
      <c r="N1268" s="193">
        <v>0</v>
      </c>
      <c r="O1268" s="193">
        <v>0</v>
      </c>
      <c r="P1268" s="199">
        <f t="shared" si="226"/>
        <v>42888.391111111108</v>
      </c>
      <c r="Q1268" s="240">
        <v>570134.88</v>
      </c>
      <c r="R1268" s="99">
        <v>409992.2</v>
      </c>
      <c r="S1268" s="99">
        <v>66220</v>
      </c>
      <c r="T1268" s="99">
        <v>0.62609000000000004</v>
      </c>
      <c r="U1268" s="99">
        <v>69883</v>
      </c>
      <c r="V1268" s="99">
        <v>653.05200000000002</v>
      </c>
      <c r="W1268" s="99">
        <v>23386</v>
      </c>
      <c r="X1268" s="241">
        <f t="shared" si="227"/>
        <v>4398.6034398457996</v>
      </c>
      <c r="Y1268" s="241">
        <f t="shared" si="228"/>
        <v>1988.9025017199999</v>
      </c>
      <c r="Z1268" s="241">
        <f t="shared" si="229"/>
        <v>1374.4470717257998</v>
      </c>
      <c r="AA1268" s="241">
        <f t="shared" si="230"/>
        <v>1035.2538663999999</v>
      </c>
      <c r="AB1268" s="258">
        <v>1188.8389</v>
      </c>
      <c r="AC1268" s="258">
        <v>0.12224992</v>
      </c>
      <c r="AD1268" s="258">
        <v>292.00479999999999</v>
      </c>
      <c r="AE1268" s="258">
        <v>0.1204732</v>
      </c>
      <c r="AF1268" s="258">
        <v>505.73869000000002</v>
      </c>
      <c r="AG1268" s="258">
        <v>2.0773885999999999</v>
      </c>
      <c r="AH1268" s="258">
        <v>778.09898999999996</v>
      </c>
      <c r="AI1268" s="258">
        <v>1.7752011999999999</v>
      </c>
      <c r="AJ1268" s="258">
        <v>1.3755765</v>
      </c>
      <c r="AK1268" s="258">
        <v>1.7205553</v>
      </c>
      <c r="AL1268" s="258">
        <v>0.33370316</v>
      </c>
      <c r="AM1268" s="258">
        <v>1.0694658E-3</v>
      </c>
      <c r="AN1268" s="258">
        <v>464.23924</v>
      </c>
      <c r="AO1268" s="258">
        <v>129.98777000000001</v>
      </c>
      <c r="AP1268" s="258">
        <v>-3.0850339</v>
      </c>
      <c r="AQ1268" s="258">
        <v>9.2435664000000006</v>
      </c>
      <c r="AR1268" s="258">
        <v>1026.0102999999999</v>
      </c>
      <c r="AT1268" s="193"/>
      <c r="AU1268" s="193"/>
      <c r="AV1268" s="193"/>
      <c r="AW1268" s="193"/>
      <c r="AX1268" s="193"/>
      <c r="AY1268" s="193"/>
      <c r="AZ1268" s="193"/>
      <c r="BA1268" s="193"/>
      <c r="BB1268" s="193"/>
      <c r="BC1268" s="193"/>
      <c r="BD1268" s="193"/>
      <c r="BE1268" s="315"/>
      <c r="BF1268" s="315"/>
      <c r="BG1268" s="315"/>
      <c r="BH1268" s="315"/>
      <c r="BI1268" s="315"/>
      <c r="BJ1268" s="315"/>
      <c r="BK1268" s="315"/>
    </row>
    <row r="1269" spans="1:63" x14ac:dyDescent="0.25">
      <c r="A1269" s="9"/>
      <c r="B1269" s="43" t="s">
        <v>1264</v>
      </c>
      <c r="C1269" s="6" t="s">
        <v>4974</v>
      </c>
      <c r="D1269" s="193">
        <v>250285.16</v>
      </c>
      <c r="E1269" s="193">
        <v>148284.34</v>
      </c>
      <c r="F1269" s="193">
        <v>30183.425999999999</v>
      </c>
      <c r="G1269" s="193">
        <v>5405.4327999999996</v>
      </c>
      <c r="H1269" s="193">
        <v>2117.4533999999999</v>
      </c>
      <c r="I1269" s="193">
        <v>13421.076999999999</v>
      </c>
      <c r="J1269" s="193">
        <v>9245.9436000000005</v>
      </c>
      <c r="K1269" s="193">
        <v>682.91832999999997</v>
      </c>
      <c r="L1269" s="193">
        <v>40944.57</v>
      </c>
      <c r="M1269" s="193">
        <v>0</v>
      </c>
      <c r="N1269" s="193">
        <v>0</v>
      </c>
      <c r="O1269" s="193">
        <v>0</v>
      </c>
      <c r="P1269" s="199">
        <f t="shared" si="226"/>
        <v>1098402.5185185184</v>
      </c>
      <c r="Q1269" s="240">
        <v>13718125</v>
      </c>
      <c r="R1269" s="99">
        <v>11637125</v>
      </c>
      <c r="S1269" s="99">
        <v>1633184</v>
      </c>
      <c r="T1269" s="99">
        <v>16.02</v>
      </c>
      <c r="U1269" s="99">
        <v>76722</v>
      </c>
      <c r="V1269" s="99">
        <v>18018.22</v>
      </c>
      <c r="W1269" s="99">
        <v>353060</v>
      </c>
      <c r="X1269" s="241">
        <f t="shared" si="227"/>
        <v>115361.59692441399</v>
      </c>
      <c r="Y1269" s="241">
        <f t="shared" si="228"/>
        <v>56747.226513799993</v>
      </c>
      <c r="Z1269" s="241">
        <f t="shared" si="229"/>
        <v>29306.085620613994</v>
      </c>
      <c r="AA1269" s="241">
        <f t="shared" si="230"/>
        <v>29308.284790000002</v>
      </c>
      <c r="AB1269" s="258">
        <v>30446.941999999999</v>
      </c>
      <c r="AC1269" s="258">
        <v>3.2101467000000001</v>
      </c>
      <c r="AD1269" s="258">
        <v>12283.894</v>
      </c>
      <c r="AE1269" s="258">
        <v>3.0537660999999998</v>
      </c>
      <c r="AF1269" s="258">
        <v>13959.174000000001</v>
      </c>
      <c r="AG1269" s="258">
        <v>50.952601000000001</v>
      </c>
      <c r="AH1269" s="258">
        <v>19927.54</v>
      </c>
      <c r="AI1269" s="258">
        <v>47.025207000000002</v>
      </c>
      <c r="AJ1269" s="258">
        <v>46.353915000000001</v>
      </c>
      <c r="AK1269" s="258">
        <v>39.566633000000003</v>
      </c>
      <c r="AL1269" s="258">
        <v>7.1683252</v>
      </c>
      <c r="AM1269" s="258">
        <v>2.3620413999999999E-2</v>
      </c>
      <c r="AN1269" s="258">
        <v>451.36162000000002</v>
      </c>
      <c r="AO1269" s="258">
        <v>4052.5428000000002</v>
      </c>
      <c r="AP1269" s="258">
        <v>4734.5034999999998</v>
      </c>
      <c r="AQ1269" s="258">
        <v>187.42379</v>
      </c>
      <c r="AR1269" s="258">
        <v>29120.861000000001</v>
      </c>
      <c r="AT1269" s="193"/>
      <c r="AU1269" s="193"/>
      <c r="AV1269" s="193"/>
      <c r="AW1269" s="193"/>
      <c r="AX1269" s="193"/>
      <c r="AY1269" s="193"/>
      <c r="AZ1269" s="193"/>
      <c r="BA1269" s="193"/>
      <c r="BB1269" s="193"/>
      <c r="BC1269" s="193"/>
      <c r="BD1269" s="193"/>
      <c r="BE1269" s="315"/>
      <c r="BF1269" s="315"/>
      <c r="BG1269" s="315"/>
      <c r="BH1269" s="315"/>
      <c r="BI1269" s="315"/>
      <c r="BJ1269" s="315"/>
      <c r="BK1269" s="315"/>
    </row>
    <row r="1270" spans="1:63" x14ac:dyDescent="0.25">
      <c r="A1270" s="43"/>
      <c r="B1270" s="43" t="s">
        <v>1264</v>
      </c>
      <c r="C1270" s="6" t="s">
        <v>1513</v>
      </c>
      <c r="D1270" s="193">
        <v>44254.796999999999</v>
      </c>
      <c r="E1270" s="193">
        <v>22772.527999999998</v>
      </c>
      <c r="F1270" s="193">
        <v>3951.0904999999998</v>
      </c>
      <c r="G1270" s="193">
        <v>385.41977000000003</v>
      </c>
      <c r="H1270" s="193">
        <v>200.91263000000001</v>
      </c>
      <c r="I1270" s="193">
        <v>2063.2885000000001</v>
      </c>
      <c r="J1270" s="193">
        <v>775.04687999999999</v>
      </c>
      <c r="K1270" s="193">
        <v>34.615724999999998</v>
      </c>
      <c r="L1270" s="193">
        <v>14071.895</v>
      </c>
      <c r="M1270" s="193">
        <v>0</v>
      </c>
      <c r="N1270" s="193">
        <v>0</v>
      </c>
      <c r="O1270" s="193">
        <v>0</v>
      </c>
      <c r="P1270" s="199">
        <f t="shared" si="226"/>
        <v>168685.39259259257</v>
      </c>
      <c r="Q1270" s="240">
        <v>1683964.6</v>
      </c>
      <c r="R1270" s="99">
        <v>1396264.4</v>
      </c>
      <c r="S1270" s="99">
        <v>212816.8</v>
      </c>
      <c r="T1270" s="99">
        <v>2.5116999999999998</v>
      </c>
      <c r="U1270" s="99">
        <v>9369.6</v>
      </c>
      <c r="V1270" s="99">
        <v>1938.2829999999999</v>
      </c>
      <c r="W1270" s="99">
        <v>63573</v>
      </c>
      <c r="X1270" s="241">
        <f t="shared" si="227"/>
        <v>17246.182835121101</v>
      </c>
      <c r="Y1270" s="241">
        <f t="shared" si="228"/>
        <v>7129.4777150300006</v>
      </c>
      <c r="Z1270" s="241">
        <f t="shared" si="229"/>
        <v>6598.6889030911007</v>
      </c>
      <c r="AA1270" s="241">
        <f t="shared" si="230"/>
        <v>3518.0162169999999</v>
      </c>
      <c r="AB1270" s="258">
        <v>4675.8824000000004</v>
      </c>
      <c r="AC1270" s="258">
        <v>0.47202889999999997</v>
      </c>
      <c r="AD1270" s="258">
        <v>595.80543</v>
      </c>
      <c r="AE1270" s="258">
        <v>0.44901263000000002</v>
      </c>
      <c r="AF1270" s="258">
        <v>1849.9704999999999</v>
      </c>
      <c r="AG1270" s="258">
        <v>6.8983435000000002</v>
      </c>
      <c r="AH1270" s="258">
        <v>3060.4094</v>
      </c>
      <c r="AI1270" s="258">
        <v>6.0803161000000001</v>
      </c>
      <c r="AJ1270" s="258">
        <v>3.2946276000000001</v>
      </c>
      <c r="AK1270" s="258">
        <v>3.0875474000000001</v>
      </c>
      <c r="AL1270" s="258">
        <v>0.82570281999999995</v>
      </c>
      <c r="AM1270" s="258">
        <v>2.6411710999999999E-3</v>
      </c>
      <c r="AN1270" s="258">
        <v>56.950991999999999</v>
      </c>
      <c r="AO1270" s="258">
        <v>3536.6170999999999</v>
      </c>
      <c r="AP1270" s="258">
        <v>-68.579424000000003</v>
      </c>
      <c r="AQ1270" s="258">
        <v>24.422217</v>
      </c>
      <c r="AR1270" s="258">
        <v>3493.5940000000001</v>
      </c>
      <c r="AT1270" s="193"/>
      <c r="AU1270" s="193"/>
      <c r="AV1270" s="193"/>
      <c r="AW1270" s="193"/>
      <c r="AX1270" s="193"/>
      <c r="AY1270" s="193"/>
      <c r="AZ1270" s="193"/>
      <c r="BA1270" s="193"/>
      <c r="BB1270" s="193"/>
      <c r="BC1270" s="193"/>
      <c r="BD1270" s="193"/>
      <c r="BE1270" s="315"/>
      <c r="BF1270" s="315"/>
      <c r="BG1270" s="315"/>
      <c r="BH1270" s="315"/>
      <c r="BI1270" s="315"/>
      <c r="BJ1270" s="315"/>
      <c r="BK1270" s="315"/>
    </row>
    <row r="1271" spans="1:63" x14ac:dyDescent="0.25">
      <c r="A1271" s="43"/>
      <c r="B1271" s="43" t="s">
        <v>1264</v>
      </c>
      <c r="C1271" s="6" t="s">
        <v>1512</v>
      </c>
      <c r="D1271" s="193">
        <v>2201199</v>
      </c>
      <c r="E1271" s="193">
        <v>613341.93999999994</v>
      </c>
      <c r="F1271" s="193">
        <v>219058.55</v>
      </c>
      <c r="G1271" s="193">
        <v>41065.421000000002</v>
      </c>
      <c r="H1271" s="193">
        <v>6501.1986999999999</v>
      </c>
      <c r="I1271" s="193">
        <v>100647.03999999999</v>
      </c>
      <c r="J1271" s="193">
        <v>56825.080999999998</v>
      </c>
      <c r="K1271" s="193">
        <v>689.99766</v>
      </c>
      <c r="L1271" s="193">
        <v>1163069.7</v>
      </c>
      <c r="M1271" s="193">
        <v>0</v>
      </c>
      <c r="N1271" s="193">
        <v>0</v>
      </c>
      <c r="O1271" s="193">
        <v>0</v>
      </c>
      <c r="P1271" s="199">
        <f t="shared" si="226"/>
        <v>4543273.6296296287</v>
      </c>
      <c r="Q1271" s="240">
        <v>59352529</v>
      </c>
      <c r="R1271" s="99">
        <v>46722631</v>
      </c>
      <c r="S1271" s="99">
        <v>8390480</v>
      </c>
      <c r="T1271" s="99">
        <v>88.001999999999995</v>
      </c>
      <c r="U1271" s="99">
        <v>363290</v>
      </c>
      <c r="V1271" s="99">
        <v>70140</v>
      </c>
      <c r="W1271" s="99">
        <v>3805900</v>
      </c>
      <c r="X1271" s="241">
        <f t="shared" si="227"/>
        <v>608737.25173628004</v>
      </c>
      <c r="Y1271" s="241">
        <f t="shared" si="228"/>
        <v>300705.48485000001</v>
      </c>
      <c r="Z1271" s="241">
        <f t="shared" si="229"/>
        <v>188981.35418627999</v>
      </c>
      <c r="AA1271" s="241">
        <f t="shared" si="230"/>
        <v>119050.4127</v>
      </c>
      <c r="AB1271" s="258">
        <v>125936.49</v>
      </c>
      <c r="AC1271" s="258">
        <v>14.902640999999999</v>
      </c>
      <c r="AD1271" s="258">
        <v>92286.035999999993</v>
      </c>
      <c r="AE1271" s="258">
        <v>15.925659</v>
      </c>
      <c r="AF1271" s="258">
        <v>82180.697</v>
      </c>
      <c r="AG1271" s="258">
        <v>271.43355000000003</v>
      </c>
      <c r="AH1271" s="258">
        <v>82425.774999999994</v>
      </c>
      <c r="AI1271" s="258">
        <v>355.98361999999997</v>
      </c>
      <c r="AJ1271" s="258">
        <v>366.25200000000001</v>
      </c>
      <c r="AK1271" s="258">
        <v>239.75421</v>
      </c>
      <c r="AL1271" s="258">
        <v>73.673570999999995</v>
      </c>
      <c r="AM1271" s="258">
        <v>0.25508528000000003</v>
      </c>
      <c r="AN1271" s="258">
        <v>2114.6026999999999</v>
      </c>
      <c r="AO1271" s="258">
        <v>44863.927000000003</v>
      </c>
      <c r="AP1271" s="258">
        <v>58541.131000000001</v>
      </c>
      <c r="AQ1271" s="258">
        <v>2133.4726999999998</v>
      </c>
      <c r="AR1271" s="258">
        <v>116916.94</v>
      </c>
      <c r="AT1271" s="193"/>
      <c r="AU1271" s="193"/>
      <c r="AV1271" s="193"/>
      <c r="AW1271" s="193"/>
      <c r="AX1271" s="193"/>
      <c r="AY1271" s="193"/>
      <c r="AZ1271" s="193"/>
      <c r="BA1271" s="193"/>
      <c r="BB1271" s="193"/>
      <c r="BC1271" s="193"/>
      <c r="BD1271" s="193"/>
      <c r="BE1271" s="315"/>
      <c r="BF1271" s="315"/>
      <c r="BG1271" s="315"/>
      <c r="BH1271" s="315"/>
      <c r="BI1271" s="315"/>
      <c r="BJ1271" s="315"/>
      <c r="BK1271" s="315"/>
    </row>
    <row r="1272" spans="1:63" x14ac:dyDescent="0.25">
      <c r="A1272" s="9"/>
      <c r="B1272" s="43" t="s">
        <v>1264</v>
      </c>
      <c r="C1272" s="6" t="s">
        <v>1511</v>
      </c>
      <c r="D1272" s="193">
        <v>111108.73</v>
      </c>
      <c r="E1272" s="193">
        <v>59315.285000000003</v>
      </c>
      <c r="F1272" s="193">
        <v>18499.031999999999</v>
      </c>
      <c r="G1272" s="193">
        <v>2154.0219000000002</v>
      </c>
      <c r="H1272" s="193">
        <v>626.60721000000001</v>
      </c>
      <c r="I1272" s="193">
        <v>6749.7798000000003</v>
      </c>
      <c r="J1272" s="193">
        <v>2328.8101000000001</v>
      </c>
      <c r="K1272" s="193">
        <v>95.052619000000007</v>
      </c>
      <c r="L1272" s="193">
        <v>21340.137999999999</v>
      </c>
      <c r="M1272" s="193">
        <v>0</v>
      </c>
      <c r="N1272" s="193">
        <v>0</v>
      </c>
      <c r="O1272" s="193">
        <v>0</v>
      </c>
      <c r="P1272" s="199">
        <f t="shared" si="226"/>
        <v>439372.48148148146</v>
      </c>
      <c r="Q1272" s="240">
        <v>6407282.2000000002</v>
      </c>
      <c r="R1272" s="99">
        <v>5342531</v>
      </c>
      <c r="S1272" s="99">
        <v>840392</v>
      </c>
      <c r="T1272" s="99">
        <v>6.9954999999999998</v>
      </c>
      <c r="U1272" s="99">
        <v>23398</v>
      </c>
      <c r="V1272" s="99">
        <v>6014.14</v>
      </c>
      <c r="W1272" s="99">
        <v>194940</v>
      </c>
      <c r="X1272" s="241">
        <f t="shared" si="227"/>
        <v>64105.994381674005</v>
      </c>
      <c r="Y1272" s="241">
        <f t="shared" si="228"/>
        <v>23247.680324500001</v>
      </c>
      <c r="Z1272" s="241">
        <f t="shared" si="229"/>
        <v>27416.544148174002</v>
      </c>
      <c r="AA1272" s="241">
        <f t="shared" si="230"/>
        <v>13441.769909000001</v>
      </c>
      <c r="AB1272" s="258">
        <v>12179.037</v>
      </c>
      <c r="AC1272" s="258">
        <v>2.0608742000000002</v>
      </c>
      <c r="AD1272" s="258">
        <v>5233.0914000000002</v>
      </c>
      <c r="AE1272" s="258">
        <v>1.8839813000000001</v>
      </c>
      <c r="AF1272" s="258">
        <v>5804.2361000000001</v>
      </c>
      <c r="AG1272" s="258">
        <v>27.370968999999999</v>
      </c>
      <c r="AH1272" s="258">
        <v>7971.3582999999999</v>
      </c>
      <c r="AI1272" s="258">
        <v>25.823530000000002</v>
      </c>
      <c r="AJ1272" s="258">
        <v>18.722351</v>
      </c>
      <c r="AK1272" s="258">
        <v>21.390591000000001</v>
      </c>
      <c r="AL1272" s="258">
        <v>3.5213120999999998</v>
      </c>
      <c r="AM1272" s="258">
        <v>1.1934073999999999E-2</v>
      </c>
      <c r="AN1272" s="258">
        <v>106.81462999999999</v>
      </c>
      <c r="AO1272" s="258">
        <v>11189.263000000001</v>
      </c>
      <c r="AP1272" s="258">
        <v>8079.6385</v>
      </c>
      <c r="AQ1272" s="258">
        <v>79.365909000000002</v>
      </c>
      <c r="AR1272" s="258">
        <v>13362.404</v>
      </c>
      <c r="AT1272" s="193"/>
      <c r="AU1272" s="193"/>
      <c r="AV1272" s="193"/>
      <c r="AW1272" s="193"/>
      <c r="AX1272" s="193"/>
      <c r="AY1272" s="193"/>
      <c r="AZ1272" s="193"/>
      <c r="BA1272" s="193"/>
      <c r="BB1272" s="193"/>
      <c r="BC1272" s="193"/>
      <c r="BD1272" s="193"/>
      <c r="BE1272" s="315"/>
      <c r="BF1272" s="315"/>
      <c r="BG1272" s="315"/>
      <c r="BH1272" s="315"/>
      <c r="BI1272" s="315"/>
      <c r="BJ1272" s="315"/>
      <c r="BK1272" s="315"/>
    </row>
    <row r="1273" spans="1:63" x14ac:dyDescent="0.25">
      <c r="A1273" s="9"/>
      <c r="B1273" s="43" t="s">
        <v>1264</v>
      </c>
      <c r="C1273" s="6" t="s">
        <v>1510</v>
      </c>
      <c r="D1273" s="193">
        <v>840284.29</v>
      </c>
      <c r="E1273" s="193">
        <v>307772.13</v>
      </c>
      <c r="F1273" s="193">
        <v>120815.55</v>
      </c>
      <c r="G1273" s="193">
        <v>11354.165999999999</v>
      </c>
      <c r="H1273" s="193">
        <v>6054.9737999999998</v>
      </c>
      <c r="I1273" s="193">
        <v>39180.171000000002</v>
      </c>
      <c r="J1273" s="193">
        <v>21967.72</v>
      </c>
      <c r="K1273" s="193">
        <v>873.95065</v>
      </c>
      <c r="L1273" s="193">
        <v>332265.62</v>
      </c>
      <c r="M1273" s="193">
        <v>0</v>
      </c>
      <c r="N1273" s="193">
        <v>0</v>
      </c>
      <c r="O1273" s="193">
        <v>0</v>
      </c>
      <c r="P1273" s="199">
        <f t="shared" si="226"/>
        <v>2279793.5555555555</v>
      </c>
      <c r="Q1273" s="240">
        <v>35258008</v>
      </c>
      <c r="R1273" s="99">
        <v>28403335</v>
      </c>
      <c r="S1273" s="99">
        <v>4419072</v>
      </c>
      <c r="T1273" s="99">
        <v>56.529000000000003</v>
      </c>
      <c r="U1273" s="99">
        <v>858050</v>
      </c>
      <c r="V1273" s="99">
        <v>48694.19</v>
      </c>
      <c r="W1273" s="99">
        <v>1528800</v>
      </c>
      <c r="X1273" s="241">
        <f t="shared" si="227"/>
        <v>287242.57807161001</v>
      </c>
      <c r="Y1273" s="241">
        <f t="shared" si="228"/>
        <v>121574.70845400001</v>
      </c>
      <c r="Z1273" s="241">
        <f t="shared" si="229"/>
        <v>93748.450087609992</v>
      </c>
      <c r="AA1273" s="241">
        <f t="shared" si="230"/>
        <v>71919.419529999999</v>
      </c>
      <c r="AB1273" s="258">
        <v>63193.006000000001</v>
      </c>
      <c r="AC1273" s="258">
        <v>7.4360295000000001</v>
      </c>
      <c r="AD1273" s="258">
        <v>18319.645</v>
      </c>
      <c r="AE1273" s="258">
        <v>7.3424145000000003</v>
      </c>
      <c r="AF1273" s="258">
        <v>39908.442999999999</v>
      </c>
      <c r="AG1273" s="258">
        <v>138.83600999999999</v>
      </c>
      <c r="AH1273" s="258">
        <v>41360.535000000003</v>
      </c>
      <c r="AI1273" s="258">
        <v>204.96275</v>
      </c>
      <c r="AJ1273" s="258">
        <v>97.652738999999997</v>
      </c>
      <c r="AK1273" s="258">
        <v>110.00612</v>
      </c>
      <c r="AL1273" s="258">
        <v>23.943577000000001</v>
      </c>
      <c r="AM1273" s="258">
        <v>6.8401610000000002E-2</v>
      </c>
      <c r="AN1273" s="258">
        <v>3866.3375000000001</v>
      </c>
      <c r="AO1273" s="258">
        <v>32524.034</v>
      </c>
      <c r="AP1273" s="258">
        <v>15560.91</v>
      </c>
      <c r="AQ1273" s="258">
        <v>815.12953000000005</v>
      </c>
      <c r="AR1273" s="258">
        <v>71104.289999999994</v>
      </c>
      <c r="AT1273" s="193"/>
      <c r="AU1273" s="193"/>
      <c r="AV1273" s="193"/>
      <c r="AW1273" s="193"/>
      <c r="AX1273" s="193"/>
      <c r="AY1273" s="193"/>
      <c r="AZ1273" s="193"/>
      <c r="BA1273" s="193"/>
      <c r="BB1273" s="193"/>
      <c r="BC1273" s="193"/>
      <c r="BD1273" s="193"/>
      <c r="BE1273" s="315"/>
      <c r="BF1273" s="315"/>
      <c r="BG1273" s="315"/>
      <c r="BH1273" s="315"/>
      <c r="BI1273" s="315"/>
      <c r="BJ1273" s="315"/>
      <c r="BK1273" s="315"/>
    </row>
    <row r="1274" spans="1:63" x14ac:dyDescent="0.25">
      <c r="A1274" s="58" t="s">
        <v>487</v>
      </c>
      <c r="B1274" s="58"/>
      <c r="C1274" s="9"/>
      <c r="D1274" s="195"/>
      <c r="E1274" s="195"/>
      <c r="F1274" s="195"/>
      <c r="G1274" s="195"/>
      <c r="H1274" s="195"/>
      <c r="I1274" s="195"/>
      <c r="J1274" s="195"/>
      <c r="K1274" s="195"/>
      <c r="L1274" s="195"/>
      <c r="M1274" s="195"/>
      <c r="N1274" s="195"/>
      <c r="O1274" s="195"/>
      <c r="P1274" s="195"/>
      <c r="Q1274" s="239"/>
      <c r="R1274" s="97"/>
      <c r="S1274" s="97"/>
      <c r="T1274" s="97"/>
      <c r="U1274" s="97"/>
      <c r="V1274" s="97"/>
      <c r="W1274" s="97"/>
      <c r="X1274" s="259"/>
      <c r="Y1274" s="259"/>
      <c r="Z1274" s="259"/>
      <c r="AA1274" s="258"/>
      <c r="AB1274" s="258"/>
      <c r="AC1274" s="258"/>
      <c r="AD1274" s="258"/>
      <c r="AE1274" s="258"/>
      <c r="AF1274" s="258"/>
      <c r="AG1274" s="258"/>
      <c r="AH1274" s="258"/>
      <c r="AI1274" s="258"/>
      <c r="AJ1274" s="258"/>
      <c r="AK1274" s="258"/>
      <c r="AL1274" s="258"/>
      <c r="AM1274" s="258"/>
      <c r="AN1274" s="258"/>
      <c r="AO1274" s="258"/>
      <c r="AP1274" s="258"/>
      <c r="AQ1274" s="258"/>
      <c r="AR1274" s="258"/>
      <c r="AT1274" s="193"/>
      <c r="AU1274" s="193"/>
      <c r="AV1274" s="193"/>
      <c r="AW1274" s="193"/>
      <c r="AX1274" s="193"/>
      <c r="AY1274" s="193"/>
      <c r="AZ1274" s="193"/>
      <c r="BA1274" s="193"/>
      <c r="BB1274" s="193"/>
      <c r="BC1274" s="193"/>
      <c r="BD1274" s="193"/>
      <c r="BE1274" s="315"/>
      <c r="BF1274" s="315"/>
      <c r="BG1274" s="315"/>
      <c r="BH1274" s="315"/>
      <c r="BI1274" s="315"/>
      <c r="BJ1274" s="315"/>
      <c r="BK1274" s="315"/>
    </row>
    <row r="1275" spans="1:63" x14ac:dyDescent="0.25">
      <c r="A1275" s="9"/>
      <c r="B1275" s="43" t="s">
        <v>437</v>
      </c>
      <c r="C1275" s="25" t="s">
        <v>5122</v>
      </c>
      <c r="D1275" s="193">
        <v>0.26553297999999997</v>
      </c>
      <c r="E1275" s="193">
        <v>0.21741402000000001</v>
      </c>
      <c r="F1275" s="193">
        <v>2.8906049999999999E-2</v>
      </c>
      <c r="G1275" s="193">
        <v>2.0666845999999998E-3</v>
      </c>
      <c r="H1275" s="193">
        <v>2.3198226000000001E-4</v>
      </c>
      <c r="I1275" s="193">
        <v>2.5215878999999999E-3</v>
      </c>
      <c r="J1275" s="193">
        <v>1.6285987E-3</v>
      </c>
      <c r="K1275" s="193">
        <v>4.1609788000000003E-5</v>
      </c>
      <c r="L1275" s="193">
        <v>1.2722448000000001E-2</v>
      </c>
      <c r="M1275" s="193">
        <v>0</v>
      </c>
      <c r="N1275" s="193">
        <v>0</v>
      </c>
      <c r="O1275" s="193">
        <v>0</v>
      </c>
      <c r="P1275" s="199">
        <f t="shared" ref="P1275:P1282" si="231">E1275/0.135</f>
        <v>1.6104742222222221</v>
      </c>
      <c r="Q1275" s="240">
        <v>12.603583</v>
      </c>
      <c r="R1275" s="99">
        <v>6.2021072000000004</v>
      </c>
      <c r="S1275" s="99">
        <v>5.2940160000000001</v>
      </c>
      <c r="T1275" s="99">
        <v>6.2835000000000001E-6</v>
      </c>
      <c r="U1275" s="99">
        <v>0.10158</v>
      </c>
      <c r="V1275" s="99">
        <v>1.704348E-2</v>
      </c>
      <c r="W1275" s="99">
        <v>0.98882999999999999</v>
      </c>
      <c r="X1275" s="241">
        <f t="shared" ref="X1275:X1282" si="232">SUM(Y1275:AA1275)</f>
        <v>9.1938239750705197E-2</v>
      </c>
      <c r="Y1275" s="241">
        <f t="shared" ref="Y1275:Y1282" si="233">SUM(AB1275:AG1275)</f>
        <v>4.8454781942700004E-2</v>
      </c>
      <c r="Z1275" s="241">
        <f t="shared" ref="Z1275:Z1282" si="234">SUM(AH1275:AP1275)</f>
        <v>2.78992929860052E-2</v>
      </c>
      <c r="AA1275" s="241">
        <f t="shared" ref="AA1275:AA1282" si="235">SUM(AQ1275:AR1275)</f>
        <v>1.5584164822E-2</v>
      </c>
      <c r="AB1275" s="258">
        <v>4.1275230000000003E-2</v>
      </c>
      <c r="AC1275" s="258">
        <v>2.6609532000000001E-6</v>
      </c>
      <c r="AD1275" s="258">
        <v>3.2072810999999998E-3</v>
      </c>
      <c r="AE1275" s="258">
        <v>1.1528394999999999E-6</v>
      </c>
      <c r="AF1275" s="258">
        <v>3.7946211999999998E-3</v>
      </c>
      <c r="AG1275" s="258">
        <v>1.7383585E-4</v>
      </c>
      <c r="AH1275" s="258">
        <v>2.6940479999999999E-2</v>
      </c>
      <c r="AI1275" s="258">
        <v>3.9128115999999999E-5</v>
      </c>
      <c r="AJ1275" s="258">
        <v>1.7951477999999999E-5</v>
      </c>
      <c r="AK1275" s="258">
        <v>1.0604196E-5</v>
      </c>
      <c r="AL1275" s="258">
        <v>2.3915311E-6</v>
      </c>
      <c r="AM1275" s="258">
        <v>7.8049052000000006E-9</v>
      </c>
      <c r="AN1275" s="258">
        <v>3.5074759000000002E-4</v>
      </c>
      <c r="AO1275" s="258">
        <v>2.5285786999999999E-4</v>
      </c>
      <c r="AP1275" s="258">
        <v>2.8512440000000002E-4</v>
      </c>
      <c r="AQ1275" s="258">
        <v>3.2596822E-5</v>
      </c>
      <c r="AR1275" s="258">
        <v>1.5551568E-2</v>
      </c>
      <c r="AT1275" s="193"/>
      <c r="AU1275" s="193"/>
      <c r="AV1275" s="193"/>
      <c r="AW1275" s="193"/>
      <c r="AX1275" s="193"/>
      <c r="AY1275" s="193"/>
      <c r="AZ1275" s="193"/>
      <c r="BA1275" s="193"/>
      <c r="BB1275" s="193"/>
      <c r="BC1275" s="193"/>
      <c r="BD1275" s="193"/>
      <c r="BE1275" s="315"/>
      <c r="BF1275" s="315"/>
      <c r="BG1275" s="315"/>
      <c r="BH1275" s="315"/>
      <c r="BI1275" s="315"/>
      <c r="BJ1275" s="315"/>
      <c r="BK1275" s="315"/>
    </row>
    <row r="1276" spans="1:63" x14ac:dyDescent="0.25">
      <c r="A1276" s="9"/>
      <c r="B1276" s="43" t="s">
        <v>5770</v>
      </c>
      <c r="C1276" s="25" t="s">
        <v>5123</v>
      </c>
      <c r="D1276" s="193">
        <v>0.36319525000000003</v>
      </c>
      <c r="E1276" s="193">
        <v>0.29675641000000003</v>
      </c>
      <c r="F1276" s="193">
        <v>3.9645495000000003E-2</v>
      </c>
      <c r="G1276" s="193">
        <v>3.0533921999999999E-3</v>
      </c>
      <c r="H1276" s="193">
        <v>3.3211870999999999E-4</v>
      </c>
      <c r="I1276" s="193">
        <v>3.6736399000000001E-3</v>
      </c>
      <c r="J1276" s="193">
        <v>2.2750524999999998E-3</v>
      </c>
      <c r="K1276" s="193">
        <v>5.9062189000000002E-5</v>
      </c>
      <c r="L1276" s="193">
        <v>1.7400078999999999E-2</v>
      </c>
      <c r="M1276" s="193">
        <v>0</v>
      </c>
      <c r="N1276" s="193">
        <v>0</v>
      </c>
      <c r="O1276" s="193">
        <v>0</v>
      </c>
      <c r="P1276" s="199">
        <f t="shared" si="231"/>
        <v>2.1981956296296299</v>
      </c>
      <c r="Q1276" s="240">
        <v>19.045089999999998</v>
      </c>
      <c r="R1276" s="99">
        <v>8.7582857999999995</v>
      </c>
      <c r="S1276" s="99">
        <v>8.5220800000000008</v>
      </c>
      <c r="T1276" s="99">
        <v>2.1481999999999999E-5</v>
      </c>
      <c r="U1276" s="99">
        <v>0.15146000000000001</v>
      </c>
      <c r="V1276" s="99">
        <v>2.65425E-2</v>
      </c>
      <c r="W1276" s="99">
        <v>1.5867</v>
      </c>
      <c r="X1276" s="241">
        <f t="shared" si="232"/>
        <v>0.12721576577546401</v>
      </c>
      <c r="Y1276" s="241">
        <f t="shared" si="233"/>
        <v>6.6633149733300007E-2</v>
      </c>
      <c r="Z1276" s="241">
        <f t="shared" si="234"/>
        <v>3.8577545098163996E-2</v>
      </c>
      <c r="AA1276" s="241">
        <f t="shared" si="235"/>
        <v>2.2005070944000001E-2</v>
      </c>
      <c r="AB1276" s="258">
        <v>5.6403770999999998E-2</v>
      </c>
      <c r="AC1276" s="258">
        <v>3.7607378000000002E-6</v>
      </c>
      <c r="AD1276" s="258">
        <v>4.5968023000000002E-3</v>
      </c>
      <c r="AE1276" s="258">
        <v>1.6105655000000001E-6</v>
      </c>
      <c r="AF1276" s="258">
        <v>5.3473013999999998E-3</v>
      </c>
      <c r="AG1276" s="258">
        <v>2.7990372999999998E-4</v>
      </c>
      <c r="AH1276" s="258">
        <v>3.6816504E-2</v>
      </c>
      <c r="AI1276" s="258">
        <v>5.3985150999999999E-5</v>
      </c>
      <c r="AJ1276" s="258">
        <v>2.6569217999999999E-5</v>
      </c>
      <c r="AK1276" s="258">
        <v>1.5524069000000001E-5</v>
      </c>
      <c r="AL1276" s="258">
        <v>3.4478679000000001E-6</v>
      </c>
      <c r="AM1276" s="258">
        <v>1.1222263999999999E-8</v>
      </c>
      <c r="AN1276" s="258">
        <v>4.9488182000000005E-4</v>
      </c>
      <c r="AO1276" s="258">
        <v>3.7723481000000002E-4</v>
      </c>
      <c r="AP1276" s="258">
        <v>7.8938694000000003E-4</v>
      </c>
      <c r="AQ1276" s="258">
        <v>4.4917943999999999E-5</v>
      </c>
      <c r="AR1276" s="258">
        <v>2.1960153E-2</v>
      </c>
      <c r="AT1276" s="193"/>
      <c r="AU1276" s="193"/>
      <c r="AV1276" s="193"/>
      <c r="AW1276" s="193"/>
      <c r="AX1276" s="193"/>
      <c r="AY1276" s="193"/>
      <c r="AZ1276" s="193"/>
      <c r="BA1276" s="193"/>
      <c r="BB1276" s="193"/>
      <c r="BC1276" s="193"/>
      <c r="BD1276" s="193"/>
      <c r="BE1276" s="315"/>
      <c r="BF1276" s="315"/>
      <c r="BG1276" s="315"/>
      <c r="BH1276" s="315"/>
      <c r="BI1276" s="315"/>
      <c r="BJ1276" s="315"/>
      <c r="BK1276" s="315"/>
    </row>
    <row r="1277" spans="1:63" x14ac:dyDescent="0.25">
      <c r="A1277" s="9"/>
      <c r="B1277" s="43" t="s">
        <v>5770</v>
      </c>
      <c r="C1277" s="25" t="s">
        <v>5124</v>
      </c>
      <c r="D1277" s="193">
        <v>0.40331557000000001</v>
      </c>
      <c r="E1277" s="193">
        <v>0.33140647000000001</v>
      </c>
      <c r="F1277" s="193">
        <v>4.2434571999999997E-2</v>
      </c>
      <c r="G1277" s="193">
        <v>3.798222E-3</v>
      </c>
      <c r="H1277" s="193">
        <v>3.7006309999999999E-4</v>
      </c>
      <c r="I1277" s="193">
        <v>4.3728934000000002E-3</v>
      </c>
      <c r="J1277" s="193">
        <v>2.5172001999999999E-3</v>
      </c>
      <c r="K1277" s="193">
        <v>6.7348025000000001E-5</v>
      </c>
      <c r="L1277" s="193">
        <v>1.8348804E-2</v>
      </c>
      <c r="M1277" s="193">
        <v>0</v>
      </c>
      <c r="N1277" s="193">
        <v>0</v>
      </c>
      <c r="O1277" s="193">
        <v>0</v>
      </c>
      <c r="P1277" s="199">
        <f t="shared" si="231"/>
        <v>2.4548627407407406</v>
      </c>
      <c r="Q1277" s="240">
        <v>24.414407000000001</v>
      </c>
      <c r="R1277" s="99">
        <v>9.7864875999999992</v>
      </c>
      <c r="S1277" s="99">
        <v>12.150320000000001</v>
      </c>
      <c r="T1277" s="99">
        <v>4.002E-5</v>
      </c>
      <c r="U1277" s="99">
        <v>0.18948999999999999</v>
      </c>
      <c r="V1277" s="99">
        <v>3.5869499999999999E-2</v>
      </c>
      <c r="W1277" s="99">
        <v>2.2522000000000002</v>
      </c>
      <c r="X1277" s="241">
        <f t="shared" si="232"/>
        <v>0.14247653861023998</v>
      </c>
      <c r="Y1277" s="241">
        <f t="shared" si="233"/>
        <v>7.4834554680899987E-2</v>
      </c>
      <c r="Z1277" s="241">
        <f t="shared" si="234"/>
        <v>4.3057911472339991E-2</v>
      </c>
      <c r="AA1277" s="241">
        <f t="shared" si="235"/>
        <v>2.4584072457000002E-2</v>
      </c>
      <c r="AB1277" s="258">
        <v>6.2991121999999997E-2</v>
      </c>
      <c r="AC1277" s="258">
        <v>4.1964543000000002E-6</v>
      </c>
      <c r="AD1277" s="258">
        <v>5.4447797000000001E-3</v>
      </c>
      <c r="AE1277" s="258">
        <v>1.8124966E-6</v>
      </c>
      <c r="AF1277" s="258">
        <v>5.9935029999999999E-3</v>
      </c>
      <c r="AG1277" s="258">
        <v>3.9914102999999998E-4</v>
      </c>
      <c r="AH1277" s="258">
        <v>4.1116457000000002E-2</v>
      </c>
      <c r="AI1277" s="258">
        <v>5.8449088999999999E-5</v>
      </c>
      <c r="AJ1277" s="258">
        <v>3.3137018000000001E-5</v>
      </c>
      <c r="AK1277" s="258">
        <v>1.8780875999999999E-5</v>
      </c>
      <c r="AL1277" s="258">
        <v>4.0940619999999997E-6</v>
      </c>
      <c r="AM1277" s="258">
        <v>1.327734E-8</v>
      </c>
      <c r="AN1277" s="258">
        <v>5.5785546000000001E-4</v>
      </c>
      <c r="AO1277" s="258">
        <v>4.1614794E-4</v>
      </c>
      <c r="AP1277" s="258">
        <v>8.5297675000000001E-4</v>
      </c>
      <c r="AQ1277" s="258">
        <v>4.8432457000000003E-5</v>
      </c>
      <c r="AR1277" s="258">
        <v>2.4535640000000001E-2</v>
      </c>
      <c r="AT1277" s="193"/>
      <c r="AU1277" s="193"/>
      <c r="AV1277" s="193"/>
      <c r="AW1277" s="193"/>
      <c r="AX1277" s="193"/>
      <c r="AY1277" s="193"/>
      <c r="AZ1277" s="193"/>
      <c r="BA1277" s="193"/>
      <c r="BB1277" s="193"/>
      <c r="BC1277" s="193"/>
      <c r="BD1277" s="193"/>
      <c r="BE1277" s="315"/>
      <c r="BF1277" s="315"/>
      <c r="BG1277" s="315"/>
      <c r="BH1277" s="315"/>
      <c r="BI1277" s="315"/>
      <c r="BJ1277" s="315"/>
      <c r="BK1277" s="315"/>
    </row>
    <row r="1278" spans="1:63" x14ac:dyDescent="0.25">
      <c r="A1278" s="9"/>
      <c r="B1278" s="43" t="s">
        <v>5770</v>
      </c>
      <c r="C1278" s="25" t="s">
        <v>5125</v>
      </c>
      <c r="D1278" s="193">
        <v>0.36712844</v>
      </c>
      <c r="E1278" s="193">
        <v>0.29946023999999999</v>
      </c>
      <c r="F1278" s="193">
        <v>4.0312890999999997E-2</v>
      </c>
      <c r="G1278" s="193">
        <v>3.2506795E-3</v>
      </c>
      <c r="H1278" s="193">
        <v>3.3753408000000002E-4</v>
      </c>
      <c r="I1278" s="193">
        <v>3.8496125999999999E-3</v>
      </c>
      <c r="J1278" s="193">
        <v>2.3187056000000001E-3</v>
      </c>
      <c r="K1278" s="193">
        <v>5.9738485000000003E-5</v>
      </c>
      <c r="L1278" s="193">
        <v>1.7539035000000001E-2</v>
      </c>
      <c r="M1278" s="193">
        <v>0</v>
      </c>
      <c r="N1278" s="193">
        <v>0</v>
      </c>
      <c r="O1278" s="193">
        <v>0</v>
      </c>
      <c r="P1278" s="199">
        <f t="shared" si="231"/>
        <v>2.2182239999999998</v>
      </c>
      <c r="Q1278" s="240">
        <v>20.558534000000002</v>
      </c>
      <c r="R1278" s="99">
        <v>9.0053359999999998</v>
      </c>
      <c r="S1278" s="99">
        <v>9.58216</v>
      </c>
      <c r="T1278" s="99">
        <v>2.162E-5</v>
      </c>
      <c r="U1278" s="99">
        <v>0.16089000000000001</v>
      </c>
      <c r="V1278" s="99">
        <v>2.92269E-2</v>
      </c>
      <c r="W1278" s="99">
        <v>1.7808999999999999</v>
      </c>
      <c r="X1278" s="241">
        <f t="shared" si="232"/>
        <v>0.12917217011725199</v>
      </c>
      <c r="Y1278" s="241">
        <f t="shared" si="233"/>
        <v>6.7582249842799993E-2</v>
      </c>
      <c r="Z1278" s="241">
        <f t="shared" si="234"/>
        <v>3.8965531607451996E-2</v>
      </c>
      <c r="AA1278" s="241">
        <f t="shared" si="235"/>
        <v>2.2624388667000003E-2</v>
      </c>
      <c r="AB1278" s="258">
        <v>5.6958796999999999E-2</v>
      </c>
      <c r="AC1278" s="258">
        <v>3.8733829000000003E-6</v>
      </c>
      <c r="AD1278" s="258">
        <v>4.8010055999999999E-3</v>
      </c>
      <c r="AE1278" s="258">
        <v>1.6449999E-6</v>
      </c>
      <c r="AF1278" s="258">
        <v>5.5021469000000002E-3</v>
      </c>
      <c r="AG1278" s="258">
        <v>3.1478195999999999E-4</v>
      </c>
      <c r="AH1278" s="258">
        <v>3.7179768000000002E-2</v>
      </c>
      <c r="AI1278" s="258">
        <v>5.5076449000000001E-5</v>
      </c>
      <c r="AJ1278" s="258">
        <v>2.8320764E-5</v>
      </c>
      <c r="AK1278" s="258">
        <v>1.6331664E-5</v>
      </c>
      <c r="AL1278" s="258">
        <v>3.6092990000000001E-6</v>
      </c>
      <c r="AM1278" s="258">
        <v>1.1731451999999999E-8</v>
      </c>
      <c r="AN1278" s="258">
        <v>5.0361741000000003E-4</v>
      </c>
      <c r="AO1278" s="258">
        <v>3.8071703000000002E-4</v>
      </c>
      <c r="AP1278" s="258">
        <v>7.9807925999999998E-4</v>
      </c>
      <c r="AQ1278" s="258">
        <v>4.5387667000000002E-5</v>
      </c>
      <c r="AR1278" s="258">
        <v>2.2579001000000001E-2</v>
      </c>
      <c r="AT1278" s="193"/>
      <c r="AU1278" s="193"/>
      <c r="AV1278" s="193"/>
      <c r="AW1278" s="193"/>
      <c r="AX1278" s="193"/>
      <c r="AY1278" s="193"/>
      <c r="AZ1278" s="193"/>
      <c r="BA1278" s="193"/>
      <c r="BB1278" s="193"/>
      <c r="BC1278" s="193"/>
      <c r="BD1278" s="193"/>
      <c r="BE1278" s="315"/>
      <c r="BF1278" s="315"/>
      <c r="BG1278" s="315"/>
      <c r="BH1278" s="315"/>
      <c r="BI1278" s="315"/>
      <c r="BJ1278" s="315"/>
      <c r="BK1278" s="315"/>
    </row>
    <row r="1279" spans="1:63" x14ac:dyDescent="0.25">
      <c r="A1279" s="43"/>
      <c r="B1279" s="43" t="s">
        <v>4654</v>
      </c>
      <c r="C1279" s="25" t="s">
        <v>5126</v>
      </c>
      <c r="D1279" s="193">
        <v>7.7837736999999997E-3</v>
      </c>
      <c r="E1279" s="193">
        <v>6.3757700000000002E-3</v>
      </c>
      <c r="F1279" s="193">
        <v>8.4332790999999999E-4</v>
      </c>
      <c r="G1279" s="193">
        <v>6.0596473999999997E-5</v>
      </c>
      <c r="H1279" s="193">
        <v>6.9861976999999998E-6</v>
      </c>
      <c r="I1279" s="193">
        <v>7.4435942000000005E-5</v>
      </c>
      <c r="J1279" s="193">
        <v>4.8014564000000001E-5</v>
      </c>
      <c r="K1279" s="193">
        <v>1.2536282999999999E-6</v>
      </c>
      <c r="L1279" s="193">
        <v>3.7338897999999998E-4</v>
      </c>
      <c r="M1279" s="193">
        <v>0</v>
      </c>
      <c r="N1279" s="193">
        <v>0</v>
      </c>
      <c r="O1279" s="193">
        <v>0</v>
      </c>
      <c r="P1279" s="199">
        <f t="shared" si="231"/>
        <v>4.7227925925925923E-2</v>
      </c>
      <c r="Q1279" s="240">
        <v>0.37006913000000002</v>
      </c>
      <c r="R1279" s="99">
        <v>0.18332532000000001</v>
      </c>
      <c r="S1279" s="99">
        <v>0.1544256</v>
      </c>
      <c r="T1279" s="99">
        <v>4.6380000000000001E-7</v>
      </c>
      <c r="U1279" s="99">
        <v>2.9759999999999999E-3</v>
      </c>
      <c r="V1279" s="99">
        <v>4.9875199999999998E-4</v>
      </c>
      <c r="W1279" s="99">
        <v>2.8843000000000001E-2</v>
      </c>
      <c r="X1279" s="241">
        <f t="shared" si="232"/>
        <v>2.7084587342417997E-3</v>
      </c>
      <c r="Y1279" s="241">
        <f t="shared" si="233"/>
        <v>1.4212357551979999E-3</v>
      </c>
      <c r="Z1279" s="241">
        <f t="shared" si="234"/>
        <v>8.2658069766380015E-4</v>
      </c>
      <c r="AA1279" s="241">
        <f t="shared" si="235"/>
        <v>4.6064228138000001E-4</v>
      </c>
      <c r="AB1279" s="258">
        <v>1.2106209E-3</v>
      </c>
      <c r="AC1279" s="258">
        <v>7.8593637000000002E-8</v>
      </c>
      <c r="AD1279" s="258">
        <v>9.3968675000000005E-5</v>
      </c>
      <c r="AE1279" s="258">
        <v>3.3964960999999998E-8</v>
      </c>
      <c r="AF1279" s="258">
        <v>1.1146342E-4</v>
      </c>
      <c r="AG1279" s="258">
        <v>5.0702016000000001E-6</v>
      </c>
      <c r="AH1279" s="258">
        <v>7.9018122999999999E-4</v>
      </c>
      <c r="AI1279" s="258">
        <v>1.1423258E-6</v>
      </c>
      <c r="AJ1279" s="258">
        <v>5.2627933000000003E-7</v>
      </c>
      <c r="AK1279" s="258">
        <v>3.1291378000000001E-7</v>
      </c>
      <c r="AL1279" s="258">
        <v>7.0176529000000006E-8</v>
      </c>
      <c r="AM1279" s="258">
        <v>2.2902480000000001E-10</v>
      </c>
      <c r="AN1279" s="258">
        <v>1.029282E-5</v>
      </c>
      <c r="AO1279" s="258">
        <v>7.5277972000000002E-6</v>
      </c>
      <c r="AP1279" s="258">
        <v>1.6526926E-5</v>
      </c>
      <c r="AQ1279" s="258">
        <v>9.6064137999999993E-7</v>
      </c>
      <c r="AR1279" s="258">
        <v>4.5968164000000002E-4</v>
      </c>
      <c r="AT1279" s="193"/>
      <c r="AU1279" s="193"/>
      <c r="AV1279" s="193"/>
      <c r="AW1279" s="193"/>
      <c r="AX1279" s="193"/>
      <c r="AY1279" s="193"/>
      <c r="AZ1279" s="193"/>
      <c r="BA1279" s="193"/>
      <c r="BB1279" s="193"/>
      <c r="BC1279" s="193"/>
      <c r="BD1279" s="193"/>
      <c r="BE1279" s="315"/>
      <c r="BF1279" s="315"/>
      <c r="BG1279" s="315"/>
      <c r="BH1279" s="315"/>
      <c r="BI1279" s="315"/>
      <c r="BJ1279" s="315"/>
      <c r="BK1279" s="315"/>
    </row>
    <row r="1280" spans="1:63" x14ac:dyDescent="0.25">
      <c r="A1280" s="43"/>
      <c r="B1280" s="43" t="s">
        <v>4654</v>
      </c>
      <c r="C1280" s="25" t="s">
        <v>5127</v>
      </c>
      <c r="D1280" s="193">
        <v>8.3705713000000008E-3</v>
      </c>
      <c r="E1280" s="193">
        <v>6.9333668000000001E-3</v>
      </c>
      <c r="F1280" s="193">
        <v>8.5523379000000004E-4</v>
      </c>
      <c r="G1280" s="193">
        <v>6.2386744000000004E-5</v>
      </c>
      <c r="H1280" s="193">
        <v>7.4172577000000004E-6</v>
      </c>
      <c r="I1280" s="193">
        <v>7.6794959E-5</v>
      </c>
      <c r="J1280" s="193">
        <v>5.0097893000000001E-5</v>
      </c>
      <c r="K1280" s="193">
        <v>1.3848475E-6</v>
      </c>
      <c r="L1280" s="193">
        <v>3.8388898999999998E-4</v>
      </c>
      <c r="M1280" s="193">
        <v>0</v>
      </c>
      <c r="N1280" s="193">
        <v>0</v>
      </c>
      <c r="O1280" s="193">
        <v>0</v>
      </c>
      <c r="P1280" s="199">
        <f t="shared" si="231"/>
        <v>5.135827259259259E-2</v>
      </c>
      <c r="Q1280" s="240">
        <v>0.37630623000000002</v>
      </c>
      <c r="R1280" s="99">
        <v>0.18767536000000001</v>
      </c>
      <c r="S1280" s="99">
        <v>0.15587599999999999</v>
      </c>
      <c r="T1280" s="99">
        <v>8.5814999999999999E-7</v>
      </c>
      <c r="U1280" s="99">
        <v>3.1145000000000001E-3</v>
      </c>
      <c r="V1280" s="99">
        <v>5.0551800000000005E-4</v>
      </c>
      <c r="W1280" s="99">
        <v>2.9134E-2</v>
      </c>
      <c r="X1280" s="241">
        <f t="shared" si="232"/>
        <v>2.8980102536730903E-3</v>
      </c>
      <c r="Y1280" s="241">
        <f t="shared" si="233"/>
        <v>1.5305617287440002E-3</v>
      </c>
      <c r="Z1280" s="241">
        <f t="shared" si="234"/>
        <v>8.9586964412908989E-4</v>
      </c>
      <c r="AA1280" s="241">
        <f t="shared" si="235"/>
        <v>4.715788808E-4</v>
      </c>
      <c r="AB1280" s="258">
        <v>1.3136212999999999E-3</v>
      </c>
      <c r="AC1280" s="258">
        <v>7.9845589999999994E-8</v>
      </c>
      <c r="AD1280" s="258">
        <v>9.7502457000000006E-5</v>
      </c>
      <c r="AE1280" s="258">
        <v>3.5846054E-8</v>
      </c>
      <c r="AF1280" s="258">
        <v>1.1420710999999999E-4</v>
      </c>
      <c r="AG1280" s="258">
        <v>5.1151701000000001E-6</v>
      </c>
      <c r="AH1280" s="258">
        <v>8.5734495000000001E-4</v>
      </c>
      <c r="AI1280" s="258">
        <v>1.1596671E-6</v>
      </c>
      <c r="AJ1280" s="258">
        <v>5.4119423000000004E-7</v>
      </c>
      <c r="AK1280" s="258">
        <v>3.2476253000000002E-7</v>
      </c>
      <c r="AL1280" s="258">
        <v>7.2444323999999994E-8</v>
      </c>
      <c r="AM1280" s="258">
        <v>2.3654509000000002E-10</v>
      </c>
      <c r="AN1280" s="258">
        <v>1.1025985999999999E-5</v>
      </c>
      <c r="AO1280" s="258">
        <v>8.1216054000000004E-6</v>
      </c>
      <c r="AP1280" s="258">
        <v>1.7278797999999999E-5</v>
      </c>
      <c r="AQ1280" s="258">
        <v>1.0028707999999999E-6</v>
      </c>
      <c r="AR1280" s="258">
        <v>4.7057601000000002E-4</v>
      </c>
      <c r="AT1280" s="193"/>
      <c r="AU1280" s="193"/>
      <c r="AV1280" s="193"/>
      <c r="AW1280" s="193"/>
      <c r="AX1280" s="193"/>
      <c r="AY1280" s="193"/>
      <c r="AZ1280" s="193"/>
      <c r="BA1280" s="193"/>
      <c r="BB1280" s="193"/>
      <c r="BC1280" s="193"/>
      <c r="BD1280" s="193"/>
      <c r="BE1280" s="315"/>
      <c r="BF1280" s="315"/>
      <c r="BG1280" s="315"/>
      <c r="BH1280" s="315"/>
      <c r="BI1280" s="315"/>
      <c r="BJ1280" s="315"/>
      <c r="BK1280" s="315"/>
    </row>
    <row r="1281" spans="1:63" x14ac:dyDescent="0.25">
      <c r="A1281" s="9"/>
      <c r="B1281" s="43" t="s">
        <v>5770</v>
      </c>
      <c r="C1281" s="25" t="s">
        <v>5128</v>
      </c>
      <c r="D1281" s="193">
        <v>0.36423317999999999</v>
      </c>
      <c r="E1281" s="193">
        <v>0.29761156999999999</v>
      </c>
      <c r="F1281" s="193">
        <v>3.9740868999999998E-2</v>
      </c>
      <c r="G1281" s="193">
        <v>3.0800860000000001E-3</v>
      </c>
      <c r="H1281" s="193">
        <v>3.3319957000000001E-4</v>
      </c>
      <c r="I1281" s="193">
        <v>3.6981437999999999E-3</v>
      </c>
      <c r="J1281" s="193">
        <v>2.2824814E-3</v>
      </c>
      <c r="K1281" s="193">
        <v>5.9268477000000001E-5</v>
      </c>
      <c r="L1281" s="193">
        <v>1.7427564E-2</v>
      </c>
      <c r="M1281" s="193">
        <v>0</v>
      </c>
      <c r="N1281" s="193">
        <v>0</v>
      </c>
      <c r="O1281" s="193">
        <v>0</v>
      </c>
      <c r="P1281" s="199">
        <f t="shared" si="231"/>
        <v>2.2045301481481481</v>
      </c>
      <c r="Q1281" s="240">
        <v>19.243334000000001</v>
      </c>
      <c r="R1281" s="99">
        <v>8.7937714000000007</v>
      </c>
      <c r="S1281" s="99">
        <v>8.6581600000000005</v>
      </c>
      <c r="T1281" s="99">
        <v>2.1861E-5</v>
      </c>
      <c r="U1281" s="99">
        <v>0.15279000000000001</v>
      </c>
      <c r="V1281" s="99">
        <v>2.6890500000000001E-2</v>
      </c>
      <c r="W1281" s="99">
        <v>1.6116999999999999</v>
      </c>
      <c r="X1281" s="241">
        <f t="shared" si="232"/>
        <v>0.127638431791815</v>
      </c>
      <c r="Y1281" s="241">
        <f t="shared" si="233"/>
        <v>6.6853977645599999E-2</v>
      </c>
      <c r="Z1281" s="241">
        <f t="shared" si="234"/>
        <v>3.8690396831214995E-2</v>
      </c>
      <c r="AA1281" s="241">
        <f t="shared" si="235"/>
        <v>2.2094057314999999E-2</v>
      </c>
      <c r="AB1281" s="258">
        <v>5.6568795999999998E-2</v>
      </c>
      <c r="AC1281" s="258">
        <v>3.7761746000000001E-6</v>
      </c>
      <c r="AD1281" s="258">
        <v>4.6259500999999998E-3</v>
      </c>
      <c r="AE1281" s="258">
        <v>1.6166610000000001E-6</v>
      </c>
      <c r="AF1281" s="258">
        <v>5.3694583000000002E-3</v>
      </c>
      <c r="AG1281" s="258">
        <v>2.8438041000000003E-4</v>
      </c>
      <c r="AH1281" s="258">
        <v>3.6924284000000002E-2</v>
      </c>
      <c r="AI1281" s="258">
        <v>5.4139248000000003E-5</v>
      </c>
      <c r="AJ1281" s="258">
        <v>2.6805315E-5</v>
      </c>
      <c r="AK1281" s="258">
        <v>1.5637691999999999E-5</v>
      </c>
      <c r="AL1281" s="258">
        <v>3.4704423999999999E-6</v>
      </c>
      <c r="AM1281" s="258">
        <v>1.1293815000000001E-8</v>
      </c>
      <c r="AN1281" s="258">
        <v>4.9665188999999999E-4</v>
      </c>
      <c r="AO1281" s="258">
        <v>3.7822240999999999E-4</v>
      </c>
      <c r="AP1281" s="258">
        <v>7.9117453999999997E-4</v>
      </c>
      <c r="AQ1281" s="258">
        <v>4.5016314999999999E-5</v>
      </c>
      <c r="AR1281" s="258">
        <v>2.2049040999999998E-2</v>
      </c>
      <c r="AT1281" s="193"/>
      <c r="AU1281" s="193"/>
      <c r="AV1281" s="193"/>
      <c r="AW1281" s="193"/>
      <c r="AX1281" s="193"/>
      <c r="AY1281" s="193"/>
      <c r="AZ1281" s="193"/>
      <c r="BA1281" s="193"/>
      <c r="BB1281" s="193"/>
      <c r="BC1281" s="193"/>
      <c r="BD1281" s="193"/>
      <c r="BE1281" s="315"/>
      <c r="BF1281" s="315"/>
      <c r="BG1281" s="315"/>
      <c r="BH1281" s="315"/>
      <c r="BI1281" s="315"/>
      <c r="BJ1281" s="315"/>
      <c r="BK1281" s="315"/>
    </row>
    <row r="1282" spans="1:63" x14ac:dyDescent="0.25">
      <c r="A1282" s="9"/>
      <c r="B1282" s="43" t="s">
        <v>437</v>
      </c>
      <c r="C1282" s="25" t="s">
        <v>5129</v>
      </c>
      <c r="D1282" s="193">
        <v>0.11167647999999999</v>
      </c>
      <c r="E1282" s="193">
        <v>5.6206814000000001E-2</v>
      </c>
      <c r="F1282" s="193">
        <v>3.0809402E-2</v>
      </c>
      <c r="G1282" s="193">
        <v>2.5990677999999999E-3</v>
      </c>
      <c r="H1282" s="193">
        <v>2.8144159000000001E-3</v>
      </c>
      <c r="I1282" s="193">
        <v>5.9895729999999998E-3</v>
      </c>
      <c r="J1282" s="193">
        <v>5.1500701999999997E-3</v>
      </c>
      <c r="K1282" s="193">
        <v>6.0673047000000002E-5</v>
      </c>
      <c r="L1282" s="193">
        <v>8.0464597999999991E-3</v>
      </c>
      <c r="M1282" s="193">
        <v>0</v>
      </c>
      <c r="N1282" s="193">
        <v>0</v>
      </c>
      <c r="O1282" s="193">
        <v>0</v>
      </c>
      <c r="P1282" s="199">
        <f t="shared" si="231"/>
        <v>0.41634677037037032</v>
      </c>
      <c r="Q1282" s="240">
        <v>78.406993999999997</v>
      </c>
      <c r="R1282" s="99">
        <v>4.7662073999999999</v>
      </c>
      <c r="S1282" s="99">
        <v>6.2529599999999999</v>
      </c>
      <c r="T1282" s="99">
        <v>1.0540000000000001E-5</v>
      </c>
      <c r="U1282" s="99">
        <v>66.195999999999998</v>
      </c>
      <c r="V1282" s="99">
        <v>2.0016200000000001E-2</v>
      </c>
      <c r="W1282" s="99">
        <v>1.1718</v>
      </c>
      <c r="X1282" s="241">
        <f t="shared" si="232"/>
        <v>0.114904790268093</v>
      </c>
      <c r="Y1282" s="241">
        <f t="shared" si="233"/>
        <v>2.8102572630999998E-2</v>
      </c>
      <c r="Z1282" s="241">
        <f t="shared" si="234"/>
        <v>7.4861987570093005E-2</v>
      </c>
      <c r="AA1282" s="241">
        <f t="shared" si="235"/>
        <v>1.1940230066999999E-2</v>
      </c>
      <c r="AB1282" s="258">
        <v>1.1477457E-2</v>
      </c>
      <c r="AC1282" s="258">
        <v>2.2264696E-6</v>
      </c>
      <c r="AD1282" s="258">
        <v>9.2038755999999996E-3</v>
      </c>
      <c r="AE1282" s="258">
        <v>4.0180413999999997E-6</v>
      </c>
      <c r="AF1282" s="258">
        <v>7.2096397000000001E-3</v>
      </c>
      <c r="AG1282" s="258">
        <v>2.0535582E-4</v>
      </c>
      <c r="AH1282" s="258">
        <v>7.5105618999999997E-3</v>
      </c>
      <c r="AI1282" s="258">
        <v>4.6959595000000003E-5</v>
      </c>
      <c r="AJ1282" s="258">
        <v>1.7169822999999999E-5</v>
      </c>
      <c r="AK1282" s="258">
        <v>6.6974114000000005E-4</v>
      </c>
      <c r="AL1282" s="258">
        <v>4.3122138000000001E-6</v>
      </c>
      <c r="AM1282" s="258">
        <v>1.2298292999999999E-8</v>
      </c>
      <c r="AN1282" s="258">
        <v>6.4300044000000001E-2</v>
      </c>
      <c r="AO1282" s="258">
        <v>1.2622142000000001E-3</v>
      </c>
      <c r="AP1282" s="258">
        <v>1.0509724E-3</v>
      </c>
      <c r="AQ1282" s="258">
        <v>1.4369067000000001E-5</v>
      </c>
      <c r="AR1282" s="258">
        <v>1.1925860999999999E-2</v>
      </c>
      <c r="AT1282" s="193"/>
      <c r="AU1282" s="193"/>
      <c r="AV1282" s="193"/>
      <c r="AW1282" s="193"/>
      <c r="AX1282" s="193"/>
      <c r="AY1282" s="193"/>
      <c r="AZ1282" s="193"/>
      <c r="BA1282" s="193"/>
      <c r="BB1282" s="193"/>
      <c r="BC1282" s="193"/>
      <c r="BD1282" s="193"/>
      <c r="BE1282" s="315"/>
      <c r="BF1282" s="315"/>
      <c r="BG1282" s="315"/>
      <c r="BH1282" s="315"/>
      <c r="BI1282" s="315"/>
      <c r="BJ1282" s="315"/>
      <c r="BK1282" s="315"/>
    </row>
    <row r="1283" spans="1:63" x14ac:dyDescent="0.25">
      <c r="A1283" s="58" t="s">
        <v>488</v>
      </c>
      <c r="B1283" s="58"/>
      <c r="C1283" s="9"/>
      <c r="D1283" s="195"/>
      <c r="E1283" s="195"/>
      <c r="F1283" s="195"/>
      <c r="G1283" s="195"/>
      <c r="H1283" s="195"/>
      <c r="I1283" s="195"/>
      <c r="J1283" s="195"/>
      <c r="K1283" s="195"/>
      <c r="L1283" s="195"/>
      <c r="M1283" s="195"/>
      <c r="N1283" s="195"/>
      <c r="O1283" s="195"/>
      <c r="P1283" s="195"/>
      <c r="Q1283" s="239"/>
      <c r="R1283" s="97"/>
      <c r="S1283" s="97"/>
      <c r="T1283" s="97"/>
      <c r="U1283" s="97"/>
      <c r="V1283" s="97"/>
      <c r="W1283" s="97"/>
      <c r="X1283" s="259"/>
      <c r="Y1283" s="259"/>
      <c r="Z1283" s="259"/>
      <c r="AA1283" s="258"/>
      <c r="AB1283" s="258"/>
      <c r="AC1283" s="258"/>
      <c r="AD1283" s="258"/>
      <c r="AE1283" s="258"/>
      <c r="AF1283" s="258"/>
      <c r="AG1283" s="258"/>
      <c r="AH1283" s="258"/>
      <c r="AI1283" s="258"/>
      <c r="AJ1283" s="258"/>
      <c r="AK1283" s="258"/>
      <c r="AL1283" s="258"/>
      <c r="AM1283" s="258"/>
      <c r="AN1283" s="258"/>
      <c r="AO1283" s="258"/>
      <c r="AP1283" s="258"/>
      <c r="AQ1283" s="258"/>
      <c r="AR1283" s="258"/>
      <c r="AT1283" s="193"/>
      <c r="AU1283" s="193"/>
      <c r="AV1283" s="193"/>
      <c r="AW1283" s="193"/>
      <c r="AX1283" s="193"/>
      <c r="AY1283" s="193"/>
      <c r="AZ1283" s="193"/>
      <c r="BA1283" s="193"/>
      <c r="BB1283" s="193"/>
      <c r="BC1283" s="193"/>
      <c r="BD1283" s="193"/>
      <c r="BE1283" s="315"/>
      <c r="BF1283" s="315"/>
      <c r="BG1283" s="315"/>
      <c r="BH1283" s="315"/>
      <c r="BI1283" s="315"/>
      <c r="BJ1283" s="315"/>
      <c r="BK1283" s="315"/>
    </row>
    <row r="1284" spans="1:63" x14ac:dyDescent="0.25">
      <c r="A1284" s="9"/>
      <c r="B1284" s="43" t="s">
        <v>5770</v>
      </c>
      <c r="C1284" s="25" t="s">
        <v>1162</v>
      </c>
      <c r="D1284" s="193">
        <v>5.1281387999999997E-2</v>
      </c>
      <c r="E1284" s="193">
        <v>2.2830241000000001E-2</v>
      </c>
      <c r="F1284" s="193">
        <v>1.0902208E-2</v>
      </c>
      <c r="G1284" s="193">
        <v>1.4603302E-2</v>
      </c>
      <c r="H1284" s="193">
        <v>1.3632693999999999E-4</v>
      </c>
      <c r="I1284" s="193">
        <v>1.2020891E-3</v>
      </c>
      <c r="J1284" s="193">
        <v>2.7553784000000002E-4</v>
      </c>
      <c r="K1284" s="193">
        <v>9.8176958000000001E-6</v>
      </c>
      <c r="L1284" s="193">
        <v>1.3218658E-3</v>
      </c>
      <c r="M1284" s="193">
        <v>0</v>
      </c>
      <c r="N1284" s="193">
        <v>0</v>
      </c>
      <c r="O1284" s="193">
        <v>0</v>
      </c>
      <c r="P1284" s="199">
        <f t="shared" ref="P1284:P1299" si="236">E1284/0.135</f>
        <v>0.16911289629629631</v>
      </c>
      <c r="Q1284" s="240">
        <v>27.106973</v>
      </c>
      <c r="R1284" s="99">
        <v>26.790711999999999</v>
      </c>
      <c r="S1284" s="99">
        <v>0.20191919999999999</v>
      </c>
      <c r="T1284" s="99">
        <v>1.561E-6</v>
      </c>
      <c r="U1284" s="99">
        <v>8.1030000000000005E-2</v>
      </c>
      <c r="V1284" s="99">
        <v>2.8424259999999999E-3</v>
      </c>
      <c r="W1284" s="99">
        <v>3.0467999999999999E-2</v>
      </c>
      <c r="X1284" s="241">
        <f t="shared" ref="X1284:X1298" si="237">SUM(Y1284:AA1284)</f>
        <v>9.0956333504567E-2</v>
      </c>
      <c r="Y1284" s="241">
        <f t="shared" ref="Y1284:Y1298" si="238">SUM(AB1284:AG1284)</f>
        <v>1.8303955330700002E-2</v>
      </c>
      <c r="Z1284" s="241">
        <f t="shared" ref="Z1284:Z1298" si="239">SUM(AH1284:AP1284)</f>
        <v>5.5959197269670009E-3</v>
      </c>
      <c r="AA1284" s="241">
        <f t="shared" ref="AA1284:AA1298" si="240">SUM(AQ1284:AR1284)</f>
        <v>6.7056458446900002E-2</v>
      </c>
      <c r="AB1284" s="258">
        <v>4.6876597000000001E-3</v>
      </c>
      <c r="AC1284" s="258">
        <v>4.3954939999999998E-7</v>
      </c>
      <c r="AD1284" s="258">
        <v>1.122095E-2</v>
      </c>
      <c r="AE1284" s="258">
        <v>1.3366304999999999E-6</v>
      </c>
      <c r="AF1284" s="258">
        <v>2.3873507000000001E-3</v>
      </c>
      <c r="AG1284" s="258">
        <v>6.2187507999999999E-6</v>
      </c>
      <c r="AH1284" s="258">
        <v>3.0664638E-3</v>
      </c>
      <c r="AI1284" s="258">
        <v>1.7256274000000002E-5</v>
      </c>
      <c r="AJ1284" s="258">
        <v>1.3043291000000001E-4</v>
      </c>
      <c r="AK1284" s="258">
        <v>2.6257160000000001E-6</v>
      </c>
      <c r="AL1284" s="258">
        <v>1.0995865E-5</v>
      </c>
      <c r="AM1284" s="258">
        <v>3.2601967000000002E-8</v>
      </c>
      <c r="AN1284" s="258">
        <v>8.7059968E-4</v>
      </c>
      <c r="AO1284" s="258">
        <v>1.0322305E-3</v>
      </c>
      <c r="AP1284" s="258">
        <v>4.6528238000000002E-4</v>
      </c>
      <c r="AQ1284" s="258">
        <v>3.2434469E-6</v>
      </c>
      <c r="AR1284" s="258">
        <v>6.7053214999999999E-2</v>
      </c>
      <c r="AT1284" s="193"/>
      <c r="AU1284" s="193"/>
      <c r="AV1284" s="193"/>
      <c r="AW1284" s="193"/>
      <c r="AX1284" s="193"/>
      <c r="AY1284" s="193"/>
      <c r="AZ1284" s="193"/>
      <c r="BA1284" s="193"/>
      <c r="BB1284" s="193"/>
      <c r="BC1284" s="193"/>
      <c r="BD1284" s="193"/>
      <c r="BE1284" s="315"/>
      <c r="BF1284" s="315"/>
      <c r="BG1284" s="315"/>
      <c r="BH1284" s="315"/>
      <c r="BI1284" s="315"/>
      <c r="BJ1284" s="315"/>
      <c r="BK1284" s="315"/>
    </row>
    <row r="1285" spans="1:63" x14ac:dyDescent="0.25">
      <c r="A1285" s="9"/>
      <c r="B1285" s="43" t="s">
        <v>5770</v>
      </c>
      <c r="C1285" s="25" t="s">
        <v>1161</v>
      </c>
      <c r="D1285" s="193">
        <v>5.6527331E-2</v>
      </c>
      <c r="E1285" s="193">
        <v>4.2673101999999997E-2</v>
      </c>
      <c r="F1285" s="193">
        <v>5.4484375000000002E-3</v>
      </c>
      <c r="G1285" s="193">
        <v>5.7526621999999996E-3</v>
      </c>
      <c r="H1285" s="193">
        <v>7.7086077000000004E-5</v>
      </c>
      <c r="I1285" s="193">
        <v>9.4381417000000004E-4</v>
      </c>
      <c r="J1285" s="193">
        <v>2.2096331E-4</v>
      </c>
      <c r="K1285" s="193">
        <v>7.5444458000000003E-6</v>
      </c>
      <c r="L1285" s="193">
        <v>1.4037219E-3</v>
      </c>
      <c r="M1285" s="193">
        <v>0</v>
      </c>
      <c r="N1285" s="193">
        <v>0</v>
      </c>
      <c r="O1285" s="193">
        <v>0</v>
      </c>
      <c r="P1285" s="199">
        <f t="shared" si="236"/>
        <v>0.31609705185185183</v>
      </c>
      <c r="Q1285" s="240">
        <v>28.665744</v>
      </c>
      <c r="R1285" s="99">
        <v>27.866655999999999</v>
      </c>
      <c r="S1285" s="99">
        <v>0.5349064</v>
      </c>
      <c r="T1285" s="99">
        <v>1.0749000000000001E-6</v>
      </c>
      <c r="U1285" s="99">
        <v>0.18817</v>
      </c>
      <c r="V1285" s="99">
        <v>9.4321800000000001E-3</v>
      </c>
      <c r="W1285" s="99">
        <v>6.6578999999999999E-2</v>
      </c>
      <c r="X1285" s="241">
        <f t="shared" si="237"/>
        <v>9.3346839902197998E-2</v>
      </c>
      <c r="Y1285" s="241">
        <f t="shared" si="238"/>
        <v>1.477349473064E-2</v>
      </c>
      <c r="Z1285" s="241">
        <f t="shared" si="239"/>
        <v>8.8218718794579997E-3</v>
      </c>
      <c r="AA1285" s="241">
        <f t="shared" si="240"/>
        <v>6.9751473292100005E-2</v>
      </c>
      <c r="AB1285" s="258">
        <v>8.7619527000000006E-3</v>
      </c>
      <c r="AC1285" s="258">
        <v>3.4142834000000002E-7</v>
      </c>
      <c r="AD1285" s="258">
        <v>4.7289804E-3</v>
      </c>
      <c r="AE1285" s="258">
        <v>5.4593730000000003E-7</v>
      </c>
      <c r="AF1285" s="258">
        <v>1.2645417999999999E-3</v>
      </c>
      <c r="AG1285" s="258">
        <v>1.7132465E-5</v>
      </c>
      <c r="AH1285" s="258">
        <v>5.7302352000000003E-3</v>
      </c>
      <c r="AI1285" s="258">
        <v>8.560866E-6</v>
      </c>
      <c r="AJ1285" s="258">
        <v>5.1330316999999999E-5</v>
      </c>
      <c r="AK1285" s="258">
        <v>2.6270028999999999E-6</v>
      </c>
      <c r="AL1285" s="258">
        <v>4.6022663000000001E-6</v>
      </c>
      <c r="AM1285" s="258">
        <v>1.3707257999999999E-8</v>
      </c>
      <c r="AN1285" s="258">
        <v>2.0350291999999999E-3</v>
      </c>
      <c r="AO1285" s="258">
        <v>6.2043720000000001E-4</v>
      </c>
      <c r="AP1285" s="258">
        <v>3.6903612E-4</v>
      </c>
      <c r="AQ1285" s="258">
        <v>3.8152921000000003E-6</v>
      </c>
      <c r="AR1285" s="258">
        <v>6.9747658000000004E-2</v>
      </c>
      <c r="AT1285" s="193"/>
      <c r="AU1285" s="193"/>
      <c r="AV1285" s="193"/>
      <c r="AW1285" s="193"/>
      <c r="AX1285" s="193"/>
      <c r="AY1285" s="193"/>
      <c r="AZ1285" s="193"/>
      <c r="BA1285" s="193"/>
      <c r="BB1285" s="193"/>
      <c r="BC1285" s="193"/>
      <c r="BD1285" s="193"/>
      <c r="BE1285" s="315"/>
      <c r="BF1285" s="315"/>
      <c r="BG1285" s="315"/>
      <c r="BH1285" s="315"/>
      <c r="BI1285" s="315"/>
      <c r="BJ1285" s="315"/>
      <c r="BK1285" s="315"/>
    </row>
    <row r="1286" spans="1:63" x14ac:dyDescent="0.25">
      <c r="A1286" s="9"/>
      <c r="B1286" s="43" t="s">
        <v>5770</v>
      </c>
      <c r="C1286" s="25" t="s">
        <v>1160</v>
      </c>
      <c r="D1286" s="193">
        <v>0.10257927999999999</v>
      </c>
      <c r="E1286" s="193">
        <v>4.1236294E-2</v>
      </c>
      <c r="F1286" s="193">
        <v>3.2704965000000003E-2</v>
      </c>
      <c r="G1286" s="193">
        <v>2.4076818E-2</v>
      </c>
      <c r="H1286" s="193">
        <v>1.9581245000000001E-4</v>
      </c>
      <c r="I1286" s="193">
        <v>2.5583791E-3</v>
      </c>
      <c r="J1286" s="193">
        <v>5.5460874000000002E-4</v>
      </c>
      <c r="K1286" s="193">
        <v>1.1539573E-5</v>
      </c>
      <c r="L1286" s="193">
        <v>1.2408593999999999E-3</v>
      </c>
      <c r="M1286" s="193">
        <v>0</v>
      </c>
      <c r="N1286" s="193">
        <v>0</v>
      </c>
      <c r="O1286" s="193">
        <v>0</v>
      </c>
      <c r="P1286" s="199">
        <f t="shared" si="236"/>
        <v>0.30545402962962959</v>
      </c>
      <c r="Q1286" s="240">
        <v>29.293872</v>
      </c>
      <c r="R1286" s="99">
        <v>28.600857999999999</v>
      </c>
      <c r="S1286" s="99">
        <v>0.51919280000000001</v>
      </c>
      <c r="T1286" s="99">
        <v>3.3338000000000002E-6</v>
      </c>
      <c r="U1286" s="99">
        <v>9.9324999999999997E-2</v>
      </c>
      <c r="V1286" s="99">
        <v>9.3938000000000008E-3</v>
      </c>
      <c r="W1286" s="99">
        <v>6.5099000000000004E-2</v>
      </c>
      <c r="X1286" s="241">
        <f t="shared" si="237"/>
        <v>0.112460272308086</v>
      </c>
      <c r="Y1286" s="241">
        <f t="shared" si="238"/>
        <v>3.2769682435900005E-2</v>
      </c>
      <c r="Z1286" s="241">
        <f t="shared" si="239"/>
        <v>8.106757733686E-3</v>
      </c>
      <c r="AA1286" s="241">
        <f t="shared" si="240"/>
        <v>7.1583832138500003E-2</v>
      </c>
      <c r="AB1286" s="258">
        <v>8.4668903E-3</v>
      </c>
      <c r="AC1286" s="258">
        <v>1.0800423E-6</v>
      </c>
      <c r="AD1286" s="258">
        <v>1.7807607999999999E-2</v>
      </c>
      <c r="AE1286" s="258">
        <v>2.6309426E-6</v>
      </c>
      <c r="AF1286" s="258">
        <v>6.4748636999999998E-3</v>
      </c>
      <c r="AG1286" s="258">
        <v>1.6609451E-5</v>
      </c>
      <c r="AH1286" s="258">
        <v>5.5396534000000004E-3</v>
      </c>
      <c r="AI1286" s="258">
        <v>5.3032652E-5</v>
      </c>
      <c r="AJ1286" s="258">
        <v>2.1492576000000001E-4</v>
      </c>
      <c r="AK1286" s="258">
        <v>5.6040549999999997E-6</v>
      </c>
      <c r="AL1286" s="258">
        <v>1.7409186000000001E-5</v>
      </c>
      <c r="AM1286" s="258">
        <v>5.2330686E-8</v>
      </c>
      <c r="AN1286" s="258">
        <v>9.7481623000000004E-4</v>
      </c>
      <c r="AO1286" s="258">
        <v>7.5237412000000005E-4</v>
      </c>
      <c r="AP1286" s="258">
        <v>5.4889000000000001E-4</v>
      </c>
      <c r="AQ1286" s="258">
        <v>3.0381385000000001E-6</v>
      </c>
      <c r="AR1286" s="258">
        <v>7.1580794000000003E-2</v>
      </c>
      <c r="AT1286" s="193"/>
      <c r="AU1286" s="193"/>
      <c r="AV1286" s="193"/>
      <c r="AW1286" s="193"/>
      <c r="AX1286" s="193"/>
      <c r="AY1286" s="193"/>
      <c r="AZ1286" s="193"/>
      <c r="BA1286" s="193"/>
      <c r="BB1286" s="193"/>
      <c r="BC1286" s="193"/>
      <c r="BD1286" s="193"/>
      <c r="BE1286" s="315"/>
      <c r="BF1286" s="315"/>
      <c r="BG1286" s="315"/>
      <c r="BH1286" s="315"/>
      <c r="BI1286" s="315"/>
      <c r="BJ1286" s="315"/>
      <c r="BK1286" s="315"/>
    </row>
    <row r="1287" spans="1:63" x14ac:dyDescent="0.25">
      <c r="A1287" s="9"/>
      <c r="B1287" s="43" t="s">
        <v>5770</v>
      </c>
      <c r="C1287" s="25" t="s">
        <v>1167</v>
      </c>
      <c r="D1287" s="193">
        <v>0.20055738000000001</v>
      </c>
      <c r="E1287" s="193">
        <v>0.13153723</v>
      </c>
      <c r="F1287" s="193">
        <v>4.0357049999999998E-2</v>
      </c>
      <c r="G1287" s="193">
        <v>4.3359134000000004E-3</v>
      </c>
      <c r="H1287" s="193">
        <v>7.3563793999999999E-5</v>
      </c>
      <c r="I1287" s="193">
        <v>2.2647314000000002E-2</v>
      </c>
      <c r="J1287" s="193">
        <v>5.9100088999999997E-4</v>
      </c>
      <c r="K1287" s="193">
        <v>5.6615636000000002E-6</v>
      </c>
      <c r="L1287" s="193">
        <v>1.0096501E-3</v>
      </c>
      <c r="M1287" s="193">
        <v>0</v>
      </c>
      <c r="N1287" s="193">
        <v>0</v>
      </c>
      <c r="O1287" s="193">
        <v>0</v>
      </c>
      <c r="P1287" s="199">
        <f t="shared" si="236"/>
        <v>0.97434985185185186</v>
      </c>
      <c r="Q1287" s="240">
        <v>26.556353000000001</v>
      </c>
      <c r="R1287" s="99">
        <v>26.260477999999999</v>
      </c>
      <c r="S1287" s="99">
        <v>5.168296E-2</v>
      </c>
      <c r="T1287" s="99">
        <v>6.0925000000000003E-7</v>
      </c>
      <c r="U1287" s="99">
        <v>0.22109000000000001</v>
      </c>
      <c r="V1287" s="99">
        <v>5.6845039999999999E-4</v>
      </c>
      <c r="W1287" s="99">
        <v>2.2533000000000001E-2</v>
      </c>
      <c r="X1287" s="241">
        <f t="shared" si="237"/>
        <v>0.128997519963506</v>
      </c>
      <c r="Y1287" s="241">
        <f t="shared" si="238"/>
        <v>4.1470270689009998E-2</v>
      </c>
      <c r="Z1287" s="241">
        <f t="shared" si="239"/>
        <v>2.1797962579795997E-2</v>
      </c>
      <c r="AA1287" s="241">
        <f t="shared" si="240"/>
        <v>6.5729286694700004E-2</v>
      </c>
      <c r="AB1287" s="258">
        <v>2.7008860999999999E-2</v>
      </c>
      <c r="AC1287" s="258">
        <v>1.5584241000000001E-7</v>
      </c>
      <c r="AD1287" s="258">
        <v>3.7968543000000002E-3</v>
      </c>
      <c r="AE1287" s="258">
        <v>1.1131247E-6</v>
      </c>
      <c r="AF1287" s="258">
        <v>1.066167E-2</v>
      </c>
      <c r="AG1287" s="258">
        <v>1.6164218999999999E-6</v>
      </c>
      <c r="AH1287" s="258">
        <v>1.7667796E-2</v>
      </c>
      <c r="AI1287" s="258">
        <v>6.8935418E-5</v>
      </c>
      <c r="AJ1287" s="258">
        <v>3.8710832999999999E-5</v>
      </c>
      <c r="AK1287" s="258">
        <v>2.1709594000000002E-6</v>
      </c>
      <c r="AL1287" s="258">
        <v>3.6157019000000001E-6</v>
      </c>
      <c r="AM1287" s="258">
        <v>1.0747496E-8</v>
      </c>
      <c r="AN1287" s="258">
        <v>2.3959571999999998E-3</v>
      </c>
      <c r="AO1287" s="258">
        <v>1.1302720000000001E-3</v>
      </c>
      <c r="AP1287" s="258">
        <v>4.9049371999999999E-4</v>
      </c>
      <c r="AQ1287" s="258">
        <v>2.9686946999999999E-6</v>
      </c>
      <c r="AR1287" s="258">
        <v>6.5726318000000006E-2</v>
      </c>
      <c r="AT1287" s="193"/>
      <c r="AU1287" s="193"/>
      <c r="AV1287" s="193"/>
      <c r="AW1287" s="193"/>
      <c r="AX1287" s="193"/>
      <c r="AY1287" s="193"/>
      <c r="AZ1287" s="193"/>
      <c r="BA1287" s="193"/>
      <c r="BB1287" s="193"/>
      <c r="BC1287" s="193"/>
      <c r="BD1287" s="193"/>
      <c r="BE1287" s="315"/>
      <c r="BF1287" s="315"/>
      <c r="BG1287" s="315"/>
      <c r="BH1287" s="315"/>
      <c r="BI1287" s="315"/>
      <c r="BJ1287" s="315"/>
      <c r="BK1287" s="315"/>
    </row>
    <row r="1288" spans="1:63" x14ac:dyDescent="0.25">
      <c r="A1288" s="9"/>
      <c r="B1288" s="43" t="s">
        <v>5770</v>
      </c>
      <c r="C1288" s="25" t="s">
        <v>1166</v>
      </c>
      <c r="D1288" s="193">
        <v>4.8059764999999997E-2</v>
      </c>
      <c r="E1288" s="193">
        <v>3.7517478999999999E-2</v>
      </c>
      <c r="F1288" s="193">
        <v>3.5546873000000001E-3</v>
      </c>
      <c r="G1288" s="193">
        <v>5.5272040999999996E-3</v>
      </c>
      <c r="H1288" s="193">
        <v>4.6321518999999999E-5</v>
      </c>
      <c r="I1288" s="193">
        <v>6.1950684000000003E-4</v>
      </c>
      <c r="J1288" s="193">
        <v>1.1809915000000001E-4</v>
      </c>
      <c r="K1288" s="193">
        <v>4.0685514000000002E-6</v>
      </c>
      <c r="L1288" s="193">
        <v>6.7239901000000003E-4</v>
      </c>
      <c r="M1288" s="193">
        <v>0</v>
      </c>
      <c r="N1288" s="193">
        <v>0</v>
      </c>
      <c r="O1288" s="193">
        <v>0</v>
      </c>
      <c r="P1288" s="199">
        <f t="shared" si="236"/>
        <v>0.27790725185185183</v>
      </c>
      <c r="Q1288" s="240">
        <v>27.977108999999999</v>
      </c>
      <c r="R1288" s="99">
        <v>27.371908000000001</v>
      </c>
      <c r="S1288" s="99">
        <v>0.37160480000000001</v>
      </c>
      <c r="T1288" s="99">
        <v>5.7418000000000002E-7</v>
      </c>
      <c r="U1288" s="99">
        <v>0.18212999999999999</v>
      </c>
      <c r="V1288" s="99">
        <v>6.7226819999999998E-3</v>
      </c>
      <c r="W1288" s="99">
        <v>4.4742999999999998E-2</v>
      </c>
      <c r="X1288" s="241">
        <f t="shared" si="237"/>
        <v>8.952684973604999E-2</v>
      </c>
      <c r="Y1288" s="241">
        <f t="shared" si="238"/>
        <v>1.302037614298E-2</v>
      </c>
      <c r="Z1288" s="241">
        <f t="shared" si="239"/>
        <v>7.9949547055699986E-3</v>
      </c>
      <c r="AA1288" s="241">
        <f t="shared" si="240"/>
        <v>6.8511518887499998E-2</v>
      </c>
      <c r="AB1288" s="258">
        <v>7.7034086999999999E-3</v>
      </c>
      <c r="AC1288" s="258">
        <v>1.8729295000000001E-7</v>
      </c>
      <c r="AD1288" s="258">
        <v>4.5194896999999996E-3</v>
      </c>
      <c r="AE1288" s="258">
        <v>3.3796203E-7</v>
      </c>
      <c r="AF1288" s="258">
        <v>7.8505722000000002E-4</v>
      </c>
      <c r="AG1288" s="258">
        <v>1.1895268E-5</v>
      </c>
      <c r="AH1288" s="258">
        <v>5.0374156000000002E-3</v>
      </c>
      <c r="AI1288" s="258">
        <v>5.6812424000000004E-6</v>
      </c>
      <c r="AJ1288" s="258">
        <v>4.9372385999999997E-5</v>
      </c>
      <c r="AK1288" s="258">
        <v>1.5967747E-6</v>
      </c>
      <c r="AL1288" s="258">
        <v>4.4053255999999997E-6</v>
      </c>
      <c r="AM1288" s="258">
        <v>1.308687E-8</v>
      </c>
      <c r="AN1288" s="258">
        <v>2.0207329999999998E-3</v>
      </c>
      <c r="AO1288" s="258">
        <v>5.6141125000000003E-4</v>
      </c>
      <c r="AP1288" s="258">
        <v>3.1432603999999997E-4</v>
      </c>
      <c r="AQ1288" s="258">
        <v>1.8508874999999999E-6</v>
      </c>
      <c r="AR1288" s="258">
        <v>6.8509667999999996E-2</v>
      </c>
      <c r="AT1288" s="193"/>
      <c r="AU1288" s="193"/>
      <c r="AV1288" s="193"/>
      <c r="AW1288" s="193"/>
      <c r="AX1288" s="193"/>
      <c r="AY1288" s="193"/>
      <c r="AZ1288" s="193"/>
      <c r="BA1288" s="193"/>
      <c r="BB1288" s="193"/>
      <c r="BC1288" s="193"/>
      <c r="BD1288" s="193"/>
      <c r="BE1288" s="315"/>
      <c r="BF1288" s="315"/>
      <c r="BG1288" s="315"/>
      <c r="BH1288" s="315"/>
      <c r="BI1288" s="315"/>
      <c r="BJ1288" s="315"/>
      <c r="BK1288" s="315"/>
    </row>
    <row r="1289" spans="1:63" x14ac:dyDescent="0.25">
      <c r="A1289" s="43"/>
      <c r="B1289" s="43" t="s">
        <v>5770</v>
      </c>
      <c r="C1289" s="25" t="s">
        <v>4970</v>
      </c>
      <c r="D1289" s="193">
        <v>6.7952515000000005E-2</v>
      </c>
      <c r="E1289" s="193">
        <v>4.8621504000000003E-2</v>
      </c>
      <c r="F1289" s="193">
        <v>9.3229586999999999E-3</v>
      </c>
      <c r="G1289" s="193">
        <v>8.0481263999999993E-3</v>
      </c>
      <c r="H1289" s="193">
        <v>7.4231787999999997E-5</v>
      </c>
      <c r="I1289" s="193">
        <v>9.5970302000000004E-4</v>
      </c>
      <c r="J1289" s="193">
        <v>1.9731269E-4</v>
      </c>
      <c r="K1289" s="193">
        <v>5.1699364000000002E-6</v>
      </c>
      <c r="L1289" s="193">
        <v>7.2350821999999997E-4</v>
      </c>
      <c r="M1289" s="193">
        <v>0</v>
      </c>
      <c r="N1289" s="193">
        <v>0</v>
      </c>
      <c r="O1289" s="193">
        <v>0</v>
      </c>
      <c r="P1289" s="199">
        <f t="shared" si="236"/>
        <v>0.36015928888888887</v>
      </c>
      <c r="Q1289" s="240">
        <v>30.469173999999999</v>
      </c>
      <c r="R1289" s="99">
        <v>29.908643999999999</v>
      </c>
      <c r="S1289" s="99">
        <v>0.35271039999999998</v>
      </c>
      <c r="T1289" s="99">
        <v>1.1069999999999999E-6</v>
      </c>
      <c r="U1289" s="99">
        <v>0.15828</v>
      </c>
      <c r="V1289" s="99">
        <v>6.382057E-3</v>
      </c>
      <c r="W1289" s="99">
        <v>4.3156E-2</v>
      </c>
      <c r="X1289" s="241">
        <f t="shared" si="237"/>
        <v>0.10273257555794801</v>
      </c>
      <c r="Y1289" s="241">
        <f t="shared" si="238"/>
        <v>1.8448458609670003E-2</v>
      </c>
      <c r="Z1289" s="241">
        <f t="shared" si="239"/>
        <v>9.4257878840779998E-3</v>
      </c>
      <c r="AA1289" s="241">
        <f t="shared" si="240"/>
        <v>7.4858329064200008E-2</v>
      </c>
      <c r="AB1289" s="258">
        <v>9.9834312999999997E-3</v>
      </c>
      <c r="AC1289" s="258">
        <v>3.5497090999999997E-7</v>
      </c>
      <c r="AD1289" s="258">
        <v>6.547265E-3</v>
      </c>
      <c r="AE1289" s="258">
        <v>8.4341876000000002E-7</v>
      </c>
      <c r="AF1289" s="258">
        <v>1.9052755000000001E-3</v>
      </c>
      <c r="AG1289" s="258">
        <v>1.128842E-5</v>
      </c>
      <c r="AH1289" s="258">
        <v>6.5284050000000001E-3</v>
      </c>
      <c r="AI1289" s="258">
        <v>1.5042507E-5</v>
      </c>
      <c r="AJ1289" s="258">
        <v>7.1840017000000003E-5</v>
      </c>
      <c r="AK1289" s="258">
        <v>2.2538478000000001E-6</v>
      </c>
      <c r="AL1289" s="258">
        <v>6.3981397000000002E-6</v>
      </c>
      <c r="AM1289" s="258">
        <v>1.9122578E-8</v>
      </c>
      <c r="AN1289" s="258">
        <v>1.7417214E-3</v>
      </c>
      <c r="AO1289" s="258">
        <v>6.7247569999999998E-4</v>
      </c>
      <c r="AP1289" s="258">
        <v>3.8763215E-4</v>
      </c>
      <c r="AQ1289" s="258">
        <v>1.8790642000000001E-6</v>
      </c>
      <c r="AR1289" s="258">
        <v>7.4856450000000005E-2</v>
      </c>
      <c r="AT1289" s="193"/>
      <c r="AU1289" s="193"/>
      <c r="AV1289" s="193"/>
      <c r="AW1289" s="193"/>
      <c r="AX1289" s="193"/>
      <c r="AY1289" s="193"/>
      <c r="AZ1289" s="193"/>
      <c r="BA1289" s="193"/>
      <c r="BB1289" s="193"/>
      <c r="BC1289" s="193"/>
      <c r="BD1289" s="193"/>
      <c r="BE1289" s="315"/>
      <c r="BF1289" s="315"/>
      <c r="BG1289" s="315"/>
      <c r="BH1289" s="315"/>
      <c r="BI1289" s="315"/>
      <c r="BJ1289" s="315"/>
      <c r="BK1289" s="315"/>
    </row>
    <row r="1290" spans="1:63" x14ac:dyDescent="0.25">
      <c r="A1290" s="43"/>
      <c r="B1290" s="43" t="s">
        <v>5770</v>
      </c>
      <c r="C1290" s="25" t="s">
        <v>4969</v>
      </c>
      <c r="D1290" s="193">
        <v>7.5775407000000003E-2</v>
      </c>
      <c r="E1290" s="193">
        <v>4.2842116E-2</v>
      </c>
      <c r="F1290" s="193">
        <v>1.7002954000000001E-2</v>
      </c>
      <c r="G1290" s="193">
        <v>1.321514E-2</v>
      </c>
      <c r="H1290" s="193">
        <v>1.1267059E-4</v>
      </c>
      <c r="I1290" s="193">
        <v>1.4626036E-3</v>
      </c>
      <c r="J1290" s="193">
        <v>3.1861827000000001E-4</v>
      </c>
      <c r="K1290" s="193">
        <v>6.9139566000000003E-6</v>
      </c>
      <c r="L1290" s="193">
        <v>8.1439098999999996E-4</v>
      </c>
      <c r="M1290" s="193">
        <v>0</v>
      </c>
      <c r="N1290" s="193">
        <v>0</v>
      </c>
      <c r="O1290" s="193">
        <v>0</v>
      </c>
      <c r="P1290" s="199">
        <f t="shared" si="236"/>
        <v>0.3173490074074074</v>
      </c>
      <c r="Q1290" s="240">
        <v>29.169139000000001</v>
      </c>
      <c r="R1290" s="99">
        <v>28.593810000000001</v>
      </c>
      <c r="S1290" s="99">
        <v>0.38413199999999997</v>
      </c>
      <c r="T1290" s="99">
        <v>1.8469000000000001E-6</v>
      </c>
      <c r="U1290" s="99">
        <v>0.13671</v>
      </c>
      <c r="V1290" s="99">
        <v>6.9598760000000003E-3</v>
      </c>
      <c r="W1290" s="99">
        <v>4.7525999999999999E-2</v>
      </c>
      <c r="X1290" s="241">
        <f t="shared" si="237"/>
        <v>0.102420401855495</v>
      </c>
      <c r="Y1290" s="241">
        <f t="shared" si="238"/>
        <v>2.2330046340920003E-2</v>
      </c>
      <c r="Z1290" s="241">
        <f t="shared" si="239"/>
        <v>8.5234479590749982E-3</v>
      </c>
      <c r="AA1290" s="241">
        <f t="shared" si="240"/>
        <v>7.1566907555499992E-2</v>
      </c>
      <c r="AB1290" s="258">
        <v>8.7967033999999996E-3</v>
      </c>
      <c r="AC1290" s="258">
        <v>5.8253401999999999E-7</v>
      </c>
      <c r="AD1290" s="258">
        <v>1.0125743E-2</v>
      </c>
      <c r="AE1290" s="258">
        <v>1.4209079000000001E-6</v>
      </c>
      <c r="AF1290" s="258">
        <v>3.3933062000000001E-3</v>
      </c>
      <c r="AG1290" s="258">
        <v>1.2290299E-5</v>
      </c>
      <c r="AH1290" s="258">
        <v>5.7533879999999999E-3</v>
      </c>
      <c r="AI1290" s="258">
        <v>2.7562504999999999E-5</v>
      </c>
      <c r="AJ1290" s="258">
        <v>1.1797045E-4</v>
      </c>
      <c r="AK1290" s="258">
        <v>3.2784182000000002E-6</v>
      </c>
      <c r="AL1290" s="258">
        <v>9.8971433999999995E-6</v>
      </c>
      <c r="AM1290" s="258">
        <v>2.9682475E-8</v>
      </c>
      <c r="AN1290" s="258">
        <v>1.4716263000000001E-3</v>
      </c>
      <c r="AO1290" s="258">
        <v>7.0494611000000002E-4</v>
      </c>
      <c r="AP1290" s="258">
        <v>4.3474935000000002E-4</v>
      </c>
      <c r="AQ1290" s="258">
        <v>2.0475555E-6</v>
      </c>
      <c r="AR1290" s="258">
        <v>7.1564859999999994E-2</v>
      </c>
      <c r="AT1290" s="193"/>
      <c r="AU1290" s="193"/>
      <c r="AV1290" s="193"/>
      <c r="AW1290" s="193"/>
      <c r="AX1290" s="193"/>
      <c r="AY1290" s="193"/>
      <c r="AZ1290" s="193"/>
      <c r="BA1290" s="193"/>
      <c r="BB1290" s="193"/>
      <c r="BC1290" s="193"/>
      <c r="BD1290" s="193"/>
      <c r="BE1290" s="315"/>
      <c r="BF1290" s="315"/>
      <c r="BG1290" s="315"/>
      <c r="BH1290" s="315"/>
      <c r="BI1290" s="315"/>
      <c r="BJ1290" s="315"/>
      <c r="BK1290" s="315"/>
    </row>
    <row r="1291" spans="1:63" x14ac:dyDescent="0.25">
      <c r="A1291" s="9"/>
      <c r="B1291" s="43" t="s">
        <v>5770</v>
      </c>
      <c r="C1291" s="25" t="s">
        <v>4968</v>
      </c>
      <c r="D1291" s="193">
        <v>9.5021369999999994E-2</v>
      </c>
      <c r="E1291" s="193">
        <v>3.7297161000000002E-2</v>
      </c>
      <c r="F1291" s="193">
        <v>3.1632065000000001E-2</v>
      </c>
      <c r="G1291" s="193">
        <v>2.1594124999999999E-2</v>
      </c>
      <c r="H1291" s="193">
        <v>1.9309182999999999E-4</v>
      </c>
      <c r="I1291" s="193">
        <v>2.5041770999999998E-3</v>
      </c>
      <c r="J1291" s="193">
        <v>5.4498171999999999E-4</v>
      </c>
      <c r="K1291" s="193">
        <v>1.121405E-5</v>
      </c>
      <c r="L1291" s="193">
        <v>1.2445533999999999E-3</v>
      </c>
      <c r="M1291" s="193">
        <v>0</v>
      </c>
      <c r="N1291" s="193">
        <v>0</v>
      </c>
      <c r="O1291" s="193">
        <v>0</v>
      </c>
      <c r="P1291" s="199">
        <f t="shared" si="236"/>
        <v>0.27627526666666669</v>
      </c>
      <c r="Q1291" s="240">
        <v>28.667477000000002</v>
      </c>
      <c r="R1291" s="99">
        <v>28.022266999999999</v>
      </c>
      <c r="S1291" s="99">
        <v>0.48701519999999998</v>
      </c>
      <c r="T1291" s="99">
        <v>3.2722000000000002E-6</v>
      </c>
      <c r="U1291" s="99">
        <v>8.7595000000000006E-2</v>
      </c>
      <c r="V1291" s="99">
        <v>8.7716200000000008E-3</v>
      </c>
      <c r="W1291" s="99">
        <v>6.1824999999999998E-2</v>
      </c>
      <c r="X1291" s="241">
        <f t="shared" si="237"/>
        <v>0.107501911553589</v>
      </c>
      <c r="Y1291" s="241">
        <f t="shared" si="238"/>
        <v>2.99660440485E-2</v>
      </c>
      <c r="Z1291" s="241">
        <f t="shared" si="239"/>
        <v>7.3998224383890008E-3</v>
      </c>
      <c r="AA1291" s="241">
        <f t="shared" si="240"/>
        <v>7.0136045066700001E-2</v>
      </c>
      <c r="AB1291" s="258">
        <v>7.6580653E-3</v>
      </c>
      <c r="AC1291" s="258">
        <v>1.0426303999999999E-6</v>
      </c>
      <c r="AD1291" s="258">
        <v>1.6009763999999999E-2</v>
      </c>
      <c r="AE1291" s="258">
        <v>2.5881841E-6</v>
      </c>
      <c r="AF1291" s="258">
        <v>6.2790043999999996E-3</v>
      </c>
      <c r="AG1291" s="258">
        <v>1.5579533999999998E-5</v>
      </c>
      <c r="AH1291" s="258">
        <v>5.0107041E-3</v>
      </c>
      <c r="AI1291" s="258">
        <v>5.1304509000000001E-5</v>
      </c>
      <c r="AJ1291" s="258">
        <v>1.9272967E-4</v>
      </c>
      <c r="AK1291" s="258">
        <v>5.3974562999999999E-6</v>
      </c>
      <c r="AL1291" s="258">
        <v>1.5650356000000001E-5</v>
      </c>
      <c r="AM1291" s="258">
        <v>4.7077088999999997E-8</v>
      </c>
      <c r="AN1291" s="258">
        <v>8.4628519000000001E-4</v>
      </c>
      <c r="AO1291" s="258">
        <v>7.4447615000000004E-4</v>
      </c>
      <c r="AP1291" s="258">
        <v>5.3322793000000002E-4</v>
      </c>
      <c r="AQ1291" s="258">
        <v>3.0010666999999999E-6</v>
      </c>
      <c r="AR1291" s="258">
        <v>7.0133044000000005E-2</v>
      </c>
      <c r="AT1291" s="193"/>
      <c r="AU1291" s="193"/>
      <c r="AV1291" s="193"/>
      <c r="AW1291" s="193"/>
      <c r="AX1291" s="193"/>
      <c r="AY1291" s="193"/>
      <c r="AZ1291" s="193"/>
      <c r="BA1291" s="193"/>
      <c r="BB1291" s="193"/>
      <c r="BC1291" s="193"/>
      <c r="BD1291" s="193"/>
      <c r="BE1291" s="315"/>
      <c r="BF1291" s="315"/>
      <c r="BG1291" s="315"/>
      <c r="BH1291" s="315"/>
      <c r="BI1291" s="315"/>
      <c r="BJ1291" s="315"/>
      <c r="BK1291" s="315"/>
    </row>
    <row r="1292" spans="1:63" x14ac:dyDescent="0.25">
      <c r="A1292" s="9"/>
      <c r="B1292" s="43" t="s">
        <v>5770</v>
      </c>
      <c r="C1292" s="25" t="s">
        <v>5137</v>
      </c>
      <c r="D1292" s="193">
        <v>5.8073242999999997E-2</v>
      </c>
      <c r="E1292" s="193">
        <v>4.2655457000000001E-2</v>
      </c>
      <c r="F1292" s="193">
        <v>5.7647877000000002E-3</v>
      </c>
      <c r="G1292" s="193">
        <v>7.0189959999999996E-3</v>
      </c>
      <c r="H1292" s="193">
        <v>7.7486528000000001E-5</v>
      </c>
      <c r="I1292" s="193">
        <v>9.5605625000000003E-4</v>
      </c>
      <c r="J1292" s="193">
        <v>2.1268742000000001E-4</v>
      </c>
      <c r="K1292" s="193">
        <v>7.4494824000000001E-6</v>
      </c>
      <c r="L1292" s="193">
        <v>1.3803229999999999E-3</v>
      </c>
      <c r="M1292" s="193">
        <v>0</v>
      </c>
      <c r="N1292" s="193">
        <v>0</v>
      </c>
      <c r="O1292" s="193">
        <v>0</v>
      </c>
      <c r="P1292" s="199">
        <f t="shared" si="236"/>
        <v>0.31596634814814811</v>
      </c>
      <c r="Q1292" s="240">
        <v>28.408242999999999</v>
      </c>
      <c r="R1292" s="99">
        <v>27.586352000000002</v>
      </c>
      <c r="S1292" s="99">
        <v>0.55912640000000002</v>
      </c>
      <c r="T1292" s="99">
        <v>1.0113E-6</v>
      </c>
      <c r="U1292" s="99">
        <v>0.18346000000000001</v>
      </c>
      <c r="V1292" s="99">
        <v>9.8893799999999997E-3</v>
      </c>
      <c r="W1292" s="99">
        <v>6.9414000000000003E-2</v>
      </c>
      <c r="X1292" s="241">
        <f t="shared" si="237"/>
        <v>9.349478220834101E-2</v>
      </c>
      <c r="Y1292" s="241">
        <f t="shared" si="238"/>
        <v>1.5711561262120002E-2</v>
      </c>
      <c r="Z1292" s="241">
        <f t="shared" si="239"/>
        <v>8.7331496760210004E-3</v>
      </c>
      <c r="AA1292" s="241">
        <f t="shared" si="240"/>
        <v>6.9050071270200006E-2</v>
      </c>
      <c r="AB1292" s="258">
        <v>8.7583182000000002E-3</v>
      </c>
      <c r="AC1292" s="258">
        <v>3.2260996000000002E-7</v>
      </c>
      <c r="AD1292" s="258">
        <v>5.6270306000000001E-3</v>
      </c>
      <c r="AE1292" s="258">
        <v>5.4146615999999998E-7</v>
      </c>
      <c r="AF1292" s="258">
        <v>1.3074422000000001E-3</v>
      </c>
      <c r="AG1292" s="258">
        <v>1.7906186E-5</v>
      </c>
      <c r="AH1292" s="258">
        <v>5.7278093E-3</v>
      </c>
      <c r="AI1292" s="258">
        <v>9.1871420000000004E-6</v>
      </c>
      <c r="AJ1292" s="258">
        <v>6.2671425000000006E-5</v>
      </c>
      <c r="AK1292" s="258">
        <v>2.6030658000000001E-6</v>
      </c>
      <c r="AL1292" s="258">
        <v>5.4813899999999999E-6</v>
      </c>
      <c r="AM1292" s="258">
        <v>1.6323221000000001E-8</v>
      </c>
      <c r="AN1292" s="258">
        <v>1.9700758999999998E-3</v>
      </c>
      <c r="AO1292" s="258">
        <v>6.1082322999999998E-4</v>
      </c>
      <c r="AP1292" s="258">
        <v>3.4448189999999998E-4</v>
      </c>
      <c r="AQ1292" s="258">
        <v>3.7622701999999999E-6</v>
      </c>
      <c r="AR1292" s="258">
        <v>6.9046309E-2</v>
      </c>
      <c r="AT1292" s="193"/>
      <c r="AU1292" s="193"/>
      <c r="AV1292" s="193"/>
      <c r="AW1292" s="193"/>
      <c r="AX1292" s="193"/>
      <c r="AY1292" s="193"/>
      <c r="AZ1292" s="193"/>
      <c r="BA1292" s="193"/>
      <c r="BB1292" s="193"/>
      <c r="BC1292" s="193"/>
      <c r="BD1292" s="193"/>
      <c r="BE1292" s="315"/>
      <c r="BF1292" s="315"/>
      <c r="BG1292" s="315"/>
      <c r="BH1292" s="315"/>
      <c r="BI1292" s="315"/>
      <c r="BJ1292" s="315"/>
      <c r="BK1292" s="315"/>
    </row>
    <row r="1293" spans="1:63" x14ac:dyDescent="0.25">
      <c r="A1293" s="9"/>
      <c r="B1293" s="43" t="s">
        <v>5770</v>
      </c>
      <c r="C1293" s="25" t="s">
        <v>5136</v>
      </c>
      <c r="D1293" s="193">
        <v>8.6941549000000007E-2</v>
      </c>
      <c r="E1293" s="193">
        <v>3.5626809000000002E-2</v>
      </c>
      <c r="F1293" s="193">
        <v>2.7387358000000001E-2</v>
      </c>
      <c r="G1293" s="193">
        <v>1.9907675999999999E-2</v>
      </c>
      <c r="H1293" s="193">
        <v>1.7042513E-4</v>
      </c>
      <c r="I1293" s="193">
        <v>2.2117657999999999E-3</v>
      </c>
      <c r="J1293" s="193">
        <v>4.6815289000000002E-4</v>
      </c>
      <c r="K1293" s="193">
        <v>1.0074776999999999E-5</v>
      </c>
      <c r="L1293" s="193">
        <v>1.1592881000000001E-3</v>
      </c>
      <c r="M1293" s="193">
        <v>0</v>
      </c>
      <c r="N1293" s="193">
        <v>0</v>
      </c>
      <c r="O1293" s="193">
        <v>0</v>
      </c>
      <c r="P1293" s="199">
        <f t="shared" si="236"/>
        <v>0.26390228888888889</v>
      </c>
      <c r="Q1293" s="240">
        <v>28.05968</v>
      </c>
      <c r="R1293" s="99">
        <v>27.419667</v>
      </c>
      <c r="S1293" s="99">
        <v>0.47370400000000001</v>
      </c>
      <c r="T1293" s="99">
        <v>2.8100000000000002E-6</v>
      </c>
      <c r="U1293" s="99">
        <v>9.8008999999999999E-2</v>
      </c>
      <c r="V1293" s="99">
        <v>8.5454099999999998E-3</v>
      </c>
      <c r="W1293" s="99">
        <v>5.9752E-2</v>
      </c>
      <c r="X1293" s="241">
        <f t="shared" si="237"/>
        <v>0.10356087599725999</v>
      </c>
      <c r="Y1293" s="241">
        <f t="shared" si="238"/>
        <v>2.7586598994279999E-2</v>
      </c>
      <c r="Z1293" s="241">
        <f t="shared" si="239"/>
        <v>7.3460175189800012E-3</v>
      </c>
      <c r="AA1293" s="241">
        <f t="shared" si="240"/>
        <v>6.862825948399999E-2</v>
      </c>
      <c r="AB1293" s="258">
        <v>7.3150992000000003E-3</v>
      </c>
      <c r="AC1293" s="258">
        <v>9.0318948000000005E-7</v>
      </c>
      <c r="AD1293" s="258">
        <v>1.4807717E-2</v>
      </c>
      <c r="AE1293" s="258">
        <v>2.2464788000000002E-6</v>
      </c>
      <c r="AF1293" s="258">
        <v>5.4454782000000002E-3</v>
      </c>
      <c r="AG1293" s="258">
        <v>1.5154926000000001E-5</v>
      </c>
      <c r="AH1293" s="258">
        <v>4.7860356000000003E-3</v>
      </c>
      <c r="AI1293" s="258">
        <v>4.4426918999999998E-5</v>
      </c>
      <c r="AJ1293" s="258">
        <v>1.7770308000000001E-4</v>
      </c>
      <c r="AK1293" s="258">
        <v>4.7800622000000003E-6</v>
      </c>
      <c r="AL1293" s="258">
        <v>1.447482E-5</v>
      </c>
      <c r="AM1293" s="258">
        <v>4.3487780000000001E-8</v>
      </c>
      <c r="AN1293" s="258">
        <v>9.7604755000000004E-4</v>
      </c>
      <c r="AO1293" s="258">
        <v>8.1616708999999999E-4</v>
      </c>
      <c r="AP1293" s="258">
        <v>5.2633891000000005E-4</v>
      </c>
      <c r="AQ1293" s="258">
        <v>2.8144839999999999E-6</v>
      </c>
      <c r="AR1293" s="258">
        <v>6.8625444999999993E-2</v>
      </c>
      <c r="AT1293" s="193"/>
      <c r="AU1293" s="193"/>
      <c r="AV1293" s="193"/>
      <c r="AW1293" s="193"/>
      <c r="AX1293" s="193"/>
      <c r="AY1293" s="193"/>
      <c r="AZ1293" s="193"/>
      <c r="BA1293" s="193"/>
      <c r="BB1293" s="193"/>
      <c r="BC1293" s="193"/>
      <c r="BD1293" s="193"/>
      <c r="BE1293" s="315"/>
      <c r="BF1293" s="315"/>
      <c r="BG1293" s="315"/>
      <c r="BH1293" s="315"/>
      <c r="BI1293" s="315"/>
      <c r="BJ1293" s="315"/>
      <c r="BK1293" s="315"/>
    </row>
    <row r="1294" spans="1:63" x14ac:dyDescent="0.25">
      <c r="A1294" s="43" t="s">
        <v>1753</v>
      </c>
      <c r="B1294" s="43" t="s">
        <v>5770</v>
      </c>
      <c r="C1294" s="25" t="s">
        <v>2890</v>
      </c>
      <c r="D1294" s="193">
        <v>8.6653324000000004E-2</v>
      </c>
      <c r="E1294" s="193">
        <v>3.5821427000000003E-2</v>
      </c>
      <c r="F1294" s="193">
        <v>2.8606574999999999E-2</v>
      </c>
      <c r="G1294" s="193">
        <v>1.8141485999999998E-2</v>
      </c>
      <c r="H1294" s="193">
        <v>1.7522132E-4</v>
      </c>
      <c r="I1294" s="193">
        <v>2.2864608E-3</v>
      </c>
      <c r="J1294" s="193">
        <v>4.8464880000000001E-4</v>
      </c>
      <c r="K1294" s="193">
        <v>1.0194149E-5</v>
      </c>
      <c r="L1294" s="193">
        <v>1.127311E-3</v>
      </c>
      <c r="M1294" s="193">
        <v>0</v>
      </c>
      <c r="N1294" s="193">
        <v>0</v>
      </c>
      <c r="O1294" s="193">
        <v>0</v>
      </c>
      <c r="P1294" s="199">
        <f t="shared" si="236"/>
        <v>0.2653439037037037</v>
      </c>
      <c r="Q1294" s="240">
        <v>28.069275999999999</v>
      </c>
      <c r="R1294" s="99">
        <v>27.446027999999998</v>
      </c>
      <c r="S1294" s="99">
        <v>0.45976</v>
      </c>
      <c r="T1294" s="99">
        <v>2.9228000000000002E-6</v>
      </c>
      <c r="U1294" s="99">
        <v>9.7180000000000002E-2</v>
      </c>
      <c r="V1294" s="99">
        <v>8.3086600000000007E-3</v>
      </c>
      <c r="W1294" s="99">
        <v>5.7995999999999999E-2</v>
      </c>
      <c r="X1294" s="241">
        <f t="shared" si="237"/>
        <v>0.102559090366874</v>
      </c>
      <c r="Y1294" s="241">
        <f t="shared" si="238"/>
        <v>2.6571285513129997E-2</v>
      </c>
      <c r="Z1294" s="241">
        <f t="shared" si="239"/>
        <v>7.2938968928440004E-3</v>
      </c>
      <c r="AA1294" s="241">
        <f t="shared" si="240"/>
        <v>6.8693907960899997E-2</v>
      </c>
      <c r="AB1294" s="258">
        <v>7.3550661E-3</v>
      </c>
      <c r="AC1294" s="258">
        <v>9.3986863000000002E-7</v>
      </c>
      <c r="AD1294" s="258">
        <v>1.3519433000000001E-2</v>
      </c>
      <c r="AE1294" s="258">
        <v>2.3375155E-6</v>
      </c>
      <c r="AF1294" s="258">
        <v>5.6788011999999999E-3</v>
      </c>
      <c r="AG1294" s="258">
        <v>1.4707828999999999E-5</v>
      </c>
      <c r="AH1294" s="258">
        <v>4.8122605999999998E-3</v>
      </c>
      <c r="AI1294" s="258">
        <v>4.6397577000000002E-5</v>
      </c>
      <c r="AJ1294" s="258">
        <v>1.6188309E-4</v>
      </c>
      <c r="AK1294" s="258">
        <v>4.8947785999999996E-6</v>
      </c>
      <c r="AL1294" s="258">
        <v>1.3212311000000001E-5</v>
      </c>
      <c r="AM1294" s="258">
        <v>3.9786244000000001E-8</v>
      </c>
      <c r="AN1294" s="258">
        <v>9.7085615000000003E-4</v>
      </c>
      <c r="AO1294" s="258">
        <v>7.6301228000000005E-4</v>
      </c>
      <c r="AP1294" s="258">
        <v>5.2134032000000004E-4</v>
      </c>
      <c r="AQ1294" s="258">
        <v>2.7249609000000002E-6</v>
      </c>
      <c r="AR1294" s="258">
        <v>6.8691183000000003E-2</v>
      </c>
      <c r="AT1294" s="193"/>
      <c r="AU1294" s="193"/>
      <c r="AV1294" s="193"/>
      <c r="AW1294" s="193"/>
      <c r="AX1294" s="193"/>
      <c r="AY1294" s="193"/>
      <c r="AZ1294" s="193"/>
      <c r="BA1294" s="193"/>
      <c r="BB1294" s="193"/>
      <c r="BC1294" s="193"/>
      <c r="BD1294" s="193"/>
      <c r="BE1294" s="315"/>
      <c r="BF1294" s="315"/>
      <c r="BG1294" s="315"/>
      <c r="BH1294" s="315"/>
      <c r="BI1294" s="315"/>
      <c r="BJ1294" s="315"/>
      <c r="BK1294" s="315"/>
    </row>
    <row r="1295" spans="1:63" x14ac:dyDescent="0.25">
      <c r="A1295" s="9"/>
      <c r="B1295" s="43" t="s">
        <v>5770</v>
      </c>
      <c r="C1295" s="25" t="s">
        <v>2889</v>
      </c>
      <c r="D1295" s="193">
        <v>4.8634524999999998E-2</v>
      </c>
      <c r="E1295" s="193">
        <v>3.7864953E-2</v>
      </c>
      <c r="F1295" s="193">
        <v>3.7038612999999998E-3</v>
      </c>
      <c r="G1295" s="193">
        <v>5.5382423999999998E-3</v>
      </c>
      <c r="H1295" s="193">
        <v>4.8181674999999998E-5</v>
      </c>
      <c r="I1295" s="193">
        <v>6.4072865999999999E-4</v>
      </c>
      <c r="J1295" s="193">
        <v>1.2488117E-4</v>
      </c>
      <c r="K1295" s="193">
        <v>4.2597918000000002E-6</v>
      </c>
      <c r="L1295" s="193">
        <v>7.0941673000000005E-4</v>
      </c>
      <c r="M1295" s="193">
        <v>0</v>
      </c>
      <c r="N1295" s="193">
        <v>0</v>
      </c>
      <c r="O1295" s="193">
        <v>0</v>
      </c>
      <c r="P1295" s="199">
        <f t="shared" si="236"/>
        <v>0.2804811333333333</v>
      </c>
      <c r="Q1295" s="240">
        <v>28.018291999999999</v>
      </c>
      <c r="R1295" s="99">
        <v>27.404152</v>
      </c>
      <c r="S1295" s="99">
        <v>0.3791312</v>
      </c>
      <c r="T1295" s="99">
        <v>6.1228999999999999E-7</v>
      </c>
      <c r="U1295" s="99">
        <v>0.18240999999999999</v>
      </c>
      <c r="V1295" s="99">
        <v>6.8477729999999997E-3</v>
      </c>
      <c r="W1295" s="99">
        <v>4.5749999999999999E-2</v>
      </c>
      <c r="X1295" s="241">
        <f t="shared" si="237"/>
        <v>8.9784104998671996E-2</v>
      </c>
      <c r="Y1295" s="241">
        <f t="shared" si="238"/>
        <v>1.313836955799E-2</v>
      </c>
      <c r="Z1295" s="241">
        <f t="shared" si="239"/>
        <v>8.0534678385819989E-3</v>
      </c>
      <c r="AA1295" s="241">
        <f t="shared" si="240"/>
        <v>6.8592267602099993E-2</v>
      </c>
      <c r="AB1295" s="258">
        <v>7.7747529000000001E-3</v>
      </c>
      <c r="AC1295" s="258">
        <v>1.9926044000000001E-7</v>
      </c>
      <c r="AD1295" s="258">
        <v>4.5297265000000001E-3</v>
      </c>
      <c r="AE1295" s="258">
        <v>3.5617054999999998E-7</v>
      </c>
      <c r="AF1295" s="258">
        <v>8.2119783999999997E-4</v>
      </c>
      <c r="AG1295" s="258">
        <v>1.2136887E-5</v>
      </c>
      <c r="AH1295" s="258">
        <v>5.0841111999999997E-3</v>
      </c>
      <c r="AI1295" s="258">
        <v>5.9039278000000004E-6</v>
      </c>
      <c r="AJ1295" s="258">
        <v>4.9466094999999997E-5</v>
      </c>
      <c r="AK1295" s="258">
        <v>1.6620194E-6</v>
      </c>
      <c r="AL1295" s="258">
        <v>4.4148889999999998E-6</v>
      </c>
      <c r="AM1295" s="258">
        <v>1.3117382E-8</v>
      </c>
      <c r="AN1295" s="258">
        <v>2.0214300999999999E-3</v>
      </c>
      <c r="AO1295" s="258">
        <v>5.6628009000000003E-4</v>
      </c>
      <c r="AP1295" s="258">
        <v>3.201864E-4</v>
      </c>
      <c r="AQ1295" s="258">
        <v>1.9466021000000001E-6</v>
      </c>
      <c r="AR1295" s="258">
        <v>6.8590320999999996E-2</v>
      </c>
      <c r="AT1295" s="193"/>
      <c r="AU1295" s="193"/>
      <c r="AV1295" s="193"/>
      <c r="AW1295" s="193"/>
      <c r="AX1295" s="193"/>
      <c r="AY1295" s="193"/>
      <c r="AZ1295" s="193"/>
      <c r="BA1295" s="193"/>
      <c r="BB1295" s="193"/>
      <c r="BC1295" s="193"/>
      <c r="BD1295" s="193"/>
      <c r="BE1295" s="315"/>
      <c r="BF1295" s="315"/>
      <c r="BG1295" s="315"/>
      <c r="BH1295" s="315"/>
      <c r="BI1295" s="315"/>
      <c r="BJ1295" s="315"/>
      <c r="BK1295" s="315"/>
    </row>
    <row r="1296" spans="1:63" x14ac:dyDescent="0.25">
      <c r="A1296" s="9"/>
      <c r="B1296" s="43" t="s">
        <v>5770</v>
      </c>
      <c r="C1296" s="25" t="s">
        <v>2888</v>
      </c>
      <c r="D1296" s="193">
        <v>7.4071675000000003E-2</v>
      </c>
      <c r="E1296" s="193">
        <v>2.6972416999999999E-2</v>
      </c>
      <c r="F1296" s="193">
        <v>2.5770069999999999E-2</v>
      </c>
      <c r="G1296" s="193">
        <v>1.7613226999999999E-2</v>
      </c>
      <c r="H1296" s="193">
        <v>1.6377701E-4</v>
      </c>
      <c r="I1296" s="193">
        <v>2.0985270000000002E-3</v>
      </c>
      <c r="J1296" s="193">
        <v>4.0376859000000001E-4</v>
      </c>
      <c r="K1296" s="193">
        <v>8.6983153000000002E-6</v>
      </c>
      <c r="L1296" s="193">
        <v>1.04119E-3</v>
      </c>
      <c r="M1296" s="193">
        <v>0</v>
      </c>
      <c r="N1296" s="193">
        <v>0</v>
      </c>
      <c r="O1296" s="193">
        <v>0</v>
      </c>
      <c r="P1296" s="199">
        <f t="shared" si="236"/>
        <v>0.19979568148148147</v>
      </c>
      <c r="Q1296" s="240">
        <v>27.469075</v>
      </c>
      <c r="R1296" s="99">
        <v>26.967651</v>
      </c>
      <c r="S1296" s="99">
        <v>0.38730160000000002</v>
      </c>
      <c r="T1296" s="99">
        <v>2.4986000000000001E-6</v>
      </c>
      <c r="U1296" s="99">
        <v>5.6597000000000001E-2</v>
      </c>
      <c r="V1296" s="99">
        <v>6.9658100000000002E-3</v>
      </c>
      <c r="W1296" s="99">
        <v>5.0556999999999998E-2</v>
      </c>
      <c r="X1296" s="241">
        <f t="shared" si="237"/>
        <v>9.6822510520291005E-2</v>
      </c>
      <c r="Y1296" s="241">
        <f t="shared" si="238"/>
        <v>2.3819343149870005E-2</v>
      </c>
      <c r="Z1296" s="241">
        <f t="shared" si="239"/>
        <v>5.5054232694209991E-3</v>
      </c>
      <c r="AA1296" s="241">
        <f t="shared" si="240"/>
        <v>6.7497744100999998E-2</v>
      </c>
      <c r="AB1296" s="258">
        <v>5.5380873999999998E-3</v>
      </c>
      <c r="AC1296" s="258">
        <v>7.8155107000000002E-7</v>
      </c>
      <c r="AD1296" s="258">
        <v>1.3136837E-2</v>
      </c>
      <c r="AE1296" s="258">
        <v>2.2159798E-6</v>
      </c>
      <c r="AF1296" s="258">
        <v>5.1290334999999996E-3</v>
      </c>
      <c r="AG1296" s="258">
        <v>1.2387719E-5</v>
      </c>
      <c r="AH1296" s="258">
        <v>3.6237461999999998E-3</v>
      </c>
      <c r="AI1296" s="258">
        <v>4.1976111999999999E-5</v>
      </c>
      <c r="AJ1296" s="258">
        <v>1.5722153E-4</v>
      </c>
      <c r="AK1296" s="258">
        <v>4.1019046000000002E-6</v>
      </c>
      <c r="AL1296" s="258">
        <v>1.2845208E-5</v>
      </c>
      <c r="AM1296" s="258">
        <v>3.8564821000000001E-8</v>
      </c>
      <c r="AN1296" s="258">
        <v>5.1142836000000005E-4</v>
      </c>
      <c r="AO1296" s="258">
        <v>7.0844232000000001E-4</v>
      </c>
      <c r="AP1296" s="258">
        <v>4.4562307000000002E-4</v>
      </c>
      <c r="AQ1296" s="258">
        <v>2.317101E-6</v>
      </c>
      <c r="AR1296" s="258">
        <v>6.7495426999999997E-2</v>
      </c>
      <c r="AT1296" s="193"/>
      <c r="AU1296" s="193"/>
      <c r="AV1296" s="193"/>
      <c r="AW1296" s="193"/>
      <c r="AX1296" s="193"/>
      <c r="AY1296" s="193"/>
      <c r="AZ1296" s="193"/>
      <c r="BA1296" s="193"/>
      <c r="BB1296" s="193"/>
      <c r="BC1296" s="193"/>
      <c r="BD1296" s="193"/>
      <c r="BE1296" s="315"/>
      <c r="BF1296" s="315"/>
      <c r="BG1296" s="315"/>
      <c r="BH1296" s="315"/>
      <c r="BI1296" s="315"/>
      <c r="BJ1296" s="315"/>
      <c r="BK1296" s="315"/>
    </row>
    <row r="1297" spans="1:63" x14ac:dyDescent="0.25">
      <c r="A1297" s="9"/>
      <c r="B1297" s="43" t="s">
        <v>5770</v>
      </c>
      <c r="C1297" s="25" t="s">
        <v>1771</v>
      </c>
      <c r="D1297" s="193">
        <v>6.2408848000000003E-2</v>
      </c>
      <c r="E1297" s="193">
        <v>4.3729252000000003E-2</v>
      </c>
      <c r="F1297" s="193">
        <v>6.7951744000000003E-3</v>
      </c>
      <c r="G1297" s="193">
        <v>9.2652592000000006E-3</v>
      </c>
      <c r="H1297" s="193">
        <v>8.0209896999999998E-5</v>
      </c>
      <c r="I1297" s="193">
        <v>1.0206404000000001E-3</v>
      </c>
      <c r="J1297" s="193">
        <v>2.1391226000000001E-4</v>
      </c>
      <c r="K1297" s="193">
        <v>7.2680899000000001E-6</v>
      </c>
      <c r="L1297" s="193">
        <v>1.2971317E-3</v>
      </c>
      <c r="M1297" s="193">
        <v>0</v>
      </c>
      <c r="N1297" s="193">
        <v>0</v>
      </c>
      <c r="O1297" s="193">
        <v>0</v>
      </c>
      <c r="P1297" s="199">
        <f t="shared" si="236"/>
        <v>0.32392038518518518</v>
      </c>
      <c r="Q1297" s="240">
        <v>28.034579999999998</v>
      </c>
      <c r="R1297" s="99">
        <v>27.200392999999998</v>
      </c>
      <c r="S1297" s="99">
        <v>0.57836799999999999</v>
      </c>
      <c r="T1297" s="99">
        <v>1.057E-6</v>
      </c>
      <c r="U1297" s="99">
        <v>0.17416999999999999</v>
      </c>
      <c r="V1297" s="99">
        <v>1.0304570000000001E-2</v>
      </c>
      <c r="W1297" s="99">
        <v>7.1343000000000004E-2</v>
      </c>
      <c r="X1297" s="241">
        <f t="shared" si="237"/>
        <v>9.4596026994625992E-2</v>
      </c>
      <c r="Y1297" s="241">
        <f t="shared" si="238"/>
        <v>1.7711732794930001E-2</v>
      </c>
      <c r="Z1297" s="241">
        <f t="shared" si="239"/>
        <v>8.800654693496E-3</v>
      </c>
      <c r="AA1297" s="241">
        <f t="shared" si="240"/>
        <v>6.80836395062E-2</v>
      </c>
      <c r="AB1297" s="258">
        <v>8.9787912000000008E-3</v>
      </c>
      <c r="AC1297" s="258">
        <v>3.4097233999999998E-7</v>
      </c>
      <c r="AD1297" s="258">
        <v>7.2181188999999998E-3</v>
      </c>
      <c r="AE1297" s="258">
        <v>6.3147858999999995E-7</v>
      </c>
      <c r="AF1297" s="258">
        <v>1.4953324E-3</v>
      </c>
      <c r="AG1297" s="258">
        <v>1.8517844000000001E-5</v>
      </c>
      <c r="AH1297" s="258">
        <v>5.8720109999999999E-3</v>
      </c>
      <c r="AI1297" s="258">
        <v>1.0906667999999999E-5</v>
      </c>
      <c r="AJ1297" s="258">
        <v>8.2761770999999998E-5</v>
      </c>
      <c r="AK1297" s="258">
        <v>2.6794013000000002E-6</v>
      </c>
      <c r="AL1297" s="258">
        <v>7.0390926000000003E-6</v>
      </c>
      <c r="AM1297" s="258">
        <v>2.0950596E-8</v>
      </c>
      <c r="AN1297" s="258">
        <v>1.8517974E-3</v>
      </c>
      <c r="AO1297" s="258">
        <v>6.2431233E-4</v>
      </c>
      <c r="AP1297" s="258">
        <v>3.4912608000000001E-4</v>
      </c>
      <c r="AQ1297" s="258">
        <v>3.4895061999999998E-6</v>
      </c>
      <c r="AR1297" s="258">
        <v>6.8080150000000006E-2</v>
      </c>
      <c r="AT1297" s="193"/>
      <c r="AU1297" s="193"/>
      <c r="AV1297" s="193"/>
      <c r="AW1297" s="193"/>
      <c r="AX1297" s="193"/>
      <c r="AY1297" s="193"/>
      <c r="AZ1297" s="193"/>
      <c r="BA1297" s="193"/>
      <c r="BB1297" s="193"/>
      <c r="BC1297" s="193"/>
      <c r="BD1297" s="193"/>
      <c r="BE1297" s="315"/>
      <c r="BF1297" s="315"/>
      <c r="BG1297" s="315"/>
      <c r="BH1297" s="315"/>
      <c r="BI1297" s="315"/>
      <c r="BJ1297" s="315"/>
      <c r="BK1297" s="315"/>
    </row>
    <row r="1298" spans="1:63" x14ac:dyDescent="0.25">
      <c r="A1298" s="9"/>
      <c r="B1298" s="43" t="s">
        <v>5770</v>
      </c>
      <c r="C1298" s="25" t="s">
        <v>2899</v>
      </c>
      <c r="D1298" s="193">
        <v>8.6653324000000004E-2</v>
      </c>
      <c r="E1298" s="193">
        <v>3.5821427000000003E-2</v>
      </c>
      <c r="F1298" s="193">
        <v>2.8606574999999999E-2</v>
      </c>
      <c r="G1298" s="193">
        <v>1.8141485999999998E-2</v>
      </c>
      <c r="H1298" s="193">
        <v>1.7522132E-4</v>
      </c>
      <c r="I1298" s="193">
        <v>2.2864608E-3</v>
      </c>
      <c r="J1298" s="193">
        <v>4.8464880000000001E-4</v>
      </c>
      <c r="K1298" s="193">
        <v>1.0194149E-5</v>
      </c>
      <c r="L1298" s="193">
        <v>1.127311E-3</v>
      </c>
      <c r="M1298" s="193">
        <v>0</v>
      </c>
      <c r="N1298" s="193">
        <v>0</v>
      </c>
      <c r="O1298" s="193">
        <v>0</v>
      </c>
      <c r="P1298" s="199">
        <f t="shared" si="236"/>
        <v>0.2653439037037037</v>
      </c>
      <c r="Q1298" s="240">
        <v>28.069275999999999</v>
      </c>
      <c r="R1298" s="99">
        <v>27.446027999999998</v>
      </c>
      <c r="S1298" s="99">
        <v>0.45976</v>
      </c>
      <c r="T1298" s="99">
        <v>2.9228000000000002E-6</v>
      </c>
      <c r="U1298" s="99">
        <v>9.7180000000000002E-2</v>
      </c>
      <c r="V1298" s="99">
        <v>8.3086600000000007E-3</v>
      </c>
      <c r="W1298" s="99">
        <v>5.7995999999999999E-2</v>
      </c>
      <c r="X1298" s="241">
        <f t="shared" si="237"/>
        <v>0.102559090366874</v>
      </c>
      <c r="Y1298" s="241">
        <f t="shared" si="238"/>
        <v>2.6571285513129997E-2</v>
      </c>
      <c r="Z1298" s="241">
        <f t="shared" si="239"/>
        <v>7.2938968928440004E-3</v>
      </c>
      <c r="AA1298" s="241">
        <f t="shared" si="240"/>
        <v>6.8693907960899997E-2</v>
      </c>
      <c r="AB1298" s="258">
        <v>7.3550661E-3</v>
      </c>
      <c r="AC1298" s="258">
        <v>9.3986863000000002E-7</v>
      </c>
      <c r="AD1298" s="258">
        <v>1.3519433000000001E-2</v>
      </c>
      <c r="AE1298" s="258">
        <v>2.3375155E-6</v>
      </c>
      <c r="AF1298" s="258">
        <v>5.6788011999999999E-3</v>
      </c>
      <c r="AG1298" s="258">
        <v>1.4707828999999999E-5</v>
      </c>
      <c r="AH1298" s="258">
        <v>4.8122605999999998E-3</v>
      </c>
      <c r="AI1298" s="258">
        <v>4.6397577000000002E-5</v>
      </c>
      <c r="AJ1298" s="258">
        <v>1.6188309E-4</v>
      </c>
      <c r="AK1298" s="258">
        <v>4.8947785999999996E-6</v>
      </c>
      <c r="AL1298" s="258">
        <v>1.3212311000000001E-5</v>
      </c>
      <c r="AM1298" s="258">
        <v>3.9786244000000001E-8</v>
      </c>
      <c r="AN1298" s="258">
        <v>9.7085615000000003E-4</v>
      </c>
      <c r="AO1298" s="258">
        <v>7.6301228000000005E-4</v>
      </c>
      <c r="AP1298" s="258">
        <v>5.2134032000000004E-4</v>
      </c>
      <c r="AQ1298" s="258">
        <v>2.7249609000000002E-6</v>
      </c>
      <c r="AR1298" s="258">
        <v>6.8691183000000003E-2</v>
      </c>
      <c r="AT1298" s="193"/>
      <c r="AU1298" s="193"/>
      <c r="AV1298" s="193"/>
      <c r="AW1298" s="193"/>
      <c r="AX1298" s="193"/>
      <c r="AY1298" s="193"/>
      <c r="AZ1298" s="193"/>
      <c r="BA1298" s="193"/>
      <c r="BB1298" s="193"/>
      <c r="BC1298" s="193"/>
      <c r="BD1298" s="193"/>
      <c r="BE1298" s="315"/>
      <c r="BF1298" s="315"/>
      <c r="BG1298" s="315"/>
      <c r="BH1298" s="315"/>
      <c r="BI1298" s="315"/>
      <c r="BJ1298" s="315"/>
      <c r="BK1298" s="315"/>
    </row>
    <row r="1299" spans="1:63" x14ac:dyDescent="0.25">
      <c r="A1299" s="58" t="s">
        <v>489</v>
      </c>
      <c r="B1299" s="58"/>
      <c r="C1299" s="43"/>
      <c r="D1299" s="199"/>
      <c r="E1299" s="199"/>
      <c r="F1299" s="199"/>
      <c r="G1299" s="199"/>
      <c r="H1299" s="199"/>
      <c r="I1299" s="199"/>
      <c r="J1299" s="199"/>
      <c r="K1299" s="199"/>
      <c r="L1299" s="199"/>
      <c r="M1299" s="199"/>
      <c r="N1299" s="199"/>
      <c r="O1299" s="199"/>
      <c r="P1299" s="199">
        <f t="shared" si="236"/>
        <v>0</v>
      </c>
      <c r="Q1299" s="239"/>
      <c r="R1299" s="97"/>
      <c r="S1299" s="97"/>
      <c r="T1299" s="97"/>
      <c r="U1299" s="97"/>
      <c r="V1299" s="97"/>
      <c r="W1299" s="97"/>
      <c r="X1299" s="259"/>
      <c r="Y1299" s="259"/>
      <c r="Z1299" s="259"/>
      <c r="AA1299" s="258"/>
      <c r="AB1299" s="258"/>
      <c r="AC1299" s="258"/>
      <c r="AD1299" s="258"/>
      <c r="AE1299" s="258"/>
      <c r="AF1299" s="258"/>
      <c r="AG1299" s="258"/>
      <c r="AH1299" s="258"/>
      <c r="AI1299" s="258"/>
      <c r="AJ1299" s="258"/>
      <c r="AK1299" s="258"/>
      <c r="AL1299" s="258"/>
      <c r="AM1299" s="258"/>
      <c r="AN1299" s="258"/>
      <c r="AO1299" s="258"/>
      <c r="AP1299" s="258"/>
      <c r="AQ1299" s="258"/>
      <c r="AR1299" s="258"/>
      <c r="AT1299" s="193"/>
      <c r="AU1299" s="193"/>
      <c r="AV1299" s="193"/>
      <c r="AW1299" s="193"/>
      <c r="AX1299" s="193"/>
      <c r="AY1299" s="193"/>
      <c r="AZ1299" s="193"/>
      <c r="BA1299" s="193"/>
      <c r="BB1299" s="193"/>
      <c r="BC1299" s="193"/>
      <c r="BD1299" s="193"/>
      <c r="BE1299" s="315"/>
      <c r="BF1299" s="315"/>
      <c r="BG1299" s="315"/>
      <c r="BH1299" s="315"/>
      <c r="BI1299" s="315"/>
      <c r="BJ1299" s="315"/>
      <c r="BK1299" s="315"/>
    </row>
    <row r="1300" spans="1:63" x14ac:dyDescent="0.25">
      <c r="A1300" s="43"/>
      <c r="B1300" s="43" t="s">
        <v>4654</v>
      </c>
      <c r="C1300" t="s">
        <v>1165</v>
      </c>
      <c r="D1300" s="193">
        <v>3.1459713000000001E-3</v>
      </c>
      <c r="E1300" s="193">
        <v>1.5863819999999999E-3</v>
      </c>
      <c r="F1300" s="193">
        <v>5.5922038000000003E-4</v>
      </c>
      <c r="G1300" s="193">
        <v>3.5085287999999997E-4</v>
      </c>
      <c r="H1300" s="193">
        <v>6.0777190999999997E-6</v>
      </c>
      <c r="I1300" s="193">
        <v>5.7967559999999997E-4</v>
      </c>
      <c r="J1300" s="193">
        <v>3.1069774000000001E-5</v>
      </c>
      <c r="K1300" s="193">
        <v>3.3233204E-7</v>
      </c>
      <c r="L1300" s="193">
        <v>3.2360656999999999E-5</v>
      </c>
      <c r="M1300" s="193">
        <v>0</v>
      </c>
      <c r="N1300" s="193">
        <v>0</v>
      </c>
      <c r="O1300" s="193">
        <v>0</v>
      </c>
      <c r="P1300" s="199">
        <f>E1300/0.135</f>
        <v>1.1750977777777775E-2</v>
      </c>
      <c r="Q1300" s="240">
        <v>1.0462058000000001</v>
      </c>
      <c r="R1300" s="99">
        <v>1.0234133000000001</v>
      </c>
      <c r="S1300" s="99">
        <v>1.5702959999999998E-2</v>
      </c>
      <c r="T1300" s="99">
        <v>1.836E-7</v>
      </c>
      <c r="U1300" s="99">
        <v>4.8954999999999997E-3</v>
      </c>
      <c r="V1300" s="99">
        <v>2.8564399999999999E-4</v>
      </c>
      <c r="W1300" s="99">
        <v>1.9082000000000001E-3</v>
      </c>
      <c r="X1300" s="241">
        <f>SUM(Y1300:AA1300)</f>
        <v>3.7471324375124401E-3</v>
      </c>
      <c r="Y1300" s="241">
        <f>SUM(AB1300:AG1300)</f>
        <v>8.6935035120000003E-4</v>
      </c>
      <c r="Z1300" s="241">
        <f>SUM(AH1300:AP1300)</f>
        <v>3.1663771009044005E-4</v>
      </c>
      <c r="AA1300" s="241">
        <f>SUM(AQ1300:AR1300)</f>
        <v>2.5611443762220002E-3</v>
      </c>
      <c r="AB1300" s="258">
        <v>3.2572933000000001E-4</v>
      </c>
      <c r="AC1300" s="258">
        <v>6.7109709E-8</v>
      </c>
      <c r="AD1300" s="258">
        <v>2.7508707000000002E-4</v>
      </c>
      <c r="AE1300" s="258">
        <v>4.3360021000000003E-8</v>
      </c>
      <c r="AF1300" s="258">
        <v>2.6792115000000001E-4</v>
      </c>
      <c r="AG1300" s="258">
        <v>5.0233146999999996E-7</v>
      </c>
      <c r="AH1300" s="258">
        <v>2.1305905E-4</v>
      </c>
      <c r="AI1300" s="258">
        <v>9.0865487999999999E-7</v>
      </c>
      <c r="AJ1300" s="258">
        <v>3.1085700000000002E-6</v>
      </c>
      <c r="AK1300" s="258">
        <v>2.7886657999999999E-7</v>
      </c>
      <c r="AL1300" s="258">
        <v>2.6805906000000001E-7</v>
      </c>
      <c r="AM1300" s="258">
        <v>8.0557044000000004E-10</v>
      </c>
      <c r="AN1300" s="258">
        <v>5.2091573999999997E-5</v>
      </c>
      <c r="AO1300" s="258">
        <v>2.1553240000000002E-5</v>
      </c>
      <c r="AP1300" s="258">
        <v>2.536889E-5</v>
      </c>
      <c r="AQ1300" s="258">
        <v>8.4276222000000004E-8</v>
      </c>
      <c r="AR1300" s="258">
        <v>2.5610601E-3</v>
      </c>
      <c r="AT1300" s="193"/>
      <c r="AU1300" s="193"/>
      <c r="AV1300" s="193"/>
      <c r="AW1300" s="193"/>
      <c r="AX1300" s="193"/>
      <c r="AY1300" s="193"/>
      <c r="AZ1300" s="193"/>
      <c r="BA1300" s="193"/>
      <c r="BB1300" s="193"/>
      <c r="BC1300" s="193"/>
      <c r="BD1300" s="193"/>
      <c r="BE1300" s="315"/>
      <c r="BF1300" s="315"/>
      <c r="BG1300" s="315"/>
      <c r="BH1300" s="315"/>
      <c r="BI1300" s="315"/>
      <c r="BJ1300" s="315"/>
      <c r="BK1300" s="315"/>
    </row>
    <row r="1301" spans="1:63" x14ac:dyDescent="0.25">
      <c r="A1301" s="9"/>
      <c r="B1301" s="43" t="s">
        <v>4654</v>
      </c>
      <c r="C1301" t="s">
        <v>1164</v>
      </c>
      <c r="D1301" s="193">
        <v>7.8248038999999998E-3</v>
      </c>
      <c r="E1301" s="193">
        <v>3.2157278000000001E-3</v>
      </c>
      <c r="F1301" s="193">
        <v>1.2576608999999999E-3</v>
      </c>
      <c r="G1301" s="193">
        <v>5.2510443E-4</v>
      </c>
      <c r="H1301" s="193">
        <v>2.3288901999999999E-4</v>
      </c>
      <c r="I1301" s="193">
        <v>2.4224214999999999E-3</v>
      </c>
      <c r="J1301" s="193">
        <v>1.6575405000000001E-5</v>
      </c>
      <c r="K1301" s="193">
        <v>9.2481422000000006E-5</v>
      </c>
      <c r="L1301" s="193">
        <v>6.1943377999999994E-5</v>
      </c>
      <c r="M1301" s="193">
        <v>0</v>
      </c>
      <c r="N1301" s="193">
        <v>0</v>
      </c>
      <c r="O1301" s="193">
        <v>0</v>
      </c>
      <c r="P1301" s="199">
        <f>E1301/0.135</f>
        <v>2.3820205925925927E-2</v>
      </c>
      <c r="Q1301" s="240">
        <v>1.4057120000000001</v>
      </c>
      <c r="R1301" s="99">
        <v>1.3670108000000001</v>
      </c>
      <c r="S1301" s="99">
        <v>2.7438319999999999E-2</v>
      </c>
      <c r="T1301" s="99">
        <v>2.1493000000000001E-7</v>
      </c>
      <c r="U1301" s="99">
        <v>7.4396000000000002E-3</v>
      </c>
      <c r="V1301" s="99">
        <v>5.0113860000000003E-4</v>
      </c>
      <c r="W1301" s="99">
        <v>3.3219999999999999E-3</v>
      </c>
      <c r="X1301" s="241">
        <f>SUM(Y1301:AA1301)</f>
        <v>5.9343542456838996E-3</v>
      </c>
      <c r="Y1301" s="241">
        <f>SUM(AB1301:AG1301)</f>
        <v>1.9438889068700001E-3</v>
      </c>
      <c r="Z1301" s="241">
        <f>SUM(AH1301:AP1301)</f>
        <v>5.6886090465389999E-4</v>
      </c>
      <c r="AA1301" s="241">
        <f>SUM(AQ1301:AR1301)</f>
        <v>3.42160443416E-3</v>
      </c>
      <c r="AB1301" s="258">
        <v>6.6027320999999999E-4</v>
      </c>
      <c r="AC1301" s="258">
        <v>4.3485559999999999E-7</v>
      </c>
      <c r="AD1301" s="258">
        <v>4.0944018E-4</v>
      </c>
      <c r="AE1301" s="258">
        <v>3.9741376999999997E-7</v>
      </c>
      <c r="AF1301" s="258">
        <v>8.7246554999999997E-4</v>
      </c>
      <c r="AG1301" s="258">
        <v>8.7769750000000001E-7</v>
      </c>
      <c r="AH1301" s="258">
        <v>4.3192921999999999E-4</v>
      </c>
      <c r="AI1301" s="258">
        <v>2.0617631999999998E-6</v>
      </c>
      <c r="AJ1301" s="258">
        <v>4.6800779000000002E-6</v>
      </c>
      <c r="AK1301" s="258">
        <v>1.9764258999999999E-7</v>
      </c>
      <c r="AL1301" s="258">
        <v>3.9721621000000002E-7</v>
      </c>
      <c r="AM1301" s="258">
        <v>1.1917538999999999E-9</v>
      </c>
      <c r="AN1301" s="258">
        <v>7.7883372000000004E-5</v>
      </c>
      <c r="AO1301" s="258">
        <v>3.1791992999999997E-5</v>
      </c>
      <c r="AP1301" s="258">
        <v>1.9918427999999999E-5</v>
      </c>
      <c r="AQ1301" s="258">
        <v>1.6303416E-7</v>
      </c>
      <c r="AR1301" s="258">
        <v>3.4214414E-3</v>
      </c>
      <c r="AT1301" s="193"/>
      <c r="AU1301" s="193"/>
      <c r="AV1301" s="193"/>
      <c r="AW1301" s="193"/>
      <c r="AX1301" s="193"/>
      <c r="AY1301" s="193"/>
      <c r="AZ1301" s="193"/>
      <c r="BA1301" s="193"/>
      <c r="BB1301" s="193"/>
      <c r="BC1301" s="193"/>
      <c r="BD1301" s="193"/>
      <c r="BE1301" s="315"/>
      <c r="BF1301" s="315"/>
      <c r="BG1301" s="315"/>
      <c r="BH1301" s="315"/>
      <c r="BI1301" s="315"/>
      <c r="BJ1301" s="315"/>
      <c r="BK1301" s="315"/>
    </row>
    <row r="1302" spans="1:63" x14ac:dyDescent="0.25">
      <c r="A1302" s="9"/>
      <c r="B1302" s="43" t="s">
        <v>4654</v>
      </c>
      <c r="C1302" t="s">
        <v>1163</v>
      </c>
      <c r="D1302" s="193">
        <v>4.7201741999999998E-3</v>
      </c>
      <c r="E1302" s="193">
        <v>2.5408360999999999E-3</v>
      </c>
      <c r="F1302" s="193">
        <v>9.7947060000000007E-4</v>
      </c>
      <c r="G1302" s="193">
        <v>5.2504734E-4</v>
      </c>
      <c r="H1302" s="193">
        <v>3.4676504999999999E-5</v>
      </c>
      <c r="I1302" s="193">
        <v>5.6110101999999997E-4</v>
      </c>
      <c r="J1302" s="193">
        <v>1.5964123000000001E-5</v>
      </c>
      <c r="K1302" s="193">
        <v>1.1482610000000001E-6</v>
      </c>
      <c r="L1302" s="193">
        <v>6.1930236000000004E-5</v>
      </c>
      <c r="M1302" s="193">
        <v>0</v>
      </c>
      <c r="N1302" s="193">
        <v>0</v>
      </c>
      <c r="O1302" s="193">
        <v>0</v>
      </c>
      <c r="P1302" s="199">
        <f>E1302/0.135</f>
        <v>1.8821008148148147E-2</v>
      </c>
      <c r="Q1302" s="240">
        <v>1.4055628</v>
      </c>
      <c r="R1302" s="99">
        <v>1.3669306999999999</v>
      </c>
      <c r="S1302" s="99">
        <v>2.7378960000000001E-2</v>
      </c>
      <c r="T1302" s="99">
        <v>2.1488999999999999E-7</v>
      </c>
      <c r="U1302" s="99">
        <v>7.4375999999999999E-3</v>
      </c>
      <c r="V1302" s="99">
        <v>5.0003289999999995E-4</v>
      </c>
      <c r="W1302" s="99">
        <v>3.3153000000000002E-3</v>
      </c>
      <c r="X1302" s="241">
        <f>SUM(Y1302:AA1302)</f>
        <v>5.1552583897236997E-3</v>
      </c>
      <c r="Y1302" s="241">
        <f>SUM(AB1302:AG1302)</f>
        <v>1.2562156537209998E-3</v>
      </c>
      <c r="Z1302" s="241">
        <f>SUM(AH1302:AP1302)</f>
        <v>4.7763894467269999E-4</v>
      </c>
      <c r="AA1302" s="241">
        <f>SUM(AQ1302:AR1302)</f>
        <v>3.4214037913300002E-3</v>
      </c>
      <c r="AB1302" s="258">
        <v>5.2170446000000001E-4</v>
      </c>
      <c r="AC1302" s="258">
        <v>2.6008151999999999E-8</v>
      </c>
      <c r="AD1302" s="258">
        <v>4.0981072999999999E-4</v>
      </c>
      <c r="AE1302" s="258">
        <v>8.7289589000000001E-8</v>
      </c>
      <c r="AF1302" s="258">
        <v>3.2371134000000001E-4</v>
      </c>
      <c r="AG1302" s="258">
        <v>8.7582597999999995E-7</v>
      </c>
      <c r="AH1302" s="258">
        <v>3.4126395999999997E-4</v>
      </c>
      <c r="AI1302" s="258">
        <v>1.5269065E-6</v>
      </c>
      <c r="AJ1302" s="258">
        <v>4.6793144999999999E-6</v>
      </c>
      <c r="AK1302" s="258">
        <v>1.8333207000000001E-7</v>
      </c>
      <c r="AL1302" s="258">
        <v>3.9714658000000001E-7</v>
      </c>
      <c r="AM1302" s="258">
        <v>1.1920227E-9</v>
      </c>
      <c r="AN1302" s="258">
        <v>7.7880797000000007E-5</v>
      </c>
      <c r="AO1302" s="258">
        <v>3.1790530999999998E-5</v>
      </c>
      <c r="AP1302" s="258">
        <v>1.9915765000000001E-5</v>
      </c>
      <c r="AQ1302" s="258">
        <v>1.6299133000000001E-7</v>
      </c>
      <c r="AR1302" s="258">
        <v>3.4212408000000001E-3</v>
      </c>
      <c r="AT1302" s="193"/>
      <c r="AU1302" s="193"/>
      <c r="AV1302" s="193"/>
      <c r="AW1302" s="193"/>
      <c r="AX1302" s="193"/>
      <c r="AY1302" s="193"/>
      <c r="AZ1302" s="193"/>
      <c r="BA1302" s="193"/>
      <c r="BB1302" s="193"/>
      <c r="BC1302" s="193"/>
      <c r="BD1302" s="193"/>
      <c r="BE1302" s="315"/>
      <c r="BF1302" s="315"/>
      <c r="BG1302" s="315"/>
      <c r="BH1302" s="315"/>
      <c r="BI1302" s="315"/>
      <c r="BJ1302" s="315"/>
      <c r="BK1302" s="315"/>
    </row>
    <row r="1303" spans="1:63" x14ac:dyDescent="0.25">
      <c r="A1303" s="58" t="s">
        <v>4786</v>
      </c>
      <c r="B1303" s="58"/>
      <c r="C1303" s="9"/>
      <c r="D1303" s="195"/>
      <c r="E1303" s="195"/>
      <c r="F1303" s="195"/>
      <c r="G1303" s="195"/>
      <c r="H1303" s="195"/>
      <c r="I1303" s="195"/>
      <c r="J1303" s="195"/>
      <c r="K1303" s="195"/>
      <c r="L1303" s="195"/>
      <c r="M1303" s="195"/>
      <c r="N1303" s="195"/>
      <c r="O1303" s="195"/>
      <c r="P1303" s="195"/>
      <c r="Q1303" s="239"/>
      <c r="R1303" s="97"/>
      <c r="S1303" s="97"/>
      <c r="T1303" s="97"/>
      <c r="U1303" s="97"/>
      <c r="V1303" s="97"/>
      <c r="W1303" s="97"/>
      <c r="X1303" s="259"/>
      <c r="Y1303" s="259"/>
      <c r="Z1303" s="259"/>
      <c r="AA1303" s="258"/>
      <c r="AB1303" s="258"/>
      <c r="AC1303" s="258"/>
      <c r="AD1303" s="258"/>
      <c r="AE1303" s="258"/>
      <c r="AF1303" s="258"/>
      <c r="AG1303" s="258"/>
      <c r="AH1303" s="258"/>
      <c r="AI1303" s="258"/>
      <c r="AJ1303" s="258"/>
      <c r="AK1303" s="258"/>
      <c r="AL1303" s="258"/>
      <c r="AM1303" s="258"/>
      <c r="AN1303" s="258"/>
      <c r="AO1303" s="258"/>
      <c r="AP1303" s="258"/>
      <c r="AQ1303" s="258"/>
      <c r="AR1303" s="258"/>
      <c r="AT1303" s="193"/>
      <c r="AU1303" s="193"/>
      <c r="AV1303" s="193"/>
      <c r="AW1303" s="193"/>
      <c r="AX1303" s="193"/>
      <c r="AY1303" s="193"/>
      <c r="AZ1303" s="193"/>
      <c r="BA1303" s="193"/>
      <c r="BB1303" s="193"/>
      <c r="BC1303" s="193"/>
      <c r="BD1303" s="193"/>
      <c r="BE1303" s="315"/>
      <c r="BF1303" s="315"/>
      <c r="BG1303" s="315"/>
      <c r="BH1303" s="315"/>
      <c r="BI1303" s="315"/>
      <c r="BJ1303" s="315"/>
      <c r="BK1303" s="315"/>
    </row>
    <row r="1304" spans="1:63" x14ac:dyDescent="0.25">
      <c r="A1304" s="43"/>
      <c r="B1304" s="43" t="s">
        <v>1264</v>
      </c>
      <c r="C1304" t="s">
        <v>1273</v>
      </c>
      <c r="D1304" s="193">
        <v>6330665.5</v>
      </c>
      <c r="E1304" s="193">
        <v>3123426.6</v>
      </c>
      <c r="F1304" s="193">
        <v>879877.53</v>
      </c>
      <c r="G1304" s="193">
        <v>102943.66</v>
      </c>
      <c r="H1304" s="193">
        <v>50360.349000000002</v>
      </c>
      <c r="I1304" s="193">
        <v>391829.26</v>
      </c>
      <c r="J1304" s="193">
        <v>160422.48000000001</v>
      </c>
      <c r="K1304" s="193">
        <v>9074.7976999999992</v>
      </c>
      <c r="L1304" s="193">
        <v>1612730.8</v>
      </c>
      <c r="M1304" s="193">
        <v>0</v>
      </c>
      <c r="N1304" s="193">
        <v>0</v>
      </c>
      <c r="O1304" s="193">
        <v>0</v>
      </c>
      <c r="P1304" s="199">
        <f>E1304/0.135</f>
        <v>23136493.333333332</v>
      </c>
      <c r="Q1304" s="240">
        <v>350217670</v>
      </c>
      <c r="R1304" s="99">
        <v>305227450</v>
      </c>
      <c r="S1304" s="99">
        <v>35944160</v>
      </c>
      <c r="T1304" s="99">
        <v>312.37</v>
      </c>
      <c r="U1304" s="99">
        <v>1925500</v>
      </c>
      <c r="V1304" s="99">
        <v>602753.1</v>
      </c>
      <c r="W1304" s="99">
        <v>6517500</v>
      </c>
      <c r="X1304" s="241">
        <f>SUM(Y1304:AA1304)</f>
        <v>2384983.1470521297</v>
      </c>
      <c r="Y1304" s="241">
        <f>SUM(AB1304:AG1304)</f>
        <v>1132968.4361309998</v>
      </c>
      <c r="Z1304" s="241">
        <f>SUM(AH1304:AP1304)</f>
        <v>483875.86312113004</v>
      </c>
      <c r="AA1304" s="241">
        <f>SUM(AQ1304:AR1304)</f>
        <v>768138.84779999999</v>
      </c>
      <c r="AB1304" s="258">
        <v>641326.48</v>
      </c>
      <c r="AC1304" s="258">
        <v>83.154560000000004</v>
      </c>
      <c r="AD1304" s="258">
        <v>144413.81</v>
      </c>
      <c r="AE1304" s="258">
        <v>84.500670999999997</v>
      </c>
      <c r="AF1304" s="258">
        <v>345921.65</v>
      </c>
      <c r="AG1304" s="258">
        <v>1138.8408999999999</v>
      </c>
      <c r="AH1304" s="258">
        <v>419747.05</v>
      </c>
      <c r="AI1304" s="258">
        <v>1387.9927</v>
      </c>
      <c r="AJ1304" s="258">
        <v>880.73622999999998</v>
      </c>
      <c r="AK1304" s="258">
        <v>908.79628000000002</v>
      </c>
      <c r="AL1304" s="258">
        <v>145.62730999999999</v>
      </c>
      <c r="AM1304" s="258">
        <v>0.47960112999999999</v>
      </c>
      <c r="AN1304" s="258">
        <v>9073.6929999999993</v>
      </c>
      <c r="AO1304" s="258">
        <v>20265.382000000001</v>
      </c>
      <c r="AP1304" s="258">
        <v>31466.106</v>
      </c>
      <c r="AQ1304" s="258">
        <v>4376.0078000000003</v>
      </c>
      <c r="AR1304" s="258">
        <v>763762.84</v>
      </c>
      <c r="AT1304" s="193"/>
      <c r="AU1304" s="193"/>
      <c r="AV1304" s="193"/>
      <c r="AW1304" s="193"/>
      <c r="AX1304" s="193"/>
      <c r="AY1304" s="193"/>
      <c r="AZ1304" s="193"/>
      <c r="BA1304" s="193"/>
      <c r="BB1304" s="193"/>
      <c r="BC1304" s="193"/>
      <c r="BD1304" s="193"/>
      <c r="BE1304" s="315"/>
      <c r="BF1304" s="315"/>
      <c r="BG1304" s="315"/>
      <c r="BH1304" s="315"/>
      <c r="BI1304" s="315"/>
      <c r="BJ1304" s="315"/>
      <c r="BK1304" s="315"/>
    </row>
    <row r="1305" spans="1:63" x14ac:dyDescent="0.25">
      <c r="A1305" s="43"/>
      <c r="B1305" s="43" t="s">
        <v>1264</v>
      </c>
      <c r="C1305" t="s">
        <v>1272</v>
      </c>
      <c r="D1305" s="193">
        <v>126580640</v>
      </c>
      <c r="E1305" s="193">
        <v>62439519</v>
      </c>
      <c r="F1305" s="193">
        <v>17595288</v>
      </c>
      <c r="G1305" s="193">
        <v>2059312.1</v>
      </c>
      <c r="H1305" s="193">
        <v>1007125.8</v>
      </c>
      <c r="I1305" s="193">
        <v>7836260.5999999996</v>
      </c>
      <c r="J1305" s="193">
        <v>3208258.4</v>
      </c>
      <c r="K1305" s="193">
        <v>181491.61</v>
      </c>
      <c r="L1305" s="193">
        <v>32253384</v>
      </c>
      <c r="M1305" s="193">
        <v>0</v>
      </c>
      <c r="N1305" s="193">
        <v>0</v>
      </c>
      <c r="O1305" s="193">
        <v>0</v>
      </c>
      <c r="P1305" s="199">
        <f>E1305/0.135</f>
        <v>462514955.55555552</v>
      </c>
      <c r="Q1305" s="240">
        <v>7004021500</v>
      </c>
      <c r="R1305" s="99">
        <v>6104068400</v>
      </c>
      <c r="S1305" s="99">
        <v>719040000</v>
      </c>
      <c r="T1305" s="99">
        <v>6244.1</v>
      </c>
      <c r="U1305" s="99">
        <v>38515000</v>
      </c>
      <c r="V1305" s="99">
        <v>12061930</v>
      </c>
      <c r="W1305" s="99">
        <v>130330000</v>
      </c>
      <c r="X1305" s="241">
        <f>SUM(Y1305:AA1305)</f>
        <v>47687967.079623997</v>
      </c>
      <c r="Y1305" s="241">
        <f>SUM(AB1305:AG1305)</f>
        <v>22652980.485399999</v>
      </c>
      <c r="Z1305" s="241">
        <f>SUM(AH1305:AP1305)</f>
        <v>9673412.2902240008</v>
      </c>
      <c r="AA1305" s="241">
        <f>SUM(AQ1305:AR1305)</f>
        <v>15361574.304</v>
      </c>
      <c r="AB1305" s="258">
        <v>12820572</v>
      </c>
      <c r="AC1305" s="258">
        <v>1662.7886000000001</v>
      </c>
      <c r="AD1305" s="258">
        <v>2888491.6</v>
      </c>
      <c r="AE1305" s="258">
        <v>1689.6387999999999</v>
      </c>
      <c r="AF1305" s="258">
        <v>6917783.2999999998</v>
      </c>
      <c r="AG1305" s="258">
        <v>22781.157999999999</v>
      </c>
      <c r="AH1305" s="258">
        <v>8391041.5999999996</v>
      </c>
      <c r="AI1305" s="258">
        <v>27756.558000000001</v>
      </c>
      <c r="AJ1305" s="258">
        <v>17618.705000000002</v>
      </c>
      <c r="AK1305" s="258">
        <v>18175.310000000001</v>
      </c>
      <c r="AL1305" s="258">
        <v>2912.8244</v>
      </c>
      <c r="AM1305" s="258">
        <v>9.5928240000000002</v>
      </c>
      <c r="AN1305" s="258">
        <v>181439.7</v>
      </c>
      <c r="AO1305" s="258">
        <v>405239.63</v>
      </c>
      <c r="AP1305" s="258">
        <v>629218.37</v>
      </c>
      <c r="AQ1305" s="258">
        <v>87517.304000000004</v>
      </c>
      <c r="AR1305" s="258">
        <v>15274057</v>
      </c>
      <c r="AT1305" s="193"/>
      <c r="AU1305" s="193"/>
      <c r="AV1305" s="193"/>
      <c r="AW1305" s="193"/>
      <c r="AX1305" s="193"/>
      <c r="AY1305" s="193"/>
      <c r="AZ1305" s="193"/>
      <c r="BA1305" s="193"/>
      <c r="BB1305" s="193"/>
      <c r="BC1305" s="193"/>
      <c r="BD1305" s="193"/>
      <c r="BE1305" s="315"/>
      <c r="BF1305" s="315"/>
      <c r="BG1305" s="315"/>
      <c r="BH1305" s="315"/>
      <c r="BI1305" s="315"/>
      <c r="BJ1305" s="315"/>
      <c r="BK1305" s="315"/>
    </row>
    <row r="1306" spans="1:63" x14ac:dyDescent="0.25">
      <c r="A1306" s="58" t="s">
        <v>490</v>
      </c>
      <c r="B1306" s="58"/>
      <c r="C1306" s="9"/>
      <c r="D1306" s="195"/>
      <c r="E1306" s="195"/>
      <c r="F1306" s="195"/>
      <c r="G1306" s="195"/>
      <c r="H1306" s="195"/>
      <c r="I1306" s="195"/>
      <c r="J1306" s="195"/>
      <c r="K1306" s="195"/>
      <c r="L1306" s="195"/>
      <c r="M1306" s="195"/>
      <c r="N1306" s="195"/>
      <c r="O1306" s="195"/>
      <c r="P1306" s="195"/>
      <c r="Q1306" s="239"/>
      <c r="R1306" s="97"/>
      <c r="S1306" s="97"/>
      <c r="T1306" s="97"/>
      <c r="U1306" s="97"/>
      <c r="V1306" s="97"/>
      <c r="W1306" s="97"/>
      <c r="X1306" s="259"/>
      <c r="Y1306" s="259"/>
      <c r="Z1306" s="259"/>
      <c r="AA1306" s="258"/>
      <c r="AB1306" s="258"/>
      <c r="AC1306" s="258"/>
      <c r="AD1306" s="258"/>
      <c r="AE1306" s="258"/>
      <c r="AF1306" s="258"/>
      <c r="AG1306" s="258"/>
      <c r="AH1306" s="258"/>
      <c r="AI1306" s="258"/>
      <c r="AJ1306" s="258"/>
      <c r="AK1306" s="258"/>
      <c r="AL1306" s="258"/>
      <c r="AM1306" s="258"/>
      <c r="AN1306" s="258"/>
      <c r="AO1306" s="258"/>
      <c r="AP1306" s="258"/>
      <c r="AQ1306" s="258"/>
      <c r="AR1306" s="258"/>
      <c r="AT1306" s="193"/>
      <c r="AU1306" s="193"/>
      <c r="AV1306" s="193"/>
      <c r="AW1306" s="193"/>
      <c r="AX1306" s="193"/>
      <c r="AY1306" s="193"/>
      <c r="AZ1306" s="193"/>
      <c r="BA1306" s="193"/>
      <c r="BB1306" s="193"/>
      <c r="BC1306" s="193"/>
      <c r="BD1306" s="193"/>
      <c r="BE1306" s="315"/>
      <c r="BF1306" s="315"/>
      <c r="BG1306" s="315"/>
      <c r="BH1306" s="315"/>
      <c r="BI1306" s="315"/>
      <c r="BJ1306" s="315"/>
      <c r="BK1306" s="315"/>
    </row>
    <row r="1307" spans="1:63" x14ac:dyDescent="0.25">
      <c r="A1307" s="9"/>
      <c r="B1307" s="43" t="s">
        <v>5770</v>
      </c>
      <c r="C1307" s="25" t="s">
        <v>1282</v>
      </c>
      <c r="D1307" s="193">
        <v>6.6766698999999999E-2</v>
      </c>
      <c r="E1307" s="193">
        <v>4.0679891000000003E-2</v>
      </c>
      <c r="F1307" s="193">
        <v>1.304399E-2</v>
      </c>
      <c r="G1307" s="193">
        <v>1.0677064E-2</v>
      </c>
      <c r="H1307" s="193">
        <v>9.3283039999999997E-5</v>
      </c>
      <c r="I1307" s="193">
        <v>1.2253925E-3</v>
      </c>
      <c r="J1307" s="193">
        <v>2.5084191999999998E-4</v>
      </c>
      <c r="K1307" s="193">
        <v>6.1385771000000003E-6</v>
      </c>
      <c r="L1307" s="193">
        <v>7.9009811000000003E-4</v>
      </c>
      <c r="M1307" s="193">
        <v>0</v>
      </c>
      <c r="N1307" s="193">
        <v>0</v>
      </c>
      <c r="O1307" s="193">
        <v>0</v>
      </c>
      <c r="P1307" s="199">
        <f t="shared" ref="P1307:P1315" si="241">E1307/0.135</f>
        <v>0.30133252592592591</v>
      </c>
      <c r="Q1307" s="240">
        <v>28.794442</v>
      </c>
      <c r="R1307" s="99">
        <v>28.200049</v>
      </c>
      <c r="S1307" s="99">
        <v>0.39050479999999999</v>
      </c>
      <c r="T1307" s="99">
        <v>1.438E-6</v>
      </c>
      <c r="U1307" s="99">
        <v>0.14893000000000001</v>
      </c>
      <c r="V1307" s="99">
        <v>7.0791300000000003E-3</v>
      </c>
      <c r="W1307" s="99">
        <v>4.7877999999999997E-2</v>
      </c>
      <c r="X1307" s="241">
        <f t="shared" ref="X1307:X1315" si="242">SUM(Y1307:AA1307)</f>
        <v>9.8098801035941E-2</v>
      </c>
      <c r="Y1307" s="241">
        <f t="shared" ref="Y1307:Y1315" si="243">SUM(AB1307:AG1307)</f>
        <v>1.9262295138959998E-2</v>
      </c>
      <c r="Z1307" s="241">
        <f t="shared" ref="Z1307:Z1315" si="244">SUM(AH1307:AP1307)</f>
        <v>8.2540317145810005E-3</v>
      </c>
      <c r="AA1307" s="241">
        <f t="shared" ref="AA1307:AA1315" si="245">SUM(AQ1307:AR1307)</f>
        <v>7.0582474182400004E-2</v>
      </c>
      <c r="AB1307" s="258">
        <v>8.3527310000000004E-3</v>
      </c>
      <c r="AC1307" s="258">
        <v>4.6440156E-7</v>
      </c>
      <c r="AD1307" s="258">
        <v>8.2668306000000004E-3</v>
      </c>
      <c r="AE1307" s="258">
        <v>1.1015913999999999E-6</v>
      </c>
      <c r="AF1307" s="258">
        <v>2.6286714000000001E-3</v>
      </c>
      <c r="AG1307" s="258">
        <v>1.2496146E-5</v>
      </c>
      <c r="AH1307" s="258">
        <v>5.4628037999999999E-3</v>
      </c>
      <c r="AI1307" s="258">
        <v>2.1117593E-5</v>
      </c>
      <c r="AJ1307" s="258">
        <v>9.5316629999999997E-5</v>
      </c>
      <c r="AK1307" s="258">
        <v>2.7806194000000002E-6</v>
      </c>
      <c r="AL1307" s="258">
        <v>8.0754830999999993E-6</v>
      </c>
      <c r="AM1307" s="258">
        <v>2.4189080999999998E-8</v>
      </c>
      <c r="AN1307" s="258">
        <v>1.6160356E-3</v>
      </c>
      <c r="AO1307" s="258">
        <v>6.5168802999999997E-4</v>
      </c>
      <c r="AP1307" s="258">
        <v>3.9618976999999998E-4</v>
      </c>
      <c r="AQ1307" s="258">
        <v>2.0301824000000002E-6</v>
      </c>
      <c r="AR1307" s="258">
        <v>7.0580444000000006E-2</v>
      </c>
      <c r="AT1307" s="193"/>
      <c r="AU1307" s="193"/>
      <c r="AV1307" s="193"/>
      <c r="AW1307" s="193"/>
      <c r="AX1307" s="193"/>
      <c r="AY1307" s="193"/>
      <c r="AZ1307" s="193"/>
      <c r="BA1307" s="193"/>
      <c r="BB1307" s="193"/>
      <c r="BC1307" s="193"/>
      <c r="BD1307" s="193"/>
      <c r="BE1307" s="315"/>
      <c r="BF1307" s="315"/>
      <c r="BG1307" s="315"/>
      <c r="BH1307" s="315"/>
      <c r="BI1307" s="315"/>
      <c r="BJ1307" s="315"/>
      <c r="BK1307" s="315"/>
    </row>
    <row r="1308" spans="1:63" x14ac:dyDescent="0.25">
      <c r="A1308" s="43"/>
      <c r="B1308" s="43" t="s">
        <v>5770</v>
      </c>
      <c r="C1308" s="25" t="s">
        <v>1281</v>
      </c>
      <c r="D1308" s="193">
        <v>6.4581408000000007E-2</v>
      </c>
      <c r="E1308" s="193">
        <v>1.4547678E-2</v>
      </c>
      <c r="F1308" s="193">
        <v>8.1575255999999999E-3</v>
      </c>
      <c r="G1308" s="193">
        <v>4.0322313999999998E-2</v>
      </c>
      <c r="H1308" s="193">
        <v>7.2904933000000004E-5</v>
      </c>
      <c r="I1308" s="193">
        <v>8.1312321000000004E-4</v>
      </c>
      <c r="J1308" s="193">
        <v>8.0733922000000003E-5</v>
      </c>
      <c r="K1308" s="193">
        <v>2.8434328000000001E-6</v>
      </c>
      <c r="L1308" s="193">
        <v>5.8428511000000003E-4</v>
      </c>
      <c r="M1308" s="193">
        <v>0</v>
      </c>
      <c r="N1308" s="193">
        <v>0</v>
      </c>
      <c r="O1308" s="193">
        <v>0</v>
      </c>
      <c r="P1308" s="199">
        <f t="shared" si="241"/>
        <v>0.10776057777777777</v>
      </c>
      <c r="Q1308" s="240">
        <v>27.268858999999999</v>
      </c>
      <c r="R1308" s="99">
        <v>27.015803999999999</v>
      </c>
      <c r="S1308" s="99">
        <v>0.16362640000000001</v>
      </c>
      <c r="T1308" s="99">
        <v>5.7367999999999999E-7</v>
      </c>
      <c r="U1308" s="99">
        <v>6.2654000000000001E-2</v>
      </c>
      <c r="V1308" s="99">
        <v>2.8741919999999998E-3</v>
      </c>
      <c r="W1308" s="99">
        <v>2.3900000000000001E-2</v>
      </c>
      <c r="X1308" s="241">
        <f t="shared" si="242"/>
        <v>0.105350570673146</v>
      </c>
      <c r="Y1308" s="241">
        <f t="shared" si="243"/>
        <v>3.3884922295959997E-2</v>
      </c>
      <c r="Z1308" s="241">
        <f t="shared" si="244"/>
        <v>3.8448352403860002E-3</v>
      </c>
      <c r="AA1308" s="241">
        <f t="shared" si="245"/>
        <v>6.7620813136800004E-2</v>
      </c>
      <c r="AB1308" s="258">
        <v>2.9869850000000002E-3</v>
      </c>
      <c r="AC1308" s="258">
        <v>1.3497012000000001E-7</v>
      </c>
      <c r="AD1308" s="258">
        <v>2.9224773999999999E-2</v>
      </c>
      <c r="AE1308" s="258">
        <v>9.2683193999999999E-7</v>
      </c>
      <c r="AF1308" s="258">
        <v>1.6668671000000001E-3</v>
      </c>
      <c r="AG1308" s="258">
        <v>5.2343938999999997E-6</v>
      </c>
      <c r="AH1308" s="258">
        <v>1.9535024999999999E-3</v>
      </c>
      <c r="AI1308" s="258">
        <v>1.3596214E-5</v>
      </c>
      <c r="AJ1308" s="258">
        <v>3.6068961999999999E-4</v>
      </c>
      <c r="AK1308" s="258">
        <v>1.1293252000000001E-6</v>
      </c>
      <c r="AL1308" s="258">
        <v>2.8624563999999999E-5</v>
      </c>
      <c r="AM1308" s="258">
        <v>8.4757185999999996E-8</v>
      </c>
      <c r="AN1308" s="258">
        <v>6.6416011E-4</v>
      </c>
      <c r="AO1308" s="258">
        <v>5.7161295999999995E-4</v>
      </c>
      <c r="AP1308" s="258">
        <v>2.5143518999999999E-4</v>
      </c>
      <c r="AQ1308" s="258">
        <v>1.0591368E-6</v>
      </c>
      <c r="AR1308" s="258">
        <v>6.7619754000000004E-2</v>
      </c>
      <c r="AT1308" s="193"/>
      <c r="AU1308" s="193"/>
      <c r="AV1308" s="193"/>
      <c r="AW1308" s="193"/>
      <c r="AX1308" s="193"/>
      <c r="AY1308" s="193"/>
      <c r="AZ1308" s="193"/>
      <c r="BA1308" s="193"/>
      <c r="BB1308" s="193"/>
      <c r="BC1308" s="193"/>
      <c r="BD1308" s="193"/>
      <c r="BE1308" s="315"/>
      <c r="BF1308" s="315"/>
      <c r="BG1308" s="315"/>
      <c r="BH1308" s="315"/>
      <c r="BI1308" s="315"/>
      <c r="BJ1308" s="315"/>
      <c r="BK1308" s="315"/>
    </row>
    <row r="1309" spans="1:63" x14ac:dyDescent="0.25">
      <c r="A1309" s="43"/>
      <c r="B1309" s="43" t="s">
        <v>5770</v>
      </c>
      <c r="C1309" s="25" t="s">
        <v>1280</v>
      </c>
      <c r="D1309" s="193">
        <v>3.0682870000000001E-2</v>
      </c>
      <c r="E1309" s="193">
        <v>1.5417257E-2</v>
      </c>
      <c r="F1309" s="193">
        <v>2.4676316999999999E-3</v>
      </c>
      <c r="G1309" s="193">
        <v>1.1934905000000001E-2</v>
      </c>
      <c r="H1309" s="193">
        <v>3.2888269999999999E-5</v>
      </c>
      <c r="I1309" s="193">
        <v>3.8472362000000003E-4</v>
      </c>
      <c r="J1309" s="193">
        <v>6.7069615E-5</v>
      </c>
      <c r="K1309" s="193">
        <v>2.2623999000000002E-6</v>
      </c>
      <c r="L1309" s="193">
        <v>3.7613227E-4</v>
      </c>
      <c r="M1309" s="193">
        <v>0</v>
      </c>
      <c r="N1309" s="193">
        <v>0</v>
      </c>
      <c r="O1309" s="193">
        <v>0</v>
      </c>
      <c r="P1309" s="199">
        <f t="shared" si="241"/>
        <v>0.1142019037037037</v>
      </c>
      <c r="Q1309" s="240">
        <v>22.485620999999998</v>
      </c>
      <c r="R1309" s="99">
        <v>22.156192000000001</v>
      </c>
      <c r="S1309" s="99">
        <v>0.14021839999999999</v>
      </c>
      <c r="T1309" s="99">
        <v>3.2478999999999999E-7</v>
      </c>
      <c r="U1309" s="99">
        <v>0.16919999999999999</v>
      </c>
      <c r="V1309" s="99">
        <v>2.508901E-3</v>
      </c>
      <c r="W1309" s="99">
        <v>1.7500999999999999E-2</v>
      </c>
      <c r="X1309" s="241">
        <f t="shared" si="242"/>
        <v>7.3552505786780992E-2</v>
      </c>
      <c r="Y1309" s="241">
        <f t="shared" si="243"/>
        <v>1.2515725581899999E-2</v>
      </c>
      <c r="Z1309" s="241">
        <f t="shared" si="244"/>
        <v>5.5813312821810001E-3</v>
      </c>
      <c r="AA1309" s="241">
        <f t="shared" si="245"/>
        <v>5.5455448922699997E-2</v>
      </c>
      <c r="AB1309" s="258">
        <v>3.1655999000000002E-3</v>
      </c>
      <c r="AC1309" s="258">
        <v>8.9932450000000005E-8</v>
      </c>
      <c r="AD1309" s="258">
        <v>8.8125532999999995E-3</v>
      </c>
      <c r="AE1309" s="258">
        <v>2.2928525000000001E-7</v>
      </c>
      <c r="AF1309" s="258">
        <v>5.3276088999999998E-4</v>
      </c>
      <c r="AG1309" s="258">
        <v>4.4922741999999998E-6</v>
      </c>
      <c r="AH1309" s="258">
        <v>2.0702478000000002E-3</v>
      </c>
      <c r="AI1309" s="258">
        <v>3.9708268E-6</v>
      </c>
      <c r="AJ1309" s="258">
        <v>1.0673447E-4</v>
      </c>
      <c r="AK1309" s="258">
        <v>8.3429248999999997E-7</v>
      </c>
      <c r="AL1309" s="258">
        <v>8.6173718000000001E-6</v>
      </c>
      <c r="AM1309" s="258">
        <v>2.5531091000000001E-8</v>
      </c>
      <c r="AN1309" s="258">
        <v>1.9488912E-3</v>
      </c>
      <c r="AO1309" s="258">
        <v>1.0108478000000001E-3</v>
      </c>
      <c r="AP1309" s="258">
        <v>4.3116199E-4</v>
      </c>
      <c r="AQ1309" s="258">
        <v>1.0289227E-6</v>
      </c>
      <c r="AR1309" s="258">
        <v>5.5454419999999997E-2</v>
      </c>
      <c r="AT1309" s="193"/>
      <c r="AU1309" s="193"/>
      <c r="AV1309" s="193"/>
      <c r="AW1309" s="193"/>
      <c r="AX1309" s="193"/>
      <c r="AY1309" s="193"/>
      <c r="AZ1309" s="193"/>
      <c r="BA1309" s="193"/>
      <c r="BB1309" s="193"/>
      <c r="BC1309" s="193"/>
      <c r="BD1309" s="193"/>
      <c r="BE1309" s="315"/>
      <c r="BF1309" s="315"/>
      <c r="BG1309" s="315"/>
      <c r="BH1309" s="315"/>
      <c r="BI1309" s="315"/>
      <c r="BJ1309" s="315"/>
      <c r="BK1309" s="315"/>
    </row>
    <row r="1310" spans="1:63" x14ac:dyDescent="0.25">
      <c r="A1310" s="9"/>
      <c r="B1310" s="43" t="s">
        <v>5770</v>
      </c>
      <c r="C1310" s="25" t="s">
        <v>1279</v>
      </c>
      <c r="D1310" s="193">
        <v>4.6689234000000003E-2</v>
      </c>
      <c r="E1310" s="193">
        <v>3.6610062999999998E-2</v>
      </c>
      <c r="F1310" s="193">
        <v>3.2732674E-3</v>
      </c>
      <c r="G1310" s="193">
        <v>5.4684833999999998E-3</v>
      </c>
      <c r="H1310" s="193">
        <v>4.3297446999999998E-5</v>
      </c>
      <c r="I1310" s="193">
        <v>5.6932154999999999E-4</v>
      </c>
      <c r="J1310" s="193">
        <v>1.0691006E-4</v>
      </c>
      <c r="K1310" s="193">
        <v>3.7149920000000002E-6</v>
      </c>
      <c r="L1310" s="193">
        <v>6.1417709E-4</v>
      </c>
      <c r="M1310" s="193">
        <v>0</v>
      </c>
      <c r="N1310" s="193">
        <v>0</v>
      </c>
      <c r="O1310" s="193">
        <v>0</v>
      </c>
      <c r="P1310" s="199">
        <f t="shared" si="241"/>
        <v>0.27118565185185184</v>
      </c>
      <c r="Q1310" s="240">
        <v>27.842831</v>
      </c>
      <c r="R1310" s="99">
        <v>27.286686</v>
      </c>
      <c r="S1310" s="99">
        <v>0.32972240000000003</v>
      </c>
      <c r="T1310" s="99">
        <v>5.1600000000000001E-7</v>
      </c>
      <c r="U1310" s="99">
        <v>0.18068000000000001</v>
      </c>
      <c r="V1310" s="99">
        <v>5.9602400000000003E-3</v>
      </c>
      <c r="W1310" s="99">
        <v>3.9781999999999998E-2</v>
      </c>
      <c r="X1310" s="241">
        <f t="shared" si="242"/>
        <v>8.8813563616708002E-2</v>
      </c>
      <c r="Y1310" s="241">
        <f t="shared" si="243"/>
        <v>1.27177750498E-2</v>
      </c>
      <c r="Z1310" s="241">
        <f t="shared" si="244"/>
        <v>7.7977842431080002E-3</v>
      </c>
      <c r="AA1310" s="241">
        <f t="shared" si="245"/>
        <v>6.8298004323799996E-2</v>
      </c>
      <c r="AB1310" s="258">
        <v>7.5171051999999997E-3</v>
      </c>
      <c r="AC1310" s="258">
        <v>1.6570667000000001E-7</v>
      </c>
      <c r="AD1310" s="258">
        <v>4.4684475999999997E-3</v>
      </c>
      <c r="AE1310" s="258">
        <v>3.1442812999999998E-7</v>
      </c>
      <c r="AF1310" s="258">
        <v>7.2118642999999998E-4</v>
      </c>
      <c r="AG1310" s="258">
        <v>1.0555685E-5</v>
      </c>
      <c r="AH1310" s="258">
        <v>4.9154788000000003E-3</v>
      </c>
      <c r="AI1310" s="258">
        <v>5.2395378000000003E-6</v>
      </c>
      <c r="AJ1310" s="258">
        <v>4.8853514000000001E-5</v>
      </c>
      <c r="AK1310" s="258">
        <v>1.4360315E-6</v>
      </c>
      <c r="AL1310" s="258">
        <v>4.3592147000000001E-6</v>
      </c>
      <c r="AM1310" s="258">
        <v>1.2945108000000001E-8</v>
      </c>
      <c r="AN1310" s="258">
        <v>2.0184742999999998E-3</v>
      </c>
      <c r="AO1310" s="258">
        <v>5.1191756999999997E-4</v>
      </c>
      <c r="AP1310" s="258">
        <v>2.9201233E-4</v>
      </c>
      <c r="AQ1310" s="258">
        <v>1.6923238E-6</v>
      </c>
      <c r="AR1310" s="258">
        <v>6.8296311999999998E-2</v>
      </c>
      <c r="AT1310" s="193"/>
      <c r="AU1310" s="193"/>
      <c r="AV1310" s="193"/>
      <c r="AW1310" s="193"/>
      <c r="AX1310" s="193"/>
      <c r="AY1310" s="193"/>
      <c r="AZ1310" s="193"/>
      <c r="BA1310" s="193"/>
      <c r="BB1310" s="193"/>
      <c r="BC1310" s="193"/>
      <c r="BD1310" s="193"/>
      <c r="BE1310" s="315"/>
      <c r="BF1310" s="315"/>
      <c r="BG1310" s="315"/>
      <c r="BH1310" s="315"/>
      <c r="BI1310" s="315"/>
      <c r="BJ1310" s="315"/>
      <c r="BK1310" s="315"/>
    </row>
    <row r="1311" spans="1:63" x14ac:dyDescent="0.25">
      <c r="A1311" s="9"/>
      <c r="B1311" s="43" t="s">
        <v>5770</v>
      </c>
      <c r="C1311" s="25" t="s">
        <v>1278</v>
      </c>
      <c r="D1311" s="193">
        <v>2.8760464999999999E-2</v>
      </c>
      <c r="E1311" s="193">
        <v>5.5966109999999996E-3</v>
      </c>
      <c r="F1311" s="193">
        <v>1.0053408999999999E-2</v>
      </c>
      <c r="G1311" s="193">
        <v>1.1271661000000001E-2</v>
      </c>
      <c r="H1311" s="193">
        <v>8.7542924000000004E-5</v>
      </c>
      <c r="I1311" s="193">
        <v>1.0204598000000001E-3</v>
      </c>
      <c r="J1311" s="193">
        <v>9.6767037000000005E-5</v>
      </c>
      <c r="K1311" s="193">
        <v>3.0146675E-6</v>
      </c>
      <c r="L1311" s="193">
        <v>6.3099860000000001E-4</v>
      </c>
      <c r="M1311" s="193">
        <v>0</v>
      </c>
      <c r="N1311" s="193">
        <v>0</v>
      </c>
      <c r="O1311" s="193">
        <v>0</v>
      </c>
      <c r="P1311" s="199">
        <f t="shared" si="241"/>
        <v>4.1456377777777775E-2</v>
      </c>
      <c r="Q1311" s="240">
        <v>24.514012999999998</v>
      </c>
      <c r="R1311" s="99">
        <v>24.357268999999999</v>
      </c>
      <c r="S1311" s="99">
        <v>0.12589359999999999</v>
      </c>
      <c r="T1311" s="99">
        <v>7.3175999999999998E-7</v>
      </c>
      <c r="U1311" s="99">
        <v>7.8875999999999998E-3</v>
      </c>
      <c r="V1311" s="99">
        <v>2.1462920000000002E-3</v>
      </c>
      <c r="W1311" s="99">
        <v>2.0815E-2</v>
      </c>
      <c r="X1311" s="241">
        <f t="shared" si="242"/>
        <v>7.4422595929979005E-2</v>
      </c>
      <c r="Y1311" s="241">
        <f t="shared" si="243"/>
        <v>1.1724529673160001E-2</v>
      </c>
      <c r="Z1311" s="241">
        <f t="shared" si="244"/>
        <v>1.7310924021189998E-3</v>
      </c>
      <c r="AA1311" s="241">
        <f t="shared" si="245"/>
        <v>6.0966973854699999E-2</v>
      </c>
      <c r="AB1311" s="258">
        <v>1.1490309E-3</v>
      </c>
      <c r="AC1311" s="258">
        <v>1.6574265999999999E-7</v>
      </c>
      <c r="AD1311" s="258">
        <v>8.5026246999999992E-3</v>
      </c>
      <c r="AE1311" s="258">
        <v>1.1676757999999999E-6</v>
      </c>
      <c r="AF1311" s="258">
        <v>2.0675160000000001E-3</v>
      </c>
      <c r="AG1311" s="258">
        <v>4.0246547000000002E-6</v>
      </c>
      <c r="AH1311" s="258">
        <v>7.5194567999999995E-4</v>
      </c>
      <c r="AI1311" s="258">
        <v>1.6753472000000002E-5</v>
      </c>
      <c r="AJ1311" s="258">
        <v>1.0074800000000001E-4</v>
      </c>
      <c r="AK1311" s="258">
        <v>1.0693577E-6</v>
      </c>
      <c r="AL1311" s="258">
        <v>8.3282789000000005E-6</v>
      </c>
      <c r="AM1311" s="258">
        <v>2.4681519000000001E-8</v>
      </c>
      <c r="AN1311" s="258">
        <v>2.3936831999999998E-5</v>
      </c>
      <c r="AO1311" s="258">
        <v>5.9111470999999999E-4</v>
      </c>
      <c r="AP1311" s="258">
        <v>2.3717139000000001E-4</v>
      </c>
      <c r="AQ1311" s="258">
        <v>1.0128547000000001E-6</v>
      </c>
      <c r="AR1311" s="258">
        <v>6.0965960999999999E-2</v>
      </c>
      <c r="AT1311" s="193"/>
      <c r="AU1311" s="193"/>
      <c r="AV1311" s="193"/>
      <c r="AW1311" s="193"/>
      <c r="AX1311" s="193"/>
      <c r="AY1311" s="193"/>
      <c r="AZ1311" s="193"/>
      <c r="BA1311" s="193"/>
      <c r="BB1311" s="193"/>
      <c r="BC1311" s="193"/>
      <c r="BD1311" s="193"/>
      <c r="BE1311" s="315"/>
      <c r="BF1311" s="315"/>
      <c r="BG1311" s="315"/>
      <c r="BH1311" s="315"/>
      <c r="BI1311" s="315"/>
      <c r="BJ1311" s="315"/>
      <c r="BK1311" s="315"/>
    </row>
    <row r="1312" spans="1:63" x14ac:dyDescent="0.25">
      <c r="A1312" s="9"/>
      <c r="B1312" s="43" t="s">
        <v>5770</v>
      </c>
      <c r="C1312" s="25" t="s">
        <v>1277</v>
      </c>
      <c r="D1312" s="193">
        <v>4.3584912000000003E-2</v>
      </c>
      <c r="E1312" s="193">
        <v>1.9003155000000001E-2</v>
      </c>
      <c r="F1312" s="193">
        <v>7.6474871999999998E-3</v>
      </c>
      <c r="G1312" s="193">
        <v>1.4754236E-2</v>
      </c>
      <c r="H1312" s="193">
        <v>8.1150872000000006E-5</v>
      </c>
      <c r="I1312" s="193">
        <v>8.7709243000000001E-4</v>
      </c>
      <c r="J1312" s="193">
        <v>1.4176864999999999E-4</v>
      </c>
      <c r="K1312" s="193">
        <v>5.1857786999999998E-6</v>
      </c>
      <c r="L1312" s="193">
        <v>1.0748365E-3</v>
      </c>
      <c r="M1312" s="193">
        <v>0</v>
      </c>
      <c r="N1312" s="193">
        <v>0</v>
      </c>
      <c r="O1312" s="193">
        <v>0</v>
      </c>
      <c r="P1312" s="199">
        <f t="shared" si="241"/>
        <v>0.14076411111111112</v>
      </c>
      <c r="Q1312" s="240">
        <v>26.809728</v>
      </c>
      <c r="R1312" s="99">
        <v>26.354772000000001</v>
      </c>
      <c r="S1312" s="99">
        <v>0.32151839999999998</v>
      </c>
      <c r="T1312" s="99">
        <v>7.8192E-7</v>
      </c>
      <c r="U1312" s="99">
        <v>8.4515999999999994E-2</v>
      </c>
      <c r="V1312" s="99">
        <v>5.577907E-3</v>
      </c>
      <c r="W1312" s="99">
        <v>4.3343E-2</v>
      </c>
      <c r="X1312" s="241">
        <f t="shared" si="242"/>
        <v>8.7803333130316991E-2</v>
      </c>
      <c r="Y1312" s="241">
        <f t="shared" si="243"/>
        <v>1.6859050799399998E-2</v>
      </c>
      <c r="Z1312" s="241">
        <f t="shared" si="244"/>
        <v>4.9772698910170001E-3</v>
      </c>
      <c r="AA1312" s="241">
        <f t="shared" si="245"/>
        <v>6.5967012439899997E-2</v>
      </c>
      <c r="AB1312" s="258">
        <v>3.9017832999999999E-3</v>
      </c>
      <c r="AC1312" s="258">
        <v>2.108383E-7</v>
      </c>
      <c r="AD1312" s="258">
        <v>1.1323112999999999E-2</v>
      </c>
      <c r="AE1312" s="258">
        <v>8.3010909999999998E-7</v>
      </c>
      <c r="AF1312" s="258">
        <v>1.6228169999999999E-3</v>
      </c>
      <c r="AG1312" s="258">
        <v>1.0296551999999999E-5</v>
      </c>
      <c r="AH1312" s="258">
        <v>2.5520821999999999E-3</v>
      </c>
      <c r="AI1312" s="258">
        <v>1.2604532E-5</v>
      </c>
      <c r="AJ1312" s="258">
        <v>1.3189992E-4</v>
      </c>
      <c r="AK1312" s="258">
        <v>1.708982E-6</v>
      </c>
      <c r="AL1312" s="258">
        <v>1.108639E-5</v>
      </c>
      <c r="AM1312" s="258">
        <v>3.2867017000000001E-8</v>
      </c>
      <c r="AN1312" s="258">
        <v>8.7155900000000005E-4</v>
      </c>
      <c r="AO1312" s="258">
        <v>1.0055493E-3</v>
      </c>
      <c r="AP1312" s="258">
        <v>3.907467E-4</v>
      </c>
      <c r="AQ1312" s="258">
        <v>2.5394399000000001E-6</v>
      </c>
      <c r="AR1312" s="258">
        <v>6.5964472999999996E-2</v>
      </c>
      <c r="AT1312" s="193"/>
      <c r="AU1312" s="193"/>
      <c r="AV1312" s="193"/>
      <c r="AW1312" s="193"/>
      <c r="AX1312" s="193"/>
      <c r="AY1312" s="193"/>
      <c r="AZ1312" s="193"/>
      <c r="BA1312" s="193"/>
      <c r="BB1312" s="193"/>
      <c r="BC1312" s="193"/>
      <c r="BD1312" s="193"/>
      <c r="BE1312" s="315"/>
      <c r="BF1312" s="315"/>
      <c r="BG1312" s="315"/>
      <c r="BH1312" s="315"/>
      <c r="BI1312" s="315"/>
      <c r="BJ1312" s="315"/>
      <c r="BK1312" s="315"/>
    </row>
    <row r="1313" spans="1:63" x14ac:dyDescent="0.25">
      <c r="A1313" s="9"/>
      <c r="B1313" s="43" t="s">
        <v>5770</v>
      </c>
      <c r="C1313" s="25" t="s">
        <v>1276</v>
      </c>
      <c r="D1313" s="193">
        <v>7.0372589999999999E-2</v>
      </c>
      <c r="E1313" s="193">
        <v>4.3476756999999998E-2</v>
      </c>
      <c r="F1313" s="193">
        <v>6.8584492E-3</v>
      </c>
      <c r="G1313" s="193">
        <v>1.8083728E-2</v>
      </c>
      <c r="H1313" s="193">
        <v>6.8598490000000003E-5</v>
      </c>
      <c r="I1313" s="193">
        <v>9.4726282999999997E-4</v>
      </c>
      <c r="J1313" s="193">
        <v>1.3731971000000001E-4</v>
      </c>
      <c r="K1313" s="193">
        <v>4.8396143999999999E-6</v>
      </c>
      <c r="L1313" s="193">
        <v>7.9563473000000004E-4</v>
      </c>
      <c r="M1313" s="193">
        <v>0</v>
      </c>
      <c r="N1313" s="193">
        <v>0</v>
      </c>
      <c r="O1313" s="193">
        <v>0</v>
      </c>
      <c r="P1313" s="199">
        <f t="shared" si="241"/>
        <v>0.32205005185185182</v>
      </c>
      <c r="Q1313" s="240">
        <v>25.945702000000001</v>
      </c>
      <c r="R1313" s="99">
        <v>25.196127000000001</v>
      </c>
      <c r="S1313" s="99">
        <v>0.54104399999999997</v>
      </c>
      <c r="T1313" s="99">
        <v>7.7184999999999997E-7</v>
      </c>
      <c r="U1313" s="99">
        <v>0.13303999999999999</v>
      </c>
      <c r="V1313" s="99">
        <v>9.8711000000000007E-3</v>
      </c>
      <c r="W1313" s="99">
        <v>6.5618999999999997E-2</v>
      </c>
      <c r="X1313" s="241">
        <f t="shared" si="242"/>
        <v>9.5165211399940997E-2</v>
      </c>
      <c r="Y1313" s="241">
        <f t="shared" si="243"/>
        <v>2.3826571332909999E-2</v>
      </c>
      <c r="Z1313" s="241">
        <f t="shared" si="244"/>
        <v>8.2729424009310003E-3</v>
      </c>
      <c r="AA1313" s="241">
        <f t="shared" si="245"/>
        <v>6.3065697666099998E-2</v>
      </c>
      <c r="AB1313" s="258">
        <v>8.9269464E-3</v>
      </c>
      <c r="AC1313" s="258">
        <v>2.5196825E-7</v>
      </c>
      <c r="AD1313" s="258">
        <v>1.3438756E-2</v>
      </c>
      <c r="AE1313" s="258">
        <v>7.0244066000000005E-7</v>
      </c>
      <c r="AF1313" s="258">
        <v>1.4426058000000001E-3</v>
      </c>
      <c r="AG1313" s="258">
        <v>1.7308724000000001E-5</v>
      </c>
      <c r="AH1313" s="258">
        <v>5.8376725999999997E-3</v>
      </c>
      <c r="AI1313" s="258">
        <v>1.1249614E-5</v>
      </c>
      <c r="AJ1313" s="258">
        <v>1.6169901E-4</v>
      </c>
      <c r="AK1313" s="258">
        <v>2.1155931000000001E-6</v>
      </c>
      <c r="AL1313" s="258">
        <v>1.3138720999999999E-5</v>
      </c>
      <c r="AM1313" s="258">
        <v>3.8952831000000001E-8</v>
      </c>
      <c r="AN1313" s="258">
        <v>1.3725397999999999E-3</v>
      </c>
      <c r="AO1313" s="258">
        <v>5.7834276999999999E-4</v>
      </c>
      <c r="AP1313" s="258">
        <v>2.9614533999999999E-4</v>
      </c>
      <c r="AQ1313" s="258">
        <v>1.9216661E-6</v>
      </c>
      <c r="AR1313" s="258">
        <v>6.3063776000000002E-2</v>
      </c>
      <c r="AT1313" s="193"/>
      <c r="AU1313" s="193"/>
      <c r="AV1313" s="193"/>
      <c r="AW1313" s="193"/>
      <c r="AX1313" s="193"/>
      <c r="AY1313" s="193"/>
      <c r="AZ1313" s="193"/>
      <c r="BA1313" s="193"/>
      <c r="BB1313" s="193"/>
      <c r="BC1313" s="193"/>
      <c r="BD1313" s="193"/>
      <c r="BE1313" s="315"/>
      <c r="BF1313" s="315"/>
      <c r="BG1313" s="315"/>
      <c r="BH1313" s="315"/>
      <c r="BI1313" s="315"/>
      <c r="BJ1313" s="315"/>
      <c r="BK1313" s="315"/>
    </row>
    <row r="1314" spans="1:63" x14ac:dyDescent="0.25">
      <c r="A1314" s="9"/>
      <c r="B1314" s="43" t="s">
        <v>5770</v>
      </c>
      <c r="C1314" s="25" t="s">
        <v>1275</v>
      </c>
      <c r="D1314" s="193">
        <v>5.9796082E-2</v>
      </c>
      <c r="E1314" s="193">
        <v>5.2358809999999999E-2</v>
      </c>
      <c r="F1314" s="193">
        <v>2.351073E-3</v>
      </c>
      <c r="G1314" s="193">
        <v>4.3010230999999998E-3</v>
      </c>
      <c r="H1314" s="193">
        <v>2.8991514E-5</v>
      </c>
      <c r="I1314" s="193">
        <v>3.7846263000000001E-4</v>
      </c>
      <c r="J1314" s="193">
        <v>6.4433955000000004E-5</v>
      </c>
      <c r="K1314" s="193">
        <v>2.1869206E-6</v>
      </c>
      <c r="L1314" s="193">
        <v>3.1110068000000002E-4</v>
      </c>
      <c r="M1314" s="193">
        <v>0</v>
      </c>
      <c r="N1314" s="193">
        <v>0</v>
      </c>
      <c r="O1314" s="193">
        <v>0</v>
      </c>
      <c r="P1314" s="199">
        <f t="shared" si="241"/>
        <v>0.38784303703703699</v>
      </c>
      <c r="Q1314" s="240">
        <v>31.206420000000001</v>
      </c>
      <c r="R1314" s="99">
        <v>30.769054000000001</v>
      </c>
      <c r="S1314" s="99">
        <v>0.22912399999999999</v>
      </c>
      <c r="T1314" s="99">
        <v>3.0970999999999999E-7</v>
      </c>
      <c r="U1314" s="99">
        <v>0.17705000000000001</v>
      </c>
      <c r="V1314" s="99">
        <v>4.2179299999999999E-3</v>
      </c>
      <c r="W1314" s="99">
        <v>2.6974000000000001E-2</v>
      </c>
      <c r="X1314" s="241">
        <f t="shared" si="242"/>
        <v>0.102241077862774</v>
      </c>
      <c r="Y1314" s="241">
        <f t="shared" si="243"/>
        <v>1.5214456733593002E-2</v>
      </c>
      <c r="Z1314" s="241">
        <f t="shared" si="244"/>
        <v>1.0015547999580999E-2</v>
      </c>
      <c r="AA1314" s="241">
        <f t="shared" si="245"/>
        <v>7.7011073129599997E-2</v>
      </c>
      <c r="AB1314" s="258">
        <v>1.0750895E-2</v>
      </c>
      <c r="AC1314" s="258">
        <v>9.9126363000000004E-8</v>
      </c>
      <c r="AD1314" s="258">
        <v>3.9634800000000001E-3</v>
      </c>
      <c r="AE1314" s="258">
        <v>2.6573023000000002E-7</v>
      </c>
      <c r="AF1314" s="258">
        <v>4.9238392E-4</v>
      </c>
      <c r="AG1314" s="258">
        <v>7.3329569999999998E-6</v>
      </c>
      <c r="AH1314" s="258">
        <v>7.0290498999999998E-3</v>
      </c>
      <c r="AI1314" s="258">
        <v>3.7945023000000001E-6</v>
      </c>
      <c r="AJ1314" s="258">
        <v>3.8422939999999997E-5</v>
      </c>
      <c r="AK1314" s="258">
        <v>9.4555536999999999E-7</v>
      </c>
      <c r="AL1314" s="258">
        <v>3.8795678000000002E-6</v>
      </c>
      <c r="AM1314" s="258">
        <v>1.1504111000000001E-8</v>
      </c>
      <c r="AN1314" s="258">
        <v>2.0111786E-3</v>
      </c>
      <c r="AO1314" s="258">
        <v>6.1387740000000001E-4</v>
      </c>
      <c r="AP1314" s="258">
        <v>3.1438803000000001E-4</v>
      </c>
      <c r="AQ1314" s="258">
        <v>8.7512960000000001E-7</v>
      </c>
      <c r="AR1314" s="258">
        <v>7.7010198000000002E-2</v>
      </c>
      <c r="AT1314" s="193"/>
      <c r="AU1314" s="193"/>
      <c r="AV1314" s="193"/>
      <c r="AW1314" s="193"/>
      <c r="AX1314" s="193"/>
      <c r="AY1314" s="193"/>
      <c r="AZ1314" s="193"/>
      <c r="BA1314" s="193"/>
      <c r="BB1314" s="193"/>
      <c r="BC1314" s="193"/>
      <c r="BD1314" s="193"/>
      <c r="BE1314" s="315"/>
      <c r="BF1314" s="315"/>
      <c r="BG1314" s="315"/>
      <c r="BH1314" s="315"/>
      <c r="BI1314" s="315"/>
      <c r="BJ1314" s="315"/>
      <c r="BK1314" s="315"/>
    </row>
    <row r="1315" spans="1:63" x14ac:dyDescent="0.25">
      <c r="A1315" s="9"/>
      <c r="B1315" s="43" t="s">
        <v>5770</v>
      </c>
      <c r="C1315" s="25" t="s">
        <v>1274</v>
      </c>
      <c r="D1315" s="193">
        <v>4.7257203999999997E-2</v>
      </c>
      <c r="E1315" s="193">
        <v>1.9076139999999998E-2</v>
      </c>
      <c r="F1315" s="193">
        <v>7.8991014000000005E-3</v>
      </c>
      <c r="G1315" s="193">
        <v>1.8335133999999999E-2</v>
      </c>
      <c r="H1315" s="193">
        <v>7.9781518000000004E-5</v>
      </c>
      <c r="I1315" s="193">
        <v>8.4813390999999999E-4</v>
      </c>
      <c r="J1315" s="193">
        <v>1.1827755E-4</v>
      </c>
      <c r="K1315" s="193">
        <v>4.2635651000000002E-6</v>
      </c>
      <c r="L1315" s="193">
        <v>8.9637147000000005E-4</v>
      </c>
      <c r="M1315" s="193">
        <v>0</v>
      </c>
      <c r="N1315" s="193">
        <v>0</v>
      </c>
      <c r="O1315" s="193">
        <v>0</v>
      </c>
      <c r="P1315" s="199">
        <f t="shared" si="241"/>
        <v>0.14130474074074073</v>
      </c>
      <c r="Q1315" s="240">
        <v>26.042321000000001</v>
      </c>
      <c r="R1315" s="99">
        <v>25.684958000000002</v>
      </c>
      <c r="S1315" s="99">
        <v>0.22630159999999999</v>
      </c>
      <c r="T1315" s="99">
        <v>6.9788999999999996E-7</v>
      </c>
      <c r="U1315" s="99">
        <v>9.5102999999999993E-2</v>
      </c>
      <c r="V1315" s="99">
        <v>3.8864360000000001E-3</v>
      </c>
      <c r="W1315" s="99">
        <v>3.2071000000000002E-2</v>
      </c>
      <c r="X1315" s="241">
        <f t="shared" si="242"/>
        <v>8.7791375197222007E-2</v>
      </c>
      <c r="Y1315" s="241">
        <f t="shared" si="243"/>
        <v>1.9158327419630004E-2</v>
      </c>
      <c r="Z1315" s="241">
        <f t="shared" si="244"/>
        <v>4.342582100092E-3</v>
      </c>
      <c r="AA1315" s="241">
        <f t="shared" si="245"/>
        <v>6.4290465677500006E-2</v>
      </c>
      <c r="AB1315" s="258">
        <v>3.9168081000000004E-3</v>
      </c>
      <c r="AC1315" s="258">
        <v>1.7349047999999999E-7</v>
      </c>
      <c r="AD1315" s="258">
        <v>1.3581342E-2</v>
      </c>
      <c r="AE1315" s="258">
        <v>8.8271905E-7</v>
      </c>
      <c r="AF1315" s="258">
        <v>1.6518734E-3</v>
      </c>
      <c r="AG1315" s="258">
        <v>7.2477100999999999E-6</v>
      </c>
      <c r="AH1315" s="258">
        <v>2.5616402000000001E-3</v>
      </c>
      <c r="AI1315" s="258">
        <v>1.3073458E-5</v>
      </c>
      <c r="AJ1315" s="258">
        <v>1.6395342E-4</v>
      </c>
      <c r="AK1315" s="258">
        <v>1.3967201E-6</v>
      </c>
      <c r="AL1315" s="258">
        <v>1.3294527E-5</v>
      </c>
      <c r="AM1315" s="258">
        <v>3.9394992E-8</v>
      </c>
      <c r="AN1315" s="258">
        <v>1.0286830000000001E-3</v>
      </c>
      <c r="AO1315" s="258">
        <v>3.5490396999999997E-4</v>
      </c>
      <c r="AP1315" s="258">
        <v>2.0559741000000001E-4</v>
      </c>
      <c r="AQ1315" s="258">
        <v>1.9956774999999999E-6</v>
      </c>
      <c r="AR1315" s="258">
        <v>6.428847E-2</v>
      </c>
      <c r="AT1315" s="193"/>
      <c r="AU1315" s="193"/>
      <c r="AV1315" s="193"/>
      <c r="AW1315" s="193"/>
      <c r="AX1315" s="193"/>
      <c r="AY1315" s="193"/>
      <c r="AZ1315" s="193"/>
      <c r="BA1315" s="193"/>
      <c r="BB1315" s="193"/>
      <c r="BC1315" s="193"/>
      <c r="BD1315" s="193"/>
      <c r="BE1315" s="315"/>
      <c r="BF1315" s="315"/>
      <c r="BG1315" s="315"/>
      <c r="BH1315" s="315"/>
      <c r="BI1315" s="315"/>
      <c r="BJ1315" s="315"/>
      <c r="BK1315" s="315"/>
    </row>
    <row r="1316" spans="1:63" x14ac:dyDescent="0.25">
      <c r="A1316" s="58" t="s">
        <v>491</v>
      </c>
      <c r="B1316" s="58"/>
      <c r="C1316" s="9"/>
      <c r="D1316" s="195"/>
      <c r="E1316" s="195"/>
      <c r="F1316" s="195"/>
      <c r="G1316" s="195"/>
      <c r="H1316" s="195"/>
      <c r="I1316" s="195"/>
      <c r="J1316" s="195"/>
      <c r="K1316" s="195"/>
      <c r="L1316" s="195"/>
      <c r="M1316" s="195"/>
      <c r="N1316" s="195"/>
      <c r="O1316" s="195"/>
      <c r="P1316" s="195"/>
      <c r="Q1316" s="239"/>
      <c r="R1316" s="97"/>
      <c r="S1316" s="97"/>
      <c r="T1316" s="97"/>
      <c r="U1316" s="97"/>
      <c r="V1316" s="97"/>
      <c r="W1316" s="97"/>
      <c r="X1316" s="259"/>
      <c r="Y1316" s="259"/>
      <c r="Z1316" s="259"/>
      <c r="AA1316" s="258"/>
      <c r="AB1316" s="258"/>
      <c r="AC1316" s="258"/>
      <c r="AD1316" s="258"/>
      <c r="AE1316" s="258"/>
      <c r="AF1316" s="258"/>
      <c r="AG1316" s="258"/>
      <c r="AH1316" s="258"/>
      <c r="AI1316" s="258"/>
      <c r="AJ1316" s="258"/>
      <c r="AK1316" s="258"/>
      <c r="AL1316" s="258"/>
      <c r="AM1316" s="258"/>
      <c r="AN1316" s="258"/>
      <c r="AO1316" s="258"/>
      <c r="AP1316" s="258"/>
      <c r="AQ1316" s="258"/>
      <c r="AR1316" s="258"/>
      <c r="AT1316" s="193"/>
      <c r="AU1316" s="193"/>
      <c r="AV1316" s="193"/>
      <c r="AW1316" s="193"/>
      <c r="AX1316" s="193"/>
      <c r="AY1316" s="193"/>
      <c r="AZ1316" s="193"/>
      <c r="BA1316" s="193"/>
      <c r="BB1316" s="193"/>
      <c r="BC1316" s="193"/>
      <c r="BD1316" s="193"/>
      <c r="BE1316" s="315"/>
      <c r="BF1316" s="315"/>
      <c r="BG1316" s="315"/>
      <c r="BH1316" s="315"/>
      <c r="BI1316" s="315"/>
      <c r="BJ1316" s="315"/>
      <c r="BK1316" s="315"/>
    </row>
    <row r="1317" spans="1:63" x14ac:dyDescent="0.25">
      <c r="A1317" s="9"/>
      <c r="B1317" s="43" t="s">
        <v>5770</v>
      </c>
      <c r="C1317" s="25" t="s">
        <v>1291</v>
      </c>
      <c r="D1317" s="193">
        <v>6.2103200999999997E-2</v>
      </c>
      <c r="E1317" s="193">
        <v>1.296623E-2</v>
      </c>
      <c r="F1317" s="193">
        <v>7.6760993000000001E-3</v>
      </c>
      <c r="G1317" s="193">
        <v>4.0222283999999997E-2</v>
      </c>
      <c r="H1317" s="193">
        <v>6.5240876000000002E-5</v>
      </c>
      <c r="I1317" s="193">
        <v>7.1794510000000003E-4</v>
      </c>
      <c r="J1317" s="193">
        <v>5.5424370999999998E-5</v>
      </c>
      <c r="K1317" s="193">
        <v>1.9190398000000001E-6</v>
      </c>
      <c r="L1317" s="193">
        <v>3.9805875E-4</v>
      </c>
      <c r="M1317" s="193">
        <v>0</v>
      </c>
      <c r="N1317" s="193">
        <v>0</v>
      </c>
      <c r="O1317" s="193">
        <v>0</v>
      </c>
      <c r="P1317" s="199">
        <f t="shared" ref="P1317:P1325" si="246">E1317/0.135</f>
        <v>9.6046148148148144E-2</v>
      </c>
      <c r="Q1317" s="240">
        <v>27.037316000000001</v>
      </c>
      <c r="R1317" s="99">
        <v>26.869437999999999</v>
      </c>
      <c r="S1317" s="99">
        <v>9.1302400000000006E-2</v>
      </c>
      <c r="T1317" s="99">
        <v>4.5928000000000002E-7</v>
      </c>
      <c r="U1317" s="99">
        <v>6.0095999999999997E-2</v>
      </c>
      <c r="V1317" s="99">
        <v>1.607111E-3</v>
      </c>
      <c r="W1317" s="99">
        <v>1.4872E-2</v>
      </c>
      <c r="X1317" s="241">
        <f t="shared" ref="X1317:X1325" si="247">SUM(Y1317:AA1317)</f>
        <v>0.10414940017906399</v>
      </c>
      <c r="Y1317" s="241">
        <f t="shared" ref="Y1317:Y1325" si="248">SUM(AB1317:AG1317)</f>
        <v>3.3349348584773002E-2</v>
      </c>
      <c r="Z1317" s="241">
        <f t="shared" ref="Z1317:Z1325" si="249">SUM(AH1317:AP1317)</f>
        <v>3.5461770133510006E-3</v>
      </c>
      <c r="AA1317" s="241">
        <f t="shared" ref="AA1317:AA1325" si="250">SUM(AQ1317:AR1317)</f>
        <v>6.7253874580939996E-2</v>
      </c>
      <c r="AB1317" s="258">
        <v>2.6622943E-3</v>
      </c>
      <c r="AC1317" s="258">
        <v>9.6658613000000005E-8</v>
      </c>
      <c r="AD1317" s="258">
        <v>2.9134837E-2</v>
      </c>
      <c r="AE1317" s="258">
        <v>8.8585475999999996E-7</v>
      </c>
      <c r="AF1317" s="258">
        <v>1.5483166000000001E-3</v>
      </c>
      <c r="AG1317" s="258">
        <v>2.9181713999999999E-6</v>
      </c>
      <c r="AH1317" s="258">
        <v>1.7409899E-3</v>
      </c>
      <c r="AI1317" s="258">
        <v>1.2840213E-5</v>
      </c>
      <c r="AJ1317" s="258">
        <v>3.5980651999999999E-4</v>
      </c>
      <c r="AK1317" s="258">
        <v>8.2055552000000004E-7</v>
      </c>
      <c r="AL1317" s="258">
        <v>2.8542032999999999E-5</v>
      </c>
      <c r="AM1317" s="258">
        <v>8.4501830999999994E-8</v>
      </c>
      <c r="AN1317" s="258">
        <v>6.5930985000000003E-4</v>
      </c>
      <c r="AO1317" s="258">
        <v>5.1652556000000003E-4</v>
      </c>
      <c r="AP1317" s="258">
        <v>2.2725788E-4</v>
      </c>
      <c r="AQ1317" s="258">
        <v>5.4758093999999995E-7</v>
      </c>
      <c r="AR1317" s="258">
        <v>6.7253327000000002E-2</v>
      </c>
      <c r="AT1317" s="193"/>
      <c r="AU1317" s="193"/>
      <c r="AV1317" s="193"/>
      <c r="AW1317" s="193"/>
      <c r="AX1317" s="193"/>
      <c r="AY1317" s="193"/>
      <c r="AZ1317" s="193"/>
      <c r="BA1317" s="193"/>
      <c r="BB1317" s="193"/>
      <c r="BC1317" s="193"/>
      <c r="BD1317" s="193"/>
      <c r="BE1317" s="315"/>
      <c r="BF1317" s="315"/>
      <c r="BG1317" s="315"/>
      <c r="BH1317" s="315"/>
      <c r="BI1317" s="315"/>
      <c r="BJ1317" s="315"/>
      <c r="BK1317" s="315"/>
    </row>
    <row r="1318" spans="1:63" x14ac:dyDescent="0.25">
      <c r="A1318" s="9"/>
      <c r="B1318" s="43" t="s">
        <v>5770</v>
      </c>
      <c r="C1318" s="25" t="s">
        <v>1290</v>
      </c>
      <c r="D1318" s="193">
        <v>0.18279745999999999</v>
      </c>
      <c r="E1318" s="193">
        <v>0.12160591</v>
      </c>
      <c r="F1318" s="193">
        <v>3.5585022000000001E-2</v>
      </c>
      <c r="G1318" s="193">
        <v>4.1311085000000003E-3</v>
      </c>
      <c r="H1318" s="193">
        <v>4.3125856E-5</v>
      </c>
      <c r="I1318" s="193">
        <v>2.0512320000000001E-2</v>
      </c>
      <c r="J1318" s="193">
        <v>4.6039860999999999E-4</v>
      </c>
      <c r="K1318" s="193">
        <v>3.2314307000000001E-6</v>
      </c>
      <c r="L1318" s="193">
        <v>4.5634142999999999E-4</v>
      </c>
      <c r="M1318" s="193">
        <v>0</v>
      </c>
      <c r="N1318" s="193">
        <v>0</v>
      </c>
      <c r="O1318" s="193">
        <v>0</v>
      </c>
      <c r="P1318" s="199">
        <f t="shared" si="246"/>
        <v>0.90078451851851848</v>
      </c>
      <c r="Q1318" s="240">
        <v>25.252835999999999</v>
      </c>
      <c r="R1318" s="99">
        <v>25.020665000000001</v>
      </c>
      <c r="S1318" s="99">
        <v>1.750672E-2</v>
      </c>
      <c r="T1318" s="99">
        <v>2.2923E-7</v>
      </c>
      <c r="U1318" s="99">
        <v>0.21093999999999999</v>
      </c>
      <c r="V1318" s="99">
        <v>2.8146969999999998E-4</v>
      </c>
      <c r="W1318" s="99">
        <v>3.4421999999999999E-3</v>
      </c>
      <c r="X1318" s="241">
        <f t="shared" si="247"/>
        <v>0.12071066362338601</v>
      </c>
      <c r="Y1318" s="241">
        <f t="shared" si="248"/>
        <v>3.7906725585271001E-2</v>
      </c>
      <c r="Z1318" s="241">
        <f t="shared" si="249"/>
        <v>2.0178684639815002E-2</v>
      </c>
      <c r="AA1318" s="241">
        <f t="shared" si="250"/>
        <v>6.2625253398299996E-2</v>
      </c>
      <c r="AB1318" s="258">
        <v>2.4969723999999999E-2</v>
      </c>
      <c r="AC1318" s="258">
        <v>5.1065451000000002E-8</v>
      </c>
      <c r="AD1318" s="258">
        <v>3.5637472E-3</v>
      </c>
      <c r="AE1318" s="258">
        <v>8.3543449999999998E-7</v>
      </c>
      <c r="AF1318" s="258">
        <v>9.3717906000000007E-3</v>
      </c>
      <c r="AG1318" s="258">
        <v>5.7728531999999997E-7</v>
      </c>
      <c r="AH1318" s="258">
        <v>1.6333510999999998E-2</v>
      </c>
      <c r="AI1318" s="258">
        <v>6.1202841000000002E-5</v>
      </c>
      <c r="AJ1318" s="258">
        <v>3.6925543999999998E-5</v>
      </c>
      <c r="AK1318" s="258">
        <v>1.2901156999999999E-6</v>
      </c>
      <c r="AL1318" s="258">
        <v>3.4103283999999999E-6</v>
      </c>
      <c r="AM1318" s="258">
        <v>1.0110715E-8</v>
      </c>
      <c r="AN1318" s="258">
        <v>2.2980146999999999E-3</v>
      </c>
      <c r="AO1318" s="258">
        <v>1.0151829E-3</v>
      </c>
      <c r="AP1318" s="258">
        <v>4.2913709999999999E-4</v>
      </c>
      <c r="AQ1318" s="258">
        <v>1.4333983000000001E-6</v>
      </c>
      <c r="AR1318" s="258">
        <v>6.2623819999999997E-2</v>
      </c>
      <c r="AT1318" s="193"/>
      <c r="AU1318" s="193"/>
      <c r="AV1318" s="193"/>
      <c r="AW1318" s="193"/>
      <c r="AX1318" s="193"/>
      <c r="AY1318" s="193"/>
      <c r="AZ1318" s="193"/>
      <c r="BA1318" s="193"/>
      <c r="BB1318" s="193"/>
      <c r="BC1318" s="193"/>
      <c r="BD1318" s="193"/>
      <c r="BE1318" s="315"/>
      <c r="BF1318" s="315"/>
      <c r="BG1318" s="315"/>
      <c r="BH1318" s="315"/>
      <c r="BI1318" s="315"/>
      <c r="BJ1318" s="315"/>
      <c r="BK1318" s="315"/>
    </row>
    <row r="1319" spans="1:63" x14ac:dyDescent="0.25">
      <c r="A1319" s="43"/>
      <c r="B1319" s="43" t="s">
        <v>5770</v>
      </c>
      <c r="C1319" s="25" t="s">
        <v>1289</v>
      </c>
      <c r="D1319" s="193">
        <v>2.8204907000000001E-2</v>
      </c>
      <c r="E1319" s="193">
        <v>1.3836094E-2</v>
      </c>
      <c r="F1319" s="193">
        <v>1.9861282999999999E-3</v>
      </c>
      <c r="G1319" s="193">
        <v>1.1834907E-2</v>
      </c>
      <c r="H1319" s="193">
        <v>2.5224146E-5</v>
      </c>
      <c r="I1319" s="193">
        <v>2.8954007000000001E-4</v>
      </c>
      <c r="J1319" s="193">
        <v>4.1759225E-5</v>
      </c>
      <c r="K1319" s="193">
        <v>1.3380036000000001E-6</v>
      </c>
      <c r="L1319" s="193">
        <v>1.8991578999999999E-4</v>
      </c>
      <c r="M1319" s="193">
        <v>0</v>
      </c>
      <c r="N1319" s="193">
        <v>0</v>
      </c>
      <c r="O1319" s="193">
        <v>0</v>
      </c>
      <c r="P1319" s="199">
        <f t="shared" si="246"/>
        <v>0.10248958518518518</v>
      </c>
      <c r="Q1319" s="240">
        <v>22.252174</v>
      </c>
      <c r="R1319" s="99">
        <v>22.007909000000001</v>
      </c>
      <c r="S1319" s="99">
        <v>6.7900000000000002E-2</v>
      </c>
      <c r="T1319" s="99">
        <v>2.1038999999999999E-7</v>
      </c>
      <c r="U1319" s="99">
        <v>0.16664999999999999</v>
      </c>
      <c r="V1319" s="99">
        <v>1.2418189999999999E-3</v>
      </c>
      <c r="W1319" s="99">
        <v>8.4729000000000002E-3</v>
      </c>
      <c r="X1319" s="241">
        <f t="shared" si="247"/>
        <v>7.2347478172196E-2</v>
      </c>
      <c r="Y1319" s="241">
        <f t="shared" si="248"/>
        <v>1.1981032108589E-2</v>
      </c>
      <c r="Z1319" s="241">
        <f t="shared" si="249"/>
        <v>5.2827356985069998E-3</v>
      </c>
      <c r="AA1319" s="241">
        <f t="shared" si="250"/>
        <v>5.50837103651E-2</v>
      </c>
      <c r="AB1319" s="258">
        <v>2.8409675E-3</v>
      </c>
      <c r="AC1319" s="258">
        <v>5.1625628999999999E-8</v>
      </c>
      <c r="AD1319" s="258">
        <v>8.7234484999999997E-3</v>
      </c>
      <c r="AE1319" s="258">
        <v>1.8831116E-7</v>
      </c>
      <c r="AF1319" s="258">
        <v>4.1420011999999999E-4</v>
      </c>
      <c r="AG1319" s="258">
        <v>2.1760517999999999E-6</v>
      </c>
      <c r="AH1319" s="258">
        <v>1.8577734E-3</v>
      </c>
      <c r="AI1319" s="258">
        <v>3.2146528000000002E-6</v>
      </c>
      <c r="AJ1319" s="258">
        <v>1.0585169999999999E-4</v>
      </c>
      <c r="AK1319" s="258">
        <v>5.2551549999999999E-7</v>
      </c>
      <c r="AL1319" s="258">
        <v>8.5353728999999992E-6</v>
      </c>
      <c r="AM1319" s="258">
        <v>2.5277307000000001E-8</v>
      </c>
      <c r="AN1319" s="258">
        <v>1.9440408E-3</v>
      </c>
      <c r="AO1319" s="258">
        <v>9.5575977999999995E-4</v>
      </c>
      <c r="AP1319" s="258">
        <v>4.0700920000000002E-4</v>
      </c>
      <c r="AQ1319" s="258">
        <v>5.1736510000000005E-7</v>
      </c>
      <c r="AR1319" s="258">
        <v>5.5083193000000003E-2</v>
      </c>
      <c r="AT1319" s="193"/>
      <c r="AU1319" s="193"/>
      <c r="AV1319" s="193"/>
      <c r="AW1319" s="193"/>
      <c r="AX1319" s="193"/>
      <c r="AY1319" s="193"/>
      <c r="AZ1319" s="193"/>
      <c r="BA1319" s="193"/>
      <c r="BB1319" s="193"/>
      <c r="BC1319" s="193"/>
      <c r="BD1319" s="193"/>
      <c r="BE1319" s="315"/>
      <c r="BF1319" s="315"/>
      <c r="BG1319" s="315"/>
      <c r="BH1319" s="315"/>
      <c r="BI1319" s="315"/>
      <c r="BJ1319" s="315"/>
      <c r="BK1319" s="315"/>
    </row>
    <row r="1320" spans="1:63" x14ac:dyDescent="0.25">
      <c r="A1320" s="43"/>
      <c r="B1320" s="43" t="s">
        <v>5770</v>
      </c>
      <c r="C1320" s="25" t="s">
        <v>1288</v>
      </c>
      <c r="D1320" s="193">
        <v>4.2062598E-2</v>
      </c>
      <c r="E1320" s="193">
        <v>3.3724150000000001E-2</v>
      </c>
      <c r="F1320" s="193">
        <v>2.3599998000000001E-3</v>
      </c>
      <c r="G1320" s="193">
        <v>5.2979456999999999E-3</v>
      </c>
      <c r="H1320" s="193">
        <v>2.7159048E-5</v>
      </c>
      <c r="I1320" s="193">
        <v>3.8891260999999999E-4</v>
      </c>
      <c r="J1320" s="193">
        <v>5.4731293000000003E-5</v>
      </c>
      <c r="K1320" s="193">
        <v>1.7842505E-6</v>
      </c>
      <c r="L1320" s="193">
        <v>2.0791582000000001E-4</v>
      </c>
      <c r="M1320" s="193">
        <v>0</v>
      </c>
      <c r="N1320" s="193">
        <v>0</v>
      </c>
      <c r="O1320" s="193">
        <v>0</v>
      </c>
      <c r="P1320" s="199">
        <f t="shared" si="246"/>
        <v>0.24980851851851851</v>
      </c>
      <c r="Q1320" s="240">
        <v>27.426705999999999</v>
      </c>
      <c r="R1320" s="99">
        <v>27.016380999999999</v>
      </c>
      <c r="S1320" s="99">
        <v>0.20630399999999999</v>
      </c>
      <c r="T1320" s="99">
        <v>2.8396000000000001E-7</v>
      </c>
      <c r="U1320" s="99">
        <v>0.17624999999999999</v>
      </c>
      <c r="V1320" s="99">
        <v>3.8458329999999999E-3</v>
      </c>
      <c r="W1320" s="99">
        <v>2.3924999999999998E-2</v>
      </c>
      <c r="X1320" s="241">
        <f t="shared" si="247"/>
        <v>8.6652401498855003E-2</v>
      </c>
      <c r="Y1320" s="241">
        <f t="shared" si="248"/>
        <v>1.1735380035277999E-2</v>
      </c>
      <c r="Z1320" s="241">
        <f t="shared" si="249"/>
        <v>7.2967644012170013E-3</v>
      </c>
      <c r="AA1320" s="241">
        <f t="shared" si="250"/>
        <v>6.7620257062360009E-2</v>
      </c>
      <c r="AB1320" s="258">
        <v>6.9245877000000001E-3</v>
      </c>
      <c r="AC1320" s="258">
        <v>9.1800098E-8</v>
      </c>
      <c r="AD1320" s="258">
        <v>4.3147942999999999E-3</v>
      </c>
      <c r="AE1320" s="258">
        <v>2.3082308E-7</v>
      </c>
      <c r="AF1320" s="258">
        <v>4.8907474000000001E-4</v>
      </c>
      <c r="AG1320" s="258">
        <v>6.6006721000000002E-6</v>
      </c>
      <c r="AH1320" s="258">
        <v>4.5276709E-3</v>
      </c>
      <c r="AI1320" s="258">
        <v>3.8160478000000001E-6</v>
      </c>
      <c r="AJ1320" s="258">
        <v>4.7352123E-5</v>
      </c>
      <c r="AK1320" s="258">
        <v>8.5117383000000004E-7</v>
      </c>
      <c r="AL1320" s="258">
        <v>4.2163558999999997E-6</v>
      </c>
      <c r="AM1320" s="258">
        <v>1.2500687E-8</v>
      </c>
      <c r="AN1320" s="258">
        <v>2.0092738000000001E-3</v>
      </c>
      <c r="AO1320" s="258">
        <v>4.4410430000000001E-4</v>
      </c>
      <c r="AP1320" s="258">
        <v>2.594672E-4</v>
      </c>
      <c r="AQ1320" s="258">
        <v>5.8006236000000001E-7</v>
      </c>
      <c r="AR1320" s="258">
        <v>6.7619677000000003E-2</v>
      </c>
      <c r="AT1320" s="193"/>
      <c r="AU1320" s="193"/>
      <c r="AV1320" s="193"/>
      <c r="AW1320" s="193"/>
      <c r="AX1320" s="193"/>
      <c r="AY1320" s="193"/>
      <c r="AZ1320" s="193"/>
      <c r="BA1320" s="193"/>
      <c r="BB1320" s="193"/>
      <c r="BC1320" s="193"/>
      <c r="BD1320" s="193"/>
      <c r="BE1320" s="315"/>
      <c r="BF1320" s="315"/>
      <c r="BG1320" s="315"/>
      <c r="BH1320" s="315"/>
      <c r="BI1320" s="315"/>
      <c r="BJ1320" s="315"/>
      <c r="BK1320" s="315"/>
    </row>
    <row r="1321" spans="1:63" x14ac:dyDescent="0.25">
      <c r="A1321" s="9"/>
      <c r="B1321" s="43" t="s">
        <v>5770</v>
      </c>
      <c r="C1321" s="25" t="s">
        <v>1287</v>
      </c>
      <c r="D1321" s="193">
        <v>2.6328462E-2</v>
      </c>
      <c r="E1321" s="193">
        <v>4.0398214999999996E-3</v>
      </c>
      <c r="F1321" s="193">
        <v>9.5719779000000005E-3</v>
      </c>
      <c r="G1321" s="193">
        <v>1.1179501E-2</v>
      </c>
      <c r="H1321" s="193">
        <v>7.9995362999999995E-5</v>
      </c>
      <c r="I1321" s="193">
        <v>9.2658851000000002E-4</v>
      </c>
      <c r="J1321" s="193">
        <v>6.3728559E-5</v>
      </c>
      <c r="K1321" s="193">
        <v>2.1470081000000001E-6</v>
      </c>
      <c r="L1321" s="193">
        <v>4.647028E-4</v>
      </c>
      <c r="M1321" s="193">
        <v>0</v>
      </c>
      <c r="N1321" s="193">
        <v>0</v>
      </c>
      <c r="O1321" s="193">
        <v>0</v>
      </c>
      <c r="P1321" s="199">
        <f t="shared" si="246"/>
        <v>2.99246037037037E-2</v>
      </c>
      <c r="Q1321" s="240">
        <v>24.286923000000002</v>
      </c>
      <c r="R1321" s="99">
        <v>24.208662</v>
      </c>
      <c r="S1321" s="99">
        <v>5.9242400000000001E-2</v>
      </c>
      <c r="T1321" s="99">
        <v>5.8154E-7</v>
      </c>
      <c r="U1321" s="99">
        <v>5.5408000000000002E-3</v>
      </c>
      <c r="V1321" s="99">
        <v>9.81558E-4</v>
      </c>
      <c r="W1321" s="99">
        <v>1.2496E-2</v>
      </c>
      <c r="X1321" s="241">
        <f t="shared" si="247"/>
        <v>7.3233992087152006E-2</v>
      </c>
      <c r="Y1321" s="241">
        <f t="shared" si="248"/>
        <v>1.120232383401E-2</v>
      </c>
      <c r="Z1321" s="241">
        <f t="shared" si="249"/>
        <v>1.4371440714019998E-3</v>
      </c>
      <c r="AA1321" s="241">
        <f t="shared" si="250"/>
        <v>6.0594524181740002E-2</v>
      </c>
      <c r="AB1321" s="258">
        <v>8.2940086999999999E-4</v>
      </c>
      <c r="AC1321" s="258">
        <v>1.2298200999999999E-7</v>
      </c>
      <c r="AD1321" s="258">
        <v>8.4201784000000005E-3</v>
      </c>
      <c r="AE1321" s="258">
        <v>1.1241218000000001E-6</v>
      </c>
      <c r="AF1321" s="258">
        <v>1.9496069999999999E-3</v>
      </c>
      <c r="AG1321" s="258">
        <v>1.8904602E-6</v>
      </c>
      <c r="AH1321" s="258">
        <v>5.4274550999999999E-4</v>
      </c>
      <c r="AI1321" s="258">
        <v>1.6002068E-5</v>
      </c>
      <c r="AJ1321" s="258">
        <v>9.9935898000000001E-5</v>
      </c>
      <c r="AK1321" s="258">
        <v>7.4849842E-7</v>
      </c>
      <c r="AL1321" s="258">
        <v>8.2525115000000008E-6</v>
      </c>
      <c r="AM1321" s="258">
        <v>2.4446482000000001E-8</v>
      </c>
      <c r="AN1321" s="258">
        <v>1.9553769000000001E-5</v>
      </c>
      <c r="AO1321" s="258">
        <v>5.3717306999999999E-4</v>
      </c>
      <c r="AP1321" s="258">
        <v>2.127083E-4</v>
      </c>
      <c r="AQ1321" s="258">
        <v>5.5318173999999999E-7</v>
      </c>
      <c r="AR1321" s="258">
        <v>6.0593971000000003E-2</v>
      </c>
      <c r="AT1321" s="193"/>
      <c r="AU1321" s="193"/>
      <c r="AV1321" s="193"/>
      <c r="AW1321" s="193"/>
      <c r="AX1321" s="193"/>
      <c r="AY1321" s="193"/>
      <c r="AZ1321" s="193"/>
      <c r="BA1321" s="193"/>
      <c r="BB1321" s="193"/>
      <c r="BC1321" s="193"/>
      <c r="BD1321" s="193"/>
      <c r="BE1321" s="315"/>
      <c r="BF1321" s="315"/>
      <c r="BG1321" s="315"/>
      <c r="BH1321" s="315"/>
      <c r="BI1321" s="315"/>
      <c r="BJ1321" s="315"/>
      <c r="BK1321" s="315"/>
    </row>
    <row r="1322" spans="1:63" x14ac:dyDescent="0.25">
      <c r="A1322" s="9"/>
      <c r="B1322" s="43" t="s">
        <v>5770</v>
      </c>
      <c r="C1322" s="25" t="s">
        <v>1286</v>
      </c>
      <c r="D1322" s="193">
        <v>3.5670225E-2</v>
      </c>
      <c r="E1322" s="193">
        <v>1.4120417E-2</v>
      </c>
      <c r="F1322" s="193">
        <v>6.0732384E-3</v>
      </c>
      <c r="G1322" s="193">
        <v>1.4476305E-2</v>
      </c>
      <c r="H1322" s="193">
        <v>5.2044132E-5</v>
      </c>
      <c r="I1322" s="193">
        <v>5.6624937000000005E-4</v>
      </c>
      <c r="J1322" s="193">
        <v>4.8465250999999998E-5</v>
      </c>
      <c r="K1322" s="193">
        <v>1.7146439000000001E-6</v>
      </c>
      <c r="L1322" s="193">
        <v>3.3179101999999998E-4</v>
      </c>
      <c r="M1322" s="193">
        <v>0</v>
      </c>
      <c r="N1322" s="193">
        <v>0</v>
      </c>
      <c r="O1322" s="193">
        <v>0</v>
      </c>
      <c r="P1322" s="199">
        <f t="shared" si="246"/>
        <v>0.10459568148148148</v>
      </c>
      <c r="Q1322" s="240">
        <v>26.111962999999999</v>
      </c>
      <c r="R1322" s="99">
        <v>25.895665000000001</v>
      </c>
      <c r="S1322" s="99">
        <v>0.119896</v>
      </c>
      <c r="T1322" s="99">
        <v>3.6983000000000002E-7</v>
      </c>
      <c r="U1322" s="99">
        <v>7.7202000000000007E-2</v>
      </c>
      <c r="V1322" s="99">
        <v>2.1663709999999998E-3</v>
      </c>
      <c r="W1322" s="99">
        <v>1.7034000000000001E-2</v>
      </c>
      <c r="X1322" s="241">
        <f t="shared" si="247"/>
        <v>8.4173313966578997E-2</v>
      </c>
      <c r="Y1322" s="241">
        <f t="shared" si="248"/>
        <v>1.5191121957853E-2</v>
      </c>
      <c r="Z1322" s="241">
        <f t="shared" si="249"/>
        <v>4.1664002088359995E-3</v>
      </c>
      <c r="AA1322" s="241">
        <f t="shared" si="250"/>
        <v>6.4815791799889999E-2</v>
      </c>
      <c r="AB1322" s="258">
        <v>2.8992873000000001E-3</v>
      </c>
      <c r="AC1322" s="258">
        <v>8.2439502999999999E-8</v>
      </c>
      <c r="AD1322" s="258">
        <v>1.1070355E-2</v>
      </c>
      <c r="AE1322" s="258">
        <v>6.8124104999999997E-7</v>
      </c>
      <c r="AF1322" s="258">
        <v>1.2168827000000001E-3</v>
      </c>
      <c r="AG1322" s="258">
        <v>3.8332772999999996E-6</v>
      </c>
      <c r="AH1322" s="258">
        <v>1.8959390999999999E-3</v>
      </c>
      <c r="AI1322" s="258">
        <v>1.0159467E-5</v>
      </c>
      <c r="AJ1322" s="258">
        <v>1.2945679999999999E-4</v>
      </c>
      <c r="AK1322" s="258">
        <v>7.0157535999999996E-7</v>
      </c>
      <c r="AL1322" s="258">
        <v>1.0850595E-5</v>
      </c>
      <c r="AM1322" s="258">
        <v>3.2131475999999998E-8</v>
      </c>
      <c r="AN1322" s="258">
        <v>8.5565106E-4</v>
      </c>
      <c r="AO1322" s="258">
        <v>9.182188E-4</v>
      </c>
      <c r="AP1322" s="258">
        <v>3.4539067999999999E-4</v>
      </c>
      <c r="AQ1322" s="258">
        <v>5.0779988999999995E-7</v>
      </c>
      <c r="AR1322" s="258">
        <v>6.4815284000000001E-2</v>
      </c>
      <c r="AT1322" s="193"/>
      <c r="AU1322" s="193"/>
      <c r="AV1322" s="193"/>
      <c r="AW1322" s="193"/>
      <c r="AX1322" s="193"/>
      <c r="AY1322" s="193"/>
      <c r="AZ1322" s="193"/>
      <c r="BA1322" s="193"/>
      <c r="BB1322" s="193"/>
      <c r="BC1322" s="193"/>
      <c r="BD1322" s="193"/>
      <c r="BE1322" s="315"/>
      <c r="BF1322" s="315"/>
      <c r="BG1322" s="315"/>
      <c r="BH1322" s="315"/>
      <c r="BI1322" s="315"/>
      <c r="BJ1322" s="315"/>
      <c r="BK1322" s="315"/>
    </row>
    <row r="1323" spans="1:63" x14ac:dyDescent="0.25">
      <c r="A1323" s="9"/>
      <c r="B1323" s="43" t="s">
        <v>5770</v>
      </c>
      <c r="C1323" s="25" t="s">
        <v>1285</v>
      </c>
      <c r="D1323" s="193">
        <v>6.5254891999999995E-2</v>
      </c>
      <c r="E1323" s="193">
        <v>4.0292811999999997E-2</v>
      </c>
      <c r="F1323" s="193">
        <v>5.8464811000000002E-3</v>
      </c>
      <c r="G1323" s="193">
        <v>1.7896929999999998E-2</v>
      </c>
      <c r="H1323" s="193">
        <v>5.0523325E-5</v>
      </c>
      <c r="I1323" s="193">
        <v>7.4737697000000004E-4</v>
      </c>
      <c r="J1323" s="193">
        <v>7.8998608999999997E-5</v>
      </c>
      <c r="K1323" s="193">
        <v>2.6788062000000001E-6</v>
      </c>
      <c r="L1323" s="193">
        <v>3.3909195999999998E-4</v>
      </c>
      <c r="M1323" s="193">
        <v>0</v>
      </c>
      <c r="N1323" s="193">
        <v>0</v>
      </c>
      <c r="O1323" s="193">
        <v>0</v>
      </c>
      <c r="P1323" s="199">
        <f t="shared" si="246"/>
        <v>0.29846527407407403</v>
      </c>
      <c r="Q1323" s="240">
        <v>25.486709000000001</v>
      </c>
      <c r="R1323" s="99">
        <v>24.896813999999999</v>
      </c>
      <c r="S1323" s="99">
        <v>0.40594960000000002</v>
      </c>
      <c r="T1323" s="99">
        <v>5.1292000000000002E-7</v>
      </c>
      <c r="U1323" s="99">
        <v>0.12817999999999999</v>
      </c>
      <c r="V1323" s="99">
        <v>7.5629599999999996E-3</v>
      </c>
      <c r="W1323" s="99">
        <v>4.8202000000000002E-2</v>
      </c>
      <c r="X1323" s="241">
        <f t="shared" si="247"/>
        <v>9.2782415764307E-2</v>
      </c>
      <c r="Y1323" s="241">
        <f t="shared" si="248"/>
        <v>2.27415525169E-2</v>
      </c>
      <c r="Z1323" s="241">
        <f t="shared" si="249"/>
        <v>7.7256560837569996E-3</v>
      </c>
      <c r="AA1323" s="241">
        <f t="shared" si="250"/>
        <v>6.2315207163650001E-2</v>
      </c>
      <c r="AB1323" s="258">
        <v>8.2732382999999993E-3</v>
      </c>
      <c r="AC1323" s="258">
        <v>1.6992902000000001E-7</v>
      </c>
      <c r="AD1323" s="258">
        <v>1.3270016000000001E-2</v>
      </c>
      <c r="AE1323" s="258">
        <v>6.0909387999999995E-7</v>
      </c>
      <c r="AF1323" s="258">
        <v>1.1845399E-3</v>
      </c>
      <c r="AG1323" s="258">
        <v>1.2979294E-5</v>
      </c>
      <c r="AH1323" s="258">
        <v>5.4098148E-3</v>
      </c>
      <c r="AI1323" s="258">
        <v>9.6735671999999996E-6</v>
      </c>
      <c r="AJ1323" s="258">
        <v>1.6005517000000001E-4</v>
      </c>
      <c r="AK1323" s="258">
        <v>1.4676362E-6</v>
      </c>
      <c r="AL1323" s="258">
        <v>1.2981796000000001E-5</v>
      </c>
      <c r="AM1323" s="258">
        <v>3.8464356999999998E-8</v>
      </c>
      <c r="AN1323" s="258">
        <v>1.3623179999999999E-3</v>
      </c>
      <c r="AO1323" s="258">
        <v>5.0761364999999997E-4</v>
      </c>
      <c r="AP1323" s="258">
        <v>2.6169300000000002E-4</v>
      </c>
      <c r="AQ1323" s="258">
        <v>6.7216364999999996E-7</v>
      </c>
      <c r="AR1323" s="258">
        <v>6.2314534999999997E-2</v>
      </c>
      <c r="AT1323" s="193"/>
      <c r="AU1323" s="193"/>
      <c r="AV1323" s="193"/>
      <c r="AW1323" s="193"/>
      <c r="AX1323" s="193"/>
      <c r="AY1323" s="193"/>
      <c r="AZ1323" s="193"/>
      <c r="BA1323" s="193"/>
      <c r="BB1323" s="193"/>
      <c r="BC1323" s="193"/>
      <c r="BD1323" s="193"/>
      <c r="BE1323" s="315"/>
      <c r="BF1323" s="315"/>
      <c r="BG1323" s="315"/>
      <c r="BH1323" s="315"/>
      <c r="BI1323" s="315"/>
      <c r="BJ1323" s="315"/>
      <c r="BK1323" s="315"/>
    </row>
    <row r="1324" spans="1:63" x14ac:dyDescent="0.25">
      <c r="A1324" s="9"/>
      <c r="B1324" s="43" t="s">
        <v>5770</v>
      </c>
      <c r="C1324" s="25" t="s">
        <v>1284</v>
      </c>
      <c r="D1324" s="193">
        <v>5.7955760000000002E-2</v>
      </c>
      <c r="E1324" s="193">
        <v>5.1163981999999997E-2</v>
      </c>
      <c r="F1324" s="193">
        <v>1.9982598999999999E-3</v>
      </c>
      <c r="G1324" s="193">
        <v>4.2218600999999996E-3</v>
      </c>
      <c r="H1324" s="193">
        <v>2.3852689999999999E-5</v>
      </c>
      <c r="I1324" s="193">
        <v>3.0866899000000001E-4</v>
      </c>
      <c r="J1324" s="193">
        <v>4.7129422999999999E-5</v>
      </c>
      <c r="K1324" s="193">
        <v>1.5624454999999999E-6</v>
      </c>
      <c r="L1324" s="193">
        <v>1.9044447999999999E-4</v>
      </c>
      <c r="M1324" s="193">
        <v>0</v>
      </c>
      <c r="N1324" s="193">
        <v>0</v>
      </c>
      <c r="O1324" s="193">
        <v>0</v>
      </c>
      <c r="P1324" s="199">
        <f t="shared" si="246"/>
        <v>0.37899245925925923</v>
      </c>
      <c r="Q1324" s="240">
        <v>31.030294999999999</v>
      </c>
      <c r="R1324" s="99">
        <v>30.660034</v>
      </c>
      <c r="S1324" s="99">
        <v>0.1720264</v>
      </c>
      <c r="T1324" s="99">
        <v>2.3036999999999999E-7</v>
      </c>
      <c r="U1324" s="99">
        <v>0.17505000000000001</v>
      </c>
      <c r="V1324" s="99">
        <v>3.203371E-3</v>
      </c>
      <c r="W1324" s="99">
        <v>1.9980999999999999E-2</v>
      </c>
      <c r="X1324" s="241">
        <f t="shared" si="247"/>
        <v>0.10132742777284</v>
      </c>
      <c r="Y1324" s="241">
        <f t="shared" si="248"/>
        <v>1.4812794456495002E-2</v>
      </c>
      <c r="Z1324" s="241">
        <f t="shared" si="249"/>
        <v>9.7768467622149982E-3</v>
      </c>
      <c r="AA1324" s="241">
        <f t="shared" si="250"/>
        <v>7.6737786554129994E-2</v>
      </c>
      <c r="AB1324" s="258">
        <v>1.0505583000000001E-2</v>
      </c>
      <c r="AC1324" s="258">
        <v>7.1426075000000001E-8</v>
      </c>
      <c r="AD1324" s="258">
        <v>3.8937327999999998E-3</v>
      </c>
      <c r="AE1324" s="258">
        <v>2.3745751999999999E-7</v>
      </c>
      <c r="AF1324" s="258">
        <v>4.0766488000000003E-4</v>
      </c>
      <c r="AG1324" s="258">
        <v>5.5048928999999997E-6</v>
      </c>
      <c r="AH1324" s="258">
        <v>6.8684918999999999E-3</v>
      </c>
      <c r="AI1324" s="258">
        <v>3.2372181000000001E-6</v>
      </c>
      <c r="AJ1324" s="258">
        <v>3.7722807999999999E-5</v>
      </c>
      <c r="AK1324" s="258">
        <v>7.1904431999999996E-7</v>
      </c>
      <c r="AL1324" s="258">
        <v>3.8157645000000004E-6</v>
      </c>
      <c r="AM1324" s="258">
        <v>1.1307295E-8</v>
      </c>
      <c r="AN1324" s="258">
        <v>2.0076381E-3</v>
      </c>
      <c r="AO1324" s="258">
        <v>5.6258508999999996E-4</v>
      </c>
      <c r="AP1324" s="258">
        <v>2.9262553000000002E-4</v>
      </c>
      <c r="AQ1324" s="258">
        <v>5.4255413000000005E-7</v>
      </c>
      <c r="AR1324" s="258">
        <v>7.6737243999999996E-2</v>
      </c>
      <c r="AT1324" s="193"/>
      <c r="AU1324" s="193"/>
      <c r="AV1324" s="193"/>
      <c r="AW1324" s="193"/>
      <c r="AX1324" s="193"/>
      <c r="AY1324" s="193"/>
      <c r="AZ1324" s="193"/>
      <c r="BA1324" s="193"/>
      <c r="BB1324" s="193"/>
      <c r="BC1324" s="193"/>
      <c r="BD1324" s="193"/>
      <c r="BE1324" s="315"/>
      <c r="BF1324" s="315"/>
      <c r="BG1324" s="315"/>
      <c r="BH1324" s="315"/>
      <c r="BI1324" s="315"/>
      <c r="BJ1324" s="315"/>
      <c r="BK1324" s="315"/>
    </row>
    <row r="1325" spans="1:63" x14ac:dyDescent="0.25">
      <c r="A1325" s="9"/>
      <c r="B1325" s="43" t="s">
        <v>5770</v>
      </c>
      <c r="C1325" s="25" t="s">
        <v>1283</v>
      </c>
      <c r="D1325" s="193">
        <v>4.1438205999999998E-2</v>
      </c>
      <c r="E1325" s="193">
        <v>1.5466367E-2</v>
      </c>
      <c r="F1325" s="193">
        <v>6.7462340999999999E-3</v>
      </c>
      <c r="G1325" s="193">
        <v>1.8125316999999998E-2</v>
      </c>
      <c r="H1325" s="193">
        <v>5.8940434999999998E-5</v>
      </c>
      <c r="I1325" s="193">
        <v>6.2041224999999996E-4</v>
      </c>
      <c r="J1325" s="193">
        <v>5.1184580999999999E-5</v>
      </c>
      <c r="K1325" s="193">
        <v>1.7741514E-6</v>
      </c>
      <c r="L1325" s="193">
        <v>3.6797579999999999E-4</v>
      </c>
      <c r="M1325" s="193">
        <v>0</v>
      </c>
      <c r="N1325" s="193">
        <v>0</v>
      </c>
      <c r="O1325" s="193">
        <v>0</v>
      </c>
      <c r="P1325" s="199">
        <f t="shared" si="246"/>
        <v>0.11456568148148147</v>
      </c>
      <c r="Q1325" s="240">
        <v>25.523472999999999</v>
      </c>
      <c r="R1325" s="99">
        <v>25.345604999999999</v>
      </c>
      <c r="S1325" s="99">
        <v>7.4519199999999994E-2</v>
      </c>
      <c r="T1325" s="99">
        <v>4.0055000000000002E-7</v>
      </c>
      <c r="U1325" s="99">
        <v>8.9622999999999994E-2</v>
      </c>
      <c r="V1325" s="99">
        <v>1.301611E-3</v>
      </c>
      <c r="W1325" s="99">
        <v>1.2423999999999999E-2</v>
      </c>
      <c r="X1325" s="241">
        <f t="shared" si="247"/>
        <v>8.5096172600768016E-2</v>
      </c>
      <c r="Y1325" s="241">
        <f t="shared" si="248"/>
        <v>1.7927382827823003E-2</v>
      </c>
      <c r="Z1325" s="241">
        <f t="shared" si="249"/>
        <v>3.7292247641449996E-3</v>
      </c>
      <c r="AA1325" s="241">
        <f t="shared" si="250"/>
        <v>6.3439565008800006E-2</v>
      </c>
      <c r="AB1325" s="258">
        <v>3.1756712000000002E-3</v>
      </c>
      <c r="AC1325" s="258">
        <v>7.9821222999999999E-8</v>
      </c>
      <c r="AD1325" s="258">
        <v>1.3391738E-2</v>
      </c>
      <c r="AE1325" s="258">
        <v>7.7544910000000004E-7</v>
      </c>
      <c r="AF1325" s="258">
        <v>1.3567352E-3</v>
      </c>
      <c r="AG1325" s="258">
        <v>2.3831574999999999E-6</v>
      </c>
      <c r="AH1325" s="258">
        <v>2.0765592E-3</v>
      </c>
      <c r="AI1325" s="258">
        <v>1.1279733999999999E-5</v>
      </c>
      <c r="AJ1325" s="258">
        <v>1.6210735E-4</v>
      </c>
      <c r="AK1325" s="258">
        <v>6.5861536999999999E-7</v>
      </c>
      <c r="AL1325" s="258">
        <v>1.311789E-5</v>
      </c>
      <c r="AM1325" s="258">
        <v>3.8844774999999999E-8</v>
      </c>
      <c r="AN1325" s="258">
        <v>1.017046E-3</v>
      </c>
      <c r="AO1325" s="258">
        <v>2.8001982999999999E-4</v>
      </c>
      <c r="AP1325" s="258">
        <v>1.683973E-4</v>
      </c>
      <c r="AQ1325" s="258">
        <v>5.5000879999999997E-7</v>
      </c>
      <c r="AR1325" s="258">
        <v>6.3439015000000001E-2</v>
      </c>
      <c r="AT1325" s="193"/>
      <c r="AU1325" s="193"/>
      <c r="AV1325" s="193"/>
      <c r="AW1325" s="193"/>
      <c r="AX1325" s="193"/>
      <c r="AY1325" s="193"/>
      <c r="AZ1325" s="193"/>
      <c r="BA1325" s="193"/>
      <c r="BB1325" s="193"/>
      <c r="BC1325" s="193"/>
      <c r="BD1325" s="193"/>
      <c r="BE1325" s="315"/>
      <c r="BF1325" s="315"/>
      <c r="BG1325" s="315"/>
      <c r="BH1325" s="315"/>
      <c r="BI1325" s="315"/>
      <c r="BJ1325" s="315"/>
      <c r="BK1325" s="315"/>
    </row>
    <row r="1326" spans="1:63" x14ac:dyDescent="0.25">
      <c r="A1326" s="58" t="s">
        <v>2831</v>
      </c>
      <c r="B1326" s="58"/>
      <c r="C1326" s="9"/>
      <c r="D1326" s="195"/>
      <c r="E1326" s="195"/>
      <c r="F1326" s="195"/>
      <c r="G1326" s="195"/>
      <c r="H1326" s="195"/>
      <c r="I1326" s="195"/>
      <c r="J1326" s="195"/>
      <c r="K1326" s="195"/>
      <c r="L1326" s="195"/>
      <c r="M1326" s="195"/>
      <c r="N1326" s="195"/>
      <c r="O1326" s="195"/>
      <c r="P1326" s="195"/>
      <c r="Q1326" s="239"/>
      <c r="R1326" s="97"/>
      <c r="S1326" s="97"/>
      <c r="T1326" s="97"/>
      <c r="U1326" s="97"/>
      <c r="V1326" s="97"/>
      <c r="W1326" s="97"/>
      <c r="X1326" s="259"/>
      <c r="Y1326" s="259"/>
      <c r="Z1326" s="259"/>
      <c r="AA1326" s="258"/>
      <c r="AB1326" s="258"/>
      <c r="AC1326" s="258"/>
      <c r="AD1326" s="258"/>
      <c r="AE1326" s="258"/>
      <c r="AF1326" s="258"/>
      <c r="AG1326" s="258"/>
      <c r="AH1326" s="258"/>
      <c r="AI1326" s="258"/>
      <c r="AJ1326" s="258"/>
      <c r="AK1326" s="258"/>
      <c r="AL1326" s="258"/>
      <c r="AM1326" s="258"/>
      <c r="AN1326" s="258"/>
      <c r="AO1326" s="258"/>
      <c r="AP1326" s="258"/>
      <c r="AQ1326" s="258"/>
      <c r="AR1326" s="258"/>
      <c r="AT1326" s="193"/>
      <c r="AU1326" s="193"/>
      <c r="AV1326" s="193"/>
      <c r="AW1326" s="193"/>
      <c r="AX1326" s="193"/>
      <c r="AY1326" s="193"/>
      <c r="AZ1326" s="193"/>
      <c r="BA1326" s="193"/>
      <c r="BB1326" s="193"/>
      <c r="BC1326" s="193"/>
      <c r="BD1326" s="193"/>
      <c r="BE1326" s="315"/>
      <c r="BF1326" s="315"/>
      <c r="BG1326" s="315"/>
      <c r="BH1326" s="315"/>
      <c r="BI1326" s="315"/>
      <c r="BJ1326" s="315"/>
      <c r="BK1326" s="315"/>
    </row>
    <row r="1327" spans="1:63" x14ac:dyDescent="0.25">
      <c r="A1327" s="9"/>
      <c r="B1327" s="43" t="s">
        <v>1264</v>
      </c>
      <c r="C1327" s="6" t="s">
        <v>3702</v>
      </c>
      <c r="D1327" s="193">
        <v>130544270</v>
      </c>
      <c r="E1327" s="193">
        <v>18657734</v>
      </c>
      <c r="F1327" s="193">
        <v>98073331</v>
      </c>
      <c r="G1327" s="193">
        <v>459597.68</v>
      </c>
      <c r="H1327" s="193">
        <v>780930.91</v>
      </c>
      <c r="I1327" s="193">
        <v>6792974</v>
      </c>
      <c r="J1327" s="193">
        <v>465481.34</v>
      </c>
      <c r="K1327" s="193">
        <v>20103.751</v>
      </c>
      <c r="L1327" s="193">
        <v>5294116.2</v>
      </c>
      <c r="M1327" s="193">
        <v>0</v>
      </c>
      <c r="N1327" s="193">
        <v>0</v>
      </c>
      <c r="O1327" s="193">
        <v>0</v>
      </c>
      <c r="P1327" s="199">
        <f>E1327/0.135</f>
        <v>138205437.03703701</v>
      </c>
      <c r="Q1327" s="240">
        <v>1961582300</v>
      </c>
      <c r="R1327" s="99">
        <v>1617257700</v>
      </c>
      <c r="S1327" s="99">
        <v>203425600</v>
      </c>
      <c r="T1327" s="99">
        <v>4341.3</v>
      </c>
      <c r="U1327" s="99">
        <v>49803000</v>
      </c>
      <c r="V1327" s="99">
        <v>2270715</v>
      </c>
      <c r="W1327" s="99">
        <v>88821000</v>
      </c>
      <c r="X1327" s="241">
        <f>SUM(Y1327:AA1327)</f>
        <v>32346217.704556599</v>
      </c>
      <c r="Y1327" s="241">
        <f>SUM(AB1327:AG1327)</f>
        <v>23820981.324889999</v>
      </c>
      <c r="Z1327" s="241">
        <f>SUM(AH1327:AP1327)</f>
        <v>4471053.9726665989</v>
      </c>
      <c r="AA1327" s="241">
        <f>SUM(AQ1327:AR1327)</f>
        <v>4054182.4070000001</v>
      </c>
      <c r="AB1327" s="258">
        <v>3830056.7</v>
      </c>
      <c r="AC1327" s="258">
        <v>630.75859000000003</v>
      </c>
      <c r="AD1327" s="258">
        <v>656651.14</v>
      </c>
      <c r="AE1327" s="258">
        <v>11345.819</v>
      </c>
      <c r="AF1327" s="258">
        <v>19315974</v>
      </c>
      <c r="AG1327" s="258">
        <v>6322.9072999999999</v>
      </c>
      <c r="AH1327" s="258">
        <v>2506594.7999999998</v>
      </c>
      <c r="AI1327" s="258">
        <v>165836.51</v>
      </c>
      <c r="AJ1327" s="258">
        <v>3665.5360000000001</v>
      </c>
      <c r="AK1327" s="258">
        <v>5020.1283999999996</v>
      </c>
      <c r="AL1327" s="258">
        <v>492.34762000000001</v>
      </c>
      <c r="AM1327" s="258">
        <v>1.7306466</v>
      </c>
      <c r="AN1327" s="258">
        <v>229519.53</v>
      </c>
      <c r="AO1327" s="258">
        <v>530884.18999999994</v>
      </c>
      <c r="AP1327" s="258">
        <v>1029039.2</v>
      </c>
      <c r="AQ1327" s="258">
        <v>6950.7070000000003</v>
      </c>
      <c r="AR1327" s="258">
        <v>4047231.7</v>
      </c>
      <c r="AT1327" s="193"/>
      <c r="AU1327" s="193"/>
      <c r="AV1327" s="193"/>
      <c r="AW1327" s="193"/>
      <c r="AX1327" s="193"/>
      <c r="AY1327" s="193"/>
      <c r="AZ1327" s="193"/>
      <c r="BA1327" s="193"/>
      <c r="BB1327" s="193"/>
      <c r="BC1327" s="193"/>
      <c r="BD1327" s="193"/>
      <c r="BE1327" s="315"/>
      <c r="BF1327" s="315"/>
      <c r="BG1327" s="315"/>
      <c r="BH1327" s="315"/>
      <c r="BI1327" s="315"/>
      <c r="BJ1327" s="315"/>
      <c r="BK1327" s="315"/>
    </row>
    <row r="1328" spans="1:63" x14ac:dyDescent="0.25">
      <c r="A1328" s="9"/>
      <c r="B1328" s="43" t="s">
        <v>1264</v>
      </c>
      <c r="C1328" s="6" t="s">
        <v>3701</v>
      </c>
      <c r="D1328" s="193">
        <v>47882073</v>
      </c>
      <c r="E1328" s="193">
        <v>19735688</v>
      </c>
      <c r="F1328" s="193">
        <v>15153733</v>
      </c>
      <c r="G1328" s="193">
        <v>459085.59</v>
      </c>
      <c r="H1328" s="193">
        <v>289187.18</v>
      </c>
      <c r="I1328" s="193">
        <v>7050927.7999999998</v>
      </c>
      <c r="J1328" s="193">
        <v>677487.68</v>
      </c>
      <c r="K1328" s="193">
        <v>26575.438999999998</v>
      </c>
      <c r="L1328" s="193">
        <v>4489387.8</v>
      </c>
      <c r="M1328" s="193">
        <v>0</v>
      </c>
      <c r="N1328" s="193">
        <v>0</v>
      </c>
      <c r="O1328" s="193">
        <v>0</v>
      </c>
      <c r="P1328" s="199">
        <f>E1328/0.135</f>
        <v>146190281.48148146</v>
      </c>
      <c r="Q1328" s="240">
        <v>6939763300</v>
      </c>
      <c r="R1328" s="99">
        <v>1653155200</v>
      </c>
      <c r="S1328" s="99">
        <v>176265600</v>
      </c>
      <c r="T1328" s="99">
        <v>3346.8</v>
      </c>
      <c r="U1328" s="99">
        <v>5069000000</v>
      </c>
      <c r="V1328" s="99">
        <v>2492137</v>
      </c>
      <c r="W1328" s="99">
        <v>38847000</v>
      </c>
      <c r="X1328" s="241">
        <f>SUM(Y1328:AA1328)</f>
        <v>83259502.411805093</v>
      </c>
      <c r="Y1328" s="241">
        <f>SUM(AB1328:AG1328)</f>
        <v>9152463.6086599994</v>
      </c>
      <c r="Z1328" s="241">
        <f>SUM(AH1328:AP1328)</f>
        <v>69957764.095145091</v>
      </c>
      <c r="AA1328" s="241">
        <f>SUM(AQ1328:AR1328)</f>
        <v>4149274.7080000001</v>
      </c>
      <c r="AB1328" s="258">
        <v>4052202.9</v>
      </c>
      <c r="AC1328" s="258">
        <v>476.03636</v>
      </c>
      <c r="AD1328" s="258">
        <v>707806.64</v>
      </c>
      <c r="AE1328" s="258">
        <v>1574.7692999999999</v>
      </c>
      <c r="AF1328" s="258">
        <v>4384759.5999999996</v>
      </c>
      <c r="AG1328" s="258">
        <v>5643.6629999999996</v>
      </c>
      <c r="AH1328" s="258">
        <v>2652091.5</v>
      </c>
      <c r="AI1328" s="258">
        <v>24979.197</v>
      </c>
      <c r="AJ1328" s="258">
        <v>3847.8321999999998</v>
      </c>
      <c r="AK1328" s="258">
        <v>5161.1147000000001</v>
      </c>
      <c r="AL1328" s="258">
        <v>588.39365999999995</v>
      </c>
      <c r="AM1328" s="258">
        <v>1.9575851</v>
      </c>
      <c r="AN1328" s="258">
        <v>59872144</v>
      </c>
      <c r="AO1328" s="258">
        <v>3055880</v>
      </c>
      <c r="AP1328" s="258">
        <v>4343070.0999999996</v>
      </c>
      <c r="AQ1328" s="258">
        <v>13410.008</v>
      </c>
      <c r="AR1328" s="258">
        <v>4135864.7</v>
      </c>
      <c r="AT1328" s="193"/>
      <c r="AU1328" s="193"/>
      <c r="AV1328" s="193"/>
      <c r="AW1328" s="193"/>
      <c r="AX1328" s="193"/>
      <c r="AY1328" s="193"/>
      <c r="AZ1328" s="193"/>
      <c r="BA1328" s="193"/>
      <c r="BB1328" s="193"/>
      <c r="BC1328" s="193"/>
      <c r="BD1328" s="193"/>
      <c r="BE1328" s="315"/>
      <c r="BF1328" s="315"/>
      <c r="BG1328" s="315"/>
      <c r="BH1328" s="315"/>
      <c r="BI1328" s="315"/>
      <c r="BJ1328" s="315"/>
      <c r="BK1328" s="315"/>
    </row>
    <row r="1329" spans="1:63" x14ac:dyDescent="0.25">
      <c r="A1329" s="9"/>
      <c r="B1329" s="43" t="s">
        <v>1264</v>
      </c>
      <c r="C1329" s="6" t="s">
        <v>3700</v>
      </c>
      <c r="D1329" s="193">
        <v>36760581</v>
      </c>
      <c r="E1329" s="193">
        <v>16310704</v>
      </c>
      <c r="F1329" s="193">
        <v>12519269</v>
      </c>
      <c r="G1329" s="193">
        <v>476598.38</v>
      </c>
      <c r="H1329" s="193">
        <v>286677.09000000003</v>
      </c>
      <c r="I1329" s="193">
        <v>2097221.9</v>
      </c>
      <c r="J1329" s="193">
        <v>581574.24</v>
      </c>
      <c r="K1329" s="193">
        <v>26521.995999999999</v>
      </c>
      <c r="L1329" s="193">
        <v>4462014.4000000004</v>
      </c>
      <c r="M1329" s="193">
        <v>0</v>
      </c>
      <c r="N1329" s="193">
        <v>0</v>
      </c>
      <c r="O1329" s="193">
        <v>0</v>
      </c>
      <c r="P1329" s="199">
        <f>E1329/0.135</f>
        <v>120820029.62962963</v>
      </c>
      <c r="Q1329" s="240">
        <v>6774649400</v>
      </c>
      <c r="R1329" s="99">
        <v>1437008400</v>
      </c>
      <c r="S1329" s="99">
        <v>225271200</v>
      </c>
      <c r="T1329" s="99">
        <v>3361.1</v>
      </c>
      <c r="U1329" s="99">
        <v>5068200000</v>
      </c>
      <c r="V1329" s="99">
        <v>3437453</v>
      </c>
      <c r="W1329" s="99">
        <v>40729000</v>
      </c>
      <c r="X1329" s="241">
        <f>SUM(Y1329:AA1329)</f>
        <v>80028815.677385092</v>
      </c>
      <c r="Y1329" s="241">
        <f>SUM(AB1329:AG1329)</f>
        <v>6965950.1957700001</v>
      </c>
      <c r="Z1329" s="241">
        <f>SUM(AH1329:AP1329)</f>
        <v>69454501.665615097</v>
      </c>
      <c r="AA1329" s="241">
        <f>SUM(AQ1329:AR1329)</f>
        <v>3608363.8160000001</v>
      </c>
      <c r="AB1329" s="258">
        <v>3348939.4</v>
      </c>
      <c r="AC1329" s="258">
        <v>486.47237000000001</v>
      </c>
      <c r="AD1329" s="258">
        <v>651305.38</v>
      </c>
      <c r="AE1329" s="258">
        <v>1487.4091000000001</v>
      </c>
      <c r="AF1329" s="258">
        <v>2956504</v>
      </c>
      <c r="AG1329" s="258">
        <v>7227.5343000000003</v>
      </c>
      <c r="AH1329" s="258">
        <v>2191887.2000000002</v>
      </c>
      <c r="AI1329" s="258">
        <v>20600.823</v>
      </c>
      <c r="AJ1329" s="258">
        <v>4002.6455999999998</v>
      </c>
      <c r="AK1329" s="258">
        <v>5061.0946999999996</v>
      </c>
      <c r="AL1329" s="258">
        <v>548.4606</v>
      </c>
      <c r="AM1329" s="258">
        <v>1.8417151</v>
      </c>
      <c r="AN1329" s="258">
        <v>59849014</v>
      </c>
      <c r="AO1329" s="258">
        <v>3043256.9</v>
      </c>
      <c r="AP1329" s="258">
        <v>4340128.7</v>
      </c>
      <c r="AQ1329" s="258">
        <v>13320.415999999999</v>
      </c>
      <c r="AR1329" s="258">
        <v>3595043.4</v>
      </c>
      <c r="AT1329" s="193"/>
      <c r="AU1329" s="193"/>
      <c r="AV1329" s="193"/>
      <c r="AW1329" s="193"/>
      <c r="AX1329" s="193"/>
      <c r="AY1329" s="193"/>
      <c r="AZ1329" s="193"/>
      <c r="BA1329" s="193"/>
      <c r="BB1329" s="193"/>
      <c r="BC1329" s="193"/>
      <c r="BD1329" s="193"/>
      <c r="BE1329" s="315"/>
      <c r="BF1329" s="315"/>
      <c r="BG1329" s="315"/>
      <c r="BH1329" s="315"/>
      <c r="BI1329" s="315"/>
      <c r="BJ1329" s="315"/>
      <c r="BK1329" s="315"/>
    </row>
    <row r="1330" spans="1:63" x14ac:dyDescent="0.25">
      <c r="A1330" s="58" t="s">
        <v>492</v>
      </c>
      <c r="B1330" s="58"/>
      <c r="C1330" s="43"/>
      <c r="D1330" s="199"/>
      <c r="E1330" s="199"/>
      <c r="F1330" s="199"/>
      <c r="G1330" s="199"/>
      <c r="H1330" s="199"/>
      <c r="I1330" s="199"/>
      <c r="J1330" s="199"/>
      <c r="K1330" s="199"/>
      <c r="L1330" s="199"/>
      <c r="M1330" s="199"/>
      <c r="N1330" s="199"/>
      <c r="O1330" s="199"/>
      <c r="P1330" s="199"/>
      <c r="Q1330" s="239"/>
      <c r="R1330" s="97"/>
      <c r="S1330" s="97"/>
      <c r="T1330" s="97"/>
      <c r="U1330" s="97"/>
      <c r="V1330" s="97"/>
      <c r="W1330" s="97"/>
      <c r="X1330" s="259"/>
      <c r="Y1330" s="259"/>
      <c r="Z1330" s="259"/>
      <c r="AA1330" s="258"/>
      <c r="AB1330" s="258"/>
      <c r="AC1330" s="258"/>
      <c r="AD1330" s="258"/>
      <c r="AE1330" s="258"/>
      <c r="AF1330" s="258"/>
      <c r="AG1330" s="258"/>
      <c r="AH1330" s="258"/>
      <c r="AI1330" s="258"/>
      <c r="AJ1330" s="258"/>
      <c r="AK1330" s="258"/>
      <c r="AL1330" s="258"/>
      <c r="AM1330" s="258"/>
      <c r="AN1330" s="258"/>
      <c r="AO1330" s="258"/>
      <c r="AP1330" s="258"/>
      <c r="AQ1330" s="258"/>
      <c r="AR1330" s="258"/>
      <c r="AT1330" s="193"/>
      <c r="AU1330" s="193"/>
      <c r="AV1330" s="193"/>
      <c r="AW1330" s="193"/>
      <c r="AX1330" s="193"/>
      <c r="AY1330" s="193"/>
      <c r="AZ1330" s="193"/>
      <c r="BA1330" s="193"/>
      <c r="BB1330" s="193"/>
      <c r="BC1330" s="193"/>
      <c r="BD1330" s="193"/>
      <c r="BE1330" s="315"/>
      <c r="BF1330" s="315"/>
      <c r="BG1330" s="315"/>
      <c r="BH1330" s="315"/>
      <c r="BI1330" s="315"/>
      <c r="BJ1330" s="315"/>
      <c r="BK1330" s="315"/>
    </row>
    <row r="1331" spans="1:63" x14ac:dyDescent="0.25">
      <c r="A1331" s="43"/>
      <c r="B1331" s="43" t="s">
        <v>5770</v>
      </c>
      <c r="C1331" s="67" t="s">
        <v>718</v>
      </c>
      <c r="D1331" s="223">
        <v>0.16980777</v>
      </c>
      <c r="E1331" s="223">
        <v>8.6631611999999997E-2</v>
      </c>
      <c r="F1331" s="223">
        <v>5.8019022000000003E-3</v>
      </c>
      <c r="G1331" s="223">
        <v>7.2812144999999995E-2</v>
      </c>
      <c r="H1331" s="223">
        <v>5.4072047000000002E-5</v>
      </c>
      <c r="I1331" s="223">
        <v>3.9242366000000004E-3</v>
      </c>
      <c r="J1331" s="223">
        <v>7.0269359000000003E-5</v>
      </c>
      <c r="K1331" s="223">
        <v>2.9795432E-6</v>
      </c>
      <c r="L1331" s="223">
        <v>5.1054875999999999E-4</v>
      </c>
      <c r="M1331" s="223">
        <v>0</v>
      </c>
      <c r="N1331" s="223">
        <v>0</v>
      </c>
      <c r="O1331" s="223">
        <v>0</v>
      </c>
      <c r="P1331" s="227">
        <f>E1331/0.135</f>
        <v>0.6417156444444444</v>
      </c>
      <c r="Q1331" s="238">
        <v>28.306809999999999</v>
      </c>
      <c r="R1331" s="117">
        <v>28.019594000000001</v>
      </c>
      <c r="S1331" s="117">
        <v>0.24258779999999999</v>
      </c>
      <c r="T1331" s="117">
        <v>2.8715700000000001E-7</v>
      </c>
      <c r="U1331" s="117">
        <v>1.1533470000000001E-2</v>
      </c>
      <c r="V1331" s="117">
        <v>4.5309712999999996E-3</v>
      </c>
      <c r="W1331" s="117">
        <v>2.8563600000000001E-2</v>
      </c>
      <c r="X1331" s="257">
        <f>SUM(Y1331:AA1331)</f>
        <v>0.15387195156101999</v>
      </c>
      <c r="Y1331" s="257">
        <f>SUM(AB1331:AG1331)</f>
        <v>7.0986300530209989E-2</v>
      </c>
      <c r="Z1331" s="257">
        <f>SUM(AH1331:AP1331)</f>
        <v>1.273183920251E-2</v>
      </c>
      <c r="AA1331" s="257">
        <f>SUM(AQ1331:AR1331)</f>
        <v>7.0153811828299995E-2</v>
      </c>
      <c r="AB1331" s="257">
        <v>1.7788179000000001E-2</v>
      </c>
      <c r="AC1331" s="257">
        <v>1.2064275E-7</v>
      </c>
      <c r="AD1331" s="257">
        <v>5.1119696999999999E-2</v>
      </c>
      <c r="AE1331" s="257">
        <v>4.2657586000000002E-7</v>
      </c>
      <c r="AF1331" s="257">
        <v>2.0701180000000001E-3</v>
      </c>
      <c r="AG1331" s="257">
        <v>7.7593116000000001E-6</v>
      </c>
      <c r="AH1331" s="257">
        <v>1.1642596E-2</v>
      </c>
      <c r="AI1331" s="257">
        <v>9.0073014000000001E-6</v>
      </c>
      <c r="AJ1331" s="257">
        <v>6.5146913000000003E-4</v>
      </c>
      <c r="AK1331" s="257">
        <v>1.844626E-6</v>
      </c>
      <c r="AL1331" s="257">
        <v>4.9725083999999999E-5</v>
      </c>
      <c r="AM1331" s="257">
        <v>1.4733111000000001E-7</v>
      </c>
      <c r="AN1331" s="257">
        <v>4.7134059999999997E-5</v>
      </c>
      <c r="AO1331" s="257">
        <v>1.4347264E-4</v>
      </c>
      <c r="AP1331" s="257">
        <v>1.8644302999999999E-4</v>
      </c>
      <c r="AQ1331" s="257">
        <v>1.1038283000000001E-6</v>
      </c>
      <c r="AR1331" s="257">
        <v>7.0152707999999994E-2</v>
      </c>
      <c r="AT1331" s="193"/>
      <c r="AU1331" s="193"/>
      <c r="AV1331" s="193"/>
      <c r="AW1331" s="193"/>
      <c r="AX1331" s="193"/>
      <c r="AY1331" s="193"/>
      <c r="AZ1331" s="193"/>
      <c r="BA1331" s="193"/>
      <c r="BB1331" s="193"/>
      <c r="BC1331" s="193"/>
      <c r="BD1331" s="193"/>
      <c r="BE1331" s="315"/>
      <c r="BF1331" s="315"/>
      <c r="BG1331" s="315"/>
      <c r="BH1331" s="315"/>
      <c r="BI1331" s="315"/>
      <c r="BJ1331" s="315"/>
      <c r="BK1331" s="315"/>
    </row>
    <row r="1332" spans="1:63" x14ac:dyDescent="0.25">
      <c r="A1332" s="9" t="s">
        <v>1753</v>
      </c>
      <c r="B1332" s="43" t="s">
        <v>4654</v>
      </c>
      <c r="C1332" t="s">
        <v>719</v>
      </c>
      <c r="D1332" s="193">
        <v>8.7080904999999997E-3</v>
      </c>
      <c r="E1332" s="193">
        <v>4.4426468E-3</v>
      </c>
      <c r="F1332" s="193">
        <v>2.9753343999999998E-4</v>
      </c>
      <c r="G1332" s="193">
        <v>3.7339561000000001E-3</v>
      </c>
      <c r="H1332" s="193">
        <v>2.7729254999999999E-6</v>
      </c>
      <c r="I1332" s="193">
        <v>2.012429E-4</v>
      </c>
      <c r="J1332" s="193">
        <v>3.6035569E-6</v>
      </c>
      <c r="K1332" s="193">
        <v>1.5279709E-7</v>
      </c>
      <c r="L1332" s="193">
        <v>2.6181988000000002E-5</v>
      </c>
      <c r="M1332" s="193">
        <v>0</v>
      </c>
      <c r="N1332" s="193">
        <v>0</v>
      </c>
      <c r="O1332" s="193">
        <v>0</v>
      </c>
      <c r="P1332" s="199">
        <f>E1332/0.135</f>
        <v>3.2908494814814816E-2</v>
      </c>
      <c r="Q1332" s="240">
        <v>1.4516313000000001</v>
      </c>
      <c r="R1332" s="99">
        <v>1.4369023000000001</v>
      </c>
      <c r="S1332" s="99">
        <v>1.2440400000000001E-2</v>
      </c>
      <c r="T1332" s="99">
        <v>1.4726000000000001E-8</v>
      </c>
      <c r="U1332" s="99">
        <v>5.9146000000000003E-4</v>
      </c>
      <c r="V1332" s="99">
        <v>2.3235749999999999E-4</v>
      </c>
      <c r="W1332" s="99">
        <v>1.4648E-3</v>
      </c>
      <c r="X1332" s="241">
        <f>SUM(Y1332:AA1332)</f>
        <v>7.8908692776173996E-3</v>
      </c>
      <c r="Y1332" s="241">
        <f>SUM(AB1332:AG1332)</f>
        <v>3.6403230559027004E-3</v>
      </c>
      <c r="Z1332" s="241">
        <f>SUM(AH1332:AP1332)</f>
        <v>6.5291481513769995E-4</v>
      </c>
      <c r="AA1332" s="241">
        <f>SUM(AQ1332:AR1332)</f>
        <v>3.5976314065769999E-3</v>
      </c>
      <c r="AB1332" s="258">
        <v>9.1221428000000002E-4</v>
      </c>
      <c r="AC1332" s="258">
        <v>6.1868077000000002E-9</v>
      </c>
      <c r="AD1332" s="258">
        <v>2.6215229000000001E-3</v>
      </c>
      <c r="AE1332" s="258">
        <v>2.1875684999999999E-8</v>
      </c>
      <c r="AF1332" s="258">
        <v>1.0615990000000001E-4</v>
      </c>
      <c r="AG1332" s="258">
        <v>3.9791340999999998E-7</v>
      </c>
      <c r="AH1332" s="258">
        <v>5.9705619E-4</v>
      </c>
      <c r="AI1332" s="258">
        <v>4.6191288999999999E-7</v>
      </c>
      <c r="AJ1332" s="258">
        <v>3.3408672999999997E-5</v>
      </c>
      <c r="AK1332" s="258">
        <v>9.4596206000000002E-8</v>
      </c>
      <c r="AL1332" s="258">
        <v>2.5500043000000001E-6</v>
      </c>
      <c r="AM1332" s="258">
        <v>7.5554417000000007E-9</v>
      </c>
      <c r="AN1332" s="258">
        <v>2.4171313000000002E-6</v>
      </c>
      <c r="AO1332" s="258">
        <v>7.3575711000000003E-6</v>
      </c>
      <c r="AP1332" s="258">
        <v>9.5611809000000006E-6</v>
      </c>
      <c r="AQ1332" s="258">
        <v>5.6606576999999999E-8</v>
      </c>
      <c r="AR1332" s="258">
        <v>3.5975747999999999E-3</v>
      </c>
      <c r="AT1332" s="193"/>
      <c r="AU1332" s="193"/>
      <c r="AV1332" s="193"/>
      <c r="AW1332" s="193"/>
      <c r="AX1332" s="193"/>
      <c r="AY1332" s="193"/>
      <c r="AZ1332" s="193"/>
      <c r="BA1332" s="193"/>
      <c r="BB1332" s="193"/>
      <c r="BC1332" s="193"/>
      <c r="BD1332" s="193"/>
      <c r="BE1332" s="315"/>
      <c r="BF1332" s="315"/>
      <c r="BG1332" s="315"/>
      <c r="BH1332" s="315"/>
      <c r="BI1332" s="315"/>
      <c r="BJ1332" s="315"/>
      <c r="BK1332" s="315"/>
    </row>
    <row r="1333" spans="1:63" x14ac:dyDescent="0.25">
      <c r="A1333" s="9"/>
      <c r="B1333" s="43" t="s">
        <v>4654</v>
      </c>
      <c r="C1333" t="s">
        <v>720</v>
      </c>
      <c r="D1333" s="193">
        <v>1.1404324E-2</v>
      </c>
      <c r="E1333" s="193">
        <v>5.0773284999999996E-3</v>
      </c>
      <c r="F1333" s="193">
        <v>1.8201224999999999E-3</v>
      </c>
      <c r="G1333" s="193">
        <v>3.9269945000000002E-3</v>
      </c>
      <c r="H1333" s="193">
        <v>3.1059986E-6</v>
      </c>
      <c r="I1333" s="193">
        <v>5.4623710000000002E-4</v>
      </c>
      <c r="J1333" s="193">
        <v>6.4057637999999997E-6</v>
      </c>
      <c r="K1333" s="193">
        <v>1.6450841000000001E-7</v>
      </c>
      <c r="L1333" s="193">
        <v>2.3965214E-5</v>
      </c>
      <c r="M1333" s="193">
        <v>0</v>
      </c>
      <c r="N1333" s="193">
        <v>0</v>
      </c>
      <c r="O1333" s="193">
        <v>0</v>
      </c>
      <c r="P1333" s="199">
        <f>E1333/0.135</f>
        <v>3.7609840740740738E-2</v>
      </c>
      <c r="Q1333" s="240">
        <v>1.5274888</v>
      </c>
      <c r="R1333" s="99">
        <v>1.5120176000000001</v>
      </c>
      <c r="S1333" s="99">
        <v>1.307432E-2</v>
      </c>
      <c r="T1333" s="99">
        <v>1.6682E-8</v>
      </c>
      <c r="U1333" s="99">
        <v>6.2146E-4</v>
      </c>
      <c r="V1333" s="99">
        <v>2.4441630000000001E-4</v>
      </c>
      <c r="W1333" s="99">
        <v>1.531E-3</v>
      </c>
      <c r="X1333" s="241">
        <f>SUM(Y1333:AA1333)</f>
        <v>8.7343106962909992E-3</v>
      </c>
      <c r="Y1333" s="241">
        <f>SUM(AB1333:AG1333)</f>
        <v>4.2047384369743E-3</v>
      </c>
      <c r="Z1333" s="241">
        <f>SUM(AH1333:AP1333)</f>
        <v>7.4387787111269998E-4</v>
      </c>
      <c r="AA1333" s="241">
        <f>SUM(AQ1333:AR1333)</f>
        <v>3.7856943882040002E-3</v>
      </c>
      <c r="AB1333" s="258">
        <v>1.0425358999999999E-3</v>
      </c>
      <c r="AC1333" s="258">
        <v>7.0235872999999997E-9</v>
      </c>
      <c r="AD1333" s="258">
        <v>2.7702743999999998E-3</v>
      </c>
      <c r="AE1333" s="258">
        <v>4.9016767000000003E-8</v>
      </c>
      <c r="AF1333" s="258">
        <v>3.9145352999999999E-4</v>
      </c>
      <c r="AG1333" s="258">
        <v>4.1856661999999999E-7</v>
      </c>
      <c r="AH1333" s="258">
        <v>6.8235650999999998E-4</v>
      </c>
      <c r="AI1333" s="258">
        <v>3.0624464999999998E-6</v>
      </c>
      <c r="AJ1333" s="258">
        <v>3.5135826999999997E-5</v>
      </c>
      <c r="AK1333" s="258">
        <v>1.4335700999999999E-7</v>
      </c>
      <c r="AL1333" s="258">
        <v>2.7022904999999998E-6</v>
      </c>
      <c r="AM1333" s="258">
        <v>8.0106027000000005E-9</v>
      </c>
      <c r="AN1333" s="258">
        <v>2.5385508E-6</v>
      </c>
      <c r="AO1333" s="258">
        <v>7.7405896999999995E-6</v>
      </c>
      <c r="AP1333" s="258">
        <v>1.0190289E-5</v>
      </c>
      <c r="AQ1333" s="258">
        <v>5.9788204000000005E-8</v>
      </c>
      <c r="AR1333" s="258">
        <v>3.7856346000000002E-3</v>
      </c>
      <c r="AT1333" s="193"/>
      <c r="AU1333" s="193"/>
      <c r="AV1333" s="193"/>
      <c r="AW1333" s="193"/>
      <c r="AX1333" s="193"/>
      <c r="AY1333" s="193"/>
      <c r="AZ1333" s="193"/>
      <c r="BA1333" s="193"/>
      <c r="BB1333" s="193"/>
      <c r="BC1333" s="193"/>
      <c r="BD1333" s="193"/>
      <c r="BE1333" s="315"/>
      <c r="BF1333" s="315"/>
      <c r="BG1333" s="315"/>
      <c r="BH1333" s="315"/>
      <c r="BI1333" s="315"/>
      <c r="BJ1333" s="315"/>
      <c r="BK1333" s="315"/>
    </row>
    <row r="1334" spans="1:63" x14ac:dyDescent="0.25">
      <c r="A1334" s="58" t="s">
        <v>493</v>
      </c>
      <c r="B1334" s="58"/>
      <c r="C1334" s="9"/>
      <c r="D1334" s="195"/>
      <c r="E1334" s="195"/>
      <c r="F1334" s="195"/>
      <c r="G1334" s="195"/>
      <c r="H1334" s="195"/>
      <c r="I1334" s="195"/>
      <c r="J1334" s="195"/>
      <c r="K1334" s="195"/>
      <c r="L1334" s="195"/>
      <c r="M1334" s="195"/>
      <c r="N1334" s="195"/>
      <c r="O1334" s="195"/>
      <c r="P1334" s="195"/>
      <c r="Q1334" s="239"/>
      <c r="R1334" s="97"/>
      <c r="S1334" s="97"/>
      <c r="T1334" s="97"/>
      <c r="U1334" s="97"/>
      <c r="V1334" s="97"/>
      <c r="W1334" s="97"/>
      <c r="X1334" s="259"/>
      <c r="Y1334" s="259"/>
      <c r="Z1334" s="259"/>
      <c r="AA1334" s="258"/>
      <c r="AB1334" s="258"/>
      <c r="AC1334" s="258"/>
      <c r="AD1334" s="258"/>
      <c r="AE1334" s="258"/>
      <c r="AF1334" s="258"/>
      <c r="AG1334" s="258"/>
      <c r="AH1334" s="258"/>
      <c r="AI1334" s="258"/>
      <c r="AJ1334" s="258"/>
      <c r="AK1334" s="258"/>
      <c r="AL1334" s="258"/>
      <c r="AM1334" s="258"/>
      <c r="AN1334" s="258"/>
      <c r="AO1334" s="258"/>
      <c r="AP1334" s="258"/>
      <c r="AQ1334" s="258"/>
      <c r="AR1334" s="258"/>
      <c r="AT1334" s="193"/>
      <c r="AU1334" s="193"/>
      <c r="AV1334" s="193"/>
      <c r="AW1334" s="193"/>
      <c r="AX1334" s="193"/>
      <c r="AY1334" s="193"/>
      <c r="AZ1334" s="193"/>
      <c r="BA1334" s="193"/>
      <c r="BB1334" s="193"/>
      <c r="BC1334" s="193"/>
      <c r="BD1334" s="193"/>
      <c r="BE1334" s="315"/>
      <c r="BF1334" s="315"/>
      <c r="BG1334" s="315"/>
      <c r="BH1334" s="315"/>
      <c r="BI1334" s="315"/>
      <c r="BJ1334" s="315"/>
      <c r="BK1334" s="315"/>
    </row>
    <row r="1335" spans="1:63" x14ac:dyDescent="0.25">
      <c r="A1335" s="43"/>
      <c r="B1335" s="43" t="s">
        <v>5770</v>
      </c>
      <c r="C1335" t="s">
        <v>3703</v>
      </c>
      <c r="D1335" s="193">
        <v>2.9276910999999999E-2</v>
      </c>
      <c r="E1335" s="193">
        <v>2.4503326000000001E-3</v>
      </c>
      <c r="F1335" s="193">
        <v>4.8291601000000002E-4</v>
      </c>
      <c r="G1335" s="193">
        <v>2.6127092000000001E-2</v>
      </c>
      <c r="H1335" s="193">
        <v>4.7684782999999998E-6</v>
      </c>
      <c r="I1335" s="193">
        <v>1.2288730000000001E-4</v>
      </c>
      <c r="J1335" s="193">
        <v>1.6531750999999999E-5</v>
      </c>
      <c r="K1335" s="193">
        <v>5.7436482999999996E-7</v>
      </c>
      <c r="L1335" s="193">
        <v>7.1807860000000005E-5</v>
      </c>
      <c r="M1335" s="193">
        <v>0</v>
      </c>
      <c r="N1335" s="193">
        <v>0</v>
      </c>
      <c r="O1335" s="193">
        <v>0</v>
      </c>
      <c r="P1335" s="199">
        <f>E1335/0.135</f>
        <v>1.8150611851851853E-2</v>
      </c>
      <c r="Q1335" s="240">
        <v>10.156891</v>
      </c>
      <c r="R1335" s="99">
        <v>10.055971</v>
      </c>
      <c r="S1335" s="99">
        <v>8.5517599999999999E-2</v>
      </c>
      <c r="T1335" s="99">
        <v>8.4743999999999994E-8</v>
      </c>
      <c r="U1335" s="99">
        <v>4.0712999999999999E-3</v>
      </c>
      <c r="V1335" s="99">
        <v>1.6062559999999999E-3</v>
      </c>
      <c r="W1335" s="99">
        <v>9.7251999999999998E-3</v>
      </c>
      <c r="X1335" s="241">
        <f>SUM(Y1335:AA1335)</f>
        <v>4.4656103071341997E-2</v>
      </c>
      <c r="Y1335" s="241">
        <f>SUM(AB1335:AG1335)</f>
        <v>1.8763287387694998E-2</v>
      </c>
      <c r="Z1335" s="241">
        <f>SUM(AH1335:AP1335)</f>
        <v>7.15387159007E-4</v>
      </c>
      <c r="AA1335" s="241">
        <f>SUM(AQ1335:AR1335)</f>
        <v>2.517742852464E-2</v>
      </c>
      <c r="AB1335" s="258">
        <v>5.0309126000000004E-4</v>
      </c>
      <c r="AC1335" s="258">
        <v>3.6534115000000002E-8</v>
      </c>
      <c r="AD1335" s="258">
        <v>1.8148122999999999E-2</v>
      </c>
      <c r="AE1335" s="258">
        <v>3.5653980000000003E-8</v>
      </c>
      <c r="AF1335" s="258">
        <v>1.0926622E-4</v>
      </c>
      <c r="AG1335" s="258">
        <v>2.7347196000000002E-6</v>
      </c>
      <c r="AH1335" s="258">
        <v>3.2914822000000002E-4</v>
      </c>
      <c r="AI1335" s="258">
        <v>7.7262867999999998E-7</v>
      </c>
      <c r="AJ1335" s="258">
        <v>2.3375912999999999E-4</v>
      </c>
      <c r="AK1335" s="258">
        <v>4.3031784E-7</v>
      </c>
      <c r="AL1335" s="258">
        <v>1.7748569E-5</v>
      </c>
      <c r="AM1335" s="258">
        <v>5.2579486999999997E-8</v>
      </c>
      <c r="AN1335" s="258">
        <v>1.6640697999999999E-5</v>
      </c>
      <c r="AO1335" s="258">
        <v>5.0990499000000003E-5</v>
      </c>
      <c r="AP1335" s="258">
        <v>6.5844516999999996E-5</v>
      </c>
      <c r="AQ1335" s="258">
        <v>2.7652463999999999E-7</v>
      </c>
      <c r="AR1335" s="258">
        <v>2.5177152000000001E-2</v>
      </c>
      <c r="AT1335" s="193"/>
      <c r="AU1335" s="193"/>
      <c r="AV1335" s="193"/>
      <c r="AW1335" s="193"/>
      <c r="AX1335" s="193"/>
      <c r="AY1335" s="193"/>
      <c r="AZ1335" s="193"/>
      <c r="BA1335" s="193"/>
      <c r="BB1335" s="193"/>
      <c r="BC1335" s="193"/>
      <c r="BD1335" s="193"/>
      <c r="BE1335" s="315"/>
      <c r="BF1335" s="315"/>
      <c r="BG1335" s="315"/>
      <c r="BH1335" s="315"/>
      <c r="BI1335" s="315"/>
      <c r="BJ1335" s="315"/>
      <c r="BK1335" s="315"/>
    </row>
    <row r="1336" spans="1:63" x14ac:dyDescent="0.25">
      <c r="A1336" s="58" t="s">
        <v>4787</v>
      </c>
      <c r="B1336" s="58"/>
      <c r="C1336" s="43"/>
      <c r="D1336" s="199"/>
      <c r="E1336" s="199"/>
      <c r="F1336" s="199"/>
      <c r="G1336" s="199"/>
      <c r="H1336" s="199"/>
      <c r="I1336" s="199"/>
      <c r="J1336" s="199"/>
      <c r="K1336" s="199"/>
      <c r="L1336" s="199"/>
      <c r="M1336" s="199"/>
      <c r="N1336" s="199"/>
      <c r="O1336" s="199"/>
      <c r="P1336" s="199"/>
      <c r="Q1336" s="239"/>
      <c r="R1336" s="97"/>
      <c r="S1336" s="97"/>
      <c r="T1336" s="97"/>
      <c r="U1336" s="97"/>
      <c r="V1336" s="97"/>
      <c r="W1336" s="97"/>
      <c r="X1336" s="259"/>
      <c r="Y1336" s="259"/>
      <c r="Z1336" s="259"/>
      <c r="AA1336" s="258"/>
      <c r="AB1336" s="258"/>
      <c r="AC1336" s="258"/>
      <c r="AD1336" s="258"/>
      <c r="AE1336" s="258"/>
      <c r="AF1336" s="258"/>
      <c r="AG1336" s="258"/>
      <c r="AH1336" s="258"/>
      <c r="AI1336" s="258"/>
      <c r="AJ1336" s="258"/>
      <c r="AK1336" s="258"/>
      <c r="AL1336" s="258"/>
      <c r="AM1336" s="258"/>
      <c r="AN1336" s="258"/>
      <c r="AO1336" s="258"/>
      <c r="AP1336" s="258"/>
      <c r="AQ1336" s="258"/>
      <c r="AR1336" s="258"/>
      <c r="AT1336" s="193"/>
      <c r="AU1336" s="193"/>
      <c r="AV1336" s="193"/>
      <c r="AW1336" s="193"/>
      <c r="AX1336" s="193"/>
      <c r="AY1336" s="193"/>
      <c r="AZ1336" s="193"/>
      <c r="BA1336" s="193"/>
      <c r="BB1336" s="193"/>
      <c r="BC1336" s="193"/>
      <c r="BD1336" s="193"/>
      <c r="BE1336" s="315"/>
      <c r="BF1336" s="315"/>
      <c r="BG1336" s="315"/>
      <c r="BH1336" s="315"/>
      <c r="BI1336" s="315"/>
      <c r="BJ1336" s="315"/>
      <c r="BK1336" s="315"/>
    </row>
    <row r="1337" spans="1:63" x14ac:dyDescent="0.25">
      <c r="A1337" s="43"/>
      <c r="B1337" s="43" t="s">
        <v>1264</v>
      </c>
      <c r="C1337" s="6" t="s">
        <v>3707</v>
      </c>
      <c r="D1337" s="193">
        <v>6330665.5</v>
      </c>
      <c r="E1337" s="193">
        <v>3123426.6</v>
      </c>
      <c r="F1337" s="193">
        <v>879877.53</v>
      </c>
      <c r="G1337" s="193">
        <v>102943.66</v>
      </c>
      <c r="H1337" s="193">
        <v>50360.349000000002</v>
      </c>
      <c r="I1337" s="193">
        <v>391829.26</v>
      </c>
      <c r="J1337" s="193">
        <v>160422.48000000001</v>
      </c>
      <c r="K1337" s="193">
        <v>9074.7976999999992</v>
      </c>
      <c r="L1337" s="193">
        <v>1612730.8</v>
      </c>
      <c r="M1337" s="193">
        <v>0</v>
      </c>
      <c r="N1337" s="193">
        <v>0</v>
      </c>
      <c r="O1337" s="193">
        <v>0</v>
      </c>
      <c r="P1337" s="199">
        <f>E1337/0.135</f>
        <v>23136493.333333332</v>
      </c>
      <c r="Q1337" s="240">
        <v>350217670</v>
      </c>
      <c r="R1337" s="99">
        <v>305227450</v>
      </c>
      <c r="S1337" s="99">
        <v>35944160</v>
      </c>
      <c r="T1337" s="99">
        <v>312.37</v>
      </c>
      <c r="U1337" s="99">
        <v>1925500</v>
      </c>
      <c r="V1337" s="99">
        <v>602753.1</v>
      </c>
      <c r="W1337" s="99">
        <v>6517500</v>
      </c>
      <c r="X1337" s="241">
        <f>SUM(Y1337:AA1337)</f>
        <v>2384983.1470521297</v>
      </c>
      <c r="Y1337" s="241">
        <f>SUM(AB1337:AG1337)</f>
        <v>1132968.4361309998</v>
      </c>
      <c r="Z1337" s="241">
        <f>SUM(AH1337:AP1337)</f>
        <v>483875.86312113004</v>
      </c>
      <c r="AA1337" s="241">
        <f>SUM(AQ1337:AR1337)</f>
        <v>768138.84779999999</v>
      </c>
      <c r="AB1337" s="258">
        <v>641326.48</v>
      </c>
      <c r="AC1337" s="258">
        <v>83.154560000000004</v>
      </c>
      <c r="AD1337" s="258">
        <v>144413.81</v>
      </c>
      <c r="AE1337" s="258">
        <v>84.500670999999997</v>
      </c>
      <c r="AF1337" s="258">
        <v>345921.65</v>
      </c>
      <c r="AG1337" s="258">
        <v>1138.8408999999999</v>
      </c>
      <c r="AH1337" s="258">
        <v>419747.05</v>
      </c>
      <c r="AI1337" s="258">
        <v>1387.9927</v>
      </c>
      <c r="AJ1337" s="258">
        <v>880.73622999999998</v>
      </c>
      <c r="AK1337" s="258">
        <v>908.79628000000002</v>
      </c>
      <c r="AL1337" s="258">
        <v>145.62730999999999</v>
      </c>
      <c r="AM1337" s="258">
        <v>0.47960112999999999</v>
      </c>
      <c r="AN1337" s="258">
        <v>9073.6929999999993</v>
      </c>
      <c r="AO1337" s="258">
        <v>20265.382000000001</v>
      </c>
      <c r="AP1337" s="258">
        <v>31466.106</v>
      </c>
      <c r="AQ1337" s="258">
        <v>4376.0078000000003</v>
      </c>
      <c r="AR1337" s="258">
        <v>763762.84</v>
      </c>
      <c r="AT1337" s="193"/>
      <c r="AU1337" s="193"/>
      <c r="AV1337" s="193"/>
      <c r="AW1337" s="193"/>
      <c r="AX1337" s="193"/>
      <c r="AY1337" s="193"/>
      <c r="AZ1337" s="193"/>
      <c r="BA1337" s="193"/>
      <c r="BB1337" s="193"/>
      <c r="BC1337" s="193"/>
      <c r="BD1337" s="193"/>
      <c r="BE1337" s="315"/>
      <c r="BF1337" s="315"/>
      <c r="BG1337" s="315"/>
      <c r="BH1337" s="315"/>
      <c r="BI1337" s="315"/>
      <c r="BJ1337" s="315"/>
      <c r="BK1337" s="315"/>
    </row>
    <row r="1338" spans="1:63" x14ac:dyDescent="0.25">
      <c r="A1338" s="9"/>
      <c r="B1338" s="185" t="s">
        <v>1264</v>
      </c>
      <c r="C1338" s="6" t="s">
        <v>3706</v>
      </c>
      <c r="D1338" s="193">
        <v>6330665.5</v>
      </c>
      <c r="E1338" s="193">
        <v>3123426.6</v>
      </c>
      <c r="F1338" s="193">
        <v>879877.53</v>
      </c>
      <c r="G1338" s="193">
        <v>102943.66</v>
      </c>
      <c r="H1338" s="193">
        <v>50360.349000000002</v>
      </c>
      <c r="I1338" s="193">
        <v>391829.26</v>
      </c>
      <c r="J1338" s="193">
        <v>160422.48000000001</v>
      </c>
      <c r="K1338" s="193">
        <v>9074.7976999999992</v>
      </c>
      <c r="L1338" s="193">
        <v>1612730.8</v>
      </c>
      <c r="M1338" s="193">
        <v>0</v>
      </c>
      <c r="N1338" s="193">
        <v>0</v>
      </c>
      <c r="O1338" s="193">
        <v>0</v>
      </c>
      <c r="P1338" s="199">
        <f>E1338/0.135</f>
        <v>23136493.333333332</v>
      </c>
      <c r="Q1338" s="240">
        <v>350217670</v>
      </c>
      <c r="R1338" s="99">
        <v>305227450</v>
      </c>
      <c r="S1338" s="99">
        <v>35944160</v>
      </c>
      <c r="T1338" s="99">
        <v>312.37</v>
      </c>
      <c r="U1338" s="99">
        <v>1925500</v>
      </c>
      <c r="V1338" s="99">
        <v>602753.1</v>
      </c>
      <c r="W1338" s="99">
        <v>6517500</v>
      </c>
      <c r="X1338" s="241">
        <f>SUM(Y1338:AA1338)</f>
        <v>2384983.1470521297</v>
      </c>
      <c r="Y1338" s="241">
        <f>SUM(AB1338:AG1338)</f>
        <v>1132968.4361309998</v>
      </c>
      <c r="Z1338" s="241">
        <f>SUM(AH1338:AP1338)</f>
        <v>483875.86312113004</v>
      </c>
      <c r="AA1338" s="241">
        <f>SUM(AQ1338:AR1338)</f>
        <v>768138.84779999999</v>
      </c>
      <c r="AB1338" s="258">
        <v>641326.48</v>
      </c>
      <c r="AC1338" s="258">
        <v>83.154560000000004</v>
      </c>
      <c r="AD1338" s="258">
        <v>144413.81</v>
      </c>
      <c r="AE1338" s="258">
        <v>84.500670999999997</v>
      </c>
      <c r="AF1338" s="258">
        <v>345921.65</v>
      </c>
      <c r="AG1338" s="258">
        <v>1138.8408999999999</v>
      </c>
      <c r="AH1338" s="258">
        <v>419747.05</v>
      </c>
      <c r="AI1338" s="258">
        <v>1387.9927</v>
      </c>
      <c r="AJ1338" s="258">
        <v>880.73622999999998</v>
      </c>
      <c r="AK1338" s="258">
        <v>908.79628000000002</v>
      </c>
      <c r="AL1338" s="258">
        <v>145.62730999999999</v>
      </c>
      <c r="AM1338" s="258">
        <v>0.47960112999999999</v>
      </c>
      <c r="AN1338" s="258">
        <v>9073.6929999999993</v>
      </c>
      <c r="AO1338" s="258">
        <v>20265.382000000001</v>
      </c>
      <c r="AP1338" s="258">
        <v>31466.106</v>
      </c>
      <c r="AQ1338" s="258">
        <v>4376.0078000000003</v>
      </c>
      <c r="AR1338" s="258">
        <v>763762.84</v>
      </c>
      <c r="AT1338" s="193"/>
      <c r="AU1338" s="193"/>
      <c r="AV1338" s="193"/>
      <c r="AW1338" s="193"/>
      <c r="AX1338" s="193"/>
      <c r="AY1338" s="193"/>
      <c r="AZ1338" s="193"/>
      <c r="BA1338" s="193"/>
      <c r="BB1338" s="193"/>
      <c r="BC1338" s="193"/>
      <c r="BD1338" s="193"/>
      <c r="BE1338" s="315"/>
      <c r="BF1338" s="315"/>
      <c r="BG1338" s="315"/>
      <c r="BH1338" s="315"/>
      <c r="BI1338" s="315"/>
      <c r="BJ1338" s="315"/>
      <c r="BK1338" s="315"/>
    </row>
    <row r="1339" spans="1:63" x14ac:dyDescent="0.25">
      <c r="A1339" s="43"/>
      <c r="B1339" s="43" t="s">
        <v>1264</v>
      </c>
      <c r="C1339" s="6" t="s">
        <v>3705</v>
      </c>
      <c r="D1339" s="193">
        <v>18019193</v>
      </c>
      <c r="E1339" s="193">
        <v>7566264.4000000004</v>
      </c>
      <c r="F1339" s="193">
        <v>2886553.3</v>
      </c>
      <c r="G1339" s="193">
        <v>699753.27</v>
      </c>
      <c r="H1339" s="193">
        <v>124292.63</v>
      </c>
      <c r="I1339" s="193">
        <v>1174656.5</v>
      </c>
      <c r="J1339" s="193">
        <v>474786.54</v>
      </c>
      <c r="K1339" s="193">
        <v>20704.603999999999</v>
      </c>
      <c r="L1339" s="193">
        <v>5072182.2</v>
      </c>
      <c r="M1339" s="193">
        <v>0</v>
      </c>
      <c r="N1339" s="193">
        <v>0</v>
      </c>
      <c r="O1339" s="193">
        <v>0</v>
      </c>
      <c r="P1339" s="199">
        <f>E1339/0.135</f>
        <v>56046402.962962963</v>
      </c>
      <c r="Q1339" s="240">
        <v>1023230000</v>
      </c>
      <c r="R1339" s="99">
        <v>773593790</v>
      </c>
      <c r="S1339" s="99">
        <v>101757600</v>
      </c>
      <c r="T1339" s="99">
        <v>788.74</v>
      </c>
      <c r="U1339" s="99">
        <v>126200000</v>
      </c>
      <c r="V1339" s="99">
        <v>1816803</v>
      </c>
      <c r="W1339" s="99">
        <v>19861000</v>
      </c>
      <c r="X1339" s="241">
        <f>SUM(Y1339:AA1339)</f>
        <v>8413953.3755171988</v>
      </c>
      <c r="Y1339" s="241">
        <f>SUM(AB1339:AG1339)</f>
        <v>3996514.3465599995</v>
      </c>
      <c r="Z1339" s="241">
        <f>SUM(AH1339:AP1339)</f>
        <v>2459313.0289571998</v>
      </c>
      <c r="AA1339" s="241">
        <f>SUM(AQ1339:AR1339)</f>
        <v>1958126</v>
      </c>
      <c r="AB1339" s="258">
        <v>1553015.8</v>
      </c>
      <c r="AC1339" s="258">
        <v>221.41783000000001</v>
      </c>
      <c r="AD1339" s="258">
        <v>1466559.7</v>
      </c>
      <c r="AE1339" s="258">
        <v>230.06643</v>
      </c>
      <c r="AF1339" s="258">
        <v>973233.24</v>
      </c>
      <c r="AG1339" s="258">
        <v>3254.1223</v>
      </c>
      <c r="AH1339" s="258">
        <v>1016434.1</v>
      </c>
      <c r="AI1339" s="258">
        <v>4674.0203000000001</v>
      </c>
      <c r="AJ1339" s="258">
        <v>5985.3657999999996</v>
      </c>
      <c r="AK1339" s="258">
        <v>7687.1382999999996</v>
      </c>
      <c r="AL1339" s="258">
        <v>817.80636000000004</v>
      </c>
      <c r="AM1339" s="258">
        <v>2.8431972000000001</v>
      </c>
      <c r="AN1339" s="258">
        <v>1319395.3999999999</v>
      </c>
      <c r="AO1339" s="258">
        <v>41545.785000000003</v>
      </c>
      <c r="AP1339" s="258">
        <v>62770.57</v>
      </c>
      <c r="AQ1339" s="258">
        <v>22191</v>
      </c>
      <c r="AR1339" s="258">
        <v>1935935</v>
      </c>
      <c r="AT1339" s="193"/>
      <c r="AU1339" s="193"/>
      <c r="AV1339" s="193"/>
      <c r="AW1339" s="193"/>
      <c r="AX1339" s="193"/>
      <c r="AY1339" s="193"/>
      <c r="AZ1339" s="193"/>
      <c r="BA1339" s="193"/>
      <c r="BB1339" s="193"/>
      <c r="BC1339" s="193"/>
      <c r="BD1339" s="193"/>
      <c r="BE1339" s="315"/>
      <c r="BF1339" s="315"/>
      <c r="BG1339" s="315"/>
      <c r="BH1339" s="315"/>
      <c r="BI1339" s="315"/>
      <c r="BJ1339" s="315"/>
      <c r="BK1339" s="315"/>
    </row>
    <row r="1340" spans="1:63" x14ac:dyDescent="0.25">
      <c r="A1340" s="43"/>
      <c r="B1340" s="185" t="s">
        <v>1264</v>
      </c>
      <c r="C1340" s="6" t="s">
        <v>3704</v>
      </c>
      <c r="D1340" s="193">
        <v>18019193</v>
      </c>
      <c r="E1340" s="193">
        <v>7566264.4000000004</v>
      </c>
      <c r="F1340" s="193">
        <v>2886553.3</v>
      </c>
      <c r="G1340" s="193">
        <v>699753.27</v>
      </c>
      <c r="H1340" s="193">
        <v>124292.63</v>
      </c>
      <c r="I1340" s="193">
        <v>1174656.5</v>
      </c>
      <c r="J1340" s="193">
        <v>474786.54</v>
      </c>
      <c r="K1340" s="193">
        <v>20704.603999999999</v>
      </c>
      <c r="L1340" s="193">
        <v>5072182.2</v>
      </c>
      <c r="M1340" s="193">
        <v>0</v>
      </c>
      <c r="N1340" s="193">
        <v>0</v>
      </c>
      <c r="O1340" s="193">
        <v>0</v>
      </c>
      <c r="P1340" s="199">
        <f>E1340/0.135</f>
        <v>56046402.962962963</v>
      </c>
      <c r="Q1340" s="240">
        <v>1023230000</v>
      </c>
      <c r="R1340" s="99">
        <v>773593790</v>
      </c>
      <c r="S1340" s="99">
        <v>101757600</v>
      </c>
      <c r="T1340" s="99">
        <v>788.74</v>
      </c>
      <c r="U1340" s="99">
        <v>126200000</v>
      </c>
      <c r="V1340" s="99">
        <v>1816803</v>
      </c>
      <c r="W1340" s="99">
        <v>19861000</v>
      </c>
      <c r="X1340" s="241">
        <f>SUM(Y1340:AA1340)</f>
        <v>8413953.3755171988</v>
      </c>
      <c r="Y1340" s="241">
        <f>SUM(AB1340:AG1340)</f>
        <v>3996514.3465599995</v>
      </c>
      <c r="Z1340" s="241">
        <f>SUM(AH1340:AP1340)</f>
        <v>2459313.0289571998</v>
      </c>
      <c r="AA1340" s="241">
        <f>SUM(AQ1340:AR1340)</f>
        <v>1958126</v>
      </c>
      <c r="AB1340" s="258">
        <v>1553015.8</v>
      </c>
      <c r="AC1340" s="258">
        <v>221.41783000000001</v>
      </c>
      <c r="AD1340" s="258">
        <v>1466559.7</v>
      </c>
      <c r="AE1340" s="258">
        <v>230.06643</v>
      </c>
      <c r="AF1340" s="258">
        <v>973233.24</v>
      </c>
      <c r="AG1340" s="258">
        <v>3254.1223</v>
      </c>
      <c r="AH1340" s="258">
        <v>1016434.1</v>
      </c>
      <c r="AI1340" s="258">
        <v>4674.0203000000001</v>
      </c>
      <c r="AJ1340" s="258">
        <v>5985.3657999999996</v>
      </c>
      <c r="AK1340" s="258">
        <v>7687.1382999999996</v>
      </c>
      <c r="AL1340" s="258">
        <v>817.80636000000004</v>
      </c>
      <c r="AM1340" s="258">
        <v>2.8431972000000001</v>
      </c>
      <c r="AN1340" s="258">
        <v>1319395.3999999999</v>
      </c>
      <c r="AO1340" s="258">
        <v>41545.785000000003</v>
      </c>
      <c r="AP1340" s="258">
        <v>62770.57</v>
      </c>
      <c r="AQ1340" s="258">
        <v>22191</v>
      </c>
      <c r="AR1340" s="258">
        <v>1935935</v>
      </c>
      <c r="AT1340" s="193"/>
      <c r="AU1340" s="193"/>
      <c r="AV1340" s="193"/>
      <c r="AW1340" s="193"/>
      <c r="AX1340" s="193"/>
      <c r="AY1340" s="193"/>
      <c r="AZ1340" s="193"/>
      <c r="BA1340" s="193"/>
      <c r="BB1340" s="193"/>
      <c r="BC1340" s="193"/>
      <c r="BD1340" s="193"/>
      <c r="BE1340" s="315"/>
      <c r="BF1340" s="315"/>
      <c r="BG1340" s="315"/>
      <c r="BH1340" s="315"/>
      <c r="BI1340" s="315"/>
      <c r="BJ1340" s="315"/>
      <c r="BK1340" s="315"/>
    </row>
    <row r="1341" spans="1:63" x14ac:dyDescent="0.25">
      <c r="A1341" s="58" t="s">
        <v>6979</v>
      </c>
      <c r="B1341" s="58"/>
      <c r="C1341" s="43"/>
      <c r="D1341" s="199"/>
      <c r="E1341" s="199"/>
      <c r="F1341" s="199"/>
      <c r="G1341" s="199"/>
      <c r="H1341" s="199"/>
      <c r="I1341" s="199"/>
      <c r="J1341" s="199"/>
      <c r="K1341" s="199"/>
      <c r="L1341" s="199"/>
      <c r="M1341" s="199"/>
      <c r="N1341" s="199"/>
      <c r="O1341" s="199"/>
      <c r="P1341" s="199"/>
      <c r="Q1341" s="239"/>
      <c r="R1341" s="97"/>
      <c r="S1341" s="97"/>
      <c r="T1341" s="97"/>
      <c r="U1341" s="97"/>
      <c r="V1341" s="97"/>
      <c r="W1341" s="97"/>
      <c r="X1341" s="259"/>
      <c r="Y1341" s="259"/>
      <c r="Z1341" s="259"/>
      <c r="AA1341" s="258"/>
      <c r="AB1341" s="258"/>
      <c r="AC1341" s="258"/>
      <c r="AD1341" s="258"/>
      <c r="AE1341" s="258"/>
      <c r="AF1341" s="258"/>
      <c r="AG1341" s="258"/>
      <c r="AH1341" s="258"/>
      <c r="AI1341" s="258"/>
      <c r="AJ1341" s="258"/>
      <c r="AK1341" s="258"/>
      <c r="AL1341" s="258"/>
      <c r="AM1341" s="258"/>
      <c r="AN1341" s="258"/>
      <c r="AO1341" s="258"/>
      <c r="AP1341" s="258"/>
      <c r="AQ1341" s="258"/>
      <c r="AR1341" s="258"/>
      <c r="AT1341" s="193"/>
      <c r="AU1341" s="193"/>
      <c r="AV1341" s="193"/>
      <c r="AW1341" s="193"/>
      <c r="AX1341" s="193"/>
      <c r="AY1341" s="193"/>
      <c r="AZ1341" s="193"/>
      <c r="BA1341" s="193"/>
      <c r="BB1341" s="193"/>
      <c r="BC1341" s="193"/>
      <c r="BD1341" s="193"/>
      <c r="BE1341" s="315"/>
      <c r="BF1341" s="315"/>
      <c r="BG1341" s="315"/>
      <c r="BH1341" s="315"/>
      <c r="BI1341" s="315"/>
      <c r="BJ1341" s="315"/>
      <c r="BK1341" s="315"/>
    </row>
    <row r="1342" spans="1:63" x14ac:dyDescent="0.25">
      <c r="A1342" s="43"/>
      <c r="B1342" s="43" t="s">
        <v>5770</v>
      </c>
      <c r="C1342" s="68" t="s">
        <v>721</v>
      </c>
      <c r="D1342" s="223">
        <v>0.76265919000000004</v>
      </c>
      <c r="E1342" s="223">
        <v>3.6450000000000003E-2</v>
      </c>
      <c r="F1342" s="223">
        <v>2.4725374000000001E-2</v>
      </c>
      <c r="G1342" s="223">
        <v>3.168E-6</v>
      </c>
      <c r="H1342" s="223">
        <v>2.0665800000000001E-5</v>
      </c>
      <c r="I1342" s="223">
        <v>1.2936E-3</v>
      </c>
      <c r="J1342" s="223">
        <v>0</v>
      </c>
      <c r="K1342" s="223">
        <v>0</v>
      </c>
      <c r="L1342" s="223">
        <v>1.5220000000000001E-4</v>
      </c>
      <c r="M1342" s="223">
        <v>0.7</v>
      </c>
      <c r="N1342" s="223">
        <v>1.4184E-5</v>
      </c>
      <c r="O1342" s="223">
        <v>0</v>
      </c>
      <c r="P1342" s="227">
        <f>E1342/0.135</f>
        <v>0.27</v>
      </c>
      <c r="Q1342" s="238">
        <v>46.295451999999997</v>
      </c>
      <c r="R1342" s="117">
        <v>46.295451999999997</v>
      </c>
      <c r="S1342" s="117">
        <v>0</v>
      </c>
      <c r="T1342" s="117">
        <v>0</v>
      </c>
      <c r="U1342" s="117">
        <v>0</v>
      </c>
      <c r="V1342" s="117">
        <v>0</v>
      </c>
      <c r="W1342" s="117">
        <v>0</v>
      </c>
      <c r="X1342" s="257">
        <f>SUM(Y1342:AA1342)</f>
        <v>0.1276377337288</v>
      </c>
      <c r="Y1342" s="257">
        <f>SUM(AB1342:AG1342)</f>
        <v>1.20963586788E-2</v>
      </c>
      <c r="Z1342" s="257">
        <f>SUM(AH1342:AP1342)</f>
        <v>5.1822250500000002E-3</v>
      </c>
      <c r="AA1342" s="257">
        <f>SUM(AQ1342:AR1342)</f>
        <v>0.11035915</v>
      </c>
      <c r="AB1342" s="257">
        <v>7.4844000000000004E-3</v>
      </c>
      <c r="AC1342" s="257">
        <v>0</v>
      </c>
      <c r="AD1342" s="257">
        <v>0</v>
      </c>
      <c r="AE1342" s="257">
        <v>2.4394787999999999E-6</v>
      </c>
      <c r="AF1342" s="257">
        <v>4.6095192000000004E-3</v>
      </c>
      <c r="AG1342" s="257">
        <v>0</v>
      </c>
      <c r="AH1342" s="257">
        <v>4.8988367999999996E-3</v>
      </c>
      <c r="AI1342" s="257">
        <v>3.7425960000000001E-5</v>
      </c>
      <c r="AJ1342" s="257">
        <v>0</v>
      </c>
      <c r="AK1342" s="257">
        <v>0</v>
      </c>
      <c r="AL1342" s="257">
        <v>0</v>
      </c>
      <c r="AM1342" s="257">
        <v>0</v>
      </c>
      <c r="AN1342" s="257">
        <v>0</v>
      </c>
      <c r="AO1342" s="257">
        <v>2.4596228999999999E-4</v>
      </c>
      <c r="AP1342" s="257">
        <v>0</v>
      </c>
      <c r="AQ1342" s="257">
        <v>0</v>
      </c>
      <c r="AR1342" s="257">
        <v>0.11035915</v>
      </c>
      <c r="AT1342" s="193"/>
      <c r="AU1342" s="193"/>
      <c r="AV1342" s="193"/>
      <c r="AW1342" s="193"/>
      <c r="AX1342" s="193"/>
      <c r="AY1342" s="193"/>
      <c r="AZ1342" s="193"/>
      <c r="BA1342" s="193"/>
      <c r="BB1342" s="193"/>
      <c r="BC1342" s="193"/>
      <c r="BD1342" s="193"/>
      <c r="BE1342" s="315"/>
      <c r="BF1342" s="315"/>
      <c r="BG1342" s="315"/>
      <c r="BH1342" s="315"/>
      <c r="BI1342" s="315"/>
      <c r="BJ1342" s="315"/>
      <c r="BK1342" s="315"/>
    </row>
    <row r="1343" spans="1:63" x14ac:dyDescent="0.25">
      <c r="A1343" s="43"/>
      <c r="B1343" s="43" t="s">
        <v>5770</v>
      </c>
      <c r="C1343" s="68" t="s">
        <v>722</v>
      </c>
      <c r="D1343" s="223">
        <v>1.1771092000000001</v>
      </c>
      <c r="E1343" s="223">
        <v>0.45090000000000002</v>
      </c>
      <c r="F1343" s="223">
        <v>2.4725374000000001E-2</v>
      </c>
      <c r="G1343" s="223">
        <v>3.168E-6</v>
      </c>
      <c r="H1343" s="223">
        <v>2.0665800000000001E-5</v>
      </c>
      <c r="I1343" s="223">
        <v>1.2936E-3</v>
      </c>
      <c r="J1343" s="223">
        <v>0</v>
      </c>
      <c r="K1343" s="223">
        <v>0</v>
      </c>
      <c r="L1343" s="223">
        <v>1.5220000000000001E-4</v>
      </c>
      <c r="M1343" s="223">
        <v>0.7</v>
      </c>
      <c r="N1343" s="223">
        <v>1.4184E-5</v>
      </c>
      <c r="O1343" s="223">
        <v>0</v>
      </c>
      <c r="P1343" s="227">
        <f>E1343/0.135</f>
        <v>3.34</v>
      </c>
      <c r="Q1343" s="238">
        <v>46.295451999999997</v>
      </c>
      <c r="R1343" s="117">
        <v>46.295451999999997</v>
      </c>
      <c r="S1343" s="117">
        <v>0</v>
      </c>
      <c r="T1343" s="117">
        <v>0</v>
      </c>
      <c r="U1343" s="117">
        <v>0</v>
      </c>
      <c r="V1343" s="117">
        <v>0</v>
      </c>
      <c r="W1343" s="117">
        <v>0</v>
      </c>
      <c r="X1343" s="257">
        <f>SUM(Y1343:AA1343)</f>
        <v>0.26843972292879997</v>
      </c>
      <c r="Y1343" s="257">
        <f>SUM(AB1343:AG1343)</f>
        <v>9.7196758678799997E-2</v>
      </c>
      <c r="Z1343" s="257">
        <f>SUM(AH1343:AP1343)</f>
        <v>6.0883814249999994E-2</v>
      </c>
      <c r="AA1343" s="257">
        <f>SUM(AQ1343:AR1343)</f>
        <v>0.11035915</v>
      </c>
      <c r="AB1343" s="257">
        <v>9.2584799999999995E-2</v>
      </c>
      <c r="AC1343" s="257">
        <v>0</v>
      </c>
      <c r="AD1343" s="257">
        <v>0</v>
      </c>
      <c r="AE1343" s="257">
        <v>2.4394787999999999E-6</v>
      </c>
      <c r="AF1343" s="257">
        <v>4.6095192000000004E-3</v>
      </c>
      <c r="AG1343" s="257">
        <v>0</v>
      </c>
      <c r="AH1343" s="257">
        <v>6.0600425999999999E-2</v>
      </c>
      <c r="AI1343" s="257">
        <v>3.7425960000000001E-5</v>
      </c>
      <c r="AJ1343" s="257">
        <v>0</v>
      </c>
      <c r="AK1343" s="257">
        <v>0</v>
      </c>
      <c r="AL1343" s="257">
        <v>0</v>
      </c>
      <c r="AM1343" s="257">
        <v>0</v>
      </c>
      <c r="AN1343" s="257">
        <v>0</v>
      </c>
      <c r="AO1343" s="257">
        <v>2.4596228999999999E-4</v>
      </c>
      <c r="AP1343" s="257">
        <v>0</v>
      </c>
      <c r="AQ1343" s="257">
        <v>0</v>
      </c>
      <c r="AR1343" s="257">
        <v>0.11035915</v>
      </c>
      <c r="AT1343" s="193"/>
      <c r="AU1343" s="193"/>
      <c r="AV1343" s="193"/>
      <c r="AW1343" s="193"/>
      <c r="AX1343" s="193"/>
      <c r="AY1343" s="193"/>
      <c r="AZ1343" s="193"/>
      <c r="BA1343" s="193"/>
      <c r="BB1343" s="193"/>
      <c r="BC1343" s="193"/>
      <c r="BD1343" s="193"/>
      <c r="BE1343" s="315"/>
      <c r="BF1343" s="315"/>
      <c r="BG1343" s="315"/>
      <c r="BH1343" s="315"/>
      <c r="BI1343" s="315"/>
      <c r="BJ1343" s="315"/>
      <c r="BK1343" s="315"/>
    </row>
    <row r="1344" spans="1:63" x14ac:dyDescent="0.25">
      <c r="A1344" s="58" t="s">
        <v>494</v>
      </c>
      <c r="B1344" s="58"/>
      <c r="C1344" s="43"/>
      <c r="D1344" s="199"/>
      <c r="E1344" s="199"/>
      <c r="F1344" s="199"/>
      <c r="G1344" s="199"/>
      <c r="H1344" s="199"/>
      <c r="I1344" s="199"/>
      <c r="J1344" s="199"/>
      <c r="K1344" s="199"/>
      <c r="L1344" s="199"/>
      <c r="M1344" s="199"/>
      <c r="N1344" s="199"/>
      <c r="O1344" s="199"/>
      <c r="P1344" s="199"/>
      <c r="Q1344" s="239"/>
      <c r="R1344" s="97"/>
      <c r="S1344" s="97"/>
      <c r="T1344" s="97"/>
      <c r="U1344" s="97"/>
      <c r="V1344" s="97"/>
      <c r="W1344" s="97"/>
      <c r="X1344" s="259"/>
      <c r="Y1344" s="259"/>
      <c r="Z1344" s="259"/>
      <c r="AA1344" s="258"/>
      <c r="AB1344" s="258"/>
      <c r="AC1344" s="258"/>
      <c r="AD1344" s="258"/>
      <c r="AE1344" s="258"/>
      <c r="AF1344" s="258"/>
      <c r="AG1344" s="258"/>
      <c r="AH1344" s="258"/>
      <c r="AI1344" s="258"/>
      <c r="AJ1344" s="258"/>
      <c r="AK1344" s="258"/>
      <c r="AL1344" s="258"/>
      <c r="AM1344" s="258"/>
      <c r="AN1344" s="258"/>
      <c r="AO1344" s="258"/>
      <c r="AP1344" s="258"/>
      <c r="AQ1344" s="258"/>
      <c r="AR1344" s="258"/>
      <c r="AT1344" s="193"/>
      <c r="AU1344" s="193"/>
      <c r="AV1344" s="193"/>
      <c r="AW1344" s="193"/>
      <c r="AX1344" s="193"/>
      <c r="AY1344" s="193"/>
      <c r="AZ1344" s="193"/>
      <c r="BA1344" s="193"/>
      <c r="BB1344" s="193"/>
      <c r="BC1344" s="193"/>
      <c r="BD1344" s="193"/>
      <c r="BE1344" s="315"/>
      <c r="BF1344" s="315"/>
      <c r="BG1344" s="315"/>
      <c r="BH1344" s="315"/>
      <c r="BI1344" s="315"/>
      <c r="BJ1344" s="315"/>
      <c r="BK1344" s="315"/>
    </row>
    <row r="1345" spans="1:63" x14ac:dyDescent="0.25">
      <c r="A1345" s="9"/>
      <c r="B1345" s="185" t="s">
        <v>5770</v>
      </c>
      <c r="C1345" s="68" t="s">
        <v>723</v>
      </c>
      <c r="D1345" s="223">
        <v>7.7435524000000006E-2</v>
      </c>
      <c r="E1345" s="223">
        <v>6.1623944999999999E-2</v>
      </c>
      <c r="F1345" s="223">
        <v>1.2657495E-2</v>
      </c>
      <c r="G1345" s="223">
        <v>1.4380544999999999E-4</v>
      </c>
      <c r="H1345" s="223">
        <v>4.7312576000000002E-4</v>
      </c>
      <c r="I1345" s="223">
        <v>7.4562876999999998E-4</v>
      </c>
      <c r="J1345" s="223">
        <v>4.2841772E-4</v>
      </c>
      <c r="K1345" s="223">
        <v>2.3419818000000001E-4</v>
      </c>
      <c r="L1345" s="223">
        <v>1.1289074000000001E-3</v>
      </c>
      <c r="M1345" s="223">
        <v>0</v>
      </c>
      <c r="N1345" s="223">
        <v>0</v>
      </c>
      <c r="O1345" s="223">
        <v>0</v>
      </c>
      <c r="P1345" s="227">
        <f>E1345/0.135</f>
        <v>0.45647366666666661</v>
      </c>
      <c r="Q1345" s="238">
        <v>51.542302999999997</v>
      </c>
      <c r="R1345" s="117">
        <v>51.415835999999999</v>
      </c>
      <c r="S1345" s="117">
        <v>5.4047731000000002E-2</v>
      </c>
      <c r="T1345" s="117">
        <v>3.1713084999999999E-5</v>
      </c>
      <c r="U1345" s="117">
        <v>6.2798319000000003E-3</v>
      </c>
      <c r="V1345" s="117">
        <v>1.6341705000000001E-3</v>
      </c>
      <c r="W1345" s="117">
        <v>6.4474190000000001E-2</v>
      </c>
      <c r="X1345" s="257">
        <f>SUM(Y1345:AA1345)</f>
        <v>0.15367299897071729</v>
      </c>
      <c r="Y1345" s="257">
        <f>SUM(AB1345:AG1345)</f>
        <v>1.5172637416200003E-2</v>
      </c>
      <c r="Z1345" s="257">
        <f>SUM(AH1345:AP1345)</f>
        <v>9.4400413787173003E-3</v>
      </c>
      <c r="AA1345" s="257">
        <f>SUM(AQ1345:AR1345)</f>
        <v>0.12906032017579999</v>
      </c>
      <c r="AB1345" s="257">
        <v>1.2653353000000001E-2</v>
      </c>
      <c r="AC1345" s="257">
        <v>1.9409930000000001E-5</v>
      </c>
      <c r="AD1345" s="257">
        <v>2.1474529E-4</v>
      </c>
      <c r="AE1345" s="257">
        <v>1.4349992000000001E-6</v>
      </c>
      <c r="AF1345" s="257">
        <v>2.2820059E-3</v>
      </c>
      <c r="AG1345" s="257">
        <v>1.6882969999999999E-6</v>
      </c>
      <c r="AH1345" s="257">
        <v>8.2785215999999998E-3</v>
      </c>
      <c r="AI1345" s="257">
        <v>1.9708004999999999E-5</v>
      </c>
      <c r="AJ1345" s="257">
        <v>1.1304464E-6</v>
      </c>
      <c r="AK1345" s="257">
        <v>1.3783576000000001E-5</v>
      </c>
      <c r="AL1345" s="257">
        <v>1.5857945E-7</v>
      </c>
      <c r="AM1345" s="257">
        <v>1.7428673E-9</v>
      </c>
      <c r="AN1345" s="257">
        <v>1.1375723E-5</v>
      </c>
      <c r="AO1345" s="257">
        <v>3.9490005999999999E-5</v>
      </c>
      <c r="AP1345" s="257">
        <v>1.0758717E-3</v>
      </c>
      <c r="AQ1345" s="257">
        <v>3.4701758000000001E-6</v>
      </c>
      <c r="AR1345" s="257">
        <v>0.12905685</v>
      </c>
      <c r="AT1345" s="193"/>
      <c r="AU1345" s="193"/>
      <c r="AV1345" s="193"/>
      <c r="AW1345" s="193"/>
      <c r="AX1345" s="193"/>
      <c r="AY1345" s="193"/>
      <c r="AZ1345" s="193"/>
      <c r="BA1345" s="193"/>
      <c r="BB1345" s="193"/>
      <c r="BC1345" s="193"/>
      <c r="BD1345" s="193"/>
      <c r="BE1345" s="315"/>
      <c r="BF1345" s="315"/>
      <c r="BG1345" s="315"/>
      <c r="BH1345" s="315"/>
      <c r="BI1345" s="315"/>
      <c r="BJ1345" s="315"/>
      <c r="BK1345" s="315"/>
    </row>
    <row r="1346" spans="1:63" x14ac:dyDescent="0.25">
      <c r="A1346" s="9"/>
      <c r="B1346" s="185" t="s">
        <v>437</v>
      </c>
      <c r="C1346" s="50" t="s">
        <v>724</v>
      </c>
      <c r="D1346" s="193">
        <v>6.3518144999999998E-2</v>
      </c>
      <c r="E1346" s="193">
        <v>4.9283430000000003E-2</v>
      </c>
      <c r="F1346" s="193">
        <v>1.1776935000000001E-2</v>
      </c>
      <c r="G1346" s="193">
        <v>1.1765434000000001E-4</v>
      </c>
      <c r="H1346" s="193">
        <v>3.6220349000000001E-4</v>
      </c>
      <c r="I1346" s="193">
        <v>5.6953785999999998E-4</v>
      </c>
      <c r="J1346" s="193">
        <v>3.2117814999999998E-4</v>
      </c>
      <c r="K1346" s="193">
        <v>2.2569195999999999E-4</v>
      </c>
      <c r="L1346" s="193">
        <v>8.6151407999999997E-4</v>
      </c>
      <c r="M1346" s="193">
        <v>0</v>
      </c>
      <c r="N1346" s="193">
        <v>0</v>
      </c>
      <c r="O1346" s="193">
        <v>0</v>
      </c>
      <c r="P1346" s="199">
        <f>E1346/0.135</f>
        <v>0.36506244444444447</v>
      </c>
      <c r="Q1346" s="240">
        <v>42.628812000000003</v>
      </c>
      <c r="R1346" s="99">
        <v>42.534314000000002</v>
      </c>
      <c r="S1346" s="99">
        <v>4.2649039999999999E-2</v>
      </c>
      <c r="T1346" s="99">
        <v>2.6424E-5</v>
      </c>
      <c r="U1346" s="99">
        <v>4.9468999999999997E-3</v>
      </c>
      <c r="V1346" s="99">
        <v>1.358258E-3</v>
      </c>
      <c r="W1346" s="99">
        <v>4.5517000000000002E-2</v>
      </c>
      <c r="X1346" s="241">
        <f>SUM(Y1346:AA1346)</f>
        <v>0.12662159529488148</v>
      </c>
      <c r="Y1346" s="241">
        <f>SUM(AB1346:AG1346)</f>
        <v>1.23452463114E-2</v>
      </c>
      <c r="Z1346" s="241">
        <f>SUM(AH1346:AP1346)</f>
        <v>7.5099107929814998E-3</v>
      </c>
      <c r="AA1346" s="241">
        <f>SUM(AQ1346:AR1346)</f>
        <v>0.1067664381905</v>
      </c>
      <c r="AB1346" s="258">
        <v>1.0119451E-2</v>
      </c>
      <c r="AC1346" s="258">
        <v>1.6157152E-5</v>
      </c>
      <c r="AD1346" s="258">
        <v>1.6735841999999999E-4</v>
      </c>
      <c r="AE1346" s="258">
        <v>1.2727670000000001E-6</v>
      </c>
      <c r="AF1346" s="258">
        <v>2.0396851999999999E-3</v>
      </c>
      <c r="AG1346" s="258">
        <v>1.3217724E-6</v>
      </c>
      <c r="AH1346" s="258">
        <v>6.6205433999999997E-3</v>
      </c>
      <c r="AI1346" s="258">
        <v>1.8583682E-5</v>
      </c>
      <c r="AJ1346" s="258">
        <v>9.1234125999999999E-7</v>
      </c>
      <c r="AK1346" s="258">
        <v>1.0400726E-5</v>
      </c>
      <c r="AL1346" s="258">
        <v>1.2492972999999999E-7</v>
      </c>
      <c r="AM1346" s="258">
        <v>1.5492915E-9</v>
      </c>
      <c r="AN1346" s="258">
        <v>8.8722927000000008E-6</v>
      </c>
      <c r="AO1346" s="258">
        <v>3.2620731999999998E-5</v>
      </c>
      <c r="AP1346" s="258">
        <v>8.1785113999999996E-4</v>
      </c>
      <c r="AQ1346" s="258">
        <v>2.6281904999999999E-6</v>
      </c>
      <c r="AR1346" s="258">
        <v>0.10676381</v>
      </c>
      <c r="AT1346" s="193"/>
      <c r="AU1346" s="193"/>
      <c r="AV1346" s="193"/>
      <c r="AW1346" s="193"/>
      <c r="AX1346" s="193"/>
      <c r="AY1346" s="193"/>
      <c r="AZ1346" s="193"/>
      <c r="BA1346" s="193"/>
      <c r="BB1346" s="193"/>
      <c r="BC1346" s="193"/>
      <c r="BD1346" s="193"/>
      <c r="BE1346" s="315"/>
      <c r="BF1346" s="315"/>
      <c r="BG1346" s="315"/>
      <c r="BH1346" s="315"/>
      <c r="BI1346" s="315"/>
      <c r="BJ1346" s="315"/>
      <c r="BK1346" s="315"/>
    </row>
    <row r="1347" spans="1:63" x14ac:dyDescent="0.25">
      <c r="A1347" s="43" t="s">
        <v>1753</v>
      </c>
      <c r="B1347" s="185" t="s">
        <v>437</v>
      </c>
      <c r="C1347" s="50" t="s">
        <v>725</v>
      </c>
      <c r="D1347" s="193">
        <v>6.4503791000000005E-2</v>
      </c>
      <c r="E1347" s="193">
        <v>5.1332746999999998E-2</v>
      </c>
      <c r="F1347" s="193">
        <v>1.0543693E-2</v>
      </c>
      <c r="G1347" s="193">
        <v>1.1978994E-4</v>
      </c>
      <c r="H1347" s="193">
        <v>3.9411376000000003E-4</v>
      </c>
      <c r="I1347" s="193">
        <v>6.2110875999999999E-4</v>
      </c>
      <c r="J1347" s="193">
        <v>3.5687195999999999E-4</v>
      </c>
      <c r="K1347" s="193">
        <v>1.9508707999999999E-4</v>
      </c>
      <c r="L1347" s="193">
        <v>9.4037989999999996E-4</v>
      </c>
      <c r="M1347" s="193">
        <v>0</v>
      </c>
      <c r="N1347" s="193">
        <v>0</v>
      </c>
      <c r="O1347" s="193">
        <v>0</v>
      </c>
      <c r="P1347" s="199">
        <f>E1347/0.135</f>
        <v>0.38024257037037035</v>
      </c>
      <c r="Q1347" s="240">
        <v>42.934739</v>
      </c>
      <c r="R1347" s="99">
        <v>42.829391000000001</v>
      </c>
      <c r="S1347" s="99">
        <v>4.5021760000000001E-2</v>
      </c>
      <c r="T1347" s="99">
        <v>2.6417000000000001E-5</v>
      </c>
      <c r="U1347" s="99">
        <v>5.2310999999999998E-3</v>
      </c>
      <c r="V1347" s="99">
        <v>1.3612640000000001E-3</v>
      </c>
      <c r="W1347" s="99">
        <v>5.3706999999999998E-2</v>
      </c>
      <c r="X1347" s="241">
        <f>SUM(Y1347:AA1347)</f>
        <v>0.12800961204396849</v>
      </c>
      <c r="Y1347" s="241">
        <f>SUM(AB1347:AG1347)</f>
        <v>1.2638806907699999E-2</v>
      </c>
      <c r="Z1347" s="241">
        <f>SUM(AH1347:AP1347)</f>
        <v>7.8635544798685009E-3</v>
      </c>
      <c r="AA1347" s="241">
        <f>SUM(AQ1347:AR1347)</f>
        <v>0.10750725065639999</v>
      </c>
      <c r="AB1347" s="258">
        <v>1.0540242999999999E-2</v>
      </c>
      <c r="AC1347" s="258">
        <v>1.6168472E-5</v>
      </c>
      <c r="AD1347" s="258">
        <v>1.7888282999999999E-4</v>
      </c>
      <c r="AE1347" s="258">
        <v>1.1953543000000001E-6</v>
      </c>
      <c r="AF1347" s="258">
        <v>1.9009109000000001E-3</v>
      </c>
      <c r="AG1347" s="258">
        <v>1.4063514000000001E-6</v>
      </c>
      <c r="AH1347" s="258">
        <v>6.8960085000000001E-3</v>
      </c>
      <c r="AI1347" s="258">
        <v>1.6416768000000001E-5</v>
      </c>
      <c r="AJ1347" s="258">
        <v>9.4166188000000002E-7</v>
      </c>
      <c r="AK1347" s="258">
        <v>1.1481718999999999E-5</v>
      </c>
      <c r="AL1347" s="258">
        <v>1.3209668E-7</v>
      </c>
      <c r="AM1347" s="258">
        <v>1.4518084999999999E-9</v>
      </c>
      <c r="AN1347" s="258">
        <v>9.4759775000000005E-6</v>
      </c>
      <c r="AO1347" s="258">
        <v>3.2895175000000001E-5</v>
      </c>
      <c r="AP1347" s="258">
        <v>8.9620113000000003E-4</v>
      </c>
      <c r="AQ1347" s="258">
        <v>2.8906563999999999E-6</v>
      </c>
      <c r="AR1347" s="258">
        <v>0.10750435999999999</v>
      </c>
      <c r="AT1347" s="193"/>
      <c r="AU1347" s="193"/>
      <c r="AV1347" s="193"/>
      <c r="AW1347" s="193"/>
      <c r="AX1347" s="193"/>
      <c r="AY1347" s="193"/>
      <c r="AZ1347" s="193"/>
      <c r="BA1347" s="193"/>
      <c r="BB1347" s="193"/>
      <c r="BC1347" s="193"/>
      <c r="BD1347" s="193"/>
      <c r="BE1347" s="315"/>
      <c r="BF1347" s="315"/>
      <c r="BG1347" s="315"/>
      <c r="BH1347" s="315"/>
      <c r="BI1347" s="315"/>
      <c r="BJ1347" s="315"/>
      <c r="BK1347" s="315"/>
    </row>
    <row r="1348" spans="1:63" x14ac:dyDescent="0.25">
      <c r="A1348" s="58" t="s">
        <v>495</v>
      </c>
      <c r="B1348" s="58"/>
      <c r="C1348" s="43"/>
      <c r="D1348" s="199"/>
      <c r="E1348" s="199"/>
      <c r="F1348" s="199"/>
      <c r="G1348" s="199"/>
      <c r="H1348" s="199"/>
      <c r="I1348" s="199"/>
      <c r="J1348" s="199"/>
      <c r="K1348" s="199"/>
      <c r="L1348" s="199"/>
      <c r="M1348" s="199"/>
      <c r="N1348" s="199"/>
      <c r="O1348" s="199"/>
      <c r="P1348" s="199"/>
      <c r="Q1348" s="239"/>
      <c r="R1348" s="97"/>
      <c r="S1348" s="97"/>
      <c r="T1348" s="97"/>
      <c r="U1348" s="97"/>
      <c r="V1348" s="97"/>
      <c r="W1348" s="97"/>
      <c r="X1348" s="259"/>
      <c r="Y1348" s="259"/>
      <c r="Z1348" s="259"/>
      <c r="AA1348" s="258"/>
      <c r="AB1348" s="258"/>
      <c r="AC1348" s="258"/>
      <c r="AD1348" s="258"/>
      <c r="AE1348" s="258"/>
      <c r="AF1348" s="258"/>
      <c r="AG1348" s="258"/>
      <c r="AH1348" s="258"/>
      <c r="AI1348" s="258"/>
      <c r="AJ1348" s="258"/>
      <c r="AK1348" s="258"/>
      <c r="AL1348" s="258"/>
      <c r="AM1348" s="258"/>
      <c r="AN1348" s="258"/>
      <c r="AO1348" s="258"/>
      <c r="AP1348" s="258"/>
      <c r="AQ1348" s="258"/>
      <c r="AR1348" s="258"/>
      <c r="AT1348" s="193"/>
      <c r="AU1348" s="193"/>
      <c r="AV1348" s="193"/>
      <c r="AW1348" s="193"/>
      <c r="AX1348" s="193"/>
      <c r="AY1348" s="193"/>
      <c r="AZ1348" s="193"/>
      <c r="BA1348" s="193"/>
      <c r="BB1348" s="193"/>
      <c r="BC1348" s="193"/>
      <c r="BD1348" s="193"/>
      <c r="BE1348" s="315"/>
      <c r="BF1348" s="315"/>
      <c r="BG1348" s="315"/>
      <c r="BH1348" s="315"/>
      <c r="BI1348" s="315"/>
      <c r="BJ1348" s="315"/>
      <c r="BK1348" s="315"/>
    </row>
    <row r="1349" spans="1:63" x14ac:dyDescent="0.25">
      <c r="A1349" s="43"/>
      <c r="B1349" s="185" t="s">
        <v>437</v>
      </c>
      <c r="C1349" s="25" t="s">
        <v>6942</v>
      </c>
      <c r="D1349" s="193">
        <v>4.7351661000000003E-2</v>
      </c>
      <c r="E1349" s="193">
        <v>2.3251513000000001E-2</v>
      </c>
      <c r="F1349" s="193">
        <v>2.29357E-2</v>
      </c>
      <c r="G1349" s="193">
        <v>1.4034774E-4</v>
      </c>
      <c r="H1349" s="193">
        <v>1.2788173999999999E-4</v>
      </c>
      <c r="I1349" s="193">
        <v>2.0737884000000001E-4</v>
      </c>
      <c r="J1349" s="193">
        <v>2.5280346000000002E-4</v>
      </c>
      <c r="K1349" s="193">
        <v>3.5692219999999998E-6</v>
      </c>
      <c r="L1349" s="193">
        <v>4.3246757999999998E-4</v>
      </c>
      <c r="M1349" s="193">
        <v>0</v>
      </c>
      <c r="N1349" s="193">
        <v>0</v>
      </c>
      <c r="O1349" s="193">
        <v>0</v>
      </c>
      <c r="P1349" s="199">
        <f t="shared" ref="P1349:P1354" si="251">E1349/0.135</f>
        <v>0.17223342962962962</v>
      </c>
      <c r="Q1349" s="240">
        <v>40.571475</v>
      </c>
      <c r="R1349" s="99">
        <v>40.511916999999997</v>
      </c>
      <c r="S1349" s="99">
        <v>5.0791999999999997E-2</v>
      </c>
      <c r="T1349" s="99">
        <v>5.1692000000000004E-6</v>
      </c>
      <c r="U1349" s="99">
        <v>2.4488000000000001E-3</v>
      </c>
      <c r="V1349" s="99">
        <v>2.0381520000000001E-3</v>
      </c>
      <c r="W1349" s="99">
        <v>4.2731999999999996E-3</v>
      </c>
      <c r="X1349" s="241">
        <f t="shared" ref="X1349:X1354" si="252">SUM(Y1349:AA1349)</f>
        <v>0.11394561921365977</v>
      </c>
      <c r="Y1349" s="241">
        <f t="shared" ref="Y1349:Y1354" si="253">SUM(AB1349:AG1349)</f>
        <v>8.2599130191E-3</v>
      </c>
      <c r="Z1349" s="241">
        <f t="shared" ref="Z1349:Z1354" si="254">SUM(AH1349:AP1349)</f>
        <v>3.9956106292597703E-3</v>
      </c>
      <c r="AA1349" s="241">
        <f t="shared" ref="AA1349:AA1354" si="255">SUM(AQ1349:AR1349)</f>
        <v>0.1016900955653</v>
      </c>
      <c r="AB1349" s="258">
        <v>4.7742549000000002E-3</v>
      </c>
      <c r="AC1349" s="258">
        <v>3.5317023999999998E-6</v>
      </c>
      <c r="AD1349" s="258">
        <v>1.6640500999999999E-4</v>
      </c>
      <c r="AE1349" s="258">
        <v>2.0006394000000002E-6</v>
      </c>
      <c r="AF1349" s="258">
        <v>3.3122618000000002E-3</v>
      </c>
      <c r="AG1349" s="258">
        <v>1.4589673000000001E-6</v>
      </c>
      <c r="AH1349" s="258">
        <v>3.1246486E-3</v>
      </c>
      <c r="AI1349" s="258">
        <v>3.9831306000000002E-5</v>
      </c>
      <c r="AJ1349" s="258">
        <v>1.2200122999999999E-6</v>
      </c>
      <c r="AK1349" s="258">
        <v>1.0497672E-5</v>
      </c>
      <c r="AL1349" s="258">
        <v>1.1978222999999999E-7</v>
      </c>
      <c r="AM1349" s="258">
        <v>3.6872976999999999E-10</v>
      </c>
      <c r="AN1349" s="258">
        <v>5.921801E-6</v>
      </c>
      <c r="AO1349" s="258">
        <v>1.8094867000000002E-5</v>
      </c>
      <c r="AP1349" s="258">
        <v>7.9527622000000002E-4</v>
      </c>
      <c r="AQ1349" s="258">
        <v>1.3455653E-6</v>
      </c>
      <c r="AR1349" s="258">
        <v>0.10168874999999999</v>
      </c>
      <c r="AT1349" s="193"/>
      <c r="AU1349" s="193"/>
      <c r="AV1349" s="193"/>
      <c r="AW1349" s="193"/>
      <c r="AX1349" s="193"/>
      <c r="AY1349" s="193"/>
      <c r="AZ1349" s="193"/>
      <c r="BA1349" s="193"/>
      <c r="BB1349" s="193"/>
      <c r="BC1349" s="193"/>
      <c r="BD1349" s="193"/>
      <c r="BE1349" s="315"/>
      <c r="BF1349" s="315"/>
      <c r="BG1349" s="315"/>
      <c r="BH1349" s="315"/>
      <c r="BI1349" s="315"/>
      <c r="BJ1349" s="315"/>
      <c r="BK1349" s="315"/>
    </row>
    <row r="1350" spans="1:63" x14ac:dyDescent="0.25">
      <c r="A1350" s="9"/>
      <c r="B1350" s="185" t="s">
        <v>437</v>
      </c>
      <c r="C1350" s="25" t="s">
        <v>6941</v>
      </c>
      <c r="D1350" s="193">
        <v>5.5467708999999997E-2</v>
      </c>
      <c r="E1350" s="193">
        <v>4.8461022999999999E-2</v>
      </c>
      <c r="F1350" s="193">
        <v>3.7721854000000001E-3</v>
      </c>
      <c r="G1350" s="193">
        <v>1.437992E-4</v>
      </c>
      <c r="H1350" s="193">
        <v>4.7240455000000002E-4</v>
      </c>
      <c r="I1350" s="193">
        <v>8.0971839999999999E-4</v>
      </c>
      <c r="J1350" s="193">
        <v>5.5706430999999997E-4</v>
      </c>
      <c r="K1350" s="193">
        <v>1.0457392000000001E-5</v>
      </c>
      <c r="L1350" s="193">
        <v>1.2410562E-3</v>
      </c>
      <c r="M1350" s="193">
        <v>0</v>
      </c>
      <c r="N1350" s="193">
        <v>0</v>
      </c>
      <c r="O1350" s="193">
        <v>0</v>
      </c>
      <c r="P1350" s="199">
        <f t="shared" si="251"/>
        <v>0.3589705407407407</v>
      </c>
      <c r="Q1350" s="240">
        <v>43.762360999999999</v>
      </c>
      <c r="R1350" s="99">
        <v>43.606869000000003</v>
      </c>
      <c r="S1350" s="99">
        <v>6.1392799999999997E-2</v>
      </c>
      <c r="T1350" s="99">
        <v>1.5132E-5</v>
      </c>
      <c r="U1350" s="99">
        <v>6.2392000000000003E-3</v>
      </c>
      <c r="V1350" s="99">
        <v>1.600403E-3</v>
      </c>
      <c r="W1350" s="99">
        <v>8.6245000000000002E-2</v>
      </c>
      <c r="X1350" s="241">
        <f t="shared" si="252"/>
        <v>0.12866408077336941</v>
      </c>
      <c r="Y1350" s="241">
        <f t="shared" si="253"/>
        <v>1.125121499592E-2</v>
      </c>
      <c r="Z1350" s="241">
        <f t="shared" si="254"/>
        <v>7.9533274051493998E-3</v>
      </c>
      <c r="AA1350" s="241">
        <f t="shared" si="255"/>
        <v>0.10945953837230001</v>
      </c>
      <c r="AB1350" s="258">
        <v>9.9505962999999996E-3</v>
      </c>
      <c r="AC1350" s="258">
        <v>9.1577305000000005E-6</v>
      </c>
      <c r="AD1350" s="258">
        <v>2.4698785999999998E-4</v>
      </c>
      <c r="AE1350" s="258">
        <v>6.8855702000000001E-7</v>
      </c>
      <c r="AF1350" s="258">
        <v>1.0418363999999999E-3</v>
      </c>
      <c r="AG1350" s="258">
        <v>1.9481483999999998E-6</v>
      </c>
      <c r="AH1350" s="258">
        <v>6.5118642999999997E-3</v>
      </c>
      <c r="AI1350" s="258">
        <v>5.4589183000000003E-6</v>
      </c>
      <c r="AJ1350" s="258">
        <v>1.2064940000000001E-6</v>
      </c>
      <c r="AK1350" s="258">
        <v>1.8325347000000001E-5</v>
      </c>
      <c r="AL1350" s="258">
        <v>1.7093191E-7</v>
      </c>
      <c r="AM1350" s="258">
        <v>5.4593939999999999E-10</v>
      </c>
      <c r="AN1350" s="258">
        <v>1.2057909E-5</v>
      </c>
      <c r="AO1350" s="258">
        <v>3.1416459000000001E-5</v>
      </c>
      <c r="AP1350" s="258">
        <v>1.3728264999999999E-3</v>
      </c>
      <c r="AQ1350" s="258">
        <v>3.9683722999999999E-6</v>
      </c>
      <c r="AR1350" s="258">
        <v>0.10945557</v>
      </c>
      <c r="AT1350" s="193"/>
      <c r="AU1350" s="193"/>
      <c r="AV1350" s="193"/>
      <c r="AW1350" s="193"/>
      <c r="AX1350" s="193"/>
      <c r="AY1350" s="193"/>
      <c r="AZ1350" s="193"/>
      <c r="BA1350" s="193"/>
      <c r="BB1350" s="193"/>
      <c r="BC1350" s="193"/>
      <c r="BD1350" s="193"/>
      <c r="BE1350" s="315"/>
      <c r="BF1350" s="315"/>
      <c r="BG1350" s="315"/>
      <c r="BH1350" s="315"/>
      <c r="BI1350" s="315"/>
      <c r="BJ1350" s="315"/>
      <c r="BK1350" s="315"/>
    </row>
    <row r="1351" spans="1:63" x14ac:dyDescent="0.25">
      <c r="A1351" s="43"/>
      <c r="B1351" s="185" t="s">
        <v>437</v>
      </c>
      <c r="C1351" s="25" t="s">
        <v>6716</v>
      </c>
      <c r="D1351" s="193">
        <v>8.9833603999999994E-3</v>
      </c>
      <c r="E1351" s="193">
        <v>6.0165291000000001E-3</v>
      </c>
      <c r="F1351" s="193">
        <v>1.6020609000000001E-3</v>
      </c>
      <c r="G1351" s="193">
        <v>1.9694811999999999E-4</v>
      </c>
      <c r="H1351" s="193">
        <v>6.3672315999999994E-5</v>
      </c>
      <c r="I1351" s="193">
        <v>4.7727426999999998E-4</v>
      </c>
      <c r="J1351" s="193">
        <v>1.2011125999999999E-4</v>
      </c>
      <c r="K1351" s="193">
        <v>3.3060838000000001E-6</v>
      </c>
      <c r="L1351" s="193">
        <v>5.0345835000000004E-4</v>
      </c>
      <c r="M1351" s="193">
        <v>0</v>
      </c>
      <c r="N1351" s="193">
        <v>0</v>
      </c>
      <c r="O1351" s="193">
        <v>0</v>
      </c>
      <c r="P1351" s="199">
        <f t="shared" si="251"/>
        <v>4.4566882222222222E-2</v>
      </c>
      <c r="Q1351" s="240">
        <v>40.633799000000003</v>
      </c>
      <c r="R1351" s="99">
        <v>40.610703999999998</v>
      </c>
      <c r="S1351" s="99">
        <v>1.8416160000000001E-2</v>
      </c>
      <c r="T1351" s="99">
        <v>1.8879E-5</v>
      </c>
      <c r="U1351" s="99">
        <v>1.111E-3</v>
      </c>
      <c r="V1351" s="99">
        <v>3.2413329999999999E-4</v>
      </c>
      <c r="W1351" s="99">
        <v>3.2244999999999999E-3</v>
      </c>
      <c r="X1351" s="241">
        <f t="shared" si="252"/>
        <v>0.1046079945413098</v>
      </c>
      <c r="Y1351" s="241">
        <f t="shared" si="253"/>
        <v>1.7351037610600002E-3</v>
      </c>
      <c r="Z1351" s="241">
        <f t="shared" si="254"/>
        <v>9.3777023804980013E-4</v>
      </c>
      <c r="AA1351" s="241">
        <f t="shared" si="255"/>
        <v>0.1019351205422</v>
      </c>
      <c r="AB1351" s="258">
        <v>1.2353773000000001E-3</v>
      </c>
      <c r="AC1351" s="258">
        <v>3.3331410999999999E-6</v>
      </c>
      <c r="AD1351" s="258">
        <v>6.7316302999999999E-5</v>
      </c>
      <c r="AE1351" s="258">
        <v>1.9846886E-7</v>
      </c>
      <c r="AF1351" s="258">
        <v>4.2829511000000003E-4</v>
      </c>
      <c r="AG1351" s="258">
        <v>5.8343810000000003E-7</v>
      </c>
      <c r="AH1351" s="258">
        <v>8.0848792E-4</v>
      </c>
      <c r="AI1351" s="258">
        <v>2.4123204000000001E-6</v>
      </c>
      <c r="AJ1351" s="258">
        <v>4.0194378000000001E-7</v>
      </c>
      <c r="AK1351" s="258">
        <v>8.4036177999999999E-7</v>
      </c>
      <c r="AL1351" s="258">
        <v>6.7365903000000001E-8</v>
      </c>
      <c r="AM1351" s="258">
        <v>4.1623868000000004E-9</v>
      </c>
      <c r="AN1351" s="258">
        <v>3.9243277999999999E-6</v>
      </c>
      <c r="AO1351" s="258">
        <v>5.1163516000000003E-5</v>
      </c>
      <c r="AP1351" s="258">
        <v>7.0468319999999999E-5</v>
      </c>
      <c r="AQ1351" s="258">
        <v>1.3305422E-6</v>
      </c>
      <c r="AR1351" s="258">
        <v>0.10193379</v>
      </c>
      <c r="AT1351" s="193"/>
      <c r="AU1351" s="193"/>
      <c r="AV1351" s="193"/>
      <c r="AW1351" s="193"/>
      <c r="AX1351" s="193"/>
      <c r="AY1351" s="193"/>
      <c r="AZ1351" s="193"/>
      <c r="BA1351" s="193"/>
      <c r="BB1351" s="193"/>
      <c r="BC1351" s="193"/>
      <c r="BD1351" s="193"/>
      <c r="BE1351" s="315"/>
      <c r="BF1351" s="315"/>
      <c r="BG1351" s="315"/>
      <c r="BH1351" s="315"/>
      <c r="BI1351" s="315"/>
      <c r="BJ1351" s="315"/>
      <c r="BK1351" s="315"/>
    </row>
    <row r="1352" spans="1:63" x14ac:dyDescent="0.25">
      <c r="A1352" s="43"/>
      <c r="B1352" s="185" t="s">
        <v>437</v>
      </c>
      <c r="C1352" s="25" t="s">
        <v>3710</v>
      </c>
      <c r="D1352" s="193">
        <v>1.2715175E-2</v>
      </c>
      <c r="E1352" s="193">
        <v>9.4123942000000002E-3</v>
      </c>
      <c r="F1352" s="193">
        <v>1.4956073E-3</v>
      </c>
      <c r="G1352" s="193">
        <v>7.6534056000000003E-5</v>
      </c>
      <c r="H1352" s="193">
        <v>5.4141017000000002E-5</v>
      </c>
      <c r="I1352" s="193">
        <v>3.6067025999999999E-4</v>
      </c>
      <c r="J1352" s="193">
        <v>1.3998284000000001E-4</v>
      </c>
      <c r="K1352" s="193">
        <v>7.8553710999999999E-4</v>
      </c>
      <c r="L1352" s="193">
        <v>3.9030770999999998E-4</v>
      </c>
      <c r="M1352" s="193">
        <v>0</v>
      </c>
      <c r="N1352" s="193">
        <v>0</v>
      </c>
      <c r="O1352" s="193">
        <v>0</v>
      </c>
      <c r="P1352" s="199">
        <f t="shared" si="251"/>
        <v>6.9721438518518516E-2</v>
      </c>
      <c r="Q1352" s="240">
        <v>39.356214000000001</v>
      </c>
      <c r="R1352" s="99">
        <v>39.320976999999999</v>
      </c>
      <c r="S1352" s="99">
        <v>2.671256E-2</v>
      </c>
      <c r="T1352" s="99">
        <v>6.1143000000000001E-6</v>
      </c>
      <c r="U1352" s="99">
        <v>4.8162999999999999E-3</v>
      </c>
      <c r="V1352" s="99">
        <v>1.300615E-3</v>
      </c>
      <c r="W1352" s="99">
        <v>2.4020999999999999E-3</v>
      </c>
      <c r="X1352" s="241">
        <f t="shared" si="252"/>
        <v>0.1027944866469208</v>
      </c>
      <c r="Y1352" s="241">
        <f t="shared" si="253"/>
        <v>2.425281222E-3</v>
      </c>
      <c r="Z1352" s="241">
        <f t="shared" si="254"/>
        <v>1.6690754164207999E-3</v>
      </c>
      <c r="AA1352" s="241">
        <f t="shared" si="255"/>
        <v>9.8700130008500003E-2</v>
      </c>
      <c r="AB1352" s="258">
        <v>1.9326065999999999E-3</v>
      </c>
      <c r="AC1352" s="258">
        <v>4.4556739000000002E-6</v>
      </c>
      <c r="AD1352" s="258">
        <v>9.3376035000000004E-5</v>
      </c>
      <c r="AE1352" s="258">
        <v>2.0991038000000001E-7</v>
      </c>
      <c r="AF1352" s="258">
        <v>3.9382033E-4</v>
      </c>
      <c r="AG1352" s="258">
        <v>8.1267272E-7</v>
      </c>
      <c r="AH1352" s="258">
        <v>1.264741E-3</v>
      </c>
      <c r="AI1352" s="258">
        <v>2.2037338999999999E-6</v>
      </c>
      <c r="AJ1352" s="258">
        <v>6.2389728999999998E-7</v>
      </c>
      <c r="AK1352" s="258">
        <v>4.7250932999999997E-6</v>
      </c>
      <c r="AL1352" s="258">
        <v>7.0786933000000006E-8</v>
      </c>
      <c r="AM1352" s="258">
        <v>2.2578977999999999E-9</v>
      </c>
      <c r="AN1352" s="258">
        <v>5.6943591000000004E-6</v>
      </c>
      <c r="AO1352" s="258">
        <v>3.6205528000000001E-5</v>
      </c>
      <c r="AP1352" s="258">
        <v>3.5480876000000002E-4</v>
      </c>
      <c r="AQ1352" s="258">
        <v>1.0880084999999999E-6</v>
      </c>
      <c r="AR1352" s="258">
        <v>9.8699042000000001E-2</v>
      </c>
      <c r="AT1352" s="193"/>
      <c r="AU1352" s="193"/>
      <c r="AV1352" s="193"/>
      <c r="AW1352" s="193"/>
      <c r="AX1352" s="193"/>
      <c r="AY1352" s="193"/>
      <c r="AZ1352" s="193"/>
      <c r="BA1352" s="193"/>
      <c r="BB1352" s="193"/>
      <c r="BC1352" s="193"/>
      <c r="BD1352" s="193"/>
      <c r="BE1352" s="315"/>
      <c r="BF1352" s="315"/>
      <c r="BG1352" s="315"/>
      <c r="BH1352" s="315"/>
      <c r="BI1352" s="315"/>
      <c r="BJ1352" s="315"/>
      <c r="BK1352" s="315"/>
    </row>
    <row r="1353" spans="1:63" x14ac:dyDescent="0.25">
      <c r="A1353" s="9"/>
      <c r="B1353" s="185" t="s">
        <v>437</v>
      </c>
      <c r="C1353" s="25" t="s">
        <v>3709</v>
      </c>
      <c r="D1353" s="193">
        <v>2.2826659999999999E-2</v>
      </c>
      <c r="E1353" s="193">
        <v>1.8159403000000001E-2</v>
      </c>
      <c r="F1353" s="193">
        <v>2.9150300999999999E-3</v>
      </c>
      <c r="G1353" s="193">
        <v>6.6316109000000005E-5</v>
      </c>
      <c r="H1353" s="193">
        <v>1.8664471999999999E-4</v>
      </c>
      <c r="I1353" s="193">
        <v>6.0437754999999999E-4</v>
      </c>
      <c r="J1353" s="193">
        <v>1.0272553E-4</v>
      </c>
      <c r="K1353" s="193">
        <v>4.157307E-6</v>
      </c>
      <c r="L1353" s="193">
        <v>7.8800614000000004E-4</v>
      </c>
      <c r="M1353" s="193">
        <v>0</v>
      </c>
      <c r="N1353" s="193">
        <v>0</v>
      </c>
      <c r="O1353" s="193">
        <v>0</v>
      </c>
      <c r="P1353" s="199">
        <f t="shared" si="251"/>
        <v>0.13451409629629629</v>
      </c>
      <c r="Q1353" s="240">
        <v>40.461686</v>
      </c>
      <c r="R1353" s="99">
        <v>40.380130000000001</v>
      </c>
      <c r="S1353" s="99">
        <v>2.98508E-2</v>
      </c>
      <c r="T1353" s="99">
        <v>1.3417999999999999E-5</v>
      </c>
      <c r="U1353" s="99">
        <v>3.2932E-3</v>
      </c>
      <c r="V1353" s="99">
        <v>7.9777750000000001E-4</v>
      </c>
      <c r="W1353" s="99">
        <v>4.7600999999999997E-2</v>
      </c>
      <c r="X1353" s="241">
        <f t="shared" si="252"/>
        <v>0.10847787298032639</v>
      </c>
      <c r="Y1353" s="241">
        <f t="shared" si="253"/>
        <v>4.5792018764800003E-3</v>
      </c>
      <c r="Z1353" s="241">
        <f t="shared" si="254"/>
        <v>2.5397485891464002E-3</v>
      </c>
      <c r="AA1353" s="241">
        <f t="shared" si="255"/>
        <v>0.1013589225147</v>
      </c>
      <c r="AB1353" s="258">
        <v>3.7286411E-3</v>
      </c>
      <c r="AC1353" s="258">
        <v>8.4207638000000007E-6</v>
      </c>
      <c r="AD1353" s="258">
        <v>8.4525646000000002E-5</v>
      </c>
      <c r="AE1353" s="258">
        <v>4.8987328999999995E-7</v>
      </c>
      <c r="AF1353" s="258">
        <v>7.5618764000000001E-4</v>
      </c>
      <c r="AG1353" s="258">
        <v>9.3685338999999999E-7</v>
      </c>
      <c r="AH1353" s="258">
        <v>2.4402832000000002E-3</v>
      </c>
      <c r="AI1353" s="258">
        <v>4.2307617999999997E-6</v>
      </c>
      <c r="AJ1353" s="258">
        <v>5.2037408000000002E-7</v>
      </c>
      <c r="AK1353" s="258">
        <v>7.259448E-7</v>
      </c>
      <c r="AL1353" s="258">
        <v>8.0327322000000005E-8</v>
      </c>
      <c r="AM1353" s="258">
        <v>2.4904444000000001E-9</v>
      </c>
      <c r="AN1353" s="258">
        <v>5.6777717000000003E-6</v>
      </c>
      <c r="AO1353" s="258">
        <v>3.2316146E-5</v>
      </c>
      <c r="AP1353" s="258">
        <v>5.5911573000000001E-5</v>
      </c>
      <c r="AQ1353" s="258">
        <v>2.0625147000000001E-6</v>
      </c>
      <c r="AR1353" s="258">
        <v>0.10135685999999999</v>
      </c>
      <c r="AT1353" s="193"/>
      <c r="AU1353" s="193"/>
      <c r="AV1353" s="193"/>
      <c r="AW1353" s="193"/>
      <c r="AX1353" s="193"/>
      <c r="AY1353" s="193"/>
      <c r="AZ1353" s="193"/>
      <c r="BA1353" s="193"/>
      <c r="BB1353" s="193"/>
      <c r="BC1353" s="193"/>
      <c r="BD1353" s="193"/>
      <c r="BE1353" s="315"/>
      <c r="BF1353" s="315"/>
      <c r="BG1353" s="315"/>
      <c r="BH1353" s="315"/>
      <c r="BI1353" s="315"/>
      <c r="BJ1353" s="315"/>
      <c r="BK1353" s="315"/>
    </row>
    <row r="1354" spans="1:63" x14ac:dyDescent="0.25">
      <c r="A1354" s="9"/>
      <c r="B1354" s="185" t="s">
        <v>437</v>
      </c>
      <c r="C1354" s="25" t="s">
        <v>3708</v>
      </c>
      <c r="D1354" s="193">
        <v>0.13520493</v>
      </c>
      <c r="E1354" s="193">
        <v>0.10832174999999999</v>
      </c>
      <c r="F1354" s="193">
        <v>2.3161405999999999E-2</v>
      </c>
      <c r="G1354" s="193">
        <v>1.5366226000000001E-4</v>
      </c>
      <c r="H1354" s="193">
        <v>7.7901353E-4</v>
      </c>
      <c r="I1354" s="193">
        <v>8.0230457999999995E-4</v>
      </c>
      <c r="J1354" s="193">
        <v>5.8598513000000004E-4</v>
      </c>
      <c r="K1354" s="193">
        <v>1.1366235E-5</v>
      </c>
      <c r="L1354" s="193">
        <v>1.3894479999999999E-3</v>
      </c>
      <c r="M1354" s="193">
        <v>0</v>
      </c>
      <c r="N1354" s="193">
        <v>0</v>
      </c>
      <c r="O1354" s="193">
        <v>0</v>
      </c>
      <c r="P1354" s="199">
        <f t="shared" si="251"/>
        <v>0.80238333333333323</v>
      </c>
      <c r="Q1354" s="240">
        <v>46.919407999999997</v>
      </c>
      <c r="R1354" s="99">
        <v>46.759860000000003</v>
      </c>
      <c r="S1354" s="99">
        <v>6.0110400000000001E-2</v>
      </c>
      <c r="T1354" s="99">
        <v>5.6570000000000002E-5</v>
      </c>
      <c r="U1354" s="99">
        <v>6.9122999999999997E-3</v>
      </c>
      <c r="V1354" s="99">
        <v>1.5956950000000001E-3</v>
      </c>
      <c r="W1354" s="99">
        <v>9.0872999999999995E-2</v>
      </c>
      <c r="X1354" s="241">
        <f t="shared" si="252"/>
        <v>0.16007083192008698</v>
      </c>
      <c r="Y1354" s="241">
        <f t="shared" si="253"/>
        <v>2.6457752546599995E-2</v>
      </c>
      <c r="Z1354" s="241">
        <f t="shared" si="254"/>
        <v>1.6239288594886988E-2</v>
      </c>
      <c r="AA1354" s="241">
        <f t="shared" si="255"/>
        <v>0.11737379077860001</v>
      </c>
      <c r="AB1354" s="258">
        <v>2.2241964999999999E-2</v>
      </c>
      <c r="AC1354" s="258">
        <v>3.4978105999999999E-5</v>
      </c>
      <c r="AD1354" s="258">
        <v>2.6932795999999999E-4</v>
      </c>
      <c r="AE1354" s="258">
        <v>2.4811001000000002E-6</v>
      </c>
      <c r="AF1354" s="258">
        <v>3.9071059999999996E-3</v>
      </c>
      <c r="AG1354" s="258">
        <v>1.8943805E-6</v>
      </c>
      <c r="AH1354" s="258">
        <v>1.4550337999999999E-2</v>
      </c>
      <c r="AI1354" s="258">
        <v>3.590389E-5</v>
      </c>
      <c r="AJ1354" s="258">
        <v>1.2745565999999999E-6</v>
      </c>
      <c r="AK1354" s="258">
        <v>1.9804746999999999E-5</v>
      </c>
      <c r="AL1354" s="258">
        <v>1.9240708000000001E-7</v>
      </c>
      <c r="AM1354" s="258">
        <v>6.3020698999999997E-10</v>
      </c>
      <c r="AN1354" s="258">
        <v>1.4005040999999999E-5</v>
      </c>
      <c r="AO1354" s="258">
        <v>3.1570023000000001E-5</v>
      </c>
      <c r="AP1354" s="258">
        <v>1.5861993E-3</v>
      </c>
      <c r="AQ1354" s="258">
        <v>4.4807785999999998E-6</v>
      </c>
      <c r="AR1354" s="258">
        <v>0.11736931</v>
      </c>
      <c r="AT1354" s="193"/>
      <c r="AU1354" s="193"/>
      <c r="AV1354" s="193"/>
      <c r="AW1354" s="193"/>
      <c r="AX1354" s="193"/>
      <c r="AY1354" s="193"/>
      <c r="AZ1354" s="193"/>
      <c r="BA1354" s="193"/>
      <c r="BB1354" s="193"/>
      <c r="BC1354" s="193"/>
      <c r="BD1354" s="193"/>
      <c r="BE1354" s="315"/>
      <c r="BF1354" s="315"/>
      <c r="BG1354" s="315"/>
      <c r="BH1354" s="315"/>
      <c r="BI1354" s="315"/>
      <c r="BJ1354" s="315"/>
      <c r="BK1354" s="315"/>
    </row>
    <row r="1355" spans="1:63" x14ac:dyDescent="0.25">
      <c r="A1355" s="58" t="s">
        <v>496</v>
      </c>
      <c r="B1355" s="58"/>
      <c r="C1355" s="9"/>
      <c r="D1355" s="195"/>
      <c r="E1355" s="195"/>
      <c r="F1355" s="195"/>
      <c r="G1355" s="195"/>
      <c r="H1355" s="195"/>
      <c r="I1355" s="195"/>
      <c r="J1355" s="195"/>
      <c r="K1355" s="195"/>
      <c r="L1355" s="195"/>
      <c r="M1355" s="195"/>
      <c r="N1355" s="195"/>
      <c r="O1355" s="195"/>
      <c r="P1355" s="195"/>
      <c r="Q1355" s="239"/>
      <c r="R1355" s="97"/>
      <c r="S1355" s="97"/>
      <c r="T1355" s="97"/>
      <c r="U1355" s="97"/>
      <c r="V1355" s="97"/>
      <c r="W1355" s="97"/>
      <c r="X1355" s="259"/>
      <c r="Y1355" s="259"/>
      <c r="Z1355" s="259"/>
      <c r="AA1355" s="258"/>
      <c r="AB1355" s="258"/>
      <c r="AC1355" s="258"/>
      <c r="AD1355" s="258"/>
      <c r="AE1355" s="258"/>
      <c r="AF1355" s="258"/>
      <c r="AG1355" s="258"/>
      <c r="AH1355" s="258"/>
      <c r="AI1355" s="258"/>
      <c r="AJ1355" s="258"/>
      <c r="AK1355" s="258"/>
      <c r="AL1355" s="258"/>
      <c r="AM1355" s="258"/>
      <c r="AN1355" s="258"/>
      <c r="AO1355" s="258"/>
      <c r="AP1355" s="258"/>
      <c r="AQ1355" s="258"/>
      <c r="AR1355" s="258"/>
      <c r="AT1355" s="193"/>
      <c r="AU1355" s="193"/>
      <c r="AV1355" s="193"/>
      <c r="AW1355" s="193"/>
      <c r="AX1355" s="193"/>
      <c r="AY1355" s="193"/>
      <c r="AZ1355" s="193"/>
      <c r="BA1355" s="193"/>
      <c r="BB1355" s="193"/>
      <c r="BC1355" s="193"/>
      <c r="BD1355" s="193"/>
      <c r="BE1355" s="315"/>
      <c r="BF1355" s="315"/>
      <c r="BG1355" s="315"/>
      <c r="BH1355" s="315"/>
      <c r="BI1355" s="315"/>
      <c r="BJ1355" s="315"/>
      <c r="BK1355" s="315"/>
    </row>
    <row r="1356" spans="1:63" x14ac:dyDescent="0.25">
      <c r="A1356" s="9"/>
      <c r="B1356" s="185" t="s">
        <v>4654</v>
      </c>
      <c r="C1356" s="25" t="s">
        <v>726</v>
      </c>
      <c r="D1356" s="193">
        <v>7.6740152000000002E-3</v>
      </c>
      <c r="E1356" s="193">
        <v>1.8877815E-3</v>
      </c>
      <c r="F1356" s="193">
        <v>4.2122109E-3</v>
      </c>
      <c r="G1356" s="193">
        <v>9.4192320000000004E-6</v>
      </c>
      <c r="H1356" s="193">
        <v>2.3177732000000001E-5</v>
      </c>
      <c r="I1356" s="193">
        <v>9.9875453000000001E-6</v>
      </c>
      <c r="J1356" s="193">
        <v>1.2862311999999999E-3</v>
      </c>
      <c r="K1356" s="193">
        <v>2.3917337000000001E-4</v>
      </c>
      <c r="L1356" s="193">
        <v>6.0336273999999996E-6</v>
      </c>
      <c r="M1356" s="193">
        <v>0</v>
      </c>
      <c r="N1356" s="193">
        <v>0</v>
      </c>
      <c r="O1356" s="193">
        <v>0</v>
      </c>
      <c r="P1356" s="199">
        <f t="shared" ref="P1356:P1380" si="256">E1356/0.135</f>
        <v>1.3983566666666666E-2</v>
      </c>
      <c r="Q1356" s="240">
        <v>1.1235107</v>
      </c>
      <c r="R1356" s="99">
        <v>1.1185425</v>
      </c>
      <c r="S1356" s="99">
        <v>4.3615040000000004E-3</v>
      </c>
      <c r="T1356" s="99">
        <v>3.9302000000000001E-7</v>
      </c>
      <c r="U1356" s="99">
        <v>1.8421E-4</v>
      </c>
      <c r="V1356" s="99">
        <v>2.2077320000000001E-5</v>
      </c>
      <c r="W1356" s="99">
        <v>3.9997999999999998E-4</v>
      </c>
      <c r="X1356" s="241">
        <f t="shared" ref="X1356:X1380" si="257">SUM(Y1356:AA1356)</f>
        <v>4.2052757597672297E-3</v>
      </c>
      <c r="Y1356" s="241">
        <f t="shared" ref="Y1356:Y1380" si="258">SUM(AB1356:AG1356)</f>
        <v>1.1306282075664001E-3</v>
      </c>
      <c r="Z1356" s="241">
        <f t="shared" ref="Z1356:Z1380" si="259">SUM(AH1356:AP1356)</f>
        <v>2.6701584795482989E-4</v>
      </c>
      <c r="AA1356" s="241">
        <f t="shared" ref="AA1356:AA1380" si="260">SUM(AQ1356:AR1356)</f>
        <v>2.8076317042460002E-3</v>
      </c>
      <c r="AB1356" s="258">
        <v>3.8762186999999999E-4</v>
      </c>
      <c r="AC1356" s="258">
        <v>1.6256834E-9</v>
      </c>
      <c r="AD1356" s="258">
        <v>1.62017E-4</v>
      </c>
      <c r="AE1356" s="258">
        <v>6.3205361000000002E-8</v>
      </c>
      <c r="AF1356" s="258">
        <v>5.8082737000000005E-4</v>
      </c>
      <c r="AG1356" s="258">
        <v>9.7136522000000005E-8</v>
      </c>
      <c r="AH1356" s="258">
        <v>2.5352817999999997E-4</v>
      </c>
      <c r="AI1356" s="258">
        <v>7.3813623000000002E-6</v>
      </c>
      <c r="AJ1356" s="258">
        <v>5.3021155000000002E-8</v>
      </c>
      <c r="AK1356" s="258">
        <v>3.3812842999999999E-6</v>
      </c>
      <c r="AL1356" s="258">
        <v>4.8922939E-7</v>
      </c>
      <c r="AM1356" s="258">
        <v>4.3489982999999998E-10</v>
      </c>
      <c r="AN1356" s="258">
        <v>3.6417213999999999E-7</v>
      </c>
      <c r="AO1356" s="258">
        <v>3.6698287E-7</v>
      </c>
      <c r="AP1356" s="258">
        <v>1.4511808999999999E-6</v>
      </c>
      <c r="AQ1356" s="258">
        <v>1.9904246E-8</v>
      </c>
      <c r="AR1356" s="258">
        <v>2.8076118000000001E-3</v>
      </c>
      <c r="AT1356" s="193"/>
      <c r="AU1356" s="193"/>
      <c r="AV1356" s="193"/>
      <c r="AW1356" s="193"/>
      <c r="AX1356" s="193"/>
      <c r="AY1356" s="193"/>
      <c r="AZ1356" s="193"/>
      <c r="BA1356" s="193"/>
      <c r="BB1356" s="193"/>
      <c r="BC1356" s="193"/>
      <c r="BD1356" s="193"/>
      <c r="BE1356" s="315"/>
      <c r="BF1356" s="315"/>
      <c r="BG1356" s="315"/>
      <c r="BH1356" s="315"/>
      <c r="BI1356" s="315"/>
      <c r="BJ1356" s="315"/>
      <c r="BK1356" s="315"/>
    </row>
    <row r="1357" spans="1:63" x14ac:dyDescent="0.25">
      <c r="A1357" s="9"/>
      <c r="B1357" s="185" t="s">
        <v>5770</v>
      </c>
      <c r="C1357" s="25" t="s">
        <v>727</v>
      </c>
      <c r="D1357" s="193">
        <v>0.10148416</v>
      </c>
      <c r="E1357" s="193">
        <v>7.9081006999999995E-2</v>
      </c>
      <c r="F1357" s="193">
        <v>1.7633197999999999E-2</v>
      </c>
      <c r="G1357" s="193">
        <v>4.6787355000000002E-4</v>
      </c>
      <c r="H1357" s="193">
        <v>5.9724093000000005E-4</v>
      </c>
      <c r="I1357" s="193">
        <v>1.1191953E-3</v>
      </c>
      <c r="J1357" s="193">
        <v>5.5778206000000002E-4</v>
      </c>
      <c r="K1357" s="193">
        <v>3.0454076000000001E-4</v>
      </c>
      <c r="L1357" s="193">
        <v>1.7233226E-3</v>
      </c>
      <c r="M1357" s="193">
        <v>0</v>
      </c>
      <c r="N1357" s="193">
        <v>0</v>
      </c>
      <c r="O1357" s="193">
        <v>0</v>
      </c>
      <c r="P1357" s="199">
        <f t="shared" si="256"/>
        <v>0.585785237037037</v>
      </c>
      <c r="Q1357" s="240">
        <v>59.080844999999997</v>
      </c>
      <c r="R1357" s="99">
        <v>57.185473999999999</v>
      </c>
      <c r="S1357" s="99">
        <v>1.5347919999999999</v>
      </c>
      <c r="T1357" s="99">
        <v>5.7864E-5</v>
      </c>
      <c r="U1357" s="99">
        <v>2.3060000000000001E-2</v>
      </c>
      <c r="V1357" s="99">
        <v>5.6913500000000004E-3</v>
      </c>
      <c r="W1357" s="99">
        <v>0.33177000000000001</v>
      </c>
      <c r="X1357" s="241">
        <f t="shared" si="257"/>
        <v>0.17594567208778639</v>
      </c>
      <c r="Y1357" s="241">
        <f t="shared" si="258"/>
        <v>2.00809463743E-2</v>
      </c>
      <c r="Z1357" s="241">
        <f t="shared" si="259"/>
        <v>1.23226751101864E-2</v>
      </c>
      <c r="AA1357" s="241">
        <f t="shared" si="260"/>
        <v>0.1435420506033</v>
      </c>
      <c r="AB1357" s="258">
        <v>1.6237544999999999E-2</v>
      </c>
      <c r="AC1357" s="258">
        <v>2.8098867999999999E-5</v>
      </c>
      <c r="AD1357" s="258">
        <v>5.6378441E-4</v>
      </c>
      <c r="AE1357" s="258">
        <v>1.9014002999999999E-6</v>
      </c>
      <c r="AF1357" s="258">
        <v>3.1992612000000002E-3</v>
      </c>
      <c r="AG1357" s="258">
        <v>5.0355495999999998E-5</v>
      </c>
      <c r="AH1357" s="258">
        <v>1.0623581E-2</v>
      </c>
      <c r="AI1357" s="258">
        <v>2.7750335999999999E-5</v>
      </c>
      <c r="AJ1357" s="258">
        <v>3.9620220999999996E-6</v>
      </c>
      <c r="AK1357" s="258">
        <v>1.5406821E-5</v>
      </c>
      <c r="AL1357" s="258">
        <v>4.4552101999999998E-7</v>
      </c>
      <c r="AM1357" s="258">
        <v>2.9500664E-9</v>
      </c>
      <c r="AN1357" s="258">
        <v>4.0754592999999999E-5</v>
      </c>
      <c r="AO1357" s="258">
        <v>8.5213467000000003E-5</v>
      </c>
      <c r="AP1357" s="258">
        <v>1.5255583999999999E-3</v>
      </c>
      <c r="AQ1357" s="258">
        <v>5.4006033000000001E-6</v>
      </c>
      <c r="AR1357" s="258">
        <v>0.14353664999999999</v>
      </c>
      <c r="AT1357" s="193"/>
      <c r="AU1357" s="193"/>
      <c r="AV1357" s="193"/>
      <c r="AW1357" s="193"/>
      <c r="AX1357" s="193"/>
      <c r="AY1357" s="193"/>
      <c r="AZ1357" s="193"/>
      <c r="BA1357" s="193"/>
      <c r="BB1357" s="193"/>
      <c r="BC1357" s="193"/>
      <c r="BD1357" s="193"/>
      <c r="BE1357" s="315"/>
      <c r="BF1357" s="315"/>
      <c r="BG1357" s="315"/>
      <c r="BH1357" s="315"/>
      <c r="BI1357" s="315"/>
      <c r="BJ1357" s="315"/>
      <c r="BK1357" s="315"/>
    </row>
    <row r="1358" spans="1:63" x14ac:dyDescent="0.25">
      <c r="A1358" s="9"/>
      <c r="B1358" s="185" t="s">
        <v>5770</v>
      </c>
      <c r="C1358" s="25" t="s">
        <v>728</v>
      </c>
      <c r="D1358" s="193">
        <v>0.14015669</v>
      </c>
      <c r="E1358" s="193">
        <v>0.11186666000000001</v>
      </c>
      <c r="F1358" s="193">
        <v>2.0304128000000001E-2</v>
      </c>
      <c r="G1358" s="193">
        <v>1.1936342999999999E-3</v>
      </c>
      <c r="H1358" s="193">
        <v>1.330946E-3</v>
      </c>
      <c r="I1358" s="193">
        <v>1.8011094999999999E-3</v>
      </c>
      <c r="J1358" s="193">
        <v>7.8767020000000004E-4</v>
      </c>
      <c r="K1358" s="193">
        <v>3.1535592999999999E-4</v>
      </c>
      <c r="L1358" s="193">
        <v>2.5571919000000002E-3</v>
      </c>
      <c r="M1358" s="193">
        <v>0</v>
      </c>
      <c r="N1358" s="193">
        <v>0</v>
      </c>
      <c r="O1358" s="193">
        <v>0</v>
      </c>
      <c r="P1358" s="199">
        <f t="shared" si="256"/>
        <v>0.82864192592592589</v>
      </c>
      <c r="Q1358" s="240">
        <v>64.894748000000007</v>
      </c>
      <c r="R1358" s="99">
        <v>58.718719</v>
      </c>
      <c r="S1358" s="99">
        <v>5.1126319999999996</v>
      </c>
      <c r="T1358" s="99">
        <v>7.6538000000000005E-5</v>
      </c>
      <c r="U1358" s="99">
        <v>6.0099E-2</v>
      </c>
      <c r="V1358" s="99">
        <v>1.487132E-2</v>
      </c>
      <c r="W1358" s="99">
        <v>0.98834999999999995</v>
      </c>
      <c r="X1358" s="241">
        <f t="shared" si="257"/>
        <v>0.19268251738352937</v>
      </c>
      <c r="Y1358" s="241">
        <f t="shared" si="258"/>
        <v>2.8386066054299997E-2</v>
      </c>
      <c r="Z1358" s="241">
        <f t="shared" si="259"/>
        <v>1.6907844283829399E-2</v>
      </c>
      <c r="AA1358" s="241">
        <f t="shared" si="260"/>
        <v>0.14738860704539999</v>
      </c>
      <c r="AB1358" s="258">
        <v>2.2968782E-2</v>
      </c>
      <c r="AC1358" s="258">
        <v>2.8787859E-5</v>
      </c>
      <c r="AD1358" s="258">
        <v>1.3814357999999999E-3</v>
      </c>
      <c r="AE1358" s="258">
        <v>2.2334253E-6</v>
      </c>
      <c r="AF1358" s="258">
        <v>3.8368863E-3</v>
      </c>
      <c r="AG1358" s="258">
        <v>1.6794067E-4</v>
      </c>
      <c r="AH1358" s="258">
        <v>1.5025636E-2</v>
      </c>
      <c r="AI1358" s="258">
        <v>3.2092109000000002E-5</v>
      </c>
      <c r="AJ1358" s="258">
        <v>1.0363142000000001E-5</v>
      </c>
      <c r="AK1358" s="258">
        <v>1.869563E-5</v>
      </c>
      <c r="AL1358" s="258">
        <v>1.0694652000000001E-6</v>
      </c>
      <c r="AM1358" s="258">
        <v>4.9476294E-9</v>
      </c>
      <c r="AN1358" s="258">
        <v>1.0002699E-4</v>
      </c>
      <c r="AO1358" s="258">
        <v>1.217735E-4</v>
      </c>
      <c r="AP1358" s="258">
        <v>1.5981825E-3</v>
      </c>
      <c r="AQ1358" s="258">
        <v>8.6170454000000002E-6</v>
      </c>
      <c r="AR1358" s="258">
        <v>0.14737998999999999</v>
      </c>
      <c r="AT1358" s="193"/>
      <c r="AU1358" s="193"/>
      <c r="AV1358" s="193"/>
      <c r="AW1358" s="193"/>
      <c r="AX1358" s="193"/>
      <c r="AY1358" s="193"/>
      <c r="AZ1358" s="193"/>
      <c r="BA1358" s="193"/>
      <c r="BB1358" s="193"/>
      <c r="BC1358" s="193"/>
      <c r="BD1358" s="193"/>
      <c r="BE1358" s="315"/>
      <c r="BF1358" s="315"/>
      <c r="BG1358" s="315"/>
      <c r="BH1358" s="315"/>
      <c r="BI1358" s="315"/>
      <c r="BJ1358" s="315"/>
      <c r="BK1358" s="315"/>
    </row>
    <row r="1359" spans="1:63" x14ac:dyDescent="0.25">
      <c r="A1359" s="43"/>
      <c r="B1359" s="185" t="s">
        <v>5770</v>
      </c>
      <c r="C1359" s="25" t="s">
        <v>3253</v>
      </c>
      <c r="D1359" s="193">
        <v>0.10542118</v>
      </c>
      <c r="E1359" s="193">
        <v>8.1788647000000006E-2</v>
      </c>
      <c r="F1359" s="193">
        <v>1.8300527E-2</v>
      </c>
      <c r="G1359" s="193">
        <v>6.6515857999999996E-4</v>
      </c>
      <c r="H1359" s="193">
        <v>6.0265503999999996E-4</v>
      </c>
      <c r="I1359" s="193">
        <v>1.2951351E-3</v>
      </c>
      <c r="J1359" s="193">
        <v>6.0144845999999998E-4</v>
      </c>
      <c r="K1359" s="193">
        <v>3.0521824999999998E-4</v>
      </c>
      <c r="L1359" s="193">
        <v>1.862392E-3</v>
      </c>
      <c r="M1359" s="193">
        <v>0</v>
      </c>
      <c r="N1359" s="193">
        <v>0</v>
      </c>
      <c r="O1359" s="193">
        <v>0</v>
      </c>
      <c r="P1359" s="199">
        <f t="shared" si="256"/>
        <v>0.60584182962962962</v>
      </c>
      <c r="Q1359" s="240">
        <v>60.592374999999997</v>
      </c>
      <c r="R1359" s="99">
        <v>57.430568000000001</v>
      </c>
      <c r="S1359" s="99">
        <v>2.5949840000000002</v>
      </c>
      <c r="T1359" s="99">
        <v>5.8001999999999998E-5</v>
      </c>
      <c r="U1359" s="99">
        <v>3.2489999999999998E-2</v>
      </c>
      <c r="V1359" s="99">
        <v>8.37538E-3</v>
      </c>
      <c r="W1359" s="99">
        <v>0.52590000000000003</v>
      </c>
      <c r="X1359" s="241">
        <f t="shared" si="257"/>
        <v>0.1778983633178855</v>
      </c>
      <c r="Y1359" s="241">
        <f t="shared" si="258"/>
        <v>2.1030787098799998E-2</v>
      </c>
      <c r="Z1359" s="241">
        <f t="shared" si="259"/>
        <v>1.2711115610885499E-2</v>
      </c>
      <c r="AA1359" s="241">
        <f t="shared" si="260"/>
        <v>0.1441564606082</v>
      </c>
      <c r="AB1359" s="258">
        <v>1.6793296999999999E-2</v>
      </c>
      <c r="AC1359" s="258">
        <v>2.821137E-5</v>
      </c>
      <c r="AD1359" s="258">
        <v>7.6800499999999999E-4</v>
      </c>
      <c r="AE1359" s="258">
        <v>1.9358387999999999E-6</v>
      </c>
      <c r="AF1359" s="258">
        <v>3.3541034999999999E-3</v>
      </c>
      <c r="AG1359" s="258">
        <v>8.5234390000000004E-5</v>
      </c>
      <c r="AH1359" s="258">
        <v>1.0987317E-2</v>
      </c>
      <c r="AI1359" s="258">
        <v>2.8841652000000001E-5</v>
      </c>
      <c r="AJ1359" s="258">
        <v>5.7135356E-6</v>
      </c>
      <c r="AK1359" s="258">
        <v>1.6214619000000001E-5</v>
      </c>
      <c r="AL1359" s="258">
        <v>6.0694903999999998E-7</v>
      </c>
      <c r="AM1359" s="258">
        <v>3.4592454999999998E-9</v>
      </c>
      <c r="AN1359" s="258">
        <v>4.9500543999999998E-5</v>
      </c>
      <c r="AO1359" s="258">
        <v>8.8693952000000004E-5</v>
      </c>
      <c r="AP1359" s="258">
        <v>1.5342239E-3</v>
      </c>
      <c r="AQ1359" s="258">
        <v>5.8706082000000003E-6</v>
      </c>
      <c r="AR1359" s="258">
        <v>0.14415059</v>
      </c>
      <c r="AT1359" s="193"/>
      <c r="AU1359" s="193"/>
      <c r="AV1359" s="193"/>
      <c r="AW1359" s="193"/>
      <c r="AX1359" s="193"/>
      <c r="AY1359" s="193"/>
      <c r="AZ1359" s="193"/>
      <c r="BA1359" s="193"/>
      <c r="BB1359" s="193"/>
      <c r="BC1359" s="193"/>
      <c r="BD1359" s="193"/>
      <c r="BE1359" s="315"/>
      <c r="BF1359" s="315"/>
      <c r="BG1359" s="315"/>
      <c r="BH1359" s="315"/>
      <c r="BI1359" s="315"/>
      <c r="BJ1359" s="315"/>
      <c r="BK1359" s="315"/>
    </row>
    <row r="1360" spans="1:63" x14ac:dyDescent="0.25">
      <c r="A1360" s="43"/>
      <c r="B1360" s="185" t="s">
        <v>4654</v>
      </c>
      <c r="C1360" s="25" t="s">
        <v>3254</v>
      </c>
      <c r="D1360" s="193">
        <v>3.7576021000000001E-3</v>
      </c>
      <c r="E1360" s="193">
        <v>3.0003247999999998E-3</v>
      </c>
      <c r="F1360" s="193">
        <v>6.4688525999999997E-4</v>
      </c>
      <c r="G1360" s="193">
        <v>5.0887692000000004E-6</v>
      </c>
      <c r="H1360" s="193">
        <v>2.1239390000000001E-5</v>
      </c>
      <c r="I1360" s="193">
        <v>2.4122831E-5</v>
      </c>
      <c r="J1360" s="193">
        <v>1.6460099999999998E-5</v>
      </c>
      <c r="K1360" s="193">
        <v>4.5703957E-7</v>
      </c>
      <c r="L1360" s="193">
        <v>4.3023847999999998E-5</v>
      </c>
      <c r="M1360" s="193">
        <v>0</v>
      </c>
      <c r="N1360" s="193">
        <v>0</v>
      </c>
      <c r="O1360" s="193">
        <v>0</v>
      </c>
      <c r="P1360" s="199">
        <f t="shared" si="256"/>
        <v>2.2224628148148146E-2</v>
      </c>
      <c r="Q1360" s="240">
        <v>1.3509359000000001</v>
      </c>
      <c r="R1360" s="99">
        <v>1.3461552999999999</v>
      </c>
      <c r="S1360" s="99">
        <v>1.9160399999999999E-3</v>
      </c>
      <c r="T1360" s="99">
        <v>1.8731999999999999E-6</v>
      </c>
      <c r="U1360" s="99">
        <v>2.2682999999999999E-4</v>
      </c>
      <c r="V1360" s="99">
        <v>5.34415E-5</v>
      </c>
      <c r="W1360" s="99">
        <v>2.5825000000000002E-3</v>
      </c>
      <c r="X1360" s="241">
        <f t="shared" si="257"/>
        <v>4.5717629772397319E-3</v>
      </c>
      <c r="Y1360" s="241">
        <f t="shared" si="258"/>
        <v>7.3640394017299984E-4</v>
      </c>
      <c r="Z1360" s="241">
        <f t="shared" si="259"/>
        <v>4.56320713376732E-4</v>
      </c>
      <c r="AA1360" s="241">
        <f t="shared" si="260"/>
        <v>3.3790383236900002E-3</v>
      </c>
      <c r="AB1360" s="258">
        <v>6.1606347999999995E-4</v>
      </c>
      <c r="AC1360" s="258">
        <v>1.0683394999999999E-6</v>
      </c>
      <c r="AD1360" s="258">
        <v>8.3316982999999995E-6</v>
      </c>
      <c r="AE1360" s="258">
        <v>7.0035076000000003E-8</v>
      </c>
      <c r="AF1360" s="258">
        <v>1.108109E-4</v>
      </c>
      <c r="AG1360" s="258">
        <v>5.9487297000000001E-8</v>
      </c>
      <c r="AH1360" s="258">
        <v>4.030331E-4</v>
      </c>
      <c r="AI1360" s="258">
        <v>1.0059739999999999E-6</v>
      </c>
      <c r="AJ1360" s="258">
        <v>4.2345371000000002E-8</v>
      </c>
      <c r="AK1360" s="258">
        <v>5.2256563000000003E-7</v>
      </c>
      <c r="AL1360" s="258">
        <v>6.2453171E-9</v>
      </c>
      <c r="AM1360" s="258">
        <v>2.6528632E-11</v>
      </c>
      <c r="AN1360" s="258">
        <v>5.0590372999999998E-7</v>
      </c>
      <c r="AO1360" s="258">
        <v>1.1153308000000001E-6</v>
      </c>
      <c r="AP1360" s="258">
        <v>5.0089222000000002E-5</v>
      </c>
      <c r="AQ1360" s="258">
        <v>1.3892368999999999E-7</v>
      </c>
      <c r="AR1360" s="258">
        <v>3.3788994E-3</v>
      </c>
      <c r="AT1360" s="193"/>
      <c r="AU1360" s="193"/>
      <c r="AV1360" s="193"/>
      <c r="AW1360" s="193"/>
      <c r="AX1360" s="193"/>
      <c r="AY1360" s="193"/>
      <c r="AZ1360" s="193"/>
      <c r="BA1360" s="193"/>
      <c r="BB1360" s="193"/>
      <c r="BC1360" s="193"/>
      <c r="BD1360" s="193"/>
      <c r="BE1360" s="315"/>
      <c r="BF1360" s="315"/>
      <c r="BG1360" s="315"/>
      <c r="BH1360" s="315"/>
      <c r="BI1360" s="315"/>
      <c r="BJ1360" s="315"/>
      <c r="BK1360" s="315"/>
    </row>
    <row r="1361" spans="1:63" x14ac:dyDescent="0.25">
      <c r="A1361" s="9"/>
      <c r="B1361" s="185" t="s">
        <v>4654</v>
      </c>
      <c r="C1361" s="25" t="s">
        <v>3255</v>
      </c>
      <c r="D1361" s="193">
        <v>6.3609210999999999E-4</v>
      </c>
      <c r="E1361" s="193">
        <v>4.9878718999999999E-4</v>
      </c>
      <c r="F1361" s="193">
        <v>8.2403106999999996E-5</v>
      </c>
      <c r="G1361" s="193">
        <v>2.4389322E-6</v>
      </c>
      <c r="H1361" s="193">
        <v>4.6593693999999998E-6</v>
      </c>
      <c r="I1361" s="193">
        <v>1.4105815000000001E-5</v>
      </c>
      <c r="J1361" s="193">
        <v>4.0473957999999996E-6</v>
      </c>
      <c r="K1361" s="193">
        <v>1.0735109E-5</v>
      </c>
      <c r="L1361" s="193">
        <v>1.8915191E-5</v>
      </c>
      <c r="M1361" s="193">
        <v>0</v>
      </c>
      <c r="N1361" s="193">
        <v>0</v>
      </c>
      <c r="O1361" s="193">
        <v>0</v>
      </c>
      <c r="P1361" s="199">
        <f t="shared" si="256"/>
        <v>3.6947199259259257E-3</v>
      </c>
      <c r="Q1361" s="240">
        <v>1.0867826</v>
      </c>
      <c r="R1361" s="99">
        <v>1.0845311</v>
      </c>
      <c r="S1361" s="99">
        <v>1.398208E-3</v>
      </c>
      <c r="T1361" s="99">
        <v>4.8342000000000002E-7</v>
      </c>
      <c r="U1361" s="99">
        <v>1.3663999999999999E-4</v>
      </c>
      <c r="V1361" s="99">
        <v>3.170042E-5</v>
      </c>
      <c r="W1361" s="99">
        <v>6.8448000000000001E-4</v>
      </c>
      <c r="X1361" s="241">
        <f t="shared" si="257"/>
        <v>2.9296355008682747E-3</v>
      </c>
      <c r="Y1361" s="241">
        <f t="shared" si="258"/>
        <v>1.2560814120400002E-4</v>
      </c>
      <c r="Z1361" s="241">
        <f t="shared" si="259"/>
        <v>8.1726127734275017E-5</v>
      </c>
      <c r="AA1361" s="241">
        <f t="shared" si="260"/>
        <v>2.7223012319299998E-3</v>
      </c>
      <c r="AB1361" s="258">
        <v>1.0241523E-4</v>
      </c>
      <c r="AC1361" s="258">
        <v>2.302979E-7</v>
      </c>
      <c r="AD1361" s="258">
        <v>3.1257002999999998E-6</v>
      </c>
      <c r="AE1361" s="258">
        <v>1.2090484E-8</v>
      </c>
      <c r="AF1361" s="258">
        <v>1.9781652999999999E-5</v>
      </c>
      <c r="AG1361" s="258">
        <v>4.3169520000000001E-8</v>
      </c>
      <c r="AH1361" s="258">
        <v>6.7020479000000002E-5</v>
      </c>
      <c r="AI1361" s="258">
        <v>1.2389737000000001E-7</v>
      </c>
      <c r="AJ1361" s="258">
        <v>1.9756770999999999E-8</v>
      </c>
      <c r="AK1361" s="258">
        <v>8.5467836999999999E-8</v>
      </c>
      <c r="AL1361" s="258">
        <v>2.6501443999999999E-9</v>
      </c>
      <c r="AM1361" s="258">
        <v>6.5021875000000002E-11</v>
      </c>
      <c r="AN1361" s="258">
        <v>2.4505688999999999E-7</v>
      </c>
      <c r="AO1361" s="258">
        <v>1.0792327E-6</v>
      </c>
      <c r="AP1361" s="258">
        <v>1.3149522E-5</v>
      </c>
      <c r="AQ1361" s="258">
        <v>5.3531929999999997E-8</v>
      </c>
      <c r="AR1361" s="258">
        <v>2.7222476999999999E-3</v>
      </c>
      <c r="AT1361" s="193"/>
      <c r="AU1361" s="193"/>
      <c r="AV1361" s="193"/>
      <c r="AW1361" s="193"/>
      <c r="AX1361" s="193"/>
      <c r="AY1361" s="193"/>
      <c r="AZ1361" s="193"/>
      <c r="BA1361" s="193"/>
      <c r="BB1361" s="193"/>
      <c r="BC1361" s="193"/>
      <c r="BD1361" s="193"/>
      <c r="BE1361" s="315"/>
      <c r="BF1361" s="315"/>
      <c r="BG1361" s="315"/>
      <c r="BH1361" s="315"/>
      <c r="BI1361" s="315"/>
      <c r="BJ1361" s="315"/>
      <c r="BK1361" s="315"/>
    </row>
    <row r="1362" spans="1:63" x14ac:dyDescent="0.25">
      <c r="A1362" s="9"/>
      <c r="B1362" s="185" t="s">
        <v>4654</v>
      </c>
      <c r="C1362" s="25" t="s">
        <v>3256</v>
      </c>
      <c r="D1362" s="193">
        <v>1.9841507999999999E-3</v>
      </c>
      <c r="E1362" s="193">
        <v>1.5566276000000001E-3</v>
      </c>
      <c r="F1362" s="193">
        <v>3.4739241000000001E-4</v>
      </c>
      <c r="G1362" s="193">
        <v>4.0050947999999998E-6</v>
      </c>
      <c r="H1362" s="193">
        <v>1.1820727000000001E-5</v>
      </c>
      <c r="I1362" s="193">
        <v>1.7893962000000001E-5</v>
      </c>
      <c r="J1362" s="193">
        <v>1.0092046999999999E-5</v>
      </c>
      <c r="K1362" s="193">
        <v>6.3244334E-6</v>
      </c>
      <c r="L1362" s="193">
        <v>2.9994511999999998E-5</v>
      </c>
      <c r="M1362" s="193">
        <v>0</v>
      </c>
      <c r="N1362" s="193">
        <v>0</v>
      </c>
      <c r="O1362" s="193">
        <v>0</v>
      </c>
      <c r="P1362" s="199">
        <f t="shared" si="256"/>
        <v>1.1530574814814815E-2</v>
      </c>
      <c r="Q1362" s="240">
        <v>1.1899046</v>
      </c>
      <c r="R1362" s="99">
        <v>1.1864097</v>
      </c>
      <c r="S1362" s="99">
        <v>1.8858E-3</v>
      </c>
      <c r="T1362" s="99">
        <v>1.2033E-6</v>
      </c>
      <c r="U1362" s="99">
        <v>1.6699E-4</v>
      </c>
      <c r="V1362" s="99">
        <v>4.1924169999999999E-5</v>
      </c>
      <c r="W1362" s="99">
        <v>1.3990000000000001E-3</v>
      </c>
      <c r="X1362" s="241">
        <f t="shared" si="257"/>
        <v>3.6085269017452088E-3</v>
      </c>
      <c r="Y1362" s="241">
        <f t="shared" si="258"/>
        <v>3.8783185928199999E-4</v>
      </c>
      <c r="Z1362" s="241">
        <f t="shared" si="259"/>
        <v>2.4265104851420901E-4</v>
      </c>
      <c r="AA1362" s="241">
        <f t="shared" si="260"/>
        <v>2.978043993949E-3</v>
      </c>
      <c r="AB1362" s="258">
        <v>3.1962495999999997E-4</v>
      </c>
      <c r="AC1362" s="258">
        <v>5.8331230000000003E-7</v>
      </c>
      <c r="AD1362" s="258">
        <v>5.7166196000000004E-6</v>
      </c>
      <c r="AE1362" s="258">
        <v>3.8500790000000001E-8</v>
      </c>
      <c r="AF1362" s="258">
        <v>6.1809278000000004E-5</v>
      </c>
      <c r="AG1362" s="258">
        <v>5.9188591999999997E-8</v>
      </c>
      <c r="AH1362" s="258">
        <v>2.0911532999999999E-4</v>
      </c>
      <c r="AI1362" s="258">
        <v>5.4533675E-7</v>
      </c>
      <c r="AJ1362" s="258">
        <v>3.1610877000000001E-8</v>
      </c>
      <c r="AK1362" s="258">
        <v>2.9696228999999998E-7</v>
      </c>
      <c r="AL1362" s="258">
        <v>4.4691228999999997E-9</v>
      </c>
      <c r="AM1362" s="258">
        <v>4.6444309000000003E-11</v>
      </c>
      <c r="AN1362" s="258">
        <v>3.6815753000000002E-7</v>
      </c>
      <c r="AO1362" s="258">
        <v>1.1065574999999999E-6</v>
      </c>
      <c r="AP1362" s="258">
        <v>3.1182578000000002E-5</v>
      </c>
      <c r="AQ1362" s="258">
        <v>9.4193949000000003E-8</v>
      </c>
      <c r="AR1362" s="258">
        <v>2.9779498E-3</v>
      </c>
      <c r="AT1362" s="193"/>
      <c r="AU1362" s="193"/>
      <c r="AV1362" s="193"/>
      <c r="AW1362" s="193"/>
      <c r="AX1362" s="193"/>
      <c r="AY1362" s="193"/>
      <c r="AZ1362" s="193"/>
      <c r="BA1362" s="193"/>
      <c r="BB1362" s="193"/>
      <c r="BC1362" s="193"/>
      <c r="BD1362" s="193"/>
      <c r="BE1362" s="315"/>
      <c r="BF1362" s="315"/>
      <c r="BG1362" s="315"/>
      <c r="BH1362" s="315"/>
      <c r="BI1362" s="315"/>
      <c r="BJ1362" s="315"/>
      <c r="BK1362" s="315"/>
    </row>
    <row r="1363" spans="1:63" x14ac:dyDescent="0.25">
      <c r="A1363" s="9"/>
      <c r="B1363" s="185" t="s">
        <v>4654</v>
      </c>
      <c r="C1363" s="25" t="s">
        <v>3257</v>
      </c>
      <c r="D1363" s="193">
        <v>3.4860155E-3</v>
      </c>
      <c r="E1363" s="193">
        <v>2.8003300000000002E-3</v>
      </c>
      <c r="F1363" s="193">
        <v>5.7979435999999998E-4</v>
      </c>
      <c r="G1363" s="193">
        <v>5.5055882999999998E-6</v>
      </c>
      <c r="H1363" s="193">
        <v>2.0255882000000001E-5</v>
      </c>
      <c r="I1363" s="193">
        <v>2.3256146000000002E-5</v>
      </c>
      <c r="J1363" s="193">
        <v>1.5451006000000001E-5</v>
      </c>
      <c r="K1363" s="193">
        <v>3.8630041000000002E-7</v>
      </c>
      <c r="L1363" s="193">
        <v>4.103622E-5</v>
      </c>
      <c r="M1363" s="193">
        <v>0</v>
      </c>
      <c r="N1363" s="193">
        <v>0</v>
      </c>
      <c r="O1363" s="193">
        <v>0</v>
      </c>
      <c r="P1363" s="199">
        <f t="shared" si="256"/>
        <v>2.0743185185185184E-2</v>
      </c>
      <c r="Q1363" s="240">
        <v>1.2668056000000001</v>
      </c>
      <c r="R1363" s="99">
        <v>1.2621537</v>
      </c>
      <c r="S1363" s="99">
        <v>2.0054159999999999E-3</v>
      </c>
      <c r="T1363" s="99">
        <v>1.7627000000000001E-6</v>
      </c>
      <c r="U1363" s="99">
        <v>2.1853000000000001E-4</v>
      </c>
      <c r="V1363" s="99">
        <v>4.3632589999999999E-5</v>
      </c>
      <c r="W1363" s="99">
        <v>2.3825000000000001E-3</v>
      </c>
      <c r="X1363" s="241">
        <f t="shared" si="257"/>
        <v>4.2833369722036817E-3</v>
      </c>
      <c r="Y1363" s="241">
        <f t="shared" si="258"/>
        <v>6.8444406037299998E-4</v>
      </c>
      <c r="Z1363" s="241">
        <f t="shared" si="259"/>
        <v>4.3071283986068206E-4</v>
      </c>
      <c r="AA1363" s="241">
        <f t="shared" si="260"/>
        <v>3.1681800719699999E-3</v>
      </c>
      <c r="AB1363" s="258">
        <v>5.7499812999999998E-4</v>
      </c>
      <c r="AC1363" s="258">
        <v>9.3760759999999997E-7</v>
      </c>
      <c r="AD1363" s="258">
        <v>8.4363044999999998E-6</v>
      </c>
      <c r="AE1363" s="258">
        <v>6.3193570000000005E-8</v>
      </c>
      <c r="AF1363" s="258">
        <v>9.9946479000000005E-5</v>
      </c>
      <c r="AG1363" s="258">
        <v>6.2345703000000002E-8</v>
      </c>
      <c r="AH1363" s="258">
        <v>3.7616073000000001E-4</v>
      </c>
      <c r="AI1363" s="258">
        <v>8.9671150000000003E-7</v>
      </c>
      <c r="AJ1363" s="258">
        <v>4.6157878000000003E-8</v>
      </c>
      <c r="AK1363" s="258">
        <v>4.8508197000000005E-7</v>
      </c>
      <c r="AL1363" s="258">
        <v>6.4327383999999998E-9</v>
      </c>
      <c r="AM1363" s="258">
        <v>2.8414281999999999E-11</v>
      </c>
      <c r="AN1363" s="258">
        <v>5.1864485999999999E-7</v>
      </c>
      <c r="AO1363" s="258">
        <v>1.1560885E-6</v>
      </c>
      <c r="AP1363" s="258">
        <v>5.1442963999999997E-5</v>
      </c>
      <c r="AQ1363" s="258">
        <v>1.3267197000000001E-7</v>
      </c>
      <c r="AR1363" s="258">
        <v>3.1680473999999999E-3</v>
      </c>
      <c r="AT1363" s="193"/>
      <c r="AU1363" s="193"/>
      <c r="AV1363" s="193"/>
      <c r="AW1363" s="193"/>
      <c r="AX1363" s="193"/>
      <c r="AY1363" s="193"/>
      <c r="AZ1363" s="193"/>
      <c r="BA1363" s="193"/>
      <c r="BB1363" s="193"/>
      <c r="BC1363" s="193"/>
      <c r="BD1363" s="193"/>
      <c r="BE1363" s="315"/>
      <c r="BF1363" s="315"/>
      <c r="BG1363" s="315"/>
      <c r="BH1363" s="315"/>
      <c r="BI1363" s="315"/>
      <c r="BJ1363" s="315"/>
      <c r="BK1363" s="315"/>
    </row>
    <row r="1364" spans="1:63" x14ac:dyDescent="0.25">
      <c r="A1364" s="9"/>
      <c r="B1364" s="185" t="s">
        <v>4654</v>
      </c>
      <c r="C1364" s="25" t="s">
        <v>3258</v>
      </c>
      <c r="D1364" s="193">
        <v>2.1359093000000002E-3</v>
      </c>
      <c r="E1364" s="193">
        <v>1.6393664999999999E-3</v>
      </c>
      <c r="F1364" s="193">
        <v>4.1635285000000001E-4</v>
      </c>
      <c r="G1364" s="193">
        <v>4.6299662999999999E-6</v>
      </c>
      <c r="H1364" s="193">
        <v>1.2053022999999999E-5</v>
      </c>
      <c r="I1364" s="193">
        <v>1.8296726000000002E-5</v>
      </c>
      <c r="J1364" s="193">
        <v>1.0182936000000001E-5</v>
      </c>
      <c r="K1364" s="193">
        <v>4.4765635999999997E-6</v>
      </c>
      <c r="L1364" s="193">
        <v>3.0550791999999997E-5</v>
      </c>
      <c r="M1364" s="193">
        <v>0</v>
      </c>
      <c r="N1364" s="193">
        <v>0</v>
      </c>
      <c r="O1364" s="193">
        <v>0</v>
      </c>
      <c r="P1364" s="199">
        <f t="shared" si="256"/>
        <v>1.2143455555555554E-2</v>
      </c>
      <c r="Q1364" s="240">
        <v>1.2378429</v>
      </c>
      <c r="R1364" s="99">
        <v>1.2344602</v>
      </c>
      <c r="S1364" s="99">
        <v>1.7462479999999999E-3</v>
      </c>
      <c r="T1364" s="99">
        <v>1.1557E-6</v>
      </c>
      <c r="U1364" s="99">
        <v>1.7918E-4</v>
      </c>
      <c r="V1364" s="99">
        <v>5.6882390000000002E-5</v>
      </c>
      <c r="W1364" s="99">
        <v>1.3992E-3</v>
      </c>
      <c r="X1364" s="241">
        <f t="shared" si="257"/>
        <v>3.7729384086726348E-3</v>
      </c>
      <c r="Y1364" s="241">
        <f t="shared" si="258"/>
        <v>4.1525888275099996E-4</v>
      </c>
      <c r="Z1364" s="241">
        <f t="shared" si="259"/>
        <v>2.5902615552763502E-4</v>
      </c>
      <c r="AA1364" s="241">
        <f t="shared" si="260"/>
        <v>3.098653370394E-3</v>
      </c>
      <c r="AB1364" s="258">
        <v>3.3661370000000001E-4</v>
      </c>
      <c r="AC1364" s="258">
        <v>5.8517365999999998E-7</v>
      </c>
      <c r="AD1364" s="258">
        <v>6.3962997000000002E-6</v>
      </c>
      <c r="AE1364" s="258">
        <v>4.4606377999999997E-8</v>
      </c>
      <c r="AF1364" s="258">
        <v>7.1566902999999996E-5</v>
      </c>
      <c r="AG1364" s="258">
        <v>5.2200012999999998E-8</v>
      </c>
      <c r="AH1364" s="258">
        <v>2.2022887000000001E-4</v>
      </c>
      <c r="AI1364" s="258">
        <v>6.6412881000000003E-7</v>
      </c>
      <c r="AJ1364" s="258">
        <v>3.8814145000000003E-8</v>
      </c>
      <c r="AK1364" s="258">
        <v>3.0234568999999999E-7</v>
      </c>
      <c r="AL1364" s="258">
        <v>5.0455816E-9</v>
      </c>
      <c r="AM1364" s="258">
        <v>4.4221035E-11</v>
      </c>
      <c r="AN1364" s="258">
        <v>4.1954108000000001E-7</v>
      </c>
      <c r="AO1364" s="258">
        <v>1.161101E-6</v>
      </c>
      <c r="AP1364" s="258">
        <v>3.6206264999999997E-5</v>
      </c>
      <c r="AQ1364" s="258">
        <v>9.5570394000000001E-8</v>
      </c>
      <c r="AR1364" s="258">
        <v>3.0985577999999999E-3</v>
      </c>
      <c r="AT1364" s="193"/>
      <c r="AU1364" s="193"/>
      <c r="AV1364" s="193"/>
      <c r="AW1364" s="193"/>
      <c r="AX1364" s="193"/>
      <c r="AY1364" s="193"/>
      <c r="AZ1364" s="193"/>
      <c r="BA1364" s="193"/>
      <c r="BB1364" s="193"/>
      <c r="BC1364" s="193"/>
      <c r="BD1364" s="193"/>
      <c r="BE1364" s="315"/>
      <c r="BF1364" s="315"/>
      <c r="BG1364" s="315"/>
      <c r="BH1364" s="315"/>
      <c r="BI1364" s="315"/>
      <c r="BJ1364" s="315"/>
      <c r="BK1364" s="315"/>
    </row>
    <row r="1365" spans="1:63" x14ac:dyDescent="0.25">
      <c r="A1365" s="9"/>
      <c r="B1365" s="185" t="s">
        <v>4654</v>
      </c>
      <c r="C1365" s="25" t="s">
        <v>3259</v>
      </c>
      <c r="D1365" s="193">
        <v>6.9796560000000003E-4</v>
      </c>
      <c r="E1365" s="193">
        <v>5.6367394999999999E-4</v>
      </c>
      <c r="F1365" s="193">
        <v>8.2953654000000006E-5</v>
      </c>
      <c r="G1365" s="193">
        <v>2.1532264E-6</v>
      </c>
      <c r="H1365" s="193">
        <v>6.8134482000000002E-6</v>
      </c>
      <c r="I1365" s="193">
        <v>1.6251469E-5</v>
      </c>
      <c r="J1365" s="193">
        <v>3.2415479999999999E-6</v>
      </c>
      <c r="K1365" s="193">
        <v>1.7273531999999999E-7</v>
      </c>
      <c r="L1365" s="193">
        <v>2.2705567000000001E-5</v>
      </c>
      <c r="M1365" s="193">
        <v>0</v>
      </c>
      <c r="N1365" s="193">
        <v>0</v>
      </c>
      <c r="O1365" s="193">
        <v>0</v>
      </c>
      <c r="P1365" s="199">
        <f t="shared" si="256"/>
        <v>4.1753625925925924E-3</v>
      </c>
      <c r="Q1365" s="240">
        <v>1.0017712999999999</v>
      </c>
      <c r="R1365" s="99">
        <v>0.99942529999999996</v>
      </c>
      <c r="S1365" s="99">
        <v>9.1498399999999998E-4</v>
      </c>
      <c r="T1365" s="99">
        <v>5.6217999999999997E-7</v>
      </c>
      <c r="U1365" s="99">
        <v>1.5653999999999999E-4</v>
      </c>
      <c r="V1365" s="99">
        <v>5.8131750000000001E-5</v>
      </c>
      <c r="W1365" s="99">
        <v>1.2158E-3</v>
      </c>
      <c r="X1365" s="241">
        <f t="shared" si="257"/>
        <v>2.7354307745254161E-3</v>
      </c>
      <c r="Y1365" s="241">
        <f t="shared" si="258"/>
        <v>1.4019621319400001E-4</v>
      </c>
      <c r="Z1365" s="241">
        <f t="shared" si="259"/>
        <v>8.6558901606415998E-5</v>
      </c>
      <c r="AA1365" s="241">
        <f t="shared" si="260"/>
        <v>2.508675659725E-3</v>
      </c>
      <c r="AB1365" s="258">
        <v>1.157385E-4</v>
      </c>
      <c r="AC1365" s="258">
        <v>2.6020829000000002E-7</v>
      </c>
      <c r="AD1365" s="258">
        <v>2.8186942999999999E-6</v>
      </c>
      <c r="AE1365" s="258">
        <v>1.3871937E-8</v>
      </c>
      <c r="AF1365" s="258">
        <v>2.1336746000000001E-5</v>
      </c>
      <c r="AG1365" s="258">
        <v>2.8192666999999999E-8</v>
      </c>
      <c r="AH1365" s="258">
        <v>7.5741751E-5</v>
      </c>
      <c r="AI1365" s="258">
        <v>1.2070517E-7</v>
      </c>
      <c r="AJ1365" s="258">
        <v>1.7173666000000002E-8</v>
      </c>
      <c r="AK1365" s="258">
        <v>2.6478071E-8</v>
      </c>
      <c r="AL1365" s="258">
        <v>2.6131418000000001E-9</v>
      </c>
      <c r="AM1365" s="258">
        <v>6.3357615999999995E-11</v>
      </c>
      <c r="AN1365" s="258">
        <v>2.6872047999999998E-7</v>
      </c>
      <c r="AO1365" s="258">
        <v>9.7634412000000004E-7</v>
      </c>
      <c r="AP1365" s="258">
        <v>9.4050526000000008E-6</v>
      </c>
      <c r="AQ1365" s="258">
        <v>6.2559724999999994E-8</v>
      </c>
      <c r="AR1365" s="258">
        <v>2.5086130999999998E-3</v>
      </c>
      <c r="AT1365" s="193"/>
      <c r="AU1365" s="193"/>
      <c r="AV1365" s="193"/>
      <c r="AW1365" s="193"/>
      <c r="AX1365" s="193"/>
      <c r="AY1365" s="193"/>
      <c r="AZ1365" s="193"/>
      <c r="BA1365" s="193"/>
      <c r="BB1365" s="193"/>
      <c r="BC1365" s="193"/>
      <c r="BD1365" s="193"/>
      <c r="BE1365" s="315"/>
      <c r="BF1365" s="315"/>
      <c r="BG1365" s="315"/>
      <c r="BH1365" s="315"/>
      <c r="BI1365" s="315"/>
      <c r="BJ1365" s="315"/>
      <c r="BK1365" s="315"/>
    </row>
    <row r="1366" spans="1:63" x14ac:dyDescent="0.25">
      <c r="A1366" s="9"/>
      <c r="B1366" s="185" t="s">
        <v>4654</v>
      </c>
      <c r="C1366" s="25" t="s">
        <v>3260</v>
      </c>
      <c r="D1366" s="193">
        <v>1.5715686E-3</v>
      </c>
      <c r="E1366" s="193">
        <v>1.3523642000000001E-3</v>
      </c>
      <c r="F1366" s="193">
        <v>1.3217459000000001E-4</v>
      </c>
      <c r="G1366" s="193">
        <v>3.9457292000000002E-6</v>
      </c>
      <c r="H1366" s="193">
        <v>1.3551241E-5</v>
      </c>
      <c r="I1366" s="193">
        <v>2.2080304E-5</v>
      </c>
      <c r="J1366" s="193">
        <v>1.2431193E-5</v>
      </c>
      <c r="K1366" s="193">
        <v>4.1892180000000001E-7</v>
      </c>
      <c r="L1366" s="193">
        <v>3.4602444E-5</v>
      </c>
      <c r="M1366" s="193">
        <v>0</v>
      </c>
      <c r="N1366" s="193">
        <v>0</v>
      </c>
      <c r="O1366" s="193">
        <v>0</v>
      </c>
      <c r="P1366" s="199">
        <f t="shared" si="256"/>
        <v>1.0017512592592592E-2</v>
      </c>
      <c r="Q1366" s="240">
        <v>1.1315725000000001</v>
      </c>
      <c r="R1366" s="99">
        <v>1.1275336</v>
      </c>
      <c r="S1366" s="99">
        <v>1.764896E-3</v>
      </c>
      <c r="T1366" s="99">
        <v>8.1800000000000005E-7</v>
      </c>
      <c r="U1366" s="99">
        <v>1.8263E-4</v>
      </c>
      <c r="V1366" s="99">
        <v>5.4564419999999997E-5</v>
      </c>
      <c r="W1366" s="99">
        <v>2.036E-3</v>
      </c>
      <c r="X1366" s="241">
        <f t="shared" si="257"/>
        <v>3.363157151325449E-3</v>
      </c>
      <c r="Y1366" s="241">
        <f t="shared" si="258"/>
        <v>3.1850020254999998E-4</v>
      </c>
      <c r="Z1366" s="241">
        <f t="shared" si="259"/>
        <v>2.1438963743544901E-4</v>
      </c>
      <c r="AA1366" s="241">
        <f t="shared" si="260"/>
        <v>2.8302673113399998E-3</v>
      </c>
      <c r="AB1366" s="258">
        <v>2.7768294E-4</v>
      </c>
      <c r="AC1366" s="258">
        <v>4.7778921000000004E-7</v>
      </c>
      <c r="AD1366" s="258">
        <v>6.2667480000000001E-6</v>
      </c>
      <c r="AE1366" s="258">
        <v>2.2265693E-8</v>
      </c>
      <c r="AF1366" s="258">
        <v>3.3994848E-5</v>
      </c>
      <c r="AG1366" s="258">
        <v>5.5611646999999999E-8</v>
      </c>
      <c r="AH1366" s="258">
        <v>1.8171857000000001E-4</v>
      </c>
      <c r="AI1366" s="258">
        <v>1.9202684E-7</v>
      </c>
      <c r="AJ1366" s="258">
        <v>3.2873612999999999E-8</v>
      </c>
      <c r="AK1366" s="258">
        <v>3.6205325000000003E-7</v>
      </c>
      <c r="AL1366" s="258">
        <v>4.7703214999999998E-9</v>
      </c>
      <c r="AM1366" s="258">
        <v>3.1950949000000002E-11</v>
      </c>
      <c r="AN1366" s="258">
        <v>3.6441239999999999E-7</v>
      </c>
      <c r="AO1366" s="258">
        <v>9.5309005999999997E-7</v>
      </c>
      <c r="AP1366" s="258">
        <v>3.0761808999999999E-5</v>
      </c>
      <c r="AQ1366" s="258">
        <v>1.0851134E-7</v>
      </c>
      <c r="AR1366" s="258">
        <v>2.8301588E-3</v>
      </c>
      <c r="AT1366" s="193"/>
      <c r="AU1366" s="193"/>
      <c r="AV1366" s="193"/>
      <c r="AW1366" s="193"/>
      <c r="AX1366" s="193"/>
      <c r="AY1366" s="193"/>
      <c r="AZ1366" s="193"/>
      <c r="BA1366" s="193"/>
      <c r="BB1366" s="193"/>
      <c r="BC1366" s="193"/>
      <c r="BD1366" s="193"/>
      <c r="BE1366" s="315"/>
      <c r="BF1366" s="315"/>
      <c r="BG1366" s="315"/>
      <c r="BH1366" s="315"/>
      <c r="BI1366" s="315"/>
      <c r="BJ1366" s="315"/>
      <c r="BK1366" s="315"/>
    </row>
    <row r="1367" spans="1:63" x14ac:dyDescent="0.25">
      <c r="A1367" s="9"/>
      <c r="B1367" s="185" t="s">
        <v>4654</v>
      </c>
      <c r="C1367" s="25" t="s">
        <v>3261</v>
      </c>
      <c r="D1367" s="193">
        <v>3.8330889E-3</v>
      </c>
      <c r="E1367" s="193">
        <v>3.0824434E-3</v>
      </c>
      <c r="F1367" s="193">
        <v>6.4499152999999997E-4</v>
      </c>
      <c r="G1367" s="193">
        <v>4.5112266E-6</v>
      </c>
      <c r="H1367" s="193">
        <v>2.1903305000000001E-5</v>
      </c>
      <c r="I1367" s="193">
        <v>2.3082062E-5</v>
      </c>
      <c r="J1367" s="193">
        <v>1.6418308E-5</v>
      </c>
      <c r="K1367" s="193">
        <v>3.5461735999999999E-7</v>
      </c>
      <c r="L1367" s="193">
        <v>3.9384487E-5</v>
      </c>
      <c r="M1367" s="193">
        <v>0</v>
      </c>
      <c r="N1367" s="193">
        <v>0</v>
      </c>
      <c r="O1367" s="193">
        <v>0</v>
      </c>
      <c r="P1367" s="199">
        <f t="shared" si="256"/>
        <v>2.2832914074074073E-2</v>
      </c>
      <c r="Q1367" s="240">
        <v>1.2986479</v>
      </c>
      <c r="R1367" s="99">
        <v>1.2937430999999999</v>
      </c>
      <c r="S1367" s="99">
        <v>1.944096E-3</v>
      </c>
      <c r="T1367" s="99">
        <v>1.6360000000000001E-6</v>
      </c>
      <c r="U1367" s="99">
        <v>3.5301000000000001E-4</v>
      </c>
      <c r="V1367" s="99">
        <v>4.520842E-5</v>
      </c>
      <c r="W1367" s="99">
        <v>2.5607999999999998E-3</v>
      </c>
      <c r="X1367" s="241">
        <f t="shared" si="257"/>
        <v>4.4602248008041639E-3</v>
      </c>
      <c r="Y1367" s="241">
        <f t="shared" si="258"/>
        <v>7.51158308731E-4</v>
      </c>
      <c r="Z1367" s="241">
        <f t="shared" si="259"/>
        <v>4.6171979076316402E-4</v>
      </c>
      <c r="AA1367" s="241">
        <f t="shared" si="260"/>
        <v>3.24734670131E-3</v>
      </c>
      <c r="AB1367" s="258">
        <v>6.3292459999999997E-4</v>
      </c>
      <c r="AC1367" s="258">
        <v>1.004657E-6</v>
      </c>
      <c r="AD1367" s="258">
        <v>7.7827333999999992E-6</v>
      </c>
      <c r="AE1367" s="258">
        <v>6.9423811000000003E-8</v>
      </c>
      <c r="AF1367" s="258">
        <v>1.0931573E-4</v>
      </c>
      <c r="AG1367" s="258">
        <v>6.1164519999999998E-8</v>
      </c>
      <c r="AH1367" s="258">
        <v>4.1404904E-4</v>
      </c>
      <c r="AI1367" s="258">
        <v>9.9920474999999997E-7</v>
      </c>
      <c r="AJ1367" s="258">
        <v>3.7515538000000002E-8</v>
      </c>
      <c r="AK1367" s="258">
        <v>5.5526915000000001E-7</v>
      </c>
      <c r="AL1367" s="258">
        <v>5.593179E-9</v>
      </c>
      <c r="AM1367" s="258">
        <v>1.8516164E-11</v>
      </c>
      <c r="AN1367" s="258">
        <v>4.7220518999999999E-7</v>
      </c>
      <c r="AO1367" s="258">
        <v>9.0360744000000001E-7</v>
      </c>
      <c r="AP1367" s="258">
        <v>4.4697336999999998E-5</v>
      </c>
      <c r="AQ1367" s="258">
        <v>1.2720130999999999E-7</v>
      </c>
      <c r="AR1367" s="258">
        <v>3.2472195000000001E-3</v>
      </c>
      <c r="AT1367" s="193"/>
      <c r="AU1367" s="193"/>
      <c r="AV1367" s="193"/>
      <c r="AW1367" s="193"/>
      <c r="AX1367" s="193"/>
      <c r="AY1367" s="193"/>
      <c r="AZ1367" s="193"/>
      <c r="BA1367" s="193"/>
      <c r="BB1367" s="193"/>
      <c r="BC1367" s="193"/>
      <c r="BD1367" s="193"/>
      <c r="BE1367" s="315"/>
      <c r="BF1367" s="315"/>
      <c r="BG1367" s="315"/>
      <c r="BH1367" s="315"/>
      <c r="BI1367" s="315"/>
      <c r="BJ1367" s="315"/>
      <c r="BK1367" s="315"/>
    </row>
    <row r="1368" spans="1:63" x14ac:dyDescent="0.25">
      <c r="A1368" s="9"/>
      <c r="B1368" s="185" t="s">
        <v>4654</v>
      </c>
      <c r="C1368" s="25" t="s">
        <v>3262</v>
      </c>
      <c r="D1368" s="193">
        <v>2.0038647E-3</v>
      </c>
      <c r="E1368" s="193">
        <v>1.6440596E-3</v>
      </c>
      <c r="F1368" s="193">
        <v>2.6965997999999999E-4</v>
      </c>
      <c r="G1368" s="193">
        <v>4.0153186E-6</v>
      </c>
      <c r="H1368" s="193">
        <v>1.4811228E-5</v>
      </c>
      <c r="I1368" s="193">
        <v>2.1109636E-5</v>
      </c>
      <c r="J1368" s="193">
        <v>1.155379E-5</v>
      </c>
      <c r="K1368" s="193">
        <v>3.2208955000000001E-6</v>
      </c>
      <c r="L1368" s="193">
        <v>3.5434242999999998E-5</v>
      </c>
      <c r="M1368" s="193">
        <v>0</v>
      </c>
      <c r="N1368" s="193">
        <v>0</v>
      </c>
      <c r="O1368" s="193">
        <v>0</v>
      </c>
      <c r="P1368" s="199">
        <f t="shared" si="256"/>
        <v>1.2178219259259259E-2</v>
      </c>
      <c r="Q1368" s="240">
        <v>1.1592198</v>
      </c>
      <c r="R1368" s="99">
        <v>1.1549015</v>
      </c>
      <c r="S1368" s="99">
        <v>2.2793679999999999E-3</v>
      </c>
      <c r="T1368" s="99">
        <v>1.2661E-6</v>
      </c>
      <c r="U1368" s="99">
        <v>1.9134999999999999E-4</v>
      </c>
      <c r="V1368" s="99">
        <v>3.9451549999999997E-5</v>
      </c>
      <c r="W1368" s="99">
        <v>1.8067999999999999E-3</v>
      </c>
      <c r="X1368" s="241">
        <f t="shared" si="257"/>
        <v>3.56290279832263E-3</v>
      </c>
      <c r="Y1368" s="241">
        <f t="shared" si="258"/>
        <v>3.9757106445599999E-4</v>
      </c>
      <c r="Z1368" s="241">
        <f t="shared" si="259"/>
        <v>2.6637082139663001E-4</v>
      </c>
      <c r="AA1368" s="241">
        <f t="shared" si="260"/>
        <v>2.8989609124700001E-3</v>
      </c>
      <c r="AB1368" s="258">
        <v>3.3757760000000003E-4</v>
      </c>
      <c r="AC1368" s="258">
        <v>5.7145773000000003E-7</v>
      </c>
      <c r="AD1368" s="258">
        <v>6.4127926000000001E-6</v>
      </c>
      <c r="AE1368" s="258">
        <v>3.3717082000000003E-8</v>
      </c>
      <c r="AF1368" s="258">
        <v>5.2903001999999997E-5</v>
      </c>
      <c r="AG1368" s="258">
        <v>7.2495044000000002E-8</v>
      </c>
      <c r="AH1368" s="258">
        <v>2.208666E-4</v>
      </c>
      <c r="AI1368" s="258">
        <v>4.1045154E-7</v>
      </c>
      <c r="AJ1368" s="258">
        <v>3.3072867999999999E-8</v>
      </c>
      <c r="AK1368" s="258">
        <v>3.2200143E-7</v>
      </c>
      <c r="AL1368" s="258">
        <v>4.9568458999999998E-9</v>
      </c>
      <c r="AM1368" s="258">
        <v>4.1482730000000001E-11</v>
      </c>
      <c r="AN1368" s="258">
        <v>4.8340383000000002E-7</v>
      </c>
      <c r="AO1368" s="258">
        <v>1.2755204E-6</v>
      </c>
      <c r="AP1368" s="258">
        <v>4.2974773E-5</v>
      </c>
      <c r="AQ1368" s="258">
        <v>1.1241247E-7</v>
      </c>
      <c r="AR1368" s="258">
        <v>2.8988485E-3</v>
      </c>
      <c r="AT1368" s="193"/>
      <c r="AU1368" s="193"/>
      <c r="AV1368" s="193"/>
      <c r="AW1368" s="193"/>
      <c r="AX1368" s="193"/>
      <c r="AY1368" s="193"/>
      <c r="AZ1368" s="193"/>
      <c r="BA1368" s="193"/>
      <c r="BB1368" s="193"/>
      <c r="BC1368" s="193"/>
      <c r="BD1368" s="193"/>
      <c r="BE1368" s="315"/>
      <c r="BF1368" s="315"/>
      <c r="BG1368" s="315"/>
      <c r="BH1368" s="315"/>
      <c r="BI1368" s="315"/>
      <c r="BJ1368" s="315"/>
      <c r="BK1368" s="315"/>
    </row>
    <row r="1369" spans="1:63" x14ac:dyDescent="0.25">
      <c r="A1369" s="9"/>
      <c r="B1369" s="185" t="s">
        <v>4654</v>
      </c>
      <c r="C1369" s="25" t="s">
        <v>3263</v>
      </c>
      <c r="D1369" s="193">
        <v>3.568329E-4</v>
      </c>
      <c r="E1369" s="193">
        <v>2.6815261000000002E-4</v>
      </c>
      <c r="F1369" s="193">
        <v>4.7381123000000002E-5</v>
      </c>
      <c r="G1369" s="193">
        <v>5.2405447999999999E-6</v>
      </c>
      <c r="H1369" s="193">
        <v>5.0411056999999998E-6</v>
      </c>
      <c r="I1369" s="193">
        <v>1.2736864999999999E-5</v>
      </c>
      <c r="J1369" s="193">
        <v>3.4515676999999998E-6</v>
      </c>
      <c r="K1369" s="193">
        <v>1.3104903E-7</v>
      </c>
      <c r="L1369" s="193">
        <v>1.4698036000000001E-5</v>
      </c>
      <c r="M1369" s="193">
        <v>0</v>
      </c>
      <c r="N1369" s="193">
        <v>0</v>
      </c>
      <c r="O1369" s="193">
        <v>0</v>
      </c>
      <c r="P1369" s="199">
        <f t="shared" si="256"/>
        <v>1.9863156296296295E-3</v>
      </c>
      <c r="Q1369" s="240">
        <v>1.0030847000000001</v>
      </c>
      <c r="R1369" s="99">
        <v>1.0021831000000001</v>
      </c>
      <c r="S1369" s="99">
        <v>7.2794400000000001E-4</v>
      </c>
      <c r="T1369" s="99">
        <v>6.2389000000000001E-7</v>
      </c>
      <c r="U1369" s="99">
        <v>5.5875999999999998E-5</v>
      </c>
      <c r="V1369" s="99">
        <v>1.067095E-5</v>
      </c>
      <c r="W1369" s="99">
        <v>1.0649000000000001E-4</v>
      </c>
      <c r="X1369" s="241">
        <f t="shared" si="257"/>
        <v>2.6306860625171999E-3</v>
      </c>
      <c r="Y1369" s="241">
        <f t="shared" si="258"/>
        <v>6.9870136268699998E-5</v>
      </c>
      <c r="Z1369" s="241">
        <f t="shared" si="259"/>
        <v>4.52804989005E-5</v>
      </c>
      <c r="AA1369" s="241">
        <f t="shared" si="260"/>
        <v>2.515535427348E-3</v>
      </c>
      <c r="AB1369" s="258">
        <v>5.5060131999999999E-5</v>
      </c>
      <c r="AC1369" s="258">
        <v>1.1488412E-7</v>
      </c>
      <c r="AD1369" s="258">
        <v>2.2110550000000001E-6</v>
      </c>
      <c r="AE1369" s="258">
        <v>6.5197146999999999E-9</v>
      </c>
      <c r="AF1369" s="258">
        <v>1.2454860000000001E-5</v>
      </c>
      <c r="AG1369" s="258">
        <v>2.2685434E-8</v>
      </c>
      <c r="AH1369" s="258">
        <v>3.6025058E-5</v>
      </c>
      <c r="AI1369" s="258">
        <v>7.1226244999999994E-8</v>
      </c>
      <c r="AJ1369" s="258">
        <v>1.3341100999999999E-8</v>
      </c>
      <c r="AK1369" s="258">
        <v>2.5542175000000001E-8</v>
      </c>
      <c r="AL1369" s="258">
        <v>2.1379672000000002E-9</v>
      </c>
      <c r="AM1369" s="258">
        <v>1.037423E-10</v>
      </c>
      <c r="AN1369" s="258">
        <v>1.8089956999999999E-7</v>
      </c>
      <c r="AO1369" s="258">
        <v>1.3889712000000001E-6</v>
      </c>
      <c r="AP1369" s="258">
        <v>7.5732189000000001E-6</v>
      </c>
      <c r="AQ1369" s="258">
        <v>4.1027347999999999E-8</v>
      </c>
      <c r="AR1369" s="258">
        <v>2.5154944000000002E-3</v>
      </c>
      <c r="AT1369" s="193"/>
      <c r="AU1369" s="193"/>
      <c r="AV1369" s="193"/>
      <c r="AW1369" s="193"/>
      <c r="AX1369" s="193"/>
      <c r="AY1369" s="193"/>
      <c r="AZ1369" s="193"/>
      <c r="BA1369" s="193"/>
      <c r="BB1369" s="193"/>
      <c r="BC1369" s="193"/>
      <c r="BD1369" s="193"/>
      <c r="BE1369" s="315"/>
      <c r="BF1369" s="315"/>
      <c r="BG1369" s="315"/>
      <c r="BH1369" s="315"/>
      <c r="BI1369" s="315"/>
      <c r="BJ1369" s="315"/>
      <c r="BK1369" s="315"/>
    </row>
    <row r="1370" spans="1:63" x14ac:dyDescent="0.25">
      <c r="A1370" s="9"/>
      <c r="B1370" s="185" t="s">
        <v>4654</v>
      </c>
      <c r="C1370" s="25" t="s">
        <v>3264</v>
      </c>
      <c r="D1370" s="193">
        <v>3.9367915999999996E-3</v>
      </c>
      <c r="E1370" s="193">
        <v>3.1661503000000001E-3</v>
      </c>
      <c r="F1370" s="193">
        <v>6.5868153999999995E-4</v>
      </c>
      <c r="G1370" s="193">
        <v>6.7828555999999998E-6</v>
      </c>
      <c r="H1370" s="193">
        <v>2.2311586E-5</v>
      </c>
      <c r="I1370" s="193">
        <v>2.4395803999999999E-5</v>
      </c>
      <c r="J1370" s="193">
        <v>1.6819834000000001E-5</v>
      </c>
      <c r="K1370" s="193">
        <v>4.1006362000000001E-7</v>
      </c>
      <c r="L1370" s="193">
        <v>4.1239626000000002E-5</v>
      </c>
      <c r="M1370" s="193">
        <v>0</v>
      </c>
      <c r="N1370" s="193">
        <v>0</v>
      </c>
      <c r="O1370" s="193">
        <v>0</v>
      </c>
      <c r="P1370" s="199">
        <f t="shared" si="256"/>
        <v>2.3452965185185182E-2</v>
      </c>
      <c r="Q1370" s="240">
        <v>1.3083446000000001</v>
      </c>
      <c r="R1370" s="99">
        <v>1.3037371</v>
      </c>
      <c r="S1370" s="99">
        <v>1.7923920000000001E-3</v>
      </c>
      <c r="T1370" s="99">
        <v>1.7747999999999999E-6</v>
      </c>
      <c r="U1370" s="99">
        <v>2.0230000000000001E-4</v>
      </c>
      <c r="V1370" s="99">
        <v>5.1336660000000003E-5</v>
      </c>
      <c r="W1370" s="99">
        <v>2.5596999999999998E-3</v>
      </c>
      <c r="X1370" s="241">
        <f t="shared" si="257"/>
        <v>4.5207940549392414E-3</v>
      </c>
      <c r="Y1370" s="241">
        <f t="shared" si="258"/>
        <v>7.7321475565600005E-4</v>
      </c>
      <c r="Z1370" s="241">
        <f t="shared" si="259"/>
        <v>4.7502096697324105E-4</v>
      </c>
      <c r="AA1370" s="241">
        <f t="shared" si="260"/>
        <v>3.2725583323100003E-3</v>
      </c>
      <c r="AB1370" s="258">
        <v>6.5011305999999999E-4</v>
      </c>
      <c r="AC1370" s="258">
        <v>1.0756818E-6</v>
      </c>
      <c r="AD1370" s="258">
        <v>9.5549132999999993E-6</v>
      </c>
      <c r="AE1370" s="258">
        <v>7.1051070999999998E-8</v>
      </c>
      <c r="AF1370" s="258">
        <v>1.1234371E-4</v>
      </c>
      <c r="AG1370" s="258">
        <v>5.6339484999999998E-8</v>
      </c>
      <c r="AH1370" s="258">
        <v>4.2529786000000002E-4</v>
      </c>
      <c r="AI1370" s="258">
        <v>1.0195333E-6</v>
      </c>
      <c r="AJ1370" s="258">
        <v>5.7685242999999998E-8</v>
      </c>
      <c r="AK1370" s="258">
        <v>5.5316640999999997E-7</v>
      </c>
      <c r="AL1370" s="258">
        <v>7.3796527999999999E-9</v>
      </c>
      <c r="AM1370" s="258">
        <v>2.4237441000000001E-11</v>
      </c>
      <c r="AN1370" s="258">
        <v>4.3400508999999998E-7</v>
      </c>
      <c r="AO1370" s="258">
        <v>9.5424903999999992E-7</v>
      </c>
      <c r="AP1370" s="258">
        <v>4.6697063999999999E-5</v>
      </c>
      <c r="AQ1370" s="258">
        <v>1.3353230999999999E-7</v>
      </c>
      <c r="AR1370" s="258">
        <v>3.2724248000000002E-3</v>
      </c>
      <c r="AT1370" s="193"/>
      <c r="AU1370" s="193"/>
      <c r="AV1370" s="193"/>
      <c r="AW1370" s="193"/>
      <c r="AX1370" s="193"/>
      <c r="AY1370" s="193"/>
      <c r="AZ1370" s="193"/>
      <c r="BA1370" s="193"/>
      <c r="BB1370" s="193"/>
      <c r="BC1370" s="193"/>
      <c r="BD1370" s="193"/>
      <c r="BE1370" s="315"/>
      <c r="BF1370" s="315"/>
      <c r="BG1370" s="315"/>
      <c r="BH1370" s="315"/>
      <c r="BI1370" s="315"/>
      <c r="BJ1370" s="315"/>
      <c r="BK1370" s="315"/>
    </row>
    <row r="1371" spans="1:63" x14ac:dyDescent="0.25">
      <c r="A1371" s="9"/>
      <c r="B1371" s="185" t="s">
        <v>4654</v>
      </c>
      <c r="C1371" s="25" t="s">
        <v>3265</v>
      </c>
      <c r="D1371" s="193">
        <v>3.8167609000000001E-3</v>
      </c>
      <c r="E1371" s="193">
        <v>3.0364284E-3</v>
      </c>
      <c r="F1371" s="193">
        <v>6.6851051999999996E-4</v>
      </c>
      <c r="G1371" s="193">
        <v>5.6351896000000002E-6</v>
      </c>
      <c r="H1371" s="193">
        <v>2.1551973999999999E-5</v>
      </c>
      <c r="I1371" s="193">
        <v>2.4005482999999999E-5</v>
      </c>
      <c r="J1371" s="193">
        <v>1.7069065999999999E-5</v>
      </c>
      <c r="K1371" s="193">
        <v>5.4746991999999999E-7</v>
      </c>
      <c r="L1371" s="193">
        <v>4.3012804E-5</v>
      </c>
      <c r="M1371" s="193">
        <v>0</v>
      </c>
      <c r="N1371" s="193">
        <v>0</v>
      </c>
      <c r="O1371" s="193">
        <v>0</v>
      </c>
      <c r="P1371" s="199">
        <f t="shared" si="256"/>
        <v>2.249206222222222E-2</v>
      </c>
      <c r="Q1371" s="240">
        <v>1.3495286</v>
      </c>
      <c r="R1371" s="99">
        <v>1.3444893</v>
      </c>
      <c r="S1371" s="99">
        <v>2.279704E-3</v>
      </c>
      <c r="T1371" s="99">
        <v>1.8650999999999999E-6</v>
      </c>
      <c r="U1371" s="99">
        <v>2.4466000000000001E-4</v>
      </c>
      <c r="V1371" s="99">
        <v>5.0112340000000001E-5</v>
      </c>
      <c r="W1371" s="99">
        <v>2.4629000000000001E-3</v>
      </c>
      <c r="X1371" s="241">
        <f t="shared" si="257"/>
        <v>4.5892573899613195E-3</v>
      </c>
      <c r="Y1371" s="241">
        <f t="shared" si="258"/>
        <v>7.4678477412299998E-4</v>
      </c>
      <c r="Z1371" s="241">
        <f t="shared" si="259"/>
        <v>4.676158376583201E-4</v>
      </c>
      <c r="AA1371" s="241">
        <f t="shared" si="260"/>
        <v>3.3748567781799999E-3</v>
      </c>
      <c r="AB1371" s="258">
        <v>6.2347691000000003E-4</v>
      </c>
      <c r="AC1371" s="258">
        <v>1.0050995E-6</v>
      </c>
      <c r="AD1371" s="258">
        <v>8.9466614999999999E-6</v>
      </c>
      <c r="AE1371" s="258">
        <v>7.1359090000000006E-8</v>
      </c>
      <c r="AF1371" s="258">
        <v>1.1321404999999999E-4</v>
      </c>
      <c r="AG1371" s="258">
        <v>7.0694032999999998E-8</v>
      </c>
      <c r="AH1371" s="258">
        <v>4.0787598000000002E-4</v>
      </c>
      <c r="AI1371" s="258">
        <v>1.0440239999999999E-6</v>
      </c>
      <c r="AJ1371" s="258">
        <v>4.7209215999999999E-8</v>
      </c>
      <c r="AK1371" s="258">
        <v>5.5163157E-7</v>
      </c>
      <c r="AL1371" s="258">
        <v>6.6760867E-9</v>
      </c>
      <c r="AM1371" s="258">
        <v>2.3205620000000001E-11</v>
      </c>
      <c r="AN1371" s="258">
        <v>5.4472057999999996E-7</v>
      </c>
      <c r="AO1371" s="258">
        <v>1.1744440000000001E-6</v>
      </c>
      <c r="AP1371" s="258">
        <v>5.6371128999999999E-5</v>
      </c>
      <c r="AQ1371" s="258">
        <v>1.4027818E-7</v>
      </c>
      <c r="AR1371" s="258">
        <v>3.3747165E-3</v>
      </c>
      <c r="AT1371" s="193"/>
      <c r="AU1371" s="193"/>
      <c r="AV1371" s="193"/>
      <c r="AW1371" s="193"/>
      <c r="AX1371" s="193"/>
      <c r="AY1371" s="193"/>
      <c r="AZ1371" s="193"/>
      <c r="BA1371" s="193"/>
      <c r="BB1371" s="193"/>
      <c r="BC1371" s="193"/>
      <c r="BD1371" s="193"/>
      <c r="BE1371" s="315"/>
      <c r="BF1371" s="315"/>
      <c r="BG1371" s="315"/>
      <c r="BH1371" s="315"/>
      <c r="BI1371" s="315"/>
      <c r="BJ1371" s="315"/>
      <c r="BK1371" s="315"/>
    </row>
    <row r="1372" spans="1:63" x14ac:dyDescent="0.25">
      <c r="A1372" s="9"/>
      <c r="B1372" s="185" t="s">
        <v>4654</v>
      </c>
      <c r="C1372" s="5" t="s">
        <v>3266</v>
      </c>
      <c r="D1372" s="172">
        <v>7.2555578000000004E-4</v>
      </c>
      <c r="E1372" s="172">
        <v>5.8855202999999999E-4</v>
      </c>
      <c r="F1372" s="172">
        <v>8.6749618999999999E-5</v>
      </c>
      <c r="G1372" s="172">
        <v>2.0358033000000002E-6</v>
      </c>
      <c r="H1372" s="172">
        <v>6.8972892999999997E-6</v>
      </c>
      <c r="I1372" s="172">
        <v>1.6007864000000001E-5</v>
      </c>
      <c r="J1372" s="172">
        <v>3.1251203999999998E-6</v>
      </c>
      <c r="K1372" s="172">
        <v>1.7956645E-7</v>
      </c>
      <c r="L1372" s="172">
        <v>2.2008489000000001E-5</v>
      </c>
      <c r="M1372" s="172">
        <v>0</v>
      </c>
      <c r="N1372" s="172">
        <v>0</v>
      </c>
      <c r="O1372" s="172">
        <v>0</v>
      </c>
      <c r="P1372" s="199">
        <f t="shared" si="256"/>
        <v>4.3596446666666665E-3</v>
      </c>
      <c r="Q1372" s="233">
        <v>1.0045918</v>
      </c>
      <c r="R1372" s="96">
        <v>1.0024189999999999</v>
      </c>
      <c r="S1372" s="96">
        <v>8.4604799999999996E-4</v>
      </c>
      <c r="T1372" s="96">
        <v>5.2010999999999996E-7</v>
      </c>
      <c r="U1372" s="96">
        <v>9.5384999999999996E-5</v>
      </c>
      <c r="V1372" s="96">
        <v>2.839231E-5</v>
      </c>
      <c r="W1372" s="96">
        <v>1.2025E-3</v>
      </c>
      <c r="X1372" s="241">
        <f t="shared" si="257"/>
        <v>2.7477239250471098E-3</v>
      </c>
      <c r="Y1372" s="241">
        <f t="shared" si="258"/>
        <v>1.4576315206599999E-4</v>
      </c>
      <c r="Z1372" s="241">
        <f t="shared" si="259"/>
        <v>8.5868005526110004E-5</v>
      </c>
      <c r="AA1372" s="241">
        <f t="shared" si="260"/>
        <v>2.5160927674549999E-3</v>
      </c>
      <c r="AB1372" s="241">
        <v>1.2084686999999999E-4</v>
      </c>
      <c r="AC1372" s="241">
        <v>2.8520164999999999E-7</v>
      </c>
      <c r="AD1372" s="241">
        <v>2.6235094000000002E-6</v>
      </c>
      <c r="AE1372" s="241">
        <v>1.432969E-8</v>
      </c>
      <c r="AF1372" s="241">
        <v>2.1966897E-5</v>
      </c>
      <c r="AG1372" s="241">
        <v>2.6344325999999999E-8</v>
      </c>
      <c r="AH1372" s="241">
        <v>7.9084828000000002E-5</v>
      </c>
      <c r="AI1372" s="241">
        <v>1.2638179000000001E-7</v>
      </c>
      <c r="AJ1372" s="241">
        <v>1.6188293E-8</v>
      </c>
      <c r="AK1372" s="241">
        <v>2.4236422999999999E-8</v>
      </c>
      <c r="AL1372" s="241">
        <v>2.4704985E-9</v>
      </c>
      <c r="AM1372" s="241">
        <v>6.3021610000000005E-11</v>
      </c>
      <c r="AN1372" s="241">
        <v>2.0357682000000001E-7</v>
      </c>
      <c r="AO1372" s="241">
        <v>8.9631927999999995E-7</v>
      </c>
      <c r="AP1372" s="241">
        <v>5.5139414000000001E-6</v>
      </c>
      <c r="AQ1372" s="241">
        <v>5.9867454999999999E-8</v>
      </c>
      <c r="AR1372" s="241">
        <v>2.5160329E-3</v>
      </c>
      <c r="AT1372" s="193"/>
      <c r="AU1372" s="193"/>
      <c r="AV1372" s="193"/>
      <c r="AW1372" s="193"/>
      <c r="AX1372" s="193"/>
      <c r="AY1372" s="193"/>
      <c r="AZ1372" s="193"/>
      <c r="BA1372" s="193"/>
      <c r="BB1372" s="193"/>
      <c r="BC1372" s="193"/>
      <c r="BD1372" s="193"/>
      <c r="BE1372" s="315"/>
      <c r="BF1372" s="315"/>
      <c r="BG1372" s="315"/>
      <c r="BH1372" s="315"/>
      <c r="BI1372" s="315"/>
      <c r="BJ1372" s="315"/>
      <c r="BK1372" s="315"/>
    </row>
    <row r="1373" spans="1:63" x14ac:dyDescent="0.25">
      <c r="A1373" s="9"/>
      <c r="B1373" s="185" t="s">
        <v>4654</v>
      </c>
      <c r="C1373" s="25" t="s">
        <v>3267</v>
      </c>
      <c r="D1373" s="193">
        <v>2.0800626999999999E-3</v>
      </c>
      <c r="E1373" s="193">
        <v>1.6313231999999999E-3</v>
      </c>
      <c r="F1373" s="193">
        <v>3.6758884999999998E-4</v>
      </c>
      <c r="G1373" s="193">
        <v>4.1793799999999996E-6</v>
      </c>
      <c r="H1373" s="193">
        <v>1.3726859E-5</v>
      </c>
      <c r="I1373" s="193">
        <v>1.8043282000000001E-5</v>
      </c>
      <c r="J1373" s="193">
        <v>1.2861837000000001E-5</v>
      </c>
      <c r="K1373" s="193">
        <v>1.9956692999999998E-6</v>
      </c>
      <c r="L1373" s="193">
        <v>3.0343615E-5</v>
      </c>
      <c r="M1373" s="193">
        <v>0</v>
      </c>
      <c r="N1373" s="193">
        <v>0</v>
      </c>
      <c r="O1373" s="193">
        <v>0</v>
      </c>
      <c r="P1373" s="199">
        <f t="shared" si="256"/>
        <v>1.2083875555555554E-2</v>
      </c>
      <c r="Q1373" s="240">
        <v>1.1572327</v>
      </c>
      <c r="R1373" s="99">
        <v>1.1536473</v>
      </c>
      <c r="S1373" s="99">
        <v>1.65872E-3</v>
      </c>
      <c r="T1373" s="99">
        <v>8.5858999999999996E-7</v>
      </c>
      <c r="U1373" s="99">
        <v>1.6249999999999999E-4</v>
      </c>
      <c r="V1373" s="99">
        <v>4.7553199999999997E-5</v>
      </c>
      <c r="W1373" s="99">
        <v>1.7158E-3</v>
      </c>
      <c r="X1373" s="241">
        <f t="shared" si="257"/>
        <v>3.5620608242172098E-3</v>
      </c>
      <c r="Y1373" s="241">
        <f t="shared" si="258"/>
        <v>4.0633053457799997E-4</v>
      </c>
      <c r="Z1373" s="241">
        <f t="shared" si="259"/>
        <v>2.5991673604920998E-4</v>
      </c>
      <c r="AA1373" s="241">
        <f t="shared" si="260"/>
        <v>2.8958135535899999E-3</v>
      </c>
      <c r="AB1373" s="258">
        <v>3.3496277999999998E-4</v>
      </c>
      <c r="AC1373" s="258">
        <v>4.6447824000000001E-7</v>
      </c>
      <c r="AD1373" s="258">
        <v>6.5226214999999997E-6</v>
      </c>
      <c r="AE1373" s="258">
        <v>4.0469266999999999E-8</v>
      </c>
      <c r="AF1373" s="258">
        <v>6.4288907E-5</v>
      </c>
      <c r="AG1373" s="258">
        <v>5.1278570999999998E-8</v>
      </c>
      <c r="AH1373" s="258">
        <v>2.1916359999999999E-4</v>
      </c>
      <c r="AI1373" s="258">
        <v>5.8976821000000004E-7</v>
      </c>
      <c r="AJ1373" s="258">
        <v>3.5141798E-8</v>
      </c>
      <c r="AK1373" s="258">
        <v>4.2355302999999998E-7</v>
      </c>
      <c r="AL1373" s="258">
        <v>4.7349781000000003E-9</v>
      </c>
      <c r="AM1373" s="258">
        <v>1.9933110000000001E-11</v>
      </c>
      <c r="AN1373" s="258">
        <v>3.632611E-7</v>
      </c>
      <c r="AO1373" s="258">
        <v>9.0704299999999998E-7</v>
      </c>
      <c r="AP1373" s="258">
        <v>3.8429614E-5</v>
      </c>
      <c r="AQ1373" s="258">
        <v>9.7753589999999998E-8</v>
      </c>
      <c r="AR1373" s="258">
        <v>2.8957157999999999E-3</v>
      </c>
      <c r="AT1373" s="193"/>
      <c r="AU1373" s="193"/>
      <c r="AV1373" s="193"/>
      <c r="AW1373" s="193"/>
      <c r="AX1373" s="193"/>
      <c r="AY1373" s="193"/>
      <c r="AZ1373" s="193"/>
      <c r="BA1373" s="193"/>
      <c r="BB1373" s="193"/>
      <c r="BC1373" s="193"/>
      <c r="BD1373" s="193"/>
      <c r="BE1373" s="315"/>
      <c r="BF1373" s="315"/>
      <c r="BG1373" s="315"/>
      <c r="BH1373" s="315"/>
      <c r="BI1373" s="315"/>
      <c r="BJ1373" s="315"/>
      <c r="BK1373" s="315"/>
    </row>
    <row r="1374" spans="1:63" x14ac:dyDescent="0.25">
      <c r="A1374" s="9"/>
      <c r="B1374" s="185" t="s">
        <v>4654</v>
      </c>
      <c r="C1374" s="5" t="s">
        <v>1961</v>
      </c>
      <c r="D1374" s="172">
        <v>2.9152850000000001E-3</v>
      </c>
      <c r="E1374" s="172">
        <v>2.4700472E-3</v>
      </c>
      <c r="F1374" s="172">
        <v>2.1706064E-4</v>
      </c>
      <c r="G1374" s="172">
        <v>1.4718178000000001E-5</v>
      </c>
      <c r="H1374" s="172">
        <v>2.0492465000000002E-5</v>
      </c>
      <c r="I1374" s="172">
        <v>5.1508862E-5</v>
      </c>
      <c r="J1374" s="172">
        <v>2.9988571E-5</v>
      </c>
      <c r="K1374" s="172">
        <v>1.0798994E-6</v>
      </c>
      <c r="L1374" s="172">
        <v>1.1038919E-4</v>
      </c>
      <c r="M1374" s="172">
        <v>0</v>
      </c>
      <c r="N1374" s="172">
        <v>0</v>
      </c>
      <c r="O1374" s="172">
        <v>0</v>
      </c>
      <c r="P1374" s="199">
        <f t="shared" si="256"/>
        <v>1.8296645925925926E-2</v>
      </c>
      <c r="Q1374" s="233">
        <v>1.2990927999999999</v>
      </c>
      <c r="R1374" s="96">
        <v>1.2892614</v>
      </c>
      <c r="S1374" s="96">
        <v>5.9074399999999999E-3</v>
      </c>
      <c r="T1374" s="96">
        <v>4.2054999999999998E-6</v>
      </c>
      <c r="U1374" s="96">
        <v>6.7296999999999995E-4</v>
      </c>
      <c r="V1374" s="96">
        <v>1.013735E-4</v>
      </c>
      <c r="W1374" s="96">
        <v>3.1454E-3</v>
      </c>
      <c r="X1374" s="241">
        <f t="shared" si="257"/>
        <v>4.4207240713328242E-3</v>
      </c>
      <c r="Y1374" s="241">
        <f t="shared" si="258"/>
        <v>5.9288770888599987E-4</v>
      </c>
      <c r="Z1374" s="241">
        <f t="shared" si="259"/>
        <v>5.91553920986824E-4</v>
      </c>
      <c r="AA1374" s="241">
        <f t="shared" si="260"/>
        <v>3.2362824414600001E-3</v>
      </c>
      <c r="AB1374" s="241">
        <v>5.0717837999999995E-4</v>
      </c>
      <c r="AC1374" s="241">
        <v>1.1194248E-8</v>
      </c>
      <c r="AD1374" s="241">
        <v>2.2673248E-5</v>
      </c>
      <c r="AE1374" s="241">
        <v>3.3895608000000002E-8</v>
      </c>
      <c r="AF1374" s="241">
        <v>6.2816034000000003E-5</v>
      </c>
      <c r="AG1374" s="241">
        <v>1.7495703E-7</v>
      </c>
      <c r="AH1374" s="241">
        <v>3.319315E-4</v>
      </c>
      <c r="AI1374" s="241">
        <v>3.1938908999999998E-7</v>
      </c>
      <c r="AJ1374" s="241">
        <v>1.2298753E-7</v>
      </c>
      <c r="AK1374" s="241">
        <v>6.0762557999999995E-7</v>
      </c>
      <c r="AL1374" s="241">
        <v>1.7998759000000001E-8</v>
      </c>
      <c r="AM1374" s="241">
        <v>5.7627824000000003E-11</v>
      </c>
      <c r="AN1374" s="241">
        <v>2.7389574999999999E-6</v>
      </c>
      <c r="AO1374" s="241">
        <v>5.6840949000000001E-6</v>
      </c>
      <c r="AP1374" s="241">
        <v>2.5013131000000002E-4</v>
      </c>
      <c r="AQ1374" s="241">
        <v>3.8344146E-7</v>
      </c>
      <c r="AR1374" s="241">
        <v>3.235899E-3</v>
      </c>
      <c r="AT1374" s="193"/>
      <c r="AU1374" s="193"/>
      <c r="AV1374" s="193"/>
      <c r="AW1374" s="193"/>
      <c r="AX1374" s="193"/>
      <c r="AY1374" s="193"/>
      <c r="AZ1374" s="193"/>
      <c r="BA1374" s="193"/>
      <c r="BB1374" s="193"/>
      <c r="BC1374" s="193"/>
      <c r="BD1374" s="193"/>
      <c r="BE1374" s="315"/>
      <c r="BF1374" s="315"/>
      <c r="BG1374" s="315"/>
      <c r="BH1374" s="315"/>
      <c r="BI1374" s="315"/>
      <c r="BJ1374" s="315"/>
      <c r="BK1374" s="315"/>
    </row>
    <row r="1375" spans="1:63" x14ac:dyDescent="0.25">
      <c r="A1375" s="9"/>
      <c r="B1375" s="185" t="s">
        <v>4654</v>
      </c>
      <c r="C1375" s="5" t="s">
        <v>1962</v>
      </c>
      <c r="D1375" s="172">
        <v>5.2179224999999996E-4</v>
      </c>
      <c r="E1375" s="172">
        <v>4.0677356000000002E-4</v>
      </c>
      <c r="F1375" s="172">
        <v>5.7382619E-5</v>
      </c>
      <c r="G1375" s="172">
        <v>2.7089194000000001E-6</v>
      </c>
      <c r="H1375" s="172">
        <v>3.1824147000000002E-6</v>
      </c>
      <c r="I1375" s="172">
        <v>1.2719661E-5</v>
      </c>
      <c r="J1375" s="172">
        <v>4.3960339999999996E-6</v>
      </c>
      <c r="K1375" s="172">
        <v>1.8754788999999999E-5</v>
      </c>
      <c r="L1375" s="172">
        <v>1.5874253999999999E-5</v>
      </c>
      <c r="M1375" s="172">
        <v>0</v>
      </c>
      <c r="N1375" s="172">
        <v>0</v>
      </c>
      <c r="O1375" s="172">
        <v>0</v>
      </c>
      <c r="P1375" s="199">
        <f t="shared" si="256"/>
        <v>3.0131374814814814E-3</v>
      </c>
      <c r="Q1375" s="233">
        <v>1.1410416000000001</v>
      </c>
      <c r="R1375" s="96">
        <v>1.1395286</v>
      </c>
      <c r="S1375" s="96">
        <v>9.7899199999999993E-4</v>
      </c>
      <c r="T1375" s="96">
        <v>3.9551000000000003E-7</v>
      </c>
      <c r="U1375" s="96">
        <v>1.7359E-4</v>
      </c>
      <c r="V1375" s="96">
        <v>4.3215610000000001E-5</v>
      </c>
      <c r="W1375" s="96">
        <v>3.1683999999999998E-4</v>
      </c>
      <c r="X1375" s="241">
        <f t="shared" si="257"/>
        <v>3.034687114149618E-3</v>
      </c>
      <c r="Y1375" s="241">
        <f t="shared" si="258"/>
        <v>1.021002155758E-4</v>
      </c>
      <c r="Z1375" s="241">
        <f t="shared" si="259"/>
        <v>7.2239867803817993E-5</v>
      </c>
      <c r="AA1375" s="241">
        <f t="shared" si="260"/>
        <v>2.8603470307699999E-3</v>
      </c>
      <c r="AB1375" s="241">
        <v>8.3521770000000002E-5</v>
      </c>
      <c r="AC1375" s="241">
        <v>1.7990736000000001E-7</v>
      </c>
      <c r="AD1375" s="241">
        <v>3.3378534000000002E-6</v>
      </c>
      <c r="AE1375" s="241">
        <v>8.5740868000000007E-9</v>
      </c>
      <c r="AF1375" s="241">
        <v>1.502259E-5</v>
      </c>
      <c r="AG1375" s="241">
        <v>2.9520729E-8</v>
      </c>
      <c r="AH1375" s="241">
        <v>5.4655281E-5</v>
      </c>
      <c r="AI1375" s="241">
        <v>8.4223604000000006E-8</v>
      </c>
      <c r="AJ1375" s="241">
        <v>2.2168169000000001E-8</v>
      </c>
      <c r="AK1375" s="241">
        <v>1.2061695E-7</v>
      </c>
      <c r="AL1375" s="241">
        <v>2.6929854E-9</v>
      </c>
      <c r="AM1375" s="241">
        <v>6.8525417999999999E-11</v>
      </c>
      <c r="AN1375" s="241">
        <v>2.6211146999999999E-7</v>
      </c>
      <c r="AO1375" s="241">
        <v>1.1883961E-6</v>
      </c>
      <c r="AP1375" s="241">
        <v>1.5904309000000001E-5</v>
      </c>
      <c r="AQ1375" s="241">
        <v>4.573077E-8</v>
      </c>
      <c r="AR1375" s="241">
        <v>2.8603013000000001E-3</v>
      </c>
      <c r="AT1375" s="193"/>
      <c r="AU1375" s="193"/>
      <c r="AV1375" s="193"/>
      <c r="AW1375" s="193"/>
      <c r="AX1375" s="193"/>
      <c r="AY1375" s="193"/>
      <c r="AZ1375" s="193"/>
      <c r="BA1375" s="193"/>
      <c r="BB1375" s="193"/>
      <c r="BC1375" s="193"/>
      <c r="BD1375" s="193"/>
      <c r="BE1375" s="315"/>
      <c r="BF1375" s="315"/>
      <c r="BG1375" s="315"/>
      <c r="BH1375" s="315"/>
      <c r="BI1375" s="315"/>
      <c r="BJ1375" s="315"/>
      <c r="BK1375" s="315"/>
    </row>
    <row r="1376" spans="1:63" x14ac:dyDescent="0.25">
      <c r="A1376" s="9"/>
      <c r="B1376" s="185" t="s">
        <v>4654</v>
      </c>
      <c r="C1376" s="5" t="s">
        <v>1963</v>
      </c>
      <c r="D1376" s="172">
        <v>1.9209210999999999E-3</v>
      </c>
      <c r="E1376" s="172">
        <v>1.5396322E-3</v>
      </c>
      <c r="F1376" s="172">
        <v>3.0180124E-4</v>
      </c>
      <c r="G1376" s="172">
        <v>4.0964701E-6</v>
      </c>
      <c r="H1376" s="172">
        <v>1.1937972E-5</v>
      </c>
      <c r="I1376" s="172">
        <v>1.8475895E-5</v>
      </c>
      <c r="J1376" s="172">
        <v>1.0474488E-5</v>
      </c>
      <c r="K1376" s="172">
        <v>5.3898868000000002E-6</v>
      </c>
      <c r="L1376" s="172">
        <v>2.9112951999999999E-5</v>
      </c>
      <c r="M1376" s="172">
        <v>0</v>
      </c>
      <c r="N1376" s="172">
        <v>0</v>
      </c>
      <c r="O1376" s="172">
        <v>0</v>
      </c>
      <c r="P1376" s="199">
        <f t="shared" si="256"/>
        <v>1.1404682962962962E-2</v>
      </c>
      <c r="Q1376" s="233">
        <v>1.1809385999999999</v>
      </c>
      <c r="R1376" s="96">
        <v>1.1775293</v>
      </c>
      <c r="S1376" s="96">
        <v>1.6623600000000001E-3</v>
      </c>
      <c r="T1376" s="96">
        <v>9.6539000000000004E-7</v>
      </c>
      <c r="U1376" s="96">
        <v>1.7112E-4</v>
      </c>
      <c r="V1376" s="96">
        <v>4.4754879999999999E-5</v>
      </c>
      <c r="W1376" s="96">
        <v>1.5300999999999999E-3</v>
      </c>
      <c r="X1376" s="241">
        <f t="shared" si="257"/>
        <v>3.5742696818947301E-3</v>
      </c>
      <c r="Y1376" s="241">
        <f t="shared" si="258"/>
        <v>3.77810027655E-4</v>
      </c>
      <c r="Z1376" s="241">
        <f t="shared" si="259"/>
        <v>2.4071019000973E-4</v>
      </c>
      <c r="AA1376" s="241">
        <f t="shared" si="260"/>
        <v>2.9557494642300001E-3</v>
      </c>
      <c r="AB1376" s="241">
        <v>3.1613531E-4</v>
      </c>
      <c r="AC1376" s="241">
        <v>5.1429113E-7</v>
      </c>
      <c r="AD1376" s="241">
        <v>5.8365664000000002E-6</v>
      </c>
      <c r="AE1376" s="241">
        <v>3.4655264999999997E-8</v>
      </c>
      <c r="AF1376" s="241">
        <v>5.5237427999999997E-5</v>
      </c>
      <c r="AG1376" s="241">
        <v>5.1776860000000003E-8</v>
      </c>
      <c r="AH1376" s="241">
        <v>2.0683324999999999E-4</v>
      </c>
      <c r="AI1376" s="241">
        <v>4.6873665000000002E-7</v>
      </c>
      <c r="AJ1376" s="241">
        <v>3.2807371999999997E-8</v>
      </c>
      <c r="AK1376" s="241">
        <v>3.1980789000000003E-7</v>
      </c>
      <c r="AL1376" s="241">
        <v>4.4698691000000001E-9</v>
      </c>
      <c r="AM1376" s="241">
        <v>4.2618630000000001E-11</v>
      </c>
      <c r="AN1376" s="241">
        <v>3.5645340999999997E-7</v>
      </c>
      <c r="AO1376" s="241">
        <v>1.0631531999999999E-6</v>
      </c>
      <c r="AP1376" s="241">
        <v>3.1631468999999999E-5</v>
      </c>
      <c r="AQ1376" s="241">
        <v>9.1064230000000001E-8</v>
      </c>
      <c r="AR1376" s="241">
        <v>2.9556584E-3</v>
      </c>
      <c r="AT1376" s="193"/>
      <c r="AU1376" s="193"/>
      <c r="AV1376" s="193"/>
      <c r="AW1376" s="193"/>
      <c r="AX1376" s="193"/>
      <c r="AY1376" s="193"/>
      <c r="AZ1376" s="193"/>
      <c r="BA1376" s="193"/>
      <c r="BB1376" s="193"/>
      <c r="BC1376" s="193"/>
      <c r="BD1376" s="193"/>
      <c r="BE1376" s="315"/>
      <c r="BF1376" s="315"/>
      <c r="BG1376" s="315"/>
      <c r="BH1376" s="315"/>
      <c r="BI1376" s="315"/>
      <c r="BJ1376" s="315"/>
      <c r="BK1376" s="315"/>
    </row>
    <row r="1377" spans="1:63" x14ac:dyDescent="0.25">
      <c r="A1377" s="9"/>
      <c r="B1377" s="185" t="s">
        <v>4654</v>
      </c>
      <c r="C1377" s="5" t="s">
        <v>1964</v>
      </c>
      <c r="D1377" s="172">
        <v>7.2268180999999999E-4</v>
      </c>
      <c r="E1377" s="172">
        <v>5.8630393000000001E-4</v>
      </c>
      <c r="F1377" s="172">
        <v>8.5741075999999999E-5</v>
      </c>
      <c r="G1377" s="172">
        <v>1.9887004999999998E-6</v>
      </c>
      <c r="H1377" s="172">
        <v>6.9099711999999996E-6</v>
      </c>
      <c r="I1377" s="172">
        <v>1.6152270999999998E-5</v>
      </c>
      <c r="J1377" s="172">
        <v>3.1641766999999999E-6</v>
      </c>
      <c r="K1377" s="172">
        <v>1.8172742999999999E-7</v>
      </c>
      <c r="L1377" s="172">
        <v>2.2239962E-5</v>
      </c>
      <c r="M1377" s="172">
        <v>0</v>
      </c>
      <c r="N1377" s="172">
        <v>0</v>
      </c>
      <c r="O1377" s="172">
        <v>0</v>
      </c>
      <c r="P1377" s="199">
        <f t="shared" si="256"/>
        <v>4.3429920740740736E-3</v>
      </c>
      <c r="Q1377" s="233">
        <v>1.0049363</v>
      </c>
      <c r="R1377" s="96">
        <v>1.0022301</v>
      </c>
      <c r="S1377" s="96">
        <v>1.231776E-3</v>
      </c>
      <c r="T1377" s="96">
        <v>5.3577000000000004E-7</v>
      </c>
      <c r="U1377" s="96">
        <v>1.5621E-4</v>
      </c>
      <c r="V1377" s="96">
        <v>2.3518169999999999E-5</v>
      </c>
      <c r="W1377" s="96">
        <v>1.2941999999999999E-3</v>
      </c>
      <c r="X1377" s="241">
        <f t="shared" si="257"/>
        <v>2.7471230391714228E-3</v>
      </c>
      <c r="Y1377" s="241">
        <f t="shared" si="258"/>
        <v>1.4524578932199997E-4</v>
      </c>
      <c r="Z1377" s="241">
        <f t="shared" si="259"/>
        <v>8.6171337709423006E-5</v>
      </c>
      <c r="AA1377" s="241">
        <f t="shared" si="260"/>
        <v>2.5157059121399998E-3</v>
      </c>
      <c r="AB1377" s="241">
        <v>1.2038520999999999E-4</v>
      </c>
      <c r="AC1377" s="241">
        <v>2.8808865999999999E-7</v>
      </c>
      <c r="AD1377" s="241">
        <v>2.6326008999999999E-6</v>
      </c>
      <c r="AE1377" s="241">
        <v>1.4342296E-8</v>
      </c>
      <c r="AF1377" s="241">
        <v>2.1887187000000001E-5</v>
      </c>
      <c r="AG1377" s="241">
        <v>3.8360465999999997E-8</v>
      </c>
      <c r="AH1377" s="241">
        <v>7.8782624000000006E-5</v>
      </c>
      <c r="AI1377" s="241">
        <v>1.2457663E-7</v>
      </c>
      <c r="AJ1377" s="241">
        <v>1.5774497999999999E-8</v>
      </c>
      <c r="AK1377" s="241">
        <v>2.7023936E-8</v>
      </c>
      <c r="AL1377" s="241">
        <v>2.4534583000000002E-9</v>
      </c>
      <c r="AM1377" s="241">
        <v>6.2977122999999999E-11</v>
      </c>
      <c r="AN1377" s="241">
        <v>2.2450283E-7</v>
      </c>
      <c r="AO1377" s="241">
        <v>9.0458118000000001E-7</v>
      </c>
      <c r="AP1377" s="241">
        <v>6.0897382E-6</v>
      </c>
      <c r="AQ1377" s="241">
        <v>6.071214E-8</v>
      </c>
      <c r="AR1377" s="241">
        <v>2.5156452E-3</v>
      </c>
      <c r="AT1377" s="193"/>
      <c r="AU1377" s="193"/>
      <c r="AV1377" s="193"/>
      <c r="AW1377" s="193"/>
      <c r="AX1377" s="193"/>
      <c r="AY1377" s="193"/>
      <c r="AZ1377" s="193"/>
      <c r="BA1377" s="193"/>
      <c r="BB1377" s="193"/>
      <c r="BC1377" s="193"/>
      <c r="BD1377" s="193"/>
      <c r="BE1377" s="315"/>
      <c r="BF1377" s="315"/>
      <c r="BG1377" s="315"/>
      <c r="BH1377" s="315"/>
      <c r="BI1377" s="315"/>
      <c r="BJ1377" s="315"/>
      <c r="BK1377" s="315"/>
    </row>
    <row r="1378" spans="1:63" x14ac:dyDescent="0.25">
      <c r="A1378" s="9"/>
      <c r="B1378" s="185" t="s">
        <v>4654</v>
      </c>
      <c r="C1378" s="5" t="s">
        <v>1965</v>
      </c>
      <c r="D1378" s="172">
        <v>3.9636443999999998E-3</v>
      </c>
      <c r="E1378" s="172">
        <v>3.1899736999999998E-3</v>
      </c>
      <c r="F1378" s="172">
        <v>6.6139675999999997E-4</v>
      </c>
      <c r="G1378" s="172">
        <v>5.1045769999999998E-6</v>
      </c>
      <c r="H1378" s="172">
        <v>2.2484951000000002E-5</v>
      </c>
      <c r="I1378" s="172">
        <v>2.4371001E-5</v>
      </c>
      <c r="J1378" s="172">
        <v>1.711382E-5</v>
      </c>
      <c r="K1378" s="172">
        <v>4.3763422999999997E-7</v>
      </c>
      <c r="L1378" s="172">
        <v>4.2761966000000002E-5</v>
      </c>
      <c r="M1378" s="172">
        <v>0</v>
      </c>
      <c r="N1378" s="172">
        <v>0</v>
      </c>
      <c r="O1378" s="172">
        <v>0</v>
      </c>
      <c r="P1378" s="199">
        <f t="shared" si="256"/>
        <v>2.3629434814814811E-2</v>
      </c>
      <c r="Q1378" s="233">
        <v>1.3114752000000001</v>
      </c>
      <c r="R1378" s="96">
        <v>1.3064266</v>
      </c>
      <c r="S1378" s="96">
        <v>2.176664E-3</v>
      </c>
      <c r="T1378" s="96">
        <v>1.8817999999999999E-6</v>
      </c>
      <c r="U1378" s="96">
        <v>2.1641E-4</v>
      </c>
      <c r="V1378" s="96">
        <v>4.7472609999999997E-5</v>
      </c>
      <c r="W1378" s="96">
        <v>2.6061999999999999E-3</v>
      </c>
      <c r="X1378" s="241">
        <f t="shared" si="257"/>
        <v>4.5392169468911076E-3</v>
      </c>
      <c r="Y1378" s="241">
        <f t="shared" si="258"/>
        <v>7.7783661055800006E-4</v>
      </c>
      <c r="Z1378" s="241">
        <f t="shared" si="259"/>
        <v>4.8206507548310702E-4</v>
      </c>
      <c r="AA1378" s="241">
        <f t="shared" si="260"/>
        <v>3.2793152608500001E-3</v>
      </c>
      <c r="AB1378" s="241">
        <v>6.5500487000000004E-4</v>
      </c>
      <c r="AC1378" s="241">
        <v>1.0994027000000001E-6</v>
      </c>
      <c r="AD1378" s="241">
        <v>8.4731668000000003E-6</v>
      </c>
      <c r="AE1378" s="241">
        <v>7.1637317999999997E-8</v>
      </c>
      <c r="AF1378" s="241">
        <v>1.1311939E-4</v>
      </c>
      <c r="AG1378" s="241">
        <v>6.8143740000000001E-8</v>
      </c>
      <c r="AH1378" s="241">
        <v>4.2849913000000001E-4</v>
      </c>
      <c r="AI1378" s="241">
        <v>1.0232542000000001E-6</v>
      </c>
      <c r="AJ1378" s="241">
        <v>4.2562064999999998E-8</v>
      </c>
      <c r="AK1378" s="241">
        <v>5.5520968999999999E-7</v>
      </c>
      <c r="AL1378" s="241">
        <v>6.2699554999999999E-9</v>
      </c>
      <c r="AM1378" s="241">
        <v>2.1082606999999999E-11</v>
      </c>
      <c r="AN1378" s="241">
        <v>4.8546829000000001E-7</v>
      </c>
      <c r="AO1378" s="241">
        <v>1.0347582E-6</v>
      </c>
      <c r="AP1378" s="241">
        <v>5.0418401999999997E-5</v>
      </c>
      <c r="AQ1378" s="241">
        <v>1.3896085000000001E-7</v>
      </c>
      <c r="AR1378" s="241">
        <v>3.2791763000000001E-3</v>
      </c>
      <c r="AT1378" s="193"/>
      <c r="AU1378" s="193"/>
      <c r="AV1378" s="193"/>
      <c r="AW1378" s="193"/>
      <c r="AX1378" s="193"/>
      <c r="AY1378" s="193"/>
      <c r="AZ1378" s="193"/>
      <c r="BA1378" s="193"/>
      <c r="BB1378" s="193"/>
      <c r="BC1378" s="193"/>
      <c r="BD1378" s="193"/>
      <c r="BE1378" s="315"/>
      <c r="BF1378" s="315"/>
      <c r="BG1378" s="315"/>
      <c r="BH1378" s="315"/>
      <c r="BI1378" s="315"/>
      <c r="BJ1378" s="315"/>
      <c r="BK1378" s="315"/>
    </row>
    <row r="1379" spans="1:63" x14ac:dyDescent="0.25">
      <c r="A1379" s="9"/>
      <c r="B1379" s="185" t="s">
        <v>4654</v>
      </c>
      <c r="C1379" s="5" t="s">
        <v>1966</v>
      </c>
      <c r="D1379" s="172">
        <v>2.515387E-3</v>
      </c>
      <c r="E1379" s="172">
        <v>2.0512160999999998E-3</v>
      </c>
      <c r="F1379" s="172">
        <v>3.5632113999999998E-4</v>
      </c>
      <c r="G1379" s="172">
        <v>5.3210715000000001E-6</v>
      </c>
      <c r="H1379" s="172">
        <v>2.6757738E-5</v>
      </c>
      <c r="I1379" s="172">
        <v>1.9790890999999999E-5</v>
      </c>
      <c r="J1379" s="172">
        <v>1.1828707999999999E-5</v>
      </c>
      <c r="K1379" s="172">
        <v>6.5026217999999997E-6</v>
      </c>
      <c r="L1379" s="172">
        <v>3.7648728000000001E-5</v>
      </c>
      <c r="M1379" s="172">
        <v>0</v>
      </c>
      <c r="N1379" s="172">
        <v>0</v>
      </c>
      <c r="O1379" s="172">
        <v>0</v>
      </c>
      <c r="P1379" s="199">
        <f t="shared" si="256"/>
        <v>1.5194193333333331E-2</v>
      </c>
      <c r="Q1379" s="233">
        <v>1.2051601000000001</v>
      </c>
      <c r="R1379" s="96">
        <v>1.2011189</v>
      </c>
      <c r="S1379" s="96">
        <v>2.2241520000000001E-3</v>
      </c>
      <c r="T1379" s="96">
        <v>1.5835E-6</v>
      </c>
      <c r="U1379" s="96">
        <v>2.7882999999999998E-4</v>
      </c>
      <c r="V1379" s="96">
        <v>4.5335420000000001E-5</v>
      </c>
      <c r="W1379" s="96">
        <v>1.4913000000000001E-3</v>
      </c>
      <c r="X1379" s="241">
        <f t="shared" si="257"/>
        <v>3.8207158993277678E-3</v>
      </c>
      <c r="Y1379" s="241">
        <f t="shared" si="258"/>
        <v>4.9460116568399994E-4</v>
      </c>
      <c r="Z1379" s="241">
        <f t="shared" si="259"/>
        <v>3.1113535050376797E-4</v>
      </c>
      <c r="AA1379" s="241">
        <f t="shared" si="260"/>
        <v>3.0149793831399999E-3</v>
      </c>
      <c r="AB1379" s="241">
        <v>4.2118005000000002E-4</v>
      </c>
      <c r="AC1379" s="241">
        <v>5.8980239000000004E-7</v>
      </c>
      <c r="AD1379" s="241">
        <v>8.4639105000000008E-6</v>
      </c>
      <c r="AE1379" s="241">
        <v>4.3016001000000003E-8</v>
      </c>
      <c r="AF1379" s="241">
        <v>6.4256648999999998E-5</v>
      </c>
      <c r="AG1379" s="241">
        <v>6.7737792999999998E-8</v>
      </c>
      <c r="AH1379" s="241">
        <v>2.7550941E-4</v>
      </c>
      <c r="AI1379" s="241">
        <v>5.5939008000000001E-7</v>
      </c>
      <c r="AJ1379" s="241">
        <v>4.2412436000000003E-8</v>
      </c>
      <c r="AK1379" s="241">
        <v>3.0897037000000001E-7</v>
      </c>
      <c r="AL1379" s="241">
        <v>6.1733406000000003E-9</v>
      </c>
      <c r="AM1379" s="241">
        <v>5.2437168000000002E-11</v>
      </c>
      <c r="AN1379" s="241">
        <v>9.9220273999999999E-7</v>
      </c>
      <c r="AO1379" s="241">
        <v>1.6257250999999999E-6</v>
      </c>
      <c r="AP1379" s="241">
        <v>3.2091014E-5</v>
      </c>
      <c r="AQ1379" s="241">
        <v>1.2838314E-7</v>
      </c>
      <c r="AR1379" s="241">
        <v>3.0148509999999998E-3</v>
      </c>
      <c r="AT1379" s="193"/>
      <c r="AU1379" s="193"/>
      <c r="AV1379" s="193"/>
      <c r="AW1379" s="193"/>
      <c r="AX1379" s="193"/>
      <c r="AY1379" s="193"/>
      <c r="AZ1379" s="193"/>
      <c r="BA1379" s="193"/>
      <c r="BB1379" s="193"/>
      <c r="BC1379" s="193"/>
      <c r="BD1379" s="193"/>
      <c r="BE1379" s="315"/>
      <c r="BF1379" s="315"/>
      <c r="BG1379" s="315"/>
      <c r="BH1379" s="315"/>
      <c r="BI1379" s="315"/>
      <c r="BJ1379" s="315"/>
      <c r="BK1379" s="315"/>
    </row>
    <row r="1380" spans="1:63" x14ac:dyDescent="0.25">
      <c r="A1380" s="9"/>
      <c r="B1380" s="185" t="s">
        <v>5770</v>
      </c>
      <c r="C1380" s="5" t="s">
        <v>1967</v>
      </c>
      <c r="D1380" s="172">
        <v>0.10249432999999999</v>
      </c>
      <c r="E1380" s="172">
        <v>7.9900126000000002E-2</v>
      </c>
      <c r="F1380" s="172">
        <v>1.7726167000000001E-2</v>
      </c>
      <c r="G1380" s="172">
        <v>4.9425108999999999E-4</v>
      </c>
      <c r="H1380" s="172">
        <v>6.1224182E-4</v>
      </c>
      <c r="I1380" s="172">
        <v>1.1433946E-3</v>
      </c>
      <c r="J1380" s="172">
        <v>5.6499944000000003E-4</v>
      </c>
      <c r="K1380" s="172">
        <v>3.0479960000000001E-4</v>
      </c>
      <c r="L1380" s="172">
        <v>1.7483481000000001E-3</v>
      </c>
      <c r="M1380" s="172">
        <v>0</v>
      </c>
      <c r="N1380" s="172">
        <v>0</v>
      </c>
      <c r="O1380" s="172">
        <v>0</v>
      </c>
      <c r="P1380" s="199">
        <f t="shared" si="256"/>
        <v>0.59185278518518514</v>
      </c>
      <c r="Q1380" s="233">
        <v>59.288379999999997</v>
      </c>
      <c r="R1380" s="96">
        <v>57.231394000000002</v>
      </c>
      <c r="S1380" s="96">
        <v>1.6699759999999999</v>
      </c>
      <c r="T1380" s="96">
        <v>5.8245999999999998E-5</v>
      </c>
      <c r="U1380" s="96">
        <v>2.4365999999999999E-2</v>
      </c>
      <c r="V1380" s="96">
        <v>6.0359200000000002E-3</v>
      </c>
      <c r="W1380" s="96">
        <v>0.35654999999999998</v>
      </c>
      <c r="X1380" s="241">
        <f t="shared" si="257"/>
        <v>0.1763992112879742</v>
      </c>
      <c r="Y1380" s="241">
        <f t="shared" si="258"/>
        <v>2.0304168904100001E-2</v>
      </c>
      <c r="Z1380" s="241">
        <f t="shared" si="259"/>
        <v>1.2437819208274199E-2</v>
      </c>
      <c r="AA1380" s="241">
        <f t="shared" si="260"/>
        <v>0.14365722317560001</v>
      </c>
      <c r="AB1380" s="241">
        <v>1.640571E-2</v>
      </c>
      <c r="AC1380" s="241">
        <v>2.8119513999999999E-5</v>
      </c>
      <c r="AD1380" s="241">
        <v>5.9239400999999995E-4</v>
      </c>
      <c r="AE1380" s="241">
        <v>1.9101041000000002E-6</v>
      </c>
      <c r="AF1380" s="241">
        <v>3.2212352999999999E-3</v>
      </c>
      <c r="AG1380" s="241">
        <v>5.4799975999999998E-5</v>
      </c>
      <c r="AH1380" s="241">
        <v>1.0733573E-2</v>
      </c>
      <c r="AI1380" s="241">
        <v>2.7901785999999999E-5</v>
      </c>
      <c r="AJ1380" s="241">
        <v>4.1953655000000003E-6</v>
      </c>
      <c r="AK1380" s="241">
        <v>1.5521017999999999E-5</v>
      </c>
      <c r="AL1380" s="241">
        <v>4.6768725999999999E-7</v>
      </c>
      <c r="AM1380" s="241">
        <v>3.0205142E-9</v>
      </c>
      <c r="AN1380" s="241">
        <v>4.2464922999999997E-5</v>
      </c>
      <c r="AO1380" s="241">
        <v>8.6153108000000002E-5</v>
      </c>
      <c r="AP1380" s="241">
        <v>1.5275393E-3</v>
      </c>
      <c r="AQ1380" s="241">
        <v>5.4931755999999998E-6</v>
      </c>
      <c r="AR1380" s="241">
        <v>0.14365173000000001</v>
      </c>
      <c r="AT1380" s="193"/>
      <c r="AU1380" s="193"/>
      <c r="AV1380" s="193"/>
      <c r="AW1380" s="193"/>
      <c r="AX1380" s="193"/>
      <c r="AY1380" s="193"/>
      <c r="AZ1380" s="193"/>
      <c r="BA1380" s="193"/>
      <c r="BB1380" s="193"/>
      <c r="BC1380" s="193"/>
      <c r="BD1380" s="193"/>
      <c r="BE1380" s="315"/>
      <c r="BF1380" s="315"/>
      <c r="BG1380" s="315"/>
      <c r="BH1380" s="315"/>
      <c r="BI1380" s="315"/>
      <c r="BJ1380" s="315"/>
      <c r="BK1380" s="315"/>
    </row>
    <row r="1381" spans="1:63" x14ac:dyDescent="0.25">
      <c r="A1381" s="58" t="s">
        <v>2079</v>
      </c>
      <c r="B1381" s="58"/>
      <c r="C1381" s="9"/>
      <c r="D1381" s="195"/>
      <c r="E1381" s="195"/>
      <c r="F1381" s="195"/>
      <c r="G1381" s="195"/>
      <c r="H1381" s="195"/>
      <c r="I1381" s="195"/>
      <c r="J1381" s="195"/>
      <c r="K1381" s="195"/>
      <c r="L1381" s="195"/>
      <c r="M1381" s="195"/>
      <c r="N1381" s="195"/>
      <c r="O1381" s="195"/>
      <c r="P1381" s="195"/>
      <c r="Q1381" s="239"/>
      <c r="R1381" s="97"/>
      <c r="S1381" s="97"/>
      <c r="T1381" s="97"/>
      <c r="U1381" s="97"/>
      <c r="V1381" s="97"/>
      <c r="W1381" s="97"/>
      <c r="X1381" s="259"/>
      <c r="Y1381" s="259"/>
      <c r="Z1381" s="259"/>
      <c r="AA1381" s="258"/>
      <c r="AB1381" s="258"/>
      <c r="AC1381" s="258"/>
      <c r="AD1381" s="258"/>
      <c r="AE1381" s="258"/>
      <c r="AF1381" s="258"/>
      <c r="AG1381" s="258"/>
      <c r="AH1381" s="258"/>
      <c r="AI1381" s="258"/>
      <c r="AJ1381" s="258"/>
      <c r="AK1381" s="258"/>
      <c r="AL1381" s="258"/>
      <c r="AM1381" s="258"/>
      <c r="AN1381" s="258"/>
      <c r="AO1381" s="258"/>
      <c r="AP1381" s="258"/>
      <c r="AQ1381" s="258"/>
      <c r="AR1381" s="258"/>
      <c r="AT1381" s="193"/>
      <c r="AU1381" s="193"/>
      <c r="AV1381" s="193"/>
      <c r="AW1381" s="193"/>
      <c r="AX1381" s="193"/>
      <c r="AY1381" s="193"/>
      <c r="AZ1381" s="193"/>
      <c r="BA1381" s="193"/>
      <c r="BB1381" s="193"/>
      <c r="BC1381" s="193"/>
      <c r="BD1381" s="193"/>
      <c r="BE1381" s="315"/>
      <c r="BF1381" s="315"/>
      <c r="BG1381" s="315"/>
      <c r="BH1381" s="315"/>
      <c r="BI1381" s="315"/>
      <c r="BJ1381" s="315"/>
      <c r="BK1381" s="315"/>
    </row>
    <row r="1382" spans="1:63" x14ac:dyDescent="0.25">
      <c r="A1382" s="9"/>
      <c r="B1382" s="185" t="s">
        <v>1264</v>
      </c>
      <c r="C1382" t="s">
        <v>1672</v>
      </c>
      <c r="D1382" s="193">
        <v>5617.9602000000004</v>
      </c>
      <c r="E1382" s="193">
        <v>2865.8935000000001</v>
      </c>
      <c r="F1382" s="193">
        <v>1001.1706</v>
      </c>
      <c r="G1382" s="193">
        <v>92.632589999999993</v>
      </c>
      <c r="H1382" s="193">
        <v>53.747248999999996</v>
      </c>
      <c r="I1382" s="193">
        <v>270.13650999999999</v>
      </c>
      <c r="J1382" s="193">
        <v>176.98187999999999</v>
      </c>
      <c r="K1382" s="193">
        <v>8.0866416000000001</v>
      </c>
      <c r="L1382" s="193">
        <v>1149.3112000000001</v>
      </c>
      <c r="M1382" s="193">
        <v>0</v>
      </c>
      <c r="N1382" s="193">
        <v>0</v>
      </c>
      <c r="O1382" s="193">
        <v>0</v>
      </c>
      <c r="P1382" s="199">
        <f>E1382/0.135</f>
        <v>21228.840740740739</v>
      </c>
      <c r="Q1382" s="240">
        <v>319471.73</v>
      </c>
      <c r="R1382" s="99">
        <v>244665.87</v>
      </c>
      <c r="S1382" s="99">
        <v>37943.360000000001</v>
      </c>
      <c r="T1382" s="99">
        <v>0.44233</v>
      </c>
      <c r="U1382" s="99">
        <v>26408</v>
      </c>
      <c r="V1382" s="99">
        <v>403.06400000000002</v>
      </c>
      <c r="W1382" s="99">
        <v>10051</v>
      </c>
      <c r="X1382" s="241">
        <f>SUM(Y1382:AA1382)</f>
        <v>2762.8293669715904</v>
      </c>
      <c r="Y1382" s="241">
        <f>SUM(AB1382:AG1382)</f>
        <v>1064.8192862340002</v>
      </c>
      <c r="Z1382" s="241">
        <f>SUM(AH1382:AP1382)</f>
        <v>1082.6237235375902</v>
      </c>
      <c r="AA1382" s="241">
        <f>SUM(AQ1382:AR1382)</f>
        <v>615.38635720000002</v>
      </c>
      <c r="AB1382" s="258">
        <v>588.43717000000004</v>
      </c>
      <c r="AC1382" s="258">
        <v>6.4661064000000004E-2</v>
      </c>
      <c r="AD1382" s="258">
        <v>145.37092999999999</v>
      </c>
      <c r="AE1382" s="258">
        <v>6.5951969999999999E-2</v>
      </c>
      <c r="AF1382" s="258">
        <v>329.68333000000001</v>
      </c>
      <c r="AG1382" s="258">
        <v>1.1972432</v>
      </c>
      <c r="AH1382" s="258">
        <v>385.13857000000002</v>
      </c>
      <c r="AI1382" s="258">
        <v>1.6900359</v>
      </c>
      <c r="AJ1382" s="258">
        <v>0.79007579999999999</v>
      </c>
      <c r="AK1382" s="258">
        <v>0.99502581999999995</v>
      </c>
      <c r="AL1382" s="258">
        <v>0.14137568</v>
      </c>
      <c r="AM1382" s="258">
        <v>3.9033759000000001E-4</v>
      </c>
      <c r="AN1382" s="258">
        <v>132.41333</v>
      </c>
      <c r="AO1382" s="258">
        <v>323.94492000000002</v>
      </c>
      <c r="AP1382" s="258">
        <v>237.51</v>
      </c>
      <c r="AQ1382" s="258">
        <v>2.9440271999999998</v>
      </c>
      <c r="AR1382" s="258">
        <v>612.44232999999997</v>
      </c>
      <c r="AT1382" s="193"/>
      <c r="AU1382" s="193"/>
      <c r="AV1382" s="193"/>
      <c r="AW1382" s="193"/>
      <c r="AX1382" s="193"/>
      <c r="AY1382" s="193"/>
      <c r="AZ1382" s="193"/>
      <c r="BA1382" s="193"/>
      <c r="BB1382" s="193"/>
      <c r="BC1382" s="193"/>
      <c r="BD1382" s="193"/>
      <c r="BE1382" s="315"/>
      <c r="BF1382" s="315"/>
      <c r="BG1382" s="315"/>
      <c r="BH1382" s="315"/>
      <c r="BI1382" s="315"/>
      <c r="BJ1382" s="315"/>
      <c r="BK1382" s="315"/>
    </row>
    <row r="1383" spans="1:63" x14ac:dyDescent="0.25">
      <c r="A1383" s="58" t="s">
        <v>497</v>
      </c>
      <c r="B1383" s="58"/>
      <c r="C1383" s="9"/>
      <c r="D1383" s="195"/>
      <c r="E1383" s="195"/>
      <c r="F1383" s="195"/>
      <c r="G1383" s="195"/>
      <c r="H1383" s="195"/>
      <c r="I1383" s="195"/>
      <c r="J1383" s="195"/>
      <c r="K1383" s="195"/>
      <c r="L1383" s="195"/>
      <c r="M1383" s="195"/>
      <c r="N1383" s="195"/>
      <c r="O1383" s="195"/>
      <c r="P1383" s="195"/>
      <c r="Q1383" s="239"/>
      <c r="R1383" s="97"/>
      <c r="S1383" s="97"/>
      <c r="T1383" s="97"/>
      <c r="U1383" s="97"/>
      <c r="V1383" s="97"/>
      <c r="W1383" s="97"/>
      <c r="X1383" s="259"/>
      <c r="Y1383" s="259"/>
      <c r="Z1383" s="259"/>
      <c r="AA1383" s="258"/>
      <c r="AB1383" s="258"/>
      <c r="AC1383" s="258"/>
      <c r="AD1383" s="258"/>
      <c r="AE1383" s="258"/>
      <c r="AF1383" s="258"/>
      <c r="AG1383" s="258"/>
      <c r="AH1383" s="258"/>
      <c r="AI1383" s="258"/>
      <c r="AJ1383" s="258"/>
      <c r="AK1383" s="258"/>
      <c r="AL1383" s="258"/>
      <c r="AM1383" s="258"/>
      <c r="AN1383" s="258"/>
      <c r="AO1383" s="258"/>
      <c r="AP1383" s="258"/>
      <c r="AQ1383" s="258"/>
      <c r="AR1383" s="258"/>
      <c r="AT1383" s="193"/>
      <c r="AU1383" s="193"/>
      <c r="AV1383" s="193"/>
      <c r="AW1383" s="193"/>
      <c r="AX1383" s="193"/>
      <c r="AY1383" s="193"/>
      <c r="AZ1383" s="193"/>
      <c r="BA1383" s="193"/>
      <c r="BB1383" s="193"/>
      <c r="BC1383" s="193"/>
      <c r="BD1383" s="193"/>
      <c r="BE1383" s="315"/>
      <c r="BF1383" s="315"/>
      <c r="BG1383" s="315"/>
      <c r="BH1383" s="315"/>
      <c r="BI1383" s="315"/>
      <c r="BJ1383" s="315"/>
      <c r="BK1383" s="315"/>
    </row>
    <row r="1384" spans="1:63" x14ac:dyDescent="0.25">
      <c r="A1384" s="9"/>
      <c r="B1384" s="185" t="s">
        <v>437</v>
      </c>
      <c r="C1384" s="25" t="s">
        <v>1968</v>
      </c>
      <c r="D1384" s="193">
        <v>9.6089656999999995E-2</v>
      </c>
      <c r="E1384" s="193">
        <v>8.5423945000000001E-2</v>
      </c>
      <c r="F1384" s="193">
        <v>6.0626578000000002E-3</v>
      </c>
      <c r="G1384" s="193">
        <v>2.645999E-4</v>
      </c>
      <c r="H1384" s="193">
        <v>5.6044530000000001E-4</v>
      </c>
      <c r="I1384" s="193">
        <v>1.1747190000000001E-3</v>
      </c>
      <c r="J1384" s="193">
        <v>6.8324645999999999E-4</v>
      </c>
      <c r="K1384" s="193">
        <v>1.6142029000000002E-5</v>
      </c>
      <c r="L1384" s="193">
        <v>1.9039014000000001E-3</v>
      </c>
      <c r="M1384" s="193">
        <v>0</v>
      </c>
      <c r="N1384" s="193">
        <v>0</v>
      </c>
      <c r="O1384" s="193">
        <v>0</v>
      </c>
      <c r="P1384" s="199">
        <f t="shared" ref="P1384:P1399" si="261">E1384/0.135</f>
        <v>0.63276996296296295</v>
      </c>
      <c r="Q1384" s="240">
        <v>48.877040999999998</v>
      </c>
      <c r="R1384" s="99">
        <v>48.637253000000001</v>
      </c>
      <c r="S1384" s="99">
        <v>0.12514320000000001</v>
      </c>
      <c r="T1384" s="99">
        <v>7.1516999999999996E-7</v>
      </c>
      <c r="U1384" s="99">
        <v>9.0051000000000003E-3</v>
      </c>
      <c r="V1384" s="99">
        <v>2.8389499999999998E-3</v>
      </c>
      <c r="W1384" s="99">
        <v>0.1028</v>
      </c>
      <c r="X1384" s="241">
        <f t="shared" ref="X1384:X1399" si="262">SUM(Y1384:AA1384)</f>
        <v>0.15472778549522481</v>
      </c>
      <c r="Y1384" s="241">
        <f t="shared" ref="Y1384:Y1399" si="263">SUM(AB1384:AG1384)</f>
        <v>1.9574029453869997E-2</v>
      </c>
      <c r="Z1384" s="241">
        <f t="shared" ref="Z1384:Z1399" si="264">SUM(AH1384:AP1384)</f>
        <v>1.306662498565484E-2</v>
      </c>
      <c r="AA1384" s="241">
        <f t="shared" ref="AA1384:AA1399" si="265">SUM(AQ1384:AR1384)</f>
        <v>0.12208713105569999</v>
      </c>
      <c r="AB1384" s="258">
        <v>1.7540283E-2</v>
      </c>
      <c r="AC1384" s="258">
        <v>1.6142197E-7</v>
      </c>
      <c r="AD1384" s="258">
        <v>3.8848083000000001E-4</v>
      </c>
      <c r="AE1384" s="258">
        <v>1.0301783E-6</v>
      </c>
      <c r="AF1384" s="258">
        <v>1.6400855000000001E-3</v>
      </c>
      <c r="AG1384" s="258">
        <v>3.9885236000000001E-6</v>
      </c>
      <c r="AH1384" s="258">
        <v>1.1479608000000001E-2</v>
      </c>
      <c r="AI1384" s="258">
        <v>8.7820333E-6</v>
      </c>
      <c r="AJ1384" s="258">
        <v>2.2661718000000002E-6</v>
      </c>
      <c r="AK1384" s="258">
        <v>2.0650316000000002E-5</v>
      </c>
      <c r="AL1384" s="258">
        <v>2.8769836E-7</v>
      </c>
      <c r="AM1384" s="258">
        <v>9.0919483999999999E-10</v>
      </c>
      <c r="AN1384" s="258">
        <v>1.8859345000000001E-5</v>
      </c>
      <c r="AO1384" s="258">
        <v>4.7643211999999998E-5</v>
      </c>
      <c r="AP1384" s="258">
        <v>1.4885273E-3</v>
      </c>
      <c r="AQ1384" s="258">
        <v>6.1010556999999997E-6</v>
      </c>
      <c r="AR1384" s="258">
        <v>0.12208102999999999</v>
      </c>
      <c r="AT1384" s="193"/>
      <c r="AU1384" s="193"/>
      <c r="AV1384" s="193"/>
      <c r="AW1384" s="193"/>
      <c r="AX1384" s="193"/>
      <c r="AY1384" s="193"/>
      <c r="AZ1384" s="193"/>
      <c r="BA1384" s="193"/>
      <c r="BB1384" s="193"/>
      <c r="BC1384" s="193"/>
      <c r="BD1384" s="193"/>
      <c r="BE1384" s="315"/>
      <c r="BF1384" s="315"/>
      <c r="BG1384" s="315"/>
      <c r="BH1384" s="315"/>
      <c r="BI1384" s="315"/>
      <c r="BJ1384" s="315"/>
      <c r="BK1384" s="315"/>
    </row>
    <row r="1385" spans="1:63" x14ac:dyDescent="0.25">
      <c r="A1385" s="9"/>
      <c r="B1385" s="185" t="s">
        <v>437</v>
      </c>
      <c r="C1385" s="25" t="s">
        <v>1969</v>
      </c>
      <c r="D1385" s="193">
        <v>4.7206894999999999E-3</v>
      </c>
      <c r="E1385" s="193">
        <v>2.2869108999999999E-3</v>
      </c>
      <c r="F1385" s="193">
        <v>1.2062669E-3</v>
      </c>
      <c r="G1385" s="193">
        <v>1.9107366000000001E-4</v>
      </c>
      <c r="H1385" s="193">
        <v>3.4706119000000002E-5</v>
      </c>
      <c r="I1385" s="193">
        <v>4.4898201000000002E-4</v>
      </c>
      <c r="J1385" s="193">
        <v>1.0879315E-4</v>
      </c>
      <c r="K1385" s="193">
        <v>2.8122359000000002E-6</v>
      </c>
      <c r="L1385" s="193">
        <v>4.4114456999999998E-4</v>
      </c>
      <c r="M1385" s="193">
        <v>0</v>
      </c>
      <c r="N1385" s="193">
        <v>0</v>
      </c>
      <c r="O1385" s="193">
        <v>0</v>
      </c>
      <c r="P1385" s="199">
        <f t="shared" si="261"/>
        <v>1.6940080740740739E-2</v>
      </c>
      <c r="Q1385" s="240">
        <v>40.202976</v>
      </c>
      <c r="R1385" s="99">
        <v>40.182580000000002</v>
      </c>
      <c r="S1385" s="99">
        <v>1.66404E-2</v>
      </c>
      <c r="T1385" s="99">
        <v>1.4233000000000001E-5</v>
      </c>
      <c r="U1385" s="99">
        <v>9.4826000000000003E-4</v>
      </c>
      <c r="V1385" s="99">
        <v>2.9101579999999999E-4</v>
      </c>
      <c r="W1385" s="99">
        <v>2.5019999999999999E-3</v>
      </c>
      <c r="X1385" s="241">
        <f t="shared" si="262"/>
        <v>0.10214613406908031</v>
      </c>
      <c r="Y1385" s="241">
        <f t="shared" si="263"/>
        <v>8.6363522357000005E-4</v>
      </c>
      <c r="Z1385" s="241">
        <f t="shared" si="264"/>
        <v>4.2208112391030003E-4</v>
      </c>
      <c r="AA1385" s="241">
        <f t="shared" si="265"/>
        <v>0.10086041772160001</v>
      </c>
      <c r="AB1385" s="258">
        <v>4.695667E-4</v>
      </c>
      <c r="AC1385" s="258">
        <v>4.2293278000000002E-7</v>
      </c>
      <c r="AD1385" s="258">
        <v>5.9028986999999998E-5</v>
      </c>
      <c r="AE1385" s="258">
        <v>1.3298841E-7</v>
      </c>
      <c r="AF1385" s="258">
        <v>3.3395591999999999E-4</v>
      </c>
      <c r="AG1385" s="258">
        <v>5.2769538000000002E-7</v>
      </c>
      <c r="AH1385" s="258">
        <v>3.0732623999999998E-4</v>
      </c>
      <c r="AI1385" s="258">
        <v>1.8485678000000001E-6</v>
      </c>
      <c r="AJ1385" s="258">
        <v>3.5250601E-7</v>
      </c>
      <c r="AK1385" s="258">
        <v>7.7327553000000004E-7</v>
      </c>
      <c r="AL1385" s="258">
        <v>5.8760435999999998E-8</v>
      </c>
      <c r="AM1385" s="258">
        <v>4.1058342999999998E-9</v>
      </c>
      <c r="AN1385" s="258">
        <v>3.3494733E-6</v>
      </c>
      <c r="AO1385" s="258">
        <v>5.0276896999999998E-5</v>
      </c>
      <c r="AP1385" s="258">
        <v>5.8091297999999998E-5</v>
      </c>
      <c r="AQ1385" s="258">
        <v>1.1277216E-6</v>
      </c>
      <c r="AR1385" s="258">
        <v>0.10085929</v>
      </c>
      <c r="AT1385" s="193"/>
      <c r="AU1385" s="193"/>
      <c r="AV1385" s="193"/>
      <c r="AW1385" s="193"/>
      <c r="AX1385" s="193"/>
      <c r="AY1385" s="193"/>
      <c r="AZ1385" s="193"/>
      <c r="BA1385" s="193"/>
      <c r="BB1385" s="193"/>
      <c r="BC1385" s="193"/>
      <c r="BD1385" s="193"/>
      <c r="BE1385" s="315"/>
      <c r="BF1385" s="315"/>
      <c r="BG1385" s="315"/>
      <c r="BH1385" s="315"/>
      <c r="BI1385" s="315"/>
      <c r="BJ1385" s="315"/>
      <c r="BK1385" s="315"/>
    </row>
    <row r="1386" spans="1:63" x14ac:dyDescent="0.25">
      <c r="A1386" s="43"/>
      <c r="B1386" s="185" t="s">
        <v>437</v>
      </c>
      <c r="C1386" s="25" t="s">
        <v>1970</v>
      </c>
      <c r="D1386" s="193">
        <v>1.0519024E-2</v>
      </c>
      <c r="E1386" s="193">
        <v>6.2035184999999996E-3</v>
      </c>
      <c r="F1386" s="193">
        <v>1.9508613E-3</v>
      </c>
      <c r="G1386" s="193">
        <v>9.2667427999999996E-5</v>
      </c>
      <c r="H1386" s="193">
        <v>5.7032698000000002E-5</v>
      </c>
      <c r="I1386" s="193">
        <v>7.4579414999999998E-4</v>
      </c>
      <c r="J1386" s="193">
        <v>8.6001875000000006E-5</v>
      </c>
      <c r="K1386" s="193">
        <v>7.7514244999999998E-4</v>
      </c>
      <c r="L1386" s="193">
        <v>6.0800554999999997E-4</v>
      </c>
      <c r="M1386" s="193">
        <v>0</v>
      </c>
      <c r="N1386" s="193">
        <v>0</v>
      </c>
      <c r="O1386" s="193">
        <v>0</v>
      </c>
      <c r="P1386" s="199">
        <f t="shared" si="261"/>
        <v>4.5951988888888885E-2</v>
      </c>
      <c r="Q1386" s="240">
        <v>38.972625000000001</v>
      </c>
      <c r="R1386" s="99">
        <v>38.930163</v>
      </c>
      <c r="S1386" s="99">
        <v>3.254104E-2</v>
      </c>
      <c r="T1386" s="99">
        <v>7.7477E-7</v>
      </c>
      <c r="U1386" s="99">
        <v>4.9588999999999996E-3</v>
      </c>
      <c r="V1386" s="99">
        <v>1.385832E-3</v>
      </c>
      <c r="W1386" s="99">
        <v>3.5747999999999999E-3</v>
      </c>
      <c r="X1386" s="241">
        <f t="shared" si="262"/>
        <v>0.1005885547429842</v>
      </c>
      <c r="Y1386" s="241">
        <f t="shared" si="263"/>
        <v>1.9119476511099999E-3</v>
      </c>
      <c r="Z1386" s="241">
        <f t="shared" si="264"/>
        <v>9.5845935227419998E-4</v>
      </c>
      <c r="AA1386" s="241">
        <f t="shared" si="265"/>
        <v>9.7718147739599998E-2</v>
      </c>
      <c r="AB1386" s="258">
        <v>1.273702E-3</v>
      </c>
      <c r="AC1386" s="258">
        <v>4.4335105000000001E-7</v>
      </c>
      <c r="AD1386" s="258">
        <v>9.5012631000000004E-5</v>
      </c>
      <c r="AE1386" s="258">
        <v>2.4561920000000001E-7</v>
      </c>
      <c r="AF1386" s="258">
        <v>5.4154523999999996E-4</v>
      </c>
      <c r="AG1386" s="258">
        <v>9.9880986000000006E-7</v>
      </c>
      <c r="AH1386" s="258">
        <v>8.3355680999999996E-4</v>
      </c>
      <c r="AI1386" s="258">
        <v>2.9516486999999999E-6</v>
      </c>
      <c r="AJ1386" s="258">
        <v>6.9297946E-7</v>
      </c>
      <c r="AK1386" s="258">
        <v>7.3516106999999999E-7</v>
      </c>
      <c r="AL1386" s="258">
        <v>8.2261962999999997E-8</v>
      </c>
      <c r="AM1386" s="258">
        <v>7.0925811999999999E-9</v>
      </c>
      <c r="AN1386" s="258">
        <v>6.2171424999999997E-6</v>
      </c>
      <c r="AO1386" s="258">
        <v>8.4780888999999997E-5</v>
      </c>
      <c r="AP1386" s="258">
        <v>2.9435366999999999E-5</v>
      </c>
      <c r="AQ1386" s="258">
        <v>1.4457396000000001E-6</v>
      </c>
      <c r="AR1386" s="258">
        <v>9.7716702000000003E-2</v>
      </c>
      <c r="AT1386" s="193"/>
      <c r="AU1386" s="193"/>
      <c r="AV1386" s="193"/>
      <c r="AW1386" s="193"/>
      <c r="AX1386" s="193"/>
      <c r="AY1386" s="193"/>
      <c r="AZ1386" s="193"/>
      <c r="BA1386" s="193"/>
      <c r="BB1386" s="193"/>
      <c r="BC1386" s="193"/>
      <c r="BD1386" s="193"/>
      <c r="BE1386" s="315"/>
      <c r="BF1386" s="315"/>
      <c r="BG1386" s="315"/>
      <c r="BH1386" s="315"/>
      <c r="BI1386" s="315"/>
      <c r="BJ1386" s="315"/>
      <c r="BK1386" s="315"/>
    </row>
    <row r="1387" spans="1:63" x14ac:dyDescent="0.25">
      <c r="A1387" s="43"/>
      <c r="B1387" s="185" t="s">
        <v>437</v>
      </c>
      <c r="C1387" s="25" t="s">
        <v>1971</v>
      </c>
      <c r="D1387" s="193">
        <v>1.2190067000000001E-2</v>
      </c>
      <c r="E1387" s="193">
        <v>8.9879378999999995E-3</v>
      </c>
      <c r="F1387" s="193">
        <v>1.8210144000000001E-3</v>
      </c>
      <c r="G1387" s="193">
        <v>5.0168332E-5</v>
      </c>
      <c r="H1387" s="193">
        <v>1.0702406E-4</v>
      </c>
      <c r="I1387" s="193">
        <v>5.3163104000000002E-4</v>
      </c>
      <c r="J1387" s="193">
        <v>7.1272083999999994E-5</v>
      </c>
      <c r="K1387" s="193">
        <v>2.7997495000000001E-6</v>
      </c>
      <c r="L1387" s="193">
        <v>6.1821965000000004E-4</v>
      </c>
      <c r="M1387" s="193">
        <v>0</v>
      </c>
      <c r="N1387" s="193">
        <v>0</v>
      </c>
      <c r="O1387" s="193">
        <v>0</v>
      </c>
      <c r="P1387" s="199">
        <f t="shared" si="261"/>
        <v>6.657731777777777E-2</v>
      </c>
      <c r="Q1387" s="240">
        <v>39.379748999999997</v>
      </c>
      <c r="R1387" s="99">
        <v>39.305470999999997</v>
      </c>
      <c r="S1387" s="99">
        <v>2.4991119999999999E-2</v>
      </c>
      <c r="T1387" s="99">
        <v>6.2055000000000003E-7</v>
      </c>
      <c r="U1387" s="99">
        <v>2.8509E-3</v>
      </c>
      <c r="V1387" s="99">
        <v>7.0795549999999997E-4</v>
      </c>
      <c r="W1387" s="99">
        <v>4.5726999999999997E-2</v>
      </c>
      <c r="X1387" s="241">
        <f t="shared" si="262"/>
        <v>0.10233115700681629</v>
      </c>
      <c r="Y1387" s="241">
        <f t="shared" si="263"/>
        <v>2.4052548474699999E-3</v>
      </c>
      <c r="Z1387" s="241">
        <f t="shared" si="264"/>
        <v>1.2646826514463002E-3</v>
      </c>
      <c r="AA1387" s="241">
        <f t="shared" si="265"/>
        <v>9.8661219507899994E-2</v>
      </c>
      <c r="AB1387" s="258">
        <v>1.8454456E-3</v>
      </c>
      <c r="AC1387" s="258">
        <v>2.7276395999999998E-7</v>
      </c>
      <c r="AD1387" s="258">
        <v>6.1912351000000006E-5</v>
      </c>
      <c r="AE1387" s="258">
        <v>3.1783974999999999E-7</v>
      </c>
      <c r="AF1387" s="258">
        <v>4.9652167000000002E-4</v>
      </c>
      <c r="AG1387" s="258">
        <v>7.8462275999999995E-7</v>
      </c>
      <c r="AH1387" s="258">
        <v>1.2078468000000001E-3</v>
      </c>
      <c r="AI1387" s="258">
        <v>2.6726928E-6</v>
      </c>
      <c r="AJ1387" s="258">
        <v>3.8478269999999998E-7</v>
      </c>
      <c r="AK1387" s="258">
        <v>5.4091694000000002E-7</v>
      </c>
      <c r="AL1387" s="258">
        <v>5.6702553000000001E-8</v>
      </c>
      <c r="AM1387" s="258">
        <v>2.3427532999999998E-9</v>
      </c>
      <c r="AN1387" s="258">
        <v>4.1018227E-6</v>
      </c>
      <c r="AO1387" s="258">
        <v>2.9897861E-5</v>
      </c>
      <c r="AP1387" s="258">
        <v>1.9178729999999999E-5</v>
      </c>
      <c r="AQ1387" s="258">
        <v>1.5075079E-6</v>
      </c>
      <c r="AR1387" s="258">
        <v>9.8659711999999997E-2</v>
      </c>
      <c r="AT1387" s="193"/>
      <c r="AU1387" s="193"/>
      <c r="AV1387" s="193"/>
      <c r="AW1387" s="193"/>
      <c r="AX1387" s="193"/>
      <c r="AY1387" s="193"/>
      <c r="AZ1387" s="193"/>
      <c r="BA1387" s="193"/>
      <c r="BB1387" s="193"/>
      <c r="BC1387" s="193"/>
      <c r="BD1387" s="193"/>
      <c r="BE1387" s="315"/>
      <c r="BF1387" s="315"/>
      <c r="BG1387" s="315"/>
      <c r="BH1387" s="315"/>
      <c r="BI1387" s="315"/>
      <c r="BJ1387" s="315"/>
      <c r="BK1387" s="315"/>
    </row>
    <row r="1388" spans="1:63" x14ac:dyDescent="0.25">
      <c r="A1388" s="9"/>
      <c r="B1388" s="185" t="s">
        <v>437</v>
      </c>
      <c r="C1388" s="25" t="s">
        <v>1972</v>
      </c>
      <c r="D1388" s="193">
        <v>4.2234756999999998E-2</v>
      </c>
      <c r="E1388" s="193">
        <v>1.8992973999999999E-2</v>
      </c>
      <c r="F1388" s="193">
        <v>2.2209067999999998E-2</v>
      </c>
      <c r="G1388" s="193">
        <v>1.3279112E-4</v>
      </c>
      <c r="H1388" s="193">
        <v>1.1623749E-4</v>
      </c>
      <c r="I1388" s="193">
        <v>1.7541926E-4</v>
      </c>
      <c r="J1388" s="193">
        <v>2.3721943000000001E-4</v>
      </c>
      <c r="K1388" s="193">
        <v>3.0189534000000002E-6</v>
      </c>
      <c r="L1388" s="193">
        <v>3.6802914000000001E-4</v>
      </c>
      <c r="M1388" s="193">
        <v>0</v>
      </c>
      <c r="N1388" s="193">
        <v>0</v>
      </c>
      <c r="O1388" s="193">
        <v>0</v>
      </c>
      <c r="P1388" s="199">
        <f t="shared" si="261"/>
        <v>0.1406886962962963</v>
      </c>
      <c r="Q1388" s="240">
        <v>40.071272</v>
      </c>
      <c r="R1388" s="99">
        <v>40.014555999999999</v>
      </c>
      <c r="S1388" s="99">
        <v>4.8492639999999997E-2</v>
      </c>
      <c r="T1388" s="99">
        <v>2.2718E-7</v>
      </c>
      <c r="U1388" s="99">
        <v>2.2758000000000001E-3</v>
      </c>
      <c r="V1388" s="99">
        <v>1.985657E-3</v>
      </c>
      <c r="W1388" s="99">
        <v>3.9617999999999997E-3</v>
      </c>
      <c r="X1388" s="241">
        <f t="shared" si="262"/>
        <v>0.11105690614094516</v>
      </c>
      <c r="Y1388" s="241">
        <f t="shared" si="263"/>
        <v>7.2251076510839998E-3</v>
      </c>
      <c r="Z1388" s="241">
        <f t="shared" si="264"/>
        <v>3.3901887893611595E-3</v>
      </c>
      <c r="AA1388" s="241">
        <f t="shared" si="265"/>
        <v>0.10044160970049999</v>
      </c>
      <c r="AB1388" s="258">
        <v>3.8998396999999998E-3</v>
      </c>
      <c r="AC1388" s="258">
        <v>4.1387284000000003E-8</v>
      </c>
      <c r="AD1388" s="258">
        <v>1.5616520999999999E-4</v>
      </c>
      <c r="AE1388" s="258">
        <v>1.9089591000000001E-6</v>
      </c>
      <c r="AF1388" s="258">
        <v>3.1657629999999998E-3</v>
      </c>
      <c r="AG1388" s="258">
        <v>1.3893947E-6</v>
      </c>
      <c r="AH1388" s="258">
        <v>2.5524115999999999E-3</v>
      </c>
      <c r="AI1388" s="258">
        <v>3.8712411000000002E-5</v>
      </c>
      <c r="AJ1388" s="258">
        <v>1.1564406E-6</v>
      </c>
      <c r="AK1388" s="258">
        <v>1.0301837E-5</v>
      </c>
      <c r="AL1388" s="258">
        <v>1.0965763E-7</v>
      </c>
      <c r="AM1388" s="258">
        <v>3.3683116000000001E-10</v>
      </c>
      <c r="AN1388" s="258">
        <v>5.2807492999999998E-6</v>
      </c>
      <c r="AO1388" s="258">
        <v>1.7131506999999999E-5</v>
      </c>
      <c r="AP1388" s="258">
        <v>7.6508425000000005E-4</v>
      </c>
      <c r="AQ1388" s="258">
        <v>1.1297005000000001E-6</v>
      </c>
      <c r="AR1388" s="258">
        <v>0.10044048</v>
      </c>
      <c r="AT1388" s="193"/>
      <c r="AU1388" s="193"/>
      <c r="AV1388" s="193"/>
      <c r="AW1388" s="193"/>
      <c r="AX1388" s="193"/>
      <c r="AY1388" s="193"/>
      <c r="AZ1388" s="193"/>
      <c r="BA1388" s="193"/>
      <c r="BB1388" s="193"/>
      <c r="BC1388" s="193"/>
      <c r="BD1388" s="193"/>
      <c r="BE1388" s="315"/>
      <c r="BF1388" s="315"/>
      <c r="BG1388" s="315"/>
      <c r="BH1388" s="315"/>
      <c r="BI1388" s="315"/>
      <c r="BJ1388" s="315"/>
      <c r="BK1388" s="315"/>
    </row>
    <row r="1389" spans="1:63" x14ac:dyDescent="0.25">
      <c r="A1389" s="43"/>
      <c r="B1389" s="185" t="s">
        <v>437</v>
      </c>
      <c r="C1389" s="25" t="s">
        <v>1973</v>
      </c>
      <c r="D1389" s="193">
        <v>1.5983852999999999E-2</v>
      </c>
      <c r="E1389" s="193">
        <v>1.269993E-2</v>
      </c>
      <c r="F1389" s="193">
        <v>1.5092922E-3</v>
      </c>
      <c r="G1389" s="193">
        <v>6.8719452E-5</v>
      </c>
      <c r="H1389" s="193">
        <v>2.6269595000000002E-4</v>
      </c>
      <c r="I1389" s="193">
        <v>4.6413245000000001E-4</v>
      </c>
      <c r="J1389" s="193">
        <v>4.1740442999999998E-4</v>
      </c>
      <c r="K1389" s="193">
        <v>4.6044112000000003E-6</v>
      </c>
      <c r="L1389" s="193">
        <v>5.5707355999999998E-4</v>
      </c>
      <c r="M1389" s="193">
        <v>0</v>
      </c>
      <c r="N1389" s="193">
        <v>0</v>
      </c>
      <c r="O1389" s="193">
        <v>0</v>
      </c>
      <c r="P1389" s="199">
        <f t="shared" si="261"/>
        <v>9.4073555555555549E-2</v>
      </c>
      <c r="Q1389" s="240">
        <v>39.404307000000003</v>
      </c>
      <c r="R1389" s="99">
        <v>39.290570000000002</v>
      </c>
      <c r="S1389" s="99">
        <v>3.340568E-2</v>
      </c>
      <c r="T1389" s="99">
        <v>4.0503999999999998E-7</v>
      </c>
      <c r="U1389" s="99">
        <v>4.4156000000000004E-3</v>
      </c>
      <c r="V1389" s="99">
        <v>1.0465451000000001E-3</v>
      </c>
      <c r="W1389" s="99">
        <v>7.4869000000000005E-2</v>
      </c>
      <c r="X1389" s="241">
        <f t="shared" si="262"/>
        <v>0.10476285978470733</v>
      </c>
      <c r="Y1389" s="241">
        <f t="shared" si="263"/>
        <v>3.1912890864309999E-3</v>
      </c>
      <c r="Z1389" s="241">
        <f t="shared" si="264"/>
        <v>2.9475538503763296E-3</v>
      </c>
      <c r="AA1389" s="241">
        <f t="shared" si="265"/>
        <v>9.8624016847899995E-2</v>
      </c>
      <c r="AB1389" s="258">
        <v>2.6076779E-3</v>
      </c>
      <c r="AC1389" s="258">
        <v>7.1638350999999999E-8</v>
      </c>
      <c r="AD1389" s="258">
        <v>1.4073758999999999E-4</v>
      </c>
      <c r="AE1389" s="258">
        <v>3.2066087999999998E-7</v>
      </c>
      <c r="AF1389" s="258">
        <v>4.4142292999999999E-4</v>
      </c>
      <c r="AG1389" s="258">
        <v>1.0583671999999999E-6</v>
      </c>
      <c r="AH1389" s="258">
        <v>1.7060917000000001E-3</v>
      </c>
      <c r="AI1389" s="258">
        <v>2.2053793E-6</v>
      </c>
      <c r="AJ1389" s="258">
        <v>5.5761972999999996E-7</v>
      </c>
      <c r="AK1389" s="258">
        <v>1.6169599999999998E-5</v>
      </c>
      <c r="AL1389" s="258">
        <v>7.8462463000000003E-8</v>
      </c>
      <c r="AM1389" s="258">
        <v>2.5238333000000001E-10</v>
      </c>
      <c r="AN1389" s="258">
        <v>6.0118705000000001E-6</v>
      </c>
      <c r="AO1389" s="258">
        <v>1.9933665999999999E-5</v>
      </c>
      <c r="AP1389" s="258">
        <v>1.1965052999999999E-3</v>
      </c>
      <c r="AQ1389" s="258">
        <v>1.6928479E-6</v>
      </c>
      <c r="AR1389" s="258">
        <v>9.8622323999999997E-2</v>
      </c>
      <c r="AT1389" s="193"/>
      <c r="AU1389" s="193"/>
      <c r="AV1389" s="193"/>
      <c r="AW1389" s="193"/>
      <c r="AX1389" s="193"/>
      <c r="AY1389" s="193"/>
      <c r="AZ1389" s="193"/>
      <c r="BA1389" s="193"/>
      <c r="BB1389" s="193"/>
      <c r="BC1389" s="193"/>
      <c r="BD1389" s="193"/>
      <c r="BE1389" s="315"/>
      <c r="BF1389" s="315"/>
      <c r="BG1389" s="315"/>
      <c r="BH1389" s="315"/>
      <c r="BI1389" s="315"/>
      <c r="BJ1389" s="315"/>
      <c r="BK1389" s="315"/>
    </row>
    <row r="1390" spans="1:63" x14ac:dyDescent="0.25">
      <c r="A1390" s="43"/>
      <c r="B1390" s="185" t="s">
        <v>437</v>
      </c>
      <c r="C1390" s="25" t="s">
        <v>1974</v>
      </c>
      <c r="D1390" s="193">
        <v>5.9647218000000004E-3</v>
      </c>
      <c r="E1390" s="193">
        <v>4.0967896999999998E-3</v>
      </c>
      <c r="F1390" s="193">
        <v>5.2925935999999999E-4</v>
      </c>
      <c r="G1390" s="193">
        <v>5.8644848000000003E-5</v>
      </c>
      <c r="H1390" s="193">
        <v>2.6751643000000001E-5</v>
      </c>
      <c r="I1390" s="193">
        <v>1.4571720999999999E-4</v>
      </c>
      <c r="J1390" s="193">
        <v>1.3898552999999999E-4</v>
      </c>
      <c r="K1390" s="193">
        <v>7.7396042000000003E-4</v>
      </c>
      <c r="L1390" s="193">
        <v>1.9461308999999999E-4</v>
      </c>
      <c r="M1390" s="193">
        <v>0</v>
      </c>
      <c r="N1390" s="193">
        <v>0</v>
      </c>
      <c r="O1390" s="193">
        <v>0</v>
      </c>
      <c r="P1390" s="199">
        <f t="shared" si="261"/>
        <v>3.0346590370370366E-2</v>
      </c>
      <c r="Q1390" s="240">
        <v>38.723430999999998</v>
      </c>
      <c r="R1390" s="99">
        <v>38.695391999999998</v>
      </c>
      <c r="S1390" s="99">
        <v>2.097984E-2</v>
      </c>
      <c r="T1390" s="99">
        <v>1.6922E-7</v>
      </c>
      <c r="U1390" s="99">
        <v>4.4272000000000001E-3</v>
      </c>
      <c r="V1390" s="99">
        <v>1.1933401E-3</v>
      </c>
      <c r="W1390" s="99">
        <v>1.4388999999999999E-3</v>
      </c>
      <c r="X1390" s="241">
        <f t="shared" si="262"/>
        <v>9.9223632514774854E-2</v>
      </c>
      <c r="Y1390" s="241">
        <f t="shared" si="263"/>
        <v>1.0679823286430001E-3</v>
      </c>
      <c r="Z1390" s="241">
        <f t="shared" si="264"/>
        <v>1.02546221139185E-3</v>
      </c>
      <c r="AA1390" s="241">
        <f t="shared" si="265"/>
        <v>9.7130187974740004E-2</v>
      </c>
      <c r="AB1390" s="258">
        <v>8.4115043000000005E-4</v>
      </c>
      <c r="AC1390" s="258">
        <v>3.522803E-7</v>
      </c>
      <c r="AD1390" s="258">
        <v>7.7291509999999998E-5</v>
      </c>
      <c r="AE1390" s="258">
        <v>7.8173522999999999E-8</v>
      </c>
      <c r="AF1390" s="258">
        <v>1.4847636999999999E-4</v>
      </c>
      <c r="AG1390" s="258">
        <v>6.3356482000000003E-7</v>
      </c>
      <c r="AH1390" s="258">
        <v>5.5045422000000001E-4</v>
      </c>
      <c r="AI1390" s="258">
        <v>7.8617564000000003E-7</v>
      </c>
      <c r="AJ1390" s="258">
        <v>5.0224856000000001E-7</v>
      </c>
      <c r="AK1390" s="258">
        <v>6.1752943000000001E-6</v>
      </c>
      <c r="AL1390" s="258">
        <v>5.0312288999999997E-8</v>
      </c>
      <c r="AM1390" s="258">
        <v>1.5980285000000001E-10</v>
      </c>
      <c r="AN1390" s="258">
        <v>4.4265038000000001E-6</v>
      </c>
      <c r="AO1390" s="258">
        <v>1.4087177E-5</v>
      </c>
      <c r="AP1390" s="258">
        <v>4.4898011999999998E-4</v>
      </c>
      <c r="AQ1390" s="258">
        <v>5.8897473999999995E-7</v>
      </c>
      <c r="AR1390" s="258">
        <v>9.7129598999999997E-2</v>
      </c>
      <c r="AT1390" s="193"/>
      <c r="AU1390" s="193"/>
      <c r="AV1390" s="193"/>
      <c r="AW1390" s="193"/>
      <c r="AX1390" s="193"/>
      <c r="AY1390" s="193"/>
      <c r="AZ1390" s="193"/>
      <c r="BA1390" s="193"/>
      <c r="BB1390" s="193"/>
      <c r="BC1390" s="193"/>
      <c r="BD1390" s="193"/>
      <c r="BE1390" s="315"/>
      <c r="BF1390" s="315"/>
      <c r="BG1390" s="315"/>
      <c r="BH1390" s="315"/>
      <c r="BI1390" s="315"/>
      <c r="BJ1390" s="315"/>
      <c r="BK1390" s="315"/>
    </row>
    <row r="1391" spans="1:63" x14ac:dyDescent="0.25">
      <c r="A1391" s="9"/>
      <c r="B1391" s="185" t="s">
        <v>437</v>
      </c>
      <c r="C1391" s="25" t="s">
        <v>1975</v>
      </c>
      <c r="D1391" s="193">
        <v>4.1323751999999998E-2</v>
      </c>
      <c r="E1391" s="193">
        <v>2.5036230999999999E-2</v>
      </c>
      <c r="F1391" s="193">
        <v>1.4296705E-2</v>
      </c>
      <c r="G1391" s="193">
        <v>7.5207326999999995E-5</v>
      </c>
      <c r="H1391" s="193">
        <v>4.3421368999999998E-4</v>
      </c>
      <c r="I1391" s="193">
        <v>4.7672809999999997E-4</v>
      </c>
      <c r="J1391" s="193">
        <v>3.8789679999999999E-4</v>
      </c>
      <c r="K1391" s="193">
        <v>4.8792548000000004E-6</v>
      </c>
      <c r="L1391" s="193">
        <v>6.1189044999999996E-4</v>
      </c>
      <c r="M1391" s="193">
        <v>0</v>
      </c>
      <c r="N1391" s="193">
        <v>0</v>
      </c>
      <c r="O1391" s="193">
        <v>0</v>
      </c>
      <c r="P1391" s="199">
        <f t="shared" si="261"/>
        <v>0.18545356296296295</v>
      </c>
      <c r="Q1391" s="240">
        <v>39.880023000000001</v>
      </c>
      <c r="R1391" s="99">
        <v>39.763534</v>
      </c>
      <c r="S1391" s="99">
        <v>3.5692160000000001E-2</v>
      </c>
      <c r="T1391" s="99">
        <v>4.1354999999999999E-7</v>
      </c>
      <c r="U1391" s="99">
        <v>4.5287000000000001E-3</v>
      </c>
      <c r="V1391" s="99">
        <v>1.0954159000000001E-3</v>
      </c>
      <c r="W1391" s="99">
        <v>7.5172000000000003E-2</v>
      </c>
      <c r="X1391" s="241">
        <f t="shared" si="262"/>
        <v>0.11181605950563353</v>
      </c>
      <c r="Y1391" s="241">
        <f t="shared" si="263"/>
        <v>7.3725203874959993E-3</v>
      </c>
      <c r="Z1391" s="241">
        <f t="shared" si="264"/>
        <v>4.6322097960375397E-3</v>
      </c>
      <c r="AA1391" s="241">
        <f t="shared" si="265"/>
        <v>9.981132932209999E-2</v>
      </c>
      <c r="AB1391" s="258">
        <v>5.1407301999999997E-3</v>
      </c>
      <c r="AC1391" s="258">
        <v>7.3863496000000004E-8</v>
      </c>
      <c r="AD1391" s="258">
        <v>1.4883506E-4</v>
      </c>
      <c r="AE1391" s="258">
        <v>1.2219085E-6</v>
      </c>
      <c r="AF1391" s="258">
        <v>2.0805283E-3</v>
      </c>
      <c r="AG1391" s="258">
        <v>1.1310555E-6</v>
      </c>
      <c r="AH1391" s="258">
        <v>3.3629977999999998E-3</v>
      </c>
      <c r="AI1391" s="258">
        <v>2.2885132999999999E-5</v>
      </c>
      <c r="AJ1391" s="258">
        <v>6.1469589999999997E-7</v>
      </c>
      <c r="AK1391" s="258">
        <v>1.6258496999999999E-5</v>
      </c>
      <c r="AL1391" s="258">
        <v>8.0757017999999999E-8</v>
      </c>
      <c r="AM1391" s="258">
        <v>2.7401954000000002E-10</v>
      </c>
      <c r="AN1391" s="258">
        <v>6.4651671E-6</v>
      </c>
      <c r="AO1391" s="258">
        <v>2.0937472000000001E-5</v>
      </c>
      <c r="AP1391" s="258">
        <v>1.2019699999999999E-3</v>
      </c>
      <c r="AQ1391" s="258">
        <v>1.8793221000000001E-6</v>
      </c>
      <c r="AR1391" s="258">
        <v>9.9809449999999994E-2</v>
      </c>
      <c r="AT1391" s="193"/>
      <c r="AU1391" s="193"/>
      <c r="AV1391" s="193"/>
      <c r="AW1391" s="193"/>
      <c r="AX1391" s="193"/>
      <c r="AY1391" s="193"/>
      <c r="AZ1391" s="193"/>
      <c r="BA1391" s="193"/>
      <c r="BB1391" s="193"/>
      <c r="BC1391" s="193"/>
      <c r="BD1391" s="193"/>
      <c r="BE1391" s="315"/>
      <c r="BF1391" s="315"/>
      <c r="BG1391" s="315"/>
      <c r="BH1391" s="315"/>
      <c r="BI1391" s="315"/>
      <c r="BJ1391" s="315"/>
      <c r="BK1391" s="315"/>
    </row>
    <row r="1392" spans="1:63" x14ac:dyDescent="0.25">
      <c r="A1392" s="9"/>
      <c r="B1392" s="185" t="s">
        <v>437</v>
      </c>
      <c r="C1392" s="25" t="s">
        <v>1976</v>
      </c>
      <c r="D1392" s="193">
        <v>9.5155033E-2</v>
      </c>
      <c r="E1392" s="193">
        <v>8.4653019999999995E-2</v>
      </c>
      <c r="F1392" s="193">
        <v>8.7614440000000002E-3</v>
      </c>
      <c r="G1392" s="193">
        <v>8.1782985000000005E-5</v>
      </c>
      <c r="H1392" s="193">
        <v>7.2834926999999997E-5</v>
      </c>
      <c r="I1392" s="193">
        <v>8.4517285000000001E-4</v>
      </c>
      <c r="J1392" s="193">
        <v>3.7407077999999997E-4</v>
      </c>
      <c r="K1392" s="193">
        <v>2.2915274999999998E-6</v>
      </c>
      <c r="L1392" s="193">
        <v>3.6441605000000002E-4</v>
      </c>
      <c r="M1392" s="193">
        <v>0</v>
      </c>
      <c r="N1392" s="193">
        <v>0</v>
      </c>
      <c r="O1392" s="193">
        <v>0</v>
      </c>
      <c r="P1392" s="199">
        <f t="shared" si="261"/>
        <v>0.62705940740740729</v>
      </c>
      <c r="Q1392" s="240">
        <v>44.586205999999997</v>
      </c>
      <c r="R1392" s="99">
        <v>44.549193000000002</v>
      </c>
      <c r="S1392" s="99">
        <v>3.1088399999999999E-2</v>
      </c>
      <c r="T1392" s="99">
        <v>1.0152E-5</v>
      </c>
      <c r="U1392" s="99">
        <v>1.3342E-3</v>
      </c>
      <c r="V1392" s="99">
        <v>5.658773E-4</v>
      </c>
      <c r="W1392" s="99">
        <v>4.0141999999999999E-3</v>
      </c>
      <c r="X1392" s="241">
        <f t="shared" si="262"/>
        <v>0.14424079242513155</v>
      </c>
      <c r="Y1392" s="241">
        <f t="shared" si="263"/>
        <v>1.96121678078E-2</v>
      </c>
      <c r="Z1392" s="241">
        <f t="shared" si="264"/>
        <v>1.2804710239281541E-2</v>
      </c>
      <c r="AA1392" s="241">
        <f t="shared" si="265"/>
        <v>0.11182391437805</v>
      </c>
      <c r="AB1392" s="258">
        <v>1.7382122E-2</v>
      </c>
      <c r="AC1392" s="258">
        <v>3.0790283999999998E-5</v>
      </c>
      <c r="AD1392" s="258">
        <v>1.4763990000000001E-4</v>
      </c>
      <c r="AE1392" s="258">
        <v>5.2369534000000004E-6</v>
      </c>
      <c r="AF1392" s="258">
        <v>2.0453683999999998E-3</v>
      </c>
      <c r="AG1392" s="258">
        <v>1.0102704000000001E-6</v>
      </c>
      <c r="AH1392" s="258">
        <v>1.1371041E-2</v>
      </c>
      <c r="AI1392" s="258">
        <v>1.2395541000000001E-5</v>
      </c>
      <c r="AJ1392" s="258">
        <v>5.5967359999999996E-7</v>
      </c>
      <c r="AK1392" s="258">
        <v>1.7571180000000001E-5</v>
      </c>
      <c r="AL1392" s="258">
        <v>6.7303984E-8</v>
      </c>
      <c r="AM1392" s="258">
        <v>2.6689753999999998E-10</v>
      </c>
      <c r="AN1392" s="258">
        <v>3.4010937999999999E-6</v>
      </c>
      <c r="AO1392" s="258">
        <v>1.9949979999999999E-5</v>
      </c>
      <c r="AP1392" s="258">
        <v>1.3797242E-3</v>
      </c>
      <c r="AQ1392" s="258">
        <v>9.8437805000000005E-7</v>
      </c>
      <c r="AR1392" s="258">
        <v>0.11182293</v>
      </c>
      <c r="AT1392" s="193"/>
      <c r="AU1392" s="193"/>
      <c r="AV1392" s="193"/>
      <c r="AW1392" s="193"/>
      <c r="AX1392" s="193"/>
      <c r="AY1392" s="193"/>
      <c r="AZ1392" s="193"/>
      <c r="BA1392" s="193"/>
      <c r="BB1392" s="193"/>
      <c r="BC1392" s="193"/>
      <c r="BD1392" s="193"/>
      <c r="BE1392" s="315"/>
      <c r="BF1392" s="315"/>
      <c r="BG1392" s="315"/>
      <c r="BH1392" s="315"/>
      <c r="BI1392" s="315"/>
      <c r="BJ1392" s="315"/>
      <c r="BK1392" s="315"/>
    </row>
    <row r="1393" spans="1:63" x14ac:dyDescent="0.25">
      <c r="A1393" s="9"/>
      <c r="B1393" s="185" t="s">
        <v>437</v>
      </c>
      <c r="C1393" s="25" t="s">
        <v>1977</v>
      </c>
      <c r="D1393" s="193">
        <v>0.24359523</v>
      </c>
      <c r="E1393" s="193">
        <v>4.1934603000000001E-2</v>
      </c>
      <c r="F1393" s="193">
        <v>0.14440700000000001</v>
      </c>
      <c r="G1393" s="193">
        <v>3.3507094000000001E-4</v>
      </c>
      <c r="H1393" s="193">
        <v>7.5195674000000003E-6</v>
      </c>
      <c r="I1393" s="193">
        <v>7.7689225999999999E-5</v>
      </c>
      <c r="J1393" s="193">
        <v>4.7953767000000001E-2</v>
      </c>
      <c r="K1393" s="193">
        <v>8.8244492000000008E-3</v>
      </c>
      <c r="L1393" s="193">
        <v>5.5130261000000003E-5</v>
      </c>
      <c r="M1393" s="193">
        <v>0</v>
      </c>
      <c r="N1393" s="193">
        <v>0</v>
      </c>
      <c r="O1393" s="193">
        <v>0</v>
      </c>
      <c r="P1393" s="199">
        <f t="shared" si="261"/>
        <v>0.31062668888888889</v>
      </c>
      <c r="Q1393" s="240">
        <v>41.866633</v>
      </c>
      <c r="R1393" s="99">
        <v>41.687156000000002</v>
      </c>
      <c r="S1393" s="99">
        <v>0.1580656</v>
      </c>
      <c r="T1393" s="99">
        <v>8.7832000000000002E-8</v>
      </c>
      <c r="U1393" s="99">
        <v>6.4596999999999996E-3</v>
      </c>
      <c r="V1393" s="99">
        <v>7.4378200000000002E-4</v>
      </c>
      <c r="W1393" s="99">
        <v>1.4208E-2</v>
      </c>
      <c r="X1393" s="241">
        <f t="shared" si="262"/>
        <v>0.14504213408754701</v>
      </c>
      <c r="Y1393" s="241">
        <f t="shared" si="263"/>
        <v>3.4343066135722002E-2</v>
      </c>
      <c r="Z1393" s="241">
        <f t="shared" si="264"/>
        <v>6.0611584546649997E-3</v>
      </c>
      <c r="AA1393" s="241">
        <f t="shared" si="265"/>
        <v>0.10463790949716001</v>
      </c>
      <c r="AB1393" s="258">
        <v>8.6104914999999994E-3</v>
      </c>
      <c r="AC1393" s="258">
        <v>3.8513222E-8</v>
      </c>
      <c r="AD1393" s="258">
        <v>5.9930191999999997E-3</v>
      </c>
      <c r="AE1393" s="258">
        <v>1.8802118E-6</v>
      </c>
      <c r="AF1393" s="258">
        <v>1.9734158000000002E-2</v>
      </c>
      <c r="AG1393" s="258">
        <v>3.4787107000000001E-6</v>
      </c>
      <c r="AH1393" s="258">
        <v>5.6296018999999996E-3</v>
      </c>
      <c r="AI1393" s="258">
        <v>2.5360667E-4</v>
      </c>
      <c r="AJ1393" s="258">
        <v>1.8400863E-6</v>
      </c>
      <c r="AK1393" s="258">
        <v>1.2583466999999999E-4</v>
      </c>
      <c r="AL1393" s="258">
        <v>1.8230195999999999E-5</v>
      </c>
      <c r="AM1393" s="258">
        <v>1.6145264999999998E-8</v>
      </c>
      <c r="AN1393" s="258">
        <v>1.1929472999999999E-5</v>
      </c>
      <c r="AO1393" s="258">
        <v>1.1988353E-5</v>
      </c>
      <c r="AP1393" s="258">
        <v>8.1109611000000007E-6</v>
      </c>
      <c r="AQ1393" s="258">
        <v>1.6949716E-7</v>
      </c>
      <c r="AR1393" s="258">
        <v>0.10463774000000001</v>
      </c>
      <c r="AT1393" s="193"/>
      <c r="AU1393" s="193"/>
      <c r="AV1393" s="193"/>
      <c r="AW1393" s="193"/>
      <c r="AX1393" s="193"/>
      <c r="AY1393" s="193"/>
      <c r="AZ1393" s="193"/>
      <c r="BA1393" s="193"/>
      <c r="BB1393" s="193"/>
      <c r="BC1393" s="193"/>
      <c r="BD1393" s="193"/>
      <c r="BE1393" s="315"/>
      <c r="BF1393" s="315"/>
      <c r="BG1393" s="315"/>
      <c r="BH1393" s="315"/>
      <c r="BI1393" s="315"/>
      <c r="BJ1393" s="315"/>
      <c r="BK1393" s="315"/>
    </row>
    <row r="1394" spans="1:63" x14ac:dyDescent="0.25">
      <c r="A1394" s="9"/>
      <c r="B1394" s="185" t="s">
        <v>437</v>
      </c>
      <c r="C1394" s="25" t="s">
        <v>1978</v>
      </c>
      <c r="D1394" s="193">
        <v>7.0660693999999996E-2</v>
      </c>
      <c r="E1394" s="193">
        <v>6.4172890999999996E-2</v>
      </c>
      <c r="F1394" s="193">
        <v>3.0760575999999999E-3</v>
      </c>
      <c r="G1394" s="193">
        <v>1.4737695999999999E-4</v>
      </c>
      <c r="H1394" s="193">
        <v>4.9100735999999998E-4</v>
      </c>
      <c r="I1394" s="193">
        <v>9.8260708000000004E-4</v>
      </c>
      <c r="J1394" s="193">
        <v>5.6422685999999995E-4</v>
      </c>
      <c r="K1394" s="193">
        <v>1.0207898000000001E-5</v>
      </c>
      <c r="L1394" s="193">
        <v>1.2163196E-3</v>
      </c>
      <c r="M1394" s="193">
        <v>0</v>
      </c>
      <c r="N1394" s="193">
        <v>0</v>
      </c>
      <c r="O1394" s="193">
        <v>0</v>
      </c>
      <c r="P1394" s="199">
        <f t="shared" si="261"/>
        <v>0.4753547481481481</v>
      </c>
      <c r="Q1394" s="240">
        <v>46.196480000000001</v>
      </c>
      <c r="R1394" s="99">
        <v>46.030633000000002</v>
      </c>
      <c r="S1394" s="99">
        <v>6.6522399999999995E-2</v>
      </c>
      <c r="T1394" s="99">
        <v>5.5647000000000001E-7</v>
      </c>
      <c r="U1394" s="99">
        <v>6.4231999999999996E-3</v>
      </c>
      <c r="V1394" s="99">
        <v>1.728509E-3</v>
      </c>
      <c r="W1394" s="99">
        <v>9.1172000000000003E-2</v>
      </c>
      <c r="X1394" s="241">
        <f t="shared" si="262"/>
        <v>0.1399938713703443</v>
      </c>
      <c r="Y1394" s="241">
        <f t="shared" si="263"/>
        <v>1.4353566462230001E-2</v>
      </c>
      <c r="Z1394" s="241">
        <f t="shared" si="264"/>
        <v>1.0096883123514299E-2</v>
      </c>
      <c r="AA1394" s="241">
        <f t="shared" si="265"/>
        <v>0.1155434217846</v>
      </c>
      <c r="AB1394" s="258">
        <v>1.3176771E-2</v>
      </c>
      <c r="AC1394" s="258">
        <v>1.0918286E-7</v>
      </c>
      <c r="AD1394" s="258">
        <v>2.5389767999999999E-4</v>
      </c>
      <c r="AE1394" s="258">
        <v>6.1021597000000001E-7</v>
      </c>
      <c r="AF1394" s="258">
        <v>9.2006296999999995E-4</v>
      </c>
      <c r="AG1394" s="258">
        <v>2.1154134E-6</v>
      </c>
      <c r="AH1394" s="258">
        <v>8.6235989999999992E-3</v>
      </c>
      <c r="AI1394" s="258">
        <v>4.4842075999999998E-6</v>
      </c>
      <c r="AJ1394" s="258">
        <v>1.2403274000000001E-6</v>
      </c>
      <c r="AK1394" s="258">
        <v>1.921861E-5</v>
      </c>
      <c r="AL1394" s="258">
        <v>1.6791330000000001E-7</v>
      </c>
      <c r="AM1394" s="258">
        <v>5.3521429999999998E-10</v>
      </c>
      <c r="AN1394" s="258">
        <v>1.1774525000000001E-5</v>
      </c>
      <c r="AO1394" s="258">
        <v>3.2857505000000002E-5</v>
      </c>
      <c r="AP1394" s="258">
        <v>1.4035404999999999E-3</v>
      </c>
      <c r="AQ1394" s="258">
        <v>3.8417846000000003E-6</v>
      </c>
      <c r="AR1394" s="258">
        <v>0.11553958</v>
      </c>
      <c r="AT1394" s="193"/>
      <c r="AU1394" s="193"/>
      <c r="AV1394" s="193"/>
      <c r="AW1394" s="193"/>
      <c r="AX1394" s="193"/>
      <c r="AY1394" s="193"/>
      <c r="AZ1394" s="193"/>
      <c r="BA1394" s="193"/>
      <c r="BB1394" s="193"/>
      <c r="BC1394" s="193"/>
      <c r="BD1394" s="193"/>
      <c r="BE1394" s="315"/>
      <c r="BF1394" s="315"/>
      <c r="BG1394" s="315"/>
      <c r="BH1394" s="315"/>
      <c r="BI1394" s="315"/>
      <c r="BJ1394" s="315"/>
      <c r="BK1394" s="315"/>
    </row>
    <row r="1395" spans="1:63" x14ac:dyDescent="0.25">
      <c r="A1395" s="9"/>
      <c r="B1395" s="185" t="s">
        <v>437</v>
      </c>
      <c r="C1395" s="25" t="s">
        <v>1979</v>
      </c>
      <c r="D1395" s="193">
        <v>8.8975424999999997E-2</v>
      </c>
      <c r="E1395" s="193">
        <v>7.9946310000000007E-2</v>
      </c>
      <c r="F1395" s="193">
        <v>5.2286431999999999E-3</v>
      </c>
      <c r="G1395" s="193">
        <v>2.0938452E-4</v>
      </c>
      <c r="H1395" s="193">
        <v>5.2730384999999998E-4</v>
      </c>
      <c r="I1395" s="193">
        <v>1.0573982E-3</v>
      </c>
      <c r="J1395" s="193">
        <v>6.0733816000000003E-4</v>
      </c>
      <c r="K1395" s="193">
        <v>1.1617987000000001E-5</v>
      </c>
      <c r="L1395" s="193">
        <v>1.3874295000000001E-3</v>
      </c>
      <c r="M1395" s="193">
        <v>0</v>
      </c>
      <c r="N1395" s="193">
        <v>0</v>
      </c>
      <c r="O1395" s="193">
        <v>0</v>
      </c>
      <c r="P1395" s="199">
        <f t="shared" si="261"/>
        <v>0.59219488888888894</v>
      </c>
      <c r="Q1395" s="240">
        <v>48.145361999999999</v>
      </c>
      <c r="R1395" s="99">
        <v>47.930774999999997</v>
      </c>
      <c r="S1395" s="99">
        <v>0.1052128</v>
      </c>
      <c r="T1395" s="99">
        <v>6.4114000000000004E-7</v>
      </c>
      <c r="U1395" s="99">
        <v>7.9702000000000002E-3</v>
      </c>
      <c r="V1395" s="99">
        <v>2.4673669999999998E-3</v>
      </c>
      <c r="W1395" s="99">
        <v>9.8935999999999996E-2</v>
      </c>
      <c r="X1395" s="241">
        <f t="shared" si="262"/>
        <v>0.15073817053023025</v>
      </c>
      <c r="Y1395" s="241">
        <f t="shared" si="263"/>
        <v>1.8132526377580001E-2</v>
      </c>
      <c r="Z1395" s="241">
        <f t="shared" si="264"/>
        <v>1.229291492305023E-2</v>
      </c>
      <c r="AA1395" s="241">
        <f t="shared" si="265"/>
        <v>0.12031272922960001</v>
      </c>
      <c r="AB1395" s="258">
        <v>1.6415553999999999E-2</v>
      </c>
      <c r="AC1395" s="258">
        <v>1.4150466000000001E-7</v>
      </c>
      <c r="AD1395" s="258">
        <v>3.1492639E-4</v>
      </c>
      <c r="AE1395" s="258">
        <v>9.1787971999999995E-7</v>
      </c>
      <c r="AF1395" s="258">
        <v>1.3976348000000001E-3</v>
      </c>
      <c r="AG1395" s="258">
        <v>3.3518032E-6</v>
      </c>
      <c r="AH1395" s="258">
        <v>1.0743455000000001E-2</v>
      </c>
      <c r="AI1395" s="258">
        <v>7.5650396000000001E-6</v>
      </c>
      <c r="AJ1395" s="258">
        <v>1.7819509E-6</v>
      </c>
      <c r="AK1395" s="258">
        <v>2.0147077999999999E-5</v>
      </c>
      <c r="AL1395" s="258">
        <v>2.2244697999999999E-7</v>
      </c>
      <c r="AM1395" s="258">
        <v>7.0357022999999997E-10</v>
      </c>
      <c r="AN1395" s="258">
        <v>1.4623288999999999E-5</v>
      </c>
      <c r="AO1395" s="258">
        <v>3.8847714999999998E-5</v>
      </c>
      <c r="AP1395" s="258">
        <v>1.4662716999999999E-3</v>
      </c>
      <c r="AQ1395" s="258">
        <v>4.3492295999999996E-6</v>
      </c>
      <c r="AR1395" s="258">
        <v>0.12030838000000001</v>
      </c>
      <c r="AT1395" s="193"/>
      <c r="AU1395" s="193"/>
      <c r="AV1395" s="193"/>
      <c r="AW1395" s="193"/>
      <c r="AX1395" s="193"/>
      <c r="AY1395" s="193"/>
      <c r="AZ1395" s="193"/>
      <c r="BA1395" s="193"/>
      <c r="BB1395" s="193"/>
      <c r="BC1395" s="193"/>
      <c r="BD1395" s="193"/>
      <c r="BE1395" s="315"/>
      <c r="BF1395" s="315"/>
      <c r="BG1395" s="315"/>
      <c r="BH1395" s="315"/>
      <c r="BI1395" s="315"/>
      <c r="BJ1395" s="315"/>
      <c r="BK1395" s="315"/>
    </row>
    <row r="1396" spans="1:63" x14ac:dyDescent="0.25">
      <c r="A1396" s="9"/>
      <c r="B1396" s="185" t="s">
        <v>437</v>
      </c>
      <c r="C1396" s="25" t="s">
        <v>1980</v>
      </c>
      <c r="D1396" s="193">
        <v>6.6767968999999996E-2</v>
      </c>
      <c r="E1396" s="193">
        <v>6.0820200999999997E-2</v>
      </c>
      <c r="F1396" s="193">
        <v>2.6186271000000001E-3</v>
      </c>
      <c r="G1396" s="193">
        <v>1.3420148999999999E-4</v>
      </c>
      <c r="H1396" s="193">
        <v>4.8329524999999999E-4</v>
      </c>
      <c r="I1396" s="193">
        <v>9.6671888000000004E-4</v>
      </c>
      <c r="J1396" s="193">
        <v>5.5506288E-4</v>
      </c>
      <c r="K1396" s="193">
        <v>9.9080344000000001E-6</v>
      </c>
      <c r="L1396" s="193">
        <v>1.1799541E-3</v>
      </c>
      <c r="M1396" s="193">
        <v>0</v>
      </c>
      <c r="N1396" s="193">
        <v>0</v>
      </c>
      <c r="O1396" s="193">
        <v>0</v>
      </c>
      <c r="P1396" s="199">
        <f t="shared" si="261"/>
        <v>0.45052000740740739</v>
      </c>
      <c r="Q1396" s="240">
        <v>45.784303000000001</v>
      </c>
      <c r="R1396" s="99">
        <v>45.628813000000001</v>
      </c>
      <c r="S1396" s="99">
        <v>5.8301600000000002E-2</v>
      </c>
      <c r="T1396" s="99">
        <v>5.3847999999999999E-7</v>
      </c>
      <c r="U1396" s="99">
        <v>6.0943999999999998E-3</v>
      </c>
      <c r="V1396" s="99">
        <v>1.571472E-3</v>
      </c>
      <c r="W1396" s="99">
        <v>8.9522000000000004E-2</v>
      </c>
      <c r="X1396" s="241">
        <f t="shared" si="262"/>
        <v>0.13771535109747021</v>
      </c>
      <c r="Y1396" s="241">
        <f t="shared" si="263"/>
        <v>1.3550363414750001E-2</v>
      </c>
      <c r="Z1396" s="241">
        <f t="shared" si="264"/>
        <v>9.6301237523202087E-3</v>
      </c>
      <c r="AA1396" s="241">
        <f t="shared" si="265"/>
        <v>0.11453486393039999</v>
      </c>
      <c r="AB1396" s="258">
        <v>1.2488358E-2</v>
      </c>
      <c r="AC1396" s="258">
        <v>1.0231034E-7</v>
      </c>
      <c r="AD1396" s="258">
        <v>2.4092931E-4</v>
      </c>
      <c r="AE1396" s="258">
        <v>5.4483061000000003E-7</v>
      </c>
      <c r="AF1396" s="258">
        <v>8.1857624000000002E-4</v>
      </c>
      <c r="AG1396" s="258">
        <v>1.8527238E-6</v>
      </c>
      <c r="AH1396" s="258">
        <v>8.1730169999999994E-3</v>
      </c>
      <c r="AI1396" s="258">
        <v>3.8295243999999999E-6</v>
      </c>
      <c r="AJ1396" s="258">
        <v>1.1252433E-6</v>
      </c>
      <c r="AK1396" s="258">
        <v>1.9021234E-5</v>
      </c>
      <c r="AL1396" s="258">
        <v>1.5632218999999999E-7</v>
      </c>
      <c r="AM1396" s="258">
        <v>4.9943021000000001E-10</v>
      </c>
      <c r="AN1396" s="258">
        <v>1.1169299000000001E-5</v>
      </c>
      <c r="AO1396" s="258">
        <v>3.1584329999999997E-5</v>
      </c>
      <c r="AP1396" s="258">
        <v>1.3902203000000001E-3</v>
      </c>
      <c r="AQ1396" s="258">
        <v>3.7339304000000001E-6</v>
      </c>
      <c r="AR1396" s="258">
        <v>0.11453112999999999</v>
      </c>
      <c r="AT1396" s="193"/>
      <c r="AU1396" s="193"/>
      <c r="AV1396" s="193"/>
      <c r="AW1396" s="193"/>
      <c r="AX1396" s="193"/>
      <c r="AY1396" s="193"/>
      <c r="AZ1396" s="193"/>
      <c r="BA1396" s="193"/>
      <c r="BB1396" s="193"/>
      <c r="BC1396" s="193"/>
      <c r="BD1396" s="193"/>
      <c r="BE1396" s="315"/>
      <c r="BF1396" s="315"/>
      <c r="BG1396" s="315"/>
      <c r="BH1396" s="315"/>
      <c r="BI1396" s="315"/>
      <c r="BJ1396" s="315"/>
      <c r="BK1396" s="315"/>
    </row>
    <row r="1397" spans="1:63" x14ac:dyDescent="0.25">
      <c r="A1397" s="9"/>
      <c r="B1397" s="185" t="s">
        <v>437</v>
      </c>
      <c r="C1397" s="25" t="s">
        <v>1981</v>
      </c>
      <c r="D1397" s="193">
        <v>8.2484370000000001E-2</v>
      </c>
      <c r="E1397" s="193">
        <v>7.4243643999999998E-2</v>
      </c>
      <c r="F1397" s="193">
        <v>4.0231279999999999E-3</v>
      </c>
      <c r="G1397" s="193">
        <v>2.0259232E-4</v>
      </c>
      <c r="H1397" s="193">
        <v>5.2735339E-4</v>
      </c>
      <c r="I1397" s="193">
        <v>1.0999554E-3</v>
      </c>
      <c r="J1397" s="193">
        <v>6.4013050999999995E-4</v>
      </c>
      <c r="K1397" s="193">
        <v>1.4731944000000001E-5</v>
      </c>
      <c r="L1397" s="193">
        <v>1.7328338999999999E-3</v>
      </c>
      <c r="M1397" s="193">
        <v>0</v>
      </c>
      <c r="N1397" s="193">
        <v>0</v>
      </c>
      <c r="O1397" s="193">
        <v>0</v>
      </c>
      <c r="P1397" s="199">
        <f t="shared" si="261"/>
        <v>0.54995291851851846</v>
      </c>
      <c r="Q1397" s="240">
        <v>46.928156000000001</v>
      </c>
      <c r="R1397" s="99">
        <v>46.737110000000001</v>
      </c>
      <c r="S1397" s="99">
        <v>8.6452799999999996E-2</v>
      </c>
      <c r="T1397" s="99">
        <v>6.3050000000000004E-7</v>
      </c>
      <c r="U1397" s="99">
        <v>7.4580000000000002E-3</v>
      </c>
      <c r="V1397" s="99">
        <v>2.100092E-3</v>
      </c>
      <c r="W1397" s="99">
        <v>9.5033999999999993E-2</v>
      </c>
      <c r="X1397" s="241">
        <f t="shared" si="262"/>
        <v>0.1455681284835518</v>
      </c>
      <c r="Y1397" s="241">
        <f t="shared" si="263"/>
        <v>1.6762430285109996E-2</v>
      </c>
      <c r="Z1397" s="241">
        <f t="shared" si="264"/>
        <v>1.148787423414181E-2</v>
      </c>
      <c r="AA1397" s="241">
        <f t="shared" si="265"/>
        <v>0.1173178239643</v>
      </c>
      <c r="AB1397" s="258">
        <v>1.5244621E-2</v>
      </c>
      <c r="AC1397" s="258">
        <v>1.2910140000000001E-7</v>
      </c>
      <c r="AD1397" s="258">
        <v>3.2744034999999998E-4</v>
      </c>
      <c r="AE1397" s="258">
        <v>7.4206730999999996E-7</v>
      </c>
      <c r="AF1397" s="258">
        <v>1.1867456000000001E-3</v>
      </c>
      <c r="AG1397" s="258">
        <v>2.7521664000000002E-6</v>
      </c>
      <c r="AH1397" s="258">
        <v>9.9768736E-3</v>
      </c>
      <c r="AI1397" s="258">
        <v>5.8602743E-6</v>
      </c>
      <c r="AJ1397" s="258">
        <v>1.7245473E-6</v>
      </c>
      <c r="AK1397" s="258">
        <v>1.9721439000000001E-5</v>
      </c>
      <c r="AL1397" s="258">
        <v>2.3316270999999999E-7</v>
      </c>
      <c r="AM1397" s="258">
        <v>7.4083181000000001E-10</v>
      </c>
      <c r="AN1397" s="258">
        <v>1.6010576999999999E-5</v>
      </c>
      <c r="AO1397" s="258">
        <v>4.1652993000000003E-5</v>
      </c>
      <c r="AP1397" s="258">
        <v>1.4257969000000001E-3</v>
      </c>
      <c r="AQ1397" s="258">
        <v>5.5939642999999998E-6</v>
      </c>
      <c r="AR1397" s="258">
        <v>0.11731223</v>
      </c>
      <c r="AT1397" s="193"/>
      <c r="AU1397" s="193"/>
      <c r="AV1397" s="193"/>
      <c r="AW1397" s="193"/>
      <c r="AX1397" s="193"/>
      <c r="AY1397" s="193"/>
      <c r="AZ1397" s="193"/>
      <c r="BA1397" s="193"/>
      <c r="BB1397" s="193"/>
      <c r="BC1397" s="193"/>
      <c r="BD1397" s="193"/>
      <c r="BE1397" s="315"/>
      <c r="BF1397" s="315"/>
      <c r="BG1397" s="315"/>
      <c r="BH1397" s="315"/>
      <c r="BI1397" s="315"/>
      <c r="BJ1397" s="315"/>
      <c r="BK1397" s="315"/>
    </row>
    <row r="1398" spans="1:63" x14ac:dyDescent="0.25">
      <c r="A1398" s="9"/>
      <c r="B1398" s="185" t="s">
        <v>437</v>
      </c>
      <c r="C1398" s="25" t="s">
        <v>1982</v>
      </c>
      <c r="D1398" s="193">
        <v>8.4585266000000006E-2</v>
      </c>
      <c r="E1398" s="193">
        <v>3.3777285999999997E-2</v>
      </c>
      <c r="F1398" s="193">
        <v>4.6189220000000001E-3</v>
      </c>
      <c r="G1398" s="193">
        <v>2.5231058000000002E-4</v>
      </c>
      <c r="H1398" s="193">
        <v>4.7363560999999997E-6</v>
      </c>
      <c r="I1398" s="193">
        <v>4.8933203000000003E-5</v>
      </c>
      <c r="J1398" s="193">
        <v>4.5622463000000002E-2</v>
      </c>
      <c r="K1398" s="193">
        <v>2.2589012999999999E-4</v>
      </c>
      <c r="L1398" s="193">
        <v>3.4724639000000003E-5</v>
      </c>
      <c r="M1398" s="193">
        <v>0</v>
      </c>
      <c r="N1398" s="193">
        <v>0</v>
      </c>
      <c r="O1398" s="193">
        <v>0</v>
      </c>
      <c r="P1398" s="199">
        <f t="shared" si="261"/>
        <v>0.25020211851851848</v>
      </c>
      <c r="Q1398" s="240">
        <v>39.676087000000003</v>
      </c>
      <c r="R1398" s="99">
        <v>39.563037999999999</v>
      </c>
      <c r="S1398" s="99">
        <v>9.9562399999999995E-2</v>
      </c>
      <c r="T1398" s="99">
        <v>5.5321999999999997E-8</v>
      </c>
      <c r="U1398" s="99">
        <v>4.0686999999999997E-3</v>
      </c>
      <c r="V1398" s="99">
        <v>4.6849000000000001E-4</v>
      </c>
      <c r="W1398" s="99">
        <v>8.9493999999999997E-3</v>
      </c>
      <c r="X1398" s="241">
        <f t="shared" si="262"/>
        <v>0.11724150315777301</v>
      </c>
      <c r="Y1398" s="241">
        <f t="shared" si="263"/>
        <v>1.3233975730152E-2</v>
      </c>
      <c r="Z1398" s="241">
        <f t="shared" si="264"/>
        <v>4.7005786672009997E-3</v>
      </c>
      <c r="AA1398" s="241">
        <f t="shared" si="265"/>
        <v>9.9306948760420011E-2</v>
      </c>
      <c r="AB1398" s="258">
        <v>6.9355522000000003E-3</v>
      </c>
      <c r="AC1398" s="258">
        <v>2.4258172E-8</v>
      </c>
      <c r="AD1398" s="258">
        <v>5.6401791999999996E-3</v>
      </c>
      <c r="AE1398" s="258">
        <v>1.5742878E-7</v>
      </c>
      <c r="AF1398" s="258">
        <v>6.5586862000000001E-4</v>
      </c>
      <c r="AG1398" s="258">
        <v>2.1940232E-6</v>
      </c>
      <c r="AH1398" s="258">
        <v>4.5343737999999998E-3</v>
      </c>
      <c r="AI1398" s="258">
        <v>7.9843550999999995E-6</v>
      </c>
      <c r="AJ1398" s="258">
        <v>1.1590039999999999E-6</v>
      </c>
      <c r="AK1398" s="258">
        <v>1.1957893E-4</v>
      </c>
      <c r="AL1398" s="258">
        <v>1.7293947999999998E-5</v>
      </c>
      <c r="AM1398" s="258">
        <v>1.5200400999999999E-8</v>
      </c>
      <c r="AN1398" s="258">
        <v>7.5138381999999996E-6</v>
      </c>
      <c r="AO1398" s="258">
        <v>7.5509878999999999E-6</v>
      </c>
      <c r="AP1398" s="258">
        <v>5.1086036E-6</v>
      </c>
      <c r="AQ1398" s="258">
        <v>1.0676042E-7</v>
      </c>
      <c r="AR1398" s="258">
        <v>9.9306842000000006E-2</v>
      </c>
      <c r="AT1398" s="193"/>
      <c r="AU1398" s="193"/>
      <c r="AV1398" s="193"/>
      <c r="AW1398" s="193"/>
      <c r="AX1398" s="193"/>
      <c r="AY1398" s="193"/>
      <c r="AZ1398" s="193"/>
      <c r="BA1398" s="193"/>
      <c r="BB1398" s="193"/>
      <c r="BC1398" s="193"/>
      <c r="BD1398" s="193"/>
      <c r="BE1398" s="315"/>
      <c r="BF1398" s="315"/>
      <c r="BG1398" s="315"/>
      <c r="BH1398" s="315"/>
      <c r="BI1398" s="315"/>
      <c r="BJ1398" s="315"/>
      <c r="BK1398" s="315"/>
    </row>
    <row r="1399" spans="1:63" x14ac:dyDescent="0.25">
      <c r="A1399" s="9"/>
      <c r="B1399" s="185" t="s">
        <v>5770</v>
      </c>
      <c r="C1399" s="25" t="s">
        <v>1983</v>
      </c>
      <c r="D1399" s="193">
        <v>0.15146308</v>
      </c>
      <c r="E1399" s="193">
        <v>0.12517635999999999</v>
      </c>
      <c r="F1399" s="193">
        <v>1.9607527E-2</v>
      </c>
      <c r="G1399" s="193">
        <v>4.7065767000000001E-4</v>
      </c>
      <c r="H1399" s="193">
        <v>7.7396183000000003E-4</v>
      </c>
      <c r="I1399" s="193">
        <v>1.6875989999999999E-3</v>
      </c>
      <c r="J1399" s="193">
        <v>8.5141920000000003E-4</v>
      </c>
      <c r="K1399" s="193">
        <v>3.0750396E-4</v>
      </c>
      <c r="L1399" s="193">
        <v>2.5880539000000002E-3</v>
      </c>
      <c r="M1399" s="193">
        <v>0</v>
      </c>
      <c r="N1399" s="193">
        <v>0</v>
      </c>
      <c r="O1399" s="193">
        <v>0</v>
      </c>
      <c r="P1399" s="199">
        <f t="shared" si="261"/>
        <v>0.92723229629629611</v>
      </c>
      <c r="Q1399" s="240">
        <v>67.265580999999997</v>
      </c>
      <c r="R1399" s="99">
        <v>66.869952999999995</v>
      </c>
      <c r="S1399" s="99">
        <v>0.26438719999999999</v>
      </c>
      <c r="T1399" s="99">
        <v>5.5444E-5</v>
      </c>
      <c r="U1399" s="99">
        <v>1.5897999999999999E-2</v>
      </c>
      <c r="V1399" s="99">
        <v>5.2272619999999999E-3</v>
      </c>
      <c r="W1399" s="99">
        <v>0.11006000000000001</v>
      </c>
      <c r="X1399" s="241">
        <f t="shared" si="262"/>
        <v>0.21681261983693273</v>
      </c>
      <c r="Y1399" s="241">
        <f t="shared" si="263"/>
        <v>3.0122217226100003E-2</v>
      </c>
      <c r="Z1399" s="241">
        <f t="shared" si="264"/>
        <v>1.8841111445432698E-2</v>
      </c>
      <c r="AA1399" s="241">
        <f t="shared" si="265"/>
        <v>0.16784929116540001</v>
      </c>
      <c r="AB1399" s="258">
        <v>2.5702655000000001E-2</v>
      </c>
      <c r="AC1399" s="258">
        <v>2.9174808999999999E-5</v>
      </c>
      <c r="AD1399" s="258">
        <v>5.6849774999999999E-4</v>
      </c>
      <c r="AE1399" s="258">
        <v>2.3026295000000001E-6</v>
      </c>
      <c r="AF1399" s="258">
        <v>3.811198E-3</v>
      </c>
      <c r="AG1399" s="258">
        <v>8.3890375999999997E-6</v>
      </c>
      <c r="AH1399" s="258">
        <v>1.681827E-2</v>
      </c>
      <c r="AI1399" s="258">
        <v>3.0306510999999999E-5</v>
      </c>
      <c r="AJ1399" s="258">
        <v>3.9230662E-6</v>
      </c>
      <c r="AK1399" s="258">
        <v>1.9595614000000001E-5</v>
      </c>
      <c r="AL1399" s="258">
        <v>4.7267124000000001E-7</v>
      </c>
      <c r="AM1399" s="258">
        <v>3.1029926999999999E-9</v>
      </c>
      <c r="AN1399" s="258">
        <v>3.5260869999999998E-5</v>
      </c>
      <c r="AO1399" s="258">
        <v>1.0678731E-4</v>
      </c>
      <c r="AP1399" s="258">
        <v>1.8264923E-3</v>
      </c>
      <c r="AQ1399" s="258">
        <v>7.5911654000000001E-6</v>
      </c>
      <c r="AR1399" s="258">
        <v>0.16784170000000001</v>
      </c>
      <c r="AT1399" s="193"/>
      <c r="AU1399" s="193"/>
      <c r="AV1399" s="193"/>
      <c r="AW1399" s="193"/>
      <c r="AX1399" s="193"/>
      <c r="AY1399" s="193"/>
      <c r="AZ1399" s="193"/>
      <c r="BA1399" s="193"/>
      <c r="BB1399" s="193"/>
      <c r="BC1399" s="193"/>
      <c r="BD1399" s="193"/>
      <c r="BE1399" s="315"/>
      <c r="BF1399" s="315"/>
      <c r="BG1399" s="315"/>
      <c r="BH1399" s="315"/>
      <c r="BI1399" s="315"/>
      <c r="BJ1399" s="315"/>
      <c r="BK1399" s="315"/>
    </row>
    <row r="1400" spans="1:63" x14ac:dyDescent="0.25">
      <c r="A1400" s="58" t="s">
        <v>4940</v>
      </c>
      <c r="B1400" s="58"/>
      <c r="C1400" s="43"/>
      <c r="D1400" s="199"/>
      <c r="E1400" s="199"/>
      <c r="F1400" s="199"/>
      <c r="G1400" s="199"/>
      <c r="H1400" s="199"/>
      <c r="I1400" s="199"/>
      <c r="J1400" s="199"/>
      <c r="K1400" s="199"/>
      <c r="L1400" s="199"/>
      <c r="M1400" s="199"/>
      <c r="N1400" s="199"/>
      <c r="O1400" s="199"/>
      <c r="P1400" s="199"/>
      <c r="Q1400" s="239"/>
      <c r="R1400" s="97"/>
      <c r="S1400" s="97"/>
      <c r="T1400" s="97"/>
      <c r="U1400" s="97"/>
      <c r="V1400" s="97"/>
      <c r="W1400" s="97"/>
      <c r="X1400" s="259"/>
      <c r="Y1400" s="259"/>
      <c r="Z1400" s="259"/>
      <c r="AA1400" s="258"/>
      <c r="AB1400" s="258"/>
      <c r="AC1400" s="258"/>
      <c r="AD1400" s="258"/>
      <c r="AE1400" s="258"/>
      <c r="AF1400" s="258"/>
      <c r="AG1400" s="258"/>
      <c r="AH1400" s="258"/>
      <c r="AI1400" s="258"/>
      <c r="AJ1400" s="258"/>
      <c r="AK1400" s="258"/>
      <c r="AL1400" s="258"/>
      <c r="AM1400" s="258"/>
      <c r="AN1400" s="258"/>
      <c r="AO1400" s="258"/>
      <c r="AP1400" s="258"/>
      <c r="AQ1400" s="258"/>
      <c r="AR1400" s="258"/>
      <c r="AT1400" s="193"/>
      <c r="AU1400" s="193"/>
      <c r="AV1400" s="193"/>
      <c r="AW1400" s="193"/>
      <c r="AX1400" s="193"/>
      <c r="AY1400" s="193"/>
      <c r="AZ1400" s="193"/>
      <c r="BA1400" s="193"/>
      <c r="BB1400" s="193"/>
      <c r="BC1400" s="193"/>
      <c r="BD1400" s="193"/>
      <c r="BE1400" s="315"/>
      <c r="BF1400" s="315"/>
      <c r="BG1400" s="315"/>
      <c r="BH1400" s="315"/>
      <c r="BI1400" s="315"/>
      <c r="BJ1400" s="315"/>
      <c r="BK1400" s="315"/>
    </row>
    <row r="1401" spans="1:63" x14ac:dyDescent="0.25">
      <c r="A1401" s="43"/>
      <c r="B1401" s="185" t="s">
        <v>1264</v>
      </c>
      <c r="C1401" t="s">
        <v>1673</v>
      </c>
      <c r="D1401" s="193">
        <v>2572948900</v>
      </c>
      <c r="E1401" s="193">
        <v>1305963500</v>
      </c>
      <c r="F1401" s="193">
        <v>294463770</v>
      </c>
      <c r="G1401" s="193">
        <v>68334003</v>
      </c>
      <c r="H1401" s="193">
        <v>30062477</v>
      </c>
      <c r="I1401" s="193">
        <v>139155620</v>
      </c>
      <c r="J1401" s="193">
        <v>87869717</v>
      </c>
      <c r="K1401" s="193">
        <v>5635461.2000000002</v>
      </c>
      <c r="L1401" s="193">
        <v>641464360</v>
      </c>
      <c r="M1401" s="193">
        <v>0</v>
      </c>
      <c r="N1401" s="193">
        <v>0</v>
      </c>
      <c r="O1401" s="193">
        <v>0</v>
      </c>
      <c r="P1401" s="199">
        <f>E1401/0.135</f>
        <v>9673803703.7037029</v>
      </c>
      <c r="Q1401" s="240">
        <v>159929450000</v>
      </c>
      <c r="R1401" s="6">
        <v>130255220000</v>
      </c>
      <c r="S1401" s="6">
        <v>24570560000</v>
      </c>
      <c r="T1401" s="6">
        <v>85597</v>
      </c>
      <c r="U1401" s="6">
        <v>1223700000</v>
      </c>
      <c r="V1401" s="6">
        <v>449983000</v>
      </c>
      <c r="W1401" s="6">
        <v>3429900000</v>
      </c>
      <c r="X1401" s="241">
        <f>SUM(Y1401:AA1401)</f>
        <v>1025629839.7328999</v>
      </c>
      <c r="Y1401" s="241">
        <f>SUM(AB1401:AG1401)</f>
        <v>499659939.17499995</v>
      </c>
      <c r="Z1401" s="241">
        <f>SUM(AH1401:AP1401)</f>
        <v>197674810.25790003</v>
      </c>
      <c r="AA1401" s="241">
        <f>SUM(AQ1401:AR1401)</f>
        <v>328295090.30000001</v>
      </c>
      <c r="AB1401" s="258">
        <v>268146400</v>
      </c>
      <c r="AC1401" s="258">
        <v>23752.103999999999</v>
      </c>
      <c r="AD1401" s="258">
        <v>88980939</v>
      </c>
      <c r="AE1401" s="258">
        <v>27882.111000000001</v>
      </c>
      <c r="AF1401" s="258">
        <v>141695600</v>
      </c>
      <c r="AG1401" s="258">
        <v>785365.96</v>
      </c>
      <c r="AH1401" s="258">
        <v>175497830</v>
      </c>
      <c r="AI1401" s="258">
        <v>466572.83</v>
      </c>
      <c r="AJ1401" s="258">
        <v>600088</v>
      </c>
      <c r="AK1401" s="258">
        <v>318395.28999999998</v>
      </c>
      <c r="AL1401" s="258">
        <v>80787.622000000003</v>
      </c>
      <c r="AM1401" s="258">
        <v>254.2159</v>
      </c>
      <c r="AN1401" s="258">
        <v>5245648.3</v>
      </c>
      <c r="AO1401" s="258">
        <v>10699349</v>
      </c>
      <c r="AP1401" s="258">
        <v>4765885</v>
      </c>
      <c r="AQ1401" s="258">
        <v>2178410.2999999998</v>
      </c>
      <c r="AR1401" s="258">
        <v>326116680</v>
      </c>
      <c r="AT1401" s="193"/>
      <c r="AU1401" s="193"/>
      <c r="AV1401" s="193"/>
      <c r="AW1401" s="193"/>
      <c r="AX1401" s="193"/>
      <c r="AY1401" s="193"/>
      <c r="AZ1401" s="193"/>
      <c r="BA1401" s="193"/>
      <c r="BB1401" s="193"/>
      <c r="BC1401" s="193"/>
      <c r="BD1401" s="193"/>
      <c r="BE1401" s="315"/>
      <c r="BF1401" s="315"/>
      <c r="BG1401" s="315"/>
      <c r="BH1401" s="315"/>
      <c r="BI1401" s="315"/>
      <c r="BJ1401" s="315"/>
      <c r="BK1401" s="315"/>
    </row>
    <row r="1402" spans="1:63" x14ac:dyDescent="0.25">
      <c r="A1402" s="58" t="s">
        <v>498</v>
      </c>
      <c r="B1402" s="58"/>
      <c r="C1402" s="9"/>
      <c r="D1402" s="195"/>
      <c r="E1402" s="195"/>
      <c r="F1402" s="195"/>
      <c r="G1402" s="195"/>
      <c r="H1402" s="195"/>
      <c r="I1402" s="195"/>
      <c r="J1402" s="195"/>
      <c r="K1402" s="195"/>
      <c r="L1402" s="195"/>
      <c r="M1402" s="195"/>
      <c r="N1402" s="195"/>
      <c r="O1402" s="195"/>
      <c r="P1402" s="195"/>
      <c r="Q1402" s="239"/>
      <c r="R1402" s="97"/>
      <c r="S1402" s="97"/>
      <c r="T1402" s="97"/>
      <c r="U1402" s="97"/>
      <c r="V1402" s="97"/>
      <c r="W1402" s="97"/>
      <c r="X1402" s="259"/>
      <c r="Y1402" s="259"/>
      <c r="Z1402" s="259"/>
      <c r="AA1402" s="258"/>
      <c r="AB1402" s="258"/>
      <c r="AC1402" s="258"/>
      <c r="AD1402" s="258"/>
      <c r="AE1402" s="258"/>
      <c r="AF1402" s="258"/>
      <c r="AG1402" s="258"/>
      <c r="AH1402" s="258"/>
      <c r="AI1402" s="258"/>
      <c r="AJ1402" s="258"/>
      <c r="AK1402" s="258"/>
      <c r="AL1402" s="258"/>
      <c r="AM1402" s="258"/>
      <c r="AN1402" s="258"/>
      <c r="AO1402" s="258"/>
      <c r="AP1402" s="258"/>
      <c r="AQ1402" s="258"/>
      <c r="AR1402" s="258"/>
      <c r="AT1402" s="193"/>
      <c r="AU1402" s="193"/>
      <c r="AV1402" s="193"/>
      <c r="AW1402" s="193"/>
      <c r="AX1402" s="193"/>
      <c r="AY1402" s="193"/>
      <c r="AZ1402" s="193"/>
      <c r="BA1402" s="193"/>
      <c r="BB1402" s="193"/>
      <c r="BC1402" s="193"/>
      <c r="BD1402" s="193"/>
      <c r="BE1402" s="315"/>
      <c r="BF1402" s="315"/>
      <c r="BG1402" s="315"/>
      <c r="BH1402" s="315"/>
      <c r="BI1402" s="315"/>
      <c r="BJ1402" s="315"/>
      <c r="BK1402" s="315"/>
    </row>
    <row r="1403" spans="1:63" x14ac:dyDescent="0.25">
      <c r="A1403" s="43"/>
      <c r="B1403" s="185" t="s">
        <v>437</v>
      </c>
      <c r="C1403" s="25" t="s">
        <v>1984</v>
      </c>
      <c r="D1403" s="193">
        <v>3.6586890000000001E-3</v>
      </c>
      <c r="E1403" s="193">
        <v>2.9974352999999998E-3</v>
      </c>
      <c r="F1403" s="193">
        <v>2.2977783000000001E-4</v>
      </c>
      <c r="G1403" s="193">
        <v>3.0219395E-5</v>
      </c>
      <c r="H1403" s="193">
        <v>1.2951842E-5</v>
      </c>
      <c r="I1403" s="193">
        <v>7.2096076000000004E-5</v>
      </c>
      <c r="J1403" s="193">
        <v>3.8159567999999999E-5</v>
      </c>
      <c r="K1403" s="193">
        <v>2.2749994000000002E-6</v>
      </c>
      <c r="L1403" s="193">
        <v>2.7577404000000001E-4</v>
      </c>
      <c r="M1403" s="193">
        <v>0</v>
      </c>
      <c r="N1403" s="193">
        <v>0</v>
      </c>
      <c r="O1403" s="193">
        <v>0</v>
      </c>
      <c r="P1403" s="199">
        <f t="shared" ref="P1403:P1408" si="266">E1403/0.135</f>
        <v>2.220322444444444E-2</v>
      </c>
      <c r="Q1403" s="240">
        <v>0.45366476</v>
      </c>
      <c r="R1403" s="99">
        <v>0.35340966000000001</v>
      </c>
      <c r="S1403" s="99">
        <v>2.2269520000000001E-2</v>
      </c>
      <c r="T1403" s="99">
        <v>4.8424999999999999E-8</v>
      </c>
      <c r="U1403" s="99">
        <v>3.8449999999999999E-3</v>
      </c>
      <c r="V1403" s="99">
        <v>8.5052619999999995E-4</v>
      </c>
      <c r="W1403" s="99">
        <v>7.3289999999999994E-2</v>
      </c>
      <c r="X1403" s="241">
        <f t="shared" ref="X1403:X1408" si="267">SUM(Y1403:AA1403)</f>
        <v>2.0434793598408199E-3</v>
      </c>
      <c r="Y1403" s="241">
        <f t="shared" ref="Y1403:Y1408" si="268">SUM(AB1403:AG1403)</f>
        <v>7.4100922059799998E-4</v>
      </c>
      <c r="Z1403" s="241">
        <f t="shared" ref="Z1403:Z1408" si="269">SUM(AH1403:AP1403)</f>
        <v>4.1512617618281994E-4</v>
      </c>
      <c r="AA1403" s="241">
        <f t="shared" ref="AA1403:AA1408" si="270">SUM(AQ1403:AR1403)</f>
        <v>8.8734396305999998E-4</v>
      </c>
      <c r="AB1403" s="258">
        <v>6.1543844000000003E-4</v>
      </c>
      <c r="AC1403" s="258">
        <v>1.4220901E-8</v>
      </c>
      <c r="AD1403" s="258">
        <v>4.1070881000000001E-5</v>
      </c>
      <c r="AE1403" s="258">
        <v>7.8641276999999995E-8</v>
      </c>
      <c r="AF1403" s="258">
        <v>8.3703965000000001E-5</v>
      </c>
      <c r="AG1403" s="258">
        <v>7.0307242E-7</v>
      </c>
      <c r="AH1403" s="258">
        <v>4.0281151000000001E-4</v>
      </c>
      <c r="AI1403" s="258">
        <v>3.4834435999999999E-7</v>
      </c>
      <c r="AJ1403" s="258">
        <v>2.6453209999999999E-7</v>
      </c>
      <c r="AK1403" s="258">
        <v>3.0589387999999999E-7</v>
      </c>
      <c r="AL1403" s="258">
        <v>3.5499114000000002E-8</v>
      </c>
      <c r="AM1403" s="258">
        <v>1.2842882000000001E-10</v>
      </c>
      <c r="AN1403" s="258">
        <v>3.6844081E-6</v>
      </c>
      <c r="AO1403" s="258">
        <v>4.6735284999999999E-6</v>
      </c>
      <c r="AP1403" s="258">
        <v>3.0023316999999998E-6</v>
      </c>
      <c r="AQ1403" s="258">
        <v>9.1730305999999997E-7</v>
      </c>
      <c r="AR1403" s="258">
        <v>8.8642666000000002E-4</v>
      </c>
      <c r="AT1403" s="193"/>
      <c r="AU1403" s="193"/>
      <c r="AV1403" s="193"/>
      <c r="AW1403" s="193"/>
      <c r="AX1403" s="193"/>
      <c r="AY1403" s="193"/>
      <c r="AZ1403" s="193"/>
      <c r="BA1403" s="193"/>
      <c r="BB1403" s="193"/>
      <c r="BC1403" s="193"/>
      <c r="BD1403" s="193"/>
      <c r="BE1403" s="315"/>
      <c r="BF1403" s="315"/>
      <c r="BG1403" s="315"/>
      <c r="BH1403" s="315"/>
      <c r="BI1403" s="315"/>
      <c r="BJ1403" s="315"/>
      <c r="BK1403" s="315"/>
    </row>
    <row r="1404" spans="1:63" x14ac:dyDescent="0.25">
      <c r="A1404" s="43"/>
      <c r="B1404" s="185" t="s">
        <v>437</v>
      </c>
      <c r="C1404" s="25" t="s">
        <v>1985</v>
      </c>
      <c r="D1404" s="193">
        <v>1.7703388</v>
      </c>
      <c r="E1404" s="193">
        <v>0.34102988000000001</v>
      </c>
      <c r="F1404" s="193">
        <v>1.4235397000000001</v>
      </c>
      <c r="G1404" s="193">
        <v>0</v>
      </c>
      <c r="H1404" s="193">
        <v>1.333665E-4</v>
      </c>
      <c r="I1404" s="193">
        <v>5.5434287999999998E-3</v>
      </c>
      <c r="J1404" s="193">
        <v>9.2501519999999997E-5</v>
      </c>
      <c r="K1404" s="193">
        <v>0</v>
      </c>
      <c r="L1404" s="193">
        <v>0</v>
      </c>
      <c r="M1404" s="193">
        <v>0</v>
      </c>
      <c r="N1404" s="193">
        <v>0</v>
      </c>
      <c r="O1404" s="193">
        <v>0</v>
      </c>
      <c r="P1404" s="199">
        <f t="shared" si="266"/>
        <v>2.5261472592592593</v>
      </c>
      <c r="Q1404" s="240">
        <v>39.395380000000003</v>
      </c>
      <c r="R1404" s="99">
        <v>39.395380000000003</v>
      </c>
      <c r="S1404" s="99">
        <v>0</v>
      </c>
      <c r="T1404" s="99">
        <v>0</v>
      </c>
      <c r="U1404" s="99">
        <v>0</v>
      </c>
      <c r="V1404" s="99">
        <v>0</v>
      </c>
      <c r="W1404" s="99">
        <v>0</v>
      </c>
      <c r="X1404" s="241">
        <f t="shared" si="267"/>
        <v>0.41771685630330319</v>
      </c>
      <c r="Y1404" s="241">
        <f t="shared" si="268"/>
        <v>0.27051173977977999</v>
      </c>
      <c r="Z1404" s="241">
        <f t="shared" si="269"/>
        <v>4.8317569523523153E-2</v>
      </c>
      <c r="AA1404" s="241">
        <f t="shared" si="270"/>
        <v>9.8887547000000006E-2</v>
      </c>
      <c r="AB1404" s="258">
        <v>7.0024801999999997E-2</v>
      </c>
      <c r="AC1404" s="258">
        <v>0</v>
      </c>
      <c r="AD1404" s="258">
        <v>1.6130094E-4</v>
      </c>
      <c r="AE1404" s="258">
        <v>2.0924773999999999E-5</v>
      </c>
      <c r="AF1404" s="258">
        <v>0.20030455999999999</v>
      </c>
      <c r="AG1404" s="258">
        <v>1.5206578E-7</v>
      </c>
      <c r="AH1404" s="258">
        <v>4.5833864000000002E-2</v>
      </c>
      <c r="AI1404" s="258">
        <v>2.4790028E-3</v>
      </c>
      <c r="AJ1404" s="258">
        <v>0</v>
      </c>
      <c r="AK1404" s="258">
        <v>4.7021667000000004E-6</v>
      </c>
      <c r="AL1404" s="258">
        <v>3.0877090999999998E-10</v>
      </c>
      <c r="AM1404" s="258">
        <v>2.4805223999999999E-10</v>
      </c>
      <c r="AN1404" s="258">
        <v>0</v>
      </c>
      <c r="AO1404" s="258">
        <v>0</v>
      </c>
      <c r="AP1404" s="258">
        <v>0</v>
      </c>
      <c r="AQ1404" s="258">
        <v>0</v>
      </c>
      <c r="AR1404" s="258">
        <v>9.8887547000000006E-2</v>
      </c>
      <c r="AT1404" s="193"/>
      <c r="AU1404" s="193"/>
      <c r="AV1404" s="193"/>
      <c r="AW1404" s="193"/>
      <c r="AX1404" s="193"/>
      <c r="AY1404" s="193"/>
      <c r="AZ1404" s="193"/>
      <c r="BA1404" s="193"/>
      <c r="BB1404" s="193"/>
      <c r="BC1404" s="193"/>
      <c r="BD1404" s="193"/>
      <c r="BE1404" s="315"/>
      <c r="BF1404" s="315"/>
      <c r="BG1404" s="315"/>
      <c r="BH1404" s="315"/>
      <c r="BI1404" s="315"/>
      <c r="BJ1404" s="315"/>
      <c r="BK1404" s="315"/>
    </row>
    <row r="1405" spans="1:63" x14ac:dyDescent="0.25">
      <c r="A1405" s="9"/>
      <c r="B1405" s="185" t="s">
        <v>4654</v>
      </c>
      <c r="C1405" s="25" t="s">
        <v>1986</v>
      </c>
      <c r="D1405" s="193">
        <v>4.7846996000000003E-2</v>
      </c>
      <c r="E1405" s="193">
        <v>9.2170237999999998E-3</v>
      </c>
      <c r="F1405" s="193">
        <v>3.8474044999999998E-2</v>
      </c>
      <c r="G1405" s="193">
        <v>0</v>
      </c>
      <c r="H1405" s="193">
        <v>3.6045E-6</v>
      </c>
      <c r="I1405" s="193">
        <v>1.498224E-4</v>
      </c>
      <c r="J1405" s="193">
        <v>2.5000410999999998E-6</v>
      </c>
      <c r="K1405" s="193">
        <v>0</v>
      </c>
      <c r="L1405" s="193">
        <v>0</v>
      </c>
      <c r="M1405" s="193">
        <v>0</v>
      </c>
      <c r="N1405" s="193">
        <v>0</v>
      </c>
      <c r="O1405" s="193">
        <v>0</v>
      </c>
      <c r="P1405" s="199">
        <f t="shared" si="266"/>
        <v>6.8274250370370368E-2</v>
      </c>
      <c r="Q1405" s="240">
        <v>1.06474</v>
      </c>
      <c r="R1405" s="99">
        <v>1.06474</v>
      </c>
      <c r="S1405" s="99">
        <v>0</v>
      </c>
      <c r="T1405" s="99">
        <v>0</v>
      </c>
      <c r="U1405" s="99">
        <v>0</v>
      </c>
      <c r="V1405" s="99">
        <v>0</v>
      </c>
      <c r="W1405" s="99">
        <v>0</v>
      </c>
      <c r="X1405" s="241">
        <f t="shared" si="267"/>
        <v>1.1289644805755273E-2</v>
      </c>
      <c r="Y1405" s="241">
        <f t="shared" si="268"/>
        <v>7.3111281291160001E-3</v>
      </c>
      <c r="Z1405" s="241">
        <f t="shared" si="269"/>
        <v>1.3058802766392744E-3</v>
      </c>
      <c r="AA1405" s="241">
        <f t="shared" si="270"/>
        <v>2.6726364000000001E-3</v>
      </c>
      <c r="AB1405" s="258">
        <v>1.8925622E-3</v>
      </c>
      <c r="AC1405" s="258">
        <v>0</v>
      </c>
      <c r="AD1405" s="258">
        <v>4.3594848000000003E-6</v>
      </c>
      <c r="AE1405" s="258">
        <v>5.6553442999999999E-7</v>
      </c>
      <c r="AF1405" s="258">
        <v>5.4136367999999997E-3</v>
      </c>
      <c r="AG1405" s="258">
        <v>4.1098860000000001E-9</v>
      </c>
      <c r="AH1405" s="258">
        <v>1.2387531E-3</v>
      </c>
      <c r="AI1405" s="258">
        <v>6.7000075999999997E-5</v>
      </c>
      <c r="AJ1405" s="258">
        <v>0</v>
      </c>
      <c r="AK1405" s="258">
        <v>1.2708559E-7</v>
      </c>
      <c r="AL1405" s="258">
        <v>8.3451596999999998E-12</v>
      </c>
      <c r="AM1405" s="258">
        <v>6.7041145999999996E-12</v>
      </c>
      <c r="AN1405" s="258">
        <v>0</v>
      </c>
      <c r="AO1405" s="258">
        <v>0</v>
      </c>
      <c r="AP1405" s="258">
        <v>0</v>
      </c>
      <c r="AQ1405" s="258">
        <v>0</v>
      </c>
      <c r="AR1405" s="258">
        <v>2.6726364000000001E-3</v>
      </c>
      <c r="AT1405" s="193"/>
      <c r="AU1405" s="193"/>
      <c r="AV1405" s="193"/>
      <c r="AW1405" s="193"/>
      <c r="AX1405" s="193"/>
      <c r="AY1405" s="193"/>
      <c r="AZ1405" s="193"/>
      <c r="BA1405" s="193"/>
      <c r="BB1405" s="193"/>
      <c r="BC1405" s="193"/>
      <c r="BD1405" s="193"/>
      <c r="BE1405" s="315"/>
      <c r="BF1405" s="315"/>
      <c r="BG1405" s="315"/>
      <c r="BH1405" s="315"/>
      <c r="BI1405" s="315"/>
      <c r="BJ1405" s="315"/>
      <c r="BK1405" s="315"/>
    </row>
    <row r="1406" spans="1:63" x14ac:dyDescent="0.25">
      <c r="A1406" s="9"/>
      <c r="B1406" s="185" t="s">
        <v>437</v>
      </c>
      <c r="C1406" s="25" t="s">
        <v>1987</v>
      </c>
      <c r="D1406" s="193">
        <v>0.40154383999999999</v>
      </c>
      <c r="E1406" s="193">
        <v>0.33181285999999999</v>
      </c>
      <c r="F1406" s="193">
        <v>6.411762E-2</v>
      </c>
      <c r="G1406" s="193">
        <v>0</v>
      </c>
      <c r="H1406" s="193">
        <v>1.2976200000000001E-4</v>
      </c>
      <c r="I1406" s="193">
        <v>5.3936063999999997E-3</v>
      </c>
      <c r="J1406" s="193">
        <v>9.0001479000000005E-5</v>
      </c>
      <c r="K1406" s="193">
        <v>0</v>
      </c>
      <c r="L1406" s="193">
        <v>0</v>
      </c>
      <c r="M1406" s="193">
        <v>0</v>
      </c>
      <c r="N1406" s="193">
        <v>0</v>
      </c>
      <c r="O1406" s="193">
        <v>0</v>
      </c>
      <c r="P1406" s="199">
        <f t="shared" si="266"/>
        <v>2.4578730370370367</v>
      </c>
      <c r="Q1406" s="240">
        <v>38.330640000000002</v>
      </c>
      <c r="R1406" s="99">
        <v>38.330640000000002</v>
      </c>
      <c r="S1406" s="99">
        <v>0</v>
      </c>
      <c r="T1406" s="99">
        <v>0</v>
      </c>
      <c r="U1406" s="99">
        <v>0</v>
      </c>
      <c r="V1406" s="99">
        <v>0</v>
      </c>
      <c r="W1406" s="99">
        <v>0</v>
      </c>
      <c r="X1406" s="241">
        <f t="shared" si="267"/>
        <v>0.22395566092307384</v>
      </c>
      <c r="Y1406" s="241">
        <f t="shared" si="268"/>
        <v>8.3050850748199997E-2</v>
      </c>
      <c r="Z1406" s="241">
        <f t="shared" si="269"/>
        <v>4.468990017487387E-2</v>
      </c>
      <c r="AA1406" s="241">
        <f t="shared" si="270"/>
        <v>9.6214910000000001E-2</v>
      </c>
      <c r="AB1406" s="258">
        <v>6.8132239999999997E-2</v>
      </c>
      <c r="AC1406" s="258">
        <v>0</v>
      </c>
      <c r="AD1406" s="258">
        <v>1.5694145E-4</v>
      </c>
      <c r="AE1406" s="258">
        <v>9.4123422999999994E-6</v>
      </c>
      <c r="AF1406" s="258">
        <v>1.4752108999999999E-2</v>
      </c>
      <c r="AG1406" s="258">
        <v>1.4795590000000001E-7</v>
      </c>
      <c r="AH1406" s="258">
        <v>4.4595111E-2</v>
      </c>
      <c r="AI1406" s="258">
        <v>9.0213552000000002E-5</v>
      </c>
      <c r="AJ1406" s="258">
        <v>0</v>
      </c>
      <c r="AK1406" s="258">
        <v>4.5750811000000001E-6</v>
      </c>
      <c r="AL1406" s="258">
        <v>3.0042575000000001E-10</v>
      </c>
      <c r="AM1406" s="258">
        <v>2.4134812E-10</v>
      </c>
      <c r="AN1406" s="258">
        <v>0</v>
      </c>
      <c r="AO1406" s="258">
        <v>0</v>
      </c>
      <c r="AP1406" s="258">
        <v>0</v>
      </c>
      <c r="AQ1406" s="258">
        <v>0</v>
      </c>
      <c r="AR1406" s="258">
        <v>9.6214910000000001E-2</v>
      </c>
      <c r="AT1406" s="193"/>
      <c r="AU1406" s="193"/>
      <c r="AV1406" s="193"/>
      <c r="AW1406" s="193"/>
      <c r="AX1406" s="193"/>
      <c r="AY1406" s="193"/>
      <c r="AZ1406" s="193"/>
      <c r="BA1406" s="193"/>
      <c r="BB1406" s="193"/>
      <c r="BC1406" s="193"/>
      <c r="BD1406" s="193"/>
      <c r="BE1406" s="315"/>
      <c r="BF1406" s="315"/>
      <c r="BG1406" s="315"/>
      <c r="BH1406" s="315"/>
      <c r="BI1406" s="315"/>
      <c r="BJ1406" s="315"/>
      <c r="BK1406" s="315"/>
    </row>
    <row r="1407" spans="1:63" x14ac:dyDescent="0.25">
      <c r="A1407" s="9"/>
      <c r="B1407" s="185" t="s">
        <v>4654</v>
      </c>
      <c r="C1407" s="25" t="s">
        <v>1988</v>
      </c>
      <c r="D1407" s="193">
        <v>1.1153995999999999E-2</v>
      </c>
      <c r="E1407" s="193">
        <v>9.2170237999999998E-3</v>
      </c>
      <c r="F1407" s="193">
        <v>1.781045E-3</v>
      </c>
      <c r="G1407" s="193">
        <v>0</v>
      </c>
      <c r="H1407" s="193">
        <v>3.6045E-6</v>
      </c>
      <c r="I1407" s="193">
        <v>1.498224E-4</v>
      </c>
      <c r="J1407" s="193">
        <v>2.5000410999999998E-6</v>
      </c>
      <c r="K1407" s="193">
        <v>0</v>
      </c>
      <c r="L1407" s="193">
        <v>0</v>
      </c>
      <c r="M1407" s="193">
        <v>0</v>
      </c>
      <c r="N1407" s="193">
        <v>0</v>
      </c>
      <c r="O1407" s="193">
        <v>0</v>
      </c>
      <c r="P1407" s="199">
        <f t="shared" si="266"/>
        <v>6.8274250370370368E-2</v>
      </c>
      <c r="Q1407" s="240">
        <v>1.06474</v>
      </c>
      <c r="R1407" s="99">
        <v>1.06474</v>
      </c>
      <c r="S1407" s="99">
        <v>0</v>
      </c>
      <c r="T1407" s="99">
        <v>0</v>
      </c>
      <c r="U1407" s="99">
        <v>0</v>
      </c>
      <c r="V1407" s="99">
        <v>0</v>
      </c>
      <c r="W1407" s="99">
        <v>0</v>
      </c>
      <c r="X1407" s="241">
        <f t="shared" si="267"/>
        <v>6.2209905812752745E-3</v>
      </c>
      <c r="Y1407" s="241">
        <f t="shared" si="268"/>
        <v>2.3069680486360001E-3</v>
      </c>
      <c r="Z1407" s="241">
        <f t="shared" si="269"/>
        <v>1.2413861326392745E-3</v>
      </c>
      <c r="AA1407" s="241">
        <f t="shared" si="270"/>
        <v>2.6726364000000001E-3</v>
      </c>
      <c r="AB1407" s="258">
        <v>1.8925622E-3</v>
      </c>
      <c r="AC1407" s="258">
        <v>0</v>
      </c>
      <c r="AD1407" s="258">
        <v>4.3594848000000003E-6</v>
      </c>
      <c r="AE1407" s="258">
        <v>2.6145394999999998E-7</v>
      </c>
      <c r="AF1407" s="258">
        <v>4.097808E-4</v>
      </c>
      <c r="AG1407" s="258">
        <v>4.1098860000000001E-9</v>
      </c>
      <c r="AH1407" s="258">
        <v>1.2387531E-3</v>
      </c>
      <c r="AI1407" s="258">
        <v>2.505932E-6</v>
      </c>
      <c r="AJ1407" s="258">
        <v>0</v>
      </c>
      <c r="AK1407" s="258">
        <v>1.2708559E-7</v>
      </c>
      <c r="AL1407" s="258">
        <v>8.3451596999999998E-12</v>
      </c>
      <c r="AM1407" s="258">
        <v>6.7041145999999996E-12</v>
      </c>
      <c r="AN1407" s="258">
        <v>0</v>
      </c>
      <c r="AO1407" s="258">
        <v>0</v>
      </c>
      <c r="AP1407" s="258">
        <v>0</v>
      </c>
      <c r="AQ1407" s="258">
        <v>0</v>
      </c>
      <c r="AR1407" s="258">
        <v>2.6726364000000001E-3</v>
      </c>
      <c r="AT1407" s="193"/>
      <c r="AU1407" s="193"/>
      <c r="AV1407" s="193"/>
      <c r="AW1407" s="193"/>
      <c r="AX1407" s="193"/>
      <c r="AY1407" s="193"/>
      <c r="AZ1407" s="193"/>
      <c r="BA1407" s="193"/>
      <c r="BB1407" s="193"/>
      <c r="BC1407" s="193"/>
      <c r="BD1407" s="193"/>
      <c r="BE1407" s="315"/>
      <c r="BF1407" s="315"/>
      <c r="BG1407" s="315"/>
      <c r="BH1407" s="315"/>
      <c r="BI1407" s="315"/>
      <c r="BJ1407" s="315"/>
      <c r="BK1407" s="315"/>
    </row>
    <row r="1408" spans="1:63" x14ac:dyDescent="0.25">
      <c r="A1408" s="9"/>
      <c r="B1408" s="185" t="s">
        <v>437</v>
      </c>
      <c r="C1408" s="25" t="s">
        <v>1989</v>
      </c>
      <c r="D1408" s="193">
        <v>7.2564986999999997E-2</v>
      </c>
      <c r="E1408" s="193">
        <v>2.9925779E-2</v>
      </c>
      <c r="F1408" s="193">
        <v>4.2097756E-2</v>
      </c>
      <c r="G1408" s="193">
        <v>3.2499817999999999E-5</v>
      </c>
      <c r="H1408" s="193">
        <v>1.2574744999999999E-4</v>
      </c>
      <c r="I1408" s="193">
        <v>6.2620110999999997E-5</v>
      </c>
      <c r="J1408" s="193">
        <v>4.4242743E-5</v>
      </c>
      <c r="K1408" s="193">
        <v>2.3573925999999999E-6</v>
      </c>
      <c r="L1408" s="193">
        <v>2.7398382000000003E-4</v>
      </c>
      <c r="M1408" s="193">
        <v>0</v>
      </c>
      <c r="N1408" s="193">
        <v>0</v>
      </c>
      <c r="O1408" s="193">
        <v>0</v>
      </c>
      <c r="P1408" s="199">
        <f t="shared" si="266"/>
        <v>0.22167243703703701</v>
      </c>
      <c r="Q1408" s="240">
        <v>2.3722447</v>
      </c>
      <c r="R1408" s="99">
        <v>2.3584877999999998</v>
      </c>
      <c r="S1408" s="99">
        <v>1.143128E-2</v>
      </c>
      <c r="T1408" s="99">
        <v>4.2542999999999999E-8</v>
      </c>
      <c r="U1408" s="99">
        <v>5.6508000000000003E-4</v>
      </c>
      <c r="V1408" s="99">
        <v>2.4448349999999999E-4</v>
      </c>
      <c r="W1408" s="99">
        <v>1.516E-3</v>
      </c>
      <c r="X1408" s="241">
        <f t="shared" si="267"/>
        <v>2.2123551159180289E-2</v>
      </c>
      <c r="Y1408" s="241">
        <f t="shared" si="268"/>
        <v>1.2071913973205001E-2</v>
      </c>
      <c r="Z1408" s="241">
        <f t="shared" si="269"/>
        <v>4.1309794848952896E-3</v>
      </c>
      <c r="AA1408" s="241">
        <f t="shared" si="270"/>
        <v>5.9206577010799998E-3</v>
      </c>
      <c r="AB1408" s="258">
        <v>6.1447528000000001E-3</v>
      </c>
      <c r="AC1408" s="258">
        <v>1.1118545000000001E-8</v>
      </c>
      <c r="AD1408" s="258">
        <v>4.5098227999999998E-5</v>
      </c>
      <c r="AE1408" s="258">
        <v>3.6850930000000001E-6</v>
      </c>
      <c r="AF1408" s="258">
        <v>5.8780055000000001E-3</v>
      </c>
      <c r="AG1408" s="258">
        <v>3.6123366E-7</v>
      </c>
      <c r="AH1408" s="258">
        <v>4.0219469000000001E-3</v>
      </c>
      <c r="AI1408" s="258">
        <v>7.3549765999999999E-5</v>
      </c>
      <c r="AJ1408" s="258">
        <v>2.8527576999999998E-7</v>
      </c>
      <c r="AK1408" s="258">
        <v>5.2669310000000004E-7</v>
      </c>
      <c r="AL1408" s="258">
        <v>3.6948675000000001E-8</v>
      </c>
      <c r="AM1408" s="258">
        <v>1.1975029E-10</v>
      </c>
      <c r="AN1408" s="258">
        <v>2.2661178E-6</v>
      </c>
      <c r="AO1408" s="258">
        <v>5.0152258000000003E-6</v>
      </c>
      <c r="AP1408" s="258">
        <v>2.7352438E-5</v>
      </c>
      <c r="AQ1408" s="258">
        <v>9.3200108000000003E-7</v>
      </c>
      <c r="AR1408" s="258">
        <v>5.9197256999999996E-3</v>
      </c>
      <c r="AT1408" s="193"/>
      <c r="AU1408" s="193"/>
      <c r="AV1408" s="193"/>
      <c r="AW1408" s="193"/>
      <c r="AX1408" s="193"/>
      <c r="AY1408" s="193"/>
      <c r="AZ1408" s="193"/>
      <c r="BA1408" s="193"/>
      <c r="BB1408" s="193"/>
      <c r="BC1408" s="193"/>
      <c r="BD1408" s="193"/>
      <c r="BE1408" s="315"/>
      <c r="BF1408" s="315"/>
      <c r="BG1408" s="315"/>
      <c r="BH1408" s="315"/>
      <c r="BI1408" s="315"/>
      <c r="BJ1408" s="315"/>
      <c r="BK1408" s="315"/>
    </row>
    <row r="1409" spans="1:63" x14ac:dyDescent="0.25">
      <c r="A1409" s="58" t="s">
        <v>1602</v>
      </c>
      <c r="B1409" s="58"/>
      <c r="C1409" s="9"/>
      <c r="D1409" s="195"/>
      <c r="E1409" s="195"/>
      <c r="F1409" s="195"/>
      <c r="G1409" s="195"/>
      <c r="H1409" s="195"/>
      <c r="I1409" s="195"/>
      <c r="J1409" s="195"/>
      <c r="K1409" s="195"/>
      <c r="L1409" s="195"/>
      <c r="M1409" s="195"/>
      <c r="N1409" s="195"/>
      <c r="O1409" s="195"/>
      <c r="P1409" s="195"/>
      <c r="Q1409" s="239"/>
      <c r="R1409" s="97"/>
      <c r="S1409" s="97"/>
      <c r="T1409" s="97"/>
      <c r="U1409" s="97"/>
      <c r="V1409" s="97"/>
      <c r="W1409" s="97"/>
      <c r="X1409" s="259"/>
      <c r="Y1409" s="259"/>
      <c r="Z1409" s="259"/>
      <c r="AA1409" s="258"/>
      <c r="AB1409" s="258"/>
      <c r="AC1409" s="258"/>
      <c r="AD1409" s="258"/>
      <c r="AE1409" s="258"/>
      <c r="AF1409" s="258"/>
      <c r="AG1409" s="258"/>
      <c r="AH1409" s="258"/>
      <c r="AI1409" s="258"/>
      <c r="AJ1409" s="258"/>
      <c r="AK1409" s="258"/>
      <c r="AL1409" s="258"/>
      <c r="AM1409" s="258"/>
      <c r="AN1409" s="258"/>
      <c r="AO1409" s="258"/>
      <c r="AP1409" s="258"/>
      <c r="AQ1409" s="258"/>
      <c r="AR1409" s="258"/>
      <c r="AT1409" s="193"/>
      <c r="AU1409" s="193"/>
      <c r="AV1409" s="193"/>
      <c r="AW1409" s="193"/>
      <c r="AX1409" s="193"/>
      <c r="AY1409" s="193"/>
      <c r="AZ1409" s="193"/>
      <c r="BA1409" s="193"/>
      <c r="BB1409" s="193"/>
      <c r="BC1409" s="193"/>
      <c r="BD1409" s="193"/>
      <c r="BE1409" s="315"/>
      <c r="BF1409" s="315"/>
      <c r="BG1409" s="315"/>
      <c r="BH1409" s="315"/>
      <c r="BI1409" s="315"/>
      <c r="BJ1409" s="315"/>
      <c r="BK1409" s="315"/>
    </row>
    <row r="1410" spans="1:63" x14ac:dyDescent="0.25">
      <c r="A1410" s="9"/>
      <c r="B1410" s="185" t="s">
        <v>1264</v>
      </c>
      <c r="C1410" s="6" t="s">
        <v>1675</v>
      </c>
      <c r="D1410" s="193">
        <v>17731883</v>
      </c>
      <c r="E1410" s="193">
        <v>6560436.2999999998</v>
      </c>
      <c r="F1410" s="193">
        <v>1981257.5</v>
      </c>
      <c r="G1410" s="193">
        <v>314541.12</v>
      </c>
      <c r="H1410" s="193">
        <v>95835.282000000007</v>
      </c>
      <c r="I1410" s="193">
        <v>1014991.6</v>
      </c>
      <c r="J1410" s="193">
        <v>333935.28999999998</v>
      </c>
      <c r="K1410" s="193">
        <v>16373.72</v>
      </c>
      <c r="L1410" s="193">
        <v>7414512</v>
      </c>
      <c r="M1410" s="193">
        <v>0</v>
      </c>
      <c r="N1410" s="193">
        <v>0</v>
      </c>
      <c r="O1410" s="193">
        <v>0</v>
      </c>
      <c r="P1410" s="199">
        <f>E1410/0.135</f>
        <v>48595824.44444444</v>
      </c>
      <c r="Q1410" s="240">
        <v>826761430</v>
      </c>
      <c r="R1410" s="99">
        <v>644506660</v>
      </c>
      <c r="S1410" s="99">
        <v>141058400</v>
      </c>
      <c r="T1410" s="99">
        <v>614.67999999999995</v>
      </c>
      <c r="U1410" s="99">
        <v>6011400</v>
      </c>
      <c r="V1410" s="99">
        <v>2497357</v>
      </c>
      <c r="W1410" s="99">
        <v>32687000</v>
      </c>
      <c r="X1410" s="241">
        <f>SUM(Y1410:AA1410)</f>
        <v>5080475.6112067001</v>
      </c>
      <c r="Y1410" s="241">
        <f>SUM(AB1410:AG1410)</f>
        <v>2492495.19667</v>
      </c>
      <c r="Z1410" s="241">
        <f>SUM(AH1410:AP1410)</f>
        <v>955624.75053670001</v>
      </c>
      <c r="AA1410" s="241">
        <f>SUM(AQ1410:AR1410)</f>
        <v>1632355.6639999999</v>
      </c>
      <c r="AB1410" s="258">
        <v>1346968.8</v>
      </c>
      <c r="AC1410" s="258">
        <v>158.65592000000001</v>
      </c>
      <c r="AD1410" s="258">
        <v>381575.24</v>
      </c>
      <c r="AE1410" s="258">
        <v>203.06514999999999</v>
      </c>
      <c r="AF1410" s="258">
        <v>759124.57</v>
      </c>
      <c r="AG1410" s="258">
        <v>4464.8656000000001</v>
      </c>
      <c r="AH1410" s="258">
        <v>881609.73</v>
      </c>
      <c r="AI1410" s="258">
        <v>3070.4874</v>
      </c>
      <c r="AJ1410" s="258">
        <v>2730.5234</v>
      </c>
      <c r="AK1410" s="258">
        <v>1490.4251999999999</v>
      </c>
      <c r="AL1410" s="258">
        <v>503.89485000000002</v>
      </c>
      <c r="AM1410" s="258">
        <v>2.4396867000000002</v>
      </c>
      <c r="AN1410" s="258">
        <v>19473.583999999999</v>
      </c>
      <c r="AO1410" s="258">
        <v>14486.514999999999</v>
      </c>
      <c r="AP1410" s="258">
        <v>32257.151000000002</v>
      </c>
      <c r="AQ1410" s="258">
        <v>19125.464</v>
      </c>
      <c r="AR1410" s="258">
        <v>1613230.2</v>
      </c>
      <c r="AT1410" s="193"/>
      <c r="AU1410" s="193"/>
      <c r="AV1410" s="193"/>
      <c r="AW1410" s="193"/>
      <c r="AX1410" s="193"/>
      <c r="AY1410" s="193"/>
      <c r="AZ1410" s="193"/>
      <c r="BA1410" s="193"/>
      <c r="BB1410" s="193"/>
      <c r="BC1410" s="193"/>
      <c r="BD1410" s="193"/>
      <c r="BE1410" s="315"/>
      <c r="BF1410" s="315"/>
      <c r="BG1410" s="315"/>
      <c r="BH1410" s="315"/>
      <c r="BI1410" s="315"/>
      <c r="BJ1410" s="315"/>
      <c r="BK1410" s="315"/>
    </row>
    <row r="1411" spans="1:63" x14ac:dyDescent="0.25">
      <c r="A1411" s="43"/>
      <c r="B1411" s="185" t="s">
        <v>1264</v>
      </c>
      <c r="C1411" s="6" t="s">
        <v>1674</v>
      </c>
      <c r="D1411" s="193">
        <v>747498.54</v>
      </c>
      <c r="E1411" s="193">
        <v>374899.63</v>
      </c>
      <c r="F1411" s="193">
        <v>85620.774000000005</v>
      </c>
      <c r="G1411" s="193">
        <v>20109.775000000001</v>
      </c>
      <c r="H1411" s="193">
        <v>8871.1229999999996</v>
      </c>
      <c r="I1411" s="193">
        <v>40913.095000000001</v>
      </c>
      <c r="J1411" s="193">
        <v>25888.664000000001</v>
      </c>
      <c r="K1411" s="193">
        <v>1664.8517999999999</v>
      </c>
      <c r="L1411" s="193">
        <v>189530.63</v>
      </c>
      <c r="M1411" s="193">
        <v>0</v>
      </c>
      <c r="N1411" s="193">
        <v>0</v>
      </c>
      <c r="O1411" s="193">
        <v>0</v>
      </c>
      <c r="P1411" s="199">
        <f>E1411/0.135</f>
        <v>2777034.2962962962</v>
      </c>
      <c r="Q1411" s="240">
        <v>46717398</v>
      </c>
      <c r="R1411" s="99">
        <v>38095980</v>
      </c>
      <c r="S1411" s="99">
        <v>7142240</v>
      </c>
      <c r="T1411" s="99">
        <v>24.077999999999999</v>
      </c>
      <c r="U1411" s="99">
        <v>357940</v>
      </c>
      <c r="V1411" s="99">
        <v>132073.5</v>
      </c>
      <c r="W1411" s="99">
        <v>989140</v>
      </c>
      <c r="X1411" s="241">
        <f>SUM(Y1411:AA1411)</f>
        <v>312169.56644575897</v>
      </c>
      <c r="Y1411" s="241">
        <f>SUM(AB1411:AG1411)</f>
        <v>144962.8115947</v>
      </c>
      <c r="Z1411" s="241">
        <f>SUM(AH1411:AP1411)</f>
        <v>71182.120581058989</v>
      </c>
      <c r="AA1411" s="241">
        <f>SUM(AQ1411:AR1411)</f>
        <v>96024.634269999995</v>
      </c>
      <c r="AB1411" s="258">
        <v>76976.05</v>
      </c>
      <c r="AC1411" s="258">
        <v>6.8476771999999997</v>
      </c>
      <c r="AD1411" s="258">
        <v>26188.244999999999</v>
      </c>
      <c r="AE1411" s="258">
        <v>8.0851275000000005</v>
      </c>
      <c r="AF1411" s="258">
        <v>41555.370000000003</v>
      </c>
      <c r="AG1411" s="258">
        <v>228.21378999999999</v>
      </c>
      <c r="AH1411" s="258">
        <v>50379.595999999998</v>
      </c>
      <c r="AI1411" s="258">
        <v>135.73052999999999</v>
      </c>
      <c r="AJ1411" s="258">
        <v>176.61145999999999</v>
      </c>
      <c r="AK1411" s="258">
        <v>93.376267999999996</v>
      </c>
      <c r="AL1411" s="258">
        <v>23.803725</v>
      </c>
      <c r="AM1411" s="258">
        <v>7.4898059000000003E-2</v>
      </c>
      <c r="AN1411" s="258">
        <v>1535.4717000000001</v>
      </c>
      <c r="AO1411" s="258">
        <v>17467.309000000001</v>
      </c>
      <c r="AP1411" s="258">
        <v>1370.1469999999999</v>
      </c>
      <c r="AQ1411" s="258">
        <v>643.73726999999997</v>
      </c>
      <c r="AR1411" s="258">
        <v>95380.896999999997</v>
      </c>
      <c r="AT1411" s="193"/>
      <c r="AU1411" s="193"/>
      <c r="AV1411" s="193"/>
      <c r="AW1411" s="193"/>
      <c r="AX1411" s="193"/>
      <c r="AY1411" s="193"/>
      <c r="AZ1411" s="193"/>
      <c r="BA1411" s="193"/>
      <c r="BB1411" s="193"/>
      <c r="BC1411" s="193"/>
      <c r="BD1411" s="193"/>
      <c r="BE1411" s="315"/>
      <c r="BF1411" s="315"/>
      <c r="BG1411" s="315"/>
      <c r="BH1411" s="315"/>
      <c r="BI1411" s="315"/>
      <c r="BJ1411" s="315"/>
      <c r="BK1411" s="315"/>
    </row>
    <row r="1412" spans="1:63" x14ac:dyDescent="0.25">
      <c r="A1412" s="58" t="s">
        <v>499</v>
      </c>
      <c r="B1412" s="58"/>
      <c r="C1412" s="43"/>
      <c r="D1412" s="199"/>
      <c r="E1412" s="199"/>
      <c r="F1412" s="199"/>
      <c r="G1412" s="199"/>
      <c r="H1412" s="199"/>
      <c r="I1412" s="199"/>
      <c r="J1412" s="199"/>
      <c r="K1412" s="199"/>
      <c r="L1412" s="199"/>
      <c r="M1412" s="199"/>
      <c r="N1412" s="199"/>
      <c r="O1412" s="199"/>
      <c r="P1412" s="199"/>
      <c r="Q1412" s="239"/>
      <c r="R1412" s="97"/>
      <c r="S1412" s="97"/>
      <c r="T1412" s="97"/>
      <c r="U1412" s="97"/>
      <c r="V1412" s="97"/>
      <c r="W1412" s="97"/>
      <c r="X1412" s="259"/>
      <c r="Y1412" s="259"/>
      <c r="Z1412" s="259"/>
      <c r="AA1412" s="258"/>
      <c r="AB1412" s="258"/>
      <c r="AC1412" s="258"/>
      <c r="AD1412" s="258"/>
      <c r="AE1412" s="258"/>
      <c r="AF1412" s="258"/>
      <c r="AG1412" s="258"/>
      <c r="AH1412" s="258"/>
      <c r="AI1412" s="258"/>
      <c r="AJ1412" s="258"/>
      <c r="AK1412" s="258"/>
      <c r="AL1412" s="258"/>
      <c r="AM1412" s="258"/>
      <c r="AN1412" s="258"/>
      <c r="AO1412" s="258"/>
      <c r="AP1412" s="258"/>
      <c r="AQ1412" s="258"/>
      <c r="AR1412" s="258"/>
      <c r="AT1412" s="193"/>
      <c r="AU1412" s="193"/>
      <c r="AV1412" s="193"/>
      <c r="AW1412" s="193"/>
      <c r="AX1412" s="193"/>
      <c r="AY1412" s="193"/>
      <c r="AZ1412" s="193"/>
      <c r="BA1412" s="193"/>
      <c r="BB1412" s="193"/>
      <c r="BC1412" s="193"/>
      <c r="BD1412" s="193"/>
      <c r="BE1412" s="315"/>
      <c r="BF1412" s="315"/>
      <c r="BG1412" s="315"/>
      <c r="BH1412" s="315"/>
      <c r="BI1412" s="315"/>
      <c r="BJ1412" s="315"/>
      <c r="BK1412" s="315"/>
    </row>
    <row r="1413" spans="1:63" x14ac:dyDescent="0.25">
      <c r="A1413" s="58"/>
      <c r="B1413" s="185" t="s">
        <v>5770</v>
      </c>
      <c r="C1413" s="25" t="s">
        <v>5971</v>
      </c>
      <c r="D1413" s="193">
        <v>0.36130073000000001</v>
      </c>
      <c r="E1413" s="193">
        <v>6.9837843999999996E-2</v>
      </c>
      <c r="F1413" s="193">
        <v>5.3328433000000001E-2</v>
      </c>
      <c r="G1413" s="193">
        <v>1.1144663999999999E-4</v>
      </c>
      <c r="H1413" s="193">
        <v>5.3091570000000001E-3</v>
      </c>
      <c r="I1413" s="193">
        <v>1.4501551999999999E-3</v>
      </c>
      <c r="J1413" s="193">
        <v>0.23126252999999999</v>
      </c>
      <c r="K1413" s="193">
        <v>1.1636814000000001E-6</v>
      </c>
      <c r="L1413" s="193">
        <v>0</v>
      </c>
      <c r="M1413" s="193">
        <v>0</v>
      </c>
      <c r="N1413" s="193">
        <v>0</v>
      </c>
      <c r="O1413" s="193">
        <v>0</v>
      </c>
      <c r="P1413" s="199">
        <f>E1413/0.135</f>
        <v>0.51731736296296293</v>
      </c>
      <c r="Q1413" s="240">
        <v>53.540191999999998</v>
      </c>
      <c r="R1413" s="6">
        <v>53.540191999999998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241">
        <f>SUM(Y1413:AA1413)</f>
        <v>0.19412653258154119</v>
      </c>
      <c r="Y1413" s="241">
        <f>SUM(AB1413:AG1413)</f>
        <v>5.08258590899082E-2</v>
      </c>
      <c r="Z1413" s="241">
        <f>SUM(AH1413:AP1413)</f>
        <v>9.478193491633001E-3</v>
      </c>
      <c r="AA1413" s="241">
        <f>SUM(AQ1413:AR1413)</f>
        <v>0.13382247999999999</v>
      </c>
      <c r="AB1413" s="258">
        <v>1.4340027E-2</v>
      </c>
      <c r="AC1413" s="258">
        <v>5.0613081999999996E-9</v>
      </c>
      <c r="AD1413" s="258">
        <v>2.7731700000000001E-2</v>
      </c>
      <c r="AE1413" s="258">
        <v>4.9997286000000002E-6</v>
      </c>
      <c r="AF1413" s="258">
        <v>8.7491272999999994E-3</v>
      </c>
      <c r="AG1413" s="258">
        <v>0</v>
      </c>
      <c r="AH1413" s="258">
        <v>9.3834070999999995E-3</v>
      </c>
      <c r="AI1413" s="258">
        <v>8.5720670000000005E-5</v>
      </c>
      <c r="AJ1413" s="258">
        <v>0</v>
      </c>
      <c r="AK1413" s="258">
        <v>1.3375162999999999E-6</v>
      </c>
      <c r="AL1413" s="258">
        <v>7.7036665000000005E-6</v>
      </c>
      <c r="AM1413" s="258">
        <v>2.4538832999999999E-8</v>
      </c>
      <c r="AN1413" s="258">
        <v>0</v>
      </c>
      <c r="AO1413" s="258">
        <v>0</v>
      </c>
      <c r="AP1413" s="258">
        <v>0</v>
      </c>
      <c r="AQ1413" s="258">
        <v>0</v>
      </c>
      <c r="AR1413" s="258">
        <v>0.13382247999999999</v>
      </c>
      <c r="AT1413" s="193"/>
      <c r="AU1413" s="193"/>
      <c r="AV1413" s="193"/>
      <c r="AW1413" s="193"/>
      <c r="AX1413" s="193"/>
      <c r="AY1413" s="193"/>
      <c r="AZ1413" s="193"/>
      <c r="BA1413" s="193"/>
      <c r="BB1413" s="193"/>
      <c r="BC1413" s="193"/>
      <c r="BD1413" s="193"/>
      <c r="BE1413" s="315"/>
      <c r="BF1413" s="315"/>
      <c r="BG1413" s="315"/>
      <c r="BH1413" s="315"/>
      <c r="BI1413" s="315"/>
      <c r="BJ1413" s="315"/>
      <c r="BK1413" s="315"/>
    </row>
    <row r="1414" spans="1:63" x14ac:dyDescent="0.25">
      <c r="A1414" s="9"/>
      <c r="B1414" s="185" t="s">
        <v>5770</v>
      </c>
      <c r="C1414" s="25" t="s">
        <v>1231</v>
      </c>
      <c r="D1414" s="193">
        <v>0.13564651999999999</v>
      </c>
      <c r="E1414" s="193">
        <v>7.0222196000000001E-2</v>
      </c>
      <c r="F1414" s="193">
        <v>4.4615047999999997E-2</v>
      </c>
      <c r="G1414" s="193">
        <v>2.5228532999999999E-3</v>
      </c>
      <c r="H1414" s="193">
        <v>1.2621328000000001E-3</v>
      </c>
      <c r="I1414" s="193">
        <v>4.9014223000000004E-3</v>
      </c>
      <c r="J1414" s="193">
        <v>9.8120267000000004E-3</v>
      </c>
      <c r="K1414" s="193">
        <v>6.0379350000000003E-5</v>
      </c>
      <c r="L1414" s="193">
        <v>2.2504576000000002E-3</v>
      </c>
      <c r="M1414" s="193">
        <v>0</v>
      </c>
      <c r="N1414" s="193">
        <v>0</v>
      </c>
      <c r="O1414" s="193">
        <v>0</v>
      </c>
      <c r="P1414" s="199">
        <f>E1414/0.135</f>
        <v>0.52016441481481479</v>
      </c>
      <c r="Q1414" s="240">
        <v>61.464016999999998</v>
      </c>
      <c r="R1414" s="99">
        <v>60.596533000000001</v>
      </c>
      <c r="S1414" s="99">
        <v>0.74054399999999998</v>
      </c>
      <c r="T1414" s="99">
        <v>7.1883000000000003E-5</v>
      </c>
      <c r="U1414" s="99">
        <v>2.6825999999999999E-2</v>
      </c>
      <c r="V1414" s="99">
        <v>1.380547E-2</v>
      </c>
      <c r="W1414" s="99">
        <v>8.6236999999999994E-2</v>
      </c>
      <c r="X1414" s="241">
        <f>SUM(Y1414:AA1414)</f>
        <v>0.19223832407536018</v>
      </c>
      <c r="Y1414" s="241">
        <f>SUM(AB1414:AG1414)</f>
        <v>2.4221573630399999E-2</v>
      </c>
      <c r="Z1414" s="241">
        <f>SUM(AH1414:AP1414)</f>
        <v>1.6554844430260198E-2</v>
      </c>
      <c r="AA1414" s="241">
        <f>SUM(AQ1414:AR1414)</f>
        <v>0.1514619060147</v>
      </c>
      <c r="AB1414" s="258">
        <v>1.4418801E-2</v>
      </c>
      <c r="AC1414" s="258">
        <v>2.7288032000000001E-5</v>
      </c>
      <c r="AD1414" s="258">
        <v>1.7286382000000001E-3</v>
      </c>
      <c r="AE1414" s="258">
        <v>2.9347233999999998E-6</v>
      </c>
      <c r="AF1414" s="258">
        <v>8.0202464000000001E-3</v>
      </c>
      <c r="AG1414" s="258">
        <v>2.3665275E-5</v>
      </c>
      <c r="AH1414" s="258">
        <v>9.4364375000000004E-3</v>
      </c>
      <c r="AI1414" s="258">
        <v>7.4912289000000001E-5</v>
      </c>
      <c r="AJ1414" s="258">
        <v>1.018609E-5</v>
      </c>
      <c r="AK1414" s="258">
        <v>8.9920119000000005E-5</v>
      </c>
      <c r="AL1414" s="258">
        <v>2.0030079E-6</v>
      </c>
      <c r="AM1414" s="258">
        <v>6.9193601999999996E-9</v>
      </c>
      <c r="AN1414" s="258">
        <v>4.4297195E-5</v>
      </c>
      <c r="AO1414" s="258">
        <v>2.3880901E-4</v>
      </c>
      <c r="AP1414" s="258">
        <v>6.6582723000000003E-3</v>
      </c>
      <c r="AQ1414" s="258">
        <v>6.0460146999999998E-6</v>
      </c>
      <c r="AR1414" s="258">
        <v>0.15145586</v>
      </c>
      <c r="AT1414" s="193"/>
      <c r="AU1414" s="193"/>
      <c r="AV1414" s="193"/>
      <c r="AW1414" s="193"/>
      <c r="AX1414" s="193"/>
      <c r="AY1414" s="193"/>
      <c r="AZ1414" s="193"/>
      <c r="BA1414" s="193"/>
      <c r="BB1414" s="193"/>
      <c r="BC1414" s="193"/>
      <c r="BD1414" s="193"/>
      <c r="BE1414" s="315"/>
      <c r="BF1414" s="315"/>
      <c r="BG1414" s="315"/>
      <c r="BH1414" s="315"/>
      <c r="BI1414" s="315"/>
      <c r="BJ1414" s="315"/>
      <c r="BK1414" s="315"/>
    </row>
    <row r="1415" spans="1:63" x14ac:dyDescent="0.25">
      <c r="A1415" s="58" t="s">
        <v>500</v>
      </c>
      <c r="B1415" s="58"/>
      <c r="C1415" s="9"/>
      <c r="D1415" s="195"/>
      <c r="E1415" s="195"/>
      <c r="F1415" s="195"/>
      <c r="G1415" s="195"/>
      <c r="H1415" s="195"/>
      <c r="I1415" s="195"/>
      <c r="J1415" s="195"/>
      <c r="K1415" s="195"/>
      <c r="L1415" s="195"/>
      <c r="M1415" s="195"/>
      <c r="N1415" s="195"/>
      <c r="O1415" s="195"/>
      <c r="P1415" s="195"/>
      <c r="Q1415" s="239"/>
      <c r="R1415" s="97"/>
      <c r="S1415" s="97"/>
      <c r="T1415" s="97"/>
      <c r="U1415" s="97"/>
      <c r="V1415" s="97"/>
      <c r="W1415" s="97"/>
      <c r="X1415" s="259"/>
      <c r="Y1415" s="259"/>
      <c r="Z1415" s="259"/>
      <c r="AA1415" s="258"/>
      <c r="AB1415" s="258"/>
      <c r="AC1415" s="258"/>
      <c r="AD1415" s="258"/>
      <c r="AE1415" s="258"/>
      <c r="AF1415" s="258"/>
      <c r="AG1415" s="258"/>
      <c r="AH1415" s="258"/>
      <c r="AI1415" s="258"/>
      <c r="AJ1415" s="258"/>
      <c r="AK1415" s="258"/>
      <c r="AL1415" s="258"/>
      <c r="AM1415" s="258"/>
      <c r="AN1415" s="258"/>
      <c r="AO1415" s="258"/>
      <c r="AP1415" s="258"/>
      <c r="AQ1415" s="258"/>
      <c r="AR1415" s="258"/>
      <c r="AT1415" s="193"/>
      <c r="AU1415" s="193"/>
      <c r="AV1415" s="193"/>
      <c r="AW1415" s="193"/>
      <c r="AX1415" s="193"/>
      <c r="AY1415" s="193"/>
      <c r="AZ1415" s="193"/>
      <c r="BA1415" s="193"/>
      <c r="BB1415" s="193"/>
      <c r="BC1415" s="193"/>
      <c r="BD1415" s="193"/>
      <c r="BE1415" s="315"/>
      <c r="BF1415" s="315"/>
      <c r="BG1415" s="315"/>
      <c r="BH1415" s="315"/>
      <c r="BI1415" s="315"/>
      <c r="BJ1415" s="315"/>
      <c r="BK1415" s="315"/>
    </row>
    <row r="1416" spans="1:63" x14ac:dyDescent="0.25">
      <c r="A1416" s="43"/>
      <c r="B1416" s="185" t="s">
        <v>4654</v>
      </c>
      <c r="C1416" s="25" t="s">
        <v>1431</v>
      </c>
      <c r="D1416" s="193">
        <v>4.6591109E-3</v>
      </c>
      <c r="E1416" s="193">
        <v>2.5079437000000001E-3</v>
      </c>
      <c r="F1416" s="193">
        <v>9.6679497000000001E-4</v>
      </c>
      <c r="G1416" s="193">
        <v>5.1828202000000004E-4</v>
      </c>
      <c r="H1416" s="193">
        <v>3.4227394000000001E-5</v>
      </c>
      <c r="I1416" s="193">
        <v>5.5384290000000001E-4</v>
      </c>
      <c r="J1416" s="193">
        <v>1.5757584999999999E-5</v>
      </c>
      <c r="K1416" s="193">
        <v>1.1333914E-6</v>
      </c>
      <c r="L1416" s="193">
        <v>6.1128987000000001E-5</v>
      </c>
      <c r="M1416" s="193">
        <v>0</v>
      </c>
      <c r="N1416" s="193">
        <v>0</v>
      </c>
      <c r="O1416" s="193">
        <v>0</v>
      </c>
      <c r="P1416" s="199">
        <f t="shared" ref="P1416:P1431" si="271">E1416/0.135</f>
        <v>1.8577360740740741E-2</v>
      </c>
      <c r="Q1416" s="240">
        <v>1.3873683000000001</v>
      </c>
      <c r="R1416" s="99">
        <v>1.3492356999999999</v>
      </c>
      <c r="S1416" s="99">
        <v>2.702504E-2</v>
      </c>
      <c r="T1416" s="99">
        <v>2.1211000000000001E-7</v>
      </c>
      <c r="U1416" s="99">
        <v>7.3413999999999997E-3</v>
      </c>
      <c r="V1416" s="99">
        <v>4.9356040000000001E-4</v>
      </c>
      <c r="W1416" s="99">
        <v>3.2724E-3</v>
      </c>
      <c r="X1416" s="241">
        <f>SUM(Y1416:AA1416)</f>
        <v>5.0885227453127003E-3</v>
      </c>
      <c r="Y1416" s="241">
        <f>SUM(AB1416:AG1416)</f>
        <v>1.2399546263460002E-3</v>
      </c>
      <c r="Z1416" s="241">
        <f>SUM(AH1416:AP1416)</f>
        <v>4.7145453656669998E-4</v>
      </c>
      <c r="AA1416" s="241">
        <f>SUM(AQ1416:AR1416)</f>
        <v>3.3771135824000004E-3</v>
      </c>
      <c r="AB1416" s="258">
        <v>5.1495073000000003E-4</v>
      </c>
      <c r="AC1416" s="258">
        <v>2.5671550999999999E-8</v>
      </c>
      <c r="AD1416" s="258">
        <v>4.0450502000000002E-4</v>
      </c>
      <c r="AE1416" s="258">
        <v>8.6159834999999996E-8</v>
      </c>
      <c r="AF1416" s="258">
        <v>3.1952256000000002E-4</v>
      </c>
      <c r="AG1416" s="258">
        <v>8.6448496000000002E-7</v>
      </c>
      <c r="AH1416" s="258">
        <v>3.3684611999999997E-4</v>
      </c>
      <c r="AI1416" s="258">
        <v>1.5071473E-6</v>
      </c>
      <c r="AJ1416" s="258">
        <v>4.6190308000000001E-6</v>
      </c>
      <c r="AK1416" s="258">
        <v>1.8096087999999999E-7</v>
      </c>
      <c r="AL1416" s="258">
        <v>3.9200699000000001E-7</v>
      </c>
      <c r="AM1416" s="258">
        <v>1.1765967E-9</v>
      </c>
      <c r="AN1416" s="258">
        <v>7.6871431999999998E-5</v>
      </c>
      <c r="AO1416" s="258">
        <v>3.1378794000000002E-5</v>
      </c>
      <c r="AP1416" s="258">
        <v>1.9657867999999999E-5</v>
      </c>
      <c r="AQ1416" s="258">
        <v>1.6088239999999999E-7</v>
      </c>
      <c r="AR1416" s="258">
        <v>3.3769527000000001E-3</v>
      </c>
      <c r="AT1416" s="193"/>
      <c r="AU1416" s="193"/>
      <c r="AV1416" s="193"/>
      <c r="AW1416" s="193"/>
      <c r="AX1416" s="193"/>
      <c r="AY1416" s="193"/>
      <c r="AZ1416" s="193"/>
      <c r="BA1416" s="193"/>
      <c r="BB1416" s="193"/>
      <c r="BC1416" s="193"/>
      <c r="BD1416" s="193"/>
      <c r="BE1416" s="315"/>
      <c r="BF1416" s="315"/>
      <c r="BG1416" s="315"/>
      <c r="BH1416" s="315"/>
      <c r="BI1416" s="315"/>
      <c r="BJ1416" s="315"/>
      <c r="BK1416" s="315"/>
    </row>
    <row r="1417" spans="1:63" x14ac:dyDescent="0.25">
      <c r="A1417" s="43"/>
      <c r="B1417" s="185" t="s">
        <v>4654</v>
      </c>
      <c r="C1417" s="25" t="s">
        <v>1232</v>
      </c>
      <c r="D1417" s="193">
        <v>7.7235346999999996E-3</v>
      </c>
      <c r="E1417" s="193">
        <v>3.1741197999999998E-3</v>
      </c>
      <c r="F1417" s="193">
        <v>1.2413831E-3</v>
      </c>
      <c r="G1417" s="193">
        <v>5.1829993999999999E-4</v>
      </c>
      <c r="H1417" s="193">
        <v>2.2987411E-4</v>
      </c>
      <c r="I1417" s="193">
        <v>2.3910710999999999E-3</v>
      </c>
      <c r="J1417" s="193">
        <v>1.6360897999999999E-5</v>
      </c>
      <c r="K1417" s="193">
        <v>9.1283760999999995E-5</v>
      </c>
      <c r="L1417" s="193">
        <v>6.1142102000000004E-5</v>
      </c>
      <c r="M1417" s="193">
        <v>0</v>
      </c>
      <c r="N1417" s="193">
        <v>0</v>
      </c>
      <c r="O1417" s="193">
        <v>0</v>
      </c>
      <c r="P1417" s="199">
        <f t="shared" si="271"/>
        <v>2.3511998518518516E-2</v>
      </c>
      <c r="Q1417" s="240">
        <v>1.3875158000000001</v>
      </c>
      <c r="R1417" s="99">
        <v>1.3493154000000001</v>
      </c>
      <c r="S1417" s="99">
        <v>2.7083280000000001E-2</v>
      </c>
      <c r="T1417" s="99">
        <v>2.1215E-7</v>
      </c>
      <c r="U1417" s="99">
        <v>7.3432999999999997E-3</v>
      </c>
      <c r="V1417" s="99">
        <v>4.9464579999999999E-4</v>
      </c>
      <c r="W1417" s="99">
        <v>3.2789999999999998E-3</v>
      </c>
      <c r="X1417" s="241">
        <f>SUM(Y1417:AA1417)</f>
        <v>5.8575432593630005E-3</v>
      </c>
      <c r="Y1417" s="241">
        <f>SUM(AB1417:AG1417)</f>
        <v>1.9187322539100003E-3</v>
      </c>
      <c r="Z1417" s="241">
        <f>SUM(AH1417:AP1417)</f>
        <v>5.6149778061300002E-4</v>
      </c>
      <c r="AA1417" s="241">
        <f>SUM(AQ1417:AR1417)</f>
        <v>3.3773132248400002E-3</v>
      </c>
      <c r="AB1417" s="258">
        <v>6.5172999000000004E-4</v>
      </c>
      <c r="AC1417" s="258">
        <v>4.2922538000000001E-7</v>
      </c>
      <c r="AD1417" s="258">
        <v>4.0414117999999999E-4</v>
      </c>
      <c r="AE1417" s="258">
        <v>3.9227225000000001E-7</v>
      </c>
      <c r="AF1417" s="258">
        <v>8.6117324000000003E-4</v>
      </c>
      <c r="AG1417" s="258">
        <v>8.6634628000000003E-7</v>
      </c>
      <c r="AH1417" s="258">
        <v>4.2634052000000002E-4</v>
      </c>
      <c r="AI1417" s="258">
        <v>2.0350774E-6</v>
      </c>
      <c r="AJ1417" s="258">
        <v>4.6194292000000002E-6</v>
      </c>
      <c r="AK1417" s="258">
        <v>1.9508535E-7</v>
      </c>
      <c r="AL1417" s="258">
        <v>3.9207632999999998E-7</v>
      </c>
      <c r="AM1417" s="258">
        <v>1.1763329999999999E-9</v>
      </c>
      <c r="AN1417" s="258">
        <v>7.6874002000000002E-5</v>
      </c>
      <c r="AO1417" s="258">
        <v>3.1380295999999997E-5</v>
      </c>
      <c r="AP1417" s="258">
        <v>1.9660118000000001E-5</v>
      </c>
      <c r="AQ1417" s="258">
        <v>1.6092484E-7</v>
      </c>
      <c r="AR1417" s="258">
        <v>3.3771523000000001E-3</v>
      </c>
      <c r="AT1417" s="193"/>
      <c r="AU1417" s="193"/>
      <c r="AV1417" s="193"/>
      <c r="AW1417" s="193"/>
      <c r="AX1417" s="193"/>
      <c r="AY1417" s="193"/>
      <c r="AZ1417" s="193"/>
      <c r="BA1417" s="193"/>
      <c r="BB1417" s="193"/>
      <c r="BC1417" s="193"/>
      <c r="BD1417" s="193"/>
      <c r="BE1417" s="315"/>
      <c r="BF1417" s="315"/>
      <c r="BG1417" s="315"/>
      <c r="BH1417" s="315"/>
      <c r="BI1417" s="315"/>
      <c r="BJ1417" s="315"/>
      <c r="BK1417" s="315"/>
    </row>
    <row r="1418" spans="1:63" x14ac:dyDescent="0.25">
      <c r="A1418" s="58" t="s">
        <v>6980</v>
      </c>
      <c r="B1418" s="58"/>
      <c r="C1418" s="9"/>
      <c r="D1418" s="195"/>
      <c r="E1418" s="195"/>
      <c r="F1418" s="195"/>
      <c r="G1418" s="195"/>
      <c r="H1418" s="195"/>
      <c r="I1418" s="195"/>
      <c r="J1418" s="195"/>
      <c r="K1418" s="195"/>
      <c r="L1418" s="195"/>
      <c r="M1418" s="195">
        <v>0</v>
      </c>
      <c r="N1418" s="195">
        <v>0</v>
      </c>
      <c r="O1418" s="195">
        <v>0</v>
      </c>
      <c r="P1418" s="199"/>
      <c r="Q1418" s="239"/>
      <c r="R1418" s="97"/>
      <c r="S1418" s="97"/>
      <c r="T1418" s="97"/>
      <c r="U1418" s="97"/>
      <c r="V1418" s="97"/>
      <c r="W1418" s="97"/>
      <c r="X1418" s="259"/>
      <c r="Y1418" s="259"/>
      <c r="Z1418" s="259"/>
      <c r="AA1418" s="258"/>
      <c r="AB1418" s="258"/>
      <c r="AC1418" s="258"/>
      <c r="AD1418" s="258"/>
      <c r="AE1418" s="258"/>
      <c r="AF1418" s="258"/>
      <c r="AG1418" s="258"/>
      <c r="AH1418" s="258"/>
      <c r="AI1418" s="258"/>
      <c r="AJ1418" s="258"/>
      <c r="AK1418" s="258"/>
      <c r="AL1418" s="258"/>
      <c r="AM1418" s="258"/>
      <c r="AN1418" s="258"/>
      <c r="AO1418" s="258"/>
      <c r="AP1418" s="258"/>
      <c r="AQ1418" s="258"/>
      <c r="AR1418" s="258"/>
      <c r="AT1418" s="193"/>
      <c r="AU1418" s="193"/>
      <c r="AV1418" s="193"/>
      <c r="AW1418" s="193"/>
      <c r="AX1418" s="193"/>
      <c r="AY1418" s="193"/>
      <c r="AZ1418" s="193"/>
      <c r="BA1418" s="193"/>
      <c r="BB1418" s="193"/>
      <c r="BC1418" s="193"/>
      <c r="BD1418" s="193"/>
      <c r="BE1418" s="315"/>
      <c r="BF1418" s="315"/>
      <c r="BG1418" s="315"/>
      <c r="BH1418" s="315"/>
      <c r="BI1418" s="315"/>
      <c r="BJ1418" s="315"/>
      <c r="BK1418" s="315"/>
    </row>
    <row r="1419" spans="1:63" x14ac:dyDescent="0.25">
      <c r="A1419" s="43"/>
      <c r="B1419" s="185" t="s">
        <v>5770</v>
      </c>
      <c r="C1419" s="25" t="s">
        <v>4235</v>
      </c>
      <c r="D1419" s="193">
        <v>7.8440608999999998E-3</v>
      </c>
      <c r="E1419" s="193">
        <v>3.6895041000000002E-3</v>
      </c>
      <c r="F1419" s="193">
        <v>2.4443885999999998E-3</v>
      </c>
      <c r="G1419" s="193">
        <v>2.8346912999999997E-4</v>
      </c>
      <c r="H1419" s="193">
        <v>9.1684993000000001E-5</v>
      </c>
      <c r="I1419" s="193">
        <v>6.1493199000000004E-4</v>
      </c>
      <c r="J1419" s="193">
        <v>1.5049015E-4</v>
      </c>
      <c r="K1419" s="193">
        <v>3.8190213999999999E-6</v>
      </c>
      <c r="L1419" s="193">
        <v>5.6577289E-4</v>
      </c>
      <c r="M1419" s="193">
        <v>0</v>
      </c>
      <c r="N1419" s="193">
        <v>0</v>
      </c>
      <c r="O1419" s="193">
        <v>0</v>
      </c>
      <c r="P1419" s="199">
        <f t="shared" si="271"/>
        <v>2.7329659999999999E-2</v>
      </c>
      <c r="Q1419" s="240">
        <v>48.176324000000001</v>
      </c>
      <c r="R1419" s="99">
        <v>48.131953000000003</v>
      </c>
      <c r="S1419" s="99">
        <v>3.6981840000000002E-2</v>
      </c>
      <c r="T1419" s="99">
        <v>1.8580000000000002E-5</v>
      </c>
      <c r="U1419" s="99">
        <v>1.7417000000000001E-3</v>
      </c>
      <c r="V1419" s="99">
        <v>6.6813249999999995E-4</v>
      </c>
      <c r="W1419" s="99">
        <v>4.9607999999999996E-3</v>
      </c>
      <c r="X1419" s="241">
        <f t="shared" ref="X1419:X1431" si="272">SUM(Y1419:AA1419)</f>
        <v>0.1224300735518631</v>
      </c>
      <c r="Y1419" s="241">
        <f t="shared" ref="Y1419:Y1431" si="273">SUM(AB1419:AG1419)</f>
        <v>1.47223804869E-3</v>
      </c>
      <c r="Z1419" s="241">
        <f t="shared" ref="Z1419:Z1431" si="274">SUM(AH1419:AP1419)</f>
        <v>6.5878408187310003E-4</v>
      </c>
      <c r="AA1419" s="241">
        <f t="shared" ref="AA1419:AA1431" si="275">SUM(AQ1419:AR1419)</f>
        <v>0.1202990514213</v>
      </c>
      <c r="AB1419" s="258">
        <v>7.5755547E-4</v>
      </c>
      <c r="AC1419" s="258">
        <v>5.3984945000000002E-7</v>
      </c>
      <c r="AD1419" s="258">
        <v>1.3109545000000001E-4</v>
      </c>
      <c r="AE1419" s="258">
        <v>2.0708934E-7</v>
      </c>
      <c r="AF1419" s="258">
        <v>5.8164415000000003E-4</v>
      </c>
      <c r="AG1419" s="258">
        <v>1.1960399E-6</v>
      </c>
      <c r="AH1419" s="258">
        <v>4.9581631000000001E-4</v>
      </c>
      <c r="AI1419" s="258">
        <v>3.8971828999999999E-6</v>
      </c>
      <c r="AJ1419" s="258">
        <v>6.4776511000000003E-7</v>
      </c>
      <c r="AK1419" s="258">
        <v>3.9827307999999999E-6</v>
      </c>
      <c r="AL1419" s="258">
        <v>9.3243842999999997E-8</v>
      </c>
      <c r="AM1419" s="258">
        <v>9.3130201000000002E-9</v>
      </c>
      <c r="AN1419" s="258">
        <v>4.9532131999999999E-6</v>
      </c>
      <c r="AO1419" s="258">
        <v>6.1340190000000005E-5</v>
      </c>
      <c r="AP1419" s="258">
        <v>8.8044132999999996E-5</v>
      </c>
      <c r="AQ1419" s="258">
        <v>1.4714213E-6</v>
      </c>
      <c r="AR1419" s="258">
        <v>0.12029758</v>
      </c>
      <c r="AT1419" s="193"/>
      <c r="AU1419" s="193"/>
      <c r="AV1419" s="193"/>
      <c r="AW1419" s="193"/>
      <c r="AX1419" s="193"/>
      <c r="AY1419" s="193"/>
      <c r="AZ1419" s="193"/>
      <c r="BA1419" s="193"/>
      <c r="BB1419" s="193"/>
      <c r="BC1419" s="193"/>
      <c r="BD1419" s="193"/>
      <c r="BE1419" s="315"/>
      <c r="BF1419" s="315"/>
      <c r="BG1419" s="315"/>
      <c r="BH1419" s="315"/>
      <c r="BI1419" s="315"/>
      <c r="BJ1419" s="315"/>
      <c r="BK1419" s="315"/>
    </row>
    <row r="1420" spans="1:63" x14ac:dyDescent="0.25">
      <c r="A1420" s="43"/>
      <c r="B1420" s="185" t="s">
        <v>5770</v>
      </c>
      <c r="C1420" s="25" t="s">
        <v>6849</v>
      </c>
      <c r="D1420" s="193">
        <v>0.13658297</v>
      </c>
      <c r="E1420" s="193">
        <v>0.10811385</v>
      </c>
      <c r="F1420" s="193">
        <v>1.8468495000000001E-2</v>
      </c>
      <c r="G1420" s="193">
        <v>4.9227579999999997E-4</v>
      </c>
      <c r="H1420" s="193">
        <v>1.6739582000000001E-4</v>
      </c>
      <c r="I1420" s="193">
        <v>1.6505144E-3</v>
      </c>
      <c r="J1420" s="193">
        <v>6.896587E-3</v>
      </c>
      <c r="K1420" s="193">
        <v>3.8426995999999999E-5</v>
      </c>
      <c r="L1420" s="193">
        <v>7.5543340000000004E-4</v>
      </c>
      <c r="M1420" s="193">
        <v>0</v>
      </c>
      <c r="N1420" s="193">
        <v>0</v>
      </c>
      <c r="O1420" s="193">
        <v>0</v>
      </c>
      <c r="P1420" s="199">
        <f t="shared" si="271"/>
        <v>0.80084333333333324</v>
      </c>
      <c r="Q1420" s="240">
        <v>54.208109999999998</v>
      </c>
      <c r="R1420" s="99">
        <v>54.009207000000004</v>
      </c>
      <c r="S1420" s="99">
        <v>0.16934399999999999</v>
      </c>
      <c r="T1420" s="99">
        <v>2.4644999999999999E-5</v>
      </c>
      <c r="U1420" s="99">
        <v>6.3168E-3</v>
      </c>
      <c r="V1420" s="99">
        <v>3.1520900000000002E-3</v>
      </c>
      <c r="W1420" s="99">
        <v>2.0066000000000001E-2</v>
      </c>
      <c r="X1420" s="241">
        <f t="shared" si="272"/>
        <v>0.17820835473277361</v>
      </c>
      <c r="Y1420" s="241">
        <f t="shared" si="273"/>
        <v>2.6744035503300002E-2</v>
      </c>
      <c r="Z1420" s="241">
        <f t="shared" si="274"/>
        <v>1.64149343672736E-2</v>
      </c>
      <c r="AA1420" s="241">
        <f t="shared" si="275"/>
        <v>0.1350493848622</v>
      </c>
      <c r="AB1420" s="258">
        <v>2.2199356E-2</v>
      </c>
      <c r="AC1420" s="258">
        <v>3.6845296E-5</v>
      </c>
      <c r="AD1420" s="258">
        <v>5.9430829000000002E-4</v>
      </c>
      <c r="AE1420" s="258">
        <v>6.5597076999999996E-6</v>
      </c>
      <c r="AF1420" s="258">
        <v>3.9015269000000001E-3</v>
      </c>
      <c r="AG1420" s="258">
        <v>5.4393095999999998E-6</v>
      </c>
      <c r="AH1420" s="258">
        <v>1.4522907999999999E-2</v>
      </c>
      <c r="AI1420" s="258">
        <v>2.8286661000000001E-5</v>
      </c>
      <c r="AJ1420" s="258">
        <v>2.4271450000000002E-6</v>
      </c>
      <c r="AK1420" s="258">
        <v>2.7497142999999999E-5</v>
      </c>
      <c r="AL1420" s="258">
        <v>1.0834277999999999E-6</v>
      </c>
      <c r="AM1420" s="258">
        <v>1.7194736E-9</v>
      </c>
      <c r="AN1420" s="258">
        <v>1.1545469999999999E-5</v>
      </c>
      <c r="AO1420" s="258">
        <v>3.6953601000000001E-5</v>
      </c>
      <c r="AP1420" s="258">
        <v>1.7842311999999999E-3</v>
      </c>
      <c r="AQ1420" s="258">
        <v>2.1848622000000001E-6</v>
      </c>
      <c r="AR1420" s="258">
        <v>0.13504720000000001</v>
      </c>
      <c r="AT1420" s="193"/>
      <c r="AU1420" s="193"/>
      <c r="AV1420" s="193"/>
      <c r="AW1420" s="193"/>
      <c r="AX1420" s="193"/>
      <c r="AY1420" s="193"/>
      <c r="AZ1420" s="193"/>
      <c r="BA1420" s="193"/>
      <c r="BB1420" s="193"/>
      <c r="BC1420" s="193"/>
      <c r="BD1420" s="193"/>
      <c r="BE1420" s="315"/>
      <c r="BF1420" s="315"/>
      <c r="BG1420" s="315"/>
      <c r="BH1420" s="315"/>
      <c r="BI1420" s="315"/>
      <c r="BJ1420" s="315"/>
      <c r="BK1420" s="315"/>
    </row>
    <row r="1421" spans="1:63" x14ac:dyDescent="0.25">
      <c r="A1421" s="9"/>
      <c r="B1421" s="185" t="s">
        <v>5770</v>
      </c>
      <c r="C1421" s="25" t="s">
        <v>6848</v>
      </c>
      <c r="D1421" s="193">
        <v>0.13590902999999999</v>
      </c>
      <c r="E1421" s="193">
        <v>0.10736641</v>
      </c>
      <c r="F1421" s="193">
        <v>1.8848244E-2</v>
      </c>
      <c r="G1421" s="193">
        <v>4.3252579E-4</v>
      </c>
      <c r="H1421" s="193">
        <v>1.6160352E-4</v>
      </c>
      <c r="I1421" s="193">
        <v>1.5897526E-3</v>
      </c>
      <c r="J1421" s="193">
        <v>6.8784194000000003E-3</v>
      </c>
      <c r="K1421" s="193">
        <v>3.7423913999999998E-5</v>
      </c>
      <c r="L1421" s="193">
        <v>5.9465172000000002E-4</v>
      </c>
      <c r="M1421" s="193">
        <v>0</v>
      </c>
      <c r="N1421" s="193">
        <v>0</v>
      </c>
      <c r="O1421" s="193">
        <v>0</v>
      </c>
      <c r="P1421" s="199">
        <f t="shared" si="271"/>
        <v>0.7953067407407407</v>
      </c>
      <c r="Q1421" s="240">
        <v>54.082633000000001</v>
      </c>
      <c r="R1421" s="99">
        <v>53.944569000000001</v>
      </c>
      <c r="S1421" s="99">
        <v>0.11744880000000001</v>
      </c>
      <c r="T1421" s="99">
        <v>1.4507E-5</v>
      </c>
      <c r="U1421" s="99">
        <v>4.4070999999999997E-3</v>
      </c>
      <c r="V1421" s="99">
        <v>2.1812649999999999E-3</v>
      </c>
      <c r="W1421" s="99">
        <v>1.4012E-2</v>
      </c>
      <c r="X1421" s="241">
        <f t="shared" si="272"/>
        <v>0.17769181612959872</v>
      </c>
      <c r="Y1421" s="241">
        <f t="shared" si="273"/>
        <v>2.6555846488099999E-2</v>
      </c>
      <c r="Z1421" s="241">
        <f t="shared" si="274"/>
        <v>1.6249140656498698E-2</v>
      </c>
      <c r="AA1421" s="241">
        <f t="shared" si="275"/>
        <v>0.13488682898500001</v>
      </c>
      <c r="AB1421" s="258">
        <v>2.2045905000000001E-2</v>
      </c>
      <c r="AC1421" s="258">
        <v>3.6841141999999997E-5</v>
      </c>
      <c r="AD1421" s="258">
        <v>5.2624576000000005E-4</v>
      </c>
      <c r="AE1421" s="258">
        <v>6.5591569999999997E-6</v>
      </c>
      <c r="AF1421" s="258">
        <v>3.9365149999999998E-3</v>
      </c>
      <c r="AG1421" s="258">
        <v>3.7804290999999999E-6</v>
      </c>
      <c r="AH1421" s="258">
        <v>1.4422477E-2</v>
      </c>
      <c r="AI1421" s="258">
        <v>2.8967561E-5</v>
      </c>
      <c r="AJ1421" s="258">
        <v>1.7289144E-6</v>
      </c>
      <c r="AK1421" s="258">
        <v>2.7316875000000001E-5</v>
      </c>
      <c r="AL1421" s="258">
        <v>1.0159429000000001E-6</v>
      </c>
      <c r="AM1421" s="258">
        <v>1.5483986999999999E-9</v>
      </c>
      <c r="AN1421" s="258">
        <v>8.4224628E-6</v>
      </c>
      <c r="AO1421" s="258">
        <v>3.5202352000000002E-5</v>
      </c>
      <c r="AP1421" s="258">
        <v>1.724008E-3</v>
      </c>
      <c r="AQ1421" s="258">
        <v>1.6789849999999999E-6</v>
      </c>
      <c r="AR1421" s="258">
        <v>0.13488515000000001</v>
      </c>
      <c r="AT1421" s="193"/>
      <c r="AU1421" s="193"/>
      <c r="AV1421" s="193"/>
      <c r="AW1421" s="193"/>
      <c r="AX1421" s="193"/>
      <c r="AY1421" s="193"/>
      <c r="AZ1421" s="193"/>
      <c r="BA1421" s="193"/>
      <c r="BB1421" s="193"/>
      <c r="BC1421" s="193"/>
      <c r="BD1421" s="193"/>
      <c r="BE1421" s="315"/>
      <c r="BF1421" s="315"/>
      <c r="BG1421" s="315"/>
      <c r="BH1421" s="315"/>
      <c r="BI1421" s="315"/>
      <c r="BJ1421" s="315"/>
      <c r="BK1421" s="315"/>
    </row>
    <row r="1422" spans="1:63" x14ac:dyDescent="0.25">
      <c r="A1422" s="9"/>
      <c r="B1422" s="185" t="s">
        <v>5770</v>
      </c>
      <c r="C1422" s="25" t="s">
        <v>3971</v>
      </c>
      <c r="D1422" s="193">
        <v>1.0974820999999999E-2</v>
      </c>
      <c r="E1422" s="193">
        <v>6.7091670999999999E-3</v>
      </c>
      <c r="F1422" s="193">
        <v>2.2089979000000002E-3</v>
      </c>
      <c r="G1422" s="193">
        <v>1.663709E-4</v>
      </c>
      <c r="H1422" s="193">
        <v>8.9130830999999995E-5</v>
      </c>
      <c r="I1422" s="193">
        <v>4.7354333000000003E-4</v>
      </c>
      <c r="J1422" s="193">
        <v>1.5140202E-4</v>
      </c>
      <c r="K1422" s="193">
        <v>9.2138501999999996E-4</v>
      </c>
      <c r="L1422" s="193">
        <v>2.5482378000000002E-4</v>
      </c>
      <c r="M1422" s="193">
        <v>0</v>
      </c>
      <c r="N1422" s="193">
        <v>0</v>
      </c>
      <c r="O1422" s="193">
        <v>0</v>
      </c>
      <c r="P1422" s="199">
        <f t="shared" si="271"/>
        <v>4.9697534074074068E-2</v>
      </c>
      <c r="Q1422" s="240">
        <v>46.538704000000003</v>
      </c>
      <c r="R1422" s="99">
        <v>46.465747999999998</v>
      </c>
      <c r="S1422" s="99">
        <v>5.88616E-2</v>
      </c>
      <c r="T1422" s="99">
        <v>2.1249000000000002E-6</v>
      </c>
      <c r="U1422" s="99">
        <v>6.4262E-3</v>
      </c>
      <c r="V1422" s="99">
        <v>2.049618E-3</v>
      </c>
      <c r="W1422" s="99">
        <v>5.6165E-3</v>
      </c>
      <c r="X1422" s="241">
        <f t="shared" si="272"/>
        <v>0.11952038197262221</v>
      </c>
      <c r="Y1422" s="241">
        <f t="shared" si="273"/>
        <v>2.0069103479500002E-3</v>
      </c>
      <c r="Z1422" s="241">
        <f t="shared" si="274"/>
        <v>1.3945140968221999E-3</v>
      </c>
      <c r="AA1422" s="241">
        <f t="shared" si="275"/>
        <v>0.11611895752785001</v>
      </c>
      <c r="AB1422" s="258">
        <v>1.3775229E-3</v>
      </c>
      <c r="AC1422" s="258">
        <v>4.9317791000000002E-7</v>
      </c>
      <c r="AD1422" s="258">
        <v>1.2520405000000001E-4</v>
      </c>
      <c r="AE1422" s="258">
        <v>2.0525474E-7</v>
      </c>
      <c r="AF1422" s="258">
        <v>5.0164839000000001E-4</v>
      </c>
      <c r="AG1422" s="258">
        <v>1.8365753000000001E-6</v>
      </c>
      <c r="AH1422" s="258">
        <v>9.0149702000000005E-4</v>
      </c>
      <c r="AI1422" s="258">
        <v>3.5067326999999999E-6</v>
      </c>
      <c r="AJ1422" s="258">
        <v>9.9752772999999998E-7</v>
      </c>
      <c r="AK1422" s="258">
        <v>5.3958040000000002E-6</v>
      </c>
      <c r="AL1422" s="258">
        <v>9.5210135000000004E-8</v>
      </c>
      <c r="AM1422" s="258">
        <v>3.0691572000000001E-9</v>
      </c>
      <c r="AN1422" s="258">
        <v>6.6759840999999996E-6</v>
      </c>
      <c r="AO1422" s="258">
        <v>5.0638179000000002E-5</v>
      </c>
      <c r="AP1422" s="258">
        <v>4.2570457E-4</v>
      </c>
      <c r="AQ1422" s="258">
        <v>6.2752785000000004E-7</v>
      </c>
      <c r="AR1422" s="258">
        <v>0.11611833000000001</v>
      </c>
      <c r="AT1422" s="193"/>
      <c r="AU1422" s="193"/>
      <c r="AV1422" s="193"/>
      <c r="AW1422" s="193"/>
      <c r="AX1422" s="193"/>
      <c r="AY1422" s="193"/>
      <c r="AZ1422" s="193"/>
      <c r="BA1422" s="193"/>
      <c r="BB1422" s="193"/>
      <c r="BC1422" s="193"/>
      <c r="BD1422" s="193"/>
      <c r="BE1422" s="315"/>
      <c r="BF1422" s="315"/>
      <c r="BG1422" s="315"/>
      <c r="BH1422" s="315"/>
      <c r="BI1422" s="315"/>
      <c r="BJ1422" s="315"/>
      <c r="BK1422" s="315"/>
    </row>
    <row r="1423" spans="1:63" x14ac:dyDescent="0.25">
      <c r="A1423" s="43"/>
      <c r="B1423" s="185" t="s">
        <v>5770</v>
      </c>
      <c r="C1423" s="25" t="s">
        <v>3970</v>
      </c>
      <c r="D1423" s="193">
        <v>1.394841E-2</v>
      </c>
      <c r="E1423" s="193">
        <v>9.7336555000000005E-3</v>
      </c>
      <c r="F1423" s="193">
        <v>2.9515875E-3</v>
      </c>
      <c r="G1423" s="193">
        <v>1.0007364000000001E-4</v>
      </c>
      <c r="H1423" s="193">
        <v>1.6514024E-4</v>
      </c>
      <c r="I1423" s="193">
        <v>6.2738487000000003E-4</v>
      </c>
      <c r="J1423" s="193">
        <v>6.7366805999999997E-5</v>
      </c>
      <c r="K1423" s="193">
        <v>1.5840055E-6</v>
      </c>
      <c r="L1423" s="193">
        <v>3.0161711E-4</v>
      </c>
      <c r="M1423" s="193">
        <v>0</v>
      </c>
      <c r="N1423" s="193">
        <v>0</v>
      </c>
      <c r="O1423" s="193">
        <v>0</v>
      </c>
      <c r="P1423" s="199">
        <f t="shared" si="271"/>
        <v>7.2101151851851855E-2</v>
      </c>
      <c r="Q1423" s="240">
        <v>46.860207000000003</v>
      </c>
      <c r="R1423" s="99">
        <v>46.827742999999998</v>
      </c>
      <c r="S1423" s="99">
        <v>2.7419840000000001E-2</v>
      </c>
      <c r="T1423" s="99">
        <v>2.3771999999999999E-6</v>
      </c>
      <c r="U1423" s="99">
        <v>1.1107999999999999E-3</v>
      </c>
      <c r="V1423" s="99">
        <v>4.9718959999999997E-4</v>
      </c>
      <c r="W1423" s="99">
        <v>3.4336000000000002E-3</v>
      </c>
      <c r="X1423" s="241">
        <f t="shared" si="272"/>
        <v>0.12116404952062609</v>
      </c>
      <c r="Y1423" s="241">
        <f t="shared" si="273"/>
        <v>2.7474952544200002E-3</v>
      </c>
      <c r="Z1423" s="241">
        <f t="shared" si="274"/>
        <v>1.3891178265061004E-3</v>
      </c>
      <c r="AA1423" s="241">
        <f t="shared" si="275"/>
        <v>0.1170274364397</v>
      </c>
      <c r="AB1423" s="258">
        <v>1.9985713999999999E-3</v>
      </c>
      <c r="AC1423" s="258">
        <v>3.4736917000000003E-7</v>
      </c>
      <c r="AD1423" s="258">
        <v>5.6258105999999999E-5</v>
      </c>
      <c r="AE1423" s="258">
        <v>1.3269956000000001E-6</v>
      </c>
      <c r="AF1423" s="258">
        <v>6.9012379000000005E-4</v>
      </c>
      <c r="AG1423" s="258">
        <v>8.6759365000000001E-7</v>
      </c>
      <c r="AH1423" s="258">
        <v>1.3080004000000001E-3</v>
      </c>
      <c r="AI1423" s="258">
        <v>4.5360049999999998E-6</v>
      </c>
      <c r="AJ1423" s="258">
        <v>4.1611884000000002E-7</v>
      </c>
      <c r="AK1423" s="258">
        <v>5.7386030000000001E-7</v>
      </c>
      <c r="AL1423" s="258">
        <v>4.7554477999999997E-8</v>
      </c>
      <c r="AM1423" s="258">
        <v>2.7770881000000002E-9</v>
      </c>
      <c r="AN1423" s="258">
        <v>2.5779408000000001E-6</v>
      </c>
      <c r="AO1423" s="258">
        <v>3.4821966E-5</v>
      </c>
      <c r="AP1423" s="258">
        <v>3.8141203999999998E-5</v>
      </c>
      <c r="AQ1423" s="258">
        <v>5.4643969999999999E-7</v>
      </c>
      <c r="AR1423" s="258">
        <v>0.11702688999999999</v>
      </c>
      <c r="AT1423" s="193"/>
      <c r="AU1423" s="193"/>
      <c r="AV1423" s="193"/>
      <c r="AW1423" s="193"/>
      <c r="AX1423" s="193"/>
      <c r="AY1423" s="193"/>
      <c r="AZ1423" s="193"/>
      <c r="BA1423" s="193"/>
      <c r="BB1423" s="193"/>
      <c r="BC1423" s="193"/>
      <c r="BD1423" s="193"/>
      <c r="BE1423" s="315"/>
      <c r="BF1423" s="315"/>
      <c r="BG1423" s="315"/>
      <c r="BH1423" s="315"/>
      <c r="BI1423" s="315"/>
      <c r="BJ1423" s="315"/>
      <c r="BK1423" s="315"/>
    </row>
    <row r="1424" spans="1:63" x14ac:dyDescent="0.25">
      <c r="A1424" s="43"/>
      <c r="B1424" s="185" t="s">
        <v>5770</v>
      </c>
      <c r="C1424" s="25" t="s">
        <v>4923</v>
      </c>
      <c r="D1424" s="193">
        <v>7.0772247999999996E-2</v>
      </c>
      <c r="E1424" s="193">
        <v>4.6332644999999999E-2</v>
      </c>
      <c r="F1424" s="193">
        <v>1.2014864E-2</v>
      </c>
      <c r="G1424" s="193">
        <v>8.7888574999999997E-4</v>
      </c>
      <c r="H1424" s="193">
        <v>1.9136091999999999E-4</v>
      </c>
      <c r="I1424" s="193">
        <v>3.1979541999999999E-3</v>
      </c>
      <c r="J1424" s="193">
        <v>7.0570855E-3</v>
      </c>
      <c r="K1424" s="193">
        <v>4.1008002999999999E-5</v>
      </c>
      <c r="L1424" s="193">
        <v>1.0584442E-3</v>
      </c>
      <c r="M1424" s="193">
        <v>0</v>
      </c>
      <c r="N1424" s="193">
        <v>0</v>
      </c>
      <c r="O1424" s="193">
        <v>0</v>
      </c>
      <c r="P1424" s="199">
        <f t="shared" si="271"/>
        <v>0.34320477777777775</v>
      </c>
      <c r="Q1424" s="240">
        <v>50.747974999999997</v>
      </c>
      <c r="R1424" s="99">
        <v>50.125256999999998</v>
      </c>
      <c r="S1424" s="99">
        <v>0.53233039999999998</v>
      </c>
      <c r="T1424" s="99">
        <v>3.6241000000000001E-5</v>
      </c>
      <c r="U1424" s="99">
        <v>1.9081000000000001E-2</v>
      </c>
      <c r="V1424" s="99">
        <v>9.9617500000000001E-3</v>
      </c>
      <c r="W1424" s="99">
        <v>6.1308000000000001E-2</v>
      </c>
      <c r="X1424" s="241">
        <f t="shared" si="272"/>
        <v>0.14728931370988102</v>
      </c>
      <c r="Y1424" s="241">
        <f t="shared" si="273"/>
        <v>1.3635129556800001E-2</v>
      </c>
      <c r="Z1424" s="241">
        <f t="shared" si="274"/>
        <v>8.3591313303809991E-3</v>
      </c>
      <c r="AA1424" s="241">
        <f t="shared" si="275"/>
        <v>0.12529505282270001</v>
      </c>
      <c r="AB1424" s="258">
        <v>9.5134481000000003E-3</v>
      </c>
      <c r="AC1424" s="258">
        <v>3.7149669000000003E-5</v>
      </c>
      <c r="AD1424" s="258">
        <v>1.1024951E-3</v>
      </c>
      <c r="AE1424" s="258">
        <v>2.1676728E-6</v>
      </c>
      <c r="AF1424" s="258">
        <v>2.9628503E-3</v>
      </c>
      <c r="AG1424" s="258">
        <v>1.7018715000000001E-5</v>
      </c>
      <c r="AH1424" s="258">
        <v>6.2255206999999998E-3</v>
      </c>
      <c r="AI1424" s="258">
        <v>1.8227282000000002E-5</v>
      </c>
      <c r="AJ1424" s="258">
        <v>7.1890029000000001E-6</v>
      </c>
      <c r="AK1424" s="258">
        <v>3.1722520999999997E-5</v>
      </c>
      <c r="AL1424" s="258">
        <v>1.5033798000000001E-6</v>
      </c>
      <c r="AM1424" s="258">
        <v>2.7696809999999998E-9</v>
      </c>
      <c r="AN1424" s="258">
        <v>2.9190754999999999E-5</v>
      </c>
      <c r="AO1424" s="258">
        <v>4.4292419999999998E-5</v>
      </c>
      <c r="AP1424" s="258">
        <v>2.0014824999999999E-3</v>
      </c>
      <c r="AQ1424" s="258">
        <v>3.3928227000000001E-6</v>
      </c>
      <c r="AR1424" s="258">
        <v>0.12529166</v>
      </c>
      <c r="AT1424" s="193"/>
      <c r="AU1424" s="193"/>
      <c r="AV1424" s="193"/>
      <c r="AW1424" s="193"/>
      <c r="AX1424" s="193"/>
      <c r="AY1424" s="193"/>
      <c r="AZ1424" s="193"/>
      <c r="BA1424" s="193"/>
      <c r="BB1424" s="193"/>
      <c r="BC1424" s="193"/>
      <c r="BD1424" s="193"/>
      <c r="BE1424" s="315"/>
      <c r="BF1424" s="315"/>
      <c r="BG1424" s="315"/>
      <c r="BH1424" s="315"/>
      <c r="BI1424" s="315"/>
      <c r="BJ1424" s="315"/>
      <c r="BK1424" s="315"/>
    </row>
    <row r="1425" spans="1:63" x14ac:dyDescent="0.25">
      <c r="A1425" s="9"/>
      <c r="B1425" s="185" t="s">
        <v>5770</v>
      </c>
      <c r="C1425" s="25" t="s">
        <v>4922</v>
      </c>
      <c r="D1425" s="193">
        <v>7.2132757000000006E-2</v>
      </c>
      <c r="E1425" s="193">
        <v>4.6421033E-2</v>
      </c>
      <c r="F1425" s="193">
        <v>1.3443396999999999E-2</v>
      </c>
      <c r="G1425" s="193">
        <v>8.5907924000000002E-4</v>
      </c>
      <c r="H1425" s="193">
        <v>1.8904493E-4</v>
      </c>
      <c r="I1425" s="193">
        <v>3.2083704E-3</v>
      </c>
      <c r="J1425" s="193">
        <v>7.0569478999999999E-3</v>
      </c>
      <c r="K1425" s="193">
        <v>4.0323120999999998E-5</v>
      </c>
      <c r="L1425" s="193">
        <v>9.1456089000000005E-4</v>
      </c>
      <c r="M1425" s="193">
        <v>0</v>
      </c>
      <c r="N1425" s="193">
        <v>0</v>
      </c>
      <c r="O1425" s="193">
        <v>0</v>
      </c>
      <c r="P1425" s="199">
        <f t="shared" si="271"/>
        <v>0.34385950370370366</v>
      </c>
      <c r="Q1425" s="240">
        <v>50.727155000000003</v>
      </c>
      <c r="R1425" s="99">
        <v>50.154850000000003</v>
      </c>
      <c r="S1425" s="99">
        <v>0.48936160000000001</v>
      </c>
      <c r="T1425" s="99">
        <v>2.6211E-5</v>
      </c>
      <c r="U1425" s="99">
        <v>1.7482999999999999E-2</v>
      </c>
      <c r="V1425" s="99">
        <v>9.1582899999999995E-3</v>
      </c>
      <c r="W1425" s="99">
        <v>5.6276E-2</v>
      </c>
      <c r="X1425" s="241">
        <f t="shared" si="272"/>
        <v>0.14750592861183282</v>
      </c>
      <c r="Y1425" s="241">
        <f t="shared" si="273"/>
        <v>1.3818697930799999E-2</v>
      </c>
      <c r="Z1425" s="241">
        <f t="shared" si="274"/>
        <v>8.3190904952328004E-3</v>
      </c>
      <c r="AA1425" s="241">
        <f t="shared" si="275"/>
        <v>0.1253681401858</v>
      </c>
      <c r="AB1425" s="258">
        <v>9.5316163999999998E-3</v>
      </c>
      <c r="AC1425" s="258">
        <v>3.7181712999999999E-5</v>
      </c>
      <c r="AD1425" s="258">
        <v>1.0475416999999999E-3</v>
      </c>
      <c r="AE1425" s="258">
        <v>2.2086598E-6</v>
      </c>
      <c r="AF1425" s="258">
        <v>3.1845043E-3</v>
      </c>
      <c r="AG1425" s="258">
        <v>1.5645157999999999E-5</v>
      </c>
      <c r="AH1425" s="258">
        <v>6.2374172000000004E-3</v>
      </c>
      <c r="AI1425" s="258">
        <v>2.0678412000000001E-5</v>
      </c>
      <c r="AJ1425" s="258">
        <v>6.6088407999999999E-6</v>
      </c>
      <c r="AK1425" s="258">
        <v>3.1708741000000002E-5</v>
      </c>
      <c r="AL1425" s="258">
        <v>1.4477886000000001E-6</v>
      </c>
      <c r="AM1425" s="258">
        <v>2.6848328000000002E-9</v>
      </c>
      <c r="AN1425" s="258">
        <v>2.6548102999999999E-5</v>
      </c>
      <c r="AO1425" s="258">
        <v>4.3928224999999999E-5</v>
      </c>
      <c r="AP1425" s="258">
        <v>1.9507505E-3</v>
      </c>
      <c r="AQ1425" s="258">
        <v>2.9401858E-6</v>
      </c>
      <c r="AR1425" s="258">
        <v>0.12536520000000001</v>
      </c>
      <c r="AT1425" s="193"/>
      <c r="AU1425" s="193"/>
      <c r="AV1425" s="193"/>
      <c r="AW1425" s="193"/>
      <c r="AX1425" s="193"/>
      <c r="AY1425" s="193"/>
      <c r="AZ1425" s="193"/>
      <c r="BA1425" s="193"/>
      <c r="BB1425" s="193"/>
      <c r="BC1425" s="193"/>
      <c r="BD1425" s="193"/>
      <c r="BE1425" s="315"/>
      <c r="BF1425" s="315"/>
      <c r="BG1425" s="315"/>
      <c r="BH1425" s="315"/>
      <c r="BI1425" s="315"/>
      <c r="BJ1425" s="315"/>
      <c r="BK1425" s="315"/>
    </row>
    <row r="1426" spans="1:63" x14ac:dyDescent="0.25">
      <c r="A1426" s="43"/>
      <c r="B1426" s="185" t="s">
        <v>5770</v>
      </c>
      <c r="C1426" s="25" t="s">
        <v>4921</v>
      </c>
      <c r="D1426" s="193">
        <v>4.6408471999999999E-2</v>
      </c>
      <c r="E1426" s="193">
        <v>2.2303562999999998E-2</v>
      </c>
      <c r="F1426" s="193">
        <v>1.3168737E-2</v>
      </c>
      <c r="G1426" s="193">
        <v>4.0266975000000002E-4</v>
      </c>
      <c r="H1426" s="193">
        <v>1.7500645E-4</v>
      </c>
      <c r="I1426" s="193">
        <v>2.9203461999999999E-3</v>
      </c>
      <c r="J1426" s="193">
        <v>6.7882371000000004E-3</v>
      </c>
      <c r="K1426" s="193">
        <v>3.8993835999999998E-5</v>
      </c>
      <c r="L1426" s="193">
        <v>6.1091870000000003E-4</v>
      </c>
      <c r="M1426" s="193">
        <v>0</v>
      </c>
      <c r="N1426" s="193">
        <v>0</v>
      </c>
      <c r="O1426" s="193">
        <v>0</v>
      </c>
      <c r="P1426" s="199">
        <f t="shared" si="271"/>
        <v>0.16521157777777776</v>
      </c>
      <c r="Q1426" s="240">
        <v>48.123119000000003</v>
      </c>
      <c r="R1426" s="99">
        <v>47.984386999999998</v>
      </c>
      <c r="S1426" s="99">
        <v>0.1179752</v>
      </c>
      <c r="T1426" s="99">
        <v>2.1239000000000001E-5</v>
      </c>
      <c r="U1426" s="99">
        <v>4.5170999999999996E-3</v>
      </c>
      <c r="V1426" s="99">
        <v>2.1933949999999999E-3</v>
      </c>
      <c r="W1426" s="99">
        <v>1.4024999999999999E-2</v>
      </c>
      <c r="X1426" s="241">
        <f t="shared" si="272"/>
        <v>0.13198249985113039</v>
      </c>
      <c r="Y1426" s="241">
        <f t="shared" si="273"/>
        <v>8.061995867700001E-3</v>
      </c>
      <c r="Z1426" s="241">
        <f t="shared" si="274"/>
        <v>4.0017906707304008E-3</v>
      </c>
      <c r="AA1426" s="241">
        <f t="shared" si="275"/>
        <v>0.1199187133127</v>
      </c>
      <c r="AB1426" s="258">
        <v>4.5796257000000002E-3</v>
      </c>
      <c r="AC1426" s="258">
        <v>3.7199651000000002E-5</v>
      </c>
      <c r="AD1426" s="258">
        <v>5.0810396000000005E-4</v>
      </c>
      <c r="AE1426" s="258">
        <v>1.3386983E-6</v>
      </c>
      <c r="AF1426" s="258">
        <v>2.9319538E-3</v>
      </c>
      <c r="AG1426" s="258">
        <v>3.7740583999999999E-6</v>
      </c>
      <c r="AH1426" s="258">
        <v>2.9970293000000001E-3</v>
      </c>
      <c r="AI1426" s="258">
        <v>2.1095403E-5</v>
      </c>
      <c r="AJ1426" s="258">
        <v>1.7037012E-6</v>
      </c>
      <c r="AK1426" s="258">
        <v>1.7465284E-5</v>
      </c>
      <c r="AL1426" s="258">
        <v>1.0297562999999999E-6</v>
      </c>
      <c r="AM1426" s="258">
        <v>1.6141304E-9</v>
      </c>
      <c r="AN1426" s="258">
        <v>8.6463400999999999E-6</v>
      </c>
      <c r="AO1426" s="258">
        <v>3.8534902000000001E-5</v>
      </c>
      <c r="AP1426" s="258">
        <v>9.1628437E-4</v>
      </c>
      <c r="AQ1426" s="258">
        <v>1.6933127000000001E-6</v>
      </c>
      <c r="AR1426" s="258">
        <v>0.11991702</v>
      </c>
      <c r="AT1426" s="193"/>
      <c r="AU1426" s="193"/>
      <c r="AV1426" s="193"/>
      <c r="AW1426" s="193"/>
      <c r="AX1426" s="193"/>
      <c r="AY1426" s="193"/>
      <c r="AZ1426" s="193"/>
      <c r="BA1426" s="193"/>
      <c r="BB1426" s="193"/>
      <c r="BC1426" s="193"/>
      <c r="BD1426" s="193"/>
      <c r="BE1426" s="315"/>
      <c r="BF1426" s="315"/>
      <c r="BG1426" s="315"/>
      <c r="BH1426" s="315"/>
      <c r="BI1426" s="315"/>
      <c r="BJ1426" s="315"/>
      <c r="BK1426" s="315"/>
    </row>
    <row r="1427" spans="1:63" x14ac:dyDescent="0.25">
      <c r="A1427" s="9"/>
      <c r="B1427" s="185" t="s">
        <v>5770</v>
      </c>
      <c r="C1427" s="25" t="s">
        <v>4920</v>
      </c>
      <c r="D1427" s="193">
        <v>5.2015753999999997E-2</v>
      </c>
      <c r="E1427" s="193">
        <v>2.5956669000000002E-2</v>
      </c>
      <c r="F1427" s="193">
        <v>1.417418E-2</v>
      </c>
      <c r="G1427" s="193">
        <v>6.7251837000000003E-4</v>
      </c>
      <c r="H1427" s="193">
        <v>1.8980439E-4</v>
      </c>
      <c r="I1427" s="193">
        <v>3.046104E-3</v>
      </c>
      <c r="J1427" s="193">
        <v>6.8679689999999998E-3</v>
      </c>
      <c r="K1427" s="193">
        <v>4.2312387000000003E-5</v>
      </c>
      <c r="L1427" s="193">
        <v>1.066198E-3</v>
      </c>
      <c r="M1427" s="193">
        <v>0</v>
      </c>
      <c r="N1427" s="193">
        <v>0</v>
      </c>
      <c r="O1427" s="193">
        <v>0</v>
      </c>
      <c r="P1427" s="199">
        <f t="shared" si="271"/>
        <v>0.19227162222222222</v>
      </c>
      <c r="Q1427" s="240">
        <v>48.660395999999999</v>
      </c>
      <c r="R1427" s="99">
        <v>48.314275000000002</v>
      </c>
      <c r="S1427" s="99">
        <v>0.2951088</v>
      </c>
      <c r="T1427" s="99">
        <v>4.7615999999999999E-5</v>
      </c>
      <c r="U1427" s="99">
        <v>1.0913000000000001E-2</v>
      </c>
      <c r="V1427" s="99">
        <v>5.5096609999999999E-3</v>
      </c>
      <c r="W1427" s="99">
        <v>3.4542000000000003E-2</v>
      </c>
      <c r="X1427" s="241">
        <f t="shared" si="272"/>
        <v>0.13472095199911571</v>
      </c>
      <c r="Y1427" s="241">
        <f t="shared" si="273"/>
        <v>9.2657249699999999E-3</v>
      </c>
      <c r="Z1427" s="241">
        <f t="shared" si="274"/>
        <v>4.7089176571157004E-3</v>
      </c>
      <c r="AA1427" s="241">
        <f t="shared" si="275"/>
        <v>0.12074630937200001</v>
      </c>
      <c r="AB1427" s="258">
        <v>5.3296502000000001E-3</v>
      </c>
      <c r="AC1427" s="258">
        <v>3.7271753999999999E-5</v>
      </c>
      <c r="AD1427" s="258">
        <v>7.3764703999999997E-4</v>
      </c>
      <c r="AE1427" s="258">
        <v>1.382773E-6</v>
      </c>
      <c r="AF1427" s="258">
        <v>3.1503369E-3</v>
      </c>
      <c r="AG1427" s="258">
        <v>9.4363029999999996E-6</v>
      </c>
      <c r="AH1427" s="258">
        <v>3.4879214999999999E-3</v>
      </c>
      <c r="AI1427" s="258">
        <v>2.2775235000000001E-5</v>
      </c>
      <c r="AJ1427" s="258">
        <v>4.0547697000000003E-6</v>
      </c>
      <c r="AK1427" s="258">
        <v>1.8269162000000001E-5</v>
      </c>
      <c r="AL1427" s="258">
        <v>1.252322E-6</v>
      </c>
      <c r="AM1427" s="258">
        <v>2.2904156999999999E-9</v>
      </c>
      <c r="AN1427" s="258">
        <v>1.8716443E-5</v>
      </c>
      <c r="AO1427" s="258">
        <v>4.6507235000000003E-5</v>
      </c>
      <c r="AP1427" s="258">
        <v>1.1094187000000001E-3</v>
      </c>
      <c r="AQ1427" s="258">
        <v>3.1293720000000001E-6</v>
      </c>
      <c r="AR1427" s="258">
        <v>0.12074318000000001</v>
      </c>
      <c r="AT1427" s="193"/>
      <c r="AU1427" s="193"/>
      <c r="AV1427" s="193"/>
      <c r="AW1427" s="193"/>
      <c r="AX1427" s="193"/>
      <c r="AY1427" s="193"/>
      <c r="AZ1427" s="193"/>
      <c r="BA1427" s="193"/>
      <c r="BB1427" s="193"/>
      <c r="BC1427" s="193"/>
      <c r="BD1427" s="193"/>
      <c r="BE1427" s="315"/>
      <c r="BF1427" s="315"/>
      <c r="BG1427" s="315"/>
      <c r="BH1427" s="315"/>
      <c r="BI1427" s="315"/>
      <c r="BJ1427" s="315"/>
      <c r="BK1427" s="315"/>
    </row>
    <row r="1428" spans="1:63" x14ac:dyDescent="0.25">
      <c r="A1428" s="9" t="s">
        <v>1753</v>
      </c>
      <c r="B1428" s="185" t="s">
        <v>5770</v>
      </c>
      <c r="C1428" s="25" t="s">
        <v>1433</v>
      </c>
      <c r="D1428" s="193">
        <v>6.6537266999999997E-2</v>
      </c>
      <c r="E1428" s="193">
        <v>3.1375979999999998E-2</v>
      </c>
      <c r="F1428" s="193">
        <v>2.2502998E-2</v>
      </c>
      <c r="G1428" s="193">
        <v>9.0363799000000005E-4</v>
      </c>
      <c r="H1428" s="193">
        <v>2.0925718E-4</v>
      </c>
      <c r="I1428" s="193">
        <v>3.5111228E-3</v>
      </c>
      <c r="J1428" s="193">
        <v>6.9833971999999998E-3</v>
      </c>
      <c r="K1428" s="193">
        <v>4.3548224000000003E-5</v>
      </c>
      <c r="L1428" s="193">
        <v>1.0073253E-3</v>
      </c>
      <c r="M1428" s="193">
        <v>0</v>
      </c>
      <c r="N1428" s="193">
        <v>0</v>
      </c>
      <c r="O1428" s="193">
        <v>0</v>
      </c>
      <c r="P1428" s="199">
        <f t="shared" si="271"/>
        <v>0.23241466666666663</v>
      </c>
      <c r="Q1428" s="240">
        <v>49.267530999999998</v>
      </c>
      <c r="R1428" s="99">
        <v>48.913285000000002</v>
      </c>
      <c r="S1428" s="99">
        <v>0.30227680000000001</v>
      </c>
      <c r="T1428" s="99">
        <v>3.6705000000000002E-5</v>
      </c>
      <c r="U1428" s="99">
        <v>1.1047E-2</v>
      </c>
      <c r="V1428" s="99">
        <v>5.6462689999999998E-3</v>
      </c>
      <c r="W1428" s="99">
        <v>3.5238999999999999E-2</v>
      </c>
      <c r="X1428" s="241">
        <f t="shared" si="272"/>
        <v>0.13954981796481442</v>
      </c>
      <c r="Y1428" s="241">
        <f t="shared" si="273"/>
        <v>1.18438665026E-2</v>
      </c>
      <c r="Z1428" s="241">
        <f t="shared" si="274"/>
        <v>5.4626868368144003E-3</v>
      </c>
      <c r="AA1428" s="241">
        <f t="shared" si="275"/>
        <v>0.1222432646254</v>
      </c>
      <c r="AB1428" s="258">
        <v>6.4424102999999996E-3</v>
      </c>
      <c r="AC1428" s="258">
        <v>3.7541927999999997E-5</v>
      </c>
      <c r="AD1428" s="258">
        <v>7.5752375E-4</v>
      </c>
      <c r="AE1428" s="258">
        <v>1.6944550000000001E-6</v>
      </c>
      <c r="AF1428" s="258">
        <v>4.5950308000000002E-3</v>
      </c>
      <c r="AG1428" s="258">
        <v>9.6652696000000003E-6</v>
      </c>
      <c r="AH1428" s="258">
        <v>4.2162513000000004E-3</v>
      </c>
      <c r="AI1428" s="258">
        <v>3.6879421999999998E-5</v>
      </c>
      <c r="AJ1428" s="258">
        <v>4.1334478999999998E-6</v>
      </c>
      <c r="AK1428" s="258">
        <v>1.9309509E-5</v>
      </c>
      <c r="AL1428" s="258">
        <v>1.2637326E-6</v>
      </c>
      <c r="AM1428" s="258">
        <v>2.7413144000000001E-9</v>
      </c>
      <c r="AN1428" s="258">
        <v>1.8719626000000001E-5</v>
      </c>
      <c r="AO1428" s="258">
        <v>5.4914358000000002E-5</v>
      </c>
      <c r="AP1428" s="258">
        <v>1.1112126999999999E-3</v>
      </c>
      <c r="AQ1428" s="258">
        <v>2.9446254E-6</v>
      </c>
      <c r="AR1428" s="258">
        <v>0.12224032</v>
      </c>
      <c r="AT1428" s="193"/>
      <c r="AU1428" s="193"/>
      <c r="AV1428" s="193"/>
      <c r="AW1428" s="193"/>
      <c r="AX1428" s="193"/>
      <c r="AY1428" s="193"/>
      <c r="AZ1428" s="193"/>
      <c r="BA1428" s="193"/>
      <c r="BB1428" s="193"/>
      <c r="BC1428" s="193"/>
      <c r="BD1428" s="193"/>
      <c r="BE1428" s="315"/>
      <c r="BF1428" s="315"/>
      <c r="BG1428" s="315"/>
      <c r="BH1428" s="315"/>
      <c r="BI1428" s="315"/>
      <c r="BJ1428" s="315"/>
      <c r="BK1428" s="315"/>
    </row>
    <row r="1429" spans="1:63" x14ac:dyDescent="0.25">
      <c r="A1429" s="9"/>
      <c r="B1429" s="185" t="s">
        <v>5770</v>
      </c>
      <c r="C1429" s="25" t="s">
        <v>1432</v>
      </c>
      <c r="D1429" s="193">
        <v>0.24511380999999999</v>
      </c>
      <c r="E1429" s="193">
        <v>8.4266309999999997E-2</v>
      </c>
      <c r="F1429" s="193">
        <v>0.11108046000000001</v>
      </c>
      <c r="G1429" s="193">
        <v>7.6713529000000001E-3</v>
      </c>
      <c r="H1429" s="193">
        <v>5.3560106E-4</v>
      </c>
      <c r="I1429" s="193">
        <v>8.0462285000000005E-3</v>
      </c>
      <c r="J1429" s="193">
        <v>2.7094618000000001E-2</v>
      </c>
      <c r="K1429" s="193">
        <v>1.4868151E-4</v>
      </c>
      <c r="L1429" s="193">
        <v>6.2705562999999997E-3</v>
      </c>
      <c r="M1429" s="193">
        <v>0</v>
      </c>
      <c r="N1429" s="193">
        <v>0</v>
      </c>
      <c r="O1429" s="193">
        <v>0</v>
      </c>
      <c r="P1429" s="199">
        <f t="shared" si="271"/>
        <v>0.62419488888888885</v>
      </c>
      <c r="Q1429" s="240">
        <v>56.596049000000001</v>
      </c>
      <c r="R1429" s="99">
        <v>54.739082000000003</v>
      </c>
      <c r="S1429" s="99">
        <v>1.5831759999999999</v>
      </c>
      <c r="T1429" s="99">
        <v>1.6681000000000001E-4</v>
      </c>
      <c r="U1429" s="99">
        <v>5.8041000000000002E-2</v>
      </c>
      <c r="V1429" s="99">
        <v>2.944277E-2</v>
      </c>
      <c r="W1429" s="99">
        <v>0.18614</v>
      </c>
      <c r="X1429" s="241">
        <f t="shared" si="272"/>
        <v>0.21604860616339372</v>
      </c>
      <c r="Y1429" s="241">
        <f t="shared" si="273"/>
        <v>3.9965048379200001E-2</v>
      </c>
      <c r="Z1429" s="241">
        <f t="shared" si="274"/>
        <v>3.9230126781193697E-2</v>
      </c>
      <c r="AA1429" s="241">
        <f t="shared" si="275"/>
        <v>0.13685343100300001</v>
      </c>
      <c r="AB1429" s="258">
        <v>1.7302809999999998E-2</v>
      </c>
      <c r="AC1429" s="258">
        <v>3.8170417999999999E-5</v>
      </c>
      <c r="AD1429" s="258">
        <v>4.1992488999999999E-3</v>
      </c>
      <c r="AE1429" s="258">
        <v>4.4456882E-6</v>
      </c>
      <c r="AF1429" s="258">
        <v>1.8369770000000001E-2</v>
      </c>
      <c r="AG1429" s="258">
        <v>5.0603372999999997E-5</v>
      </c>
      <c r="AH1429" s="258">
        <v>1.1323371E-2</v>
      </c>
      <c r="AI1429" s="258">
        <v>1.8953747E-4</v>
      </c>
      <c r="AJ1429" s="258">
        <v>2.2583713000000001E-5</v>
      </c>
      <c r="AK1429" s="258">
        <v>3.3161629E-4</v>
      </c>
      <c r="AL1429" s="258">
        <v>4.8699895000000004E-6</v>
      </c>
      <c r="AM1429" s="258">
        <v>8.5386936999999995E-9</v>
      </c>
      <c r="AN1429" s="258">
        <v>1.0309148E-4</v>
      </c>
      <c r="AO1429" s="258">
        <v>8.035993E-4</v>
      </c>
      <c r="AP1429" s="258">
        <v>2.6451448999999998E-2</v>
      </c>
      <c r="AQ1429" s="258">
        <v>1.6901003000000001E-5</v>
      </c>
      <c r="AR1429" s="258">
        <v>0.13683653000000001</v>
      </c>
      <c r="AT1429" s="193"/>
      <c r="AU1429" s="193"/>
      <c r="AV1429" s="193"/>
      <c r="AW1429" s="193"/>
      <c r="AX1429" s="193"/>
      <c r="AY1429" s="193"/>
      <c r="AZ1429" s="193"/>
      <c r="BA1429" s="193"/>
      <c r="BB1429" s="193"/>
      <c r="BC1429" s="193"/>
      <c r="BD1429" s="193"/>
      <c r="BE1429" s="315"/>
      <c r="BF1429" s="315"/>
      <c r="BG1429" s="315"/>
      <c r="BH1429" s="315"/>
      <c r="BI1429" s="315"/>
      <c r="BJ1429" s="315"/>
      <c r="BK1429" s="315"/>
    </row>
    <row r="1430" spans="1:63" x14ac:dyDescent="0.25">
      <c r="A1430" s="9"/>
      <c r="B1430" s="185" t="s">
        <v>5770</v>
      </c>
      <c r="C1430" s="48" t="s">
        <v>5130</v>
      </c>
      <c r="D1430" s="223">
        <v>0.76653727000000005</v>
      </c>
      <c r="E1430" s="223">
        <v>3.1375979999999998E-2</v>
      </c>
      <c r="F1430" s="223">
        <v>2.2502998E-2</v>
      </c>
      <c r="G1430" s="223">
        <v>9.0363799000000005E-4</v>
      </c>
      <c r="H1430" s="223">
        <v>2.0925718E-4</v>
      </c>
      <c r="I1430" s="223">
        <v>3.5111228E-3</v>
      </c>
      <c r="J1430" s="223">
        <v>6.9833971999999998E-3</v>
      </c>
      <c r="K1430" s="223">
        <v>4.3548224000000003E-5</v>
      </c>
      <c r="L1430" s="223">
        <v>1.0073253E-3</v>
      </c>
      <c r="M1430" s="223">
        <v>0.7</v>
      </c>
      <c r="N1430" s="223">
        <v>0</v>
      </c>
      <c r="O1430" s="223">
        <v>0</v>
      </c>
      <c r="P1430" s="227">
        <f t="shared" si="271"/>
        <v>0.23241466666666663</v>
      </c>
      <c r="Q1430" s="238">
        <v>49.267530999999998</v>
      </c>
      <c r="R1430" s="117">
        <v>48.913285000000002</v>
      </c>
      <c r="S1430" s="117">
        <v>0.30227680000000001</v>
      </c>
      <c r="T1430" s="117">
        <v>3.6705000000000002E-5</v>
      </c>
      <c r="U1430" s="117">
        <v>1.1047E-2</v>
      </c>
      <c r="V1430" s="117">
        <v>5.6462689999999998E-3</v>
      </c>
      <c r="W1430" s="117">
        <v>3.5238999999999999E-2</v>
      </c>
      <c r="X1430" s="257">
        <f t="shared" si="272"/>
        <v>0.13954981796481442</v>
      </c>
      <c r="Y1430" s="257">
        <f t="shared" si="273"/>
        <v>1.18438665026E-2</v>
      </c>
      <c r="Z1430" s="257">
        <f t="shared" si="274"/>
        <v>5.4626868368144003E-3</v>
      </c>
      <c r="AA1430" s="257">
        <f t="shared" si="275"/>
        <v>0.1222432646254</v>
      </c>
      <c r="AB1430" s="257">
        <v>6.4424102999999996E-3</v>
      </c>
      <c r="AC1430" s="257">
        <v>3.7541927999999997E-5</v>
      </c>
      <c r="AD1430" s="257">
        <v>7.5752375E-4</v>
      </c>
      <c r="AE1430" s="257">
        <v>1.6944550000000001E-6</v>
      </c>
      <c r="AF1430" s="257">
        <v>4.5950308000000002E-3</v>
      </c>
      <c r="AG1430" s="257">
        <v>9.6652696000000003E-6</v>
      </c>
      <c r="AH1430" s="257">
        <v>4.2162513000000004E-3</v>
      </c>
      <c r="AI1430" s="257">
        <v>3.6879421999999998E-5</v>
      </c>
      <c r="AJ1430" s="257">
        <v>4.1334478999999998E-6</v>
      </c>
      <c r="AK1430" s="257">
        <v>1.9309509E-5</v>
      </c>
      <c r="AL1430" s="257">
        <v>1.2637326E-6</v>
      </c>
      <c r="AM1430" s="257">
        <v>2.7413144000000001E-9</v>
      </c>
      <c r="AN1430" s="257">
        <v>1.8719626000000001E-5</v>
      </c>
      <c r="AO1430" s="257">
        <v>5.4914358000000002E-5</v>
      </c>
      <c r="AP1430" s="257">
        <v>1.1112126999999999E-3</v>
      </c>
      <c r="AQ1430" s="257">
        <v>2.9446254E-6</v>
      </c>
      <c r="AR1430" s="257">
        <v>0.12224032</v>
      </c>
      <c r="AT1430" s="193"/>
      <c r="AU1430" s="193"/>
      <c r="AV1430" s="193"/>
      <c r="AW1430" s="193"/>
      <c r="AX1430" s="193"/>
      <c r="AY1430" s="193"/>
      <c r="AZ1430" s="193"/>
      <c r="BA1430" s="193"/>
      <c r="BB1430" s="193"/>
      <c r="BC1430" s="193"/>
      <c r="BD1430" s="193"/>
      <c r="BE1430" s="315"/>
      <c r="BF1430" s="315"/>
      <c r="BG1430" s="315"/>
      <c r="BH1430" s="315"/>
      <c r="BI1430" s="315"/>
      <c r="BJ1430" s="315"/>
      <c r="BK1430" s="315"/>
    </row>
    <row r="1431" spans="1:63" x14ac:dyDescent="0.25">
      <c r="A1431" s="9"/>
      <c r="B1431" s="185" t="s">
        <v>5770</v>
      </c>
      <c r="C1431" s="48" t="s">
        <v>6693</v>
      </c>
      <c r="D1431" s="223">
        <v>0.70560725999999996</v>
      </c>
      <c r="E1431" s="223">
        <v>2.713179E-3</v>
      </c>
      <c r="F1431" s="223">
        <v>1.4311250000000001E-3</v>
      </c>
      <c r="G1431" s="223">
        <v>2.333247E-4</v>
      </c>
      <c r="H1431" s="223">
        <v>4.1175698000000001E-5</v>
      </c>
      <c r="I1431" s="223">
        <v>5.3266524999999996E-4</v>
      </c>
      <c r="J1431" s="223">
        <v>1.2907429E-4</v>
      </c>
      <c r="K1431" s="223">
        <v>3.3364742000000002E-6</v>
      </c>
      <c r="L1431" s="223">
        <v>5.2337746000000001E-4</v>
      </c>
      <c r="M1431" s="223">
        <v>0.7</v>
      </c>
      <c r="N1431" s="223">
        <v>0</v>
      </c>
      <c r="O1431" s="223">
        <v>0</v>
      </c>
      <c r="P1431" s="227">
        <f t="shared" si="271"/>
        <v>2.0097622222222222E-2</v>
      </c>
      <c r="Q1431" s="238">
        <v>48.057853999999999</v>
      </c>
      <c r="R1431" s="117">
        <v>48.033656000000001</v>
      </c>
      <c r="S1431" s="117">
        <v>1.9742240000000001E-2</v>
      </c>
      <c r="T1431" s="117">
        <v>1.6886000000000001E-5</v>
      </c>
      <c r="U1431" s="117">
        <v>1.1249999999999999E-3</v>
      </c>
      <c r="V1431" s="117">
        <v>3.4526100000000003E-4</v>
      </c>
      <c r="W1431" s="117">
        <v>2.9683999999999999E-3</v>
      </c>
      <c r="X1431" s="257">
        <f t="shared" si="272"/>
        <v>0.12161832426073091</v>
      </c>
      <c r="Y1431" s="257">
        <f t="shared" si="273"/>
        <v>1.06161599956E-3</v>
      </c>
      <c r="Z1431" s="257">
        <f t="shared" si="274"/>
        <v>5.036303035709E-4</v>
      </c>
      <c r="AA1431" s="257">
        <f t="shared" si="275"/>
        <v>0.12005307795760001</v>
      </c>
      <c r="AB1431" s="257">
        <v>5.5709146000000001E-4</v>
      </c>
      <c r="AC1431" s="257">
        <v>5.0177888000000005E-7</v>
      </c>
      <c r="AD1431" s="257">
        <v>1.0701426999999999E-4</v>
      </c>
      <c r="AE1431" s="257">
        <v>1.5777817000000001E-7</v>
      </c>
      <c r="AF1431" s="257">
        <v>3.9620574999999999E-4</v>
      </c>
      <c r="AG1431" s="257">
        <v>6.4496251000000003E-7</v>
      </c>
      <c r="AH1431" s="257">
        <v>3.6461023000000002E-4</v>
      </c>
      <c r="AI1431" s="257">
        <v>2.1931575E-6</v>
      </c>
      <c r="AJ1431" s="257">
        <v>4.1822006E-7</v>
      </c>
      <c r="AK1431" s="257">
        <v>3.7847991999999998E-6</v>
      </c>
      <c r="AL1431" s="257">
        <v>7.0540247000000004E-8</v>
      </c>
      <c r="AM1431" s="257">
        <v>9.1980638999999996E-9</v>
      </c>
      <c r="AN1431" s="257">
        <v>3.9738144999999996E-6</v>
      </c>
      <c r="AO1431" s="257">
        <v>5.9649055000000001E-5</v>
      </c>
      <c r="AP1431" s="257">
        <v>6.8921288999999997E-5</v>
      </c>
      <c r="AQ1431" s="257">
        <v>1.3379576000000001E-6</v>
      </c>
      <c r="AR1431" s="257">
        <v>0.12005174</v>
      </c>
      <c r="AT1431" s="193"/>
      <c r="AU1431" s="193"/>
      <c r="AV1431" s="193"/>
      <c r="AW1431" s="193"/>
      <c r="AX1431" s="193"/>
      <c r="AY1431" s="193"/>
      <c r="AZ1431" s="193"/>
      <c r="BA1431" s="193"/>
      <c r="BB1431" s="193"/>
      <c r="BC1431" s="193"/>
      <c r="BD1431" s="193"/>
      <c r="BE1431" s="315"/>
      <c r="BF1431" s="315"/>
      <c r="BG1431" s="315"/>
      <c r="BH1431" s="315"/>
      <c r="BI1431" s="315"/>
      <c r="BJ1431" s="315"/>
      <c r="BK1431" s="315"/>
    </row>
    <row r="1432" spans="1:63" x14ac:dyDescent="0.25">
      <c r="A1432" s="58" t="s">
        <v>501</v>
      </c>
      <c r="B1432" s="58"/>
      <c r="C1432" s="9"/>
      <c r="D1432" s="195"/>
      <c r="E1432" s="195"/>
      <c r="F1432" s="195"/>
      <c r="G1432" s="195"/>
      <c r="H1432" s="195"/>
      <c r="I1432" s="195"/>
      <c r="J1432" s="195"/>
      <c r="K1432" s="195"/>
      <c r="L1432" s="195"/>
      <c r="M1432" s="195"/>
      <c r="N1432" s="195"/>
      <c r="O1432" s="195"/>
      <c r="P1432" s="195"/>
      <c r="Q1432" s="239"/>
      <c r="R1432" s="97"/>
      <c r="S1432" s="97"/>
      <c r="T1432" s="97"/>
      <c r="U1432" s="97"/>
      <c r="V1432" s="97"/>
      <c r="W1432" s="97"/>
      <c r="X1432" s="259"/>
      <c r="Y1432" s="259"/>
      <c r="Z1432" s="259"/>
      <c r="AA1432" s="258"/>
      <c r="AB1432" s="258"/>
      <c r="AC1432" s="258"/>
      <c r="AD1432" s="258"/>
      <c r="AE1432" s="258"/>
      <c r="AF1432" s="258"/>
      <c r="AG1432" s="258"/>
      <c r="AH1432" s="258"/>
      <c r="AI1432" s="258"/>
      <c r="AJ1432" s="258"/>
      <c r="AK1432" s="258"/>
      <c r="AL1432" s="258"/>
      <c r="AM1432" s="258"/>
      <c r="AN1432" s="258"/>
      <c r="AO1432" s="258"/>
      <c r="AP1432" s="258"/>
      <c r="AQ1432" s="258"/>
      <c r="AR1432" s="258"/>
      <c r="AT1432" s="193"/>
      <c r="AU1432" s="193"/>
      <c r="AV1432" s="193"/>
      <c r="AW1432" s="193"/>
      <c r="AX1432" s="193"/>
      <c r="AY1432" s="193"/>
      <c r="AZ1432" s="193"/>
      <c r="BA1432" s="193"/>
      <c r="BB1432" s="193"/>
      <c r="BC1432" s="193"/>
      <c r="BD1432" s="193"/>
      <c r="BE1432" s="315"/>
      <c r="BF1432" s="315"/>
      <c r="BG1432" s="315"/>
      <c r="BH1432" s="315"/>
      <c r="BI1432" s="315"/>
      <c r="BJ1432" s="315"/>
      <c r="BK1432" s="315"/>
    </row>
    <row r="1433" spans="1:63" x14ac:dyDescent="0.25">
      <c r="A1433" s="9" t="s">
        <v>1753</v>
      </c>
      <c r="B1433" s="185" t="s">
        <v>5770</v>
      </c>
      <c r="C1433" s="25" t="s">
        <v>6908</v>
      </c>
      <c r="D1433" s="193">
        <v>5.6072578999999999E-3</v>
      </c>
      <c r="E1433" s="193">
        <v>2.713179E-3</v>
      </c>
      <c r="F1433" s="193">
        <v>1.4311250000000001E-3</v>
      </c>
      <c r="G1433" s="193">
        <v>2.333247E-4</v>
      </c>
      <c r="H1433" s="193">
        <v>4.1175698000000001E-5</v>
      </c>
      <c r="I1433" s="193">
        <v>5.3266524999999996E-4</v>
      </c>
      <c r="J1433" s="193">
        <v>1.2907429E-4</v>
      </c>
      <c r="K1433" s="193">
        <v>3.3364742000000002E-6</v>
      </c>
      <c r="L1433" s="193">
        <v>5.2337746000000001E-4</v>
      </c>
      <c r="M1433" s="193">
        <v>0</v>
      </c>
      <c r="N1433" s="193">
        <v>0</v>
      </c>
      <c r="O1433" s="193">
        <v>0</v>
      </c>
      <c r="P1433" s="199">
        <f t="shared" ref="P1433:P1440" si="276">E1433/0.135</f>
        <v>2.0097622222222222E-2</v>
      </c>
      <c r="Q1433" s="240">
        <v>48.057853999999999</v>
      </c>
      <c r="R1433" s="99">
        <v>48.033656000000001</v>
      </c>
      <c r="S1433" s="99">
        <v>1.9742240000000001E-2</v>
      </c>
      <c r="T1433" s="99">
        <v>1.6886000000000001E-5</v>
      </c>
      <c r="U1433" s="99">
        <v>1.1249999999999999E-3</v>
      </c>
      <c r="V1433" s="99">
        <v>3.4526100000000003E-4</v>
      </c>
      <c r="W1433" s="99">
        <v>2.9683999999999999E-3</v>
      </c>
      <c r="X1433" s="241">
        <f t="shared" ref="X1433:X1440" si="277">SUM(Y1433:AA1433)</f>
        <v>0.12161832426073091</v>
      </c>
      <c r="Y1433" s="241">
        <f t="shared" ref="Y1433:Y1440" si="278">SUM(AB1433:AG1433)</f>
        <v>1.06161599956E-3</v>
      </c>
      <c r="Z1433" s="241">
        <f t="shared" ref="Z1433:Z1440" si="279">SUM(AH1433:AP1433)</f>
        <v>5.036303035709E-4</v>
      </c>
      <c r="AA1433" s="241">
        <f t="shared" ref="AA1433:AA1440" si="280">SUM(AQ1433:AR1433)</f>
        <v>0.12005307795760001</v>
      </c>
      <c r="AB1433" s="258">
        <v>5.5709146000000001E-4</v>
      </c>
      <c r="AC1433" s="258">
        <v>5.0177888000000005E-7</v>
      </c>
      <c r="AD1433" s="258">
        <v>1.0701426999999999E-4</v>
      </c>
      <c r="AE1433" s="258">
        <v>1.5777817000000001E-7</v>
      </c>
      <c r="AF1433" s="258">
        <v>3.9620574999999999E-4</v>
      </c>
      <c r="AG1433" s="258">
        <v>6.4496251000000003E-7</v>
      </c>
      <c r="AH1433" s="258">
        <v>3.6461023000000002E-4</v>
      </c>
      <c r="AI1433" s="258">
        <v>2.1931575E-6</v>
      </c>
      <c r="AJ1433" s="258">
        <v>4.1822006E-7</v>
      </c>
      <c r="AK1433" s="258">
        <v>3.7847991999999998E-6</v>
      </c>
      <c r="AL1433" s="258">
        <v>7.0540247000000004E-8</v>
      </c>
      <c r="AM1433" s="258">
        <v>9.1980638999999996E-9</v>
      </c>
      <c r="AN1433" s="258">
        <v>3.9738144999999996E-6</v>
      </c>
      <c r="AO1433" s="258">
        <v>5.9649055000000001E-5</v>
      </c>
      <c r="AP1433" s="258">
        <v>6.8921288999999997E-5</v>
      </c>
      <c r="AQ1433" s="258">
        <v>1.3379576000000001E-6</v>
      </c>
      <c r="AR1433" s="258">
        <v>0.12005174</v>
      </c>
      <c r="AT1433" s="193"/>
      <c r="AU1433" s="193"/>
      <c r="AV1433" s="193"/>
      <c r="AW1433" s="193"/>
      <c r="AX1433" s="193"/>
      <c r="AY1433" s="193"/>
      <c r="AZ1433" s="193"/>
      <c r="BA1433" s="193"/>
      <c r="BB1433" s="193"/>
      <c r="BC1433" s="193"/>
      <c r="BD1433" s="193"/>
      <c r="BE1433" s="315"/>
      <c r="BF1433" s="315"/>
      <c r="BG1433" s="315"/>
      <c r="BH1433" s="315"/>
      <c r="BI1433" s="315"/>
      <c r="BJ1433" s="315"/>
      <c r="BK1433" s="315"/>
    </row>
    <row r="1434" spans="1:63" x14ac:dyDescent="0.25">
      <c r="A1434" s="43"/>
      <c r="B1434" s="185" t="s">
        <v>5770</v>
      </c>
      <c r="C1434" s="25" t="s">
        <v>6907</v>
      </c>
      <c r="D1434" s="193">
        <v>1.195912E-2</v>
      </c>
      <c r="E1434" s="193">
        <v>7.1640764999999999E-3</v>
      </c>
      <c r="F1434" s="193">
        <v>2.2554328000000002E-3</v>
      </c>
      <c r="G1434" s="193">
        <v>1.6901397999999999E-4</v>
      </c>
      <c r="H1434" s="193">
        <v>6.4261739999999998E-5</v>
      </c>
      <c r="I1434" s="193">
        <v>8.5122077000000004E-4</v>
      </c>
      <c r="J1434" s="193">
        <v>9.0496775999999998E-5</v>
      </c>
      <c r="K1434" s="193">
        <v>9.2225499000000001E-4</v>
      </c>
      <c r="L1434" s="193">
        <v>4.4236192000000001E-4</v>
      </c>
      <c r="M1434" s="193">
        <v>0</v>
      </c>
      <c r="N1434" s="193">
        <v>0</v>
      </c>
      <c r="O1434" s="193">
        <v>0</v>
      </c>
      <c r="P1434" s="199">
        <f t="shared" si="276"/>
        <v>5.3067233333333332E-2</v>
      </c>
      <c r="Q1434" s="240">
        <v>46.566941999999997</v>
      </c>
      <c r="R1434" s="99">
        <v>46.521524999999997</v>
      </c>
      <c r="S1434" s="99">
        <v>3.4902000000000002E-2</v>
      </c>
      <c r="T1434" s="99">
        <v>9.0067999999999999E-7</v>
      </c>
      <c r="U1434" s="99">
        <v>5.7267000000000004E-3</v>
      </c>
      <c r="V1434" s="99">
        <v>1.58348E-3</v>
      </c>
      <c r="W1434" s="99">
        <v>3.2044999999999999E-3</v>
      </c>
      <c r="X1434" s="241">
        <f t="shared" si="277"/>
        <v>0.11955957887039891</v>
      </c>
      <c r="Y1434" s="241">
        <f t="shared" si="278"/>
        <v>2.1914556718999998E-3</v>
      </c>
      <c r="Z1434" s="241">
        <f t="shared" si="279"/>
        <v>1.1095339996689E-3</v>
      </c>
      <c r="AA1434" s="241">
        <f t="shared" si="280"/>
        <v>0.11625858919883</v>
      </c>
      <c r="AB1434" s="258">
        <v>1.4709233E-3</v>
      </c>
      <c r="AC1434" s="258">
        <v>5.2236347000000001E-7</v>
      </c>
      <c r="AD1434" s="258">
        <v>1.0108883E-4</v>
      </c>
      <c r="AE1434" s="258">
        <v>2.8524523E-7</v>
      </c>
      <c r="AF1434" s="258">
        <v>6.1756737E-4</v>
      </c>
      <c r="AG1434" s="258">
        <v>1.0685631999999999E-6</v>
      </c>
      <c r="AH1434" s="258">
        <v>9.6262215000000005E-4</v>
      </c>
      <c r="AI1434" s="258">
        <v>3.4104033000000001E-6</v>
      </c>
      <c r="AJ1434" s="258">
        <v>7.4036853000000002E-7</v>
      </c>
      <c r="AK1434" s="258">
        <v>8.2412567999999995E-7</v>
      </c>
      <c r="AL1434" s="258">
        <v>8.0370914999999995E-8</v>
      </c>
      <c r="AM1434" s="258">
        <v>8.5156439000000006E-9</v>
      </c>
      <c r="AN1434" s="258">
        <v>6.7223526000000002E-6</v>
      </c>
      <c r="AO1434" s="258">
        <v>1.0178622000000001E-4</v>
      </c>
      <c r="AP1434" s="258">
        <v>3.3339493000000002E-5</v>
      </c>
      <c r="AQ1434" s="258">
        <v>9.8919882999999998E-7</v>
      </c>
      <c r="AR1434" s="258">
        <v>0.1162576</v>
      </c>
      <c r="AT1434" s="193"/>
      <c r="AU1434" s="193"/>
      <c r="AV1434" s="193"/>
      <c r="AW1434" s="193"/>
      <c r="AX1434" s="193"/>
      <c r="AY1434" s="193"/>
      <c r="AZ1434" s="193"/>
      <c r="BA1434" s="193"/>
      <c r="BB1434" s="193"/>
      <c r="BC1434" s="193"/>
      <c r="BD1434" s="193"/>
      <c r="BE1434" s="315"/>
      <c r="BF1434" s="315"/>
      <c r="BG1434" s="315"/>
      <c r="BH1434" s="315"/>
      <c r="BI1434" s="315"/>
      <c r="BJ1434" s="315"/>
      <c r="BK1434" s="315"/>
    </row>
    <row r="1435" spans="1:63" x14ac:dyDescent="0.25">
      <c r="A1435" s="43"/>
      <c r="B1435" s="185" t="s">
        <v>5770</v>
      </c>
      <c r="C1435" s="25" t="s">
        <v>6906</v>
      </c>
      <c r="D1435" s="193">
        <v>1.1711793999999999E-2</v>
      </c>
      <c r="E1435" s="193">
        <v>8.7574657999999993E-3</v>
      </c>
      <c r="F1435" s="193">
        <v>1.9383419E-3</v>
      </c>
      <c r="G1435" s="193">
        <v>4.9927516999999999E-5</v>
      </c>
      <c r="H1435" s="193">
        <v>1.1463161E-4</v>
      </c>
      <c r="I1435" s="193">
        <v>5.4514554000000004E-4</v>
      </c>
      <c r="J1435" s="193">
        <v>4.5950125000000001E-5</v>
      </c>
      <c r="K1435" s="193">
        <v>1.1014668E-6</v>
      </c>
      <c r="L1435" s="193">
        <v>2.5922978000000001E-4</v>
      </c>
      <c r="M1435" s="193">
        <v>0</v>
      </c>
      <c r="N1435" s="193">
        <v>0</v>
      </c>
      <c r="O1435" s="193">
        <v>0</v>
      </c>
      <c r="P1435" s="199">
        <f t="shared" si="276"/>
        <v>6.4870117037037031E-2</v>
      </c>
      <c r="Q1435" s="240">
        <v>46.741774999999997</v>
      </c>
      <c r="R1435" s="99">
        <v>46.729484999999997</v>
      </c>
      <c r="S1435" s="99">
        <v>1.017968E-2</v>
      </c>
      <c r="T1435" s="99">
        <v>6.8296000000000002E-7</v>
      </c>
      <c r="U1435" s="99">
        <v>4.9408999999999998E-4</v>
      </c>
      <c r="V1435" s="99">
        <v>1.7432799999999999E-4</v>
      </c>
      <c r="W1435" s="99">
        <v>1.4411999999999999E-3</v>
      </c>
      <c r="X1435" s="241">
        <f t="shared" si="277"/>
        <v>0.12035245655112299</v>
      </c>
      <c r="Y1435" s="241">
        <f t="shared" si="278"/>
        <v>2.3369131000800002E-3</v>
      </c>
      <c r="Z1435" s="241">
        <f t="shared" si="279"/>
        <v>1.2339804618329998E-3</v>
      </c>
      <c r="AA1435" s="241">
        <f t="shared" si="280"/>
        <v>0.11678156298921</v>
      </c>
      <c r="AB1435" s="258">
        <v>1.7981352E-3</v>
      </c>
      <c r="AC1435" s="258">
        <v>3.0929860999999998E-7</v>
      </c>
      <c r="AD1435" s="258">
        <v>3.2177278999999997E-5</v>
      </c>
      <c r="AE1435" s="258">
        <v>1.2776749000000001E-6</v>
      </c>
      <c r="AF1435" s="258">
        <v>5.0469711000000002E-4</v>
      </c>
      <c r="AG1435" s="258">
        <v>3.1653756999999997E-7</v>
      </c>
      <c r="AH1435" s="258">
        <v>1.1768124999999999E-3</v>
      </c>
      <c r="AI1435" s="258">
        <v>2.8319927999999999E-6</v>
      </c>
      <c r="AJ1435" s="258">
        <v>1.8658374999999999E-7</v>
      </c>
      <c r="AK1435" s="258">
        <v>3.7592882000000001E-7</v>
      </c>
      <c r="AL1435" s="258">
        <v>2.4850922E-8</v>
      </c>
      <c r="AM1435" s="258">
        <v>2.662141E-9</v>
      </c>
      <c r="AN1435" s="258">
        <v>1.5986474E-6</v>
      </c>
      <c r="AO1435" s="258">
        <v>3.3129941999999998E-5</v>
      </c>
      <c r="AP1435" s="258">
        <v>1.9017353999999999E-5</v>
      </c>
      <c r="AQ1435" s="258">
        <v>4.1298920999999999E-7</v>
      </c>
      <c r="AR1435" s="258">
        <v>0.11678115</v>
      </c>
      <c r="AT1435" s="193"/>
      <c r="AU1435" s="193"/>
      <c r="AV1435" s="193"/>
      <c r="AW1435" s="193"/>
      <c r="AX1435" s="193"/>
      <c r="AY1435" s="193"/>
      <c r="AZ1435" s="193"/>
      <c r="BA1435" s="193"/>
      <c r="BB1435" s="193"/>
      <c r="BC1435" s="193"/>
      <c r="BD1435" s="193"/>
      <c r="BE1435" s="315"/>
      <c r="BF1435" s="315"/>
      <c r="BG1435" s="315"/>
      <c r="BH1435" s="315"/>
      <c r="BI1435" s="315"/>
      <c r="BJ1435" s="315"/>
      <c r="BK1435" s="315"/>
    </row>
    <row r="1436" spans="1:63" x14ac:dyDescent="0.25">
      <c r="A1436" s="9"/>
      <c r="B1436" s="185" t="s">
        <v>5770</v>
      </c>
      <c r="C1436" s="25" t="s">
        <v>6905</v>
      </c>
      <c r="D1436" s="193">
        <v>7.1516899999999996E-3</v>
      </c>
      <c r="E1436" s="193">
        <v>5.0279595999999996E-3</v>
      </c>
      <c r="F1436" s="193">
        <v>6.7385614999999996E-4</v>
      </c>
      <c r="G1436" s="193">
        <v>9.0222425E-5</v>
      </c>
      <c r="H1436" s="193">
        <v>2.5991223999999998E-5</v>
      </c>
      <c r="I1436" s="193">
        <v>1.6478869999999999E-4</v>
      </c>
      <c r="J1436" s="193">
        <v>1.4943922000000001E-4</v>
      </c>
      <c r="K1436" s="193">
        <v>9.2024558000000005E-4</v>
      </c>
      <c r="L1436" s="193">
        <v>9.9187135E-5</v>
      </c>
      <c r="M1436" s="193">
        <v>0</v>
      </c>
      <c r="N1436" s="193">
        <v>0</v>
      </c>
      <c r="O1436" s="193">
        <v>0</v>
      </c>
      <c r="P1436" s="199">
        <f t="shared" si="276"/>
        <v>3.7244145185185179E-2</v>
      </c>
      <c r="Q1436" s="240">
        <v>46.349246999999998</v>
      </c>
      <c r="R1436" s="99">
        <v>46.292836999999999</v>
      </c>
      <c r="S1436" s="99">
        <v>4.4932159999999999E-2</v>
      </c>
      <c r="T1436" s="99">
        <v>1.9915000000000001E-7</v>
      </c>
      <c r="U1436" s="99">
        <v>5.8503000000000001E-3</v>
      </c>
      <c r="V1436" s="99">
        <v>1.797281E-3</v>
      </c>
      <c r="W1436" s="99">
        <v>3.8306E-3</v>
      </c>
      <c r="X1436" s="241">
        <f t="shared" si="277"/>
        <v>0.11829270402053442</v>
      </c>
      <c r="Y1436" s="241">
        <f t="shared" si="278"/>
        <v>1.3031804465779998E-3</v>
      </c>
      <c r="Z1436" s="241">
        <f t="shared" si="279"/>
        <v>1.3032833452164101E-3</v>
      </c>
      <c r="AA1436" s="241">
        <f t="shared" si="280"/>
        <v>0.11568624022874001</v>
      </c>
      <c r="AB1436" s="258">
        <v>1.0323308E-3</v>
      </c>
      <c r="AC1436" s="258">
        <v>4.2197553999999999E-7</v>
      </c>
      <c r="AD1436" s="258">
        <v>1.0114039E-4</v>
      </c>
      <c r="AE1436" s="258">
        <v>9.2264637999999996E-8</v>
      </c>
      <c r="AF1436" s="258">
        <v>1.6780269E-4</v>
      </c>
      <c r="AG1436" s="258">
        <v>1.3923264E-6</v>
      </c>
      <c r="AH1436" s="258">
        <v>6.7556788999999999E-4</v>
      </c>
      <c r="AI1436" s="258">
        <v>1.0109504E-6</v>
      </c>
      <c r="AJ1436" s="258">
        <v>7.8158975999999998E-7</v>
      </c>
      <c r="AK1436" s="258">
        <v>7.3523791000000001E-6</v>
      </c>
      <c r="AL1436" s="258">
        <v>6.8632465999999998E-8</v>
      </c>
      <c r="AM1436" s="258">
        <v>2.1499040999999999E-10</v>
      </c>
      <c r="AN1436" s="258">
        <v>5.1913164999999999E-6</v>
      </c>
      <c r="AO1436" s="258">
        <v>2.2920792000000001E-5</v>
      </c>
      <c r="AP1436" s="258">
        <v>5.9038958000000004E-4</v>
      </c>
      <c r="AQ1436" s="258">
        <v>2.5022874000000002E-7</v>
      </c>
      <c r="AR1436" s="258">
        <v>0.11568599</v>
      </c>
      <c r="AT1436" s="193"/>
      <c r="AU1436" s="193"/>
      <c r="AV1436" s="193"/>
      <c r="AW1436" s="193"/>
      <c r="AX1436" s="193"/>
      <c r="AY1436" s="193"/>
      <c r="AZ1436" s="193"/>
      <c r="BA1436" s="193"/>
      <c r="BB1436" s="193"/>
      <c r="BC1436" s="193"/>
      <c r="BD1436" s="193"/>
      <c r="BE1436" s="315"/>
      <c r="BF1436" s="315"/>
      <c r="BG1436" s="315"/>
      <c r="BH1436" s="315"/>
      <c r="BI1436" s="315"/>
      <c r="BJ1436" s="315"/>
      <c r="BK1436" s="315"/>
    </row>
    <row r="1437" spans="1:63" x14ac:dyDescent="0.25">
      <c r="A1437" s="9"/>
      <c r="B1437" s="185" t="s">
        <v>5770</v>
      </c>
      <c r="C1437" s="25" t="s">
        <v>6904</v>
      </c>
      <c r="D1437" s="193">
        <v>6.4365170999999999E-2</v>
      </c>
      <c r="E1437" s="193">
        <v>4.2733013E-2</v>
      </c>
      <c r="F1437" s="193">
        <v>1.0259424E-2</v>
      </c>
      <c r="G1437" s="193">
        <v>6.5675786999999999E-4</v>
      </c>
      <c r="H1437" s="193">
        <v>1.2472905000000001E-4</v>
      </c>
      <c r="I1437" s="193">
        <v>2.8977628000000002E-3</v>
      </c>
      <c r="J1437" s="193">
        <v>6.9746082000000003E-3</v>
      </c>
      <c r="K1437" s="193">
        <v>3.8131691000000002E-5</v>
      </c>
      <c r="L1437" s="193">
        <v>6.8074453E-4</v>
      </c>
      <c r="M1437" s="193">
        <v>0</v>
      </c>
      <c r="N1437" s="193">
        <v>0</v>
      </c>
      <c r="O1437" s="193">
        <v>0</v>
      </c>
      <c r="P1437" s="199">
        <f t="shared" si="276"/>
        <v>0.316540837037037</v>
      </c>
      <c r="Q1437" s="240">
        <v>50.253971999999997</v>
      </c>
      <c r="R1437" s="99">
        <v>49.784004000000003</v>
      </c>
      <c r="S1437" s="99">
        <v>0.4019624</v>
      </c>
      <c r="T1437" s="99">
        <v>1.4752999999999999E-5</v>
      </c>
      <c r="U1437" s="99">
        <v>1.4326E-2</v>
      </c>
      <c r="V1437" s="99">
        <v>7.5220699999999996E-3</v>
      </c>
      <c r="W1437" s="99">
        <v>4.6143000000000003E-2</v>
      </c>
      <c r="X1437" s="241">
        <f t="shared" si="277"/>
        <v>0.14448218401696239</v>
      </c>
      <c r="Y1437" s="241">
        <f t="shared" si="278"/>
        <v>1.23365807365E-2</v>
      </c>
      <c r="Z1437" s="241">
        <f t="shared" si="279"/>
        <v>7.7058789917623998E-3</v>
      </c>
      <c r="AA1437" s="241">
        <f t="shared" si="280"/>
        <v>0.1244397242887</v>
      </c>
      <c r="AB1437" s="258">
        <v>8.7743834999999999E-3</v>
      </c>
      <c r="AC1437" s="258">
        <v>3.7051585000000002E-5</v>
      </c>
      <c r="AD1437" s="258">
        <v>9.2807410000000001E-4</v>
      </c>
      <c r="AE1437" s="258">
        <v>2.0588094999999998E-6</v>
      </c>
      <c r="AF1437" s="258">
        <v>2.5821609999999999E-3</v>
      </c>
      <c r="AG1437" s="258">
        <v>1.2851741999999999E-5</v>
      </c>
      <c r="AH1437" s="258">
        <v>5.7417991999999998E-3</v>
      </c>
      <c r="AI1437" s="258">
        <v>1.5347933999999999E-5</v>
      </c>
      <c r="AJ1437" s="258">
        <v>5.4407244999999998E-6</v>
      </c>
      <c r="AK1437" s="258">
        <v>3.0942019000000002E-5</v>
      </c>
      <c r="AL1437" s="258">
        <v>1.3331615000000001E-6</v>
      </c>
      <c r="AM1437" s="258">
        <v>2.2017624E-9</v>
      </c>
      <c r="AN1437" s="258">
        <v>2.1483587E-5</v>
      </c>
      <c r="AO1437" s="258">
        <v>3.7253764000000001E-5</v>
      </c>
      <c r="AP1437" s="258">
        <v>1.8522764000000001E-3</v>
      </c>
      <c r="AQ1437" s="258">
        <v>2.2042886999999999E-6</v>
      </c>
      <c r="AR1437" s="258">
        <v>0.12443752</v>
      </c>
      <c r="AT1437" s="193"/>
      <c r="AU1437" s="193"/>
      <c r="AV1437" s="193"/>
      <c r="AW1437" s="193"/>
      <c r="AX1437" s="193"/>
      <c r="AY1437" s="193"/>
      <c r="AZ1437" s="193"/>
      <c r="BA1437" s="193"/>
      <c r="BB1437" s="193"/>
      <c r="BC1437" s="193"/>
      <c r="BD1437" s="193"/>
      <c r="BE1437" s="315"/>
      <c r="BF1437" s="315"/>
      <c r="BG1437" s="315"/>
      <c r="BH1437" s="315"/>
      <c r="BI1437" s="315"/>
      <c r="BJ1437" s="315"/>
      <c r="BK1437" s="315"/>
    </row>
    <row r="1438" spans="1:63" x14ac:dyDescent="0.25">
      <c r="A1438" s="9"/>
      <c r="B1438" s="185" t="s">
        <v>5770</v>
      </c>
      <c r="C1438" s="25" t="s">
        <v>6903</v>
      </c>
      <c r="D1438" s="193">
        <v>3.0682148999999999E-2</v>
      </c>
      <c r="E1438" s="193">
        <v>1.571297E-2</v>
      </c>
      <c r="F1438" s="193">
        <v>5.5168444000000001E-3</v>
      </c>
      <c r="G1438" s="193">
        <v>1.0663647000000001E-4</v>
      </c>
      <c r="H1438" s="193">
        <v>9.2581426000000006E-5</v>
      </c>
      <c r="I1438" s="193">
        <v>2.1831364000000002E-3</v>
      </c>
      <c r="J1438" s="193">
        <v>6.6390583000000003E-3</v>
      </c>
      <c r="K1438" s="193">
        <v>3.6117044E-5</v>
      </c>
      <c r="L1438" s="193">
        <v>3.9480424000000003E-4</v>
      </c>
      <c r="M1438" s="193">
        <v>0</v>
      </c>
      <c r="N1438" s="193">
        <v>0</v>
      </c>
      <c r="O1438" s="193">
        <v>0</v>
      </c>
      <c r="P1438" s="199">
        <f t="shared" si="276"/>
        <v>0.11639237037037035</v>
      </c>
      <c r="Q1438" s="240">
        <v>47.337572000000002</v>
      </c>
      <c r="R1438" s="99">
        <v>47.283515000000001</v>
      </c>
      <c r="S1438" s="99">
        <v>4.5688720000000002E-2</v>
      </c>
      <c r="T1438" s="99">
        <v>1.4287999999999999E-5</v>
      </c>
      <c r="U1438" s="99">
        <v>1.8978000000000001E-3</v>
      </c>
      <c r="V1438" s="99">
        <v>8.4039599999999998E-4</v>
      </c>
      <c r="W1438" s="99">
        <v>5.6162E-3</v>
      </c>
      <c r="X1438" s="241">
        <f t="shared" si="277"/>
        <v>0.12633192577809563</v>
      </c>
      <c r="Y1438" s="241">
        <f t="shared" si="278"/>
        <v>5.1687164569600014E-3</v>
      </c>
      <c r="Z1438" s="241">
        <f t="shared" si="279"/>
        <v>2.9975629761356199E-3</v>
      </c>
      <c r="AA1438" s="241">
        <f t="shared" si="280"/>
        <v>0.118165646345</v>
      </c>
      <c r="AB1438" s="258">
        <v>3.2263929000000001E-3</v>
      </c>
      <c r="AC1438" s="258">
        <v>3.6913611999999998E-5</v>
      </c>
      <c r="AD1438" s="258">
        <v>3.9735676999999998E-4</v>
      </c>
      <c r="AE1438" s="258">
        <v>9.836075600000001E-7</v>
      </c>
      <c r="AF1438" s="258">
        <v>1.505606E-3</v>
      </c>
      <c r="AG1438" s="258">
        <v>1.4635674E-6</v>
      </c>
      <c r="AH1438" s="258">
        <v>2.1113137999999999E-3</v>
      </c>
      <c r="AI1438" s="258">
        <v>8.2899299000000005E-6</v>
      </c>
      <c r="AJ1438" s="258">
        <v>7.2128160999999997E-7</v>
      </c>
      <c r="AK1438" s="258">
        <v>1.6133521000000001E-5</v>
      </c>
      <c r="AL1438" s="258">
        <v>9.2536240999999998E-7</v>
      </c>
      <c r="AM1438" s="258">
        <v>9.3371562000000009E-10</v>
      </c>
      <c r="AN1438" s="258">
        <v>4.2417584999999996E-6</v>
      </c>
      <c r="AO1438" s="258">
        <v>2.7877669000000001E-5</v>
      </c>
      <c r="AP1438" s="258">
        <v>8.2805871999999995E-4</v>
      </c>
      <c r="AQ1438" s="258">
        <v>1.0163450000000001E-6</v>
      </c>
      <c r="AR1438" s="258">
        <v>0.11816463000000001</v>
      </c>
      <c r="AT1438" s="193"/>
      <c r="AU1438" s="193"/>
      <c r="AV1438" s="193"/>
      <c r="AW1438" s="193"/>
      <c r="AX1438" s="193"/>
      <c r="AY1438" s="193"/>
      <c r="AZ1438" s="193"/>
      <c r="BA1438" s="193"/>
      <c r="BB1438" s="193"/>
      <c r="BC1438" s="193"/>
      <c r="BD1438" s="193"/>
      <c r="BE1438" s="315"/>
      <c r="BF1438" s="315"/>
      <c r="BG1438" s="315"/>
      <c r="BH1438" s="315"/>
      <c r="BI1438" s="315"/>
      <c r="BJ1438" s="315"/>
      <c r="BK1438" s="315"/>
    </row>
    <row r="1439" spans="1:63" x14ac:dyDescent="0.25">
      <c r="A1439" s="9"/>
      <c r="B1439" s="185" t="s">
        <v>5770</v>
      </c>
      <c r="C1439" s="25" t="s">
        <v>4278</v>
      </c>
      <c r="D1439" s="193">
        <v>0.22709619</v>
      </c>
      <c r="E1439" s="193">
        <v>7.3062018000000006E-2</v>
      </c>
      <c r="F1439" s="193">
        <v>0.1077235</v>
      </c>
      <c r="G1439" s="193">
        <v>6.9407287999999996E-3</v>
      </c>
      <c r="H1439" s="193">
        <v>4.2112315000000002E-4</v>
      </c>
      <c r="I1439" s="193">
        <v>7.1153457000000002E-3</v>
      </c>
      <c r="J1439" s="193">
        <v>2.6834549999999999E-2</v>
      </c>
      <c r="K1439" s="193">
        <v>1.3856706999999999E-4</v>
      </c>
      <c r="L1439" s="193">
        <v>4.8603633999999996E-3</v>
      </c>
      <c r="M1439" s="193">
        <v>0</v>
      </c>
      <c r="N1439" s="193">
        <v>0</v>
      </c>
      <c r="O1439" s="193">
        <v>0</v>
      </c>
      <c r="P1439" s="199">
        <f t="shared" si="276"/>
        <v>0.54120013333333339</v>
      </c>
      <c r="Q1439" s="240">
        <v>54.989763000000004</v>
      </c>
      <c r="R1439" s="99">
        <v>53.691208000000003</v>
      </c>
      <c r="S1439" s="99">
        <v>1.1066720000000001</v>
      </c>
      <c r="T1439" s="99">
        <v>8.3781000000000003E-5</v>
      </c>
      <c r="U1439" s="99">
        <v>4.0613000000000003E-2</v>
      </c>
      <c r="V1439" s="99">
        <v>2.052673E-2</v>
      </c>
      <c r="W1439" s="99">
        <v>0.13066</v>
      </c>
      <c r="X1439" s="241">
        <f t="shared" si="277"/>
        <v>0.2074888181868029</v>
      </c>
      <c r="Y1439" s="241">
        <f t="shared" si="278"/>
        <v>3.6152797189799996E-2</v>
      </c>
      <c r="Z1439" s="241">
        <f t="shared" si="279"/>
        <v>3.7110557506002902E-2</v>
      </c>
      <c r="AA1439" s="241">
        <f t="shared" si="280"/>
        <v>0.13422546349100001</v>
      </c>
      <c r="AB1439" s="258">
        <v>1.5002412999999999E-2</v>
      </c>
      <c r="AC1439" s="258">
        <v>3.7909756E-5</v>
      </c>
      <c r="AD1439" s="258">
        <v>3.5656439000000002E-3</v>
      </c>
      <c r="AE1439" s="258">
        <v>4.1792137999999998E-6</v>
      </c>
      <c r="AF1439" s="258">
        <v>1.750728E-2</v>
      </c>
      <c r="AG1439" s="258">
        <v>3.5371319999999999E-5</v>
      </c>
      <c r="AH1439" s="258">
        <v>9.8177557999999995E-3</v>
      </c>
      <c r="AI1439" s="258">
        <v>1.8419602E-4</v>
      </c>
      <c r="AJ1439" s="258">
        <v>1.6187111999999999E-5</v>
      </c>
      <c r="AK1439" s="258">
        <v>3.2913220000000001E-4</v>
      </c>
      <c r="AL1439" s="258">
        <v>4.2485804000000003E-6</v>
      </c>
      <c r="AM1439" s="258">
        <v>6.6186029000000004E-9</v>
      </c>
      <c r="AN1439" s="258">
        <v>7.4765124999999995E-5</v>
      </c>
      <c r="AO1439" s="258">
        <v>7.8088105E-4</v>
      </c>
      <c r="AP1439" s="258">
        <v>2.5903385000000001E-2</v>
      </c>
      <c r="AQ1439" s="258">
        <v>1.2463491000000001E-5</v>
      </c>
      <c r="AR1439" s="258">
        <v>0.134213</v>
      </c>
      <c r="AT1439" s="193"/>
      <c r="AU1439" s="193"/>
      <c r="AV1439" s="193"/>
      <c r="AW1439" s="193"/>
      <c r="AX1439" s="193"/>
      <c r="AY1439" s="193"/>
      <c r="AZ1439" s="193"/>
      <c r="BA1439" s="193"/>
      <c r="BB1439" s="193"/>
      <c r="BC1439" s="193"/>
      <c r="BD1439" s="193"/>
      <c r="BE1439" s="315"/>
      <c r="BF1439" s="315"/>
      <c r="BG1439" s="315"/>
      <c r="BH1439" s="315"/>
      <c r="BI1439" s="315"/>
      <c r="BJ1439" s="315"/>
      <c r="BK1439" s="315"/>
    </row>
    <row r="1440" spans="1:63" x14ac:dyDescent="0.25">
      <c r="A1440" s="9"/>
      <c r="B1440" s="185" t="s">
        <v>5770</v>
      </c>
      <c r="C1440" s="25" t="s">
        <v>1566</v>
      </c>
      <c r="D1440" s="193">
        <v>0.11925378</v>
      </c>
      <c r="E1440" s="193">
        <v>0.10047091</v>
      </c>
      <c r="F1440" s="193">
        <v>1.0398407E-2</v>
      </c>
      <c r="G1440" s="193">
        <v>9.9418587999999998E-5</v>
      </c>
      <c r="H1440" s="193">
        <v>8.6444115000000002E-5</v>
      </c>
      <c r="I1440" s="193">
        <v>1.0030843999999999E-3</v>
      </c>
      <c r="J1440" s="193">
        <v>6.7283196000000002E-3</v>
      </c>
      <c r="K1440" s="193">
        <v>3.4682552999999997E-5</v>
      </c>
      <c r="L1440" s="193">
        <v>4.3251748999999999E-4</v>
      </c>
      <c r="M1440" s="193">
        <v>0</v>
      </c>
      <c r="N1440" s="193">
        <v>0</v>
      </c>
      <c r="O1440" s="193">
        <v>0</v>
      </c>
      <c r="P1440" s="199">
        <f t="shared" si="276"/>
        <v>0.74422896296296293</v>
      </c>
      <c r="Q1440" s="240">
        <v>53.257254000000003</v>
      </c>
      <c r="R1440" s="99">
        <v>53.213324999999998</v>
      </c>
      <c r="S1440" s="99">
        <v>3.6897279999999998E-2</v>
      </c>
      <c r="T1440" s="99">
        <v>1.2048999999999999E-5</v>
      </c>
      <c r="U1440" s="99">
        <v>1.5835000000000001E-3</v>
      </c>
      <c r="V1440" s="99">
        <v>6.7161589999999995E-4</v>
      </c>
      <c r="W1440" s="99">
        <v>4.7643E-3</v>
      </c>
      <c r="X1440" s="241">
        <f t="shared" si="277"/>
        <v>0.17177204152401918</v>
      </c>
      <c r="Y1440" s="241">
        <f t="shared" si="278"/>
        <v>2.3510812014100005E-2</v>
      </c>
      <c r="Z1440" s="241">
        <f t="shared" si="279"/>
        <v>1.5203251173419179E-2</v>
      </c>
      <c r="AA1440" s="241">
        <f t="shared" si="280"/>
        <v>0.13305797833649999</v>
      </c>
      <c r="AB1440" s="258">
        <v>2.0630068000000001E-2</v>
      </c>
      <c r="AC1440" s="258">
        <v>3.6544073999999997E-5</v>
      </c>
      <c r="AD1440" s="258">
        <v>4.0925873999999999E-4</v>
      </c>
      <c r="AE1440" s="258">
        <v>6.2154510000000002E-6</v>
      </c>
      <c r="AF1440" s="258">
        <v>2.4275199999999999E-3</v>
      </c>
      <c r="AG1440" s="258">
        <v>1.2057491E-6</v>
      </c>
      <c r="AH1440" s="258">
        <v>1.3495784E-2</v>
      </c>
      <c r="AI1440" s="258">
        <v>1.4711487000000001E-5</v>
      </c>
      <c r="AJ1440" s="258">
        <v>6.6426599000000002E-7</v>
      </c>
      <c r="AK1440" s="258">
        <v>2.5942324E-5</v>
      </c>
      <c r="AL1440" s="258">
        <v>9.0894181999999997E-7</v>
      </c>
      <c r="AM1440" s="258">
        <v>8.2200918000000001E-10</v>
      </c>
      <c r="AN1440" s="258">
        <v>4.0367776000000001E-6</v>
      </c>
      <c r="AO1440" s="258">
        <v>2.3677654999999999E-5</v>
      </c>
      <c r="AP1440" s="258">
        <v>1.6375249000000001E-3</v>
      </c>
      <c r="AQ1440" s="258">
        <v>1.1683364999999999E-6</v>
      </c>
      <c r="AR1440" s="258">
        <v>0.13305681</v>
      </c>
      <c r="AT1440" s="193"/>
      <c r="AU1440" s="193"/>
      <c r="AV1440" s="193"/>
      <c r="AW1440" s="193"/>
      <c r="AX1440" s="193"/>
      <c r="AY1440" s="193"/>
      <c r="AZ1440" s="193"/>
      <c r="BA1440" s="193"/>
      <c r="BB1440" s="193"/>
      <c r="BC1440" s="193"/>
      <c r="BD1440" s="193"/>
      <c r="BE1440" s="315"/>
      <c r="BF1440" s="315"/>
      <c r="BG1440" s="315"/>
      <c r="BH1440" s="315"/>
      <c r="BI1440" s="315"/>
      <c r="BJ1440" s="315"/>
      <c r="BK1440" s="315"/>
    </row>
    <row r="1441" spans="1:63" x14ac:dyDescent="0.25">
      <c r="A1441" s="58" t="s">
        <v>5029</v>
      </c>
      <c r="B1441" s="58"/>
      <c r="C1441" s="9"/>
      <c r="D1441" s="195"/>
      <c r="E1441" s="195"/>
      <c r="F1441" s="195"/>
      <c r="G1441" s="195"/>
      <c r="H1441" s="195"/>
      <c r="I1441" s="195"/>
      <c r="J1441" s="195"/>
      <c r="K1441" s="195"/>
      <c r="L1441" s="195"/>
      <c r="M1441" s="195"/>
      <c r="N1441" s="195"/>
      <c r="O1441" s="195"/>
      <c r="P1441" s="195"/>
      <c r="Q1441" s="239"/>
      <c r="R1441" s="97"/>
      <c r="S1441" s="97"/>
      <c r="T1441" s="97"/>
      <c r="U1441" s="97"/>
      <c r="V1441" s="97"/>
      <c r="W1441" s="97"/>
      <c r="X1441" s="259"/>
      <c r="Y1441" s="259"/>
      <c r="Z1441" s="259"/>
      <c r="AA1441" s="258"/>
      <c r="AB1441" s="258"/>
      <c r="AC1441" s="258"/>
      <c r="AD1441" s="258"/>
      <c r="AE1441" s="258"/>
      <c r="AF1441" s="258"/>
      <c r="AG1441" s="258"/>
      <c r="AH1441" s="258"/>
      <c r="AI1441" s="258"/>
      <c r="AJ1441" s="258"/>
      <c r="AK1441" s="258"/>
      <c r="AL1441" s="258"/>
      <c r="AM1441" s="258"/>
      <c r="AN1441" s="258"/>
      <c r="AO1441" s="258"/>
      <c r="AP1441" s="258"/>
      <c r="AQ1441" s="258"/>
      <c r="AR1441" s="258"/>
      <c r="AT1441" s="193"/>
      <c r="AU1441" s="193"/>
      <c r="AV1441" s="193"/>
      <c r="AW1441" s="193"/>
      <c r="AX1441" s="193"/>
      <c r="AY1441" s="193"/>
      <c r="AZ1441" s="193"/>
      <c r="BA1441" s="193"/>
      <c r="BB1441" s="193"/>
      <c r="BC1441" s="193"/>
      <c r="BD1441" s="193"/>
      <c r="BE1441" s="315"/>
      <c r="BF1441" s="315"/>
      <c r="BG1441" s="315"/>
      <c r="BH1441" s="315"/>
      <c r="BI1441" s="315"/>
      <c r="BJ1441" s="315"/>
      <c r="BK1441" s="315"/>
    </row>
    <row r="1442" spans="1:63" x14ac:dyDescent="0.25">
      <c r="A1442" s="9"/>
      <c r="B1442" s="185" t="s">
        <v>1264</v>
      </c>
      <c r="C1442" s="6" t="s">
        <v>2587</v>
      </c>
      <c r="D1442" s="193">
        <v>2609017.7000000002</v>
      </c>
      <c r="E1442" s="193">
        <v>1245005.5</v>
      </c>
      <c r="F1442" s="193">
        <v>360650.88</v>
      </c>
      <c r="G1442" s="193">
        <v>74316.252999999997</v>
      </c>
      <c r="H1442" s="193">
        <v>10230.92</v>
      </c>
      <c r="I1442" s="193">
        <v>136731.10999999999</v>
      </c>
      <c r="J1442" s="193">
        <v>48962.267</v>
      </c>
      <c r="K1442" s="193">
        <v>1657.2275999999999</v>
      </c>
      <c r="L1442" s="193">
        <v>731463.58</v>
      </c>
      <c r="M1442" s="193">
        <v>0</v>
      </c>
      <c r="N1442" s="193">
        <v>0</v>
      </c>
      <c r="O1442" s="193">
        <v>0</v>
      </c>
      <c r="P1442" s="199">
        <f>E1442/0.135</f>
        <v>9222262.9629629627</v>
      </c>
      <c r="Q1442" s="240">
        <v>170362780</v>
      </c>
      <c r="R1442" s="99">
        <v>116307000</v>
      </c>
      <c r="S1442" s="99">
        <v>44542960</v>
      </c>
      <c r="T1442" s="99">
        <v>96.837000000000003</v>
      </c>
      <c r="U1442" s="99">
        <v>1645200</v>
      </c>
      <c r="V1442" s="99">
        <v>816624</v>
      </c>
      <c r="W1442" s="99">
        <v>7050900</v>
      </c>
      <c r="X1442" s="241">
        <f>SUM(Y1442:AA1442)</f>
        <v>916568.7200953</v>
      </c>
      <c r="Y1442" s="241">
        <f>SUM(AB1442:AG1442)</f>
        <v>440179.80851499998</v>
      </c>
      <c r="Z1442" s="241">
        <f>SUM(AH1442:AP1442)</f>
        <v>183443.44928030003</v>
      </c>
      <c r="AA1442" s="241">
        <f>SUM(AQ1442:AR1442)</f>
        <v>292945.46230000001</v>
      </c>
      <c r="AB1442" s="258">
        <v>255614.78</v>
      </c>
      <c r="AC1442" s="258">
        <v>28.865794999999999</v>
      </c>
      <c r="AD1442" s="258">
        <v>74552.813999999998</v>
      </c>
      <c r="AE1442" s="258">
        <v>31.13382</v>
      </c>
      <c r="AF1442" s="258">
        <v>108528.93</v>
      </c>
      <c r="AG1442" s="258">
        <v>1423.2849000000001</v>
      </c>
      <c r="AH1442" s="258">
        <v>167304.01</v>
      </c>
      <c r="AI1442" s="258">
        <v>567.67859999999996</v>
      </c>
      <c r="AJ1442" s="258">
        <v>653.03569000000005</v>
      </c>
      <c r="AK1442" s="258">
        <v>250.8442</v>
      </c>
      <c r="AL1442" s="258">
        <v>81.535060999999999</v>
      </c>
      <c r="AM1442" s="258">
        <v>1.0351292999999999</v>
      </c>
      <c r="AN1442" s="258">
        <v>3208.8128000000002</v>
      </c>
      <c r="AO1442" s="258">
        <v>4682.7968000000001</v>
      </c>
      <c r="AP1442" s="258">
        <v>6693.701</v>
      </c>
      <c r="AQ1442" s="258">
        <v>1771.4023</v>
      </c>
      <c r="AR1442" s="258">
        <v>291174.06</v>
      </c>
      <c r="AT1442" s="193"/>
      <c r="AU1442" s="193"/>
      <c r="AV1442" s="193"/>
      <c r="AW1442" s="193"/>
      <c r="AX1442" s="193"/>
      <c r="AY1442" s="193"/>
      <c r="AZ1442" s="193"/>
      <c r="BA1442" s="193"/>
      <c r="BB1442" s="193"/>
      <c r="BC1442" s="193"/>
      <c r="BD1442" s="193"/>
      <c r="BE1442" s="315"/>
      <c r="BF1442" s="315"/>
      <c r="BG1442" s="315"/>
      <c r="BH1442" s="315"/>
      <c r="BI1442" s="315"/>
      <c r="BJ1442" s="315"/>
      <c r="BK1442" s="315"/>
    </row>
    <row r="1443" spans="1:63" x14ac:dyDescent="0.25">
      <c r="A1443" s="9"/>
      <c r="B1443" s="185" t="s">
        <v>1264</v>
      </c>
      <c r="C1443" s="6" t="s">
        <v>2586</v>
      </c>
      <c r="D1443" s="193">
        <v>4682782.5</v>
      </c>
      <c r="E1443" s="193">
        <v>3261370.5</v>
      </c>
      <c r="F1443" s="193">
        <v>811401.13</v>
      </c>
      <c r="G1443" s="193">
        <v>263798.49</v>
      </c>
      <c r="H1443" s="193">
        <v>8737.1319999999996</v>
      </c>
      <c r="I1443" s="193">
        <v>172529.82</v>
      </c>
      <c r="J1443" s="193">
        <v>32938.885999999999</v>
      </c>
      <c r="K1443" s="193">
        <v>1414.4301</v>
      </c>
      <c r="L1443" s="193">
        <v>130592.08</v>
      </c>
      <c r="M1443" s="193">
        <v>0</v>
      </c>
      <c r="N1443" s="193">
        <v>0</v>
      </c>
      <c r="O1443" s="193">
        <v>0</v>
      </c>
      <c r="P1443" s="199">
        <f>E1443/0.135</f>
        <v>24158300</v>
      </c>
      <c r="Q1443" s="240">
        <v>512383180</v>
      </c>
      <c r="R1443" s="99">
        <v>295680410</v>
      </c>
      <c r="S1443" s="99">
        <v>185880800</v>
      </c>
      <c r="T1443" s="99">
        <v>122.76</v>
      </c>
      <c r="U1443" s="99">
        <v>6271000</v>
      </c>
      <c r="V1443" s="99">
        <v>3491846</v>
      </c>
      <c r="W1443" s="99">
        <v>21059000</v>
      </c>
      <c r="X1443" s="241">
        <f>SUM(Y1443:AA1443)</f>
        <v>2812914.5002861097</v>
      </c>
      <c r="Y1443" s="241">
        <f>SUM(AB1443:AG1443)</f>
        <v>1067103.6898310001</v>
      </c>
      <c r="Z1443" s="241">
        <f>SUM(AH1443:AP1443)</f>
        <v>1004782.0022351099</v>
      </c>
      <c r="AA1443" s="241">
        <f>SUM(AQ1443:AR1443)</f>
        <v>741028.80822000001</v>
      </c>
      <c r="AB1443" s="258">
        <v>669583.78</v>
      </c>
      <c r="AC1443" s="258">
        <v>58.681421</v>
      </c>
      <c r="AD1443" s="258">
        <v>217042.78</v>
      </c>
      <c r="AE1443" s="258">
        <v>40.870010000000001</v>
      </c>
      <c r="AF1443" s="258">
        <v>174435.71</v>
      </c>
      <c r="AG1443" s="258">
        <v>5941.8684000000003</v>
      </c>
      <c r="AH1443" s="258">
        <v>438243.39</v>
      </c>
      <c r="AI1443" s="258">
        <v>1327.0429999999999</v>
      </c>
      <c r="AJ1443" s="258">
        <v>2348.9897000000001</v>
      </c>
      <c r="AK1443" s="258">
        <v>543.40480000000002</v>
      </c>
      <c r="AL1443" s="258">
        <v>200.48724999999999</v>
      </c>
      <c r="AM1443" s="258">
        <v>0.61088511000000001</v>
      </c>
      <c r="AN1443" s="258">
        <v>8287.9565999999995</v>
      </c>
      <c r="AO1443" s="258">
        <v>136095.71</v>
      </c>
      <c r="AP1443" s="258">
        <v>417734.41</v>
      </c>
      <c r="AQ1443" s="258">
        <v>436.21821999999997</v>
      </c>
      <c r="AR1443" s="258">
        <v>740592.59</v>
      </c>
      <c r="AT1443" s="193"/>
      <c r="AU1443" s="193"/>
      <c r="AV1443" s="193"/>
      <c r="AW1443" s="193"/>
      <c r="AX1443" s="193"/>
      <c r="AY1443" s="193"/>
      <c r="AZ1443" s="193"/>
      <c r="BA1443" s="193"/>
      <c r="BB1443" s="193"/>
      <c r="BC1443" s="193"/>
      <c r="BD1443" s="193"/>
      <c r="BE1443" s="315"/>
      <c r="BF1443" s="315"/>
      <c r="BG1443" s="315"/>
      <c r="BH1443" s="315"/>
      <c r="BI1443" s="315"/>
      <c r="BJ1443" s="315"/>
      <c r="BK1443" s="315"/>
    </row>
    <row r="1444" spans="1:63" x14ac:dyDescent="0.25">
      <c r="A1444" s="43"/>
      <c r="B1444" s="185" t="s">
        <v>1264</v>
      </c>
      <c r="C1444" s="6" t="s">
        <v>6911</v>
      </c>
      <c r="D1444" s="193">
        <v>5484853.2000000002</v>
      </c>
      <c r="E1444" s="193">
        <v>1708721.8</v>
      </c>
      <c r="F1444" s="193">
        <v>495408.71</v>
      </c>
      <c r="G1444" s="193">
        <v>145232.10999999999</v>
      </c>
      <c r="H1444" s="193">
        <v>36517.214999999997</v>
      </c>
      <c r="I1444" s="193">
        <v>250489.96</v>
      </c>
      <c r="J1444" s="193">
        <v>97759.282000000007</v>
      </c>
      <c r="K1444" s="193">
        <v>1433.4631999999999</v>
      </c>
      <c r="L1444" s="193">
        <v>2749290.7</v>
      </c>
      <c r="M1444" s="193">
        <v>0</v>
      </c>
      <c r="N1444" s="193">
        <v>0</v>
      </c>
      <c r="O1444" s="193">
        <v>0</v>
      </c>
      <c r="P1444" s="199">
        <f>E1444/0.135</f>
        <v>12657198.518518519</v>
      </c>
      <c r="Q1444" s="240">
        <v>205842750</v>
      </c>
      <c r="R1444" s="99">
        <v>168015770</v>
      </c>
      <c r="S1444" s="99">
        <v>28210000</v>
      </c>
      <c r="T1444" s="99">
        <v>117.59</v>
      </c>
      <c r="U1444" s="99">
        <v>1534300</v>
      </c>
      <c r="V1444" s="99">
        <v>502661.7</v>
      </c>
      <c r="W1444" s="99">
        <v>7579900</v>
      </c>
      <c r="X1444" s="241">
        <f>SUM(Y1444:AA1444)</f>
        <v>1951748.1207056099</v>
      </c>
      <c r="Y1444" s="241">
        <f>SUM(AB1444:AG1444)</f>
        <v>812952.88621999999</v>
      </c>
      <c r="Z1444" s="241">
        <f>SUM(AH1444:AP1444)</f>
        <v>711982.77708560997</v>
      </c>
      <c r="AA1444" s="241">
        <f>SUM(AQ1444:AR1444)</f>
        <v>426812.45740000001</v>
      </c>
      <c r="AB1444" s="258">
        <v>350843.7</v>
      </c>
      <c r="AC1444" s="258">
        <v>31.042334</v>
      </c>
      <c r="AD1444" s="258">
        <v>243763.12</v>
      </c>
      <c r="AE1444" s="258">
        <v>32.526386000000002</v>
      </c>
      <c r="AF1444" s="258">
        <v>217388.64</v>
      </c>
      <c r="AG1444" s="258">
        <v>893.85749999999996</v>
      </c>
      <c r="AH1444" s="258">
        <v>229622.18</v>
      </c>
      <c r="AI1444" s="258">
        <v>805.00178000000005</v>
      </c>
      <c r="AJ1444" s="258">
        <v>1286.7213999999999</v>
      </c>
      <c r="AK1444" s="258">
        <v>631.80002999999999</v>
      </c>
      <c r="AL1444" s="258">
        <v>200.03497999999999</v>
      </c>
      <c r="AM1444" s="258">
        <v>0.67579560999999999</v>
      </c>
      <c r="AN1444" s="258">
        <v>7103.9530999999997</v>
      </c>
      <c r="AO1444" s="258">
        <v>213174.83</v>
      </c>
      <c r="AP1444" s="258">
        <v>259157.58</v>
      </c>
      <c r="AQ1444" s="258">
        <v>6272.6873999999998</v>
      </c>
      <c r="AR1444" s="258">
        <v>420539.77</v>
      </c>
      <c r="AT1444" s="193"/>
      <c r="AU1444" s="193"/>
      <c r="AV1444" s="193"/>
      <c r="AW1444" s="193"/>
      <c r="AX1444" s="193"/>
      <c r="AY1444" s="193"/>
      <c r="AZ1444" s="193"/>
      <c r="BA1444" s="193"/>
      <c r="BB1444" s="193"/>
      <c r="BC1444" s="193"/>
      <c r="BD1444" s="193"/>
      <c r="BE1444" s="315"/>
      <c r="BF1444" s="315"/>
      <c r="BG1444" s="315"/>
      <c r="BH1444" s="315"/>
      <c r="BI1444" s="315"/>
      <c r="BJ1444" s="315"/>
      <c r="BK1444" s="315"/>
    </row>
    <row r="1445" spans="1:63" x14ac:dyDescent="0.25">
      <c r="A1445" s="43"/>
      <c r="B1445" s="185" t="s">
        <v>436</v>
      </c>
      <c r="C1445" s="6" t="s">
        <v>6910</v>
      </c>
      <c r="D1445" s="193">
        <v>721.76052000000004</v>
      </c>
      <c r="E1445" s="193">
        <v>341.86570999999998</v>
      </c>
      <c r="F1445" s="193">
        <v>218.75903</v>
      </c>
      <c r="G1445" s="193">
        <v>6.2431400999999997</v>
      </c>
      <c r="H1445" s="193">
        <v>5.2890642000000003</v>
      </c>
      <c r="I1445" s="193">
        <v>92.913426000000001</v>
      </c>
      <c r="J1445" s="193">
        <v>9.6486596000000002</v>
      </c>
      <c r="K1445" s="193">
        <v>0.29561218</v>
      </c>
      <c r="L1445" s="193">
        <v>46.74588</v>
      </c>
      <c r="M1445" s="193">
        <v>0</v>
      </c>
      <c r="N1445" s="193">
        <v>0</v>
      </c>
      <c r="O1445" s="193">
        <v>0</v>
      </c>
      <c r="P1445" s="199">
        <f>E1445/0.135</f>
        <v>2532.3385925925922</v>
      </c>
      <c r="Q1445" s="240">
        <v>39833.559000000001</v>
      </c>
      <c r="R1445" s="99">
        <v>37526.207000000002</v>
      </c>
      <c r="S1445" s="99">
        <v>1905.904</v>
      </c>
      <c r="T1445" s="99">
        <v>0.10018000000000001</v>
      </c>
      <c r="U1445" s="99">
        <v>94.272000000000006</v>
      </c>
      <c r="V1445" s="99">
        <v>32.255749999999999</v>
      </c>
      <c r="W1445" s="99">
        <v>274.82</v>
      </c>
      <c r="X1445" s="241">
        <f>SUM(Y1445:AA1445)</f>
        <v>295.29531883771995</v>
      </c>
      <c r="Y1445" s="241">
        <f>SUM(AB1445:AG1445)</f>
        <v>139.19075339699998</v>
      </c>
      <c r="Z1445" s="241">
        <f>SUM(AH1445:AP1445)</f>
        <v>62.161467310719992</v>
      </c>
      <c r="AA1445" s="241">
        <f>SUM(AQ1445:AR1445)</f>
        <v>93.94309813000001</v>
      </c>
      <c r="AB1445" s="258">
        <v>70.194569999999999</v>
      </c>
      <c r="AC1445" s="258">
        <v>1.4445901000000001E-2</v>
      </c>
      <c r="AD1445" s="258">
        <v>7.1331534000000003</v>
      </c>
      <c r="AE1445" s="258">
        <v>2.6133637000000001E-2</v>
      </c>
      <c r="AF1445" s="258">
        <v>61.762003</v>
      </c>
      <c r="AG1445" s="258">
        <v>6.0447459000000002E-2</v>
      </c>
      <c r="AH1445" s="258">
        <v>45.941578999999997</v>
      </c>
      <c r="AI1445" s="258">
        <v>0.33295408999999998</v>
      </c>
      <c r="AJ1445" s="258">
        <v>3.8554263999999998E-2</v>
      </c>
      <c r="AK1445" s="258">
        <v>6.1560976000000003E-2</v>
      </c>
      <c r="AL1445" s="258">
        <v>5.2150382E-3</v>
      </c>
      <c r="AM1445" s="258">
        <v>9.8793252000000005E-4</v>
      </c>
      <c r="AN1445" s="258">
        <v>0.36203961000000001</v>
      </c>
      <c r="AO1445" s="258">
        <v>11.862907</v>
      </c>
      <c r="AP1445" s="258">
        <v>3.5556694000000002</v>
      </c>
      <c r="AQ1445" s="258">
        <v>0.10218213</v>
      </c>
      <c r="AR1445" s="258">
        <v>93.840916000000007</v>
      </c>
      <c r="AT1445" s="193"/>
      <c r="AU1445" s="193"/>
      <c r="AV1445" s="193"/>
      <c r="AW1445" s="193"/>
      <c r="AX1445" s="193"/>
      <c r="AY1445" s="193"/>
      <c r="AZ1445" s="193"/>
      <c r="BA1445" s="193"/>
      <c r="BB1445" s="193"/>
      <c r="BC1445" s="193"/>
      <c r="BD1445" s="193"/>
      <c r="BE1445" s="315"/>
      <c r="BF1445" s="315"/>
      <c r="BG1445" s="315"/>
      <c r="BH1445" s="315"/>
      <c r="BI1445" s="315"/>
      <c r="BJ1445" s="315"/>
      <c r="BK1445" s="315"/>
    </row>
    <row r="1446" spans="1:63" x14ac:dyDescent="0.25">
      <c r="A1446" s="9"/>
      <c r="B1446" s="185" t="s">
        <v>436</v>
      </c>
      <c r="C1446" s="6" t="s">
        <v>6909</v>
      </c>
      <c r="D1446" s="193">
        <v>533.77391999999998</v>
      </c>
      <c r="E1446" s="193">
        <v>227.71687</v>
      </c>
      <c r="F1446" s="193">
        <v>103.45596</v>
      </c>
      <c r="G1446" s="193">
        <v>6.8410745999999998</v>
      </c>
      <c r="H1446" s="193">
        <v>3.5739055999999998</v>
      </c>
      <c r="I1446" s="193">
        <v>49.744244999999999</v>
      </c>
      <c r="J1446" s="193">
        <v>96.174018000000004</v>
      </c>
      <c r="K1446" s="193">
        <v>0.28776848999999999</v>
      </c>
      <c r="L1446" s="193">
        <v>45.980080000000001</v>
      </c>
      <c r="M1446" s="193">
        <v>0</v>
      </c>
      <c r="N1446" s="193">
        <v>0</v>
      </c>
      <c r="O1446" s="193">
        <v>0</v>
      </c>
      <c r="P1446" s="199">
        <f>E1446/0.135</f>
        <v>1686.7916296296296</v>
      </c>
      <c r="Q1446" s="240">
        <v>27316.464</v>
      </c>
      <c r="R1446" s="99">
        <v>25183.715</v>
      </c>
      <c r="S1446" s="99">
        <v>1757.7840000000001</v>
      </c>
      <c r="T1446" s="99">
        <v>8.4884000000000001E-2</v>
      </c>
      <c r="U1446" s="99">
        <v>88.391000000000005</v>
      </c>
      <c r="V1446" s="99">
        <v>29.489629999999998</v>
      </c>
      <c r="W1446" s="99">
        <v>257</v>
      </c>
      <c r="X1446" s="241">
        <f>SUM(Y1446:AA1446)</f>
        <v>574.13203347363094</v>
      </c>
      <c r="Y1446" s="241">
        <f>SUM(AB1446:AG1446)</f>
        <v>103.1148322871</v>
      </c>
      <c r="Z1446" s="241">
        <f>SUM(AH1446:AP1446)</f>
        <v>407.93637142053097</v>
      </c>
      <c r="AA1446" s="241">
        <f>SUM(AQ1446:AR1446)</f>
        <v>63.080829766000001</v>
      </c>
      <c r="AB1446" s="258">
        <v>46.770752000000002</v>
      </c>
      <c r="AC1446" s="258">
        <v>9.3570731000000001E-3</v>
      </c>
      <c r="AD1446" s="258">
        <v>23.790306000000001</v>
      </c>
      <c r="AE1446" s="258">
        <v>1.4526644E-2</v>
      </c>
      <c r="AF1446" s="258">
        <v>32.474181999999999</v>
      </c>
      <c r="AG1446" s="258">
        <v>5.5708569999999999E-2</v>
      </c>
      <c r="AH1446" s="258">
        <v>30.610232</v>
      </c>
      <c r="AI1446" s="258">
        <v>0.15462471999999999</v>
      </c>
      <c r="AJ1446" s="258">
        <v>4.9981556000000003E-2</v>
      </c>
      <c r="AK1446" s="258">
        <v>4.8895033999999997</v>
      </c>
      <c r="AL1446" s="258">
        <v>5.7296730999999998E-3</v>
      </c>
      <c r="AM1446" s="258">
        <v>1.7961430999999999E-5</v>
      </c>
      <c r="AN1446" s="258">
        <v>0.35188751000000001</v>
      </c>
      <c r="AO1446" s="258">
        <v>1.0142545999999999</v>
      </c>
      <c r="AP1446" s="258">
        <v>370.86014</v>
      </c>
      <c r="AQ1446" s="258">
        <v>9.9914766000000002E-2</v>
      </c>
      <c r="AR1446" s="258">
        <v>62.980915000000003</v>
      </c>
      <c r="AT1446" s="193"/>
      <c r="AU1446" s="193"/>
      <c r="AV1446" s="193"/>
      <c r="AW1446" s="193"/>
      <c r="AX1446" s="193"/>
      <c r="AY1446" s="193"/>
      <c r="AZ1446" s="193"/>
      <c r="BA1446" s="193"/>
      <c r="BB1446" s="193"/>
      <c r="BC1446" s="193"/>
      <c r="BD1446" s="193"/>
      <c r="BE1446" s="315"/>
      <c r="BF1446" s="315"/>
      <c r="BG1446" s="315"/>
      <c r="BH1446" s="315"/>
      <c r="BI1446" s="315"/>
      <c r="BJ1446" s="315"/>
      <c r="BK1446" s="315"/>
    </row>
    <row r="1447" spans="1:63" x14ac:dyDescent="0.25">
      <c r="A1447" s="58" t="s">
        <v>502</v>
      </c>
      <c r="B1447" s="58"/>
      <c r="C1447" s="9"/>
      <c r="D1447" s="195"/>
      <c r="E1447" s="195"/>
      <c r="F1447" s="195"/>
      <c r="G1447" s="195"/>
      <c r="H1447" s="195"/>
      <c r="I1447" s="195"/>
      <c r="J1447" s="195"/>
      <c r="K1447" s="195"/>
      <c r="L1447" s="195"/>
      <c r="M1447" s="195"/>
      <c r="N1447" s="195"/>
      <c r="O1447" s="195"/>
      <c r="P1447" s="195"/>
      <c r="Q1447" s="239"/>
      <c r="R1447" s="97"/>
      <c r="S1447" s="97"/>
      <c r="T1447" s="97"/>
      <c r="U1447" s="97"/>
      <c r="V1447" s="97"/>
      <c r="W1447" s="97"/>
      <c r="X1447" s="259"/>
      <c r="Y1447" s="259"/>
      <c r="Z1447" s="259"/>
      <c r="AA1447" s="258"/>
      <c r="AB1447" s="258"/>
      <c r="AC1447" s="258"/>
      <c r="AD1447" s="258"/>
      <c r="AE1447" s="258"/>
      <c r="AF1447" s="258"/>
      <c r="AG1447" s="258"/>
      <c r="AH1447" s="258"/>
      <c r="AI1447" s="258"/>
      <c r="AJ1447" s="258"/>
      <c r="AK1447" s="258"/>
      <c r="AL1447" s="258"/>
      <c r="AM1447" s="258"/>
      <c r="AN1447" s="258"/>
      <c r="AO1447" s="258"/>
      <c r="AP1447" s="258"/>
      <c r="AQ1447" s="258"/>
      <c r="AR1447" s="258"/>
      <c r="AT1447" s="193"/>
      <c r="AU1447" s="193"/>
      <c r="AV1447" s="193"/>
      <c r="AW1447" s="193"/>
      <c r="AX1447" s="193"/>
      <c r="AY1447" s="193"/>
      <c r="AZ1447" s="193"/>
      <c r="BA1447" s="193"/>
      <c r="BB1447" s="193"/>
      <c r="BC1447" s="193"/>
      <c r="BD1447" s="193"/>
      <c r="BE1447" s="315"/>
      <c r="BF1447" s="315"/>
      <c r="BG1447" s="315"/>
      <c r="BH1447" s="315"/>
      <c r="BI1447" s="315"/>
      <c r="BJ1447" s="315"/>
      <c r="BK1447" s="315"/>
    </row>
    <row r="1448" spans="1:63" x14ac:dyDescent="0.25">
      <c r="A1448" s="9"/>
      <c r="B1448" s="185" t="s">
        <v>5770</v>
      </c>
      <c r="C1448" s="25" t="s">
        <v>1990</v>
      </c>
      <c r="D1448" s="193">
        <v>0.53865156999999997</v>
      </c>
      <c r="E1448" s="193">
        <v>0.47290838000000002</v>
      </c>
      <c r="F1448" s="193">
        <v>5.2298850000000001E-2</v>
      </c>
      <c r="G1448" s="193">
        <v>0</v>
      </c>
      <c r="H1448" s="193">
        <v>1.29762E-2</v>
      </c>
      <c r="I1448" s="193">
        <v>0</v>
      </c>
      <c r="J1448" s="193">
        <v>1.9351517E-9</v>
      </c>
      <c r="K1448" s="193">
        <v>4.6814030999999998E-4</v>
      </c>
      <c r="L1448" s="193">
        <v>0</v>
      </c>
      <c r="M1448" s="193">
        <v>0</v>
      </c>
      <c r="N1448" s="193">
        <v>0</v>
      </c>
      <c r="O1448" s="193">
        <v>0</v>
      </c>
      <c r="P1448" s="199">
        <f>E1448/0.135</f>
        <v>3.503025037037037</v>
      </c>
      <c r="Q1448" s="240">
        <v>45.8</v>
      </c>
      <c r="R1448" s="99">
        <v>45.8</v>
      </c>
      <c r="S1448" s="99">
        <v>0</v>
      </c>
      <c r="T1448" s="99">
        <v>0</v>
      </c>
      <c r="U1448" s="99">
        <v>0</v>
      </c>
      <c r="V1448" s="99">
        <v>0</v>
      </c>
      <c r="W1448" s="99">
        <v>0</v>
      </c>
      <c r="X1448" s="241">
        <f>SUM(Y1448:AA1448)</f>
        <v>0.28606704458368221</v>
      </c>
      <c r="Y1448" s="241">
        <f>SUM(AB1448:AG1448)</f>
        <v>0.107983403997</v>
      </c>
      <c r="Z1448" s="241">
        <f>SUM(AH1448:AP1448)</f>
        <v>6.3633640586682194E-2</v>
      </c>
      <c r="AA1448" s="241">
        <f>SUM(AQ1448:AR1448)</f>
        <v>0.11445</v>
      </c>
      <c r="AB1448" s="258">
        <v>9.7103853000000004E-2</v>
      </c>
      <c r="AC1448" s="258">
        <v>0</v>
      </c>
      <c r="AD1448" s="258">
        <v>1.7905932000000002E-5</v>
      </c>
      <c r="AE1448" s="258">
        <v>1.0691064999999999E-5</v>
      </c>
      <c r="AF1448" s="258">
        <v>1.0850953999999999E-2</v>
      </c>
      <c r="AG1448" s="258">
        <v>0</v>
      </c>
      <c r="AH1448" s="258">
        <v>6.3558255999999994E-2</v>
      </c>
      <c r="AI1448" s="258">
        <v>7.5188942000000003E-5</v>
      </c>
      <c r="AJ1448" s="258">
        <v>0</v>
      </c>
      <c r="AK1448" s="258">
        <v>1.9551936E-7</v>
      </c>
      <c r="AL1448" s="258">
        <v>1.2496841000000001E-10</v>
      </c>
      <c r="AM1448" s="258">
        <v>3.5379710000000001E-13</v>
      </c>
      <c r="AN1448" s="258">
        <v>0</v>
      </c>
      <c r="AO1448" s="258">
        <v>0</v>
      </c>
      <c r="AP1448" s="258">
        <v>0</v>
      </c>
      <c r="AQ1448" s="258">
        <v>0</v>
      </c>
      <c r="AR1448" s="258">
        <v>0.11445</v>
      </c>
      <c r="AT1448" s="193"/>
      <c r="AU1448" s="193"/>
      <c r="AV1448" s="193"/>
      <c r="AW1448" s="193"/>
      <c r="AX1448" s="193"/>
      <c r="AY1448" s="193"/>
      <c r="AZ1448" s="193"/>
      <c r="BA1448" s="193"/>
      <c r="BB1448" s="193"/>
      <c r="BC1448" s="193"/>
      <c r="BD1448" s="193"/>
      <c r="BE1448" s="315"/>
      <c r="BF1448" s="315"/>
      <c r="BG1448" s="315"/>
      <c r="BH1448" s="315"/>
      <c r="BI1448" s="315"/>
      <c r="BJ1448" s="315"/>
      <c r="BK1448" s="315"/>
    </row>
    <row r="1449" spans="1:63" x14ac:dyDescent="0.25">
      <c r="A1449" s="9"/>
      <c r="B1449" s="185" t="s">
        <v>5770</v>
      </c>
      <c r="C1449" s="25" t="s">
        <v>1991</v>
      </c>
      <c r="D1449" s="193">
        <v>5.5439999999999998E-6</v>
      </c>
      <c r="E1449" s="193">
        <v>0</v>
      </c>
      <c r="F1449" s="193">
        <v>0</v>
      </c>
      <c r="G1449" s="193">
        <v>5.5439999999999998E-6</v>
      </c>
      <c r="H1449" s="193">
        <v>0</v>
      </c>
      <c r="I1449" s="193">
        <v>0</v>
      </c>
      <c r="J1449" s="193">
        <v>0</v>
      </c>
      <c r="K1449" s="193">
        <v>0</v>
      </c>
      <c r="L1449" s="193">
        <v>0</v>
      </c>
      <c r="M1449" s="193">
        <v>0</v>
      </c>
      <c r="N1449" s="193">
        <v>0</v>
      </c>
      <c r="O1449" s="193">
        <v>0</v>
      </c>
      <c r="P1449" s="199">
        <f>E1449/0.135</f>
        <v>0</v>
      </c>
      <c r="Q1449" s="240">
        <v>0</v>
      </c>
      <c r="R1449" s="99">
        <v>0</v>
      </c>
      <c r="S1449" s="99">
        <v>0</v>
      </c>
      <c r="T1449" s="99">
        <v>0</v>
      </c>
      <c r="U1449" s="99">
        <v>0</v>
      </c>
      <c r="V1449" s="99">
        <v>0</v>
      </c>
      <c r="W1449" s="99">
        <v>0</v>
      </c>
      <c r="X1449" s="241">
        <f>SUM(Y1449:AA1449)</f>
        <v>3.3308438937409999E-5</v>
      </c>
      <c r="Y1449" s="241">
        <f>SUM(AB1449:AG1449)</f>
        <v>3.0908840639999996E-5</v>
      </c>
      <c r="Z1449" s="241">
        <f>SUM(AH1449:AP1449)</f>
        <v>2.3995982974099999E-6</v>
      </c>
      <c r="AA1449" s="241">
        <f>SUM(AQ1449:AR1449)</f>
        <v>0</v>
      </c>
      <c r="AB1449" s="258">
        <v>0</v>
      </c>
      <c r="AC1449" s="258">
        <v>0</v>
      </c>
      <c r="AD1449" s="258">
        <v>3.0893063999999999E-5</v>
      </c>
      <c r="AE1449" s="258">
        <v>0</v>
      </c>
      <c r="AF1449" s="258">
        <v>0</v>
      </c>
      <c r="AG1449" s="258">
        <v>1.5776640000000001E-8</v>
      </c>
      <c r="AH1449" s="258">
        <v>0</v>
      </c>
      <c r="AI1449" s="258">
        <v>0</v>
      </c>
      <c r="AJ1449" s="258">
        <v>0</v>
      </c>
      <c r="AK1449" s="258">
        <v>2.3952940999999999E-6</v>
      </c>
      <c r="AL1449" s="258">
        <v>6.8962241000000003E-10</v>
      </c>
      <c r="AM1449" s="258">
        <v>3.6145749999999998E-9</v>
      </c>
      <c r="AN1449" s="258">
        <v>0</v>
      </c>
      <c r="AO1449" s="258">
        <v>0</v>
      </c>
      <c r="AP1449" s="258">
        <v>0</v>
      </c>
      <c r="AQ1449" s="258">
        <v>0</v>
      </c>
      <c r="AR1449" s="258">
        <v>0</v>
      </c>
      <c r="AT1449" s="193"/>
      <c r="AU1449" s="193"/>
      <c r="AV1449" s="193"/>
      <c r="AW1449" s="193"/>
      <c r="AX1449" s="193"/>
      <c r="AY1449" s="193"/>
      <c r="AZ1449" s="193"/>
      <c r="BA1449" s="193"/>
      <c r="BB1449" s="193"/>
      <c r="BC1449" s="193"/>
      <c r="BD1449" s="193"/>
      <c r="BE1449" s="315"/>
      <c r="BF1449" s="315"/>
      <c r="BG1449" s="315"/>
      <c r="BH1449" s="315"/>
      <c r="BI1449" s="315"/>
      <c r="BJ1449" s="315"/>
      <c r="BK1449" s="315"/>
    </row>
    <row r="1450" spans="1:63" x14ac:dyDescent="0.25">
      <c r="A1450" s="9"/>
      <c r="B1450" s="185" t="s">
        <v>5770</v>
      </c>
      <c r="C1450" s="25" t="s">
        <v>1992</v>
      </c>
      <c r="D1450" s="193">
        <v>1.4891860999999999E-2</v>
      </c>
      <c r="E1450" s="193">
        <v>0</v>
      </c>
      <c r="F1450" s="193">
        <v>0</v>
      </c>
      <c r="G1450" s="193">
        <v>5.5439999999999998E-6</v>
      </c>
      <c r="H1450" s="193">
        <v>0</v>
      </c>
      <c r="I1450" s="193">
        <v>0</v>
      </c>
      <c r="J1450" s="193">
        <v>1.4810986999999999E-2</v>
      </c>
      <c r="K1450" s="193">
        <v>7.5330871000000001E-5</v>
      </c>
      <c r="L1450" s="193">
        <v>0</v>
      </c>
      <c r="M1450" s="193">
        <v>0</v>
      </c>
      <c r="N1450" s="193">
        <v>0</v>
      </c>
      <c r="O1450" s="193">
        <v>0</v>
      </c>
      <c r="P1450" s="199">
        <f>E1450/0.135</f>
        <v>0</v>
      </c>
      <c r="Q1450" s="240">
        <v>0</v>
      </c>
      <c r="R1450" s="99">
        <v>0</v>
      </c>
      <c r="S1450" s="99">
        <v>0</v>
      </c>
      <c r="T1450" s="99">
        <v>0</v>
      </c>
      <c r="U1450" s="99">
        <v>0</v>
      </c>
      <c r="V1450" s="99">
        <v>0</v>
      </c>
      <c r="W1450" s="99">
        <v>0</v>
      </c>
      <c r="X1450" s="241">
        <f>SUM(Y1450:AA1450)</f>
        <v>5.6552573039080002E-4</v>
      </c>
      <c r="Y1450" s="241">
        <f>SUM(AB1450:AG1450)</f>
        <v>5.5158027664000005E-4</v>
      </c>
      <c r="Z1450" s="241">
        <f>SUM(AH1450:AP1450)</f>
        <v>1.39454537508E-5</v>
      </c>
      <c r="AA1450" s="241">
        <f>SUM(AQ1450:AR1450)</f>
        <v>0</v>
      </c>
      <c r="AB1450" s="258">
        <v>0</v>
      </c>
      <c r="AC1450" s="258">
        <v>0</v>
      </c>
      <c r="AD1450" s="258">
        <v>5.515645E-4</v>
      </c>
      <c r="AE1450" s="258">
        <v>0</v>
      </c>
      <c r="AF1450" s="258">
        <v>0</v>
      </c>
      <c r="AG1450" s="258">
        <v>1.5776640000000001E-8</v>
      </c>
      <c r="AH1450" s="258">
        <v>0</v>
      </c>
      <c r="AI1450" s="258">
        <v>0</v>
      </c>
      <c r="AJ1450" s="258">
        <v>0</v>
      </c>
      <c r="AK1450" s="258">
        <v>1.1990321E-5</v>
      </c>
      <c r="AL1450" s="258">
        <v>1.9539419999999999E-6</v>
      </c>
      <c r="AM1450" s="258">
        <v>1.1907508000000001E-9</v>
      </c>
      <c r="AN1450" s="258">
        <v>0</v>
      </c>
      <c r="AO1450" s="258">
        <v>0</v>
      </c>
      <c r="AP1450" s="258">
        <v>0</v>
      </c>
      <c r="AQ1450" s="258">
        <v>0</v>
      </c>
      <c r="AR1450" s="258">
        <v>0</v>
      </c>
      <c r="AT1450" s="193"/>
      <c r="AU1450" s="193"/>
      <c r="AV1450" s="193"/>
      <c r="AW1450" s="193"/>
      <c r="AX1450" s="193"/>
      <c r="AY1450" s="193"/>
      <c r="AZ1450" s="193"/>
      <c r="BA1450" s="193"/>
      <c r="BB1450" s="193"/>
      <c r="BC1450" s="193"/>
      <c r="BD1450" s="193"/>
      <c r="BE1450" s="315"/>
      <c r="BF1450" s="315"/>
      <c r="BG1450" s="315"/>
      <c r="BH1450" s="315"/>
      <c r="BI1450" s="315"/>
      <c r="BJ1450" s="315"/>
      <c r="BK1450" s="315"/>
    </row>
    <row r="1451" spans="1:63" x14ac:dyDescent="0.25">
      <c r="A1451" s="43"/>
      <c r="B1451" s="185" t="s">
        <v>437</v>
      </c>
      <c r="C1451" s="25" t="s">
        <v>1993</v>
      </c>
      <c r="D1451" s="193">
        <v>1.9762717000000001</v>
      </c>
      <c r="E1451" s="193">
        <v>1.9762649999999999</v>
      </c>
      <c r="F1451" s="193">
        <v>0</v>
      </c>
      <c r="G1451" s="193">
        <v>0</v>
      </c>
      <c r="H1451" s="193">
        <v>0</v>
      </c>
      <c r="I1451" s="193">
        <v>0</v>
      </c>
      <c r="J1451" s="193">
        <v>6.7447151000000001E-6</v>
      </c>
      <c r="K1451" s="193">
        <v>0</v>
      </c>
      <c r="L1451" s="193">
        <v>0</v>
      </c>
      <c r="M1451" s="193">
        <v>0</v>
      </c>
      <c r="N1451" s="193">
        <v>0</v>
      </c>
      <c r="O1451" s="193">
        <v>0</v>
      </c>
      <c r="P1451" s="199">
        <f>E1451/0.135</f>
        <v>14.638999999999999</v>
      </c>
      <c r="Q1451" s="240">
        <v>38.299999999999997</v>
      </c>
      <c r="R1451" s="99">
        <v>38.299999999999997</v>
      </c>
      <c r="S1451" s="99">
        <v>0</v>
      </c>
      <c r="T1451" s="99">
        <v>0</v>
      </c>
      <c r="U1451" s="99">
        <v>0</v>
      </c>
      <c r="V1451" s="99">
        <v>0</v>
      </c>
      <c r="W1451" s="99">
        <v>0</v>
      </c>
      <c r="X1451" s="241">
        <f>SUM(Y1451:AA1451)</f>
        <v>0.76743011261340066</v>
      </c>
      <c r="Y1451" s="241">
        <f>SUM(AB1451:AG1451)</f>
        <v>0.40601871971599995</v>
      </c>
      <c r="Z1451" s="241">
        <f>SUM(AH1451:AP1451)</f>
        <v>0.2652733928974006</v>
      </c>
      <c r="AA1451" s="241">
        <f>SUM(AQ1451:AR1451)</f>
        <v>9.6138000000000001E-2</v>
      </c>
      <c r="AB1451" s="258">
        <v>0.40579307999999997</v>
      </c>
      <c r="AC1451" s="258">
        <v>0</v>
      </c>
      <c r="AD1451" s="258">
        <v>1.17612E-5</v>
      </c>
      <c r="AE1451" s="258">
        <v>2.1384149000000001E-4</v>
      </c>
      <c r="AF1451" s="258">
        <v>0</v>
      </c>
      <c r="AG1451" s="258">
        <v>3.7025999999999997E-8</v>
      </c>
      <c r="AH1451" s="258">
        <v>0.26527305000000001</v>
      </c>
      <c r="AI1451" s="258">
        <v>0</v>
      </c>
      <c r="AJ1451" s="258">
        <v>0</v>
      </c>
      <c r="AK1451" s="258">
        <v>3.4285680000000003E-7</v>
      </c>
      <c r="AL1451" s="258">
        <v>2.2513919999999999E-11</v>
      </c>
      <c r="AM1451" s="258">
        <v>1.8086640000000001E-11</v>
      </c>
      <c r="AN1451" s="258">
        <v>0</v>
      </c>
      <c r="AO1451" s="258">
        <v>0</v>
      </c>
      <c r="AP1451" s="258">
        <v>0</v>
      </c>
      <c r="AQ1451" s="258">
        <v>0</v>
      </c>
      <c r="AR1451" s="258">
        <v>9.6138000000000001E-2</v>
      </c>
      <c r="AT1451" s="193"/>
      <c r="AU1451" s="193"/>
      <c r="AV1451" s="193"/>
      <c r="AW1451" s="193"/>
      <c r="AX1451" s="193"/>
      <c r="AY1451" s="193"/>
      <c r="AZ1451" s="193"/>
      <c r="BA1451" s="193"/>
      <c r="BB1451" s="193"/>
      <c r="BC1451" s="193"/>
      <c r="BD1451" s="193"/>
      <c r="BE1451" s="315"/>
      <c r="BF1451" s="315"/>
      <c r="BG1451" s="315"/>
      <c r="BH1451" s="315"/>
      <c r="BI1451" s="315"/>
      <c r="BJ1451" s="315"/>
      <c r="BK1451" s="315"/>
    </row>
    <row r="1452" spans="1:63" x14ac:dyDescent="0.25">
      <c r="A1452" s="43"/>
      <c r="B1452" s="185" t="s">
        <v>4654</v>
      </c>
      <c r="C1452" s="25" t="s">
        <v>1994</v>
      </c>
      <c r="D1452" s="193">
        <v>1.4259722000000001E-2</v>
      </c>
      <c r="E1452" s="193">
        <v>7.587E-3</v>
      </c>
      <c r="F1452" s="193">
        <v>6.5186699999999998E-3</v>
      </c>
      <c r="G1452" s="193">
        <v>0</v>
      </c>
      <c r="H1452" s="193">
        <v>3.6045E-6</v>
      </c>
      <c r="I1452" s="193">
        <v>1.498224E-4</v>
      </c>
      <c r="J1452" s="193">
        <v>6.2501027000000004E-7</v>
      </c>
      <c r="K1452" s="193">
        <v>0</v>
      </c>
      <c r="L1452" s="193">
        <v>0</v>
      </c>
      <c r="M1452" s="193">
        <v>0</v>
      </c>
      <c r="N1452" s="193">
        <v>0</v>
      </c>
      <c r="O1452" s="193">
        <v>0</v>
      </c>
      <c r="P1452" s="199">
        <f>E1452/0.135</f>
        <v>5.6199999999999993E-2</v>
      </c>
      <c r="Q1452" s="240">
        <v>0</v>
      </c>
      <c r="R1452" s="99">
        <v>0</v>
      </c>
      <c r="S1452" s="99">
        <v>0</v>
      </c>
      <c r="T1452" s="99">
        <v>0</v>
      </c>
      <c r="U1452" s="99">
        <v>0</v>
      </c>
      <c r="V1452" s="99">
        <v>0</v>
      </c>
      <c r="W1452" s="99">
        <v>0</v>
      </c>
      <c r="X1452" s="241">
        <f>SUM(Y1452:AA1452)</f>
        <v>3.5950177954934257E-3</v>
      </c>
      <c r="Y1452" s="241">
        <f>SUM(AB1452:AG1452)</f>
        <v>2.5641931131036E-3</v>
      </c>
      <c r="Z1452" s="241">
        <f>SUM(AH1452:AP1452)</f>
        <v>1.0308246823898257E-3</v>
      </c>
      <c r="AA1452" s="241">
        <f>SUM(AQ1452:AR1452)</f>
        <v>0</v>
      </c>
      <c r="AB1452" s="258">
        <v>1.557864E-3</v>
      </c>
      <c r="AC1452" s="258">
        <v>0</v>
      </c>
      <c r="AD1452" s="258">
        <v>9.9904860000000004E-6</v>
      </c>
      <c r="AE1452" s="258">
        <v>1.9827225E-7</v>
      </c>
      <c r="AF1452" s="258">
        <v>9.9613799999999993E-4</v>
      </c>
      <c r="AG1452" s="258">
        <v>2.3548535999999999E-9</v>
      </c>
      <c r="AH1452" s="258">
        <v>1.0196815000000001E-3</v>
      </c>
      <c r="AI1452" s="258">
        <v>1.1101834000000001E-5</v>
      </c>
      <c r="AJ1452" s="258">
        <v>0</v>
      </c>
      <c r="AK1452" s="258">
        <v>4.1344160000000001E-8</v>
      </c>
      <c r="AL1452" s="258">
        <v>2.7223538999999998E-12</v>
      </c>
      <c r="AM1452" s="258">
        <v>1.5074717E-12</v>
      </c>
      <c r="AN1452" s="258">
        <v>0</v>
      </c>
      <c r="AO1452" s="258">
        <v>0</v>
      </c>
      <c r="AP1452" s="258">
        <v>0</v>
      </c>
      <c r="AQ1452" s="258">
        <v>0</v>
      </c>
      <c r="AR1452" s="258">
        <v>0</v>
      </c>
      <c r="AT1452" s="193"/>
      <c r="AU1452" s="193"/>
      <c r="AV1452" s="193"/>
      <c r="AW1452" s="193"/>
      <c r="AX1452" s="193"/>
      <c r="AY1452" s="193"/>
      <c r="AZ1452" s="193"/>
      <c r="BA1452" s="193"/>
      <c r="BB1452" s="193"/>
      <c r="BC1452" s="193"/>
      <c r="BD1452" s="193"/>
      <c r="BE1452" s="315"/>
      <c r="BF1452" s="315"/>
      <c r="BG1452" s="315"/>
      <c r="BH1452" s="315"/>
      <c r="BI1452" s="315"/>
      <c r="BJ1452" s="315"/>
      <c r="BK1452" s="315"/>
    </row>
    <row r="1453" spans="1:63" x14ac:dyDescent="0.25">
      <c r="A1453" s="58" t="s">
        <v>6981</v>
      </c>
      <c r="B1453" s="58"/>
      <c r="C1453" s="9"/>
      <c r="D1453" s="195"/>
      <c r="E1453" s="195"/>
      <c r="F1453" s="195"/>
      <c r="G1453" s="195"/>
      <c r="H1453" s="195"/>
      <c r="I1453" s="195"/>
      <c r="J1453" s="195"/>
      <c r="K1453" s="195"/>
      <c r="L1453" s="195"/>
      <c r="M1453" s="195"/>
      <c r="N1453" s="195"/>
      <c r="O1453" s="195"/>
      <c r="P1453" s="195"/>
      <c r="Q1453" s="239"/>
      <c r="R1453" s="97"/>
      <c r="S1453" s="97"/>
      <c r="T1453" s="97"/>
      <c r="U1453" s="97"/>
      <c r="V1453" s="97"/>
      <c r="W1453" s="97"/>
      <c r="X1453" s="259"/>
      <c r="Y1453" s="259"/>
      <c r="Z1453" s="259"/>
      <c r="AA1453" s="258"/>
      <c r="AB1453" s="258"/>
      <c r="AC1453" s="258"/>
      <c r="AD1453" s="258"/>
      <c r="AE1453" s="258"/>
      <c r="AF1453" s="258"/>
      <c r="AG1453" s="258"/>
      <c r="AH1453" s="258"/>
      <c r="AI1453" s="258"/>
      <c r="AJ1453" s="258"/>
      <c r="AK1453" s="258"/>
      <c r="AL1453" s="258"/>
      <c r="AM1453" s="258"/>
      <c r="AN1453" s="258"/>
      <c r="AO1453" s="258"/>
      <c r="AP1453" s="258"/>
      <c r="AQ1453" s="258"/>
      <c r="AR1453" s="258"/>
      <c r="AT1453" s="193"/>
      <c r="AU1453" s="193"/>
      <c r="AV1453" s="193"/>
      <c r="AW1453" s="193"/>
      <c r="AX1453" s="193"/>
      <c r="AY1453" s="193"/>
      <c r="AZ1453" s="193"/>
      <c r="BA1453" s="193"/>
      <c r="BB1453" s="193"/>
      <c r="BC1453" s="193"/>
      <c r="BD1453" s="193"/>
      <c r="BE1453" s="315"/>
      <c r="BF1453" s="315"/>
      <c r="BG1453" s="315"/>
      <c r="BH1453" s="315"/>
      <c r="BI1453" s="315"/>
      <c r="BJ1453" s="315"/>
      <c r="BK1453" s="315"/>
    </row>
    <row r="1454" spans="1:63" x14ac:dyDescent="0.25">
      <c r="A1454" s="9"/>
      <c r="B1454" s="185" t="s">
        <v>5770</v>
      </c>
      <c r="C1454" s="25" t="s">
        <v>1470</v>
      </c>
      <c r="D1454" s="193">
        <v>0.11550164</v>
      </c>
      <c r="E1454" s="193">
        <v>8.4707486999999998E-2</v>
      </c>
      <c r="F1454" s="193">
        <v>1.7054430999999998E-2</v>
      </c>
      <c r="G1454" s="193">
        <v>7.8715426999999998E-4</v>
      </c>
      <c r="H1454" s="193">
        <v>1.0863837E-3</v>
      </c>
      <c r="I1454" s="193">
        <v>3.2360436999999999E-3</v>
      </c>
      <c r="J1454" s="193">
        <v>7.4888817E-3</v>
      </c>
      <c r="K1454" s="193">
        <v>4.2548669000000003E-5</v>
      </c>
      <c r="L1454" s="193">
        <v>1.0987089E-3</v>
      </c>
      <c r="M1454" s="193">
        <v>0</v>
      </c>
      <c r="N1454" s="193">
        <v>0</v>
      </c>
      <c r="O1454" s="193">
        <v>0</v>
      </c>
      <c r="P1454" s="199">
        <f t="shared" ref="P1454:P1464" si="281">E1454/0.135</f>
        <v>0.62746286666666662</v>
      </c>
      <c r="Q1454" s="240">
        <v>53.805363</v>
      </c>
      <c r="R1454" s="99">
        <v>53.228278000000003</v>
      </c>
      <c r="S1454" s="99">
        <v>0.490784</v>
      </c>
      <c r="T1454" s="99">
        <v>4.5405999999999999E-5</v>
      </c>
      <c r="U1454" s="99">
        <v>1.5445E-2</v>
      </c>
      <c r="V1454" s="99">
        <v>7.6861500000000001E-3</v>
      </c>
      <c r="W1454" s="99">
        <v>6.3124E-2</v>
      </c>
      <c r="X1454" s="241">
        <f t="shared" ref="X1454:X1462" si="282">SUM(Y1454:AA1454)</f>
        <v>0.16887687906567242</v>
      </c>
      <c r="Y1454" s="241">
        <f t="shared" ref="Y1454:Y1462" si="283">SUM(AB1454:AG1454)</f>
        <v>2.2348935720200004E-2</v>
      </c>
      <c r="Z1454" s="241">
        <f t="shared" ref="Z1454:Z1462" si="284">SUM(AH1454:AP1454)</f>
        <v>1.34598398532724E-2</v>
      </c>
      <c r="AA1454" s="241">
        <f t="shared" ref="AA1454:AA1462" si="285">SUM(AQ1454:AR1454)</f>
        <v>0.13306810349220002</v>
      </c>
      <c r="AB1454" s="258">
        <v>1.7393120000000001E-2</v>
      </c>
      <c r="AC1454" s="258">
        <v>3.8304950999999999E-5</v>
      </c>
      <c r="AD1454" s="258">
        <v>1.0045863999999999E-3</v>
      </c>
      <c r="AE1454" s="258">
        <v>4.1570061999999998E-6</v>
      </c>
      <c r="AF1454" s="258">
        <v>3.8930013000000002E-3</v>
      </c>
      <c r="AG1454" s="258">
        <v>1.5766063E-5</v>
      </c>
      <c r="AH1454" s="258">
        <v>1.1380737E-2</v>
      </c>
      <c r="AI1454" s="258">
        <v>2.6225162E-5</v>
      </c>
      <c r="AJ1454" s="258">
        <v>5.6523332000000002E-6</v>
      </c>
      <c r="AK1454" s="258">
        <v>3.1216946999999998E-5</v>
      </c>
      <c r="AL1454" s="258">
        <v>1.4300688999999999E-6</v>
      </c>
      <c r="AM1454" s="258">
        <v>2.5951724000000002E-9</v>
      </c>
      <c r="AN1454" s="258">
        <v>2.4429604000000002E-5</v>
      </c>
      <c r="AO1454" s="258">
        <v>5.0439743000000002E-5</v>
      </c>
      <c r="AP1454" s="258">
        <v>1.9397063999999999E-3</v>
      </c>
      <c r="AQ1454" s="258">
        <v>3.3034921999999999E-6</v>
      </c>
      <c r="AR1454" s="258">
        <v>0.13306480000000001</v>
      </c>
      <c r="AT1454" s="193"/>
      <c r="AU1454" s="193"/>
      <c r="AV1454" s="193"/>
      <c r="AW1454" s="193"/>
      <c r="AX1454" s="193"/>
      <c r="AY1454" s="193"/>
      <c r="AZ1454" s="193"/>
      <c r="BA1454" s="193"/>
      <c r="BB1454" s="193"/>
      <c r="BC1454" s="193"/>
      <c r="BD1454" s="193"/>
      <c r="BE1454" s="315"/>
      <c r="BF1454" s="315"/>
      <c r="BG1454" s="315"/>
      <c r="BH1454" s="315"/>
      <c r="BI1454" s="315"/>
      <c r="BJ1454" s="315"/>
      <c r="BK1454" s="315"/>
    </row>
    <row r="1455" spans="1:63" x14ac:dyDescent="0.25">
      <c r="A1455" s="9"/>
      <c r="B1455" s="185" t="s">
        <v>5770</v>
      </c>
      <c r="C1455" s="25" t="s">
        <v>1469</v>
      </c>
      <c r="D1455" s="193">
        <v>0.12470277</v>
      </c>
      <c r="E1455" s="193">
        <v>6.5498294999999998E-2</v>
      </c>
      <c r="F1455" s="193">
        <v>4.0744623000000001E-2</v>
      </c>
      <c r="G1455" s="193">
        <v>2.1656021E-3</v>
      </c>
      <c r="H1455" s="193">
        <v>1.111089E-3</v>
      </c>
      <c r="I1455" s="193">
        <v>4.4681123000000003E-3</v>
      </c>
      <c r="J1455" s="193">
        <v>8.6628699E-3</v>
      </c>
      <c r="K1455" s="193">
        <v>5.3263454999999999E-5</v>
      </c>
      <c r="L1455" s="193">
        <v>1.9989107999999998E-3</v>
      </c>
      <c r="M1455" s="193">
        <v>0</v>
      </c>
      <c r="N1455" s="193">
        <v>0</v>
      </c>
      <c r="O1455" s="193">
        <v>0</v>
      </c>
      <c r="P1455" s="199">
        <f t="shared" si="281"/>
        <v>0.4851725555555555</v>
      </c>
      <c r="Q1455" s="240">
        <v>54.100532000000001</v>
      </c>
      <c r="R1455" s="99">
        <v>53.391134000000001</v>
      </c>
      <c r="S1455" s="99">
        <v>0.60530399999999995</v>
      </c>
      <c r="T1455" s="99">
        <v>6.3262999999999994E-5</v>
      </c>
      <c r="U1455" s="99">
        <v>2.2078E-2</v>
      </c>
      <c r="V1455" s="99">
        <v>1.1269629999999999E-2</v>
      </c>
      <c r="W1455" s="99">
        <v>7.0682999999999996E-2</v>
      </c>
      <c r="X1455" s="241">
        <f t="shared" si="282"/>
        <v>0.17082506888551871</v>
      </c>
      <c r="Y1455" s="241">
        <f t="shared" si="283"/>
        <v>2.2292615048200001E-2</v>
      </c>
      <c r="Z1455" s="241">
        <f t="shared" si="284"/>
        <v>1.5080855213218704E-2</v>
      </c>
      <c r="AA1455" s="241">
        <f t="shared" si="285"/>
        <v>0.1334515986241</v>
      </c>
      <c r="AB1455" s="258">
        <v>1.3448866E-2</v>
      </c>
      <c r="AC1455" s="258">
        <v>2.4056978999999999E-5</v>
      </c>
      <c r="AD1455" s="258">
        <v>1.4906855E-3</v>
      </c>
      <c r="AE1455" s="258">
        <v>2.6250072000000001E-6</v>
      </c>
      <c r="AF1455" s="258">
        <v>7.3070492000000004E-3</v>
      </c>
      <c r="AG1455" s="258">
        <v>1.9332362000000001E-5</v>
      </c>
      <c r="AH1455" s="258">
        <v>8.8017254999999996E-3</v>
      </c>
      <c r="AI1455" s="258">
        <v>6.8465112999999998E-5</v>
      </c>
      <c r="AJ1455" s="258">
        <v>8.3943323999999992E-6</v>
      </c>
      <c r="AK1455" s="258">
        <v>7.9654823999999994E-5</v>
      </c>
      <c r="AL1455" s="258">
        <v>1.7187942000000001E-6</v>
      </c>
      <c r="AM1455" s="258">
        <v>5.9866187000000002E-9</v>
      </c>
      <c r="AN1455" s="258">
        <v>3.7175433E-5</v>
      </c>
      <c r="AO1455" s="258">
        <v>2.1113752999999999E-4</v>
      </c>
      <c r="AP1455" s="258">
        <v>5.8725777000000002E-3</v>
      </c>
      <c r="AQ1455" s="258">
        <v>5.3486240999999997E-6</v>
      </c>
      <c r="AR1455" s="258">
        <v>0.13344624999999999</v>
      </c>
      <c r="AT1455" s="193"/>
      <c r="AU1455" s="193"/>
      <c r="AV1455" s="193"/>
      <c r="AW1455" s="193"/>
      <c r="AX1455" s="193"/>
      <c r="AY1455" s="193"/>
      <c r="AZ1455" s="193"/>
      <c r="BA1455" s="193"/>
      <c r="BB1455" s="193"/>
      <c r="BC1455" s="193"/>
      <c r="BD1455" s="193"/>
      <c r="BE1455" s="315"/>
      <c r="BF1455" s="315"/>
      <c r="BG1455" s="315"/>
      <c r="BH1455" s="315"/>
      <c r="BI1455" s="315"/>
      <c r="BJ1455" s="315"/>
      <c r="BK1455" s="315"/>
    </row>
    <row r="1456" spans="1:63" x14ac:dyDescent="0.25">
      <c r="A1456" s="9"/>
      <c r="B1456" s="185" t="s">
        <v>5770</v>
      </c>
      <c r="C1456" s="25" t="s">
        <v>1468</v>
      </c>
      <c r="D1456" s="193">
        <v>0.13462376000000001</v>
      </c>
      <c r="E1456" s="193">
        <v>8.0943478999999999E-2</v>
      </c>
      <c r="F1456" s="193">
        <v>3.5084427000000001E-2</v>
      </c>
      <c r="G1456" s="193">
        <v>1.8001762E-3</v>
      </c>
      <c r="H1456" s="193">
        <v>1.1628908E-3</v>
      </c>
      <c r="I1456" s="193">
        <v>4.5566699E-3</v>
      </c>
      <c r="J1456" s="193">
        <v>8.6980987000000003E-3</v>
      </c>
      <c r="K1456" s="193">
        <v>5.3549771999999997E-5</v>
      </c>
      <c r="L1456" s="193">
        <v>2.3244659999999999E-3</v>
      </c>
      <c r="M1456" s="193">
        <v>0</v>
      </c>
      <c r="N1456" s="193">
        <v>0</v>
      </c>
      <c r="O1456" s="193">
        <v>0</v>
      </c>
      <c r="P1456" s="199">
        <f t="shared" si="281"/>
        <v>0.59958132592592583</v>
      </c>
      <c r="Q1456" s="240">
        <v>55.063775</v>
      </c>
      <c r="R1456" s="99">
        <v>54.222043999999997</v>
      </c>
      <c r="S1456" s="99">
        <v>0.71187199999999995</v>
      </c>
      <c r="T1456" s="99">
        <v>5.9378E-5</v>
      </c>
      <c r="U1456" s="99">
        <v>2.6099000000000001E-2</v>
      </c>
      <c r="V1456" s="99">
        <v>1.1384480000000001E-2</v>
      </c>
      <c r="W1456" s="99">
        <v>9.2315999999999995E-2</v>
      </c>
      <c r="X1456" s="241">
        <f t="shared" si="282"/>
        <v>0.1763676007659534</v>
      </c>
      <c r="Y1456" s="241">
        <f t="shared" si="283"/>
        <v>2.4988437761899997E-2</v>
      </c>
      <c r="Z1456" s="241">
        <f t="shared" si="284"/>
        <v>1.5839064072753397E-2</v>
      </c>
      <c r="AA1456" s="241">
        <f t="shared" si="285"/>
        <v>0.13554009893130001</v>
      </c>
      <c r="AB1456" s="258">
        <v>1.6620191999999999E-2</v>
      </c>
      <c r="AC1456" s="258">
        <v>2.9853274E-5</v>
      </c>
      <c r="AD1456" s="258">
        <v>1.4772666000000001E-3</v>
      </c>
      <c r="AE1456" s="258">
        <v>3.6430509000000001E-6</v>
      </c>
      <c r="AF1456" s="258">
        <v>6.8346550000000002E-3</v>
      </c>
      <c r="AG1456" s="258">
        <v>2.2827837E-5</v>
      </c>
      <c r="AH1456" s="258">
        <v>1.0876429999999999E-2</v>
      </c>
      <c r="AI1456" s="258">
        <v>5.7386541000000002E-5</v>
      </c>
      <c r="AJ1456" s="258">
        <v>8.6146853999999994E-6</v>
      </c>
      <c r="AK1456" s="258">
        <v>6.3501655999999995E-5</v>
      </c>
      <c r="AL1456" s="258">
        <v>1.7643586999999999E-6</v>
      </c>
      <c r="AM1456" s="258">
        <v>5.2046533999999996E-9</v>
      </c>
      <c r="AN1456" s="258">
        <v>5.5228517000000001E-5</v>
      </c>
      <c r="AO1456" s="258">
        <v>2.6117890999999998E-4</v>
      </c>
      <c r="AP1456" s="258">
        <v>4.5149541999999999E-3</v>
      </c>
      <c r="AQ1456" s="258">
        <v>6.4089313000000002E-6</v>
      </c>
      <c r="AR1456" s="258">
        <v>0.13553369000000001</v>
      </c>
      <c r="AT1456" s="193"/>
      <c r="AU1456" s="193"/>
      <c r="AV1456" s="193"/>
      <c r="AW1456" s="193"/>
      <c r="AX1456" s="193"/>
      <c r="AY1456" s="193"/>
      <c r="AZ1456" s="193"/>
      <c r="BA1456" s="193"/>
      <c r="BB1456" s="193"/>
      <c r="BC1456" s="193"/>
      <c r="BD1456" s="193"/>
      <c r="BE1456" s="315"/>
      <c r="BF1456" s="315"/>
      <c r="BG1456" s="315"/>
      <c r="BH1456" s="315"/>
      <c r="BI1456" s="315"/>
      <c r="BJ1456" s="315"/>
      <c r="BK1456" s="315"/>
    </row>
    <row r="1457" spans="1:63" x14ac:dyDescent="0.25">
      <c r="A1457" s="9"/>
      <c r="B1457" s="185" t="s">
        <v>5770</v>
      </c>
      <c r="C1457" s="25" t="s">
        <v>1467</v>
      </c>
      <c r="D1457" s="193">
        <v>0.13064416000000001</v>
      </c>
      <c r="E1457" s="193">
        <v>6.8963944999999999E-2</v>
      </c>
      <c r="F1457" s="193">
        <v>4.2333719999999998E-2</v>
      </c>
      <c r="G1457" s="193">
        <v>2.3363079E-3</v>
      </c>
      <c r="H1457" s="193">
        <v>1.130491E-3</v>
      </c>
      <c r="I1457" s="193">
        <v>4.7184525999999999E-3</v>
      </c>
      <c r="J1457" s="193">
        <v>8.7889917000000001E-3</v>
      </c>
      <c r="K1457" s="193">
        <v>5.5509449000000002E-5</v>
      </c>
      <c r="L1457" s="193">
        <v>2.3167413999999999E-3</v>
      </c>
      <c r="M1457" s="193">
        <v>0</v>
      </c>
      <c r="N1457" s="193">
        <v>0</v>
      </c>
      <c r="O1457" s="193">
        <v>0</v>
      </c>
      <c r="P1457" s="199">
        <f t="shared" si="281"/>
        <v>0.51084403703703696</v>
      </c>
      <c r="Q1457" s="240">
        <v>54.565373999999998</v>
      </c>
      <c r="R1457" s="99">
        <v>53.732503000000001</v>
      </c>
      <c r="S1457" s="99">
        <v>0.70806400000000003</v>
      </c>
      <c r="T1457" s="99">
        <v>7.2571999999999996E-5</v>
      </c>
      <c r="U1457" s="99">
        <v>2.8242E-2</v>
      </c>
      <c r="V1457" s="99">
        <v>1.3107199999999999E-2</v>
      </c>
      <c r="W1457" s="99">
        <v>8.3385000000000001E-2</v>
      </c>
      <c r="X1457" s="241">
        <f t="shared" si="282"/>
        <v>0.1735495866201387</v>
      </c>
      <c r="Y1457" s="241">
        <f t="shared" si="283"/>
        <v>2.3502400222400001E-2</v>
      </c>
      <c r="Z1457" s="241">
        <f t="shared" si="284"/>
        <v>1.5740501125538701E-2</v>
      </c>
      <c r="AA1457" s="241">
        <f t="shared" si="285"/>
        <v>0.13430668527219999</v>
      </c>
      <c r="AB1457" s="258">
        <v>1.416042E-2</v>
      </c>
      <c r="AC1457" s="258">
        <v>2.4176035999999999E-5</v>
      </c>
      <c r="AD1457" s="258">
        <v>1.6349435E-3</v>
      </c>
      <c r="AE1457" s="258">
        <v>2.7455603999999999E-6</v>
      </c>
      <c r="AF1457" s="258">
        <v>7.6575020000000001E-3</v>
      </c>
      <c r="AG1457" s="258">
        <v>2.2613126E-5</v>
      </c>
      <c r="AH1457" s="258">
        <v>9.2674433000000007E-3</v>
      </c>
      <c r="AI1457" s="258">
        <v>7.1014395999999998E-5</v>
      </c>
      <c r="AJ1457" s="258">
        <v>9.7478705999999995E-6</v>
      </c>
      <c r="AK1457" s="258">
        <v>8.0498444999999998E-5</v>
      </c>
      <c r="AL1457" s="258">
        <v>1.8544467999999999E-6</v>
      </c>
      <c r="AM1457" s="258">
        <v>6.4321386999999997E-9</v>
      </c>
      <c r="AN1457" s="258">
        <v>5.6034644999999997E-5</v>
      </c>
      <c r="AO1457" s="258">
        <v>2.7710658999999997E-4</v>
      </c>
      <c r="AP1457" s="258">
        <v>5.976795E-3</v>
      </c>
      <c r="AQ1457" s="258">
        <v>6.2652721999999999E-6</v>
      </c>
      <c r="AR1457" s="258">
        <v>0.13430042</v>
      </c>
      <c r="AT1457" s="193"/>
      <c r="AU1457" s="193"/>
      <c r="AV1457" s="193"/>
      <c r="AW1457" s="193"/>
      <c r="AX1457" s="193"/>
      <c r="AY1457" s="193"/>
      <c r="AZ1457" s="193"/>
      <c r="BA1457" s="193"/>
      <c r="BB1457" s="193"/>
      <c r="BC1457" s="193"/>
      <c r="BD1457" s="193"/>
      <c r="BE1457" s="315"/>
      <c r="BF1457" s="315"/>
      <c r="BG1457" s="315"/>
      <c r="BH1457" s="315"/>
      <c r="BI1457" s="315"/>
      <c r="BJ1457" s="315"/>
      <c r="BK1457" s="315"/>
    </row>
    <row r="1458" spans="1:63" x14ac:dyDescent="0.25">
      <c r="A1458" s="43"/>
      <c r="B1458" s="185" t="s">
        <v>5770</v>
      </c>
      <c r="C1458" s="25" t="s">
        <v>1832</v>
      </c>
      <c r="D1458" s="193">
        <v>0.11687101</v>
      </c>
      <c r="E1458" s="193">
        <v>8.5868421E-2</v>
      </c>
      <c r="F1458" s="193">
        <v>1.7189383999999999E-2</v>
      </c>
      <c r="G1458" s="193">
        <v>7.9003381000000001E-4</v>
      </c>
      <c r="H1458" s="193">
        <v>1.0894328E-3</v>
      </c>
      <c r="I1458" s="193">
        <v>3.2796661000000001E-3</v>
      </c>
      <c r="J1458" s="193">
        <v>7.5089950999999997E-3</v>
      </c>
      <c r="K1458" s="193">
        <v>4.2653961000000002E-5</v>
      </c>
      <c r="L1458" s="193">
        <v>1.1024222999999999E-3</v>
      </c>
      <c r="M1458" s="193">
        <v>0</v>
      </c>
      <c r="N1458" s="193">
        <v>0</v>
      </c>
      <c r="O1458" s="193">
        <v>0</v>
      </c>
      <c r="P1458" s="199">
        <f t="shared" si="281"/>
        <v>0.63606237777777774</v>
      </c>
      <c r="Q1458" s="240">
        <v>53.940773</v>
      </c>
      <c r="R1458" s="99">
        <v>53.355984999999997</v>
      </c>
      <c r="S1458" s="99">
        <v>0.49725200000000003</v>
      </c>
      <c r="T1458" s="99">
        <v>4.5515E-5</v>
      </c>
      <c r="U1458" s="99">
        <v>1.5528999999999999E-2</v>
      </c>
      <c r="V1458" s="99">
        <v>7.7180399999999998E-3</v>
      </c>
      <c r="W1458" s="99">
        <v>6.4243999999999996E-2</v>
      </c>
      <c r="X1458" s="241">
        <f t="shared" si="282"/>
        <v>0.16963640604453689</v>
      </c>
      <c r="Y1458" s="241">
        <f t="shared" si="283"/>
        <v>2.2627862872400002E-2</v>
      </c>
      <c r="Z1458" s="241">
        <f t="shared" si="284"/>
        <v>1.36211690295369E-2</v>
      </c>
      <c r="AA1458" s="241">
        <f t="shared" si="285"/>
        <v>0.13338737414259999</v>
      </c>
      <c r="AB1458" s="258">
        <v>1.7631496999999999E-2</v>
      </c>
      <c r="AC1458" s="258">
        <v>3.8398001999999999E-5</v>
      </c>
      <c r="AD1458" s="258">
        <v>1.0113925E-3</v>
      </c>
      <c r="AE1458" s="258">
        <v>4.1752703999999998E-6</v>
      </c>
      <c r="AF1458" s="258">
        <v>3.9264217000000001E-3</v>
      </c>
      <c r="AG1458" s="258">
        <v>1.5978399999999999E-5</v>
      </c>
      <c r="AH1458" s="258">
        <v>1.1536754999999999E-2</v>
      </c>
      <c r="AI1458" s="258">
        <v>2.6434906999999999E-5</v>
      </c>
      <c r="AJ1458" s="258">
        <v>5.6747473000000001E-6</v>
      </c>
      <c r="AK1458" s="258">
        <v>3.1348679999999999E-5</v>
      </c>
      <c r="AL1458" s="258">
        <v>1.4344084999999999E-6</v>
      </c>
      <c r="AM1458" s="258">
        <v>2.6077369000000002E-9</v>
      </c>
      <c r="AN1458" s="258">
        <v>2.4532354E-5</v>
      </c>
      <c r="AO1458" s="258">
        <v>5.0583325000000002E-5</v>
      </c>
      <c r="AP1458" s="258">
        <v>1.9444029999999999E-3</v>
      </c>
      <c r="AQ1458" s="258">
        <v>3.3141426000000001E-6</v>
      </c>
      <c r="AR1458" s="258">
        <v>0.13338406</v>
      </c>
      <c r="AT1458" s="193"/>
      <c r="AU1458" s="193"/>
      <c r="AV1458" s="193"/>
      <c r="AW1458" s="193"/>
      <c r="AX1458" s="193"/>
      <c r="AY1458" s="193"/>
      <c r="AZ1458" s="193"/>
      <c r="BA1458" s="193"/>
      <c r="BB1458" s="193"/>
      <c r="BC1458" s="193"/>
      <c r="BD1458" s="193"/>
      <c r="BE1458" s="315"/>
      <c r="BF1458" s="315"/>
      <c r="BG1458" s="315"/>
      <c r="BH1458" s="315"/>
      <c r="BI1458" s="315"/>
      <c r="BJ1458" s="315"/>
      <c r="BK1458" s="315"/>
    </row>
    <row r="1459" spans="1:63" x14ac:dyDescent="0.25">
      <c r="A1459" s="43"/>
      <c r="B1459" s="185" t="s">
        <v>5770</v>
      </c>
      <c r="C1459" s="25" t="s">
        <v>1831</v>
      </c>
      <c r="D1459" s="193">
        <v>0.12712192999999999</v>
      </c>
      <c r="E1459" s="193">
        <v>6.7237636000000003E-2</v>
      </c>
      <c r="F1459" s="193">
        <v>4.1276985000000002E-2</v>
      </c>
      <c r="G1459" s="193">
        <v>2.1821417000000001E-3</v>
      </c>
      <c r="H1459" s="193">
        <v>1.1157933E-3</v>
      </c>
      <c r="I1459" s="193">
        <v>4.5497756E-3</v>
      </c>
      <c r="J1459" s="193">
        <v>8.6983261000000006E-3</v>
      </c>
      <c r="K1459" s="193">
        <v>5.3472457000000002E-5</v>
      </c>
      <c r="L1459" s="193">
        <v>2.0078016999999998E-3</v>
      </c>
      <c r="M1459" s="193">
        <v>0</v>
      </c>
      <c r="N1459" s="193">
        <v>0</v>
      </c>
      <c r="O1459" s="193">
        <v>0</v>
      </c>
      <c r="P1459" s="199">
        <f t="shared" si="281"/>
        <v>0.49805656296296297</v>
      </c>
      <c r="Q1459" s="240">
        <v>54.307718999999999</v>
      </c>
      <c r="R1459" s="99">
        <v>53.588332000000001</v>
      </c>
      <c r="S1459" s="99">
        <v>0.61387199999999997</v>
      </c>
      <c r="T1459" s="99">
        <v>6.3491000000000006E-5</v>
      </c>
      <c r="U1459" s="99">
        <v>2.2369E-2</v>
      </c>
      <c r="V1459" s="99">
        <v>1.142988E-2</v>
      </c>
      <c r="W1459" s="99">
        <v>7.1652999999999994E-2</v>
      </c>
      <c r="X1459" s="241">
        <f t="shared" si="282"/>
        <v>0.1720489804422114</v>
      </c>
      <c r="Y1459" s="241">
        <f t="shared" si="283"/>
        <v>2.27661629087E-2</v>
      </c>
      <c r="Z1459" s="241">
        <f t="shared" si="284"/>
        <v>1.5338265079811401E-2</v>
      </c>
      <c r="AA1459" s="241">
        <f t="shared" si="285"/>
        <v>0.13394455245369999</v>
      </c>
      <c r="AB1459" s="258">
        <v>1.3806007E-2</v>
      </c>
      <c r="AC1459" s="258">
        <v>2.4144024E-5</v>
      </c>
      <c r="AD1459" s="258">
        <v>1.5091129E-3</v>
      </c>
      <c r="AE1459" s="258">
        <v>2.6477106999999999E-6</v>
      </c>
      <c r="AF1459" s="258">
        <v>7.4046462E-3</v>
      </c>
      <c r="AG1459" s="258">
        <v>1.9605073999999999E-5</v>
      </c>
      <c r="AH1459" s="258">
        <v>9.0354835000000001E-3</v>
      </c>
      <c r="AI1459" s="258">
        <v>6.9364013999999993E-5</v>
      </c>
      <c r="AJ1459" s="258">
        <v>8.5032484999999995E-6</v>
      </c>
      <c r="AK1459" s="258">
        <v>8.0107433000000002E-5</v>
      </c>
      <c r="AL1459" s="258">
        <v>1.7316721000000001E-6</v>
      </c>
      <c r="AM1459" s="258">
        <v>6.0382113999999996E-9</v>
      </c>
      <c r="AN1459" s="258">
        <v>3.7572664000000002E-5</v>
      </c>
      <c r="AO1459" s="258">
        <v>2.1200460999999999E-4</v>
      </c>
      <c r="AP1459" s="258">
        <v>5.8934918999999997E-3</v>
      </c>
      <c r="AQ1459" s="258">
        <v>5.3724537E-6</v>
      </c>
      <c r="AR1459" s="258">
        <v>0.13393917999999999</v>
      </c>
      <c r="AT1459" s="193"/>
      <c r="AU1459" s="193"/>
      <c r="AV1459" s="193"/>
      <c r="AW1459" s="193"/>
      <c r="AX1459" s="193"/>
      <c r="AY1459" s="193"/>
      <c r="AZ1459" s="193"/>
      <c r="BA1459" s="193"/>
      <c r="BB1459" s="193"/>
      <c r="BC1459" s="193"/>
      <c r="BD1459" s="193"/>
      <c r="BE1459" s="315"/>
      <c r="BF1459" s="315"/>
      <c r="BG1459" s="315"/>
      <c r="BH1459" s="315"/>
      <c r="BI1459" s="315"/>
      <c r="BJ1459" s="315"/>
      <c r="BK1459" s="315"/>
    </row>
    <row r="1460" spans="1:63" x14ac:dyDescent="0.25">
      <c r="A1460" s="43"/>
      <c r="B1460" s="185" t="s">
        <v>5770</v>
      </c>
      <c r="C1460" s="25" t="s">
        <v>1830</v>
      </c>
      <c r="D1460" s="193">
        <v>0.13664741</v>
      </c>
      <c r="E1460" s="193">
        <v>8.2464603999999997E-2</v>
      </c>
      <c r="F1460" s="193">
        <v>3.5467272000000001E-2</v>
      </c>
      <c r="G1460" s="193">
        <v>1.8115886E-3</v>
      </c>
      <c r="H1460" s="193">
        <v>1.1669624E-3</v>
      </c>
      <c r="I1460" s="193">
        <v>4.6240669999999999E-3</v>
      </c>
      <c r="J1460" s="193">
        <v>8.7277867000000002E-3</v>
      </c>
      <c r="K1460" s="193">
        <v>5.3719983000000001E-5</v>
      </c>
      <c r="L1460" s="193">
        <v>2.3314046999999998E-3</v>
      </c>
      <c r="M1460" s="193">
        <v>0</v>
      </c>
      <c r="N1460" s="193">
        <v>0</v>
      </c>
      <c r="O1460" s="193">
        <v>0</v>
      </c>
      <c r="P1460" s="199">
        <f t="shared" si="281"/>
        <v>0.61084891851851841</v>
      </c>
      <c r="Q1460" s="240">
        <v>55.245021999999999</v>
      </c>
      <c r="R1460" s="99">
        <v>54.394212000000003</v>
      </c>
      <c r="S1460" s="99">
        <v>0.71960000000000002</v>
      </c>
      <c r="T1460" s="99">
        <v>5.9562000000000003E-5</v>
      </c>
      <c r="U1460" s="99">
        <v>2.6311999999999999E-2</v>
      </c>
      <c r="V1460" s="99">
        <v>1.1496330000000001E-2</v>
      </c>
      <c r="W1460" s="99">
        <v>9.3341999999999994E-2</v>
      </c>
      <c r="X1460" s="241">
        <f t="shared" si="282"/>
        <v>0.17741924991157321</v>
      </c>
      <c r="Y1460" s="241">
        <f t="shared" si="283"/>
        <v>2.5388644845600002E-2</v>
      </c>
      <c r="Z1460" s="241">
        <f t="shared" si="284"/>
        <v>1.6060107300973198E-2</v>
      </c>
      <c r="AA1460" s="241">
        <f t="shared" si="285"/>
        <v>0.135970497765</v>
      </c>
      <c r="AB1460" s="258">
        <v>1.6932526999999999E-2</v>
      </c>
      <c r="AC1460" s="258">
        <v>2.9942253000000001E-5</v>
      </c>
      <c r="AD1460" s="258">
        <v>1.4913143E-3</v>
      </c>
      <c r="AE1460" s="258">
        <v>3.6640475999999999E-6</v>
      </c>
      <c r="AF1460" s="258">
        <v>6.9081196000000001E-3</v>
      </c>
      <c r="AG1460" s="258">
        <v>2.3077645000000001E-5</v>
      </c>
      <c r="AH1460" s="258">
        <v>1.1080859E-2</v>
      </c>
      <c r="AI1460" s="258">
        <v>5.8026121000000001E-5</v>
      </c>
      <c r="AJ1460" s="258">
        <v>8.6910260999999997E-6</v>
      </c>
      <c r="AK1460" s="258">
        <v>6.3833588000000005E-5</v>
      </c>
      <c r="AL1460" s="258">
        <v>1.7740133E-6</v>
      </c>
      <c r="AM1460" s="258">
        <v>5.2415732000000003E-9</v>
      </c>
      <c r="AN1460" s="258">
        <v>5.5513990999999999E-5</v>
      </c>
      <c r="AO1460" s="258">
        <v>2.6177372000000003E-4</v>
      </c>
      <c r="AP1460" s="258">
        <v>4.5296306E-3</v>
      </c>
      <c r="AQ1460" s="258">
        <v>6.4277649999999998E-6</v>
      </c>
      <c r="AR1460" s="258">
        <v>0.13596406999999999</v>
      </c>
      <c r="AT1460" s="193"/>
      <c r="AU1460" s="193"/>
      <c r="AV1460" s="193"/>
      <c r="AW1460" s="193"/>
      <c r="AX1460" s="193"/>
      <c r="AY1460" s="193"/>
      <c r="AZ1460" s="193"/>
      <c r="BA1460" s="193"/>
      <c r="BB1460" s="193"/>
      <c r="BC1460" s="193"/>
      <c r="BD1460" s="193"/>
      <c r="BE1460" s="315"/>
      <c r="BF1460" s="315"/>
      <c r="BG1460" s="315"/>
      <c r="BH1460" s="315"/>
      <c r="BI1460" s="315"/>
      <c r="BJ1460" s="315"/>
      <c r="BK1460" s="315"/>
    </row>
    <row r="1461" spans="1:63" x14ac:dyDescent="0.25">
      <c r="A1461" s="9" t="s">
        <v>1753</v>
      </c>
      <c r="B1461" s="185" t="s">
        <v>5770</v>
      </c>
      <c r="C1461" s="25" t="s">
        <v>2588</v>
      </c>
      <c r="D1461" s="193">
        <v>0.13306193999999999</v>
      </c>
      <c r="E1461" s="193">
        <v>7.0701795999999997E-2</v>
      </c>
      <c r="F1461" s="193">
        <v>4.2866126999999997E-2</v>
      </c>
      <c r="G1461" s="193">
        <v>2.3528472E-3</v>
      </c>
      <c r="H1461" s="193">
        <v>1.1351904E-3</v>
      </c>
      <c r="I1461" s="193">
        <v>4.8001160000000001E-3</v>
      </c>
      <c r="J1461" s="193">
        <v>8.8245359999999991E-3</v>
      </c>
      <c r="K1461" s="193">
        <v>5.5719900000000002E-5</v>
      </c>
      <c r="L1461" s="193">
        <v>2.3256080999999999E-3</v>
      </c>
      <c r="M1461" s="193">
        <v>0</v>
      </c>
      <c r="N1461" s="193">
        <v>0</v>
      </c>
      <c r="O1461" s="193">
        <v>0</v>
      </c>
      <c r="P1461" s="199">
        <f t="shared" si="281"/>
        <v>0.52371700740740734</v>
      </c>
      <c r="Q1461" s="240">
        <v>54.777113999999997</v>
      </c>
      <c r="R1461" s="99">
        <v>53.934308999999999</v>
      </c>
      <c r="S1461" s="99">
        <v>0.71657599999999999</v>
      </c>
      <c r="T1461" s="99">
        <v>7.2799999999999994E-5</v>
      </c>
      <c r="U1461" s="99">
        <v>2.8534E-2</v>
      </c>
      <c r="V1461" s="99">
        <v>1.3266460000000001E-2</v>
      </c>
      <c r="W1461" s="99">
        <v>8.4354999999999999E-2</v>
      </c>
      <c r="X1461" s="241">
        <f t="shared" si="282"/>
        <v>0.1747849309432512</v>
      </c>
      <c r="Y1461" s="241">
        <f t="shared" si="283"/>
        <v>2.3975653716799997E-2</v>
      </c>
      <c r="Z1461" s="241">
        <f t="shared" si="284"/>
        <v>1.5998118233451198E-2</v>
      </c>
      <c r="AA1461" s="241">
        <f t="shared" si="285"/>
        <v>0.134811158993</v>
      </c>
      <c r="AB1461" s="258">
        <v>1.4517255999999999E-2</v>
      </c>
      <c r="AC1461" s="258">
        <v>2.4263081E-5</v>
      </c>
      <c r="AD1461" s="258">
        <v>1.6533765E-3</v>
      </c>
      <c r="AE1461" s="258">
        <v>2.7681928000000002E-6</v>
      </c>
      <c r="AF1461" s="258">
        <v>7.7551041000000001E-3</v>
      </c>
      <c r="AG1461" s="258">
        <v>2.2885843000000001E-5</v>
      </c>
      <c r="AH1461" s="258">
        <v>9.5010010999999998E-3</v>
      </c>
      <c r="AI1461" s="258">
        <v>7.1913355000000005E-5</v>
      </c>
      <c r="AJ1461" s="258">
        <v>9.8567867999999998E-6</v>
      </c>
      <c r="AK1461" s="258">
        <v>8.0951153000000003E-5</v>
      </c>
      <c r="AL1461" s="258">
        <v>1.8673329E-6</v>
      </c>
      <c r="AM1461" s="258">
        <v>6.4837511999999996E-9</v>
      </c>
      <c r="AN1461" s="258">
        <v>5.6429382000000003E-5</v>
      </c>
      <c r="AO1461" s="258">
        <v>2.7797283999999998E-4</v>
      </c>
      <c r="AP1461" s="258">
        <v>5.9981197999999999E-3</v>
      </c>
      <c r="AQ1461" s="258">
        <v>6.2889930000000003E-6</v>
      </c>
      <c r="AR1461" s="258">
        <v>0.13480486999999999</v>
      </c>
      <c r="AT1461" s="193"/>
      <c r="AU1461" s="193"/>
      <c r="AV1461" s="193"/>
      <c r="AW1461" s="193"/>
      <c r="AX1461" s="193"/>
      <c r="AY1461" s="193"/>
      <c r="AZ1461" s="193"/>
      <c r="BA1461" s="193"/>
      <c r="BB1461" s="193"/>
      <c r="BC1461" s="193"/>
      <c r="BD1461" s="193"/>
      <c r="BE1461" s="315"/>
      <c r="BF1461" s="315"/>
      <c r="BG1461" s="315"/>
      <c r="BH1461" s="315"/>
      <c r="BI1461" s="315"/>
      <c r="BJ1461" s="315"/>
      <c r="BK1461" s="315"/>
    </row>
    <row r="1462" spans="1:63" x14ac:dyDescent="0.25">
      <c r="A1462" s="9"/>
      <c r="B1462" s="185" t="s">
        <v>5770</v>
      </c>
      <c r="C1462" s="48" t="s">
        <v>1996</v>
      </c>
      <c r="D1462" s="223">
        <v>0.83306194</v>
      </c>
      <c r="E1462" s="223">
        <v>7.0701795999999997E-2</v>
      </c>
      <c r="F1462" s="223">
        <v>4.2866126999999997E-2</v>
      </c>
      <c r="G1462" s="223">
        <v>2.3528472E-3</v>
      </c>
      <c r="H1462" s="223">
        <v>1.1351904E-3</v>
      </c>
      <c r="I1462" s="223">
        <v>4.8001160000000001E-3</v>
      </c>
      <c r="J1462" s="223">
        <v>8.8245359999999991E-3</v>
      </c>
      <c r="K1462" s="223">
        <v>5.5719900000000002E-5</v>
      </c>
      <c r="L1462" s="223">
        <v>2.3256080999999999E-3</v>
      </c>
      <c r="M1462" s="223">
        <v>0.7</v>
      </c>
      <c r="N1462" s="223">
        <v>0</v>
      </c>
      <c r="O1462" s="223">
        <v>0</v>
      </c>
      <c r="P1462" s="227">
        <f t="shared" si="281"/>
        <v>0.52371700740740734</v>
      </c>
      <c r="Q1462" s="238">
        <v>54.777113999999997</v>
      </c>
      <c r="R1462" s="117">
        <v>53.934308999999999</v>
      </c>
      <c r="S1462" s="117">
        <v>0.71657599999999999</v>
      </c>
      <c r="T1462" s="117">
        <v>7.2799999999999994E-5</v>
      </c>
      <c r="U1462" s="117">
        <v>2.8534E-2</v>
      </c>
      <c r="V1462" s="117">
        <v>1.3266460000000001E-2</v>
      </c>
      <c r="W1462" s="117">
        <v>8.4354999999999999E-2</v>
      </c>
      <c r="X1462" s="257">
        <f t="shared" si="282"/>
        <v>0.1747849309432512</v>
      </c>
      <c r="Y1462" s="257">
        <f t="shared" si="283"/>
        <v>2.3975653716799997E-2</v>
      </c>
      <c r="Z1462" s="257">
        <f t="shared" si="284"/>
        <v>1.5998118233451198E-2</v>
      </c>
      <c r="AA1462" s="257">
        <f t="shared" si="285"/>
        <v>0.134811158993</v>
      </c>
      <c r="AB1462" s="257">
        <v>1.4517255999999999E-2</v>
      </c>
      <c r="AC1462" s="257">
        <v>2.4263081E-5</v>
      </c>
      <c r="AD1462" s="257">
        <v>1.6533765E-3</v>
      </c>
      <c r="AE1462" s="257">
        <v>2.7681928000000002E-6</v>
      </c>
      <c r="AF1462" s="257">
        <v>7.7551041000000001E-3</v>
      </c>
      <c r="AG1462" s="257">
        <v>2.2885843000000001E-5</v>
      </c>
      <c r="AH1462" s="257">
        <v>9.5010010999999998E-3</v>
      </c>
      <c r="AI1462" s="257">
        <v>7.1913355000000005E-5</v>
      </c>
      <c r="AJ1462" s="257">
        <v>9.8567867999999998E-6</v>
      </c>
      <c r="AK1462" s="257">
        <v>8.0951153000000003E-5</v>
      </c>
      <c r="AL1462" s="257">
        <v>1.8673329E-6</v>
      </c>
      <c r="AM1462" s="257">
        <v>6.4837511999999996E-9</v>
      </c>
      <c r="AN1462" s="257">
        <v>5.6429382000000003E-5</v>
      </c>
      <c r="AO1462" s="257">
        <v>2.7797283999999998E-4</v>
      </c>
      <c r="AP1462" s="257">
        <v>5.9981197999999999E-3</v>
      </c>
      <c r="AQ1462" s="257">
        <v>6.2889930000000003E-6</v>
      </c>
      <c r="AR1462" s="257">
        <v>0.13480486999999999</v>
      </c>
      <c r="AT1462" s="193"/>
      <c r="AU1462" s="193"/>
      <c r="AV1462" s="193"/>
      <c r="AW1462" s="193"/>
      <c r="AX1462" s="193"/>
      <c r="AY1462" s="193"/>
      <c r="AZ1462" s="193"/>
      <c r="BA1462" s="193"/>
      <c r="BB1462" s="193"/>
      <c r="BC1462" s="193"/>
      <c r="BD1462" s="193"/>
      <c r="BE1462" s="315"/>
      <c r="BF1462" s="315"/>
      <c r="BG1462" s="315"/>
      <c r="BH1462" s="315"/>
      <c r="BI1462" s="315"/>
      <c r="BJ1462" s="315"/>
      <c r="BK1462" s="315"/>
    </row>
    <row r="1463" spans="1:63" x14ac:dyDescent="0.25">
      <c r="A1463" s="135">
        <v>1</v>
      </c>
      <c r="B1463" s="185" t="s">
        <v>5770</v>
      </c>
      <c r="C1463" s="48" t="s">
        <v>1995</v>
      </c>
      <c r="D1463" s="223">
        <v>1.2643329000000001</v>
      </c>
      <c r="E1463" s="223">
        <v>0.5019728</v>
      </c>
      <c r="F1463" s="223">
        <v>4.2866126999999997E-2</v>
      </c>
      <c r="G1463" s="223">
        <v>2.3528472E-3</v>
      </c>
      <c r="H1463" s="223">
        <v>1.1351904E-3</v>
      </c>
      <c r="I1463" s="223">
        <v>4.8001160000000001E-3</v>
      </c>
      <c r="J1463" s="223">
        <v>8.8245359999999991E-3</v>
      </c>
      <c r="K1463" s="223">
        <v>5.5719900000000002E-5</v>
      </c>
      <c r="L1463" s="223">
        <v>2.3256080999999999E-3</v>
      </c>
      <c r="M1463" s="223">
        <v>0.7</v>
      </c>
      <c r="N1463" s="223">
        <v>0</v>
      </c>
      <c r="O1463" s="223">
        <v>0</v>
      </c>
      <c r="P1463" s="227">
        <f>E1463/0.135</f>
        <v>3.7183170370370369</v>
      </c>
      <c r="Q1463" s="238">
        <v>54.777113999999997</v>
      </c>
      <c r="R1463" s="117">
        <v>53.934308999999999</v>
      </c>
      <c r="S1463" s="117">
        <v>0.71657599999999999</v>
      </c>
      <c r="T1463" s="117">
        <v>7.2799999999999994E-5</v>
      </c>
      <c r="U1463" s="117">
        <v>2.8534E-2</v>
      </c>
      <c r="V1463" s="117">
        <v>1.3266460000000001E-2</v>
      </c>
      <c r="W1463" s="117">
        <v>8.4354999999999999E-2</v>
      </c>
      <c r="X1463" s="257">
        <f>SUM(Y1463:AA1463)</f>
        <v>0.32130155584325115</v>
      </c>
      <c r="Y1463" s="257">
        <f>SUM(AB1463:AG1463)</f>
        <v>0.11252996771679999</v>
      </c>
      <c r="Z1463" s="257">
        <f>SUM(AH1463:AP1463)</f>
        <v>7.3960429133451189E-2</v>
      </c>
      <c r="AA1463" s="257">
        <f>SUM(AQ1463:AR1463)</f>
        <v>0.134811158993</v>
      </c>
      <c r="AB1463" s="257">
        <v>0.10307157</v>
      </c>
      <c r="AC1463" s="257">
        <v>2.4263081E-5</v>
      </c>
      <c r="AD1463" s="257">
        <v>1.6533765E-3</v>
      </c>
      <c r="AE1463" s="257">
        <v>2.7681928000000002E-6</v>
      </c>
      <c r="AF1463" s="257">
        <v>7.7551041000000001E-3</v>
      </c>
      <c r="AG1463" s="257">
        <v>2.2885843000000001E-5</v>
      </c>
      <c r="AH1463" s="257">
        <v>6.7463311999999998E-2</v>
      </c>
      <c r="AI1463" s="257">
        <v>7.1913355000000005E-5</v>
      </c>
      <c r="AJ1463" s="257">
        <v>9.8567867999999998E-6</v>
      </c>
      <c r="AK1463" s="257">
        <v>8.0951153000000003E-5</v>
      </c>
      <c r="AL1463" s="257">
        <v>1.8673329E-6</v>
      </c>
      <c r="AM1463" s="257">
        <v>6.4837511999999996E-9</v>
      </c>
      <c r="AN1463" s="257">
        <v>5.6429382000000003E-5</v>
      </c>
      <c r="AO1463" s="257">
        <v>2.7797283999999998E-4</v>
      </c>
      <c r="AP1463" s="257">
        <v>5.9981197999999999E-3</v>
      </c>
      <c r="AQ1463" s="257">
        <v>6.2889930000000003E-6</v>
      </c>
      <c r="AR1463" s="257">
        <v>0.13480486999999999</v>
      </c>
      <c r="AT1463" s="193"/>
      <c r="AU1463" s="193"/>
      <c r="AV1463" s="193"/>
      <c r="AW1463" s="193"/>
      <c r="AX1463" s="193"/>
      <c r="AY1463" s="193"/>
      <c r="AZ1463" s="193"/>
      <c r="BA1463" s="193"/>
      <c r="BB1463" s="193"/>
      <c r="BC1463" s="193"/>
      <c r="BD1463" s="193"/>
      <c r="BE1463" s="315"/>
      <c r="BF1463" s="315"/>
      <c r="BG1463" s="315"/>
      <c r="BH1463" s="315"/>
      <c r="BI1463" s="315"/>
      <c r="BJ1463" s="315"/>
      <c r="BK1463" s="315"/>
    </row>
    <row r="1464" spans="1:63" x14ac:dyDescent="0.25">
      <c r="A1464" s="9"/>
      <c r="B1464" s="185" t="s">
        <v>4654</v>
      </c>
      <c r="C1464" s="114" t="s">
        <v>1634</v>
      </c>
      <c r="D1464" s="223">
        <v>2.9403091999999999E-2</v>
      </c>
      <c r="E1464" s="223">
        <v>1.1673786E-2</v>
      </c>
      <c r="F1464" s="223">
        <v>9.9688666999999992E-4</v>
      </c>
      <c r="G1464" s="223">
        <v>5.4717377000000003E-5</v>
      </c>
      <c r="H1464" s="223">
        <v>2.6399775999999999E-5</v>
      </c>
      <c r="I1464" s="223">
        <v>1.116306E-4</v>
      </c>
      <c r="J1464" s="223">
        <v>2.0522176999999999E-4</v>
      </c>
      <c r="K1464" s="223">
        <v>1.2958116000000001E-6</v>
      </c>
      <c r="L1464" s="223">
        <v>5.4083908999999997E-5</v>
      </c>
      <c r="M1464" s="223">
        <v>1.627907E-2</v>
      </c>
      <c r="N1464" s="223">
        <v>0</v>
      </c>
      <c r="O1464" s="223">
        <v>0</v>
      </c>
      <c r="P1464" s="227">
        <f t="shared" si="281"/>
        <v>8.6472488888888879E-2</v>
      </c>
      <c r="Q1464" s="238">
        <v>1.2738864000000001</v>
      </c>
      <c r="R1464" s="48">
        <v>1.2542863</v>
      </c>
      <c r="S1464" s="48">
        <v>1.6664557999999999E-2</v>
      </c>
      <c r="T1464" s="48">
        <v>1.6930233E-6</v>
      </c>
      <c r="U1464" s="48">
        <v>6.6358140000000003E-4</v>
      </c>
      <c r="V1464" s="48">
        <v>3.0852233000000002E-4</v>
      </c>
      <c r="W1464" s="48">
        <v>1.9617442000000001E-3</v>
      </c>
      <c r="X1464" s="257">
        <f>SUM(Y1464:AA1464)</f>
        <v>7.4721290429669105E-3</v>
      </c>
      <c r="Y1464" s="257">
        <f>SUM(AB1464:AG1464)</f>
        <v>2.616975938187E-3</v>
      </c>
      <c r="Z1464" s="257">
        <f>SUM(AH1464:AP1464)</f>
        <v>1.7200099491299105E-3</v>
      </c>
      <c r="AA1464" s="257">
        <f>SUM(AQ1464:AR1464)</f>
        <v>3.1351431556500002E-3</v>
      </c>
      <c r="AB1464" s="257">
        <v>2.3970132E-3</v>
      </c>
      <c r="AC1464" s="257">
        <v>5.6425770000000002E-7</v>
      </c>
      <c r="AD1464" s="257">
        <v>3.8450615000000002E-5</v>
      </c>
      <c r="AE1464" s="257">
        <v>6.4376576999999996E-8</v>
      </c>
      <c r="AF1464" s="257">
        <v>1.8035126E-4</v>
      </c>
      <c r="AG1464" s="257">
        <v>5.3222891000000001E-7</v>
      </c>
      <c r="AH1464" s="257">
        <v>1.5689142000000001E-3</v>
      </c>
      <c r="AI1464" s="257">
        <v>1.6724036E-6</v>
      </c>
      <c r="AJ1464" s="257">
        <v>2.292276E-7</v>
      </c>
      <c r="AK1464" s="257">
        <v>1.8825849000000001E-6</v>
      </c>
      <c r="AL1464" s="257">
        <v>4.3426345000000002E-8</v>
      </c>
      <c r="AM1464" s="257">
        <v>1.5078491E-10</v>
      </c>
      <c r="AN1464" s="257">
        <v>1.3123112000000001E-6</v>
      </c>
      <c r="AO1464" s="257">
        <v>6.4644846999999997E-6</v>
      </c>
      <c r="AP1464" s="257">
        <v>1.3949116000000001E-4</v>
      </c>
      <c r="AQ1464" s="257">
        <v>1.4625565000000001E-7</v>
      </c>
      <c r="AR1464" s="257">
        <v>3.1349969E-3</v>
      </c>
      <c r="AT1464" s="193"/>
      <c r="AU1464" s="193"/>
      <c r="AV1464" s="193"/>
      <c r="AW1464" s="193"/>
      <c r="AX1464" s="193"/>
      <c r="AY1464" s="193"/>
      <c r="AZ1464" s="193"/>
      <c r="BA1464" s="193"/>
      <c r="BB1464" s="193"/>
      <c r="BC1464" s="193"/>
      <c r="BD1464" s="193"/>
      <c r="BE1464" s="315"/>
      <c r="BF1464" s="315"/>
      <c r="BG1464" s="315"/>
      <c r="BH1464" s="315"/>
      <c r="BI1464" s="315"/>
      <c r="BJ1464" s="315"/>
      <c r="BK1464" s="315"/>
    </row>
    <row r="1465" spans="1:63" x14ac:dyDescent="0.25">
      <c r="A1465" s="58" t="s">
        <v>6982</v>
      </c>
      <c r="B1465" s="58"/>
      <c r="C1465" s="9"/>
      <c r="D1465" s="195"/>
      <c r="E1465" s="195"/>
      <c r="F1465" s="195"/>
      <c r="G1465" s="195"/>
      <c r="H1465" s="195"/>
      <c r="I1465" s="195"/>
      <c r="J1465" s="195"/>
      <c r="K1465" s="195"/>
      <c r="L1465" s="195"/>
      <c r="M1465" s="195"/>
      <c r="N1465" s="195"/>
      <c r="O1465" s="195"/>
      <c r="P1465" s="195"/>
      <c r="Q1465" s="239"/>
      <c r="R1465" s="97"/>
      <c r="S1465" s="97"/>
      <c r="T1465" s="97"/>
      <c r="U1465" s="97"/>
      <c r="V1465" s="97"/>
      <c r="W1465" s="97"/>
      <c r="X1465" s="259"/>
      <c r="Y1465" s="259"/>
      <c r="Z1465" s="259"/>
      <c r="AA1465" s="258"/>
      <c r="AB1465" s="258"/>
      <c r="AC1465" s="258"/>
      <c r="AD1465" s="258"/>
      <c r="AE1465" s="258"/>
      <c r="AF1465" s="258"/>
      <c r="AG1465" s="258"/>
      <c r="AH1465" s="258"/>
      <c r="AI1465" s="258"/>
      <c r="AJ1465" s="258"/>
      <c r="AK1465" s="258"/>
      <c r="AL1465" s="258"/>
      <c r="AM1465" s="258"/>
      <c r="AN1465" s="258"/>
      <c r="AO1465" s="258"/>
      <c r="AP1465" s="258"/>
      <c r="AQ1465" s="258"/>
      <c r="AR1465" s="258"/>
      <c r="AT1465" s="193"/>
      <c r="AU1465" s="193"/>
      <c r="AV1465" s="193"/>
      <c r="AW1465" s="193"/>
      <c r="AX1465" s="193"/>
      <c r="AY1465" s="193"/>
      <c r="AZ1465" s="193"/>
      <c r="BA1465" s="193"/>
      <c r="BB1465" s="193"/>
      <c r="BC1465" s="193"/>
      <c r="BD1465" s="193"/>
      <c r="BE1465" s="315"/>
      <c r="BF1465" s="315"/>
      <c r="BG1465" s="315"/>
      <c r="BH1465" s="315"/>
      <c r="BI1465" s="315"/>
      <c r="BJ1465" s="315"/>
      <c r="BK1465" s="315"/>
    </row>
    <row r="1466" spans="1:63" x14ac:dyDescent="0.25">
      <c r="A1466" s="9"/>
      <c r="B1466" s="185" t="s">
        <v>5770</v>
      </c>
      <c r="C1466" s="25" t="s">
        <v>5312</v>
      </c>
      <c r="D1466" s="193">
        <v>0.10946419</v>
      </c>
      <c r="E1466" s="193">
        <v>7.9718153E-2</v>
      </c>
      <c r="F1466" s="193">
        <v>1.6329844999999999E-2</v>
      </c>
      <c r="G1466" s="193">
        <v>7.7573932999999999E-4</v>
      </c>
      <c r="H1466" s="193">
        <v>1.0706316E-3</v>
      </c>
      <c r="I1466" s="193">
        <v>3.0531245000000001E-3</v>
      </c>
      <c r="J1466" s="193">
        <v>7.4084718000000001E-3</v>
      </c>
      <c r="K1466" s="193">
        <v>4.1911042999999997E-5</v>
      </c>
      <c r="L1466" s="193">
        <v>1.0663097999999999E-3</v>
      </c>
      <c r="M1466" s="193">
        <v>0</v>
      </c>
      <c r="N1466" s="193">
        <v>0</v>
      </c>
      <c r="O1466" s="193">
        <v>0</v>
      </c>
      <c r="P1466" s="199">
        <f t="shared" ref="P1466:P1474" si="286">E1466/0.135</f>
        <v>0.59050483703703704</v>
      </c>
      <c r="Q1466" s="240">
        <v>53.214480000000002</v>
      </c>
      <c r="R1466" s="99">
        <v>52.615887999999998</v>
      </c>
      <c r="S1466" s="99">
        <v>0.50870400000000005</v>
      </c>
      <c r="T1466" s="99">
        <v>4.4885999999999997E-5</v>
      </c>
      <c r="U1466" s="99">
        <v>1.5439E-2</v>
      </c>
      <c r="V1466" s="99">
        <v>7.64966E-3</v>
      </c>
      <c r="W1466" s="99">
        <v>6.6753999999999994E-2</v>
      </c>
      <c r="X1466" s="241">
        <f t="shared" ref="X1466:X1474" si="287">SUM(Y1466:AA1466)</f>
        <v>0.1654330427117682</v>
      </c>
      <c r="Y1466" s="241">
        <f t="shared" ref="Y1466:Y1474" si="288">SUM(AB1466:AG1466)</f>
        <v>2.1135130664399999E-2</v>
      </c>
      <c r="Z1466" s="241">
        <f t="shared" ref="Z1466:Z1474" si="289">SUM(AH1466:AP1466)</f>
        <v>1.2760838444168201E-2</v>
      </c>
      <c r="AA1466" s="241">
        <f t="shared" ref="AA1466:AA1474" si="290">SUM(AQ1466:AR1466)</f>
        <v>0.13153707360319999</v>
      </c>
      <c r="AB1466" s="258">
        <v>1.6368641E-2</v>
      </c>
      <c r="AC1466" s="258">
        <v>3.7870994000000001E-5</v>
      </c>
      <c r="AD1466" s="258">
        <v>9.8098967999999992E-4</v>
      </c>
      <c r="AE1466" s="258">
        <v>4.0688874000000002E-6</v>
      </c>
      <c r="AF1466" s="258">
        <v>3.7271880999999998E-3</v>
      </c>
      <c r="AG1466" s="258">
        <v>1.6372003E-5</v>
      </c>
      <c r="AH1466" s="258">
        <v>1.0710222E-2</v>
      </c>
      <c r="AI1466" s="258">
        <v>2.5082474000000001E-5</v>
      </c>
      <c r="AJ1466" s="258">
        <v>5.6100792999999997E-6</v>
      </c>
      <c r="AK1466" s="258">
        <v>3.0648321E-5</v>
      </c>
      <c r="AL1466" s="258">
        <v>1.4149313E-6</v>
      </c>
      <c r="AM1466" s="258">
        <v>2.5545682E-9</v>
      </c>
      <c r="AN1466" s="258">
        <v>2.4234391000000002E-5</v>
      </c>
      <c r="AO1466" s="258">
        <v>4.8094492999999999E-5</v>
      </c>
      <c r="AP1466" s="258">
        <v>1.9155292000000001E-3</v>
      </c>
      <c r="AQ1466" s="258">
        <v>3.2136032000000002E-6</v>
      </c>
      <c r="AR1466" s="258">
        <v>0.13153386</v>
      </c>
      <c r="AT1466" s="193"/>
      <c r="AU1466" s="193"/>
      <c r="AV1466" s="193"/>
      <c r="AW1466" s="193"/>
      <c r="AX1466" s="193"/>
      <c r="AY1466" s="193"/>
      <c r="AZ1466" s="193"/>
      <c r="BA1466" s="193"/>
      <c r="BB1466" s="193"/>
      <c r="BC1466" s="193"/>
      <c r="BD1466" s="193"/>
      <c r="BE1466" s="315"/>
      <c r="BF1466" s="315"/>
      <c r="BG1466" s="315"/>
      <c r="BH1466" s="315"/>
      <c r="BI1466" s="315"/>
      <c r="BJ1466" s="315"/>
      <c r="BK1466" s="315"/>
    </row>
    <row r="1467" spans="1:63" x14ac:dyDescent="0.25">
      <c r="A1467" s="9"/>
      <c r="B1467" s="185" t="s">
        <v>5770</v>
      </c>
      <c r="C1467" s="25" t="s">
        <v>5311</v>
      </c>
      <c r="D1467" s="193">
        <v>0.11307443</v>
      </c>
      <c r="E1467" s="193">
        <v>5.7616456000000003E-2</v>
      </c>
      <c r="F1467" s="193">
        <v>3.7672352999999999E-2</v>
      </c>
      <c r="G1467" s="193">
        <v>2.1509941999999999E-3</v>
      </c>
      <c r="H1467" s="193">
        <v>1.083327E-3</v>
      </c>
      <c r="I1467" s="193">
        <v>4.0997033999999998E-3</v>
      </c>
      <c r="J1467" s="193">
        <v>8.4616625999999993E-3</v>
      </c>
      <c r="K1467" s="193">
        <v>5.202571E-5</v>
      </c>
      <c r="L1467" s="193">
        <v>1.9379089E-3</v>
      </c>
      <c r="M1467" s="193">
        <v>0</v>
      </c>
      <c r="N1467" s="193">
        <v>0</v>
      </c>
      <c r="O1467" s="193">
        <v>0</v>
      </c>
      <c r="P1467" s="199">
        <f t="shared" si="286"/>
        <v>0.42678856296296297</v>
      </c>
      <c r="Q1467" s="240">
        <v>52.984881000000001</v>
      </c>
      <c r="R1467" s="99">
        <v>52.258322999999997</v>
      </c>
      <c r="S1467" s="99">
        <v>0.62014400000000003</v>
      </c>
      <c r="T1467" s="99">
        <v>6.1898999999999998E-5</v>
      </c>
      <c r="U1467" s="99">
        <v>2.2516000000000001E-2</v>
      </c>
      <c r="V1467" s="99">
        <v>1.155868E-2</v>
      </c>
      <c r="W1467" s="99">
        <v>7.2276999999999994E-2</v>
      </c>
      <c r="X1467" s="241">
        <f t="shared" si="287"/>
        <v>0.16460436988479982</v>
      </c>
      <c r="Y1467" s="241">
        <f t="shared" si="288"/>
        <v>2.0104577922999998E-2</v>
      </c>
      <c r="Z1467" s="241">
        <f t="shared" si="289"/>
        <v>1.3879541515799799E-2</v>
      </c>
      <c r="AA1467" s="241">
        <f t="shared" si="290"/>
        <v>0.13062025044600001</v>
      </c>
      <c r="AB1467" s="258">
        <v>1.1830452999999999E-2</v>
      </c>
      <c r="AC1467" s="258">
        <v>2.3540712999999999E-5</v>
      </c>
      <c r="AD1467" s="258">
        <v>1.4590433E-3</v>
      </c>
      <c r="AE1467" s="258">
        <v>2.502025E-6</v>
      </c>
      <c r="AF1467" s="258">
        <v>6.7692215000000003E-3</v>
      </c>
      <c r="AG1467" s="258">
        <v>1.9817385E-5</v>
      </c>
      <c r="AH1467" s="258">
        <v>7.7424351000000002E-3</v>
      </c>
      <c r="AI1467" s="258">
        <v>6.3248519000000001E-5</v>
      </c>
      <c r="AJ1467" s="258">
        <v>8.5530088000000007E-6</v>
      </c>
      <c r="AK1467" s="258">
        <v>7.7249286999999997E-5</v>
      </c>
      <c r="AL1467" s="258">
        <v>1.7082194000000001E-6</v>
      </c>
      <c r="AM1467" s="258">
        <v>5.8915997999999997E-9</v>
      </c>
      <c r="AN1467" s="258">
        <v>3.7442640000000002E-5</v>
      </c>
      <c r="AO1467" s="258">
        <v>2.0523994999999999E-4</v>
      </c>
      <c r="AP1467" s="258">
        <v>5.7436589000000003E-3</v>
      </c>
      <c r="AQ1467" s="258">
        <v>5.1904460000000003E-6</v>
      </c>
      <c r="AR1467" s="258">
        <v>0.13061506000000001</v>
      </c>
      <c r="AT1467" s="193"/>
      <c r="AU1467" s="193"/>
      <c r="AV1467" s="193"/>
      <c r="AW1467" s="193"/>
      <c r="AX1467" s="193"/>
      <c r="AY1467" s="193"/>
      <c r="AZ1467" s="193"/>
      <c r="BA1467" s="193"/>
      <c r="BB1467" s="193"/>
      <c r="BC1467" s="193"/>
      <c r="BD1467" s="193"/>
      <c r="BE1467" s="315"/>
      <c r="BF1467" s="315"/>
      <c r="BG1467" s="315"/>
      <c r="BH1467" s="315"/>
      <c r="BI1467" s="315"/>
      <c r="BJ1467" s="315"/>
      <c r="BK1467" s="315"/>
    </row>
    <row r="1468" spans="1:63" x14ac:dyDescent="0.25">
      <c r="A1468" s="9"/>
      <c r="B1468" s="185" t="s">
        <v>5770</v>
      </c>
      <c r="C1468" s="25" t="s">
        <v>5310</v>
      </c>
      <c r="D1468" s="193">
        <v>0.11701726</v>
      </c>
      <c r="E1468" s="193">
        <v>8.4383844999999999E-2</v>
      </c>
      <c r="F1468" s="193">
        <v>1.8109515E-2</v>
      </c>
      <c r="G1468" s="193">
        <v>8.5278288000000002E-4</v>
      </c>
      <c r="H1468" s="193">
        <v>1.1103733999999999E-3</v>
      </c>
      <c r="I1468" s="193">
        <v>3.3812424000000002E-3</v>
      </c>
      <c r="J1468" s="193">
        <v>7.7396021000000004E-3</v>
      </c>
      <c r="K1468" s="193">
        <v>4.4214200999999997E-5</v>
      </c>
      <c r="L1468" s="193">
        <v>1.3956831E-3</v>
      </c>
      <c r="M1468" s="193">
        <v>0</v>
      </c>
      <c r="N1468" s="193">
        <v>0</v>
      </c>
      <c r="O1468" s="193">
        <v>0</v>
      </c>
      <c r="P1468" s="199">
        <f t="shared" si="286"/>
        <v>0.62506551851851844</v>
      </c>
      <c r="Q1468" s="240">
        <v>53.859296999999998</v>
      </c>
      <c r="R1468" s="99">
        <v>53.140852000000002</v>
      </c>
      <c r="S1468" s="99">
        <v>0.60760000000000003</v>
      </c>
      <c r="T1468" s="99">
        <v>4.6266000000000001E-5</v>
      </c>
      <c r="U1468" s="99">
        <v>1.8603000000000001E-2</v>
      </c>
      <c r="V1468" s="99">
        <v>8.3425500000000007E-3</v>
      </c>
      <c r="W1468" s="99">
        <v>8.3853999999999998E-2</v>
      </c>
      <c r="X1468" s="241">
        <f t="shared" si="287"/>
        <v>0.16898462102468109</v>
      </c>
      <c r="Y1468" s="241">
        <f t="shared" si="288"/>
        <v>2.2638296615000001E-2</v>
      </c>
      <c r="Z1468" s="241">
        <f t="shared" si="289"/>
        <v>1.3495648073781102E-2</v>
      </c>
      <c r="AA1468" s="241">
        <f t="shared" si="290"/>
        <v>0.13285067633589998</v>
      </c>
      <c r="AB1468" s="258">
        <v>1.7326619000000001E-2</v>
      </c>
      <c r="AC1468" s="258">
        <v>3.8139317999999998E-5</v>
      </c>
      <c r="AD1468" s="258">
        <v>1.0719319E-3</v>
      </c>
      <c r="AE1468" s="258">
        <v>4.317158E-6</v>
      </c>
      <c r="AF1468" s="258">
        <v>4.1777031999999997E-3</v>
      </c>
      <c r="AG1468" s="258">
        <v>1.9586038999999999E-5</v>
      </c>
      <c r="AH1468" s="258">
        <v>1.1337226000000001E-2</v>
      </c>
      <c r="AI1468" s="258">
        <v>2.7710815E-5</v>
      </c>
      <c r="AJ1468" s="258">
        <v>6.2305368000000004E-6</v>
      </c>
      <c r="AK1468" s="258">
        <v>3.1908161000000001E-5</v>
      </c>
      <c r="AL1468" s="258">
        <v>1.4950324000000001E-6</v>
      </c>
      <c r="AM1468" s="258">
        <v>2.8115810999999999E-9</v>
      </c>
      <c r="AN1468" s="258">
        <v>3.4678724999999999E-5</v>
      </c>
      <c r="AO1468" s="258">
        <v>8.9542191999999996E-5</v>
      </c>
      <c r="AP1468" s="258">
        <v>1.9668538E-3</v>
      </c>
      <c r="AQ1468" s="258">
        <v>4.1963359000000002E-6</v>
      </c>
      <c r="AR1468" s="258">
        <v>0.13284647999999999</v>
      </c>
      <c r="AT1468" s="193"/>
      <c r="AU1468" s="193"/>
      <c r="AV1468" s="193"/>
      <c r="AW1468" s="193"/>
      <c r="AX1468" s="193"/>
      <c r="AY1468" s="193"/>
      <c r="AZ1468" s="193"/>
      <c r="BA1468" s="193"/>
      <c r="BB1468" s="193"/>
      <c r="BC1468" s="193"/>
      <c r="BD1468" s="193"/>
      <c r="BE1468" s="315"/>
      <c r="BF1468" s="315"/>
      <c r="BG1468" s="315"/>
      <c r="BH1468" s="315"/>
      <c r="BI1468" s="315"/>
      <c r="BJ1468" s="315"/>
      <c r="BK1468" s="315"/>
    </row>
    <row r="1469" spans="1:63" x14ac:dyDescent="0.25">
      <c r="A1469" s="9"/>
      <c r="B1469" s="185" t="s">
        <v>5770</v>
      </c>
      <c r="C1469" s="25" t="s">
        <v>1474</v>
      </c>
      <c r="D1469" s="193">
        <v>0.11875888</v>
      </c>
      <c r="E1469" s="193">
        <v>6.0939146999999999E-2</v>
      </c>
      <c r="F1469" s="193">
        <v>3.9211065000000003E-2</v>
      </c>
      <c r="G1469" s="193">
        <v>2.3184447E-3</v>
      </c>
      <c r="H1469" s="193">
        <v>1.1010396E-3</v>
      </c>
      <c r="I1469" s="193">
        <v>4.3406672000000004E-3</v>
      </c>
      <c r="J1469" s="193">
        <v>8.5727939000000003E-3</v>
      </c>
      <c r="K1469" s="193">
        <v>5.4080063000000003E-5</v>
      </c>
      <c r="L1469" s="193">
        <v>2.2216427E-3</v>
      </c>
      <c r="M1469" s="193">
        <v>0</v>
      </c>
      <c r="N1469" s="193">
        <v>0</v>
      </c>
      <c r="O1469" s="193">
        <v>0</v>
      </c>
      <c r="P1469" s="199">
        <f t="shared" si="286"/>
        <v>0.45140108888888886</v>
      </c>
      <c r="Q1469" s="240">
        <v>53.436703000000001</v>
      </c>
      <c r="R1469" s="99">
        <v>52.590159999999997</v>
      </c>
      <c r="S1469" s="99">
        <v>0.72133599999999998</v>
      </c>
      <c r="T1469" s="99">
        <v>7.1181999999999997E-5</v>
      </c>
      <c r="U1469" s="99">
        <v>2.7192999999999998E-2</v>
      </c>
      <c r="V1469" s="99">
        <v>1.3382979999999999E-2</v>
      </c>
      <c r="W1469" s="99">
        <v>8.4559999999999996E-2</v>
      </c>
      <c r="X1469" s="241">
        <f t="shared" si="287"/>
        <v>0.16718646216041283</v>
      </c>
      <c r="Y1469" s="241">
        <f t="shared" si="288"/>
        <v>2.1267694427400001E-2</v>
      </c>
      <c r="Z1469" s="241">
        <f t="shared" si="289"/>
        <v>1.4467349437812799E-2</v>
      </c>
      <c r="AA1469" s="241">
        <f t="shared" si="290"/>
        <v>0.13145141829520002</v>
      </c>
      <c r="AB1469" s="258">
        <v>1.2512654E-2</v>
      </c>
      <c r="AC1469" s="258">
        <v>2.3654362000000001E-5</v>
      </c>
      <c r="AD1469" s="258">
        <v>1.5985973000000001E-3</v>
      </c>
      <c r="AE1469" s="258">
        <v>2.6196383999999998E-6</v>
      </c>
      <c r="AF1469" s="258">
        <v>7.1071175000000002E-3</v>
      </c>
      <c r="AG1469" s="258">
        <v>2.3051626999999998E-5</v>
      </c>
      <c r="AH1469" s="258">
        <v>8.1889406999999994E-3</v>
      </c>
      <c r="AI1469" s="258">
        <v>6.5712500000000005E-5</v>
      </c>
      <c r="AJ1469" s="258">
        <v>9.8823800000000007E-6</v>
      </c>
      <c r="AK1469" s="258">
        <v>7.8038635999999994E-5</v>
      </c>
      <c r="AL1469" s="258">
        <v>1.8386478E-6</v>
      </c>
      <c r="AM1469" s="258">
        <v>6.3240128E-9</v>
      </c>
      <c r="AN1469" s="258">
        <v>4.8886820000000002E-5</v>
      </c>
      <c r="AO1469" s="258">
        <v>2.4029863000000001E-4</v>
      </c>
      <c r="AP1469" s="258">
        <v>5.8337448000000004E-3</v>
      </c>
      <c r="AQ1469" s="258">
        <v>6.0482951999999997E-6</v>
      </c>
      <c r="AR1469" s="258">
        <v>0.13144537000000001</v>
      </c>
      <c r="AT1469" s="193"/>
      <c r="AU1469" s="193"/>
      <c r="AV1469" s="193"/>
      <c r="AW1469" s="193"/>
      <c r="AX1469" s="193"/>
      <c r="AY1469" s="193"/>
      <c r="AZ1469" s="193"/>
      <c r="BA1469" s="193"/>
      <c r="BB1469" s="193"/>
      <c r="BC1469" s="193"/>
      <c r="BD1469" s="193"/>
      <c r="BE1469" s="315"/>
      <c r="BF1469" s="315"/>
      <c r="BG1469" s="315"/>
      <c r="BH1469" s="315"/>
      <c r="BI1469" s="315"/>
      <c r="BJ1469" s="315"/>
      <c r="BK1469" s="315"/>
    </row>
    <row r="1470" spans="1:63" x14ac:dyDescent="0.25">
      <c r="A1470" s="43"/>
      <c r="B1470" s="185" t="s">
        <v>5770</v>
      </c>
      <c r="C1470" s="48" t="s">
        <v>1997</v>
      </c>
      <c r="D1470" s="223">
        <v>0.81875887999999997</v>
      </c>
      <c r="E1470" s="223">
        <v>6.0939146999999999E-2</v>
      </c>
      <c r="F1470" s="223">
        <v>3.9211065000000003E-2</v>
      </c>
      <c r="G1470" s="223">
        <v>2.3184447E-3</v>
      </c>
      <c r="H1470" s="223">
        <v>1.1010396E-3</v>
      </c>
      <c r="I1470" s="223">
        <v>4.3406672000000004E-3</v>
      </c>
      <c r="J1470" s="223">
        <v>8.5727939000000003E-3</v>
      </c>
      <c r="K1470" s="223">
        <v>5.4080063000000003E-5</v>
      </c>
      <c r="L1470" s="223">
        <v>2.2216427E-3</v>
      </c>
      <c r="M1470" s="223">
        <v>0.7</v>
      </c>
      <c r="N1470" s="223">
        <v>0</v>
      </c>
      <c r="O1470" s="223">
        <v>0</v>
      </c>
      <c r="P1470" s="227">
        <f t="shared" si="286"/>
        <v>0.45140108888888886</v>
      </c>
      <c r="Q1470" s="238">
        <v>53.436703000000001</v>
      </c>
      <c r="R1470" s="117">
        <v>52.590159999999997</v>
      </c>
      <c r="S1470" s="117">
        <v>0.72133599999999998</v>
      </c>
      <c r="T1470" s="117">
        <v>7.1181999999999997E-5</v>
      </c>
      <c r="U1470" s="117">
        <v>2.7192999999999998E-2</v>
      </c>
      <c r="V1470" s="117">
        <v>1.3382979999999999E-2</v>
      </c>
      <c r="W1470" s="117">
        <v>8.4559999999999996E-2</v>
      </c>
      <c r="X1470" s="257">
        <f t="shared" si="287"/>
        <v>0.16718646216041283</v>
      </c>
      <c r="Y1470" s="257">
        <f t="shared" si="288"/>
        <v>2.1267694427400001E-2</v>
      </c>
      <c r="Z1470" s="257">
        <f t="shared" si="289"/>
        <v>1.4467349437812799E-2</v>
      </c>
      <c r="AA1470" s="257">
        <f t="shared" si="290"/>
        <v>0.13145141829520002</v>
      </c>
      <c r="AB1470" s="257">
        <v>1.2512654E-2</v>
      </c>
      <c r="AC1470" s="257">
        <v>2.3654362000000001E-5</v>
      </c>
      <c r="AD1470" s="257">
        <v>1.5985973000000001E-3</v>
      </c>
      <c r="AE1470" s="257">
        <v>2.6196383999999998E-6</v>
      </c>
      <c r="AF1470" s="257">
        <v>7.1071175000000002E-3</v>
      </c>
      <c r="AG1470" s="257">
        <v>2.3051626999999998E-5</v>
      </c>
      <c r="AH1470" s="257">
        <v>8.1889406999999994E-3</v>
      </c>
      <c r="AI1470" s="257">
        <v>6.5712500000000005E-5</v>
      </c>
      <c r="AJ1470" s="257">
        <v>9.8823800000000007E-6</v>
      </c>
      <c r="AK1470" s="257">
        <v>7.8038635999999994E-5</v>
      </c>
      <c r="AL1470" s="257">
        <v>1.8386478E-6</v>
      </c>
      <c r="AM1470" s="257">
        <v>6.3240128E-9</v>
      </c>
      <c r="AN1470" s="257">
        <v>4.8886820000000002E-5</v>
      </c>
      <c r="AO1470" s="257">
        <v>2.4029863000000001E-4</v>
      </c>
      <c r="AP1470" s="257">
        <v>5.8337448000000004E-3</v>
      </c>
      <c r="AQ1470" s="257">
        <v>6.0482951999999997E-6</v>
      </c>
      <c r="AR1470" s="257">
        <v>0.13144537000000001</v>
      </c>
      <c r="AT1470" s="193"/>
      <c r="AU1470" s="193"/>
      <c r="AV1470" s="193"/>
      <c r="AW1470" s="193"/>
      <c r="AX1470" s="193"/>
      <c r="AY1470" s="193"/>
      <c r="AZ1470" s="193"/>
      <c r="BA1470" s="193"/>
      <c r="BB1470" s="193"/>
      <c r="BC1470" s="193"/>
      <c r="BD1470" s="193"/>
      <c r="BE1470" s="315"/>
      <c r="BF1470" s="315"/>
      <c r="BG1470" s="315"/>
      <c r="BH1470" s="315"/>
      <c r="BI1470" s="315"/>
      <c r="BJ1470" s="315"/>
      <c r="BK1470" s="315"/>
    </row>
    <row r="1471" spans="1:63" x14ac:dyDescent="0.25">
      <c r="A1471" s="43"/>
      <c r="B1471" s="185" t="s">
        <v>5770</v>
      </c>
      <c r="C1471" s="25" t="s">
        <v>1473</v>
      </c>
      <c r="D1471" s="193">
        <v>0.11545083</v>
      </c>
      <c r="E1471" s="193">
        <v>8.4671200000000002E-2</v>
      </c>
      <c r="F1471" s="193">
        <v>1.7046868999999999E-2</v>
      </c>
      <c r="G1471" s="193">
        <v>7.8672338999999998E-4</v>
      </c>
      <c r="H1471" s="193">
        <v>1.0853340999999999E-3</v>
      </c>
      <c r="I1471" s="193">
        <v>3.2345278999999999E-3</v>
      </c>
      <c r="J1471" s="193">
        <v>7.4854125999999997E-3</v>
      </c>
      <c r="K1471" s="193">
        <v>4.2542269000000003E-5</v>
      </c>
      <c r="L1471" s="193">
        <v>1.0982218E-3</v>
      </c>
      <c r="M1471" s="193">
        <v>0</v>
      </c>
      <c r="N1471" s="193">
        <v>0</v>
      </c>
      <c r="O1471" s="193">
        <v>0</v>
      </c>
      <c r="P1471" s="199">
        <f t="shared" si="286"/>
        <v>0.62719407407407402</v>
      </c>
      <c r="Q1471" s="240">
        <v>53.780582000000003</v>
      </c>
      <c r="R1471" s="99">
        <v>53.203698000000003</v>
      </c>
      <c r="S1471" s="99">
        <v>0.490616</v>
      </c>
      <c r="T1471" s="99">
        <v>4.5379E-5</v>
      </c>
      <c r="U1471" s="99">
        <v>1.5441E-2</v>
      </c>
      <c r="V1471" s="99">
        <v>7.6832000000000003E-3</v>
      </c>
      <c r="W1471" s="99">
        <v>6.3099000000000002E-2</v>
      </c>
      <c r="X1471" s="241">
        <f t="shared" si="287"/>
        <v>0.16879973827561578</v>
      </c>
      <c r="Y1471" s="241">
        <f t="shared" si="288"/>
        <v>2.2339084465599995E-2</v>
      </c>
      <c r="Z1471" s="241">
        <f t="shared" si="289"/>
        <v>1.3454005473815802E-2</v>
      </c>
      <c r="AA1471" s="241">
        <f t="shared" si="290"/>
        <v>0.13300664833619999</v>
      </c>
      <c r="AB1471" s="258">
        <v>1.7385668999999999E-2</v>
      </c>
      <c r="AC1471" s="258">
        <v>3.8287446000000001E-5</v>
      </c>
      <c r="AD1471" s="258">
        <v>1.0039603E-3</v>
      </c>
      <c r="AE1471" s="258">
        <v>4.1550356000000004E-6</v>
      </c>
      <c r="AF1471" s="258">
        <v>3.8912530999999999E-3</v>
      </c>
      <c r="AG1471" s="258">
        <v>1.5759584E-5</v>
      </c>
      <c r="AH1471" s="258">
        <v>1.1375862E-2</v>
      </c>
      <c r="AI1471" s="258">
        <v>2.6213597000000001E-5</v>
      </c>
      <c r="AJ1471" s="258">
        <v>5.6490484999999998E-6</v>
      </c>
      <c r="AK1471" s="258">
        <v>3.1202709000000003E-5</v>
      </c>
      <c r="AL1471" s="258">
        <v>1.4293585E-6</v>
      </c>
      <c r="AM1471" s="258">
        <v>2.5938157999999999E-9</v>
      </c>
      <c r="AN1471" s="258">
        <v>2.4424090000000001E-5</v>
      </c>
      <c r="AO1471" s="258">
        <v>5.0417076999999999E-5</v>
      </c>
      <c r="AP1471" s="258">
        <v>1.938805E-3</v>
      </c>
      <c r="AQ1471" s="258">
        <v>3.2983361999999999E-6</v>
      </c>
      <c r="AR1471" s="258">
        <v>0.13300334999999999</v>
      </c>
      <c r="AT1471" s="193"/>
      <c r="AU1471" s="193"/>
      <c r="AV1471" s="193"/>
      <c r="AW1471" s="193"/>
      <c r="AX1471" s="193"/>
      <c r="AY1471" s="193"/>
      <c r="AZ1471" s="193"/>
      <c r="BA1471" s="193"/>
      <c r="BB1471" s="193"/>
      <c r="BC1471" s="193"/>
      <c r="BD1471" s="193"/>
      <c r="BE1471" s="315"/>
      <c r="BF1471" s="315"/>
      <c r="BG1471" s="315"/>
      <c r="BH1471" s="315"/>
      <c r="BI1471" s="315"/>
      <c r="BJ1471" s="315"/>
      <c r="BK1471" s="315"/>
    </row>
    <row r="1472" spans="1:63" x14ac:dyDescent="0.25">
      <c r="A1472" s="9"/>
      <c r="B1472" s="185" t="s">
        <v>5770</v>
      </c>
      <c r="C1472" s="25" t="s">
        <v>1472</v>
      </c>
      <c r="D1472" s="193">
        <v>0.12427265999999999</v>
      </c>
      <c r="E1472" s="193">
        <v>6.5270872999999993E-2</v>
      </c>
      <c r="F1472" s="193">
        <v>4.0604216999999998E-2</v>
      </c>
      <c r="G1472" s="193">
        <v>2.1582140999999999E-3</v>
      </c>
      <c r="H1472" s="193">
        <v>1.1072459000000001E-3</v>
      </c>
      <c r="I1472" s="193">
        <v>4.4528724000000002E-3</v>
      </c>
      <c r="J1472" s="193">
        <v>8.6339125999999999E-3</v>
      </c>
      <c r="K1472" s="193">
        <v>5.3097694000000002E-5</v>
      </c>
      <c r="L1472" s="193">
        <v>1.9922234000000001E-3</v>
      </c>
      <c r="M1472" s="193">
        <v>0</v>
      </c>
      <c r="N1472" s="193">
        <v>0</v>
      </c>
      <c r="O1472" s="193">
        <v>0</v>
      </c>
      <c r="P1472" s="199">
        <f t="shared" si="286"/>
        <v>0.48348794814814805</v>
      </c>
      <c r="Q1472" s="240">
        <v>53.919915000000003</v>
      </c>
      <c r="R1472" s="99">
        <v>53.212822000000003</v>
      </c>
      <c r="S1472" s="99">
        <v>0.60334399999999999</v>
      </c>
      <c r="T1472" s="99">
        <v>6.3050000000000001E-5</v>
      </c>
      <c r="U1472" s="99">
        <v>2.2006000000000001E-2</v>
      </c>
      <c r="V1472" s="99">
        <v>1.123209E-2</v>
      </c>
      <c r="W1472" s="99">
        <v>7.0447999999999997E-2</v>
      </c>
      <c r="X1472" s="241">
        <f t="shared" si="287"/>
        <v>0.17025033292607281</v>
      </c>
      <c r="Y1472" s="241">
        <f t="shared" si="288"/>
        <v>2.2215491599600002E-2</v>
      </c>
      <c r="Z1472" s="241">
        <f t="shared" si="289"/>
        <v>1.5028933622572798E-2</v>
      </c>
      <c r="AA1472" s="241">
        <f t="shared" si="290"/>
        <v>0.1330059077039</v>
      </c>
      <c r="AB1472" s="258">
        <v>1.3402169E-2</v>
      </c>
      <c r="AC1472" s="258">
        <v>2.3976595E-5</v>
      </c>
      <c r="AD1472" s="258">
        <v>1.4854817999999999E-3</v>
      </c>
      <c r="AE1472" s="258">
        <v>2.6162405999999999E-6</v>
      </c>
      <c r="AF1472" s="258">
        <v>7.2819805999999997E-3</v>
      </c>
      <c r="AG1472" s="258">
        <v>1.9267363999999999E-5</v>
      </c>
      <c r="AH1472" s="258">
        <v>8.7711639999999997E-3</v>
      </c>
      <c r="AI1472" s="258">
        <v>6.8228951000000006E-5</v>
      </c>
      <c r="AJ1472" s="258">
        <v>8.3654239000000003E-6</v>
      </c>
      <c r="AK1472" s="258">
        <v>7.9386488000000004E-5</v>
      </c>
      <c r="AL1472" s="258">
        <v>1.7129804E-6</v>
      </c>
      <c r="AM1472" s="258">
        <v>5.9662728000000004E-9</v>
      </c>
      <c r="AN1472" s="258">
        <v>3.7056583E-5</v>
      </c>
      <c r="AO1472" s="258">
        <v>2.1043152999999999E-4</v>
      </c>
      <c r="AP1472" s="258">
        <v>5.8525816999999997E-3</v>
      </c>
      <c r="AQ1472" s="258">
        <v>5.3277039E-6</v>
      </c>
      <c r="AR1472" s="258">
        <v>0.13300058000000001</v>
      </c>
      <c r="AT1472" s="193"/>
      <c r="AU1472" s="193"/>
      <c r="AV1472" s="193"/>
      <c r="AW1472" s="193"/>
      <c r="AX1472" s="193"/>
      <c r="AY1472" s="193"/>
      <c r="AZ1472" s="193"/>
      <c r="BA1472" s="193"/>
      <c r="BB1472" s="193"/>
      <c r="BC1472" s="193"/>
      <c r="BD1472" s="193"/>
      <c r="BE1472" s="315"/>
      <c r="BF1472" s="315"/>
      <c r="BG1472" s="315"/>
      <c r="BH1472" s="315"/>
      <c r="BI1472" s="315"/>
      <c r="BJ1472" s="315"/>
      <c r="BK1472" s="315"/>
    </row>
    <row r="1473" spans="1:63" x14ac:dyDescent="0.25">
      <c r="A1473" s="9"/>
      <c r="B1473" s="185" t="s">
        <v>5770</v>
      </c>
      <c r="C1473" s="25" t="s">
        <v>1471</v>
      </c>
      <c r="D1473" s="193">
        <v>0.1353201</v>
      </c>
      <c r="E1473" s="193">
        <v>7.9665989000000006E-2</v>
      </c>
      <c r="F1473" s="193">
        <v>3.6753837999999997E-2</v>
      </c>
      <c r="G1473" s="193">
        <v>1.8962352000000001E-3</v>
      </c>
      <c r="H1473" s="193">
        <v>1.1621438999999999E-3</v>
      </c>
      <c r="I1473" s="193">
        <v>4.6467384000000002E-3</v>
      </c>
      <c r="J1473" s="193">
        <v>8.7589936000000007E-3</v>
      </c>
      <c r="K1473" s="193">
        <v>5.4195796000000003E-5</v>
      </c>
      <c r="L1473" s="193">
        <v>2.3819713999999998E-3</v>
      </c>
      <c r="M1473" s="193">
        <v>0</v>
      </c>
      <c r="N1473" s="193">
        <v>0</v>
      </c>
      <c r="O1473" s="193">
        <v>0</v>
      </c>
      <c r="P1473" s="199">
        <f t="shared" si="286"/>
        <v>0.59011843703703704</v>
      </c>
      <c r="Q1473" s="240">
        <v>54.978679</v>
      </c>
      <c r="R1473" s="99">
        <v>54.126347000000003</v>
      </c>
      <c r="S1473" s="99">
        <v>0.72234399999999999</v>
      </c>
      <c r="T1473" s="99">
        <v>6.0608E-5</v>
      </c>
      <c r="U1473" s="99">
        <v>2.5229000000000001E-2</v>
      </c>
      <c r="V1473" s="99">
        <v>1.1678849999999999E-2</v>
      </c>
      <c r="W1473" s="99">
        <v>9.3020000000000005E-2</v>
      </c>
      <c r="X1473" s="241">
        <f t="shared" si="287"/>
        <v>0.17621162057397749</v>
      </c>
      <c r="Y1473" s="241">
        <f t="shared" si="288"/>
        <v>2.5006870072800003E-2</v>
      </c>
      <c r="Z1473" s="241">
        <f t="shared" si="289"/>
        <v>1.59054559753775E-2</v>
      </c>
      <c r="AA1473" s="241">
        <f t="shared" si="290"/>
        <v>0.1352992945258</v>
      </c>
      <c r="AB1473" s="258">
        <v>1.6357882000000001E-2</v>
      </c>
      <c r="AC1473" s="258">
        <v>2.8806169000000001E-5</v>
      </c>
      <c r="AD1473" s="258">
        <v>1.5109653000000001E-3</v>
      </c>
      <c r="AE1473" s="258">
        <v>3.5474867999999999E-6</v>
      </c>
      <c r="AF1473" s="258">
        <v>7.0825120999999996E-3</v>
      </c>
      <c r="AG1473" s="258">
        <v>2.3157016999999999E-5</v>
      </c>
      <c r="AH1473" s="258">
        <v>1.0704925000000001E-2</v>
      </c>
      <c r="AI1473" s="258">
        <v>6.0329084000000001E-5</v>
      </c>
      <c r="AJ1473" s="258">
        <v>8.8282430000000006E-6</v>
      </c>
      <c r="AK1473" s="258">
        <v>6.6739091999999997E-5</v>
      </c>
      <c r="AL1473" s="258">
        <v>1.782711E-6</v>
      </c>
      <c r="AM1473" s="258">
        <v>5.4393775000000003E-9</v>
      </c>
      <c r="AN1473" s="258">
        <v>4.9170946E-5</v>
      </c>
      <c r="AO1473" s="258">
        <v>2.4532006000000002E-4</v>
      </c>
      <c r="AP1473" s="258">
        <v>4.7683554000000003E-3</v>
      </c>
      <c r="AQ1473" s="258">
        <v>6.5645258E-6</v>
      </c>
      <c r="AR1473" s="258">
        <v>0.13529273</v>
      </c>
      <c r="AT1473" s="193"/>
      <c r="AU1473" s="193"/>
      <c r="AV1473" s="193"/>
      <c r="AW1473" s="193"/>
      <c r="AX1473" s="193"/>
      <c r="AY1473" s="193"/>
      <c r="AZ1473" s="193"/>
      <c r="BA1473" s="193"/>
      <c r="BB1473" s="193"/>
      <c r="BC1473" s="193"/>
      <c r="BD1473" s="193"/>
      <c r="BE1473" s="315"/>
      <c r="BF1473" s="315"/>
      <c r="BG1473" s="315"/>
      <c r="BH1473" s="315"/>
      <c r="BI1473" s="315"/>
      <c r="BJ1473" s="315"/>
      <c r="BK1473" s="315"/>
    </row>
    <row r="1474" spans="1:63" x14ac:dyDescent="0.25">
      <c r="A1474" s="9"/>
      <c r="B1474" s="185" t="s">
        <v>5770</v>
      </c>
      <c r="C1474" s="25" t="s">
        <v>6745</v>
      </c>
      <c r="D1474" s="193">
        <v>0.12995519</v>
      </c>
      <c r="E1474" s="193">
        <v>6.8592554E-2</v>
      </c>
      <c r="F1474" s="193">
        <v>4.2141916000000001E-2</v>
      </c>
      <c r="G1474" s="193">
        <v>2.3256650000000002E-3</v>
      </c>
      <c r="H1474" s="193">
        <v>1.1249571E-3</v>
      </c>
      <c r="I1474" s="193">
        <v>4.6938361999999999E-3</v>
      </c>
      <c r="J1474" s="193">
        <v>8.7451361999999998E-3</v>
      </c>
      <c r="K1474" s="193">
        <v>5.5153511999999999E-5</v>
      </c>
      <c r="L1474" s="193">
        <v>2.2759727E-3</v>
      </c>
      <c r="M1474" s="193">
        <v>0</v>
      </c>
      <c r="N1474" s="193">
        <v>0</v>
      </c>
      <c r="O1474" s="193">
        <v>0</v>
      </c>
      <c r="P1474" s="199">
        <f t="shared" si="286"/>
        <v>0.50809299259259255</v>
      </c>
      <c r="Q1474" s="240">
        <v>54.371775999999997</v>
      </c>
      <c r="R1474" s="99">
        <v>53.544696999999999</v>
      </c>
      <c r="S1474" s="99">
        <v>0.70453600000000005</v>
      </c>
      <c r="T1474" s="99">
        <v>7.2333E-5</v>
      </c>
      <c r="U1474" s="99">
        <v>2.6682999999999998E-2</v>
      </c>
      <c r="V1474" s="99">
        <v>1.3056389999999999E-2</v>
      </c>
      <c r="W1474" s="99">
        <v>8.2732E-2</v>
      </c>
      <c r="X1474" s="241">
        <f t="shared" si="287"/>
        <v>0.17283199856542941</v>
      </c>
      <c r="Y1474" s="241">
        <f t="shared" si="288"/>
        <v>2.3378228904599997E-2</v>
      </c>
      <c r="Z1474" s="241">
        <f t="shared" si="289"/>
        <v>1.56165940767294E-2</v>
      </c>
      <c r="AA1474" s="241">
        <f t="shared" si="290"/>
        <v>0.13383717558410002</v>
      </c>
      <c r="AB1474" s="258">
        <v>1.4084163E-2</v>
      </c>
      <c r="AC1474" s="258">
        <v>2.4090242999999999E-5</v>
      </c>
      <c r="AD1474" s="258">
        <v>1.625039E-3</v>
      </c>
      <c r="AE1474" s="258">
        <v>2.7337805999999999E-6</v>
      </c>
      <c r="AF1474" s="258">
        <v>7.6197009E-3</v>
      </c>
      <c r="AG1474" s="258">
        <v>2.2501981E-5</v>
      </c>
      <c r="AH1474" s="258">
        <v>9.2175338999999998E-3</v>
      </c>
      <c r="AI1474" s="258">
        <v>7.0691317999999994E-5</v>
      </c>
      <c r="AJ1474" s="258">
        <v>9.6947967999999993E-6</v>
      </c>
      <c r="AK1474" s="258">
        <v>8.0175972000000003E-5</v>
      </c>
      <c r="AL1474" s="258">
        <v>1.8434251999999999E-6</v>
      </c>
      <c r="AM1474" s="258">
        <v>6.3987293999999997E-9</v>
      </c>
      <c r="AN1474" s="258">
        <v>4.8498166000000003E-5</v>
      </c>
      <c r="AO1474" s="258">
        <v>2.454895E-4</v>
      </c>
      <c r="AP1474" s="258">
        <v>5.9426606E-3</v>
      </c>
      <c r="AQ1474" s="258">
        <v>6.1855841E-6</v>
      </c>
      <c r="AR1474" s="258">
        <v>0.13383099000000001</v>
      </c>
      <c r="AT1474" s="193"/>
      <c r="AU1474" s="193"/>
      <c r="AV1474" s="193"/>
      <c r="AW1474" s="193"/>
      <c r="AX1474" s="193"/>
      <c r="AY1474" s="193"/>
      <c r="AZ1474" s="193"/>
      <c r="BA1474" s="193"/>
      <c r="BB1474" s="193"/>
      <c r="BC1474" s="193"/>
      <c r="BD1474" s="193"/>
      <c r="BE1474" s="315"/>
      <c r="BF1474" s="315"/>
      <c r="BG1474" s="315"/>
      <c r="BH1474" s="315"/>
      <c r="BI1474" s="315"/>
      <c r="BJ1474" s="315"/>
      <c r="BK1474" s="315"/>
    </row>
    <row r="1475" spans="1:63" x14ac:dyDescent="0.25">
      <c r="A1475" s="58" t="s">
        <v>5030</v>
      </c>
      <c r="B1475" s="58"/>
      <c r="C1475" s="9"/>
      <c r="D1475" s="195"/>
      <c r="E1475" s="195"/>
      <c r="F1475" s="195"/>
      <c r="G1475" s="195"/>
      <c r="H1475" s="195"/>
      <c r="I1475" s="195"/>
      <c r="J1475" s="195"/>
      <c r="K1475" s="195"/>
      <c r="L1475" s="195"/>
      <c r="M1475" s="195"/>
      <c r="N1475" s="195"/>
      <c r="O1475" s="195"/>
      <c r="P1475" s="195"/>
      <c r="Q1475" s="239"/>
      <c r="R1475" s="97"/>
      <c r="S1475" s="97"/>
      <c r="T1475" s="97"/>
      <c r="U1475" s="97"/>
      <c r="V1475" s="97"/>
      <c r="W1475" s="97"/>
      <c r="X1475" s="259"/>
      <c r="Y1475" s="259"/>
      <c r="Z1475" s="259"/>
      <c r="AA1475" s="258"/>
      <c r="AB1475" s="258"/>
      <c r="AC1475" s="258"/>
      <c r="AD1475" s="258"/>
      <c r="AE1475" s="258"/>
      <c r="AF1475" s="258"/>
      <c r="AG1475" s="258"/>
      <c r="AH1475" s="258"/>
      <c r="AI1475" s="258"/>
      <c r="AJ1475" s="258"/>
      <c r="AK1475" s="258"/>
      <c r="AL1475" s="258"/>
      <c r="AM1475" s="258"/>
      <c r="AN1475" s="258"/>
      <c r="AO1475" s="258"/>
      <c r="AP1475" s="258"/>
      <c r="AQ1475" s="258"/>
      <c r="AR1475" s="258"/>
      <c r="AT1475" s="193"/>
      <c r="AU1475" s="193"/>
      <c r="AV1475" s="193"/>
      <c r="AW1475" s="193"/>
      <c r="AX1475" s="193"/>
      <c r="AY1475" s="193"/>
      <c r="AZ1475" s="193"/>
      <c r="BA1475" s="193"/>
      <c r="BB1475" s="193"/>
      <c r="BC1475" s="193"/>
      <c r="BD1475" s="193"/>
      <c r="BE1475" s="315"/>
      <c r="BF1475" s="315"/>
      <c r="BG1475" s="315"/>
      <c r="BH1475" s="315"/>
      <c r="BI1475" s="315"/>
      <c r="BJ1475" s="315"/>
      <c r="BK1475" s="315"/>
    </row>
    <row r="1476" spans="1:63" x14ac:dyDescent="0.25">
      <c r="A1476" s="43"/>
      <c r="B1476" s="185" t="s">
        <v>1264</v>
      </c>
      <c r="C1476" t="s">
        <v>5313</v>
      </c>
      <c r="D1476" s="193">
        <v>1303605.8999999999</v>
      </c>
      <c r="E1476" s="193">
        <v>631990</v>
      </c>
      <c r="F1476" s="193">
        <v>314193.06</v>
      </c>
      <c r="G1476" s="193">
        <v>20093.809000000001</v>
      </c>
      <c r="H1476" s="193">
        <v>10732.326999999999</v>
      </c>
      <c r="I1476" s="193">
        <v>58177.383000000002</v>
      </c>
      <c r="J1476" s="193">
        <v>39819.294000000002</v>
      </c>
      <c r="K1476" s="193">
        <v>1202.4141</v>
      </c>
      <c r="L1476" s="193">
        <v>227397.6</v>
      </c>
      <c r="M1476" s="193">
        <v>0</v>
      </c>
      <c r="N1476" s="193">
        <v>0</v>
      </c>
      <c r="O1476" s="193">
        <v>0</v>
      </c>
      <c r="P1476" s="199">
        <f>E1476/0.135</f>
        <v>4681407.4074074067</v>
      </c>
      <c r="Q1476" s="240">
        <v>81565134</v>
      </c>
      <c r="R1476" s="99">
        <v>59108306</v>
      </c>
      <c r="S1476" s="99">
        <v>9335200</v>
      </c>
      <c r="T1476" s="99">
        <v>142.94999999999999</v>
      </c>
      <c r="U1476" s="99">
        <v>10306000</v>
      </c>
      <c r="V1476" s="99">
        <v>79185.8</v>
      </c>
      <c r="W1476" s="99">
        <v>2736300</v>
      </c>
      <c r="X1476" s="241">
        <f>SUM(Y1476:AA1476)</f>
        <v>838145.93017476192</v>
      </c>
      <c r="Y1476" s="241">
        <f>SUM(AB1476:AG1476)</f>
        <v>239821.699784</v>
      </c>
      <c r="Z1476" s="241">
        <f>SUM(AH1476:AP1476)</f>
        <v>450003.48889076198</v>
      </c>
      <c r="AA1476" s="241">
        <f>SUM(AQ1476:AR1476)</f>
        <v>148320.7415</v>
      </c>
      <c r="AB1476" s="258">
        <v>129760.49</v>
      </c>
      <c r="AC1476" s="258">
        <v>19.448086</v>
      </c>
      <c r="AD1476" s="258">
        <v>30130.807000000001</v>
      </c>
      <c r="AE1476" s="258">
        <v>16.970797999999998</v>
      </c>
      <c r="AF1476" s="258">
        <v>79603.517000000007</v>
      </c>
      <c r="AG1476" s="258">
        <v>290.46690000000001</v>
      </c>
      <c r="AH1476" s="258">
        <v>84931.501999999993</v>
      </c>
      <c r="AI1476" s="258">
        <v>534.59712000000002</v>
      </c>
      <c r="AJ1476" s="258">
        <v>150.21267</v>
      </c>
      <c r="AK1476" s="258">
        <v>298.56004999999999</v>
      </c>
      <c r="AL1476" s="258">
        <v>32.522292</v>
      </c>
      <c r="AM1476" s="258">
        <v>7.9758761999999997E-2</v>
      </c>
      <c r="AN1476" s="258">
        <v>51425.482000000004</v>
      </c>
      <c r="AO1476" s="258">
        <v>214415.01</v>
      </c>
      <c r="AP1476" s="258">
        <v>98215.523000000001</v>
      </c>
      <c r="AQ1476" s="258">
        <v>386.86149999999998</v>
      </c>
      <c r="AR1476" s="258">
        <v>147933.88</v>
      </c>
      <c r="AT1476" s="193"/>
      <c r="AU1476" s="193"/>
      <c r="AV1476" s="193"/>
      <c r="AW1476" s="193"/>
      <c r="AX1476" s="193"/>
      <c r="AY1476" s="193"/>
      <c r="AZ1476" s="193"/>
      <c r="BA1476" s="193"/>
      <c r="BB1476" s="193"/>
      <c r="BC1476" s="193"/>
      <c r="BD1476" s="193"/>
      <c r="BE1476" s="315"/>
      <c r="BF1476" s="315"/>
      <c r="BG1476" s="315"/>
      <c r="BH1476" s="315"/>
      <c r="BI1476" s="315"/>
      <c r="BJ1476" s="315"/>
      <c r="BK1476" s="315"/>
    </row>
    <row r="1477" spans="1:63" x14ac:dyDescent="0.25">
      <c r="A1477" s="58" t="s">
        <v>6983</v>
      </c>
      <c r="B1477" s="58"/>
      <c r="C1477" s="9"/>
      <c r="D1477" s="195"/>
      <c r="E1477" s="195"/>
      <c r="F1477" s="195"/>
      <c r="G1477" s="195"/>
      <c r="H1477" s="195"/>
      <c r="I1477" s="195"/>
      <c r="J1477" s="195"/>
      <c r="K1477" s="195"/>
      <c r="L1477" s="195"/>
      <c r="M1477" s="195"/>
      <c r="N1477" s="195"/>
      <c r="O1477" s="195"/>
      <c r="P1477" s="195"/>
      <c r="Q1477" s="239"/>
      <c r="R1477" s="97"/>
      <c r="S1477" s="97"/>
      <c r="T1477" s="97"/>
      <c r="U1477" s="97"/>
      <c r="V1477" s="97"/>
      <c r="W1477" s="97"/>
      <c r="X1477" s="259"/>
      <c r="Y1477" s="259"/>
      <c r="Z1477" s="259"/>
      <c r="AA1477" s="258"/>
      <c r="AB1477" s="258"/>
      <c r="AC1477" s="258"/>
      <c r="AD1477" s="258"/>
      <c r="AE1477" s="258"/>
      <c r="AF1477" s="258"/>
      <c r="AG1477" s="258"/>
      <c r="AH1477" s="258"/>
      <c r="AI1477" s="258"/>
      <c r="AJ1477" s="258"/>
      <c r="AK1477" s="258"/>
      <c r="AL1477" s="258"/>
      <c r="AM1477" s="258"/>
      <c r="AN1477" s="258"/>
      <c r="AO1477" s="258"/>
      <c r="AP1477" s="258"/>
      <c r="AQ1477" s="258"/>
      <c r="AR1477" s="258"/>
      <c r="AT1477" s="193"/>
      <c r="AU1477" s="193"/>
      <c r="AV1477" s="193"/>
      <c r="AW1477" s="193"/>
      <c r="AX1477" s="193"/>
      <c r="AY1477" s="193"/>
      <c r="AZ1477" s="193"/>
      <c r="BA1477" s="193"/>
      <c r="BB1477" s="193"/>
      <c r="BC1477" s="193"/>
      <c r="BD1477" s="193"/>
      <c r="BE1477" s="315"/>
      <c r="BF1477" s="315"/>
      <c r="BG1477" s="315"/>
      <c r="BH1477" s="315"/>
      <c r="BI1477" s="315"/>
      <c r="BJ1477" s="315"/>
      <c r="BK1477" s="315"/>
    </row>
    <row r="1478" spans="1:63" x14ac:dyDescent="0.25">
      <c r="A1478" s="9"/>
      <c r="B1478" s="185" t="s">
        <v>5770</v>
      </c>
      <c r="C1478" s="48" t="s">
        <v>1998</v>
      </c>
      <c r="D1478" s="223">
        <v>0.82937550999999998</v>
      </c>
      <c r="E1478" s="223">
        <v>6.8209354999999999E-2</v>
      </c>
      <c r="F1478" s="223">
        <v>4.2019515E-2</v>
      </c>
      <c r="G1478" s="223">
        <v>2.3008554999999998E-3</v>
      </c>
      <c r="H1478" s="223">
        <v>1.1228647999999999E-3</v>
      </c>
      <c r="I1478" s="223">
        <v>4.6746610999999997E-3</v>
      </c>
      <c r="J1478" s="223">
        <v>8.7239924E-3</v>
      </c>
      <c r="K1478" s="223">
        <v>5.4866434E-5</v>
      </c>
      <c r="L1478" s="223">
        <v>2.2694015000000001E-3</v>
      </c>
      <c r="M1478" s="223">
        <v>0.7</v>
      </c>
      <c r="N1478" s="223">
        <v>0</v>
      </c>
      <c r="O1478" s="223">
        <v>0</v>
      </c>
      <c r="P1478" s="227">
        <f t="shared" ref="P1478:P1483" si="291">E1478/0.135</f>
        <v>0.50525448148148144</v>
      </c>
      <c r="Q1478" s="238">
        <v>54.248902999999999</v>
      </c>
      <c r="R1478" s="117">
        <v>53.440809000000002</v>
      </c>
      <c r="S1478" s="117">
        <v>0.68823999999999996</v>
      </c>
      <c r="T1478" s="117">
        <v>7.224E-5</v>
      </c>
      <c r="U1478" s="117">
        <v>2.6121999999999999E-2</v>
      </c>
      <c r="V1478" s="117">
        <v>1.275718E-2</v>
      </c>
      <c r="W1478" s="117">
        <v>8.0903000000000003E-2</v>
      </c>
      <c r="X1478" s="257">
        <f t="shared" ref="X1478:X1483" si="292">SUM(Y1478:AA1478)</f>
        <v>0.1723895006930479</v>
      </c>
      <c r="Y1478" s="257">
        <f t="shared" ref="Y1478:Y1483" si="293">SUM(AB1478:AG1478)</f>
        <v>2.3256986509100002E-2</v>
      </c>
      <c r="Z1478" s="257">
        <f t="shared" ref="Z1478:Z1483" si="294">SUM(AH1478:AP1478)</f>
        <v>1.5555195543147899E-2</v>
      </c>
      <c r="AA1478" s="257">
        <f t="shared" ref="AA1478:AA1483" si="295">SUM(AQ1478:AR1478)</f>
        <v>0.1335773186408</v>
      </c>
      <c r="AB1478" s="257">
        <v>1.4005487E-2</v>
      </c>
      <c r="AC1478" s="257">
        <v>2.4054085999999999E-5</v>
      </c>
      <c r="AD1478" s="257">
        <v>1.6065223000000001E-3</v>
      </c>
      <c r="AE1478" s="257">
        <v>2.7343721E-6</v>
      </c>
      <c r="AF1478" s="257">
        <v>7.5961954000000002E-3</v>
      </c>
      <c r="AG1478" s="257">
        <v>2.1993351000000001E-5</v>
      </c>
      <c r="AH1478" s="257">
        <v>9.1660419999999992E-3</v>
      </c>
      <c r="AI1478" s="257">
        <v>7.0488388000000001E-5</v>
      </c>
      <c r="AJ1478" s="257">
        <v>9.4976823999999994E-6</v>
      </c>
      <c r="AK1478" s="257">
        <v>8.0030775999999994E-5</v>
      </c>
      <c r="AL1478" s="257">
        <v>1.8255149999999999E-6</v>
      </c>
      <c r="AM1478" s="257">
        <v>6.3427479E-9</v>
      </c>
      <c r="AN1478" s="257">
        <v>4.7769379E-5</v>
      </c>
      <c r="AO1478" s="257">
        <v>2.4495326E-4</v>
      </c>
      <c r="AP1478" s="257">
        <v>5.9345821999999999E-3</v>
      </c>
      <c r="AQ1478" s="257">
        <v>6.1786408000000002E-6</v>
      </c>
      <c r="AR1478" s="257">
        <v>0.13357114</v>
      </c>
      <c r="AT1478" s="193"/>
      <c r="AU1478" s="193"/>
      <c r="AV1478" s="193"/>
      <c r="AW1478" s="193"/>
      <c r="AX1478" s="193"/>
      <c r="AY1478" s="193"/>
      <c r="AZ1478" s="193"/>
      <c r="BA1478" s="193"/>
      <c r="BB1478" s="193"/>
      <c r="BC1478" s="193"/>
      <c r="BD1478" s="193"/>
      <c r="BE1478" s="315"/>
      <c r="BF1478" s="315"/>
      <c r="BG1478" s="315"/>
      <c r="BH1478" s="315"/>
      <c r="BI1478" s="315"/>
      <c r="BJ1478" s="315"/>
      <c r="BK1478" s="315"/>
    </row>
    <row r="1479" spans="1:63" x14ac:dyDescent="0.25">
      <c r="A1479" s="9"/>
      <c r="B1479" s="185" t="s">
        <v>5770</v>
      </c>
      <c r="C1479" s="48" t="s">
        <v>1999</v>
      </c>
      <c r="D1479" s="223">
        <v>1.2606465</v>
      </c>
      <c r="E1479" s="223">
        <v>0.49948035000000002</v>
      </c>
      <c r="F1479" s="223">
        <v>4.2019515E-2</v>
      </c>
      <c r="G1479" s="223">
        <v>2.3008554999999998E-3</v>
      </c>
      <c r="H1479" s="223">
        <v>1.1228647999999999E-3</v>
      </c>
      <c r="I1479" s="223">
        <v>4.6746610999999997E-3</v>
      </c>
      <c r="J1479" s="223">
        <v>8.7239924E-3</v>
      </c>
      <c r="K1479" s="223">
        <v>5.4866434E-5</v>
      </c>
      <c r="L1479" s="223">
        <v>2.2694015000000001E-3</v>
      </c>
      <c r="M1479" s="223">
        <v>0.7</v>
      </c>
      <c r="N1479" s="223">
        <v>0</v>
      </c>
      <c r="O1479" s="223">
        <v>0</v>
      </c>
      <c r="P1479" s="227">
        <f t="shared" si="291"/>
        <v>3.6998544444444441</v>
      </c>
      <c r="Q1479" s="238">
        <v>54.248902999999999</v>
      </c>
      <c r="R1479" s="117">
        <v>53.440809000000002</v>
      </c>
      <c r="S1479" s="117">
        <v>0.68823999999999996</v>
      </c>
      <c r="T1479" s="117">
        <v>7.224E-5</v>
      </c>
      <c r="U1479" s="117">
        <v>2.6121999999999999E-2</v>
      </c>
      <c r="V1479" s="117">
        <v>1.275718E-2</v>
      </c>
      <c r="W1479" s="117">
        <v>8.0903000000000003E-2</v>
      </c>
      <c r="X1479" s="257">
        <f t="shared" si="292"/>
        <v>0.31890612469304791</v>
      </c>
      <c r="Y1479" s="257">
        <f t="shared" si="293"/>
        <v>0.1118112995091</v>
      </c>
      <c r="Z1479" s="257">
        <f t="shared" si="294"/>
        <v>7.3517506543147884E-2</v>
      </c>
      <c r="AA1479" s="257">
        <f t="shared" si="295"/>
        <v>0.1335773186408</v>
      </c>
      <c r="AB1479" s="257">
        <v>0.10255980000000001</v>
      </c>
      <c r="AC1479" s="257">
        <v>2.4054085999999999E-5</v>
      </c>
      <c r="AD1479" s="257">
        <v>1.6065223000000001E-3</v>
      </c>
      <c r="AE1479" s="257">
        <v>2.7343721E-6</v>
      </c>
      <c r="AF1479" s="257">
        <v>7.5961954000000002E-3</v>
      </c>
      <c r="AG1479" s="257">
        <v>2.1993351000000001E-5</v>
      </c>
      <c r="AH1479" s="257">
        <v>6.7128353000000002E-2</v>
      </c>
      <c r="AI1479" s="257">
        <v>7.0488388000000001E-5</v>
      </c>
      <c r="AJ1479" s="257">
        <v>9.4976823999999994E-6</v>
      </c>
      <c r="AK1479" s="257">
        <v>8.0030775999999994E-5</v>
      </c>
      <c r="AL1479" s="257">
        <v>1.8255149999999999E-6</v>
      </c>
      <c r="AM1479" s="257">
        <v>6.3427479E-9</v>
      </c>
      <c r="AN1479" s="257">
        <v>4.7769379E-5</v>
      </c>
      <c r="AO1479" s="257">
        <v>2.4495326E-4</v>
      </c>
      <c r="AP1479" s="257">
        <v>5.9345821999999999E-3</v>
      </c>
      <c r="AQ1479" s="257">
        <v>6.1786408000000002E-6</v>
      </c>
      <c r="AR1479" s="257">
        <v>0.13357114</v>
      </c>
      <c r="AT1479" s="193"/>
      <c r="AU1479" s="193"/>
      <c r="AV1479" s="193"/>
      <c r="AW1479" s="193"/>
      <c r="AX1479" s="193"/>
      <c r="AY1479" s="193"/>
      <c r="AZ1479" s="193"/>
      <c r="BA1479" s="193"/>
      <c r="BB1479" s="193"/>
      <c r="BC1479" s="193"/>
      <c r="BD1479" s="193"/>
      <c r="BE1479" s="315"/>
      <c r="BF1479" s="315"/>
      <c r="BG1479" s="315"/>
      <c r="BH1479" s="315"/>
      <c r="BI1479" s="315"/>
      <c r="BJ1479" s="315"/>
      <c r="BK1479" s="315"/>
    </row>
    <row r="1480" spans="1:63" x14ac:dyDescent="0.25">
      <c r="A1480" s="9"/>
      <c r="B1480" s="185" t="s">
        <v>5770</v>
      </c>
      <c r="C1480" s="25" t="s">
        <v>1536</v>
      </c>
      <c r="D1480" s="193">
        <v>0.11547714000000001</v>
      </c>
      <c r="E1480" s="193">
        <v>8.4700921999999998E-2</v>
      </c>
      <c r="F1480" s="193">
        <v>1.7052953999999999E-2</v>
      </c>
      <c r="G1480" s="193">
        <v>7.8412481999999995E-4</v>
      </c>
      <c r="H1480" s="193">
        <v>1.0855610000000001E-3</v>
      </c>
      <c r="I1480" s="193">
        <v>3.2358104000000001E-3</v>
      </c>
      <c r="J1480" s="193">
        <v>7.4777237000000002E-3</v>
      </c>
      <c r="K1480" s="193">
        <v>4.2426582000000002E-5</v>
      </c>
      <c r="L1480" s="193">
        <v>1.0976175999999999E-3</v>
      </c>
      <c r="M1480" s="193">
        <v>0</v>
      </c>
      <c r="N1480" s="193">
        <v>0</v>
      </c>
      <c r="O1480" s="193">
        <v>0</v>
      </c>
      <c r="P1480" s="199">
        <f t="shared" si="291"/>
        <v>0.62741423703703703</v>
      </c>
      <c r="Q1480" s="240">
        <v>53.822727999999998</v>
      </c>
      <c r="R1480" s="99">
        <v>53.260907000000003</v>
      </c>
      <c r="S1480" s="99">
        <v>0.47798800000000002</v>
      </c>
      <c r="T1480" s="99">
        <v>4.5430999999999999E-5</v>
      </c>
      <c r="U1480" s="99">
        <v>1.5311E-2</v>
      </c>
      <c r="V1480" s="99">
        <v>7.6542399999999997E-3</v>
      </c>
      <c r="W1480" s="99">
        <v>6.0823000000000002E-2</v>
      </c>
      <c r="X1480" s="241">
        <f t="shared" si="292"/>
        <v>0.16895532062039559</v>
      </c>
      <c r="Y1480" s="241">
        <f t="shared" si="293"/>
        <v>2.2345409060300001E-2</v>
      </c>
      <c r="Z1480" s="241">
        <f t="shared" si="294"/>
        <v>1.3460301470595602E-2</v>
      </c>
      <c r="AA1480" s="241">
        <f t="shared" si="295"/>
        <v>0.13314961008949999</v>
      </c>
      <c r="AB1480" s="258">
        <v>1.7391775000000002E-2</v>
      </c>
      <c r="AC1480" s="258">
        <v>3.8337556000000003E-5</v>
      </c>
      <c r="AD1480" s="258">
        <v>1.0028894E-3</v>
      </c>
      <c r="AE1480" s="258">
        <v>4.1594192999999996E-6</v>
      </c>
      <c r="AF1480" s="258">
        <v>3.8928907999999998E-3</v>
      </c>
      <c r="AG1480" s="258">
        <v>1.5356885000000001E-5</v>
      </c>
      <c r="AH1480" s="258">
        <v>1.1379854999999999E-2</v>
      </c>
      <c r="AI1480" s="258">
        <v>2.6220948999999999E-5</v>
      </c>
      <c r="AJ1480" s="258">
        <v>5.6335047E-6</v>
      </c>
      <c r="AK1480" s="258">
        <v>3.1227857999999998E-5</v>
      </c>
      <c r="AL1480" s="258">
        <v>1.4288859000000001E-6</v>
      </c>
      <c r="AM1480" s="258">
        <v>2.5899956000000002E-9</v>
      </c>
      <c r="AN1480" s="258">
        <v>2.4283749E-5</v>
      </c>
      <c r="AO1480" s="258">
        <v>5.0418933999999999E-5</v>
      </c>
      <c r="AP1480" s="258">
        <v>1.94123E-3</v>
      </c>
      <c r="AQ1480" s="258">
        <v>3.3100894999999999E-6</v>
      </c>
      <c r="AR1480" s="258">
        <v>0.1331463</v>
      </c>
      <c r="AT1480" s="193"/>
      <c r="AU1480" s="193"/>
      <c r="AV1480" s="193"/>
      <c r="AW1480" s="193"/>
      <c r="AX1480" s="193"/>
      <c r="AY1480" s="193"/>
      <c r="AZ1480" s="193"/>
      <c r="BA1480" s="193"/>
      <c r="BB1480" s="193"/>
      <c r="BC1480" s="193"/>
      <c r="BD1480" s="193"/>
      <c r="BE1480" s="315"/>
      <c r="BF1480" s="315"/>
      <c r="BG1480" s="315"/>
      <c r="BH1480" s="315"/>
      <c r="BI1480" s="315"/>
      <c r="BJ1480" s="315"/>
      <c r="BK1480" s="315"/>
    </row>
    <row r="1481" spans="1:63" x14ac:dyDescent="0.25">
      <c r="A1481" s="43"/>
      <c r="B1481" s="185" t="s">
        <v>5770</v>
      </c>
      <c r="C1481" s="25" t="s">
        <v>1535</v>
      </c>
      <c r="D1481" s="193">
        <v>0.12368397</v>
      </c>
      <c r="E1481" s="193">
        <v>6.4880768000000005E-2</v>
      </c>
      <c r="F1481" s="193">
        <v>4.0480362999999998E-2</v>
      </c>
      <c r="G1481" s="193">
        <v>2.1333940999999999E-3</v>
      </c>
      <c r="H1481" s="193">
        <v>1.1051329000000001E-3</v>
      </c>
      <c r="I1481" s="193">
        <v>4.4333671999999998E-3</v>
      </c>
      <c r="J1481" s="193">
        <v>8.6125171999999993E-3</v>
      </c>
      <c r="K1481" s="193">
        <v>5.2808412E-5</v>
      </c>
      <c r="L1481" s="193">
        <v>1.985615E-3</v>
      </c>
      <c r="M1481" s="193">
        <v>0</v>
      </c>
      <c r="N1481" s="193">
        <v>0</v>
      </c>
      <c r="O1481" s="193">
        <v>0</v>
      </c>
      <c r="P1481" s="199">
        <f t="shared" si="291"/>
        <v>0.48059828148148148</v>
      </c>
      <c r="Q1481" s="240">
        <v>53.796914000000001</v>
      </c>
      <c r="R1481" s="99">
        <v>53.108866999999996</v>
      </c>
      <c r="S1481" s="99">
        <v>0.58699199999999996</v>
      </c>
      <c r="T1481" s="99">
        <v>6.2955999999999998E-5</v>
      </c>
      <c r="U1481" s="99">
        <v>2.1444000000000001E-2</v>
      </c>
      <c r="V1481" s="99">
        <v>1.0932870000000001E-2</v>
      </c>
      <c r="W1481" s="99">
        <v>6.8615999999999996E-2</v>
      </c>
      <c r="X1481" s="241">
        <f t="shared" si="292"/>
        <v>0.1698053484567561</v>
      </c>
      <c r="Y1481" s="241">
        <f t="shared" si="293"/>
        <v>2.2092460888400001E-2</v>
      </c>
      <c r="Z1481" s="241">
        <f t="shared" si="294"/>
        <v>1.4966997016656103E-2</v>
      </c>
      <c r="AA1481" s="241">
        <f t="shared" si="295"/>
        <v>0.1327458905517</v>
      </c>
      <c r="AB1481" s="258">
        <v>1.3322074999999999E-2</v>
      </c>
      <c r="AC1481" s="258">
        <v>2.3940437E-5</v>
      </c>
      <c r="AD1481" s="258">
        <v>1.4669222999999999E-3</v>
      </c>
      <c r="AE1481" s="258">
        <v>2.6089224000000001E-6</v>
      </c>
      <c r="AF1481" s="258">
        <v>7.2581562000000001E-3</v>
      </c>
      <c r="AG1481" s="258">
        <v>1.8758029000000002E-5</v>
      </c>
      <c r="AH1481" s="258">
        <v>8.7187438999999992E-3</v>
      </c>
      <c r="AI1481" s="258">
        <v>6.8023711000000001E-5</v>
      </c>
      <c r="AJ1481" s="258">
        <v>8.1682992999999998E-6</v>
      </c>
      <c r="AK1481" s="258">
        <v>7.9237143999999994E-5</v>
      </c>
      <c r="AL1481" s="258">
        <v>1.6950270999999999E-6</v>
      </c>
      <c r="AM1481" s="258">
        <v>5.9102561000000002E-9</v>
      </c>
      <c r="AN1481" s="258">
        <v>3.6325075000000001E-5</v>
      </c>
      <c r="AO1481" s="258">
        <v>2.0989325000000001E-4</v>
      </c>
      <c r="AP1481" s="258">
        <v>5.8449047000000004E-3</v>
      </c>
      <c r="AQ1481" s="258">
        <v>5.3205517000000001E-6</v>
      </c>
      <c r="AR1481" s="258">
        <v>0.13274057</v>
      </c>
      <c r="AT1481" s="193"/>
      <c r="AU1481" s="193"/>
      <c r="AV1481" s="193"/>
      <c r="AW1481" s="193"/>
      <c r="AX1481" s="193"/>
      <c r="AY1481" s="193"/>
      <c r="AZ1481" s="193"/>
      <c r="BA1481" s="193"/>
      <c r="BB1481" s="193"/>
      <c r="BC1481" s="193"/>
      <c r="BD1481" s="193"/>
      <c r="BE1481" s="315"/>
      <c r="BF1481" s="315"/>
      <c r="BG1481" s="315"/>
      <c r="BH1481" s="315"/>
      <c r="BI1481" s="315"/>
      <c r="BJ1481" s="315"/>
      <c r="BK1481" s="315"/>
    </row>
    <row r="1482" spans="1:63" x14ac:dyDescent="0.25">
      <c r="A1482" s="43"/>
      <c r="B1482" s="185" t="s">
        <v>5770</v>
      </c>
      <c r="C1482" s="25" t="s">
        <v>1534</v>
      </c>
      <c r="D1482" s="193">
        <v>0.13526721</v>
      </c>
      <c r="E1482" s="193">
        <v>7.9146435000000001E-2</v>
      </c>
      <c r="F1482" s="193">
        <v>3.7162744999999997E-2</v>
      </c>
      <c r="G1482" s="193">
        <v>1.9064103E-3</v>
      </c>
      <c r="H1482" s="193">
        <v>1.1617807000000001E-3</v>
      </c>
      <c r="I1482" s="193">
        <v>4.6637772999999997E-3</v>
      </c>
      <c r="J1482" s="193">
        <v>8.7676475999999993E-3</v>
      </c>
      <c r="K1482" s="193">
        <v>5.4217464999999998E-5</v>
      </c>
      <c r="L1482" s="193">
        <v>2.4041992000000002E-3</v>
      </c>
      <c r="M1482" s="193">
        <v>0</v>
      </c>
      <c r="N1482" s="193">
        <v>0</v>
      </c>
      <c r="O1482" s="193">
        <v>0</v>
      </c>
      <c r="P1482" s="199">
        <f t="shared" si="291"/>
        <v>0.58626988888888887</v>
      </c>
      <c r="Q1482" s="240">
        <v>54.923597999999998</v>
      </c>
      <c r="R1482" s="99">
        <v>54.084646999999997</v>
      </c>
      <c r="S1482" s="99">
        <v>0.71092</v>
      </c>
      <c r="T1482" s="99">
        <v>6.0937999999999998E-5</v>
      </c>
      <c r="U1482" s="99">
        <v>2.4981E-2</v>
      </c>
      <c r="V1482" s="99">
        <v>1.155139E-2</v>
      </c>
      <c r="W1482" s="99">
        <v>9.1438000000000005E-2</v>
      </c>
      <c r="X1482" s="241">
        <f t="shared" si="292"/>
        <v>0.1760640741605847</v>
      </c>
      <c r="Y1482" s="241">
        <f t="shared" si="293"/>
        <v>2.4957303675E-2</v>
      </c>
      <c r="Z1482" s="241">
        <f t="shared" si="294"/>
        <v>1.5912252530884699E-2</v>
      </c>
      <c r="AA1482" s="241">
        <f t="shared" si="295"/>
        <v>0.1351945179547</v>
      </c>
      <c r="AB1482" s="258">
        <v>1.6251206000000001E-2</v>
      </c>
      <c r="AC1482" s="258">
        <v>2.8528004999999999E-5</v>
      </c>
      <c r="AD1482" s="258">
        <v>1.5091195999999999E-3</v>
      </c>
      <c r="AE1482" s="258">
        <v>3.5281920000000002E-6</v>
      </c>
      <c r="AF1482" s="258">
        <v>7.1421224E-3</v>
      </c>
      <c r="AG1482" s="258">
        <v>2.2799478000000001E-5</v>
      </c>
      <c r="AH1482" s="258">
        <v>1.0635153E-2</v>
      </c>
      <c r="AI1482" s="258">
        <v>6.1054157999999994E-5</v>
      </c>
      <c r="AJ1482" s="258">
        <v>8.7560921000000005E-6</v>
      </c>
      <c r="AK1482" s="258">
        <v>6.7582971000000001E-5</v>
      </c>
      <c r="AL1482" s="258">
        <v>1.7775455E-6</v>
      </c>
      <c r="AM1482" s="258">
        <v>5.4702847000000001E-9</v>
      </c>
      <c r="AN1482" s="258">
        <v>4.9021564E-5</v>
      </c>
      <c r="AO1482" s="258">
        <v>2.4924243000000001E-4</v>
      </c>
      <c r="AP1482" s="258">
        <v>4.8396593000000002E-3</v>
      </c>
      <c r="AQ1482" s="258">
        <v>6.6279547000000003E-6</v>
      </c>
      <c r="AR1482" s="258">
        <v>0.13518789</v>
      </c>
      <c r="AT1482" s="193"/>
      <c r="AU1482" s="193"/>
      <c r="AV1482" s="193"/>
      <c r="AW1482" s="193"/>
      <c r="AX1482" s="193"/>
      <c r="AY1482" s="193"/>
      <c r="AZ1482" s="193"/>
      <c r="BA1482" s="193"/>
      <c r="BB1482" s="193"/>
      <c r="BC1482" s="193"/>
      <c r="BD1482" s="193"/>
      <c r="BE1482" s="315"/>
      <c r="BF1482" s="315"/>
      <c r="BG1482" s="315"/>
      <c r="BH1482" s="315"/>
      <c r="BI1482" s="315"/>
      <c r="BJ1482" s="315"/>
      <c r="BK1482" s="315"/>
    </row>
    <row r="1483" spans="1:63" x14ac:dyDescent="0.25">
      <c r="A1483" s="9" t="s">
        <v>1753</v>
      </c>
      <c r="B1483" s="185" t="s">
        <v>5770</v>
      </c>
      <c r="C1483" s="25" t="s">
        <v>1533</v>
      </c>
      <c r="D1483" s="193">
        <v>0.12937551</v>
      </c>
      <c r="E1483" s="193">
        <v>6.8209354999999999E-2</v>
      </c>
      <c r="F1483" s="193">
        <v>4.2019515E-2</v>
      </c>
      <c r="G1483" s="193">
        <v>2.3008554999999998E-3</v>
      </c>
      <c r="H1483" s="193">
        <v>1.1228647999999999E-3</v>
      </c>
      <c r="I1483" s="193">
        <v>4.6746610999999997E-3</v>
      </c>
      <c r="J1483" s="193">
        <v>8.7239924E-3</v>
      </c>
      <c r="K1483" s="193">
        <v>5.4866434E-5</v>
      </c>
      <c r="L1483" s="193">
        <v>2.2694015000000001E-3</v>
      </c>
      <c r="M1483" s="193">
        <v>0</v>
      </c>
      <c r="N1483" s="193">
        <v>0</v>
      </c>
      <c r="O1483" s="193">
        <v>0</v>
      </c>
      <c r="P1483" s="199">
        <f t="shared" si="291"/>
        <v>0.50525448148148144</v>
      </c>
      <c r="Q1483" s="240">
        <v>54.248902999999999</v>
      </c>
      <c r="R1483" s="99">
        <v>53.440809000000002</v>
      </c>
      <c r="S1483" s="99">
        <v>0.68823999999999996</v>
      </c>
      <c r="T1483" s="99">
        <v>7.224E-5</v>
      </c>
      <c r="U1483" s="99">
        <v>2.6121999999999999E-2</v>
      </c>
      <c r="V1483" s="99">
        <v>1.275718E-2</v>
      </c>
      <c r="W1483" s="99">
        <v>8.0903000000000003E-2</v>
      </c>
      <c r="X1483" s="241">
        <f t="shared" si="292"/>
        <v>0.1723895006930479</v>
      </c>
      <c r="Y1483" s="241">
        <f t="shared" si="293"/>
        <v>2.3256986509100002E-2</v>
      </c>
      <c r="Z1483" s="241">
        <f t="shared" si="294"/>
        <v>1.5555195543147899E-2</v>
      </c>
      <c r="AA1483" s="241">
        <f t="shared" si="295"/>
        <v>0.1335773186408</v>
      </c>
      <c r="AB1483" s="258">
        <v>1.4005487E-2</v>
      </c>
      <c r="AC1483" s="258">
        <v>2.4054085999999999E-5</v>
      </c>
      <c r="AD1483" s="258">
        <v>1.6065223000000001E-3</v>
      </c>
      <c r="AE1483" s="258">
        <v>2.7343721E-6</v>
      </c>
      <c r="AF1483" s="258">
        <v>7.5961954000000002E-3</v>
      </c>
      <c r="AG1483" s="258">
        <v>2.1993351000000001E-5</v>
      </c>
      <c r="AH1483" s="258">
        <v>9.1660419999999992E-3</v>
      </c>
      <c r="AI1483" s="258">
        <v>7.0488388000000001E-5</v>
      </c>
      <c r="AJ1483" s="258">
        <v>9.4976823999999994E-6</v>
      </c>
      <c r="AK1483" s="258">
        <v>8.0030775999999994E-5</v>
      </c>
      <c r="AL1483" s="258">
        <v>1.8255149999999999E-6</v>
      </c>
      <c r="AM1483" s="258">
        <v>6.3427479E-9</v>
      </c>
      <c r="AN1483" s="258">
        <v>4.7769379E-5</v>
      </c>
      <c r="AO1483" s="258">
        <v>2.4495326E-4</v>
      </c>
      <c r="AP1483" s="258">
        <v>5.9345821999999999E-3</v>
      </c>
      <c r="AQ1483" s="258">
        <v>6.1786408000000002E-6</v>
      </c>
      <c r="AR1483" s="258">
        <v>0.13357114</v>
      </c>
      <c r="AT1483" s="193"/>
      <c r="AU1483" s="193"/>
      <c r="AV1483" s="193"/>
      <c r="AW1483" s="193"/>
      <c r="AX1483" s="193"/>
      <c r="AY1483" s="193"/>
      <c r="AZ1483" s="193"/>
      <c r="BA1483" s="193"/>
      <c r="BB1483" s="193"/>
      <c r="BC1483" s="193"/>
      <c r="BD1483" s="193"/>
      <c r="BE1483" s="315"/>
      <c r="BF1483" s="315"/>
      <c r="BG1483" s="315"/>
      <c r="BH1483" s="315"/>
      <c r="BI1483" s="315"/>
      <c r="BJ1483" s="315"/>
      <c r="BK1483" s="315"/>
    </row>
    <row r="1484" spans="1:63" x14ac:dyDescent="0.25">
      <c r="A1484" s="58" t="s">
        <v>503</v>
      </c>
      <c r="B1484" s="58"/>
      <c r="C1484" s="43"/>
      <c r="D1484" s="199"/>
      <c r="E1484" s="199"/>
      <c r="F1484" s="199"/>
      <c r="G1484" s="199"/>
      <c r="H1484" s="199"/>
      <c r="I1484" s="199"/>
      <c r="J1484" s="199"/>
      <c r="K1484" s="199"/>
      <c r="L1484" s="199"/>
      <c r="M1484" s="199"/>
      <c r="N1484" s="199"/>
      <c r="O1484" s="199"/>
      <c r="P1484" s="199"/>
      <c r="Q1484" s="239"/>
      <c r="R1484" s="97"/>
      <c r="S1484" s="97"/>
      <c r="T1484" s="97"/>
      <c r="U1484" s="97"/>
      <c r="V1484" s="97"/>
      <c r="W1484" s="97"/>
      <c r="X1484" s="259"/>
      <c r="Y1484" s="259"/>
      <c r="Z1484" s="259"/>
      <c r="AA1484" s="258"/>
      <c r="AB1484" s="258"/>
      <c r="AC1484" s="258"/>
      <c r="AD1484" s="258"/>
      <c r="AE1484" s="258"/>
      <c r="AF1484" s="258"/>
      <c r="AG1484" s="258"/>
      <c r="AH1484" s="258"/>
      <c r="AI1484" s="258"/>
      <c r="AJ1484" s="258"/>
      <c r="AK1484" s="258"/>
      <c r="AL1484" s="258"/>
      <c r="AM1484" s="258"/>
      <c r="AN1484" s="258"/>
      <c r="AO1484" s="258"/>
      <c r="AP1484" s="258"/>
      <c r="AQ1484" s="258"/>
      <c r="AR1484" s="258"/>
      <c r="AT1484" s="193"/>
      <c r="AU1484" s="193"/>
      <c r="AV1484" s="193"/>
      <c r="AW1484" s="193"/>
      <c r="AX1484" s="193"/>
      <c r="AY1484" s="193"/>
      <c r="AZ1484" s="193"/>
      <c r="BA1484" s="193"/>
      <c r="BB1484" s="193"/>
      <c r="BC1484" s="193"/>
      <c r="BD1484" s="193"/>
      <c r="BE1484" s="315"/>
      <c r="BF1484" s="315"/>
      <c r="BG1484" s="315"/>
      <c r="BH1484" s="315"/>
      <c r="BI1484" s="315"/>
      <c r="BJ1484" s="315"/>
      <c r="BK1484" s="315"/>
    </row>
    <row r="1485" spans="1:63" x14ac:dyDescent="0.25">
      <c r="A1485" s="43"/>
      <c r="B1485" s="185" t="s">
        <v>5770</v>
      </c>
      <c r="C1485" s="25" t="s">
        <v>3861</v>
      </c>
      <c r="D1485" s="193">
        <v>6.7167016999999996E-2</v>
      </c>
      <c r="E1485" s="193">
        <v>4.6557355000000002E-2</v>
      </c>
      <c r="F1485" s="193">
        <v>1.7582203000000001E-2</v>
      </c>
      <c r="G1485" s="193">
        <v>4.7818768999999999E-5</v>
      </c>
      <c r="H1485" s="193">
        <v>2.8822877999999999E-4</v>
      </c>
      <c r="I1485" s="193">
        <v>2.0468946999999999E-3</v>
      </c>
      <c r="J1485" s="193">
        <v>6.3601119000000002E-4</v>
      </c>
      <c r="K1485" s="193">
        <v>8.7158844999999997E-7</v>
      </c>
      <c r="L1485" s="193">
        <v>7.634067E-6</v>
      </c>
      <c r="M1485" s="193">
        <v>0</v>
      </c>
      <c r="N1485" s="193">
        <v>0</v>
      </c>
      <c r="O1485" s="193">
        <v>0</v>
      </c>
      <c r="P1485" s="199">
        <f>E1485/0.135</f>
        <v>0.34486929629629631</v>
      </c>
      <c r="Q1485" s="240">
        <v>51.049027000000002</v>
      </c>
      <c r="R1485" s="99">
        <v>50.636161000000001</v>
      </c>
      <c r="S1485" s="99">
        <v>0.36515360000000002</v>
      </c>
      <c r="T1485" s="99">
        <v>1.6064000000000001E-8</v>
      </c>
      <c r="U1485" s="99">
        <v>4.0183000000000003E-2</v>
      </c>
      <c r="V1485" s="99">
        <v>3.5762710000000003E-5</v>
      </c>
      <c r="W1485" s="99">
        <v>7.4932999999999996E-3</v>
      </c>
      <c r="X1485" s="241">
        <f>SUM(Y1485:AA1485)</f>
        <v>0.14636092318894367</v>
      </c>
      <c r="Y1485" s="241">
        <f>SUM(AB1485:AG1485)</f>
        <v>1.35221216262874E-2</v>
      </c>
      <c r="Z1485" s="241">
        <f>SUM(AH1485:AP1485)</f>
        <v>6.2860236026072392E-3</v>
      </c>
      <c r="AA1485" s="241">
        <f>SUM(AQ1485:AR1485)</f>
        <v>0.12655277796004902</v>
      </c>
      <c r="AB1485" s="258">
        <v>9.5592869E-3</v>
      </c>
      <c r="AC1485" s="258">
        <v>6.1837794000000001E-9</v>
      </c>
      <c r="AD1485" s="258">
        <v>3.0130756999999999E-5</v>
      </c>
      <c r="AE1485" s="258">
        <v>2.1944141E-6</v>
      </c>
      <c r="AF1485" s="258">
        <v>3.9304301999999996E-3</v>
      </c>
      <c r="AG1485" s="258">
        <v>7.3171407999999998E-8</v>
      </c>
      <c r="AH1485" s="258">
        <v>6.2556208999999998E-3</v>
      </c>
      <c r="AI1485" s="258">
        <v>2.8586959E-5</v>
      </c>
      <c r="AJ1485" s="258">
        <v>2.9820336000000002E-7</v>
      </c>
      <c r="AK1485" s="258">
        <v>1.9089985000000001E-7</v>
      </c>
      <c r="AL1485" s="258">
        <v>6.3149712999999998E-8</v>
      </c>
      <c r="AM1485" s="258">
        <v>1.3881424E-10</v>
      </c>
      <c r="AN1485" s="258">
        <v>2.8631954000000001E-7</v>
      </c>
      <c r="AO1485" s="258">
        <v>6.5928560000000005E-7</v>
      </c>
      <c r="AP1485" s="258">
        <v>3.1774672999999999E-7</v>
      </c>
      <c r="AQ1485" s="258">
        <v>5.7960049000000003E-8</v>
      </c>
      <c r="AR1485" s="258">
        <v>0.12655272000000001</v>
      </c>
      <c r="AT1485" s="193"/>
      <c r="AU1485" s="193"/>
      <c r="AV1485" s="193"/>
      <c r="AW1485" s="193"/>
      <c r="AX1485" s="193"/>
      <c r="AY1485" s="193"/>
      <c r="AZ1485" s="193"/>
      <c r="BA1485" s="193"/>
      <c r="BB1485" s="193"/>
      <c r="BC1485" s="193"/>
      <c r="BD1485" s="193"/>
      <c r="BE1485" s="315"/>
      <c r="BF1485" s="315"/>
      <c r="BG1485" s="315"/>
      <c r="BH1485" s="315"/>
      <c r="BI1485" s="315"/>
      <c r="BJ1485" s="315"/>
      <c r="BK1485" s="315"/>
    </row>
    <row r="1486" spans="1:63" x14ac:dyDescent="0.25">
      <c r="A1486" s="43"/>
      <c r="B1486" s="185" t="s">
        <v>5770</v>
      </c>
      <c r="C1486" s="25" t="s">
        <v>1540</v>
      </c>
      <c r="D1486" s="193">
        <v>0.11387700000000001</v>
      </c>
      <c r="E1486" s="193">
        <v>7.8708624000000005E-2</v>
      </c>
      <c r="F1486" s="193">
        <v>2.074204E-2</v>
      </c>
      <c r="G1486" s="193">
        <v>8.2984542999999997E-4</v>
      </c>
      <c r="H1486" s="193">
        <v>1.0715746E-3</v>
      </c>
      <c r="I1486" s="193">
        <v>3.0285490000000002E-3</v>
      </c>
      <c r="J1486" s="193">
        <v>7.7026487000000001E-3</v>
      </c>
      <c r="K1486" s="193">
        <v>4.2181510000000003E-5</v>
      </c>
      <c r="L1486" s="193">
        <v>1.7515349E-3</v>
      </c>
      <c r="M1486" s="193">
        <v>0</v>
      </c>
      <c r="N1486" s="193">
        <v>0</v>
      </c>
      <c r="O1486" s="193">
        <v>0</v>
      </c>
      <c r="P1486" s="199">
        <f>E1486/0.135</f>
        <v>0.58302684444444441</v>
      </c>
      <c r="Q1486" s="240">
        <v>53.369959000000001</v>
      </c>
      <c r="R1486" s="99">
        <v>52.661175999999998</v>
      </c>
      <c r="S1486" s="99">
        <v>0.60104800000000003</v>
      </c>
      <c r="T1486" s="99">
        <v>4.5048E-5</v>
      </c>
      <c r="U1486" s="99">
        <v>1.6539000000000002E-2</v>
      </c>
      <c r="V1486" s="99">
        <v>8.0001199999999995E-3</v>
      </c>
      <c r="W1486" s="99">
        <v>8.3150000000000002E-2</v>
      </c>
      <c r="X1486" s="241">
        <f>SUM(Y1486:AA1486)</f>
        <v>0.16589304997351231</v>
      </c>
      <c r="Y1486" s="241">
        <f>SUM(AB1486:AG1486)</f>
        <v>2.1605537768500001E-2</v>
      </c>
      <c r="Z1486" s="241">
        <f>SUM(AH1486:AP1486)</f>
        <v>1.26364420546123E-2</v>
      </c>
      <c r="AA1486" s="241">
        <f>SUM(AQ1486:AR1486)</f>
        <v>0.13165107015040001</v>
      </c>
      <c r="AB1486" s="258">
        <v>1.6161328999999999E-2</v>
      </c>
      <c r="AC1486" s="258">
        <v>3.7905760000000003E-5</v>
      </c>
      <c r="AD1486" s="258">
        <v>1.0540969999999999E-3</v>
      </c>
      <c r="AE1486" s="258">
        <v>4.0978004999999997E-6</v>
      </c>
      <c r="AF1486" s="258">
        <v>4.3287159999999998E-3</v>
      </c>
      <c r="AG1486" s="258">
        <v>1.9392207999999999E-5</v>
      </c>
      <c r="AH1486" s="258">
        <v>1.0574524E-2</v>
      </c>
      <c r="AI1486" s="258">
        <v>3.2856813999999999E-5</v>
      </c>
      <c r="AJ1486" s="258">
        <v>6.0460702999999999E-6</v>
      </c>
      <c r="AK1486" s="258">
        <v>3.0703910999999999E-5</v>
      </c>
      <c r="AL1486" s="258">
        <v>1.5039175000000001E-6</v>
      </c>
      <c r="AM1486" s="258">
        <v>2.8198122999999999E-9</v>
      </c>
      <c r="AN1486" s="258">
        <v>2.5776731000000002E-5</v>
      </c>
      <c r="AO1486" s="258">
        <v>4.8711990999999999E-5</v>
      </c>
      <c r="AP1486" s="258">
        <v>1.9163158000000001E-3</v>
      </c>
      <c r="AQ1486" s="258">
        <v>3.7501504000000002E-6</v>
      </c>
      <c r="AR1486" s="258">
        <v>0.13164732000000001</v>
      </c>
      <c r="AT1486" s="193"/>
      <c r="AU1486" s="193"/>
      <c r="AV1486" s="193"/>
      <c r="AW1486" s="193"/>
      <c r="AX1486" s="193"/>
      <c r="AY1486" s="193"/>
      <c r="AZ1486" s="193"/>
      <c r="BA1486" s="193"/>
      <c r="BB1486" s="193"/>
      <c r="BC1486" s="193"/>
      <c r="BD1486" s="193"/>
      <c r="BE1486" s="315"/>
      <c r="BF1486" s="315"/>
      <c r="BG1486" s="315"/>
      <c r="BH1486" s="315"/>
      <c r="BI1486" s="315"/>
      <c r="BJ1486" s="315"/>
      <c r="BK1486" s="315"/>
    </row>
    <row r="1487" spans="1:63" x14ac:dyDescent="0.25">
      <c r="A1487" s="9"/>
      <c r="B1487" s="185" t="s">
        <v>5770</v>
      </c>
      <c r="C1487" s="25" t="s">
        <v>1539</v>
      </c>
      <c r="D1487" s="193">
        <v>0.11653465</v>
      </c>
      <c r="E1487" s="193">
        <v>5.6939165E-2</v>
      </c>
      <c r="F1487" s="193">
        <v>4.0889230999999998E-2</v>
      </c>
      <c r="G1487" s="193">
        <v>2.3163119E-3</v>
      </c>
      <c r="H1487" s="193">
        <v>1.0812825E-3</v>
      </c>
      <c r="I1487" s="193">
        <v>4.0789462E-3</v>
      </c>
      <c r="J1487" s="193">
        <v>8.6734116999999996E-3</v>
      </c>
      <c r="K1487" s="193">
        <v>5.2322308999999997E-5</v>
      </c>
      <c r="L1487" s="193">
        <v>2.5039756000000001E-3</v>
      </c>
      <c r="M1487" s="193">
        <v>0</v>
      </c>
      <c r="N1487" s="193">
        <v>0</v>
      </c>
      <c r="O1487" s="193">
        <v>0</v>
      </c>
      <c r="P1487" s="199">
        <f>E1487/0.135</f>
        <v>0.42177159259259256</v>
      </c>
      <c r="Q1487" s="240">
        <v>53.035893000000002</v>
      </c>
      <c r="R1487" s="99">
        <v>52.186157000000001</v>
      </c>
      <c r="S1487" s="99">
        <v>0.72581600000000002</v>
      </c>
      <c r="T1487" s="99">
        <v>6.1778000000000004E-5</v>
      </c>
      <c r="U1487" s="99">
        <v>2.6117999999999999E-2</v>
      </c>
      <c r="V1487" s="99">
        <v>1.353758E-2</v>
      </c>
      <c r="W1487" s="99">
        <v>8.4203E-2</v>
      </c>
      <c r="X1487" s="241">
        <f>SUM(Y1487:AA1487)</f>
        <v>0.16477548244460441</v>
      </c>
      <c r="Y1487" s="241">
        <f>SUM(AB1487:AG1487)</f>
        <v>2.0556959209000001E-2</v>
      </c>
      <c r="Z1487" s="241">
        <f>SUM(AH1487:AP1487)</f>
        <v>1.3777218778104399E-2</v>
      </c>
      <c r="AA1487" s="241">
        <f>SUM(AQ1487:AR1487)</f>
        <v>0.13044130445750002</v>
      </c>
      <c r="AB1487" s="258">
        <v>1.1691333E-2</v>
      </c>
      <c r="AC1487" s="258">
        <v>2.3479375999999999E-5</v>
      </c>
      <c r="AD1487" s="258">
        <v>1.607844E-3</v>
      </c>
      <c r="AE1487" s="258">
        <v>2.5204809999999999E-6</v>
      </c>
      <c r="AF1487" s="258">
        <v>7.2085982999999998E-3</v>
      </c>
      <c r="AG1487" s="258">
        <v>2.3184051999999999E-5</v>
      </c>
      <c r="AH1487" s="258">
        <v>7.6513659000000001E-3</v>
      </c>
      <c r="AI1487" s="258">
        <v>6.8903624999999997E-5</v>
      </c>
      <c r="AJ1487" s="258">
        <v>1.0025178999999999E-5</v>
      </c>
      <c r="AK1487" s="258">
        <v>7.6961819000000004E-5</v>
      </c>
      <c r="AL1487" s="258">
        <v>1.8684345999999999E-6</v>
      </c>
      <c r="AM1487" s="258">
        <v>6.3575043999999998E-9</v>
      </c>
      <c r="AN1487" s="258">
        <v>4.2197282999999997E-5</v>
      </c>
      <c r="AO1487" s="258">
        <v>2.0619768E-4</v>
      </c>
      <c r="AP1487" s="258">
        <v>5.7196924999999999E-3</v>
      </c>
      <c r="AQ1487" s="258">
        <v>5.6444575000000003E-6</v>
      </c>
      <c r="AR1487" s="258">
        <v>0.13043566000000001</v>
      </c>
      <c r="AT1487" s="193"/>
      <c r="AU1487" s="193"/>
      <c r="AV1487" s="193"/>
      <c r="AW1487" s="193"/>
      <c r="AX1487" s="193"/>
      <c r="AY1487" s="193"/>
      <c r="AZ1487" s="193"/>
      <c r="BA1487" s="193"/>
      <c r="BB1487" s="193"/>
      <c r="BC1487" s="193"/>
      <c r="BD1487" s="193"/>
      <c r="BE1487" s="315"/>
      <c r="BF1487" s="315"/>
      <c r="BG1487" s="315"/>
      <c r="BH1487" s="315"/>
      <c r="BI1487" s="315"/>
      <c r="BJ1487" s="315"/>
      <c r="BK1487" s="315"/>
    </row>
    <row r="1488" spans="1:63" x14ac:dyDescent="0.25">
      <c r="A1488" s="9"/>
      <c r="B1488" s="185" t="s">
        <v>5770</v>
      </c>
      <c r="C1488" s="25" t="s">
        <v>1538</v>
      </c>
      <c r="D1488" s="193">
        <v>0.12142977000000001</v>
      </c>
      <c r="E1488" s="193">
        <v>8.3374309999999993E-2</v>
      </c>
      <c r="F1488" s="193">
        <v>2.2521359000000001E-2</v>
      </c>
      <c r="G1488" s="193">
        <v>9.0688642000000003E-4</v>
      </c>
      <c r="H1488" s="193">
        <v>1.1113115E-3</v>
      </c>
      <c r="I1488" s="193">
        <v>3.3566777E-3</v>
      </c>
      <c r="J1488" s="193">
        <v>8.0338318999999998E-3</v>
      </c>
      <c r="K1488" s="193">
        <v>4.4486442000000003E-5</v>
      </c>
      <c r="L1488" s="193">
        <v>2.0809069999999999E-3</v>
      </c>
      <c r="M1488" s="193">
        <v>0</v>
      </c>
      <c r="N1488" s="193">
        <v>0</v>
      </c>
      <c r="O1488" s="193">
        <v>0</v>
      </c>
      <c r="P1488" s="199">
        <f>E1488/0.135</f>
        <v>0.61758748148148135</v>
      </c>
      <c r="Q1488" s="240">
        <v>54.019730000000003</v>
      </c>
      <c r="R1488" s="99">
        <v>53.191094</v>
      </c>
      <c r="S1488" s="99">
        <v>0.69994400000000001</v>
      </c>
      <c r="T1488" s="99">
        <v>4.6427000000000001E-5</v>
      </c>
      <c r="U1488" s="99">
        <v>1.9702999999999998E-2</v>
      </c>
      <c r="V1488" s="99">
        <v>8.6930099999999993E-3</v>
      </c>
      <c r="W1488" s="99">
        <v>0.10025000000000001</v>
      </c>
      <c r="X1488" s="241">
        <f>SUM(Y1488:AA1488)</f>
        <v>0.16945695476223382</v>
      </c>
      <c r="Y1488" s="241">
        <f>SUM(AB1488:AG1488)</f>
        <v>2.3108649893100006E-2</v>
      </c>
      <c r="Z1488" s="241">
        <f>SUM(AH1488:AP1488)</f>
        <v>1.3371251987133799E-2</v>
      </c>
      <c r="AA1488" s="241">
        <f>SUM(AQ1488:AR1488)</f>
        <v>0.13297705288200001</v>
      </c>
      <c r="AB1488" s="258">
        <v>1.7119305000000001E-2</v>
      </c>
      <c r="AC1488" s="258">
        <v>3.8174087999999998E-5</v>
      </c>
      <c r="AD1488" s="258">
        <v>1.145032E-3</v>
      </c>
      <c r="AE1488" s="258">
        <v>4.3460601000000003E-6</v>
      </c>
      <c r="AF1488" s="258">
        <v>4.7791865000000001E-3</v>
      </c>
      <c r="AG1488" s="258">
        <v>2.2606245E-5</v>
      </c>
      <c r="AH1488" s="258">
        <v>1.1201526999999999E-2</v>
      </c>
      <c r="AI1488" s="258">
        <v>3.5484556000000002E-5</v>
      </c>
      <c r="AJ1488" s="258">
        <v>6.6664955999999997E-6</v>
      </c>
      <c r="AK1488" s="258">
        <v>3.1963978999999997E-5</v>
      </c>
      <c r="AL1488" s="258">
        <v>1.5840457E-6</v>
      </c>
      <c r="AM1488" s="258">
        <v>3.0768338E-9</v>
      </c>
      <c r="AN1488" s="258">
        <v>3.6220553000000002E-5</v>
      </c>
      <c r="AO1488" s="258">
        <v>9.0159980999999999E-5</v>
      </c>
      <c r="AP1488" s="258">
        <v>1.9676423E-3</v>
      </c>
      <c r="AQ1488" s="258">
        <v>4.732882E-6</v>
      </c>
      <c r="AR1488" s="258">
        <v>0.13297232</v>
      </c>
      <c r="AT1488" s="193"/>
      <c r="AU1488" s="193"/>
      <c r="AV1488" s="193"/>
      <c r="AW1488" s="193"/>
      <c r="AX1488" s="193"/>
      <c r="AY1488" s="193"/>
      <c r="AZ1488" s="193"/>
      <c r="BA1488" s="193"/>
      <c r="BB1488" s="193"/>
      <c r="BC1488" s="193"/>
      <c r="BD1488" s="193"/>
      <c r="BE1488" s="315"/>
      <c r="BF1488" s="315"/>
      <c r="BG1488" s="315"/>
      <c r="BH1488" s="315"/>
      <c r="BI1488" s="315"/>
      <c r="BJ1488" s="315"/>
      <c r="BK1488" s="315"/>
    </row>
    <row r="1489" spans="1:63" x14ac:dyDescent="0.25">
      <c r="A1489" s="9"/>
      <c r="B1489" s="185" t="s">
        <v>5770</v>
      </c>
      <c r="C1489" s="25" t="s">
        <v>1537</v>
      </c>
      <c r="D1489" s="193">
        <v>0.12221650000000001</v>
      </c>
      <c r="E1489" s="193">
        <v>6.0260508999999997E-2</v>
      </c>
      <c r="F1489" s="193">
        <v>4.2426657999999999E-2</v>
      </c>
      <c r="G1489" s="193">
        <v>2.4837342000000001E-3</v>
      </c>
      <c r="H1489" s="193">
        <v>1.0989862E-3</v>
      </c>
      <c r="I1489" s="193">
        <v>4.3199377000000001E-3</v>
      </c>
      <c r="J1489" s="193">
        <v>8.7846443E-3</v>
      </c>
      <c r="K1489" s="193">
        <v>5.4378439000000001E-5</v>
      </c>
      <c r="L1489" s="193">
        <v>2.7876506999999998E-3</v>
      </c>
      <c r="M1489" s="193">
        <v>0</v>
      </c>
      <c r="N1489" s="193">
        <v>0</v>
      </c>
      <c r="O1489" s="193">
        <v>0</v>
      </c>
      <c r="P1489" s="199">
        <f>E1489/0.135</f>
        <v>0.44637414074074067</v>
      </c>
      <c r="Q1489" s="240">
        <v>53.483175000000003</v>
      </c>
      <c r="R1489" s="99">
        <v>52.513452000000001</v>
      </c>
      <c r="S1489" s="99">
        <v>0.82700799999999997</v>
      </c>
      <c r="T1489" s="99">
        <v>7.1061000000000003E-5</v>
      </c>
      <c r="U1489" s="99">
        <v>3.0794999999999999E-2</v>
      </c>
      <c r="V1489" s="99">
        <v>1.536188E-2</v>
      </c>
      <c r="W1489" s="99">
        <v>9.6487000000000003E-2</v>
      </c>
      <c r="X1489" s="241">
        <f>SUM(Y1489:AA1489)</f>
        <v>0.16734555217309038</v>
      </c>
      <c r="Y1489" s="241">
        <f>SUM(AB1489:AG1489)</f>
        <v>2.1719588502800001E-2</v>
      </c>
      <c r="Z1489" s="241">
        <f>SUM(AH1489:AP1489)</f>
        <v>1.43648413799904E-2</v>
      </c>
      <c r="AA1489" s="241">
        <f>SUM(AQ1489:AR1489)</f>
        <v>0.13126112229029999</v>
      </c>
      <c r="AB1489" s="258">
        <v>1.2373258E-2</v>
      </c>
      <c r="AC1489" s="258">
        <v>2.3593021999999999E-5</v>
      </c>
      <c r="AD1489" s="258">
        <v>1.7473993000000001E-3</v>
      </c>
      <c r="AE1489" s="258">
        <v>2.6380088000000001E-6</v>
      </c>
      <c r="AF1489" s="258">
        <v>7.5462814999999999E-3</v>
      </c>
      <c r="AG1489" s="258">
        <v>2.6418671999999998E-5</v>
      </c>
      <c r="AH1489" s="258">
        <v>8.0976904999999991E-3</v>
      </c>
      <c r="AI1489" s="258">
        <v>7.1365533000000003E-5</v>
      </c>
      <c r="AJ1489" s="258">
        <v>1.1354219000000001E-5</v>
      </c>
      <c r="AK1489" s="258">
        <v>7.7751162999999994E-5</v>
      </c>
      <c r="AL1489" s="258">
        <v>1.9989E-6</v>
      </c>
      <c r="AM1489" s="258">
        <v>6.7899904000000002E-9</v>
      </c>
      <c r="AN1489" s="258">
        <v>5.3641424999999999E-5</v>
      </c>
      <c r="AO1489" s="258">
        <v>2.4125605000000001E-4</v>
      </c>
      <c r="AP1489" s="258">
        <v>5.8097768000000003E-3</v>
      </c>
      <c r="AQ1489" s="258">
        <v>6.5022903000000004E-6</v>
      </c>
      <c r="AR1489" s="258">
        <v>0.13125461999999999</v>
      </c>
      <c r="AT1489" s="193"/>
      <c r="AU1489" s="193"/>
      <c r="AV1489" s="193"/>
      <c r="AW1489" s="193"/>
      <c r="AX1489" s="193"/>
      <c r="AY1489" s="193"/>
      <c r="AZ1489" s="193"/>
      <c r="BA1489" s="193"/>
      <c r="BB1489" s="193"/>
      <c r="BC1489" s="193"/>
      <c r="BD1489" s="193"/>
      <c r="BE1489" s="315"/>
      <c r="BF1489" s="315"/>
      <c r="BG1489" s="315"/>
      <c r="BH1489" s="315"/>
      <c r="BI1489" s="315"/>
      <c r="BJ1489" s="315"/>
      <c r="BK1489" s="315"/>
    </row>
    <row r="1490" spans="1:63" x14ac:dyDescent="0.25">
      <c r="A1490" s="58" t="s">
        <v>6984</v>
      </c>
      <c r="B1490" s="58"/>
      <c r="C1490" s="43"/>
      <c r="D1490" s="199"/>
      <c r="E1490" s="199"/>
      <c r="F1490" s="199"/>
      <c r="G1490" s="199"/>
      <c r="H1490" s="199"/>
      <c r="I1490" s="199"/>
      <c r="J1490" s="199"/>
      <c r="K1490" s="199"/>
      <c r="L1490" s="199"/>
      <c r="M1490" s="199"/>
      <c r="N1490" s="199"/>
      <c r="O1490" s="199"/>
      <c r="P1490" s="199"/>
      <c r="Q1490" s="239"/>
      <c r="R1490" s="97"/>
      <c r="S1490" s="97"/>
      <c r="T1490" s="97"/>
      <c r="U1490" s="97"/>
      <c r="V1490" s="97"/>
      <c r="W1490" s="97"/>
      <c r="X1490" s="259"/>
      <c r="Y1490" s="259"/>
      <c r="Z1490" s="259"/>
      <c r="AA1490" s="258"/>
      <c r="AB1490" s="258"/>
      <c r="AC1490" s="258"/>
      <c r="AD1490" s="258"/>
      <c r="AE1490" s="258"/>
      <c r="AF1490" s="258"/>
      <c r="AG1490" s="258"/>
      <c r="AH1490" s="258"/>
      <c r="AI1490" s="258"/>
      <c r="AJ1490" s="258"/>
      <c r="AK1490" s="258"/>
      <c r="AL1490" s="258"/>
      <c r="AM1490" s="258"/>
      <c r="AN1490" s="258"/>
      <c r="AO1490" s="258"/>
      <c r="AP1490" s="258"/>
      <c r="AQ1490" s="258"/>
      <c r="AR1490" s="258"/>
      <c r="AT1490" s="193"/>
      <c r="AU1490" s="193"/>
      <c r="AV1490" s="193"/>
      <c r="AW1490" s="193"/>
      <c r="AX1490" s="193"/>
      <c r="AY1490" s="193"/>
      <c r="AZ1490" s="193"/>
      <c r="BA1490" s="193"/>
      <c r="BB1490" s="193"/>
      <c r="BC1490" s="193"/>
      <c r="BD1490" s="193"/>
      <c r="BE1490" s="315"/>
      <c r="BF1490" s="315"/>
      <c r="BG1490" s="315"/>
      <c r="BH1490" s="315"/>
      <c r="BI1490" s="315"/>
      <c r="BJ1490" s="315"/>
      <c r="BK1490" s="315"/>
    </row>
    <row r="1491" spans="1:63" x14ac:dyDescent="0.25">
      <c r="A1491" s="43"/>
      <c r="B1491" s="185" t="s">
        <v>5770</v>
      </c>
      <c r="C1491" s="125" t="s">
        <v>2000</v>
      </c>
      <c r="D1491" s="226">
        <v>0.87378022</v>
      </c>
      <c r="E1491" s="223">
        <v>9.5200035000000002E-2</v>
      </c>
      <c r="F1491" s="223">
        <v>5.4308529000000001E-2</v>
      </c>
      <c r="G1491" s="223">
        <v>2.6330915999999999E-3</v>
      </c>
      <c r="H1491" s="223">
        <v>1.4865875000000001E-3</v>
      </c>
      <c r="I1491" s="223">
        <v>5.8153702999999999E-3</v>
      </c>
      <c r="J1491" s="223">
        <v>9.3149246999999994E-3</v>
      </c>
      <c r="K1491" s="223">
        <v>1.6957127000000001E-3</v>
      </c>
      <c r="L1491" s="223">
        <v>3.3259728999999998E-3</v>
      </c>
      <c r="M1491" s="223">
        <v>0.7</v>
      </c>
      <c r="N1491" s="223">
        <v>0</v>
      </c>
      <c r="O1491" s="223">
        <v>0</v>
      </c>
      <c r="P1491" s="227">
        <f t="shared" ref="P1491:P1508" si="296">E1491/0.135</f>
        <v>0.70518544444444442</v>
      </c>
      <c r="Q1491" s="238">
        <v>57.310034000000002</v>
      </c>
      <c r="R1491" s="117">
        <v>56.257624</v>
      </c>
      <c r="S1491" s="117">
        <v>0.89437599999999995</v>
      </c>
      <c r="T1491" s="117">
        <v>7.4320000000000007E-5</v>
      </c>
      <c r="U1491" s="117">
        <v>3.6692000000000002E-2</v>
      </c>
      <c r="V1491" s="117">
        <v>1.6218150000000001E-2</v>
      </c>
      <c r="W1491" s="117">
        <v>0.10505</v>
      </c>
      <c r="X1491" s="257">
        <f t="shared" ref="X1491:X1508" si="297">SUM(Y1491:AA1491)</f>
        <v>1.9547472E-2</v>
      </c>
      <c r="Y1491" s="257">
        <f t="shared" ref="Y1491:Y1508" si="298">SUM(AB1491:AG1491)</f>
        <v>1.9547472E-2</v>
      </c>
      <c r="Z1491" s="257">
        <f t="shared" ref="Z1491:Z1508" si="299">SUM(AH1491:AP1491)</f>
        <v>0</v>
      </c>
      <c r="AA1491" s="257">
        <f t="shared" ref="AA1491:AA1508" si="300">SUM(AQ1491:AR1491)</f>
        <v>0</v>
      </c>
      <c r="AB1491" s="257">
        <v>1.9547472E-2</v>
      </c>
      <c r="AC1491" s="257"/>
      <c r="AD1491" s="257"/>
      <c r="AE1491" s="257"/>
      <c r="AF1491" s="257"/>
      <c r="AG1491" s="257"/>
      <c r="AH1491" s="257"/>
      <c r="AI1491" s="257"/>
      <c r="AJ1491" s="257"/>
      <c r="AK1491" s="257"/>
      <c r="AL1491" s="257"/>
      <c r="AM1491" s="257"/>
      <c r="AN1491" s="257"/>
      <c r="AO1491" s="257"/>
      <c r="AP1491" s="257"/>
      <c r="AQ1491" s="257"/>
      <c r="AR1491" s="257"/>
      <c r="AT1491" s="193"/>
      <c r="AU1491" s="193"/>
      <c r="AV1491" s="193"/>
      <c r="AW1491" s="193"/>
      <c r="AX1491" s="193"/>
      <c r="AY1491" s="193"/>
      <c r="AZ1491" s="193"/>
      <c r="BA1491" s="193"/>
      <c r="BB1491" s="193"/>
      <c r="BC1491" s="193"/>
      <c r="BD1491" s="193"/>
      <c r="BE1491" s="315"/>
      <c r="BF1491" s="315"/>
      <c r="BG1491" s="315"/>
      <c r="BH1491" s="315"/>
      <c r="BI1491" s="315"/>
      <c r="BJ1491" s="315"/>
      <c r="BK1491" s="315"/>
    </row>
    <row r="1492" spans="1:63" x14ac:dyDescent="0.25">
      <c r="A1492" s="135">
        <v>1</v>
      </c>
      <c r="B1492" s="185" t="s">
        <v>5770</v>
      </c>
      <c r="C1492" s="125" t="s">
        <v>2001</v>
      </c>
      <c r="D1492" s="226">
        <v>1.3050512000000001</v>
      </c>
      <c r="E1492" s="223">
        <v>0.52647104</v>
      </c>
      <c r="F1492" s="223">
        <v>5.4308529000000001E-2</v>
      </c>
      <c r="G1492" s="223">
        <v>2.6330915999999999E-3</v>
      </c>
      <c r="H1492" s="223">
        <v>1.4865875000000001E-3</v>
      </c>
      <c r="I1492" s="223">
        <v>5.8153702999999999E-3</v>
      </c>
      <c r="J1492" s="223">
        <v>9.3149246999999994E-3</v>
      </c>
      <c r="K1492" s="223">
        <v>1.6957127000000001E-3</v>
      </c>
      <c r="L1492" s="223">
        <v>3.3259728999999998E-3</v>
      </c>
      <c r="M1492" s="223">
        <v>0.7</v>
      </c>
      <c r="N1492" s="223">
        <v>0</v>
      </c>
      <c r="O1492" s="223">
        <v>0</v>
      </c>
      <c r="P1492" s="227">
        <f t="shared" si="296"/>
        <v>3.8997854814814814</v>
      </c>
      <c r="Q1492" s="238">
        <v>57.310034000000002</v>
      </c>
      <c r="R1492" s="117">
        <v>56.257624</v>
      </c>
      <c r="S1492" s="117">
        <v>0.89437599999999995</v>
      </c>
      <c r="T1492" s="117">
        <v>7.4320000000000007E-5</v>
      </c>
      <c r="U1492" s="117">
        <v>3.6692000000000002E-2</v>
      </c>
      <c r="V1492" s="117">
        <v>1.6218150000000001E-2</v>
      </c>
      <c r="W1492" s="117">
        <v>0.10505</v>
      </c>
      <c r="X1492" s="257">
        <f t="shared" si="297"/>
        <v>0.10810177999999999</v>
      </c>
      <c r="Y1492" s="257">
        <f t="shared" si="298"/>
        <v>0.10810177999999999</v>
      </c>
      <c r="Z1492" s="257">
        <f t="shared" si="299"/>
        <v>0</v>
      </c>
      <c r="AA1492" s="257">
        <f t="shared" si="300"/>
        <v>0</v>
      </c>
      <c r="AB1492" s="257">
        <v>0.10810177999999999</v>
      </c>
      <c r="AC1492" s="257"/>
      <c r="AD1492" s="257"/>
      <c r="AE1492" s="257"/>
      <c r="AF1492" s="257"/>
      <c r="AG1492" s="257"/>
      <c r="AH1492" s="257"/>
      <c r="AI1492" s="257"/>
      <c r="AJ1492" s="257"/>
      <c r="AK1492" s="257"/>
      <c r="AL1492" s="257"/>
      <c r="AM1492" s="257"/>
      <c r="AN1492" s="257"/>
      <c r="AO1492" s="257"/>
      <c r="AP1492" s="257"/>
      <c r="AQ1492" s="257"/>
      <c r="AR1492" s="257"/>
      <c r="AT1492" s="193"/>
      <c r="AU1492" s="193"/>
      <c r="AV1492" s="193"/>
      <c r="AW1492" s="193"/>
      <c r="AX1492" s="193"/>
      <c r="AY1492" s="193"/>
      <c r="AZ1492" s="193"/>
      <c r="BA1492" s="193"/>
      <c r="BB1492" s="193"/>
      <c r="BC1492" s="193"/>
      <c r="BD1492" s="193"/>
      <c r="BE1492" s="315"/>
      <c r="BF1492" s="315"/>
      <c r="BG1492" s="315"/>
      <c r="BH1492" s="315"/>
      <c r="BI1492" s="315"/>
      <c r="BJ1492" s="315"/>
      <c r="BK1492" s="315"/>
    </row>
    <row r="1493" spans="1:63" x14ac:dyDescent="0.25">
      <c r="A1493" s="9"/>
      <c r="B1493" s="185" t="s">
        <v>5770</v>
      </c>
      <c r="C1493" s="25" t="s">
        <v>4309</v>
      </c>
      <c r="D1493" s="193">
        <v>0.21362513</v>
      </c>
      <c r="E1493" s="193">
        <v>0.11644818</v>
      </c>
      <c r="F1493" s="193">
        <v>5.8981438999999997E-2</v>
      </c>
      <c r="G1493" s="193">
        <v>4.4161766999999998E-3</v>
      </c>
      <c r="H1493" s="193">
        <v>1.730847E-3</v>
      </c>
      <c r="I1493" s="193">
        <v>6.7335729999999996E-3</v>
      </c>
      <c r="J1493" s="193">
        <v>1.8633565000000001E-2</v>
      </c>
      <c r="K1493" s="193">
        <v>1.5857047000000001E-3</v>
      </c>
      <c r="L1493" s="193">
        <v>5.0956437999999998E-3</v>
      </c>
      <c r="M1493" s="193">
        <v>0</v>
      </c>
      <c r="N1493" s="193">
        <v>0</v>
      </c>
      <c r="O1493" s="193">
        <v>0</v>
      </c>
      <c r="P1493" s="199">
        <f t="shared" si="296"/>
        <v>0.86257911111111107</v>
      </c>
      <c r="Q1493" s="240">
        <v>59.2804</v>
      </c>
      <c r="R1493" s="99">
        <v>54.665118999999997</v>
      </c>
      <c r="S1493" s="99">
        <v>1.0796239999999999</v>
      </c>
      <c r="T1493" s="99">
        <v>1.3097E-4</v>
      </c>
      <c r="U1493" s="99">
        <v>3.3563999999999998</v>
      </c>
      <c r="V1493" s="99">
        <v>1.717666E-2</v>
      </c>
      <c r="W1493" s="99">
        <v>0.16195000000000001</v>
      </c>
      <c r="X1493" s="241">
        <f t="shared" si="297"/>
        <v>0.195726752970556</v>
      </c>
      <c r="Y1493" s="241">
        <f t="shared" si="298"/>
        <v>3.5643403115700002E-2</v>
      </c>
      <c r="Z1493" s="241">
        <f t="shared" si="299"/>
        <v>1.9457461667955998E-2</v>
      </c>
      <c r="AA1493" s="241">
        <f t="shared" si="300"/>
        <v>0.1406258881869</v>
      </c>
      <c r="AB1493" s="258">
        <v>2.3908927E-2</v>
      </c>
      <c r="AC1493" s="258">
        <v>2.4724922000000001E-5</v>
      </c>
      <c r="AD1493" s="258">
        <v>2.0101479000000002E-3</v>
      </c>
      <c r="AE1493" s="258">
        <v>3.1833176999999999E-6</v>
      </c>
      <c r="AF1493" s="258">
        <v>9.6684710999999993E-3</v>
      </c>
      <c r="AG1493" s="258">
        <v>2.7948876E-5</v>
      </c>
      <c r="AH1493" s="258">
        <v>1.279336E-2</v>
      </c>
      <c r="AI1493" s="258">
        <v>9.1477331999999993E-5</v>
      </c>
      <c r="AJ1493" s="258">
        <v>1.2190463999999999E-5</v>
      </c>
      <c r="AK1493" s="258">
        <v>8.4589064999999997E-5</v>
      </c>
      <c r="AL1493" s="258">
        <v>2.1446325999999999E-6</v>
      </c>
      <c r="AM1493" s="258">
        <v>7.4513559999999993E-9</v>
      </c>
      <c r="AN1493" s="258">
        <v>7.2642672999999994E-5</v>
      </c>
      <c r="AO1493" s="258">
        <v>2.9915325E-4</v>
      </c>
      <c r="AP1493" s="258">
        <v>6.1018968000000002E-3</v>
      </c>
      <c r="AQ1493" s="258">
        <v>7.7781869000000007E-6</v>
      </c>
      <c r="AR1493" s="258">
        <v>0.14061810999999999</v>
      </c>
      <c r="AT1493" s="193"/>
      <c r="AU1493" s="193"/>
      <c r="AV1493" s="193"/>
      <c r="AW1493" s="193"/>
      <c r="AX1493" s="193"/>
      <c r="AY1493" s="193"/>
      <c r="AZ1493" s="193"/>
      <c r="BA1493" s="193"/>
      <c r="BB1493" s="193"/>
      <c r="BC1493" s="193"/>
      <c r="BD1493" s="193"/>
      <c r="BE1493" s="315"/>
      <c r="BF1493" s="315"/>
      <c r="BG1493" s="315"/>
      <c r="BH1493" s="315"/>
      <c r="BI1493" s="315"/>
      <c r="BJ1493" s="315"/>
      <c r="BK1493" s="315"/>
    </row>
    <row r="1494" spans="1:63" x14ac:dyDescent="0.25">
      <c r="A1494" s="9"/>
      <c r="B1494" s="185" t="s">
        <v>5770</v>
      </c>
      <c r="C1494" s="25" t="s">
        <v>5243</v>
      </c>
      <c r="D1494" s="193">
        <v>0.20286425999999999</v>
      </c>
      <c r="E1494" s="193">
        <v>0.11103828</v>
      </c>
      <c r="F1494" s="193">
        <v>5.6946884000000003E-2</v>
      </c>
      <c r="G1494" s="193">
        <v>4.3085555000000001E-3</v>
      </c>
      <c r="H1494" s="193">
        <v>1.2978992E-3</v>
      </c>
      <c r="I1494" s="193">
        <v>6.3538830000000003E-3</v>
      </c>
      <c r="J1494" s="193">
        <v>1.8262074999999999E-2</v>
      </c>
      <c r="K1494" s="193">
        <v>7.9595186000000002E-5</v>
      </c>
      <c r="L1494" s="193">
        <v>4.5770871999999997E-3</v>
      </c>
      <c r="M1494" s="193">
        <v>0</v>
      </c>
      <c r="N1494" s="193">
        <v>0</v>
      </c>
      <c r="O1494" s="193">
        <v>0</v>
      </c>
      <c r="P1494" s="199">
        <f t="shared" si="296"/>
        <v>0.82250577777777778</v>
      </c>
      <c r="Q1494" s="240">
        <v>58.454520000000002</v>
      </c>
      <c r="R1494" s="99">
        <v>54.044221999999998</v>
      </c>
      <c r="S1494" s="99">
        <v>0.92758399999999996</v>
      </c>
      <c r="T1494" s="99">
        <v>1.2944000000000001E-4</v>
      </c>
      <c r="U1494" s="99">
        <v>3.3492000000000002</v>
      </c>
      <c r="V1494" s="99">
        <v>1.619516E-2</v>
      </c>
      <c r="W1494" s="99">
        <v>0.11719</v>
      </c>
      <c r="X1494" s="241">
        <f t="shared" si="297"/>
        <v>0.25257828997055604</v>
      </c>
      <c r="Y1494" s="241">
        <f t="shared" si="298"/>
        <v>3.4532629115700007E-2</v>
      </c>
      <c r="Z1494" s="241">
        <f t="shared" si="299"/>
        <v>7.7419772667956022E-2</v>
      </c>
      <c r="AA1494" s="241">
        <f t="shared" si="300"/>
        <v>0.1406258881869</v>
      </c>
      <c r="AB1494" s="258">
        <v>2.2798153000000002E-2</v>
      </c>
      <c r="AC1494" s="258">
        <v>2.4724922000000001E-5</v>
      </c>
      <c r="AD1494" s="258">
        <v>2.0101479000000002E-3</v>
      </c>
      <c r="AE1494" s="258">
        <v>3.1833176999999999E-6</v>
      </c>
      <c r="AF1494" s="258">
        <v>9.6684710999999993E-3</v>
      </c>
      <c r="AG1494" s="258">
        <v>2.7948876E-5</v>
      </c>
      <c r="AH1494" s="258">
        <v>7.0755671000000006E-2</v>
      </c>
      <c r="AI1494" s="258">
        <v>9.1477331999999993E-5</v>
      </c>
      <c r="AJ1494" s="258">
        <v>1.2190463999999999E-5</v>
      </c>
      <c r="AK1494" s="258">
        <v>8.4589064999999997E-5</v>
      </c>
      <c r="AL1494" s="258">
        <v>2.1446325999999999E-6</v>
      </c>
      <c r="AM1494" s="258">
        <v>7.4513559999999993E-9</v>
      </c>
      <c r="AN1494" s="258">
        <v>7.2642672999999994E-5</v>
      </c>
      <c r="AO1494" s="258">
        <v>2.9915325E-4</v>
      </c>
      <c r="AP1494" s="258">
        <v>6.1018968000000002E-3</v>
      </c>
      <c r="AQ1494" s="258">
        <v>7.7781869000000007E-6</v>
      </c>
      <c r="AR1494" s="258">
        <v>0.14061810999999999</v>
      </c>
      <c r="AT1494" s="193"/>
      <c r="AU1494" s="193"/>
      <c r="AV1494" s="193"/>
      <c r="AW1494" s="193"/>
      <c r="AX1494" s="193"/>
      <c r="AY1494" s="193"/>
      <c r="AZ1494" s="193"/>
      <c r="BA1494" s="193"/>
      <c r="BB1494" s="193"/>
      <c r="BC1494" s="193"/>
      <c r="BD1494" s="193"/>
      <c r="BE1494" s="315"/>
      <c r="BF1494" s="315"/>
      <c r="BG1494" s="315"/>
      <c r="BH1494" s="315"/>
      <c r="BI1494" s="315"/>
      <c r="BJ1494" s="315"/>
      <c r="BK1494" s="315"/>
    </row>
    <row r="1495" spans="1:63" x14ac:dyDescent="0.25">
      <c r="A1495" s="9"/>
      <c r="B1495" s="185" t="s">
        <v>5770</v>
      </c>
      <c r="C1495" s="25" t="s">
        <v>5242</v>
      </c>
      <c r="D1495" s="193">
        <v>0.18976167999999999</v>
      </c>
      <c r="E1495" s="193">
        <v>0.10460794</v>
      </c>
      <c r="F1495" s="193">
        <v>5.6584978000000001E-2</v>
      </c>
      <c r="G1495" s="193">
        <v>3.0860155999999999E-3</v>
      </c>
      <c r="H1495" s="193">
        <v>1.5777488E-3</v>
      </c>
      <c r="I1495" s="193">
        <v>6.2631937999999996E-3</v>
      </c>
      <c r="J1495" s="193">
        <v>1.202276E-2</v>
      </c>
      <c r="K1495" s="193">
        <v>1.6672954E-3</v>
      </c>
      <c r="L1495" s="193">
        <v>3.9517485999999999E-3</v>
      </c>
      <c r="M1495" s="193">
        <v>0</v>
      </c>
      <c r="N1495" s="193">
        <v>0</v>
      </c>
      <c r="O1495" s="193">
        <v>0</v>
      </c>
      <c r="P1495" s="199">
        <f t="shared" si="296"/>
        <v>0.77487362962962958</v>
      </c>
      <c r="Q1495" s="240">
        <v>58.379334999999998</v>
      </c>
      <c r="R1495" s="99">
        <v>56.303122000000002</v>
      </c>
      <c r="S1495" s="99">
        <v>0.99310399999999999</v>
      </c>
      <c r="T1495" s="99">
        <v>8.3999999999999995E-5</v>
      </c>
      <c r="U1495" s="99">
        <v>0.92174</v>
      </c>
      <c r="V1495" s="99">
        <v>1.6095000000000002E-2</v>
      </c>
      <c r="W1495" s="99">
        <v>0.14519000000000001</v>
      </c>
      <c r="X1495" s="241">
        <f t="shared" si="297"/>
        <v>0.22462855260123307</v>
      </c>
      <c r="Y1495" s="241">
        <f t="shared" si="298"/>
        <v>3.4866120670100004E-2</v>
      </c>
      <c r="Z1495" s="241">
        <f t="shared" si="299"/>
        <v>5.3098905596133096E-2</v>
      </c>
      <c r="AA1495" s="241">
        <f t="shared" si="300"/>
        <v>0.13666352633499998</v>
      </c>
      <c r="AB1495" s="258">
        <v>2.1478825E-2</v>
      </c>
      <c r="AC1495" s="258">
        <v>2.4238860999999999E-5</v>
      </c>
      <c r="AD1495" s="258">
        <v>2.6287560999999999E-3</v>
      </c>
      <c r="AE1495" s="258">
        <v>3.5872281E-6</v>
      </c>
      <c r="AF1495" s="258">
        <v>1.0696564E-2</v>
      </c>
      <c r="AG1495" s="258">
        <v>3.4149480999999997E-5</v>
      </c>
      <c r="AH1495" s="258">
        <v>1.5647044999999998E-2</v>
      </c>
      <c r="AI1495" s="258">
        <v>1.0066178E-4</v>
      </c>
      <c r="AJ1495" s="258">
        <v>1.9894547999999999E-5</v>
      </c>
      <c r="AK1495" s="258">
        <v>6.9889818000000003E-3</v>
      </c>
      <c r="AL1495" s="258">
        <v>6.2289238999999996E-6</v>
      </c>
      <c r="AM1495" s="258">
        <v>8.8542330999999993E-9</v>
      </c>
      <c r="AN1495" s="258">
        <v>2.407778E-2</v>
      </c>
      <c r="AO1495" s="258">
        <v>4.3269959000000001E-4</v>
      </c>
      <c r="AP1495" s="258">
        <v>5.8256050999999998E-3</v>
      </c>
      <c r="AQ1495" s="258">
        <v>1.1826335E-5</v>
      </c>
      <c r="AR1495" s="258">
        <v>0.13665169999999999</v>
      </c>
      <c r="AT1495" s="193"/>
      <c r="AU1495" s="193"/>
      <c r="AV1495" s="193"/>
      <c r="AW1495" s="193"/>
      <c r="AX1495" s="193"/>
      <c r="AY1495" s="193"/>
      <c r="AZ1495" s="193"/>
      <c r="BA1495" s="193"/>
      <c r="BB1495" s="193"/>
      <c r="BC1495" s="193"/>
      <c r="BD1495" s="193"/>
      <c r="BE1495" s="315"/>
      <c r="BF1495" s="315"/>
      <c r="BG1495" s="315"/>
      <c r="BH1495" s="315"/>
      <c r="BI1495" s="315"/>
      <c r="BJ1495" s="315"/>
      <c r="BK1495" s="315"/>
    </row>
    <row r="1496" spans="1:63" x14ac:dyDescent="0.25">
      <c r="A1496" s="9"/>
      <c r="B1496" s="185" t="s">
        <v>5770</v>
      </c>
      <c r="C1496" s="25" t="s">
        <v>4785</v>
      </c>
      <c r="D1496" s="193">
        <v>0.17900555000000001</v>
      </c>
      <c r="E1496" s="193">
        <v>9.9203321999999997E-2</v>
      </c>
      <c r="F1496" s="193">
        <v>5.4551236000000003E-2</v>
      </c>
      <c r="G1496" s="193">
        <v>2.9791549999999998E-3</v>
      </c>
      <c r="H1496" s="193">
        <v>1.2221623E-3</v>
      </c>
      <c r="I1496" s="193">
        <v>5.8838053000000003E-3</v>
      </c>
      <c r="J1496" s="193">
        <v>1.1654572E-2</v>
      </c>
      <c r="K1496" s="193">
        <v>7.7555522999999996E-5</v>
      </c>
      <c r="L1496" s="193">
        <v>3.4337474000000002E-3</v>
      </c>
      <c r="M1496" s="193">
        <v>0</v>
      </c>
      <c r="N1496" s="193">
        <v>0</v>
      </c>
      <c r="O1496" s="193">
        <v>0</v>
      </c>
      <c r="P1496" s="199">
        <f t="shared" si="296"/>
        <v>0.73483942222222209</v>
      </c>
      <c r="Q1496" s="240">
        <v>57.555095999999999</v>
      </c>
      <c r="R1496" s="99">
        <v>55.682599000000003</v>
      </c>
      <c r="S1496" s="99">
        <v>0.84111999999999998</v>
      </c>
      <c r="T1496" s="99">
        <v>8.2492999999999998E-5</v>
      </c>
      <c r="U1496" s="99">
        <v>0.91574</v>
      </c>
      <c r="V1496" s="99">
        <v>1.5114519999999999E-2</v>
      </c>
      <c r="W1496" s="99">
        <v>0.10044</v>
      </c>
      <c r="X1496" s="241">
        <f t="shared" si="297"/>
        <v>0.220380728152619</v>
      </c>
      <c r="Y1496" s="241">
        <f t="shared" si="298"/>
        <v>3.3103509528200001E-2</v>
      </c>
      <c r="Z1496" s="241">
        <f t="shared" si="299"/>
        <v>5.2167750258419007E-2</v>
      </c>
      <c r="AA1496" s="241">
        <f t="shared" si="300"/>
        <v>0.13510946836599999</v>
      </c>
      <c r="AB1496" s="258">
        <v>2.0369134000000001E-2</v>
      </c>
      <c r="AC1496" s="258">
        <v>2.3935980000000001E-5</v>
      </c>
      <c r="AD1496" s="258">
        <v>2.5024223999999999E-3</v>
      </c>
      <c r="AE1496" s="258">
        <v>3.2458462000000002E-6</v>
      </c>
      <c r="AF1496" s="258">
        <v>1.0175590999999999E-2</v>
      </c>
      <c r="AG1496" s="258">
        <v>2.9180302000000001E-5</v>
      </c>
      <c r="AH1496" s="258">
        <v>1.4920034E-2</v>
      </c>
      <c r="AI1496" s="258">
        <v>9.7627489999999999E-5</v>
      </c>
      <c r="AJ1496" s="258">
        <v>1.9022459000000001E-5</v>
      </c>
      <c r="AK1496" s="258">
        <v>6.9841076E-3</v>
      </c>
      <c r="AL1496" s="258">
        <v>6.1153599999999997E-6</v>
      </c>
      <c r="AM1496" s="258">
        <v>8.4994190000000001E-9</v>
      </c>
      <c r="AN1496" s="258">
        <v>2.4044835000000001E-2</v>
      </c>
      <c r="AO1496" s="258">
        <v>3.4484475000000001E-4</v>
      </c>
      <c r="AP1496" s="258">
        <v>5.7511550999999996E-3</v>
      </c>
      <c r="AQ1496" s="258">
        <v>1.0368365999999999E-5</v>
      </c>
      <c r="AR1496" s="258">
        <v>0.1350991</v>
      </c>
      <c r="AT1496" s="193"/>
      <c r="AU1496" s="193"/>
      <c r="AV1496" s="193"/>
      <c r="AW1496" s="193"/>
      <c r="AX1496" s="193"/>
      <c r="AY1496" s="193"/>
      <c r="AZ1496" s="193"/>
      <c r="BA1496" s="193"/>
      <c r="BB1496" s="193"/>
      <c r="BC1496" s="193"/>
      <c r="BD1496" s="193"/>
      <c r="BE1496" s="315"/>
      <c r="BF1496" s="315"/>
      <c r="BG1496" s="315"/>
      <c r="BH1496" s="315"/>
      <c r="BI1496" s="315"/>
      <c r="BJ1496" s="315"/>
      <c r="BK1496" s="315"/>
    </row>
    <row r="1497" spans="1:63" x14ac:dyDescent="0.25">
      <c r="A1497" s="9"/>
      <c r="B1497" s="185" t="s">
        <v>5770</v>
      </c>
      <c r="C1497" s="25" t="s">
        <v>4784</v>
      </c>
      <c r="D1497" s="193">
        <v>0.1986705</v>
      </c>
      <c r="E1497" s="193">
        <v>0.10952899000000001</v>
      </c>
      <c r="F1497" s="193">
        <v>5.1437940000000001E-2</v>
      </c>
      <c r="G1497" s="193">
        <v>2.8157410000000001E-3</v>
      </c>
      <c r="H1497" s="193">
        <v>3.6365553999999998E-3</v>
      </c>
      <c r="I1497" s="193">
        <v>6.6257831999999997E-3</v>
      </c>
      <c r="J1497" s="193">
        <v>1.8879277999999999E-2</v>
      </c>
      <c r="K1497" s="193">
        <v>1.6146513E-3</v>
      </c>
      <c r="L1497" s="193">
        <v>4.1315594999999997E-3</v>
      </c>
      <c r="M1497" s="193">
        <v>0</v>
      </c>
      <c r="N1497" s="193">
        <v>0</v>
      </c>
      <c r="O1497" s="193">
        <v>0</v>
      </c>
      <c r="P1497" s="199">
        <f t="shared" si="296"/>
        <v>0.8113258518518518</v>
      </c>
      <c r="Q1497" s="240">
        <v>58.450747</v>
      </c>
      <c r="R1497" s="99">
        <v>54.562932000000004</v>
      </c>
      <c r="S1497" s="99">
        <v>0.99982400000000005</v>
      </c>
      <c r="T1497" s="99">
        <v>8.4158000000000003E-5</v>
      </c>
      <c r="U1497" s="99">
        <v>2.7374000000000001</v>
      </c>
      <c r="V1497" s="99">
        <v>1.485702E-2</v>
      </c>
      <c r="W1497" s="99">
        <v>0.13564999999999999</v>
      </c>
      <c r="X1497" s="241">
        <f t="shared" si="297"/>
        <v>0.20461835963040731</v>
      </c>
      <c r="Y1497" s="241">
        <f t="shared" si="298"/>
        <v>3.4922257800399994E-2</v>
      </c>
      <c r="Z1497" s="241">
        <f t="shared" si="299"/>
        <v>2.8951363954007301E-2</v>
      </c>
      <c r="AA1497" s="241">
        <f t="shared" si="300"/>
        <v>0.140744737876</v>
      </c>
      <c r="AB1497" s="258">
        <v>2.2480054999999999E-2</v>
      </c>
      <c r="AC1497" s="258">
        <v>2.484572E-5</v>
      </c>
      <c r="AD1497" s="258">
        <v>2.1863020999999998E-3</v>
      </c>
      <c r="AE1497" s="258">
        <v>3.4311724000000001E-6</v>
      </c>
      <c r="AF1497" s="258">
        <v>1.0196362E-2</v>
      </c>
      <c r="AG1497" s="258">
        <v>3.1261808000000001E-5</v>
      </c>
      <c r="AH1497" s="258">
        <v>1.4057208999999999E-2</v>
      </c>
      <c r="AI1497" s="258">
        <v>9.5469082999999997E-5</v>
      </c>
      <c r="AJ1497" s="258">
        <v>1.4056626E-5</v>
      </c>
      <c r="AK1497" s="258">
        <v>1.9268396000000001E-3</v>
      </c>
      <c r="AL1497" s="258">
        <v>3.2345934000000001E-6</v>
      </c>
      <c r="AM1497" s="258">
        <v>7.8316073000000008E-9</v>
      </c>
      <c r="AN1497" s="258">
        <v>6.4751829000000002E-3</v>
      </c>
      <c r="AO1497" s="258">
        <v>3.4723711999999998E-4</v>
      </c>
      <c r="AP1497" s="258">
        <v>6.0321272E-3</v>
      </c>
      <c r="AQ1497" s="258">
        <v>9.2778760000000008E-6</v>
      </c>
      <c r="AR1497" s="258">
        <v>0.14073546000000001</v>
      </c>
      <c r="AT1497" s="193"/>
      <c r="AU1497" s="193"/>
      <c r="AV1497" s="193"/>
      <c r="AW1497" s="193"/>
      <c r="AX1497" s="193"/>
      <c r="AY1497" s="193"/>
      <c r="AZ1497" s="193"/>
      <c r="BA1497" s="193"/>
      <c r="BB1497" s="193"/>
      <c r="BC1497" s="193"/>
      <c r="BD1497" s="193"/>
      <c r="BE1497" s="315"/>
      <c r="BF1497" s="315"/>
      <c r="BG1497" s="315"/>
      <c r="BH1497" s="315"/>
      <c r="BI1497" s="315"/>
      <c r="BJ1497" s="315"/>
      <c r="BK1497" s="315"/>
    </row>
    <row r="1498" spans="1:63" x14ac:dyDescent="0.25">
      <c r="A1498" s="43"/>
      <c r="B1498" s="185" t="s">
        <v>5770</v>
      </c>
      <c r="C1498" s="25" t="s">
        <v>4783</v>
      </c>
      <c r="D1498" s="193">
        <v>0.48444990999999998</v>
      </c>
      <c r="E1498" s="193">
        <v>0.15781165999999999</v>
      </c>
      <c r="F1498" s="193">
        <v>8.4013167999999999E-2</v>
      </c>
      <c r="G1498" s="193">
        <v>1.1655452E-2</v>
      </c>
      <c r="H1498" s="193">
        <v>3.5649504999999998E-2</v>
      </c>
      <c r="I1498" s="193">
        <v>1.9051331000000001E-2</v>
      </c>
      <c r="J1498" s="193">
        <v>0.16364356999999999</v>
      </c>
      <c r="K1498" s="193">
        <v>3.0137380999999998E-4</v>
      </c>
      <c r="L1498" s="193">
        <v>1.2323850000000001E-2</v>
      </c>
      <c r="M1498" s="193">
        <v>0</v>
      </c>
      <c r="N1498" s="193">
        <v>0</v>
      </c>
      <c r="O1498" s="193">
        <v>0</v>
      </c>
      <c r="P1498" s="199">
        <f t="shared" si="296"/>
        <v>1.168975259259259</v>
      </c>
      <c r="Q1498" s="240">
        <v>64.350215000000006</v>
      </c>
      <c r="R1498" s="99">
        <v>18.102526999999998</v>
      </c>
      <c r="S1498" s="99">
        <v>1.993152</v>
      </c>
      <c r="T1498" s="99">
        <v>4.0306000000000001E-4</v>
      </c>
      <c r="U1498" s="99">
        <v>43.866</v>
      </c>
      <c r="V1498" s="99">
        <v>1.8182790000000001E-2</v>
      </c>
      <c r="W1498" s="99">
        <v>0.36995</v>
      </c>
      <c r="X1498" s="241">
        <f t="shared" si="297"/>
        <v>0.21126146218169661</v>
      </c>
      <c r="Y1498" s="241">
        <f t="shared" si="298"/>
        <v>4.4037523772200007E-2</v>
      </c>
      <c r="Z1498" s="241">
        <f t="shared" si="299"/>
        <v>2.8032327264696597E-2</v>
      </c>
      <c r="AA1498" s="241">
        <f t="shared" si="300"/>
        <v>0.1391916111448</v>
      </c>
      <c r="AB1498" s="258">
        <v>3.2247917000000001E-2</v>
      </c>
      <c r="AC1498" s="258">
        <v>2.4542489000000001E-5</v>
      </c>
      <c r="AD1498" s="258">
        <v>2.0600873E-3</v>
      </c>
      <c r="AE1498" s="258">
        <v>3.1003922000000001E-6</v>
      </c>
      <c r="AF1498" s="258">
        <v>9.6755825E-3</v>
      </c>
      <c r="AG1498" s="258">
        <v>2.6294091000000002E-5</v>
      </c>
      <c r="AH1498" s="258">
        <v>1.3330906999999999E-2</v>
      </c>
      <c r="AI1498" s="258">
        <v>9.2436785999999997E-5</v>
      </c>
      <c r="AJ1498" s="258">
        <v>1.3187427000000001E-5</v>
      </c>
      <c r="AK1498" s="258">
        <v>1.9244401E-3</v>
      </c>
      <c r="AL1498" s="258">
        <v>3.1225644E-6</v>
      </c>
      <c r="AM1498" s="258">
        <v>7.4772966E-9</v>
      </c>
      <c r="AN1498" s="258">
        <v>6.4511007999999998E-3</v>
      </c>
      <c r="AO1498" s="258">
        <v>2.5942591000000003E-4</v>
      </c>
      <c r="AP1498" s="258">
        <v>5.9576992000000004E-3</v>
      </c>
      <c r="AQ1498" s="258">
        <v>7.8211448000000003E-6</v>
      </c>
      <c r="AR1498" s="258">
        <v>0.13918379</v>
      </c>
      <c r="AT1498" s="193"/>
      <c r="AU1498" s="193"/>
      <c r="AV1498" s="193"/>
      <c r="AW1498" s="193"/>
      <c r="AX1498" s="193"/>
      <c r="AY1498" s="193"/>
      <c r="AZ1498" s="193"/>
      <c r="BA1498" s="193"/>
      <c r="BB1498" s="193"/>
      <c r="BC1498" s="193"/>
      <c r="BD1498" s="193"/>
      <c r="BE1498" s="315"/>
      <c r="BF1498" s="315"/>
      <c r="BG1498" s="315"/>
      <c r="BH1498" s="315"/>
      <c r="BI1498" s="315"/>
      <c r="BJ1498" s="315"/>
      <c r="BK1498" s="315"/>
    </row>
    <row r="1499" spans="1:63" x14ac:dyDescent="0.25">
      <c r="A1499" s="43"/>
      <c r="B1499" s="185" t="s">
        <v>5770</v>
      </c>
      <c r="C1499" s="25" t="s">
        <v>5807</v>
      </c>
      <c r="D1499" s="193">
        <v>0.14559147</v>
      </c>
      <c r="E1499" s="193">
        <v>0.10471434</v>
      </c>
      <c r="F1499" s="193">
        <v>2.4503773E-2</v>
      </c>
      <c r="G1499" s="193">
        <v>9.1677363000000004E-4</v>
      </c>
      <c r="H1499" s="193">
        <v>1.1703377E-3</v>
      </c>
      <c r="I1499" s="193">
        <v>3.8876498999999998E-3</v>
      </c>
      <c r="J1499" s="193">
        <v>7.8370942999999998E-3</v>
      </c>
      <c r="K1499" s="193">
        <v>8.5830123000000006E-5</v>
      </c>
      <c r="L1499" s="193">
        <v>2.4756722E-3</v>
      </c>
      <c r="M1499" s="193">
        <v>0</v>
      </c>
      <c r="N1499" s="193">
        <v>0</v>
      </c>
      <c r="O1499" s="193">
        <v>0</v>
      </c>
      <c r="P1499" s="199">
        <f t="shared" si="296"/>
        <v>0.77566177777777778</v>
      </c>
      <c r="Q1499" s="240">
        <v>56.097689000000003</v>
      </c>
      <c r="R1499" s="99">
        <v>55.284914000000001</v>
      </c>
      <c r="S1499" s="99">
        <v>0.68655999999999995</v>
      </c>
      <c r="T1499" s="99">
        <v>4.5837000000000002E-5</v>
      </c>
      <c r="U1499" s="99">
        <v>2.2603000000000002E-2</v>
      </c>
      <c r="V1499" s="99">
        <v>8.5296299999999999E-3</v>
      </c>
      <c r="W1499" s="99">
        <v>9.5036999999999996E-2</v>
      </c>
      <c r="X1499" s="241">
        <f t="shared" si="297"/>
        <v>0.20107893221351461</v>
      </c>
      <c r="Y1499" s="241">
        <f t="shared" si="298"/>
        <v>3.3507994429699997E-2</v>
      </c>
      <c r="Z1499" s="241">
        <f t="shared" si="299"/>
        <v>3.1168225015614601E-2</v>
      </c>
      <c r="AA1499" s="241">
        <f t="shared" si="300"/>
        <v>0.13640271276820001</v>
      </c>
      <c r="AB1499" s="258">
        <v>2.1501118E-2</v>
      </c>
      <c r="AC1499" s="258">
        <v>2.7581221E-5</v>
      </c>
      <c r="AD1499" s="258">
        <v>2.2765661999999999E-3</v>
      </c>
      <c r="AE1499" s="258">
        <v>4.2846746999999999E-6</v>
      </c>
      <c r="AF1499" s="258">
        <v>9.6670735999999993E-3</v>
      </c>
      <c r="AG1499" s="258">
        <v>3.1370734000000001E-5</v>
      </c>
      <c r="AH1499" s="258">
        <v>1.4711615000000001E-2</v>
      </c>
      <c r="AI1499" s="258">
        <v>8.6604862999999994E-5</v>
      </c>
      <c r="AJ1499" s="258">
        <v>1.3918338000000001E-5</v>
      </c>
      <c r="AK1499" s="258">
        <v>2.0776062000000001E-3</v>
      </c>
      <c r="AL1499" s="258">
        <v>3.3656669E-6</v>
      </c>
      <c r="AM1499" s="258">
        <v>7.0177146000000004E-9</v>
      </c>
      <c r="AN1499" s="258">
        <v>9.0718828000000001E-3</v>
      </c>
      <c r="AO1499" s="258">
        <v>3.4244222999999999E-4</v>
      </c>
      <c r="AP1499" s="258">
        <v>4.8607829E-3</v>
      </c>
      <c r="AQ1499" s="258">
        <v>9.6927682000000005E-6</v>
      </c>
      <c r="AR1499" s="258">
        <v>0.13639302</v>
      </c>
      <c r="AT1499" s="193"/>
      <c r="AU1499" s="193"/>
      <c r="AV1499" s="193"/>
      <c r="AW1499" s="193"/>
      <c r="AX1499" s="193"/>
      <c r="AY1499" s="193"/>
      <c r="AZ1499" s="193"/>
      <c r="BA1499" s="193"/>
      <c r="BB1499" s="193"/>
      <c r="BC1499" s="193"/>
      <c r="BD1499" s="193"/>
      <c r="BE1499" s="315"/>
      <c r="BF1499" s="315"/>
      <c r="BG1499" s="315"/>
      <c r="BH1499" s="315"/>
      <c r="BI1499" s="315"/>
      <c r="BJ1499" s="315"/>
      <c r="BK1499" s="315"/>
    </row>
    <row r="1500" spans="1:63" x14ac:dyDescent="0.25">
      <c r="A1500" s="43"/>
      <c r="B1500" s="185" t="s">
        <v>5770</v>
      </c>
      <c r="C1500" s="25" t="s">
        <v>5806</v>
      </c>
      <c r="D1500" s="193">
        <v>0.17033148000000001</v>
      </c>
      <c r="E1500" s="193">
        <v>9.4901062999999994E-2</v>
      </c>
      <c r="F1500" s="193">
        <v>5.3680273000000001E-2</v>
      </c>
      <c r="G1500" s="193">
        <v>2.4957567999999999E-3</v>
      </c>
      <c r="H1500" s="193">
        <v>1.1946210999999999E-3</v>
      </c>
      <c r="I1500" s="193">
        <v>5.7130506000000001E-3</v>
      </c>
      <c r="J1500" s="193">
        <v>9.2519270999999997E-3</v>
      </c>
      <c r="K1500" s="193">
        <v>7.6814365000000005E-5</v>
      </c>
      <c r="L1500" s="193">
        <v>3.0179769000000002E-3</v>
      </c>
      <c r="M1500" s="193">
        <v>0</v>
      </c>
      <c r="N1500" s="193">
        <v>0</v>
      </c>
      <c r="O1500" s="193">
        <v>0</v>
      </c>
      <c r="P1500" s="199">
        <f t="shared" si="296"/>
        <v>0.702970837037037</v>
      </c>
      <c r="Q1500" s="240">
        <v>57.227694</v>
      </c>
      <c r="R1500" s="99">
        <v>56.278013000000001</v>
      </c>
      <c r="S1500" s="99">
        <v>0.80970399999999998</v>
      </c>
      <c r="T1500" s="99">
        <v>6.5419999999999994E-5</v>
      </c>
      <c r="U1500" s="99">
        <v>3.0842000000000001E-2</v>
      </c>
      <c r="V1500" s="99">
        <v>1.4721369999999999E-2</v>
      </c>
      <c r="W1500" s="99">
        <v>9.4348000000000001E-2</v>
      </c>
      <c r="X1500" s="241">
        <f t="shared" si="297"/>
        <v>0.29213849427423499</v>
      </c>
      <c r="Y1500" s="241">
        <f t="shared" si="298"/>
        <v>4.4183466070400003E-2</v>
      </c>
      <c r="Z1500" s="241">
        <f t="shared" si="299"/>
        <v>0.20262677839783502</v>
      </c>
      <c r="AA1500" s="241">
        <f t="shared" si="300"/>
        <v>4.5328249805999997E-2</v>
      </c>
      <c r="AB1500" s="258">
        <v>1.9486135000000002E-2</v>
      </c>
      <c r="AC1500" s="258">
        <v>9.3739944000000004E-6</v>
      </c>
      <c r="AD1500" s="258">
        <v>7.8871188000000005E-3</v>
      </c>
      <c r="AE1500" s="258">
        <v>9.3409659999999995E-6</v>
      </c>
      <c r="AF1500" s="258">
        <v>1.6726676999999999E-2</v>
      </c>
      <c r="AG1500" s="258">
        <v>6.4820310000000001E-5</v>
      </c>
      <c r="AH1500" s="258">
        <v>2.1097719000000001E-2</v>
      </c>
      <c r="AI1500" s="258">
        <v>1.6028E-4</v>
      </c>
      <c r="AJ1500" s="258">
        <v>5.4293753999999999E-5</v>
      </c>
      <c r="AK1500" s="258">
        <v>3.2599797E-2</v>
      </c>
      <c r="AL1500" s="258">
        <v>2.2836488000000001E-5</v>
      </c>
      <c r="AM1500" s="258">
        <v>1.3555834999999999E-8</v>
      </c>
      <c r="AN1500" s="258">
        <v>0.14602886000000001</v>
      </c>
      <c r="AO1500" s="258">
        <v>8.7461530000000002E-4</v>
      </c>
      <c r="AP1500" s="258">
        <v>1.7883632999999999E-3</v>
      </c>
      <c r="AQ1500" s="258">
        <v>2.8009806E-5</v>
      </c>
      <c r="AR1500" s="258">
        <v>4.5300239999999999E-2</v>
      </c>
      <c r="AT1500" s="193"/>
      <c r="AU1500" s="193"/>
      <c r="AV1500" s="193"/>
      <c r="AW1500" s="193"/>
      <c r="AX1500" s="193"/>
      <c r="AY1500" s="193"/>
      <c r="AZ1500" s="193"/>
      <c r="BA1500" s="193"/>
      <c r="BB1500" s="193"/>
      <c r="BC1500" s="193"/>
      <c r="BD1500" s="193"/>
      <c r="BE1500" s="315"/>
      <c r="BF1500" s="315"/>
      <c r="BG1500" s="315"/>
      <c r="BH1500" s="315"/>
      <c r="BI1500" s="315"/>
      <c r="BJ1500" s="315"/>
      <c r="BK1500" s="315"/>
    </row>
    <row r="1501" spans="1:63" x14ac:dyDescent="0.25">
      <c r="A1501" s="9"/>
      <c r="B1501" s="185" t="s">
        <v>5770</v>
      </c>
      <c r="C1501" s="25" t="s">
        <v>5805</v>
      </c>
      <c r="D1501" s="193">
        <v>0.17989743</v>
      </c>
      <c r="E1501" s="193">
        <v>0.10635669</v>
      </c>
      <c r="F1501" s="193">
        <v>4.9298216999999998E-2</v>
      </c>
      <c r="G1501" s="193">
        <v>2.2350506999999999E-3</v>
      </c>
      <c r="H1501" s="193">
        <v>1.5336027E-3</v>
      </c>
      <c r="I1501" s="193">
        <v>5.8097341E-3</v>
      </c>
      <c r="J1501" s="193">
        <v>9.3698016999999995E-3</v>
      </c>
      <c r="K1501" s="193">
        <v>1.7009261E-3</v>
      </c>
      <c r="L1501" s="193">
        <v>3.5934107999999998E-3</v>
      </c>
      <c r="M1501" s="193">
        <v>0</v>
      </c>
      <c r="N1501" s="193">
        <v>0</v>
      </c>
      <c r="O1501" s="193">
        <v>0</v>
      </c>
      <c r="P1501" s="199">
        <f t="shared" si="296"/>
        <v>0.78782733333333332</v>
      </c>
      <c r="Q1501" s="240">
        <v>58.064278000000002</v>
      </c>
      <c r="R1501" s="99">
        <v>56.958979999999997</v>
      </c>
      <c r="S1501" s="99">
        <v>0.93458399999999997</v>
      </c>
      <c r="T1501" s="99">
        <v>6.321E-5</v>
      </c>
      <c r="U1501" s="99">
        <v>3.5751999999999999E-2</v>
      </c>
      <c r="V1501" s="99">
        <v>1.4638999999999999E-2</v>
      </c>
      <c r="W1501" s="99">
        <v>0.12026000000000001</v>
      </c>
      <c r="X1501" s="241">
        <f t="shared" si="297"/>
        <v>0.18275640221114151</v>
      </c>
      <c r="Y1501" s="241">
        <f t="shared" si="298"/>
        <v>2.8335888567799998E-2</v>
      </c>
      <c r="Z1501" s="241">
        <f t="shared" si="299"/>
        <v>1.61995443787415E-2</v>
      </c>
      <c r="AA1501" s="241">
        <f t="shared" si="300"/>
        <v>0.13822096926460001</v>
      </c>
      <c r="AB1501" s="258">
        <v>2.1838277E-2</v>
      </c>
      <c r="AC1501" s="258">
        <v>3.7909930000000003E-5</v>
      </c>
      <c r="AD1501" s="258">
        <v>1.2474084999999999E-3</v>
      </c>
      <c r="AE1501" s="258">
        <v>4.4337427999999998E-6</v>
      </c>
      <c r="AF1501" s="258">
        <v>5.1869810000000002E-3</v>
      </c>
      <c r="AG1501" s="258">
        <v>2.0878395E-5</v>
      </c>
      <c r="AH1501" s="258">
        <v>1.4069483000000001E-2</v>
      </c>
      <c r="AI1501" s="258">
        <v>3.8861459000000002E-5</v>
      </c>
      <c r="AJ1501" s="258">
        <v>6.7853529000000001E-6</v>
      </c>
      <c r="AK1501" s="258">
        <v>3.2244496000000002E-5</v>
      </c>
      <c r="AL1501" s="258">
        <v>1.6113637E-6</v>
      </c>
      <c r="AM1501" s="258">
        <v>3.2141414999999999E-9</v>
      </c>
      <c r="AN1501" s="258">
        <v>4.2167287999999999E-5</v>
      </c>
      <c r="AO1501" s="258">
        <v>6.4443405000000001E-5</v>
      </c>
      <c r="AP1501" s="258">
        <v>1.9439448E-3</v>
      </c>
      <c r="AQ1501" s="258">
        <v>5.4892645999999996E-6</v>
      </c>
      <c r="AR1501" s="258">
        <v>0.13821548</v>
      </c>
      <c r="AT1501" s="193"/>
      <c r="AU1501" s="193"/>
      <c r="AV1501" s="193"/>
      <c r="AW1501" s="193"/>
      <c r="AX1501" s="193"/>
      <c r="AY1501" s="193"/>
      <c r="AZ1501" s="193"/>
      <c r="BA1501" s="193"/>
      <c r="BB1501" s="193"/>
      <c r="BC1501" s="193"/>
      <c r="BD1501" s="193"/>
      <c r="BE1501" s="315"/>
      <c r="BF1501" s="315"/>
      <c r="BG1501" s="315"/>
      <c r="BH1501" s="315"/>
      <c r="BI1501" s="315"/>
      <c r="BJ1501" s="315"/>
      <c r="BK1501" s="315"/>
    </row>
    <row r="1502" spans="1:63" x14ac:dyDescent="0.25">
      <c r="A1502" s="9"/>
      <c r="B1502" s="185" t="s">
        <v>5770</v>
      </c>
      <c r="C1502" s="25" t="s">
        <v>5804</v>
      </c>
      <c r="D1502" s="193">
        <v>0.17820900000000001</v>
      </c>
      <c r="E1502" s="193">
        <v>9.8384818999999998E-2</v>
      </c>
      <c r="F1502" s="193">
        <v>5.5278942999999997E-2</v>
      </c>
      <c r="G1502" s="193">
        <v>2.6670915000000001E-3</v>
      </c>
      <c r="H1502" s="193">
        <v>1.4951469E-3</v>
      </c>
      <c r="I1502" s="193">
        <v>5.9649923000000002E-3</v>
      </c>
      <c r="J1502" s="193">
        <v>9.3792653999999996E-3</v>
      </c>
      <c r="K1502" s="193">
        <v>1.6960927E-3</v>
      </c>
      <c r="L1502" s="193">
        <v>3.3426534999999999E-3</v>
      </c>
      <c r="M1502" s="193">
        <v>0</v>
      </c>
      <c r="N1502" s="193">
        <v>0</v>
      </c>
      <c r="O1502" s="193">
        <v>0</v>
      </c>
      <c r="P1502" s="199">
        <f t="shared" si="296"/>
        <v>0.72877643703703698</v>
      </c>
      <c r="Q1502" s="240">
        <v>57.694082000000002</v>
      </c>
      <c r="R1502" s="99">
        <v>56.620311999999998</v>
      </c>
      <c r="S1502" s="99">
        <v>0.91268800000000005</v>
      </c>
      <c r="T1502" s="99">
        <v>7.4734000000000006E-5</v>
      </c>
      <c r="U1502" s="99">
        <v>3.7316000000000002E-2</v>
      </c>
      <c r="V1502" s="99">
        <v>1.6560999999999999E-2</v>
      </c>
      <c r="W1502" s="99">
        <v>0.10713</v>
      </c>
      <c r="X1502" s="241">
        <f t="shared" si="297"/>
        <v>0.19157845898634307</v>
      </c>
      <c r="Y1502" s="241">
        <f t="shared" si="298"/>
        <v>3.1647518364299999E-2</v>
      </c>
      <c r="Z1502" s="241">
        <f t="shared" si="299"/>
        <v>1.9255805723243102E-2</v>
      </c>
      <c r="AA1502" s="241">
        <f t="shared" si="300"/>
        <v>0.14067513489879999</v>
      </c>
      <c r="AB1502" s="258">
        <v>2.0201407000000001E-2</v>
      </c>
      <c r="AC1502" s="258">
        <v>2.4763025000000002E-5</v>
      </c>
      <c r="AD1502" s="258">
        <v>1.8992302999999999E-3</v>
      </c>
      <c r="AE1502" s="258">
        <v>3.0474402999999999E-6</v>
      </c>
      <c r="AF1502" s="258">
        <v>9.4938260999999999E-3</v>
      </c>
      <c r="AG1502" s="258">
        <v>2.5244498999999999E-5</v>
      </c>
      <c r="AH1502" s="258">
        <v>1.2753225999999999E-2</v>
      </c>
      <c r="AI1502" s="258">
        <v>9.0549529000000004E-5</v>
      </c>
      <c r="AJ1502" s="258">
        <v>1.1065777E-5</v>
      </c>
      <c r="AK1502" s="258">
        <v>8.4563704999999998E-5</v>
      </c>
      <c r="AL1502" s="258">
        <v>2.0342666000000001E-6</v>
      </c>
      <c r="AM1502" s="258">
        <v>7.1056430999999996E-9</v>
      </c>
      <c r="AN1502" s="258">
        <v>5.3075650000000001E-5</v>
      </c>
      <c r="AO1502" s="258">
        <v>2.2836669000000001E-4</v>
      </c>
      <c r="AP1502" s="258">
        <v>6.0329169999999996E-3</v>
      </c>
      <c r="AQ1502" s="258">
        <v>6.8948987999999997E-6</v>
      </c>
      <c r="AR1502" s="258">
        <v>0.14066824</v>
      </c>
      <c r="AT1502" s="193"/>
      <c r="AU1502" s="193"/>
      <c r="AV1502" s="193"/>
      <c r="AW1502" s="193"/>
      <c r="AX1502" s="193"/>
      <c r="AY1502" s="193"/>
      <c r="AZ1502" s="193"/>
      <c r="BA1502" s="193"/>
      <c r="BB1502" s="193"/>
      <c r="BC1502" s="193"/>
      <c r="BD1502" s="193"/>
      <c r="BE1502" s="315"/>
      <c r="BF1502" s="315"/>
      <c r="BG1502" s="315"/>
      <c r="BH1502" s="315"/>
      <c r="BI1502" s="315"/>
      <c r="BJ1502" s="315"/>
      <c r="BK1502" s="315"/>
    </row>
    <row r="1503" spans="1:63" x14ac:dyDescent="0.25">
      <c r="A1503" s="9"/>
      <c r="B1503" s="185" t="s">
        <v>5770</v>
      </c>
      <c r="C1503" s="25" t="s">
        <v>5803</v>
      </c>
      <c r="D1503" s="193">
        <v>0.17754408999999999</v>
      </c>
      <c r="E1503" s="193">
        <v>0.10426699</v>
      </c>
      <c r="F1503" s="193">
        <v>4.8878814999999999E-2</v>
      </c>
      <c r="G1503" s="193">
        <v>2.2847128000000002E-3</v>
      </c>
      <c r="H1503" s="193">
        <v>1.5284065999999999E-3</v>
      </c>
      <c r="I1503" s="193">
        <v>5.7373666E-3</v>
      </c>
      <c r="J1503" s="193">
        <v>9.3847206000000002E-3</v>
      </c>
      <c r="K1503" s="193">
        <v>1.6686006999999999E-3</v>
      </c>
      <c r="L1503" s="193">
        <v>3.7944771000000001E-3</v>
      </c>
      <c r="M1503" s="193">
        <v>0</v>
      </c>
      <c r="N1503" s="193">
        <v>0</v>
      </c>
      <c r="O1503" s="193">
        <v>0</v>
      </c>
      <c r="P1503" s="199">
        <f t="shared" si="296"/>
        <v>0.77234807407407402</v>
      </c>
      <c r="Q1503" s="240">
        <v>58.165292999999998</v>
      </c>
      <c r="R1503" s="99">
        <v>57.039788000000001</v>
      </c>
      <c r="S1503" s="99">
        <v>0.95076799999999995</v>
      </c>
      <c r="T1503" s="99">
        <v>6.3627999999999995E-5</v>
      </c>
      <c r="U1503" s="99">
        <v>3.7323000000000002E-2</v>
      </c>
      <c r="V1503" s="99">
        <v>1.5040889999999999E-2</v>
      </c>
      <c r="W1503" s="99">
        <v>0.12231</v>
      </c>
      <c r="X1503" s="241">
        <f t="shared" si="297"/>
        <v>0.194875620635169</v>
      </c>
      <c r="Y1503" s="241">
        <f t="shared" si="298"/>
        <v>3.25824845093E-2</v>
      </c>
      <c r="Z1503" s="241">
        <f t="shared" si="299"/>
        <v>1.9905336638069E-2</v>
      </c>
      <c r="AA1503" s="241">
        <f t="shared" si="300"/>
        <v>0.1423877994878</v>
      </c>
      <c r="AB1503" s="258">
        <v>2.1409182999999998E-2</v>
      </c>
      <c r="AC1503" s="258">
        <v>2.8777227E-5</v>
      </c>
      <c r="AD1503" s="258">
        <v>1.9080149000000001E-3</v>
      </c>
      <c r="AE1503" s="258">
        <v>3.9525693000000001E-6</v>
      </c>
      <c r="AF1503" s="258">
        <v>9.2033831999999999E-3</v>
      </c>
      <c r="AG1503" s="258">
        <v>2.9173613E-5</v>
      </c>
      <c r="AH1503" s="258">
        <v>1.4292028E-2</v>
      </c>
      <c r="AI1503" s="258">
        <v>8.1765384999999994E-5</v>
      </c>
      <c r="AJ1503" s="258">
        <v>1.1266023E-5</v>
      </c>
      <c r="AK1503" s="258">
        <v>7.2637811000000001E-5</v>
      </c>
      <c r="AL1503" s="258">
        <v>2.0866369000000001E-6</v>
      </c>
      <c r="AM1503" s="258">
        <v>6.5881690000000001E-9</v>
      </c>
      <c r="AN1503" s="258">
        <v>7.5358093999999996E-5</v>
      </c>
      <c r="AO1503" s="258">
        <v>3.0748119999999998E-4</v>
      </c>
      <c r="AP1503" s="258">
        <v>5.0627069E-3</v>
      </c>
      <c r="AQ1503" s="258">
        <v>8.4894877999999996E-6</v>
      </c>
      <c r="AR1503" s="258">
        <v>0.14237931000000001</v>
      </c>
      <c r="AT1503" s="193"/>
      <c r="AU1503" s="193"/>
      <c r="AV1503" s="193"/>
      <c r="AW1503" s="193"/>
      <c r="AX1503" s="193"/>
      <c r="AY1503" s="193"/>
      <c r="AZ1503" s="193"/>
      <c r="BA1503" s="193"/>
      <c r="BB1503" s="193"/>
      <c r="BC1503" s="193"/>
      <c r="BD1503" s="193"/>
      <c r="BE1503" s="315"/>
      <c r="BF1503" s="315"/>
      <c r="BG1503" s="315"/>
      <c r="BH1503" s="315"/>
      <c r="BI1503" s="315"/>
      <c r="BJ1503" s="315"/>
      <c r="BK1503" s="315"/>
    </row>
    <row r="1504" spans="1:63" x14ac:dyDescent="0.25">
      <c r="A1504" s="9"/>
      <c r="B1504" s="185" t="s">
        <v>5770</v>
      </c>
      <c r="C1504" s="25" t="s">
        <v>3370</v>
      </c>
      <c r="D1504" s="193">
        <v>0.17536773999999999</v>
      </c>
      <c r="E1504" s="193">
        <v>9.6163175000000004E-2</v>
      </c>
      <c r="F1504" s="193">
        <v>5.4546901000000002E-2</v>
      </c>
      <c r="G1504" s="193">
        <v>2.7006294000000001E-3</v>
      </c>
      <c r="H1504" s="193">
        <v>1.4899119000000001E-3</v>
      </c>
      <c r="I1504" s="193">
        <v>5.8706727999999998E-3</v>
      </c>
      <c r="J1504" s="193">
        <v>9.3864664999999993E-3</v>
      </c>
      <c r="K1504" s="193">
        <v>1.6637917E-3</v>
      </c>
      <c r="L1504" s="193">
        <v>3.5461912999999999E-3</v>
      </c>
      <c r="M1504" s="193">
        <v>0</v>
      </c>
      <c r="N1504" s="193">
        <v>0</v>
      </c>
      <c r="O1504" s="193">
        <v>0</v>
      </c>
      <c r="P1504" s="199">
        <f t="shared" si="296"/>
        <v>0.71231981481481477</v>
      </c>
      <c r="Q1504" s="240">
        <v>57.763370000000002</v>
      </c>
      <c r="R1504" s="99">
        <v>56.669969000000002</v>
      </c>
      <c r="S1504" s="99">
        <v>0.92820000000000003</v>
      </c>
      <c r="T1504" s="99">
        <v>7.4864999999999996E-5</v>
      </c>
      <c r="U1504" s="99">
        <v>3.8736E-2</v>
      </c>
      <c r="V1504" s="99">
        <v>1.68501E-2</v>
      </c>
      <c r="W1504" s="99">
        <v>0.10954</v>
      </c>
      <c r="X1504" s="241">
        <f t="shared" si="297"/>
        <v>0.19315647180698603</v>
      </c>
      <c r="Y1504" s="241">
        <f t="shared" si="298"/>
        <v>3.1695163004100003E-2</v>
      </c>
      <c r="Z1504" s="241">
        <f t="shared" si="299"/>
        <v>1.9928745684286001E-2</v>
      </c>
      <c r="AA1504" s="241">
        <f t="shared" si="300"/>
        <v>0.14153256311860002</v>
      </c>
      <c r="AB1504" s="258">
        <v>1.9745220000000001E-2</v>
      </c>
      <c r="AC1504" s="258">
        <v>2.4882912000000001E-5</v>
      </c>
      <c r="AD1504" s="258">
        <v>2.0466668000000002E-3</v>
      </c>
      <c r="AE1504" s="258">
        <v>3.2247101E-6</v>
      </c>
      <c r="AF1504" s="258">
        <v>9.8466343000000005E-3</v>
      </c>
      <c r="AG1504" s="258">
        <v>2.8534282E-5</v>
      </c>
      <c r="AH1504" s="258">
        <v>1.3221376999999999E-2</v>
      </c>
      <c r="AI1504" s="258">
        <v>9.3115234000000006E-5</v>
      </c>
      <c r="AJ1504" s="258">
        <v>1.242339E-5</v>
      </c>
      <c r="AK1504" s="258">
        <v>8.5417376000000001E-5</v>
      </c>
      <c r="AL1504" s="258">
        <v>2.1708976E-6</v>
      </c>
      <c r="AM1504" s="258">
        <v>7.5536860000000002E-9</v>
      </c>
      <c r="AN1504" s="258">
        <v>7.3477153E-5</v>
      </c>
      <c r="AO1504" s="258">
        <v>3.0076788000000002E-4</v>
      </c>
      <c r="AP1504" s="258">
        <v>6.1399892000000003E-3</v>
      </c>
      <c r="AQ1504" s="258">
        <v>7.8231186000000002E-6</v>
      </c>
      <c r="AR1504" s="258">
        <v>0.14152474000000001</v>
      </c>
      <c r="AT1504" s="193"/>
      <c r="AU1504" s="193"/>
      <c r="AV1504" s="193"/>
      <c r="AW1504" s="193"/>
      <c r="AX1504" s="193"/>
      <c r="AY1504" s="193"/>
      <c r="AZ1504" s="193"/>
      <c r="BA1504" s="193"/>
      <c r="BB1504" s="193"/>
      <c r="BC1504" s="193"/>
      <c r="BD1504" s="193"/>
      <c r="BE1504" s="315"/>
      <c r="BF1504" s="315"/>
      <c r="BG1504" s="315"/>
      <c r="BH1504" s="315"/>
      <c r="BI1504" s="315"/>
      <c r="BJ1504" s="315"/>
      <c r="BK1504" s="315"/>
    </row>
    <row r="1505" spans="1:63" x14ac:dyDescent="0.25">
      <c r="A1505" s="9"/>
      <c r="B1505" s="185" t="s">
        <v>5770</v>
      </c>
      <c r="C1505" s="25" t="s">
        <v>4234</v>
      </c>
      <c r="D1505" s="193">
        <v>0.14312241000000001</v>
      </c>
      <c r="E1505" s="193">
        <v>0.10262336</v>
      </c>
      <c r="F1505" s="193">
        <v>2.4259189E-2</v>
      </c>
      <c r="G1505" s="193">
        <v>9.1112647999999998E-4</v>
      </c>
      <c r="H1505" s="193">
        <v>1.1648377E-3</v>
      </c>
      <c r="I1505" s="193">
        <v>3.8088484999999998E-3</v>
      </c>
      <c r="J1505" s="193">
        <v>7.8007069E-3</v>
      </c>
      <c r="K1505" s="193">
        <v>8.5639894999999999E-5</v>
      </c>
      <c r="L1505" s="193">
        <v>2.4687113999999999E-3</v>
      </c>
      <c r="M1505" s="193">
        <v>0</v>
      </c>
      <c r="N1505" s="193">
        <v>0</v>
      </c>
      <c r="O1505" s="193">
        <v>0</v>
      </c>
      <c r="P1505" s="199">
        <f t="shared" si="296"/>
        <v>0.76017303703703698</v>
      </c>
      <c r="Q1505" s="240">
        <v>55.846893999999999</v>
      </c>
      <c r="R1505" s="99">
        <v>55.050933000000001</v>
      </c>
      <c r="S1505" s="99">
        <v>0.67244800000000005</v>
      </c>
      <c r="T1505" s="99">
        <v>4.5639999999999997E-5</v>
      </c>
      <c r="U1505" s="99">
        <v>2.2429999999999999E-2</v>
      </c>
      <c r="V1505" s="99">
        <v>8.4660800000000008E-3</v>
      </c>
      <c r="W1505" s="99">
        <v>9.2571000000000001E-2</v>
      </c>
      <c r="X1505" s="241">
        <f t="shared" si="297"/>
        <v>0.19446670957649981</v>
      </c>
      <c r="Y1505" s="241">
        <f t="shared" si="298"/>
        <v>3.2210460517599994E-2</v>
      </c>
      <c r="Z1505" s="241">
        <f t="shared" si="299"/>
        <v>1.9665574662899803E-2</v>
      </c>
      <c r="AA1505" s="241">
        <f t="shared" si="300"/>
        <v>0.14259067439600001</v>
      </c>
      <c r="AB1505" s="258">
        <v>2.1071772999999999E-2</v>
      </c>
      <c r="AC1505" s="258">
        <v>2.8723261E-5</v>
      </c>
      <c r="AD1505" s="258">
        <v>1.9514866999999999E-3</v>
      </c>
      <c r="AE1505" s="258">
        <v>4.0751866000000001E-6</v>
      </c>
      <c r="AF1505" s="258">
        <v>9.1247029999999996E-3</v>
      </c>
      <c r="AG1505" s="258">
        <v>2.969937E-5</v>
      </c>
      <c r="AH1505" s="258">
        <v>1.4011183E-2</v>
      </c>
      <c r="AI1505" s="258">
        <v>8.1069934000000001E-5</v>
      </c>
      <c r="AJ1505" s="258">
        <v>1.1637135999999999E-5</v>
      </c>
      <c r="AK1505" s="258">
        <v>7.2843924000000001E-5</v>
      </c>
      <c r="AL1505" s="258">
        <v>2.1270126000000001E-6</v>
      </c>
      <c r="AM1505" s="258">
        <v>6.7192998000000001E-9</v>
      </c>
      <c r="AN1505" s="258">
        <v>8.1810296999999997E-5</v>
      </c>
      <c r="AO1505" s="258">
        <v>3.0973973999999998E-4</v>
      </c>
      <c r="AP1505" s="258">
        <v>5.0951568999999999E-3</v>
      </c>
      <c r="AQ1505" s="258">
        <v>8.9843960000000006E-6</v>
      </c>
      <c r="AR1505" s="258">
        <v>0.14258169000000001</v>
      </c>
      <c r="AT1505" s="193"/>
      <c r="AU1505" s="193"/>
      <c r="AV1505" s="193"/>
      <c r="AW1505" s="193"/>
      <c r="AX1505" s="193"/>
      <c r="AY1505" s="193"/>
      <c r="AZ1505" s="193"/>
      <c r="BA1505" s="193"/>
      <c r="BB1505" s="193"/>
      <c r="BC1505" s="193"/>
      <c r="BD1505" s="193"/>
      <c r="BE1505" s="315"/>
      <c r="BF1505" s="315"/>
      <c r="BG1505" s="315"/>
      <c r="BH1505" s="315"/>
      <c r="BI1505" s="315"/>
      <c r="BJ1505" s="315"/>
      <c r="BK1505" s="315"/>
    </row>
    <row r="1506" spans="1:63" x14ac:dyDescent="0.25">
      <c r="A1506" s="9"/>
      <c r="B1506" s="185" t="s">
        <v>5770</v>
      </c>
      <c r="C1506" s="25" t="s">
        <v>4233</v>
      </c>
      <c r="D1506" s="193">
        <v>0.16590171000000001</v>
      </c>
      <c r="E1506" s="193">
        <v>9.1715272E-2</v>
      </c>
      <c r="F1506" s="193">
        <v>5.2709961999999999E-2</v>
      </c>
      <c r="G1506" s="193">
        <v>2.4617185000000001E-3</v>
      </c>
      <c r="H1506" s="193">
        <v>1.1860612E-3</v>
      </c>
      <c r="I1506" s="193">
        <v>5.5634029999999998E-3</v>
      </c>
      <c r="J1506" s="193">
        <v>9.1875159000000001E-3</v>
      </c>
      <c r="K1506" s="193">
        <v>7.6426112000000003E-5</v>
      </c>
      <c r="L1506" s="193">
        <v>3.0013516E-3</v>
      </c>
      <c r="M1506" s="193">
        <v>0</v>
      </c>
      <c r="N1506" s="193">
        <v>0</v>
      </c>
      <c r="O1506" s="193">
        <v>0</v>
      </c>
      <c r="P1506" s="199">
        <f t="shared" si="296"/>
        <v>0.67937238518518517</v>
      </c>
      <c r="Q1506" s="240">
        <v>56.839047000000001</v>
      </c>
      <c r="R1506" s="99">
        <v>55.910725999999997</v>
      </c>
      <c r="S1506" s="99">
        <v>0.79139199999999998</v>
      </c>
      <c r="T1506" s="99">
        <v>6.5005999999999994E-5</v>
      </c>
      <c r="U1506" s="99">
        <v>3.0217999999999998E-2</v>
      </c>
      <c r="V1506" s="99">
        <v>1.437853E-2</v>
      </c>
      <c r="W1506" s="99">
        <v>9.2268000000000003E-2</v>
      </c>
      <c r="X1506" s="241">
        <f t="shared" si="297"/>
        <v>0.19199237928565491</v>
      </c>
      <c r="Y1506" s="241">
        <f t="shared" si="298"/>
        <v>3.0694166462700002E-2</v>
      </c>
      <c r="Z1506" s="241">
        <f t="shared" si="299"/>
        <v>1.9640467941654902E-2</v>
      </c>
      <c r="AA1506" s="241">
        <f t="shared" si="300"/>
        <v>0.14165774488130001</v>
      </c>
      <c r="AB1506" s="258">
        <v>1.8831993000000002E-2</v>
      </c>
      <c r="AC1506" s="258">
        <v>2.4908845000000001E-5</v>
      </c>
      <c r="AD1506" s="258">
        <v>2.0810342999999999E-3</v>
      </c>
      <c r="AE1506" s="258">
        <v>3.3596327E-6</v>
      </c>
      <c r="AF1506" s="258">
        <v>9.7238298999999997E-3</v>
      </c>
      <c r="AG1506" s="258">
        <v>2.9040785E-5</v>
      </c>
      <c r="AH1506" s="258">
        <v>1.2922782000000001E-2</v>
      </c>
      <c r="AI1506" s="258">
        <v>9.1858200999999997E-5</v>
      </c>
      <c r="AJ1506" s="258">
        <v>1.2721545E-5</v>
      </c>
      <c r="AK1506" s="258">
        <v>8.5210764999999998E-5</v>
      </c>
      <c r="AL1506" s="258">
        <v>2.2047790000000001E-6</v>
      </c>
      <c r="AM1506" s="258">
        <v>7.6446549000000008E-9</v>
      </c>
      <c r="AN1506" s="258">
        <v>7.9801306999999997E-5</v>
      </c>
      <c r="AO1506" s="258">
        <v>3.0280250000000003E-4</v>
      </c>
      <c r="AP1506" s="258">
        <v>6.1430792000000001E-3</v>
      </c>
      <c r="AQ1506" s="258">
        <v>8.3248813E-6</v>
      </c>
      <c r="AR1506" s="258">
        <v>0.14164942</v>
      </c>
      <c r="AT1506" s="193"/>
      <c r="AU1506" s="193"/>
      <c r="AV1506" s="193"/>
      <c r="AW1506" s="193"/>
      <c r="AX1506" s="193"/>
      <c r="AY1506" s="193"/>
      <c r="AZ1506" s="193"/>
      <c r="BA1506" s="193"/>
      <c r="BB1506" s="193"/>
      <c r="BC1506" s="193"/>
      <c r="BD1506" s="193"/>
      <c r="BE1506" s="315"/>
      <c r="BF1506" s="315"/>
      <c r="BG1506" s="315"/>
      <c r="BH1506" s="315"/>
      <c r="BI1506" s="315"/>
      <c r="BJ1506" s="315"/>
      <c r="BK1506" s="315"/>
    </row>
    <row r="1507" spans="1:63" x14ac:dyDescent="0.25">
      <c r="A1507" s="9"/>
      <c r="B1507" s="185" t="s">
        <v>5770</v>
      </c>
      <c r="C1507" s="5" t="s">
        <v>4188</v>
      </c>
      <c r="D1507" s="172">
        <v>0.17599899999999999</v>
      </c>
      <c r="E1507" s="172">
        <v>0.10346769</v>
      </c>
      <c r="F1507" s="172">
        <v>4.8524436999999997E-2</v>
      </c>
      <c r="G1507" s="172">
        <v>2.2087511000000002E-3</v>
      </c>
      <c r="H1507" s="172">
        <v>1.5258807999999999E-3</v>
      </c>
      <c r="I1507" s="172">
        <v>5.6791938000000002E-3</v>
      </c>
      <c r="J1507" s="172">
        <v>9.3130899E-3</v>
      </c>
      <c r="K1507" s="172">
        <v>1.7005988000000001E-3</v>
      </c>
      <c r="L1507" s="172">
        <v>3.5793537999999998E-3</v>
      </c>
      <c r="M1507" s="172">
        <v>0</v>
      </c>
      <c r="N1507" s="172">
        <v>0</v>
      </c>
      <c r="O1507" s="172">
        <v>0</v>
      </c>
      <c r="P1507" s="199">
        <f t="shared" si="296"/>
        <v>0.76642733333333324</v>
      </c>
      <c r="Q1507" s="233">
        <v>57.717250999999997</v>
      </c>
      <c r="R1507" s="96">
        <v>56.632095</v>
      </c>
      <c r="S1507" s="96">
        <v>0.91739199999999999</v>
      </c>
      <c r="T1507" s="96">
        <v>6.2854999999999994E-5</v>
      </c>
      <c r="U1507" s="96">
        <v>3.5250999999999998E-2</v>
      </c>
      <c r="V1507" s="96">
        <v>1.437078E-2</v>
      </c>
      <c r="W1507" s="96">
        <v>0.11808</v>
      </c>
      <c r="X1507" s="241">
        <f t="shared" si="297"/>
        <v>0.18121373908817251</v>
      </c>
      <c r="Y1507" s="241">
        <f t="shared" si="298"/>
        <v>2.7668796329500003E-2</v>
      </c>
      <c r="Z1507" s="241">
        <f t="shared" si="299"/>
        <v>1.5908933717772498E-2</v>
      </c>
      <c r="AA1507" s="241">
        <f t="shared" si="300"/>
        <v>0.13763600904090001</v>
      </c>
      <c r="AB1507" s="241">
        <v>2.1245076000000002E-2</v>
      </c>
      <c r="AC1507" s="258">
        <v>3.7743849999999999E-5</v>
      </c>
      <c r="AD1507" s="258">
        <v>1.2346873E-3</v>
      </c>
      <c r="AE1507" s="258">
        <v>4.4009164999999998E-6</v>
      </c>
      <c r="AF1507" s="258">
        <v>5.1264726000000002E-3</v>
      </c>
      <c r="AG1507" s="258">
        <v>2.0415663000000001E-5</v>
      </c>
      <c r="AH1507" s="258">
        <v>1.3788475999999999E-2</v>
      </c>
      <c r="AI1507" s="258">
        <v>3.8481134E-5</v>
      </c>
      <c r="AJ1507" s="258">
        <v>6.7409616E-6</v>
      </c>
      <c r="AK1507" s="258">
        <v>3.2005758000000003E-5</v>
      </c>
      <c r="AL1507" s="258">
        <v>1.6032158000000001E-6</v>
      </c>
      <c r="AM1507" s="258">
        <v>3.1903725E-9</v>
      </c>
      <c r="AN1507" s="258">
        <v>4.1960735999999998E-5</v>
      </c>
      <c r="AO1507" s="258">
        <v>6.4177322000000007E-5</v>
      </c>
      <c r="AP1507" s="258">
        <v>1.9354853999999999E-3</v>
      </c>
      <c r="AQ1507" s="258">
        <v>5.4690409000000002E-6</v>
      </c>
      <c r="AR1507" s="258">
        <v>0.13763054</v>
      </c>
      <c r="AT1507" s="193"/>
      <c r="AU1507" s="193"/>
      <c r="AV1507" s="193"/>
      <c r="AW1507" s="193"/>
      <c r="AX1507" s="193"/>
      <c r="AY1507" s="193"/>
      <c r="AZ1507" s="193"/>
      <c r="BA1507" s="193"/>
      <c r="BB1507" s="193"/>
      <c r="BC1507" s="193"/>
      <c r="BD1507" s="193"/>
      <c r="BE1507" s="315"/>
      <c r="BF1507" s="315"/>
      <c r="BG1507" s="315"/>
      <c r="BH1507" s="315"/>
      <c r="BI1507" s="315"/>
      <c r="BJ1507" s="315"/>
      <c r="BK1507" s="315"/>
    </row>
    <row r="1508" spans="1:63" x14ac:dyDescent="0.25">
      <c r="A1508" s="9" t="s">
        <v>1753</v>
      </c>
      <c r="B1508" s="185" t="s">
        <v>5770</v>
      </c>
      <c r="C1508" s="25" t="s">
        <v>3862</v>
      </c>
      <c r="D1508" s="193">
        <v>0.17378022000000001</v>
      </c>
      <c r="E1508" s="193">
        <v>9.5200035000000002E-2</v>
      </c>
      <c r="F1508" s="193">
        <v>5.4308529000000001E-2</v>
      </c>
      <c r="G1508" s="193">
        <v>2.6330915999999999E-3</v>
      </c>
      <c r="H1508" s="193">
        <v>1.4865875000000001E-3</v>
      </c>
      <c r="I1508" s="193">
        <v>5.8153702999999999E-3</v>
      </c>
      <c r="J1508" s="193">
        <v>9.3149246999999994E-3</v>
      </c>
      <c r="K1508" s="193">
        <v>1.6957127000000001E-3</v>
      </c>
      <c r="L1508" s="193">
        <v>3.3259728999999998E-3</v>
      </c>
      <c r="M1508" s="193">
        <v>0</v>
      </c>
      <c r="N1508" s="193">
        <v>0</v>
      </c>
      <c r="O1508" s="193">
        <v>0</v>
      </c>
      <c r="P1508" s="199">
        <f t="shared" si="296"/>
        <v>0.70518544444444442</v>
      </c>
      <c r="Q1508" s="240">
        <v>57.310034000000002</v>
      </c>
      <c r="R1508" s="99">
        <v>56.257624</v>
      </c>
      <c r="S1508" s="99">
        <v>0.89437599999999995</v>
      </c>
      <c r="T1508" s="99">
        <v>7.4320000000000007E-5</v>
      </c>
      <c r="U1508" s="99">
        <v>3.6692000000000002E-2</v>
      </c>
      <c r="V1508" s="99">
        <v>1.6218150000000001E-2</v>
      </c>
      <c r="W1508" s="99">
        <v>0.10505</v>
      </c>
      <c r="X1508" s="241">
        <f t="shared" si="297"/>
        <v>0.1893190930981811</v>
      </c>
      <c r="Y1508" s="241">
        <f t="shared" si="298"/>
        <v>3.0778136170100001E-2</v>
      </c>
      <c r="Z1508" s="241">
        <f t="shared" si="299"/>
        <v>1.8783986979781096E-2</v>
      </c>
      <c r="AA1508" s="241">
        <f t="shared" si="300"/>
        <v>0.1397569699483</v>
      </c>
      <c r="AB1508" s="258">
        <v>1.9547472E-2</v>
      </c>
      <c r="AC1508" s="258">
        <v>2.4605036000000001E-5</v>
      </c>
      <c r="AD1508" s="258">
        <v>1.8627069999999999E-3</v>
      </c>
      <c r="AE1508" s="258">
        <v>3.0061410999999999E-6</v>
      </c>
      <c r="AF1508" s="258">
        <v>9.3156869E-3</v>
      </c>
      <c r="AG1508" s="258">
        <v>2.4659093E-5</v>
      </c>
      <c r="AH1508" s="258">
        <v>1.2325074E-2</v>
      </c>
      <c r="AI1508" s="258">
        <v>8.8911771999999995E-5</v>
      </c>
      <c r="AJ1508" s="258">
        <v>1.0832486999999999E-5</v>
      </c>
      <c r="AK1508" s="258">
        <v>8.3735229000000004E-5</v>
      </c>
      <c r="AL1508" s="258">
        <v>2.0079995999999999E-6</v>
      </c>
      <c r="AM1508" s="258">
        <v>7.0031810999999997E-9</v>
      </c>
      <c r="AN1508" s="258">
        <v>5.2241209000000002E-5</v>
      </c>
      <c r="AO1508" s="258">
        <v>2.2675428000000001E-4</v>
      </c>
      <c r="AP1508" s="258">
        <v>5.9944229999999996E-3</v>
      </c>
      <c r="AQ1508" s="258">
        <v>6.8499482999999997E-6</v>
      </c>
      <c r="AR1508" s="258">
        <v>0.13975012000000001</v>
      </c>
      <c r="AT1508" s="193"/>
      <c r="AU1508" s="193"/>
      <c r="AV1508" s="193"/>
      <c r="AW1508" s="193"/>
      <c r="AX1508" s="193"/>
      <c r="AY1508" s="193"/>
      <c r="AZ1508" s="193"/>
      <c r="BA1508" s="193"/>
      <c r="BB1508" s="193"/>
      <c r="BC1508" s="193"/>
      <c r="BD1508" s="193"/>
      <c r="BE1508" s="315"/>
      <c r="BF1508" s="315"/>
      <c r="BG1508" s="315"/>
      <c r="BH1508" s="315"/>
      <c r="BI1508" s="315"/>
      <c r="BJ1508" s="315"/>
      <c r="BK1508" s="315"/>
    </row>
    <row r="1509" spans="1:63" x14ac:dyDescent="0.25">
      <c r="A1509" s="58" t="s">
        <v>504</v>
      </c>
      <c r="B1509" s="58"/>
      <c r="C1509" s="9"/>
      <c r="D1509" s="195"/>
      <c r="E1509" s="195"/>
      <c r="F1509" s="195"/>
      <c r="G1509" s="195"/>
      <c r="H1509" s="195"/>
      <c r="I1509" s="195"/>
      <c r="J1509" s="195"/>
      <c r="K1509" s="195"/>
      <c r="L1509" s="195"/>
      <c r="M1509" s="195"/>
      <c r="N1509" s="195"/>
      <c r="O1509" s="195"/>
      <c r="P1509" s="195"/>
      <c r="Q1509" s="239"/>
      <c r="R1509" s="97"/>
      <c r="S1509" s="97"/>
      <c r="T1509" s="97"/>
      <c r="U1509" s="97"/>
      <c r="V1509" s="97"/>
      <c r="W1509" s="97"/>
      <c r="X1509" s="259"/>
      <c r="Y1509" s="259"/>
      <c r="Z1509" s="259"/>
      <c r="AA1509" s="258"/>
      <c r="AC1509" s="241">
        <v>2.8616342000000001E-5</v>
      </c>
      <c r="AD1509" s="241">
        <v>1.8779559E-3</v>
      </c>
      <c r="AE1509" s="241">
        <v>3.9134814000000002E-6</v>
      </c>
      <c r="AF1509" s="241">
        <v>9.0570770000000002E-3</v>
      </c>
      <c r="AG1509" s="241">
        <v>2.8621306999999999E-5</v>
      </c>
      <c r="AH1509" s="241">
        <v>1.3903766E-2</v>
      </c>
      <c r="AI1509" s="241">
        <v>8.0468194999999996E-5</v>
      </c>
      <c r="AJ1509" s="241">
        <v>1.1084001E-5</v>
      </c>
      <c r="AK1509" s="241">
        <v>7.1971036999999994E-5</v>
      </c>
      <c r="AL1509" s="241">
        <v>2.0652788000000001E-6</v>
      </c>
      <c r="AM1509" s="241">
        <v>6.507117E-9</v>
      </c>
      <c r="AN1509" s="241">
        <v>7.4692294E-5</v>
      </c>
      <c r="AO1509" s="241">
        <v>3.0623591000000002E-4</v>
      </c>
      <c r="AP1509" s="241">
        <v>5.0325229000000001E-3</v>
      </c>
      <c r="AQ1509" s="241">
        <v>8.4511459000000003E-6</v>
      </c>
      <c r="AR1509" s="241">
        <v>0.14156216999999999</v>
      </c>
      <c r="AT1509" s="193"/>
      <c r="AU1509" s="193"/>
      <c r="AV1509" s="193"/>
      <c r="AW1509" s="193"/>
      <c r="AX1509" s="193"/>
      <c r="AY1509" s="193"/>
      <c r="AZ1509" s="193"/>
      <c r="BA1509" s="193"/>
      <c r="BB1509" s="193"/>
      <c r="BC1509" s="193"/>
      <c r="BD1509" s="193"/>
      <c r="BE1509" s="315"/>
      <c r="BF1509" s="315"/>
      <c r="BG1509" s="315"/>
      <c r="BH1509" s="315"/>
      <c r="BI1509" s="315"/>
      <c r="BJ1509" s="315"/>
      <c r="BK1509" s="315"/>
    </row>
    <row r="1510" spans="1:63" x14ac:dyDescent="0.25">
      <c r="A1510" s="58"/>
      <c r="B1510" s="185" t="s">
        <v>5770</v>
      </c>
      <c r="C1510" s="25" t="s">
        <v>6694</v>
      </c>
      <c r="D1510" s="193">
        <v>0.13886270000000001</v>
      </c>
      <c r="E1510" s="193">
        <v>9.5033098999999996E-2</v>
      </c>
      <c r="F1510" s="193">
        <v>2.6278676000000001E-2</v>
      </c>
      <c r="G1510" s="193">
        <v>1.2792674000000001E-3</v>
      </c>
      <c r="H1510" s="193">
        <v>1.9211622E-3</v>
      </c>
      <c r="I1510" s="193">
        <v>4.1672482999999998E-3</v>
      </c>
      <c r="J1510" s="193">
        <v>8.2172093000000002E-3</v>
      </c>
      <c r="K1510" s="193">
        <v>4.7772189E-5</v>
      </c>
      <c r="L1510" s="193">
        <v>1.9182663E-3</v>
      </c>
      <c r="M1510" s="193">
        <v>0</v>
      </c>
      <c r="N1510" s="193">
        <v>0</v>
      </c>
      <c r="O1510" s="193">
        <v>0</v>
      </c>
      <c r="P1510" s="199">
        <f>E1510/0.135</f>
        <v>0.70394888148148138</v>
      </c>
      <c r="Q1510" s="240">
        <v>55.643447000000002</v>
      </c>
      <c r="R1510" s="99">
        <v>54.774684999999998</v>
      </c>
      <c r="S1510" s="99">
        <v>0.73416000000000003</v>
      </c>
      <c r="T1510" s="99">
        <v>5.0943000000000003E-5</v>
      </c>
      <c r="U1510" s="99">
        <v>2.5156000000000001E-2</v>
      </c>
      <c r="V1510" s="99">
        <v>1.0757360000000001E-2</v>
      </c>
      <c r="W1510" s="99">
        <v>9.8638000000000003E-2</v>
      </c>
      <c r="X1510" s="241">
        <f>SUM(Y1510:AA1510)</f>
        <v>0.17930325071097469</v>
      </c>
      <c r="Y1510" s="241">
        <f>SUM(AB1510:AG1510)</f>
        <v>2.6454775987800001E-2</v>
      </c>
      <c r="Z1510" s="241">
        <f>SUM(AH1510:AP1510)</f>
        <v>1.5917003524474699E-2</v>
      </c>
      <c r="AA1510" s="241">
        <f>SUM(AQ1510:AR1510)</f>
        <v>0.1369314711987</v>
      </c>
      <c r="AB1510" s="258">
        <v>1.9513226000000002E-2</v>
      </c>
      <c r="AC1510" s="258">
        <v>3.6369319999999999E-5</v>
      </c>
      <c r="AD1510" s="258">
        <v>1.3797928E-3</v>
      </c>
      <c r="AE1510" s="258">
        <v>4.3166287999999998E-6</v>
      </c>
      <c r="AF1510" s="258">
        <v>5.4974417999999999E-3</v>
      </c>
      <c r="AG1510" s="258">
        <v>2.3629439000000001E-5</v>
      </c>
      <c r="AH1510" s="258">
        <v>1.2768860999999999E-2</v>
      </c>
      <c r="AI1510" s="258">
        <v>4.1934519000000002E-5</v>
      </c>
      <c r="AJ1510" s="258">
        <v>8.0194722E-6</v>
      </c>
      <c r="AK1510" s="258">
        <v>4.3533791000000002E-5</v>
      </c>
      <c r="AL1510" s="258">
        <v>1.7012914000000001E-6</v>
      </c>
      <c r="AM1510" s="258">
        <v>3.9458747E-9</v>
      </c>
      <c r="AN1510" s="258">
        <v>5.2369844999999998E-5</v>
      </c>
      <c r="AO1510" s="258">
        <v>1.6428535999999999E-4</v>
      </c>
      <c r="AP1510" s="258">
        <v>2.8362943000000002E-3</v>
      </c>
      <c r="AQ1510" s="258">
        <v>5.1311987E-6</v>
      </c>
      <c r="AR1510" s="258">
        <v>0.13692634000000001</v>
      </c>
      <c r="AT1510" s="193"/>
      <c r="AU1510" s="193"/>
      <c r="AV1510" s="193"/>
      <c r="AW1510" s="193"/>
      <c r="AX1510" s="193"/>
      <c r="AY1510" s="193"/>
      <c r="AZ1510" s="193"/>
      <c r="BA1510" s="193"/>
      <c r="BB1510" s="193"/>
      <c r="BC1510" s="193"/>
      <c r="BD1510" s="193"/>
      <c r="BE1510" s="315"/>
      <c r="BF1510" s="315"/>
      <c r="BG1510" s="315"/>
      <c r="BH1510" s="315"/>
      <c r="BI1510" s="315"/>
      <c r="BJ1510" s="315"/>
      <c r="BK1510" s="315"/>
    </row>
    <row r="1511" spans="1:63" x14ac:dyDescent="0.25">
      <c r="A1511" s="9"/>
      <c r="B1511" s="185" t="s">
        <v>5770</v>
      </c>
      <c r="C1511" s="25" t="s">
        <v>763</v>
      </c>
      <c r="D1511" s="193">
        <v>0.12829927999999999</v>
      </c>
      <c r="E1511" s="193">
        <v>9.3999897999999998E-2</v>
      </c>
      <c r="F1511" s="193">
        <v>1.9501965E-2</v>
      </c>
      <c r="G1511" s="193">
        <v>8.9882025000000002E-4</v>
      </c>
      <c r="H1511" s="193">
        <v>1.1094924E-3</v>
      </c>
      <c r="I1511" s="193">
        <v>3.6046901999999999E-3</v>
      </c>
      <c r="J1511" s="193">
        <v>7.7242316999999996E-3</v>
      </c>
      <c r="K1511" s="193">
        <v>4.3459074999999997E-5</v>
      </c>
      <c r="L1511" s="193">
        <v>1.4167196000000001E-3</v>
      </c>
      <c r="M1511" s="193">
        <v>0</v>
      </c>
      <c r="N1511" s="193">
        <v>0</v>
      </c>
      <c r="O1511" s="193">
        <v>0</v>
      </c>
      <c r="P1511" s="199">
        <f>E1511/0.135</f>
        <v>0.69629554074074074</v>
      </c>
      <c r="Q1511" s="240">
        <v>54.999799000000003</v>
      </c>
      <c r="R1511" s="99">
        <v>54.249237000000001</v>
      </c>
      <c r="S1511" s="99">
        <v>0.63671999999999995</v>
      </c>
      <c r="T1511" s="99">
        <v>4.6291000000000001E-5</v>
      </c>
      <c r="U1511" s="99">
        <v>1.8530999999999999E-2</v>
      </c>
      <c r="V1511" s="99">
        <v>8.9634299999999997E-3</v>
      </c>
      <c r="W1511" s="99">
        <v>8.6301000000000003E-2</v>
      </c>
      <c r="X1511" s="241">
        <f>SUM(Y1511:AA1511)</f>
        <v>0.1752854424179805</v>
      </c>
      <c r="Y1511" s="241">
        <f>SUM(AB1511:AG1511)</f>
        <v>2.48964346983E-2</v>
      </c>
      <c r="Z1511" s="241">
        <f>SUM(AH1511:AP1511)</f>
        <v>1.4767644535180499E-2</v>
      </c>
      <c r="AA1511" s="241">
        <f>SUM(AQ1511:AR1511)</f>
        <v>0.13562136318449999</v>
      </c>
      <c r="AB1511" s="258">
        <v>1.9301114000000001E-2</v>
      </c>
      <c r="AC1511" s="258">
        <v>3.9005928000000002E-5</v>
      </c>
      <c r="AD1511" s="258">
        <v>1.1701786E-3</v>
      </c>
      <c r="AE1511" s="258">
        <v>4.3192072999999999E-6</v>
      </c>
      <c r="AF1511" s="258">
        <v>4.3612887000000003E-3</v>
      </c>
      <c r="AG1511" s="258">
        <v>2.0528263E-5</v>
      </c>
      <c r="AH1511" s="258">
        <v>1.2629517999999999E-2</v>
      </c>
      <c r="AI1511" s="258">
        <v>3.0279434E-5</v>
      </c>
      <c r="AJ1511" s="258">
        <v>6.6159273999999999E-6</v>
      </c>
      <c r="AK1511" s="258">
        <v>3.2489551999999997E-5</v>
      </c>
      <c r="AL1511" s="258">
        <v>1.5458513E-6</v>
      </c>
      <c r="AM1511" s="258">
        <v>2.9494805000000002E-9</v>
      </c>
      <c r="AN1511" s="258">
        <v>3.0151628000000001E-5</v>
      </c>
      <c r="AO1511" s="258">
        <v>5.6392393E-5</v>
      </c>
      <c r="AP1511" s="258">
        <v>1.9806488000000001E-3</v>
      </c>
      <c r="AQ1511" s="258">
        <v>3.8431845E-6</v>
      </c>
      <c r="AR1511" s="258">
        <v>0.13561751999999999</v>
      </c>
      <c r="AT1511" s="193"/>
      <c r="AU1511" s="193"/>
      <c r="AV1511" s="193"/>
      <c r="AW1511" s="193"/>
      <c r="AX1511" s="193"/>
      <c r="AY1511" s="193"/>
      <c r="AZ1511" s="193"/>
      <c r="BA1511" s="193"/>
      <c r="BB1511" s="193"/>
      <c r="BC1511" s="193"/>
      <c r="BD1511" s="193"/>
      <c r="BE1511" s="315"/>
      <c r="BF1511" s="315"/>
      <c r="BG1511" s="315"/>
      <c r="BH1511" s="315"/>
      <c r="BI1511" s="315"/>
      <c r="BJ1511" s="315"/>
      <c r="BK1511" s="315"/>
    </row>
    <row r="1512" spans="1:63" x14ac:dyDescent="0.25">
      <c r="A1512" s="9"/>
      <c r="B1512" s="185" t="s">
        <v>5770</v>
      </c>
      <c r="C1512" s="25" t="s">
        <v>979</v>
      </c>
      <c r="D1512" s="193">
        <v>0.14886024</v>
      </c>
      <c r="E1512" s="193">
        <v>8.1523003999999996E-2</v>
      </c>
      <c r="F1512" s="193">
        <v>4.7077052000000001E-2</v>
      </c>
      <c r="G1512" s="193">
        <v>2.4769007E-3</v>
      </c>
      <c r="H1512" s="193">
        <v>1.1474172E-3</v>
      </c>
      <c r="I1512" s="193">
        <v>5.2198584999999997E-3</v>
      </c>
      <c r="J1512" s="193">
        <v>8.9892823999999996E-3</v>
      </c>
      <c r="K1512" s="193">
        <v>5.5037762E-5</v>
      </c>
      <c r="L1512" s="193">
        <v>2.3716834E-3</v>
      </c>
      <c r="M1512" s="193">
        <v>0</v>
      </c>
      <c r="N1512" s="193">
        <v>0</v>
      </c>
      <c r="O1512" s="193">
        <v>0</v>
      </c>
      <c r="P1512" s="199">
        <f>E1512/0.135</f>
        <v>0.60387410370370365</v>
      </c>
      <c r="Q1512" s="240">
        <v>55.804985000000002</v>
      </c>
      <c r="R1512" s="99">
        <v>54.872109999999999</v>
      </c>
      <c r="S1512" s="99">
        <v>0.79615199999999997</v>
      </c>
      <c r="T1512" s="99">
        <v>6.4857000000000006E-5</v>
      </c>
      <c r="U1512" s="99">
        <v>2.9068E-2</v>
      </c>
      <c r="V1512" s="99">
        <v>1.48532E-2</v>
      </c>
      <c r="W1512" s="99">
        <v>9.2737E-2</v>
      </c>
      <c r="X1512" s="241">
        <f>SUM(Y1512:AA1512)</f>
        <v>0.18161878427492151</v>
      </c>
      <c r="Y1512" s="241">
        <f>SUM(AB1512:AG1512)</f>
        <v>2.7042456315100001E-2</v>
      </c>
      <c r="Z1512" s="241">
        <f>SUM(AH1512:AP1512)</f>
        <v>1.7421026298121499E-2</v>
      </c>
      <c r="AA1512" s="241">
        <f>SUM(AQ1512:AR1512)</f>
        <v>0.13715530166170001</v>
      </c>
      <c r="AB1512" s="258">
        <v>1.6739184000000001E-2</v>
      </c>
      <c r="AC1512" s="258">
        <v>2.4667255E-5</v>
      </c>
      <c r="AD1512" s="258">
        <v>1.839032E-3</v>
      </c>
      <c r="AE1512" s="258">
        <v>2.8470471000000002E-6</v>
      </c>
      <c r="AF1512" s="258">
        <v>8.4112805999999995E-3</v>
      </c>
      <c r="AG1512" s="258">
        <v>2.5445413000000001E-5</v>
      </c>
      <c r="AH1512" s="258">
        <v>1.0955316E-2</v>
      </c>
      <c r="AI1512" s="258">
        <v>7.9217521000000003E-5</v>
      </c>
      <c r="AJ1512" s="258">
        <v>1.0909248E-5</v>
      </c>
      <c r="AK1512" s="258">
        <v>8.3413345999999996E-5</v>
      </c>
      <c r="AL1512" s="258">
        <v>1.9699844999999999E-6</v>
      </c>
      <c r="AM1512" s="258">
        <v>6.8556214999999996E-9</v>
      </c>
      <c r="AN1512" s="258">
        <v>4.8976393000000002E-5</v>
      </c>
      <c r="AO1512" s="258">
        <v>2.2318735E-4</v>
      </c>
      <c r="AP1512" s="258">
        <v>6.0180295999999996E-3</v>
      </c>
      <c r="AQ1512" s="258">
        <v>6.0716617000000002E-6</v>
      </c>
      <c r="AR1512" s="258">
        <v>0.13714923000000001</v>
      </c>
      <c r="AT1512" s="193"/>
      <c r="AU1512" s="193"/>
      <c r="AV1512" s="193"/>
      <c r="AW1512" s="193"/>
      <c r="AX1512" s="193"/>
      <c r="AY1512" s="193"/>
      <c r="AZ1512" s="193"/>
      <c r="BA1512" s="193"/>
      <c r="BB1512" s="193"/>
      <c r="BC1512" s="193"/>
      <c r="BD1512" s="193"/>
      <c r="BE1512" s="315"/>
      <c r="BF1512" s="315"/>
      <c r="BG1512" s="315"/>
      <c r="BH1512" s="315"/>
      <c r="BI1512" s="315"/>
      <c r="BJ1512" s="315"/>
      <c r="BK1512" s="315"/>
    </row>
    <row r="1513" spans="1:63" x14ac:dyDescent="0.25">
      <c r="A1513" s="58" t="s">
        <v>505</v>
      </c>
      <c r="B1513" s="58"/>
      <c r="C1513" s="9"/>
      <c r="D1513" s="195"/>
      <c r="E1513" s="195"/>
      <c r="F1513" s="195"/>
      <c r="G1513" s="195"/>
      <c r="H1513" s="195"/>
      <c r="I1513" s="195"/>
      <c r="J1513" s="195"/>
      <c r="K1513" s="195"/>
      <c r="L1513" s="195"/>
      <c r="M1513" s="195"/>
      <c r="N1513" s="195"/>
      <c r="O1513" s="195"/>
      <c r="P1513" s="195"/>
      <c r="Q1513" s="239"/>
      <c r="R1513" s="97"/>
      <c r="S1513" s="97"/>
      <c r="T1513" s="97"/>
      <c r="U1513" s="97"/>
      <c r="V1513" s="97"/>
      <c r="W1513" s="97"/>
      <c r="X1513" s="259"/>
      <c r="Y1513" s="259"/>
      <c r="Z1513" s="259"/>
      <c r="AA1513" s="258"/>
      <c r="AB1513" s="258"/>
      <c r="AC1513" s="258"/>
      <c r="AD1513" s="258"/>
      <c r="AE1513" s="258"/>
      <c r="AF1513" s="258"/>
      <c r="AG1513" s="258"/>
      <c r="AH1513" s="258"/>
      <c r="AI1513" s="258"/>
      <c r="AJ1513" s="258"/>
      <c r="AK1513" s="258"/>
      <c r="AL1513" s="258"/>
      <c r="AM1513" s="258"/>
      <c r="AN1513" s="258"/>
      <c r="AO1513" s="258"/>
      <c r="AP1513" s="258"/>
      <c r="AQ1513" s="258"/>
      <c r="AR1513" s="258"/>
      <c r="AT1513" s="193"/>
      <c r="AU1513" s="193"/>
      <c r="AV1513" s="193"/>
      <c r="AW1513" s="193"/>
      <c r="AX1513" s="193"/>
      <c r="AY1513" s="193"/>
      <c r="AZ1513" s="193"/>
      <c r="BA1513" s="193"/>
      <c r="BB1513" s="193"/>
      <c r="BC1513" s="193"/>
      <c r="BD1513" s="193"/>
      <c r="BE1513" s="315"/>
      <c r="BF1513" s="315"/>
      <c r="BG1513" s="315"/>
      <c r="BH1513" s="315"/>
      <c r="BI1513" s="315"/>
      <c r="BJ1513" s="315"/>
      <c r="BK1513" s="315"/>
    </row>
    <row r="1514" spans="1:63" x14ac:dyDescent="0.25">
      <c r="A1514" s="9"/>
      <c r="B1514" s="185" t="s">
        <v>5770</v>
      </c>
      <c r="C1514" s="25" t="s">
        <v>6292</v>
      </c>
      <c r="D1514" s="193">
        <v>0.12688395</v>
      </c>
      <c r="E1514" s="193">
        <v>9.2966510000000002E-2</v>
      </c>
      <c r="F1514" s="193">
        <v>1.9360667000000002E-2</v>
      </c>
      <c r="G1514" s="193">
        <v>8.1637750000000003E-4</v>
      </c>
      <c r="H1514" s="193">
        <v>1.1082907000000001E-3</v>
      </c>
      <c r="I1514" s="193">
        <v>3.5475202999999999E-3</v>
      </c>
      <c r="J1514" s="193">
        <v>7.7083218999999996E-3</v>
      </c>
      <c r="K1514" s="193">
        <v>4.3187979000000003E-5</v>
      </c>
      <c r="L1514" s="193">
        <v>1.3330741000000001E-3</v>
      </c>
      <c r="M1514" s="193">
        <v>0</v>
      </c>
      <c r="N1514" s="193">
        <v>0</v>
      </c>
      <c r="O1514" s="193">
        <v>0</v>
      </c>
      <c r="P1514" s="199">
        <f>E1514/0.135</f>
        <v>0.68864081481481476</v>
      </c>
      <c r="Q1514" s="240">
        <v>54.783985999999999</v>
      </c>
      <c r="R1514" s="99">
        <v>54.157525999999997</v>
      </c>
      <c r="S1514" s="99">
        <v>0.53219039999999995</v>
      </c>
      <c r="T1514" s="99">
        <v>4.6217999999999997E-5</v>
      </c>
      <c r="U1514" s="99">
        <v>1.6057999999999999E-2</v>
      </c>
      <c r="V1514" s="99">
        <v>7.9323499999999995E-3</v>
      </c>
      <c r="W1514" s="99">
        <v>7.0233000000000004E-2</v>
      </c>
      <c r="X1514" s="241">
        <f>SUM(Y1514:AA1514)</f>
        <v>0.174550995551985</v>
      </c>
      <c r="Y1514" s="241">
        <f>SUM(AB1514:AG1514)</f>
        <v>2.4541753363100004E-2</v>
      </c>
      <c r="Z1514" s="241">
        <f>SUM(AH1514:AP1514)</f>
        <v>1.4617814360185001E-2</v>
      </c>
      <c r="AA1514" s="241">
        <f>SUM(AQ1514:AR1514)</f>
        <v>0.13539142782869998</v>
      </c>
      <c r="AB1514" s="258">
        <v>1.9088961000000002E-2</v>
      </c>
      <c r="AC1514" s="258">
        <v>3.8982471999999998E-5</v>
      </c>
      <c r="AD1514" s="258">
        <v>1.0700371000000001E-3</v>
      </c>
      <c r="AE1514" s="258">
        <v>4.3068821000000001E-6</v>
      </c>
      <c r="AF1514" s="258">
        <v>4.3223317000000002E-3</v>
      </c>
      <c r="AG1514" s="258">
        <v>1.7134209000000001E-5</v>
      </c>
      <c r="AH1514" s="258">
        <v>1.2490663000000001E-2</v>
      </c>
      <c r="AI1514" s="258">
        <v>3.0062086999999999E-5</v>
      </c>
      <c r="AJ1514" s="258">
        <v>5.8899302000000004E-6</v>
      </c>
      <c r="AK1514" s="258">
        <v>3.2164654000000001E-5</v>
      </c>
      <c r="AL1514" s="258">
        <v>1.4814215999999999E-6</v>
      </c>
      <c r="AM1514" s="258">
        <v>2.7463850000000001E-9</v>
      </c>
      <c r="AN1514" s="258">
        <v>2.5354614000000001E-5</v>
      </c>
      <c r="AO1514" s="258">
        <v>5.4673407000000003E-5</v>
      </c>
      <c r="AP1514" s="258">
        <v>1.9775225E-3</v>
      </c>
      <c r="AQ1514" s="258">
        <v>3.5978287E-6</v>
      </c>
      <c r="AR1514" s="258">
        <v>0.13538782999999999</v>
      </c>
      <c r="AT1514" s="193"/>
      <c r="AU1514" s="193"/>
      <c r="AV1514" s="193"/>
      <c r="AW1514" s="193"/>
      <c r="AX1514" s="193"/>
      <c r="AY1514" s="193"/>
      <c r="AZ1514" s="193"/>
      <c r="BA1514" s="193"/>
      <c r="BB1514" s="193"/>
      <c r="BC1514" s="193"/>
      <c r="BD1514" s="193"/>
      <c r="BE1514" s="315"/>
      <c r="BF1514" s="315"/>
      <c r="BG1514" s="315"/>
      <c r="BH1514" s="315"/>
      <c r="BI1514" s="315"/>
      <c r="BJ1514" s="315"/>
      <c r="BK1514" s="315"/>
    </row>
    <row r="1515" spans="1:63" x14ac:dyDescent="0.25">
      <c r="A1515" s="9"/>
      <c r="B1515" s="185" t="s">
        <v>5770</v>
      </c>
      <c r="C1515" s="25" t="s">
        <v>6291</v>
      </c>
      <c r="D1515" s="193">
        <v>0.14575049000000001</v>
      </c>
      <c r="E1515" s="193">
        <v>7.9267293000000003E-2</v>
      </c>
      <c r="F1515" s="193">
        <v>4.6675276000000002E-2</v>
      </c>
      <c r="G1515" s="193">
        <v>2.2820256999999998E-3</v>
      </c>
      <c r="H1515" s="193">
        <v>1.1450048999999999E-3</v>
      </c>
      <c r="I1515" s="193">
        <v>5.1055954000000002E-3</v>
      </c>
      <c r="J1515" s="193">
        <v>8.9820414999999994E-3</v>
      </c>
      <c r="K1515" s="193">
        <v>5.4618503E-5</v>
      </c>
      <c r="L1515" s="193">
        <v>2.2386363000000001E-3</v>
      </c>
      <c r="M1515" s="193">
        <v>0</v>
      </c>
      <c r="N1515" s="193">
        <v>0</v>
      </c>
      <c r="O1515" s="193">
        <v>0</v>
      </c>
      <c r="P1515" s="199">
        <f>E1515/0.135</f>
        <v>0.58716513333333331</v>
      </c>
      <c r="Q1515" s="240">
        <v>55.581513999999999</v>
      </c>
      <c r="R1515" s="99">
        <v>54.808362000000002</v>
      </c>
      <c r="S1515" s="99">
        <v>0.65984799999999999</v>
      </c>
      <c r="T1515" s="99">
        <v>6.4931999999999994E-5</v>
      </c>
      <c r="U1515" s="99">
        <v>2.3961E-2</v>
      </c>
      <c r="V1515" s="99">
        <v>1.229916E-2</v>
      </c>
      <c r="W1515" s="99">
        <v>7.6979000000000006E-2</v>
      </c>
      <c r="X1515" s="241">
        <f>SUM(Y1515:AA1515)</f>
        <v>0.18038622656049358</v>
      </c>
      <c r="Y1515" s="241">
        <f>SUM(AB1515:AG1515)</f>
        <v>2.6278863314099999E-2</v>
      </c>
      <c r="Z1515" s="241">
        <f>SUM(AH1515:AP1515)</f>
        <v>1.7112894642993599E-2</v>
      </c>
      <c r="AA1515" s="241">
        <f>SUM(AQ1515:AR1515)</f>
        <v>0.13699446860339998</v>
      </c>
      <c r="AB1515" s="258">
        <v>1.6276077999999999E-2</v>
      </c>
      <c r="AC1515" s="258">
        <v>2.4688912E-5</v>
      </c>
      <c r="AD1515" s="258">
        <v>1.6349856E-3</v>
      </c>
      <c r="AE1515" s="258">
        <v>2.8247550999999998E-6</v>
      </c>
      <c r="AF1515" s="258">
        <v>8.3191965000000007E-3</v>
      </c>
      <c r="AG1515" s="258">
        <v>2.1089547000000001E-5</v>
      </c>
      <c r="AH1515" s="258">
        <v>1.065221E-2</v>
      </c>
      <c r="AI1515" s="258">
        <v>7.8575159999999997E-5</v>
      </c>
      <c r="AJ1515" s="258">
        <v>9.1543718000000002E-6</v>
      </c>
      <c r="AK1515" s="258">
        <v>8.3039933000000001E-5</v>
      </c>
      <c r="AL1515" s="258">
        <v>1.8211942E-6</v>
      </c>
      <c r="AM1515" s="258">
        <v>6.3959936000000003E-9</v>
      </c>
      <c r="AN1515" s="258">
        <v>3.9897088000000002E-5</v>
      </c>
      <c r="AO1515" s="258">
        <v>2.203393E-4</v>
      </c>
      <c r="AP1515" s="258">
        <v>6.0278511999999999E-3</v>
      </c>
      <c r="AQ1515" s="258">
        <v>5.7086034000000003E-6</v>
      </c>
      <c r="AR1515" s="258">
        <v>0.13698875999999999</v>
      </c>
      <c r="AT1515" s="193"/>
      <c r="AU1515" s="193"/>
      <c r="AV1515" s="193"/>
      <c r="AW1515" s="193"/>
      <c r="AX1515" s="193"/>
      <c r="AY1515" s="193"/>
      <c r="AZ1515" s="193"/>
      <c r="BA1515" s="193"/>
      <c r="BB1515" s="193"/>
      <c r="BC1515" s="193"/>
      <c r="BD1515" s="193"/>
      <c r="BE1515" s="315"/>
      <c r="BF1515" s="315"/>
      <c r="BG1515" s="315"/>
      <c r="BH1515" s="315"/>
      <c r="BI1515" s="315"/>
      <c r="BJ1515" s="315"/>
      <c r="BK1515" s="315"/>
    </row>
    <row r="1516" spans="1:63" x14ac:dyDescent="0.25">
      <c r="A1516" s="58" t="s">
        <v>506</v>
      </c>
      <c r="B1516" s="58"/>
      <c r="C1516" s="9"/>
      <c r="D1516" s="195"/>
      <c r="E1516" s="195"/>
      <c r="F1516" s="195"/>
      <c r="G1516" s="195"/>
      <c r="H1516" s="195"/>
      <c r="I1516" s="195"/>
      <c r="J1516" s="195"/>
      <c r="K1516" s="195"/>
      <c r="L1516" s="195"/>
      <c r="M1516" s="195"/>
      <c r="N1516" s="195"/>
      <c r="O1516" s="195"/>
      <c r="P1516" s="195"/>
      <c r="Q1516" s="239"/>
      <c r="R1516" s="97"/>
      <c r="S1516" s="97"/>
      <c r="T1516" s="97"/>
      <c r="U1516" s="97"/>
      <c r="V1516" s="97"/>
      <c r="W1516" s="97"/>
      <c r="X1516" s="259"/>
      <c r="Y1516" s="259"/>
      <c r="Z1516" s="259"/>
      <c r="AA1516" s="258"/>
      <c r="AB1516" s="258"/>
      <c r="AC1516" s="258"/>
      <c r="AD1516" s="258"/>
      <c r="AE1516" s="258"/>
      <c r="AF1516" s="258"/>
      <c r="AG1516" s="258"/>
      <c r="AH1516" s="258"/>
      <c r="AI1516" s="258"/>
      <c r="AJ1516" s="258"/>
      <c r="AK1516" s="258"/>
      <c r="AL1516" s="258"/>
      <c r="AM1516" s="258"/>
      <c r="AN1516" s="258"/>
      <c r="AO1516" s="258"/>
      <c r="AP1516" s="258"/>
      <c r="AQ1516" s="258"/>
      <c r="AR1516" s="258"/>
      <c r="AT1516" s="193"/>
      <c r="AU1516" s="193"/>
      <c r="AV1516" s="193"/>
      <c r="AW1516" s="193"/>
      <c r="AX1516" s="193"/>
      <c r="AY1516" s="193"/>
      <c r="AZ1516" s="193"/>
      <c r="BA1516" s="193"/>
      <c r="BB1516" s="193"/>
      <c r="BC1516" s="193"/>
      <c r="BD1516" s="193"/>
      <c r="BE1516" s="315"/>
      <c r="BF1516" s="315"/>
      <c r="BG1516" s="315"/>
      <c r="BH1516" s="315"/>
      <c r="BI1516" s="315"/>
      <c r="BJ1516" s="315"/>
      <c r="BK1516" s="315"/>
    </row>
    <row r="1517" spans="1:63" x14ac:dyDescent="0.25">
      <c r="A1517" s="43"/>
      <c r="B1517" s="185" t="s">
        <v>5770</v>
      </c>
      <c r="C1517" s="25" t="s">
        <v>6293</v>
      </c>
      <c r="D1517" s="193">
        <v>3.2744041999999999E-3</v>
      </c>
      <c r="E1517" s="193">
        <v>2.4503326000000001E-3</v>
      </c>
      <c r="F1517" s="193">
        <v>4.8291601000000002E-4</v>
      </c>
      <c r="G1517" s="193">
        <v>1.2458586999999999E-4</v>
      </c>
      <c r="H1517" s="193">
        <v>4.7684782999999998E-6</v>
      </c>
      <c r="I1517" s="193">
        <v>1.2288730000000001E-4</v>
      </c>
      <c r="J1517" s="193">
        <v>1.6531750999999999E-5</v>
      </c>
      <c r="K1517" s="193">
        <v>5.7436482999999996E-7</v>
      </c>
      <c r="L1517" s="193">
        <v>7.1807860000000005E-5</v>
      </c>
      <c r="M1517" s="193">
        <v>0</v>
      </c>
      <c r="N1517" s="193">
        <v>0</v>
      </c>
      <c r="O1517" s="193">
        <v>0</v>
      </c>
      <c r="P1517" s="199">
        <f>E1517/0.135</f>
        <v>1.8150611851851853E-2</v>
      </c>
      <c r="Q1517" s="240">
        <v>9.2564475000000002</v>
      </c>
      <c r="R1517" s="99">
        <v>9.1555271000000005</v>
      </c>
      <c r="S1517" s="99">
        <v>8.5517599999999999E-2</v>
      </c>
      <c r="T1517" s="99">
        <v>8.4743999999999994E-8</v>
      </c>
      <c r="U1517" s="99">
        <v>4.0712999999999999E-3</v>
      </c>
      <c r="V1517" s="99">
        <v>1.6062559999999999E-3</v>
      </c>
      <c r="W1517" s="99">
        <v>9.7251999999999998E-3</v>
      </c>
      <c r="X1517" s="241">
        <f>SUM(Y1517:AA1517)</f>
        <v>1.5772274938670502E-3</v>
      </c>
      <c r="Y1517" s="241">
        <f>SUM(AB1517:AG1517)</f>
        <v>7.2302632769500014E-4</v>
      </c>
      <c r="Z1517" s="241">
        <f>SUM(AH1517:AP1517)</f>
        <v>4.6448328153205002E-4</v>
      </c>
      <c r="AA1517" s="241">
        <f>SUM(AQ1517:AR1517)</f>
        <v>3.8971788464000002E-4</v>
      </c>
      <c r="AB1517" s="258">
        <v>5.0309126000000004E-4</v>
      </c>
      <c r="AC1517" s="258">
        <v>3.6534115000000002E-8</v>
      </c>
      <c r="AD1517" s="258">
        <v>1.0786194E-4</v>
      </c>
      <c r="AE1517" s="258">
        <v>3.5653980000000003E-8</v>
      </c>
      <c r="AF1517" s="258">
        <v>1.0926622E-4</v>
      </c>
      <c r="AG1517" s="258">
        <v>2.7347196000000002E-6</v>
      </c>
      <c r="AH1517" s="258">
        <v>3.2914822000000002E-4</v>
      </c>
      <c r="AI1517" s="258">
        <v>7.7262867999999998E-7</v>
      </c>
      <c r="AJ1517" s="258">
        <v>1.1032391E-6</v>
      </c>
      <c r="AK1517" s="258">
        <v>3.2920706E-7</v>
      </c>
      <c r="AL1517" s="258">
        <v>9.5562379999999994E-8</v>
      </c>
      <c r="AM1517" s="258">
        <v>2.9431205000000002E-10</v>
      </c>
      <c r="AN1517" s="258">
        <v>1.6640697999999999E-5</v>
      </c>
      <c r="AO1517" s="258">
        <v>5.0548915000000001E-5</v>
      </c>
      <c r="AP1517" s="258">
        <v>6.5844516999999996E-5</v>
      </c>
      <c r="AQ1517" s="258">
        <v>2.7652463999999999E-7</v>
      </c>
      <c r="AR1517" s="258">
        <v>3.8944136E-4</v>
      </c>
      <c r="AT1517" s="193"/>
      <c r="AU1517" s="193"/>
      <c r="AV1517" s="193"/>
      <c r="AW1517" s="193"/>
      <c r="AX1517" s="193"/>
      <c r="AY1517" s="193"/>
      <c r="AZ1517" s="193"/>
      <c r="BA1517" s="193"/>
      <c r="BB1517" s="193"/>
      <c r="BC1517" s="193"/>
      <c r="BD1517" s="193"/>
      <c r="BE1517" s="315"/>
      <c r="BF1517" s="315"/>
      <c r="BG1517" s="315"/>
      <c r="BH1517" s="315"/>
      <c r="BI1517" s="315"/>
      <c r="BJ1517" s="315"/>
      <c r="BK1517" s="315"/>
    </row>
    <row r="1518" spans="1:63" x14ac:dyDescent="0.25">
      <c r="A1518" s="58" t="s">
        <v>507</v>
      </c>
      <c r="B1518" s="58"/>
      <c r="C1518" s="43"/>
      <c r="D1518" s="199"/>
      <c r="E1518" s="199"/>
      <c r="F1518" s="199"/>
      <c r="G1518" s="199"/>
      <c r="H1518" s="199"/>
      <c r="I1518" s="199"/>
      <c r="J1518" s="199"/>
      <c r="K1518" s="199"/>
      <c r="L1518" s="199"/>
      <c r="M1518" s="199"/>
      <c r="N1518" s="199"/>
      <c r="O1518" s="199"/>
      <c r="P1518" s="199"/>
      <c r="Q1518" s="239"/>
      <c r="R1518" s="97"/>
      <c r="S1518" s="97"/>
      <c r="T1518" s="97"/>
      <c r="U1518" s="97"/>
      <c r="V1518" s="97"/>
      <c r="W1518" s="97"/>
      <c r="X1518" s="259"/>
      <c r="Y1518" s="259"/>
      <c r="Z1518" s="259"/>
      <c r="AA1518" s="258"/>
      <c r="AB1518" s="258"/>
      <c r="AC1518" s="258"/>
      <c r="AD1518" s="258"/>
      <c r="AE1518" s="258"/>
      <c r="AF1518" s="258"/>
      <c r="AG1518" s="258"/>
      <c r="AH1518" s="258"/>
      <c r="AI1518" s="258"/>
      <c r="AJ1518" s="258"/>
      <c r="AK1518" s="258"/>
      <c r="AL1518" s="258"/>
      <c r="AM1518" s="258"/>
      <c r="AN1518" s="258"/>
      <c r="AO1518" s="258"/>
      <c r="AP1518" s="258"/>
      <c r="AQ1518" s="258"/>
      <c r="AR1518" s="258"/>
      <c r="AT1518" s="193"/>
      <c r="AU1518" s="193"/>
      <c r="AV1518" s="193"/>
      <c r="AW1518" s="193"/>
      <c r="AX1518" s="193"/>
      <c r="AY1518" s="193"/>
      <c r="AZ1518" s="193"/>
      <c r="BA1518" s="193"/>
      <c r="BB1518" s="193"/>
      <c r="BC1518" s="193"/>
      <c r="BD1518" s="193"/>
      <c r="BE1518" s="315"/>
      <c r="BF1518" s="315"/>
      <c r="BG1518" s="315"/>
      <c r="BH1518" s="315"/>
      <c r="BI1518" s="315"/>
      <c r="BJ1518" s="315"/>
      <c r="BK1518" s="315"/>
    </row>
    <row r="1519" spans="1:63" x14ac:dyDescent="0.25">
      <c r="A1519" s="9"/>
      <c r="B1519" s="185" t="s">
        <v>5770</v>
      </c>
      <c r="C1519" s="25" t="s">
        <v>2747</v>
      </c>
      <c r="D1519" s="193">
        <v>710.84121000000005</v>
      </c>
      <c r="E1519" s="193">
        <v>309.80543999999998</v>
      </c>
      <c r="F1519" s="193">
        <v>128.22214</v>
      </c>
      <c r="G1519" s="193">
        <v>11.972059</v>
      </c>
      <c r="H1519" s="193">
        <v>1.6892421</v>
      </c>
      <c r="I1519" s="193">
        <v>145.43422000000001</v>
      </c>
      <c r="J1519" s="193">
        <v>65.943029999999993</v>
      </c>
      <c r="K1519" s="193">
        <v>0.12365332</v>
      </c>
      <c r="L1519" s="193">
        <v>47.651423999999999</v>
      </c>
      <c r="M1519" s="193">
        <v>0</v>
      </c>
      <c r="N1519" s="193">
        <v>0</v>
      </c>
      <c r="O1519" s="193">
        <v>0</v>
      </c>
      <c r="P1519" s="199">
        <f t="shared" ref="P1519:P1562" si="301">E1519/0.135</f>
        <v>2294.855111111111</v>
      </c>
      <c r="Q1519" s="240">
        <v>3814222.7</v>
      </c>
      <c r="R1519" s="99">
        <v>27206.141</v>
      </c>
      <c r="S1519" s="99">
        <v>3786160</v>
      </c>
      <c r="T1519" s="99">
        <v>3.9523999999999997E-2</v>
      </c>
      <c r="U1519" s="99">
        <v>117.42</v>
      </c>
      <c r="V1519" s="99">
        <v>22.625540000000001</v>
      </c>
      <c r="W1519" s="99">
        <v>716.47</v>
      </c>
      <c r="X1519" s="241">
        <f t="shared" ref="X1519:X1562" si="302">SUM(Y1519:AA1519)</f>
        <v>490.10456721859998</v>
      </c>
      <c r="Y1519" s="241">
        <f t="shared" ref="Y1519:Y1562" si="303">SUM(AB1519:AG1519)</f>
        <v>374.65551647379999</v>
      </c>
      <c r="Z1519" s="241">
        <f t="shared" ref="Z1519:Z1562" si="304">SUM(AH1519:AP1519)</f>
        <v>46.856022424800003</v>
      </c>
      <c r="AA1519" s="241">
        <f t="shared" ref="AA1519:AA1562" si="305">SUM(AQ1519:AR1519)</f>
        <v>68.593028320000002</v>
      </c>
      <c r="AB1519" s="258">
        <v>63.606226999999997</v>
      </c>
      <c r="AC1519" s="258">
        <v>0.52563236999999996</v>
      </c>
      <c r="AD1519" s="258">
        <v>145.16553999999999</v>
      </c>
      <c r="AE1519" s="258">
        <v>8.6111038000000004E-3</v>
      </c>
      <c r="AF1519" s="258">
        <v>83.538580999999994</v>
      </c>
      <c r="AG1519" s="258">
        <v>81.810924999999997</v>
      </c>
      <c r="AH1519" s="258">
        <v>41.630363000000003</v>
      </c>
      <c r="AI1519" s="258">
        <v>0.20670996</v>
      </c>
      <c r="AJ1519" s="258">
        <v>9.2782910999999996E-2</v>
      </c>
      <c r="AK1519" s="258">
        <v>0.37005693000000001</v>
      </c>
      <c r="AL1519" s="258">
        <v>4.9233546000000003E-2</v>
      </c>
      <c r="AM1519" s="258">
        <v>2.0110780000000001E-4</v>
      </c>
      <c r="AN1519" s="258">
        <v>0.68314357000000003</v>
      </c>
      <c r="AO1519" s="258">
        <v>2.1899451999999999</v>
      </c>
      <c r="AP1519" s="258">
        <v>1.6335862000000001</v>
      </c>
      <c r="AQ1519" s="258">
        <v>0.47202332000000002</v>
      </c>
      <c r="AR1519" s="258">
        <v>68.121004999999997</v>
      </c>
      <c r="AT1519" s="193"/>
      <c r="AU1519" s="193"/>
      <c r="AV1519" s="193"/>
      <c r="AW1519" s="193"/>
      <c r="AX1519" s="193"/>
      <c r="AY1519" s="193"/>
      <c r="AZ1519" s="193"/>
      <c r="BA1519" s="193"/>
      <c r="BB1519" s="193"/>
      <c r="BC1519" s="193"/>
      <c r="BD1519" s="193"/>
      <c r="BE1519" s="315"/>
      <c r="BF1519" s="315"/>
      <c r="BG1519" s="315"/>
      <c r="BH1519" s="315"/>
      <c r="BI1519" s="315"/>
      <c r="BJ1519" s="315"/>
      <c r="BK1519" s="315"/>
    </row>
    <row r="1520" spans="1:63" x14ac:dyDescent="0.25">
      <c r="A1520" s="9"/>
      <c r="B1520" s="185" t="s">
        <v>5770</v>
      </c>
      <c r="C1520" s="25" t="s">
        <v>1908</v>
      </c>
      <c r="D1520" s="193">
        <v>980.52323000000001</v>
      </c>
      <c r="E1520" s="193">
        <v>439.04088999999999</v>
      </c>
      <c r="F1520" s="193">
        <v>177.82131000000001</v>
      </c>
      <c r="G1520" s="193">
        <v>17.555544999999999</v>
      </c>
      <c r="H1520" s="193">
        <v>2.2126701</v>
      </c>
      <c r="I1520" s="193">
        <v>190.04917</v>
      </c>
      <c r="J1520" s="193">
        <v>86.649355999999997</v>
      </c>
      <c r="K1520" s="193">
        <v>0.14635451999999999</v>
      </c>
      <c r="L1520" s="193">
        <v>67.047939999999997</v>
      </c>
      <c r="M1520" s="193">
        <v>0</v>
      </c>
      <c r="N1520" s="193">
        <v>0</v>
      </c>
      <c r="O1520" s="193">
        <v>0</v>
      </c>
      <c r="P1520" s="199">
        <f t="shared" si="301"/>
        <v>3252.1547407407406</v>
      </c>
      <c r="Q1520" s="240">
        <v>4989337.5</v>
      </c>
      <c r="R1520" s="99">
        <v>37522.54</v>
      </c>
      <c r="S1520" s="99">
        <v>4950736</v>
      </c>
      <c r="T1520" s="99">
        <v>3.9389E-2</v>
      </c>
      <c r="U1520" s="99">
        <v>155.1</v>
      </c>
      <c r="V1520" s="99">
        <v>32.214219999999997</v>
      </c>
      <c r="W1520" s="99">
        <v>891.58</v>
      </c>
      <c r="X1520" s="241">
        <f t="shared" si="302"/>
        <v>661.53205184620003</v>
      </c>
      <c r="Y1520" s="241">
        <f t="shared" si="303"/>
        <v>500.89735530300004</v>
      </c>
      <c r="Z1520" s="241">
        <f t="shared" si="304"/>
        <v>66.067431483199996</v>
      </c>
      <c r="AA1520" s="241">
        <f t="shared" si="305"/>
        <v>94.567265059999997</v>
      </c>
      <c r="AB1520" s="258">
        <v>90.141586000000004</v>
      </c>
      <c r="AC1520" s="258">
        <v>0.88451334999999998</v>
      </c>
      <c r="AD1520" s="258">
        <v>191.3955</v>
      </c>
      <c r="AE1520" s="258">
        <v>1.1685953000000001E-2</v>
      </c>
      <c r="AF1520" s="258">
        <v>110.74677</v>
      </c>
      <c r="AG1520" s="258">
        <v>107.71729999999999</v>
      </c>
      <c r="AH1520" s="258">
        <v>58.998246000000002</v>
      </c>
      <c r="AI1520" s="258">
        <v>0.28651713000000001</v>
      </c>
      <c r="AJ1520" s="258">
        <v>0.13869365</v>
      </c>
      <c r="AK1520" s="258">
        <v>0.48453917000000002</v>
      </c>
      <c r="AL1520" s="258">
        <v>6.6081256000000005E-2</v>
      </c>
      <c r="AM1520" s="258">
        <v>2.6821720000000002E-4</v>
      </c>
      <c r="AN1520" s="258">
        <v>0.96273776</v>
      </c>
      <c r="AO1520" s="258">
        <v>2.9839576000000001</v>
      </c>
      <c r="AP1520" s="258">
        <v>2.1463907</v>
      </c>
      <c r="AQ1520" s="258">
        <v>0.62377705999999999</v>
      </c>
      <c r="AR1520" s="258">
        <v>93.943488000000002</v>
      </c>
      <c r="AT1520" s="193"/>
      <c r="AU1520" s="193"/>
      <c r="AV1520" s="193"/>
      <c r="AW1520" s="193"/>
      <c r="AX1520" s="193"/>
      <c r="AY1520" s="193"/>
      <c r="AZ1520" s="193"/>
      <c r="BA1520" s="193"/>
      <c r="BB1520" s="193"/>
      <c r="BC1520" s="193"/>
      <c r="BD1520" s="193"/>
      <c r="BE1520" s="315"/>
      <c r="BF1520" s="315"/>
      <c r="BG1520" s="315"/>
      <c r="BH1520" s="315"/>
      <c r="BI1520" s="315"/>
      <c r="BJ1520" s="315"/>
      <c r="BK1520" s="315"/>
    </row>
    <row r="1521" spans="1:63" x14ac:dyDescent="0.25">
      <c r="A1521" s="43"/>
      <c r="B1521" s="185" t="s">
        <v>5770</v>
      </c>
      <c r="C1521" s="25" t="s">
        <v>1907</v>
      </c>
      <c r="D1521" s="193">
        <v>858.52252999999996</v>
      </c>
      <c r="E1521" s="193">
        <v>327.75466</v>
      </c>
      <c r="F1521" s="193">
        <v>177.51446000000001</v>
      </c>
      <c r="G1521" s="193">
        <v>8.9730203999999993</v>
      </c>
      <c r="H1521" s="193">
        <v>2.0828389</v>
      </c>
      <c r="I1521" s="193">
        <v>200.73910000000001</v>
      </c>
      <c r="J1521" s="193">
        <v>84.431962999999996</v>
      </c>
      <c r="K1521" s="193">
        <v>0.12240522</v>
      </c>
      <c r="L1521" s="193">
        <v>56.904086999999997</v>
      </c>
      <c r="M1521" s="193">
        <v>0</v>
      </c>
      <c r="N1521" s="193">
        <v>0</v>
      </c>
      <c r="O1521" s="193">
        <v>0</v>
      </c>
      <c r="P1521" s="199">
        <f t="shared" si="301"/>
        <v>2427.8122962962962</v>
      </c>
      <c r="Q1521" s="240">
        <v>4882895.5999999996</v>
      </c>
      <c r="R1521" s="99">
        <v>28393.691999999999</v>
      </c>
      <c r="S1521" s="99">
        <v>4853352</v>
      </c>
      <c r="T1521" s="99">
        <v>6.7195000000000005E-2</v>
      </c>
      <c r="U1521" s="99">
        <v>172.11</v>
      </c>
      <c r="V1521" s="99">
        <v>18.93216</v>
      </c>
      <c r="W1521" s="99">
        <v>958.81</v>
      </c>
      <c r="X1521" s="241">
        <f t="shared" si="302"/>
        <v>588.52418169308999</v>
      </c>
      <c r="Y1521" s="241">
        <f t="shared" si="303"/>
        <v>466.01885201189998</v>
      </c>
      <c r="Z1521" s="241">
        <f t="shared" si="304"/>
        <v>50.81905862119001</v>
      </c>
      <c r="AA1521" s="241">
        <f t="shared" si="305"/>
        <v>71.686271059999996</v>
      </c>
      <c r="AB1521" s="258">
        <v>67.288150999999999</v>
      </c>
      <c r="AC1521" s="258">
        <v>7.7739758999999997E-3</v>
      </c>
      <c r="AD1521" s="258">
        <v>181.96527</v>
      </c>
      <c r="AE1521" s="258">
        <v>1.1557036E-2</v>
      </c>
      <c r="AF1521" s="258">
        <v>112.23898</v>
      </c>
      <c r="AG1521" s="258">
        <v>104.50712</v>
      </c>
      <c r="AH1521" s="258">
        <v>44.037334999999999</v>
      </c>
      <c r="AI1521" s="258">
        <v>0.28736328999999999</v>
      </c>
      <c r="AJ1521" s="258">
        <v>6.2440031E-2</v>
      </c>
      <c r="AK1521" s="258">
        <v>0.47379200999999999</v>
      </c>
      <c r="AL1521" s="258">
        <v>5.8429966E-2</v>
      </c>
      <c r="AM1521" s="258">
        <v>2.4402418999999999E-4</v>
      </c>
      <c r="AN1521" s="258">
        <v>1.2249502999999999</v>
      </c>
      <c r="AO1521" s="258">
        <v>2.6903153999999998</v>
      </c>
      <c r="AP1521" s="258">
        <v>1.9841886</v>
      </c>
      <c r="AQ1521" s="258">
        <v>0.59834606000000001</v>
      </c>
      <c r="AR1521" s="258">
        <v>71.087924999999998</v>
      </c>
      <c r="AT1521" s="193"/>
      <c r="AU1521" s="193"/>
      <c r="AV1521" s="193"/>
      <c r="AW1521" s="193"/>
      <c r="AX1521" s="193"/>
      <c r="AY1521" s="193"/>
      <c r="AZ1521" s="193"/>
      <c r="BA1521" s="193"/>
      <c r="BB1521" s="193"/>
      <c r="BC1521" s="193"/>
      <c r="BD1521" s="193"/>
      <c r="BE1521" s="315"/>
      <c r="BF1521" s="315"/>
      <c r="BG1521" s="315"/>
      <c r="BH1521" s="315"/>
      <c r="BI1521" s="315"/>
      <c r="BJ1521" s="315"/>
      <c r="BK1521" s="315"/>
    </row>
    <row r="1522" spans="1:63" x14ac:dyDescent="0.25">
      <c r="A1522" s="43"/>
      <c r="B1522" s="185" t="s">
        <v>5770</v>
      </c>
      <c r="C1522" s="25" t="s">
        <v>1906</v>
      </c>
      <c r="D1522" s="193">
        <v>650.16823999999997</v>
      </c>
      <c r="E1522" s="193">
        <v>187.61668</v>
      </c>
      <c r="F1522" s="193">
        <v>102.30117</v>
      </c>
      <c r="G1522" s="193">
        <v>8.3772988999999995</v>
      </c>
      <c r="H1522" s="193">
        <v>2.0822967999999999</v>
      </c>
      <c r="I1522" s="193">
        <v>190.97399999999999</v>
      </c>
      <c r="J1522" s="193">
        <v>86.998808999999994</v>
      </c>
      <c r="K1522" s="193">
        <v>0.12752537999999999</v>
      </c>
      <c r="L1522" s="193">
        <v>71.690462999999994</v>
      </c>
      <c r="M1522" s="193">
        <v>0</v>
      </c>
      <c r="N1522" s="193">
        <v>0</v>
      </c>
      <c r="O1522" s="193">
        <v>0</v>
      </c>
      <c r="P1522" s="199">
        <f t="shared" si="301"/>
        <v>1389.7531851851852</v>
      </c>
      <c r="Q1522" s="240">
        <v>5044756.9000000004</v>
      </c>
      <c r="R1522" s="99">
        <v>20291.053</v>
      </c>
      <c r="S1522" s="99">
        <v>5023928</v>
      </c>
      <c r="T1522" s="99">
        <v>2.8289000000000002E-2</v>
      </c>
      <c r="U1522" s="99">
        <v>102.51</v>
      </c>
      <c r="V1522" s="99">
        <v>27.614339999999999</v>
      </c>
      <c r="W1522" s="99">
        <v>407.67</v>
      </c>
      <c r="X1522" s="241">
        <f t="shared" si="302"/>
        <v>517.68186116058996</v>
      </c>
      <c r="Y1522" s="241">
        <f t="shared" si="303"/>
        <v>435.63649927289998</v>
      </c>
      <c r="Z1522" s="241">
        <f t="shared" si="304"/>
        <v>30.595625347689996</v>
      </c>
      <c r="AA1522" s="241">
        <f t="shared" si="305"/>
        <v>51.449736539999996</v>
      </c>
      <c r="AB1522" s="258">
        <v>38.520677999999997</v>
      </c>
      <c r="AC1522" s="258">
        <v>8.2249759000000006E-3</v>
      </c>
      <c r="AD1522" s="258">
        <v>186.40326999999999</v>
      </c>
      <c r="AE1522" s="258">
        <v>8.7862970000000002E-3</v>
      </c>
      <c r="AF1522" s="258">
        <v>100.39175</v>
      </c>
      <c r="AG1522" s="258">
        <v>110.30379000000001</v>
      </c>
      <c r="AH1522" s="258">
        <v>25.211770999999999</v>
      </c>
      <c r="AI1522" s="258">
        <v>0.16373942</v>
      </c>
      <c r="AJ1522" s="258">
        <v>5.6474227000000002E-2</v>
      </c>
      <c r="AK1522" s="258">
        <v>0.48370642000000003</v>
      </c>
      <c r="AL1522" s="258">
        <v>5.9542277999999997E-2</v>
      </c>
      <c r="AM1522" s="258">
        <v>2.4976269000000001E-4</v>
      </c>
      <c r="AN1522" s="258">
        <v>0.46097164000000002</v>
      </c>
      <c r="AO1522" s="258">
        <v>2.3800745999999999</v>
      </c>
      <c r="AP1522" s="258">
        <v>1.779096</v>
      </c>
      <c r="AQ1522" s="258">
        <v>0.63689554000000004</v>
      </c>
      <c r="AR1522" s="258">
        <v>50.812840999999999</v>
      </c>
      <c r="AT1522" s="193"/>
      <c r="AU1522" s="193"/>
      <c r="AV1522" s="193"/>
      <c r="AW1522" s="193"/>
      <c r="AX1522" s="193"/>
      <c r="AY1522" s="193"/>
      <c r="AZ1522" s="193"/>
      <c r="BA1522" s="193"/>
      <c r="BB1522" s="193"/>
      <c r="BC1522" s="193"/>
      <c r="BD1522" s="193"/>
      <c r="BE1522" s="315"/>
      <c r="BF1522" s="315"/>
      <c r="BG1522" s="315"/>
      <c r="BH1522" s="315"/>
      <c r="BI1522" s="315"/>
      <c r="BJ1522" s="315"/>
      <c r="BK1522" s="315"/>
    </row>
    <row r="1523" spans="1:63" x14ac:dyDescent="0.25">
      <c r="A1523" s="9"/>
      <c r="B1523" s="185" t="s">
        <v>5770</v>
      </c>
      <c r="C1523" s="25" t="s">
        <v>754</v>
      </c>
      <c r="D1523" s="193">
        <v>948.12804000000006</v>
      </c>
      <c r="E1523" s="193">
        <v>421.81072</v>
      </c>
      <c r="F1523" s="193">
        <v>172.34482</v>
      </c>
      <c r="G1523" s="193">
        <v>16.136482999999998</v>
      </c>
      <c r="H1523" s="193">
        <v>2.2080693</v>
      </c>
      <c r="I1523" s="193">
        <v>188.54490000000001</v>
      </c>
      <c r="J1523" s="193">
        <v>85.375018999999995</v>
      </c>
      <c r="K1523" s="193">
        <v>0.15758336000000001</v>
      </c>
      <c r="L1523" s="193">
        <v>61.550449</v>
      </c>
      <c r="M1523" s="193">
        <v>0</v>
      </c>
      <c r="N1523" s="193">
        <v>0</v>
      </c>
      <c r="O1523" s="193">
        <v>0</v>
      </c>
      <c r="P1523" s="199">
        <f t="shared" si="301"/>
        <v>3124.5238518518518</v>
      </c>
      <c r="Q1523" s="240">
        <v>4935313.2</v>
      </c>
      <c r="R1523" s="99">
        <v>36683.870000000003</v>
      </c>
      <c r="S1523" s="99">
        <v>4897480</v>
      </c>
      <c r="T1523" s="99">
        <v>5.364E-2</v>
      </c>
      <c r="U1523" s="99">
        <v>156.47</v>
      </c>
      <c r="V1523" s="99">
        <v>29.451889999999999</v>
      </c>
      <c r="W1523" s="99">
        <v>963.37</v>
      </c>
      <c r="X1523" s="241">
        <f t="shared" si="302"/>
        <v>646.80144121896001</v>
      </c>
      <c r="Y1523" s="241">
        <f t="shared" si="303"/>
        <v>490.73765342199999</v>
      </c>
      <c r="Z1523" s="241">
        <f t="shared" si="304"/>
        <v>63.602544116959997</v>
      </c>
      <c r="AA1523" s="241">
        <f t="shared" si="305"/>
        <v>92.461243679999995</v>
      </c>
      <c r="AB1523" s="258">
        <v>86.601967000000002</v>
      </c>
      <c r="AC1523" s="258">
        <v>0.74751086</v>
      </c>
      <c r="AD1523" s="258">
        <v>188.38631000000001</v>
      </c>
      <c r="AE1523" s="258">
        <v>1.1415562000000001E-2</v>
      </c>
      <c r="AF1523" s="258">
        <v>109.12915</v>
      </c>
      <c r="AG1523" s="258">
        <v>105.8613</v>
      </c>
      <c r="AH1523" s="258">
        <v>56.681100999999998</v>
      </c>
      <c r="AI1523" s="258">
        <v>0.27786696999999999</v>
      </c>
      <c r="AJ1523" s="258">
        <v>0.12624693000000001</v>
      </c>
      <c r="AK1523" s="258">
        <v>0.47934609</v>
      </c>
      <c r="AL1523" s="258">
        <v>6.4296831999999998E-2</v>
      </c>
      <c r="AM1523" s="258">
        <v>2.6201495999999999E-4</v>
      </c>
      <c r="AN1523" s="258">
        <v>0.93133398000000001</v>
      </c>
      <c r="AO1523" s="258">
        <v>2.8886649000000002</v>
      </c>
      <c r="AP1523" s="258">
        <v>2.1534254000000002</v>
      </c>
      <c r="AQ1523" s="258">
        <v>0.60994468000000002</v>
      </c>
      <c r="AR1523" s="258">
        <v>91.851298999999997</v>
      </c>
      <c r="AT1523" s="193"/>
      <c r="AU1523" s="193"/>
      <c r="AV1523" s="193"/>
      <c r="AW1523" s="193"/>
      <c r="AX1523" s="193"/>
      <c r="AY1523" s="193"/>
      <c r="AZ1523" s="193"/>
      <c r="BA1523" s="193"/>
      <c r="BB1523" s="193"/>
      <c r="BC1523" s="193"/>
      <c r="BD1523" s="193"/>
      <c r="BE1523" s="315"/>
      <c r="BF1523" s="315"/>
      <c r="BG1523" s="315"/>
      <c r="BH1523" s="315"/>
      <c r="BI1523" s="315"/>
      <c r="BJ1523" s="315"/>
      <c r="BK1523" s="315"/>
    </row>
    <row r="1524" spans="1:63" x14ac:dyDescent="0.25">
      <c r="A1524" s="9"/>
      <c r="B1524" s="185" t="s">
        <v>5770</v>
      </c>
      <c r="C1524" s="25" t="s">
        <v>753</v>
      </c>
      <c r="D1524" s="193">
        <v>761.71624999999995</v>
      </c>
      <c r="E1524" s="193">
        <v>268.78840000000002</v>
      </c>
      <c r="F1524" s="193">
        <v>127.07881999999999</v>
      </c>
      <c r="G1524" s="193">
        <v>11.557435</v>
      </c>
      <c r="H1524" s="193">
        <v>2.1681263</v>
      </c>
      <c r="I1524" s="193">
        <v>194.99706</v>
      </c>
      <c r="J1524" s="193">
        <v>88.632113000000004</v>
      </c>
      <c r="K1524" s="193">
        <v>0.13548346999999999</v>
      </c>
      <c r="L1524" s="193">
        <v>68.358806999999999</v>
      </c>
      <c r="M1524" s="193">
        <v>0</v>
      </c>
      <c r="N1524" s="193">
        <v>0</v>
      </c>
      <c r="O1524" s="193">
        <v>0</v>
      </c>
      <c r="P1524" s="199">
        <f t="shared" si="301"/>
        <v>1991.0251851851851</v>
      </c>
      <c r="Q1524" s="240">
        <v>5148977.0999999996</v>
      </c>
      <c r="R1524" s="99">
        <v>26032.881000000001</v>
      </c>
      <c r="S1524" s="99">
        <v>5122208</v>
      </c>
      <c r="T1524" s="99">
        <v>3.7220999999999997E-2</v>
      </c>
      <c r="U1524" s="99">
        <v>124.06</v>
      </c>
      <c r="V1524" s="99">
        <v>33.655720000000002</v>
      </c>
      <c r="W1524" s="99">
        <v>578.48</v>
      </c>
      <c r="X1524" s="241">
        <f t="shared" si="302"/>
        <v>573.30297398838991</v>
      </c>
      <c r="Y1524" s="241">
        <f t="shared" si="303"/>
        <v>465.36549046379997</v>
      </c>
      <c r="Z1524" s="241">
        <f t="shared" si="304"/>
        <v>42.108892524589997</v>
      </c>
      <c r="AA1524" s="241">
        <f t="shared" si="305"/>
        <v>65.828590999999989</v>
      </c>
      <c r="AB1524" s="258">
        <v>55.185769000000001</v>
      </c>
      <c r="AC1524" s="258">
        <v>0.26867985999999999</v>
      </c>
      <c r="AD1524" s="258">
        <v>192.48787999999999</v>
      </c>
      <c r="AE1524" s="258">
        <v>9.8116038000000006E-3</v>
      </c>
      <c r="AF1524" s="258">
        <v>105.76441</v>
      </c>
      <c r="AG1524" s="258">
        <v>111.64894</v>
      </c>
      <c r="AH1524" s="258">
        <v>36.119249000000003</v>
      </c>
      <c r="AI1524" s="258">
        <v>0.20415025000000001</v>
      </c>
      <c r="AJ1524" s="258">
        <v>8.4630691999999993E-2</v>
      </c>
      <c r="AK1524" s="258">
        <v>0.49545124000000001</v>
      </c>
      <c r="AL1524" s="258">
        <v>6.2961196999999997E-2</v>
      </c>
      <c r="AM1524" s="258">
        <v>2.6133558999999999E-4</v>
      </c>
      <c r="AN1524" s="258">
        <v>0.60098591000000001</v>
      </c>
      <c r="AO1524" s="258">
        <v>2.6085362000000001</v>
      </c>
      <c r="AP1524" s="258">
        <v>1.9326667</v>
      </c>
      <c r="AQ1524" s="258">
        <v>0.64276100000000003</v>
      </c>
      <c r="AR1524" s="258">
        <v>65.185829999999996</v>
      </c>
      <c r="AT1524" s="193"/>
      <c r="AU1524" s="193"/>
      <c r="AV1524" s="193"/>
      <c r="AW1524" s="193"/>
      <c r="AX1524" s="193"/>
      <c r="AY1524" s="193"/>
      <c r="AZ1524" s="193"/>
      <c r="BA1524" s="193"/>
      <c r="BB1524" s="193"/>
      <c r="BC1524" s="193"/>
      <c r="BD1524" s="193"/>
      <c r="BE1524" s="315"/>
      <c r="BF1524" s="315"/>
      <c r="BG1524" s="315"/>
      <c r="BH1524" s="315"/>
      <c r="BI1524" s="315"/>
      <c r="BJ1524" s="315"/>
      <c r="BK1524" s="315"/>
    </row>
    <row r="1525" spans="1:63" x14ac:dyDescent="0.25">
      <c r="A1525" s="43"/>
      <c r="B1525" s="185" t="s">
        <v>5770</v>
      </c>
      <c r="C1525" s="25" t="s">
        <v>752</v>
      </c>
      <c r="D1525" s="193">
        <v>984.34378000000004</v>
      </c>
      <c r="E1525" s="193">
        <v>433.47025000000002</v>
      </c>
      <c r="F1525" s="193">
        <v>177.03269</v>
      </c>
      <c r="G1525" s="193">
        <v>17.748477000000001</v>
      </c>
      <c r="H1525" s="193">
        <v>2.3037963000000001</v>
      </c>
      <c r="I1525" s="193">
        <v>199.12297000000001</v>
      </c>
      <c r="J1525" s="193">
        <v>90.361419999999995</v>
      </c>
      <c r="K1525" s="193">
        <v>0.15011160000000001</v>
      </c>
      <c r="L1525" s="193">
        <v>64.154065000000003</v>
      </c>
      <c r="M1525" s="193">
        <v>0</v>
      </c>
      <c r="N1525" s="193">
        <v>0</v>
      </c>
      <c r="O1525" s="193">
        <v>0</v>
      </c>
      <c r="P1525" s="199">
        <f t="shared" si="301"/>
        <v>3210.8907407407405</v>
      </c>
      <c r="Q1525" s="240">
        <v>5244412.7</v>
      </c>
      <c r="R1525" s="99">
        <v>37536.644999999997</v>
      </c>
      <c r="S1525" s="99">
        <v>5205760</v>
      </c>
      <c r="T1525" s="99">
        <v>4.9777000000000002E-2</v>
      </c>
      <c r="U1525" s="99">
        <v>163.02000000000001</v>
      </c>
      <c r="V1525" s="99">
        <v>40.771999999999998</v>
      </c>
      <c r="W1525" s="99">
        <v>912.26</v>
      </c>
      <c r="X1525" s="241">
        <f t="shared" si="302"/>
        <v>677.60020040750999</v>
      </c>
      <c r="Y1525" s="241">
        <f t="shared" si="303"/>
        <v>517.55505709900001</v>
      </c>
      <c r="Z1525" s="241">
        <f t="shared" si="304"/>
        <v>65.417592448509993</v>
      </c>
      <c r="AA1525" s="241">
        <f t="shared" si="305"/>
        <v>94.627550859999999</v>
      </c>
      <c r="AB1525" s="258">
        <v>88.996668</v>
      </c>
      <c r="AC1525" s="258">
        <v>0.81774751999999995</v>
      </c>
      <c r="AD1525" s="258">
        <v>200.55108999999999</v>
      </c>
      <c r="AE1525" s="258">
        <v>1.1821579E-2</v>
      </c>
      <c r="AF1525" s="258">
        <v>114.76858</v>
      </c>
      <c r="AG1525" s="258">
        <v>112.40915</v>
      </c>
      <c r="AH1525" s="258">
        <v>58.248846</v>
      </c>
      <c r="AI1525" s="258">
        <v>0.28545807000000001</v>
      </c>
      <c r="AJ1525" s="258">
        <v>0.13971251000000001</v>
      </c>
      <c r="AK1525" s="258">
        <v>0.50842622999999998</v>
      </c>
      <c r="AL1525" s="258">
        <v>6.8644500999999997E-2</v>
      </c>
      <c r="AM1525" s="258">
        <v>2.7945751000000001E-4</v>
      </c>
      <c r="AN1525" s="258">
        <v>0.91057228000000001</v>
      </c>
      <c r="AO1525" s="258">
        <v>3.0421</v>
      </c>
      <c r="AP1525" s="258">
        <v>2.2135533999999999</v>
      </c>
      <c r="AQ1525" s="258">
        <v>0.64624786000000001</v>
      </c>
      <c r="AR1525" s="258">
        <v>93.981302999999997</v>
      </c>
      <c r="AT1525" s="193"/>
      <c r="AU1525" s="193"/>
      <c r="AV1525" s="193"/>
      <c r="AW1525" s="193"/>
      <c r="AX1525" s="193"/>
      <c r="AY1525" s="193"/>
      <c r="AZ1525" s="193"/>
      <c r="BA1525" s="193"/>
      <c r="BB1525" s="193"/>
      <c r="BC1525" s="193"/>
      <c r="BD1525" s="193"/>
      <c r="BE1525" s="315"/>
      <c r="BF1525" s="315"/>
      <c r="BG1525" s="315"/>
      <c r="BH1525" s="315"/>
      <c r="BI1525" s="315"/>
      <c r="BJ1525" s="315"/>
      <c r="BK1525" s="315"/>
    </row>
    <row r="1526" spans="1:63" x14ac:dyDescent="0.25">
      <c r="A1526" s="43"/>
      <c r="B1526" s="185" t="s">
        <v>5770</v>
      </c>
      <c r="C1526" s="25" t="s">
        <v>751</v>
      </c>
      <c r="D1526" s="193">
        <v>780.65282000000002</v>
      </c>
      <c r="E1526" s="193">
        <v>275.98356000000001</v>
      </c>
      <c r="F1526" s="193">
        <v>130.30840000000001</v>
      </c>
      <c r="G1526" s="193">
        <v>11.854886</v>
      </c>
      <c r="H1526" s="193">
        <v>2.2190433999999999</v>
      </c>
      <c r="I1526" s="193">
        <v>199.41544999999999</v>
      </c>
      <c r="J1526" s="193">
        <v>90.639069000000006</v>
      </c>
      <c r="K1526" s="193">
        <v>0.13879553</v>
      </c>
      <c r="L1526" s="193">
        <v>70.093615999999997</v>
      </c>
      <c r="M1526" s="193">
        <v>0</v>
      </c>
      <c r="N1526" s="193">
        <v>0</v>
      </c>
      <c r="O1526" s="193">
        <v>0</v>
      </c>
      <c r="P1526" s="199">
        <f t="shared" si="301"/>
        <v>2044.3226666666667</v>
      </c>
      <c r="Q1526" s="240">
        <v>5264576.2</v>
      </c>
      <c r="R1526" s="99">
        <v>26701.442999999999</v>
      </c>
      <c r="S1526" s="99">
        <v>5237120</v>
      </c>
      <c r="T1526" s="99">
        <v>3.8203000000000001E-2</v>
      </c>
      <c r="U1526" s="99">
        <v>127.21</v>
      </c>
      <c r="V1526" s="99">
        <v>34.430990000000001</v>
      </c>
      <c r="W1526" s="99">
        <v>593.08000000000004</v>
      </c>
      <c r="X1526" s="241">
        <f t="shared" si="302"/>
        <v>586.91396780905995</v>
      </c>
      <c r="Y1526" s="241">
        <f t="shared" si="303"/>
        <v>476.17610857700004</v>
      </c>
      <c r="Z1526" s="241">
        <f t="shared" si="304"/>
        <v>43.220627902060002</v>
      </c>
      <c r="AA1526" s="241">
        <f t="shared" si="305"/>
        <v>67.517231330000001</v>
      </c>
      <c r="AB1526" s="258">
        <v>56.663023000000003</v>
      </c>
      <c r="AC1526" s="258">
        <v>0.27830522000000002</v>
      </c>
      <c r="AD1526" s="258">
        <v>196.84394</v>
      </c>
      <c r="AE1526" s="258">
        <v>1.0050356999999999E-2</v>
      </c>
      <c r="AF1526" s="258">
        <v>108.20636</v>
      </c>
      <c r="AG1526" s="258">
        <v>114.17443</v>
      </c>
      <c r="AH1526" s="258">
        <v>37.086117999999999</v>
      </c>
      <c r="AI1526" s="258">
        <v>0.20933562</v>
      </c>
      <c r="AJ1526" s="258">
        <v>8.6898524000000005E-2</v>
      </c>
      <c r="AK1526" s="258">
        <v>0.50663585</v>
      </c>
      <c r="AL1526" s="258">
        <v>6.4418360999999993E-2</v>
      </c>
      <c r="AM1526" s="258">
        <v>2.6733706000000001E-4</v>
      </c>
      <c r="AN1526" s="258">
        <v>0.61764660999999998</v>
      </c>
      <c r="AO1526" s="258">
        <v>2.6708842000000002</v>
      </c>
      <c r="AP1526" s="258">
        <v>1.9784234000000001</v>
      </c>
      <c r="AQ1526" s="258">
        <v>0.65742332999999997</v>
      </c>
      <c r="AR1526" s="258">
        <v>66.859808000000001</v>
      </c>
      <c r="AT1526" s="193"/>
      <c r="AU1526" s="193"/>
      <c r="AV1526" s="193"/>
      <c r="AW1526" s="193"/>
      <c r="AX1526" s="193"/>
      <c r="AY1526" s="193"/>
      <c r="AZ1526" s="193"/>
      <c r="BA1526" s="193"/>
      <c r="BB1526" s="193"/>
      <c r="BC1526" s="193"/>
      <c r="BD1526" s="193"/>
      <c r="BE1526" s="315"/>
      <c r="BF1526" s="315"/>
      <c r="BG1526" s="315"/>
      <c r="BH1526" s="315"/>
      <c r="BI1526" s="315"/>
      <c r="BJ1526" s="315"/>
      <c r="BK1526" s="315"/>
    </row>
    <row r="1527" spans="1:63" x14ac:dyDescent="0.25">
      <c r="A1527" s="9"/>
      <c r="B1527" s="185" t="s">
        <v>5770</v>
      </c>
      <c r="C1527" s="25" t="s">
        <v>772</v>
      </c>
      <c r="D1527" s="193">
        <v>691.24828000000002</v>
      </c>
      <c r="E1527" s="193">
        <v>210.98768999999999</v>
      </c>
      <c r="F1527" s="193">
        <v>109.74809</v>
      </c>
      <c r="G1527" s="193">
        <v>10.146786000000001</v>
      </c>
      <c r="H1527" s="193">
        <v>2.2308148999999999</v>
      </c>
      <c r="I1527" s="193">
        <v>204.369</v>
      </c>
      <c r="J1527" s="193">
        <v>92.145984999999996</v>
      </c>
      <c r="K1527" s="193">
        <v>0.13447754000000001</v>
      </c>
      <c r="L1527" s="193">
        <v>61.485429000000003</v>
      </c>
      <c r="M1527" s="193">
        <v>0</v>
      </c>
      <c r="N1527" s="193">
        <v>0</v>
      </c>
      <c r="O1527" s="193">
        <v>0</v>
      </c>
      <c r="P1527" s="199">
        <f t="shared" si="301"/>
        <v>1562.8717777777777</v>
      </c>
      <c r="Q1527" s="240">
        <v>5429066.5999999996</v>
      </c>
      <c r="R1527" s="99">
        <v>22471.182000000001</v>
      </c>
      <c r="S1527" s="99">
        <v>5405904</v>
      </c>
      <c r="T1527" s="99">
        <v>5.2221999999999998E-2</v>
      </c>
      <c r="U1527" s="99">
        <v>125.97</v>
      </c>
      <c r="V1527" s="99">
        <v>47.454470000000001</v>
      </c>
      <c r="W1527" s="99">
        <v>517.96</v>
      </c>
      <c r="X1527" s="241">
        <f t="shared" si="302"/>
        <v>559.58024342774991</v>
      </c>
      <c r="Y1527" s="241">
        <f t="shared" si="303"/>
        <v>468.59845690019995</v>
      </c>
      <c r="Z1527" s="241">
        <f t="shared" si="304"/>
        <v>34.045783837550005</v>
      </c>
      <c r="AA1527" s="241">
        <f t="shared" si="305"/>
        <v>56.936002689999995</v>
      </c>
      <c r="AB1527" s="258">
        <v>43.316431999999999</v>
      </c>
      <c r="AC1527" s="258">
        <v>8.7934616999999996E-3</v>
      </c>
      <c r="AD1527" s="258">
        <v>201.23447999999999</v>
      </c>
      <c r="AE1527" s="258">
        <v>9.2614385E-3</v>
      </c>
      <c r="AF1527" s="258">
        <v>107.60598</v>
      </c>
      <c r="AG1527" s="258">
        <v>116.42350999999999</v>
      </c>
      <c r="AH1527" s="258">
        <v>28.350597</v>
      </c>
      <c r="AI1527" s="258">
        <v>0.17647402000000001</v>
      </c>
      <c r="AJ1527" s="258">
        <v>7.1351976999999997E-2</v>
      </c>
      <c r="AK1527" s="258">
        <v>0.52031749999999999</v>
      </c>
      <c r="AL1527" s="258">
        <v>6.4325035000000003E-2</v>
      </c>
      <c r="AM1527" s="258">
        <v>2.6935555000000001E-4</v>
      </c>
      <c r="AN1527" s="258">
        <v>0.40991264999999999</v>
      </c>
      <c r="AO1527" s="258">
        <v>2.5283603000000001</v>
      </c>
      <c r="AP1527" s="258">
        <v>1.9241760000000001</v>
      </c>
      <c r="AQ1527" s="258">
        <v>0.66205168999999997</v>
      </c>
      <c r="AR1527" s="258">
        <v>56.273950999999997</v>
      </c>
      <c r="AT1527" s="193"/>
      <c r="AU1527" s="193"/>
      <c r="AV1527" s="193"/>
      <c r="AW1527" s="193"/>
      <c r="AX1527" s="193"/>
      <c r="AY1527" s="193"/>
      <c r="AZ1527" s="193"/>
      <c r="BA1527" s="193"/>
      <c r="BB1527" s="193"/>
      <c r="BC1527" s="193"/>
      <c r="BD1527" s="193"/>
      <c r="BE1527" s="315"/>
      <c r="BF1527" s="315"/>
      <c r="BG1527" s="315"/>
      <c r="BH1527" s="315"/>
      <c r="BI1527" s="315"/>
      <c r="BJ1527" s="315"/>
      <c r="BK1527" s="315"/>
    </row>
    <row r="1528" spans="1:63" x14ac:dyDescent="0.25">
      <c r="A1528" s="43"/>
      <c r="B1528" s="185" t="s">
        <v>5770</v>
      </c>
      <c r="C1528" s="25" t="s">
        <v>771</v>
      </c>
      <c r="D1528" s="193">
        <v>711.71185000000003</v>
      </c>
      <c r="E1528" s="193">
        <v>209.87120999999999</v>
      </c>
      <c r="F1528" s="193">
        <v>112.38924</v>
      </c>
      <c r="G1528" s="193">
        <v>9.6400810999999997</v>
      </c>
      <c r="H1528" s="193">
        <v>2.2873095999999999</v>
      </c>
      <c r="I1528" s="193">
        <v>209.54821999999999</v>
      </c>
      <c r="J1528" s="193">
        <v>95.074337999999997</v>
      </c>
      <c r="K1528" s="193">
        <v>0.13930766999999999</v>
      </c>
      <c r="L1528" s="193">
        <v>72.762141999999997</v>
      </c>
      <c r="M1528" s="193">
        <v>0</v>
      </c>
      <c r="N1528" s="193">
        <v>0</v>
      </c>
      <c r="O1528" s="193">
        <v>0</v>
      </c>
      <c r="P1528" s="199">
        <f t="shared" si="301"/>
        <v>1554.6015555555555</v>
      </c>
      <c r="Q1528" s="240">
        <v>5546305.7000000002</v>
      </c>
      <c r="R1528" s="99">
        <v>22561.626</v>
      </c>
      <c r="S1528" s="99">
        <v>5523112</v>
      </c>
      <c r="T1528" s="99">
        <v>3.9847E-2</v>
      </c>
      <c r="U1528" s="99">
        <v>118.84</v>
      </c>
      <c r="V1528" s="99">
        <v>37.230159999999998</v>
      </c>
      <c r="W1528" s="99">
        <v>475.98</v>
      </c>
      <c r="X1528" s="241">
        <f t="shared" si="302"/>
        <v>570.19813866154004</v>
      </c>
      <c r="Y1528" s="241">
        <f t="shared" si="303"/>
        <v>478.92261113590001</v>
      </c>
      <c r="Z1528" s="241">
        <f t="shared" si="304"/>
        <v>34.085081825640003</v>
      </c>
      <c r="AA1528" s="241">
        <f t="shared" si="305"/>
        <v>57.190445700000005</v>
      </c>
      <c r="AB1528" s="258">
        <v>43.088819000000001</v>
      </c>
      <c r="AC1528" s="258">
        <v>9.0226074999999999E-3</v>
      </c>
      <c r="AD1528" s="258">
        <v>205.18795</v>
      </c>
      <c r="AE1528" s="258">
        <v>9.5895284000000001E-3</v>
      </c>
      <c r="AF1528" s="258">
        <v>110.22273</v>
      </c>
      <c r="AG1528" s="258">
        <v>120.4045</v>
      </c>
      <c r="AH1528" s="258">
        <v>28.201618</v>
      </c>
      <c r="AI1528" s="258">
        <v>0.18019493</v>
      </c>
      <c r="AJ1528" s="258">
        <v>6.6214197000000002E-2</v>
      </c>
      <c r="AK1528" s="258">
        <v>0.53171868</v>
      </c>
      <c r="AL1528" s="258">
        <v>6.5572743000000003E-2</v>
      </c>
      <c r="AM1528" s="258">
        <v>2.7486564E-4</v>
      </c>
      <c r="AN1528" s="258">
        <v>0.47377511</v>
      </c>
      <c r="AO1528" s="258">
        <v>2.6052526</v>
      </c>
      <c r="AP1528" s="258">
        <v>1.9604607000000001</v>
      </c>
      <c r="AQ1528" s="258">
        <v>0.6910347</v>
      </c>
      <c r="AR1528" s="258">
        <v>56.499411000000002</v>
      </c>
      <c r="AT1528" s="193"/>
      <c r="AU1528" s="193"/>
      <c r="AV1528" s="193"/>
      <c r="AW1528" s="193"/>
      <c r="AX1528" s="193"/>
      <c r="AY1528" s="193"/>
      <c r="AZ1528" s="193"/>
      <c r="BA1528" s="193"/>
      <c r="BB1528" s="193"/>
      <c r="BC1528" s="193"/>
      <c r="BD1528" s="193"/>
      <c r="BE1528" s="315"/>
      <c r="BF1528" s="315"/>
      <c r="BG1528" s="315"/>
      <c r="BH1528" s="315"/>
      <c r="BI1528" s="315"/>
      <c r="BJ1528" s="315"/>
      <c r="BK1528" s="315"/>
    </row>
    <row r="1529" spans="1:63" x14ac:dyDescent="0.25">
      <c r="A1529" s="43"/>
      <c r="B1529" s="185" t="s">
        <v>5770</v>
      </c>
      <c r="C1529" s="25" t="s">
        <v>770</v>
      </c>
      <c r="D1529" s="193">
        <v>181.85894999999999</v>
      </c>
      <c r="E1529" s="193">
        <v>81.639733000000007</v>
      </c>
      <c r="F1529" s="193">
        <v>33.209864000000003</v>
      </c>
      <c r="G1529" s="193">
        <v>3.2105486000000001</v>
      </c>
      <c r="H1529" s="193">
        <v>0.41285475999999999</v>
      </c>
      <c r="I1529" s="193">
        <v>35.713352</v>
      </c>
      <c r="J1529" s="193">
        <v>16.245460999999999</v>
      </c>
      <c r="K1529" s="193">
        <v>2.6988616E-2</v>
      </c>
      <c r="L1529" s="193">
        <v>11.400149000000001</v>
      </c>
      <c r="M1529" s="193">
        <v>0</v>
      </c>
      <c r="N1529" s="193">
        <v>0</v>
      </c>
      <c r="O1529" s="193">
        <v>0</v>
      </c>
      <c r="P1529" s="199">
        <f t="shared" si="301"/>
        <v>604.73876296296294</v>
      </c>
      <c r="Q1529" s="240">
        <v>939440.31</v>
      </c>
      <c r="R1529" s="99">
        <v>6967.9593000000004</v>
      </c>
      <c r="S1529" s="99">
        <v>932288</v>
      </c>
      <c r="T1529" s="99">
        <v>7.3225E-3</v>
      </c>
      <c r="U1529" s="99">
        <v>27.582999999999998</v>
      </c>
      <c r="V1529" s="99">
        <v>5.3128859999999998</v>
      </c>
      <c r="W1529" s="99">
        <v>151.44999999999999</v>
      </c>
      <c r="X1529" s="241">
        <f t="shared" si="302"/>
        <v>123.84372833202201</v>
      </c>
      <c r="Y1529" s="241">
        <f t="shared" si="303"/>
        <v>93.992417883100003</v>
      </c>
      <c r="Z1529" s="241">
        <f t="shared" si="304"/>
        <v>12.290676968922</v>
      </c>
      <c r="AA1529" s="241">
        <f t="shared" si="305"/>
        <v>17.56063348</v>
      </c>
      <c r="AB1529" s="258">
        <v>16.761856000000002</v>
      </c>
      <c r="AC1529" s="258">
        <v>0.16654975</v>
      </c>
      <c r="AD1529" s="258">
        <v>35.989744000000002</v>
      </c>
      <c r="AE1529" s="258">
        <v>2.1801330999999999E-3</v>
      </c>
      <c r="AF1529" s="258">
        <v>20.787585</v>
      </c>
      <c r="AG1529" s="258">
        <v>20.284503000000001</v>
      </c>
      <c r="AH1529" s="258">
        <v>10.970734999999999</v>
      </c>
      <c r="AI1529" s="258">
        <v>5.3514735000000001E-2</v>
      </c>
      <c r="AJ1529" s="258">
        <v>2.5567789E-2</v>
      </c>
      <c r="AK1529" s="258">
        <v>9.1009002000000006E-2</v>
      </c>
      <c r="AL1529" s="258">
        <v>1.2387192999999999E-2</v>
      </c>
      <c r="AM1529" s="258">
        <v>5.0339922000000002E-5</v>
      </c>
      <c r="AN1529" s="258">
        <v>0.17691933000000001</v>
      </c>
      <c r="AO1529" s="258">
        <v>0.55995077000000004</v>
      </c>
      <c r="AP1529" s="258">
        <v>0.40054281000000003</v>
      </c>
      <c r="AQ1529" s="258">
        <v>0.11536548000000001</v>
      </c>
      <c r="AR1529" s="258">
        <v>17.445267999999999</v>
      </c>
      <c r="AT1529" s="193"/>
      <c r="AU1529" s="193"/>
      <c r="AV1529" s="193"/>
      <c r="AW1529" s="193"/>
      <c r="AX1529" s="193"/>
      <c r="AY1529" s="193"/>
      <c r="AZ1529" s="193"/>
      <c r="BA1529" s="193"/>
      <c r="BB1529" s="193"/>
      <c r="BC1529" s="193"/>
      <c r="BD1529" s="193"/>
      <c r="BE1529" s="315"/>
      <c r="BF1529" s="315"/>
      <c r="BG1529" s="315"/>
      <c r="BH1529" s="315"/>
      <c r="BI1529" s="315"/>
      <c r="BJ1529" s="315"/>
      <c r="BK1529" s="315"/>
    </row>
    <row r="1530" spans="1:63" x14ac:dyDescent="0.25">
      <c r="A1530" s="9"/>
      <c r="B1530" s="185" t="s">
        <v>5770</v>
      </c>
      <c r="C1530" s="25" t="s">
        <v>769</v>
      </c>
      <c r="D1530" s="193">
        <v>72.603251999999998</v>
      </c>
      <c r="E1530" s="193">
        <v>21.322586000000001</v>
      </c>
      <c r="F1530" s="193">
        <v>12.189488000000001</v>
      </c>
      <c r="G1530" s="193">
        <v>0.85685222000000005</v>
      </c>
      <c r="H1530" s="193">
        <v>0.23428866000000001</v>
      </c>
      <c r="I1530" s="193">
        <v>23.159267</v>
      </c>
      <c r="J1530" s="193">
        <v>10.412049</v>
      </c>
      <c r="K1530" s="193">
        <v>1.2901486E-2</v>
      </c>
      <c r="L1530" s="193">
        <v>4.4158204000000003</v>
      </c>
      <c r="M1530" s="193">
        <v>0</v>
      </c>
      <c r="N1530" s="193">
        <v>0</v>
      </c>
      <c r="O1530" s="193">
        <v>0</v>
      </c>
      <c r="P1530" s="199">
        <f t="shared" si="301"/>
        <v>157.94508148148148</v>
      </c>
      <c r="Q1530" s="240">
        <v>619821.5</v>
      </c>
      <c r="R1530" s="99">
        <v>2269.7687000000001</v>
      </c>
      <c r="S1530" s="99">
        <v>617512</v>
      </c>
      <c r="T1530" s="99">
        <v>3.0044E-3</v>
      </c>
      <c r="U1530" s="99">
        <v>8.5609999999999999</v>
      </c>
      <c r="V1530" s="99">
        <v>1.8181620000000001</v>
      </c>
      <c r="W1530" s="99">
        <v>29.350999999999999</v>
      </c>
      <c r="X1530" s="241">
        <f t="shared" si="302"/>
        <v>61.834671975920003</v>
      </c>
      <c r="Y1530" s="241">
        <f t="shared" si="303"/>
        <v>52.590219915960006</v>
      </c>
      <c r="Z1530" s="241">
        <f t="shared" si="304"/>
        <v>3.4886705459599998</v>
      </c>
      <c r="AA1530" s="241">
        <f t="shared" si="305"/>
        <v>5.7557815139999997</v>
      </c>
      <c r="AB1530" s="258">
        <v>4.3778613000000002</v>
      </c>
      <c r="AC1530" s="258">
        <v>9.0744616000000002E-4</v>
      </c>
      <c r="AD1530" s="258">
        <v>22.752534000000001</v>
      </c>
      <c r="AE1530" s="258">
        <v>1.0091697999999999E-3</v>
      </c>
      <c r="AF1530" s="258">
        <v>12.161267</v>
      </c>
      <c r="AG1530" s="258">
        <v>13.296640999999999</v>
      </c>
      <c r="AH1530" s="258">
        <v>2.8652736999999999</v>
      </c>
      <c r="AI1530" s="258">
        <v>1.9632113999999999E-2</v>
      </c>
      <c r="AJ1530" s="258">
        <v>5.6712632999999998E-3</v>
      </c>
      <c r="AK1530" s="258">
        <v>5.8715440000000001E-2</v>
      </c>
      <c r="AL1530" s="258">
        <v>7.0785824999999997E-3</v>
      </c>
      <c r="AM1530" s="258">
        <v>2.9937159999999999E-5</v>
      </c>
      <c r="AN1530" s="258">
        <v>4.4652279000000003E-2</v>
      </c>
      <c r="AO1530" s="258">
        <v>0.28140099000000002</v>
      </c>
      <c r="AP1530" s="258">
        <v>0.20621624</v>
      </c>
      <c r="AQ1530" s="258">
        <v>7.1832214000000005E-2</v>
      </c>
      <c r="AR1530" s="258">
        <v>5.6839493000000001</v>
      </c>
      <c r="AT1530" s="193"/>
      <c r="AU1530" s="193"/>
      <c r="AV1530" s="193"/>
      <c r="AW1530" s="193"/>
      <c r="AX1530" s="193"/>
      <c r="AY1530" s="193"/>
      <c r="AZ1530" s="193"/>
      <c r="BA1530" s="193"/>
      <c r="BB1530" s="193"/>
      <c r="BC1530" s="193"/>
      <c r="BD1530" s="193"/>
      <c r="BE1530" s="315"/>
      <c r="BF1530" s="315"/>
      <c r="BG1530" s="315"/>
      <c r="BH1530" s="315"/>
      <c r="BI1530" s="315"/>
      <c r="BJ1530" s="315"/>
      <c r="BK1530" s="315"/>
    </row>
    <row r="1531" spans="1:63" x14ac:dyDescent="0.25">
      <c r="A1531" s="9"/>
      <c r="B1531" s="185" t="s">
        <v>5770</v>
      </c>
      <c r="C1531" s="25" t="s">
        <v>768</v>
      </c>
      <c r="D1531" s="193">
        <v>70.997985</v>
      </c>
      <c r="E1531" s="193">
        <v>20.479685</v>
      </c>
      <c r="F1531" s="193">
        <v>11.536578</v>
      </c>
      <c r="G1531" s="193">
        <v>0.90092967999999995</v>
      </c>
      <c r="H1531" s="193">
        <v>0.23485189000000001</v>
      </c>
      <c r="I1531" s="193">
        <v>23.009298999999999</v>
      </c>
      <c r="J1531" s="193">
        <v>10.404631</v>
      </c>
      <c r="K1531" s="193">
        <v>1.3024802E-2</v>
      </c>
      <c r="L1531" s="193">
        <v>4.4189856000000001</v>
      </c>
      <c r="M1531" s="193">
        <v>0</v>
      </c>
      <c r="N1531" s="193">
        <v>0</v>
      </c>
      <c r="O1531" s="193">
        <v>0</v>
      </c>
      <c r="P1531" s="199">
        <f t="shared" si="301"/>
        <v>151.70137037037037</v>
      </c>
      <c r="Q1531" s="240">
        <v>619845.11</v>
      </c>
      <c r="R1531" s="99">
        <v>2237.5866999999998</v>
      </c>
      <c r="S1531" s="99">
        <v>617568</v>
      </c>
      <c r="T1531" s="99">
        <v>3.0406000000000001E-3</v>
      </c>
      <c r="U1531" s="99">
        <v>8.9771999999999998</v>
      </c>
      <c r="V1531" s="99">
        <v>2.6215619999999999</v>
      </c>
      <c r="W1531" s="99">
        <v>27.923999999999999</v>
      </c>
      <c r="X1531" s="241">
        <f t="shared" si="302"/>
        <v>61.35026209267599</v>
      </c>
      <c r="Y1531" s="241">
        <f t="shared" si="303"/>
        <v>52.311693314719996</v>
      </c>
      <c r="Z1531" s="241">
        <f t="shared" si="304"/>
        <v>3.3632014509560006</v>
      </c>
      <c r="AA1531" s="241">
        <f t="shared" si="305"/>
        <v>5.6753673269999991</v>
      </c>
      <c r="AB1531" s="258">
        <v>4.2048031999999997</v>
      </c>
      <c r="AC1531" s="258">
        <v>9.2081664999999998E-4</v>
      </c>
      <c r="AD1531" s="258">
        <v>22.774249999999999</v>
      </c>
      <c r="AE1531" s="258">
        <v>9.8529807000000006E-4</v>
      </c>
      <c r="AF1531" s="258">
        <v>12.032871999999999</v>
      </c>
      <c r="AG1531" s="258">
        <v>13.297862</v>
      </c>
      <c r="AH1531" s="258">
        <v>2.7520345000000002</v>
      </c>
      <c r="AI1531" s="258">
        <v>1.8563969E-2</v>
      </c>
      <c r="AJ1531" s="258">
        <v>6.0641493999999997E-3</v>
      </c>
      <c r="AK1531" s="258">
        <v>5.8750556000000002E-2</v>
      </c>
      <c r="AL1531" s="258">
        <v>7.1037655999999999E-3</v>
      </c>
      <c r="AM1531" s="258">
        <v>3.0012955999999998E-5</v>
      </c>
      <c r="AN1531" s="258">
        <v>3.7267087999999997E-2</v>
      </c>
      <c r="AO1531" s="258">
        <v>0.27781507</v>
      </c>
      <c r="AP1531" s="258">
        <v>0.20557233999999999</v>
      </c>
      <c r="AQ1531" s="258">
        <v>7.1841326999999996E-2</v>
      </c>
      <c r="AR1531" s="258">
        <v>5.6035259999999996</v>
      </c>
      <c r="AT1531" s="193"/>
      <c r="AU1531" s="193"/>
      <c r="AV1531" s="193"/>
      <c r="AW1531" s="193"/>
      <c r="AX1531" s="193"/>
      <c r="AY1531" s="193"/>
      <c r="AZ1531" s="193"/>
      <c r="BA1531" s="193"/>
      <c r="BB1531" s="193"/>
      <c r="BC1531" s="193"/>
      <c r="BD1531" s="193"/>
      <c r="BE1531" s="315"/>
      <c r="BF1531" s="315"/>
      <c r="BG1531" s="315"/>
      <c r="BH1531" s="315"/>
      <c r="BI1531" s="315"/>
      <c r="BJ1531" s="315"/>
      <c r="BK1531" s="315"/>
    </row>
    <row r="1532" spans="1:63" x14ac:dyDescent="0.25">
      <c r="A1532" s="9"/>
      <c r="B1532" s="185" t="s">
        <v>5770</v>
      </c>
      <c r="C1532" s="25" t="s">
        <v>767</v>
      </c>
      <c r="D1532" s="193">
        <v>133.24821</v>
      </c>
      <c r="E1532" s="193">
        <v>44.982497000000002</v>
      </c>
      <c r="F1532" s="193">
        <v>21.003178999999999</v>
      </c>
      <c r="G1532" s="193">
        <v>1.5907928</v>
      </c>
      <c r="H1532" s="193">
        <v>0.43619124999999997</v>
      </c>
      <c r="I1532" s="193">
        <v>37.980609999999999</v>
      </c>
      <c r="J1532" s="193">
        <v>17.152892000000001</v>
      </c>
      <c r="K1532" s="193">
        <v>2.4626483000000001E-2</v>
      </c>
      <c r="L1532" s="193">
        <v>10.07742</v>
      </c>
      <c r="M1532" s="193">
        <v>0</v>
      </c>
      <c r="N1532" s="193">
        <v>0</v>
      </c>
      <c r="O1532" s="193">
        <v>0</v>
      </c>
      <c r="P1532" s="199">
        <f t="shared" si="301"/>
        <v>333.20368148148145</v>
      </c>
      <c r="Q1532" s="240">
        <v>1011890.3</v>
      </c>
      <c r="R1532" s="99">
        <v>4897.5904</v>
      </c>
      <c r="S1532" s="99">
        <v>1006824</v>
      </c>
      <c r="T1532" s="99">
        <v>1.4102E-2</v>
      </c>
      <c r="U1532" s="99">
        <v>21.709</v>
      </c>
      <c r="V1532" s="99">
        <v>4.555447</v>
      </c>
      <c r="W1532" s="99">
        <v>142.38999999999999</v>
      </c>
      <c r="X1532" s="241">
        <f t="shared" si="302"/>
        <v>107.864613732005</v>
      </c>
      <c r="Y1532" s="241">
        <f t="shared" si="303"/>
        <v>88.321206485099992</v>
      </c>
      <c r="Z1532" s="241">
        <f t="shared" si="304"/>
        <v>7.1536621769049997</v>
      </c>
      <c r="AA1532" s="241">
        <f t="shared" si="305"/>
        <v>12.38974507</v>
      </c>
      <c r="AB1532" s="258">
        <v>9.2345298000000007</v>
      </c>
      <c r="AC1532" s="258">
        <v>2.1938605999999999E-3</v>
      </c>
      <c r="AD1532" s="258">
        <v>37.292738999999997</v>
      </c>
      <c r="AE1532" s="258">
        <v>1.7748245000000001E-3</v>
      </c>
      <c r="AF1532" s="258">
        <v>20.106394999999999</v>
      </c>
      <c r="AG1532" s="258">
        <v>21.683574</v>
      </c>
      <c r="AH1532" s="258">
        <v>6.0438615000000002</v>
      </c>
      <c r="AI1532" s="258">
        <v>3.3696588E-2</v>
      </c>
      <c r="AJ1532" s="258">
        <v>1.0880908999999999E-2</v>
      </c>
      <c r="AK1532" s="258">
        <v>9.6974766000000004E-2</v>
      </c>
      <c r="AL1532" s="258">
        <v>1.1787124E-2</v>
      </c>
      <c r="AM1532" s="258">
        <v>4.9590905E-5</v>
      </c>
      <c r="AN1532" s="258">
        <v>8.5487829000000001E-2</v>
      </c>
      <c r="AO1532" s="258">
        <v>0.47149734999999998</v>
      </c>
      <c r="AP1532" s="258">
        <v>0.39942652000000001</v>
      </c>
      <c r="AQ1532" s="258">
        <v>0.12104207</v>
      </c>
      <c r="AR1532" s="258">
        <v>12.268703</v>
      </c>
      <c r="AT1532" s="193"/>
      <c r="AU1532" s="193"/>
      <c r="AV1532" s="193"/>
      <c r="AW1532" s="193"/>
      <c r="AX1532" s="193"/>
      <c r="AY1532" s="193"/>
      <c r="AZ1532" s="193"/>
      <c r="BA1532" s="193"/>
      <c r="BB1532" s="193"/>
      <c r="BC1532" s="193"/>
      <c r="BD1532" s="193"/>
      <c r="BE1532" s="315"/>
      <c r="BF1532" s="315"/>
      <c r="BG1532" s="315"/>
      <c r="BH1532" s="315"/>
      <c r="BI1532" s="315"/>
      <c r="BJ1532" s="315"/>
      <c r="BK1532" s="315"/>
    </row>
    <row r="1533" spans="1:63" x14ac:dyDescent="0.25">
      <c r="A1533" s="9"/>
      <c r="B1533" s="185" t="s">
        <v>5770</v>
      </c>
      <c r="C1533" s="25" t="s">
        <v>766</v>
      </c>
      <c r="D1533" s="193">
        <v>124.72235000000001</v>
      </c>
      <c r="E1533" s="193">
        <v>37.667031000000001</v>
      </c>
      <c r="F1533" s="193">
        <v>19.99821</v>
      </c>
      <c r="G1533" s="193">
        <v>1.7552253</v>
      </c>
      <c r="H1533" s="193">
        <v>0.40814409000000001</v>
      </c>
      <c r="I1533" s="193">
        <v>37.928803000000002</v>
      </c>
      <c r="J1533" s="193">
        <v>17.074470000000002</v>
      </c>
      <c r="K1533" s="193">
        <v>2.4080788999999998E-2</v>
      </c>
      <c r="L1533" s="193">
        <v>9.8663840999999994</v>
      </c>
      <c r="M1533" s="193">
        <v>0</v>
      </c>
      <c r="N1533" s="193">
        <v>0</v>
      </c>
      <c r="O1533" s="193">
        <v>0</v>
      </c>
      <c r="P1533" s="199">
        <f t="shared" si="301"/>
        <v>279.01504444444441</v>
      </c>
      <c r="Q1533" s="240">
        <v>1010906.4</v>
      </c>
      <c r="R1533" s="99">
        <v>4033.8132000000001</v>
      </c>
      <c r="S1533" s="99">
        <v>1006768</v>
      </c>
      <c r="T1533" s="99">
        <v>9.0583E-3</v>
      </c>
      <c r="U1533" s="99">
        <v>20.97</v>
      </c>
      <c r="V1533" s="99">
        <v>7.6242900000000002</v>
      </c>
      <c r="W1533" s="99">
        <v>75.944000000000003</v>
      </c>
      <c r="X1533" s="241">
        <f t="shared" si="302"/>
        <v>103.063280434276</v>
      </c>
      <c r="Y1533" s="241">
        <f t="shared" si="303"/>
        <v>86.736491987799994</v>
      </c>
      <c r="Z1533" s="241">
        <f t="shared" si="304"/>
        <v>6.1043361464760011</v>
      </c>
      <c r="AA1533" s="241">
        <f t="shared" si="305"/>
        <v>10.2224523</v>
      </c>
      <c r="AB1533" s="258">
        <v>7.7332109000000004</v>
      </c>
      <c r="AC1533" s="258">
        <v>1.5966709E-3</v>
      </c>
      <c r="AD1533" s="258">
        <v>37.388863000000001</v>
      </c>
      <c r="AE1533" s="258">
        <v>1.6924169000000001E-3</v>
      </c>
      <c r="AF1533" s="258">
        <v>19.929525999999999</v>
      </c>
      <c r="AG1533" s="258">
        <v>21.681602999999999</v>
      </c>
      <c r="AH1533" s="258">
        <v>5.0613760000000001</v>
      </c>
      <c r="AI1533" s="258">
        <v>3.2163100999999999E-2</v>
      </c>
      <c r="AJ1533" s="258">
        <v>1.2393032E-2</v>
      </c>
      <c r="AK1533" s="258">
        <v>9.6559903000000002E-2</v>
      </c>
      <c r="AL1533" s="258">
        <v>1.1881355999999999E-2</v>
      </c>
      <c r="AM1533" s="258">
        <v>4.9865476E-5</v>
      </c>
      <c r="AN1533" s="258">
        <v>7.0621988999999996E-2</v>
      </c>
      <c r="AO1533" s="258">
        <v>0.46696265999999997</v>
      </c>
      <c r="AP1533" s="258">
        <v>0.35232824000000001</v>
      </c>
      <c r="AQ1533" s="258">
        <v>0.1207173</v>
      </c>
      <c r="AR1533" s="258">
        <v>10.101735</v>
      </c>
      <c r="AT1533" s="193"/>
      <c r="AU1533" s="193"/>
      <c r="AV1533" s="193"/>
      <c r="AW1533" s="193"/>
      <c r="AX1533" s="193"/>
      <c r="AY1533" s="193"/>
      <c r="AZ1533" s="193"/>
      <c r="BA1533" s="193"/>
      <c r="BB1533" s="193"/>
      <c r="BC1533" s="193"/>
      <c r="BD1533" s="193"/>
      <c r="BE1533" s="315"/>
      <c r="BF1533" s="315"/>
      <c r="BG1533" s="315"/>
      <c r="BH1533" s="315"/>
      <c r="BI1533" s="315"/>
      <c r="BJ1533" s="315"/>
      <c r="BK1533" s="315"/>
    </row>
    <row r="1534" spans="1:63" x14ac:dyDescent="0.25">
      <c r="A1534" s="9"/>
      <c r="B1534" s="185" t="s">
        <v>5770</v>
      </c>
      <c r="C1534" s="25" t="s">
        <v>765</v>
      </c>
      <c r="D1534" s="193">
        <v>186.07178999999999</v>
      </c>
      <c r="E1534" s="193">
        <v>81.260142999999999</v>
      </c>
      <c r="F1534" s="193">
        <v>33.771309000000002</v>
      </c>
      <c r="G1534" s="193">
        <v>3.0887454999999999</v>
      </c>
      <c r="H1534" s="193">
        <v>0.446876</v>
      </c>
      <c r="I1534" s="193">
        <v>38.899987000000003</v>
      </c>
      <c r="J1534" s="193">
        <v>17.549810999999998</v>
      </c>
      <c r="K1534" s="193">
        <v>2.8042455000000001E-2</v>
      </c>
      <c r="L1534" s="193">
        <v>11.026880999999999</v>
      </c>
      <c r="M1534" s="193">
        <v>0</v>
      </c>
      <c r="N1534" s="193">
        <v>0</v>
      </c>
      <c r="O1534" s="193">
        <v>0</v>
      </c>
      <c r="P1534" s="199">
        <f t="shared" si="301"/>
        <v>601.92698518518512</v>
      </c>
      <c r="Q1534" s="240">
        <v>1022333.9</v>
      </c>
      <c r="R1534" s="99">
        <v>7128.6800999999996</v>
      </c>
      <c r="S1534" s="99">
        <v>1015000</v>
      </c>
      <c r="T1534" s="99">
        <v>1.0467000000000001E-2</v>
      </c>
      <c r="U1534" s="99">
        <v>29.228000000000002</v>
      </c>
      <c r="V1534" s="99">
        <v>5.6130459999999998</v>
      </c>
      <c r="W1534" s="99">
        <v>170.41</v>
      </c>
      <c r="X1534" s="241">
        <f t="shared" si="302"/>
        <v>130.15361126796702</v>
      </c>
      <c r="Y1534" s="241">
        <f t="shared" si="303"/>
        <v>99.879232278400011</v>
      </c>
      <c r="Z1534" s="241">
        <f t="shared" si="304"/>
        <v>12.301545899567</v>
      </c>
      <c r="AA1534" s="241">
        <f t="shared" si="305"/>
        <v>17.972833089999998</v>
      </c>
      <c r="AB1534" s="258">
        <v>16.683540000000001</v>
      </c>
      <c r="AC1534" s="258">
        <v>0.14088624</v>
      </c>
      <c r="AD1534" s="258">
        <v>38.847014000000001</v>
      </c>
      <c r="AE1534" s="258">
        <v>2.2730383999999999E-3</v>
      </c>
      <c r="AF1534" s="258">
        <v>22.273102000000002</v>
      </c>
      <c r="AG1534" s="258">
        <v>21.932417000000001</v>
      </c>
      <c r="AH1534" s="258">
        <v>10.919388</v>
      </c>
      <c r="AI1534" s="258">
        <v>5.4443125000000002E-2</v>
      </c>
      <c r="AJ1534" s="258">
        <v>2.4225618000000001E-2</v>
      </c>
      <c r="AK1534" s="258">
        <v>9.8820763000000006E-2</v>
      </c>
      <c r="AL1534" s="258">
        <v>1.3117233000000001E-2</v>
      </c>
      <c r="AM1534" s="258">
        <v>5.3690567E-5</v>
      </c>
      <c r="AN1534" s="258">
        <v>0.17617272</v>
      </c>
      <c r="AO1534" s="258">
        <v>0.58255380999999995</v>
      </c>
      <c r="AP1534" s="258">
        <v>0.43277093999999999</v>
      </c>
      <c r="AQ1534" s="258">
        <v>0.12354409</v>
      </c>
      <c r="AR1534" s="258">
        <v>17.849288999999999</v>
      </c>
      <c r="AT1534" s="193"/>
      <c r="AU1534" s="193"/>
      <c r="AV1534" s="193"/>
      <c r="AW1534" s="193"/>
      <c r="AX1534" s="193"/>
      <c r="AY1534" s="193"/>
      <c r="AZ1534" s="193"/>
      <c r="BA1534" s="193"/>
      <c r="BB1534" s="193"/>
      <c r="BC1534" s="193"/>
      <c r="BD1534" s="193"/>
      <c r="BE1534" s="315"/>
      <c r="BF1534" s="315"/>
      <c r="BG1534" s="315"/>
      <c r="BH1534" s="315"/>
      <c r="BI1534" s="315"/>
      <c r="BJ1534" s="315"/>
      <c r="BK1534" s="315"/>
    </row>
    <row r="1535" spans="1:63" x14ac:dyDescent="0.25">
      <c r="A1535" s="9"/>
      <c r="B1535" s="185" t="s">
        <v>5770</v>
      </c>
      <c r="C1535" s="5" t="s">
        <v>764</v>
      </c>
      <c r="D1535" s="172">
        <v>168.66309999999999</v>
      </c>
      <c r="E1535" s="172">
        <v>63.288652999999996</v>
      </c>
      <c r="F1535" s="172">
        <v>34.537489000000001</v>
      </c>
      <c r="G1535" s="172">
        <v>1.7512295</v>
      </c>
      <c r="H1535" s="172">
        <v>0.42367816000000003</v>
      </c>
      <c r="I1535" s="172">
        <v>41.103088999999997</v>
      </c>
      <c r="J1535" s="172">
        <v>17.381709000000001</v>
      </c>
      <c r="K1535" s="172">
        <v>2.4476126000000001E-2</v>
      </c>
      <c r="L1535" s="172">
        <v>10.152772000000001</v>
      </c>
      <c r="M1535" s="172">
        <v>0</v>
      </c>
      <c r="N1535" s="172">
        <v>0</v>
      </c>
      <c r="O1535" s="172">
        <v>0</v>
      </c>
      <c r="P1535" s="199">
        <f t="shared" si="301"/>
        <v>468.80483703703698</v>
      </c>
      <c r="Q1535" s="233">
        <v>1012367.1</v>
      </c>
      <c r="R1535" s="96">
        <v>5563.5985000000001</v>
      </c>
      <c r="S1535" s="96">
        <v>1006600</v>
      </c>
      <c r="T1535" s="96">
        <v>1.302E-2</v>
      </c>
      <c r="U1535" s="96">
        <v>32.334000000000003</v>
      </c>
      <c r="V1535" s="96">
        <v>3.6073029999999999</v>
      </c>
      <c r="W1535" s="96">
        <v>167.52</v>
      </c>
      <c r="X1535" s="241">
        <f t="shared" si="302"/>
        <v>119.02347042244399</v>
      </c>
      <c r="Y1535" s="241">
        <f t="shared" si="303"/>
        <v>95.118291868899988</v>
      </c>
      <c r="Z1535" s="241">
        <f t="shared" si="304"/>
        <v>9.8543109335440011</v>
      </c>
      <c r="AA1535" s="241">
        <f t="shared" si="305"/>
        <v>14.05086762</v>
      </c>
      <c r="AB1535" s="241">
        <v>12.993221999999999</v>
      </c>
      <c r="AC1535" s="241">
        <v>1.5784289999999999E-3</v>
      </c>
      <c r="AD1535" s="241">
        <v>37.640248999999997</v>
      </c>
      <c r="AE1535" s="241">
        <v>2.2894399000000002E-3</v>
      </c>
      <c r="AF1535" s="241">
        <v>22.805605</v>
      </c>
      <c r="AG1535" s="241">
        <v>21.675348</v>
      </c>
      <c r="AH1535" s="241">
        <v>8.5035477000000004</v>
      </c>
      <c r="AI1535" s="241">
        <v>5.5896649999999999E-2</v>
      </c>
      <c r="AJ1535" s="241">
        <v>1.2312218999999999E-2</v>
      </c>
      <c r="AK1535" s="241">
        <v>9.7804119999999994E-2</v>
      </c>
      <c r="AL1535" s="241">
        <v>1.2024112E-2</v>
      </c>
      <c r="AM1535" s="241">
        <v>5.0322543999999998E-5</v>
      </c>
      <c r="AN1535" s="241">
        <v>0.22812303</v>
      </c>
      <c r="AO1535" s="241">
        <v>0.54440275999999999</v>
      </c>
      <c r="AP1535" s="241">
        <v>0.40015002</v>
      </c>
      <c r="AQ1535" s="241">
        <v>0.12135062000000001</v>
      </c>
      <c r="AR1535" s="241">
        <v>13.929517000000001</v>
      </c>
      <c r="AT1535" s="193"/>
      <c r="AU1535" s="193"/>
      <c r="AV1535" s="193"/>
      <c r="AW1535" s="193"/>
      <c r="AX1535" s="193"/>
      <c r="AY1535" s="193"/>
      <c r="AZ1535" s="193"/>
      <c r="BA1535" s="193"/>
      <c r="BB1535" s="193"/>
      <c r="BC1535" s="193"/>
      <c r="BD1535" s="193"/>
      <c r="BE1535" s="315"/>
      <c r="BF1535" s="315"/>
      <c r="BG1535" s="315"/>
      <c r="BH1535" s="315"/>
      <c r="BI1535" s="315"/>
      <c r="BJ1535" s="315"/>
      <c r="BK1535" s="315"/>
    </row>
    <row r="1536" spans="1:63" x14ac:dyDescent="0.25">
      <c r="A1536" s="9"/>
      <c r="B1536" s="185" t="s">
        <v>5770</v>
      </c>
      <c r="C1536" s="25" t="s">
        <v>779</v>
      </c>
      <c r="D1536" s="193">
        <v>130.29688999999999</v>
      </c>
      <c r="E1536" s="193">
        <v>37.362797999999998</v>
      </c>
      <c r="F1536" s="193">
        <v>20.718208000000001</v>
      </c>
      <c r="G1536" s="193">
        <v>1.6172500999999999</v>
      </c>
      <c r="H1536" s="193">
        <v>0.42352451000000002</v>
      </c>
      <c r="I1536" s="193">
        <v>39.340701000000003</v>
      </c>
      <c r="J1536" s="193">
        <v>17.871918999999998</v>
      </c>
      <c r="K1536" s="193">
        <v>2.5396308999999999E-2</v>
      </c>
      <c r="L1536" s="193">
        <v>12.937089</v>
      </c>
      <c r="M1536" s="193">
        <v>0</v>
      </c>
      <c r="N1536" s="193">
        <v>0</v>
      </c>
      <c r="O1536" s="193">
        <v>0</v>
      </c>
      <c r="P1536" s="199">
        <f t="shared" si="301"/>
        <v>276.76146666666665</v>
      </c>
      <c r="Q1536" s="240">
        <v>1042890.8</v>
      </c>
      <c r="R1536" s="99">
        <v>4058.4445000000001</v>
      </c>
      <c r="S1536" s="99">
        <v>1038744</v>
      </c>
      <c r="T1536" s="99">
        <v>5.6882E-3</v>
      </c>
      <c r="U1536" s="99">
        <v>19.026</v>
      </c>
      <c r="V1536" s="99">
        <v>4.8399349999999997</v>
      </c>
      <c r="W1536" s="99">
        <v>64.512</v>
      </c>
      <c r="X1536" s="241">
        <f t="shared" si="302"/>
        <v>105.95586830556601</v>
      </c>
      <c r="Y1536" s="241">
        <f t="shared" si="303"/>
        <v>89.549092559000002</v>
      </c>
      <c r="Z1536" s="241">
        <f t="shared" si="304"/>
        <v>6.115024046566</v>
      </c>
      <c r="AA1536" s="241">
        <f t="shared" si="305"/>
        <v>10.291751699999999</v>
      </c>
      <c r="AB1536" s="258">
        <v>7.6711876999999999</v>
      </c>
      <c r="AC1536" s="258">
        <v>1.6590423E-3</v>
      </c>
      <c r="AD1536" s="258">
        <v>38.465634999999999</v>
      </c>
      <c r="AE1536" s="258">
        <v>1.7818167000000001E-3</v>
      </c>
      <c r="AF1536" s="258">
        <v>20.642451000000001</v>
      </c>
      <c r="AG1536" s="258">
        <v>22.766378</v>
      </c>
      <c r="AH1536" s="258">
        <v>5.0207800000000002</v>
      </c>
      <c r="AI1536" s="258">
        <v>3.3177601000000001E-2</v>
      </c>
      <c r="AJ1536" s="258">
        <v>1.0993983000000001E-2</v>
      </c>
      <c r="AK1536" s="258">
        <v>9.9666979000000003E-2</v>
      </c>
      <c r="AL1536" s="258">
        <v>1.2221282999999999E-2</v>
      </c>
      <c r="AM1536" s="258">
        <v>5.1366565999999997E-5</v>
      </c>
      <c r="AN1536" s="258">
        <v>8.8013404000000003E-2</v>
      </c>
      <c r="AO1536" s="258">
        <v>0.48789807000000002</v>
      </c>
      <c r="AP1536" s="258">
        <v>0.36222135999999999</v>
      </c>
      <c r="AQ1536" s="258">
        <v>0.1286157</v>
      </c>
      <c r="AR1536" s="258">
        <v>10.163136</v>
      </c>
      <c r="AT1536" s="193"/>
      <c r="AU1536" s="193"/>
      <c r="AV1536" s="193"/>
      <c r="AW1536" s="193"/>
      <c r="AX1536" s="193"/>
      <c r="AY1536" s="193"/>
      <c r="AZ1536" s="193"/>
      <c r="BA1536" s="193"/>
      <c r="BB1536" s="193"/>
      <c r="BC1536" s="193"/>
      <c r="BD1536" s="193"/>
      <c r="BE1536" s="315"/>
      <c r="BF1536" s="315"/>
      <c r="BG1536" s="315"/>
      <c r="BH1536" s="315"/>
      <c r="BI1536" s="315"/>
      <c r="BJ1536" s="315"/>
      <c r="BK1536" s="315"/>
    </row>
    <row r="1537" spans="1:63" x14ac:dyDescent="0.25">
      <c r="A1537" s="9"/>
      <c r="B1537" s="185" t="s">
        <v>5770</v>
      </c>
      <c r="C1537" s="5" t="s">
        <v>778</v>
      </c>
      <c r="D1537" s="172">
        <v>579.68489999999997</v>
      </c>
      <c r="E1537" s="172">
        <v>367.50947000000002</v>
      </c>
      <c r="F1537" s="172">
        <v>123.04871</v>
      </c>
      <c r="G1537" s="172">
        <v>13.792726999999999</v>
      </c>
      <c r="H1537" s="172">
        <v>0.60825810000000002</v>
      </c>
      <c r="I1537" s="172">
        <v>41.471170000000001</v>
      </c>
      <c r="J1537" s="172">
        <v>19.261379999999999</v>
      </c>
      <c r="K1537" s="172">
        <v>5.3373902000000001E-2</v>
      </c>
      <c r="L1537" s="172">
        <v>13.939806000000001</v>
      </c>
      <c r="M1537" s="172">
        <v>0</v>
      </c>
      <c r="N1537" s="172">
        <v>0</v>
      </c>
      <c r="O1537" s="172">
        <v>0</v>
      </c>
      <c r="P1537" s="199">
        <f t="shared" si="301"/>
        <v>2722.2923703703705</v>
      </c>
      <c r="Q1537" s="233">
        <v>1044891.8</v>
      </c>
      <c r="R1537" s="96">
        <v>26434.97</v>
      </c>
      <c r="S1537" s="96">
        <v>1017744</v>
      </c>
      <c r="T1537" s="96">
        <v>7.3908999999999997E-3</v>
      </c>
      <c r="U1537" s="96">
        <v>84.308000000000007</v>
      </c>
      <c r="V1537" s="96">
        <v>7.3342599999999996</v>
      </c>
      <c r="W1537" s="96">
        <v>621.23</v>
      </c>
      <c r="X1537" s="241">
        <f t="shared" si="302"/>
        <v>301.68439007115802</v>
      </c>
      <c r="Y1537" s="241">
        <f t="shared" si="303"/>
        <v>182.58204675070004</v>
      </c>
      <c r="Z1537" s="241">
        <f t="shared" si="304"/>
        <v>52.806181040457993</v>
      </c>
      <c r="AA1537" s="241">
        <f t="shared" si="305"/>
        <v>66.29616227999999</v>
      </c>
      <c r="AB1537" s="241">
        <v>75.456635000000006</v>
      </c>
      <c r="AC1537" s="241">
        <v>1.1800086999999999</v>
      </c>
      <c r="AD1537" s="241">
        <v>47.893132000000001</v>
      </c>
      <c r="AE1537" s="241">
        <v>5.8170506999999996E-3</v>
      </c>
      <c r="AF1537" s="241">
        <v>36.126609999999999</v>
      </c>
      <c r="AG1537" s="241">
        <v>21.919844000000001</v>
      </c>
      <c r="AH1537" s="241">
        <v>49.387273999999998</v>
      </c>
      <c r="AI1537" s="241">
        <v>0.19926405</v>
      </c>
      <c r="AJ1537" s="241">
        <v>0.11970542000000001</v>
      </c>
      <c r="AK1537" s="241">
        <v>0.10790669999999999</v>
      </c>
      <c r="AL1537" s="241">
        <v>2.1936621999999999E-2</v>
      </c>
      <c r="AM1537" s="241">
        <v>8.0108457999999999E-5</v>
      </c>
      <c r="AN1537" s="241">
        <v>0.79036216000000004</v>
      </c>
      <c r="AO1537" s="241">
        <v>1.3465479</v>
      </c>
      <c r="AP1537" s="241">
        <v>0.83310408000000002</v>
      </c>
      <c r="AQ1537" s="241">
        <v>0.12981328</v>
      </c>
      <c r="AR1537" s="241">
        <v>66.166348999999997</v>
      </c>
      <c r="AT1537" s="193"/>
      <c r="AU1537" s="193"/>
      <c r="AV1537" s="193"/>
      <c r="AW1537" s="193"/>
      <c r="AX1537" s="193"/>
      <c r="AY1537" s="193"/>
      <c r="AZ1537" s="193"/>
      <c r="BA1537" s="193"/>
      <c r="BB1537" s="193"/>
      <c r="BC1537" s="193"/>
      <c r="BD1537" s="193"/>
      <c r="BE1537" s="315"/>
      <c r="BF1537" s="315"/>
      <c r="BG1537" s="315"/>
      <c r="BH1537" s="315"/>
      <c r="BI1537" s="315"/>
      <c r="BJ1537" s="315"/>
      <c r="BK1537" s="315"/>
    </row>
    <row r="1538" spans="1:63" x14ac:dyDescent="0.25">
      <c r="A1538" s="9"/>
      <c r="B1538" s="185" t="s">
        <v>5770</v>
      </c>
      <c r="C1538" s="5" t="s">
        <v>5831</v>
      </c>
      <c r="D1538" s="172">
        <v>119.64601999999999</v>
      </c>
      <c r="E1538" s="172">
        <v>34.291314999999997</v>
      </c>
      <c r="F1538" s="172">
        <v>18.987489</v>
      </c>
      <c r="G1538" s="172">
        <v>1.4820956999999999</v>
      </c>
      <c r="H1538" s="172">
        <v>0.38829458</v>
      </c>
      <c r="I1538" s="172">
        <v>35.887459</v>
      </c>
      <c r="J1538" s="172">
        <v>16.311084000000001</v>
      </c>
      <c r="K1538" s="172">
        <v>2.3442441000000001E-2</v>
      </c>
      <c r="L1538" s="172">
        <v>12.274844</v>
      </c>
      <c r="M1538" s="172">
        <v>0</v>
      </c>
      <c r="N1538" s="172">
        <v>0</v>
      </c>
      <c r="O1538" s="172">
        <v>0</v>
      </c>
      <c r="P1538" s="199">
        <f t="shared" si="301"/>
        <v>254.00974074074071</v>
      </c>
      <c r="Q1538" s="233">
        <v>949869.28</v>
      </c>
      <c r="R1538" s="96">
        <v>3722.8202999999999</v>
      </c>
      <c r="S1538" s="96">
        <v>946064</v>
      </c>
      <c r="T1538" s="96">
        <v>5.2320999999999999E-3</v>
      </c>
      <c r="U1538" s="96">
        <v>17.68</v>
      </c>
      <c r="V1538" s="96">
        <v>4.4466260000000002</v>
      </c>
      <c r="W1538" s="96">
        <v>60.323</v>
      </c>
      <c r="X1538" s="241">
        <f t="shared" si="302"/>
        <v>96.753019843800004</v>
      </c>
      <c r="Y1538" s="241">
        <f t="shared" si="303"/>
        <v>81.701940631200003</v>
      </c>
      <c r="Z1538" s="241">
        <f t="shared" si="304"/>
        <v>5.6106026025999993</v>
      </c>
      <c r="AA1538" s="241">
        <f t="shared" si="305"/>
        <v>9.4404766099999993</v>
      </c>
      <c r="AB1538" s="241">
        <v>7.0405636999999999</v>
      </c>
      <c r="AC1538" s="241">
        <v>1.5209103E-3</v>
      </c>
      <c r="AD1538" s="241">
        <v>35.049351000000001</v>
      </c>
      <c r="AE1538" s="241">
        <v>1.6340209E-3</v>
      </c>
      <c r="AF1538" s="241">
        <v>18.837116999999999</v>
      </c>
      <c r="AG1538" s="241">
        <v>20.771754000000001</v>
      </c>
      <c r="AH1538" s="241">
        <v>4.6080379000000002</v>
      </c>
      <c r="AI1538" s="241">
        <v>3.0392592E-2</v>
      </c>
      <c r="AJ1538" s="241">
        <v>1.0084274000000001E-2</v>
      </c>
      <c r="AK1538" s="241">
        <v>9.0853312000000006E-2</v>
      </c>
      <c r="AL1538" s="241">
        <v>1.1155763000000001E-2</v>
      </c>
      <c r="AM1538" s="241">
        <v>4.6864599999999999E-5</v>
      </c>
      <c r="AN1538" s="241">
        <v>8.2421446999999995E-2</v>
      </c>
      <c r="AO1538" s="241">
        <v>0.44622666999999999</v>
      </c>
      <c r="AP1538" s="241">
        <v>0.33138378000000002</v>
      </c>
      <c r="AQ1538" s="241">
        <v>0.11783541</v>
      </c>
      <c r="AR1538" s="241">
        <v>9.3226411999999996</v>
      </c>
      <c r="AT1538" s="193"/>
      <c r="AU1538" s="193"/>
      <c r="AV1538" s="193"/>
      <c r="AW1538" s="193"/>
      <c r="AX1538" s="193"/>
      <c r="AY1538" s="193"/>
      <c r="AZ1538" s="193"/>
      <c r="BA1538" s="193"/>
      <c r="BB1538" s="193"/>
      <c r="BC1538" s="193"/>
      <c r="BD1538" s="193"/>
      <c r="BE1538" s="315"/>
      <c r="BF1538" s="315"/>
      <c r="BG1538" s="315"/>
      <c r="BH1538" s="315"/>
      <c r="BI1538" s="315"/>
      <c r="BJ1538" s="315"/>
      <c r="BK1538" s="315"/>
    </row>
    <row r="1539" spans="1:63" x14ac:dyDescent="0.25">
      <c r="A1539" s="9"/>
      <c r="B1539" s="185" t="s">
        <v>5770</v>
      </c>
      <c r="C1539" s="5" t="s">
        <v>2874</v>
      </c>
      <c r="D1539" s="172">
        <v>175.39579000000001</v>
      </c>
      <c r="E1539" s="172">
        <v>78.176914999999994</v>
      </c>
      <c r="F1539" s="172">
        <v>32.031955000000004</v>
      </c>
      <c r="G1539" s="172">
        <v>2.9539797000000001</v>
      </c>
      <c r="H1539" s="172">
        <v>0.41161573000000001</v>
      </c>
      <c r="I1539" s="172">
        <v>35.444358000000001</v>
      </c>
      <c r="J1539" s="172">
        <v>15.98746</v>
      </c>
      <c r="K1539" s="172">
        <v>2.6088358999999998E-2</v>
      </c>
      <c r="L1539" s="172">
        <v>10.363419</v>
      </c>
      <c r="M1539" s="172">
        <v>0</v>
      </c>
      <c r="N1539" s="172">
        <v>0</v>
      </c>
      <c r="O1539" s="172">
        <v>0</v>
      </c>
      <c r="P1539" s="199">
        <f t="shared" si="301"/>
        <v>579.08825925925919</v>
      </c>
      <c r="Q1539" s="233">
        <v>929255.68</v>
      </c>
      <c r="R1539" s="96">
        <v>6792.3585000000003</v>
      </c>
      <c r="S1539" s="96">
        <v>922264</v>
      </c>
      <c r="T1539" s="96">
        <v>1.0011000000000001E-2</v>
      </c>
      <c r="U1539" s="96">
        <v>27.885000000000002</v>
      </c>
      <c r="V1539" s="96">
        <v>5.2282609999999998</v>
      </c>
      <c r="W1539" s="96">
        <v>166.2</v>
      </c>
      <c r="X1539" s="241">
        <f t="shared" si="302"/>
        <v>120.936525434456</v>
      </c>
      <c r="Y1539" s="241">
        <f t="shared" si="303"/>
        <v>92.021392947699994</v>
      </c>
      <c r="Z1539" s="241">
        <f t="shared" si="304"/>
        <v>11.795326176755999</v>
      </c>
      <c r="AA1539" s="241">
        <f t="shared" si="305"/>
        <v>17.119806310000001</v>
      </c>
      <c r="AB1539" s="241">
        <v>16.050504</v>
      </c>
      <c r="AC1539" s="241">
        <v>0.14074909999999999</v>
      </c>
      <c r="AD1539" s="241">
        <v>35.427570000000003</v>
      </c>
      <c r="AE1539" s="241">
        <v>2.1248476999999998E-3</v>
      </c>
      <c r="AF1539" s="241">
        <v>20.464919999999999</v>
      </c>
      <c r="AG1539" s="241">
        <v>19.935524999999998</v>
      </c>
      <c r="AH1539" s="241">
        <v>10.505068</v>
      </c>
      <c r="AI1539" s="241">
        <v>5.164403E-2</v>
      </c>
      <c r="AJ1539" s="241">
        <v>2.3319592E-2</v>
      </c>
      <c r="AK1539" s="241">
        <v>8.9998880000000003E-2</v>
      </c>
      <c r="AL1539" s="241">
        <v>1.205083E-2</v>
      </c>
      <c r="AM1539" s="241">
        <v>4.9184755999999997E-5</v>
      </c>
      <c r="AN1539" s="241">
        <v>0.17049326000000001</v>
      </c>
      <c r="AO1539" s="241">
        <v>0.54080318999999999</v>
      </c>
      <c r="AP1539" s="241">
        <v>0.40189921000000001</v>
      </c>
      <c r="AQ1539" s="241">
        <v>0.11275631</v>
      </c>
      <c r="AR1539" s="241">
        <v>17.00705</v>
      </c>
      <c r="AT1539" s="193"/>
      <c r="AU1539" s="193"/>
      <c r="AV1539" s="193"/>
      <c r="AW1539" s="193"/>
      <c r="AX1539" s="193"/>
      <c r="AY1539" s="193"/>
      <c r="AZ1539" s="193"/>
      <c r="BA1539" s="193"/>
      <c r="BB1539" s="193"/>
      <c r="BC1539" s="193"/>
      <c r="BD1539" s="193"/>
      <c r="BE1539" s="315"/>
      <c r="BF1539" s="315"/>
      <c r="BG1539" s="315"/>
      <c r="BH1539" s="315"/>
      <c r="BI1539" s="315"/>
      <c r="BJ1539" s="315"/>
      <c r="BK1539" s="315"/>
    </row>
    <row r="1540" spans="1:63" x14ac:dyDescent="0.25">
      <c r="A1540" s="9"/>
      <c r="B1540" s="185" t="s">
        <v>5770</v>
      </c>
      <c r="C1540" s="5" t="s">
        <v>2873</v>
      </c>
      <c r="D1540" s="172">
        <v>157.77198999999999</v>
      </c>
      <c r="E1540" s="172">
        <v>60.089283000000002</v>
      </c>
      <c r="F1540" s="172">
        <v>32.709071000000002</v>
      </c>
      <c r="G1540" s="172">
        <v>1.6227023</v>
      </c>
      <c r="H1540" s="172">
        <v>0.38852916999999998</v>
      </c>
      <c r="I1540" s="172">
        <v>37.629404999999998</v>
      </c>
      <c r="J1540" s="172">
        <v>15.820126</v>
      </c>
      <c r="K1540" s="172">
        <v>2.2540827999999999E-2</v>
      </c>
      <c r="L1540" s="172">
        <v>9.4903282999999998</v>
      </c>
      <c r="M1540" s="172">
        <v>0</v>
      </c>
      <c r="N1540" s="172">
        <v>0</v>
      </c>
      <c r="O1540" s="172">
        <v>0</v>
      </c>
      <c r="P1540" s="199">
        <f t="shared" si="301"/>
        <v>445.10579999999999</v>
      </c>
      <c r="Q1540" s="233">
        <v>919396.57</v>
      </c>
      <c r="R1540" s="96">
        <v>5223.0496000000003</v>
      </c>
      <c r="S1540" s="96">
        <v>913976</v>
      </c>
      <c r="T1540" s="96">
        <v>1.2569E-2</v>
      </c>
      <c r="U1540" s="96">
        <v>31.048999999999999</v>
      </c>
      <c r="V1540" s="96">
        <v>3.3345479999999998</v>
      </c>
      <c r="W1540" s="96">
        <v>163.12</v>
      </c>
      <c r="X1540" s="241">
        <f t="shared" si="302"/>
        <v>109.74756368242899</v>
      </c>
      <c r="Y1540" s="241">
        <f t="shared" si="303"/>
        <v>87.229386349699993</v>
      </c>
      <c r="Z1540" s="241">
        <f t="shared" si="304"/>
        <v>9.3308854527289995</v>
      </c>
      <c r="AA1540" s="241">
        <f t="shared" si="305"/>
        <v>13.18729188</v>
      </c>
      <c r="AB1540" s="241">
        <v>12.336340999999999</v>
      </c>
      <c r="AC1540" s="241">
        <v>1.4422967000000001E-3</v>
      </c>
      <c r="AD1540" s="241">
        <v>34.227314999999997</v>
      </c>
      <c r="AE1540" s="241">
        <v>2.138053E-3</v>
      </c>
      <c r="AF1540" s="241">
        <v>20.98133</v>
      </c>
      <c r="AG1540" s="241">
        <v>19.680820000000001</v>
      </c>
      <c r="AH1540" s="241">
        <v>8.0736246000000005</v>
      </c>
      <c r="AI1540" s="241">
        <v>5.2951877000000001E-2</v>
      </c>
      <c r="AJ1540" s="241">
        <v>1.1461592E-2</v>
      </c>
      <c r="AK1540" s="241">
        <v>8.8995274999999999E-2</v>
      </c>
      <c r="AL1540" s="241">
        <v>1.0962326999999999E-2</v>
      </c>
      <c r="AM1540" s="241">
        <v>4.5831729000000003E-5</v>
      </c>
      <c r="AN1540" s="241">
        <v>0.22142141000000001</v>
      </c>
      <c r="AO1540" s="241">
        <v>0.50218923999999998</v>
      </c>
      <c r="AP1540" s="241">
        <v>0.36923329999999999</v>
      </c>
      <c r="AQ1540" s="241">
        <v>0.11057588</v>
      </c>
      <c r="AR1540" s="241">
        <v>13.076715999999999</v>
      </c>
      <c r="AT1540" s="193"/>
      <c r="AU1540" s="193"/>
      <c r="AV1540" s="193"/>
      <c r="AW1540" s="193"/>
      <c r="AX1540" s="193"/>
      <c r="AY1540" s="193"/>
      <c r="AZ1540" s="193"/>
      <c r="BA1540" s="193"/>
      <c r="BB1540" s="193"/>
      <c r="BC1540" s="193"/>
      <c r="BD1540" s="193"/>
      <c r="BE1540" s="315"/>
      <c r="BF1540" s="315"/>
      <c r="BG1540" s="315"/>
      <c r="BH1540" s="315"/>
      <c r="BI1540" s="315"/>
      <c r="BJ1540" s="315"/>
      <c r="BK1540" s="315"/>
    </row>
    <row r="1541" spans="1:63" x14ac:dyDescent="0.25">
      <c r="A1541" s="9"/>
      <c r="B1541" s="185" t="s">
        <v>5770</v>
      </c>
      <c r="C1541" s="5" t="s">
        <v>750</v>
      </c>
      <c r="D1541" s="172">
        <v>119.64601999999999</v>
      </c>
      <c r="E1541" s="172">
        <v>34.291314999999997</v>
      </c>
      <c r="F1541" s="172">
        <v>18.987489</v>
      </c>
      <c r="G1541" s="172">
        <v>1.4820956999999999</v>
      </c>
      <c r="H1541" s="172">
        <v>0.38829458</v>
      </c>
      <c r="I1541" s="172">
        <v>35.887459</v>
      </c>
      <c r="J1541" s="172">
        <v>16.311084000000001</v>
      </c>
      <c r="K1541" s="172">
        <v>2.3442441000000001E-2</v>
      </c>
      <c r="L1541" s="172">
        <v>12.274844</v>
      </c>
      <c r="M1541" s="172">
        <v>0</v>
      </c>
      <c r="N1541" s="172">
        <v>0</v>
      </c>
      <c r="O1541" s="172">
        <v>0</v>
      </c>
      <c r="P1541" s="199">
        <f t="shared" si="301"/>
        <v>254.00974074074071</v>
      </c>
      <c r="Q1541" s="233">
        <v>949869.28</v>
      </c>
      <c r="R1541" s="96">
        <v>3722.8202999999999</v>
      </c>
      <c r="S1541" s="96">
        <v>946064</v>
      </c>
      <c r="T1541" s="96">
        <v>5.2320999999999999E-3</v>
      </c>
      <c r="U1541" s="96">
        <v>17.68</v>
      </c>
      <c r="V1541" s="96">
        <v>4.4466260000000002</v>
      </c>
      <c r="W1541" s="96">
        <v>60.323</v>
      </c>
      <c r="X1541" s="241">
        <f t="shared" si="302"/>
        <v>96.753019843800004</v>
      </c>
      <c r="Y1541" s="241">
        <f t="shared" si="303"/>
        <v>81.701940631200003</v>
      </c>
      <c r="Z1541" s="241">
        <f t="shared" si="304"/>
        <v>5.6106026025999993</v>
      </c>
      <c r="AA1541" s="241">
        <f t="shared" si="305"/>
        <v>9.4404766099999993</v>
      </c>
      <c r="AB1541" s="241">
        <v>7.0405636999999999</v>
      </c>
      <c r="AC1541" s="241">
        <v>1.5209103E-3</v>
      </c>
      <c r="AD1541" s="241">
        <v>35.049351000000001</v>
      </c>
      <c r="AE1541" s="241">
        <v>1.6340209E-3</v>
      </c>
      <c r="AF1541" s="241">
        <v>18.837116999999999</v>
      </c>
      <c r="AG1541" s="241">
        <v>20.771754000000001</v>
      </c>
      <c r="AH1541" s="241">
        <v>4.6080379000000002</v>
      </c>
      <c r="AI1541" s="241">
        <v>3.0392592E-2</v>
      </c>
      <c r="AJ1541" s="241">
        <v>1.0084274000000001E-2</v>
      </c>
      <c r="AK1541" s="241">
        <v>9.0853312000000006E-2</v>
      </c>
      <c r="AL1541" s="241">
        <v>1.1155763000000001E-2</v>
      </c>
      <c r="AM1541" s="241">
        <v>4.6864599999999999E-5</v>
      </c>
      <c r="AN1541" s="241">
        <v>8.2421446999999995E-2</v>
      </c>
      <c r="AO1541" s="241">
        <v>0.44622666999999999</v>
      </c>
      <c r="AP1541" s="241">
        <v>0.33138378000000002</v>
      </c>
      <c r="AQ1541" s="241">
        <v>0.11783541</v>
      </c>
      <c r="AR1541" s="241">
        <v>9.3226411999999996</v>
      </c>
      <c r="AT1541" s="193"/>
      <c r="AU1541" s="193"/>
      <c r="AV1541" s="193"/>
      <c r="AW1541" s="193"/>
      <c r="AX1541" s="193"/>
      <c r="AY1541" s="193"/>
      <c r="AZ1541" s="193"/>
      <c r="BA1541" s="193"/>
      <c r="BB1541" s="193"/>
      <c r="BC1541" s="193"/>
      <c r="BD1541" s="193"/>
      <c r="BE1541" s="315"/>
      <c r="BF1541" s="315"/>
      <c r="BG1541" s="315"/>
      <c r="BH1541" s="315"/>
      <c r="BI1541" s="315"/>
      <c r="BJ1541" s="315"/>
      <c r="BK1541" s="315"/>
    </row>
    <row r="1542" spans="1:63" x14ac:dyDescent="0.25">
      <c r="A1542" s="9"/>
      <c r="B1542" s="185" t="s">
        <v>5770</v>
      </c>
      <c r="C1542" s="5" t="s">
        <v>749</v>
      </c>
      <c r="D1542" s="172">
        <v>122.59635</v>
      </c>
      <c r="E1542" s="172">
        <v>41.910749000000003</v>
      </c>
      <c r="F1542" s="172">
        <v>19.272549999999999</v>
      </c>
      <c r="G1542" s="172">
        <v>1.4556393999999999</v>
      </c>
      <c r="H1542" s="172">
        <v>0.40096344</v>
      </c>
      <c r="I1542" s="172">
        <v>34.527121000000001</v>
      </c>
      <c r="J1542" s="172">
        <v>15.592065</v>
      </c>
      <c r="K1542" s="172">
        <v>2.2672891000000001E-2</v>
      </c>
      <c r="L1542" s="172">
        <v>9.4145914000000008</v>
      </c>
      <c r="M1542" s="172">
        <v>0</v>
      </c>
      <c r="N1542" s="172">
        <v>0</v>
      </c>
      <c r="O1542" s="172">
        <v>0</v>
      </c>
      <c r="P1542" s="199">
        <f t="shared" si="301"/>
        <v>310.44999259259259</v>
      </c>
      <c r="Q1542" s="233">
        <v>918924.67</v>
      </c>
      <c r="R1542" s="96">
        <v>4561.9306999999999</v>
      </c>
      <c r="S1542" s="96">
        <v>914200</v>
      </c>
      <c r="T1542" s="96">
        <v>1.3646E-2</v>
      </c>
      <c r="U1542" s="96">
        <v>20.361999999999998</v>
      </c>
      <c r="V1542" s="96">
        <v>4.1622370000000002</v>
      </c>
      <c r="W1542" s="96">
        <v>138.19999999999999</v>
      </c>
      <c r="X1542" s="241">
        <f t="shared" si="302"/>
        <v>98.661540244045995</v>
      </c>
      <c r="Y1542" s="241">
        <f t="shared" si="303"/>
        <v>80.473962059599998</v>
      </c>
      <c r="Z1542" s="241">
        <f t="shared" si="304"/>
        <v>6.6491921044459996</v>
      </c>
      <c r="AA1542" s="241">
        <f t="shared" si="305"/>
        <v>11.53838608</v>
      </c>
      <c r="AB1542" s="241">
        <v>8.6038513000000005</v>
      </c>
      <c r="AC1542" s="241">
        <v>2.0557297999999999E-3</v>
      </c>
      <c r="AD1542" s="241">
        <v>33.876831000000003</v>
      </c>
      <c r="AE1542" s="241">
        <v>1.6270297999999999E-3</v>
      </c>
      <c r="AF1542" s="241">
        <v>18.301027999999999</v>
      </c>
      <c r="AG1542" s="241">
        <v>19.688569000000001</v>
      </c>
      <c r="AH1542" s="241">
        <v>5.6310837999999999</v>
      </c>
      <c r="AI1542" s="241">
        <v>3.0911747999999999E-2</v>
      </c>
      <c r="AJ1542" s="241">
        <v>9.9711985000000003E-3</v>
      </c>
      <c r="AK1542" s="241">
        <v>8.8161477000000002E-2</v>
      </c>
      <c r="AL1542" s="241">
        <v>1.07216E-2</v>
      </c>
      <c r="AM1542" s="241">
        <v>4.5088946E-5</v>
      </c>
      <c r="AN1542" s="241">
        <v>7.9898181999999998E-2</v>
      </c>
      <c r="AO1542" s="241">
        <v>0.42982285999999997</v>
      </c>
      <c r="AP1542" s="241">
        <v>0.36857614999999999</v>
      </c>
      <c r="AQ1542" s="241">
        <v>0.11026708</v>
      </c>
      <c r="AR1542" s="241">
        <v>11.428119000000001</v>
      </c>
      <c r="AT1542" s="193"/>
      <c r="AU1542" s="193"/>
      <c r="AV1542" s="193"/>
      <c r="AW1542" s="193"/>
      <c r="AX1542" s="193"/>
      <c r="AY1542" s="193"/>
      <c r="AZ1542" s="193"/>
      <c r="BA1542" s="193"/>
      <c r="BB1542" s="193"/>
      <c r="BC1542" s="193"/>
      <c r="BD1542" s="193"/>
      <c r="BE1542" s="315"/>
      <c r="BF1542" s="315"/>
      <c r="BG1542" s="315"/>
      <c r="BH1542" s="315"/>
      <c r="BI1542" s="315"/>
      <c r="BJ1542" s="315"/>
      <c r="BK1542" s="315"/>
    </row>
    <row r="1543" spans="1:63" x14ac:dyDescent="0.25">
      <c r="A1543" s="9"/>
      <c r="B1543" s="185" t="s">
        <v>5770</v>
      </c>
      <c r="C1543" s="5" t="s">
        <v>748</v>
      </c>
      <c r="D1543" s="172">
        <v>114.07452000000001</v>
      </c>
      <c r="E1543" s="172">
        <v>34.595458000000001</v>
      </c>
      <c r="F1543" s="172">
        <v>18.268412000000001</v>
      </c>
      <c r="G1543" s="172">
        <v>1.6201169</v>
      </c>
      <c r="H1543" s="172">
        <v>0.37291488</v>
      </c>
      <c r="I1543" s="172">
        <v>34.478057999999997</v>
      </c>
      <c r="J1543" s="172">
        <v>15.513892</v>
      </c>
      <c r="K1543" s="172">
        <v>2.2126910999999999E-2</v>
      </c>
      <c r="L1543" s="172">
        <v>9.2035411000000007</v>
      </c>
      <c r="M1543" s="172">
        <v>0</v>
      </c>
      <c r="N1543" s="172">
        <v>0</v>
      </c>
      <c r="O1543" s="172">
        <v>0</v>
      </c>
      <c r="P1543" s="199">
        <f t="shared" si="301"/>
        <v>256.26265185185184</v>
      </c>
      <c r="Q1543" s="233">
        <v>917940.83</v>
      </c>
      <c r="R1543" s="96">
        <v>3698.2085999999999</v>
      </c>
      <c r="S1543" s="96">
        <v>914144</v>
      </c>
      <c r="T1543" s="96">
        <v>8.6023000000000002E-3</v>
      </c>
      <c r="U1543" s="96">
        <v>19.623000000000001</v>
      </c>
      <c r="V1543" s="96">
        <v>7.2310800000000004</v>
      </c>
      <c r="W1543" s="96">
        <v>71.756</v>
      </c>
      <c r="X1543" s="241">
        <f t="shared" si="302"/>
        <v>93.860993391427002</v>
      </c>
      <c r="Y1543" s="241">
        <f t="shared" si="303"/>
        <v>78.889844732100002</v>
      </c>
      <c r="Z1543" s="241">
        <f t="shared" si="304"/>
        <v>5.5999169293270006</v>
      </c>
      <c r="AA1543" s="241">
        <f t="shared" si="305"/>
        <v>9.3712317299999999</v>
      </c>
      <c r="AB1543" s="241">
        <v>7.1025685000000003</v>
      </c>
      <c r="AC1543" s="241">
        <v>1.4585382E-3</v>
      </c>
      <c r="AD1543" s="241">
        <v>33.972441000000003</v>
      </c>
      <c r="AE1543" s="241">
        <v>1.5446939000000001E-3</v>
      </c>
      <c r="AF1543" s="241">
        <v>18.124827</v>
      </c>
      <c r="AG1543" s="241">
        <v>19.687004999999999</v>
      </c>
      <c r="AH1543" s="241">
        <v>4.6486219000000002</v>
      </c>
      <c r="AI1543" s="241">
        <v>2.9379534999999998E-2</v>
      </c>
      <c r="AJ1543" s="241">
        <v>1.1483655000000001E-2</v>
      </c>
      <c r="AK1543" s="241">
        <v>8.7747693000000002E-2</v>
      </c>
      <c r="AL1543" s="241">
        <v>1.0815781E-2</v>
      </c>
      <c r="AM1543" s="241">
        <v>4.5363327E-5</v>
      </c>
      <c r="AN1543" s="241">
        <v>6.5032342000000007E-2</v>
      </c>
      <c r="AO1543" s="241">
        <v>0.42529210000000001</v>
      </c>
      <c r="AP1543" s="241">
        <v>0.32149855999999999</v>
      </c>
      <c r="AQ1543" s="241">
        <v>0.10994223</v>
      </c>
      <c r="AR1543" s="241">
        <v>9.2612895000000002</v>
      </c>
      <c r="AT1543" s="193"/>
      <c r="AU1543" s="193"/>
      <c r="AV1543" s="193"/>
      <c r="AW1543" s="193"/>
      <c r="AX1543" s="193"/>
      <c r="AY1543" s="193"/>
      <c r="AZ1543" s="193"/>
      <c r="BA1543" s="193"/>
      <c r="BB1543" s="193"/>
      <c r="BC1543" s="193"/>
      <c r="BD1543" s="193"/>
      <c r="BE1543" s="315"/>
      <c r="BF1543" s="315"/>
      <c r="BG1543" s="315"/>
      <c r="BH1543" s="315"/>
      <c r="BI1543" s="315"/>
      <c r="BJ1543" s="315"/>
      <c r="BK1543" s="315"/>
    </row>
    <row r="1544" spans="1:63" x14ac:dyDescent="0.25">
      <c r="A1544" s="9"/>
      <c r="B1544" s="185" t="s">
        <v>5770</v>
      </c>
      <c r="C1544" s="5" t="s">
        <v>1960</v>
      </c>
      <c r="D1544" s="172">
        <v>569.03598999999997</v>
      </c>
      <c r="E1544" s="172">
        <v>364.43549999999999</v>
      </c>
      <c r="F1544" s="172">
        <v>121.32066</v>
      </c>
      <c r="G1544" s="172">
        <v>13.657463</v>
      </c>
      <c r="H1544" s="172">
        <v>0.57303064000000004</v>
      </c>
      <c r="I1544" s="172">
        <v>38.020398</v>
      </c>
      <c r="J1544" s="172">
        <v>17.700548999999999</v>
      </c>
      <c r="K1544" s="172">
        <v>5.1419917000000002E-2</v>
      </c>
      <c r="L1544" s="172">
        <v>13.276978</v>
      </c>
      <c r="M1544" s="172">
        <v>0</v>
      </c>
      <c r="N1544" s="172">
        <v>0</v>
      </c>
      <c r="O1544" s="172">
        <v>0</v>
      </c>
      <c r="P1544" s="199">
        <f t="shared" si="301"/>
        <v>2699.5222222222219</v>
      </c>
      <c r="Q1544" s="233">
        <v>951869.03</v>
      </c>
      <c r="R1544" s="96">
        <v>26098.076000000001</v>
      </c>
      <c r="S1544" s="96">
        <v>925064</v>
      </c>
      <c r="T1544" s="96">
        <v>6.9347999999999996E-3</v>
      </c>
      <c r="U1544" s="96">
        <v>82.962000000000003</v>
      </c>
      <c r="V1544" s="96">
        <v>6.9410499999999997</v>
      </c>
      <c r="W1544" s="96">
        <v>617.04</v>
      </c>
      <c r="X1544" s="241">
        <f t="shared" si="302"/>
        <v>292.47812312219401</v>
      </c>
      <c r="Y1544" s="241">
        <f t="shared" si="303"/>
        <v>174.73497215390003</v>
      </c>
      <c r="Z1544" s="241">
        <f t="shared" si="304"/>
        <v>52.301441308293988</v>
      </c>
      <c r="AA1544" s="241">
        <f t="shared" si="305"/>
        <v>65.441709660000001</v>
      </c>
      <c r="AB1544" s="241">
        <v>74.825498999999994</v>
      </c>
      <c r="AC1544" s="241">
        <v>1.1798389</v>
      </c>
      <c r="AD1544" s="241">
        <v>44.476998000000002</v>
      </c>
      <c r="AE1544" s="241">
        <v>5.6692538999999998E-3</v>
      </c>
      <c r="AF1544" s="241">
        <v>34.322091</v>
      </c>
      <c r="AG1544" s="241">
        <v>19.924876000000001</v>
      </c>
      <c r="AH1544" s="241">
        <v>48.974196999999997</v>
      </c>
      <c r="AI1544" s="241">
        <v>0.19648373999999999</v>
      </c>
      <c r="AJ1544" s="241">
        <v>0.11879484999999999</v>
      </c>
      <c r="AK1544" s="241">
        <v>9.9092955999999996E-2</v>
      </c>
      <c r="AL1544" s="241">
        <v>2.0871384999999999E-2</v>
      </c>
      <c r="AM1544" s="241">
        <v>7.5607294000000001E-5</v>
      </c>
      <c r="AN1544" s="241">
        <v>0.78477280000000005</v>
      </c>
      <c r="AO1544" s="241">
        <v>1.3048660000000001</v>
      </c>
      <c r="AP1544" s="241">
        <v>0.80228697000000004</v>
      </c>
      <c r="AQ1544" s="241">
        <v>0.11903266</v>
      </c>
      <c r="AR1544" s="241">
        <v>65.322676999999999</v>
      </c>
      <c r="AT1544" s="193"/>
      <c r="AU1544" s="193"/>
      <c r="AV1544" s="193"/>
      <c r="AW1544" s="193"/>
      <c r="AX1544" s="193"/>
      <c r="AY1544" s="193"/>
      <c r="AZ1544" s="193"/>
      <c r="BA1544" s="193"/>
      <c r="BB1544" s="193"/>
      <c r="BC1544" s="193"/>
      <c r="BD1544" s="193"/>
      <c r="BE1544" s="315"/>
      <c r="BF1544" s="315"/>
      <c r="BG1544" s="315"/>
      <c r="BH1544" s="315"/>
      <c r="BI1544" s="315"/>
      <c r="BJ1544" s="315"/>
      <c r="BK1544" s="315"/>
    </row>
    <row r="1545" spans="1:63" x14ac:dyDescent="0.25">
      <c r="A1545" s="9"/>
      <c r="B1545" s="185" t="s">
        <v>5770</v>
      </c>
      <c r="C1545" s="5" t="s">
        <v>1959</v>
      </c>
      <c r="D1545" s="172">
        <v>113.36439</v>
      </c>
      <c r="E1545" s="172">
        <v>34.390996999999999</v>
      </c>
      <c r="F1545" s="172">
        <v>18.152556000000001</v>
      </c>
      <c r="G1545" s="172">
        <v>1.6110921</v>
      </c>
      <c r="H1545" s="172">
        <v>0.37056886999999999</v>
      </c>
      <c r="I1545" s="172">
        <v>34.248083999999999</v>
      </c>
      <c r="J1545" s="172">
        <v>15.409754</v>
      </c>
      <c r="K1545" s="172">
        <v>2.1996828999999999E-2</v>
      </c>
      <c r="L1545" s="172">
        <v>9.1593441000000002</v>
      </c>
      <c r="M1545" s="172">
        <v>0</v>
      </c>
      <c r="N1545" s="172">
        <v>0</v>
      </c>
      <c r="O1545" s="172">
        <v>0</v>
      </c>
      <c r="P1545" s="199">
        <f t="shared" si="301"/>
        <v>254.7481259259259</v>
      </c>
      <c r="Q1545" s="233">
        <v>911758.06</v>
      </c>
      <c r="R1545" s="96">
        <v>3675.8328999999999</v>
      </c>
      <c r="S1545" s="96">
        <v>907984</v>
      </c>
      <c r="T1545" s="96">
        <v>8.5717999999999992E-3</v>
      </c>
      <c r="U1545" s="96">
        <v>19.533000000000001</v>
      </c>
      <c r="V1545" s="96">
        <v>7.2047999999999996</v>
      </c>
      <c r="W1545" s="96">
        <v>71.477000000000004</v>
      </c>
      <c r="X1545" s="241">
        <f t="shared" si="302"/>
        <v>93.247835798939008</v>
      </c>
      <c r="Y1545" s="241">
        <f t="shared" si="303"/>
        <v>78.367022431400002</v>
      </c>
      <c r="Z1545" s="241">
        <f t="shared" si="304"/>
        <v>5.5663333175389997</v>
      </c>
      <c r="AA1545" s="241">
        <f t="shared" si="305"/>
        <v>9.3144800500000002</v>
      </c>
      <c r="AB1545" s="241">
        <v>7.0605893000000002</v>
      </c>
      <c r="AC1545" s="241">
        <v>1.4493549E-3</v>
      </c>
      <c r="AD1545" s="241">
        <v>33.744726</v>
      </c>
      <c r="AE1545" s="241">
        <v>1.5347765E-3</v>
      </c>
      <c r="AF1545" s="241">
        <v>18.004686</v>
      </c>
      <c r="AG1545" s="241">
        <v>19.554037000000001</v>
      </c>
      <c r="AH1545" s="241">
        <v>4.6211466000000003</v>
      </c>
      <c r="AI1545" s="241">
        <v>2.9193196000000001E-2</v>
      </c>
      <c r="AJ1545" s="241">
        <v>1.1422972E-2</v>
      </c>
      <c r="AK1545" s="241">
        <v>8.7160976000000001E-2</v>
      </c>
      <c r="AL1545" s="241">
        <v>1.0744722999999999E-2</v>
      </c>
      <c r="AM1545" s="241">
        <v>4.5063539E-5</v>
      </c>
      <c r="AN1545" s="241">
        <v>6.4658827000000002E-2</v>
      </c>
      <c r="AO1545" s="241">
        <v>0.42251280000000002</v>
      </c>
      <c r="AP1545" s="241">
        <v>0.31944815999999998</v>
      </c>
      <c r="AQ1545" s="241">
        <v>0.10922545</v>
      </c>
      <c r="AR1545" s="241">
        <v>9.2052546</v>
      </c>
      <c r="AT1545" s="193"/>
      <c r="AU1545" s="193"/>
      <c r="AV1545" s="193"/>
      <c r="AW1545" s="193"/>
      <c r="AX1545" s="193"/>
      <c r="AY1545" s="193"/>
      <c r="AZ1545" s="193"/>
      <c r="BA1545" s="193"/>
      <c r="BB1545" s="193"/>
      <c r="BC1545" s="193"/>
      <c r="BD1545" s="193"/>
      <c r="BE1545" s="315"/>
      <c r="BF1545" s="315"/>
      <c r="BG1545" s="315"/>
      <c r="BH1545" s="315"/>
      <c r="BI1545" s="315"/>
      <c r="BJ1545" s="315"/>
      <c r="BK1545" s="315"/>
    </row>
    <row r="1546" spans="1:63" x14ac:dyDescent="0.25">
      <c r="A1546" s="9"/>
      <c r="B1546" s="185" t="s">
        <v>5770</v>
      </c>
      <c r="C1546" s="5" t="s">
        <v>1958</v>
      </c>
      <c r="D1546" s="172">
        <v>135.30170000000001</v>
      </c>
      <c r="E1546" s="172">
        <v>47.691189999999999</v>
      </c>
      <c r="F1546" s="172">
        <v>22.753663</v>
      </c>
      <c r="G1546" s="172">
        <v>2.0018174000000002</v>
      </c>
      <c r="H1546" s="172">
        <v>0.38907491</v>
      </c>
      <c r="I1546" s="172">
        <v>35.251179999999998</v>
      </c>
      <c r="J1546" s="172">
        <v>15.986756</v>
      </c>
      <c r="K1546" s="172">
        <v>2.3992863E-2</v>
      </c>
      <c r="L1546" s="172">
        <v>11.204029999999999</v>
      </c>
      <c r="M1546" s="172">
        <v>0</v>
      </c>
      <c r="N1546" s="172">
        <v>0</v>
      </c>
      <c r="O1546" s="172">
        <v>0</v>
      </c>
      <c r="P1546" s="199">
        <f t="shared" si="301"/>
        <v>353.26807407407404</v>
      </c>
      <c r="Q1546" s="233">
        <v>932656.64000000001</v>
      </c>
      <c r="R1546" s="96">
        <v>4621.3795</v>
      </c>
      <c r="S1546" s="96">
        <v>927920</v>
      </c>
      <c r="T1546" s="96">
        <v>6.6511000000000001E-3</v>
      </c>
      <c r="U1546" s="96">
        <v>20.911000000000001</v>
      </c>
      <c r="V1546" s="96">
        <v>5.3720049999999997</v>
      </c>
      <c r="W1546" s="96">
        <v>88.971999999999994</v>
      </c>
      <c r="X1546" s="241">
        <f t="shared" si="302"/>
        <v>103.148707990623</v>
      </c>
      <c r="Y1546" s="241">
        <f t="shared" si="303"/>
        <v>83.979695995499995</v>
      </c>
      <c r="Z1546" s="241">
        <f t="shared" si="304"/>
        <v>7.4828096151230001</v>
      </c>
      <c r="AA1546" s="241">
        <f t="shared" si="305"/>
        <v>11.686202379999999</v>
      </c>
      <c r="AB1546" s="241">
        <v>9.7916337000000002</v>
      </c>
      <c r="AC1546" s="241">
        <v>4.8647713000000002E-2</v>
      </c>
      <c r="AD1546" s="241">
        <v>34.818232999999999</v>
      </c>
      <c r="AE1546" s="241">
        <v>1.7575825000000001E-3</v>
      </c>
      <c r="AF1546" s="241">
        <v>19.094090999999999</v>
      </c>
      <c r="AG1546" s="241">
        <v>20.225332999999999</v>
      </c>
      <c r="AH1546" s="241">
        <v>6.4086455999999998</v>
      </c>
      <c r="AI1546" s="241">
        <v>3.6556897999999997E-2</v>
      </c>
      <c r="AJ1546" s="241">
        <v>1.4801284E-2</v>
      </c>
      <c r="AK1546" s="241">
        <v>8.9526020999999997E-2</v>
      </c>
      <c r="AL1546" s="241">
        <v>1.1350614E-2</v>
      </c>
      <c r="AM1546" s="241">
        <v>4.7178122999999998E-5</v>
      </c>
      <c r="AN1546" s="241">
        <v>0.10465011</v>
      </c>
      <c r="AO1546" s="241">
        <v>0.47064689999999998</v>
      </c>
      <c r="AP1546" s="241">
        <v>0.34658501000000003</v>
      </c>
      <c r="AQ1546" s="241">
        <v>0.11441938</v>
      </c>
      <c r="AR1546" s="241">
        <v>11.571783</v>
      </c>
      <c r="AT1546" s="193"/>
      <c r="AU1546" s="193"/>
      <c r="AV1546" s="193"/>
      <c r="AW1546" s="193"/>
      <c r="AX1546" s="193"/>
      <c r="AY1546" s="193"/>
      <c r="AZ1546" s="193"/>
      <c r="BA1546" s="193"/>
      <c r="BB1546" s="193"/>
      <c r="BC1546" s="193"/>
      <c r="BD1546" s="193"/>
      <c r="BE1546" s="315"/>
      <c r="BF1546" s="315"/>
      <c r="BG1546" s="315"/>
      <c r="BH1546" s="315"/>
      <c r="BI1546" s="315"/>
      <c r="BJ1546" s="315"/>
      <c r="BK1546" s="315"/>
    </row>
    <row r="1547" spans="1:63" x14ac:dyDescent="0.25">
      <c r="A1547" s="9"/>
      <c r="B1547" s="185" t="s">
        <v>5770</v>
      </c>
      <c r="C1547" s="5" t="s">
        <v>1957</v>
      </c>
      <c r="D1547" s="172">
        <v>118.93557</v>
      </c>
      <c r="E1547" s="172">
        <v>34.086762</v>
      </c>
      <c r="F1547" s="172">
        <v>18.872212999999999</v>
      </c>
      <c r="G1547" s="172">
        <v>1.4730839</v>
      </c>
      <c r="H1547" s="172">
        <v>0.38594658999999998</v>
      </c>
      <c r="I1547" s="172">
        <v>35.657237000000002</v>
      </c>
      <c r="J1547" s="172">
        <v>16.206966000000001</v>
      </c>
      <c r="K1547" s="172">
        <v>2.3312350999999999E-2</v>
      </c>
      <c r="L1547" s="172">
        <v>12.230045</v>
      </c>
      <c r="M1547" s="172">
        <v>0</v>
      </c>
      <c r="N1547" s="172">
        <v>0</v>
      </c>
      <c r="O1547" s="172">
        <v>0</v>
      </c>
      <c r="P1547" s="199">
        <f t="shared" si="301"/>
        <v>252.49453333333332</v>
      </c>
      <c r="Q1547" s="233">
        <v>943686.5</v>
      </c>
      <c r="R1547" s="96">
        <v>3700.4445999999998</v>
      </c>
      <c r="S1547" s="96">
        <v>939904</v>
      </c>
      <c r="T1547" s="96">
        <v>5.2017000000000001E-3</v>
      </c>
      <c r="U1547" s="96">
        <v>17.59</v>
      </c>
      <c r="V1547" s="96">
        <v>4.4204460000000001</v>
      </c>
      <c r="W1547" s="96">
        <v>60.043999999999997</v>
      </c>
      <c r="X1547" s="241">
        <f t="shared" si="302"/>
        <v>96.139937941469</v>
      </c>
      <c r="Y1547" s="241">
        <f t="shared" si="303"/>
        <v>81.179216614300003</v>
      </c>
      <c r="Z1547" s="241">
        <f t="shared" si="304"/>
        <v>5.5769969471689986</v>
      </c>
      <c r="AA1547" s="241">
        <f t="shared" si="305"/>
        <v>9.3837243799999985</v>
      </c>
      <c r="AB1547" s="241">
        <v>6.9985657000000003</v>
      </c>
      <c r="AC1547" s="241">
        <v>1.5117262E-3</v>
      </c>
      <c r="AD1547" s="241">
        <v>34.821621999999998</v>
      </c>
      <c r="AE1547" s="241">
        <v>1.6241881E-3</v>
      </c>
      <c r="AF1547" s="241">
        <v>18.717054999999998</v>
      </c>
      <c r="AG1547" s="241">
        <v>20.638838</v>
      </c>
      <c r="AH1547" s="241">
        <v>4.5805502999999996</v>
      </c>
      <c r="AI1547" s="241">
        <v>3.0207069999999999E-2</v>
      </c>
      <c r="AJ1547" s="241">
        <v>1.0023592E-2</v>
      </c>
      <c r="AK1547" s="241">
        <v>9.0264949999999997E-2</v>
      </c>
      <c r="AL1547" s="241">
        <v>1.1084737000000001E-2</v>
      </c>
      <c r="AM1547" s="241">
        <v>4.6564168999999999E-5</v>
      </c>
      <c r="AN1547" s="241">
        <v>8.2050494000000002E-2</v>
      </c>
      <c r="AO1547" s="241">
        <v>0.44344786000000003</v>
      </c>
      <c r="AP1547" s="241">
        <v>0.32932138</v>
      </c>
      <c r="AQ1547" s="241">
        <v>0.11711808</v>
      </c>
      <c r="AR1547" s="241">
        <v>9.2666062999999994</v>
      </c>
      <c r="AT1547" s="193"/>
      <c r="AU1547" s="193"/>
      <c r="AV1547" s="193"/>
      <c r="AW1547" s="193"/>
      <c r="AX1547" s="193"/>
      <c r="AY1547" s="193"/>
      <c r="AZ1547" s="193"/>
      <c r="BA1547" s="193"/>
      <c r="BB1547" s="193"/>
      <c r="BC1547" s="193"/>
      <c r="BD1547" s="193"/>
      <c r="BE1547" s="315"/>
      <c r="BF1547" s="315"/>
      <c r="BG1547" s="315"/>
      <c r="BH1547" s="315"/>
      <c r="BI1547" s="315"/>
      <c r="BJ1547" s="315"/>
      <c r="BK1547" s="315"/>
    </row>
    <row r="1548" spans="1:63" x14ac:dyDescent="0.25">
      <c r="A1548" s="9"/>
      <c r="B1548" s="185" t="s">
        <v>5770</v>
      </c>
      <c r="C1548" s="5" t="s">
        <v>1315</v>
      </c>
      <c r="D1548" s="172">
        <v>121.88670999999999</v>
      </c>
      <c r="E1548" s="172">
        <v>41.706054000000002</v>
      </c>
      <c r="F1548" s="172">
        <v>19.157346</v>
      </c>
      <c r="G1548" s="172">
        <v>1.4466238</v>
      </c>
      <c r="H1548" s="172">
        <v>0.39861572000000001</v>
      </c>
      <c r="I1548" s="172">
        <v>34.297145999999998</v>
      </c>
      <c r="J1548" s="172">
        <v>15.487977000000001</v>
      </c>
      <c r="K1548" s="172">
        <v>2.254252E-2</v>
      </c>
      <c r="L1548" s="172">
        <v>9.3704011000000005</v>
      </c>
      <c r="M1548" s="172">
        <v>0</v>
      </c>
      <c r="N1548" s="172">
        <v>0</v>
      </c>
      <c r="O1548" s="172">
        <v>0</v>
      </c>
      <c r="P1548" s="199">
        <f t="shared" si="301"/>
        <v>308.93373333333335</v>
      </c>
      <c r="Q1548" s="233">
        <v>912741.89</v>
      </c>
      <c r="R1548" s="96">
        <v>4539.5451000000003</v>
      </c>
      <c r="S1548" s="96">
        <v>908040</v>
      </c>
      <c r="T1548" s="96">
        <v>1.3616E-2</v>
      </c>
      <c r="U1548" s="96">
        <v>20.271999999999998</v>
      </c>
      <c r="V1548" s="96">
        <v>4.1359570000000003</v>
      </c>
      <c r="W1548" s="96">
        <v>137.91999999999999</v>
      </c>
      <c r="X1548" s="241">
        <f t="shared" si="302"/>
        <v>98.048334008943002</v>
      </c>
      <c r="Y1548" s="241">
        <f t="shared" si="303"/>
        <v>79.951140942900011</v>
      </c>
      <c r="Z1548" s="241">
        <f t="shared" si="304"/>
        <v>6.615582846043</v>
      </c>
      <c r="AA1548" s="241">
        <f t="shared" si="305"/>
        <v>11.481610219999999</v>
      </c>
      <c r="AB1548" s="241">
        <v>8.5618242000000002</v>
      </c>
      <c r="AC1548" s="241">
        <v>2.0465454E-3</v>
      </c>
      <c r="AD1548" s="241">
        <v>33.648994000000002</v>
      </c>
      <c r="AE1548" s="241">
        <v>1.6171975000000001E-3</v>
      </c>
      <c r="AF1548" s="241">
        <v>18.181021999999999</v>
      </c>
      <c r="AG1548" s="241">
        <v>19.555637000000001</v>
      </c>
      <c r="AH1548" s="241">
        <v>5.6035770999999999</v>
      </c>
      <c r="AI1548" s="241">
        <v>3.0726359000000002E-2</v>
      </c>
      <c r="AJ1548" s="241">
        <v>9.9104837999999997E-3</v>
      </c>
      <c r="AK1548" s="241">
        <v>8.7573044000000003E-2</v>
      </c>
      <c r="AL1548" s="241">
        <v>1.0650488E-2</v>
      </c>
      <c r="AM1548" s="241">
        <v>4.4788242999999997E-5</v>
      </c>
      <c r="AN1548" s="241">
        <v>7.9527233000000003E-2</v>
      </c>
      <c r="AO1548" s="241">
        <v>0.42704355999999999</v>
      </c>
      <c r="AP1548" s="241">
        <v>0.36652979000000002</v>
      </c>
      <c r="AQ1548" s="241">
        <v>0.10955022</v>
      </c>
      <c r="AR1548" s="241">
        <v>11.372059999999999</v>
      </c>
      <c r="AT1548" s="193"/>
      <c r="AU1548" s="193"/>
      <c r="AV1548" s="193"/>
      <c r="AW1548" s="193"/>
      <c r="AX1548" s="193"/>
      <c r="AY1548" s="193"/>
      <c r="AZ1548" s="193"/>
      <c r="BA1548" s="193"/>
      <c r="BB1548" s="193"/>
      <c r="BC1548" s="193"/>
      <c r="BD1548" s="193"/>
      <c r="BE1548" s="315"/>
      <c r="BF1548" s="315"/>
      <c r="BG1548" s="315"/>
      <c r="BH1548" s="315"/>
      <c r="BI1548" s="315"/>
      <c r="BJ1548" s="315"/>
      <c r="BK1548" s="315"/>
    </row>
    <row r="1549" spans="1:63" x14ac:dyDescent="0.25">
      <c r="A1549" s="9"/>
      <c r="B1549" s="185" t="s">
        <v>5770</v>
      </c>
      <c r="C1549" s="5" t="s">
        <v>1827</v>
      </c>
      <c r="D1549" s="172">
        <v>568.33513000000005</v>
      </c>
      <c r="E1549" s="172">
        <v>364.24189999999999</v>
      </c>
      <c r="F1549" s="172">
        <v>121.20328000000001</v>
      </c>
      <c r="G1549" s="172">
        <v>13.648306</v>
      </c>
      <c r="H1549" s="172">
        <v>0.57067968000000002</v>
      </c>
      <c r="I1549" s="172">
        <v>37.79045</v>
      </c>
      <c r="J1549" s="172">
        <v>17.596426000000001</v>
      </c>
      <c r="K1549" s="172">
        <v>5.1289954999999998E-2</v>
      </c>
      <c r="L1549" s="172">
        <v>13.232798000000001</v>
      </c>
      <c r="M1549" s="172">
        <v>0</v>
      </c>
      <c r="N1549" s="172">
        <v>0</v>
      </c>
      <c r="O1549" s="172">
        <v>0</v>
      </c>
      <c r="P1549" s="199">
        <f t="shared" si="301"/>
        <v>2698.0881481481479</v>
      </c>
      <c r="Q1549" s="233">
        <v>945685.79</v>
      </c>
      <c r="R1549" s="96">
        <v>26075.24</v>
      </c>
      <c r="S1549" s="96">
        <v>918904</v>
      </c>
      <c r="T1549" s="96">
        <v>6.9043999999999998E-3</v>
      </c>
      <c r="U1549" s="96">
        <v>82.872</v>
      </c>
      <c r="V1549" s="96">
        <v>6.9148699999999996</v>
      </c>
      <c r="W1549" s="96">
        <v>616.76</v>
      </c>
      <c r="X1549" s="241">
        <f t="shared" si="302"/>
        <v>291.86723529725299</v>
      </c>
      <c r="Y1549" s="241">
        <f t="shared" si="303"/>
        <v>174.21416608959998</v>
      </c>
      <c r="Z1549" s="241">
        <f t="shared" si="304"/>
        <v>52.269263507652994</v>
      </c>
      <c r="AA1549" s="241">
        <f t="shared" si="305"/>
        <v>65.383805699999996</v>
      </c>
      <c r="AB1549" s="241">
        <v>74.785749999999993</v>
      </c>
      <c r="AC1549" s="241">
        <v>1.1798297</v>
      </c>
      <c r="AD1549" s="241">
        <v>44.249747999999997</v>
      </c>
      <c r="AE1549" s="241">
        <v>5.6593896000000001E-3</v>
      </c>
      <c r="AF1549" s="241">
        <v>34.201270999999998</v>
      </c>
      <c r="AG1549" s="241">
        <v>19.791907999999999</v>
      </c>
      <c r="AH1549" s="241">
        <v>48.948180999999998</v>
      </c>
      <c r="AI1549" s="241">
        <v>0.19629455000000001</v>
      </c>
      <c r="AJ1549" s="241">
        <v>0.11873284000000001</v>
      </c>
      <c r="AK1549" s="241">
        <v>9.8506109999999994E-2</v>
      </c>
      <c r="AL1549" s="241">
        <v>2.0800389999999998E-2</v>
      </c>
      <c r="AM1549" s="241">
        <v>7.5307652999999995E-5</v>
      </c>
      <c r="AN1549" s="241">
        <v>0.78439154</v>
      </c>
      <c r="AO1549" s="241">
        <v>1.3020575999999999</v>
      </c>
      <c r="AP1549" s="241">
        <v>0.80022417000000001</v>
      </c>
      <c r="AQ1549" s="241">
        <v>0.1183157</v>
      </c>
      <c r="AR1549" s="241">
        <v>65.26549</v>
      </c>
      <c r="AT1549" s="193"/>
      <c r="AU1549" s="193"/>
      <c r="AV1549" s="193"/>
      <c r="AW1549" s="193"/>
      <c r="AX1549" s="193"/>
      <c r="AY1549" s="193"/>
      <c r="AZ1549" s="193"/>
      <c r="BA1549" s="193"/>
      <c r="BB1549" s="193"/>
      <c r="BC1549" s="193"/>
      <c r="BD1549" s="193"/>
      <c r="BE1549" s="315"/>
      <c r="BF1549" s="315"/>
      <c r="BG1549" s="315"/>
      <c r="BH1549" s="315"/>
      <c r="BI1549" s="315"/>
      <c r="BJ1549" s="315"/>
      <c r="BK1549" s="315"/>
    </row>
    <row r="1550" spans="1:63" x14ac:dyDescent="0.25">
      <c r="A1550" s="9"/>
      <c r="B1550" s="185" t="s">
        <v>5770</v>
      </c>
      <c r="C1550" s="5" t="s">
        <v>1826</v>
      </c>
      <c r="D1550" s="172">
        <v>169.4915</v>
      </c>
      <c r="E1550" s="172">
        <v>74.814383000000007</v>
      </c>
      <c r="F1550" s="172">
        <v>30.691517000000001</v>
      </c>
      <c r="G1550" s="172">
        <v>3.0141719</v>
      </c>
      <c r="H1550" s="172">
        <v>0.39918681</v>
      </c>
      <c r="I1550" s="172">
        <v>34.739533999999999</v>
      </c>
      <c r="J1550" s="172">
        <v>15.729820999999999</v>
      </c>
      <c r="K1550" s="172">
        <v>2.5710568999999999E-2</v>
      </c>
      <c r="L1550" s="172">
        <v>10.07718</v>
      </c>
      <c r="M1550" s="172">
        <v>0</v>
      </c>
      <c r="N1550" s="172">
        <v>0</v>
      </c>
      <c r="O1550" s="172">
        <v>0</v>
      </c>
      <c r="P1550" s="199">
        <f t="shared" si="301"/>
        <v>554.18061481481482</v>
      </c>
      <c r="Q1550" s="233">
        <v>916704.65</v>
      </c>
      <c r="R1550" s="96">
        <v>6471.0099</v>
      </c>
      <c r="S1550" s="96">
        <v>910056</v>
      </c>
      <c r="T1550" s="96">
        <v>8.6137000000000002E-3</v>
      </c>
      <c r="U1550" s="96">
        <v>26.991</v>
      </c>
      <c r="V1550" s="96">
        <v>6.428229</v>
      </c>
      <c r="W1550" s="96">
        <v>144.21</v>
      </c>
      <c r="X1550" s="241">
        <f t="shared" si="302"/>
        <v>117.775215266294</v>
      </c>
      <c r="Y1550" s="241">
        <f t="shared" si="303"/>
        <v>90.166516101599996</v>
      </c>
      <c r="Z1550" s="241">
        <f t="shared" si="304"/>
        <v>11.296150534694</v>
      </c>
      <c r="AA1550" s="241">
        <f t="shared" si="305"/>
        <v>16.312548630000002</v>
      </c>
      <c r="AB1550" s="241">
        <v>15.360303</v>
      </c>
      <c r="AC1550" s="241">
        <v>0.14293859</v>
      </c>
      <c r="AD1550" s="241">
        <v>35.010381000000002</v>
      </c>
      <c r="AE1550" s="241">
        <v>2.0475115999999999E-3</v>
      </c>
      <c r="AF1550" s="241">
        <v>20.000312999999998</v>
      </c>
      <c r="AG1550" s="241">
        <v>19.650532999999999</v>
      </c>
      <c r="AH1550" s="241">
        <v>10.053402999999999</v>
      </c>
      <c r="AI1550" s="241">
        <v>4.9493799999999998E-2</v>
      </c>
      <c r="AJ1550" s="241">
        <v>2.3913492000000001E-2</v>
      </c>
      <c r="AK1550" s="241">
        <v>8.8664768000000005E-2</v>
      </c>
      <c r="AL1550" s="241">
        <v>1.1947338E-2</v>
      </c>
      <c r="AM1550" s="241">
        <v>4.8696694000000001E-5</v>
      </c>
      <c r="AN1550" s="241">
        <v>0.15511322</v>
      </c>
      <c r="AO1550" s="241">
        <v>0.52998566999999996</v>
      </c>
      <c r="AP1550" s="241">
        <v>0.38358055000000002</v>
      </c>
      <c r="AQ1550" s="241">
        <v>0.11102563</v>
      </c>
      <c r="AR1550" s="241">
        <v>16.201523000000002</v>
      </c>
      <c r="AT1550" s="193"/>
      <c r="AU1550" s="193"/>
      <c r="AV1550" s="193"/>
      <c r="AW1550" s="193"/>
      <c r="AX1550" s="193"/>
      <c r="AY1550" s="193"/>
      <c r="AZ1550" s="193"/>
      <c r="BA1550" s="193"/>
      <c r="BB1550" s="193"/>
      <c r="BC1550" s="193"/>
      <c r="BD1550" s="193"/>
      <c r="BE1550" s="315"/>
      <c r="BF1550" s="315"/>
      <c r="BG1550" s="315"/>
      <c r="BH1550" s="315"/>
      <c r="BI1550" s="315"/>
      <c r="BJ1550" s="315"/>
      <c r="BK1550" s="315"/>
    </row>
    <row r="1551" spans="1:63" x14ac:dyDescent="0.25">
      <c r="A1551" s="9"/>
      <c r="B1551" s="185" t="s">
        <v>5770</v>
      </c>
      <c r="C1551" s="5" t="s">
        <v>4136</v>
      </c>
      <c r="D1551" s="172">
        <v>133.88175000000001</v>
      </c>
      <c r="E1551" s="172">
        <v>47.281458000000001</v>
      </c>
      <c r="F1551" s="172">
        <v>22.523057999999999</v>
      </c>
      <c r="G1551" s="172">
        <v>1.9837910000000001</v>
      </c>
      <c r="H1551" s="172">
        <v>0.38437599</v>
      </c>
      <c r="I1551" s="172">
        <v>34.790984000000002</v>
      </c>
      <c r="J1551" s="172">
        <v>15.778646999999999</v>
      </c>
      <c r="K1551" s="172">
        <v>2.3732059E-2</v>
      </c>
      <c r="L1551" s="172">
        <v>11.115703</v>
      </c>
      <c r="M1551" s="172">
        <v>0</v>
      </c>
      <c r="N1551" s="172">
        <v>0</v>
      </c>
      <c r="O1551" s="172">
        <v>0</v>
      </c>
      <c r="P1551" s="199">
        <f t="shared" si="301"/>
        <v>350.23302222222219</v>
      </c>
      <c r="Q1551" s="233">
        <v>920235.13</v>
      </c>
      <c r="R1551" s="96">
        <v>4576.6565000000001</v>
      </c>
      <c r="S1551" s="96">
        <v>915544</v>
      </c>
      <c r="T1551" s="96">
        <v>6.5903000000000003E-3</v>
      </c>
      <c r="U1551" s="96">
        <v>20.731000000000002</v>
      </c>
      <c r="V1551" s="96">
        <v>5.3195439999999996</v>
      </c>
      <c r="W1551" s="96">
        <v>88.414000000000001</v>
      </c>
      <c r="X1551" s="241">
        <f t="shared" si="302"/>
        <v>101.92180101903601</v>
      </c>
      <c r="Y1551" s="241">
        <f t="shared" si="303"/>
        <v>82.933503643100011</v>
      </c>
      <c r="Z1551" s="241">
        <f t="shared" si="304"/>
        <v>7.4155333159359991</v>
      </c>
      <c r="AA1551" s="241">
        <f t="shared" si="305"/>
        <v>11.572764060000001</v>
      </c>
      <c r="AB1551" s="241">
        <v>9.7075092999999999</v>
      </c>
      <c r="AC1551" s="241">
        <v>4.8629443000000001E-2</v>
      </c>
      <c r="AD1551" s="241">
        <v>34.362703000000003</v>
      </c>
      <c r="AE1551" s="241">
        <v>1.7379000999999999E-3</v>
      </c>
      <c r="AF1551" s="241">
        <v>18.853491999999999</v>
      </c>
      <c r="AG1551" s="241">
        <v>19.959432</v>
      </c>
      <c r="AH1551" s="241">
        <v>6.3535864000000002</v>
      </c>
      <c r="AI1551" s="241">
        <v>3.6185778000000002E-2</v>
      </c>
      <c r="AJ1551" s="241">
        <v>1.4679886E-2</v>
      </c>
      <c r="AK1551" s="241">
        <v>8.8351359000000004E-2</v>
      </c>
      <c r="AL1551" s="241">
        <v>1.1208545E-2</v>
      </c>
      <c r="AM1551" s="241">
        <v>4.6577935999999998E-5</v>
      </c>
      <c r="AN1551" s="241">
        <v>0.10390563999999999</v>
      </c>
      <c r="AO1551" s="241">
        <v>0.46509319999999998</v>
      </c>
      <c r="AP1551" s="241">
        <v>0.34247592999999998</v>
      </c>
      <c r="AQ1551" s="241">
        <v>0.11298005999999999</v>
      </c>
      <c r="AR1551" s="241">
        <v>11.459784000000001</v>
      </c>
      <c r="AT1551" s="193"/>
      <c r="AU1551" s="193"/>
      <c r="AV1551" s="193"/>
      <c r="AW1551" s="193"/>
      <c r="AX1551" s="193"/>
      <c r="AY1551" s="193"/>
      <c r="AZ1551" s="193"/>
      <c r="BA1551" s="193"/>
      <c r="BB1551" s="193"/>
      <c r="BC1551" s="193"/>
      <c r="BD1551" s="193"/>
      <c r="BE1551" s="315"/>
      <c r="BF1551" s="315"/>
      <c r="BG1551" s="315"/>
      <c r="BH1551" s="315"/>
      <c r="BI1551" s="315"/>
      <c r="BJ1551" s="315"/>
      <c r="BK1551" s="315"/>
    </row>
    <row r="1552" spans="1:63" x14ac:dyDescent="0.25">
      <c r="A1552" s="9"/>
      <c r="B1552" s="185" t="s">
        <v>5770</v>
      </c>
      <c r="C1552" s="5" t="s">
        <v>4135</v>
      </c>
      <c r="D1552" s="172">
        <v>169.4915</v>
      </c>
      <c r="E1552" s="172">
        <v>74.814383000000007</v>
      </c>
      <c r="F1552" s="172">
        <v>30.691517000000001</v>
      </c>
      <c r="G1552" s="172">
        <v>3.0141719</v>
      </c>
      <c r="H1552" s="172">
        <v>0.39918681</v>
      </c>
      <c r="I1552" s="172">
        <v>34.739533999999999</v>
      </c>
      <c r="J1552" s="172">
        <v>15.729820999999999</v>
      </c>
      <c r="K1552" s="172">
        <v>2.5710568999999999E-2</v>
      </c>
      <c r="L1552" s="172">
        <v>10.07718</v>
      </c>
      <c r="M1552" s="172">
        <v>0</v>
      </c>
      <c r="N1552" s="172">
        <v>0</v>
      </c>
      <c r="O1552" s="172">
        <v>0</v>
      </c>
      <c r="P1552" s="199">
        <f t="shared" si="301"/>
        <v>554.18061481481482</v>
      </c>
      <c r="Q1552" s="233">
        <v>916704.65</v>
      </c>
      <c r="R1552" s="96">
        <v>6471.0099</v>
      </c>
      <c r="S1552" s="96">
        <v>910056</v>
      </c>
      <c r="T1552" s="96">
        <v>8.6137000000000002E-3</v>
      </c>
      <c r="U1552" s="96">
        <v>26.991</v>
      </c>
      <c r="V1552" s="96">
        <v>6.428229</v>
      </c>
      <c r="W1552" s="96">
        <v>144.21</v>
      </c>
      <c r="X1552" s="241">
        <f t="shared" si="302"/>
        <v>117.775215266294</v>
      </c>
      <c r="Y1552" s="241">
        <f t="shared" si="303"/>
        <v>90.166516101599996</v>
      </c>
      <c r="Z1552" s="241">
        <f t="shared" si="304"/>
        <v>11.296150534694</v>
      </c>
      <c r="AA1552" s="241">
        <f t="shared" si="305"/>
        <v>16.312548630000002</v>
      </c>
      <c r="AB1552" s="241">
        <v>15.360303</v>
      </c>
      <c r="AC1552" s="241">
        <v>0.14293859</v>
      </c>
      <c r="AD1552" s="241">
        <v>35.010381000000002</v>
      </c>
      <c r="AE1552" s="241">
        <v>2.0475115999999999E-3</v>
      </c>
      <c r="AF1552" s="241">
        <v>20.000312999999998</v>
      </c>
      <c r="AG1552" s="241">
        <v>19.650532999999999</v>
      </c>
      <c r="AH1552" s="241">
        <v>10.053402999999999</v>
      </c>
      <c r="AI1552" s="241">
        <v>4.9493799999999998E-2</v>
      </c>
      <c r="AJ1552" s="241">
        <v>2.3913492000000001E-2</v>
      </c>
      <c r="AK1552" s="241">
        <v>8.8664768000000005E-2</v>
      </c>
      <c r="AL1552" s="241">
        <v>1.1947338E-2</v>
      </c>
      <c r="AM1552" s="241">
        <v>4.8696694000000001E-5</v>
      </c>
      <c r="AN1552" s="241">
        <v>0.15511322</v>
      </c>
      <c r="AO1552" s="241">
        <v>0.52998566999999996</v>
      </c>
      <c r="AP1552" s="241">
        <v>0.38358055000000002</v>
      </c>
      <c r="AQ1552" s="241">
        <v>0.11102563</v>
      </c>
      <c r="AR1552" s="241">
        <v>16.201523000000002</v>
      </c>
      <c r="AT1552" s="193"/>
      <c r="AU1552" s="193"/>
      <c r="AV1552" s="193"/>
      <c r="AW1552" s="193"/>
      <c r="AX1552" s="193"/>
      <c r="AY1552" s="193"/>
      <c r="AZ1552" s="193"/>
      <c r="BA1552" s="193"/>
      <c r="BB1552" s="193"/>
      <c r="BC1552" s="193"/>
      <c r="BD1552" s="193"/>
      <c r="BE1552" s="315"/>
      <c r="BF1552" s="315"/>
      <c r="BG1552" s="315"/>
      <c r="BH1552" s="315"/>
      <c r="BI1552" s="315"/>
      <c r="BJ1552" s="315"/>
      <c r="BK1552" s="315"/>
    </row>
    <row r="1553" spans="1:63" x14ac:dyDescent="0.25">
      <c r="A1553" s="9"/>
      <c r="B1553" s="185" t="s">
        <v>5770</v>
      </c>
      <c r="C1553" s="5" t="s">
        <v>2776</v>
      </c>
      <c r="D1553" s="172">
        <v>117.51662</v>
      </c>
      <c r="E1553" s="172">
        <v>33.677560999999997</v>
      </c>
      <c r="F1553" s="172">
        <v>18.641631</v>
      </c>
      <c r="G1553" s="172">
        <v>1.4550599</v>
      </c>
      <c r="H1553" s="172">
        <v>0.38125081999999999</v>
      </c>
      <c r="I1553" s="172">
        <v>35.197315000000003</v>
      </c>
      <c r="J1553" s="172">
        <v>15.998949</v>
      </c>
      <c r="K1553" s="172">
        <v>2.3051896999999998E-2</v>
      </c>
      <c r="L1553" s="172">
        <v>12.141797</v>
      </c>
      <c r="M1553" s="172">
        <v>0</v>
      </c>
      <c r="N1553" s="172">
        <v>0</v>
      </c>
      <c r="O1553" s="172">
        <v>0</v>
      </c>
      <c r="P1553" s="199">
        <f t="shared" si="301"/>
        <v>249.46341481481477</v>
      </c>
      <c r="Q1553" s="233">
        <v>931320.96</v>
      </c>
      <c r="R1553" s="96">
        <v>3655.6949</v>
      </c>
      <c r="S1553" s="96">
        <v>927584</v>
      </c>
      <c r="T1553" s="96">
        <v>5.1409000000000003E-3</v>
      </c>
      <c r="U1553" s="96">
        <v>17.41</v>
      </c>
      <c r="V1553" s="96">
        <v>4.3679839999999999</v>
      </c>
      <c r="W1553" s="96">
        <v>59.484999999999999</v>
      </c>
      <c r="X1553" s="241">
        <f t="shared" si="302"/>
        <v>94.913322747510009</v>
      </c>
      <c r="Y1553" s="241">
        <f t="shared" si="303"/>
        <v>80.133287159100007</v>
      </c>
      <c r="Z1553" s="241">
        <f t="shared" si="304"/>
        <v>5.5098098784100014</v>
      </c>
      <c r="AA1553" s="241">
        <f t="shared" si="305"/>
        <v>9.2702257100000001</v>
      </c>
      <c r="AB1553" s="241">
        <v>6.9145503000000001</v>
      </c>
      <c r="AC1553" s="241">
        <v>1.4933591999999999E-3</v>
      </c>
      <c r="AD1553" s="241">
        <v>34.366194999999998</v>
      </c>
      <c r="AE1553" s="241">
        <v>1.6044999E-3</v>
      </c>
      <c r="AF1553" s="241">
        <v>18.476507000000002</v>
      </c>
      <c r="AG1553" s="241">
        <v>20.372937</v>
      </c>
      <c r="AH1553" s="241">
        <v>4.5255625000000004</v>
      </c>
      <c r="AI1553" s="241">
        <v>2.9836010999999999E-2</v>
      </c>
      <c r="AJ1553" s="241">
        <v>9.9022265999999994E-3</v>
      </c>
      <c r="AK1553" s="241">
        <v>8.9090137999999999E-2</v>
      </c>
      <c r="AL1553" s="241">
        <v>1.0942621E-2</v>
      </c>
      <c r="AM1553" s="241">
        <v>4.5963810000000003E-5</v>
      </c>
      <c r="AN1553" s="241">
        <v>8.1303468000000004E-2</v>
      </c>
      <c r="AO1553" s="241">
        <v>0.43789460000000002</v>
      </c>
      <c r="AP1553" s="241">
        <v>0.32523235</v>
      </c>
      <c r="AQ1553" s="241">
        <v>0.11568460999999999</v>
      </c>
      <c r="AR1553" s="241">
        <v>9.1545410999999994</v>
      </c>
      <c r="AT1553" s="193"/>
      <c r="AU1553" s="193"/>
      <c r="AV1553" s="193"/>
      <c r="AW1553" s="193"/>
      <c r="AX1553" s="193"/>
      <c r="AY1553" s="193"/>
      <c r="AZ1553" s="193"/>
      <c r="BA1553" s="193"/>
      <c r="BB1553" s="193"/>
      <c r="BC1553" s="193"/>
      <c r="BD1553" s="193"/>
      <c r="BE1553" s="315"/>
      <c r="BF1553" s="315"/>
      <c r="BG1553" s="315"/>
      <c r="BH1553" s="315"/>
      <c r="BI1553" s="315"/>
      <c r="BJ1553" s="315"/>
      <c r="BK1553" s="315"/>
    </row>
    <row r="1554" spans="1:63" x14ac:dyDescent="0.25">
      <c r="A1554" s="9"/>
      <c r="B1554" s="185" t="s">
        <v>5770</v>
      </c>
      <c r="C1554" s="5" t="s">
        <v>2775</v>
      </c>
      <c r="D1554" s="172">
        <v>120.46758</v>
      </c>
      <c r="E1554" s="172">
        <v>41.296993000000001</v>
      </c>
      <c r="F1554" s="172">
        <v>18.926760000000002</v>
      </c>
      <c r="G1554" s="172">
        <v>1.4285995</v>
      </c>
      <c r="H1554" s="172">
        <v>0.39391916999999999</v>
      </c>
      <c r="I1554" s="172">
        <v>33.836922999999999</v>
      </c>
      <c r="J1554" s="172">
        <v>15.280037999999999</v>
      </c>
      <c r="K1554" s="172">
        <v>2.2282070000000001E-2</v>
      </c>
      <c r="L1554" s="172">
        <v>9.2820669000000002</v>
      </c>
      <c r="M1554" s="172">
        <v>0</v>
      </c>
      <c r="N1554" s="172">
        <v>0</v>
      </c>
      <c r="O1554" s="172">
        <v>0</v>
      </c>
      <c r="P1554" s="199">
        <f t="shared" si="301"/>
        <v>305.90365185185186</v>
      </c>
      <c r="Q1554" s="233">
        <v>900320.36</v>
      </c>
      <c r="R1554" s="96">
        <v>4494.8127999999997</v>
      </c>
      <c r="S1554" s="96">
        <v>895664</v>
      </c>
      <c r="T1554" s="96">
        <v>1.3554999999999999E-2</v>
      </c>
      <c r="U1554" s="96">
        <v>20.093</v>
      </c>
      <c r="V1554" s="96">
        <v>4.0835949999999999</v>
      </c>
      <c r="W1554" s="96">
        <v>137.36000000000001</v>
      </c>
      <c r="X1554" s="241">
        <f t="shared" si="302"/>
        <v>96.821638601264993</v>
      </c>
      <c r="Y1554" s="241">
        <f t="shared" si="303"/>
        <v>78.905107094399995</v>
      </c>
      <c r="Z1554" s="241">
        <f t="shared" si="304"/>
        <v>6.5483825268649998</v>
      </c>
      <c r="AA1554" s="241">
        <f t="shared" si="305"/>
        <v>11.368148979999999</v>
      </c>
      <c r="AB1554" s="241">
        <v>8.4778374999999997</v>
      </c>
      <c r="AC1554" s="241">
        <v>2.0280852999999999E-3</v>
      </c>
      <c r="AD1554" s="241">
        <v>33.193489999999997</v>
      </c>
      <c r="AE1554" s="241">
        <v>1.5975091E-3</v>
      </c>
      <c r="AF1554" s="241">
        <v>17.940415999999999</v>
      </c>
      <c r="AG1554" s="241">
        <v>19.289738</v>
      </c>
      <c r="AH1554" s="241">
        <v>5.5486079999999998</v>
      </c>
      <c r="AI1554" s="241">
        <v>3.0355292999999998E-2</v>
      </c>
      <c r="AJ1554" s="241">
        <v>9.7891178000000002E-3</v>
      </c>
      <c r="AK1554" s="241">
        <v>8.6398022000000005E-2</v>
      </c>
      <c r="AL1554" s="241">
        <v>1.0508437000000001E-2</v>
      </c>
      <c r="AM1554" s="241">
        <v>4.4188065000000002E-5</v>
      </c>
      <c r="AN1554" s="241">
        <v>7.8780198999999995E-2</v>
      </c>
      <c r="AO1554" s="241">
        <v>0.42148991000000002</v>
      </c>
      <c r="AP1554" s="241">
        <v>0.36240936000000001</v>
      </c>
      <c r="AQ1554" s="241">
        <v>0.10811098</v>
      </c>
      <c r="AR1554" s="241">
        <v>11.260038</v>
      </c>
      <c r="AT1554" s="193"/>
      <c r="AU1554" s="193"/>
      <c r="AV1554" s="193"/>
      <c r="AW1554" s="193"/>
      <c r="AX1554" s="193"/>
      <c r="AY1554" s="193"/>
      <c r="AZ1554" s="193"/>
      <c r="BA1554" s="193"/>
      <c r="BB1554" s="193"/>
      <c r="BC1554" s="193"/>
      <c r="BD1554" s="193"/>
      <c r="BE1554" s="315"/>
      <c r="BF1554" s="315"/>
      <c r="BG1554" s="315"/>
      <c r="BH1554" s="315"/>
      <c r="BI1554" s="315"/>
      <c r="BJ1554" s="315"/>
      <c r="BK1554" s="315"/>
    </row>
    <row r="1555" spans="1:63" x14ac:dyDescent="0.25">
      <c r="A1555" s="9"/>
      <c r="B1555" s="185" t="s">
        <v>5770</v>
      </c>
      <c r="C1555" s="5" t="s">
        <v>2774</v>
      </c>
      <c r="D1555" s="172">
        <v>111.94534</v>
      </c>
      <c r="E1555" s="172">
        <v>33.981794999999998</v>
      </c>
      <c r="F1555" s="172">
        <v>17.921970999999999</v>
      </c>
      <c r="G1555" s="172">
        <v>1.5930660999999999</v>
      </c>
      <c r="H1555" s="172">
        <v>0.36587250999999998</v>
      </c>
      <c r="I1555" s="172">
        <v>33.788189000000003</v>
      </c>
      <c r="J1555" s="172">
        <v>15.201758</v>
      </c>
      <c r="K1555" s="172">
        <v>2.1736037999999999E-2</v>
      </c>
      <c r="L1555" s="172">
        <v>9.0709488999999994</v>
      </c>
      <c r="M1555" s="172">
        <v>0</v>
      </c>
      <c r="N1555" s="172">
        <v>0</v>
      </c>
      <c r="O1555" s="172">
        <v>0</v>
      </c>
      <c r="P1555" s="199">
        <f t="shared" si="301"/>
        <v>251.71699999999996</v>
      </c>
      <c r="Q1555" s="233">
        <v>899336.48</v>
      </c>
      <c r="R1555" s="96">
        <v>3631.0448999999999</v>
      </c>
      <c r="S1555" s="96">
        <v>895608</v>
      </c>
      <c r="T1555" s="96">
        <v>8.5109999999999995E-3</v>
      </c>
      <c r="U1555" s="96">
        <v>19.353999999999999</v>
      </c>
      <c r="V1555" s="96">
        <v>7.1524400000000004</v>
      </c>
      <c r="W1555" s="96">
        <v>70.918000000000006</v>
      </c>
      <c r="X1555" s="241">
        <f t="shared" si="302"/>
        <v>92.020952582134001</v>
      </c>
      <c r="Y1555" s="241">
        <f t="shared" si="303"/>
        <v>77.320960712800002</v>
      </c>
      <c r="Z1555" s="241">
        <f t="shared" si="304"/>
        <v>5.4991125293340009</v>
      </c>
      <c r="AA1555" s="241">
        <f t="shared" si="305"/>
        <v>9.2008793400000002</v>
      </c>
      <c r="AB1555" s="241">
        <v>6.9765737000000003</v>
      </c>
      <c r="AC1555" s="241">
        <v>1.4309247000000001E-3</v>
      </c>
      <c r="AD1555" s="241">
        <v>33.289160000000003</v>
      </c>
      <c r="AE1555" s="241">
        <v>1.5150881E-3</v>
      </c>
      <c r="AF1555" s="241">
        <v>17.764143000000001</v>
      </c>
      <c r="AG1555" s="241">
        <v>19.288138</v>
      </c>
      <c r="AH1555" s="241">
        <v>4.5661585999999996</v>
      </c>
      <c r="AI1555" s="241">
        <v>2.8822133E-2</v>
      </c>
      <c r="AJ1555" s="241">
        <v>1.1301574E-2</v>
      </c>
      <c r="AK1555" s="241">
        <v>8.5986028000000006E-2</v>
      </c>
      <c r="AL1555" s="241">
        <v>1.0602663999999999E-2</v>
      </c>
      <c r="AM1555" s="241">
        <v>4.4463333999999998E-5</v>
      </c>
      <c r="AN1555" s="241">
        <v>6.3914367E-2</v>
      </c>
      <c r="AO1555" s="241">
        <v>0.41695958999999999</v>
      </c>
      <c r="AP1555" s="241">
        <v>0.31532311000000002</v>
      </c>
      <c r="AQ1555" s="241">
        <v>0.10778604</v>
      </c>
      <c r="AR1555" s="241">
        <v>9.0930932999999996</v>
      </c>
      <c r="AT1555" s="193"/>
      <c r="AU1555" s="193"/>
      <c r="AV1555" s="193"/>
      <c r="AW1555" s="193"/>
      <c r="AX1555" s="193"/>
      <c r="AY1555" s="193"/>
      <c r="AZ1555" s="193"/>
      <c r="BA1555" s="193"/>
      <c r="BB1555" s="193"/>
      <c r="BC1555" s="193"/>
      <c r="BD1555" s="193"/>
      <c r="BE1555" s="315"/>
      <c r="BF1555" s="315"/>
      <c r="BG1555" s="315"/>
      <c r="BH1555" s="315"/>
      <c r="BI1555" s="315"/>
      <c r="BJ1555" s="315"/>
      <c r="BK1555" s="315"/>
    </row>
    <row r="1556" spans="1:63" x14ac:dyDescent="0.25">
      <c r="A1556" s="9"/>
      <c r="B1556" s="185" t="s">
        <v>5770</v>
      </c>
      <c r="C1556" s="5" t="s">
        <v>2773</v>
      </c>
      <c r="D1556" s="172">
        <v>566.91048000000001</v>
      </c>
      <c r="E1556" s="172">
        <v>363.83107000000001</v>
      </c>
      <c r="F1556" s="172">
        <v>120.96886000000001</v>
      </c>
      <c r="G1556" s="172">
        <v>13.630383</v>
      </c>
      <c r="H1556" s="172">
        <v>0.56598340999999996</v>
      </c>
      <c r="I1556" s="172">
        <v>37.330253999999996</v>
      </c>
      <c r="J1556" s="172">
        <v>17.388455</v>
      </c>
      <c r="K1556" s="172">
        <v>5.1028879999999999E-2</v>
      </c>
      <c r="L1556" s="172">
        <v>13.144442</v>
      </c>
      <c r="M1556" s="172">
        <v>0</v>
      </c>
      <c r="N1556" s="172">
        <v>0</v>
      </c>
      <c r="O1556" s="172">
        <v>0</v>
      </c>
      <c r="P1556" s="199">
        <f t="shared" si="301"/>
        <v>2695.0449629629629</v>
      </c>
      <c r="Q1556" s="233">
        <v>933321.24</v>
      </c>
      <c r="R1556" s="96">
        <v>26031.471000000001</v>
      </c>
      <c r="S1556" s="96">
        <v>906584</v>
      </c>
      <c r="T1556" s="96">
        <v>6.8436E-3</v>
      </c>
      <c r="U1556" s="96">
        <v>82.691999999999993</v>
      </c>
      <c r="V1556" s="96">
        <v>6.8624099999999997</v>
      </c>
      <c r="W1556" s="96">
        <v>616.21</v>
      </c>
      <c r="X1556" s="241">
        <f t="shared" si="302"/>
        <v>290.642098532641</v>
      </c>
      <c r="Y1556" s="241">
        <f t="shared" si="303"/>
        <v>173.16746024049999</v>
      </c>
      <c r="Z1556" s="241">
        <f t="shared" si="304"/>
        <v>52.201875222140998</v>
      </c>
      <c r="AA1556" s="241">
        <f t="shared" si="305"/>
        <v>65.272763069999996</v>
      </c>
      <c r="AB1556" s="241">
        <v>74.701401000000004</v>
      </c>
      <c r="AC1556" s="241">
        <v>1.1798115</v>
      </c>
      <c r="AD1556" s="241">
        <v>43.794400000000003</v>
      </c>
      <c r="AE1556" s="241">
        <v>5.6397404999999996E-3</v>
      </c>
      <c r="AF1556" s="241">
        <v>33.960199000000003</v>
      </c>
      <c r="AG1556" s="241">
        <v>19.526008999999998</v>
      </c>
      <c r="AH1556" s="241">
        <v>48.892975</v>
      </c>
      <c r="AI1556" s="241">
        <v>0.19591652000000001</v>
      </c>
      <c r="AJ1556" s="241">
        <v>0.11861214</v>
      </c>
      <c r="AK1556" s="241">
        <v>9.7331531999999998E-2</v>
      </c>
      <c r="AL1556" s="241">
        <v>2.0658213000000002E-2</v>
      </c>
      <c r="AM1556" s="241">
        <v>7.4707140999999994E-5</v>
      </c>
      <c r="AN1556" s="241">
        <v>0.78365479000000005</v>
      </c>
      <c r="AO1556" s="241">
        <v>1.2965291999999999</v>
      </c>
      <c r="AP1556" s="241">
        <v>0.79612311999999996</v>
      </c>
      <c r="AQ1556" s="241">
        <v>0.11688207</v>
      </c>
      <c r="AR1556" s="241">
        <v>65.155880999999994</v>
      </c>
      <c r="AT1556" s="193"/>
      <c r="AU1556" s="193"/>
      <c r="AV1556" s="193"/>
      <c r="AW1556" s="193"/>
      <c r="AX1556" s="193"/>
      <c r="AY1556" s="193"/>
      <c r="AZ1556" s="193"/>
      <c r="BA1556" s="193"/>
      <c r="BB1556" s="193"/>
      <c r="BC1556" s="193"/>
      <c r="BD1556" s="193"/>
      <c r="BE1556" s="315"/>
      <c r="BF1556" s="315"/>
      <c r="BG1556" s="315"/>
      <c r="BH1556" s="315"/>
      <c r="BI1556" s="315"/>
      <c r="BJ1556" s="315"/>
      <c r="BK1556" s="315"/>
    </row>
    <row r="1557" spans="1:63" x14ac:dyDescent="0.25">
      <c r="A1557" s="9"/>
      <c r="B1557" s="185" t="s">
        <v>5770</v>
      </c>
      <c r="C1557" s="5" t="s">
        <v>2772</v>
      </c>
      <c r="D1557" s="172">
        <v>113.86673999999999</v>
      </c>
      <c r="E1557" s="172">
        <v>33.388713000000003</v>
      </c>
      <c r="F1557" s="172">
        <v>18.123111999999999</v>
      </c>
      <c r="G1557" s="172">
        <v>1.4922572000000001</v>
      </c>
      <c r="H1557" s="172">
        <v>0.37040116000000001</v>
      </c>
      <c r="I1557" s="172">
        <v>34.172924999999999</v>
      </c>
      <c r="J1557" s="172">
        <v>15.47185</v>
      </c>
      <c r="K1557" s="172">
        <v>2.2264894E-2</v>
      </c>
      <c r="L1557" s="172">
        <v>10.825213</v>
      </c>
      <c r="M1557" s="172">
        <v>0</v>
      </c>
      <c r="N1557" s="172">
        <v>0</v>
      </c>
      <c r="O1557" s="172">
        <v>0</v>
      </c>
      <c r="P1557" s="199">
        <f t="shared" si="301"/>
        <v>247.32380000000001</v>
      </c>
      <c r="Q1557" s="233">
        <v>906128.03</v>
      </c>
      <c r="R1557" s="96">
        <v>3601.0904999999998</v>
      </c>
      <c r="S1557" s="96">
        <v>902440</v>
      </c>
      <c r="T1557" s="96">
        <v>6.4281E-3</v>
      </c>
      <c r="U1557" s="96">
        <v>18.007999999999999</v>
      </c>
      <c r="V1557" s="96">
        <v>5.4293250000000004</v>
      </c>
      <c r="W1557" s="96">
        <v>63.5</v>
      </c>
      <c r="X1557" s="241">
        <f t="shared" si="302"/>
        <v>92.528408158660994</v>
      </c>
      <c r="Y1557" s="241">
        <f t="shared" si="303"/>
        <v>77.961279892299999</v>
      </c>
      <c r="Z1557" s="241">
        <f t="shared" si="304"/>
        <v>5.4381302863609999</v>
      </c>
      <c r="AA1557" s="241">
        <f t="shared" si="305"/>
        <v>9.1289979800000012</v>
      </c>
      <c r="AB1557" s="241">
        <v>6.8550689</v>
      </c>
      <c r="AC1557" s="241">
        <v>1.4499491000000001E-3</v>
      </c>
      <c r="AD1557" s="241">
        <v>33.479928999999998</v>
      </c>
      <c r="AE1557" s="241">
        <v>1.5490432E-3</v>
      </c>
      <c r="AF1557" s="241">
        <v>17.950541999999999</v>
      </c>
      <c r="AG1557" s="241">
        <v>19.672740999999998</v>
      </c>
      <c r="AH1557" s="241">
        <v>4.4866327999999998</v>
      </c>
      <c r="AI1557" s="241">
        <v>2.9059284000000001E-2</v>
      </c>
      <c r="AJ1557" s="241">
        <v>1.0340792999999999E-2</v>
      </c>
      <c r="AK1557" s="241">
        <v>8.6673860000000005E-2</v>
      </c>
      <c r="AL1557" s="241">
        <v>1.0664547999999999E-2</v>
      </c>
      <c r="AM1557" s="241">
        <v>4.4763360999999999E-5</v>
      </c>
      <c r="AN1557" s="241">
        <v>7.3604078000000003E-2</v>
      </c>
      <c r="AO1557" s="241">
        <v>0.42396102000000002</v>
      </c>
      <c r="AP1557" s="241">
        <v>0.31714914</v>
      </c>
      <c r="AQ1557" s="241">
        <v>0.11108828</v>
      </c>
      <c r="AR1557" s="241">
        <v>9.0179097000000006</v>
      </c>
      <c r="AT1557" s="193"/>
      <c r="AU1557" s="193"/>
      <c r="AV1557" s="193"/>
      <c r="AW1557" s="193"/>
      <c r="AX1557" s="193"/>
      <c r="AY1557" s="193"/>
      <c r="AZ1557" s="193"/>
      <c r="BA1557" s="193"/>
      <c r="BB1557" s="193"/>
      <c r="BC1557" s="193"/>
      <c r="BD1557" s="193"/>
      <c r="BE1557" s="315"/>
      <c r="BF1557" s="315"/>
      <c r="BG1557" s="315"/>
      <c r="BH1557" s="315"/>
      <c r="BI1557" s="315"/>
      <c r="BJ1557" s="315"/>
      <c r="BK1557" s="315"/>
    </row>
    <row r="1558" spans="1:63" x14ac:dyDescent="0.25">
      <c r="A1558" s="9"/>
      <c r="B1558" s="185" t="s">
        <v>5770</v>
      </c>
      <c r="C1558" s="5" t="s">
        <v>2771</v>
      </c>
      <c r="D1558" s="172">
        <v>116.09537</v>
      </c>
      <c r="E1558" s="172">
        <v>33.267012999999999</v>
      </c>
      <c r="F1558" s="172">
        <v>18.410512000000001</v>
      </c>
      <c r="G1558" s="172">
        <v>1.4370575000000001</v>
      </c>
      <c r="H1558" s="172">
        <v>0.37655435999999998</v>
      </c>
      <c r="I1558" s="172">
        <v>34.737147</v>
      </c>
      <c r="J1558" s="172">
        <v>15.790829</v>
      </c>
      <c r="K1558" s="172">
        <v>2.2791116E-2</v>
      </c>
      <c r="L1558" s="172">
        <v>12.053464999999999</v>
      </c>
      <c r="M1558" s="172">
        <v>0</v>
      </c>
      <c r="N1558" s="172">
        <v>0</v>
      </c>
      <c r="O1558" s="172">
        <v>0</v>
      </c>
      <c r="P1558" s="199">
        <f t="shared" si="301"/>
        <v>246.42231851851849</v>
      </c>
      <c r="Q1558" s="233">
        <v>918899.41</v>
      </c>
      <c r="R1558" s="96">
        <v>3610.9335999999998</v>
      </c>
      <c r="S1558" s="96">
        <v>915208</v>
      </c>
      <c r="T1558" s="96">
        <v>5.0800999999999997E-3</v>
      </c>
      <c r="U1558" s="96">
        <v>17.231000000000002</v>
      </c>
      <c r="V1558" s="96">
        <v>4.3156230000000004</v>
      </c>
      <c r="W1558" s="96">
        <v>58.927</v>
      </c>
      <c r="X1558" s="241">
        <f t="shared" si="302"/>
        <v>93.685570839334005</v>
      </c>
      <c r="Y1558" s="241">
        <f t="shared" si="303"/>
        <v>79.086480031600004</v>
      </c>
      <c r="Z1558" s="241">
        <f t="shared" si="304"/>
        <v>5.442399017734</v>
      </c>
      <c r="AA1558" s="241">
        <f t="shared" si="305"/>
        <v>9.15669179</v>
      </c>
      <c r="AB1558" s="241">
        <v>6.8302584</v>
      </c>
      <c r="AC1558" s="241">
        <v>1.4748973000000001E-3</v>
      </c>
      <c r="AD1558" s="241">
        <v>33.910693000000002</v>
      </c>
      <c r="AE1558" s="241">
        <v>1.5847343000000001E-3</v>
      </c>
      <c r="AF1558" s="241">
        <v>18.235803000000001</v>
      </c>
      <c r="AG1558" s="241">
        <v>20.106666000000001</v>
      </c>
      <c r="AH1558" s="241">
        <v>4.4703936000000004</v>
      </c>
      <c r="AI1558" s="241">
        <v>2.9464201999999998E-2</v>
      </c>
      <c r="AJ1558" s="241">
        <v>9.7811601000000001E-3</v>
      </c>
      <c r="AK1558" s="241">
        <v>8.7915332999999998E-2</v>
      </c>
      <c r="AL1558" s="241">
        <v>1.0800562999999999E-2</v>
      </c>
      <c r="AM1558" s="241">
        <v>4.5363634E-5</v>
      </c>
      <c r="AN1558" s="241">
        <v>8.0558995999999994E-2</v>
      </c>
      <c r="AO1558" s="241">
        <v>0.43233649000000002</v>
      </c>
      <c r="AP1558" s="241">
        <v>0.32110330999999998</v>
      </c>
      <c r="AQ1558" s="241">
        <v>0.11424529</v>
      </c>
      <c r="AR1558" s="241">
        <v>9.0424465000000005</v>
      </c>
      <c r="AT1558" s="193"/>
      <c r="AU1558" s="193"/>
      <c r="AV1558" s="193"/>
      <c r="AW1558" s="193"/>
      <c r="AX1558" s="193"/>
      <c r="AY1558" s="193"/>
      <c r="AZ1558" s="193"/>
      <c r="BA1558" s="193"/>
      <c r="BB1558" s="193"/>
      <c r="BC1558" s="193"/>
      <c r="BD1558" s="193"/>
      <c r="BE1558" s="315"/>
      <c r="BF1558" s="315"/>
      <c r="BG1558" s="315"/>
      <c r="BH1558" s="315"/>
      <c r="BI1558" s="315"/>
      <c r="BJ1558" s="315"/>
      <c r="BK1558" s="315"/>
    </row>
    <row r="1559" spans="1:63" x14ac:dyDescent="0.25">
      <c r="A1559" s="9"/>
      <c r="B1559" s="185" t="s">
        <v>5770</v>
      </c>
      <c r="C1559" s="5" t="s">
        <v>2770</v>
      </c>
      <c r="D1559" s="172">
        <v>119.04636000000001</v>
      </c>
      <c r="E1559" s="172">
        <v>40.886445999999999</v>
      </c>
      <c r="F1559" s="172">
        <v>18.695574000000001</v>
      </c>
      <c r="G1559" s="172">
        <v>1.4106095999999999</v>
      </c>
      <c r="H1559" s="172">
        <v>0.38922279999999998</v>
      </c>
      <c r="I1559" s="172">
        <v>33.377028000000003</v>
      </c>
      <c r="J1559" s="172">
        <v>15.071852</v>
      </c>
      <c r="K1559" s="172">
        <v>2.2021622000000001E-2</v>
      </c>
      <c r="L1559" s="172">
        <v>9.1936078000000006</v>
      </c>
      <c r="M1559" s="172">
        <v>0</v>
      </c>
      <c r="N1559" s="172">
        <v>0</v>
      </c>
      <c r="O1559" s="172">
        <v>0</v>
      </c>
      <c r="P1559" s="199">
        <f t="shared" si="301"/>
        <v>302.86256296296295</v>
      </c>
      <c r="Q1559" s="233">
        <v>887954.86</v>
      </c>
      <c r="R1559" s="96">
        <v>4450.0906999999997</v>
      </c>
      <c r="S1559" s="96">
        <v>883344</v>
      </c>
      <c r="T1559" s="96">
        <v>1.3494000000000001E-2</v>
      </c>
      <c r="U1559" s="96">
        <v>19.913</v>
      </c>
      <c r="V1559" s="96">
        <v>4.0311339999999998</v>
      </c>
      <c r="W1559" s="96">
        <v>136.81</v>
      </c>
      <c r="X1559" s="241">
        <f t="shared" si="302"/>
        <v>95.594537964539001</v>
      </c>
      <c r="Y1559" s="241">
        <f t="shared" si="303"/>
        <v>77.858815059500003</v>
      </c>
      <c r="Z1559" s="241">
        <f t="shared" si="304"/>
        <v>6.4810036550390011</v>
      </c>
      <c r="AA1559" s="241">
        <f t="shared" si="305"/>
        <v>11.254719250000001</v>
      </c>
      <c r="AB1559" s="241">
        <v>8.3935455999999995</v>
      </c>
      <c r="AC1559" s="241">
        <v>2.0097164000000001E-3</v>
      </c>
      <c r="AD1559" s="241">
        <v>32.73809</v>
      </c>
      <c r="AE1559" s="241">
        <v>1.5777431E-3</v>
      </c>
      <c r="AF1559" s="241">
        <v>17.699753999999999</v>
      </c>
      <c r="AG1559" s="241">
        <v>19.023838000000001</v>
      </c>
      <c r="AH1559" s="241">
        <v>5.4934392000000001</v>
      </c>
      <c r="AI1559" s="241">
        <v>2.9983358000000002E-2</v>
      </c>
      <c r="AJ1559" s="241">
        <v>9.6680532999999999E-3</v>
      </c>
      <c r="AK1559" s="241">
        <v>8.5223220000000002E-2</v>
      </c>
      <c r="AL1559" s="241">
        <v>1.0366334E-2</v>
      </c>
      <c r="AM1559" s="241">
        <v>4.3587739000000003E-5</v>
      </c>
      <c r="AN1559" s="241">
        <v>7.8035991999999998E-2</v>
      </c>
      <c r="AO1559" s="241">
        <v>0.41593223000000001</v>
      </c>
      <c r="AP1559" s="241">
        <v>0.35831168000000002</v>
      </c>
      <c r="AQ1559" s="241">
        <v>0.10667725</v>
      </c>
      <c r="AR1559" s="241">
        <v>11.148042</v>
      </c>
      <c r="AT1559" s="193"/>
      <c r="AU1559" s="193"/>
      <c r="AV1559" s="193"/>
      <c r="AW1559" s="193"/>
      <c r="AX1559" s="193"/>
      <c r="AY1559" s="193"/>
      <c r="AZ1559" s="193"/>
      <c r="BA1559" s="193"/>
      <c r="BB1559" s="193"/>
      <c r="BC1559" s="193"/>
      <c r="BD1559" s="193"/>
      <c r="BE1559" s="315"/>
      <c r="BF1559" s="315"/>
      <c r="BG1559" s="315"/>
      <c r="BH1559" s="315"/>
      <c r="BI1559" s="315"/>
      <c r="BJ1559" s="315"/>
      <c r="BK1559" s="315"/>
    </row>
    <row r="1560" spans="1:63" x14ac:dyDescent="0.25">
      <c r="A1560" s="9"/>
      <c r="B1560" s="185" t="s">
        <v>5770</v>
      </c>
      <c r="C1560" s="5" t="s">
        <v>3997</v>
      </c>
      <c r="D1560" s="172">
        <v>110.5245</v>
      </c>
      <c r="E1560" s="172">
        <v>33.571250999999997</v>
      </c>
      <c r="F1560" s="172">
        <v>17.691372000000001</v>
      </c>
      <c r="G1560" s="172">
        <v>1.5750420999999999</v>
      </c>
      <c r="H1560" s="172">
        <v>0.36117593999999997</v>
      </c>
      <c r="I1560" s="172">
        <v>33.327992999999999</v>
      </c>
      <c r="J1560" s="172">
        <v>14.993565</v>
      </c>
      <c r="K1560" s="172">
        <v>2.1475609999999999E-2</v>
      </c>
      <c r="L1560" s="172">
        <v>8.9826235000000008</v>
      </c>
      <c r="M1560" s="172">
        <v>0</v>
      </c>
      <c r="N1560" s="172">
        <v>0</v>
      </c>
      <c r="O1560" s="172">
        <v>0</v>
      </c>
      <c r="P1560" s="199">
        <f t="shared" si="301"/>
        <v>248.67593333333329</v>
      </c>
      <c r="Q1560" s="233">
        <v>886970.96</v>
      </c>
      <c r="R1560" s="96">
        <v>3586.3126000000002</v>
      </c>
      <c r="S1560" s="96">
        <v>883288</v>
      </c>
      <c r="T1560" s="96">
        <v>8.4501999999999997E-3</v>
      </c>
      <c r="U1560" s="96">
        <v>19.173999999999999</v>
      </c>
      <c r="V1560" s="96">
        <v>7.0999800000000004</v>
      </c>
      <c r="W1560" s="96">
        <v>70.36</v>
      </c>
      <c r="X1560" s="241">
        <f t="shared" si="302"/>
        <v>90.794018524224001</v>
      </c>
      <c r="Y1560" s="241">
        <f t="shared" si="303"/>
        <v>76.2748764257</v>
      </c>
      <c r="Z1560" s="241">
        <f t="shared" si="304"/>
        <v>5.4317182685239995</v>
      </c>
      <c r="AA1560" s="241">
        <f t="shared" si="305"/>
        <v>9.0874238300000005</v>
      </c>
      <c r="AB1560" s="241">
        <v>6.8922825000000003</v>
      </c>
      <c r="AC1560" s="241">
        <v>1.4125259000000001E-3</v>
      </c>
      <c r="AD1560" s="241">
        <v>32.833907000000004</v>
      </c>
      <c r="AE1560" s="241">
        <v>1.4953998E-3</v>
      </c>
      <c r="AF1560" s="241">
        <v>17.523541000000002</v>
      </c>
      <c r="AG1560" s="241">
        <v>19.022238000000002</v>
      </c>
      <c r="AH1560" s="241">
        <v>4.5109902000000002</v>
      </c>
      <c r="AI1560" s="241">
        <v>2.8451038000000001E-2</v>
      </c>
      <c r="AJ1560" s="241">
        <v>1.1180208000000001E-2</v>
      </c>
      <c r="AK1560" s="241">
        <v>8.4809708999999997E-2</v>
      </c>
      <c r="AL1560" s="241">
        <v>1.0460631999999999E-2</v>
      </c>
      <c r="AM1560" s="241">
        <v>4.3862524000000001E-5</v>
      </c>
      <c r="AN1560" s="241">
        <v>6.3167588999999996E-2</v>
      </c>
      <c r="AO1560" s="241">
        <v>0.41140094999999999</v>
      </c>
      <c r="AP1560" s="241">
        <v>0.31121408</v>
      </c>
      <c r="AQ1560" s="241">
        <v>0.10635253</v>
      </c>
      <c r="AR1560" s="241">
        <v>8.9810713</v>
      </c>
      <c r="AT1560" s="193"/>
      <c r="AU1560" s="193"/>
      <c r="AV1560" s="193"/>
      <c r="AW1560" s="193"/>
      <c r="AX1560" s="193"/>
      <c r="AY1560" s="193"/>
      <c r="AZ1560" s="193"/>
      <c r="BA1560" s="193"/>
      <c r="BB1560" s="193"/>
      <c r="BC1560" s="193"/>
      <c r="BD1560" s="193"/>
      <c r="BE1560" s="315"/>
      <c r="BF1560" s="315"/>
      <c r="BG1560" s="315"/>
      <c r="BH1560" s="315"/>
      <c r="BI1560" s="315"/>
      <c r="BJ1560" s="315"/>
      <c r="BK1560" s="315"/>
    </row>
    <row r="1561" spans="1:63" x14ac:dyDescent="0.25">
      <c r="A1561" s="9"/>
      <c r="B1561" s="185" t="s">
        <v>5770</v>
      </c>
      <c r="C1561" s="5" t="s">
        <v>1490</v>
      </c>
      <c r="D1561" s="172">
        <v>565.49194</v>
      </c>
      <c r="E1561" s="172">
        <v>363.42</v>
      </c>
      <c r="F1561" s="172">
        <v>120.74086</v>
      </c>
      <c r="G1561" s="172">
        <v>13.612423</v>
      </c>
      <c r="H1561" s="172">
        <v>0.56128716999999995</v>
      </c>
      <c r="I1561" s="172">
        <v>36.870085000000003</v>
      </c>
      <c r="J1561" s="172">
        <v>17.180291</v>
      </c>
      <c r="K1561" s="172">
        <v>5.0768794999999999E-2</v>
      </c>
      <c r="L1561" s="172">
        <v>13.056219</v>
      </c>
      <c r="M1561" s="172">
        <v>0</v>
      </c>
      <c r="N1561" s="172">
        <v>0</v>
      </c>
      <c r="O1561" s="172">
        <v>0</v>
      </c>
      <c r="P1561" s="199">
        <f t="shared" si="301"/>
        <v>2692</v>
      </c>
      <c r="Q1561" s="233">
        <v>920898.74</v>
      </c>
      <c r="R1561" s="96">
        <v>25985.757000000001</v>
      </c>
      <c r="S1561" s="96">
        <v>894208</v>
      </c>
      <c r="T1561" s="96">
        <v>6.7828000000000003E-3</v>
      </c>
      <c r="U1561" s="96">
        <v>82.513000000000005</v>
      </c>
      <c r="V1561" s="96">
        <v>6.8099400000000001</v>
      </c>
      <c r="W1561" s="96">
        <v>615.65</v>
      </c>
      <c r="X1561" s="241">
        <f t="shared" si="302"/>
        <v>289.41264651808604</v>
      </c>
      <c r="Y1561" s="241">
        <f t="shared" si="303"/>
        <v>172.12144327750002</v>
      </c>
      <c r="Z1561" s="241">
        <f t="shared" si="304"/>
        <v>52.134358360585999</v>
      </c>
      <c r="AA1561" s="241">
        <f t="shared" si="305"/>
        <v>65.156844880000008</v>
      </c>
      <c r="AB1561" s="241">
        <v>74.617001999999999</v>
      </c>
      <c r="AC1561" s="241">
        <v>1.1797932</v>
      </c>
      <c r="AD1561" s="241">
        <v>43.338968000000001</v>
      </c>
      <c r="AE1561" s="241">
        <v>5.6200775E-3</v>
      </c>
      <c r="AF1561" s="241">
        <v>33.719951000000002</v>
      </c>
      <c r="AG1561" s="241">
        <v>19.260109</v>
      </c>
      <c r="AH1561" s="241">
        <v>48.837736</v>
      </c>
      <c r="AI1561" s="241">
        <v>0.19555001999999999</v>
      </c>
      <c r="AJ1561" s="241">
        <v>0.11849144</v>
      </c>
      <c r="AK1561" s="241">
        <v>9.6156406999999999E-2</v>
      </c>
      <c r="AL1561" s="241">
        <v>2.0516037000000001E-2</v>
      </c>
      <c r="AM1561" s="241">
        <v>7.4106586000000001E-5</v>
      </c>
      <c r="AN1561" s="241">
        <v>0.78289238999999999</v>
      </c>
      <c r="AO1561" s="241">
        <v>1.2909603000000001</v>
      </c>
      <c r="AP1561" s="241">
        <v>0.79198166000000003</v>
      </c>
      <c r="AQ1561" s="241">
        <v>0.11544288</v>
      </c>
      <c r="AR1561" s="241">
        <v>65.041402000000005</v>
      </c>
      <c r="AT1561" s="193"/>
      <c r="AU1561" s="193"/>
      <c r="AV1561" s="193"/>
      <c r="AW1561" s="193"/>
      <c r="AX1561" s="193"/>
      <c r="AY1561" s="193"/>
      <c r="AZ1561" s="193"/>
      <c r="BA1561" s="193"/>
      <c r="BB1561" s="193"/>
      <c r="BC1561" s="193"/>
      <c r="BD1561" s="193"/>
      <c r="BE1561" s="315"/>
      <c r="BF1561" s="315"/>
      <c r="BG1561" s="315"/>
      <c r="BH1561" s="315"/>
      <c r="BI1561" s="315"/>
      <c r="BJ1561" s="315"/>
      <c r="BK1561" s="315"/>
    </row>
    <row r="1562" spans="1:63" x14ac:dyDescent="0.25">
      <c r="A1562" s="9"/>
      <c r="B1562" s="185" t="s">
        <v>5770</v>
      </c>
      <c r="C1562" s="5" t="s">
        <v>1489</v>
      </c>
      <c r="D1562" s="172">
        <v>110.5245</v>
      </c>
      <c r="E1562" s="172">
        <v>33.571250999999997</v>
      </c>
      <c r="F1562" s="172">
        <v>17.691372000000001</v>
      </c>
      <c r="G1562" s="172">
        <v>1.5750420999999999</v>
      </c>
      <c r="H1562" s="172">
        <v>0.36117593999999997</v>
      </c>
      <c r="I1562" s="172">
        <v>33.327992999999999</v>
      </c>
      <c r="J1562" s="172">
        <v>14.993565</v>
      </c>
      <c r="K1562" s="172">
        <v>2.1475609999999999E-2</v>
      </c>
      <c r="L1562" s="172">
        <v>8.9826235000000008</v>
      </c>
      <c r="M1562" s="172">
        <v>0</v>
      </c>
      <c r="N1562" s="172">
        <v>0</v>
      </c>
      <c r="O1562" s="172">
        <v>0</v>
      </c>
      <c r="P1562" s="199">
        <f t="shared" si="301"/>
        <v>248.67593333333329</v>
      </c>
      <c r="Q1562" s="233">
        <v>886970.96</v>
      </c>
      <c r="R1562" s="96">
        <v>3586.3126000000002</v>
      </c>
      <c r="S1562" s="96">
        <v>883288</v>
      </c>
      <c r="T1562" s="96">
        <v>8.4501999999999997E-3</v>
      </c>
      <c r="U1562" s="96">
        <v>19.173999999999999</v>
      </c>
      <c r="V1562" s="96">
        <v>7.0999800000000004</v>
      </c>
      <c r="W1562" s="96">
        <v>70.36</v>
      </c>
      <c r="X1562" s="241">
        <f t="shared" si="302"/>
        <v>90.794018524224001</v>
      </c>
      <c r="Y1562" s="241">
        <f t="shared" si="303"/>
        <v>76.2748764257</v>
      </c>
      <c r="Z1562" s="241">
        <f t="shared" si="304"/>
        <v>5.4317182685239995</v>
      </c>
      <c r="AA1562" s="241">
        <f t="shared" si="305"/>
        <v>9.0874238300000005</v>
      </c>
      <c r="AB1562" s="241">
        <v>6.8922825000000003</v>
      </c>
      <c r="AC1562" s="241">
        <v>1.4125259000000001E-3</v>
      </c>
      <c r="AD1562" s="241">
        <v>32.833907000000004</v>
      </c>
      <c r="AE1562" s="241">
        <v>1.4953998E-3</v>
      </c>
      <c r="AF1562" s="241">
        <v>17.523541000000002</v>
      </c>
      <c r="AG1562" s="241">
        <v>19.022238000000002</v>
      </c>
      <c r="AH1562" s="241">
        <v>4.5109902000000002</v>
      </c>
      <c r="AI1562" s="241">
        <v>2.8451038000000001E-2</v>
      </c>
      <c r="AJ1562" s="241">
        <v>1.1180208000000001E-2</v>
      </c>
      <c r="AK1562" s="241">
        <v>8.4809708999999997E-2</v>
      </c>
      <c r="AL1562" s="241">
        <v>1.0460631999999999E-2</v>
      </c>
      <c r="AM1562" s="241">
        <v>4.3862524000000001E-5</v>
      </c>
      <c r="AN1562" s="241">
        <v>6.3167588999999996E-2</v>
      </c>
      <c r="AO1562" s="241">
        <v>0.41140094999999999</v>
      </c>
      <c r="AP1562" s="241">
        <v>0.31121408</v>
      </c>
      <c r="AQ1562" s="241">
        <v>0.10635253</v>
      </c>
      <c r="AR1562" s="241">
        <v>8.9810713</v>
      </c>
      <c r="AT1562" s="193"/>
      <c r="AU1562" s="193"/>
      <c r="AV1562" s="193"/>
      <c r="AW1562" s="193"/>
      <c r="AX1562" s="193"/>
      <c r="AY1562" s="193"/>
      <c r="AZ1562" s="193"/>
      <c r="BA1562" s="193"/>
      <c r="BB1562" s="193"/>
      <c r="BC1562" s="193"/>
      <c r="BD1562" s="193"/>
      <c r="BE1562" s="315"/>
      <c r="BF1562" s="315"/>
      <c r="BG1562" s="315"/>
      <c r="BH1562" s="315"/>
      <c r="BI1562" s="315"/>
      <c r="BJ1562" s="315"/>
      <c r="BK1562" s="315"/>
    </row>
    <row r="1563" spans="1:63" x14ac:dyDescent="0.25">
      <c r="A1563" s="58" t="s">
        <v>1498</v>
      </c>
      <c r="B1563" s="58"/>
      <c r="C1563" s="9"/>
      <c r="D1563" s="195"/>
      <c r="E1563" s="195"/>
      <c r="F1563" s="195"/>
      <c r="G1563" s="195"/>
      <c r="H1563" s="195"/>
      <c r="I1563" s="195"/>
      <c r="J1563" s="195"/>
      <c r="K1563" s="195"/>
      <c r="L1563" s="195"/>
      <c r="M1563" s="195"/>
      <c r="N1563" s="195"/>
      <c r="O1563" s="195"/>
      <c r="P1563" s="195"/>
      <c r="Q1563" s="239"/>
      <c r="R1563" s="97"/>
      <c r="S1563" s="97"/>
      <c r="T1563" s="97"/>
      <c r="U1563" s="97"/>
      <c r="V1563" s="97"/>
      <c r="W1563" s="97"/>
      <c r="X1563" s="259"/>
      <c r="Y1563" s="259"/>
      <c r="Z1563" s="259"/>
      <c r="AA1563" s="258"/>
      <c r="AB1563" s="258"/>
      <c r="AC1563" s="258"/>
      <c r="AD1563" s="258"/>
      <c r="AE1563" s="258"/>
      <c r="AF1563" s="258"/>
      <c r="AG1563" s="258"/>
      <c r="AH1563" s="258"/>
      <c r="AI1563" s="258"/>
      <c r="AJ1563" s="258"/>
      <c r="AK1563" s="258"/>
      <c r="AL1563" s="258"/>
      <c r="AM1563" s="258"/>
      <c r="AN1563" s="258"/>
      <c r="AO1563" s="258"/>
      <c r="AP1563" s="258"/>
      <c r="AQ1563" s="258"/>
      <c r="AR1563" s="258"/>
      <c r="AT1563" s="193"/>
      <c r="AU1563" s="193"/>
      <c r="AV1563" s="193"/>
      <c r="AW1563" s="193"/>
      <c r="AX1563" s="193"/>
      <c r="AY1563" s="193"/>
      <c r="AZ1563" s="193"/>
      <c r="BA1563" s="193"/>
      <c r="BB1563" s="193"/>
      <c r="BC1563" s="193"/>
      <c r="BD1563" s="193"/>
      <c r="BE1563" s="315"/>
      <c r="BF1563" s="315"/>
      <c r="BG1563" s="315"/>
      <c r="BH1563" s="315"/>
      <c r="BI1563" s="315"/>
      <c r="BJ1563" s="315"/>
      <c r="BK1563" s="315"/>
    </row>
    <row r="1564" spans="1:63" x14ac:dyDescent="0.25">
      <c r="A1564" s="9"/>
      <c r="B1564" s="185" t="s">
        <v>1264</v>
      </c>
      <c r="C1564" s="6" t="s">
        <v>1850</v>
      </c>
      <c r="D1564" s="193">
        <v>23657832</v>
      </c>
      <c r="E1564" s="193">
        <v>9437579.0999999996</v>
      </c>
      <c r="F1564" s="193">
        <v>4292642.7</v>
      </c>
      <c r="G1564" s="193">
        <v>376657.01</v>
      </c>
      <c r="H1564" s="193">
        <v>115134.98</v>
      </c>
      <c r="I1564" s="193">
        <v>1989655.9</v>
      </c>
      <c r="J1564" s="193">
        <v>416798</v>
      </c>
      <c r="K1564" s="193">
        <v>15734.343999999999</v>
      </c>
      <c r="L1564" s="193">
        <v>7013629.5999999996</v>
      </c>
      <c r="M1564" s="193">
        <v>0</v>
      </c>
      <c r="N1564" s="193">
        <v>0</v>
      </c>
      <c r="O1564" s="193">
        <v>0</v>
      </c>
      <c r="P1564" s="199">
        <f t="shared" ref="P1564:P1572" si="306">E1564/0.135</f>
        <v>69907993.333333328</v>
      </c>
      <c r="Q1564" s="240">
        <v>1072241600</v>
      </c>
      <c r="R1564" s="99">
        <v>958677440</v>
      </c>
      <c r="S1564" s="99">
        <v>58161600</v>
      </c>
      <c r="T1564" s="99">
        <v>1176.5</v>
      </c>
      <c r="U1564" s="99">
        <v>34416000</v>
      </c>
      <c r="V1564" s="99">
        <v>965355</v>
      </c>
      <c r="W1564" s="99">
        <v>20020000</v>
      </c>
      <c r="X1564" s="241">
        <f t="shared" ref="X1564:X1572" si="307">SUM(Y1564:AA1564)</f>
        <v>8307825.3530509006</v>
      </c>
      <c r="Y1564" s="241">
        <f t="shared" ref="Y1564:Y1572" si="308">SUM(AB1564:AG1564)</f>
        <v>4132922.7954800003</v>
      </c>
      <c r="Z1564" s="241">
        <f t="shared" ref="Z1564:Z1572" si="309">SUM(AH1564:AP1564)</f>
        <v>1750358.1745709002</v>
      </c>
      <c r="AA1564" s="241">
        <f t="shared" ref="AA1564:AA1572" si="310">SUM(AQ1564:AR1564)</f>
        <v>2424544.3829999999</v>
      </c>
      <c r="AB1564" s="258">
        <v>1937810.6</v>
      </c>
      <c r="AC1564" s="258">
        <v>347.86482000000001</v>
      </c>
      <c r="AD1564" s="258">
        <v>775179.89</v>
      </c>
      <c r="AE1564" s="258">
        <v>538.39016000000004</v>
      </c>
      <c r="AF1564" s="258">
        <v>1417186.7</v>
      </c>
      <c r="AG1564" s="258">
        <v>1859.3505</v>
      </c>
      <c r="AH1564" s="258">
        <v>1268311.8999999999</v>
      </c>
      <c r="AI1564" s="258">
        <v>6467.1995999999999</v>
      </c>
      <c r="AJ1564" s="258">
        <v>3238.0117</v>
      </c>
      <c r="AK1564" s="258">
        <v>3621.2190999999998</v>
      </c>
      <c r="AL1564" s="258">
        <v>594.87888999999996</v>
      </c>
      <c r="AM1564" s="258">
        <v>2.0022809000000001</v>
      </c>
      <c r="AN1564" s="258">
        <v>349696.34</v>
      </c>
      <c r="AO1564" s="258">
        <v>41247.175000000003</v>
      </c>
      <c r="AP1564" s="258">
        <v>77179.448000000004</v>
      </c>
      <c r="AQ1564" s="258">
        <v>26842.282999999999</v>
      </c>
      <c r="AR1564" s="258">
        <v>2397702.1</v>
      </c>
      <c r="AT1564" s="193"/>
      <c r="AU1564" s="193"/>
      <c r="AV1564" s="193"/>
      <c r="AW1564" s="193"/>
      <c r="AX1564" s="193"/>
      <c r="AY1564" s="193"/>
      <c r="AZ1564" s="193"/>
      <c r="BA1564" s="193"/>
      <c r="BB1564" s="193"/>
      <c r="BC1564" s="193"/>
      <c r="BD1564" s="193"/>
      <c r="BE1564" s="315"/>
      <c r="BF1564" s="315"/>
      <c r="BG1564" s="315"/>
      <c r="BH1564" s="315"/>
      <c r="BI1564" s="315"/>
      <c r="BJ1564" s="315"/>
      <c r="BK1564" s="315"/>
    </row>
    <row r="1565" spans="1:63" x14ac:dyDescent="0.25">
      <c r="A1565" s="9"/>
      <c r="B1565" s="185" t="s">
        <v>1264</v>
      </c>
      <c r="C1565" s="6" t="s">
        <v>1849</v>
      </c>
      <c r="D1565" s="193">
        <v>23517106</v>
      </c>
      <c r="E1565" s="193">
        <v>9391567.6999999993</v>
      </c>
      <c r="F1565" s="193">
        <v>4225041.3</v>
      </c>
      <c r="G1565" s="193">
        <v>382057.74</v>
      </c>
      <c r="H1565" s="193">
        <v>115178.77</v>
      </c>
      <c r="I1565" s="193">
        <v>1955454</v>
      </c>
      <c r="J1565" s="193">
        <v>418967.37</v>
      </c>
      <c r="K1565" s="193">
        <v>15755.268</v>
      </c>
      <c r="L1565" s="193">
        <v>7013084</v>
      </c>
      <c r="M1565" s="193">
        <v>0</v>
      </c>
      <c r="N1565" s="193">
        <v>0</v>
      </c>
      <c r="O1565" s="193">
        <v>0</v>
      </c>
      <c r="P1565" s="199">
        <f t="shared" si="306"/>
        <v>69567168.148148134</v>
      </c>
      <c r="Q1565" s="240">
        <v>1078108100</v>
      </c>
      <c r="R1565" s="99">
        <v>959534530</v>
      </c>
      <c r="S1565" s="99">
        <v>62966400</v>
      </c>
      <c r="T1565" s="99">
        <v>1192.5</v>
      </c>
      <c r="U1565" s="99">
        <v>34487000</v>
      </c>
      <c r="V1565" s="99">
        <v>1057010</v>
      </c>
      <c r="W1565" s="99">
        <v>20062000</v>
      </c>
      <c r="X1565" s="241">
        <f t="shared" si="307"/>
        <v>8278624.5522969998</v>
      </c>
      <c r="Y1565" s="241">
        <f t="shared" si="308"/>
        <v>4108712.5388000002</v>
      </c>
      <c r="Z1565" s="241">
        <f t="shared" si="309"/>
        <v>1743215.9094969998</v>
      </c>
      <c r="AA1565" s="241">
        <f t="shared" si="310"/>
        <v>2426696.1039999998</v>
      </c>
      <c r="AB1565" s="258">
        <v>1928363.8</v>
      </c>
      <c r="AC1565" s="258">
        <v>350.99020999999999</v>
      </c>
      <c r="AD1565" s="258">
        <v>778235.29</v>
      </c>
      <c r="AE1565" s="258">
        <v>536.36309000000006</v>
      </c>
      <c r="AF1565" s="258">
        <v>1399210.5</v>
      </c>
      <c r="AG1565" s="258">
        <v>2015.5954999999999</v>
      </c>
      <c r="AH1565" s="258">
        <v>1262131.3</v>
      </c>
      <c r="AI1565" s="258">
        <v>6355.6134000000002</v>
      </c>
      <c r="AJ1565" s="258">
        <v>3286.0486999999998</v>
      </c>
      <c r="AK1565" s="258">
        <v>3634.9652999999998</v>
      </c>
      <c r="AL1565" s="258">
        <v>598.21465000000001</v>
      </c>
      <c r="AM1565" s="258">
        <v>2.0124469999999999</v>
      </c>
      <c r="AN1565" s="258">
        <v>349060.11</v>
      </c>
      <c r="AO1565" s="258">
        <v>40881.209000000003</v>
      </c>
      <c r="AP1565" s="258">
        <v>77266.436000000002</v>
      </c>
      <c r="AQ1565" s="258">
        <v>26841.603999999999</v>
      </c>
      <c r="AR1565" s="258">
        <v>2399854.5</v>
      </c>
      <c r="AT1565" s="193"/>
      <c r="AU1565" s="193"/>
      <c r="AV1565" s="193"/>
      <c r="AW1565" s="193"/>
      <c r="AX1565" s="193"/>
      <c r="AY1565" s="193"/>
      <c r="AZ1565" s="193"/>
      <c r="BA1565" s="193"/>
      <c r="BB1565" s="193"/>
      <c r="BC1565" s="193"/>
      <c r="BD1565" s="193"/>
      <c r="BE1565" s="315"/>
      <c r="BF1565" s="315"/>
      <c r="BG1565" s="315"/>
      <c r="BH1565" s="315"/>
      <c r="BI1565" s="315"/>
      <c r="BJ1565" s="315"/>
      <c r="BK1565" s="315"/>
    </row>
    <row r="1566" spans="1:63" x14ac:dyDescent="0.25">
      <c r="A1566" s="9"/>
      <c r="B1566" s="185" t="s">
        <v>1264</v>
      </c>
      <c r="C1566" s="6" t="s">
        <v>1848</v>
      </c>
      <c r="D1566" s="193">
        <v>23595968</v>
      </c>
      <c r="E1566" s="193">
        <v>9430602.0999999996</v>
      </c>
      <c r="F1566" s="193">
        <v>4264027.3</v>
      </c>
      <c r="G1566" s="193">
        <v>378653.06</v>
      </c>
      <c r="H1566" s="193">
        <v>115656.12</v>
      </c>
      <c r="I1566" s="193">
        <v>1956111.6</v>
      </c>
      <c r="J1566" s="193">
        <v>421594.55</v>
      </c>
      <c r="K1566" s="193">
        <v>16087.862999999999</v>
      </c>
      <c r="L1566" s="193">
        <v>7013235.2000000002</v>
      </c>
      <c r="M1566" s="193">
        <v>0</v>
      </c>
      <c r="N1566" s="193">
        <v>0</v>
      </c>
      <c r="O1566" s="193">
        <v>0</v>
      </c>
      <c r="P1566" s="199">
        <f t="shared" si="306"/>
        <v>69856311.851851851</v>
      </c>
      <c r="Q1566" s="240">
        <v>1079279500</v>
      </c>
      <c r="R1566" s="99">
        <v>963570850</v>
      </c>
      <c r="S1566" s="99">
        <v>60569600</v>
      </c>
      <c r="T1566" s="99">
        <v>1197.4000000000001</v>
      </c>
      <c r="U1566" s="99">
        <v>34426000</v>
      </c>
      <c r="V1566" s="99">
        <v>976851</v>
      </c>
      <c r="W1566" s="99">
        <v>19735000</v>
      </c>
      <c r="X1566" s="241">
        <f t="shared" si="307"/>
        <v>8307614.1466138996</v>
      </c>
      <c r="Y1566" s="241">
        <f t="shared" si="308"/>
        <v>4121786.5578599996</v>
      </c>
      <c r="Z1566" s="241">
        <f t="shared" si="309"/>
        <v>1749049.3367538999</v>
      </c>
      <c r="AA1566" s="241">
        <f t="shared" si="310"/>
        <v>2436778.2519999999</v>
      </c>
      <c r="AB1566" s="258">
        <v>1936379.7</v>
      </c>
      <c r="AC1566" s="258">
        <v>352.26013999999998</v>
      </c>
      <c r="AD1566" s="258">
        <v>775947.64</v>
      </c>
      <c r="AE1566" s="258">
        <v>540.93542000000002</v>
      </c>
      <c r="AF1566" s="258">
        <v>1406652</v>
      </c>
      <c r="AG1566" s="258">
        <v>1914.0223000000001</v>
      </c>
      <c r="AH1566" s="258">
        <v>1267378</v>
      </c>
      <c r="AI1566" s="258">
        <v>6413.8690999999999</v>
      </c>
      <c r="AJ1566" s="258">
        <v>3254.6403</v>
      </c>
      <c r="AK1566" s="258">
        <v>3643.0187000000001</v>
      </c>
      <c r="AL1566" s="258">
        <v>596.59649999999999</v>
      </c>
      <c r="AM1566" s="258">
        <v>2.0061539000000002</v>
      </c>
      <c r="AN1566" s="258">
        <v>349035.3</v>
      </c>
      <c r="AO1566" s="258">
        <v>41009.355000000003</v>
      </c>
      <c r="AP1566" s="258">
        <v>77716.551000000007</v>
      </c>
      <c r="AQ1566" s="258">
        <v>26841.851999999999</v>
      </c>
      <c r="AR1566" s="258">
        <v>2409936.4</v>
      </c>
      <c r="AT1566" s="193"/>
      <c r="AU1566" s="193"/>
      <c r="AV1566" s="193"/>
      <c r="AW1566" s="193"/>
      <c r="AX1566" s="193"/>
      <c r="AY1566" s="193"/>
      <c r="AZ1566" s="193"/>
      <c r="BA1566" s="193"/>
      <c r="BB1566" s="193"/>
      <c r="BC1566" s="193"/>
      <c r="BD1566" s="193"/>
      <c r="BE1566" s="315"/>
      <c r="BF1566" s="315"/>
      <c r="BG1566" s="315"/>
      <c r="BH1566" s="315"/>
      <c r="BI1566" s="315"/>
      <c r="BJ1566" s="315"/>
      <c r="BK1566" s="315"/>
    </row>
    <row r="1567" spans="1:63" x14ac:dyDescent="0.25">
      <c r="A1567" s="9"/>
      <c r="B1567" s="185" t="s">
        <v>1264</v>
      </c>
      <c r="C1567" s="6" t="s">
        <v>1847</v>
      </c>
      <c r="D1567" s="193">
        <v>87398794</v>
      </c>
      <c r="E1567" s="193">
        <v>35037707</v>
      </c>
      <c r="F1567" s="193">
        <v>25232792</v>
      </c>
      <c r="G1567" s="193">
        <v>304251.92</v>
      </c>
      <c r="H1567" s="193">
        <v>556795.75</v>
      </c>
      <c r="I1567" s="193">
        <v>14043828</v>
      </c>
      <c r="J1567" s="193">
        <v>796735.99</v>
      </c>
      <c r="K1567" s="193">
        <v>8581.0897999999997</v>
      </c>
      <c r="L1567" s="193">
        <v>11418102</v>
      </c>
      <c r="M1567" s="193">
        <v>0</v>
      </c>
      <c r="N1567" s="193">
        <v>0</v>
      </c>
      <c r="O1567" s="193">
        <v>0</v>
      </c>
      <c r="P1567" s="199">
        <f t="shared" si="306"/>
        <v>259538570.37037036</v>
      </c>
      <c r="Q1567" s="240">
        <v>3834645600</v>
      </c>
      <c r="R1567" s="99">
        <v>3726109200</v>
      </c>
      <c r="S1567" s="99">
        <v>74334400</v>
      </c>
      <c r="T1567" s="99">
        <v>4999.8999999999996</v>
      </c>
      <c r="U1567" s="99">
        <v>3766600</v>
      </c>
      <c r="V1567" s="99">
        <v>1329372</v>
      </c>
      <c r="W1567" s="99">
        <v>29101000</v>
      </c>
      <c r="X1567" s="241">
        <f t="shared" si="307"/>
        <v>30612644.575074099</v>
      </c>
      <c r="Y1567" s="241">
        <f t="shared" si="308"/>
        <v>15477330.681499999</v>
      </c>
      <c r="Z1567" s="241">
        <f t="shared" si="309"/>
        <v>5804350.0325741004</v>
      </c>
      <c r="AA1567" s="241">
        <f t="shared" si="310"/>
        <v>9330963.8609999996</v>
      </c>
      <c r="AB1567" s="258">
        <v>7194307.2999999998</v>
      </c>
      <c r="AC1567" s="258">
        <v>1632.3688999999999</v>
      </c>
      <c r="AD1567" s="258">
        <v>418596.45</v>
      </c>
      <c r="AE1567" s="258">
        <v>3492.6631000000002</v>
      </c>
      <c r="AF1567" s="258">
        <v>7856931.5999999996</v>
      </c>
      <c r="AG1567" s="258">
        <v>2370.2995000000001</v>
      </c>
      <c r="AH1567" s="258">
        <v>4708787.9000000004</v>
      </c>
      <c r="AI1567" s="258">
        <v>36857.160000000003</v>
      </c>
      <c r="AJ1567" s="258">
        <v>1956.3756000000001</v>
      </c>
      <c r="AK1567" s="258">
        <v>6315.3491999999997</v>
      </c>
      <c r="AL1567" s="258">
        <v>643.4307</v>
      </c>
      <c r="AM1567" s="258">
        <v>2.2110740999999998</v>
      </c>
      <c r="AN1567" s="258">
        <v>13553.226000000001</v>
      </c>
      <c r="AO1567" s="258">
        <v>637696.85</v>
      </c>
      <c r="AP1567" s="258">
        <v>398537.53</v>
      </c>
      <c r="AQ1567" s="258">
        <v>16965.760999999999</v>
      </c>
      <c r="AR1567" s="258">
        <v>9313998.0999999996</v>
      </c>
      <c r="AT1567" s="193"/>
      <c r="AU1567" s="193"/>
      <c r="AV1567" s="193"/>
      <c r="AW1567" s="193"/>
      <c r="AX1567" s="193"/>
      <c r="AY1567" s="193"/>
      <c r="AZ1567" s="193"/>
      <c r="BA1567" s="193"/>
      <c r="BB1567" s="193"/>
      <c r="BC1567" s="193"/>
      <c r="BD1567" s="193"/>
      <c r="BE1567" s="315"/>
      <c r="BF1567" s="315"/>
      <c r="BG1567" s="315"/>
      <c r="BH1567" s="315"/>
      <c r="BI1567" s="315"/>
      <c r="BJ1567" s="315"/>
      <c r="BK1567" s="315"/>
    </row>
    <row r="1568" spans="1:63" x14ac:dyDescent="0.25">
      <c r="A1568" s="9"/>
      <c r="B1568" s="185" t="s">
        <v>1264</v>
      </c>
      <c r="C1568" s="6" t="s">
        <v>5871</v>
      </c>
      <c r="D1568" s="193">
        <v>87150003</v>
      </c>
      <c r="E1568" s="193">
        <v>34924956</v>
      </c>
      <c r="F1568" s="193">
        <v>25131637</v>
      </c>
      <c r="G1568" s="193">
        <v>309475.21000000002</v>
      </c>
      <c r="H1568" s="193">
        <v>556771.80000000005</v>
      </c>
      <c r="I1568" s="193">
        <v>14007261</v>
      </c>
      <c r="J1568" s="193">
        <v>798427.99</v>
      </c>
      <c r="K1568" s="193">
        <v>8585.7584999999999</v>
      </c>
      <c r="L1568" s="193">
        <v>11412889</v>
      </c>
      <c r="M1568" s="193">
        <v>0</v>
      </c>
      <c r="N1568" s="193">
        <v>0</v>
      </c>
      <c r="O1568" s="193">
        <v>0</v>
      </c>
      <c r="P1568" s="199">
        <f t="shared" si="306"/>
        <v>258703377.77777776</v>
      </c>
      <c r="Q1568" s="240">
        <v>3836501800</v>
      </c>
      <c r="R1568" s="99">
        <v>3723009200</v>
      </c>
      <c r="S1568" s="99">
        <v>79402400</v>
      </c>
      <c r="T1568" s="99">
        <v>5017.1000000000004</v>
      </c>
      <c r="U1568" s="99">
        <v>3798200</v>
      </c>
      <c r="V1568" s="99">
        <v>1429932</v>
      </c>
      <c r="W1568" s="99">
        <v>28857000</v>
      </c>
      <c r="X1568" s="241">
        <f t="shared" si="307"/>
        <v>30543125.194595501</v>
      </c>
      <c r="Y1568" s="241">
        <f t="shared" si="308"/>
        <v>15432823.268799998</v>
      </c>
      <c r="Z1568" s="241">
        <f t="shared" si="309"/>
        <v>5787102.470795501</v>
      </c>
      <c r="AA1568" s="241">
        <f t="shared" si="310"/>
        <v>9323199.4550000001</v>
      </c>
      <c r="AB1568" s="258">
        <v>7171158.0999999996</v>
      </c>
      <c r="AC1568" s="258">
        <v>1635.682</v>
      </c>
      <c r="AD1568" s="258">
        <v>420756.64</v>
      </c>
      <c r="AE1568" s="258">
        <v>3489.2743</v>
      </c>
      <c r="AF1568" s="258">
        <v>7833247.0999999996</v>
      </c>
      <c r="AG1568" s="258">
        <v>2536.4724999999999</v>
      </c>
      <c r="AH1568" s="258">
        <v>4693640.4000000004</v>
      </c>
      <c r="AI1568" s="258">
        <v>36690.862999999998</v>
      </c>
      <c r="AJ1568" s="258">
        <v>2002.8849</v>
      </c>
      <c r="AK1568" s="258">
        <v>6326.1439</v>
      </c>
      <c r="AL1568" s="258">
        <v>646.13180999999997</v>
      </c>
      <c r="AM1568" s="258">
        <v>2.2191855</v>
      </c>
      <c r="AN1568" s="258">
        <v>12441.808000000001</v>
      </c>
      <c r="AO1568" s="258">
        <v>636878.12</v>
      </c>
      <c r="AP1568" s="258">
        <v>398473.9</v>
      </c>
      <c r="AQ1568" s="258">
        <v>16952.055</v>
      </c>
      <c r="AR1568" s="258">
        <v>9306247.4000000004</v>
      </c>
      <c r="AT1568" s="193"/>
      <c r="AU1568" s="193"/>
      <c r="AV1568" s="193"/>
      <c r="AW1568" s="193"/>
      <c r="AX1568" s="193"/>
      <c r="AY1568" s="193"/>
      <c r="AZ1568" s="193"/>
      <c r="BA1568" s="193"/>
      <c r="BB1568" s="193"/>
      <c r="BC1568" s="193"/>
      <c r="BD1568" s="193"/>
      <c r="BE1568" s="315"/>
      <c r="BF1568" s="315"/>
      <c r="BG1568" s="315"/>
      <c r="BH1568" s="315"/>
      <c r="BI1568" s="315"/>
      <c r="BJ1568" s="315"/>
      <c r="BK1568" s="315"/>
    </row>
    <row r="1569" spans="1:63" x14ac:dyDescent="0.25">
      <c r="A1569" s="9"/>
      <c r="B1569" s="185" t="s">
        <v>1264</v>
      </c>
      <c r="C1569" s="6" t="s">
        <v>3945</v>
      </c>
      <c r="D1569" s="193">
        <v>193732130</v>
      </c>
      <c r="E1569" s="193">
        <v>47372804</v>
      </c>
      <c r="F1569" s="193">
        <v>19381863</v>
      </c>
      <c r="G1569" s="193">
        <v>1719897.4</v>
      </c>
      <c r="H1569" s="193">
        <v>617411.96</v>
      </c>
      <c r="I1569" s="193">
        <v>11872099</v>
      </c>
      <c r="J1569" s="193">
        <v>2540258.2000000002</v>
      </c>
      <c r="K1569" s="193">
        <v>81071.801999999996</v>
      </c>
      <c r="L1569" s="193">
        <v>110146730</v>
      </c>
      <c r="M1569" s="193">
        <v>0</v>
      </c>
      <c r="N1569" s="193">
        <v>0</v>
      </c>
      <c r="O1569" s="193">
        <v>0</v>
      </c>
      <c r="P1569" s="199">
        <f t="shared" si="306"/>
        <v>350909659.25925922</v>
      </c>
      <c r="Q1569" s="240">
        <v>5309308900</v>
      </c>
      <c r="R1569" s="99">
        <v>4361381200</v>
      </c>
      <c r="S1569" s="99">
        <v>499520000</v>
      </c>
      <c r="T1569" s="99">
        <v>8478.1</v>
      </c>
      <c r="U1569" s="99">
        <v>23270000</v>
      </c>
      <c r="V1569" s="99">
        <v>5539164</v>
      </c>
      <c r="W1569" s="99">
        <v>419590000</v>
      </c>
      <c r="X1569" s="241">
        <f t="shared" si="307"/>
        <v>37939834.834968001</v>
      </c>
      <c r="Y1569" s="241">
        <f t="shared" si="308"/>
        <v>19738653.8347</v>
      </c>
      <c r="Z1569" s="241">
        <f t="shared" si="309"/>
        <v>7143180.9102680003</v>
      </c>
      <c r="AA1569" s="241">
        <f t="shared" si="310"/>
        <v>11058000.09</v>
      </c>
      <c r="AB1569" s="258">
        <v>9725540.8000000007</v>
      </c>
      <c r="AC1569" s="258">
        <v>1424.6949</v>
      </c>
      <c r="AD1569" s="258">
        <v>2927848.5</v>
      </c>
      <c r="AE1569" s="258">
        <v>2094.3198000000002</v>
      </c>
      <c r="AF1569" s="258">
        <v>7065917.2999999998</v>
      </c>
      <c r="AG1569" s="258">
        <v>15828.22</v>
      </c>
      <c r="AH1569" s="258">
        <v>6366304.5</v>
      </c>
      <c r="AI1569" s="258">
        <v>29613.178</v>
      </c>
      <c r="AJ1569" s="258">
        <v>14569.762000000001</v>
      </c>
      <c r="AK1569" s="258">
        <v>11983.844999999999</v>
      </c>
      <c r="AL1569" s="258">
        <v>5065.4799000000003</v>
      </c>
      <c r="AM1569" s="258">
        <v>16.485368000000001</v>
      </c>
      <c r="AN1569" s="258">
        <v>111395.85</v>
      </c>
      <c r="AO1569" s="258">
        <v>312594.95</v>
      </c>
      <c r="AP1569" s="258">
        <v>291636.86</v>
      </c>
      <c r="AQ1569" s="258">
        <v>146396.09</v>
      </c>
      <c r="AR1569" s="258">
        <v>10911604</v>
      </c>
      <c r="AT1569" s="193"/>
      <c r="AU1569" s="193"/>
      <c r="AV1569" s="193"/>
      <c r="AW1569" s="193"/>
      <c r="AX1569" s="193"/>
      <c r="AY1569" s="193"/>
      <c r="AZ1569" s="193"/>
      <c r="BA1569" s="193"/>
      <c r="BB1569" s="193"/>
      <c r="BC1569" s="193"/>
      <c r="BD1569" s="193"/>
      <c r="BE1569" s="315"/>
      <c r="BF1569" s="315"/>
      <c r="BG1569" s="315"/>
      <c r="BH1569" s="315"/>
      <c r="BI1569" s="315"/>
      <c r="BJ1569" s="315"/>
      <c r="BK1569" s="315"/>
    </row>
    <row r="1570" spans="1:63" x14ac:dyDescent="0.25">
      <c r="A1570" s="9"/>
      <c r="B1570" s="185" t="s">
        <v>1264</v>
      </c>
      <c r="C1570" s="6" t="s">
        <v>3944</v>
      </c>
      <c r="D1570" s="193">
        <v>192167910</v>
      </c>
      <c r="E1570" s="193">
        <v>46608168</v>
      </c>
      <c r="F1570" s="193">
        <v>18808434</v>
      </c>
      <c r="G1570" s="193">
        <v>1742872.2</v>
      </c>
      <c r="H1570" s="193">
        <v>615486.12</v>
      </c>
      <c r="I1570" s="193">
        <v>11675405</v>
      </c>
      <c r="J1570" s="193">
        <v>2529379.6</v>
      </c>
      <c r="K1570" s="193">
        <v>80973.513999999996</v>
      </c>
      <c r="L1570" s="193">
        <v>110107190</v>
      </c>
      <c r="M1570" s="193">
        <v>0</v>
      </c>
      <c r="N1570" s="193">
        <v>0</v>
      </c>
      <c r="O1570" s="193">
        <v>0</v>
      </c>
      <c r="P1570" s="199">
        <f t="shared" si="306"/>
        <v>345245688.8888889</v>
      </c>
      <c r="Q1570" s="240">
        <v>5288691800</v>
      </c>
      <c r="R1570" s="99">
        <v>4318815400</v>
      </c>
      <c r="S1570" s="99">
        <v>522228000</v>
      </c>
      <c r="T1570" s="99">
        <v>8473.2999999999993</v>
      </c>
      <c r="U1570" s="99">
        <v>23382000</v>
      </c>
      <c r="V1570" s="99">
        <v>6007935</v>
      </c>
      <c r="W1570" s="99">
        <v>418250000</v>
      </c>
      <c r="X1570" s="241">
        <f t="shared" si="307"/>
        <v>37430635.281653002</v>
      </c>
      <c r="Y1570" s="241">
        <f t="shared" si="308"/>
        <v>19452075.9659</v>
      </c>
      <c r="Z1570" s="241">
        <f t="shared" si="309"/>
        <v>7027081.6057529999</v>
      </c>
      <c r="AA1570" s="241">
        <f t="shared" si="310"/>
        <v>10951477.710000001</v>
      </c>
      <c r="AB1570" s="258">
        <v>9568547.5999999996</v>
      </c>
      <c r="AC1570" s="258">
        <v>1425.0597</v>
      </c>
      <c r="AD1570" s="258">
        <v>2935419.8</v>
      </c>
      <c r="AE1570" s="258">
        <v>2064.3081999999999</v>
      </c>
      <c r="AF1570" s="258">
        <v>6928046.4000000004</v>
      </c>
      <c r="AG1570" s="258">
        <v>16572.797999999999</v>
      </c>
      <c r="AH1570" s="258">
        <v>6263569.0999999996</v>
      </c>
      <c r="AI1570" s="258">
        <v>28687.955999999998</v>
      </c>
      <c r="AJ1570" s="258">
        <v>14777.986000000001</v>
      </c>
      <c r="AK1570" s="258">
        <v>11953.749</v>
      </c>
      <c r="AL1570" s="258">
        <v>5075.8298999999997</v>
      </c>
      <c r="AM1570" s="258">
        <v>16.514852999999999</v>
      </c>
      <c r="AN1570" s="258">
        <v>106027.7</v>
      </c>
      <c r="AO1570" s="258">
        <v>307909.99</v>
      </c>
      <c r="AP1570" s="258">
        <v>289062.78000000003</v>
      </c>
      <c r="AQ1570" s="258">
        <v>146287.71</v>
      </c>
      <c r="AR1570" s="258">
        <v>10805190</v>
      </c>
      <c r="AT1570" s="193"/>
      <c r="AU1570" s="193"/>
      <c r="AV1570" s="193"/>
      <c r="AW1570" s="193"/>
      <c r="AX1570" s="193"/>
      <c r="AY1570" s="193"/>
      <c r="AZ1570" s="193"/>
      <c r="BA1570" s="193"/>
      <c r="BB1570" s="193"/>
      <c r="BC1570" s="193"/>
      <c r="BD1570" s="193"/>
      <c r="BE1570" s="315"/>
      <c r="BF1570" s="315"/>
      <c r="BG1570" s="315"/>
      <c r="BH1570" s="315"/>
      <c r="BI1570" s="315"/>
      <c r="BJ1570" s="315"/>
      <c r="BK1570" s="315"/>
    </row>
    <row r="1571" spans="1:63" x14ac:dyDescent="0.25">
      <c r="A1571" s="9"/>
      <c r="B1571" s="185" t="s">
        <v>1264</v>
      </c>
      <c r="C1571" s="6" t="s">
        <v>3943</v>
      </c>
      <c r="D1571" s="193">
        <v>192206000</v>
      </c>
      <c r="E1571" s="193">
        <v>46706225</v>
      </c>
      <c r="F1571" s="193">
        <v>18792165</v>
      </c>
      <c r="G1571" s="193">
        <v>1711221.4</v>
      </c>
      <c r="H1571" s="193">
        <v>616219.75</v>
      </c>
      <c r="I1571" s="193">
        <v>11664029</v>
      </c>
      <c r="J1571" s="193">
        <v>2529741.2999999998</v>
      </c>
      <c r="K1571" s="193">
        <v>80921.259000000005</v>
      </c>
      <c r="L1571" s="193">
        <v>110105470</v>
      </c>
      <c r="M1571" s="193">
        <v>0</v>
      </c>
      <c r="N1571" s="193">
        <v>0</v>
      </c>
      <c r="O1571" s="193">
        <v>0</v>
      </c>
      <c r="P1571" s="199">
        <f t="shared" si="306"/>
        <v>345972037.03703701</v>
      </c>
      <c r="Q1571" s="240">
        <v>5295986700</v>
      </c>
      <c r="R1571" s="99">
        <v>4338628300</v>
      </c>
      <c r="S1571" s="99">
        <v>509079200</v>
      </c>
      <c r="T1571" s="99">
        <v>8520.2999999999993</v>
      </c>
      <c r="U1571" s="99">
        <v>22878000</v>
      </c>
      <c r="V1571" s="99">
        <v>5542671</v>
      </c>
      <c r="W1571" s="99">
        <v>419850000</v>
      </c>
      <c r="X1571" s="241">
        <f t="shared" si="307"/>
        <v>37486079.500195004</v>
      </c>
      <c r="Y1571" s="241">
        <f t="shared" si="308"/>
        <v>19443341.3413</v>
      </c>
      <c r="Z1571" s="241">
        <f t="shared" si="309"/>
        <v>7041466.5988950003</v>
      </c>
      <c r="AA1571" s="241">
        <f t="shared" si="310"/>
        <v>11001271.560000001</v>
      </c>
      <c r="AB1571" s="258">
        <v>9588667.9000000004</v>
      </c>
      <c r="AC1571" s="258">
        <v>1451.2175</v>
      </c>
      <c r="AD1571" s="258">
        <v>2911790.3</v>
      </c>
      <c r="AE1571" s="258">
        <v>2065.2918</v>
      </c>
      <c r="AF1571" s="258">
        <v>6923222.5</v>
      </c>
      <c r="AG1571" s="258">
        <v>16144.132</v>
      </c>
      <c r="AH1571" s="258">
        <v>6276731.9000000004</v>
      </c>
      <c r="AI1571" s="258">
        <v>28655.292000000001</v>
      </c>
      <c r="AJ1571" s="258">
        <v>14494.992</v>
      </c>
      <c r="AK1571" s="258">
        <v>11928.906999999999</v>
      </c>
      <c r="AL1571" s="258">
        <v>5053.5102999999999</v>
      </c>
      <c r="AM1571" s="258">
        <v>16.447595</v>
      </c>
      <c r="AN1571" s="258">
        <v>106127.28</v>
      </c>
      <c r="AO1571" s="258">
        <v>307849.18</v>
      </c>
      <c r="AP1571" s="258">
        <v>290609.09000000003</v>
      </c>
      <c r="AQ1571" s="258">
        <v>146279.56</v>
      </c>
      <c r="AR1571" s="258">
        <v>10854992</v>
      </c>
      <c r="AT1571" s="193"/>
      <c r="AU1571" s="193"/>
      <c r="AV1571" s="193"/>
      <c r="AW1571" s="193"/>
      <c r="AX1571" s="193"/>
      <c r="AY1571" s="193"/>
      <c r="AZ1571" s="193"/>
      <c r="BA1571" s="193"/>
      <c r="BB1571" s="193"/>
      <c r="BC1571" s="193"/>
      <c r="BD1571" s="193"/>
      <c r="BE1571" s="315"/>
      <c r="BF1571" s="315"/>
      <c r="BG1571" s="315"/>
      <c r="BH1571" s="315"/>
      <c r="BI1571" s="315"/>
      <c r="BJ1571" s="315"/>
      <c r="BK1571" s="315"/>
    </row>
    <row r="1572" spans="1:63" x14ac:dyDescent="0.25">
      <c r="A1572" s="9"/>
      <c r="B1572" s="185" t="s">
        <v>1264</v>
      </c>
      <c r="C1572" s="6" t="s">
        <v>3942</v>
      </c>
      <c r="D1572" s="193">
        <v>1798792400</v>
      </c>
      <c r="E1572" s="193">
        <v>424921300</v>
      </c>
      <c r="F1572" s="193">
        <v>250826230</v>
      </c>
      <c r="G1572" s="193">
        <v>13736902</v>
      </c>
      <c r="H1572" s="193">
        <v>5223076.3</v>
      </c>
      <c r="I1572" s="193">
        <v>128227170</v>
      </c>
      <c r="J1572" s="193">
        <v>23122825</v>
      </c>
      <c r="K1572" s="193">
        <v>524099.11</v>
      </c>
      <c r="L1572" s="193">
        <v>952210820</v>
      </c>
      <c r="M1572" s="193">
        <v>0</v>
      </c>
      <c r="N1572" s="193">
        <v>0</v>
      </c>
      <c r="O1572" s="193">
        <v>0</v>
      </c>
      <c r="P1572" s="199">
        <f t="shared" si="306"/>
        <v>3147565185.185185</v>
      </c>
      <c r="Q1572" s="240">
        <v>48125609000</v>
      </c>
      <c r="R1572" s="99">
        <v>42369154000</v>
      </c>
      <c r="S1572" s="99">
        <v>3296776000</v>
      </c>
      <c r="T1572" s="99">
        <v>56407</v>
      </c>
      <c r="U1572" s="99">
        <v>203080000</v>
      </c>
      <c r="V1572" s="99">
        <v>48442500</v>
      </c>
      <c r="W1572" s="99">
        <v>2208100000</v>
      </c>
      <c r="X1572" s="241">
        <f t="shared" si="307"/>
        <v>363364924.51929003</v>
      </c>
      <c r="Y1572" s="241">
        <f t="shared" si="308"/>
        <v>191321788.30900002</v>
      </c>
      <c r="Z1572" s="241">
        <f t="shared" si="309"/>
        <v>64736110.010290004</v>
      </c>
      <c r="AA1572" s="241">
        <f t="shared" si="310"/>
        <v>107307026.2</v>
      </c>
      <c r="AB1572" s="258">
        <v>87247221</v>
      </c>
      <c r="AC1572" s="258">
        <v>15242.752</v>
      </c>
      <c r="AD1572" s="258">
        <v>24292064</v>
      </c>
      <c r="AE1572" s="258">
        <v>26204.377</v>
      </c>
      <c r="AF1572" s="258">
        <v>79639412</v>
      </c>
      <c r="AG1572" s="258">
        <v>101644.18</v>
      </c>
      <c r="AH1572" s="258">
        <v>57104936</v>
      </c>
      <c r="AI1572" s="258">
        <v>386426.93</v>
      </c>
      <c r="AJ1572" s="258">
        <v>114645.22</v>
      </c>
      <c r="AK1572" s="258">
        <v>119504.76</v>
      </c>
      <c r="AL1572" s="258">
        <v>45111.226000000002</v>
      </c>
      <c r="AM1572" s="258">
        <v>147.27429000000001</v>
      </c>
      <c r="AN1572" s="258">
        <v>1113744.2</v>
      </c>
      <c r="AO1572" s="258">
        <v>2535174.4</v>
      </c>
      <c r="AP1572" s="258">
        <v>3316420</v>
      </c>
      <c r="AQ1572" s="258">
        <v>1330466.2</v>
      </c>
      <c r="AR1572" s="258">
        <v>105976560</v>
      </c>
      <c r="AT1572" s="193"/>
      <c r="AU1572" s="193"/>
      <c r="AV1572" s="193"/>
      <c r="AW1572" s="193"/>
      <c r="AX1572" s="193"/>
      <c r="AY1572" s="193"/>
      <c r="AZ1572" s="193"/>
      <c r="BA1572" s="193"/>
      <c r="BB1572" s="193"/>
      <c r="BC1572" s="193"/>
      <c r="BD1572" s="193"/>
      <c r="BE1572" s="315"/>
      <c r="BF1572" s="315"/>
      <c r="BG1572" s="315"/>
      <c r="BH1572" s="315"/>
      <c r="BI1572" s="315"/>
      <c r="BJ1572" s="315"/>
      <c r="BK1572" s="315"/>
    </row>
    <row r="1573" spans="1:63" x14ac:dyDescent="0.25">
      <c r="A1573" s="58" t="s">
        <v>508</v>
      </c>
      <c r="B1573" s="58"/>
      <c r="C1573" s="9"/>
      <c r="D1573" s="195"/>
      <c r="E1573" s="195"/>
      <c r="F1573" s="195"/>
      <c r="G1573" s="195"/>
      <c r="H1573" s="195"/>
      <c r="I1573" s="195"/>
      <c r="J1573" s="195"/>
      <c r="K1573" s="195"/>
      <c r="L1573" s="195"/>
      <c r="M1573" s="195"/>
      <c r="N1573" s="195"/>
      <c r="O1573" s="195"/>
      <c r="P1573" s="195"/>
      <c r="Q1573" s="239"/>
      <c r="R1573" s="97"/>
      <c r="S1573" s="97"/>
      <c r="T1573" s="97"/>
      <c r="U1573" s="97"/>
      <c r="V1573" s="97"/>
      <c r="W1573" s="97"/>
      <c r="X1573" s="259"/>
      <c r="Y1573" s="259"/>
      <c r="Z1573" s="259"/>
      <c r="AA1573" s="258"/>
      <c r="AB1573" s="258"/>
      <c r="AC1573" s="258"/>
      <c r="AD1573" s="258"/>
      <c r="AE1573" s="258"/>
      <c r="AF1573" s="258"/>
      <c r="AG1573" s="258"/>
      <c r="AH1573" s="258"/>
      <c r="AI1573" s="258"/>
      <c r="AJ1573" s="258"/>
      <c r="AK1573" s="258"/>
      <c r="AL1573" s="258"/>
      <c r="AM1573" s="258"/>
      <c r="AN1573" s="258"/>
      <c r="AO1573" s="258"/>
      <c r="AP1573" s="258"/>
      <c r="AQ1573" s="258"/>
      <c r="AR1573" s="258"/>
      <c r="AT1573" s="193"/>
      <c r="AU1573" s="193"/>
      <c r="AV1573" s="193"/>
      <c r="AW1573" s="193"/>
      <c r="AX1573" s="193"/>
      <c r="AY1573" s="193"/>
      <c r="AZ1573" s="193"/>
      <c r="BA1573" s="193"/>
      <c r="BB1573" s="193"/>
      <c r="BC1573" s="193"/>
      <c r="BD1573" s="193"/>
      <c r="BE1573" s="315"/>
      <c r="BF1573" s="315"/>
      <c r="BG1573" s="315"/>
      <c r="BH1573" s="315"/>
      <c r="BI1573" s="315"/>
      <c r="BJ1573" s="315"/>
      <c r="BK1573" s="315"/>
    </row>
    <row r="1574" spans="1:63" x14ac:dyDescent="0.25">
      <c r="A1574" s="43"/>
      <c r="B1574" s="185" t="s">
        <v>5770</v>
      </c>
      <c r="C1574" s="25" t="s">
        <v>1552</v>
      </c>
      <c r="D1574" s="193">
        <v>887.38324999999998</v>
      </c>
      <c r="E1574" s="193">
        <v>390.66768000000002</v>
      </c>
      <c r="F1574" s="193">
        <v>159.47593000000001</v>
      </c>
      <c r="G1574" s="193">
        <v>16.024343999999999</v>
      </c>
      <c r="H1574" s="193">
        <v>2.0754709</v>
      </c>
      <c r="I1574" s="193">
        <v>179.25136000000001</v>
      </c>
      <c r="J1574" s="193">
        <v>81.363654999999994</v>
      </c>
      <c r="K1574" s="193">
        <v>0.1354033</v>
      </c>
      <c r="L1574" s="193">
        <v>58.389403999999999</v>
      </c>
      <c r="M1574" s="193">
        <v>0</v>
      </c>
      <c r="N1574" s="193">
        <v>0</v>
      </c>
      <c r="O1574" s="193">
        <v>0</v>
      </c>
      <c r="P1574" s="199">
        <f t="shared" ref="P1574:P1581" si="311">E1574/0.135</f>
        <v>2893.8346666666666</v>
      </c>
      <c r="Q1574" s="240">
        <v>4720033.4000000004</v>
      </c>
      <c r="R1574" s="99">
        <v>33834.900999999998</v>
      </c>
      <c r="S1574" s="99">
        <v>4685184</v>
      </c>
      <c r="T1574" s="99">
        <v>4.4850000000000001E-2</v>
      </c>
      <c r="U1574" s="99">
        <v>147.58000000000001</v>
      </c>
      <c r="V1574" s="99">
        <v>37.095550000000003</v>
      </c>
      <c r="W1574" s="99">
        <v>829.77</v>
      </c>
      <c r="X1574" s="241">
        <f t="shared" ref="X1574:X1581" si="312">SUM(Y1574:AA1574)</f>
        <v>610.22707028841</v>
      </c>
      <c r="Y1574" s="241">
        <f t="shared" ref="Y1574:Y1581" si="313">SUM(AB1574:AG1574)</f>
        <v>465.97607999100001</v>
      </c>
      <c r="Z1574" s="241">
        <f t="shared" ref="Z1574:Z1581" si="314">SUM(AH1574:AP1574)</f>
        <v>58.955037837409996</v>
      </c>
      <c r="AA1574" s="241">
        <f t="shared" ref="AA1574:AA1581" si="315">SUM(AQ1574:AR1574)</f>
        <v>85.295952459999995</v>
      </c>
      <c r="AB1574" s="258">
        <v>80.208780000000004</v>
      </c>
      <c r="AC1574" s="258">
        <v>0.73600973999999997</v>
      </c>
      <c r="AD1574" s="258">
        <v>180.52369999999999</v>
      </c>
      <c r="AE1574" s="258">
        <v>1.0650250999999999E-2</v>
      </c>
      <c r="AF1574" s="258">
        <v>103.32805999999999</v>
      </c>
      <c r="AG1574" s="258">
        <v>101.16888</v>
      </c>
      <c r="AH1574" s="258">
        <v>52.497124999999997</v>
      </c>
      <c r="AI1574" s="258">
        <v>0.25714582000000002</v>
      </c>
      <c r="AJ1574" s="258">
        <v>0.12603427</v>
      </c>
      <c r="AK1574" s="258">
        <v>0.45771198000000002</v>
      </c>
      <c r="AL1574" s="258">
        <v>6.1810225000000003E-2</v>
      </c>
      <c r="AM1574" s="258">
        <v>2.5160241000000001E-4</v>
      </c>
      <c r="AN1574" s="258">
        <v>0.82183543999999997</v>
      </c>
      <c r="AO1574" s="258">
        <v>2.7389575000000002</v>
      </c>
      <c r="AP1574" s="258">
        <v>1.9941660000000001</v>
      </c>
      <c r="AQ1574" s="258">
        <v>0.58273845999999996</v>
      </c>
      <c r="AR1574" s="258">
        <v>84.713213999999994</v>
      </c>
      <c r="AT1574" s="193"/>
      <c r="AU1574" s="193"/>
      <c r="AV1574" s="193"/>
      <c r="AW1574" s="193"/>
      <c r="AX1574" s="193"/>
      <c r="AY1574" s="193"/>
      <c r="AZ1574" s="193"/>
      <c r="BA1574" s="193"/>
      <c r="BB1574" s="193"/>
      <c r="BC1574" s="193"/>
      <c r="BD1574" s="193"/>
      <c r="BE1574" s="315"/>
      <c r="BF1574" s="315"/>
      <c r="BG1574" s="315"/>
      <c r="BH1574" s="315"/>
      <c r="BI1574" s="315"/>
      <c r="BJ1574" s="315"/>
      <c r="BK1574" s="315"/>
    </row>
    <row r="1575" spans="1:63" x14ac:dyDescent="0.25">
      <c r="A1575" s="43"/>
      <c r="B1575" s="185" t="s">
        <v>5770</v>
      </c>
      <c r="C1575" s="25" t="s">
        <v>1551</v>
      </c>
      <c r="D1575" s="193">
        <v>719.38539000000003</v>
      </c>
      <c r="E1575" s="193">
        <v>254.34634</v>
      </c>
      <c r="F1575" s="193">
        <v>120.00176</v>
      </c>
      <c r="G1575" s="193">
        <v>10.946939</v>
      </c>
      <c r="H1575" s="193">
        <v>2.0431723000000002</v>
      </c>
      <c r="I1575" s="193">
        <v>183.49375000000001</v>
      </c>
      <c r="J1575" s="193">
        <v>83.418030999999999</v>
      </c>
      <c r="K1575" s="193">
        <v>0.12793167</v>
      </c>
      <c r="L1575" s="193">
        <v>65.007454999999993</v>
      </c>
      <c r="M1575" s="193">
        <v>0</v>
      </c>
      <c r="N1575" s="193">
        <v>0</v>
      </c>
      <c r="O1575" s="193">
        <v>0</v>
      </c>
      <c r="P1575" s="199">
        <f t="shared" si="311"/>
        <v>1884.0469629629629</v>
      </c>
      <c r="Q1575" s="240">
        <v>4843493.5999999996</v>
      </c>
      <c r="R1575" s="99">
        <v>24607.174999999999</v>
      </c>
      <c r="S1575" s="99">
        <v>4818184</v>
      </c>
      <c r="T1575" s="99">
        <v>3.5187000000000003E-2</v>
      </c>
      <c r="U1575" s="99">
        <v>117.73</v>
      </c>
      <c r="V1575" s="99">
        <v>31.996600000000001</v>
      </c>
      <c r="W1575" s="99">
        <v>552.62</v>
      </c>
      <c r="X1575" s="241">
        <f t="shared" si="312"/>
        <v>540.27505487603003</v>
      </c>
      <c r="Y1575" s="241">
        <f t="shared" si="313"/>
        <v>438.22642991309999</v>
      </c>
      <c r="Z1575" s="241">
        <f t="shared" si="314"/>
        <v>39.827064382930011</v>
      </c>
      <c r="AA1575" s="241">
        <f t="shared" si="315"/>
        <v>62.221560579999995</v>
      </c>
      <c r="AB1575" s="258">
        <v>52.220616999999997</v>
      </c>
      <c r="AC1575" s="258">
        <v>0.25605387000000002</v>
      </c>
      <c r="AD1575" s="258">
        <v>181.12043</v>
      </c>
      <c r="AE1575" s="258">
        <v>9.2550431000000006E-3</v>
      </c>
      <c r="AF1575" s="258">
        <v>99.578984000000005</v>
      </c>
      <c r="AG1575" s="258">
        <v>105.04109</v>
      </c>
      <c r="AH1575" s="258">
        <v>34.178553000000001</v>
      </c>
      <c r="AI1575" s="258">
        <v>0.19277701999999999</v>
      </c>
      <c r="AJ1575" s="258">
        <v>8.0179212999999999E-2</v>
      </c>
      <c r="AK1575" s="258">
        <v>0.46620123000000002</v>
      </c>
      <c r="AL1575" s="258">
        <v>5.9288937999999999E-2</v>
      </c>
      <c r="AM1575" s="258">
        <v>2.4602192999999999E-4</v>
      </c>
      <c r="AN1575" s="258">
        <v>0.57011246000000004</v>
      </c>
      <c r="AO1575" s="258">
        <v>2.4580628999999998</v>
      </c>
      <c r="AP1575" s="258">
        <v>1.8216436</v>
      </c>
      <c r="AQ1575" s="258">
        <v>0.60572557999999999</v>
      </c>
      <c r="AR1575" s="258">
        <v>61.615834999999997</v>
      </c>
      <c r="AT1575" s="193"/>
      <c r="AU1575" s="193"/>
      <c r="AV1575" s="193"/>
      <c r="AW1575" s="193"/>
      <c r="AX1575" s="193"/>
      <c r="AY1575" s="193"/>
      <c r="AZ1575" s="193"/>
      <c r="BA1575" s="193"/>
      <c r="BB1575" s="193"/>
      <c r="BC1575" s="193"/>
      <c r="BD1575" s="193"/>
      <c r="BE1575" s="315"/>
      <c r="BF1575" s="315"/>
      <c r="BG1575" s="315"/>
      <c r="BH1575" s="315"/>
      <c r="BI1575" s="315"/>
      <c r="BJ1575" s="315"/>
      <c r="BK1575" s="315"/>
    </row>
    <row r="1576" spans="1:63" x14ac:dyDescent="0.25">
      <c r="A1576" s="9"/>
      <c r="B1576" s="185" t="s">
        <v>5770</v>
      </c>
      <c r="C1576" s="25" t="s">
        <v>5304</v>
      </c>
      <c r="D1576" s="193">
        <v>586.63446999999996</v>
      </c>
      <c r="E1576" s="193">
        <v>169.40710000000001</v>
      </c>
      <c r="F1576" s="193">
        <v>92.218497999999997</v>
      </c>
      <c r="G1576" s="193">
        <v>7.5905081000000001</v>
      </c>
      <c r="H1576" s="193">
        <v>1.8760969999999999</v>
      </c>
      <c r="I1576" s="193">
        <v>171.91713999999999</v>
      </c>
      <c r="J1576" s="193">
        <v>78.337552000000002</v>
      </c>
      <c r="K1576" s="193">
        <v>0.11507607</v>
      </c>
      <c r="L1576" s="193">
        <v>65.172492000000005</v>
      </c>
      <c r="M1576" s="193">
        <v>0</v>
      </c>
      <c r="N1576" s="193">
        <v>0</v>
      </c>
      <c r="O1576" s="193">
        <v>0</v>
      </c>
      <c r="P1576" s="199">
        <f t="shared" si="311"/>
        <v>1254.8674074074074</v>
      </c>
      <c r="Q1576" s="240">
        <v>4540360.5999999996</v>
      </c>
      <c r="R1576" s="99">
        <v>18314.55</v>
      </c>
      <c r="S1576" s="99">
        <v>4521552</v>
      </c>
      <c r="T1576" s="99">
        <v>2.5510999999999999E-2</v>
      </c>
      <c r="U1576" s="99">
        <v>93.119</v>
      </c>
      <c r="V1576" s="99">
        <v>25.252870000000001</v>
      </c>
      <c r="W1576" s="99">
        <v>375.64</v>
      </c>
      <c r="X1576" s="241">
        <f t="shared" si="312"/>
        <v>466.30527038153002</v>
      </c>
      <c r="Y1576" s="241">
        <f t="shared" si="313"/>
        <v>392.25136018030003</v>
      </c>
      <c r="Z1576" s="241">
        <f t="shared" si="314"/>
        <v>27.616281221229997</v>
      </c>
      <c r="AA1576" s="241">
        <f t="shared" si="315"/>
        <v>46.43762898</v>
      </c>
      <c r="AB1576" s="258">
        <v>34.781956999999998</v>
      </c>
      <c r="AC1576" s="258">
        <v>7.4175519000000004E-3</v>
      </c>
      <c r="AD1576" s="258">
        <v>167.79152999999999</v>
      </c>
      <c r="AE1576" s="258">
        <v>7.9186284000000006E-3</v>
      </c>
      <c r="AF1576" s="258">
        <v>90.388873000000004</v>
      </c>
      <c r="AG1576" s="258">
        <v>99.273663999999997</v>
      </c>
      <c r="AH1576" s="258">
        <v>22.764783999999999</v>
      </c>
      <c r="AI1576" s="258">
        <v>0.14760042000000001</v>
      </c>
      <c r="AJ1576" s="258">
        <v>5.1121780999999998E-2</v>
      </c>
      <c r="AK1576" s="258">
        <v>0.43545878999999998</v>
      </c>
      <c r="AL1576" s="258">
        <v>5.3618462999999998E-2</v>
      </c>
      <c r="AM1576" s="258">
        <v>2.2487723000000001E-4</v>
      </c>
      <c r="AN1576" s="258">
        <v>0.41721008999999998</v>
      </c>
      <c r="AO1576" s="258">
        <v>2.1430823999999999</v>
      </c>
      <c r="AP1576" s="258">
        <v>1.6031804000000001</v>
      </c>
      <c r="AQ1576" s="258">
        <v>0.57432298000000004</v>
      </c>
      <c r="AR1576" s="258">
        <v>45.863306000000001</v>
      </c>
      <c r="AT1576" s="193"/>
      <c r="AU1576" s="193"/>
      <c r="AV1576" s="193"/>
      <c r="AW1576" s="193"/>
      <c r="AX1576" s="193"/>
      <c r="AY1576" s="193"/>
      <c r="AZ1576" s="193"/>
      <c r="BA1576" s="193"/>
      <c r="BB1576" s="193"/>
      <c r="BC1576" s="193"/>
      <c r="BD1576" s="193"/>
      <c r="BE1576" s="315"/>
      <c r="BF1576" s="315"/>
      <c r="BG1576" s="315"/>
      <c r="BH1576" s="315"/>
      <c r="BI1576" s="315"/>
      <c r="BJ1576" s="315"/>
      <c r="BK1576" s="315"/>
    </row>
    <row r="1577" spans="1:63" x14ac:dyDescent="0.25">
      <c r="A1577" s="9"/>
      <c r="B1577" s="185" t="s">
        <v>5770</v>
      </c>
      <c r="C1577" s="25" t="s">
        <v>4989</v>
      </c>
      <c r="D1577" s="193">
        <v>664.62198000000001</v>
      </c>
      <c r="E1577" s="193">
        <v>234.56475</v>
      </c>
      <c r="F1577" s="193">
        <v>110.7505</v>
      </c>
      <c r="G1577" s="193">
        <v>10.121159</v>
      </c>
      <c r="H1577" s="193">
        <v>1.8889501</v>
      </c>
      <c r="I1577" s="193">
        <v>169.70024000000001</v>
      </c>
      <c r="J1577" s="193">
        <v>77.160201000000001</v>
      </c>
      <c r="K1577" s="193">
        <v>0.11827041000000001</v>
      </c>
      <c r="L1577" s="193">
        <v>60.317914000000002</v>
      </c>
      <c r="M1577" s="193">
        <v>0</v>
      </c>
      <c r="N1577" s="193">
        <v>0</v>
      </c>
      <c r="O1577" s="193">
        <v>0</v>
      </c>
      <c r="P1577" s="199">
        <f t="shared" si="311"/>
        <v>1737.5166666666667</v>
      </c>
      <c r="Q1577" s="240">
        <v>4479738.5</v>
      </c>
      <c r="R1577" s="99">
        <v>22716.932000000001</v>
      </c>
      <c r="S1577" s="99">
        <v>4456368</v>
      </c>
      <c r="T1577" s="99">
        <v>3.2447999999999998E-2</v>
      </c>
      <c r="U1577" s="99">
        <v>109.05</v>
      </c>
      <c r="V1577" s="99">
        <v>29.801680000000001</v>
      </c>
      <c r="W1577" s="99">
        <v>514.64</v>
      </c>
      <c r="X1577" s="241">
        <f t="shared" si="312"/>
        <v>499.28574216391996</v>
      </c>
      <c r="Y1577" s="241">
        <f t="shared" si="313"/>
        <v>405.10318759399996</v>
      </c>
      <c r="Z1577" s="241">
        <f t="shared" si="314"/>
        <v>36.739096839920002</v>
      </c>
      <c r="AA1577" s="241">
        <f t="shared" si="315"/>
        <v>57.443457729999999</v>
      </c>
      <c r="AB1577" s="258">
        <v>48.159199000000001</v>
      </c>
      <c r="AC1577" s="258">
        <v>0.23377228</v>
      </c>
      <c r="AD1577" s="258">
        <v>167.50166999999999</v>
      </c>
      <c r="AE1577" s="258">
        <v>8.5503139999999998E-3</v>
      </c>
      <c r="AF1577" s="258">
        <v>92.062111999999999</v>
      </c>
      <c r="AG1577" s="258">
        <v>97.137884</v>
      </c>
      <c r="AH1577" s="258">
        <v>31.520344000000001</v>
      </c>
      <c r="AI1577" s="258">
        <v>0.17791652999999999</v>
      </c>
      <c r="AJ1577" s="258">
        <v>7.4011050999999994E-2</v>
      </c>
      <c r="AK1577" s="258">
        <v>0.43121037000000001</v>
      </c>
      <c r="AL1577" s="258">
        <v>5.4815619000000003E-2</v>
      </c>
      <c r="AM1577" s="258">
        <v>2.2747992000000001E-4</v>
      </c>
      <c r="AN1577" s="258">
        <v>0.52588358999999996</v>
      </c>
      <c r="AO1577" s="258">
        <v>2.2708146</v>
      </c>
      <c r="AP1577" s="258">
        <v>1.6838736000000001</v>
      </c>
      <c r="AQ1577" s="258">
        <v>0.56065573000000002</v>
      </c>
      <c r="AR1577" s="258">
        <v>56.882801999999998</v>
      </c>
      <c r="AT1577" s="193"/>
      <c r="AU1577" s="193"/>
      <c r="AV1577" s="193"/>
      <c r="AW1577" s="193"/>
      <c r="AX1577" s="193"/>
      <c r="AY1577" s="193"/>
      <c r="AZ1577" s="193"/>
      <c r="BA1577" s="193"/>
      <c r="BB1577" s="193"/>
      <c r="BC1577" s="193"/>
      <c r="BD1577" s="193"/>
      <c r="BE1577" s="315"/>
      <c r="BF1577" s="315"/>
      <c r="BG1577" s="315"/>
      <c r="BH1577" s="315"/>
      <c r="BI1577" s="315"/>
      <c r="BJ1577" s="315"/>
      <c r="BK1577" s="315"/>
    </row>
    <row r="1578" spans="1:63" x14ac:dyDescent="0.25">
      <c r="A1578" s="9"/>
      <c r="B1578" s="185" t="s">
        <v>5770</v>
      </c>
      <c r="C1578" s="25" t="s">
        <v>3405</v>
      </c>
      <c r="D1578" s="193">
        <v>838.90809999999999</v>
      </c>
      <c r="E1578" s="193">
        <v>369.27048000000002</v>
      </c>
      <c r="F1578" s="193">
        <v>150.69907000000001</v>
      </c>
      <c r="G1578" s="193">
        <v>15.162544</v>
      </c>
      <c r="H1578" s="193">
        <v>1.9612805</v>
      </c>
      <c r="I1578" s="193">
        <v>169.31398999999999</v>
      </c>
      <c r="J1578" s="193">
        <v>76.865559000000005</v>
      </c>
      <c r="K1578" s="193">
        <v>0.12805061000000001</v>
      </c>
      <c r="L1578" s="193">
        <v>55.507119000000003</v>
      </c>
      <c r="M1578" s="193">
        <v>0</v>
      </c>
      <c r="N1578" s="193">
        <v>0</v>
      </c>
      <c r="O1578" s="193">
        <v>0</v>
      </c>
      <c r="P1578" s="199">
        <f t="shared" si="311"/>
        <v>2735.336888888889</v>
      </c>
      <c r="Q1578" s="240">
        <v>4457844</v>
      </c>
      <c r="R1578" s="99">
        <v>31984.312000000002</v>
      </c>
      <c r="S1578" s="99">
        <v>4424896</v>
      </c>
      <c r="T1578" s="99">
        <v>4.2386E-2</v>
      </c>
      <c r="U1578" s="99">
        <v>139.86000000000001</v>
      </c>
      <c r="V1578" s="99">
        <v>35.256830000000001</v>
      </c>
      <c r="W1578" s="99">
        <v>788.52</v>
      </c>
      <c r="X1578" s="241">
        <f t="shared" si="312"/>
        <v>576.54555008569002</v>
      </c>
      <c r="Y1578" s="241">
        <f t="shared" si="313"/>
        <v>440.19042492100004</v>
      </c>
      <c r="Z1578" s="241">
        <f t="shared" si="314"/>
        <v>55.724261644690003</v>
      </c>
      <c r="AA1578" s="241">
        <f t="shared" si="315"/>
        <v>80.630863520000005</v>
      </c>
      <c r="AB1578" s="258">
        <v>75.815674000000001</v>
      </c>
      <c r="AC1578" s="258">
        <v>0.69510815000000004</v>
      </c>
      <c r="AD1578" s="258">
        <v>170.51119</v>
      </c>
      <c r="AE1578" s="258">
        <v>1.0064771E-2</v>
      </c>
      <c r="AF1578" s="258">
        <v>97.607827</v>
      </c>
      <c r="AG1578" s="258">
        <v>95.550561000000002</v>
      </c>
      <c r="AH1578" s="258">
        <v>49.621813000000003</v>
      </c>
      <c r="AI1578" s="258">
        <v>0.24299203</v>
      </c>
      <c r="AJ1578" s="258">
        <v>0.11919715</v>
      </c>
      <c r="AK1578" s="258">
        <v>0.43235804</v>
      </c>
      <c r="AL1578" s="258">
        <v>5.8393269999999997E-2</v>
      </c>
      <c r="AM1578" s="258">
        <v>2.3767469000000001E-4</v>
      </c>
      <c r="AN1578" s="258">
        <v>0.77746707999999998</v>
      </c>
      <c r="AO1578" s="258">
        <v>2.5873482000000001</v>
      </c>
      <c r="AP1578" s="258">
        <v>1.8844552000000001</v>
      </c>
      <c r="AQ1578" s="258">
        <v>0.55098351999999995</v>
      </c>
      <c r="AR1578" s="258">
        <v>80.079880000000003</v>
      </c>
      <c r="AT1578" s="193"/>
      <c r="AU1578" s="193"/>
      <c r="AV1578" s="193"/>
      <c r="AW1578" s="193"/>
      <c r="AX1578" s="193"/>
      <c r="AY1578" s="193"/>
      <c r="AZ1578" s="193"/>
      <c r="BA1578" s="193"/>
      <c r="BB1578" s="193"/>
      <c r="BC1578" s="193"/>
      <c r="BD1578" s="193"/>
      <c r="BE1578" s="315"/>
      <c r="BF1578" s="315"/>
      <c r="BG1578" s="315"/>
      <c r="BH1578" s="315"/>
      <c r="BI1578" s="315"/>
      <c r="BJ1578" s="315"/>
      <c r="BK1578" s="315"/>
    </row>
    <row r="1579" spans="1:63" x14ac:dyDescent="0.25">
      <c r="A1579" s="9"/>
      <c r="B1579" s="185" t="s">
        <v>5770</v>
      </c>
      <c r="C1579" s="25" t="s">
        <v>4682</v>
      </c>
      <c r="D1579" s="193">
        <v>655.96366999999998</v>
      </c>
      <c r="E1579" s="193">
        <v>193.52309</v>
      </c>
      <c r="F1579" s="193">
        <v>103.51699000000001</v>
      </c>
      <c r="G1579" s="193">
        <v>8.9093923000000004</v>
      </c>
      <c r="H1579" s="193">
        <v>2.1059128999999999</v>
      </c>
      <c r="I1579" s="193">
        <v>192.81737000000001</v>
      </c>
      <c r="J1579" s="193">
        <v>87.500331000000003</v>
      </c>
      <c r="K1579" s="193">
        <v>0.12840665000000001</v>
      </c>
      <c r="L1579" s="193">
        <v>67.462179000000006</v>
      </c>
      <c r="M1579" s="193">
        <v>0</v>
      </c>
      <c r="N1579" s="193">
        <v>0</v>
      </c>
      <c r="O1579" s="193">
        <v>0</v>
      </c>
      <c r="P1579" s="199">
        <f t="shared" si="311"/>
        <v>1433.5043703703702</v>
      </c>
      <c r="Q1579" s="240">
        <v>5102716</v>
      </c>
      <c r="R1579" s="99">
        <v>20798.525000000001</v>
      </c>
      <c r="S1579" s="99">
        <v>5081328</v>
      </c>
      <c r="T1579" s="99">
        <v>3.6700000000000003E-2</v>
      </c>
      <c r="U1579" s="99">
        <v>110.02</v>
      </c>
      <c r="V1579" s="99">
        <v>34.571710000000003</v>
      </c>
      <c r="W1579" s="99">
        <v>444.89</v>
      </c>
      <c r="X1579" s="241">
        <f t="shared" si="312"/>
        <v>524.89849829900993</v>
      </c>
      <c r="Y1579" s="241">
        <f t="shared" si="313"/>
        <v>440.75526479469994</v>
      </c>
      <c r="Z1579" s="241">
        <f t="shared" si="314"/>
        <v>31.422357434309998</v>
      </c>
      <c r="AA1579" s="241">
        <f t="shared" si="315"/>
        <v>52.720876070000003</v>
      </c>
      <c r="AB1579" s="258">
        <v>39.732371000000001</v>
      </c>
      <c r="AC1579" s="258">
        <v>8.3126093000000009E-3</v>
      </c>
      <c r="AD1579" s="258">
        <v>188.79607999999999</v>
      </c>
      <c r="AE1579" s="258">
        <v>8.8311854000000002E-3</v>
      </c>
      <c r="AF1579" s="258">
        <v>101.43438</v>
      </c>
      <c r="AG1579" s="258">
        <v>110.77529</v>
      </c>
      <c r="AH1579" s="258">
        <v>26.004826999999999</v>
      </c>
      <c r="AI1579" s="258">
        <v>0.16596878000000001</v>
      </c>
      <c r="AJ1579" s="258">
        <v>6.1150533E-2</v>
      </c>
      <c r="AK1579" s="258">
        <v>0.48927805000000002</v>
      </c>
      <c r="AL1579" s="258">
        <v>6.0350912999999999E-2</v>
      </c>
      <c r="AM1579" s="258">
        <v>2.5294831000000003E-4</v>
      </c>
      <c r="AN1579" s="258">
        <v>0.43773261000000002</v>
      </c>
      <c r="AO1579" s="258">
        <v>2.3976440000000001</v>
      </c>
      <c r="AP1579" s="258">
        <v>1.8051526</v>
      </c>
      <c r="AQ1579" s="258">
        <v>0.63665106999999999</v>
      </c>
      <c r="AR1579" s="258">
        <v>52.084225000000004</v>
      </c>
      <c r="AT1579" s="193"/>
      <c r="AU1579" s="193"/>
      <c r="AV1579" s="193"/>
      <c r="AW1579" s="193"/>
      <c r="AX1579" s="193"/>
      <c r="AY1579" s="193"/>
      <c r="AZ1579" s="193"/>
      <c r="BA1579" s="193"/>
      <c r="BB1579" s="193"/>
      <c r="BC1579" s="193"/>
      <c r="BD1579" s="193"/>
      <c r="BE1579" s="315"/>
      <c r="BF1579" s="315"/>
      <c r="BG1579" s="315"/>
      <c r="BH1579" s="315"/>
      <c r="BI1579" s="315"/>
      <c r="BJ1579" s="315"/>
      <c r="BK1579" s="315"/>
    </row>
    <row r="1580" spans="1:63" x14ac:dyDescent="0.25">
      <c r="A1580" s="9"/>
      <c r="B1580" s="185" t="s">
        <v>5770</v>
      </c>
      <c r="C1580" s="25" t="s">
        <v>4681</v>
      </c>
      <c r="D1580" s="193">
        <v>637.13773000000003</v>
      </c>
      <c r="E1580" s="193">
        <v>194.55072999999999</v>
      </c>
      <c r="F1580" s="193">
        <v>101.08695</v>
      </c>
      <c r="G1580" s="193">
        <v>9.3758540999999997</v>
      </c>
      <c r="H1580" s="193">
        <v>2.0539676</v>
      </c>
      <c r="I1580" s="193">
        <v>188.05282</v>
      </c>
      <c r="J1580" s="193">
        <v>84.805712</v>
      </c>
      <c r="K1580" s="193">
        <v>0.12396109</v>
      </c>
      <c r="L1580" s="193">
        <v>57.087724999999999</v>
      </c>
      <c r="M1580" s="193">
        <v>0</v>
      </c>
      <c r="N1580" s="193">
        <v>0</v>
      </c>
      <c r="O1580" s="193">
        <v>0</v>
      </c>
      <c r="P1580" s="199">
        <f t="shared" si="311"/>
        <v>1441.1165185185184</v>
      </c>
      <c r="Q1580" s="240">
        <v>4994831.8</v>
      </c>
      <c r="R1580" s="99">
        <v>20715.627</v>
      </c>
      <c r="S1580" s="99">
        <v>4973472</v>
      </c>
      <c r="T1580" s="99">
        <v>4.8085000000000003E-2</v>
      </c>
      <c r="U1580" s="99">
        <v>116.59</v>
      </c>
      <c r="V1580" s="99">
        <v>43.978639999999999</v>
      </c>
      <c r="W1580" s="99">
        <v>483.51</v>
      </c>
      <c r="X1580" s="241">
        <f t="shared" si="312"/>
        <v>515.12538984799005</v>
      </c>
      <c r="Y1580" s="241">
        <f t="shared" si="313"/>
        <v>431.25151204360003</v>
      </c>
      <c r="Z1580" s="241">
        <f t="shared" si="314"/>
        <v>31.386313084390004</v>
      </c>
      <c r="AA1580" s="241">
        <f t="shared" si="315"/>
        <v>52.487564720000002</v>
      </c>
      <c r="AB1580" s="258">
        <v>39.941873999999999</v>
      </c>
      <c r="AC1580" s="258">
        <v>8.1017581000000002E-3</v>
      </c>
      <c r="AD1580" s="258">
        <v>185.15756999999999</v>
      </c>
      <c r="AE1580" s="258">
        <v>8.5292855000000008E-3</v>
      </c>
      <c r="AF1580" s="258">
        <v>99.026807000000005</v>
      </c>
      <c r="AG1580" s="258">
        <v>107.10863000000001</v>
      </c>
      <c r="AH1580" s="258">
        <v>26.141953000000001</v>
      </c>
      <c r="AI1580" s="258">
        <v>0.16254524000000001</v>
      </c>
      <c r="AJ1580" s="258">
        <v>6.5879628999999995E-2</v>
      </c>
      <c r="AK1580" s="258">
        <v>0.47879001999999998</v>
      </c>
      <c r="AL1580" s="258">
        <v>5.9202807000000003E-2</v>
      </c>
      <c r="AM1580" s="258">
        <v>2.4787839E-4</v>
      </c>
      <c r="AN1580" s="258">
        <v>0.37897501</v>
      </c>
      <c r="AO1580" s="258">
        <v>2.3269384</v>
      </c>
      <c r="AP1580" s="258">
        <v>1.7717811000000001</v>
      </c>
      <c r="AQ1580" s="258">
        <v>0.60998472000000004</v>
      </c>
      <c r="AR1580" s="258">
        <v>51.877580000000002</v>
      </c>
      <c r="AT1580" s="193"/>
      <c r="AU1580" s="193"/>
      <c r="AV1580" s="193"/>
      <c r="AW1580" s="193"/>
      <c r="AX1580" s="193"/>
      <c r="AY1580" s="193"/>
      <c r="AZ1580" s="193"/>
      <c r="BA1580" s="193"/>
      <c r="BB1580" s="193"/>
      <c r="BC1580" s="193"/>
      <c r="BD1580" s="193"/>
      <c r="BE1580" s="315"/>
      <c r="BF1580" s="315"/>
      <c r="BG1580" s="315"/>
      <c r="BH1580" s="315"/>
      <c r="BI1580" s="315"/>
      <c r="BJ1580" s="315"/>
      <c r="BK1580" s="315"/>
    </row>
    <row r="1581" spans="1:63" x14ac:dyDescent="0.25">
      <c r="A1581" s="9"/>
      <c r="B1581" s="185" t="s">
        <v>5770</v>
      </c>
      <c r="C1581" s="25" t="s">
        <v>4680</v>
      </c>
      <c r="D1581" s="193">
        <v>14.843458999999999</v>
      </c>
      <c r="E1581" s="193">
        <v>5.5299370999999997</v>
      </c>
      <c r="F1581" s="193">
        <v>1.4773453000000001</v>
      </c>
      <c r="G1581" s="193">
        <v>0.50747511000000001</v>
      </c>
      <c r="H1581" s="193">
        <v>2.0430971999999999E-2</v>
      </c>
      <c r="I1581" s="193">
        <v>0.40720000000000001</v>
      </c>
      <c r="J1581" s="193">
        <v>0.38596079999999999</v>
      </c>
      <c r="K1581" s="193">
        <v>3.0450899999999999E-3</v>
      </c>
      <c r="L1581" s="193">
        <v>6.5120643999999999</v>
      </c>
      <c r="M1581" s="193">
        <v>0</v>
      </c>
      <c r="N1581" s="193">
        <v>0</v>
      </c>
      <c r="O1581" s="193">
        <v>0</v>
      </c>
      <c r="P1581" s="199">
        <f t="shared" si="311"/>
        <v>40.962497037037032</v>
      </c>
      <c r="Q1581" s="240">
        <v>845.11364000000003</v>
      </c>
      <c r="R1581" s="99">
        <v>522.93425000000002</v>
      </c>
      <c r="S1581" s="99">
        <v>222.19120000000001</v>
      </c>
      <c r="T1581" s="99">
        <v>5.0664999999999998E-4</v>
      </c>
      <c r="U1581" s="99">
        <v>8.6280000000000001</v>
      </c>
      <c r="V1581" s="99">
        <v>4.0026840000000004</v>
      </c>
      <c r="W1581" s="99">
        <v>87.356999999999999</v>
      </c>
      <c r="X1581" s="241">
        <f t="shared" si="312"/>
        <v>3.9220653700166501</v>
      </c>
      <c r="Y1581" s="241">
        <f t="shared" si="313"/>
        <v>1.7978170026100002</v>
      </c>
      <c r="Z1581" s="241">
        <f t="shared" si="314"/>
        <v>0.80331031140664999</v>
      </c>
      <c r="AA1581" s="241">
        <f t="shared" si="315"/>
        <v>1.3209380559999999</v>
      </c>
      <c r="AB1581" s="258">
        <v>1.1353145</v>
      </c>
      <c r="AC1581" s="258">
        <v>1.4882647999999999E-4</v>
      </c>
      <c r="AD1581" s="258">
        <v>0.29067292</v>
      </c>
      <c r="AE1581" s="258">
        <v>1.0962173E-4</v>
      </c>
      <c r="AF1581" s="258">
        <v>0.36447310999999999</v>
      </c>
      <c r="AG1581" s="258">
        <v>7.0980243999999998E-3</v>
      </c>
      <c r="AH1581" s="258">
        <v>0.74310865999999998</v>
      </c>
      <c r="AI1581" s="258">
        <v>2.3543002999999998E-3</v>
      </c>
      <c r="AJ1581" s="258">
        <v>2.9282064000000002E-3</v>
      </c>
      <c r="AK1581" s="258">
        <v>1.2734126E-3</v>
      </c>
      <c r="AL1581" s="258">
        <v>3.0554159000000002E-4</v>
      </c>
      <c r="AM1581" s="258">
        <v>9.1351664999999996E-7</v>
      </c>
      <c r="AN1581" s="258">
        <v>2.3314452999999999E-2</v>
      </c>
      <c r="AO1581" s="258">
        <v>1.0573343000000001E-2</v>
      </c>
      <c r="AP1581" s="258">
        <v>1.9451481E-2</v>
      </c>
      <c r="AQ1581" s="258">
        <v>1.1178956E-2</v>
      </c>
      <c r="AR1581" s="258">
        <v>1.3097591</v>
      </c>
      <c r="AT1581" s="193"/>
      <c r="AU1581" s="193"/>
      <c r="AV1581" s="193"/>
      <c r="AW1581" s="193"/>
      <c r="AX1581" s="193"/>
      <c r="AY1581" s="193"/>
      <c r="AZ1581" s="193"/>
      <c r="BA1581" s="193"/>
      <c r="BB1581" s="193"/>
      <c r="BC1581" s="193"/>
      <c r="BD1581" s="193"/>
      <c r="BE1581" s="315"/>
      <c r="BF1581" s="315"/>
      <c r="BG1581" s="315"/>
      <c r="BH1581" s="315"/>
      <c r="BI1581" s="315"/>
      <c r="BJ1581" s="315"/>
      <c r="BK1581" s="315"/>
    </row>
    <row r="1582" spans="1:63" x14ac:dyDescent="0.25">
      <c r="A1582" s="9"/>
      <c r="B1582" s="9"/>
      <c r="C1582" s="9"/>
      <c r="D1582" s="195"/>
      <c r="E1582" s="195"/>
      <c r="F1582" s="195"/>
      <c r="G1582" s="195"/>
      <c r="H1582" s="195"/>
      <c r="I1582" s="195"/>
      <c r="J1582" s="195"/>
      <c r="K1582" s="195"/>
      <c r="L1582" s="195"/>
      <c r="M1582" s="195"/>
      <c r="N1582" s="195"/>
      <c r="O1582" s="195"/>
      <c r="P1582" s="195"/>
      <c r="Q1582" s="239"/>
      <c r="R1582" s="97"/>
      <c r="S1582" s="97"/>
      <c r="T1582" s="97"/>
      <c r="U1582" s="97"/>
      <c r="V1582" s="97"/>
      <c r="W1582" s="97"/>
      <c r="X1582" s="259"/>
      <c r="Y1582" s="259"/>
      <c r="Z1582" s="259"/>
      <c r="AA1582" s="258"/>
      <c r="AB1582" s="258"/>
      <c r="AC1582" s="258"/>
      <c r="AD1582" s="258"/>
      <c r="AE1582" s="258"/>
      <c r="AF1582" s="258"/>
      <c r="AG1582" s="258"/>
      <c r="AH1582" s="258"/>
      <c r="AI1582" s="258"/>
      <c r="AJ1582" s="258"/>
      <c r="AK1582" s="258"/>
      <c r="AL1582" s="258"/>
      <c r="AM1582" s="258"/>
      <c r="AN1582" s="258"/>
      <c r="AO1582" s="258"/>
      <c r="AP1582" s="258"/>
      <c r="AQ1582" s="258"/>
      <c r="AR1582" s="258"/>
      <c r="AT1582" s="193"/>
      <c r="AU1582" s="193"/>
      <c r="AV1582" s="193"/>
      <c r="AW1582" s="193"/>
      <c r="AX1582" s="193"/>
      <c r="AY1582" s="193"/>
      <c r="AZ1582" s="193"/>
      <c r="BA1582" s="193"/>
      <c r="BB1582" s="193"/>
      <c r="BC1582" s="193"/>
      <c r="BD1582" s="193"/>
      <c r="BE1582" s="315"/>
      <c r="BF1582" s="315"/>
      <c r="BG1582" s="315"/>
      <c r="BH1582" s="315"/>
      <c r="BI1582" s="315"/>
      <c r="BJ1582" s="315"/>
      <c r="BK1582" s="315"/>
    </row>
    <row r="1583" spans="1:63" x14ac:dyDescent="0.25">
      <c r="A1583" s="58" t="s">
        <v>509</v>
      </c>
      <c r="B1583" s="58"/>
      <c r="C1583" s="9"/>
      <c r="D1583" s="195"/>
      <c r="E1583" s="195"/>
      <c r="F1583" s="195"/>
      <c r="G1583" s="195"/>
      <c r="H1583" s="195"/>
      <c r="I1583" s="195"/>
      <c r="J1583" s="195"/>
      <c r="K1583" s="195"/>
      <c r="L1583" s="195"/>
      <c r="M1583" s="195"/>
      <c r="N1583" s="195"/>
      <c r="O1583" s="195"/>
      <c r="P1583" s="195"/>
      <c r="Q1583" s="239"/>
      <c r="R1583" s="97"/>
      <c r="S1583" s="97"/>
      <c r="T1583" s="97"/>
      <c r="U1583" s="97"/>
      <c r="V1583" s="97"/>
      <c r="W1583" s="97"/>
      <c r="X1583" s="259"/>
      <c r="Y1583" s="259"/>
      <c r="Z1583" s="259"/>
      <c r="AA1583" s="258"/>
      <c r="AB1583" s="258"/>
      <c r="AC1583" s="258"/>
      <c r="AD1583" s="258"/>
      <c r="AE1583" s="258"/>
      <c r="AF1583" s="258"/>
      <c r="AG1583" s="258"/>
      <c r="AH1583" s="258"/>
      <c r="AI1583" s="258"/>
      <c r="AJ1583" s="258"/>
      <c r="AK1583" s="258"/>
      <c r="AL1583" s="258"/>
      <c r="AM1583" s="258"/>
      <c r="AN1583" s="258"/>
      <c r="AO1583" s="258"/>
      <c r="AP1583" s="258"/>
      <c r="AQ1583" s="258"/>
      <c r="AR1583" s="258"/>
      <c r="AT1583" s="193"/>
      <c r="AU1583" s="193"/>
      <c r="AV1583" s="193"/>
      <c r="AW1583" s="193"/>
      <c r="AX1583" s="193"/>
      <c r="AY1583" s="193"/>
      <c r="AZ1583" s="193"/>
      <c r="BA1583" s="193"/>
      <c r="BB1583" s="193"/>
      <c r="BC1583" s="193"/>
      <c r="BD1583" s="193"/>
      <c r="BE1583" s="315"/>
      <c r="BF1583" s="315"/>
      <c r="BG1583" s="315"/>
      <c r="BH1583" s="315"/>
      <c r="BI1583" s="315"/>
      <c r="BJ1583" s="315"/>
      <c r="BK1583" s="315"/>
    </row>
    <row r="1584" spans="1:63" x14ac:dyDescent="0.25">
      <c r="A1584" s="9"/>
      <c r="B1584" s="185" t="s">
        <v>5770</v>
      </c>
      <c r="C1584" s="25" t="s">
        <v>5303</v>
      </c>
      <c r="D1584" s="193">
        <v>0.23885503</v>
      </c>
      <c r="E1584" s="193">
        <v>0.14754506000000001</v>
      </c>
      <c r="F1584" s="193">
        <v>7.0107247999999997E-2</v>
      </c>
      <c r="G1584" s="193">
        <v>2.649776E-3</v>
      </c>
      <c r="H1584" s="193">
        <v>3.3583156000000002E-4</v>
      </c>
      <c r="I1584" s="193">
        <v>8.1863727999999993E-3</v>
      </c>
      <c r="J1584" s="193">
        <v>2.0573368000000002E-3</v>
      </c>
      <c r="K1584" s="193">
        <v>4.6287866999999997E-5</v>
      </c>
      <c r="L1584" s="193">
        <v>7.9271172999999997E-3</v>
      </c>
      <c r="M1584" s="193">
        <v>0</v>
      </c>
      <c r="N1584" s="193">
        <v>0</v>
      </c>
      <c r="O1584" s="193">
        <v>0</v>
      </c>
      <c r="P1584" s="199">
        <f t="shared" ref="P1584:P1593" si="316">E1584/0.135</f>
        <v>1.0929263703703704</v>
      </c>
      <c r="Q1584" s="240">
        <v>14.845262999999999</v>
      </c>
      <c r="R1584" s="99">
        <v>13.040209000000001</v>
      </c>
      <c r="S1584" s="99">
        <v>1.327536</v>
      </c>
      <c r="T1584" s="99">
        <v>3.8424999999999999E-5</v>
      </c>
      <c r="U1584" s="99">
        <v>0.22367000000000001</v>
      </c>
      <c r="V1584" s="99">
        <v>2.2670180000000002E-2</v>
      </c>
      <c r="W1584" s="99">
        <v>0.23114000000000001</v>
      </c>
      <c r="X1584" s="241">
        <f t="shared" ref="X1584:X1593" si="317">SUM(Y1584:AA1584)</f>
        <v>0.10189752722658441</v>
      </c>
      <c r="Y1584" s="241">
        <f t="shared" ref="Y1584:Y1593" si="318">SUM(AB1584:AG1584)</f>
        <v>4.6792090485500003E-2</v>
      </c>
      <c r="Z1584" s="241">
        <f t="shared" ref="Z1584:Z1593" si="319">SUM(AH1584:AP1584)</f>
        <v>2.23327476710844E-2</v>
      </c>
      <c r="AA1584" s="241">
        <f t="shared" ref="AA1584:AA1593" si="320">SUM(AQ1584:AR1584)</f>
        <v>3.277268907E-2</v>
      </c>
      <c r="AB1584" s="258">
        <v>3.0295119999999998E-2</v>
      </c>
      <c r="AC1584" s="258">
        <v>5.0843553E-6</v>
      </c>
      <c r="AD1584" s="258">
        <v>3.0232718E-3</v>
      </c>
      <c r="AE1584" s="258">
        <v>4.0983032E-6</v>
      </c>
      <c r="AF1584" s="258">
        <v>1.3422151E-2</v>
      </c>
      <c r="AG1584" s="258">
        <v>4.2365026999999999E-5</v>
      </c>
      <c r="AH1584" s="258">
        <v>1.9828584E-2</v>
      </c>
      <c r="AI1584" s="258">
        <v>1.14088E-4</v>
      </c>
      <c r="AJ1584" s="258">
        <v>2.2106169E-5</v>
      </c>
      <c r="AK1584" s="258">
        <v>1.9642133E-5</v>
      </c>
      <c r="AL1584" s="258">
        <v>2.5504481000000002E-6</v>
      </c>
      <c r="AM1584" s="258">
        <v>7.5609844000000007E-9</v>
      </c>
      <c r="AN1584" s="258">
        <v>1.0461648999999999E-3</v>
      </c>
      <c r="AO1584" s="258">
        <v>3.7129828000000001E-4</v>
      </c>
      <c r="AP1584" s="258">
        <v>9.2830617999999998E-4</v>
      </c>
      <c r="AQ1584" s="258">
        <v>1.0867106999999999E-4</v>
      </c>
      <c r="AR1584" s="258">
        <v>3.2664018000000003E-2</v>
      </c>
      <c r="AT1584" s="193"/>
      <c r="AU1584" s="193"/>
      <c r="AV1584" s="193"/>
      <c r="AW1584" s="193"/>
      <c r="AX1584" s="193"/>
      <c r="AY1584" s="193"/>
      <c r="AZ1584" s="193"/>
      <c r="BA1584" s="193"/>
      <c r="BB1584" s="193"/>
      <c r="BC1584" s="193"/>
      <c r="BD1584" s="193"/>
      <c r="BE1584" s="315"/>
      <c r="BF1584" s="315"/>
      <c r="BG1584" s="315"/>
      <c r="BH1584" s="315"/>
      <c r="BI1584" s="315"/>
      <c r="BJ1584" s="315"/>
      <c r="BK1584" s="315"/>
    </row>
    <row r="1585" spans="1:63" x14ac:dyDescent="0.25">
      <c r="A1585" s="9"/>
      <c r="B1585" s="185" t="s">
        <v>5770</v>
      </c>
      <c r="C1585" s="25" t="s">
        <v>3891</v>
      </c>
      <c r="D1585" s="193">
        <v>0.21094961000000001</v>
      </c>
      <c r="E1585" s="193">
        <v>0.13219679000000001</v>
      </c>
      <c r="F1585" s="193">
        <v>6.3887197000000007E-2</v>
      </c>
      <c r="G1585" s="193">
        <v>1.7641014E-3</v>
      </c>
      <c r="H1585" s="193">
        <v>2.6033499999999999E-4</v>
      </c>
      <c r="I1585" s="193">
        <v>7.0908986000000002E-3</v>
      </c>
      <c r="J1585" s="193">
        <v>1.5625654000000001E-3</v>
      </c>
      <c r="K1585" s="193">
        <v>3.7467610999999997E-5</v>
      </c>
      <c r="L1585" s="193">
        <v>4.1502602000000003E-3</v>
      </c>
      <c r="M1585" s="193">
        <v>0</v>
      </c>
      <c r="N1585" s="193">
        <v>0</v>
      </c>
      <c r="O1585" s="193">
        <v>0</v>
      </c>
      <c r="P1585" s="199">
        <f>E1585/0.135</f>
        <v>0.97923548148148143</v>
      </c>
      <c r="Q1585" s="240">
        <v>12.744605999999999</v>
      </c>
      <c r="R1585" s="99">
        <v>11.572974</v>
      </c>
      <c r="S1585" s="99">
        <v>0.82991999999999999</v>
      </c>
      <c r="T1585" s="99">
        <v>3.2647000000000001E-5</v>
      </c>
      <c r="U1585" s="99">
        <v>0.17413000000000001</v>
      </c>
      <c r="V1585" s="99">
        <v>1.406956E-2</v>
      </c>
      <c r="W1585" s="99">
        <v>0.15348000000000001</v>
      </c>
      <c r="X1585" s="241">
        <f t="shared" si="317"/>
        <v>8.9838837910297495E-2</v>
      </c>
      <c r="Y1585" s="241">
        <f t="shared" si="318"/>
        <v>4.1097407841000001E-2</v>
      </c>
      <c r="Z1585" s="241">
        <f t="shared" si="319"/>
        <v>1.9700317223297497E-2</v>
      </c>
      <c r="AA1585" s="241">
        <f t="shared" si="320"/>
        <v>2.9041112846E-2</v>
      </c>
      <c r="AB1585" s="258">
        <v>2.7143895000000001E-2</v>
      </c>
      <c r="AC1585" s="258">
        <v>4.611168E-6</v>
      </c>
      <c r="AD1585" s="258">
        <v>1.9297962E-3</v>
      </c>
      <c r="AE1585" s="258">
        <v>3.6654539999999999E-6</v>
      </c>
      <c r="AF1585" s="258">
        <v>1.1988904E-2</v>
      </c>
      <c r="AG1585" s="258">
        <v>2.6536019E-5</v>
      </c>
      <c r="AH1585" s="258">
        <v>1.7766055999999999E-2</v>
      </c>
      <c r="AI1585" s="258">
        <v>1.0402781E-4</v>
      </c>
      <c r="AJ1585" s="258">
        <v>1.4310673E-5</v>
      </c>
      <c r="AK1585" s="258">
        <v>1.5861449000000001E-5</v>
      </c>
      <c r="AL1585" s="258">
        <v>1.7248213E-6</v>
      </c>
      <c r="AM1585" s="258">
        <v>4.9399974999999999E-9</v>
      </c>
      <c r="AN1585" s="258">
        <v>8.3865741999999998E-4</v>
      </c>
      <c r="AO1585" s="258">
        <v>1.9143922E-4</v>
      </c>
      <c r="AP1585" s="258">
        <v>7.6823489000000004E-4</v>
      </c>
      <c r="AQ1585" s="258">
        <v>5.0086846000000002E-5</v>
      </c>
      <c r="AR1585" s="258">
        <v>2.8991026E-2</v>
      </c>
      <c r="AT1585" s="193"/>
      <c r="AU1585" s="193"/>
      <c r="AV1585" s="193"/>
      <c r="AW1585" s="193"/>
      <c r="AX1585" s="193"/>
      <c r="AY1585" s="193"/>
      <c r="AZ1585" s="193"/>
      <c r="BA1585" s="193"/>
      <c r="BB1585" s="193"/>
      <c r="BC1585" s="193"/>
      <c r="BD1585" s="193"/>
      <c r="BE1585" s="315"/>
      <c r="BF1585" s="315"/>
      <c r="BG1585" s="315"/>
      <c r="BH1585" s="315"/>
      <c r="BI1585" s="315"/>
      <c r="BJ1585" s="315"/>
      <c r="BK1585" s="315"/>
    </row>
    <row r="1586" spans="1:63" x14ac:dyDescent="0.25">
      <c r="A1586" s="43"/>
      <c r="B1586" s="185" t="s">
        <v>5770</v>
      </c>
      <c r="C1586" s="25" t="s">
        <v>3890</v>
      </c>
      <c r="D1586" s="193">
        <v>0.53943116999999996</v>
      </c>
      <c r="E1586" s="193">
        <v>0.35546858999999997</v>
      </c>
      <c r="F1586" s="193">
        <v>0.11725327000000001</v>
      </c>
      <c r="G1586" s="193">
        <v>1.1687474999999999E-2</v>
      </c>
      <c r="H1586" s="193">
        <v>8.0394075999999995E-4</v>
      </c>
      <c r="I1586" s="193">
        <v>1.2216206E-2</v>
      </c>
      <c r="J1586" s="193">
        <v>1.4706962000000001E-2</v>
      </c>
      <c r="K1586" s="193">
        <v>2.0511649999999999E-4</v>
      </c>
      <c r="L1586" s="193">
        <v>2.7089604E-2</v>
      </c>
      <c r="M1586" s="193">
        <v>0</v>
      </c>
      <c r="N1586" s="193">
        <v>0</v>
      </c>
      <c r="O1586" s="193">
        <v>0</v>
      </c>
      <c r="P1586" s="199">
        <f t="shared" si="316"/>
        <v>2.6331006666666661</v>
      </c>
      <c r="Q1586" s="240">
        <v>45.870162000000001</v>
      </c>
      <c r="R1586" s="99">
        <v>36.333694999999999</v>
      </c>
      <c r="S1586" s="99">
        <v>8.0987200000000001</v>
      </c>
      <c r="T1586" s="99">
        <v>2.6373E-5</v>
      </c>
      <c r="U1586" s="99">
        <v>0.31870999999999999</v>
      </c>
      <c r="V1586" s="99">
        <v>0.14638139999999999</v>
      </c>
      <c r="W1586" s="99">
        <v>0.97262999999999999</v>
      </c>
      <c r="X1586" s="241">
        <f t="shared" si="317"/>
        <v>0.27221224544184397</v>
      </c>
      <c r="Y1586" s="241">
        <f t="shared" si="318"/>
        <v>0.130601348354</v>
      </c>
      <c r="Z1586" s="241">
        <f t="shared" si="319"/>
        <v>5.0426832730844001E-2</v>
      </c>
      <c r="AA1586" s="241">
        <f t="shared" si="320"/>
        <v>9.1184064356999994E-2</v>
      </c>
      <c r="AB1586" s="258">
        <v>7.2984329000000001E-2</v>
      </c>
      <c r="AC1586" s="258">
        <v>1.1752793E-5</v>
      </c>
      <c r="AD1586" s="258">
        <v>3.2263504999999998E-2</v>
      </c>
      <c r="AE1586" s="258">
        <v>7.5961209999999999E-6</v>
      </c>
      <c r="AF1586" s="258">
        <v>2.5082796000000001E-2</v>
      </c>
      <c r="AG1586" s="258">
        <v>2.5136944000000002E-4</v>
      </c>
      <c r="AH1586" s="258">
        <v>4.7766678999999999E-2</v>
      </c>
      <c r="AI1586" s="258">
        <v>1.8888301E-4</v>
      </c>
      <c r="AJ1586" s="258">
        <v>1.0204252000000001E-4</v>
      </c>
      <c r="AK1586" s="258">
        <v>8.9364286999999999E-5</v>
      </c>
      <c r="AL1586" s="258">
        <v>9.6256393999999996E-6</v>
      </c>
      <c r="AM1586" s="258">
        <v>3.1034444000000001E-8</v>
      </c>
      <c r="AN1586" s="258">
        <v>5.9507837999999997E-4</v>
      </c>
      <c r="AO1586" s="258">
        <v>5.0136406E-4</v>
      </c>
      <c r="AP1586" s="258">
        <v>1.1737647999999999E-3</v>
      </c>
      <c r="AQ1586" s="258">
        <v>8.0003356999999996E-5</v>
      </c>
      <c r="AR1586" s="258">
        <v>9.1104061E-2</v>
      </c>
      <c r="AT1586" s="193"/>
      <c r="AU1586" s="193"/>
      <c r="AV1586" s="193"/>
      <c r="AW1586" s="193"/>
      <c r="AX1586" s="193"/>
      <c r="AY1586" s="193"/>
      <c r="AZ1586" s="193"/>
      <c r="BA1586" s="193"/>
      <c r="BB1586" s="193"/>
      <c r="BC1586" s="193"/>
      <c r="BD1586" s="193"/>
      <c r="BE1586" s="315"/>
      <c r="BF1586" s="315"/>
      <c r="BG1586" s="315"/>
      <c r="BH1586" s="315"/>
      <c r="BI1586" s="315"/>
      <c r="BJ1586" s="315"/>
      <c r="BK1586" s="315"/>
    </row>
    <row r="1587" spans="1:63" x14ac:dyDescent="0.25">
      <c r="A1587" s="43"/>
      <c r="B1587" s="185" t="s">
        <v>5770</v>
      </c>
      <c r="C1587" s="25" t="s">
        <v>3889</v>
      </c>
      <c r="D1587" s="193">
        <v>0.52121368000000001</v>
      </c>
      <c r="E1587" s="193">
        <v>0.33156160000000001</v>
      </c>
      <c r="F1587" s="193">
        <v>9.4334720999999996E-2</v>
      </c>
      <c r="G1587" s="193">
        <v>1.3188599000000001E-2</v>
      </c>
      <c r="H1587" s="193">
        <v>1.2601806000000001E-3</v>
      </c>
      <c r="I1587" s="193">
        <v>1.3012473E-2</v>
      </c>
      <c r="J1587" s="193">
        <v>6.7139154999999997E-3</v>
      </c>
      <c r="K1587" s="193">
        <v>1.7012209E-4</v>
      </c>
      <c r="L1587" s="193">
        <v>6.0972063E-2</v>
      </c>
      <c r="M1587" s="193">
        <v>0</v>
      </c>
      <c r="N1587" s="193">
        <v>0</v>
      </c>
      <c r="O1587" s="193">
        <v>0</v>
      </c>
      <c r="P1587" s="199">
        <f t="shared" si="316"/>
        <v>2.4560118518518519</v>
      </c>
      <c r="Q1587" s="240">
        <v>41.497137000000002</v>
      </c>
      <c r="R1587" s="99">
        <v>34.532398999999998</v>
      </c>
      <c r="S1587" s="99">
        <v>5.3463200000000004</v>
      </c>
      <c r="T1587" s="99">
        <v>3.5139999999999999E-5</v>
      </c>
      <c r="U1587" s="99">
        <v>0.87480999999999998</v>
      </c>
      <c r="V1587" s="99">
        <v>0.2176633</v>
      </c>
      <c r="W1587" s="99">
        <v>0.52590999999999999</v>
      </c>
      <c r="X1587" s="241">
        <f t="shared" si="317"/>
        <v>0.24705633075784503</v>
      </c>
      <c r="Y1587" s="241">
        <f t="shared" si="318"/>
        <v>0.10275237899480001</v>
      </c>
      <c r="Z1587" s="241">
        <f t="shared" si="319"/>
        <v>5.7729669676045009E-2</v>
      </c>
      <c r="AA1587" s="241">
        <f t="shared" si="320"/>
        <v>8.6574282086999993E-2</v>
      </c>
      <c r="AB1587" s="258">
        <v>6.8076368999999998E-2</v>
      </c>
      <c r="AC1587" s="258">
        <v>1.2159039999999999E-5</v>
      </c>
      <c r="AD1587" s="258">
        <v>1.1719403E-2</v>
      </c>
      <c r="AE1587" s="258">
        <v>8.5484648000000006E-6</v>
      </c>
      <c r="AF1587" s="258">
        <v>2.2783676999999999E-2</v>
      </c>
      <c r="AG1587" s="258">
        <v>1.5222249E-4</v>
      </c>
      <c r="AH1587" s="258">
        <v>4.4556116E-2</v>
      </c>
      <c r="AI1587" s="258">
        <v>1.4875116000000001E-4</v>
      </c>
      <c r="AJ1587" s="258">
        <v>1.1531611E-4</v>
      </c>
      <c r="AK1587" s="258">
        <v>7.442994E-5</v>
      </c>
      <c r="AL1587" s="258">
        <v>1.1695066E-5</v>
      </c>
      <c r="AM1587" s="258">
        <v>3.5500044999999998E-8</v>
      </c>
      <c r="AN1587" s="258">
        <v>3.6632703999999999E-3</v>
      </c>
      <c r="AO1587" s="258">
        <v>5.3267794000000004E-3</v>
      </c>
      <c r="AP1587" s="258">
        <v>3.8332761000000001E-3</v>
      </c>
      <c r="AQ1587" s="258">
        <v>3.5139087000000002E-5</v>
      </c>
      <c r="AR1587" s="258">
        <v>8.6539142999999999E-2</v>
      </c>
      <c r="AT1587" s="193"/>
      <c r="AU1587" s="193"/>
      <c r="AV1587" s="193"/>
      <c r="AW1587" s="193"/>
      <c r="AX1587" s="193"/>
      <c r="AY1587" s="193"/>
      <c r="AZ1587" s="193"/>
      <c r="BA1587" s="193"/>
      <c r="BB1587" s="193"/>
      <c r="BC1587" s="193"/>
      <c r="BD1587" s="193"/>
      <c r="BE1587" s="315"/>
      <c r="BF1587" s="315"/>
      <c r="BG1587" s="315"/>
      <c r="BH1587" s="315"/>
      <c r="BI1587" s="315"/>
      <c r="BJ1587" s="315"/>
      <c r="BK1587" s="315"/>
    </row>
    <row r="1588" spans="1:63" x14ac:dyDescent="0.25">
      <c r="A1588" s="9"/>
      <c r="B1588" s="185" t="s">
        <v>2622</v>
      </c>
      <c r="C1588" s="25" t="s">
        <v>3888</v>
      </c>
      <c r="D1588" s="193">
        <v>7.9497669000000002</v>
      </c>
      <c r="E1588" s="193">
        <v>4.1996228999999996</v>
      </c>
      <c r="F1588" s="193">
        <v>1.6708418</v>
      </c>
      <c r="G1588" s="193">
        <v>0.12223534</v>
      </c>
      <c r="H1588" s="193">
        <v>1.5100156E-2</v>
      </c>
      <c r="I1588" s="193">
        <v>0.24363193999999999</v>
      </c>
      <c r="J1588" s="193">
        <v>9.416128E-2</v>
      </c>
      <c r="K1588" s="193">
        <v>2.2719916999999999E-3</v>
      </c>
      <c r="L1588" s="193">
        <v>1.6019014</v>
      </c>
      <c r="M1588" s="193">
        <v>0</v>
      </c>
      <c r="N1588" s="193">
        <v>0</v>
      </c>
      <c r="O1588" s="193">
        <v>0</v>
      </c>
      <c r="P1588" s="199">
        <f t="shared" si="316"/>
        <v>31.108317777777774</v>
      </c>
      <c r="Q1588" s="240">
        <v>470.24506000000002</v>
      </c>
      <c r="R1588" s="99">
        <v>381.71222</v>
      </c>
      <c r="S1588" s="99">
        <v>65.995999999999995</v>
      </c>
      <c r="T1588" s="99">
        <v>1.1589E-3</v>
      </c>
      <c r="U1588" s="99">
        <v>5.9551999999999996</v>
      </c>
      <c r="V1588" s="99">
        <v>1.0684880000000001</v>
      </c>
      <c r="W1588" s="99">
        <v>15.512</v>
      </c>
      <c r="X1588" s="241">
        <f t="shared" si="317"/>
        <v>2.9428108815251202</v>
      </c>
      <c r="Y1588" s="241">
        <f t="shared" si="318"/>
        <v>1.359666888869</v>
      </c>
      <c r="Z1588" s="241">
        <f t="shared" si="319"/>
        <v>0.6245440162561201</v>
      </c>
      <c r="AA1588" s="241">
        <f t="shared" si="320"/>
        <v>0.95859997640000005</v>
      </c>
      <c r="AB1588" s="258">
        <v>0.86223899999999998</v>
      </c>
      <c r="AC1588" s="258">
        <v>1.4039474000000001E-4</v>
      </c>
      <c r="AD1588" s="258">
        <v>0.14053697000000001</v>
      </c>
      <c r="AE1588" s="258">
        <v>9.8854729E-5</v>
      </c>
      <c r="AF1588" s="258">
        <v>0.35456877999999997</v>
      </c>
      <c r="AG1588" s="258">
        <v>2.0828893999999998E-3</v>
      </c>
      <c r="AH1588" s="258">
        <v>0.56437208000000005</v>
      </c>
      <c r="AI1588" s="258">
        <v>2.7176741999999999E-3</v>
      </c>
      <c r="AJ1588" s="258">
        <v>1.0361855E-3</v>
      </c>
      <c r="AK1588" s="258">
        <v>7.3274687000000004E-4</v>
      </c>
      <c r="AL1588" s="258">
        <v>1.3330663E-4</v>
      </c>
      <c r="AM1588" s="258">
        <v>4.1225612000000002E-7</v>
      </c>
      <c r="AN1588" s="258">
        <v>2.3933921E-2</v>
      </c>
      <c r="AO1588" s="258">
        <v>8.7004318000000001E-3</v>
      </c>
      <c r="AP1588" s="258">
        <v>2.2917257999999999E-2</v>
      </c>
      <c r="AQ1588" s="258">
        <v>2.5175264000000001E-3</v>
      </c>
      <c r="AR1588" s="258">
        <v>0.95608245000000003</v>
      </c>
      <c r="AT1588" s="193"/>
      <c r="AU1588" s="193"/>
      <c r="AV1588" s="193"/>
      <c r="AW1588" s="193"/>
      <c r="AX1588" s="193"/>
      <c r="AY1588" s="193"/>
      <c r="AZ1588" s="193"/>
      <c r="BA1588" s="193"/>
      <c r="BB1588" s="193"/>
      <c r="BC1588" s="193"/>
      <c r="BD1588" s="193"/>
      <c r="BE1588" s="315"/>
      <c r="BF1588" s="315"/>
      <c r="BG1588" s="315"/>
      <c r="BH1588" s="315"/>
      <c r="BI1588" s="315"/>
      <c r="BJ1588" s="315"/>
      <c r="BK1588" s="315"/>
    </row>
    <row r="1589" spans="1:63" x14ac:dyDescent="0.25">
      <c r="A1589" s="9"/>
      <c r="B1589" s="185" t="s">
        <v>2622</v>
      </c>
      <c r="C1589" s="25" t="s">
        <v>3887</v>
      </c>
      <c r="D1589" s="193">
        <v>10.401652</v>
      </c>
      <c r="E1589" s="193">
        <v>5.8914888999999997</v>
      </c>
      <c r="F1589" s="193">
        <v>2.2141555999999998</v>
      </c>
      <c r="G1589" s="193">
        <v>0.19378413999999999</v>
      </c>
      <c r="H1589" s="193">
        <v>1.9050462000000001E-2</v>
      </c>
      <c r="I1589" s="193">
        <v>0.31973747000000002</v>
      </c>
      <c r="J1589" s="193">
        <v>0.1231497</v>
      </c>
      <c r="K1589" s="193">
        <v>2.6322122000000002E-3</v>
      </c>
      <c r="L1589" s="193">
        <v>1.6376531000000001</v>
      </c>
      <c r="M1589" s="193">
        <v>0</v>
      </c>
      <c r="N1589" s="193">
        <v>0</v>
      </c>
      <c r="O1589" s="193">
        <v>0</v>
      </c>
      <c r="P1589" s="199">
        <f t="shared" si="316"/>
        <v>43.640658518518514</v>
      </c>
      <c r="Q1589" s="240">
        <v>717.68308999999999</v>
      </c>
      <c r="R1589" s="99">
        <v>557.07664</v>
      </c>
      <c r="S1589" s="99">
        <v>126.86239999999999</v>
      </c>
      <c r="T1589" s="99">
        <v>1.542E-3</v>
      </c>
      <c r="U1589" s="99">
        <v>9.5439000000000007</v>
      </c>
      <c r="V1589" s="99">
        <v>1.9676130000000001</v>
      </c>
      <c r="W1589" s="99">
        <v>22.231000000000002</v>
      </c>
      <c r="X1589" s="241">
        <f t="shared" si="317"/>
        <v>4.1461614601326602</v>
      </c>
      <c r="Y1589" s="241">
        <f t="shared" si="318"/>
        <v>1.8763545106599999</v>
      </c>
      <c r="Z1589" s="241">
        <f t="shared" si="319"/>
        <v>0.87168969557266007</v>
      </c>
      <c r="AA1589" s="241">
        <f t="shared" si="320"/>
        <v>1.3981172539</v>
      </c>
      <c r="AB1589" s="258">
        <v>1.2096126</v>
      </c>
      <c r="AC1589" s="258">
        <v>1.7688177999999999E-4</v>
      </c>
      <c r="AD1589" s="258">
        <v>0.20237216</v>
      </c>
      <c r="AE1589" s="258">
        <v>1.3362477999999999E-4</v>
      </c>
      <c r="AF1589" s="258">
        <v>0.46043371</v>
      </c>
      <c r="AG1589" s="258">
        <v>3.6255341000000002E-3</v>
      </c>
      <c r="AH1589" s="258">
        <v>0.79172986000000001</v>
      </c>
      <c r="AI1589" s="258">
        <v>3.6018358000000001E-3</v>
      </c>
      <c r="AJ1589" s="258">
        <v>1.6609621E-3</v>
      </c>
      <c r="AK1589" s="258">
        <v>9.6018109000000002E-4</v>
      </c>
      <c r="AL1589" s="258">
        <v>1.8961109E-4</v>
      </c>
      <c r="AM1589" s="258">
        <v>5.8049266000000005E-7</v>
      </c>
      <c r="AN1589" s="258">
        <v>3.4110392000000003E-2</v>
      </c>
      <c r="AO1589" s="258">
        <v>1.0572316999999999E-2</v>
      </c>
      <c r="AP1589" s="258">
        <v>2.8863956E-2</v>
      </c>
      <c r="AQ1589" s="258">
        <v>2.7989539000000002E-3</v>
      </c>
      <c r="AR1589" s="258">
        <v>1.3953183</v>
      </c>
      <c r="AT1589" s="193"/>
      <c r="AU1589" s="193"/>
      <c r="AV1589" s="193"/>
      <c r="AW1589" s="193"/>
      <c r="AX1589" s="193"/>
      <c r="AY1589" s="193"/>
      <c r="AZ1589" s="193"/>
      <c r="BA1589" s="193"/>
      <c r="BB1589" s="193"/>
      <c r="BC1589" s="193"/>
      <c r="BD1589" s="193"/>
      <c r="BE1589" s="315"/>
      <c r="BF1589" s="315"/>
      <c r="BG1589" s="315"/>
      <c r="BH1589" s="315"/>
      <c r="BI1589" s="315"/>
      <c r="BJ1589" s="315"/>
      <c r="BK1589" s="315"/>
    </row>
    <row r="1590" spans="1:63" x14ac:dyDescent="0.25">
      <c r="A1590" s="9"/>
      <c r="B1590" s="185" t="s">
        <v>2622</v>
      </c>
      <c r="C1590" s="25" t="s">
        <v>2746</v>
      </c>
      <c r="D1590" s="193">
        <v>13.929814</v>
      </c>
      <c r="E1590" s="193">
        <v>7.6690953000000004</v>
      </c>
      <c r="F1590" s="193">
        <v>2.8633834999999999</v>
      </c>
      <c r="G1590" s="193">
        <v>0.29029022999999998</v>
      </c>
      <c r="H1590" s="193">
        <v>2.6050198E-2</v>
      </c>
      <c r="I1590" s="193">
        <v>0.43880539000000002</v>
      </c>
      <c r="J1590" s="193">
        <v>0.15437376999999999</v>
      </c>
      <c r="K1590" s="193">
        <v>3.9160048999999997E-3</v>
      </c>
      <c r="L1590" s="193">
        <v>2.4838995000000001</v>
      </c>
      <c r="M1590" s="193">
        <v>0</v>
      </c>
      <c r="N1590" s="193">
        <v>0</v>
      </c>
      <c r="O1590" s="193">
        <v>0</v>
      </c>
      <c r="P1590" s="199">
        <f t="shared" si="316"/>
        <v>56.808113333333331</v>
      </c>
      <c r="Q1590" s="240">
        <v>919.82100000000003</v>
      </c>
      <c r="R1590" s="99">
        <v>697.30839000000003</v>
      </c>
      <c r="S1590" s="99">
        <v>174.6584</v>
      </c>
      <c r="T1590" s="99">
        <v>1.8433E-3</v>
      </c>
      <c r="U1590" s="99">
        <v>11.601000000000001</v>
      </c>
      <c r="V1590" s="99">
        <v>2.9963600000000001</v>
      </c>
      <c r="W1590" s="99">
        <v>33.255000000000003</v>
      </c>
      <c r="X1590" s="241">
        <f t="shared" si="317"/>
        <v>5.3674841124776105</v>
      </c>
      <c r="Y1590" s="241">
        <f t="shared" si="318"/>
        <v>2.4860819887700001</v>
      </c>
      <c r="Z1590" s="241">
        <f t="shared" si="319"/>
        <v>1.13074997490761</v>
      </c>
      <c r="AA1590" s="241">
        <f t="shared" si="320"/>
        <v>1.7506521488</v>
      </c>
      <c r="AB1590" s="258">
        <v>1.5745511999999999</v>
      </c>
      <c r="AC1590" s="258">
        <v>2.3793113999999999E-4</v>
      </c>
      <c r="AD1590" s="258">
        <v>0.29935689999999998</v>
      </c>
      <c r="AE1590" s="258">
        <v>1.6700913E-4</v>
      </c>
      <c r="AF1590" s="258">
        <v>0.60622803999999997</v>
      </c>
      <c r="AG1590" s="258">
        <v>5.5409085000000004E-3</v>
      </c>
      <c r="AH1590" s="258">
        <v>1.0306058</v>
      </c>
      <c r="AI1590" s="258">
        <v>4.6595610000000004E-3</v>
      </c>
      <c r="AJ1590" s="258">
        <v>2.505827E-3</v>
      </c>
      <c r="AK1590" s="258">
        <v>1.3283882999999999E-3</v>
      </c>
      <c r="AL1590" s="258">
        <v>2.8124513999999999E-4</v>
      </c>
      <c r="AM1590" s="258">
        <v>8.6646761000000001E-7</v>
      </c>
      <c r="AN1590" s="258">
        <v>4.0097581E-2</v>
      </c>
      <c r="AO1590" s="258">
        <v>1.6136264000000001E-2</v>
      </c>
      <c r="AP1590" s="258">
        <v>3.5134442000000002E-2</v>
      </c>
      <c r="AQ1590" s="258">
        <v>4.1240488000000002E-3</v>
      </c>
      <c r="AR1590" s="258">
        <v>1.7465280999999999</v>
      </c>
      <c r="AT1590" s="193"/>
      <c r="AU1590" s="193"/>
      <c r="AV1590" s="193"/>
      <c r="AW1590" s="193"/>
      <c r="AX1590" s="193"/>
      <c r="AY1590" s="193"/>
      <c r="AZ1590" s="193"/>
      <c r="BA1590" s="193"/>
      <c r="BB1590" s="193"/>
      <c r="BC1590" s="193"/>
      <c r="BD1590" s="193"/>
      <c r="BE1590" s="315"/>
      <c r="BF1590" s="315"/>
      <c r="BG1590" s="315"/>
      <c r="BH1590" s="315"/>
      <c r="BI1590" s="315"/>
      <c r="BJ1590" s="315"/>
      <c r="BK1590" s="315"/>
    </row>
    <row r="1591" spans="1:63" x14ac:dyDescent="0.25">
      <c r="A1591" s="135">
        <v>1</v>
      </c>
      <c r="B1591" s="185" t="s">
        <v>5770</v>
      </c>
      <c r="C1591" s="48" t="s">
        <v>2002</v>
      </c>
      <c r="D1591" s="223">
        <v>0.21094961000000001</v>
      </c>
      <c r="E1591" s="223">
        <v>0.13219679000000001</v>
      </c>
      <c r="F1591" s="223">
        <v>6.3887197000000007E-2</v>
      </c>
      <c r="G1591" s="223">
        <v>1.7641014E-3</v>
      </c>
      <c r="H1591" s="223">
        <v>2.6033499999999999E-4</v>
      </c>
      <c r="I1591" s="223">
        <v>7.0908986000000002E-3</v>
      </c>
      <c r="J1591" s="223">
        <v>1.5625654000000001E-3</v>
      </c>
      <c r="K1591" s="223">
        <v>3.7467610999999997E-5</v>
      </c>
      <c r="L1591" s="223">
        <v>4.1502602000000003E-3</v>
      </c>
      <c r="M1591" s="223">
        <v>0</v>
      </c>
      <c r="N1591" s="223">
        <v>0</v>
      </c>
      <c r="O1591" s="223">
        <v>0</v>
      </c>
      <c r="P1591" s="227">
        <f t="shared" si="316"/>
        <v>0.97923548148148143</v>
      </c>
      <c r="Q1591" s="238">
        <v>12.744605999999999</v>
      </c>
      <c r="R1591" s="117">
        <v>11.572974</v>
      </c>
      <c r="S1591" s="117">
        <v>0.82991999999999999</v>
      </c>
      <c r="T1591" s="117">
        <v>3.2647000000000001E-5</v>
      </c>
      <c r="U1591" s="117">
        <v>0.17413000000000001</v>
      </c>
      <c r="V1591" s="117">
        <v>1.406956E-2</v>
      </c>
      <c r="W1591" s="117">
        <v>0.15348000000000001</v>
      </c>
      <c r="X1591" s="257">
        <f t="shared" si="317"/>
        <v>8.9838837910297495E-2</v>
      </c>
      <c r="Y1591" s="257">
        <f t="shared" si="318"/>
        <v>4.1097407841000001E-2</v>
      </c>
      <c r="Z1591" s="257">
        <f t="shared" si="319"/>
        <v>1.9700317223297497E-2</v>
      </c>
      <c r="AA1591" s="257">
        <f t="shared" si="320"/>
        <v>2.9041112846E-2</v>
      </c>
      <c r="AB1591" s="257">
        <v>2.7143895000000001E-2</v>
      </c>
      <c r="AC1591" s="257">
        <v>4.611168E-6</v>
      </c>
      <c r="AD1591" s="257">
        <v>1.9297962E-3</v>
      </c>
      <c r="AE1591" s="257">
        <v>3.6654539999999999E-6</v>
      </c>
      <c r="AF1591" s="257">
        <v>1.1988904E-2</v>
      </c>
      <c r="AG1591" s="257">
        <v>2.6536019E-5</v>
      </c>
      <c r="AH1591" s="257">
        <v>1.7766055999999999E-2</v>
      </c>
      <c r="AI1591" s="257">
        <v>1.0402781E-4</v>
      </c>
      <c r="AJ1591" s="257">
        <v>1.4310673E-5</v>
      </c>
      <c r="AK1591" s="257">
        <v>1.5861449000000001E-5</v>
      </c>
      <c r="AL1591" s="257">
        <v>1.7248213E-6</v>
      </c>
      <c r="AM1591" s="257">
        <v>4.9399974999999999E-9</v>
      </c>
      <c r="AN1591" s="257">
        <v>8.3865741999999998E-4</v>
      </c>
      <c r="AO1591" s="257">
        <v>1.9143922E-4</v>
      </c>
      <c r="AP1591" s="257">
        <v>7.6823489000000004E-4</v>
      </c>
      <c r="AQ1591" s="257">
        <v>5.0086846000000002E-5</v>
      </c>
      <c r="AR1591" s="257">
        <v>2.8991026E-2</v>
      </c>
      <c r="AT1591" s="193"/>
      <c r="AU1591" s="193"/>
      <c r="AV1591" s="193"/>
      <c r="AW1591" s="193"/>
      <c r="AX1591" s="193"/>
      <c r="AY1591" s="193"/>
      <c r="AZ1591" s="193"/>
      <c r="BA1591" s="193"/>
      <c r="BB1591" s="193"/>
      <c r="BC1591" s="193"/>
      <c r="BD1591" s="193"/>
      <c r="BE1591" s="315"/>
      <c r="BF1591" s="315"/>
      <c r="BG1591" s="315"/>
      <c r="BH1591" s="315"/>
      <c r="BI1591" s="315"/>
      <c r="BJ1591" s="315"/>
      <c r="BK1591" s="315"/>
    </row>
    <row r="1592" spans="1:63" x14ac:dyDescent="0.25">
      <c r="A1592" s="9"/>
      <c r="B1592" s="185" t="s">
        <v>5770</v>
      </c>
      <c r="C1592" s="25" t="s">
        <v>1554</v>
      </c>
      <c r="D1592" s="193">
        <v>1.4326007999999999</v>
      </c>
      <c r="E1592" s="193">
        <v>0.88374898000000002</v>
      </c>
      <c r="F1592" s="193">
        <v>0.214229</v>
      </c>
      <c r="G1592" s="193">
        <v>5.7867612999999998E-2</v>
      </c>
      <c r="H1592" s="193">
        <v>2.2813244000000001E-3</v>
      </c>
      <c r="I1592" s="193">
        <v>4.2767462999999999E-2</v>
      </c>
      <c r="J1592" s="193">
        <v>1.5861347000000001E-2</v>
      </c>
      <c r="K1592" s="193">
        <v>3.2595178000000002E-4</v>
      </c>
      <c r="L1592" s="193">
        <v>0.21551918</v>
      </c>
      <c r="M1592" s="193">
        <v>0</v>
      </c>
      <c r="N1592" s="193">
        <v>0</v>
      </c>
      <c r="O1592" s="193">
        <v>0</v>
      </c>
      <c r="P1592" s="199">
        <f t="shared" si="316"/>
        <v>6.5462887407407404</v>
      </c>
      <c r="Q1592" s="240">
        <v>124.11321</v>
      </c>
      <c r="R1592" s="99">
        <v>84.084087999999994</v>
      </c>
      <c r="S1592" s="99">
        <v>33.45496</v>
      </c>
      <c r="T1592" s="99">
        <v>5.842E-5</v>
      </c>
      <c r="U1592" s="99">
        <v>1.9222999999999999</v>
      </c>
      <c r="V1592" s="99">
        <v>0.87260400000000005</v>
      </c>
      <c r="W1592" s="99">
        <v>3.7791999999999999</v>
      </c>
      <c r="X1592" s="241">
        <f t="shared" si="317"/>
        <v>0.62743376178738997</v>
      </c>
      <c r="Y1592" s="241">
        <f t="shared" si="318"/>
        <v>0.27991120958600002</v>
      </c>
      <c r="Z1592" s="241">
        <f t="shared" si="319"/>
        <v>0.13663836405138999</v>
      </c>
      <c r="AA1592" s="241">
        <f t="shared" si="320"/>
        <v>0.21088418815000001</v>
      </c>
      <c r="AB1592" s="258">
        <v>0.18144416999999999</v>
      </c>
      <c r="AC1592" s="258">
        <v>2.2971208999999999E-5</v>
      </c>
      <c r="AD1592" s="258">
        <v>4.7985076000000002E-2</v>
      </c>
      <c r="AE1592" s="258">
        <v>1.4995077E-5</v>
      </c>
      <c r="AF1592" s="258">
        <v>4.9412282000000002E-2</v>
      </c>
      <c r="AG1592" s="258">
        <v>1.0317153E-3</v>
      </c>
      <c r="AH1592" s="258">
        <v>0.11875566999999999</v>
      </c>
      <c r="AI1592" s="258">
        <v>3.4385226000000001E-4</v>
      </c>
      <c r="AJ1592" s="258">
        <v>5.1278477999999999E-4</v>
      </c>
      <c r="AK1592" s="258">
        <v>1.8688305000000001E-4</v>
      </c>
      <c r="AL1592" s="258">
        <v>4.9721468999999997E-5</v>
      </c>
      <c r="AM1592" s="258">
        <v>1.5179239E-7</v>
      </c>
      <c r="AN1592" s="258">
        <v>5.2571483000000002E-3</v>
      </c>
      <c r="AO1592" s="258">
        <v>6.2501490999999996E-3</v>
      </c>
      <c r="AP1592" s="258">
        <v>5.2820033000000001E-3</v>
      </c>
      <c r="AQ1592" s="258">
        <v>2.2848815E-4</v>
      </c>
      <c r="AR1592" s="258">
        <v>0.2106557</v>
      </c>
      <c r="AT1592" s="193"/>
      <c r="AU1592" s="193"/>
      <c r="AV1592" s="193"/>
      <c r="AW1592" s="193"/>
      <c r="AX1592" s="193"/>
      <c r="AY1592" s="193"/>
      <c r="AZ1592" s="193"/>
      <c r="BA1592" s="193"/>
      <c r="BB1592" s="193"/>
      <c r="BC1592" s="193"/>
      <c r="BD1592" s="193"/>
      <c r="BE1592" s="315"/>
      <c r="BF1592" s="315"/>
      <c r="BG1592" s="315"/>
      <c r="BH1592" s="315"/>
      <c r="BI1592" s="315"/>
      <c r="BJ1592" s="315"/>
      <c r="BK1592" s="315"/>
    </row>
    <row r="1593" spans="1:63" x14ac:dyDescent="0.25">
      <c r="A1593" s="9"/>
      <c r="B1593" s="185" t="s">
        <v>5770</v>
      </c>
      <c r="C1593" s="25" t="s">
        <v>1553</v>
      </c>
      <c r="D1593" s="193">
        <v>0.24248652000000001</v>
      </c>
      <c r="E1593" s="193">
        <v>0.14761474999999999</v>
      </c>
      <c r="F1593" s="193">
        <v>7.7253338000000005E-2</v>
      </c>
      <c r="G1593" s="193">
        <v>1.9742747000000001E-3</v>
      </c>
      <c r="H1593" s="193">
        <v>3.5699936999999997E-4</v>
      </c>
      <c r="I1593" s="193">
        <v>8.2647413999999992E-3</v>
      </c>
      <c r="J1593" s="193">
        <v>2.2672742000000002E-3</v>
      </c>
      <c r="K1593" s="193">
        <v>4.3979425000000003E-5</v>
      </c>
      <c r="L1593" s="193">
        <v>4.7111558999999997E-3</v>
      </c>
      <c r="M1593" s="193">
        <v>0</v>
      </c>
      <c r="N1593" s="193">
        <v>0</v>
      </c>
      <c r="O1593" s="193">
        <v>0</v>
      </c>
      <c r="P1593" s="199">
        <f t="shared" si="316"/>
        <v>1.0934425925925924</v>
      </c>
      <c r="Q1593" s="240">
        <v>14.611241</v>
      </c>
      <c r="R1593" s="99">
        <v>13.282169</v>
      </c>
      <c r="S1593" s="99">
        <v>0.96241600000000005</v>
      </c>
      <c r="T1593" s="99">
        <v>3.6134999999999999E-5</v>
      </c>
      <c r="U1593" s="99">
        <v>0.17874000000000001</v>
      </c>
      <c r="V1593" s="99">
        <v>1.6069509999999999E-2</v>
      </c>
      <c r="W1593" s="99">
        <v>0.17180999999999999</v>
      </c>
      <c r="X1593" s="241">
        <f t="shared" si="317"/>
        <v>0.10255471450757309</v>
      </c>
      <c r="Y1593" s="241">
        <f t="shared" si="318"/>
        <v>4.7230089204199993E-2</v>
      </c>
      <c r="Z1593" s="241">
        <f t="shared" si="319"/>
        <v>2.2008680649373096E-2</v>
      </c>
      <c r="AA1593" s="241">
        <f t="shared" si="320"/>
        <v>3.3315944654E-2</v>
      </c>
      <c r="AB1593" s="258">
        <v>3.0309646999999999E-2</v>
      </c>
      <c r="AC1593" s="258">
        <v>5.4123259000000002E-6</v>
      </c>
      <c r="AD1593" s="258">
        <v>2.1434795E-3</v>
      </c>
      <c r="AE1593" s="258">
        <v>4.8097583E-6</v>
      </c>
      <c r="AF1593" s="258">
        <v>1.4735972999999999E-2</v>
      </c>
      <c r="AG1593" s="258">
        <v>3.0767620000000001E-5</v>
      </c>
      <c r="AH1593" s="258">
        <v>1.9838083999999999E-2</v>
      </c>
      <c r="AI1593" s="258">
        <v>1.2518577999999999E-4</v>
      </c>
      <c r="AJ1593" s="258">
        <v>1.5920591E-5</v>
      </c>
      <c r="AK1593" s="258">
        <v>1.9796249999999999E-5</v>
      </c>
      <c r="AL1593" s="258">
        <v>1.9202355999999998E-6</v>
      </c>
      <c r="AM1593" s="258">
        <v>5.8927730999999999E-9</v>
      </c>
      <c r="AN1593" s="258">
        <v>8.4869850999999997E-4</v>
      </c>
      <c r="AO1593" s="258">
        <v>2.2907428999999999E-4</v>
      </c>
      <c r="AP1593" s="258">
        <v>9.2999510000000001E-4</v>
      </c>
      <c r="AQ1593" s="258">
        <v>5.1763654000000001E-5</v>
      </c>
      <c r="AR1593" s="258">
        <v>3.3264180999999997E-2</v>
      </c>
      <c r="AT1593" s="193"/>
      <c r="AU1593" s="193"/>
      <c r="AV1593" s="193"/>
      <c r="AW1593" s="193"/>
      <c r="AX1593" s="193"/>
      <c r="AY1593" s="193"/>
      <c r="AZ1593" s="193"/>
      <c r="BA1593" s="193"/>
      <c r="BB1593" s="193"/>
      <c r="BC1593" s="193"/>
      <c r="BD1593" s="193"/>
      <c r="BE1593" s="315"/>
      <c r="BF1593" s="315"/>
      <c r="BG1593" s="315"/>
      <c r="BH1593" s="315"/>
      <c r="BI1593" s="315"/>
      <c r="BJ1593" s="315"/>
      <c r="BK1593" s="315"/>
    </row>
    <row r="1594" spans="1:63" x14ac:dyDescent="0.25">
      <c r="A1594" s="58" t="s">
        <v>1371</v>
      </c>
      <c r="B1594" s="58"/>
      <c r="C1594" s="9"/>
      <c r="D1594" s="195"/>
      <c r="E1594" s="195"/>
      <c r="F1594" s="195"/>
      <c r="G1594" s="195"/>
      <c r="H1594" s="195"/>
      <c r="I1594" s="195"/>
      <c r="J1594" s="195"/>
      <c r="K1594" s="195"/>
      <c r="L1594" s="195"/>
      <c r="M1594" s="195"/>
      <c r="N1594" s="195"/>
      <c r="O1594" s="195"/>
      <c r="P1594" s="195"/>
      <c r="Q1594" s="239"/>
      <c r="R1594" s="97"/>
      <c r="S1594" s="97"/>
      <c r="T1594" s="97"/>
      <c r="U1594" s="97"/>
      <c r="V1594" s="97"/>
      <c r="W1594" s="97"/>
      <c r="X1594" s="259"/>
      <c r="Y1594" s="259"/>
      <c r="Z1594" s="259"/>
      <c r="AA1594" s="258"/>
      <c r="AB1594" s="258"/>
      <c r="AC1594" s="258"/>
      <c r="AD1594" s="258"/>
      <c r="AE1594" s="258"/>
      <c r="AF1594" s="258"/>
      <c r="AG1594" s="258"/>
      <c r="AH1594" s="258"/>
      <c r="AI1594" s="258"/>
      <c r="AJ1594" s="258"/>
      <c r="AK1594" s="258"/>
      <c r="AL1594" s="258"/>
      <c r="AM1594" s="258"/>
      <c r="AN1594" s="258"/>
      <c r="AO1594" s="258"/>
      <c r="AP1594" s="258"/>
      <c r="AQ1594" s="258"/>
      <c r="AR1594" s="258"/>
      <c r="AT1594" s="193"/>
      <c r="AU1594" s="193"/>
      <c r="AV1594" s="193"/>
      <c r="AW1594" s="193"/>
      <c r="AX1594" s="193"/>
      <c r="AY1594" s="193"/>
      <c r="AZ1594" s="193"/>
      <c r="BA1594" s="193"/>
      <c r="BB1594" s="193"/>
      <c r="BC1594" s="193"/>
      <c r="BD1594" s="193"/>
      <c r="BE1594" s="315"/>
      <c r="BF1594" s="315"/>
      <c r="BG1594" s="315"/>
      <c r="BH1594" s="315"/>
      <c r="BI1594" s="315"/>
      <c r="BJ1594" s="315"/>
      <c r="BK1594" s="315"/>
    </row>
    <row r="1595" spans="1:63" x14ac:dyDescent="0.25">
      <c r="A1595" s="9"/>
      <c r="B1595" s="185" t="s">
        <v>5770</v>
      </c>
      <c r="C1595" s="6" t="s">
        <v>3480</v>
      </c>
      <c r="D1595" s="193">
        <v>14480153</v>
      </c>
      <c r="E1595" s="193">
        <v>4916052.7</v>
      </c>
      <c r="F1595" s="193">
        <v>2803131.6</v>
      </c>
      <c r="G1595" s="193">
        <v>555374.18999999994</v>
      </c>
      <c r="H1595" s="193">
        <v>61621.220999999998</v>
      </c>
      <c r="I1595" s="193">
        <v>704717.92</v>
      </c>
      <c r="J1595" s="193">
        <v>275616.86</v>
      </c>
      <c r="K1595" s="193">
        <v>7645.5454</v>
      </c>
      <c r="L1595" s="193">
        <v>5155993.3</v>
      </c>
      <c r="M1595" s="193">
        <v>0</v>
      </c>
      <c r="N1595" s="193">
        <v>0</v>
      </c>
      <c r="O1595" s="193">
        <v>0</v>
      </c>
      <c r="P1595" s="199">
        <f t="shared" ref="P1595:P1612" si="321">E1595/0.135</f>
        <v>36415205.185185187</v>
      </c>
      <c r="Q1595" s="240">
        <v>590499930</v>
      </c>
      <c r="R1595" s="99">
        <v>407149810</v>
      </c>
      <c r="S1595" s="99">
        <v>84224000</v>
      </c>
      <c r="T1595" s="99">
        <v>2750.4</v>
      </c>
      <c r="U1595" s="99">
        <v>64830000</v>
      </c>
      <c r="V1595" s="99">
        <v>881368</v>
      </c>
      <c r="W1595" s="99">
        <v>33412000</v>
      </c>
      <c r="X1595" s="241">
        <f>SUM(Y1595:AA1595)</f>
        <v>6020518.6028857008</v>
      </c>
      <c r="Y1595" s="241">
        <f>SUM(AB1595:AG1595)</f>
        <v>3186772.3261600002</v>
      </c>
      <c r="Z1595" s="241">
        <f>SUM(AH1595:AP1595)</f>
        <v>1662359.7167257001</v>
      </c>
      <c r="AA1595" s="241">
        <f>SUM(AQ1595:AR1595)</f>
        <v>1171386.56</v>
      </c>
      <c r="AB1595" s="258">
        <v>1009274.3</v>
      </c>
      <c r="AC1595" s="258">
        <v>129.69668999999999</v>
      </c>
      <c r="AD1595" s="258">
        <v>1296707.3999999999</v>
      </c>
      <c r="AE1595" s="258">
        <v>142.54467</v>
      </c>
      <c r="AF1595" s="258">
        <v>877912.22</v>
      </c>
      <c r="AG1595" s="258">
        <v>2606.1648</v>
      </c>
      <c r="AH1595" s="258">
        <v>660653.53</v>
      </c>
      <c r="AI1595" s="258">
        <v>4758.4502000000002</v>
      </c>
      <c r="AJ1595" s="258">
        <v>4976.7717000000002</v>
      </c>
      <c r="AK1595" s="258">
        <v>2562.5554999999999</v>
      </c>
      <c r="AL1595" s="258">
        <v>661.87660000000005</v>
      </c>
      <c r="AM1595" s="258">
        <v>2.2227256999999998</v>
      </c>
      <c r="AN1595" s="258">
        <v>382468.1</v>
      </c>
      <c r="AO1595" s="258">
        <v>364298.93</v>
      </c>
      <c r="AP1595" s="258">
        <v>241977.28</v>
      </c>
      <c r="AQ1595" s="258">
        <v>152217.06</v>
      </c>
      <c r="AR1595" s="258">
        <v>1019169.5</v>
      </c>
      <c r="AT1595" s="193"/>
      <c r="AU1595" s="193"/>
      <c r="AV1595" s="193"/>
      <c r="AW1595" s="193"/>
      <c r="AX1595" s="193"/>
      <c r="AY1595" s="193"/>
      <c r="AZ1595" s="193"/>
      <c r="BA1595" s="193"/>
      <c r="BB1595" s="193"/>
      <c r="BC1595" s="193"/>
      <c r="BD1595" s="193"/>
      <c r="BE1595" s="315"/>
      <c r="BF1595" s="315"/>
      <c r="BG1595" s="315"/>
      <c r="BH1595" s="315"/>
      <c r="BI1595" s="315"/>
      <c r="BJ1595" s="315"/>
      <c r="BK1595" s="315"/>
    </row>
    <row r="1596" spans="1:63" x14ac:dyDescent="0.25">
      <c r="A1596" s="43"/>
      <c r="B1596" s="185" t="s">
        <v>5770</v>
      </c>
      <c r="C1596" s="6" t="s">
        <v>3479</v>
      </c>
      <c r="D1596" s="193">
        <v>99538.567999999999</v>
      </c>
      <c r="E1596" s="193">
        <v>48101.968000000001</v>
      </c>
      <c r="F1596" s="193">
        <v>24900.183000000001</v>
      </c>
      <c r="G1596" s="193">
        <v>1335.9168</v>
      </c>
      <c r="H1596" s="193">
        <v>792.96826999999996</v>
      </c>
      <c r="I1596" s="193">
        <v>4427.3964999999998</v>
      </c>
      <c r="J1596" s="193">
        <v>2978.944</v>
      </c>
      <c r="K1596" s="193">
        <v>81.777593999999993</v>
      </c>
      <c r="L1596" s="193">
        <v>16919.415000000001</v>
      </c>
      <c r="M1596" s="193">
        <v>0</v>
      </c>
      <c r="N1596" s="193">
        <v>0</v>
      </c>
      <c r="O1596" s="193">
        <v>0</v>
      </c>
      <c r="P1596" s="199">
        <f t="shared" si="321"/>
        <v>356310.87407407403</v>
      </c>
      <c r="Q1596" s="240">
        <v>6025504.2000000002</v>
      </c>
      <c r="R1596" s="99">
        <v>4215246.7</v>
      </c>
      <c r="S1596" s="99">
        <v>723520</v>
      </c>
      <c r="T1596" s="99">
        <v>11.154</v>
      </c>
      <c r="U1596" s="99">
        <v>861650</v>
      </c>
      <c r="V1596" s="99">
        <v>5786.3</v>
      </c>
      <c r="W1596" s="99">
        <v>219290</v>
      </c>
      <c r="X1596" s="241">
        <f>SUM(Y1596:AA1596)</f>
        <v>73606.042446533815</v>
      </c>
      <c r="Y1596" s="241">
        <f>SUM(AB1596:AG1596)</f>
        <v>18333.552943600003</v>
      </c>
      <c r="Z1596" s="241">
        <f>SUM(AH1596:AP1596)</f>
        <v>44696.695129933811</v>
      </c>
      <c r="AA1596" s="241">
        <f>SUM(AQ1596:AR1596)</f>
        <v>10575.794372999999</v>
      </c>
      <c r="AB1596" s="258">
        <v>9876.2808000000005</v>
      </c>
      <c r="AC1596" s="258">
        <v>1.3920292000000001</v>
      </c>
      <c r="AD1596" s="258">
        <v>2253.9333000000001</v>
      </c>
      <c r="AE1596" s="258">
        <v>1.3115254000000001</v>
      </c>
      <c r="AF1596" s="258">
        <v>6178.1805000000004</v>
      </c>
      <c r="AG1596" s="258">
        <v>22.454789000000002</v>
      </c>
      <c r="AH1596" s="258">
        <v>6464.3275000000003</v>
      </c>
      <c r="AI1596" s="258">
        <v>43.027830999999999</v>
      </c>
      <c r="AJ1596" s="258">
        <v>11.003307</v>
      </c>
      <c r="AK1596" s="258">
        <v>23.523941000000001</v>
      </c>
      <c r="AL1596" s="258">
        <v>2.4075682999999999</v>
      </c>
      <c r="AM1596" s="258">
        <v>5.6826337999999997E-3</v>
      </c>
      <c r="AN1596" s="258">
        <v>4296.9877999999999</v>
      </c>
      <c r="AO1596" s="258">
        <v>24065.651000000002</v>
      </c>
      <c r="AP1596" s="258">
        <v>9789.7605000000003</v>
      </c>
      <c r="AQ1596" s="258">
        <v>25.137373</v>
      </c>
      <c r="AR1596" s="258">
        <v>10550.656999999999</v>
      </c>
      <c r="AT1596" s="193"/>
      <c r="AU1596" s="193"/>
      <c r="AV1596" s="193"/>
      <c r="AW1596" s="193"/>
      <c r="AX1596" s="193"/>
      <c r="AY1596" s="193"/>
      <c r="AZ1596" s="193"/>
      <c r="BA1596" s="193"/>
      <c r="BB1596" s="193"/>
      <c r="BC1596" s="193"/>
      <c r="BD1596" s="193"/>
      <c r="BE1596" s="315"/>
      <c r="BF1596" s="315"/>
      <c r="BG1596" s="315"/>
      <c r="BH1596" s="315"/>
      <c r="BI1596" s="315"/>
      <c r="BJ1596" s="315"/>
      <c r="BK1596" s="315"/>
    </row>
    <row r="1597" spans="1:63" x14ac:dyDescent="0.25">
      <c r="A1597" s="43"/>
      <c r="B1597" s="185" t="s">
        <v>5770</v>
      </c>
      <c r="C1597" s="6" t="s">
        <v>1441</v>
      </c>
      <c r="D1597" s="193">
        <v>7316072</v>
      </c>
      <c r="E1597" s="193">
        <v>3535460.1</v>
      </c>
      <c r="F1597" s="193">
        <v>1830170.9</v>
      </c>
      <c r="G1597" s="193">
        <v>98191.898000000001</v>
      </c>
      <c r="H1597" s="193">
        <v>58282.735999999997</v>
      </c>
      <c r="I1597" s="193">
        <v>325415.46000000002</v>
      </c>
      <c r="J1597" s="193">
        <v>218955.26</v>
      </c>
      <c r="K1597" s="193">
        <v>6010.7329</v>
      </c>
      <c r="L1597" s="193">
        <v>1243584.8999999999</v>
      </c>
      <c r="M1597" s="193">
        <v>0</v>
      </c>
      <c r="N1597" s="193">
        <v>0</v>
      </c>
      <c r="O1597" s="193">
        <v>0</v>
      </c>
      <c r="P1597" s="199">
        <f t="shared" si="321"/>
        <v>26188593.333333332</v>
      </c>
      <c r="Q1597" s="240">
        <v>442874160</v>
      </c>
      <c r="R1597" s="99">
        <v>309818640</v>
      </c>
      <c r="S1597" s="99">
        <v>53180400</v>
      </c>
      <c r="T1597" s="99">
        <v>819.82</v>
      </c>
      <c r="U1597" s="99">
        <v>63331000</v>
      </c>
      <c r="V1597" s="99">
        <v>425298.4</v>
      </c>
      <c r="W1597" s="99">
        <v>16118000</v>
      </c>
      <c r="X1597" s="241">
        <f>SUM(Y1597:AA1597)</f>
        <v>3682137.0906436602</v>
      </c>
      <c r="Y1597" s="241">
        <f>SUM(AB1597:AG1597)</f>
        <v>1347505.5296209999</v>
      </c>
      <c r="Z1597" s="241">
        <f>SUM(AH1597:AP1597)</f>
        <v>1557315.6752226599</v>
      </c>
      <c r="AA1597" s="241">
        <f>SUM(AQ1597:AR1597)</f>
        <v>777315.88580000005</v>
      </c>
      <c r="AB1597" s="258">
        <v>725899.55</v>
      </c>
      <c r="AC1597" s="258">
        <v>102.31358</v>
      </c>
      <c r="AD1597" s="258">
        <v>165660.51</v>
      </c>
      <c r="AE1597" s="258">
        <v>96.397541000000004</v>
      </c>
      <c r="AF1597" s="258">
        <v>454096.36</v>
      </c>
      <c r="AG1597" s="258">
        <v>1650.3985</v>
      </c>
      <c r="AH1597" s="258">
        <v>475123.43</v>
      </c>
      <c r="AI1597" s="258">
        <v>3162.5608999999999</v>
      </c>
      <c r="AJ1597" s="258">
        <v>808.76197999999999</v>
      </c>
      <c r="AK1597" s="258">
        <v>1729.0177000000001</v>
      </c>
      <c r="AL1597" s="258">
        <v>176.95697000000001</v>
      </c>
      <c r="AM1597" s="258">
        <v>0.41767265999999997</v>
      </c>
      <c r="AN1597" s="258">
        <v>315820.07</v>
      </c>
      <c r="AO1597" s="258">
        <v>503222.24</v>
      </c>
      <c r="AP1597" s="258">
        <v>257272.22</v>
      </c>
      <c r="AQ1597" s="258">
        <v>1847.6158</v>
      </c>
      <c r="AR1597" s="258">
        <v>775468.27</v>
      </c>
      <c r="AT1597" s="193"/>
      <c r="AU1597" s="193"/>
      <c r="AV1597" s="193"/>
      <c r="AW1597" s="193"/>
      <c r="AX1597" s="193"/>
      <c r="AY1597" s="193"/>
      <c r="AZ1597" s="193"/>
      <c r="BA1597" s="193"/>
      <c r="BB1597" s="193"/>
      <c r="BC1597" s="193"/>
      <c r="BD1597" s="193"/>
      <c r="BE1597" s="315"/>
      <c r="BF1597" s="315"/>
      <c r="BG1597" s="315"/>
      <c r="BH1597" s="315"/>
      <c r="BI1597" s="315"/>
      <c r="BJ1597" s="315"/>
      <c r="BK1597" s="315"/>
    </row>
    <row r="1598" spans="1:63" x14ac:dyDescent="0.25">
      <c r="A1598" s="58" t="s">
        <v>510</v>
      </c>
      <c r="B1598" s="58"/>
      <c r="C1598" s="9"/>
      <c r="D1598" s="195"/>
      <c r="E1598" s="195"/>
      <c r="F1598" s="195"/>
      <c r="G1598" s="195"/>
      <c r="H1598" s="195"/>
      <c r="I1598" s="195"/>
      <c r="J1598" s="195"/>
      <c r="K1598" s="195"/>
      <c r="L1598" s="195"/>
      <c r="M1598" s="195"/>
      <c r="N1598" s="195"/>
      <c r="O1598" s="195"/>
      <c r="P1598" s="199"/>
      <c r="Q1598" s="239"/>
      <c r="R1598" s="97"/>
      <c r="S1598" s="97"/>
      <c r="T1598" s="97"/>
      <c r="U1598" s="97"/>
      <c r="V1598" s="97"/>
      <c r="W1598" s="97"/>
      <c r="X1598" s="259"/>
      <c r="Y1598" s="259"/>
      <c r="Z1598" s="259"/>
      <c r="AA1598" s="258"/>
      <c r="AB1598" s="258"/>
      <c r="AC1598" s="258"/>
      <c r="AD1598" s="258"/>
      <c r="AE1598" s="258"/>
      <c r="AF1598" s="258"/>
      <c r="AG1598" s="258"/>
      <c r="AH1598" s="258"/>
      <c r="AI1598" s="258"/>
      <c r="AJ1598" s="258"/>
      <c r="AK1598" s="258"/>
      <c r="AL1598" s="258"/>
      <c r="AM1598" s="258"/>
      <c r="AN1598" s="258"/>
      <c r="AO1598" s="258"/>
      <c r="AP1598" s="258"/>
      <c r="AQ1598" s="258"/>
      <c r="AR1598" s="258"/>
      <c r="AT1598" s="193"/>
      <c r="AU1598" s="193"/>
      <c r="AV1598" s="193"/>
      <c r="AW1598" s="193"/>
      <c r="AX1598" s="193"/>
      <c r="AY1598" s="193"/>
      <c r="AZ1598" s="193"/>
      <c r="BA1598" s="193"/>
      <c r="BB1598" s="193"/>
      <c r="BC1598" s="193"/>
      <c r="BD1598" s="193"/>
      <c r="BE1598" s="315"/>
      <c r="BF1598" s="315"/>
      <c r="BG1598" s="315"/>
      <c r="BH1598" s="315"/>
      <c r="BI1598" s="315"/>
      <c r="BJ1598" s="315"/>
      <c r="BK1598" s="315"/>
    </row>
    <row r="1599" spans="1:63" x14ac:dyDescent="0.25">
      <c r="A1599" s="58"/>
      <c r="B1599" s="185" t="s">
        <v>5770</v>
      </c>
      <c r="C1599" s="48" t="s">
        <v>5726</v>
      </c>
      <c r="D1599" s="223">
        <v>0.20749152000000001</v>
      </c>
      <c r="E1599" s="223">
        <v>0.11989111</v>
      </c>
      <c r="F1599" s="223">
        <v>5.6168906999999997E-2</v>
      </c>
      <c r="G1599" s="223">
        <v>2.6966233000000001E-3</v>
      </c>
      <c r="H1599" s="223">
        <v>3.5253522E-4</v>
      </c>
      <c r="I1599" s="223">
        <v>9.9332498000000002E-3</v>
      </c>
      <c r="J1599" s="223">
        <v>6.0093589000000001E-3</v>
      </c>
      <c r="K1599" s="223">
        <v>8.0742130000000003E-5</v>
      </c>
      <c r="L1599" s="223">
        <v>1.235899E-2</v>
      </c>
      <c r="M1599" s="223">
        <v>0</v>
      </c>
      <c r="N1599" s="223">
        <v>0</v>
      </c>
      <c r="O1599" s="223">
        <v>0</v>
      </c>
      <c r="P1599" s="227">
        <f t="shared" si="321"/>
        <v>0.8880822962962962</v>
      </c>
      <c r="Q1599" s="238">
        <v>16.653417999999999</v>
      </c>
      <c r="R1599" s="48">
        <v>13.552947</v>
      </c>
      <c r="S1599" s="48">
        <v>1.5531600000000001</v>
      </c>
      <c r="T1599" s="48">
        <v>6.5143999999999998E-5</v>
      </c>
      <c r="U1599" s="48">
        <v>1.304</v>
      </c>
      <c r="V1599" s="48">
        <v>2.7675970000000001E-2</v>
      </c>
      <c r="W1599" s="48">
        <v>0.21557000000000001</v>
      </c>
      <c r="X1599" s="257">
        <f>SUM(Y1599:AA1599)</f>
        <v>9.7838587844998992E-2</v>
      </c>
      <c r="Y1599" s="257">
        <f>SUM(AB1599:AG1599)</f>
        <v>3.98222083095E-2</v>
      </c>
      <c r="Z1599" s="257">
        <f>SUM(AH1599:AP1599)</f>
        <v>2.4068554314498999E-2</v>
      </c>
      <c r="AA1599" s="257">
        <f>SUM(AQ1599:AR1599)</f>
        <v>3.3947825220999997E-2</v>
      </c>
      <c r="AB1599" s="257">
        <v>2.4611588E-2</v>
      </c>
      <c r="AC1599" s="257">
        <v>5.2147822000000003E-6</v>
      </c>
      <c r="AD1599" s="257">
        <v>4.0171482999999996E-3</v>
      </c>
      <c r="AE1599" s="257">
        <v>3.1341673E-6</v>
      </c>
      <c r="AF1599" s="257">
        <v>1.1137632E-2</v>
      </c>
      <c r="AG1599" s="257">
        <v>4.7491060000000001E-5</v>
      </c>
      <c r="AH1599" s="257">
        <v>1.6108187E-2</v>
      </c>
      <c r="AI1599" s="257">
        <v>9.1860008E-5</v>
      </c>
      <c r="AJ1599" s="257">
        <v>2.2053570999999999E-5</v>
      </c>
      <c r="AK1599" s="257">
        <v>7.5775539999999996E-5</v>
      </c>
      <c r="AL1599" s="257">
        <v>2.4799798999999999E-6</v>
      </c>
      <c r="AM1599" s="257">
        <v>8.0055990000000002E-9</v>
      </c>
      <c r="AN1599" s="257">
        <v>6.4388522999999998E-3</v>
      </c>
      <c r="AO1599" s="257">
        <v>3.3995955E-4</v>
      </c>
      <c r="AP1599" s="257">
        <v>9.8937836000000004E-4</v>
      </c>
      <c r="AQ1599" s="257">
        <v>1.1753221E-5</v>
      </c>
      <c r="AR1599" s="257">
        <v>3.3936071999999998E-2</v>
      </c>
      <c r="AT1599" s="193"/>
      <c r="AU1599" s="193"/>
      <c r="AV1599" s="193"/>
      <c r="AW1599" s="193"/>
      <c r="AX1599" s="193"/>
      <c r="AY1599" s="193"/>
      <c r="AZ1599" s="193"/>
      <c r="BA1599" s="193"/>
      <c r="BB1599" s="193"/>
      <c r="BC1599" s="193"/>
      <c r="BD1599" s="193"/>
      <c r="BE1599" s="315"/>
      <c r="BF1599" s="315"/>
      <c r="BG1599" s="315"/>
      <c r="BH1599" s="315"/>
      <c r="BI1599" s="315"/>
      <c r="BJ1599" s="315"/>
      <c r="BK1599" s="315"/>
    </row>
    <row r="1600" spans="1:63" x14ac:dyDescent="0.25">
      <c r="A1600" s="58"/>
      <c r="B1600" s="185" t="s">
        <v>5770</v>
      </c>
      <c r="C1600" s="48" t="s">
        <v>5727</v>
      </c>
      <c r="D1600" s="223">
        <v>7.1326245999999996E-2</v>
      </c>
      <c r="E1600" s="223">
        <v>5.036508E-2</v>
      </c>
      <c r="F1600" s="223">
        <v>1.2924947000000001E-2</v>
      </c>
      <c r="G1600" s="223">
        <v>5.0950099999999999E-5</v>
      </c>
      <c r="H1600" s="223">
        <v>8.4333978999999998E-5</v>
      </c>
      <c r="I1600" s="223">
        <v>2.3901746999999999E-3</v>
      </c>
      <c r="J1600" s="223">
        <v>5.7550877000000003E-4</v>
      </c>
      <c r="K1600" s="223">
        <v>9.8114534000000004E-6</v>
      </c>
      <c r="L1600" s="223">
        <v>5.9793987999999998E-4</v>
      </c>
      <c r="M1600" s="223">
        <v>4.3274999999999997E-3</v>
      </c>
      <c r="N1600" s="223">
        <v>0</v>
      </c>
      <c r="O1600" s="223">
        <v>0</v>
      </c>
      <c r="P1600" s="227">
        <f t="shared" si="321"/>
        <v>0.37307466666666667</v>
      </c>
      <c r="Q1600" s="238">
        <v>7.8443323999999999</v>
      </c>
      <c r="R1600" s="48">
        <v>4.5867851999999996</v>
      </c>
      <c r="S1600" s="48">
        <v>2.7962188000000001</v>
      </c>
      <c r="T1600" s="48">
        <v>2.0578070999999999E-6</v>
      </c>
      <c r="U1600" s="48">
        <v>9.3428442E-2</v>
      </c>
      <c r="V1600" s="48">
        <v>5.2528844999999998E-2</v>
      </c>
      <c r="W1600" s="48">
        <v>0.31536895999999998</v>
      </c>
      <c r="X1600" s="257">
        <f>SUM(Y1600:AA1600)</f>
        <v>3.1930667332620816E-2</v>
      </c>
      <c r="Y1600" s="257">
        <f>SUM(AB1600:AG1600)</f>
        <v>1.3328457674670001E-2</v>
      </c>
      <c r="Z1600" s="257">
        <f>SUM(AH1600:AP1600)</f>
        <v>7.1130082311508108E-3</v>
      </c>
      <c r="AA1600" s="257">
        <f>SUM(AQ1600:AR1600)</f>
        <v>1.1489201426799999E-2</v>
      </c>
      <c r="AB1600" s="257">
        <v>1.034097E-2</v>
      </c>
      <c r="AC1600" s="257">
        <v>1.0355657E-6</v>
      </c>
      <c r="AD1600" s="257">
        <v>3.0158810000000002E-4</v>
      </c>
      <c r="AE1600" s="257">
        <v>7.2684097000000004E-7</v>
      </c>
      <c r="AF1600" s="257">
        <v>2.5947545000000001E-3</v>
      </c>
      <c r="AG1600" s="257">
        <v>8.9382668000000006E-5</v>
      </c>
      <c r="AH1600" s="257">
        <v>6.7682057E-3</v>
      </c>
      <c r="AI1600" s="257">
        <v>2.0966344E-5</v>
      </c>
      <c r="AJ1600" s="257">
        <v>2.5556988999999998E-7</v>
      </c>
      <c r="AK1600" s="257">
        <v>8.7624634999999997E-6</v>
      </c>
      <c r="AL1600" s="257">
        <v>2.139305E-7</v>
      </c>
      <c r="AM1600" s="257">
        <v>8.6826081000000005E-10</v>
      </c>
      <c r="AN1600" s="257">
        <v>1.1586419E-4</v>
      </c>
      <c r="AO1600" s="257">
        <v>5.2536834999999997E-5</v>
      </c>
      <c r="AP1600" s="257">
        <v>1.4620232999999999E-4</v>
      </c>
      <c r="AQ1600" s="257">
        <v>2.0974267999999998E-6</v>
      </c>
      <c r="AR1600" s="257">
        <v>1.1487104E-2</v>
      </c>
      <c r="AT1600" s="193"/>
      <c r="AU1600" s="193"/>
      <c r="AV1600" s="193"/>
      <c r="AW1600" s="193"/>
      <c r="AX1600" s="193"/>
      <c r="AY1600" s="193"/>
      <c r="AZ1600" s="193"/>
      <c r="BA1600" s="193"/>
      <c r="BB1600" s="193"/>
      <c r="BC1600" s="193"/>
      <c r="BD1600" s="193"/>
      <c r="BE1600" s="315"/>
      <c r="BF1600" s="315"/>
      <c r="BG1600" s="315"/>
      <c r="BH1600" s="315"/>
      <c r="BI1600" s="315"/>
      <c r="BJ1600" s="315"/>
      <c r="BK1600" s="315"/>
    </row>
    <row r="1601" spans="1:63" x14ac:dyDescent="0.25">
      <c r="A1601" s="9"/>
      <c r="B1601" s="185" t="s">
        <v>5770</v>
      </c>
      <c r="C1601" s="25" t="s">
        <v>1895</v>
      </c>
      <c r="D1601" s="193">
        <v>0.13155505000000001</v>
      </c>
      <c r="E1601" s="193">
        <v>9.3393227999999995E-2</v>
      </c>
      <c r="F1601" s="193">
        <v>2.7994423000000001E-2</v>
      </c>
      <c r="G1601" s="193">
        <v>1.7012797E-3</v>
      </c>
      <c r="H1601" s="193">
        <v>2.6263950000000001E-4</v>
      </c>
      <c r="I1601" s="193">
        <v>2.2271728000000002E-3</v>
      </c>
      <c r="J1601" s="193">
        <v>1.2327976000000001E-3</v>
      </c>
      <c r="K1601" s="193">
        <v>6.4025752999999998E-5</v>
      </c>
      <c r="L1601" s="193">
        <v>4.6794873000000001E-3</v>
      </c>
      <c r="M1601" s="193">
        <v>0</v>
      </c>
      <c r="N1601" s="193">
        <v>0</v>
      </c>
      <c r="O1601" s="193">
        <v>0</v>
      </c>
      <c r="P1601" s="199">
        <f t="shared" si="321"/>
        <v>0.69180168888888882</v>
      </c>
      <c r="Q1601" s="240">
        <v>13.087581</v>
      </c>
      <c r="R1601" s="99">
        <v>11.193161</v>
      </c>
      <c r="S1601" s="99">
        <v>0.52758159999999998</v>
      </c>
      <c r="T1601" s="99">
        <v>2.1274999999999999E-5</v>
      </c>
      <c r="U1601" s="99">
        <v>0.75324999999999998</v>
      </c>
      <c r="V1601" s="99">
        <v>2.3597779999999999E-2</v>
      </c>
      <c r="W1601" s="99">
        <v>0.58996999999999999</v>
      </c>
      <c r="X1601" s="241">
        <f t="shared" ref="X1601:X1612" si="322">SUM(Y1601:AA1601)</f>
        <v>7.1632856813661799E-2</v>
      </c>
      <c r="Y1601" s="241">
        <f t="shared" ref="Y1601:Y1612" si="323">SUM(AB1601:AG1601)</f>
        <v>2.68589414606E-2</v>
      </c>
      <c r="Z1601" s="241">
        <f t="shared" ref="Z1601:Z1612" si="324">SUM(AH1601:AP1601)</f>
        <v>1.6690409978061801E-2</v>
      </c>
      <c r="AA1601" s="241">
        <f t="shared" ref="AA1601:AA1612" si="325">SUM(AQ1601:AR1601)</f>
        <v>2.8083505375000001E-2</v>
      </c>
      <c r="AB1601" s="258">
        <v>1.9168643999999999E-2</v>
      </c>
      <c r="AC1601" s="258">
        <v>4.4958895E-6</v>
      </c>
      <c r="AD1601" s="258">
        <v>1.9262387000000001E-3</v>
      </c>
      <c r="AE1601" s="258">
        <v>2.6879651E-6</v>
      </c>
      <c r="AF1601" s="258">
        <v>5.7413882000000001E-3</v>
      </c>
      <c r="AG1601" s="258">
        <v>1.5486705999999998E-5</v>
      </c>
      <c r="AH1601" s="258">
        <v>1.2545519999999999E-2</v>
      </c>
      <c r="AI1601" s="258">
        <v>4.3594085999999998E-5</v>
      </c>
      <c r="AJ1601" s="258">
        <v>1.4276625999999999E-5</v>
      </c>
      <c r="AK1601" s="258">
        <v>1.5356804999999999E-5</v>
      </c>
      <c r="AL1601" s="258">
        <v>1.6614335000000001E-6</v>
      </c>
      <c r="AM1601" s="258">
        <v>4.9275617999999996E-9</v>
      </c>
      <c r="AN1601" s="258">
        <v>3.3885641000000002E-3</v>
      </c>
      <c r="AO1601" s="258">
        <v>2.2053589E-4</v>
      </c>
      <c r="AP1601" s="258">
        <v>4.6089611000000002E-4</v>
      </c>
      <c r="AQ1601" s="258">
        <v>1.1862375E-5</v>
      </c>
      <c r="AR1601" s="258">
        <v>2.8071643E-2</v>
      </c>
      <c r="AT1601" s="193"/>
      <c r="AU1601" s="193"/>
      <c r="AV1601" s="193"/>
      <c r="AW1601" s="193"/>
      <c r="AX1601" s="193"/>
      <c r="AY1601" s="193"/>
      <c r="AZ1601" s="193"/>
      <c r="BA1601" s="193"/>
      <c r="BB1601" s="193"/>
      <c r="BC1601" s="193"/>
      <c r="BD1601" s="193"/>
      <c r="BE1601" s="315"/>
      <c r="BF1601" s="315"/>
      <c r="BG1601" s="315"/>
      <c r="BH1601" s="315"/>
      <c r="BI1601" s="315"/>
      <c r="BJ1601" s="315"/>
      <c r="BK1601" s="315"/>
    </row>
    <row r="1602" spans="1:63" x14ac:dyDescent="0.25">
      <c r="A1602" s="9"/>
      <c r="B1602" s="185" t="s">
        <v>5770</v>
      </c>
      <c r="C1602" s="25" t="s">
        <v>1894</v>
      </c>
      <c r="D1602" s="193">
        <v>0.11143807</v>
      </c>
      <c r="E1602" s="193">
        <v>8.0826340999999996E-2</v>
      </c>
      <c r="F1602" s="193">
        <v>2.0265269999999998E-2</v>
      </c>
      <c r="G1602" s="193">
        <v>2.2200713000000002E-3</v>
      </c>
      <c r="H1602" s="193">
        <v>2.4389898E-4</v>
      </c>
      <c r="I1602" s="193">
        <v>1.8317976E-3</v>
      </c>
      <c r="J1602" s="193">
        <v>1.8272754000000001E-3</v>
      </c>
      <c r="K1602" s="193">
        <v>6.6399376000000001E-5</v>
      </c>
      <c r="L1602" s="193">
        <v>4.1570208999999999E-3</v>
      </c>
      <c r="M1602" s="193">
        <v>0</v>
      </c>
      <c r="N1602" s="193">
        <v>0</v>
      </c>
      <c r="O1602" s="193">
        <v>0</v>
      </c>
      <c r="P1602" s="199">
        <f t="shared" si="321"/>
        <v>0.59871363703703695</v>
      </c>
      <c r="Q1602" s="240">
        <v>10.581965</v>
      </c>
      <c r="R1602" s="99">
        <v>8.3621198000000003</v>
      </c>
      <c r="S1602" s="99">
        <v>0.90383999999999998</v>
      </c>
      <c r="T1602" s="99">
        <v>2.9815000000000002E-5</v>
      </c>
      <c r="U1602" s="99">
        <v>1.1758</v>
      </c>
      <c r="V1602" s="99">
        <v>3.262578E-2</v>
      </c>
      <c r="W1602" s="99">
        <v>0.10755000000000001</v>
      </c>
      <c r="X1602" s="241">
        <f t="shared" si="322"/>
        <v>6.1660655672210303E-2</v>
      </c>
      <c r="Y1602" s="241">
        <f t="shared" si="323"/>
        <v>2.3117981646199999E-2</v>
      </c>
      <c r="Z1602" s="241">
        <f t="shared" si="324"/>
        <v>1.7587436756110304E-2</v>
      </c>
      <c r="AA1602" s="241">
        <f t="shared" si="325"/>
        <v>2.09552372699E-2</v>
      </c>
      <c r="AB1602" s="258">
        <v>1.6591134E-2</v>
      </c>
      <c r="AC1602" s="258">
        <v>2.8902930000000001E-6</v>
      </c>
      <c r="AD1602" s="258">
        <v>2.5166099999999999E-3</v>
      </c>
      <c r="AE1602" s="258">
        <v>1.6016262E-6</v>
      </c>
      <c r="AF1602" s="258">
        <v>3.9813286000000003E-3</v>
      </c>
      <c r="AG1602" s="258">
        <v>2.4417127000000001E-5</v>
      </c>
      <c r="AH1602" s="258">
        <v>1.0858815000000001E-2</v>
      </c>
      <c r="AI1602" s="258">
        <v>3.2333640999999997E-5</v>
      </c>
      <c r="AJ1602" s="258">
        <v>1.8793119E-5</v>
      </c>
      <c r="AK1602" s="258">
        <v>2.4083519999999999E-5</v>
      </c>
      <c r="AL1602" s="258">
        <v>1.9554235000000001E-6</v>
      </c>
      <c r="AM1602" s="258">
        <v>5.9626103E-9</v>
      </c>
      <c r="AN1602" s="258">
        <v>5.8519862999999997E-3</v>
      </c>
      <c r="AO1602" s="258">
        <v>2.8830636999999999E-4</v>
      </c>
      <c r="AP1602" s="258">
        <v>5.1115741999999999E-4</v>
      </c>
      <c r="AQ1602" s="258">
        <v>9.7352698999999994E-6</v>
      </c>
      <c r="AR1602" s="258">
        <v>2.0945502000000001E-2</v>
      </c>
      <c r="AT1602" s="193"/>
      <c r="AU1602" s="193"/>
      <c r="AV1602" s="193"/>
      <c r="AW1602" s="193"/>
      <c r="AX1602" s="193"/>
      <c r="AY1602" s="193"/>
      <c r="AZ1602" s="193"/>
      <c r="BA1602" s="193"/>
      <c r="BB1602" s="193"/>
      <c r="BC1602" s="193"/>
      <c r="BD1602" s="193"/>
      <c r="BE1602" s="315"/>
      <c r="BF1602" s="315"/>
      <c r="BG1602" s="315"/>
      <c r="BH1602" s="315"/>
      <c r="BI1602" s="315"/>
      <c r="BJ1602" s="315"/>
      <c r="BK1602" s="315"/>
    </row>
    <row r="1603" spans="1:63" x14ac:dyDescent="0.25">
      <c r="A1603" s="9"/>
      <c r="B1603" s="185" t="s">
        <v>5770</v>
      </c>
      <c r="C1603" s="25" t="s">
        <v>1893</v>
      </c>
      <c r="D1603" s="193">
        <v>0.20897858</v>
      </c>
      <c r="E1603" s="193">
        <v>0.12072521999999999</v>
      </c>
      <c r="F1603" s="193">
        <v>5.6581727999999998E-2</v>
      </c>
      <c r="G1603" s="193">
        <v>2.7360488999999999E-3</v>
      </c>
      <c r="H1603" s="193">
        <v>3.5619157E-4</v>
      </c>
      <c r="I1603" s="193">
        <v>9.9770165999999993E-3</v>
      </c>
      <c r="J1603" s="193">
        <v>6.0416743E-3</v>
      </c>
      <c r="K1603" s="193">
        <v>8.0890096999999998E-5</v>
      </c>
      <c r="L1603" s="193">
        <v>1.2479812E-2</v>
      </c>
      <c r="M1603" s="193">
        <v>0</v>
      </c>
      <c r="N1603" s="193">
        <v>0</v>
      </c>
      <c r="O1603" s="193">
        <v>0</v>
      </c>
      <c r="P1603" s="199">
        <f t="shared" si="321"/>
        <v>0.89426088888888877</v>
      </c>
      <c r="Q1603" s="240">
        <v>16.73301</v>
      </c>
      <c r="R1603" s="99">
        <v>13.617957000000001</v>
      </c>
      <c r="S1603" s="99">
        <v>1.563296</v>
      </c>
      <c r="T1603" s="99">
        <v>6.5417000000000001E-5</v>
      </c>
      <c r="U1603" s="99">
        <v>1.3063</v>
      </c>
      <c r="V1603" s="99">
        <v>2.784147E-2</v>
      </c>
      <c r="W1603" s="99">
        <v>0.21754999999999999</v>
      </c>
      <c r="X1603" s="241">
        <f t="shared" si="322"/>
        <v>9.8423439212577402E-2</v>
      </c>
      <c r="Y1603" s="241">
        <f t="shared" si="323"/>
        <v>4.0111738719899995E-2</v>
      </c>
      <c r="Z1603" s="241">
        <f t="shared" si="324"/>
        <v>2.4200913419677405E-2</v>
      </c>
      <c r="AA1603" s="241">
        <f t="shared" si="325"/>
        <v>3.4110787072999998E-2</v>
      </c>
      <c r="AB1603" s="258">
        <v>2.4782849999999999E-2</v>
      </c>
      <c r="AC1603" s="258">
        <v>5.2243141E-6</v>
      </c>
      <c r="AD1603" s="258">
        <v>4.0608377999999997E-3</v>
      </c>
      <c r="AE1603" s="258">
        <v>3.1465187999999999E-6</v>
      </c>
      <c r="AF1603" s="258">
        <v>1.1211865E-2</v>
      </c>
      <c r="AG1603" s="258">
        <v>4.7815087E-5</v>
      </c>
      <c r="AH1603" s="258">
        <v>1.6220277000000002E-2</v>
      </c>
      <c r="AI1603" s="258">
        <v>9.2610297000000002E-5</v>
      </c>
      <c r="AJ1603" s="258">
        <v>2.2381854000000001E-5</v>
      </c>
      <c r="AK1603" s="258">
        <v>7.6071851999999994E-5</v>
      </c>
      <c r="AL1603" s="258">
        <v>2.5278314000000002E-6</v>
      </c>
      <c r="AM1603" s="258">
        <v>8.1152773999999993E-9</v>
      </c>
      <c r="AN1603" s="258">
        <v>6.4513354999999996E-3</v>
      </c>
      <c r="AO1603" s="258">
        <v>3.4247272999999998E-4</v>
      </c>
      <c r="AP1603" s="258">
        <v>9.9322823999999999E-4</v>
      </c>
      <c r="AQ1603" s="258">
        <v>1.2040073E-5</v>
      </c>
      <c r="AR1603" s="258">
        <v>3.4098746999999999E-2</v>
      </c>
      <c r="AT1603" s="193"/>
      <c r="AU1603" s="193"/>
      <c r="AV1603" s="193"/>
      <c r="AW1603" s="193"/>
      <c r="AX1603" s="193"/>
      <c r="AY1603" s="193"/>
      <c r="AZ1603" s="193"/>
      <c r="BA1603" s="193"/>
      <c r="BB1603" s="193"/>
      <c r="BC1603" s="193"/>
      <c r="BD1603" s="193"/>
      <c r="BE1603" s="315"/>
      <c r="BF1603" s="315"/>
      <c r="BG1603" s="315"/>
      <c r="BH1603" s="315"/>
      <c r="BI1603" s="315"/>
      <c r="BJ1603" s="315"/>
      <c r="BK1603" s="315"/>
    </row>
    <row r="1604" spans="1:63" x14ac:dyDescent="0.25">
      <c r="A1604" s="9"/>
      <c r="B1604" s="185" t="s">
        <v>5770</v>
      </c>
      <c r="C1604" s="25" t="s">
        <v>6286</v>
      </c>
      <c r="D1604" s="193">
        <v>0.15792426000000001</v>
      </c>
      <c r="E1604" s="193">
        <v>0.10476674</v>
      </c>
      <c r="F1604" s="193">
        <v>3.6275215E-2</v>
      </c>
      <c r="G1604" s="193">
        <v>2.1357898000000002E-3</v>
      </c>
      <c r="H1604" s="193">
        <v>3.2571637000000002E-4</v>
      </c>
      <c r="I1604" s="193">
        <v>4.4606024999999999E-3</v>
      </c>
      <c r="J1604" s="193">
        <v>2.8638413999999999E-3</v>
      </c>
      <c r="K1604" s="193">
        <v>7.1950776999999999E-5</v>
      </c>
      <c r="L1604" s="193">
        <v>7.0243993000000003E-3</v>
      </c>
      <c r="M1604" s="193">
        <v>0</v>
      </c>
      <c r="N1604" s="193">
        <v>0</v>
      </c>
      <c r="O1604" s="193">
        <v>0</v>
      </c>
      <c r="P1604" s="199">
        <f t="shared" si="321"/>
        <v>0.77604992592592581</v>
      </c>
      <c r="Q1604" s="240">
        <v>14.478737000000001</v>
      </c>
      <c r="R1604" s="99">
        <v>12.145588</v>
      </c>
      <c r="S1604" s="99">
        <v>0.91106399999999998</v>
      </c>
      <c r="T1604" s="99">
        <v>3.4691999999999999E-5</v>
      </c>
      <c r="U1604" s="99">
        <v>0.93825999999999998</v>
      </c>
      <c r="V1604" s="99">
        <v>2.6900549999999999E-2</v>
      </c>
      <c r="W1604" s="99">
        <v>0.45689000000000002</v>
      </c>
      <c r="X1604" s="241">
        <f t="shared" si="322"/>
        <v>8.1620283242749586E-2</v>
      </c>
      <c r="Y1604" s="241">
        <f t="shared" si="323"/>
        <v>3.1624813679799996E-2</v>
      </c>
      <c r="Z1604" s="241">
        <f t="shared" si="324"/>
        <v>1.9543320856949598E-2</v>
      </c>
      <c r="AA1604" s="241">
        <f t="shared" si="325"/>
        <v>3.0452148706E-2</v>
      </c>
      <c r="AB1604" s="258">
        <v>2.1504796999999999E-2</v>
      </c>
      <c r="AC1604" s="258">
        <v>4.8240912000000004E-6</v>
      </c>
      <c r="AD1604" s="258">
        <v>2.6422287000000002E-3</v>
      </c>
      <c r="AE1604" s="258">
        <v>2.9902115999999999E-6</v>
      </c>
      <c r="AF1604" s="258">
        <v>7.4427794999999998E-3</v>
      </c>
      <c r="AG1604" s="258">
        <v>2.7194176999999998E-5</v>
      </c>
      <c r="AH1604" s="258">
        <v>1.4074636E-2</v>
      </c>
      <c r="AI1604" s="258">
        <v>5.7469890000000003E-5</v>
      </c>
      <c r="AJ1604" s="258">
        <v>1.7787212000000001E-5</v>
      </c>
      <c r="AK1604" s="258">
        <v>3.2837950000000003E-5</v>
      </c>
      <c r="AL1604" s="258">
        <v>2.0301602000000001E-6</v>
      </c>
      <c r="AM1604" s="258">
        <v>6.2347495999999997E-9</v>
      </c>
      <c r="AN1604" s="258">
        <v>4.4192283000000004E-3</v>
      </c>
      <c r="AO1604" s="258">
        <v>2.8961212999999999E-4</v>
      </c>
      <c r="AP1604" s="258">
        <v>6.4971297999999998E-4</v>
      </c>
      <c r="AQ1604" s="258">
        <v>1.3219706E-5</v>
      </c>
      <c r="AR1604" s="258">
        <v>3.0438929E-2</v>
      </c>
      <c r="AT1604" s="193"/>
      <c r="AU1604" s="193"/>
      <c r="AV1604" s="193"/>
      <c r="AW1604" s="193"/>
      <c r="AX1604" s="193"/>
      <c r="AY1604" s="193"/>
      <c r="AZ1604" s="193"/>
      <c r="BA1604" s="193"/>
      <c r="BB1604" s="193"/>
      <c r="BC1604" s="193"/>
      <c r="BD1604" s="193"/>
      <c r="BE1604" s="315"/>
      <c r="BF1604" s="315"/>
      <c r="BG1604" s="315"/>
      <c r="BH1604" s="315"/>
      <c r="BI1604" s="315"/>
      <c r="BJ1604" s="315"/>
      <c r="BK1604" s="315"/>
    </row>
    <row r="1605" spans="1:63" x14ac:dyDescent="0.25">
      <c r="A1605" s="9"/>
      <c r="B1605" s="185" t="s">
        <v>5770</v>
      </c>
      <c r="C1605" s="25" t="s">
        <v>5308</v>
      </c>
      <c r="D1605" s="193">
        <v>0.105549</v>
      </c>
      <c r="E1605" s="193">
        <v>7.3395548000000005E-2</v>
      </c>
      <c r="F1605" s="193">
        <v>2.0669074999999999E-2</v>
      </c>
      <c r="G1605" s="193">
        <v>1.3851802E-3</v>
      </c>
      <c r="H1605" s="193">
        <v>2.2009815E-4</v>
      </c>
      <c r="I1605" s="193">
        <v>1.8858159E-3</v>
      </c>
      <c r="J1605" s="193">
        <v>1.0257146E-3</v>
      </c>
      <c r="K1605" s="193">
        <v>5.4613982E-5</v>
      </c>
      <c r="L1605" s="193">
        <v>6.9129533E-3</v>
      </c>
      <c r="M1605" s="193">
        <v>0</v>
      </c>
      <c r="N1605" s="193">
        <v>0</v>
      </c>
      <c r="O1605" s="193">
        <v>0</v>
      </c>
      <c r="P1605" s="199">
        <f t="shared" si="321"/>
        <v>0.54367072592592591</v>
      </c>
      <c r="Q1605" s="240">
        <v>10.662767000000001</v>
      </c>
      <c r="R1605" s="99">
        <v>8.8982217000000006</v>
      </c>
      <c r="S1605" s="99">
        <v>0.4376736</v>
      </c>
      <c r="T1605" s="99">
        <v>1.5469E-5</v>
      </c>
      <c r="U1605" s="99">
        <v>0.73555000000000004</v>
      </c>
      <c r="V1605" s="99">
        <v>2.2106520000000001E-2</v>
      </c>
      <c r="W1605" s="99">
        <v>0.56920000000000004</v>
      </c>
      <c r="X1605" s="241">
        <f t="shared" si="322"/>
        <v>5.71632554360849E-2</v>
      </c>
      <c r="Y1605" s="241">
        <f t="shared" si="323"/>
        <v>2.1036860911300002E-2</v>
      </c>
      <c r="Z1605" s="241">
        <f t="shared" si="324"/>
        <v>1.37960330837849E-2</v>
      </c>
      <c r="AA1605" s="241">
        <f t="shared" si="325"/>
        <v>2.2330361441E-2</v>
      </c>
      <c r="AB1605" s="258">
        <v>1.5062541E-2</v>
      </c>
      <c r="AC1605" s="258">
        <v>3.6265404999999999E-6</v>
      </c>
      <c r="AD1605" s="258">
        <v>1.5827542999999999E-3</v>
      </c>
      <c r="AE1605" s="258">
        <v>2.1480558E-6</v>
      </c>
      <c r="AF1605" s="258">
        <v>4.3731854000000001E-3</v>
      </c>
      <c r="AG1605" s="258">
        <v>1.2605614999999999E-5</v>
      </c>
      <c r="AH1605" s="258">
        <v>9.8581199000000001E-3</v>
      </c>
      <c r="AI1605" s="258">
        <v>3.1565771999999999E-5</v>
      </c>
      <c r="AJ1605" s="258">
        <v>1.1633079E-5</v>
      </c>
      <c r="AK1605" s="258">
        <v>1.2728732E-5</v>
      </c>
      <c r="AL1605" s="258">
        <v>1.2913544E-6</v>
      </c>
      <c r="AM1605" s="258">
        <v>4.0163848999999996E-9</v>
      </c>
      <c r="AN1605" s="258">
        <v>3.2955889000000002E-3</v>
      </c>
      <c r="AO1605" s="258">
        <v>2.0012582999999999E-4</v>
      </c>
      <c r="AP1605" s="258">
        <v>3.8497549999999997E-4</v>
      </c>
      <c r="AQ1605" s="258">
        <v>1.6012441000000002E-5</v>
      </c>
      <c r="AR1605" s="258">
        <v>2.2314349000000001E-2</v>
      </c>
      <c r="AT1605" s="193"/>
      <c r="AU1605" s="193"/>
      <c r="AV1605" s="193"/>
      <c r="AW1605" s="193"/>
      <c r="AX1605" s="193"/>
      <c r="AY1605" s="193"/>
      <c r="AZ1605" s="193"/>
      <c r="BA1605" s="193"/>
      <c r="BB1605" s="193"/>
      <c r="BC1605" s="193"/>
      <c r="BD1605" s="193"/>
      <c r="BE1605" s="315"/>
      <c r="BF1605" s="315"/>
      <c r="BG1605" s="315"/>
      <c r="BH1605" s="315"/>
      <c r="BI1605" s="315"/>
      <c r="BJ1605" s="315"/>
      <c r="BK1605" s="315"/>
    </row>
    <row r="1606" spans="1:63" x14ac:dyDescent="0.25">
      <c r="A1606" s="9"/>
      <c r="B1606" s="185" t="s">
        <v>5770</v>
      </c>
      <c r="C1606" s="25" t="s">
        <v>5307</v>
      </c>
      <c r="D1606" s="193">
        <v>0.10172481</v>
      </c>
      <c r="E1606" s="193">
        <v>7.3181091000000004E-2</v>
      </c>
      <c r="F1606" s="193">
        <v>1.8926284000000002E-2</v>
      </c>
      <c r="G1606" s="193">
        <v>2.1246917E-3</v>
      </c>
      <c r="H1606" s="193">
        <v>2.3317670999999999E-4</v>
      </c>
      <c r="I1606" s="193">
        <v>1.7392205E-3</v>
      </c>
      <c r="J1606" s="193">
        <v>1.8930278000000001E-3</v>
      </c>
      <c r="K1606" s="193">
        <v>6.4334544000000006E-5</v>
      </c>
      <c r="L1606" s="193">
        <v>3.5629836999999998E-3</v>
      </c>
      <c r="M1606" s="193">
        <v>0</v>
      </c>
      <c r="N1606" s="193">
        <v>0</v>
      </c>
      <c r="O1606" s="193">
        <v>0</v>
      </c>
      <c r="P1606" s="199">
        <f t="shared" si="321"/>
        <v>0.5420821555555555</v>
      </c>
      <c r="Q1606" s="240">
        <v>9.9514267000000007</v>
      </c>
      <c r="R1606" s="99">
        <v>7.7711518999999996</v>
      </c>
      <c r="S1606" s="99">
        <v>0.87690400000000002</v>
      </c>
      <c r="T1606" s="99">
        <v>2.764E-5</v>
      </c>
      <c r="U1606" s="99">
        <v>1.1702999999999999</v>
      </c>
      <c r="V1606" s="99">
        <v>3.2193189999999997E-2</v>
      </c>
      <c r="W1606" s="99">
        <v>0.10085</v>
      </c>
      <c r="X1606" s="241">
        <f t="shared" si="322"/>
        <v>5.7246130312487806E-2</v>
      </c>
      <c r="Y1606" s="241">
        <f t="shared" si="323"/>
        <v>2.1274178772700002E-2</v>
      </c>
      <c r="Z1606" s="241">
        <f t="shared" si="324"/>
        <v>1.6499565882187799E-2</v>
      </c>
      <c r="AA1606" s="241">
        <f t="shared" si="325"/>
        <v>1.9472385657600001E-2</v>
      </c>
      <c r="AB1606" s="258">
        <v>1.5021339E-2</v>
      </c>
      <c r="AC1606" s="258">
        <v>2.6704883999999999E-6</v>
      </c>
      <c r="AD1606" s="258">
        <v>2.4752891999999999E-3</v>
      </c>
      <c r="AE1606" s="258">
        <v>1.5586122999999999E-6</v>
      </c>
      <c r="AF1606" s="258">
        <v>3.749769E-3</v>
      </c>
      <c r="AG1606" s="258">
        <v>2.3552471999999999E-5</v>
      </c>
      <c r="AH1606" s="258">
        <v>9.8313771999999997E-3</v>
      </c>
      <c r="AI1606" s="258">
        <v>2.9960396000000001E-5</v>
      </c>
      <c r="AJ1606" s="258">
        <v>1.7987467E-5</v>
      </c>
      <c r="AK1606" s="258">
        <v>2.6238371999999999E-5</v>
      </c>
      <c r="AL1606" s="258">
        <v>1.8554306000000001E-6</v>
      </c>
      <c r="AM1606" s="258">
        <v>5.7465878000000002E-9</v>
      </c>
      <c r="AN1606" s="258">
        <v>5.8233099000000003E-3</v>
      </c>
      <c r="AO1606" s="258">
        <v>2.8236811000000001E-4</v>
      </c>
      <c r="AP1606" s="258">
        <v>4.8646326000000001E-4</v>
      </c>
      <c r="AQ1606" s="258">
        <v>9.0856576000000005E-6</v>
      </c>
      <c r="AR1606" s="258">
        <v>1.9463299999999999E-2</v>
      </c>
      <c r="AT1606" s="193"/>
      <c r="AU1606" s="193"/>
      <c r="AV1606" s="193"/>
      <c r="AW1606" s="193"/>
      <c r="AX1606" s="193"/>
      <c r="AY1606" s="193"/>
      <c r="AZ1606" s="193"/>
      <c r="BA1606" s="193"/>
      <c r="BB1606" s="193"/>
      <c r="BC1606" s="193"/>
      <c r="BD1606" s="193"/>
      <c r="BE1606" s="315"/>
      <c r="BF1606" s="315"/>
      <c r="BG1606" s="315"/>
      <c r="BH1606" s="315"/>
      <c r="BI1606" s="315"/>
      <c r="BJ1606" s="315"/>
      <c r="BK1606" s="315"/>
    </row>
    <row r="1607" spans="1:63" x14ac:dyDescent="0.25">
      <c r="A1607" s="9"/>
      <c r="B1607" s="185" t="s">
        <v>5770</v>
      </c>
      <c r="C1607" s="25" t="s">
        <v>331</v>
      </c>
      <c r="D1607" s="193">
        <v>0.20387997999999999</v>
      </c>
      <c r="E1607" s="193">
        <v>0.11787378</v>
      </c>
      <c r="F1607" s="193">
        <v>5.5168931999999997E-2</v>
      </c>
      <c r="G1607" s="193">
        <v>2.5856681999999998E-3</v>
      </c>
      <c r="H1607" s="193">
        <v>3.4539831999999998E-4</v>
      </c>
      <c r="I1607" s="193">
        <v>9.8312882999999993E-3</v>
      </c>
      <c r="J1607" s="193">
        <v>5.9589155999999997E-3</v>
      </c>
      <c r="K1607" s="193">
        <v>8.0542339999999999E-5</v>
      </c>
      <c r="L1607" s="193">
        <v>1.2035453999999999E-2</v>
      </c>
      <c r="M1607" s="193">
        <v>0</v>
      </c>
      <c r="N1607" s="193">
        <v>0</v>
      </c>
      <c r="O1607" s="193">
        <v>0</v>
      </c>
      <c r="P1607" s="199">
        <f t="shared" si="321"/>
        <v>0.87313911111111109</v>
      </c>
      <c r="Q1607" s="240">
        <v>16.470200999999999</v>
      </c>
      <c r="R1607" s="99">
        <v>13.413517000000001</v>
      </c>
      <c r="S1607" s="99">
        <v>1.5237039999999999</v>
      </c>
      <c r="T1607" s="99">
        <v>6.4475999999999997E-5</v>
      </c>
      <c r="U1607" s="99">
        <v>1.2972999999999999</v>
      </c>
      <c r="V1607" s="99">
        <v>2.720473E-2</v>
      </c>
      <c r="W1607" s="99">
        <v>0.20841000000000001</v>
      </c>
      <c r="X1607" s="241">
        <f t="shared" si="322"/>
        <v>9.64547015183288E-2</v>
      </c>
      <c r="Y1607" s="241">
        <f t="shared" si="323"/>
        <v>3.9111529226899998E-2</v>
      </c>
      <c r="Z1607" s="241">
        <f t="shared" si="324"/>
        <v>2.3745222614428799E-2</v>
      </c>
      <c r="AA1607" s="241">
        <f t="shared" si="325"/>
        <v>3.3597949677E-2</v>
      </c>
      <c r="AB1607" s="258">
        <v>2.4197383999999999E-2</v>
      </c>
      <c r="AC1607" s="258">
        <v>5.2141366000000004E-6</v>
      </c>
      <c r="AD1607" s="258">
        <v>3.8957670000000001E-3</v>
      </c>
      <c r="AE1607" s="258">
        <v>3.1284852999999998E-6</v>
      </c>
      <c r="AF1607" s="258">
        <v>1.0963492E-2</v>
      </c>
      <c r="AG1607" s="258">
        <v>4.6543605E-5</v>
      </c>
      <c r="AH1607" s="258">
        <v>1.5837093E-2</v>
      </c>
      <c r="AI1607" s="258">
        <v>8.9967234000000001E-5</v>
      </c>
      <c r="AJ1607" s="258">
        <v>2.1124460000000001E-5</v>
      </c>
      <c r="AK1607" s="258">
        <v>7.5054318000000007E-5</v>
      </c>
      <c r="AL1607" s="258">
        <v>2.3458090000000001E-6</v>
      </c>
      <c r="AM1607" s="258">
        <v>7.7034288000000006E-9</v>
      </c>
      <c r="AN1607" s="258">
        <v>6.4029420999999996E-3</v>
      </c>
      <c r="AO1607" s="258">
        <v>3.3375941999999999E-4</v>
      </c>
      <c r="AP1607" s="258">
        <v>9.8292856999999999E-4</v>
      </c>
      <c r="AQ1607" s="258">
        <v>1.1009676999999999E-5</v>
      </c>
      <c r="AR1607" s="258">
        <v>3.3586940000000003E-2</v>
      </c>
      <c r="AT1607" s="193"/>
      <c r="AU1607" s="193"/>
      <c r="AV1607" s="193"/>
      <c r="AW1607" s="193"/>
      <c r="AX1607" s="193"/>
      <c r="AY1607" s="193"/>
      <c r="AZ1607" s="193"/>
      <c r="BA1607" s="193"/>
      <c r="BB1607" s="193"/>
      <c r="BC1607" s="193"/>
      <c r="BD1607" s="193"/>
      <c r="BE1607" s="315"/>
      <c r="BF1607" s="315"/>
      <c r="BG1607" s="315"/>
      <c r="BH1607" s="315"/>
      <c r="BI1607" s="315"/>
      <c r="BJ1607" s="315"/>
      <c r="BK1607" s="315"/>
    </row>
    <row r="1608" spans="1:63" x14ac:dyDescent="0.25">
      <c r="A1608" s="9"/>
      <c r="B1608" s="185" t="s">
        <v>5770</v>
      </c>
      <c r="C1608" s="25" t="s">
        <v>330</v>
      </c>
      <c r="D1608" s="193">
        <v>0.13887946000000001</v>
      </c>
      <c r="E1608" s="193">
        <v>9.0356438999999997E-2</v>
      </c>
      <c r="F1608" s="193">
        <v>3.1082733000000001E-2</v>
      </c>
      <c r="G1608" s="193">
        <v>1.8859004E-3</v>
      </c>
      <c r="H1608" s="193">
        <v>2.9459012999999998E-4</v>
      </c>
      <c r="I1608" s="193">
        <v>4.1959440000000001E-3</v>
      </c>
      <c r="J1608" s="193">
        <v>2.7191851999999999E-3</v>
      </c>
      <c r="K1608" s="193">
        <v>6.5587492000000007E-5</v>
      </c>
      <c r="L1608" s="193">
        <v>8.2790815000000004E-3</v>
      </c>
      <c r="M1608" s="193">
        <v>0</v>
      </c>
      <c r="N1608" s="193">
        <v>0</v>
      </c>
      <c r="O1608" s="193">
        <v>0</v>
      </c>
      <c r="P1608" s="199">
        <f t="shared" si="321"/>
        <v>0.66930695555555553</v>
      </c>
      <c r="Q1608" s="240">
        <v>12.787018</v>
      </c>
      <c r="R1608" s="99">
        <v>10.555808000000001</v>
      </c>
      <c r="S1608" s="99">
        <v>0.84072800000000003</v>
      </c>
      <c r="T1608" s="99">
        <v>3.0487000000000001E-5</v>
      </c>
      <c r="U1608" s="99">
        <v>0.92412000000000005</v>
      </c>
      <c r="V1608" s="99">
        <v>2.5741170000000001E-2</v>
      </c>
      <c r="W1608" s="99">
        <v>0.44058999999999998</v>
      </c>
      <c r="X1608" s="241">
        <f t="shared" si="322"/>
        <v>7.1350328294467497E-2</v>
      </c>
      <c r="Y1608" s="241">
        <f t="shared" si="323"/>
        <v>2.7434283771899999E-2</v>
      </c>
      <c r="Z1608" s="241">
        <f t="shared" si="324"/>
        <v>1.7449528086567499E-2</v>
      </c>
      <c r="AA1608" s="241">
        <f t="shared" si="325"/>
        <v>2.6466516435999999E-2</v>
      </c>
      <c r="AB1608" s="258">
        <v>1.8545947E-2</v>
      </c>
      <c r="AC1608" s="258">
        <v>4.2381762000000004E-6</v>
      </c>
      <c r="AD1608" s="258">
        <v>2.3776624000000001E-3</v>
      </c>
      <c r="AE1608" s="258">
        <v>2.6347137000000001E-6</v>
      </c>
      <c r="AF1608" s="258">
        <v>6.4788609999999998E-3</v>
      </c>
      <c r="AG1608" s="258">
        <v>2.4940482E-5</v>
      </c>
      <c r="AH1608" s="258">
        <v>1.2138097E-2</v>
      </c>
      <c r="AI1608" s="258">
        <v>4.8845716000000003E-5</v>
      </c>
      <c r="AJ1608" s="258">
        <v>1.5696502E-5</v>
      </c>
      <c r="AK1608" s="258">
        <v>3.1167248E-5</v>
      </c>
      <c r="AL1608" s="258">
        <v>1.737544E-6</v>
      </c>
      <c r="AM1608" s="258">
        <v>5.5265674999999999E-9</v>
      </c>
      <c r="AN1608" s="258">
        <v>4.3446481999999996E-3</v>
      </c>
      <c r="AO1608" s="258">
        <v>2.7374345E-4</v>
      </c>
      <c r="AP1608" s="258">
        <v>5.9558690000000004E-4</v>
      </c>
      <c r="AQ1608" s="258">
        <v>1.5556436000000001E-5</v>
      </c>
      <c r="AR1608" s="258">
        <v>2.6450959999999999E-2</v>
      </c>
      <c r="AT1608" s="193"/>
      <c r="AU1608" s="193"/>
      <c r="AV1608" s="193"/>
      <c r="AW1608" s="193"/>
      <c r="AX1608" s="193"/>
      <c r="AY1608" s="193"/>
      <c r="AZ1608" s="193"/>
      <c r="BA1608" s="193"/>
      <c r="BB1608" s="193"/>
      <c r="BC1608" s="193"/>
      <c r="BD1608" s="193"/>
      <c r="BE1608" s="315"/>
      <c r="BF1608" s="315"/>
      <c r="BG1608" s="315"/>
      <c r="BH1608" s="315"/>
      <c r="BI1608" s="315"/>
      <c r="BJ1608" s="315"/>
      <c r="BK1608" s="315"/>
    </row>
    <row r="1609" spans="1:63" x14ac:dyDescent="0.25">
      <c r="A1609" s="43"/>
      <c r="B1609" s="185" t="s">
        <v>5770</v>
      </c>
      <c r="C1609" s="25" t="s">
        <v>5609</v>
      </c>
      <c r="D1609" s="193">
        <v>0.10836545</v>
      </c>
      <c r="E1609" s="193">
        <v>7.7516709000000003E-2</v>
      </c>
      <c r="F1609" s="193">
        <v>2.2484674E-2</v>
      </c>
      <c r="G1609" s="193">
        <v>1.52801E-3</v>
      </c>
      <c r="H1609" s="193">
        <v>2.3152799000000001E-4</v>
      </c>
      <c r="I1609" s="193">
        <v>2.0271146999999998E-3</v>
      </c>
      <c r="J1609" s="193">
        <v>1.1069801000000001E-3</v>
      </c>
      <c r="K1609" s="193">
        <v>5.5981323000000002E-5</v>
      </c>
      <c r="L1609" s="193">
        <v>3.4144552999999999E-3</v>
      </c>
      <c r="M1609" s="193">
        <v>0</v>
      </c>
      <c r="N1609" s="193">
        <v>0</v>
      </c>
      <c r="O1609" s="193">
        <v>0</v>
      </c>
      <c r="P1609" s="199">
        <f t="shared" si="321"/>
        <v>0.57419784444444444</v>
      </c>
      <c r="Q1609" s="240">
        <v>11.131893</v>
      </c>
      <c r="R1609" s="99">
        <v>9.3089490000000001</v>
      </c>
      <c r="S1609" s="99">
        <v>0.47776960000000002</v>
      </c>
      <c r="T1609" s="99">
        <v>1.6548000000000001E-5</v>
      </c>
      <c r="U1609" s="99">
        <v>0.74392000000000003</v>
      </c>
      <c r="V1609" s="99">
        <v>2.274735E-2</v>
      </c>
      <c r="W1609" s="99">
        <v>0.57848999999999995</v>
      </c>
      <c r="X1609" s="241">
        <f t="shared" si="322"/>
        <v>6.0140723005855004E-2</v>
      </c>
      <c r="Y1609" s="241">
        <f t="shared" si="323"/>
        <v>2.2363016367100003E-2</v>
      </c>
      <c r="Z1609" s="241">
        <f t="shared" si="324"/>
        <v>1.4423541655754999E-2</v>
      </c>
      <c r="AA1609" s="241">
        <f t="shared" si="325"/>
        <v>2.3354164983000001E-2</v>
      </c>
      <c r="AB1609" s="258">
        <v>1.5908726000000002E-2</v>
      </c>
      <c r="AC1609" s="258">
        <v>3.7319841999999999E-6</v>
      </c>
      <c r="AD1609" s="258">
        <v>1.7390017E-3</v>
      </c>
      <c r="AE1609" s="258">
        <v>2.2209169000000001E-6</v>
      </c>
      <c r="AF1609" s="258">
        <v>4.6954435999999999E-3</v>
      </c>
      <c r="AG1609" s="258">
        <v>1.3892165999999999E-5</v>
      </c>
      <c r="AH1609" s="258">
        <v>1.041194E-2</v>
      </c>
      <c r="AI1609" s="258">
        <v>3.4774423E-5</v>
      </c>
      <c r="AJ1609" s="258">
        <v>1.2828178E-5</v>
      </c>
      <c r="AK1609" s="258">
        <v>1.3750022000000001E-5</v>
      </c>
      <c r="AL1609" s="258">
        <v>1.4627894000000001E-6</v>
      </c>
      <c r="AM1609" s="258">
        <v>4.4133550000000002E-9</v>
      </c>
      <c r="AN1609" s="258">
        <v>3.3402811000000001E-3</v>
      </c>
      <c r="AO1609" s="258">
        <v>2.0814868000000001E-4</v>
      </c>
      <c r="AP1609" s="258">
        <v>4.0035204999999999E-4</v>
      </c>
      <c r="AQ1609" s="258">
        <v>1.0146983E-5</v>
      </c>
      <c r="AR1609" s="258">
        <v>2.3344018000000001E-2</v>
      </c>
      <c r="AT1609" s="193"/>
      <c r="AU1609" s="193"/>
      <c r="AV1609" s="193"/>
      <c r="AW1609" s="193"/>
      <c r="AX1609" s="193"/>
      <c r="AY1609" s="193"/>
      <c r="AZ1609" s="193"/>
      <c r="BA1609" s="193"/>
      <c r="BB1609" s="193"/>
      <c r="BC1609" s="193"/>
      <c r="BD1609" s="193"/>
      <c r="BE1609" s="315"/>
      <c r="BF1609" s="315"/>
      <c r="BG1609" s="315"/>
      <c r="BH1609" s="315"/>
      <c r="BI1609" s="315"/>
      <c r="BJ1609" s="315"/>
      <c r="BK1609" s="315"/>
    </row>
    <row r="1610" spans="1:63" x14ac:dyDescent="0.25">
      <c r="A1610" s="43"/>
      <c r="B1610" s="185" t="s">
        <v>5770</v>
      </c>
      <c r="C1610" s="25" t="s">
        <v>5608</v>
      </c>
      <c r="D1610" s="193">
        <v>0.11375797999999999</v>
      </c>
      <c r="E1610" s="193">
        <v>8.3268852000000004E-2</v>
      </c>
      <c r="F1610" s="193">
        <v>2.0608528000000001E-2</v>
      </c>
      <c r="G1610" s="193">
        <v>2.2426332E-3</v>
      </c>
      <c r="H1610" s="193">
        <v>2.4532980999999998E-4</v>
      </c>
      <c r="I1610" s="193">
        <v>1.8431108000000001E-3</v>
      </c>
      <c r="J1610" s="193">
        <v>1.7851244E-3</v>
      </c>
      <c r="K1610" s="193">
        <v>6.6469198999999994E-5</v>
      </c>
      <c r="L1610" s="193">
        <v>3.6979360000000002E-3</v>
      </c>
      <c r="M1610" s="193">
        <v>0</v>
      </c>
      <c r="N1610" s="193">
        <v>0</v>
      </c>
      <c r="O1610" s="193">
        <v>0</v>
      </c>
      <c r="P1610" s="199">
        <f t="shared" si="321"/>
        <v>0.61680631111111106</v>
      </c>
      <c r="Q1610" s="240">
        <v>10.661671999999999</v>
      </c>
      <c r="R1610" s="99">
        <v>8.4364126000000006</v>
      </c>
      <c r="S1610" s="99">
        <v>0.90574399999999999</v>
      </c>
      <c r="T1610" s="99">
        <v>2.8085999999999998E-5</v>
      </c>
      <c r="U1610" s="99">
        <v>1.1778999999999999</v>
      </c>
      <c r="V1610" s="99">
        <v>3.2647179999999998E-2</v>
      </c>
      <c r="W1610" s="99">
        <v>0.10894</v>
      </c>
      <c r="X1610" s="241">
        <f t="shared" si="322"/>
        <v>6.2745529735225097E-2</v>
      </c>
      <c r="Y1610" s="241">
        <f t="shared" si="323"/>
        <v>2.3674340838999997E-2</v>
      </c>
      <c r="Z1610" s="241">
        <f t="shared" si="324"/>
        <v>1.7929454750025099E-2</v>
      </c>
      <c r="AA1610" s="241">
        <f t="shared" si="325"/>
        <v>2.1141734146200002E-2</v>
      </c>
      <c r="AB1610" s="258">
        <v>1.7092680999999998E-2</v>
      </c>
      <c r="AC1610" s="258">
        <v>2.8885484000000002E-6</v>
      </c>
      <c r="AD1610" s="258">
        <v>2.5220430999999999E-3</v>
      </c>
      <c r="AE1610" s="258">
        <v>1.6005745999999999E-6</v>
      </c>
      <c r="AF1610" s="258">
        <v>4.0306485000000001E-3</v>
      </c>
      <c r="AG1610" s="258">
        <v>2.4479116000000001E-5</v>
      </c>
      <c r="AH1610" s="258">
        <v>1.1187097999999999E-2</v>
      </c>
      <c r="AI1610" s="258">
        <v>3.2985435E-5</v>
      </c>
      <c r="AJ1610" s="258">
        <v>1.8982349E-5</v>
      </c>
      <c r="AK1610" s="258">
        <v>2.3139397999999999E-5</v>
      </c>
      <c r="AL1610" s="258">
        <v>1.9875284000000001E-6</v>
      </c>
      <c r="AM1610" s="258">
        <v>6.0096251000000002E-9</v>
      </c>
      <c r="AN1610" s="258">
        <v>5.8646306000000002E-3</v>
      </c>
      <c r="AO1610" s="258">
        <v>2.8824489000000002E-4</v>
      </c>
      <c r="AP1610" s="258">
        <v>5.1238054000000001E-4</v>
      </c>
      <c r="AQ1610" s="258">
        <v>9.9181461999999998E-6</v>
      </c>
      <c r="AR1610" s="258">
        <v>2.1131816000000001E-2</v>
      </c>
      <c r="AT1610" s="193"/>
      <c r="AU1610" s="193"/>
      <c r="AV1610" s="193"/>
      <c r="AW1610" s="193"/>
      <c r="AX1610" s="193"/>
      <c r="AY1610" s="193"/>
      <c r="AZ1610" s="193"/>
      <c r="BA1610" s="193"/>
      <c r="BB1610" s="193"/>
      <c r="BC1610" s="193"/>
      <c r="BD1610" s="193"/>
      <c r="BE1610" s="315"/>
      <c r="BF1610" s="315"/>
      <c r="BG1610" s="315"/>
      <c r="BH1610" s="315"/>
      <c r="BI1610" s="315"/>
      <c r="BJ1610" s="315"/>
      <c r="BK1610" s="315"/>
    </row>
    <row r="1611" spans="1:63" x14ac:dyDescent="0.25">
      <c r="A1611" s="9"/>
      <c r="B1611" s="185" t="s">
        <v>5770</v>
      </c>
      <c r="C1611" s="25" t="s">
        <v>5607</v>
      </c>
      <c r="D1611" s="193">
        <v>0.20749152000000001</v>
      </c>
      <c r="E1611" s="193">
        <v>0.11989111</v>
      </c>
      <c r="F1611" s="193">
        <v>5.6168906999999997E-2</v>
      </c>
      <c r="G1611" s="193">
        <v>2.6966233000000001E-3</v>
      </c>
      <c r="H1611" s="193">
        <v>3.5253522E-4</v>
      </c>
      <c r="I1611" s="193">
        <v>9.9332498000000002E-3</v>
      </c>
      <c r="J1611" s="193">
        <v>6.0093589000000001E-3</v>
      </c>
      <c r="K1611" s="193">
        <v>8.0742130000000003E-5</v>
      </c>
      <c r="L1611" s="193">
        <v>1.235899E-2</v>
      </c>
      <c r="M1611" s="193">
        <v>0</v>
      </c>
      <c r="N1611" s="193">
        <v>0</v>
      </c>
      <c r="O1611" s="193">
        <v>0</v>
      </c>
      <c r="P1611" s="199">
        <f t="shared" si="321"/>
        <v>0.8880822962962962</v>
      </c>
      <c r="Q1611" s="240">
        <v>16.653417999999999</v>
      </c>
      <c r="R1611" s="99">
        <v>13.552947</v>
      </c>
      <c r="S1611" s="99">
        <v>1.5531600000000001</v>
      </c>
      <c r="T1611" s="99">
        <v>6.5143999999999998E-5</v>
      </c>
      <c r="U1611" s="99">
        <v>1.304</v>
      </c>
      <c r="V1611" s="99">
        <v>2.7675970000000001E-2</v>
      </c>
      <c r="W1611" s="99">
        <v>0.21557000000000001</v>
      </c>
      <c r="X1611" s="241">
        <f t="shared" si="322"/>
        <v>9.7838587844998992E-2</v>
      </c>
      <c r="Y1611" s="241">
        <f t="shared" si="323"/>
        <v>3.98222083095E-2</v>
      </c>
      <c r="Z1611" s="241">
        <f t="shared" si="324"/>
        <v>2.4068554314498999E-2</v>
      </c>
      <c r="AA1611" s="241">
        <f t="shared" si="325"/>
        <v>3.3947825220999997E-2</v>
      </c>
      <c r="AB1611" s="258">
        <v>2.4611588E-2</v>
      </c>
      <c r="AC1611" s="258">
        <v>5.2147822000000003E-6</v>
      </c>
      <c r="AD1611" s="258">
        <v>4.0171482999999996E-3</v>
      </c>
      <c r="AE1611" s="258">
        <v>3.1341673E-6</v>
      </c>
      <c r="AF1611" s="258">
        <v>1.1137632E-2</v>
      </c>
      <c r="AG1611" s="258">
        <v>4.7491060000000001E-5</v>
      </c>
      <c r="AH1611" s="258">
        <v>1.6108187E-2</v>
      </c>
      <c r="AI1611" s="258">
        <v>9.1860008E-5</v>
      </c>
      <c r="AJ1611" s="258">
        <v>2.2053570999999999E-5</v>
      </c>
      <c r="AK1611" s="258">
        <v>7.5775539999999996E-5</v>
      </c>
      <c r="AL1611" s="258">
        <v>2.4799798999999999E-6</v>
      </c>
      <c r="AM1611" s="258">
        <v>8.0055990000000002E-9</v>
      </c>
      <c r="AN1611" s="258">
        <v>6.4388522999999998E-3</v>
      </c>
      <c r="AO1611" s="258">
        <v>3.3995955E-4</v>
      </c>
      <c r="AP1611" s="258">
        <v>9.8937836000000004E-4</v>
      </c>
      <c r="AQ1611" s="258">
        <v>1.1753221E-5</v>
      </c>
      <c r="AR1611" s="258">
        <v>3.3936071999999998E-2</v>
      </c>
      <c r="AT1611" s="193"/>
      <c r="AU1611" s="193"/>
      <c r="AV1611" s="193"/>
      <c r="AW1611" s="193"/>
      <c r="AX1611" s="193"/>
      <c r="AY1611" s="193"/>
      <c r="AZ1611" s="193"/>
      <c r="BA1611" s="193"/>
      <c r="BB1611" s="193"/>
      <c r="BC1611" s="193"/>
      <c r="BD1611" s="193"/>
      <c r="BE1611" s="315"/>
      <c r="BF1611" s="315"/>
      <c r="BG1611" s="315"/>
      <c r="BH1611" s="315"/>
      <c r="BI1611" s="315"/>
      <c r="BJ1611" s="315"/>
      <c r="BK1611" s="315"/>
    </row>
    <row r="1612" spans="1:63" x14ac:dyDescent="0.25">
      <c r="A1612" s="9"/>
      <c r="B1612" s="185" t="s">
        <v>5770</v>
      </c>
      <c r="C1612" s="25" t="s">
        <v>5606</v>
      </c>
      <c r="D1612" s="193">
        <v>0.14298005999999999</v>
      </c>
      <c r="E1612" s="193">
        <v>9.4680605000000001E-2</v>
      </c>
      <c r="F1612" s="193">
        <v>3.268592E-2</v>
      </c>
      <c r="G1612" s="193">
        <v>2.0180101999999998E-3</v>
      </c>
      <c r="H1612" s="193">
        <v>3.0507039999999998E-4</v>
      </c>
      <c r="I1612" s="193">
        <v>4.3232586999999998E-3</v>
      </c>
      <c r="J1612" s="193">
        <v>2.7704561000000002E-3</v>
      </c>
      <c r="K1612" s="193">
        <v>6.6765875000000002E-5</v>
      </c>
      <c r="L1612" s="193">
        <v>6.1299691999999999E-3</v>
      </c>
      <c r="M1612" s="193">
        <v>0</v>
      </c>
      <c r="N1612" s="193">
        <v>0</v>
      </c>
      <c r="O1612" s="193">
        <v>0</v>
      </c>
      <c r="P1612" s="199">
        <f t="shared" si="321"/>
        <v>0.70133781481481483</v>
      </c>
      <c r="Q1612" s="240">
        <v>13.215923999999999</v>
      </c>
      <c r="R1612" s="99">
        <v>10.931469999999999</v>
      </c>
      <c r="S1612" s="99">
        <v>0.87690400000000002</v>
      </c>
      <c r="T1612" s="99">
        <v>3.1390999999999998E-5</v>
      </c>
      <c r="U1612" s="99">
        <v>0.93198000000000003</v>
      </c>
      <c r="V1612" s="99">
        <v>2.6318040000000001E-2</v>
      </c>
      <c r="W1612" s="99">
        <v>0.44922000000000001</v>
      </c>
      <c r="X1612" s="241">
        <f t="shared" si="322"/>
        <v>7.4243986060973696E-2</v>
      </c>
      <c r="Y1612" s="241">
        <f t="shared" si="323"/>
        <v>2.8739868466799996E-2</v>
      </c>
      <c r="Z1612" s="241">
        <f t="shared" si="324"/>
        <v>1.8099331167173702E-2</v>
      </c>
      <c r="AA1612" s="241">
        <f t="shared" si="325"/>
        <v>2.7404786426999998E-2</v>
      </c>
      <c r="AB1612" s="258">
        <v>1.9433819000000001E-2</v>
      </c>
      <c r="AC1612" s="258">
        <v>4.3318642999999996E-6</v>
      </c>
      <c r="AD1612" s="258">
        <v>2.5124285999999999E-3</v>
      </c>
      <c r="AE1612" s="258">
        <v>2.6877624999999998E-6</v>
      </c>
      <c r="AF1612" s="258">
        <v>6.7604993999999998E-3</v>
      </c>
      <c r="AG1612" s="258">
        <v>2.6101840000000001E-5</v>
      </c>
      <c r="AH1612" s="258">
        <v>1.2719206E-2</v>
      </c>
      <c r="AI1612" s="258">
        <v>5.1715195999999998E-5</v>
      </c>
      <c r="AJ1612" s="258">
        <v>1.6803020999999999E-5</v>
      </c>
      <c r="AK1612" s="258">
        <v>3.1624405999999998E-5</v>
      </c>
      <c r="AL1612" s="258">
        <v>1.8951997000000001E-6</v>
      </c>
      <c r="AM1612" s="258">
        <v>5.8844737000000004E-9</v>
      </c>
      <c r="AN1612" s="258">
        <v>4.3868272999999999E-3</v>
      </c>
      <c r="AO1612" s="258">
        <v>2.8106171000000002E-4</v>
      </c>
      <c r="AP1612" s="258">
        <v>6.1019245000000001E-4</v>
      </c>
      <c r="AQ1612" s="258">
        <v>1.2073427000000001E-5</v>
      </c>
      <c r="AR1612" s="258">
        <v>2.7392712999999999E-2</v>
      </c>
      <c r="AT1612" s="193"/>
      <c r="AU1612" s="193"/>
      <c r="AV1612" s="193"/>
      <c r="AW1612" s="193"/>
      <c r="AX1612" s="193"/>
      <c r="AY1612" s="193"/>
      <c r="AZ1612" s="193"/>
      <c r="BA1612" s="193"/>
      <c r="BB1612" s="193"/>
      <c r="BC1612" s="193"/>
      <c r="BD1612" s="193"/>
      <c r="BE1612" s="315"/>
      <c r="BF1612" s="315"/>
      <c r="BG1612" s="315"/>
      <c r="BH1612" s="315"/>
      <c r="BI1612" s="315"/>
      <c r="BJ1612" s="315"/>
      <c r="BK1612" s="315"/>
    </row>
    <row r="1613" spans="1:63" x14ac:dyDescent="0.25">
      <c r="A1613" s="58" t="s">
        <v>1372</v>
      </c>
      <c r="B1613" s="58"/>
      <c r="C1613" s="9"/>
      <c r="D1613" s="195"/>
      <c r="E1613" s="195"/>
      <c r="F1613" s="195"/>
      <c r="G1613" s="195"/>
      <c r="H1613" s="195"/>
      <c r="I1613" s="195"/>
      <c r="J1613" s="195"/>
      <c r="K1613" s="195"/>
      <c r="L1613" s="195"/>
      <c r="M1613" s="195"/>
      <c r="N1613" s="195"/>
      <c r="O1613" s="195"/>
      <c r="P1613" s="195"/>
      <c r="Q1613" s="239"/>
      <c r="R1613" s="97"/>
      <c r="S1613" s="97"/>
      <c r="T1613" s="97"/>
      <c r="U1613" s="97"/>
      <c r="V1613" s="97"/>
      <c r="W1613" s="97"/>
      <c r="X1613" s="259"/>
      <c r="Y1613" s="259"/>
      <c r="Z1613" s="259"/>
      <c r="AA1613" s="258"/>
      <c r="AB1613" s="258"/>
      <c r="AC1613" s="258"/>
      <c r="AD1613" s="258"/>
      <c r="AE1613" s="258"/>
      <c r="AF1613" s="258"/>
      <c r="AG1613" s="258"/>
      <c r="AH1613" s="258"/>
      <c r="AI1613" s="258"/>
      <c r="AJ1613" s="258"/>
      <c r="AK1613" s="258"/>
      <c r="AL1613" s="258"/>
      <c r="AM1613" s="258"/>
      <c r="AN1613" s="258"/>
      <c r="AO1613" s="258"/>
      <c r="AP1613" s="258"/>
      <c r="AQ1613" s="258"/>
      <c r="AR1613" s="258"/>
      <c r="AT1613" s="193"/>
      <c r="AU1613" s="193"/>
      <c r="AV1613" s="193"/>
      <c r="AW1613" s="193"/>
      <c r="AX1613" s="193"/>
      <c r="AY1613" s="193"/>
      <c r="AZ1613" s="193"/>
      <c r="BA1613" s="193"/>
      <c r="BB1613" s="193"/>
      <c r="BC1613" s="193"/>
      <c r="BD1613" s="193"/>
      <c r="BE1613" s="315"/>
      <c r="BF1613" s="315"/>
      <c r="BG1613" s="315"/>
      <c r="BH1613" s="315"/>
      <c r="BI1613" s="315"/>
      <c r="BJ1613" s="315"/>
      <c r="BK1613" s="315"/>
    </row>
    <row r="1614" spans="1:63" x14ac:dyDescent="0.25">
      <c r="A1614" s="43"/>
      <c r="B1614" s="185" t="s">
        <v>1264</v>
      </c>
      <c r="C1614" s="6" t="s">
        <v>3420</v>
      </c>
      <c r="D1614" s="193">
        <v>48002892</v>
      </c>
      <c r="E1614" s="193">
        <v>22326030</v>
      </c>
      <c r="F1614" s="193">
        <v>7788180.7999999998</v>
      </c>
      <c r="G1614" s="193">
        <v>1658473.2</v>
      </c>
      <c r="H1614" s="193">
        <v>250663.73</v>
      </c>
      <c r="I1614" s="193">
        <v>2213093.4</v>
      </c>
      <c r="J1614" s="193">
        <v>1389511.5</v>
      </c>
      <c r="K1614" s="193">
        <v>40623.1</v>
      </c>
      <c r="L1614" s="193">
        <v>12336317</v>
      </c>
      <c r="M1614" s="193">
        <v>0</v>
      </c>
      <c r="N1614" s="193">
        <v>0</v>
      </c>
      <c r="O1614" s="193">
        <v>0</v>
      </c>
      <c r="P1614" s="199">
        <f>E1614/0.135</f>
        <v>165378000</v>
      </c>
      <c r="Q1614" s="240">
        <v>2722343600</v>
      </c>
      <c r="R1614" s="99">
        <v>2165696600</v>
      </c>
      <c r="S1614" s="99">
        <v>287397600</v>
      </c>
      <c r="T1614" s="99">
        <v>4974.8999999999996</v>
      </c>
      <c r="U1614" s="99">
        <v>164210000</v>
      </c>
      <c r="V1614" s="99">
        <v>4484437</v>
      </c>
      <c r="W1614" s="99">
        <v>100550000</v>
      </c>
      <c r="X1614" s="241">
        <f>SUM(Y1614:AA1614)</f>
        <v>20904079.924487401</v>
      </c>
      <c r="Y1614" s="241">
        <f>SUM(AB1614:AG1614)</f>
        <v>10454193.54277</v>
      </c>
      <c r="Z1614" s="241">
        <f>SUM(AH1614:AP1614)</f>
        <v>4982862.4147173995</v>
      </c>
      <c r="AA1614" s="241">
        <f>SUM(AQ1614:AR1614)</f>
        <v>5467023.9670000002</v>
      </c>
      <c r="AB1614" s="258">
        <v>4583837.8</v>
      </c>
      <c r="AC1614" s="258">
        <v>765.08443999999997</v>
      </c>
      <c r="AD1614" s="258">
        <v>3646427.8</v>
      </c>
      <c r="AE1614" s="258">
        <v>528.20393000000001</v>
      </c>
      <c r="AF1614" s="258">
        <v>2213862.6</v>
      </c>
      <c r="AG1614" s="258">
        <v>8772.0544000000009</v>
      </c>
      <c r="AH1614" s="258">
        <v>3000318.5</v>
      </c>
      <c r="AI1614" s="258">
        <v>12929.189</v>
      </c>
      <c r="AJ1614" s="258">
        <v>14729.462</v>
      </c>
      <c r="AK1614" s="258">
        <v>8381.8004000000001</v>
      </c>
      <c r="AL1614" s="258">
        <v>2085.451</v>
      </c>
      <c r="AM1614" s="258">
        <v>6.8223174000000002</v>
      </c>
      <c r="AN1614" s="258">
        <v>949711.69</v>
      </c>
      <c r="AO1614" s="258">
        <v>570443.21</v>
      </c>
      <c r="AP1614" s="258">
        <v>424256.29</v>
      </c>
      <c r="AQ1614" s="258">
        <v>42250.466999999997</v>
      </c>
      <c r="AR1614" s="258">
        <v>5424773.5</v>
      </c>
      <c r="AT1614" s="193"/>
      <c r="AU1614" s="193"/>
      <c r="AV1614" s="193"/>
      <c r="AW1614" s="193"/>
      <c r="AX1614" s="193"/>
      <c r="AY1614" s="193"/>
      <c r="AZ1614" s="193"/>
      <c r="BA1614" s="193"/>
      <c r="BB1614" s="193"/>
      <c r="BC1614" s="193"/>
      <c r="BD1614" s="193"/>
      <c r="BE1614" s="315"/>
      <c r="BF1614" s="315"/>
      <c r="BG1614" s="315"/>
      <c r="BH1614" s="315"/>
      <c r="BI1614" s="315"/>
      <c r="BJ1614" s="315"/>
      <c r="BK1614" s="315"/>
    </row>
    <row r="1615" spans="1:63" x14ac:dyDescent="0.25">
      <c r="A1615" s="58" t="s">
        <v>511</v>
      </c>
      <c r="B1615" s="58"/>
      <c r="C1615" s="43"/>
      <c r="D1615" s="199"/>
      <c r="E1615" s="199"/>
      <c r="F1615" s="199"/>
      <c r="G1615" s="199"/>
      <c r="H1615" s="199"/>
      <c r="I1615" s="199"/>
      <c r="J1615" s="199"/>
      <c r="K1615" s="199"/>
      <c r="L1615" s="199"/>
      <c r="M1615" s="199"/>
      <c r="N1615" s="199"/>
      <c r="O1615" s="199"/>
      <c r="P1615" s="199"/>
      <c r="Q1615" s="239"/>
      <c r="R1615" s="97"/>
      <c r="S1615" s="97"/>
      <c r="T1615" s="97"/>
      <c r="U1615" s="97"/>
      <c r="V1615" s="97"/>
      <c r="W1615" s="97"/>
      <c r="X1615" s="259"/>
      <c r="Y1615" s="259"/>
      <c r="Z1615" s="259"/>
      <c r="AA1615" s="258"/>
      <c r="AB1615" s="258"/>
      <c r="AC1615" s="258"/>
      <c r="AD1615" s="258"/>
      <c r="AE1615" s="258"/>
      <c r="AF1615" s="258"/>
      <c r="AG1615" s="258"/>
      <c r="AH1615" s="258"/>
      <c r="AI1615" s="258"/>
      <c r="AJ1615" s="258"/>
      <c r="AK1615" s="258"/>
      <c r="AL1615" s="258"/>
      <c r="AM1615" s="258"/>
      <c r="AN1615" s="258"/>
      <c r="AO1615" s="258"/>
      <c r="AP1615" s="258"/>
      <c r="AQ1615" s="258"/>
      <c r="AR1615" s="258"/>
      <c r="AT1615" s="193"/>
      <c r="AU1615" s="193"/>
      <c r="AV1615" s="193"/>
      <c r="AW1615" s="193"/>
      <c r="AX1615" s="193"/>
      <c r="AY1615" s="193"/>
      <c r="AZ1615" s="193"/>
      <c r="BA1615" s="193"/>
      <c r="BB1615" s="193"/>
      <c r="BC1615" s="193"/>
      <c r="BD1615" s="193"/>
      <c r="BE1615" s="315"/>
      <c r="BF1615" s="315"/>
      <c r="BG1615" s="315"/>
      <c r="BH1615" s="315"/>
      <c r="BI1615" s="315"/>
      <c r="BJ1615" s="315"/>
      <c r="BK1615" s="315"/>
    </row>
    <row r="1616" spans="1:63" x14ac:dyDescent="0.25">
      <c r="A1616" s="9"/>
      <c r="B1616" s="185" t="s">
        <v>5770</v>
      </c>
      <c r="C1616" s="25" t="s">
        <v>2003</v>
      </c>
      <c r="D1616" s="193">
        <v>9.3147535999999996E-3</v>
      </c>
      <c r="E1616" s="193">
        <v>6.1131592E-3</v>
      </c>
      <c r="F1616" s="193">
        <v>1.8045489999999999E-3</v>
      </c>
      <c r="G1616" s="193">
        <v>1.1199976E-4</v>
      </c>
      <c r="H1616" s="193">
        <v>3.2219925000000001E-5</v>
      </c>
      <c r="I1616" s="193">
        <v>3.3040610999999999E-4</v>
      </c>
      <c r="J1616" s="193">
        <v>4.0209254000000001E-4</v>
      </c>
      <c r="K1616" s="193">
        <v>3.8176485999999998E-6</v>
      </c>
      <c r="L1616" s="193">
        <v>5.1650941000000005E-4</v>
      </c>
      <c r="M1616" s="193">
        <v>0</v>
      </c>
      <c r="N1616" s="193">
        <v>0</v>
      </c>
      <c r="O1616" s="193">
        <v>0</v>
      </c>
      <c r="P1616" s="199">
        <f>E1616/0.135</f>
        <v>4.5282660740740735E-2</v>
      </c>
      <c r="Q1616" s="240">
        <v>0.63183343999999997</v>
      </c>
      <c r="R1616" s="99">
        <v>0.54519735000000003</v>
      </c>
      <c r="S1616" s="99">
        <v>7.2094400000000003E-2</v>
      </c>
      <c r="T1616" s="99">
        <v>1.3989000000000001E-6</v>
      </c>
      <c r="U1616" s="99">
        <v>2.6189999999999998E-3</v>
      </c>
      <c r="V1616" s="99">
        <v>1.007286E-3</v>
      </c>
      <c r="W1616" s="99">
        <v>1.0914E-2</v>
      </c>
      <c r="X1616" s="241">
        <f>SUM(Y1616:AA1616)</f>
        <v>4.10224348940357E-3</v>
      </c>
      <c r="Y1616" s="241">
        <f>SUM(AB1616:AG1616)</f>
        <v>1.8456484179299999E-3</v>
      </c>
      <c r="Z1616" s="241">
        <f>SUM(AH1616:AP1616)</f>
        <v>8.9198519347357015E-4</v>
      </c>
      <c r="AA1616" s="241">
        <f>SUM(AQ1616:AR1616)</f>
        <v>1.3646098779999999E-3</v>
      </c>
      <c r="AB1616" s="258">
        <v>1.2551947999999999E-3</v>
      </c>
      <c r="AC1616" s="258">
        <v>2.6393232000000001E-7</v>
      </c>
      <c r="AD1616" s="258">
        <v>1.3267733E-4</v>
      </c>
      <c r="AE1616" s="258">
        <v>2.4130271000000001E-7</v>
      </c>
      <c r="AF1616" s="258">
        <v>4.5496704000000003E-4</v>
      </c>
      <c r="AG1616" s="258">
        <v>2.3040129000000001E-6</v>
      </c>
      <c r="AH1616" s="258">
        <v>8.2154003000000004E-4</v>
      </c>
      <c r="AI1616" s="258">
        <v>2.6738072999999999E-6</v>
      </c>
      <c r="AJ1616" s="258">
        <v>8.4449933000000003E-7</v>
      </c>
      <c r="AK1616" s="258">
        <v>1.5041278E-6</v>
      </c>
      <c r="AL1616" s="258">
        <v>1.4714486000000001E-7</v>
      </c>
      <c r="AM1616" s="258">
        <v>4.5698356999999999E-10</v>
      </c>
      <c r="AN1616" s="258">
        <v>7.1180312E-6</v>
      </c>
      <c r="AO1616" s="258">
        <v>2.7208351000000001E-5</v>
      </c>
      <c r="AP1616" s="258">
        <v>3.0948745E-5</v>
      </c>
      <c r="AQ1616" s="258">
        <v>1.2503779999999999E-6</v>
      </c>
      <c r="AR1616" s="258">
        <v>1.3633594999999999E-3</v>
      </c>
      <c r="AT1616" s="193"/>
      <c r="AU1616" s="193"/>
      <c r="AV1616" s="193"/>
      <c r="AW1616" s="193"/>
      <c r="AX1616" s="193"/>
      <c r="AY1616" s="193"/>
      <c r="AZ1616" s="193"/>
      <c r="BA1616" s="193"/>
      <c r="BB1616" s="193"/>
      <c r="BC1616" s="193"/>
      <c r="BD1616" s="193"/>
      <c r="BE1616" s="315"/>
      <c r="BF1616" s="315"/>
      <c r="BG1616" s="315"/>
      <c r="BH1616" s="315"/>
      <c r="BI1616" s="315"/>
      <c r="BJ1616" s="315"/>
      <c r="BK1616" s="315"/>
    </row>
    <row r="1617" spans="1:63" x14ac:dyDescent="0.25">
      <c r="A1617" s="9"/>
      <c r="B1617" s="185" t="s">
        <v>5770</v>
      </c>
      <c r="C1617" s="25" t="s">
        <v>3421</v>
      </c>
      <c r="D1617" s="193">
        <v>6.1497927999999997E-3</v>
      </c>
      <c r="E1617" s="193">
        <v>3.8106443999999999E-3</v>
      </c>
      <c r="F1617" s="193">
        <v>1.4313773000000001E-3</v>
      </c>
      <c r="G1617" s="193">
        <v>6.6279351E-5</v>
      </c>
      <c r="H1617" s="193">
        <v>2.5668765000000002E-5</v>
      </c>
      <c r="I1617" s="193">
        <v>2.5558596000000003E-4</v>
      </c>
      <c r="J1617" s="193">
        <v>2.5589196000000002E-4</v>
      </c>
      <c r="K1617" s="193">
        <v>2.1245036000000001E-6</v>
      </c>
      <c r="L1617" s="193">
        <v>3.0222062999999999E-4</v>
      </c>
      <c r="M1617" s="193">
        <v>0</v>
      </c>
      <c r="N1617" s="193">
        <v>0</v>
      </c>
      <c r="O1617" s="193">
        <v>0</v>
      </c>
      <c r="P1617" s="199">
        <f>E1617/0.135</f>
        <v>2.8226995555555554E-2</v>
      </c>
      <c r="Q1617" s="240">
        <v>0.48959424000000001</v>
      </c>
      <c r="R1617" s="99">
        <v>0.43214214000000001</v>
      </c>
      <c r="S1617" s="99">
        <v>4.7696879999999997E-2</v>
      </c>
      <c r="T1617" s="99">
        <v>1.1630999999999999E-6</v>
      </c>
      <c r="U1617" s="99">
        <v>1.7082E-3</v>
      </c>
      <c r="V1617" s="99">
        <v>6.1174899999999997E-4</v>
      </c>
      <c r="W1617" s="99">
        <v>7.4340999999999999E-3</v>
      </c>
      <c r="X1617" s="241">
        <f>SUM(Y1617:AA1617)</f>
        <v>2.8751362960408103E-3</v>
      </c>
      <c r="Y1617" s="241">
        <f>SUM(AB1617:AG1617)</f>
        <v>1.2214067760200002E-3</v>
      </c>
      <c r="Z1617" s="241">
        <f>SUM(AH1617:AP1617)</f>
        <v>5.7229993185081013E-4</v>
      </c>
      <c r="AA1617" s="241">
        <f>SUM(AQ1617:AR1617)</f>
        <v>1.08142958817E-3</v>
      </c>
      <c r="AB1617" s="258">
        <v>7.8242654999999999E-4</v>
      </c>
      <c r="AC1617" s="258">
        <v>2.1440564000000001E-7</v>
      </c>
      <c r="AD1617" s="258">
        <v>7.3957114999999998E-5</v>
      </c>
      <c r="AE1617" s="258">
        <v>1.9713058000000001E-7</v>
      </c>
      <c r="AF1617" s="258">
        <v>3.6308598000000001E-4</v>
      </c>
      <c r="AG1617" s="258">
        <v>1.5255948E-6</v>
      </c>
      <c r="AH1617" s="258">
        <v>5.1210285000000003E-4</v>
      </c>
      <c r="AI1617" s="258">
        <v>2.1115245999999999E-6</v>
      </c>
      <c r="AJ1617" s="258">
        <v>5.4007916999999996E-7</v>
      </c>
      <c r="AK1617" s="258">
        <v>1.1784108E-6</v>
      </c>
      <c r="AL1617" s="258">
        <v>6.8930159000000004E-8</v>
      </c>
      <c r="AM1617" s="258">
        <v>2.3182181E-10</v>
      </c>
      <c r="AN1617" s="258">
        <v>4.7567203000000001E-6</v>
      </c>
      <c r="AO1617" s="258">
        <v>1.7749507999999999E-5</v>
      </c>
      <c r="AP1617" s="258">
        <v>3.3791677000000001E-5</v>
      </c>
      <c r="AQ1617" s="258">
        <v>8.7918816999999995E-7</v>
      </c>
      <c r="AR1617" s="258">
        <v>1.0805503999999999E-3</v>
      </c>
      <c r="AT1617" s="193"/>
      <c r="AU1617" s="193"/>
      <c r="AV1617" s="193"/>
      <c r="AW1617" s="193"/>
      <c r="AX1617" s="193"/>
      <c r="AY1617" s="193"/>
      <c r="AZ1617" s="193"/>
      <c r="BA1617" s="193"/>
      <c r="BB1617" s="193"/>
      <c r="BC1617" s="193"/>
      <c r="BD1617" s="193"/>
      <c r="BE1617" s="315"/>
      <c r="BF1617" s="315"/>
      <c r="BG1617" s="315"/>
      <c r="BH1617" s="315"/>
      <c r="BI1617" s="315"/>
      <c r="BJ1617" s="315"/>
      <c r="BK1617" s="315"/>
    </row>
    <row r="1618" spans="1:63" x14ac:dyDescent="0.25">
      <c r="A1618" s="58" t="s">
        <v>6297</v>
      </c>
      <c r="B1618" s="58"/>
      <c r="C1618" s="9"/>
      <c r="D1618" s="195"/>
      <c r="E1618" s="195"/>
      <c r="F1618" s="195"/>
      <c r="G1618" s="195"/>
      <c r="H1618" s="195"/>
      <c r="I1618" s="195"/>
      <c r="J1618" s="195"/>
      <c r="K1618" s="195"/>
      <c r="L1618" s="195"/>
      <c r="M1618" s="195"/>
      <c r="N1618" s="195"/>
      <c r="O1618" s="195"/>
      <c r="P1618" s="195"/>
      <c r="Q1618" s="239"/>
      <c r="R1618" s="97"/>
      <c r="S1618" s="97"/>
      <c r="T1618" s="97"/>
      <c r="U1618" s="97"/>
      <c r="V1618" s="97"/>
      <c r="W1618" s="97"/>
      <c r="X1618" s="259"/>
      <c r="Y1618" s="259"/>
      <c r="Z1618" s="259"/>
      <c r="AA1618" s="258"/>
      <c r="AB1618" s="258"/>
      <c r="AC1618" s="258"/>
      <c r="AD1618" s="258"/>
      <c r="AE1618" s="258"/>
      <c r="AF1618" s="258"/>
      <c r="AG1618" s="258"/>
      <c r="AH1618" s="258"/>
      <c r="AI1618" s="258"/>
      <c r="AJ1618" s="258"/>
      <c r="AK1618" s="258"/>
      <c r="AL1618" s="258"/>
      <c r="AM1618" s="258"/>
      <c r="AN1618" s="258"/>
      <c r="AO1618" s="258"/>
      <c r="AP1618" s="258"/>
      <c r="AQ1618" s="258"/>
      <c r="AR1618" s="258"/>
      <c r="AT1618" s="193"/>
      <c r="AU1618" s="193"/>
      <c r="AV1618" s="193"/>
      <c r="AW1618" s="193"/>
      <c r="AX1618" s="193"/>
      <c r="AY1618" s="193"/>
      <c r="AZ1618" s="193"/>
      <c r="BA1618" s="193"/>
      <c r="BB1618" s="193"/>
      <c r="BC1618" s="193"/>
      <c r="BD1618" s="193"/>
      <c r="BE1618" s="315"/>
      <c r="BF1618" s="315"/>
      <c r="BG1618" s="315"/>
      <c r="BH1618" s="315"/>
      <c r="BI1618" s="315"/>
      <c r="BJ1618" s="315"/>
      <c r="BK1618" s="315"/>
    </row>
    <row r="1619" spans="1:63" x14ac:dyDescent="0.25">
      <c r="A1619" s="9"/>
      <c r="B1619" s="185" t="s">
        <v>1264</v>
      </c>
      <c r="C1619" s="6" t="s">
        <v>3422</v>
      </c>
      <c r="D1619" s="193">
        <v>1342374.1</v>
      </c>
      <c r="E1619" s="193">
        <v>309095.62</v>
      </c>
      <c r="F1619" s="193">
        <v>125611.91</v>
      </c>
      <c r="G1619" s="193">
        <v>12059.77</v>
      </c>
      <c r="H1619" s="193">
        <v>4635.6363000000001</v>
      </c>
      <c r="I1619" s="193">
        <v>55605.419000000002</v>
      </c>
      <c r="J1619" s="193">
        <v>29472.128000000001</v>
      </c>
      <c r="K1619" s="193">
        <v>642.66867000000002</v>
      </c>
      <c r="L1619" s="193">
        <v>805250.99</v>
      </c>
      <c r="M1619" s="193">
        <v>0</v>
      </c>
      <c r="N1619" s="193">
        <v>0</v>
      </c>
      <c r="O1619" s="193">
        <v>0</v>
      </c>
      <c r="P1619" s="199">
        <f>E1619/0.135</f>
        <v>2289597.1851851852</v>
      </c>
      <c r="Q1619" s="240">
        <v>35369709</v>
      </c>
      <c r="R1619" s="99">
        <v>27778962</v>
      </c>
      <c r="S1619" s="99">
        <v>4673872</v>
      </c>
      <c r="T1619" s="99">
        <v>60.371000000000002</v>
      </c>
      <c r="U1619" s="99">
        <v>571510</v>
      </c>
      <c r="V1619" s="99">
        <v>54304.3</v>
      </c>
      <c r="W1619" s="99">
        <v>2291000</v>
      </c>
      <c r="X1619" s="241">
        <f>SUM(Y1619:AA1619)</f>
        <v>267243.42048739002</v>
      </c>
      <c r="Y1619" s="241">
        <f>SUM(AB1619:AG1619)</f>
        <v>126157.26573689999</v>
      </c>
      <c r="Z1619" s="241">
        <f>SUM(AH1619:AP1619)</f>
        <v>70440.22545048999</v>
      </c>
      <c r="AA1619" s="241">
        <f>SUM(AQ1619:AR1619)</f>
        <v>70645.929300000003</v>
      </c>
      <c r="AB1619" s="258">
        <v>63464.428999999996</v>
      </c>
      <c r="AC1619" s="258">
        <v>7.7475202999999997</v>
      </c>
      <c r="AD1619" s="258">
        <v>20251.941999999999</v>
      </c>
      <c r="AE1619" s="258">
        <v>7.2305766</v>
      </c>
      <c r="AF1619" s="258">
        <v>42280.826999999997</v>
      </c>
      <c r="AG1619" s="258">
        <v>145.08964</v>
      </c>
      <c r="AH1619" s="258">
        <v>41538.358</v>
      </c>
      <c r="AI1619" s="258">
        <v>212.44898000000001</v>
      </c>
      <c r="AJ1619" s="258">
        <v>101.97635</v>
      </c>
      <c r="AK1619" s="258">
        <v>115.45473</v>
      </c>
      <c r="AL1619" s="258">
        <v>40.768462999999997</v>
      </c>
      <c r="AM1619" s="258">
        <v>0.12232749</v>
      </c>
      <c r="AN1619" s="258">
        <v>2275.4025999999999</v>
      </c>
      <c r="AO1619" s="258">
        <v>15537.656999999999</v>
      </c>
      <c r="AP1619" s="258">
        <v>10618.037</v>
      </c>
      <c r="AQ1619" s="258">
        <v>1100.7592999999999</v>
      </c>
      <c r="AR1619" s="258">
        <v>69545.17</v>
      </c>
      <c r="AT1619" s="193"/>
      <c r="AU1619" s="193"/>
      <c r="AV1619" s="193"/>
      <c r="AW1619" s="193"/>
      <c r="AX1619" s="193"/>
      <c r="AY1619" s="193"/>
      <c r="AZ1619" s="193"/>
      <c r="BA1619" s="193"/>
      <c r="BB1619" s="193"/>
      <c r="BC1619" s="193"/>
      <c r="BD1619" s="193"/>
      <c r="BE1619" s="315"/>
      <c r="BF1619" s="315"/>
      <c r="BG1619" s="315"/>
      <c r="BH1619" s="315"/>
      <c r="BI1619" s="315"/>
      <c r="BJ1619" s="315"/>
      <c r="BK1619" s="315"/>
    </row>
    <row r="1620" spans="1:63" x14ac:dyDescent="0.25">
      <c r="A1620" s="9"/>
      <c r="B1620" s="9"/>
      <c r="C1620" s="9"/>
      <c r="D1620" s="195"/>
      <c r="E1620" s="195"/>
      <c r="F1620" s="195"/>
      <c r="G1620" s="195"/>
      <c r="H1620" s="195"/>
      <c r="I1620" s="195"/>
      <c r="J1620" s="195"/>
      <c r="K1620" s="195"/>
      <c r="L1620" s="195"/>
      <c r="M1620" s="195"/>
      <c r="N1620" s="195"/>
      <c r="O1620" s="195"/>
      <c r="P1620" s="195"/>
      <c r="Q1620" s="239"/>
      <c r="R1620" s="97"/>
      <c r="S1620" s="97"/>
      <c r="T1620" s="97"/>
      <c r="U1620" s="97"/>
      <c r="V1620" s="97"/>
      <c r="W1620" s="97"/>
      <c r="X1620" s="259"/>
      <c r="Y1620" s="259"/>
      <c r="Z1620" s="259"/>
      <c r="AA1620" s="258"/>
      <c r="AB1620" s="258"/>
      <c r="AC1620" s="258"/>
      <c r="AD1620" s="258"/>
      <c r="AE1620" s="258"/>
      <c r="AF1620" s="258"/>
      <c r="AG1620" s="258"/>
      <c r="AH1620" s="258"/>
      <c r="AI1620" s="258"/>
      <c r="AJ1620" s="258"/>
      <c r="AK1620" s="258"/>
      <c r="AL1620" s="258"/>
      <c r="AM1620" s="258"/>
      <c r="AN1620" s="258"/>
      <c r="AO1620" s="258"/>
      <c r="AP1620" s="258"/>
      <c r="AQ1620" s="258"/>
      <c r="AR1620" s="258"/>
      <c r="AT1620" s="193"/>
      <c r="AU1620" s="193"/>
      <c r="AV1620" s="193"/>
      <c r="AW1620" s="193"/>
      <c r="AX1620" s="193"/>
      <c r="AY1620" s="193"/>
      <c r="AZ1620" s="193"/>
      <c r="BA1620" s="193"/>
      <c r="BB1620" s="193"/>
      <c r="BC1620" s="193"/>
      <c r="BD1620" s="193"/>
      <c r="BE1620" s="315"/>
      <c r="BF1620" s="315"/>
      <c r="BG1620" s="315"/>
      <c r="BH1620" s="315"/>
      <c r="BI1620" s="315"/>
      <c r="BJ1620" s="315"/>
      <c r="BK1620" s="315"/>
    </row>
    <row r="1621" spans="1:63" x14ac:dyDescent="0.25">
      <c r="A1621" s="58" t="s">
        <v>512</v>
      </c>
      <c r="B1621" s="58"/>
      <c r="C1621" s="9"/>
      <c r="D1621" s="195"/>
      <c r="E1621" s="195"/>
      <c r="F1621" s="195"/>
      <c r="G1621" s="195"/>
      <c r="H1621" s="195"/>
      <c r="I1621" s="195"/>
      <c r="J1621" s="195"/>
      <c r="K1621" s="195"/>
      <c r="L1621" s="195"/>
      <c r="M1621" s="195"/>
      <c r="N1621" s="195"/>
      <c r="O1621" s="195"/>
      <c r="P1621" s="195"/>
      <c r="Q1621" s="239"/>
      <c r="R1621" s="97"/>
      <c r="S1621" s="97"/>
      <c r="T1621" s="97"/>
      <c r="U1621" s="97"/>
      <c r="V1621" s="97"/>
      <c r="W1621" s="97"/>
      <c r="X1621" s="259"/>
      <c r="Y1621" s="259"/>
      <c r="Z1621" s="259"/>
      <c r="AA1621" s="258"/>
      <c r="AB1621" s="258"/>
      <c r="AC1621" s="258"/>
      <c r="AD1621" s="258"/>
      <c r="AE1621" s="258"/>
      <c r="AF1621" s="258"/>
      <c r="AG1621" s="258"/>
      <c r="AH1621" s="258"/>
      <c r="AI1621" s="258"/>
      <c r="AJ1621" s="258"/>
      <c r="AK1621" s="258"/>
      <c r="AL1621" s="258"/>
      <c r="AM1621" s="258"/>
      <c r="AN1621" s="258"/>
      <c r="AO1621" s="258"/>
      <c r="AP1621" s="258"/>
      <c r="AQ1621" s="258"/>
      <c r="AR1621" s="258"/>
      <c r="AT1621" s="193"/>
      <c r="AU1621" s="193"/>
      <c r="AV1621" s="193"/>
      <c r="AW1621" s="193"/>
      <c r="AX1621" s="193"/>
      <c r="AY1621" s="193"/>
      <c r="AZ1621" s="193"/>
      <c r="BA1621" s="193"/>
      <c r="BB1621" s="193"/>
      <c r="BC1621" s="193"/>
      <c r="BD1621" s="193"/>
      <c r="BE1621" s="315"/>
      <c r="BF1621" s="315"/>
      <c r="BG1621" s="315"/>
      <c r="BH1621" s="315"/>
      <c r="BI1621" s="315"/>
      <c r="BJ1621" s="315"/>
      <c r="BK1621" s="315"/>
    </row>
    <row r="1622" spans="1:63" x14ac:dyDescent="0.25">
      <c r="A1622" s="9"/>
      <c r="B1622" s="9" t="s">
        <v>5770</v>
      </c>
      <c r="C1622" s="48" t="s">
        <v>2004</v>
      </c>
      <c r="D1622" s="223">
        <v>3.7932568999999998</v>
      </c>
      <c r="E1622" s="223">
        <v>1.7199846999999999</v>
      </c>
      <c r="F1622" s="223">
        <v>0.47560749000000002</v>
      </c>
      <c r="G1622" s="223">
        <v>4.6892311999999998E-2</v>
      </c>
      <c r="H1622" s="223">
        <v>1.5909454999999999E-2</v>
      </c>
      <c r="I1622" s="223">
        <v>0.12146456999999999</v>
      </c>
      <c r="J1622" s="223">
        <v>0.15549154000000001</v>
      </c>
      <c r="K1622" s="223">
        <v>2.5519801000000002E-3</v>
      </c>
      <c r="L1622" s="223">
        <v>1.1059268</v>
      </c>
      <c r="M1622" s="223">
        <v>0.14869439000000001</v>
      </c>
      <c r="N1622" s="223">
        <v>7.3364591000000005E-4</v>
      </c>
      <c r="O1622" s="223">
        <v>0</v>
      </c>
      <c r="P1622" s="227">
        <f>E1622/0.135</f>
        <v>12.740627407407406</v>
      </c>
      <c r="Q1622" s="238">
        <v>229.40304</v>
      </c>
      <c r="R1622" s="117">
        <v>160.02960999999999</v>
      </c>
      <c r="S1622" s="117">
        <v>44.3277</v>
      </c>
      <c r="T1622" s="117">
        <v>3.8862945000000003E-4</v>
      </c>
      <c r="U1622" s="117">
        <v>2.0849858000000001</v>
      </c>
      <c r="V1622" s="117">
        <v>0.53223567000000005</v>
      </c>
      <c r="W1622" s="117">
        <v>22.428125999999999</v>
      </c>
      <c r="X1622" s="257">
        <f>SUM(Y1622:AA1622)</f>
        <v>1.19231424307751</v>
      </c>
      <c r="Y1622" s="257">
        <f>SUM(AB1622:AG1622)</f>
        <v>0.54472748578800001</v>
      </c>
      <c r="Z1622" s="257">
        <f>SUM(AH1622:AP1622)</f>
        <v>0.24552643428950996</v>
      </c>
      <c r="AA1622" s="257">
        <f>SUM(AQ1622:AR1622)</f>
        <v>0.402060323</v>
      </c>
      <c r="AB1622" s="257">
        <v>0.35299881</v>
      </c>
      <c r="AC1622" s="257">
        <v>3.6543627000000001E-5</v>
      </c>
      <c r="AD1622" s="257">
        <v>6.5658004000000006E-2</v>
      </c>
      <c r="AE1622" s="257">
        <v>2.8979460999999999E-5</v>
      </c>
      <c r="AF1622" s="257">
        <v>0.12463399999999999</v>
      </c>
      <c r="AG1622" s="257">
        <v>1.3711487E-3</v>
      </c>
      <c r="AH1622" s="257">
        <v>0.23114156999999999</v>
      </c>
      <c r="AI1622" s="257">
        <v>7.7152970999999995E-4</v>
      </c>
      <c r="AJ1622" s="257">
        <v>3.9992244000000001E-4</v>
      </c>
      <c r="AK1622" s="257">
        <v>3.5252233000000001E-4</v>
      </c>
      <c r="AL1622" s="257">
        <v>6.5612501999999994E-5</v>
      </c>
      <c r="AM1622" s="257">
        <v>2.1790750999999999E-7</v>
      </c>
      <c r="AN1622" s="257">
        <v>3.9625585000000003E-3</v>
      </c>
      <c r="AO1622" s="257">
        <v>2.4528022000000001E-3</v>
      </c>
      <c r="AP1622" s="257">
        <v>6.3796987000000003E-3</v>
      </c>
      <c r="AQ1622" s="257">
        <v>1.748763E-3</v>
      </c>
      <c r="AR1622" s="257">
        <v>0.40031156000000001</v>
      </c>
      <c r="AT1622" s="193"/>
      <c r="AU1622" s="193"/>
      <c r="AV1622" s="193"/>
      <c r="AW1622" s="193"/>
      <c r="AX1622" s="193"/>
      <c r="AY1622" s="193"/>
      <c r="AZ1622" s="193"/>
      <c r="BA1622" s="193"/>
      <c r="BB1622" s="193"/>
      <c r="BC1622" s="193"/>
      <c r="BD1622" s="193"/>
      <c r="BE1622" s="315"/>
      <c r="BF1622" s="315"/>
      <c r="BG1622" s="315"/>
      <c r="BH1622" s="315"/>
      <c r="BI1622" s="315"/>
      <c r="BJ1622" s="315"/>
      <c r="BK1622" s="315"/>
    </row>
    <row r="1623" spans="1:63" x14ac:dyDescent="0.25">
      <c r="A1623" s="9"/>
      <c r="B1623" s="9" t="s">
        <v>5770</v>
      </c>
      <c r="C1623" s="48" t="s">
        <v>2005</v>
      </c>
      <c r="D1623" s="223">
        <v>2.7895401</v>
      </c>
      <c r="E1623" s="223">
        <v>1.2758697000000001</v>
      </c>
      <c r="F1623" s="223">
        <v>0.36796032000000001</v>
      </c>
      <c r="G1623" s="223">
        <v>3.5175919E-2</v>
      </c>
      <c r="H1623" s="223">
        <v>1.1251024E-2</v>
      </c>
      <c r="I1623" s="223">
        <v>9.3737760000000003E-2</v>
      </c>
      <c r="J1623" s="223">
        <v>0.13236324999999999</v>
      </c>
      <c r="K1623" s="223">
        <v>1.7961686999999999E-3</v>
      </c>
      <c r="L1623" s="223">
        <v>0.74598405999999995</v>
      </c>
      <c r="M1623" s="223">
        <v>0.12466824</v>
      </c>
      <c r="N1623" s="223">
        <v>7.3364591000000005E-4</v>
      </c>
      <c r="O1623" s="223">
        <v>0</v>
      </c>
      <c r="P1623" s="227">
        <f>E1623/0.135</f>
        <v>9.4508866666666673</v>
      </c>
      <c r="Q1623" s="238">
        <v>183.38529</v>
      </c>
      <c r="R1623" s="117">
        <v>129.22752</v>
      </c>
      <c r="S1623" s="117">
        <v>36.344510999999997</v>
      </c>
      <c r="T1623" s="117">
        <v>2.7595746999999998E-4</v>
      </c>
      <c r="U1623" s="117">
        <v>1.4332906999999999</v>
      </c>
      <c r="V1623" s="117">
        <v>0.46700915999999998</v>
      </c>
      <c r="W1623" s="117">
        <v>15.912675</v>
      </c>
      <c r="X1623" s="257">
        <f>SUM(Y1623:AA1623)</f>
        <v>0.91667321733209006</v>
      </c>
      <c r="Y1623" s="257">
        <f>SUM(AB1623:AG1623)</f>
        <v>0.41048394176300002</v>
      </c>
      <c r="Z1623" s="257">
        <f>SUM(AH1623:AP1623)</f>
        <v>0.18192787352909004</v>
      </c>
      <c r="AA1623" s="257">
        <f>SUM(AQ1623:AR1623)</f>
        <v>0.32426140203999998</v>
      </c>
      <c r="AB1623" s="257">
        <v>0.26186640999999999</v>
      </c>
      <c r="AC1623" s="257">
        <v>2.6960144E-5</v>
      </c>
      <c r="AD1623" s="257">
        <v>5.1367035999999998E-2</v>
      </c>
      <c r="AE1623" s="257">
        <v>2.2451119000000001E-5</v>
      </c>
      <c r="AF1623" s="257">
        <v>9.6081261000000001E-2</v>
      </c>
      <c r="AG1623" s="257">
        <v>1.1198235E-3</v>
      </c>
      <c r="AH1623" s="257">
        <v>0.17145582000000001</v>
      </c>
      <c r="AI1623" s="257">
        <v>5.9674526999999998E-4</v>
      </c>
      <c r="AJ1623" s="257">
        <v>3.0030847999999998E-4</v>
      </c>
      <c r="AK1623" s="257">
        <v>2.4558845999999999E-4</v>
      </c>
      <c r="AL1623" s="257">
        <v>5.2132792999999997E-5</v>
      </c>
      <c r="AM1623" s="257">
        <v>1.7092608999999999E-7</v>
      </c>
      <c r="AN1623" s="257">
        <v>2.7341682E-3</v>
      </c>
      <c r="AO1623" s="257">
        <v>1.8477009E-3</v>
      </c>
      <c r="AP1623" s="257">
        <v>4.6952384999999998E-3</v>
      </c>
      <c r="AQ1623" s="257">
        <v>9.7471204000000003E-4</v>
      </c>
      <c r="AR1623" s="257">
        <v>0.32328668999999999</v>
      </c>
      <c r="AT1623" s="193"/>
      <c r="AU1623" s="193"/>
      <c r="AV1623" s="193"/>
      <c r="AW1623" s="193"/>
      <c r="AX1623" s="193"/>
      <c r="AY1623" s="193"/>
      <c r="AZ1623" s="193"/>
      <c r="BA1623" s="193"/>
      <c r="BB1623" s="193"/>
      <c r="BC1623" s="193"/>
      <c r="BD1623" s="193"/>
      <c r="BE1623" s="315"/>
      <c r="BF1623" s="315"/>
      <c r="BG1623" s="315"/>
      <c r="BH1623" s="315"/>
      <c r="BI1623" s="315"/>
      <c r="BJ1623" s="315"/>
      <c r="BK1623" s="315"/>
    </row>
    <row r="1624" spans="1:63" x14ac:dyDescent="0.25">
      <c r="A1624" s="9"/>
      <c r="B1624" s="9" t="s">
        <v>5770</v>
      </c>
      <c r="C1624" s="48" t="s">
        <v>2006</v>
      </c>
      <c r="D1624" s="223">
        <v>2.6586352</v>
      </c>
      <c r="E1624" s="223">
        <v>1.1472686000000001</v>
      </c>
      <c r="F1624" s="223">
        <v>0.33042495</v>
      </c>
      <c r="G1624" s="223">
        <v>4.0134073999999999E-2</v>
      </c>
      <c r="H1624" s="223">
        <v>1.2432667999999999E-2</v>
      </c>
      <c r="I1624" s="223">
        <v>9.0474312000000001E-2</v>
      </c>
      <c r="J1624" s="223">
        <v>6.3724681000000005E-2</v>
      </c>
      <c r="K1624" s="223">
        <v>1.9878644999999999E-3</v>
      </c>
      <c r="L1624" s="223">
        <v>0.86073281000000001</v>
      </c>
      <c r="M1624" s="223">
        <v>0.11092385</v>
      </c>
      <c r="N1624" s="223">
        <v>5.3136804E-4</v>
      </c>
      <c r="O1624" s="223">
        <v>0</v>
      </c>
      <c r="P1624" s="227">
        <f>E1624/0.135</f>
        <v>8.4982859259259254</v>
      </c>
      <c r="Q1624" s="238">
        <v>142.52672000000001</v>
      </c>
      <c r="R1624" s="117">
        <v>99.945396000000002</v>
      </c>
      <c r="S1624" s="117">
        <v>24.779707999999999</v>
      </c>
      <c r="T1624" s="117">
        <v>3.0876892999999998E-4</v>
      </c>
      <c r="U1624" s="117">
        <v>1.08908</v>
      </c>
      <c r="V1624" s="117">
        <v>0.22406922000000001</v>
      </c>
      <c r="W1624" s="117">
        <v>16.488154000000002</v>
      </c>
      <c r="X1624" s="257">
        <f>SUM(Y1624:AA1624)</f>
        <v>0.79959250989120989</v>
      </c>
      <c r="Y1624" s="257">
        <f>SUM(AB1624:AG1624)</f>
        <v>0.38425661458699994</v>
      </c>
      <c r="Z1624" s="257">
        <f>SUM(AH1624:AP1624)</f>
        <v>0.16422953260421</v>
      </c>
      <c r="AA1624" s="257">
        <f>SUM(AQ1624:AR1624)</f>
        <v>0.25110636269999997</v>
      </c>
      <c r="AB1624" s="257">
        <v>0.23544854000000001</v>
      </c>
      <c r="AC1624" s="257">
        <v>2.5845969000000001E-5</v>
      </c>
      <c r="AD1624" s="257">
        <v>5.7184796000000003E-2</v>
      </c>
      <c r="AE1624" s="257">
        <v>2.0477958000000001E-5</v>
      </c>
      <c r="AF1624" s="257">
        <v>9.0818765999999995E-2</v>
      </c>
      <c r="AG1624" s="257">
        <v>7.5818865999999999E-4</v>
      </c>
      <c r="AH1624" s="257">
        <v>0.15417565999999999</v>
      </c>
      <c r="AI1624" s="257">
        <v>5.3581497000000004E-4</v>
      </c>
      <c r="AJ1624" s="257">
        <v>3.4512152999999999E-4</v>
      </c>
      <c r="AK1624" s="257">
        <v>2.3324079E-4</v>
      </c>
      <c r="AL1624" s="257">
        <v>5.1346820000000002E-5</v>
      </c>
      <c r="AM1624" s="257">
        <v>1.6989420999999999E-7</v>
      </c>
      <c r="AN1624" s="257">
        <v>2.4670427999999999E-3</v>
      </c>
      <c r="AO1624" s="257">
        <v>1.7645688000000001E-3</v>
      </c>
      <c r="AP1624" s="257">
        <v>4.6565670000000003E-3</v>
      </c>
      <c r="AQ1624" s="257">
        <v>1.1166327E-3</v>
      </c>
      <c r="AR1624" s="257">
        <v>0.24998972999999999</v>
      </c>
      <c r="AT1624" s="193"/>
      <c r="AU1624" s="193"/>
      <c r="AV1624" s="193"/>
      <c r="AW1624" s="193"/>
      <c r="AX1624" s="193"/>
      <c r="AY1624" s="193"/>
      <c r="AZ1624" s="193"/>
      <c r="BA1624" s="193"/>
      <c r="BB1624" s="193"/>
      <c r="BC1624" s="193"/>
      <c r="BD1624" s="193"/>
      <c r="BE1624" s="315"/>
      <c r="BF1624" s="315"/>
      <c r="BG1624" s="315"/>
      <c r="BH1624" s="315"/>
      <c r="BI1624" s="315"/>
      <c r="BJ1624" s="315"/>
      <c r="BK1624" s="315"/>
    </row>
    <row r="1625" spans="1:63" x14ac:dyDescent="0.25">
      <c r="A1625" s="9"/>
      <c r="B1625" s="9" t="s">
        <v>5770</v>
      </c>
      <c r="C1625" s="48" t="s">
        <v>2007</v>
      </c>
      <c r="D1625" s="223">
        <v>9.5093893000000005</v>
      </c>
      <c r="E1625" s="223">
        <v>4.1004518000000001</v>
      </c>
      <c r="F1625" s="223">
        <v>1.2145821000000001</v>
      </c>
      <c r="G1625" s="223">
        <v>0.13963788999999999</v>
      </c>
      <c r="H1625" s="223">
        <v>4.3467713999999998E-2</v>
      </c>
      <c r="I1625" s="223">
        <v>0.32573575999999999</v>
      </c>
      <c r="J1625" s="223">
        <v>0.22450505000000001</v>
      </c>
      <c r="K1625" s="223">
        <v>6.9657486000000001E-3</v>
      </c>
      <c r="L1625" s="223">
        <v>2.9708538</v>
      </c>
      <c r="M1625" s="223">
        <v>0.48043855000000002</v>
      </c>
      <c r="N1625" s="223">
        <v>2.7509258999999999E-3</v>
      </c>
      <c r="O1625" s="223">
        <v>0</v>
      </c>
      <c r="P1625" s="227">
        <f>E1625/0.135</f>
        <v>30.373717037037036</v>
      </c>
      <c r="Q1625" s="238">
        <v>512.30226000000005</v>
      </c>
      <c r="R1625" s="117">
        <v>363.45530000000002</v>
      </c>
      <c r="S1625" s="117">
        <v>87.194738000000001</v>
      </c>
      <c r="T1625" s="117">
        <v>1.0683648000000001E-3</v>
      </c>
      <c r="U1625" s="117">
        <v>3.7933750000000002</v>
      </c>
      <c r="V1625" s="117">
        <v>0.77997176000000001</v>
      </c>
      <c r="W1625" s="117">
        <v>57.077806000000002</v>
      </c>
      <c r="X1625" s="257">
        <f>SUM(Y1625:AA1625)</f>
        <v>2.8750260864556401</v>
      </c>
      <c r="Y1625" s="257">
        <f>SUM(AB1625:AG1625)</f>
        <v>1.375936868668</v>
      </c>
      <c r="Z1625" s="257">
        <f>SUM(AH1625:AP1625)</f>
        <v>0.58634181418763998</v>
      </c>
      <c r="AA1625" s="257">
        <f>SUM(AQ1625:AR1625)</f>
        <v>0.91274740360000006</v>
      </c>
      <c r="AB1625" s="257">
        <v>0.84152565000000001</v>
      </c>
      <c r="AC1625" s="257">
        <v>9.0188305999999995E-5</v>
      </c>
      <c r="AD1625" s="257">
        <v>0.19901008000000001</v>
      </c>
      <c r="AE1625" s="257">
        <v>7.6976961999999994E-5</v>
      </c>
      <c r="AF1625" s="257">
        <v>0.33260605999999998</v>
      </c>
      <c r="AG1625" s="257">
        <v>2.6279134000000001E-3</v>
      </c>
      <c r="AH1625" s="257">
        <v>0.55103495000000002</v>
      </c>
      <c r="AI1625" s="257">
        <v>1.9662407E-3</v>
      </c>
      <c r="AJ1625" s="257">
        <v>1.1958939E-3</v>
      </c>
      <c r="AK1625" s="257">
        <v>8.2015650999999997E-4</v>
      </c>
      <c r="AL1625" s="257">
        <v>1.7793029999999999E-4</v>
      </c>
      <c r="AM1625" s="257">
        <v>5.8927764000000001E-7</v>
      </c>
      <c r="AN1625" s="257">
        <v>8.5370241000000003E-3</v>
      </c>
      <c r="AO1625" s="257">
        <v>6.2958644000000001E-3</v>
      </c>
      <c r="AP1625" s="257">
        <v>1.6313165000000001E-2</v>
      </c>
      <c r="AQ1625" s="257">
        <v>3.8548336E-3</v>
      </c>
      <c r="AR1625" s="257">
        <v>0.90889257000000001</v>
      </c>
      <c r="AT1625" s="193"/>
      <c r="AU1625" s="193"/>
      <c r="AV1625" s="193"/>
      <c r="AW1625" s="193"/>
      <c r="AX1625" s="193"/>
      <c r="AY1625" s="193"/>
      <c r="AZ1625" s="193"/>
      <c r="BA1625" s="193"/>
      <c r="BB1625" s="193"/>
      <c r="BC1625" s="193"/>
      <c r="BD1625" s="193"/>
      <c r="BE1625" s="315"/>
      <c r="BF1625" s="315"/>
      <c r="BG1625" s="315"/>
      <c r="BH1625" s="315"/>
      <c r="BI1625" s="315"/>
      <c r="BJ1625" s="315"/>
      <c r="BK1625" s="315"/>
    </row>
    <row r="1626" spans="1:63" x14ac:dyDescent="0.25">
      <c r="A1626" s="9"/>
      <c r="B1626" s="9" t="s">
        <v>2622</v>
      </c>
      <c r="C1626" s="48" t="s">
        <v>2008</v>
      </c>
      <c r="D1626" s="223">
        <v>4.7640412000000003</v>
      </c>
      <c r="E1626" s="223">
        <v>1.7217865000000001</v>
      </c>
      <c r="F1626" s="223">
        <v>1.0815705</v>
      </c>
      <c r="G1626" s="223">
        <v>3.0582889E-3</v>
      </c>
      <c r="H1626" s="223">
        <v>3.2756249999999999E-3</v>
      </c>
      <c r="I1626" s="223">
        <v>0.12297726</v>
      </c>
      <c r="J1626" s="223">
        <v>4.0943304000000001E-4</v>
      </c>
      <c r="K1626" s="223">
        <v>4.8874121999999999E-3</v>
      </c>
      <c r="L1626" s="223">
        <v>1.8260692000000001</v>
      </c>
      <c r="M1626" s="223">
        <v>0</v>
      </c>
      <c r="N1626" s="223">
        <v>6.9383400000000004E-6</v>
      </c>
      <c r="O1626" s="223">
        <v>0</v>
      </c>
      <c r="P1626" s="227">
        <f>E1626/0.135</f>
        <v>12.753974074074074</v>
      </c>
      <c r="Q1626" s="238">
        <v>265.13045</v>
      </c>
      <c r="R1626" s="117">
        <v>202.86545000000001</v>
      </c>
      <c r="S1626" s="117">
        <v>12.15</v>
      </c>
      <c r="T1626" s="117">
        <v>0</v>
      </c>
      <c r="U1626" s="117">
        <v>0</v>
      </c>
      <c r="V1626" s="117">
        <v>0</v>
      </c>
      <c r="W1626" s="117">
        <v>50.115000000000002</v>
      </c>
      <c r="X1626" s="257">
        <f>SUM(Y1626:AA1626)</f>
        <v>1.1108702352134039</v>
      </c>
      <c r="Y1626" s="257">
        <f>SUM(AB1626:AG1626)</f>
        <v>0.49955800070629997</v>
      </c>
      <c r="Z1626" s="257">
        <f>SUM(AH1626:AP1626)</f>
        <v>0.23328716450710393</v>
      </c>
      <c r="AA1626" s="257">
        <f>SUM(AQ1626:AR1626)</f>
        <v>0.37802507000000002</v>
      </c>
      <c r="AB1626" s="257">
        <v>0.35354120999999999</v>
      </c>
      <c r="AC1626" s="257">
        <v>0</v>
      </c>
      <c r="AD1626" s="257">
        <v>1.5492468E-5</v>
      </c>
      <c r="AE1626" s="257">
        <v>9.0282382999999998E-6</v>
      </c>
      <c r="AF1626" s="257">
        <v>0.14599227000000001</v>
      </c>
      <c r="AG1626" s="257">
        <v>0</v>
      </c>
      <c r="AH1626" s="257">
        <v>0.23140506999999999</v>
      </c>
      <c r="AI1626" s="257">
        <v>1.881382E-3</v>
      </c>
      <c r="AJ1626" s="257">
        <v>4.5782880000000001E-7</v>
      </c>
      <c r="AK1626" s="257">
        <v>2.5152585000000001E-7</v>
      </c>
      <c r="AL1626" s="257">
        <v>3.1388723999999999E-9</v>
      </c>
      <c r="AM1626" s="257">
        <v>1.3581536E-11</v>
      </c>
      <c r="AN1626" s="257">
        <v>0</v>
      </c>
      <c r="AO1626" s="257">
        <v>0</v>
      </c>
      <c r="AP1626" s="257">
        <v>0</v>
      </c>
      <c r="AQ1626" s="257">
        <v>0</v>
      </c>
      <c r="AR1626" s="257">
        <v>0.37802507000000002</v>
      </c>
      <c r="AT1626" s="193"/>
      <c r="AU1626" s="193"/>
      <c r="AV1626" s="193"/>
      <c r="AW1626" s="193"/>
      <c r="AX1626" s="193"/>
      <c r="AY1626" s="193"/>
      <c r="AZ1626" s="193"/>
      <c r="BA1626" s="193"/>
      <c r="BB1626" s="193"/>
      <c r="BC1626" s="193"/>
      <c r="BD1626" s="193"/>
      <c r="BE1626" s="315"/>
      <c r="BF1626" s="315"/>
      <c r="BG1626" s="315"/>
      <c r="BH1626" s="315"/>
      <c r="BI1626" s="315"/>
      <c r="BJ1626" s="315"/>
      <c r="BK1626" s="315"/>
    </row>
    <row r="1627" spans="1:63" x14ac:dyDescent="0.25">
      <c r="A1627" s="9"/>
      <c r="B1627" s="9"/>
      <c r="C1627" s="9"/>
      <c r="D1627" s="195"/>
      <c r="E1627" s="195"/>
      <c r="F1627" s="195"/>
      <c r="G1627" s="195"/>
      <c r="H1627" s="195"/>
      <c r="I1627" s="195"/>
      <c r="J1627" s="195"/>
      <c r="K1627" s="195"/>
      <c r="L1627" s="195"/>
      <c r="M1627" s="195"/>
      <c r="N1627" s="195"/>
      <c r="O1627" s="195"/>
      <c r="P1627" s="195"/>
      <c r="Q1627" s="239"/>
      <c r="R1627" s="97"/>
      <c r="S1627" s="97"/>
      <c r="T1627" s="97"/>
      <c r="U1627" s="97"/>
      <c r="V1627" s="97"/>
      <c r="W1627" s="97"/>
      <c r="X1627" s="259"/>
      <c r="Y1627" s="259"/>
      <c r="Z1627" s="259"/>
      <c r="AA1627" s="258"/>
      <c r="AB1627" s="258"/>
      <c r="AC1627" s="258"/>
      <c r="AD1627" s="258"/>
      <c r="AE1627" s="258"/>
      <c r="AF1627" s="258"/>
      <c r="AG1627" s="258"/>
      <c r="AH1627" s="258"/>
      <c r="AI1627" s="258"/>
      <c r="AJ1627" s="258"/>
      <c r="AK1627" s="258"/>
      <c r="AL1627" s="258"/>
      <c r="AM1627" s="258"/>
      <c r="AN1627" s="258"/>
      <c r="AO1627" s="258"/>
      <c r="AP1627" s="258"/>
      <c r="AQ1627" s="258"/>
      <c r="AR1627" s="258"/>
      <c r="AT1627" s="193"/>
      <c r="AU1627" s="193"/>
      <c r="AV1627" s="193"/>
      <c r="AW1627" s="193"/>
      <c r="AX1627" s="193"/>
      <c r="AY1627" s="193"/>
      <c r="AZ1627" s="193"/>
      <c r="BA1627" s="193"/>
      <c r="BB1627" s="193"/>
      <c r="BC1627" s="193"/>
      <c r="BD1627" s="193"/>
      <c r="BE1627" s="315"/>
      <c r="BF1627" s="315"/>
      <c r="BG1627" s="315"/>
      <c r="BH1627" s="315"/>
      <c r="BI1627" s="315"/>
      <c r="BJ1627" s="315"/>
      <c r="BK1627" s="315"/>
    </row>
    <row r="1628" spans="1:63" x14ac:dyDescent="0.25">
      <c r="A1628" s="58" t="s">
        <v>513</v>
      </c>
      <c r="B1628" s="58"/>
      <c r="C1628" s="43"/>
      <c r="D1628" s="199"/>
      <c r="E1628" s="199"/>
      <c r="F1628" s="199"/>
      <c r="G1628" s="199"/>
      <c r="H1628" s="199"/>
      <c r="I1628" s="199"/>
      <c r="J1628" s="199"/>
      <c r="K1628" s="199"/>
      <c r="L1628" s="199"/>
      <c r="M1628" s="199"/>
      <c r="N1628" s="199"/>
      <c r="O1628" s="199"/>
      <c r="P1628" s="199"/>
      <c r="Q1628" s="239"/>
      <c r="R1628" s="97"/>
      <c r="S1628" s="97"/>
      <c r="T1628" s="97"/>
      <c r="U1628" s="97"/>
      <c r="V1628" s="97"/>
      <c r="W1628" s="99"/>
      <c r="X1628" s="258"/>
      <c r="Y1628" s="258"/>
      <c r="Z1628" s="258"/>
      <c r="AA1628" s="258"/>
      <c r="AB1628" s="258">
        <v>0.16349495999999999</v>
      </c>
      <c r="AC1628" s="258">
        <v>1.3343059000000001E-5</v>
      </c>
      <c r="AD1628" s="258">
        <v>3.4188305000000002E-2</v>
      </c>
      <c r="AE1628" s="258">
        <v>7.5872437999999996E-6</v>
      </c>
      <c r="AF1628" s="258">
        <v>3.6255155999999997E-2</v>
      </c>
      <c r="AG1628" s="258">
        <v>4.1058733E-4</v>
      </c>
      <c r="AH1628" s="258">
        <v>0.10709863</v>
      </c>
      <c r="AI1628" s="258">
        <v>2.1493152999999999E-4</v>
      </c>
      <c r="AJ1628" s="258">
        <v>2.1364508E-4</v>
      </c>
      <c r="AK1628" s="258">
        <v>1.4720824000000001E-4</v>
      </c>
      <c r="AL1628" s="258">
        <v>2.6640938000000002E-5</v>
      </c>
      <c r="AM1628" s="258">
        <v>8.8843242000000001E-8</v>
      </c>
      <c r="AN1628" s="258">
        <v>3.4402540999999998E-3</v>
      </c>
      <c r="AO1628" s="258">
        <v>1.1799033E-3</v>
      </c>
      <c r="AP1628" s="258">
        <v>2.4126522E-3</v>
      </c>
      <c r="AQ1628" s="258">
        <v>6.6153044999999995E-4</v>
      </c>
      <c r="AR1628" s="258">
        <v>0.11200237</v>
      </c>
      <c r="AT1628" s="193"/>
      <c r="AU1628" s="193"/>
      <c r="AV1628" s="193"/>
      <c r="AW1628" s="193"/>
      <c r="AX1628" s="193"/>
      <c r="AY1628" s="193"/>
      <c r="AZ1628" s="193"/>
      <c r="BA1628" s="193"/>
      <c r="BB1628" s="193"/>
      <c r="BC1628" s="193"/>
      <c r="BD1628" s="193"/>
      <c r="BE1628" s="315"/>
      <c r="BF1628" s="315"/>
      <c r="BG1628" s="315"/>
      <c r="BH1628" s="315"/>
      <c r="BI1628" s="315"/>
      <c r="BJ1628" s="315"/>
      <c r="BK1628" s="315"/>
    </row>
    <row r="1629" spans="1:63" x14ac:dyDescent="0.25">
      <c r="A1629" s="43"/>
      <c r="B1629" s="9" t="s">
        <v>5770</v>
      </c>
      <c r="C1629" s="25" t="s">
        <v>1764</v>
      </c>
      <c r="D1629" s="193">
        <v>1.5219476999999999</v>
      </c>
      <c r="E1629" s="193">
        <v>0.79686583</v>
      </c>
      <c r="F1629" s="193">
        <v>0.13222855</v>
      </c>
      <c r="G1629" s="193">
        <v>2.4693079999999999E-2</v>
      </c>
      <c r="H1629" s="193">
        <v>6.5615990000000004E-3</v>
      </c>
      <c r="I1629" s="193">
        <v>3.9420304000000003E-2</v>
      </c>
      <c r="J1629" s="193">
        <v>2.1288679000000001E-2</v>
      </c>
      <c r="K1629" s="193">
        <v>9.1170699000000003E-4</v>
      </c>
      <c r="L1629" s="193">
        <v>0.49997796999999999</v>
      </c>
      <c r="M1629" s="193">
        <v>0</v>
      </c>
      <c r="N1629" s="193">
        <v>0</v>
      </c>
      <c r="O1629" s="193">
        <v>0</v>
      </c>
      <c r="P1629" s="199">
        <f t="shared" ref="P1629:P1642" si="326">E1629/0.135</f>
        <v>5.902709851851851</v>
      </c>
      <c r="Q1629" s="240">
        <v>72.327923999999996</v>
      </c>
      <c r="R1629" s="99">
        <v>44.858106999999997</v>
      </c>
      <c r="S1629" s="99">
        <v>13.07992</v>
      </c>
      <c r="T1629" s="99">
        <v>1.4438999999999999E-4</v>
      </c>
      <c r="U1629" s="99">
        <v>2.1924999999999999</v>
      </c>
      <c r="V1629" s="99">
        <v>0.10825263</v>
      </c>
      <c r="W1629" s="99">
        <v>12.089</v>
      </c>
      <c r="X1629" s="241">
        <f t="shared" ref="X1629:X1642" si="327">SUM(Y1629:AA1629)</f>
        <v>1.4140330164170003</v>
      </c>
      <c r="Y1629" s="241">
        <f t="shared" ref="Y1629:Y1642" si="328">SUM(AB1629:AG1629)</f>
        <v>1.2612144630701001</v>
      </c>
      <c r="Z1629" s="241">
        <f t="shared" ref="Z1629:Z1642" si="329">SUM(AH1629:AP1629)</f>
        <v>6.3950159746899993E-2</v>
      </c>
      <c r="AA1629" s="241">
        <f t="shared" ref="AA1629:AA1642" si="330">SUM(AQ1629:AR1629)</f>
        <v>8.8868393599999998E-2</v>
      </c>
      <c r="AB1629" s="258">
        <v>7.1758881999999996E-2</v>
      </c>
      <c r="AC1629" s="258">
        <v>8.4529900999999995E-6</v>
      </c>
      <c r="AD1629" s="258">
        <v>1.0199285</v>
      </c>
      <c r="AE1629" s="258">
        <v>2.2637649999999998E-5</v>
      </c>
      <c r="AF1629" s="258">
        <v>0.16927813</v>
      </c>
      <c r="AG1629" s="258">
        <v>2.1786042999999999E-4</v>
      </c>
      <c r="AH1629" s="258">
        <v>4.6965872999999998E-2</v>
      </c>
      <c r="AI1629" s="258">
        <v>1.2177478E-3</v>
      </c>
      <c r="AJ1629" s="258">
        <v>3.4604685000000001E-3</v>
      </c>
      <c r="AK1629" s="258">
        <v>1.7211433E-3</v>
      </c>
      <c r="AL1629" s="258">
        <v>4.2533238E-4</v>
      </c>
      <c r="AM1629" s="258">
        <v>1.5821669000000001E-6</v>
      </c>
      <c r="AN1629" s="258">
        <v>2.1974312999999998E-3</v>
      </c>
      <c r="AO1629" s="258">
        <v>4.9605637000000001E-3</v>
      </c>
      <c r="AP1629" s="258">
        <v>3.0000176E-3</v>
      </c>
      <c r="AQ1629" s="258">
        <v>9.7157545999999994E-3</v>
      </c>
      <c r="AR1629" s="258">
        <v>7.9152638999999997E-2</v>
      </c>
      <c r="AT1629" s="193"/>
      <c r="AU1629" s="193"/>
      <c r="AV1629" s="193"/>
      <c r="AW1629" s="193"/>
      <c r="AX1629" s="193"/>
      <c r="AY1629" s="193"/>
      <c r="AZ1629" s="193"/>
      <c r="BA1629" s="193"/>
      <c r="BB1629" s="193"/>
      <c r="BC1629" s="193"/>
      <c r="BD1629" s="193"/>
      <c r="BE1629" s="315"/>
      <c r="BF1629" s="315"/>
      <c r="BG1629" s="315"/>
      <c r="BH1629" s="315"/>
      <c r="BI1629" s="315"/>
      <c r="BJ1629" s="315"/>
      <c r="BK1629" s="315"/>
    </row>
    <row r="1630" spans="1:63" x14ac:dyDescent="0.25">
      <c r="A1630" s="9"/>
      <c r="B1630" s="9" t="s">
        <v>5770</v>
      </c>
      <c r="C1630" s="25" t="s">
        <v>3851</v>
      </c>
      <c r="D1630" s="193">
        <v>3.4877440000000002</v>
      </c>
      <c r="E1630" s="193">
        <v>0.34949509000000001</v>
      </c>
      <c r="F1630" s="193">
        <v>0.70507626000000001</v>
      </c>
      <c r="G1630" s="193">
        <v>0.37883327</v>
      </c>
      <c r="H1630" s="193">
        <v>2.0690053000000002E-3</v>
      </c>
      <c r="I1630" s="193">
        <v>0.19401699</v>
      </c>
      <c r="J1630" s="193">
        <v>0.24708805</v>
      </c>
      <c r="K1630" s="193">
        <v>8.7506263999999995E-4</v>
      </c>
      <c r="L1630" s="193">
        <v>1.6102901999999999</v>
      </c>
      <c r="M1630" s="193">
        <v>0</v>
      </c>
      <c r="N1630" s="193">
        <v>0</v>
      </c>
      <c r="O1630" s="193">
        <v>0</v>
      </c>
      <c r="P1630" s="199">
        <f t="shared" si="326"/>
        <v>2.5888525185185185</v>
      </c>
      <c r="Q1630" s="240">
        <v>44.668301999999997</v>
      </c>
      <c r="R1630" s="99">
        <v>31.610717000000001</v>
      </c>
      <c r="S1630" s="99">
        <v>6.8857600000000003</v>
      </c>
      <c r="T1630" s="99">
        <v>8.7534999999999995E-5</v>
      </c>
      <c r="U1630" s="99">
        <v>0.46163999999999999</v>
      </c>
      <c r="V1630" s="99">
        <v>7.8797099999999995E-2</v>
      </c>
      <c r="W1630" s="99">
        <v>5.6313000000000004</v>
      </c>
      <c r="X1630" s="241">
        <f t="shared" si="327"/>
        <v>0.38668975803916394</v>
      </c>
      <c r="Y1630" s="241">
        <f t="shared" si="328"/>
        <v>0.28140679455000001</v>
      </c>
      <c r="Z1630" s="241">
        <f t="shared" si="329"/>
        <v>3.9454065489163991E-2</v>
      </c>
      <c r="AA1630" s="241">
        <f t="shared" si="330"/>
        <v>6.5828897999999997E-2</v>
      </c>
      <c r="AB1630" s="258">
        <v>5.3150181999999997E-2</v>
      </c>
      <c r="AC1630" s="258">
        <v>3.5644640000000002E-6</v>
      </c>
      <c r="AD1630" s="258">
        <v>1.226386E-2</v>
      </c>
      <c r="AE1630" s="258">
        <v>1.1654536E-5</v>
      </c>
      <c r="AF1630" s="258">
        <v>0.21577536999999999</v>
      </c>
      <c r="AG1630" s="258">
        <v>2.0216354999999999E-4</v>
      </c>
      <c r="AH1630" s="258">
        <v>3.4786404E-2</v>
      </c>
      <c r="AI1630" s="258">
        <v>2.2683493999999999E-4</v>
      </c>
      <c r="AJ1630" s="258">
        <v>1.1203344000000001E-4</v>
      </c>
      <c r="AK1630" s="258">
        <v>8.0851162000000005E-5</v>
      </c>
      <c r="AL1630" s="258">
        <v>1.0217895000000001E-5</v>
      </c>
      <c r="AM1630" s="258">
        <v>5.8972164E-8</v>
      </c>
      <c r="AN1630" s="258">
        <v>1.1173528999999999E-3</v>
      </c>
      <c r="AO1630" s="258">
        <v>2.3694539E-3</v>
      </c>
      <c r="AP1630" s="258">
        <v>7.5085828000000005E-4</v>
      </c>
      <c r="AQ1630" s="258">
        <v>1.0739858999999999E-2</v>
      </c>
      <c r="AR1630" s="258">
        <v>5.5089038999999999E-2</v>
      </c>
      <c r="AT1630" s="193"/>
      <c r="AU1630" s="193"/>
      <c r="AV1630" s="193"/>
      <c r="AW1630" s="193"/>
      <c r="AX1630" s="193"/>
      <c r="AY1630" s="193"/>
      <c r="AZ1630" s="193"/>
      <c r="BA1630" s="193"/>
      <c r="BB1630" s="193"/>
      <c r="BC1630" s="193"/>
      <c r="BD1630" s="193"/>
      <c r="BE1630" s="315"/>
      <c r="BF1630" s="315"/>
      <c r="BG1630" s="315"/>
      <c r="BH1630" s="315"/>
      <c r="BI1630" s="315"/>
      <c r="BJ1630" s="315"/>
      <c r="BK1630" s="315"/>
    </row>
    <row r="1631" spans="1:63" x14ac:dyDescent="0.25">
      <c r="A1631" s="43"/>
      <c r="B1631" s="9" t="s">
        <v>5770</v>
      </c>
      <c r="C1631" s="25" t="s">
        <v>3789</v>
      </c>
      <c r="D1631" s="193">
        <v>7.4632490999999996</v>
      </c>
      <c r="E1631" s="193">
        <v>0.25886333</v>
      </c>
      <c r="F1631" s="193">
        <v>0.14365259999999999</v>
      </c>
      <c r="G1631" s="193">
        <v>1.2722066000000001E-2</v>
      </c>
      <c r="H1631" s="193">
        <v>1.2688446000000001E-3</v>
      </c>
      <c r="I1631" s="193">
        <v>0.70039496999999995</v>
      </c>
      <c r="J1631" s="193">
        <v>0.12712819</v>
      </c>
      <c r="K1631" s="193">
        <v>1.4412404000000001E-4</v>
      </c>
      <c r="L1631" s="193">
        <v>6.2190750000000001</v>
      </c>
      <c r="M1631" s="193">
        <v>0</v>
      </c>
      <c r="N1631" s="193">
        <v>0</v>
      </c>
      <c r="O1631" s="193">
        <v>0</v>
      </c>
      <c r="P1631" s="199">
        <f t="shared" si="326"/>
        <v>1.9175061481481481</v>
      </c>
      <c r="Q1631" s="240">
        <v>37.276625000000003</v>
      </c>
      <c r="R1631" s="99">
        <v>22.006795</v>
      </c>
      <c r="S1631" s="99">
        <v>6.3257599999999998</v>
      </c>
      <c r="T1631" s="99">
        <v>1.5294999999999998E-5</v>
      </c>
      <c r="U1631" s="99">
        <v>0.30553000000000002</v>
      </c>
      <c r="V1631" s="99">
        <v>0.117525</v>
      </c>
      <c r="W1631" s="99">
        <v>8.5210000000000008</v>
      </c>
      <c r="X1631" s="241">
        <f t="shared" si="327"/>
        <v>0.40602362272202902</v>
      </c>
      <c r="Y1631" s="241">
        <f t="shared" si="328"/>
        <v>0.29080714200899999</v>
      </c>
      <c r="Z1631" s="241">
        <f t="shared" si="329"/>
        <v>4.3257559713029005E-2</v>
      </c>
      <c r="AA1631" s="241">
        <f t="shared" si="330"/>
        <v>7.1958920999999995E-2</v>
      </c>
      <c r="AB1631" s="258">
        <v>5.8237987999999997E-2</v>
      </c>
      <c r="AC1631" s="258">
        <v>4.3857939999999998E-6</v>
      </c>
      <c r="AD1631" s="258">
        <v>1.3193897E-2</v>
      </c>
      <c r="AE1631" s="258">
        <v>1.2614325000000001E-5</v>
      </c>
      <c r="AF1631" s="258">
        <v>0.21913302000000001</v>
      </c>
      <c r="AG1631" s="258">
        <v>2.2523688999999999E-4</v>
      </c>
      <c r="AH1631" s="258">
        <v>3.8116443E-2</v>
      </c>
      <c r="AI1631" s="258">
        <v>2.5367186E-4</v>
      </c>
      <c r="AJ1631" s="258">
        <v>1.2083222E-4</v>
      </c>
      <c r="AK1631" s="258">
        <v>8.5981427000000004E-5</v>
      </c>
      <c r="AL1631" s="258">
        <v>1.1089019E-5</v>
      </c>
      <c r="AM1631" s="258">
        <v>6.2217029000000006E-8</v>
      </c>
      <c r="AN1631" s="258">
        <v>1.1759734E-3</v>
      </c>
      <c r="AO1631" s="258">
        <v>2.5399824999999998E-3</v>
      </c>
      <c r="AP1631" s="258">
        <v>9.5352407000000002E-4</v>
      </c>
      <c r="AQ1631" s="258">
        <v>1.0747681E-2</v>
      </c>
      <c r="AR1631" s="258">
        <v>6.121124E-2</v>
      </c>
      <c r="AT1631" s="193"/>
      <c r="AU1631" s="193"/>
      <c r="AV1631" s="193"/>
      <c r="AW1631" s="193"/>
      <c r="AX1631" s="193"/>
      <c r="AY1631" s="193"/>
      <c r="AZ1631" s="193"/>
      <c r="BA1631" s="193"/>
      <c r="BB1631" s="193"/>
      <c r="BC1631" s="193"/>
      <c r="BD1631" s="193"/>
      <c r="BE1631" s="315"/>
      <c r="BF1631" s="315"/>
      <c r="BG1631" s="315"/>
      <c r="BH1631" s="315"/>
      <c r="BI1631" s="315"/>
      <c r="BJ1631" s="315"/>
      <c r="BK1631" s="315"/>
    </row>
    <row r="1632" spans="1:63" x14ac:dyDescent="0.25">
      <c r="A1632" s="43"/>
      <c r="B1632" s="9" t="s">
        <v>5770</v>
      </c>
      <c r="C1632" s="25" t="s">
        <v>3788</v>
      </c>
      <c r="D1632" s="193">
        <v>7.5109415000000004</v>
      </c>
      <c r="E1632" s="193">
        <v>0.28364323000000002</v>
      </c>
      <c r="F1632" s="193">
        <v>0.15999827999999999</v>
      </c>
      <c r="G1632" s="193">
        <v>1.4004631999999999E-2</v>
      </c>
      <c r="H1632" s="193">
        <v>1.4092314999999999E-3</v>
      </c>
      <c r="I1632" s="193">
        <v>0.70218468000000001</v>
      </c>
      <c r="J1632" s="193">
        <v>0.12764734999999999</v>
      </c>
      <c r="K1632" s="193">
        <v>1.5980597999999999E-4</v>
      </c>
      <c r="L1632" s="193">
        <v>6.2218942000000004</v>
      </c>
      <c r="M1632" s="193">
        <v>0</v>
      </c>
      <c r="N1632" s="193">
        <v>0</v>
      </c>
      <c r="O1632" s="193">
        <v>0</v>
      </c>
      <c r="P1632" s="199">
        <f t="shared" si="326"/>
        <v>2.1010609629629631</v>
      </c>
      <c r="Q1632" s="240">
        <v>40.576672000000002</v>
      </c>
      <c r="R1632" s="99">
        <v>24.453838000000001</v>
      </c>
      <c r="S1632" s="99">
        <v>7.0459199999999997</v>
      </c>
      <c r="T1632" s="99">
        <v>1.7872000000000001E-5</v>
      </c>
      <c r="U1632" s="99">
        <v>0.33183000000000001</v>
      </c>
      <c r="V1632" s="99">
        <v>0.1296669</v>
      </c>
      <c r="W1632" s="99">
        <v>8.6153999999999993</v>
      </c>
      <c r="X1632" s="241">
        <f t="shared" si="327"/>
        <v>0.21612538647033999</v>
      </c>
      <c r="Y1632" s="241">
        <f t="shared" si="328"/>
        <v>0.1134565609372</v>
      </c>
      <c r="Z1632" s="241">
        <f t="shared" si="329"/>
        <v>2.269663053314E-2</v>
      </c>
      <c r="AA1632" s="241">
        <f t="shared" si="330"/>
        <v>7.9972194999999996E-2</v>
      </c>
      <c r="AB1632" s="258">
        <v>2.7018673999999999E-2</v>
      </c>
      <c r="AC1632" s="258">
        <v>3.0753954000000001E-6</v>
      </c>
      <c r="AD1632" s="258">
        <v>6.5112336999999998E-3</v>
      </c>
      <c r="AE1632" s="258">
        <v>8.7551117999999999E-6</v>
      </c>
      <c r="AF1632" s="258">
        <v>7.9751085999999999E-2</v>
      </c>
      <c r="AG1632" s="258">
        <v>1.6373673E-4</v>
      </c>
      <c r="AH1632" s="258">
        <v>1.7683951E-2</v>
      </c>
      <c r="AI1632" s="258">
        <v>1.2582277999999999E-4</v>
      </c>
      <c r="AJ1632" s="258">
        <v>6.6073048E-5</v>
      </c>
      <c r="AK1632" s="258">
        <v>2.2086394999999999E-5</v>
      </c>
      <c r="AL1632" s="258">
        <v>6.1347921999999998E-6</v>
      </c>
      <c r="AM1632" s="258">
        <v>1.9427940000000001E-8</v>
      </c>
      <c r="AN1632" s="258">
        <v>6.9080099000000004E-4</v>
      </c>
      <c r="AO1632" s="258">
        <v>2.7656312999999998E-3</v>
      </c>
      <c r="AP1632" s="258">
        <v>1.3361108E-3</v>
      </c>
      <c r="AQ1632" s="258">
        <v>5.1212753999999999E-2</v>
      </c>
      <c r="AR1632" s="258">
        <v>2.8759441E-2</v>
      </c>
      <c r="AT1632" s="193"/>
      <c r="AU1632" s="193"/>
      <c r="AV1632" s="193"/>
      <c r="AW1632" s="193"/>
      <c r="AX1632" s="193"/>
      <c r="AY1632" s="193"/>
      <c r="AZ1632" s="193"/>
      <c r="BA1632" s="193"/>
      <c r="BB1632" s="193"/>
      <c r="BC1632" s="193"/>
      <c r="BD1632" s="193"/>
      <c r="BE1632" s="315"/>
      <c r="BF1632" s="315"/>
      <c r="BG1632" s="315"/>
      <c r="BH1632" s="315"/>
      <c r="BI1632" s="315"/>
      <c r="BJ1632" s="315"/>
      <c r="BK1632" s="315"/>
    </row>
    <row r="1633" spans="1:63" x14ac:dyDescent="0.25">
      <c r="A1633" s="9"/>
      <c r="B1633" s="9" t="s">
        <v>5770</v>
      </c>
      <c r="C1633" s="25" t="s">
        <v>5889</v>
      </c>
      <c r="D1633" s="193">
        <v>0.49008647999999999</v>
      </c>
      <c r="E1633" s="193">
        <v>0.13159625</v>
      </c>
      <c r="F1633" s="193">
        <v>8.107396E-2</v>
      </c>
      <c r="G1633" s="193">
        <v>7.8535780999999995E-3</v>
      </c>
      <c r="H1633" s="193">
        <v>6.3277446000000002E-4</v>
      </c>
      <c r="I1633" s="193">
        <v>0.24420918</v>
      </c>
      <c r="J1633" s="193">
        <v>8.1604807000000001E-3</v>
      </c>
      <c r="K1633" s="193">
        <v>1.2578738000000001E-4</v>
      </c>
      <c r="L1633" s="193">
        <v>1.6434477999999999E-2</v>
      </c>
      <c r="M1633" s="193">
        <v>0</v>
      </c>
      <c r="N1633" s="193">
        <v>0</v>
      </c>
      <c r="O1633" s="193">
        <v>0</v>
      </c>
      <c r="P1633" s="199">
        <f t="shared" si="326"/>
        <v>0.97478703703703695</v>
      </c>
      <c r="Q1633" s="240">
        <v>23.46555</v>
      </c>
      <c r="R1633" s="99">
        <v>11.488808000000001</v>
      </c>
      <c r="S1633" s="99">
        <v>5.1215359999999999</v>
      </c>
      <c r="T1633" s="99">
        <v>2.3034999999999999E-5</v>
      </c>
      <c r="U1633" s="99">
        <v>0.25397999999999998</v>
      </c>
      <c r="V1633" s="99">
        <v>9.4202800000000003E-2</v>
      </c>
      <c r="W1633" s="99">
        <v>6.5069999999999997</v>
      </c>
      <c r="X1633" s="241">
        <f t="shared" si="327"/>
        <v>0.93923258150309996</v>
      </c>
      <c r="Y1633" s="241">
        <f t="shared" si="328"/>
        <v>0.4614459762119999</v>
      </c>
      <c r="Z1633" s="241">
        <f t="shared" si="329"/>
        <v>0.18428010029110006</v>
      </c>
      <c r="AA1633" s="241">
        <f t="shared" si="330"/>
        <v>0.29350650500000003</v>
      </c>
      <c r="AB1633" s="258">
        <v>0.25582719999999998</v>
      </c>
      <c r="AC1633" s="258">
        <v>2.7396762000000001E-5</v>
      </c>
      <c r="AD1633" s="258">
        <v>8.0358571000000004E-2</v>
      </c>
      <c r="AE1633" s="258">
        <v>1.876867E-5</v>
      </c>
      <c r="AF1633" s="258">
        <v>0.12464337</v>
      </c>
      <c r="AG1633" s="258">
        <v>5.7066978000000002E-4</v>
      </c>
      <c r="AH1633" s="258">
        <v>0.16743730000000001</v>
      </c>
      <c r="AI1633" s="258">
        <v>5.6851594000000005E-4</v>
      </c>
      <c r="AJ1633" s="258">
        <v>3.7586329000000002E-4</v>
      </c>
      <c r="AK1633" s="258">
        <v>4.7715170000000001E-4</v>
      </c>
      <c r="AL1633" s="258">
        <v>5.9423345000000005E-4</v>
      </c>
      <c r="AM1633" s="258">
        <v>1.8873110999999999E-6</v>
      </c>
      <c r="AN1633" s="258">
        <v>6.5777557999999996E-3</v>
      </c>
      <c r="AO1633" s="258">
        <v>6.4423209000000004E-3</v>
      </c>
      <c r="AP1633" s="258">
        <v>1.8050719E-3</v>
      </c>
      <c r="AQ1633" s="258">
        <v>1.0334174999999999E-2</v>
      </c>
      <c r="AR1633" s="258">
        <v>0.28317233000000003</v>
      </c>
      <c r="AT1633" s="193"/>
      <c r="AU1633" s="193"/>
      <c r="AV1633" s="193"/>
      <c r="AW1633" s="193"/>
      <c r="AX1633" s="193"/>
      <c r="AY1633" s="193"/>
      <c r="AZ1633" s="193"/>
      <c r="BA1633" s="193"/>
      <c r="BB1633" s="193"/>
      <c r="BC1633" s="193"/>
      <c r="BD1633" s="193"/>
      <c r="BE1633" s="315"/>
      <c r="BF1633" s="315"/>
      <c r="BG1633" s="315"/>
      <c r="BH1633" s="315"/>
      <c r="BI1633" s="315"/>
      <c r="BJ1633" s="315"/>
      <c r="BK1633" s="315"/>
    </row>
    <row r="1634" spans="1:63" x14ac:dyDescent="0.25">
      <c r="A1634" s="9"/>
      <c r="B1634" s="9" t="s">
        <v>5770</v>
      </c>
      <c r="C1634" s="25" t="s">
        <v>5888</v>
      </c>
      <c r="D1634" s="193">
        <v>13.377371</v>
      </c>
      <c r="E1634" s="193">
        <v>1.2459563</v>
      </c>
      <c r="F1634" s="193">
        <v>0.35555905999999998</v>
      </c>
      <c r="G1634" s="193">
        <v>4.8056210000000002E-2</v>
      </c>
      <c r="H1634" s="193">
        <v>4.4986884E-3</v>
      </c>
      <c r="I1634" s="193">
        <v>0.19515289999999999</v>
      </c>
      <c r="J1634" s="193">
        <v>7.4302796000000004E-2</v>
      </c>
      <c r="K1634" s="193">
        <v>5.1842714E-4</v>
      </c>
      <c r="L1634" s="193">
        <v>11.453326000000001</v>
      </c>
      <c r="M1634" s="193">
        <v>0</v>
      </c>
      <c r="N1634" s="193">
        <v>0</v>
      </c>
      <c r="O1634" s="193">
        <v>0</v>
      </c>
      <c r="P1634" s="199">
        <f t="shared" si="326"/>
        <v>9.2293059259259262</v>
      </c>
      <c r="Q1634" s="240">
        <v>155.99248</v>
      </c>
      <c r="R1634" s="99">
        <v>113.03403</v>
      </c>
      <c r="S1634" s="99">
        <v>17.87576</v>
      </c>
      <c r="T1634" s="99">
        <v>1.5134E-4</v>
      </c>
      <c r="U1634" s="99">
        <v>1.3756999999999999</v>
      </c>
      <c r="V1634" s="99">
        <v>0.32984540000000001</v>
      </c>
      <c r="W1634" s="99">
        <v>23.376999999999999</v>
      </c>
      <c r="X1634" s="241">
        <f t="shared" si="327"/>
        <v>1.3085972862388</v>
      </c>
      <c r="Y1634" s="241">
        <f t="shared" si="328"/>
        <v>1.063053309949</v>
      </c>
      <c r="Z1634" s="241">
        <f t="shared" si="329"/>
        <v>0.10526706408980001</v>
      </c>
      <c r="AA1634" s="241">
        <f t="shared" si="330"/>
        <v>0.14027691219999999</v>
      </c>
      <c r="AB1634" s="258">
        <v>0.12818280000000001</v>
      </c>
      <c r="AC1634" s="258">
        <v>1.8243279000000001E-5</v>
      </c>
      <c r="AD1634" s="258">
        <v>0.31877459000000002</v>
      </c>
      <c r="AE1634" s="258">
        <v>5.3079209999999999E-5</v>
      </c>
      <c r="AF1634" s="258">
        <v>0.61561275000000004</v>
      </c>
      <c r="AG1634" s="258">
        <v>4.1184746000000002E-4</v>
      </c>
      <c r="AH1634" s="258">
        <v>8.3896576E-2</v>
      </c>
      <c r="AI1634" s="258">
        <v>6.2551906000000001E-3</v>
      </c>
      <c r="AJ1634" s="258">
        <v>1.3577413999999999E-3</v>
      </c>
      <c r="AK1634" s="258">
        <v>1.3637034000000001E-3</v>
      </c>
      <c r="AL1634" s="258">
        <v>3.0291736000000001E-4</v>
      </c>
      <c r="AM1634" s="258">
        <v>1.0269298E-6</v>
      </c>
      <c r="AN1634" s="258">
        <v>3.7464381E-3</v>
      </c>
      <c r="AO1634" s="258">
        <v>4.6142222000000004E-3</v>
      </c>
      <c r="AP1634" s="258">
        <v>3.7292481000000001E-3</v>
      </c>
      <c r="AQ1634" s="258">
        <v>5.7956522000000002E-3</v>
      </c>
      <c r="AR1634" s="258">
        <v>0.13448125999999999</v>
      </c>
      <c r="AT1634" s="193"/>
      <c r="AU1634" s="193"/>
      <c r="AV1634" s="193"/>
      <c r="AW1634" s="193"/>
      <c r="AX1634" s="193"/>
      <c r="AY1634" s="193"/>
      <c r="AZ1634" s="193"/>
      <c r="BA1634" s="193"/>
      <c r="BB1634" s="193"/>
      <c r="BC1634" s="193"/>
      <c r="BD1634" s="193"/>
      <c r="BE1634" s="315"/>
      <c r="BF1634" s="315"/>
      <c r="BG1634" s="315"/>
      <c r="BH1634" s="315"/>
      <c r="BI1634" s="315"/>
      <c r="BJ1634" s="315"/>
      <c r="BK1634" s="315"/>
    </row>
    <row r="1635" spans="1:63" x14ac:dyDescent="0.25">
      <c r="A1635" s="43"/>
      <c r="B1635" s="9" t="s">
        <v>5770</v>
      </c>
      <c r="C1635" s="25" t="s">
        <v>3177</v>
      </c>
      <c r="D1635" s="193">
        <v>9.5892067999999995</v>
      </c>
      <c r="E1635" s="193">
        <v>0.62430414000000001</v>
      </c>
      <c r="F1635" s="193">
        <v>3.5788240999999998</v>
      </c>
      <c r="G1635" s="193">
        <v>0.15086103000000001</v>
      </c>
      <c r="H1635" s="193">
        <v>3.4187624999999998E-3</v>
      </c>
      <c r="I1635" s="193">
        <v>0.39065612</v>
      </c>
      <c r="J1635" s="193">
        <v>0.21450743999999999</v>
      </c>
      <c r="K1635" s="193">
        <v>2.9380500999999998E-3</v>
      </c>
      <c r="L1635" s="193">
        <v>4.6236971999999996</v>
      </c>
      <c r="M1635" s="193">
        <v>0</v>
      </c>
      <c r="N1635" s="193">
        <v>0</v>
      </c>
      <c r="O1635" s="193">
        <v>0</v>
      </c>
      <c r="P1635" s="199">
        <f t="shared" si="326"/>
        <v>4.6244751111111109</v>
      </c>
      <c r="Q1635" s="240">
        <v>82.710025000000002</v>
      </c>
      <c r="R1635" s="99">
        <v>53.722352000000001</v>
      </c>
      <c r="S1635" s="99">
        <v>12.8912</v>
      </c>
      <c r="T1635" s="99">
        <v>1.3443999999999999E-4</v>
      </c>
      <c r="U1635" s="99">
        <v>0.94362000000000001</v>
      </c>
      <c r="V1635" s="99">
        <v>0.22171850000000001</v>
      </c>
      <c r="W1635" s="99">
        <v>14.930999999999999</v>
      </c>
      <c r="X1635" s="241">
        <f t="shared" si="327"/>
        <v>3.4672449730505179</v>
      </c>
      <c r="Y1635" s="241">
        <f t="shared" si="328"/>
        <v>1.9467157377999997</v>
      </c>
      <c r="Z1635" s="241">
        <f t="shared" si="329"/>
        <v>1.2932247499105181</v>
      </c>
      <c r="AA1635" s="241">
        <f t="shared" si="330"/>
        <v>0.22730448534</v>
      </c>
      <c r="AB1635" s="258">
        <v>1.8724635999999999</v>
      </c>
      <c r="AC1635" s="258">
        <v>3.4004427000000003E-5</v>
      </c>
      <c r="AD1635" s="258">
        <v>2.7289106E-2</v>
      </c>
      <c r="AE1635" s="258">
        <v>1.5311673000000001E-5</v>
      </c>
      <c r="AF1635" s="258">
        <v>4.4639489999999997E-2</v>
      </c>
      <c r="AG1635" s="258">
        <v>2.2742257000000002E-3</v>
      </c>
      <c r="AH1635" s="258">
        <v>1.2274387</v>
      </c>
      <c r="AI1635" s="258">
        <v>2.4450764999999999E-4</v>
      </c>
      <c r="AJ1635" s="258">
        <v>1.4337146E-4</v>
      </c>
      <c r="AK1635" s="258">
        <v>1.1216611E-3</v>
      </c>
      <c r="AL1635" s="258">
        <v>1.4982858E-5</v>
      </c>
      <c r="AM1635" s="258">
        <v>5.1142518000000002E-8</v>
      </c>
      <c r="AN1635" s="258">
        <v>5.7237794000000002E-2</v>
      </c>
      <c r="AO1635" s="258">
        <v>2.6018897999999999E-3</v>
      </c>
      <c r="AP1635" s="258">
        <v>4.4217919000000003E-3</v>
      </c>
      <c r="AQ1635" s="258">
        <v>3.7935534E-4</v>
      </c>
      <c r="AR1635" s="258">
        <v>0.22692513</v>
      </c>
      <c r="AT1635" s="193"/>
      <c r="AU1635" s="193"/>
      <c r="AV1635" s="193"/>
      <c r="AW1635" s="193"/>
      <c r="AX1635" s="193"/>
      <c r="AY1635" s="193"/>
      <c r="AZ1635" s="193"/>
      <c r="BA1635" s="193"/>
      <c r="BB1635" s="193"/>
      <c r="BC1635" s="193"/>
      <c r="BD1635" s="193"/>
      <c r="BE1635" s="315"/>
      <c r="BF1635" s="315"/>
      <c r="BG1635" s="315"/>
      <c r="BH1635" s="315"/>
      <c r="BI1635" s="315"/>
      <c r="BJ1635" s="315"/>
      <c r="BK1635" s="315"/>
    </row>
    <row r="1636" spans="1:63" x14ac:dyDescent="0.25">
      <c r="A1636" s="43"/>
      <c r="B1636" s="9" t="s">
        <v>5770</v>
      </c>
      <c r="C1636" s="25" t="s">
        <v>885</v>
      </c>
      <c r="D1636" s="193">
        <v>12.370889999999999</v>
      </c>
      <c r="E1636" s="193">
        <v>9.1308735999999993</v>
      </c>
      <c r="F1636" s="193">
        <v>0.16411996000000001</v>
      </c>
      <c r="G1636" s="193">
        <v>2.4191779E-2</v>
      </c>
      <c r="H1636" s="193">
        <v>3.3081392000000001E-2</v>
      </c>
      <c r="I1636" s="193">
        <v>8.4941453E-2</v>
      </c>
      <c r="J1636" s="193">
        <v>3.0798029000000001E-2</v>
      </c>
      <c r="K1636" s="193">
        <v>7.7295683000000003E-4</v>
      </c>
      <c r="L1636" s="193">
        <v>2.9021110999999999</v>
      </c>
      <c r="M1636" s="193">
        <v>0</v>
      </c>
      <c r="N1636" s="193">
        <v>0</v>
      </c>
      <c r="O1636" s="193">
        <v>0</v>
      </c>
      <c r="P1636" s="199">
        <f t="shared" si="326"/>
        <v>67.63610074074073</v>
      </c>
      <c r="Q1636" s="240">
        <v>259.14542999999998</v>
      </c>
      <c r="R1636" s="99">
        <v>94.626165</v>
      </c>
      <c r="S1636" s="99">
        <v>72.682400000000001</v>
      </c>
      <c r="T1636" s="99">
        <v>1.4976E-4</v>
      </c>
      <c r="U1636" s="99">
        <v>49.262999999999998</v>
      </c>
      <c r="V1636" s="99">
        <v>1.7837162</v>
      </c>
      <c r="W1636" s="99">
        <v>40.79</v>
      </c>
      <c r="X1636" s="241">
        <f t="shared" si="327"/>
        <v>6.9557918985233096</v>
      </c>
      <c r="Y1636" s="241">
        <f t="shared" si="328"/>
        <v>3.9393781142009998</v>
      </c>
      <c r="Z1636" s="241">
        <f t="shared" si="329"/>
        <v>2.5993414374823094</v>
      </c>
      <c r="AA1636" s="241">
        <f t="shared" si="330"/>
        <v>0.41707234684</v>
      </c>
      <c r="AB1636" s="258">
        <v>3.7957152000000001</v>
      </c>
      <c r="AC1636" s="258">
        <v>5.9898773000000003E-5</v>
      </c>
      <c r="AD1636" s="258">
        <v>5.6364444999999999E-2</v>
      </c>
      <c r="AE1636" s="258">
        <v>2.7719428000000001E-5</v>
      </c>
      <c r="AF1636" s="258">
        <v>8.3106185999999999E-2</v>
      </c>
      <c r="AG1636" s="258">
        <v>4.1046650000000004E-3</v>
      </c>
      <c r="AH1636" s="258">
        <v>2.4882238999999999</v>
      </c>
      <c r="AI1636" s="258">
        <v>4.7752873000000002E-4</v>
      </c>
      <c r="AJ1636" s="258">
        <v>3.5846883999999997E-4</v>
      </c>
      <c r="AK1636" s="258">
        <v>1.9004433E-3</v>
      </c>
      <c r="AL1636" s="258">
        <v>3.4995145999999999E-5</v>
      </c>
      <c r="AM1636" s="258">
        <v>1.1576631000000001E-7</v>
      </c>
      <c r="AN1636" s="258">
        <v>9.5991801000000002E-2</v>
      </c>
      <c r="AO1636" s="258">
        <v>4.5393292E-3</v>
      </c>
      <c r="AP1636" s="258">
        <v>7.8148555000000005E-3</v>
      </c>
      <c r="AQ1636" s="258">
        <v>6.4168684000000004E-4</v>
      </c>
      <c r="AR1636" s="258">
        <v>0.41643066000000001</v>
      </c>
      <c r="AT1636" s="193"/>
      <c r="AU1636" s="193"/>
      <c r="AV1636" s="193"/>
      <c r="AW1636" s="193"/>
      <c r="AX1636" s="193"/>
      <c r="AY1636" s="193"/>
      <c r="AZ1636" s="193"/>
      <c r="BA1636" s="193"/>
      <c r="BB1636" s="193"/>
      <c r="BC1636" s="193"/>
      <c r="BD1636" s="193"/>
      <c r="BE1636" s="315"/>
      <c r="BF1636" s="315"/>
      <c r="BG1636" s="315"/>
      <c r="BH1636" s="315"/>
      <c r="BI1636" s="315"/>
      <c r="BJ1636" s="315"/>
      <c r="BK1636" s="315"/>
    </row>
    <row r="1637" spans="1:63" x14ac:dyDescent="0.25">
      <c r="A1637" s="9"/>
      <c r="B1637" s="9" t="s">
        <v>5770</v>
      </c>
      <c r="C1637" s="25" t="s">
        <v>884</v>
      </c>
      <c r="D1637" s="193">
        <v>23.986424</v>
      </c>
      <c r="E1637" s="193">
        <v>18.507179000000001</v>
      </c>
      <c r="F1637" s="193">
        <v>0.31644653</v>
      </c>
      <c r="G1637" s="193">
        <v>5.3768288999999997E-2</v>
      </c>
      <c r="H1637" s="193">
        <v>5.5509397000000002E-2</v>
      </c>
      <c r="I1637" s="193">
        <v>0.15013768999999999</v>
      </c>
      <c r="J1637" s="193">
        <v>5.2758777E-2</v>
      </c>
      <c r="K1637" s="193">
        <v>1.3257811999999999E-3</v>
      </c>
      <c r="L1637" s="193">
        <v>4.8492987999999997</v>
      </c>
      <c r="M1637" s="193">
        <v>0</v>
      </c>
      <c r="N1637" s="193">
        <v>0</v>
      </c>
      <c r="O1637" s="193">
        <v>0</v>
      </c>
      <c r="P1637" s="199">
        <f t="shared" si="326"/>
        <v>137.0902148148148</v>
      </c>
      <c r="Q1637" s="240">
        <v>458.91289999999998</v>
      </c>
      <c r="R1637" s="99">
        <v>172.98410999999999</v>
      </c>
      <c r="S1637" s="99">
        <v>130.97280000000001</v>
      </c>
      <c r="T1637" s="99">
        <v>2.5705999999999998E-4</v>
      </c>
      <c r="U1637" s="99">
        <v>82.590999999999994</v>
      </c>
      <c r="V1637" s="99">
        <v>3.1587356999999998</v>
      </c>
      <c r="W1637" s="99">
        <v>69.206000000000003</v>
      </c>
      <c r="X1637" s="241">
        <f t="shared" si="327"/>
        <v>3.4721488559839102</v>
      </c>
      <c r="Y1637" s="241">
        <f t="shared" si="328"/>
        <v>1.9067568434970001</v>
      </c>
      <c r="Z1637" s="241">
        <f t="shared" si="329"/>
        <v>0.44332279248690998</v>
      </c>
      <c r="AA1637" s="241">
        <f t="shared" si="330"/>
        <v>1.12206922</v>
      </c>
      <c r="AB1637" s="258">
        <v>0.44157751000000001</v>
      </c>
      <c r="AC1637" s="258">
        <v>5.4121596999999999E-5</v>
      </c>
      <c r="AD1637" s="258">
        <v>0.15344351000000001</v>
      </c>
      <c r="AE1637" s="258">
        <v>1.23564E-4</v>
      </c>
      <c r="AF1637" s="258">
        <v>1.3088434</v>
      </c>
      <c r="AG1637" s="258">
        <v>2.7147378999999999E-3</v>
      </c>
      <c r="AH1637" s="258">
        <v>0.28901399999999999</v>
      </c>
      <c r="AI1637" s="258">
        <v>5.0688310999999998E-3</v>
      </c>
      <c r="AJ1637" s="258">
        <v>1.2314833999999999E-3</v>
      </c>
      <c r="AK1637" s="258">
        <v>4.2121391999999999E-4</v>
      </c>
      <c r="AL1637" s="258">
        <v>1.1537840999999999E-4</v>
      </c>
      <c r="AM1637" s="258">
        <v>3.6485691000000001E-7</v>
      </c>
      <c r="AN1637" s="258">
        <v>4.8938908E-3</v>
      </c>
      <c r="AO1637" s="258">
        <v>4.828329E-2</v>
      </c>
      <c r="AP1637" s="258">
        <v>9.4294340000000004E-2</v>
      </c>
      <c r="AQ1637" s="258">
        <v>0.61398328000000002</v>
      </c>
      <c r="AR1637" s="258">
        <v>0.50808593999999996</v>
      </c>
      <c r="AT1637" s="193"/>
      <c r="AU1637" s="193"/>
      <c r="AV1637" s="193"/>
      <c r="AW1637" s="193"/>
      <c r="AX1637" s="193"/>
      <c r="AY1637" s="193"/>
      <c r="AZ1637" s="193"/>
      <c r="BA1637" s="193"/>
      <c r="BB1637" s="193"/>
      <c r="BC1637" s="193"/>
      <c r="BD1637" s="193"/>
      <c r="BE1637" s="315"/>
      <c r="BF1637" s="315"/>
      <c r="BG1637" s="315"/>
      <c r="BH1637" s="315"/>
      <c r="BI1637" s="315"/>
      <c r="BJ1637" s="315"/>
      <c r="BK1637" s="315"/>
    </row>
    <row r="1638" spans="1:63" x14ac:dyDescent="0.25">
      <c r="A1638" s="43"/>
      <c r="B1638" s="9" t="s">
        <v>5770</v>
      </c>
      <c r="C1638" s="25" t="s">
        <v>3427</v>
      </c>
      <c r="D1638" s="193">
        <v>15.428751999999999</v>
      </c>
      <c r="E1638" s="193">
        <v>2.1507499999999999</v>
      </c>
      <c r="F1638" s="193">
        <v>2.9689638</v>
      </c>
      <c r="G1638" s="193">
        <v>0.13954648</v>
      </c>
      <c r="H1638" s="193">
        <v>9.9213333999999993E-3</v>
      </c>
      <c r="I1638" s="193">
        <v>0.64591949000000004</v>
      </c>
      <c r="J1638" s="193">
        <v>4.5255048999999999E-2</v>
      </c>
      <c r="K1638" s="193">
        <v>6.8519413999999996E-4</v>
      </c>
      <c r="L1638" s="193">
        <v>9.4677108000000008</v>
      </c>
      <c r="M1638" s="193">
        <v>0</v>
      </c>
      <c r="N1638" s="193">
        <v>0</v>
      </c>
      <c r="O1638" s="193">
        <v>0</v>
      </c>
      <c r="P1638" s="199">
        <f t="shared" si="326"/>
        <v>15.93148148148148</v>
      </c>
      <c r="Q1638" s="240">
        <v>302.79257999999999</v>
      </c>
      <c r="R1638" s="99">
        <v>202.97220999999999</v>
      </c>
      <c r="S1638" s="99">
        <v>85.12</v>
      </c>
      <c r="T1638" s="99">
        <v>1.5144999999999999E-4</v>
      </c>
      <c r="U1638" s="99">
        <v>3.0804</v>
      </c>
      <c r="V1638" s="99">
        <v>1.5878110000000001</v>
      </c>
      <c r="W1638" s="99">
        <v>10.032</v>
      </c>
      <c r="X1638" s="241">
        <f t="shared" si="327"/>
        <v>2.47195053491961</v>
      </c>
      <c r="Y1638" s="241">
        <f t="shared" si="328"/>
        <v>1.3586489268940001</v>
      </c>
      <c r="Z1638" s="241">
        <f t="shared" si="329"/>
        <v>0.31751318802561002</v>
      </c>
      <c r="AA1638" s="241">
        <f t="shared" si="330"/>
        <v>0.79578842000000005</v>
      </c>
      <c r="AB1638" s="258">
        <v>0.31628018000000002</v>
      </c>
      <c r="AC1638" s="258">
        <v>3.9158788999999998E-5</v>
      </c>
      <c r="AD1638" s="258">
        <v>0.1015307</v>
      </c>
      <c r="AE1638" s="258">
        <v>8.9072004999999997E-5</v>
      </c>
      <c r="AF1638" s="258">
        <v>0.93880856000000001</v>
      </c>
      <c r="AG1638" s="258">
        <v>1.9012561000000001E-3</v>
      </c>
      <c r="AH1638" s="258">
        <v>0.20700673</v>
      </c>
      <c r="AI1638" s="258">
        <v>3.6807483999999999E-3</v>
      </c>
      <c r="AJ1638" s="258">
        <v>7.9467147999999997E-4</v>
      </c>
      <c r="AK1638" s="258">
        <v>2.7574814000000001E-4</v>
      </c>
      <c r="AL1638" s="258">
        <v>7.3570729999999999E-5</v>
      </c>
      <c r="AM1638" s="258">
        <v>2.2637561E-7</v>
      </c>
      <c r="AN1638" s="258">
        <v>3.6525978999999999E-3</v>
      </c>
      <c r="AO1638" s="258">
        <v>3.456621E-2</v>
      </c>
      <c r="AP1638" s="258">
        <v>6.7462684999999994E-2</v>
      </c>
      <c r="AQ1638" s="258">
        <v>0.43837084999999998</v>
      </c>
      <c r="AR1638" s="258">
        <v>0.35741757000000002</v>
      </c>
      <c r="AT1638" s="193"/>
      <c r="AU1638" s="193"/>
      <c r="AV1638" s="193"/>
      <c r="AW1638" s="193"/>
      <c r="AX1638" s="193"/>
      <c r="AY1638" s="193"/>
      <c r="AZ1638" s="193"/>
      <c r="BA1638" s="193"/>
      <c r="BB1638" s="193"/>
      <c r="BC1638" s="193"/>
      <c r="BD1638" s="193"/>
      <c r="BE1638" s="315"/>
      <c r="BF1638" s="315"/>
      <c r="BG1638" s="315"/>
      <c r="BH1638" s="315"/>
      <c r="BI1638" s="315"/>
      <c r="BJ1638" s="315"/>
      <c r="BK1638" s="315"/>
    </row>
    <row r="1639" spans="1:63" x14ac:dyDescent="0.25">
      <c r="A1639" s="43"/>
      <c r="B1639" s="9" t="s">
        <v>5770</v>
      </c>
      <c r="C1639" s="25" t="s">
        <v>3426</v>
      </c>
      <c r="D1639" s="193">
        <v>11.114152000000001</v>
      </c>
      <c r="E1639" s="193">
        <v>1.5404728999999999</v>
      </c>
      <c r="F1639" s="193">
        <v>2.1556654000000002</v>
      </c>
      <c r="G1639" s="193">
        <v>9.0336833000000005E-2</v>
      </c>
      <c r="H1639" s="193">
        <v>7.2388814999999997E-3</v>
      </c>
      <c r="I1639" s="193">
        <v>0.45778532999999999</v>
      </c>
      <c r="J1639" s="193">
        <v>4.2873149999999999E-2</v>
      </c>
      <c r="K1639" s="193">
        <v>5.5580324000000002E-4</v>
      </c>
      <c r="L1639" s="193">
        <v>6.8192233</v>
      </c>
      <c r="M1639" s="193">
        <v>0</v>
      </c>
      <c r="N1639" s="193">
        <v>0</v>
      </c>
      <c r="O1639" s="193">
        <v>0</v>
      </c>
      <c r="P1639" s="199">
        <f t="shared" si="326"/>
        <v>11.410910370370368</v>
      </c>
      <c r="Q1639" s="240">
        <v>212.53229999999999</v>
      </c>
      <c r="R1639" s="99">
        <v>142.7809</v>
      </c>
      <c r="S1639" s="99">
        <v>59.483199999999997</v>
      </c>
      <c r="T1639" s="99">
        <v>1.1480999999999999E-4</v>
      </c>
      <c r="U1639" s="99">
        <v>2.1856</v>
      </c>
      <c r="V1639" s="99">
        <v>1.1105860000000001</v>
      </c>
      <c r="W1639" s="99">
        <v>6.9718999999999998</v>
      </c>
      <c r="X1639" s="241">
        <f t="shared" si="327"/>
        <v>5.0639840174535991</v>
      </c>
      <c r="Y1639" s="241">
        <f t="shared" si="328"/>
        <v>3.1922543986639997</v>
      </c>
      <c r="Z1639" s="241">
        <f t="shared" si="329"/>
        <v>0.56009571878959996</v>
      </c>
      <c r="AA1639" s="241">
        <f t="shared" si="330"/>
        <v>1.3116338999999999</v>
      </c>
      <c r="AB1639" s="258">
        <v>0.56993152999999996</v>
      </c>
      <c r="AC1639" s="258">
        <v>7.3149654000000003E-5</v>
      </c>
      <c r="AD1639" s="258">
        <v>1.0782626</v>
      </c>
      <c r="AE1639" s="258">
        <v>1.6653181E-4</v>
      </c>
      <c r="AF1639" s="258">
        <v>1.5408445</v>
      </c>
      <c r="AG1639" s="258">
        <v>2.9760872000000002E-3</v>
      </c>
      <c r="AH1639" s="258">
        <v>0.37302247999999999</v>
      </c>
      <c r="AI1639" s="258">
        <v>6.4920682000000002E-3</v>
      </c>
      <c r="AJ1639" s="258">
        <v>4.7201162E-3</v>
      </c>
      <c r="AK1639" s="258">
        <v>9.3205852999999998E-4</v>
      </c>
      <c r="AL1639" s="258">
        <v>5.5159760999999997E-4</v>
      </c>
      <c r="AM1639" s="258">
        <v>1.9198496000000002E-6</v>
      </c>
      <c r="AN1639" s="258">
        <v>6.9576513999999997E-3</v>
      </c>
      <c r="AO1639" s="258">
        <v>6.1028097000000003E-2</v>
      </c>
      <c r="AP1639" s="258">
        <v>0.10638973</v>
      </c>
      <c r="AQ1639" s="258">
        <v>0.66900062000000005</v>
      </c>
      <c r="AR1639" s="258">
        <v>0.64263327999999997</v>
      </c>
      <c r="AT1639" s="193"/>
      <c r="AU1639" s="193"/>
      <c r="AV1639" s="193"/>
      <c r="AW1639" s="193"/>
      <c r="AX1639" s="193"/>
      <c r="AY1639" s="193"/>
      <c r="AZ1639" s="193"/>
      <c r="BA1639" s="193"/>
      <c r="BB1639" s="193"/>
      <c r="BC1639" s="193"/>
      <c r="BD1639" s="193"/>
      <c r="BE1639" s="315"/>
      <c r="BF1639" s="315"/>
      <c r="BG1639" s="315"/>
      <c r="BH1639" s="315"/>
      <c r="BI1639" s="315"/>
      <c r="BJ1639" s="315"/>
      <c r="BK1639" s="315"/>
    </row>
    <row r="1640" spans="1:63" x14ac:dyDescent="0.25">
      <c r="A1640" s="9"/>
      <c r="B1640" s="9" t="s">
        <v>5770</v>
      </c>
      <c r="C1640" s="25" t="s">
        <v>3425</v>
      </c>
      <c r="D1640" s="193">
        <v>25.178121000000001</v>
      </c>
      <c r="E1640" s="193">
        <v>2.7759846000000001</v>
      </c>
      <c r="F1640" s="193">
        <v>3.8097021</v>
      </c>
      <c r="G1640" s="193">
        <v>0.52213142000000001</v>
      </c>
      <c r="H1640" s="193">
        <v>1.3883519E-2</v>
      </c>
      <c r="I1640" s="193">
        <v>0.80848005000000001</v>
      </c>
      <c r="J1640" s="193">
        <v>1.9107381999999999</v>
      </c>
      <c r="K1640" s="193">
        <v>2.1244509999999999E-3</v>
      </c>
      <c r="L1640" s="193">
        <v>15.335076000000001</v>
      </c>
      <c r="M1640" s="193">
        <v>0</v>
      </c>
      <c r="N1640" s="193">
        <v>0</v>
      </c>
      <c r="O1640" s="193">
        <v>0</v>
      </c>
      <c r="P1640" s="199">
        <f t="shared" si="326"/>
        <v>20.56284888888889</v>
      </c>
      <c r="Q1640" s="240">
        <v>369.75029000000001</v>
      </c>
      <c r="R1640" s="99">
        <v>256.75112999999999</v>
      </c>
      <c r="S1640" s="99">
        <v>93.189599999999999</v>
      </c>
      <c r="T1640" s="99">
        <v>2.4653000000000001E-4</v>
      </c>
      <c r="U1640" s="99">
        <v>3.9113000000000002</v>
      </c>
      <c r="V1640" s="99">
        <v>1.7120150000000001</v>
      </c>
      <c r="W1640" s="99">
        <v>14.186</v>
      </c>
      <c r="X1640" s="241">
        <f t="shared" si="327"/>
        <v>3.2724775384099702</v>
      </c>
      <c r="Y1640" s="241">
        <f t="shared" si="328"/>
        <v>1.6408136419059998</v>
      </c>
      <c r="Z1640" s="241">
        <f t="shared" si="329"/>
        <v>0.60416922650396998</v>
      </c>
      <c r="AA1640" s="241">
        <f t="shared" si="330"/>
        <v>1.0274946700000001</v>
      </c>
      <c r="AB1640" s="258">
        <v>0.47633990999999998</v>
      </c>
      <c r="AC1640" s="258">
        <v>7.3400941000000003E-5</v>
      </c>
      <c r="AD1640" s="258">
        <v>0.19877637000000001</v>
      </c>
      <c r="AE1640" s="258">
        <v>9.5374765000000005E-5</v>
      </c>
      <c r="AF1640" s="258">
        <v>0.96317211000000003</v>
      </c>
      <c r="AG1640" s="258">
        <v>2.3564762000000002E-3</v>
      </c>
      <c r="AH1640" s="258">
        <v>0.31176468000000002</v>
      </c>
      <c r="AI1640" s="258">
        <v>3.8214973999999998E-3</v>
      </c>
      <c r="AJ1640" s="258">
        <v>9.7294910000000001E-4</v>
      </c>
      <c r="AK1640" s="258">
        <v>1.1666324E-3</v>
      </c>
      <c r="AL1640" s="258">
        <v>8.9297013999999994E-5</v>
      </c>
      <c r="AM1640" s="258">
        <v>2.7778997E-7</v>
      </c>
      <c r="AN1640" s="258">
        <v>7.4508867999999997E-3</v>
      </c>
      <c r="AO1640" s="258">
        <v>3.4921055999999999E-2</v>
      </c>
      <c r="AP1640" s="258">
        <v>0.24398195</v>
      </c>
      <c r="AQ1640" s="258">
        <v>0.43839104000000001</v>
      </c>
      <c r="AR1640" s="258">
        <v>0.58910362999999999</v>
      </c>
      <c r="AT1640" s="193"/>
      <c r="AU1640" s="193"/>
      <c r="AV1640" s="193"/>
      <c r="AW1640" s="193"/>
      <c r="AX1640" s="193"/>
      <c r="AY1640" s="193"/>
      <c r="AZ1640" s="193"/>
      <c r="BA1640" s="193"/>
      <c r="BB1640" s="193"/>
      <c r="BC1640" s="193"/>
      <c r="BD1640" s="193"/>
      <c r="BE1640" s="315"/>
      <c r="BF1640" s="315"/>
      <c r="BG1640" s="315"/>
      <c r="BH1640" s="315"/>
      <c r="BI1640" s="315"/>
      <c r="BJ1640" s="315"/>
      <c r="BK1640" s="315"/>
    </row>
    <row r="1641" spans="1:63" x14ac:dyDescent="0.25">
      <c r="A1641" s="9"/>
      <c r="B1641" s="9" t="s">
        <v>5770</v>
      </c>
      <c r="C1641" s="25" t="s">
        <v>3424</v>
      </c>
      <c r="D1641" s="193">
        <v>12.055021999999999</v>
      </c>
      <c r="E1641" s="193">
        <v>2.3200175999999999</v>
      </c>
      <c r="F1641" s="193">
        <v>2.2429858</v>
      </c>
      <c r="G1641" s="193">
        <v>0.11115986</v>
      </c>
      <c r="H1641" s="193">
        <v>1.0432794E-2</v>
      </c>
      <c r="I1641" s="193">
        <v>0.48914145999999997</v>
      </c>
      <c r="J1641" s="193">
        <v>5.4265747000000003E-2</v>
      </c>
      <c r="K1641" s="193">
        <v>9.8501909999999999E-4</v>
      </c>
      <c r="L1641" s="193">
        <v>6.8260334</v>
      </c>
      <c r="M1641" s="193">
        <v>0</v>
      </c>
      <c r="N1641" s="193">
        <v>0</v>
      </c>
      <c r="O1641" s="193">
        <v>0</v>
      </c>
      <c r="P1641" s="199">
        <f t="shared" si="326"/>
        <v>17.185315555555555</v>
      </c>
      <c r="Q1641" s="240">
        <v>323.28721999999999</v>
      </c>
      <c r="R1641" s="99">
        <v>235.13887</v>
      </c>
      <c r="S1641" s="99">
        <v>73.785600000000002</v>
      </c>
      <c r="T1641" s="99">
        <v>0.14549999999999999</v>
      </c>
      <c r="U1641" s="99">
        <v>4.1684999999999999</v>
      </c>
      <c r="V1641" s="99">
        <v>1.3779520000000001</v>
      </c>
      <c r="W1641" s="99">
        <v>8.6707999999999998</v>
      </c>
      <c r="X1641" s="241">
        <f t="shared" si="327"/>
        <v>5.7642468579952997</v>
      </c>
      <c r="Y1641" s="241">
        <f t="shared" si="328"/>
        <v>3.3664904404100002</v>
      </c>
      <c r="Z1641" s="241">
        <f t="shared" si="329"/>
        <v>0.86325662758529997</v>
      </c>
      <c r="AA1641" s="241">
        <f t="shared" si="330"/>
        <v>1.5344997899999999</v>
      </c>
      <c r="AB1641" s="258">
        <v>0.72855868999999995</v>
      </c>
      <c r="AC1641" s="258">
        <v>1.0701462000000001E-4</v>
      </c>
      <c r="AD1641" s="258">
        <v>1.0848806</v>
      </c>
      <c r="AE1641" s="258">
        <v>1.7130789000000001E-4</v>
      </c>
      <c r="AF1641" s="258">
        <v>1.5493329</v>
      </c>
      <c r="AG1641" s="258">
        <v>3.4399279E-3</v>
      </c>
      <c r="AH1641" s="258">
        <v>0.47684278000000002</v>
      </c>
      <c r="AI1641" s="258">
        <v>6.5703933000000004E-3</v>
      </c>
      <c r="AJ1641" s="258">
        <v>4.8620744000000002E-3</v>
      </c>
      <c r="AK1641" s="258">
        <v>1.8966206999999999E-3</v>
      </c>
      <c r="AL1641" s="258">
        <v>5.6258914000000004E-4</v>
      </c>
      <c r="AM1641" s="258">
        <v>1.9530453000000002E-6</v>
      </c>
      <c r="AN1641" s="258">
        <v>1.1078727999999999E-2</v>
      </c>
      <c r="AO1641" s="258">
        <v>6.0730559000000003E-2</v>
      </c>
      <c r="AP1641" s="258">
        <v>0.30071092999999999</v>
      </c>
      <c r="AQ1641" s="258">
        <v>0.66153857000000005</v>
      </c>
      <c r="AR1641" s="258">
        <v>0.87296121999999998</v>
      </c>
      <c r="AT1641" s="193"/>
      <c r="AU1641" s="193"/>
      <c r="AV1641" s="193"/>
      <c r="AW1641" s="193"/>
      <c r="AX1641" s="193"/>
      <c r="AY1641" s="193"/>
      <c r="AZ1641" s="193"/>
      <c r="BA1641" s="193"/>
      <c r="BB1641" s="193"/>
      <c r="BC1641" s="193"/>
      <c r="BD1641" s="193"/>
      <c r="BE1641" s="315"/>
      <c r="BF1641" s="315"/>
      <c r="BG1641" s="315"/>
      <c r="BH1641" s="315"/>
      <c r="BI1641" s="315"/>
      <c r="BJ1641" s="315"/>
      <c r="BK1641" s="315"/>
    </row>
    <row r="1642" spans="1:63" x14ac:dyDescent="0.25">
      <c r="A1642" s="9"/>
      <c r="B1642" s="9" t="s">
        <v>5770</v>
      </c>
      <c r="C1642" s="25" t="s">
        <v>3423</v>
      </c>
      <c r="D1642" s="193">
        <v>25.863937</v>
      </c>
      <c r="E1642" s="193">
        <v>3.5485517</v>
      </c>
      <c r="F1642" s="193">
        <v>3.8606025000000002</v>
      </c>
      <c r="G1642" s="193">
        <v>0.53904631000000003</v>
      </c>
      <c r="H1642" s="193">
        <v>1.7125917000000001E-2</v>
      </c>
      <c r="I1642" s="193">
        <v>0.83224301999999994</v>
      </c>
      <c r="J1642" s="193">
        <v>1.8926384999999999</v>
      </c>
      <c r="K1642" s="193">
        <v>2.5397152000000002E-3</v>
      </c>
      <c r="L1642" s="193">
        <v>15.171189</v>
      </c>
      <c r="M1642" s="193">
        <v>0</v>
      </c>
      <c r="N1642" s="193">
        <v>0</v>
      </c>
      <c r="O1642" s="193">
        <v>0</v>
      </c>
      <c r="P1642" s="199">
        <f t="shared" si="326"/>
        <v>26.285568148148148</v>
      </c>
      <c r="Q1642" s="240">
        <v>480.41647</v>
      </c>
      <c r="R1642" s="99">
        <v>348.56497999999999</v>
      </c>
      <c r="S1642" s="99">
        <v>107.77200000000001</v>
      </c>
      <c r="T1642" s="99">
        <v>0.16142999999999999</v>
      </c>
      <c r="U1642" s="99">
        <v>6.0572999999999997</v>
      </c>
      <c r="V1642" s="99">
        <v>1.984758</v>
      </c>
      <c r="W1642" s="99">
        <v>15.875999999999999</v>
      </c>
      <c r="X1642" s="241">
        <f t="shared" si="327"/>
        <v>0</v>
      </c>
      <c r="Y1642" s="241">
        <f t="shared" si="328"/>
        <v>0</v>
      </c>
      <c r="Z1642" s="241">
        <f t="shared" si="329"/>
        <v>0</v>
      </c>
      <c r="AA1642" s="241">
        <f t="shared" si="330"/>
        <v>0</v>
      </c>
      <c r="AB1642" s="258"/>
      <c r="AC1642" s="258"/>
      <c r="AD1642" s="258"/>
      <c r="AE1642" s="258"/>
      <c r="AF1642" s="258"/>
      <c r="AG1642" s="258"/>
      <c r="AH1642" s="258"/>
      <c r="AI1642" s="258"/>
      <c r="AJ1642" s="258"/>
      <c r="AK1642" s="258"/>
      <c r="AL1642" s="258"/>
      <c r="AM1642" s="258"/>
      <c r="AN1642" s="258"/>
      <c r="AO1642" s="258"/>
      <c r="AP1642" s="258"/>
      <c r="AQ1642" s="258"/>
      <c r="AR1642" s="258"/>
      <c r="AT1642" s="193"/>
      <c r="AU1642" s="193"/>
      <c r="AV1642" s="193"/>
      <c r="AW1642" s="193"/>
      <c r="AX1642" s="193"/>
      <c r="AY1642" s="193"/>
      <c r="AZ1642" s="193"/>
      <c r="BA1642" s="193"/>
      <c r="BB1642" s="193"/>
      <c r="BC1642" s="193"/>
      <c r="BD1642" s="193"/>
      <c r="BE1642" s="315"/>
      <c r="BF1642" s="315"/>
      <c r="BG1642" s="315"/>
      <c r="BH1642" s="315"/>
      <c r="BI1642" s="315"/>
      <c r="BJ1642" s="315"/>
      <c r="BK1642" s="315"/>
    </row>
    <row r="1643" spans="1:63" x14ac:dyDescent="0.25">
      <c r="A1643" s="58" t="s">
        <v>514</v>
      </c>
      <c r="B1643" s="58"/>
      <c r="C1643" s="9"/>
      <c r="D1643" s="195"/>
      <c r="E1643" s="195"/>
      <c r="F1643" s="195"/>
      <c r="G1643" s="195"/>
      <c r="H1643" s="195"/>
      <c r="I1643" s="195"/>
      <c r="J1643" s="195"/>
      <c r="K1643" s="195"/>
      <c r="L1643" s="195"/>
      <c r="M1643" s="195"/>
      <c r="N1643" s="195"/>
      <c r="O1643" s="195"/>
      <c r="P1643" s="195"/>
      <c r="Q1643" s="239"/>
      <c r="R1643" s="97"/>
      <c r="S1643" s="97"/>
      <c r="T1643" s="97"/>
      <c r="U1643" s="97"/>
      <c r="V1643" s="97"/>
      <c r="W1643" s="97"/>
      <c r="X1643" s="259"/>
      <c r="Y1643" s="259"/>
      <c r="Z1643" s="259"/>
      <c r="AA1643" s="258"/>
      <c r="AB1643" s="258"/>
      <c r="AC1643" s="258"/>
      <c r="AD1643" s="258"/>
      <c r="AE1643" s="258"/>
      <c r="AF1643" s="258"/>
      <c r="AG1643" s="258"/>
      <c r="AH1643" s="258"/>
      <c r="AI1643" s="258"/>
      <c r="AJ1643" s="258"/>
      <c r="AK1643" s="258"/>
      <c r="AL1643" s="258"/>
      <c r="AM1643" s="258"/>
      <c r="AN1643" s="258"/>
      <c r="AO1643" s="258"/>
      <c r="AP1643" s="258"/>
      <c r="AQ1643" s="258"/>
      <c r="AR1643" s="258"/>
      <c r="AT1643" s="193"/>
      <c r="AU1643" s="193"/>
      <c r="AV1643" s="193"/>
      <c r="AW1643" s="193"/>
      <c r="AX1643" s="193"/>
      <c r="AY1643" s="193"/>
      <c r="AZ1643" s="193"/>
      <c r="BA1643" s="193"/>
      <c r="BB1643" s="193"/>
      <c r="BC1643" s="193"/>
      <c r="BD1643" s="193"/>
      <c r="BE1643" s="315"/>
      <c r="BF1643" s="315"/>
      <c r="BG1643" s="315"/>
      <c r="BH1643" s="315"/>
      <c r="BI1643" s="315"/>
      <c r="BJ1643" s="315"/>
      <c r="BK1643" s="315"/>
    </row>
    <row r="1644" spans="1:63" x14ac:dyDescent="0.25">
      <c r="A1644" s="9"/>
      <c r="B1644" s="9" t="s">
        <v>5770</v>
      </c>
      <c r="C1644" s="25" t="s">
        <v>4994</v>
      </c>
      <c r="D1644" s="193">
        <v>43.687404000000001</v>
      </c>
      <c r="E1644" s="193">
        <v>0.51396103999999998</v>
      </c>
      <c r="F1644" s="193">
        <v>4.3781508999999996</v>
      </c>
      <c r="G1644" s="193">
        <v>2.3581375000000002</v>
      </c>
      <c r="H1644" s="193">
        <v>5.4777150999999998E-3</v>
      </c>
      <c r="I1644" s="193">
        <v>0.94695006000000004</v>
      </c>
      <c r="J1644" s="193">
        <v>0.59536436999999998</v>
      </c>
      <c r="K1644" s="193">
        <v>4.6399997000000001E-4</v>
      </c>
      <c r="L1644" s="193">
        <v>34.888897999999998</v>
      </c>
      <c r="M1644" s="193">
        <v>0</v>
      </c>
      <c r="N1644" s="193">
        <v>0</v>
      </c>
      <c r="O1644" s="193">
        <v>0</v>
      </c>
      <c r="P1644" s="199">
        <f t="shared" ref="P1644:P1649" si="331">E1644/0.135</f>
        <v>3.8071188148148143</v>
      </c>
      <c r="Q1644" s="240">
        <v>73.459947999999997</v>
      </c>
      <c r="R1644" s="99">
        <v>47.260438999999998</v>
      </c>
      <c r="S1644" s="99">
        <v>11.69056</v>
      </c>
      <c r="T1644" s="99">
        <v>3.3296999999999998E-4</v>
      </c>
      <c r="U1644" s="99">
        <v>1.4717</v>
      </c>
      <c r="V1644" s="99">
        <v>0.2049163</v>
      </c>
      <c r="W1644" s="99">
        <v>12.832000000000001</v>
      </c>
      <c r="X1644" s="241">
        <f t="shared" ref="X1644:X1649" si="332">SUM(Y1644:AA1644)</f>
        <v>8.3432261564460006</v>
      </c>
      <c r="Y1644" s="241">
        <f t="shared" ref="Y1644:Y1649" si="333">SUM(AB1644:AG1644)</f>
        <v>8.0385411663789998</v>
      </c>
      <c r="Z1644" s="241">
        <f t="shared" ref="Z1644:Z1649" si="334">SUM(AH1644:AP1644)</f>
        <v>0.15339858606700002</v>
      </c>
      <c r="AA1644" s="241">
        <f t="shared" ref="AA1644:AA1649" si="335">SUM(AQ1644:AR1644)</f>
        <v>0.15128640400000001</v>
      </c>
      <c r="AB1644" s="258">
        <v>0.10552096</v>
      </c>
      <c r="AC1644" s="258">
        <v>1.5682168999999999E-5</v>
      </c>
      <c r="AD1644" s="258">
        <v>6.9852147000000002</v>
      </c>
      <c r="AE1644" s="258">
        <v>9.0139139999999995E-5</v>
      </c>
      <c r="AF1644" s="258">
        <v>0.94732888000000004</v>
      </c>
      <c r="AG1644" s="258">
        <v>3.7080506999999998E-4</v>
      </c>
      <c r="AH1644" s="258">
        <v>6.9063101000000002E-2</v>
      </c>
      <c r="AI1644" s="258">
        <v>7.6522671000000004E-3</v>
      </c>
      <c r="AJ1644" s="258">
        <v>2.1568037000000002E-2</v>
      </c>
      <c r="AK1644" s="258">
        <v>8.0384822000000005E-3</v>
      </c>
      <c r="AL1644" s="258">
        <v>2.6165138999999999E-3</v>
      </c>
      <c r="AM1644" s="258">
        <v>1.0191867E-5</v>
      </c>
      <c r="AN1644" s="258">
        <v>6.8421769999999996E-3</v>
      </c>
      <c r="AO1644" s="258">
        <v>2.6514943999999999E-2</v>
      </c>
      <c r="AP1644" s="258">
        <v>1.1092872E-2</v>
      </c>
      <c r="AQ1644" s="258">
        <v>3.2953294000000001E-2</v>
      </c>
      <c r="AR1644" s="258">
        <v>0.11833311000000001</v>
      </c>
      <c r="AT1644" s="193"/>
      <c r="AU1644" s="193"/>
      <c r="AV1644" s="193"/>
      <c r="AW1644" s="193"/>
      <c r="AX1644" s="193"/>
      <c r="AY1644" s="193"/>
      <c r="AZ1644" s="193"/>
      <c r="BA1644" s="193"/>
      <c r="BB1644" s="193"/>
      <c r="BC1644" s="193"/>
      <c r="BD1644" s="193"/>
      <c r="BE1644" s="315"/>
      <c r="BF1644" s="315"/>
      <c r="BG1644" s="315"/>
      <c r="BH1644" s="315"/>
      <c r="BI1644" s="315"/>
      <c r="BJ1644" s="315"/>
      <c r="BK1644" s="315"/>
    </row>
    <row r="1645" spans="1:63" x14ac:dyDescent="0.25">
      <c r="A1645" s="9"/>
      <c r="B1645" s="9" t="s">
        <v>5770</v>
      </c>
      <c r="C1645" s="25" t="s">
        <v>3404</v>
      </c>
      <c r="D1645" s="193">
        <v>1.052905</v>
      </c>
      <c r="E1645" s="193">
        <v>0</v>
      </c>
      <c r="F1645" s="193">
        <v>0</v>
      </c>
      <c r="G1645" s="193">
        <v>0</v>
      </c>
      <c r="H1645" s="193">
        <v>0</v>
      </c>
      <c r="I1645" s="193">
        <v>0</v>
      </c>
      <c r="J1645" s="193">
        <v>0</v>
      </c>
      <c r="K1645" s="193">
        <v>0</v>
      </c>
      <c r="L1645" s="193">
        <v>1.052905</v>
      </c>
      <c r="M1645" s="193">
        <v>0</v>
      </c>
      <c r="N1645" s="193">
        <v>0</v>
      </c>
      <c r="O1645" s="193">
        <v>0</v>
      </c>
      <c r="P1645" s="199">
        <f t="shared" si="331"/>
        <v>0</v>
      </c>
      <c r="Q1645" s="240">
        <v>0</v>
      </c>
      <c r="R1645" s="99">
        <v>0</v>
      </c>
      <c r="S1645" s="99">
        <v>0</v>
      </c>
      <c r="T1645" s="99">
        <v>0</v>
      </c>
      <c r="U1645" s="99">
        <v>0</v>
      </c>
      <c r="V1645" s="99">
        <v>0</v>
      </c>
      <c r="W1645" s="99">
        <v>0</v>
      </c>
      <c r="X1645" s="241">
        <f t="shared" si="332"/>
        <v>0</v>
      </c>
      <c r="Y1645" s="241">
        <f t="shared" si="333"/>
        <v>0</v>
      </c>
      <c r="Z1645" s="241">
        <f t="shared" si="334"/>
        <v>0</v>
      </c>
      <c r="AA1645" s="241">
        <f t="shared" si="335"/>
        <v>0</v>
      </c>
      <c r="AB1645" s="258">
        <v>0</v>
      </c>
      <c r="AC1645" s="258">
        <v>0</v>
      </c>
      <c r="AD1645" s="258">
        <v>0</v>
      </c>
      <c r="AE1645" s="258">
        <v>0</v>
      </c>
      <c r="AF1645" s="258">
        <v>0</v>
      </c>
      <c r="AG1645" s="258">
        <v>0</v>
      </c>
      <c r="AH1645" s="258">
        <v>0</v>
      </c>
      <c r="AI1645" s="258">
        <v>0</v>
      </c>
      <c r="AJ1645" s="258">
        <v>0</v>
      </c>
      <c r="AK1645" s="258">
        <v>0</v>
      </c>
      <c r="AL1645" s="258">
        <v>0</v>
      </c>
      <c r="AM1645" s="258">
        <v>0</v>
      </c>
      <c r="AN1645" s="258">
        <v>0</v>
      </c>
      <c r="AO1645" s="258">
        <v>0</v>
      </c>
      <c r="AP1645" s="258">
        <v>0</v>
      </c>
      <c r="AQ1645" s="258">
        <v>0</v>
      </c>
      <c r="AR1645" s="258">
        <v>0</v>
      </c>
      <c r="AT1645" s="193"/>
      <c r="AU1645" s="193"/>
      <c r="AV1645" s="193"/>
      <c r="AW1645" s="193"/>
      <c r="AX1645" s="193"/>
      <c r="AY1645" s="193"/>
      <c r="AZ1645" s="193"/>
      <c r="BA1645" s="193"/>
      <c r="BB1645" s="193"/>
      <c r="BC1645" s="193"/>
      <c r="BD1645" s="193"/>
      <c r="BE1645" s="315"/>
      <c r="BF1645" s="315"/>
      <c r="BG1645" s="315"/>
      <c r="BH1645" s="315"/>
      <c r="BI1645" s="315"/>
      <c r="BJ1645" s="315"/>
      <c r="BK1645" s="315"/>
    </row>
    <row r="1646" spans="1:63" x14ac:dyDescent="0.25">
      <c r="A1646" s="9"/>
      <c r="B1646" s="9" t="s">
        <v>5770</v>
      </c>
      <c r="C1646" s="25" t="s">
        <v>2697</v>
      </c>
      <c r="D1646" s="193">
        <v>0.69363425000000001</v>
      </c>
      <c r="E1646" s="193">
        <v>1.8823453E-3</v>
      </c>
      <c r="F1646" s="193">
        <v>1.3759167000000001E-3</v>
      </c>
      <c r="G1646" s="193">
        <v>2.821271E-4</v>
      </c>
      <c r="H1646" s="193">
        <v>7.7806179000000007E-6</v>
      </c>
      <c r="I1646" s="193">
        <v>1.7507650000000001E-4</v>
      </c>
      <c r="J1646" s="193">
        <v>1.3225697E-3</v>
      </c>
      <c r="K1646" s="193">
        <v>6.6944500999999999E-6</v>
      </c>
      <c r="L1646" s="193">
        <v>0.68858174000000005</v>
      </c>
      <c r="M1646" s="193">
        <v>0</v>
      </c>
      <c r="N1646" s="193">
        <v>0</v>
      </c>
      <c r="O1646" s="193">
        <v>0</v>
      </c>
      <c r="P1646" s="199">
        <f t="shared" si="331"/>
        <v>1.3943298518518518E-2</v>
      </c>
      <c r="Q1646" s="240">
        <v>0.23155743000000001</v>
      </c>
      <c r="R1646" s="99">
        <v>0.16529418000000001</v>
      </c>
      <c r="S1646" s="99">
        <v>3.5092400000000003E-2</v>
      </c>
      <c r="T1646" s="99">
        <v>1.7424E-7</v>
      </c>
      <c r="U1646" s="99">
        <v>1.2558999999999999E-3</v>
      </c>
      <c r="V1646" s="99">
        <v>1.777777E-4</v>
      </c>
      <c r="W1646" s="99">
        <v>2.9737E-2</v>
      </c>
      <c r="X1646" s="241">
        <f t="shared" si="332"/>
        <v>2.1722879837569003E-3</v>
      </c>
      <c r="Y1646" s="241">
        <f t="shared" si="333"/>
        <v>1.4753359575790002E-3</v>
      </c>
      <c r="Z1646" s="241">
        <f t="shared" si="334"/>
        <v>2.8267762521790003E-4</v>
      </c>
      <c r="AA1646" s="241">
        <f t="shared" si="335"/>
        <v>4.1427440096000002E-4</v>
      </c>
      <c r="AB1646" s="258">
        <v>3.8649562000000001E-4</v>
      </c>
      <c r="AC1646" s="258">
        <v>3.4224873E-8</v>
      </c>
      <c r="AD1646" s="258">
        <v>8.2451238000000001E-4</v>
      </c>
      <c r="AE1646" s="258">
        <v>6.8131205999999996E-8</v>
      </c>
      <c r="AF1646" s="258">
        <v>2.6312155999999999E-4</v>
      </c>
      <c r="AG1646" s="258">
        <v>1.1040414999999999E-6</v>
      </c>
      <c r="AH1646" s="258">
        <v>2.5295776E-4</v>
      </c>
      <c r="AI1646" s="258">
        <v>2.3201961000000001E-6</v>
      </c>
      <c r="AJ1646" s="258">
        <v>2.5580793E-6</v>
      </c>
      <c r="AK1646" s="258">
        <v>4.0641736999999999E-6</v>
      </c>
      <c r="AL1646" s="258">
        <v>2.9451858999999999E-7</v>
      </c>
      <c r="AM1646" s="258">
        <v>1.3885278999999999E-9</v>
      </c>
      <c r="AN1646" s="258">
        <v>7.3112474000000004E-6</v>
      </c>
      <c r="AO1646" s="258">
        <v>6.1877403000000001E-6</v>
      </c>
      <c r="AP1646" s="258">
        <v>6.9825213000000002E-6</v>
      </c>
      <c r="AQ1646" s="258">
        <v>2.9104095999999998E-7</v>
      </c>
      <c r="AR1646" s="258">
        <v>4.1398336000000001E-4</v>
      </c>
      <c r="AT1646" s="193"/>
      <c r="AU1646" s="193"/>
      <c r="AV1646" s="193"/>
      <c r="AW1646" s="193"/>
      <c r="AX1646" s="193"/>
      <c r="AY1646" s="193"/>
      <c r="AZ1646" s="193"/>
      <c r="BA1646" s="193"/>
      <c r="BB1646" s="193"/>
      <c r="BC1646" s="193"/>
      <c r="BD1646" s="193"/>
      <c r="BE1646" s="315"/>
      <c r="BF1646" s="315"/>
      <c r="BG1646" s="315"/>
      <c r="BH1646" s="315"/>
      <c r="BI1646" s="315"/>
      <c r="BJ1646" s="315"/>
      <c r="BK1646" s="315"/>
    </row>
    <row r="1647" spans="1:63" x14ac:dyDescent="0.25">
      <c r="A1647" s="9"/>
      <c r="B1647" s="9" t="s">
        <v>5770</v>
      </c>
      <c r="C1647" s="25" t="s">
        <v>713</v>
      </c>
      <c r="D1647" s="193">
        <v>0.17049619999999999</v>
      </c>
      <c r="E1647" s="193">
        <v>0.14580340999999999</v>
      </c>
      <c r="F1647" s="193">
        <v>1.3091398000000001E-2</v>
      </c>
      <c r="G1647" s="193">
        <v>1.6633968E-3</v>
      </c>
      <c r="H1647" s="193">
        <v>1.3163228E-3</v>
      </c>
      <c r="I1647" s="193">
        <v>2.1154703E-3</v>
      </c>
      <c r="J1647" s="193">
        <v>3.6910799999999998E-3</v>
      </c>
      <c r="K1647" s="193">
        <v>2.1844912999999999E-3</v>
      </c>
      <c r="L1647" s="193">
        <v>6.3063517999999998E-4</v>
      </c>
      <c r="M1647" s="193">
        <v>0</v>
      </c>
      <c r="N1647" s="193">
        <v>0</v>
      </c>
      <c r="O1647" s="193">
        <v>0</v>
      </c>
      <c r="P1647" s="199">
        <f t="shared" si="331"/>
        <v>1.0800252592592592</v>
      </c>
      <c r="Q1647" s="240">
        <v>7.8839939000000001</v>
      </c>
      <c r="R1647" s="99">
        <v>6.4282659000000004</v>
      </c>
      <c r="S1647" s="99">
        <v>1.033984</v>
      </c>
      <c r="T1647" s="99">
        <v>6.6362000000000001E-6</v>
      </c>
      <c r="U1647" s="99">
        <v>2.4018000000000001E-2</v>
      </c>
      <c r="V1647" s="99">
        <v>1.189932E-2</v>
      </c>
      <c r="W1647" s="99">
        <v>0.38582</v>
      </c>
      <c r="X1647" s="241">
        <f t="shared" si="332"/>
        <v>7.0686344336330004E-2</v>
      </c>
      <c r="Y1647" s="241">
        <f t="shared" si="333"/>
        <v>3.4626238245800002E-2</v>
      </c>
      <c r="Z1647" s="241">
        <f t="shared" si="334"/>
        <v>1.9983836104330001E-2</v>
      </c>
      <c r="AA1647" s="241">
        <f t="shared" si="335"/>
        <v>1.6076269986200001E-2</v>
      </c>
      <c r="AB1647" s="258">
        <v>2.9937947999999999E-2</v>
      </c>
      <c r="AC1647" s="258">
        <v>4.0941522999999999E-6</v>
      </c>
      <c r="AD1647" s="258">
        <v>1.4502707000000001E-3</v>
      </c>
      <c r="AE1647" s="258">
        <v>1.2575865E-6</v>
      </c>
      <c r="AF1647" s="258">
        <v>3.1992540999999999E-3</v>
      </c>
      <c r="AG1647" s="258">
        <v>3.3413707000000001E-5</v>
      </c>
      <c r="AH1647" s="258">
        <v>1.9595108E-2</v>
      </c>
      <c r="AI1647" s="258">
        <v>2.1341908000000002E-5</v>
      </c>
      <c r="AJ1647" s="258">
        <v>7.9480579999999994E-6</v>
      </c>
      <c r="AK1647" s="258">
        <v>6.7244746999999999E-6</v>
      </c>
      <c r="AL1647" s="258">
        <v>7.4845173000000006E-5</v>
      </c>
      <c r="AM1647" s="258">
        <v>2.2512463000000001E-7</v>
      </c>
      <c r="AN1647" s="258">
        <v>4.8588156000000003E-5</v>
      </c>
      <c r="AO1647" s="258">
        <v>4.0655568000000001E-4</v>
      </c>
      <c r="AP1647" s="258">
        <v>-1.7750047E-4</v>
      </c>
      <c r="AQ1647" s="258">
        <v>1.7289862E-6</v>
      </c>
      <c r="AR1647" s="258">
        <v>1.6074541000000001E-2</v>
      </c>
      <c r="AT1647" s="193"/>
      <c r="AU1647" s="193"/>
      <c r="AV1647" s="193"/>
      <c r="AW1647" s="193"/>
      <c r="AX1647" s="193"/>
      <c r="AY1647" s="193"/>
      <c r="AZ1647" s="193"/>
      <c r="BA1647" s="193"/>
      <c r="BB1647" s="193"/>
      <c r="BC1647" s="193"/>
      <c r="BD1647" s="193"/>
      <c r="BE1647" s="315"/>
      <c r="BF1647" s="315"/>
      <c r="BG1647" s="315"/>
      <c r="BH1647" s="315"/>
      <c r="BI1647" s="315"/>
      <c r="BJ1647" s="315"/>
      <c r="BK1647" s="315"/>
    </row>
    <row r="1648" spans="1:63" x14ac:dyDescent="0.25">
      <c r="A1648" s="9"/>
      <c r="B1648" s="9" t="s">
        <v>5770</v>
      </c>
      <c r="C1648" s="25" t="s">
        <v>3127</v>
      </c>
      <c r="D1648" s="193">
        <v>34.856673999999998</v>
      </c>
      <c r="E1648" s="193">
        <v>1.2080048000000001</v>
      </c>
      <c r="F1648" s="193">
        <v>1.5476421</v>
      </c>
      <c r="G1648" s="193">
        <v>0.17164789999999999</v>
      </c>
      <c r="H1648" s="193">
        <v>5.9111286000000001E-3</v>
      </c>
      <c r="I1648" s="193">
        <v>0.11767073</v>
      </c>
      <c r="J1648" s="193">
        <v>0.60565137999999996</v>
      </c>
      <c r="K1648" s="193">
        <v>5.4194767000000001E-3</v>
      </c>
      <c r="L1648" s="193">
        <v>31.194727</v>
      </c>
      <c r="M1648" s="193">
        <v>0</v>
      </c>
      <c r="N1648" s="193">
        <v>0</v>
      </c>
      <c r="O1648" s="193">
        <v>0</v>
      </c>
      <c r="P1648" s="199">
        <f t="shared" si="331"/>
        <v>8.9481837037037035</v>
      </c>
      <c r="Q1648" s="240">
        <v>105.90508</v>
      </c>
      <c r="R1648" s="99">
        <v>87.740409</v>
      </c>
      <c r="S1648" s="99">
        <v>14.07672</v>
      </c>
      <c r="T1648" s="99">
        <v>2.3429000000000001E-4</v>
      </c>
      <c r="U1648" s="99">
        <v>1.6025</v>
      </c>
      <c r="V1648" s="99">
        <v>0.2224168</v>
      </c>
      <c r="W1648" s="99">
        <v>2.2627999999999999</v>
      </c>
      <c r="X1648" s="241">
        <f t="shared" si="332"/>
        <v>1.9800438218057201</v>
      </c>
      <c r="Y1648" s="241">
        <f t="shared" si="333"/>
        <v>1.5495692943020001</v>
      </c>
      <c r="Z1648" s="241">
        <f t="shared" si="334"/>
        <v>0.18451229850372003</v>
      </c>
      <c r="AA1648" s="241">
        <f t="shared" si="335"/>
        <v>0.245962229</v>
      </c>
      <c r="AB1648" s="258">
        <v>0.24803422</v>
      </c>
      <c r="AC1648" s="258">
        <v>1.8629340000000001E-5</v>
      </c>
      <c r="AD1648" s="258">
        <v>1.0324274</v>
      </c>
      <c r="AE1648" s="258">
        <v>5.2044091999999997E-5</v>
      </c>
      <c r="AF1648" s="258">
        <v>0.26858648000000002</v>
      </c>
      <c r="AG1648" s="258">
        <v>4.5052086999999998E-4</v>
      </c>
      <c r="AH1648" s="258">
        <v>0.16233829</v>
      </c>
      <c r="AI1648" s="258">
        <v>2.6478551000000002E-3</v>
      </c>
      <c r="AJ1648" s="258">
        <v>1.5567402999999999E-3</v>
      </c>
      <c r="AK1648" s="258">
        <v>2.9410979999999997E-4</v>
      </c>
      <c r="AL1648" s="258">
        <v>2.0718441999999999E-4</v>
      </c>
      <c r="AM1648" s="258">
        <v>6.1108371999999998E-7</v>
      </c>
      <c r="AN1648" s="258">
        <v>7.8971770999999996E-3</v>
      </c>
      <c r="AO1648" s="258">
        <v>5.1732757000000004E-3</v>
      </c>
      <c r="AP1648" s="258">
        <v>4.3970550000000004E-3</v>
      </c>
      <c r="AQ1648" s="258">
        <v>2.6316359000000001E-2</v>
      </c>
      <c r="AR1648" s="258">
        <v>0.21964586999999999</v>
      </c>
      <c r="AT1648" s="193"/>
      <c r="AU1648" s="193"/>
      <c r="AV1648" s="193"/>
      <c r="AW1648" s="193"/>
      <c r="AX1648" s="193"/>
      <c r="AY1648" s="193"/>
      <c r="AZ1648" s="193"/>
      <c r="BA1648" s="193"/>
      <c r="BB1648" s="193"/>
      <c r="BC1648" s="193"/>
      <c r="BD1648" s="193"/>
      <c r="BE1648" s="315"/>
      <c r="BF1648" s="315"/>
      <c r="BG1648" s="315"/>
      <c r="BH1648" s="315"/>
      <c r="BI1648" s="315"/>
      <c r="BJ1648" s="315"/>
      <c r="BK1648" s="315"/>
    </row>
    <row r="1649" spans="1:63" x14ac:dyDescent="0.25">
      <c r="A1649" s="9"/>
      <c r="B1649" s="9" t="s">
        <v>5770</v>
      </c>
      <c r="C1649" s="25" t="s">
        <v>1765</v>
      </c>
      <c r="D1649" s="193">
        <v>9.6299717000000005</v>
      </c>
      <c r="E1649" s="193">
        <v>7.9280362000000002</v>
      </c>
      <c r="F1649" s="193">
        <v>0.94198548000000004</v>
      </c>
      <c r="G1649" s="193">
        <v>0.14181753999999999</v>
      </c>
      <c r="H1649" s="193">
        <v>6.6004947999999994E-2</v>
      </c>
      <c r="I1649" s="193">
        <v>0.14622363999999999</v>
      </c>
      <c r="J1649" s="193">
        <v>0.19543787000000001</v>
      </c>
      <c r="K1649" s="193">
        <v>0.10769619</v>
      </c>
      <c r="L1649" s="193">
        <v>0.10276989</v>
      </c>
      <c r="M1649" s="193">
        <v>0</v>
      </c>
      <c r="N1649" s="193">
        <v>0</v>
      </c>
      <c r="O1649" s="193">
        <v>0</v>
      </c>
      <c r="P1649" s="199">
        <f t="shared" si="331"/>
        <v>58.726194074074073</v>
      </c>
      <c r="Q1649" s="240">
        <v>506.85343999999998</v>
      </c>
      <c r="R1649" s="99">
        <v>385.10584</v>
      </c>
      <c r="S1649" s="99">
        <v>93.772000000000006</v>
      </c>
      <c r="T1649" s="99">
        <v>3.6076000000000001E-4</v>
      </c>
      <c r="U1649" s="99">
        <v>2.6488999999999998</v>
      </c>
      <c r="V1649" s="99">
        <v>1.3903369999999999</v>
      </c>
      <c r="W1649" s="99">
        <v>23.936</v>
      </c>
      <c r="X1649" s="241">
        <f t="shared" si="332"/>
        <v>4.0211885509030001</v>
      </c>
      <c r="Y1649" s="241">
        <f t="shared" si="333"/>
        <v>1.967002108243</v>
      </c>
      <c r="Z1649" s="241">
        <f t="shared" si="334"/>
        <v>1.09071190688</v>
      </c>
      <c r="AA1649" s="241">
        <f t="shared" si="335"/>
        <v>0.96347453577999997</v>
      </c>
      <c r="AB1649" s="258">
        <v>1.6278520000000001</v>
      </c>
      <c r="AC1649" s="258">
        <v>2.1594788999999999E-4</v>
      </c>
      <c r="AD1649" s="258">
        <v>0.12382015</v>
      </c>
      <c r="AE1649" s="258">
        <v>7.2346252999999994E-5</v>
      </c>
      <c r="AF1649" s="258">
        <v>0.2120272</v>
      </c>
      <c r="AG1649" s="258">
        <v>3.0144641000000002E-3</v>
      </c>
      <c r="AH1649" s="258">
        <v>1.0654646000000001</v>
      </c>
      <c r="AI1649" s="258">
        <v>1.5501124999999999E-3</v>
      </c>
      <c r="AJ1649" s="258">
        <v>9.2432984E-4</v>
      </c>
      <c r="AK1649" s="258">
        <v>4.5506407000000002E-4</v>
      </c>
      <c r="AL1649" s="258">
        <v>3.7311174000000001E-3</v>
      </c>
      <c r="AM1649" s="258">
        <v>1.122747E-5</v>
      </c>
      <c r="AN1649" s="258">
        <v>4.3851970000000004E-3</v>
      </c>
      <c r="AO1649" s="258">
        <v>2.0904302999999999E-2</v>
      </c>
      <c r="AP1649" s="258">
        <v>-6.7140443999999999E-3</v>
      </c>
      <c r="AQ1649" s="258">
        <v>1.8994578000000001E-4</v>
      </c>
      <c r="AR1649" s="258">
        <v>0.96328459</v>
      </c>
      <c r="AT1649" s="193"/>
      <c r="AU1649" s="193"/>
      <c r="AV1649" s="193"/>
      <c r="AW1649" s="193"/>
      <c r="AX1649" s="193"/>
      <c r="AY1649" s="193"/>
      <c r="AZ1649" s="193"/>
      <c r="BA1649" s="193"/>
      <c r="BB1649" s="193"/>
      <c r="BC1649" s="193"/>
      <c r="BD1649" s="193"/>
      <c r="BE1649" s="315"/>
      <c r="BF1649" s="315"/>
      <c r="BG1649" s="315"/>
      <c r="BH1649" s="315"/>
      <c r="BI1649" s="315"/>
      <c r="BJ1649" s="315"/>
      <c r="BK1649" s="315"/>
    </row>
    <row r="1650" spans="1:63" x14ac:dyDescent="0.25">
      <c r="A1650" s="58" t="s">
        <v>515</v>
      </c>
      <c r="B1650" s="58"/>
      <c r="C1650" s="9"/>
      <c r="D1650" s="195"/>
      <c r="E1650" s="195"/>
      <c r="F1650" s="195"/>
      <c r="G1650" s="195"/>
      <c r="H1650" s="195"/>
      <c r="I1650" s="195"/>
      <c r="J1650" s="195"/>
      <c r="K1650" s="195"/>
      <c r="L1650" s="195"/>
      <c r="M1650" s="195"/>
      <c r="N1650" s="195"/>
      <c r="O1650" s="195"/>
      <c r="P1650" s="195"/>
      <c r="Q1650" s="239"/>
      <c r="R1650" s="97"/>
      <c r="S1650" s="97"/>
      <c r="T1650" s="97"/>
      <c r="U1650" s="97"/>
      <c r="V1650" s="97"/>
      <c r="W1650" s="97"/>
      <c r="X1650" s="259"/>
      <c r="Y1650" s="259"/>
      <c r="Z1650" s="259"/>
      <c r="AA1650" s="258"/>
      <c r="AB1650" s="258"/>
      <c r="AC1650" s="258"/>
      <c r="AD1650" s="258"/>
      <c r="AE1650" s="258"/>
      <c r="AF1650" s="258"/>
      <c r="AG1650" s="258"/>
      <c r="AH1650" s="258"/>
      <c r="AI1650" s="258"/>
      <c r="AJ1650" s="258"/>
      <c r="AK1650" s="258"/>
      <c r="AL1650" s="258"/>
      <c r="AM1650" s="258"/>
      <c r="AN1650" s="258"/>
      <c r="AO1650" s="258"/>
      <c r="AP1650" s="258"/>
      <c r="AQ1650" s="258"/>
      <c r="AR1650" s="258"/>
      <c r="AT1650" s="193"/>
      <c r="AU1650" s="193"/>
      <c r="AV1650" s="193"/>
      <c r="AW1650" s="193"/>
      <c r="AX1650" s="193"/>
      <c r="AY1650" s="193"/>
      <c r="AZ1650" s="193"/>
      <c r="BA1650" s="193"/>
      <c r="BB1650" s="193"/>
      <c r="BC1650" s="193"/>
      <c r="BD1650" s="193"/>
      <c r="BE1650" s="315"/>
      <c r="BF1650" s="315"/>
      <c r="BG1650" s="315"/>
      <c r="BH1650" s="315"/>
      <c r="BI1650" s="315"/>
      <c r="BJ1650" s="315"/>
      <c r="BK1650" s="315"/>
    </row>
    <row r="1651" spans="1:63" x14ac:dyDescent="0.25">
      <c r="A1651" s="9"/>
      <c r="B1651" s="9" t="s">
        <v>5770</v>
      </c>
      <c r="C1651" s="25" t="s">
        <v>4260</v>
      </c>
      <c r="D1651" s="193">
        <v>0.41021988999999998</v>
      </c>
      <c r="E1651" s="193">
        <v>0.19963742000000001</v>
      </c>
      <c r="F1651" s="193">
        <v>4.4672515000000003E-2</v>
      </c>
      <c r="G1651" s="193">
        <v>9.6618569999999994E-3</v>
      </c>
      <c r="H1651" s="193">
        <v>6.0792442000000002E-3</v>
      </c>
      <c r="I1651" s="193">
        <v>2.6140910999999999E-2</v>
      </c>
      <c r="J1651" s="193">
        <v>2.8919505000000002E-2</v>
      </c>
      <c r="K1651" s="193">
        <v>2.7599535000000001E-3</v>
      </c>
      <c r="L1651" s="193">
        <v>9.2348483999999995E-2</v>
      </c>
      <c r="M1651" s="193">
        <v>0</v>
      </c>
      <c r="N1651" s="193">
        <v>0</v>
      </c>
      <c r="O1651" s="193">
        <v>0</v>
      </c>
      <c r="P1651" s="199">
        <f t="shared" ref="P1651:P1664" si="336">E1651/0.135</f>
        <v>1.4787957037037036</v>
      </c>
      <c r="Q1651" s="240">
        <v>24.975451</v>
      </c>
      <c r="R1651" s="99">
        <v>21.674972</v>
      </c>
      <c r="S1651" s="99">
        <v>2.7319040000000001</v>
      </c>
      <c r="T1651" s="99">
        <v>1.1620999999999999E-5</v>
      </c>
      <c r="U1651" s="99">
        <v>0.17748</v>
      </c>
      <c r="V1651" s="99">
        <v>5.0323260000000002E-2</v>
      </c>
      <c r="W1651" s="99">
        <v>0.34076000000000001</v>
      </c>
      <c r="X1651" s="241">
        <f t="shared" ref="X1651:X1664" si="337">SUM(Y1651:AA1651)</f>
        <v>0.17941950504797499</v>
      </c>
      <c r="Y1651" s="241">
        <f t="shared" ref="Y1651:Y1664" si="338">SUM(AB1651:AG1651)</f>
        <v>9.5305221952400002E-2</v>
      </c>
      <c r="Z1651" s="241">
        <f t="shared" ref="Z1651:Z1664" si="339">SUM(AH1651:AP1651)</f>
        <v>2.9406562085575003E-2</v>
      </c>
      <c r="AA1651" s="241">
        <f t="shared" ref="AA1651:AA1664" si="340">SUM(AQ1651:AR1651)</f>
        <v>5.4707721010000002E-2</v>
      </c>
      <c r="AB1651" s="258">
        <v>4.0990921999999999E-2</v>
      </c>
      <c r="AC1651" s="258">
        <v>2.7549988000000002E-6</v>
      </c>
      <c r="AD1651" s="258">
        <v>2.6840022000000002E-2</v>
      </c>
      <c r="AE1651" s="258">
        <v>3.9660596E-6</v>
      </c>
      <c r="AF1651" s="258">
        <v>2.7380315999999998E-2</v>
      </c>
      <c r="AG1651" s="258">
        <v>8.7240894000000004E-5</v>
      </c>
      <c r="AH1651" s="258">
        <v>2.6827400000000001E-2</v>
      </c>
      <c r="AI1651" s="258">
        <v>7.1274229000000002E-5</v>
      </c>
      <c r="AJ1651" s="258">
        <v>8.4043768999999998E-5</v>
      </c>
      <c r="AK1651" s="258">
        <v>1.1013097E-4</v>
      </c>
      <c r="AL1651" s="258">
        <v>1.5169201999999999E-5</v>
      </c>
      <c r="AM1651" s="258">
        <v>4.9435575E-8</v>
      </c>
      <c r="AN1651" s="258">
        <v>1.0339679000000001E-3</v>
      </c>
      <c r="AO1651" s="258">
        <v>5.8263800000000001E-4</v>
      </c>
      <c r="AP1651" s="258">
        <v>6.8188858000000003E-4</v>
      </c>
      <c r="AQ1651" s="258">
        <v>4.4559001000000001E-4</v>
      </c>
      <c r="AR1651" s="258">
        <v>5.4262130999999998E-2</v>
      </c>
      <c r="AT1651" s="193"/>
      <c r="AU1651" s="193"/>
      <c r="AV1651" s="193"/>
      <c r="AW1651" s="193"/>
      <c r="AX1651" s="193"/>
      <c r="AY1651" s="193"/>
      <c r="AZ1651" s="193"/>
      <c r="BA1651" s="193"/>
      <c r="BB1651" s="193"/>
      <c r="BC1651" s="193"/>
      <c r="BD1651" s="193"/>
      <c r="BE1651" s="315"/>
      <c r="BF1651" s="315"/>
      <c r="BG1651" s="315"/>
      <c r="BH1651" s="315"/>
      <c r="BI1651" s="315"/>
      <c r="BJ1651" s="315"/>
      <c r="BK1651" s="315"/>
    </row>
    <row r="1652" spans="1:63" x14ac:dyDescent="0.25">
      <c r="A1652" s="9"/>
      <c r="B1652" s="9" t="s">
        <v>5770</v>
      </c>
      <c r="C1652" s="25" t="s">
        <v>3790</v>
      </c>
      <c r="D1652" s="193">
        <v>6.5228849000000002</v>
      </c>
      <c r="E1652" s="193">
        <v>0.60779216999999996</v>
      </c>
      <c r="F1652" s="193">
        <v>0.17895022999999999</v>
      </c>
      <c r="G1652" s="193">
        <v>2.6424928E-2</v>
      </c>
      <c r="H1652" s="193">
        <v>5.7469139000000001E-3</v>
      </c>
      <c r="I1652" s="193">
        <v>0.26302556999999999</v>
      </c>
      <c r="J1652" s="193">
        <v>7.5359316999999995E-2</v>
      </c>
      <c r="K1652" s="193">
        <v>1.2580063E-3</v>
      </c>
      <c r="L1652" s="193">
        <v>5.3643276999999996</v>
      </c>
      <c r="M1652" s="193">
        <v>0</v>
      </c>
      <c r="N1652" s="193">
        <v>0</v>
      </c>
      <c r="O1652" s="193">
        <v>0</v>
      </c>
      <c r="P1652" s="199">
        <f t="shared" si="336"/>
        <v>4.5021642222222216</v>
      </c>
      <c r="Q1652" s="240">
        <v>76.618151999999995</v>
      </c>
      <c r="R1652" s="99">
        <v>56.383018</v>
      </c>
      <c r="S1652" s="99">
        <v>9.4276</v>
      </c>
      <c r="T1652" s="99">
        <v>6.1637999999999995E-5</v>
      </c>
      <c r="U1652" s="99">
        <v>0.63592000000000004</v>
      </c>
      <c r="V1652" s="99">
        <v>0.1739522</v>
      </c>
      <c r="W1652" s="99">
        <v>9.9976000000000003</v>
      </c>
      <c r="X1652" s="241">
        <f t="shared" si="337"/>
        <v>0.51618316762742</v>
      </c>
      <c r="Y1652" s="241">
        <f t="shared" si="338"/>
        <v>0.27871432434400001</v>
      </c>
      <c r="Z1652" s="241">
        <f t="shared" si="339"/>
        <v>8.9851367883419991E-2</v>
      </c>
      <c r="AA1652" s="241">
        <f t="shared" si="340"/>
        <v>0.1476174754</v>
      </c>
      <c r="AB1652" s="258">
        <v>0.12479529</v>
      </c>
      <c r="AC1652" s="258">
        <v>1.2316371E-5</v>
      </c>
      <c r="AD1652" s="258">
        <v>4.1122998000000001E-2</v>
      </c>
      <c r="AE1652" s="258">
        <v>1.1785833E-5</v>
      </c>
      <c r="AF1652" s="258">
        <v>0.11247085</v>
      </c>
      <c r="AG1652" s="258">
        <v>3.0108414E-4</v>
      </c>
      <c r="AH1652" s="258">
        <v>8.1677366000000001E-2</v>
      </c>
      <c r="AI1652" s="258">
        <v>2.8534714000000001E-4</v>
      </c>
      <c r="AJ1652" s="258">
        <v>2.1764030999999999E-4</v>
      </c>
      <c r="AK1652" s="258">
        <v>2.2158116E-4</v>
      </c>
      <c r="AL1652" s="258">
        <v>2.0342865E-4</v>
      </c>
      <c r="AM1652" s="258">
        <v>6.5292341999999996E-7</v>
      </c>
      <c r="AN1652" s="258">
        <v>2.9787087999999999E-3</v>
      </c>
      <c r="AO1652" s="258">
        <v>3.0320668000000002E-3</v>
      </c>
      <c r="AP1652" s="258">
        <v>1.2345761000000001E-3</v>
      </c>
      <c r="AQ1652" s="258">
        <v>6.3929353999999999E-3</v>
      </c>
      <c r="AR1652" s="258">
        <v>0.14122454000000001</v>
      </c>
      <c r="AT1652" s="193"/>
      <c r="AU1652" s="193"/>
      <c r="AV1652" s="193"/>
      <c r="AW1652" s="193"/>
      <c r="AX1652" s="193"/>
      <c r="AY1652" s="193"/>
      <c r="AZ1652" s="193"/>
      <c r="BA1652" s="193"/>
      <c r="BB1652" s="193"/>
      <c r="BC1652" s="193"/>
      <c r="BD1652" s="193"/>
      <c r="BE1652" s="315"/>
      <c r="BF1652" s="315"/>
      <c r="BG1652" s="315"/>
      <c r="BH1652" s="315"/>
      <c r="BI1652" s="315"/>
      <c r="BJ1652" s="315"/>
      <c r="BK1652" s="315"/>
    </row>
    <row r="1653" spans="1:63" x14ac:dyDescent="0.25">
      <c r="A1653" s="9"/>
      <c r="B1653" s="9" t="s">
        <v>5770</v>
      </c>
      <c r="C1653" s="25" t="s">
        <v>2151</v>
      </c>
      <c r="D1653" s="193">
        <v>0.45034777999999998</v>
      </c>
      <c r="E1653" s="193">
        <v>0.20180459000000001</v>
      </c>
      <c r="F1653" s="193">
        <v>6.0419507999999997E-2</v>
      </c>
      <c r="G1653" s="193">
        <v>9.4417118000000005E-3</v>
      </c>
      <c r="H1653" s="193">
        <v>3.0670861000000002E-3</v>
      </c>
      <c r="I1653" s="193">
        <v>9.6233295999999996E-2</v>
      </c>
      <c r="J1653" s="193">
        <v>1.1500343999999999E-2</v>
      </c>
      <c r="K1653" s="193">
        <v>1.1592727E-4</v>
      </c>
      <c r="L1653" s="193">
        <v>6.7765319000000004E-2</v>
      </c>
      <c r="M1653" s="193">
        <v>0</v>
      </c>
      <c r="N1653" s="193">
        <v>0</v>
      </c>
      <c r="O1653" s="193">
        <v>0</v>
      </c>
      <c r="P1653" s="199">
        <f t="shared" si="336"/>
        <v>1.4948488148148147</v>
      </c>
      <c r="Q1653" s="240">
        <v>29.085529999999999</v>
      </c>
      <c r="R1653" s="99">
        <v>20.138372</v>
      </c>
      <c r="S1653" s="99">
        <v>5.7652000000000001</v>
      </c>
      <c r="T1653" s="99">
        <v>1.9236999999999999E-5</v>
      </c>
      <c r="U1653" s="99">
        <v>0.24848000000000001</v>
      </c>
      <c r="V1653" s="99">
        <v>0.1072592</v>
      </c>
      <c r="W1653" s="99">
        <v>2.8262</v>
      </c>
      <c r="X1653" s="241">
        <f t="shared" si="337"/>
        <v>0.19608104213198702</v>
      </c>
      <c r="Y1653" s="241">
        <f t="shared" si="338"/>
        <v>8.9651732746200002E-2</v>
      </c>
      <c r="Z1653" s="241">
        <f t="shared" si="339"/>
        <v>3.0599544385787006E-2</v>
      </c>
      <c r="AA1653" s="241">
        <f t="shared" si="340"/>
        <v>7.5829764999999993E-2</v>
      </c>
      <c r="AB1653" s="258">
        <v>4.1434498E-2</v>
      </c>
      <c r="AC1653" s="258">
        <v>5.5636615000000003E-6</v>
      </c>
      <c r="AD1653" s="258">
        <v>8.6486728999999995E-3</v>
      </c>
      <c r="AE1653" s="258">
        <v>5.2893746999999998E-6</v>
      </c>
      <c r="AF1653" s="258">
        <v>3.9373414000000002E-2</v>
      </c>
      <c r="AG1653" s="258">
        <v>1.8429481000000001E-4</v>
      </c>
      <c r="AH1653" s="258">
        <v>2.7118705999999999E-2</v>
      </c>
      <c r="AI1653" s="258">
        <v>9.5973446000000004E-5</v>
      </c>
      <c r="AJ1653" s="258">
        <v>8.2588520999999994E-5</v>
      </c>
      <c r="AK1653" s="258">
        <v>8.9929984999999993E-5</v>
      </c>
      <c r="AL1653" s="258">
        <v>7.3922611000000003E-6</v>
      </c>
      <c r="AM1653" s="258">
        <v>2.5632687000000001E-8</v>
      </c>
      <c r="AN1653" s="258">
        <v>6.4562484000000003E-4</v>
      </c>
      <c r="AO1653" s="258">
        <v>1.5123186999999999E-3</v>
      </c>
      <c r="AP1653" s="258">
        <v>1.0469850000000001E-3</v>
      </c>
      <c r="AQ1653" s="258">
        <v>2.5366E-2</v>
      </c>
      <c r="AR1653" s="258">
        <v>5.0463765000000001E-2</v>
      </c>
      <c r="AT1653" s="193"/>
      <c r="AU1653" s="193"/>
      <c r="AV1653" s="193"/>
      <c r="AW1653" s="193"/>
      <c r="AX1653" s="193"/>
      <c r="AY1653" s="193"/>
      <c r="AZ1653" s="193"/>
      <c r="BA1653" s="193"/>
      <c r="BB1653" s="193"/>
      <c r="BC1653" s="193"/>
      <c r="BD1653" s="193"/>
      <c r="BE1653" s="315"/>
      <c r="BF1653" s="315"/>
      <c r="BG1653" s="315"/>
      <c r="BH1653" s="315"/>
      <c r="BI1653" s="315"/>
      <c r="BJ1653" s="315"/>
      <c r="BK1653" s="315"/>
    </row>
    <row r="1654" spans="1:63" x14ac:dyDescent="0.25">
      <c r="A1654" s="43"/>
      <c r="B1654" s="9" t="s">
        <v>5770</v>
      </c>
      <c r="C1654" s="48" t="s">
        <v>2009</v>
      </c>
      <c r="D1654" s="223">
        <v>0.41491612</v>
      </c>
      <c r="E1654" s="223">
        <v>0.20451579</v>
      </c>
      <c r="F1654" s="223">
        <v>4.3084769000000002E-2</v>
      </c>
      <c r="G1654" s="223">
        <v>8.4722799000000008E-3</v>
      </c>
      <c r="H1654" s="223">
        <v>7.3992652000000004E-3</v>
      </c>
      <c r="I1654" s="223">
        <v>2.6606839E-2</v>
      </c>
      <c r="J1654" s="223">
        <v>3.0854459999999999E-3</v>
      </c>
      <c r="K1654" s="223">
        <v>1.5828994999999999E-4</v>
      </c>
      <c r="L1654" s="223">
        <v>0.12159344</v>
      </c>
      <c r="M1654" s="223">
        <v>0</v>
      </c>
      <c r="N1654" s="223">
        <v>0</v>
      </c>
      <c r="O1654" s="223">
        <v>0</v>
      </c>
      <c r="P1654" s="227">
        <f t="shared" si="336"/>
        <v>1.5149317777777778</v>
      </c>
      <c r="Q1654" s="238">
        <v>23.096191999999999</v>
      </c>
      <c r="R1654" s="117">
        <v>21.983416999999999</v>
      </c>
      <c r="S1654" s="117">
        <v>0.856352</v>
      </c>
      <c r="T1654" s="117">
        <v>6.2893000000000001E-6</v>
      </c>
      <c r="U1654" s="117">
        <v>0.12540999999999999</v>
      </c>
      <c r="V1654" s="117">
        <v>1.544709E-2</v>
      </c>
      <c r="W1654" s="117">
        <v>0.11556</v>
      </c>
      <c r="X1654" s="257">
        <f t="shared" si="337"/>
        <v>0.167062060945848</v>
      </c>
      <c r="Y1654" s="257">
        <f t="shared" si="338"/>
        <v>8.143583592619999E-2</v>
      </c>
      <c r="Z1654" s="257">
        <f t="shared" si="339"/>
        <v>3.0000882879648003E-2</v>
      </c>
      <c r="AA1654" s="257">
        <f t="shared" si="340"/>
        <v>5.5625342140000006E-2</v>
      </c>
      <c r="AB1654" s="257">
        <v>4.1993469999999998E-2</v>
      </c>
      <c r="AC1654" s="257">
        <v>1.3736286000000001E-6</v>
      </c>
      <c r="AD1654" s="257">
        <v>7.9704447000000008E-3</v>
      </c>
      <c r="AE1654" s="257">
        <v>4.0169555999999997E-6</v>
      </c>
      <c r="AF1654" s="257">
        <v>3.1439242999999999E-2</v>
      </c>
      <c r="AG1654" s="257">
        <v>2.7287642000000001E-5</v>
      </c>
      <c r="AH1654" s="257">
        <v>2.7483181999999998E-2</v>
      </c>
      <c r="AI1654" s="257">
        <v>6.8746249999999999E-5</v>
      </c>
      <c r="AJ1654" s="257">
        <v>7.3695465000000004E-5</v>
      </c>
      <c r="AK1654" s="257">
        <v>1.1376789000000001E-5</v>
      </c>
      <c r="AL1654" s="257">
        <v>6.4289242000000001E-6</v>
      </c>
      <c r="AM1654" s="257">
        <v>1.9551448000000001E-8</v>
      </c>
      <c r="AN1654" s="257">
        <v>1.1646452E-3</v>
      </c>
      <c r="AO1654" s="257">
        <v>5.6864464000000003E-4</v>
      </c>
      <c r="AP1654" s="257">
        <v>6.2414405999999996E-4</v>
      </c>
      <c r="AQ1654" s="257">
        <v>6.0450414000000005E-4</v>
      </c>
      <c r="AR1654" s="257">
        <v>5.5020838000000002E-2</v>
      </c>
      <c r="AT1654" s="193"/>
      <c r="AU1654" s="193"/>
      <c r="AV1654" s="193"/>
      <c r="AW1654" s="193"/>
      <c r="AX1654" s="193"/>
      <c r="AY1654" s="193"/>
      <c r="AZ1654" s="193"/>
      <c r="BA1654" s="193"/>
      <c r="BB1654" s="193"/>
      <c r="BC1654" s="193"/>
      <c r="BD1654" s="193"/>
      <c r="BE1654" s="315"/>
      <c r="BF1654" s="315"/>
      <c r="BG1654" s="315"/>
      <c r="BH1654" s="315"/>
      <c r="BI1654" s="315"/>
      <c r="BJ1654" s="315"/>
      <c r="BK1654" s="315"/>
    </row>
    <row r="1655" spans="1:63" x14ac:dyDescent="0.25">
      <c r="A1655" s="135">
        <v>1</v>
      </c>
      <c r="B1655" s="9" t="s">
        <v>5770</v>
      </c>
      <c r="C1655" s="48" t="s">
        <v>7034</v>
      </c>
      <c r="D1655" s="223">
        <v>0.49371800999999998</v>
      </c>
      <c r="E1655" s="223">
        <v>0.21717552000000001</v>
      </c>
      <c r="F1655" s="223">
        <v>4.3996351000000003E-2</v>
      </c>
      <c r="G1655" s="223">
        <v>1.116463E-2</v>
      </c>
      <c r="H1655" s="223">
        <v>7.9101572999999998E-3</v>
      </c>
      <c r="I1655" s="223">
        <v>2.7182110999999998E-2</v>
      </c>
      <c r="J1655" s="223">
        <v>5.6681212999999996E-3</v>
      </c>
      <c r="K1655" s="223">
        <v>1.5030921E-4</v>
      </c>
      <c r="L1655" s="223">
        <v>0.18047081000000001</v>
      </c>
      <c r="M1655" s="223">
        <v>0</v>
      </c>
      <c r="N1655" s="223">
        <v>0</v>
      </c>
      <c r="O1655" s="223">
        <v>0</v>
      </c>
      <c r="P1655" s="223">
        <f>E1655/0.135</f>
        <v>1.6087075555555554</v>
      </c>
      <c r="Q1655" s="238">
        <v>23.324303</v>
      </c>
      <c r="R1655" s="117">
        <v>21.558343000000001</v>
      </c>
      <c r="S1655" s="117">
        <v>1.295504</v>
      </c>
      <c r="T1655" s="117">
        <v>9.3504999999999997E-6</v>
      </c>
      <c r="U1655" s="117">
        <v>0.14257</v>
      </c>
      <c r="V1655" s="117">
        <v>2.3137230000000002E-2</v>
      </c>
      <c r="W1655" s="117">
        <v>0.30474000000000001</v>
      </c>
      <c r="X1655" s="257">
        <f t="shared" si="337"/>
        <v>0.16977641875354699</v>
      </c>
      <c r="Y1655" s="257">
        <f t="shared" si="338"/>
        <v>8.3422946952999996E-2</v>
      </c>
      <c r="Z1655" s="257">
        <f t="shared" si="339"/>
        <v>3.1778199250547E-2</v>
      </c>
      <c r="AA1655" s="257">
        <f t="shared" si="340"/>
        <v>5.4575272549999998E-2</v>
      </c>
      <c r="AB1655" s="257">
        <v>4.4592728999999998E-2</v>
      </c>
      <c r="AC1655" s="257">
        <v>1.8064592E-6</v>
      </c>
      <c r="AD1655" s="257">
        <v>8.4999972999999993E-3</v>
      </c>
      <c r="AE1655" s="257">
        <v>4.1552357999999999E-6</v>
      </c>
      <c r="AF1655" s="257">
        <v>3.0282915000000001E-2</v>
      </c>
      <c r="AG1655" s="257">
        <v>4.1343958000000001E-5</v>
      </c>
      <c r="AH1655" s="257">
        <v>2.9184670999999999E-2</v>
      </c>
      <c r="AI1655" s="257">
        <v>7.0193727000000006E-5</v>
      </c>
      <c r="AJ1655" s="257">
        <v>9.8307863999999996E-5</v>
      </c>
      <c r="AK1655" s="257">
        <v>1.5310265999999998E-5</v>
      </c>
      <c r="AL1655" s="257">
        <v>9.9454982999999992E-6</v>
      </c>
      <c r="AM1655" s="257">
        <v>3.0745246999999998E-8</v>
      </c>
      <c r="AN1655" s="257">
        <v>1.1521076000000001E-3</v>
      </c>
      <c r="AO1655" s="257">
        <v>6.2072310999999999E-4</v>
      </c>
      <c r="AP1655" s="257">
        <v>6.2690944000000001E-4</v>
      </c>
      <c r="AQ1655" s="257">
        <v>6.1647955000000004E-4</v>
      </c>
      <c r="AR1655" s="257">
        <v>5.3958792999999998E-2</v>
      </c>
      <c r="AT1655" s="193"/>
      <c r="AU1655" s="193"/>
      <c r="AV1655" s="193"/>
      <c r="AW1655" s="193"/>
      <c r="AX1655" s="193"/>
      <c r="AY1655" s="193"/>
      <c r="AZ1655" s="193"/>
      <c r="BA1655" s="193"/>
      <c r="BB1655" s="193"/>
      <c r="BC1655" s="193"/>
      <c r="BD1655" s="193"/>
      <c r="BE1655" s="315"/>
      <c r="BF1655" s="315"/>
      <c r="BG1655" s="315"/>
      <c r="BH1655" s="315"/>
      <c r="BI1655" s="315"/>
      <c r="BJ1655" s="315"/>
      <c r="BK1655" s="315"/>
    </row>
    <row r="1656" spans="1:63" x14ac:dyDescent="0.25">
      <c r="A1656" s="9" t="s">
        <v>1753</v>
      </c>
      <c r="B1656" s="9" t="s">
        <v>5770</v>
      </c>
      <c r="C1656" s="48" t="s">
        <v>7035</v>
      </c>
      <c r="D1656" s="223">
        <v>0.11959612999999999</v>
      </c>
      <c r="E1656" s="223">
        <v>5.6807791000000003E-2</v>
      </c>
      <c r="F1656" s="223">
        <v>1.5369341E-2</v>
      </c>
      <c r="G1656" s="223">
        <v>3.7837308000000002E-3</v>
      </c>
      <c r="H1656" s="223">
        <v>7.9378103999999997E-4</v>
      </c>
      <c r="I1656" s="223">
        <v>7.4827397999999998E-3</v>
      </c>
      <c r="J1656" s="223">
        <v>2.6877140000000001E-2</v>
      </c>
      <c r="K1656" s="223">
        <v>2.6491754999999999E-3</v>
      </c>
      <c r="L1656" s="223">
        <v>5.8324346999999999E-3</v>
      </c>
      <c r="M1656" s="223">
        <v>0</v>
      </c>
      <c r="N1656" s="223">
        <v>0</v>
      </c>
      <c r="O1656" s="223">
        <v>0</v>
      </c>
      <c r="P1656" s="227">
        <f t="shared" si="336"/>
        <v>0.42079845185185183</v>
      </c>
      <c r="Q1656" s="238">
        <v>8.9141546999999992</v>
      </c>
      <c r="R1656" s="117">
        <v>6.3008484999999999</v>
      </c>
      <c r="S1656" s="117">
        <v>2.1970480000000001</v>
      </c>
      <c r="T1656" s="117">
        <v>8.9235000000000002E-6</v>
      </c>
      <c r="U1656" s="117">
        <v>0.10353</v>
      </c>
      <c r="V1656" s="117">
        <v>4.048935E-2</v>
      </c>
      <c r="W1656" s="117">
        <v>0.27223000000000003</v>
      </c>
      <c r="X1656" s="257">
        <f t="shared" si="337"/>
        <v>6.2888431119358004E-2</v>
      </c>
      <c r="Y1656" s="257">
        <f t="shared" si="338"/>
        <v>3.8440967279100006E-2</v>
      </c>
      <c r="Z1656" s="257">
        <f t="shared" si="339"/>
        <v>8.6499367352580007E-3</v>
      </c>
      <c r="AA1656" s="257">
        <f t="shared" si="340"/>
        <v>1.5797527105E-2</v>
      </c>
      <c r="AB1656" s="257">
        <v>1.1663491999999999E-2</v>
      </c>
      <c r="AC1656" s="257">
        <v>1.9370164E-6</v>
      </c>
      <c r="AD1656" s="257">
        <v>2.1467337999999999E-2</v>
      </c>
      <c r="AE1656" s="257">
        <v>1.2696437E-6</v>
      </c>
      <c r="AF1656" s="257">
        <v>5.2367352000000002E-3</v>
      </c>
      <c r="AG1656" s="257">
        <v>7.0195418999999994E-5</v>
      </c>
      <c r="AH1656" s="257">
        <v>7.6337282000000003E-3</v>
      </c>
      <c r="AI1656" s="257">
        <v>2.4400704999999999E-5</v>
      </c>
      <c r="AJ1656" s="257">
        <v>3.2923299999999997E-5</v>
      </c>
      <c r="AK1656" s="257">
        <v>1.0320542E-4</v>
      </c>
      <c r="AL1656" s="257">
        <v>1.0762843000000001E-5</v>
      </c>
      <c r="AM1656" s="257">
        <v>3.6107258000000003E-8</v>
      </c>
      <c r="AN1656" s="257">
        <v>2.8473400999999999E-4</v>
      </c>
      <c r="AO1656" s="257">
        <v>2.5088842E-4</v>
      </c>
      <c r="AP1656" s="257">
        <v>3.0925773000000002E-4</v>
      </c>
      <c r="AQ1656" s="257">
        <v>1.4880105E-5</v>
      </c>
      <c r="AR1656" s="257">
        <v>1.5782647E-2</v>
      </c>
      <c r="AT1656" s="193"/>
      <c r="AU1656" s="193"/>
      <c r="AV1656" s="193"/>
      <c r="AW1656" s="193"/>
      <c r="AX1656" s="193"/>
      <c r="AY1656" s="193"/>
      <c r="AZ1656" s="193"/>
      <c r="BA1656" s="193"/>
      <c r="BB1656" s="193"/>
      <c r="BC1656" s="193"/>
      <c r="BD1656" s="193"/>
      <c r="BE1656" s="315"/>
      <c r="BF1656" s="315"/>
      <c r="BG1656" s="315"/>
      <c r="BH1656" s="315"/>
      <c r="BI1656" s="315"/>
      <c r="BJ1656" s="315"/>
      <c r="BK1656" s="315"/>
    </row>
    <row r="1657" spans="1:63" x14ac:dyDescent="0.25">
      <c r="A1657" s="9"/>
      <c r="B1657" s="9" t="s">
        <v>5770</v>
      </c>
      <c r="C1657" s="25" t="s">
        <v>2150</v>
      </c>
      <c r="D1657" s="193">
        <v>0.41491612</v>
      </c>
      <c r="E1657" s="193">
        <v>0.20451579</v>
      </c>
      <c r="F1657" s="193">
        <v>4.3084769000000002E-2</v>
      </c>
      <c r="G1657" s="193">
        <v>8.4722799000000008E-3</v>
      </c>
      <c r="H1657" s="193">
        <v>7.3992652000000004E-3</v>
      </c>
      <c r="I1657" s="193">
        <v>2.6606839E-2</v>
      </c>
      <c r="J1657" s="193">
        <v>3.0854459999999999E-3</v>
      </c>
      <c r="K1657" s="193">
        <v>1.5828994999999999E-4</v>
      </c>
      <c r="L1657" s="193">
        <v>0.12159344</v>
      </c>
      <c r="M1657" s="193">
        <v>0</v>
      </c>
      <c r="N1657" s="193">
        <v>0</v>
      </c>
      <c r="O1657" s="193">
        <v>0</v>
      </c>
      <c r="P1657" s="199">
        <f t="shared" si="336"/>
        <v>1.5149317777777778</v>
      </c>
      <c r="Q1657" s="240">
        <v>23.096191999999999</v>
      </c>
      <c r="R1657" s="99">
        <v>21.983416999999999</v>
      </c>
      <c r="S1657" s="99">
        <v>0.856352</v>
      </c>
      <c r="T1657" s="99">
        <v>6.2893000000000001E-6</v>
      </c>
      <c r="U1657" s="99">
        <v>0.12540999999999999</v>
      </c>
      <c r="V1657" s="99">
        <v>1.544709E-2</v>
      </c>
      <c r="W1657" s="99">
        <v>0.11556</v>
      </c>
      <c r="X1657" s="241">
        <f t="shared" si="337"/>
        <v>0.167062060945848</v>
      </c>
      <c r="Y1657" s="241">
        <f t="shared" si="338"/>
        <v>8.143583592619999E-2</v>
      </c>
      <c r="Z1657" s="241">
        <f t="shared" si="339"/>
        <v>3.0000882879648003E-2</v>
      </c>
      <c r="AA1657" s="241">
        <f t="shared" si="340"/>
        <v>5.5625342140000006E-2</v>
      </c>
      <c r="AB1657" s="258">
        <v>4.1993469999999998E-2</v>
      </c>
      <c r="AC1657" s="258">
        <v>1.3736286000000001E-6</v>
      </c>
      <c r="AD1657" s="258">
        <v>7.9704447000000008E-3</v>
      </c>
      <c r="AE1657" s="258">
        <v>4.0169555999999997E-6</v>
      </c>
      <c r="AF1657" s="258">
        <v>3.1439242999999999E-2</v>
      </c>
      <c r="AG1657" s="258">
        <v>2.7287642000000001E-5</v>
      </c>
      <c r="AH1657" s="258">
        <v>2.7483181999999998E-2</v>
      </c>
      <c r="AI1657" s="258">
        <v>6.8746249999999999E-5</v>
      </c>
      <c r="AJ1657" s="258">
        <v>7.3695465000000004E-5</v>
      </c>
      <c r="AK1657" s="258">
        <v>1.1376789000000001E-5</v>
      </c>
      <c r="AL1657" s="258">
        <v>6.4289242000000001E-6</v>
      </c>
      <c r="AM1657" s="258">
        <v>1.9551448000000001E-8</v>
      </c>
      <c r="AN1657" s="258">
        <v>1.1646452E-3</v>
      </c>
      <c r="AO1657" s="258">
        <v>5.6864464000000003E-4</v>
      </c>
      <c r="AP1657" s="258">
        <v>6.2414405999999996E-4</v>
      </c>
      <c r="AQ1657" s="258">
        <v>6.0450414000000005E-4</v>
      </c>
      <c r="AR1657" s="258">
        <v>5.5020838000000002E-2</v>
      </c>
      <c r="AT1657" s="193"/>
      <c r="AU1657" s="193"/>
      <c r="AV1657" s="193"/>
      <c r="AW1657" s="193"/>
      <c r="AX1657" s="193"/>
      <c r="AY1657" s="193"/>
      <c r="AZ1657" s="193"/>
      <c r="BA1657" s="193"/>
      <c r="BB1657" s="193"/>
      <c r="BC1657" s="193"/>
      <c r="BD1657" s="193"/>
      <c r="BE1657" s="315"/>
      <c r="BF1657" s="315"/>
      <c r="BG1657" s="315"/>
      <c r="BH1657" s="315"/>
      <c r="BI1657" s="315"/>
      <c r="BJ1657" s="315"/>
      <c r="BK1657" s="315"/>
    </row>
    <row r="1658" spans="1:63" x14ac:dyDescent="0.25">
      <c r="A1658" s="9"/>
      <c r="B1658" s="9" t="s">
        <v>5770</v>
      </c>
      <c r="C1658" s="25" t="s">
        <v>6159</v>
      </c>
      <c r="D1658" s="193">
        <v>0.41567135999999999</v>
      </c>
      <c r="E1658" s="193">
        <v>0.19526605</v>
      </c>
      <c r="F1658" s="193">
        <v>3.9441459999999998E-2</v>
      </c>
      <c r="G1658" s="193">
        <v>9.9928476000000002E-3</v>
      </c>
      <c r="H1658" s="193">
        <v>5.7384356999999999E-3</v>
      </c>
      <c r="I1658" s="193">
        <v>2.2380700999999999E-2</v>
      </c>
      <c r="J1658" s="193">
        <v>1.6596236E-2</v>
      </c>
      <c r="K1658" s="193">
        <v>1.0945275E-3</v>
      </c>
      <c r="L1658" s="193">
        <v>0.1251611</v>
      </c>
      <c r="M1658" s="193">
        <v>0</v>
      </c>
      <c r="N1658" s="193">
        <v>0</v>
      </c>
      <c r="O1658" s="193">
        <v>0</v>
      </c>
      <c r="P1658" s="199">
        <f t="shared" si="336"/>
        <v>1.446415185185185</v>
      </c>
      <c r="Q1658" s="240">
        <v>23.113434999999999</v>
      </c>
      <c r="R1658" s="99">
        <v>20.18722</v>
      </c>
      <c r="S1658" s="99">
        <v>2.3418640000000002</v>
      </c>
      <c r="T1658" s="99">
        <v>1.2136999999999999E-5</v>
      </c>
      <c r="U1658" s="99">
        <v>0.15734000000000001</v>
      </c>
      <c r="V1658" s="99">
        <v>4.2809069999999998E-2</v>
      </c>
      <c r="W1658" s="99">
        <v>0.38418999999999998</v>
      </c>
      <c r="X1658" s="241">
        <f t="shared" si="337"/>
        <v>0.157938639465176</v>
      </c>
      <c r="Y1658" s="241">
        <f t="shared" si="338"/>
        <v>7.8403764349299992E-2</v>
      </c>
      <c r="Z1658" s="241">
        <f t="shared" si="339"/>
        <v>2.8564161495876001E-2</v>
      </c>
      <c r="AA1658" s="241">
        <f t="shared" si="340"/>
        <v>5.0970713620000004E-2</v>
      </c>
      <c r="AB1658" s="258">
        <v>4.0093508999999999E-2</v>
      </c>
      <c r="AC1658" s="258">
        <v>3.121167E-6</v>
      </c>
      <c r="AD1658" s="258">
        <v>1.4692442E-2</v>
      </c>
      <c r="AE1658" s="258">
        <v>3.8064613000000001E-6</v>
      </c>
      <c r="AF1658" s="258">
        <v>2.3536083999999999E-2</v>
      </c>
      <c r="AG1658" s="258">
        <v>7.4801720999999996E-5</v>
      </c>
      <c r="AH1658" s="258">
        <v>2.6240307000000001E-2</v>
      </c>
      <c r="AI1658" s="258">
        <v>6.2937884000000002E-5</v>
      </c>
      <c r="AJ1658" s="258">
        <v>8.7634480000000001E-5</v>
      </c>
      <c r="AK1658" s="258">
        <v>5.2610228999999999E-5</v>
      </c>
      <c r="AL1658" s="258">
        <v>1.3298068E-5</v>
      </c>
      <c r="AM1658" s="258">
        <v>4.2054876000000002E-8</v>
      </c>
      <c r="AN1658" s="258">
        <v>9.1881962999999995E-4</v>
      </c>
      <c r="AO1658" s="258">
        <v>5.4024908000000003E-4</v>
      </c>
      <c r="AP1658" s="258">
        <v>6.4826306999999999E-4</v>
      </c>
      <c r="AQ1658" s="258">
        <v>4.2555662000000002E-4</v>
      </c>
      <c r="AR1658" s="258">
        <v>5.0545157E-2</v>
      </c>
      <c r="AT1658" s="193"/>
      <c r="AU1658" s="193"/>
      <c r="AV1658" s="193"/>
      <c r="AW1658" s="193"/>
      <c r="AX1658" s="193"/>
      <c r="AY1658" s="193"/>
      <c r="AZ1658" s="193"/>
      <c r="BA1658" s="193"/>
      <c r="BB1658" s="193"/>
      <c r="BC1658" s="193"/>
      <c r="BD1658" s="193"/>
      <c r="BE1658" s="315"/>
      <c r="BF1658" s="315"/>
      <c r="BG1658" s="315"/>
      <c r="BH1658" s="315"/>
      <c r="BI1658" s="315"/>
      <c r="BJ1658" s="315"/>
      <c r="BK1658" s="315"/>
    </row>
    <row r="1659" spans="1:63" x14ac:dyDescent="0.25">
      <c r="A1659" s="9"/>
      <c r="B1659" s="9" t="s">
        <v>5770</v>
      </c>
      <c r="C1659" s="25" t="s">
        <v>6158</v>
      </c>
      <c r="D1659" s="193">
        <v>6.5143835000000001</v>
      </c>
      <c r="E1659" s="193">
        <v>0.59941232</v>
      </c>
      <c r="F1659" s="193">
        <v>0.17706278</v>
      </c>
      <c r="G1659" s="193">
        <v>2.6398007000000001E-2</v>
      </c>
      <c r="H1659" s="193">
        <v>6.8944549000000003E-3</v>
      </c>
      <c r="I1659" s="193">
        <v>0.26381208</v>
      </c>
      <c r="J1659" s="193">
        <v>6.2958038999999993E-2</v>
      </c>
      <c r="K1659" s="193">
        <v>2.9134891000000003E-4</v>
      </c>
      <c r="L1659" s="193">
        <v>5.3775544000000002</v>
      </c>
      <c r="M1659" s="193">
        <v>0</v>
      </c>
      <c r="N1659" s="193">
        <v>0</v>
      </c>
      <c r="O1659" s="193">
        <v>0</v>
      </c>
      <c r="P1659" s="199">
        <f t="shared" si="336"/>
        <v>4.4400912592592592</v>
      </c>
      <c r="Q1659" s="240">
        <v>73.392396000000005</v>
      </c>
      <c r="R1659" s="99">
        <v>54.547001000000002</v>
      </c>
      <c r="S1659" s="99">
        <v>8.2370400000000004</v>
      </c>
      <c r="T1659" s="99">
        <v>5.7975E-5</v>
      </c>
      <c r="U1659" s="99">
        <v>0.60385</v>
      </c>
      <c r="V1659" s="99">
        <v>0.151647</v>
      </c>
      <c r="W1659" s="99">
        <v>9.8528000000000002</v>
      </c>
      <c r="X1659" s="241">
        <f t="shared" si="337"/>
        <v>0.50370235426180998</v>
      </c>
      <c r="Y1659" s="241">
        <f t="shared" si="338"/>
        <v>0.27195701063099997</v>
      </c>
      <c r="Z1659" s="241">
        <f t="shared" si="339"/>
        <v>8.8656570630809992E-2</v>
      </c>
      <c r="AA1659" s="241">
        <f t="shared" si="340"/>
        <v>0.143088773</v>
      </c>
      <c r="AB1659" s="258">
        <v>0.12307517</v>
      </c>
      <c r="AC1659" s="258">
        <v>1.0779521999999999E-5</v>
      </c>
      <c r="AD1659" s="258">
        <v>3.3909663E-2</v>
      </c>
      <c r="AE1659" s="258">
        <v>1.1571399E-5</v>
      </c>
      <c r="AF1659" s="258">
        <v>0.11468679</v>
      </c>
      <c r="AG1659" s="258">
        <v>2.6303671E-4</v>
      </c>
      <c r="AH1659" s="258">
        <v>8.0551392999999999E-2</v>
      </c>
      <c r="AI1659" s="258">
        <v>2.8230222E-4</v>
      </c>
      <c r="AJ1659" s="258">
        <v>2.1794583999999999E-4</v>
      </c>
      <c r="AK1659" s="258">
        <v>1.8186822999999999E-4</v>
      </c>
      <c r="AL1659" s="258">
        <v>1.9747748E-4</v>
      </c>
      <c r="AM1659" s="258">
        <v>6.3356080999999999E-7</v>
      </c>
      <c r="AN1659" s="258">
        <v>3.0538254000000002E-3</v>
      </c>
      <c r="AO1659" s="258">
        <v>3.0355247999999998E-3</v>
      </c>
      <c r="AP1659" s="258">
        <v>1.1356001000000001E-3</v>
      </c>
      <c r="AQ1659" s="258">
        <v>6.4782329999999999E-3</v>
      </c>
      <c r="AR1659" s="258">
        <v>0.13661054</v>
      </c>
      <c r="AT1659" s="193"/>
      <c r="AU1659" s="193"/>
      <c r="AV1659" s="193"/>
      <c r="AW1659" s="193"/>
      <c r="AX1659" s="193"/>
      <c r="AY1659" s="193"/>
      <c r="AZ1659" s="193"/>
      <c r="BA1659" s="193"/>
      <c r="BB1659" s="193"/>
      <c r="BC1659" s="193"/>
      <c r="BD1659" s="193"/>
      <c r="BE1659" s="315"/>
      <c r="BF1659" s="315"/>
      <c r="BG1659" s="315"/>
      <c r="BH1659" s="315"/>
      <c r="BI1659" s="315"/>
      <c r="BJ1659" s="315"/>
      <c r="BK1659" s="315"/>
    </row>
    <row r="1660" spans="1:63" x14ac:dyDescent="0.25">
      <c r="A1660" s="9" t="s">
        <v>1753</v>
      </c>
      <c r="B1660" s="9" t="s">
        <v>5770</v>
      </c>
      <c r="C1660" s="25" t="s">
        <v>6157</v>
      </c>
      <c r="D1660" s="193">
        <v>1.2726748999999999</v>
      </c>
      <c r="E1660" s="193">
        <v>0.27568793000000003</v>
      </c>
      <c r="F1660" s="193">
        <v>6.3877852999999998E-2</v>
      </c>
      <c r="G1660" s="193">
        <v>1.5314549E-2</v>
      </c>
      <c r="H1660" s="193">
        <v>8.1347685999999999E-3</v>
      </c>
      <c r="I1660" s="193">
        <v>6.2272567000000001E-2</v>
      </c>
      <c r="J1660" s="193">
        <v>1.2854324E-2</v>
      </c>
      <c r="K1660" s="193">
        <v>1.7685305E-4</v>
      </c>
      <c r="L1660" s="193">
        <v>0.83435608000000006</v>
      </c>
      <c r="M1660" s="193">
        <v>0</v>
      </c>
      <c r="N1660" s="193">
        <v>0</v>
      </c>
      <c r="O1660" s="193">
        <v>0</v>
      </c>
      <c r="P1660" s="199">
        <f t="shared" si="336"/>
        <v>2.0421328148148148</v>
      </c>
      <c r="Q1660" s="240">
        <v>30.918527999999998</v>
      </c>
      <c r="R1660" s="99">
        <v>26.801779</v>
      </c>
      <c r="S1660" s="99">
        <v>2.2667679999999999</v>
      </c>
      <c r="T1660" s="99">
        <v>1.6041000000000001E-5</v>
      </c>
      <c r="U1660" s="99">
        <v>0.20863999999999999</v>
      </c>
      <c r="V1660" s="99">
        <v>4.1124929999999997E-2</v>
      </c>
      <c r="W1660" s="99">
        <v>1.6002000000000001</v>
      </c>
      <c r="X1660" s="241">
        <f t="shared" si="337"/>
        <v>0.22610506761090002</v>
      </c>
      <c r="Y1660" s="241">
        <f t="shared" si="338"/>
        <v>0.1162462484594</v>
      </c>
      <c r="Z1660" s="241">
        <f t="shared" si="339"/>
        <v>4.0541363551500009E-2</v>
      </c>
      <c r="AA1660" s="241">
        <f t="shared" si="340"/>
        <v>6.9317455599999994E-2</v>
      </c>
      <c r="AB1660" s="258">
        <v>5.6606785E-2</v>
      </c>
      <c r="AC1660" s="258">
        <v>3.0108772000000001E-6</v>
      </c>
      <c r="AD1660" s="258">
        <v>1.5841391999999999E-2</v>
      </c>
      <c r="AE1660" s="258">
        <v>5.4071341999999998E-6</v>
      </c>
      <c r="AF1660" s="258">
        <v>4.3717292999999997E-2</v>
      </c>
      <c r="AG1660" s="258">
        <v>7.2360448000000004E-5</v>
      </c>
      <c r="AH1660" s="258">
        <v>3.7047795000000001E-2</v>
      </c>
      <c r="AI1660" s="258">
        <v>1.018884E-4</v>
      </c>
      <c r="AJ1660" s="258">
        <v>1.3357269E-4</v>
      </c>
      <c r="AK1660" s="258">
        <v>3.6778545999999999E-5</v>
      </c>
      <c r="AL1660" s="258">
        <v>3.5446191999999998E-5</v>
      </c>
      <c r="AM1660" s="258">
        <v>1.119235E-7</v>
      </c>
      <c r="AN1660" s="258">
        <v>1.4480787E-3</v>
      </c>
      <c r="AO1660" s="258">
        <v>9.9978804999999995E-4</v>
      </c>
      <c r="AP1660" s="258">
        <v>7.3790404999999996E-4</v>
      </c>
      <c r="AQ1660" s="258">
        <v>2.2242595999999999E-3</v>
      </c>
      <c r="AR1660" s="258">
        <v>6.7093195999999994E-2</v>
      </c>
      <c r="AT1660" s="193"/>
      <c r="AU1660" s="193"/>
      <c r="AV1660" s="193"/>
      <c r="AW1660" s="193"/>
      <c r="AX1660" s="193"/>
      <c r="AY1660" s="193"/>
      <c r="AZ1660" s="193"/>
      <c r="BA1660" s="193"/>
      <c r="BB1660" s="193"/>
      <c r="BC1660" s="193"/>
      <c r="BD1660" s="193"/>
      <c r="BE1660" s="315"/>
      <c r="BF1660" s="315"/>
      <c r="BG1660" s="315"/>
      <c r="BH1660" s="315"/>
      <c r="BI1660" s="315"/>
      <c r="BJ1660" s="315"/>
      <c r="BK1660" s="315"/>
    </row>
    <row r="1661" spans="1:63" x14ac:dyDescent="0.25">
      <c r="A1661" s="9"/>
      <c r="B1661" s="9" t="s">
        <v>5770</v>
      </c>
      <c r="C1661" s="25" t="s">
        <v>3940</v>
      </c>
      <c r="D1661" s="193">
        <v>0.49371800999999998</v>
      </c>
      <c r="E1661" s="193">
        <v>0.21717552000000001</v>
      </c>
      <c r="F1661" s="193">
        <v>4.3996351000000003E-2</v>
      </c>
      <c r="G1661" s="193">
        <v>1.116463E-2</v>
      </c>
      <c r="H1661" s="193">
        <v>7.9101572999999998E-3</v>
      </c>
      <c r="I1661" s="193">
        <v>2.7182110999999998E-2</v>
      </c>
      <c r="J1661" s="193">
        <v>5.6681212999999996E-3</v>
      </c>
      <c r="K1661" s="193">
        <v>1.5030921E-4</v>
      </c>
      <c r="L1661" s="193">
        <v>0.18047081000000001</v>
      </c>
      <c r="M1661" s="193">
        <v>0</v>
      </c>
      <c r="N1661" s="193">
        <v>0</v>
      </c>
      <c r="O1661" s="193">
        <v>0</v>
      </c>
      <c r="P1661" s="199">
        <f t="shared" si="336"/>
        <v>1.6087075555555554</v>
      </c>
      <c r="Q1661" s="240">
        <v>23.324303</v>
      </c>
      <c r="R1661" s="99">
        <v>21.558343000000001</v>
      </c>
      <c r="S1661" s="99">
        <v>1.295504</v>
      </c>
      <c r="T1661" s="99">
        <v>9.3504999999999997E-6</v>
      </c>
      <c r="U1661" s="99">
        <v>0.14257</v>
      </c>
      <c r="V1661" s="99">
        <v>2.3137230000000002E-2</v>
      </c>
      <c r="W1661" s="99">
        <v>0.30474000000000001</v>
      </c>
      <c r="X1661" s="241">
        <f t="shared" si="337"/>
        <v>0.16977641875354699</v>
      </c>
      <c r="Y1661" s="241">
        <f t="shared" si="338"/>
        <v>8.3422946952999996E-2</v>
      </c>
      <c r="Z1661" s="241">
        <f t="shared" si="339"/>
        <v>3.1778199250547E-2</v>
      </c>
      <c r="AA1661" s="241">
        <f t="shared" si="340"/>
        <v>5.4575272549999998E-2</v>
      </c>
      <c r="AB1661" s="258">
        <v>4.4592728999999998E-2</v>
      </c>
      <c r="AC1661" s="258">
        <v>1.8064592E-6</v>
      </c>
      <c r="AD1661" s="258">
        <v>8.4999972999999993E-3</v>
      </c>
      <c r="AE1661" s="258">
        <v>4.1552357999999999E-6</v>
      </c>
      <c r="AF1661" s="258">
        <v>3.0282915000000001E-2</v>
      </c>
      <c r="AG1661" s="258">
        <v>4.1343958000000001E-5</v>
      </c>
      <c r="AH1661" s="258">
        <v>2.9184670999999999E-2</v>
      </c>
      <c r="AI1661" s="258">
        <v>7.0193727000000006E-5</v>
      </c>
      <c r="AJ1661" s="258">
        <v>9.8307863999999996E-5</v>
      </c>
      <c r="AK1661" s="258">
        <v>1.5310265999999998E-5</v>
      </c>
      <c r="AL1661" s="258">
        <v>9.9454982999999992E-6</v>
      </c>
      <c r="AM1661" s="258">
        <v>3.0745246999999998E-8</v>
      </c>
      <c r="AN1661" s="258">
        <v>1.1521076000000001E-3</v>
      </c>
      <c r="AO1661" s="258">
        <v>6.2072310999999999E-4</v>
      </c>
      <c r="AP1661" s="258">
        <v>6.2690944000000001E-4</v>
      </c>
      <c r="AQ1661" s="258">
        <v>6.1647955000000004E-4</v>
      </c>
      <c r="AR1661" s="258">
        <v>5.3958792999999998E-2</v>
      </c>
      <c r="AT1661" s="193"/>
      <c r="AU1661" s="193"/>
      <c r="AV1661" s="193"/>
      <c r="AW1661" s="193"/>
      <c r="AX1661" s="193"/>
      <c r="AY1661" s="193"/>
      <c r="AZ1661" s="193"/>
      <c r="BA1661" s="193"/>
      <c r="BB1661" s="193"/>
      <c r="BC1661" s="193"/>
      <c r="BD1661" s="193"/>
      <c r="BE1661" s="315"/>
      <c r="BF1661" s="315"/>
      <c r="BG1661" s="315"/>
      <c r="BH1661" s="315"/>
      <c r="BI1661" s="315"/>
      <c r="BJ1661" s="315"/>
      <c r="BK1661" s="315"/>
    </row>
    <row r="1662" spans="1:63" x14ac:dyDescent="0.25">
      <c r="A1662" s="43"/>
      <c r="B1662" s="9" t="s">
        <v>5770</v>
      </c>
      <c r="C1662" s="25" t="s">
        <v>3939</v>
      </c>
      <c r="D1662" s="193">
        <v>6.3740554999999999</v>
      </c>
      <c r="E1662" s="193">
        <v>0.52091429</v>
      </c>
      <c r="F1662" s="193">
        <v>0.16585009000000001</v>
      </c>
      <c r="G1662" s="193">
        <v>2.2256967999999999E-2</v>
      </c>
      <c r="H1662" s="193">
        <v>2.5458807000000002E-3</v>
      </c>
      <c r="I1662" s="193">
        <v>0.25496699</v>
      </c>
      <c r="J1662" s="193">
        <v>8.8149219000000001E-2</v>
      </c>
      <c r="K1662" s="193">
        <v>2.8508713000000001E-3</v>
      </c>
      <c r="L1662" s="193">
        <v>5.3165212000000004</v>
      </c>
      <c r="M1662" s="193">
        <v>0</v>
      </c>
      <c r="N1662" s="193">
        <v>0</v>
      </c>
      <c r="O1662" s="193">
        <v>0</v>
      </c>
      <c r="P1662" s="199">
        <f t="shared" si="336"/>
        <v>3.8586243703703702</v>
      </c>
      <c r="Q1662" s="240">
        <v>68.273122999999998</v>
      </c>
      <c r="R1662" s="99">
        <v>47.960653000000001</v>
      </c>
      <c r="S1662" s="99">
        <v>9.5278399999999994</v>
      </c>
      <c r="T1662" s="99">
        <v>5.9917999999999998E-5</v>
      </c>
      <c r="U1662" s="99">
        <v>0.61153999999999997</v>
      </c>
      <c r="V1662" s="99">
        <v>0.1761308</v>
      </c>
      <c r="W1662" s="99">
        <v>9.9969000000000001</v>
      </c>
      <c r="X1662" s="241">
        <f t="shared" si="337"/>
        <v>0.46255190116952999</v>
      </c>
      <c r="Y1662" s="241">
        <f t="shared" si="338"/>
        <v>0.25880557656699998</v>
      </c>
      <c r="Z1662" s="241">
        <f t="shared" si="339"/>
        <v>7.7445680302530004E-2</v>
      </c>
      <c r="AA1662" s="241">
        <f t="shared" si="340"/>
        <v>0.12630064429999999</v>
      </c>
      <c r="AB1662" s="258">
        <v>0.10695633</v>
      </c>
      <c r="AC1662" s="258">
        <v>1.1510092E-5</v>
      </c>
      <c r="AD1662" s="258">
        <v>4.9635548000000002E-2</v>
      </c>
      <c r="AE1662" s="258">
        <v>1.0208075E-5</v>
      </c>
      <c r="AF1662" s="258">
        <v>0.10188769</v>
      </c>
      <c r="AG1662" s="258">
        <v>3.042904E-4</v>
      </c>
      <c r="AH1662" s="258">
        <v>7.0002254E-2</v>
      </c>
      <c r="AI1662" s="258">
        <v>2.6435344999999999E-4</v>
      </c>
      <c r="AJ1662" s="258">
        <v>1.805841E-4</v>
      </c>
      <c r="AK1662" s="258">
        <v>2.7628675999999999E-4</v>
      </c>
      <c r="AL1662" s="258">
        <v>2.0531601E-4</v>
      </c>
      <c r="AM1662" s="258">
        <v>6.6068253000000003E-7</v>
      </c>
      <c r="AN1662" s="258">
        <v>2.6144019E-3</v>
      </c>
      <c r="AO1662" s="258">
        <v>2.8739160999999998E-3</v>
      </c>
      <c r="AP1662" s="258">
        <v>1.0279073000000001E-3</v>
      </c>
      <c r="AQ1662" s="258">
        <v>6.1619442999999996E-3</v>
      </c>
      <c r="AR1662" s="258">
        <v>0.1201387</v>
      </c>
      <c r="AT1662" s="193"/>
      <c r="AU1662" s="193"/>
      <c r="AV1662" s="193"/>
      <c r="AW1662" s="193"/>
      <c r="AX1662" s="193"/>
      <c r="AY1662" s="193"/>
      <c r="AZ1662" s="193"/>
      <c r="BA1662" s="193"/>
      <c r="BB1662" s="193"/>
      <c r="BC1662" s="193"/>
      <c r="BD1662" s="193"/>
      <c r="BE1662" s="315"/>
      <c r="BF1662" s="315"/>
      <c r="BG1662" s="315"/>
      <c r="BH1662" s="315"/>
      <c r="BI1662" s="315"/>
      <c r="BJ1662" s="315"/>
      <c r="BK1662" s="315"/>
    </row>
    <row r="1663" spans="1:63" x14ac:dyDescent="0.25">
      <c r="A1663" s="43"/>
      <c r="B1663" s="9" t="s">
        <v>5770</v>
      </c>
      <c r="C1663" s="25" t="s">
        <v>4996</v>
      </c>
      <c r="D1663" s="193">
        <v>0.11959612999999999</v>
      </c>
      <c r="E1663" s="193">
        <v>5.6807791000000003E-2</v>
      </c>
      <c r="F1663" s="193">
        <v>1.5369341E-2</v>
      </c>
      <c r="G1663" s="193">
        <v>3.7837308000000002E-3</v>
      </c>
      <c r="H1663" s="193">
        <v>7.9378103999999997E-4</v>
      </c>
      <c r="I1663" s="193">
        <v>7.4827397999999998E-3</v>
      </c>
      <c r="J1663" s="193">
        <v>2.6877140000000001E-2</v>
      </c>
      <c r="K1663" s="193">
        <v>2.6491754999999999E-3</v>
      </c>
      <c r="L1663" s="193">
        <v>5.8324346999999999E-3</v>
      </c>
      <c r="M1663" s="193">
        <v>0</v>
      </c>
      <c r="N1663" s="193">
        <v>0</v>
      </c>
      <c r="O1663" s="193">
        <v>0</v>
      </c>
      <c r="P1663" s="199">
        <f t="shared" si="336"/>
        <v>0.42079845185185183</v>
      </c>
      <c r="Q1663" s="240">
        <v>8.9141546999999992</v>
      </c>
      <c r="R1663" s="99">
        <v>6.3008484999999999</v>
      </c>
      <c r="S1663" s="99">
        <v>2.1970480000000001</v>
      </c>
      <c r="T1663" s="99">
        <v>8.9235000000000002E-6</v>
      </c>
      <c r="U1663" s="99">
        <v>0.10353</v>
      </c>
      <c r="V1663" s="99">
        <v>4.048935E-2</v>
      </c>
      <c r="W1663" s="99">
        <v>0.27223000000000003</v>
      </c>
      <c r="X1663" s="241">
        <f t="shared" si="337"/>
        <v>6.2888431119358004E-2</v>
      </c>
      <c r="Y1663" s="241">
        <f t="shared" si="338"/>
        <v>3.8440967279100006E-2</v>
      </c>
      <c r="Z1663" s="241">
        <f t="shared" si="339"/>
        <v>8.6499367352580007E-3</v>
      </c>
      <c r="AA1663" s="241">
        <f t="shared" si="340"/>
        <v>1.5797527105E-2</v>
      </c>
      <c r="AB1663" s="258">
        <v>1.1663491999999999E-2</v>
      </c>
      <c r="AC1663" s="258">
        <v>1.9370164E-6</v>
      </c>
      <c r="AD1663" s="258">
        <v>2.1467337999999999E-2</v>
      </c>
      <c r="AE1663" s="258">
        <v>1.2696437E-6</v>
      </c>
      <c r="AF1663" s="258">
        <v>5.2367352000000002E-3</v>
      </c>
      <c r="AG1663" s="258">
        <v>7.0195418999999994E-5</v>
      </c>
      <c r="AH1663" s="258">
        <v>7.6337282000000003E-3</v>
      </c>
      <c r="AI1663" s="258">
        <v>2.4400704999999999E-5</v>
      </c>
      <c r="AJ1663" s="258">
        <v>3.2923299999999997E-5</v>
      </c>
      <c r="AK1663" s="258">
        <v>1.0320542E-4</v>
      </c>
      <c r="AL1663" s="258">
        <v>1.0762843000000001E-5</v>
      </c>
      <c r="AM1663" s="258">
        <v>3.6107258000000003E-8</v>
      </c>
      <c r="AN1663" s="258">
        <v>2.8473400999999999E-4</v>
      </c>
      <c r="AO1663" s="258">
        <v>2.5088842E-4</v>
      </c>
      <c r="AP1663" s="258">
        <v>3.0925773000000002E-4</v>
      </c>
      <c r="AQ1663" s="258">
        <v>1.4880105E-5</v>
      </c>
      <c r="AR1663" s="258">
        <v>1.5782647E-2</v>
      </c>
      <c r="AT1663" s="193"/>
      <c r="AU1663" s="193"/>
      <c r="AV1663" s="193"/>
      <c r="AW1663" s="193"/>
      <c r="AX1663" s="193"/>
      <c r="AY1663" s="193"/>
      <c r="AZ1663" s="193"/>
      <c r="BA1663" s="193"/>
      <c r="BB1663" s="193"/>
      <c r="BC1663" s="193"/>
      <c r="BD1663" s="193"/>
      <c r="BE1663" s="315"/>
      <c r="BF1663" s="315"/>
      <c r="BG1663" s="315"/>
      <c r="BH1663" s="315"/>
      <c r="BI1663" s="315"/>
      <c r="BJ1663" s="315"/>
      <c r="BK1663" s="315"/>
    </row>
    <row r="1664" spans="1:63" x14ac:dyDescent="0.25">
      <c r="A1664" s="43"/>
      <c r="B1664" s="9" t="s">
        <v>5770</v>
      </c>
      <c r="C1664" s="25" t="s">
        <v>4995</v>
      </c>
      <c r="D1664" s="193">
        <v>0.90641738000000005</v>
      </c>
      <c r="E1664" s="193">
        <v>0.23213122</v>
      </c>
      <c r="F1664" s="193">
        <v>5.1966843999999998E-2</v>
      </c>
      <c r="G1664" s="193">
        <v>1.2607241999999999E-2</v>
      </c>
      <c r="H1664" s="193">
        <v>5.8799242999999996E-3</v>
      </c>
      <c r="I1664" s="193">
        <v>4.4487693000000002E-2</v>
      </c>
      <c r="J1664" s="193">
        <v>2.1123454999999999E-2</v>
      </c>
      <c r="K1664" s="193">
        <v>1.111225E-3</v>
      </c>
      <c r="L1664" s="193">
        <v>0.53710977999999998</v>
      </c>
      <c r="M1664" s="193">
        <v>0</v>
      </c>
      <c r="N1664" s="193">
        <v>0</v>
      </c>
      <c r="O1664" s="193">
        <v>0</v>
      </c>
      <c r="P1664" s="199">
        <f t="shared" si="336"/>
        <v>1.7194905185185183</v>
      </c>
      <c r="Q1664" s="240">
        <v>27.897338999999999</v>
      </c>
      <c r="R1664" s="99">
        <v>23.490079999999999</v>
      </c>
      <c r="S1664" s="99">
        <v>2.9538319999999998</v>
      </c>
      <c r="T1664" s="99">
        <v>1.6351999999999999E-5</v>
      </c>
      <c r="U1664" s="99">
        <v>0.19897000000000001</v>
      </c>
      <c r="V1664" s="99">
        <v>5.4140529999999999E-2</v>
      </c>
      <c r="W1664" s="99">
        <v>1.2002999999999999</v>
      </c>
      <c r="X1664" s="241">
        <f t="shared" si="337"/>
        <v>0.19342487410394499</v>
      </c>
      <c r="Y1664" s="241">
        <f t="shared" si="338"/>
        <v>9.9082658881500002E-2</v>
      </c>
      <c r="Z1664" s="241">
        <f t="shared" si="339"/>
        <v>3.4085181722444999E-2</v>
      </c>
      <c r="AA1664" s="241">
        <f t="shared" si="340"/>
        <v>6.0257033500000001E-2</v>
      </c>
      <c r="AB1664" s="258">
        <v>4.7662847000000001E-2</v>
      </c>
      <c r="AC1664" s="258">
        <v>3.8799240999999997E-6</v>
      </c>
      <c r="AD1664" s="258">
        <v>1.9317547000000001E-2</v>
      </c>
      <c r="AE1664" s="258">
        <v>4.5952403999999997E-6</v>
      </c>
      <c r="AF1664" s="258">
        <v>3.1999448999999999E-2</v>
      </c>
      <c r="AG1664" s="258">
        <v>9.4340717000000003E-5</v>
      </c>
      <c r="AH1664" s="258">
        <v>3.1194390999999998E-2</v>
      </c>
      <c r="AI1664" s="258">
        <v>8.2905354000000002E-5</v>
      </c>
      <c r="AJ1664" s="258">
        <v>1.0985081E-4</v>
      </c>
      <c r="AK1664" s="258">
        <v>6.6134955000000007E-5</v>
      </c>
      <c r="AL1664" s="258">
        <v>2.9363925E-5</v>
      </c>
      <c r="AM1664" s="258">
        <v>9.3198444999999998E-8</v>
      </c>
      <c r="AN1664" s="258">
        <v>1.1052696000000001E-3</v>
      </c>
      <c r="AO1664" s="258">
        <v>7.7906052999999998E-4</v>
      </c>
      <c r="AP1664" s="258">
        <v>7.1811235000000004E-4</v>
      </c>
      <c r="AQ1664" s="258">
        <v>1.4384644999999999E-3</v>
      </c>
      <c r="AR1664" s="258">
        <v>5.8818569000000001E-2</v>
      </c>
      <c r="AT1664" s="193"/>
      <c r="AU1664" s="193"/>
      <c r="AV1664" s="193"/>
      <c r="AW1664" s="193"/>
      <c r="AX1664" s="193"/>
      <c r="AY1664" s="193"/>
      <c r="AZ1664" s="193"/>
      <c r="BA1664" s="193"/>
      <c r="BB1664" s="193"/>
      <c r="BC1664" s="193"/>
      <c r="BD1664" s="193"/>
      <c r="BE1664" s="315"/>
      <c r="BF1664" s="315"/>
      <c r="BG1664" s="315"/>
      <c r="BH1664" s="315"/>
      <c r="BI1664" s="315"/>
      <c r="BJ1664" s="315"/>
      <c r="BK1664" s="315"/>
    </row>
    <row r="1665" spans="1:63" x14ac:dyDescent="0.25">
      <c r="A1665" s="58" t="s">
        <v>516</v>
      </c>
      <c r="B1665" s="58"/>
      <c r="C1665" s="9"/>
      <c r="D1665" s="195"/>
      <c r="E1665" s="195"/>
      <c r="F1665" s="195"/>
      <c r="G1665" s="195"/>
      <c r="H1665" s="195"/>
      <c r="I1665" s="195"/>
      <c r="J1665" s="195"/>
      <c r="K1665" s="195"/>
      <c r="L1665" s="195"/>
      <c r="M1665" s="195"/>
      <c r="N1665" s="195"/>
      <c r="O1665" s="195"/>
      <c r="P1665" s="195"/>
      <c r="Q1665" s="239"/>
      <c r="R1665" s="97"/>
      <c r="S1665" s="97"/>
      <c r="T1665" s="97"/>
      <c r="U1665" s="97"/>
      <c r="V1665" s="97"/>
      <c r="W1665" s="97"/>
      <c r="X1665" s="259"/>
      <c r="Y1665" s="259"/>
      <c r="Z1665" s="259"/>
      <c r="AA1665" s="258"/>
      <c r="AB1665" s="258"/>
      <c r="AC1665" s="258"/>
      <c r="AD1665" s="258"/>
      <c r="AE1665" s="258"/>
      <c r="AF1665" s="258"/>
      <c r="AG1665" s="258"/>
      <c r="AH1665" s="258"/>
      <c r="AI1665" s="258"/>
      <c r="AJ1665" s="258"/>
      <c r="AK1665" s="258"/>
      <c r="AL1665" s="258"/>
      <c r="AM1665" s="258"/>
      <c r="AN1665" s="258"/>
      <c r="AO1665" s="258"/>
      <c r="AP1665" s="258"/>
      <c r="AQ1665" s="258"/>
      <c r="AR1665" s="258"/>
      <c r="AT1665" s="193"/>
      <c r="AU1665" s="193"/>
      <c r="AV1665" s="193"/>
      <c r="AW1665" s="193"/>
      <c r="AX1665" s="193"/>
      <c r="AY1665" s="193"/>
      <c r="AZ1665" s="193"/>
      <c r="BA1665" s="193"/>
      <c r="BB1665" s="193"/>
      <c r="BC1665" s="193"/>
      <c r="BD1665" s="193"/>
      <c r="BE1665" s="315"/>
      <c r="BF1665" s="315"/>
      <c r="BG1665" s="315"/>
      <c r="BH1665" s="315"/>
      <c r="BI1665" s="315"/>
      <c r="BJ1665" s="315"/>
      <c r="BK1665" s="315"/>
    </row>
    <row r="1666" spans="1:63" x14ac:dyDescent="0.25">
      <c r="A1666" s="9"/>
      <c r="B1666" s="9" t="s">
        <v>5770</v>
      </c>
      <c r="C1666" s="48" t="s">
        <v>2010</v>
      </c>
      <c r="D1666" s="223">
        <v>0.16823613000000001</v>
      </c>
      <c r="E1666" s="223">
        <v>8.8044349999999993E-2</v>
      </c>
      <c r="F1666" s="223">
        <v>2.0343943999999999E-2</v>
      </c>
      <c r="G1666" s="223">
        <v>2.9852454999999998E-3</v>
      </c>
      <c r="H1666" s="223">
        <v>2.4244600999999998E-3</v>
      </c>
      <c r="I1666" s="223">
        <v>1.0560625000000001E-2</v>
      </c>
      <c r="J1666" s="223">
        <v>1.3041431E-3</v>
      </c>
      <c r="K1666" s="223">
        <v>5.7449427E-5</v>
      </c>
      <c r="L1666" s="223">
        <v>4.2209140999999999E-2</v>
      </c>
      <c r="M1666" s="223">
        <v>3.0677500000000002E-4</v>
      </c>
      <c r="N1666" s="223">
        <v>0</v>
      </c>
      <c r="O1666" s="223">
        <v>0</v>
      </c>
      <c r="P1666" s="223">
        <f t="shared" ref="P1666:P1673" si="341">E1666/0.135</f>
        <v>0.65218037037037024</v>
      </c>
      <c r="Q1666" s="238">
        <v>10.872965000000001</v>
      </c>
      <c r="R1666" s="117">
        <v>9.1188962999999994</v>
      </c>
      <c r="S1666" s="117">
        <v>1.4434667999999999</v>
      </c>
      <c r="T1666" s="117">
        <v>4.4602960000000002E-6</v>
      </c>
      <c r="U1666" s="117">
        <v>9.2013822999999995E-2</v>
      </c>
      <c r="V1666" s="117">
        <v>2.6680426E-2</v>
      </c>
      <c r="W1666" s="117">
        <v>0.19190312000000001</v>
      </c>
      <c r="X1666" s="257">
        <f t="shared" ref="X1666:X1673" si="342">SUM(Y1666:AA1666)</f>
        <v>6.9064779508736601E-2</v>
      </c>
      <c r="Y1666" s="257">
        <f t="shared" ref="Y1666:Y1673" si="343">SUM(AB1666:AG1666)</f>
        <v>3.2824290978710001E-2</v>
      </c>
      <c r="Z1666" s="257">
        <f t="shared" ref="Z1666:Z1673" si="344">SUM(AH1666:AP1666)</f>
        <v>1.3008423880026602E-2</v>
      </c>
      <c r="AA1666" s="257">
        <f t="shared" ref="AA1666:AA1673" si="345">SUM(AQ1666:AR1666)</f>
        <v>2.3232064649999998E-2</v>
      </c>
      <c r="AB1666" s="257">
        <v>1.8077974E-2</v>
      </c>
      <c r="AC1666" s="257">
        <v>9.4380011000000005E-7</v>
      </c>
      <c r="AD1666" s="257">
        <v>3.0429187000000002E-3</v>
      </c>
      <c r="AE1666" s="257">
        <v>1.7244306E-6</v>
      </c>
      <c r="AF1666" s="257">
        <v>1.1654627000000001E-2</v>
      </c>
      <c r="AG1666" s="257">
        <v>4.6103048E-5</v>
      </c>
      <c r="AH1666" s="257">
        <v>1.1831576E-2</v>
      </c>
      <c r="AI1666" s="257">
        <v>3.2536960999999997E-5</v>
      </c>
      <c r="AJ1666" s="257">
        <v>2.5920494000000001E-5</v>
      </c>
      <c r="AK1666" s="257">
        <v>7.8936457999999994E-6</v>
      </c>
      <c r="AL1666" s="257">
        <v>2.3807888000000002E-6</v>
      </c>
      <c r="AM1666" s="257">
        <v>7.3904265999999998E-9</v>
      </c>
      <c r="AN1666" s="257">
        <v>5.0095621000000002E-4</v>
      </c>
      <c r="AO1666" s="257">
        <v>2.8423880999999999E-4</v>
      </c>
      <c r="AP1666" s="257">
        <v>3.2291357999999999E-4</v>
      </c>
      <c r="AQ1666" s="257">
        <v>4.0641964999999999E-4</v>
      </c>
      <c r="AR1666" s="257">
        <v>2.2825644999999999E-2</v>
      </c>
      <c r="AT1666" s="193"/>
      <c r="AU1666" s="193"/>
      <c r="AV1666" s="193"/>
      <c r="AW1666" s="193"/>
      <c r="AX1666" s="193"/>
      <c r="AY1666" s="193"/>
      <c r="AZ1666" s="193"/>
      <c r="BA1666" s="193"/>
      <c r="BB1666" s="193"/>
      <c r="BC1666" s="193"/>
      <c r="BD1666" s="193"/>
      <c r="BE1666" s="315"/>
      <c r="BF1666" s="315"/>
      <c r="BG1666" s="315"/>
      <c r="BH1666" s="315"/>
      <c r="BI1666" s="315"/>
      <c r="BJ1666" s="315"/>
      <c r="BK1666" s="315"/>
    </row>
    <row r="1667" spans="1:63" x14ac:dyDescent="0.25">
      <c r="A1667" s="135">
        <v>1</v>
      </c>
      <c r="B1667" s="9" t="s">
        <v>5770</v>
      </c>
      <c r="C1667" s="48" t="s">
        <v>2011</v>
      </c>
      <c r="D1667" s="223">
        <v>0.16823613000000001</v>
      </c>
      <c r="E1667" s="223">
        <v>8.8044349999999993E-2</v>
      </c>
      <c r="F1667" s="223">
        <v>2.0343943999999999E-2</v>
      </c>
      <c r="G1667" s="223">
        <v>2.9852454999999998E-3</v>
      </c>
      <c r="H1667" s="223">
        <v>2.4244600999999998E-3</v>
      </c>
      <c r="I1667" s="223">
        <v>1.0560625000000001E-2</v>
      </c>
      <c r="J1667" s="223">
        <v>1.3041431E-3</v>
      </c>
      <c r="K1667" s="223">
        <v>5.7449427E-5</v>
      </c>
      <c r="L1667" s="223">
        <v>4.2209140999999999E-2</v>
      </c>
      <c r="M1667" s="223">
        <v>3.0677500000000002E-4</v>
      </c>
      <c r="N1667" s="223">
        <v>0</v>
      </c>
      <c r="O1667" s="223">
        <v>0</v>
      </c>
      <c r="P1667" s="223">
        <f t="shared" si="341"/>
        <v>0.65218037037037024</v>
      </c>
      <c r="Q1667" s="238">
        <v>10.872965000000001</v>
      </c>
      <c r="R1667" s="117">
        <v>9.1188962999999994</v>
      </c>
      <c r="S1667" s="117">
        <v>1.4434667999999999</v>
      </c>
      <c r="T1667" s="117">
        <v>4.4602960000000002E-6</v>
      </c>
      <c r="U1667" s="117">
        <v>9.2013822999999995E-2</v>
      </c>
      <c r="V1667" s="117">
        <v>2.6680426E-2</v>
      </c>
      <c r="W1667" s="117">
        <v>0.19190312000000001</v>
      </c>
      <c r="X1667" s="257">
        <f t="shared" si="342"/>
        <v>6.9064779508736601E-2</v>
      </c>
      <c r="Y1667" s="257">
        <f t="shared" si="343"/>
        <v>3.2824290978710001E-2</v>
      </c>
      <c r="Z1667" s="257">
        <f t="shared" si="344"/>
        <v>1.3008423880026602E-2</v>
      </c>
      <c r="AA1667" s="257">
        <f t="shared" si="345"/>
        <v>2.3232064649999998E-2</v>
      </c>
      <c r="AB1667" s="257">
        <v>1.8077974E-2</v>
      </c>
      <c r="AC1667" s="257">
        <v>9.4380011000000005E-7</v>
      </c>
      <c r="AD1667" s="257">
        <v>3.0429187000000002E-3</v>
      </c>
      <c r="AE1667" s="257">
        <v>1.7244306E-6</v>
      </c>
      <c r="AF1667" s="257">
        <v>1.1654627000000001E-2</v>
      </c>
      <c r="AG1667" s="257">
        <v>4.6103048E-5</v>
      </c>
      <c r="AH1667" s="257">
        <v>1.1831576E-2</v>
      </c>
      <c r="AI1667" s="257">
        <v>3.2536960999999997E-5</v>
      </c>
      <c r="AJ1667" s="257">
        <v>2.5920494000000001E-5</v>
      </c>
      <c r="AK1667" s="257">
        <v>7.8936457999999994E-6</v>
      </c>
      <c r="AL1667" s="257">
        <v>2.3807888000000002E-6</v>
      </c>
      <c r="AM1667" s="257">
        <v>7.3904265999999998E-9</v>
      </c>
      <c r="AN1667" s="257">
        <v>5.0095621000000002E-4</v>
      </c>
      <c r="AO1667" s="257">
        <v>2.8423880999999999E-4</v>
      </c>
      <c r="AP1667" s="257">
        <v>3.2291357999999999E-4</v>
      </c>
      <c r="AQ1667" s="257">
        <v>4.0641964999999999E-4</v>
      </c>
      <c r="AR1667" s="257">
        <v>2.2825644999999999E-2</v>
      </c>
      <c r="AT1667" s="193"/>
      <c r="AU1667" s="193"/>
      <c r="AV1667" s="193"/>
      <c r="AW1667" s="193"/>
      <c r="AX1667" s="193"/>
      <c r="AY1667" s="193"/>
      <c r="AZ1667" s="193"/>
      <c r="BA1667" s="193"/>
      <c r="BB1667" s="193"/>
      <c r="BC1667" s="193"/>
      <c r="BD1667" s="193"/>
      <c r="BE1667" s="315"/>
      <c r="BF1667" s="315"/>
      <c r="BG1667" s="315"/>
      <c r="BH1667" s="315"/>
      <c r="BI1667" s="315"/>
      <c r="BJ1667" s="315"/>
      <c r="BK1667" s="315"/>
    </row>
    <row r="1668" spans="1:63" x14ac:dyDescent="0.25">
      <c r="A1668" s="43"/>
      <c r="B1668" s="9" t="s">
        <v>5770</v>
      </c>
      <c r="C1668" s="48" t="s">
        <v>2012</v>
      </c>
      <c r="D1668" s="223">
        <v>1.8292417999999999</v>
      </c>
      <c r="E1668" s="223">
        <v>0.21048611</v>
      </c>
      <c r="F1668" s="223">
        <v>0.78782874999999997</v>
      </c>
      <c r="G1668" s="223">
        <v>3.4919213999999997E-2</v>
      </c>
      <c r="H1668" s="223">
        <v>2.3719117999999998E-3</v>
      </c>
      <c r="I1668" s="223">
        <v>4.7989307000000002E-2</v>
      </c>
      <c r="J1668" s="223">
        <v>3.5851943999999997E-2</v>
      </c>
      <c r="K1668" s="223">
        <v>2.1383232999999999E-4</v>
      </c>
      <c r="L1668" s="223">
        <v>0.70927390999999995</v>
      </c>
      <c r="M1668" s="223">
        <v>3.0677500000000002E-4</v>
      </c>
      <c r="N1668" s="223">
        <v>0</v>
      </c>
      <c r="O1668" s="223">
        <v>0</v>
      </c>
      <c r="P1668" s="223">
        <f t="shared" si="341"/>
        <v>1.5591563703703704</v>
      </c>
      <c r="Q1668" s="238">
        <v>27.470352999999999</v>
      </c>
      <c r="R1668" s="117">
        <v>18.912341000000001</v>
      </c>
      <c r="S1668" s="117">
        <v>4.3301039000000001</v>
      </c>
      <c r="T1668" s="117">
        <v>3.4258524000000003E-5</v>
      </c>
      <c r="U1668" s="117">
        <v>0.27983516000000003</v>
      </c>
      <c r="V1668" s="117">
        <v>7.4350062999999994E-2</v>
      </c>
      <c r="W1668" s="117">
        <v>3.8736882000000001</v>
      </c>
      <c r="X1668" s="257">
        <f t="shared" si="342"/>
        <v>0.32216253726049993</v>
      </c>
      <c r="Y1668" s="257">
        <f t="shared" si="343"/>
        <v>0.23991964693739998</v>
      </c>
      <c r="Z1668" s="257">
        <f t="shared" si="344"/>
        <v>3.3610581523100001E-2</v>
      </c>
      <c r="AA1668" s="257">
        <f t="shared" si="345"/>
        <v>4.8632308799999996E-2</v>
      </c>
      <c r="AB1668" s="257">
        <v>4.3216708999999999E-2</v>
      </c>
      <c r="AC1668" s="257">
        <v>5.0974683999999996E-6</v>
      </c>
      <c r="AD1668" s="257">
        <v>6.7614569999999999E-2</v>
      </c>
      <c r="AE1668" s="257">
        <v>1.2125929E-5</v>
      </c>
      <c r="AF1668" s="257">
        <v>0.12893288</v>
      </c>
      <c r="AG1668" s="257">
        <v>1.3826453999999999E-4</v>
      </c>
      <c r="AH1668" s="257">
        <v>2.8285925E-2</v>
      </c>
      <c r="AI1668" s="257">
        <v>1.3761768000000001E-3</v>
      </c>
      <c r="AJ1668" s="257">
        <v>3.1341951999999998E-4</v>
      </c>
      <c r="AK1668" s="257">
        <v>2.7942115999999998E-4</v>
      </c>
      <c r="AL1668" s="257">
        <v>6.8803840999999999E-5</v>
      </c>
      <c r="AM1668" s="257">
        <v>2.298021E-7</v>
      </c>
      <c r="AN1668" s="257">
        <v>1.1401798999999999E-3</v>
      </c>
      <c r="AO1668" s="257">
        <v>1.1016714E-3</v>
      </c>
      <c r="AP1668" s="257">
        <v>1.0447541E-3</v>
      </c>
      <c r="AQ1668" s="257">
        <v>1.2826138E-3</v>
      </c>
      <c r="AR1668" s="257">
        <v>4.7349694999999997E-2</v>
      </c>
      <c r="AT1668" s="193"/>
      <c r="AU1668" s="193"/>
      <c r="AV1668" s="193"/>
      <c r="AW1668" s="193"/>
      <c r="AX1668" s="193"/>
      <c r="AY1668" s="193"/>
      <c r="AZ1668" s="193"/>
      <c r="BA1668" s="193"/>
      <c r="BB1668" s="193"/>
      <c r="BC1668" s="193"/>
      <c r="BD1668" s="193"/>
      <c r="BE1668" s="315"/>
      <c r="BF1668" s="315"/>
      <c r="BG1668" s="315"/>
      <c r="BH1668" s="315"/>
      <c r="BI1668" s="315"/>
      <c r="BJ1668" s="315"/>
      <c r="BK1668" s="315"/>
    </row>
    <row r="1669" spans="1:63" x14ac:dyDescent="0.25">
      <c r="A1669" s="9"/>
      <c r="B1669" s="9" t="s">
        <v>5770</v>
      </c>
      <c r="C1669" s="48" t="s">
        <v>2013</v>
      </c>
      <c r="D1669" s="223">
        <v>1.8772907000000001</v>
      </c>
      <c r="E1669" s="223">
        <v>0.24544705999999999</v>
      </c>
      <c r="F1669" s="223">
        <v>0.79450441999999999</v>
      </c>
      <c r="G1669" s="223">
        <v>3.5682604E-2</v>
      </c>
      <c r="H1669" s="223">
        <v>2.3901136999999999E-3</v>
      </c>
      <c r="I1669" s="223">
        <v>4.9207582E-2</v>
      </c>
      <c r="J1669" s="223">
        <v>3.6219095E-2</v>
      </c>
      <c r="K1669" s="223">
        <v>2.2557600000000001E-4</v>
      </c>
      <c r="L1669" s="223">
        <v>0.71300074999999996</v>
      </c>
      <c r="M1669" s="223">
        <v>6.1355000000000003E-4</v>
      </c>
      <c r="N1669" s="223">
        <v>0</v>
      </c>
      <c r="O1669" s="223">
        <v>0</v>
      </c>
      <c r="P1669" s="223">
        <f t="shared" si="341"/>
        <v>1.8181263703703703</v>
      </c>
      <c r="Q1669" s="238">
        <v>31.772300999999999</v>
      </c>
      <c r="R1669" s="117">
        <v>21.710493</v>
      </c>
      <c r="S1669" s="117">
        <v>5.5677703999999997</v>
      </c>
      <c r="T1669" s="117">
        <v>3.7119256999999998E-5</v>
      </c>
      <c r="U1669" s="117">
        <v>0.36034587000000001</v>
      </c>
      <c r="V1669" s="117">
        <v>9.7543387999999995E-2</v>
      </c>
      <c r="W1669" s="117">
        <v>4.036111</v>
      </c>
      <c r="X1669" s="257">
        <f t="shared" si="342"/>
        <v>0.34438928395398999</v>
      </c>
      <c r="Y1669" s="257">
        <f t="shared" si="343"/>
        <v>0.2499419463393</v>
      </c>
      <c r="Z1669" s="257">
        <f t="shared" si="344"/>
        <v>3.879295791469E-2</v>
      </c>
      <c r="AA1669" s="257">
        <f t="shared" si="345"/>
        <v>5.5654379699999999E-2</v>
      </c>
      <c r="AB1669" s="257">
        <v>5.0394884000000001E-2</v>
      </c>
      <c r="AC1669" s="257">
        <v>5.9226803000000002E-6</v>
      </c>
      <c r="AD1669" s="257">
        <v>6.9162212000000001E-2</v>
      </c>
      <c r="AE1669" s="257">
        <v>1.2422929E-5</v>
      </c>
      <c r="AF1669" s="257">
        <v>0.13018874</v>
      </c>
      <c r="AG1669" s="257">
        <v>1.7776473E-4</v>
      </c>
      <c r="AH1669" s="257">
        <v>3.2984120999999998E-2</v>
      </c>
      <c r="AI1669" s="257">
        <v>1.3871412E-3</v>
      </c>
      <c r="AJ1669" s="257">
        <v>3.1968117000000002E-4</v>
      </c>
      <c r="AK1669" s="257">
        <v>2.8547943000000001E-4</v>
      </c>
      <c r="AL1669" s="257">
        <v>6.9692874E-5</v>
      </c>
      <c r="AM1669" s="257">
        <v>2.3294069000000001E-7</v>
      </c>
      <c r="AN1669" s="257">
        <v>1.3781351E-3</v>
      </c>
      <c r="AO1669" s="257">
        <v>1.1922019E-3</v>
      </c>
      <c r="AP1669" s="257">
        <v>1.1762723E-3</v>
      </c>
      <c r="AQ1669" s="257">
        <v>1.2922197000000001E-3</v>
      </c>
      <c r="AR1669" s="257">
        <v>5.436216E-2</v>
      </c>
      <c r="AT1669" s="193"/>
      <c r="AU1669" s="193"/>
      <c r="AV1669" s="193"/>
      <c r="AW1669" s="193"/>
      <c r="AX1669" s="193"/>
      <c r="AY1669" s="193"/>
      <c r="AZ1669" s="193"/>
      <c r="BA1669" s="193"/>
      <c r="BB1669" s="193"/>
      <c r="BC1669" s="193"/>
      <c r="BD1669" s="193"/>
      <c r="BE1669" s="315"/>
      <c r="BF1669" s="315"/>
      <c r="BG1669" s="315"/>
      <c r="BH1669" s="315"/>
      <c r="BI1669" s="315"/>
      <c r="BJ1669" s="315"/>
      <c r="BK1669" s="315"/>
    </row>
    <row r="1670" spans="1:63" x14ac:dyDescent="0.25">
      <c r="A1670" s="9"/>
      <c r="B1670" s="9" t="s">
        <v>5770</v>
      </c>
      <c r="C1670" s="48" t="s">
        <v>2014</v>
      </c>
      <c r="D1670" s="223">
        <v>0.16823613000000001</v>
      </c>
      <c r="E1670" s="223">
        <v>8.8044349999999993E-2</v>
      </c>
      <c r="F1670" s="223">
        <v>2.0343943999999999E-2</v>
      </c>
      <c r="G1670" s="223">
        <v>2.9852454999999998E-3</v>
      </c>
      <c r="H1670" s="223">
        <v>2.4244600999999998E-3</v>
      </c>
      <c r="I1670" s="223">
        <v>1.0560625000000001E-2</v>
      </c>
      <c r="J1670" s="223">
        <v>1.3041431E-3</v>
      </c>
      <c r="K1670" s="223">
        <v>5.7449427E-5</v>
      </c>
      <c r="L1670" s="223">
        <v>4.2209140999999999E-2</v>
      </c>
      <c r="M1670" s="223">
        <v>3.0677500000000002E-4</v>
      </c>
      <c r="N1670" s="223">
        <v>0</v>
      </c>
      <c r="O1670" s="223">
        <v>0</v>
      </c>
      <c r="P1670" s="223">
        <f t="shared" si="341"/>
        <v>0.65218037037037024</v>
      </c>
      <c r="Q1670" s="238">
        <v>10.872965000000001</v>
      </c>
      <c r="R1670" s="117">
        <v>9.1188962999999994</v>
      </c>
      <c r="S1670" s="117">
        <v>1.4434667999999999</v>
      </c>
      <c r="T1670" s="117">
        <v>4.4602960000000002E-6</v>
      </c>
      <c r="U1670" s="117">
        <v>9.2013822999999995E-2</v>
      </c>
      <c r="V1670" s="117">
        <v>2.6680426E-2</v>
      </c>
      <c r="W1670" s="117">
        <v>0.19190312000000001</v>
      </c>
      <c r="X1670" s="257">
        <f t="shared" si="342"/>
        <v>6.9064779508736601E-2</v>
      </c>
      <c r="Y1670" s="257">
        <f t="shared" si="343"/>
        <v>3.2824290978710001E-2</v>
      </c>
      <c r="Z1670" s="257">
        <f t="shared" si="344"/>
        <v>1.3008423880026602E-2</v>
      </c>
      <c r="AA1670" s="257">
        <f t="shared" si="345"/>
        <v>2.3232064649999998E-2</v>
      </c>
      <c r="AB1670" s="257">
        <v>1.8077974E-2</v>
      </c>
      <c r="AC1670" s="257">
        <v>9.4380011000000005E-7</v>
      </c>
      <c r="AD1670" s="257">
        <v>3.0429187000000002E-3</v>
      </c>
      <c r="AE1670" s="257">
        <v>1.7244306E-6</v>
      </c>
      <c r="AF1670" s="257">
        <v>1.1654627000000001E-2</v>
      </c>
      <c r="AG1670" s="257">
        <v>4.6103048E-5</v>
      </c>
      <c r="AH1670" s="257">
        <v>1.1831576E-2</v>
      </c>
      <c r="AI1670" s="257">
        <v>3.2536960999999997E-5</v>
      </c>
      <c r="AJ1670" s="257">
        <v>2.5920494000000001E-5</v>
      </c>
      <c r="AK1670" s="257">
        <v>7.8936457999999994E-6</v>
      </c>
      <c r="AL1670" s="257">
        <v>2.3807888000000002E-6</v>
      </c>
      <c r="AM1670" s="257">
        <v>7.3904265999999998E-9</v>
      </c>
      <c r="AN1670" s="257">
        <v>5.0095621000000002E-4</v>
      </c>
      <c r="AO1670" s="257">
        <v>2.8423880999999999E-4</v>
      </c>
      <c r="AP1670" s="257">
        <v>3.2291357999999999E-4</v>
      </c>
      <c r="AQ1670" s="257">
        <v>4.0641964999999999E-4</v>
      </c>
      <c r="AR1670" s="257">
        <v>2.2825644999999999E-2</v>
      </c>
      <c r="AT1670" s="193"/>
      <c r="AU1670" s="193"/>
      <c r="AV1670" s="193"/>
      <c r="AW1670" s="193"/>
      <c r="AX1670" s="193"/>
      <c r="AY1670" s="193"/>
      <c r="AZ1670" s="193"/>
      <c r="BA1670" s="193"/>
      <c r="BB1670" s="193"/>
      <c r="BC1670" s="193"/>
      <c r="BD1670" s="193"/>
      <c r="BE1670" s="315"/>
      <c r="BF1670" s="315"/>
      <c r="BG1670" s="315"/>
      <c r="BH1670" s="315"/>
      <c r="BI1670" s="315"/>
      <c r="BJ1670" s="315"/>
      <c r="BK1670" s="315"/>
    </row>
    <row r="1671" spans="1:63" x14ac:dyDescent="0.25">
      <c r="A1671" s="9"/>
      <c r="B1671" s="9" t="s">
        <v>5770</v>
      </c>
      <c r="C1671" s="48" t="s">
        <v>2015</v>
      </c>
      <c r="D1671" s="223">
        <v>0.16823613000000001</v>
      </c>
      <c r="E1671" s="223">
        <v>8.8044349999999993E-2</v>
      </c>
      <c r="F1671" s="223">
        <v>2.0343943999999999E-2</v>
      </c>
      <c r="G1671" s="223">
        <v>2.9852454999999998E-3</v>
      </c>
      <c r="H1671" s="223">
        <v>2.4244600999999998E-3</v>
      </c>
      <c r="I1671" s="223">
        <v>1.0560625000000001E-2</v>
      </c>
      <c r="J1671" s="223">
        <v>1.3041431E-3</v>
      </c>
      <c r="K1671" s="223">
        <v>5.7449427E-5</v>
      </c>
      <c r="L1671" s="223">
        <v>4.2209140999999999E-2</v>
      </c>
      <c r="M1671" s="223">
        <v>3.0677500000000002E-4</v>
      </c>
      <c r="N1671" s="223">
        <v>0</v>
      </c>
      <c r="O1671" s="223">
        <v>0</v>
      </c>
      <c r="P1671" s="223">
        <f t="shared" si="341"/>
        <v>0.65218037037037024</v>
      </c>
      <c r="Q1671" s="238">
        <v>10.872965000000001</v>
      </c>
      <c r="R1671" s="117">
        <v>9.1188962999999994</v>
      </c>
      <c r="S1671" s="117">
        <v>1.4434667999999999</v>
      </c>
      <c r="T1671" s="117">
        <v>4.4602960000000002E-6</v>
      </c>
      <c r="U1671" s="117">
        <v>9.2013822999999995E-2</v>
      </c>
      <c r="V1671" s="117">
        <v>2.6680426E-2</v>
      </c>
      <c r="W1671" s="117">
        <v>0.19190312000000001</v>
      </c>
      <c r="X1671" s="257">
        <f t="shared" si="342"/>
        <v>6.9064779508736601E-2</v>
      </c>
      <c r="Y1671" s="257">
        <f t="shared" si="343"/>
        <v>3.2824290978710001E-2</v>
      </c>
      <c r="Z1671" s="257">
        <f t="shared" si="344"/>
        <v>1.3008423880026602E-2</v>
      </c>
      <c r="AA1671" s="257">
        <f t="shared" si="345"/>
        <v>2.3232064649999998E-2</v>
      </c>
      <c r="AB1671" s="257">
        <v>1.8077974E-2</v>
      </c>
      <c r="AC1671" s="257">
        <v>9.4380011000000005E-7</v>
      </c>
      <c r="AD1671" s="257">
        <v>3.0429187000000002E-3</v>
      </c>
      <c r="AE1671" s="257">
        <v>1.7244306E-6</v>
      </c>
      <c r="AF1671" s="257">
        <v>1.1654627000000001E-2</v>
      </c>
      <c r="AG1671" s="257">
        <v>4.6103048E-5</v>
      </c>
      <c r="AH1671" s="257">
        <v>1.1831576E-2</v>
      </c>
      <c r="AI1671" s="257">
        <v>3.2536960999999997E-5</v>
      </c>
      <c r="AJ1671" s="257">
        <v>2.5920494000000001E-5</v>
      </c>
      <c r="AK1671" s="257">
        <v>7.8936457999999994E-6</v>
      </c>
      <c r="AL1671" s="257">
        <v>2.3807888000000002E-6</v>
      </c>
      <c r="AM1671" s="257">
        <v>7.3904265999999998E-9</v>
      </c>
      <c r="AN1671" s="257">
        <v>5.0095621000000002E-4</v>
      </c>
      <c r="AO1671" s="257">
        <v>2.8423880999999999E-4</v>
      </c>
      <c r="AP1671" s="257">
        <v>3.2291357999999999E-4</v>
      </c>
      <c r="AQ1671" s="257">
        <v>4.0641964999999999E-4</v>
      </c>
      <c r="AR1671" s="257">
        <v>2.2825644999999999E-2</v>
      </c>
      <c r="AT1671" s="193"/>
      <c r="AU1671" s="193"/>
      <c r="AV1671" s="193"/>
      <c r="AW1671" s="193"/>
      <c r="AX1671" s="193"/>
      <c r="AY1671" s="193"/>
      <c r="AZ1671" s="193"/>
      <c r="BA1671" s="193"/>
      <c r="BB1671" s="193"/>
      <c r="BC1671" s="193"/>
      <c r="BD1671" s="193"/>
      <c r="BE1671" s="315"/>
      <c r="BF1671" s="315"/>
      <c r="BG1671" s="315"/>
      <c r="BH1671" s="315"/>
      <c r="BI1671" s="315"/>
      <c r="BJ1671" s="315"/>
      <c r="BK1671" s="315"/>
    </row>
    <row r="1672" spans="1:63" x14ac:dyDescent="0.25">
      <c r="A1672" s="43"/>
      <c r="B1672" s="9" t="s">
        <v>5770</v>
      </c>
      <c r="C1672" s="48" t="s">
        <v>2016</v>
      </c>
      <c r="D1672" s="223">
        <v>0.2072505</v>
      </c>
      <c r="E1672" s="223">
        <v>9.7049833000000002E-2</v>
      </c>
      <c r="F1672" s="223">
        <v>2.2213499000000001E-2</v>
      </c>
      <c r="G1672" s="223">
        <v>3.3976990000000001E-3</v>
      </c>
      <c r="H1672" s="223">
        <v>2.4700141E-3</v>
      </c>
      <c r="I1672" s="223">
        <v>1.1389873999999999E-2</v>
      </c>
      <c r="J1672" s="223">
        <v>2.2757530000000002E-3</v>
      </c>
      <c r="K1672" s="223">
        <v>6.5093253999999996E-5</v>
      </c>
      <c r="L1672" s="223">
        <v>6.8081960999999996E-2</v>
      </c>
      <c r="M1672" s="223">
        <v>3.0677500000000002E-4</v>
      </c>
      <c r="N1672" s="223">
        <v>0</v>
      </c>
      <c r="O1672" s="223">
        <v>0</v>
      </c>
      <c r="P1672" s="223">
        <f t="shared" si="341"/>
        <v>0.71888765185185177</v>
      </c>
      <c r="Q1672" s="238">
        <v>12.314363</v>
      </c>
      <c r="R1672" s="117">
        <v>9.9852097000000004</v>
      </c>
      <c r="S1672" s="117">
        <v>1.7167888</v>
      </c>
      <c r="T1672" s="117">
        <v>5.7372459999999999E-6</v>
      </c>
      <c r="U1672" s="117">
        <v>0.10117457000000001</v>
      </c>
      <c r="V1672" s="117">
        <v>3.1155927999999999E-2</v>
      </c>
      <c r="W1672" s="117">
        <v>0.48002812</v>
      </c>
      <c r="X1672" s="257">
        <f t="shared" si="342"/>
        <v>7.5344192458065701E-2</v>
      </c>
      <c r="Y1672" s="257">
        <f t="shared" si="343"/>
        <v>3.5608286072200006E-2</v>
      </c>
      <c r="Z1672" s="257">
        <f t="shared" si="344"/>
        <v>1.4290777935865702E-2</v>
      </c>
      <c r="AA1672" s="257">
        <f t="shared" si="345"/>
        <v>2.544512845E-2</v>
      </c>
      <c r="AB1672" s="257">
        <v>1.9926705999999999E-2</v>
      </c>
      <c r="AC1672" s="257">
        <v>1.2129456000000001E-6</v>
      </c>
      <c r="AD1672" s="257">
        <v>3.4057364000000001E-3</v>
      </c>
      <c r="AE1672" s="257">
        <v>1.8335155999999999E-6</v>
      </c>
      <c r="AF1672" s="257">
        <v>1.2217982E-2</v>
      </c>
      <c r="AG1672" s="257">
        <v>5.4815211E-5</v>
      </c>
      <c r="AH1672" s="257">
        <v>1.3041746E-2</v>
      </c>
      <c r="AI1672" s="257">
        <v>3.5582259999999997E-5</v>
      </c>
      <c r="AJ1672" s="257">
        <v>2.9558135999999999E-5</v>
      </c>
      <c r="AK1672" s="257">
        <v>9.1482456999999993E-6</v>
      </c>
      <c r="AL1672" s="257">
        <v>2.7739816000000002E-6</v>
      </c>
      <c r="AM1672" s="257">
        <v>8.6225656999999994E-9</v>
      </c>
      <c r="AN1672" s="257">
        <v>5.1748322999999995E-4</v>
      </c>
      <c r="AO1672" s="257">
        <v>3.0046667999999999E-4</v>
      </c>
      <c r="AP1672" s="257">
        <v>3.5401078000000001E-4</v>
      </c>
      <c r="AQ1672" s="257">
        <v>4.4832145E-4</v>
      </c>
      <c r="AR1672" s="257">
        <v>2.4996806999999999E-2</v>
      </c>
      <c r="AT1672" s="193"/>
      <c r="AU1672" s="193"/>
      <c r="AV1672" s="193"/>
      <c r="AW1672" s="193"/>
      <c r="AX1672" s="193"/>
      <c r="AY1672" s="193"/>
      <c r="AZ1672" s="193"/>
      <c r="BA1672" s="193"/>
      <c r="BB1672" s="193"/>
      <c r="BC1672" s="193"/>
      <c r="BD1672" s="193"/>
      <c r="BE1672" s="315"/>
      <c r="BF1672" s="315"/>
      <c r="BG1672" s="315"/>
      <c r="BH1672" s="315"/>
      <c r="BI1672" s="315"/>
      <c r="BJ1672" s="315"/>
      <c r="BK1672" s="315"/>
    </row>
    <row r="1673" spans="1:63" x14ac:dyDescent="0.25">
      <c r="A1673" s="9"/>
      <c r="B1673" s="9" t="s">
        <v>5770</v>
      </c>
      <c r="C1673" s="48" t="s">
        <v>2017</v>
      </c>
      <c r="D1673" s="223">
        <v>1.4666541</v>
      </c>
      <c r="E1673" s="223">
        <v>0.17944906999999999</v>
      </c>
      <c r="F1673" s="223">
        <v>0.61506099000000003</v>
      </c>
      <c r="G1673" s="223">
        <v>2.8409086E-2</v>
      </c>
      <c r="H1673" s="223">
        <v>2.2896167999999998E-3</v>
      </c>
      <c r="I1673" s="223">
        <v>4.0302822000000002E-2</v>
      </c>
      <c r="J1673" s="223">
        <v>2.8546988999999998E-2</v>
      </c>
      <c r="K1673" s="223">
        <v>1.7990266999999999E-4</v>
      </c>
      <c r="L1673" s="223">
        <v>0.57219830000000005</v>
      </c>
      <c r="M1673" s="223">
        <v>2.1729896E-4</v>
      </c>
      <c r="N1673" s="223">
        <v>0</v>
      </c>
      <c r="O1673" s="223">
        <v>0</v>
      </c>
      <c r="P1673" s="223">
        <f t="shared" si="341"/>
        <v>1.3292523703703703</v>
      </c>
      <c r="Q1673" s="238">
        <v>23.312016</v>
      </c>
      <c r="R1673" s="117">
        <v>16.362641</v>
      </c>
      <c r="S1673" s="117">
        <v>3.5094213999999999</v>
      </c>
      <c r="T1673" s="117">
        <v>2.8078309E-5</v>
      </c>
      <c r="U1673" s="117">
        <v>0.23123581000000001</v>
      </c>
      <c r="V1673" s="117">
        <v>6.0133654000000002E-2</v>
      </c>
      <c r="W1673" s="117">
        <v>3.1485552999999999</v>
      </c>
      <c r="X1673" s="257">
        <f t="shared" si="342"/>
        <v>0.26476573473850995</v>
      </c>
      <c r="Y1673" s="257">
        <f t="shared" si="343"/>
        <v>0.19405808082119999</v>
      </c>
      <c r="Z1673" s="257">
        <f t="shared" si="344"/>
        <v>2.8503543817310004E-2</v>
      </c>
      <c r="AA1673" s="257">
        <f t="shared" si="345"/>
        <v>4.2204110099999997E-2</v>
      </c>
      <c r="AB1673" s="257">
        <v>3.6844259999999997E-2</v>
      </c>
      <c r="AC1673" s="257">
        <v>4.1842998E-6</v>
      </c>
      <c r="AD1673" s="257">
        <v>5.4539899000000003E-2</v>
      </c>
      <c r="AE1673" s="257">
        <v>9.7620614000000007E-6</v>
      </c>
      <c r="AF1673" s="257">
        <v>0.10254793</v>
      </c>
      <c r="AG1673" s="257">
        <v>1.1204545999999999E-4</v>
      </c>
      <c r="AH1673" s="257">
        <v>2.4115013000000001E-2</v>
      </c>
      <c r="AI1673" s="257">
        <v>1.0738100999999999E-3</v>
      </c>
      <c r="AJ1673" s="257">
        <v>2.5489759E-4</v>
      </c>
      <c r="AK1673" s="257">
        <v>2.1939655000000001E-4</v>
      </c>
      <c r="AL1673" s="257">
        <v>5.4668279999999998E-5</v>
      </c>
      <c r="AM1673" s="257">
        <v>1.8255731E-7</v>
      </c>
      <c r="AN1673" s="257">
        <v>9.7940255000000006E-4</v>
      </c>
      <c r="AO1673" s="257">
        <v>9.2493608000000001E-4</v>
      </c>
      <c r="AP1673" s="257">
        <v>8.8123710999999999E-4</v>
      </c>
      <c r="AQ1673" s="257">
        <v>1.2383251E-3</v>
      </c>
      <c r="AR1673" s="257">
        <v>4.0965784999999998E-2</v>
      </c>
      <c r="AT1673" s="193" t="s">
        <v>7066</v>
      </c>
      <c r="AU1673" s="193" t="s">
        <v>7067</v>
      </c>
      <c r="AV1673" s="193"/>
      <c r="AW1673" s="193"/>
      <c r="AX1673" s="193"/>
      <c r="AY1673" s="193"/>
      <c r="AZ1673" s="193"/>
      <c r="BA1673" s="193"/>
      <c r="BB1673" s="193"/>
      <c r="BC1673" s="193"/>
      <c r="BD1673" s="193"/>
      <c r="BE1673" s="315"/>
      <c r="BF1673" s="315"/>
      <c r="BG1673" s="315"/>
      <c r="BH1673" s="315"/>
      <c r="BI1673" s="315"/>
      <c r="BJ1673" s="315"/>
      <c r="BK1673" s="315"/>
    </row>
    <row r="1674" spans="1:63" x14ac:dyDescent="0.25">
      <c r="A1674" s="58" t="s">
        <v>517</v>
      </c>
      <c r="B1674" s="58"/>
      <c r="C1674" s="9"/>
      <c r="D1674" s="195"/>
      <c r="E1674" s="195"/>
      <c r="F1674" s="195"/>
      <c r="G1674" s="195"/>
      <c r="H1674" s="195"/>
      <c r="I1674" s="195"/>
      <c r="J1674" s="195"/>
      <c r="K1674" s="195"/>
      <c r="L1674" s="195"/>
      <c r="M1674" s="195"/>
      <c r="N1674" s="195"/>
      <c r="O1674" s="195"/>
      <c r="P1674" s="195"/>
      <c r="Q1674" s="239"/>
      <c r="R1674" s="97"/>
      <c r="S1674" s="97"/>
      <c r="T1674" s="97"/>
      <c r="U1674" s="97"/>
      <c r="V1674" s="97"/>
      <c r="W1674" s="97"/>
      <c r="X1674" s="259"/>
      <c r="Y1674" s="259"/>
      <c r="Z1674" s="259"/>
      <c r="AA1674" s="258"/>
      <c r="AB1674" s="258"/>
      <c r="AC1674" s="258"/>
      <c r="AD1674" s="258"/>
      <c r="AE1674" s="258"/>
      <c r="AF1674" s="258"/>
      <c r="AG1674" s="258"/>
      <c r="AH1674" s="258"/>
      <c r="AI1674" s="258"/>
      <c r="AJ1674" s="258"/>
      <c r="AK1674" s="258"/>
      <c r="AL1674" s="258"/>
      <c r="AM1674" s="258"/>
      <c r="AN1674" s="258"/>
      <c r="AO1674" s="258"/>
      <c r="AP1674" s="258"/>
      <c r="AQ1674" s="258"/>
      <c r="AR1674" s="258"/>
      <c r="AT1674" s="193" t="s">
        <v>7068</v>
      </c>
      <c r="AU1674" s="193" t="s">
        <v>7069</v>
      </c>
      <c r="AV1674" s="193"/>
      <c r="AW1674" s="193" t="s">
        <v>7066</v>
      </c>
      <c r="AX1674" s="193" t="s">
        <v>7067</v>
      </c>
      <c r="AY1674" s="193"/>
      <c r="AZ1674" s="193"/>
      <c r="BA1674" s="193"/>
      <c r="BB1674" s="193"/>
      <c r="BC1674" s="193"/>
      <c r="BD1674" s="193"/>
      <c r="BE1674" s="315"/>
      <c r="BF1674" s="315"/>
      <c r="BG1674" s="315"/>
      <c r="BH1674" s="315"/>
      <c r="BI1674" s="315"/>
      <c r="BJ1674" s="315"/>
      <c r="BK1674" s="315"/>
    </row>
    <row r="1675" spans="1:63" x14ac:dyDescent="0.25">
      <c r="A1675" s="43"/>
      <c r="B1675" s="9" t="s">
        <v>5770</v>
      </c>
      <c r="C1675" s="25" t="s">
        <v>4262</v>
      </c>
      <c r="D1675" s="193">
        <v>0.10598156</v>
      </c>
      <c r="E1675" s="193">
        <v>1.155924E-2</v>
      </c>
      <c r="F1675" s="193">
        <v>7.0936565999999996E-3</v>
      </c>
      <c r="G1675" s="193">
        <v>6.2153160999999998E-4</v>
      </c>
      <c r="H1675" s="193">
        <v>9.5866642999999999E-5</v>
      </c>
      <c r="I1675" s="193">
        <v>9.5454215999999995E-3</v>
      </c>
      <c r="J1675" s="193">
        <v>1.5475409999999999E-3</v>
      </c>
      <c r="K1675" s="193">
        <v>5.2117831999999998E-6</v>
      </c>
      <c r="L1675" s="193">
        <v>7.5513085999999993E-2</v>
      </c>
      <c r="M1675" s="193">
        <v>0</v>
      </c>
      <c r="N1675" s="193">
        <v>0</v>
      </c>
      <c r="O1675" s="193">
        <v>0</v>
      </c>
      <c r="P1675" s="199">
        <f>E1675/0.135</f>
        <v>8.5623999999999992E-2</v>
      </c>
      <c r="Q1675" s="240">
        <v>1.6237994</v>
      </c>
      <c r="R1675" s="99">
        <v>1.2842681</v>
      </c>
      <c r="S1675" s="99">
        <v>0.28638400000000003</v>
      </c>
      <c r="T1675" s="99">
        <v>6.2519E-7</v>
      </c>
      <c r="U1675" s="99">
        <v>1.4199E-2</v>
      </c>
      <c r="V1675" s="99">
        <v>5.7566379999999997E-3</v>
      </c>
      <c r="W1675" s="99">
        <v>3.3190999999999998E-2</v>
      </c>
      <c r="X1675" s="241">
        <f>SUM(Y1675:AA1675)</f>
        <v>2.3374374517460796E-2</v>
      </c>
      <c r="Y1675" s="241">
        <f>SUM(AB1675:AG1675)</f>
        <v>1.7659027105169998E-2</v>
      </c>
      <c r="Z1675" s="241">
        <f>SUM(AH1675:AP1675)</f>
        <v>2.1225010022908001E-3</v>
      </c>
      <c r="AA1675" s="241">
        <f>SUM(AQ1675:AR1675)</f>
        <v>3.5928464099999999E-3</v>
      </c>
      <c r="AB1675" s="258">
        <v>2.3733312999999999E-3</v>
      </c>
      <c r="AC1675" s="258">
        <v>5.7138710999999998E-7</v>
      </c>
      <c r="AD1675" s="258">
        <v>6.3945674999999998E-4</v>
      </c>
      <c r="AE1675" s="258">
        <v>5.8556305999999999E-7</v>
      </c>
      <c r="AF1675" s="258">
        <v>1.4636211999999999E-2</v>
      </c>
      <c r="AG1675" s="258">
        <v>8.8701050000000003E-6</v>
      </c>
      <c r="AH1675" s="258">
        <v>1.5533017E-3</v>
      </c>
      <c r="AI1675" s="258">
        <v>1.0741324000000001E-5</v>
      </c>
      <c r="AJ1675" s="258">
        <v>5.4263252999999999E-6</v>
      </c>
      <c r="AK1675" s="258">
        <v>3.9700066000000003E-6</v>
      </c>
      <c r="AL1675" s="258">
        <v>6.6315583999999996E-7</v>
      </c>
      <c r="AM1675" s="258">
        <v>1.5515507999999999E-9</v>
      </c>
      <c r="AN1675" s="258">
        <v>4.9123216999999997E-5</v>
      </c>
      <c r="AO1675" s="258">
        <v>4.2208022E-5</v>
      </c>
      <c r="AP1675" s="258">
        <v>4.5706570000000001E-4</v>
      </c>
      <c r="AQ1675" s="258">
        <v>3.7719921000000002E-4</v>
      </c>
      <c r="AR1675" s="258">
        <v>3.2156471999999999E-3</v>
      </c>
      <c r="AT1675" s="193" t="s">
        <v>7070</v>
      </c>
      <c r="AU1675" s="193" t="s">
        <v>7071</v>
      </c>
      <c r="AV1675" s="193"/>
      <c r="AW1675" s="193" t="s">
        <v>7068</v>
      </c>
      <c r="AX1675" s="193" t="s">
        <v>7069</v>
      </c>
      <c r="AY1675" s="193"/>
      <c r="AZ1675" s="193"/>
      <c r="BA1675" s="193"/>
      <c r="BB1675" s="193"/>
      <c r="BC1675" s="193"/>
      <c r="BD1675" s="193"/>
      <c r="BE1675" s="315"/>
      <c r="BF1675" s="315"/>
      <c r="BG1675" s="315"/>
      <c r="BH1675" s="315"/>
      <c r="BI1675" s="315"/>
      <c r="BJ1675" s="315"/>
      <c r="BK1675" s="315"/>
    </row>
    <row r="1676" spans="1:63" x14ac:dyDescent="0.25">
      <c r="A1676" s="43"/>
      <c r="B1676" s="9" t="s">
        <v>5770</v>
      </c>
      <c r="C1676" s="25" t="s">
        <v>4261</v>
      </c>
      <c r="D1676" s="193">
        <v>0.16881815999999999</v>
      </c>
      <c r="E1676" s="193">
        <v>4.7084771999999997E-2</v>
      </c>
      <c r="F1676" s="193">
        <v>2.2383400000000001E-2</v>
      </c>
      <c r="G1676" s="193">
        <v>1.1251127E-3</v>
      </c>
      <c r="H1676" s="193">
        <v>6.3392365000000004E-3</v>
      </c>
      <c r="I1676" s="193">
        <v>1.4284351000000001E-2</v>
      </c>
      <c r="J1676" s="193">
        <v>1.8355648999999999E-3</v>
      </c>
      <c r="K1676" s="193">
        <v>1.3392267999999999E-4</v>
      </c>
      <c r="L1676" s="193">
        <v>7.5631797000000001E-2</v>
      </c>
      <c r="M1676" s="193">
        <v>0</v>
      </c>
      <c r="N1676" s="193">
        <v>0</v>
      </c>
      <c r="O1676" s="193">
        <v>0</v>
      </c>
      <c r="P1676" s="199">
        <f>E1676/0.135</f>
        <v>0.34877608888888884</v>
      </c>
      <c r="Q1676" s="240">
        <v>3.5439408000000001</v>
      </c>
      <c r="R1676" s="99">
        <v>3.1658635999999998</v>
      </c>
      <c r="S1676" s="99">
        <v>0.30536239999999998</v>
      </c>
      <c r="T1676" s="99">
        <v>1.5517999999999999E-6</v>
      </c>
      <c r="U1676" s="99">
        <v>1.9997000000000001E-2</v>
      </c>
      <c r="V1676" s="99">
        <v>5.2663129999999999E-3</v>
      </c>
      <c r="W1676" s="99">
        <v>4.7449999999999999E-2</v>
      </c>
      <c r="X1676" s="241">
        <f>SUM(Y1676:AA1676)</f>
        <v>4.5034729016823101E-2</v>
      </c>
      <c r="Y1676" s="241">
        <f>SUM(AB1676:AG1676)</f>
        <v>3.001901585211E-2</v>
      </c>
      <c r="Z1676" s="241">
        <f>SUM(AH1676:AP1676)</f>
        <v>6.7159365247130981E-3</v>
      </c>
      <c r="AA1676" s="241">
        <f>SUM(AQ1676:AR1676)</f>
        <v>8.2997766399999992E-3</v>
      </c>
      <c r="AB1676" s="258">
        <v>9.6679224000000008E-3</v>
      </c>
      <c r="AC1676" s="258">
        <v>5.5248031000000005E-7</v>
      </c>
      <c r="AD1676" s="258">
        <v>2.2070402E-3</v>
      </c>
      <c r="AE1676" s="258">
        <v>2.2385454000000002E-6</v>
      </c>
      <c r="AF1676" s="258">
        <v>1.8131477999999999E-2</v>
      </c>
      <c r="AG1676" s="258">
        <v>9.7842263999999995E-6</v>
      </c>
      <c r="AH1676" s="258">
        <v>6.3276623999999997E-3</v>
      </c>
      <c r="AI1676" s="258">
        <v>3.6370284000000003E-5</v>
      </c>
      <c r="AJ1676" s="258">
        <v>9.8378427000000004E-6</v>
      </c>
      <c r="AK1676" s="258">
        <v>6.2552334999999998E-6</v>
      </c>
      <c r="AL1676" s="258">
        <v>8.8962580000000002E-7</v>
      </c>
      <c r="AM1676" s="258">
        <v>2.9967130999999998E-9</v>
      </c>
      <c r="AN1676" s="258">
        <v>1.2817857999999999E-4</v>
      </c>
      <c r="AO1676" s="258">
        <v>8.6938861999999998E-5</v>
      </c>
      <c r="AP1676" s="258">
        <v>1.1980070000000001E-4</v>
      </c>
      <c r="AQ1676" s="258">
        <v>3.7756543999999998E-4</v>
      </c>
      <c r="AR1676" s="258">
        <v>7.9222111999999994E-3</v>
      </c>
      <c r="AT1676" s="193" t="s">
        <v>7006</v>
      </c>
      <c r="AU1676" s="193" t="s">
        <v>7084</v>
      </c>
      <c r="AV1676" s="193"/>
      <c r="AW1676" s="193" t="s">
        <v>7070</v>
      </c>
      <c r="AX1676" s="193" t="s">
        <v>7071</v>
      </c>
      <c r="AY1676" s="193"/>
      <c r="AZ1676" s="193"/>
      <c r="BA1676" s="193"/>
      <c r="BB1676" s="193"/>
      <c r="BC1676" s="193"/>
      <c r="BD1676" s="193"/>
      <c r="BE1676" s="315"/>
      <c r="BF1676" s="315"/>
      <c r="BG1676" s="315"/>
      <c r="BH1676" s="315"/>
      <c r="BI1676" s="315"/>
      <c r="BJ1676" s="315"/>
      <c r="BK1676" s="315"/>
    </row>
    <row r="1677" spans="1:63" x14ac:dyDescent="0.25">
      <c r="A1677" s="58" t="s">
        <v>6747</v>
      </c>
      <c r="B1677" s="58"/>
      <c r="C1677" s="9"/>
      <c r="D1677" s="195"/>
      <c r="E1677" s="195"/>
      <c r="F1677" s="195"/>
      <c r="G1677" s="195"/>
      <c r="H1677" s="195"/>
      <c r="I1677" s="195"/>
      <c r="J1677" s="195"/>
      <c r="K1677" s="195"/>
      <c r="L1677" s="195"/>
      <c r="M1677" s="195"/>
      <c r="N1677" s="195"/>
      <c r="O1677" s="195"/>
      <c r="P1677" s="195"/>
      <c r="Q1677" s="239"/>
      <c r="R1677" s="97"/>
      <c r="S1677" s="97"/>
      <c r="T1677" s="97"/>
      <c r="U1677" s="97"/>
      <c r="V1677" s="97"/>
      <c r="W1677" s="97"/>
      <c r="X1677" s="259"/>
      <c r="Y1677" s="259"/>
      <c r="Z1677" s="259"/>
      <c r="AA1677" s="258"/>
      <c r="AB1677" s="258"/>
      <c r="AC1677" s="258"/>
      <c r="AD1677" s="258"/>
      <c r="AE1677" s="258"/>
      <c r="AF1677" s="258"/>
      <c r="AG1677" s="258"/>
      <c r="AH1677" s="258"/>
      <c r="AI1677" s="258"/>
      <c r="AJ1677" s="258"/>
      <c r="AK1677" s="258"/>
      <c r="AL1677" s="258"/>
      <c r="AM1677" s="258"/>
      <c r="AN1677" s="258"/>
      <c r="AO1677" s="258"/>
      <c r="AP1677" s="258"/>
      <c r="AQ1677" s="258"/>
      <c r="AR1677" s="258"/>
      <c r="AT1677" s="193" t="s">
        <v>7008</v>
      </c>
      <c r="AU1677" s="193" t="s">
        <v>7009</v>
      </c>
      <c r="AV1677" s="193"/>
      <c r="AW1677" s="193" t="s">
        <v>7006</v>
      </c>
      <c r="AX1677" s="193" t="s">
        <v>7077</v>
      </c>
      <c r="AY1677" s="193"/>
      <c r="AZ1677" s="193"/>
      <c r="BA1677" s="193"/>
      <c r="BB1677" s="193"/>
      <c r="BC1677" s="193"/>
      <c r="BD1677" s="193"/>
      <c r="BE1677" s="315"/>
      <c r="BF1677" s="315"/>
      <c r="BG1677" s="315"/>
      <c r="BH1677" s="315"/>
      <c r="BI1677" s="315"/>
      <c r="BJ1677" s="315"/>
      <c r="BK1677" s="315"/>
    </row>
    <row r="1678" spans="1:63" x14ac:dyDescent="0.25">
      <c r="A1678" s="9"/>
      <c r="B1678" s="43" t="s">
        <v>1264</v>
      </c>
      <c r="C1678" s="6" t="s">
        <v>1543</v>
      </c>
      <c r="D1678" s="193">
        <v>25335131</v>
      </c>
      <c r="E1678" s="193">
        <v>7611802.2999999998</v>
      </c>
      <c r="F1678" s="193">
        <v>2352773.9</v>
      </c>
      <c r="G1678" s="193">
        <v>625868.02</v>
      </c>
      <c r="H1678" s="193">
        <v>156830.51</v>
      </c>
      <c r="I1678" s="193">
        <v>1267806.8</v>
      </c>
      <c r="J1678" s="193">
        <v>736794.58</v>
      </c>
      <c r="K1678" s="193">
        <v>29962.37</v>
      </c>
      <c r="L1678" s="193">
        <v>12553293</v>
      </c>
      <c r="M1678" s="193">
        <v>0</v>
      </c>
      <c r="N1678" s="193">
        <v>0</v>
      </c>
      <c r="O1678" s="193">
        <v>0</v>
      </c>
      <c r="P1678" s="199">
        <f>E1678/0.135</f>
        <v>56383720.740740739</v>
      </c>
      <c r="Q1678" s="240">
        <v>889063610</v>
      </c>
      <c r="R1678" s="99">
        <v>708367310</v>
      </c>
      <c r="S1678" s="99">
        <v>102900000</v>
      </c>
      <c r="T1678" s="99">
        <v>105720</v>
      </c>
      <c r="U1678" s="99">
        <v>37786000</v>
      </c>
      <c r="V1678" s="99">
        <v>1584581</v>
      </c>
      <c r="W1678" s="99">
        <v>38320000</v>
      </c>
      <c r="X1678" s="241">
        <f>SUM(Y1678:AA1678)</f>
        <v>10866047.219295701</v>
      </c>
      <c r="Y1678" s="241">
        <f>SUM(AB1678:AG1678)</f>
        <v>3894776.5111200004</v>
      </c>
      <c r="Z1678" s="241">
        <f>SUM(AH1678:AP1678)</f>
        <v>5149279.2571757007</v>
      </c>
      <c r="AA1678" s="241">
        <f>SUM(AQ1678:AR1678)</f>
        <v>1821991.4509999999</v>
      </c>
      <c r="AB1678" s="258">
        <v>1562863.8</v>
      </c>
      <c r="AC1678" s="258">
        <v>155.81348</v>
      </c>
      <c r="AD1678" s="258">
        <v>1288573.3</v>
      </c>
      <c r="AE1678" s="258">
        <v>164.65374</v>
      </c>
      <c r="AF1678" s="258">
        <v>1039787.6</v>
      </c>
      <c r="AG1678" s="258">
        <v>3231.3438999999998</v>
      </c>
      <c r="AH1678" s="258">
        <v>1022902.7</v>
      </c>
      <c r="AI1678" s="258">
        <v>3872.0248999999999</v>
      </c>
      <c r="AJ1678" s="258">
        <v>5542.0573000000004</v>
      </c>
      <c r="AK1678" s="258">
        <v>3518.5859</v>
      </c>
      <c r="AL1678" s="258">
        <v>1058.4269999999999</v>
      </c>
      <c r="AM1678" s="258">
        <v>3.4620757000000002</v>
      </c>
      <c r="AN1678" s="258">
        <v>206841.7</v>
      </c>
      <c r="AO1678" s="258">
        <v>2185747.7000000002</v>
      </c>
      <c r="AP1678" s="258">
        <v>1719792.6</v>
      </c>
      <c r="AQ1678" s="258">
        <v>48402.050999999999</v>
      </c>
      <c r="AR1678" s="258">
        <v>1773589.4</v>
      </c>
      <c r="AT1678" s="193" t="s">
        <v>7010</v>
      </c>
      <c r="AU1678" s="193" t="s">
        <v>7011</v>
      </c>
      <c r="AV1678" s="193"/>
      <c r="AW1678" s="193" t="s">
        <v>7008</v>
      </c>
      <c r="AX1678" s="193" t="s">
        <v>7009</v>
      </c>
      <c r="AY1678" s="193"/>
      <c r="AZ1678" s="193"/>
      <c r="BA1678" s="193"/>
      <c r="BB1678" s="193"/>
      <c r="BC1678" s="193"/>
      <c r="BD1678" s="193"/>
      <c r="BE1678" s="315"/>
      <c r="BF1678" s="315"/>
      <c r="BG1678" s="315"/>
      <c r="BH1678" s="315"/>
      <c r="BI1678" s="315"/>
      <c r="BJ1678" s="315"/>
      <c r="BK1678" s="315"/>
    </row>
    <row r="1679" spans="1:63" x14ac:dyDescent="0.25">
      <c r="A1679" s="43"/>
      <c r="B1679" s="43" t="s">
        <v>1264</v>
      </c>
      <c r="C1679" s="6" t="s">
        <v>1542</v>
      </c>
      <c r="D1679" s="193">
        <v>55239990</v>
      </c>
      <c r="E1679" s="193">
        <v>22166142</v>
      </c>
      <c r="F1679" s="193">
        <v>9962049.1999999993</v>
      </c>
      <c r="G1679" s="193">
        <v>935718.97</v>
      </c>
      <c r="H1679" s="193">
        <v>400014.83</v>
      </c>
      <c r="I1679" s="193">
        <v>2581331.6</v>
      </c>
      <c r="J1679" s="193">
        <v>1646561.9</v>
      </c>
      <c r="K1679" s="193">
        <v>54778.735999999997</v>
      </c>
      <c r="L1679" s="193">
        <v>17493393</v>
      </c>
      <c r="M1679" s="193">
        <v>0</v>
      </c>
      <c r="N1679" s="193">
        <v>0</v>
      </c>
      <c r="O1679" s="193">
        <v>0</v>
      </c>
      <c r="P1679" s="199">
        <f>E1679/0.135</f>
        <v>164193644.44444445</v>
      </c>
      <c r="Q1679" s="240">
        <v>2713528700</v>
      </c>
      <c r="R1679" s="99">
        <v>1990377400</v>
      </c>
      <c r="S1679" s="99">
        <v>322739200</v>
      </c>
      <c r="T1679" s="99">
        <v>113180</v>
      </c>
      <c r="U1679" s="99">
        <v>294760000</v>
      </c>
      <c r="V1679" s="99">
        <v>3338946</v>
      </c>
      <c r="W1679" s="99">
        <v>102200000</v>
      </c>
      <c r="X1679" s="241">
        <f>SUM(Y1679:AA1679)</f>
        <v>20920890.586620197</v>
      </c>
      <c r="Y1679" s="241">
        <f>SUM(AB1679:AG1679)</f>
        <v>9202357.9041799977</v>
      </c>
      <c r="Z1679" s="241">
        <f>SUM(AH1679:AP1679)</f>
        <v>6681181.4914401993</v>
      </c>
      <c r="AA1679" s="241">
        <f>SUM(AQ1679:AR1679)</f>
        <v>5037351.1910000006</v>
      </c>
      <c r="AB1679" s="258">
        <v>4551180</v>
      </c>
      <c r="AC1679" s="258">
        <v>579.85837000000004</v>
      </c>
      <c r="AD1679" s="258">
        <v>1724377.9</v>
      </c>
      <c r="AE1679" s="258">
        <v>563.63481000000002</v>
      </c>
      <c r="AF1679" s="258">
        <v>2915596.8</v>
      </c>
      <c r="AG1679" s="258">
        <v>10059.710999999999</v>
      </c>
      <c r="AH1679" s="258">
        <v>2978832</v>
      </c>
      <c r="AI1679" s="258">
        <v>17040.361000000001</v>
      </c>
      <c r="AJ1679" s="258">
        <v>8006.0697</v>
      </c>
      <c r="AK1679" s="258">
        <v>10586.241</v>
      </c>
      <c r="AL1679" s="258">
        <v>1694.6560999999999</v>
      </c>
      <c r="AM1679" s="258">
        <v>4.8136402</v>
      </c>
      <c r="AN1679" s="258">
        <v>1469810.8</v>
      </c>
      <c r="AO1679" s="258">
        <v>1199910.7</v>
      </c>
      <c r="AP1679" s="258">
        <v>995295.85</v>
      </c>
      <c r="AQ1679" s="258">
        <v>54933.991000000002</v>
      </c>
      <c r="AR1679" s="258">
        <v>4982417.2</v>
      </c>
      <c r="AT1679" s="193" t="s">
        <v>7014</v>
      </c>
      <c r="AU1679" s="193" t="s">
        <v>7015</v>
      </c>
      <c r="AV1679" s="193"/>
      <c r="AW1679" s="193" t="s">
        <v>7010</v>
      </c>
      <c r="AX1679" s="193" t="s">
        <v>7011</v>
      </c>
      <c r="AY1679" s="193"/>
      <c r="AZ1679" s="193"/>
      <c r="BA1679" s="193"/>
      <c r="BB1679" s="193"/>
      <c r="BC1679" s="193"/>
      <c r="BD1679" s="193"/>
      <c r="BE1679" s="315"/>
      <c r="BF1679" s="315"/>
      <c r="BG1679" s="315"/>
      <c r="BH1679" s="315"/>
      <c r="BI1679" s="315"/>
      <c r="BJ1679" s="315"/>
      <c r="BK1679" s="315"/>
    </row>
    <row r="1680" spans="1:63" x14ac:dyDescent="0.25">
      <c r="A1680" s="43"/>
      <c r="B1680" s="43" t="s">
        <v>1264</v>
      </c>
      <c r="C1680" s="6" t="s">
        <v>1541</v>
      </c>
      <c r="D1680" s="193">
        <v>31772684</v>
      </c>
      <c r="E1680" s="193">
        <v>13094704</v>
      </c>
      <c r="F1680" s="193">
        <v>6026407.9000000004</v>
      </c>
      <c r="G1680" s="193">
        <v>527459.28</v>
      </c>
      <c r="H1680" s="193">
        <v>232884.57</v>
      </c>
      <c r="I1680" s="193">
        <v>1475725.9</v>
      </c>
      <c r="J1680" s="193">
        <v>947127.64</v>
      </c>
      <c r="K1680" s="193">
        <v>30747.773000000001</v>
      </c>
      <c r="L1680" s="193">
        <v>9437627.5</v>
      </c>
      <c r="M1680" s="193">
        <v>0</v>
      </c>
      <c r="N1680" s="193">
        <v>0</v>
      </c>
      <c r="O1680" s="193">
        <v>0</v>
      </c>
      <c r="P1680" s="199">
        <f>E1680/0.135</f>
        <v>96997807.407407403</v>
      </c>
      <c r="Q1680" s="240">
        <v>1609032200</v>
      </c>
      <c r="R1680" s="99">
        <v>1171037200</v>
      </c>
      <c r="S1680" s="99">
        <v>191660000</v>
      </c>
      <c r="T1680" s="99">
        <v>56691</v>
      </c>
      <c r="U1680" s="99">
        <v>183970000</v>
      </c>
      <c r="V1680" s="99">
        <v>1909314</v>
      </c>
      <c r="W1680" s="99">
        <v>60399000</v>
      </c>
      <c r="X1680" s="241">
        <f>SUM(Y1680:AA1680)</f>
        <v>13104456.921333401</v>
      </c>
      <c r="Y1680" s="241">
        <f>SUM(AB1680:AG1680)</f>
        <v>5378207.6096000001</v>
      </c>
      <c r="Z1680" s="241">
        <f>SUM(AH1680:AP1680)</f>
        <v>4766404.3097334001</v>
      </c>
      <c r="AA1680" s="241">
        <f>SUM(AQ1680:AR1680)</f>
        <v>2959845.0019999999</v>
      </c>
      <c r="AB1680" s="258">
        <v>2688616.5</v>
      </c>
      <c r="AC1680" s="258">
        <v>348.24270000000001</v>
      </c>
      <c r="AD1680" s="258">
        <v>966809.18</v>
      </c>
      <c r="AE1680" s="258">
        <v>336.762</v>
      </c>
      <c r="AF1680" s="258">
        <v>1716127.5</v>
      </c>
      <c r="AG1680" s="258">
        <v>5969.4249</v>
      </c>
      <c r="AH1680" s="258">
        <v>1759755.3</v>
      </c>
      <c r="AI1680" s="258">
        <v>10326.411</v>
      </c>
      <c r="AJ1680" s="258">
        <v>4497.3206</v>
      </c>
      <c r="AK1680" s="258">
        <v>6283.8055000000004</v>
      </c>
      <c r="AL1680" s="258">
        <v>950.98630000000003</v>
      </c>
      <c r="AM1680" s="258">
        <v>2.6563333999999998</v>
      </c>
      <c r="AN1680" s="258">
        <v>918187.17</v>
      </c>
      <c r="AO1680" s="258">
        <v>1161240.8</v>
      </c>
      <c r="AP1680" s="258">
        <v>905159.86</v>
      </c>
      <c r="AQ1680" s="258">
        <v>28493.002</v>
      </c>
      <c r="AR1680" s="258">
        <v>2931352</v>
      </c>
      <c r="AT1680" s="193" t="s">
        <v>7016</v>
      </c>
      <c r="AU1680" s="193" t="s">
        <v>7072</v>
      </c>
      <c r="AV1680" s="193"/>
      <c r="AW1680" s="193" t="s">
        <v>7014</v>
      </c>
      <c r="AX1680" s="193" t="s">
        <v>7015</v>
      </c>
      <c r="AY1680" s="193"/>
      <c r="AZ1680" s="193"/>
      <c r="BA1680" s="193"/>
      <c r="BB1680" s="193"/>
      <c r="BC1680" s="193"/>
      <c r="BD1680" s="193"/>
      <c r="BE1680" s="315"/>
      <c r="BF1680" s="315"/>
      <c r="BG1680" s="315"/>
      <c r="BH1680" s="315"/>
      <c r="BI1680" s="315"/>
      <c r="BJ1680" s="315"/>
      <c r="BK1680" s="315"/>
    </row>
    <row r="1681" spans="1:63" x14ac:dyDescent="0.25">
      <c r="A1681" s="9"/>
      <c r="B1681" s="43" t="s">
        <v>1264</v>
      </c>
      <c r="C1681" s="6" t="s">
        <v>4264</v>
      </c>
      <c r="D1681" s="193">
        <v>4302111.5</v>
      </c>
      <c r="E1681" s="193">
        <v>1936420.1</v>
      </c>
      <c r="F1681" s="193">
        <v>979009.75</v>
      </c>
      <c r="G1681" s="193">
        <v>104631.84</v>
      </c>
      <c r="H1681" s="193">
        <v>30584.962</v>
      </c>
      <c r="I1681" s="193">
        <v>200942.49</v>
      </c>
      <c r="J1681" s="193">
        <v>120944.16</v>
      </c>
      <c r="K1681" s="193">
        <v>3417.0839000000001</v>
      </c>
      <c r="L1681" s="193">
        <v>926161.09</v>
      </c>
      <c r="M1681" s="193">
        <v>0</v>
      </c>
      <c r="N1681" s="193">
        <v>0</v>
      </c>
      <c r="O1681" s="193">
        <v>0</v>
      </c>
      <c r="P1681" s="199">
        <f>E1681/0.135</f>
        <v>14343852.592592591</v>
      </c>
      <c r="Q1681" s="240">
        <v>242469720</v>
      </c>
      <c r="R1681" s="99">
        <v>167230080</v>
      </c>
      <c r="S1681" s="99">
        <v>28985040</v>
      </c>
      <c r="T1681" s="99">
        <v>1446.1</v>
      </c>
      <c r="U1681" s="99">
        <v>35848000</v>
      </c>
      <c r="V1681" s="99">
        <v>240161.2</v>
      </c>
      <c r="W1681" s="99">
        <v>10165000</v>
      </c>
      <c r="X1681" s="241">
        <f>SUM(Y1681:AA1681)</f>
        <v>1907816.3077148402</v>
      </c>
      <c r="Y1681" s="241">
        <f>SUM(AB1681:AG1681)</f>
        <v>872908.42042700003</v>
      </c>
      <c r="Z1681" s="241">
        <f>SUM(AH1681:AP1681)</f>
        <v>613718.48928784009</v>
      </c>
      <c r="AA1681" s="241">
        <f>SUM(AQ1681:AR1681)</f>
        <v>421189.39799999999</v>
      </c>
      <c r="AB1681" s="258">
        <v>397574.62</v>
      </c>
      <c r="AC1681" s="258">
        <v>54.439999</v>
      </c>
      <c r="AD1681" s="258">
        <v>222691.82</v>
      </c>
      <c r="AE1681" s="258">
        <v>52.053438</v>
      </c>
      <c r="AF1681" s="258">
        <v>251638.76</v>
      </c>
      <c r="AG1681" s="258">
        <v>896.72699</v>
      </c>
      <c r="AH1681" s="258">
        <v>260230.94</v>
      </c>
      <c r="AI1681" s="258">
        <v>1682.422</v>
      </c>
      <c r="AJ1681" s="258">
        <v>908.50018999999998</v>
      </c>
      <c r="AK1681" s="258">
        <v>1005.5122</v>
      </c>
      <c r="AL1681" s="258">
        <v>151.25531000000001</v>
      </c>
      <c r="AM1681" s="258">
        <v>0.43958784000000001</v>
      </c>
      <c r="AN1681" s="258">
        <v>186722.22</v>
      </c>
      <c r="AO1681" s="258">
        <v>75776.989000000001</v>
      </c>
      <c r="AP1681" s="258">
        <v>87240.210999999996</v>
      </c>
      <c r="AQ1681" s="258">
        <v>2603.6080000000002</v>
      </c>
      <c r="AR1681" s="258">
        <v>418585.79</v>
      </c>
      <c r="AT1681" s="193" t="s">
        <v>7085</v>
      </c>
      <c r="AU1681" s="193" t="s">
        <v>7072</v>
      </c>
      <c r="AV1681" s="193"/>
      <c r="AW1681" s="193" t="s">
        <v>7016</v>
      </c>
      <c r="AX1681" s="193" t="s">
        <v>7072</v>
      </c>
      <c r="AY1681" s="193"/>
      <c r="AZ1681" s="193"/>
      <c r="BA1681" s="193"/>
      <c r="BB1681" s="193"/>
      <c r="BC1681" s="193"/>
      <c r="BD1681" s="193"/>
      <c r="BE1681" s="315"/>
      <c r="BF1681" s="315"/>
      <c r="BG1681" s="315"/>
      <c r="BH1681" s="315"/>
      <c r="BI1681" s="315"/>
      <c r="BJ1681" s="315"/>
      <c r="BK1681" s="315"/>
    </row>
    <row r="1682" spans="1:63" x14ac:dyDescent="0.25">
      <c r="A1682" s="9"/>
      <c r="B1682" s="43" t="s">
        <v>1264</v>
      </c>
      <c r="C1682" s="6" t="s">
        <v>4263</v>
      </c>
      <c r="D1682" s="193">
        <v>2377796.7999999998</v>
      </c>
      <c r="E1682" s="193">
        <v>844717.67</v>
      </c>
      <c r="F1682" s="193">
        <v>389716.68</v>
      </c>
      <c r="G1682" s="193">
        <v>146318</v>
      </c>
      <c r="H1682" s="193">
        <v>10133.808999999999</v>
      </c>
      <c r="I1682" s="193">
        <v>128234.53</v>
      </c>
      <c r="J1682" s="193">
        <v>52271.385999999999</v>
      </c>
      <c r="K1682" s="193">
        <v>1552.6288</v>
      </c>
      <c r="L1682" s="193">
        <v>804852.15</v>
      </c>
      <c r="M1682" s="193">
        <v>0</v>
      </c>
      <c r="N1682" s="193">
        <v>0</v>
      </c>
      <c r="O1682" s="193">
        <v>0</v>
      </c>
      <c r="P1682" s="199">
        <f>E1682/0.135</f>
        <v>6257167.9259259254</v>
      </c>
      <c r="Q1682" s="240">
        <v>105856720</v>
      </c>
      <c r="R1682" s="99">
        <v>67209124</v>
      </c>
      <c r="S1682" s="99">
        <v>12420800</v>
      </c>
      <c r="T1682" s="99">
        <v>1603.1</v>
      </c>
      <c r="U1682" s="99">
        <v>18956000</v>
      </c>
      <c r="V1682" s="99">
        <v>112288.5</v>
      </c>
      <c r="W1682" s="99">
        <v>7156900</v>
      </c>
      <c r="X1682" s="241">
        <f>SUM(Y1682:AA1682)</f>
        <v>1204406.7586984001</v>
      </c>
      <c r="Y1682" s="241">
        <f>SUM(AB1682:AG1682)</f>
        <v>647854.83400000003</v>
      </c>
      <c r="Z1682" s="241">
        <f>SUM(AH1682:AP1682)</f>
        <v>384414.80479840003</v>
      </c>
      <c r="AA1682" s="241">
        <f>SUM(AQ1682:AR1682)</f>
        <v>172137.11989999999</v>
      </c>
      <c r="AB1682" s="258">
        <v>173410.54</v>
      </c>
      <c r="AC1682" s="258">
        <v>21.116862000000001</v>
      </c>
      <c r="AD1682" s="258">
        <v>359902.63</v>
      </c>
      <c r="AE1682" s="258">
        <v>21.476797999999999</v>
      </c>
      <c r="AF1682" s="258">
        <v>114120.91</v>
      </c>
      <c r="AG1682" s="258">
        <v>378.16034000000002</v>
      </c>
      <c r="AH1682" s="258">
        <v>113518.54</v>
      </c>
      <c r="AI1682" s="258">
        <v>651.67561999999998</v>
      </c>
      <c r="AJ1682" s="258">
        <v>1318.0092</v>
      </c>
      <c r="AK1682" s="258">
        <v>556.36756000000003</v>
      </c>
      <c r="AL1682" s="258">
        <v>171.23407</v>
      </c>
      <c r="AM1682" s="258">
        <v>0.60134840000000001</v>
      </c>
      <c r="AN1682" s="258">
        <v>114421.88</v>
      </c>
      <c r="AO1682" s="258">
        <v>88425.841</v>
      </c>
      <c r="AP1682" s="258">
        <v>65350.656000000003</v>
      </c>
      <c r="AQ1682" s="258">
        <v>3888.2098999999998</v>
      </c>
      <c r="AR1682" s="258">
        <v>168248.91</v>
      </c>
      <c r="AT1682" s="193" t="s">
        <v>7073</v>
      </c>
      <c r="AU1682" s="193" t="s">
        <v>7017</v>
      </c>
      <c r="AV1682" s="193"/>
      <c r="AW1682" s="193" t="s">
        <v>7073</v>
      </c>
      <c r="AX1682" s="193" t="s">
        <v>7017</v>
      </c>
      <c r="AY1682" s="193"/>
      <c r="AZ1682" s="193"/>
      <c r="BA1682" s="193"/>
      <c r="BB1682" s="193"/>
      <c r="BC1682" s="193"/>
      <c r="BD1682" s="193"/>
      <c r="BE1682" s="315"/>
      <c r="BF1682" s="315"/>
      <c r="BG1682" s="315"/>
      <c r="BH1682" s="315"/>
      <c r="BI1682" s="315"/>
      <c r="BJ1682" s="315"/>
      <c r="BK1682" s="315"/>
    </row>
    <row r="1683" spans="1:63" x14ac:dyDescent="0.25">
      <c r="A1683" s="58" t="s">
        <v>518</v>
      </c>
      <c r="B1683" s="58"/>
      <c r="C1683" s="9"/>
      <c r="D1683" s="195"/>
      <c r="E1683" s="195"/>
      <c r="F1683" s="195"/>
      <c r="G1683" s="195"/>
      <c r="H1683" s="195"/>
      <c r="I1683" s="195"/>
      <c r="J1683" s="195"/>
      <c r="K1683" s="195"/>
      <c r="L1683" s="195"/>
      <c r="M1683" s="195"/>
      <c r="N1683" s="195"/>
      <c r="O1683" s="195"/>
      <c r="P1683" s="195"/>
      <c r="Q1683" s="239"/>
      <c r="R1683" s="97"/>
      <c r="S1683" s="97"/>
      <c r="T1683" s="97"/>
      <c r="U1683" s="97"/>
      <c r="V1683" s="97"/>
      <c r="W1683" s="97"/>
      <c r="X1683" s="259"/>
      <c r="Y1683" s="259"/>
      <c r="Z1683" s="259"/>
      <c r="AA1683" s="258"/>
      <c r="AB1683" s="258"/>
      <c r="AC1683" s="258"/>
      <c r="AD1683" s="258"/>
      <c r="AE1683" s="258"/>
      <c r="AF1683" s="258"/>
      <c r="AG1683" s="258"/>
      <c r="AH1683" s="258"/>
      <c r="AI1683" s="258"/>
      <c r="AJ1683" s="258"/>
      <c r="AK1683" s="258"/>
      <c r="AL1683" s="258"/>
      <c r="AM1683" s="258"/>
      <c r="AN1683" s="258"/>
      <c r="AO1683" s="258"/>
      <c r="AP1683" s="258"/>
      <c r="AQ1683" s="258"/>
      <c r="AR1683" s="258"/>
      <c r="AT1683" s="193" t="s">
        <v>7074</v>
      </c>
      <c r="AU1683" s="193" t="s">
        <v>7075</v>
      </c>
      <c r="AV1683" s="193"/>
      <c r="AW1683" s="193" t="s">
        <v>7074</v>
      </c>
      <c r="AX1683" s="193" t="s">
        <v>7075</v>
      </c>
      <c r="AY1683" s="193"/>
      <c r="AZ1683" s="193"/>
      <c r="BA1683" s="193"/>
      <c r="BB1683" s="193"/>
      <c r="BC1683" s="193"/>
      <c r="BD1683" s="193"/>
      <c r="BE1683" s="315"/>
      <c r="BF1683" s="315"/>
      <c r="BG1683" s="315"/>
      <c r="BH1683" s="315"/>
      <c r="BI1683" s="315"/>
      <c r="BJ1683" s="315"/>
      <c r="BK1683" s="315"/>
    </row>
    <row r="1684" spans="1:63" x14ac:dyDescent="0.25">
      <c r="A1684" s="129"/>
      <c r="B1684" s="185" t="s">
        <v>5770</v>
      </c>
      <c r="C1684" s="293" t="s">
        <v>7076</v>
      </c>
      <c r="D1684" s="293">
        <v>0.28467856000000002</v>
      </c>
      <c r="E1684" s="293">
        <v>0.20434469999999999</v>
      </c>
      <c r="F1684" s="293">
        <v>5.0269406000000003E-2</v>
      </c>
      <c r="G1684" s="293">
        <v>9.6211241000000004E-5</v>
      </c>
      <c r="H1684" s="293">
        <v>3.0769073999999997E-4</v>
      </c>
      <c r="I1684" s="293">
        <v>9.4534878999999999E-3</v>
      </c>
      <c r="J1684" s="293">
        <v>2.3013304E-3</v>
      </c>
      <c r="K1684" s="293">
        <v>4.0006141999999998E-5</v>
      </c>
      <c r="L1684" s="293">
        <v>2.4421229E-3</v>
      </c>
      <c r="M1684" s="293">
        <v>1.5423600000000001E-2</v>
      </c>
      <c r="N1684" s="293">
        <v>0</v>
      </c>
      <c r="O1684" s="293">
        <v>0</v>
      </c>
      <c r="P1684" s="227">
        <f t="shared" ref="P1684:P1703" si="346">E1684/0.135</f>
        <v>1.5136644444444443</v>
      </c>
      <c r="Q1684" s="294">
        <v>31.932804000000001</v>
      </c>
      <c r="R1684" s="294">
        <v>18.577667999999999</v>
      </c>
      <c r="S1684" s="294">
        <v>11.463850000000001</v>
      </c>
      <c r="T1684" s="294">
        <v>8.1846038000000006E-6</v>
      </c>
      <c r="U1684" s="294">
        <v>0.38302530000000001</v>
      </c>
      <c r="V1684" s="294">
        <v>0.21536473</v>
      </c>
      <c r="W1684" s="294">
        <v>1.2928877999999999</v>
      </c>
      <c r="X1684" s="257">
        <f t="shared" ref="X1684" si="347">SUM(Y1684:AA1684)</f>
        <v>0.13503395749090358</v>
      </c>
      <c r="Y1684" s="257">
        <f t="shared" ref="Y1684" si="348">SUM(AB1684:AG1684)</f>
        <v>5.305501398419999E-2</v>
      </c>
      <c r="Z1684" s="257">
        <f t="shared" ref="Z1684" si="349">SUM(AH1684:AP1684)</f>
        <v>2.88830119420036E-2</v>
      </c>
      <c r="AA1684" s="257">
        <f t="shared" ref="AA1684" si="350">SUM(AQ1684:AR1684)</f>
        <v>5.3095931564700001E-2</v>
      </c>
      <c r="AB1684" s="293">
        <v>4.2040833E-2</v>
      </c>
      <c r="AC1684" s="293">
        <v>4.1273310000000001E-6</v>
      </c>
      <c r="AD1684" s="293">
        <v>8.6461766E-4</v>
      </c>
      <c r="AE1684" s="293">
        <v>2.5776732000000001E-6</v>
      </c>
      <c r="AF1684" s="293">
        <v>1.001676E-2</v>
      </c>
      <c r="AG1684" s="293">
        <v>1.2609831999999999E-4</v>
      </c>
      <c r="AH1684" s="293">
        <v>2.7494019000000001E-2</v>
      </c>
      <c r="AI1684" s="293">
        <v>8.2204350999999994E-5</v>
      </c>
      <c r="AJ1684" s="293">
        <v>8.6671611000000002E-8</v>
      </c>
      <c r="AK1684" s="293">
        <v>3.5551613000000003E-5</v>
      </c>
      <c r="AL1684" s="293">
        <v>1.3379170000000001E-7</v>
      </c>
      <c r="AM1684" s="293">
        <v>1.3146925999999999E-9</v>
      </c>
      <c r="AN1684" s="293">
        <v>4.7548787999999998E-4</v>
      </c>
      <c r="AO1684" s="293">
        <v>2.1459174E-4</v>
      </c>
      <c r="AP1684" s="293">
        <v>5.8093558000000005E-4</v>
      </c>
      <c r="AQ1684" s="293">
        <v>9.7825646999999996E-6</v>
      </c>
      <c r="AR1684" s="293">
        <v>5.3086148999999999E-2</v>
      </c>
      <c r="AT1684" s="193"/>
      <c r="AU1684" s="193"/>
      <c r="AV1684" s="193"/>
      <c r="AW1684" s="193"/>
      <c r="AX1684" s="193"/>
      <c r="AY1684" s="193"/>
      <c r="AZ1684" s="193"/>
      <c r="BA1684" s="193"/>
      <c r="BB1684" s="193"/>
      <c r="BC1684" s="193"/>
      <c r="BD1684" s="193"/>
      <c r="BE1684" s="315"/>
      <c r="BF1684" s="315"/>
      <c r="BG1684" s="315"/>
      <c r="BH1684" s="315"/>
      <c r="BI1684" s="315"/>
      <c r="BJ1684" s="315"/>
      <c r="BK1684" s="315"/>
    </row>
    <row r="1685" spans="1:63" x14ac:dyDescent="0.25">
      <c r="A1685" s="9"/>
      <c r="B1685" s="9" t="s">
        <v>5770</v>
      </c>
      <c r="C1685" s="48" t="s">
        <v>2018</v>
      </c>
      <c r="D1685" s="223">
        <v>1.3631361</v>
      </c>
      <c r="E1685" s="223">
        <v>0.44468212000000001</v>
      </c>
      <c r="F1685" s="223">
        <v>0.15246146999999999</v>
      </c>
      <c r="G1685" s="223">
        <v>7.9540192000000006E-3</v>
      </c>
      <c r="H1685" s="223">
        <v>4.5638915999999998E-3</v>
      </c>
      <c r="I1685" s="223">
        <v>3.2584096999999999E-2</v>
      </c>
      <c r="J1685" s="223">
        <v>7.2653489000000003E-3</v>
      </c>
      <c r="K1685" s="223">
        <v>1.5173355E-4</v>
      </c>
      <c r="L1685" s="223">
        <v>0.70607819000000005</v>
      </c>
      <c r="M1685" s="223">
        <v>7.39523E-3</v>
      </c>
      <c r="N1685" s="223">
        <v>0</v>
      </c>
      <c r="O1685" s="223">
        <v>0</v>
      </c>
      <c r="P1685" s="227">
        <f t="shared" si="346"/>
        <v>3.2939416296296296</v>
      </c>
      <c r="Q1685" s="238">
        <v>64.550174999999996</v>
      </c>
      <c r="R1685" s="117">
        <v>41.09337</v>
      </c>
      <c r="S1685" s="117">
        <v>19.873932</v>
      </c>
      <c r="T1685" s="117">
        <v>1.8569828999999999E-5</v>
      </c>
      <c r="U1685" s="117">
        <v>0.72101879000000002</v>
      </c>
      <c r="V1685" s="117">
        <v>0.37247209999999997</v>
      </c>
      <c r="W1685" s="117">
        <v>2.4893627999999999</v>
      </c>
      <c r="X1685" s="257">
        <f t="shared" ref="X1685:X1703" si="351">SUM(Y1685:AA1685)</f>
        <v>0.30971528538280602</v>
      </c>
      <c r="Y1685" s="257">
        <f t="shared" ref="Y1685:Y1703" si="352">SUM(AB1685:AG1685)</f>
        <v>0.1416442408346</v>
      </c>
      <c r="Z1685" s="257">
        <f t="shared" ref="Z1685:Z1703" si="353">SUM(AH1685:AP1685)</f>
        <v>6.3550425948206007E-2</v>
      </c>
      <c r="AA1685" s="257">
        <f t="shared" ref="AA1685:AA1703" si="354">SUM(AQ1685:AR1685)</f>
        <v>0.1045206186</v>
      </c>
      <c r="AB1685" s="257">
        <v>9.1303160999999994E-2</v>
      </c>
      <c r="AC1685" s="257">
        <v>7.1973544999999996E-6</v>
      </c>
      <c r="AD1685" s="257">
        <v>1.0273638E-2</v>
      </c>
      <c r="AE1685" s="257">
        <v>6.9898500999999996E-6</v>
      </c>
      <c r="AF1685" s="257">
        <v>3.9418008999999997E-2</v>
      </c>
      <c r="AG1685" s="257">
        <v>6.3524562999999997E-4</v>
      </c>
      <c r="AH1685" s="257">
        <v>5.9757544000000003E-2</v>
      </c>
      <c r="AI1685" s="257">
        <v>2.5364684000000001E-4</v>
      </c>
      <c r="AJ1685" s="257">
        <v>6.9314562999999994E-5</v>
      </c>
      <c r="AK1685" s="257">
        <v>7.8100441999999997E-5</v>
      </c>
      <c r="AL1685" s="257">
        <v>1.0491638E-5</v>
      </c>
      <c r="AM1685" s="257">
        <v>3.4795206000000001E-8</v>
      </c>
      <c r="AN1685" s="257">
        <v>1.4221021E-3</v>
      </c>
      <c r="AO1685" s="257">
        <v>7.3644927000000003E-4</v>
      </c>
      <c r="AP1685" s="257">
        <v>1.2227423000000001E-3</v>
      </c>
      <c r="AQ1685" s="257">
        <v>1.6151186E-3</v>
      </c>
      <c r="AR1685" s="257">
        <v>0.1029055</v>
      </c>
      <c r="AT1685" s="193" t="s">
        <v>7017</v>
      </c>
      <c r="AU1685" s="193" t="s">
        <v>5396</v>
      </c>
      <c r="AV1685" s="193" t="s">
        <v>7076</v>
      </c>
      <c r="AW1685" s="193" t="s">
        <v>7017</v>
      </c>
      <c r="AX1685" s="193" t="s">
        <v>5396</v>
      </c>
      <c r="AY1685" s="193" t="s">
        <v>7076</v>
      </c>
      <c r="AZ1685" s="193"/>
      <c r="BA1685" s="193"/>
      <c r="BB1685" s="193"/>
      <c r="BC1685" s="193"/>
      <c r="BD1685" s="193"/>
      <c r="BE1685" s="315"/>
      <c r="BF1685" s="315"/>
      <c r="BG1685" s="315"/>
      <c r="BH1685" s="315"/>
      <c r="BI1685" s="315"/>
      <c r="BJ1685" s="315"/>
      <c r="BK1685" s="315"/>
    </row>
    <row r="1686" spans="1:63" x14ac:dyDescent="0.25">
      <c r="A1686" s="9"/>
      <c r="B1686" s="9" t="s">
        <v>5770</v>
      </c>
      <c r="C1686" s="48" t="s">
        <v>2019</v>
      </c>
      <c r="D1686" s="223">
        <v>2.5030967999999998</v>
      </c>
      <c r="E1686" s="223">
        <v>0.53874314000000001</v>
      </c>
      <c r="F1686" s="223">
        <v>0.57754591</v>
      </c>
      <c r="G1686" s="223">
        <v>2.397349E-2</v>
      </c>
      <c r="H1686" s="223">
        <v>4.1962815000000002E-3</v>
      </c>
      <c r="I1686" s="223">
        <v>5.3196979999999998E-2</v>
      </c>
      <c r="J1686" s="223">
        <v>2.4127724999999999E-2</v>
      </c>
      <c r="K1686" s="223">
        <v>2.2754928000000001E-4</v>
      </c>
      <c r="L1686" s="223">
        <v>1.2724660000000001</v>
      </c>
      <c r="M1686" s="223">
        <v>8.6197071000000004E-3</v>
      </c>
      <c r="N1686" s="223">
        <v>0</v>
      </c>
      <c r="O1686" s="223">
        <v>0</v>
      </c>
      <c r="P1686" s="227">
        <f t="shared" si="346"/>
        <v>3.9906899259259259</v>
      </c>
      <c r="Q1686" s="238">
        <v>78.435079999999999</v>
      </c>
      <c r="R1686" s="117">
        <v>48.810305999999997</v>
      </c>
      <c r="S1686" s="117">
        <v>24.003295999999999</v>
      </c>
      <c r="T1686" s="117">
        <v>3.3780189999999998E-5</v>
      </c>
      <c r="U1686" s="117">
        <v>0.90464902999999997</v>
      </c>
      <c r="V1686" s="117">
        <v>0.44783026999999997</v>
      </c>
      <c r="W1686" s="117">
        <v>4.2689648</v>
      </c>
      <c r="X1686" s="257">
        <f t="shared" si="351"/>
        <v>0.46310103475229003</v>
      </c>
      <c r="Y1686" s="257">
        <f t="shared" si="352"/>
        <v>0.25973206217240002</v>
      </c>
      <c r="Z1686" s="257">
        <f t="shared" si="353"/>
        <v>7.8574457979890003E-2</v>
      </c>
      <c r="AA1686" s="257">
        <f t="shared" si="354"/>
        <v>0.1247945146</v>
      </c>
      <c r="AB1686" s="257">
        <v>0.11061565</v>
      </c>
      <c r="AC1686" s="257">
        <v>9.8347163999999994E-6</v>
      </c>
      <c r="AD1686" s="257">
        <v>4.4583776999999998E-2</v>
      </c>
      <c r="AE1686" s="257">
        <v>1.2986885999999999E-5</v>
      </c>
      <c r="AF1686" s="257">
        <v>0.10374258</v>
      </c>
      <c r="AG1686" s="257">
        <v>7.6723356999999998E-4</v>
      </c>
      <c r="AH1686" s="257">
        <v>7.2397873000000001E-2</v>
      </c>
      <c r="AI1686" s="257">
        <v>9.9687215000000004E-4</v>
      </c>
      <c r="AJ1686" s="257">
        <v>2.1354529E-4</v>
      </c>
      <c r="AK1686" s="257">
        <v>2.3099198000000001E-4</v>
      </c>
      <c r="AL1686" s="257">
        <v>4.5424336999999999E-5</v>
      </c>
      <c r="AM1686" s="257">
        <v>1.5222289E-7</v>
      </c>
      <c r="AN1686" s="257">
        <v>1.8248718000000001E-3</v>
      </c>
      <c r="AO1686" s="257">
        <v>1.1889428E-3</v>
      </c>
      <c r="AP1686" s="257">
        <v>1.6757844E-3</v>
      </c>
      <c r="AQ1686" s="257">
        <v>2.5647546E-3</v>
      </c>
      <c r="AR1686" s="257">
        <v>0.12222976000000001</v>
      </c>
      <c r="AT1686" s="193" t="s">
        <v>3470</v>
      </c>
      <c r="AU1686" s="193" t="s">
        <v>3775</v>
      </c>
      <c r="AV1686" s="193">
        <v>0.13503396000000001</v>
      </c>
      <c r="AW1686" s="193" t="s">
        <v>3470</v>
      </c>
      <c r="AX1686" s="193" t="s">
        <v>4654</v>
      </c>
      <c r="AY1686" s="193">
        <v>31.932804000000001</v>
      </c>
      <c r="AZ1686" s="193"/>
      <c r="BA1686" s="193"/>
      <c r="BB1686" s="193"/>
      <c r="BC1686" s="193"/>
      <c r="BD1686" s="193"/>
      <c r="BE1686" s="315"/>
      <c r="BF1686" s="315"/>
      <c r="BG1686" s="315"/>
      <c r="BH1686" s="315"/>
      <c r="BI1686" s="315"/>
      <c r="BJ1686" s="315"/>
      <c r="BK1686" s="315"/>
    </row>
    <row r="1687" spans="1:63" x14ac:dyDescent="0.25">
      <c r="A1687" s="9"/>
      <c r="B1687" s="9" t="s">
        <v>5770</v>
      </c>
      <c r="C1687" s="48" t="s">
        <v>2020</v>
      </c>
      <c r="D1687" s="223">
        <v>1.4128946</v>
      </c>
      <c r="E1687" s="223">
        <v>0.53594112000000005</v>
      </c>
      <c r="F1687" s="223">
        <v>0.13494296</v>
      </c>
      <c r="G1687" s="223">
        <v>7.6567459000000003E-3</v>
      </c>
      <c r="H1687" s="223">
        <v>4.7562257E-3</v>
      </c>
      <c r="I1687" s="223">
        <v>5.1716904000000001E-2</v>
      </c>
      <c r="J1687" s="223">
        <v>6.5947706999999996E-3</v>
      </c>
      <c r="K1687" s="223">
        <v>1.7038194000000001E-4</v>
      </c>
      <c r="L1687" s="223">
        <v>0.66243622999999996</v>
      </c>
      <c r="M1687" s="223">
        <v>8.6792219000000007E-3</v>
      </c>
      <c r="N1687" s="223">
        <v>0</v>
      </c>
      <c r="O1687" s="223">
        <v>0</v>
      </c>
      <c r="P1687" s="227">
        <f t="shared" si="346"/>
        <v>3.9699342222222223</v>
      </c>
      <c r="Q1687" s="238">
        <v>79.366085999999996</v>
      </c>
      <c r="R1687" s="117">
        <v>49.380552999999999</v>
      </c>
      <c r="S1687" s="117">
        <v>25.247688</v>
      </c>
      <c r="T1687" s="117">
        <v>2.194058E-5</v>
      </c>
      <c r="U1687" s="117">
        <v>0.90120626000000004</v>
      </c>
      <c r="V1687" s="117">
        <v>0.47355424000000002</v>
      </c>
      <c r="W1687" s="117">
        <v>3.3630623000000002</v>
      </c>
      <c r="X1687" s="257">
        <f t="shared" si="351"/>
        <v>0.36808108790503402</v>
      </c>
      <c r="Y1687" s="257">
        <f t="shared" si="352"/>
        <v>0.16148761022290001</v>
      </c>
      <c r="Z1687" s="257">
        <f t="shared" si="353"/>
        <v>7.6597010182133995E-2</v>
      </c>
      <c r="AA1687" s="257">
        <f t="shared" si="354"/>
        <v>0.12999646749999999</v>
      </c>
      <c r="AB1687" s="257">
        <v>0.11004023</v>
      </c>
      <c r="AC1687" s="257">
        <v>8.8231050000000006E-6</v>
      </c>
      <c r="AD1687" s="257">
        <v>8.1248242000000002E-3</v>
      </c>
      <c r="AE1687" s="257">
        <v>8.1183978999999996E-6</v>
      </c>
      <c r="AF1687" s="257">
        <v>4.2498592000000002E-2</v>
      </c>
      <c r="AG1687" s="257">
        <v>8.0702251999999999E-4</v>
      </c>
      <c r="AH1687" s="257">
        <v>7.2021014999999994E-2</v>
      </c>
      <c r="AI1687" s="257">
        <v>2.1922765000000001E-4</v>
      </c>
      <c r="AJ1687" s="257">
        <v>6.5949725000000005E-5</v>
      </c>
      <c r="AK1687" s="257">
        <v>7.7925625000000007E-5</v>
      </c>
      <c r="AL1687" s="257">
        <v>8.0327846999999995E-6</v>
      </c>
      <c r="AM1687" s="257">
        <v>2.6497433999999998E-8</v>
      </c>
      <c r="AN1687" s="257">
        <v>1.6496563000000001E-3</v>
      </c>
      <c r="AO1687" s="257">
        <v>1.0336715000000001E-3</v>
      </c>
      <c r="AP1687" s="257">
        <v>1.5215051000000001E-3</v>
      </c>
      <c r="AQ1687" s="257">
        <v>6.3344574999999997E-3</v>
      </c>
      <c r="AR1687" s="257">
        <v>0.12366201</v>
      </c>
      <c r="AT1687" s="193" t="s">
        <v>7086</v>
      </c>
      <c r="AU1687" s="193" t="s">
        <v>3775</v>
      </c>
      <c r="AV1687" s="193">
        <v>4.2040833E-2</v>
      </c>
      <c r="AW1687" s="193" t="s">
        <v>7078</v>
      </c>
      <c r="AX1687" s="193" t="s">
        <v>4654</v>
      </c>
      <c r="AY1687" s="193">
        <v>18.577667999999999</v>
      </c>
      <c r="AZ1687" s="193"/>
      <c r="BA1687" s="193"/>
      <c r="BB1687" s="193"/>
      <c r="BC1687" s="193"/>
      <c r="BD1687" s="193"/>
      <c r="BE1687" s="315"/>
      <c r="BF1687" s="315"/>
      <c r="BG1687" s="315"/>
      <c r="BH1687" s="315"/>
      <c r="BI1687" s="315"/>
      <c r="BJ1687" s="315"/>
      <c r="BK1687" s="315"/>
    </row>
    <row r="1688" spans="1:63" x14ac:dyDescent="0.25">
      <c r="A1688" s="9"/>
      <c r="B1688" s="9" t="s">
        <v>5770</v>
      </c>
      <c r="C1688" s="48" t="s">
        <v>2021</v>
      </c>
      <c r="D1688" s="223">
        <v>3.6880286999999998</v>
      </c>
      <c r="E1688" s="223">
        <v>0.85260212000000002</v>
      </c>
      <c r="F1688" s="223">
        <v>0.74474247999999998</v>
      </c>
      <c r="G1688" s="223">
        <v>0.12716126999999999</v>
      </c>
      <c r="H1688" s="223">
        <v>5.6238499000000001E-3</v>
      </c>
      <c r="I1688" s="223">
        <v>0.12681175</v>
      </c>
      <c r="J1688" s="223">
        <v>7.4608609000000006E-2</v>
      </c>
      <c r="K1688" s="223">
        <v>5.7047049999999996E-4</v>
      </c>
      <c r="L1688" s="223">
        <v>1.7497799000000001</v>
      </c>
      <c r="M1688" s="223">
        <v>6.1282278999999999E-3</v>
      </c>
      <c r="N1688" s="223">
        <v>0</v>
      </c>
      <c r="O1688" s="223">
        <v>0</v>
      </c>
      <c r="P1688" s="227">
        <f t="shared" si="346"/>
        <v>6.3155712592592588</v>
      </c>
      <c r="Q1688" s="238">
        <v>129.10094000000001</v>
      </c>
      <c r="R1688" s="117">
        <v>79.118234000000001</v>
      </c>
      <c r="S1688" s="117">
        <v>31.280252000000001</v>
      </c>
      <c r="T1688" s="117">
        <v>9.8572537E-5</v>
      </c>
      <c r="U1688" s="117">
        <v>1.1781606</v>
      </c>
      <c r="V1688" s="117">
        <v>0.55354612000000003</v>
      </c>
      <c r="W1688" s="117">
        <v>16.970649999999999</v>
      </c>
      <c r="X1688" s="257">
        <f t="shared" si="351"/>
        <v>0.90145871984258008</v>
      </c>
      <c r="Y1688" s="257">
        <f t="shared" si="352"/>
        <v>0.57066829795100005</v>
      </c>
      <c r="Z1688" s="257">
        <f t="shared" si="353"/>
        <v>0.12592050359158</v>
      </c>
      <c r="AA1688" s="257">
        <f t="shared" si="354"/>
        <v>0.20486991829999998</v>
      </c>
      <c r="AB1688" s="257">
        <v>0.17504496</v>
      </c>
      <c r="AC1688" s="257">
        <v>2.0490712999999999E-5</v>
      </c>
      <c r="AD1688" s="257">
        <v>0.24205366</v>
      </c>
      <c r="AE1688" s="257">
        <v>1.9392618000000001E-5</v>
      </c>
      <c r="AF1688" s="257">
        <v>0.15253119000000001</v>
      </c>
      <c r="AG1688" s="257">
        <v>9.9860462000000007E-4</v>
      </c>
      <c r="AH1688" s="257">
        <v>0.11457444</v>
      </c>
      <c r="AI1688" s="257">
        <v>1.2816927999999999E-3</v>
      </c>
      <c r="AJ1688" s="257">
        <v>1.1517429E-3</v>
      </c>
      <c r="AK1688" s="257">
        <v>3.2062631000000002E-4</v>
      </c>
      <c r="AL1688" s="257">
        <v>1.5893386E-4</v>
      </c>
      <c r="AM1688" s="257">
        <v>4.8362158000000005E-7</v>
      </c>
      <c r="AN1688" s="257">
        <v>2.5003597E-3</v>
      </c>
      <c r="AO1688" s="257">
        <v>2.7646526E-3</v>
      </c>
      <c r="AP1688" s="257">
        <v>3.1675717999999999E-3</v>
      </c>
      <c r="AQ1688" s="257">
        <v>6.6697583000000001E-3</v>
      </c>
      <c r="AR1688" s="257">
        <v>0.19820015999999999</v>
      </c>
      <c r="AT1688" s="193" t="s">
        <v>7087</v>
      </c>
      <c r="AU1688" s="193" t="s">
        <v>3775</v>
      </c>
      <c r="AV1688" s="193">
        <v>4.1273310000000001E-6</v>
      </c>
      <c r="AW1688" s="193" t="s">
        <v>7079</v>
      </c>
      <c r="AX1688" s="193" t="s">
        <v>4654</v>
      </c>
      <c r="AY1688" s="193">
        <v>11.463850000000001</v>
      </c>
      <c r="AZ1688" s="193"/>
      <c r="BA1688" s="193"/>
      <c r="BB1688" s="193"/>
      <c r="BC1688" s="193"/>
      <c r="BD1688" s="193"/>
      <c r="BE1688" s="315"/>
      <c r="BF1688" s="315"/>
      <c r="BG1688" s="315"/>
      <c r="BH1688" s="315"/>
      <c r="BI1688" s="315"/>
      <c r="BJ1688" s="315"/>
      <c r="BK1688" s="315"/>
    </row>
    <row r="1689" spans="1:63" x14ac:dyDescent="0.25">
      <c r="A1689" s="9"/>
      <c r="B1689" s="9" t="s">
        <v>5770</v>
      </c>
      <c r="C1689" s="48" t="s">
        <v>2022</v>
      </c>
      <c r="D1689" s="223">
        <v>2.3558845000000002</v>
      </c>
      <c r="E1689" s="223">
        <v>0.52272649999999998</v>
      </c>
      <c r="F1689" s="223">
        <v>0.52923408999999999</v>
      </c>
      <c r="G1689" s="223">
        <v>2.2330857999999999E-2</v>
      </c>
      <c r="H1689" s="223">
        <v>4.2217312000000003E-3</v>
      </c>
      <c r="I1689" s="223">
        <v>5.2450591999999997E-2</v>
      </c>
      <c r="J1689" s="223">
        <v>2.2265051000000001E-2</v>
      </c>
      <c r="K1689" s="223">
        <v>2.1861409E-4</v>
      </c>
      <c r="L1689" s="223">
        <v>1.1940983999999999</v>
      </c>
      <c r="M1689" s="223">
        <v>8.3386259000000004E-3</v>
      </c>
      <c r="N1689" s="223">
        <v>0</v>
      </c>
      <c r="O1689" s="223">
        <v>0</v>
      </c>
      <c r="P1689" s="227">
        <f t="shared" si="346"/>
        <v>3.8720481481481479</v>
      </c>
      <c r="Q1689" s="238">
        <v>76.045569</v>
      </c>
      <c r="R1689" s="117">
        <v>47.444234000000002</v>
      </c>
      <c r="S1689" s="117">
        <v>23.214690000000001</v>
      </c>
      <c r="T1689" s="117">
        <v>3.2026495999999998E-5</v>
      </c>
      <c r="U1689" s="117">
        <v>0.87377130000000003</v>
      </c>
      <c r="V1689" s="117">
        <v>0.43324810000000002</v>
      </c>
      <c r="W1689" s="117">
        <v>4.0795941999999998</v>
      </c>
      <c r="X1689" s="257">
        <f t="shared" si="351"/>
        <v>0.44371035417454002</v>
      </c>
      <c r="Y1689" s="257">
        <f t="shared" si="352"/>
        <v>0.24577911376509998</v>
      </c>
      <c r="Z1689" s="257">
        <f t="shared" si="353"/>
        <v>7.6158850309440002E-2</v>
      </c>
      <c r="AA1689" s="257">
        <f t="shared" si="354"/>
        <v>0.1217723901</v>
      </c>
      <c r="AB1689" s="257">
        <v>0.10732709999999999</v>
      </c>
      <c r="AC1689" s="257">
        <v>9.4469741E-6</v>
      </c>
      <c r="AD1689" s="257">
        <v>4.0843763999999998E-2</v>
      </c>
      <c r="AE1689" s="257">
        <v>1.2300201000000001E-5</v>
      </c>
      <c r="AF1689" s="257">
        <v>9.6844475999999999E-2</v>
      </c>
      <c r="AG1689" s="257">
        <v>7.4202659000000004E-4</v>
      </c>
      <c r="AH1689" s="257">
        <v>7.0245483999999997E-2</v>
      </c>
      <c r="AI1689" s="257">
        <v>9.124758E-4</v>
      </c>
      <c r="AJ1689" s="257">
        <v>1.987402E-4</v>
      </c>
      <c r="AK1689" s="257">
        <v>2.1311912000000001E-4</v>
      </c>
      <c r="AL1689" s="257">
        <v>4.1618612000000001E-5</v>
      </c>
      <c r="AM1689" s="257">
        <v>1.3937744E-7</v>
      </c>
      <c r="AN1689" s="257">
        <v>1.7688885000000001E-3</v>
      </c>
      <c r="AO1689" s="257">
        <v>1.1583276E-3</v>
      </c>
      <c r="AP1689" s="257">
        <v>1.6200571000000001E-3</v>
      </c>
      <c r="AQ1689" s="257">
        <v>2.9638200999999999E-3</v>
      </c>
      <c r="AR1689" s="257">
        <v>0.11880857</v>
      </c>
      <c r="AT1689" s="193" t="s">
        <v>7088</v>
      </c>
      <c r="AU1689" s="193" t="s">
        <v>3775</v>
      </c>
      <c r="AV1689" s="193">
        <v>8.6461766E-4</v>
      </c>
      <c r="AW1689" s="193" t="s">
        <v>7080</v>
      </c>
      <c r="AX1689" s="193" t="s">
        <v>4654</v>
      </c>
      <c r="AY1689" s="193">
        <v>8.1846038000000006E-6</v>
      </c>
      <c r="AZ1689" s="193"/>
      <c r="BA1689" s="193"/>
      <c r="BB1689" s="193"/>
      <c r="BC1689" s="193"/>
      <c r="BD1689" s="193"/>
      <c r="BE1689" s="315"/>
      <c r="BF1689" s="315"/>
      <c r="BG1689" s="315"/>
      <c r="BH1689" s="315"/>
      <c r="BI1689" s="315"/>
      <c r="BJ1689" s="315"/>
      <c r="BK1689" s="315"/>
    </row>
    <row r="1690" spans="1:63" x14ac:dyDescent="0.25">
      <c r="A1690" s="9"/>
      <c r="B1690" s="9" t="s">
        <v>5770</v>
      </c>
      <c r="C1690" s="48" t="s">
        <v>2023</v>
      </c>
      <c r="D1690" s="223">
        <v>1.2738544000000001</v>
      </c>
      <c r="E1690" s="223">
        <v>0.43999775000000002</v>
      </c>
      <c r="F1690" s="223">
        <v>0.10713127</v>
      </c>
      <c r="G1690" s="223">
        <v>6.2037673000000003E-3</v>
      </c>
      <c r="H1690" s="223">
        <v>4.5492672999999997E-3</v>
      </c>
      <c r="I1690" s="223">
        <v>3.1824603E-2</v>
      </c>
      <c r="J1690" s="223">
        <v>5.4373972999999997E-3</v>
      </c>
      <c r="K1690" s="223">
        <v>1.4414408E-4</v>
      </c>
      <c r="L1690" s="223">
        <v>0.67117101000000001</v>
      </c>
      <c r="M1690" s="223">
        <v>7.39523E-3</v>
      </c>
      <c r="N1690" s="223">
        <v>0</v>
      </c>
      <c r="O1690" s="223">
        <v>0</v>
      </c>
      <c r="P1690" s="227">
        <f t="shared" si="346"/>
        <v>3.2592425925925927</v>
      </c>
      <c r="Q1690" s="238">
        <v>64.034460999999993</v>
      </c>
      <c r="R1690" s="117">
        <v>40.737267000000003</v>
      </c>
      <c r="S1690" s="117">
        <v>19.837886999999998</v>
      </c>
      <c r="T1690" s="117">
        <v>1.7195983E-5</v>
      </c>
      <c r="U1690" s="117">
        <v>0.71438489999999999</v>
      </c>
      <c r="V1690" s="117">
        <v>0.37203782000000002</v>
      </c>
      <c r="W1690" s="117">
        <v>2.3728671000000001</v>
      </c>
      <c r="X1690" s="257">
        <f t="shared" si="351"/>
        <v>0.29703676241635801</v>
      </c>
      <c r="Y1690" s="257">
        <f t="shared" si="352"/>
        <v>0.13034436793779999</v>
      </c>
      <c r="Z1690" s="257">
        <f t="shared" si="353"/>
        <v>6.2716676778558009E-2</v>
      </c>
      <c r="AA1690" s="257">
        <f t="shared" si="354"/>
        <v>0.1039757177</v>
      </c>
      <c r="AB1690" s="257">
        <v>9.0341340000000006E-2</v>
      </c>
      <c r="AC1690" s="257">
        <v>7.0336240999999996E-6</v>
      </c>
      <c r="AD1690" s="257">
        <v>6.5239006000000002E-3</v>
      </c>
      <c r="AE1690" s="257">
        <v>6.4304136999999996E-6</v>
      </c>
      <c r="AF1690" s="257">
        <v>3.2831567999999998E-2</v>
      </c>
      <c r="AG1690" s="257">
        <v>6.3409529999999999E-4</v>
      </c>
      <c r="AH1690" s="257">
        <v>5.9128016999999998E-2</v>
      </c>
      <c r="AI1690" s="257">
        <v>1.7414996999999999E-4</v>
      </c>
      <c r="AJ1690" s="257">
        <v>5.3519629000000001E-5</v>
      </c>
      <c r="AK1690" s="257">
        <v>6.2241306E-5</v>
      </c>
      <c r="AL1690" s="257">
        <v>6.6419720000000002E-6</v>
      </c>
      <c r="AM1690" s="257">
        <v>2.1871558E-8</v>
      </c>
      <c r="AN1690" s="257">
        <v>1.3881891E-3</v>
      </c>
      <c r="AO1690" s="257">
        <v>7.0951852999999996E-4</v>
      </c>
      <c r="AP1690" s="257">
        <v>1.1943774000000001E-3</v>
      </c>
      <c r="AQ1690" s="257">
        <v>1.9614277000000002E-3</v>
      </c>
      <c r="AR1690" s="257">
        <v>0.10201428999999999</v>
      </c>
      <c r="AT1690" s="193" t="s">
        <v>7089</v>
      </c>
      <c r="AU1690" s="193" t="s">
        <v>3775</v>
      </c>
      <c r="AV1690" s="193">
        <v>2.5776732000000001E-6</v>
      </c>
      <c r="AW1690" s="193" t="s">
        <v>7081</v>
      </c>
      <c r="AX1690" s="193" t="s">
        <v>4654</v>
      </c>
      <c r="AY1690" s="193">
        <v>0.38302530000000001</v>
      </c>
      <c r="AZ1690" s="193"/>
      <c r="BA1690" s="193"/>
      <c r="BB1690" s="193"/>
      <c r="BC1690" s="193"/>
      <c r="BD1690" s="193"/>
      <c r="BE1690" s="315"/>
      <c r="BF1690" s="315"/>
      <c r="BG1690" s="315"/>
      <c r="BH1690" s="315"/>
      <c r="BI1690" s="315"/>
      <c r="BJ1690" s="315"/>
      <c r="BK1690" s="315"/>
    </row>
    <row r="1691" spans="1:63" x14ac:dyDescent="0.25">
      <c r="A1691" s="9"/>
      <c r="B1691" s="9" t="s">
        <v>5770</v>
      </c>
      <c r="C1691" s="48" t="s">
        <v>2024</v>
      </c>
      <c r="D1691" s="223">
        <v>1.2738544000000001</v>
      </c>
      <c r="E1691" s="223">
        <v>0.43999775000000002</v>
      </c>
      <c r="F1691" s="223">
        <v>0.10713127</v>
      </c>
      <c r="G1691" s="223">
        <v>6.2037673000000003E-3</v>
      </c>
      <c r="H1691" s="223">
        <v>4.5492672999999997E-3</v>
      </c>
      <c r="I1691" s="223">
        <v>3.1824603E-2</v>
      </c>
      <c r="J1691" s="223">
        <v>5.4373972999999997E-3</v>
      </c>
      <c r="K1691" s="223">
        <v>1.4414408E-4</v>
      </c>
      <c r="L1691" s="223">
        <v>0.67117101000000001</v>
      </c>
      <c r="M1691" s="223">
        <v>7.39523E-3</v>
      </c>
      <c r="N1691" s="223">
        <v>0</v>
      </c>
      <c r="O1691" s="223">
        <v>0</v>
      </c>
      <c r="P1691" s="227">
        <f t="shared" si="346"/>
        <v>3.2592425925925927</v>
      </c>
      <c r="Q1691" s="238">
        <v>64.034460999999993</v>
      </c>
      <c r="R1691" s="117">
        <v>40.737267000000003</v>
      </c>
      <c r="S1691" s="117">
        <v>19.837886999999998</v>
      </c>
      <c r="T1691" s="117">
        <v>1.7195983E-5</v>
      </c>
      <c r="U1691" s="117">
        <v>0.71438489999999999</v>
      </c>
      <c r="V1691" s="117">
        <v>0.37203782000000002</v>
      </c>
      <c r="W1691" s="117">
        <v>2.3728671000000001</v>
      </c>
      <c r="X1691" s="257">
        <f t="shared" si="351"/>
        <v>0.29703676241635801</v>
      </c>
      <c r="Y1691" s="257">
        <f t="shared" si="352"/>
        <v>0.13034436793779999</v>
      </c>
      <c r="Z1691" s="257">
        <f t="shared" si="353"/>
        <v>6.2716676778558009E-2</v>
      </c>
      <c r="AA1691" s="257">
        <f t="shared" si="354"/>
        <v>0.1039757177</v>
      </c>
      <c r="AB1691" s="257">
        <v>9.0341340000000006E-2</v>
      </c>
      <c r="AC1691" s="257">
        <v>7.0336240999999996E-6</v>
      </c>
      <c r="AD1691" s="257">
        <v>6.5239006000000002E-3</v>
      </c>
      <c r="AE1691" s="257">
        <v>6.4304136999999996E-6</v>
      </c>
      <c r="AF1691" s="257">
        <v>3.2831567999999998E-2</v>
      </c>
      <c r="AG1691" s="257">
        <v>6.3409529999999999E-4</v>
      </c>
      <c r="AH1691" s="257">
        <v>5.9128016999999998E-2</v>
      </c>
      <c r="AI1691" s="257">
        <v>1.7414996999999999E-4</v>
      </c>
      <c r="AJ1691" s="257">
        <v>5.3519629000000001E-5</v>
      </c>
      <c r="AK1691" s="257">
        <v>6.2241306E-5</v>
      </c>
      <c r="AL1691" s="257">
        <v>6.6419720000000002E-6</v>
      </c>
      <c r="AM1691" s="257">
        <v>2.1871558E-8</v>
      </c>
      <c r="AN1691" s="257">
        <v>1.3881891E-3</v>
      </c>
      <c r="AO1691" s="257">
        <v>7.0951852999999996E-4</v>
      </c>
      <c r="AP1691" s="257">
        <v>1.1943774000000001E-3</v>
      </c>
      <c r="AQ1691" s="257">
        <v>1.9614277000000002E-3</v>
      </c>
      <c r="AR1691" s="257">
        <v>0.10201428999999999</v>
      </c>
      <c r="AT1691" s="193" t="s">
        <v>7090</v>
      </c>
      <c r="AU1691" s="193" t="s">
        <v>3775</v>
      </c>
      <c r="AV1691" s="193">
        <v>1.001676E-2</v>
      </c>
      <c r="AW1691" s="193" t="s">
        <v>7082</v>
      </c>
      <c r="AX1691" s="193" t="s">
        <v>4654</v>
      </c>
      <c r="AY1691" s="193">
        <v>0.21536473</v>
      </c>
      <c r="AZ1691" s="193"/>
      <c r="BA1691" s="193"/>
      <c r="BB1691" s="193"/>
      <c r="BC1691" s="193"/>
      <c r="BD1691" s="193"/>
      <c r="BE1691" s="315"/>
      <c r="BF1691" s="315"/>
      <c r="BG1691" s="315"/>
      <c r="BH1691" s="315"/>
      <c r="BI1691" s="315"/>
      <c r="BJ1691" s="315"/>
      <c r="BK1691" s="315"/>
    </row>
    <row r="1692" spans="1:63" x14ac:dyDescent="0.25">
      <c r="A1692" s="9"/>
      <c r="B1692" s="9" t="s">
        <v>5770</v>
      </c>
      <c r="C1692" s="48" t="s">
        <v>2025</v>
      </c>
      <c r="D1692" s="223">
        <v>1.4014002999999999</v>
      </c>
      <c r="E1692" s="223">
        <v>0.45426048000000002</v>
      </c>
      <c r="F1692" s="223">
        <v>0.11535140000000001</v>
      </c>
      <c r="G1692" s="223">
        <v>2.9203889E-2</v>
      </c>
      <c r="H1692" s="223">
        <v>4.5823152999999997E-3</v>
      </c>
      <c r="I1692" s="223">
        <v>4.2448664999999997E-2</v>
      </c>
      <c r="J1692" s="223">
        <v>7.0334786999999999E-3</v>
      </c>
      <c r="K1692" s="223">
        <v>1.5225794E-4</v>
      </c>
      <c r="L1692" s="223">
        <v>0.74093973000000002</v>
      </c>
      <c r="M1692" s="223">
        <v>7.4281216000000004E-3</v>
      </c>
      <c r="N1692" s="223">
        <v>0</v>
      </c>
      <c r="O1692" s="223">
        <v>0</v>
      </c>
      <c r="P1692" s="227">
        <f t="shared" si="346"/>
        <v>3.3648924444444446</v>
      </c>
      <c r="Q1692" s="238">
        <v>66.288460999999998</v>
      </c>
      <c r="R1692" s="117">
        <v>42.007652999999998</v>
      </c>
      <c r="S1692" s="117">
        <v>20.590706999999998</v>
      </c>
      <c r="T1692" s="117">
        <v>2.0393026000000001E-5</v>
      </c>
      <c r="U1692" s="117">
        <v>0.74587751000000002</v>
      </c>
      <c r="V1692" s="117">
        <v>0.38561541999999999</v>
      </c>
      <c r="W1692" s="117">
        <v>2.5585874999999998</v>
      </c>
      <c r="X1692" s="257">
        <f t="shared" si="351"/>
        <v>0.36058643942264901</v>
      </c>
      <c r="Y1692" s="257">
        <f t="shared" si="352"/>
        <v>0.18731281867570002</v>
      </c>
      <c r="Z1692" s="257">
        <f t="shared" si="353"/>
        <v>6.533638814694899E-2</v>
      </c>
      <c r="AA1692" s="257">
        <f t="shared" si="354"/>
        <v>0.10793723259999999</v>
      </c>
      <c r="AB1692" s="257">
        <v>9.3269702999999995E-2</v>
      </c>
      <c r="AC1692" s="257">
        <v>7.3178663E-6</v>
      </c>
      <c r="AD1692" s="257">
        <v>5.5576800000000003E-2</v>
      </c>
      <c r="AE1692" s="257">
        <v>7.0726393999999996E-6</v>
      </c>
      <c r="AF1692" s="257">
        <v>3.7793812000000003E-2</v>
      </c>
      <c r="AG1692" s="257">
        <v>6.5811316999999996E-4</v>
      </c>
      <c r="AH1692" s="257">
        <v>6.1044626999999997E-2</v>
      </c>
      <c r="AI1692" s="257">
        <v>1.8792331E-4</v>
      </c>
      <c r="AJ1692" s="257">
        <v>2.639327E-4</v>
      </c>
      <c r="AK1692" s="257">
        <v>6.9141670999999996E-5</v>
      </c>
      <c r="AL1692" s="257">
        <v>3.1726331E-5</v>
      </c>
      <c r="AM1692" s="257">
        <v>9.3334948999999995E-8</v>
      </c>
      <c r="AN1692" s="257">
        <v>1.4595528999999999E-3</v>
      </c>
      <c r="AO1692" s="257">
        <v>9.6632930000000003E-4</v>
      </c>
      <c r="AP1692" s="257">
        <v>1.3130615999999999E-3</v>
      </c>
      <c r="AQ1692" s="257">
        <v>2.7408025999999999E-3</v>
      </c>
      <c r="AR1692" s="257">
        <v>0.10519642999999999</v>
      </c>
      <c r="AT1692" s="193" t="s">
        <v>7091</v>
      </c>
      <c r="AU1692" s="193" t="s">
        <v>3775</v>
      </c>
      <c r="AV1692" s="193">
        <v>1.2609831999999999E-4</v>
      </c>
      <c r="AW1692" s="193" t="s">
        <v>7083</v>
      </c>
      <c r="AX1692" s="193" t="s">
        <v>4654</v>
      </c>
      <c r="AY1692" s="193">
        <v>1.2928877999999999</v>
      </c>
      <c r="AZ1692" s="193"/>
      <c r="BA1692" s="193"/>
      <c r="BB1692" s="193"/>
      <c r="BC1692" s="193"/>
      <c r="BD1692" s="193"/>
      <c r="BE1692" s="315"/>
      <c r="BF1692" s="315"/>
      <c r="BG1692" s="315"/>
      <c r="BH1692" s="315"/>
      <c r="BI1692" s="315"/>
      <c r="BJ1692" s="315"/>
      <c r="BK1692" s="315"/>
    </row>
    <row r="1693" spans="1:63" x14ac:dyDescent="0.25">
      <c r="A1693" s="9"/>
      <c r="B1693" s="9" t="s">
        <v>5770</v>
      </c>
      <c r="C1693" s="48" t="s">
        <v>2026</v>
      </c>
      <c r="D1693" s="223">
        <v>1.6039188</v>
      </c>
      <c r="E1693" s="223">
        <v>0.47275953999999998</v>
      </c>
      <c r="F1693" s="223">
        <v>0.19914686000000001</v>
      </c>
      <c r="G1693" s="223">
        <v>9.4108409000000001E-3</v>
      </c>
      <c r="H1693" s="223">
        <v>4.4289133000000001E-3</v>
      </c>
      <c r="I1693" s="223">
        <v>3.6000536E-2</v>
      </c>
      <c r="J1693" s="223">
        <v>8.9880852000000008E-3</v>
      </c>
      <c r="K1693" s="223">
        <v>1.6151429000000001E-4</v>
      </c>
      <c r="L1693" s="223">
        <v>0.86501503999999996</v>
      </c>
      <c r="M1693" s="223">
        <v>8.0074685999999996E-3</v>
      </c>
      <c r="N1693" s="223">
        <v>0</v>
      </c>
      <c r="O1693" s="223">
        <v>0</v>
      </c>
      <c r="P1693" s="227">
        <f t="shared" si="346"/>
        <v>3.5019225185185183</v>
      </c>
      <c r="Q1693" s="238">
        <v>69.097931000000003</v>
      </c>
      <c r="R1693" s="117">
        <v>43.519635000000001</v>
      </c>
      <c r="S1693" s="117">
        <v>21.568373000000001</v>
      </c>
      <c r="T1693" s="117">
        <v>2.0801817000000001E-5</v>
      </c>
      <c r="U1693" s="117">
        <v>0.78066818000000004</v>
      </c>
      <c r="V1693" s="117">
        <v>0.40409427999999997</v>
      </c>
      <c r="W1693" s="117">
        <v>2.8251403000000002</v>
      </c>
      <c r="X1693" s="257">
        <f t="shared" si="351"/>
        <v>0.33677863011999598</v>
      </c>
      <c r="Y1693" s="257">
        <f t="shared" si="352"/>
        <v>0.1580013216167</v>
      </c>
      <c r="Z1693" s="257">
        <f t="shared" si="353"/>
        <v>6.7683100503295984E-2</v>
      </c>
      <c r="AA1693" s="257">
        <f t="shared" si="354"/>
        <v>0.111094208</v>
      </c>
      <c r="AB1693" s="257">
        <v>9.7067948000000001E-2</v>
      </c>
      <c r="AC1693" s="257">
        <v>7.8427918000000004E-6</v>
      </c>
      <c r="AD1693" s="257">
        <v>1.3656414E-2</v>
      </c>
      <c r="AE1693" s="257">
        <v>7.8277349000000004E-6</v>
      </c>
      <c r="AF1693" s="257">
        <v>4.6571878999999997E-2</v>
      </c>
      <c r="AG1693" s="257">
        <v>6.8941008999999997E-4</v>
      </c>
      <c r="AH1693" s="257">
        <v>6.3530667999999998E-2</v>
      </c>
      <c r="AI1693" s="257">
        <v>3.3466695000000001E-4</v>
      </c>
      <c r="AJ1693" s="257">
        <v>8.2371216000000006E-5</v>
      </c>
      <c r="AK1693" s="257">
        <v>9.6425729999999996E-5</v>
      </c>
      <c r="AL1693" s="257">
        <v>1.3865362E-5</v>
      </c>
      <c r="AM1693" s="257">
        <v>4.6235295999999998E-8</v>
      </c>
      <c r="AN1693" s="257">
        <v>1.4977746999999999E-3</v>
      </c>
      <c r="AO1693" s="257">
        <v>8.0693940999999999E-4</v>
      </c>
      <c r="AP1693" s="257">
        <v>1.3203429E-3</v>
      </c>
      <c r="AQ1693" s="257">
        <v>2.1114979999999998E-3</v>
      </c>
      <c r="AR1693" s="257">
        <v>0.10898271</v>
      </c>
      <c r="AT1693" s="193" t="s">
        <v>7092</v>
      </c>
      <c r="AU1693" s="193" t="s">
        <v>3775</v>
      </c>
      <c r="AV1693" s="193">
        <v>2.7494019000000001E-2</v>
      </c>
      <c r="AW1693" s="193"/>
      <c r="AX1693" s="193"/>
      <c r="AY1693" s="193"/>
      <c r="AZ1693" s="193"/>
      <c r="BA1693" s="193"/>
      <c r="BB1693" s="193"/>
      <c r="BC1693" s="193"/>
      <c r="BD1693" s="193"/>
      <c r="BE1693" s="315"/>
      <c r="BF1693" s="315"/>
      <c r="BG1693" s="315"/>
      <c r="BH1693" s="315"/>
      <c r="BI1693" s="315"/>
      <c r="BJ1693" s="315"/>
      <c r="BK1693" s="315"/>
    </row>
    <row r="1694" spans="1:63" x14ac:dyDescent="0.25">
      <c r="A1694" s="9"/>
      <c r="B1694" s="9" t="s">
        <v>5770</v>
      </c>
      <c r="C1694" s="48" t="s">
        <v>2027</v>
      </c>
      <c r="D1694" s="223">
        <v>2.7951423000000002</v>
      </c>
      <c r="E1694" s="223">
        <v>0.54844815999999996</v>
      </c>
      <c r="F1694" s="223">
        <v>0.60070643000000001</v>
      </c>
      <c r="G1694" s="223">
        <v>0.12282346</v>
      </c>
      <c r="H1694" s="223">
        <v>4.2281727000000003E-3</v>
      </c>
      <c r="I1694" s="223">
        <v>0.10064393000000001</v>
      </c>
      <c r="J1694" s="223">
        <v>3.0738049E-2</v>
      </c>
      <c r="K1694" s="223">
        <v>2.5320246000000001E-4</v>
      </c>
      <c r="L1694" s="223">
        <v>1.3788545000000001</v>
      </c>
      <c r="M1694" s="223">
        <v>8.4464282999999994E-3</v>
      </c>
      <c r="N1694" s="223">
        <v>0</v>
      </c>
      <c r="O1694" s="223">
        <v>0</v>
      </c>
      <c r="P1694" s="227">
        <f t="shared" si="346"/>
        <v>4.0625789629629621</v>
      </c>
      <c r="Q1694" s="238">
        <v>80.028677000000002</v>
      </c>
      <c r="R1694" s="117">
        <v>49.601286000000002</v>
      </c>
      <c r="S1694" s="117">
        <v>24.204205000000002</v>
      </c>
      <c r="T1694" s="117">
        <v>4.5975546E-5</v>
      </c>
      <c r="U1694" s="117">
        <v>0.93964121</v>
      </c>
      <c r="V1694" s="117">
        <v>0.44914559999999998</v>
      </c>
      <c r="W1694" s="117">
        <v>4.8343541999999999</v>
      </c>
      <c r="X1694" s="257">
        <f t="shared" si="351"/>
        <v>0.70581739114802999</v>
      </c>
      <c r="Y1694" s="257">
        <f t="shared" si="352"/>
        <v>0.491846740994</v>
      </c>
      <c r="Z1694" s="257">
        <f t="shared" si="353"/>
        <v>8.2642634054030009E-2</v>
      </c>
      <c r="AA1694" s="257">
        <f t="shared" si="354"/>
        <v>0.1313280161</v>
      </c>
      <c r="AB1694" s="257">
        <v>0.11260798</v>
      </c>
      <c r="AC1694" s="257">
        <v>1.0149483E-5</v>
      </c>
      <c r="AD1694" s="257">
        <v>0.25473557000000002</v>
      </c>
      <c r="AE1694" s="257">
        <v>1.5233761E-5</v>
      </c>
      <c r="AF1694" s="257">
        <v>0.12370435</v>
      </c>
      <c r="AG1694" s="257">
        <v>7.7345775E-4</v>
      </c>
      <c r="AH1694" s="257">
        <v>7.3701812000000005E-2</v>
      </c>
      <c r="AI1694" s="257">
        <v>1.0360148000000001E-3</v>
      </c>
      <c r="AJ1694" s="257">
        <v>1.1179079000000001E-3</v>
      </c>
      <c r="AK1694" s="257">
        <v>2.5228042999999998E-4</v>
      </c>
      <c r="AL1694" s="257">
        <v>1.5293015000000001E-4</v>
      </c>
      <c r="AM1694" s="257">
        <v>4.5827402999999999E-7</v>
      </c>
      <c r="AN1694" s="257">
        <v>2.0089022E-3</v>
      </c>
      <c r="AO1694" s="257">
        <v>2.2954189999999999E-3</v>
      </c>
      <c r="AP1694" s="257">
        <v>2.0769093000000001E-3</v>
      </c>
      <c r="AQ1694" s="257">
        <v>7.1166060999999997E-3</v>
      </c>
      <c r="AR1694" s="257">
        <v>0.12421140999999999</v>
      </c>
      <c r="AT1694" s="193" t="s">
        <v>7093</v>
      </c>
      <c r="AU1694" s="193" t="s">
        <v>3775</v>
      </c>
      <c r="AV1694" s="193">
        <v>8.2204350999999994E-5</v>
      </c>
      <c r="AW1694" s="193"/>
      <c r="AX1694" s="193"/>
      <c r="AY1694" s="193"/>
      <c r="AZ1694" s="193"/>
      <c r="BA1694" s="193"/>
      <c r="BB1694" s="193"/>
      <c r="BC1694" s="193"/>
      <c r="BD1694" s="193"/>
      <c r="BE1694" s="315"/>
      <c r="BF1694" s="315"/>
      <c r="BG1694" s="315"/>
      <c r="BH1694" s="315"/>
      <c r="BI1694" s="315"/>
      <c r="BJ1694" s="315"/>
      <c r="BK1694" s="315"/>
    </row>
    <row r="1695" spans="1:63" x14ac:dyDescent="0.25">
      <c r="A1695" s="9"/>
      <c r="B1695" s="9" t="s">
        <v>5770</v>
      </c>
      <c r="C1695" s="48" t="s">
        <v>2028</v>
      </c>
      <c r="D1695" s="223">
        <v>1.2732922</v>
      </c>
      <c r="E1695" s="223">
        <v>0.43979803000000001</v>
      </c>
      <c r="F1695" s="223">
        <v>0.10697584</v>
      </c>
      <c r="G1695" s="223">
        <v>6.1826785999999998E-3</v>
      </c>
      <c r="H1695" s="223">
        <v>4.5595801999999998E-3</v>
      </c>
      <c r="I1695" s="223">
        <v>3.1405682999999997E-2</v>
      </c>
      <c r="J1695" s="223">
        <v>5.4290807E-3</v>
      </c>
      <c r="K1695" s="223">
        <v>1.4408176999999999E-4</v>
      </c>
      <c r="L1695" s="223">
        <v>0.67140204000000003</v>
      </c>
      <c r="M1695" s="223">
        <v>7.39523E-3</v>
      </c>
      <c r="N1695" s="223">
        <v>0</v>
      </c>
      <c r="O1695" s="223">
        <v>0</v>
      </c>
      <c r="P1695" s="227">
        <f t="shared" si="346"/>
        <v>3.2577631851851852</v>
      </c>
      <c r="Q1695" s="238">
        <v>63.981271999999997</v>
      </c>
      <c r="R1695" s="117">
        <v>40.722954999999999</v>
      </c>
      <c r="S1695" s="117">
        <v>19.813625999999999</v>
      </c>
      <c r="T1695" s="117">
        <v>1.7156184999999999E-5</v>
      </c>
      <c r="U1695" s="117">
        <v>0.71356284000000003</v>
      </c>
      <c r="V1695" s="117">
        <v>0.37158387999999998</v>
      </c>
      <c r="W1695" s="117">
        <v>2.3595277000000001</v>
      </c>
      <c r="X1695" s="257">
        <f t="shared" si="351"/>
        <v>0.29666512583396698</v>
      </c>
      <c r="Y1695" s="257">
        <f t="shared" si="352"/>
        <v>0.1301697060792</v>
      </c>
      <c r="Z1695" s="257">
        <f t="shared" si="353"/>
        <v>6.2680524754766986E-2</v>
      </c>
      <c r="AA1695" s="257">
        <f t="shared" si="354"/>
        <v>0.103814895</v>
      </c>
      <c r="AB1695" s="257">
        <v>9.0300342000000006E-2</v>
      </c>
      <c r="AC1695" s="257">
        <v>7.0255511000000002E-6</v>
      </c>
      <c r="AD1695" s="257">
        <v>6.5057238999999996E-3</v>
      </c>
      <c r="AE1695" s="257">
        <v>6.4169781000000003E-6</v>
      </c>
      <c r="AF1695" s="257">
        <v>3.2716877999999998E-2</v>
      </c>
      <c r="AG1695" s="257">
        <v>6.3331965000000003E-4</v>
      </c>
      <c r="AH1695" s="257">
        <v>5.9101181000000003E-2</v>
      </c>
      <c r="AI1695" s="257">
        <v>1.7390527E-4</v>
      </c>
      <c r="AJ1695" s="257">
        <v>5.3337141E-5</v>
      </c>
      <c r="AK1695" s="257">
        <v>6.2177396000000001E-5</v>
      </c>
      <c r="AL1695" s="257">
        <v>6.6280392999999997E-6</v>
      </c>
      <c r="AM1695" s="257">
        <v>2.1828466999999999E-8</v>
      </c>
      <c r="AN1695" s="257">
        <v>1.3879077999999999E-3</v>
      </c>
      <c r="AO1695" s="257">
        <v>7.0363168000000002E-4</v>
      </c>
      <c r="AP1695" s="257">
        <v>1.1917346000000001E-3</v>
      </c>
      <c r="AQ1695" s="257">
        <v>1.8364849999999999E-3</v>
      </c>
      <c r="AR1695" s="257">
        <v>0.10197841000000001</v>
      </c>
      <c r="AT1695" s="193" t="s">
        <v>7094</v>
      </c>
      <c r="AU1695" s="193" t="s">
        <v>3775</v>
      </c>
      <c r="AV1695" s="193">
        <v>8.6671611000000002E-8</v>
      </c>
      <c r="AW1695" s="193"/>
      <c r="AX1695" s="193"/>
      <c r="AY1695" s="193"/>
      <c r="AZ1695" s="193"/>
      <c r="BA1695" s="193"/>
      <c r="BB1695" s="193"/>
      <c r="BC1695" s="193"/>
      <c r="BD1695" s="193"/>
      <c r="BE1695" s="315"/>
      <c r="BF1695" s="315"/>
      <c r="BG1695" s="315"/>
      <c r="BH1695" s="315"/>
      <c r="BI1695" s="315"/>
      <c r="BJ1695" s="315"/>
      <c r="BK1695" s="315"/>
    </row>
    <row r="1696" spans="1:63" x14ac:dyDescent="0.25">
      <c r="A1696" s="9"/>
      <c r="B1696" s="9" t="s">
        <v>5770</v>
      </c>
      <c r="C1696" s="48" t="s">
        <v>2029</v>
      </c>
      <c r="D1696" s="223">
        <v>1.5466768</v>
      </c>
      <c r="E1696" s="223">
        <v>0.46773719000000002</v>
      </c>
      <c r="F1696" s="223">
        <v>0.12124989999999999</v>
      </c>
      <c r="G1696" s="223">
        <v>3.8903060000000003E-2</v>
      </c>
      <c r="H1696" s="223">
        <v>4.4819096000000003E-3</v>
      </c>
      <c r="I1696" s="223">
        <v>4.7270441000000003E-2</v>
      </c>
      <c r="J1696" s="223">
        <v>7.7081576000000004E-3</v>
      </c>
      <c r="K1696" s="223">
        <v>1.5561587E-4</v>
      </c>
      <c r="L1696" s="223">
        <v>0.85116309999999995</v>
      </c>
      <c r="M1696" s="223">
        <v>8.0074685999999996E-3</v>
      </c>
      <c r="N1696" s="223">
        <v>0</v>
      </c>
      <c r="O1696" s="223">
        <v>0</v>
      </c>
      <c r="P1696" s="227">
        <f t="shared" si="346"/>
        <v>3.4647199259259258</v>
      </c>
      <c r="Q1696" s="238">
        <v>68.598645000000005</v>
      </c>
      <c r="R1696" s="117">
        <v>43.188555999999998</v>
      </c>
      <c r="S1696" s="117">
        <v>21.520409999999998</v>
      </c>
      <c r="T1696" s="117">
        <v>2.2063136000000001E-5</v>
      </c>
      <c r="U1696" s="117">
        <v>0.77806774999999995</v>
      </c>
      <c r="V1696" s="117">
        <v>0.40284356999999998</v>
      </c>
      <c r="W1696" s="117">
        <v>2.7087444999999999</v>
      </c>
      <c r="X1696" s="257">
        <f t="shared" si="351"/>
        <v>0.39235045573812005</v>
      </c>
      <c r="Y1696" s="257">
        <f t="shared" si="352"/>
        <v>0.21335753019800002</v>
      </c>
      <c r="Z1696" s="257">
        <f t="shared" si="353"/>
        <v>6.7487855140119998E-2</v>
      </c>
      <c r="AA1696" s="257">
        <f t="shared" si="354"/>
        <v>0.1115050704</v>
      </c>
      <c r="AB1696" s="257">
        <v>9.6036673000000003E-2</v>
      </c>
      <c r="AC1696" s="257">
        <v>7.6205259999999996E-6</v>
      </c>
      <c r="AD1696" s="257">
        <v>7.6539282E-2</v>
      </c>
      <c r="AE1696" s="257">
        <v>7.4510719999999998E-6</v>
      </c>
      <c r="AF1696" s="257">
        <v>4.007869E-2</v>
      </c>
      <c r="AG1696" s="257">
        <v>6.878136E-4</v>
      </c>
      <c r="AH1696" s="257">
        <v>6.2855639000000005E-2</v>
      </c>
      <c r="AI1696" s="257">
        <v>1.9771283E-4</v>
      </c>
      <c r="AJ1696" s="257">
        <v>3.5267597000000002E-4</v>
      </c>
      <c r="AK1696" s="257">
        <v>7.3667688E-5</v>
      </c>
      <c r="AL1696" s="257">
        <v>4.2371065999999999E-5</v>
      </c>
      <c r="AM1696" s="257">
        <v>1.2368612E-7</v>
      </c>
      <c r="AN1696" s="257">
        <v>1.4973593000000001E-3</v>
      </c>
      <c r="AO1696" s="257">
        <v>1.0821705000000001E-3</v>
      </c>
      <c r="AP1696" s="257">
        <v>1.3861351E-3</v>
      </c>
      <c r="AQ1696" s="257">
        <v>3.3502604E-3</v>
      </c>
      <c r="AR1696" s="257">
        <v>0.10815481</v>
      </c>
      <c r="AT1696" s="193" t="s">
        <v>7095</v>
      </c>
      <c r="AU1696" s="193" t="s">
        <v>3775</v>
      </c>
      <c r="AV1696" s="193">
        <v>3.5551613000000003E-5</v>
      </c>
      <c r="AW1696" s="193"/>
      <c r="AX1696" s="193"/>
      <c r="AY1696" s="193"/>
      <c r="AZ1696" s="193"/>
      <c r="BA1696" s="193"/>
      <c r="BB1696" s="193"/>
      <c r="BC1696" s="193"/>
      <c r="BD1696" s="193"/>
      <c r="BE1696" s="315"/>
      <c r="BF1696" s="315"/>
      <c r="BG1696" s="315"/>
      <c r="BH1696" s="315"/>
      <c r="BI1696" s="315"/>
      <c r="BJ1696" s="315"/>
      <c r="BK1696" s="315"/>
    </row>
    <row r="1697" spans="1:63" x14ac:dyDescent="0.25">
      <c r="A1697" s="9"/>
      <c r="B1697" s="9" t="s">
        <v>5770</v>
      </c>
      <c r="C1697" s="48" t="s">
        <v>2030</v>
      </c>
      <c r="D1697" s="223">
        <v>2.5002064000000002</v>
      </c>
      <c r="E1697" s="223">
        <v>0.53569500000000003</v>
      </c>
      <c r="F1697" s="223">
        <v>0.57713144000000005</v>
      </c>
      <c r="G1697" s="223">
        <v>2.4086981E-2</v>
      </c>
      <c r="H1697" s="223">
        <v>4.1720576999999997E-3</v>
      </c>
      <c r="I1697" s="223">
        <v>5.4738306E-2</v>
      </c>
      <c r="J1697" s="223">
        <v>2.4146224000000001E-2</v>
      </c>
      <c r="K1697" s="223">
        <v>2.2734108E-4</v>
      </c>
      <c r="L1697" s="223">
        <v>1.2714664</v>
      </c>
      <c r="M1697" s="223">
        <v>8.5427053999999995E-3</v>
      </c>
      <c r="N1697" s="223">
        <v>0</v>
      </c>
      <c r="O1697" s="223">
        <v>0</v>
      </c>
      <c r="P1697" s="227">
        <f t="shared" si="346"/>
        <v>3.9681111111111109</v>
      </c>
      <c r="Q1697" s="238">
        <v>78.004351</v>
      </c>
      <c r="R1697" s="117">
        <v>48.5261</v>
      </c>
      <c r="S1697" s="117">
        <v>23.840416000000001</v>
      </c>
      <c r="T1697" s="117">
        <v>3.3801672000000002E-5</v>
      </c>
      <c r="U1697" s="117">
        <v>0.89955227000000004</v>
      </c>
      <c r="V1697" s="117">
        <v>0.44475842999999998</v>
      </c>
      <c r="W1697" s="117">
        <v>4.2934910999999998</v>
      </c>
      <c r="X1697" s="257">
        <f t="shared" si="351"/>
        <v>0.46225405905558997</v>
      </c>
      <c r="Y1697" s="257">
        <f t="shared" si="352"/>
        <v>0.25949027061569996</v>
      </c>
      <c r="Z1697" s="257">
        <f t="shared" si="353"/>
        <v>7.817970273989E-2</v>
      </c>
      <c r="AA1697" s="257">
        <f t="shared" si="354"/>
        <v>0.1245840857</v>
      </c>
      <c r="AB1697" s="257">
        <v>0.10998978</v>
      </c>
      <c r="AC1697" s="257">
        <v>9.7898686999999996E-6</v>
      </c>
      <c r="AD1697" s="257">
        <v>4.4653928000000002E-2</v>
      </c>
      <c r="AE1697" s="257">
        <v>1.2995357E-5</v>
      </c>
      <c r="AF1697" s="257">
        <v>0.10406174999999999</v>
      </c>
      <c r="AG1697" s="257">
        <v>7.6202739000000004E-4</v>
      </c>
      <c r="AH1697" s="257">
        <v>7.1988242999999993E-2</v>
      </c>
      <c r="AI1697" s="257">
        <v>9.9614964000000004E-4</v>
      </c>
      <c r="AJ1697" s="257">
        <v>2.1454663000000001E-4</v>
      </c>
      <c r="AK1697" s="257">
        <v>2.3055431000000001E-4</v>
      </c>
      <c r="AL1697" s="257">
        <v>4.5490352000000003E-5</v>
      </c>
      <c r="AM1697" s="257">
        <v>1.5240789E-7</v>
      </c>
      <c r="AN1697" s="257">
        <v>1.8185446000000001E-3</v>
      </c>
      <c r="AO1697" s="257">
        <v>1.2094853E-3</v>
      </c>
      <c r="AP1697" s="257">
        <v>1.6765364999999999E-3</v>
      </c>
      <c r="AQ1697" s="257">
        <v>3.0661857000000002E-3</v>
      </c>
      <c r="AR1697" s="257">
        <v>0.1215179</v>
      </c>
      <c r="AT1697" s="193" t="s">
        <v>7096</v>
      </c>
      <c r="AU1697" s="193" t="s">
        <v>3775</v>
      </c>
      <c r="AV1697" s="193">
        <v>1.3379170000000001E-7</v>
      </c>
      <c r="AW1697" s="193"/>
      <c r="AX1697" s="193"/>
      <c r="AY1697" s="193"/>
      <c r="AZ1697" s="193"/>
      <c r="BA1697" s="193"/>
      <c r="BB1697" s="193"/>
      <c r="BC1697" s="193"/>
      <c r="BD1697" s="193"/>
      <c r="BE1697" s="315"/>
      <c r="BF1697" s="315"/>
      <c r="BG1697" s="315"/>
      <c r="BH1697" s="315"/>
      <c r="BI1697" s="315"/>
      <c r="BJ1697" s="315"/>
      <c r="BK1697" s="315"/>
    </row>
    <row r="1698" spans="1:63" x14ac:dyDescent="0.25">
      <c r="A1698" s="9"/>
      <c r="B1698" s="9" t="s">
        <v>5770</v>
      </c>
      <c r="C1698" s="48" t="s">
        <v>2031</v>
      </c>
      <c r="D1698" s="223">
        <v>2.8744833999999999</v>
      </c>
      <c r="E1698" s="223">
        <v>0.55318922999999998</v>
      </c>
      <c r="F1698" s="223">
        <v>0.64285654000000003</v>
      </c>
      <c r="G1698" s="223">
        <v>0.10813191</v>
      </c>
      <c r="H1698" s="223">
        <v>4.2117602999999998E-3</v>
      </c>
      <c r="I1698" s="223">
        <v>9.4380512999999999E-2</v>
      </c>
      <c r="J1698" s="223">
        <v>3.1484783000000002E-2</v>
      </c>
      <c r="K1698" s="223">
        <v>2.5682327E-4</v>
      </c>
      <c r="L1698" s="223">
        <v>1.4314290999999999</v>
      </c>
      <c r="M1698" s="223">
        <v>8.5427053999999995E-3</v>
      </c>
      <c r="N1698" s="223">
        <v>0</v>
      </c>
      <c r="O1698" s="223">
        <v>0</v>
      </c>
      <c r="P1698" s="227">
        <f t="shared" si="346"/>
        <v>4.0976979999999994</v>
      </c>
      <c r="Q1698" s="238">
        <v>80.596779999999995</v>
      </c>
      <c r="R1698" s="117">
        <v>49.967936000000002</v>
      </c>
      <c r="S1698" s="117">
        <v>24.339469999999999</v>
      </c>
      <c r="T1698" s="117">
        <v>4.5447763999999997E-5</v>
      </c>
      <c r="U1698" s="117">
        <v>0.94480792999999996</v>
      </c>
      <c r="V1698" s="117">
        <v>0.45184693999999997</v>
      </c>
      <c r="W1698" s="117">
        <v>4.8926746000000003</v>
      </c>
      <c r="X1698" s="257">
        <f t="shared" si="351"/>
        <v>0.67963369502945992</v>
      </c>
      <c r="Y1698" s="257">
        <f t="shared" si="352"/>
        <v>0.46512898113599993</v>
      </c>
      <c r="Z1698" s="257">
        <f t="shared" si="353"/>
        <v>8.3050380693460019E-2</v>
      </c>
      <c r="AA1698" s="257">
        <f t="shared" si="354"/>
        <v>0.1314543332</v>
      </c>
      <c r="AB1698" s="257">
        <v>0.11358147</v>
      </c>
      <c r="AC1698" s="257">
        <v>1.0303167E-5</v>
      </c>
      <c r="AD1698" s="257">
        <v>0.22349786999999999</v>
      </c>
      <c r="AE1698" s="257">
        <v>1.5464739000000001E-5</v>
      </c>
      <c r="AF1698" s="257">
        <v>0.12724605999999999</v>
      </c>
      <c r="AG1698" s="257">
        <v>7.7781322999999998E-4</v>
      </c>
      <c r="AH1698" s="257">
        <v>7.4338994000000005E-2</v>
      </c>
      <c r="AI1698" s="257">
        <v>1.1100779E-3</v>
      </c>
      <c r="AJ1698" s="257">
        <v>9.8325590000000003E-4</v>
      </c>
      <c r="AK1698" s="257">
        <v>2.6494849999999999E-4</v>
      </c>
      <c r="AL1698" s="257">
        <v>1.3888732E-4</v>
      </c>
      <c r="AM1698" s="257">
        <v>4.2027346E-7</v>
      </c>
      <c r="AN1698" s="257">
        <v>2.0151854999999998E-3</v>
      </c>
      <c r="AO1698" s="257">
        <v>2.1511760999999999E-3</v>
      </c>
      <c r="AP1698" s="257">
        <v>2.0474351999999999E-3</v>
      </c>
      <c r="AQ1698" s="257">
        <v>6.3252932000000001E-3</v>
      </c>
      <c r="AR1698" s="257">
        <v>0.12512904</v>
      </c>
      <c r="AT1698" s="193" t="s">
        <v>7097</v>
      </c>
      <c r="AU1698" s="193" t="s">
        <v>3775</v>
      </c>
      <c r="AV1698" s="193">
        <v>1.3146925999999999E-9</v>
      </c>
      <c r="AW1698" s="193"/>
      <c r="AX1698" s="193"/>
      <c r="AY1698" s="193"/>
      <c r="AZ1698" s="193"/>
      <c r="BA1698" s="193"/>
      <c r="BB1698" s="193"/>
      <c r="BC1698" s="193"/>
      <c r="BD1698" s="193"/>
      <c r="BE1698" s="315"/>
      <c r="BF1698" s="315"/>
      <c r="BG1698" s="315"/>
      <c r="BH1698" s="315"/>
      <c r="BI1698" s="315"/>
      <c r="BJ1698" s="315"/>
      <c r="BK1698" s="315"/>
    </row>
    <row r="1699" spans="1:63" x14ac:dyDescent="0.25">
      <c r="A1699" s="9"/>
      <c r="B1699" s="9" t="s">
        <v>5770</v>
      </c>
      <c r="C1699" s="48" t="s">
        <v>2032</v>
      </c>
      <c r="D1699" s="223">
        <v>1.4333534000000001</v>
      </c>
      <c r="E1699" s="223">
        <v>0.46285291000000001</v>
      </c>
      <c r="F1699" s="223">
        <v>0.11327846</v>
      </c>
      <c r="G1699" s="223">
        <v>6.0104946999999997E-3</v>
      </c>
      <c r="H1699" s="223">
        <v>4.4595028E-3</v>
      </c>
      <c r="I1699" s="223">
        <v>3.2220059000000002E-2</v>
      </c>
      <c r="J1699" s="223">
        <v>5.5138946999999999E-3</v>
      </c>
      <c r="K1699" s="223">
        <v>1.4693355E-4</v>
      </c>
      <c r="L1699" s="223">
        <v>0.80086365000000004</v>
      </c>
      <c r="M1699" s="223">
        <v>8.0074685999999996E-3</v>
      </c>
      <c r="N1699" s="223">
        <v>0</v>
      </c>
      <c r="O1699" s="223">
        <v>0</v>
      </c>
      <c r="P1699" s="227">
        <f t="shared" si="346"/>
        <v>3.4285400740740739</v>
      </c>
      <c r="Q1699" s="238">
        <v>67.831783999999999</v>
      </c>
      <c r="R1699" s="117">
        <v>42.771436999999999</v>
      </c>
      <c r="S1699" s="117">
        <v>21.364319999999999</v>
      </c>
      <c r="T1699" s="117">
        <v>1.8001995000000001E-5</v>
      </c>
      <c r="U1699" s="117">
        <v>0.76360552000000004</v>
      </c>
      <c r="V1699" s="117">
        <v>0.40072660999999998</v>
      </c>
      <c r="W1699" s="117">
        <v>2.5316766999999998</v>
      </c>
      <c r="X1699" s="257">
        <f t="shared" si="351"/>
        <v>0.310915965992066</v>
      </c>
      <c r="Y1699" s="257">
        <f t="shared" si="352"/>
        <v>0.13583158458319999</v>
      </c>
      <c r="Z1699" s="257">
        <f t="shared" si="353"/>
        <v>6.5916466408866004E-2</v>
      </c>
      <c r="AA1699" s="257">
        <f t="shared" si="354"/>
        <v>0.109167915</v>
      </c>
      <c r="AB1699" s="257">
        <v>9.5033919999999994E-2</v>
      </c>
      <c r="AC1699" s="257">
        <v>7.4903866E-6</v>
      </c>
      <c r="AD1699" s="257">
        <v>6.5234118000000001E-3</v>
      </c>
      <c r="AE1699" s="257">
        <v>6.7032165999999997E-6</v>
      </c>
      <c r="AF1699" s="257">
        <v>3.3577168999999997E-2</v>
      </c>
      <c r="AG1699" s="257">
        <v>6.8289017999999995E-4</v>
      </c>
      <c r="AH1699" s="257">
        <v>6.2199352999999999E-2</v>
      </c>
      <c r="AI1699" s="257">
        <v>1.8423389999999999E-4</v>
      </c>
      <c r="AJ1699" s="257">
        <v>5.1729216000000003E-5</v>
      </c>
      <c r="AK1699" s="257">
        <v>6.6330355999999997E-5</v>
      </c>
      <c r="AL1699" s="257">
        <v>6.5688658000000004E-6</v>
      </c>
      <c r="AM1699" s="257">
        <v>2.1761066E-8</v>
      </c>
      <c r="AN1699" s="257">
        <v>1.4326056E-3</v>
      </c>
      <c r="AO1699" s="257">
        <v>7.2333070999999998E-4</v>
      </c>
      <c r="AP1699" s="257">
        <v>1.252293E-3</v>
      </c>
      <c r="AQ1699" s="257">
        <v>2.0580249999999998E-3</v>
      </c>
      <c r="AR1699" s="257">
        <v>0.10710989</v>
      </c>
      <c r="AT1699" s="193" t="s">
        <v>7098</v>
      </c>
      <c r="AU1699" s="193" t="s">
        <v>3775</v>
      </c>
      <c r="AV1699" s="193">
        <v>4.7548787999999998E-4</v>
      </c>
      <c r="AW1699" s="193"/>
      <c r="AX1699" s="193"/>
      <c r="AY1699" s="193"/>
      <c r="AZ1699" s="193"/>
      <c r="BA1699" s="193"/>
      <c r="BB1699" s="193"/>
      <c r="BC1699" s="193"/>
      <c r="BD1699" s="193"/>
      <c r="BE1699" s="315"/>
      <c r="BF1699" s="315"/>
      <c r="BG1699" s="315"/>
      <c r="BH1699" s="315"/>
      <c r="BI1699" s="315"/>
      <c r="BJ1699" s="315"/>
      <c r="BK1699" s="315"/>
    </row>
    <row r="1700" spans="1:63" x14ac:dyDescent="0.25">
      <c r="A1700" s="9"/>
      <c r="B1700" s="9" t="s">
        <v>5770</v>
      </c>
      <c r="C1700" s="48" t="s">
        <v>2033</v>
      </c>
      <c r="D1700" s="223">
        <v>2.5002064000000002</v>
      </c>
      <c r="E1700" s="223">
        <v>0.53569500000000003</v>
      </c>
      <c r="F1700" s="223">
        <v>0.57713144000000005</v>
      </c>
      <c r="G1700" s="223">
        <v>2.4086981E-2</v>
      </c>
      <c r="H1700" s="223">
        <v>4.1720576999999997E-3</v>
      </c>
      <c r="I1700" s="223">
        <v>5.4738306E-2</v>
      </c>
      <c r="J1700" s="223">
        <v>2.4146224000000001E-2</v>
      </c>
      <c r="K1700" s="223">
        <v>2.2734108E-4</v>
      </c>
      <c r="L1700" s="223">
        <v>1.2714664</v>
      </c>
      <c r="M1700" s="223">
        <v>8.5427053999999995E-3</v>
      </c>
      <c r="N1700" s="223">
        <v>0</v>
      </c>
      <c r="O1700" s="223">
        <v>0</v>
      </c>
      <c r="P1700" s="227">
        <f t="shared" si="346"/>
        <v>3.9681111111111109</v>
      </c>
      <c r="Q1700" s="238">
        <v>78.004351</v>
      </c>
      <c r="R1700" s="117">
        <v>48.5261</v>
      </c>
      <c r="S1700" s="117">
        <v>23.840416000000001</v>
      </c>
      <c r="T1700" s="117">
        <v>3.3801672000000002E-5</v>
      </c>
      <c r="U1700" s="117">
        <v>0.89955227000000004</v>
      </c>
      <c r="V1700" s="117">
        <v>0.44475842999999998</v>
      </c>
      <c r="W1700" s="117">
        <v>4.2934910999999998</v>
      </c>
      <c r="X1700" s="257">
        <f t="shared" si="351"/>
        <v>0.46225405905558997</v>
      </c>
      <c r="Y1700" s="257">
        <f t="shared" si="352"/>
        <v>0.25949027061569996</v>
      </c>
      <c r="Z1700" s="257">
        <f t="shared" si="353"/>
        <v>7.817970273989E-2</v>
      </c>
      <c r="AA1700" s="257">
        <f t="shared" si="354"/>
        <v>0.1245840857</v>
      </c>
      <c r="AB1700" s="257">
        <v>0.10998978</v>
      </c>
      <c r="AC1700" s="257">
        <v>9.7898686999999996E-6</v>
      </c>
      <c r="AD1700" s="257">
        <v>4.4653928000000002E-2</v>
      </c>
      <c r="AE1700" s="257">
        <v>1.2995357E-5</v>
      </c>
      <c r="AF1700" s="257">
        <v>0.10406174999999999</v>
      </c>
      <c r="AG1700" s="257">
        <v>7.6202739000000004E-4</v>
      </c>
      <c r="AH1700" s="257">
        <v>7.1988242999999993E-2</v>
      </c>
      <c r="AI1700" s="257">
        <v>9.9614964000000004E-4</v>
      </c>
      <c r="AJ1700" s="257">
        <v>2.1454663000000001E-4</v>
      </c>
      <c r="AK1700" s="257">
        <v>2.3055431000000001E-4</v>
      </c>
      <c r="AL1700" s="257">
        <v>4.5490352000000003E-5</v>
      </c>
      <c r="AM1700" s="257">
        <v>1.5240789E-7</v>
      </c>
      <c r="AN1700" s="257">
        <v>1.8185446000000001E-3</v>
      </c>
      <c r="AO1700" s="257">
        <v>1.2094853E-3</v>
      </c>
      <c r="AP1700" s="257">
        <v>1.6765364999999999E-3</v>
      </c>
      <c r="AQ1700" s="257">
        <v>3.0661857000000002E-3</v>
      </c>
      <c r="AR1700" s="257">
        <v>0.1215179</v>
      </c>
      <c r="AT1700" s="193" t="s">
        <v>7099</v>
      </c>
      <c r="AU1700" s="193" t="s">
        <v>3775</v>
      </c>
      <c r="AV1700" s="193">
        <v>2.1459174E-4</v>
      </c>
      <c r="AW1700" s="193"/>
      <c r="AX1700" s="193"/>
      <c r="AY1700" s="193"/>
      <c r="AZ1700" s="193"/>
      <c r="BA1700" s="193"/>
      <c r="BB1700" s="193"/>
      <c r="BC1700" s="193"/>
      <c r="BD1700" s="193"/>
      <c r="BE1700" s="315"/>
      <c r="BF1700" s="315"/>
      <c r="BG1700" s="315"/>
      <c r="BH1700" s="315"/>
      <c r="BI1700" s="315"/>
      <c r="BJ1700" s="315"/>
      <c r="BK1700" s="315"/>
    </row>
    <row r="1701" spans="1:63" x14ac:dyDescent="0.25">
      <c r="A1701" s="9"/>
      <c r="B1701" s="9" t="s">
        <v>5770</v>
      </c>
      <c r="C1701" s="48" t="s">
        <v>2034</v>
      </c>
      <c r="D1701" s="223">
        <v>1.2760088000000001</v>
      </c>
      <c r="E1701" s="223">
        <v>0.44090808999999997</v>
      </c>
      <c r="F1701" s="223">
        <v>0.10726206000000001</v>
      </c>
      <c r="G1701" s="223">
        <v>6.2219991000000002E-3</v>
      </c>
      <c r="H1701" s="223">
        <v>4.5700751000000003E-3</v>
      </c>
      <c r="I1701" s="223">
        <v>3.1483424000000003E-2</v>
      </c>
      <c r="J1701" s="223">
        <v>5.4723857000000004E-3</v>
      </c>
      <c r="K1701" s="223">
        <v>1.4715170000000001E-4</v>
      </c>
      <c r="L1701" s="223">
        <v>0.67254842999999997</v>
      </c>
      <c r="M1701" s="223">
        <v>7.39523E-3</v>
      </c>
      <c r="N1701" s="223">
        <v>0</v>
      </c>
      <c r="O1701" s="223">
        <v>0</v>
      </c>
      <c r="P1701" s="227">
        <f t="shared" si="346"/>
        <v>3.2659858518518514</v>
      </c>
      <c r="Q1701" s="238">
        <v>64.115213999999995</v>
      </c>
      <c r="R1701" s="117">
        <v>40.804946000000001</v>
      </c>
      <c r="S1701" s="117">
        <v>19.838747999999999</v>
      </c>
      <c r="T1701" s="117">
        <v>1.7656648000000001E-5</v>
      </c>
      <c r="U1701" s="117">
        <v>0.71419529000000004</v>
      </c>
      <c r="V1701" s="117">
        <v>0.37165309000000002</v>
      </c>
      <c r="W1701" s="117">
        <v>2.3856540000000002</v>
      </c>
      <c r="X1701" s="257">
        <f t="shared" si="351"/>
        <v>0.29737629195861598</v>
      </c>
      <c r="Y1701" s="257">
        <f t="shared" si="352"/>
        <v>0.13051722024740001</v>
      </c>
      <c r="Z1701" s="257">
        <f t="shared" si="353"/>
        <v>6.2839467011215996E-2</v>
      </c>
      <c r="AA1701" s="257">
        <f t="shared" si="354"/>
        <v>0.1040196047</v>
      </c>
      <c r="AB1701" s="257">
        <v>9.0528098000000001E-2</v>
      </c>
      <c r="AC1701" s="257">
        <v>7.0563650999999999E-6</v>
      </c>
      <c r="AD1701" s="257">
        <v>6.5582944999999998E-3</v>
      </c>
      <c r="AE1701" s="257">
        <v>6.4315323E-6</v>
      </c>
      <c r="AF1701" s="257">
        <v>3.2783233000000002E-2</v>
      </c>
      <c r="AG1701" s="257">
        <v>6.3410685000000002E-4</v>
      </c>
      <c r="AH1701" s="257">
        <v>5.9250359000000002E-2</v>
      </c>
      <c r="AI1701" s="257">
        <v>1.7437242000000001E-4</v>
      </c>
      <c r="AJ1701" s="257">
        <v>5.3672255999999997E-5</v>
      </c>
      <c r="AK1701" s="257">
        <v>6.2455358000000004E-5</v>
      </c>
      <c r="AL1701" s="257">
        <v>6.6813741999999997E-6</v>
      </c>
      <c r="AM1701" s="257">
        <v>2.2003016E-8</v>
      </c>
      <c r="AN1701" s="257">
        <v>1.3894487E-3</v>
      </c>
      <c r="AO1701" s="257">
        <v>7.0515810000000003E-4</v>
      </c>
      <c r="AP1701" s="257">
        <v>1.1972978E-3</v>
      </c>
      <c r="AQ1701" s="257">
        <v>1.8359846999999999E-3</v>
      </c>
      <c r="AR1701" s="257">
        <v>0.10218362</v>
      </c>
      <c r="AT1701" s="193" t="s">
        <v>7100</v>
      </c>
      <c r="AU1701" s="193" t="s">
        <v>3775</v>
      </c>
      <c r="AV1701" s="193">
        <v>5.8093558000000005E-4</v>
      </c>
      <c r="AW1701" s="193"/>
      <c r="AX1701" s="193"/>
      <c r="AY1701" s="193"/>
      <c r="AZ1701" s="193"/>
      <c r="BA1701" s="193"/>
      <c r="BB1701" s="193"/>
      <c r="BC1701" s="193"/>
      <c r="BD1701" s="193"/>
      <c r="BE1701" s="315"/>
      <c r="BF1701" s="315"/>
      <c r="BG1701" s="315"/>
      <c r="BH1701" s="315"/>
      <c r="BI1701" s="315"/>
      <c r="BJ1701" s="315"/>
      <c r="BK1701" s="315"/>
    </row>
    <row r="1702" spans="1:63" x14ac:dyDescent="0.25">
      <c r="A1702" s="9"/>
      <c r="B1702" s="9" t="s">
        <v>5770</v>
      </c>
      <c r="C1702" s="48" t="s">
        <v>2035</v>
      </c>
      <c r="D1702" s="223">
        <v>1.5548029000000001</v>
      </c>
      <c r="E1702" s="223">
        <v>0.47864400000000001</v>
      </c>
      <c r="F1702" s="223">
        <v>0.12068999</v>
      </c>
      <c r="G1702" s="223">
        <v>2.2435973000000001E-2</v>
      </c>
      <c r="H1702" s="223">
        <v>4.4677488E-3</v>
      </c>
      <c r="I1702" s="223">
        <v>4.0334402999999998E-2</v>
      </c>
      <c r="J1702" s="223">
        <v>6.6879215000000001E-3</v>
      </c>
      <c r="K1702" s="223">
        <v>1.5365843E-4</v>
      </c>
      <c r="L1702" s="223">
        <v>0.87328760000000005</v>
      </c>
      <c r="M1702" s="223">
        <v>8.1015840000000002E-3</v>
      </c>
      <c r="N1702" s="223">
        <v>0</v>
      </c>
      <c r="O1702" s="223">
        <v>0</v>
      </c>
      <c r="P1702" s="227">
        <f t="shared" si="346"/>
        <v>3.5455111111111108</v>
      </c>
      <c r="Q1702" s="238">
        <v>70.370652000000007</v>
      </c>
      <c r="R1702" s="117">
        <v>44.17756</v>
      </c>
      <c r="S1702" s="117">
        <v>22.265252</v>
      </c>
      <c r="T1702" s="117">
        <v>2.0511189000000001E-5</v>
      </c>
      <c r="U1702" s="117">
        <v>0.79803201000000001</v>
      </c>
      <c r="V1702" s="117">
        <v>0.41724903000000002</v>
      </c>
      <c r="W1702" s="117">
        <v>2.7125379000000001</v>
      </c>
      <c r="X1702" s="257">
        <f t="shared" si="351"/>
        <v>0.35997546081499698</v>
      </c>
      <c r="Y1702" s="257">
        <f t="shared" si="352"/>
        <v>0.17803569515820003</v>
      </c>
      <c r="Z1702" s="257">
        <f t="shared" si="353"/>
        <v>6.8581646156796988E-2</v>
      </c>
      <c r="AA1702" s="257">
        <f t="shared" si="354"/>
        <v>0.11335811949999999</v>
      </c>
      <c r="AB1702" s="257">
        <v>9.8276087999999998E-2</v>
      </c>
      <c r="AC1702" s="257">
        <v>7.8031575000000005E-6</v>
      </c>
      <c r="AD1702" s="257">
        <v>4.1593082000000003E-2</v>
      </c>
      <c r="AE1702" s="257">
        <v>7.2379306999999997E-6</v>
      </c>
      <c r="AF1702" s="257">
        <v>3.7439828000000001E-2</v>
      </c>
      <c r="AG1702" s="257">
        <v>7.1165607000000001E-4</v>
      </c>
      <c r="AH1702" s="257">
        <v>6.4321358999999995E-2</v>
      </c>
      <c r="AI1702" s="257">
        <v>1.9658901000000001E-4</v>
      </c>
      <c r="AJ1702" s="257">
        <v>2.0197463E-4</v>
      </c>
      <c r="AK1702" s="257">
        <v>7.2242461000000005E-5</v>
      </c>
      <c r="AL1702" s="257">
        <v>2.4500800000000001E-5</v>
      </c>
      <c r="AM1702" s="257">
        <v>7.2875797000000002E-8</v>
      </c>
      <c r="AN1702" s="257">
        <v>1.4957696999999999E-3</v>
      </c>
      <c r="AO1702" s="257">
        <v>9.1623028000000005E-4</v>
      </c>
      <c r="AP1702" s="257">
        <v>1.3529073999999999E-3</v>
      </c>
      <c r="AQ1702" s="257">
        <v>2.7260495000000001E-3</v>
      </c>
      <c r="AR1702" s="257">
        <v>0.11063207</v>
      </c>
      <c r="AT1702" s="193" t="s">
        <v>7101</v>
      </c>
      <c r="AU1702" s="193" t="s">
        <v>3775</v>
      </c>
      <c r="AV1702" s="193">
        <v>9.7825646999999996E-6</v>
      </c>
      <c r="AW1702" s="193"/>
      <c r="AX1702" s="193"/>
      <c r="AY1702" s="193"/>
      <c r="AZ1702" s="193"/>
      <c r="BA1702" s="193"/>
      <c r="BB1702" s="193"/>
      <c r="BC1702" s="193"/>
      <c r="BD1702" s="193"/>
      <c r="BE1702" s="315"/>
      <c r="BF1702" s="315"/>
      <c r="BG1702" s="315"/>
      <c r="BH1702" s="315"/>
      <c r="BI1702" s="315"/>
      <c r="BJ1702" s="315"/>
      <c r="BK1702" s="315"/>
    </row>
    <row r="1703" spans="1:63" x14ac:dyDescent="0.25">
      <c r="A1703" s="9"/>
      <c r="B1703" s="9" t="s">
        <v>5770</v>
      </c>
      <c r="C1703" s="48" t="s">
        <v>2036</v>
      </c>
      <c r="D1703" s="223">
        <v>1.8719158</v>
      </c>
      <c r="E1703" s="223">
        <v>0.62081167000000004</v>
      </c>
      <c r="F1703" s="223">
        <v>0.13822838000000001</v>
      </c>
      <c r="G1703" s="223">
        <v>1.9544097999999999E-2</v>
      </c>
      <c r="H1703" s="223">
        <v>5.8506015999999997E-3</v>
      </c>
      <c r="I1703" s="223">
        <v>5.3013889000000002E-2</v>
      </c>
      <c r="J1703" s="223">
        <v>3.6463764000000003E-2</v>
      </c>
      <c r="K1703" s="223">
        <v>3.7075345000000002E-4</v>
      </c>
      <c r="L1703" s="223">
        <v>0.99287497000000002</v>
      </c>
      <c r="M1703" s="223">
        <v>4.7576982000000004E-3</v>
      </c>
      <c r="N1703" s="223">
        <v>0</v>
      </c>
      <c r="O1703" s="223">
        <v>0</v>
      </c>
      <c r="P1703" s="227">
        <f t="shared" si="346"/>
        <v>4.5986049629629626</v>
      </c>
      <c r="Q1703" s="238">
        <v>93.181849</v>
      </c>
      <c r="R1703" s="117">
        <v>58.795577000000002</v>
      </c>
      <c r="S1703" s="117">
        <v>22.146605999999998</v>
      </c>
      <c r="T1703" s="117">
        <v>5.4705038999999999E-5</v>
      </c>
      <c r="U1703" s="117">
        <v>0.79207470000000002</v>
      </c>
      <c r="V1703" s="117">
        <v>0.39385555</v>
      </c>
      <c r="W1703" s="117">
        <v>11.053680999999999</v>
      </c>
      <c r="X1703" s="257">
        <f t="shared" si="351"/>
        <v>0.42913956159626798</v>
      </c>
      <c r="Y1703" s="257">
        <f t="shared" si="352"/>
        <v>0.19100685455819999</v>
      </c>
      <c r="Z1703" s="257">
        <f t="shared" si="353"/>
        <v>8.8586925438067995E-2</v>
      </c>
      <c r="AA1703" s="257">
        <f t="shared" si="354"/>
        <v>0.14954578160000001</v>
      </c>
      <c r="AB1703" s="257">
        <v>0.12745713</v>
      </c>
      <c r="AC1703" s="257">
        <v>1.3745992E-5</v>
      </c>
      <c r="AD1703" s="257">
        <v>1.7651915000000001E-2</v>
      </c>
      <c r="AE1703" s="257">
        <v>8.4581161999999999E-6</v>
      </c>
      <c r="AF1703" s="257">
        <v>4.5168523000000002E-2</v>
      </c>
      <c r="AG1703" s="257">
        <v>7.0708244999999998E-4</v>
      </c>
      <c r="AH1703" s="257">
        <v>8.3425928999999996E-2</v>
      </c>
      <c r="AI1703" s="257">
        <v>2.2466578000000001E-4</v>
      </c>
      <c r="AJ1703" s="257">
        <v>1.7156733999999999E-4</v>
      </c>
      <c r="AK1703" s="257">
        <v>8.4607198000000007E-5</v>
      </c>
      <c r="AL1703" s="257">
        <v>1.8979152000000002E-5</v>
      </c>
      <c r="AM1703" s="257">
        <v>6.0068068000000001E-8</v>
      </c>
      <c r="AN1703" s="257">
        <v>1.6508645999999999E-3</v>
      </c>
      <c r="AO1703" s="257">
        <v>1.1038894E-3</v>
      </c>
      <c r="AP1703" s="257">
        <v>1.9063629000000001E-3</v>
      </c>
      <c r="AQ1703" s="257">
        <v>2.2577216000000001E-3</v>
      </c>
      <c r="AR1703" s="257">
        <v>0.14728806</v>
      </c>
      <c r="AT1703" s="193" t="s">
        <v>7102</v>
      </c>
      <c r="AU1703" s="193" t="s">
        <v>3775</v>
      </c>
      <c r="AV1703" s="193">
        <v>5.3086148999999999E-2</v>
      </c>
      <c r="AW1703" s="193"/>
      <c r="AX1703" s="193"/>
      <c r="AY1703" s="193"/>
      <c r="AZ1703" s="193"/>
      <c r="BA1703" s="193"/>
      <c r="BB1703" s="193"/>
      <c r="BC1703" s="193"/>
      <c r="BD1703" s="193"/>
      <c r="BE1703" s="315"/>
      <c r="BF1703" s="315"/>
      <c r="BG1703" s="315"/>
      <c r="BH1703" s="315"/>
      <c r="BI1703" s="315"/>
      <c r="BJ1703" s="315"/>
      <c r="BK1703" s="315"/>
    </row>
    <row r="1704" spans="1:63" x14ac:dyDescent="0.25">
      <c r="A1704" s="58" t="s">
        <v>519</v>
      </c>
      <c r="B1704" s="58"/>
      <c r="C1704" s="9"/>
      <c r="D1704" s="195"/>
      <c r="E1704" s="195"/>
      <c r="F1704" s="195"/>
      <c r="G1704" s="195"/>
      <c r="H1704" s="195"/>
      <c r="I1704" s="195"/>
      <c r="J1704" s="195"/>
      <c r="K1704" s="195"/>
      <c r="L1704" s="195"/>
      <c r="M1704" s="195"/>
      <c r="N1704" s="195"/>
      <c r="O1704" s="195"/>
      <c r="P1704" s="195"/>
      <c r="Q1704" s="239"/>
      <c r="R1704" s="97"/>
      <c r="S1704" s="97"/>
      <c r="T1704" s="97"/>
      <c r="U1704" s="97"/>
      <c r="V1704" s="97"/>
      <c r="W1704" s="97"/>
      <c r="X1704" s="259"/>
      <c r="Y1704" s="259"/>
      <c r="Z1704" s="259"/>
      <c r="AA1704" s="258"/>
      <c r="AB1704" s="258"/>
      <c r="AC1704" s="258"/>
      <c r="AD1704" s="258"/>
      <c r="AE1704" s="258"/>
      <c r="AF1704" s="258"/>
      <c r="AG1704" s="258"/>
      <c r="AH1704" s="258"/>
      <c r="AI1704" s="258"/>
      <c r="AJ1704" s="258"/>
      <c r="AK1704" s="258"/>
      <c r="AL1704" s="258"/>
      <c r="AM1704" s="258"/>
      <c r="AN1704" s="258"/>
      <c r="AO1704" s="258"/>
      <c r="AP1704" s="258"/>
      <c r="AQ1704" s="258"/>
      <c r="AR1704" s="258"/>
      <c r="AT1704" s="193"/>
      <c r="AU1704" s="193"/>
      <c r="AV1704" s="193"/>
      <c r="AW1704" s="193"/>
      <c r="AX1704" s="193"/>
      <c r="AY1704" s="193"/>
      <c r="AZ1704" s="193"/>
      <c r="BA1704" s="193"/>
      <c r="BB1704" s="193"/>
      <c r="BC1704" s="193"/>
      <c r="BD1704" s="193"/>
      <c r="BE1704" s="315"/>
      <c r="BF1704" s="315"/>
      <c r="BG1704" s="315"/>
      <c r="BH1704" s="315"/>
      <c r="BI1704" s="315"/>
      <c r="BJ1704" s="315"/>
      <c r="BK1704" s="315"/>
    </row>
    <row r="1705" spans="1:63" x14ac:dyDescent="0.25">
      <c r="A1705" s="9"/>
      <c r="B1705" s="9" t="s">
        <v>5770</v>
      </c>
      <c r="C1705" s="48" t="s">
        <v>2037</v>
      </c>
      <c r="D1705" s="223">
        <v>0.50392314999999999</v>
      </c>
      <c r="E1705" s="223">
        <v>0.22146850000000001</v>
      </c>
      <c r="F1705" s="223">
        <v>4.6384331000000001E-2</v>
      </c>
      <c r="G1705" s="223">
        <v>1.1312091999999999E-2</v>
      </c>
      <c r="H1705" s="223">
        <v>7.8318113999999994E-3</v>
      </c>
      <c r="I1705" s="223">
        <v>2.9242417E-2</v>
      </c>
      <c r="J1705" s="223">
        <v>6.0631275000000004E-3</v>
      </c>
      <c r="K1705" s="223">
        <v>1.5380856999999999E-4</v>
      </c>
      <c r="L1705" s="223">
        <v>0.18140315000000001</v>
      </c>
      <c r="M1705" s="223">
        <v>6.3911458000000005E-5</v>
      </c>
      <c r="N1705" s="223">
        <v>0</v>
      </c>
      <c r="O1705" s="223">
        <v>0</v>
      </c>
      <c r="P1705" s="227">
        <f>E1705/0.135</f>
        <v>1.6405074074074073</v>
      </c>
      <c r="Q1705" s="238">
        <v>24.109947999999999</v>
      </c>
      <c r="R1705" s="117">
        <v>21.906275000000001</v>
      </c>
      <c r="S1705" s="117">
        <v>1.6290945999999999</v>
      </c>
      <c r="T1705" s="117">
        <v>9.7649925E-6</v>
      </c>
      <c r="U1705" s="117">
        <v>0.15394203000000001</v>
      </c>
      <c r="V1705" s="117">
        <v>2.9377576999999998E-2</v>
      </c>
      <c r="W1705" s="117">
        <v>0.39124824000000002</v>
      </c>
      <c r="X1705" s="257">
        <f>SUM(Y1705:AA1705)</f>
        <v>0.17417418854977398</v>
      </c>
      <c r="Y1705" s="257">
        <f>SUM(AB1705:AG1705)</f>
        <v>8.5723413786099989E-2</v>
      </c>
      <c r="Z1705" s="257">
        <f>SUM(AH1705:AP1705)</f>
        <v>3.2423605663673999E-2</v>
      </c>
      <c r="AA1705" s="257">
        <f>SUM(AQ1705:AR1705)</f>
        <v>5.6027169100000003E-2</v>
      </c>
      <c r="AB1705" s="257">
        <v>4.5474116000000002E-2</v>
      </c>
      <c r="AC1705" s="257">
        <v>1.9145126E-6</v>
      </c>
      <c r="AD1705" s="257">
        <v>9.1760739999999993E-3</v>
      </c>
      <c r="AE1705" s="257">
        <v>4.2756575E-6</v>
      </c>
      <c r="AF1705" s="257">
        <v>3.1015025000000002E-2</v>
      </c>
      <c r="AG1705" s="257">
        <v>5.2008615999999999E-5</v>
      </c>
      <c r="AH1705" s="257">
        <v>2.9761559999999999E-2</v>
      </c>
      <c r="AI1705" s="257">
        <v>7.4133991999999997E-5</v>
      </c>
      <c r="AJ1705" s="257">
        <v>9.9605930000000003E-5</v>
      </c>
      <c r="AK1705" s="257">
        <v>1.6318465000000001E-5</v>
      </c>
      <c r="AL1705" s="257">
        <v>1.0099417E-5</v>
      </c>
      <c r="AM1705" s="257">
        <v>3.1219674E-8</v>
      </c>
      <c r="AN1705" s="257">
        <v>1.161392E-3</v>
      </c>
      <c r="AO1705" s="257">
        <v>6.5208772999999999E-4</v>
      </c>
      <c r="AP1705" s="257">
        <v>6.4837691000000004E-4</v>
      </c>
      <c r="AQ1705" s="257">
        <v>1.1966491E-3</v>
      </c>
      <c r="AR1705" s="257">
        <v>5.4830520000000001E-2</v>
      </c>
      <c r="AT1705" s="193"/>
      <c r="AU1705" s="193"/>
      <c r="AV1705" s="193"/>
      <c r="AW1705" s="193"/>
      <c r="AX1705" s="193"/>
      <c r="AY1705" s="193"/>
      <c r="AZ1705" s="193"/>
      <c r="BA1705" s="193"/>
      <c r="BB1705" s="193"/>
      <c r="BC1705" s="193"/>
      <c r="BD1705" s="193"/>
      <c r="BE1705" s="315"/>
      <c r="BF1705" s="315"/>
      <c r="BG1705" s="315"/>
      <c r="BH1705" s="315"/>
      <c r="BI1705" s="315"/>
      <c r="BJ1705" s="315"/>
      <c r="BK1705" s="315"/>
    </row>
    <row r="1706" spans="1:63" x14ac:dyDescent="0.25">
      <c r="A1706" s="9"/>
      <c r="B1706" s="9" t="s">
        <v>5770</v>
      </c>
      <c r="C1706" s="48" t="s">
        <v>2038</v>
      </c>
      <c r="D1706" s="223">
        <v>0.50292775000000001</v>
      </c>
      <c r="E1706" s="223">
        <v>0.22229129</v>
      </c>
      <c r="F1706" s="223">
        <v>4.5798779999999997E-2</v>
      </c>
      <c r="G1706" s="223">
        <v>1.1291145000000001E-2</v>
      </c>
      <c r="H1706" s="223">
        <v>7.8837696999999995E-3</v>
      </c>
      <c r="I1706" s="223">
        <v>2.9364754999999999E-2</v>
      </c>
      <c r="J1706" s="223">
        <v>5.7531387999999999E-3</v>
      </c>
      <c r="K1706" s="223">
        <v>1.5173182E-4</v>
      </c>
      <c r="L1706" s="223">
        <v>0.18032923000000001</v>
      </c>
      <c r="M1706" s="223">
        <v>6.3911458000000005E-5</v>
      </c>
      <c r="N1706" s="223">
        <v>0</v>
      </c>
      <c r="O1706" s="223">
        <v>0</v>
      </c>
      <c r="P1706" s="227">
        <f>E1706/0.135</f>
        <v>1.6466021481481481</v>
      </c>
      <c r="Q1706" s="238">
        <v>24.212073</v>
      </c>
      <c r="R1706" s="117">
        <v>22.006526999999998</v>
      </c>
      <c r="S1706" s="117">
        <v>1.6300359</v>
      </c>
      <c r="T1706" s="117">
        <v>9.6951797000000004E-6</v>
      </c>
      <c r="U1706" s="117">
        <v>0.15401482</v>
      </c>
      <c r="V1706" s="117">
        <v>2.9411126999999999E-2</v>
      </c>
      <c r="W1706" s="117">
        <v>0.39207497000000002</v>
      </c>
      <c r="X1706" s="257">
        <f>SUM(Y1706:AA1706)</f>
        <v>0.17423235051688199</v>
      </c>
      <c r="Y1706" s="257">
        <f>SUM(AB1706:AG1706)</f>
        <v>8.5412740815799984E-2</v>
      </c>
      <c r="Z1706" s="257">
        <f>SUM(AH1706:AP1706)</f>
        <v>3.2539525101081997E-2</v>
      </c>
      <c r="AA1706" s="257">
        <f>SUM(AQ1706:AR1706)</f>
        <v>5.6280084600000002E-2</v>
      </c>
      <c r="AB1706" s="257">
        <v>4.5643062999999998E-2</v>
      </c>
      <c r="AC1706" s="257">
        <v>1.9164021999999999E-6</v>
      </c>
      <c r="AD1706" s="257">
        <v>8.6395107999999998E-3</v>
      </c>
      <c r="AE1706" s="257">
        <v>4.2746966000000003E-6</v>
      </c>
      <c r="AF1706" s="257">
        <v>3.1071938E-2</v>
      </c>
      <c r="AG1706" s="257">
        <v>5.2037916999999998E-5</v>
      </c>
      <c r="AH1706" s="257">
        <v>2.9872126999999998E-2</v>
      </c>
      <c r="AI1706" s="257">
        <v>7.3096618000000003E-5</v>
      </c>
      <c r="AJ1706" s="257">
        <v>9.9395310000000001E-5</v>
      </c>
      <c r="AK1706" s="257">
        <v>1.6255834000000001E-5</v>
      </c>
      <c r="AL1706" s="257">
        <v>1.0049417000000001E-5</v>
      </c>
      <c r="AM1706" s="257">
        <v>3.1082082E-8</v>
      </c>
      <c r="AN1706" s="257">
        <v>1.1648972000000001E-3</v>
      </c>
      <c r="AO1706" s="257">
        <v>6.5344602000000005E-4</v>
      </c>
      <c r="AP1706" s="257">
        <v>6.5022661999999997E-4</v>
      </c>
      <c r="AQ1706" s="257">
        <v>1.1986656E-3</v>
      </c>
      <c r="AR1706" s="257">
        <v>5.5081419E-2</v>
      </c>
      <c r="AT1706" s="193"/>
      <c r="AU1706" s="193"/>
      <c r="AV1706" s="193"/>
      <c r="AW1706" s="193"/>
      <c r="AX1706" s="193"/>
      <c r="AY1706" s="193"/>
      <c r="AZ1706" s="193"/>
      <c r="BA1706" s="193"/>
      <c r="BB1706" s="193"/>
      <c r="BC1706" s="193"/>
      <c r="BD1706" s="193"/>
      <c r="BE1706" s="315"/>
      <c r="BF1706" s="315"/>
      <c r="BG1706" s="315"/>
      <c r="BH1706" s="315"/>
      <c r="BI1706" s="315"/>
      <c r="BJ1706" s="315"/>
      <c r="BK1706" s="315"/>
    </row>
    <row r="1707" spans="1:63" x14ac:dyDescent="0.25">
      <c r="A1707" s="9"/>
      <c r="B1707" s="9" t="s">
        <v>5770</v>
      </c>
      <c r="C1707" s="48" t="s">
        <v>2039</v>
      </c>
      <c r="D1707" s="223">
        <v>0.53518865000000004</v>
      </c>
      <c r="E1707" s="223">
        <v>0.22093014</v>
      </c>
      <c r="F1707" s="223">
        <v>5.4118881000000001E-2</v>
      </c>
      <c r="G1707" s="223">
        <v>1.2110421999999999E-2</v>
      </c>
      <c r="H1707" s="223">
        <v>7.6633795999999999E-3</v>
      </c>
      <c r="I1707" s="223">
        <v>2.9726384000000002E-2</v>
      </c>
      <c r="J1707" s="223">
        <v>9.5741208000000005E-3</v>
      </c>
      <c r="K1707" s="223">
        <v>1.8245437000000001E-4</v>
      </c>
      <c r="L1707" s="223">
        <v>0.20087008000000001</v>
      </c>
      <c r="M1707" s="223">
        <v>1.2782291999999999E-5</v>
      </c>
      <c r="N1707" s="223">
        <v>0</v>
      </c>
      <c r="O1707" s="223">
        <v>0</v>
      </c>
      <c r="P1707" s="227">
        <f>E1707/0.135</f>
        <v>1.6365195555555554</v>
      </c>
      <c r="Q1707" s="238">
        <v>23.797547999999999</v>
      </c>
      <c r="R1707" s="117">
        <v>21.678225000000001</v>
      </c>
      <c r="S1707" s="117">
        <v>1.5406241000000001</v>
      </c>
      <c r="T1707" s="117">
        <v>1.0901610999999999E-5</v>
      </c>
      <c r="U1707" s="117">
        <v>0.15549963999999999</v>
      </c>
      <c r="V1707" s="117">
        <v>2.7487039000000001E-2</v>
      </c>
      <c r="W1707" s="117">
        <v>0.39570156000000001</v>
      </c>
      <c r="X1707" s="257">
        <f>SUM(Y1707:AA1707)</f>
        <v>0.18060125528242801</v>
      </c>
      <c r="Y1707" s="257">
        <f>SUM(AB1707:AG1707)</f>
        <v>9.2553286563999998E-2</v>
      </c>
      <c r="Z1707" s="257">
        <f>SUM(AH1707:AP1707)</f>
        <v>3.2416438218428004E-2</v>
      </c>
      <c r="AA1707" s="257">
        <f>SUM(AQ1707:AR1707)</f>
        <v>5.5631530500000005E-2</v>
      </c>
      <c r="AB1707" s="257">
        <v>4.5363556999999999E-2</v>
      </c>
      <c r="AC1707" s="257">
        <v>1.9403528999999999E-6</v>
      </c>
      <c r="AD1707" s="257">
        <v>1.5211114E-2</v>
      </c>
      <c r="AE1707" s="257">
        <v>4.4715020999999999E-6</v>
      </c>
      <c r="AF1707" s="257">
        <v>3.1923017999999997E-2</v>
      </c>
      <c r="AG1707" s="257">
        <v>4.9185708999999997E-5</v>
      </c>
      <c r="AH1707" s="257">
        <v>2.9689229000000001E-2</v>
      </c>
      <c r="AI1707" s="257">
        <v>8.7515825999999998E-5</v>
      </c>
      <c r="AJ1707" s="257">
        <v>1.0691456E-4</v>
      </c>
      <c r="AK1707" s="257">
        <v>1.7327149E-5</v>
      </c>
      <c r="AL1707" s="257">
        <v>1.1121244999999999E-5</v>
      </c>
      <c r="AM1707" s="257">
        <v>3.4188427999999999E-8</v>
      </c>
      <c r="AN1707" s="257">
        <v>1.1750888E-3</v>
      </c>
      <c r="AO1707" s="257">
        <v>6.7329597999999996E-4</v>
      </c>
      <c r="AP1707" s="257">
        <v>6.5591146999999998E-4</v>
      </c>
      <c r="AQ1707" s="257">
        <v>1.3719794999999999E-3</v>
      </c>
      <c r="AR1707" s="257">
        <v>5.4259551000000003E-2</v>
      </c>
      <c r="AT1707" s="193"/>
      <c r="AU1707" s="193"/>
      <c r="AV1707" s="193"/>
      <c r="AW1707" s="193"/>
      <c r="AX1707" s="193"/>
      <c r="AY1707" s="193"/>
      <c r="AZ1707" s="193"/>
      <c r="BA1707" s="193"/>
      <c r="BB1707" s="193"/>
      <c r="BC1707" s="193"/>
      <c r="BD1707" s="193"/>
      <c r="BE1707" s="315"/>
      <c r="BF1707" s="315"/>
      <c r="BG1707" s="315"/>
      <c r="BH1707" s="315"/>
      <c r="BI1707" s="315"/>
      <c r="BJ1707" s="315"/>
      <c r="BK1707" s="315"/>
    </row>
    <row r="1708" spans="1:63" x14ac:dyDescent="0.25">
      <c r="A1708" s="43"/>
      <c r="B1708" s="9" t="s">
        <v>5770</v>
      </c>
      <c r="C1708" s="48" t="s">
        <v>2040</v>
      </c>
      <c r="D1708" s="223">
        <v>0.50249498999999997</v>
      </c>
      <c r="E1708" s="223">
        <v>0.21937386</v>
      </c>
      <c r="F1708" s="223">
        <v>4.6165975999999997E-2</v>
      </c>
      <c r="G1708" s="223">
        <v>1.1410426E-2</v>
      </c>
      <c r="H1708" s="223">
        <v>7.8234923000000001E-3</v>
      </c>
      <c r="I1708" s="223">
        <v>3.0283444999999999E-2</v>
      </c>
      <c r="J1708" s="223">
        <v>6.1214282E-3</v>
      </c>
      <c r="K1708" s="223">
        <v>1.541298E-4</v>
      </c>
      <c r="L1708" s="223">
        <v>0.18115582999999999</v>
      </c>
      <c r="M1708" s="223">
        <v>6.3911457999999998E-6</v>
      </c>
      <c r="N1708" s="223">
        <v>0</v>
      </c>
      <c r="O1708" s="223">
        <v>0</v>
      </c>
      <c r="P1708" s="227">
        <f>E1708/0.135</f>
        <v>1.6249915555555554</v>
      </c>
      <c r="Q1708" s="238">
        <v>23.795546000000002</v>
      </c>
      <c r="R1708" s="117">
        <v>21.711618999999999</v>
      </c>
      <c r="S1708" s="117">
        <v>1.5013392000000001</v>
      </c>
      <c r="T1708" s="117">
        <v>9.7914705000000003E-6</v>
      </c>
      <c r="U1708" s="117">
        <v>0.15008251</v>
      </c>
      <c r="V1708" s="117">
        <v>2.6965349E-2</v>
      </c>
      <c r="W1708" s="117">
        <v>0.40552987000000001</v>
      </c>
      <c r="X1708" s="257">
        <f>SUM(Y1708:AA1708)</f>
        <v>0.1736844242251</v>
      </c>
      <c r="Y1708" s="257">
        <f>SUM(AB1708:AG1708)</f>
        <v>8.5657373813099999E-2</v>
      </c>
      <c r="Z1708" s="257">
        <f>SUM(AH1708:AP1708)</f>
        <v>3.2153652312E-2</v>
      </c>
      <c r="AA1708" s="257">
        <f>SUM(AQ1708:AR1708)</f>
        <v>5.5873398099999999E-2</v>
      </c>
      <c r="AB1708" s="257">
        <v>4.5044030999999998E-2</v>
      </c>
      <c r="AC1708" s="257">
        <v>1.8810084000000001E-6</v>
      </c>
      <c r="AD1708" s="257">
        <v>9.3021033999999992E-3</v>
      </c>
      <c r="AE1708" s="257">
        <v>4.2843357000000001E-6</v>
      </c>
      <c r="AF1708" s="257">
        <v>3.1257148999999998E-2</v>
      </c>
      <c r="AG1708" s="257">
        <v>4.7925069000000002E-5</v>
      </c>
      <c r="AH1708" s="257">
        <v>2.9480069000000001E-2</v>
      </c>
      <c r="AI1708" s="257">
        <v>7.3753640999999997E-5</v>
      </c>
      <c r="AJ1708" s="257">
        <v>1.0047757999999999E-4</v>
      </c>
      <c r="AK1708" s="257">
        <v>1.600267E-5</v>
      </c>
      <c r="AL1708" s="257">
        <v>1.0166271E-5</v>
      </c>
      <c r="AM1708" s="257">
        <v>3.1410000000000001E-8</v>
      </c>
      <c r="AN1708" s="257">
        <v>1.1579968E-3</v>
      </c>
      <c r="AO1708" s="257">
        <v>6.6631130000000005E-4</v>
      </c>
      <c r="AP1708" s="257">
        <v>6.4884364000000001E-4</v>
      </c>
      <c r="AQ1708" s="257">
        <v>1.5304820999999999E-3</v>
      </c>
      <c r="AR1708" s="257">
        <v>5.4342915999999998E-2</v>
      </c>
      <c r="AT1708" s="193"/>
      <c r="AU1708" s="193"/>
      <c r="AV1708" s="193"/>
      <c r="AW1708" s="193"/>
      <c r="AX1708" s="193"/>
      <c r="AY1708" s="193"/>
      <c r="AZ1708" s="193"/>
      <c r="BA1708" s="193"/>
      <c r="BB1708" s="193"/>
      <c r="BC1708" s="193"/>
      <c r="BD1708" s="193"/>
      <c r="BE1708" s="315"/>
      <c r="BF1708" s="315"/>
      <c r="BG1708" s="315"/>
      <c r="BH1708" s="315"/>
      <c r="BI1708" s="315"/>
      <c r="BJ1708" s="315"/>
      <c r="BK1708" s="315"/>
    </row>
    <row r="1709" spans="1:63" x14ac:dyDescent="0.25">
      <c r="A1709" s="58" t="s">
        <v>520</v>
      </c>
      <c r="B1709" s="58"/>
      <c r="C1709" s="43"/>
      <c r="D1709" s="199"/>
      <c r="E1709" s="199"/>
      <c r="F1709" s="199"/>
      <c r="G1709" s="199"/>
      <c r="H1709" s="199"/>
      <c r="I1709" s="199"/>
      <c r="J1709" s="199"/>
      <c r="K1709" s="199"/>
      <c r="L1709" s="199"/>
      <c r="M1709" s="199"/>
      <c r="N1709" s="199"/>
      <c r="O1709" s="199"/>
      <c r="P1709" s="199"/>
      <c r="Q1709" s="239"/>
      <c r="R1709" s="97"/>
      <c r="S1709" s="97"/>
      <c r="T1709" s="97"/>
      <c r="U1709" s="97"/>
      <c r="V1709" s="97"/>
      <c r="W1709" s="97"/>
      <c r="X1709" s="259"/>
      <c r="Y1709" s="259"/>
      <c r="Z1709" s="259"/>
      <c r="AA1709" s="258"/>
      <c r="AB1709" s="258"/>
      <c r="AC1709" s="258"/>
      <c r="AD1709" s="258"/>
      <c r="AE1709" s="258"/>
      <c r="AF1709" s="258"/>
      <c r="AG1709" s="258"/>
      <c r="AH1709" s="258"/>
      <c r="AI1709" s="258"/>
      <c r="AJ1709" s="258"/>
      <c r="AK1709" s="258"/>
      <c r="AL1709" s="258"/>
      <c r="AM1709" s="258"/>
      <c r="AN1709" s="258"/>
      <c r="AO1709" s="258"/>
      <c r="AP1709" s="258"/>
      <c r="AQ1709" s="258"/>
      <c r="AR1709" s="258"/>
      <c r="AT1709" s="193"/>
      <c r="AU1709" s="193"/>
      <c r="AV1709" s="193"/>
      <c r="AW1709" s="193"/>
      <c r="AX1709" s="193"/>
      <c r="AY1709" s="193"/>
      <c r="AZ1709" s="193"/>
      <c r="BA1709" s="193"/>
      <c r="BB1709" s="193"/>
      <c r="BC1709" s="193"/>
      <c r="BD1709" s="193"/>
      <c r="BE1709" s="315"/>
      <c r="BF1709" s="315"/>
      <c r="BG1709" s="315"/>
      <c r="BH1709" s="315"/>
      <c r="BI1709" s="315"/>
      <c r="BJ1709" s="315"/>
      <c r="BK1709" s="315"/>
    </row>
    <row r="1710" spans="1:63" x14ac:dyDescent="0.25">
      <c r="A1710" s="43"/>
      <c r="B1710" s="9" t="s">
        <v>5770</v>
      </c>
      <c r="C1710" s="48" t="s">
        <v>2041</v>
      </c>
      <c r="D1710" s="223">
        <v>0.73532962999999996</v>
      </c>
      <c r="E1710" s="223">
        <v>0.23120858999999999</v>
      </c>
      <c r="F1710" s="223">
        <v>0.16563180999999999</v>
      </c>
      <c r="G1710" s="223">
        <v>1.5981333E-2</v>
      </c>
      <c r="H1710" s="223">
        <v>7.8668262999999992E-3</v>
      </c>
      <c r="I1710" s="223">
        <v>3.2537282000000001E-2</v>
      </c>
      <c r="J1710" s="223">
        <v>1.0589428E-2</v>
      </c>
      <c r="K1710" s="223">
        <v>1.7096331999999999E-4</v>
      </c>
      <c r="L1710" s="223">
        <v>0.27134340000000001</v>
      </c>
      <c r="M1710" s="223">
        <v>0</v>
      </c>
      <c r="N1710" s="223">
        <v>0</v>
      </c>
      <c r="O1710" s="223">
        <v>0</v>
      </c>
      <c r="P1710" s="227">
        <f t="shared" ref="P1710:P1717" si="355">E1710/0.135</f>
        <v>1.7126562222222221</v>
      </c>
      <c r="Q1710" s="238">
        <v>25.117843000000001</v>
      </c>
      <c r="R1710" s="117">
        <v>22.618189000000001</v>
      </c>
      <c r="S1710" s="117">
        <v>1.5845517</v>
      </c>
      <c r="T1710" s="117">
        <v>1.3316542E-5</v>
      </c>
      <c r="U1710" s="117">
        <v>0.16673982000000001</v>
      </c>
      <c r="V1710" s="117">
        <v>2.7907654E-2</v>
      </c>
      <c r="W1710" s="117">
        <v>0.72044092999999998</v>
      </c>
      <c r="X1710" s="257">
        <f t="shared" ref="X1710:X1717" si="356">SUM(Y1710:AA1710)</f>
        <v>0.20641174958520997</v>
      </c>
      <c r="Y1710" s="257">
        <f t="shared" ref="Y1710:Y1717" si="357">SUM(AB1710:AG1710)</f>
        <v>0.11482711643739998</v>
      </c>
      <c r="Z1710" s="257">
        <f t="shared" ref="Z1710:Z1717" si="358">SUM(AH1710:AP1710)</f>
        <v>3.4280696227809992E-2</v>
      </c>
      <c r="AA1710" s="257">
        <f t="shared" ref="AA1710:AA1717" si="359">SUM(AQ1710:AR1710)</f>
        <v>5.730393692E-2</v>
      </c>
      <c r="AB1710" s="257">
        <v>4.7473996999999997E-2</v>
      </c>
      <c r="AC1710" s="257">
        <v>2.305653E-6</v>
      </c>
      <c r="AD1710" s="257">
        <v>1.8604131999999999E-2</v>
      </c>
      <c r="AE1710" s="257">
        <v>5.7481533999999998E-6</v>
      </c>
      <c r="AF1710" s="257">
        <v>4.8690353999999998E-2</v>
      </c>
      <c r="AG1710" s="257">
        <v>5.0579630999999997E-5</v>
      </c>
      <c r="AH1710" s="257">
        <v>3.1070523999999999E-2</v>
      </c>
      <c r="AI1710" s="257">
        <v>2.8328716000000002E-4</v>
      </c>
      <c r="AJ1710" s="257">
        <v>1.4171328000000001E-4</v>
      </c>
      <c r="AK1710" s="257">
        <v>5.7941366000000001E-5</v>
      </c>
      <c r="AL1710" s="257">
        <v>2.0281228000000002E-5</v>
      </c>
      <c r="AM1710" s="257">
        <v>6.5413810000000005E-8</v>
      </c>
      <c r="AN1710" s="257">
        <v>1.2444216999999999E-3</v>
      </c>
      <c r="AO1710" s="257">
        <v>7.3915761999999996E-4</v>
      </c>
      <c r="AP1710" s="257">
        <v>7.2330446000000003E-4</v>
      </c>
      <c r="AQ1710" s="257">
        <v>6.9222591999999999E-4</v>
      </c>
      <c r="AR1710" s="257">
        <v>5.6611711000000002E-2</v>
      </c>
      <c r="AT1710" s="193"/>
      <c r="AU1710" s="193"/>
      <c r="AV1710" s="193"/>
      <c r="AW1710" s="193"/>
      <c r="AX1710" s="193"/>
      <c r="AY1710" s="193"/>
      <c r="AZ1710" s="193"/>
      <c r="BA1710" s="193"/>
      <c r="BB1710" s="193"/>
      <c r="BC1710" s="193"/>
      <c r="BD1710" s="193"/>
      <c r="BE1710" s="315"/>
      <c r="BF1710" s="315"/>
      <c r="BG1710" s="315"/>
      <c r="BH1710" s="315"/>
      <c r="BI1710" s="315"/>
      <c r="BJ1710" s="315"/>
      <c r="BK1710" s="315"/>
    </row>
    <row r="1711" spans="1:63" x14ac:dyDescent="0.25">
      <c r="A1711" s="43"/>
      <c r="B1711" s="9" t="s">
        <v>5770</v>
      </c>
      <c r="C1711" s="48" t="s">
        <v>2042</v>
      </c>
      <c r="D1711" s="223">
        <v>0.60445311000000002</v>
      </c>
      <c r="E1711" s="223">
        <v>0.24086244000000001</v>
      </c>
      <c r="F1711" s="223">
        <v>5.2193094000000002E-2</v>
      </c>
      <c r="G1711" s="223">
        <v>2.2733209000000001E-2</v>
      </c>
      <c r="H1711" s="223">
        <v>7.8804125999999992E-3</v>
      </c>
      <c r="I1711" s="223">
        <v>3.5472599E-2</v>
      </c>
      <c r="J1711" s="223">
        <v>7.9938310999999995E-3</v>
      </c>
      <c r="K1711" s="223">
        <v>1.6600076E-4</v>
      </c>
      <c r="L1711" s="223">
        <v>0.23699813</v>
      </c>
      <c r="M1711" s="223">
        <v>1.5338750000000001E-4</v>
      </c>
      <c r="N1711" s="223">
        <v>0</v>
      </c>
      <c r="O1711" s="223">
        <v>0</v>
      </c>
      <c r="P1711" s="227">
        <f t="shared" si="355"/>
        <v>1.7841662222222221</v>
      </c>
      <c r="Q1711" s="238">
        <v>27.303214000000001</v>
      </c>
      <c r="R1711" s="117">
        <v>23.738636</v>
      </c>
      <c r="S1711" s="117">
        <v>2.4019389000000002</v>
      </c>
      <c r="T1711" s="117">
        <v>1.3150596999999999E-5</v>
      </c>
      <c r="U1711" s="117">
        <v>0.18170934999999999</v>
      </c>
      <c r="V1711" s="117">
        <v>4.2603619000000002E-2</v>
      </c>
      <c r="W1711" s="117">
        <v>0.93831239</v>
      </c>
      <c r="X1711" s="257">
        <f t="shared" si="356"/>
        <v>0.21243290284032698</v>
      </c>
      <c r="Y1711" s="257">
        <f t="shared" si="357"/>
        <v>0.11590945261269998</v>
      </c>
      <c r="Z1711" s="257">
        <f t="shared" si="358"/>
        <v>3.5454994527627008E-2</v>
      </c>
      <c r="AA1711" s="257">
        <f t="shared" si="359"/>
        <v>6.1068455699999996E-2</v>
      </c>
      <c r="AB1711" s="257">
        <v>4.9455598000000003E-2</v>
      </c>
      <c r="AC1711" s="257">
        <v>2.4615781E-6</v>
      </c>
      <c r="AD1711" s="257">
        <v>3.2375316000000001E-2</v>
      </c>
      <c r="AE1711" s="257">
        <v>4.7096066E-6</v>
      </c>
      <c r="AF1711" s="257">
        <v>3.3994716000000001E-2</v>
      </c>
      <c r="AG1711" s="257">
        <v>7.6651428000000006E-5</v>
      </c>
      <c r="AH1711" s="257">
        <v>3.2367724E-2</v>
      </c>
      <c r="AI1711" s="257">
        <v>8.3705535000000003E-5</v>
      </c>
      <c r="AJ1711" s="257">
        <v>2.0389620999999999E-4</v>
      </c>
      <c r="AK1711" s="257">
        <v>2.1349276999999999E-5</v>
      </c>
      <c r="AL1711" s="257">
        <v>2.2460801999999999E-5</v>
      </c>
      <c r="AM1711" s="257">
        <v>6.6593627000000004E-8</v>
      </c>
      <c r="AN1711" s="257">
        <v>1.2114999999999999E-3</v>
      </c>
      <c r="AO1711" s="257">
        <v>7.9473312E-4</v>
      </c>
      <c r="AP1711" s="257">
        <v>7.4955899000000005E-4</v>
      </c>
      <c r="AQ1711" s="257">
        <v>1.6460237E-3</v>
      </c>
      <c r="AR1711" s="257">
        <v>5.9422431999999997E-2</v>
      </c>
      <c r="AT1711" s="193"/>
      <c r="AU1711" s="193"/>
      <c r="AV1711" s="193"/>
      <c r="AW1711" s="193"/>
      <c r="AX1711" s="193"/>
      <c r="AY1711" s="193"/>
      <c r="AZ1711" s="193"/>
      <c r="BA1711" s="193"/>
      <c r="BB1711" s="193"/>
      <c r="BC1711" s="193"/>
      <c r="BD1711" s="193"/>
      <c r="BE1711" s="315"/>
      <c r="BF1711" s="315"/>
      <c r="BG1711" s="315"/>
      <c r="BH1711" s="315"/>
      <c r="BI1711" s="315"/>
      <c r="BJ1711" s="315"/>
      <c r="BK1711" s="315"/>
    </row>
    <row r="1712" spans="1:63" x14ac:dyDescent="0.25">
      <c r="A1712" s="43"/>
      <c r="B1712" s="9" t="s">
        <v>5770</v>
      </c>
      <c r="C1712" s="48" t="s">
        <v>2043</v>
      </c>
      <c r="D1712" s="223">
        <v>1.5104967</v>
      </c>
      <c r="E1712" s="223">
        <v>0.29348645000000001</v>
      </c>
      <c r="F1712" s="223">
        <v>0.50832608000000001</v>
      </c>
      <c r="G1712" s="223">
        <v>4.0795847000000003E-2</v>
      </c>
      <c r="H1712" s="223">
        <v>7.7179212000000001E-3</v>
      </c>
      <c r="I1712" s="223">
        <v>5.5554494000000003E-2</v>
      </c>
      <c r="J1712" s="223">
        <v>2.6448731E-2</v>
      </c>
      <c r="K1712" s="223">
        <v>2.4345365000000001E-4</v>
      </c>
      <c r="L1712" s="223">
        <v>0.57777034999999999</v>
      </c>
      <c r="M1712" s="223">
        <v>1.5338750000000001E-4</v>
      </c>
      <c r="N1712" s="223">
        <v>0</v>
      </c>
      <c r="O1712" s="223">
        <v>0</v>
      </c>
      <c r="P1712" s="227">
        <f t="shared" si="355"/>
        <v>2.1739737037037035</v>
      </c>
      <c r="Q1712" s="238">
        <v>34.028986000000003</v>
      </c>
      <c r="R1712" s="117">
        <v>27.713059999999999</v>
      </c>
      <c r="S1712" s="117">
        <v>3.4858679000000001</v>
      </c>
      <c r="T1712" s="117">
        <v>2.8023253000000001E-5</v>
      </c>
      <c r="U1712" s="117">
        <v>0.27234617</v>
      </c>
      <c r="V1712" s="117">
        <v>6.0492710999999998E-2</v>
      </c>
      <c r="W1712" s="117">
        <v>2.4971909000000001</v>
      </c>
      <c r="X1712" s="257">
        <f t="shared" si="356"/>
        <v>0.34981538892124009</v>
      </c>
      <c r="Y1712" s="257">
        <f t="shared" si="357"/>
        <v>0.23367508780250004</v>
      </c>
      <c r="Z1712" s="257">
        <f t="shared" si="358"/>
        <v>4.4839356518739999E-2</v>
      </c>
      <c r="AA1712" s="257">
        <f t="shared" si="359"/>
        <v>7.1300944599999999E-2</v>
      </c>
      <c r="AB1712" s="257">
        <v>6.0260354000000002E-2</v>
      </c>
      <c r="AC1712" s="257">
        <v>4.3335545E-6</v>
      </c>
      <c r="AD1712" s="257">
        <v>7.0265822000000006E-2</v>
      </c>
      <c r="AE1712" s="257">
        <v>1.0683048000000001E-5</v>
      </c>
      <c r="AF1712" s="257">
        <v>0.10302261</v>
      </c>
      <c r="AG1712" s="257">
        <v>1.112852E-4</v>
      </c>
      <c r="AH1712" s="257">
        <v>3.9439671000000003E-2</v>
      </c>
      <c r="AI1712" s="257">
        <v>8.8280591999999997E-4</v>
      </c>
      <c r="AJ1712" s="257">
        <v>3.6666651E-4</v>
      </c>
      <c r="AK1712" s="257">
        <v>1.8121589999999999E-4</v>
      </c>
      <c r="AL1712" s="257">
        <v>6.1219787999999993E-5</v>
      </c>
      <c r="AM1712" s="257">
        <v>1.9660074000000001E-7</v>
      </c>
      <c r="AN1712" s="257">
        <v>1.5576780000000001E-3</v>
      </c>
      <c r="AO1712" s="257">
        <v>1.2388625E-3</v>
      </c>
      <c r="AP1712" s="257">
        <v>1.1110403000000001E-3</v>
      </c>
      <c r="AQ1712" s="257">
        <v>1.9300725999999999E-3</v>
      </c>
      <c r="AR1712" s="257">
        <v>6.9370872E-2</v>
      </c>
      <c r="AT1712" s="193"/>
      <c r="AU1712" s="193"/>
      <c r="AV1712" s="193"/>
      <c r="AW1712" s="193"/>
      <c r="AX1712" s="193"/>
      <c r="AY1712" s="193"/>
      <c r="AZ1712" s="193"/>
      <c r="BA1712" s="193"/>
      <c r="BB1712" s="193"/>
      <c r="BC1712" s="193"/>
      <c r="BD1712" s="193"/>
      <c r="BE1712" s="315"/>
      <c r="BF1712" s="315"/>
      <c r="BG1712" s="315"/>
      <c r="BH1712" s="315"/>
      <c r="BI1712" s="315"/>
      <c r="BJ1712" s="315"/>
      <c r="BK1712" s="315"/>
    </row>
    <row r="1713" spans="1:63" x14ac:dyDescent="0.25">
      <c r="A1713" s="43"/>
      <c r="B1713" s="9" t="s">
        <v>5770</v>
      </c>
      <c r="C1713" s="48" t="s">
        <v>2044</v>
      </c>
      <c r="D1713" s="223">
        <v>0.51030118999999996</v>
      </c>
      <c r="E1713" s="223">
        <v>0.22709324</v>
      </c>
      <c r="F1713" s="223">
        <v>4.7814928E-2</v>
      </c>
      <c r="G1713" s="223">
        <v>1.134464E-2</v>
      </c>
      <c r="H1713" s="223">
        <v>7.7598264000000002E-3</v>
      </c>
      <c r="I1713" s="223">
        <v>3.2178512999999999E-2</v>
      </c>
      <c r="J1713" s="223">
        <v>5.7914161999999998E-3</v>
      </c>
      <c r="K1713" s="223">
        <v>1.5192375999999999E-4</v>
      </c>
      <c r="L1713" s="223">
        <v>0.17801331000000001</v>
      </c>
      <c r="M1713" s="223">
        <v>1.5338750000000001E-4</v>
      </c>
      <c r="N1713" s="223">
        <v>0</v>
      </c>
      <c r="O1713" s="223">
        <v>0</v>
      </c>
      <c r="P1713" s="227">
        <f t="shared" si="355"/>
        <v>1.682172148148148</v>
      </c>
      <c r="Q1713" s="238">
        <v>25.206503999999999</v>
      </c>
      <c r="R1713" s="117">
        <v>22.400065999999999</v>
      </c>
      <c r="S1713" s="117">
        <v>2.0871314000000001</v>
      </c>
      <c r="T1713" s="117">
        <v>1.0074048E-5</v>
      </c>
      <c r="U1713" s="117">
        <v>0.16855239</v>
      </c>
      <c r="V1713" s="117">
        <v>3.7997405999999997E-2</v>
      </c>
      <c r="W1713" s="117">
        <v>0.51274710999999995</v>
      </c>
      <c r="X1713" s="257">
        <f t="shared" si="356"/>
        <v>0.17861971648980302</v>
      </c>
      <c r="Y1713" s="257">
        <f t="shared" si="357"/>
        <v>8.7267882126300003E-2</v>
      </c>
      <c r="Z1713" s="257">
        <f t="shared" si="358"/>
        <v>3.3260690463503002E-2</v>
      </c>
      <c r="AA1713" s="257">
        <f t="shared" si="359"/>
        <v>5.8091143899999996E-2</v>
      </c>
      <c r="AB1713" s="257">
        <v>4.6628922000000003E-2</v>
      </c>
      <c r="AC1713" s="257">
        <v>2.0512500000000001E-6</v>
      </c>
      <c r="AD1713" s="257">
        <v>8.7102662000000004E-3</v>
      </c>
      <c r="AE1713" s="257">
        <v>4.3970762999999998E-6</v>
      </c>
      <c r="AF1713" s="257">
        <v>3.1855595E-2</v>
      </c>
      <c r="AG1713" s="257">
        <v>6.6650599999999995E-5</v>
      </c>
      <c r="AH1713" s="257">
        <v>3.0517402999999999E-2</v>
      </c>
      <c r="AI1713" s="257">
        <v>7.6344848999999995E-5</v>
      </c>
      <c r="AJ1713" s="257">
        <v>9.9827201999999997E-5</v>
      </c>
      <c r="AK1713" s="257">
        <v>1.7412743000000001E-5</v>
      </c>
      <c r="AL1713" s="257">
        <v>1.0082283E-5</v>
      </c>
      <c r="AM1713" s="257">
        <v>3.1206503E-8</v>
      </c>
      <c r="AN1713" s="257">
        <v>1.1701281999999999E-3</v>
      </c>
      <c r="AO1713" s="257">
        <v>6.9315977999999997E-4</v>
      </c>
      <c r="AP1713" s="257">
        <v>6.7630119999999999E-4</v>
      </c>
      <c r="AQ1713" s="257">
        <v>2.0235248999999999E-3</v>
      </c>
      <c r="AR1713" s="257">
        <v>5.6067618999999999E-2</v>
      </c>
      <c r="AT1713" s="193"/>
      <c r="AU1713" s="193"/>
      <c r="AV1713" s="193"/>
      <c r="AW1713" s="193"/>
      <c r="AX1713" s="193"/>
      <c r="AY1713" s="193"/>
      <c r="AZ1713" s="193"/>
      <c r="BA1713" s="193"/>
      <c r="BB1713" s="193"/>
      <c r="BC1713" s="193"/>
      <c r="BD1713" s="193"/>
      <c r="BE1713" s="315"/>
      <c r="BF1713" s="315"/>
      <c r="BG1713" s="315"/>
      <c r="BH1713" s="315"/>
      <c r="BI1713" s="315"/>
      <c r="BJ1713" s="315"/>
      <c r="BK1713" s="315"/>
    </row>
    <row r="1714" spans="1:63" x14ac:dyDescent="0.25">
      <c r="A1714" s="43"/>
      <c r="B1714" s="9" t="s">
        <v>5770</v>
      </c>
      <c r="C1714" s="48" t="s">
        <v>2045</v>
      </c>
      <c r="D1714" s="223">
        <v>0.46830290000000002</v>
      </c>
      <c r="E1714" s="223">
        <v>0.20775521999999999</v>
      </c>
      <c r="F1714" s="223">
        <v>4.2861486999999997E-2</v>
      </c>
      <c r="G1714" s="223">
        <v>1.0444729999999999E-2</v>
      </c>
      <c r="H1714" s="223">
        <v>7.3039352000000002E-3</v>
      </c>
      <c r="I1714" s="223">
        <v>2.7145999000000001E-2</v>
      </c>
      <c r="J1714" s="223">
        <v>5.3294281999999998E-3</v>
      </c>
      <c r="K1714" s="223">
        <v>1.4077809000000001E-4</v>
      </c>
      <c r="L1714" s="223">
        <v>0.16722674000000001</v>
      </c>
      <c r="M1714" s="223">
        <v>9.4588958000000004E-5</v>
      </c>
      <c r="N1714" s="223">
        <v>0</v>
      </c>
      <c r="O1714" s="223">
        <v>0</v>
      </c>
      <c r="P1714" s="227">
        <f t="shared" si="355"/>
        <v>1.5389275555555555</v>
      </c>
      <c r="Q1714" s="238">
        <v>22.721944000000001</v>
      </c>
      <c r="R1714" s="117">
        <v>20.551586</v>
      </c>
      <c r="S1714" s="117">
        <v>1.6223202000000001</v>
      </c>
      <c r="T1714" s="117">
        <v>9.0348991999999993E-6</v>
      </c>
      <c r="U1714" s="117">
        <v>0.14633642999999999</v>
      </c>
      <c r="V1714" s="117">
        <v>2.9357813E-2</v>
      </c>
      <c r="W1714" s="117">
        <v>0.37233443999999999</v>
      </c>
      <c r="X1714" s="257">
        <f t="shared" si="356"/>
        <v>0.16244284588443403</v>
      </c>
      <c r="Y1714" s="257">
        <f t="shared" si="357"/>
        <v>7.9534534387000005E-2</v>
      </c>
      <c r="Z1714" s="257">
        <f t="shared" si="358"/>
        <v>3.0398440797434003E-2</v>
      </c>
      <c r="AA1714" s="257">
        <f t="shared" si="359"/>
        <v>5.2509870700000003E-2</v>
      </c>
      <c r="AB1714" s="257">
        <v>4.2658353000000003E-2</v>
      </c>
      <c r="AC1714" s="257">
        <v>1.8090963000000001E-6</v>
      </c>
      <c r="AD1714" s="257">
        <v>7.9907525999999996E-3</v>
      </c>
      <c r="AE1714" s="257">
        <v>3.9784936999999997E-6</v>
      </c>
      <c r="AF1714" s="257">
        <v>2.8827845000000001E-2</v>
      </c>
      <c r="AG1714" s="257">
        <v>5.1796197000000002E-5</v>
      </c>
      <c r="AH1714" s="257">
        <v>2.7918729E-2</v>
      </c>
      <c r="AI1714" s="257">
        <v>6.8429144999999995E-5</v>
      </c>
      <c r="AJ1714" s="257">
        <v>9.1937952000000002E-5</v>
      </c>
      <c r="AK1714" s="257">
        <v>1.5363192E-5</v>
      </c>
      <c r="AL1714" s="257">
        <v>9.3041222999999996E-6</v>
      </c>
      <c r="AM1714" s="257">
        <v>2.8786134E-8</v>
      </c>
      <c r="AN1714" s="257">
        <v>1.0831179000000001E-3</v>
      </c>
      <c r="AO1714" s="257">
        <v>6.0516186000000003E-4</v>
      </c>
      <c r="AP1714" s="257">
        <v>6.0636884000000004E-4</v>
      </c>
      <c r="AQ1714" s="257">
        <v>1.0697977E-3</v>
      </c>
      <c r="AR1714" s="257">
        <v>5.1440073000000003E-2</v>
      </c>
      <c r="AT1714" s="193"/>
      <c r="AU1714" s="193"/>
      <c r="AV1714" s="193"/>
      <c r="AW1714" s="193"/>
      <c r="AX1714" s="193"/>
      <c r="AY1714" s="193"/>
      <c r="AZ1714" s="193"/>
      <c r="BA1714" s="193"/>
      <c r="BB1714" s="193"/>
      <c r="BC1714" s="193"/>
      <c r="BD1714" s="193"/>
      <c r="BE1714" s="315"/>
      <c r="BF1714" s="315"/>
      <c r="BG1714" s="315"/>
      <c r="BH1714" s="315"/>
      <c r="BI1714" s="315"/>
      <c r="BJ1714" s="315"/>
      <c r="BK1714" s="315"/>
    </row>
    <row r="1715" spans="1:63" x14ac:dyDescent="0.25">
      <c r="A1715" s="43"/>
      <c r="B1715" s="9" t="s">
        <v>5770</v>
      </c>
      <c r="C1715" s="48" t="s">
        <v>2046</v>
      </c>
      <c r="D1715" s="223">
        <v>6.1843494000000003</v>
      </c>
      <c r="E1715" s="223">
        <v>1.1749498</v>
      </c>
      <c r="F1715" s="223">
        <v>1.1408111000000001</v>
      </c>
      <c r="G1715" s="223">
        <v>0.11330266</v>
      </c>
      <c r="H1715" s="223">
        <v>1.0028854E-2</v>
      </c>
      <c r="I1715" s="223">
        <v>0.16147600000000001</v>
      </c>
      <c r="J1715" s="223">
        <v>0.14024223</v>
      </c>
      <c r="K1715" s="223">
        <v>1.0397536E-3</v>
      </c>
      <c r="L1715" s="223">
        <v>3.4424990000000002</v>
      </c>
      <c r="M1715" s="223">
        <v>0</v>
      </c>
      <c r="N1715" s="223">
        <v>0</v>
      </c>
      <c r="O1715" s="223">
        <v>0</v>
      </c>
      <c r="P1715" s="227">
        <f t="shared" si="355"/>
        <v>8.7033318518518517</v>
      </c>
      <c r="Q1715" s="238">
        <v>176.38075000000001</v>
      </c>
      <c r="R1715" s="117">
        <v>111.24209999999999</v>
      </c>
      <c r="S1715" s="117">
        <v>30.920836000000001</v>
      </c>
      <c r="T1715" s="117">
        <v>1.6833374E-4</v>
      </c>
      <c r="U1715" s="117">
        <v>1.2269117</v>
      </c>
      <c r="V1715" s="117">
        <v>0.50842049</v>
      </c>
      <c r="W1715" s="117">
        <v>32.482315999999997</v>
      </c>
      <c r="X1715" s="257">
        <f t="shared" si="356"/>
        <v>1.1022248004496302</v>
      </c>
      <c r="Y1715" s="257">
        <f t="shared" si="357"/>
        <v>0.64299717379400012</v>
      </c>
      <c r="Z1715" s="257">
        <f t="shared" si="358"/>
        <v>0.17255853755563</v>
      </c>
      <c r="AA1715" s="257">
        <f t="shared" si="359"/>
        <v>0.2866690891</v>
      </c>
      <c r="AB1715" s="257">
        <v>0.24121480000000001</v>
      </c>
      <c r="AC1715" s="257">
        <v>3.2224958000000002E-5</v>
      </c>
      <c r="AD1715" s="257">
        <v>0.17677534</v>
      </c>
      <c r="AE1715" s="257">
        <v>2.6762645999999999E-5</v>
      </c>
      <c r="AF1715" s="257">
        <v>0.22396225</v>
      </c>
      <c r="AG1715" s="257">
        <v>9.8579619000000005E-4</v>
      </c>
      <c r="AH1715" s="257">
        <v>0.15789209000000001</v>
      </c>
      <c r="AI1715" s="257">
        <v>1.9696726999999998E-3</v>
      </c>
      <c r="AJ1715" s="257">
        <v>1.0150483000000001E-3</v>
      </c>
      <c r="AK1715" s="257">
        <v>4.6358401999999999E-4</v>
      </c>
      <c r="AL1715" s="257">
        <v>1.5417733999999999E-4</v>
      </c>
      <c r="AM1715" s="257">
        <v>4.9139563E-7</v>
      </c>
      <c r="AN1715" s="257">
        <v>3.2643161000000002E-3</v>
      </c>
      <c r="AO1715" s="257">
        <v>3.3513610999999998E-3</v>
      </c>
      <c r="AP1715" s="257">
        <v>4.4477965999999997E-3</v>
      </c>
      <c r="AQ1715" s="257">
        <v>7.9511991000000004E-3</v>
      </c>
      <c r="AR1715" s="257">
        <v>0.27871789000000002</v>
      </c>
      <c r="AT1715" s="193"/>
      <c r="AU1715" s="193"/>
      <c r="AV1715" s="193"/>
      <c r="AW1715" s="193"/>
      <c r="AX1715" s="193"/>
      <c r="AY1715" s="193"/>
      <c r="AZ1715" s="193"/>
      <c r="BA1715" s="193"/>
      <c r="BB1715" s="193"/>
      <c r="BC1715" s="193"/>
      <c r="BD1715" s="193"/>
      <c r="BE1715" s="315"/>
      <c r="BF1715" s="315"/>
      <c r="BG1715" s="315"/>
      <c r="BH1715" s="315"/>
      <c r="BI1715" s="315"/>
      <c r="BJ1715" s="315"/>
      <c r="BK1715" s="315"/>
    </row>
    <row r="1716" spans="1:63" x14ac:dyDescent="0.25">
      <c r="A1716" s="43"/>
      <c r="B1716" s="9" t="s">
        <v>5770</v>
      </c>
      <c r="C1716" s="48" t="s">
        <v>2047</v>
      </c>
      <c r="D1716" s="223">
        <v>2.0625958</v>
      </c>
      <c r="E1716" s="223">
        <v>0.53140887000000003</v>
      </c>
      <c r="F1716" s="223">
        <v>0.12241253000000001</v>
      </c>
      <c r="G1716" s="223">
        <v>8.5139978000000005E-2</v>
      </c>
      <c r="H1716" s="223">
        <v>8.8448619000000006E-3</v>
      </c>
      <c r="I1716" s="223">
        <v>8.3461500999999993E-2</v>
      </c>
      <c r="J1716" s="223">
        <v>4.4170282999999998E-2</v>
      </c>
      <c r="K1716" s="223">
        <v>4.2801995000000002E-4</v>
      </c>
      <c r="L1716" s="223">
        <v>1.1867297000000001</v>
      </c>
      <c r="M1716" s="223">
        <v>0</v>
      </c>
      <c r="N1716" s="223">
        <v>0</v>
      </c>
      <c r="O1716" s="223">
        <v>0</v>
      </c>
      <c r="P1716" s="227">
        <f t="shared" si="355"/>
        <v>3.9363619999999999</v>
      </c>
      <c r="Q1716" s="238">
        <v>74.692313999999996</v>
      </c>
      <c r="R1716" s="117">
        <v>51.614550000000001</v>
      </c>
      <c r="S1716" s="117">
        <v>11.384067999999999</v>
      </c>
      <c r="T1716" s="117">
        <v>6.2026927000000001E-5</v>
      </c>
      <c r="U1716" s="117">
        <v>0.48866298000000002</v>
      </c>
      <c r="V1716" s="117">
        <v>0.18754562999999999</v>
      </c>
      <c r="W1716" s="117">
        <v>11.017426</v>
      </c>
      <c r="X1716" s="257">
        <f t="shared" si="356"/>
        <v>0.5304885469542</v>
      </c>
      <c r="Y1716" s="257">
        <f t="shared" si="357"/>
        <v>0.31828095026780001</v>
      </c>
      <c r="Z1716" s="257">
        <f t="shared" si="358"/>
        <v>7.8072273786400012E-2</v>
      </c>
      <c r="AA1716" s="257">
        <f t="shared" si="359"/>
        <v>0.13413532290000002</v>
      </c>
      <c r="AB1716" s="257">
        <v>0.10910087</v>
      </c>
      <c r="AC1716" s="257">
        <v>1.1597551999999999E-5</v>
      </c>
      <c r="AD1716" s="257">
        <v>0.14870575999999999</v>
      </c>
      <c r="AE1716" s="257">
        <v>9.1185157999999997E-6</v>
      </c>
      <c r="AF1716" s="257">
        <v>6.0090777999999997E-2</v>
      </c>
      <c r="AG1716" s="257">
        <v>3.6282620000000003E-4</v>
      </c>
      <c r="AH1716" s="257">
        <v>7.1411630000000004E-2</v>
      </c>
      <c r="AI1716" s="257">
        <v>1.98932E-4</v>
      </c>
      <c r="AJ1716" s="257">
        <v>7.7054988999999995E-4</v>
      </c>
      <c r="AK1716" s="257">
        <v>7.2708083999999999E-5</v>
      </c>
      <c r="AL1716" s="257">
        <v>8.8626418999999994E-5</v>
      </c>
      <c r="AM1716" s="257">
        <v>2.5859339999999999E-7</v>
      </c>
      <c r="AN1716" s="257">
        <v>1.7625647999999999E-3</v>
      </c>
      <c r="AO1716" s="257">
        <v>1.8238472E-3</v>
      </c>
      <c r="AP1716" s="257">
        <v>1.9431568E-3</v>
      </c>
      <c r="AQ1716" s="257">
        <v>4.8438928999999997E-3</v>
      </c>
      <c r="AR1716" s="257">
        <v>0.12929143000000001</v>
      </c>
      <c r="AT1716" s="193"/>
      <c r="AU1716" s="193"/>
      <c r="AV1716" s="193"/>
      <c r="AW1716" s="193"/>
      <c r="AX1716" s="193"/>
      <c r="AY1716" s="193"/>
      <c r="AZ1716" s="193"/>
      <c r="BA1716" s="193"/>
      <c r="BB1716" s="193"/>
      <c r="BC1716" s="193"/>
      <c r="BD1716" s="193"/>
      <c r="BE1716" s="315"/>
      <c r="BF1716" s="315"/>
      <c r="BG1716" s="315"/>
      <c r="BH1716" s="315"/>
      <c r="BI1716" s="315"/>
      <c r="BJ1716" s="315"/>
      <c r="BK1716" s="315"/>
    </row>
    <row r="1717" spans="1:63" x14ac:dyDescent="0.25">
      <c r="A1717" s="43"/>
      <c r="B1717" s="9" t="s">
        <v>5770</v>
      </c>
      <c r="C1717" s="48" t="s">
        <v>2048</v>
      </c>
      <c r="D1717" s="223">
        <v>8.1463135999999992</v>
      </c>
      <c r="E1717" s="223">
        <v>1.0381734</v>
      </c>
      <c r="F1717" s="223">
        <v>2.8189383000000001</v>
      </c>
      <c r="G1717" s="223">
        <v>0.16716110000000001</v>
      </c>
      <c r="H1717" s="223">
        <v>8.3748273999999998E-3</v>
      </c>
      <c r="I1717" s="223">
        <v>0.20800483</v>
      </c>
      <c r="J1717" s="223">
        <v>0.17268843</v>
      </c>
      <c r="K1717" s="223">
        <v>1.0459342E-3</v>
      </c>
      <c r="L1717" s="223">
        <v>3.7319268000000001</v>
      </c>
      <c r="M1717" s="223">
        <v>0</v>
      </c>
      <c r="N1717" s="223">
        <v>0</v>
      </c>
      <c r="O1717" s="223">
        <v>0</v>
      </c>
      <c r="P1717" s="227">
        <f t="shared" si="355"/>
        <v>7.6901733333333331</v>
      </c>
      <c r="Q1717" s="238">
        <v>146.83939000000001</v>
      </c>
      <c r="R1717" s="117">
        <v>93.980689999999996</v>
      </c>
      <c r="S1717" s="117">
        <v>24.272566999999999</v>
      </c>
      <c r="T1717" s="117">
        <v>1.7520264E-4</v>
      </c>
      <c r="U1717" s="117">
        <v>1.2221797999999999</v>
      </c>
      <c r="V1717" s="117">
        <v>0.40028897000000002</v>
      </c>
      <c r="W1717" s="117">
        <v>26.963491000000001</v>
      </c>
      <c r="X1717" s="257">
        <f t="shared" si="356"/>
        <v>1.3946588506481701</v>
      </c>
      <c r="Y1717" s="257">
        <f t="shared" si="357"/>
        <v>0.99141461551300003</v>
      </c>
      <c r="Z1717" s="257">
        <f t="shared" si="358"/>
        <v>0.16041559613516998</v>
      </c>
      <c r="AA1717" s="257">
        <f t="shared" si="359"/>
        <v>0.24282863899999999</v>
      </c>
      <c r="AB1717" s="257">
        <v>0.21314303000000001</v>
      </c>
      <c r="AC1717" s="257">
        <v>2.8815693999999999E-5</v>
      </c>
      <c r="AD1717" s="257">
        <v>0.30835957000000003</v>
      </c>
      <c r="AE1717" s="257">
        <v>4.5712959000000002E-5</v>
      </c>
      <c r="AF1717" s="257">
        <v>0.46906328000000003</v>
      </c>
      <c r="AG1717" s="257">
        <v>7.7420685999999997E-4</v>
      </c>
      <c r="AH1717" s="257">
        <v>0.1395129</v>
      </c>
      <c r="AI1717" s="257">
        <v>4.9180982999999998E-3</v>
      </c>
      <c r="AJ1717" s="257">
        <v>1.5033263E-3</v>
      </c>
      <c r="AK1717" s="257">
        <v>1.0277531E-3</v>
      </c>
      <c r="AL1717" s="257">
        <v>2.8802028999999998E-4</v>
      </c>
      <c r="AM1717" s="257">
        <v>9.4354517E-7</v>
      </c>
      <c r="AN1717" s="257">
        <v>4.0454619999999997E-3</v>
      </c>
      <c r="AO1717" s="257">
        <v>4.4668147000000002E-3</v>
      </c>
      <c r="AP1717" s="257">
        <v>4.6522778999999997E-3</v>
      </c>
      <c r="AQ1717" s="257">
        <v>7.4256290000000004E-3</v>
      </c>
      <c r="AR1717" s="257">
        <v>0.23540301</v>
      </c>
      <c r="AT1717" s="193"/>
      <c r="AU1717" s="193"/>
      <c r="AV1717" s="193"/>
      <c r="AW1717" s="193"/>
      <c r="AX1717" s="193"/>
      <c r="AY1717" s="193"/>
      <c r="AZ1717" s="193"/>
      <c r="BA1717" s="193"/>
      <c r="BB1717" s="193"/>
      <c r="BC1717" s="193"/>
      <c r="BD1717" s="193"/>
      <c r="BE1717" s="315"/>
      <c r="BF1717" s="315"/>
      <c r="BG1717" s="315"/>
      <c r="BH1717" s="315"/>
      <c r="BI1717" s="315"/>
      <c r="BJ1717" s="315"/>
      <c r="BK1717" s="315"/>
    </row>
    <row r="1718" spans="1:63" x14ac:dyDescent="0.25">
      <c r="A1718" s="58" t="s">
        <v>521</v>
      </c>
      <c r="B1718" s="58"/>
      <c r="C1718" s="43"/>
      <c r="D1718" s="199"/>
      <c r="E1718" s="199"/>
      <c r="F1718" s="199"/>
      <c r="G1718" s="199"/>
      <c r="H1718" s="199"/>
      <c r="I1718" s="199"/>
      <c r="J1718" s="199"/>
      <c r="K1718" s="199"/>
      <c r="L1718" s="199"/>
      <c r="M1718" s="199"/>
      <c r="N1718" s="199"/>
      <c r="O1718" s="199"/>
      <c r="P1718" s="199"/>
      <c r="Q1718" s="239"/>
      <c r="R1718" s="97"/>
      <c r="S1718" s="97"/>
      <c r="T1718" s="97"/>
      <c r="U1718" s="97"/>
      <c r="V1718" s="97"/>
      <c r="W1718" s="97"/>
      <c r="X1718" s="259"/>
      <c r="Y1718" s="259"/>
      <c r="Z1718" s="259"/>
      <c r="AA1718" s="258"/>
      <c r="AB1718" s="258"/>
      <c r="AC1718" s="258"/>
      <c r="AD1718" s="258"/>
      <c r="AE1718" s="258"/>
      <c r="AF1718" s="258"/>
      <c r="AG1718" s="258"/>
      <c r="AH1718" s="258"/>
      <c r="AI1718" s="258"/>
      <c r="AJ1718" s="258"/>
      <c r="AK1718" s="258"/>
      <c r="AL1718" s="258"/>
      <c r="AM1718" s="258"/>
      <c r="AN1718" s="258"/>
      <c r="AO1718" s="258"/>
      <c r="AP1718" s="258"/>
      <c r="AQ1718" s="258"/>
      <c r="AR1718" s="258"/>
      <c r="AT1718" s="193"/>
      <c r="AU1718" s="193"/>
      <c r="AV1718" s="193"/>
      <c r="AW1718" s="193"/>
      <c r="AX1718" s="193"/>
      <c r="AY1718" s="193"/>
      <c r="AZ1718" s="193"/>
      <c r="BA1718" s="193"/>
      <c r="BB1718" s="193"/>
      <c r="BC1718" s="193"/>
      <c r="BD1718" s="193"/>
      <c r="BE1718" s="315"/>
      <c r="BF1718" s="315"/>
      <c r="BG1718" s="315"/>
      <c r="BH1718" s="315"/>
      <c r="BI1718" s="315"/>
      <c r="BJ1718" s="315"/>
      <c r="BK1718" s="315"/>
    </row>
    <row r="1719" spans="1:63" x14ac:dyDescent="0.25">
      <c r="A1719" s="43"/>
      <c r="B1719" s="9" t="s">
        <v>5770</v>
      </c>
      <c r="C1719" s="48" t="s">
        <v>2049</v>
      </c>
      <c r="D1719" s="223">
        <v>0.47550531000000001</v>
      </c>
      <c r="E1719" s="223">
        <v>0.21042828999999999</v>
      </c>
      <c r="F1719" s="223">
        <v>4.3241399E-2</v>
      </c>
      <c r="G1719" s="223">
        <v>1.0650295000000001E-2</v>
      </c>
      <c r="H1719" s="223">
        <v>7.4651470999999997E-3</v>
      </c>
      <c r="I1719" s="223">
        <v>2.7334253999999999E-2</v>
      </c>
      <c r="J1719" s="223">
        <v>5.4255639000000003E-3</v>
      </c>
      <c r="K1719" s="223">
        <v>1.4341066E-4</v>
      </c>
      <c r="L1719" s="223">
        <v>0.17074792</v>
      </c>
      <c r="M1719" s="223">
        <v>6.9024375000000001E-5</v>
      </c>
      <c r="N1719" s="223">
        <v>0</v>
      </c>
      <c r="O1719" s="223">
        <v>0</v>
      </c>
      <c r="P1719" s="227">
        <f>E1719/0.135</f>
        <v>1.5587280740740739</v>
      </c>
      <c r="Q1719" s="238">
        <v>22.911489</v>
      </c>
      <c r="R1719" s="117">
        <v>20.834018</v>
      </c>
      <c r="S1719" s="117">
        <v>1.5442715</v>
      </c>
      <c r="T1719" s="117">
        <v>9.1385439999999994E-6</v>
      </c>
      <c r="U1719" s="117">
        <v>0.14568707</v>
      </c>
      <c r="V1719" s="117">
        <v>2.7868693999999999E-2</v>
      </c>
      <c r="W1719" s="117">
        <v>0.35963419000000002</v>
      </c>
      <c r="X1719" s="257">
        <f>SUM(Y1719:AA1719)</f>
        <v>0.16461315825832601</v>
      </c>
      <c r="Y1719" s="257">
        <f>SUM(AB1719:AG1719)</f>
        <v>8.0674684462800003E-2</v>
      </c>
      <c r="Z1719" s="257">
        <f>SUM(AH1719:AP1719)</f>
        <v>3.0792797955526002E-2</v>
      </c>
      <c r="AA1719" s="257">
        <f>SUM(AQ1719:AR1719)</f>
        <v>5.3145675839999997E-2</v>
      </c>
      <c r="AB1719" s="257">
        <v>4.3207239000000001E-2</v>
      </c>
      <c r="AC1719" s="257">
        <v>1.8120868E-6</v>
      </c>
      <c r="AD1719" s="257">
        <v>8.1376347999999998E-3</v>
      </c>
      <c r="AE1719" s="257">
        <v>4.0326610000000004E-6</v>
      </c>
      <c r="AF1719" s="257">
        <v>2.9274666000000001E-2</v>
      </c>
      <c r="AG1719" s="257">
        <v>4.9299915E-5</v>
      </c>
      <c r="AH1719" s="257">
        <v>2.8277947000000001E-2</v>
      </c>
      <c r="AI1719" s="257">
        <v>6.9021476999999993E-5</v>
      </c>
      <c r="AJ1719" s="257">
        <v>9.3755066000000007E-5</v>
      </c>
      <c r="AK1719" s="257">
        <v>1.5378412000000001E-5</v>
      </c>
      <c r="AL1719" s="257">
        <v>9.4852608000000006E-6</v>
      </c>
      <c r="AM1719" s="257">
        <v>2.9339725999999999E-8</v>
      </c>
      <c r="AN1719" s="257">
        <v>1.1021164999999999E-3</v>
      </c>
      <c r="AO1719" s="257">
        <v>6.1192493999999995E-4</v>
      </c>
      <c r="AP1719" s="257">
        <v>6.1313996000000003E-4</v>
      </c>
      <c r="AQ1719" s="257">
        <v>9.9897684000000006E-4</v>
      </c>
      <c r="AR1719" s="257">
        <v>5.2146698999999998E-2</v>
      </c>
      <c r="AT1719" s="193"/>
      <c r="AU1719" s="193"/>
      <c r="AV1719" s="193"/>
      <c r="AW1719" s="193"/>
      <c r="AX1719" s="193"/>
      <c r="AY1719" s="193"/>
      <c r="AZ1719" s="193"/>
      <c r="BA1719" s="193"/>
      <c r="BB1719" s="193"/>
      <c r="BC1719" s="193"/>
      <c r="BD1719" s="193"/>
      <c r="BE1719" s="315"/>
      <c r="BF1719" s="315"/>
      <c r="BG1719" s="315"/>
      <c r="BH1719" s="315"/>
      <c r="BI1719" s="315"/>
      <c r="BJ1719" s="315"/>
      <c r="BK1719" s="315"/>
    </row>
    <row r="1720" spans="1:63" x14ac:dyDescent="0.25">
      <c r="A1720" s="43"/>
      <c r="B1720" s="9" t="s">
        <v>5770</v>
      </c>
      <c r="C1720" s="48" t="s">
        <v>2050</v>
      </c>
      <c r="D1720" s="223">
        <v>0.47550531000000001</v>
      </c>
      <c r="E1720" s="223">
        <v>0.21042828999999999</v>
      </c>
      <c r="F1720" s="223">
        <v>4.3241399E-2</v>
      </c>
      <c r="G1720" s="223">
        <v>1.0650295000000001E-2</v>
      </c>
      <c r="H1720" s="223">
        <v>7.4651470999999997E-3</v>
      </c>
      <c r="I1720" s="223">
        <v>2.7334253999999999E-2</v>
      </c>
      <c r="J1720" s="223">
        <v>5.4255639000000003E-3</v>
      </c>
      <c r="K1720" s="223">
        <v>1.4341066E-4</v>
      </c>
      <c r="L1720" s="223">
        <v>0.17074792</v>
      </c>
      <c r="M1720" s="223">
        <v>6.9024375000000001E-5</v>
      </c>
      <c r="N1720" s="223">
        <v>0</v>
      </c>
      <c r="O1720" s="223">
        <v>0</v>
      </c>
      <c r="P1720" s="227">
        <f>E1720/0.135</f>
        <v>1.5587280740740739</v>
      </c>
      <c r="Q1720" s="238">
        <v>22.911489</v>
      </c>
      <c r="R1720" s="117">
        <v>20.834018</v>
      </c>
      <c r="S1720" s="117">
        <v>1.5442715</v>
      </c>
      <c r="T1720" s="117">
        <v>9.1385439999999994E-6</v>
      </c>
      <c r="U1720" s="117">
        <v>0.14568707</v>
      </c>
      <c r="V1720" s="117">
        <v>2.7868693999999999E-2</v>
      </c>
      <c r="W1720" s="117">
        <v>0.35963419000000002</v>
      </c>
      <c r="X1720" s="257">
        <f>SUM(Y1720:AA1720)</f>
        <v>0.16461315825832601</v>
      </c>
      <c r="Y1720" s="257">
        <f>SUM(AB1720:AG1720)</f>
        <v>8.0674684462800003E-2</v>
      </c>
      <c r="Z1720" s="257">
        <f>SUM(AH1720:AP1720)</f>
        <v>3.0792797955526002E-2</v>
      </c>
      <c r="AA1720" s="257">
        <f>SUM(AQ1720:AR1720)</f>
        <v>5.3145675839999997E-2</v>
      </c>
      <c r="AB1720" s="257">
        <v>4.3207239000000001E-2</v>
      </c>
      <c r="AC1720" s="257">
        <v>1.8120868E-6</v>
      </c>
      <c r="AD1720" s="257">
        <v>8.1376347999999998E-3</v>
      </c>
      <c r="AE1720" s="257">
        <v>4.0326610000000004E-6</v>
      </c>
      <c r="AF1720" s="257">
        <v>2.9274666000000001E-2</v>
      </c>
      <c r="AG1720" s="257">
        <v>4.9299915E-5</v>
      </c>
      <c r="AH1720" s="257">
        <v>2.8277947000000001E-2</v>
      </c>
      <c r="AI1720" s="257">
        <v>6.9021476999999993E-5</v>
      </c>
      <c r="AJ1720" s="257">
        <v>9.3755066000000007E-5</v>
      </c>
      <c r="AK1720" s="257">
        <v>1.5378412000000001E-5</v>
      </c>
      <c r="AL1720" s="257">
        <v>9.4852608000000006E-6</v>
      </c>
      <c r="AM1720" s="257">
        <v>2.9339725999999999E-8</v>
      </c>
      <c r="AN1720" s="257">
        <v>1.1021164999999999E-3</v>
      </c>
      <c r="AO1720" s="257">
        <v>6.1192493999999995E-4</v>
      </c>
      <c r="AP1720" s="257">
        <v>6.1313996000000003E-4</v>
      </c>
      <c r="AQ1720" s="257">
        <v>9.9897684000000006E-4</v>
      </c>
      <c r="AR1720" s="257">
        <v>5.2146698999999998E-2</v>
      </c>
      <c r="AT1720" s="193"/>
      <c r="AU1720" s="193"/>
      <c r="AV1720" s="193"/>
      <c r="AW1720" s="193"/>
      <c r="AX1720" s="193"/>
      <c r="AY1720" s="193"/>
      <c r="AZ1720" s="193"/>
      <c r="BA1720" s="193"/>
      <c r="BB1720" s="193"/>
      <c r="BC1720" s="193"/>
      <c r="BD1720" s="193"/>
      <c r="BE1720" s="315"/>
      <c r="BF1720" s="315"/>
      <c r="BG1720" s="315"/>
      <c r="BH1720" s="315"/>
      <c r="BI1720" s="315"/>
      <c r="BJ1720" s="315"/>
      <c r="BK1720" s="315"/>
    </row>
    <row r="1721" spans="1:63" x14ac:dyDescent="0.25">
      <c r="A1721" s="43"/>
      <c r="B1721" s="9" t="s">
        <v>5770</v>
      </c>
      <c r="C1721" s="48" t="s">
        <v>2051</v>
      </c>
      <c r="D1721" s="223">
        <v>0.47550531000000001</v>
      </c>
      <c r="E1721" s="223">
        <v>0.21042828999999999</v>
      </c>
      <c r="F1721" s="223">
        <v>4.3241399E-2</v>
      </c>
      <c r="G1721" s="223">
        <v>1.0650295000000001E-2</v>
      </c>
      <c r="H1721" s="223">
        <v>7.4651470999999997E-3</v>
      </c>
      <c r="I1721" s="223">
        <v>2.7334253999999999E-2</v>
      </c>
      <c r="J1721" s="223">
        <v>5.4255639000000003E-3</v>
      </c>
      <c r="K1721" s="223">
        <v>1.4341066E-4</v>
      </c>
      <c r="L1721" s="223">
        <v>0.17074792</v>
      </c>
      <c r="M1721" s="223">
        <v>6.9024375000000001E-5</v>
      </c>
      <c r="N1721" s="223">
        <v>0</v>
      </c>
      <c r="O1721" s="223">
        <v>0</v>
      </c>
      <c r="P1721" s="227">
        <f>E1721/0.135</f>
        <v>1.5587280740740739</v>
      </c>
      <c r="Q1721" s="238">
        <v>22.911489</v>
      </c>
      <c r="R1721" s="117">
        <v>20.834018</v>
      </c>
      <c r="S1721" s="117">
        <v>1.5442715</v>
      </c>
      <c r="T1721" s="117">
        <v>9.1385439999999994E-6</v>
      </c>
      <c r="U1721" s="117">
        <v>0.14568707</v>
      </c>
      <c r="V1721" s="117">
        <v>2.7868693999999999E-2</v>
      </c>
      <c r="W1721" s="117">
        <v>0.35963419000000002</v>
      </c>
      <c r="X1721" s="257">
        <f>SUM(Y1721:AA1721)</f>
        <v>0.16461315825832601</v>
      </c>
      <c r="Y1721" s="257">
        <f>SUM(AB1721:AG1721)</f>
        <v>8.0674684462800003E-2</v>
      </c>
      <c r="Z1721" s="257">
        <f>SUM(AH1721:AP1721)</f>
        <v>3.0792797955526002E-2</v>
      </c>
      <c r="AA1721" s="257">
        <f>SUM(AQ1721:AR1721)</f>
        <v>5.3145675839999997E-2</v>
      </c>
      <c r="AB1721" s="257">
        <v>4.3207239000000001E-2</v>
      </c>
      <c r="AC1721" s="257">
        <v>1.8120868E-6</v>
      </c>
      <c r="AD1721" s="257">
        <v>8.1376347999999998E-3</v>
      </c>
      <c r="AE1721" s="257">
        <v>4.0326610000000004E-6</v>
      </c>
      <c r="AF1721" s="257">
        <v>2.9274666000000001E-2</v>
      </c>
      <c r="AG1721" s="257">
        <v>4.9299915E-5</v>
      </c>
      <c r="AH1721" s="257">
        <v>2.8277947000000001E-2</v>
      </c>
      <c r="AI1721" s="257">
        <v>6.9021476999999993E-5</v>
      </c>
      <c r="AJ1721" s="257">
        <v>9.3755066000000007E-5</v>
      </c>
      <c r="AK1721" s="257">
        <v>1.5378412000000001E-5</v>
      </c>
      <c r="AL1721" s="257">
        <v>9.4852608000000006E-6</v>
      </c>
      <c r="AM1721" s="257">
        <v>2.9339725999999999E-8</v>
      </c>
      <c r="AN1721" s="257">
        <v>1.1021164999999999E-3</v>
      </c>
      <c r="AO1721" s="257">
        <v>6.1192493999999995E-4</v>
      </c>
      <c r="AP1721" s="257">
        <v>6.1313996000000003E-4</v>
      </c>
      <c r="AQ1721" s="257">
        <v>9.9897684000000006E-4</v>
      </c>
      <c r="AR1721" s="257">
        <v>5.2146698999999998E-2</v>
      </c>
      <c r="AT1721" s="193"/>
      <c r="AU1721" s="193"/>
      <c r="AV1721" s="193"/>
      <c r="AW1721" s="193"/>
      <c r="AX1721" s="193"/>
      <c r="AY1721" s="193"/>
      <c r="AZ1721" s="193"/>
      <c r="BA1721" s="193"/>
      <c r="BB1721" s="193"/>
      <c r="BC1721" s="193"/>
      <c r="BD1721" s="193"/>
      <c r="BE1721" s="315"/>
      <c r="BF1721" s="315"/>
      <c r="BG1721" s="315"/>
      <c r="BH1721" s="315"/>
      <c r="BI1721" s="315"/>
      <c r="BJ1721" s="315"/>
      <c r="BK1721" s="315"/>
    </row>
    <row r="1722" spans="1:63" x14ac:dyDescent="0.25">
      <c r="A1722" s="43"/>
      <c r="B1722" s="9" t="s">
        <v>5770</v>
      </c>
      <c r="C1722" s="48" t="s">
        <v>2052</v>
      </c>
      <c r="D1722" s="223">
        <v>0.47550531000000001</v>
      </c>
      <c r="E1722" s="223">
        <v>0.21042828999999999</v>
      </c>
      <c r="F1722" s="223">
        <v>4.3241399E-2</v>
      </c>
      <c r="G1722" s="223">
        <v>1.0650295000000001E-2</v>
      </c>
      <c r="H1722" s="223">
        <v>7.4651470999999997E-3</v>
      </c>
      <c r="I1722" s="223">
        <v>2.7334253999999999E-2</v>
      </c>
      <c r="J1722" s="223">
        <v>5.4255639000000003E-3</v>
      </c>
      <c r="K1722" s="223">
        <v>1.4341066E-4</v>
      </c>
      <c r="L1722" s="223">
        <v>0.17074792</v>
      </c>
      <c r="M1722" s="223">
        <v>6.9024375000000001E-5</v>
      </c>
      <c r="N1722" s="223">
        <v>0</v>
      </c>
      <c r="O1722" s="223">
        <v>0</v>
      </c>
      <c r="P1722" s="227">
        <f>E1722/0.135</f>
        <v>1.5587280740740739</v>
      </c>
      <c r="Q1722" s="238">
        <v>22.911489</v>
      </c>
      <c r="R1722" s="117">
        <v>20.834018</v>
      </c>
      <c r="S1722" s="117">
        <v>1.5442715</v>
      </c>
      <c r="T1722" s="117">
        <v>9.1385439999999994E-6</v>
      </c>
      <c r="U1722" s="117">
        <v>0.14568707</v>
      </c>
      <c r="V1722" s="117">
        <v>2.7868693999999999E-2</v>
      </c>
      <c r="W1722" s="117">
        <v>0.35963419000000002</v>
      </c>
      <c r="X1722" s="257">
        <f>SUM(Y1722:AA1722)</f>
        <v>0.16461315825832601</v>
      </c>
      <c r="Y1722" s="257">
        <f>SUM(AB1722:AG1722)</f>
        <v>8.0674684462800003E-2</v>
      </c>
      <c r="Z1722" s="257">
        <f>SUM(AH1722:AP1722)</f>
        <v>3.0792797955526002E-2</v>
      </c>
      <c r="AA1722" s="257">
        <f>SUM(AQ1722:AR1722)</f>
        <v>5.3145675839999997E-2</v>
      </c>
      <c r="AB1722" s="257">
        <v>4.3207239000000001E-2</v>
      </c>
      <c r="AC1722" s="257">
        <v>1.8120868E-6</v>
      </c>
      <c r="AD1722" s="257">
        <v>8.1376347999999998E-3</v>
      </c>
      <c r="AE1722" s="257">
        <v>4.0326610000000004E-6</v>
      </c>
      <c r="AF1722" s="257">
        <v>2.9274666000000001E-2</v>
      </c>
      <c r="AG1722" s="257">
        <v>4.9299915E-5</v>
      </c>
      <c r="AH1722" s="257">
        <v>2.8277947000000001E-2</v>
      </c>
      <c r="AI1722" s="257">
        <v>6.9021476999999993E-5</v>
      </c>
      <c r="AJ1722" s="257">
        <v>9.3755066000000007E-5</v>
      </c>
      <c r="AK1722" s="257">
        <v>1.5378412000000001E-5</v>
      </c>
      <c r="AL1722" s="257">
        <v>9.4852608000000006E-6</v>
      </c>
      <c r="AM1722" s="257">
        <v>2.9339725999999999E-8</v>
      </c>
      <c r="AN1722" s="257">
        <v>1.1021164999999999E-3</v>
      </c>
      <c r="AO1722" s="257">
        <v>6.1192493999999995E-4</v>
      </c>
      <c r="AP1722" s="257">
        <v>6.1313996000000003E-4</v>
      </c>
      <c r="AQ1722" s="257">
        <v>9.9897684000000006E-4</v>
      </c>
      <c r="AR1722" s="257">
        <v>5.2146698999999998E-2</v>
      </c>
      <c r="AT1722" s="193"/>
      <c r="AU1722" s="193"/>
      <c r="AV1722" s="193"/>
      <c r="AW1722" s="193"/>
      <c r="AX1722" s="193"/>
      <c r="AY1722" s="193"/>
      <c r="AZ1722" s="193"/>
      <c r="BA1722" s="193"/>
      <c r="BB1722" s="193"/>
      <c r="BC1722" s="193"/>
      <c r="BD1722" s="193"/>
      <c r="BE1722" s="315"/>
      <c r="BF1722" s="315"/>
      <c r="BG1722" s="315"/>
      <c r="BH1722" s="315"/>
      <c r="BI1722" s="315"/>
      <c r="BJ1722" s="315"/>
      <c r="BK1722" s="315"/>
    </row>
    <row r="1723" spans="1:63" x14ac:dyDescent="0.25">
      <c r="A1723" s="58" t="s">
        <v>522</v>
      </c>
      <c r="B1723" s="58"/>
      <c r="C1723" s="43"/>
      <c r="D1723" s="199"/>
      <c r="E1723" s="199"/>
      <c r="F1723" s="199"/>
      <c r="G1723" s="199"/>
      <c r="H1723" s="199"/>
      <c r="I1723" s="199"/>
      <c r="J1723" s="199"/>
      <c r="K1723" s="199"/>
      <c r="L1723" s="199"/>
      <c r="M1723" s="199"/>
      <c r="N1723" s="199"/>
      <c r="O1723" s="199"/>
      <c r="P1723" s="199"/>
      <c r="Q1723" s="239"/>
      <c r="R1723" s="97"/>
      <c r="S1723" s="97"/>
      <c r="T1723" s="97"/>
      <c r="U1723" s="97"/>
      <c r="V1723" s="97"/>
      <c r="W1723" s="97"/>
      <c r="X1723" s="259"/>
      <c r="Y1723" s="259"/>
      <c r="Z1723" s="259"/>
      <c r="AA1723" s="258"/>
      <c r="AB1723" s="258"/>
      <c r="AC1723" s="258"/>
      <c r="AD1723" s="258"/>
      <c r="AE1723" s="258"/>
      <c r="AF1723" s="258"/>
      <c r="AG1723" s="258"/>
      <c r="AH1723" s="258"/>
      <c r="AI1723" s="258"/>
      <c r="AJ1723" s="258"/>
      <c r="AK1723" s="258"/>
      <c r="AL1723" s="258"/>
      <c r="AM1723" s="258"/>
      <c r="AN1723" s="258"/>
      <c r="AO1723" s="258"/>
      <c r="AP1723" s="258"/>
      <c r="AQ1723" s="258"/>
      <c r="AR1723" s="258"/>
      <c r="AT1723" s="193"/>
      <c r="AU1723" s="193"/>
      <c r="AV1723" s="193"/>
      <c r="AW1723" s="193"/>
      <c r="AX1723" s="193"/>
      <c r="AY1723" s="193"/>
      <c r="AZ1723" s="193"/>
      <c r="BA1723" s="193"/>
      <c r="BB1723" s="193"/>
      <c r="BC1723" s="193"/>
      <c r="BD1723" s="193"/>
      <c r="BE1723" s="315"/>
      <c r="BF1723" s="315"/>
      <c r="BG1723" s="315"/>
      <c r="BH1723" s="315"/>
      <c r="BI1723" s="315"/>
      <c r="BJ1723" s="315"/>
      <c r="BK1723" s="315"/>
    </row>
    <row r="1724" spans="1:63" x14ac:dyDescent="0.25">
      <c r="A1724" s="43"/>
      <c r="B1724" s="9" t="s">
        <v>5770</v>
      </c>
      <c r="C1724" s="48" t="s">
        <v>2053</v>
      </c>
      <c r="D1724" s="223">
        <v>0.65103305</v>
      </c>
      <c r="E1724" s="223">
        <v>0.24874526</v>
      </c>
      <c r="F1724" s="223">
        <v>5.5020570999999997E-2</v>
      </c>
      <c r="G1724" s="223">
        <v>2.7457985000000001E-2</v>
      </c>
      <c r="H1724" s="223">
        <v>7.8800438999999996E-3</v>
      </c>
      <c r="I1724" s="223">
        <v>3.9053894999999998E-2</v>
      </c>
      <c r="J1724" s="223">
        <v>9.0705088E-3</v>
      </c>
      <c r="K1724" s="223">
        <v>1.7311302E-4</v>
      </c>
      <c r="L1724" s="223">
        <v>0.26347829</v>
      </c>
      <c r="M1724" s="223">
        <v>1.5338750000000001E-4</v>
      </c>
      <c r="N1724" s="223">
        <v>0</v>
      </c>
      <c r="O1724" s="223">
        <v>0</v>
      </c>
      <c r="P1724" s="227">
        <f>E1724/0.135</f>
        <v>1.8425574814814814</v>
      </c>
      <c r="Q1724" s="238">
        <v>28.635131999999999</v>
      </c>
      <c r="R1724" s="117">
        <v>24.477224</v>
      </c>
      <c r="S1724" s="117">
        <v>2.6951168000000001</v>
      </c>
      <c r="T1724" s="117">
        <v>1.4785265E-5</v>
      </c>
      <c r="U1724" s="117">
        <v>0.19258386999999999</v>
      </c>
      <c r="V1724" s="117">
        <v>4.7473836999999998E-2</v>
      </c>
      <c r="W1724" s="117">
        <v>1.2227182999999999</v>
      </c>
      <c r="X1724" s="257">
        <f>SUM(Y1724:AA1724)</f>
        <v>0.22879505095704103</v>
      </c>
      <c r="Y1724" s="257">
        <f>SUM(AB1724:AG1724)</f>
        <v>0.12867116234140002</v>
      </c>
      <c r="Z1724" s="257">
        <f>SUM(AH1724:AP1724)</f>
        <v>3.6710017815641004E-2</v>
      </c>
      <c r="AA1724" s="257">
        <f>SUM(AQ1724:AR1724)</f>
        <v>6.3413870799999994E-2</v>
      </c>
      <c r="AB1724" s="257">
        <v>5.1073843000000001E-2</v>
      </c>
      <c r="AC1724" s="257">
        <v>2.7093258E-6</v>
      </c>
      <c r="AD1724" s="257">
        <v>4.1988919999999999E-2</v>
      </c>
      <c r="AE1724" s="257">
        <v>4.9191036000000004E-6</v>
      </c>
      <c r="AF1724" s="257">
        <v>3.5514775999999998E-2</v>
      </c>
      <c r="AG1724" s="257">
        <v>8.5994912000000005E-5</v>
      </c>
      <c r="AH1724" s="257">
        <v>3.3427011E-2</v>
      </c>
      <c r="AI1724" s="257">
        <v>8.8360064999999999E-5</v>
      </c>
      <c r="AJ1724" s="257">
        <v>2.4699953999999998E-4</v>
      </c>
      <c r="AK1724" s="257">
        <v>2.3445260000000001E-5</v>
      </c>
      <c r="AL1724" s="257">
        <v>2.7542377E-5</v>
      </c>
      <c r="AM1724" s="257">
        <v>8.1153640999999995E-8</v>
      </c>
      <c r="AN1724" s="257">
        <v>1.2316703999999999E-3</v>
      </c>
      <c r="AO1724" s="257">
        <v>8.6780894999999997E-4</v>
      </c>
      <c r="AP1724" s="257">
        <v>7.9709907000000005E-4</v>
      </c>
      <c r="AQ1724" s="257">
        <v>2.1402878000000001E-3</v>
      </c>
      <c r="AR1724" s="257">
        <v>6.1273583E-2</v>
      </c>
      <c r="AT1724" s="193"/>
      <c r="AU1724" s="193"/>
      <c r="AV1724" s="193"/>
      <c r="AW1724" s="193"/>
      <c r="AX1724" s="193"/>
      <c r="AY1724" s="193"/>
      <c r="AZ1724" s="193"/>
      <c r="BA1724" s="193"/>
      <c r="BB1724" s="193"/>
      <c r="BC1724" s="193"/>
      <c r="BD1724" s="193"/>
      <c r="BE1724" s="315"/>
      <c r="BF1724" s="315"/>
      <c r="BG1724" s="315"/>
      <c r="BH1724" s="315"/>
      <c r="BI1724" s="315"/>
      <c r="BJ1724" s="315"/>
      <c r="BK1724" s="315"/>
    </row>
    <row r="1725" spans="1:63" x14ac:dyDescent="0.25">
      <c r="A1725" s="43"/>
      <c r="B1725" s="9" t="s">
        <v>5770</v>
      </c>
      <c r="C1725" s="48" t="s">
        <v>2054</v>
      </c>
      <c r="D1725" s="223">
        <v>0.63068208999999997</v>
      </c>
      <c r="E1725" s="223">
        <v>0.24491455000000001</v>
      </c>
      <c r="F1725" s="223">
        <v>5.3244781999999997E-2</v>
      </c>
      <c r="G1725" s="223">
        <v>2.2965263E-2</v>
      </c>
      <c r="H1725" s="223">
        <v>7.8873490000000001E-3</v>
      </c>
      <c r="I1725" s="223">
        <v>3.6804657999999997E-2</v>
      </c>
      <c r="J1725" s="223">
        <v>8.4070292000000008E-3</v>
      </c>
      <c r="K1725" s="223">
        <v>1.6937838999999999E-4</v>
      </c>
      <c r="L1725" s="223">
        <v>0.25620151000000002</v>
      </c>
      <c r="M1725" s="223">
        <v>8.7573749999999995E-5</v>
      </c>
      <c r="N1725" s="223">
        <v>0</v>
      </c>
      <c r="O1725" s="223">
        <v>0</v>
      </c>
      <c r="P1725" s="227">
        <f>E1725/0.135</f>
        <v>1.8141818518518518</v>
      </c>
      <c r="Q1725" s="238">
        <v>27.984400000000001</v>
      </c>
      <c r="R1725" s="117">
        <v>24.119716</v>
      </c>
      <c r="S1725" s="117">
        <v>2.5498706000000002</v>
      </c>
      <c r="T1725" s="117">
        <v>1.3751431E-5</v>
      </c>
      <c r="U1725" s="117">
        <v>0.18685845000000001</v>
      </c>
      <c r="V1725" s="117">
        <v>4.5112661999999998E-2</v>
      </c>
      <c r="W1725" s="117">
        <v>1.0828276999999999</v>
      </c>
      <c r="X1725" s="257">
        <f>SUM(Y1725:AA1725)</f>
        <v>0.21584582764613899</v>
      </c>
      <c r="Y1725" s="257">
        <f>SUM(AB1725:AG1725)</f>
        <v>0.1174626336419</v>
      </c>
      <c r="Z1725" s="257">
        <f>SUM(AH1725:AP1725)</f>
        <v>3.6051539904239004E-2</v>
      </c>
      <c r="AA1725" s="257">
        <f>SUM(AQ1725:AR1725)</f>
        <v>6.2331654100000002E-2</v>
      </c>
      <c r="AB1725" s="257">
        <v>5.0287449999999997E-2</v>
      </c>
      <c r="AC1725" s="257">
        <v>2.5825609000000001E-6</v>
      </c>
      <c r="AD1725" s="257">
        <v>3.2574536000000001E-2</v>
      </c>
      <c r="AE1725" s="257">
        <v>4.7836250000000003E-6</v>
      </c>
      <c r="AF1725" s="257">
        <v>3.4511910999999999E-2</v>
      </c>
      <c r="AG1725" s="257">
        <v>8.1370455999999996E-5</v>
      </c>
      <c r="AH1725" s="257">
        <v>3.2912244E-2</v>
      </c>
      <c r="AI1725" s="257">
        <v>8.5397375000000002E-5</v>
      </c>
      <c r="AJ1725" s="257">
        <v>2.0593630000000001E-4</v>
      </c>
      <c r="AK1725" s="257">
        <v>2.1958886999999999E-5</v>
      </c>
      <c r="AL1725" s="257">
        <v>2.2665431999999999E-5</v>
      </c>
      <c r="AM1725" s="257">
        <v>6.7230238999999994E-8</v>
      </c>
      <c r="AN1725" s="257">
        <v>1.2198923999999999E-3</v>
      </c>
      <c r="AO1725" s="257">
        <v>8.1554678999999999E-4</v>
      </c>
      <c r="AP1725" s="257">
        <v>7.6783148999999995E-4</v>
      </c>
      <c r="AQ1725" s="257">
        <v>1.9541831E-3</v>
      </c>
      <c r="AR1725" s="257">
        <v>6.0377471000000002E-2</v>
      </c>
      <c r="AT1725" s="193"/>
      <c r="AU1725" s="193"/>
      <c r="AV1725" s="193"/>
      <c r="AW1725" s="193"/>
      <c r="AX1725" s="193"/>
      <c r="AY1725" s="193"/>
      <c r="AZ1725" s="193"/>
      <c r="BA1725" s="193"/>
      <c r="BB1725" s="193"/>
      <c r="BC1725" s="193"/>
      <c r="BD1725" s="193"/>
      <c r="BE1725" s="315"/>
      <c r="BF1725" s="315"/>
      <c r="BG1725" s="315"/>
      <c r="BH1725" s="315"/>
      <c r="BI1725" s="315"/>
      <c r="BJ1725" s="315"/>
      <c r="BK1725" s="315"/>
    </row>
    <row r="1726" spans="1:63" x14ac:dyDescent="0.25">
      <c r="A1726" s="43"/>
      <c r="B1726" s="9" t="s">
        <v>5770</v>
      </c>
      <c r="C1726" s="48" t="s">
        <v>2055</v>
      </c>
      <c r="D1726" s="223">
        <v>0.47550531000000001</v>
      </c>
      <c r="E1726" s="223">
        <v>0.21042828999999999</v>
      </c>
      <c r="F1726" s="223">
        <v>4.3241399E-2</v>
      </c>
      <c r="G1726" s="223">
        <v>1.0650295000000001E-2</v>
      </c>
      <c r="H1726" s="223">
        <v>7.4651470999999997E-3</v>
      </c>
      <c r="I1726" s="223">
        <v>2.7334253999999999E-2</v>
      </c>
      <c r="J1726" s="223">
        <v>5.4255639000000003E-3</v>
      </c>
      <c r="K1726" s="223">
        <v>1.4341066E-4</v>
      </c>
      <c r="L1726" s="223">
        <v>0.17074792</v>
      </c>
      <c r="M1726" s="223">
        <v>6.9024375000000001E-5</v>
      </c>
      <c r="N1726" s="223">
        <v>0</v>
      </c>
      <c r="O1726" s="223">
        <v>0</v>
      </c>
      <c r="P1726" s="227">
        <f>E1726/0.135</f>
        <v>1.5587280740740739</v>
      </c>
      <c r="Q1726" s="238">
        <v>22.911489</v>
      </c>
      <c r="R1726" s="117">
        <v>20.834018</v>
      </c>
      <c r="S1726" s="117">
        <v>1.5442715</v>
      </c>
      <c r="T1726" s="117">
        <v>9.1385439999999994E-6</v>
      </c>
      <c r="U1726" s="117">
        <v>0.14568707</v>
      </c>
      <c r="V1726" s="117">
        <v>2.7868693999999999E-2</v>
      </c>
      <c r="W1726" s="117">
        <v>0.35963419000000002</v>
      </c>
      <c r="X1726" s="257">
        <f>SUM(Y1726:AA1726)</f>
        <v>0.16461315825832601</v>
      </c>
      <c r="Y1726" s="257">
        <f>SUM(AB1726:AG1726)</f>
        <v>8.0674684462800003E-2</v>
      </c>
      <c r="Z1726" s="257">
        <f>SUM(AH1726:AP1726)</f>
        <v>3.0792797955526002E-2</v>
      </c>
      <c r="AA1726" s="257">
        <f>SUM(AQ1726:AR1726)</f>
        <v>5.3145675839999997E-2</v>
      </c>
      <c r="AB1726" s="257">
        <v>4.3207239000000001E-2</v>
      </c>
      <c r="AC1726" s="257">
        <v>1.8120868E-6</v>
      </c>
      <c r="AD1726" s="257">
        <v>8.1376347999999998E-3</v>
      </c>
      <c r="AE1726" s="257">
        <v>4.0326610000000004E-6</v>
      </c>
      <c r="AF1726" s="257">
        <v>2.9274666000000001E-2</v>
      </c>
      <c r="AG1726" s="257">
        <v>4.9299915E-5</v>
      </c>
      <c r="AH1726" s="257">
        <v>2.8277947000000001E-2</v>
      </c>
      <c r="AI1726" s="257">
        <v>6.9021476999999993E-5</v>
      </c>
      <c r="AJ1726" s="257">
        <v>9.3755066000000007E-5</v>
      </c>
      <c r="AK1726" s="257">
        <v>1.5378412000000001E-5</v>
      </c>
      <c r="AL1726" s="257">
        <v>9.4852608000000006E-6</v>
      </c>
      <c r="AM1726" s="257">
        <v>2.9339725999999999E-8</v>
      </c>
      <c r="AN1726" s="257">
        <v>1.1021164999999999E-3</v>
      </c>
      <c r="AO1726" s="257">
        <v>6.1192493999999995E-4</v>
      </c>
      <c r="AP1726" s="257">
        <v>6.1313996000000003E-4</v>
      </c>
      <c r="AQ1726" s="257">
        <v>9.9897684000000006E-4</v>
      </c>
      <c r="AR1726" s="257">
        <v>5.2146698999999998E-2</v>
      </c>
      <c r="AT1726" s="193"/>
      <c r="AU1726" s="193"/>
      <c r="AV1726" s="193"/>
      <c r="AW1726" s="193"/>
      <c r="AX1726" s="193"/>
      <c r="AY1726" s="193"/>
      <c r="AZ1726" s="193"/>
      <c r="BA1726" s="193"/>
      <c r="BB1726" s="193"/>
      <c r="BC1726" s="193"/>
      <c r="BD1726" s="193"/>
      <c r="BE1726" s="315"/>
      <c r="BF1726" s="315"/>
      <c r="BG1726" s="315"/>
      <c r="BH1726" s="315"/>
      <c r="BI1726" s="315"/>
      <c r="BJ1726" s="315"/>
      <c r="BK1726" s="315"/>
    </row>
    <row r="1727" spans="1:63" x14ac:dyDescent="0.25">
      <c r="A1727" s="43"/>
      <c r="B1727" s="9" t="s">
        <v>5770</v>
      </c>
      <c r="C1727" s="48" t="s">
        <v>2056</v>
      </c>
      <c r="D1727" s="223">
        <v>0.47550531000000001</v>
      </c>
      <c r="E1727" s="223">
        <v>0.21042828999999999</v>
      </c>
      <c r="F1727" s="223">
        <v>4.3241399E-2</v>
      </c>
      <c r="G1727" s="223">
        <v>1.0650295000000001E-2</v>
      </c>
      <c r="H1727" s="223">
        <v>7.4651470999999997E-3</v>
      </c>
      <c r="I1727" s="223">
        <v>2.7334253999999999E-2</v>
      </c>
      <c r="J1727" s="223">
        <v>5.4255639000000003E-3</v>
      </c>
      <c r="K1727" s="223">
        <v>1.4341066E-4</v>
      </c>
      <c r="L1727" s="223">
        <v>0.17074792</v>
      </c>
      <c r="M1727" s="223">
        <v>6.9024375000000001E-5</v>
      </c>
      <c r="N1727" s="223">
        <v>0</v>
      </c>
      <c r="O1727" s="223">
        <v>0</v>
      </c>
      <c r="P1727" s="227">
        <f>E1727/0.135</f>
        <v>1.5587280740740739</v>
      </c>
      <c r="Q1727" s="238">
        <v>22.911489</v>
      </c>
      <c r="R1727" s="117">
        <v>20.834018</v>
      </c>
      <c r="S1727" s="117">
        <v>1.5442715</v>
      </c>
      <c r="T1727" s="117">
        <v>9.1385439999999994E-6</v>
      </c>
      <c r="U1727" s="117">
        <v>0.14568707</v>
      </c>
      <c r="V1727" s="117">
        <v>2.7868693999999999E-2</v>
      </c>
      <c r="W1727" s="117">
        <v>0.35963419000000002</v>
      </c>
      <c r="X1727" s="257">
        <f>SUM(Y1727:AA1727)</f>
        <v>0.16461315825832601</v>
      </c>
      <c r="Y1727" s="257">
        <f>SUM(AB1727:AG1727)</f>
        <v>8.0674684462800003E-2</v>
      </c>
      <c r="Z1727" s="257">
        <f>SUM(AH1727:AP1727)</f>
        <v>3.0792797955526002E-2</v>
      </c>
      <c r="AA1727" s="257">
        <f>SUM(AQ1727:AR1727)</f>
        <v>5.3145675839999997E-2</v>
      </c>
      <c r="AB1727" s="257">
        <v>4.3207239000000001E-2</v>
      </c>
      <c r="AC1727" s="257">
        <v>1.8120868E-6</v>
      </c>
      <c r="AD1727" s="257">
        <v>8.1376347999999998E-3</v>
      </c>
      <c r="AE1727" s="257">
        <v>4.0326610000000004E-6</v>
      </c>
      <c r="AF1727" s="257">
        <v>2.9274666000000001E-2</v>
      </c>
      <c r="AG1727" s="257">
        <v>4.9299915E-5</v>
      </c>
      <c r="AH1727" s="257">
        <v>2.8277947000000001E-2</v>
      </c>
      <c r="AI1727" s="257">
        <v>6.9021476999999993E-5</v>
      </c>
      <c r="AJ1727" s="257">
        <v>9.3755066000000007E-5</v>
      </c>
      <c r="AK1727" s="257">
        <v>1.5378412000000001E-5</v>
      </c>
      <c r="AL1727" s="257">
        <v>9.4852608000000006E-6</v>
      </c>
      <c r="AM1727" s="257">
        <v>2.9339725999999999E-8</v>
      </c>
      <c r="AN1727" s="257">
        <v>1.1021164999999999E-3</v>
      </c>
      <c r="AO1727" s="257">
        <v>6.1192493999999995E-4</v>
      </c>
      <c r="AP1727" s="257">
        <v>6.1313996000000003E-4</v>
      </c>
      <c r="AQ1727" s="257">
        <v>9.9897684000000006E-4</v>
      </c>
      <c r="AR1727" s="257">
        <v>5.2146698999999998E-2</v>
      </c>
      <c r="AT1727" s="193"/>
      <c r="AU1727" s="193"/>
      <c r="AV1727" s="193"/>
      <c r="AW1727" s="193"/>
      <c r="AX1727" s="193"/>
      <c r="AY1727" s="193"/>
      <c r="AZ1727" s="193"/>
      <c r="BA1727" s="193"/>
      <c r="BB1727" s="193"/>
      <c r="BC1727" s="193"/>
      <c r="BD1727" s="193"/>
      <c r="BE1727" s="315"/>
      <c r="BF1727" s="315"/>
      <c r="BG1727" s="315"/>
      <c r="BH1727" s="315"/>
      <c r="BI1727" s="315"/>
      <c r="BJ1727" s="315"/>
      <c r="BK1727" s="315"/>
    </row>
    <row r="1728" spans="1:63" x14ac:dyDescent="0.25">
      <c r="A1728" s="58" t="s">
        <v>523</v>
      </c>
      <c r="B1728" s="58"/>
      <c r="C1728" s="43"/>
      <c r="D1728" s="199"/>
      <c r="E1728" s="199"/>
      <c r="F1728" s="199"/>
      <c r="G1728" s="199"/>
      <c r="H1728" s="199"/>
      <c r="I1728" s="199"/>
      <c r="J1728" s="199"/>
      <c r="K1728" s="199"/>
      <c r="L1728" s="199"/>
      <c r="M1728" s="199"/>
      <c r="N1728" s="199"/>
      <c r="O1728" s="199"/>
      <c r="P1728" s="199"/>
      <c r="Q1728" s="239"/>
      <c r="R1728" s="97"/>
      <c r="S1728" s="97"/>
      <c r="T1728" s="97"/>
      <c r="U1728" s="97"/>
      <c r="V1728" s="97"/>
      <c r="W1728" s="97"/>
      <c r="X1728" s="259"/>
      <c r="Y1728" s="259"/>
      <c r="Z1728" s="259"/>
      <c r="AA1728" s="258"/>
      <c r="AB1728" s="258"/>
      <c r="AC1728" s="258"/>
      <c r="AD1728" s="258"/>
      <c r="AE1728" s="258"/>
      <c r="AF1728" s="258"/>
      <c r="AG1728" s="258"/>
      <c r="AH1728" s="258"/>
      <c r="AI1728" s="258"/>
      <c r="AJ1728" s="258"/>
      <c r="AK1728" s="258"/>
      <c r="AL1728" s="258"/>
      <c r="AM1728" s="258"/>
      <c r="AN1728" s="258"/>
      <c r="AO1728" s="258"/>
      <c r="AP1728" s="258"/>
      <c r="AQ1728" s="258"/>
      <c r="AR1728" s="258"/>
      <c r="AT1728" s="193"/>
      <c r="AU1728" s="193"/>
      <c r="AV1728" s="193"/>
      <c r="AW1728" s="193"/>
      <c r="AX1728" s="193"/>
      <c r="AY1728" s="193"/>
      <c r="AZ1728" s="193"/>
      <c r="BA1728" s="193"/>
      <c r="BB1728" s="193"/>
      <c r="BC1728" s="193"/>
      <c r="BD1728" s="193"/>
      <c r="BE1728" s="315"/>
      <c r="BF1728" s="315"/>
      <c r="BG1728" s="315"/>
      <c r="BH1728" s="315"/>
      <c r="BI1728" s="315"/>
      <c r="BJ1728" s="315"/>
      <c r="BK1728" s="315"/>
    </row>
    <row r="1729" spans="1:63" x14ac:dyDescent="0.25">
      <c r="A1729" s="43"/>
      <c r="B1729" s="9" t="s">
        <v>5770</v>
      </c>
      <c r="C1729" s="48" t="s">
        <v>2057</v>
      </c>
      <c r="D1729" s="223">
        <v>1.2553970999999999</v>
      </c>
      <c r="E1729" s="223">
        <v>0.30275966999999998</v>
      </c>
      <c r="F1729" s="223">
        <v>0.32207616999999999</v>
      </c>
      <c r="G1729" s="223">
        <v>2.4052318E-2</v>
      </c>
      <c r="H1729" s="223">
        <v>7.9205396999999997E-3</v>
      </c>
      <c r="I1729" s="223">
        <v>4.4975560999999997E-2</v>
      </c>
      <c r="J1729" s="223">
        <v>2.2218966E-2</v>
      </c>
      <c r="K1729" s="223">
        <v>2.3971530000000001E-4</v>
      </c>
      <c r="L1729" s="223">
        <v>0.53108511000000003</v>
      </c>
      <c r="M1729" s="223">
        <v>6.9024375000000001E-5</v>
      </c>
      <c r="N1729" s="223">
        <v>0</v>
      </c>
      <c r="O1729" s="223">
        <v>0</v>
      </c>
      <c r="P1729" s="227">
        <f t="shared" ref="P1729:P1745" si="360">E1729/0.135</f>
        <v>2.2426642222222219</v>
      </c>
      <c r="Q1729" s="238">
        <v>36.299593999999999</v>
      </c>
      <c r="R1729" s="117">
        <v>29.104855000000001</v>
      </c>
      <c r="S1729" s="117">
        <v>3.8618380000000001</v>
      </c>
      <c r="T1729" s="117">
        <v>2.5803228E-5</v>
      </c>
      <c r="U1729" s="117">
        <v>0.25851300999999999</v>
      </c>
      <c r="V1729" s="117">
        <v>6.5966814999999998E-2</v>
      </c>
      <c r="W1729" s="117">
        <v>3.0083959</v>
      </c>
      <c r="X1729" s="257">
        <f t="shared" ref="X1729:X1745" si="361">SUM(Y1729:AA1729)</f>
        <v>0.28837158644881999</v>
      </c>
      <c r="Y1729" s="257">
        <f t="shared" ref="Y1729:Y1745" si="362">SUM(AB1729:AG1729)</f>
        <v>0.1689950782437</v>
      </c>
      <c r="Z1729" s="257">
        <f t="shared" ref="Z1729:Z1745" si="363">SUM(AH1729:AP1729)</f>
        <v>4.5073367605119999E-2</v>
      </c>
      <c r="AA1729" s="257">
        <f t="shared" ref="AA1729:AA1745" si="364">SUM(AQ1729:AR1729)</f>
        <v>7.4303140599999998E-2</v>
      </c>
      <c r="AB1729" s="257">
        <v>6.216315E-2</v>
      </c>
      <c r="AC1729" s="257">
        <v>4.582172E-6</v>
      </c>
      <c r="AD1729" s="257">
        <v>3.2714835999999997E-2</v>
      </c>
      <c r="AE1729" s="257">
        <v>8.3171117E-6</v>
      </c>
      <c r="AF1729" s="257">
        <v>7.3980969999999993E-2</v>
      </c>
      <c r="AG1729" s="257">
        <v>1.2322295999999999E-4</v>
      </c>
      <c r="AH1729" s="257">
        <v>4.0685730000000003E-2</v>
      </c>
      <c r="AI1729" s="257">
        <v>5.5589194999999998E-4</v>
      </c>
      <c r="AJ1729" s="257">
        <v>2.1397104E-4</v>
      </c>
      <c r="AK1729" s="257">
        <v>1.166974E-4</v>
      </c>
      <c r="AL1729" s="257">
        <v>3.4801919000000002E-5</v>
      </c>
      <c r="AM1729" s="257">
        <v>1.1364612E-7</v>
      </c>
      <c r="AN1729" s="257">
        <v>1.4435396E-3</v>
      </c>
      <c r="AO1729" s="257">
        <v>9.9009295000000003E-4</v>
      </c>
      <c r="AP1729" s="257">
        <v>1.0325290999999999E-3</v>
      </c>
      <c r="AQ1729" s="257">
        <v>1.4376596E-3</v>
      </c>
      <c r="AR1729" s="257">
        <v>7.2865480999999996E-2</v>
      </c>
      <c r="AT1729" s="193"/>
      <c r="AU1729" s="193"/>
      <c r="AV1729" s="193"/>
      <c r="AW1729" s="193"/>
      <c r="AX1729" s="193"/>
      <c r="AY1729" s="193"/>
      <c r="AZ1729" s="193"/>
      <c r="BA1729" s="193"/>
      <c r="BB1729" s="193"/>
      <c r="BC1729" s="193"/>
      <c r="BD1729" s="193"/>
      <c r="BE1729" s="315"/>
      <c r="BF1729" s="315"/>
      <c r="BG1729" s="315"/>
      <c r="BH1729" s="315"/>
      <c r="BI1729" s="315"/>
      <c r="BJ1729" s="315"/>
      <c r="BK1729" s="315"/>
    </row>
    <row r="1730" spans="1:63" x14ac:dyDescent="0.25">
      <c r="A1730" s="43"/>
      <c r="B1730" s="9" t="s">
        <v>5770</v>
      </c>
      <c r="C1730" s="48" t="s">
        <v>2058</v>
      </c>
      <c r="D1730" s="223">
        <v>0.59841940000000005</v>
      </c>
      <c r="E1730" s="223">
        <v>0.24328968000000001</v>
      </c>
      <c r="F1730" s="223">
        <v>5.0016082000000003E-2</v>
      </c>
      <c r="G1730" s="223">
        <v>1.2208336E-2</v>
      </c>
      <c r="H1730" s="223">
        <v>7.9276791999999992E-3</v>
      </c>
      <c r="I1730" s="223">
        <v>3.0672723999999998E-2</v>
      </c>
      <c r="J1730" s="223">
        <v>8.1983130000000005E-3</v>
      </c>
      <c r="K1730" s="223">
        <v>1.6982305999999999E-4</v>
      </c>
      <c r="L1730" s="223">
        <v>0.24586773000000001</v>
      </c>
      <c r="M1730" s="223">
        <v>6.9024375000000001E-5</v>
      </c>
      <c r="N1730" s="223">
        <v>0</v>
      </c>
      <c r="O1730" s="223">
        <v>0</v>
      </c>
      <c r="P1730" s="227">
        <f t="shared" si="360"/>
        <v>1.8021457777777776</v>
      </c>
      <c r="Q1730" s="238">
        <v>27.673731</v>
      </c>
      <c r="R1730" s="117">
        <v>24.024221000000001</v>
      </c>
      <c r="S1730" s="117">
        <v>2.3112631000000001</v>
      </c>
      <c r="T1730" s="117">
        <v>1.2865361000000001E-5</v>
      </c>
      <c r="U1730" s="117">
        <v>0.17570682000000001</v>
      </c>
      <c r="V1730" s="117">
        <v>4.0511470000000001E-2</v>
      </c>
      <c r="W1730" s="117">
        <v>1.1220154</v>
      </c>
      <c r="X1730" s="257">
        <f t="shared" si="361"/>
        <v>0.18832490354460601</v>
      </c>
      <c r="Y1730" s="257">
        <f t="shared" si="362"/>
        <v>9.1541970181900009E-2</v>
      </c>
      <c r="Z1730" s="257">
        <f t="shared" si="363"/>
        <v>3.5509268962706002E-2</v>
      </c>
      <c r="AA1730" s="257">
        <f t="shared" si="364"/>
        <v>6.1273664400000004E-2</v>
      </c>
      <c r="AB1730" s="257">
        <v>4.9953725999999997E-2</v>
      </c>
      <c r="AC1730" s="257">
        <v>2.5904461000000002E-6</v>
      </c>
      <c r="AD1730" s="257">
        <v>9.4507107E-3</v>
      </c>
      <c r="AE1730" s="257">
        <v>4.4970348000000003E-6</v>
      </c>
      <c r="AF1730" s="257">
        <v>3.2056696000000003E-2</v>
      </c>
      <c r="AG1730" s="257">
        <v>7.3750001E-5</v>
      </c>
      <c r="AH1730" s="257">
        <v>3.2693921000000001E-2</v>
      </c>
      <c r="AI1730" s="257">
        <v>7.9992682999999997E-5</v>
      </c>
      <c r="AJ1730" s="257">
        <v>1.0748933E-4</v>
      </c>
      <c r="AK1730" s="257">
        <v>1.9306368000000001E-5</v>
      </c>
      <c r="AL1730" s="257">
        <v>1.0940190999999999E-5</v>
      </c>
      <c r="AM1730" s="257">
        <v>3.3880706000000003E-8</v>
      </c>
      <c r="AN1730" s="257">
        <v>1.1952034000000001E-3</v>
      </c>
      <c r="AO1730" s="257">
        <v>6.8111886000000001E-4</v>
      </c>
      <c r="AP1730" s="257">
        <v>7.2126324999999996E-4</v>
      </c>
      <c r="AQ1730" s="257">
        <v>1.1347384000000001E-3</v>
      </c>
      <c r="AR1730" s="257">
        <v>6.0138926000000002E-2</v>
      </c>
      <c r="AT1730" s="193"/>
      <c r="AU1730" s="193"/>
      <c r="AV1730" s="193"/>
      <c r="AW1730" s="193"/>
      <c r="AX1730" s="193"/>
      <c r="AY1730" s="193"/>
      <c r="AZ1730" s="193"/>
      <c r="BA1730" s="193"/>
      <c r="BB1730" s="193"/>
      <c r="BC1730" s="193"/>
      <c r="BD1730" s="193"/>
      <c r="BE1730" s="315"/>
      <c r="BF1730" s="315"/>
      <c r="BG1730" s="315"/>
      <c r="BH1730" s="315"/>
      <c r="BI1730" s="315"/>
      <c r="BJ1730" s="315"/>
      <c r="BK1730" s="315"/>
    </row>
    <row r="1731" spans="1:63" x14ac:dyDescent="0.25">
      <c r="A1731" s="43"/>
      <c r="B1731" s="9" t="s">
        <v>5770</v>
      </c>
      <c r="C1731" s="48" t="s">
        <v>2059</v>
      </c>
      <c r="D1731" s="223">
        <v>1.1044463</v>
      </c>
      <c r="E1731" s="223">
        <v>0.30652875000000002</v>
      </c>
      <c r="F1731" s="223">
        <v>0.21156206</v>
      </c>
      <c r="G1731" s="223">
        <v>2.0305742000000002E-2</v>
      </c>
      <c r="H1731" s="223">
        <v>8.0127197000000004E-3</v>
      </c>
      <c r="I1731" s="223">
        <v>4.1477675999999998E-2</v>
      </c>
      <c r="J1731" s="223">
        <v>1.9520119999999998E-2</v>
      </c>
      <c r="K1731" s="223">
        <v>2.3488818999999999E-4</v>
      </c>
      <c r="L1731" s="223">
        <v>0.49673535000000002</v>
      </c>
      <c r="M1731" s="223">
        <v>6.9024375000000001E-5</v>
      </c>
      <c r="N1731" s="223">
        <v>0</v>
      </c>
      <c r="O1731" s="223">
        <v>0</v>
      </c>
      <c r="P1731" s="227">
        <f t="shared" si="360"/>
        <v>2.2705833333333332</v>
      </c>
      <c r="Q1731" s="238">
        <v>37.384326000000001</v>
      </c>
      <c r="R1731" s="117">
        <v>29.736084000000002</v>
      </c>
      <c r="S1731" s="117">
        <v>4.1310222999999997</v>
      </c>
      <c r="T1731" s="117">
        <v>2.4592211000000002E-5</v>
      </c>
      <c r="U1731" s="117">
        <v>0.25346245000000001</v>
      </c>
      <c r="V1731" s="117">
        <v>7.0329860999999994E-2</v>
      </c>
      <c r="W1731" s="117">
        <v>3.1934026000000002</v>
      </c>
      <c r="X1731" s="257">
        <f t="shared" si="361"/>
        <v>0.26573590758989901</v>
      </c>
      <c r="Y1731" s="257">
        <f t="shared" si="362"/>
        <v>0.144704545712</v>
      </c>
      <c r="Z1731" s="257">
        <f t="shared" si="363"/>
        <v>4.5133093277898995E-2</v>
      </c>
      <c r="AA1731" s="257">
        <f t="shared" si="364"/>
        <v>7.5898268599999999E-2</v>
      </c>
      <c r="AB1731" s="257">
        <v>6.2936461999999999E-2</v>
      </c>
      <c r="AC1731" s="257">
        <v>4.6434366000000001E-6</v>
      </c>
      <c r="AD1731" s="257">
        <v>2.3925345000000001E-2</v>
      </c>
      <c r="AE1731" s="257">
        <v>7.0211453999999999E-6</v>
      </c>
      <c r="AF1731" s="257">
        <v>5.7699291999999999E-2</v>
      </c>
      <c r="AG1731" s="257">
        <v>1.3178212999999999E-4</v>
      </c>
      <c r="AH1731" s="257">
        <v>4.1192158999999999E-2</v>
      </c>
      <c r="AI1731" s="257">
        <v>3.6185648000000001E-4</v>
      </c>
      <c r="AJ1731" s="257">
        <v>1.800622E-4</v>
      </c>
      <c r="AK1731" s="257">
        <v>7.9163393000000003E-5</v>
      </c>
      <c r="AL1731" s="257">
        <v>2.5848830000000001E-5</v>
      </c>
      <c r="AM1731" s="257">
        <v>8.3454899000000006E-8</v>
      </c>
      <c r="AN1731" s="257">
        <v>1.3842886E-3</v>
      </c>
      <c r="AO1731" s="257">
        <v>9.0841271999999999E-4</v>
      </c>
      <c r="AP1731" s="257">
        <v>1.0012186000000001E-3</v>
      </c>
      <c r="AQ1731" s="257">
        <v>1.4473686000000001E-3</v>
      </c>
      <c r="AR1731" s="257">
        <v>7.44509E-2</v>
      </c>
      <c r="AT1731" s="193"/>
      <c r="AU1731" s="193"/>
      <c r="AV1731" s="193"/>
      <c r="AW1731" s="193"/>
      <c r="AX1731" s="193"/>
      <c r="AY1731" s="193"/>
      <c r="AZ1731" s="193"/>
      <c r="BA1731" s="193"/>
      <c r="BB1731" s="193"/>
      <c r="BC1731" s="193"/>
      <c r="BD1731" s="193"/>
      <c r="BE1731" s="315"/>
      <c r="BF1731" s="315"/>
      <c r="BG1731" s="315"/>
      <c r="BH1731" s="315"/>
      <c r="BI1731" s="315"/>
      <c r="BJ1731" s="315"/>
      <c r="BK1731" s="315"/>
    </row>
    <row r="1732" spans="1:63" x14ac:dyDescent="0.25">
      <c r="A1732" s="43"/>
      <c r="B1732" s="9" t="s">
        <v>5770</v>
      </c>
      <c r="C1732" s="48" t="s">
        <v>2060</v>
      </c>
      <c r="D1732" s="223">
        <v>0.70589674999999996</v>
      </c>
      <c r="E1732" s="223">
        <v>0.25885672999999998</v>
      </c>
      <c r="F1732" s="223">
        <v>5.6139532999999998E-2</v>
      </c>
      <c r="G1732" s="223">
        <v>2.6474016999999999E-2</v>
      </c>
      <c r="H1732" s="223">
        <v>7.9782237999999998E-3</v>
      </c>
      <c r="I1732" s="223">
        <v>3.8136702000000001E-2</v>
      </c>
      <c r="J1732" s="223">
        <v>1.0640836000000001E-2</v>
      </c>
      <c r="K1732" s="223">
        <v>1.8505510999999999E-4</v>
      </c>
      <c r="L1732" s="223">
        <v>0.30741664000000002</v>
      </c>
      <c r="M1732" s="223">
        <v>6.9024375000000001E-5</v>
      </c>
      <c r="N1732" s="223">
        <v>0</v>
      </c>
      <c r="O1732" s="223">
        <v>0</v>
      </c>
      <c r="P1732" s="227">
        <f t="shared" si="360"/>
        <v>1.9174572592592589</v>
      </c>
      <c r="Q1732" s="238">
        <v>30.204916999999998</v>
      </c>
      <c r="R1732" s="117">
        <v>25.497192999999999</v>
      </c>
      <c r="S1732" s="117">
        <v>2.8081737000000002</v>
      </c>
      <c r="T1732" s="117">
        <v>1.6556453000000001E-5</v>
      </c>
      <c r="U1732" s="117">
        <v>0.19579556000000001</v>
      </c>
      <c r="V1732" s="117">
        <v>4.8458264000000001E-2</v>
      </c>
      <c r="W1732" s="117">
        <v>1.6552796000000001</v>
      </c>
      <c r="X1732" s="257">
        <f t="shared" si="361"/>
        <v>0.23148816658084598</v>
      </c>
      <c r="Y1732" s="257">
        <f t="shared" si="362"/>
        <v>0.12783593647679997</v>
      </c>
      <c r="Z1732" s="257">
        <f t="shared" si="363"/>
        <v>3.8086048004046004E-2</v>
      </c>
      <c r="AA1732" s="257">
        <f t="shared" si="364"/>
        <v>6.5566182099999995E-2</v>
      </c>
      <c r="AB1732" s="257">
        <v>5.3149467999999998E-2</v>
      </c>
      <c r="AC1732" s="257">
        <v>3.0678608999999999E-6</v>
      </c>
      <c r="AD1732" s="257">
        <v>3.9053804999999997E-2</v>
      </c>
      <c r="AE1732" s="257">
        <v>4.9653098999999996E-6</v>
      </c>
      <c r="AF1732" s="257">
        <v>3.5535062999999999E-2</v>
      </c>
      <c r="AG1732" s="257">
        <v>8.9567306000000002E-5</v>
      </c>
      <c r="AH1732" s="257">
        <v>3.4785811999999999E-2</v>
      </c>
      <c r="AI1732" s="257">
        <v>9.0178146000000002E-5</v>
      </c>
      <c r="AJ1732" s="257">
        <v>2.3780922E-4</v>
      </c>
      <c r="AK1732" s="257">
        <v>2.4297479000000002E-5</v>
      </c>
      <c r="AL1732" s="257">
        <v>2.6387430999999999E-5</v>
      </c>
      <c r="AM1732" s="257">
        <v>7.8028045999999997E-8</v>
      </c>
      <c r="AN1732" s="257">
        <v>1.2439110000000001E-3</v>
      </c>
      <c r="AO1732" s="257">
        <v>8.5351907E-4</v>
      </c>
      <c r="AP1732" s="257">
        <v>8.2405562999999995E-4</v>
      </c>
      <c r="AQ1732" s="257">
        <v>1.7355930999999999E-3</v>
      </c>
      <c r="AR1732" s="257">
        <v>6.3830588999999993E-2</v>
      </c>
      <c r="AT1732" s="193"/>
      <c r="AU1732" s="193"/>
      <c r="AV1732" s="193"/>
      <c r="AW1732" s="193"/>
      <c r="AX1732" s="193"/>
      <c r="AY1732" s="193"/>
      <c r="AZ1732" s="193"/>
      <c r="BA1732" s="193"/>
      <c r="BB1732" s="193"/>
      <c r="BC1732" s="193"/>
      <c r="BD1732" s="193"/>
      <c r="BE1732" s="315"/>
      <c r="BF1732" s="315"/>
      <c r="BG1732" s="315"/>
      <c r="BH1732" s="315"/>
      <c r="BI1732" s="315"/>
      <c r="BJ1732" s="315"/>
      <c r="BK1732" s="315"/>
    </row>
    <row r="1733" spans="1:63" x14ac:dyDescent="0.25">
      <c r="A1733" s="43"/>
      <c r="B1733" s="9" t="s">
        <v>5770</v>
      </c>
      <c r="C1733" s="48" t="s">
        <v>2061</v>
      </c>
      <c r="D1733" s="223">
        <v>1.1796930999999999</v>
      </c>
      <c r="E1733" s="223">
        <v>0.30977191999999998</v>
      </c>
      <c r="F1733" s="223">
        <v>0.21685509</v>
      </c>
      <c r="G1733" s="223">
        <v>4.2146404999999998E-2</v>
      </c>
      <c r="H1733" s="223">
        <v>8.0275979000000008E-3</v>
      </c>
      <c r="I1733" s="223">
        <v>5.1471128999999997E-2</v>
      </c>
      <c r="J1733" s="223">
        <v>2.0977111E-2</v>
      </c>
      <c r="K1733" s="223">
        <v>2.4065324E-4</v>
      </c>
      <c r="L1733" s="223">
        <v>0.53013418000000001</v>
      </c>
      <c r="M1733" s="223">
        <v>6.9024375000000001E-5</v>
      </c>
      <c r="N1733" s="223">
        <v>0</v>
      </c>
      <c r="O1733" s="223">
        <v>0</v>
      </c>
      <c r="P1733" s="227">
        <f t="shared" si="360"/>
        <v>2.2946068148148147</v>
      </c>
      <c r="Q1733" s="238">
        <v>37.893521</v>
      </c>
      <c r="R1733" s="117">
        <v>30.013051000000001</v>
      </c>
      <c r="S1733" s="117">
        <v>4.2346662000000004</v>
      </c>
      <c r="T1733" s="117">
        <v>2.7288809E-5</v>
      </c>
      <c r="U1733" s="117">
        <v>0.26306537000000002</v>
      </c>
      <c r="V1733" s="117">
        <v>7.1735524999999994E-2</v>
      </c>
      <c r="W1733" s="117">
        <v>3.3109755999999999</v>
      </c>
      <c r="X1733" s="257">
        <f t="shared" si="361"/>
        <v>0.31980840729563997</v>
      </c>
      <c r="Y1733" s="257">
        <f t="shared" si="362"/>
        <v>0.19618177285049998</v>
      </c>
      <c r="Z1733" s="257">
        <f t="shared" si="363"/>
        <v>4.6176496445139999E-2</v>
      </c>
      <c r="AA1733" s="257">
        <f t="shared" si="364"/>
        <v>7.7450138000000002E-2</v>
      </c>
      <c r="AB1733" s="257">
        <v>6.3602290000000006E-2</v>
      </c>
      <c r="AC1733" s="257">
        <v>4.7298491999999998E-6</v>
      </c>
      <c r="AD1733" s="257">
        <v>7.0415882999999999E-2</v>
      </c>
      <c r="AE1733" s="257">
        <v>7.5177212999999998E-6</v>
      </c>
      <c r="AF1733" s="257">
        <v>6.2016301000000003E-2</v>
      </c>
      <c r="AG1733" s="257">
        <v>1.3505128000000001E-4</v>
      </c>
      <c r="AH1733" s="257">
        <v>4.1627933999999998E-2</v>
      </c>
      <c r="AI1733" s="257">
        <v>3.7080648999999999E-4</v>
      </c>
      <c r="AJ1733" s="257">
        <v>3.7989084999999999E-4</v>
      </c>
      <c r="AK1733" s="257">
        <v>8.4035381E-5</v>
      </c>
      <c r="AL1733" s="257">
        <v>4.9621491000000001E-5</v>
      </c>
      <c r="AM1733" s="257">
        <v>1.5113314000000001E-7</v>
      </c>
      <c r="AN1733" s="257">
        <v>1.4272849999999999E-3</v>
      </c>
      <c r="AO1733" s="257">
        <v>1.1466823000000001E-3</v>
      </c>
      <c r="AP1733" s="257">
        <v>1.0900898000000001E-3</v>
      </c>
      <c r="AQ1733" s="257">
        <v>2.3054130000000001E-3</v>
      </c>
      <c r="AR1733" s="257">
        <v>7.5144724999999996E-2</v>
      </c>
      <c r="AT1733" s="193"/>
      <c r="AU1733" s="193"/>
      <c r="AV1733" s="193"/>
      <c r="AW1733" s="193"/>
      <c r="AX1733" s="193"/>
      <c r="AY1733" s="193"/>
      <c r="AZ1733" s="193"/>
      <c r="BA1733" s="193"/>
      <c r="BB1733" s="193"/>
      <c r="BC1733" s="193"/>
      <c r="BD1733" s="193"/>
      <c r="BE1733" s="315"/>
      <c r="BF1733" s="315"/>
      <c r="BG1733" s="315"/>
      <c r="BH1733" s="315"/>
      <c r="BI1733" s="315"/>
      <c r="BJ1733" s="315"/>
      <c r="BK1733" s="315"/>
    </row>
    <row r="1734" spans="1:63" x14ac:dyDescent="0.25">
      <c r="A1734" s="43"/>
      <c r="B1734" s="9" t="s">
        <v>5770</v>
      </c>
      <c r="C1734" s="48" t="s">
        <v>2062</v>
      </c>
      <c r="D1734" s="223">
        <v>0.66924326000000001</v>
      </c>
      <c r="E1734" s="223">
        <v>0.26474357999999998</v>
      </c>
      <c r="F1734" s="223">
        <v>5.4895471000000001E-2</v>
      </c>
      <c r="G1734" s="223">
        <v>1.2748659000000001E-2</v>
      </c>
      <c r="H1734" s="223">
        <v>7.9401576000000008E-3</v>
      </c>
      <c r="I1734" s="223">
        <v>3.1893645999999998E-2</v>
      </c>
      <c r="J1734" s="223">
        <v>9.7555812999999998E-3</v>
      </c>
      <c r="K1734" s="223">
        <v>1.8236734000000001E-4</v>
      </c>
      <c r="L1734" s="223">
        <v>0.28685370999999998</v>
      </c>
      <c r="M1734" s="223">
        <v>2.3008125000000001E-4</v>
      </c>
      <c r="N1734" s="223">
        <v>0</v>
      </c>
      <c r="O1734" s="223">
        <v>0</v>
      </c>
      <c r="P1734" s="227">
        <f t="shared" si="360"/>
        <v>1.9610635555555553</v>
      </c>
      <c r="Q1734" s="238">
        <v>31.197257</v>
      </c>
      <c r="R1734" s="117">
        <v>26.028767999999999</v>
      </c>
      <c r="S1734" s="117">
        <v>3.2709448999999999</v>
      </c>
      <c r="T1734" s="117">
        <v>1.5132684E-5</v>
      </c>
      <c r="U1734" s="117">
        <v>0.20678598000000001</v>
      </c>
      <c r="V1734" s="117">
        <v>5.7501206999999999E-2</v>
      </c>
      <c r="W1734" s="117">
        <v>1.6332426</v>
      </c>
      <c r="X1734" s="257">
        <f t="shared" si="361"/>
        <v>0.20232682331581098</v>
      </c>
      <c r="Y1734" s="257">
        <f t="shared" si="362"/>
        <v>9.7513710565700004E-2</v>
      </c>
      <c r="Z1734" s="257">
        <f t="shared" si="363"/>
        <v>3.8538046250110994E-2</v>
      </c>
      <c r="AA1734" s="257">
        <f t="shared" si="364"/>
        <v>6.6275066499999993E-2</v>
      </c>
      <c r="AB1734" s="257">
        <v>5.4358179999999999E-2</v>
      </c>
      <c r="AC1734" s="257">
        <v>3.1698382000000002E-6</v>
      </c>
      <c r="AD1734" s="257">
        <v>9.9904953000000008E-3</v>
      </c>
      <c r="AE1734" s="257">
        <v>4.7407174999999997E-6</v>
      </c>
      <c r="AF1734" s="257">
        <v>3.3052736999999999E-2</v>
      </c>
      <c r="AG1734" s="257">
        <v>1.0438771E-4</v>
      </c>
      <c r="AH1734" s="257">
        <v>3.5576933999999998E-2</v>
      </c>
      <c r="AI1734" s="257">
        <v>8.7980343000000006E-5</v>
      </c>
      <c r="AJ1734" s="257">
        <v>1.1222753E-4</v>
      </c>
      <c r="AK1734" s="257">
        <v>2.2660167E-5</v>
      </c>
      <c r="AL1734" s="257">
        <v>1.1498756E-5</v>
      </c>
      <c r="AM1734" s="257">
        <v>3.5674110999999998E-8</v>
      </c>
      <c r="AN1734" s="257">
        <v>1.2324390000000001E-3</v>
      </c>
      <c r="AO1734" s="257">
        <v>7.0697679999999995E-4</v>
      </c>
      <c r="AP1734" s="257">
        <v>7.8729397999999999E-4</v>
      </c>
      <c r="AQ1734" s="257">
        <v>1.1128805000000001E-3</v>
      </c>
      <c r="AR1734" s="257">
        <v>6.5162185999999997E-2</v>
      </c>
      <c r="AT1734" s="193"/>
      <c r="AU1734" s="193"/>
      <c r="AV1734" s="193"/>
      <c r="AW1734" s="193"/>
      <c r="AX1734" s="193"/>
      <c r="AY1734" s="193"/>
      <c r="AZ1734" s="193"/>
      <c r="BA1734" s="193"/>
      <c r="BB1734" s="193"/>
      <c r="BC1734" s="193"/>
      <c r="BD1734" s="193"/>
      <c r="BE1734" s="315"/>
      <c r="BF1734" s="315"/>
      <c r="BG1734" s="315"/>
      <c r="BH1734" s="315"/>
      <c r="BI1734" s="315"/>
      <c r="BJ1734" s="315"/>
      <c r="BK1734" s="315"/>
    </row>
    <row r="1735" spans="1:63" x14ac:dyDescent="0.25">
      <c r="A1735" s="43"/>
      <c r="B1735" s="9" t="s">
        <v>5770</v>
      </c>
      <c r="C1735" s="48" t="s">
        <v>2063</v>
      </c>
      <c r="D1735" s="223">
        <v>0.74716466999999998</v>
      </c>
      <c r="E1735" s="223">
        <v>0.28035449000000001</v>
      </c>
      <c r="F1735" s="223">
        <v>5.8136659E-2</v>
      </c>
      <c r="G1735" s="223">
        <v>1.3809502E-2</v>
      </c>
      <c r="H1735" s="223">
        <v>8.0937234000000007E-3</v>
      </c>
      <c r="I1735" s="223">
        <v>3.3841850999999999E-2</v>
      </c>
      <c r="J1735" s="223">
        <v>1.1777096000000001E-2</v>
      </c>
      <c r="K1735" s="223">
        <v>2.1746681E-4</v>
      </c>
      <c r="L1735" s="223">
        <v>0.34086485</v>
      </c>
      <c r="M1735" s="223">
        <v>6.9024375000000001E-5</v>
      </c>
      <c r="N1735" s="223">
        <v>0</v>
      </c>
      <c r="O1735" s="223">
        <v>0</v>
      </c>
      <c r="P1735" s="227">
        <f t="shared" si="360"/>
        <v>2.0766999259259258</v>
      </c>
      <c r="Q1735" s="238">
        <v>33.376770999999998</v>
      </c>
      <c r="R1735" s="117">
        <v>27.398913</v>
      </c>
      <c r="S1735" s="117">
        <v>3.4172091999999998</v>
      </c>
      <c r="T1735" s="117">
        <v>2.0865967E-5</v>
      </c>
      <c r="U1735" s="117">
        <v>0.21036590999999999</v>
      </c>
      <c r="V1735" s="117">
        <v>5.6048450999999999E-2</v>
      </c>
      <c r="W1735" s="117">
        <v>2.2942138000000001</v>
      </c>
      <c r="X1735" s="257">
        <f t="shared" si="361"/>
        <v>0.21354415458312501</v>
      </c>
      <c r="Y1735" s="257">
        <f t="shared" si="362"/>
        <v>0.10289438800060001</v>
      </c>
      <c r="Z1735" s="257">
        <f t="shared" si="363"/>
        <v>4.0786458682524986E-2</v>
      </c>
      <c r="AA1735" s="257">
        <f t="shared" si="364"/>
        <v>6.9863307900000005E-2</v>
      </c>
      <c r="AB1735" s="257">
        <v>5.7561714E-2</v>
      </c>
      <c r="AC1735" s="257">
        <v>3.7203663000000001E-6</v>
      </c>
      <c r="AD1735" s="257">
        <v>1.1004743000000001E-2</v>
      </c>
      <c r="AE1735" s="257">
        <v>4.9413243000000001E-6</v>
      </c>
      <c r="AF1735" s="257">
        <v>3.4210368999999997E-2</v>
      </c>
      <c r="AG1735" s="257">
        <v>1.0890031E-4</v>
      </c>
      <c r="AH1735" s="257">
        <v>3.7674790999999999E-2</v>
      </c>
      <c r="AI1735" s="257">
        <v>9.3239652000000003E-5</v>
      </c>
      <c r="AJ1735" s="257">
        <v>1.21525E-4</v>
      </c>
      <c r="AK1735" s="257">
        <v>2.5518247000000001E-5</v>
      </c>
      <c r="AL1735" s="257">
        <v>1.2590921000000001E-5</v>
      </c>
      <c r="AM1735" s="257">
        <v>3.9112524999999998E-8</v>
      </c>
      <c r="AN1735" s="257">
        <v>1.2531128999999999E-3</v>
      </c>
      <c r="AO1735" s="257">
        <v>7.4241984999999999E-4</v>
      </c>
      <c r="AP1735" s="257">
        <v>8.6322199999999997E-4</v>
      </c>
      <c r="AQ1735" s="257">
        <v>1.2682269E-3</v>
      </c>
      <c r="AR1735" s="257">
        <v>6.8595081000000002E-2</v>
      </c>
      <c r="AT1735" s="193"/>
      <c r="AU1735" s="193"/>
      <c r="AV1735" s="193"/>
      <c r="AW1735" s="193"/>
      <c r="AX1735" s="193"/>
      <c r="AY1735" s="193"/>
      <c r="AZ1735" s="193"/>
      <c r="BA1735" s="193"/>
      <c r="BB1735" s="193"/>
      <c r="BC1735" s="193"/>
      <c r="BD1735" s="193"/>
      <c r="BE1735" s="315"/>
      <c r="BF1735" s="315"/>
      <c r="BG1735" s="315"/>
      <c r="BH1735" s="315"/>
      <c r="BI1735" s="315"/>
      <c r="BJ1735" s="315"/>
      <c r="BK1735" s="315"/>
    </row>
    <row r="1736" spans="1:63" x14ac:dyDescent="0.25">
      <c r="A1736" s="43"/>
      <c r="B1736" s="9" t="s">
        <v>5770</v>
      </c>
      <c r="C1736" s="48" t="s">
        <v>2064</v>
      </c>
      <c r="D1736" s="223">
        <v>1.3761802999999999</v>
      </c>
      <c r="E1736" s="223">
        <v>0.30476029999999998</v>
      </c>
      <c r="F1736" s="223">
        <v>0.39669069000000001</v>
      </c>
      <c r="G1736" s="223">
        <v>2.6755124000000002E-2</v>
      </c>
      <c r="H1736" s="223">
        <v>7.8728349999999999E-3</v>
      </c>
      <c r="I1736" s="223">
        <v>4.7713509000000001E-2</v>
      </c>
      <c r="J1736" s="223">
        <v>2.4528831000000001E-2</v>
      </c>
      <c r="K1736" s="223">
        <v>2.4680966999999999E-4</v>
      </c>
      <c r="L1736" s="223">
        <v>0.56754316999999999</v>
      </c>
      <c r="M1736" s="223">
        <v>6.9024375000000001E-5</v>
      </c>
      <c r="N1736" s="223">
        <v>0</v>
      </c>
      <c r="O1736" s="223">
        <v>0</v>
      </c>
      <c r="P1736" s="227">
        <f t="shared" si="360"/>
        <v>2.2574837037037034</v>
      </c>
      <c r="Q1736" s="238">
        <v>36.314087000000001</v>
      </c>
      <c r="R1736" s="117">
        <v>29.117325000000001</v>
      </c>
      <c r="S1736" s="117">
        <v>3.8264263000000001</v>
      </c>
      <c r="T1736" s="117">
        <v>2.7279145000000001E-5</v>
      </c>
      <c r="U1736" s="117">
        <v>0.26657567999999998</v>
      </c>
      <c r="V1736" s="117">
        <v>6.5414203000000004E-2</v>
      </c>
      <c r="W1736" s="117">
        <v>3.0383184000000001</v>
      </c>
      <c r="X1736" s="257">
        <f t="shared" si="361"/>
        <v>0.30658469397804999</v>
      </c>
      <c r="Y1736" s="257">
        <f t="shared" si="362"/>
        <v>0.18656233641229999</v>
      </c>
      <c r="Z1736" s="257">
        <f t="shared" si="363"/>
        <v>4.5675101965749997E-2</v>
      </c>
      <c r="AA1736" s="257">
        <f t="shared" si="364"/>
        <v>7.4347255600000009E-2</v>
      </c>
      <c r="AB1736" s="257">
        <v>6.2574142999999999E-2</v>
      </c>
      <c r="AC1736" s="257">
        <v>4.6824646E-6</v>
      </c>
      <c r="AD1736" s="257">
        <v>3.8756667000000002E-2</v>
      </c>
      <c r="AE1736" s="257">
        <v>9.2337276999999995E-6</v>
      </c>
      <c r="AF1736" s="257">
        <v>8.5095502000000003E-2</v>
      </c>
      <c r="AG1736" s="257">
        <v>1.2210821999999999E-4</v>
      </c>
      <c r="AH1736" s="257">
        <v>4.0954622000000003E-2</v>
      </c>
      <c r="AI1736" s="257">
        <v>6.8677948999999999E-4</v>
      </c>
      <c r="AJ1736" s="257">
        <v>2.3838592000000001E-4</v>
      </c>
      <c r="AK1736" s="257">
        <v>1.4236878E-4</v>
      </c>
      <c r="AL1736" s="257">
        <v>4.0967085999999998E-5</v>
      </c>
      <c r="AM1736" s="257">
        <v>1.3438974999999999E-7</v>
      </c>
      <c r="AN1736" s="257">
        <v>1.4903186E-3</v>
      </c>
      <c r="AO1736" s="257">
        <v>1.0523736999999999E-3</v>
      </c>
      <c r="AP1736" s="257">
        <v>1.0691520000000001E-3</v>
      </c>
      <c r="AQ1736" s="257">
        <v>1.4527126000000001E-3</v>
      </c>
      <c r="AR1736" s="257">
        <v>7.2894543000000006E-2</v>
      </c>
      <c r="AT1736" s="193"/>
      <c r="AU1736" s="193"/>
      <c r="AV1736" s="193"/>
      <c r="AW1736" s="193"/>
      <c r="AX1736" s="193"/>
      <c r="AY1736" s="193"/>
      <c r="AZ1736" s="193"/>
      <c r="BA1736" s="193"/>
      <c r="BB1736" s="193"/>
      <c r="BC1736" s="193"/>
      <c r="BD1736" s="193"/>
      <c r="BE1736" s="315"/>
      <c r="BF1736" s="315"/>
      <c r="BG1736" s="315"/>
      <c r="BH1736" s="315"/>
      <c r="BI1736" s="315"/>
      <c r="BJ1736" s="315"/>
      <c r="BK1736" s="315"/>
    </row>
    <row r="1737" spans="1:63" x14ac:dyDescent="0.25">
      <c r="A1737" s="43"/>
      <c r="B1737" s="9" t="s">
        <v>5770</v>
      </c>
      <c r="C1737" s="48" t="s">
        <v>2065</v>
      </c>
      <c r="D1737" s="223">
        <v>0.80226224999999995</v>
      </c>
      <c r="E1737" s="223">
        <v>0.25136815000000001</v>
      </c>
      <c r="F1737" s="223">
        <v>0.16299358999999999</v>
      </c>
      <c r="G1737" s="223">
        <v>1.6493270000000001E-2</v>
      </c>
      <c r="H1737" s="223">
        <v>7.8715893000000006E-3</v>
      </c>
      <c r="I1737" s="223">
        <v>3.5236420999999997E-2</v>
      </c>
      <c r="J1737" s="223">
        <v>1.2237573999999999E-2</v>
      </c>
      <c r="K1737" s="223">
        <v>1.8482545E-4</v>
      </c>
      <c r="L1737" s="223">
        <v>0.31580780000000003</v>
      </c>
      <c r="M1737" s="223">
        <v>6.9024375000000001E-5</v>
      </c>
      <c r="N1737" s="223">
        <v>0</v>
      </c>
      <c r="O1737" s="223">
        <v>0</v>
      </c>
      <c r="P1737" s="227">
        <f t="shared" si="360"/>
        <v>1.8619862962962963</v>
      </c>
      <c r="Q1737" s="238">
        <v>28.525321000000002</v>
      </c>
      <c r="R1737" s="117">
        <v>24.530376</v>
      </c>
      <c r="S1737" s="117">
        <v>2.4201953999999999</v>
      </c>
      <c r="T1737" s="117">
        <v>1.5831381E-5</v>
      </c>
      <c r="U1737" s="117">
        <v>0.19308343</v>
      </c>
      <c r="V1737" s="117">
        <v>4.2333147000000002E-2</v>
      </c>
      <c r="W1737" s="117">
        <v>1.3393170999999999</v>
      </c>
      <c r="X1737" s="257">
        <f t="shared" si="361"/>
        <v>0.21915754391981701</v>
      </c>
      <c r="Y1737" s="257">
        <f t="shared" si="362"/>
        <v>0.1194381170015</v>
      </c>
      <c r="Z1737" s="257">
        <f t="shared" si="363"/>
        <v>3.7133614618317011E-2</v>
      </c>
      <c r="AA1737" s="257">
        <f t="shared" si="364"/>
        <v>6.2585812300000002E-2</v>
      </c>
      <c r="AB1737" s="257">
        <v>5.1612564999999999E-2</v>
      </c>
      <c r="AC1737" s="257">
        <v>2.8996625999999998E-6</v>
      </c>
      <c r="AD1737" s="257">
        <v>1.8718397000000001E-2</v>
      </c>
      <c r="AE1737" s="257">
        <v>5.9311768999999997E-6</v>
      </c>
      <c r="AF1737" s="257">
        <v>4.9021081000000001E-2</v>
      </c>
      <c r="AG1737" s="257">
        <v>7.7243161999999995E-5</v>
      </c>
      <c r="AH1737" s="257">
        <v>3.3779583000000002E-2</v>
      </c>
      <c r="AI1737" s="257">
        <v>2.7804589000000001E-4</v>
      </c>
      <c r="AJ1737" s="257">
        <v>1.4614677999999999E-4</v>
      </c>
      <c r="AK1737" s="257">
        <v>5.8543228999999998E-5</v>
      </c>
      <c r="AL1737" s="257">
        <v>2.040894E-5</v>
      </c>
      <c r="AM1737" s="257">
        <v>6.5689316999999999E-8</v>
      </c>
      <c r="AN1737" s="257">
        <v>1.2735598999999999E-3</v>
      </c>
      <c r="AO1737" s="257">
        <v>7.8334556999999996E-4</v>
      </c>
      <c r="AP1737" s="257">
        <v>7.9391561999999998E-4</v>
      </c>
      <c r="AQ1737" s="257">
        <v>1.1815343E-3</v>
      </c>
      <c r="AR1737" s="257">
        <v>6.1404278E-2</v>
      </c>
      <c r="AT1737" s="193"/>
      <c r="AU1737" s="193"/>
      <c r="AV1737" s="193"/>
      <c r="AW1737" s="193"/>
      <c r="AX1737" s="193"/>
      <c r="AY1737" s="193"/>
      <c r="AZ1737" s="193"/>
      <c r="BA1737" s="193"/>
      <c r="BB1737" s="193"/>
      <c r="BC1737" s="193"/>
      <c r="BD1737" s="193"/>
      <c r="BE1737" s="315"/>
      <c r="BF1737" s="315"/>
      <c r="BG1737" s="315"/>
      <c r="BH1737" s="315"/>
      <c r="BI1737" s="315"/>
      <c r="BJ1737" s="315"/>
      <c r="BK1737" s="315"/>
    </row>
    <row r="1738" spans="1:63" x14ac:dyDescent="0.25">
      <c r="A1738" s="43"/>
      <c r="B1738" s="9" t="s">
        <v>5770</v>
      </c>
      <c r="C1738" s="48" t="s">
        <v>2066</v>
      </c>
      <c r="D1738" s="223">
        <v>0.52075137999999999</v>
      </c>
      <c r="E1738" s="223">
        <v>0.23550326999999999</v>
      </c>
      <c r="F1738" s="223">
        <v>4.9810209000000001E-2</v>
      </c>
      <c r="G1738" s="223">
        <v>1.1220917E-2</v>
      </c>
      <c r="H1738" s="223">
        <v>7.7476450999999997E-3</v>
      </c>
      <c r="I1738" s="223">
        <v>3.1378099999999999E-2</v>
      </c>
      <c r="J1738" s="223">
        <v>5.8036460999999996E-3</v>
      </c>
      <c r="K1738" s="223">
        <v>1.5282132999999999E-4</v>
      </c>
      <c r="L1738" s="223">
        <v>0.17880243000000001</v>
      </c>
      <c r="M1738" s="223">
        <v>3.3233957999999998E-4</v>
      </c>
      <c r="N1738" s="223">
        <v>0</v>
      </c>
      <c r="O1738" s="223">
        <v>0</v>
      </c>
      <c r="P1738" s="227">
        <f t="shared" si="360"/>
        <v>1.7444686666666664</v>
      </c>
      <c r="Q1738" s="238">
        <v>26.560686</v>
      </c>
      <c r="R1738" s="117">
        <v>23.155588999999999</v>
      </c>
      <c r="S1738" s="117">
        <v>2.6267585000000002</v>
      </c>
      <c r="T1738" s="117">
        <v>1.028838E-5</v>
      </c>
      <c r="U1738" s="117">
        <v>0.18585576000000001</v>
      </c>
      <c r="V1738" s="117">
        <v>4.8150515999999997E-2</v>
      </c>
      <c r="W1738" s="117">
        <v>0.54432164999999999</v>
      </c>
      <c r="X1738" s="257">
        <f t="shared" si="361"/>
        <v>0.183055697602892</v>
      </c>
      <c r="Y1738" s="257">
        <f t="shared" si="362"/>
        <v>8.8989554273200003E-2</v>
      </c>
      <c r="Z1738" s="257">
        <f t="shared" si="363"/>
        <v>3.4418148029692001E-2</v>
      </c>
      <c r="AA1738" s="257">
        <f t="shared" si="364"/>
        <v>5.9647995299999999E-2</v>
      </c>
      <c r="AB1738" s="257">
        <v>4.8355673000000002E-2</v>
      </c>
      <c r="AC1738" s="257">
        <v>2.2090809999999998E-6</v>
      </c>
      <c r="AD1738" s="257">
        <v>8.6679284999999998E-3</v>
      </c>
      <c r="AE1738" s="257">
        <v>4.4666011999999998E-6</v>
      </c>
      <c r="AF1738" s="257">
        <v>3.1875377000000003E-2</v>
      </c>
      <c r="AG1738" s="257">
        <v>8.3900090999999995E-5</v>
      </c>
      <c r="AH1738" s="257">
        <v>3.1647570999999999E-2</v>
      </c>
      <c r="AI1738" s="257">
        <v>7.9648751000000001E-5</v>
      </c>
      <c r="AJ1738" s="257">
        <v>9.871182E-5</v>
      </c>
      <c r="AK1738" s="257">
        <v>1.8854239E-5</v>
      </c>
      <c r="AL1738" s="257">
        <v>1.0021377000000001E-5</v>
      </c>
      <c r="AM1738" s="257">
        <v>3.1062691999999999E-8</v>
      </c>
      <c r="AN1738" s="257">
        <v>1.1867004999999999E-3</v>
      </c>
      <c r="AO1738" s="257">
        <v>6.8450775000000004E-4</v>
      </c>
      <c r="AP1738" s="257">
        <v>6.9210153000000003E-4</v>
      </c>
      <c r="AQ1738" s="257">
        <v>1.6878183000000001E-3</v>
      </c>
      <c r="AR1738" s="257">
        <v>5.7960177000000002E-2</v>
      </c>
      <c r="AT1738" s="193"/>
      <c r="AU1738" s="193"/>
      <c r="AV1738" s="193"/>
      <c r="AW1738" s="193"/>
      <c r="AX1738" s="193"/>
      <c r="AY1738" s="193"/>
      <c r="AZ1738" s="193"/>
      <c r="BA1738" s="193"/>
      <c r="BB1738" s="193"/>
      <c r="BC1738" s="193"/>
      <c r="BD1738" s="193"/>
      <c r="BE1738" s="315"/>
      <c r="BF1738" s="315"/>
      <c r="BG1738" s="315"/>
      <c r="BH1738" s="315"/>
      <c r="BI1738" s="315"/>
      <c r="BJ1738" s="315"/>
      <c r="BK1738" s="315"/>
    </row>
    <row r="1739" spans="1:63" x14ac:dyDescent="0.25">
      <c r="A1739" s="43"/>
      <c r="B1739" s="9" t="s">
        <v>5770</v>
      </c>
      <c r="C1739" s="48" t="s">
        <v>2067</v>
      </c>
      <c r="D1739" s="223">
        <v>0.65924081000000001</v>
      </c>
      <c r="E1739" s="223">
        <v>0.25696236</v>
      </c>
      <c r="F1739" s="223">
        <v>5.2934589999999997E-2</v>
      </c>
      <c r="G1739" s="223">
        <v>1.2837606E-2</v>
      </c>
      <c r="H1739" s="223">
        <v>7.9620772000000006E-3</v>
      </c>
      <c r="I1739" s="223">
        <v>3.2168956999999998E-2</v>
      </c>
      <c r="J1739" s="223">
        <v>9.7357386999999997E-3</v>
      </c>
      <c r="K1739" s="223">
        <v>1.8149331999999999E-4</v>
      </c>
      <c r="L1739" s="223">
        <v>0.28638896000000003</v>
      </c>
      <c r="M1739" s="223">
        <v>6.9024375000000001E-5</v>
      </c>
      <c r="N1739" s="223">
        <v>0</v>
      </c>
      <c r="O1739" s="223">
        <v>0</v>
      </c>
      <c r="P1739" s="227">
        <f t="shared" si="360"/>
        <v>1.9034248888888887</v>
      </c>
      <c r="Q1739" s="238">
        <v>29.921987000000001</v>
      </c>
      <c r="R1739" s="117">
        <v>25.333591999999999</v>
      </c>
      <c r="S1739" s="117">
        <v>2.7595055999999998</v>
      </c>
      <c r="T1739" s="117">
        <v>1.4897504E-5</v>
      </c>
      <c r="U1739" s="117">
        <v>0.19033959</v>
      </c>
      <c r="V1739" s="117">
        <v>4.7881141000000002E-2</v>
      </c>
      <c r="W1739" s="117">
        <v>1.5906537999999999</v>
      </c>
      <c r="X1739" s="257">
        <f t="shared" si="361"/>
        <v>0.19793961869646004</v>
      </c>
      <c r="Y1739" s="257">
        <f t="shared" si="362"/>
        <v>9.5778645201700013E-2</v>
      </c>
      <c r="Z1739" s="257">
        <f t="shared" si="363"/>
        <v>3.7457926194760009E-2</v>
      </c>
      <c r="AA1739" s="257">
        <f t="shared" si="364"/>
        <v>6.4703047299999997E-2</v>
      </c>
      <c r="AB1739" s="257">
        <v>5.2760548999999997E-2</v>
      </c>
      <c r="AC1739" s="257">
        <v>3.0192135000000001E-6</v>
      </c>
      <c r="AD1739" s="257">
        <v>1.0009288E-2</v>
      </c>
      <c r="AE1739" s="257">
        <v>4.6638712000000001E-6</v>
      </c>
      <c r="AF1739" s="257">
        <v>3.2913086000000001E-2</v>
      </c>
      <c r="AG1739" s="257">
        <v>8.8039116999999995E-5</v>
      </c>
      <c r="AH1739" s="257">
        <v>3.4531272000000002E-2</v>
      </c>
      <c r="AI1739" s="257">
        <v>8.4746865000000004E-5</v>
      </c>
      <c r="AJ1739" s="257">
        <v>1.1303749E-4</v>
      </c>
      <c r="AK1739" s="257">
        <v>2.1294923000000001E-5</v>
      </c>
      <c r="AL1739" s="257">
        <v>1.1538769000000001E-5</v>
      </c>
      <c r="AM1739" s="257">
        <v>3.5757759999999998E-8</v>
      </c>
      <c r="AN1739" s="257">
        <v>1.2172249999999999E-3</v>
      </c>
      <c r="AO1739" s="257">
        <v>7.0850942999999998E-4</v>
      </c>
      <c r="AP1739" s="257">
        <v>7.7026595999999997E-4</v>
      </c>
      <c r="AQ1739" s="257">
        <v>1.2822773E-3</v>
      </c>
      <c r="AR1739" s="257">
        <v>6.3420770000000001E-2</v>
      </c>
      <c r="AT1739" s="193"/>
      <c r="AU1739" s="193"/>
      <c r="AV1739" s="193"/>
      <c r="AW1739" s="193"/>
      <c r="AX1739" s="193"/>
      <c r="AY1739" s="193"/>
      <c r="AZ1739" s="193"/>
      <c r="BA1739" s="193"/>
      <c r="BB1739" s="193"/>
      <c r="BC1739" s="193"/>
      <c r="BD1739" s="193"/>
      <c r="BE1739" s="315"/>
      <c r="BF1739" s="315"/>
      <c r="BG1739" s="315"/>
      <c r="BH1739" s="315"/>
      <c r="BI1739" s="315"/>
      <c r="BJ1739" s="315"/>
      <c r="BK1739" s="315"/>
    </row>
    <row r="1740" spans="1:63" x14ac:dyDescent="0.25">
      <c r="A1740" s="43"/>
      <c r="B1740" s="9" t="s">
        <v>5770</v>
      </c>
      <c r="C1740" s="48" t="s">
        <v>2068</v>
      </c>
      <c r="D1740" s="223">
        <v>0.69217357000000002</v>
      </c>
      <c r="E1740" s="223">
        <v>0.26443592999999999</v>
      </c>
      <c r="F1740" s="223">
        <v>5.4902983000000002E-2</v>
      </c>
      <c r="G1740" s="223">
        <v>1.2757721E-2</v>
      </c>
      <c r="H1740" s="223">
        <v>7.9627732999999999E-3</v>
      </c>
      <c r="I1740" s="223">
        <v>3.2438102000000003E-2</v>
      </c>
      <c r="J1740" s="223">
        <v>9.6010343999999997E-3</v>
      </c>
      <c r="K1740" s="223">
        <v>1.8178150000000001E-4</v>
      </c>
      <c r="L1740" s="223">
        <v>0.30979693000000003</v>
      </c>
      <c r="M1740" s="223">
        <v>9.6324375E-5</v>
      </c>
      <c r="N1740" s="223">
        <v>0</v>
      </c>
      <c r="O1740" s="223">
        <v>0</v>
      </c>
      <c r="P1740" s="227">
        <f t="shared" si="360"/>
        <v>1.9587846666666664</v>
      </c>
      <c r="Q1740" s="238">
        <v>31.114789999999999</v>
      </c>
      <c r="R1740" s="117">
        <v>25.995062000000001</v>
      </c>
      <c r="S1740" s="117">
        <v>3.2597773999999999</v>
      </c>
      <c r="T1740" s="117">
        <v>1.4973843999999999E-5</v>
      </c>
      <c r="U1740" s="117">
        <v>0.20699735</v>
      </c>
      <c r="V1740" s="117">
        <v>5.7413829E-2</v>
      </c>
      <c r="W1740" s="117">
        <v>1.5955244</v>
      </c>
      <c r="X1740" s="257">
        <f t="shared" si="361"/>
        <v>0.20250987564662698</v>
      </c>
      <c r="Y1740" s="257">
        <f t="shared" si="362"/>
        <v>9.7649767794999995E-2</v>
      </c>
      <c r="Z1740" s="257">
        <f t="shared" si="363"/>
        <v>3.8508734851626994E-2</v>
      </c>
      <c r="AA1740" s="257">
        <f t="shared" si="364"/>
        <v>6.6351372999999991E-2</v>
      </c>
      <c r="AB1740" s="257">
        <v>5.4295069000000001E-2</v>
      </c>
      <c r="AC1740" s="257">
        <v>3.1332982999999999E-6</v>
      </c>
      <c r="AD1740" s="257">
        <v>9.9907472000000004E-3</v>
      </c>
      <c r="AE1740" s="257">
        <v>4.7538267E-6</v>
      </c>
      <c r="AF1740" s="257">
        <v>3.3252029000000002E-2</v>
      </c>
      <c r="AG1740" s="257">
        <v>1.0403546999999999E-4</v>
      </c>
      <c r="AH1740" s="257">
        <v>3.5535588999999999E-2</v>
      </c>
      <c r="AI1740" s="257">
        <v>8.7976609000000005E-5</v>
      </c>
      <c r="AJ1740" s="257">
        <v>1.1230337E-4</v>
      </c>
      <c r="AK1740" s="257">
        <v>2.2569017E-5</v>
      </c>
      <c r="AL1740" s="257">
        <v>1.1495607E-5</v>
      </c>
      <c r="AM1740" s="257">
        <v>3.5658626999999999E-8</v>
      </c>
      <c r="AN1740" s="257">
        <v>1.2363392E-3</v>
      </c>
      <c r="AO1740" s="257">
        <v>7.1512731999999999E-4</v>
      </c>
      <c r="AP1740" s="257">
        <v>7.8729907000000003E-4</v>
      </c>
      <c r="AQ1740" s="257">
        <v>1.274E-3</v>
      </c>
      <c r="AR1740" s="257">
        <v>6.5077372999999994E-2</v>
      </c>
      <c r="AT1740" s="193"/>
      <c r="AU1740" s="193"/>
      <c r="AV1740" s="193"/>
      <c r="AW1740" s="193"/>
      <c r="AX1740" s="193"/>
      <c r="AY1740" s="193"/>
      <c r="AZ1740" s="193"/>
      <c r="BA1740" s="193"/>
      <c r="BB1740" s="193"/>
      <c r="BC1740" s="193"/>
      <c r="BD1740" s="193"/>
      <c r="BE1740" s="315"/>
      <c r="BF1740" s="315"/>
      <c r="BG1740" s="315"/>
      <c r="BH1740" s="315"/>
      <c r="BI1740" s="315"/>
      <c r="BJ1740" s="315"/>
      <c r="BK1740" s="315"/>
    </row>
    <row r="1741" spans="1:63" x14ac:dyDescent="0.25">
      <c r="A1741" s="43"/>
      <c r="B1741" s="9" t="s">
        <v>5770</v>
      </c>
      <c r="C1741" s="48" t="s">
        <v>2069</v>
      </c>
      <c r="D1741" s="223">
        <v>0.50019121</v>
      </c>
      <c r="E1741" s="223">
        <v>0.22128707</v>
      </c>
      <c r="F1741" s="223">
        <v>4.5441216999999999E-2</v>
      </c>
      <c r="G1741" s="223">
        <v>1.1208526999999999E-2</v>
      </c>
      <c r="H1741" s="223">
        <v>7.8606549999999994E-3</v>
      </c>
      <c r="I1741" s="223">
        <v>2.8693360000000001E-2</v>
      </c>
      <c r="J1741" s="223">
        <v>5.7089699999999998E-3</v>
      </c>
      <c r="K1741" s="223">
        <v>1.5092611999999999E-4</v>
      </c>
      <c r="L1741" s="223">
        <v>0.17977145999999999</v>
      </c>
      <c r="M1741" s="223">
        <v>6.9024375000000001E-5</v>
      </c>
      <c r="N1741" s="223">
        <v>0</v>
      </c>
      <c r="O1741" s="223">
        <v>0</v>
      </c>
      <c r="P1741" s="227">
        <f t="shared" si="360"/>
        <v>1.6391634814814815</v>
      </c>
      <c r="Q1741" s="238">
        <v>24.077704000000001</v>
      </c>
      <c r="R1741" s="117">
        <v>21.911935</v>
      </c>
      <c r="S1741" s="117">
        <v>1.6090466999999999</v>
      </c>
      <c r="T1741" s="117">
        <v>9.6060689999999996E-6</v>
      </c>
      <c r="U1741" s="117">
        <v>0.15281557000000001</v>
      </c>
      <c r="V1741" s="117">
        <v>2.9025555000000001E-2</v>
      </c>
      <c r="W1741" s="117">
        <v>0.37487119000000002</v>
      </c>
      <c r="X1741" s="257">
        <f t="shared" si="361"/>
        <v>0.173101979846288</v>
      </c>
      <c r="Y1741" s="257">
        <f t="shared" si="362"/>
        <v>8.48458326456E-2</v>
      </c>
      <c r="Z1741" s="257">
        <f t="shared" si="363"/>
        <v>3.2381707400687999E-2</v>
      </c>
      <c r="AA1741" s="257">
        <f t="shared" si="364"/>
        <v>5.5874439800000002E-2</v>
      </c>
      <c r="AB1741" s="257">
        <v>4.5436876000000001E-2</v>
      </c>
      <c r="AC1741" s="257">
        <v>1.9024098E-6</v>
      </c>
      <c r="AD1741" s="257">
        <v>8.5626347000000002E-3</v>
      </c>
      <c r="AE1741" s="257">
        <v>4.2404227999999998E-6</v>
      </c>
      <c r="AF1741" s="257">
        <v>3.0788811999999999E-2</v>
      </c>
      <c r="AG1741" s="257">
        <v>5.1367113E-5</v>
      </c>
      <c r="AH1741" s="257">
        <v>2.9737179999999998E-2</v>
      </c>
      <c r="AI1741" s="257">
        <v>7.2531163999999996E-5</v>
      </c>
      <c r="AJ1741" s="257">
        <v>9.8670458999999998E-5</v>
      </c>
      <c r="AK1741" s="257">
        <v>1.6143925000000001E-5</v>
      </c>
      <c r="AL1741" s="257">
        <v>9.9825357E-6</v>
      </c>
      <c r="AM1741" s="257">
        <v>3.0876988000000002E-8</v>
      </c>
      <c r="AN1741" s="257">
        <v>1.1597218999999999E-3</v>
      </c>
      <c r="AO1741" s="257">
        <v>6.4296109999999998E-4</v>
      </c>
      <c r="AP1741" s="257">
        <v>6.4448543999999996E-4</v>
      </c>
      <c r="AQ1741" s="257">
        <v>1.0298008E-3</v>
      </c>
      <c r="AR1741" s="257">
        <v>5.4844639000000001E-2</v>
      </c>
      <c r="AT1741" s="193"/>
      <c r="AU1741" s="193"/>
      <c r="AV1741" s="193"/>
      <c r="AW1741" s="193"/>
      <c r="AX1741" s="193"/>
      <c r="AY1741" s="193"/>
      <c r="AZ1741" s="193"/>
      <c r="BA1741" s="193"/>
      <c r="BB1741" s="193"/>
      <c r="BC1741" s="193"/>
      <c r="BD1741" s="193"/>
      <c r="BE1741" s="315"/>
      <c r="BF1741" s="315"/>
      <c r="BG1741" s="315"/>
      <c r="BH1741" s="315"/>
      <c r="BI1741" s="315"/>
      <c r="BJ1741" s="315"/>
      <c r="BK1741" s="315"/>
    </row>
    <row r="1742" spans="1:63" x14ac:dyDescent="0.25">
      <c r="A1742" s="43"/>
      <c r="B1742" s="9" t="s">
        <v>5770</v>
      </c>
      <c r="C1742" s="48" t="s">
        <v>2070</v>
      </c>
      <c r="D1742" s="223">
        <v>0.63985393000000002</v>
      </c>
      <c r="E1742" s="223">
        <v>0.23914619000000001</v>
      </c>
      <c r="F1742" s="223">
        <v>7.9988643999999998E-2</v>
      </c>
      <c r="G1742" s="223">
        <v>1.8488135999999999E-2</v>
      </c>
      <c r="H1742" s="223">
        <v>7.8947874000000005E-3</v>
      </c>
      <c r="I1742" s="223">
        <v>3.3748585999999997E-2</v>
      </c>
      <c r="J1742" s="223">
        <v>8.8354477000000004E-3</v>
      </c>
      <c r="K1742" s="223">
        <v>1.691598E-4</v>
      </c>
      <c r="L1742" s="223">
        <v>0.25151394999999999</v>
      </c>
      <c r="M1742" s="223">
        <v>6.9024375000000001E-5</v>
      </c>
      <c r="N1742" s="223">
        <v>0</v>
      </c>
      <c r="O1742" s="223">
        <v>0</v>
      </c>
      <c r="P1742" s="227">
        <f t="shared" si="360"/>
        <v>1.7714532592592591</v>
      </c>
      <c r="Q1742" s="238">
        <v>26.866326999999998</v>
      </c>
      <c r="R1742" s="117">
        <v>23.546006999999999</v>
      </c>
      <c r="S1742" s="117">
        <v>2.1393528000000002</v>
      </c>
      <c r="T1742" s="117">
        <v>1.3277447E-5</v>
      </c>
      <c r="U1742" s="117">
        <v>0.17534568</v>
      </c>
      <c r="V1742" s="117">
        <v>3.7637832000000003E-2</v>
      </c>
      <c r="W1742" s="117">
        <v>0.96797073</v>
      </c>
      <c r="X1742" s="257">
        <f t="shared" si="361"/>
        <v>0.20514688962172997</v>
      </c>
      <c r="Y1742" s="257">
        <f t="shared" si="362"/>
        <v>0.10968688133359998</v>
      </c>
      <c r="Z1742" s="257">
        <f t="shared" si="363"/>
        <v>3.5192835788129984E-2</v>
      </c>
      <c r="AA1742" s="257">
        <f t="shared" si="364"/>
        <v>6.0267172500000001E-2</v>
      </c>
      <c r="AB1742" s="257">
        <v>4.9103250000000001E-2</v>
      </c>
      <c r="AC1742" s="257">
        <v>2.4722183000000001E-6</v>
      </c>
      <c r="AD1742" s="257">
        <v>2.3257811E-2</v>
      </c>
      <c r="AE1742" s="257">
        <v>4.9207113000000001E-6</v>
      </c>
      <c r="AF1742" s="257">
        <v>3.7250159999999997E-2</v>
      </c>
      <c r="AG1742" s="257">
        <v>6.8267404000000001E-5</v>
      </c>
      <c r="AH1742" s="257">
        <v>3.2137119999999998E-2</v>
      </c>
      <c r="AI1742" s="257">
        <v>1.3263373000000001E-4</v>
      </c>
      <c r="AJ1742" s="257">
        <v>1.6490596999999999E-4</v>
      </c>
      <c r="AK1742" s="257">
        <v>2.9965816000000001E-5</v>
      </c>
      <c r="AL1742" s="257">
        <v>1.9098959999999998E-5</v>
      </c>
      <c r="AM1742" s="257">
        <v>5.8312130000000001E-8</v>
      </c>
      <c r="AN1742" s="257">
        <v>1.2153843E-3</v>
      </c>
      <c r="AO1742" s="257">
        <v>7.5561883000000005E-4</v>
      </c>
      <c r="AP1742" s="257">
        <v>7.3804986999999995E-4</v>
      </c>
      <c r="AQ1742" s="257">
        <v>1.3278255000000001E-3</v>
      </c>
      <c r="AR1742" s="257">
        <v>5.8939347000000003E-2</v>
      </c>
      <c r="AT1742" s="193"/>
      <c r="AU1742" s="193"/>
      <c r="AV1742" s="193"/>
      <c r="AW1742" s="193"/>
      <c r="AX1742" s="193"/>
      <c r="AY1742" s="193"/>
      <c r="AZ1742" s="193"/>
      <c r="BA1742" s="193"/>
      <c r="BB1742" s="193"/>
      <c r="BC1742" s="193"/>
      <c r="BD1742" s="193"/>
      <c r="BE1742" s="315"/>
      <c r="BF1742" s="315"/>
      <c r="BG1742" s="315"/>
      <c r="BH1742" s="315"/>
      <c r="BI1742" s="315"/>
      <c r="BJ1742" s="315"/>
      <c r="BK1742" s="315"/>
    </row>
    <row r="1743" spans="1:63" x14ac:dyDescent="0.25">
      <c r="A1743" s="43"/>
      <c r="B1743" s="9" t="s">
        <v>5770</v>
      </c>
      <c r="C1743" s="48" t="s">
        <v>2071</v>
      </c>
      <c r="D1743" s="223">
        <v>0.64022721999999999</v>
      </c>
      <c r="E1743" s="223">
        <v>0.23927881000000001</v>
      </c>
      <c r="F1743" s="223">
        <v>8.0091849000000007E-2</v>
      </c>
      <c r="G1743" s="223">
        <v>1.8502138000000001E-2</v>
      </c>
      <c r="H1743" s="223">
        <v>7.8879397000000007E-3</v>
      </c>
      <c r="I1743" s="223">
        <v>3.4026749000000002E-2</v>
      </c>
      <c r="J1743" s="223">
        <v>8.8409700000000001E-3</v>
      </c>
      <c r="K1743" s="223">
        <v>1.6920117000000001E-4</v>
      </c>
      <c r="L1743" s="223">
        <v>0.25136054000000002</v>
      </c>
      <c r="M1743" s="223">
        <v>6.9024375000000001E-5</v>
      </c>
      <c r="N1743" s="223">
        <v>0</v>
      </c>
      <c r="O1743" s="223">
        <v>0</v>
      </c>
      <c r="P1743" s="227">
        <f t="shared" si="360"/>
        <v>1.7724356296296295</v>
      </c>
      <c r="Q1743" s="238">
        <v>26.901644000000001</v>
      </c>
      <c r="R1743" s="117">
        <v>23.555510000000002</v>
      </c>
      <c r="S1743" s="117">
        <v>2.1554620999999998</v>
      </c>
      <c r="T1743" s="117">
        <v>1.3303872E-5</v>
      </c>
      <c r="U1743" s="117">
        <v>0.17589152999999999</v>
      </c>
      <c r="V1743" s="117">
        <v>3.7939249000000001E-2</v>
      </c>
      <c r="W1743" s="117">
        <v>0.97682809000000004</v>
      </c>
      <c r="X1743" s="257">
        <f t="shared" si="361"/>
        <v>0.20539365370104304</v>
      </c>
      <c r="Y1743" s="257">
        <f t="shared" si="362"/>
        <v>0.10980285664730001</v>
      </c>
      <c r="Z1743" s="257">
        <f t="shared" si="363"/>
        <v>3.5216840653743003E-2</v>
      </c>
      <c r="AA1743" s="257">
        <f t="shared" si="364"/>
        <v>6.0373956400000005E-2</v>
      </c>
      <c r="AB1743" s="257">
        <v>4.9130472000000001E-2</v>
      </c>
      <c r="AC1743" s="257">
        <v>2.4775788E-6</v>
      </c>
      <c r="AD1743" s="257">
        <v>2.326988E-2</v>
      </c>
      <c r="AE1743" s="257">
        <v>4.9296324999999999E-6</v>
      </c>
      <c r="AF1743" s="257">
        <v>3.7326314999999999E-2</v>
      </c>
      <c r="AG1743" s="257">
        <v>6.8782435999999999E-5</v>
      </c>
      <c r="AH1743" s="257">
        <v>3.2154939E-2</v>
      </c>
      <c r="AI1743" s="257">
        <v>1.3279620999999999E-4</v>
      </c>
      <c r="AJ1743" s="257">
        <v>1.6502714E-4</v>
      </c>
      <c r="AK1743" s="257">
        <v>3.0008252000000001E-5</v>
      </c>
      <c r="AL1743" s="257">
        <v>1.9108211000000001E-5</v>
      </c>
      <c r="AM1743" s="257">
        <v>5.8340743E-8</v>
      </c>
      <c r="AN1743" s="257">
        <v>1.2155711E-3</v>
      </c>
      <c r="AO1743" s="257">
        <v>7.5952769999999999E-4</v>
      </c>
      <c r="AP1743" s="257">
        <v>7.3980469999999996E-4</v>
      </c>
      <c r="AQ1743" s="257">
        <v>1.4107874000000001E-3</v>
      </c>
      <c r="AR1743" s="257">
        <v>5.8963169000000003E-2</v>
      </c>
      <c r="AT1743" s="193"/>
      <c r="AU1743" s="193"/>
      <c r="AV1743" s="193"/>
      <c r="AW1743" s="193"/>
      <c r="AX1743" s="193"/>
      <c r="AY1743" s="193"/>
      <c r="AZ1743" s="193"/>
      <c r="BA1743" s="193"/>
      <c r="BB1743" s="193"/>
      <c r="BC1743" s="193"/>
      <c r="BD1743" s="193"/>
      <c r="BE1743" s="315"/>
      <c r="BF1743" s="315"/>
      <c r="BG1743" s="315"/>
      <c r="BH1743" s="315"/>
      <c r="BI1743" s="315"/>
      <c r="BJ1743" s="315"/>
      <c r="BK1743" s="315"/>
    </row>
    <row r="1744" spans="1:63" x14ac:dyDescent="0.25">
      <c r="A1744" s="43"/>
      <c r="B1744" s="9" t="s">
        <v>5770</v>
      </c>
      <c r="C1744" s="48" t="s">
        <v>2072</v>
      </c>
      <c r="D1744" s="223">
        <v>0.50056449999999997</v>
      </c>
      <c r="E1744" s="223">
        <v>0.22141968000000001</v>
      </c>
      <c r="F1744" s="223">
        <v>4.5544422000000001E-2</v>
      </c>
      <c r="G1744" s="223">
        <v>1.122253E-2</v>
      </c>
      <c r="H1744" s="223">
        <v>7.8538072E-3</v>
      </c>
      <c r="I1744" s="223">
        <v>2.8971522999999999E-2</v>
      </c>
      <c r="J1744" s="223">
        <v>5.7144921999999999E-3</v>
      </c>
      <c r="K1744" s="223">
        <v>1.5096749E-4</v>
      </c>
      <c r="L1744" s="223">
        <v>0.17961806</v>
      </c>
      <c r="M1744" s="223">
        <v>6.9024375000000001E-5</v>
      </c>
      <c r="N1744" s="223">
        <v>0</v>
      </c>
      <c r="O1744" s="223">
        <v>0</v>
      </c>
      <c r="P1744" s="227">
        <f t="shared" si="360"/>
        <v>1.6401457777777777</v>
      </c>
      <c r="Q1744" s="238">
        <v>24.113021</v>
      </c>
      <c r="R1744" s="117">
        <v>21.921437999999998</v>
      </c>
      <c r="S1744" s="117">
        <v>1.625156</v>
      </c>
      <c r="T1744" s="117">
        <v>9.6324944999999996E-6</v>
      </c>
      <c r="U1744" s="117">
        <v>0.15336142</v>
      </c>
      <c r="V1744" s="117">
        <v>2.9326972E-2</v>
      </c>
      <c r="W1744" s="117">
        <v>0.38372855</v>
      </c>
      <c r="X1744" s="257">
        <f t="shared" si="361"/>
        <v>0.17334874231690101</v>
      </c>
      <c r="Y1744" s="257">
        <f t="shared" si="362"/>
        <v>8.4961807259300012E-2</v>
      </c>
      <c r="Z1744" s="257">
        <f t="shared" si="363"/>
        <v>3.2405712257600999E-2</v>
      </c>
      <c r="AA1744" s="257">
        <f t="shared" si="364"/>
        <v>5.5981222800000001E-2</v>
      </c>
      <c r="AB1744" s="257">
        <v>4.5464098000000001E-2</v>
      </c>
      <c r="AC1744" s="257">
        <v>1.9077703E-6</v>
      </c>
      <c r="AD1744" s="257">
        <v>8.5747040000000007E-3</v>
      </c>
      <c r="AE1744" s="257">
        <v>4.2493439999999996E-6</v>
      </c>
      <c r="AF1744" s="257">
        <v>3.0864966000000001E-2</v>
      </c>
      <c r="AG1744" s="257">
        <v>5.1882144999999999E-5</v>
      </c>
      <c r="AH1744" s="257">
        <v>2.9754999000000001E-2</v>
      </c>
      <c r="AI1744" s="257">
        <v>7.2693642E-5</v>
      </c>
      <c r="AJ1744" s="257">
        <v>9.8791632000000006E-5</v>
      </c>
      <c r="AK1744" s="257">
        <v>1.6186361000000001E-5</v>
      </c>
      <c r="AL1744" s="257">
        <v>9.9917869999999992E-6</v>
      </c>
      <c r="AM1744" s="257">
        <v>3.0905601000000001E-8</v>
      </c>
      <c r="AN1744" s="257">
        <v>1.1599087000000001E-3</v>
      </c>
      <c r="AO1744" s="257">
        <v>6.4686997000000003E-4</v>
      </c>
      <c r="AP1744" s="257">
        <v>6.4624026000000001E-4</v>
      </c>
      <c r="AQ1744" s="257">
        <v>1.1127628000000001E-3</v>
      </c>
      <c r="AR1744" s="257">
        <v>5.4868460000000001E-2</v>
      </c>
      <c r="AT1744" s="193"/>
      <c r="AU1744" s="193"/>
      <c r="AV1744" s="193"/>
      <c r="AW1744" s="193"/>
      <c r="AX1744" s="193"/>
      <c r="AY1744" s="193"/>
      <c r="AZ1744" s="193"/>
      <c r="BA1744" s="193"/>
      <c r="BB1744" s="193"/>
      <c r="BC1744" s="193"/>
      <c r="BD1744" s="193"/>
      <c r="BE1744" s="315"/>
      <c r="BF1744" s="315"/>
      <c r="BG1744" s="315"/>
      <c r="BH1744" s="315"/>
      <c r="BI1744" s="315"/>
      <c r="BJ1744" s="315"/>
      <c r="BK1744" s="315"/>
    </row>
    <row r="1745" spans="1:63" x14ac:dyDescent="0.25">
      <c r="A1745" s="43"/>
      <c r="B1745" s="9" t="s">
        <v>5770</v>
      </c>
      <c r="C1745" s="48" t="s">
        <v>2073</v>
      </c>
      <c r="D1745" s="223">
        <v>0.50056449999999997</v>
      </c>
      <c r="E1745" s="223">
        <v>0.22141968000000001</v>
      </c>
      <c r="F1745" s="223">
        <v>4.5544422000000001E-2</v>
      </c>
      <c r="G1745" s="223">
        <v>1.122253E-2</v>
      </c>
      <c r="H1745" s="223">
        <v>7.8538072E-3</v>
      </c>
      <c r="I1745" s="223">
        <v>2.8971522999999999E-2</v>
      </c>
      <c r="J1745" s="223">
        <v>5.7144921999999999E-3</v>
      </c>
      <c r="K1745" s="223">
        <v>1.5096749E-4</v>
      </c>
      <c r="L1745" s="223">
        <v>0.17961806</v>
      </c>
      <c r="M1745" s="223">
        <v>6.9024375000000001E-5</v>
      </c>
      <c r="N1745" s="223">
        <v>0</v>
      </c>
      <c r="O1745" s="223">
        <v>0</v>
      </c>
      <c r="P1745" s="227">
        <f t="shared" si="360"/>
        <v>1.6401457777777777</v>
      </c>
      <c r="Q1745" s="238">
        <v>24.113021</v>
      </c>
      <c r="R1745" s="117">
        <v>21.921437999999998</v>
      </c>
      <c r="S1745" s="117">
        <v>1.625156</v>
      </c>
      <c r="T1745" s="117">
        <v>9.6324944999999996E-6</v>
      </c>
      <c r="U1745" s="117">
        <v>0.15336142</v>
      </c>
      <c r="V1745" s="117">
        <v>2.9326972E-2</v>
      </c>
      <c r="W1745" s="117">
        <v>0.38372855</v>
      </c>
      <c r="X1745" s="257">
        <f t="shared" si="361"/>
        <v>0.17334874231690101</v>
      </c>
      <c r="Y1745" s="257">
        <f t="shared" si="362"/>
        <v>8.4961807259300012E-2</v>
      </c>
      <c r="Z1745" s="257">
        <f t="shared" si="363"/>
        <v>3.2405712257600999E-2</v>
      </c>
      <c r="AA1745" s="257">
        <f t="shared" si="364"/>
        <v>5.5981222800000001E-2</v>
      </c>
      <c r="AB1745" s="257">
        <v>4.5464098000000001E-2</v>
      </c>
      <c r="AC1745" s="257">
        <v>1.9077703E-6</v>
      </c>
      <c r="AD1745" s="257">
        <v>8.5747040000000007E-3</v>
      </c>
      <c r="AE1745" s="257">
        <v>4.2493439999999996E-6</v>
      </c>
      <c r="AF1745" s="257">
        <v>3.0864966000000001E-2</v>
      </c>
      <c r="AG1745" s="257">
        <v>5.1882144999999999E-5</v>
      </c>
      <c r="AH1745" s="257">
        <v>2.9754999000000001E-2</v>
      </c>
      <c r="AI1745" s="257">
        <v>7.2693642E-5</v>
      </c>
      <c r="AJ1745" s="257">
        <v>9.8791632000000006E-5</v>
      </c>
      <c r="AK1745" s="257">
        <v>1.6186361000000001E-5</v>
      </c>
      <c r="AL1745" s="257">
        <v>9.9917869999999992E-6</v>
      </c>
      <c r="AM1745" s="257">
        <v>3.0905601000000001E-8</v>
      </c>
      <c r="AN1745" s="257">
        <v>1.1599087000000001E-3</v>
      </c>
      <c r="AO1745" s="257">
        <v>6.4686997000000003E-4</v>
      </c>
      <c r="AP1745" s="257">
        <v>6.4624026000000001E-4</v>
      </c>
      <c r="AQ1745" s="257">
        <v>1.1127628000000001E-3</v>
      </c>
      <c r="AR1745" s="257">
        <v>5.4868460000000001E-2</v>
      </c>
      <c r="AT1745" s="193"/>
      <c r="AU1745" s="193"/>
      <c r="AV1745" s="193"/>
      <c r="AW1745" s="193"/>
      <c r="AX1745" s="193"/>
      <c r="AY1745" s="193"/>
      <c r="AZ1745" s="193"/>
      <c r="BA1745" s="193"/>
      <c r="BB1745" s="193"/>
      <c r="BC1745" s="193"/>
      <c r="BD1745" s="193"/>
      <c r="BE1745" s="315"/>
      <c r="BF1745" s="315"/>
      <c r="BG1745" s="315"/>
      <c r="BH1745" s="315"/>
      <c r="BI1745" s="315"/>
      <c r="BJ1745" s="315"/>
      <c r="BK1745" s="315"/>
    </row>
    <row r="1746" spans="1:63" x14ac:dyDescent="0.25">
      <c r="A1746" s="58" t="s">
        <v>524</v>
      </c>
      <c r="B1746" s="58"/>
      <c r="C1746" s="43"/>
      <c r="D1746" s="199"/>
      <c r="E1746" s="199"/>
      <c r="F1746" s="199"/>
      <c r="G1746" s="199"/>
      <c r="H1746" s="199"/>
      <c r="I1746" s="199"/>
      <c r="J1746" s="199"/>
      <c r="K1746" s="199"/>
      <c r="L1746" s="199"/>
      <c r="M1746" s="199"/>
      <c r="N1746" s="199"/>
      <c r="O1746" s="199"/>
      <c r="P1746" s="199"/>
      <c r="Q1746" s="239"/>
      <c r="R1746" s="97"/>
      <c r="S1746" s="97"/>
      <c r="T1746" s="97"/>
      <c r="U1746" s="97"/>
      <c r="V1746" s="97"/>
      <c r="W1746" s="97"/>
      <c r="X1746" s="259"/>
      <c r="Y1746" s="259"/>
      <c r="Z1746" s="259"/>
      <c r="AA1746" s="258"/>
      <c r="AB1746" s="258"/>
      <c r="AC1746" s="258"/>
      <c r="AD1746" s="258"/>
      <c r="AE1746" s="258"/>
      <c r="AF1746" s="258"/>
      <c r="AG1746" s="258"/>
      <c r="AH1746" s="258"/>
      <c r="AI1746" s="258"/>
      <c r="AJ1746" s="258"/>
      <c r="AK1746" s="258"/>
      <c r="AL1746" s="258"/>
      <c r="AM1746" s="258"/>
      <c r="AN1746" s="258"/>
      <c r="AO1746" s="258"/>
      <c r="AP1746" s="258"/>
      <c r="AQ1746" s="258"/>
      <c r="AR1746" s="258"/>
      <c r="AT1746" s="193"/>
      <c r="AU1746" s="193"/>
      <c r="AV1746" s="193"/>
      <c r="AW1746" s="193"/>
      <c r="AX1746" s="193"/>
      <c r="AY1746" s="193"/>
      <c r="AZ1746" s="193"/>
      <c r="BA1746" s="193"/>
      <c r="BB1746" s="193"/>
      <c r="BC1746" s="193"/>
      <c r="BD1746" s="193"/>
      <c r="BE1746" s="315"/>
      <c r="BF1746" s="315"/>
      <c r="BG1746" s="315"/>
      <c r="BH1746" s="315"/>
      <c r="BI1746" s="315"/>
      <c r="BJ1746" s="315"/>
      <c r="BK1746" s="315"/>
    </row>
    <row r="1747" spans="1:63" x14ac:dyDescent="0.25">
      <c r="A1747" s="43"/>
      <c r="B1747" s="9" t="s">
        <v>5770</v>
      </c>
      <c r="C1747" s="48" t="s">
        <v>2074</v>
      </c>
      <c r="D1747" s="223">
        <v>0.72236069999999997</v>
      </c>
      <c r="E1747" s="223">
        <v>0.25385823000000002</v>
      </c>
      <c r="F1747" s="223">
        <v>5.7971228E-2</v>
      </c>
      <c r="G1747" s="223">
        <v>3.9818733000000002E-2</v>
      </c>
      <c r="H1747" s="223">
        <v>7.9680303999999993E-3</v>
      </c>
      <c r="I1747" s="223">
        <v>4.3764655E-2</v>
      </c>
      <c r="J1747" s="223">
        <v>1.0784522E-2</v>
      </c>
      <c r="K1747" s="223">
        <v>1.8281345E-4</v>
      </c>
      <c r="L1747" s="223">
        <v>0.30794858000000003</v>
      </c>
      <c r="M1747" s="223">
        <v>6.3911458000000005E-5</v>
      </c>
      <c r="N1747" s="223">
        <v>0</v>
      </c>
      <c r="O1747" s="223">
        <v>0</v>
      </c>
      <c r="P1747" s="227">
        <f>E1747/0.135</f>
        <v>1.8804313333333333</v>
      </c>
      <c r="Q1747" s="238">
        <v>29.373967</v>
      </c>
      <c r="R1747" s="117">
        <v>24.997691</v>
      </c>
      <c r="S1747" s="117">
        <v>2.6396256</v>
      </c>
      <c r="T1747" s="117">
        <v>1.7229822999999998E-5</v>
      </c>
      <c r="U1747" s="117">
        <v>0.19419716000000001</v>
      </c>
      <c r="V1747" s="117">
        <v>4.547814E-2</v>
      </c>
      <c r="W1747" s="117">
        <v>1.4969577999999999</v>
      </c>
      <c r="X1747" s="257">
        <f>SUM(Y1747:AA1747)</f>
        <v>0.26044455982196002</v>
      </c>
      <c r="Y1747" s="257">
        <f>SUM(AB1747:AG1747)</f>
        <v>0.15788640953040001</v>
      </c>
      <c r="Z1747" s="257">
        <f>SUM(AH1747:AP1747)</f>
        <v>3.7740034791559997E-2</v>
      </c>
      <c r="AA1747" s="257">
        <f>SUM(AQ1747:AR1747)</f>
        <v>6.4818115499999995E-2</v>
      </c>
      <c r="AB1747" s="257">
        <v>5.2123363999999998E-2</v>
      </c>
      <c r="AC1747" s="257">
        <v>2.9050431000000002E-6</v>
      </c>
      <c r="AD1747" s="257">
        <v>6.7836966999999998E-2</v>
      </c>
      <c r="AE1747" s="257">
        <v>5.1937063000000003E-6</v>
      </c>
      <c r="AF1747" s="257">
        <v>3.7833807999999997E-2</v>
      </c>
      <c r="AG1747" s="257">
        <v>8.4171781000000001E-5</v>
      </c>
      <c r="AH1747" s="257">
        <v>3.4114077999999999E-2</v>
      </c>
      <c r="AI1747" s="257">
        <v>9.3363086999999998E-5</v>
      </c>
      <c r="AJ1747" s="257">
        <v>3.6000665000000001E-4</v>
      </c>
      <c r="AK1747" s="257">
        <v>2.6323377E-5</v>
      </c>
      <c r="AL1747" s="257">
        <v>4.0951363999999997E-5</v>
      </c>
      <c r="AM1747" s="257">
        <v>1.1940355999999999E-7</v>
      </c>
      <c r="AN1747" s="257">
        <v>1.2593715E-3</v>
      </c>
      <c r="AO1747" s="257">
        <v>9.9049720999999993E-4</v>
      </c>
      <c r="AP1747" s="257">
        <v>8.5532420000000004E-4</v>
      </c>
      <c r="AQ1747" s="257">
        <v>2.2396924999999999E-3</v>
      </c>
      <c r="AR1747" s="257">
        <v>6.2578422999999994E-2</v>
      </c>
      <c r="AT1747" s="193"/>
      <c r="AU1747" s="193"/>
      <c r="AV1747" s="193"/>
      <c r="AW1747" s="193"/>
      <c r="AX1747" s="193"/>
      <c r="AY1747" s="193"/>
      <c r="AZ1747" s="193"/>
      <c r="BA1747" s="193"/>
      <c r="BB1747" s="193"/>
      <c r="BC1747" s="193"/>
      <c r="BD1747" s="193"/>
      <c r="BE1747" s="315"/>
      <c r="BF1747" s="315"/>
      <c r="BG1747" s="315"/>
      <c r="BH1747" s="315"/>
      <c r="BI1747" s="315"/>
      <c r="BJ1747" s="315"/>
      <c r="BK1747" s="315"/>
    </row>
    <row r="1748" spans="1:63" x14ac:dyDescent="0.25">
      <c r="A1748" s="43"/>
      <c r="B1748" s="9" t="s">
        <v>5770</v>
      </c>
      <c r="C1748" s="48" t="s">
        <v>2075</v>
      </c>
      <c r="D1748" s="223">
        <v>0.78355631000000003</v>
      </c>
      <c r="E1748" s="223">
        <v>0.26837125000000001</v>
      </c>
      <c r="F1748" s="223">
        <v>6.2662864999999998E-2</v>
      </c>
      <c r="G1748" s="223">
        <v>3.9037826999999997E-2</v>
      </c>
      <c r="H1748" s="223">
        <v>7.9349859999999998E-3</v>
      </c>
      <c r="I1748" s="223">
        <v>4.4480756000000003E-2</v>
      </c>
      <c r="J1748" s="223">
        <v>8.9104691000000003E-3</v>
      </c>
      <c r="K1748" s="223">
        <v>1.7349505000000001E-4</v>
      </c>
      <c r="L1748" s="223">
        <v>0.3518252</v>
      </c>
      <c r="M1748" s="223">
        <v>1.5946145999999999E-4</v>
      </c>
      <c r="N1748" s="223">
        <v>0</v>
      </c>
      <c r="O1748" s="223">
        <v>0</v>
      </c>
      <c r="P1748" s="227">
        <f>E1748/0.135</f>
        <v>1.9879351851851852</v>
      </c>
      <c r="Q1748" s="238">
        <v>31.650069999999999</v>
      </c>
      <c r="R1748" s="117">
        <v>26.187394000000001</v>
      </c>
      <c r="S1748" s="117">
        <v>4.0376662999999997</v>
      </c>
      <c r="T1748" s="117">
        <v>1.5723980999999999E-5</v>
      </c>
      <c r="U1748" s="117">
        <v>0.24135809</v>
      </c>
      <c r="V1748" s="117">
        <v>7.3189720999999999E-2</v>
      </c>
      <c r="W1748" s="117">
        <v>1.1104466</v>
      </c>
      <c r="X1748" s="257">
        <f>SUM(Y1748:AA1748)</f>
        <v>0.26890761606406</v>
      </c>
      <c r="Y1748" s="257">
        <f>SUM(AB1748:AG1748)</f>
        <v>0.16117037558129998</v>
      </c>
      <c r="Z1748" s="257">
        <f>SUM(AH1748:AP1748)</f>
        <v>3.9780849182760002E-2</v>
      </c>
      <c r="AA1748" s="257">
        <f>SUM(AQ1748:AR1748)</f>
        <v>6.7956391300000002E-2</v>
      </c>
      <c r="AB1748" s="257">
        <v>5.5103757000000003E-2</v>
      </c>
      <c r="AC1748" s="257">
        <v>2.9288966999999999E-6</v>
      </c>
      <c r="AD1748" s="257">
        <v>6.7321430000000002E-2</v>
      </c>
      <c r="AE1748" s="257">
        <v>5.3997346000000003E-6</v>
      </c>
      <c r="AF1748" s="257">
        <v>3.8607944999999998E-2</v>
      </c>
      <c r="AG1748" s="257">
        <v>1.2891494999999999E-4</v>
      </c>
      <c r="AH1748" s="257">
        <v>3.6064383999999998E-2</v>
      </c>
      <c r="AI1748" s="257">
        <v>1.0106048E-4</v>
      </c>
      <c r="AJ1748" s="257">
        <v>3.5300784000000002E-4</v>
      </c>
      <c r="AK1748" s="257">
        <v>2.9131457999999999E-5</v>
      </c>
      <c r="AL1748" s="257">
        <v>4.0305393000000003E-5</v>
      </c>
      <c r="AM1748" s="257">
        <v>1.1750176000000001E-7</v>
      </c>
      <c r="AN1748" s="257">
        <v>1.3098176E-3</v>
      </c>
      <c r="AO1748" s="257">
        <v>1.0052345E-3</v>
      </c>
      <c r="AP1748" s="257">
        <v>8.7779041000000003E-4</v>
      </c>
      <c r="AQ1748" s="257">
        <v>2.4009163E-3</v>
      </c>
      <c r="AR1748" s="257">
        <v>6.5555475000000002E-2</v>
      </c>
      <c r="AT1748" s="193"/>
      <c r="AU1748" s="193"/>
      <c r="AV1748" s="193"/>
      <c r="AW1748" s="193"/>
      <c r="AX1748" s="193"/>
      <c r="AY1748" s="193"/>
      <c r="AZ1748" s="193"/>
      <c r="BA1748" s="193"/>
      <c r="BB1748" s="193"/>
      <c r="BC1748" s="193"/>
      <c r="BD1748" s="193"/>
      <c r="BE1748" s="315"/>
      <c r="BF1748" s="315"/>
      <c r="BG1748" s="315"/>
      <c r="BH1748" s="315"/>
      <c r="BI1748" s="315"/>
      <c r="BJ1748" s="315"/>
      <c r="BK1748" s="315"/>
    </row>
    <row r="1749" spans="1:63" x14ac:dyDescent="0.25">
      <c r="A1749" s="43"/>
      <c r="B1749" s="9" t="s">
        <v>5770</v>
      </c>
      <c r="C1749" s="48" t="s">
        <v>2076</v>
      </c>
      <c r="D1749" s="223">
        <v>0.56729059000000004</v>
      </c>
      <c r="E1749" s="223">
        <v>0.22477322</v>
      </c>
      <c r="F1749" s="223">
        <v>5.0382240000000002E-2</v>
      </c>
      <c r="G1749" s="223">
        <v>3.0344210999999999E-2</v>
      </c>
      <c r="H1749" s="223">
        <v>7.8582818999999998E-3</v>
      </c>
      <c r="I1749" s="223">
        <v>3.8007339000000001E-2</v>
      </c>
      <c r="J1749" s="223">
        <v>6.9963521000000004E-3</v>
      </c>
      <c r="K1749" s="223">
        <v>1.5609884999999999E-4</v>
      </c>
      <c r="L1749" s="223">
        <v>0.20869615</v>
      </c>
      <c r="M1749" s="223">
        <v>7.6693750000000004E-5</v>
      </c>
      <c r="N1749" s="223">
        <v>0</v>
      </c>
      <c r="O1749" s="223">
        <v>0</v>
      </c>
      <c r="P1749" s="227">
        <f>E1749/0.135</f>
        <v>1.6649868148148146</v>
      </c>
      <c r="Q1749" s="238">
        <v>24.657973999999999</v>
      </c>
      <c r="R1749" s="117">
        <v>22.207295999999999</v>
      </c>
      <c r="S1749" s="117">
        <v>1.7578422</v>
      </c>
      <c r="T1749" s="117">
        <v>1.2032158999999999E-5</v>
      </c>
      <c r="U1749" s="117">
        <v>0.16314498</v>
      </c>
      <c r="V1749" s="117">
        <v>3.1345149000000003E-2</v>
      </c>
      <c r="W1749" s="117">
        <v>0.49833391999999999</v>
      </c>
      <c r="X1749" s="257">
        <f>SUM(Y1749:AA1749)</f>
        <v>0.221141358831414</v>
      </c>
      <c r="Y1749" s="257">
        <f>SUM(AB1749:AG1749)</f>
        <v>0.130214024944</v>
      </c>
      <c r="Z1749" s="257">
        <f>SUM(AH1749:AP1749)</f>
        <v>3.3396414787414001E-2</v>
      </c>
      <c r="AA1749" s="257">
        <f>SUM(AQ1749:AR1749)</f>
        <v>5.7530919100000001E-2</v>
      </c>
      <c r="AB1749" s="257">
        <v>4.6152591E-2</v>
      </c>
      <c r="AC1749" s="257">
        <v>1.9964249000000002E-6</v>
      </c>
      <c r="AD1749" s="257">
        <v>4.9266247999999999E-2</v>
      </c>
      <c r="AE1749" s="257">
        <v>4.6972780999999997E-6</v>
      </c>
      <c r="AF1749" s="257">
        <v>3.4732407E-2</v>
      </c>
      <c r="AG1749" s="257">
        <v>5.6085241000000002E-5</v>
      </c>
      <c r="AH1749" s="257">
        <v>3.0205611E-2</v>
      </c>
      <c r="AI1749" s="257">
        <v>8.0856833000000005E-5</v>
      </c>
      <c r="AJ1749" s="257">
        <v>2.7373584E-4</v>
      </c>
      <c r="AK1749" s="257">
        <v>2.0560840000000001E-5</v>
      </c>
      <c r="AL1749" s="257">
        <v>3.0801093E-5</v>
      </c>
      <c r="AM1749" s="257">
        <v>9.0151414000000004E-8</v>
      </c>
      <c r="AN1749" s="257">
        <v>1.1984596E-3</v>
      </c>
      <c r="AO1749" s="257">
        <v>8.5956406000000003E-4</v>
      </c>
      <c r="AP1749" s="257">
        <v>7.2673536999999999E-4</v>
      </c>
      <c r="AQ1749" s="257">
        <v>1.9463480999999999E-3</v>
      </c>
      <c r="AR1749" s="257">
        <v>5.5584570999999999E-2</v>
      </c>
      <c r="AT1749" s="193"/>
      <c r="AU1749" s="193"/>
      <c r="AV1749" s="193"/>
      <c r="AW1749" s="193"/>
      <c r="AX1749" s="193"/>
      <c r="AY1749" s="193"/>
      <c r="AZ1749" s="193"/>
      <c r="BA1749" s="193"/>
      <c r="BB1749" s="193"/>
      <c r="BC1749" s="193"/>
      <c r="BD1749" s="193"/>
      <c r="BE1749" s="315"/>
      <c r="BF1749" s="315"/>
      <c r="BG1749" s="315"/>
      <c r="BH1749" s="315"/>
      <c r="BI1749" s="315"/>
      <c r="BJ1749" s="315"/>
      <c r="BK1749" s="315"/>
    </row>
    <row r="1750" spans="1:63" x14ac:dyDescent="0.25">
      <c r="A1750" s="43"/>
      <c r="B1750" s="9" t="s">
        <v>5770</v>
      </c>
      <c r="C1750" s="48" t="s">
        <v>2077</v>
      </c>
      <c r="D1750" s="223">
        <v>0.72016427000000005</v>
      </c>
      <c r="E1750" s="223">
        <v>0.23301225</v>
      </c>
      <c r="F1750" s="223">
        <v>0.13600285000000001</v>
      </c>
      <c r="G1750" s="223">
        <v>2.8308878999999999E-2</v>
      </c>
      <c r="H1750" s="223">
        <v>7.8467880000000004E-3</v>
      </c>
      <c r="I1750" s="223">
        <v>3.8501213999999999E-2</v>
      </c>
      <c r="J1750" s="223">
        <v>1.0150275E-2</v>
      </c>
      <c r="K1750" s="223">
        <v>1.6930267000000001E-4</v>
      </c>
      <c r="L1750" s="223">
        <v>0.26610879999999998</v>
      </c>
      <c r="M1750" s="223">
        <v>6.3911458000000005E-5</v>
      </c>
      <c r="N1750" s="223">
        <v>0</v>
      </c>
      <c r="O1750" s="223">
        <v>0</v>
      </c>
      <c r="P1750" s="227">
        <f>E1750/0.135</f>
        <v>1.7260166666666665</v>
      </c>
      <c r="Q1750" s="238">
        <v>25.607012999999998</v>
      </c>
      <c r="R1750" s="117">
        <v>22.814629</v>
      </c>
      <c r="S1750" s="117">
        <v>1.8482088999999999</v>
      </c>
      <c r="T1750" s="117">
        <v>1.4106466E-5</v>
      </c>
      <c r="U1750" s="117">
        <v>0.17508683999999999</v>
      </c>
      <c r="V1750" s="117">
        <v>3.2706883999999999E-2</v>
      </c>
      <c r="W1750" s="117">
        <v>0.73636763000000005</v>
      </c>
      <c r="X1750" s="257">
        <f>SUM(Y1750:AA1750)</f>
        <v>0.23282722812484202</v>
      </c>
      <c r="Y1750" s="257">
        <f>SUM(AB1750:AG1750)</f>
        <v>0.13941242623370001</v>
      </c>
      <c r="Z1750" s="257">
        <f>SUM(AH1750:AP1750)</f>
        <v>3.4772685391141998E-2</v>
      </c>
      <c r="AA1750" s="257">
        <f>SUM(AQ1750:AR1750)</f>
        <v>5.8642116500000001E-2</v>
      </c>
      <c r="AB1750" s="257">
        <v>4.784426E-2</v>
      </c>
      <c r="AC1750" s="257">
        <v>2.3047306000000002E-6</v>
      </c>
      <c r="AD1750" s="257">
        <v>4.4869328999999999E-2</v>
      </c>
      <c r="AE1750" s="257">
        <v>5.6837650999999997E-6</v>
      </c>
      <c r="AF1750" s="257">
        <v>4.6631867E-2</v>
      </c>
      <c r="AG1750" s="257">
        <v>5.8981738000000002E-5</v>
      </c>
      <c r="AH1750" s="257">
        <v>3.1312850000000003E-2</v>
      </c>
      <c r="AI1750" s="257">
        <v>2.3101039000000001E-4</v>
      </c>
      <c r="AJ1750" s="257">
        <v>2.5465785E-4</v>
      </c>
      <c r="AK1750" s="257">
        <v>4.9741548999999999E-5</v>
      </c>
      <c r="AL1750" s="257">
        <v>3.2260686000000003E-5</v>
      </c>
      <c r="AM1750" s="257">
        <v>9.8066141999999998E-8</v>
      </c>
      <c r="AN1750" s="257">
        <v>1.2522638E-3</v>
      </c>
      <c r="AO1750" s="257">
        <v>8.7289601000000003E-4</v>
      </c>
      <c r="AP1750" s="257">
        <v>7.6690704E-4</v>
      </c>
      <c r="AQ1750" s="257">
        <v>1.5376694999999999E-3</v>
      </c>
      <c r="AR1750" s="257">
        <v>5.7104447000000003E-2</v>
      </c>
      <c r="AT1750" s="193"/>
      <c r="AU1750" s="193"/>
      <c r="AV1750" s="193"/>
      <c r="AW1750" s="193"/>
      <c r="AX1750" s="193"/>
      <c r="AY1750" s="193"/>
      <c r="AZ1750" s="193"/>
      <c r="BA1750" s="193"/>
      <c r="BB1750" s="193"/>
      <c r="BC1750" s="193"/>
      <c r="BD1750" s="193"/>
      <c r="BE1750" s="315"/>
      <c r="BF1750" s="315"/>
      <c r="BG1750" s="315"/>
      <c r="BH1750" s="315"/>
      <c r="BI1750" s="315"/>
      <c r="BJ1750" s="315"/>
      <c r="BK1750" s="315"/>
    </row>
    <row r="1751" spans="1:63" x14ac:dyDescent="0.25">
      <c r="A1751" s="58" t="s">
        <v>525</v>
      </c>
      <c r="B1751" s="58"/>
      <c r="C1751" s="43"/>
      <c r="D1751" s="199"/>
      <c r="E1751" s="199"/>
      <c r="F1751" s="199"/>
      <c r="G1751" s="199"/>
      <c r="H1751" s="199"/>
      <c r="I1751" s="199"/>
      <c r="J1751" s="199"/>
      <c r="K1751" s="199"/>
      <c r="L1751" s="199"/>
      <c r="M1751" s="199"/>
      <c r="N1751" s="199"/>
      <c r="O1751" s="199"/>
      <c r="P1751" s="199"/>
      <c r="Q1751" s="239"/>
      <c r="R1751" s="97"/>
      <c r="S1751" s="97"/>
      <c r="T1751" s="97"/>
      <c r="U1751" s="97"/>
      <c r="V1751" s="97"/>
      <c r="W1751" s="97"/>
      <c r="X1751" s="259"/>
      <c r="Y1751" s="259"/>
      <c r="Z1751" s="259"/>
      <c r="AA1751" s="258"/>
      <c r="AB1751" s="258"/>
      <c r="AC1751" s="258"/>
      <c r="AD1751" s="258"/>
      <c r="AE1751" s="258"/>
      <c r="AF1751" s="258"/>
      <c r="AG1751" s="258"/>
      <c r="AH1751" s="258"/>
      <c r="AI1751" s="258"/>
      <c r="AJ1751" s="258"/>
      <c r="AK1751" s="258"/>
      <c r="AL1751" s="258"/>
      <c r="AM1751" s="258"/>
      <c r="AN1751" s="258"/>
      <c r="AO1751" s="258"/>
      <c r="AP1751" s="258"/>
      <c r="AQ1751" s="258"/>
      <c r="AR1751" s="258"/>
      <c r="AT1751" s="193"/>
      <c r="AU1751" s="193"/>
      <c r="AV1751" s="193"/>
      <c r="AW1751" s="193"/>
      <c r="AX1751" s="193"/>
      <c r="AY1751" s="193"/>
      <c r="AZ1751" s="193"/>
      <c r="BA1751" s="193"/>
      <c r="BB1751" s="193"/>
      <c r="BC1751" s="193"/>
      <c r="BD1751" s="193"/>
      <c r="BE1751" s="315"/>
      <c r="BF1751" s="315"/>
      <c r="BG1751" s="315"/>
      <c r="BH1751" s="315"/>
      <c r="BI1751" s="315"/>
      <c r="BJ1751" s="315"/>
      <c r="BK1751" s="315"/>
    </row>
    <row r="1752" spans="1:63" x14ac:dyDescent="0.25">
      <c r="A1752" s="43"/>
      <c r="B1752" s="9" t="s">
        <v>5770</v>
      </c>
      <c r="C1752" s="48" t="s">
        <v>2078</v>
      </c>
      <c r="D1752" s="223">
        <v>0.72356103999999999</v>
      </c>
      <c r="E1752" s="223">
        <v>0.23585454</v>
      </c>
      <c r="F1752" s="223">
        <v>0.15599291000000001</v>
      </c>
      <c r="G1752" s="223">
        <v>1.5680243999999999E-2</v>
      </c>
      <c r="H1752" s="223">
        <v>7.9050422999999998E-3</v>
      </c>
      <c r="I1752" s="223">
        <v>3.3670302999999999E-2</v>
      </c>
      <c r="J1752" s="223">
        <v>1.0221844000000001E-2</v>
      </c>
      <c r="K1752" s="223">
        <v>1.7109593000000001E-4</v>
      </c>
      <c r="L1752" s="223">
        <v>0.26400115000000002</v>
      </c>
      <c r="M1752" s="223">
        <v>6.3911458000000005E-5</v>
      </c>
      <c r="N1752" s="223">
        <v>0</v>
      </c>
      <c r="O1752" s="223">
        <v>0</v>
      </c>
      <c r="P1752" s="227">
        <f t="shared" ref="P1752:P1757" si="365">E1752/0.135</f>
        <v>1.7470706666666667</v>
      </c>
      <c r="Q1752" s="238">
        <v>25.875955999999999</v>
      </c>
      <c r="R1752" s="117">
        <v>23.060580999999999</v>
      </c>
      <c r="S1752" s="117">
        <v>1.8586376</v>
      </c>
      <c r="T1752" s="117">
        <v>1.3271443000000001E-5</v>
      </c>
      <c r="U1752" s="117">
        <v>0.17531548</v>
      </c>
      <c r="V1752" s="117">
        <v>3.3104880000000003E-2</v>
      </c>
      <c r="W1752" s="117">
        <v>0.74830448000000005</v>
      </c>
      <c r="X1752" s="257">
        <f t="shared" ref="X1752:X1757" si="366">SUM(Y1752:AA1752)</f>
        <v>0.207722186117858</v>
      </c>
      <c r="Y1752" s="257">
        <f t="shared" ref="Y1752:Y1757" si="367">SUM(AB1752:AG1752)</f>
        <v>0.11401965831749999</v>
      </c>
      <c r="Z1752" s="257">
        <f t="shared" ref="Z1752:Z1757" si="368">SUM(AH1752:AP1752)</f>
        <v>3.4919560700358003E-2</v>
      </c>
      <c r="AA1752" s="257">
        <f t="shared" ref="AA1752:AA1757" si="369">SUM(AQ1752:AR1752)</f>
        <v>5.87829671E-2</v>
      </c>
      <c r="AB1752" s="257">
        <v>4.8427893999999999E-2</v>
      </c>
      <c r="AC1752" s="257">
        <v>2.3650664000000001E-6</v>
      </c>
      <c r="AD1752" s="257">
        <v>1.7798303000000001E-2</v>
      </c>
      <c r="AE1752" s="257">
        <v>5.7180900999999996E-6</v>
      </c>
      <c r="AF1752" s="257">
        <v>4.7726036999999999E-2</v>
      </c>
      <c r="AG1752" s="257">
        <v>5.9341161E-5</v>
      </c>
      <c r="AH1752" s="257">
        <v>3.1694844E-2</v>
      </c>
      <c r="AI1752" s="257">
        <v>2.6615481999999998E-4</v>
      </c>
      <c r="AJ1752" s="257">
        <v>1.3894712999999999E-4</v>
      </c>
      <c r="AK1752" s="257">
        <v>5.4864207999999997E-5</v>
      </c>
      <c r="AL1752" s="257">
        <v>1.9444802999999999E-5</v>
      </c>
      <c r="AM1752" s="257">
        <v>6.2589357999999994E-8</v>
      </c>
      <c r="AN1752" s="257">
        <v>1.2543144E-3</v>
      </c>
      <c r="AO1752" s="257">
        <v>7.5434563999999995E-4</v>
      </c>
      <c r="AP1752" s="257">
        <v>7.3658310999999996E-4</v>
      </c>
      <c r="AQ1752" s="257">
        <v>1.0632401000000001E-3</v>
      </c>
      <c r="AR1752" s="257">
        <v>5.7719726999999998E-2</v>
      </c>
      <c r="AT1752" s="193"/>
      <c r="AU1752" s="193"/>
      <c r="AV1752" s="193"/>
      <c r="AW1752" s="193"/>
      <c r="AX1752" s="193"/>
      <c r="AY1752" s="193"/>
      <c r="AZ1752" s="193"/>
      <c r="BA1752" s="193"/>
      <c r="BB1752" s="193"/>
      <c r="BC1752" s="193"/>
      <c r="BD1752" s="193"/>
      <c r="BE1752" s="315"/>
      <c r="BF1752" s="315"/>
      <c r="BG1752" s="315"/>
      <c r="BH1752" s="315"/>
      <c r="BI1752" s="315"/>
      <c r="BJ1752" s="315"/>
      <c r="BK1752" s="315"/>
    </row>
    <row r="1753" spans="1:63" x14ac:dyDescent="0.25">
      <c r="A1753" s="43"/>
      <c r="B1753" s="9" t="s">
        <v>5770</v>
      </c>
      <c r="C1753" s="48" t="s">
        <v>846</v>
      </c>
      <c r="D1753" s="223">
        <v>0.64082720999999998</v>
      </c>
      <c r="E1753" s="223">
        <v>0.24245016999999999</v>
      </c>
      <c r="F1753" s="223">
        <v>5.2779092E-2</v>
      </c>
      <c r="G1753" s="223">
        <v>2.5408865999999999E-2</v>
      </c>
      <c r="H1753" s="223">
        <v>7.9176309999999996E-3</v>
      </c>
      <c r="I1753" s="223">
        <v>3.7939174999999999E-2</v>
      </c>
      <c r="J1753" s="223">
        <v>9.0868813999999999E-3</v>
      </c>
      <c r="K1753" s="223">
        <v>1.7307892E-4</v>
      </c>
      <c r="L1753" s="223">
        <v>0.26507230999999998</v>
      </c>
      <c r="M1753" s="223">
        <v>0</v>
      </c>
      <c r="N1753" s="223">
        <v>0</v>
      </c>
      <c r="O1753" s="223">
        <v>0</v>
      </c>
      <c r="P1753" s="227">
        <f t="shared" si="365"/>
        <v>1.795927185185185</v>
      </c>
      <c r="Q1753" s="238">
        <v>27.579015999999999</v>
      </c>
      <c r="R1753" s="117">
        <v>23.931837999999999</v>
      </c>
      <c r="S1753" s="117">
        <v>2.2209997000000001</v>
      </c>
      <c r="T1753" s="117">
        <v>1.4492005999999999E-5</v>
      </c>
      <c r="U1753" s="117">
        <v>0.17668149999999999</v>
      </c>
      <c r="V1753" s="117">
        <v>3.8480708000000002E-2</v>
      </c>
      <c r="W1753" s="117">
        <v>1.2110015999999999</v>
      </c>
      <c r="X1753" s="257">
        <f t="shared" si="366"/>
        <v>0.21991047907853697</v>
      </c>
      <c r="Y1753" s="257">
        <f t="shared" si="367"/>
        <v>0.12216517760949999</v>
      </c>
      <c r="Z1753" s="257">
        <f t="shared" si="368"/>
        <v>3.5771850369037003E-2</v>
      </c>
      <c r="AA1753" s="257">
        <f t="shared" si="369"/>
        <v>6.19734511E-2</v>
      </c>
      <c r="AB1753" s="257">
        <v>4.9781302999999999E-2</v>
      </c>
      <c r="AC1753" s="257">
        <v>2.5999479E-6</v>
      </c>
      <c r="AD1753" s="257">
        <v>3.7403089E-2</v>
      </c>
      <c r="AE1753" s="257">
        <v>4.7990056000000001E-6</v>
      </c>
      <c r="AF1753" s="257">
        <v>3.4902547999999999E-2</v>
      </c>
      <c r="AG1753" s="257">
        <v>7.0838655999999996E-5</v>
      </c>
      <c r="AH1753" s="257">
        <v>3.2581065999999999E-2</v>
      </c>
      <c r="AI1753" s="257">
        <v>8.4650040999999996E-5</v>
      </c>
      <c r="AJ1753" s="257">
        <v>2.2823563999999999E-4</v>
      </c>
      <c r="AK1753" s="257">
        <v>2.1820263000000001E-5</v>
      </c>
      <c r="AL1753" s="257">
        <v>2.5259262999999999E-5</v>
      </c>
      <c r="AM1753" s="257">
        <v>7.4642037000000003E-8</v>
      </c>
      <c r="AN1753" s="257">
        <v>1.2152548999999999E-3</v>
      </c>
      <c r="AO1753" s="257">
        <v>8.4093137999999995E-4</v>
      </c>
      <c r="AP1753" s="257">
        <v>7.7455823999999997E-4</v>
      </c>
      <c r="AQ1753" s="257">
        <v>2.0658630999999998E-3</v>
      </c>
      <c r="AR1753" s="257">
        <v>5.9907587999999998E-2</v>
      </c>
      <c r="AT1753" s="193"/>
      <c r="AU1753" s="193"/>
      <c r="AV1753" s="193"/>
      <c r="AW1753" s="193"/>
      <c r="AX1753" s="193"/>
      <c r="AY1753" s="193"/>
      <c r="AZ1753" s="193"/>
      <c r="BA1753" s="193"/>
      <c r="BB1753" s="193"/>
      <c r="BC1753" s="193"/>
      <c r="BD1753" s="193"/>
      <c r="BE1753" s="315"/>
      <c r="BF1753" s="315"/>
      <c r="BG1753" s="315"/>
      <c r="BH1753" s="315"/>
      <c r="BI1753" s="315"/>
      <c r="BJ1753" s="315"/>
      <c r="BK1753" s="315"/>
    </row>
    <row r="1754" spans="1:63" x14ac:dyDescent="0.25">
      <c r="A1754" s="43"/>
      <c r="B1754" s="9" t="s">
        <v>5770</v>
      </c>
      <c r="C1754" s="48" t="s">
        <v>847</v>
      </c>
      <c r="D1754" s="223">
        <v>0.50118286999999995</v>
      </c>
      <c r="E1754" s="223">
        <v>0.22217622000000001</v>
      </c>
      <c r="F1754" s="223">
        <v>4.5613223000000001E-2</v>
      </c>
      <c r="G1754" s="223">
        <v>1.1186784999999999E-2</v>
      </c>
      <c r="H1754" s="223">
        <v>7.8629801999999995E-3</v>
      </c>
      <c r="I1754" s="223">
        <v>2.8450882E-2</v>
      </c>
      <c r="J1754" s="223">
        <v>5.7073699000000002E-3</v>
      </c>
      <c r="K1754" s="223">
        <v>1.5100623999999999E-4</v>
      </c>
      <c r="L1754" s="223">
        <v>0.17994493</v>
      </c>
      <c r="M1754" s="223">
        <v>8.9476042000000003E-5</v>
      </c>
      <c r="N1754" s="223">
        <v>0</v>
      </c>
      <c r="O1754" s="223">
        <v>0</v>
      </c>
      <c r="P1754" s="227">
        <f t="shared" si="365"/>
        <v>1.6457497777777776</v>
      </c>
      <c r="Q1754" s="238">
        <v>24.213294999999999</v>
      </c>
      <c r="R1754" s="117">
        <v>21.993122</v>
      </c>
      <c r="S1754" s="117">
        <v>1.6619733000000001</v>
      </c>
      <c r="T1754" s="117">
        <v>9.6162187999999999E-6</v>
      </c>
      <c r="U1754" s="117">
        <v>0.15449678</v>
      </c>
      <c r="V1754" s="117">
        <v>3.0022284999999999E-2</v>
      </c>
      <c r="W1754" s="117">
        <v>0.37367143000000003</v>
      </c>
      <c r="X1754" s="257">
        <f t="shared" si="366"/>
        <v>0.17347499122511997</v>
      </c>
      <c r="Y1754" s="257">
        <f t="shared" si="367"/>
        <v>8.4979636158199992E-2</v>
      </c>
      <c r="Z1754" s="257">
        <f t="shared" si="368"/>
        <v>3.2500957186919997E-2</v>
      </c>
      <c r="AA1754" s="257">
        <f t="shared" si="369"/>
        <v>5.5994397879999998E-2</v>
      </c>
      <c r="AB1754" s="257">
        <v>4.5619439999999997E-2</v>
      </c>
      <c r="AC1754" s="257">
        <v>1.9175376999999998E-6</v>
      </c>
      <c r="AD1754" s="257">
        <v>8.5512442000000004E-3</v>
      </c>
      <c r="AE1754" s="257">
        <v>4.2435254999999999E-6</v>
      </c>
      <c r="AF1754" s="257">
        <v>3.0749731999999998E-2</v>
      </c>
      <c r="AG1754" s="257">
        <v>5.3058895000000001E-5</v>
      </c>
      <c r="AH1754" s="257">
        <v>2.9856668999999999E-2</v>
      </c>
      <c r="AI1754" s="257">
        <v>7.2820549999999995E-5</v>
      </c>
      <c r="AJ1754" s="257">
        <v>9.8477207999999995E-5</v>
      </c>
      <c r="AK1754" s="257">
        <v>1.6285631E-5</v>
      </c>
      <c r="AL1754" s="257">
        <v>9.9705529000000005E-6</v>
      </c>
      <c r="AM1754" s="257">
        <v>3.0845020000000002E-8</v>
      </c>
      <c r="AN1754" s="257">
        <v>1.1615144999999999E-3</v>
      </c>
      <c r="AO1754" s="257">
        <v>6.3985032999999995E-4</v>
      </c>
      <c r="AP1754" s="257">
        <v>6.4533856999999997E-4</v>
      </c>
      <c r="AQ1754" s="257">
        <v>9.4639788000000003E-4</v>
      </c>
      <c r="AR1754" s="257">
        <v>5.5048E-2</v>
      </c>
      <c r="AT1754" s="193"/>
      <c r="AU1754" s="193"/>
      <c r="AV1754" s="193"/>
      <c r="AW1754" s="193"/>
      <c r="AX1754" s="193"/>
      <c r="AY1754" s="193"/>
      <c r="AZ1754" s="193"/>
      <c r="BA1754" s="193"/>
      <c r="BB1754" s="193"/>
      <c r="BC1754" s="193"/>
      <c r="BD1754" s="193"/>
      <c r="BE1754" s="315"/>
      <c r="BF1754" s="315"/>
      <c r="BG1754" s="315"/>
      <c r="BH1754" s="315"/>
      <c r="BI1754" s="315"/>
      <c r="BJ1754" s="315"/>
      <c r="BK1754" s="315"/>
    </row>
    <row r="1755" spans="1:63" x14ac:dyDescent="0.25">
      <c r="A1755" s="43"/>
      <c r="B1755" s="9" t="s">
        <v>5770</v>
      </c>
      <c r="C1755" s="48" t="s">
        <v>848</v>
      </c>
      <c r="D1755" s="223">
        <v>4.5974765</v>
      </c>
      <c r="E1755" s="223">
        <v>0.92083912000000001</v>
      </c>
      <c r="F1755" s="223">
        <v>0.86038866999999997</v>
      </c>
      <c r="G1755" s="223">
        <v>6.6128933000000001E-2</v>
      </c>
      <c r="H1755" s="223">
        <v>9.3289902999999993E-3</v>
      </c>
      <c r="I1755" s="223">
        <v>0.11812742</v>
      </c>
      <c r="J1755" s="223">
        <v>0.1024456</v>
      </c>
      <c r="K1755" s="223">
        <v>7.9213459999999999E-4</v>
      </c>
      <c r="L1755" s="223">
        <v>2.5191699999999999</v>
      </c>
      <c r="M1755" s="223">
        <v>2.5564583000000003E-4</v>
      </c>
      <c r="N1755" s="223">
        <v>0</v>
      </c>
      <c r="O1755" s="223">
        <v>0</v>
      </c>
      <c r="P1755" s="227">
        <f t="shared" si="365"/>
        <v>6.8210305185185183</v>
      </c>
      <c r="Q1755" s="238">
        <v>135.83793</v>
      </c>
      <c r="R1755" s="117">
        <v>87.337725000000006</v>
      </c>
      <c r="S1755" s="117">
        <v>23.552526</v>
      </c>
      <c r="T1755" s="117">
        <v>1.2290249E-4</v>
      </c>
      <c r="U1755" s="117">
        <v>0.95119187999999999</v>
      </c>
      <c r="V1755" s="117">
        <v>0.39029750000000002</v>
      </c>
      <c r="W1755" s="117">
        <v>23.606072000000001</v>
      </c>
      <c r="X1755" s="257">
        <f t="shared" si="366"/>
        <v>0.81009049920910003</v>
      </c>
      <c r="Y1755" s="257">
        <f t="shared" si="367"/>
        <v>0.450944668582</v>
      </c>
      <c r="Z1755" s="257">
        <f t="shared" si="368"/>
        <v>0.1347349080271</v>
      </c>
      <c r="AA1755" s="257">
        <f t="shared" si="369"/>
        <v>0.22441092260000001</v>
      </c>
      <c r="AB1755" s="257">
        <v>0.18904867</v>
      </c>
      <c r="AC1755" s="257">
        <v>2.4031050000000001E-5</v>
      </c>
      <c r="AD1755" s="257">
        <v>9.0178502999999993E-2</v>
      </c>
      <c r="AE1755" s="257">
        <v>2.0550302000000001E-5</v>
      </c>
      <c r="AF1755" s="257">
        <v>0.17092189999999999</v>
      </c>
      <c r="AG1755" s="257">
        <v>7.5101422999999999E-4</v>
      </c>
      <c r="AH1755" s="257">
        <v>0.12374429000000001</v>
      </c>
      <c r="AI1755" s="257">
        <v>1.4843689000000001E-3</v>
      </c>
      <c r="AJ1755" s="257">
        <v>5.8820056999999999E-4</v>
      </c>
      <c r="AK1755" s="257">
        <v>3.4583603999999998E-4</v>
      </c>
      <c r="AL1755" s="257">
        <v>9.4754551000000002E-5</v>
      </c>
      <c r="AM1755" s="257">
        <v>3.0946610000000002E-7</v>
      </c>
      <c r="AN1755" s="257">
        <v>2.6824188000000001E-3</v>
      </c>
      <c r="AO1755" s="257">
        <v>2.4317474999999999E-3</v>
      </c>
      <c r="AP1755" s="257">
        <v>3.3629822000000001E-3</v>
      </c>
      <c r="AQ1755" s="257">
        <v>5.6022425999999997E-3</v>
      </c>
      <c r="AR1755" s="257">
        <v>0.21880868000000001</v>
      </c>
      <c r="AT1755" s="193"/>
      <c r="AU1755" s="193"/>
      <c r="AV1755" s="193"/>
      <c r="AW1755" s="193"/>
      <c r="AX1755" s="193"/>
      <c r="AY1755" s="193"/>
      <c r="AZ1755" s="193"/>
      <c r="BA1755" s="193"/>
      <c r="BB1755" s="193"/>
      <c r="BC1755" s="193"/>
      <c r="BD1755" s="193"/>
      <c r="BE1755" s="315"/>
      <c r="BF1755" s="315"/>
      <c r="BG1755" s="315"/>
      <c r="BH1755" s="315"/>
      <c r="BI1755" s="315"/>
      <c r="BJ1755" s="315"/>
      <c r="BK1755" s="315"/>
    </row>
    <row r="1756" spans="1:63" x14ac:dyDescent="0.25">
      <c r="A1756" s="43"/>
      <c r="B1756" s="9" t="s">
        <v>5770</v>
      </c>
      <c r="C1756" s="48" t="s">
        <v>849</v>
      </c>
      <c r="D1756" s="223">
        <v>0.70930952000000003</v>
      </c>
      <c r="E1756" s="223">
        <v>0.22727944999999999</v>
      </c>
      <c r="F1756" s="223">
        <v>0.15722554999999999</v>
      </c>
      <c r="G1756" s="223">
        <v>1.5341795E-2</v>
      </c>
      <c r="H1756" s="223">
        <v>7.5788516000000004E-3</v>
      </c>
      <c r="I1756" s="223">
        <v>3.2686997000000002E-2</v>
      </c>
      <c r="J1756" s="223">
        <v>1.0111917E-2</v>
      </c>
      <c r="K1756" s="223">
        <v>1.6543457999999999E-4</v>
      </c>
      <c r="L1756" s="223">
        <v>0.25885561000000001</v>
      </c>
      <c r="M1756" s="223">
        <v>6.3911458000000005E-5</v>
      </c>
      <c r="N1756" s="223">
        <v>0</v>
      </c>
      <c r="O1756" s="223">
        <v>0</v>
      </c>
      <c r="P1756" s="227">
        <f t="shared" si="365"/>
        <v>1.6835514814814814</v>
      </c>
      <c r="Q1756" s="238">
        <v>24.962166</v>
      </c>
      <c r="R1756" s="117">
        <v>22.201028999999998</v>
      </c>
      <c r="S1756" s="117">
        <v>1.8126186</v>
      </c>
      <c r="T1756" s="117">
        <v>1.2986288E-5</v>
      </c>
      <c r="U1756" s="117">
        <v>0.17006009999999999</v>
      </c>
      <c r="V1756" s="117">
        <v>3.2273200000000002E-2</v>
      </c>
      <c r="W1756" s="117">
        <v>0.74617219000000001</v>
      </c>
      <c r="X1756" s="257">
        <f t="shared" si="366"/>
        <v>0.201660258512042</v>
      </c>
      <c r="Y1756" s="257">
        <f t="shared" si="367"/>
        <v>0.1113760782496</v>
      </c>
      <c r="Z1756" s="257">
        <f t="shared" si="368"/>
        <v>3.3676039862441998E-2</v>
      </c>
      <c r="AA1756" s="257">
        <f t="shared" si="369"/>
        <v>5.66081404E-2</v>
      </c>
      <c r="AB1756" s="257">
        <v>4.6667163999999997E-2</v>
      </c>
      <c r="AC1756" s="257">
        <v>2.3033007E-6</v>
      </c>
      <c r="AD1756" s="257">
        <v>1.7701556E-2</v>
      </c>
      <c r="AE1756" s="257">
        <v>5.5871328999999997E-6</v>
      </c>
      <c r="AF1756" s="257">
        <v>4.6941595000000003E-2</v>
      </c>
      <c r="AG1756" s="257">
        <v>5.7872816000000003E-5</v>
      </c>
      <c r="AH1756" s="257">
        <v>3.0542501E-2</v>
      </c>
      <c r="AI1756" s="257">
        <v>2.6859719999999999E-4</v>
      </c>
      <c r="AJ1756" s="257">
        <v>1.3599181000000001E-4</v>
      </c>
      <c r="AK1756" s="257">
        <v>5.5300733999999997E-5</v>
      </c>
      <c r="AL1756" s="257">
        <v>1.9294436000000001E-5</v>
      </c>
      <c r="AM1756" s="257">
        <v>6.2192441999999994E-8</v>
      </c>
      <c r="AN1756" s="257">
        <v>1.2092706999999999E-3</v>
      </c>
      <c r="AO1756" s="257">
        <v>7.3179478000000005E-4</v>
      </c>
      <c r="AP1756" s="257">
        <v>7.1322701000000005E-4</v>
      </c>
      <c r="AQ1756" s="257">
        <v>1.0397964000000001E-3</v>
      </c>
      <c r="AR1756" s="257">
        <v>5.5568343999999999E-2</v>
      </c>
      <c r="AT1756" s="193"/>
      <c r="AU1756" s="193"/>
      <c r="AV1756" s="193"/>
      <c r="AW1756" s="193"/>
      <c r="AX1756" s="193"/>
      <c r="AY1756" s="193"/>
      <c r="AZ1756" s="193"/>
      <c r="BA1756" s="193"/>
      <c r="BB1756" s="193"/>
      <c r="BC1756" s="193"/>
      <c r="BD1756" s="193"/>
      <c r="BE1756" s="315"/>
      <c r="BF1756" s="315"/>
      <c r="BG1756" s="315"/>
      <c r="BH1756" s="315"/>
      <c r="BI1756" s="315"/>
      <c r="BJ1756" s="315"/>
      <c r="BK1756" s="315"/>
    </row>
    <row r="1757" spans="1:63" x14ac:dyDescent="0.25">
      <c r="A1757" s="43"/>
      <c r="B1757" s="9" t="s">
        <v>5770</v>
      </c>
      <c r="C1757" s="48" t="s">
        <v>850</v>
      </c>
      <c r="D1757" s="223">
        <v>1.8633457</v>
      </c>
      <c r="E1757" s="223">
        <v>0.30374406999999998</v>
      </c>
      <c r="F1757" s="223">
        <v>0.73067356000000006</v>
      </c>
      <c r="G1757" s="223">
        <v>3.8238489000000001E-2</v>
      </c>
      <c r="H1757" s="223">
        <v>7.5671528999999996E-3</v>
      </c>
      <c r="I1757" s="223">
        <v>5.9007344000000003E-2</v>
      </c>
      <c r="J1757" s="223">
        <v>3.3390422000000003E-2</v>
      </c>
      <c r="K1757" s="223">
        <v>2.6710123000000001E-4</v>
      </c>
      <c r="L1757" s="223">
        <v>0.69030416999999999</v>
      </c>
      <c r="M1757" s="223">
        <v>1.5338750000000001E-4</v>
      </c>
      <c r="N1757" s="223">
        <v>0</v>
      </c>
      <c r="O1757" s="223">
        <v>0</v>
      </c>
      <c r="P1757" s="227">
        <f t="shared" si="365"/>
        <v>2.2499560740740736</v>
      </c>
      <c r="Q1757" s="238">
        <v>34.807383000000002</v>
      </c>
      <c r="R1757" s="117">
        <v>28.176964000000002</v>
      </c>
      <c r="S1757" s="117">
        <v>3.5232337</v>
      </c>
      <c r="T1757" s="117">
        <v>3.2046411999999998E-5</v>
      </c>
      <c r="U1757" s="117">
        <v>0.29773136</v>
      </c>
      <c r="V1757" s="117">
        <v>6.1283773E-2</v>
      </c>
      <c r="W1757" s="117">
        <v>2.7481385999999999</v>
      </c>
      <c r="X1757" s="257">
        <f t="shared" si="366"/>
        <v>0.38126144686091001</v>
      </c>
      <c r="Y1757" s="257">
        <f t="shared" si="367"/>
        <v>0.26229063403739999</v>
      </c>
      <c r="Z1757" s="257">
        <f t="shared" si="368"/>
        <v>4.6949954523510008E-2</v>
      </c>
      <c r="AA1757" s="257">
        <f t="shared" si="369"/>
        <v>7.2020858300000004E-2</v>
      </c>
      <c r="AB1757" s="257">
        <v>6.2366919999999999E-2</v>
      </c>
      <c r="AC1757" s="257">
        <v>4.7912463999999997E-6</v>
      </c>
      <c r="AD1757" s="257">
        <v>6.5377479000000002E-2</v>
      </c>
      <c r="AE1757" s="257">
        <v>1.3240101E-5</v>
      </c>
      <c r="AF1757" s="257">
        <v>0.13441566999999999</v>
      </c>
      <c r="AG1757" s="257">
        <v>1.1253369E-4</v>
      </c>
      <c r="AH1757" s="257">
        <v>4.0818259000000003E-2</v>
      </c>
      <c r="AI1757" s="257">
        <v>1.2728812999999999E-3</v>
      </c>
      <c r="AJ1757" s="257">
        <v>3.4224510000000001E-4</v>
      </c>
      <c r="AK1757" s="257">
        <v>2.5667107999999999E-4</v>
      </c>
      <c r="AL1757" s="257">
        <v>6.8079562999999997E-5</v>
      </c>
      <c r="AM1757" s="257">
        <v>2.2578051E-7</v>
      </c>
      <c r="AN1757" s="257">
        <v>1.6832149E-3</v>
      </c>
      <c r="AO1757" s="257">
        <v>1.3122292999999999E-3</v>
      </c>
      <c r="AP1757" s="257">
        <v>1.1961484999999999E-3</v>
      </c>
      <c r="AQ1757" s="257">
        <v>1.4933783E-3</v>
      </c>
      <c r="AR1757" s="257">
        <v>7.0527480000000004E-2</v>
      </c>
      <c r="AT1757" s="193"/>
      <c r="AU1757" s="193"/>
      <c r="AV1757" s="193"/>
      <c r="AW1757" s="193"/>
      <c r="AX1757" s="193"/>
      <c r="AY1757" s="193"/>
      <c r="AZ1757" s="193"/>
      <c r="BA1757" s="193"/>
      <c r="BB1757" s="193"/>
      <c r="BC1757" s="193"/>
      <c r="BD1757" s="193"/>
      <c r="BE1757" s="315"/>
      <c r="BF1757" s="315"/>
      <c r="BG1757" s="315"/>
      <c r="BH1757" s="315"/>
      <c r="BI1757" s="315"/>
      <c r="BJ1757" s="315"/>
      <c r="BK1757" s="315"/>
    </row>
    <row r="1758" spans="1:63" x14ac:dyDescent="0.25">
      <c r="A1758" s="58" t="s">
        <v>526</v>
      </c>
      <c r="B1758" s="58"/>
      <c r="C1758" s="43"/>
      <c r="D1758" s="199"/>
      <c r="E1758" s="199"/>
      <c r="F1758" s="199"/>
      <c r="G1758" s="199"/>
      <c r="H1758" s="199"/>
      <c r="I1758" s="199"/>
      <c r="J1758" s="199"/>
      <c r="K1758" s="199"/>
      <c r="L1758" s="199"/>
      <c r="M1758" s="199"/>
      <c r="N1758" s="199"/>
      <c r="O1758" s="199"/>
      <c r="P1758" s="199"/>
      <c r="Q1758" s="239"/>
      <c r="R1758" s="97"/>
      <c r="S1758" s="97"/>
      <c r="T1758" s="97"/>
      <c r="U1758" s="97"/>
      <c r="V1758" s="97"/>
      <c r="W1758" s="97"/>
      <c r="X1758" s="259"/>
      <c r="Y1758" s="259"/>
      <c r="Z1758" s="259"/>
      <c r="AA1758" s="258"/>
      <c r="AB1758" s="258"/>
      <c r="AC1758" s="258"/>
      <c r="AD1758" s="258"/>
      <c r="AE1758" s="258"/>
      <c r="AF1758" s="258"/>
      <c r="AG1758" s="258"/>
      <c r="AH1758" s="258"/>
      <c r="AI1758" s="258"/>
      <c r="AJ1758" s="258"/>
      <c r="AK1758" s="258"/>
      <c r="AL1758" s="258"/>
      <c r="AM1758" s="258"/>
      <c r="AN1758" s="258"/>
      <c r="AO1758" s="258"/>
      <c r="AP1758" s="258"/>
      <c r="AQ1758" s="258"/>
      <c r="AR1758" s="258"/>
      <c r="AT1758" s="193"/>
      <c r="AU1758" s="193"/>
      <c r="AV1758" s="193"/>
      <c r="AW1758" s="193"/>
      <c r="AX1758" s="193"/>
      <c r="AY1758" s="193"/>
      <c r="AZ1758" s="193"/>
      <c r="BA1758" s="193"/>
      <c r="BB1758" s="193"/>
      <c r="BC1758" s="193"/>
      <c r="BD1758" s="193"/>
      <c r="BE1758" s="315"/>
      <c r="BF1758" s="315"/>
      <c r="BG1758" s="315"/>
      <c r="BH1758" s="315"/>
      <c r="BI1758" s="315"/>
      <c r="BJ1758" s="315"/>
      <c r="BK1758" s="315"/>
    </row>
    <row r="1759" spans="1:63" x14ac:dyDescent="0.25">
      <c r="A1759" s="43"/>
      <c r="B1759" s="9" t="s">
        <v>5770</v>
      </c>
      <c r="C1759" s="48" t="s">
        <v>851</v>
      </c>
      <c r="D1759" s="223">
        <v>0.52173736000000004</v>
      </c>
      <c r="E1759" s="223">
        <v>0.23719571</v>
      </c>
      <c r="F1759" s="223">
        <v>4.9827403999999999E-2</v>
      </c>
      <c r="G1759" s="223">
        <v>1.1110551999999999E-2</v>
      </c>
      <c r="H1759" s="223">
        <v>7.7808490999999999E-3</v>
      </c>
      <c r="I1759" s="223">
        <v>2.9659253E-2</v>
      </c>
      <c r="J1759" s="223">
        <v>5.7775567999999999E-3</v>
      </c>
      <c r="K1759" s="223">
        <v>1.5285614E-4</v>
      </c>
      <c r="L1759" s="223">
        <v>0.17984971999999999</v>
      </c>
      <c r="M1759" s="223">
        <v>3.8346875000000002E-4</v>
      </c>
      <c r="N1759" s="223">
        <v>0</v>
      </c>
      <c r="O1759" s="223">
        <v>0</v>
      </c>
      <c r="P1759" s="227">
        <f t="shared" ref="P1759:P1822" si="370">E1759/0.135</f>
        <v>1.7570052592592591</v>
      </c>
      <c r="Q1759" s="238">
        <v>26.758396999999999</v>
      </c>
      <c r="R1759" s="117">
        <v>23.320544000000002</v>
      </c>
      <c r="S1759" s="117">
        <v>2.6946379</v>
      </c>
      <c r="T1759" s="117">
        <v>1.0208052E-5</v>
      </c>
      <c r="U1759" s="117">
        <v>0.18787538000000001</v>
      </c>
      <c r="V1759" s="117">
        <v>4.9436673E-2</v>
      </c>
      <c r="W1759" s="117">
        <v>0.50589280000000003</v>
      </c>
      <c r="X1759" s="257">
        <f>SUM(Y1759:AA1759)</f>
        <v>0.18300117238531999</v>
      </c>
      <c r="Y1759" s="257">
        <f>SUM(AB1759:AG1759)</f>
        <v>8.8860161649900002E-2</v>
      </c>
      <c r="Z1759" s="257">
        <f>SUM(AH1759:AP1759)</f>
        <v>3.4620253535420004E-2</v>
      </c>
      <c r="AA1759" s="257">
        <f>SUM(AQ1759:AR1759)</f>
        <v>5.9520757199999996E-2</v>
      </c>
      <c r="AB1759" s="257">
        <v>4.8703193999999998E-2</v>
      </c>
      <c r="AC1759" s="257">
        <v>2.2254586999999998E-6</v>
      </c>
      <c r="AD1759" s="257">
        <v>8.5911751000000008E-3</v>
      </c>
      <c r="AE1759" s="257">
        <v>4.4386731999999997E-6</v>
      </c>
      <c r="AF1759" s="257">
        <v>3.1473058999999998E-2</v>
      </c>
      <c r="AG1759" s="257">
        <v>8.6069418000000002E-5</v>
      </c>
      <c r="AH1759" s="257">
        <v>3.1875017999999998E-2</v>
      </c>
      <c r="AI1759" s="257">
        <v>7.9722302000000006E-5</v>
      </c>
      <c r="AJ1759" s="257">
        <v>9.7744001000000001E-5</v>
      </c>
      <c r="AK1759" s="257">
        <v>1.9038758999999999E-5</v>
      </c>
      <c r="AL1759" s="257">
        <v>9.9544151000000001E-6</v>
      </c>
      <c r="AM1759" s="257">
        <v>3.0868319999999998E-8</v>
      </c>
      <c r="AN1759" s="257">
        <v>1.1904348E-3</v>
      </c>
      <c r="AO1759" s="257">
        <v>6.6109535000000001E-4</v>
      </c>
      <c r="AP1759" s="257">
        <v>6.8721503999999997E-4</v>
      </c>
      <c r="AQ1759" s="257">
        <v>1.1474631999999999E-3</v>
      </c>
      <c r="AR1759" s="257">
        <v>5.8373293999999999E-2</v>
      </c>
      <c r="AT1759" s="193"/>
      <c r="AU1759" s="193"/>
      <c r="AV1759" s="193"/>
      <c r="AW1759" s="193"/>
      <c r="AX1759" s="193"/>
      <c r="AY1759" s="193"/>
      <c r="AZ1759" s="193"/>
      <c r="BA1759" s="193"/>
      <c r="BB1759" s="193"/>
      <c r="BC1759" s="193"/>
      <c r="BD1759" s="193"/>
      <c r="BE1759" s="315"/>
      <c r="BF1759" s="315"/>
      <c r="BG1759" s="315"/>
      <c r="BH1759" s="315"/>
      <c r="BI1759" s="315"/>
      <c r="BJ1759" s="315"/>
      <c r="BK1759" s="315"/>
    </row>
    <row r="1760" spans="1:63" x14ac:dyDescent="0.25">
      <c r="A1760" s="43"/>
      <c r="B1760" s="9" t="s">
        <v>5770</v>
      </c>
      <c r="C1760" s="48" t="s">
        <v>852</v>
      </c>
      <c r="D1760" s="223">
        <v>0.72368520999999997</v>
      </c>
      <c r="E1760" s="223">
        <v>0.27290230999999998</v>
      </c>
      <c r="F1760" s="223">
        <v>5.7275089000000001E-2</v>
      </c>
      <c r="G1760" s="223">
        <v>1.2876578E-2</v>
      </c>
      <c r="H1760" s="223">
        <v>7.9361147E-3</v>
      </c>
      <c r="I1760" s="223">
        <v>3.3971701E-2</v>
      </c>
      <c r="J1760" s="223">
        <v>9.8493768000000002E-3</v>
      </c>
      <c r="K1760" s="223">
        <v>1.8446892999999999E-4</v>
      </c>
      <c r="L1760" s="223">
        <v>0.32854636999999998</v>
      </c>
      <c r="M1760" s="223">
        <v>1.4320833000000001E-4</v>
      </c>
      <c r="N1760" s="223">
        <v>0</v>
      </c>
      <c r="O1760" s="223">
        <v>0</v>
      </c>
      <c r="P1760" s="227">
        <f t="shared" si="370"/>
        <v>2.0214985925925921</v>
      </c>
      <c r="Q1760" s="238">
        <v>32.545110999999999</v>
      </c>
      <c r="R1760" s="117">
        <v>26.754905000000001</v>
      </c>
      <c r="S1760" s="117">
        <v>3.7675588000000002</v>
      </c>
      <c r="T1760" s="117">
        <v>1.5553222999999998E-5</v>
      </c>
      <c r="U1760" s="117">
        <v>0.22376989</v>
      </c>
      <c r="V1760" s="117">
        <v>6.6820624999999995E-2</v>
      </c>
      <c r="W1760" s="117">
        <v>1.7320416999999999</v>
      </c>
      <c r="X1760" s="257">
        <f>SUM(Y1760:AA1760)</f>
        <v>0.20854568359304299</v>
      </c>
      <c r="Y1760" s="257">
        <f>SUM(AB1760:AG1760)</f>
        <v>0.10022775459239999</v>
      </c>
      <c r="Z1760" s="257">
        <f>SUM(AH1760:AP1760)</f>
        <v>3.9723819400642998E-2</v>
      </c>
      <c r="AA1760" s="257">
        <f>SUM(AQ1760:AR1760)</f>
        <v>6.8594109599999994E-2</v>
      </c>
      <c r="AB1760" s="257">
        <v>5.6033300000000001E-2</v>
      </c>
      <c r="AC1760" s="257">
        <v>3.3244650000000002E-6</v>
      </c>
      <c r="AD1760" s="257">
        <v>1.0133326999999999E-2</v>
      </c>
      <c r="AE1760" s="257">
        <v>4.8836374000000003E-6</v>
      </c>
      <c r="AF1760" s="257">
        <v>3.3932656999999998E-2</v>
      </c>
      <c r="AG1760" s="257">
        <v>1.2026249E-4</v>
      </c>
      <c r="AH1760" s="257">
        <v>3.6673311E-2</v>
      </c>
      <c r="AI1760" s="257">
        <v>9.1836619999999996E-5</v>
      </c>
      <c r="AJ1760" s="257">
        <v>1.1332143E-4</v>
      </c>
      <c r="AK1760" s="257">
        <v>2.4039934999999999E-5</v>
      </c>
      <c r="AL1760" s="257">
        <v>1.1617091E-5</v>
      </c>
      <c r="AM1760" s="257">
        <v>3.6064643000000001E-8</v>
      </c>
      <c r="AN1760" s="257">
        <v>1.2539539E-3</v>
      </c>
      <c r="AO1760" s="257">
        <v>7.3977150999999998E-4</v>
      </c>
      <c r="AP1760" s="257">
        <v>8.1593184999999996E-4</v>
      </c>
      <c r="AQ1760" s="257">
        <v>1.6131005999999999E-3</v>
      </c>
      <c r="AR1760" s="257">
        <v>6.6981008999999994E-2</v>
      </c>
      <c r="AT1760" s="193"/>
      <c r="AU1760" s="193"/>
      <c r="AV1760" s="193"/>
      <c r="AW1760" s="193"/>
      <c r="AX1760" s="193"/>
      <c r="AY1760" s="193"/>
      <c r="AZ1760" s="193"/>
      <c r="BA1760" s="193"/>
      <c r="BB1760" s="193"/>
      <c r="BC1760" s="193"/>
      <c r="BD1760" s="193"/>
      <c r="BE1760" s="315"/>
      <c r="BF1760" s="315"/>
      <c r="BG1760" s="315"/>
      <c r="BH1760" s="315"/>
      <c r="BI1760" s="315"/>
      <c r="BJ1760" s="315"/>
      <c r="BK1760" s="315"/>
    </row>
    <row r="1761" spans="1:63" x14ac:dyDescent="0.25">
      <c r="A1761" s="43"/>
      <c r="B1761" s="9" t="s">
        <v>5770</v>
      </c>
      <c r="C1761" s="48" t="s">
        <v>853</v>
      </c>
      <c r="D1761" s="223">
        <v>0.52522988999999998</v>
      </c>
      <c r="E1761" s="223">
        <v>0.23944306000000001</v>
      </c>
      <c r="F1761" s="223">
        <v>5.0601438999999998E-2</v>
      </c>
      <c r="G1761" s="223">
        <v>1.113105E-2</v>
      </c>
      <c r="H1761" s="223">
        <v>7.7552499000000004E-3</v>
      </c>
      <c r="I1761" s="223">
        <v>3.0421568E-2</v>
      </c>
      <c r="J1761" s="223">
        <v>5.7987166E-3</v>
      </c>
      <c r="K1761" s="223">
        <v>1.5318737999999999E-4</v>
      </c>
      <c r="L1761" s="223">
        <v>0.17950381000000001</v>
      </c>
      <c r="M1761" s="223">
        <v>4.2181563E-4</v>
      </c>
      <c r="N1761" s="223">
        <v>0</v>
      </c>
      <c r="O1761" s="223">
        <v>0</v>
      </c>
      <c r="P1761" s="227">
        <f t="shared" si="370"/>
        <v>1.7736522962962962</v>
      </c>
      <c r="Q1761" s="238">
        <v>27.167141999999998</v>
      </c>
      <c r="R1761" s="117">
        <v>23.514344000000001</v>
      </c>
      <c r="S1761" s="117">
        <v>2.8643534000000002</v>
      </c>
      <c r="T1761" s="117">
        <v>1.0342694E-5</v>
      </c>
      <c r="U1761" s="117">
        <v>0.19341574</v>
      </c>
      <c r="V1761" s="117">
        <v>5.2624237999999997E-2</v>
      </c>
      <c r="W1761" s="117">
        <v>0.54239420000000005</v>
      </c>
      <c r="X1761" s="257">
        <f>SUM(Y1761:AA1761)</f>
        <v>0.18478015999796099</v>
      </c>
      <c r="Y1761" s="257">
        <f>SUM(AB1761:AG1761)</f>
        <v>8.9618437668699993E-2</v>
      </c>
      <c r="Z1761" s="257">
        <f>SUM(AH1761:AP1761)</f>
        <v>3.4948867129261006E-2</v>
      </c>
      <c r="AA1761" s="257">
        <f>SUM(AQ1761:AR1761)</f>
        <v>6.0212855200000005E-2</v>
      </c>
      <c r="AB1761" s="257">
        <v>4.9164602000000002E-2</v>
      </c>
      <c r="AC1761" s="257">
        <v>2.2772754999999998E-6</v>
      </c>
      <c r="AD1761" s="257">
        <v>8.6226211000000001E-3</v>
      </c>
      <c r="AE1761" s="257">
        <v>4.4835212000000002E-6</v>
      </c>
      <c r="AF1761" s="257">
        <v>3.1732958999999998E-2</v>
      </c>
      <c r="AG1761" s="257">
        <v>9.1494771999999994E-5</v>
      </c>
      <c r="AH1761" s="257">
        <v>3.2177017000000002E-2</v>
      </c>
      <c r="AI1761" s="257">
        <v>8.0975744999999994E-5</v>
      </c>
      <c r="AJ1761" s="257">
        <v>9.7911784000000003E-5</v>
      </c>
      <c r="AK1761" s="257">
        <v>1.9490114999999999E-5</v>
      </c>
      <c r="AL1761" s="257">
        <v>9.9724217E-6</v>
      </c>
      <c r="AM1761" s="257">
        <v>3.0933561E-8</v>
      </c>
      <c r="AN1761" s="257">
        <v>1.1946131E-3</v>
      </c>
      <c r="AO1761" s="257">
        <v>6.7236398999999999E-4</v>
      </c>
      <c r="AP1761" s="257">
        <v>6.9649204E-4</v>
      </c>
      <c r="AQ1761" s="257">
        <v>1.3540411999999999E-3</v>
      </c>
      <c r="AR1761" s="257">
        <v>5.8858814000000002E-2</v>
      </c>
      <c r="AT1761" s="193"/>
      <c r="AU1761" s="193"/>
      <c r="AV1761" s="193"/>
      <c r="AW1761" s="193"/>
      <c r="AX1761" s="193"/>
      <c r="AY1761" s="193"/>
      <c r="AZ1761" s="193"/>
      <c r="BA1761" s="193"/>
      <c r="BB1761" s="193"/>
      <c r="BC1761" s="193"/>
      <c r="BD1761" s="193"/>
      <c r="BE1761" s="315"/>
      <c r="BF1761" s="315"/>
      <c r="BG1761" s="315"/>
      <c r="BH1761" s="315"/>
      <c r="BI1761" s="315"/>
      <c r="BJ1761" s="315"/>
      <c r="BK1761" s="315"/>
    </row>
    <row r="1762" spans="1:63" x14ac:dyDescent="0.25">
      <c r="A1762" s="43"/>
      <c r="B1762" s="9" t="s">
        <v>5770</v>
      </c>
      <c r="C1762" s="48" t="s">
        <v>854</v>
      </c>
      <c r="D1762" s="223">
        <v>0.5914587</v>
      </c>
      <c r="E1762" s="223">
        <v>0.25070437000000001</v>
      </c>
      <c r="F1762" s="223">
        <v>5.1987668000000001E-2</v>
      </c>
      <c r="G1762" s="223">
        <v>1.1807962999999999E-2</v>
      </c>
      <c r="H1762" s="223">
        <v>7.8882229999999998E-3</v>
      </c>
      <c r="I1762" s="223">
        <v>2.9284570999999999E-2</v>
      </c>
      <c r="J1762" s="223">
        <v>7.6467358999999999E-3</v>
      </c>
      <c r="K1762" s="223">
        <v>1.6681958999999999E-4</v>
      </c>
      <c r="L1762" s="223">
        <v>0.23164001000000001</v>
      </c>
      <c r="M1762" s="223">
        <v>3.3233957999999998E-4</v>
      </c>
      <c r="N1762" s="223">
        <v>0</v>
      </c>
      <c r="O1762" s="223">
        <v>0</v>
      </c>
      <c r="P1762" s="227">
        <f t="shared" si="370"/>
        <v>1.8570694074074074</v>
      </c>
      <c r="Q1762" s="238">
        <v>28.867740000000001</v>
      </c>
      <c r="R1762" s="117">
        <v>24.656886</v>
      </c>
      <c r="S1762" s="117">
        <v>2.9575041</v>
      </c>
      <c r="T1762" s="117">
        <v>1.2451995999999999E-5</v>
      </c>
      <c r="U1762" s="117">
        <v>0.19636835999999999</v>
      </c>
      <c r="V1762" s="117">
        <v>5.3067419999999997E-2</v>
      </c>
      <c r="W1762" s="117">
        <v>1.0039023</v>
      </c>
      <c r="X1762" s="257">
        <f>SUM(Y1762:AA1762)</f>
        <v>0.191557711953976</v>
      </c>
      <c r="Y1762" s="257">
        <f>SUM(AB1762:AG1762)</f>
        <v>9.2632745155699997E-2</v>
      </c>
      <c r="Z1762" s="257">
        <f>SUM(AH1762:AP1762)</f>
        <v>3.6511902408276002E-2</v>
      </c>
      <c r="AA1762" s="257">
        <f>SUM(AQ1762:AR1762)</f>
        <v>6.2413064389999995E-2</v>
      </c>
      <c r="AB1762" s="257">
        <v>5.1476277000000001E-2</v>
      </c>
      <c r="AC1762" s="257">
        <v>2.6686533999999999E-6</v>
      </c>
      <c r="AD1762" s="257">
        <v>9.1941631999999992E-3</v>
      </c>
      <c r="AE1762" s="257">
        <v>4.5480192999999996E-6</v>
      </c>
      <c r="AF1762" s="257">
        <v>3.1860666000000003E-2</v>
      </c>
      <c r="AG1762" s="257">
        <v>9.4422283000000006E-5</v>
      </c>
      <c r="AH1762" s="257">
        <v>3.3690340999999999E-2</v>
      </c>
      <c r="AI1762" s="257">
        <v>8.3276158999999995E-5</v>
      </c>
      <c r="AJ1762" s="257">
        <v>1.0392032E-4</v>
      </c>
      <c r="AK1762" s="257">
        <v>2.0735219E-5</v>
      </c>
      <c r="AL1762" s="257">
        <v>1.0637769E-5</v>
      </c>
      <c r="AM1762" s="257">
        <v>3.3001276000000001E-8</v>
      </c>
      <c r="AN1762" s="257">
        <v>1.2115658E-3</v>
      </c>
      <c r="AO1762" s="257">
        <v>6.6304451999999999E-4</v>
      </c>
      <c r="AP1762" s="257">
        <v>7.2834861999999999E-4</v>
      </c>
      <c r="AQ1762" s="257">
        <v>6.9003439000000003E-4</v>
      </c>
      <c r="AR1762" s="257">
        <v>6.1723029999999998E-2</v>
      </c>
      <c r="AT1762" s="193"/>
      <c r="AU1762" s="193"/>
      <c r="AV1762" s="193"/>
      <c r="AW1762" s="193"/>
      <c r="AX1762" s="193"/>
      <c r="AY1762" s="193"/>
      <c r="AZ1762" s="193"/>
      <c r="BA1762" s="193"/>
      <c r="BB1762" s="193"/>
      <c r="BC1762" s="193"/>
      <c r="BD1762" s="193"/>
      <c r="BE1762" s="315"/>
      <c r="BF1762" s="315"/>
      <c r="BG1762" s="315"/>
      <c r="BH1762" s="315"/>
      <c r="BI1762" s="315"/>
      <c r="BJ1762" s="315"/>
      <c r="BK1762" s="315"/>
    </row>
    <row r="1763" spans="1:63" x14ac:dyDescent="0.25">
      <c r="A1763" s="58" t="s">
        <v>527</v>
      </c>
      <c r="B1763" s="58"/>
      <c r="C1763" s="43"/>
      <c r="D1763" s="199"/>
      <c r="E1763" s="199"/>
      <c r="F1763" s="199"/>
      <c r="G1763" s="199"/>
      <c r="H1763" s="199"/>
      <c r="I1763" s="199"/>
      <c r="J1763" s="199"/>
      <c r="K1763" s="199"/>
      <c r="L1763" s="199"/>
      <c r="M1763" s="199"/>
      <c r="N1763" s="199"/>
      <c r="O1763" s="199"/>
      <c r="P1763" s="199"/>
      <c r="Q1763" s="239"/>
      <c r="R1763" s="97"/>
      <c r="S1763" s="97"/>
      <c r="T1763" s="97"/>
      <c r="U1763" s="97"/>
      <c r="V1763" s="97"/>
      <c r="W1763" s="97"/>
      <c r="X1763" s="259"/>
      <c r="Y1763" s="259"/>
      <c r="Z1763" s="259"/>
      <c r="AA1763" s="258"/>
      <c r="AB1763" s="258"/>
      <c r="AC1763" s="258"/>
      <c r="AD1763" s="258"/>
      <c r="AE1763" s="258"/>
      <c r="AF1763" s="258"/>
      <c r="AG1763" s="258"/>
      <c r="AH1763" s="258"/>
      <c r="AI1763" s="258"/>
      <c r="AJ1763" s="258"/>
      <c r="AK1763" s="258"/>
      <c r="AL1763" s="258"/>
      <c r="AM1763" s="258"/>
      <c r="AN1763" s="258"/>
      <c r="AO1763" s="258"/>
      <c r="AP1763" s="258"/>
      <c r="AQ1763" s="258"/>
      <c r="AR1763" s="258"/>
      <c r="BG1763" s="315"/>
      <c r="BH1763" s="315"/>
      <c r="BI1763" s="315"/>
      <c r="BJ1763" s="315"/>
      <c r="BK1763" s="315"/>
    </row>
    <row r="1764" spans="1:63" x14ac:dyDescent="0.25">
      <c r="A1764" s="43" t="s">
        <v>1753</v>
      </c>
      <c r="B1764" s="9" t="s">
        <v>5770</v>
      </c>
      <c r="C1764" s="25" t="s">
        <v>1902</v>
      </c>
      <c r="D1764" s="193">
        <v>4.0277177999999996</v>
      </c>
      <c r="E1764" s="193">
        <v>1.6513579</v>
      </c>
      <c r="F1764" s="193">
        <v>0.40874965000000002</v>
      </c>
      <c r="G1764" s="193">
        <v>6.2611979999999998E-2</v>
      </c>
      <c r="H1764" s="193">
        <v>2.5174040000000002E-2</v>
      </c>
      <c r="I1764" s="193">
        <v>0.13724209000000001</v>
      </c>
      <c r="J1764" s="193">
        <v>5.1979606999999997E-2</v>
      </c>
      <c r="K1764" s="193">
        <v>4.0506400000000003E-3</v>
      </c>
      <c r="L1764" s="193">
        <v>1.6865519</v>
      </c>
      <c r="M1764" s="193">
        <v>0</v>
      </c>
      <c r="N1764" s="193">
        <v>0</v>
      </c>
      <c r="O1764" s="193">
        <v>0</v>
      </c>
      <c r="P1764" s="199">
        <f t="shared" si="370"/>
        <v>12.232280740740741</v>
      </c>
      <c r="Q1764" s="240">
        <v>194.09945999999999</v>
      </c>
      <c r="R1764" s="99">
        <v>127.33145</v>
      </c>
      <c r="S1764" s="99">
        <v>32.729759999999999</v>
      </c>
      <c r="T1764" s="99">
        <v>6.4050000000000001E-4</v>
      </c>
      <c r="U1764" s="99">
        <v>0.76092000000000004</v>
      </c>
      <c r="V1764" s="99">
        <v>0.10168919999999999</v>
      </c>
      <c r="W1764" s="99">
        <v>33.174999999999997</v>
      </c>
      <c r="X1764" s="241">
        <f t="shared" ref="X1764:X1827" si="371">SUM(Y1764:AA1764)</f>
        <v>1.0916154439300401</v>
      </c>
      <c r="Y1764" s="241">
        <f t="shared" ref="Y1764:Y1827" si="372">SUM(AB1764:AG1764)</f>
        <v>0.53610561975100002</v>
      </c>
      <c r="Z1764" s="241">
        <f t="shared" ref="Z1764:Z1827" si="373">SUM(AH1764:AP1764)</f>
        <v>0.23663420352903997</v>
      </c>
      <c r="AA1764" s="241">
        <f t="shared" ref="AA1764:AA1827" si="374">SUM(AQ1764:AR1764)</f>
        <v>0.31887562065000002</v>
      </c>
      <c r="AB1764" s="258">
        <v>0.33884866000000002</v>
      </c>
      <c r="AC1764" s="258">
        <v>3.8186667999999997E-5</v>
      </c>
      <c r="AD1764" s="241">
        <v>6.9860145999999998E-2</v>
      </c>
      <c r="AE1764" s="258">
        <v>2.3526282999999999E-5</v>
      </c>
      <c r="AF1764" s="258">
        <v>0.12630896</v>
      </c>
      <c r="AG1764" s="258">
        <v>1.0261408000000001E-3</v>
      </c>
      <c r="AH1764" s="258">
        <v>0.22191770999999999</v>
      </c>
      <c r="AI1764" s="258">
        <v>6.6437226999999999E-4</v>
      </c>
      <c r="AJ1764" s="258">
        <v>5.3753497999999998E-4</v>
      </c>
      <c r="AK1764" s="258">
        <v>3.3170111E-4</v>
      </c>
      <c r="AL1764" s="258">
        <v>7.8638460000000007E-5</v>
      </c>
      <c r="AM1764" s="258">
        <v>2.5070904000000001E-7</v>
      </c>
      <c r="AN1764" s="258">
        <v>3.1294755999999998E-3</v>
      </c>
      <c r="AO1764" s="258">
        <v>2.5004010999999998E-3</v>
      </c>
      <c r="AP1764" s="258">
        <v>7.4741193000000001E-3</v>
      </c>
      <c r="AQ1764" s="258">
        <v>2.3874065000000001E-4</v>
      </c>
      <c r="AR1764" s="258">
        <v>0.31863688000000001</v>
      </c>
      <c r="AT1764" s="193"/>
      <c r="AU1764" s="193"/>
      <c r="AV1764" s="193"/>
      <c r="AW1764" s="193"/>
      <c r="AX1764" s="193"/>
      <c r="AY1764" s="193"/>
      <c r="AZ1764" s="193"/>
      <c r="BA1764" s="193"/>
      <c r="BB1764" s="193"/>
      <c r="BC1764" s="193"/>
      <c r="BD1764" s="193"/>
      <c r="BE1764" s="315"/>
      <c r="BF1764" s="315"/>
      <c r="BG1764" s="315"/>
      <c r="BH1764" s="315"/>
      <c r="BI1764" s="315"/>
      <c r="BJ1764" s="315"/>
      <c r="BK1764" s="315"/>
    </row>
    <row r="1765" spans="1:63" x14ac:dyDescent="0.25">
      <c r="A1765" s="43"/>
      <c r="B1765" s="9" t="s">
        <v>5770</v>
      </c>
      <c r="C1765" s="25" t="s">
        <v>1901</v>
      </c>
      <c r="D1765" s="193">
        <v>4.0011523999999996</v>
      </c>
      <c r="E1765" s="193">
        <v>1.6306620999999999</v>
      </c>
      <c r="F1765" s="193">
        <v>0.40475004999999997</v>
      </c>
      <c r="G1765" s="193">
        <v>6.2317000999999997E-2</v>
      </c>
      <c r="H1765" s="193">
        <v>2.4971474E-2</v>
      </c>
      <c r="I1765" s="193">
        <v>0.13677207</v>
      </c>
      <c r="J1765" s="193">
        <v>5.1706619000000002E-2</v>
      </c>
      <c r="K1765" s="193">
        <v>4.0437080999999996E-3</v>
      </c>
      <c r="L1765" s="193">
        <v>1.6859294</v>
      </c>
      <c r="M1765" s="193">
        <v>0</v>
      </c>
      <c r="N1765" s="193">
        <v>0</v>
      </c>
      <c r="O1765" s="193">
        <v>0</v>
      </c>
      <c r="P1765" s="199">
        <f t="shared" si="370"/>
        <v>12.078978518518516</v>
      </c>
      <c r="Q1765" s="240">
        <v>190.89567</v>
      </c>
      <c r="R1765" s="99">
        <v>125.0487</v>
      </c>
      <c r="S1765" s="99">
        <v>32.577440000000003</v>
      </c>
      <c r="T1765" s="99">
        <v>9.2731000000000004E-5</v>
      </c>
      <c r="U1765" s="99">
        <v>0.45551999999999998</v>
      </c>
      <c r="V1765" s="99">
        <v>9.6923499999999996E-2</v>
      </c>
      <c r="W1765" s="99">
        <v>32.716999999999999</v>
      </c>
      <c r="X1765" s="241">
        <f t="shared" si="371"/>
        <v>1.07616280570015</v>
      </c>
      <c r="Y1765" s="241">
        <f t="shared" si="372"/>
        <v>0.53075832511499998</v>
      </c>
      <c r="Z1765" s="241">
        <f t="shared" si="373"/>
        <v>0.23224511976515</v>
      </c>
      <c r="AA1765" s="241">
        <f t="shared" si="374"/>
        <v>0.31315936082000001</v>
      </c>
      <c r="AB1765" s="258">
        <v>0.33460487999999999</v>
      </c>
      <c r="AC1765" s="258">
        <v>3.7295110000000002E-5</v>
      </c>
      <c r="AD1765" s="241">
        <v>6.9560172000000003E-2</v>
      </c>
      <c r="AE1765" s="258">
        <v>2.3234705E-5</v>
      </c>
      <c r="AF1765" s="258">
        <v>0.12551139</v>
      </c>
      <c r="AG1765" s="258">
        <v>1.0213532999999999E-3</v>
      </c>
      <c r="AH1765" s="258">
        <v>0.21914027999999999</v>
      </c>
      <c r="AI1765" s="258">
        <v>6.5817565999999996E-4</v>
      </c>
      <c r="AJ1765" s="258">
        <v>5.3513946999999998E-4</v>
      </c>
      <c r="AK1765" s="258">
        <v>3.2202058000000002E-4</v>
      </c>
      <c r="AL1765" s="258">
        <v>7.8387209999999994E-5</v>
      </c>
      <c r="AM1765" s="258">
        <v>2.4974515000000001E-7</v>
      </c>
      <c r="AN1765" s="258">
        <v>2.6282701999999999E-3</v>
      </c>
      <c r="AO1765" s="258">
        <v>2.3058435999999999E-3</v>
      </c>
      <c r="AP1765" s="258">
        <v>6.5767533E-3</v>
      </c>
      <c r="AQ1765" s="258">
        <v>2.3710081999999999E-4</v>
      </c>
      <c r="AR1765" s="258">
        <v>0.31292226000000001</v>
      </c>
      <c r="AT1765" s="193"/>
      <c r="AU1765" s="193"/>
      <c r="AV1765" s="193"/>
      <c r="AW1765" s="193"/>
      <c r="AX1765" s="193"/>
      <c r="AY1765" s="193"/>
      <c r="AZ1765" s="193"/>
      <c r="BA1765" s="193"/>
      <c r="BB1765" s="193"/>
      <c r="BC1765" s="193"/>
      <c r="BD1765" s="193"/>
      <c r="BE1765" s="315"/>
      <c r="BF1765" s="315"/>
      <c r="BG1765" s="315"/>
      <c r="BH1765" s="315"/>
      <c r="BI1765" s="315"/>
      <c r="BJ1765" s="315"/>
      <c r="BK1765" s="315"/>
    </row>
    <row r="1766" spans="1:63" x14ac:dyDescent="0.25">
      <c r="A1766" s="43"/>
      <c r="B1766" s="9" t="s">
        <v>5770</v>
      </c>
      <c r="C1766" s="25" t="s">
        <v>1900</v>
      </c>
      <c r="D1766" s="193">
        <v>2.8008665000000001</v>
      </c>
      <c r="E1766" s="193">
        <v>1.1545029</v>
      </c>
      <c r="F1766" s="193">
        <v>0.28667277000000002</v>
      </c>
      <c r="G1766" s="193">
        <v>4.5095009999999998E-2</v>
      </c>
      <c r="H1766" s="193">
        <v>1.7261687000000001E-2</v>
      </c>
      <c r="I1766" s="193">
        <v>9.5013607E-2</v>
      </c>
      <c r="J1766" s="193">
        <v>3.8023695000000003E-2</v>
      </c>
      <c r="K1766" s="193">
        <v>2.7801239000000001E-3</v>
      </c>
      <c r="L1766" s="193">
        <v>1.1615168</v>
      </c>
      <c r="M1766" s="193">
        <v>0</v>
      </c>
      <c r="N1766" s="193">
        <v>0</v>
      </c>
      <c r="O1766" s="193">
        <v>0</v>
      </c>
      <c r="P1766" s="199">
        <f t="shared" si="370"/>
        <v>8.551873333333333</v>
      </c>
      <c r="Q1766" s="240">
        <v>136.26307</v>
      </c>
      <c r="R1766" s="99">
        <v>90.003088000000005</v>
      </c>
      <c r="S1766" s="99">
        <v>22.728159999999999</v>
      </c>
      <c r="T1766" s="99">
        <v>4.4004999999999999E-4</v>
      </c>
      <c r="U1766" s="99">
        <v>0.64041000000000003</v>
      </c>
      <c r="V1766" s="99">
        <v>7.7968399999999993E-2</v>
      </c>
      <c r="W1766" s="99">
        <v>22.812999999999999</v>
      </c>
      <c r="X1766" s="241">
        <f t="shared" si="371"/>
        <v>0.76993869318489994</v>
      </c>
      <c r="Y1766" s="241">
        <f t="shared" si="372"/>
        <v>0.37865372377199996</v>
      </c>
      <c r="Z1766" s="241">
        <f t="shared" si="373"/>
        <v>0.16583288472289995</v>
      </c>
      <c r="AA1766" s="241">
        <f t="shared" si="374"/>
        <v>0.22545208469</v>
      </c>
      <c r="AB1766" s="258">
        <v>0.23690095</v>
      </c>
      <c r="AC1766" s="258">
        <v>2.7233298E-5</v>
      </c>
      <c r="AD1766" s="241">
        <v>5.3229114000000001E-2</v>
      </c>
      <c r="AE1766" s="258">
        <v>1.6476423999999999E-5</v>
      </c>
      <c r="AF1766" s="258">
        <v>8.7767154999999999E-2</v>
      </c>
      <c r="AG1766" s="258">
        <v>7.1279505000000003E-4</v>
      </c>
      <c r="AH1766" s="258">
        <v>0.15514766999999999</v>
      </c>
      <c r="AI1766" s="258">
        <v>4.6610127000000002E-4</v>
      </c>
      <c r="AJ1766" s="258">
        <v>3.8805912000000001E-4</v>
      </c>
      <c r="AK1766" s="258">
        <v>2.3939853000000001E-4</v>
      </c>
      <c r="AL1766" s="258">
        <v>5.6094526000000001E-5</v>
      </c>
      <c r="AM1766" s="258">
        <v>1.802769E-7</v>
      </c>
      <c r="AN1766" s="258">
        <v>2.3505359999999999E-3</v>
      </c>
      <c r="AO1766" s="258">
        <v>1.8778627999999999E-3</v>
      </c>
      <c r="AP1766" s="258">
        <v>5.3069822000000001E-3</v>
      </c>
      <c r="AQ1766" s="258">
        <v>2.1083469E-4</v>
      </c>
      <c r="AR1766" s="258">
        <v>0.22524125</v>
      </c>
      <c r="AT1766" s="193"/>
      <c r="AU1766" s="193"/>
      <c r="AV1766" s="193"/>
      <c r="AW1766" s="193"/>
      <c r="AX1766" s="193"/>
      <c r="AY1766" s="193"/>
      <c r="AZ1766" s="193"/>
      <c r="BA1766" s="193"/>
      <c r="BB1766" s="193"/>
      <c r="BC1766" s="193"/>
      <c r="BD1766" s="193"/>
      <c r="BE1766" s="315"/>
      <c r="BF1766" s="315"/>
      <c r="BG1766" s="315"/>
      <c r="BH1766" s="315"/>
      <c r="BI1766" s="315"/>
      <c r="BJ1766" s="315"/>
      <c r="BK1766" s="315"/>
    </row>
    <row r="1767" spans="1:63" x14ac:dyDescent="0.25">
      <c r="A1767" s="43"/>
      <c r="B1767" s="9" t="s">
        <v>5770</v>
      </c>
      <c r="C1767" s="25" t="s">
        <v>1899</v>
      </c>
      <c r="D1767" s="193">
        <v>0.97918810000000001</v>
      </c>
      <c r="E1767" s="193">
        <v>0.41831190000000001</v>
      </c>
      <c r="F1767" s="193">
        <v>0.10543089</v>
      </c>
      <c r="G1767" s="193">
        <v>1.8921624000000001E-2</v>
      </c>
      <c r="H1767" s="193">
        <v>5.4228547000000002E-3</v>
      </c>
      <c r="I1767" s="193">
        <v>3.1861135999999998E-2</v>
      </c>
      <c r="J1767" s="193">
        <v>1.8540633000000001E-2</v>
      </c>
      <c r="K1767" s="193">
        <v>8.8541818000000005E-4</v>
      </c>
      <c r="L1767" s="193">
        <v>0.37981365</v>
      </c>
      <c r="M1767" s="193">
        <v>0</v>
      </c>
      <c r="N1767" s="193">
        <v>0</v>
      </c>
      <c r="O1767" s="193">
        <v>0</v>
      </c>
      <c r="P1767" s="199">
        <f t="shared" si="370"/>
        <v>3.0986066666666665</v>
      </c>
      <c r="Q1767" s="240">
        <v>50.586986000000003</v>
      </c>
      <c r="R1767" s="99">
        <v>34.926394999999999</v>
      </c>
      <c r="S1767" s="99">
        <v>7.8315999999999999</v>
      </c>
      <c r="T1767" s="99">
        <v>1.404E-4</v>
      </c>
      <c r="U1767" s="99">
        <v>0.47103</v>
      </c>
      <c r="V1767" s="99">
        <v>4.3820360000000003E-2</v>
      </c>
      <c r="W1767" s="99">
        <v>7.3140000000000001</v>
      </c>
      <c r="X1767" s="241">
        <f t="shared" si="371"/>
        <v>0.29342146912796796</v>
      </c>
      <c r="Y1767" s="241">
        <f t="shared" si="372"/>
        <v>0.14484152584939999</v>
      </c>
      <c r="Z1767" s="241">
        <f t="shared" si="373"/>
        <v>6.0968960008568003E-2</v>
      </c>
      <c r="AA1767" s="241">
        <f t="shared" si="374"/>
        <v>8.7610983269999998E-2</v>
      </c>
      <c r="AB1767" s="258">
        <v>8.5847062000000002E-2</v>
      </c>
      <c r="AC1767" s="258">
        <v>1.1151349E-5</v>
      </c>
      <c r="AD1767" s="241">
        <v>2.8420691000000001E-2</v>
      </c>
      <c r="AE1767" s="258">
        <v>6.0261704000000002E-6</v>
      </c>
      <c r="AF1767" s="258">
        <v>3.0310449E-2</v>
      </c>
      <c r="AG1767" s="258">
        <v>2.4614633000000002E-4</v>
      </c>
      <c r="AH1767" s="258">
        <v>5.6215006999999997E-2</v>
      </c>
      <c r="AI1767" s="258">
        <v>1.7177604999999999E-4</v>
      </c>
      <c r="AJ1767" s="258">
        <v>1.6454902E-4</v>
      </c>
      <c r="AK1767" s="258">
        <v>1.0547358E-4</v>
      </c>
      <c r="AL1767" s="258">
        <v>2.2349077999999999E-5</v>
      </c>
      <c r="AM1767" s="258">
        <v>7.5210568000000006E-8</v>
      </c>
      <c r="AN1767" s="258">
        <v>1.2274733999999999E-3</v>
      </c>
      <c r="AO1767" s="258">
        <v>9.6423886999999996E-4</v>
      </c>
      <c r="AP1767" s="258">
        <v>2.0980178E-3</v>
      </c>
      <c r="AQ1767" s="258">
        <v>1.6689427000000001E-4</v>
      </c>
      <c r="AR1767" s="258">
        <v>8.7444089000000003E-2</v>
      </c>
      <c r="AT1767" s="193"/>
      <c r="AU1767" s="193"/>
      <c r="AV1767" s="193"/>
      <c r="AW1767" s="193"/>
      <c r="AX1767" s="193"/>
      <c r="AY1767" s="193"/>
      <c r="AZ1767" s="193"/>
      <c r="BA1767" s="193"/>
      <c r="BB1767" s="193"/>
      <c r="BC1767" s="193"/>
      <c r="BD1767" s="193"/>
      <c r="BE1767" s="315"/>
      <c r="BF1767" s="315"/>
      <c r="BG1767" s="315"/>
      <c r="BH1767" s="315"/>
      <c r="BI1767" s="315"/>
      <c r="BJ1767" s="315"/>
      <c r="BK1767" s="315"/>
    </row>
    <row r="1768" spans="1:63" x14ac:dyDescent="0.25">
      <c r="A1768" s="43"/>
      <c r="B1768" s="9" t="s">
        <v>5770</v>
      </c>
      <c r="C1768" s="25" t="s">
        <v>1898</v>
      </c>
      <c r="D1768" s="193">
        <v>3.6357059999999999</v>
      </c>
      <c r="E1768" s="193">
        <v>1.4918882</v>
      </c>
      <c r="F1768" s="193">
        <v>0.36973315000000001</v>
      </c>
      <c r="G1768" s="193">
        <v>5.7089514000000001E-2</v>
      </c>
      <c r="H1768" s="193">
        <v>2.2687512999999999E-2</v>
      </c>
      <c r="I1768" s="193">
        <v>0.12395515</v>
      </c>
      <c r="J1768" s="193">
        <v>4.6945068999999999E-2</v>
      </c>
      <c r="K1768" s="193">
        <v>3.6484680999999998E-3</v>
      </c>
      <c r="L1768" s="193">
        <v>1.5197589</v>
      </c>
      <c r="M1768" s="193">
        <v>0</v>
      </c>
      <c r="N1768" s="193">
        <v>0</v>
      </c>
      <c r="O1768" s="193">
        <v>0</v>
      </c>
      <c r="P1768" s="199">
        <f t="shared" si="370"/>
        <v>11.051023703703702</v>
      </c>
      <c r="Q1768" s="240">
        <v>175.52227999999999</v>
      </c>
      <c r="R1768" s="99">
        <v>115.23799</v>
      </c>
      <c r="S1768" s="99">
        <v>29.555119999999999</v>
      </c>
      <c r="T1768" s="99">
        <v>5.7737999999999995E-4</v>
      </c>
      <c r="U1768" s="99">
        <v>0.71797999999999995</v>
      </c>
      <c r="V1768" s="99">
        <v>9.3611200000000006E-2</v>
      </c>
      <c r="W1768" s="99">
        <v>29.917000000000002</v>
      </c>
      <c r="X1768" s="241">
        <f t="shared" si="371"/>
        <v>0.98830592955662988</v>
      </c>
      <c r="Y1768" s="241">
        <f t="shared" si="372"/>
        <v>0.48580781668999995</v>
      </c>
      <c r="Z1768" s="241">
        <f t="shared" si="373"/>
        <v>0.21389034808663002</v>
      </c>
      <c r="AA1768" s="241">
        <f t="shared" si="374"/>
        <v>0.28860776478</v>
      </c>
      <c r="AB1768" s="258">
        <v>0.30612669999999997</v>
      </c>
      <c r="AC1768" s="258">
        <v>3.4601962999999997E-5</v>
      </c>
      <c r="AD1768" s="241">
        <v>6.4599112E-2</v>
      </c>
      <c r="AE1768" s="258">
        <v>2.1265476999999999E-5</v>
      </c>
      <c r="AF1768" s="258">
        <v>0.11409946999999999</v>
      </c>
      <c r="AG1768" s="258">
        <v>9.2666725000000003E-4</v>
      </c>
      <c r="AH1768" s="258">
        <v>0.20048704000000001</v>
      </c>
      <c r="AI1768" s="258">
        <v>6.0098609000000004E-4</v>
      </c>
      <c r="AJ1768" s="258">
        <v>4.9048682999999998E-4</v>
      </c>
      <c r="AK1768" s="258">
        <v>3.0075484999999999E-4</v>
      </c>
      <c r="AL1768" s="258">
        <v>7.1561685000000002E-5</v>
      </c>
      <c r="AM1768" s="258">
        <v>2.2843163E-7</v>
      </c>
      <c r="AN1768" s="258">
        <v>2.8650326999999998E-3</v>
      </c>
      <c r="AO1768" s="258">
        <v>2.2964681999999999E-3</v>
      </c>
      <c r="AP1768" s="258">
        <v>6.7777892999999999E-3</v>
      </c>
      <c r="AQ1768" s="258">
        <v>2.3098478E-4</v>
      </c>
      <c r="AR1768" s="258">
        <v>0.28837678</v>
      </c>
      <c r="AT1768" s="193"/>
      <c r="AU1768" s="193"/>
      <c r="AV1768" s="193"/>
      <c r="AW1768" s="193"/>
      <c r="AX1768" s="193"/>
      <c r="AY1768" s="193"/>
      <c r="AZ1768" s="193"/>
      <c r="BA1768" s="193"/>
      <c r="BB1768" s="193"/>
      <c r="BC1768" s="193"/>
      <c r="BD1768" s="193"/>
      <c r="BE1768" s="315"/>
      <c r="BF1768" s="315"/>
      <c r="BG1768" s="315"/>
      <c r="BH1768" s="315"/>
      <c r="BI1768" s="315"/>
      <c r="BJ1768" s="315"/>
      <c r="BK1768" s="315"/>
    </row>
    <row r="1769" spans="1:63" x14ac:dyDescent="0.25">
      <c r="A1769" s="43"/>
      <c r="B1769" s="9" t="s">
        <v>5770</v>
      </c>
      <c r="C1769" s="25" t="s">
        <v>4665</v>
      </c>
      <c r="D1769" s="193">
        <v>0.10770869</v>
      </c>
      <c r="E1769" s="193">
        <v>5.6630463999999998E-2</v>
      </c>
      <c r="F1769" s="193">
        <v>1.8543134999999999E-2</v>
      </c>
      <c r="G1769" s="193">
        <v>7.3904445999999997E-3</v>
      </c>
      <c r="H1769" s="193">
        <v>3.0842544000000001E-4</v>
      </c>
      <c r="I1769" s="193">
        <v>4.3732253000000002E-3</v>
      </c>
      <c r="J1769" s="193">
        <v>1.6323809E-3</v>
      </c>
      <c r="K1769" s="193">
        <v>2.8928884E-5</v>
      </c>
      <c r="L1769" s="193">
        <v>1.8801686000000001E-2</v>
      </c>
      <c r="M1769" s="193">
        <v>0</v>
      </c>
      <c r="N1769" s="193">
        <v>0</v>
      </c>
      <c r="O1769" s="193">
        <v>0</v>
      </c>
      <c r="P1769" s="199">
        <f t="shared" si="370"/>
        <v>0.41948491851851849</v>
      </c>
      <c r="Q1769" s="240">
        <v>8.3231645000000007</v>
      </c>
      <c r="R1769" s="99">
        <v>6.3949454000000001</v>
      </c>
      <c r="S1769" s="99">
        <v>0.98548800000000003</v>
      </c>
      <c r="T1769" s="99">
        <v>9.2971999999999997E-6</v>
      </c>
      <c r="U1769" s="99">
        <v>0.33154</v>
      </c>
      <c r="V1769" s="99">
        <v>2.0921740000000001E-2</v>
      </c>
      <c r="W1769" s="99">
        <v>0.59026000000000001</v>
      </c>
      <c r="X1769" s="241">
        <f t="shared" si="371"/>
        <v>5.8498610276005995E-2</v>
      </c>
      <c r="Y1769" s="241">
        <f t="shared" si="372"/>
        <v>3.311813622221E-2</v>
      </c>
      <c r="Z1769" s="241">
        <f t="shared" si="373"/>
        <v>9.1881709837960002E-3</v>
      </c>
      <c r="AA1769" s="241">
        <f t="shared" si="374"/>
        <v>1.6192303069999997E-2</v>
      </c>
      <c r="AB1769" s="258">
        <v>1.1622769E-2</v>
      </c>
      <c r="AC1769" s="258">
        <v>2.3398587999999999E-6</v>
      </c>
      <c r="AD1769" s="241">
        <v>1.7252783000000001E-2</v>
      </c>
      <c r="AE1769" s="258">
        <v>9.1839841000000002E-7</v>
      </c>
      <c r="AF1769" s="258">
        <v>4.207896E-3</v>
      </c>
      <c r="AG1769" s="258">
        <v>3.1429965E-5</v>
      </c>
      <c r="AH1769" s="258">
        <v>7.6069190999999998E-3</v>
      </c>
      <c r="AI1769" s="258">
        <v>3.0436011000000001E-5</v>
      </c>
      <c r="AJ1769" s="258">
        <v>6.7086657000000005E-5</v>
      </c>
      <c r="AK1769" s="258">
        <v>2.2251696000000001E-5</v>
      </c>
      <c r="AL1769" s="258">
        <v>7.8715713999999997E-6</v>
      </c>
      <c r="AM1769" s="258">
        <v>2.7938395999999999E-8</v>
      </c>
      <c r="AN1769" s="258">
        <v>4.8373847999999998E-4</v>
      </c>
      <c r="AO1769" s="258">
        <v>4.6118926999999998E-4</v>
      </c>
      <c r="AP1769" s="258">
        <v>5.0865025999999997E-4</v>
      </c>
      <c r="AQ1769" s="258">
        <v>1.6118807000000001E-4</v>
      </c>
      <c r="AR1769" s="258">
        <v>1.6031114999999999E-2</v>
      </c>
      <c r="AT1769" s="193"/>
      <c r="AU1769" s="193"/>
      <c r="AV1769" s="193"/>
      <c r="AW1769" s="193"/>
      <c r="AX1769" s="193"/>
      <c r="AY1769" s="193"/>
      <c r="AZ1769" s="193"/>
      <c r="BA1769" s="193"/>
      <c r="BB1769" s="193"/>
      <c r="BC1769" s="193"/>
      <c r="BD1769" s="193"/>
      <c r="BE1769" s="315"/>
      <c r="BF1769" s="315"/>
      <c r="BG1769" s="315"/>
      <c r="BH1769" s="315"/>
      <c r="BI1769" s="315"/>
      <c r="BJ1769" s="315"/>
      <c r="BK1769" s="315"/>
    </row>
    <row r="1770" spans="1:63" x14ac:dyDescent="0.25">
      <c r="A1770" s="43" t="s">
        <v>1753</v>
      </c>
      <c r="B1770" s="9" t="s">
        <v>5770</v>
      </c>
      <c r="C1770" s="25" t="s">
        <v>4664</v>
      </c>
      <c r="D1770" s="193">
        <v>0.37280577999999998</v>
      </c>
      <c r="E1770" s="193">
        <v>0.18612666999999999</v>
      </c>
      <c r="F1770" s="193">
        <v>4.5346506000000002E-2</v>
      </c>
      <c r="G1770" s="193">
        <v>8.8652806000000008E-3</v>
      </c>
      <c r="H1770" s="193">
        <v>7.3660464999999997E-4</v>
      </c>
      <c r="I1770" s="193">
        <v>7.1430929999999997E-3</v>
      </c>
      <c r="J1770" s="193">
        <v>2.235581E-2</v>
      </c>
      <c r="K1770" s="193">
        <v>1.8695345999999999E-4</v>
      </c>
      <c r="L1770" s="193">
        <v>0.10204487</v>
      </c>
      <c r="M1770" s="193">
        <v>0</v>
      </c>
      <c r="N1770" s="193">
        <v>0</v>
      </c>
      <c r="O1770" s="193">
        <v>0</v>
      </c>
      <c r="P1770" s="199">
        <f t="shared" si="370"/>
        <v>1.378716074074074</v>
      </c>
      <c r="Q1770" s="240">
        <v>23.803523999999999</v>
      </c>
      <c r="R1770" s="99">
        <v>19.558250999999998</v>
      </c>
      <c r="S1770" s="99">
        <v>2.4931760000000001</v>
      </c>
      <c r="T1770" s="99">
        <v>2.4026999999999999E-5</v>
      </c>
      <c r="U1770" s="99">
        <v>0.49401</v>
      </c>
      <c r="V1770" s="99">
        <v>4.136281E-2</v>
      </c>
      <c r="W1770" s="99">
        <v>1.2166999999999999</v>
      </c>
      <c r="X1770" s="241">
        <f t="shared" si="371"/>
        <v>0.14425021047178199</v>
      </c>
      <c r="Y1770" s="241">
        <f t="shared" si="372"/>
        <v>6.6831454168099991E-2</v>
      </c>
      <c r="Z1770" s="241">
        <f t="shared" si="373"/>
        <v>2.8252593433681999E-2</v>
      </c>
      <c r="AA1770" s="241">
        <f t="shared" si="374"/>
        <v>4.9166162870000002E-2</v>
      </c>
      <c r="AB1770" s="258">
        <v>3.8224782999999998E-2</v>
      </c>
      <c r="AC1770" s="258">
        <v>7.3163988999999998E-6</v>
      </c>
      <c r="AD1770" s="241">
        <v>1.9212686999999999E-2</v>
      </c>
      <c r="AE1770" s="258">
        <v>2.6946592E-6</v>
      </c>
      <c r="AF1770" s="258">
        <v>9.3047519999999995E-3</v>
      </c>
      <c r="AG1770" s="258">
        <v>7.922111E-5</v>
      </c>
      <c r="AH1770" s="258">
        <v>2.5017932999999999E-2</v>
      </c>
      <c r="AI1770" s="258">
        <v>7.4528105000000003E-5</v>
      </c>
      <c r="AJ1770" s="258">
        <v>7.7301673000000005E-5</v>
      </c>
      <c r="AK1770" s="258">
        <v>8.6894403000000001E-5</v>
      </c>
      <c r="AL1770" s="258">
        <v>8.8526210999999996E-6</v>
      </c>
      <c r="AM1770" s="258">
        <v>3.6171582E-8</v>
      </c>
      <c r="AN1770" s="258">
        <v>1.1339909E-3</v>
      </c>
      <c r="AO1770" s="258">
        <v>7.4969746000000002E-4</v>
      </c>
      <c r="AP1770" s="258">
        <v>1.1033591E-3</v>
      </c>
      <c r="AQ1770" s="258">
        <v>1.3147987000000001E-4</v>
      </c>
      <c r="AR1770" s="258">
        <v>4.9034683000000003E-2</v>
      </c>
      <c r="AT1770" s="193"/>
      <c r="AU1770" s="193"/>
      <c r="AV1770" s="193"/>
      <c r="AW1770" s="193"/>
      <c r="AX1770" s="193"/>
      <c r="AY1770" s="193"/>
      <c r="AZ1770" s="193"/>
      <c r="BA1770" s="193"/>
      <c r="BB1770" s="193"/>
      <c r="BC1770" s="193"/>
      <c r="BD1770" s="193"/>
      <c r="BE1770" s="315"/>
      <c r="BF1770" s="315"/>
      <c r="BG1770" s="315"/>
      <c r="BH1770" s="315"/>
      <c r="BI1770" s="315"/>
      <c r="BJ1770" s="315"/>
      <c r="BK1770" s="315"/>
    </row>
    <row r="1771" spans="1:63" x14ac:dyDescent="0.25">
      <c r="A1771" s="43"/>
      <c r="B1771" s="9" t="s">
        <v>5770</v>
      </c>
      <c r="C1771" s="25" t="s">
        <v>855</v>
      </c>
      <c r="D1771" s="193">
        <v>9.7880594999999992</v>
      </c>
      <c r="E1771" s="193">
        <v>1.7378754000000001</v>
      </c>
      <c r="F1771" s="193">
        <v>1.7441061</v>
      </c>
      <c r="G1771" s="193">
        <v>2.6885824</v>
      </c>
      <c r="H1771" s="193">
        <v>9.4410358000000007E-3</v>
      </c>
      <c r="I1771" s="193">
        <v>2.0666072999999998</v>
      </c>
      <c r="J1771" s="193">
        <v>0.20646844</v>
      </c>
      <c r="K1771" s="193">
        <v>1.3814172000000001E-3</v>
      </c>
      <c r="L1771" s="193">
        <v>1.3335975</v>
      </c>
      <c r="M1771" s="193">
        <v>0</v>
      </c>
      <c r="N1771" s="193">
        <v>0</v>
      </c>
      <c r="O1771" s="193">
        <v>0</v>
      </c>
      <c r="P1771" s="199">
        <f t="shared" si="370"/>
        <v>12.873151111111111</v>
      </c>
      <c r="Q1771" s="240">
        <v>141.42780999999999</v>
      </c>
      <c r="R1771" s="99">
        <v>120.43922000000001</v>
      </c>
      <c r="S1771" s="99">
        <v>9.9657599999999995</v>
      </c>
      <c r="T1771" s="99">
        <v>5.6435000000000003E-4</v>
      </c>
      <c r="U1771" s="99">
        <v>2.6211000000000002</v>
      </c>
      <c r="V1771" s="99">
        <v>0.13376950000000001</v>
      </c>
      <c r="W1771" s="99">
        <v>8.2674000000000003</v>
      </c>
      <c r="X1771" s="241">
        <f t="shared" si="371"/>
        <v>7.8267115152397002</v>
      </c>
      <c r="Y1771" s="241">
        <f t="shared" si="372"/>
        <v>7.1924411967450004</v>
      </c>
      <c r="Z1771" s="241">
        <f t="shared" si="373"/>
        <v>0.33110230449470007</v>
      </c>
      <c r="AA1771" s="241">
        <f t="shared" si="374"/>
        <v>0.30316801399999999</v>
      </c>
      <c r="AB1771" s="258">
        <v>0.35680145000000002</v>
      </c>
      <c r="AC1771" s="258">
        <v>1.5873204999999999E-5</v>
      </c>
      <c r="AD1771" s="241">
        <v>5.8509510000000002</v>
      </c>
      <c r="AE1771" s="258">
        <v>1.2339685E-4</v>
      </c>
      <c r="AF1771" s="258">
        <v>0.98425914000000003</v>
      </c>
      <c r="AG1771" s="258">
        <v>2.9033668999999999E-4</v>
      </c>
      <c r="AH1771" s="258">
        <v>0.23350534000000001</v>
      </c>
      <c r="AI1771" s="258">
        <v>2.9206714999999999E-3</v>
      </c>
      <c r="AJ1771" s="258">
        <v>2.4589148000000002E-2</v>
      </c>
      <c r="AK1771" s="258">
        <v>3.0987978999999998E-4</v>
      </c>
      <c r="AL1771" s="258">
        <v>2.9512970999999999E-3</v>
      </c>
      <c r="AM1771" s="258">
        <v>8.3541047000000007E-6</v>
      </c>
      <c r="AN1771" s="258">
        <v>1.6411410000000001E-2</v>
      </c>
      <c r="AO1771" s="258">
        <v>3.5217531000000003E-2</v>
      </c>
      <c r="AP1771" s="258">
        <v>1.5188673E-2</v>
      </c>
      <c r="AQ1771" s="258">
        <v>1.684994E-3</v>
      </c>
      <c r="AR1771" s="258">
        <v>0.30148301999999999</v>
      </c>
      <c r="AT1771" s="193"/>
      <c r="AU1771" s="193"/>
      <c r="AV1771" s="193"/>
      <c r="AW1771" s="193"/>
      <c r="AX1771" s="193"/>
      <c r="AY1771" s="193"/>
      <c r="AZ1771" s="193"/>
      <c r="BA1771" s="193"/>
      <c r="BB1771" s="193"/>
      <c r="BC1771" s="193"/>
      <c r="BD1771" s="193"/>
      <c r="BE1771" s="315"/>
      <c r="BF1771" s="315"/>
      <c r="BG1771" s="315"/>
      <c r="BH1771" s="315"/>
      <c r="BI1771" s="315"/>
      <c r="BJ1771" s="315"/>
      <c r="BK1771" s="315"/>
    </row>
    <row r="1772" spans="1:63" x14ac:dyDescent="0.25">
      <c r="A1772" s="43"/>
      <c r="B1772" s="9" t="s">
        <v>5770</v>
      </c>
      <c r="C1772" s="25" t="s">
        <v>6743</v>
      </c>
      <c r="D1772" s="193">
        <v>3.6012097999999999</v>
      </c>
      <c r="E1772" s="193">
        <v>0.33093083000000001</v>
      </c>
      <c r="F1772" s="193">
        <v>0.76658908000000003</v>
      </c>
      <c r="G1772" s="193">
        <v>0.43054789999999998</v>
      </c>
      <c r="H1772" s="193">
        <v>2.1036236E-3</v>
      </c>
      <c r="I1772" s="193">
        <v>0.21923553000000001</v>
      </c>
      <c r="J1772" s="193">
        <v>0.21470453</v>
      </c>
      <c r="K1772" s="193">
        <v>7.4843695E-4</v>
      </c>
      <c r="L1772" s="193">
        <v>1.6363498999999999</v>
      </c>
      <c r="M1772" s="193">
        <v>0</v>
      </c>
      <c r="N1772" s="193">
        <v>0</v>
      </c>
      <c r="O1772" s="193">
        <v>0</v>
      </c>
      <c r="P1772" s="199">
        <f t="shared" si="370"/>
        <v>2.4513394814814813</v>
      </c>
      <c r="Q1772" s="240">
        <v>42.692404000000003</v>
      </c>
      <c r="R1772" s="99">
        <v>30.090465999999999</v>
      </c>
      <c r="S1772" s="99">
        <v>6.6612</v>
      </c>
      <c r="T1772" s="99">
        <v>9.4676E-5</v>
      </c>
      <c r="U1772" s="99">
        <v>0.48938999999999999</v>
      </c>
      <c r="V1772" s="99">
        <v>8.5653300000000002E-2</v>
      </c>
      <c r="W1772" s="99">
        <v>5.3655999999999997</v>
      </c>
      <c r="X1772" s="241">
        <f t="shared" si="371"/>
        <v>1.5595422145276003</v>
      </c>
      <c r="Y1772" s="241">
        <f t="shared" si="372"/>
        <v>1.4101837239259003</v>
      </c>
      <c r="Z1772" s="241">
        <f t="shared" si="373"/>
        <v>6.290289460170001E-2</v>
      </c>
      <c r="AA1772" s="241">
        <f t="shared" si="374"/>
        <v>8.6455595999999996E-2</v>
      </c>
      <c r="AB1772" s="258">
        <v>6.7946825000000002E-2</v>
      </c>
      <c r="AC1772" s="258">
        <v>8.4123208999999999E-6</v>
      </c>
      <c r="AD1772" s="241">
        <v>1.155186</v>
      </c>
      <c r="AE1772" s="258">
        <v>2.3643794999999998E-5</v>
      </c>
      <c r="AF1772" s="258">
        <v>0.18680782000000001</v>
      </c>
      <c r="AG1772" s="258">
        <v>2.1102280999999999E-4</v>
      </c>
      <c r="AH1772" s="258">
        <v>4.4470979000000001E-2</v>
      </c>
      <c r="AI1772" s="258">
        <v>1.3262523000000001E-3</v>
      </c>
      <c r="AJ1772" s="258">
        <v>3.9336244999999999E-3</v>
      </c>
      <c r="AK1772" s="258">
        <v>1.6683148E-3</v>
      </c>
      <c r="AL1772" s="258">
        <v>4.8425287E-4</v>
      </c>
      <c r="AM1772" s="258">
        <v>1.7825317000000001E-6</v>
      </c>
      <c r="AN1772" s="258">
        <v>2.2702135999999999E-3</v>
      </c>
      <c r="AO1772" s="258">
        <v>5.5420449999999998E-3</v>
      </c>
      <c r="AP1772" s="258">
        <v>3.20543E-3</v>
      </c>
      <c r="AQ1772" s="258">
        <v>1.1113283999999999E-2</v>
      </c>
      <c r="AR1772" s="258">
        <v>7.5342311999999995E-2</v>
      </c>
      <c r="AT1772" s="193"/>
      <c r="AU1772" s="193"/>
      <c r="AV1772" s="193"/>
      <c r="AW1772" s="193"/>
      <c r="AX1772" s="193"/>
      <c r="AY1772" s="193"/>
      <c r="AZ1772" s="193"/>
      <c r="BA1772" s="193"/>
      <c r="BB1772" s="193"/>
      <c r="BC1772" s="193"/>
      <c r="BD1772" s="193"/>
      <c r="BE1772" s="315"/>
      <c r="BF1772" s="315"/>
      <c r="BG1772" s="315"/>
      <c r="BH1772" s="315"/>
      <c r="BI1772" s="315"/>
      <c r="BJ1772" s="315"/>
      <c r="BK1772" s="315"/>
    </row>
    <row r="1773" spans="1:63" x14ac:dyDescent="0.25">
      <c r="A1773" s="43"/>
      <c r="B1773" s="9" t="s">
        <v>5770</v>
      </c>
      <c r="C1773" s="25" t="s">
        <v>6742</v>
      </c>
      <c r="D1773" s="193">
        <v>4.6043618000000004</v>
      </c>
      <c r="E1773" s="193">
        <v>0.37368180000000001</v>
      </c>
      <c r="F1773" s="193">
        <v>1.0689088</v>
      </c>
      <c r="G1773" s="193">
        <v>0.56257769000000002</v>
      </c>
      <c r="H1773" s="193">
        <v>2.5919848000000001E-3</v>
      </c>
      <c r="I1773" s="193">
        <v>0.31598804000000003</v>
      </c>
      <c r="J1773" s="193">
        <v>0.11388128</v>
      </c>
      <c r="K1773" s="193">
        <v>3.7936329E-4</v>
      </c>
      <c r="L1773" s="193">
        <v>2.1663529000000001</v>
      </c>
      <c r="M1773" s="193">
        <v>0</v>
      </c>
      <c r="N1773" s="193">
        <v>0</v>
      </c>
      <c r="O1773" s="193">
        <v>0</v>
      </c>
      <c r="P1773" s="199">
        <f t="shared" si="370"/>
        <v>2.7680133333333332</v>
      </c>
      <c r="Q1773" s="240">
        <v>50.477798</v>
      </c>
      <c r="R1773" s="99">
        <v>34.65748</v>
      </c>
      <c r="S1773" s="99">
        <v>10.085039999999999</v>
      </c>
      <c r="T1773" s="99">
        <v>1.1849999999999999E-4</v>
      </c>
      <c r="U1773" s="99">
        <v>0.70272999999999997</v>
      </c>
      <c r="V1773" s="99">
        <v>0.18352889999999999</v>
      </c>
      <c r="W1773" s="99">
        <v>4.8489000000000004</v>
      </c>
      <c r="X1773" s="241">
        <f t="shared" si="371"/>
        <v>2.0832659901108999</v>
      </c>
      <c r="Y1773" s="241">
        <f t="shared" si="372"/>
        <v>1.8663387671880001</v>
      </c>
      <c r="Z1773" s="241">
        <f t="shared" si="373"/>
        <v>8.0506199922900007E-2</v>
      </c>
      <c r="AA1773" s="241">
        <f t="shared" si="374"/>
        <v>0.136421023</v>
      </c>
      <c r="AB1773" s="258">
        <v>7.6722435000000005E-2</v>
      </c>
      <c r="AC1773" s="258">
        <v>1.073541E-5</v>
      </c>
      <c r="AD1773" s="241">
        <v>1.4880224</v>
      </c>
      <c r="AE1773" s="258">
        <v>3.2142138000000002E-5</v>
      </c>
      <c r="AF1773" s="258">
        <v>0.30122950999999998</v>
      </c>
      <c r="AG1773" s="258">
        <v>3.2154463999999999E-4</v>
      </c>
      <c r="AH1773" s="258">
        <v>5.0215001000000002E-2</v>
      </c>
      <c r="AI1773" s="258">
        <v>1.8516926E-3</v>
      </c>
      <c r="AJ1773" s="258">
        <v>5.1395364000000002E-3</v>
      </c>
      <c r="AK1773" s="258">
        <v>1.4565298000000001E-3</v>
      </c>
      <c r="AL1773" s="258">
        <v>6.3272823999999995E-4</v>
      </c>
      <c r="AM1773" s="258">
        <v>2.2792829000000002E-6</v>
      </c>
      <c r="AN1773" s="258">
        <v>2.6096706999999999E-3</v>
      </c>
      <c r="AO1773" s="258">
        <v>9.6156366999999993E-3</v>
      </c>
      <c r="AP1773" s="258">
        <v>8.9831252000000007E-3</v>
      </c>
      <c r="AQ1773" s="258">
        <v>4.9662401000000002E-2</v>
      </c>
      <c r="AR1773" s="258">
        <v>8.6758621999999994E-2</v>
      </c>
      <c r="AT1773" s="193"/>
      <c r="AU1773" s="193"/>
      <c r="AV1773" s="193"/>
      <c r="AW1773" s="193"/>
      <c r="AX1773" s="193"/>
      <c r="AY1773" s="193"/>
      <c r="AZ1773" s="193"/>
      <c r="BA1773" s="193"/>
      <c r="BB1773" s="193"/>
      <c r="BC1773" s="193"/>
      <c r="BD1773" s="193"/>
      <c r="BE1773" s="315"/>
      <c r="BF1773" s="315"/>
      <c r="BG1773" s="315"/>
      <c r="BH1773" s="315"/>
      <c r="BI1773" s="315"/>
      <c r="BJ1773" s="315"/>
      <c r="BK1773" s="315"/>
    </row>
    <row r="1774" spans="1:63" x14ac:dyDescent="0.25">
      <c r="A1774" s="43"/>
      <c r="B1774" s="9" t="s">
        <v>5770</v>
      </c>
      <c r="C1774" s="25" t="s">
        <v>6741</v>
      </c>
      <c r="D1774" s="193">
        <v>2.1626259999999999</v>
      </c>
      <c r="E1774" s="193">
        <v>0.39884901</v>
      </c>
      <c r="F1774" s="193">
        <v>0.14055909</v>
      </c>
      <c r="G1774" s="193">
        <v>2.2300393000000002E-2</v>
      </c>
      <c r="H1774" s="193">
        <v>8.4225792000000002E-4</v>
      </c>
      <c r="I1774" s="193">
        <v>1.3208574000000001E-2</v>
      </c>
      <c r="J1774" s="193">
        <v>1.4912458E-2</v>
      </c>
      <c r="K1774" s="193">
        <v>1.2234328E-3</v>
      </c>
      <c r="L1774" s="193">
        <v>1.5707308</v>
      </c>
      <c r="M1774" s="193">
        <v>0</v>
      </c>
      <c r="N1774" s="193">
        <v>0</v>
      </c>
      <c r="O1774" s="193">
        <v>0</v>
      </c>
      <c r="P1774" s="199">
        <f t="shared" si="370"/>
        <v>2.954437111111111</v>
      </c>
      <c r="Q1774" s="240">
        <v>52.844113999999998</v>
      </c>
      <c r="R1774" s="99">
        <v>35.572727999999998</v>
      </c>
      <c r="S1774" s="99">
        <v>14.78848</v>
      </c>
      <c r="T1774" s="99">
        <v>1.7598999999999999E-5</v>
      </c>
      <c r="U1774" s="99">
        <v>0.73216999999999999</v>
      </c>
      <c r="V1774" s="99">
        <v>0.1568185</v>
      </c>
      <c r="W1774" s="99">
        <v>1.5939000000000001</v>
      </c>
      <c r="X1774" s="241">
        <f t="shared" si="371"/>
        <v>0.28392991129470396</v>
      </c>
      <c r="Y1774" s="241">
        <f t="shared" si="372"/>
        <v>0.13643216468639996</v>
      </c>
      <c r="Z1774" s="241">
        <f t="shared" si="373"/>
        <v>5.8302503628304005E-2</v>
      </c>
      <c r="AA1774" s="241">
        <f t="shared" si="374"/>
        <v>8.9195242980000006E-2</v>
      </c>
      <c r="AB1774" s="258">
        <v>8.1889278999999995E-2</v>
      </c>
      <c r="AC1774" s="258">
        <v>2.7246820999999999E-5</v>
      </c>
      <c r="AD1774" s="241">
        <v>2.9270833E-2</v>
      </c>
      <c r="AE1774" s="258">
        <v>6.0444754E-6</v>
      </c>
      <c r="AF1774" s="258">
        <v>2.4850891E-2</v>
      </c>
      <c r="AG1774" s="258">
        <v>3.8787039000000003E-4</v>
      </c>
      <c r="AH1774" s="258">
        <v>5.3596849000000002E-2</v>
      </c>
      <c r="AI1774" s="258">
        <v>2.3082252999999999E-4</v>
      </c>
      <c r="AJ1774" s="258">
        <v>1.9746221E-4</v>
      </c>
      <c r="AK1774" s="258">
        <v>1.5591149E-4</v>
      </c>
      <c r="AL1774" s="258">
        <v>2.1568810999999999E-5</v>
      </c>
      <c r="AM1774" s="258">
        <v>6.4887303999999995E-8</v>
      </c>
      <c r="AN1774" s="258">
        <v>1.9905649000000001E-3</v>
      </c>
      <c r="AO1774" s="258">
        <v>1.0922366999999999E-3</v>
      </c>
      <c r="AP1774" s="258">
        <v>1.0170231E-3</v>
      </c>
      <c r="AQ1774" s="258">
        <v>1.1043298E-4</v>
      </c>
      <c r="AR1774" s="258">
        <v>8.908481E-2</v>
      </c>
      <c r="AT1774" s="193"/>
      <c r="AU1774" s="193"/>
      <c r="AV1774" s="193"/>
      <c r="AW1774" s="193"/>
      <c r="AX1774" s="193"/>
      <c r="AY1774" s="193"/>
      <c r="AZ1774" s="193"/>
      <c r="BA1774" s="193"/>
      <c r="BB1774" s="193"/>
      <c r="BC1774" s="193"/>
      <c r="BD1774" s="193"/>
      <c r="BE1774" s="315"/>
      <c r="BF1774" s="315"/>
      <c r="BG1774" s="315"/>
      <c r="BH1774" s="315"/>
      <c r="BI1774" s="315"/>
      <c r="BJ1774" s="315"/>
      <c r="BK1774" s="315"/>
    </row>
    <row r="1775" spans="1:63" x14ac:dyDescent="0.25">
      <c r="A1775" s="43"/>
      <c r="B1775" s="9" t="s">
        <v>5770</v>
      </c>
      <c r="C1775" s="25" t="s">
        <v>6740</v>
      </c>
      <c r="D1775" s="193">
        <v>2.9421428999999999</v>
      </c>
      <c r="E1775" s="193">
        <v>0.55624947000000002</v>
      </c>
      <c r="F1775" s="193">
        <v>0.19470214</v>
      </c>
      <c r="G1775" s="193">
        <v>3.1502328000000003E-2</v>
      </c>
      <c r="H1775" s="193">
        <v>1.2531001999999999E-3</v>
      </c>
      <c r="I1775" s="193">
        <v>1.9521858999999999E-2</v>
      </c>
      <c r="J1775" s="193">
        <v>2.5760030999999999E-2</v>
      </c>
      <c r="K1775" s="193">
        <v>1.6551449E-3</v>
      </c>
      <c r="L1775" s="193">
        <v>2.1114988000000001</v>
      </c>
      <c r="M1775" s="193">
        <v>0</v>
      </c>
      <c r="N1775" s="193">
        <v>0</v>
      </c>
      <c r="O1775" s="193">
        <v>0</v>
      </c>
      <c r="P1775" s="199">
        <f t="shared" si="370"/>
        <v>4.1203664444444446</v>
      </c>
      <c r="Q1775" s="240">
        <v>74.548495000000003</v>
      </c>
      <c r="R1775" s="99">
        <v>50.555340000000001</v>
      </c>
      <c r="S1775" s="99">
        <v>20.462959999999999</v>
      </c>
      <c r="T1775" s="99">
        <v>2.6998000000000001E-5</v>
      </c>
      <c r="U1775" s="99">
        <v>1.0610999999999999</v>
      </c>
      <c r="V1775" s="99">
        <v>0.22126789999999999</v>
      </c>
      <c r="W1775" s="99">
        <v>2.2477999999999998</v>
      </c>
      <c r="X1775" s="241">
        <f t="shared" si="371"/>
        <v>0.40012386272045497</v>
      </c>
      <c r="Y1775" s="241">
        <f t="shared" si="372"/>
        <v>0.19159938208899999</v>
      </c>
      <c r="Z1775" s="241">
        <f t="shared" si="373"/>
        <v>8.1739746001454991E-2</v>
      </c>
      <c r="AA1775" s="241">
        <f t="shared" si="374"/>
        <v>0.12678473462999998</v>
      </c>
      <c r="AB1775" s="258">
        <v>0.11420574999999999</v>
      </c>
      <c r="AC1775" s="258">
        <v>3.6971794000000001E-5</v>
      </c>
      <c r="AD1775" s="258">
        <v>4.1801598000000002E-2</v>
      </c>
      <c r="AE1775" s="258">
        <v>8.6388350000000001E-6</v>
      </c>
      <c r="AF1775" s="258">
        <v>3.5006593000000003E-2</v>
      </c>
      <c r="AG1775" s="258">
        <v>5.3983046000000005E-4</v>
      </c>
      <c r="AH1775" s="258">
        <v>7.4748021999999997E-2</v>
      </c>
      <c r="AI1775" s="258">
        <v>3.1942697000000001E-4</v>
      </c>
      <c r="AJ1775" s="258">
        <v>2.7890826000000001E-4</v>
      </c>
      <c r="AK1775" s="258">
        <v>2.1490117999999999E-4</v>
      </c>
      <c r="AL1775" s="258">
        <v>3.0782106000000001E-5</v>
      </c>
      <c r="AM1775" s="258">
        <v>9.3085454999999999E-8</v>
      </c>
      <c r="AN1775" s="258">
        <v>3.0513044E-3</v>
      </c>
      <c r="AO1775" s="258">
        <v>1.6018918999999999E-3</v>
      </c>
      <c r="AP1775" s="258">
        <v>1.4944161E-3</v>
      </c>
      <c r="AQ1775" s="258">
        <v>1.8104463E-4</v>
      </c>
      <c r="AR1775" s="258">
        <v>0.12660368999999999</v>
      </c>
      <c r="AT1775" s="193"/>
      <c r="AU1775" s="193"/>
      <c r="AV1775" s="193"/>
      <c r="AW1775" s="193"/>
      <c r="AX1775" s="193"/>
      <c r="AY1775" s="193"/>
      <c r="AZ1775" s="193"/>
      <c r="BA1775" s="193"/>
      <c r="BB1775" s="193"/>
      <c r="BC1775" s="193"/>
      <c r="BD1775" s="193"/>
      <c r="BE1775" s="315"/>
      <c r="BF1775" s="315"/>
      <c r="BG1775" s="315"/>
      <c r="BH1775" s="315"/>
      <c r="BI1775" s="315"/>
      <c r="BJ1775" s="315"/>
      <c r="BK1775" s="315"/>
    </row>
    <row r="1776" spans="1:63" x14ac:dyDescent="0.25">
      <c r="A1776" s="43" t="s">
        <v>1753</v>
      </c>
      <c r="B1776" s="9" t="s">
        <v>5770</v>
      </c>
      <c r="C1776" s="25" t="s">
        <v>6692</v>
      </c>
      <c r="D1776" s="193">
        <v>13.788861000000001</v>
      </c>
      <c r="E1776" s="193">
        <v>2.1287430999999999</v>
      </c>
      <c r="F1776" s="193">
        <v>1.7101126</v>
      </c>
      <c r="G1776" s="193">
        <v>0.62333680000000002</v>
      </c>
      <c r="H1776" s="193">
        <v>4.4549823999999998E-3</v>
      </c>
      <c r="I1776" s="193">
        <v>0.25944001</v>
      </c>
      <c r="J1776" s="193">
        <v>0.18556280999999999</v>
      </c>
      <c r="K1776" s="193">
        <v>9.1123725000000003E-3</v>
      </c>
      <c r="L1776" s="193">
        <v>8.8680985999999997</v>
      </c>
      <c r="M1776" s="193">
        <v>0</v>
      </c>
      <c r="N1776" s="193">
        <v>0</v>
      </c>
      <c r="O1776" s="193">
        <v>0</v>
      </c>
      <c r="P1776" s="199">
        <f t="shared" si="370"/>
        <v>15.768467407407405</v>
      </c>
      <c r="Q1776" s="240">
        <v>281.86311999999998</v>
      </c>
      <c r="R1776" s="99">
        <v>187.19118</v>
      </c>
      <c r="S1776" s="99">
        <v>79.895200000000003</v>
      </c>
      <c r="T1776" s="99">
        <v>1.2533999999999999E-4</v>
      </c>
      <c r="U1776" s="99">
        <v>3.4051999999999998</v>
      </c>
      <c r="V1776" s="99">
        <v>0.82441200000000003</v>
      </c>
      <c r="W1776" s="99">
        <v>10.547000000000001</v>
      </c>
      <c r="X1776" s="241">
        <f t="shared" si="371"/>
        <v>3.2030737213091003</v>
      </c>
      <c r="Y1776" s="241">
        <f t="shared" si="372"/>
        <v>2.4055463620130002</v>
      </c>
      <c r="Z1776" s="241">
        <f t="shared" si="373"/>
        <v>0.3213324539961</v>
      </c>
      <c r="AA1776" s="241">
        <f t="shared" si="374"/>
        <v>0.47619490530000003</v>
      </c>
      <c r="AB1776" s="258">
        <v>0.43706081000000002</v>
      </c>
      <c r="AC1776" s="258">
        <v>2.5069689000000001E-5</v>
      </c>
      <c r="AD1776" s="258">
        <v>1.6339914</v>
      </c>
      <c r="AE1776" s="258">
        <v>4.8786224000000003E-5</v>
      </c>
      <c r="AF1776" s="258">
        <v>0.33234469999999999</v>
      </c>
      <c r="AG1776" s="258">
        <v>2.0755960999999999E-3</v>
      </c>
      <c r="AH1776" s="258">
        <v>0.28605717000000003</v>
      </c>
      <c r="AI1776" s="258">
        <v>2.914968E-3</v>
      </c>
      <c r="AJ1776" s="258">
        <v>5.6713576000000003E-3</v>
      </c>
      <c r="AK1776" s="258">
        <v>2.1264820999999999E-3</v>
      </c>
      <c r="AL1776" s="258">
        <v>6.7144755999999997E-4</v>
      </c>
      <c r="AM1776" s="258">
        <v>2.5045361E-6</v>
      </c>
      <c r="AN1776" s="258">
        <v>7.2186413999999997E-3</v>
      </c>
      <c r="AO1776" s="258">
        <v>1.0257254E-2</v>
      </c>
      <c r="AP1776" s="258">
        <v>6.4126288000000004E-3</v>
      </c>
      <c r="AQ1776" s="258">
        <v>7.3895452999999996E-3</v>
      </c>
      <c r="AR1776" s="258">
        <v>0.46880536</v>
      </c>
      <c r="AT1776" s="193"/>
      <c r="AU1776" s="193"/>
      <c r="AV1776" s="193"/>
      <c r="AW1776" s="193"/>
      <c r="AX1776" s="193"/>
      <c r="AY1776" s="193"/>
      <c r="AZ1776" s="193"/>
      <c r="BA1776" s="193"/>
      <c r="BB1776" s="193"/>
      <c r="BC1776" s="193"/>
      <c r="BD1776" s="193"/>
      <c r="BE1776" s="315"/>
      <c r="BF1776" s="315"/>
      <c r="BG1776" s="315"/>
      <c r="BH1776" s="315"/>
      <c r="BI1776" s="315"/>
      <c r="BJ1776" s="315"/>
      <c r="BK1776" s="315"/>
    </row>
    <row r="1777" spans="1:63" x14ac:dyDescent="0.25">
      <c r="A1777" s="43"/>
      <c r="B1777" s="9" t="s">
        <v>5770</v>
      </c>
      <c r="C1777" s="25" t="s">
        <v>6691</v>
      </c>
      <c r="D1777" s="193">
        <v>2.5438060999999998</v>
      </c>
      <c r="E1777" s="193">
        <v>0.10806196999999999</v>
      </c>
      <c r="F1777" s="193">
        <v>3.2537098E-2</v>
      </c>
      <c r="G1777" s="193">
        <v>9.2516956000000001E-3</v>
      </c>
      <c r="H1777" s="193">
        <v>2.7533503999999998E-4</v>
      </c>
      <c r="I1777" s="193">
        <v>6.6770056E-3</v>
      </c>
      <c r="J1777" s="193">
        <v>2.7353882000000001E-3</v>
      </c>
      <c r="K1777" s="193">
        <v>3.7671988000000002E-5</v>
      </c>
      <c r="L1777" s="193">
        <v>2.3842298999999998</v>
      </c>
      <c r="M1777" s="193">
        <v>0</v>
      </c>
      <c r="N1777" s="193">
        <v>0</v>
      </c>
      <c r="O1777" s="193">
        <v>0</v>
      </c>
      <c r="P1777" s="199">
        <f t="shared" si="370"/>
        <v>0.80045903703703691</v>
      </c>
      <c r="Q1777" s="240">
        <v>16.695564000000001</v>
      </c>
      <c r="R1777" s="99">
        <v>9.8338113000000007</v>
      </c>
      <c r="S1777" s="99">
        <v>5.7573600000000003</v>
      </c>
      <c r="T1777" s="99">
        <v>7.9573999999999994E-6</v>
      </c>
      <c r="U1777" s="99">
        <v>0.28583999999999998</v>
      </c>
      <c r="V1777" s="99">
        <v>0.1071043</v>
      </c>
      <c r="W1777" s="99">
        <v>0.71143999999999996</v>
      </c>
      <c r="X1777" s="241">
        <f t="shared" si="371"/>
        <v>7.9635192856484002E-2</v>
      </c>
      <c r="Y1777" s="241">
        <f t="shared" si="372"/>
        <v>3.8788477447900004E-2</v>
      </c>
      <c r="Z1777" s="241">
        <f t="shared" si="373"/>
        <v>1.6163529267583999E-2</v>
      </c>
      <c r="AA1777" s="241">
        <f t="shared" si="374"/>
        <v>2.4683186140999999E-2</v>
      </c>
      <c r="AB1777" s="258">
        <v>2.2185847000000002E-2</v>
      </c>
      <c r="AC1777" s="258">
        <v>2.2471085999999999E-6</v>
      </c>
      <c r="AD1777" s="258">
        <v>9.5470741000000005E-3</v>
      </c>
      <c r="AE1777" s="258">
        <v>1.6396992999999999E-6</v>
      </c>
      <c r="AF1777" s="258">
        <v>6.8677785999999999E-3</v>
      </c>
      <c r="AG1777" s="258">
        <v>1.8389093999999999E-4</v>
      </c>
      <c r="AH1777" s="258">
        <v>1.4520788999999999E-2</v>
      </c>
      <c r="AI1777" s="258">
        <v>5.3462057E-5</v>
      </c>
      <c r="AJ1777" s="258">
        <v>8.2274439E-5</v>
      </c>
      <c r="AK1777" s="258">
        <v>2.2742501000000001E-5</v>
      </c>
      <c r="AL1777" s="258">
        <v>7.9472491999999997E-6</v>
      </c>
      <c r="AM1777" s="258">
        <v>2.4851383999999999E-8</v>
      </c>
      <c r="AN1777" s="258">
        <v>8.2034502000000002E-4</v>
      </c>
      <c r="AO1777" s="258">
        <v>2.7008076999999998E-4</v>
      </c>
      <c r="AP1777" s="258">
        <v>3.8586338000000001E-4</v>
      </c>
      <c r="AQ1777" s="258">
        <v>5.5584141000000001E-5</v>
      </c>
      <c r="AR1777" s="258">
        <v>2.4627601999999998E-2</v>
      </c>
      <c r="AT1777" s="193"/>
      <c r="AU1777" s="193"/>
      <c r="AV1777" s="193"/>
      <c r="AW1777" s="193"/>
      <c r="AX1777" s="193"/>
      <c r="AY1777" s="193"/>
      <c r="AZ1777" s="193"/>
      <c r="BA1777" s="193"/>
      <c r="BB1777" s="193"/>
      <c r="BC1777" s="193"/>
      <c r="BD1777" s="193"/>
      <c r="BE1777" s="315"/>
      <c r="BF1777" s="315"/>
      <c r="BG1777" s="315"/>
      <c r="BH1777" s="315"/>
      <c r="BI1777" s="315"/>
      <c r="BJ1777" s="315"/>
      <c r="BK1777" s="315"/>
    </row>
    <row r="1778" spans="1:63" x14ac:dyDescent="0.25">
      <c r="A1778" s="43" t="s">
        <v>1753</v>
      </c>
      <c r="B1778" s="9" t="s">
        <v>5770</v>
      </c>
      <c r="C1778" s="25" t="s">
        <v>6690</v>
      </c>
      <c r="D1778" s="193">
        <v>3.1714121999999998</v>
      </c>
      <c r="E1778" s="193">
        <v>0.52092227999999996</v>
      </c>
      <c r="F1778" s="193">
        <v>0.18909898</v>
      </c>
      <c r="G1778" s="193">
        <v>2.7028700999999999E-2</v>
      </c>
      <c r="H1778" s="193">
        <v>9.7271325999999999E-4</v>
      </c>
      <c r="I1778" s="193">
        <v>1.423E-2</v>
      </c>
      <c r="J1778" s="193">
        <v>1.7480025999999999E-2</v>
      </c>
      <c r="K1778" s="193">
        <v>1.8186281999999999E-3</v>
      </c>
      <c r="L1778" s="193">
        <v>2.3998609000000002</v>
      </c>
      <c r="M1778" s="193">
        <v>0</v>
      </c>
      <c r="N1778" s="193">
        <v>0</v>
      </c>
      <c r="O1778" s="193">
        <v>0</v>
      </c>
      <c r="P1778" s="199">
        <f t="shared" si="370"/>
        <v>3.858683555555555</v>
      </c>
      <c r="Q1778" s="240">
        <v>67.586614999999995</v>
      </c>
      <c r="R1778" s="99">
        <v>45.781185000000001</v>
      </c>
      <c r="S1778" s="99">
        <v>18.842880000000001</v>
      </c>
      <c r="T1778" s="99">
        <v>1.7946000000000001E-5</v>
      </c>
      <c r="U1778" s="99">
        <v>0.86492000000000002</v>
      </c>
      <c r="V1778" s="99">
        <v>0.1717118</v>
      </c>
      <c r="W1778" s="99">
        <v>1.9258999999999999</v>
      </c>
      <c r="X1778" s="241">
        <f t="shared" si="371"/>
        <v>0.359814911218864</v>
      </c>
      <c r="Y1778" s="241">
        <f t="shared" si="372"/>
        <v>0.16979919826260001</v>
      </c>
      <c r="Z1778" s="241">
        <f t="shared" si="373"/>
        <v>7.5268078005263986E-2</v>
      </c>
      <c r="AA1778" s="241">
        <f t="shared" si="374"/>
        <v>0.114747634951</v>
      </c>
      <c r="AB1778" s="258">
        <v>0.10695309</v>
      </c>
      <c r="AC1778" s="258">
        <v>5.7926622999999997E-6</v>
      </c>
      <c r="AD1778" s="258">
        <v>3.0205296E-2</v>
      </c>
      <c r="AE1778" s="258">
        <v>7.7825703000000001E-6</v>
      </c>
      <c r="AF1778" s="258">
        <v>3.2153486000000002E-2</v>
      </c>
      <c r="AG1778" s="258">
        <v>4.7375103E-4</v>
      </c>
      <c r="AH1778" s="258">
        <v>7.0001154999999995E-2</v>
      </c>
      <c r="AI1778" s="258">
        <v>3.106386E-4</v>
      </c>
      <c r="AJ1778" s="258">
        <v>2.4012421000000001E-4</v>
      </c>
      <c r="AK1778" s="258">
        <v>1.1158475000000001E-4</v>
      </c>
      <c r="AL1778" s="258">
        <v>2.6323807999999999E-5</v>
      </c>
      <c r="AM1778" s="258">
        <v>7.3537263999999997E-8</v>
      </c>
      <c r="AN1778" s="258">
        <v>2.0890572000000001E-3</v>
      </c>
      <c r="AO1778" s="258">
        <v>1.3450852000000001E-3</v>
      </c>
      <c r="AP1778" s="258">
        <v>1.1440357000000001E-3</v>
      </c>
      <c r="AQ1778" s="258">
        <v>9.5704950999999999E-5</v>
      </c>
      <c r="AR1778" s="258">
        <v>0.11465193</v>
      </c>
      <c r="AT1778" s="193"/>
      <c r="AU1778" s="193"/>
      <c r="AV1778" s="193"/>
      <c r="AW1778" s="193"/>
      <c r="AX1778" s="193"/>
      <c r="AY1778" s="193"/>
      <c r="AZ1778" s="193"/>
      <c r="BA1778" s="193"/>
      <c r="BB1778" s="193"/>
      <c r="BC1778" s="193"/>
      <c r="BD1778" s="193"/>
      <c r="BE1778" s="315"/>
      <c r="BF1778" s="315"/>
      <c r="BG1778" s="315"/>
      <c r="BH1778" s="315"/>
      <c r="BI1778" s="315"/>
      <c r="BJ1778" s="315"/>
      <c r="BK1778" s="315"/>
    </row>
    <row r="1779" spans="1:63" x14ac:dyDescent="0.25">
      <c r="A1779" s="43" t="s">
        <v>1753</v>
      </c>
      <c r="B1779" s="9" t="s">
        <v>5770</v>
      </c>
      <c r="C1779" s="25" t="s">
        <v>6689</v>
      </c>
      <c r="D1779" s="193">
        <v>15.605746999999999</v>
      </c>
      <c r="E1779" s="193">
        <v>3.6021931999999999</v>
      </c>
      <c r="F1779" s="193">
        <v>0.74782185000000001</v>
      </c>
      <c r="G1779" s="193">
        <v>0.1649814</v>
      </c>
      <c r="H1779" s="193">
        <v>1.8221584999999998E-2</v>
      </c>
      <c r="I1779" s="193">
        <v>0.33169966000000001</v>
      </c>
      <c r="J1779" s="193">
        <v>0.38864397000000001</v>
      </c>
      <c r="K1779" s="193">
        <v>3.0575310000000001E-3</v>
      </c>
      <c r="L1779" s="193">
        <v>10.349128</v>
      </c>
      <c r="M1779" s="193">
        <v>0</v>
      </c>
      <c r="N1779" s="193">
        <v>0</v>
      </c>
      <c r="O1779" s="193">
        <v>0</v>
      </c>
      <c r="P1779" s="199">
        <f t="shared" si="370"/>
        <v>26.68291259259259</v>
      </c>
      <c r="Q1779" s="240">
        <v>576.55918999999994</v>
      </c>
      <c r="R1779" s="99">
        <v>346.52537999999998</v>
      </c>
      <c r="S1779" s="99">
        <v>109.3288</v>
      </c>
      <c r="T1779" s="99">
        <v>5.1077999999999996E-4</v>
      </c>
      <c r="U1779" s="99">
        <v>3.6642999999999999</v>
      </c>
      <c r="V1779" s="99">
        <v>1.7902009999999999</v>
      </c>
      <c r="W1779" s="99">
        <v>115.25</v>
      </c>
      <c r="X1779" s="241">
        <f t="shared" si="371"/>
        <v>2.5117646730196403</v>
      </c>
      <c r="Y1779" s="241">
        <f t="shared" si="372"/>
        <v>1.1135979773039999</v>
      </c>
      <c r="Z1779" s="241">
        <f t="shared" si="373"/>
        <v>0.51294146371564009</v>
      </c>
      <c r="AA1779" s="241">
        <f t="shared" si="374"/>
        <v>0.88522523200000003</v>
      </c>
      <c r="AB1779" s="258">
        <v>0.73949277000000002</v>
      </c>
      <c r="AC1779" s="258">
        <v>1.0765819E-4</v>
      </c>
      <c r="AD1779" s="258">
        <v>0.14512707999999999</v>
      </c>
      <c r="AE1779" s="258">
        <v>4.3634014000000001E-5</v>
      </c>
      <c r="AF1779" s="258">
        <v>0.22534197</v>
      </c>
      <c r="AG1779" s="258">
        <v>3.4848650999999998E-3</v>
      </c>
      <c r="AH1779" s="258">
        <v>0.48406784000000003</v>
      </c>
      <c r="AI1779" s="258">
        <v>1.2181197E-3</v>
      </c>
      <c r="AJ1779" s="258">
        <v>1.4550566999999999E-3</v>
      </c>
      <c r="AK1779" s="258">
        <v>5.0183993999999995E-4</v>
      </c>
      <c r="AL1779" s="258">
        <v>1.5727712E-4</v>
      </c>
      <c r="AM1779" s="258">
        <v>4.9285563999999999E-7</v>
      </c>
      <c r="AN1779" s="258">
        <v>6.6108088000000004E-3</v>
      </c>
      <c r="AO1779" s="258">
        <v>6.4911476000000003E-3</v>
      </c>
      <c r="AP1779" s="258">
        <v>1.2438881000000001E-2</v>
      </c>
      <c r="AQ1779" s="258">
        <v>1.6760721999999999E-2</v>
      </c>
      <c r="AR1779" s="258">
        <v>0.86846451000000002</v>
      </c>
      <c r="AT1779" s="193"/>
      <c r="AU1779" s="193"/>
      <c r="AV1779" s="193"/>
      <c r="AW1779" s="193"/>
      <c r="AX1779" s="193"/>
      <c r="AY1779" s="193"/>
      <c r="AZ1779" s="193"/>
      <c r="BA1779" s="193"/>
      <c r="BB1779" s="193"/>
      <c r="BC1779" s="193"/>
      <c r="BD1779" s="193"/>
      <c r="BE1779" s="315"/>
      <c r="BF1779" s="315"/>
      <c r="BG1779" s="315"/>
      <c r="BH1779" s="315"/>
      <c r="BI1779" s="315"/>
      <c r="BJ1779" s="315"/>
      <c r="BK1779" s="315"/>
    </row>
    <row r="1780" spans="1:63" x14ac:dyDescent="0.25">
      <c r="A1780" s="43"/>
      <c r="B1780" s="9" t="s">
        <v>5770</v>
      </c>
      <c r="C1780" s="5" t="s">
        <v>6688</v>
      </c>
      <c r="D1780" s="172">
        <v>55.323787000000003</v>
      </c>
      <c r="E1780" s="172">
        <v>1.1196305</v>
      </c>
      <c r="F1780" s="172">
        <v>0.71771704000000003</v>
      </c>
      <c r="G1780" s="172">
        <v>5.4469476000000003E-2</v>
      </c>
      <c r="H1780" s="172">
        <v>7.1251958000000002E-3</v>
      </c>
      <c r="I1780" s="172">
        <v>0.15414003000000001</v>
      </c>
      <c r="J1780" s="172">
        <v>3.6136467999999998E-2</v>
      </c>
      <c r="K1780" s="172">
        <v>4.3440227000000002E-4</v>
      </c>
      <c r="L1780" s="172">
        <v>53.234133999999997</v>
      </c>
      <c r="M1780" s="172">
        <v>0</v>
      </c>
      <c r="N1780" s="172">
        <v>0</v>
      </c>
      <c r="O1780" s="172">
        <v>0</v>
      </c>
      <c r="P1780" s="199">
        <f t="shared" si="370"/>
        <v>8.2935592592592577</v>
      </c>
      <c r="Q1780" s="233">
        <v>128.38158999999999</v>
      </c>
      <c r="R1780" s="96">
        <v>92.589658999999997</v>
      </c>
      <c r="S1780" s="96">
        <v>28.72184</v>
      </c>
      <c r="T1780" s="96">
        <v>2.9744999999999999E-4</v>
      </c>
      <c r="U1780" s="96">
        <v>2.2621000000000002</v>
      </c>
      <c r="V1780" s="96">
        <v>0.47059610000000002</v>
      </c>
      <c r="W1780" s="96">
        <v>4.3371000000000004</v>
      </c>
      <c r="X1780" s="241">
        <f t="shared" si="371"/>
        <v>0.98894876318912017</v>
      </c>
      <c r="Y1780" s="241">
        <f t="shared" si="372"/>
        <v>0.54234849796700013</v>
      </c>
      <c r="Z1780" s="241">
        <f t="shared" si="373"/>
        <v>0.21393366799212002</v>
      </c>
      <c r="AA1780" s="241">
        <f t="shared" si="374"/>
        <v>0.23266659723000002</v>
      </c>
      <c r="AB1780" s="241">
        <v>0.22987756000000001</v>
      </c>
      <c r="AC1780" s="241">
        <v>3.1348654000000001E-5</v>
      </c>
      <c r="AD1780" s="241">
        <v>5.6746167E-2</v>
      </c>
      <c r="AE1780" s="241">
        <v>7.7014412999999995E-5</v>
      </c>
      <c r="AF1780" s="241">
        <v>0.25469962000000002</v>
      </c>
      <c r="AG1780" s="241">
        <v>9.1678790000000005E-4</v>
      </c>
      <c r="AH1780" s="241">
        <v>0.15045678000000001</v>
      </c>
      <c r="AI1780" s="241">
        <v>1.1807014000000001E-3</v>
      </c>
      <c r="AJ1780" s="241">
        <v>4.0821823999999998E-4</v>
      </c>
      <c r="AK1780" s="241">
        <v>2.0419007999999999E-4</v>
      </c>
      <c r="AL1780" s="241">
        <v>4.2188465999999998E-5</v>
      </c>
      <c r="AM1780" s="241">
        <v>1.3060612000000001E-7</v>
      </c>
      <c r="AN1780" s="241">
        <v>9.3877201999999996E-3</v>
      </c>
      <c r="AO1780" s="241">
        <v>3.4860214E-2</v>
      </c>
      <c r="AP1780" s="241">
        <v>1.7393525E-2</v>
      </c>
      <c r="AQ1780" s="241">
        <v>9.4422723000000001E-4</v>
      </c>
      <c r="AR1780" s="241">
        <v>0.23172237000000001</v>
      </c>
      <c r="BG1780" s="315"/>
      <c r="BH1780" s="315"/>
      <c r="BI1780" s="315"/>
      <c r="BJ1780" s="315"/>
      <c r="BK1780" s="315"/>
    </row>
    <row r="1781" spans="1:63" x14ac:dyDescent="0.25">
      <c r="A1781" s="43"/>
      <c r="B1781" s="9" t="s">
        <v>5770</v>
      </c>
      <c r="C1781" s="25" t="s">
        <v>3175</v>
      </c>
      <c r="D1781" s="193">
        <v>1.757531</v>
      </c>
      <c r="E1781" s="193">
        <v>6.5923385000000001E-2</v>
      </c>
      <c r="F1781" s="193">
        <v>0.10886691</v>
      </c>
      <c r="G1781" s="193">
        <v>0.52277574000000004</v>
      </c>
      <c r="H1781" s="193">
        <v>1.0247504E-3</v>
      </c>
      <c r="I1781" s="193">
        <v>0.24012678000000001</v>
      </c>
      <c r="J1781" s="193">
        <v>6.5527255999999999E-3</v>
      </c>
      <c r="K1781" s="193">
        <v>6.8587440999999999E-5</v>
      </c>
      <c r="L1781" s="193">
        <v>0.81219211999999996</v>
      </c>
      <c r="M1781" s="193">
        <v>0</v>
      </c>
      <c r="N1781" s="193">
        <v>0</v>
      </c>
      <c r="O1781" s="193">
        <v>0</v>
      </c>
      <c r="P1781" s="199">
        <f t="shared" si="370"/>
        <v>0.48832137037037032</v>
      </c>
      <c r="Q1781" s="240">
        <v>10.047371</v>
      </c>
      <c r="R1781" s="99">
        <v>5.7598880000000001</v>
      </c>
      <c r="S1781" s="99">
        <v>1.8528720000000001</v>
      </c>
      <c r="T1781" s="99">
        <v>6.4078000000000006E-5</v>
      </c>
      <c r="U1781" s="99">
        <v>0.22838</v>
      </c>
      <c r="V1781" s="99">
        <v>3.2167229999999998E-2</v>
      </c>
      <c r="W1781" s="99">
        <v>2.1739999999999999</v>
      </c>
      <c r="X1781" s="241">
        <f t="shared" si="371"/>
        <v>1.2689673285585001</v>
      </c>
      <c r="Y1781" s="241">
        <f t="shared" si="372"/>
        <v>1.2234644849834</v>
      </c>
      <c r="Z1781" s="241">
        <f t="shared" si="373"/>
        <v>2.3288855675099997E-2</v>
      </c>
      <c r="AA1781" s="241">
        <f t="shared" si="374"/>
        <v>2.2213987900000003E-2</v>
      </c>
      <c r="AB1781" s="258">
        <v>1.3533953E-2</v>
      </c>
      <c r="AC1781" s="258">
        <v>1.6555904E-6</v>
      </c>
      <c r="AD1781" s="258">
        <v>1.1072521</v>
      </c>
      <c r="AE1781" s="258">
        <v>1.1705079E-5</v>
      </c>
      <c r="AF1781" s="258">
        <v>0.1026065</v>
      </c>
      <c r="AG1781" s="258">
        <v>5.8571313999999998E-5</v>
      </c>
      <c r="AH1781" s="258">
        <v>8.8576751999999998E-3</v>
      </c>
      <c r="AI1781" s="258">
        <v>1.8356840999999999E-4</v>
      </c>
      <c r="AJ1781" s="258">
        <v>4.7831313999999996E-3</v>
      </c>
      <c r="AK1781" s="258">
        <v>2.9519248000000002E-5</v>
      </c>
      <c r="AL1781" s="258">
        <v>5.6919434999999998E-4</v>
      </c>
      <c r="AM1781" s="258">
        <v>1.6080671E-6</v>
      </c>
      <c r="AN1781" s="258">
        <v>1.0484509999999999E-3</v>
      </c>
      <c r="AO1781" s="258">
        <v>5.7120948000000003E-3</v>
      </c>
      <c r="AP1781" s="258">
        <v>2.1036131999999999E-3</v>
      </c>
      <c r="AQ1781" s="258">
        <v>7.7877859000000001E-3</v>
      </c>
      <c r="AR1781" s="258">
        <v>1.4426202000000001E-2</v>
      </c>
      <c r="AT1781" s="193"/>
      <c r="AU1781" s="193"/>
      <c r="AV1781" s="193"/>
      <c r="AW1781" s="193"/>
      <c r="AX1781" s="193"/>
      <c r="AY1781" s="193"/>
      <c r="AZ1781" s="193"/>
      <c r="BA1781" s="193"/>
      <c r="BB1781" s="193"/>
      <c r="BC1781" s="193"/>
      <c r="BD1781" s="193"/>
      <c r="BE1781" s="315"/>
      <c r="BF1781" s="315"/>
      <c r="BG1781" s="315"/>
      <c r="BH1781" s="315"/>
      <c r="BI1781" s="315"/>
      <c r="BJ1781" s="315"/>
      <c r="BK1781" s="315"/>
    </row>
    <row r="1782" spans="1:63" x14ac:dyDescent="0.25">
      <c r="A1782" s="43"/>
      <c r="B1782" s="9" t="s">
        <v>5770</v>
      </c>
      <c r="C1782" s="5" t="s">
        <v>4642</v>
      </c>
      <c r="D1782" s="172">
        <v>1.4902082999999999</v>
      </c>
      <c r="E1782" s="172">
        <v>5.4141385E-2</v>
      </c>
      <c r="F1782" s="172">
        <v>8.2670122999999998E-2</v>
      </c>
      <c r="G1782" s="172">
        <v>0.25019911</v>
      </c>
      <c r="H1782" s="172">
        <v>7.7761287E-4</v>
      </c>
      <c r="I1782" s="172">
        <v>0.18006015</v>
      </c>
      <c r="J1782" s="172">
        <v>5.9862756000000003E-3</v>
      </c>
      <c r="K1782" s="172">
        <v>5.2814464999999998E-5</v>
      </c>
      <c r="L1782" s="172">
        <v>0.91632080999999999</v>
      </c>
      <c r="M1782" s="172">
        <v>0</v>
      </c>
      <c r="N1782" s="172">
        <v>0</v>
      </c>
      <c r="O1782" s="172">
        <v>0</v>
      </c>
      <c r="P1782" s="199">
        <f t="shared" si="370"/>
        <v>0.40104729629629626</v>
      </c>
      <c r="Q1782" s="233">
        <v>8.4657619999999998</v>
      </c>
      <c r="R1782" s="96">
        <v>4.6815182999999996</v>
      </c>
      <c r="S1782" s="96">
        <v>1.61588</v>
      </c>
      <c r="T1782" s="96">
        <v>4.8982E-5</v>
      </c>
      <c r="U1782" s="96">
        <v>0.18668999999999999</v>
      </c>
      <c r="V1782" s="96">
        <v>2.8324769999999999E-2</v>
      </c>
      <c r="W1782" s="96">
        <v>1.9533</v>
      </c>
      <c r="X1782" s="241">
        <f t="shared" si="371"/>
        <v>0.65211715366129985</v>
      </c>
      <c r="Y1782" s="241">
        <f t="shared" si="372"/>
        <v>0.61713011911119986</v>
      </c>
      <c r="Z1782" s="241">
        <f t="shared" si="373"/>
        <v>1.50039506501E-2</v>
      </c>
      <c r="AA1782" s="241">
        <f t="shared" si="374"/>
        <v>1.9983083899999997E-2</v>
      </c>
      <c r="AB1782" s="241">
        <v>1.1115178999999999E-2</v>
      </c>
      <c r="AC1782" s="241">
        <v>1.3169585000000001E-6</v>
      </c>
      <c r="AD1782" s="241">
        <v>0.52888800999999996</v>
      </c>
      <c r="AE1782" s="241">
        <v>8.8242987000000003E-6</v>
      </c>
      <c r="AF1782" s="241">
        <v>7.7065633999999994E-2</v>
      </c>
      <c r="AG1782" s="241">
        <v>5.1154854000000001E-5</v>
      </c>
      <c r="AH1782" s="241">
        <v>7.2746777999999996E-3</v>
      </c>
      <c r="AI1782" s="241">
        <v>1.3934898000000001E-4</v>
      </c>
      <c r="AJ1782" s="241">
        <v>2.2884431999999999E-3</v>
      </c>
      <c r="AK1782" s="241">
        <v>2.2169043000000002E-5</v>
      </c>
      <c r="AL1782" s="241">
        <v>2.7358141E-4</v>
      </c>
      <c r="AM1782" s="241">
        <v>7.7390710000000004E-7</v>
      </c>
      <c r="AN1782" s="241">
        <v>8.4365931000000003E-4</v>
      </c>
      <c r="AO1782" s="241">
        <v>2.9451069000000002E-3</v>
      </c>
      <c r="AP1782" s="241">
        <v>1.2161901000000001E-3</v>
      </c>
      <c r="AQ1782" s="241">
        <v>8.2577408999999994E-3</v>
      </c>
      <c r="AR1782" s="241">
        <v>1.1725342999999999E-2</v>
      </c>
      <c r="BG1782" s="315"/>
      <c r="BH1782" s="315"/>
      <c r="BI1782" s="315"/>
      <c r="BJ1782" s="315"/>
      <c r="BK1782" s="315"/>
    </row>
    <row r="1783" spans="1:63" x14ac:dyDescent="0.25">
      <c r="A1783" s="43"/>
      <c r="B1783" s="9" t="s">
        <v>5770</v>
      </c>
      <c r="C1783" s="5" t="s">
        <v>4641</v>
      </c>
      <c r="D1783" s="172">
        <v>2.2489859999999999</v>
      </c>
      <c r="E1783" s="172">
        <v>0.11584679000000001</v>
      </c>
      <c r="F1783" s="172">
        <v>0.18981680000000001</v>
      </c>
      <c r="G1783" s="172">
        <v>0.67471462999999998</v>
      </c>
      <c r="H1783" s="172">
        <v>1.7628228000000001E-3</v>
      </c>
      <c r="I1783" s="172">
        <v>0.41926266000000001</v>
      </c>
      <c r="J1783" s="172">
        <v>1.2858168E-2</v>
      </c>
      <c r="K1783" s="172">
        <v>1.1412854E-4</v>
      </c>
      <c r="L1783" s="172">
        <v>0.83461004000000005</v>
      </c>
      <c r="M1783" s="172">
        <v>0</v>
      </c>
      <c r="N1783" s="172">
        <v>0</v>
      </c>
      <c r="O1783" s="172">
        <v>0</v>
      </c>
      <c r="P1783" s="199">
        <f t="shared" si="370"/>
        <v>0.85812437037037037</v>
      </c>
      <c r="Q1783" s="233">
        <v>17.662479000000001</v>
      </c>
      <c r="R1783" s="96">
        <v>9.9779956999999992</v>
      </c>
      <c r="S1783" s="96">
        <v>3.3124560000000001</v>
      </c>
      <c r="T1783" s="96">
        <v>1.0984000000000001E-4</v>
      </c>
      <c r="U1783" s="96">
        <v>0.37724999999999997</v>
      </c>
      <c r="V1783" s="96">
        <v>5.7767140000000002E-2</v>
      </c>
      <c r="W1783" s="96">
        <v>3.9369000000000001</v>
      </c>
      <c r="X1783" s="241">
        <f t="shared" si="371"/>
        <v>1.6982791264642003</v>
      </c>
      <c r="Y1783" s="241">
        <f t="shared" si="372"/>
        <v>1.6307720682335003</v>
      </c>
      <c r="Z1783" s="241">
        <f t="shared" si="373"/>
        <v>3.5182744030699993E-2</v>
      </c>
      <c r="AA1783" s="241">
        <f t="shared" si="374"/>
        <v>3.2324314200000002E-2</v>
      </c>
      <c r="AB1783" s="241">
        <v>2.3783169999999999E-2</v>
      </c>
      <c r="AC1783" s="241">
        <v>2.8628914999999998E-6</v>
      </c>
      <c r="AD1783" s="241">
        <v>1.4277025000000001</v>
      </c>
      <c r="AE1783" s="241">
        <v>2.0430791999999999E-5</v>
      </c>
      <c r="AF1783" s="241">
        <v>0.17915834</v>
      </c>
      <c r="AG1783" s="241">
        <v>1.0476455E-4</v>
      </c>
      <c r="AH1783" s="241">
        <v>1.5565554000000001E-2</v>
      </c>
      <c r="AI1783" s="241">
        <v>3.2010394000000001E-4</v>
      </c>
      <c r="AJ1783" s="241">
        <v>6.1722369999999997E-3</v>
      </c>
      <c r="AK1783" s="241">
        <v>4.9172680999999999E-5</v>
      </c>
      <c r="AL1783" s="241">
        <v>7.3610489000000003E-4</v>
      </c>
      <c r="AM1783" s="241">
        <v>2.0807197000000001E-6</v>
      </c>
      <c r="AN1783" s="241">
        <v>1.6814026E-3</v>
      </c>
      <c r="AO1783" s="241">
        <v>7.6526911000000001E-3</v>
      </c>
      <c r="AP1783" s="241">
        <v>3.0033971000000001E-3</v>
      </c>
      <c r="AQ1783" s="241">
        <v>7.3333382000000001E-3</v>
      </c>
      <c r="AR1783" s="241">
        <v>2.4990976000000002E-2</v>
      </c>
      <c r="BG1783" s="315"/>
      <c r="BH1783" s="315"/>
      <c r="BI1783" s="315"/>
      <c r="BJ1783" s="315"/>
      <c r="BK1783" s="315"/>
    </row>
    <row r="1784" spans="1:63" x14ac:dyDescent="0.25">
      <c r="A1784" s="43"/>
      <c r="B1784" s="9" t="s">
        <v>5770</v>
      </c>
      <c r="C1784" s="5" t="s">
        <v>4640</v>
      </c>
      <c r="D1784" s="172">
        <v>0.84862557000000005</v>
      </c>
      <c r="E1784" s="172">
        <v>2.5833232000000001E-2</v>
      </c>
      <c r="F1784" s="172">
        <v>3.8032249999999997E-2</v>
      </c>
      <c r="G1784" s="172">
        <v>7.5251187999999997E-2</v>
      </c>
      <c r="H1784" s="172">
        <v>3.6354861E-4</v>
      </c>
      <c r="I1784" s="172">
        <v>8.2958662000000002E-2</v>
      </c>
      <c r="J1784" s="172">
        <v>2.1394578999999999E-3</v>
      </c>
      <c r="K1784" s="172">
        <v>2.6200966999999998E-5</v>
      </c>
      <c r="L1784" s="172">
        <v>0.62402102999999998</v>
      </c>
      <c r="M1784" s="172">
        <v>0</v>
      </c>
      <c r="N1784" s="172">
        <v>0</v>
      </c>
      <c r="O1784" s="172">
        <v>0</v>
      </c>
      <c r="P1784" s="199">
        <f t="shared" si="370"/>
        <v>0.19135727407407407</v>
      </c>
      <c r="Q1784" s="233">
        <v>4.0069084000000004</v>
      </c>
      <c r="R1784" s="96">
        <v>2.2406462</v>
      </c>
      <c r="S1784" s="96">
        <v>0.75880000000000003</v>
      </c>
      <c r="T1784" s="96">
        <v>2.1739E-5</v>
      </c>
      <c r="U1784" s="96">
        <v>7.8086000000000003E-2</v>
      </c>
      <c r="V1784" s="96">
        <v>1.3374520000000001E-2</v>
      </c>
      <c r="W1784" s="96">
        <v>0.91598000000000002</v>
      </c>
      <c r="X1784" s="241">
        <f t="shared" si="371"/>
        <v>0.21713600365966998</v>
      </c>
      <c r="Y1784" s="241">
        <f t="shared" si="372"/>
        <v>0.19950981457497996</v>
      </c>
      <c r="Z1784" s="241">
        <f t="shared" si="373"/>
        <v>6.0609513846899988E-3</v>
      </c>
      <c r="AA1784" s="241">
        <f t="shared" si="374"/>
        <v>1.15652377E-2</v>
      </c>
      <c r="AB1784" s="241">
        <v>5.3035824000000004E-3</v>
      </c>
      <c r="AC1784" s="241">
        <v>6.2094978000000001E-7</v>
      </c>
      <c r="AD1784" s="241">
        <v>0.15867725999999999</v>
      </c>
      <c r="AE1784" s="241">
        <v>4.0516271999999999E-6</v>
      </c>
      <c r="AF1784" s="241">
        <v>3.5500263999999997E-2</v>
      </c>
      <c r="AG1784" s="241">
        <v>2.4035597999999999E-5</v>
      </c>
      <c r="AH1784" s="241">
        <v>3.4710875E-3</v>
      </c>
      <c r="AI1784" s="241">
        <v>6.4073486000000004E-5</v>
      </c>
      <c r="AJ1784" s="241">
        <v>6.880314E-4</v>
      </c>
      <c r="AK1784" s="241">
        <v>1.0168226E-5</v>
      </c>
      <c r="AL1784" s="241">
        <v>8.3182703999999997E-5</v>
      </c>
      <c r="AM1784" s="241">
        <v>2.3581868999999999E-7</v>
      </c>
      <c r="AN1784" s="241">
        <v>3.3880128999999999E-4</v>
      </c>
      <c r="AO1784" s="241">
        <v>9.6371195000000002E-4</v>
      </c>
      <c r="AP1784" s="241">
        <v>4.4165901000000002E-4</v>
      </c>
      <c r="AQ1784" s="241">
        <v>5.9532524999999998E-3</v>
      </c>
      <c r="AR1784" s="241">
        <v>5.6119852E-3</v>
      </c>
      <c r="BG1784" s="315"/>
      <c r="BH1784" s="315"/>
      <c r="BI1784" s="315"/>
      <c r="BJ1784" s="315"/>
      <c r="BK1784" s="315"/>
    </row>
    <row r="1785" spans="1:63" x14ac:dyDescent="0.25">
      <c r="A1785" s="43"/>
      <c r="B1785" s="9" t="s">
        <v>5770</v>
      </c>
      <c r="C1785" s="5" t="s">
        <v>4360</v>
      </c>
      <c r="D1785" s="172">
        <v>1.9349574</v>
      </c>
      <c r="E1785" s="172">
        <v>6.0750802999999999E-2</v>
      </c>
      <c r="F1785" s="172">
        <v>0.10069459</v>
      </c>
      <c r="G1785" s="172">
        <v>0.53313849000000002</v>
      </c>
      <c r="H1785" s="172">
        <v>9.4452162000000005E-4</v>
      </c>
      <c r="I1785" s="172">
        <v>0.22253526000000001</v>
      </c>
      <c r="J1785" s="172">
        <v>5.5203444000000001E-3</v>
      </c>
      <c r="K1785" s="172">
        <v>6.2064232999999998E-5</v>
      </c>
      <c r="L1785" s="172">
        <v>1.0113114000000001</v>
      </c>
      <c r="M1785" s="172">
        <v>0</v>
      </c>
      <c r="N1785" s="172">
        <v>0</v>
      </c>
      <c r="O1785" s="172">
        <v>0</v>
      </c>
      <c r="P1785" s="199">
        <f t="shared" si="370"/>
        <v>0.45000594814814809</v>
      </c>
      <c r="Q1785" s="233">
        <v>9.0805206999999992</v>
      </c>
      <c r="R1785" s="96">
        <v>5.2176204000000004</v>
      </c>
      <c r="S1785" s="96">
        <v>1.6684079999999999</v>
      </c>
      <c r="T1785" s="96">
        <v>6.0346000000000001E-5</v>
      </c>
      <c r="U1785" s="96">
        <v>0.21959999999999999</v>
      </c>
      <c r="V1785" s="96">
        <v>2.883194E-2</v>
      </c>
      <c r="W1785" s="96">
        <v>1.946</v>
      </c>
      <c r="X1785" s="241">
        <f t="shared" si="371"/>
        <v>1.2813921624626998</v>
      </c>
      <c r="Y1785" s="241">
        <f t="shared" si="372"/>
        <v>1.2371173306113998</v>
      </c>
      <c r="Z1785" s="241">
        <f t="shared" si="373"/>
        <v>2.2704805951299999E-2</v>
      </c>
      <c r="AA1785" s="241">
        <f t="shared" si="374"/>
        <v>2.1570025899999998E-2</v>
      </c>
      <c r="AB1785" s="241">
        <v>1.2472024999999999E-2</v>
      </c>
      <c r="AC1785" s="241">
        <v>1.5128553999999999E-6</v>
      </c>
      <c r="AD1785" s="241">
        <v>1.1295381</v>
      </c>
      <c r="AE1785" s="241">
        <v>1.0839817000000001E-5</v>
      </c>
      <c r="AF1785" s="241">
        <v>9.5042137999999998E-2</v>
      </c>
      <c r="AG1785" s="241">
        <v>5.2714938999999999E-5</v>
      </c>
      <c r="AH1785" s="241">
        <v>8.1626839000000003E-3</v>
      </c>
      <c r="AI1785" s="241">
        <v>1.6982159000000001E-4</v>
      </c>
      <c r="AJ1785" s="241">
        <v>4.8782260999999999E-3</v>
      </c>
      <c r="AK1785" s="241">
        <v>2.7437544E-5</v>
      </c>
      <c r="AL1785" s="241">
        <v>5.7976337999999996E-4</v>
      </c>
      <c r="AM1785" s="241">
        <v>1.6375373E-6</v>
      </c>
      <c r="AN1785" s="241">
        <v>1.0264077E-3</v>
      </c>
      <c r="AO1785" s="241">
        <v>5.7692628999999997E-3</v>
      </c>
      <c r="AP1785" s="241">
        <v>2.0895652999999999E-3</v>
      </c>
      <c r="AQ1785" s="241">
        <v>8.5020588999999997E-3</v>
      </c>
      <c r="AR1785" s="241">
        <v>1.3067967E-2</v>
      </c>
      <c r="BG1785" s="315"/>
      <c r="BH1785" s="315"/>
      <c r="BI1785" s="315"/>
      <c r="BJ1785" s="315"/>
      <c r="BK1785" s="315"/>
    </row>
    <row r="1786" spans="1:63" x14ac:dyDescent="0.25">
      <c r="A1786" s="43"/>
      <c r="B1786" s="9" t="s">
        <v>5770</v>
      </c>
      <c r="C1786" s="5" t="s">
        <v>4359</v>
      </c>
      <c r="D1786" s="172">
        <v>2.5987757999999999</v>
      </c>
      <c r="E1786" s="172">
        <v>0.11486945</v>
      </c>
      <c r="F1786" s="172">
        <v>0.18130948</v>
      </c>
      <c r="G1786" s="172">
        <v>0.83500863999999997</v>
      </c>
      <c r="H1786" s="172">
        <v>1.7141621E-3</v>
      </c>
      <c r="I1786" s="172">
        <v>0.39824543000000001</v>
      </c>
      <c r="J1786" s="172">
        <v>1.118594E-2</v>
      </c>
      <c r="K1786" s="172">
        <v>1.1738082999999999E-4</v>
      </c>
      <c r="L1786" s="172">
        <v>1.0563252999999999</v>
      </c>
      <c r="M1786" s="172">
        <v>0</v>
      </c>
      <c r="N1786" s="172">
        <v>0</v>
      </c>
      <c r="O1786" s="172">
        <v>0</v>
      </c>
      <c r="P1786" s="199">
        <f t="shared" si="370"/>
        <v>0.85088481481481471</v>
      </c>
      <c r="Q1786" s="233">
        <v>17.548933999999999</v>
      </c>
      <c r="R1786" s="96">
        <v>9.9504561000000002</v>
      </c>
      <c r="S1786" s="96">
        <v>3.2696719999999999</v>
      </c>
      <c r="T1786" s="96">
        <v>1.0586000000000001E-4</v>
      </c>
      <c r="U1786" s="96">
        <v>0.38031999999999999</v>
      </c>
      <c r="V1786" s="96">
        <v>5.7080220000000001E-2</v>
      </c>
      <c r="W1786" s="96">
        <v>3.8913000000000002</v>
      </c>
      <c r="X1786" s="241">
        <f t="shared" si="371"/>
        <v>2.0333571241105002</v>
      </c>
      <c r="Y1786" s="241">
        <f t="shared" si="372"/>
        <v>1.9619713174019002</v>
      </c>
      <c r="Z1786" s="241">
        <f t="shared" si="373"/>
        <v>3.8626416108600001E-2</v>
      </c>
      <c r="AA1786" s="241">
        <f t="shared" si="374"/>
        <v>3.27593906E-2</v>
      </c>
      <c r="AB1786" s="241">
        <v>2.3582611E-2</v>
      </c>
      <c r="AC1786" s="241">
        <v>2.8246869000000002E-6</v>
      </c>
      <c r="AD1786" s="241">
        <v>1.7680039000000001</v>
      </c>
      <c r="AE1786" s="241">
        <v>1.9432524999999999E-5</v>
      </c>
      <c r="AF1786" s="241">
        <v>0.17025910999999999</v>
      </c>
      <c r="AG1786" s="241">
        <v>1.0343919E-4</v>
      </c>
      <c r="AH1786" s="241">
        <v>1.5434329E-2</v>
      </c>
      <c r="AI1786" s="241">
        <v>3.0563589999999999E-4</v>
      </c>
      <c r="AJ1786" s="241">
        <v>7.6396429999999998E-3</v>
      </c>
      <c r="AK1786" s="241">
        <v>4.9702167999999999E-5</v>
      </c>
      <c r="AL1786" s="241">
        <v>9.0984496E-4</v>
      </c>
      <c r="AM1786" s="241">
        <v>2.5708806000000002E-6</v>
      </c>
      <c r="AN1786" s="241">
        <v>1.7179569E-3</v>
      </c>
      <c r="AO1786" s="241">
        <v>9.1648124999999993E-3</v>
      </c>
      <c r="AP1786" s="241">
        <v>3.4019208E-3</v>
      </c>
      <c r="AQ1786" s="241">
        <v>7.8374106000000006E-3</v>
      </c>
      <c r="AR1786" s="241">
        <v>2.492198E-2</v>
      </c>
      <c r="BG1786" s="315"/>
      <c r="BH1786" s="315"/>
      <c r="BI1786" s="315"/>
      <c r="BJ1786" s="315"/>
      <c r="BK1786" s="315"/>
    </row>
    <row r="1787" spans="1:63" x14ac:dyDescent="0.25">
      <c r="A1787" s="43"/>
      <c r="B1787" s="9" t="s">
        <v>5770</v>
      </c>
      <c r="C1787" s="5" t="s">
        <v>4358</v>
      </c>
      <c r="D1787" s="172">
        <v>1.6442766</v>
      </c>
      <c r="E1787" s="172">
        <v>6.0115536999999997E-2</v>
      </c>
      <c r="F1787" s="172">
        <v>9.9271437000000004E-2</v>
      </c>
      <c r="G1787" s="172">
        <v>0.4767112</v>
      </c>
      <c r="H1787" s="172">
        <v>9.3445946999999997E-4</v>
      </c>
      <c r="I1787" s="172">
        <v>0.21896716999999999</v>
      </c>
      <c r="J1787" s="172">
        <v>5.9753612000000003E-3</v>
      </c>
      <c r="K1787" s="172">
        <v>6.2543820000000004E-5</v>
      </c>
      <c r="L1787" s="172">
        <v>0.78223891000000001</v>
      </c>
      <c r="M1787" s="172">
        <v>0</v>
      </c>
      <c r="N1787" s="172">
        <v>0</v>
      </c>
      <c r="O1787" s="172">
        <v>0</v>
      </c>
      <c r="P1787" s="199">
        <f t="shared" si="370"/>
        <v>0.44530027407407402</v>
      </c>
      <c r="Q1787" s="233">
        <v>9.1619507999999996</v>
      </c>
      <c r="R1787" s="96">
        <v>5.2523236000000004</v>
      </c>
      <c r="S1787" s="96">
        <v>1.689576</v>
      </c>
      <c r="T1787" s="96">
        <v>5.8430999999999997E-5</v>
      </c>
      <c r="U1787" s="96">
        <v>0.20826</v>
      </c>
      <c r="V1787" s="96">
        <v>2.9332759999999999E-2</v>
      </c>
      <c r="W1787" s="96">
        <v>1.9823999999999999</v>
      </c>
      <c r="X1787" s="241">
        <f t="shared" si="371"/>
        <v>1.1573220513628</v>
      </c>
      <c r="Y1787" s="241">
        <f t="shared" si="372"/>
        <v>1.1156456191538999</v>
      </c>
      <c r="Z1787" s="241">
        <f t="shared" si="373"/>
        <v>2.1237111808899999E-2</v>
      </c>
      <c r="AA1787" s="241">
        <f t="shared" si="374"/>
        <v>2.0439320399999999E-2</v>
      </c>
      <c r="AB1787" s="241">
        <v>1.2341612E-2</v>
      </c>
      <c r="AC1787" s="241">
        <v>1.5097229E-6</v>
      </c>
      <c r="AD1787" s="241">
        <v>1.0096737</v>
      </c>
      <c r="AE1787" s="241">
        <v>1.0673317999999999E-5</v>
      </c>
      <c r="AF1787" s="241">
        <v>9.3564712999999994E-2</v>
      </c>
      <c r="AG1787" s="241">
        <v>5.3411113000000003E-5</v>
      </c>
      <c r="AH1787" s="241">
        <v>8.0773144000000005E-3</v>
      </c>
      <c r="AI1787" s="241">
        <v>1.6738941999999999E-4</v>
      </c>
      <c r="AJ1787" s="241">
        <v>4.3616642000000004E-3</v>
      </c>
      <c r="AK1787" s="241">
        <v>2.6918215E-5</v>
      </c>
      <c r="AL1787" s="241">
        <v>5.1903715000000002E-4</v>
      </c>
      <c r="AM1787" s="241">
        <v>1.4663639E-6</v>
      </c>
      <c r="AN1787" s="241">
        <v>9.5604746000000002E-4</v>
      </c>
      <c r="AO1787" s="241">
        <v>5.208987E-3</v>
      </c>
      <c r="AP1787" s="241">
        <v>1.9182876000000001E-3</v>
      </c>
      <c r="AQ1787" s="241">
        <v>7.2843624000000001E-3</v>
      </c>
      <c r="AR1787" s="241">
        <v>1.3154958E-2</v>
      </c>
      <c r="BG1787" s="315"/>
      <c r="BH1787" s="315"/>
      <c r="BI1787" s="315"/>
      <c r="BJ1787" s="315"/>
      <c r="BK1787" s="315"/>
    </row>
    <row r="1788" spans="1:63" x14ac:dyDescent="0.25">
      <c r="A1788" s="43" t="s">
        <v>1753</v>
      </c>
      <c r="B1788" s="9" t="s">
        <v>5770</v>
      </c>
      <c r="C1788" s="5" t="s">
        <v>4357</v>
      </c>
      <c r="D1788" s="172">
        <v>6.1740725999999997</v>
      </c>
      <c r="E1788" s="172">
        <v>7.6526535000000007E-2</v>
      </c>
      <c r="F1788" s="172">
        <v>0.61950106000000005</v>
      </c>
      <c r="G1788" s="172">
        <v>0.33336042999999999</v>
      </c>
      <c r="H1788" s="172">
        <v>7.8690062000000001E-4</v>
      </c>
      <c r="I1788" s="172">
        <v>0.13403559000000001</v>
      </c>
      <c r="J1788" s="172">
        <v>8.4386569999999994E-2</v>
      </c>
      <c r="K1788" s="172">
        <v>1.5462035000000001E-3</v>
      </c>
      <c r="L1788" s="172">
        <v>4.9239293000000002</v>
      </c>
      <c r="M1788" s="172">
        <v>0</v>
      </c>
      <c r="N1788" s="172">
        <v>0</v>
      </c>
      <c r="O1788" s="172">
        <v>0</v>
      </c>
      <c r="P1788" s="199">
        <f t="shared" si="370"/>
        <v>0.56686322222222219</v>
      </c>
      <c r="Q1788" s="233">
        <v>10.961422000000001</v>
      </c>
      <c r="R1788" s="96">
        <v>7.0275831000000002</v>
      </c>
      <c r="S1788" s="96">
        <v>1.8488960000000001</v>
      </c>
      <c r="T1788" s="96">
        <v>4.7366E-5</v>
      </c>
      <c r="U1788" s="96">
        <v>0.21529999999999999</v>
      </c>
      <c r="V1788" s="96">
        <v>3.2595279999999997E-2</v>
      </c>
      <c r="W1788" s="96">
        <v>1.837</v>
      </c>
      <c r="X1788" s="241">
        <f t="shared" si="371"/>
        <v>1.1815111885465999</v>
      </c>
      <c r="Y1788" s="241">
        <f t="shared" si="372"/>
        <v>1.1369992341474999</v>
      </c>
      <c r="Z1788" s="241">
        <f t="shared" si="373"/>
        <v>2.22551853991E-2</v>
      </c>
      <c r="AA1788" s="241">
        <f t="shared" si="374"/>
        <v>2.2256768999999999E-2</v>
      </c>
      <c r="AB1788" s="241">
        <v>1.5711610000000001E-2</v>
      </c>
      <c r="AC1788" s="241">
        <v>2.2950824999999999E-6</v>
      </c>
      <c r="AD1788" s="241">
        <v>0.98713790000000001</v>
      </c>
      <c r="AE1788" s="241">
        <v>1.2797495E-5</v>
      </c>
      <c r="AF1788" s="241">
        <v>0.13407595</v>
      </c>
      <c r="AG1788" s="241">
        <v>5.8681570000000002E-5</v>
      </c>
      <c r="AH1788" s="241">
        <v>1.0283199E-2</v>
      </c>
      <c r="AI1788" s="241">
        <v>1.0826558999999999E-3</v>
      </c>
      <c r="AJ1788" s="241">
        <v>3.0488981E-3</v>
      </c>
      <c r="AK1788" s="241">
        <v>1.1366340999999999E-3</v>
      </c>
      <c r="AL1788" s="241">
        <v>3.6984201000000001E-4</v>
      </c>
      <c r="AM1788" s="241">
        <v>1.4403291000000001E-6</v>
      </c>
      <c r="AN1788" s="241">
        <v>9.7852215999999991E-4</v>
      </c>
      <c r="AO1788" s="241">
        <v>3.7612995999999998E-3</v>
      </c>
      <c r="AP1788" s="241">
        <v>1.5926942E-3</v>
      </c>
      <c r="AQ1788" s="241">
        <v>4.6604970000000004E-3</v>
      </c>
      <c r="AR1788" s="241">
        <v>1.7596272E-2</v>
      </c>
      <c r="BG1788" s="315"/>
      <c r="BH1788" s="315"/>
      <c r="BI1788" s="315"/>
      <c r="BJ1788" s="315"/>
      <c r="BK1788" s="315"/>
    </row>
    <row r="1789" spans="1:63" x14ac:dyDescent="0.25">
      <c r="A1789" s="43"/>
      <c r="B1789" s="9" t="s">
        <v>5770</v>
      </c>
      <c r="C1789" s="5" t="s">
        <v>2535</v>
      </c>
      <c r="D1789" s="172">
        <v>3.8754322000000001</v>
      </c>
      <c r="E1789" s="172">
        <v>0.25428800000000001</v>
      </c>
      <c r="F1789" s="172">
        <v>0.93661406999999997</v>
      </c>
      <c r="G1789" s="172">
        <v>0.57924595999999995</v>
      </c>
      <c r="H1789" s="172">
        <v>2.0909781999999999E-3</v>
      </c>
      <c r="I1789" s="172">
        <v>0.29092455</v>
      </c>
      <c r="J1789" s="172">
        <v>0.1160815</v>
      </c>
      <c r="K1789" s="172">
        <v>3.5330744E-4</v>
      </c>
      <c r="L1789" s="172">
        <v>1.6958337999999999</v>
      </c>
      <c r="M1789" s="172">
        <v>0</v>
      </c>
      <c r="N1789" s="172">
        <v>0</v>
      </c>
      <c r="O1789" s="172">
        <v>0</v>
      </c>
      <c r="P1789" s="199">
        <f t="shared" si="370"/>
        <v>1.8836148148148149</v>
      </c>
      <c r="Q1789" s="233">
        <v>33.959387</v>
      </c>
      <c r="R1789" s="96">
        <v>23.394444</v>
      </c>
      <c r="S1789" s="96">
        <v>5.4566400000000002</v>
      </c>
      <c r="T1789" s="96">
        <v>1.1277000000000001E-4</v>
      </c>
      <c r="U1789" s="96">
        <v>0.54923999999999995</v>
      </c>
      <c r="V1789" s="96">
        <v>9.7150700000000006E-2</v>
      </c>
      <c r="W1789" s="96">
        <v>4.4618000000000002</v>
      </c>
      <c r="X1789" s="241">
        <f t="shared" si="371"/>
        <v>1.9631888785299001</v>
      </c>
      <c r="Y1789" s="241">
        <f t="shared" si="372"/>
        <v>1.8331223107779999</v>
      </c>
      <c r="Z1789" s="241">
        <f t="shared" si="373"/>
        <v>5.6352301751900001E-2</v>
      </c>
      <c r="AA1789" s="241">
        <f t="shared" si="374"/>
        <v>7.3714266000000001E-2</v>
      </c>
      <c r="AB1789" s="241">
        <v>5.2209173999999997E-2</v>
      </c>
      <c r="AC1789" s="241">
        <v>7.54734E-6</v>
      </c>
      <c r="AD1789" s="241">
        <v>1.5448993</v>
      </c>
      <c r="AE1789" s="241">
        <v>2.5992408000000001E-5</v>
      </c>
      <c r="AF1789" s="241">
        <v>0.23580673999999999</v>
      </c>
      <c r="AG1789" s="241">
        <v>1.7355703000000001E-4</v>
      </c>
      <c r="AH1789" s="241">
        <v>3.4170939999999997E-2</v>
      </c>
      <c r="AI1789" s="241">
        <v>1.6272922000000001E-3</v>
      </c>
      <c r="AJ1789" s="241">
        <v>5.2944880999999996E-3</v>
      </c>
      <c r="AK1789" s="241">
        <v>1.4902419000000001E-3</v>
      </c>
      <c r="AL1789" s="241">
        <v>6.5393991999999998E-4</v>
      </c>
      <c r="AM1789" s="241">
        <v>2.3582318999999998E-6</v>
      </c>
      <c r="AN1789" s="241">
        <v>2.423906E-3</v>
      </c>
      <c r="AO1789" s="241">
        <v>7.0653629999999999E-3</v>
      </c>
      <c r="AP1789" s="241">
        <v>3.6237724000000001E-3</v>
      </c>
      <c r="AQ1789" s="241">
        <v>1.5149548000000001E-2</v>
      </c>
      <c r="AR1789" s="241">
        <v>5.8564718000000002E-2</v>
      </c>
      <c r="BG1789" s="315"/>
      <c r="BH1789" s="315"/>
      <c r="BI1789" s="315"/>
      <c r="BJ1789" s="315"/>
      <c r="BK1789" s="315"/>
    </row>
    <row r="1790" spans="1:63" x14ac:dyDescent="0.25">
      <c r="A1790" s="43"/>
      <c r="B1790" s="9" t="s">
        <v>5770</v>
      </c>
      <c r="C1790" s="5" t="s">
        <v>2534</v>
      </c>
      <c r="D1790" s="172">
        <v>3.8938366000000002</v>
      </c>
      <c r="E1790" s="172">
        <v>0.21431052</v>
      </c>
      <c r="F1790" s="172">
        <v>0.44671860000000002</v>
      </c>
      <c r="G1790" s="172">
        <v>0.30826942000000002</v>
      </c>
      <c r="H1790" s="172">
        <v>1.7379699000000001E-3</v>
      </c>
      <c r="I1790" s="172">
        <v>0.34323395000000001</v>
      </c>
      <c r="J1790" s="172">
        <v>4.3493146000000003E-2</v>
      </c>
      <c r="K1790" s="172">
        <v>1.5720295999999999E-4</v>
      </c>
      <c r="L1790" s="172">
        <v>2.5359158000000002</v>
      </c>
      <c r="M1790" s="172">
        <v>0</v>
      </c>
      <c r="N1790" s="172">
        <v>0</v>
      </c>
      <c r="O1790" s="172">
        <v>0</v>
      </c>
      <c r="P1790" s="199">
        <f t="shared" si="370"/>
        <v>1.5874853333333332</v>
      </c>
      <c r="Q1790" s="233">
        <v>28.974032000000001</v>
      </c>
      <c r="R1790" s="96">
        <v>19.359673000000001</v>
      </c>
      <c r="S1790" s="96">
        <v>4.6368559999999999</v>
      </c>
      <c r="T1790" s="96">
        <v>1.1383999999999999E-4</v>
      </c>
      <c r="U1790" s="96">
        <v>0.44069000000000003</v>
      </c>
      <c r="V1790" s="96">
        <v>8.2499299999999998E-2</v>
      </c>
      <c r="W1790" s="96">
        <v>4.4542000000000002</v>
      </c>
      <c r="X1790" s="241">
        <f t="shared" si="371"/>
        <v>1.0637695179551001</v>
      </c>
      <c r="Y1790" s="241">
        <f t="shared" si="372"/>
        <v>0.9488886355888001</v>
      </c>
      <c r="Z1790" s="241">
        <f t="shared" si="373"/>
        <v>4.2240545366300002E-2</v>
      </c>
      <c r="AA1790" s="241">
        <f t="shared" si="374"/>
        <v>7.2640336999999999E-2</v>
      </c>
      <c r="AB1790" s="241">
        <v>4.4000919999999999E-2</v>
      </c>
      <c r="AC1790" s="241">
        <v>6.6240027999999996E-6</v>
      </c>
      <c r="AD1790" s="241">
        <v>0.71874685999999999</v>
      </c>
      <c r="AE1790" s="241">
        <v>1.9892756E-5</v>
      </c>
      <c r="AF1790" s="241">
        <v>0.18596703000000001</v>
      </c>
      <c r="AG1790" s="241">
        <v>1.4730883000000001E-4</v>
      </c>
      <c r="AH1790" s="241">
        <v>2.8798554000000001E-2</v>
      </c>
      <c r="AI1790" s="241">
        <v>7.7155729000000001E-4</v>
      </c>
      <c r="AJ1790" s="241">
        <v>2.8129800000000001E-3</v>
      </c>
      <c r="AK1790" s="241">
        <v>5.9863375000000004E-4</v>
      </c>
      <c r="AL1790" s="241">
        <v>3.7997561000000001E-4</v>
      </c>
      <c r="AM1790" s="241">
        <v>1.2845163E-6</v>
      </c>
      <c r="AN1790" s="241">
        <v>1.8293110999999999E-3</v>
      </c>
      <c r="AO1790" s="241">
        <v>4.4584623000000004E-3</v>
      </c>
      <c r="AP1790" s="241">
        <v>2.5897868E-3</v>
      </c>
      <c r="AQ1790" s="241">
        <v>2.4176148000000001E-2</v>
      </c>
      <c r="AR1790" s="241">
        <v>4.8464188999999998E-2</v>
      </c>
      <c r="BG1790" s="315"/>
      <c r="BH1790" s="315"/>
      <c r="BI1790" s="315"/>
      <c r="BJ1790" s="315"/>
      <c r="BK1790" s="315"/>
    </row>
    <row r="1791" spans="1:63" x14ac:dyDescent="0.25">
      <c r="A1791" s="43"/>
      <c r="B1791" s="9" t="s">
        <v>5770</v>
      </c>
      <c r="C1791" s="5" t="s">
        <v>2972</v>
      </c>
      <c r="D1791" s="172">
        <v>1.8903817000000001</v>
      </c>
      <c r="E1791" s="172">
        <v>0.13132790999999999</v>
      </c>
      <c r="F1791" s="172">
        <v>0.33736604999999997</v>
      </c>
      <c r="G1791" s="172">
        <v>2.5769627E-2</v>
      </c>
      <c r="H1791" s="172">
        <v>2.7384159E-3</v>
      </c>
      <c r="I1791" s="172">
        <v>3.4512439999999998E-2</v>
      </c>
      <c r="J1791" s="172">
        <v>1.2819762E-2</v>
      </c>
      <c r="K1791" s="172">
        <v>6.4566990000000006E-5</v>
      </c>
      <c r="L1791" s="172">
        <v>1.3457828999999999</v>
      </c>
      <c r="M1791" s="172">
        <v>0</v>
      </c>
      <c r="N1791" s="172">
        <v>0</v>
      </c>
      <c r="O1791" s="172">
        <v>0</v>
      </c>
      <c r="P1791" s="199">
        <f t="shared" si="370"/>
        <v>0.97279933333333324</v>
      </c>
      <c r="Q1791" s="233">
        <v>38.927548999999999</v>
      </c>
      <c r="R1791" s="96">
        <v>10.406508000000001</v>
      </c>
      <c r="S1791" s="96">
        <v>20.067599999999999</v>
      </c>
      <c r="T1791" s="96">
        <v>1.9561000000000001E-5</v>
      </c>
      <c r="U1791" s="96">
        <v>3.2408000000000001</v>
      </c>
      <c r="V1791" s="96">
        <v>0.11612177999999999</v>
      </c>
      <c r="W1791" s="96">
        <v>5.0964999999999998</v>
      </c>
      <c r="X1791" s="241">
        <f t="shared" si="371"/>
        <v>0.20960249278372597</v>
      </c>
      <c r="Y1791" s="241">
        <f t="shared" si="372"/>
        <v>0.14939102452559999</v>
      </c>
      <c r="Z1791" s="241">
        <f t="shared" si="373"/>
        <v>3.3607465158125994E-2</v>
      </c>
      <c r="AA1791" s="241">
        <f t="shared" si="374"/>
        <v>2.6604003100000002E-2</v>
      </c>
      <c r="AB1791" s="241">
        <v>2.6954131999999999E-2</v>
      </c>
      <c r="AC1791" s="241">
        <v>3.9162795999999998E-6</v>
      </c>
      <c r="AD1791" s="241">
        <v>5.3195912999999997E-2</v>
      </c>
      <c r="AE1791" s="241">
        <v>3.8106935999999998E-5</v>
      </c>
      <c r="AF1791" s="241">
        <v>6.8571661000000006E-2</v>
      </c>
      <c r="AG1791" s="241">
        <v>6.2729531E-4</v>
      </c>
      <c r="AH1791" s="241">
        <v>1.7640672E-2</v>
      </c>
      <c r="AI1791" s="241">
        <v>5.6764233000000002E-4</v>
      </c>
      <c r="AJ1791" s="241">
        <v>2.3329996E-4</v>
      </c>
      <c r="AK1791" s="241">
        <v>1.6818774000000001E-4</v>
      </c>
      <c r="AL1791" s="241">
        <v>2.7601801999999999E-5</v>
      </c>
      <c r="AM1791" s="241">
        <v>7.9926126000000004E-8</v>
      </c>
      <c r="AN1791" s="241">
        <v>2.0651256999999999E-3</v>
      </c>
      <c r="AO1791" s="241">
        <v>1.1960971000000001E-2</v>
      </c>
      <c r="AP1791" s="241">
        <v>9.438847E-4</v>
      </c>
      <c r="AQ1791" s="241">
        <v>1.1958330999999999E-3</v>
      </c>
      <c r="AR1791" s="241">
        <v>2.5408170000000001E-2</v>
      </c>
      <c r="BG1791" s="315"/>
      <c r="BH1791" s="315"/>
      <c r="BI1791" s="315"/>
      <c r="BJ1791" s="315"/>
      <c r="BK1791" s="315"/>
    </row>
    <row r="1792" spans="1:63" x14ac:dyDescent="0.25">
      <c r="A1792" s="43"/>
      <c r="B1792" s="9" t="s">
        <v>5770</v>
      </c>
      <c r="C1792" s="5" t="s">
        <v>3722</v>
      </c>
      <c r="D1792" s="172">
        <v>2.0994172999999998</v>
      </c>
      <c r="E1792" s="172">
        <v>0.25893631</v>
      </c>
      <c r="F1792" s="172">
        <v>0.36444107999999997</v>
      </c>
      <c r="G1792" s="172">
        <v>3.0276155999999999E-2</v>
      </c>
      <c r="H1792" s="172">
        <v>1.9512669E-2</v>
      </c>
      <c r="I1792" s="172">
        <v>5.2970010999999997E-2</v>
      </c>
      <c r="J1792" s="172">
        <v>2.0642579000000001E-2</v>
      </c>
      <c r="K1792" s="172">
        <v>2.26171E-4</v>
      </c>
      <c r="L1792" s="172">
        <v>1.3524122999999999</v>
      </c>
      <c r="M1792" s="172">
        <v>0</v>
      </c>
      <c r="N1792" s="172">
        <v>0</v>
      </c>
      <c r="O1792" s="172">
        <v>0</v>
      </c>
      <c r="P1792" s="199">
        <f t="shared" si="370"/>
        <v>1.9180467407407407</v>
      </c>
      <c r="Q1792" s="233">
        <v>86.570763999999997</v>
      </c>
      <c r="R1792" s="96">
        <v>19.535937000000001</v>
      </c>
      <c r="S1792" s="96">
        <v>37.22992</v>
      </c>
      <c r="T1792" s="96">
        <v>2.7957E-5</v>
      </c>
      <c r="U1792" s="96">
        <v>20.518999999999998</v>
      </c>
      <c r="V1792" s="96">
        <v>0.24267849</v>
      </c>
      <c r="W1792" s="96">
        <v>9.0432000000000006</v>
      </c>
      <c r="X1792" s="241">
        <f t="shared" si="371"/>
        <v>0.34550623045524004</v>
      </c>
      <c r="Y1792" s="241">
        <f t="shared" si="372"/>
        <v>0.21899441829310001</v>
      </c>
      <c r="Z1792" s="241">
        <f t="shared" si="373"/>
        <v>7.7530283962139998E-2</v>
      </c>
      <c r="AA1792" s="241">
        <f t="shared" si="374"/>
        <v>4.8981528199999999E-2</v>
      </c>
      <c r="AB1792" s="241">
        <v>5.2473601000000002E-2</v>
      </c>
      <c r="AC1792" s="241">
        <v>7.4004031000000001E-6</v>
      </c>
      <c r="AD1792" s="241">
        <v>8.8341240000000001E-2</v>
      </c>
      <c r="AE1792" s="241">
        <v>4.222679E-5</v>
      </c>
      <c r="AF1792" s="241">
        <v>7.6964721E-2</v>
      </c>
      <c r="AG1792" s="241">
        <v>1.1652291000000001E-3</v>
      </c>
      <c r="AH1792" s="241">
        <v>3.4328466000000002E-2</v>
      </c>
      <c r="AI1792" s="241">
        <v>6.1178538E-4</v>
      </c>
      <c r="AJ1792" s="241">
        <v>2.7245401E-4</v>
      </c>
      <c r="AK1792" s="241">
        <v>3.5437746999999998E-4</v>
      </c>
      <c r="AL1792" s="241">
        <v>3.1445907000000002E-5</v>
      </c>
      <c r="AM1792" s="241">
        <v>1.0149514E-7</v>
      </c>
      <c r="AN1792" s="241">
        <v>2.760818E-2</v>
      </c>
      <c r="AO1792" s="241">
        <v>1.2522119999999999E-2</v>
      </c>
      <c r="AP1792" s="241">
        <v>1.8013536999999999E-3</v>
      </c>
      <c r="AQ1792" s="241">
        <v>1.2121161999999999E-3</v>
      </c>
      <c r="AR1792" s="241">
        <v>4.7769411999999997E-2</v>
      </c>
      <c r="BG1792" s="315"/>
      <c r="BH1792" s="315"/>
      <c r="BI1792" s="315"/>
      <c r="BJ1792" s="315"/>
      <c r="BK1792" s="315"/>
    </row>
    <row r="1793" spans="1:63" x14ac:dyDescent="0.25">
      <c r="A1793" s="43"/>
      <c r="B1793" s="9" t="s">
        <v>5770</v>
      </c>
      <c r="C1793" s="5" t="s">
        <v>695</v>
      </c>
      <c r="D1793" s="172">
        <v>0.49301886</v>
      </c>
      <c r="E1793" s="172">
        <v>0.14220409000000001</v>
      </c>
      <c r="F1793" s="172">
        <v>0.30136761000000001</v>
      </c>
      <c r="G1793" s="172">
        <v>3.5559795000000001E-3</v>
      </c>
      <c r="H1793" s="172">
        <v>3.3251865000000002E-4</v>
      </c>
      <c r="I1793" s="172">
        <v>7.0867587000000001E-3</v>
      </c>
      <c r="J1793" s="172">
        <v>3.5600804999999999E-2</v>
      </c>
      <c r="K1793" s="172">
        <v>6.7375549E-5</v>
      </c>
      <c r="L1793" s="172">
        <v>2.8037207999999998E-3</v>
      </c>
      <c r="M1793" s="172">
        <v>0</v>
      </c>
      <c r="N1793" s="172">
        <v>0</v>
      </c>
      <c r="O1793" s="172">
        <v>0</v>
      </c>
      <c r="P1793" s="199">
        <f t="shared" si="370"/>
        <v>1.0533636296296296</v>
      </c>
      <c r="Q1793" s="233">
        <v>17.894818000000001</v>
      </c>
      <c r="R1793" s="96">
        <v>14.069402</v>
      </c>
      <c r="S1793" s="96">
        <v>2.1261519999999998</v>
      </c>
      <c r="T1793" s="96">
        <v>2.8697999999999999E-5</v>
      </c>
      <c r="U1793" s="96">
        <v>0.14432</v>
      </c>
      <c r="V1793" s="96">
        <v>3.8914629999999999E-2</v>
      </c>
      <c r="W1793" s="96">
        <v>1.516</v>
      </c>
      <c r="X1793" s="241">
        <f t="shared" si="371"/>
        <v>0.20676201962367999</v>
      </c>
      <c r="Y1793" s="241">
        <f t="shared" si="372"/>
        <v>0.14928366538669999</v>
      </c>
      <c r="Z1793" s="241">
        <f t="shared" si="373"/>
        <v>2.2241813449979997E-2</v>
      </c>
      <c r="AA1793" s="241">
        <f t="shared" si="374"/>
        <v>3.5236540787000004E-2</v>
      </c>
      <c r="AB1793" s="241">
        <v>2.9198221999999999E-2</v>
      </c>
      <c r="AC1793" s="241">
        <v>5.5646629999999999E-6</v>
      </c>
      <c r="AD1793" s="241">
        <v>7.6679496999999999E-2</v>
      </c>
      <c r="AE1793" s="241">
        <v>3.7398596999999999E-6</v>
      </c>
      <c r="AF1793" s="241">
        <v>4.3328701999999997E-2</v>
      </c>
      <c r="AG1793" s="241">
        <v>6.7939864000000005E-5</v>
      </c>
      <c r="AH1793" s="241">
        <v>1.9110586999999998E-2</v>
      </c>
      <c r="AI1793" s="241">
        <v>5.2679900999999996E-4</v>
      </c>
      <c r="AJ1793" s="241">
        <v>2.6644683999999999E-5</v>
      </c>
      <c r="AK1793" s="241">
        <v>5.7088785999999999E-4</v>
      </c>
      <c r="AL1793" s="241">
        <v>4.3693462E-5</v>
      </c>
      <c r="AM1793" s="241">
        <v>3.3559397999999999E-7</v>
      </c>
      <c r="AN1793" s="241">
        <v>4.8559849E-4</v>
      </c>
      <c r="AO1793" s="241">
        <v>5.6851920000000004E-4</v>
      </c>
      <c r="AP1793" s="241">
        <v>9.0874814999999996E-4</v>
      </c>
      <c r="AQ1793" s="241">
        <v>7.8177869999999994E-6</v>
      </c>
      <c r="AR1793" s="241">
        <v>3.5228723000000003E-2</v>
      </c>
      <c r="BG1793" s="315"/>
      <c r="BH1793" s="315"/>
      <c r="BI1793" s="315"/>
      <c r="BJ1793" s="315"/>
      <c r="BK1793" s="315"/>
    </row>
    <row r="1794" spans="1:63" x14ac:dyDescent="0.25">
      <c r="A1794" s="43"/>
      <c r="B1794" s="9" t="s">
        <v>5770</v>
      </c>
      <c r="C1794" s="5" t="s">
        <v>4990</v>
      </c>
      <c r="D1794" s="172">
        <v>10.155115</v>
      </c>
      <c r="E1794" s="172">
        <v>0.42294962000000003</v>
      </c>
      <c r="F1794" s="172">
        <v>3.6029651999999999</v>
      </c>
      <c r="G1794" s="172">
        <v>1.9405425000000001</v>
      </c>
      <c r="H1794" s="172">
        <v>4.5076928999999996E-3</v>
      </c>
      <c r="I1794" s="172">
        <v>0.77927553000000005</v>
      </c>
      <c r="J1794" s="172">
        <v>0.48994810999999999</v>
      </c>
      <c r="K1794" s="172">
        <v>3.8184495E-4</v>
      </c>
      <c r="L1794" s="172">
        <v>2.9145446000000002</v>
      </c>
      <c r="M1794" s="172">
        <v>0</v>
      </c>
      <c r="N1794" s="172">
        <v>0</v>
      </c>
      <c r="O1794" s="172">
        <v>0</v>
      </c>
      <c r="P1794" s="199">
        <f t="shared" si="370"/>
        <v>3.1329601481481482</v>
      </c>
      <c r="Q1794" s="233">
        <v>60.452025999999996</v>
      </c>
      <c r="R1794" s="96">
        <v>38.892223000000001</v>
      </c>
      <c r="S1794" s="96">
        <v>9.6207999999999991</v>
      </c>
      <c r="T1794" s="96">
        <v>2.7400999999999999E-4</v>
      </c>
      <c r="U1794" s="96">
        <v>1.2111000000000001</v>
      </c>
      <c r="V1794" s="96">
        <v>0.1686281</v>
      </c>
      <c r="W1794" s="96">
        <v>10.558999999999999</v>
      </c>
      <c r="X1794" s="241">
        <f t="shared" si="371"/>
        <v>6.8661415891720994</v>
      </c>
      <c r="Y1794" s="241">
        <f t="shared" si="372"/>
        <v>6.6151202522359993</v>
      </c>
      <c r="Z1794" s="241">
        <f t="shared" si="373"/>
        <v>0.12623532793609998</v>
      </c>
      <c r="AA1794" s="241">
        <f t="shared" si="374"/>
        <v>0.124786009</v>
      </c>
      <c r="AB1794" s="241">
        <v>8.6835471999999997E-2</v>
      </c>
      <c r="AC1794" s="241">
        <v>1.2905151000000001E-5</v>
      </c>
      <c r="AD1794" s="241">
        <v>5.7482971000000003</v>
      </c>
      <c r="AE1794" s="241">
        <v>7.4178965E-5</v>
      </c>
      <c r="AF1794" s="241">
        <v>0.77959544999999997</v>
      </c>
      <c r="AG1794" s="241">
        <v>3.0514612000000002E-4</v>
      </c>
      <c r="AH1794" s="241">
        <v>5.6833515000000001E-2</v>
      </c>
      <c r="AI1794" s="241">
        <v>6.2973737999999996E-3</v>
      </c>
      <c r="AJ1794" s="241">
        <v>1.7748620999999999E-2</v>
      </c>
      <c r="AK1794" s="241">
        <v>6.6151665999999998E-3</v>
      </c>
      <c r="AL1794" s="241">
        <v>2.1532169999999998E-3</v>
      </c>
      <c r="AM1794" s="241">
        <v>8.3872361E-6</v>
      </c>
      <c r="AN1794" s="241">
        <v>5.6306686000000003E-3</v>
      </c>
      <c r="AO1794" s="241">
        <v>2.1819837000000002E-2</v>
      </c>
      <c r="AP1794" s="241">
        <v>9.1285416999999994E-3</v>
      </c>
      <c r="AQ1794" s="241">
        <v>2.7405671E-2</v>
      </c>
      <c r="AR1794" s="241">
        <v>9.7380337999999997E-2</v>
      </c>
      <c r="BG1794" s="315"/>
      <c r="BH1794" s="315"/>
      <c r="BI1794" s="315"/>
      <c r="BJ1794" s="315"/>
      <c r="BK1794" s="315"/>
    </row>
    <row r="1795" spans="1:63" x14ac:dyDescent="0.25">
      <c r="A1795" s="43"/>
      <c r="B1795" s="9" t="s">
        <v>5770</v>
      </c>
      <c r="C1795" s="5" t="s">
        <v>1296</v>
      </c>
      <c r="D1795" s="172">
        <v>14.664535000000001</v>
      </c>
      <c r="E1795" s="172">
        <v>0.38618565999999999</v>
      </c>
      <c r="F1795" s="172">
        <v>9.2771892000000005</v>
      </c>
      <c r="G1795" s="172">
        <v>0.9940177</v>
      </c>
      <c r="H1795" s="172">
        <v>3.5180366000000002E-3</v>
      </c>
      <c r="I1795" s="172">
        <v>0.54267361999999997</v>
      </c>
      <c r="J1795" s="172">
        <v>0.48997709</v>
      </c>
      <c r="K1795" s="172">
        <v>3.2230007000000002E-4</v>
      </c>
      <c r="L1795" s="172">
        <v>2.9706516999999999</v>
      </c>
      <c r="M1795" s="172">
        <v>0</v>
      </c>
      <c r="N1795" s="172">
        <v>0</v>
      </c>
      <c r="O1795" s="172">
        <v>0</v>
      </c>
      <c r="P1795" s="199">
        <f t="shared" si="370"/>
        <v>2.860634518518518</v>
      </c>
      <c r="Q1795" s="233">
        <v>54.206394000000003</v>
      </c>
      <c r="R1795" s="96">
        <v>35.935943000000002</v>
      </c>
      <c r="S1795" s="96">
        <v>8.0617599999999996</v>
      </c>
      <c r="T1795" s="96">
        <v>2.1357E-4</v>
      </c>
      <c r="U1795" s="96">
        <v>0.99567000000000005</v>
      </c>
      <c r="V1795" s="96">
        <v>0.1420072</v>
      </c>
      <c r="W1795" s="96">
        <v>9.0708000000000002</v>
      </c>
      <c r="X1795" s="241">
        <f t="shared" si="371"/>
        <v>5.5238644497053002</v>
      </c>
      <c r="Y1795" s="241">
        <f t="shared" si="372"/>
        <v>5.2995232429700003</v>
      </c>
      <c r="Z1795" s="241">
        <f t="shared" si="373"/>
        <v>0.1079251727353</v>
      </c>
      <c r="AA1795" s="241">
        <f t="shared" si="374"/>
        <v>0.116416034</v>
      </c>
      <c r="AB1795" s="241">
        <v>7.9288807000000003E-2</v>
      </c>
      <c r="AC1795" s="241">
        <v>1.2440069999999999E-5</v>
      </c>
      <c r="AD1795" s="241">
        <v>3.7533835</v>
      </c>
      <c r="AE1795" s="241">
        <v>1.1022941000000001E-4</v>
      </c>
      <c r="AF1795" s="241">
        <v>1.4664723</v>
      </c>
      <c r="AG1795" s="241">
        <v>2.5596648999999999E-4</v>
      </c>
      <c r="AH1795" s="241">
        <v>5.1894704E-2</v>
      </c>
      <c r="AI1795" s="241">
        <v>1.6278225E-2</v>
      </c>
      <c r="AJ1795" s="241">
        <v>9.0859737999999992E-3</v>
      </c>
      <c r="AK1795" s="241">
        <v>6.6504377999999998E-3</v>
      </c>
      <c r="AL1795" s="241">
        <v>1.123424E-3</v>
      </c>
      <c r="AM1795" s="241">
        <v>5.4985352999999997E-6</v>
      </c>
      <c r="AN1795" s="241">
        <v>4.6129292999999997E-3</v>
      </c>
      <c r="AO1795" s="241">
        <v>1.205211E-2</v>
      </c>
      <c r="AP1795" s="241">
        <v>6.2218702999999997E-3</v>
      </c>
      <c r="AQ1795" s="241">
        <v>2.6457992999999999E-2</v>
      </c>
      <c r="AR1795" s="241">
        <v>8.9958041000000002E-2</v>
      </c>
      <c r="BG1795" s="315"/>
      <c r="BH1795" s="315"/>
      <c r="BI1795" s="315"/>
      <c r="BJ1795" s="315"/>
      <c r="BK1795" s="315"/>
    </row>
    <row r="1796" spans="1:63" x14ac:dyDescent="0.25">
      <c r="A1796" s="43"/>
      <c r="B1796" s="9" t="s">
        <v>5770</v>
      </c>
      <c r="C1796" s="5" t="s">
        <v>1295</v>
      </c>
      <c r="D1796" s="172">
        <v>14.232976000000001</v>
      </c>
      <c r="E1796" s="172">
        <v>0.64183425999999999</v>
      </c>
      <c r="F1796" s="172">
        <v>5.1693018000000004</v>
      </c>
      <c r="G1796" s="172">
        <v>2.7432484000000001</v>
      </c>
      <c r="H1796" s="172">
        <v>7.5790424000000004E-3</v>
      </c>
      <c r="I1796" s="172">
        <v>1.7116879</v>
      </c>
      <c r="J1796" s="172">
        <v>0.56725011000000003</v>
      </c>
      <c r="K1796" s="172">
        <v>5.7679647000000004E-4</v>
      </c>
      <c r="L1796" s="172">
        <v>3.3914979999999999</v>
      </c>
      <c r="M1796" s="172">
        <v>0</v>
      </c>
      <c r="N1796" s="172">
        <v>0</v>
      </c>
      <c r="O1796" s="172">
        <v>0</v>
      </c>
      <c r="P1796" s="199">
        <f t="shared" si="370"/>
        <v>4.7543278518518512</v>
      </c>
      <c r="Q1796" s="233">
        <v>93.102097000000001</v>
      </c>
      <c r="R1796" s="96">
        <v>57.690294999999999</v>
      </c>
      <c r="S1796" s="96">
        <v>15.77352</v>
      </c>
      <c r="T1796" s="96">
        <v>4.7854000000000001E-4</v>
      </c>
      <c r="U1796" s="96">
        <v>1.6827000000000001</v>
      </c>
      <c r="V1796" s="96">
        <v>0.27710380000000001</v>
      </c>
      <c r="W1796" s="96">
        <v>17.678000000000001</v>
      </c>
      <c r="X1796" s="241">
        <f t="shared" si="371"/>
        <v>9.4365910203749994</v>
      </c>
      <c r="Y1796" s="241">
        <f t="shared" si="372"/>
        <v>9.0791593915239996</v>
      </c>
      <c r="Z1796" s="241">
        <f t="shared" si="373"/>
        <v>0.18318249485100002</v>
      </c>
      <c r="AA1796" s="241">
        <f t="shared" si="374"/>
        <v>0.174249134</v>
      </c>
      <c r="AB1796" s="241">
        <v>0.13177247</v>
      </c>
      <c r="AC1796" s="241">
        <v>1.8507743999999999E-5</v>
      </c>
      <c r="AD1796" s="241">
        <v>7.6150586000000002</v>
      </c>
      <c r="AE1796" s="241">
        <v>1.2097443E-4</v>
      </c>
      <c r="AF1796" s="241">
        <v>1.3316892</v>
      </c>
      <c r="AG1796" s="241">
        <v>4.9963934999999998E-4</v>
      </c>
      <c r="AH1796" s="241">
        <v>8.6243400999999997E-2</v>
      </c>
      <c r="AI1796" s="241">
        <v>9.0273387E-3</v>
      </c>
      <c r="AJ1796" s="241">
        <v>2.5088391000000002E-2</v>
      </c>
      <c r="AK1796" s="241">
        <v>7.3763346999999998E-3</v>
      </c>
      <c r="AL1796" s="241">
        <v>3.0393391999999999E-3</v>
      </c>
      <c r="AM1796" s="241">
        <v>1.1133050999999999E-5</v>
      </c>
      <c r="AN1796" s="241">
        <v>7.3235822000000004E-3</v>
      </c>
      <c r="AO1796" s="241">
        <v>3.1660984000000003E-2</v>
      </c>
      <c r="AP1796" s="241">
        <v>1.3411991E-2</v>
      </c>
      <c r="AQ1796" s="241">
        <v>2.9781274E-2</v>
      </c>
      <c r="AR1796" s="241">
        <v>0.14446786</v>
      </c>
      <c r="BG1796" s="315"/>
      <c r="BH1796" s="315"/>
      <c r="BI1796" s="315"/>
      <c r="BJ1796" s="315"/>
      <c r="BK1796" s="315"/>
    </row>
    <row r="1797" spans="1:63" x14ac:dyDescent="0.25">
      <c r="A1797" s="43"/>
      <c r="B1797" s="9" t="s">
        <v>5770</v>
      </c>
      <c r="C1797" s="5" t="s">
        <v>1294</v>
      </c>
      <c r="D1797" s="172">
        <v>4.0064397999999999</v>
      </c>
      <c r="E1797" s="172">
        <v>0.24915324</v>
      </c>
      <c r="F1797" s="172">
        <v>0.45881758</v>
      </c>
      <c r="G1797" s="172">
        <v>0.31509784000000002</v>
      </c>
      <c r="H1797" s="172">
        <v>1.8447994E-3</v>
      </c>
      <c r="I1797" s="172">
        <v>0.35054410000000003</v>
      </c>
      <c r="J1797" s="172">
        <v>4.4458189000000002E-2</v>
      </c>
      <c r="K1797" s="172">
        <v>2.0781239E-4</v>
      </c>
      <c r="L1797" s="172">
        <v>2.5863163</v>
      </c>
      <c r="M1797" s="172">
        <v>0</v>
      </c>
      <c r="N1797" s="172">
        <v>0</v>
      </c>
      <c r="O1797" s="172">
        <v>0</v>
      </c>
      <c r="P1797" s="199">
        <f t="shared" si="370"/>
        <v>1.8455795555555554</v>
      </c>
      <c r="Q1797" s="233">
        <v>34.483466999999997</v>
      </c>
      <c r="R1797" s="96">
        <v>23.345745999999998</v>
      </c>
      <c r="S1797" s="96">
        <v>5.2675280000000004</v>
      </c>
      <c r="T1797" s="96">
        <v>1.187E-4</v>
      </c>
      <c r="U1797" s="96">
        <v>0.46759000000000001</v>
      </c>
      <c r="V1797" s="96">
        <v>9.4284400000000004E-2</v>
      </c>
      <c r="W1797" s="96">
        <v>5.3082000000000003</v>
      </c>
      <c r="X1797" s="241">
        <f t="shared" si="371"/>
        <v>1.1072899400198999</v>
      </c>
      <c r="Y1797" s="241">
        <f t="shared" si="372"/>
        <v>0.97683845432159999</v>
      </c>
      <c r="Z1797" s="241">
        <f t="shared" si="373"/>
        <v>4.7334025698300003E-2</v>
      </c>
      <c r="AA1797" s="241">
        <f t="shared" si="374"/>
        <v>8.3117460000000004E-2</v>
      </c>
      <c r="AB1797" s="241">
        <v>5.1154964999999997E-2</v>
      </c>
      <c r="AC1797" s="241">
        <v>8.1353136000000001E-6</v>
      </c>
      <c r="AD1797" s="241">
        <v>0.73362227000000002</v>
      </c>
      <c r="AE1797" s="241">
        <v>2.0526067999999999E-5</v>
      </c>
      <c r="AF1797" s="241">
        <v>0.19186511000000001</v>
      </c>
      <c r="AG1797" s="241">
        <v>1.6744794E-4</v>
      </c>
      <c r="AH1797" s="241">
        <v>3.3480832000000002E-2</v>
      </c>
      <c r="AI1797" s="241">
        <v>7.9205720000000005E-4</v>
      </c>
      <c r="AJ1797" s="241">
        <v>2.8751118999999999E-3</v>
      </c>
      <c r="AK1797" s="241">
        <v>6.1298359000000002E-4</v>
      </c>
      <c r="AL1797" s="241">
        <v>3.8807540999999997E-4</v>
      </c>
      <c r="AM1797" s="241">
        <v>1.3118983000000001E-6</v>
      </c>
      <c r="AN1797" s="241">
        <v>1.888228E-3</v>
      </c>
      <c r="AO1797" s="241">
        <v>4.5582408000000001E-3</v>
      </c>
      <c r="AP1797" s="241">
        <v>2.7371849E-3</v>
      </c>
      <c r="AQ1797" s="241">
        <v>2.4654947E-2</v>
      </c>
      <c r="AR1797" s="241">
        <v>5.8462513000000001E-2</v>
      </c>
      <c r="BG1797" s="315"/>
      <c r="BH1797" s="315"/>
      <c r="BI1797" s="315"/>
      <c r="BJ1797" s="315"/>
      <c r="BK1797" s="315"/>
    </row>
    <row r="1798" spans="1:63" x14ac:dyDescent="0.25">
      <c r="A1798" s="43"/>
      <c r="B1798" s="9" t="s">
        <v>5770</v>
      </c>
      <c r="C1798" s="5" t="s">
        <v>1293</v>
      </c>
      <c r="D1798" s="172">
        <v>9.7011561000000004</v>
      </c>
      <c r="E1798" s="172">
        <v>0.43410200999999998</v>
      </c>
      <c r="F1798" s="172">
        <v>2.9427702999999998</v>
      </c>
      <c r="G1798" s="172">
        <v>1.9420900000000001</v>
      </c>
      <c r="H1798" s="172">
        <v>4.5711457000000002E-3</v>
      </c>
      <c r="I1798" s="172">
        <v>0.61996629999999997</v>
      </c>
      <c r="J1798" s="172">
        <v>0.44473392</v>
      </c>
      <c r="K1798" s="172">
        <v>3.8366786E-4</v>
      </c>
      <c r="L1798" s="172">
        <v>3.3125388999999998</v>
      </c>
      <c r="M1798" s="172">
        <v>0</v>
      </c>
      <c r="N1798" s="172">
        <v>0</v>
      </c>
      <c r="O1798" s="172">
        <v>0</v>
      </c>
      <c r="P1798" s="199">
        <f t="shared" si="370"/>
        <v>3.215570444444444</v>
      </c>
      <c r="Q1798" s="233">
        <v>61.051403999999998</v>
      </c>
      <c r="R1798" s="96">
        <v>39.853828</v>
      </c>
      <c r="S1798" s="96">
        <v>9.1571200000000008</v>
      </c>
      <c r="T1798" s="96">
        <v>2.6878999999999998E-4</v>
      </c>
      <c r="U1798" s="96">
        <v>1.3549</v>
      </c>
      <c r="V1798" s="96">
        <v>0.1592874</v>
      </c>
      <c r="W1798" s="96">
        <v>10.526</v>
      </c>
      <c r="X1798" s="241">
        <f t="shared" si="371"/>
        <v>6.5824638691936004</v>
      </c>
      <c r="Y1798" s="241">
        <f t="shared" si="372"/>
        <v>6.32780279264</v>
      </c>
      <c r="Z1798" s="241">
        <f t="shared" si="373"/>
        <v>0.1272591185536</v>
      </c>
      <c r="AA1798" s="241">
        <f t="shared" si="374"/>
        <v>0.12740195800000001</v>
      </c>
      <c r="AB1798" s="241">
        <v>8.9125681999999998E-2</v>
      </c>
      <c r="AC1798" s="241">
        <v>1.3529107E-5</v>
      </c>
      <c r="AD1798" s="241">
        <v>5.605137</v>
      </c>
      <c r="AE1798" s="241">
        <v>6.8724502999999997E-5</v>
      </c>
      <c r="AF1798" s="241">
        <v>0.63316733999999997</v>
      </c>
      <c r="AG1798" s="241">
        <v>2.9051703E-4</v>
      </c>
      <c r="AH1798" s="241">
        <v>5.8333020999999999E-2</v>
      </c>
      <c r="AI1798" s="241">
        <v>5.1358628E-3</v>
      </c>
      <c r="AJ1798" s="241">
        <v>1.7763062999999999E-2</v>
      </c>
      <c r="AK1798" s="241">
        <v>6.0520236999999999E-3</v>
      </c>
      <c r="AL1798" s="241">
        <v>2.1489688000000001E-3</v>
      </c>
      <c r="AM1798" s="241">
        <v>8.1722536000000008E-6</v>
      </c>
      <c r="AN1798" s="241">
        <v>6.6023528999999996E-3</v>
      </c>
      <c r="AO1798" s="241">
        <v>2.1781556000000001E-2</v>
      </c>
      <c r="AP1798" s="241">
        <v>9.4340980999999997E-3</v>
      </c>
      <c r="AQ1798" s="241">
        <v>2.7637865000000001E-2</v>
      </c>
      <c r="AR1798" s="241">
        <v>9.9764092999999998E-2</v>
      </c>
      <c r="BG1798" s="315"/>
      <c r="BH1798" s="315"/>
      <c r="BI1798" s="315"/>
      <c r="BJ1798" s="315"/>
      <c r="BK1798" s="315"/>
    </row>
    <row r="1799" spans="1:63" x14ac:dyDescent="0.25">
      <c r="A1799" s="43"/>
      <c r="B1799" s="9" t="s">
        <v>5770</v>
      </c>
      <c r="C1799" s="5" t="s">
        <v>1292</v>
      </c>
      <c r="D1799" s="172">
        <v>11.976603000000001</v>
      </c>
      <c r="E1799" s="172">
        <v>0.65274177</v>
      </c>
      <c r="F1799" s="172">
        <v>3.2054333000000002</v>
      </c>
      <c r="G1799" s="172">
        <v>3.0259947999999999</v>
      </c>
      <c r="H1799" s="172">
        <v>7.2446966000000003E-3</v>
      </c>
      <c r="I1799" s="172">
        <v>1.2161985</v>
      </c>
      <c r="J1799" s="172">
        <v>6.7837076999999996E-2</v>
      </c>
      <c r="K1799" s="172">
        <v>5.9634247999999996E-4</v>
      </c>
      <c r="L1799" s="172">
        <v>3.8005567999999998</v>
      </c>
      <c r="M1799" s="172">
        <v>0</v>
      </c>
      <c r="N1799" s="172">
        <v>0</v>
      </c>
      <c r="O1799" s="172">
        <v>0</v>
      </c>
      <c r="P1799" s="199">
        <f t="shared" si="370"/>
        <v>4.8351242222222215</v>
      </c>
      <c r="Q1799" s="233">
        <v>95.457419999999999</v>
      </c>
      <c r="R1799" s="96">
        <v>61.053910999999999</v>
      </c>
      <c r="S1799" s="96">
        <v>15.085839999999999</v>
      </c>
      <c r="T1799" s="96">
        <v>4.2665999999999998E-4</v>
      </c>
      <c r="U1799" s="96">
        <v>1.9308000000000001</v>
      </c>
      <c r="V1799" s="96">
        <v>0.26444210000000001</v>
      </c>
      <c r="W1799" s="96">
        <v>17.122</v>
      </c>
      <c r="X1799" s="241">
        <f t="shared" si="371"/>
        <v>7.8476711940505011</v>
      </c>
      <c r="Y1799" s="241">
        <f t="shared" si="372"/>
        <v>7.4843753202390007</v>
      </c>
      <c r="Z1799" s="241">
        <f t="shared" si="373"/>
        <v>0.1817135588115</v>
      </c>
      <c r="AA1799" s="241">
        <f t="shared" si="374"/>
        <v>0.18158231499999999</v>
      </c>
      <c r="AB1799" s="241">
        <v>0.13401341999999999</v>
      </c>
      <c r="AC1799" s="241">
        <v>1.9967013999999999E-5</v>
      </c>
      <c r="AD1799" s="241">
        <v>6.4623571000000002</v>
      </c>
      <c r="AE1799" s="241">
        <v>9.7908494999999999E-5</v>
      </c>
      <c r="AF1799" s="241">
        <v>0.88740850000000004</v>
      </c>
      <c r="AG1799" s="241">
        <v>4.7842472999999998E-4</v>
      </c>
      <c r="AH1799" s="241">
        <v>8.7710874999999994E-2</v>
      </c>
      <c r="AI1799" s="241">
        <v>5.5775863000000004E-3</v>
      </c>
      <c r="AJ1799" s="241">
        <v>2.7679555000000002E-2</v>
      </c>
      <c r="AK1799" s="241">
        <v>6.6255684999999998E-4</v>
      </c>
      <c r="AL1799" s="241">
        <v>3.3285836000000002E-3</v>
      </c>
      <c r="AM1799" s="241">
        <v>9.5834615000000003E-6</v>
      </c>
      <c r="AN1799" s="241">
        <v>9.0488815999999993E-3</v>
      </c>
      <c r="AO1799" s="241">
        <v>3.3911469E-2</v>
      </c>
      <c r="AP1799" s="241">
        <v>1.3784467999999999E-2</v>
      </c>
      <c r="AQ1799" s="241">
        <v>2.8640994999999999E-2</v>
      </c>
      <c r="AR1799" s="241">
        <v>0.15294131999999999</v>
      </c>
      <c r="BG1799" s="315"/>
      <c r="BH1799" s="315"/>
      <c r="BI1799" s="315"/>
      <c r="BJ1799" s="315"/>
      <c r="BK1799" s="315"/>
    </row>
    <row r="1800" spans="1:63" x14ac:dyDescent="0.25">
      <c r="A1800" s="43"/>
      <c r="B1800" s="9" t="s">
        <v>5770</v>
      </c>
      <c r="C1800" s="5" t="s">
        <v>1653</v>
      </c>
      <c r="D1800" s="172">
        <v>6.7811580999999999</v>
      </c>
      <c r="E1800" s="172">
        <v>0.68157522999999998</v>
      </c>
      <c r="F1800" s="172">
        <v>2.5006200999999999</v>
      </c>
      <c r="G1800" s="172">
        <v>0.31126461999999999</v>
      </c>
      <c r="H1800" s="172">
        <v>4.0063051000000004E-3</v>
      </c>
      <c r="I1800" s="172">
        <v>0.36064026999999999</v>
      </c>
      <c r="J1800" s="172">
        <v>0.12170462</v>
      </c>
      <c r="K1800" s="172">
        <v>3.1038844999999997E-4</v>
      </c>
      <c r="L1800" s="172">
        <v>2.8010366000000002</v>
      </c>
      <c r="M1800" s="172">
        <v>0</v>
      </c>
      <c r="N1800" s="172">
        <v>0</v>
      </c>
      <c r="O1800" s="172">
        <v>0</v>
      </c>
      <c r="P1800" s="199">
        <f t="shared" si="370"/>
        <v>5.0487054074074065</v>
      </c>
      <c r="Q1800" s="233">
        <v>64.838898</v>
      </c>
      <c r="R1800" s="96">
        <v>51.122646000000003</v>
      </c>
      <c r="S1800" s="96">
        <v>10.503920000000001</v>
      </c>
      <c r="T1800" s="96">
        <v>2.0259E-4</v>
      </c>
      <c r="U1800" s="96">
        <v>1.2119</v>
      </c>
      <c r="V1800" s="96">
        <v>0.158829</v>
      </c>
      <c r="W1800" s="96">
        <v>1.8413999999999999</v>
      </c>
      <c r="X1800" s="241">
        <f t="shared" si="371"/>
        <v>1.5403510105321003</v>
      </c>
      <c r="Y1800" s="241">
        <f t="shared" si="372"/>
        <v>1.2678148071430002</v>
      </c>
      <c r="Z1800" s="241">
        <f t="shared" si="373"/>
        <v>0.11935794838910001</v>
      </c>
      <c r="AA1800" s="241">
        <f t="shared" si="374"/>
        <v>0.15317825500000001</v>
      </c>
      <c r="AB1800" s="241">
        <v>0.1399416</v>
      </c>
      <c r="AC1800" s="241">
        <v>1.953177E-5</v>
      </c>
      <c r="AD1800" s="241">
        <v>0.64936298000000003</v>
      </c>
      <c r="AE1800" s="241">
        <v>5.8874913000000003E-5</v>
      </c>
      <c r="AF1800" s="241">
        <v>0.47809631000000002</v>
      </c>
      <c r="AG1800" s="241">
        <v>3.3551046000000002E-4</v>
      </c>
      <c r="AH1800" s="241">
        <v>9.1593719000000004E-2</v>
      </c>
      <c r="AI1800" s="241">
        <v>4.3518146000000001E-3</v>
      </c>
      <c r="AJ1800" s="241">
        <v>2.8264469000000001E-3</v>
      </c>
      <c r="AK1800" s="241">
        <v>1.2358543999999999E-3</v>
      </c>
      <c r="AL1800" s="241">
        <v>4.5655184999999999E-4</v>
      </c>
      <c r="AM1800" s="241">
        <v>1.5518391000000001E-6</v>
      </c>
      <c r="AN1800" s="241">
        <v>5.7379477E-3</v>
      </c>
      <c r="AO1800" s="241">
        <v>6.9755292999999999E-3</v>
      </c>
      <c r="AP1800" s="241">
        <v>6.1785327999999999E-3</v>
      </c>
      <c r="AQ1800" s="241">
        <v>2.5273435E-2</v>
      </c>
      <c r="AR1800" s="241">
        <v>0.12790482</v>
      </c>
      <c r="BG1800" s="315"/>
      <c r="BH1800" s="315"/>
      <c r="BI1800" s="315"/>
      <c r="BJ1800" s="315"/>
      <c r="BK1800" s="315"/>
    </row>
    <row r="1801" spans="1:63" x14ac:dyDescent="0.25">
      <c r="A1801" s="43"/>
      <c r="B1801" s="9" t="s">
        <v>5770</v>
      </c>
      <c r="C1801" s="5" t="s">
        <v>1652</v>
      </c>
      <c r="D1801" s="172">
        <v>16.244098000000001</v>
      </c>
      <c r="E1801" s="172">
        <v>0.26945546999999997</v>
      </c>
      <c r="F1801" s="172">
        <v>13.589391000000001</v>
      </c>
      <c r="G1801" s="172">
        <v>2.2361483000000001E-2</v>
      </c>
      <c r="H1801" s="172">
        <v>6.2869360999999999E-4</v>
      </c>
      <c r="I1801" s="172">
        <v>1.3648873000000001E-2</v>
      </c>
      <c r="J1801" s="172">
        <v>1.6492871999999999E-2</v>
      </c>
      <c r="K1801" s="172">
        <v>1.5733342000000001E-4</v>
      </c>
      <c r="L1801" s="172">
        <v>2.3319627999999999</v>
      </c>
      <c r="M1801" s="172">
        <v>0</v>
      </c>
      <c r="N1801" s="172">
        <v>0</v>
      </c>
      <c r="O1801" s="172">
        <v>0</v>
      </c>
      <c r="P1801" s="199">
        <f t="shared" si="370"/>
        <v>1.995966444444444</v>
      </c>
      <c r="Q1801" s="233">
        <v>36.125010000000003</v>
      </c>
      <c r="R1801" s="96">
        <v>26.500316000000002</v>
      </c>
      <c r="S1801" s="96">
        <v>8.1205599999999993</v>
      </c>
      <c r="T1801" s="96">
        <v>3.7667000000000001E-4</v>
      </c>
      <c r="U1801" s="96">
        <v>0.37626999999999999</v>
      </c>
      <c r="V1801" s="96">
        <v>0.15126790000000001</v>
      </c>
      <c r="W1801" s="96">
        <v>0.97621999999999998</v>
      </c>
      <c r="X1801" s="241">
        <f t="shared" si="371"/>
        <v>2.10563571833094</v>
      </c>
      <c r="Y1801" s="241">
        <f t="shared" si="372"/>
        <v>1.953075724354</v>
      </c>
      <c r="Z1801" s="241">
        <f t="shared" si="373"/>
        <v>6.391052097694E-2</v>
      </c>
      <c r="AA1801" s="241">
        <f t="shared" si="374"/>
        <v>8.8649473000000006E-2</v>
      </c>
      <c r="AB1801" s="241">
        <v>5.5320566000000002E-2</v>
      </c>
      <c r="AC1801" s="241">
        <v>1.0988943999999999E-5</v>
      </c>
      <c r="AD1801" s="241">
        <v>3.3765542000000003E-2</v>
      </c>
      <c r="AE1801" s="241">
        <v>1.1557998E-4</v>
      </c>
      <c r="AF1801" s="241">
        <v>1.8636036</v>
      </c>
      <c r="AG1801" s="241">
        <v>2.5944743000000001E-4</v>
      </c>
      <c r="AH1801" s="241">
        <v>3.6205814000000003E-2</v>
      </c>
      <c r="AI1801" s="241">
        <v>2.38792E-2</v>
      </c>
      <c r="AJ1801" s="241">
        <v>1.8983045000000001E-4</v>
      </c>
      <c r="AK1801" s="241">
        <v>1.0717102E-4</v>
      </c>
      <c r="AL1801" s="241">
        <v>1.3006583E-4</v>
      </c>
      <c r="AM1801" s="241">
        <v>4.0523694000000001E-7</v>
      </c>
      <c r="AN1801" s="241">
        <v>9.8480478000000007E-4</v>
      </c>
      <c r="AO1801" s="241">
        <v>1.4510195E-3</v>
      </c>
      <c r="AP1801" s="241">
        <v>9.6221016000000003E-4</v>
      </c>
      <c r="AQ1801" s="241">
        <v>2.2227085000000001E-2</v>
      </c>
      <c r="AR1801" s="241">
        <v>6.6422387999999999E-2</v>
      </c>
      <c r="BG1801" s="315"/>
      <c r="BH1801" s="315"/>
      <c r="BI1801" s="315"/>
      <c r="BJ1801" s="315"/>
      <c r="BK1801" s="315"/>
    </row>
    <row r="1802" spans="1:63" x14ac:dyDescent="0.25">
      <c r="A1802" s="43"/>
      <c r="B1802" s="9" t="s">
        <v>5770</v>
      </c>
      <c r="C1802" s="5" t="s">
        <v>1651</v>
      </c>
      <c r="D1802" s="172">
        <v>4.3053222</v>
      </c>
      <c r="E1802" s="172">
        <v>0.29375722999999998</v>
      </c>
      <c r="F1802" s="172">
        <v>0.27686074999999999</v>
      </c>
      <c r="G1802" s="172">
        <v>0.12160954</v>
      </c>
      <c r="H1802" s="172">
        <v>7.6745459000000002E-4</v>
      </c>
      <c r="I1802" s="172">
        <v>3.8509131000000002E-2</v>
      </c>
      <c r="J1802" s="172">
        <v>1.6771144</v>
      </c>
      <c r="K1802" s="172">
        <v>9.9096315000000003E-5</v>
      </c>
      <c r="L1802" s="172">
        <v>1.8966046000000001</v>
      </c>
      <c r="M1802" s="172">
        <v>0</v>
      </c>
      <c r="N1802" s="172">
        <v>0</v>
      </c>
      <c r="O1802" s="172">
        <v>0</v>
      </c>
      <c r="P1802" s="199">
        <f t="shared" si="370"/>
        <v>2.1759794814814812</v>
      </c>
      <c r="Q1802" s="233">
        <v>42.977848999999999</v>
      </c>
      <c r="R1802" s="96">
        <v>27.703842000000002</v>
      </c>
      <c r="S1802" s="96">
        <v>12.9192</v>
      </c>
      <c r="T1802" s="96">
        <v>1.0173E-4</v>
      </c>
      <c r="U1802" s="96">
        <v>0.59706000000000004</v>
      </c>
      <c r="V1802" s="96">
        <v>0.24124480000000001</v>
      </c>
      <c r="W1802" s="96">
        <v>1.5164</v>
      </c>
      <c r="X1802" s="241">
        <f t="shared" si="371"/>
        <v>0.53359589506109995</v>
      </c>
      <c r="Y1802" s="241">
        <f t="shared" si="372"/>
        <v>0.39548570978089997</v>
      </c>
      <c r="Z1802" s="241">
        <f t="shared" si="373"/>
        <v>4.6619591280199997E-2</v>
      </c>
      <c r="AA1802" s="241">
        <f t="shared" si="374"/>
        <v>9.1490593999999995E-2</v>
      </c>
      <c r="AB1802" s="241">
        <v>6.0311205E-2</v>
      </c>
      <c r="AC1802" s="241">
        <v>7.7420041000000006E-6</v>
      </c>
      <c r="AD1802" s="241">
        <v>0.2541891</v>
      </c>
      <c r="AE1802" s="241">
        <v>7.2979967999999997E-6</v>
      </c>
      <c r="AF1802" s="241">
        <v>8.0558141E-2</v>
      </c>
      <c r="AG1802" s="241">
        <v>4.1222378E-4</v>
      </c>
      <c r="AH1802" s="241">
        <v>3.9473660000000001E-2</v>
      </c>
      <c r="AI1802" s="241">
        <v>4.7429162000000002E-4</v>
      </c>
      <c r="AJ1802" s="241">
        <v>1.1069926E-3</v>
      </c>
      <c r="AK1802" s="241">
        <v>6.7199903000000002E-5</v>
      </c>
      <c r="AL1802" s="241">
        <v>1.678235E-4</v>
      </c>
      <c r="AM1802" s="241">
        <v>4.8235719999999999E-7</v>
      </c>
      <c r="AN1802" s="241">
        <v>1.5289874E-3</v>
      </c>
      <c r="AO1802" s="241">
        <v>1.9794070999999999E-3</v>
      </c>
      <c r="AP1802" s="241">
        <v>1.8207468000000001E-3</v>
      </c>
      <c r="AQ1802" s="241">
        <v>2.2101414999999999E-2</v>
      </c>
      <c r="AR1802" s="241">
        <v>6.9389178999999995E-2</v>
      </c>
      <c r="BG1802" s="315"/>
      <c r="BH1802" s="315"/>
      <c r="BI1802" s="315"/>
      <c r="BJ1802" s="315"/>
      <c r="BK1802" s="315"/>
    </row>
    <row r="1803" spans="1:63" x14ac:dyDescent="0.25">
      <c r="A1803" s="43"/>
      <c r="B1803" s="9" t="s">
        <v>5770</v>
      </c>
      <c r="C1803" s="5" t="s">
        <v>1650</v>
      </c>
      <c r="D1803" s="172">
        <v>0.86125843000000002</v>
      </c>
      <c r="E1803" s="172">
        <v>0.24151392999999999</v>
      </c>
      <c r="F1803" s="172">
        <v>0.15278390999999999</v>
      </c>
      <c r="G1803" s="172">
        <v>4.5673367999999999E-2</v>
      </c>
      <c r="H1803" s="172">
        <v>1.4320354E-3</v>
      </c>
      <c r="I1803" s="172">
        <v>5.9398013E-2</v>
      </c>
      <c r="J1803" s="172">
        <v>5.5713181000000001E-2</v>
      </c>
      <c r="K1803" s="172">
        <v>8.7362013E-4</v>
      </c>
      <c r="L1803" s="172">
        <v>0.30387037</v>
      </c>
      <c r="M1803" s="172">
        <v>0</v>
      </c>
      <c r="N1803" s="172">
        <v>0</v>
      </c>
      <c r="O1803" s="172">
        <v>0</v>
      </c>
      <c r="P1803" s="199">
        <f t="shared" si="370"/>
        <v>1.7889920740740739</v>
      </c>
      <c r="Q1803" s="233">
        <v>28.082552</v>
      </c>
      <c r="R1803" s="96">
        <v>20.672930999999998</v>
      </c>
      <c r="S1803" s="96">
        <v>5.7954400000000001</v>
      </c>
      <c r="T1803" s="96">
        <v>3.2298999999999997E-5</v>
      </c>
      <c r="U1803" s="96">
        <v>0.35503000000000001</v>
      </c>
      <c r="V1803" s="96">
        <v>0.1072192</v>
      </c>
      <c r="W1803" s="96">
        <v>1.1518999999999999</v>
      </c>
      <c r="X1803" s="241">
        <f t="shared" si="371"/>
        <v>0.30507390168280002</v>
      </c>
      <c r="Y1803" s="241">
        <f t="shared" si="372"/>
        <v>0.2130534898975</v>
      </c>
      <c r="Z1803" s="241">
        <f t="shared" si="373"/>
        <v>3.7481781485300007E-2</v>
      </c>
      <c r="AA1803" s="241">
        <f t="shared" si="374"/>
        <v>5.4538630300000002E-2</v>
      </c>
      <c r="AB1803" s="241">
        <v>4.9587821999999997E-2</v>
      </c>
      <c r="AC1803" s="241">
        <v>4.3476838000000004E-6</v>
      </c>
      <c r="AD1803" s="241">
        <v>0.12110276</v>
      </c>
      <c r="AE1803" s="241">
        <v>6.7336036999999997E-6</v>
      </c>
      <c r="AF1803" s="241">
        <v>4.2166729999999999E-2</v>
      </c>
      <c r="AG1803" s="241">
        <v>1.8509660999999999E-4</v>
      </c>
      <c r="AH1803" s="241">
        <v>3.245514E-2</v>
      </c>
      <c r="AI1803" s="241">
        <v>2.5491952000000003E-4</v>
      </c>
      <c r="AJ1803" s="241">
        <v>4.1368303000000002E-4</v>
      </c>
      <c r="AK1803" s="241">
        <v>3.9126626999999998E-4</v>
      </c>
      <c r="AL1803" s="241">
        <v>5.2203872E-5</v>
      </c>
      <c r="AM1803" s="241">
        <v>2.5839329999999998E-7</v>
      </c>
      <c r="AN1803" s="241">
        <v>1.3765883999999999E-3</v>
      </c>
      <c r="AO1803" s="241">
        <v>1.2066475999999999E-3</v>
      </c>
      <c r="AP1803" s="241">
        <v>1.3310743999999999E-3</v>
      </c>
      <c r="AQ1803" s="241">
        <v>2.7946722999999999E-3</v>
      </c>
      <c r="AR1803" s="241">
        <v>5.1743958E-2</v>
      </c>
      <c r="BG1803" s="315"/>
      <c r="BH1803" s="315"/>
      <c r="BI1803" s="315"/>
      <c r="BJ1803" s="315"/>
      <c r="BK1803" s="315"/>
    </row>
    <row r="1804" spans="1:63" x14ac:dyDescent="0.25">
      <c r="A1804" s="43"/>
      <c r="B1804" s="9" t="s">
        <v>5770</v>
      </c>
      <c r="C1804" s="5" t="s">
        <v>1649</v>
      </c>
      <c r="D1804" s="172">
        <v>1.6952122999999999E-2</v>
      </c>
      <c r="E1804" s="172">
        <v>1.3956065E-2</v>
      </c>
      <c r="F1804" s="172">
        <v>1.6582735E-3</v>
      </c>
      <c r="G1804" s="172">
        <v>2.4964936999999999E-4</v>
      </c>
      <c r="H1804" s="172">
        <v>1.1619371E-4</v>
      </c>
      <c r="I1804" s="172">
        <v>2.5740365999999998E-4</v>
      </c>
      <c r="J1804" s="172">
        <v>3.4403883000000001E-4</v>
      </c>
      <c r="K1804" s="172">
        <v>1.8958933E-4</v>
      </c>
      <c r="L1804" s="172">
        <v>1.8090892999999999E-4</v>
      </c>
      <c r="M1804" s="172">
        <v>0</v>
      </c>
      <c r="N1804" s="172">
        <v>0</v>
      </c>
      <c r="O1804" s="172">
        <v>0</v>
      </c>
      <c r="P1804" s="199">
        <f t="shared" si="370"/>
        <v>0.10337825925925925</v>
      </c>
      <c r="Q1804" s="233">
        <v>0.89224842999999998</v>
      </c>
      <c r="R1804" s="96">
        <v>0.67792445000000001</v>
      </c>
      <c r="S1804" s="96">
        <v>0.1650768</v>
      </c>
      <c r="T1804" s="96">
        <v>6.3506999999999998E-7</v>
      </c>
      <c r="U1804" s="96">
        <v>4.6630999999999999E-3</v>
      </c>
      <c r="V1804" s="96">
        <v>2.447449E-3</v>
      </c>
      <c r="W1804" s="96">
        <v>4.2136E-2</v>
      </c>
      <c r="X1804" s="241">
        <f t="shared" si="371"/>
        <v>7.0786889396410001E-3</v>
      </c>
      <c r="Y1804" s="241">
        <f t="shared" si="372"/>
        <v>3.46260178702E-3</v>
      </c>
      <c r="Z1804" s="241">
        <f t="shared" si="373"/>
        <v>1.9200262823110001E-3</v>
      </c>
      <c r="AA1804" s="241">
        <f t="shared" si="374"/>
        <v>1.69606087031E-3</v>
      </c>
      <c r="AB1804" s="241">
        <v>2.8655783999999998E-3</v>
      </c>
      <c r="AC1804" s="241">
        <v>3.8014246999999997E-7</v>
      </c>
      <c r="AD1804" s="241">
        <v>2.1796217000000001E-4</v>
      </c>
      <c r="AE1804" s="241">
        <v>1.2735625E-7</v>
      </c>
      <c r="AF1804" s="241">
        <v>3.7324717999999998E-4</v>
      </c>
      <c r="AG1804" s="241">
        <v>5.3065383000000004E-6</v>
      </c>
      <c r="AH1804" s="241">
        <v>1.8755835000000001E-3</v>
      </c>
      <c r="AI1804" s="241">
        <v>2.7288270000000001E-6</v>
      </c>
      <c r="AJ1804" s="241">
        <v>1.6271449000000001E-6</v>
      </c>
      <c r="AK1804" s="241">
        <v>8.0107043000000004E-7</v>
      </c>
      <c r="AL1804" s="241">
        <v>6.5680072000000003E-6</v>
      </c>
      <c r="AM1804" s="241">
        <v>1.9764081E-8</v>
      </c>
      <c r="AN1804" s="241">
        <v>7.7195317000000006E-6</v>
      </c>
      <c r="AO1804" s="241">
        <v>3.679923E-5</v>
      </c>
      <c r="AP1804" s="241">
        <v>-1.1820793E-5</v>
      </c>
      <c r="AQ1804" s="241">
        <v>3.3437031000000001E-7</v>
      </c>
      <c r="AR1804" s="241">
        <v>1.6957265E-3</v>
      </c>
      <c r="BG1804" s="315"/>
      <c r="BH1804" s="315"/>
      <c r="BI1804" s="315"/>
      <c r="BJ1804" s="315"/>
      <c r="BK1804" s="315"/>
    </row>
    <row r="1805" spans="1:63" x14ac:dyDescent="0.25">
      <c r="A1805" s="43"/>
      <c r="B1805" s="9" t="s">
        <v>5770</v>
      </c>
      <c r="C1805" s="5" t="s">
        <v>1648</v>
      </c>
      <c r="D1805" s="172">
        <v>8.6813289999999999</v>
      </c>
      <c r="E1805" s="172">
        <v>0.70033036999999998</v>
      </c>
      <c r="F1805" s="172">
        <v>0.95029244999999996</v>
      </c>
      <c r="G1805" s="172">
        <v>3.0841775999999999</v>
      </c>
      <c r="H1805" s="172">
        <v>9.6795552000000003E-3</v>
      </c>
      <c r="I1805" s="172">
        <v>0.15351722000000001</v>
      </c>
      <c r="J1805" s="172">
        <v>2.9345230999999999E-2</v>
      </c>
      <c r="K1805" s="172">
        <v>6.9545805000000005E-4</v>
      </c>
      <c r="L1805" s="172">
        <v>3.7532912</v>
      </c>
      <c r="M1805" s="172">
        <v>0</v>
      </c>
      <c r="N1805" s="172">
        <v>0</v>
      </c>
      <c r="O1805" s="172">
        <v>0</v>
      </c>
      <c r="P1805" s="199">
        <f t="shared" si="370"/>
        <v>5.1876323703703697</v>
      </c>
      <c r="Q1805" s="233">
        <v>110.56937000000001</v>
      </c>
      <c r="R1805" s="96">
        <v>61.863363999999997</v>
      </c>
      <c r="S1805" s="96">
        <v>19.666080000000001</v>
      </c>
      <c r="T1805" s="96">
        <v>4.6012000000000001E-4</v>
      </c>
      <c r="U1805" s="96">
        <v>3.8371</v>
      </c>
      <c r="V1805" s="96">
        <v>0.33936939999999999</v>
      </c>
      <c r="W1805" s="96">
        <v>24.863</v>
      </c>
      <c r="X1805" s="241">
        <f t="shared" si="371"/>
        <v>7.2614760838376995</v>
      </c>
      <c r="Y1805" s="241">
        <f t="shared" si="372"/>
        <v>6.8782725558269995</v>
      </c>
      <c r="Z1805" s="241">
        <f t="shared" si="373"/>
        <v>0.19789487901069996</v>
      </c>
      <c r="AA1805" s="241">
        <f t="shared" si="374"/>
        <v>0.18530864899999999</v>
      </c>
      <c r="AB1805" s="241">
        <v>0.14378033000000001</v>
      </c>
      <c r="AC1805" s="241">
        <v>1.7681667E-5</v>
      </c>
      <c r="AD1805" s="241">
        <v>6.5209792999999996</v>
      </c>
      <c r="AE1805" s="241">
        <v>1.0257412000000001E-4</v>
      </c>
      <c r="AF1805" s="241">
        <v>0.21276724</v>
      </c>
      <c r="AG1805" s="241">
        <v>6.2543004000000001E-4</v>
      </c>
      <c r="AH1805" s="241">
        <v>9.4106316999999995E-2</v>
      </c>
      <c r="AI1805" s="241">
        <v>1.5877431E-3</v>
      </c>
      <c r="AJ1805" s="241">
        <v>2.8212399999999999E-2</v>
      </c>
      <c r="AK1805" s="241">
        <v>2.2583999000000001E-4</v>
      </c>
      <c r="AL1805" s="241">
        <v>3.3599490000000001E-3</v>
      </c>
      <c r="AM1805" s="241">
        <v>9.5119207000000005E-6</v>
      </c>
      <c r="AN1805" s="241">
        <v>2.0074808E-2</v>
      </c>
      <c r="AO1805" s="241">
        <v>3.5261781999999998E-2</v>
      </c>
      <c r="AP1805" s="241">
        <v>1.5056528E-2</v>
      </c>
      <c r="AQ1805" s="241">
        <v>3.0431528999999999E-2</v>
      </c>
      <c r="AR1805" s="241">
        <v>0.15487712000000001</v>
      </c>
      <c r="BG1805" s="315"/>
      <c r="BH1805" s="315"/>
      <c r="BI1805" s="315"/>
      <c r="BJ1805" s="315"/>
      <c r="BK1805" s="315"/>
    </row>
    <row r="1806" spans="1:63" x14ac:dyDescent="0.25">
      <c r="A1806" s="43"/>
      <c r="B1806" s="9" t="s">
        <v>5770</v>
      </c>
      <c r="C1806" s="5" t="s">
        <v>1647</v>
      </c>
      <c r="D1806" s="172">
        <v>472</v>
      </c>
      <c r="E1806" s="172">
        <v>0</v>
      </c>
      <c r="F1806" s="172">
        <v>0</v>
      </c>
      <c r="G1806" s="172">
        <v>0</v>
      </c>
      <c r="H1806" s="172">
        <v>0</v>
      </c>
      <c r="I1806" s="172">
        <v>0</v>
      </c>
      <c r="J1806" s="172">
        <v>0</v>
      </c>
      <c r="K1806" s="172">
        <v>0</v>
      </c>
      <c r="L1806" s="172">
        <v>472</v>
      </c>
      <c r="M1806" s="172">
        <v>0</v>
      </c>
      <c r="N1806" s="172">
        <v>0</v>
      </c>
      <c r="O1806" s="172">
        <v>0</v>
      </c>
      <c r="P1806" s="199">
        <f t="shared" si="370"/>
        <v>0</v>
      </c>
      <c r="Q1806" s="233">
        <v>0</v>
      </c>
      <c r="R1806" s="96">
        <v>0</v>
      </c>
      <c r="S1806" s="96">
        <v>0</v>
      </c>
      <c r="T1806" s="96">
        <v>0</v>
      </c>
      <c r="U1806" s="96">
        <v>0</v>
      </c>
      <c r="V1806" s="96">
        <v>0</v>
      </c>
      <c r="W1806" s="96">
        <v>0</v>
      </c>
      <c r="X1806" s="241">
        <f t="shared" si="371"/>
        <v>0</v>
      </c>
      <c r="Y1806" s="241">
        <f t="shared" si="372"/>
        <v>0</v>
      </c>
      <c r="Z1806" s="241">
        <f t="shared" si="373"/>
        <v>0</v>
      </c>
      <c r="AA1806" s="241">
        <f t="shared" si="374"/>
        <v>0</v>
      </c>
      <c r="AB1806" s="241">
        <v>0</v>
      </c>
      <c r="AC1806" s="241">
        <v>0</v>
      </c>
      <c r="AD1806" s="241">
        <v>0</v>
      </c>
      <c r="AE1806" s="241">
        <v>0</v>
      </c>
      <c r="AF1806" s="241">
        <v>0</v>
      </c>
      <c r="AG1806" s="241">
        <v>0</v>
      </c>
      <c r="AH1806" s="241">
        <v>0</v>
      </c>
      <c r="AI1806" s="241">
        <v>0</v>
      </c>
      <c r="AJ1806" s="241">
        <v>0</v>
      </c>
      <c r="AK1806" s="241">
        <v>0</v>
      </c>
      <c r="AL1806" s="241">
        <v>0</v>
      </c>
      <c r="AM1806" s="241">
        <v>0</v>
      </c>
      <c r="AN1806" s="241">
        <v>0</v>
      </c>
      <c r="AO1806" s="241">
        <v>0</v>
      </c>
      <c r="AP1806" s="241">
        <v>0</v>
      </c>
      <c r="AQ1806" s="241">
        <v>0</v>
      </c>
      <c r="AR1806" s="241">
        <v>0</v>
      </c>
      <c r="BG1806" s="315"/>
      <c r="BH1806" s="315"/>
      <c r="BI1806" s="315"/>
      <c r="BJ1806" s="315"/>
      <c r="BK1806" s="315"/>
    </row>
    <row r="1807" spans="1:63" x14ac:dyDescent="0.25">
      <c r="A1807" s="43"/>
      <c r="B1807" s="9" t="s">
        <v>5770</v>
      </c>
      <c r="C1807" s="5" t="s">
        <v>4109</v>
      </c>
      <c r="D1807" s="172">
        <v>618.15566999999999</v>
      </c>
      <c r="E1807" s="172">
        <v>27.695716999999998</v>
      </c>
      <c r="F1807" s="172">
        <v>3.6440001</v>
      </c>
      <c r="G1807" s="172">
        <v>1.1082749999999999</v>
      </c>
      <c r="H1807" s="172">
        <v>0.14309408000000001</v>
      </c>
      <c r="I1807" s="172">
        <v>0.61437310999999994</v>
      </c>
      <c r="J1807" s="172">
        <v>0.81542915999999999</v>
      </c>
      <c r="K1807" s="172">
        <v>1.0392441000000001E-2</v>
      </c>
      <c r="L1807" s="172">
        <v>584.12438999999995</v>
      </c>
      <c r="M1807" s="172">
        <v>0</v>
      </c>
      <c r="N1807" s="172">
        <v>0</v>
      </c>
      <c r="O1807" s="172">
        <v>0</v>
      </c>
      <c r="P1807" s="199">
        <f t="shared" si="370"/>
        <v>205.15345925925922</v>
      </c>
      <c r="Q1807" s="233">
        <v>3026.7557999999999</v>
      </c>
      <c r="R1807" s="96">
        <v>2558.5410000000002</v>
      </c>
      <c r="S1807" s="96">
        <v>391.18239999999997</v>
      </c>
      <c r="T1807" s="96">
        <v>1.2742000000000001E-3</v>
      </c>
      <c r="U1807" s="96">
        <v>20.984000000000002</v>
      </c>
      <c r="V1807" s="96">
        <v>6.4010990000000003</v>
      </c>
      <c r="W1807" s="96">
        <v>49.646000000000001</v>
      </c>
      <c r="X1807" s="241">
        <f t="shared" si="371"/>
        <v>17.567538328085501</v>
      </c>
      <c r="Y1807" s="241">
        <f t="shared" si="372"/>
        <v>7.2418342427600004</v>
      </c>
      <c r="Z1807" s="241">
        <f t="shared" si="373"/>
        <v>3.9087770753254998</v>
      </c>
      <c r="AA1807" s="241">
        <f t="shared" si="374"/>
        <v>6.4169270100000002</v>
      </c>
      <c r="AB1807" s="241">
        <v>5.6865442000000002</v>
      </c>
      <c r="AC1807" s="241">
        <v>1.0824774E-3</v>
      </c>
      <c r="AD1807" s="241">
        <v>0.76669896999999998</v>
      </c>
      <c r="AE1807" s="241">
        <v>2.7537636E-4</v>
      </c>
      <c r="AF1807" s="241">
        <v>0.77612453999999997</v>
      </c>
      <c r="AG1807" s="241">
        <v>1.1108679E-2</v>
      </c>
      <c r="AH1807" s="241">
        <v>3.7213995999999998</v>
      </c>
      <c r="AI1807" s="241">
        <v>5.9799550000000003E-3</v>
      </c>
      <c r="AJ1807" s="241">
        <v>6.1482858999999997E-3</v>
      </c>
      <c r="AK1807" s="241">
        <v>2.4043124999999999E-2</v>
      </c>
      <c r="AL1807" s="241">
        <v>2.6413502999999999E-3</v>
      </c>
      <c r="AM1807" s="241">
        <v>2.4181254999999999E-6</v>
      </c>
      <c r="AN1807" s="241">
        <v>5.1691393000000002E-2</v>
      </c>
      <c r="AO1807" s="241">
        <v>3.0305975999999998E-2</v>
      </c>
      <c r="AP1807" s="241">
        <v>6.6564972E-2</v>
      </c>
      <c r="AQ1807" s="241">
        <v>3.3804099999999999E-3</v>
      </c>
      <c r="AR1807" s="241">
        <v>6.4135466000000001</v>
      </c>
      <c r="BG1807" s="315"/>
      <c r="BH1807" s="315"/>
      <c r="BI1807" s="315"/>
      <c r="BJ1807" s="315"/>
      <c r="BK1807" s="315"/>
    </row>
    <row r="1808" spans="1:63" x14ac:dyDescent="0.25">
      <c r="A1808" s="43"/>
      <c r="B1808" s="9" t="s">
        <v>5770</v>
      </c>
      <c r="C1808" s="5" t="s">
        <v>6846</v>
      </c>
      <c r="D1808" s="172">
        <v>618.99026000000003</v>
      </c>
      <c r="E1808" s="172">
        <v>28.338508999999998</v>
      </c>
      <c r="F1808" s="172">
        <v>3.8048291999999999</v>
      </c>
      <c r="G1808" s="172">
        <v>1.1114852</v>
      </c>
      <c r="H1808" s="172">
        <v>0.14688935</v>
      </c>
      <c r="I1808" s="172">
        <v>0.62223463000000001</v>
      </c>
      <c r="J1808" s="172">
        <v>0.82723707999999996</v>
      </c>
      <c r="K1808" s="172">
        <v>1.0475681000000001E-2</v>
      </c>
      <c r="L1808" s="172">
        <v>584.12860000000001</v>
      </c>
      <c r="M1808" s="172">
        <v>0</v>
      </c>
      <c r="N1808" s="172">
        <v>0</v>
      </c>
      <c r="O1808" s="172">
        <v>0</v>
      </c>
      <c r="P1808" s="199">
        <f t="shared" si="370"/>
        <v>209.91488148148144</v>
      </c>
      <c r="Q1808" s="233">
        <v>3097.9371000000001</v>
      </c>
      <c r="R1808" s="96">
        <v>2628.0668999999998</v>
      </c>
      <c r="S1808" s="96">
        <v>392.57119999999998</v>
      </c>
      <c r="T1808" s="96">
        <v>1.3691E-3</v>
      </c>
      <c r="U1808" s="96">
        <v>21.029</v>
      </c>
      <c r="V1808" s="96">
        <v>6.4196200000000001</v>
      </c>
      <c r="W1808" s="96">
        <v>49.848999999999997</v>
      </c>
      <c r="X1808" s="241">
        <f t="shared" si="371"/>
        <v>18.003386502401902</v>
      </c>
      <c r="Y1808" s="241">
        <f t="shared" si="372"/>
        <v>7.4088371720899993</v>
      </c>
      <c r="Z1808" s="241">
        <f t="shared" si="373"/>
        <v>4.0038326398119004</v>
      </c>
      <c r="AA1808" s="241">
        <f t="shared" si="374"/>
        <v>6.5907166905000008</v>
      </c>
      <c r="AB1808" s="241">
        <v>5.8185302999999999</v>
      </c>
      <c r="AC1808" s="241">
        <v>1.1138363999999999E-3</v>
      </c>
      <c r="AD1808" s="241">
        <v>0.76935936000000005</v>
      </c>
      <c r="AE1808" s="241">
        <v>2.9420668999999999E-4</v>
      </c>
      <c r="AF1808" s="241">
        <v>0.80838608999999995</v>
      </c>
      <c r="AG1808" s="241">
        <v>1.1153379E-2</v>
      </c>
      <c r="AH1808" s="241">
        <v>3.8077880999999998</v>
      </c>
      <c r="AI1808" s="241">
        <v>6.2244262E-3</v>
      </c>
      <c r="AJ1808" s="241">
        <v>6.1625242E-3</v>
      </c>
      <c r="AK1808" s="241">
        <v>2.4167444E-2</v>
      </c>
      <c r="AL1808" s="241">
        <v>2.6439440000000001E-3</v>
      </c>
      <c r="AM1808" s="241">
        <v>2.4284118999999999E-6</v>
      </c>
      <c r="AN1808" s="241">
        <v>5.1793196E-2</v>
      </c>
      <c r="AO1808" s="241">
        <v>3.0779549E-2</v>
      </c>
      <c r="AP1808" s="241">
        <v>7.4271028000000003E-2</v>
      </c>
      <c r="AQ1808" s="241">
        <v>3.3908904999999999E-3</v>
      </c>
      <c r="AR1808" s="241">
        <v>6.5873258000000003</v>
      </c>
      <c r="BG1808" s="315"/>
      <c r="BH1808" s="315"/>
      <c r="BI1808" s="315"/>
      <c r="BJ1808" s="315"/>
      <c r="BK1808" s="315"/>
    </row>
    <row r="1809" spans="1:63" x14ac:dyDescent="0.25">
      <c r="A1809" s="43"/>
      <c r="B1809" s="9" t="s">
        <v>5770</v>
      </c>
      <c r="C1809" s="5" t="s">
        <v>6845</v>
      </c>
      <c r="D1809" s="172">
        <v>30572.735000000001</v>
      </c>
      <c r="E1809" s="172">
        <v>2010.7516000000001</v>
      </c>
      <c r="F1809" s="172">
        <v>1750.5834</v>
      </c>
      <c r="G1809" s="172">
        <v>11388.397999999999</v>
      </c>
      <c r="H1809" s="172">
        <v>17.856117000000001</v>
      </c>
      <c r="I1809" s="172">
        <v>310.34116</v>
      </c>
      <c r="J1809" s="172">
        <v>3201.8834000000002</v>
      </c>
      <c r="K1809" s="172">
        <v>0.67910349000000003</v>
      </c>
      <c r="L1809" s="172">
        <v>11892.242</v>
      </c>
      <c r="M1809" s="172">
        <v>0</v>
      </c>
      <c r="N1809" s="172">
        <v>0</v>
      </c>
      <c r="O1809" s="172">
        <v>0</v>
      </c>
      <c r="P1809" s="199">
        <f t="shared" si="370"/>
        <v>14894.456296296295</v>
      </c>
      <c r="Q1809" s="233">
        <v>219752.13</v>
      </c>
      <c r="R1809" s="96">
        <v>192656.45</v>
      </c>
      <c r="S1809" s="96">
        <v>21306.32</v>
      </c>
      <c r="T1809" s="96">
        <v>0.26344000000000001</v>
      </c>
      <c r="U1809" s="96">
        <v>3251.1</v>
      </c>
      <c r="V1809" s="96">
        <v>108.9036</v>
      </c>
      <c r="W1809" s="96">
        <v>2429.1</v>
      </c>
      <c r="X1809" s="241">
        <f t="shared" si="371"/>
        <v>26238.883216931998</v>
      </c>
      <c r="Y1809" s="241">
        <f t="shared" si="372"/>
        <v>25127.879791855998</v>
      </c>
      <c r="Z1809" s="241">
        <f t="shared" si="373"/>
        <v>593.23294707599996</v>
      </c>
      <c r="AA1809" s="241">
        <f t="shared" si="374"/>
        <v>517.77047800000003</v>
      </c>
      <c r="AB1809" s="241">
        <v>412.80473999999998</v>
      </c>
      <c r="AC1809" s="241">
        <v>6.2183365999999997E-2</v>
      </c>
      <c r="AD1809" s="241">
        <v>24327.169000000002</v>
      </c>
      <c r="AE1809" s="241">
        <v>0.20165986</v>
      </c>
      <c r="AF1809" s="241">
        <v>386.97931</v>
      </c>
      <c r="AG1809" s="241">
        <v>0.66289863000000004</v>
      </c>
      <c r="AH1809" s="241">
        <v>270.17876000000001</v>
      </c>
      <c r="AI1809" s="241">
        <v>2.8333702999999999</v>
      </c>
      <c r="AJ1809" s="241">
        <v>104.19918</v>
      </c>
      <c r="AK1809" s="241">
        <v>4.8078104000000002</v>
      </c>
      <c r="AL1809" s="241">
        <v>12.309467</v>
      </c>
      <c r="AM1809" s="241">
        <v>3.4907976E-2</v>
      </c>
      <c r="AN1809" s="241">
        <v>8.7392103999999993</v>
      </c>
      <c r="AO1809" s="241">
        <v>135.21316999999999</v>
      </c>
      <c r="AP1809" s="241">
        <v>54.917071</v>
      </c>
      <c r="AQ1809" s="241">
        <v>35.713357999999999</v>
      </c>
      <c r="AR1809" s="241">
        <v>482.05712</v>
      </c>
      <c r="BG1809" s="315"/>
      <c r="BH1809" s="315"/>
      <c r="BI1809" s="315"/>
      <c r="BJ1809" s="315"/>
      <c r="BK1809" s="315"/>
    </row>
    <row r="1810" spans="1:63" x14ac:dyDescent="0.25">
      <c r="A1810" s="43"/>
      <c r="B1810" s="9" t="s">
        <v>5770</v>
      </c>
      <c r="C1810" s="5" t="s">
        <v>5364</v>
      </c>
      <c r="D1810" s="172">
        <v>14371.457</v>
      </c>
      <c r="E1810" s="172">
        <v>1460.0561</v>
      </c>
      <c r="F1810" s="172">
        <v>259.66126000000003</v>
      </c>
      <c r="G1810" s="172">
        <v>657.56537000000003</v>
      </c>
      <c r="H1810" s="172">
        <v>6.1173029000000003</v>
      </c>
      <c r="I1810" s="172">
        <v>117.50296</v>
      </c>
      <c r="J1810" s="172">
        <v>18.056587</v>
      </c>
      <c r="K1810" s="172">
        <v>0.61459858000000001</v>
      </c>
      <c r="L1810" s="172">
        <v>11851.882</v>
      </c>
      <c r="M1810" s="172">
        <v>0</v>
      </c>
      <c r="N1810" s="172">
        <v>0</v>
      </c>
      <c r="O1810" s="172">
        <v>0</v>
      </c>
      <c r="P1810" s="199">
        <f t="shared" si="370"/>
        <v>10815.230370370369</v>
      </c>
      <c r="Q1810" s="233">
        <v>307186.94</v>
      </c>
      <c r="R1810" s="96">
        <v>160176.69</v>
      </c>
      <c r="S1810" s="96">
        <v>77907.199999999997</v>
      </c>
      <c r="T1810" s="96">
        <v>0.13704</v>
      </c>
      <c r="U1810" s="96">
        <v>24316</v>
      </c>
      <c r="V1810" s="96">
        <v>1921.9076</v>
      </c>
      <c r="W1810" s="96">
        <v>42865</v>
      </c>
      <c r="X1810" s="241">
        <f t="shared" si="371"/>
        <v>2626.6556499742001</v>
      </c>
      <c r="Y1810" s="241">
        <f t="shared" si="372"/>
        <v>1766.3949031269999</v>
      </c>
      <c r="Z1810" s="241">
        <f t="shared" si="373"/>
        <v>431.03992384719999</v>
      </c>
      <c r="AA1810" s="241">
        <f t="shared" si="374"/>
        <v>429.220823</v>
      </c>
      <c r="AB1810" s="241">
        <v>299.63583</v>
      </c>
      <c r="AC1810" s="241">
        <v>5.9305406999999997E-2</v>
      </c>
      <c r="AD1810" s="241">
        <v>1391.6791000000001</v>
      </c>
      <c r="AE1810" s="241">
        <v>2.8443820000000002E-2</v>
      </c>
      <c r="AF1810" s="241">
        <v>72.565072999999998</v>
      </c>
      <c r="AG1810" s="241">
        <v>2.4271509</v>
      </c>
      <c r="AH1810" s="241">
        <v>196.10128</v>
      </c>
      <c r="AI1810" s="241">
        <v>0.40554110999999998</v>
      </c>
      <c r="AJ1810" s="241">
        <v>6.0085176999999996</v>
      </c>
      <c r="AK1810" s="241">
        <v>1.2278815000000001</v>
      </c>
      <c r="AL1810" s="241">
        <v>0.71202657000000003</v>
      </c>
      <c r="AM1810" s="241">
        <v>2.0189672000000001E-3</v>
      </c>
      <c r="AN1810" s="241">
        <v>14.079468</v>
      </c>
      <c r="AO1810" s="241">
        <v>171.81549000000001</v>
      </c>
      <c r="AP1810" s="241">
        <v>40.6877</v>
      </c>
      <c r="AQ1810" s="241">
        <v>38.637323000000002</v>
      </c>
      <c r="AR1810" s="241">
        <v>390.58350000000002</v>
      </c>
      <c r="BG1810" s="315"/>
      <c r="BH1810" s="315"/>
      <c r="BI1810" s="315"/>
      <c r="BJ1810" s="315"/>
      <c r="BK1810" s="315"/>
    </row>
    <row r="1811" spans="1:63" x14ac:dyDescent="0.25">
      <c r="A1811" s="43"/>
      <c r="B1811" s="9" t="s">
        <v>5770</v>
      </c>
      <c r="C1811" s="5" t="s">
        <v>5363</v>
      </c>
      <c r="D1811" s="172">
        <v>17130.32</v>
      </c>
      <c r="E1811" s="172">
        <v>1987.3086000000001</v>
      </c>
      <c r="F1811" s="172">
        <v>1537.2868000000001</v>
      </c>
      <c r="G1811" s="172">
        <v>982.67246999999998</v>
      </c>
      <c r="H1811" s="172">
        <v>27.279252</v>
      </c>
      <c r="I1811" s="172">
        <v>583.87584000000004</v>
      </c>
      <c r="J1811" s="172">
        <v>130.29161999999999</v>
      </c>
      <c r="K1811" s="172">
        <v>0.60973920999999998</v>
      </c>
      <c r="L1811" s="172">
        <v>11880.995999999999</v>
      </c>
      <c r="M1811" s="172">
        <v>0</v>
      </c>
      <c r="N1811" s="172">
        <v>0</v>
      </c>
      <c r="O1811" s="172">
        <v>0</v>
      </c>
      <c r="P1811" s="199">
        <f t="shared" si="370"/>
        <v>14720.804444444444</v>
      </c>
      <c r="Q1811" s="233">
        <v>223945.27</v>
      </c>
      <c r="R1811" s="96">
        <v>214012.56</v>
      </c>
      <c r="S1811" s="96">
        <v>6638.8</v>
      </c>
      <c r="T1811" s="96">
        <v>0.37728</v>
      </c>
      <c r="U1811" s="96">
        <v>1901</v>
      </c>
      <c r="V1811" s="96">
        <v>91.133099999999999</v>
      </c>
      <c r="W1811" s="96">
        <v>1301.4000000000001</v>
      </c>
      <c r="X1811" s="241">
        <f t="shared" si="371"/>
        <v>3837.9071375568001</v>
      </c>
      <c r="Y1811" s="241">
        <f t="shared" si="372"/>
        <v>2934.6320263470002</v>
      </c>
      <c r="Z1811" s="241">
        <f t="shared" si="373"/>
        <v>332.47498020979998</v>
      </c>
      <c r="AA1811" s="241">
        <f t="shared" si="374"/>
        <v>570.80013099999996</v>
      </c>
      <c r="AB1811" s="241">
        <v>407.99937</v>
      </c>
      <c r="AC1811" s="241">
        <v>9.5245396999999996E-2</v>
      </c>
      <c r="AD1811" s="241">
        <v>2107.1088</v>
      </c>
      <c r="AE1811" s="241">
        <v>0.20806093000000001</v>
      </c>
      <c r="AF1811" s="241">
        <v>419.01713000000001</v>
      </c>
      <c r="AG1811" s="241">
        <v>0.20342002000000001</v>
      </c>
      <c r="AH1811" s="241">
        <v>267.03764999999999</v>
      </c>
      <c r="AI1811" s="241">
        <v>2.3288712</v>
      </c>
      <c r="AJ1811" s="241">
        <v>8.9500799000000004</v>
      </c>
      <c r="AK1811" s="241">
        <v>0.91067160999999996</v>
      </c>
      <c r="AL1811" s="241">
        <v>1.0657683</v>
      </c>
      <c r="AM1811" s="241">
        <v>3.0357997999999999E-3</v>
      </c>
      <c r="AN1811" s="241">
        <v>5.3457423999999998</v>
      </c>
      <c r="AO1811" s="241">
        <v>22.541172</v>
      </c>
      <c r="AP1811" s="241">
        <v>24.291989000000001</v>
      </c>
      <c r="AQ1811" s="241">
        <v>35.766230999999998</v>
      </c>
      <c r="AR1811" s="241">
        <v>535.03390000000002</v>
      </c>
      <c r="BG1811" s="315"/>
      <c r="BH1811" s="315"/>
      <c r="BI1811" s="315"/>
      <c r="BJ1811" s="315"/>
      <c r="BK1811" s="315"/>
    </row>
    <row r="1812" spans="1:63" x14ac:dyDescent="0.25">
      <c r="A1812" s="9"/>
      <c r="B1812" s="9" t="s">
        <v>5770</v>
      </c>
      <c r="C1812" s="5" t="s">
        <v>5362</v>
      </c>
      <c r="D1812" s="172">
        <v>29869.452000000001</v>
      </c>
      <c r="E1812" s="172">
        <v>2371.8112999999998</v>
      </c>
      <c r="F1812" s="172">
        <v>1623.6781000000001</v>
      </c>
      <c r="G1812" s="172">
        <v>10552.764999999999</v>
      </c>
      <c r="H1812" s="172">
        <v>18.719541</v>
      </c>
      <c r="I1812" s="172">
        <v>369.41233999999997</v>
      </c>
      <c r="J1812" s="172">
        <v>3046.4780000000001</v>
      </c>
      <c r="K1812" s="172">
        <v>5.0307607000000001</v>
      </c>
      <c r="L1812" s="172">
        <v>11881.557000000001</v>
      </c>
      <c r="M1812" s="172">
        <v>0</v>
      </c>
      <c r="N1812" s="172">
        <v>0</v>
      </c>
      <c r="O1812" s="172">
        <v>0</v>
      </c>
      <c r="P1812" s="199">
        <f t="shared" si="370"/>
        <v>17568.972592592589</v>
      </c>
      <c r="Q1812" s="233">
        <v>276094.13</v>
      </c>
      <c r="R1812" s="96">
        <v>231209.98</v>
      </c>
      <c r="S1812" s="96">
        <v>37479.68</v>
      </c>
      <c r="T1812" s="96">
        <v>0.26497999999999999</v>
      </c>
      <c r="U1812" s="96">
        <v>3170.9</v>
      </c>
      <c r="V1812" s="96">
        <v>233.60470000000001</v>
      </c>
      <c r="W1812" s="96">
        <v>3999.7</v>
      </c>
      <c r="X1812" s="241">
        <f t="shared" si="371"/>
        <v>24674.905768813998</v>
      </c>
      <c r="Y1812" s="241">
        <f t="shared" si="372"/>
        <v>23296.677380621</v>
      </c>
      <c r="Z1812" s="241">
        <f t="shared" si="373"/>
        <v>762.47349319299997</v>
      </c>
      <c r="AA1812" s="241">
        <f t="shared" si="374"/>
        <v>615.75489499999992</v>
      </c>
      <c r="AB1812" s="241">
        <v>486.93522000000002</v>
      </c>
      <c r="AC1812" s="241">
        <v>7.9695371000000001E-2</v>
      </c>
      <c r="AD1812" s="241">
        <v>22437.534</v>
      </c>
      <c r="AE1812" s="241">
        <v>0.17525046</v>
      </c>
      <c r="AF1812" s="241">
        <v>371.08449999999999</v>
      </c>
      <c r="AG1812" s="241">
        <v>0.86871478999999996</v>
      </c>
      <c r="AH1812" s="241">
        <v>318.70102000000003</v>
      </c>
      <c r="AI1812" s="241">
        <v>2.5646765</v>
      </c>
      <c r="AJ1812" s="241">
        <v>96.551140000000004</v>
      </c>
      <c r="AK1812" s="241">
        <v>1.9518895999999999</v>
      </c>
      <c r="AL1812" s="241">
        <v>11.425349000000001</v>
      </c>
      <c r="AM1812" s="241">
        <v>3.2238692999999999E-2</v>
      </c>
      <c r="AN1812" s="241">
        <v>7.3045413999999997</v>
      </c>
      <c r="AO1812" s="241">
        <v>273.11984999999999</v>
      </c>
      <c r="AP1812" s="241">
        <v>50.822788000000003</v>
      </c>
      <c r="AQ1812" s="241">
        <v>37.329174999999999</v>
      </c>
      <c r="AR1812" s="241">
        <v>578.42571999999996</v>
      </c>
      <c r="BG1812" s="315"/>
      <c r="BH1812" s="315"/>
      <c r="BI1812" s="315"/>
      <c r="BJ1812" s="315"/>
      <c r="BK1812" s="315"/>
    </row>
    <row r="1813" spans="1:63" x14ac:dyDescent="0.25">
      <c r="A1813" s="9"/>
      <c r="B1813" s="9" t="s">
        <v>5770</v>
      </c>
      <c r="C1813" s="5" t="s">
        <v>5361</v>
      </c>
      <c r="D1813" s="172">
        <v>15420.623</v>
      </c>
      <c r="E1813" s="172">
        <v>1717.7963999999999</v>
      </c>
      <c r="F1813" s="172">
        <v>654.26878999999997</v>
      </c>
      <c r="G1813" s="172">
        <v>968.05269999999996</v>
      </c>
      <c r="H1813" s="172">
        <v>4.0724124000000002</v>
      </c>
      <c r="I1813" s="172">
        <v>104.48751</v>
      </c>
      <c r="J1813" s="172">
        <v>121.40611</v>
      </c>
      <c r="K1813" s="172">
        <v>0.18987424</v>
      </c>
      <c r="L1813" s="172">
        <v>11850.349</v>
      </c>
      <c r="M1813" s="172">
        <v>0</v>
      </c>
      <c r="N1813" s="172">
        <v>0</v>
      </c>
      <c r="O1813" s="172">
        <v>0</v>
      </c>
      <c r="P1813" s="199">
        <f t="shared" si="370"/>
        <v>12724.417777777777</v>
      </c>
      <c r="Q1813" s="233">
        <v>183001.67</v>
      </c>
      <c r="R1813" s="96">
        <v>145549.5</v>
      </c>
      <c r="S1813" s="96">
        <v>32243.68</v>
      </c>
      <c r="T1813" s="96">
        <v>7.3344999999999994E-2</v>
      </c>
      <c r="U1813" s="96">
        <v>2895.3</v>
      </c>
      <c r="V1813" s="96">
        <v>85.120199999999997</v>
      </c>
      <c r="W1813" s="96">
        <v>2228</v>
      </c>
      <c r="X1813" s="241">
        <f t="shared" si="371"/>
        <v>3038.7272250983997</v>
      </c>
      <c r="Y1813" s="241">
        <f t="shared" si="372"/>
        <v>2361.2830190529994</v>
      </c>
      <c r="Z1813" s="241">
        <f t="shared" si="373"/>
        <v>279.1539490454</v>
      </c>
      <c r="AA1813" s="241">
        <f t="shared" si="374"/>
        <v>398.290257</v>
      </c>
      <c r="AB1813" s="241">
        <v>352.69589999999999</v>
      </c>
      <c r="AC1813" s="241">
        <v>1.9590085E-2</v>
      </c>
      <c r="AD1813" s="241">
        <v>1876.7717</v>
      </c>
      <c r="AE1813" s="241">
        <v>4.7723927999999999E-2</v>
      </c>
      <c r="AF1813" s="241">
        <v>130.75134</v>
      </c>
      <c r="AG1813" s="241">
        <v>0.99676503999999999</v>
      </c>
      <c r="AH1813" s="241">
        <v>230.83431999999999</v>
      </c>
      <c r="AI1813" s="241">
        <v>1.070292</v>
      </c>
      <c r="AJ1813" s="241">
        <v>8.8241893000000005</v>
      </c>
      <c r="AK1813" s="241">
        <v>0.57586440000000005</v>
      </c>
      <c r="AL1813" s="241">
        <v>1.0077499000000001</v>
      </c>
      <c r="AM1813" s="241">
        <v>2.8653454000000002E-3</v>
      </c>
      <c r="AN1813" s="241">
        <v>7.7874398999999999</v>
      </c>
      <c r="AO1813" s="241">
        <v>23.758233000000001</v>
      </c>
      <c r="AP1813" s="241">
        <v>5.2929952</v>
      </c>
      <c r="AQ1813" s="241">
        <v>33.827497000000001</v>
      </c>
      <c r="AR1813" s="241">
        <v>364.46276</v>
      </c>
      <c r="BG1813" s="315"/>
      <c r="BH1813" s="315"/>
      <c r="BI1813" s="315"/>
      <c r="BJ1813" s="315"/>
      <c r="BK1813" s="315"/>
    </row>
    <row r="1814" spans="1:63" x14ac:dyDescent="0.25">
      <c r="A1814" s="9"/>
      <c r="B1814" s="9" t="s">
        <v>5770</v>
      </c>
      <c r="C1814" s="5" t="s">
        <v>6840</v>
      </c>
      <c r="D1814" s="172">
        <v>21105.046999999999</v>
      </c>
      <c r="E1814" s="172">
        <v>1773.585</v>
      </c>
      <c r="F1814" s="172">
        <v>1008.4512</v>
      </c>
      <c r="G1814" s="172">
        <v>2640.2031000000002</v>
      </c>
      <c r="H1814" s="172">
        <v>11.928095000000001</v>
      </c>
      <c r="I1814" s="172">
        <v>241.77121</v>
      </c>
      <c r="J1814" s="172">
        <v>7037.8046999999997</v>
      </c>
      <c r="K1814" s="172">
        <v>1.7056118</v>
      </c>
      <c r="L1814" s="172">
        <v>8389.5977000000003</v>
      </c>
      <c r="M1814" s="172">
        <v>0</v>
      </c>
      <c r="N1814" s="172">
        <v>0</v>
      </c>
      <c r="O1814" s="172">
        <v>0</v>
      </c>
      <c r="P1814" s="199">
        <f t="shared" si="370"/>
        <v>13137.666666666666</v>
      </c>
      <c r="Q1814" s="233">
        <v>218202.32</v>
      </c>
      <c r="R1814" s="96">
        <v>180019.18</v>
      </c>
      <c r="S1814" s="96">
        <v>22583.119999999999</v>
      </c>
      <c r="T1814" s="96">
        <v>0.21152000000000001</v>
      </c>
      <c r="U1814" s="96">
        <v>4868.3</v>
      </c>
      <c r="V1814" s="96">
        <v>333.50959999999998</v>
      </c>
      <c r="W1814" s="96">
        <v>10398</v>
      </c>
      <c r="X1814" s="241">
        <f t="shared" si="371"/>
        <v>7014.3553893208</v>
      </c>
      <c r="Y1814" s="241">
        <f t="shared" si="372"/>
        <v>6167.8443311440005</v>
      </c>
      <c r="Z1814" s="241">
        <f t="shared" si="373"/>
        <v>371.6305671767999</v>
      </c>
      <c r="AA1814" s="241">
        <f t="shared" si="374"/>
        <v>474.88049099999995</v>
      </c>
      <c r="AB1814" s="241">
        <v>364.08375000000001</v>
      </c>
      <c r="AC1814" s="241">
        <v>6.4113013999999996E-2</v>
      </c>
      <c r="AD1814" s="241">
        <v>5569.8797999999997</v>
      </c>
      <c r="AE1814" s="241">
        <v>0.10451882999999999</v>
      </c>
      <c r="AF1814" s="241">
        <v>233.0351</v>
      </c>
      <c r="AG1814" s="241">
        <v>0.67704929999999997</v>
      </c>
      <c r="AH1814" s="241">
        <v>238.29070999999999</v>
      </c>
      <c r="AI1814" s="241">
        <v>1.6157512999999999</v>
      </c>
      <c r="AJ1814" s="241">
        <v>24.134084000000001</v>
      </c>
      <c r="AK1814" s="241">
        <v>1.0196362999999999</v>
      </c>
      <c r="AL1814" s="241">
        <v>2.9212137999999999</v>
      </c>
      <c r="AM1814" s="241">
        <v>8.4839767999999992E-3</v>
      </c>
      <c r="AN1814" s="241">
        <v>6.3185668000000001</v>
      </c>
      <c r="AO1814" s="241">
        <v>72.257592000000002</v>
      </c>
      <c r="AP1814" s="241">
        <v>25.064529</v>
      </c>
      <c r="AQ1814" s="241">
        <v>25.559650999999999</v>
      </c>
      <c r="AR1814" s="241">
        <v>449.32083999999998</v>
      </c>
      <c r="BG1814" s="315"/>
      <c r="BH1814" s="315"/>
      <c r="BI1814" s="315"/>
      <c r="BJ1814" s="315"/>
      <c r="BK1814" s="315"/>
    </row>
    <row r="1815" spans="1:63" x14ac:dyDescent="0.25">
      <c r="A1815" s="43"/>
      <c r="B1815" s="9" t="s">
        <v>5770</v>
      </c>
      <c r="C1815" s="5" t="s">
        <v>6839</v>
      </c>
      <c r="D1815" s="172">
        <v>28181.838</v>
      </c>
      <c r="E1815" s="172">
        <v>6004.4501</v>
      </c>
      <c r="F1815" s="172">
        <v>5618.4182000000001</v>
      </c>
      <c r="G1815" s="172">
        <v>3086.7112999999999</v>
      </c>
      <c r="H1815" s="172">
        <v>36.584795</v>
      </c>
      <c r="I1815" s="172">
        <v>1306.1886</v>
      </c>
      <c r="J1815" s="172">
        <v>130.82588999999999</v>
      </c>
      <c r="K1815" s="172">
        <v>1.128404</v>
      </c>
      <c r="L1815" s="172">
        <v>11997.531000000001</v>
      </c>
      <c r="M1815" s="172">
        <v>0</v>
      </c>
      <c r="N1815" s="172">
        <v>0</v>
      </c>
      <c r="O1815" s="172">
        <v>0</v>
      </c>
      <c r="P1815" s="199">
        <f t="shared" si="370"/>
        <v>44477.408148148148</v>
      </c>
      <c r="Q1815" s="233">
        <v>614154.67000000004</v>
      </c>
      <c r="R1815" s="96">
        <v>525945.53</v>
      </c>
      <c r="S1815" s="96">
        <v>18604.32</v>
      </c>
      <c r="T1815" s="96">
        <v>0.72526999999999997</v>
      </c>
      <c r="U1815" s="96">
        <v>2683.6</v>
      </c>
      <c r="V1815" s="96">
        <v>224.49279999999999</v>
      </c>
      <c r="W1815" s="96">
        <v>66696</v>
      </c>
      <c r="X1815" s="241">
        <f t="shared" si="371"/>
        <v>10598.25031888</v>
      </c>
      <c r="Y1815" s="241">
        <f t="shared" si="372"/>
        <v>8212.9602370299999</v>
      </c>
      <c r="Z1815" s="241">
        <f t="shared" si="373"/>
        <v>1030.3327628499999</v>
      </c>
      <c r="AA1815" s="241">
        <f t="shared" si="374"/>
        <v>1354.9573190000001</v>
      </c>
      <c r="AB1815" s="241">
        <v>1232.7306000000001</v>
      </c>
      <c r="AC1815" s="241">
        <v>0.14057369</v>
      </c>
      <c r="AD1815" s="241">
        <v>5787.7150000000001</v>
      </c>
      <c r="AE1815" s="241">
        <v>0.36591019000000002</v>
      </c>
      <c r="AF1815" s="241">
        <v>1191.4503</v>
      </c>
      <c r="AG1815" s="241">
        <v>0.55785315000000002</v>
      </c>
      <c r="AH1815" s="241">
        <v>806.83375999999998</v>
      </c>
      <c r="AI1815" s="241">
        <v>9.2899639999999994</v>
      </c>
      <c r="AJ1815" s="241">
        <v>28.084215</v>
      </c>
      <c r="AK1815" s="241">
        <v>0.94529825999999995</v>
      </c>
      <c r="AL1815" s="241">
        <v>3.1547740000000002</v>
      </c>
      <c r="AM1815" s="241">
        <v>1.5081590000000001E-2</v>
      </c>
      <c r="AN1815" s="241">
        <v>10.048004000000001</v>
      </c>
      <c r="AO1815" s="241">
        <v>134.86064999999999</v>
      </c>
      <c r="AP1815" s="241">
        <v>37.101016000000001</v>
      </c>
      <c r="AQ1815" s="241">
        <v>39.028019</v>
      </c>
      <c r="AR1815" s="241">
        <v>1315.9293</v>
      </c>
      <c r="BG1815" s="315"/>
      <c r="BH1815" s="315"/>
      <c r="BI1815" s="315"/>
      <c r="BJ1815" s="315"/>
      <c r="BK1815" s="315"/>
    </row>
    <row r="1816" spans="1:63" x14ac:dyDescent="0.25">
      <c r="A1816" s="43"/>
      <c r="B1816" s="9" t="s">
        <v>5770</v>
      </c>
      <c r="C1816" s="5" t="s">
        <v>3315</v>
      </c>
      <c r="D1816" s="172">
        <v>59631.546000000002</v>
      </c>
      <c r="E1816" s="172">
        <v>907.58612000000005</v>
      </c>
      <c r="F1816" s="172">
        <v>1444.0175999999999</v>
      </c>
      <c r="G1816" s="172">
        <v>4172.2062999999998</v>
      </c>
      <c r="H1816" s="172">
        <v>15.774296</v>
      </c>
      <c r="I1816" s="172">
        <v>204.54204999999999</v>
      </c>
      <c r="J1816" s="172">
        <v>41007.89</v>
      </c>
      <c r="K1816" s="172">
        <v>0.45469867000000003</v>
      </c>
      <c r="L1816" s="172">
        <v>11879.074000000001</v>
      </c>
      <c r="M1816" s="172">
        <v>0</v>
      </c>
      <c r="N1816" s="172">
        <v>0</v>
      </c>
      <c r="O1816" s="172">
        <v>0</v>
      </c>
      <c r="P1816" s="199">
        <f t="shared" si="370"/>
        <v>6722.8601481481483</v>
      </c>
      <c r="Q1816" s="233">
        <v>104508.89</v>
      </c>
      <c r="R1816" s="96">
        <v>84873.786999999997</v>
      </c>
      <c r="S1816" s="96">
        <v>4814.3760000000002</v>
      </c>
      <c r="T1816" s="96">
        <v>0.19472999999999999</v>
      </c>
      <c r="U1816" s="96">
        <v>2658.7</v>
      </c>
      <c r="V1816" s="96">
        <v>48.837060000000001</v>
      </c>
      <c r="W1816" s="96">
        <v>12113</v>
      </c>
      <c r="X1816" s="241">
        <f t="shared" si="371"/>
        <v>9868.2418663089993</v>
      </c>
      <c r="Y1816" s="241">
        <f t="shared" si="372"/>
        <v>9379.3164722819984</v>
      </c>
      <c r="Z1816" s="241">
        <f t="shared" si="373"/>
        <v>238.08557002700002</v>
      </c>
      <c r="AA1816" s="241">
        <f t="shared" si="374"/>
        <v>250.83982400000002</v>
      </c>
      <c r="AB1816" s="241">
        <v>185.86955</v>
      </c>
      <c r="AC1816" s="241">
        <v>3.5967512E-2</v>
      </c>
      <c r="AD1816" s="241">
        <v>8880.6409999999996</v>
      </c>
      <c r="AE1816" s="241">
        <v>0.17722693</v>
      </c>
      <c r="AF1816" s="241">
        <v>312.44195999999999</v>
      </c>
      <c r="AG1816" s="241">
        <v>0.15076783999999999</v>
      </c>
      <c r="AH1816" s="241">
        <v>121.64081</v>
      </c>
      <c r="AI1816" s="241">
        <v>2.3674925999999998</v>
      </c>
      <c r="AJ1816" s="241">
        <v>38.170226</v>
      </c>
      <c r="AK1816" s="241">
        <v>0.69406038999999997</v>
      </c>
      <c r="AL1816" s="241">
        <v>4.8797933999999996</v>
      </c>
      <c r="AM1816" s="241">
        <v>1.3586637E-2</v>
      </c>
      <c r="AN1816" s="241">
        <v>6.5960260000000002</v>
      </c>
      <c r="AO1816" s="241">
        <v>40.766207000000001</v>
      </c>
      <c r="AP1816" s="241">
        <v>22.957367999999999</v>
      </c>
      <c r="AQ1816" s="241">
        <v>38.586024000000002</v>
      </c>
      <c r="AR1816" s="241">
        <v>212.25380000000001</v>
      </c>
      <c r="BG1816" s="315"/>
      <c r="BH1816" s="315"/>
      <c r="BI1816" s="315"/>
      <c r="BJ1816" s="315"/>
      <c r="BK1816" s="315"/>
    </row>
    <row r="1817" spans="1:63" x14ac:dyDescent="0.25">
      <c r="A1817" s="43"/>
      <c r="B1817" s="9" t="s">
        <v>5770</v>
      </c>
      <c r="C1817" s="5" t="s">
        <v>3314</v>
      </c>
      <c r="D1817" s="172">
        <v>51772.12</v>
      </c>
      <c r="E1817" s="172">
        <v>4811.1688000000004</v>
      </c>
      <c r="F1817" s="172">
        <v>1945.4295</v>
      </c>
      <c r="G1817" s="172">
        <v>1855.4550999999999</v>
      </c>
      <c r="H1817" s="172">
        <v>30.772273999999999</v>
      </c>
      <c r="I1817" s="172">
        <v>589.12387999999999</v>
      </c>
      <c r="J1817" s="172">
        <v>29111.225999999999</v>
      </c>
      <c r="K1817" s="172">
        <v>2.6337014999999999</v>
      </c>
      <c r="L1817" s="172">
        <v>13426.311</v>
      </c>
      <c r="M1817" s="172">
        <v>0</v>
      </c>
      <c r="N1817" s="172">
        <v>0</v>
      </c>
      <c r="O1817" s="172">
        <v>0</v>
      </c>
      <c r="P1817" s="199">
        <f t="shared" si="370"/>
        <v>35638.287407407406</v>
      </c>
      <c r="Q1817" s="233">
        <v>578667.74</v>
      </c>
      <c r="R1817" s="96">
        <v>558484.07999999996</v>
      </c>
      <c r="S1817" s="96">
        <v>11752.72</v>
      </c>
      <c r="T1817" s="96">
        <v>0.67830999999999997</v>
      </c>
      <c r="U1817" s="96">
        <v>3438.9</v>
      </c>
      <c r="V1817" s="96">
        <v>200.4682</v>
      </c>
      <c r="W1817" s="96">
        <v>4790.8999999999996</v>
      </c>
      <c r="X1817" s="241">
        <f t="shared" si="371"/>
        <v>7634.51496744</v>
      </c>
      <c r="Y1817" s="241">
        <f t="shared" si="372"/>
        <v>5422.6115528700002</v>
      </c>
      <c r="Z1817" s="241">
        <f t="shared" si="373"/>
        <v>774.55323356999997</v>
      </c>
      <c r="AA1817" s="241">
        <f t="shared" si="374"/>
        <v>1437.350181</v>
      </c>
      <c r="AB1817" s="241">
        <v>987.78078000000005</v>
      </c>
      <c r="AC1817" s="241">
        <v>0.23775450000000001</v>
      </c>
      <c r="AD1817" s="241">
        <v>3935.1979999999999</v>
      </c>
      <c r="AE1817" s="241">
        <v>0.23887601</v>
      </c>
      <c r="AF1817" s="241">
        <v>498.79284999999999</v>
      </c>
      <c r="AG1817" s="241">
        <v>0.36329235999999998</v>
      </c>
      <c r="AH1817" s="241">
        <v>646.50238999999999</v>
      </c>
      <c r="AI1817" s="241">
        <v>3.0298598999999999</v>
      </c>
      <c r="AJ1817" s="241">
        <v>16.914252000000001</v>
      </c>
      <c r="AK1817" s="241">
        <v>1.0195576</v>
      </c>
      <c r="AL1817" s="241">
        <v>2.2893987</v>
      </c>
      <c r="AM1817" s="241">
        <v>6.5077700000000004E-3</v>
      </c>
      <c r="AN1817" s="241">
        <v>8.8666336000000001</v>
      </c>
      <c r="AO1817" s="241">
        <v>41.820709000000001</v>
      </c>
      <c r="AP1817" s="241">
        <v>54.103924999999997</v>
      </c>
      <c r="AQ1817" s="241">
        <v>38.436380999999997</v>
      </c>
      <c r="AR1817" s="241">
        <v>1398.9138</v>
      </c>
      <c r="BG1817" s="315"/>
      <c r="BH1817" s="315"/>
      <c r="BI1817" s="315"/>
      <c r="BJ1817" s="315"/>
      <c r="BK1817" s="315"/>
    </row>
    <row r="1818" spans="1:63" x14ac:dyDescent="0.25">
      <c r="A1818" s="43"/>
      <c r="B1818" s="9" t="s">
        <v>5770</v>
      </c>
      <c r="C1818" s="5" t="s">
        <v>3313</v>
      </c>
      <c r="D1818" s="172">
        <v>13817.361000000001</v>
      </c>
      <c r="E1818" s="172">
        <v>488.93013999999999</v>
      </c>
      <c r="F1818" s="172">
        <v>1187.8323</v>
      </c>
      <c r="G1818" s="172">
        <v>91.325502</v>
      </c>
      <c r="H1818" s="172">
        <v>10.892094999999999</v>
      </c>
      <c r="I1818" s="172">
        <v>122.03699</v>
      </c>
      <c r="J1818" s="172">
        <v>46.462117999999997</v>
      </c>
      <c r="K1818" s="172">
        <v>0.23465601999999999</v>
      </c>
      <c r="L1818" s="172">
        <v>11869.647000000001</v>
      </c>
      <c r="M1818" s="172">
        <v>0</v>
      </c>
      <c r="N1818" s="172">
        <v>0</v>
      </c>
      <c r="O1818" s="172">
        <v>0</v>
      </c>
      <c r="P1818" s="199">
        <f t="shared" si="370"/>
        <v>3621.7047407407404</v>
      </c>
      <c r="Q1818" s="233">
        <v>140987.06</v>
      </c>
      <c r="R1818" s="96">
        <v>39211.762999999999</v>
      </c>
      <c r="S1818" s="96">
        <v>70879.199999999997</v>
      </c>
      <c r="T1818" s="96">
        <v>7.1937000000000001E-2</v>
      </c>
      <c r="U1818" s="96">
        <v>12525</v>
      </c>
      <c r="V1818" s="96">
        <v>415.02564000000001</v>
      </c>
      <c r="W1818" s="96">
        <v>17956</v>
      </c>
      <c r="X1818" s="241">
        <f t="shared" si="371"/>
        <v>788.26076685347994</v>
      </c>
      <c r="Y1818" s="241">
        <f t="shared" si="372"/>
        <v>532.16562347399997</v>
      </c>
      <c r="Z1818" s="241">
        <f t="shared" si="373"/>
        <v>123.74763037947999</v>
      </c>
      <c r="AA1818" s="241">
        <f t="shared" si="374"/>
        <v>132.34751299999999</v>
      </c>
      <c r="AB1818" s="241">
        <v>100.30070000000001</v>
      </c>
      <c r="AC1818" s="241">
        <v>1.4694364E-2</v>
      </c>
      <c r="AD1818" s="241">
        <v>187.96427</v>
      </c>
      <c r="AE1818" s="241">
        <v>0.13414350999999999</v>
      </c>
      <c r="AF1818" s="241">
        <v>241.53797</v>
      </c>
      <c r="AG1818" s="241">
        <v>2.2138456</v>
      </c>
      <c r="AH1818" s="241">
        <v>65.642060000000001</v>
      </c>
      <c r="AI1818" s="241">
        <v>1.9984008</v>
      </c>
      <c r="AJ1818" s="241">
        <v>0.82637916</v>
      </c>
      <c r="AK1818" s="241">
        <v>0.60622735999999999</v>
      </c>
      <c r="AL1818" s="241">
        <v>9.8281221000000002E-2</v>
      </c>
      <c r="AM1818" s="241">
        <v>2.8323847999999998E-4</v>
      </c>
      <c r="AN1818" s="241">
        <v>9.2170287999999996</v>
      </c>
      <c r="AO1818" s="241">
        <v>41.991934000000001</v>
      </c>
      <c r="AP1818" s="241">
        <v>3.3670358</v>
      </c>
      <c r="AQ1818" s="241">
        <v>36.430672999999999</v>
      </c>
      <c r="AR1818" s="241">
        <v>95.916839999999993</v>
      </c>
      <c r="BG1818" s="315"/>
      <c r="BH1818" s="315"/>
      <c r="BI1818" s="315"/>
      <c r="BJ1818" s="315"/>
      <c r="BK1818" s="315"/>
    </row>
    <row r="1819" spans="1:63" x14ac:dyDescent="0.25">
      <c r="A1819" s="43"/>
      <c r="B1819" s="9" t="s">
        <v>5770</v>
      </c>
      <c r="C1819" s="5" t="s">
        <v>2115</v>
      </c>
      <c r="D1819" s="172">
        <v>14920.584000000001</v>
      </c>
      <c r="E1819" s="172">
        <v>1219.3181</v>
      </c>
      <c r="F1819" s="172">
        <v>1466.5478000000001</v>
      </c>
      <c r="G1819" s="172">
        <v>116.06693</v>
      </c>
      <c r="H1819" s="172">
        <v>14.020458</v>
      </c>
      <c r="I1819" s="172">
        <v>155.12970999999999</v>
      </c>
      <c r="J1819" s="172">
        <v>70.230801999999997</v>
      </c>
      <c r="K1819" s="172">
        <v>0.72975575000000004</v>
      </c>
      <c r="L1819" s="172">
        <v>11878.540999999999</v>
      </c>
      <c r="M1819" s="172">
        <v>0</v>
      </c>
      <c r="N1819" s="172">
        <v>0</v>
      </c>
      <c r="O1819" s="172">
        <v>0</v>
      </c>
      <c r="P1819" s="199">
        <f t="shared" si="370"/>
        <v>9031.9859259259247</v>
      </c>
      <c r="Q1819" s="233">
        <v>203943.4</v>
      </c>
      <c r="R1819" s="96">
        <v>93043.661999999997</v>
      </c>
      <c r="S1819" s="96">
        <v>78265.600000000006</v>
      </c>
      <c r="T1819" s="96">
        <v>8.0975000000000005E-2</v>
      </c>
      <c r="U1819" s="96">
        <v>13130</v>
      </c>
      <c r="V1819" s="96">
        <v>537.05899999999997</v>
      </c>
      <c r="W1819" s="96">
        <v>18967</v>
      </c>
      <c r="X1819" s="241">
        <f t="shared" si="371"/>
        <v>1357.1300440935699</v>
      </c>
      <c r="Y1819" s="241">
        <f t="shared" si="372"/>
        <v>862.26976284499995</v>
      </c>
      <c r="Z1819" s="241">
        <f t="shared" si="373"/>
        <v>227.78797724856997</v>
      </c>
      <c r="AA1819" s="241">
        <f t="shared" si="374"/>
        <v>267.07230399999997</v>
      </c>
      <c r="AB1819" s="241">
        <v>250.27010999999999</v>
      </c>
      <c r="AC1819" s="241">
        <v>1.7845784999999999E-2</v>
      </c>
      <c r="AD1819" s="241">
        <v>315.02584999999999</v>
      </c>
      <c r="AE1819" s="241">
        <v>0.14637665999999999</v>
      </c>
      <c r="AF1819" s="241">
        <v>294.36047000000002</v>
      </c>
      <c r="AG1819" s="241">
        <v>2.4491103999999999</v>
      </c>
      <c r="AH1819" s="241">
        <v>163.79486</v>
      </c>
      <c r="AI1819" s="241">
        <v>2.4423629999999998</v>
      </c>
      <c r="AJ1819" s="241">
        <v>1.0465513</v>
      </c>
      <c r="AK1819" s="241">
        <v>0.76579682999999998</v>
      </c>
      <c r="AL1819" s="241">
        <v>0.1185021</v>
      </c>
      <c r="AM1819" s="241">
        <v>3.7471857000000001E-4</v>
      </c>
      <c r="AN1819" s="241">
        <v>12.055859</v>
      </c>
      <c r="AO1819" s="241">
        <v>43.216831999999997</v>
      </c>
      <c r="AP1819" s="241">
        <v>4.3468382999999999</v>
      </c>
      <c r="AQ1819" s="241">
        <v>36.447933999999997</v>
      </c>
      <c r="AR1819" s="241">
        <v>230.62437</v>
      </c>
      <c r="BG1819" s="315"/>
      <c r="BH1819" s="315"/>
      <c r="BI1819" s="315"/>
      <c r="BJ1819" s="315"/>
      <c r="BK1819" s="315"/>
    </row>
    <row r="1820" spans="1:63" x14ac:dyDescent="0.25">
      <c r="A1820" s="43"/>
      <c r="B1820" s="9" t="s">
        <v>5770</v>
      </c>
      <c r="C1820" s="5" t="s">
        <v>2114</v>
      </c>
      <c r="D1820" s="172">
        <v>30543.077000000001</v>
      </c>
      <c r="E1820" s="172">
        <v>2517.7914999999998</v>
      </c>
      <c r="F1820" s="172">
        <v>1455.5681</v>
      </c>
      <c r="G1820" s="172">
        <v>3828.3063999999999</v>
      </c>
      <c r="H1820" s="172">
        <v>16.85689</v>
      </c>
      <c r="I1820" s="172">
        <v>349.63292999999999</v>
      </c>
      <c r="J1820" s="172">
        <v>10206.15</v>
      </c>
      <c r="K1820" s="172">
        <v>1.4650449999999999</v>
      </c>
      <c r="L1820" s="172">
        <v>12167.306</v>
      </c>
      <c r="M1820" s="172">
        <v>0</v>
      </c>
      <c r="N1820" s="172">
        <v>0</v>
      </c>
      <c r="O1820" s="172">
        <v>0</v>
      </c>
      <c r="P1820" s="199">
        <f t="shared" si="370"/>
        <v>18650.307407407407</v>
      </c>
      <c r="Q1820" s="233">
        <v>312779.59999999998</v>
      </c>
      <c r="R1820" s="96">
        <v>258232.37</v>
      </c>
      <c r="S1820" s="96">
        <v>32108.720000000001</v>
      </c>
      <c r="T1820" s="96">
        <v>0.30396000000000001</v>
      </c>
      <c r="U1820" s="96">
        <v>7042.2</v>
      </c>
      <c r="V1820" s="96">
        <v>474.00560000000002</v>
      </c>
      <c r="W1820" s="96">
        <v>14922</v>
      </c>
      <c r="X1820" s="241">
        <f t="shared" si="371"/>
        <v>10145.033495684998</v>
      </c>
      <c r="Y1820" s="241">
        <f t="shared" si="372"/>
        <v>8931.9861513729993</v>
      </c>
      <c r="Z1820" s="241">
        <f t="shared" si="373"/>
        <v>531.45472531199994</v>
      </c>
      <c r="AA1820" s="241">
        <f t="shared" si="374"/>
        <v>681.59261900000001</v>
      </c>
      <c r="AB1820" s="241">
        <v>516.85279000000003</v>
      </c>
      <c r="AC1820" s="241">
        <v>9.1441132999999994E-2</v>
      </c>
      <c r="AD1820" s="241">
        <v>8077.5132000000003</v>
      </c>
      <c r="AE1820" s="241">
        <v>0.15102059000000001</v>
      </c>
      <c r="AF1820" s="241">
        <v>336.41647</v>
      </c>
      <c r="AG1820" s="241">
        <v>0.96122965000000005</v>
      </c>
      <c r="AH1820" s="241">
        <v>338.27686</v>
      </c>
      <c r="AI1820" s="241">
        <v>2.3319287000000002</v>
      </c>
      <c r="AJ1820" s="241">
        <v>34.997002999999999</v>
      </c>
      <c r="AK1820" s="241">
        <v>1.475012</v>
      </c>
      <c r="AL1820" s="241">
        <v>4.2129273999999999</v>
      </c>
      <c r="AM1820" s="241">
        <v>1.2232912E-2</v>
      </c>
      <c r="AN1820" s="241">
        <v>9.1332553000000001</v>
      </c>
      <c r="AO1820" s="241">
        <v>104.66119999999999</v>
      </c>
      <c r="AP1820" s="241">
        <v>36.354306000000001</v>
      </c>
      <c r="AQ1820" s="241">
        <v>37.069729000000002</v>
      </c>
      <c r="AR1820" s="241">
        <v>644.52288999999996</v>
      </c>
      <c r="BG1820" s="315"/>
      <c r="BH1820" s="315"/>
      <c r="BI1820" s="315"/>
      <c r="BJ1820" s="315"/>
      <c r="BK1820" s="315"/>
    </row>
    <row r="1821" spans="1:63" x14ac:dyDescent="0.25">
      <c r="A1821" s="43"/>
      <c r="B1821" s="9" t="s">
        <v>5770</v>
      </c>
      <c r="C1821" s="5" t="s">
        <v>4246</v>
      </c>
      <c r="D1821" s="172">
        <v>140.34166999999999</v>
      </c>
      <c r="E1821" s="172">
        <v>114.27804999999999</v>
      </c>
      <c r="F1821" s="172">
        <v>13.910190999999999</v>
      </c>
      <c r="G1821" s="172">
        <v>2.1368092000000001</v>
      </c>
      <c r="H1821" s="172">
        <v>0.94290589000000002</v>
      </c>
      <c r="I1821" s="172">
        <v>2.1856947999999998</v>
      </c>
      <c r="J1821" s="172">
        <v>2.9229115000000001</v>
      </c>
      <c r="K1821" s="172">
        <v>2.2388805999999999</v>
      </c>
      <c r="L1821" s="172">
        <v>1.7262241</v>
      </c>
      <c r="M1821" s="172">
        <v>0</v>
      </c>
      <c r="N1821" s="172">
        <v>0</v>
      </c>
      <c r="O1821" s="172">
        <v>0</v>
      </c>
      <c r="P1821" s="199">
        <f t="shared" si="370"/>
        <v>846.50407407407397</v>
      </c>
      <c r="Q1821" s="233">
        <v>7453.3892999999998</v>
      </c>
      <c r="R1821" s="96">
        <v>5622.0546999999997</v>
      </c>
      <c r="S1821" s="96">
        <v>1418.704</v>
      </c>
      <c r="T1821" s="96">
        <v>5.267E-3</v>
      </c>
      <c r="U1821" s="96">
        <v>40.893000000000001</v>
      </c>
      <c r="V1821" s="96">
        <v>21.352350000000001</v>
      </c>
      <c r="W1821" s="96">
        <v>350.38</v>
      </c>
      <c r="X1821" s="241">
        <f t="shared" si="371"/>
        <v>58.49158061851999</v>
      </c>
      <c r="Y1821" s="241">
        <f t="shared" si="372"/>
        <v>28.6814430007</v>
      </c>
      <c r="Z1821" s="241">
        <f t="shared" si="373"/>
        <v>15.743763280219998</v>
      </c>
      <c r="AA1821" s="241">
        <f t="shared" si="374"/>
        <v>14.066374337599999</v>
      </c>
      <c r="AB1821" s="241">
        <v>23.464513</v>
      </c>
      <c r="AC1821" s="241">
        <v>3.1006457999999998E-3</v>
      </c>
      <c r="AD1821" s="241">
        <v>2.0366385</v>
      </c>
      <c r="AE1821" s="241">
        <v>1.0557489000000001E-3</v>
      </c>
      <c r="AF1821" s="241">
        <v>3.1305491999999999</v>
      </c>
      <c r="AG1821" s="241">
        <v>4.5585906000000002E-2</v>
      </c>
      <c r="AH1821" s="241">
        <v>15.358027999999999</v>
      </c>
      <c r="AI1821" s="241">
        <v>2.2890623999999998E-2</v>
      </c>
      <c r="AJ1821" s="241">
        <v>1.4212928E-2</v>
      </c>
      <c r="AK1821" s="241">
        <v>7.1702648000000003E-3</v>
      </c>
      <c r="AL1821" s="241">
        <v>5.3078065000000001E-2</v>
      </c>
      <c r="AM1821" s="241">
        <v>1.5975042000000001E-4</v>
      </c>
      <c r="AN1821" s="241">
        <v>6.7535696000000006E-2</v>
      </c>
      <c r="AO1821" s="241">
        <v>0.30415245000000002</v>
      </c>
      <c r="AP1821" s="241">
        <v>-8.3464497999999998E-2</v>
      </c>
      <c r="AQ1821" s="241">
        <v>3.1433376000000002E-3</v>
      </c>
      <c r="AR1821" s="241">
        <v>14.063231</v>
      </c>
      <c r="BG1821" s="315"/>
      <c r="BH1821" s="315"/>
      <c r="BI1821" s="315"/>
      <c r="BJ1821" s="315"/>
      <c r="BK1821" s="315"/>
    </row>
    <row r="1822" spans="1:63" x14ac:dyDescent="0.25">
      <c r="A1822" s="43"/>
      <c r="B1822" s="9" t="s">
        <v>5770</v>
      </c>
      <c r="C1822" s="48" t="s">
        <v>856</v>
      </c>
      <c r="D1822" s="223">
        <v>4.0277177999999996</v>
      </c>
      <c r="E1822" s="223">
        <v>1.6513579</v>
      </c>
      <c r="F1822" s="223">
        <v>0.40874965000000002</v>
      </c>
      <c r="G1822" s="223">
        <v>6.2611979999999998E-2</v>
      </c>
      <c r="H1822" s="223">
        <v>2.5174040000000002E-2</v>
      </c>
      <c r="I1822" s="223">
        <v>0.13724209000000001</v>
      </c>
      <c r="J1822" s="223">
        <v>5.1979606999999997E-2</v>
      </c>
      <c r="K1822" s="223">
        <v>4.0506400000000003E-3</v>
      </c>
      <c r="L1822" s="223">
        <v>1.6865519</v>
      </c>
      <c r="M1822" s="223">
        <v>0</v>
      </c>
      <c r="N1822" s="223">
        <v>0</v>
      </c>
      <c r="O1822" s="223">
        <v>0</v>
      </c>
      <c r="P1822" s="227">
        <f t="shared" si="370"/>
        <v>12.232280740740741</v>
      </c>
      <c r="Q1822" s="238">
        <v>194.09945999999999</v>
      </c>
      <c r="R1822" s="117">
        <v>127.33145</v>
      </c>
      <c r="S1822" s="117">
        <v>32.729759999999999</v>
      </c>
      <c r="T1822" s="117">
        <v>6.4050000000000001E-4</v>
      </c>
      <c r="U1822" s="117">
        <v>0.76092000000000004</v>
      </c>
      <c r="V1822" s="117">
        <v>0.10168919999999999</v>
      </c>
      <c r="W1822" s="117">
        <v>33.174999999999997</v>
      </c>
      <c r="X1822" s="257">
        <f t="shared" si="371"/>
        <v>1.0916154439300401</v>
      </c>
      <c r="Y1822" s="257">
        <f t="shared" si="372"/>
        <v>0.53610561975100002</v>
      </c>
      <c r="Z1822" s="257">
        <f t="shared" si="373"/>
        <v>0.23663420352903997</v>
      </c>
      <c r="AA1822" s="257">
        <f t="shared" si="374"/>
        <v>0.31887562065000002</v>
      </c>
      <c r="AB1822" s="257">
        <v>0.33884866000000002</v>
      </c>
      <c r="AC1822" s="257">
        <v>3.8186667999999997E-5</v>
      </c>
      <c r="AD1822" s="257">
        <v>6.9860145999999998E-2</v>
      </c>
      <c r="AE1822" s="257">
        <v>2.3526282999999999E-5</v>
      </c>
      <c r="AF1822" s="257">
        <v>0.12630896</v>
      </c>
      <c r="AG1822" s="257">
        <v>1.0261408000000001E-3</v>
      </c>
      <c r="AH1822" s="257">
        <v>0.22191770999999999</v>
      </c>
      <c r="AI1822" s="257">
        <v>6.6437226999999999E-4</v>
      </c>
      <c r="AJ1822" s="257">
        <v>5.3753497999999998E-4</v>
      </c>
      <c r="AK1822" s="257">
        <v>3.3170111E-4</v>
      </c>
      <c r="AL1822" s="257">
        <v>7.8638460000000007E-5</v>
      </c>
      <c r="AM1822" s="257">
        <v>2.5070904000000001E-7</v>
      </c>
      <c r="AN1822" s="257">
        <v>3.1294755999999998E-3</v>
      </c>
      <c r="AO1822" s="257">
        <v>2.5004010999999998E-3</v>
      </c>
      <c r="AP1822" s="257">
        <v>7.4741193000000001E-3</v>
      </c>
      <c r="AQ1822" s="257">
        <v>2.3874065000000001E-4</v>
      </c>
      <c r="AR1822" s="257">
        <v>0.31863688000000001</v>
      </c>
      <c r="BG1822" s="315"/>
      <c r="BH1822" s="315"/>
      <c r="BI1822" s="315"/>
      <c r="BJ1822" s="315"/>
      <c r="BK1822" s="315"/>
    </row>
    <row r="1823" spans="1:63" x14ac:dyDescent="0.25">
      <c r="A1823" s="43"/>
      <c r="B1823" s="9" t="s">
        <v>5770</v>
      </c>
      <c r="C1823" s="48" t="s">
        <v>857</v>
      </c>
      <c r="D1823" s="223">
        <v>0.37280577999999998</v>
      </c>
      <c r="E1823" s="223">
        <v>0.18612666999999999</v>
      </c>
      <c r="F1823" s="223">
        <v>4.5346506000000002E-2</v>
      </c>
      <c r="G1823" s="223">
        <v>8.8652806000000008E-3</v>
      </c>
      <c r="H1823" s="223">
        <v>7.3660464999999997E-4</v>
      </c>
      <c r="I1823" s="223">
        <v>7.1430929999999997E-3</v>
      </c>
      <c r="J1823" s="223">
        <v>2.235581E-2</v>
      </c>
      <c r="K1823" s="223">
        <v>1.8695345999999999E-4</v>
      </c>
      <c r="L1823" s="223">
        <v>0.10204487</v>
      </c>
      <c r="M1823" s="223">
        <v>0</v>
      </c>
      <c r="N1823" s="223">
        <v>0</v>
      </c>
      <c r="O1823" s="223">
        <v>0</v>
      </c>
      <c r="P1823" s="227">
        <f t="shared" ref="P1823:P1861" si="375">E1823/0.135</f>
        <v>1.378716074074074</v>
      </c>
      <c r="Q1823" s="238">
        <v>23.803523999999999</v>
      </c>
      <c r="R1823" s="117">
        <v>19.558250999999998</v>
      </c>
      <c r="S1823" s="117">
        <v>2.4931760000000001</v>
      </c>
      <c r="T1823" s="117">
        <v>2.4026999999999999E-5</v>
      </c>
      <c r="U1823" s="117">
        <v>0.49401</v>
      </c>
      <c r="V1823" s="117">
        <v>4.136281E-2</v>
      </c>
      <c r="W1823" s="117">
        <v>1.2166999999999999</v>
      </c>
      <c r="X1823" s="257">
        <f t="shared" si="371"/>
        <v>0.14425021047178199</v>
      </c>
      <c r="Y1823" s="257">
        <f t="shared" si="372"/>
        <v>6.6831454168099991E-2</v>
      </c>
      <c r="Z1823" s="257">
        <f t="shared" si="373"/>
        <v>2.8252593433681999E-2</v>
      </c>
      <c r="AA1823" s="257">
        <f t="shared" si="374"/>
        <v>4.9166162870000002E-2</v>
      </c>
      <c r="AB1823" s="257">
        <v>3.8224782999999998E-2</v>
      </c>
      <c r="AC1823" s="257">
        <v>7.3163988999999998E-6</v>
      </c>
      <c r="AD1823" s="257">
        <v>1.9212686999999999E-2</v>
      </c>
      <c r="AE1823" s="257">
        <v>2.6946592E-6</v>
      </c>
      <c r="AF1823" s="257">
        <v>9.3047519999999995E-3</v>
      </c>
      <c r="AG1823" s="257">
        <v>7.922111E-5</v>
      </c>
      <c r="AH1823" s="257">
        <v>2.5017932999999999E-2</v>
      </c>
      <c r="AI1823" s="257">
        <v>7.4528105000000003E-5</v>
      </c>
      <c r="AJ1823" s="257">
        <v>7.7301673000000005E-5</v>
      </c>
      <c r="AK1823" s="257">
        <v>8.6894403000000001E-5</v>
      </c>
      <c r="AL1823" s="257">
        <v>8.8526210999999996E-6</v>
      </c>
      <c r="AM1823" s="257">
        <v>3.6171582E-8</v>
      </c>
      <c r="AN1823" s="257">
        <v>1.1339909E-3</v>
      </c>
      <c r="AO1823" s="257">
        <v>7.4969746000000002E-4</v>
      </c>
      <c r="AP1823" s="257">
        <v>1.1033591E-3</v>
      </c>
      <c r="AQ1823" s="257">
        <v>1.3147987000000001E-4</v>
      </c>
      <c r="AR1823" s="257">
        <v>4.9034683000000003E-2</v>
      </c>
      <c r="BG1823" s="315"/>
      <c r="BH1823" s="315"/>
      <c r="BI1823" s="315"/>
      <c r="BJ1823" s="315"/>
      <c r="BK1823" s="315"/>
    </row>
    <row r="1824" spans="1:63" x14ac:dyDescent="0.25">
      <c r="A1824" s="135">
        <v>1</v>
      </c>
      <c r="B1824" s="9" t="s">
        <v>5770</v>
      </c>
      <c r="C1824" s="48" t="s">
        <v>858</v>
      </c>
      <c r="D1824" s="223">
        <v>2.7484986</v>
      </c>
      <c r="E1824" s="223">
        <v>1.1385270000000001</v>
      </c>
      <c r="F1824" s="223">
        <v>0.28155855000000002</v>
      </c>
      <c r="G1824" s="223">
        <v>4.3800634999999997E-2</v>
      </c>
      <c r="H1824" s="223">
        <v>1.6620936999999999E-2</v>
      </c>
      <c r="I1824" s="223">
        <v>9.1707443E-2</v>
      </c>
      <c r="J1824" s="223">
        <v>4.1611278000000002E-2</v>
      </c>
      <c r="K1824" s="223">
        <v>2.6983496999999999E-3</v>
      </c>
      <c r="L1824" s="223">
        <v>1.1319744</v>
      </c>
      <c r="M1824" s="223">
        <v>0</v>
      </c>
      <c r="N1824" s="223">
        <v>0</v>
      </c>
      <c r="O1824" s="223">
        <v>0</v>
      </c>
      <c r="P1824" s="227">
        <f t="shared" si="375"/>
        <v>8.4335333333333331</v>
      </c>
      <c r="Q1824" s="238">
        <v>134.49588</v>
      </c>
      <c r="R1824" s="117">
        <v>89.610832000000002</v>
      </c>
      <c r="S1824" s="117">
        <v>22.146955999999999</v>
      </c>
      <c r="T1824" s="117">
        <v>4.2473445000000001E-4</v>
      </c>
      <c r="U1824" s="117">
        <v>0.66750149999999997</v>
      </c>
      <c r="V1824" s="117">
        <v>8.0574963999999999E-2</v>
      </c>
      <c r="W1824" s="117">
        <v>21.989595000000001</v>
      </c>
      <c r="X1824" s="257">
        <f t="shared" si="371"/>
        <v>0.76003761038592998</v>
      </c>
      <c r="Y1824" s="257">
        <f t="shared" si="372"/>
        <v>0.37185965917800001</v>
      </c>
      <c r="Z1824" s="257">
        <f t="shared" si="373"/>
        <v>0.16370064182792998</v>
      </c>
      <c r="AA1824" s="257">
        <f t="shared" si="374"/>
        <v>0.22447730937999999</v>
      </c>
      <c r="AB1824" s="257">
        <v>0.23363030000000001</v>
      </c>
      <c r="AC1824" s="257">
        <v>2.7382073999999999E-5</v>
      </c>
      <c r="AD1824" s="257">
        <v>5.2133535000000002E-2</v>
      </c>
      <c r="AE1824" s="257">
        <v>1.6235214000000002E-5</v>
      </c>
      <c r="AF1824" s="257">
        <v>8.5357487999999995E-2</v>
      </c>
      <c r="AG1824" s="257">
        <v>6.9471889000000001E-4</v>
      </c>
      <c r="AH1824" s="257">
        <v>0.15300279</v>
      </c>
      <c r="AI1824" s="257">
        <v>4.5792681000000001E-4</v>
      </c>
      <c r="AJ1824" s="257">
        <v>3.7645331999999998E-4</v>
      </c>
      <c r="AK1824" s="257">
        <v>2.4601875999999997E-4</v>
      </c>
      <c r="AL1824" s="257">
        <v>5.4213416999999998E-5</v>
      </c>
      <c r="AM1824" s="257">
        <v>1.7562092999999999E-7</v>
      </c>
      <c r="AN1824" s="257">
        <v>2.4310559E-3</v>
      </c>
      <c r="AO1824" s="257">
        <v>1.8876548E-3</v>
      </c>
      <c r="AP1824" s="257">
        <v>5.2443532000000003E-3</v>
      </c>
      <c r="AQ1824" s="257">
        <v>2.0119938E-4</v>
      </c>
      <c r="AR1824" s="257">
        <v>0.22427611</v>
      </c>
      <c r="BG1824" s="315"/>
      <c r="BH1824" s="315"/>
      <c r="BI1824" s="315"/>
      <c r="BJ1824" s="315"/>
      <c r="BK1824" s="315"/>
    </row>
    <row r="1825" spans="1:63" x14ac:dyDescent="0.25">
      <c r="A1825" s="43"/>
      <c r="B1825" s="9" t="s">
        <v>5770</v>
      </c>
      <c r="C1825" s="48" t="s">
        <v>859</v>
      </c>
      <c r="D1825" s="223">
        <v>9.7880594999999992</v>
      </c>
      <c r="E1825" s="223">
        <v>1.7378754000000001</v>
      </c>
      <c r="F1825" s="223">
        <v>1.7441061</v>
      </c>
      <c r="G1825" s="223">
        <v>2.6885824</v>
      </c>
      <c r="H1825" s="223">
        <v>9.4410358000000007E-3</v>
      </c>
      <c r="I1825" s="223">
        <v>2.0666072999999998</v>
      </c>
      <c r="J1825" s="223">
        <v>0.20646844</v>
      </c>
      <c r="K1825" s="223">
        <v>1.3814172000000001E-3</v>
      </c>
      <c r="L1825" s="223">
        <v>1.3335975</v>
      </c>
      <c r="M1825" s="223">
        <v>0</v>
      </c>
      <c r="N1825" s="223">
        <v>0</v>
      </c>
      <c r="O1825" s="223">
        <v>0</v>
      </c>
      <c r="P1825" s="227">
        <f t="shared" si="375"/>
        <v>12.873151111111111</v>
      </c>
      <c r="Q1825" s="238">
        <v>141.42780999999999</v>
      </c>
      <c r="R1825" s="117">
        <v>120.43922000000001</v>
      </c>
      <c r="S1825" s="117">
        <v>9.9657599999999995</v>
      </c>
      <c r="T1825" s="117">
        <v>5.6435000000000003E-4</v>
      </c>
      <c r="U1825" s="117">
        <v>2.6211000000000002</v>
      </c>
      <c r="V1825" s="117">
        <v>0.13376950000000001</v>
      </c>
      <c r="W1825" s="117">
        <v>8.2674000000000003</v>
      </c>
      <c r="X1825" s="257">
        <f t="shared" si="371"/>
        <v>7.8267115152397002</v>
      </c>
      <c r="Y1825" s="257">
        <f t="shared" si="372"/>
        <v>7.1924411967450004</v>
      </c>
      <c r="Z1825" s="257">
        <f t="shared" si="373"/>
        <v>0.33110230449470007</v>
      </c>
      <c r="AA1825" s="257">
        <f t="shared" si="374"/>
        <v>0.30316801399999999</v>
      </c>
      <c r="AB1825" s="257">
        <v>0.35680145000000002</v>
      </c>
      <c r="AC1825" s="257">
        <v>1.5873204999999999E-5</v>
      </c>
      <c r="AD1825" s="257">
        <v>5.8509510000000002</v>
      </c>
      <c r="AE1825" s="257">
        <v>1.2339685E-4</v>
      </c>
      <c r="AF1825" s="257">
        <v>0.98425914000000003</v>
      </c>
      <c r="AG1825" s="257">
        <v>2.9033668999999999E-4</v>
      </c>
      <c r="AH1825" s="257">
        <v>0.23350534000000001</v>
      </c>
      <c r="AI1825" s="257">
        <v>2.9206714999999999E-3</v>
      </c>
      <c r="AJ1825" s="257">
        <v>2.4589148000000002E-2</v>
      </c>
      <c r="AK1825" s="257">
        <v>3.0987978999999998E-4</v>
      </c>
      <c r="AL1825" s="257">
        <v>2.9512970999999999E-3</v>
      </c>
      <c r="AM1825" s="257">
        <v>8.3541047000000007E-6</v>
      </c>
      <c r="AN1825" s="257">
        <v>1.6411410000000001E-2</v>
      </c>
      <c r="AO1825" s="257">
        <v>3.5217531000000003E-2</v>
      </c>
      <c r="AP1825" s="257">
        <v>1.5188673E-2</v>
      </c>
      <c r="AQ1825" s="257">
        <v>1.684994E-3</v>
      </c>
      <c r="AR1825" s="257">
        <v>0.30148301999999999</v>
      </c>
      <c r="BG1825" s="315"/>
      <c r="BH1825" s="315"/>
      <c r="BI1825" s="315"/>
      <c r="BJ1825" s="315"/>
      <c r="BK1825" s="315"/>
    </row>
    <row r="1826" spans="1:63" x14ac:dyDescent="0.25">
      <c r="A1826" s="43"/>
      <c r="B1826" s="9" t="s">
        <v>5770</v>
      </c>
      <c r="C1826" s="48" t="s">
        <v>860</v>
      </c>
      <c r="D1826" s="223">
        <v>2.5438060999999998</v>
      </c>
      <c r="E1826" s="223">
        <v>0.10806196999999999</v>
      </c>
      <c r="F1826" s="223">
        <v>3.2537098E-2</v>
      </c>
      <c r="G1826" s="223">
        <v>9.2516956000000001E-3</v>
      </c>
      <c r="H1826" s="223">
        <v>2.7533503999999998E-4</v>
      </c>
      <c r="I1826" s="223">
        <v>6.6770056E-3</v>
      </c>
      <c r="J1826" s="223">
        <v>2.7353882000000001E-3</v>
      </c>
      <c r="K1826" s="223">
        <v>3.7671988000000002E-5</v>
      </c>
      <c r="L1826" s="223">
        <v>2.3842298999999998</v>
      </c>
      <c r="M1826" s="223">
        <v>0</v>
      </c>
      <c r="N1826" s="223">
        <v>0</v>
      </c>
      <c r="O1826" s="223">
        <v>0</v>
      </c>
      <c r="P1826" s="227">
        <f t="shared" si="375"/>
        <v>0.80045903703703691</v>
      </c>
      <c r="Q1826" s="238">
        <v>16.695564000000001</v>
      </c>
      <c r="R1826" s="117">
        <v>9.8338113000000007</v>
      </c>
      <c r="S1826" s="117">
        <v>5.7573600000000003</v>
      </c>
      <c r="T1826" s="117">
        <v>7.9573999999999994E-6</v>
      </c>
      <c r="U1826" s="117">
        <v>0.28583999999999998</v>
      </c>
      <c r="V1826" s="117">
        <v>0.1071043</v>
      </c>
      <c r="W1826" s="117">
        <v>0.71143999999999996</v>
      </c>
      <c r="X1826" s="257">
        <f t="shared" si="371"/>
        <v>7.9635192856484002E-2</v>
      </c>
      <c r="Y1826" s="257">
        <f t="shared" si="372"/>
        <v>3.8788477447900004E-2</v>
      </c>
      <c r="Z1826" s="257">
        <f t="shared" si="373"/>
        <v>1.6163529267583999E-2</v>
      </c>
      <c r="AA1826" s="257">
        <f t="shared" si="374"/>
        <v>2.4683186140999999E-2</v>
      </c>
      <c r="AB1826" s="257">
        <v>2.2185847000000002E-2</v>
      </c>
      <c r="AC1826" s="257">
        <v>2.2471085999999999E-6</v>
      </c>
      <c r="AD1826" s="257">
        <v>9.5470741000000005E-3</v>
      </c>
      <c r="AE1826" s="257">
        <v>1.6396992999999999E-6</v>
      </c>
      <c r="AF1826" s="257">
        <v>6.8677785999999999E-3</v>
      </c>
      <c r="AG1826" s="257">
        <v>1.8389093999999999E-4</v>
      </c>
      <c r="AH1826" s="257">
        <v>1.4520788999999999E-2</v>
      </c>
      <c r="AI1826" s="257">
        <v>5.3462057E-5</v>
      </c>
      <c r="AJ1826" s="257">
        <v>8.2274439E-5</v>
      </c>
      <c r="AK1826" s="257">
        <v>2.2742501000000001E-5</v>
      </c>
      <c r="AL1826" s="257">
        <v>7.9472491999999997E-6</v>
      </c>
      <c r="AM1826" s="257">
        <v>2.4851383999999999E-8</v>
      </c>
      <c r="AN1826" s="257">
        <v>8.2034502000000002E-4</v>
      </c>
      <c r="AO1826" s="257">
        <v>2.7008076999999998E-4</v>
      </c>
      <c r="AP1826" s="257">
        <v>3.8586338000000001E-4</v>
      </c>
      <c r="AQ1826" s="257">
        <v>5.5584141000000001E-5</v>
      </c>
      <c r="AR1826" s="257">
        <v>2.4627601999999998E-2</v>
      </c>
      <c r="BG1826" s="315"/>
      <c r="BH1826" s="315"/>
      <c r="BI1826" s="315"/>
      <c r="BJ1826" s="315"/>
      <c r="BK1826" s="315"/>
    </row>
    <row r="1827" spans="1:63" x14ac:dyDescent="0.25">
      <c r="A1827" s="43"/>
      <c r="B1827" s="9" t="s">
        <v>5770</v>
      </c>
      <c r="C1827" s="48" t="s">
        <v>861</v>
      </c>
      <c r="D1827" s="223">
        <v>15.605746999999999</v>
      </c>
      <c r="E1827" s="223">
        <v>3.6021931999999999</v>
      </c>
      <c r="F1827" s="223">
        <v>0.74782185000000001</v>
      </c>
      <c r="G1827" s="223">
        <v>0.1649814</v>
      </c>
      <c r="H1827" s="223">
        <v>1.8221584999999998E-2</v>
      </c>
      <c r="I1827" s="223">
        <v>0.33169966000000001</v>
      </c>
      <c r="J1827" s="223">
        <v>0.38864397000000001</v>
      </c>
      <c r="K1827" s="223">
        <v>3.0575310000000001E-3</v>
      </c>
      <c r="L1827" s="223">
        <v>10.349128</v>
      </c>
      <c r="M1827" s="223">
        <v>0</v>
      </c>
      <c r="N1827" s="223">
        <v>0</v>
      </c>
      <c r="O1827" s="223">
        <v>0</v>
      </c>
      <c r="P1827" s="227">
        <f t="shared" si="375"/>
        <v>26.68291259259259</v>
      </c>
      <c r="Q1827" s="238">
        <v>576.55918999999994</v>
      </c>
      <c r="R1827" s="117">
        <v>346.52537999999998</v>
      </c>
      <c r="S1827" s="117">
        <v>109.3288</v>
      </c>
      <c r="T1827" s="117">
        <v>5.1077999999999996E-4</v>
      </c>
      <c r="U1827" s="117">
        <v>3.6642999999999999</v>
      </c>
      <c r="V1827" s="117">
        <v>1.7902009999999999</v>
      </c>
      <c r="W1827" s="117">
        <v>115.25</v>
      </c>
      <c r="X1827" s="257">
        <f t="shared" si="371"/>
        <v>2.5117646730196403</v>
      </c>
      <c r="Y1827" s="257">
        <f t="shared" si="372"/>
        <v>1.1135979773039999</v>
      </c>
      <c r="Z1827" s="257">
        <f t="shared" si="373"/>
        <v>0.51294146371564009</v>
      </c>
      <c r="AA1827" s="257">
        <f t="shared" si="374"/>
        <v>0.88522523200000003</v>
      </c>
      <c r="AB1827" s="257">
        <v>0.73949277000000002</v>
      </c>
      <c r="AC1827" s="257">
        <v>1.0765819E-4</v>
      </c>
      <c r="AD1827" s="257">
        <v>0.14512707999999999</v>
      </c>
      <c r="AE1827" s="257">
        <v>4.3634014000000001E-5</v>
      </c>
      <c r="AF1827" s="257">
        <v>0.22534197</v>
      </c>
      <c r="AG1827" s="257">
        <v>3.4848650999999998E-3</v>
      </c>
      <c r="AH1827" s="257">
        <v>0.48406784000000003</v>
      </c>
      <c r="AI1827" s="257">
        <v>1.2181197E-3</v>
      </c>
      <c r="AJ1827" s="257">
        <v>1.4550566999999999E-3</v>
      </c>
      <c r="AK1827" s="257">
        <v>5.0183993999999995E-4</v>
      </c>
      <c r="AL1827" s="257">
        <v>1.5727712E-4</v>
      </c>
      <c r="AM1827" s="257">
        <v>4.9285563999999999E-7</v>
      </c>
      <c r="AN1827" s="257">
        <v>6.6108088000000004E-3</v>
      </c>
      <c r="AO1827" s="257">
        <v>6.4911476000000003E-3</v>
      </c>
      <c r="AP1827" s="257">
        <v>1.2438881000000001E-2</v>
      </c>
      <c r="AQ1827" s="257">
        <v>1.6760721999999999E-2</v>
      </c>
      <c r="AR1827" s="257">
        <v>0.86846451000000002</v>
      </c>
      <c r="BG1827" s="315"/>
      <c r="BH1827" s="315"/>
      <c r="BI1827" s="315"/>
      <c r="BJ1827" s="315"/>
      <c r="BK1827" s="315"/>
    </row>
    <row r="1828" spans="1:63" x14ac:dyDescent="0.25">
      <c r="A1828" s="43"/>
      <c r="B1828" s="9" t="s">
        <v>5770</v>
      </c>
      <c r="C1828" s="48" t="s">
        <v>5585</v>
      </c>
      <c r="D1828" s="223">
        <v>55.323787000000003</v>
      </c>
      <c r="E1828" s="223">
        <v>1.1196305</v>
      </c>
      <c r="F1828" s="223">
        <v>0.71771704000000003</v>
      </c>
      <c r="G1828" s="223">
        <v>5.4469476000000003E-2</v>
      </c>
      <c r="H1828" s="223">
        <v>7.1251958000000002E-3</v>
      </c>
      <c r="I1828" s="223">
        <v>0.15414003000000001</v>
      </c>
      <c r="J1828" s="223">
        <v>3.6136467999999998E-2</v>
      </c>
      <c r="K1828" s="223">
        <v>4.3440227000000002E-4</v>
      </c>
      <c r="L1828" s="223">
        <v>53.234133999999997</v>
      </c>
      <c r="M1828" s="223">
        <v>0</v>
      </c>
      <c r="N1828" s="223">
        <v>0</v>
      </c>
      <c r="O1828" s="223">
        <v>0</v>
      </c>
      <c r="P1828" s="227">
        <f t="shared" si="375"/>
        <v>8.2935592592592577</v>
      </c>
      <c r="Q1828" s="238">
        <v>128.38158999999999</v>
      </c>
      <c r="R1828" s="117">
        <v>92.589658999999997</v>
      </c>
      <c r="S1828" s="117">
        <v>28.72184</v>
      </c>
      <c r="T1828" s="117">
        <v>2.9744999999999999E-4</v>
      </c>
      <c r="U1828" s="117">
        <v>2.2621000000000002</v>
      </c>
      <c r="V1828" s="117">
        <v>0.47059610000000002</v>
      </c>
      <c r="W1828" s="117">
        <v>4.3371000000000004</v>
      </c>
      <c r="X1828" s="257">
        <f t="shared" ref="X1828:X1891" si="376">SUM(Y1828:AA1828)</f>
        <v>0.98894876318912017</v>
      </c>
      <c r="Y1828" s="257">
        <f t="shared" ref="Y1828:Y1891" si="377">SUM(AB1828:AG1828)</f>
        <v>0.54234849796700013</v>
      </c>
      <c r="Z1828" s="257">
        <f t="shared" ref="Z1828:Z1891" si="378">SUM(AH1828:AP1828)</f>
        <v>0.21393366799212002</v>
      </c>
      <c r="AA1828" s="257">
        <f t="shared" ref="AA1828:AA1891" si="379">SUM(AQ1828:AR1828)</f>
        <v>0.23266659723000002</v>
      </c>
      <c r="AB1828" s="257">
        <v>0.22987756000000001</v>
      </c>
      <c r="AC1828" s="257">
        <v>3.1348654000000001E-5</v>
      </c>
      <c r="AD1828" s="257">
        <v>5.6746167E-2</v>
      </c>
      <c r="AE1828" s="257">
        <v>7.7014412999999995E-5</v>
      </c>
      <c r="AF1828" s="257">
        <v>0.25469962000000002</v>
      </c>
      <c r="AG1828" s="257">
        <v>9.1678790000000005E-4</v>
      </c>
      <c r="AH1828" s="257">
        <v>0.15045678000000001</v>
      </c>
      <c r="AI1828" s="257">
        <v>1.1807014000000001E-3</v>
      </c>
      <c r="AJ1828" s="257">
        <v>4.0821823999999998E-4</v>
      </c>
      <c r="AK1828" s="257">
        <v>2.0419007999999999E-4</v>
      </c>
      <c r="AL1828" s="257">
        <v>4.2188465999999998E-5</v>
      </c>
      <c r="AM1828" s="257">
        <v>1.3060612000000001E-7</v>
      </c>
      <c r="AN1828" s="257">
        <v>9.3877201999999996E-3</v>
      </c>
      <c r="AO1828" s="257">
        <v>3.4860214E-2</v>
      </c>
      <c r="AP1828" s="257">
        <v>1.7393525E-2</v>
      </c>
      <c r="AQ1828" s="257">
        <v>9.4422723000000001E-4</v>
      </c>
      <c r="AR1828" s="257">
        <v>0.23172237000000001</v>
      </c>
      <c r="BG1828" s="315"/>
      <c r="BH1828" s="315"/>
      <c r="BI1828" s="315"/>
      <c r="BJ1828" s="315"/>
      <c r="BK1828" s="315"/>
    </row>
    <row r="1829" spans="1:63" x14ac:dyDescent="0.25">
      <c r="A1829" s="43"/>
      <c r="B1829" s="9" t="s">
        <v>5770</v>
      </c>
      <c r="C1829" s="48" t="s">
        <v>7045</v>
      </c>
      <c r="D1829" s="223">
        <v>5.0714427999999998</v>
      </c>
      <c r="E1829" s="223">
        <v>0.31538385000000002</v>
      </c>
      <c r="F1829" s="223">
        <v>0.58078174999999999</v>
      </c>
      <c r="G1829" s="223">
        <v>0.39885801999999998</v>
      </c>
      <c r="H1829" s="223">
        <v>2.3351891000000001E-3</v>
      </c>
      <c r="I1829" s="223">
        <v>0.44372671000000002</v>
      </c>
      <c r="J1829" s="223">
        <v>5.6276188999999997E-2</v>
      </c>
      <c r="K1829" s="223">
        <v>2.6305365000000002E-4</v>
      </c>
      <c r="L1829" s="223">
        <v>3.2738181000000002</v>
      </c>
      <c r="M1829" s="223">
        <v>0</v>
      </c>
      <c r="N1829" s="223">
        <v>0</v>
      </c>
      <c r="O1829" s="223">
        <v>0</v>
      </c>
      <c r="P1829" s="227">
        <f t="shared" si="375"/>
        <v>2.3361766666666668</v>
      </c>
      <c r="Q1829" s="238">
        <v>43.649957999999998</v>
      </c>
      <c r="R1829" s="117">
        <v>29.551577000000002</v>
      </c>
      <c r="S1829" s="117">
        <v>6.6677569999999999</v>
      </c>
      <c r="T1829" s="117">
        <v>1.5025316E-4</v>
      </c>
      <c r="U1829" s="117">
        <v>0.59188607999999998</v>
      </c>
      <c r="V1829" s="117">
        <v>0.11934734</v>
      </c>
      <c r="W1829" s="117">
        <v>6.7192404999999997</v>
      </c>
      <c r="X1829" s="257">
        <f t="shared" si="376"/>
        <v>1.4016328329707</v>
      </c>
      <c r="Y1829" s="257">
        <f t="shared" si="377"/>
        <v>1.23650436965</v>
      </c>
      <c r="Z1829" s="257">
        <f t="shared" si="378"/>
        <v>5.9916488320700005E-2</v>
      </c>
      <c r="AA1829" s="257">
        <f t="shared" si="379"/>
        <v>0.105211975</v>
      </c>
      <c r="AB1829" s="257">
        <v>6.4753119999999997E-2</v>
      </c>
      <c r="AC1829" s="257">
        <v>1.0297864999999999E-5</v>
      </c>
      <c r="AD1829" s="257">
        <v>0.92863578999999996</v>
      </c>
      <c r="AE1829" s="257">
        <v>2.5982365000000001E-5</v>
      </c>
      <c r="AF1829" s="257">
        <v>0.24286721999999999</v>
      </c>
      <c r="AG1829" s="257">
        <v>2.1195942000000001E-4</v>
      </c>
      <c r="AH1829" s="257">
        <v>4.2380800000000003E-2</v>
      </c>
      <c r="AI1829" s="257">
        <v>1.0026041000000001E-3</v>
      </c>
      <c r="AJ1829" s="257">
        <v>3.6393821000000001E-3</v>
      </c>
      <c r="AK1829" s="257">
        <v>7.7592858999999998E-4</v>
      </c>
      <c r="AL1829" s="257">
        <v>4.9123470000000003E-4</v>
      </c>
      <c r="AM1829" s="257">
        <v>1.6606307E-6</v>
      </c>
      <c r="AN1829" s="257">
        <v>2.3901621E-3</v>
      </c>
      <c r="AO1829" s="257">
        <v>5.7699251E-3</v>
      </c>
      <c r="AP1829" s="257">
        <v>3.4647910000000001E-3</v>
      </c>
      <c r="AQ1829" s="257">
        <v>3.1208794000000002E-2</v>
      </c>
      <c r="AR1829" s="257">
        <v>7.4003181000000001E-2</v>
      </c>
      <c r="BG1829" s="315"/>
      <c r="BH1829" s="315"/>
      <c r="BI1829" s="315"/>
      <c r="BJ1829" s="315"/>
      <c r="BK1829" s="315"/>
    </row>
    <row r="1830" spans="1:63" x14ac:dyDescent="0.25">
      <c r="A1830" s="43"/>
      <c r="B1830" s="9" t="s">
        <v>5770</v>
      </c>
      <c r="C1830" s="48" t="s">
        <v>7036</v>
      </c>
      <c r="D1830" s="223">
        <v>0.86125843000000002</v>
      </c>
      <c r="E1830" s="223">
        <v>0.24151392999999999</v>
      </c>
      <c r="F1830" s="223">
        <v>0.15278390999999999</v>
      </c>
      <c r="G1830" s="223">
        <v>4.5673367999999999E-2</v>
      </c>
      <c r="H1830" s="223">
        <v>1.4320354E-3</v>
      </c>
      <c r="I1830" s="223">
        <v>5.9398013E-2</v>
      </c>
      <c r="J1830" s="223">
        <v>5.5713181000000001E-2</v>
      </c>
      <c r="K1830" s="223">
        <v>8.7362013E-4</v>
      </c>
      <c r="L1830" s="223">
        <v>0.30387037</v>
      </c>
      <c r="M1830" s="223">
        <v>0</v>
      </c>
      <c r="N1830" s="223">
        <v>0</v>
      </c>
      <c r="O1830" s="223">
        <v>0</v>
      </c>
      <c r="P1830" s="227">
        <f t="shared" si="375"/>
        <v>1.7889920740740739</v>
      </c>
      <c r="Q1830" s="238">
        <v>28.082552</v>
      </c>
      <c r="R1830" s="117">
        <v>20.672930999999998</v>
      </c>
      <c r="S1830" s="117">
        <v>5.7954400000000001</v>
      </c>
      <c r="T1830" s="117">
        <v>3.2298999999999997E-5</v>
      </c>
      <c r="U1830" s="117">
        <v>0.35503000000000001</v>
      </c>
      <c r="V1830" s="117">
        <v>0.1072192</v>
      </c>
      <c r="W1830" s="117">
        <v>1.1518999999999999</v>
      </c>
      <c r="X1830" s="257">
        <f t="shared" si="376"/>
        <v>0.30507390168280002</v>
      </c>
      <c r="Y1830" s="257">
        <f t="shared" si="377"/>
        <v>0.2130534898975</v>
      </c>
      <c r="Z1830" s="257">
        <f t="shared" si="378"/>
        <v>3.7481781485300007E-2</v>
      </c>
      <c r="AA1830" s="257">
        <f t="shared" si="379"/>
        <v>5.4538630300000002E-2</v>
      </c>
      <c r="AB1830" s="257">
        <v>4.9587821999999997E-2</v>
      </c>
      <c r="AC1830" s="257">
        <v>4.3476838000000004E-6</v>
      </c>
      <c r="AD1830" s="257">
        <v>0.12110276</v>
      </c>
      <c r="AE1830" s="257">
        <v>6.7336036999999997E-6</v>
      </c>
      <c r="AF1830" s="257">
        <v>4.2166729999999999E-2</v>
      </c>
      <c r="AG1830" s="257">
        <v>1.8509660999999999E-4</v>
      </c>
      <c r="AH1830" s="257">
        <v>3.245514E-2</v>
      </c>
      <c r="AI1830" s="257">
        <v>2.5491952000000003E-4</v>
      </c>
      <c r="AJ1830" s="257">
        <v>4.1368303000000002E-4</v>
      </c>
      <c r="AK1830" s="257">
        <v>3.9126626999999998E-4</v>
      </c>
      <c r="AL1830" s="257">
        <v>5.2203872E-5</v>
      </c>
      <c r="AM1830" s="257">
        <v>2.5839329999999998E-7</v>
      </c>
      <c r="AN1830" s="257">
        <v>1.3765883999999999E-3</v>
      </c>
      <c r="AO1830" s="257">
        <v>1.2066475999999999E-3</v>
      </c>
      <c r="AP1830" s="257">
        <v>1.3310743999999999E-3</v>
      </c>
      <c r="AQ1830" s="257">
        <v>2.7946722999999999E-3</v>
      </c>
      <c r="AR1830" s="257">
        <v>5.1743958E-2</v>
      </c>
      <c r="BG1830" s="315"/>
      <c r="BH1830" s="315"/>
      <c r="BI1830" s="315"/>
      <c r="BJ1830" s="315"/>
      <c r="BK1830" s="315"/>
    </row>
    <row r="1831" spans="1:63" x14ac:dyDescent="0.25">
      <c r="A1831" s="135">
        <v>1</v>
      </c>
      <c r="B1831" s="9" t="s">
        <v>5770</v>
      </c>
      <c r="C1831" s="48" t="s">
        <v>5586</v>
      </c>
      <c r="D1831" s="223">
        <v>3.2189616999999999</v>
      </c>
      <c r="E1831" s="223">
        <v>0.28288109</v>
      </c>
      <c r="F1831" s="223">
        <v>0.3924627</v>
      </c>
      <c r="G1831" s="223">
        <v>0.24345676999999999</v>
      </c>
      <c r="H1831" s="223">
        <v>1.9378015E-3</v>
      </c>
      <c r="I1831" s="223">
        <v>0.27462207999999999</v>
      </c>
      <c r="J1831" s="223">
        <v>5.6028465999999999E-2</v>
      </c>
      <c r="K1831" s="223">
        <v>5.3170291000000005E-4</v>
      </c>
      <c r="L1831" s="223">
        <v>1.9670411000000001</v>
      </c>
      <c r="M1831" s="223">
        <v>0</v>
      </c>
      <c r="N1831" s="223">
        <v>0</v>
      </c>
      <c r="O1831" s="223">
        <v>0</v>
      </c>
      <c r="P1831" s="227">
        <f t="shared" si="375"/>
        <v>2.0954154814814814</v>
      </c>
      <c r="Q1831" s="238">
        <v>36.8003</v>
      </c>
      <c r="R1831" s="117">
        <v>25.644973</v>
      </c>
      <c r="S1831" s="117">
        <v>6.2839375000000004</v>
      </c>
      <c r="T1831" s="117">
        <v>9.8353332E-5</v>
      </c>
      <c r="U1831" s="117">
        <v>0.48766939999999998</v>
      </c>
      <c r="V1831" s="117">
        <v>0.11401095999999999</v>
      </c>
      <c r="W1831" s="117">
        <v>4.2696107000000003</v>
      </c>
      <c r="X1831" s="257">
        <f t="shared" si="376"/>
        <v>0.91914691309170005</v>
      </c>
      <c r="Y1831" s="257">
        <f t="shared" si="377"/>
        <v>0.78618599148550006</v>
      </c>
      <c r="Z1831" s="257">
        <f t="shared" si="378"/>
        <v>5.0045217606200003E-2</v>
      </c>
      <c r="AA1831" s="257">
        <f t="shared" si="379"/>
        <v>8.2915704000000007E-2</v>
      </c>
      <c r="AB1831" s="257">
        <v>5.8080389000000003E-2</v>
      </c>
      <c r="AC1831" s="257">
        <v>7.6797854999999992E-6</v>
      </c>
      <c r="AD1831" s="257">
        <v>0.57332126000000005</v>
      </c>
      <c r="AE1831" s="257">
        <v>1.751291E-5</v>
      </c>
      <c r="AF1831" s="257">
        <v>0.15455901</v>
      </c>
      <c r="AG1831" s="257">
        <v>2.0013978999999999E-4</v>
      </c>
      <c r="AH1831" s="257">
        <v>3.801351E-2</v>
      </c>
      <c r="AI1831" s="257">
        <v>6.7362285999999995E-4</v>
      </c>
      <c r="AJ1831" s="257">
        <v>2.2200745E-3</v>
      </c>
      <c r="AK1831" s="257">
        <v>6.0667716999999999E-4</v>
      </c>
      <c r="AL1831" s="257">
        <v>2.9806112999999999E-4</v>
      </c>
      <c r="AM1831" s="257">
        <v>1.0436461999999999E-6</v>
      </c>
      <c r="AN1831" s="257">
        <v>1.9441896E-3</v>
      </c>
      <c r="AO1831" s="257">
        <v>3.7620829999999998E-3</v>
      </c>
      <c r="AP1831" s="257">
        <v>2.5259557000000001E-3</v>
      </c>
      <c r="AQ1831" s="257">
        <v>1.8706581E-2</v>
      </c>
      <c r="AR1831" s="257">
        <v>6.4209123000000007E-2</v>
      </c>
      <c r="BG1831" s="315"/>
      <c r="BH1831" s="315"/>
      <c r="BI1831" s="315"/>
      <c r="BJ1831" s="315"/>
      <c r="BK1831" s="315"/>
    </row>
    <row r="1832" spans="1:63" x14ac:dyDescent="0.25">
      <c r="A1832" s="43"/>
      <c r="B1832" s="9" t="s">
        <v>5770</v>
      </c>
      <c r="C1832" s="48" t="s">
        <v>5587</v>
      </c>
      <c r="D1832" s="223">
        <v>9.3504334</v>
      </c>
      <c r="E1832" s="223">
        <v>1.4928790999999999</v>
      </c>
      <c r="F1832" s="223">
        <v>0.39274092999999999</v>
      </c>
      <c r="G1832" s="223">
        <v>1.6371194E-3</v>
      </c>
      <c r="H1832" s="223">
        <v>2.3725436000000002E-3</v>
      </c>
      <c r="I1832" s="223">
        <v>7.2244263000000003E-2</v>
      </c>
      <c r="J1832" s="223">
        <v>1.0361162E-2</v>
      </c>
      <c r="K1832" s="223">
        <v>3.0810754999999998E-4</v>
      </c>
      <c r="L1832" s="223">
        <v>7.3440130000000003</v>
      </c>
      <c r="M1832" s="223">
        <v>3.3877200000000003E-2</v>
      </c>
      <c r="N1832" s="223">
        <v>0</v>
      </c>
      <c r="O1832" s="223">
        <v>0</v>
      </c>
      <c r="P1832" s="227">
        <f t="shared" si="375"/>
        <v>11.058363703703701</v>
      </c>
      <c r="Q1832" s="238">
        <v>236.38596000000001</v>
      </c>
      <c r="R1832" s="117">
        <v>134.90770000000001</v>
      </c>
      <c r="S1832" s="117">
        <v>87.100575000000006</v>
      </c>
      <c r="T1832" s="117">
        <v>5.6151957000000003E-5</v>
      </c>
      <c r="U1832" s="117">
        <v>2.9115983999999999</v>
      </c>
      <c r="V1832" s="117">
        <v>1.6357013</v>
      </c>
      <c r="W1832" s="117">
        <v>9.8303214000000008</v>
      </c>
      <c r="X1832" s="257">
        <f t="shared" si="376"/>
        <v>0.95832260201906094</v>
      </c>
      <c r="Y1832" s="257">
        <f t="shared" si="377"/>
        <v>0.39671357782099997</v>
      </c>
      <c r="Z1832" s="257">
        <f t="shared" si="378"/>
        <v>0.21083361019806099</v>
      </c>
      <c r="AA1832" s="257">
        <f t="shared" si="379"/>
        <v>0.35077541400000001</v>
      </c>
      <c r="AB1832" s="257">
        <v>0.30651736000000002</v>
      </c>
      <c r="AC1832" s="257">
        <v>2.7527355E-5</v>
      </c>
      <c r="AD1832" s="257">
        <v>9.4787260999999994E-3</v>
      </c>
      <c r="AE1832" s="257">
        <v>1.9993765999999999E-5</v>
      </c>
      <c r="AF1832" s="257">
        <v>7.7885724000000003E-2</v>
      </c>
      <c r="AG1832" s="257">
        <v>2.7842466E-3</v>
      </c>
      <c r="AH1832" s="257">
        <v>0.20061683</v>
      </c>
      <c r="AI1832" s="257">
        <v>6.4171111999999995E-4</v>
      </c>
      <c r="AJ1832" s="257">
        <v>9.3360235999999993E-6</v>
      </c>
      <c r="AK1832" s="257">
        <v>2.4510740999999998E-4</v>
      </c>
      <c r="AL1832" s="257">
        <v>6.6712287000000001E-6</v>
      </c>
      <c r="AM1832" s="257">
        <v>2.7015760999999998E-8</v>
      </c>
      <c r="AN1832" s="257">
        <v>3.6253858999999999E-3</v>
      </c>
      <c r="AO1832" s="257">
        <v>1.7107365E-3</v>
      </c>
      <c r="AP1832" s="257">
        <v>3.9778050000000001E-3</v>
      </c>
      <c r="AQ1832" s="257">
        <v>1.2875024000000001E-2</v>
      </c>
      <c r="AR1832" s="257">
        <v>0.33790038999999999</v>
      </c>
      <c r="BG1832" s="315"/>
      <c r="BH1832" s="315"/>
      <c r="BI1832" s="315"/>
      <c r="BJ1832" s="315"/>
      <c r="BK1832" s="315"/>
    </row>
    <row r="1833" spans="1:63" x14ac:dyDescent="0.25">
      <c r="A1833" s="43"/>
      <c r="B1833" s="9" t="s">
        <v>5770</v>
      </c>
      <c r="C1833" s="48" t="s">
        <v>5588</v>
      </c>
      <c r="D1833" s="223">
        <v>618.99026000000003</v>
      </c>
      <c r="E1833" s="223">
        <v>28.338508999999998</v>
      </c>
      <c r="F1833" s="223">
        <v>3.8048291999999999</v>
      </c>
      <c r="G1833" s="223">
        <v>1.1114852</v>
      </c>
      <c r="H1833" s="223">
        <v>0.14688935</v>
      </c>
      <c r="I1833" s="223">
        <v>0.62223463000000001</v>
      </c>
      <c r="J1833" s="223">
        <v>0.82723707999999996</v>
      </c>
      <c r="K1833" s="223">
        <v>1.0475681000000001E-2</v>
      </c>
      <c r="L1833" s="223">
        <v>584.12860000000001</v>
      </c>
      <c r="M1833" s="223">
        <v>0</v>
      </c>
      <c r="N1833" s="223">
        <v>0</v>
      </c>
      <c r="O1833" s="223">
        <v>0</v>
      </c>
      <c r="P1833" s="227">
        <f t="shared" si="375"/>
        <v>209.91488148148144</v>
      </c>
      <c r="Q1833" s="238">
        <v>3097.9371000000001</v>
      </c>
      <c r="R1833" s="117">
        <v>2628.0668999999998</v>
      </c>
      <c r="S1833" s="117">
        <v>392.57119999999998</v>
      </c>
      <c r="T1833" s="117">
        <v>1.3691E-3</v>
      </c>
      <c r="U1833" s="117">
        <v>21.029</v>
      </c>
      <c r="V1833" s="117">
        <v>6.4196200000000001</v>
      </c>
      <c r="W1833" s="117">
        <v>49.848999999999997</v>
      </c>
      <c r="X1833" s="257">
        <f t="shared" si="376"/>
        <v>18.003386502401902</v>
      </c>
      <c r="Y1833" s="257">
        <f t="shared" si="377"/>
        <v>7.4088371720899993</v>
      </c>
      <c r="Z1833" s="257">
        <f t="shared" si="378"/>
        <v>4.0038326398119004</v>
      </c>
      <c r="AA1833" s="257">
        <f t="shared" si="379"/>
        <v>6.5907166905000008</v>
      </c>
      <c r="AB1833" s="257">
        <v>5.8185302999999999</v>
      </c>
      <c r="AC1833" s="257">
        <v>1.1138363999999999E-3</v>
      </c>
      <c r="AD1833" s="257">
        <v>0.76935936000000005</v>
      </c>
      <c r="AE1833" s="257">
        <v>2.9420668999999999E-4</v>
      </c>
      <c r="AF1833" s="257">
        <v>0.80838608999999995</v>
      </c>
      <c r="AG1833" s="257">
        <v>1.1153379E-2</v>
      </c>
      <c r="AH1833" s="257">
        <v>3.8077880999999998</v>
      </c>
      <c r="AI1833" s="257">
        <v>6.2244262E-3</v>
      </c>
      <c r="AJ1833" s="257">
        <v>6.1625242E-3</v>
      </c>
      <c r="AK1833" s="257">
        <v>2.4167444E-2</v>
      </c>
      <c r="AL1833" s="257">
        <v>2.6439440000000001E-3</v>
      </c>
      <c r="AM1833" s="257">
        <v>2.4284118999999999E-6</v>
      </c>
      <c r="AN1833" s="257">
        <v>5.1793196E-2</v>
      </c>
      <c r="AO1833" s="257">
        <v>3.0779549E-2</v>
      </c>
      <c r="AP1833" s="257">
        <v>7.4271028000000003E-2</v>
      </c>
      <c r="AQ1833" s="257">
        <v>3.3908904999999999E-3</v>
      </c>
      <c r="AR1833" s="257">
        <v>6.5873258000000003</v>
      </c>
      <c r="BG1833" s="315"/>
      <c r="BH1833" s="315"/>
      <c r="BI1833" s="315"/>
      <c r="BJ1833" s="315"/>
      <c r="BK1833" s="315"/>
    </row>
    <row r="1834" spans="1:63" x14ac:dyDescent="0.25">
      <c r="A1834" s="43"/>
      <c r="B1834" s="9" t="s">
        <v>5770</v>
      </c>
      <c r="C1834" s="48" t="s">
        <v>5589</v>
      </c>
      <c r="D1834" s="223">
        <v>21105.046999999999</v>
      </c>
      <c r="E1834" s="223">
        <v>1773.585</v>
      </c>
      <c r="F1834" s="223">
        <v>1008.4512</v>
      </c>
      <c r="G1834" s="223">
        <v>2640.2031000000002</v>
      </c>
      <c r="H1834" s="223">
        <v>11.928095000000001</v>
      </c>
      <c r="I1834" s="223">
        <v>241.77121</v>
      </c>
      <c r="J1834" s="223">
        <v>7037.8046999999997</v>
      </c>
      <c r="K1834" s="223">
        <v>1.7056118</v>
      </c>
      <c r="L1834" s="223">
        <v>8389.5977000000003</v>
      </c>
      <c r="M1834" s="223">
        <v>0</v>
      </c>
      <c r="N1834" s="223">
        <v>0</v>
      </c>
      <c r="O1834" s="223">
        <v>0</v>
      </c>
      <c r="P1834" s="227">
        <f t="shared" si="375"/>
        <v>13137.666666666666</v>
      </c>
      <c r="Q1834" s="238">
        <v>218202.32</v>
      </c>
      <c r="R1834" s="117">
        <v>180019.18</v>
      </c>
      <c r="S1834" s="117">
        <v>22583.119999999999</v>
      </c>
      <c r="T1834" s="117">
        <v>0.21152000000000001</v>
      </c>
      <c r="U1834" s="117">
        <v>4868.3</v>
      </c>
      <c r="V1834" s="117">
        <v>333.50959999999998</v>
      </c>
      <c r="W1834" s="117">
        <v>10398</v>
      </c>
      <c r="X1834" s="257">
        <f t="shared" si="376"/>
        <v>7014.3553893208</v>
      </c>
      <c r="Y1834" s="257">
        <f t="shared" si="377"/>
        <v>6167.8443311440005</v>
      </c>
      <c r="Z1834" s="257">
        <f t="shared" si="378"/>
        <v>371.6305671767999</v>
      </c>
      <c r="AA1834" s="257">
        <f t="shared" si="379"/>
        <v>474.88049099999995</v>
      </c>
      <c r="AB1834" s="257">
        <v>364.08375000000001</v>
      </c>
      <c r="AC1834" s="257">
        <v>6.4113013999999996E-2</v>
      </c>
      <c r="AD1834" s="257">
        <v>5569.8797999999997</v>
      </c>
      <c r="AE1834" s="257">
        <v>0.10451882999999999</v>
      </c>
      <c r="AF1834" s="257">
        <v>233.0351</v>
      </c>
      <c r="AG1834" s="257">
        <v>0.67704929999999997</v>
      </c>
      <c r="AH1834" s="257">
        <v>238.29070999999999</v>
      </c>
      <c r="AI1834" s="257">
        <v>1.6157512999999999</v>
      </c>
      <c r="AJ1834" s="257">
        <v>24.134084000000001</v>
      </c>
      <c r="AK1834" s="257">
        <v>1.0196362999999999</v>
      </c>
      <c r="AL1834" s="257">
        <v>2.9212137999999999</v>
      </c>
      <c r="AM1834" s="257">
        <v>8.4839767999999992E-3</v>
      </c>
      <c r="AN1834" s="257">
        <v>6.3185668000000001</v>
      </c>
      <c r="AO1834" s="257">
        <v>72.257592000000002</v>
      </c>
      <c r="AP1834" s="257">
        <v>25.064529</v>
      </c>
      <c r="AQ1834" s="257">
        <v>25.559650999999999</v>
      </c>
      <c r="AR1834" s="257">
        <v>449.32083999999998</v>
      </c>
      <c r="BG1834" s="315"/>
      <c r="BH1834" s="315"/>
      <c r="BI1834" s="315"/>
      <c r="BJ1834" s="315"/>
      <c r="BK1834" s="315"/>
    </row>
    <row r="1835" spans="1:63" x14ac:dyDescent="0.25">
      <c r="A1835" s="43"/>
      <c r="B1835" s="9" t="s">
        <v>5770</v>
      </c>
      <c r="C1835" s="48" t="s">
        <v>5590</v>
      </c>
      <c r="D1835" s="223">
        <v>6939.2161999999998</v>
      </c>
      <c r="E1835" s="223">
        <v>20.782052</v>
      </c>
      <c r="F1835" s="223">
        <v>14.46649</v>
      </c>
      <c r="G1835" s="223">
        <v>2.8956026000000001</v>
      </c>
      <c r="H1835" s="223">
        <v>8.5904121E-2</v>
      </c>
      <c r="I1835" s="223">
        <v>1.8070911000000001</v>
      </c>
      <c r="J1835" s="223">
        <v>13.254142999999999</v>
      </c>
      <c r="K1835" s="223">
        <v>6.7300398999999997E-2</v>
      </c>
      <c r="L1835" s="223">
        <v>6885.8576000000003</v>
      </c>
      <c r="M1835" s="223">
        <v>0</v>
      </c>
      <c r="N1835" s="223">
        <v>0</v>
      </c>
      <c r="O1835" s="223">
        <v>0</v>
      </c>
      <c r="P1835" s="227">
        <f t="shared" si="375"/>
        <v>153.94112592592592</v>
      </c>
      <c r="Q1835" s="238">
        <v>2573.3231000000001</v>
      </c>
      <c r="R1835" s="117">
        <v>1851.1422</v>
      </c>
      <c r="S1835" s="117">
        <v>401.84480000000002</v>
      </c>
      <c r="T1835" s="117">
        <v>1.9417E-3</v>
      </c>
      <c r="U1835" s="117">
        <v>14.355</v>
      </c>
      <c r="V1835" s="117">
        <v>2.7191580000000002</v>
      </c>
      <c r="W1835" s="117">
        <v>303.26</v>
      </c>
      <c r="X1835" s="257">
        <f t="shared" si="376"/>
        <v>23.069556138052</v>
      </c>
      <c r="Y1835" s="257">
        <f t="shared" si="377"/>
        <v>15.31888864806</v>
      </c>
      <c r="Z1835" s="257">
        <f t="shared" si="378"/>
        <v>3.1120181837920007</v>
      </c>
      <c r="AA1835" s="257">
        <f t="shared" si="379"/>
        <v>4.6386493062000005</v>
      </c>
      <c r="AB1835" s="257">
        <v>4.2670985000000003</v>
      </c>
      <c r="AC1835" s="257">
        <v>4.1240515000000002E-4</v>
      </c>
      <c r="AD1835" s="257">
        <v>8.3071862000000003</v>
      </c>
      <c r="AE1835" s="257">
        <v>7.9539191000000005E-4</v>
      </c>
      <c r="AF1835" s="257">
        <v>2.7307299999999999</v>
      </c>
      <c r="AG1835" s="257">
        <v>1.2666151E-2</v>
      </c>
      <c r="AH1835" s="257">
        <v>2.7927862999999999</v>
      </c>
      <c r="AI1835" s="257">
        <v>2.3979086E-2</v>
      </c>
      <c r="AJ1835" s="257">
        <v>2.6217648999999999E-2</v>
      </c>
      <c r="AK1835" s="257">
        <v>4.0999148999999999E-2</v>
      </c>
      <c r="AL1835" s="257">
        <v>3.0019431E-3</v>
      </c>
      <c r="AM1835" s="257">
        <v>1.4062692E-5</v>
      </c>
      <c r="AN1835" s="257">
        <v>7.5884966999999998E-2</v>
      </c>
      <c r="AO1835" s="257">
        <v>6.3718895999999997E-2</v>
      </c>
      <c r="AP1835" s="257">
        <v>8.5416131000000006E-2</v>
      </c>
      <c r="AQ1835" s="257">
        <v>3.0148062000000002E-3</v>
      </c>
      <c r="AR1835" s="257">
        <v>4.6356345000000001</v>
      </c>
      <c r="BG1835" s="315"/>
      <c r="BH1835" s="315"/>
      <c r="BI1835" s="315"/>
      <c r="BJ1835" s="315"/>
      <c r="BK1835" s="315"/>
    </row>
    <row r="1836" spans="1:63" x14ac:dyDescent="0.25">
      <c r="A1836" s="43"/>
      <c r="B1836" s="9" t="s">
        <v>5770</v>
      </c>
      <c r="C1836" s="48" t="s">
        <v>7046</v>
      </c>
      <c r="D1836" s="223">
        <v>1.8243571000000001</v>
      </c>
      <c r="E1836" s="223">
        <v>0.28583578999999998</v>
      </c>
      <c r="F1836" s="223">
        <v>0.36619903999999998</v>
      </c>
      <c r="G1836" s="223">
        <v>4.0614724999999997E-2</v>
      </c>
      <c r="H1836" s="223">
        <v>1.3986806E-3</v>
      </c>
      <c r="I1836" s="223">
        <v>2.7842984000000001E-2</v>
      </c>
      <c r="J1836" s="223">
        <v>0.14330554000000001</v>
      </c>
      <c r="K1836" s="223">
        <v>1.2823401999999999E-3</v>
      </c>
      <c r="L1836" s="223">
        <v>0.95787805000000004</v>
      </c>
      <c r="M1836" s="223">
        <v>0</v>
      </c>
      <c r="N1836" s="223">
        <v>0</v>
      </c>
      <c r="O1836" s="223">
        <v>0</v>
      </c>
      <c r="P1836" s="227">
        <f t="shared" si="375"/>
        <v>2.117302148148148</v>
      </c>
      <c r="Q1836" s="238">
        <v>25.059121000000001</v>
      </c>
      <c r="R1836" s="117">
        <v>20.761004</v>
      </c>
      <c r="S1836" s="117">
        <v>3.3308239999999998</v>
      </c>
      <c r="T1836" s="117">
        <v>5.5436999999999998E-5</v>
      </c>
      <c r="U1836" s="117">
        <v>0.37918000000000002</v>
      </c>
      <c r="V1836" s="117">
        <v>5.2627199999999999E-2</v>
      </c>
      <c r="W1836" s="117">
        <v>0.53542999999999996</v>
      </c>
      <c r="X1836" s="257">
        <f t="shared" si="376"/>
        <v>0.46322653636795003</v>
      </c>
      <c r="Y1836" s="257">
        <f t="shared" si="377"/>
        <v>0.36665315487010003</v>
      </c>
      <c r="Z1836" s="257">
        <f t="shared" si="378"/>
        <v>4.3658977027850002E-2</v>
      </c>
      <c r="AA1836" s="257">
        <f t="shared" si="379"/>
        <v>5.2914404469999995E-2</v>
      </c>
      <c r="AB1836" s="257">
        <v>5.8689382999999998E-2</v>
      </c>
      <c r="AC1836" s="257">
        <v>4.4080331000000002E-6</v>
      </c>
      <c r="AD1836" s="257">
        <v>0.24428816</v>
      </c>
      <c r="AE1836" s="257">
        <v>1.2314537E-5</v>
      </c>
      <c r="AF1836" s="257">
        <v>6.3552287999999998E-2</v>
      </c>
      <c r="AG1836" s="257">
        <v>1.066013E-4</v>
      </c>
      <c r="AH1836" s="257">
        <v>3.8412176999999999E-2</v>
      </c>
      <c r="AI1836" s="257">
        <v>6.2652857999999996E-4</v>
      </c>
      <c r="AJ1836" s="257">
        <v>3.6835032E-4</v>
      </c>
      <c r="AK1836" s="257">
        <v>6.9591323999999998E-5</v>
      </c>
      <c r="AL1836" s="257">
        <v>4.9023809999999997E-5</v>
      </c>
      <c r="AM1836" s="257">
        <v>1.4459384999999999E-7</v>
      </c>
      <c r="AN1836" s="257">
        <v>1.8686427E-3</v>
      </c>
      <c r="AO1836" s="257">
        <v>1.2240873000000001E-3</v>
      </c>
      <c r="AP1836" s="257">
        <v>1.0404314E-3</v>
      </c>
      <c r="AQ1836" s="257">
        <v>9.4212747000000003E-4</v>
      </c>
      <c r="AR1836" s="257">
        <v>5.1972276999999997E-2</v>
      </c>
      <c r="BG1836" s="315"/>
      <c r="BH1836" s="315"/>
      <c r="BI1836" s="315"/>
      <c r="BJ1836" s="315"/>
      <c r="BK1836" s="315"/>
    </row>
    <row r="1837" spans="1:63" x14ac:dyDescent="0.25">
      <c r="A1837" s="43"/>
      <c r="B1837" s="9" t="s">
        <v>5770</v>
      </c>
      <c r="C1837" s="48" t="s">
        <v>7037</v>
      </c>
      <c r="D1837" s="223">
        <v>0.21501751</v>
      </c>
      <c r="E1837" s="223">
        <v>8.7982857999999997E-2</v>
      </c>
      <c r="F1837" s="223">
        <v>0.10663752999999999</v>
      </c>
      <c r="G1837" s="223">
        <v>4.7190575999999998E-3</v>
      </c>
      <c r="H1837" s="223">
        <v>1.3577400000000001E-3</v>
      </c>
      <c r="I1837" s="223">
        <v>4.7544795000000004E-3</v>
      </c>
      <c r="J1837" s="223">
        <v>2.5107630000000001E-3</v>
      </c>
      <c r="K1837" s="223">
        <v>3.8474564000000001E-5</v>
      </c>
      <c r="L1837" s="223">
        <v>7.0166133000000002E-3</v>
      </c>
      <c r="M1837" s="223">
        <v>0</v>
      </c>
      <c r="N1837" s="223">
        <v>0</v>
      </c>
      <c r="O1837" s="223">
        <v>0</v>
      </c>
      <c r="P1837" s="227">
        <f t="shared" si="375"/>
        <v>0.65172487407407398</v>
      </c>
      <c r="Q1837" s="238">
        <v>11.937944</v>
      </c>
      <c r="R1837" s="117">
        <v>8.7099987999999993</v>
      </c>
      <c r="S1837" s="117">
        <v>2.6979679999999999</v>
      </c>
      <c r="T1837" s="117">
        <v>1.1891E-5</v>
      </c>
      <c r="U1837" s="117">
        <v>0.14474999999999999</v>
      </c>
      <c r="V1837" s="117">
        <v>4.9105700000000002E-2</v>
      </c>
      <c r="W1837" s="117">
        <v>0.33611000000000002</v>
      </c>
      <c r="X1837" s="257">
        <f t="shared" si="376"/>
        <v>7.6186005306263002E-2</v>
      </c>
      <c r="Y1837" s="257">
        <f t="shared" si="377"/>
        <v>4.1010019747900001E-2</v>
      </c>
      <c r="Z1837" s="257">
        <f t="shared" si="378"/>
        <v>1.3344257840363001E-2</v>
      </c>
      <c r="AA1837" s="257">
        <f t="shared" si="379"/>
        <v>2.1831727717999998E-2</v>
      </c>
      <c r="AB1837" s="257">
        <v>1.8064389E-2</v>
      </c>
      <c r="AC1837" s="257">
        <v>2.708822E-6</v>
      </c>
      <c r="AD1837" s="257">
        <v>6.2643528000000002E-3</v>
      </c>
      <c r="AE1837" s="257">
        <v>2.6466909E-6</v>
      </c>
      <c r="AF1837" s="257">
        <v>1.6589737E-2</v>
      </c>
      <c r="AG1837" s="257">
        <v>8.6185434999999999E-5</v>
      </c>
      <c r="AH1837" s="257">
        <v>1.1823133E-2</v>
      </c>
      <c r="AI1837" s="257">
        <v>1.8341331000000001E-4</v>
      </c>
      <c r="AJ1837" s="257">
        <v>4.1155843000000001E-5</v>
      </c>
      <c r="AK1837" s="257">
        <v>2.1157152E-5</v>
      </c>
      <c r="AL1837" s="257">
        <v>6.8624832999999999E-6</v>
      </c>
      <c r="AM1837" s="257">
        <v>2.1322063000000001E-8</v>
      </c>
      <c r="AN1837" s="257">
        <v>4.8726519999999998E-4</v>
      </c>
      <c r="AO1837" s="257">
        <v>3.3571118999999998E-4</v>
      </c>
      <c r="AP1837" s="257">
        <v>4.4553833999999999E-4</v>
      </c>
      <c r="AQ1837" s="257">
        <v>2.0759718E-5</v>
      </c>
      <c r="AR1837" s="257">
        <v>2.1810968E-2</v>
      </c>
      <c r="BG1837" s="315"/>
      <c r="BH1837" s="315"/>
      <c r="BI1837" s="315"/>
      <c r="BJ1837" s="315"/>
      <c r="BK1837" s="315"/>
    </row>
    <row r="1838" spans="1:63" x14ac:dyDescent="0.25">
      <c r="A1838" s="135">
        <v>1</v>
      </c>
      <c r="B1838" s="9" t="s">
        <v>5770</v>
      </c>
      <c r="C1838" s="48" t="s">
        <v>5591</v>
      </c>
      <c r="D1838" s="223">
        <v>0.92312695</v>
      </c>
      <c r="E1838" s="223">
        <v>0.17503815</v>
      </c>
      <c r="F1838" s="223">
        <v>0.22084459000000001</v>
      </c>
      <c r="G1838" s="223">
        <v>2.0513151E-2</v>
      </c>
      <c r="H1838" s="223">
        <v>1.3757539E-3</v>
      </c>
      <c r="I1838" s="223">
        <v>1.4913421E-2</v>
      </c>
      <c r="J1838" s="223">
        <v>6.4460463999999995E-2</v>
      </c>
      <c r="K1838" s="223">
        <v>5.8577542999999998E-4</v>
      </c>
      <c r="L1838" s="223">
        <v>0.42539565000000001</v>
      </c>
      <c r="M1838" s="223">
        <v>0</v>
      </c>
      <c r="N1838" s="223">
        <v>0</v>
      </c>
      <c r="O1838" s="223">
        <v>0</v>
      </c>
      <c r="P1838" s="227">
        <f t="shared" si="375"/>
        <v>1.2965788888888887</v>
      </c>
      <c r="Q1838" s="238">
        <v>17.711262000000001</v>
      </c>
      <c r="R1838" s="117">
        <v>14.012441000000001</v>
      </c>
      <c r="S1838" s="117">
        <v>2.9764246000000001</v>
      </c>
      <c r="T1838" s="117">
        <v>3.1051240000000001E-5</v>
      </c>
      <c r="U1838" s="117">
        <v>0.24789919999999999</v>
      </c>
      <c r="V1838" s="117">
        <v>5.0655159999999998E-2</v>
      </c>
      <c r="W1838" s="117">
        <v>0.42381079999999999</v>
      </c>
      <c r="X1838" s="257">
        <f t="shared" si="376"/>
        <v>0.24648384189164801</v>
      </c>
      <c r="Y1838" s="257">
        <f t="shared" si="377"/>
        <v>0.18429300143500002</v>
      </c>
      <c r="Z1838" s="257">
        <f t="shared" si="378"/>
        <v>2.6682734926648004E-2</v>
      </c>
      <c r="AA1838" s="257">
        <f t="shared" si="379"/>
        <v>3.5508105529999993E-2</v>
      </c>
      <c r="AB1838" s="257">
        <v>3.5939387000000003E-2</v>
      </c>
      <c r="AC1838" s="257">
        <v>3.4564748999999999E-6</v>
      </c>
      <c r="AD1838" s="257">
        <v>0.11099483</v>
      </c>
      <c r="AE1838" s="257">
        <v>6.9005431000000003E-6</v>
      </c>
      <c r="AF1838" s="257">
        <v>3.7253258999999997E-2</v>
      </c>
      <c r="AG1838" s="257">
        <v>9.5168416999999995E-5</v>
      </c>
      <c r="AH1838" s="257">
        <v>2.3522313E-2</v>
      </c>
      <c r="AI1838" s="257">
        <v>3.7838402999999999E-4</v>
      </c>
      <c r="AJ1838" s="257">
        <v>1.8512140999999999E-4</v>
      </c>
      <c r="AK1838" s="257">
        <v>4.2468188000000002E-5</v>
      </c>
      <c r="AL1838" s="257">
        <v>2.5413467E-5</v>
      </c>
      <c r="AM1838" s="257">
        <v>7.5561648000000006E-8</v>
      </c>
      <c r="AN1838" s="257">
        <v>1.0950713000000001E-3</v>
      </c>
      <c r="AO1838" s="257">
        <v>7.2659668999999999E-4</v>
      </c>
      <c r="AP1838" s="257">
        <v>7.0729128000000005E-4</v>
      </c>
      <c r="AQ1838" s="257">
        <v>4.2616152999999998E-4</v>
      </c>
      <c r="AR1838" s="257">
        <v>3.5081943999999997E-2</v>
      </c>
      <c r="BG1838" s="315"/>
      <c r="BH1838" s="315"/>
      <c r="BI1838" s="315"/>
      <c r="BJ1838" s="315"/>
      <c r="BK1838" s="315"/>
    </row>
    <row r="1839" spans="1:63" x14ac:dyDescent="0.25">
      <c r="A1839" s="43"/>
      <c r="B1839" s="9" t="s">
        <v>5770</v>
      </c>
      <c r="C1839" s="48" t="s">
        <v>5592</v>
      </c>
      <c r="D1839" s="223">
        <v>65.237763000000001</v>
      </c>
      <c r="E1839" s="223">
        <v>2.8500819000000002</v>
      </c>
      <c r="F1839" s="223">
        <v>0.77783926000000003</v>
      </c>
      <c r="G1839" s="223">
        <v>0.22843506</v>
      </c>
      <c r="H1839" s="223">
        <v>5.9735253E-3</v>
      </c>
      <c r="I1839" s="223">
        <v>0.14312649</v>
      </c>
      <c r="J1839" s="223">
        <v>4.5669520999999998E-2</v>
      </c>
      <c r="K1839" s="223">
        <v>6.5291519000000001E-4</v>
      </c>
      <c r="L1839" s="223">
        <v>61.185983999999998</v>
      </c>
      <c r="M1839" s="223">
        <v>0</v>
      </c>
      <c r="N1839" s="223">
        <v>0</v>
      </c>
      <c r="O1839" s="223">
        <v>0</v>
      </c>
      <c r="P1839" s="227">
        <f t="shared" si="375"/>
        <v>21.111717777777777</v>
      </c>
      <c r="Q1839" s="238">
        <v>415.14303000000001</v>
      </c>
      <c r="R1839" s="117">
        <v>250.08731</v>
      </c>
      <c r="S1839" s="117">
        <v>140.56559999999999</v>
      </c>
      <c r="T1839" s="117">
        <v>2.0461000000000001E-4</v>
      </c>
      <c r="U1839" s="117">
        <v>5.5157999999999996</v>
      </c>
      <c r="V1839" s="117">
        <v>2.6251190000000002</v>
      </c>
      <c r="W1839" s="117">
        <v>16.349</v>
      </c>
      <c r="X1839" s="257">
        <f t="shared" si="376"/>
        <v>1.96667307295468</v>
      </c>
      <c r="Y1839" s="257">
        <f t="shared" si="377"/>
        <v>0.930225911681</v>
      </c>
      <c r="Z1839" s="257">
        <f t="shared" si="378"/>
        <v>0.40978721558367998</v>
      </c>
      <c r="AA1839" s="257">
        <f t="shared" si="379"/>
        <v>0.62665994568999994</v>
      </c>
      <c r="AB1839" s="257">
        <v>0.58515178000000001</v>
      </c>
      <c r="AC1839" s="257">
        <v>1.1352604E-4</v>
      </c>
      <c r="AD1839" s="257">
        <v>0.18593372</v>
      </c>
      <c r="AE1839" s="257">
        <v>3.9512940999999998E-5</v>
      </c>
      <c r="AF1839" s="257">
        <v>0.15449568999999999</v>
      </c>
      <c r="AG1839" s="257">
        <v>4.4916827000000001E-3</v>
      </c>
      <c r="AH1839" s="257">
        <v>0.38298360999999997</v>
      </c>
      <c r="AI1839" s="257">
        <v>1.2655768000000001E-3</v>
      </c>
      <c r="AJ1839" s="257">
        <v>1.9570166E-3</v>
      </c>
      <c r="AK1839" s="257">
        <v>6.3908883000000005E-4</v>
      </c>
      <c r="AL1839" s="257">
        <v>1.6504110999999999E-4</v>
      </c>
      <c r="AM1839" s="257">
        <v>4.9994368000000002E-7</v>
      </c>
      <c r="AN1839" s="257">
        <v>1.0936931E-2</v>
      </c>
      <c r="AO1839" s="257">
        <v>5.3626120000000001E-3</v>
      </c>
      <c r="AP1839" s="257">
        <v>6.4768393000000004E-3</v>
      </c>
      <c r="AQ1839" s="257">
        <v>3.3274569000000002E-4</v>
      </c>
      <c r="AR1839" s="257">
        <v>0.62632719999999997</v>
      </c>
      <c r="BG1839" s="315"/>
      <c r="BH1839" s="315"/>
      <c r="BI1839" s="315"/>
      <c r="BJ1839" s="315"/>
      <c r="BK1839" s="315"/>
    </row>
    <row r="1840" spans="1:63" x14ac:dyDescent="0.25">
      <c r="A1840" s="43"/>
      <c r="B1840" s="9" t="s">
        <v>5770</v>
      </c>
      <c r="C1840" s="48" t="s">
        <v>7047</v>
      </c>
      <c r="D1840" s="223">
        <v>13.426269</v>
      </c>
      <c r="E1840" s="223">
        <v>9.9573136000000009</v>
      </c>
      <c r="F1840" s="223">
        <v>0.15900538</v>
      </c>
      <c r="G1840" s="223">
        <v>2.2725500999999999E-2</v>
      </c>
      <c r="H1840" s="223">
        <v>3.5711399999999997E-2</v>
      </c>
      <c r="I1840" s="223">
        <v>8.2971206000000006E-2</v>
      </c>
      <c r="J1840" s="223">
        <v>2.8613667999999998E-2</v>
      </c>
      <c r="K1840" s="223">
        <v>7.4032595999999997E-4</v>
      </c>
      <c r="L1840" s="223">
        <v>3.1391882999999998</v>
      </c>
      <c r="M1840" s="223">
        <v>0</v>
      </c>
      <c r="N1840" s="223">
        <v>0</v>
      </c>
      <c r="O1840" s="223">
        <v>0</v>
      </c>
      <c r="P1840" s="227">
        <f t="shared" si="375"/>
        <v>73.757878518518524</v>
      </c>
      <c r="Q1840" s="238">
        <v>265.09498000000002</v>
      </c>
      <c r="R1840" s="117">
        <v>96.530636999999999</v>
      </c>
      <c r="S1840" s="117">
        <v>73.5</v>
      </c>
      <c r="T1840" s="117">
        <v>1.4809999999999999E-4</v>
      </c>
      <c r="U1840" s="117">
        <v>52.408999999999999</v>
      </c>
      <c r="V1840" s="117">
        <v>1.8171907</v>
      </c>
      <c r="W1840" s="117">
        <v>40.838000000000001</v>
      </c>
      <c r="X1840" s="257">
        <f t="shared" si="376"/>
        <v>3.7499660154297443</v>
      </c>
      <c r="Y1840" s="257">
        <f t="shared" si="377"/>
        <v>2.1091981043940002</v>
      </c>
      <c r="Z1840" s="257">
        <f t="shared" si="378"/>
        <v>1.409178445169744</v>
      </c>
      <c r="AA1840" s="257">
        <f t="shared" si="379"/>
        <v>0.23158946586600002</v>
      </c>
      <c r="AB1840" s="257">
        <v>2.0419320000000001</v>
      </c>
      <c r="AC1840" s="257">
        <v>3.5171327E-5</v>
      </c>
      <c r="AD1840" s="257">
        <v>2.230613E-2</v>
      </c>
      <c r="AE1840" s="257">
        <v>1.5522366999999999E-5</v>
      </c>
      <c r="AF1840" s="257">
        <v>4.2609416999999997E-2</v>
      </c>
      <c r="AG1840" s="257">
        <v>2.2998636999999999E-3</v>
      </c>
      <c r="AH1840" s="257">
        <v>1.3385446999999999</v>
      </c>
      <c r="AI1840" s="257">
        <v>2.3399795E-4</v>
      </c>
      <c r="AJ1840" s="257">
        <v>1.2342040000000001E-4</v>
      </c>
      <c r="AK1840" s="257">
        <v>1.1319995E-3</v>
      </c>
      <c r="AL1840" s="257">
        <v>1.2151553E-5</v>
      </c>
      <c r="AM1840" s="257">
        <v>4.0766744000000001E-8</v>
      </c>
      <c r="AN1840" s="257">
        <v>6.2006703000000003E-2</v>
      </c>
      <c r="AO1840" s="257">
        <v>2.6546199999999999E-3</v>
      </c>
      <c r="AP1840" s="257">
        <v>4.4708120000000002E-3</v>
      </c>
      <c r="AQ1840" s="257">
        <v>8.7775866000000001E-5</v>
      </c>
      <c r="AR1840" s="257">
        <v>0.23150169000000001</v>
      </c>
      <c r="BG1840" s="315"/>
      <c r="BH1840" s="315"/>
      <c r="BI1840" s="315"/>
      <c r="BJ1840" s="315"/>
      <c r="BK1840" s="315"/>
    </row>
    <row r="1841" spans="1:63" x14ac:dyDescent="0.25">
      <c r="A1841" s="43"/>
      <c r="B1841" s="9" t="s">
        <v>5770</v>
      </c>
      <c r="C1841" s="48" t="s">
        <v>7038</v>
      </c>
      <c r="D1841" s="223">
        <v>0.37934200000000001</v>
      </c>
      <c r="E1841" s="223">
        <v>0.27770053</v>
      </c>
      <c r="F1841" s="223">
        <v>7.0285541000000007E-2</v>
      </c>
      <c r="G1841" s="223">
        <v>2.5573379E-4</v>
      </c>
      <c r="H1841" s="223">
        <v>4.3338198999999999E-4</v>
      </c>
      <c r="I1841" s="223">
        <v>1.3216851999999999E-2</v>
      </c>
      <c r="J1841" s="223">
        <v>2.4837213E-3</v>
      </c>
      <c r="K1841" s="223">
        <v>5.5013289000000001E-5</v>
      </c>
      <c r="L1841" s="223">
        <v>3.3712296000000001E-3</v>
      </c>
      <c r="M1841" s="223">
        <v>1.154E-2</v>
      </c>
      <c r="N1841" s="223">
        <v>0</v>
      </c>
      <c r="O1841" s="223">
        <v>0</v>
      </c>
      <c r="P1841" s="227">
        <f t="shared" si="375"/>
        <v>2.0570409629629629</v>
      </c>
      <c r="Q1841" s="238">
        <v>43.744951</v>
      </c>
      <c r="R1841" s="117">
        <v>25.147027000000001</v>
      </c>
      <c r="S1841" s="117">
        <v>15.964328</v>
      </c>
      <c r="T1841" s="117">
        <v>1.0594686E-5</v>
      </c>
      <c r="U1841" s="117">
        <v>0.53336251000000001</v>
      </c>
      <c r="V1841" s="117">
        <v>0.29994011999999998</v>
      </c>
      <c r="W1841" s="117">
        <v>1.8002838999999999</v>
      </c>
      <c r="X1841" s="257">
        <f t="shared" si="376"/>
        <v>0.1753987113971876</v>
      </c>
      <c r="Y1841" s="257">
        <f t="shared" si="377"/>
        <v>7.3218792221600007E-2</v>
      </c>
      <c r="Z1841" s="257">
        <f t="shared" si="378"/>
        <v>3.9184981517587578E-2</v>
      </c>
      <c r="AA1841" s="257">
        <f t="shared" si="379"/>
        <v>6.2994937658000003E-2</v>
      </c>
      <c r="AB1841" s="257">
        <v>5.7017420999999999E-2</v>
      </c>
      <c r="AC1841" s="257">
        <v>5.3322697000000004E-6</v>
      </c>
      <c r="AD1841" s="257">
        <v>1.6918632999999999E-3</v>
      </c>
      <c r="AE1841" s="257">
        <v>3.6516319E-6</v>
      </c>
      <c r="AF1841" s="257">
        <v>1.3990216999999999E-2</v>
      </c>
      <c r="AG1841" s="257">
        <v>5.1030702000000002E-4</v>
      </c>
      <c r="AH1841" s="257">
        <v>3.7318117999999997E-2</v>
      </c>
      <c r="AI1841" s="257">
        <v>1.1461481E-4</v>
      </c>
      <c r="AJ1841" s="257">
        <v>1.2905236E-6</v>
      </c>
      <c r="AK1841" s="257">
        <v>4.6775235000000001E-5</v>
      </c>
      <c r="AL1841" s="257">
        <v>1.185487E-6</v>
      </c>
      <c r="AM1841" s="257">
        <v>4.7819875999999996E-9</v>
      </c>
      <c r="AN1841" s="257">
        <v>6.6099601000000003E-4</v>
      </c>
      <c r="AO1841" s="257">
        <v>2.9509384999999998E-4</v>
      </c>
      <c r="AP1841" s="257">
        <v>7.4690282E-4</v>
      </c>
      <c r="AQ1841" s="257">
        <v>1.1859657999999999E-5</v>
      </c>
      <c r="AR1841" s="257">
        <v>6.2983077999999998E-2</v>
      </c>
      <c r="BG1841" s="315"/>
      <c r="BH1841" s="315"/>
      <c r="BI1841" s="315"/>
      <c r="BJ1841" s="315"/>
      <c r="BK1841" s="315"/>
    </row>
    <row r="1842" spans="1:63" x14ac:dyDescent="0.25">
      <c r="A1842" s="43"/>
      <c r="B1842" s="9" t="s">
        <v>5770</v>
      </c>
      <c r="C1842" s="48" t="s">
        <v>5593</v>
      </c>
      <c r="D1842" s="223">
        <v>7.8160905999999999</v>
      </c>
      <c r="E1842" s="223">
        <v>5.7950799999999996</v>
      </c>
      <c r="F1842" s="223">
        <v>0.12085585</v>
      </c>
      <c r="G1842" s="223">
        <v>1.3063501E-2</v>
      </c>
      <c r="H1842" s="223">
        <v>2.0541851999999999E-2</v>
      </c>
      <c r="I1842" s="223">
        <v>5.2976834E-2</v>
      </c>
      <c r="J1842" s="223">
        <v>1.7377791E-2</v>
      </c>
      <c r="K1842" s="223">
        <v>4.4564151000000001E-4</v>
      </c>
      <c r="L1842" s="223">
        <v>1.7907869999999999</v>
      </c>
      <c r="M1842" s="223">
        <v>4.9621999999999999E-3</v>
      </c>
      <c r="N1842" s="223">
        <v>0</v>
      </c>
      <c r="O1842" s="223">
        <v>0</v>
      </c>
      <c r="P1842" s="227">
        <f t="shared" si="375"/>
        <v>42.926518518518513</v>
      </c>
      <c r="Q1842" s="238">
        <v>169.91446999999999</v>
      </c>
      <c r="R1842" s="117">
        <v>65.835684999999998</v>
      </c>
      <c r="S1842" s="117">
        <v>48.759661000000001</v>
      </c>
      <c r="T1842" s="117">
        <v>8.8972715000000004E-5</v>
      </c>
      <c r="U1842" s="117">
        <v>30.102475999999999</v>
      </c>
      <c r="V1842" s="117">
        <v>1.1647730000000001</v>
      </c>
      <c r="W1842" s="117">
        <v>24.051781999999999</v>
      </c>
      <c r="X1842" s="257">
        <f t="shared" si="376"/>
        <v>2.212902036761899</v>
      </c>
      <c r="Y1842" s="257">
        <f t="shared" si="377"/>
        <v>1.2337269687829999</v>
      </c>
      <c r="Z1842" s="257">
        <f t="shared" si="378"/>
        <v>0.82008125608189919</v>
      </c>
      <c r="AA1842" s="257">
        <f t="shared" si="379"/>
        <v>0.15909381189699998</v>
      </c>
      <c r="AB1842" s="257">
        <v>1.1884186999999999</v>
      </c>
      <c r="AC1842" s="257">
        <v>2.2340532000000002E-5</v>
      </c>
      <c r="AD1842" s="257">
        <v>1.3441995E-2</v>
      </c>
      <c r="AE1842" s="257">
        <v>1.0417951E-5</v>
      </c>
      <c r="AF1842" s="257">
        <v>3.0303160999999999E-2</v>
      </c>
      <c r="AG1842" s="257">
        <v>1.5303542999999999E-3</v>
      </c>
      <c r="AH1842" s="257">
        <v>0.77901726999999998</v>
      </c>
      <c r="AI1842" s="257">
        <v>1.826632E-4</v>
      </c>
      <c r="AJ1842" s="257">
        <v>7.0904554000000006E-5</v>
      </c>
      <c r="AK1842" s="257">
        <v>6.6535309E-4</v>
      </c>
      <c r="AL1842" s="257">
        <v>7.4361445999999998E-6</v>
      </c>
      <c r="AM1842" s="257">
        <v>2.5293299E-8</v>
      </c>
      <c r="AN1842" s="257">
        <v>3.5628049000000002E-2</v>
      </c>
      <c r="AO1842" s="257">
        <v>1.6400237E-3</v>
      </c>
      <c r="AP1842" s="257">
        <v>2.8695310999999999E-3</v>
      </c>
      <c r="AQ1842" s="257">
        <v>5.5131896999999998E-5</v>
      </c>
      <c r="AR1842" s="257">
        <v>0.15903867999999999</v>
      </c>
      <c r="BG1842" s="315"/>
      <c r="BH1842" s="315"/>
      <c r="BI1842" s="315"/>
      <c r="BJ1842" s="315"/>
      <c r="BK1842" s="315"/>
    </row>
    <row r="1843" spans="1:63" x14ac:dyDescent="0.25">
      <c r="A1843" s="43"/>
      <c r="B1843" s="9" t="s">
        <v>5770</v>
      </c>
      <c r="C1843" s="48" t="s">
        <v>5594</v>
      </c>
      <c r="D1843" s="223">
        <v>0.86701242999999995</v>
      </c>
      <c r="E1843" s="223">
        <v>0.34978987</v>
      </c>
      <c r="F1843" s="223">
        <v>0.14720163</v>
      </c>
      <c r="G1843" s="223">
        <v>2.5167511E-2</v>
      </c>
      <c r="H1843" s="223">
        <v>1.0624026E-3</v>
      </c>
      <c r="I1843" s="223">
        <v>0.30534496999999999</v>
      </c>
      <c r="J1843" s="223">
        <v>1.1190388000000001E-2</v>
      </c>
      <c r="K1843" s="223">
        <v>1.9168230999999999E-4</v>
      </c>
      <c r="L1843" s="223">
        <v>2.7063984999999999E-2</v>
      </c>
      <c r="M1843" s="223">
        <v>0</v>
      </c>
      <c r="N1843" s="223">
        <v>0</v>
      </c>
      <c r="O1843" s="223">
        <v>0</v>
      </c>
      <c r="P1843" s="227">
        <f t="shared" si="375"/>
        <v>2.5910360740740739</v>
      </c>
      <c r="Q1843" s="238">
        <v>58.641210999999998</v>
      </c>
      <c r="R1843" s="117">
        <v>31.061301</v>
      </c>
      <c r="S1843" s="117">
        <v>17.404800000000002</v>
      </c>
      <c r="T1843" s="117">
        <v>3.5775999999999998E-5</v>
      </c>
      <c r="U1843" s="117">
        <v>0.68842000000000003</v>
      </c>
      <c r="V1843" s="117">
        <v>0.3245538</v>
      </c>
      <c r="W1843" s="117">
        <v>9.1621000000000006</v>
      </c>
      <c r="X1843" s="257">
        <f t="shared" si="376"/>
        <v>0.41654002706839199</v>
      </c>
      <c r="Y1843" s="257">
        <f t="shared" si="377"/>
        <v>0.1993986111562</v>
      </c>
      <c r="Z1843" s="257">
        <f t="shared" si="378"/>
        <v>5.5782991912192E-2</v>
      </c>
      <c r="AA1843" s="257">
        <f t="shared" si="379"/>
        <v>0.161358424</v>
      </c>
      <c r="AB1843" s="257">
        <v>7.1815487999999997E-2</v>
      </c>
      <c r="AC1843" s="257">
        <v>7.1669421999999997E-6</v>
      </c>
      <c r="AD1843" s="257">
        <v>2.0569284E-2</v>
      </c>
      <c r="AE1843" s="257">
        <v>1.3076454E-5</v>
      </c>
      <c r="AF1843" s="257">
        <v>0.10643722</v>
      </c>
      <c r="AG1843" s="257">
        <v>5.5637576000000001E-4</v>
      </c>
      <c r="AH1843" s="257">
        <v>4.7003608000000002E-2</v>
      </c>
      <c r="AI1843" s="257">
        <v>2.3267234000000001E-4</v>
      </c>
      <c r="AJ1843" s="257">
        <v>2.1948030999999999E-4</v>
      </c>
      <c r="AK1843" s="257">
        <v>5.7746325000000001E-5</v>
      </c>
      <c r="AL1843" s="257">
        <v>1.9196779000000001E-5</v>
      </c>
      <c r="AM1843" s="257">
        <v>5.9358192000000003E-8</v>
      </c>
      <c r="AN1843" s="257">
        <v>1.3388956000000001E-3</v>
      </c>
      <c r="AO1843" s="257">
        <v>4.5295963E-3</v>
      </c>
      <c r="AP1843" s="257">
        <v>2.3817369000000001E-3</v>
      </c>
      <c r="AQ1843" s="257">
        <v>8.3578414000000004E-2</v>
      </c>
      <c r="AR1843" s="257">
        <v>7.7780009999999997E-2</v>
      </c>
      <c r="BG1843" s="315"/>
      <c r="BH1843" s="315"/>
      <c r="BI1843" s="315"/>
      <c r="BJ1843" s="315"/>
      <c r="BK1843" s="315"/>
    </row>
    <row r="1844" spans="1:63" x14ac:dyDescent="0.25">
      <c r="A1844" s="43"/>
      <c r="B1844" s="9" t="s">
        <v>5770</v>
      </c>
      <c r="C1844" s="48" t="s">
        <v>5595</v>
      </c>
      <c r="D1844" s="223">
        <v>19.305415</v>
      </c>
      <c r="E1844" s="223">
        <v>1.0279661</v>
      </c>
      <c r="F1844" s="223">
        <v>1.3672559</v>
      </c>
      <c r="G1844" s="223">
        <v>5.4713304999999997</v>
      </c>
      <c r="H1844" s="223">
        <v>1.1629687999999999E-2</v>
      </c>
      <c r="I1844" s="223">
        <v>2.5255453999999999</v>
      </c>
      <c r="J1844" s="223">
        <v>0.36991575999999998</v>
      </c>
      <c r="K1844" s="223">
        <v>1.5915736E-3</v>
      </c>
      <c r="L1844" s="223">
        <v>8.5301798000000009</v>
      </c>
      <c r="M1844" s="223">
        <v>0</v>
      </c>
      <c r="N1844" s="223">
        <v>0</v>
      </c>
      <c r="O1844" s="223">
        <v>0</v>
      </c>
      <c r="P1844" s="227">
        <f t="shared" si="375"/>
        <v>7.6145637037037028</v>
      </c>
      <c r="Q1844" s="238">
        <v>150.62309999999999</v>
      </c>
      <c r="R1844" s="117">
        <v>90.800087000000005</v>
      </c>
      <c r="S1844" s="117">
        <v>27.206479999999999</v>
      </c>
      <c r="T1844" s="117">
        <v>6.8349999999999997E-4</v>
      </c>
      <c r="U1844" s="117">
        <v>2.5432999999999999</v>
      </c>
      <c r="V1844" s="117">
        <v>0.37455310000000003</v>
      </c>
      <c r="W1844" s="117">
        <v>29.698</v>
      </c>
      <c r="X1844" s="257">
        <f t="shared" si="376"/>
        <v>13.687900744842999</v>
      </c>
      <c r="Y1844" s="257">
        <f t="shared" si="377"/>
        <v>12.952729371137998</v>
      </c>
      <c r="Z1844" s="257">
        <f t="shared" si="378"/>
        <v>0.29262882370499999</v>
      </c>
      <c r="AA1844" s="257">
        <f t="shared" si="379"/>
        <v>0.44254254999999998</v>
      </c>
      <c r="AB1844" s="257">
        <v>0.21104972999999999</v>
      </c>
      <c r="AC1844" s="257">
        <v>2.3409598000000002E-5</v>
      </c>
      <c r="AD1844" s="257">
        <v>11.631133999999999</v>
      </c>
      <c r="AE1844" s="257">
        <v>1.2829922E-4</v>
      </c>
      <c r="AF1844" s="257">
        <v>1.1095352999999999</v>
      </c>
      <c r="AG1844" s="257">
        <v>8.5863232000000004E-4</v>
      </c>
      <c r="AH1844" s="257">
        <v>0.13812824000000001</v>
      </c>
      <c r="AI1844" s="257">
        <v>2.3076973000000001E-3</v>
      </c>
      <c r="AJ1844" s="257">
        <v>5.0055468999999998E-2</v>
      </c>
      <c r="AK1844" s="257">
        <v>1.2333073E-3</v>
      </c>
      <c r="AL1844" s="257">
        <v>5.9531107999999996E-3</v>
      </c>
      <c r="AM1844" s="257">
        <v>1.6950305E-5</v>
      </c>
      <c r="AN1844" s="257">
        <v>1.1901210000000001E-2</v>
      </c>
      <c r="AO1844" s="257">
        <v>6.0188129999999999E-2</v>
      </c>
      <c r="AP1844" s="257">
        <v>2.2844709000000001E-2</v>
      </c>
      <c r="AQ1844" s="257">
        <v>0.21512756</v>
      </c>
      <c r="AR1844" s="257">
        <v>0.22741499000000001</v>
      </c>
      <c r="BG1844" s="315"/>
      <c r="BH1844" s="315"/>
      <c r="BI1844" s="315"/>
      <c r="BJ1844" s="315"/>
      <c r="BK1844" s="315"/>
    </row>
    <row r="1845" spans="1:63" x14ac:dyDescent="0.25">
      <c r="A1845" s="9"/>
      <c r="B1845" s="9" t="s">
        <v>5770</v>
      </c>
      <c r="C1845" s="48" t="s">
        <v>7048</v>
      </c>
      <c r="D1845" s="223">
        <v>22.159298</v>
      </c>
      <c r="E1845" s="223">
        <v>1.4656631</v>
      </c>
      <c r="F1845" s="223">
        <v>10.911571</v>
      </c>
      <c r="G1845" s="223">
        <v>0.44426743000000002</v>
      </c>
      <c r="H1845" s="223">
        <v>6.6192830000000001E-3</v>
      </c>
      <c r="I1845" s="223">
        <v>0.51517283000000003</v>
      </c>
      <c r="J1845" s="223">
        <v>0.44509513000000001</v>
      </c>
      <c r="K1845" s="223">
        <v>7.3382511000000001E-4</v>
      </c>
      <c r="L1845" s="223">
        <v>8.3701752000000003</v>
      </c>
      <c r="M1845" s="223">
        <v>0</v>
      </c>
      <c r="N1845" s="223">
        <v>0</v>
      </c>
      <c r="O1845" s="223">
        <v>0</v>
      </c>
      <c r="P1845" s="227">
        <f t="shared" si="375"/>
        <v>10.856763703703702</v>
      </c>
      <c r="Q1845" s="238">
        <v>187.22169</v>
      </c>
      <c r="R1845" s="117">
        <v>120.68855000000001</v>
      </c>
      <c r="S1845" s="117">
        <v>26.504799999999999</v>
      </c>
      <c r="T1845" s="117">
        <v>3.6303000000000003E-4</v>
      </c>
      <c r="U1845" s="117">
        <v>2.3290999999999999</v>
      </c>
      <c r="V1845" s="117">
        <v>0.44187799999999999</v>
      </c>
      <c r="W1845" s="117">
        <v>37.256999999999998</v>
      </c>
      <c r="X1845" s="257">
        <f t="shared" si="376"/>
        <v>3.4640752778122001</v>
      </c>
      <c r="Y1845" s="257">
        <f t="shared" si="377"/>
        <v>2.8989188432140001</v>
      </c>
      <c r="Z1845" s="257">
        <f t="shared" si="378"/>
        <v>0.25541538739819997</v>
      </c>
      <c r="AA1845" s="257">
        <f t="shared" si="379"/>
        <v>0.30974104720000001</v>
      </c>
      <c r="AB1845" s="257">
        <v>0.30093223000000002</v>
      </c>
      <c r="AC1845" s="257">
        <v>4.4494603999999997E-5</v>
      </c>
      <c r="AD1845" s="257">
        <v>0.91277436000000001</v>
      </c>
      <c r="AE1845" s="257">
        <v>1.4727071999999999E-4</v>
      </c>
      <c r="AF1845" s="257">
        <v>1.6841739</v>
      </c>
      <c r="AG1845" s="257">
        <v>8.4658789000000001E-4</v>
      </c>
      <c r="AH1845" s="257">
        <v>0.19696348</v>
      </c>
      <c r="AI1845" s="257">
        <v>1.9107405000000001E-2</v>
      </c>
      <c r="AJ1845" s="257">
        <v>4.0045506999999998E-3</v>
      </c>
      <c r="AK1845" s="257">
        <v>3.8226211E-3</v>
      </c>
      <c r="AL1845" s="257">
        <v>8.9113381000000002E-4</v>
      </c>
      <c r="AM1845" s="257">
        <v>3.0011882000000001E-6</v>
      </c>
      <c r="AN1845" s="257">
        <v>9.8342503999999994E-3</v>
      </c>
      <c r="AO1845" s="257">
        <v>1.1204057E-2</v>
      </c>
      <c r="AP1845" s="257">
        <v>9.5848882000000007E-3</v>
      </c>
      <c r="AQ1845" s="257">
        <v>7.6414172000000002E-3</v>
      </c>
      <c r="AR1845" s="257">
        <v>0.30209963000000001</v>
      </c>
      <c r="BG1845" s="315"/>
      <c r="BH1845" s="315"/>
      <c r="BI1845" s="315"/>
      <c r="BJ1845" s="315"/>
      <c r="BK1845" s="315"/>
    </row>
    <row r="1846" spans="1:63" x14ac:dyDescent="0.25">
      <c r="A1846" s="43"/>
      <c r="B1846" s="9" t="s">
        <v>5770</v>
      </c>
      <c r="C1846" s="48" t="s">
        <v>7039</v>
      </c>
      <c r="D1846" s="223">
        <v>0.27645328000000002</v>
      </c>
      <c r="E1846" s="223">
        <v>0.22759359000000001</v>
      </c>
      <c r="F1846" s="223">
        <v>2.7042838999999999E-2</v>
      </c>
      <c r="G1846" s="223">
        <v>4.0713551000000001E-3</v>
      </c>
      <c r="H1846" s="223">
        <v>1.8948986000000001E-3</v>
      </c>
      <c r="I1846" s="223">
        <v>4.1978865000000002E-3</v>
      </c>
      <c r="J1846" s="223">
        <v>5.6106508999999999E-3</v>
      </c>
      <c r="K1846" s="223">
        <v>3.0917105999999999E-3</v>
      </c>
      <c r="L1846" s="223">
        <v>2.9503495999999999E-3</v>
      </c>
      <c r="M1846" s="223">
        <v>0</v>
      </c>
      <c r="N1846" s="223">
        <v>0</v>
      </c>
      <c r="O1846" s="223">
        <v>0</v>
      </c>
      <c r="P1846" s="227">
        <f t="shared" si="375"/>
        <v>1.6858784444444443</v>
      </c>
      <c r="Q1846" s="238">
        <v>14.551095</v>
      </c>
      <c r="R1846" s="117">
        <v>11.055877000000001</v>
      </c>
      <c r="S1846" s="117">
        <v>2.692088</v>
      </c>
      <c r="T1846" s="117">
        <v>1.0356999999999999E-5</v>
      </c>
      <c r="U1846" s="117">
        <v>7.6046000000000002E-2</v>
      </c>
      <c r="V1846" s="117">
        <v>3.9913869999999997E-2</v>
      </c>
      <c r="W1846" s="117">
        <v>0.68715999999999999</v>
      </c>
      <c r="X1846" s="257">
        <f t="shared" si="376"/>
        <v>0.11543950860657001</v>
      </c>
      <c r="Y1846" s="257">
        <f t="shared" si="377"/>
        <v>5.6467862841899995E-2</v>
      </c>
      <c r="Z1846" s="257">
        <f t="shared" si="378"/>
        <v>3.1311573744770005E-2</v>
      </c>
      <c r="AA1846" s="257">
        <f t="shared" si="379"/>
        <v>2.7660072019899999E-2</v>
      </c>
      <c r="AB1846" s="257">
        <v>4.6731456999999997E-2</v>
      </c>
      <c r="AC1846" s="257">
        <v>6.1994762999999997E-6</v>
      </c>
      <c r="AD1846" s="257">
        <v>3.5546299E-3</v>
      </c>
      <c r="AE1846" s="257">
        <v>2.0769436000000002E-6</v>
      </c>
      <c r="AF1846" s="257">
        <v>6.0869597000000001E-3</v>
      </c>
      <c r="AG1846" s="257">
        <v>8.6539822000000001E-5</v>
      </c>
      <c r="AH1846" s="257">
        <v>3.0586756999999999E-2</v>
      </c>
      <c r="AI1846" s="257">
        <v>4.4501162999999999E-5</v>
      </c>
      <c r="AJ1846" s="257">
        <v>2.6535810000000002E-5</v>
      </c>
      <c r="AK1846" s="257">
        <v>1.3064053000000001E-5</v>
      </c>
      <c r="AL1846" s="257">
        <v>1.0711643E-4</v>
      </c>
      <c r="AM1846" s="257">
        <v>3.2232876999999999E-7</v>
      </c>
      <c r="AN1846" s="257">
        <v>1.2589057E-4</v>
      </c>
      <c r="AO1846" s="257">
        <v>6.0013196000000002E-4</v>
      </c>
      <c r="AP1846" s="257">
        <v>-1.9274557E-4</v>
      </c>
      <c r="AQ1846" s="257">
        <v>5.4530198999999999E-6</v>
      </c>
      <c r="AR1846" s="257">
        <v>2.7654618999999998E-2</v>
      </c>
      <c r="BG1846" s="315"/>
      <c r="BH1846" s="315"/>
      <c r="BI1846" s="315"/>
      <c r="BJ1846" s="315"/>
      <c r="BK1846" s="315"/>
    </row>
    <row r="1847" spans="1:63" x14ac:dyDescent="0.25">
      <c r="A1847" s="43"/>
      <c r="B1847" s="9" t="s">
        <v>5770</v>
      </c>
      <c r="C1847" s="48" t="s">
        <v>5596</v>
      </c>
      <c r="D1847" s="223">
        <v>15.594445</v>
      </c>
      <c r="E1847" s="223">
        <v>1.0942422999999999</v>
      </c>
      <c r="F1847" s="223">
        <v>7.6462127999999998</v>
      </c>
      <c r="G1847" s="223">
        <v>0.31220861</v>
      </c>
      <c r="H1847" s="223">
        <v>5.2019676999999999E-3</v>
      </c>
      <c r="I1847" s="223">
        <v>0.36188035000000002</v>
      </c>
      <c r="J1847" s="223">
        <v>0.31324978999999997</v>
      </c>
      <c r="K1847" s="223">
        <v>1.4411908E-3</v>
      </c>
      <c r="L1847" s="223">
        <v>5.8600076999999997</v>
      </c>
      <c r="M1847" s="223">
        <v>0</v>
      </c>
      <c r="N1847" s="223">
        <v>0</v>
      </c>
      <c r="O1847" s="223">
        <v>0</v>
      </c>
      <c r="P1847" s="227">
        <f t="shared" si="375"/>
        <v>8.1054985185185178</v>
      </c>
      <c r="Q1847" s="238">
        <v>135.42051000000001</v>
      </c>
      <c r="R1847" s="117">
        <v>87.798744999999997</v>
      </c>
      <c r="S1847" s="117">
        <v>19.360986</v>
      </c>
      <c r="T1847" s="117">
        <v>2.572281E-4</v>
      </c>
      <c r="U1847" s="117">
        <v>1.6531838000000001</v>
      </c>
      <c r="V1847" s="117">
        <v>0.32128876000000001</v>
      </c>
      <c r="W1847" s="117">
        <v>26.286048000000001</v>
      </c>
      <c r="X1847" s="257">
        <f t="shared" si="376"/>
        <v>2.4594845308564004</v>
      </c>
      <c r="Y1847" s="257">
        <f t="shared" si="377"/>
        <v>2.0461835321260002</v>
      </c>
      <c r="Z1847" s="257">
        <f t="shared" si="378"/>
        <v>0.18818424073040002</v>
      </c>
      <c r="AA1847" s="257">
        <f t="shared" si="379"/>
        <v>0.225116758</v>
      </c>
      <c r="AB1847" s="257">
        <v>0.22467200000000001</v>
      </c>
      <c r="AC1847" s="257">
        <v>3.3006066000000003E-5</v>
      </c>
      <c r="AD1847" s="257">
        <v>0.64000844000000001</v>
      </c>
      <c r="AE1847" s="257">
        <v>1.0371259E-4</v>
      </c>
      <c r="AF1847" s="257">
        <v>1.1807478</v>
      </c>
      <c r="AG1847" s="257">
        <v>6.1857347000000005E-4</v>
      </c>
      <c r="AH1847" s="257">
        <v>0.14705045999999999</v>
      </c>
      <c r="AI1847" s="257">
        <v>1.3388534000000001E-2</v>
      </c>
      <c r="AJ1847" s="257">
        <v>2.8111463000000001E-3</v>
      </c>
      <c r="AK1847" s="257">
        <v>2.6797539999999999E-3</v>
      </c>
      <c r="AL1847" s="257">
        <v>6.5592859999999995E-4</v>
      </c>
      <c r="AM1847" s="257">
        <v>2.1975303999999999E-6</v>
      </c>
      <c r="AN1847" s="257">
        <v>6.9217425000000004E-3</v>
      </c>
      <c r="AO1847" s="257">
        <v>8.0228797000000008E-3</v>
      </c>
      <c r="AP1847" s="257">
        <v>6.6515981000000004E-3</v>
      </c>
      <c r="AQ1847" s="257">
        <v>5.3506279999999996E-3</v>
      </c>
      <c r="AR1847" s="257">
        <v>0.21976613</v>
      </c>
      <c r="BG1847" s="315"/>
      <c r="BH1847" s="315"/>
      <c r="BI1847" s="315"/>
      <c r="BJ1847" s="315"/>
      <c r="BK1847" s="315"/>
    </row>
    <row r="1848" spans="1:63" x14ac:dyDescent="0.25">
      <c r="A1848" s="43"/>
      <c r="B1848" s="9" t="s">
        <v>5770</v>
      </c>
      <c r="C1848" s="48" t="s">
        <v>5597</v>
      </c>
      <c r="D1848" s="223">
        <v>54424.703999999998</v>
      </c>
      <c r="E1848" s="223">
        <v>1312.7429</v>
      </c>
      <c r="F1848" s="223">
        <v>44540.531999999999</v>
      </c>
      <c r="G1848" s="223">
        <v>241.06404000000001</v>
      </c>
      <c r="H1848" s="223">
        <v>3.1571106000000002</v>
      </c>
      <c r="I1848" s="223">
        <v>98.448956999999993</v>
      </c>
      <c r="J1848" s="223">
        <v>2343.5052000000001</v>
      </c>
      <c r="K1848" s="223">
        <v>0.65613023999999998</v>
      </c>
      <c r="L1848" s="223">
        <v>5884.5973000000004</v>
      </c>
      <c r="M1848" s="223">
        <v>0</v>
      </c>
      <c r="N1848" s="223">
        <v>0</v>
      </c>
      <c r="O1848" s="223">
        <v>0</v>
      </c>
      <c r="P1848" s="227">
        <f t="shared" si="375"/>
        <v>9724.0214814814808</v>
      </c>
      <c r="Q1848" s="238">
        <v>181513.71</v>
      </c>
      <c r="R1848" s="117">
        <v>127414.35</v>
      </c>
      <c r="S1848" s="117">
        <v>45716.160000000003</v>
      </c>
      <c r="T1848" s="117">
        <v>1.3647</v>
      </c>
      <c r="U1848" s="117">
        <v>2094.4</v>
      </c>
      <c r="V1848" s="117">
        <v>852.63300000000004</v>
      </c>
      <c r="W1848" s="117">
        <v>5434.8</v>
      </c>
      <c r="X1848" s="257">
        <f t="shared" si="376"/>
        <v>7494.7669149292997</v>
      </c>
      <c r="Y1848" s="257">
        <f t="shared" si="377"/>
        <v>6896.9574628079999</v>
      </c>
      <c r="Z1848" s="257">
        <f t="shared" si="378"/>
        <v>276.41632972130003</v>
      </c>
      <c r="AA1848" s="257">
        <f t="shared" si="379"/>
        <v>321.39312239999998</v>
      </c>
      <c r="AB1848" s="257">
        <v>269.51486</v>
      </c>
      <c r="AC1848" s="257">
        <v>4.7196137999999999E-2</v>
      </c>
      <c r="AD1848" s="257">
        <v>458.69013999999999</v>
      </c>
      <c r="AE1848" s="257">
        <v>0.38595307000000001</v>
      </c>
      <c r="AF1848" s="257">
        <v>6166.8594000000003</v>
      </c>
      <c r="AG1848" s="257">
        <v>1.4599135999999999</v>
      </c>
      <c r="AH1848" s="257">
        <v>176.39259000000001</v>
      </c>
      <c r="AI1848" s="257">
        <v>78.248641000000006</v>
      </c>
      <c r="AJ1848" s="257">
        <v>2.1492754999999999</v>
      </c>
      <c r="AK1848" s="257">
        <v>0.44513382000000001</v>
      </c>
      <c r="AL1848" s="257">
        <v>0.65350284000000003</v>
      </c>
      <c r="AM1848" s="257">
        <v>1.9806613E-3</v>
      </c>
      <c r="AN1848" s="257">
        <v>5.3581320000000003</v>
      </c>
      <c r="AO1848" s="257">
        <v>7.4494439000000003</v>
      </c>
      <c r="AP1848" s="257">
        <v>5.7176299999999998</v>
      </c>
      <c r="AQ1848" s="257">
        <v>2.1030924</v>
      </c>
      <c r="AR1848" s="257">
        <v>319.29003</v>
      </c>
      <c r="BG1848" s="315"/>
      <c r="BH1848" s="315"/>
      <c r="BI1848" s="315"/>
      <c r="BJ1848" s="315"/>
      <c r="BK1848" s="315"/>
    </row>
    <row r="1849" spans="1:63" x14ac:dyDescent="0.25">
      <c r="A1849" s="43"/>
      <c r="B1849" s="9" t="s">
        <v>5770</v>
      </c>
      <c r="C1849" s="48" t="s">
        <v>7049</v>
      </c>
      <c r="D1849" s="223">
        <v>72207.392000000007</v>
      </c>
      <c r="E1849" s="223">
        <v>1312.5519999999999</v>
      </c>
      <c r="F1849" s="223">
        <v>64466.192000000003</v>
      </c>
      <c r="G1849" s="223">
        <v>108.41215</v>
      </c>
      <c r="H1849" s="223">
        <v>3.0380126999999999</v>
      </c>
      <c r="I1849" s="223">
        <v>66.226962</v>
      </c>
      <c r="J1849" s="223">
        <v>78.477810000000005</v>
      </c>
      <c r="K1849" s="223">
        <v>0.75579489</v>
      </c>
      <c r="L1849" s="223">
        <v>6171.7365</v>
      </c>
      <c r="M1849" s="223">
        <v>0</v>
      </c>
      <c r="N1849" s="223">
        <v>0</v>
      </c>
      <c r="O1849" s="223">
        <v>0</v>
      </c>
      <c r="P1849" s="227">
        <f t="shared" si="375"/>
        <v>9722.6074074074058</v>
      </c>
      <c r="Q1849" s="238">
        <v>176650.1</v>
      </c>
      <c r="R1849" s="117">
        <v>129038.66</v>
      </c>
      <c r="S1849" s="117">
        <v>40198.480000000003</v>
      </c>
      <c r="T1849" s="117">
        <v>1.7884</v>
      </c>
      <c r="U1849" s="117">
        <v>1841.1</v>
      </c>
      <c r="V1849" s="117">
        <v>749.07600000000002</v>
      </c>
      <c r="W1849" s="117">
        <v>4821</v>
      </c>
      <c r="X1849" s="257">
        <f t="shared" si="376"/>
        <v>9908.1992650269003</v>
      </c>
      <c r="Y1849" s="257">
        <f t="shared" si="377"/>
        <v>9274.6066547280006</v>
      </c>
      <c r="Z1849" s="257">
        <f t="shared" si="378"/>
        <v>308.00612689889999</v>
      </c>
      <c r="AA1849" s="257">
        <f t="shared" si="379"/>
        <v>325.58648339999996</v>
      </c>
      <c r="AB1849" s="257">
        <v>269.47376000000003</v>
      </c>
      <c r="AC1849" s="257">
        <v>5.2976198000000002E-2</v>
      </c>
      <c r="AD1849" s="257">
        <v>162.05064999999999</v>
      </c>
      <c r="AE1849" s="257">
        <v>0.54863253000000001</v>
      </c>
      <c r="AF1849" s="257">
        <v>8841.1962999999996</v>
      </c>
      <c r="AG1849" s="257">
        <v>1.2843359999999999</v>
      </c>
      <c r="AH1849" s="257">
        <v>176.36348000000001</v>
      </c>
      <c r="AI1849" s="257">
        <v>113.27865</v>
      </c>
      <c r="AJ1849" s="257">
        <v>0.9212958</v>
      </c>
      <c r="AK1849" s="257">
        <v>0.51316209000000002</v>
      </c>
      <c r="AL1849" s="257">
        <v>0.61868891000000004</v>
      </c>
      <c r="AM1849" s="257">
        <v>1.9274989E-3</v>
      </c>
      <c r="AN1849" s="257">
        <v>4.7413283000000002</v>
      </c>
      <c r="AO1849" s="257">
        <v>6.9127730999999999</v>
      </c>
      <c r="AP1849" s="257">
        <v>4.6548211999999998</v>
      </c>
      <c r="AQ1849" s="257">
        <v>2.1558434000000002</v>
      </c>
      <c r="AR1849" s="257">
        <v>323.43063999999998</v>
      </c>
      <c r="BG1849" s="315"/>
      <c r="BH1849" s="315"/>
      <c r="BI1849" s="315"/>
      <c r="BJ1849" s="315"/>
      <c r="BK1849" s="315"/>
    </row>
    <row r="1850" spans="1:63" x14ac:dyDescent="0.25">
      <c r="A1850" s="43"/>
      <c r="B1850" s="9" t="s">
        <v>5770</v>
      </c>
      <c r="C1850" s="48" t="s">
        <v>7040</v>
      </c>
      <c r="D1850" s="223">
        <v>141.45662999999999</v>
      </c>
      <c r="E1850" s="223">
        <v>102.30809000000001</v>
      </c>
      <c r="F1850" s="223">
        <v>23.164054</v>
      </c>
      <c r="G1850" s="223">
        <v>7.0299712999999997</v>
      </c>
      <c r="H1850" s="223">
        <v>0.24129083000000001</v>
      </c>
      <c r="I1850" s="223">
        <v>4.6405677000000001</v>
      </c>
      <c r="J1850" s="223">
        <v>1.0310785</v>
      </c>
      <c r="K1850" s="223">
        <v>2.305519E-2</v>
      </c>
      <c r="L1850" s="223">
        <v>3.0185265000000001</v>
      </c>
      <c r="M1850" s="223">
        <v>0</v>
      </c>
      <c r="N1850" s="223">
        <v>0</v>
      </c>
      <c r="O1850" s="223">
        <v>0</v>
      </c>
      <c r="P1850" s="227">
        <f t="shared" si="375"/>
        <v>757.83770370370371</v>
      </c>
      <c r="Q1850" s="238">
        <v>14244.535</v>
      </c>
      <c r="R1850" s="117">
        <v>8798.8806000000004</v>
      </c>
      <c r="S1850" s="117">
        <v>4656.12</v>
      </c>
      <c r="T1850" s="117">
        <v>5.5811999999999997E-3</v>
      </c>
      <c r="U1850" s="117">
        <v>155.61000000000001</v>
      </c>
      <c r="V1850" s="117">
        <v>86.759</v>
      </c>
      <c r="W1850" s="117">
        <v>547.16</v>
      </c>
      <c r="X1850" s="257">
        <f t="shared" si="376"/>
        <v>69.232295871973008</v>
      </c>
      <c r="Y1850" s="257">
        <f t="shared" si="377"/>
        <v>32.785375208500007</v>
      </c>
      <c r="Z1850" s="257">
        <f t="shared" si="378"/>
        <v>14.387834091473001</v>
      </c>
      <c r="AA1850" s="257">
        <f t="shared" si="379"/>
        <v>22.059086572000002</v>
      </c>
      <c r="AB1850" s="257">
        <v>21.005147000000001</v>
      </c>
      <c r="AC1850" s="257">
        <v>2.3287922000000002E-3</v>
      </c>
      <c r="AD1850" s="257">
        <v>6.7639576000000003</v>
      </c>
      <c r="AE1850" s="257">
        <v>1.3439463E-3</v>
      </c>
      <c r="AF1850" s="257">
        <v>4.8637503000000004</v>
      </c>
      <c r="AG1850" s="257">
        <v>0.14884757000000001</v>
      </c>
      <c r="AH1850" s="257">
        <v>13.747977000000001</v>
      </c>
      <c r="AI1850" s="257">
        <v>3.7644585000000001E-2</v>
      </c>
      <c r="AJ1850" s="257">
        <v>6.2685334999999995E-2</v>
      </c>
      <c r="AK1850" s="257">
        <v>1.5981947999999999E-2</v>
      </c>
      <c r="AL1850" s="257">
        <v>5.4817650000000004E-3</v>
      </c>
      <c r="AM1850" s="257">
        <v>1.7078472999999999E-5</v>
      </c>
      <c r="AN1850" s="257">
        <v>0.2003646</v>
      </c>
      <c r="AO1850" s="257">
        <v>0.12372989</v>
      </c>
      <c r="AP1850" s="257">
        <v>0.19395188999999999</v>
      </c>
      <c r="AQ1850" s="257">
        <v>1.9315572E-2</v>
      </c>
      <c r="AR1850" s="257">
        <v>22.039771000000002</v>
      </c>
      <c r="BG1850" s="315"/>
      <c r="BH1850" s="315"/>
      <c r="BI1850" s="315"/>
      <c r="BJ1850" s="315"/>
      <c r="BK1850" s="315"/>
    </row>
    <row r="1851" spans="1:63" x14ac:dyDescent="0.25">
      <c r="A1851" s="43"/>
      <c r="B1851" s="9" t="s">
        <v>5770</v>
      </c>
      <c r="C1851" s="48" t="s">
        <v>5598</v>
      </c>
      <c r="D1851" s="223">
        <v>47814.404999999999</v>
      </c>
      <c r="E1851" s="223">
        <v>1998.7791999999999</v>
      </c>
      <c r="F1851" s="223">
        <v>21331.614000000001</v>
      </c>
      <c r="G1851" s="223">
        <v>679.64859000000001</v>
      </c>
      <c r="H1851" s="223">
        <v>5.0768675999999999</v>
      </c>
      <c r="I1851" s="223">
        <v>225.88946999999999</v>
      </c>
      <c r="J1851" s="223">
        <v>8902.0447999999997</v>
      </c>
      <c r="K1851" s="223">
        <v>0.76759940000000004</v>
      </c>
      <c r="L1851" s="223">
        <v>14670.584999999999</v>
      </c>
      <c r="M1851" s="223">
        <v>0</v>
      </c>
      <c r="N1851" s="223">
        <v>0</v>
      </c>
      <c r="O1851" s="223">
        <v>0</v>
      </c>
      <c r="P1851" s="227">
        <f t="shared" si="375"/>
        <v>14805.77185185185</v>
      </c>
      <c r="Q1851" s="238">
        <v>287794.88</v>
      </c>
      <c r="R1851" s="117">
        <v>190193.83</v>
      </c>
      <c r="S1851" s="117">
        <v>82555.199999999997</v>
      </c>
      <c r="T1851" s="117">
        <v>1.0914999999999999</v>
      </c>
      <c r="U1851" s="117">
        <v>3787.5</v>
      </c>
      <c r="V1851" s="117">
        <v>1541.357</v>
      </c>
      <c r="W1851" s="117">
        <v>9715.9</v>
      </c>
      <c r="X1851" s="257">
        <f t="shared" si="376"/>
        <v>5866.4971694062997</v>
      </c>
      <c r="Y1851" s="257">
        <f t="shared" si="377"/>
        <v>4962.4587195619997</v>
      </c>
      <c r="Z1851" s="257">
        <f t="shared" si="378"/>
        <v>347.23779984430007</v>
      </c>
      <c r="AA1851" s="257">
        <f t="shared" si="379"/>
        <v>556.80065000000002</v>
      </c>
      <c r="AB1851" s="257">
        <v>410.36703999999997</v>
      </c>
      <c r="AC1851" s="257">
        <v>5.8328392E-2</v>
      </c>
      <c r="AD1851" s="257">
        <v>1397.538</v>
      </c>
      <c r="AE1851" s="257">
        <v>0.20813187</v>
      </c>
      <c r="AF1851" s="257">
        <v>3151.6523000000002</v>
      </c>
      <c r="AG1851" s="257">
        <v>2.6349193</v>
      </c>
      <c r="AH1851" s="257">
        <v>268.58294000000001</v>
      </c>
      <c r="AI1851" s="257">
        <v>37.417687000000001</v>
      </c>
      <c r="AJ1851" s="257">
        <v>6.1659781000000002</v>
      </c>
      <c r="AK1851" s="257">
        <v>0.51950991999999996</v>
      </c>
      <c r="AL1851" s="257">
        <v>1.0808195</v>
      </c>
      <c r="AM1851" s="257">
        <v>3.1528242999999999E-3</v>
      </c>
      <c r="AN1851" s="257">
        <v>9.6288975000000008</v>
      </c>
      <c r="AO1851" s="257">
        <v>12.642927</v>
      </c>
      <c r="AP1851" s="257">
        <v>11.195888</v>
      </c>
      <c r="AQ1851" s="257">
        <v>80.352770000000007</v>
      </c>
      <c r="AR1851" s="257">
        <v>476.44788</v>
      </c>
      <c r="BG1851" s="315"/>
      <c r="BH1851" s="315"/>
      <c r="BI1851" s="315"/>
      <c r="BJ1851" s="315"/>
      <c r="BK1851" s="315"/>
    </row>
    <row r="1852" spans="1:63" x14ac:dyDescent="0.25">
      <c r="A1852" s="43"/>
      <c r="B1852" s="9" t="s">
        <v>5770</v>
      </c>
      <c r="C1852" s="48" t="s">
        <v>7050</v>
      </c>
      <c r="D1852" s="223">
        <v>114121.09</v>
      </c>
      <c r="E1852" s="223">
        <v>1953.1532</v>
      </c>
      <c r="F1852" s="223">
        <v>95926.153000000006</v>
      </c>
      <c r="G1852" s="223">
        <v>161.32163</v>
      </c>
      <c r="H1852" s="223">
        <v>4.5206770000000001</v>
      </c>
      <c r="I1852" s="223">
        <v>98.545463999999996</v>
      </c>
      <c r="J1852" s="223">
        <v>116.77303999999999</v>
      </c>
      <c r="K1852" s="223">
        <v>1.1246503999999999</v>
      </c>
      <c r="L1852" s="223">
        <v>15859.503000000001</v>
      </c>
      <c r="M1852" s="223">
        <v>0</v>
      </c>
      <c r="N1852" s="223">
        <v>0</v>
      </c>
      <c r="O1852" s="223">
        <v>0</v>
      </c>
      <c r="P1852" s="227">
        <f t="shared" si="375"/>
        <v>14467.80148148148</v>
      </c>
      <c r="Q1852" s="238">
        <v>262864.64000000001</v>
      </c>
      <c r="R1852" s="117">
        <v>192014.73</v>
      </c>
      <c r="S1852" s="117">
        <v>59819.199999999997</v>
      </c>
      <c r="T1852" s="117">
        <v>2.661</v>
      </c>
      <c r="U1852" s="117">
        <v>2739.6</v>
      </c>
      <c r="V1852" s="117">
        <v>1114.652</v>
      </c>
      <c r="W1852" s="117">
        <v>7173.8</v>
      </c>
      <c r="X1852" s="257">
        <f t="shared" si="376"/>
        <v>14824.915011613501</v>
      </c>
      <c r="Y1852" s="257">
        <f t="shared" si="377"/>
        <v>13800.695766316001</v>
      </c>
      <c r="Z1852" s="257">
        <f t="shared" si="378"/>
        <v>458.32433329749995</v>
      </c>
      <c r="AA1852" s="257">
        <f t="shared" si="379"/>
        <v>565.89491199999998</v>
      </c>
      <c r="AB1852" s="257">
        <v>400.99250999999998</v>
      </c>
      <c r="AC1852" s="257">
        <v>7.8831486000000006E-2</v>
      </c>
      <c r="AD1852" s="257">
        <v>241.13389000000001</v>
      </c>
      <c r="AE1852" s="257">
        <v>0.81636933</v>
      </c>
      <c r="AF1852" s="257">
        <v>13155.763000000001</v>
      </c>
      <c r="AG1852" s="257">
        <v>1.9111655000000001</v>
      </c>
      <c r="AH1852" s="257">
        <v>262.43903999999998</v>
      </c>
      <c r="AI1852" s="257">
        <v>168.55944</v>
      </c>
      <c r="AJ1852" s="257">
        <v>1.3709285</v>
      </c>
      <c r="AK1852" s="257">
        <v>0.76357432000000003</v>
      </c>
      <c r="AL1852" s="257">
        <v>0.92058313999999997</v>
      </c>
      <c r="AM1852" s="257">
        <v>2.8680375000000001E-3</v>
      </c>
      <c r="AN1852" s="257">
        <v>7.0550461999999996</v>
      </c>
      <c r="AO1852" s="257">
        <v>10.286111</v>
      </c>
      <c r="AP1852" s="257">
        <v>6.9267421000000002</v>
      </c>
      <c r="AQ1852" s="257">
        <v>84.617062000000004</v>
      </c>
      <c r="AR1852" s="257">
        <v>481.27785</v>
      </c>
      <c r="BG1852" s="315"/>
      <c r="BH1852" s="315"/>
      <c r="BI1852" s="315"/>
      <c r="BJ1852" s="315"/>
      <c r="BK1852" s="315"/>
    </row>
    <row r="1853" spans="1:63" x14ac:dyDescent="0.25">
      <c r="A1853" s="43"/>
      <c r="B1853" s="9" t="s">
        <v>5770</v>
      </c>
      <c r="C1853" s="48" t="s">
        <v>7041</v>
      </c>
      <c r="D1853" s="223">
        <v>141.4308</v>
      </c>
      <c r="E1853" s="223">
        <v>102.28937000000001</v>
      </c>
      <c r="F1853" s="223">
        <v>23.159796</v>
      </c>
      <c r="G1853" s="223">
        <v>7.0287061</v>
      </c>
      <c r="H1853" s="223">
        <v>0.24124388999999999</v>
      </c>
      <c r="I1853" s="223">
        <v>4.6397966999999998</v>
      </c>
      <c r="J1853" s="223">
        <v>1.0308797000000001</v>
      </c>
      <c r="K1853" s="223">
        <v>2.3050826999999999E-2</v>
      </c>
      <c r="L1853" s="223">
        <v>3.0179520000000002</v>
      </c>
      <c r="M1853" s="223">
        <v>0</v>
      </c>
      <c r="N1853" s="223">
        <v>0</v>
      </c>
      <c r="O1853" s="223">
        <v>0</v>
      </c>
      <c r="P1853" s="227">
        <f t="shared" si="375"/>
        <v>757.69903703703699</v>
      </c>
      <c r="Q1853" s="238">
        <v>14241.896000000001</v>
      </c>
      <c r="R1853" s="117">
        <v>8797.2837</v>
      </c>
      <c r="S1853" s="117">
        <v>4655.2240000000002</v>
      </c>
      <c r="T1853" s="117">
        <v>5.5801999999999996E-3</v>
      </c>
      <c r="U1853" s="117">
        <v>155.59</v>
      </c>
      <c r="V1853" s="117">
        <v>86.742800000000003</v>
      </c>
      <c r="W1853" s="117">
        <v>547.04999999999995</v>
      </c>
      <c r="X1853" s="257">
        <f t="shared" si="376"/>
        <v>69.219624677206994</v>
      </c>
      <c r="Y1853" s="257">
        <f t="shared" si="377"/>
        <v>32.779339267199994</v>
      </c>
      <c r="Z1853" s="257">
        <f t="shared" si="378"/>
        <v>14.385202481006999</v>
      </c>
      <c r="AA1853" s="257">
        <f t="shared" si="379"/>
        <v>22.055082929000001</v>
      </c>
      <c r="AB1853" s="257">
        <v>21.001304000000001</v>
      </c>
      <c r="AC1853" s="257">
        <v>2.328302E-3</v>
      </c>
      <c r="AD1853" s="257">
        <v>6.7626821000000001</v>
      </c>
      <c r="AE1853" s="257">
        <v>1.3436851999999999E-3</v>
      </c>
      <c r="AF1853" s="257">
        <v>4.8628624</v>
      </c>
      <c r="AG1853" s="257">
        <v>0.14881878000000001</v>
      </c>
      <c r="AH1853" s="257">
        <v>13.745461000000001</v>
      </c>
      <c r="AI1853" s="257">
        <v>3.7637708999999998E-2</v>
      </c>
      <c r="AJ1853" s="257">
        <v>6.2674048999999996E-2</v>
      </c>
      <c r="AK1853" s="257">
        <v>1.5978589000000001E-2</v>
      </c>
      <c r="AL1853" s="257">
        <v>5.4807188000000001E-3</v>
      </c>
      <c r="AM1853" s="257">
        <v>1.7075207000000001E-5</v>
      </c>
      <c r="AN1853" s="257">
        <v>0.20032773000000001</v>
      </c>
      <c r="AO1853" s="257">
        <v>0.12370613</v>
      </c>
      <c r="AP1853" s="257">
        <v>0.19391948000000001</v>
      </c>
      <c r="AQ1853" s="257">
        <v>1.9311928999999999E-2</v>
      </c>
      <c r="AR1853" s="257">
        <v>22.035771</v>
      </c>
      <c r="BG1853" s="315"/>
      <c r="BH1853" s="315"/>
      <c r="BI1853" s="315"/>
      <c r="BJ1853" s="315"/>
      <c r="BK1853" s="315"/>
    </row>
    <row r="1854" spans="1:63" x14ac:dyDescent="0.25">
      <c r="A1854" s="43"/>
      <c r="B1854" s="9" t="s">
        <v>5770</v>
      </c>
      <c r="C1854" s="48" t="s">
        <v>5599</v>
      </c>
      <c r="D1854" s="223">
        <v>85370.410999999993</v>
      </c>
      <c r="E1854" s="223">
        <v>3911.55</v>
      </c>
      <c r="F1854" s="223">
        <v>46092.743000000002</v>
      </c>
      <c r="G1854" s="223">
        <v>1300.1484</v>
      </c>
      <c r="H1854" s="223">
        <v>9.8999021999999997</v>
      </c>
      <c r="I1854" s="223">
        <v>434.80982999999998</v>
      </c>
      <c r="J1854" s="223">
        <v>16908.348999999998</v>
      </c>
      <c r="K1854" s="223">
        <v>1.5238024999999999</v>
      </c>
      <c r="L1854" s="223">
        <v>16711.385999999999</v>
      </c>
      <c r="M1854" s="223">
        <v>0</v>
      </c>
      <c r="N1854" s="223">
        <v>0</v>
      </c>
      <c r="O1854" s="223">
        <v>0</v>
      </c>
      <c r="P1854" s="227">
        <f t="shared" si="375"/>
        <v>28974.444444444445</v>
      </c>
      <c r="Q1854" s="238">
        <v>562193.02</v>
      </c>
      <c r="R1854" s="117">
        <v>372475.4</v>
      </c>
      <c r="S1854" s="117">
        <v>160468</v>
      </c>
      <c r="T1854" s="117">
        <v>2.2273999999999998</v>
      </c>
      <c r="U1854" s="117">
        <v>7358.6</v>
      </c>
      <c r="V1854" s="117">
        <v>2995.79</v>
      </c>
      <c r="W1854" s="117">
        <v>18893</v>
      </c>
      <c r="X1854" s="257">
        <f t="shared" si="376"/>
        <v>11856.181469774299</v>
      </c>
      <c r="Y1854" s="257">
        <f t="shared" si="377"/>
        <v>10227.20727793</v>
      </c>
      <c r="Z1854" s="257">
        <f t="shared" si="378"/>
        <v>686.35875194429991</v>
      </c>
      <c r="AA1854" s="257">
        <f t="shared" si="379"/>
        <v>942.61543989999996</v>
      </c>
      <c r="AB1854" s="257">
        <v>803.07536000000005</v>
      </c>
      <c r="AC1854" s="257">
        <v>0.1153315</v>
      </c>
      <c r="AD1854" s="257">
        <v>2667.6967</v>
      </c>
      <c r="AE1854" s="257">
        <v>0.44274353</v>
      </c>
      <c r="AF1854" s="257">
        <v>6750.7555000000002</v>
      </c>
      <c r="AG1854" s="257">
        <v>5.1216429000000003</v>
      </c>
      <c r="AH1854" s="257">
        <v>525.60784999999998</v>
      </c>
      <c r="AI1854" s="257">
        <v>80.868312000000003</v>
      </c>
      <c r="AJ1854" s="257">
        <v>11.789949</v>
      </c>
      <c r="AK1854" s="257">
        <v>1.0311893000000001</v>
      </c>
      <c r="AL1854" s="257">
        <v>2.1059657000000001</v>
      </c>
      <c r="AM1854" s="257">
        <v>6.1539443000000003E-3</v>
      </c>
      <c r="AN1854" s="257">
        <v>18.703042</v>
      </c>
      <c r="AO1854" s="257">
        <v>24.608097000000001</v>
      </c>
      <c r="AP1854" s="257">
        <v>21.638193000000001</v>
      </c>
      <c r="AQ1854" s="257">
        <v>9.5232498999999997</v>
      </c>
      <c r="AR1854" s="257">
        <v>933.09218999999996</v>
      </c>
      <c r="BG1854" s="315"/>
      <c r="BH1854" s="315"/>
      <c r="BI1854" s="315"/>
      <c r="BJ1854" s="315"/>
      <c r="BK1854" s="315"/>
    </row>
    <row r="1855" spans="1:63" x14ac:dyDescent="0.25">
      <c r="A1855" s="43"/>
      <c r="B1855" s="9" t="s">
        <v>5770</v>
      </c>
      <c r="C1855" s="48" t="s">
        <v>7051</v>
      </c>
      <c r="D1855" s="223">
        <v>235788.3</v>
      </c>
      <c r="E1855" s="223">
        <v>4278.0823</v>
      </c>
      <c r="F1855" s="223">
        <v>210154.54</v>
      </c>
      <c r="G1855" s="223">
        <v>353.36153000000002</v>
      </c>
      <c r="H1855" s="223">
        <v>9.9026245999999993</v>
      </c>
      <c r="I1855" s="223">
        <v>215.8595</v>
      </c>
      <c r="J1855" s="223">
        <v>255.82567</v>
      </c>
      <c r="K1855" s="223">
        <v>2.4636596000000002</v>
      </c>
      <c r="L1855" s="223">
        <v>20518.267</v>
      </c>
      <c r="M1855" s="223">
        <v>0</v>
      </c>
      <c r="N1855" s="223">
        <v>0</v>
      </c>
      <c r="O1855" s="223">
        <v>0</v>
      </c>
      <c r="P1855" s="227">
        <f t="shared" si="375"/>
        <v>31689.498518518518</v>
      </c>
      <c r="Q1855" s="238">
        <v>575750.38</v>
      </c>
      <c r="R1855" s="117">
        <v>420585.66</v>
      </c>
      <c r="S1855" s="117">
        <v>131006.39999999999</v>
      </c>
      <c r="T1855" s="117">
        <v>5.8299000000000003</v>
      </c>
      <c r="U1855" s="117">
        <v>6000.4</v>
      </c>
      <c r="V1855" s="117">
        <v>2441.098</v>
      </c>
      <c r="W1855" s="117">
        <v>15711</v>
      </c>
      <c r="X1855" s="257">
        <f t="shared" si="376"/>
        <v>32303.4965509961</v>
      </c>
      <c r="Y1855" s="257">
        <f t="shared" si="377"/>
        <v>30234.254316440001</v>
      </c>
      <c r="Z1855" s="257">
        <f t="shared" si="378"/>
        <v>1003.9720125561</v>
      </c>
      <c r="AA1855" s="257">
        <f t="shared" si="379"/>
        <v>1065.2702220000001</v>
      </c>
      <c r="AB1855" s="257">
        <v>878.31253000000004</v>
      </c>
      <c r="AC1855" s="257">
        <v>0.17268633999999999</v>
      </c>
      <c r="AD1855" s="257">
        <v>528.23303999999996</v>
      </c>
      <c r="AE1855" s="257">
        <v>1.7884911999999999</v>
      </c>
      <c r="AF1855" s="257">
        <v>28821.562000000002</v>
      </c>
      <c r="AG1855" s="257">
        <v>4.1855688999999998</v>
      </c>
      <c r="AH1855" s="257">
        <v>574.83240999999998</v>
      </c>
      <c r="AI1855" s="257">
        <v>369.27922000000001</v>
      </c>
      <c r="AJ1855" s="257">
        <v>3.0028760999999999</v>
      </c>
      <c r="AK1855" s="257">
        <v>1.6727527</v>
      </c>
      <c r="AL1855" s="257">
        <v>2.0168653000000001</v>
      </c>
      <c r="AM1855" s="257">
        <v>6.2834561000000002E-3</v>
      </c>
      <c r="AN1855" s="257">
        <v>15.45438</v>
      </c>
      <c r="AO1855" s="257">
        <v>22.534739999999999</v>
      </c>
      <c r="AP1855" s="257">
        <v>15.172485</v>
      </c>
      <c r="AQ1855" s="257">
        <v>11.087622</v>
      </c>
      <c r="AR1855" s="257">
        <v>1054.1826000000001</v>
      </c>
      <c r="BG1855" s="315"/>
      <c r="BH1855" s="315"/>
      <c r="BI1855" s="315"/>
      <c r="BJ1855" s="315"/>
      <c r="BK1855" s="315"/>
    </row>
    <row r="1856" spans="1:63" x14ac:dyDescent="0.25">
      <c r="A1856" s="43"/>
      <c r="B1856" s="9" t="s">
        <v>5770</v>
      </c>
      <c r="C1856" s="48" t="s">
        <v>7042</v>
      </c>
      <c r="D1856" s="223">
        <v>142.55723</v>
      </c>
      <c r="E1856" s="223">
        <v>103.10386</v>
      </c>
      <c r="F1856" s="223">
        <v>23.344678999999999</v>
      </c>
      <c r="G1856" s="223">
        <v>7.0845463000000004</v>
      </c>
      <c r="H1856" s="223">
        <v>0.24316746</v>
      </c>
      <c r="I1856" s="223">
        <v>4.6766733</v>
      </c>
      <c r="J1856" s="223">
        <v>1.0390877999999999</v>
      </c>
      <c r="K1856" s="223">
        <v>2.3234461000000001E-2</v>
      </c>
      <c r="L1856" s="223">
        <v>3.0419819000000001</v>
      </c>
      <c r="M1856" s="223">
        <v>0</v>
      </c>
      <c r="N1856" s="223">
        <v>0</v>
      </c>
      <c r="O1856" s="223">
        <v>0</v>
      </c>
      <c r="P1856" s="227">
        <f t="shared" si="375"/>
        <v>763.73229629629623</v>
      </c>
      <c r="Q1856" s="238">
        <v>14355.491</v>
      </c>
      <c r="R1856" s="117">
        <v>8867.4696000000004</v>
      </c>
      <c r="S1856" s="117">
        <v>4692.3519999999999</v>
      </c>
      <c r="T1856" s="117">
        <v>5.6246000000000004E-3</v>
      </c>
      <c r="U1856" s="117">
        <v>156.82</v>
      </c>
      <c r="V1856" s="117">
        <v>87.433599999999998</v>
      </c>
      <c r="W1856" s="117">
        <v>551.41</v>
      </c>
      <c r="X1856" s="257">
        <f t="shared" si="376"/>
        <v>69.771277207465999</v>
      </c>
      <c r="Y1856" s="257">
        <f t="shared" si="377"/>
        <v>33.0404794393</v>
      </c>
      <c r="Z1856" s="257">
        <f t="shared" si="378"/>
        <v>14.499757061165999</v>
      </c>
      <c r="AA1856" s="257">
        <f t="shared" si="379"/>
        <v>22.231040706999998</v>
      </c>
      <c r="AB1856" s="257">
        <v>21.168530000000001</v>
      </c>
      <c r="AC1856" s="257">
        <v>2.3468708999999999E-3</v>
      </c>
      <c r="AD1856" s="257">
        <v>6.8165962000000002</v>
      </c>
      <c r="AE1856" s="257">
        <v>1.3544084E-3</v>
      </c>
      <c r="AF1856" s="257">
        <v>4.9016462000000001</v>
      </c>
      <c r="AG1856" s="257">
        <v>0.15000575999999999</v>
      </c>
      <c r="AH1856" s="257">
        <v>13.854911</v>
      </c>
      <c r="AI1856" s="257">
        <v>3.7938192000000003E-2</v>
      </c>
      <c r="AJ1856" s="257">
        <v>6.3171920000000006E-2</v>
      </c>
      <c r="AK1856" s="257">
        <v>1.6106229E-2</v>
      </c>
      <c r="AL1856" s="257">
        <v>5.5243888999999997E-3</v>
      </c>
      <c r="AM1856" s="257">
        <v>1.7211265999999999E-5</v>
      </c>
      <c r="AN1856" s="257">
        <v>0.20192381000000001</v>
      </c>
      <c r="AO1856" s="257">
        <v>0.12469267000000001</v>
      </c>
      <c r="AP1856" s="257">
        <v>0.19547164</v>
      </c>
      <c r="AQ1856" s="257">
        <v>1.9465706999999999E-2</v>
      </c>
      <c r="AR1856" s="257">
        <v>22.211575</v>
      </c>
      <c r="BG1856" s="315"/>
      <c r="BH1856" s="315"/>
      <c r="BI1856" s="315"/>
      <c r="BJ1856" s="315"/>
      <c r="BK1856" s="315"/>
    </row>
    <row r="1857" spans="1:63" x14ac:dyDescent="0.25">
      <c r="A1857" s="43"/>
      <c r="B1857" s="9" t="s">
        <v>5770</v>
      </c>
      <c r="C1857" s="48" t="s">
        <v>5600</v>
      </c>
      <c r="D1857" s="223">
        <v>2.1999143000000001</v>
      </c>
      <c r="E1857" s="223">
        <v>1.4943884999999999</v>
      </c>
      <c r="F1857" s="223">
        <v>0.38801094000000003</v>
      </c>
      <c r="G1857" s="223">
        <v>1.4915332E-3</v>
      </c>
      <c r="H1857" s="223">
        <v>2.2569685E-3</v>
      </c>
      <c r="I1857" s="223">
        <v>7.1787677999999994E-2</v>
      </c>
      <c r="J1857" s="223">
        <v>1.0570840999999999E-2</v>
      </c>
      <c r="K1857" s="223">
        <v>3.0217618999999997E-4</v>
      </c>
      <c r="L1857" s="223">
        <v>0.20554109000000001</v>
      </c>
      <c r="M1857" s="223">
        <v>2.5564582999999998E-2</v>
      </c>
      <c r="N1857" s="223">
        <v>0</v>
      </c>
      <c r="O1857" s="223">
        <v>0</v>
      </c>
      <c r="P1857" s="227">
        <f t="shared" si="375"/>
        <v>11.069544444444443</v>
      </c>
      <c r="Q1857" s="238">
        <v>236.95988</v>
      </c>
      <c r="R1857" s="117">
        <v>134.92048</v>
      </c>
      <c r="S1857" s="117">
        <v>87.590400000000002</v>
      </c>
      <c r="T1857" s="117">
        <v>5.5069586E-5</v>
      </c>
      <c r="U1857" s="117">
        <v>2.9263935999999999</v>
      </c>
      <c r="V1857" s="117">
        <v>1.6458196</v>
      </c>
      <c r="W1857" s="117">
        <v>9.8767376999999996</v>
      </c>
      <c r="X1857" s="257">
        <f t="shared" si="376"/>
        <v>0.94449574331521902</v>
      </c>
      <c r="Y1857" s="257">
        <f t="shared" si="377"/>
        <v>0.3956478223860001</v>
      </c>
      <c r="Z1857" s="257">
        <f t="shared" si="378"/>
        <v>0.21084637081421898</v>
      </c>
      <c r="AA1857" s="257">
        <f t="shared" si="379"/>
        <v>0.33800155011499999</v>
      </c>
      <c r="AB1857" s="257">
        <v>0.30682719000000003</v>
      </c>
      <c r="AC1857" s="257">
        <v>2.741688E-5</v>
      </c>
      <c r="AD1857" s="257">
        <v>9.3484945000000003E-3</v>
      </c>
      <c r="AE1857" s="257">
        <v>1.9185206E-5</v>
      </c>
      <c r="AF1857" s="257">
        <v>7.6625675000000004E-2</v>
      </c>
      <c r="AG1857" s="257">
        <v>2.7998608000000002E-3</v>
      </c>
      <c r="AH1857" s="257">
        <v>0.20081956000000001</v>
      </c>
      <c r="AI1857" s="257">
        <v>6.3502465999999995E-4</v>
      </c>
      <c r="AJ1857" s="257">
        <v>8.2089279000000003E-6</v>
      </c>
      <c r="AK1857" s="257">
        <v>2.4548750999999998E-4</v>
      </c>
      <c r="AL1857" s="257">
        <v>6.5310652E-6</v>
      </c>
      <c r="AM1857" s="257">
        <v>2.6551118999999999E-8</v>
      </c>
      <c r="AN1857" s="257">
        <v>3.6263133E-3</v>
      </c>
      <c r="AO1857" s="257">
        <v>1.6183608E-3</v>
      </c>
      <c r="AP1857" s="257">
        <v>3.886858E-3</v>
      </c>
      <c r="AQ1857" s="257">
        <v>6.5220115000000004E-5</v>
      </c>
      <c r="AR1857" s="257">
        <v>0.33793633000000001</v>
      </c>
      <c r="BG1857" s="315"/>
      <c r="BH1857" s="315"/>
      <c r="BI1857" s="315"/>
      <c r="BJ1857" s="315"/>
      <c r="BK1857" s="315"/>
    </row>
    <row r="1858" spans="1:63" x14ac:dyDescent="0.25">
      <c r="A1858" s="43"/>
      <c r="B1858" s="9" t="s">
        <v>5770</v>
      </c>
      <c r="C1858" s="48" t="s">
        <v>5601</v>
      </c>
      <c r="D1858" s="223">
        <v>222.36554000000001</v>
      </c>
      <c r="E1858" s="223">
        <v>13.568605</v>
      </c>
      <c r="F1858" s="223">
        <v>16.326999000000001</v>
      </c>
      <c r="G1858" s="223">
        <v>9.9994151999999996</v>
      </c>
      <c r="H1858" s="223">
        <v>9.5133475999999995E-2</v>
      </c>
      <c r="I1858" s="223">
        <v>3.0622215000000002</v>
      </c>
      <c r="J1858" s="223">
        <v>47.860244999999999</v>
      </c>
      <c r="K1858" s="223">
        <v>3.7971111000000002E-2</v>
      </c>
      <c r="L1858" s="223">
        <v>131.41495</v>
      </c>
      <c r="M1858" s="223">
        <v>0</v>
      </c>
      <c r="N1858" s="223">
        <v>0</v>
      </c>
      <c r="O1858" s="223">
        <v>0</v>
      </c>
      <c r="P1858" s="227">
        <f t="shared" si="375"/>
        <v>100.50818518518518</v>
      </c>
      <c r="Q1858" s="238">
        <v>1480.2016000000001</v>
      </c>
      <c r="R1858" s="117">
        <v>1232.6309000000001</v>
      </c>
      <c r="S1858" s="117">
        <v>128.48079999999999</v>
      </c>
      <c r="T1858" s="117">
        <v>2.2173000000000002E-3</v>
      </c>
      <c r="U1858" s="117">
        <v>18.553000000000001</v>
      </c>
      <c r="V1858" s="117">
        <v>1.628738</v>
      </c>
      <c r="W1858" s="117">
        <v>98.906000000000006</v>
      </c>
      <c r="X1858" s="257">
        <f t="shared" si="376"/>
        <v>36.200032245662001</v>
      </c>
      <c r="Y1858" s="257">
        <f t="shared" si="377"/>
        <v>30.639823729509999</v>
      </c>
      <c r="Z1858" s="257">
        <f t="shared" si="378"/>
        <v>2.3609809661519994</v>
      </c>
      <c r="AA1858" s="257">
        <f t="shared" si="379"/>
        <v>3.1992275499999998</v>
      </c>
      <c r="AB1858" s="257">
        <v>2.7854236000000001</v>
      </c>
      <c r="AC1858" s="257">
        <v>4.0948583E-4</v>
      </c>
      <c r="AD1858" s="257">
        <v>24.434816999999999</v>
      </c>
      <c r="AE1858" s="257">
        <v>8.8600498000000001E-4</v>
      </c>
      <c r="AF1858" s="257">
        <v>3.4142481999999998</v>
      </c>
      <c r="AG1858" s="257">
        <v>4.0394387E-3</v>
      </c>
      <c r="AH1858" s="257">
        <v>1.8230662</v>
      </c>
      <c r="AI1858" s="257">
        <v>2.7547116999999999E-2</v>
      </c>
      <c r="AJ1858" s="257">
        <v>9.1225396E-2</v>
      </c>
      <c r="AK1858" s="257">
        <v>1.3492979E-2</v>
      </c>
      <c r="AL1858" s="257">
        <v>1.1445230000000001E-2</v>
      </c>
      <c r="AM1858" s="257">
        <v>4.0852151999999997E-5</v>
      </c>
      <c r="AN1858" s="257">
        <v>4.8611042E-2</v>
      </c>
      <c r="AO1858" s="257">
        <v>0.22961334</v>
      </c>
      <c r="AP1858" s="257">
        <v>0.11593881</v>
      </c>
      <c r="AQ1858" s="257">
        <v>0.11559895000000001</v>
      </c>
      <c r="AR1858" s="257">
        <v>3.0836285999999999</v>
      </c>
      <c r="BG1858" s="315"/>
      <c r="BH1858" s="315"/>
      <c r="BI1858" s="315"/>
      <c r="BJ1858" s="315"/>
      <c r="BK1858" s="315"/>
    </row>
    <row r="1859" spans="1:63" x14ac:dyDescent="0.25">
      <c r="A1859" s="43"/>
      <c r="B1859" s="9" t="s">
        <v>5770</v>
      </c>
      <c r="C1859" s="48" t="s">
        <v>4393</v>
      </c>
      <c r="D1859" s="223">
        <v>207.25564</v>
      </c>
      <c r="E1859" s="223">
        <v>35.043218000000003</v>
      </c>
      <c r="F1859" s="223">
        <v>14.246331</v>
      </c>
      <c r="G1859" s="223">
        <v>1.7722038</v>
      </c>
      <c r="H1859" s="223">
        <v>0.17612098000000001</v>
      </c>
      <c r="I1859" s="223">
        <v>5.3872375999999997</v>
      </c>
      <c r="J1859" s="223">
        <v>0.56356024000000005</v>
      </c>
      <c r="K1859" s="223">
        <v>1.4907014999999999E-2</v>
      </c>
      <c r="L1859" s="223">
        <v>150.05206000000001</v>
      </c>
      <c r="M1859" s="223">
        <v>0</v>
      </c>
      <c r="N1859" s="223">
        <v>0</v>
      </c>
      <c r="O1859" s="223">
        <v>0</v>
      </c>
      <c r="P1859" s="227">
        <f t="shared" si="375"/>
        <v>259.57939259259263</v>
      </c>
      <c r="Q1859" s="238">
        <v>4358.4141</v>
      </c>
      <c r="R1859" s="117">
        <v>3109.0443</v>
      </c>
      <c r="S1859" s="117">
        <v>985.37599999999998</v>
      </c>
      <c r="T1859" s="117">
        <v>1.0916E-2</v>
      </c>
      <c r="U1859" s="117">
        <v>104.42</v>
      </c>
      <c r="V1859" s="117">
        <v>18.312889999999999</v>
      </c>
      <c r="W1859" s="117">
        <v>141.25</v>
      </c>
      <c r="X1859" s="257">
        <f t="shared" si="376"/>
        <v>31.937754198916601</v>
      </c>
      <c r="Y1859" s="257">
        <f t="shared" si="377"/>
        <v>15.1839515947</v>
      </c>
      <c r="Z1859" s="257">
        <f t="shared" si="378"/>
        <v>8.9637168022165987</v>
      </c>
      <c r="AA1859" s="257">
        <f t="shared" si="379"/>
        <v>7.7900858020000001</v>
      </c>
      <c r="AB1859" s="257">
        <v>7.1939995000000003</v>
      </c>
      <c r="AC1859" s="257">
        <v>1.0152761999999999E-3</v>
      </c>
      <c r="AD1859" s="257">
        <v>2.1426207000000002</v>
      </c>
      <c r="AE1859" s="257">
        <v>1.3261845E-3</v>
      </c>
      <c r="AF1859" s="257">
        <v>5.8135659999999998</v>
      </c>
      <c r="AG1859" s="257">
        <v>3.1423934000000001E-2</v>
      </c>
      <c r="AH1859" s="257">
        <v>4.7093727000000003</v>
      </c>
      <c r="AI1859" s="257">
        <v>2.2300219999999999E-2</v>
      </c>
      <c r="AJ1859" s="257">
        <v>1.5494045E-2</v>
      </c>
      <c r="AK1859" s="257">
        <v>7.3279336000000002E-3</v>
      </c>
      <c r="AL1859" s="257">
        <v>1.5367178E-3</v>
      </c>
      <c r="AM1859" s="257">
        <v>4.9658166E-6</v>
      </c>
      <c r="AN1859" s="257">
        <v>0.38969601999999998</v>
      </c>
      <c r="AO1859" s="257">
        <v>2.8024631000000002</v>
      </c>
      <c r="AP1859" s="257">
        <v>1.0155211</v>
      </c>
      <c r="AQ1859" s="257">
        <v>1.4144202E-2</v>
      </c>
      <c r="AR1859" s="257">
        <v>7.7759416000000003</v>
      </c>
      <c r="BG1859" s="315"/>
      <c r="BH1859" s="315"/>
      <c r="BI1859" s="315"/>
      <c r="BJ1859" s="315"/>
      <c r="BK1859" s="315"/>
    </row>
    <row r="1860" spans="1:63" x14ac:dyDescent="0.25">
      <c r="A1860" s="43"/>
      <c r="B1860" s="9" t="s">
        <v>5770</v>
      </c>
      <c r="C1860" s="48" t="s">
        <v>4394</v>
      </c>
      <c r="D1860" s="223">
        <v>18.358174000000002</v>
      </c>
      <c r="E1860" s="223">
        <v>1.0133025</v>
      </c>
      <c r="F1860" s="223">
        <v>2.0043012999999998</v>
      </c>
      <c r="G1860" s="223">
        <v>0.99145901000000003</v>
      </c>
      <c r="H1860" s="223">
        <v>3.452395E-3</v>
      </c>
      <c r="I1860" s="223">
        <v>0.41269940999999999</v>
      </c>
      <c r="J1860" s="223">
        <v>0.24196997000000001</v>
      </c>
      <c r="K1860" s="223">
        <v>4.4621212000000004E-3</v>
      </c>
      <c r="L1860" s="223">
        <v>13.686527</v>
      </c>
      <c r="M1860" s="223">
        <v>0</v>
      </c>
      <c r="N1860" s="223">
        <v>0</v>
      </c>
      <c r="O1860" s="223">
        <v>0</v>
      </c>
      <c r="P1860" s="227">
        <f t="shared" si="375"/>
        <v>7.5059444444444443</v>
      </c>
      <c r="Q1860" s="238">
        <v>157.13480000000001</v>
      </c>
      <c r="R1860" s="117">
        <v>91.744761999999994</v>
      </c>
      <c r="S1860" s="117">
        <v>51.817920000000001</v>
      </c>
      <c r="T1860" s="117">
        <v>1.6302999999999999E-4</v>
      </c>
      <c r="U1860" s="117">
        <v>2.2052999999999998</v>
      </c>
      <c r="V1860" s="117">
        <v>0.96665199999999996</v>
      </c>
      <c r="W1860" s="117">
        <v>10.4</v>
      </c>
      <c r="X1860" s="257">
        <f t="shared" si="376"/>
        <v>3.8462651058793003</v>
      </c>
      <c r="Y1860" s="257">
        <f t="shared" si="377"/>
        <v>3.4276184811460002</v>
      </c>
      <c r="Z1860" s="257">
        <f t="shared" si="378"/>
        <v>0.1758761257333</v>
      </c>
      <c r="AA1860" s="257">
        <f t="shared" si="379"/>
        <v>0.242770499</v>
      </c>
      <c r="AB1860" s="257">
        <v>0.20803774</v>
      </c>
      <c r="AC1860" s="257">
        <v>2.1124243000000001E-5</v>
      </c>
      <c r="AD1860" s="257">
        <v>2.793202</v>
      </c>
      <c r="AE1860" s="257">
        <v>4.6544603000000003E-5</v>
      </c>
      <c r="AF1860" s="257">
        <v>0.42465592000000002</v>
      </c>
      <c r="AG1860" s="257">
        <v>1.6551522999999999E-3</v>
      </c>
      <c r="AH1860" s="257">
        <v>0.13616099000000001</v>
      </c>
      <c r="AI1860" s="257">
        <v>3.4802555E-3</v>
      </c>
      <c r="AJ1860" s="257">
        <v>9.0470350999999997E-3</v>
      </c>
      <c r="AK1860" s="257">
        <v>3.2875983000000002E-3</v>
      </c>
      <c r="AL1860" s="257">
        <v>1.0757379999999999E-3</v>
      </c>
      <c r="AM1860" s="257">
        <v>4.1478332999999996E-6</v>
      </c>
      <c r="AN1860" s="257">
        <v>4.9463629999999996E-3</v>
      </c>
      <c r="AO1860" s="257">
        <v>1.1365886E-2</v>
      </c>
      <c r="AP1860" s="257">
        <v>6.5081119999999999E-3</v>
      </c>
      <c r="AQ1860" s="257">
        <v>1.2993869E-2</v>
      </c>
      <c r="AR1860" s="257">
        <v>0.22977663000000001</v>
      </c>
      <c r="BG1860" s="315"/>
      <c r="BH1860" s="315"/>
      <c r="BI1860" s="315"/>
      <c r="BJ1860" s="315"/>
      <c r="BK1860" s="315"/>
    </row>
    <row r="1861" spans="1:63" x14ac:dyDescent="0.25">
      <c r="A1861" s="43"/>
      <c r="B1861" s="9" t="s">
        <v>5770</v>
      </c>
      <c r="C1861" s="48" t="s">
        <v>4395</v>
      </c>
      <c r="D1861" s="223">
        <v>17.207274999999999</v>
      </c>
      <c r="E1861" s="223">
        <v>2.3089008</v>
      </c>
      <c r="F1861" s="223">
        <v>3.3106201999999998</v>
      </c>
      <c r="G1861" s="223">
        <v>0.13362766000000001</v>
      </c>
      <c r="H1861" s="223">
        <v>1.0530339E-2</v>
      </c>
      <c r="I1861" s="223">
        <v>0.71852490999999996</v>
      </c>
      <c r="J1861" s="223">
        <v>4.5112366000000001E-2</v>
      </c>
      <c r="K1861" s="223">
        <v>6.505991E-4</v>
      </c>
      <c r="L1861" s="223">
        <v>10.679308000000001</v>
      </c>
      <c r="M1861" s="223">
        <v>0</v>
      </c>
      <c r="N1861" s="223">
        <v>0</v>
      </c>
      <c r="O1861" s="223">
        <v>0</v>
      </c>
      <c r="P1861" s="227">
        <f t="shared" si="375"/>
        <v>17.102968888888888</v>
      </c>
      <c r="Q1861" s="238">
        <v>320.68937</v>
      </c>
      <c r="R1861" s="117">
        <v>213.46296000000001</v>
      </c>
      <c r="S1861" s="117">
        <v>91.515199999999993</v>
      </c>
      <c r="T1861" s="117">
        <v>1.6187999999999999E-4</v>
      </c>
      <c r="U1861" s="117">
        <v>3.3069000000000002</v>
      </c>
      <c r="V1861" s="117">
        <v>1.711149</v>
      </c>
      <c r="W1861" s="117">
        <v>10.693</v>
      </c>
      <c r="X1861" s="257">
        <f t="shared" si="376"/>
        <v>3.7826066254253501</v>
      </c>
      <c r="Y1861" s="257">
        <f t="shared" si="377"/>
        <v>2.0689068957870003</v>
      </c>
      <c r="Z1861" s="257">
        <f t="shared" si="378"/>
        <v>0.48369781963835001</v>
      </c>
      <c r="AA1861" s="257">
        <f t="shared" si="379"/>
        <v>1.2300019099999999</v>
      </c>
      <c r="AB1861" s="257">
        <v>0.47404779000000002</v>
      </c>
      <c r="AC1861" s="257">
        <v>5.7916286999999998E-5</v>
      </c>
      <c r="AD1861" s="257">
        <v>0.1205552</v>
      </c>
      <c r="AE1861" s="257">
        <v>1.3751329999999999E-4</v>
      </c>
      <c r="AF1861" s="257">
        <v>1.4711833000000001</v>
      </c>
      <c r="AG1861" s="257">
        <v>2.9251761999999999E-3</v>
      </c>
      <c r="AH1861" s="257">
        <v>0.31026646000000002</v>
      </c>
      <c r="AI1861" s="257">
        <v>5.6534315000000002E-3</v>
      </c>
      <c r="AJ1861" s="257">
        <v>1.1739684E-3</v>
      </c>
      <c r="AK1861" s="257">
        <v>4.1127279E-4</v>
      </c>
      <c r="AL1861" s="257">
        <v>1.0522598E-4</v>
      </c>
      <c r="AM1861" s="257">
        <v>3.2446834999999999E-7</v>
      </c>
      <c r="AN1861" s="257">
        <v>5.2444084999999996E-3</v>
      </c>
      <c r="AO1861" s="257">
        <v>5.4395088000000001E-2</v>
      </c>
      <c r="AP1861" s="257">
        <v>0.10644764</v>
      </c>
      <c r="AQ1861" s="257">
        <v>0.69567628999999997</v>
      </c>
      <c r="AR1861" s="257">
        <v>0.53432561999999995</v>
      </c>
      <c r="BG1861" s="315"/>
      <c r="BH1861" s="315"/>
      <c r="BI1861" s="315"/>
      <c r="BJ1861" s="315"/>
      <c r="BK1861" s="315"/>
    </row>
    <row r="1862" spans="1:63" x14ac:dyDescent="0.25">
      <c r="A1862" s="43"/>
      <c r="B1862" s="9" t="s">
        <v>5770</v>
      </c>
      <c r="C1862" s="48" t="s">
        <v>7052</v>
      </c>
      <c r="D1862" s="223">
        <v>27.823761000000001</v>
      </c>
      <c r="E1862" s="223">
        <v>12.847562</v>
      </c>
      <c r="F1862" s="223">
        <v>3.2259604999999998</v>
      </c>
      <c r="G1862" s="223">
        <v>1.1012828000000001E-2</v>
      </c>
      <c r="H1862" s="223">
        <v>1.8770419999999999E-2</v>
      </c>
      <c r="I1862" s="223">
        <v>0.61366297000000003</v>
      </c>
      <c r="J1862" s="223">
        <v>8.5674002999999999E-2</v>
      </c>
      <c r="K1862" s="223">
        <v>2.5867314999999998E-3</v>
      </c>
      <c r="L1862" s="223">
        <v>10.991631</v>
      </c>
      <c r="M1862" s="223">
        <v>2.69E-2</v>
      </c>
      <c r="N1862" s="223">
        <v>0</v>
      </c>
      <c r="O1862" s="223">
        <v>0</v>
      </c>
      <c r="P1862" s="227">
        <f t="shared" ref="P1862:P1906" si="380">E1862/0.135</f>
        <v>95.167125925925916</v>
      </c>
      <c r="Q1862" s="238">
        <v>2044.2238</v>
      </c>
      <c r="R1862" s="117">
        <v>1157.5301999999999</v>
      </c>
      <c r="S1862" s="117">
        <v>761.13967000000002</v>
      </c>
      <c r="T1862" s="117">
        <v>4.5955515E-4</v>
      </c>
      <c r="U1862" s="117">
        <v>25.427824000000001</v>
      </c>
      <c r="V1862" s="117">
        <v>14.302026</v>
      </c>
      <c r="W1862" s="117">
        <v>85.823537000000002</v>
      </c>
      <c r="X1862" s="257">
        <f t="shared" si="376"/>
        <v>8.0905021069548297</v>
      </c>
      <c r="Y1862" s="257">
        <f t="shared" si="377"/>
        <v>3.37904968465</v>
      </c>
      <c r="Z1862" s="257">
        <f t="shared" si="378"/>
        <v>1.8115375055148302</v>
      </c>
      <c r="AA1862" s="257">
        <f t="shared" si="379"/>
        <v>2.8999149167900002</v>
      </c>
      <c r="AB1862" s="257">
        <v>2.6378544000000002</v>
      </c>
      <c r="AC1862" s="257">
        <v>2.3097413E-4</v>
      </c>
      <c r="AD1862" s="257">
        <v>7.9646615000000004E-2</v>
      </c>
      <c r="AE1862" s="257">
        <v>1.5496851999999999E-4</v>
      </c>
      <c r="AF1862" s="257">
        <v>0.63683261000000002</v>
      </c>
      <c r="AG1862" s="257">
        <v>2.4330116999999998E-2</v>
      </c>
      <c r="AH1862" s="257">
        <v>1.7264853</v>
      </c>
      <c r="AI1862" s="257">
        <v>5.2861918999999999E-3</v>
      </c>
      <c r="AJ1862" s="257">
        <v>5.6678695000000003E-5</v>
      </c>
      <c r="AK1862" s="257">
        <v>2.0987866999999999E-3</v>
      </c>
      <c r="AL1862" s="257">
        <v>5.5243249999999997E-5</v>
      </c>
      <c r="AM1862" s="257">
        <v>2.2196982999999999E-7</v>
      </c>
      <c r="AN1862" s="257">
        <v>3.1495969999999998E-2</v>
      </c>
      <c r="AO1862" s="257">
        <v>1.3891649000000001E-2</v>
      </c>
      <c r="AP1862" s="257">
        <v>3.2167464E-2</v>
      </c>
      <c r="AQ1862" s="257">
        <v>5.6141679000000001E-4</v>
      </c>
      <c r="AR1862" s="257">
        <v>2.8993535000000001</v>
      </c>
      <c r="BG1862" s="315"/>
      <c r="BH1862" s="315"/>
      <c r="BI1862" s="315"/>
      <c r="BJ1862" s="315"/>
      <c r="BK1862" s="315"/>
    </row>
    <row r="1863" spans="1:63" x14ac:dyDescent="0.25">
      <c r="A1863" s="43"/>
      <c r="B1863" s="9" t="s">
        <v>5770</v>
      </c>
      <c r="C1863" s="48" t="s">
        <v>7043</v>
      </c>
      <c r="D1863" s="223">
        <v>3.0143977</v>
      </c>
      <c r="E1863" s="223">
        <v>2.2853362000000002</v>
      </c>
      <c r="F1863" s="223">
        <v>0.57086557000000004</v>
      </c>
      <c r="G1863" s="223">
        <v>1.9103779999999999E-3</v>
      </c>
      <c r="H1863" s="223">
        <v>3.3228314000000002E-3</v>
      </c>
      <c r="I1863" s="223">
        <v>0.10906116</v>
      </c>
      <c r="J1863" s="223">
        <v>1.5125184999999999E-2</v>
      </c>
      <c r="K1863" s="223">
        <v>4.5978752E-4</v>
      </c>
      <c r="L1863" s="223">
        <v>2.8316527000000001E-2</v>
      </c>
      <c r="M1863" s="223">
        <v>0</v>
      </c>
      <c r="N1863" s="223">
        <v>0</v>
      </c>
      <c r="O1863" s="223">
        <v>0</v>
      </c>
      <c r="P1863" s="227">
        <f t="shared" si="380"/>
        <v>16.928416296296298</v>
      </c>
      <c r="Q1863" s="238">
        <v>363.80104</v>
      </c>
      <c r="R1863" s="117">
        <v>205.84236999999999</v>
      </c>
      <c r="S1863" s="117">
        <v>135.59217000000001</v>
      </c>
      <c r="T1863" s="117">
        <v>8.1396000000000005E-5</v>
      </c>
      <c r="U1863" s="117">
        <v>4.5297561999999996</v>
      </c>
      <c r="V1863" s="117">
        <v>2.5478196999999998</v>
      </c>
      <c r="W1863" s="117">
        <v>15.288843999999999</v>
      </c>
      <c r="X1863" s="257">
        <f t="shared" si="376"/>
        <v>1.4383636029489439</v>
      </c>
      <c r="Y1863" s="257">
        <f t="shared" si="377"/>
        <v>0.60046506035000002</v>
      </c>
      <c r="Z1863" s="257">
        <f t="shared" si="378"/>
        <v>0.32220778993394394</v>
      </c>
      <c r="AA1863" s="257">
        <f t="shared" si="379"/>
        <v>0.51569075266499997</v>
      </c>
      <c r="AB1863" s="257">
        <v>0.46922393000000001</v>
      </c>
      <c r="AC1863" s="257">
        <v>4.0971508000000001E-5</v>
      </c>
      <c r="AD1863" s="257">
        <v>1.4146577E-2</v>
      </c>
      <c r="AE1863" s="257">
        <v>2.7307142E-5</v>
      </c>
      <c r="AF1863" s="257">
        <v>0.11269202</v>
      </c>
      <c r="AG1863" s="257">
        <v>4.3342546999999999E-3</v>
      </c>
      <c r="AH1863" s="257">
        <v>0.30710875999999998</v>
      </c>
      <c r="AI1863" s="257">
        <v>9.3560397000000005E-4</v>
      </c>
      <c r="AJ1863" s="257">
        <v>9.7059994000000003E-6</v>
      </c>
      <c r="AK1863" s="257">
        <v>3.7307559999999999E-4</v>
      </c>
      <c r="AL1863" s="257">
        <v>9.8016526999999996E-6</v>
      </c>
      <c r="AM1863" s="257">
        <v>3.9311843999999998E-8</v>
      </c>
      <c r="AN1863" s="257">
        <v>5.6103958999999997E-3</v>
      </c>
      <c r="AO1863" s="257">
        <v>2.4702427999999999E-3</v>
      </c>
      <c r="AP1863" s="257">
        <v>5.6901647E-3</v>
      </c>
      <c r="AQ1863" s="257">
        <v>9.9872664999999994E-5</v>
      </c>
      <c r="AR1863" s="257">
        <v>0.51559087999999997</v>
      </c>
      <c r="BG1863" s="315"/>
      <c r="BH1863" s="315"/>
      <c r="BI1863" s="315"/>
      <c r="BJ1863" s="315"/>
      <c r="BK1863" s="315"/>
    </row>
    <row r="1864" spans="1:63" x14ac:dyDescent="0.25">
      <c r="A1864" s="43"/>
      <c r="B1864" s="9" t="s">
        <v>5770</v>
      </c>
      <c r="C1864" s="48" t="s">
        <v>4396</v>
      </c>
      <c r="D1864" s="293">
        <v>20.380952000000001</v>
      </c>
      <c r="E1864" s="293">
        <v>9.6788945999999996</v>
      </c>
      <c r="F1864" s="293">
        <v>2.4294319999999998</v>
      </c>
      <c r="G1864" s="293">
        <v>8.2820927999999999E-3</v>
      </c>
      <c r="H1864" s="293">
        <v>1.4136144E-2</v>
      </c>
      <c r="I1864" s="293">
        <v>0.46228243000000002</v>
      </c>
      <c r="J1864" s="293">
        <v>6.4509358000000003E-2</v>
      </c>
      <c r="K1864" s="293">
        <v>1.9486483E-3</v>
      </c>
      <c r="L1864" s="293">
        <v>7.7026368999999999</v>
      </c>
      <c r="M1864" s="293">
        <v>1.883E-2</v>
      </c>
      <c r="N1864" s="293">
        <v>0</v>
      </c>
      <c r="O1864" s="293">
        <v>0</v>
      </c>
      <c r="P1864" s="227">
        <f t="shared" si="380"/>
        <v>71.695515555555545</v>
      </c>
      <c r="Q1864" s="294">
        <v>1540.0969</v>
      </c>
      <c r="R1864" s="294">
        <v>872.02387999999996</v>
      </c>
      <c r="S1864" s="294">
        <v>573.47541999999999</v>
      </c>
      <c r="T1864" s="294">
        <v>3.4610739999999999E-4</v>
      </c>
      <c r="U1864" s="294">
        <v>19.158404000000001</v>
      </c>
      <c r="V1864" s="294">
        <v>10.775764000000001</v>
      </c>
      <c r="W1864" s="294">
        <v>64.663128999999998</v>
      </c>
      <c r="X1864" s="257">
        <f t="shared" si="376"/>
        <v>6.0948604417294412</v>
      </c>
      <c r="Y1864" s="257">
        <f t="shared" si="377"/>
        <v>2.5454742354500004</v>
      </c>
      <c r="Z1864" s="257">
        <f t="shared" si="378"/>
        <v>1.3647385527294398</v>
      </c>
      <c r="AA1864" s="257">
        <f t="shared" si="379"/>
        <v>2.1846476535500003</v>
      </c>
      <c r="AB1864" s="293">
        <v>1.9872652</v>
      </c>
      <c r="AC1864" s="293">
        <v>1.7397334000000001E-4</v>
      </c>
      <c r="AD1864" s="293">
        <v>5.9996604000000002E-2</v>
      </c>
      <c r="AE1864" s="293">
        <v>1.1667011E-4</v>
      </c>
      <c r="AF1864" s="293">
        <v>0.47959043000000001</v>
      </c>
      <c r="AG1864" s="293">
        <v>1.8331357999999999E-2</v>
      </c>
      <c r="AH1864" s="293">
        <v>1.3006723</v>
      </c>
      <c r="AI1864" s="293">
        <v>3.9810154999999998E-3</v>
      </c>
      <c r="AJ1864" s="293">
        <v>4.2586885999999999E-5</v>
      </c>
      <c r="AK1864" s="293">
        <v>1.5810734E-3</v>
      </c>
      <c r="AL1864" s="293">
        <v>4.1610770999999999E-5</v>
      </c>
      <c r="AM1864" s="293">
        <v>1.6717243999999999E-7</v>
      </c>
      <c r="AN1864" s="293">
        <v>2.3730298E-2</v>
      </c>
      <c r="AO1864" s="293">
        <v>1.0465227000000001E-2</v>
      </c>
      <c r="AP1864" s="293">
        <v>2.4224274000000001E-2</v>
      </c>
      <c r="AQ1864" s="293">
        <v>4.2295355000000003E-4</v>
      </c>
      <c r="AR1864" s="293">
        <v>2.1842247000000001</v>
      </c>
      <c r="BG1864" s="315"/>
      <c r="BH1864" s="315"/>
      <c r="BI1864" s="315"/>
      <c r="BJ1864" s="315"/>
      <c r="BK1864" s="315"/>
    </row>
    <row r="1865" spans="1:63" x14ac:dyDescent="0.25">
      <c r="A1865" s="43"/>
      <c r="B1865" s="9" t="s">
        <v>5770</v>
      </c>
      <c r="C1865" s="48" t="s">
        <v>4397</v>
      </c>
      <c r="D1865" s="223">
        <v>7.2180116999999999</v>
      </c>
      <c r="E1865" s="223">
        <v>5.3685878000000002</v>
      </c>
      <c r="F1865" s="223">
        <v>1.3648317999999999</v>
      </c>
      <c r="G1865" s="223">
        <v>4.8768924E-3</v>
      </c>
      <c r="H1865" s="223">
        <v>7.9348275999999995E-3</v>
      </c>
      <c r="I1865" s="223">
        <v>0.25698223999999997</v>
      </c>
      <c r="J1865" s="223">
        <v>3.6458033000000001E-2</v>
      </c>
      <c r="K1865" s="223">
        <v>1.082836E-3</v>
      </c>
      <c r="L1865" s="223">
        <v>0.13879614000000001</v>
      </c>
      <c r="M1865" s="223">
        <v>3.8461200000000001E-2</v>
      </c>
      <c r="N1865" s="223">
        <v>0</v>
      </c>
      <c r="O1865" s="223">
        <v>0</v>
      </c>
      <c r="P1865" s="227">
        <f t="shared" si="380"/>
        <v>39.767317037037039</v>
      </c>
      <c r="Q1865" s="238">
        <v>853.23333000000002</v>
      </c>
      <c r="R1865" s="117">
        <v>484.03724999999997</v>
      </c>
      <c r="S1865" s="117">
        <v>316.91816999999998</v>
      </c>
      <c r="T1865" s="117">
        <v>1.9402288E-4</v>
      </c>
      <c r="U1865" s="117">
        <v>10.587738</v>
      </c>
      <c r="V1865" s="117">
        <v>5.9549507999999998</v>
      </c>
      <c r="W1865" s="117">
        <v>35.735027000000002</v>
      </c>
      <c r="X1865" s="257">
        <f t="shared" si="376"/>
        <v>3.3851944006982286</v>
      </c>
      <c r="Y1865" s="257">
        <f t="shared" si="377"/>
        <v>1.4154113277950002</v>
      </c>
      <c r="Z1865" s="257">
        <f t="shared" si="378"/>
        <v>0.75715492040322885</v>
      </c>
      <c r="AA1865" s="257">
        <f t="shared" si="379"/>
        <v>1.2126281525</v>
      </c>
      <c r="AB1865" s="257">
        <v>1.1022757000000001</v>
      </c>
      <c r="AC1865" s="257">
        <v>9.7168652999999995E-5</v>
      </c>
      <c r="AD1865" s="257">
        <v>3.3400246000000001E-2</v>
      </c>
      <c r="AE1865" s="257">
        <v>6.6224141999999997E-5</v>
      </c>
      <c r="AF1865" s="257">
        <v>0.26944158000000001</v>
      </c>
      <c r="AG1865" s="257">
        <v>1.0130409E-2</v>
      </c>
      <c r="AH1865" s="257">
        <v>0.72144350999999995</v>
      </c>
      <c r="AI1865" s="257">
        <v>2.2355558E-3</v>
      </c>
      <c r="AJ1865" s="257">
        <v>2.5811141999999999E-5</v>
      </c>
      <c r="AK1865" s="257">
        <v>8.7849955999999996E-4</v>
      </c>
      <c r="AL1865" s="257">
        <v>2.3225973E-5</v>
      </c>
      <c r="AM1865" s="257">
        <v>9.3728229000000001E-8</v>
      </c>
      <c r="AN1865" s="257">
        <v>1.3116401999999999E-2</v>
      </c>
      <c r="AO1865" s="257">
        <v>5.8094141999999998E-3</v>
      </c>
      <c r="AP1865" s="257">
        <v>1.3622408000000001E-2</v>
      </c>
      <c r="AQ1865" s="257">
        <v>2.3455249999999999E-4</v>
      </c>
      <c r="AR1865" s="257">
        <v>1.2123936</v>
      </c>
      <c r="BG1865" s="315"/>
      <c r="BH1865" s="315"/>
      <c r="BI1865" s="315"/>
      <c r="BJ1865" s="315"/>
      <c r="BK1865" s="315"/>
    </row>
    <row r="1866" spans="1:63" x14ac:dyDescent="0.25">
      <c r="A1866" s="43"/>
      <c r="B1866" s="9" t="s">
        <v>5770</v>
      </c>
      <c r="C1866" s="48" t="s">
        <v>4398</v>
      </c>
      <c r="D1866" s="223">
        <v>40.982500000000002</v>
      </c>
      <c r="E1866" s="223">
        <v>9.3832477000000001</v>
      </c>
      <c r="F1866" s="223">
        <v>2.3643027999999999</v>
      </c>
      <c r="G1866" s="223">
        <v>8.1884131999999995E-3</v>
      </c>
      <c r="H1866" s="223">
        <v>1.3761939000000001E-2</v>
      </c>
      <c r="I1866" s="223">
        <v>0.44858594000000002</v>
      </c>
      <c r="J1866" s="223">
        <v>6.2451756999999997E-2</v>
      </c>
      <c r="K1866" s="223">
        <v>1.8920993000000001E-3</v>
      </c>
      <c r="L1866" s="223">
        <v>28.672768999999999</v>
      </c>
      <c r="M1866" s="223">
        <v>2.7300000000000001E-2</v>
      </c>
      <c r="N1866" s="223">
        <v>0</v>
      </c>
      <c r="O1866" s="223">
        <v>0</v>
      </c>
      <c r="P1866" s="227">
        <f t="shared" si="380"/>
        <v>69.50553851851852</v>
      </c>
      <c r="Q1866" s="238">
        <v>1492.7446</v>
      </c>
      <c r="R1866" s="117">
        <v>845.51184000000001</v>
      </c>
      <c r="S1866" s="117">
        <v>555.58390999999995</v>
      </c>
      <c r="T1866" s="117">
        <v>3.3640529E-4</v>
      </c>
      <c r="U1866" s="117">
        <v>18.561191999999998</v>
      </c>
      <c r="V1866" s="117">
        <v>10.439356999999999</v>
      </c>
      <c r="W1866" s="117">
        <v>62.647996999999997</v>
      </c>
      <c r="X1866" s="257">
        <f t="shared" si="376"/>
        <v>5.9110256876903797</v>
      </c>
      <c r="Y1866" s="257">
        <f t="shared" si="377"/>
        <v>2.4696323062700003</v>
      </c>
      <c r="Z1866" s="257">
        <f t="shared" si="378"/>
        <v>1.3231678934103797</v>
      </c>
      <c r="AA1866" s="257">
        <f t="shared" si="379"/>
        <v>2.1182254880100002</v>
      </c>
      <c r="AB1866" s="257">
        <v>1.9265631999999999</v>
      </c>
      <c r="AC1866" s="257">
        <v>1.6881711999999999E-4</v>
      </c>
      <c r="AD1866" s="257">
        <v>5.8272440000000002E-2</v>
      </c>
      <c r="AE1866" s="257">
        <v>1.1385015E-4</v>
      </c>
      <c r="AF1866" s="257">
        <v>0.46675454</v>
      </c>
      <c r="AG1866" s="257">
        <v>1.7759458999999998E-2</v>
      </c>
      <c r="AH1866" s="257">
        <v>1.2609427</v>
      </c>
      <c r="AI1866" s="257">
        <v>3.8739006999999998E-3</v>
      </c>
      <c r="AJ1866" s="257">
        <v>4.2557900000000001E-5</v>
      </c>
      <c r="AK1866" s="257">
        <v>1.5326688999999999E-3</v>
      </c>
      <c r="AL1866" s="257">
        <v>4.0449243000000003E-5</v>
      </c>
      <c r="AM1866" s="257">
        <v>1.6266738000000001E-7</v>
      </c>
      <c r="AN1866" s="257">
        <v>2.2995617999999999E-2</v>
      </c>
      <c r="AO1866" s="257">
        <v>1.0173829000000001E-2</v>
      </c>
      <c r="AP1866" s="257">
        <v>2.3566007E-2</v>
      </c>
      <c r="AQ1866" s="257">
        <v>4.1128801000000001E-4</v>
      </c>
      <c r="AR1866" s="257">
        <v>2.1178142000000002</v>
      </c>
      <c r="BG1866" s="315"/>
      <c r="BH1866" s="315"/>
      <c r="BI1866" s="315"/>
      <c r="BJ1866" s="315"/>
      <c r="BK1866" s="315"/>
    </row>
    <row r="1867" spans="1:63" x14ac:dyDescent="0.25">
      <c r="A1867" s="43" t="s">
        <v>1753</v>
      </c>
      <c r="B1867" s="9" t="s">
        <v>5770</v>
      </c>
      <c r="C1867" s="48" t="s">
        <v>7053</v>
      </c>
      <c r="D1867" s="223">
        <v>2.6641807000000002</v>
      </c>
      <c r="E1867" s="223">
        <v>0.45567917000000002</v>
      </c>
      <c r="F1867" s="223">
        <v>0.33308636000000003</v>
      </c>
      <c r="G1867" s="223">
        <v>6.8296639000000006E-2</v>
      </c>
      <c r="H1867" s="223">
        <v>1.8835251999999999E-3</v>
      </c>
      <c r="I1867" s="223">
        <v>4.2383824E-2</v>
      </c>
      <c r="J1867" s="223">
        <v>0.32017474000000001</v>
      </c>
      <c r="K1867" s="223">
        <v>1.6206204000000001E-3</v>
      </c>
      <c r="L1867" s="223">
        <v>1.4410558</v>
      </c>
      <c r="M1867" s="223">
        <v>0</v>
      </c>
      <c r="N1867" s="223">
        <v>0</v>
      </c>
      <c r="O1867" s="223">
        <v>0</v>
      </c>
      <c r="P1867" s="227">
        <f t="shared" si="380"/>
        <v>3.375401259259259</v>
      </c>
      <c r="Q1867" s="238">
        <v>56.055712999999997</v>
      </c>
      <c r="R1867" s="117">
        <v>40.014504000000002</v>
      </c>
      <c r="S1867" s="117">
        <v>8.4952000000000005</v>
      </c>
      <c r="T1867" s="117">
        <v>4.2181000000000002E-5</v>
      </c>
      <c r="U1867" s="117">
        <v>0.30403000000000002</v>
      </c>
      <c r="V1867" s="117">
        <v>4.3036999999999999E-2</v>
      </c>
      <c r="W1867" s="117">
        <v>7.1989000000000001</v>
      </c>
      <c r="X1867" s="257">
        <f t="shared" si="376"/>
        <v>0.52712316968758999</v>
      </c>
      <c r="Y1867" s="257">
        <f t="shared" si="377"/>
        <v>0.35715345148100003</v>
      </c>
      <c r="Z1867" s="257">
        <f t="shared" si="378"/>
        <v>6.8430801506589992E-2</v>
      </c>
      <c r="AA1867" s="257">
        <f t="shared" si="379"/>
        <v>0.10153891670000001</v>
      </c>
      <c r="AB1867" s="257">
        <v>9.3563067999999999E-2</v>
      </c>
      <c r="AC1867" s="257">
        <v>8.2852419999999998E-6</v>
      </c>
      <c r="AD1867" s="257">
        <v>0.19960085</v>
      </c>
      <c r="AE1867" s="257">
        <v>1.6493589000000001E-5</v>
      </c>
      <c r="AF1867" s="257">
        <v>6.3697488999999996E-2</v>
      </c>
      <c r="AG1867" s="257">
        <v>2.6726564999999999E-4</v>
      </c>
      <c r="AH1867" s="257">
        <v>6.1236152000000002E-2</v>
      </c>
      <c r="AI1867" s="257">
        <v>5.6168049000000005E-4</v>
      </c>
      <c r="AJ1867" s="257">
        <v>6.1925353999999996E-4</v>
      </c>
      <c r="AK1867" s="257">
        <v>9.8387970000000003E-4</v>
      </c>
      <c r="AL1867" s="257">
        <v>7.1298134999999997E-5</v>
      </c>
      <c r="AM1867" s="257">
        <v>3.3614158999999999E-7</v>
      </c>
      <c r="AN1867" s="257">
        <v>1.7699325000000001E-3</v>
      </c>
      <c r="AO1867" s="257">
        <v>1.4979234999999999E-3</v>
      </c>
      <c r="AP1867" s="257">
        <v>1.6903455E-3</v>
      </c>
      <c r="AQ1867" s="257">
        <v>1.3216066999999999E-3</v>
      </c>
      <c r="AR1867" s="257">
        <v>0.10021731</v>
      </c>
      <c r="BG1867" s="315"/>
      <c r="BH1867" s="315"/>
      <c r="BI1867" s="315"/>
      <c r="BJ1867" s="315"/>
      <c r="BK1867" s="315"/>
    </row>
    <row r="1868" spans="1:63" x14ac:dyDescent="0.25">
      <c r="A1868" s="43"/>
      <c r="B1868" s="9" t="s">
        <v>5770</v>
      </c>
      <c r="C1868" s="48" t="s">
        <v>7044</v>
      </c>
      <c r="D1868" s="223">
        <v>0.17247156999999999</v>
      </c>
      <c r="E1868" s="223">
        <v>0.12086373</v>
      </c>
      <c r="F1868" s="223">
        <v>3.1108492000000001E-2</v>
      </c>
      <c r="G1868" s="223">
        <v>1.2462941999999999E-4</v>
      </c>
      <c r="H1868" s="223">
        <v>2.0534454E-4</v>
      </c>
      <c r="I1868" s="223">
        <v>5.7322629999999996E-3</v>
      </c>
      <c r="J1868" s="223">
        <v>1.4457184000000001E-3</v>
      </c>
      <c r="K1868" s="223">
        <v>2.3459243000000002E-5</v>
      </c>
      <c r="L1868" s="223">
        <v>1.4279385999999999E-3</v>
      </c>
      <c r="M1868" s="223">
        <v>1.154E-2</v>
      </c>
      <c r="N1868" s="223">
        <v>0</v>
      </c>
      <c r="O1868" s="223">
        <v>0</v>
      </c>
      <c r="P1868" s="227">
        <f t="shared" si="380"/>
        <v>0.89528688888888885</v>
      </c>
      <c r="Q1868" s="238">
        <v>18.778213999999998</v>
      </c>
      <c r="R1868" s="117">
        <v>11.02059</v>
      </c>
      <c r="S1868" s="117">
        <v>6.6589824999999996</v>
      </c>
      <c r="T1868" s="117">
        <v>5.0086857000000002E-6</v>
      </c>
      <c r="U1868" s="117">
        <v>0.22249689</v>
      </c>
      <c r="V1868" s="117">
        <v>0.12508975</v>
      </c>
      <c r="W1868" s="117">
        <v>0.75104952000000003</v>
      </c>
      <c r="X1868" s="257">
        <f t="shared" si="376"/>
        <v>7.6687484423076019E-2</v>
      </c>
      <c r="Y1868" s="257">
        <f t="shared" si="377"/>
        <v>3.2010406171899999E-2</v>
      </c>
      <c r="Z1868" s="257">
        <f t="shared" si="378"/>
        <v>1.7072682599276006E-2</v>
      </c>
      <c r="AA1868" s="257">
        <f t="shared" si="379"/>
        <v>2.7604395651900003E-2</v>
      </c>
      <c r="AB1868" s="257">
        <v>2.4815779E-2</v>
      </c>
      <c r="AC1868" s="257">
        <v>2.5204996000000001E-6</v>
      </c>
      <c r="AD1868" s="257">
        <v>7.2101979000000003E-4</v>
      </c>
      <c r="AE1868" s="257">
        <v>1.7776123000000001E-6</v>
      </c>
      <c r="AF1868" s="257">
        <v>6.2564511000000001E-3</v>
      </c>
      <c r="AG1868" s="257">
        <v>2.1285817000000001E-4</v>
      </c>
      <c r="AH1868" s="257">
        <v>1.6242026999999999E-2</v>
      </c>
      <c r="AI1868" s="257">
        <v>5.0406698000000001E-5</v>
      </c>
      <c r="AJ1868" s="257">
        <v>6.2442560000000001E-7</v>
      </c>
      <c r="AK1868" s="257">
        <v>2.1172006999999999E-5</v>
      </c>
      <c r="AL1868" s="257">
        <v>5.1282456000000003E-7</v>
      </c>
      <c r="AM1868" s="257">
        <v>2.084116E-9</v>
      </c>
      <c r="AN1868" s="257">
        <v>2.7596884999999999E-4</v>
      </c>
      <c r="AO1868" s="257">
        <v>1.2556739E-4</v>
      </c>
      <c r="AP1868" s="257">
        <v>3.5640131999999997E-4</v>
      </c>
      <c r="AQ1868" s="257">
        <v>5.0056518999999998E-6</v>
      </c>
      <c r="AR1868" s="257">
        <v>2.7599390000000001E-2</v>
      </c>
      <c r="BG1868" s="315"/>
      <c r="BH1868" s="315"/>
      <c r="BI1868" s="315"/>
      <c r="BJ1868" s="315"/>
      <c r="BK1868" s="315"/>
    </row>
    <row r="1869" spans="1:63" x14ac:dyDescent="0.25">
      <c r="A1869" s="135">
        <v>1</v>
      </c>
      <c r="B1869" s="9" t="s">
        <v>5770</v>
      </c>
      <c r="C1869" s="48" t="s">
        <v>4399</v>
      </c>
      <c r="D1869" s="223">
        <v>1.916668</v>
      </c>
      <c r="E1869" s="223">
        <v>0.35523453999999999</v>
      </c>
      <c r="F1869" s="223">
        <v>0.24249299999999999</v>
      </c>
      <c r="G1869" s="223">
        <v>4.7845036000000001E-2</v>
      </c>
      <c r="H1869" s="223">
        <v>1.3800710000000001E-3</v>
      </c>
      <c r="I1869" s="223">
        <v>3.1388355999999999E-2</v>
      </c>
      <c r="J1869" s="223">
        <v>0.22455604000000001</v>
      </c>
      <c r="K1869" s="223">
        <v>1.1414721E-3</v>
      </c>
      <c r="L1869" s="223">
        <v>1.0091675</v>
      </c>
      <c r="M1869" s="223">
        <v>3.4619999999999998E-3</v>
      </c>
      <c r="N1869" s="223">
        <v>0</v>
      </c>
      <c r="O1869" s="223">
        <v>0</v>
      </c>
      <c r="P1869" s="227">
        <f t="shared" si="380"/>
        <v>2.6313669629629626</v>
      </c>
      <c r="Q1869" s="238">
        <v>44.872463000000003</v>
      </c>
      <c r="R1869" s="117">
        <v>31.316330000000001</v>
      </c>
      <c r="S1869" s="117">
        <v>7.9443348</v>
      </c>
      <c r="T1869" s="117">
        <v>3.1029306000000001E-5</v>
      </c>
      <c r="U1869" s="117">
        <v>0.27957007</v>
      </c>
      <c r="V1869" s="117">
        <v>6.7652824E-2</v>
      </c>
      <c r="W1869" s="117">
        <v>5.2645448999999997</v>
      </c>
      <c r="X1869" s="257">
        <f t="shared" si="376"/>
        <v>0.39199246471164995</v>
      </c>
      <c r="Y1869" s="257">
        <f t="shared" si="377"/>
        <v>0.25961053701529996</v>
      </c>
      <c r="Z1869" s="257">
        <f t="shared" si="378"/>
        <v>5.3023365306349997E-2</v>
      </c>
      <c r="AA1869" s="257">
        <f t="shared" si="379"/>
        <v>7.9358562389999998E-2</v>
      </c>
      <c r="AB1869" s="257">
        <v>7.2938880999999997E-2</v>
      </c>
      <c r="AC1869" s="257">
        <v>6.5558193000000001E-6</v>
      </c>
      <c r="AD1869" s="257">
        <v>0.1399369</v>
      </c>
      <c r="AE1869" s="257">
        <v>1.2078795999999999E-5</v>
      </c>
      <c r="AF1869" s="257">
        <v>4.6465178000000003E-2</v>
      </c>
      <c r="AG1869" s="257">
        <v>2.5094339999999997E-4</v>
      </c>
      <c r="AH1869" s="257">
        <v>4.7737913999999999E-2</v>
      </c>
      <c r="AI1869" s="257">
        <v>4.0829834999999998E-4</v>
      </c>
      <c r="AJ1869" s="257">
        <v>4.336648E-4</v>
      </c>
      <c r="AK1869" s="257">
        <v>6.9506739000000002E-4</v>
      </c>
      <c r="AL1869" s="257">
        <v>5.0062541999999999E-5</v>
      </c>
      <c r="AM1869" s="257">
        <v>2.3592434999999999E-7</v>
      </c>
      <c r="AN1869" s="257">
        <v>1.3217433999999999E-3</v>
      </c>
      <c r="AO1869" s="257">
        <v>1.0862166000000001E-3</v>
      </c>
      <c r="AP1869" s="257">
        <v>1.2901623E-3</v>
      </c>
      <c r="AQ1869" s="257">
        <v>9.2662639000000002E-4</v>
      </c>
      <c r="AR1869" s="257">
        <v>7.8431935999999994E-2</v>
      </c>
      <c r="BG1869" s="315"/>
      <c r="BH1869" s="315"/>
      <c r="BI1869" s="315"/>
      <c r="BJ1869" s="315"/>
      <c r="BK1869" s="315"/>
    </row>
    <row r="1870" spans="1:63" x14ac:dyDescent="0.25">
      <c r="A1870" s="43"/>
      <c r="B1870" s="9" t="s">
        <v>5770</v>
      </c>
      <c r="C1870" s="5" t="s">
        <v>4218</v>
      </c>
      <c r="D1870" s="172">
        <v>6939.2161999999998</v>
      </c>
      <c r="E1870" s="172">
        <v>20.782052</v>
      </c>
      <c r="F1870" s="172">
        <v>14.46649</v>
      </c>
      <c r="G1870" s="172">
        <v>2.8956026000000001</v>
      </c>
      <c r="H1870" s="172">
        <v>8.5904121E-2</v>
      </c>
      <c r="I1870" s="172">
        <v>1.8070911000000001</v>
      </c>
      <c r="J1870" s="172">
        <v>13.254142999999999</v>
      </c>
      <c r="K1870" s="172">
        <v>6.7300398999999997E-2</v>
      </c>
      <c r="L1870" s="172">
        <v>6885.8576000000003</v>
      </c>
      <c r="M1870" s="172">
        <v>0</v>
      </c>
      <c r="N1870" s="172">
        <v>0</v>
      </c>
      <c r="O1870" s="172">
        <v>0</v>
      </c>
      <c r="P1870" s="199">
        <f t="shared" si="380"/>
        <v>153.94112592592592</v>
      </c>
      <c r="Q1870" s="233">
        <v>2573.3231000000001</v>
      </c>
      <c r="R1870" s="96">
        <v>1851.1422</v>
      </c>
      <c r="S1870" s="96">
        <v>401.84480000000002</v>
      </c>
      <c r="T1870" s="96">
        <v>1.9417E-3</v>
      </c>
      <c r="U1870" s="96">
        <v>14.355</v>
      </c>
      <c r="V1870" s="96">
        <v>2.7191580000000002</v>
      </c>
      <c r="W1870" s="96">
        <v>303.26</v>
      </c>
      <c r="X1870" s="241">
        <f t="shared" si="376"/>
        <v>23.069556138052</v>
      </c>
      <c r="Y1870" s="241">
        <f t="shared" si="377"/>
        <v>15.31888864806</v>
      </c>
      <c r="Z1870" s="241">
        <f t="shared" si="378"/>
        <v>3.1120181837920007</v>
      </c>
      <c r="AA1870" s="241">
        <f t="shared" si="379"/>
        <v>4.6386493062000005</v>
      </c>
      <c r="AB1870" s="241">
        <v>4.2670985000000003</v>
      </c>
      <c r="AC1870" s="241">
        <v>4.1240515000000002E-4</v>
      </c>
      <c r="AD1870" s="241">
        <v>8.3071862000000003</v>
      </c>
      <c r="AE1870" s="241">
        <v>7.9539191000000005E-4</v>
      </c>
      <c r="AF1870" s="241">
        <v>2.7307299999999999</v>
      </c>
      <c r="AG1870" s="241">
        <v>1.2666151E-2</v>
      </c>
      <c r="AH1870" s="241">
        <v>2.7927862999999999</v>
      </c>
      <c r="AI1870" s="241">
        <v>2.3979086E-2</v>
      </c>
      <c r="AJ1870" s="241">
        <v>2.6217648999999999E-2</v>
      </c>
      <c r="AK1870" s="241">
        <v>4.0999148999999999E-2</v>
      </c>
      <c r="AL1870" s="241">
        <v>3.0019431E-3</v>
      </c>
      <c r="AM1870" s="241">
        <v>1.4062692E-5</v>
      </c>
      <c r="AN1870" s="241">
        <v>7.5884966999999998E-2</v>
      </c>
      <c r="AO1870" s="241">
        <v>6.3718895999999997E-2</v>
      </c>
      <c r="AP1870" s="241">
        <v>8.5416131000000006E-2</v>
      </c>
      <c r="AQ1870" s="241">
        <v>3.0148062000000002E-3</v>
      </c>
      <c r="AR1870" s="241">
        <v>4.6356345000000001</v>
      </c>
      <c r="BG1870" s="315"/>
      <c r="BH1870" s="315"/>
      <c r="BI1870" s="315"/>
      <c r="BJ1870" s="315"/>
      <c r="BK1870" s="315"/>
    </row>
    <row r="1871" spans="1:63" x14ac:dyDescent="0.25">
      <c r="A1871" s="43" t="s">
        <v>1753</v>
      </c>
      <c r="B1871" s="9" t="s">
        <v>5770</v>
      </c>
      <c r="C1871" s="5" t="s">
        <v>4217</v>
      </c>
      <c r="D1871" s="172">
        <v>0.75331181999999997</v>
      </c>
      <c r="E1871" s="172">
        <v>3.9709335999999998E-2</v>
      </c>
      <c r="F1871" s="172">
        <v>3.5004896000000001E-2</v>
      </c>
      <c r="G1871" s="172">
        <v>1.8158008999999999E-2</v>
      </c>
      <c r="H1871" s="172">
        <v>3.2550241000000002E-4</v>
      </c>
      <c r="I1871" s="172">
        <v>7.8620504000000008E-3</v>
      </c>
      <c r="J1871" s="172">
        <v>6.3977102000000001E-3</v>
      </c>
      <c r="K1871" s="172">
        <v>2.5555814E-4</v>
      </c>
      <c r="L1871" s="172">
        <v>0.64559876000000005</v>
      </c>
      <c r="M1871" s="172">
        <v>0</v>
      </c>
      <c r="N1871" s="172">
        <v>0</v>
      </c>
      <c r="O1871" s="172">
        <v>0</v>
      </c>
      <c r="P1871" s="199">
        <f t="shared" si="380"/>
        <v>0.29414322962962958</v>
      </c>
      <c r="Q1871" s="233">
        <v>3.5311884999999998</v>
      </c>
      <c r="R1871" s="96">
        <v>3.2005830999999998</v>
      </c>
      <c r="S1871" s="96">
        <v>0.21472079999999999</v>
      </c>
      <c r="T1871" s="96">
        <v>9.4111000000000004E-6</v>
      </c>
      <c r="U1871" s="96">
        <v>4.9481999999999998E-2</v>
      </c>
      <c r="V1871" s="96">
        <v>1.440219E-3</v>
      </c>
      <c r="W1871" s="96">
        <v>6.4952999999999997E-2</v>
      </c>
      <c r="X1871" s="241">
        <f t="shared" si="376"/>
        <v>7.4418586731493999E-2</v>
      </c>
      <c r="Y1871" s="241">
        <f t="shared" si="377"/>
        <v>5.933211708313E-2</v>
      </c>
      <c r="Z1871" s="241">
        <f t="shared" si="378"/>
        <v>6.4709380883640017E-3</v>
      </c>
      <c r="AA1871" s="241">
        <f t="shared" si="379"/>
        <v>8.6155315600000004E-3</v>
      </c>
      <c r="AB1871" s="241">
        <v>8.1532277999999993E-3</v>
      </c>
      <c r="AC1871" s="241">
        <v>7.3923323E-7</v>
      </c>
      <c r="AD1871" s="241">
        <v>4.2585382999999997E-2</v>
      </c>
      <c r="AE1871" s="241">
        <v>3.5525536999999998E-6</v>
      </c>
      <c r="AF1871" s="241">
        <v>8.5823824999999992E-3</v>
      </c>
      <c r="AG1871" s="241">
        <v>6.8319961999999997E-6</v>
      </c>
      <c r="AH1871" s="241">
        <v>5.3362304000000001E-3</v>
      </c>
      <c r="AI1871" s="241">
        <v>5.8260553000000001E-5</v>
      </c>
      <c r="AJ1871" s="241">
        <v>1.6572110999999999E-4</v>
      </c>
      <c r="AK1871" s="241">
        <v>2.012203E-5</v>
      </c>
      <c r="AL1871" s="241">
        <v>2.0100335E-5</v>
      </c>
      <c r="AM1871" s="241">
        <v>5.7790364E-8</v>
      </c>
      <c r="AN1871" s="241">
        <v>2.7821189999999998E-4</v>
      </c>
      <c r="AO1871" s="241">
        <v>3.1747389E-4</v>
      </c>
      <c r="AP1871" s="241">
        <v>2.7476007999999998E-4</v>
      </c>
      <c r="AQ1871" s="241">
        <v>5.9943416000000005E-4</v>
      </c>
      <c r="AR1871" s="241">
        <v>8.0160973999999999E-3</v>
      </c>
      <c r="BG1871" s="315"/>
      <c r="BH1871" s="315"/>
      <c r="BI1871" s="315"/>
      <c r="BJ1871" s="315"/>
      <c r="BK1871" s="315"/>
    </row>
    <row r="1872" spans="1:63" x14ac:dyDescent="0.25">
      <c r="A1872" s="43"/>
      <c r="B1872" s="9" t="s">
        <v>5770</v>
      </c>
      <c r="C1872" s="5" t="s">
        <v>1601</v>
      </c>
      <c r="D1872" s="172">
        <v>0.62631972999999996</v>
      </c>
      <c r="E1872" s="172">
        <v>0.14211471000000001</v>
      </c>
      <c r="F1872" s="172">
        <v>0.17481769</v>
      </c>
      <c r="G1872" s="172">
        <v>1.3798220999999999E-2</v>
      </c>
      <c r="H1872" s="172">
        <v>1.3977261E-3</v>
      </c>
      <c r="I1872" s="172">
        <v>1.0867261E-2</v>
      </c>
      <c r="J1872" s="172">
        <v>3.7909542999999997E-2</v>
      </c>
      <c r="K1872" s="172">
        <v>3.5182528999999998E-4</v>
      </c>
      <c r="L1872" s="172">
        <v>0.24506275999999999</v>
      </c>
      <c r="M1872" s="172">
        <v>0</v>
      </c>
      <c r="N1872" s="172">
        <v>0</v>
      </c>
      <c r="O1872" s="172">
        <v>0</v>
      </c>
      <c r="P1872" s="199">
        <f t="shared" si="380"/>
        <v>1.0527015555555554</v>
      </c>
      <c r="Q1872" s="233">
        <v>15.806685999999999</v>
      </c>
      <c r="R1872" s="96">
        <v>12.225592000000001</v>
      </c>
      <c r="S1872" s="96">
        <v>2.9281839999999999</v>
      </c>
      <c r="T1872" s="96">
        <v>2.3737999999999999E-5</v>
      </c>
      <c r="U1872" s="96">
        <v>0.20594999999999999</v>
      </c>
      <c r="V1872" s="96">
        <v>5.1116979999999999E-2</v>
      </c>
      <c r="W1872" s="96">
        <v>0.39582000000000001</v>
      </c>
      <c r="X1872" s="241">
        <f t="shared" si="376"/>
        <v>0.17667652632738701</v>
      </c>
      <c r="Y1872" s="241">
        <f t="shared" si="377"/>
        <v>0.12418825964960001</v>
      </c>
      <c r="Z1872" s="241">
        <f t="shared" si="378"/>
        <v>2.1627515967787E-2</v>
      </c>
      <c r="AA1872" s="241">
        <f t="shared" si="379"/>
        <v>3.0860750710000003E-2</v>
      </c>
      <c r="AB1872" s="241">
        <v>2.9179224E-2</v>
      </c>
      <c r="AC1872" s="241">
        <v>3.3541519E-6</v>
      </c>
      <c r="AD1872" s="241">
        <v>6.5873044000000006E-2</v>
      </c>
      <c r="AE1872" s="241">
        <v>5.3587737000000001E-6</v>
      </c>
      <c r="AF1872" s="241">
        <v>2.9033683000000001E-2</v>
      </c>
      <c r="AG1872" s="241">
        <v>9.3595723999999995E-5</v>
      </c>
      <c r="AH1872" s="241">
        <v>1.9097801000000001E-2</v>
      </c>
      <c r="AI1872" s="241">
        <v>2.9936851000000002E-4</v>
      </c>
      <c r="AJ1872" s="241">
        <v>1.2382380000000001E-4</v>
      </c>
      <c r="AK1872" s="241">
        <v>3.4440361999999999E-5</v>
      </c>
      <c r="AL1872" s="241">
        <v>1.7497895E-5</v>
      </c>
      <c r="AM1872" s="241">
        <v>5.2510787000000001E-8</v>
      </c>
      <c r="AN1872" s="241">
        <v>8.3860308000000005E-4</v>
      </c>
      <c r="AO1872" s="241">
        <v>5.7744451999999996E-4</v>
      </c>
      <c r="AP1872" s="241">
        <v>6.3848428999999996E-4</v>
      </c>
      <c r="AQ1872" s="241">
        <v>2.5202271E-4</v>
      </c>
      <c r="AR1872" s="241">
        <v>3.0608728000000002E-2</v>
      </c>
      <c r="BG1872" s="315"/>
      <c r="BH1872" s="315"/>
      <c r="BI1872" s="315"/>
      <c r="BJ1872" s="315"/>
      <c r="BK1872" s="315"/>
    </row>
    <row r="1873" spans="1:63" x14ac:dyDescent="0.25">
      <c r="A1873" s="43"/>
      <c r="B1873" s="9" t="s">
        <v>5770</v>
      </c>
      <c r="C1873" s="5" t="s">
        <v>1600</v>
      </c>
      <c r="D1873" s="172">
        <v>2.3765230000000002</v>
      </c>
      <c r="E1873" s="172">
        <v>3.6022363000000002E-2</v>
      </c>
      <c r="F1873" s="172">
        <v>9.2538630999999996E-2</v>
      </c>
      <c r="G1873" s="172">
        <v>7.0682430999999997E-3</v>
      </c>
      <c r="H1873" s="172">
        <v>7.5108189000000004E-4</v>
      </c>
      <c r="I1873" s="172">
        <v>9.4664488000000008E-3</v>
      </c>
      <c r="J1873" s="172">
        <v>3.5162789000000002E-3</v>
      </c>
      <c r="K1873" s="172">
        <v>1.7710283999999998E-5</v>
      </c>
      <c r="L1873" s="172">
        <v>2.2271423000000001</v>
      </c>
      <c r="M1873" s="172">
        <v>0</v>
      </c>
      <c r="N1873" s="172">
        <v>0</v>
      </c>
      <c r="O1873" s="172">
        <v>0</v>
      </c>
      <c r="P1873" s="199">
        <f t="shared" si="380"/>
        <v>0.26683231851851852</v>
      </c>
      <c r="Q1873" s="233">
        <v>10.677341999999999</v>
      </c>
      <c r="R1873" s="96">
        <v>2.8543601000000001</v>
      </c>
      <c r="S1873" s="96">
        <v>5.5042960000000001</v>
      </c>
      <c r="T1873" s="96">
        <v>5.3654000000000003E-6</v>
      </c>
      <c r="U1873" s="96">
        <v>0.88893</v>
      </c>
      <c r="V1873" s="96">
        <v>3.1850087999999999E-2</v>
      </c>
      <c r="W1873" s="96">
        <v>1.3978999999999999</v>
      </c>
      <c r="X1873" s="241">
        <f t="shared" si="376"/>
        <v>7.9334693492878999E-2</v>
      </c>
      <c r="Y1873" s="241">
        <f t="shared" si="377"/>
        <v>4.0977303495199999E-2</v>
      </c>
      <c r="Z1873" s="241">
        <f t="shared" si="378"/>
        <v>9.2180632976789998E-3</v>
      </c>
      <c r="AA1873" s="241">
        <f t="shared" si="379"/>
        <v>2.9139326700000003E-2</v>
      </c>
      <c r="AB1873" s="241">
        <v>7.3933375000000004E-3</v>
      </c>
      <c r="AC1873" s="241">
        <v>1.0741922000000001E-6</v>
      </c>
      <c r="AD1873" s="241">
        <v>1.4591279E-2</v>
      </c>
      <c r="AE1873" s="241">
        <v>1.0452782999999999E-5</v>
      </c>
      <c r="AF1873" s="241">
        <v>1.8809095000000001E-2</v>
      </c>
      <c r="AG1873" s="241">
        <v>1.7206502E-4</v>
      </c>
      <c r="AH1873" s="241">
        <v>4.8387179999999997E-3</v>
      </c>
      <c r="AI1873" s="241">
        <v>1.5570178000000001E-4</v>
      </c>
      <c r="AJ1873" s="241">
        <v>6.3990858000000003E-5</v>
      </c>
      <c r="AK1873" s="241">
        <v>4.6132281E-5</v>
      </c>
      <c r="AL1873" s="241">
        <v>7.5709456E-6</v>
      </c>
      <c r="AM1873" s="241">
        <v>2.1923078999999999E-8</v>
      </c>
      <c r="AN1873" s="241">
        <v>5.6645382000000005E-4</v>
      </c>
      <c r="AO1873" s="241">
        <v>3.2807196999999999E-3</v>
      </c>
      <c r="AP1873" s="241">
        <v>2.5875399000000002E-4</v>
      </c>
      <c r="AQ1873" s="241">
        <v>2.2170219000000001E-2</v>
      </c>
      <c r="AR1873" s="241">
        <v>6.9691077000000002E-3</v>
      </c>
      <c r="BG1873" s="315"/>
      <c r="BH1873" s="315"/>
      <c r="BI1873" s="315"/>
      <c r="BJ1873" s="315"/>
      <c r="BK1873" s="315"/>
    </row>
    <row r="1874" spans="1:63" x14ac:dyDescent="0.25">
      <c r="A1874" s="43" t="s">
        <v>1753</v>
      </c>
      <c r="B1874" s="9" t="s">
        <v>5770</v>
      </c>
      <c r="C1874" s="5" t="s">
        <v>805</v>
      </c>
      <c r="D1874" s="172">
        <v>2.4302880999999998</v>
      </c>
      <c r="E1874" s="172">
        <v>6.8844163999999999E-2</v>
      </c>
      <c r="F1874" s="172">
        <v>9.9502727999999999E-2</v>
      </c>
      <c r="G1874" s="172">
        <v>8.2273794999999997E-3</v>
      </c>
      <c r="H1874" s="172">
        <v>5.0650130000000002E-3</v>
      </c>
      <c r="I1874" s="172">
        <v>1.4213618000000001E-2</v>
      </c>
      <c r="J1874" s="172">
        <v>5.5284873E-3</v>
      </c>
      <c r="K1874" s="172">
        <v>5.9278438000000002E-5</v>
      </c>
      <c r="L1874" s="172">
        <v>2.2288473999999998</v>
      </c>
      <c r="M1874" s="172">
        <v>0</v>
      </c>
      <c r="N1874" s="172">
        <v>0</v>
      </c>
      <c r="O1874" s="172">
        <v>0</v>
      </c>
      <c r="P1874" s="199">
        <f t="shared" si="380"/>
        <v>0.50995677037037035</v>
      </c>
      <c r="Q1874" s="233">
        <v>22.931208000000002</v>
      </c>
      <c r="R1874" s="96">
        <v>5.2026798000000003</v>
      </c>
      <c r="S1874" s="96">
        <v>9.9187200000000004</v>
      </c>
      <c r="T1874" s="96">
        <v>7.5251000000000002E-6</v>
      </c>
      <c r="U1874" s="96">
        <v>5.3323999999999998</v>
      </c>
      <c r="V1874" s="96">
        <v>6.4400289999999999E-2</v>
      </c>
      <c r="W1874" s="96">
        <v>2.4129999999999998</v>
      </c>
      <c r="X1874" s="241">
        <f t="shared" si="376"/>
        <v>0.11429008675227799</v>
      </c>
      <c r="Y1874" s="241">
        <f t="shared" si="377"/>
        <v>5.88796211567E-2</v>
      </c>
      <c r="Z1874" s="241">
        <f t="shared" si="378"/>
        <v>2.0515074595577994E-2</v>
      </c>
      <c r="AA1874" s="241">
        <f t="shared" si="379"/>
        <v>3.4895390999999998E-2</v>
      </c>
      <c r="AB1874" s="241">
        <v>1.395715E-2</v>
      </c>
      <c r="AC1874" s="241">
        <v>1.9703796999999999E-6</v>
      </c>
      <c r="AD1874" s="241">
        <v>2.3630792000000001E-2</v>
      </c>
      <c r="AE1874" s="241">
        <v>1.1512307000000001E-5</v>
      </c>
      <c r="AF1874" s="241">
        <v>2.0967782000000001E-2</v>
      </c>
      <c r="AG1874" s="241">
        <v>3.1041446999999998E-4</v>
      </c>
      <c r="AH1874" s="241">
        <v>9.1309527999999997E-3</v>
      </c>
      <c r="AI1874" s="241">
        <v>1.6705653E-4</v>
      </c>
      <c r="AJ1874" s="241">
        <v>7.4061768000000002E-5</v>
      </c>
      <c r="AK1874" s="241">
        <v>9.4021782000000006E-5</v>
      </c>
      <c r="AL1874" s="241">
        <v>8.5595350000000007E-6</v>
      </c>
      <c r="AM1874" s="241">
        <v>2.7470577999999999E-8</v>
      </c>
      <c r="AN1874" s="241">
        <v>7.1356830000000003E-3</v>
      </c>
      <c r="AO1874" s="241">
        <v>3.4250316E-3</v>
      </c>
      <c r="AP1874" s="241">
        <v>4.7968011000000001E-4</v>
      </c>
      <c r="AQ1874" s="241">
        <v>2.2174407E-2</v>
      </c>
      <c r="AR1874" s="241">
        <v>1.2720983999999999E-2</v>
      </c>
      <c r="BG1874" s="315"/>
      <c r="BH1874" s="315"/>
      <c r="BI1874" s="315"/>
      <c r="BJ1874" s="315"/>
      <c r="BK1874" s="315"/>
    </row>
    <row r="1875" spans="1:63" x14ac:dyDescent="0.25">
      <c r="A1875" s="43"/>
      <c r="B1875" s="9" t="s">
        <v>5770</v>
      </c>
      <c r="C1875" s="5" t="s">
        <v>1356</v>
      </c>
      <c r="D1875" s="172">
        <v>1.8243571000000001</v>
      </c>
      <c r="E1875" s="172">
        <v>0.28583578999999998</v>
      </c>
      <c r="F1875" s="172">
        <v>0.36619903999999998</v>
      </c>
      <c r="G1875" s="172">
        <v>4.0614724999999997E-2</v>
      </c>
      <c r="H1875" s="172">
        <v>1.3986806E-3</v>
      </c>
      <c r="I1875" s="172">
        <v>2.7842984000000001E-2</v>
      </c>
      <c r="J1875" s="172">
        <v>0.14330554000000001</v>
      </c>
      <c r="K1875" s="172">
        <v>1.2823401999999999E-3</v>
      </c>
      <c r="L1875" s="172">
        <v>0.95787805000000004</v>
      </c>
      <c r="M1875" s="172">
        <v>0</v>
      </c>
      <c r="N1875" s="172">
        <v>0</v>
      </c>
      <c r="O1875" s="172">
        <v>0</v>
      </c>
      <c r="P1875" s="199">
        <f t="shared" si="380"/>
        <v>2.117302148148148</v>
      </c>
      <c r="Q1875" s="233">
        <v>25.059121000000001</v>
      </c>
      <c r="R1875" s="96">
        <v>20.761004</v>
      </c>
      <c r="S1875" s="96">
        <v>3.3308239999999998</v>
      </c>
      <c r="T1875" s="96">
        <v>5.5436999999999998E-5</v>
      </c>
      <c r="U1875" s="96">
        <v>0.37918000000000002</v>
      </c>
      <c r="V1875" s="96">
        <v>5.2627199999999999E-2</v>
      </c>
      <c r="W1875" s="96">
        <v>0.53542999999999996</v>
      </c>
      <c r="X1875" s="241">
        <f t="shared" si="376"/>
        <v>0.46322653636795003</v>
      </c>
      <c r="Y1875" s="241">
        <f t="shared" si="377"/>
        <v>0.36665315487010003</v>
      </c>
      <c r="Z1875" s="241">
        <f t="shared" si="378"/>
        <v>4.3658977027850002E-2</v>
      </c>
      <c r="AA1875" s="241">
        <f t="shared" si="379"/>
        <v>5.2914404469999995E-2</v>
      </c>
      <c r="AB1875" s="241">
        <v>5.8689382999999998E-2</v>
      </c>
      <c r="AC1875" s="241">
        <v>4.4080331000000002E-6</v>
      </c>
      <c r="AD1875" s="241">
        <v>0.24428816</v>
      </c>
      <c r="AE1875" s="241">
        <v>1.2314537E-5</v>
      </c>
      <c r="AF1875" s="241">
        <v>6.3552287999999998E-2</v>
      </c>
      <c r="AG1875" s="241">
        <v>1.066013E-4</v>
      </c>
      <c r="AH1875" s="241">
        <v>3.8412176999999999E-2</v>
      </c>
      <c r="AI1875" s="241">
        <v>6.2652857999999996E-4</v>
      </c>
      <c r="AJ1875" s="241">
        <v>3.6835032E-4</v>
      </c>
      <c r="AK1875" s="241">
        <v>6.9591323999999998E-5</v>
      </c>
      <c r="AL1875" s="241">
        <v>4.9023809999999997E-5</v>
      </c>
      <c r="AM1875" s="241">
        <v>1.4459384999999999E-7</v>
      </c>
      <c r="AN1875" s="241">
        <v>1.8686427E-3</v>
      </c>
      <c r="AO1875" s="241">
        <v>1.2240873000000001E-3</v>
      </c>
      <c r="AP1875" s="241">
        <v>1.0404314E-3</v>
      </c>
      <c r="AQ1875" s="241">
        <v>9.4212747000000003E-4</v>
      </c>
      <c r="AR1875" s="241">
        <v>5.1972276999999997E-2</v>
      </c>
      <c r="BG1875" s="315"/>
      <c r="BH1875" s="315"/>
      <c r="BI1875" s="315"/>
      <c r="BJ1875" s="315"/>
      <c r="BK1875" s="315"/>
    </row>
    <row r="1876" spans="1:63" x14ac:dyDescent="0.25">
      <c r="A1876" s="43"/>
      <c r="B1876" s="9" t="s">
        <v>5770</v>
      </c>
      <c r="C1876" s="5" t="s">
        <v>1355</v>
      </c>
      <c r="D1876" s="172">
        <v>0.21501751</v>
      </c>
      <c r="E1876" s="172">
        <v>8.7982857999999997E-2</v>
      </c>
      <c r="F1876" s="172">
        <v>0.10663752999999999</v>
      </c>
      <c r="G1876" s="172">
        <v>4.7190575999999998E-3</v>
      </c>
      <c r="H1876" s="172">
        <v>1.3577400000000001E-3</v>
      </c>
      <c r="I1876" s="172">
        <v>4.7544795000000004E-3</v>
      </c>
      <c r="J1876" s="172">
        <v>2.5107630000000001E-3</v>
      </c>
      <c r="K1876" s="172">
        <v>3.8474564000000001E-5</v>
      </c>
      <c r="L1876" s="172">
        <v>7.0166133000000002E-3</v>
      </c>
      <c r="M1876" s="172">
        <v>0</v>
      </c>
      <c r="N1876" s="172">
        <v>0</v>
      </c>
      <c r="O1876" s="172">
        <v>0</v>
      </c>
      <c r="P1876" s="199">
        <f t="shared" si="380"/>
        <v>0.65172487407407398</v>
      </c>
      <c r="Q1876" s="233">
        <v>11.937944</v>
      </c>
      <c r="R1876" s="96">
        <v>8.7099987999999993</v>
      </c>
      <c r="S1876" s="96">
        <v>2.6979679999999999</v>
      </c>
      <c r="T1876" s="96">
        <v>1.1891E-5</v>
      </c>
      <c r="U1876" s="96">
        <v>0.14474999999999999</v>
      </c>
      <c r="V1876" s="96">
        <v>4.9105700000000002E-2</v>
      </c>
      <c r="W1876" s="96">
        <v>0.33611000000000002</v>
      </c>
      <c r="X1876" s="241">
        <f t="shared" si="376"/>
        <v>7.6186005306263002E-2</v>
      </c>
      <c r="Y1876" s="241">
        <f t="shared" si="377"/>
        <v>4.1010019747900001E-2</v>
      </c>
      <c r="Z1876" s="241">
        <f t="shared" si="378"/>
        <v>1.3344257840363001E-2</v>
      </c>
      <c r="AA1876" s="241">
        <f t="shared" si="379"/>
        <v>2.1831727717999998E-2</v>
      </c>
      <c r="AB1876" s="241">
        <v>1.8064389E-2</v>
      </c>
      <c r="AC1876" s="241">
        <v>2.708822E-6</v>
      </c>
      <c r="AD1876" s="241">
        <v>6.2643528000000002E-3</v>
      </c>
      <c r="AE1876" s="241">
        <v>2.6466909E-6</v>
      </c>
      <c r="AF1876" s="241">
        <v>1.6589737E-2</v>
      </c>
      <c r="AG1876" s="241">
        <v>8.6185434999999999E-5</v>
      </c>
      <c r="AH1876" s="241">
        <v>1.1823133E-2</v>
      </c>
      <c r="AI1876" s="241">
        <v>1.8341331000000001E-4</v>
      </c>
      <c r="AJ1876" s="241">
        <v>4.1155843000000001E-5</v>
      </c>
      <c r="AK1876" s="241">
        <v>2.1157152E-5</v>
      </c>
      <c r="AL1876" s="241">
        <v>6.8624832999999999E-6</v>
      </c>
      <c r="AM1876" s="241">
        <v>2.1322063000000001E-8</v>
      </c>
      <c r="AN1876" s="241">
        <v>4.8726519999999998E-4</v>
      </c>
      <c r="AO1876" s="241">
        <v>3.3571118999999998E-4</v>
      </c>
      <c r="AP1876" s="241">
        <v>4.4553833999999999E-4</v>
      </c>
      <c r="AQ1876" s="241">
        <v>2.0759718E-5</v>
      </c>
      <c r="AR1876" s="241">
        <v>2.1810968E-2</v>
      </c>
      <c r="BG1876" s="315"/>
      <c r="BH1876" s="315"/>
      <c r="BI1876" s="315"/>
      <c r="BJ1876" s="315"/>
      <c r="BK1876" s="315"/>
    </row>
    <row r="1877" spans="1:63" x14ac:dyDescent="0.25">
      <c r="A1877" s="43"/>
      <c r="B1877" s="9" t="s">
        <v>5770</v>
      </c>
      <c r="C1877" s="5" t="s">
        <v>1354</v>
      </c>
      <c r="D1877" s="172">
        <v>5.4434087999999997E-3</v>
      </c>
      <c r="E1877" s="172">
        <v>4.6550447000000003E-3</v>
      </c>
      <c r="F1877" s="172">
        <v>4.1796429999999999E-4</v>
      </c>
      <c r="G1877" s="172">
        <v>5.3108139999999997E-5</v>
      </c>
      <c r="H1877" s="172">
        <v>4.2026824000000001E-5</v>
      </c>
      <c r="I1877" s="172">
        <v>6.7542407999999994E-5</v>
      </c>
      <c r="J1877" s="172">
        <v>1.1784592E-4</v>
      </c>
      <c r="K1877" s="172">
        <v>6.9742454999999995E-5</v>
      </c>
      <c r="L1877" s="172">
        <v>2.0134096E-5</v>
      </c>
      <c r="M1877" s="172">
        <v>0</v>
      </c>
      <c r="N1877" s="172">
        <v>0</v>
      </c>
      <c r="O1877" s="172">
        <v>0</v>
      </c>
      <c r="P1877" s="199">
        <f t="shared" si="380"/>
        <v>3.4481812592592594E-2</v>
      </c>
      <c r="Q1877" s="233">
        <v>0.25171881000000002</v>
      </c>
      <c r="R1877" s="96">
        <v>0.20524185</v>
      </c>
      <c r="S1877" s="96">
        <v>3.3012E-2</v>
      </c>
      <c r="T1877" s="96">
        <v>2.1187999999999999E-7</v>
      </c>
      <c r="U1877" s="96">
        <v>7.6683000000000003E-4</v>
      </c>
      <c r="V1877" s="96">
        <v>3.7992160000000001E-4</v>
      </c>
      <c r="W1877" s="96">
        <v>1.2318000000000001E-2</v>
      </c>
      <c r="X1877" s="241">
        <f t="shared" si="376"/>
        <v>2.2568125846358002E-3</v>
      </c>
      <c r="Y1877" s="241">
        <f t="shared" si="377"/>
        <v>1.105507429084E-3</v>
      </c>
      <c r="Z1877" s="241">
        <f t="shared" si="378"/>
        <v>6.3802157457580003E-4</v>
      </c>
      <c r="AA1877" s="241">
        <f t="shared" si="379"/>
        <v>5.1328358097599996E-4</v>
      </c>
      <c r="AB1877" s="241">
        <v>9.5582459999999996E-4</v>
      </c>
      <c r="AC1877" s="241">
        <v>1.3071628E-7</v>
      </c>
      <c r="AD1877" s="241">
        <v>4.6303100000000001E-5</v>
      </c>
      <c r="AE1877" s="241">
        <v>4.0151703999999999E-8</v>
      </c>
      <c r="AF1877" s="241">
        <v>1.0214205E-4</v>
      </c>
      <c r="AG1877" s="241">
        <v>1.0668110999999999E-6</v>
      </c>
      <c r="AH1877" s="241">
        <v>6.2561021999999996E-4</v>
      </c>
      <c r="AI1877" s="241">
        <v>6.8137364999999997E-7</v>
      </c>
      <c r="AJ1877" s="241">
        <v>2.5376366000000001E-7</v>
      </c>
      <c r="AK1877" s="241">
        <v>2.1469479000000001E-7</v>
      </c>
      <c r="AL1877" s="241">
        <v>2.3896223E-6</v>
      </c>
      <c r="AM1877" s="241">
        <v>7.1876757999999996E-9</v>
      </c>
      <c r="AN1877" s="241">
        <v>1.5512481000000001E-6</v>
      </c>
      <c r="AO1877" s="241">
        <v>1.2980041E-5</v>
      </c>
      <c r="AP1877" s="241">
        <v>-5.6665765999999999E-6</v>
      </c>
      <c r="AQ1877" s="241">
        <v>5.5200975999999998E-8</v>
      </c>
      <c r="AR1877" s="241">
        <v>5.1322838000000001E-4</v>
      </c>
      <c r="BG1877" s="315"/>
      <c r="BH1877" s="315"/>
      <c r="BI1877" s="315"/>
      <c r="BJ1877" s="315"/>
      <c r="BK1877" s="315"/>
    </row>
    <row r="1878" spans="1:63" x14ac:dyDescent="0.25">
      <c r="A1878" s="43"/>
      <c r="B1878" s="9" t="s">
        <v>5770</v>
      </c>
      <c r="C1878" s="5" t="s">
        <v>1353</v>
      </c>
      <c r="D1878" s="172">
        <v>65.237763000000001</v>
      </c>
      <c r="E1878" s="172">
        <v>2.8500819000000002</v>
      </c>
      <c r="F1878" s="172">
        <v>0.77783926000000003</v>
      </c>
      <c r="G1878" s="172">
        <v>0.22843506</v>
      </c>
      <c r="H1878" s="172">
        <v>5.9735253E-3</v>
      </c>
      <c r="I1878" s="172">
        <v>0.14312649</v>
      </c>
      <c r="J1878" s="172">
        <v>4.5669520999999998E-2</v>
      </c>
      <c r="K1878" s="172">
        <v>6.5291519000000001E-4</v>
      </c>
      <c r="L1878" s="172">
        <v>61.185983999999998</v>
      </c>
      <c r="M1878" s="172">
        <v>0</v>
      </c>
      <c r="N1878" s="172">
        <v>0</v>
      </c>
      <c r="O1878" s="172">
        <v>0</v>
      </c>
      <c r="P1878" s="199">
        <f t="shared" si="380"/>
        <v>21.111717777777777</v>
      </c>
      <c r="Q1878" s="233">
        <v>415.14303000000001</v>
      </c>
      <c r="R1878" s="96">
        <v>250.08731</v>
      </c>
      <c r="S1878" s="96">
        <v>140.56559999999999</v>
      </c>
      <c r="T1878" s="96">
        <v>2.0461000000000001E-4</v>
      </c>
      <c r="U1878" s="96">
        <v>5.5157999999999996</v>
      </c>
      <c r="V1878" s="96">
        <v>2.6251190000000002</v>
      </c>
      <c r="W1878" s="96">
        <v>16.349</v>
      </c>
      <c r="X1878" s="241">
        <f t="shared" si="376"/>
        <v>1.96667307295468</v>
      </c>
      <c r="Y1878" s="241">
        <f t="shared" si="377"/>
        <v>0.930225911681</v>
      </c>
      <c r="Z1878" s="241">
        <f t="shared" si="378"/>
        <v>0.40978721558367998</v>
      </c>
      <c r="AA1878" s="241">
        <f t="shared" si="379"/>
        <v>0.62665994568999994</v>
      </c>
      <c r="AB1878" s="241">
        <v>0.58515178000000001</v>
      </c>
      <c r="AC1878" s="241">
        <v>1.1352604E-4</v>
      </c>
      <c r="AD1878" s="241">
        <v>0.18593372</v>
      </c>
      <c r="AE1878" s="241">
        <v>3.9512940999999998E-5</v>
      </c>
      <c r="AF1878" s="241">
        <v>0.15449568999999999</v>
      </c>
      <c r="AG1878" s="241">
        <v>4.4916827000000001E-3</v>
      </c>
      <c r="AH1878" s="241">
        <v>0.38298360999999997</v>
      </c>
      <c r="AI1878" s="241">
        <v>1.2655768000000001E-3</v>
      </c>
      <c r="AJ1878" s="241">
        <v>1.9570166E-3</v>
      </c>
      <c r="AK1878" s="241">
        <v>6.3908883000000005E-4</v>
      </c>
      <c r="AL1878" s="241">
        <v>1.6504110999999999E-4</v>
      </c>
      <c r="AM1878" s="241">
        <v>4.9994368000000002E-7</v>
      </c>
      <c r="AN1878" s="241">
        <v>1.0936931E-2</v>
      </c>
      <c r="AO1878" s="241">
        <v>5.3626120000000001E-3</v>
      </c>
      <c r="AP1878" s="241">
        <v>6.4768393000000004E-3</v>
      </c>
      <c r="AQ1878" s="241">
        <v>3.3274569000000002E-4</v>
      </c>
      <c r="AR1878" s="241">
        <v>0.62632719999999997</v>
      </c>
      <c r="BG1878" s="315"/>
      <c r="BH1878" s="315"/>
      <c r="BI1878" s="315"/>
      <c r="BJ1878" s="315"/>
      <c r="BK1878" s="315"/>
    </row>
    <row r="1879" spans="1:63" x14ac:dyDescent="0.25">
      <c r="A1879" s="43"/>
      <c r="B1879" s="9" t="s">
        <v>5770</v>
      </c>
      <c r="C1879" s="5" t="s">
        <v>1352</v>
      </c>
      <c r="D1879" s="172">
        <v>13.426269</v>
      </c>
      <c r="E1879" s="172">
        <v>9.9573136000000009</v>
      </c>
      <c r="F1879" s="172">
        <v>0.15900538</v>
      </c>
      <c r="G1879" s="172">
        <v>2.2725500999999999E-2</v>
      </c>
      <c r="H1879" s="172">
        <v>3.5711399999999997E-2</v>
      </c>
      <c r="I1879" s="172">
        <v>8.2971206000000006E-2</v>
      </c>
      <c r="J1879" s="172">
        <v>2.8613667999999998E-2</v>
      </c>
      <c r="K1879" s="172">
        <v>7.4032595999999997E-4</v>
      </c>
      <c r="L1879" s="172">
        <v>3.1391882999999998</v>
      </c>
      <c r="M1879" s="172">
        <v>0</v>
      </c>
      <c r="N1879" s="172">
        <v>0</v>
      </c>
      <c r="O1879" s="172">
        <v>0</v>
      </c>
      <c r="P1879" s="199">
        <f t="shared" si="380"/>
        <v>73.757878518518524</v>
      </c>
      <c r="Q1879" s="233">
        <v>265.09498000000002</v>
      </c>
      <c r="R1879" s="96">
        <v>96.530636999999999</v>
      </c>
      <c r="S1879" s="96">
        <v>73.5</v>
      </c>
      <c r="T1879" s="96">
        <v>1.4809999999999999E-4</v>
      </c>
      <c r="U1879" s="96">
        <v>52.408999999999999</v>
      </c>
      <c r="V1879" s="96">
        <v>1.8171907</v>
      </c>
      <c r="W1879" s="96">
        <v>40.838000000000001</v>
      </c>
      <c r="X1879" s="241">
        <f t="shared" si="376"/>
        <v>3.7499660154297443</v>
      </c>
      <c r="Y1879" s="241">
        <f t="shared" si="377"/>
        <v>2.1091981043940002</v>
      </c>
      <c r="Z1879" s="241">
        <f t="shared" si="378"/>
        <v>1.409178445169744</v>
      </c>
      <c r="AA1879" s="241">
        <f t="shared" si="379"/>
        <v>0.23158946586600002</v>
      </c>
      <c r="AB1879" s="241">
        <v>2.0419320000000001</v>
      </c>
      <c r="AC1879" s="241">
        <v>3.5171327E-5</v>
      </c>
      <c r="AD1879" s="241">
        <v>2.230613E-2</v>
      </c>
      <c r="AE1879" s="241">
        <v>1.5522366999999999E-5</v>
      </c>
      <c r="AF1879" s="241">
        <v>4.2609416999999997E-2</v>
      </c>
      <c r="AG1879" s="241">
        <v>2.2998636999999999E-3</v>
      </c>
      <c r="AH1879" s="241">
        <v>1.3385446999999999</v>
      </c>
      <c r="AI1879" s="241">
        <v>2.3399795E-4</v>
      </c>
      <c r="AJ1879" s="241">
        <v>1.2342040000000001E-4</v>
      </c>
      <c r="AK1879" s="241">
        <v>1.1319995E-3</v>
      </c>
      <c r="AL1879" s="241">
        <v>1.2151553E-5</v>
      </c>
      <c r="AM1879" s="241">
        <v>4.0766744000000001E-8</v>
      </c>
      <c r="AN1879" s="241">
        <v>6.2006703000000003E-2</v>
      </c>
      <c r="AO1879" s="241">
        <v>2.6546199999999999E-3</v>
      </c>
      <c r="AP1879" s="241">
        <v>4.4708120000000002E-3</v>
      </c>
      <c r="AQ1879" s="241">
        <v>8.7775866000000001E-5</v>
      </c>
      <c r="AR1879" s="241">
        <v>0.23150169000000001</v>
      </c>
      <c r="BG1879" s="315"/>
      <c r="BH1879" s="315"/>
      <c r="BI1879" s="315"/>
      <c r="BJ1879" s="315"/>
      <c r="BK1879" s="315"/>
    </row>
    <row r="1880" spans="1:63" x14ac:dyDescent="0.25">
      <c r="A1880" s="43"/>
      <c r="B1880" s="9" t="s">
        <v>5770</v>
      </c>
      <c r="C1880" s="5" t="s">
        <v>1351</v>
      </c>
      <c r="D1880" s="172">
        <v>0.16954242999999999</v>
      </c>
      <c r="E1880" s="172">
        <v>0.10653986</v>
      </c>
      <c r="F1880" s="172">
        <v>2.5722179000000001E-2</v>
      </c>
      <c r="G1880" s="172">
        <v>7.9069632000000004E-3</v>
      </c>
      <c r="H1880" s="172">
        <v>2.8410936000000003E-4</v>
      </c>
      <c r="I1880" s="172">
        <v>5.7607428000000004E-3</v>
      </c>
      <c r="J1880" s="172">
        <v>2.8876789000000002E-3</v>
      </c>
      <c r="K1880" s="172">
        <v>4.1862439000000001E-5</v>
      </c>
      <c r="L1880" s="172">
        <v>2.0399028E-2</v>
      </c>
      <c r="M1880" s="172">
        <v>0</v>
      </c>
      <c r="N1880" s="172">
        <v>0</v>
      </c>
      <c r="O1880" s="172">
        <v>0</v>
      </c>
      <c r="P1880" s="199">
        <f t="shared" si="380"/>
        <v>0.78918414814814808</v>
      </c>
      <c r="Q1880" s="233">
        <v>15.948797000000001</v>
      </c>
      <c r="R1880" s="96">
        <v>10.166895</v>
      </c>
      <c r="S1880" s="96">
        <v>4.8428800000000001</v>
      </c>
      <c r="T1880" s="96">
        <v>8.4555000000000006E-6</v>
      </c>
      <c r="U1880" s="96">
        <v>0.24417</v>
      </c>
      <c r="V1880" s="96">
        <v>8.98732E-2</v>
      </c>
      <c r="W1880" s="96">
        <v>0.60497000000000001</v>
      </c>
      <c r="X1880" s="241">
        <f t="shared" si="376"/>
        <v>7.8713033476404001E-2</v>
      </c>
      <c r="Y1880" s="241">
        <f t="shared" si="377"/>
        <v>3.7376926771400004E-2</v>
      </c>
      <c r="Z1880" s="241">
        <f t="shared" si="378"/>
        <v>1.5816273307004001E-2</v>
      </c>
      <c r="AA1880" s="241">
        <f t="shared" si="379"/>
        <v>2.5519833398E-2</v>
      </c>
      <c r="AB1880" s="241">
        <v>2.1873689000000002E-2</v>
      </c>
      <c r="AC1880" s="241">
        <v>2.9320524E-6</v>
      </c>
      <c r="AD1880" s="241">
        <v>9.6855861000000008E-3</v>
      </c>
      <c r="AE1880" s="241">
        <v>1.4726789999999999E-6</v>
      </c>
      <c r="AF1880" s="241">
        <v>5.65856E-3</v>
      </c>
      <c r="AG1880" s="241">
        <v>1.5468694E-4</v>
      </c>
      <c r="AH1880" s="241">
        <v>1.431644E-2</v>
      </c>
      <c r="AI1880" s="241">
        <v>4.1906098000000003E-5</v>
      </c>
      <c r="AJ1880" s="241">
        <v>6.9835475999999993E-5</v>
      </c>
      <c r="AK1880" s="241">
        <v>2.7561223999999999E-5</v>
      </c>
      <c r="AL1880" s="241">
        <v>6.7869965999999999E-6</v>
      </c>
      <c r="AM1880" s="241">
        <v>2.1502403999999999E-8</v>
      </c>
      <c r="AN1880" s="241">
        <v>7.1457143000000002E-4</v>
      </c>
      <c r="AO1880" s="241">
        <v>2.5411126E-4</v>
      </c>
      <c r="AP1880" s="241">
        <v>3.8503932000000002E-4</v>
      </c>
      <c r="AQ1880" s="241">
        <v>4.8884397999999997E-5</v>
      </c>
      <c r="AR1880" s="241">
        <v>2.5470949E-2</v>
      </c>
      <c r="BG1880" s="315"/>
      <c r="BH1880" s="315"/>
      <c r="BI1880" s="315"/>
      <c r="BJ1880" s="315"/>
      <c r="BK1880" s="315"/>
    </row>
    <row r="1881" spans="1:63" x14ac:dyDescent="0.25">
      <c r="A1881" s="43"/>
      <c r="B1881" s="9" t="s">
        <v>5770</v>
      </c>
      <c r="C1881" s="5" t="s">
        <v>1350</v>
      </c>
      <c r="D1881" s="172">
        <v>9.5502637000000005E-3</v>
      </c>
      <c r="E1881" s="172">
        <v>1.985564E-3</v>
      </c>
      <c r="F1881" s="172">
        <v>2.0208454E-3</v>
      </c>
      <c r="G1881" s="172">
        <v>8.9876872999999999E-5</v>
      </c>
      <c r="H1881" s="172">
        <v>2.4485596000000001E-5</v>
      </c>
      <c r="I1881" s="172">
        <v>4.9433173999999995E-4</v>
      </c>
      <c r="J1881" s="172">
        <v>8.4196973000000007E-5</v>
      </c>
      <c r="K1881" s="172">
        <v>1.9434945000000001E-6</v>
      </c>
      <c r="L1881" s="172">
        <v>4.8490195999999998E-3</v>
      </c>
      <c r="M1881" s="172">
        <v>0</v>
      </c>
      <c r="N1881" s="172">
        <v>0</v>
      </c>
      <c r="O1881" s="172">
        <v>0</v>
      </c>
      <c r="P1881" s="199">
        <f t="shared" si="380"/>
        <v>1.470788148148148E-2</v>
      </c>
      <c r="Q1881" s="233">
        <v>0.25384667</v>
      </c>
      <c r="R1881" s="96">
        <v>0.19236587999999999</v>
      </c>
      <c r="S1881" s="96">
        <v>2.5939759999999999E-2</v>
      </c>
      <c r="T1881" s="96">
        <v>1.2102000000000001E-6</v>
      </c>
      <c r="U1881" s="96">
        <v>7.4181999999999998E-3</v>
      </c>
      <c r="V1881" s="96">
        <v>4.286162E-4</v>
      </c>
      <c r="W1881" s="96">
        <v>2.7692999999999999E-2</v>
      </c>
      <c r="X1881" s="241">
        <f t="shared" si="376"/>
        <v>2.5158333515638599E-2</v>
      </c>
      <c r="Y1881" s="241">
        <f t="shared" si="377"/>
        <v>1.0726869620429999E-3</v>
      </c>
      <c r="Z1881" s="241">
        <f t="shared" si="378"/>
        <v>1.6301217435956E-3</v>
      </c>
      <c r="AA1881" s="241">
        <f t="shared" si="379"/>
        <v>2.2455524809999999E-2</v>
      </c>
      <c r="AB1881" s="241">
        <v>4.0766841999999998E-4</v>
      </c>
      <c r="AC1881" s="241">
        <v>6.9488292999999997E-8</v>
      </c>
      <c r="AD1881" s="241">
        <v>1.6286398999999999E-4</v>
      </c>
      <c r="AE1881" s="241">
        <v>2.3438162000000001E-7</v>
      </c>
      <c r="AF1881" s="241">
        <v>5.0102814999999998E-4</v>
      </c>
      <c r="AG1881" s="241">
        <v>8.2253213000000004E-7</v>
      </c>
      <c r="AH1881" s="241">
        <v>2.6682706E-4</v>
      </c>
      <c r="AI1881" s="241">
        <v>3.2807021000000002E-6</v>
      </c>
      <c r="AJ1881" s="241">
        <v>7.6921017999999996E-7</v>
      </c>
      <c r="AK1881" s="241">
        <v>5.6629368000000003E-7</v>
      </c>
      <c r="AL1881" s="241">
        <v>1.9097856E-7</v>
      </c>
      <c r="AM1881" s="241">
        <v>6.300756E-10</v>
      </c>
      <c r="AN1881" s="241">
        <v>4.1036649E-5</v>
      </c>
      <c r="AO1881" s="241">
        <v>1.0057899000000001E-3</v>
      </c>
      <c r="AP1881" s="241">
        <v>3.1166031999999998E-4</v>
      </c>
      <c r="AQ1881" s="241">
        <v>2.1974279999999999E-2</v>
      </c>
      <c r="AR1881" s="241">
        <v>4.8124480999999999E-4</v>
      </c>
      <c r="BG1881" s="315"/>
      <c r="BH1881" s="315"/>
      <c r="BI1881" s="315"/>
      <c r="BJ1881" s="315"/>
      <c r="BK1881" s="315"/>
    </row>
    <row r="1882" spans="1:63" x14ac:dyDescent="0.25">
      <c r="A1882" s="43"/>
      <c r="B1882" s="9" t="s">
        <v>5770</v>
      </c>
      <c r="C1882" s="5" t="s">
        <v>1349</v>
      </c>
      <c r="D1882" s="172">
        <v>0.86701242999999995</v>
      </c>
      <c r="E1882" s="172">
        <v>0.34978987</v>
      </c>
      <c r="F1882" s="172">
        <v>0.14720163</v>
      </c>
      <c r="G1882" s="172">
        <v>2.5167511E-2</v>
      </c>
      <c r="H1882" s="172">
        <v>1.0624026E-3</v>
      </c>
      <c r="I1882" s="172">
        <v>0.30534496999999999</v>
      </c>
      <c r="J1882" s="172">
        <v>1.1190388000000001E-2</v>
      </c>
      <c r="K1882" s="172">
        <v>1.9168230999999999E-4</v>
      </c>
      <c r="L1882" s="172">
        <v>2.7063984999999999E-2</v>
      </c>
      <c r="M1882" s="172">
        <v>0</v>
      </c>
      <c r="N1882" s="172">
        <v>0</v>
      </c>
      <c r="O1882" s="172">
        <v>0</v>
      </c>
      <c r="P1882" s="199">
        <f t="shared" si="380"/>
        <v>2.5910360740740739</v>
      </c>
      <c r="Q1882" s="233">
        <v>58.641210999999998</v>
      </c>
      <c r="R1882" s="96">
        <v>31.061301</v>
      </c>
      <c r="S1882" s="96">
        <v>17.404800000000002</v>
      </c>
      <c r="T1882" s="96">
        <v>3.5775999999999998E-5</v>
      </c>
      <c r="U1882" s="96">
        <v>0.68842000000000003</v>
      </c>
      <c r="V1882" s="96">
        <v>0.3245538</v>
      </c>
      <c r="W1882" s="96">
        <v>9.1621000000000006</v>
      </c>
      <c r="X1882" s="241">
        <f t="shared" si="376"/>
        <v>0.41654002706839199</v>
      </c>
      <c r="Y1882" s="241">
        <f t="shared" si="377"/>
        <v>0.1993986111562</v>
      </c>
      <c r="Z1882" s="241">
        <f t="shared" si="378"/>
        <v>5.5782991912192E-2</v>
      </c>
      <c r="AA1882" s="241">
        <f t="shared" si="379"/>
        <v>0.161358424</v>
      </c>
      <c r="AB1882" s="241">
        <v>7.1815487999999997E-2</v>
      </c>
      <c r="AC1882" s="241">
        <v>7.1669421999999997E-6</v>
      </c>
      <c r="AD1882" s="241">
        <v>2.0569284E-2</v>
      </c>
      <c r="AE1882" s="241">
        <v>1.3076454E-5</v>
      </c>
      <c r="AF1882" s="241">
        <v>0.10643722</v>
      </c>
      <c r="AG1882" s="241">
        <v>5.5637576000000001E-4</v>
      </c>
      <c r="AH1882" s="241">
        <v>4.7003608000000002E-2</v>
      </c>
      <c r="AI1882" s="241">
        <v>2.3267234000000001E-4</v>
      </c>
      <c r="AJ1882" s="241">
        <v>2.1948030999999999E-4</v>
      </c>
      <c r="AK1882" s="241">
        <v>5.7746325000000001E-5</v>
      </c>
      <c r="AL1882" s="241">
        <v>1.9196779000000001E-5</v>
      </c>
      <c r="AM1882" s="241">
        <v>5.9358192000000003E-8</v>
      </c>
      <c r="AN1882" s="241">
        <v>1.3388956000000001E-3</v>
      </c>
      <c r="AO1882" s="241">
        <v>4.5295963E-3</v>
      </c>
      <c r="AP1882" s="241">
        <v>2.3817369000000001E-3</v>
      </c>
      <c r="AQ1882" s="241">
        <v>8.3578414000000004E-2</v>
      </c>
      <c r="AR1882" s="241">
        <v>7.7780009999999997E-2</v>
      </c>
      <c r="BG1882" s="315"/>
      <c r="BH1882" s="315"/>
      <c r="BI1882" s="315"/>
      <c r="BJ1882" s="315"/>
      <c r="BK1882" s="315"/>
    </row>
    <row r="1883" spans="1:63" x14ac:dyDescent="0.25">
      <c r="A1883" s="43" t="s">
        <v>1753</v>
      </c>
      <c r="B1883" s="9" t="s">
        <v>5770</v>
      </c>
      <c r="C1883" s="5" t="s">
        <v>1348</v>
      </c>
      <c r="D1883" s="172">
        <v>81.921190999999993</v>
      </c>
      <c r="E1883" s="172">
        <v>1.6388286999999999</v>
      </c>
      <c r="F1883" s="172">
        <v>0.60016373999999995</v>
      </c>
      <c r="G1883" s="172">
        <v>8.9687679000000006E-3</v>
      </c>
      <c r="H1883" s="172">
        <v>5.0115497000000004E-3</v>
      </c>
      <c r="I1883" s="172">
        <v>0.14139387</v>
      </c>
      <c r="J1883" s="172">
        <v>72.434629999999999</v>
      </c>
      <c r="K1883" s="172">
        <v>8.4504827000000005E-4</v>
      </c>
      <c r="L1883" s="172">
        <v>7.0913484999999996</v>
      </c>
      <c r="M1883" s="172">
        <v>0</v>
      </c>
      <c r="N1883" s="172">
        <v>0</v>
      </c>
      <c r="O1883" s="172">
        <v>0</v>
      </c>
      <c r="P1883" s="199">
        <f t="shared" si="380"/>
        <v>12.13947185185185</v>
      </c>
      <c r="Q1883" s="233">
        <v>178.84897000000001</v>
      </c>
      <c r="R1883" s="96">
        <v>174.90526</v>
      </c>
      <c r="S1883" s="96">
        <v>3.2747679999999999</v>
      </c>
      <c r="T1883" s="96">
        <v>2.3781E-4</v>
      </c>
      <c r="U1883" s="96">
        <v>0.13716999999999999</v>
      </c>
      <c r="V1883" s="96">
        <v>5.8145570000000001E-2</v>
      </c>
      <c r="W1883" s="96">
        <v>0.47338999999999998</v>
      </c>
      <c r="X1883" s="241">
        <f t="shared" si="376"/>
        <v>1163.1278262285712</v>
      </c>
      <c r="Y1883" s="241">
        <f t="shared" si="377"/>
        <v>1157.6584811885211</v>
      </c>
      <c r="Z1883" s="241">
        <f t="shared" si="378"/>
        <v>5.0321382112539998</v>
      </c>
      <c r="AA1883" s="241">
        <f t="shared" si="379"/>
        <v>0.43720682879599998</v>
      </c>
      <c r="AB1883" s="241">
        <v>0.33650429999999998</v>
      </c>
      <c r="AC1883" s="241">
        <v>7.8787347999999995E-5</v>
      </c>
      <c r="AD1883" s="241">
        <v>1157.2008000000001</v>
      </c>
      <c r="AE1883" s="241">
        <v>2.2878843E-5</v>
      </c>
      <c r="AF1883" s="241">
        <v>0.12097049999999999</v>
      </c>
      <c r="AG1883" s="241">
        <v>1.0472233E-4</v>
      </c>
      <c r="AH1883" s="241">
        <v>0.22025044999999999</v>
      </c>
      <c r="AI1883" s="241">
        <v>1.0162023E-3</v>
      </c>
      <c r="AJ1883" s="241">
        <v>4.4682564E-5</v>
      </c>
      <c r="AK1883" s="241">
        <v>4.7898936000000001</v>
      </c>
      <c r="AL1883" s="241">
        <v>3.2357130999999999E-4</v>
      </c>
      <c r="AM1883" s="241">
        <v>1.7469333E-4</v>
      </c>
      <c r="AN1883" s="241">
        <v>3.2412899000000003E-4</v>
      </c>
      <c r="AO1883" s="241">
        <v>9.0831975999999999E-4</v>
      </c>
      <c r="AP1883" s="241">
        <v>1.9202562999999999E-2</v>
      </c>
      <c r="AQ1883" s="241">
        <v>3.4688796000000001E-5</v>
      </c>
      <c r="AR1883" s="241">
        <v>0.43717213999999999</v>
      </c>
      <c r="BG1883" s="315"/>
      <c r="BH1883" s="315"/>
      <c r="BI1883" s="315"/>
      <c r="BJ1883" s="315"/>
      <c r="BK1883" s="315"/>
    </row>
    <row r="1884" spans="1:63" x14ac:dyDescent="0.25">
      <c r="A1884" s="9"/>
      <c r="B1884" s="9" t="s">
        <v>5770</v>
      </c>
      <c r="C1884" s="5" t="s">
        <v>1347</v>
      </c>
      <c r="D1884" s="172">
        <v>3.5076887999999999</v>
      </c>
      <c r="E1884" s="172">
        <v>2.2944724000000001</v>
      </c>
      <c r="F1884" s="172">
        <v>0.64873636000000001</v>
      </c>
      <c r="G1884" s="172">
        <v>0.14860561999999999</v>
      </c>
      <c r="H1884" s="172">
        <v>7.1055188000000002E-3</v>
      </c>
      <c r="I1884" s="172">
        <v>0.20411628000000001</v>
      </c>
      <c r="J1884" s="172">
        <v>3.9129079999999997E-2</v>
      </c>
      <c r="K1884" s="172">
        <v>2.6007822999999999E-3</v>
      </c>
      <c r="L1884" s="172">
        <v>0.1629227</v>
      </c>
      <c r="M1884" s="172">
        <v>0</v>
      </c>
      <c r="N1884" s="172">
        <v>0</v>
      </c>
      <c r="O1884" s="172">
        <v>0</v>
      </c>
      <c r="P1884" s="199">
        <f t="shared" si="380"/>
        <v>16.996091851851851</v>
      </c>
      <c r="Q1884" s="233">
        <v>352.15519</v>
      </c>
      <c r="R1884" s="96">
        <v>232.70278999999999</v>
      </c>
      <c r="S1884" s="96">
        <v>98.4816</v>
      </c>
      <c r="T1884" s="96">
        <v>0.25774999999999998</v>
      </c>
      <c r="U1884" s="96">
        <v>7.0628000000000002</v>
      </c>
      <c r="V1884" s="96">
        <v>1.8352489999999999</v>
      </c>
      <c r="W1884" s="96">
        <v>11.815</v>
      </c>
      <c r="X1884" s="241">
        <f t="shared" si="376"/>
        <v>2.1568126335926303</v>
      </c>
      <c r="Y1884" s="241">
        <f t="shared" si="377"/>
        <v>0.91433000900299999</v>
      </c>
      <c r="Z1884" s="241">
        <f t="shared" si="378"/>
        <v>0.65934129970963007</v>
      </c>
      <c r="AA1884" s="241">
        <f t="shared" si="379"/>
        <v>0.58314132488000003</v>
      </c>
      <c r="AB1884" s="241">
        <v>0.47108267999999998</v>
      </c>
      <c r="AC1884" s="241">
        <v>2.7989658999999999E-4</v>
      </c>
      <c r="AD1884" s="241">
        <v>0.15887357999999999</v>
      </c>
      <c r="AE1884" s="241">
        <v>3.6005213000000001E-5</v>
      </c>
      <c r="AF1884" s="241">
        <v>0.28091402999999998</v>
      </c>
      <c r="AG1884" s="241">
        <v>3.1438172000000002E-3</v>
      </c>
      <c r="AH1884" s="241">
        <v>0.30832323</v>
      </c>
      <c r="AI1884" s="241">
        <v>1.0571763000000001E-3</v>
      </c>
      <c r="AJ1884" s="241">
        <v>1.2962024999999999E-3</v>
      </c>
      <c r="AK1884" s="241">
        <v>2.5111698E-3</v>
      </c>
      <c r="AL1884" s="241">
        <v>1.1719621E-4</v>
      </c>
      <c r="AM1884" s="241">
        <v>3.9159963000000002E-7</v>
      </c>
      <c r="AN1884" s="241">
        <v>1.8055613000000002E-2</v>
      </c>
      <c r="AO1884" s="241">
        <v>5.3463703000000001E-3</v>
      </c>
      <c r="AP1884" s="241">
        <v>0.32263395</v>
      </c>
      <c r="AQ1884" s="241">
        <v>3.9545488000000001E-4</v>
      </c>
      <c r="AR1884" s="241">
        <v>0.58274587</v>
      </c>
      <c r="BG1884" s="315"/>
      <c r="BH1884" s="315"/>
      <c r="BI1884" s="315"/>
      <c r="BJ1884" s="315"/>
      <c r="BK1884" s="315"/>
    </row>
    <row r="1885" spans="1:63" x14ac:dyDescent="0.25">
      <c r="A1885" s="9" t="s">
        <v>1753</v>
      </c>
      <c r="B1885" s="9" t="s">
        <v>5770</v>
      </c>
      <c r="C1885" s="5" t="s">
        <v>1346</v>
      </c>
      <c r="D1885" s="172">
        <v>8.7605649000000003</v>
      </c>
      <c r="E1885" s="172">
        <v>0.39441912000000001</v>
      </c>
      <c r="F1885" s="172">
        <v>0.65134122999999999</v>
      </c>
      <c r="G1885" s="172">
        <v>3.1277621</v>
      </c>
      <c r="H1885" s="172">
        <v>6.1310332000000002E-3</v>
      </c>
      <c r="I1885" s="172">
        <v>1.4366738999999999</v>
      </c>
      <c r="J1885" s="172">
        <v>3.9205046E-2</v>
      </c>
      <c r="K1885" s="172">
        <v>4.1035841999999999E-4</v>
      </c>
      <c r="L1885" s="172">
        <v>3.104622</v>
      </c>
      <c r="M1885" s="172">
        <v>0</v>
      </c>
      <c r="N1885" s="172">
        <v>0</v>
      </c>
      <c r="O1885" s="172">
        <v>0</v>
      </c>
      <c r="P1885" s="199">
        <f t="shared" si="380"/>
        <v>2.9216231111111108</v>
      </c>
      <c r="Q1885" s="233">
        <v>60.113159000000003</v>
      </c>
      <c r="R1885" s="96">
        <v>34.461157999999998</v>
      </c>
      <c r="S1885" s="96">
        <v>11.085760000000001</v>
      </c>
      <c r="T1885" s="96">
        <v>3.8338000000000001E-4</v>
      </c>
      <c r="U1885" s="96">
        <v>1.3664000000000001</v>
      </c>
      <c r="V1885" s="96">
        <v>0.19245760000000001</v>
      </c>
      <c r="W1885" s="96">
        <v>13.007</v>
      </c>
      <c r="X1885" s="241">
        <f t="shared" si="376"/>
        <v>7.6132237447596003</v>
      </c>
      <c r="Y1885" s="241">
        <f t="shared" si="377"/>
        <v>7.3199033148618007</v>
      </c>
      <c r="Z1885" s="241">
        <f t="shared" si="378"/>
        <v>0.13933827389780001</v>
      </c>
      <c r="AA1885" s="241">
        <f t="shared" si="379"/>
        <v>0.15398215600000001</v>
      </c>
      <c r="AB1885" s="241">
        <v>8.0973540999999996E-2</v>
      </c>
      <c r="AC1885" s="241">
        <v>9.9056487999999996E-6</v>
      </c>
      <c r="AD1885" s="241">
        <v>6.6246058000000003</v>
      </c>
      <c r="AE1885" s="241">
        <v>7.0030353000000004E-5</v>
      </c>
      <c r="AF1885" s="241">
        <v>0.61389360000000004</v>
      </c>
      <c r="AG1885" s="241">
        <v>3.5043786000000003E-4</v>
      </c>
      <c r="AH1885" s="241">
        <v>5.2995405000000002E-2</v>
      </c>
      <c r="AI1885" s="241">
        <v>1.0982724000000001E-3</v>
      </c>
      <c r="AJ1885" s="241">
        <v>2.8617428E-2</v>
      </c>
      <c r="AK1885" s="241">
        <v>1.7661414E-4</v>
      </c>
      <c r="AL1885" s="241">
        <v>3.405487E-3</v>
      </c>
      <c r="AM1885" s="241">
        <v>9.6210578000000003E-6</v>
      </c>
      <c r="AN1885" s="241">
        <v>6.2727633000000003E-3</v>
      </c>
      <c r="AO1885" s="241">
        <v>3.4176181999999999E-2</v>
      </c>
      <c r="AP1885" s="241">
        <v>1.2586501E-2</v>
      </c>
      <c r="AQ1885" s="241">
        <v>6.7670820000000007E-2</v>
      </c>
      <c r="AR1885" s="241">
        <v>8.6311336000000002E-2</v>
      </c>
      <c r="BG1885" s="315"/>
      <c r="BH1885" s="315"/>
      <c r="BI1885" s="315"/>
      <c r="BJ1885" s="315"/>
      <c r="BK1885" s="315"/>
    </row>
    <row r="1886" spans="1:63" x14ac:dyDescent="0.25">
      <c r="A1886" s="9"/>
      <c r="B1886" s="9" t="s">
        <v>5770</v>
      </c>
      <c r="C1886" s="5" t="s">
        <v>1345</v>
      </c>
      <c r="D1886" s="172">
        <v>6.2949700999999996</v>
      </c>
      <c r="E1886" s="172">
        <v>0.32393112000000002</v>
      </c>
      <c r="F1886" s="172">
        <v>0.49462126000000001</v>
      </c>
      <c r="G1886" s="172">
        <v>1.4969428</v>
      </c>
      <c r="H1886" s="172">
        <v>4.6524959000000003E-3</v>
      </c>
      <c r="I1886" s="172">
        <v>1.0773075000000001</v>
      </c>
      <c r="J1886" s="172">
        <v>3.5815251999999999E-2</v>
      </c>
      <c r="K1886" s="172">
        <v>3.1598835000000002E-4</v>
      </c>
      <c r="L1886" s="172">
        <v>2.8613837000000002</v>
      </c>
      <c r="M1886" s="172">
        <v>0</v>
      </c>
      <c r="N1886" s="172">
        <v>0</v>
      </c>
      <c r="O1886" s="172">
        <v>0</v>
      </c>
      <c r="P1886" s="199">
        <f t="shared" si="380"/>
        <v>2.3994897777777777</v>
      </c>
      <c r="Q1886" s="233">
        <v>50.650342999999999</v>
      </c>
      <c r="R1886" s="96">
        <v>28.009744000000001</v>
      </c>
      <c r="S1886" s="96">
        <v>9.66784</v>
      </c>
      <c r="T1886" s="96">
        <v>2.9305999999999999E-4</v>
      </c>
      <c r="U1886" s="96">
        <v>1.117</v>
      </c>
      <c r="V1886" s="96">
        <v>0.1694658</v>
      </c>
      <c r="W1886" s="96">
        <v>11.686</v>
      </c>
      <c r="X1886" s="241">
        <f t="shared" si="376"/>
        <v>3.9195962484708002</v>
      </c>
      <c r="Y1886" s="241">
        <f t="shared" si="377"/>
        <v>3.6922945338382003</v>
      </c>
      <c r="Z1886" s="241">
        <f t="shared" si="378"/>
        <v>8.9768698632600008E-2</v>
      </c>
      <c r="AA1886" s="241">
        <f t="shared" si="379"/>
        <v>0.13753301600000001</v>
      </c>
      <c r="AB1886" s="241">
        <v>6.6502776999999999E-2</v>
      </c>
      <c r="AC1886" s="241">
        <v>7.8793441999999995E-6</v>
      </c>
      <c r="AD1886" s="241">
        <v>3.1643411000000001</v>
      </c>
      <c r="AE1886" s="241">
        <v>5.2795823999999999E-5</v>
      </c>
      <c r="AF1886" s="241">
        <v>0.46108391999999998</v>
      </c>
      <c r="AG1886" s="241">
        <v>3.0606166999999997E-4</v>
      </c>
      <c r="AH1886" s="241">
        <v>4.3524829000000001E-2</v>
      </c>
      <c r="AI1886" s="241">
        <v>8.3373699000000002E-4</v>
      </c>
      <c r="AJ1886" s="241">
        <v>1.3691767000000001E-2</v>
      </c>
      <c r="AK1886" s="241">
        <v>1.3263639000000001E-4</v>
      </c>
      <c r="AL1886" s="241">
        <v>1.6368232E-3</v>
      </c>
      <c r="AM1886" s="241">
        <v>4.6302526000000004E-6</v>
      </c>
      <c r="AN1886" s="241">
        <v>5.0474485000000001E-3</v>
      </c>
      <c r="AO1886" s="241">
        <v>1.7620671000000001E-2</v>
      </c>
      <c r="AP1886" s="241">
        <v>7.2761563000000003E-3</v>
      </c>
      <c r="AQ1886" s="241">
        <v>6.7379739999999994E-2</v>
      </c>
      <c r="AR1886" s="241">
        <v>7.0153276000000001E-2</v>
      </c>
      <c r="BG1886" s="315"/>
      <c r="BH1886" s="315"/>
      <c r="BI1886" s="315"/>
      <c r="BJ1886" s="315"/>
      <c r="BK1886" s="315"/>
    </row>
    <row r="1887" spans="1:63" x14ac:dyDescent="0.25">
      <c r="A1887" s="9"/>
      <c r="B1887" s="9" t="s">
        <v>5770</v>
      </c>
      <c r="C1887" s="5" t="s">
        <v>1344</v>
      </c>
      <c r="D1887" s="172">
        <v>12.187472</v>
      </c>
      <c r="E1887" s="172">
        <v>0.69310408999999995</v>
      </c>
      <c r="F1887" s="172">
        <v>1.1356503</v>
      </c>
      <c r="G1887" s="172">
        <v>4.0367666</v>
      </c>
      <c r="H1887" s="172">
        <v>1.054686E-2</v>
      </c>
      <c r="I1887" s="172">
        <v>2.5084572000000001</v>
      </c>
      <c r="J1887" s="172">
        <v>7.6930047000000001E-2</v>
      </c>
      <c r="K1887" s="172">
        <v>6.828235E-4</v>
      </c>
      <c r="L1887" s="172">
        <v>3.7253341999999998</v>
      </c>
      <c r="M1887" s="172">
        <v>0</v>
      </c>
      <c r="N1887" s="172">
        <v>0</v>
      </c>
      <c r="O1887" s="172">
        <v>0</v>
      </c>
      <c r="P1887" s="199">
        <f t="shared" si="380"/>
        <v>5.1341043703703697</v>
      </c>
      <c r="Q1887" s="233">
        <v>105.67525999999999</v>
      </c>
      <c r="R1887" s="96">
        <v>59.698483000000003</v>
      </c>
      <c r="S1887" s="96">
        <v>19.8184</v>
      </c>
      <c r="T1887" s="96">
        <v>6.5718999999999999E-4</v>
      </c>
      <c r="U1887" s="96">
        <v>2.2570999999999999</v>
      </c>
      <c r="V1887" s="96">
        <v>0.34562080000000001</v>
      </c>
      <c r="W1887" s="96">
        <v>23.555</v>
      </c>
      <c r="X1887" s="241">
        <f t="shared" si="376"/>
        <v>10.185337562352</v>
      </c>
      <c r="Y1887" s="241">
        <f t="shared" si="377"/>
        <v>9.7569041098460012</v>
      </c>
      <c r="Z1887" s="241">
        <f t="shared" si="378"/>
        <v>0.21049857150599999</v>
      </c>
      <c r="AA1887" s="241">
        <f t="shared" si="379"/>
        <v>0.217934881</v>
      </c>
      <c r="AB1887" s="241">
        <v>0.14229322</v>
      </c>
      <c r="AC1887" s="241">
        <v>1.7128696E-5</v>
      </c>
      <c r="AD1887" s="241">
        <v>8.5419444999999996</v>
      </c>
      <c r="AE1887" s="241">
        <v>1.222339E-4</v>
      </c>
      <c r="AF1887" s="241">
        <v>1.0719002</v>
      </c>
      <c r="AG1887" s="241">
        <v>6.2682725000000003E-4</v>
      </c>
      <c r="AH1887" s="241">
        <v>9.3127736000000003E-2</v>
      </c>
      <c r="AI1887" s="241">
        <v>1.9151521999999999E-3</v>
      </c>
      <c r="AJ1887" s="241">
        <v>3.6928032999999999E-2</v>
      </c>
      <c r="AK1887" s="241">
        <v>2.9420336000000001E-4</v>
      </c>
      <c r="AL1887" s="241">
        <v>4.4041489E-3</v>
      </c>
      <c r="AM1887" s="241">
        <v>1.2449046E-5</v>
      </c>
      <c r="AN1887" s="241">
        <v>1.0059947E-2</v>
      </c>
      <c r="AO1887" s="241">
        <v>4.5787245999999997E-2</v>
      </c>
      <c r="AP1887" s="241">
        <v>1.7969656000000001E-2</v>
      </c>
      <c r="AQ1887" s="241">
        <v>6.8413540999999994E-2</v>
      </c>
      <c r="AR1887" s="241">
        <v>0.14952134</v>
      </c>
      <c r="BG1887" s="315"/>
      <c r="BH1887" s="315"/>
      <c r="BI1887" s="315"/>
      <c r="BJ1887" s="315"/>
      <c r="BK1887" s="315"/>
    </row>
    <row r="1888" spans="1:63" x14ac:dyDescent="0.25">
      <c r="A1888" s="9"/>
      <c r="B1888" s="9" t="s">
        <v>5770</v>
      </c>
      <c r="C1888" s="5" t="s">
        <v>5470</v>
      </c>
      <c r="D1888" s="172">
        <v>3.8739697</v>
      </c>
      <c r="E1888" s="172">
        <v>0.15455983000000001</v>
      </c>
      <c r="F1888" s="172">
        <v>0.22754643999999999</v>
      </c>
      <c r="G1888" s="172">
        <v>0.45023098</v>
      </c>
      <c r="H1888" s="172">
        <v>2.1750999000000001E-3</v>
      </c>
      <c r="I1888" s="172">
        <v>0.49633866999999998</v>
      </c>
      <c r="J1888" s="172">
        <v>1.280039E-2</v>
      </c>
      <c r="K1888" s="172">
        <v>1.5676007E-4</v>
      </c>
      <c r="L1888" s="172">
        <v>2.5301615000000002</v>
      </c>
      <c r="M1888" s="172">
        <v>0</v>
      </c>
      <c r="N1888" s="172">
        <v>0</v>
      </c>
      <c r="O1888" s="172">
        <v>0</v>
      </c>
      <c r="P1888" s="199">
        <f t="shared" si="380"/>
        <v>1.1448876296296295</v>
      </c>
      <c r="Q1888" s="233">
        <v>23.972881000000001</v>
      </c>
      <c r="R1888" s="96">
        <v>13.405435000000001</v>
      </c>
      <c r="S1888" s="96">
        <v>4.5398079999999998</v>
      </c>
      <c r="T1888" s="96">
        <v>1.3007000000000001E-4</v>
      </c>
      <c r="U1888" s="96">
        <v>0.46718999999999999</v>
      </c>
      <c r="V1888" s="96">
        <v>8.0017900000000003E-2</v>
      </c>
      <c r="W1888" s="96">
        <v>5.4802999999999997</v>
      </c>
      <c r="X1888" s="241">
        <f t="shared" si="376"/>
        <v>1.3304790557274</v>
      </c>
      <c r="Y1888" s="241">
        <f t="shared" si="377"/>
        <v>1.1936828618402</v>
      </c>
      <c r="Z1888" s="241">
        <f t="shared" si="378"/>
        <v>3.6262426887200001E-2</v>
      </c>
      <c r="AA1888" s="241">
        <f t="shared" si="379"/>
        <v>0.100533767</v>
      </c>
      <c r="AB1888" s="241">
        <v>3.1731251000000002E-2</v>
      </c>
      <c r="AC1888" s="241">
        <v>3.7151891999999998E-6</v>
      </c>
      <c r="AD1888" s="241">
        <v>0.94938438999999997</v>
      </c>
      <c r="AE1888" s="241">
        <v>2.4240640999999998E-5</v>
      </c>
      <c r="AF1888" s="241">
        <v>0.21239546000000001</v>
      </c>
      <c r="AG1888" s="241">
        <v>1.4380501000000001E-4</v>
      </c>
      <c r="AH1888" s="241">
        <v>2.0767463E-2</v>
      </c>
      <c r="AI1888" s="241">
        <v>3.8335145999999999E-4</v>
      </c>
      <c r="AJ1888" s="241">
        <v>4.1165192999999996E-3</v>
      </c>
      <c r="AK1888" s="241">
        <v>6.0837239000000001E-5</v>
      </c>
      <c r="AL1888" s="241">
        <v>4.9768746999999999E-4</v>
      </c>
      <c r="AM1888" s="241">
        <v>1.4109182000000001E-6</v>
      </c>
      <c r="AN1888" s="241">
        <v>2.0270537999999999E-3</v>
      </c>
      <c r="AO1888" s="241">
        <v>5.7657934000000001E-3</v>
      </c>
      <c r="AP1888" s="241">
        <v>2.6423102999999998E-3</v>
      </c>
      <c r="AQ1888" s="241">
        <v>6.6958139999999999E-2</v>
      </c>
      <c r="AR1888" s="241">
        <v>3.3575626999999997E-2</v>
      </c>
      <c r="BG1888" s="315"/>
      <c r="BH1888" s="315"/>
      <c r="BI1888" s="315"/>
      <c r="BJ1888" s="315"/>
      <c r="BK1888" s="315"/>
    </row>
    <row r="1889" spans="1:63" x14ac:dyDescent="0.25">
      <c r="A1889" s="9"/>
      <c r="B1889" s="9" t="s">
        <v>5770</v>
      </c>
      <c r="C1889" s="5" t="s">
        <v>6702</v>
      </c>
      <c r="D1889" s="172">
        <v>8.5067909000000004</v>
      </c>
      <c r="E1889" s="172">
        <v>0.36347357000000002</v>
      </c>
      <c r="F1889" s="172">
        <v>0.60243831999999997</v>
      </c>
      <c r="G1889" s="172">
        <v>3.1898011999999998</v>
      </c>
      <c r="H1889" s="172">
        <v>5.6510537000000003E-3</v>
      </c>
      <c r="I1889" s="172">
        <v>1.331421</v>
      </c>
      <c r="J1889" s="172">
        <v>3.3027903999999997E-2</v>
      </c>
      <c r="K1889" s="172">
        <v>3.7133031999999998E-4</v>
      </c>
      <c r="L1889" s="172">
        <v>2.9806064999999999</v>
      </c>
      <c r="M1889" s="172">
        <v>0</v>
      </c>
      <c r="N1889" s="172">
        <v>0</v>
      </c>
      <c r="O1889" s="172">
        <v>0</v>
      </c>
      <c r="P1889" s="199">
        <f t="shared" si="380"/>
        <v>2.6923968148148147</v>
      </c>
      <c r="Q1889" s="233">
        <v>54.328688999999997</v>
      </c>
      <c r="R1889" s="96">
        <v>31.216923000000001</v>
      </c>
      <c r="S1889" s="96">
        <v>9.9819999999999993</v>
      </c>
      <c r="T1889" s="96">
        <v>3.6105000000000002E-4</v>
      </c>
      <c r="U1889" s="96">
        <v>1.3139000000000001</v>
      </c>
      <c r="V1889" s="96">
        <v>0.17250460000000001</v>
      </c>
      <c r="W1889" s="96">
        <v>11.643000000000001</v>
      </c>
      <c r="X1889" s="241">
        <f t="shared" si="376"/>
        <v>7.6832295155890993</v>
      </c>
      <c r="Y1889" s="241">
        <f t="shared" si="377"/>
        <v>7.4016716302804992</v>
      </c>
      <c r="Z1889" s="241">
        <f t="shared" si="378"/>
        <v>0.13584413330859998</v>
      </c>
      <c r="AA1889" s="241">
        <f t="shared" si="379"/>
        <v>0.145713752</v>
      </c>
      <c r="AB1889" s="241">
        <v>7.4620434999999999E-2</v>
      </c>
      <c r="AC1889" s="241">
        <v>9.0513744999999997E-6</v>
      </c>
      <c r="AD1889" s="241">
        <v>6.7580261999999998</v>
      </c>
      <c r="AE1889" s="241">
        <v>6.4852276000000004E-5</v>
      </c>
      <c r="AF1889" s="241">
        <v>0.56863569999999997</v>
      </c>
      <c r="AG1889" s="241">
        <v>3.1539163000000002E-4</v>
      </c>
      <c r="AH1889" s="241">
        <v>4.8837541999999998E-2</v>
      </c>
      <c r="AI1889" s="241">
        <v>1.0160144999999999E-3</v>
      </c>
      <c r="AJ1889" s="241">
        <v>2.9186737000000001E-2</v>
      </c>
      <c r="AK1889" s="241">
        <v>1.6415934000000001E-4</v>
      </c>
      <c r="AL1889" s="241">
        <v>3.4687520999999999E-3</v>
      </c>
      <c r="AM1889" s="241">
        <v>9.7974685999999994E-6</v>
      </c>
      <c r="AN1889" s="241">
        <v>6.1409969E-3</v>
      </c>
      <c r="AO1889" s="241">
        <v>3.4518043999999998E-2</v>
      </c>
      <c r="AP1889" s="241">
        <v>1.250209E-2</v>
      </c>
      <c r="AQ1889" s="241">
        <v>6.7528351E-2</v>
      </c>
      <c r="AR1889" s="241">
        <v>7.8185401000000002E-2</v>
      </c>
      <c r="BG1889" s="315"/>
      <c r="BH1889" s="315"/>
      <c r="BI1889" s="315"/>
      <c r="BJ1889" s="315"/>
      <c r="BK1889" s="315"/>
    </row>
    <row r="1890" spans="1:63" x14ac:dyDescent="0.25">
      <c r="A1890" s="9" t="s">
        <v>1753</v>
      </c>
      <c r="B1890" s="9" t="s">
        <v>5770</v>
      </c>
      <c r="C1890" s="5" t="s">
        <v>6701</v>
      </c>
      <c r="D1890" s="172">
        <v>13.067957</v>
      </c>
      <c r="E1890" s="172">
        <v>0.68726394000000002</v>
      </c>
      <c r="F1890" s="172">
        <v>1.0847861000000001</v>
      </c>
      <c r="G1890" s="172">
        <v>4.9959283000000001</v>
      </c>
      <c r="H1890" s="172">
        <v>1.0255853000000001E-2</v>
      </c>
      <c r="I1890" s="172">
        <v>2.3826903000000001</v>
      </c>
      <c r="J1890" s="172">
        <v>6.6925380000000007E-2</v>
      </c>
      <c r="K1890" s="172">
        <v>7.0229956999999998E-4</v>
      </c>
      <c r="L1890" s="172">
        <v>3.8394048000000001</v>
      </c>
      <c r="M1890" s="172">
        <v>0</v>
      </c>
      <c r="N1890" s="172">
        <v>0</v>
      </c>
      <c r="O1890" s="172">
        <v>0</v>
      </c>
      <c r="P1890" s="199">
        <f t="shared" si="380"/>
        <v>5.0908439999999997</v>
      </c>
      <c r="Q1890" s="233">
        <v>104.99460000000001</v>
      </c>
      <c r="R1890" s="96">
        <v>59.533472000000003</v>
      </c>
      <c r="S1890" s="96">
        <v>19.562480000000001</v>
      </c>
      <c r="T1890" s="96">
        <v>6.3336999999999996E-4</v>
      </c>
      <c r="U1890" s="96">
        <v>2.2755000000000001</v>
      </c>
      <c r="V1890" s="96">
        <v>0.34151150000000002</v>
      </c>
      <c r="W1890" s="96">
        <v>23.280999999999999</v>
      </c>
      <c r="X1890" s="241">
        <f t="shared" si="376"/>
        <v>12.187516822352</v>
      </c>
      <c r="Y1890" s="241">
        <f t="shared" si="377"/>
        <v>11.738743112510999</v>
      </c>
      <c r="Z1890" s="241">
        <f t="shared" si="378"/>
        <v>0.231100612841</v>
      </c>
      <c r="AA1890" s="241">
        <f t="shared" si="379"/>
        <v>0.21767309699999998</v>
      </c>
      <c r="AB1890" s="241">
        <v>0.14109477000000001</v>
      </c>
      <c r="AC1890" s="241">
        <v>1.6900280999999999E-5</v>
      </c>
      <c r="AD1890" s="241">
        <v>10.578227</v>
      </c>
      <c r="AE1890" s="241">
        <v>1.1626708E-4</v>
      </c>
      <c r="AF1890" s="241">
        <v>1.0186693</v>
      </c>
      <c r="AG1890" s="241">
        <v>6.1887515000000001E-4</v>
      </c>
      <c r="AH1890" s="241">
        <v>9.2343595000000001E-2</v>
      </c>
      <c r="AI1890" s="241">
        <v>1.8286327E-3</v>
      </c>
      <c r="AJ1890" s="241">
        <v>4.5708650000000003E-2</v>
      </c>
      <c r="AK1890" s="241">
        <v>2.9736752000000002E-4</v>
      </c>
      <c r="AL1890" s="241">
        <v>5.4436818E-3</v>
      </c>
      <c r="AM1890" s="241">
        <v>1.5381821E-5</v>
      </c>
      <c r="AN1890" s="241">
        <v>1.0278653E-2</v>
      </c>
      <c r="AO1890" s="241">
        <v>5.4831194999999999E-2</v>
      </c>
      <c r="AP1890" s="241">
        <v>2.0353455999999999E-2</v>
      </c>
      <c r="AQ1890" s="241">
        <v>6.8565157000000002E-2</v>
      </c>
      <c r="AR1890" s="241">
        <v>0.14910793999999999</v>
      </c>
      <c r="BG1890" s="315"/>
      <c r="BH1890" s="315"/>
      <c r="BI1890" s="315"/>
      <c r="BJ1890" s="315"/>
      <c r="BK1890" s="315"/>
    </row>
    <row r="1891" spans="1:63" x14ac:dyDescent="0.25">
      <c r="A1891" s="9"/>
      <c r="B1891" s="9" t="s">
        <v>5770</v>
      </c>
      <c r="C1891" s="5" t="s">
        <v>6700</v>
      </c>
      <c r="D1891" s="172">
        <v>11.767175</v>
      </c>
      <c r="E1891" s="172">
        <v>0.34882274000000002</v>
      </c>
      <c r="F1891" s="172">
        <v>0.57604699000000004</v>
      </c>
      <c r="G1891" s="172">
        <v>2.7661578000000002</v>
      </c>
      <c r="H1891" s="172">
        <v>5.4223021999999996E-3</v>
      </c>
      <c r="I1891" s="172">
        <v>1.2705721999999999</v>
      </c>
      <c r="J1891" s="172">
        <v>3.4672418000000003E-2</v>
      </c>
      <c r="K1891" s="172">
        <v>3.6291604999999998E-4</v>
      </c>
      <c r="L1891" s="172">
        <v>6.7651174000000003</v>
      </c>
      <c r="M1891" s="172">
        <v>0</v>
      </c>
      <c r="N1891" s="172">
        <v>0</v>
      </c>
      <c r="O1891" s="172">
        <v>0</v>
      </c>
      <c r="P1891" s="199">
        <f t="shared" si="380"/>
        <v>2.5838721481481479</v>
      </c>
      <c r="Q1891" s="233">
        <v>53.163227999999997</v>
      </c>
      <c r="R1891" s="96">
        <v>30.477359</v>
      </c>
      <c r="S1891" s="96">
        <v>9.8039199999999997</v>
      </c>
      <c r="T1891" s="96">
        <v>3.3904999999999997E-4</v>
      </c>
      <c r="U1891" s="96">
        <v>1.2083999999999999</v>
      </c>
      <c r="V1891" s="96">
        <v>0.1702099</v>
      </c>
      <c r="W1891" s="96">
        <v>11.503</v>
      </c>
      <c r="X1891" s="241">
        <f t="shared" si="376"/>
        <v>6.8588295433087998</v>
      </c>
      <c r="Y1891" s="241">
        <f t="shared" si="377"/>
        <v>6.4737085500628</v>
      </c>
      <c r="Z1891" s="241">
        <f t="shared" si="378"/>
        <v>0.12322971024599999</v>
      </c>
      <c r="AA1891" s="241">
        <f t="shared" si="379"/>
        <v>0.26189128299999997</v>
      </c>
      <c r="AB1891" s="241">
        <v>7.1612683999999996E-2</v>
      </c>
      <c r="AC1891" s="241">
        <v>8.7601467999999997E-6</v>
      </c>
      <c r="AD1891" s="241">
        <v>5.8587939999999996</v>
      </c>
      <c r="AE1891" s="241">
        <v>6.1934456000000001E-5</v>
      </c>
      <c r="AF1891" s="241">
        <v>0.54292125000000002</v>
      </c>
      <c r="AG1891" s="241">
        <v>3.0992146000000001E-4</v>
      </c>
      <c r="AH1891" s="241">
        <v>4.6868930000000003E-2</v>
      </c>
      <c r="AI1891" s="241">
        <v>9.7131973999999997E-4</v>
      </c>
      <c r="AJ1891" s="241">
        <v>2.5308934000000002E-2</v>
      </c>
      <c r="AK1891" s="241">
        <v>1.5619447000000001E-4</v>
      </c>
      <c r="AL1891" s="241">
        <v>3.0117641000000001E-3</v>
      </c>
      <c r="AM1891" s="241">
        <v>8.5087360000000005E-6</v>
      </c>
      <c r="AN1891" s="241">
        <v>5.5477241999999996E-3</v>
      </c>
      <c r="AO1891" s="241">
        <v>3.0225064999999999E-2</v>
      </c>
      <c r="AP1891" s="241">
        <v>1.113127E-2</v>
      </c>
      <c r="AQ1891" s="241">
        <v>0.18555775999999999</v>
      </c>
      <c r="AR1891" s="241">
        <v>7.6333523E-2</v>
      </c>
      <c r="BG1891" s="315"/>
      <c r="BH1891" s="315"/>
      <c r="BI1891" s="315"/>
      <c r="BJ1891" s="315"/>
      <c r="BK1891" s="315"/>
    </row>
    <row r="1892" spans="1:63" x14ac:dyDescent="0.25">
      <c r="A1892" s="9"/>
      <c r="B1892" s="9" t="s">
        <v>5770</v>
      </c>
      <c r="C1892" s="5" t="s">
        <v>6699</v>
      </c>
      <c r="D1892" s="172">
        <v>19.305415</v>
      </c>
      <c r="E1892" s="172">
        <v>1.0279661</v>
      </c>
      <c r="F1892" s="172">
        <v>1.3672559</v>
      </c>
      <c r="G1892" s="172">
        <v>5.4713304999999997</v>
      </c>
      <c r="H1892" s="172">
        <v>1.1629687999999999E-2</v>
      </c>
      <c r="I1892" s="172">
        <v>2.5255453999999999</v>
      </c>
      <c r="J1892" s="172">
        <v>0.36991575999999998</v>
      </c>
      <c r="K1892" s="172">
        <v>1.5915736E-3</v>
      </c>
      <c r="L1892" s="172">
        <v>8.5301798000000009</v>
      </c>
      <c r="M1892" s="172">
        <v>0</v>
      </c>
      <c r="N1892" s="172">
        <v>0</v>
      </c>
      <c r="O1892" s="172">
        <v>0</v>
      </c>
      <c r="P1892" s="199">
        <f t="shared" si="380"/>
        <v>7.6145637037037028</v>
      </c>
      <c r="Q1892" s="233">
        <v>150.62309999999999</v>
      </c>
      <c r="R1892" s="96">
        <v>90.800087000000005</v>
      </c>
      <c r="S1892" s="96">
        <v>27.206479999999999</v>
      </c>
      <c r="T1892" s="96">
        <v>6.8349999999999997E-4</v>
      </c>
      <c r="U1892" s="96">
        <v>2.5432999999999999</v>
      </c>
      <c r="V1892" s="96">
        <v>0.37455310000000003</v>
      </c>
      <c r="W1892" s="96">
        <v>29.698</v>
      </c>
      <c r="X1892" s="241">
        <f t="shared" ref="X1892:X1928" si="381">SUM(Y1892:AA1892)</f>
        <v>13.687900744842999</v>
      </c>
      <c r="Y1892" s="241">
        <f t="shared" ref="Y1892:Y1928" si="382">SUM(AB1892:AG1892)</f>
        <v>12.952729371137998</v>
      </c>
      <c r="Z1892" s="241">
        <f t="shared" ref="Z1892:Z1928" si="383">SUM(AH1892:AP1892)</f>
        <v>0.29262882370499999</v>
      </c>
      <c r="AA1892" s="241">
        <f t="shared" ref="AA1892:AA1928" si="384">SUM(AQ1892:AR1892)</f>
        <v>0.44254254999999998</v>
      </c>
      <c r="AB1892" s="241">
        <v>0.21104972999999999</v>
      </c>
      <c r="AC1892" s="241">
        <v>2.3409598000000002E-5</v>
      </c>
      <c r="AD1892" s="241">
        <v>11.631133999999999</v>
      </c>
      <c r="AE1892" s="241">
        <v>1.2829922E-4</v>
      </c>
      <c r="AF1892" s="241">
        <v>1.1095352999999999</v>
      </c>
      <c r="AG1892" s="241">
        <v>8.5863232000000004E-4</v>
      </c>
      <c r="AH1892" s="241">
        <v>0.13812824000000001</v>
      </c>
      <c r="AI1892" s="241">
        <v>2.3076973000000001E-3</v>
      </c>
      <c r="AJ1892" s="241">
        <v>5.0055468999999998E-2</v>
      </c>
      <c r="AK1892" s="241">
        <v>1.2333073E-3</v>
      </c>
      <c r="AL1892" s="241">
        <v>5.9531107999999996E-3</v>
      </c>
      <c r="AM1892" s="241">
        <v>1.6950305E-5</v>
      </c>
      <c r="AN1892" s="241">
        <v>1.1901210000000001E-2</v>
      </c>
      <c r="AO1892" s="241">
        <v>6.0188129999999999E-2</v>
      </c>
      <c r="AP1892" s="241">
        <v>2.2844709000000001E-2</v>
      </c>
      <c r="AQ1892" s="241">
        <v>0.21512756</v>
      </c>
      <c r="AR1892" s="241">
        <v>0.22741499000000001</v>
      </c>
      <c r="BG1892" s="315"/>
      <c r="BH1892" s="315"/>
      <c r="BI1892" s="315"/>
      <c r="BJ1892" s="315"/>
      <c r="BK1892" s="315"/>
    </row>
    <row r="1893" spans="1:63" x14ac:dyDescent="0.25">
      <c r="A1893" s="9"/>
      <c r="B1893" s="9" t="s">
        <v>5770</v>
      </c>
      <c r="C1893" s="5" t="s">
        <v>4473</v>
      </c>
      <c r="D1893" s="172">
        <v>22.159298</v>
      </c>
      <c r="E1893" s="172">
        <v>1.4656631</v>
      </c>
      <c r="F1893" s="172">
        <v>10.911571</v>
      </c>
      <c r="G1893" s="172">
        <v>0.44426743000000002</v>
      </c>
      <c r="H1893" s="172">
        <v>6.6192830000000001E-3</v>
      </c>
      <c r="I1893" s="172">
        <v>0.51517283000000003</v>
      </c>
      <c r="J1893" s="172">
        <v>0.44509513000000001</v>
      </c>
      <c r="K1893" s="172">
        <v>7.3382511000000001E-4</v>
      </c>
      <c r="L1893" s="172">
        <v>8.3701752000000003</v>
      </c>
      <c r="M1893" s="172">
        <v>0</v>
      </c>
      <c r="N1893" s="172">
        <v>0</v>
      </c>
      <c r="O1893" s="172">
        <v>0</v>
      </c>
      <c r="P1893" s="199">
        <f t="shared" si="380"/>
        <v>10.856763703703702</v>
      </c>
      <c r="Q1893" s="233">
        <v>187.22169</v>
      </c>
      <c r="R1893" s="96">
        <v>120.68855000000001</v>
      </c>
      <c r="S1893" s="96">
        <v>26.504799999999999</v>
      </c>
      <c r="T1893" s="96">
        <v>3.6303000000000003E-4</v>
      </c>
      <c r="U1893" s="96">
        <v>2.3290999999999999</v>
      </c>
      <c r="V1893" s="96">
        <v>0.44187799999999999</v>
      </c>
      <c r="W1893" s="96">
        <v>37.256999999999998</v>
      </c>
      <c r="X1893" s="241">
        <f t="shared" si="381"/>
        <v>3.4640752778122001</v>
      </c>
      <c r="Y1893" s="241">
        <f t="shared" si="382"/>
        <v>2.8989188432140001</v>
      </c>
      <c r="Z1893" s="241">
        <f t="shared" si="383"/>
        <v>0.25541538739819997</v>
      </c>
      <c r="AA1893" s="241">
        <f t="shared" si="384"/>
        <v>0.30974104720000001</v>
      </c>
      <c r="AB1893" s="241">
        <v>0.30093223000000002</v>
      </c>
      <c r="AC1893" s="241">
        <v>4.4494603999999997E-5</v>
      </c>
      <c r="AD1893" s="241">
        <v>0.91277436000000001</v>
      </c>
      <c r="AE1893" s="241">
        <v>1.4727071999999999E-4</v>
      </c>
      <c r="AF1893" s="241">
        <v>1.6841739</v>
      </c>
      <c r="AG1893" s="241">
        <v>8.4658789000000001E-4</v>
      </c>
      <c r="AH1893" s="241">
        <v>0.19696348</v>
      </c>
      <c r="AI1893" s="241">
        <v>1.9107405000000001E-2</v>
      </c>
      <c r="AJ1893" s="241">
        <v>4.0045506999999998E-3</v>
      </c>
      <c r="AK1893" s="241">
        <v>3.8226211E-3</v>
      </c>
      <c r="AL1893" s="241">
        <v>8.9113381000000002E-4</v>
      </c>
      <c r="AM1893" s="241">
        <v>3.0011882000000001E-6</v>
      </c>
      <c r="AN1893" s="241">
        <v>9.8342503999999994E-3</v>
      </c>
      <c r="AO1893" s="241">
        <v>1.1204057E-2</v>
      </c>
      <c r="AP1893" s="241">
        <v>9.5848882000000007E-3</v>
      </c>
      <c r="AQ1893" s="241">
        <v>7.6414172000000002E-3</v>
      </c>
      <c r="AR1893" s="241">
        <v>0.30209963000000001</v>
      </c>
      <c r="BG1893" s="315"/>
      <c r="BH1893" s="315"/>
      <c r="BI1893" s="315"/>
      <c r="BJ1893" s="315"/>
      <c r="BK1893" s="315"/>
    </row>
    <row r="1894" spans="1:63" x14ac:dyDescent="0.25">
      <c r="A1894" s="9" t="s">
        <v>1753</v>
      </c>
      <c r="B1894" s="9" t="s">
        <v>5770</v>
      </c>
      <c r="C1894" s="5" t="s">
        <v>4472</v>
      </c>
      <c r="D1894" s="172">
        <v>55.197662000000001</v>
      </c>
      <c r="E1894" s="172">
        <v>0.90185230999999999</v>
      </c>
      <c r="F1894" s="172">
        <v>45.481720000000003</v>
      </c>
      <c r="G1894" s="172">
        <v>7.4842363999999995E-2</v>
      </c>
      <c r="H1894" s="172">
        <v>2.1041974000000001E-3</v>
      </c>
      <c r="I1894" s="172">
        <v>4.5681398999999998E-2</v>
      </c>
      <c r="J1894" s="172">
        <v>5.5199414000000002E-2</v>
      </c>
      <c r="K1894" s="172">
        <v>5.2658901000000001E-4</v>
      </c>
      <c r="L1894" s="172">
        <v>8.6357359999999996</v>
      </c>
      <c r="M1894" s="172">
        <v>0</v>
      </c>
      <c r="N1894" s="172">
        <v>0</v>
      </c>
      <c r="O1894" s="172">
        <v>0</v>
      </c>
      <c r="P1894" s="199">
        <f t="shared" si="380"/>
        <v>6.680387481481481</v>
      </c>
      <c r="Q1894" s="233">
        <v>120.90715</v>
      </c>
      <c r="R1894" s="96">
        <v>88.693775000000002</v>
      </c>
      <c r="S1894" s="96">
        <v>27.179040000000001</v>
      </c>
      <c r="T1894" s="96">
        <v>1.2607E-3</v>
      </c>
      <c r="U1894" s="96">
        <v>1.2594000000000001</v>
      </c>
      <c r="V1894" s="96">
        <v>0.50627540000000004</v>
      </c>
      <c r="W1894" s="96">
        <v>3.2673999999999999</v>
      </c>
      <c r="X1894" s="241">
        <f t="shared" si="381"/>
        <v>6.9730023978320999</v>
      </c>
      <c r="Y1894" s="241">
        <f t="shared" si="382"/>
        <v>6.5366703287350001</v>
      </c>
      <c r="Z1894" s="241">
        <f t="shared" si="383"/>
        <v>0.21390267111710001</v>
      </c>
      <c r="AA1894" s="241">
        <f t="shared" si="384"/>
        <v>0.22242939798</v>
      </c>
      <c r="AB1894" s="241">
        <v>0.18515482</v>
      </c>
      <c r="AC1894" s="241">
        <v>3.6779064999999999E-5</v>
      </c>
      <c r="AD1894" s="241">
        <v>0.11301185</v>
      </c>
      <c r="AE1894" s="241">
        <v>3.8682962000000001E-4</v>
      </c>
      <c r="AF1894" s="241">
        <v>6.2372116999999996</v>
      </c>
      <c r="AG1894" s="241">
        <v>8.6835004999999995E-4</v>
      </c>
      <c r="AH1894" s="241">
        <v>0.12117882000000001</v>
      </c>
      <c r="AI1894" s="241">
        <v>7.9920218000000001E-2</v>
      </c>
      <c r="AJ1894" s="241">
        <v>6.3535054000000003E-4</v>
      </c>
      <c r="AK1894" s="241">
        <v>3.5868986999999997E-4</v>
      </c>
      <c r="AL1894" s="241">
        <v>4.3531373000000001E-4</v>
      </c>
      <c r="AM1894" s="241">
        <v>1.3562771E-6</v>
      </c>
      <c r="AN1894" s="241">
        <v>3.2961385999999999E-3</v>
      </c>
      <c r="AO1894" s="241">
        <v>4.8564630000000001E-3</v>
      </c>
      <c r="AP1894" s="241">
        <v>3.2203211E-3</v>
      </c>
      <c r="AQ1894" s="241">
        <v>1.2064798E-4</v>
      </c>
      <c r="AR1894" s="241">
        <v>0.22230875</v>
      </c>
      <c r="BG1894" s="315"/>
      <c r="BH1894" s="315"/>
      <c r="BI1894" s="315"/>
      <c r="BJ1894" s="315"/>
      <c r="BK1894" s="315"/>
    </row>
    <row r="1895" spans="1:63" x14ac:dyDescent="0.25">
      <c r="A1895" s="43"/>
      <c r="B1895" s="9" t="s">
        <v>5770</v>
      </c>
      <c r="C1895" s="5" t="s">
        <v>2189</v>
      </c>
      <c r="D1895" s="172">
        <v>16.499155999999999</v>
      </c>
      <c r="E1895" s="172">
        <v>0.99268389000000001</v>
      </c>
      <c r="F1895" s="172">
        <v>0.93578525000000001</v>
      </c>
      <c r="G1895" s="172">
        <v>0.41088459999999999</v>
      </c>
      <c r="H1895" s="172">
        <v>2.5932571999999999E-3</v>
      </c>
      <c r="I1895" s="172">
        <v>0.13011740999999999</v>
      </c>
      <c r="J1895" s="172">
        <v>5.6661720999999998</v>
      </c>
      <c r="K1895" s="172">
        <v>3.3485691000000002E-4</v>
      </c>
      <c r="L1895" s="172">
        <v>8.3605844999999999</v>
      </c>
      <c r="M1895" s="172">
        <v>0</v>
      </c>
      <c r="N1895" s="172">
        <v>0</v>
      </c>
      <c r="O1895" s="172">
        <v>0</v>
      </c>
      <c r="P1895" s="199">
        <f t="shared" si="380"/>
        <v>7.3532139999999995</v>
      </c>
      <c r="Q1895" s="233">
        <v>145.23240999999999</v>
      </c>
      <c r="R1895" s="96">
        <v>93.618547000000007</v>
      </c>
      <c r="S1895" s="96">
        <v>43.656480000000002</v>
      </c>
      <c r="T1895" s="96">
        <v>3.4370000000000001E-4</v>
      </c>
      <c r="U1895" s="96">
        <v>2.0175000000000001</v>
      </c>
      <c r="V1895" s="96">
        <v>0.81523599999999996</v>
      </c>
      <c r="W1895" s="96">
        <v>5.1242999999999999</v>
      </c>
      <c r="X1895" s="241">
        <f t="shared" si="381"/>
        <v>1.7285332655774002</v>
      </c>
      <c r="Y1895" s="241">
        <f t="shared" si="382"/>
        <v>1.3363627599560002</v>
      </c>
      <c r="Z1895" s="241">
        <f t="shared" si="383"/>
        <v>0.15753750630140001</v>
      </c>
      <c r="AA1895" s="241">
        <f t="shared" si="384"/>
        <v>0.23463299932000001</v>
      </c>
      <c r="AB1895" s="241">
        <v>0.20380761999999999</v>
      </c>
      <c r="AC1895" s="241">
        <v>2.6162349999999999E-5</v>
      </c>
      <c r="AD1895" s="241">
        <v>0.85881965000000005</v>
      </c>
      <c r="AE1895" s="241">
        <v>2.4662205999999999E-5</v>
      </c>
      <c r="AF1895" s="241">
        <v>0.27229165999999999</v>
      </c>
      <c r="AG1895" s="241">
        <v>1.3930054E-3</v>
      </c>
      <c r="AH1895" s="241">
        <v>0.13339201000000001</v>
      </c>
      <c r="AI1895" s="241">
        <v>1.6031102000000001E-3</v>
      </c>
      <c r="AJ1895" s="241">
        <v>3.7402151999999999E-3</v>
      </c>
      <c r="AK1895" s="241">
        <v>2.2707046000000001E-4</v>
      </c>
      <c r="AL1895" s="241">
        <v>5.6700805000000005E-4</v>
      </c>
      <c r="AM1895" s="241">
        <v>1.6296914E-6</v>
      </c>
      <c r="AN1895" s="241">
        <v>5.1663343000000004E-3</v>
      </c>
      <c r="AO1895" s="241">
        <v>6.6879236999999999E-3</v>
      </c>
      <c r="AP1895" s="241">
        <v>6.1522047000000003E-3</v>
      </c>
      <c r="AQ1895" s="241">
        <v>1.4873932E-4</v>
      </c>
      <c r="AR1895" s="241">
        <v>0.23448426</v>
      </c>
      <c r="BG1895" s="315"/>
      <c r="BH1895" s="315"/>
      <c r="BI1895" s="315"/>
      <c r="BJ1895" s="315"/>
      <c r="BK1895" s="315"/>
    </row>
    <row r="1896" spans="1:63" x14ac:dyDescent="0.25">
      <c r="A1896" s="9"/>
      <c r="B1896" s="9" t="s">
        <v>5770</v>
      </c>
      <c r="C1896" s="5" t="s">
        <v>2188</v>
      </c>
      <c r="D1896" s="172">
        <v>0.27645328000000002</v>
      </c>
      <c r="E1896" s="172">
        <v>0.22759359000000001</v>
      </c>
      <c r="F1896" s="172">
        <v>2.7042838999999999E-2</v>
      </c>
      <c r="G1896" s="172">
        <v>4.0713551000000001E-3</v>
      </c>
      <c r="H1896" s="172">
        <v>1.8948986000000001E-3</v>
      </c>
      <c r="I1896" s="172">
        <v>4.1978865000000002E-3</v>
      </c>
      <c r="J1896" s="172">
        <v>5.6106508999999999E-3</v>
      </c>
      <c r="K1896" s="172">
        <v>3.0917105999999999E-3</v>
      </c>
      <c r="L1896" s="172">
        <v>2.9503495999999999E-3</v>
      </c>
      <c r="M1896" s="172">
        <v>0</v>
      </c>
      <c r="N1896" s="172">
        <v>0</v>
      </c>
      <c r="O1896" s="172">
        <v>0</v>
      </c>
      <c r="P1896" s="199">
        <f t="shared" si="380"/>
        <v>1.6858784444444443</v>
      </c>
      <c r="Q1896" s="233">
        <v>14.551095</v>
      </c>
      <c r="R1896" s="96">
        <v>11.055877000000001</v>
      </c>
      <c r="S1896" s="96">
        <v>2.692088</v>
      </c>
      <c r="T1896" s="96">
        <v>1.0356999999999999E-5</v>
      </c>
      <c r="U1896" s="96">
        <v>7.6046000000000002E-2</v>
      </c>
      <c r="V1896" s="96">
        <v>3.9913869999999997E-2</v>
      </c>
      <c r="W1896" s="96">
        <v>0.68715999999999999</v>
      </c>
      <c r="X1896" s="241">
        <f t="shared" si="381"/>
        <v>0.11543950860657001</v>
      </c>
      <c r="Y1896" s="241">
        <f t="shared" si="382"/>
        <v>5.6467862841899995E-2</v>
      </c>
      <c r="Z1896" s="241">
        <f t="shared" si="383"/>
        <v>3.1311573744770005E-2</v>
      </c>
      <c r="AA1896" s="241">
        <f t="shared" si="384"/>
        <v>2.7660072019899999E-2</v>
      </c>
      <c r="AB1896" s="241">
        <v>4.6731456999999997E-2</v>
      </c>
      <c r="AC1896" s="241">
        <v>6.1994762999999997E-6</v>
      </c>
      <c r="AD1896" s="241">
        <v>3.5546299E-3</v>
      </c>
      <c r="AE1896" s="241">
        <v>2.0769436000000002E-6</v>
      </c>
      <c r="AF1896" s="241">
        <v>6.0869597000000001E-3</v>
      </c>
      <c r="AG1896" s="241">
        <v>8.6539822000000001E-5</v>
      </c>
      <c r="AH1896" s="241">
        <v>3.0586756999999999E-2</v>
      </c>
      <c r="AI1896" s="241">
        <v>4.4501162999999999E-5</v>
      </c>
      <c r="AJ1896" s="241">
        <v>2.6535810000000002E-5</v>
      </c>
      <c r="AK1896" s="241">
        <v>1.3064053000000001E-5</v>
      </c>
      <c r="AL1896" s="241">
        <v>1.0711643E-4</v>
      </c>
      <c r="AM1896" s="241">
        <v>3.2232876999999999E-7</v>
      </c>
      <c r="AN1896" s="241">
        <v>1.2589057E-4</v>
      </c>
      <c r="AO1896" s="241">
        <v>6.0013196000000002E-4</v>
      </c>
      <c r="AP1896" s="241">
        <v>-1.9274557E-4</v>
      </c>
      <c r="AQ1896" s="241">
        <v>5.4530198999999999E-6</v>
      </c>
      <c r="AR1896" s="241">
        <v>2.7654618999999998E-2</v>
      </c>
      <c r="BG1896" s="315"/>
      <c r="BH1896" s="315"/>
      <c r="BI1896" s="315"/>
      <c r="BJ1896" s="315"/>
      <c r="BK1896" s="315"/>
    </row>
    <row r="1897" spans="1:63" x14ac:dyDescent="0.25">
      <c r="A1897" s="9"/>
      <c r="B1897" s="9" t="s">
        <v>5770</v>
      </c>
      <c r="C1897" s="5" t="s">
        <v>4258</v>
      </c>
      <c r="D1897" s="172">
        <v>54424.703999999998</v>
      </c>
      <c r="E1897" s="172">
        <v>1312.7429</v>
      </c>
      <c r="F1897" s="172">
        <v>44540.531999999999</v>
      </c>
      <c r="G1897" s="172">
        <v>241.06404000000001</v>
      </c>
      <c r="H1897" s="172">
        <v>3.1571106000000002</v>
      </c>
      <c r="I1897" s="172">
        <v>98.448956999999993</v>
      </c>
      <c r="J1897" s="172">
        <v>2343.5052000000001</v>
      </c>
      <c r="K1897" s="172">
        <v>0.65613023999999998</v>
      </c>
      <c r="L1897" s="172">
        <v>5884.5973000000004</v>
      </c>
      <c r="M1897" s="172">
        <v>0</v>
      </c>
      <c r="N1897" s="172">
        <v>0</v>
      </c>
      <c r="O1897" s="172">
        <v>0</v>
      </c>
      <c r="P1897" s="199">
        <f t="shared" si="380"/>
        <v>9724.0214814814808</v>
      </c>
      <c r="Q1897" s="233">
        <v>181513.71</v>
      </c>
      <c r="R1897" s="96">
        <v>127414.35</v>
      </c>
      <c r="S1897" s="96">
        <v>45716.160000000003</v>
      </c>
      <c r="T1897" s="96">
        <v>1.3647</v>
      </c>
      <c r="U1897" s="96">
        <v>2094.4</v>
      </c>
      <c r="V1897" s="96">
        <v>852.63300000000004</v>
      </c>
      <c r="W1897" s="96">
        <v>5434.8</v>
      </c>
      <c r="X1897" s="241">
        <f t="shared" si="381"/>
        <v>7494.7669149292997</v>
      </c>
      <c r="Y1897" s="241">
        <f t="shared" si="382"/>
        <v>6896.9574628079999</v>
      </c>
      <c r="Z1897" s="241">
        <f t="shared" si="383"/>
        <v>276.41632972130003</v>
      </c>
      <c r="AA1897" s="241">
        <f t="shared" si="384"/>
        <v>321.39312239999998</v>
      </c>
      <c r="AB1897" s="241">
        <v>269.51486</v>
      </c>
      <c r="AC1897" s="241">
        <v>4.7196137999999999E-2</v>
      </c>
      <c r="AD1897" s="241">
        <v>458.69013999999999</v>
      </c>
      <c r="AE1897" s="241">
        <v>0.38595307000000001</v>
      </c>
      <c r="AF1897" s="241">
        <v>6166.8594000000003</v>
      </c>
      <c r="AG1897" s="241">
        <v>1.4599135999999999</v>
      </c>
      <c r="AH1897" s="241">
        <v>176.39259000000001</v>
      </c>
      <c r="AI1897" s="241">
        <v>78.248641000000006</v>
      </c>
      <c r="AJ1897" s="241">
        <v>2.1492754999999999</v>
      </c>
      <c r="AK1897" s="241">
        <v>0.44513382000000001</v>
      </c>
      <c r="AL1897" s="241">
        <v>0.65350284000000003</v>
      </c>
      <c r="AM1897" s="241">
        <v>1.9806613E-3</v>
      </c>
      <c r="AN1897" s="241">
        <v>5.3581320000000003</v>
      </c>
      <c r="AO1897" s="241">
        <v>7.4494439000000003</v>
      </c>
      <c r="AP1897" s="241">
        <v>5.7176299999999998</v>
      </c>
      <c r="AQ1897" s="241">
        <v>2.1030924</v>
      </c>
      <c r="AR1897" s="241">
        <v>319.29003</v>
      </c>
      <c r="BG1897" s="315"/>
      <c r="BH1897" s="315"/>
      <c r="BI1897" s="315"/>
      <c r="BJ1897" s="315"/>
      <c r="BK1897" s="315"/>
    </row>
    <row r="1898" spans="1:63" x14ac:dyDescent="0.25">
      <c r="A1898" s="9" t="s">
        <v>1753</v>
      </c>
      <c r="B1898" s="9" t="s">
        <v>5770</v>
      </c>
      <c r="C1898" s="5" t="s">
        <v>4400</v>
      </c>
      <c r="D1898" s="172">
        <v>72207.392000000007</v>
      </c>
      <c r="E1898" s="172">
        <v>1312.5519999999999</v>
      </c>
      <c r="F1898" s="172">
        <v>64466.192000000003</v>
      </c>
      <c r="G1898" s="172">
        <v>108.41215</v>
      </c>
      <c r="H1898" s="172">
        <v>3.0380126999999999</v>
      </c>
      <c r="I1898" s="172">
        <v>66.226962</v>
      </c>
      <c r="J1898" s="172">
        <v>78.477810000000005</v>
      </c>
      <c r="K1898" s="172">
        <v>0.75579489</v>
      </c>
      <c r="L1898" s="172">
        <v>6171.7365</v>
      </c>
      <c r="M1898" s="172">
        <v>0</v>
      </c>
      <c r="N1898" s="172">
        <v>0</v>
      </c>
      <c r="O1898" s="172">
        <v>0</v>
      </c>
      <c r="P1898" s="199">
        <f t="shared" si="380"/>
        <v>9722.6074074074058</v>
      </c>
      <c r="Q1898" s="233">
        <v>176650.1</v>
      </c>
      <c r="R1898" s="96">
        <v>129038.66</v>
      </c>
      <c r="S1898" s="96">
        <v>40198.480000000003</v>
      </c>
      <c r="T1898" s="96">
        <v>1.7884</v>
      </c>
      <c r="U1898" s="96">
        <v>1841.1</v>
      </c>
      <c r="V1898" s="96">
        <v>749.07600000000002</v>
      </c>
      <c r="W1898" s="96">
        <v>4821</v>
      </c>
      <c r="X1898" s="241">
        <f t="shared" si="381"/>
        <v>9908.1992650269003</v>
      </c>
      <c r="Y1898" s="241">
        <f t="shared" si="382"/>
        <v>9274.6066547280006</v>
      </c>
      <c r="Z1898" s="241">
        <f t="shared" si="383"/>
        <v>308.00612689889999</v>
      </c>
      <c r="AA1898" s="241">
        <f t="shared" si="384"/>
        <v>325.58648339999996</v>
      </c>
      <c r="AB1898" s="241">
        <v>269.47376000000003</v>
      </c>
      <c r="AC1898" s="241">
        <v>5.2976198000000002E-2</v>
      </c>
      <c r="AD1898" s="241">
        <v>162.05064999999999</v>
      </c>
      <c r="AE1898" s="241">
        <v>0.54863253000000001</v>
      </c>
      <c r="AF1898" s="241">
        <v>8841.1962999999996</v>
      </c>
      <c r="AG1898" s="241">
        <v>1.2843359999999999</v>
      </c>
      <c r="AH1898" s="241">
        <v>176.36348000000001</v>
      </c>
      <c r="AI1898" s="241">
        <v>113.27865</v>
      </c>
      <c r="AJ1898" s="241">
        <v>0.9212958</v>
      </c>
      <c r="AK1898" s="241">
        <v>0.51316209000000002</v>
      </c>
      <c r="AL1898" s="241">
        <v>0.61868891000000004</v>
      </c>
      <c r="AM1898" s="241">
        <v>1.9274989E-3</v>
      </c>
      <c r="AN1898" s="241">
        <v>4.7413283000000002</v>
      </c>
      <c r="AO1898" s="241">
        <v>6.9127730999999999</v>
      </c>
      <c r="AP1898" s="241">
        <v>4.6548211999999998</v>
      </c>
      <c r="AQ1898" s="241">
        <v>2.1558434000000002</v>
      </c>
      <c r="AR1898" s="241">
        <v>323.43063999999998</v>
      </c>
      <c r="BG1898" s="315"/>
      <c r="BH1898" s="315"/>
      <c r="BI1898" s="315"/>
      <c r="BJ1898" s="315"/>
      <c r="BK1898" s="315"/>
    </row>
    <row r="1899" spans="1:63" x14ac:dyDescent="0.25">
      <c r="A1899" s="9"/>
      <c r="B1899" s="9" t="s">
        <v>5770</v>
      </c>
      <c r="C1899" s="5" t="s">
        <v>4257</v>
      </c>
      <c r="D1899" s="172">
        <v>17391.377</v>
      </c>
      <c r="E1899" s="172">
        <v>1435.9401</v>
      </c>
      <c r="F1899" s="172">
        <v>1333.1591000000001</v>
      </c>
      <c r="G1899" s="172">
        <v>584.51395000000002</v>
      </c>
      <c r="H1899" s="172">
        <v>3.7227451999999999</v>
      </c>
      <c r="I1899" s="172">
        <v>185.71472</v>
      </c>
      <c r="J1899" s="172">
        <v>8033.9386000000004</v>
      </c>
      <c r="K1899" s="172">
        <v>0.48262171999999998</v>
      </c>
      <c r="L1899" s="172">
        <v>5813.9054999999998</v>
      </c>
      <c r="M1899" s="172">
        <v>0</v>
      </c>
      <c r="N1899" s="172">
        <v>0</v>
      </c>
      <c r="O1899" s="172">
        <v>0</v>
      </c>
      <c r="P1899" s="199">
        <f t="shared" si="380"/>
        <v>10636.593333333332</v>
      </c>
      <c r="Q1899" s="233">
        <v>210299.55</v>
      </c>
      <c r="R1899" s="96">
        <v>135495.67000000001</v>
      </c>
      <c r="S1899" s="96">
        <v>63291.199999999997</v>
      </c>
      <c r="T1899" s="96">
        <v>0.48868</v>
      </c>
      <c r="U1899" s="96">
        <v>2907.1</v>
      </c>
      <c r="V1899" s="96">
        <v>1181.982</v>
      </c>
      <c r="W1899" s="96">
        <v>7423.1</v>
      </c>
      <c r="X1899" s="241">
        <f t="shared" si="381"/>
        <v>2472.4237040847997</v>
      </c>
      <c r="Y1899" s="241">
        <f t="shared" si="382"/>
        <v>1903.472603119</v>
      </c>
      <c r="Z1899" s="241">
        <f t="shared" si="383"/>
        <v>227.3787358658</v>
      </c>
      <c r="AA1899" s="241">
        <f t="shared" si="384"/>
        <v>341.57236510000001</v>
      </c>
      <c r="AB1899" s="241">
        <v>294.81247000000002</v>
      </c>
      <c r="AC1899" s="241">
        <v>3.7797662000000003E-2</v>
      </c>
      <c r="AD1899" s="241">
        <v>1219.2076</v>
      </c>
      <c r="AE1899" s="241">
        <v>3.5294856999999999E-2</v>
      </c>
      <c r="AF1899" s="241">
        <v>387.35989999999998</v>
      </c>
      <c r="AG1899" s="241">
        <v>2.0195406</v>
      </c>
      <c r="AH1899" s="241">
        <v>192.95464999999999</v>
      </c>
      <c r="AI1899" s="241">
        <v>2.2833462999999998</v>
      </c>
      <c r="AJ1899" s="241">
        <v>5.3203456999999998</v>
      </c>
      <c r="AK1899" s="241">
        <v>0.32591620999999998</v>
      </c>
      <c r="AL1899" s="241">
        <v>0.80537259999999999</v>
      </c>
      <c r="AM1899" s="241">
        <v>2.3150558000000002E-3</v>
      </c>
      <c r="AN1899" s="241">
        <v>7.3827446999999999</v>
      </c>
      <c r="AO1899" s="241">
        <v>9.5069493000000005</v>
      </c>
      <c r="AP1899" s="241">
        <v>8.7970959999999998</v>
      </c>
      <c r="AQ1899" s="241">
        <v>2.1957051000000001</v>
      </c>
      <c r="AR1899" s="241">
        <v>339.37666000000002</v>
      </c>
      <c r="BG1899" s="315"/>
      <c r="BH1899" s="315"/>
      <c r="BI1899" s="315"/>
      <c r="BJ1899" s="315"/>
      <c r="BK1899" s="315"/>
    </row>
    <row r="1900" spans="1:63" x14ac:dyDescent="0.25">
      <c r="A1900" s="9"/>
      <c r="B1900" s="9" t="s">
        <v>5770</v>
      </c>
      <c r="C1900" s="5" t="s">
        <v>4256</v>
      </c>
      <c r="D1900" s="172">
        <v>73.509428</v>
      </c>
      <c r="E1900" s="172">
        <v>59.857700999999999</v>
      </c>
      <c r="F1900" s="172">
        <v>7.2859484999999999</v>
      </c>
      <c r="G1900" s="172">
        <v>1.1192314000000001</v>
      </c>
      <c r="H1900" s="172">
        <v>0.49387066000000002</v>
      </c>
      <c r="I1900" s="172">
        <v>1.1448347000000001</v>
      </c>
      <c r="J1900" s="172">
        <v>1.5309716</v>
      </c>
      <c r="K1900" s="172">
        <v>1.1726985999999999</v>
      </c>
      <c r="L1900" s="172">
        <v>0.90417206999999999</v>
      </c>
      <c r="M1900" s="172">
        <v>0</v>
      </c>
      <c r="N1900" s="172">
        <v>0</v>
      </c>
      <c r="O1900" s="172">
        <v>0</v>
      </c>
      <c r="P1900" s="199">
        <f t="shared" si="380"/>
        <v>443.39037777777776</v>
      </c>
      <c r="Q1900" s="233">
        <v>3904.0232999999998</v>
      </c>
      <c r="R1900" s="96">
        <v>2944.7671999999998</v>
      </c>
      <c r="S1900" s="96">
        <v>743.12</v>
      </c>
      <c r="T1900" s="96">
        <v>2.7588000000000001E-3</v>
      </c>
      <c r="U1900" s="96">
        <v>21.419</v>
      </c>
      <c r="V1900" s="96">
        <v>11.184369999999999</v>
      </c>
      <c r="W1900" s="96">
        <v>183.53</v>
      </c>
      <c r="X1900" s="241">
        <f t="shared" si="381"/>
        <v>30.637269327526003</v>
      </c>
      <c r="Y1900" s="241">
        <f t="shared" si="382"/>
        <v>15.023038916189998</v>
      </c>
      <c r="Z1900" s="241">
        <f t="shared" si="383"/>
        <v>8.2464263668360012</v>
      </c>
      <c r="AA1900" s="241">
        <f t="shared" si="384"/>
        <v>7.3678040445000006</v>
      </c>
      <c r="AB1900" s="241">
        <v>12.290476999999999</v>
      </c>
      <c r="AC1900" s="241">
        <v>1.6240868999999999E-3</v>
      </c>
      <c r="AD1900" s="241">
        <v>1.0667734</v>
      </c>
      <c r="AE1900" s="241">
        <v>5.5298228999999996E-4</v>
      </c>
      <c r="AF1900" s="241">
        <v>1.6397341999999999</v>
      </c>
      <c r="AG1900" s="241">
        <v>2.3877247000000001E-2</v>
      </c>
      <c r="AH1900" s="241">
        <v>8.0443815999999995</v>
      </c>
      <c r="AI1900" s="241">
        <v>1.1989764E-2</v>
      </c>
      <c r="AJ1900" s="241">
        <v>7.4445459000000002E-3</v>
      </c>
      <c r="AK1900" s="241">
        <v>3.7557156E-3</v>
      </c>
      <c r="AL1900" s="241">
        <v>2.7801981E-2</v>
      </c>
      <c r="AM1900" s="241">
        <v>8.3676336000000002E-5</v>
      </c>
      <c r="AN1900" s="241">
        <v>3.5374595000000002E-2</v>
      </c>
      <c r="AO1900" s="241">
        <v>0.15931374000000001</v>
      </c>
      <c r="AP1900" s="241">
        <v>-4.3719251000000001E-2</v>
      </c>
      <c r="AQ1900" s="241">
        <v>1.6464444999999999E-3</v>
      </c>
      <c r="AR1900" s="241">
        <v>7.3661576000000002</v>
      </c>
      <c r="BG1900" s="315"/>
      <c r="BH1900" s="315"/>
      <c r="BI1900" s="315"/>
      <c r="BJ1900" s="315"/>
      <c r="BK1900" s="315"/>
    </row>
    <row r="1901" spans="1:63" x14ac:dyDescent="0.25">
      <c r="A1901" s="9"/>
      <c r="B1901" s="9" t="s">
        <v>5770</v>
      </c>
      <c r="C1901" s="5" t="s">
        <v>4255</v>
      </c>
      <c r="D1901" s="172">
        <v>141.45662999999999</v>
      </c>
      <c r="E1901" s="172">
        <v>102.30809000000001</v>
      </c>
      <c r="F1901" s="172">
        <v>23.164054</v>
      </c>
      <c r="G1901" s="172">
        <v>7.0299712999999997</v>
      </c>
      <c r="H1901" s="172">
        <v>0.24129083000000001</v>
      </c>
      <c r="I1901" s="172">
        <v>4.6405677000000001</v>
      </c>
      <c r="J1901" s="172">
        <v>1.0310785</v>
      </c>
      <c r="K1901" s="172">
        <v>2.305519E-2</v>
      </c>
      <c r="L1901" s="172">
        <v>3.0185265000000001</v>
      </c>
      <c r="M1901" s="172">
        <v>0</v>
      </c>
      <c r="N1901" s="172">
        <v>0</v>
      </c>
      <c r="O1901" s="172">
        <v>0</v>
      </c>
      <c r="P1901" s="199">
        <f t="shared" si="380"/>
        <v>757.83770370370371</v>
      </c>
      <c r="Q1901" s="233">
        <v>14244.535</v>
      </c>
      <c r="R1901" s="96">
        <v>8798.8806000000004</v>
      </c>
      <c r="S1901" s="96">
        <v>4656.12</v>
      </c>
      <c r="T1901" s="96">
        <v>5.5811999999999997E-3</v>
      </c>
      <c r="U1901" s="96">
        <v>155.61000000000001</v>
      </c>
      <c r="V1901" s="96">
        <v>86.759</v>
      </c>
      <c r="W1901" s="96">
        <v>547.16</v>
      </c>
      <c r="X1901" s="241">
        <f t="shared" si="381"/>
        <v>69.232295871973008</v>
      </c>
      <c r="Y1901" s="241">
        <f t="shared" si="382"/>
        <v>32.785375208500007</v>
      </c>
      <c r="Z1901" s="241">
        <f t="shared" si="383"/>
        <v>14.387834091473001</v>
      </c>
      <c r="AA1901" s="241">
        <f t="shared" si="384"/>
        <v>22.059086572000002</v>
      </c>
      <c r="AB1901" s="241">
        <v>21.005147000000001</v>
      </c>
      <c r="AC1901" s="241">
        <v>2.3287922000000002E-3</v>
      </c>
      <c r="AD1901" s="241">
        <v>6.7639576000000003</v>
      </c>
      <c r="AE1901" s="241">
        <v>1.3439463E-3</v>
      </c>
      <c r="AF1901" s="241">
        <v>4.8637503000000004</v>
      </c>
      <c r="AG1901" s="241">
        <v>0.14884757000000001</v>
      </c>
      <c r="AH1901" s="241">
        <v>13.747977000000001</v>
      </c>
      <c r="AI1901" s="241">
        <v>3.7644585000000001E-2</v>
      </c>
      <c r="AJ1901" s="241">
        <v>6.2685334999999995E-2</v>
      </c>
      <c r="AK1901" s="241">
        <v>1.5981947999999999E-2</v>
      </c>
      <c r="AL1901" s="241">
        <v>5.4817650000000004E-3</v>
      </c>
      <c r="AM1901" s="241">
        <v>1.7078472999999999E-5</v>
      </c>
      <c r="AN1901" s="241">
        <v>0.2003646</v>
      </c>
      <c r="AO1901" s="241">
        <v>0.12372989</v>
      </c>
      <c r="AP1901" s="241">
        <v>0.19395188999999999</v>
      </c>
      <c r="AQ1901" s="241">
        <v>1.9315572E-2</v>
      </c>
      <c r="AR1901" s="241">
        <v>22.039771000000002</v>
      </c>
      <c r="BG1901" s="315"/>
      <c r="BH1901" s="315"/>
      <c r="BI1901" s="315"/>
      <c r="BJ1901" s="315"/>
      <c r="BK1901" s="315"/>
    </row>
    <row r="1902" spans="1:63" x14ac:dyDescent="0.25">
      <c r="A1902" s="9"/>
      <c r="B1902" s="9" t="s">
        <v>5770</v>
      </c>
      <c r="C1902" s="5" t="s">
        <v>4254</v>
      </c>
      <c r="D1902" s="172">
        <v>47814.404999999999</v>
      </c>
      <c r="E1902" s="172">
        <v>1998.7791999999999</v>
      </c>
      <c r="F1902" s="172">
        <v>21331.614000000001</v>
      </c>
      <c r="G1902" s="172">
        <v>679.64859000000001</v>
      </c>
      <c r="H1902" s="172">
        <v>5.0768675999999999</v>
      </c>
      <c r="I1902" s="172">
        <v>225.88946999999999</v>
      </c>
      <c r="J1902" s="172">
        <v>8902.0447999999997</v>
      </c>
      <c r="K1902" s="172">
        <v>0.76759940000000004</v>
      </c>
      <c r="L1902" s="172">
        <v>14670.584999999999</v>
      </c>
      <c r="M1902" s="172">
        <v>0</v>
      </c>
      <c r="N1902" s="172">
        <v>0</v>
      </c>
      <c r="O1902" s="172">
        <v>0</v>
      </c>
      <c r="P1902" s="199">
        <f t="shared" si="380"/>
        <v>14805.77185185185</v>
      </c>
      <c r="Q1902" s="233">
        <v>287794.88</v>
      </c>
      <c r="R1902" s="96">
        <v>190193.83</v>
      </c>
      <c r="S1902" s="96">
        <v>82555.199999999997</v>
      </c>
      <c r="T1902" s="96">
        <v>1.0914999999999999</v>
      </c>
      <c r="U1902" s="96">
        <v>3787.5</v>
      </c>
      <c r="V1902" s="96">
        <v>1541.357</v>
      </c>
      <c r="W1902" s="96">
        <v>9715.9</v>
      </c>
      <c r="X1902" s="241">
        <f t="shared" si="381"/>
        <v>5866.4971694062997</v>
      </c>
      <c r="Y1902" s="241">
        <f t="shared" si="382"/>
        <v>4962.4587195619997</v>
      </c>
      <c r="Z1902" s="241">
        <f t="shared" si="383"/>
        <v>347.23779984430007</v>
      </c>
      <c r="AA1902" s="241">
        <f t="shared" si="384"/>
        <v>556.80065000000002</v>
      </c>
      <c r="AB1902" s="241">
        <v>410.36703999999997</v>
      </c>
      <c r="AC1902" s="241">
        <v>5.8328392E-2</v>
      </c>
      <c r="AD1902" s="241">
        <v>1397.538</v>
      </c>
      <c r="AE1902" s="241">
        <v>0.20813187</v>
      </c>
      <c r="AF1902" s="241">
        <v>3151.6523000000002</v>
      </c>
      <c r="AG1902" s="241">
        <v>2.6349193</v>
      </c>
      <c r="AH1902" s="241">
        <v>268.58294000000001</v>
      </c>
      <c r="AI1902" s="241">
        <v>37.417687000000001</v>
      </c>
      <c r="AJ1902" s="241">
        <v>6.1659781000000002</v>
      </c>
      <c r="AK1902" s="241">
        <v>0.51950991999999996</v>
      </c>
      <c r="AL1902" s="241">
        <v>1.0808195</v>
      </c>
      <c r="AM1902" s="241">
        <v>3.1528242999999999E-3</v>
      </c>
      <c r="AN1902" s="241">
        <v>9.6288975000000008</v>
      </c>
      <c r="AO1902" s="241">
        <v>12.642927</v>
      </c>
      <c r="AP1902" s="241">
        <v>11.195888</v>
      </c>
      <c r="AQ1902" s="241">
        <v>80.352770000000007</v>
      </c>
      <c r="AR1902" s="241">
        <v>476.44788</v>
      </c>
      <c r="BG1902" s="315"/>
      <c r="BH1902" s="315"/>
      <c r="BI1902" s="315"/>
      <c r="BJ1902" s="315"/>
      <c r="BK1902" s="315"/>
    </row>
    <row r="1903" spans="1:63" x14ac:dyDescent="0.25">
      <c r="A1903" s="9"/>
      <c r="B1903" s="9" t="s">
        <v>5770</v>
      </c>
      <c r="C1903" s="5" t="s">
        <v>4253</v>
      </c>
      <c r="D1903" s="172">
        <v>114121.09</v>
      </c>
      <c r="E1903" s="172">
        <v>1953.1532</v>
      </c>
      <c r="F1903" s="172">
        <v>95926.153000000006</v>
      </c>
      <c r="G1903" s="172">
        <v>161.32163</v>
      </c>
      <c r="H1903" s="172">
        <v>4.5206770000000001</v>
      </c>
      <c r="I1903" s="172">
        <v>98.545463999999996</v>
      </c>
      <c r="J1903" s="172">
        <v>116.77303999999999</v>
      </c>
      <c r="K1903" s="172">
        <v>1.1246503999999999</v>
      </c>
      <c r="L1903" s="172">
        <v>15859.503000000001</v>
      </c>
      <c r="M1903" s="172">
        <v>0</v>
      </c>
      <c r="N1903" s="172">
        <v>0</v>
      </c>
      <c r="O1903" s="172">
        <v>0</v>
      </c>
      <c r="P1903" s="199">
        <f t="shared" si="380"/>
        <v>14467.80148148148</v>
      </c>
      <c r="Q1903" s="233">
        <v>262864.64000000001</v>
      </c>
      <c r="R1903" s="96">
        <v>192014.73</v>
      </c>
      <c r="S1903" s="96">
        <v>59819.199999999997</v>
      </c>
      <c r="T1903" s="96">
        <v>2.661</v>
      </c>
      <c r="U1903" s="96">
        <v>2739.6</v>
      </c>
      <c r="V1903" s="96">
        <v>1114.652</v>
      </c>
      <c r="W1903" s="96">
        <v>7173.8</v>
      </c>
      <c r="X1903" s="241">
        <f t="shared" si="381"/>
        <v>14824.915011613501</v>
      </c>
      <c r="Y1903" s="241">
        <f t="shared" si="382"/>
        <v>13800.695766316001</v>
      </c>
      <c r="Z1903" s="241">
        <f t="shared" si="383"/>
        <v>458.32433329749995</v>
      </c>
      <c r="AA1903" s="241">
        <f t="shared" si="384"/>
        <v>565.89491199999998</v>
      </c>
      <c r="AB1903" s="241">
        <v>400.99250999999998</v>
      </c>
      <c r="AC1903" s="241">
        <v>7.8831486000000006E-2</v>
      </c>
      <c r="AD1903" s="241">
        <v>241.13389000000001</v>
      </c>
      <c r="AE1903" s="241">
        <v>0.81636933</v>
      </c>
      <c r="AF1903" s="241">
        <v>13155.763000000001</v>
      </c>
      <c r="AG1903" s="241">
        <v>1.9111655000000001</v>
      </c>
      <c r="AH1903" s="241">
        <v>262.43903999999998</v>
      </c>
      <c r="AI1903" s="241">
        <v>168.55944</v>
      </c>
      <c r="AJ1903" s="241">
        <v>1.3709285</v>
      </c>
      <c r="AK1903" s="241">
        <v>0.76357432000000003</v>
      </c>
      <c r="AL1903" s="241">
        <v>0.92058313999999997</v>
      </c>
      <c r="AM1903" s="241">
        <v>2.8680375000000001E-3</v>
      </c>
      <c r="AN1903" s="241">
        <v>7.0550461999999996</v>
      </c>
      <c r="AO1903" s="241">
        <v>10.286111</v>
      </c>
      <c r="AP1903" s="241">
        <v>6.9267421000000002</v>
      </c>
      <c r="AQ1903" s="241">
        <v>84.617062000000004</v>
      </c>
      <c r="AR1903" s="241">
        <v>481.27785</v>
      </c>
      <c r="BG1903" s="315"/>
      <c r="BH1903" s="315"/>
      <c r="BI1903" s="315"/>
      <c r="BJ1903" s="315"/>
      <c r="BK1903" s="315"/>
    </row>
    <row r="1904" spans="1:63" x14ac:dyDescent="0.25">
      <c r="A1904" s="9"/>
      <c r="B1904" s="9" t="s">
        <v>5770</v>
      </c>
      <c r="C1904" s="5" t="s">
        <v>4252</v>
      </c>
      <c r="D1904" s="172">
        <v>32544.989000000001</v>
      </c>
      <c r="E1904" s="172">
        <v>2135.6257999999998</v>
      </c>
      <c r="F1904" s="172">
        <v>1982.7313999999999</v>
      </c>
      <c r="G1904" s="172">
        <v>869.29836</v>
      </c>
      <c r="H1904" s="172">
        <v>5.5366882999999998</v>
      </c>
      <c r="I1904" s="172">
        <v>276.21186</v>
      </c>
      <c r="J1904" s="172">
        <v>11948.672</v>
      </c>
      <c r="K1904" s="172">
        <v>0.71779380000000004</v>
      </c>
      <c r="L1904" s="172">
        <v>15326.195</v>
      </c>
      <c r="M1904" s="172">
        <v>0</v>
      </c>
      <c r="N1904" s="172">
        <v>0</v>
      </c>
      <c r="O1904" s="172">
        <v>0</v>
      </c>
      <c r="P1904" s="199">
        <f t="shared" si="380"/>
        <v>15819.450370370369</v>
      </c>
      <c r="Q1904" s="233">
        <v>312771.52</v>
      </c>
      <c r="R1904" s="96">
        <v>201518.79</v>
      </c>
      <c r="S1904" s="96">
        <v>94130.4</v>
      </c>
      <c r="T1904" s="96">
        <v>0.72679000000000005</v>
      </c>
      <c r="U1904" s="96">
        <v>4323.6000000000004</v>
      </c>
      <c r="V1904" s="96">
        <v>1758.01</v>
      </c>
      <c r="W1904" s="96">
        <v>11040</v>
      </c>
      <c r="X1904" s="241">
        <f t="shared" si="381"/>
        <v>3758.4117430219999</v>
      </c>
      <c r="Y1904" s="241">
        <f t="shared" si="382"/>
        <v>2830.9246454929998</v>
      </c>
      <c r="Z1904" s="241">
        <f t="shared" si="383"/>
        <v>338.17233652900006</v>
      </c>
      <c r="AA1904" s="241">
        <f t="shared" si="384"/>
        <v>589.31476099999998</v>
      </c>
      <c r="AB1904" s="241">
        <v>438.46472999999997</v>
      </c>
      <c r="AC1904" s="241">
        <v>5.6215290000000001E-2</v>
      </c>
      <c r="AD1904" s="241">
        <v>1813.2415000000001</v>
      </c>
      <c r="AE1904" s="241">
        <v>5.2492203000000001E-2</v>
      </c>
      <c r="AF1904" s="241">
        <v>576.10609999999997</v>
      </c>
      <c r="AG1904" s="241">
        <v>3.0036079999999998</v>
      </c>
      <c r="AH1904" s="241">
        <v>286.97500000000002</v>
      </c>
      <c r="AI1904" s="241">
        <v>3.3958900000000001</v>
      </c>
      <c r="AJ1904" s="241">
        <v>7.9125009999999998</v>
      </c>
      <c r="AK1904" s="241">
        <v>0.48472177</v>
      </c>
      <c r="AL1904" s="241">
        <v>1.1977876999999999</v>
      </c>
      <c r="AM1904" s="241">
        <v>3.4430590000000001E-3</v>
      </c>
      <c r="AN1904" s="241">
        <v>10.979979</v>
      </c>
      <c r="AO1904" s="241">
        <v>14.139483999999999</v>
      </c>
      <c r="AP1904" s="241">
        <v>13.08353</v>
      </c>
      <c r="AQ1904" s="241">
        <v>84.569691000000006</v>
      </c>
      <c r="AR1904" s="241">
        <v>504.74507</v>
      </c>
      <c r="BG1904" s="315"/>
      <c r="BH1904" s="315"/>
      <c r="BI1904" s="315"/>
      <c r="BJ1904" s="315"/>
      <c r="BK1904" s="315"/>
    </row>
    <row r="1905" spans="1:63" x14ac:dyDescent="0.25">
      <c r="A1905" s="9"/>
      <c r="B1905" s="9" t="s">
        <v>5770</v>
      </c>
      <c r="C1905" s="5" t="s">
        <v>4251</v>
      </c>
      <c r="D1905" s="172">
        <v>141.4308</v>
      </c>
      <c r="E1905" s="172">
        <v>102.28937000000001</v>
      </c>
      <c r="F1905" s="172">
        <v>23.159796</v>
      </c>
      <c r="G1905" s="172">
        <v>7.0287061</v>
      </c>
      <c r="H1905" s="172">
        <v>0.24124388999999999</v>
      </c>
      <c r="I1905" s="172">
        <v>4.6397966999999998</v>
      </c>
      <c r="J1905" s="172">
        <v>1.0308797000000001</v>
      </c>
      <c r="K1905" s="172">
        <v>2.3050826999999999E-2</v>
      </c>
      <c r="L1905" s="172">
        <v>3.0179520000000002</v>
      </c>
      <c r="M1905" s="172">
        <v>0</v>
      </c>
      <c r="N1905" s="172">
        <v>0</v>
      </c>
      <c r="O1905" s="172">
        <v>0</v>
      </c>
      <c r="P1905" s="199">
        <f t="shared" si="380"/>
        <v>757.69903703703699</v>
      </c>
      <c r="Q1905" s="233">
        <v>14241.896000000001</v>
      </c>
      <c r="R1905" s="96">
        <v>8797.2837</v>
      </c>
      <c r="S1905" s="96">
        <v>4655.2240000000002</v>
      </c>
      <c r="T1905" s="96">
        <v>5.5801999999999996E-3</v>
      </c>
      <c r="U1905" s="96">
        <v>155.59</v>
      </c>
      <c r="V1905" s="96">
        <v>86.742800000000003</v>
      </c>
      <c r="W1905" s="96">
        <v>547.04999999999995</v>
      </c>
      <c r="X1905" s="241">
        <f t="shared" si="381"/>
        <v>69.219624677206994</v>
      </c>
      <c r="Y1905" s="241">
        <f t="shared" si="382"/>
        <v>32.779339267199994</v>
      </c>
      <c r="Z1905" s="241">
        <f t="shared" si="383"/>
        <v>14.385202481006999</v>
      </c>
      <c r="AA1905" s="241">
        <f t="shared" si="384"/>
        <v>22.055082929000001</v>
      </c>
      <c r="AB1905" s="241">
        <v>21.001304000000001</v>
      </c>
      <c r="AC1905" s="241">
        <v>2.328302E-3</v>
      </c>
      <c r="AD1905" s="241">
        <v>6.7626821000000001</v>
      </c>
      <c r="AE1905" s="241">
        <v>1.3436851999999999E-3</v>
      </c>
      <c r="AF1905" s="241">
        <v>4.8628624</v>
      </c>
      <c r="AG1905" s="241">
        <v>0.14881878000000001</v>
      </c>
      <c r="AH1905" s="241">
        <v>13.745461000000001</v>
      </c>
      <c r="AI1905" s="241">
        <v>3.7637708999999998E-2</v>
      </c>
      <c r="AJ1905" s="241">
        <v>6.2674048999999996E-2</v>
      </c>
      <c r="AK1905" s="241">
        <v>1.5978589000000001E-2</v>
      </c>
      <c r="AL1905" s="241">
        <v>5.4807188000000001E-3</v>
      </c>
      <c r="AM1905" s="241">
        <v>1.7075207000000001E-5</v>
      </c>
      <c r="AN1905" s="241">
        <v>0.20032773000000001</v>
      </c>
      <c r="AO1905" s="241">
        <v>0.12370613</v>
      </c>
      <c r="AP1905" s="241">
        <v>0.19391948000000001</v>
      </c>
      <c r="AQ1905" s="241">
        <v>1.9311928999999999E-2</v>
      </c>
      <c r="AR1905" s="241">
        <v>22.035771</v>
      </c>
      <c r="BG1905" s="315"/>
      <c r="BH1905" s="315"/>
      <c r="BI1905" s="315"/>
      <c r="BJ1905" s="315"/>
      <c r="BK1905" s="315"/>
    </row>
    <row r="1906" spans="1:63" x14ac:dyDescent="0.25">
      <c r="A1906" s="9"/>
      <c r="B1906" s="9" t="s">
        <v>5770</v>
      </c>
      <c r="C1906" s="5" t="s">
        <v>4633</v>
      </c>
      <c r="D1906" s="172">
        <v>85370.410999999993</v>
      </c>
      <c r="E1906" s="172">
        <v>3911.55</v>
      </c>
      <c r="F1906" s="172">
        <v>46092.743000000002</v>
      </c>
      <c r="G1906" s="172">
        <v>1300.1484</v>
      </c>
      <c r="H1906" s="172">
        <v>9.8999021999999997</v>
      </c>
      <c r="I1906" s="172">
        <v>434.80982999999998</v>
      </c>
      <c r="J1906" s="172">
        <v>16908.348999999998</v>
      </c>
      <c r="K1906" s="172">
        <v>1.5238024999999999</v>
      </c>
      <c r="L1906" s="172">
        <v>16711.385999999999</v>
      </c>
      <c r="M1906" s="172">
        <v>0</v>
      </c>
      <c r="N1906" s="172">
        <v>0</v>
      </c>
      <c r="O1906" s="172">
        <v>0</v>
      </c>
      <c r="P1906" s="199">
        <f t="shared" si="380"/>
        <v>28974.444444444445</v>
      </c>
      <c r="Q1906" s="233">
        <v>562193.02</v>
      </c>
      <c r="R1906" s="96">
        <v>372475.4</v>
      </c>
      <c r="S1906" s="96">
        <v>160468</v>
      </c>
      <c r="T1906" s="96">
        <v>2.2273999999999998</v>
      </c>
      <c r="U1906" s="96">
        <v>7358.6</v>
      </c>
      <c r="V1906" s="96">
        <v>2995.79</v>
      </c>
      <c r="W1906" s="96">
        <v>18893</v>
      </c>
      <c r="X1906" s="241">
        <f t="shared" si="381"/>
        <v>11856.181469774299</v>
      </c>
      <c r="Y1906" s="241">
        <f t="shared" si="382"/>
        <v>10227.20727793</v>
      </c>
      <c r="Z1906" s="241">
        <f t="shared" si="383"/>
        <v>686.35875194429991</v>
      </c>
      <c r="AA1906" s="241">
        <f t="shared" si="384"/>
        <v>942.61543989999996</v>
      </c>
      <c r="AB1906" s="241">
        <v>803.07536000000005</v>
      </c>
      <c r="AC1906" s="241">
        <v>0.1153315</v>
      </c>
      <c r="AD1906" s="241">
        <v>2667.6967</v>
      </c>
      <c r="AE1906" s="241">
        <v>0.44274353</v>
      </c>
      <c r="AF1906" s="241">
        <v>6750.7555000000002</v>
      </c>
      <c r="AG1906" s="241">
        <v>5.1216429000000003</v>
      </c>
      <c r="AH1906" s="241">
        <v>525.60784999999998</v>
      </c>
      <c r="AI1906" s="241">
        <v>80.868312000000003</v>
      </c>
      <c r="AJ1906" s="241">
        <v>11.789949</v>
      </c>
      <c r="AK1906" s="241">
        <v>1.0311893000000001</v>
      </c>
      <c r="AL1906" s="241">
        <v>2.1059657000000001</v>
      </c>
      <c r="AM1906" s="241">
        <v>6.1539443000000003E-3</v>
      </c>
      <c r="AN1906" s="241">
        <v>18.703042</v>
      </c>
      <c r="AO1906" s="241">
        <v>24.608097000000001</v>
      </c>
      <c r="AP1906" s="241">
        <v>21.638193000000001</v>
      </c>
      <c r="AQ1906" s="241">
        <v>9.5232498999999997</v>
      </c>
      <c r="AR1906" s="241">
        <v>933.09218999999996</v>
      </c>
      <c r="BG1906" s="315"/>
      <c r="BH1906" s="315"/>
      <c r="BI1906" s="315"/>
      <c r="BJ1906" s="315"/>
      <c r="BK1906" s="315"/>
    </row>
    <row r="1907" spans="1:63" x14ac:dyDescent="0.25">
      <c r="A1907" s="9"/>
      <c r="B1907" s="9" t="s">
        <v>5770</v>
      </c>
      <c r="C1907" s="5" t="s">
        <v>6687</v>
      </c>
      <c r="D1907" s="172">
        <v>235788.3</v>
      </c>
      <c r="E1907" s="172">
        <v>4278.0823</v>
      </c>
      <c r="F1907" s="172">
        <v>210154.54</v>
      </c>
      <c r="G1907" s="172">
        <v>353.36153000000002</v>
      </c>
      <c r="H1907" s="172">
        <v>9.9026245999999993</v>
      </c>
      <c r="I1907" s="172">
        <v>215.8595</v>
      </c>
      <c r="J1907" s="172">
        <v>255.82567</v>
      </c>
      <c r="K1907" s="172">
        <v>2.4636596000000002</v>
      </c>
      <c r="L1907" s="172">
        <v>20518.267</v>
      </c>
      <c r="M1907" s="172">
        <v>0</v>
      </c>
      <c r="N1907" s="172">
        <v>0</v>
      </c>
      <c r="O1907" s="172">
        <v>0</v>
      </c>
      <c r="P1907" s="199">
        <f t="shared" ref="P1907:P1928" si="385">E1907/0.135</f>
        <v>31689.498518518518</v>
      </c>
      <c r="Q1907" s="233">
        <v>575750.38</v>
      </c>
      <c r="R1907" s="96">
        <v>420585.66</v>
      </c>
      <c r="S1907" s="96">
        <v>131006.39999999999</v>
      </c>
      <c r="T1907" s="96">
        <v>5.8299000000000003</v>
      </c>
      <c r="U1907" s="96">
        <v>6000.4</v>
      </c>
      <c r="V1907" s="96">
        <v>2441.098</v>
      </c>
      <c r="W1907" s="96">
        <v>15711</v>
      </c>
      <c r="X1907" s="241">
        <f t="shared" si="381"/>
        <v>32303.4965509961</v>
      </c>
      <c r="Y1907" s="241">
        <f t="shared" si="382"/>
        <v>30234.254316440001</v>
      </c>
      <c r="Z1907" s="241">
        <f t="shared" si="383"/>
        <v>1003.9720125561</v>
      </c>
      <c r="AA1907" s="241">
        <f t="shared" si="384"/>
        <v>1065.2702220000001</v>
      </c>
      <c r="AB1907" s="241">
        <v>878.31253000000004</v>
      </c>
      <c r="AC1907" s="241">
        <v>0.17268633999999999</v>
      </c>
      <c r="AD1907" s="241">
        <v>528.23303999999996</v>
      </c>
      <c r="AE1907" s="241">
        <v>1.7884911999999999</v>
      </c>
      <c r="AF1907" s="241">
        <v>28821.562000000002</v>
      </c>
      <c r="AG1907" s="241">
        <v>4.1855688999999998</v>
      </c>
      <c r="AH1907" s="241">
        <v>574.83240999999998</v>
      </c>
      <c r="AI1907" s="241">
        <v>369.27922000000001</v>
      </c>
      <c r="AJ1907" s="241">
        <v>3.0028760999999999</v>
      </c>
      <c r="AK1907" s="241">
        <v>1.6727527</v>
      </c>
      <c r="AL1907" s="241">
        <v>2.0168653000000001</v>
      </c>
      <c r="AM1907" s="241">
        <v>6.2834561000000002E-3</v>
      </c>
      <c r="AN1907" s="241">
        <v>15.45438</v>
      </c>
      <c r="AO1907" s="241">
        <v>22.534739999999999</v>
      </c>
      <c r="AP1907" s="241">
        <v>15.172485</v>
      </c>
      <c r="AQ1907" s="241">
        <v>11.087622</v>
      </c>
      <c r="AR1907" s="241">
        <v>1054.1826000000001</v>
      </c>
      <c r="BG1907" s="315"/>
      <c r="BH1907" s="315"/>
      <c r="BI1907" s="315"/>
      <c r="BJ1907" s="315"/>
      <c r="BK1907" s="315"/>
    </row>
    <row r="1908" spans="1:63" x14ac:dyDescent="0.25">
      <c r="A1908" s="9"/>
      <c r="B1908" s="9" t="s">
        <v>5770</v>
      </c>
      <c r="C1908" s="5" t="s">
        <v>6686</v>
      </c>
      <c r="D1908" s="172">
        <v>57102.250999999997</v>
      </c>
      <c r="E1908" s="172">
        <v>4677.8060999999998</v>
      </c>
      <c r="F1908" s="172">
        <v>4343.0443999999998</v>
      </c>
      <c r="G1908" s="172">
        <v>1904.1097</v>
      </c>
      <c r="H1908" s="172">
        <v>12.127599999999999</v>
      </c>
      <c r="I1908" s="172">
        <v>605.01633000000004</v>
      </c>
      <c r="J1908" s="172">
        <v>26173.170999999998</v>
      </c>
      <c r="K1908" s="172">
        <v>1.5722495999999999</v>
      </c>
      <c r="L1908" s="172">
        <v>19385.403999999999</v>
      </c>
      <c r="M1908" s="172">
        <v>0</v>
      </c>
      <c r="N1908" s="172">
        <v>0</v>
      </c>
      <c r="O1908" s="172">
        <v>0</v>
      </c>
      <c r="P1908" s="199">
        <f t="shared" si="385"/>
        <v>34650.415555555555</v>
      </c>
      <c r="Q1908" s="233">
        <v>685064.94</v>
      </c>
      <c r="R1908" s="96">
        <v>441392.01</v>
      </c>
      <c r="S1908" s="96">
        <v>206169.60000000001</v>
      </c>
      <c r="T1908" s="96">
        <v>1.5920000000000001</v>
      </c>
      <c r="U1908" s="96">
        <v>9470.2000000000007</v>
      </c>
      <c r="V1908" s="96">
        <v>3850.5419999999999</v>
      </c>
      <c r="W1908" s="96">
        <v>24181</v>
      </c>
      <c r="X1908" s="241">
        <f t="shared" si="381"/>
        <v>8058.5439404547005</v>
      </c>
      <c r="Y1908" s="241">
        <f t="shared" si="382"/>
        <v>6201.0260670400003</v>
      </c>
      <c r="Z1908" s="241">
        <f t="shared" si="383"/>
        <v>740.72473041470016</v>
      </c>
      <c r="AA1908" s="241">
        <f t="shared" si="384"/>
        <v>1116.7931430000001</v>
      </c>
      <c r="AB1908" s="241">
        <v>960.39905999999996</v>
      </c>
      <c r="AC1908" s="241">
        <v>0.12313225999999999</v>
      </c>
      <c r="AD1908" s="241">
        <v>3971.8897000000002</v>
      </c>
      <c r="AE1908" s="241">
        <v>0.11497858</v>
      </c>
      <c r="AF1908" s="241">
        <v>1261.9204999999999</v>
      </c>
      <c r="AG1908" s="241">
        <v>6.5786962000000004</v>
      </c>
      <c r="AH1908" s="241">
        <v>628.58082000000002</v>
      </c>
      <c r="AI1908" s="241">
        <v>7.4384834</v>
      </c>
      <c r="AJ1908" s="241">
        <v>17.331529</v>
      </c>
      <c r="AK1908" s="241">
        <v>1.0617281000000001</v>
      </c>
      <c r="AL1908" s="241">
        <v>2.6237180000000002</v>
      </c>
      <c r="AM1908" s="241">
        <v>7.5419147000000001E-3</v>
      </c>
      <c r="AN1908" s="241">
        <v>24.050644999999999</v>
      </c>
      <c r="AO1908" s="241">
        <v>30.971048</v>
      </c>
      <c r="AP1908" s="241">
        <v>28.659217000000002</v>
      </c>
      <c r="AQ1908" s="241">
        <v>11.236443</v>
      </c>
      <c r="AR1908" s="241">
        <v>1105.5567000000001</v>
      </c>
      <c r="BG1908" s="315"/>
      <c r="BH1908" s="315"/>
      <c r="BI1908" s="315"/>
      <c r="BJ1908" s="315"/>
      <c r="BK1908" s="315"/>
    </row>
    <row r="1909" spans="1:63" x14ac:dyDescent="0.25">
      <c r="A1909" s="43"/>
      <c r="B1909" s="9" t="s">
        <v>5770</v>
      </c>
      <c r="C1909" s="5" t="s">
        <v>4025</v>
      </c>
      <c r="D1909" s="172">
        <v>142.55723</v>
      </c>
      <c r="E1909" s="172">
        <v>103.10386</v>
      </c>
      <c r="F1909" s="172">
        <v>23.344678999999999</v>
      </c>
      <c r="G1909" s="172">
        <v>7.0845463000000004</v>
      </c>
      <c r="H1909" s="172">
        <v>0.24316746</v>
      </c>
      <c r="I1909" s="172">
        <v>4.6766733</v>
      </c>
      <c r="J1909" s="172">
        <v>1.0390877999999999</v>
      </c>
      <c r="K1909" s="172">
        <v>2.3234461000000001E-2</v>
      </c>
      <c r="L1909" s="172">
        <v>3.0419819000000001</v>
      </c>
      <c r="M1909" s="172">
        <v>0</v>
      </c>
      <c r="N1909" s="172">
        <v>0</v>
      </c>
      <c r="O1909" s="172">
        <v>0</v>
      </c>
      <c r="P1909" s="199">
        <f t="shared" si="385"/>
        <v>763.73229629629623</v>
      </c>
      <c r="Q1909" s="233">
        <v>14355.491</v>
      </c>
      <c r="R1909" s="96">
        <v>8867.4696000000004</v>
      </c>
      <c r="S1909" s="96">
        <v>4692.3519999999999</v>
      </c>
      <c r="T1909" s="96">
        <v>5.6246000000000004E-3</v>
      </c>
      <c r="U1909" s="96">
        <v>156.82</v>
      </c>
      <c r="V1909" s="96">
        <v>87.433599999999998</v>
      </c>
      <c r="W1909" s="96">
        <v>551.41</v>
      </c>
      <c r="X1909" s="241">
        <f t="shared" si="381"/>
        <v>69.771277207465999</v>
      </c>
      <c r="Y1909" s="241">
        <f t="shared" si="382"/>
        <v>33.0404794393</v>
      </c>
      <c r="Z1909" s="241">
        <f t="shared" si="383"/>
        <v>14.499757061165999</v>
      </c>
      <c r="AA1909" s="241">
        <f t="shared" si="384"/>
        <v>22.231040706999998</v>
      </c>
      <c r="AB1909" s="241">
        <v>21.168530000000001</v>
      </c>
      <c r="AC1909" s="241">
        <v>2.3468708999999999E-3</v>
      </c>
      <c r="AD1909" s="241">
        <v>6.8165962000000002</v>
      </c>
      <c r="AE1909" s="241">
        <v>1.3544084E-3</v>
      </c>
      <c r="AF1909" s="241">
        <v>4.9016462000000001</v>
      </c>
      <c r="AG1909" s="241">
        <v>0.15000575999999999</v>
      </c>
      <c r="AH1909" s="241">
        <v>13.854911</v>
      </c>
      <c r="AI1909" s="241">
        <v>3.7938192000000003E-2</v>
      </c>
      <c r="AJ1909" s="241">
        <v>6.3171920000000006E-2</v>
      </c>
      <c r="AK1909" s="241">
        <v>1.6106229E-2</v>
      </c>
      <c r="AL1909" s="241">
        <v>5.5243888999999997E-3</v>
      </c>
      <c r="AM1909" s="241">
        <v>1.7211265999999999E-5</v>
      </c>
      <c r="AN1909" s="241">
        <v>0.20192381000000001</v>
      </c>
      <c r="AO1909" s="241">
        <v>0.12469267000000001</v>
      </c>
      <c r="AP1909" s="241">
        <v>0.19547164</v>
      </c>
      <c r="AQ1909" s="241">
        <v>1.9465706999999999E-2</v>
      </c>
      <c r="AR1909" s="241">
        <v>22.211575</v>
      </c>
      <c r="BG1909" s="315"/>
      <c r="BH1909" s="315"/>
      <c r="BI1909" s="315"/>
      <c r="BJ1909" s="315"/>
      <c r="BK1909" s="315"/>
    </row>
    <row r="1910" spans="1:63" x14ac:dyDescent="0.25">
      <c r="A1910" s="43"/>
      <c r="B1910" s="9" t="s">
        <v>5770</v>
      </c>
      <c r="C1910" s="5" t="s">
        <v>4024</v>
      </c>
      <c r="D1910" s="172">
        <v>222.36554000000001</v>
      </c>
      <c r="E1910" s="172">
        <v>13.568605</v>
      </c>
      <c r="F1910" s="172">
        <v>16.326999000000001</v>
      </c>
      <c r="G1910" s="172">
        <v>9.9994151999999996</v>
      </c>
      <c r="H1910" s="172">
        <v>9.5133475999999995E-2</v>
      </c>
      <c r="I1910" s="172">
        <v>3.0622215000000002</v>
      </c>
      <c r="J1910" s="172">
        <v>47.860244999999999</v>
      </c>
      <c r="K1910" s="172">
        <v>3.7971111000000002E-2</v>
      </c>
      <c r="L1910" s="172">
        <v>131.41495</v>
      </c>
      <c r="M1910" s="172">
        <v>0</v>
      </c>
      <c r="N1910" s="172">
        <v>0</v>
      </c>
      <c r="O1910" s="172">
        <v>0</v>
      </c>
      <c r="P1910" s="199">
        <f t="shared" si="385"/>
        <v>100.50818518518518</v>
      </c>
      <c r="Q1910" s="233">
        <v>1480.2016000000001</v>
      </c>
      <c r="R1910" s="96">
        <v>1232.6309000000001</v>
      </c>
      <c r="S1910" s="96">
        <v>128.48079999999999</v>
      </c>
      <c r="T1910" s="96">
        <v>2.2173000000000002E-3</v>
      </c>
      <c r="U1910" s="96">
        <v>18.553000000000001</v>
      </c>
      <c r="V1910" s="96">
        <v>1.628738</v>
      </c>
      <c r="W1910" s="96">
        <v>98.906000000000006</v>
      </c>
      <c r="X1910" s="241">
        <f t="shared" si="381"/>
        <v>36.200032245662001</v>
      </c>
      <c r="Y1910" s="241">
        <f t="shared" si="382"/>
        <v>30.639823729509999</v>
      </c>
      <c r="Z1910" s="241">
        <f t="shared" si="383"/>
        <v>2.3609809661519994</v>
      </c>
      <c r="AA1910" s="241">
        <f t="shared" si="384"/>
        <v>3.1992275499999998</v>
      </c>
      <c r="AB1910" s="241">
        <v>2.7854236000000001</v>
      </c>
      <c r="AC1910" s="241">
        <v>4.0948583E-4</v>
      </c>
      <c r="AD1910" s="241">
        <v>24.434816999999999</v>
      </c>
      <c r="AE1910" s="241">
        <v>8.8600498000000001E-4</v>
      </c>
      <c r="AF1910" s="241">
        <v>3.4142481999999998</v>
      </c>
      <c r="AG1910" s="241">
        <v>4.0394387E-3</v>
      </c>
      <c r="AH1910" s="241">
        <v>1.8230662</v>
      </c>
      <c r="AI1910" s="241">
        <v>2.7547116999999999E-2</v>
      </c>
      <c r="AJ1910" s="241">
        <v>9.1225396E-2</v>
      </c>
      <c r="AK1910" s="241">
        <v>1.3492979E-2</v>
      </c>
      <c r="AL1910" s="241">
        <v>1.1445230000000001E-2</v>
      </c>
      <c r="AM1910" s="241">
        <v>4.0852151999999997E-5</v>
      </c>
      <c r="AN1910" s="241">
        <v>4.8611042E-2</v>
      </c>
      <c r="AO1910" s="241">
        <v>0.22961334</v>
      </c>
      <c r="AP1910" s="241">
        <v>0.11593881</v>
      </c>
      <c r="AQ1910" s="241">
        <v>0.11559895000000001</v>
      </c>
      <c r="AR1910" s="241">
        <v>3.0836285999999999</v>
      </c>
      <c r="BG1910" s="315"/>
      <c r="BH1910" s="315"/>
      <c r="BI1910" s="315"/>
      <c r="BJ1910" s="315"/>
      <c r="BK1910" s="315"/>
    </row>
    <row r="1911" spans="1:63" x14ac:dyDescent="0.25">
      <c r="A1911" s="43"/>
      <c r="B1911" s="9" t="s">
        <v>5770</v>
      </c>
      <c r="C1911" s="5" t="s">
        <v>4023</v>
      </c>
      <c r="D1911" s="172">
        <v>469.53395</v>
      </c>
      <c r="E1911" s="172">
        <v>102.90447</v>
      </c>
      <c r="F1911" s="172">
        <v>96.293961999999993</v>
      </c>
      <c r="G1911" s="172">
        <v>52.905760000000001</v>
      </c>
      <c r="H1911" s="172">
        <v>0.62687959999999998</v>
      </c>
      <c r="I1911" s="172">
        <v>22.386884999999999</v>
      </c>
      <c r="J1911" s="172">
        <v>2.237053</v>
      </c>
      <c r="K1911" s="172">
        <v>1.9323420000000001E-2</v>
      </c>
      <c r="L1911" s="172">
        <v>192.15960999999999</v>
      </c>
      <c r="M1911" s="172">
        <v>0</v>
      </c>
      <c r="N1911" s="172">
        <v>0</v>
      </c>
      <c r="O1911" s="172">
        <v>0</v>
      </c>
      <c r="P1911" s="199">
        <f t="shared" si="385"/>
        <v>762.25533333333328</v>
      </c>
      <c r="Q1911" s="233">
        <v>10525.304</v>
      </c>
      <c r="R1911" s="96">
        <v>9013.652</v>
      </c>
      <c r="S1911" s="96">
        <v>318.71839999999997</v>
      </c>
      <c r="T1911" s="96">
        <v>1.2427000000000001E-2</v>
      </c>
      <c r="U1911" s="96">
        <v>45.975000000000001</v>
      </c>
      <c r="V1911" s="96">
        <v>3.846031</v>
      </c>
      <c r="W1911" s="96">
        <v>1143.0999999999999</v>
      </c>
      <c r="X1911" s="241">
        <f t="shared" si="381"/>
        <v>181.14285973014</v>
      </c>
      <c r="Y1911" s="241">
        <f t="shared" si="382"/>
        <v>140.76566396850001</v>
      </c>
      <c r="Z1911" s="241">
        <f t="shared" si="383"/>
        <v>17.657561561639998</v>
      </c>
      <c r="AA1911" s="241">
        <f t="shared" si="384"/>
        <v>22.719634199999998</v>
      </c>
      <c r="AB1911" s="241">
        <v>21.126579</v>
      </c>
      <c r="AC1911" s="241">
        <v>2.4090628999999999E-3</v>
      </c>
      <c r="AD1911" s="241">
        <v>99.201030000000003</v>
      </c>
      <c r="AE1911" s="241">
        <v>6.2712736000000002E-3</v>
      </c>
      <c r="AF1911" s="241">
        <v>20.419817999999999</v>
      </c>
      <c r="AG1911" s="241">
        <v>9.5566320000000007E-3</v>
      </c>
      <c r="AH1911" s="241">
        <v>13.827544</v>
      </c>
      <c r="AI1911" s="241">
        <v>0.15922045000000001</v>
      </c>
      <c r="AJ1911" s="241">
        <v>0.48135972999999999</v>
      </c>
      <c r="AK1911" s="241">
        <v>1.6198477999999999E-2</v>
      </c>
      <c r="AL1911" s="241">
        <v>5.4071837999999997E-2</v>
      </c>
      <c r="AM1911" s="241">
        <v>2.5849564000000002E-4</v>
      </c>
      <c r="AN1911" s="241">
        <v>0.17214192</v>
      </c>
      <c r="AO1911" s="241">
        <v>2.3112376000000001</v>
      </c>
      <c r="AP1911" s="241">
        <v>0.63552905000000004</v>
      </c>
      <c r="AQ1911" s="241">
        <v>0.16724720000000001</v>
      </c>
      <c r="AR1911" s="241">
        <v>22.552387</v>
      </c>
      <c r="BG1911" s="315"/>
      <c r="BH1911" s="315"/>
      <c r="BI1911" s="315"/>
      <c r="BJ1911" s="315"/>
      <c r="BK1911" s="315"/>
    </row>
    <row r="1912" spans="1:63" x14ac:dyDescent="0.25">
      <c r="A1912" s="43"/>
      <c r="B1912" s="9" t="s">
        <v>5770</v>
      </c>
      <c r="C1912" s="5" t="s">
        <v>6642</v>
      </c>
      <c r="D1912" s="172">
        <v>680.15213000000006</v>
      </c>
      <c r="E1912" s="172">
        <v>59.364185999999997</v>
      </c>
      <c r="F1912" s="172">
        <v>50.681618999999998</v>
      </c>
      <c r="G1912" s="172">
        <v>45.520795</v>
      </c>
      <c r="H1912" s="172">
        <v>0.44439651000000002</v>
      </c>
      <c r="I1912" s="172">
        <v>10.900522</v>
      </c>
      <c r="J1912" s="172">
        <v>316.82159999999999</v>
      </c>
      <c r="K1912" s="172">
        <v>2.0685934999999999E-2</v>
      </c>
      <c r="L1912" s="172">
        <v>196.39832999999999</v>
      </c>
      <c r="M1912" s="172">
        <v>0</v>
      </c>
      <c r="N1912" s="172">
        <v>0</v>
      </c>
      <c r="O1912" s="172">
        <v>0</v>
      </c>
      <c r="P1912" s="199">
        <f t="shared" si="385"/>
        <v>439.73471111111104</v>
      </c>
      <c r="Q1912" s="233">
        <v>6738.0038000000004</v>
      </c>
      <c r="R1912" s="96">
        <v>5666.5783000000001</v>
      </c>
      <c r="S1912" s="96">
        <v>461.47359999999998</v>
      </c>
      <c r="T1912" s="96">
        <v>7.7088E-3</v>
      </c>
      <c r="U1912" s="96">
        <v>89.756</v>
      </c>
      <c r="V1912" s="96">
        <v>4.2081850000000003</v>
      </c>
      <c r="W1912" s="96">
        <v>515.98</v>
      </c>
      <c r="X1912" s="241">
        <f t="shared" si="381"/>
        <v>140.87977175625997</v>
      </c>
      <c r="Y1912" s="241">
        <f t="shared" si="382"/>
        <v>116.04077355129998</v>
      </c>
      <c r="Z1912" s="241">
        <f t="shared" si="383"/>
        <v>10.497977494960001</v>
      </c>
      <c r="AA1912" s="241">
        <f t="shared" si="384"/>
        <v>14.34102071</v>
      </c>
      <c r="AB1912" s="241">
        <v>12.185162</v>
      </c>
      <c r="AC1912" s="241">
        <v>1.8734317999999999E-3</v>
      </c>
      <c r="AD1912" s="241">
        <v>92.809078</v>
      </c>
      <c r="AE1912" s="241">
        <v>4.3216595E-3</v>
      </c>
      <c r="AF1912" s="241">
        <v>11.026045999999999</v>
      </c>
      <c r="AG1912" s="241">
        <v>1.429246E-2</v>
      </c>
      <c r="AH1912" s="241">
        <v>7.9751699</v>
      </c>
      <c r="AI1912" s="241">
        <v>8.3093214999999998E-2</v>
      </c>
      <c r="AJ1912" s="241">
        <v>0.41533112999999999</v>
      </c>
      <c r="AK1912" s="241">
        <v>1.5273981000000001E-2</v>
      </c>
      <c r="AL1912" s="241">
        <v>5.1107712E-2</v>
      </c>
      <c r="AM1912" s="241">
        <v>1.7744696000000001E-4</v>
      </c>
      <c r="AN1912" s="241">
        <v>0.16580375999999999</v>
      </c>
      <c r="AO1912" s="241">
        <v>1.2604424999999999</v>
      </c>
      <c r="AP1912" s="241">
        <v>0.53157785000000002</v>
      </c>
      <c r="AQ1912" s="241">
        <v>0.16612471000000001</v>
      </c>
      <c r="AR1912" s="241">
        <v>14.174896</v>
      </c>
      <c r="BG1912" s="315"/>
      <c r="BH1912" s="315"/>
      <c r="BI1912" s="315"/>
      <c r="BJ1912" s="315"/>
      <c r="BK1912" s="315"/>
    </row>
    <row r="1913" spans="1:63" x14ac:dyDescent="0.25">
      <c r="A1913" s="43"/>
      <c r="B1913" s="9" t="s">
        <v>5770</v>
      </c>
      <c r="C1913" s="5" t="s">
        <v>4160</v>
      </c>
      <c r="D1913" s="172">
        <v>976.91750000000002</v>
      </c>
      <c r="E1913" s="172">
        <v>14.9695</v>
      </c>
      <c r="F1913" s="172">
        <v>23.796249</v>
      </c>
      <c r="G1913" s="172">
        <v>68.741281999999998</v>
      </c>
      <c r="H1913" s="172">
        <v>0.26020465999999998</v>
      </c>
      <c r="I1913" s="172">
        <v>3.3714588999999999</v>
      </c>
      <c r="J1913" s="172">
        <v>675.64864</v>
      </c>
      <c r="K1913" s="172">
        <v>7.5062022999999997E-3</v>
      </c>
      <c r="L1913" s="172">
        <v>190.12266</v>
      </c>
      <c r="M1913" s="172">
        <v>0</v>
      </c>
      <c r="N1913" s="172">
        <v>0</v>
      </c>
      <c r="O1913" s="172">
        <v>0</v>
      </c>
      <c r="P1913" s="199">
        <f t="shared" si="385"/>
        <v>110.88518518518518</v>
      </c>
      <c r="Q1913" s="233">
        <v>1723.9448</v>
      </c>
      <c r="R1913" s="96">
        <v>1400.1256000000001</v>
      </c>
      <c r="S1913" s="96">
        <v>79.575999999999993</v>
      </c>
      <c r="T1913" s="96">
        <v>3.2131E-3</v>
      </c>
      <c r="U1913" s="96">
        <v>43.813000000000002</v>
      </c>
      <c r="V1913" s="96">
        <v>0.80704399999999998</v>
      </c>
      <c r="W1913" s="96">
        <v>199.62</v>
      </c>
      <c r="X1913" s="241">
        <f t="shared" si="381"/>
        <v>162.12969920633</v>
      </c>
      <c r="Y1913" s="241">
        <f t="shared" si="382"/>
        <v>154.54330769065001</v>
      </c>
      <c r="Z1913" s="241">
        <f t="shared" si="383"/>
        <v>3.9252521756799998</v>
      </c>
      <c r="AA1913" s="241">
        <f t="shared" si="384"/>
        <v>3.6611393400000001</v>
      </c>
      <c r="AB1913" s="241">
        <v>3.0656946</v>
      </c>
      <c r="AC1913" s="241">
        <v>5.9344175000000004E-4</v>
      </c>
      <c r="AD1913" s="241">
        <v>146.32255000000001</v>
      </c>
      <c r="AE1913" s="241">
        <v>2.9205943E-3</v>
      </c>
      <c r="AF1913" s="241">
        <v>5.1490568999999997</v>
      </c>
      <c r="AG1913" s="241">
        <v>2.4921546000000001E-3</v>
      </c>
      <c r="AH1913" s="241">
        <v>2.006319</v>
      </c>
      <c r="AI1913" s="241">
        <v>3.9013920000000001E-2</v>
      </c>
      <c r="AJ1913" s="241">
        <v>0.62889236999999998</v>
      </c>
      <c r="AK1913" s="241">
        <v>1.1440366E-2</v>
      </c>
      <c r="AL1913" s="241">
        <v>8.0400463000000005E-2</v>
      </c>
      <c r="AM1913" s="241">
        <v>2.2385668E-4</v>
      </c>
      <c r="AN1913" s="241">
        <v>0.10870096</v>
      </c>
      <c r="AO1913" s="241">
        <v>0.67184126</v>
      </c>
      <c r="AP1913" s="241">
        <v>0.37841997999999999</v>
      </c>
      <c r="AQ1913" s="241">
        <v>0.15968183999999999</v>
      </c>
      <c r="AR1913" s="241">
        <v>3.5014574999999999</v>
      </c>
      <c r="BG1913" s="315"/>
      <c r="BH1913" s="315"/>
      <c r="BI1913" s="315"/>
      <c r="BJ1913" s="315"/>
      <c r="BK1913" s="315"/>
    </row>
    <row r="1914" spans="1:63" x14ac:dyDescent="0.25">
      <c r="A1914" s="43"/>
      <c r="B1914" s="9" t="s">
        <v>5770</v>
      </c>
      <c r="C1914" s="5" t="s">
        <v>4159</v>
      </c>
      <c r="D1914" s="172">
        <v>1154.1016</v>
      </c>
      <c r="E1914" s="172">
        <v>116.18867</v>
      </c>
      <c r="F1914" s="172">
        <v>46.981144</v>
      </c>
      <c r="G1914" s="172">
        <v>44.808101000000001</v>
      </c>
      <c r="H1914" s="172">
        <v>0.74313644999999995</v>
      </c>
      <c r="I1914" s="172">
        <v>14.226743000000001</v>
      </c>
      <c r="J1914" s="172">
        <v>703.01536999999996</v>
      </c>
      <c r="K1914" s="172">
        <v>6.3602769000000003E-2</v>
      </c>
      <c r="L1914" s="172">
        <v>228.07480000000001</v>
      </c>
      <c r="M1914" s="172">
        <v>0</v>
      </c>
      <c r="N1914" s="172">
        <v>0</v>
      </c>
      <c r="O1914" s="172">
        <v>0</v>
      </c>
      <c r="P1914" s="199">
        <f t="shared" si="385"/>
        <v>860.65681481481477</v>
      </c>
      <c r="Q1914" s="233">
        <v>13974.636</v>
      </c>
      <c r="R1914" s="96">
        <v>13487.205</v>
      </c>
      <c r="S1914" s="96">
        <v>283.82479999999998</v>
      </c>
      <c r="T1914" s="96">
        <v>1.6381E-2</v>
      </c>
      <c r="U1914" s="96">
        <v>83.049000000000007</v>
      </c>
      <c r="V1914" s="96">
        <v>4.8412839999999999</v>
      </c>
      <c r="W1914" s="96">
        <v>115.7</v>
      </c>
      <c r="X1914" s="241">
        <f t="shared" si="381"/>
        <v>183.64226390816998</v>
      </c>
      <c r="Y1914" s="241">
        <f t="shared" si="382"/>
        <v>130.9539354204</v>
      </c>
      <c r="Z1914" s="241">
        <f t="shared" si="383"/>
        <v>18.705260537769998</v>
      </c>
      <c r="AA1914" s="241">
        <f t="shared" si="384"/>
        <v>33.983067949999999</v>
      </c>
      <c r="AB1914" s="241">
        <v>23.854689</v>
      </c>
      <c r="AC1914" s="241">
        <v>5.7415484999999997E-3</v>
      </c>
      <c r="AD1914" s="241">
        <v>95.033432000000005</v>
      </c>
      <c r="AE1914" s="241">
        <v>5.7687308E-3</v>
      </c>
      <c r="AF1914" s="241">
        <v>12.045531</v>
      </c>
      <c r="AG1914" s="241">
        <v>8.7731410999999995E-3</v>
      </c>
      <c r="AH1914" s="241">
        <v>15.612890999999999</v>
      </c>
      <c r="AI1914" s="241">
        <v>7.3169627000000001E-2</v>
      </c>
      <c r="AJ1914" s="241">
        <v>0.40846879000000003</v>
      </c>
      <c r="AK1914" s="241">
        <v>2.4621812999999999E-2</v>
      </c>
      <c r="AL1914" s="241">
        <v>5.5288357000000003E-2</v>
      </c>
      <c r="AM1914" s="241">
        <v>1.5716077000000001E-4</v>
      </c>
      <c r="AN1914" s="241">
        <v>0.21412318999999999</v>
      </c>
      <c r="AO1914" s="241">
        <v>1.0099498</v>
      </c>
      <c r="AP1914" s="241">
        <v>1.3065907999999999</v>
      </c>
      <c r="AQ1914" s="241">
        <v>0.19976695</v>
      </c>
      <c r="AR1914" s="241">
        <v>33.783301000000002</v>
      </c>
      <c r="BG1914" s="315"/>
      <c r="BH1914" s="315"/>
      <c r="BI1914" s="315"/>
      <c r="BJ1914" s="315"/>
      <c r="BK1914" s="315"/>
    </row>
    <row r="1915" spans="1:63" x14ac:dyDescent="0.25">
      <c r="A1915" s="43" t="s">
        <v>1753</v>
      </c>
      <c r="B1915" s="9" t="s">
        <v>5770</v>
      </c>
      <c r="C1915" s="5" t="s">
        <v>4158</v>
      </c>
      <c r="D1915" s="172">
        <v>223.22053</v>
      </c>
      <c r="E1915" s="172">
        <v>8.3428561999999999</v>
      </c>
      <c r="F1915" s="172">
        <v>20.283567000000001</v>
      </c>
      <c r="G1915" s="172">
        <v>1.5593596999999999</v>
      </c>
      <c r="H1915" s="172">
        <v>0.18570745</v>
      </c>
      <c r="I1915" s="172">
        <v>2.0837799000000001</v>
      </c>
      <c r="J1915" s="172">
        <v>0.79308034999999999</v>
      </c>
      <c r="K1915" s="172">
        <v>4.0052984999999998E-3</v>
      </c>
      <c r="L1915" s="172">
        <v>189.96816999999999</v>
      </c>
      <c r="M1915" s="172">
        <v>0</v>
      </c>
      <c r="N1915" s="172">
        <v>0</v>
      </c>
      <c r="O1915" s="172">
        <v>0</v>
      </c>
      <c r="P1915" s="199">
        <f t="shared" si="385"/>
        <v>61.798934814814814</v>
      </c>
      <c r="Q1915" s="233">
        <v>2406.6178</v>
      </c>
      <c r="R1915" s="96">
        <v>668.98293000000001</v>
      </c>
      <c r="S1915" s="96">
        <v>1210.328</v>
      </c>
      <c r="T1915" s="96">
        <v>1.2277E-3</v>
      </c>
      <c r="U1915" s="96">
        <v>213.61</v>
      </c>
      <c r="V1915" s="96">
        <v>7.0856859999999999</v>
      </c>
      <c r="W1915" s="96">
        <v>306.61</v>
      </c>
      <c r="X1915" s="241">
        <f t="shared" si="381"/>
        <v>12.984901691903898</v>
      </c>
      <c r="Y1915" s="241">
        <f t="shared" si="382"/>
        <v>9.0859168307499996</v>
      </c>
      <c r="Z1915" s="241">
        <f t="shared" si="383"/>
        <v>2.1119765211538994</v>
      </c>
      <c r="AA1915" s="241">
        <f t="shared" si="384"/>
        <v>1.7870083399999999</v>
      </c>
      <c r="AB1915" s="241">
        <v>1.7114910999999999</v>
      </c>
      <c r="AC1915" s="241">
        <v>2.5071484999999999E-4</v>
      </c>
      <c r="AD1915" s="241">
        <v>3.2095861000000001</v>
      </c>
      <c r="AE1915" s="241">
        <v>2.2906498999999999E-3</v>
      </c>
      <c r="AF1915" s="241">
        <v>4.1244952000000001</v>
      </c>
      <c r="AG1915" s="241">
        <v>3.7803066000000003E-2</v>
      </c>
      <c r="AH1915" s="241">
        <v>1.1200901999999999</v>
      </c>
      <c r="AI1915" s="241">
        <v>3.4125061999999998E-2</v>
      </c>
      <c r="AJ1915" s="241">
        <v>1.4110309999999999E-2</v>
      </c>
      <c r="AK1915" s="241">
        <v>1.034886E-2</v>
      </c>
      <c r="AL1915" s="241">
        <v>1.6780299E-3</v>
      </c>
      <c r="AM1915" s="241">
        <v>4.8362538999999998E-6</v>
      </c>
      <c r="AN1915" s="241">
        <v>0.15694058</v>
      </c>
      <c r="AO1915" s="241">
        <v>0.71709173999999998</v>
      </c>
      <c r="AP1915" s="241">
        <v>5.7586903000000002E-2</v>
      </c>
      <c r="AQ1915" s="241">
        <v>0.15063224</v>
      </c>
      <c r="AR1915" s="241">
        <v>1.6363760999999999</v>
      </c>
      <c r="BG1915" s="315"/>
      <c r="BH1915" s="315"/>
      <c r="BI1915" s="315"/>
      <c r="BJ1915" s="315"/>
      <c r="BK1915" s="315"/>
    </row>
    <row r="1916" spans="1:63" x14ac:dyDescent="0.25">
      <c r="A1916" s="43"/>
      <c r="B1916" s="9" t="s">
        <v>5770</v>
      </c>
      <c r="C1916" s="5" t="s">
        <v>2116</v>
      </c>
      <c r="D1916" s="172">
        <v>242.12132</v>
      </c>
      <c r="E1916" s="172">
        <v>20.856449999999999</v>
      </c>
      <c r="F1916" s="172">
        <v>25.058274999999998</v>
      </c>
      <c r="G1916" s="172">
        <v>1.9831981999999999</v>
      </c>
      <c r="H1916" s="172">
        <v>0.23929984000000001</v>
      </c>
      <c r="I1916" s="172">
        <v>2.6507616000000001</v>
      </c>
      <c r="J1916" s="172">
        <v>1.2002873000000001</v>
      </c>
      <c r="K1916" s="172">
        <v>1.2487387000000001E-2</v>
      </c>
      <c r="L1916" s="172">
        <v>190.12056000000001</v>
      </c>
      <c r="M1916" s="172">
        <v>0</v>
      </c>
      <c r="N1916" s="172">
        <v>0</v>
      </c>
      <c r="O1916" s="172">
        <v>0</v>
      </c>
      <c r="P1916" s="199">
        <f t="shared" si="385"/>
        <v>154.49222222222221</v>
      </c>
      <c r="Q1916" s="233">
        <v>3485.2819</v>
      </c>
      <c r="R1916" s="96">
        <v>1591.2659000000001</v>
      </c>
      <c r="S1916" s="96">
        <v>1336.8879999999999</v>
      </c>
      <c r="T1916" s="96">
        <v>1.3825E-3</v>
      </c>
      <c r="U1916" s="96">
        <v>223.99</v>
      </c>
      <c r="V1916" s="96">
        <v>9.1766389999999998</v>
      </c>
      <c r="W1916" s="96">
        <v>323.95999999999998</v>
      </c>
      <c r="X1916" s="241">
        <f t="shared" si="381"/>
        <v>22.730868253335601</v>
      </c>
      <c r="Y1916" s="241">
        <f t="shared" si="382"/>
        <v>14.741383815540001</v>
      </c>
      <c r="Z1916" s="241">
        <f t="shared" si="383"/>
        <v>3.8942874677955994</v>
      </c>
      <c r="AA1916" s="241">
        <f t="shared" si="384"/>
        <v>4.0951969699999999</v>
      </c>
      <c r="AB1916" s="241">
        <v>4.2808875999999998</v>
      </c>
      <c r="AC1916" s="241">
        <v>3.0471833999999999E-4</v>
      </c>
      <c r="AD1916" s="241">
        <v>5.3864220999999999</v>
      </c>
      <c r="AE1916" s="241">
        <v>2.5002292000000001E-3</v>
      </c>
      <c r="AF1916" s="241">
        <v>5.0294340000000002</v>
      </c>
      <c r="AG1916" s="241">
        <v>4.1835167999999999E-2</v>
      </c>
      <c r="AH1916" s="241">
        <v>2.801723</v>
      </c>
      <c r="AI1916" s="241">
        <v>4.1730444999999998E-2</v>
      </c>
      <c r="AJ1916" s="241">
        <v>1.7882008000000001E-2</v>
      </c>
      <c r="AK1916" s="241">
        <v>1.3083053000000001E-2</v>
      </c>
      <c r="AL1916" s="241">
        <v>2.0244542999999999E-3</v>
      </c>
      <c r="AM1916" s="241">
        <v>6.4034955999999999E-6</v>
      </c>
      <c r="AN1916" s="241">
        <v>0.20557697999999999</v>
      </c>
      <c r="AO1916" s="241">
        <v>0.73808138000000001</v>
      </c>
      <c r="AP1916" s="241">
        <v>7.4179744000000006E-2</v>
      </c>
      <c r="AQ1916" s="241">
        <v>0.15092796999999999</v>
      </c>
      <c r="AR1916" s="241">
        <v>3.9442689999999998</v>
      </c>
      <c r="BG1916" s="315"/>
      <c r="BH1916" s="315"/>
      <c r="BI1916" s="315"/>
      <c r="BJ1916" s="315"/>
      <c r="BK1916" s="315"/>
    </row>
    <row r="1917" spans="1:63" x14ac:dyDescent="0.25">
      <c r="A1917" s="43"/>
      <c r="B1917" s="9" t="s">
        <v>5770</v>
      </c>
      <c r="C1917" s="5" t="s">
        <v>4035</v>
      </c>
      <c r="D1917" s="172">
        <v>218.51247000000001</v>
      </c>
      <c r="E1917" s="172">
        <v>2.7084318000000001</v>
      </c>
      <c r="F1917" s="172">
        <v>21.924906</v>
      </c>
      <c r="G1917" s="172">
        <v>11.797931999999999</v>
      </c>
      <c r="H1917" s="172">
        <v>2.7849675000000001E-2</v>
      </c>
      <c r="I1917" s="172">
        <v>4.7436873000000004</v>
      </c>
      <c r="J1917" s="172">
        <v>2.9866150999999999</v>
      </c>
      <c r="K1917" s="172">
        <v>5.4722450999999998E-2</v>
      </c>
      <c r="L1917" s="172">
        <v>174.26831999999999</v>
      </c>
      <c r="M1917" s="172">
        <v>0</v>
      </c>
      <c r="N1917" s="172">
        <v>0</v>
      </c>
      <c r="O1917" s="172">
        <v>0</v>
      </c>
      <c r="P1917" s="199">
        <f t="shared" si="385"/>
        <v>20.062457777777777</v>
      </c>
      <c r="Q1917" s="233">
        <v>387.94234</v>
      </c>
      <c r="R1917" s="96">
        <v>248.7182</v>
      </c>
      <c r="S1917" s="96">
        <v>65.436000000000007</v>
      </c>
      <c r="T1917" s="96">
        <v>1.6764E-3</v>
      </c>
      <c r="U1917" s="96">
        <v>7.6199000000000003</v>
      </c>
      <c r="V1917" s="96">
        <v>1.153567</v>
      </c>
      <c r="W1917" s="96">
        <v>65.013000000000005</v>
      </c>
      <c r="X1917" s="241">
        <f t="shared" si="381"/>
        <v>41.815492285803991</v>
      </c>
      <c r="Y1917" s="241">
        <f t="shared" si="382"/>
        <v>40.240133618330994</v>
      </c>
      <c r="Z1917" s="241">
        <f t="shared" si="383"/>
        <v>0.78765121747300004</v>
      </c>
      <c r="AA1917" s="241">
        <f t="shared" si="384"/>
        <v>0.78770745000000009</v>
      </c>
      <c r="AB1917" s="241">
        <v>0.55606626000000003</v>
      </c>
      <c r="AC1917" s="241">
        <v>8.1225991000000007E-5</v>
      </c>
      <c r="AD1917" s="241">
        <v>34.936335999999997</v>
      </c>
      <c r="AE1917" s="241">
        <v>4.5292573999999999E-4</v>
      </c>
      <c r="AF1917" s="241">
        <v>4.7451203</v>
      </c>
      <c r="AG1917" s="241">
        <v>2.0769066000000001E-3</v>
      </c>
      <c r="AH1917" s="241">
        <v>0.36394362000000002</v>
      </c>
      <c r="AI1917" s="241">
        <v>3.8316528000000002E-2</v>
      </c>
      <c r="AJ1917" s="241">
        <v>0.10790328</v>
      </c>
      <c r="AK1917" s="241">
        <v>4.0227375000000003E-2</v>
      </c>
      <c r="AL1917" s="241">
        <v>1.3089283E-2</v>
      </c>
      <c r="AM1917" s="241">
        <v>5.0975473E-5</v>
      </c>
      <c r="AN1917" s="241">
        <v>3.4631907000000003E-2</v>
      </c>
      <c r="AO1917" s="241">
        <v>0.13311988999999999</v>
      </c>
      <c r="AP1917" s="241">
        <v>5.6368359E-2</v>
      </c>
      <c r="AQ1917" s="241">
        <v>0.16494527</v>
      </c>
      <c r="AR1917" s="241">
        <v>0.62276218000000005</v>
      </c>
      <c r="BG1917" s="315"/>
      <c r="BH1917" s="315"/>
      <c r="BI1917" s="315"/>
      <c r="BJ1917" s="315"/>
      <c r="BK1917" s="315"/>
    </row>
    <row r="1918" spans="1:63" x14ac:dyDescent="0.25">
      <c r="A1918" s="43"/>
      <c r="B1918" s="9" t="s">
        <v>5770</v>
      </c>
      <c r="C1918" s="5" t="s">
        <v>3101</v>
      </c>
      <c r="D1918" s="172">
        <v>201.96393</v>
      </c>
      <c r="E1918" s="172">
        <v>7.4504507999999996</v>
      </c>
      <c r="F1918" s="172">
        <v>9.0557461999999997</v>
      </c>
      <c r="G1918" s="172">
        <v>1.0304388</v>
      </c>
      <c r="H1918" s="172">
        <v>3.4873130000000002E-2</v>
      </c>
      <c r="I1918" s="172">
        <v>0.70883611999999996</v>
      </c>
      <c r="J1918" s="172">
        <v>3.5047006999999999</v>
      </c>
      <c r="K1918" s="172">
        <v>3.139612E-2</v>
      </c>
      <c r="L1918" s="172">
        <v>180.14749</v>
      </c>
      <c r="M1918" s="172">
        <v>0</v>
      </c>
      <c r="N1918" s="172">
        <v>0</v>
      </c>
      <c r="O1918" s="172">
        <v>0</v>
      </c>
      <c r="P1918" s="199">
        <f t="shared" si="385"/>
        <v>55.18852444444444</v>
      </c>
      <c r="Q1918" s="233">
        <v>686.97850000000005</v>
      </c>
      <c r="R1918" s="96">
        <v>549.39855999999997</v>
      </c>
      <c r="S1918" s="96">
        <v>109.29519999999999</v>
      </c>
      <c r="T1918" s="96">
        <v>1.3839E-3</v>
      </c>
      <c r="U1918" s="96">
        <v>10.231</v>
      </c>
      <c r="V1918" s="96">
        <v>1.8103629999999999</v>
      </c>
      <c r="W1918" s="96">
        <v>16.242000000000001</v>
      </c>
      <c r="X1918" s="241">
        <f t="shared" si="381"/>
        <v>11.766990363431701</v>
      </c>
      <c r="Y1918" s="241">
        <f t="shared" si="382"/>
        <v>9.1050703108099995</v>
      </c>
      <c r="Z1918" s="241">
        <f t="shared" si="383"/>
        <v>1.1345176226217</v>
      </c>
      <c r="AA1918" s="241">
        <f t="shared" si="384"/>
        <v>1.52740243</v>
      </c>
      <c r="AB1918" s="241">
        <v>1.5297586999999999</v>
      </c>
      <c r="AC1918" s="241">
        <v>1.1610799999999999E-4</v>
      </c>
      <c r="AD1918" s="241">
        <v>5.9947119999999998</v>
      </c>
      <c r="AE1918" s="241">
        <v>3.0623280999999999E-4</v>
      </c>
      <c r="AF1918" s="241">
        <v>1.5766804999999999</v>
      </c>
      <c r="AG1918" s="241">
        <v>3.4967700000000002E-3</v>
      </c>
      <c r="AH1918" s="241">
        <v>1.0012266999999999</v>
      </c>
      <c r="AI1918" s="241">
        <v>1.5484883E-2</v>
      </c>
      <c r="AJ1918" s="241">
        <v>9.3391366000000007E-3</v>
      </c>
      <c r="AK1918" s="241">
        <v>1.7895184000000001E-3</v>
      </c>
      <c r="AL1918" s="241">
        <v>1.2258073000000001E-3</v>
      </c>
      <c r="AM1918" s="241">
        <v>3.6203216999999998E-6</v>
      </c>
      <c r="AN1918" s="241">
        <v>4.6995615999999997E-2</v>
      </c>
      <c r="AO1918" s="241">
        <v>3.1250093E-2</v>
      </c>
      <c r="AP1918" s="241">
        <v>2.7202247999999998E-2</v>
      </c>
      <c r="AQ1918" s="241">
        <v>0.15199942999999999</v>
      </c>
      <c r="AR1918" s="241">
        <v>1.3754029999999999</v>
      </c>
      <c r="BG1918" s="315"/>
      <c r="BH1918" s="315"/>
      <c r="BI1918" s="315"/>
      <c r="BJ1918" s="315"/>
      <c r="BK1918" s="315"/>
    </row>
    <row r="1919" spans="1:63" x14ac:dyDescent="0.25">
      <c r="A1919" s="43"/>
      <c r="B1919" s="9" t="s">
        <v>5770</v>
      </c>
      <c r="C1919" s="5" t="s">
        <v>3734</v>
      </c>
      <c r="D1919" s="172">
        <v>2.4043193999999999</v>
      </c>
      <c r="E1919" s="172">
        <v>1.9578111</v>
      </c>
      <c r="F1919" s="172">
        <v>0.23830195000000001</v>
      </c>
      <c r="G1919" s="172">
        <v>3.6607032999999997E-2</v>
      </c>
      <c r="H1919" s="172">
        <v>1.6153431999999999E-2</v>
      </c>
      <c r="I1919" s="172">
        <v>3.7443334000000002E-2</v>
      </c>
      <c r="J1919" s="172">
        <v>5.0074123999999998E-2</v>
      </c>
      <c r="K1919" s="172">
        <v>3.8355004999999998E-2</v>
      </c>
      <c r="L1919" s="172">
        <v>2.9573457000000001E-2</v>
      </c>
      <c r="M1919" s="172">
        <v>0</v>
      </c>
      <c r="N1919" s="172">
        <v>0</v>
      </c>
      <c r="O1919" s="172">
        <v>0</v>
      </c>
      <c r="P1919" s="199">
        <f t="shared" si="385"/>
        <v>14.502304444444444</v>
      </c>
      <c r="Q1919" s="233">
        <v>127.69028</v>
      </c>
      <c r="R1919" s="96">
        <v>96.316106000000005</v>
      </c>
      <c r="S1919" s="96">
        <v>24.305119999999999</v>
      </c>
      <c r="T1919" s="96">
        <v>9.0233000000000002E-5</v>
      </c>
      <c r="U1919" s="96">
        <v>0.70055999999999996</v>
      </c>
      <c r="V1919" s="96">
        <v>0.36579929999999999</v>
      </c>
      <c r="W1919" s="96">
        <v>6.0026000000000002</v>
      </c>
      <c r="X1919" s="241">
        <f t="shared" si="381"/>
        <v>1.0020725417242002</v>
      </c>
      <c r="Y1919" s="241">
        <f t="shared" si="382"/>
        <v>0.491367576927</v>
      </c>
      <c r="Z1919" s="241">
        <f t="shared" si="383"/>
        <v>0.26972218359920008</v>
      </c>
      <c r="AA1919" s="241">
        <f t="shared" si="384"/>
        <v>0.24098278119800001</v>
      </c>
      <c r="AB1919" s="241">
        <v>0.40199393</v>
      </c>
      <c r="AC1919" s="241">
        <v>5.3119805E-5</v>
      </c>
      <c r="AD1919" s="241">
        <v>3.4890770000000002E-2</v>
      </c>
      <c r="AE1919" s="241">
        <v>1.8086652E-5</v>
      </c>
      <c r="AF1919" s="241">
        <v>5.3630711999999997E-2</v>
      </c>
      <c r="AG1919" s="241">
        <v>7.8095846999999996E-4</v>
      </c>
      <c r="AH1919" s="241">
        <v>0.26311367000000002</v>
      </c>
      <c r="AI1919" s="241">
        <v>3.921498E-4</v>
      </c>
      <c r="AJ1919" s="241">
        <v>2.4348946E-4</v>
      </c>
      <c r="AK1919" s="241">
        <v>1.2283805E-4</v>
      </c>
      <c r="AL1919" s="241">
        <v>9.0932846000000005E-4</v>
      </c>
      <c r="AM1919" s="241">
        <v>2.7368291999999998E-6</v>
      </c>
      <c r="AN1919" s="241">
        <v>1.1569907999999999E-3</v>
      </c>
      <c r="AO1919" s="241">
        <v>5.2106393999999997E-3</v>
      </c>
      <c r="AP1919" s="241">
        <v>-1.4296592000000001E-3</v>
      </c>
      <c r="AQ1919" s="241">
        <v>5.3851197999999998E-5</v>
      </c>
      <c r="AR1919" s="241">
        <v>0.24092893000000001</v>
      </c>
      <c r="BG1919" s="315"/>
      <c r="BH1919" s="315"/>
      <c r="BI1919" s="315"/>
      <c r="BJ1919" s="315"/>
      <c r="BK1919" s="315"/>
    </row>
    <row r="1920" spans="1:63" x14ac:dyDescent="0.25">
      <c r="A1920" s="43"/>
      <c r="B1920" s="9" t="s">
        <v>5770</v>
      </c>
      <c r="C1920" s="5" t="s">
        <v>2186</v>
      </c>
      <c r="D1920" s="172">
        <v>207.25564</v>
      </c>
      <c r="E1920" s="172">
        <v>35.043218000000003</v>
      </c>
      <c r="F1920" s="172">
        <v>14.246331</v>
      </c>
      <c r="G1920" s="172">
        <v>1.7722038</v>
      </c>
      <c r="H1920" s="172">
        <v>0.17612098000000001</v>
      </c>
      <c r="I1920" s="172">
        <v>5.3872375999999997</v>
      </c>
      <c r="J1920" s="172">
        <v>0.56356024000000005</v>
      </c>
      <c r="K1920" s="172">
        <v>1.4907014999999999E-2</v>
      </c>
      <c r="L1920" s="172">
        <v>150.05206000000001</v>
      </c>
      <c r="M1920" s="172">
        <v>0</v>
      </c>
      <c r="N1920" s="172">
        <v>0</v>
      </c>
      <c r="O1920" s="172">
        <v>0</v>
      </c>
      <c r="P1920" s="199">
        <f t="shared" si="385"/>
        <v>259.57939259259263</v>
      </c>
      <c r="Q1920" s="233">
        <v>4358.4141</v>
      </c>
      <c r="R1920" s="96">
        <v>3109.0443</v>
      </c>
      <c r="S1920" s="96">
        <v>985.37599999999998</v>
      </c>
      <c r="T1920" s="96">
        <v>1.0916E-2</v>
      </c>
      <c r="U1920" s="96">
        <v>104.42</v>
      </c>
      <c r="V1920" s="96">
        <v>18.312889999999999</v>
      </c>
      <c r="W1920" s="96">
        <v>141.25</v>
      </c>
      <c r="X1920" s="241">
        <f t="shared" si="381"/>
        <v>31.937754198916601</v>
      </c>
      <c r="Y1920" s="241">
        <f t="shared" si="382"/>
        <v>15.1839515947</v>
      </c>
      <c r="Z1920" s="241">
        <f t="shared" si="383"/>
        <v>8.9637168022165987</v>
      </c>
      <c r="AA1920" s="241">
        <f t="shared" si="384"/>
        <v>7.7900858020000001</v>
      </c>
      <c r="AB1920" s="241">
        <v>7.1939995000000003</v>
      </c>
      <c r="AC1920" s="241">
        <v>1.0152761999999999E-3</v>
      </c>
      <c r="AD1920" s="241">
        <v>2.1426207000000002</v>
      </c>
      <c r="AE1920" s="241">
        <v>1.3261845E-3</v>
      </c>
      <c r="AF1920" s="241">
        <v>5.8135659999999998</v>
      </c>
      <c r="AG1920" s="241">
        <v>3.1423934000000001E-2</v>
      </c>
      <c r="AH1920" s="241">
        <v>4.7093727000000003</v>
      </c>
      <c r="AI1920" s="241">
        <v>2.2300219999999999E-2</v>
      </c>
      <c r="AJ1920" s="241">
        <v>1.5494045E-2</v>
      </c>
      <c r="AK1920" s="241">
        <v>7.3279336000000002E-3</v>
      </c>
      <c r="AL1920" s="241">
        <v>1.5367178E-3</v>
      </c>
      <c r="AM1920" s="241">
        <v>4.9658166E-6</v>
      </c>
      <c r="AN1920" s="241">
        <v>0.38969601999999998</v>
      </c>
      <c r="AO1920" s="241">
        <v>2.8024631000000002</v>
      </c>
      <c r="AP1920" s="241">
        <v>1.0155211</v>
      </c>
      <c r="AQ1920" s="241">
        <v>1.4144202E-2</v>
      </c>
      <c r="AR1920" s="241">
        <v>7.7759416000000003</v>
      </c>
      <c r="BG1920" s="315"/>
      <c r="BH1920" s="315"/>
      <c r="BI1920" s="315"/>
      <c r="BJ1920" s="315"/>
      <c r="BK1920" s="315"/>
    </row>
    <row r="1921" spans="1:63" x14ac:dyDescent="0.25">
      <c r="A1921" s="43" t="s">
        <v>1753</v>
      </c>
      <c r="B1921" s="9" t="s">
        <v>5770</v>
      </c>
      <c r="C1921" s="5" t="s">
        <v>2185</v>
      </c>
      <c r="D1921" s="172">
        <v>18.358174000000002</v>
      </c>
      <c r="E1921" s="172">
        <v>1.0133025</v>
      </c>
      <c r="F1921" s="172">
        <v>2.0043012999999998</v>
      </c>
      <c r="G1921" s="172">
        <v>0.99145901000000003</v>
      </c>
      <c r="H1921" s="172">
        <v>3.452395E-3</v>
      </c>
      <c r="I1921" s="172">
        <v>0.41269940999999999</v>
      </c>
      <c r="J1921" s="172">
        <v>0.24196997000000001</v>
      </c>
      <c r="K1921" s="172">
        <v>4.4621212000000004E-3</v>
      </c>
      <c r="L1921" s="172">
        <v>13.686527</v>
      </c>
      <c r="M1921" s="172">
        <v>0</v>
      </c>
      <c r="N1921" s="172">
        <v>0</v>
      </c>
      <c r="O1921" s="172">
        <v>0</v>
      </c>
      <c r="P1921" s="199">
        <f t="shared" si="385"/>
        <v>7.5059444444444443</v>
      </c>
      <c r="Q1921" s="233">
        <v>157.13480000000001</v>
      </c>
      <c r="R1921" s="96">
        <v>91.744761999999994</v>
      </c>
      <c r="S1921" s="96">
        <v>51.817920000000001</v>
      </c>
      <c r="T1921" s="96">
        <v>1.6302999999999999E-4</v>
      </c>
      <c r="U1921" s="96">
        <v>2.2052999999999998</v>
      </c>
      <c r="V1921" s="96">
        <v>0.96665199999999996</v>
      </c>
      <c r="W1921" s="96">
        <v>10.4</v>
      </c>
      <c r="X1921" s="241">
        <f t="shared" si="381"/>
        <v>3.8462651058793003</v>
      </c>
      <c r="Y1921" s="241">
        <f t="shared" si="382"/>
        <v>3.4276184811460002</v>
      </c>
      <c r="Z1921" s="241">
        <f t="shared" si="383"/>
        <v>0.1758761257333</v>
      </c>
      <c r="AA1921" s="241">
        <f t="shared" si="384"/>
        <v>0.242770499</v>
      </c>
      <c r="AB1921" s="241">
        <v>0.20803774</v>
      </c>
      <c r="AC1921" s="241">
        <v>2.1124243000000001E-5</v>
      </c>
      <c r="AD1921" s="241">
        <v>2.793202</v>
      </c>
      <c r="AE1921" s="241">
        <v>4.6544603000000003E-5</v>
      </c>
      <c r="AF1921" s="241">
        <v>0.42465592000000002</v>
      </c>
      <c r="AG1921" s="241">
        <v>1.6551522999999999E-3</v>
      </c>
      <c r="AH1921" s="241">
        <v>0.13616099000000001</v>
      </c>
      <c r="AI1921" s="241">
        <v>3.4802555E-3</v>
      </c>
      <c r="AJ1921" s="241">
        <v>9.0470350999999997E-3</v>
      </c>
      <c r="AK1921" s="241">
        <v>3.2875983000000002E-3</v>
      </c>
      <c r="AL1921" s="241">
        <v>1.0757379999999999E-3</v>
      </c>
      <c r="AM1921" s="241">
        <v>4.1478332999999996E-6</v>
      </c>
      <c r="AN1921" s="241">
        <v>4.9463629999999996E-3</v>
      </c>
      <c r="AO1921" s="241">
        <v>1.1365886E-2</v>
      </c>
      <c r="AP1921" s="241">
        <v>6.5081119999999999E-3</v>
      </c>
      <c r="AQ1921" s="241">
        <v>1.2993869E-2</v>
      </c>
      <c r="AR1921" s="241">
        <v>0.22977663000000001</v>
      </c>
      <c r="BG1921" s="315"/>
      <c r="BH1921" s="315"/>
      <c r="BI1921" s="315"/>
      <c r="BJ1921" s="315"/>
      <c r="BK1921" s="315"/>
    </row>
    <row r="1922" spans="1:63" x14ac:dyDescent="0.25">
      <c r="A1922" s="43"/>
      <c r="B1922" s="9" t="s">
        <v>5770</v>
      </c>
      <c r="C1922" s="5" t="s">
        <v>2184</v>
      </c>
      <c r="D1922" s="172">
        <v>109.18799</v>
      </c>
      <c r="E1922" s="172">
        <v>11.102891</v>
      </c>
      <c r="F1922" s="172">
        <v>3.3368859</v>
      </c>
      <c r="G1922" s="172">
        <v>0.49354776</v>
      </c>
      <c r="H1922" s="172">
        <v>9.6984845E-2</v>
      </c>
      <c r="I1922" s="172">
        <v>4.3791117000000002</v>
      </c>
      <c r="J1922" s="172">
        <v>1.3212655</v>
      </c>
      <c r="K1922" s="172">
        <v>2.1238778E-2</v>
      </c>
      <c r="L1922" s="172">
        <v>88.436064000000002</v>
      </c>
      <c r="M1922" s="172">
        <v>0</v>
      </c>
      <c r="N1922" s="172">
        <v>0</v>
      </c>
      <c r="O1922" s="172">
        <v>0</v>
      </c>
      <c r="P1922" s="199">
        <f t="shared" si="385"/>
        <v>82.243637037037033</v>
      </c>
      <c r="Q1922" s="233">
        <v>1420.3472999999999</v>
      </c>
      <c r="R1922" s="96">
        <v>1040.1984</v>
      </c>
      <c r="S1922" s="96">
        <v>195.5744</v>
      </c>
      <c r="T1922" s="96">
        <v>1.1413E-3</v>
      </c>
      <c r="U1922" s="96">
        <v>12.206</v>
      </c>
      <c r="V1922" s="96">
        <v>3.617356</v>
      </c>
      <c r="W1922" s="96">
        <v>168.75</v>
      </c>
      <c r="X1922" s="241">
        <f t="shared" si="381"/>
        <v>9.3527322611379997</v>
      </c>
      <c r="Y1922" s="241">
        <f t="shared" si="382"/>
        <v>4.97255252277</v>
      </c>
      <c r="Z1922" s="241">
        <f t="shared" si="383"/>
        <v>1.6444803883679999</v>
      </c>
      <c r="AA1922" s="241">
        <f t="shared" si="384"/>
        <v>2.73569935</v>
      </c>
      <c r="AB1922" s="241">
        <v>2.2796921000000001</v>
      </c>
      <c r="AC1922" s="241">
        <v>2.6035437000000001E-4</v>
      </c>
      <c r="AD1922" s="241">
        <v>0.73204241000000003</v>
      </c>
      <c r="AE1922" s="241">
        <v>2.1440439999999999E-4</v>
      </c>
      <c r="AF1922" s="241">
        <v>1.9540968999999999</v>
      </c>
      <c r="AG1922" s="241">
        <v>6.246354E-3</v>
      </c>
      <c r="AH1922" s="241">
        <v>1.4920362</v>
      </c>
      <c r="AI1922" s="241">
        <v>5.3543111000000001E-3</v>
      </c>
      <c r="AJ1922" s="241">
        <v>4.0930877000000003E-3</v>
      </c>
      <c r="AK1922" s="241">
        <v>3.9892010000000004E-3</v>
      </c>
      <c r="AL1922" s="241">
        <v>3.4221730000000001E-3</v>
      </c>
      <c r="AM1922" s="241">
        <v>1.0977568000000001E-5</v>
      </c>
      <c r="AN1922" s="241">
        <v>5.3010881000000003E-2</v>
      </c>
      <c r="AO1922" s="241">
        <v>5.2983178999999998E-2</v>
      </c>
      <c r="AP1922" s="241">
        <v>2.9580378000000001E-2</v>
      </c>
      <c r="AQ1922" s="241">
        <v>0.13035815000000001</v>
      </c>
      <c r="AR1922" s="241">
        <v>2.6053411999999998</v>
      </c>
      <c r="BG1922" s="315"/>
      <c r="BH1922" s="315"/>
      <c r="BI1922" s="315"/>
      <c r="BJ1922" s="315"/>
      <c r="BK1922" s="315"/>
    </row>
    <row r="1923" spans="1:63" x14ac:dyDescent="0.25">
      <c r="A1923" s="43"/>
      <c r="B1923" s="9" t="s">
        <v>5770</v>
      </c>
      <c r="C1923" s="5" t="s">
        <v>2183</v>
      </c>
      <c r="D1923" s="172">
        <v>17.207274999999999</v>
      </c>
      <c r="E1923" s="172">
        <v>2.3089008</v>
      </c>
      <c r="F1923" s="172">
        <v>3.3106201999999998</v>
      </c>
      <c r="G1923" s="172">
        <v>0.13362766000000001</v>
      </c>
      <c r="H1923" s="172">
        <v>1.0530339E-2</v>
      </c>
      <c r="I1923" s="172">
        <v>0.71852490999999996</v>
      </c>
      <c r="J1923" s="172">
        <v>4.5112366000000001E-2</v>
      </c>
      <c r="K1923" s="172">
        <v>6.505991E-4</v>
      </c>
      <c r="L1923" s="172">
        <v>10.679308000000001</v>
      </c>
      <c r="M1923" s="172">
        <v>0</v>
      </c>
      <c r="N1923" s="172">
        <v>0</v>
      </c>
      <c r="O1923" s="172">
        <v>0</v>
      </c>
      <c r="P1923" s="199">
        <f t="shared" si="385"/>
        <v>17.102968888888888</v>
      </c>
      <c r="Q1923" s="233">
        <v>320.68937</v>
      </c>
      <c r="R1923" s="96">
        <v>213.46296000000001</v>
      </c>
      <c r="S1923" s="96">
        <v>91.515199999999993</v>
      </c>
      <c r="T1923" s="96">
        <v>1.6187999999999999E-4</v>
      </c>
      <c r="U1923" s="96">
        <v>3.3069000000000002</v>
      </c>
      <c r="V1923" s="96">
        <v>1.711149</v>
      </c>
      <c r="W1923" s="96">
        <v>10.693</v>
      </c>
      <c r="X1923" s="241">
        <f t="shared" si="381"/>
        <v>3.7826066254253501</v>
      </c>
      <c r="Y1923" s="241">
        <f t="shared" si="382"/>
        <v>2.0689068957870003</v>
      </c>
      <c r="Z1923" s="241">
        <f t="shared" si="383"/>
        <v>0.48369781963835001</v>
      </c>
      <c r="AA1923" s="241">
        <f t="shared" si="384"/>
        <v>1.2300019099999999</v>
      </c>
      <c r="AB1923" s="241">
        <v>0.47404779000000002</v>
      </c>
      <c r="AC1923" s="241">
        <v>5.7916286999999998E-5</v>
      </c>
      <c r="AD1923" s="241">
        <v>0.1205552</v>
      </c>
      <c r="AE1923" s="241">
        <v>1.3751329999999999E-4</v>
      </c>
      <c r="AF1923" s="241">
        <v>1.4711833000000001</v>
      </c>
      <c r="AG1923" s="241">
        <v>2.9251761999999999E-3</v>
      </c>
      <c r="AH1923" s="241">
        <v>0.31026646000000002</v>
      </c>
      <c r="AI1923" s="241">
        <v>5.6534315000000002E-3</v>
      </c>
      <c r="AJ1923" s="241">
        <v>1.1739684E-3</v>
      </c>
      <c r="AK1923" s="241">
        <v>4.1127279E-4</v>
      </c>
      <c r="AL1923" s="241">
        <v>1.0522598E-4</v>
      </c>
      <c r="AM1923" s="241">
        <v>3.2446834999999999E-7</v>
      </c>
      <c r="AN1923" s="241">
        <v>5.2444084999999996E-3</v>
      </c>
      <c r="AO1923" s="241">
        <v>5.4395088000000001E-2</v>
      </c>
      <c r="AP1923" s="241">
        <v>0.10644764</v>
      </c>
      <c r="AQ1923" s="241">
        <v>0.69567628999999997</v>
      </c>
      <c r="AR1923" s="241">
        <v>0.53432561999999995</v>
      </c>
      <c r="BG1923" s="315"/>
      <c r="BH1923" s="315"/>
      <c r="BI1923" s="315"/>
      <c r="BJ1923" s="315"/>
      <c r="BK1923" s="315"/>
    </row>
    <row r="1924" spans="1:63" x14ac:dyDescent="0.25">
      <c r="A1924" s="43"/>
      <c r="B1924" s="9" t="s">
        <v>5770</v>
      </c>
      <c r="C1924" s="5" t="s">
        <v>2182</v>
      </c>
      <c r="D1924" s="172">
        <v>3.1073051999999999</v>
      </c>
      <c r="E1924" s="172">
        <v>0.57649861999999996</v>
      </c>
      <c r="F1924" s="172">
        <v>0.40714729</v>
      </c>
      <c r="G1924" s="172">
        <v>7.7935655000000006E-2</v>
      </c>
      <c r="H1924" s="172">
        <v>2.2387376E-3</v>
      </c>
      <c r="I1924" s="172">
        <v>4.9363188000000002E-2</v>
      </c>
      <c r="J1924" s="172">
        <v>0.45677922999999998</v>
      </c>
      <c r="K1924" s="172">
        <v>1.7577258E-3</v>
      </c>
      <c r="L1924" s="172">
        <v>1.5355847</v>
      </c>
      <c r="M1924" s="172">
        <v>0</v>
      </c>
      <c r="N1924" s="172">
        <v>0</v>
      </c>
      <c r="O1924" s="172">
        <v>0</v>
      </c>
      <c r="P1924" s="199">
        <f t="shared" si="385"/>
        <v>4.2703601481481472</v>
      </c>
      <c r="Q1924" s="233">
        <v>73.051001999999997</v>
      </c>
      <c r="R1924" s="96">
        <v>52.176042000000002</v>
      </c>
      <c r="S1924" s="96">
        <v>12.270160000000001</v>
      </c>
      <c r="T1924" s="96">
        <v>5.5507999999999998E-5</v>
      </c>
      <c r="U1924" s="96">
        <v>0.44773000000000002</v>
      </c>
      <c r="V1924" s="96">
        <v>0.10601389999999999</v>
      </c>
      <c r="W1924" s="96">
        <v>8.0510000000000002</v>
      </c>
      <c r="X1924" s="241">
        <f t="shared" si="381"/>
        <v>0.63952417866363998</v>
      </c>
      <c r="Y1924" s="241">
        <f t="shared" si="382"/>
        <v>0.420002017979</v>
      </c>
      <c r="Z1924" s="241">
        <f t="shared" si="383"/>
        <v>8.7405425884639995E-2</v>
      </c>
      <c r="AA1924" s="241">
        <f t="shared" si="384"/>
        <v>0.1321167348</v>
      </c>
      <c r="AB1924" s="241">
        <v>0.11836879</v>
      </c>
      <c r="AC1924" s="241">
        <v>1.1896586000000001E-5</v>
      </c>
      <c r="AD1924" s="241">
        <v>0.22467349</v>
      </c>
      <c r="AE1924" s="241">
        <v>1.9072062999999999E-5</v>
      </c>
      <c r="AF1924" s="241">
        <v>7.6541134999999996E-2</v>
      </c>
      <c r="AG1924" s="241">
        <v>3.8763433000000002E-4</v>
      </c>
      <c r="AH1924" s="241">
        <v>7.7471639999999994E-2</v>
      </c>
      <c r="AI1924" s="241">
        <v>6.8765536999999995E-4</v>
      </c>
      <c r="AJ1924" s="241">
        <v>7.0530910999999999E-4</v>
      </c>
      <c r="AK1924" s="241">
        <v>2.0505328000000001E-3</v>
      </c>
      <c r="AL1924" s="241">
        <v>8.2115721000000001E-5</v>
      </c>
      <c r="AM1924" s="241">
        <v>4.1588364000000001E-7</v>
      </c>
      <c r="AN1924" s="241">
        <v>2.1074939000000001E-3</v>
      </c>
      <c r="AO1924" s="241">
        <v>1.9346971E-3</v>
      </c>
      <c r="AP1924" s="241">
        <v>2.3655659999999999E-3</v>
      </c>
      <c r="AQ1924" s="241">
        <v>1.4313048000000001E-3</v>
      </c>
      <c r="AR1924" s="241">
        <v>0.13068542999999999</v>
      </c>
      <c r="BG1924" s="315"/>
      <c r="BH1924" s="315"/>
      <c r="BI1924" s="315"/>
      <c r="BJ1924" s="315"/>
      <c r="BK1924" s="315"/>
    </row>
    <row r="1925" spans="1:63" x14ac:dyDescent="0.25">
      <c r="A1925" s="43"/>
      <c r="B1925" s="9" t="s">
        <v>5770</v>
      </c>
      <c r="C1925" s="5" t="s">
        <v>2181</v>
      </c>
      <c r="D1925" s="172">
        <v>1.0406027</v>
      </c>
      <c r="E1925" s="172">
        <v>6.0824319000000002E-2</v>
      </c>
      <c r="F1925" s="172">
        <v>5.3618033000000002E-2</v>
      </c>
      <c r="G1925" s="172">
        <v>2.7813450999999999E-2</v>
      </c>
      <c r="H1925" s="172">
        <v>4.9857358000000005E-4</v>
      </c>
      <c r="I1925" s="172">
        <v>1.2042539E-2</v>
      </c>
      <c r="J1925" s="172">
        <v>9.7995906999999993E-3</v>
      </c>
      <c r="K1925" s="172">
        <v>3.9144937000000002E-4</v>
      </c>
      <c r="L1925" s="172">
        <v>0.87561475</v>
      </c>
      <c r="M1925" s="172">
        <v>0</v>
      </c>
      <c r="N1925" s="172">
        <v>0</v>
      </c>
      <c r="O1925" s="172">
        <v>0</v>
      </c>
      <c r="P1925" s="199">
        <f t="shared" si="385"/>
        <v>0.45055051111111111</v>
      </c>
      <c r="Q1925" s="233">
        <v>5.4088348999999996</v>
      </c>
      <c r="R1925" s="96">
        <v>4.9024368000000003</v>
      </c>
      <c r="S1925" s="96">
        <v>0.32889360000000001</v>
      </c>
      <c r="T1925" s="96">
        <v>1.4415E-5</v>
      </c>
      <c r="U1925" s="96">
        <v>7.5792999999999999E-2</v>
      </c>
      <c r="V1925" s="96">
        <v>2.206122E-3</v>
      </c>
      <c r="W1925" s="96">
        <v>9.9490999999999996E-2</v>
      </c>
      <c r="X1925" s="241">
        <f t="shared" si="381"/>
        <v>0.113741841893867</v>
      </c>
      <c r="Y1925" s="241">
        <f t="shared" si="382"/>
        <v>9.0880999937900012E-2</v>
      </c>
      <c r="Z1925" s="241">
        <f t="shared" si="383"/>
        <v>9.9117682459670016E-3</v>
      </c>
      <c r="AA1925" s="241">
        <f t="shared" si="384"/>
        <v>1.294907371E-2</v>
      </c>
      <c r="AB1925" s="241">
        <v>1.2488613000000001E-2</v>
      </c>
      <c r="AC1925" s="241">
        <v>1.1323156E-6</v>
      </c>
      <c r="AD1925" s="241">
        <v>6.5229432000000004E-2</v>
      </c>
      <c r="AE1925" s="241">
        <v>5.4415722999999996E-6</v>
      </c>
      <c r="AF1925" s="241">
        <v>1.3145916000000001E-2</v>
      </c>
      <c r="AG1925" s="241">
        <v>1.0465050000000001E-5</v>
      </c>
      <c r="AH1925" s="241">
        <v>8.1737097000000002E-3</v>
      </c>
      <c r="AI1925" s="241">
        <v>8.9239353000000003E-5</v>
      </c>
      <c r="AJ1925" s="241">
        <v>2.5384259999999999E-4</v>
      </c>
      <c r="AK1925" s="241">
        <v>3.0821799000000001E-5</v>
      </c>
      <c r="AL1925" s="241">
        <v>3.0788165000000002E-5</v>
      </c>
      <c r="AM1925" s="241">
        <v>8.8518966999999999E-8</v>
      </c>
      <c r="AN1925" s="241">
        <v>4.2614333000000001E-4</v>
      </c>
      <c r="AO1925" s="241">
        <v>4.8628674999999998E-4</v>
      </c>
      <c r="AP1925" s="241">
        <v>4.2084803000000002E-4</v>
      </c>
      <c r="AQ1925" s="241">
        <v>6.7055770999999999E-4</v>
      </c>
      <c r="AR1925" s="241">
        <v>1.2278516E-2</v>
      </c>
      <c r="BG1925" s="315"/>
      <c r="BH1925" s="315"/>
      <c r="BI1925" s="315"/>
      <c r="BJ1925" s="315"/>
      <c r="BK1925" s="315"/>
    </row>
    <row r="1926" spans="1:63" x14ac:dyDescent="0.25">
      <c r="A1926" s="43"/>
      <c r="B1926" s="9" t="s">
        <v>5770</v>
      </c>
      <c r="C1926" s="5" t="s">
        <v>2180</v>
      </c>
      <c r="D1926" s="172">
        <v>1.2081668999999999</v>
      </c>
      <c r="E1926" s="172">
        <v>5.5078369000000002E-2</v>
      </c>
      <c r="F1926" s="172">
        <v>0.14148604000000001</v>
      </c>
      <c r="G1926" s="172">
        <v>1.0807387999999999E-2</v>
      </c>
      <c r="H1926" s="172">
        <v>1.1484175000000001E-3</v>
      </c>
      <c r="I1926" s="172">
        <v>1.447412E-2</v>
      </c>
      <c r="J1926" s="172">
        <v>5.3762628E-3</v>
      </c>
      <c r="K1926" s="172">
        <v>2.7078635000000001E-5</v>
      </c>
      <c r="L1926" s="172">
        <v>0.97976922</v>
      </c>
      <c r="M1926" s="172">
        <v>0</v>
      </c>
      <c r="N1926" s="172">
        <v>0</v>
      </c>
      <c r="O1926" s="172">
        <v>0</v>
      </c>
      <c r="P1926" s="199">
        <f t="shared" si="385"/>
        <v>0.40798791851851851</v>
      </c>
      <c r="Q1926" s="233">
        <v>16.325847</v>
      </c>
      <c r="R1926" s="96">
        <v>4.3643014000000004</v>
      </c>
      <c r="S1926" s="96">
        <v>8.4162400000000002</v>
      </c>
      <c r="T1926" s="96">
        <v>8.2036000000000005E-6</v>
      </c>
      <c r="U1926" s="96">
        <v>1.3592</v>
      </c>
      <c r="V1926" s="96">
        <v>4.8697815999999998E-2</v>
      </c>
      <c r="W1926" s="96">
        <v>2.1374</v>
      </c>
      <c r="X1926" s="241">
        <f t="shared" si="381"/>
        <v>8.8329899286202995E-2</v>
      </c>
      <c r="Y1926" s="241">
        <f t="shared" si="382"/>
        <v>6.2653366544799999E-2</v>
      </c>
      <c r="Z1926" s="241">
        <f t="shared" si="383"/>
        <v>1.4094342981403003E-2</v>
      </c>
      <c r="AA1926" s="241">
        <f t="shared" si="384"/>
        <v>1.158218976E-2</v>
      </c>
      <c r="AB1926" s="241">
        <v>1.1304448999999999E-2</v>
      </c>
      <c r="AC1926" s="241">
        <v>1.6424128E-6</v>
      </c>
      <c r="AD1926" s="241">
        <v>2.2310335000000001E-2</v>
      </c>
      <c r="AE1926" s="241">
        <v>1.5981371999999999E-5</v>
      </c>
      <c r="AF1926" s="241">
        <v>2.8757871000000001E-2</v>
      </c>
      <c r="AG1926" s="241">
        <v>2.6308776000000001E-4</v>
      </c>
      <c r="AH1926" s="241">
        <v>7.3984237000000001E-3</v>
      </c>
      <c r="AI1926" s="241">
        <v>2.3806061000000001E-4</v>
      </c>
      <c r="AJ1926" s="241">
        <v>9.7842442999999994E-5</v>
      </c>
      <c r="AK1926" s="241">
        <v>7.0537561E-5</v>
      </c>
      <c r="AL1926" s="241">
        <v>1.1575976999999999E-5</v>
      </c>
      <c r="AM1926" s="241">
        <v>3.3520402999999998E-8</v>
      </c>
      <c r="AN1926" s="241">
        <v>8.6608414000000002E-4</v>
      </c>
      <c r="AO1926" s="241">
        <v>5.0160474000000002E-3</v>
      </c>
      <c r="AP1926" s="241">
        <v>3.9573762999999999E-4</v>
      </c>
      <c r="AQ1926" s="241">
        <v>9.2645776E-4</v>
      </c>
      <c r="AR1926" s="241">
        <v>1.0655731999999999E-2</v>
      </c>
      <c r="BG1926" s="315"/>
      <c r="BH1926" s="315"/>
      <c r="BI1926" s="315"/>
      <c r="BJ1926" s="315"/>
      <c r="BK1926" s="315"/>
    </row>
    <row r="1927" spans="1:63" x14ac:dyDescent="0.25">
      <c r="A1927" s="43"/>
      <c r="B1927" s="9" t="s">
        <v>5770</v>
      </c>
      <c r="C1927" s="5" t="s">
        <v>4928</v>
      </c>
      <c r="D1927" s="172">
        <v>1.2957890999999999</v>
      </c>
      <c r="E1927" s="172">
        <v>0.10856735000000001</v>
      </c>
      <c r="F1927" s="172">
        <v>0.15283595999999999</v>
      </c>
      <c r="G1927" s="172">
        <v>1.2696635E-2</v>
      </c>
      <c r="H1927" s="172">
        <v>8.1799438000000006E-3</v>
      </c>
      <c r="I1927" s="172">
        <v>2.2210869000000001E-2</v>
      </c>
      <c r="J1927" s="172">
        <v>8.6554461000000003E-3</v>
      </c>
      <c r="K1927" s="172">
        <v>9.4816799999999997E-5</v>
      </c>
      <c r="L1927" s="172">
        <v>0.98254803999999996</v>
      </c>
      <c r="M1927" s="172">
        <v>0</v>
      </c>
      <c r="N1927" s="172">
        <v>0</v>
      </c>
      <c r="O1927" s="172">
        <v>0</v>
      </c>
      <c r="P1927" s="199">
        <f t="shared" si="385"/>
        <v>0.80420259259259264</v>
      </c>
      <c r="Q1927" s="233">
        <v>36.29645</v>
      </c>
      <c r="R1927" s="96">
        <v>8.1912974999999992</v>
      </c>
      <c r="S1927" s="96">
        <v>15.61</v>
      </c>
      <c r="T1927" s="96">
        <v>1.1722999999999999E-5</v>
      </c>
      <c r="U1927" s="96">
        <v>8.6016999999999992</v>
      </c>
      <c r="V1927" s="96">
        <v>0.10174084999999999</v>
      </c>
      <c r="W1927" s="96">
        <v>3.7917000000000001</v>
      </c>
      <c r="X1927" s="241">
        <f t="shared" si="381"/>
        <v>0.14529653120219502</v>
      </c>
      <c r="Y1927" s="241">
        <f t="shared" si="382"/>
        <v>9.182815679890001E-2</v>
      </c>
      <c r="Z1927" s="241">
        <f t="shared" si="383"/>
        <v>3.2505675363294996E-2</v>
      </c>
      <c r="AA1927" s="241">
        <f t="shared" si="384"/>
        <v>2.0962699040000001E-2</v>
      </c>
      <c r="AB1927" s="241">
        <v>2.2001307000000001E-2</v>
      </c>
      <c r="AC1927" s="241">
        <v>3.1029488999999999E-6</v>
      </c>
      <c r="AD1927" s="241">
        <v>3.7041273E-2</v>
      </c>
      <c r="AE1927" s="241">
        <v>1.7708549999999998E-5</v>
      </c>
      <c r="AF1927" s="241">
        <v>3.2276216000000003E-2</v>
      </c>
      <c r="AG1927" s="241">
        <v>4.8854930000000001E-4</v>
      </c>
      <c r="AH1927" s="241">
        <v>1.4393355E-2</v>
      </c>
      <c r="AI1927" s="241">
        <v>2.5656468000000003E-4</v>
      </c>
      <c r="AJ1927" s="241">
        <v>1.1425688000000001E-4</v>
      </c>
      <c r="AK1927" s="241">
        <v>1.4858014E-4</v>
      </c>
      <c r="AL1927" s="241">
        <v>1.3187282000000001E-5</v>
      </c>
      <c r="AM1927" s="241">
        <v>4.2561294999999998E-8</v>
      </c>
      <c r="AN1927" s="241">
        <v>1.1573425E-2</v>
      </c>
      <c r="AO1927" s="241">
        <v>5.2514624999999999E-3</v>
      </c>
      <c r="AP1927" s="241">
        <v>7.5480131999999995E-4</v>
      </c>
      <c r="AQ1927" s="241">
        <v>9.3328303999999998E-4</v>
      </c>
      <c r="AR1927" s="241">
        <v>2.0029416000000001E-2</v>
      </c>
      <c r="BG1927" s="315"/>
      <c r="BH1927" s="315"/>
      <c r="BI1927" s="315"/>
      <c r="BJ1927" s="315"/>
      <c r="BK1927" s="315"/>
    </row>
    <row r="1928" spans="1:63" x14ac:dyDescent="0.25">
      <c r="A1928" s="43"/>
      <c r="B1928" s="9" t="s">
        <v>5770</v>
      </c>
      <c r="C1928" s="5" t="s">
        <v>1544</v>
      </c>
      <c r="D1928" s="172">
        <v>2.6641807000000002</v>
      </c>
      <c r="E1928" s="172">
        <v>0.45567917000000002</v>
      </c>
      <c r="F1928" s="172">
        <v>0.33308636000000003</v>
      </c>
      <c r="G1928" s="172">
        <v>6.8296639000000006E-2</v>
      </c>
      <c r="H1928" s="172">
        <v>1.8835251999999999E-3</v>
      </c>
      <c r="I1928" s="172">
        <v>4.2383824E-2</v>
      </c>
      <c r="J1928" s="172">
        <v>0.32017474000000001</v>
      </c>
      <c r="K1928" s="172">
        <v>1.6206204000000001E-3</v>
      </c>
      <c r="L1928" s="172">
        <v>1.4410558</v>
      </c>
      <c r="M1928" s="172">
        <v>0</v>
      </c>
      <c r="N1928" s="172">
        <v>0</v>
      </c>
      <c r="O1928" s="172">
        <v>0</v>
      </c>
      <c r="P1928" s="199">
        <f t="shared" si="385"/>
        <v>3.375401259259259</v>
      </c>
      <c r="Q1928" s="233">
        <v>56.055712999999997</v>
      </c>
      <c r="R1928" s="96">
        <v>40.014504000000002</v>
      </c>
      <c r="S1928" s="96">
        <v>8.4952000000000005</v>
      </c>
      <c r="T1928" s="96">
        <v>4.2181000000000002E-5</v>
      </c>
      <c r="U1928" s="96">
        <v>0.30403000000000002</v>
      </c>
      <c r="V1928" s="96">
        <v>4.3036999999999999E-2</v>
      </c>
      <c r="W1928" s="96">
        <v>7.1989000000000001</v>
      </c>
      <c r="X1928" s="241">
        <f t="shared" si="381"/>
        <v>0.52712316968758999</v>
      </c>
      <c r="Y1928" s="241">
        <f t="shared" si="382"/>
        <v>0.35715345148100003</v>
      </c>
      <c r="Z1928" s="241">
        <f t="shared" si="383"/>
        <v>6.8430801506589992E-2</v>
      </c>
      <c r="AA1928" s="241">
        <f t="shared" si="384"/>
        <v>0.10153891670000001</v>
      </c>
      <c r="AB1928" s="241">
        <v>9.3563067999999999E-2</v>
      </c>
      <c r="AC1928" s="241">
        <v>8.2852419999999998E-6</v>
      </c>
      <c r="AD1928" s="241">
        <v>0.19960085</v>
      </c>
      <c r="AE1928" s="241">
        <v>1.6493589000000001E-5</v>
      </c>
      <c r="AF1928" s="241">
        <v>6.3697488999999996E-2</v>
      </c>
      <c r="AG1928" s="241">
        <v>2.6726564999999999E-4</v>
      </c>
      <c r="AH1928" s="241">
        <v>6.1236152000000002E-2</v>
      </c>
      <c r="AI1928" s="241">
        <v>5.6168049000000005E-4</v>
      </c>
      <c r="AJ1928" s="241">
        <v>6.1925353999999996E-4</v>
      </c>
      <c r="AK1928" s="241">
        <v>9.8387970000000003E-4</v>
      </c>
      <c r="AL1928" s="241">
        <v>7.1298134999999997E-5</v>
      </c>
      <c r="AM1928" s="241">
        <v>3.3614158999999999E-7</v>
      </c>
      <c r="AN1928" s="241">
        <v>1.7699325000000001E-3</v>
      </c>
      <c r="AO1928" s="241">
        <v>1.4979234999999999E-3</v>
      </c>
      <c r="AP1928" s="241">
        <v>1.6903455E-3</v>
      </c>
      <c r="AQ1928" s="241">
        <v>1.3216066999999999E-3</v>
      </c>
      <c r="AR1928" s="241">
        <v>0.10021731</v>
      </c>
      <c r="BG1928" s="315"/>
      <c r="BH1928" s="315"/>
      <c r="BI1928" s="315"/>
      <c r="BJ1928" s="315"/>
      <c r="BK1928" s="315"/>
    </row>
    <row r="1929" spans="1:63" x14ac:dyDescent="0.25">
      <c r="A1929" s="58" t="s">
        <v>528</v>
      </c>
      <c r="B1929" s="58"/>
      <c r="C1929" s="9"/>
      <c r="D1929" s="195"/>
      <c r="E1929" s="195"/>
      <c r="F1929" s="195"/>
      <c r="G1929" s="195"/>
      <c r="H1929" s="195"/>
      <c r="I1929" s="195"/>
      <c r="J1929" s="195"/>
      <c r="K1929" s="195"/>
      <c r="L1929" s="195"/>
      <c r="M1929" s="195"/>
      <c r="N1929" s="195"/>
      <c r="O1929" s="195"/>
      <c r="P1929" s="195"/>
      <c r="Q1929" s="239"/>
      <c r="R1929" s="97"/>
      <c r="S1929" s="97"/>
      <c r="T1929" s="97"/>
      <c r="U1929" s="97"/>
      <c r="V1929" s="97"/>
      <c r="W1929" s="97"/>
      <c r="X1929" s="259"/>
      <c r="Y1929" s="259"/>
      <c r="Z1929" s="259"/>
      <c r="AA1929" s="258"/>
      <c r="AB1929" s="258"/>
      <c r="AC1929" s="258"/>
      <c r="AD1929" s="258"/>
      <c r="AE1929" s="258"/>
      <c r="AF1929" s="258"/>
      <c r="AG1929" s="258"/>
      <c r="AH1929" s="258"/>
      <c r="AI1929" s="258"/>
      <c r="AJ1929" s="258"/>
      <c r="AK1929" s="258"/>
      <c r="AL1929" s="258"/>
      <c r="AM1929" s="258"/>
      <c r="AN1929" s="258"/>
      <c r="AO1929" s="258"/>
      <c r="AP1929" s="258"/>
      <c r="AQ1929" s="258"/>
      <c r="AR1929" s="258"/>
      <c r="AT1929" s="193"/>
      <c r="AU1929" s="193"/>
      <c r="AV1929" s="193"/>
      <c r="AW1929" s="193"/>
      <c r="AX1929" s="193"/>
      <c r="AY1929" s="193"/>
      <c r="AZ1929" s="193"/>
      <c r="BA1929" s="193"/>
      <c r="BB1929" s="193"/>
      <c r="BC1929" s="193"/>
      <c r="BD1929" s="193"/>
      <c r="BE1929" s="315"/>
      <c r="BF1929" s="315"/>
      <c r="BG1929" s="315"/>
      <c r="BH1929" s="315"/>
      <c r="BI1929" s="315"/>
      <c r="BJ1929" s="315"/>
      <c r="BK1929" s="315"/>
    </row>
    <row r="1930" spans="1:63" x14ac:dyDescent="0.25">
      <c r="A1930" s="43"/>
      <c r="B1930" s="9" t="s">
        <v>5770</v>
      </c>
      <c r="C1930" s="48" t="s">
        <v>4401</v>
      </c>
      <c r="D1930" s="223">
        <v>2.7484986</v>
      </c>
      <c r="E1930" s="223">
        <v>1.1385270000000001</v>
      </c>
      <c r="F1930" s="223">
        <v>0.28155855000000002</v>
      </c>
      <c r="G1930" s="223">
        <v>4.3800634999999997E-2</v>
      </c>
      <c r="H1930" s="223">
        <v>1.6620936999999999E-2</v>
      </c>
      <c r="I1930" s="223">
        <v>9.1707443E-2</v>
      </c>
      <c r="J1930" s="223">
        <v>4.1611278000000002E-2</v>
      </c>
      <c r="K1930" s="223">
        <v>2.6983496999999999E-3</v>
      </c>
      <c r="L1930" s="223">
        <v>1.1319744</v>
      </c>
      <c r="M1930" s="223">
        <v>0</v>
      </c>
      <c r="N1930" s="223">
        <v>0</v>
      </c>
      <c r="O1930" s="223">
        <v>0</v>
      </c>
      <c r="P1930" s="227">
        <f t="shared" ref="P1930:P1950" si="386">E1930/0.135</f>
        <v>8.4335333333333331</v>
      </c>
      <c r="Q1930" s="238">
        <v>134.49588</v>
      </c>
      <c r="R1930" s="117">
        <v>89.610832000000002</v>
      </c>
      <c r="S1930" s="117">
        <v>22.146955999999999</v>
      </c>
      <c r="T1930" s="117">
        <v>4.2473445000000001E-4</v>
      </c>
      <c r="U1930" s="117">
        <v>0.66750149999999997</v>
      </c>
      <c r="V1930" s="117">
        <v>8.0574963999999999E-2</v>
      </c>
      <c r="W1930" s="117">
        <v>21.989595000000001</v>
      </c>
      <c r="X1930" s="257">
        <f t="shared" ref="X1930:X1950" si="387">SUM(Y1930:AA1930)</f>
        <v>0.76003761038592998</v>
      </c>
      <c r="Y1930" s="257">
        <f t="shared" ref="Y1930:Y1950" si="388">SUM(AB1930:AG1930)</f>
        <v>0.37185965917800001</v>
      </c>
      <c r="Z1930" s="257">
        <f t="shared" ref="Z1930:Z1950" si="389">SUM(AH1930:AP1930)</f>
        <v>0.16370064182792998</v>
      </c>
      <c r="AA1930" s="257">
        <f t="shared" ref="AA1930:AA1950" si="390">SUM(AQ1930:AR1930)</f>
        <v>0.22447730937999999</v>
      </c>
      <c r="AB1930" s="257">
        <v>0.23363030000000001</v>
      </c>
      <c r="AC1930" s="257">
        <v>2.7382073999999999E-5</v>
      </c>
      <c r="AD1930" s="257">
        <v>5.2133535000000002E-2</v>
      </c>
      <c r="AE1930" s="257">
        <v>1.6235214000000002E-5</v>
      </c>
      <c r="AF1930" s="257">
        <v>8.5357487999999995E-2</v>
      </c>
      <c r="AG1930" s="257">
        <v>6.9471889000000001E-4</v>
      </c>
      <c r="AH1930" s="257">
        <v>0.15300279</v>
      </c>
      <c r="AI1930" s="257">
        <v>4.5792681000000001E-4</v>
      </c>
      <c r="AJ1930" s="257">
        <v>3.7645331999999998E-4</v>
      </c>
      <c r="AK1930" s="257">
        <v>2.4601875999999997E-4</v>
      </c>
      <c r="AL1930" s="257">
        <v>5.4213416999999998E-5</v>
      </c>
      <c r="AM1930" s="257">
        <v>1.7562092999999999E-7</v>
      </c>
      <c r="AN1930" s="257">
        <v>2.4310559E-3</v>
      </c>
      <c r="AO1930" s="257">
        <v>1.8876548E-3</v>
      </c>
      <c r="AP1930" s="257">
        <v>5.2443532000000003E-3</v>
      </c>
      <c r="AQ1930" s="257">
        <v>2.0119938E-4</v>
      </c>
      <c r="AR1930" s="257">
        <v>0.22427611</v>
      </c>
      <c r="AT1930" s="193"/>
      <c r="AU1930" s="193"/>
      <c r="AV1930" s="193"/>
      <c r="AW1930" s="193"/>
      <c r="AX1930" s="193"/>
      <c r="AY1930" s="193"/>
      <c r="AZ1930" s="193"/>
      <c r="BA1930" s="193"/>
      <c r="BB1930" s="193"/>
      <c r="BC1930" s="193"/>
      <c r="BD1930" s="193"/>
      <c r="BE1930" s="315"/>
      <c r="BF1930" s="315"/>
      <c r="BG1930" s="315"/>
      <c r="BH1930" s="315"/>
      <c r="BI1930" s="315"/>
      <c r="BJ1930" s="315"/>
      <c r="BK1930" s="315"/>
    </row>
    <row r="1931" spans="1:63" x14ac:dyDescent="0.25">
      <c r="A1931" s="43"/>
      <c r="B1931" s="9" t="s">
        <v>5770</v>
      </c>
      <c r="C1931" s="48" t="s">
        <v>4402</v>
      </c>
      <c r="D1931" s="223">
        <v>2.7843431000000001</v>
      </c>
      <c r="E1931" s="223">
        <v>1.1308269</v>
      </c>
      <c r="F1931" s="223">
        <v>0.28454191000000001</v>
      </c>
      <c r="G1931" s="223">
        <v>5.1245112000000002E-2</v>
      </c>
      <c r="H1931" s="223">
        <v>1.5878368E-2</v>
      </c>
      <c r="I1931" s="223">
        <v>0.10016814</v>
      </c>
      <c r="J1931" s="223">
        <v>4.1662299999999999E-2</v>
      </c>
      <c r="K1931" s="223">
        <v>2.5675136999999998E-3</v>
      </c>
      <c r="L1931" s="223">
        <v>1.1572928</v>
      </c>
      <c r="M1931" s="223">
        <v>1.6007721999999999E-4</v>
      </c>
      <c r="N1931" s="223">
        <v>0</v>
      </c>
      <c r="O1931" s="223">
        <v>0</v>
      </c>
      <c r="P1931" s="227">
        <f t="shared" si="386"/>
        <v>8.3764955555555556</v>
      </c>
      <c r="Q1931" s="238">
        <v>130.79962</v>
      </c>
      <c r="R1931" s="117">
        <v>86.714360999999997</v>
      </c>
      <c r="S1931" s="117">
        <v>21.97944</v>
      </c>
      <c r="T1931" s="117">
        <v>4.0492571999999999E-4</v>
      </c>
      <c r="U1931" s="117">
        <v>0.86307643999999994</v>
      </c>
      <c r="V1931" s="117">
        <v>9.8493764999999997E-2</v>
      </c>
      <c r="W1931" s="117">
        <v>21.143843</v>
      </c>
      <c r="X1931" s="257">
        <f t="shared" si="387"/>
        <v>0.77436341197063008</v>
      </c>
      <c r="Y1931" s="257">
        <f t="shared" si="388"/>
        <v>0.39294656468999994</v>
      </c>
      <c r="Z1931" s="257">
        <f t="shared" si="389"/>
        <v>0.16290120148063003</v>
      </c>
      <c r="AA1931" s="257">
        <f t="shared" si="390"/>
        <v>0.21851564580000002</v>
      </c>
      <c r="AB1931" s="257">
        <v>0.23204770999999999</v>
      </c>
      <c r="AC1931" s="257">
        <v>2.6419880999999999E-5</v>
      </c>
      <c r="AD1931" s="257">
        <v>7.2294674000000003E-2</v>
      </c>
      <c r="AE1931" s="257">
        <v>1.6241149E-5</v>
      </c>
      <c r="AF1931" s="257">
        <v>8.7871594999999997E-2</v>
      </c>
      <c r="AG1931" s="257">
        <v>6.8992466000000004E-4</v>
      </c>
      <c r="AH1931" s="257">
        <v>0.1519694</v>
      </c>
      <c r="AI1931" s="257">
        <v>4.6407415000000003E-4</v>
      </c>
      <c r="AJ1931" s="257">
        <v>4.4527207000000002E-4</v>
      </c>
      <c r="AK1931" s="257">
        <v>2.6185021000000002E-4</v>
      </c>
      <c r="AL1931" s="257">
        <v>6.3179745000000004E-5</v>
      </c>
      <c r="AM1931" s="257">
        <v>2.0780563000000001E-7</v>
      </c>
      <c r="AN1931" s="257">
        <v>2.6256929000000001E-3</v>
      </c>
      <c r="AO1931" s="257">
        <v>1.9781693999999998E-3</v>
      </c>
      <c r="AP1931" s="257">
        <v>5.0933552E-3</v>
      </c>
      <c r="AQ1931" s="257">
        <v>1.5234258E-3</v>
      </c>
      <c r="AR1931" s="257">
        <v>0.21699222000000001</v>
      </c>
      <c r="AT1931" s="193"/>
      <c r="AU1931" s="193"/>
      <c r="AV1931" s="193"/>
      <c r="AW1931" s="193"/>
      <c r="AX1931" s="193"/>
      <c r="AY1931" s="193"/>
      <c r="AZ1931" s="193"/>
      <c r="BA1931" s="193"/>
      <c r="BB1931" s="193"/>
      <c r="BC1931" s="193"/>
      <c r="BD1931" s="193"/>
      <c r="BE1931" s="315"/>
      <c r="BF1931" s="315"/>
      <c r="BG1931" s="315"/>
      <c r="BH1931" s="315"/>
      <c r="BI1931" s="315"/>
      <c r="BJ1931" s="315"/>
      <c r="BK1931" s="315"/>
    </row>
    <row r="1932" spans="1:63" x14ac:dyDescent="0.25">
      <c r="A1932" s="43"/>
      <c r="B1932" s="9" t="s">
        <v>5770</v>
      </c>
      <c r="C1932" s="48" t="s">
        <v>4403</v>
      </c>
      <c r="D1932" s="223">
        <v>2.8339238999999998</v>
      </c>
      <c r="E1932" s="223">
        <v>1.1659944</v>
      </c>
      <c r="F1932" s="223">
        <v>0.28322164999999999</v>
      </c>
      <c r="G1932" s="223">
        <v>5.2012650000000001E-2</v>
      </c>
      <c r="H1932" s="223">
        <v>1.5940342E-2</v>
      </c>
      <c r="I1932" s="223">
        <v>0.10045655000000001</v>
      </c>
      <c r="J1932" s="223">
        <v>4.1699607E-2</v>
      </c>
      <c r="K1932" s="223">
        <v>2.5541866000000002E-3</v>
      </c>
      <c r="L1932" s="223">
        <v>1.1719701</v>
      </c>
      <c r="M1932" s="223">
        <v>7.4432999999999997E-5</v>
      </c>
      <c r="N1932" s="223">
        <v>0</v>
      </c>
      <c r="O1932" s="223">
        <v>0</v>
      </c>
      <c r="P1932" s="227">
        <f t="shared" si="386"/>
        <v>8.6369955555555542</v>
      </c>
      <c r="Q1932" s="238">
        <v>130.27342999999999</v>
      </c>
      <c r="R1932" s="117">
        <v>86.088409999999996</v>
      </c>
      <c r="S1932" s="117">
        <v>21.81972</v>
      </c>
      <c r="T1932" s="117">
        <v>4.0300349999999998E-4</v>
      </c>
      <c r="U1932" s="117">
        <v>1.1012390000000001</v>
      </c>
      <c r="V1932" s="117">
        <v>9.9772990000000006E-2</v>
      </c>
      <c r="W1932" s="117">
        <v>21.163883999999999</v>
      </c>
      <c r="X1932" s="257">
        <f t="shared" si="387"/>
        <v>0.78677040152955002</v>
      </c>
      <c r="Y1932" s="257">
        <f t="shared" si="388"/>
        <v>0.40198326036099996</v>
      </c>
      <c r="Z1932" s="257">
        <f t="shared" si="389"/>
        <v>0.16789800276854999</v>
      </c>
      <c r="AA1932" s="257">
        <f t="shared" si="390"/>
        <v>0.21688913840000001</v>
      </c>
      <c r="AB1932" s="257">
        <v>0.23925704</v>
      </c>
      <c r="AC1932" s="257">
        <v>2.6318259E-5</v>
      </c>
      <c r="AD1932" s="257">
        <v>7.4296035999999996E-2</v>
      </c>
      <c r="AE1932" s="257">
        <v>1.6185221999999999E-5</v>
      </c>
      <c r="AF1932" s="257">
        <v>8.7703018999999993E-2</v>
      </c>
      <c r="AG1932" s="257">
        <v>6.8466187999999999E-4</v>
      </c>
      <c r="AH1932" s="257">
        <v>0.15669748</v>
      </c>
      <c r="AI1932" s="257">
        <v>4.6193694999999998E-4</v>
      </c>
      <c r="AJ1932" s="257">
        <v>4.5204758999999999E-4</v>
      </c>
      <c r="AK1932" s="257">
        <v>2.6704810999999998E-4</v>
      </c>
      <c r="AL1932" s="257">
        <v>6.4030957000000007E-5</v>
      </c>
      <c r="AM1932" s="257">
        <v>2.1086155000000001E-7</v>
      </c>
      <c r="AN1932" s="257">
        <v>2.9010358E-3</v>
      </c>
      <c r="AO1932" s="257">
        <v>1.9822668000000002E-3</v>
      </c>
      <c r="AP1932" s="257">
        <v>5.0719457000000003E-3</v>
      </c>
      <c r="AQ1932" s="257">
        <v>1.5135083999999999E-3</v>
      </c>
      <c r="AR1932" s="257">
        <v>0.21537563000000001</v>
      </c>
      <c r="AT1932" s="193"/>
      <c r="AU1932" s="193"/>
      <c r="AV1932" s="193"/>
      <c r="AW1932" s="193"/>
      <c r="AX1932" s="193"/>
      <c r="AY1932" s="193"/>
      <c r="AZ1932" s="193"/>
      <c r="BA1932" s="193"/>
      <c r="BB1932" s="193"/>
      <c r="BC1932" s="193"/>
      <c r="BD1932" s="193"/>
      <c r="BE1932" s="315"/>
      <c r="BF1932" s="315"/>
      <c r="BG1932" s="315"/>
      <c r="BH1932" s="315"/>
      <c r="BI1932" s="315"/>
      <c r="BJ1932" s="315"/>
      <c r="BK1932" s="315"/>
    </row>
    <row r="1933" spans="1:63" x14ac:dyDescent="0.25">
      <c r="A1933" s="43"/>
      <c r="B1933" s="9" t="s">
        <v>5770</v>
      </c>
      <c r="C1933" s="48" t="s">
        <v>4404</v>
      </c>
      <c r="D1933" s="223">
        <v>2.8700629000000002</v>
      </c>
      <c r="E1933" s="223">
        <v>1.1540315999999999</v>
      </c>
      <c r="F1933" s="223">
        <v>0.29674846999999999</v>
      </c>
      <c r="G1933" s="223">
        <v>5.3123239000000003E-2</v>
      </c>
      <c r="H1933" s="223">
        <v>1.5911308999999998E-2</v>
      </c>
      <c r="I1933" s="223">
        <v>0.10111447</v>
      </c>
      <c r="J1933" s="223">
        <v>4.7261451000000003E-2</v>
      </c>
      <c r="K1933" s="223">
        <v>2.6028258999999999E-3</v>
      </c>
      <c r="L1933" s="223">
        <v>1.1992149999999999</v>
      </c>
      <c r="M1933" s="223">
        <v>5.4584199999999998E-5</v>
      </c>
      <c r="N1933" s="223">
        <v>0</v>
      </c>
      <c r="O1933" s="223">
        <v>0</v>
      </c>
      <c r="P1933" s="227">
        <f t="shared" si="386"/>
        <v>8.5483822222222212</v>
      </c>
      <c r="Q1933" s="238">
        <v>130.58117999999999</v>
      </c>
      <c r="R1933" s="117">
        <v>86.635278999999997</v>
      </c>
      <c r="S1933" s="117">
        <v>21.762751999999999</v>
      </c>
      <c r="T1933" s="117">
        <v>4.0470415999999999E-4</v>
      </c>
      <c r="U1933" s="117">
        <v>0.99570939000000003</v>
      </c>
      <c r="V1933" s="117">
        <v>9.7315518000000004E-2</v>
      </c>
      <c r="W1933" s="117">
        <v>21.089715999999999</v>
      </c>
      <c r="X1933" s="257">
        <f t="shared" si="387"/>
        <v>0.79502611390419997</v>
      </c>
      <c r="Y1933" s="257">
        <f t="shared" si="388"/>
        <v>0.41034151081799997</v>
      </c>
      <c r="Z1933" s="257">
        <f t="shared" si="389"/>
        <v>0.1663197348862</v>
      </c>
      <c r="AA1933" s="257">
        <f t="shared" si="390"/>
        <v>0.21836486819999998</v>
      </c>
      <c r="AB1933" s="257">
        <v>0.23680660000000001</v>
      </c>
      <c r="AC1933" s="257">
        <v>2.6397025999999999E-5</v>
      </c>
      <c r="AD1933" s="257">
        <v>8.2887721999999997E-2</v>
      </c>
      <c r="AE1933" s="257">
        <v>1.6614181999999998E-5</v>
      </c>
      <c r="AF1933" s="257">
        <v>8.9921216999999998E-2</v>
      </c>
      <c r="AG1933" s="257">
        <v>6.8296060999999998E-4</v>
      </c>
      <c r="AH1933" s="257">
        <v>0.15508888000000001</v>
      </c>
      <c r="AI1933" s="257">
        <v>4.8515287000000003E-4</v>
      </c>
      <c r="AJ1933" s="257">
        <v>4.6227730999999999E-4</v>
      </c>
      <c r="AK1933" s="257">
        <v>2.6601475E-4</v>
      </c>
      <c r="AL1933" s="257">
        <v>6.5385240000000001E-5</v>
      </c>
      <c r="AM1933" s="257">
        <v>2.145162E-7</v>
      </c>
      <c r="AN1933" s="257">
        <v>2.8307198E-3</v>
      </c>
      <c r="AO1933" s="257">
        <v>2.0216756999999999E-3</v>
      </c>
      <c r="AP1933" s="257">
        <v>5.0994146999999998E-3</v>
      </c>
      <c r="AQ1933" s="257">
        <v>1.5971382E-3</v>
      </c>
      <c r="AR1933" s="257">
        <v>0.21676772999999999</v>
      </c>
      <c r="AT1933" s="193"/>
      <c r="AU1933" s="193"/>
      <c r="AV1933" s="193"/>
      <c r="AW1933" s="193"/>
      <c r="AX1933" s="193"/>
      <c r="AY1933" s="193"/>
      <c r="AZ1933" s="193"/>
      <c r="BA1933" s="193"/>
      <c r="BB1933" s="193"/>
      <c r="BC1933" s="193"/>
      <c r="BD1933" s="193"/>
      <c r="BE1933" s="315"/>
      <c r="BF1933" s="315"/>
      <c r="BG1933" s="315"/>
      <c r="BH1933" s="315"/>
      <c r="BI1933" s="315"/>
      <c r="BJ1933" s="315"/>
      <c r="BK1933" s="315"/>
    </row>
    <row r="1934" spans="1:63" x14ac:dyDescent="0.25">
      <c r="A1934" s="43"/>
      <c r="B1934" s="9" t="s">
        <v>5770</v>
      </c>
      <c r="C1934" s="48" t="s">
        <v>4405</v>
      </c>
      <c r="D1934" s="223">
        <v>2.7523433000000002</v>
      </c>
      <c r="E1934" s="223">
        <v>1.1156933</v>
      </c>
      <c r="F1934" s="223">
        <v>0.28457125</v>
      </c>
      <c r="G1934" s="223">
        <v>4.8724249999999997E-2</v>
      </c>
      <c r="H1934" s="223">
        <v>1.6120679999999998E-2</v>
      </c>
      <c r="I1934" s="223">
        <v>9.7004537000000002E-2</v>
      </c>
      <c r="J1934" s="223">
        <v>4.1739659999999998E-2</v>
      </c>
      <c r="K1934" s="223">
        <v>2.6225160000000001E-3</v>
      </c>
      <c r="L1934" s="223">
        <v>1.1457392</v>
      </c>
      <c r="M1934" s="223">
        <v>1.2782291999999999E-4</v>
      </c>
      <c r="N1934" s="223">
        <v>0</v>
      </c>
      <c r="O1934" s="223">
        <v>0</v>
      </c>
      <c r="P1934" s="227">
        <f t="shared" si="386"/>
        <v>8.2643948148148141</v>
      </c>
      <c r="Q1934" s="238">
        <v>132.24055000000001</v>
      </c>
      <c r="R1934" s="117">
        <v>87.998620000000003</v>
      </c>
      <c r="S1934" s="117">
        <v>22.047508000000001</v>
      </c>
      <c r="T1934" s="117">
        <v>4.1323333999999999E-4</v>
      </c>
      <c r="U1934" s="117">
        <v>0.67418308000000005</v>
      </c>
      <c r="V1934" s="117">
        <v>9.0002459000000007E-2</v>
      </c>
      <c r="W1934" s="117">
        <v>21.429829000000002</v>
      </c>
      <c r="X1934" s="257">
        <f t="shared" si="387"/>
        <v>0.76406625215244994</v>
      </c>
      <c r="Y1934" s="257">
        <f t="shared" si="388"/>
        <v>0.38223369956099995</v>
      </c>
      <c r="Z1934" s="257">
        <f t="shared" si="389"/>
        <v>0.16065757156145</v>
      </c>
      <c r="AA1934" s="257">
        <f t="shared" si="390"/>
        <v>0.22117498103</v>
      </c>
      <c r="AB1934" s="257">
        <v>0.22894654</v>
      </c>
      <c r="AC1934" s="257">
        <v>2.6809342999999999E-5</v>
      </c>
      <c r="AD1934" s="257">
        <v>6.5375797999999999E-2</v>
      </c>
      <c r="AE1934" s="257">
        <v>1.6273708000000002E-5</v>
      </c>
      <c r="AF1934" s="257">
        <v>8.7176307999999994E-2</v>
      </c>
      <c r="AG1934" s="257">
        <v>6.9197051E-4</v>
      </c>
      <c r="AH1934" s="257">
        <v>0.14993414999999999</v>
      </c>
      <c r="AI1934" s="257">
        <v>4.6374463000000001E-4</v>
      </c>
      <c r="AJ1934" s="257">
        <v>4.2207532999999998E-4</v>
      </c>
      <c r="AK1934" s="257">
        <v>2.5482841000000001E-4</v>
      </c>
      <c r="AL1934" s="257">
        <v>6.0209995999999997E-5</v>
      </c>
      <c r="AM1934" s="257">
        <v>1.9709545E-7</v>
      </c>
      <c r="AN1934" s="257">
        <v>2.4210972000000002E-3</v>
      </c>
      <c r="AO1934" s="257">
        <v>1.9429693E-3</v>
      </c>
      <c r="AP1934" s="257">
        <v>5.1582996000000001E-3</v>
      </c>
      <c r="AQ1934" s="257">
        <v>9.3179103000000005E-4</v>
      </c>
      <c r="AR1934" s="257">
        <v>0.22024319000000001</v>
      </c>
      <c r="AT1934" s="193"/>
      <c r="AU1934" s="193"/>
      <c r="AV1934" s="193"/>
      <c r="AW1934" s="193"/>
      <c r="AX1934" s="193"/>
      <c r="AY1934" s="193"/>
      <c r="AZ1934" s="193"/>
      <c r="BA1934" s="193"/>
      <c r="BB1934" s="193"/>
      <c r="BC1934" s="193"/>
      <c r="BD1934" s="193"/>
      <c r="BE1934" s="315"/>
      <c r="BF1934" s="315"/>
      <c r="BG1934" s="315"/>
      <c r="BH1934" s="315"/>
      <c r="BI1934" s="315"/>
      <c r="BJ1934" s="315"/>
      <c r="BK1934" s="315"/>
    </row>
    <row r="1935" spans="1:63" x14ac:dyDescent="0.25">
      <c r="A1935" s="43"/>
      <c r="B1935" s="9" t="s">
        <v>5770</v>
      </c>
      <c r="C1935" s="48" t="s">
        <v>4406</v>
      </c>
      <c r="D1935" s="223">
        <v>2.7991744999999999</v>
      </c>
      <c r="E1935" s="223">
        <v>1.1850925000000001</v>
      </c>
      <c r="F1935" s="223">
        <v>0.27995152000000001</v>
      </c>
      <c r="G1935" s="223">
        <v>4.3493263999999997E-2</v>
      </c>
      <c r="H1935" s="223">
        <v>1.6660147E-2</v>
      </c>
      <c r="I1935" s="223">
        <v>9.1320136999999996E-2</v>
      </c>
      <c r="J1935" s="223">
        <v>4.1368942999999998E-2</v>
      </c>
      <c r="K1935" s="223">
        <v>2.6758226000000002E-3</v>
      </c>
      <c r="L1935" s="223">
        <v>1.1385624999999999</v>
      </c>
      <c r="M1935" s="223">
        <v>4.9622E-5</v>
      </c>
      <c r="N1935" s="223">
        <v>0</v>
      </c>
      <c r="O1935" s="223">
        <v>0</v>
      </c>
      <c r="P1935" s="227">
        <f t="shared" si="386"/>
        <v>8.7784629629629638</v>
      </c>
      <c r="Q1935" s="238">
        <v>134.85006999999999</v>
      </c>
      <c r="R1935" s="117">
        <v>89.373080999999999</v>
      </c>
      <c r="S1935" s="117">
        <v>22.413083</v>
      </c>
      <c r="T1935" s="117">
        <v>4.2137682999999999E-4</v>
      </c>
      <c r="U1935" s="117">
        <v>0.96185124</v>
      </c>
      <c r="V1935" s="117">
        <v>9.1416944E-2</v>
      </c>
      <c r="W1935" s="117">
        <v>22.010217000000001</v>
      </c>
      <c r="X1935" s="257">
        <f t="shared" si="387"/>
        <v>0.77456626091266001</v>
      </c>
      <c r="Y1935" s="257">
        <f t="shared" si="388"/>
        <v>0.38047833894100003</v>
      </c>
      <c r="Z1935" s="257">
        <f t="shared" si="389"/>
        <v>0.17026444327165999</v>
      </c>
      <c r="AA1935" s="257">
        <f t="shared" si="390"/>
        <v>0.22382347869999999</v>
      </c>
      <c r="AB1935" s="257">
        <v>0.24317818999999999</v>
      </c>
      <c r="AC1935" s="257">
        <v>2.7331658999999999E-5</v>
      </c>
      <c r="AD1935" s="257">
        <v>5.174662E-2</v>
      </c>
      <c r="AE1935" s="257">
        <v>1.6177041999999999E-5</v>
      </c>
      <c r="AF1935" s="257">
        <v>8.4806944999999995E-2</v>
      </c>
      <c r="AG1935" s="257">
        <v>7.0307523999999996E-4</v>
      </c>
      <c r="AH1935" s="257">
        <v>0.15926293</v>
      </c>
      <c r="AI1935" s="257">
        <v>4.5517417E-4</v>
      </c>
      <c r="AJ1935" s="257">
        <v>3.7339783000000002E-4</v>
      </c>
      <c r="AK1935" s="257">
        <v>2.5021210999999998E-4</v>
      </c>
      <c r="AL1935" s="257">
        <v>5.3745644000000003E-5</v>
      </c>
      <c r="AM1935" s="257">
        <v>1.7411766000000001E-7</v>
      </c>
      <c r="AN1935" s="257">
        <v>2.7630259E-3</v>
      </c>
      <c r="AO1935" s="257">
        <v>1.8851784999999999E-3</v>
      </c>
      <c r="AP1935" s="257">
        <v>5.2206049999999997E-3</v>
      </c>
      <c r="AQ1935" s="257">
        <v>1.997387E-4</v>
      </c>
      <c r="AR1935" s="257">
        <v>0.22362373999999999</v>
      </c>
      <c r="AT1935" s="193"/>
      <c r="AU1935" s="193"/>
      <c r="AV1935" s="193"/>
      <c r="AW1935" s="193"/>
      <c r="AX1935" s="193"/>
      <c r="AY1935" s="193"/>
      <c r="AZ1935" s="193"/>
      <c r="BA1935" s="193"/>
      <c r="BB1935" s="193"/>
      <c r="BC1935" s="193"/>
      <c r="BD1935" s="193"/>
      <c r="BE1935" s="315"/>
      <c r="BF1935" s="315"/>
      <c r="BG1935" s="315"/>
      <c r="BH1935" s="315"/>
      <c r="BI1935" s="315"/>
      <c r="BJ1935" s="315"/>
      <c r="BK1935" s="315"/>
    </row>
    <row r="1936" spans="1:63" x14ac:dyDescent="0.25">
      <c r="A1936" s="43"/>
      <c r="B1936" s="9" t="s">
        <v>5770</v>
      </c>
      <c r="C1936" s="48" t="s">
        <v>4407</v>
      </c>
      <c r="D1936" s="223">
        <v>2.8377211</v>
      </c>
      <c r="E1936" s="223">
        <v>1.250448</v>
      </c>
      <c r="F1936" s="223">
        <v>0.26849350999999999</v>
      </c>
      <c r="G1936" s="223">
        <v>4.1668953000000002E-2</v>
      </c>
      <c r="H1936" s="223">
        <v>1.6207361999999999E-2</v>
      </c>
      <c r="I1936" s="223">
        <v>8.8649652999999995E-2</v>
      </c>
      <c r="J1936" s="223">
        <v>4.0056198000000001E-2</v>
      </c>
      <c r="K1936" s="223">
        <v>2.5418373E-3</v>
      </c>
      <c r="L1936" s="223">
        <v>1.1295017999999999</v>
      </c>
      <c r="M1936" s="223">
        <v>1.5382819999999999E-4</v>
      </c>
      <c r="N1936" s="223">
        <v>0</v>
      </c>
      <c r="O1936" s="223">
        <v>0</v>
      </c>
      <c r="P1936" s="227">
        <f t="shared" si="386"/>
        <v>9.2625777777777767</v>
      </c>
      <c r="Q1936" s="238">
        <v>132.03244000000001</v>
      </c>
      <c r="R1936" s="117">
        <v>86.424475999999999</v>
      </c>
      <c r="S1936" s="117">
        <v>22.426458</v>
      </c>
      <c r="T1936" s="117">
        <v>4.0074046999999998E-4</v>
      </c>
      <c r="U1936" s="117">
        <v>1.5645081999999999</v>
      </c>
      <c r="V1936" s="117">
        <v>0.11494224</v>
      </c>
      <c r="W1936" s="117">
        <v>21.501657000000002</v>
      </c>
      <c r="X1936" s="257">
        <f t="shared" si="387"/>
        <v>0.78404412526433997</v>
      </c>
      <c r="Y1936" s="257">
        <f t="shared" si="388"/>
        <v>0.38810321360400002</v>
      </c>
      <c r="Z1936" s="257">
        <f t="shared" si="389"/>
        <v>0.17939148404034005</v>
      </c>
      <c r="AA1936" s="257">
        <f t="shared" si="390"/>
        <v>0.21654942761999998</v>
      </c>
      <c r="AB1936" s="257">
        <v>0.25657408999999998</v>
      </c>
      <c r="AC1936" s="257">
        <v>2.6474200000000001E-5</v>
      </c>
      <c r="AD1936" s="257">
        <v>4.9430671000000002E-2</v>
      </c>
      <c r="AE1936" s="257">
        <v>1.5601024000000001E-5</v>
      </c>
      <c r="AF1936" s="257">
        <v>8.1352755999999998E-2</v>
      </c>
      <c r="AG1936" s="257">
        <v>7.0362137999999998E-4</v>
      </c>
      <c r="AH1936" s="257">
        <v>0.16805075</v>
      </c>
      <c r="AI1936" s="257">
        <v>4.3623298999999999E-4</v>
      </c>
      <c r="AJ1936" s="257">
        <v>3.5691317999999997E-4</v>
      </c>
      <c r="AK1936" s="257">
        <v>2.5155061999999998E-4</v>
      </c>
      <c r="AL1936" s="257">
        <v>5.1203972999999999E-5</v>
      </c>
      <c r="AM1936" s="257">
        <v>1.6587734000000001E-7</v>
      </c>
      <c r="AN1936" s="257">
        <v>3.3907703000000001E-3</v>
      </c>
      <c r="AO1936" s="257">
        <v>1.8368587E-3</v>
      </c>
      <c r="AP1936" s="257">
        <v>5.0170383999999998E-3</v>
      </c>
      <c r="AQ1936" s="257">
        <v>4.2391762000000002E-4</v>
      </c>
      <c r="AR1936" s="257">
        <v>0.21612550999999999</v>
      </c>
      <c r="AT1936" s="193"/>
      <c r="AU1936" s="193"/>
      <c r="AV1936" s="193"/>
      <c r="AW1936" s="193"/>
      <c r="AX1936" s="193"/>
      <c r="AY1936" s="193"/>
      <c r="AZ1936" s="193"/>
      <c r="BA1936" s="193"/>
      <c r="BB1936" s="193"/>
      <c r="BC1936" s="193"/>
      <c r="BD1936" s="193"/>
      <c r="BE1936" s="315"/>
      <c r="BF1936" s="315"/>
      <c r="BG1936" s="315"/>
      <c r="BH1936" s="315"/>
      <c r="BI1936" s="315"/>
      <c r="BJ1936" s="315"/>
      <c r="BK1936" s="315"/>
    </row>
    <row r="1937" spans="1:63" x14ac:dyDescent="0.25">
      <c r="A1937" s="43"/>
      <c r="B1937" s="9" t="s">
        <v>5770</v>
      </c>
      <c r="C1937" s="48" t="s">
        <v>4408</v>
      </c>
      <c r="D1937" s="223">
        <v>2.9690143</v>
      </c>
      <c r="E1937" s="223">
        <v>1.3449169000000001</v>
      </c>
      <c r="F1937" s="223">
        <v>0.27378950000000002</v>
      </c>
      <c r="G1937" s="223">
        <v>4.2342932E-2</v>
      </c>
      <c r="H1937" s="223">
        <v>1.6735144E-2</v>
      </c>
      <c r="I1937" s="223">
        <v>9.0819116000000005E-2</v>
      </c>
      <c r="J1937" s="223">
        <v>4.0399088E-2</v>
      </c>
      <c r="K1937" s="223">
        <v>2.5869511000000001E-3</v>
      </c>
      <c r="L1937" s="223">
        <v>1.1572013000000001</v>
      </c>
      <c r="M1937" s="223">
        <v>2.2329899999999999E-4</v>
      </c>
      <c r="N1937" s="223">
        <v>0</v>
      </c>
      <c r="O1937" s="223">
        <v>0</v>
      </c>
      <c r="P1937" s="227">
        <f t="shared" si="386"/>
        <v>9.9623474074074068</v>
      </c>
      <c r="Q1937" s="238">
        <v>135.78630000000001</v>
      </c>
      <c r="R1937" s="117">
        <v>88.306753</v>
      </c>
      <c r="S1937" s="117">
        <v>23.325558999999998</v>
      </c>
      <c r="T1937" s="117">
        <v>4.0806934E-4</v>
      </c>
      <c r="U1937" s="117">
        <v>1.992159</v>
      </c>
      <c r="V1937" s="117">
        <v>0.13033979000000001</v>
      </c>
      <c r="W1937" s="117">
        <v>22.031082999999999</v>
      </c>
      <c r="X1937" s="257">
        <f t="shared" si="387"/>
        <v>0.82404252561113989</v>
      </c>
      <c r="Y1937" s="257">
        <f t="shared" si="388"/>
        <v>0.40995384625699993</v>
      </c>
      <c r="Z1937" s="257">
        <f t="shared" si="389"/>
        <v>0.19280609415414002</v>
      </c>
      <c r="AA1937" s="257">
        <f t="shared" si="390"/>
        <v>0.22128258519999999</v>
      </c>
      <c r="AB1937" s="257">
        <v>0.27594851999999997</v>
      </c>
      <c r="AC1937" s="257">
        <v>2.7074344E-5</v>
      </c>
      <c r="AD1937" s="257">
        <v>5.0266158999999998E-2</v>
      </c>
      <c r="AE1937" s="257">
        <v>1.5960803E-5</v>
      </c>
      <c r="AF1937" s="257">
        <v>8.2964362999999999E-2</v>
      </c>
      <c r="AG1937" s="257">
        <v>7.3176910999999995E-4</v>
      </c>
      <c r="AH1937" s="257">
        <v>0.18074944000000001</v>
      </c>
      <c r="AI1937" s="257">
        <v>4.4463892999999999E-4</v>
      </c>
      <c r="AJ1937" s="257">
        <v>3.6207573999999998E-4</v>
      </c>
      <c r="AK1937" s="257">
        <v>2.6413571999999997E-4</v>
      </c>
      <c r="AL1937" s="257">
        <v>5.1968373000000002E-5</v>
      </c>
      <c r="AM1937" s="257">
        <v>1.6839113999999999E-7</v>
      </c>
      <c r="AN1937" s="257">
        <v>3.9205519999999999E-3</v>
      </c>
      <c r="AO1937" s="257">
        <v>1.8870791999999999E-3</v>
      </c>
      <c r="AP1937" s="257">
        <v>5.1260358000000004E-3</v>
      </c>
      <c r="AQ1937" s="257">
        <v>5.2813519999999996E-4</v>
      </c>
      <c r="AR1937" s="257">
        <v>0.22075444999999999</v>
      </c>
      <c r="AT1937" s="193"/>
      <c r="AU1937" s="193"/>
      <c r="AV1937" s="193"/>
      <c r="AW1937" s="193"/>
      <c r="AX1937" s="193"/>
      <c r="AY1937" s="193"/>
      <c r="AZ1937" s="193"/>
      <c r="BA1937" s="193"/>
      <c r="BB1937" s="193"/>
      <c r="BC1937" s="193"/>
      <c r="BD1937" s="193"/>
      <c r="BE1937" s="315"/>
      <c r="BF1937" s="315"/>
      <c r="BG1937" s="315"/>
      <c r="BH1937" s="315"/>
      <c r="BI1937" s="315"/>
      <c r="BJ1937" s="315"/>
      <c r="BK1937" s="315"/>
    </row>
    <row r="1938" spans="1:63" x14ac:dyDescent="0.25">
      <c r="A1938" s="43"/>
      <c r="B1938" s="9" t="s">
        <v>5770</v>
      </c>
      <c r="C1938" s="48" t="s">
        <v>4409</v>
      </c>
      <c r="D1938" s="223">
        <v>3.2218138000000001</v>
      </c>
      <c r="E1938" s="223">
        <v>1.4916151</v>
      </c>
      <c r="F1938" s="223">
        <v>0.30418631000000002</v>
      </c>
      <c r="G1938" s="223">
        <v>4.4090380999999998E-2</v>
      </c>
      <c r="H1938" s="223">
        <v>1.7594669E-2</v>
      </c>
      <c r="I1938" s="223">
        <v>9.7028593999999996E-2</v>
      </c>
      <c r="J1938" s="223">
        <v>4.2592597000000003E-2</v>
      </c>
      <c r="K1938" s="223">
        <v>2.7087571E-3</v>
      </c>
      <c r="L1938" s="223">
        <v>1.2204710999999999</v>
      </c>
      <c r="M1938" s="223">
        <v>1.5263392000000001E-3</v>
      </c>
      <c r="N1938" s="223">
        <v>0</v>
      </c>
      <c r="O1938" s="223">
        <v>0</v>
      </c>
      <c r="P1938" s="227">
        <f t="shared" si="386"/>
        <v>11.049000740740739</v>
      </c>
      <c r="Q1938" s="238">
        <v>153.49464</v>
      </c>
      <c r="R1938" s="117">
        <v>98.752532000000002</v>
      </c>
      <c r="S1938" s="117">
        <v>28.742989000000001</v>
      </c>
      <c r="T1938" s="117">
        <v>4.2768922000000002E-4</v>
      </c>
      <c r="U1938" s="117">
        <v>2.3122699999999998</v>
      </c>
      <c r="V1938" s="117">
        <v>0.22029884</v>
      </c>
      <c r="W1938" s="117">
        <v>23.466125000000002</v>
      </c>
      <c r="X1938" s="257">
        <f t="shared" si="387"/>
        <v>0.91030711878393999</v>
      </c>
      <c r="Y1938" s="257">
        <f t="shared" si="388"/>
        <v>0.44960980060400002</v>
      </c>
      <c r="Z1938" s="257">
        <f t="shared" si="389"/>
        <v>0.21361001319994002</v>
      </c>
      <c r="AA1938" s="257">
        <f t="shared" si="390"/>
        <v>0.24708730498000001</v>
      </c>
      <c r="AB1938" s="257">
        <v>0.30605629000000001</v>
      </c>
      <c r="AC1938" s="257">
        <v>2.9596123999999998E-5</v>
      </c>
      <c r="AD1938" s="257">
        <v>5.2751724E-2</v>
      </c>
      <c r="AE1938" s="257">
        <v>1.7553020000000001E-5</v>
      </c>
      <c r="AF1938" s="257">
        <v>8.9850355000000007E-2</v>
      </c>
      <c r="AG1938" s="257">
        <v>9.0428245999999996E-4</v>
      </c>
      <c r="AH1938" s="257">
        <v>0.20046459999999999</v>
      </c>
      <c r="AI1938" s="257">
        <v>4.9423193E-4</v>
      </c>
      <c r="AJ1938" s="257">
        <v>3.7664445999999999E-4</v>
      </c>
      <c r="AK1938" s="257">
        <v>2.8910060999999998E-4</v>
      </c>
      <c r="AL1938" s="257">
        <v>5.4369643E-5</v>
      </c>
      <c r="AM1938" s="257">
        <v>1.7645694E-7</v>
      </c>
      <c r="AN1938" s="257">
        <v>4.3694635000000003E-3</v>
      </c>
      <c r="AO1938" s="257">
        <v>2.0316975E-3</v>
      </c>
      <c r="AP1938" s="257">
        <v>5.5297291000000002E-3</v>
      </c>
      <c r="AQ1938" s="257">
        <v>2.0520498E-4</v>
      </c>
      <c r="AR1938" s="257">
        <v>0.24688209999999999</v>
      </c>
      <c r="AT1938" s="193"/>
      <c r="AU1938" s="193"/>
      <c r="AV1938" s="193"/>
      <c r="AW1938" s="193"/>
      <c r="AX1938" s="193"/>
      <c r="AY1938" s="193"/>
      <c r="AZ1938" s="193"/>
      <c r="BA1938" s="193"/>
      <c r="BB1938" s="193"/>
      <c r="BC1938" s="193"/>
      <c r="BD1938" s="193"/>
      <c r="BE1938" s="315"/>
      <c r="BF1938" s="315"/>
      <c r="BG1938" s="315"/>
      <c r="BH1938" s="315"/>
      <c r="BI1938" s="315"/>
      <c r="BJ1938" s="315"/>
      <c r="BK1938" s="315"/>
    </row>
    <row r="1939" spans="1:63" x14ac:dyDescent="0.25">
      <c r="A1939" s="43"/>
      <c r="B1939" s="9" t="s">
        <v>5770</v>
      </c>
      <c r="C1939" s="48" t="s">
        <v>4410</v>
      </c>
      <c r="D1939" s="223">
        <v>2.7750640999999998</v>
      </c>
      <c r="E1939" s="223">
        <v>1.1689573</v>
      </c>
      <c r="F1939" s="223">
        <v>0.28133950000000002</v>
      </c>
      <c r="G1939" s="223">
        <v>4.3320048999999999E-2</v>
      </c>
      <c r="H1939" s="223">
        <v>1.6543914999999999E-2</v>
      </c>
      <c r="I1939" s="223">
        <v>9.1335621000000006E-2</v>
      </c>
      <c r="J1939" s="223">
        <v>4.1248594E-2</v>
      </c>
      <c r="K1939" s="223">
        <v>2.6680601999999999E-3</v>
      </c>
      <c r="L1939" s="223">
        <v>1.1294423</v>
      </c>
      <c r="M1939" s="223">
        <v>2.0872528000000001E-4</v>
      </c>
      <c r="N1939" s="223">
        <v>0</v>
      </c>
      <c r="O1939" s="223">
        <v>0</v>
      </c>
      <c r="P1939" s="227">
        <f t="shared" si="386"/>
        <v>8.6589429629629624</v>
      </c>
      <c r="Q1939" s="238">
        <v>135.42563999999999</v>
      </c>
      <c r="R1939" s="117">
        <v>89.785348999999997</v>
      </c>
      <c r="S1939" s="117">
        <v>22.764735999999999</v>
      </c>
      <c r="T1939" s="117">
        <v>4.2013222999999998E-4</v>
      </c>
      <c r="U1939" s="117">
        <v>0.85992358999999996</v>
      </c>
      <c r="V1939" s="117">
        <v>9.8036864000000001E-2</v>
      </c>
      <c r="W1939" s="117">
        <v>21.917178</v>
      </c>
      <c r="X1939" s="257">
        <f t="shared" si="387"/>
        <v>0.77004600527148004</v>
      </c>
      <c r="Y1939" s="257">
        <f t="shared" si="388"/>
        <v>0.37719738271900005</v>
      </c>
      <c r="Z1939" s="257">
        <f t="shared" si="389"/>
        <v>0.16796894143247998</v>
      </c>
      <c r="AA1939" s="257">
        <f t="shared" si="390"/>
        <v>0.22487968112000001</v>
      </c>
      <c r="AB1939" s="257">
        <v>0.23987141000000001</v>
      </c>
      <c r="AC1939" s="257">
        <v>2.7352068000000001E-5</v>
      </c>
      <c r="AD1939" s="257">
        <v>5.1601890999999997E-2</v>
      </c>
      <c r="AE1939" s="257">
        <v>1.6220960999999999E-5</v>
      </c>
      <c r="AF1939" s="257">
        <v>8.4966040000000007E-2</v>
      </c>
      <c r="AG1939" s="257">
        <v>7.1446868999999996E-4</v>
      </c>
      <c r="AH1939" s="257">
        <v>0.15709359000000001</v>
      </c>
      <c r="AI1939" s="257">
        <v>4.5751491000000001E-4</v>
      </c>
      <c r="AJ1939" s="257">
        <v>3.7204232000000002E-4</v>
      </c>
      <c r="AK1939" s="257">
        <v>2.4853104999999999E-4</v>
      </c>
      <c r="AL1939" s="257">
        <v>5.3598976999999997E-5</v>
      </c>
      <c r="AM1939" s="257">
        <v>1.7367547999999999E-7</v>
      </c>
      <c r="AN1939" s="257">
        <v>2.6386046999999999E-3</v>
      </c>
      <c r="AO1939" s="257">
        <v>1.884284E-3</v>
      </c>
      <c r="AP1939" s="257">
        <v>5.2206018000000003E-3</v>
      </c>
      <c r="AQ1939" s="257">
        <v>1.9937112000000001E-4</v>
      </c>
      <c r="AR1939" s="257">
        <v>0.22468030999999999</v>
      </c>
      <c r="AT1939" s="193"/>
      <c r="AU1939" s="193"/>
      <c r="AV1939" s="193"/>
      <c r="AW1939" s="193"/>
      <c r="AX1939" s="193"/>
      <c r="AY1939" s="193"/>
      <c r="AZ1939" s="193"/>
      <c r="BA1939" s="193"/>
      <c r="BB1939" s="193"/>
      <c r="BC1939" s="193"/>
      <c r="BD1939" s="193"/>
      <c r="BE1939" s="315"/>
      <c r="BF1939" s="315"/>
      <c r="BG1939" s="315"/>
      <c r="BH1939" s="315"/>
      <c r="BI1939" s="315"/>
      <c r="BJ1939" s="315"/>
      <c r="BK1939" s="315"/>
    </row>
    <row r="1940" spans="1:63" x14ac:dyDescent="0.25">
      <c r="A1940" s="43"/>
      <c r="B1940" s="9" t="s">
        <v>5770</v>
      </c>
      <c r="C1940" s="48" t="s">
        <v>4411</v>
      </c>
      <c r="D1940" s="223">
        <v>2.7296836999999998</v>
      </c>
      <c r="E1940" s="223">
        <v>1.1306396000000001</v>
      </c>
      <c r="F1940" s="223">
        <v>0.28021498</v>
      </c>
      <c r="G1940" s="223">
        <v>4.3614304E-2</v>
      </c>
      <c r="H1940" s="223">
        <v>1.6465351999999999E-2</v>
      </c>
      <c r="I1940" s="223">
        <v>9.3843817999999996E-2</v>
      </c>
      <c r="J1940" s="223">
        <v>4.1307069000000002E-2</v>
      </c>
      <c r="K1940" s="223">
        <v>2.6732829999999998E-3</v>
      </c>
      <c r="L1940" s="223">
        <v>1.1209252999999999</v>
      </c>
      <c r="M1940" s="223">
        <v>0</v>
      </c>
      <c r="N1940" s="223">
        <v>0</v>
      </c>
      <c r="O1940" s="223">
        <v>0</v>
      </c>
      <c r="P1940" s="227">
        <f t="shared" si="386"/>
        <v>8.3751081481481489</v>
      </c>
      <c r="Q1940" s="238">
        <v>133.73733999999999</v>
      </c>
      <c r="R1940" s="117">
        <v>89.025336999999993</v>
      </c>
      <c r="S1940" s="117">
        <v>22.099533999999998</v>
      </c>
      <c r="T1940" s="117">
        <v>4.2084487000000002E-4</v>
      </c>
      <c r="U1940" s="117">
        <v>0.66771068</v>
      </c>
      <c r="V1940" s="117">
        <v>8.3014751999999997E-2</v>
      </c>
      <c r="W1940" s="117">
        <v>21.861319999999999</v>
      </c>
      <c r="X1940" s="257">
        <f t="shared" si="387"/>
        <v>0.75660263670830008</v>
      </c>
      <c r="Y1940" s="257">
        <f t="shared" si="388"/>
        <v>0.37013504800999997</v>
      </c>
      <c r="Z1940" s="257">
        <f t="shared" si="389"/>
        <v>0.16262146719830003</v>
      </c>
      <c r="AA1940" s="257">
        <f t="shared" si="390"/>
        <v>0.22384612150000002</v>
      </c>
      <c r="AB1940" s="257">
        <v>0.23201215</v>
      </c>
      <c r="AC1940" s="257">
        <v>2.7179923E-5</v>
      </c>
      <c r="AD1940" s="257">
        <v>5.1817892999999997E-2</v>
      </c>
      <c r="AE1940" s="257">
        <v>1.6203626999999999E-5</v>
      </c>
      <c r="AF1940" s="257">
        <v>8.5568285999999993E-2</v>
      </c>
      <c r="AG1940" s="257">
        <v>6.9333546000000001E-4</v>
      </c>
      <c r="AH1940" s="257">
        <v>0.15194279999999999</v>
      </c>
      <c r="AI1940" s="257">
        <v>4.5567425999999998E-4</v>
      </c>
      <c r="AJ1940" s="257">
        <v>3.7488358999999998E-4</v>
      </c>
      <c r="AK1940" s="257">
        <v>2.4413604E-4</v>
      </c>
      <c r="AL1940" s="257">
        <v>5.386325E-5</v>
      </c>
      <c r="AM1940" s="257">
        <v>1.7445829999999999E-7</v>
      </c>
      <c r="AN1940" s="257">
        <v>2.4201343000000001E-3</v>
      </c>
      <c r="AO1940" s="257">
        <v>1.9140742000000001E-3</v>
      </c>
      <c r="AP1940" s="257">
        <v>5.2157271000000003E-3</v>
      </c>
      <c r="AQ1940" s="257">
        <v>1.0349714999999999E-3</v>
      </c>
      <c r="AR1940" s="257">
        <v>0.22281115000000001</v>
      </c>
      <c r="AT1940" s="193"/>
      <c r="AU1940" s="193"/>
      <c r="AV1940" s="193"/>
      <c r="AW1940" s="193"/>
      <c r="AX1940" s="193"/>
      <c r="AY1940" s="193"/>
      <c r="AZ1940" s="193"/>
      <c r="BA1940" s="193"/>
      <c r="BB1940" s="193"/>
      <c r="BC1940" s="193"/>
      <c r="BD1940" s="193"/>
      <c r="BE1940" s="315"/>
      <c r="BF1940" s="315"/>
      <c r="BG1940" s="315"/>
      <c r="BH1940" s="315"/>
      <c r="BI1940" s="315"/>
      <c r="BJ1940" s="315"/>
      <c r="BK1940" s="315"/>
    </row>
    <row r="1941" spans="1:63" x14ac:dyDescent="0.25">
      <c r="A1941" s="43"/>
      <c r="B1941" s="9" t="s">
        <v>5770</v>
      </c>
      <c r="C1941" s="48" t="s">
        <v>4412</v>
      </c>
      <c r="D1941" s="223">
        <v>2.7765966999999998</v>
      </c>
      <c r="E1941" s="223">
        <v>1.1756276999999999</v>
      </c>
      <c r="F1941" s="223">
        <v>0.27833923999999999</v>
      </c>
      <c r="G1941" s="223">
        <v>4.3269665999999998E-2</v>
      </c>
      <c r="H1941" s="223">
        <v>1.6473444E-2</v>
      </c>
      <c r="I1941" s="223">
        <v>9.3883786999999996E-2</v>
      </c>
      <c r="J1941" s="223">
        <v>4.1003893E-2</v>
      </c>
      <c r="K1941" s="223">
        <v>2.6457426000000002E-3</v>
      </c>
      <c r="L1941" s="223">
        <v>1.1253036000000001</v>
      </c>
      <c r="M1941" s="223">
        <v>4.9622E-5</v>
      </c>
      <c r="N1941" s="223">
        <v>0</v>
      </c>
      <c r="O1941" s="223">
        <v>0</v>
      </c>
      <c r="P1941" s="227">
        <f t="shared" si="386"/>
        <v>8.7083533333333332</v>
      </c>
      <c r="Q1941" s="238">
        <v>133.93980999999999</v>
      </c>
      <c r="R1941" s="117">
        <v>88.670485999999997</v>
      </c>
      <c r="S1941" s="117">
        <v>22.356176999999999</v>
      </c>
      <c r="T1941" s="117">
        <v>4.1670933000000001E-4</v>
      </c>
      <c r="U1941" s="117">
        <v>0.96210227000000004</v>
      </c>
      <c r="V1941" s="117">
        <v>9.4344689999999995E-2</v>
      </c>
      <c r="W1941" s="117">
        <v>21.856286999999998</v>
      </c>
      <c r="X1941" s="257">
        <f t="shared" si="387"/>
        <v>0.77044429133049996</v>
      </c>
      <c r="Y1941" s="257">
        <f t="shared" si="388"/>
        <v>0.37840880434400004</v>
      </c>
      <c r="Z1941" s="257">
        <f t="shared" si="389"/>
        <v>0.16896943168649997</v>
      </c>
      <c r="AA1941" s="257">
        <f t="shared" si="390"/>
        <v>0.22306605530000001</v>
      </c>
      <c r="AB1941" s="257">
        <v>0.24123641000000001</v>
      </c>
      <c r="AC1941" s="257">
        <v>2.7089077000000002E-5</v>
      </c>
      <c r="AD1941" s="257">
        <v>5.1367849E-2</v>
      </c>
      <c r="AE1941" s="257">
        <v>1.6139137000000001E-5</v>
      </c>
      <c r="AF1941" s="257">
        <v>8.5059902000000007E-2</v>
      </c>
      <c r="AG1941" s="257">
        <v>7.0141512999999996E-4</v>
      </c>
      <c r="AH1941" s="257">
        <v>0.15799094</v>
      </c>
      <c r="AI1941" s="257">
        <v>4.5247111999999998E-4</v>
      </c>
      <c r="AJ1941" s="257">
        <v>3.7151415999999999E-4</v>
      </c>
      <c r="AK1941" s="257">
        <v>2.4795284000000002E-4</v>
      </c>
      <c r="AL1941" s="257">
        <v>5.3325444000000003E-5</v>
      </c>
      <c r="AM1941" s="257">
        <v>1.7272249999999999E-7</v>
      </c>
      <c r="AN1941" s="257">
        <v>2.7499199999999999E-3</v>
      </c>
      <c r="AO1941" s="257">
        <v>1.9168817999999999E-3</v>
      </c>
      <c r="AP1941" s="257">
        <v>5.1862536000000002E-3</v>
      </c>
      <c r="AQ1941" s="257">
        <v>1.2002652999999999E-3</v>
      </c>
      <c r="AR1941" s="257">
        <v>0.22186579000000001</v>
      </c>
      <c r="AT1941" s="193"/>
      <c r="AU1941" s="193"/>
      <c r="AV1941" s="193"/>
      <c r="AW1941" s="193"/>
      <c r="AX1941" s="193"/>
      <c r="AY1941" s="193"/>
      <c r="AZ1941" s="193"/>
      <c r="BA1941" s="193"/>
      <c r="BB1941" s="193"/>
      <c r="BC1941" s="193"/>
      <c r="BD1941" s="193"/>
      <c r="BE1941" s="315"/>
      <c r="BF1941" s="315"/>
      <c r="BG1941" s="315"/>
      <c r="BH1941" s="315"/>
      <c r="BI1941" s="315"/>
      <c r="BJ1941" s="315"/>
      <c r="BK1941" s="315"/>
    </row>
    <row r="1942" spans="1:63" x14ac:dyDescent="0.25">
      <c r="A1942" s="43"/>
      <c r="B1942" s="9" t="s">
        <v>5770</v>
      </c>
      <c r="C1942" s="48" t="s">
        <v>4413</v>
      </c>
      <c r="D1942" s="223">
        <v>2.7653438000000001</v>
      </c>
      <c r="E1942" s="223">
        <v>1.1672258</v>
      </c>
      <c r="F1942" s="223">
        <v>0.28122787999999999</v>
      </c>
      <c r="G1942" s="223">
        <v>4.3076280000000002E-2</v>
      </c>
      <c r="H1942" s="223">
        <v>1.6424225000000001E-2</v>
      </c>
      <c r="I1942" s="223">
        <v>9.2110492000000002E-2</v>
      </c>
      <c r="J1942" s="223">
        <v>4.1002748999999998E-2</v>
      </c>
      <c r="K1942" s="223">
        <v>2.6484489000000002E-3</v>
      </c>
      <c r="L1942" s="223">
        <v>1.1213169000000001</v>
      </c>
      <c r="M1942" s="223">
        <v>3.1098361999999999E-4</v>
      </c>
      <c r="N1942" s="223">
        <v>0</v>
      </c>
      <c r="O1942" s="223">
        <v>0</v>
      </c>
      <c r="P1942" s="227">
        <f t="shared" si="386"/>
        <v>8.6461170370370368</v>
      </c>
      <c r="Q1942" s="238">
        <v>135.53208000000001</v>
      </c>
      <c r="R1942" s="117">
        <v>89.732388999999998</v>
      </c>
      <c r="S1942" s="117">
        <v>23.007541</v>
      </c>
      <c r="T1942" s="117">
        <v>4.1709773000000002E-4</v>
      </c>
      <c r="U1942" s="117">
        <v>0.86904283000000004</v>
      </c>
      <c r="V1942" s="117">
        <v>0.10527375999999999</v>
      </c>
      <c r="W1942" s="117">
        <v>21.817416999999999</v>
      </c>
      <c r="X1942" s="257">
        <f t="shared" si="387"/>
        <v>0.76940985179814991</v>
      </c>
      <c r="Y1942" s="257">
        <f t="shared" si="388"/>
        <v>0.37660269236299998</v>
      </c>
      <c r="Z1942" s="257">
        <f t="shared" si="389"/>
        <v>0.16772585337514997</v>
      </c>
      <c r="AA1942" s="257">
        <f t="shared" si="390"/>
        <v>0.22508130605999999</v>
      </c>
      <c r="AB1942" s="257">
        <v>0.23951694000000001</v>
      </c>
      <c r="AC1942" s="257">
        <v>2.7271346999999999E-5</v>
      </c>
      <c r="AD1942" s="257">
        <v>5.1304493999999999E-2</v>
      </c>
      <c r="AE1942" s="257">
        <v>1.6220125999999999E-5</v>
      </c>
      <c r="AF1942" s="257">
        <v>8.5015431000000002E-2</v>
      </c>
      <c r="AG1942" s="257">
        <v>7.2233588999999997E-4</v>
      </c>
      <c r="AH1942" s="257">
        <v>0.15686085999999999</v>
      </c>
      <c r="AI1942" s="257">
        <v>4.5732229E-4</v>
      </c>
      <c r="AJ1942" s="257">
        <v>3.6994144999999998E-4</v>
      </c>
      <c r="AK1942" s="257">
        <v>2.4777584E-4</v>
      </c>
      <c r="AL1942" s="257">
        <v>5.3268181000000001E-5</v>
      </c>
      <c r="AM1942" s="257">
        <v>1.7261415E-7</v>
      </c>
      <c r="AN1942" s="257">
        <v>2.6390171E-3</v>
      </c>
      <c r="AO1942" s="257">
        <v>1.8937744999999999E-3</v>
      </c>
      <c r="AP1942" s="257">
        <v>5.2037213999999998E-3</v>
      </c>
      <c r="AQ1942" s="257">
        <v>5.3233605999999998E-4</v>
      </c>
      <c r="AR1942" s="257">
        <v>0.22454896999999999</v>
      </c>
      <c r="AT1942" s="193"/>
      <c r="AU1942" s="193"/>
      <c r="AV1942" s="193"/>
      <c r="AW1942" s="193"/>
      <c r="AX1942" s="193"/>
      <c r="AY1942" s="193"/>
      <c r="AZ1942" s="193"/>
      <c r="BA1942" s="193"/>
      <c r="BB1942" s="193"/>
      <c r="BC1942" s="193"/>
      <c r="BD1942" s="193"/>
      <c r="BE1942" s="315"/>
      <c r="BF1942" s="315"/>
      <c r="BG1942" s="315"/>
      <c r="BH1942" s="315"/>
      <c r="BI1942" s="315"/>
      <c r="BJ1942" s="315"/>
      <c r="BK1942" s="315"/>
    </row>
    <row r="1943" spans="1:63" x14ac:dyDescent="0.25">
      <c r="A1943" s="43"/>
      <c r="B1943" s="9" t="s">
        <v>5770</v>
      </c>
      <c r="C1943" s="48" t="s">
        <v>4414</v>
      </c>
      <c r="D1943" s="223">
        <v>2.8408859</v>
      </c>
      <c r="E1943" s="223">
        <v>1.1924975</v>
      </c>
      <c r="F1943" s="223">
        <v>0.27631715000000001</v>
      </c>
      <c r="G1943" s="223">
        <v>4.6472602000000002E-2</v>
      </c>
      <c r="H1943" s="223">
        <v>1.5416406000000001E-2</v>
      </c>
      <c r="I1943" s="223">
        <v>9.4152806000000006E-2</v>
      </c>
      <c r="J1943" s="223">
        <v>5.1709346000000003E-2</v>
      </c>
      <c r="K1943" s="223">
        <v>2.4850353000000001E-3</v>
      </c>
      <c r="L1943" s="223">
        <v>1.1615206</v>
      </c>
      <c r="M1943" s="223">
        <v>3.1446499999999999E-4</v>
      </c>
      <c r="N1943" s="223">
        <v>0</v>
      </c>
      <c r="O1943" s="223">
        <v>0</v>
      </c>
      <c r="P1943" s="227">
        <f t="shared" si="386"/>
        <v>8.8333148148148144</v>
      </c>
      <c r="Q1943" s="238">
        <v>128.85626999999999</v>
      </c>
      <c r="R1943" s="117">
        <v>84.550846000000007</v>
      </c>
      <c r="S1943" s="117">
        <v>21.924143000000001</v>
      </c>
      <c r="T1943" s="117">
        <v>3.8384526E-4</v>
      </c>
      <c r="U1943" s="117">
        <v>1.3869681</v>
      </c>
      <c r="V1943" s="117">
        <v>0.11543792</v>
      </c>
      <c r="W1943" s="117">
        <v>20.878491</v>
      </c>
      <c r="X1943" s="257">
        <f t="shared" si="387"/>
        <v>0.77788935126397996</v>
      </c>
      <c r="Y1943" s="257">
        <f t="shared" si="388"/>
        <v>0.39312929463699997</v>
      </c>
      <c r="Z1943" s="257">
        <f t="shared" si="389"/>
        <v>0.17145875732698002</v>
      </c>
      <c r="AA1943" s="257">
        <f t="shared" si="390"/>
        <v>0.21330129930000002</v>
      </c>
      <c r="AB1943" s="257">
        <v>0.24469062</v>
      </c>
      <c r="AC1943" s="257">
        <v>2.5692818000000002E-5</v>
      </c>
      <c r="AD1943" s="257">
        <v>6.4093454999999994E-2</v>
      </c>
      <c r="AE1943" s="257">
        <v>1.5902738999999999E-5</v>
      </c>
      <c r="AF1943" s="257">
        <v>8.3615435000000002E-2</v>
      </c>
      <c r="AG1943" s="257">
        <v>6.8818907999999997E-4</v>
      </c>
      <c r="AH1943" s="257">
        <v>0.16026143000000001</v>
      </c>
      <c r="AI1943" s="257">
        <v>4.5028845999999997E-4</v>
      </c>
      <c r="AJ1943" s="257">
        <v>4.0180108999999999E-4</v>
      </c>
      <c r="AK1943" s="257">
        <v>2.8478580000000002E-4</v>
      </c>
      <c r="AL1943" s="257">
        <v>5.644966E-5</v>
      </c>
      <c r="AM1943" s="257">
        <v>1.8811698E-7</v>
      </c>
      <c r="AN1943" s="257">
        <v>3.1862457000000001E-3</v>
      </c>
      <c r="AO1943" s="257">
        <v>1.9185135999999999E-3</v>
      </c>
      <c r="AP1943" s="257">
        <v>4.8990548999999998E-3</v>
      </c>
      <c r="AQ1943" s="257">
        <v>1.8255893E-3</v>
      </c>
      <c r="AR1943" s="257">
        <v>0.21147571000000001</v>
      </c>
      <c r="AT1943" s="193"/>
      <c r="AU1943" s="193"/>
      <c r="AV1943" s="193"/>
      <c r="AW1943" s="193"/>
      <c r="AX1943" s="193"/>
      <c r="AY1943" s="193"/>
      <c r="AZ1943" s="193"/>
      <c r="BA1943" s="193"/>
      <c r="BB1943" s="193"/>
      <c r="BC1943" s="193"/>
      <c r="BD1943" s="193"/>
      <c r="BE1943" s="315"/>
      <c r="BF1943" s="315"/>
      <c r="BG1943" s="315"/>
      <c r="BH1943" s="315"/>
      <c r="BI1943" s="315"/>
      <c r="BJ1943" s="315"/>
      <c r="BK1943" s="315"/>
    </row>
    <row r="1944" spans="1:63" x14ac:dyDescent="0.25">
      <c r="A1944" s="43"/>
      <c r="B1944" s="9" t="s">
        <v>5770</v>
      </c>
      <c r="C1944" s="48" t="s">
        <v>4415</v>
      </c>
      <c r="D1944" s="223">
        <v>2.7724253000000001</v>
      </c>
      <c r="E1944" s="223">
        <v>1.1070274</v>
      </c>
      <c r="F1944" s="223">
        <v>0.28585937</v>
      </c>
      <c r="G1944" s="223">
        <v>5.2568524999999998E-2</v>
      </c>
      <c r="H1944" s="223">
        <v>1.5898869E-2</v>
      </c>
      <c r="I1944" s="223">
        <v>9.9738750000000001E-2</v>
      </c>
      <c r="J1944" s="223">
        <v>4.2245352E-2</v>
      </c>
      <c r="K1944" s="223">
        <v>2.5836464999999999E-3</v>
      </c>
      <c r="L1944" s="223">
        <v>1.1664388999999999</v>
      </c>
      <c r="M1944" s="223">
        <v>6.4515566999999999E-5</v>
      </c>
      <c r="N1944" s="223">
        <v>0</v>
      </c>
      <c r="O1944" s="223">
        <v>0</v>
      </c>
      <c r="P1944" s="227">
        <f t="shared" si="386"/>
        <v>8.2002029629629618</v>
      </c>
      <c r="Q1944" s="238">
        <v>130.02545000000001</v>
      </c>
      <c r="R1944" s="117">
        <v>86.551762999999994</v>
      </c>
      <c r="S1944" s="117">
        <v>21.558955000000001</v>
      </c>
      <c r="T1944" s="117">
        <v>4.0721749000000002E-4</v>
      </c>
      <c r="U1944" s="117">
        <v>0.72136944999999997</v>
      </c>
      <c r="V1944" s="117">
        <v>8.7372660000000005E-2</v>
      </c>
      <c r="W1944" s="117">
        <v>21.105585999999999</v>
      </c>
      <c r="X1944" s="257">
        <f t="shared" si="387"/>
        <v>0.76875185947869995</v>
      </c>
      <c r="Y1944" s="257">
        <f t="shared" si="388"/>
        <v>0.39150030214300002</v>
      </c>
      <c r="Z1944" s="257">
        <f t="shared" si="389"/>
        <v>0.15956471533569999</v>
      </c>
      <c r="AA1944" s="257">
        <f t="shared" si="390"/>
        <v>0.21768684199999999</v>
      </c>
      <c r="AB1944" s="257">
        <v>0.22716685</v>
      </c>
      <c r="AC1944" s="257">
        <v>2.6403373000000001E-5</v>
      </c>
      <c r="AD1944" s="257">
        <v>7.5408784000000006E-2</v>
      </c>
      <c r="AE1944" s="257">
        <v>1.6257079999999999E-5</v>
      </c>
      <c r="AF1944" s="257">
        <v>8.8205483000000001E-2</v>
      </c>
      <c r="AG1944" s="257">
        <v>6.7652469000000002E-4</v>
      </c>
      <c r="AH1944" s="257">
        <v>0.14877003</v>
      </c>
      <c r="AI1944" s="257">
        <v>4.6649908E-4</v>
      </c>
      <c r="AJ1944" s="257">
        <v>4.5749111999999998E-4</v>
      </c>
      <c r="AK1944" s="257">
        <v>2.6297948999999998E-4</v>
      </c>
      <c r="AL1944" s="257">
        <v>6.4887449999999995E-5</v>
      </c>
      <c r="AM1944" s="257">
        <v>2.1379569999999999E-7</v>
      </c>
      <c r="AN1944" s="257">
        <v>2.4737181999999998E-3</v>
      </c>
      <c r="AO1944" s="257">
        <v>1.9689559E-3</v>
      </c>
      <c r="AP1944" s="257">
        <v>5.0999403000000004E-3</v>
      </c>
      <c r="AQ1944" s="257">
        <v>1.076622E-3</v>
      </c>
      <c r="AR1944" s="257">
        <v>0.21661021999999999</v>
      </c>
      <c r="AT1944" s="193"/>
      <c r="AU1944" s="193"/>
      <c r="AV1944" s="193"/>
      <c r="AW1944" s="193"/>
      <c r="AX1944" s="193"/>
      <c r="AY1944" s="193"/>
      <c r="AZ1944" s="193"/>
      <c r="BA1944" s="193"/>
      <c r="BB1944" s="193"/>
      <c r="BC1944" s="193"/>
      <c r="BD1944" s="193"/>
      <c r="BE1944" s="315"/>
      <c r="BF1944" s="315"/>
      <c r="BG1944" s="315"/>
      <c r="BH1944" s="315"/>
      <c r="BI1944" s="315"/>
      <c r="BJ1944" s="315"/>
      <c r="BK1944" s="315"/>
    </row>
    <row r="1945" spans="1:63" x14ac:dyDescent="0.25">
      <c r="A1945" s="43"/>
      <c r="B1945" s="9" t="s">
        <v>5770</v>
      </c>
      <c r="C1945" s="48" t="s">
        <v>4416</v>
      </c>
      <c r="D1945" s="223">
        <v>2.8848984999999998</v>
      </c>
      <c r="E1945" s="223">
        <v>1.2737461000000001</v>
      </c>
      <c r="F1945" s="223">
        <v>0.27611115000000003</v>
      </c>
      <c r="G1945" s="223">
        <v>4.2614203000000003E-2</v>
      </c>
      <c r="H1945" s="223">
        <v>1.6586113E-2</v>
      </c>
      <c r="I1945" s="223">
        <v>9.0673420000000005E-2</v>
      </c>
      <c r="J1945" s="223">
        <v>4.0720277999999999E-2</v>
      </c>
      <c r="K1945" s="223">
        <v>2.6010921999999998E-3</v>
      </c>
      <c r="L1945" s="223">
        <v>1.1415660000000001</v>
      </c>
      <c r="M1945" s="223">
        <v>2.8015092000000002E-4</v>
      </c>
      <c r="N1945" s="223">
        <v>0</v>
      </c>
      <c r="O1945" s="223">
        <v>0</v>
      </c>
      <c r="P1945" s="227">
        <f t="shared" si="386"/>
        <v>9.4351562962962969</v>
      </c>
      <c r="Q1945" s="238">
        <v>135.35921999999999</v>
      </c>
      <c r="R1945" s="117">
        <v>88.666098000000005</v>
      </c>
      <c r="S1945" s="117">
        <v>23.158825</v>
      </c>
      <c r="T1945" s="117">
        <v>4.0982627999999998E-4</v>
      </c>
      <c r="U1945" s="117">
        <v>1.5594520000000001</v>
      </c>
      <c r="V1945" s="117">
        <v>0.12121227</v>
      </c>
      <c r="W1945" s="117">
        <v>21.853221999999999</v>
      </c>
      <c r="X1945" s="257">
        <f t="shared" si="387"/>
        <v>0.80137908682379</v>
      </c>
      <c r="Y1945" s="257">
        <f t="shared" si="388"/>
        <v>0.39651429459500004</v>
      </c>
      <c r="Z1945" s="257">
        <f t="shared" si="389"/>
        <v>0.18274853462878998</v>
      </c>
      <c r="AA1945" s="257">
        <f t="shared" si="390"/>
        <v>0.22211625759999998</v>
      </c>
      <c r="AB1945" s="257">
        <v>0.26135628999999999</v>
      </c>
      <c r="AC1945" s="257">
        <v>2.7059397999999998E-5</v>
      </c>
      <c r="AD1945" s="257">
        <v>5.0878097999999997E-2</v>
      </c>
      <c r="AE1945" s="257">
        <v>1.6021447000000001E-5</v>
      </c>
      <c r="AF1945" s="257">
        <v>8.3510052000000001E-2</v>
      </c>
      <c r="AG1945" s="257">
        <v>7.2677375000000004E-4</v>
      </c>
      <c r="AH1945" s="257">
        <v>0.17118146000000001</v>
      </c>
      <c r="AI1945" s="257">
        <v>4.4868136000000001E-4</v>
      </c>
      <c r="AJ1945" s="257">
        <v>3.6509644000000001E-4</v>
      </c>
      <c r="AK1945" s="257">
        <v>2.5794145000000002E-4</v>
      </c>
      <c r="AL1945" s="257">
        <v>5.2452299999999999E-5</v>
      </c>
      <c r="AM1945" s="257">
        <v>1.7007879E-7</v>
      </c>
      <c r="AN1945" s="257">
        <v>3.4254413000000001E-3</v>
      </c>
      <c r="AO1945" s="257">
        <v>1.8798521E-3</v>
      </c>
      <c r="AP1945" s="257">
        <v>5.1374395999999999E-3</v>
      </c>
      <c r="AQ1945" s="257">
        <v>3.7514759999999998E-4</v>
      </c>
      <c r="AR1945" s="257">
        <v>0.22174110999999999</v>
      </c>
      <c r="AT1945" s="193"/>
      <c r="AU1945" s="193"/>
      <c r="AV1945" s="193"/>
      <c r="AW1945" s="193"/>
      <c r="AX1945" s="193"/>
      <c r="AY1945" s="193"/>
      <c r="AZ1945" s="193"/>
      <c r="BA1945" s="193"/>
      <c r="BB1945" s="193"/>
      <c r="BC1945" s="193"/>
      <c r="BD1945" s="193"/>
      <c r="BE1945" s="315"/>
      <c r="BF1945" s="315"/>
      <c r="BG1945" s="315"/>
      <c r="BH1945" s="315"/>
      <c r="BI1945" s="315"/>
      <c r="BJ1945" s="315"/>
      <c r="BK1945" s="315"/>
    </row>
    <row r="1946" spans="1:63" x14ac:dyDescent="0.25">
      <c r="A1946" s="43"/>
      <c r="B1946" s="9" t="s">
        <v>5770</v>
      </c>
      <c r="C1946" s="48" t="s">
        <v>4417</v>
      </c>
      <c r="D1946" s="223">
        <v>2.9973804999999998</v>
      </c>
      <c r="E1946" s="223">
        <v>1.340497</v>
      </c>
      <c r="F1946" s="223">
        <v>0.27588720999999999</v>
      </c>
      <c r="G1946" s="223">
        <v>4.7845514999999998E-2</v>
      </c>
      <c r="H1946" s="223">
        <v>1.6214757E-2</v>
      </c>
      <c r="I1946" s="223">
        <v>9.5203081999999994E-2</v>
      </c>
      <c r="J1946" s="223">
        <v>4.0619304000000002E-2</v>
      </c>
      <c r="K1946" s="223">
        <v>2.4894235999999999E-3</v>
      </c>
      <c r="L1946" s="223">
        <v>1.1782447</v>
      </c>
      <c r="M1946" s="223">
        <v>3.7939491999999998E-4</v>
      </c>
      <c r="N1946" s="223">
        <v>0</v>
      </c>
      <c r="O1946" s="223">
        <v>0</v>
      </c>
      <c r="P1946" s="227">
        <f t="shared" si="386"/>
        <v>9.9296074074074063</v>
      </c>
      <c r="Q1946" s="238">
        <v>133.05107000000001</v>
      </c>
      <c r="R1946" s="117">
        <v>86.213990999999993</v>
      </c>
      <c r="S1946" s="117">
        <v>23.200973000000001</v>
      </c>
      <c r="T1946" s="117">
        <v>3.9305805999999998E-4</v>
      </c>
      <c r="U1946" s="117">
        <v>2.1421790000000001</v>
      </c>
      <c r="V1946" s="117">
        <v>0.14380201000000001</v>
      </c>
      <c r="W1946" s="117">
        <v>21.349736</v>
      </c>
      <c r="X1946" s="257">
        <f t="shared" si="387"/>
        <v>0.83437005511835993</v>
      </c>
      <c r="Y1946" s="257">
        <f t="shared" si="388"/>
        <v>0.42560240318599996</v>
      </c>
      <c r="Z1946" s="257">
        <f t="shared" si="389"/>
        <v>0.19235960813236</v>
      </c>
      <c r="AA1946" s="257">
        <f t="shared" si="390"/>
        <v>0.21640804380000001</v>
      </c>
      <c r="AB1946" s="257">
        <v>0.2750397</v>
      </c>
      <c r="AC1946" s="257">
        <v>2.6349967999999999E-5</v>
      </c>
      <c r="AD1946" s="257">
        <v>6.5427172000000006E-2</v>
      </c>
      <c r="AE1946" s="257">
        <v>1.5926557999999999E-5</v>
      </c>
      <c r="AF1946" s="257">
        <v>8.4365052999999995E-2</v>
      </c>
      <c r="AG1946" s="257">
        <v>7.2820166000000001E-4</v>
      </c>
      <c r="AH1946" s="257">
        <v>0.18015655999999999</v>
      </c>
      <c r="AI1946" s="257">
        <v>4.4908120000000001E-4</v>
      </c>
      <c r="AJ1946" s="257">
        <v>4.1299583999999999E-4</v>
      </c>
      <c r="AK1946" s="257">
        <v>2.7672154000000002E-4</v>
      </c>
      <c r="AL1946" s="257">
        <v>5.8656049000000003E-5</v>
      </c>
      <c r="AM1946" s="257">
        <v>1.9250336E-7</v>
      </c>
      <c r="AN1946" s="257">
        <v>4.0725874999999996E-3</v>
      </c>
      <c r="AO1946" s="257">
        <v>1.9283073999999999E-3</v>
      </c>
      <c r="AP1946" s="257">
        <v>5.0045061000000002E-3</v>
      </c>
      <c r="AQ1946" s="257">
        <v>9.1793379999999996E-4</v>
      </c>
      <c r="AR1946" s="257">
        <v>0.21549011000000001</v>
      </c>
      <c r="AT1946" s="193"/>
      <c r="AU1946" s="193"/>
      <c r="AV1946" s="193"/>
      <c r="AW1946" s="193"/>
      <c r="AX1946" s="193"/>
      <c r="AY1946" s="193"/>
      <c r="AZ1946" s="193"/>
      <c r="BA1946" s="193"/>
      <c r="BB1946" s="193"/>
      <c r="BC1946" s="193"/>
      <c r="BD1946" s="193"/>
      <c r="BE1946" s="315"/>
      <c r="BF1946" s="315"/>
      <c r="BG1946" s="315"/>
      <c r="BH1946" s="315"/>
      <c r="BI1946" s="315"/>
      <c r="BJ1946" s="315"/>
      <c r="BK1946" s="315"/>
    </row>
    <row r="1947" spans="1:63" x14ac:dyDescent="0.25">
      <c r="A1947" s="43"/>
      <c r="B1947" s="9" t="s">
        <v>5770</v>
      </c>
      <c r="C1947" s="48" t="s">
        <v>4418</v>
      </c>
      <c r="D1947" s="223">
        <v>2.6716858999999999</v>
      </c>
      <c r="E1947" s="223">
        <v>1.1723129000000001</v>
      </c>
      <c r="F1947" s="223">
        <v>0.29331141999999999</v>
      </c>
      <c r="G1947" s="223">
        <v>3.9510053000000003E-2</v>
      </c>
      <c r="H1947" s="223">
        <v>1.4735893999999999E-2</v>
      </c>
      <c r="I1947" s="223">
        <v>9.0256608000000002E-2</v>
      </c>
      <c r="J1947" s="223">
        <v>3.7888782000000003E-2</v>
      </c>
      <c r="K1947" s="223">
        <v>2.3795388999999999E-3</v>
      </c>
      <c r="L1947" s="223">
        <v>1.0182169999999999</v>
      </c>
      <c r="M1947" s="223">
        <v>3.0736931000000002E-3</v>
      </c>
      <c r="N1947" s="223">
        <v>0</v>
      </c>
      <c r="O1947" s="223">
        <v>0</v>
      </c>
      <c r="P1947" s="227">
        <f t="shared" si="386"/>
        <v>8.6837992592592599</v>
      </c>
      <c r="Q1947" s="238">
        <v>145.52359999999999</v>
      </c>
      <c r="R1947" s="117">
        <v>94.200616999999994</v>
      </c>
      <c r="S1947" s="117">
        <v>29.806215999999999</v>
      </c>
      <c r="T1947" s="117">
        <v>3.7532633999999999E-4</v>
      </c>
      <c r="U1947" s="117">
        <v>0.94941613000000002</v>
      </c>
      <c r="V1947" s="117">
        <v>0.26930144</v>
      </c>
      <c r="W1947" s="117">
        <v>20.297678999999999</v>
      </c>
      <c r="X1947" s="257">
        <f t="shared" si="387"/>
        <v>0.77968821774592012</v>
      </c>
      <c r="Y1947" s="257">
        <f t="shared" si="388"/>
        <v>0.37531744740400003</v>
      </c>
      <c r="Z1947" s="257">
        <f t="shared" si="389"/>
        <v>0.16813191835191998</v>
      </c>
      <c r="AA1947" s="257">
        <f t="shared" si="390"/>
        <v>0.23623885199</v>
      </c>
      <c r="AB1947" s="257">
        <v>0.24058405999999999</v>
      </c>
      <c r="AC1947" s="257">
        <v>2.7096083999999999E-5</v>
      </c>
      <c r="AD1947" s="257">
        <v>4.9392430000000001E-2</v>
      </c>
      <c r="AE1947" s="257">
        <v>1.652182E-5</v>
      </c>
      <c r="AF1947" s="257">
        <v>8.4356046000000004E-2</v>
      </c>
      <c r="AG1947" s="257">
        <v>9.4129350000000001E-4</v>
      </c>
      <c r="AH1947" s="257">
        <v>0.15754251</v>
      </c>
      <c r="AI1947" s="257">
        <v>4.7768060000000001E-4</v>
      </c>
      <c r="AJ1947" s="257">
        <v>3.3968186000000002E-4</v>
      </c>
      <c r="AK1947" s="257">
        <v>2.4688693E-4</v>
      </c>
      <c r="AL1947" s="257">
        <v>4.9391860999999997E-5</v>
      </c>
      <c r="AM1947" s="257">
        <v>1.6110092000000001E-7</v>
      </c>
      <c r="AN1947" s="257">
        <v>2.5789626E-3</v>
      </c>
      <c r="AO1947" s="257">
        <v>1.8627355999999999E-3</v>
      </c>
      <c r="AP1947" s="257">
        <v>5.0339078000000001E-3</v>
      </c>
      <c r="AQ1947" s="257">
        <v>4.4689198999999999E-4</v>
      </c>
      <c r="AR1947" s="257">
        <v>0.23579195999999999</v>
      </c>
      <c r="AT1947" s="193"/>
      <c r="AU1947" s="193"/>
      <c r="AV1947" s="193"/>
      <c r="AW1947" s="193"/>
      <c r="AX1947" s="193"/>
      <c r="AY1947" s="193"/>
      <c r="AZ1947" s="193"/>
      <c r="BA1947" s="193"/>
      <c r="BB1947" s="193"/>
      <c r="BC1947" s="193"/>
      <c r="BD1947" s="193"/>
      <c r="BE1947" s="315"/>
      <c r="BF1947" s="315"/>
      <c r="BG1947" s="315"/>
      <c r="BH1947" s="315"/>
      <c r="BI1947" s="315"/>
      <c r="BJ1947" s="315"/>
      <c r="BK1947" s="315"/>
    </row>
    <row r="1948" spans="1:63" x14ac:dyDescent="0.25">
      <c r="A1948" s="43"/>
      <c r="B1948" s="9" t="s">
        <v>5770</v>
      </c>
      <c r="C1948" s="48" t="s">
        <v>4419</v>
      </c>
      <c r="D1948" s="223">
        <v>2.6788932000000001</v>
      </c>
      <c r="E1948" s="223">
        <v>1.1769065000000001</v>
      </c>
      <c r="F1948" s="223">
        <v>0.29265619999999998</v>
      </c>
      <c r="G1948" s="223">
        <v>4.0310906000000001E-2</v>
      </c>
      <c r="H1948" s="223">
        <v>1.4645831E-2</v>
      </c>
      <c r="I1948" s="223">
        <v>9.1154736E-2</v>
      </c>
      <c r="J1948" s="223">
        <v>3.7579089000000003E-2</v>
      </c>
      <c r="K1948" s="223">
        <v>2.3544798999999999E-3</v>
      </c>
      <c r="L1948" s="223">
        <v>1.0202028000000001</v>
      </c>
      <c r="M1948" s="223">
        <v>3.0826365999999999E-3</v>
      </c>
      <c r="N1948" s="223">
        <v>0</v>
      </c>
      <c r="O1948" s="223">
        <v>0</v>
      </c>
      <c r="P1948" s="227">
        <f t="shared" si="386"/>
        <v>8.7178259259259256</v>
      </c>
      <c r="Q1948" s="238">
        <v>144.80393000000001</v>
      </c>
      <c r="R1948" s="117">
        <v>93.616936999999993</v>
      </c>
      <c r="S1948" s="117">
        <v>29.740338999999999</v>
      </c>
      <c r="T1948" s="117">
        <v>3.7161361999999998E-4</v>
      </c>
      <c r="U1948" s="117">
        <v>1.0209385</v>
      </c>
      <c r="V1948" s="117">
        <v>0.27226370999999999</v>
      </c>
      <c r="W1948" s="117">
        <v>20.153078000000001</v>
      </c>
      <c r="X1948" s="257">
        <f t="shared" si="387"/>
        <v>0.78236969565703007</v>
      </c>
      <c r="Y1948" s="257">
        <f t="shared" si="388"/>
        <v>0.37861823027600006</v>
      </c>
      <c r="Z1948" s="257">
        <f t="shared" si="389"/>
        <v>0.16881158402103</v>
      </c>
      <c r="AA1948" s="257">
        <f t="shared" si="390"/>
        <v>0.23493988136000002</v>
      </c>
      <c r="AB1948" s="257">
        <v>0.24152504999999999</v>
      </c>
      <c r="AC1948" s="257">
        <v>2.6908853000000001E-5</v>
      </c>
      <c r="AD1948" s="257">
        <v>5.1651372000000001E-2</v>
      </c>
      <c r="AE1948" s="257">
        <v>1.6478423000000001E-5</v>
      </c>
      <c r="AF1948" s="257">
        <v>8.4459166000000002E-2</v>
      </c>
      <c r="AG1948" s="257">
        <v>9.3925499999999995E-4</v>
      </c>
      <c r="AH1948" s="257">
        <v>0.15816041</v>
      </c>
      <c r="AI1948" s="257">
        <v>4.7673209000000002E-4</v>
      </c>
      <c r="AJ1948" s="257">
        <v>3.4708748000000003E-4</v>
      </c>
      <c r="AK1948" s="257">
        <v>2.4840910999999999E-4</v>
      </c>
      <c r="AL1948" s="257">
        <v>5.0330487E-5</v>
      </c>
      <c r="AM1948" s="257">
        <v>1.6445403E-7</v>
      </c>
      <c r="AN1948" s="257">
        <v>2.6557010999999999E-3</v>
      </c>
      <c r="AO1948" s="257">
        <v>1.8711312999999999E-3</v>
      </c>
      <c r="AP1948" s="257">
        <v>5.0016180000000002E-3</v>
      </c>
      <c r="AQ1948" s="257">
        <v>6.2295136000000003E-4</v>
      </c>
      <c r="AR1948" s="257">
        <v>0.23431693000000001</v>
      </c>
      <c r="AT1948" s="193"/>
      <c r="AU1948" s="193"/>
      <c r="AV1948" s="193"/>
      <c r="AW1948" s="193"/>
      <c r="AX1948" s="193"/>
      <c r="AY1948" s="193"/>
      <c r="AZ1948" s="193"/>
      <c r="BA1948" s="193"/>
      <c r="BB1948" s="193"/>
      <c r="BC1948" s="193"/>
      <c r="BD1948" s="193"/>
      <c r="BE1948" s="315"/>
      <c r="BF1948" s="315"/>
      <c r="BG1948" s="315"/>
      <c r="BH1948" s="315"/>
      <c r="BI1948" s="315"/>
      <c r="BJ1948" s="315"/>
      <c r="BK1948" s="315"/>
    </row>
    <row r="1949" spans="1:63" x14ac:dyDescent="0.25">
      <c r="A1949" s="43"/>
      <c r="B1949" s="9" t="s">
        <v>5770</v>
      </c>
      <c r="C1949" s="48" t="s">
        <v>4420</v>
      </c>
      <c r="D1949" s="223">
        <v>2.7183128000000001</v>
      </c>
      <c r="E1949" s="223">
        <v>1.1735644000000001</v>
      </c>
      <c r="F1949" s="223">
        <v>0.28793501999999999</v>
      </c>
      <c r="G1949" s="223">
        <v>4.0766754000000002E-2</v>
      </c>
      <c r="H1949" s="223">
        <v>1.5571659999999999E-2</v>
      </c>
      <c r="I1949" s="223">
        <v>9.0312592999999997E-2</v>
      </c>
      <c r="J1949" s="223">
        <v>3.9453593000000002E-2</v>
      </c>
      <c r="K1949" s="223">
        <v>2.5136164999999999E-3</v>
      </c>
      <c r="L1949" s="223">
        <v>1.0663872999999999</v>
      </c>
      <c r="M1949" s="223">
        <v>1.8078694000000001E-3</v>
      </c>
      <c r="N1949" s="223">
        <v>0</v>
      </c>
      <c r="O1949" s="223">
        <v>0</v>
      </c>
      <c r="P1949" s="227">
        <f t="shared" si="386"/>
        <v>8.6930696296296297</v>
      </c>
      <c r="Q1949" s="238">
        <v>141.33795000000001</v>
      </c>
      <c r="R1949" s="117">
        <v>92.426249999999996</v>
      </c>
      <c r="S1949" s="117">
        <v>26.739256000000001</v>
      </c>
      <c r="T1949" s="117">
        <v>3.96074E-4</v>
      </c>
      <c r="U1949" s="117">
        <v>0.91242208000000002</v>
      </c>
      <c r="V1949" s="117">
        <v>0.19352758</v>
      </c>
      <c r="W1949" s="117">
        <v>21.066099000000001</v>
      </c>
      <c r="X1949" s="257">
        <f t="shared" si="387"/>
        <v>0.77549576569236012</v>
      </c>
      <c r="Y1949" s="257">
        <f t="shared" si="388"/>
        <v>0.37545601233800008</v>
      </c>
      <c r="Z1949" s="257">
        <f t="shared" si="389"/>
        <v>0.16843071483436001</v>
      </c>
      <c r="AA1949" s="257">
        <f t="shared" si="390"/>
        <v>0.23160903852</v>
      </c>
      <c r="AB1949" s="257">
        <v>0.24083009</v>
      </c>
      <c r="AC1949" s="257">
        <v>2.7267342000000001E-5</v>
      </c>
      <c r="AD1949" s="257">
        <v>4.9252074E-2</v>
      </c>
      <c r="AE1949" s="257">
        <v>1.6393425999999999E-5</v>
      </c>
      <c r="AF1949" s="257">
        <v>8.4487738000000007E-2</v>
      </c>
      <c r="AG1949" s="257">
        <v>8.4244957E-4</v>
      </c>
      <c r="AH1949" s="257">
        <v>0.15771161</v>
      </c>
      <c r="AI1949" s="257">
        <v>4.6855536999999999E-4</v>
      </c>
      <c r="AJ1949" s="257">
        <v>3.5002532999999999E-4</v>
      </c>
      <c r="AK1949" s="257">
        <v>2.4721927000000002E-4</v>
      </c>
      <c r="AL1949" s="257">
        <v>5.0729541000000002E-5</v>
      </c>
      <c r="AM1949" s="257">
        <v>1.6482336E-7</v>
      </c>
      <c r="AN1949" s="257">
        <v>2.6093121E-3</v>
      </c>
      <c r="AO1949" s="257">
        <v>1.8683052000000001E-3</v>
      </c>
      <c r="AP1949" s="257">
        <v>5.1247932E-3</v>
      </c>
      <c r="AQ1949" s="257">
        <v>2.8542851999999999E-4</v>
      </c>
      <c r="AR1949" s="257">
        <v>0.23132361000000001</v>
      </c>
      <c r="AT1949" s="193"/>
      <c r="AU1949" s="193"/>
      <c r="AV1949" s="193"/>
      <c r="AW1949" s="193"/>
      <c r="AX1949" s="193"/>
      <c r="AY1949" s="193"/>
      <c r="AZ1949" s="193"/>
      <c r="BA1949" s="193"/>
      <c r="BB1949" s="193"/>
      <c r="BC1949" s="193"/>
      <c r="BD1949" s="193"/>
      <c r="BE1949" s="315"/>
      <c r="BF1949" s="315"/>
      <c r="BG1949" s="315"/>
      <c r="BH1949" s="315"/>
      <c r="BI1949" s="315"/>
      <c r="BJ1949" s="315"/>
      <c r="BK1949" s="315"/>
    </row>
    <row r="1950" spans="1:63" x14ac:dyDescent="0.25">
      <c r="A1950" s="43"/>
      <c r="B1950" s="9" t="s">
        <v>5770</v>
      </c>
      <c r="C1950" s="48" t="s">
        <v>4421</v>
      </c>
      <c r="D1950" s="223">
        <v>2.6933148</v>
      </c>
      <c r="E1950" s="223">
        <v>1.1307144</v>
      </c>
      <c r="F1950" s="223">
        <v>0.29017375000000001</v>
      </c>
      <c r="G1950" s="223">
        <v>4.6057028999999999E-2</v>
      </c>
      <c r="H1950" s="223">
        <v>1.4724357E-2</v>
      </c>
      <c r="I1950" s="223">
        <v>9.5138358000000006E-2</v>
      </c>
      <c r="J1950" s="223">
        <v>4.12982E-2</v>
      </c>
      <c r="K1950" s="223">
        <v>2.3880575E-3</v>
      </c>
      <c r="L1950" s="223">
        <v>1.070724</v>
      </c>
      <c r="M1950" s="223">
        <v>2.0966350999999999E-3</v>
      </c>
      <c r="N1950" s="223">
        <v>0</v>
      </c>
      <c r="O1950" s="223">
        <v>0</v>
      </c>
      <c r="P1950" s="227">
        <f t="shared" si="386"/>
        <v>8.3756622222222212</v>
      </c>
      <c r="Q1950" s="238">
        <v>137.56469999999999</v>
      </c>
      <c r="R1950" s="117">
        <v>89.790925999999999</v>
      </c>
      <c r="S1950" s="117">
        <v>26.603553999999999</v>
      </c>
      <c r="T1950" s="117">
        <v>3.7509494000000001E-4</v>
      </c>
      <c r="U1950" s="117">
        <v>0.89291690000000001</v>
      </c>
      <c r="V1950" s="117">
        <v>0.20932735999999999</v>
      </c>
      <c r="W1950" s="117">
        <v>20.067602000000001</v>
      </c>
      <c r="X1950" s="257">
        <f t="shared" si="387"/>
        <v>0.77196064233403994</v>
      </c>
      <c r="Y1950" s="257">
        <f t="shared" si="388"/>
        <v>0.38357190654399997</v>
      </c>
      <c r="Z1950" s="257">
        <f t="shared" si="389"/>
        <v>0.16256021919003996</v>
      </c>
      <c r="AA1950" s="257">
        <f t="shared" si="390"/>
        <v>0.2258285166</v>
      </c>
      <c r="AB1950" s="257">
        <v>0.23204126999999999</v>
      </c>
      <c r="AC1950" s="257">
        <v>2.6248325999999999E-5</v>
      </c>
      <c r="AD1950" s="257">
        <v>6.4847295999999999E-2</v>
      </c>
      <c r="AE1950" s="257">
        <v>1.6338757999999999E-5</v>
      </c>
      <c r="AF1950" s="257">
        <v>8.5801895000000003E-2</v>
      </c>
      <c r="AG1950" s="257">
        <v>8.3885845999999995E-4</v>
      </c>
      <c r="AH1950" s="257">
        <v>0.15195275999999999</v>
      </c>
      <c r="AI1950" s="257">
        <v>4.7341656999999999E-4</v>
      </c>
      <c r="AJ1950" s="257">
        <v>3.9952478999999999E-4</v>
      </c>
      <c r="AK1950" s="257">
        <v>2.6042451000000001E-4</v>
      </c>
      <c r="AL1950" s="257">
        <v>5.7076685000000001E-5</v>
      </c>
      <c r="AM1950" s="257">
        <v>1.8853504E-7</v>
      </c>
      <c r="AN1950" s="257">
        <v>2.5505524999999999E-3</v>
      </c>
      <c r="AO1950" s="257">
        <v>1.9126639000000001E-3</v>
      </c>
      <c r="AP1950" s="257">
        <v>4.9536116999999999E-3</v>
      </c>
      <c r="AQ1950" s="257">
        <v>1.0907266E-3</v>
      </c>
      <c r="AR1950" s="257">
        <v>0.22473778999999999</v>
      </c>
      <c r="AT1950" s="193"/>
      <c r="AU1950" s="193"/>
      <c r="AV1950" s="193"/>
      <c r="AW1950" s="193"/>
      <c r="AX1950" s="193"/>
      <c r="AY1950" s="193"/>
      <c r="AZ1950" s="193"/>
      <c r="BA1950" s="193"/>
      <c r="BB1950" s="193"/>
      <c r="BC1950" s="193"/>
      <c r="BD1950" s="193"/>
      <c r="BE1950" s="315"/>
      <c r="BF1950" s="315"/>
      <c r="BG1950" s="315"/>
      <c r="BH1950" s="315"/>
      <c r="BI1950" s="315"/>
      <c r="BJ1950" s="315"/>
      <c r="BK1950" s="315"/>
    </row>
    <row r="1951" spans="1:63" x14ac:dyDescent="0.25">
      <c r="A1951" s="58" t="s">
        <v>529</v>
      </c>
      <c r="B1951" s="58"/>
      <c r="C1951" s="9"/>
      <c r="D1951" s="195"/>
      <c r="E1951" s="195"/>
      <c r="F1951" s="195"/>
      <c r="G1951" s="195"/>
      <c r="H1951" s="195"/>
      <c r="I1951" s="195"/>
      <c r="J1951" s="195"/>
      <c r="K1951" s="195"/>
      <c r="L1951" s="195"/>
      <c r="M1951" s="195"/>
      <c r="N1951" s="195"/>
      <c r="O1951" s="195"/>
      <c r="P1951" s="195"/>
      <c r="Q1951" s="239"/>
      <c r="R1951" s="97"/>
      <c r="S1951" s="97"/>
      <c r="T1951" s="97"/>
      <c r="U1951" s="97"/>
      <c r="V1951" s="97"/>
      <c r="W1951" s="97"/>
      <c r="X1951" s="259"/>
      <c r="Y1951" s="259"/>
      <c r="Z1951" s="259"/>
      <c r="AA1951" s="258"/>
      <c r="AB1951" s="258"/>
      <c r="AC1951" s="258"/>
      <c r="AD1951" s="258"/>
      <c r="AE1951" s="258"/>
      <c r="AF1951" s="258"/>
      <c r="AG1951" s="258"/>
      <c r="AH1951" s="258"/>
      <c r="AI1951" s="258"/>
      <c r="AJ1951" s="258"/>
      <c r="AK1951" s="258"/>
      <c r="AL1951" s="258"/>
      <c r="AM1951" s="258"/>
      <c r="AN1951" s="258"/>
      <c r="AO1951" s="258"/>
      <c r="AP1951" s="258"/>
      <c r="AQ1951" s="258"/>
      <c r="AR1951" s="258"/>
      <c r="AT1951" s="193"/>
      <c r="AU1951" s="193"/>
      <c r="AV1951" s="193"/>
      <c r="AW1951" s="193"/>
      <c r="AX1951" s="193"/>
      <c r="AY1951" s="193"/>
      <c r="AZ1951" s="193"/>
      <c r="BA1951" s="193"/>
      <c r="BB1951" s="193"/>
      <c r="BC1951" s="193"/>
      <c r="BD1951" s="193"/>
      <c r="BE1951" s="315"/>
      <c r="BF1951" s="315"/>
      <c r="BG1951" s="315"/>
      <c r="BH1951" s="315"/>
      <c r="BI1951" s="315"/>
      <c r="BJ1951" s="315"/>
      <c r="BK1951" s="315"/>
    </row>
    <row r="1952" spans="1:63" x14ac:dyDescent="0.25">
      <c r="A1952" s="43"/>
      <c r="B1952" s="9" t="s">
        <v>5770</v>
      </c>
      <c r="C1952" s="48" t="s">
        <v>4422</v>
      </c>
      <c r="D1952" s="223">
        <v>3.2189616999999999</v>
      </c>
      <c r="E1952" s="223">
        <v>0.28288109</v>
      </c>
      <c r="F1952" s="223">
        <v>0.3924627</v>
      </c>
      <c r="G1952" s="223">
        <v>0.24345676999999999</v>
      </c>
      <c r="H1952" s="223">
        <v>1.9378015E-3</v>
      </c>
      <c r="I1952" s="223">
        <v>0.27462207999999999</v>
      </c>
      <c r="J1952" s="223">
        <v>5.6028465999999999E-2</v>
      </c>
      <c r="K1952" s="223">
        <v>5.3170291000000005E-4</v>
      </c>
      <c r="L1952" s="223">
        <v>1.9670411000000001</v>
      </c>
      <c r="M1952" s="223">
        <v>0</v>
      </c>
      <c r="N1952" s="223">
        <v>0</v>
      </c>
      <c r="O1952" s="223">
        <v>0</v>
      </c>
      <c r="P1952" s="227">
        <f t="shared" ref="P1952:P1973" si="391">E1952/0.135</f>
        <v>2.0954154814814814</v>
      </c>
      <c r="Q1952" s="238">
        <v>36.8003</v>
      </c>
      <c r="R1952" s="117">
        <v>25.644973</v>
      </c>
      <c r="S1952" s="117">
        <v>6.2839375000000004</v>
      </c>
      <c r="T1952" s="117">
        <v>9.8353332E-5</v>
      </c>
      <c r="U1952" s="117">
        <v>0.48766939999999998</v>
      </c>
      <c r="V1952" s="117">
        <v>0.11401095999999999</v>
      </c>
      <c r="W1952" s="117">
        <v>4.2696107000000003</v>
      </c>
      <c r="X1952" s="257">
        <f t="shared" ref="X1952:X1973" si="392">SUM(Y1952:AA1952)</f>
        <v>0.91914691309170005</v>
      </c>
      <c r="Y1952" s="257">
        <f t="shared" ref="Y1952:Y1973" si="393">SUM(AB1952:AG1952)</f>
        <v>0.78618599148550006</v>
      </c>
      <c r="Z1952" s="257">
        <f t="shared" ref="Z1952:Z1973" si="394">SUM(AH1952:AP1952)</f>
        <v>5.0045217606200003E-2</v>
      </c>
      <c r="AA1952" s="257">
        <f t="shared" ref="AA1952:AA1973" si="395">SUM(AQ1952:AR1952)</f>
        <v>8.2915704000000007E-2</v>
      </c>
      <c r="AB1952" s="257">
        <v>5.8080389000000003E-2</v>
      </c>
      <c r="AC1952" s="257">
        <v>7.6797854999999992E-6</v>
      </c>
      <c r="AD1952" s="257">
        <v>0.57332126000000005</v>
      </c>
      <c r="AE1952" s="257">
        <v>1.751291E-5</v>
      </c>
      <c r="AF1952" s="257">
        <v>0.15455901</v>
      </c>
      <c r="AG1952" s="257">
        <v>2.0013978999999999E-4</v>
      </c>
      <c r="AH1952" s="257">
        <v>3.801351E-2</v>
      </c>
      <c r="AI1952" s="257">
        <v>6.7362285999999995E-4</v>
      </c>
      <c r="AJ1952" s="257">
        <v>2.2200745E-3</v>
      </c>
      <c r="AK1952" s="257">
        <v>6.0667716999999999E-4</v>
      </c>
      <c r="AL1952" s="257">
        <v>2.9806112999999999E-4</v>
      </c>
      <c r="AM1952" s="257">
        <v>1.0436461999999999E-6</v>
      </c>
      <c r="AN1952" s="257">
        <v>1.9441896E-3</v>
      </c>
      <c r="AO1952" s="257">
        <v>3.7620829999999998E-3</v>
      </c>
      <c r="AP1952" s="257">
        <v>2.5259557000000001E-3</v>
      </c>
      <c r="AQ1952" s="257">
        <v>1.8706581E-2</v>
      </c>
      <c r="AR1952" s="257">
        <v>6.4209123000000007E-2</v>
      </c>
      <c r="AT1952" s="193"/>
      <c r="AU1952" s="193"/>
      <c r="AV1952" s="193"/>
      <c r="AW1952" s="193"/>
      <c r="AX1952" s="193"/>
      <c r="AY1952" s="193"/>
      <c r="AZ1952" s="193"/>
      <c r="BA1952" s="193"/>
      <c r="BB1952" s="193"/>
      <c r="BC1952" s="193"/>
      <c r="BD1952" s="193"/>
      <c r="BE1952" s="315"/>
      <c r="BF1952" s="315"/>
      <c r="BG1952" s="315"/>
      <c r="BH1952" s="315"/>
      <c r="BI1952" s="315"/>
      <c r="BJ1952" s="315"/>
      <c r="BK1952" s="315"/>
    </row>
    <row r="1953" spans="1:63" x14ac:dyDescent="0.25">
      <c r="A1953" s="43"/>
      <c r="B1953" s="9" t="s">
        <v>5770</v>
      </c>
      <c r="C1953" s="48" t="s">
        <v>4423</v>
      </c>
      <c r="D1953" s="223">
        <v>3.4413271999999999</v>
      </c>
      <c r="E1953" s="223">
        <v>0.29644968999999999</v>
      </c>
      <c r="F1953" s="223">
        <v>0.40878969999999998</v>
      </c>
      <c r="G1953" s="223">
        <v>0.25345619000000003</v>
      </c>
      <c r="H1953" s="223">
        <v>2.0329349E-3</v>
      </c>
      <c r="I1953" s="223">
        <v>0.2776843</v>
      </c>
      <c r="J1953" s="223">
        <v>0.10388871</v>
      </c>
      <c r="K1953" s="223">
        <v>5.6967401999999997E-4</v>
      </c>
      <c r="L1953" s="223">
        <v>2.0984560000000001</v>
      </c>
      <c r="M1953" s="223">
        <v>0</v>
      </c>
      <c r="N1953" s="223">
        <v>0</v>
      </c>
      <c r="O1953" s="223">
        <v>0</v>
      </c>
      <c r="P1953" s="227">
        <f t="shared" si="391"/>
        <v>2.1959236296296294</v>
      </c>
      <c r="Q1953" s="238">
        <v>38.280501000000001</v>
      </c>
      <c r="R1953" s="117">
        <v>26.877604000000002</v>
      </c>
      <c r="S1953" s="117">
        <v>6.4124182999999997</v>
      </c>
      <c r="T1953" s="117">
        <v>1.0057063E-4</v>
      </c>
      <c r="U1953" s="117">
        <v>0.50622239999999996</v>
      </c>
      <c r="V1953" s="117">
        <v>0.1156397</v>
      </c>
      <c r="W1953" s="117">
        <v>4.3685166999999998</v>
      </c>
      <c r="X1953" s="257">
        <f t="shared" si="392"/>
        <v>0.95534693779470015</v>
      </c>
      <c r="Y1953" s="257">
        <f t="shared" si="393"/>
        <v>0.81682580941630012</v>
      </c>
      <c r="Z1953" s="257">
        <f t="shared" si="394"/>
        <v>5.24061983784E-2</v>
      </c>
      <c r="AA1953" s="257">
        <f t="shared" si="395"/>
        <v>8.6114930000000006E-2</v>
      </c>
      <c r="AB1953" s="257">
        <v>6.0865811999999998E-2</v>
      </c>
      <c r="AC1953" s="257">
        <v>8.0892712999999994E-6</v>
      </c>
      <c r="AD1953" s="257">
        <v>0.59775608000000002</v>
      </c>
      <c r="AE1953" s="257">
        <v>1.8398914999999999E-5</v>
      </c>
      <c r="AF1953" s="257">
        <v>0.15797325000000001</v>
      </c>
      <c r="AG1953" s="257">
        <v>2.0417923E-4</v>
      </c>
      <c r="AH1953" s="257">
        <v>3.9836575999999999E-2</v>
      </c>
      <c r="AI1953" s="257">
        <v>7.0116996999999999E-4</v>
      </c>
      <c r="AJ1953" s="257">
        <v>2.3112999E-3</v>
      </c>
      <c r="AK1953" s="257">
        <v>6.2017015000000002E-4</v>
      </c>
      <c r="AL1953" s="257">
        <v>3.0950636E-4</v>
      </c>
      <c r="AM1953" s="257">
        <v>1.0844984000000001E-6</v>
      </c>
      <c r="AN1953" s="257">
        <v>1.9928007000000001E-3</v>
      </c>
      <c r="AO1953" s="257">
        <v>3.9916963E-3</v>
      </c>
      <c r="AP1953" s="257">
        <v>2.6418944999999998E-3</v>
      </c>
      <c r="AQ1953" s="257">
        <v>1.8822179000000001E-2</v>
      </c>
      <c r="AR1953" s="257">
        <v>6.7292750999999998E-2</v>
      </c>
      <c r="AT1953" s="193"/>
      <c r="AU1953" s="193"/>
      <c r="AV1953" s="193"/>
      <c r="AW1953" s="193"/>
      <c r="AX1953" s="193"/>
      <c r="AY1953" s="193"/>
      <c r="AZ1953" s="193"/>
      <c r="BA1953" s="193"/>
      <c r="BB1953" s="193"/>
      <c r="BC1953" s="193"/>
      <c r="BD1953" s="193"/>
      <c r="BE1953" s="315"/>
      <c r="BF1953" s="315"/>
      <c r="BG1953" s="315"/>
      <c r="BH1953" s="315"/>
      <c r="BI1953" s="315"/>
      <c r="BJ1953" s="315"/>
      <c r="BK1953" s="315"/>
    </row>
    <row r="1954" spans="1:63" x14ac:dyDescent="0.25">
      <c r="A1954" s="43"/>
      <c r="B1954" s="9" t="s">
        <v>5770</v>
      </c>
      <c r="C1954" s="48" t="s">
        <v>4424</v>
      </c>
      <c r="D1954" s="223">
        <v>3.2803303000000001</v>
      </c>
      <c r="E1954" s="223">
        <v>0.33676705000000001</v>
      </c>
      <c r="F1954" s="223">
        <v>0.44316666999999998</v>
      </c>
      <c r="G1954" s="223">
        <v>0.23193426</v>
      </c>
      <c r="H1954" s="223">
        <v>2.7671102999999998E-3</v>
      </c>
      <c r="I1954" s="223">
        <v>0.26541345999999999</v>
      </c>
      <c r="J1954" s="223">
        <v>5.7069100999999997E-2</v>
      </c>
      <c r="K1954" s="223">
        <v>6.5644428000000002E-4</v>
      </c>
      <c r="L1954" s="223">
        <v>1.9425562999999999</v>
      </c>
      <c r="M1954" s="223">
        <v>0</v>
      </c>
      <c r="N1954" s="223">
        <v>0</v>
      </c>
      <c r="O1954" s="223">
        <v>0</v>
      </c>
      <c r="P1954" s="227">
        <f t="shared" si="391"/>
        <v>2.4945707407407407</v>
      </c>
      <c r="Q1954" s="238">
        <v>43.071722999999999</v>
      </c>
      <c r="R1954" s="117">
        <v>29.687407</v>
      </c>
      <c r="S1954" s="117">
        <v>7.3166241999999997</v>
      </c>
      <c r="T1954" s="117">
        <v>1.1726241E-4</v>
      </c>
      <c r="U1954" s="117">
        <v>0.50788803999999999</v>
      </c>
      <c r="V1954" s="117">
        <v>0.11488292</v>
      </c>
      <c r="W1954" s="117">
        <v>5.4448037999999999</v>
      </c>
      <c r="X1954" s="257">
        <f t="shared" si="392"/>
        <v>0.9202055563739</v>
      </c>
      <c r="Y1954" s="257">
        <f t="shared" si="393"/>
        <v>0.77054407579939999</v>
      </c>
      <c r="Z1954" s="257">
        <f t="shared" si="394"/>
        <v>5.7430066574500005E-2</v>
      </c>
      <c r="AA1954" s="257">
        <f t="shared" si="395"/>
        <v>9.2231413999999998E-2</v>
      </c>
      <c r="AB1954" s="257">
        <v>6.9137041999999996E-2</v>
      </c>
      <c r="AC1954" s="257">
        <v>8.9634574000000003E-6</v>
      </c>
      <c r="AD1954" s="257">
        <v>0.54242566999999997</v>
      </c>
      <c r="AE1954" s="257">
        <v>1.8110052E-5</v>
      </c>
      <c r="AF1954" s="257">
        <v>0.15872182000000001</v>
      </c>
      <c r="AG1954" s="257">
        <v>2.3247029000000001E-4</v>
      </c>
      <c r="AH1954" s="257">
        <v>4.5255165999999999E-2</v>
      </c>
      <c r="AI1954" s="257">
        <v>7.6127411000000004E-4</v>
      </c>
      <c r="AJ1954" s="257">
        <v>2.113401E-3</v>
      </c>
      <c r="AK1954" s="257">
        <v>6.0068092000000004E-4</v>
      </c>
      <c r="AL1954" s="257">
        <v>2.8611813E-4</v>
      </c>
      <c r="AM1954" s="257">
        <v>1.0002145000000001E-6</v>
      </c>
      <c r="AN1954" s="257">
        <v>2.0077611999999999E-3</v>
      </c>
      <c r="AO1954" s="257">
        <v>3.6969134000000002E-3</v>
      </c>
      <c r="AP1954" s="257">
        <v>2.7077516000000002E-3</v>
      </c>
      <c r="AQ1954" s="257">
        <v>1.7906295999999999E-2</v>
      </c>
      <c r="AR1954" s="257">
        <v>7.4325117999999996E-2</v>
      </c>
      <c r="AT1954" s="193"/>
      <c r="AU1954" s="193"/>
      <c r="AV1954" s="193"/>
      <c r="AW1954" s="193"/>
      <c r="AX1954" s="193"/>
      <c r="AY1954" s="193"/>
      <c r="AZ1954" s="193"/>
      <c r="BA1954" s="193"/>
      <c r="BB1954" s="193"/>
      <c r="BC1954" s="193"/>
      <c r="BD1954" s="193"/>
      <c r="BE1954" s="315"/>
      <c r="BF1954" s="315"/>
      <c r="BG1954" s="315"/>
      <c r="BH1954" s="315"/>
      <c r="BI1954" s="315"/>
      <c r="BJ1954" s="315"/>
      <c r="BK1954" s="315"/>
    </row>
    <row r="1955" spans="1:63" x14ac:dyDescent="0.25">
      <c r="A1955" s="43"/>
      <c r="B1955" s="9" t="s">
        <v>5770</v>
      </c>
      <c r="C1955" s="48" t="s">
        <v>4425</v>
      </c>
      <c r="D1955" s="223">
        <v>4.4015196000000003</v>
      </c>
      <c r="E1955" s="223">
        <v>0.36343308000000002</v>
      </c>
      <c r="F1955" s="223">
        <v>1.1111390999999999</v>
      </c>
      <c r="G1955" s="223">
        <v>0.24553784000000001</v>
      </c>
      <c r="H1955" s="223">
        <v>2.3485509999999999E-3</v>
      </c>
      <c r="I1955" s="223">
        <v>0.27982065</v>
      </c>
      <c r="J1955" s="223">
        <v>8.0726164000000003E-2</v>
      </c>
      <c r="K1955" s="223">
        <v>6.1489065999999995E-4</v>
      </c>
      <c r="L1955" s="223">
        <v>2.3178993000000001</v>
      </c>
      <c r="M1955" s="223">
        <v>0</v>
      </c>
      <c r="N1955" s="223">
        <v>0</v>
      </c>
      <c r="O1955" s="223">
        <v>0</v>
      </c>
      <c r="P1955" s="227">
        <f t="shared" si="391"/>
        <v>2.692096888888889</v>
      </c>
      <c r="Q1955" s="238">
        <v>46.591225999999999</v>
      </c>
      <c r="R1955" s="117">
        <v>31.831548000000002</v>
      </c>
      <c r="S1955" s="117">
        <v>7.5835410999999997</v>
      </c>
      <c r="T1955" s="117">
        <v>1.125303E-4</v>
      </c>
      <c r="U1955" s="117">
        <v>0.60024884999999994</v>
      </c>
      <c r="V1955" s="117">
        <v>0.13463889000000001</v>
      </c>
      <c r="W1955" s="117">
        <v>6.4411363000000001</v>
      </c>
      <c r="X1955" s="257">
        <f t="shared" si="392"/>
        <v>1.0589244809164</v>
      </c>
      <c r="Y1955" s="257">
        <f t="shared" si="393"/>
        <v>0.89812358076099996</v>
      </c>
      <c r="Z1955" s="257">
        <f t="shared" si="394"/>
        <v>6.3619541155399986E-2</v>
      </c>
      <c r="AA1955" s="257">
        <f t="shared" si="395"/>
        <v>9.7181358999999995E-2</v>
      </c>
      <c r="AB1955" s="257">
        <v>7.4619644999999998E-2</v>
      </c>
      <c r="AC1955" s="257">
        <v>1.0121237E-5</v>
      </c>
      <c r="AD1955" s="257">
        <v>0.56820115000000004</v>
      </c>
      <c r="AE1955" s="257">
        <v>2.5905893999999999E-5</v>
      </c>
      <c r="AF1955" s="257">
        <v>0.25502501999999999</v>
      </c>
      <c r="AG1955" s="257">
        <v>2.4173863E-4</v>
      </c>
      <c r="AH1955" s="257">
        <v>4.8838712999999999E-2</v>
      </c>
      <c r="AI1955" s="257">
        <v>1.9334167999999999E-3</v>
      </c>
      <c r="AJ1955" s="257">
        <v>2.2353516000000002E-3</v>
      </c>
      <c r="AK1955" s="257">
        <v>8.0182075999999996E-4</v>
      </c>
      <c r="AL1955" s="257">
        <v>3.2785296000000002E-4</v>
      </c>
      <c r="AM1955" s="257">
        <v>1.1379354E-6</v>
      </c>
      <c r="AN1955" s="257">
        <v>2.4264319E-3</v>
      </c>
      <c r="AO1955" s="257">
        <v>4.1456473000000002E-3</v>
      </c>
      <c r="AP1955" s="257">
        <v>2.9091689E-3</v>
      </c>
      <c r="AQ1955" s="257">
        <v>1.7488864999999999E-2</v>
      </c>
      <c r="AR1955" s="257">
        <v>7.9692494000000003E-2</v>
      </c>
      <c r="AT1955" s="193"/>
      <c r="AU1955" s="193"/>
      <c r="AV1955" s="193"/>
      <c r="AW1955" s="193"/>
      <c r="AX1955" s="193"/>
      <c r="AY1955" s="193"/>
      <c r="AZ1955" s="193"/>
      <c r="BA1955" s="193"/>
      <c r="BB1955" s="193"/>
      <c r="BC1955" s="193"/>
      <c r="BD1955" s="193"/>
      <c r="BE1955" s="315"/>
      <c r="BF1955" s="315"/>
      <c r="BG1955" s="315"/>
      <c r="BH1955" s="315"/>
      <c r="BI1955" s="315"/>
      <c r="BJ1955" s="315"/>
      <c r="BK1955" s="315"/>
    </row>
    <row r="1956" spans="1:63" x14ac:dyDescent="0.25">
      <c r="A1956" s="43"/>
      <c r="B1956" s="9" t="s">
        <v>5770</v>
      </c>
      <c r="C1956" s="48" t="s">
        <v>4426</v>
      </c>
      <c r="D1956" s="223">
        <v>5.1860898999999998</v>
      </c>
      <c r="E1956" s="223">
        <v>0.44339678999999999</v>
      </c>
      <c r="F1956" s="223">
        <v>1.6681438</v>
      </c>
      <c r="G1956" s="223">
        <v>0.21670976</v>
      </c>
      <c r="H1956" s="223">
        <v>2.4138052999999999E-3</v>
      </c>
      <c r="I1956" s="223">
        <v>0.24168181999999999</v>
      </c>
      <c r="J1956" s="223">
        <v>0.13603382</v>
      </c>
      <c r="K1956" s="223">
        <v>8.1736454999999997E-4</v>
      </c>
      <c r="L1956" s="223">
        <v>2.4762004000000002</v>
      </c>
      <c r="M1956" s="223">
        <v>6.9240000000000002E-4</v>
      </c>
      <c r="N1956" s="223">
        <v>0</v>
      </c>
      <c r="O1956" s="223">
        <v>0</v>
      </c>
      <c r="P1956" s="227">
        <f t="shared" si="391"/>
        <v>3.2844206666666662</v>
      </c>
      <c r="Q1956" s="238">
        <v>56.166370000000001</v>
      </c>
      <c r="R1956" s="117">
        <v>37.966923000000001</v>
      </c>
      <c r="S1956" s="117">
        <v>8.9698858000000001</v>
      </c>
      <c r="T1956" s="117">
        <v>1.1348599E-4</v>
      </c>
      <c r="U1956" s="117">
        <v>0.65584213000000002</v>
      </c>
      <c r="V1956" s="117">
        <v>0.14204934</v>
      </c>
      <c r="W1956" s="117">
        <v>8.4315561999999993</v>
      </c>
      <c r="X1956" s="257">
        <f t="shared" si="392"/>
        <v>1.0909767977229998</v>
      </c>
      <c r="Y1956" s="257">
        <f t="shared" si="393"/>
        <v>0.90767046132199991</v>
      </c>
      <c r="Z1956" s="257">
        <f t="shared" si="394"/>
        <v>7.5505871400999985E-2</v>
      </c>
      <c r="AA1956" s="257">
        <f t="shared" si="395"/>
        <v>0.107800465</v>
      </c>
      <c r="AB1956" s="257">
        <v>9.1038576999999996E-2</v>
      </c>
      <c r="AC1956" s="257">
        <v>1.2013722999999999E-5</v>
      </c>
      <c r="AD1956" s="257">
        <v>0.49864807999999999</v>
      </c>
      <c r="AE1956" s="257">
        <v>3.1942028999999999E-5</v>
      </c>
      <c r="AF1956" s="257">
        <v>0.31765422999999998</v>
      </c>
      <c r="AG1956" s="257">
        <v>2.8561857000000001E-4</v>
      </c>
      <c r="AH1956" s="257">
        <v>5.9585041999999998E-2</v>
      </c>
      <c r="AI1956" s="257">
        <v>2.9092418999999998E-3</v>
      </c>
      <c r="AJ1956" s="257">
        <v>1.9691855000000002E-3</v>
      </c>
      <c r="AK1956" s="257">
        <v>9.9750904E-4</v>
      </c>
      <c r="AL1956" s="257">
        <v>3.1287756000000002E-4</v>
      </c>
      <c r="AM1956" s="257">
        <v>1.089801E-6</v>
      </c>
      <c r="AN1956" s="257">
        <v>2.7156598999999999E-3</v>
      </c>
      <c r="AO1956" s="257">
        <v>3.9938530999999999E-3</v>
      </c>
      <c r="AP1956" s="257">
        <v>3.0214126E-3</v>
      </c>
      <c r="AQ1956" s="257">
        <v>1.2746518E-2</v>
      </c>
      <c r="AR1956" s="257">
        <v>9.5053947E-2</v>
      </c>
      <c r="AT1956" s="193"/>
      <c r="AU1956" s="193"/>
      <c r="AV1956" s="193"/>
      <c r="AW1956" s="193"/>
      <c r="AX1956" s="193"/>
      <c r="AY1956" s="193"/>
      <c r="AZ1956" s="193"/>
      <c r="BA1956" s="193"/>
      <c r="BB1956" s="193"/>
      <c r="BC1956" s="193"/>
      <c r="BD1956" s="193"/>
      <c r="BE1956" s="315"/>
      <c r="BF1956" s="315"/>
      <c r="BG1956" s="315"/>
      <c r="BH1956" s="315"/>
      <c r="BI1956" s="315"/>
      <c r="BJ1956" s="315"/>
      <c r="BK1956" s="315"/>
    </row>
    <row r="1957" spans="1:63" x14ac:dyDescent="0.25">
      <c r="A1957" s="43"/>
      <c r="B1957" s="9" t="s">
        <v>5770</v>
      </c>
      <c r="C1957" s="48" t="s">
        <v>4427</v>
      </c>
      <c r="D1957" s="223">
        <v>8.6270284999999998</v>
      </c>
      <c r="E1957" s="223">
        <v>0.64022056999999999</v>
      </c>
      <c r="F1957" s="223">
        <v>3.5799178</v>
      </c>
      <c r="G1957" s="223">
        <v>0.27036323000000001</v>
      </c>
      <c r="H1957" s="223">
        <v>3.3951424E-3</v>
      </c>
      <c r="I1957" s="223">
        <v>0.31208575</v>
      </c>
      <c r="J1957" s="223">
        <v>0.16850567</v>
      </c>
      <c r="K1957" s="223">
        <v>9.2657039E-4</v>
      </c>
      <c r="L1957" s="223">
        <v>3.6516137999999998</v>
      </c>
      <c r="M1957" s="223">
        <v>0</v>
      </c>
      <c r="N1957" s="223">
        <v>0</v>
      </c>
      <c r="O1957" s="223">
        <v>0</v>
      </c>
      <c r="P1957" s="227">
        <f t="shared" si="391"/>
        <v>4.7423745925925926</v>
      </c>
      <c r="Q1957" s="238">
        <v>80.344221000000005</v>
      </c>
      <c r="R1957" s="117">
        <v>53.026363000000003</v>
      </c>
      <c r="S1957" s="117">
        <v>12.124105</v>
      </c>
      <c r="T1957" s="117">
        <v>1.6718743999999999E-4</v>
      </c>
      <c r="U1957" s="117">
        <v>1.0007777</v>
      </c>
      <c r="V1957" s="117">
        <v>0.20686425</v>
      </c>
      <c r="W1957" s="117">
        <v>13.985944</v>
      </c>
      <c r="X1957" s="257">
        <f t="shared" si="392"/>
        <v>1.5881225568069</v>
      </c>
      <c r="Y1957" s="257">
        <f t="shared" si="393"/>
        <v>1.3312032374589999</v>
      </c>
      <c r="Z1957" s="257">
        <f t="shared" si="394"/>
        <v>0.1107924303479</v>
      </c>
      <c r="AA1957" s="257">
        <f t="shared" si="395"/>
        <v>0.14612688900000001</v>
      </c>
      <c r="AB1957" s="257">
        <v>0.13145061</v>
      </c>
      <c r="AC1957" s="257">
        <v>1.8788854E-5</v>
      </c>
      <c r="AD1957" s="257">
        <v>0.59431199000000001</v>
      </c>
      <c r="AE1957" s="257">
        <v>5.5329615000000001E-5</v>
      </c>
      <c r="AF1957" s="257">
        <v>0.6049795</v>
      </c>
      <c r="AG1957" s="257">
        <v>3.8701898999999999E-4</v>
      </c>
      <c r="AH1957" s="257">
        <v>8.6035525000000002E-2</v>
      </c>
      <c r="AI1957" s="257">
        <v>6.2607569E-3</v>
      </c>
      <c r="AJ1957" s="257">
        <v>2.4495313000000001E-3</v>
      </c>
      <c r="AK1957" s="257">
        <v>1.5103848000000001E-3</v>
      </c>
      <c r="AL1957" s="257">
        <v>4.5129360000000001E-4</v>
      </c>
      <c r="AM1957" s="257">
        <v>1.5364478999999999E-6</v>
      </c>
      <c r="AN1957" s="257">
        <v>4.1242995000000003E-3</v>
      </c>
      <c r="AO1957" s="257">
        <v>5.6288019E-3</v>
      </c>
      <c r="AP1957" s="257">
        <v>4.3303009000000003E-3</v>
      </c>
      <c r="AQ1957" s="257">
        <v>1.3388229E-2</v>
      </c>
      <c r="AR1957" s="257">
        <v>0.13273866000000001</v>
      </c>
      <c r="AT1957" s="193"/>
      <c r="AU1957" s="193"/>
      <c r="AV1957" s="193"/>
      <c r="AW1957" s="193"/>
      <c r="AX1957" s="193"/>
      <c r="AY1957" s="193"/>
      <c r="AZ1957" s="193"/>
      <c r="BA1957" s="193"/>
      <c r="BB1957" s="193"/>
      <c r="BC1957" s="193"/>
      <c r="BD1957" s="193"/>
      <c r="BE1957" s="315"/>
      <c r="BF1957" s="315"/>
      <c r="BG1957" s="315"/>
      <c r="BH1957" s="315"/>
      <c r="BI1957" s="315"/>
      <c r="BJ1957" s="315"/>
      <c r="BK1957" s="315"/>
    </row>
    <row r="1958" spans="1:63" x14ac:dyDescent="0.25">
      <c r="A1958" s="43"/>
      <c r="B1958" s="9" t="s">
        <v>5770</v>
      </c>
      <c r="C1958" s="48" t="s">
        <v>4428</v>
      </c>
      <c r="D1958" s="223">
        <v>4.1529597000000003</v>
      </c>
      <c r="E1958" s="223">
        <v>0.41834153000000002</v>
      </c>
      <c r="F1958" s="223">
        <v>0.58758679000000003</v>
      </c>
      <c r="G1958" s="223">
        <v>0.23585476999999999</v>
      </c>
      <c r="H1958" s="223">
        <v>2.5115636999999999E-3</v>
      </c>
      <c r="I1958" s="223">
        <v>0.30408895000000002</v>
      </c>
      <c r="J1958" s="223">
        <v>5.5241059000000002E-2</v>
      </c>
      <c r="K1958" s="223">
        <v>5.3913724999999995E-4</v>
      </c>
      <c r="L1958" s="223">
        <v>2.5487959</v>
      </c>
      <c r="M1958" s="223">
        <v>0</v>
      </c>
      <c r="N1958" s="223">
        <v>0</v>
      </c>
      <c r="O1958" s="223">
        <v>0</v>
      </c>
      <c r="P1958" s="227">
        <f t="shared" si="391"/>
        <v>3.0988261481481483</v>
      </c>
      <c r="Q1958" s="238">
        <v>55.784067</v>
      </c>
      <c r="R1958" s="117">
        <v>38.203133000000001</v>
      </c>
      <c r="S1958" s="117">
        <v>11.988148000000001</v>
      </c>
      <c r="T1958" s="117">
        <v>1.0251127E-4</v>
      </c>
      <c r="U1958" s="117">
        <v>0.67607017999999997</v>
      </c>
      <c r="V1958" s="117">
        <v>0.2209052</v>
      </c>
      <c r="W1958" s="117">
        <v>4.6957082000000003</v>
      </c>
      <c r="X1958" s="257">
        <f t="shared" si="392"/>
        <v>1.1100795650016799</v>
      </c>
      <c r="Y1958" s="257">
        <f t="shared" si="393"/>
        <v>0.87134210546399993</v>
      </c>
      <c r="Z1958" s="257">
        <f t="shared" si="394"/>
        <v>7.9049896537679992E-2</v>
      </c>
      <c r="AA1958" s="257">
        <f t="shared" si="395"/>
        <v>0.159687563</v>
      </c>
      <c r="AB1958" s="257">
        <v>8.5892125E-2</v>
      </c>
      <c r="AC1958" s="257">
        <v>1.1037950999999999E-5</v>
      </c>
      <c r="AD1958" s="257">
        <v>0.54241260999999996</v>
      </c>
      <c r="AE1958" s="257">
        <v>2.5535422999999999E-5</v>
      </c>
      <c r="AF1958" s="257">
        <v>0.24261827999999999</v>
      </c>
      <c r="AG1958" s="257">
        <v>3.8251708999999999E-4</v>
      </c>
      <c r="AH1958" s="257">
        <v>5.6216443999999997E-2</v>
      </c>
      <c r="AI1958" s="257">
        <v>1.0065963999999999E-3</v>
      </c>
      <c r="AJ1958" s="257">
        <v>2.1477652999999999E-3</v>
      </c>
      <c r="AK1958" s="257">
        <v>5.929784E-4</v>
      </c>
      <c r="AL1958" s="257">
        <v>2.8484312000000002E-4</v>
      </c>
      <c r="AM1958" s="257">
        <v>9.9441767999999993E-7</v>
      </c>
      <c r="AN1958" s="257">
        <v>2.1633601000000001E-3</v>
      </c>
      <c r="AO1958" s="257">
        <v>7.1507322E-3</v>
      </c>
      <c r="AP1958" s="257">
        <v>9.4861826000000003E-3</v>
      </c>
      <c r="AQ1958" s="257">
        <v>6.4044844000000004E-2</v>
      </c>
      <c r="AR1958" s="257">
        <v>9.5642719000000001E-2</v>
      </c>
      <c r="AT1958" s="193"/>
      <c r="AU1958" s="193"/>
      <c r="AV1958" s="193"/>
      <c r="AW1958" s="193"/>
      <c r="AX1958" s="193"/>
      <c r="AY1958" s="193"/>
      <c r="AZ1958" s="193"/>
      <c r="BA1958" s="193"/>
      <c r="BB1958" s="193"/>
      <c r="BC1958" s="193"/>
      <c r="BD1958" s="193"/>
      <c r="BE1958" s="315"/>
      <c r="BF1958" s="315"/>
      <c r="BG1958" s="315"/>
      <c r="BH1958" s="315"/>
      <c r="BI1958" s="315"/>
      <c r="BJ1958" s="315"/>
      <c r="BK1958" s="315"/>
    </row>
    <row r="1959" spans="1:63" x14ac:dyDescent="0.25">
      <c r="A1959" s="43"/>
      <c r="B1959" s="9" t="s">
        <v>5770</v>
      </c>
      <c r="C1959" s="48" t="s">
        <v>4429</v>
      </c>
      <c r="D1959" s="223">
        <v>4.3380267999999997</v>
      </c>
      <c r="E1959" s="223">
        <v>0.44496266000000001</v>
      </c>
      <c r="F1959" s="223">
        <v>0.62591529999999995</v>
      </c>
      <c r="G1959" s="223">
        <v>0.23467045</v>
      </c>
      <c r="H1959" s="223">
        <v>2.6252044E-3</v>
      </c>
      <c r="I1959" s="223">
        <v>0.31013431000000002</v>
      </c>
      <c r="J1959" s="223">
        <v>5.5155177999999999E-2</v>
      </c>
      <c r="K1959" s="223">
        <v>5.4121460000000003E-4</v>
      </c>
      <c r="L1959" s="223">
        <v>2.6640225000000002</v>
      </c>
      <c r="M1959" s="223">
        <v>0</v>
      </c>
      <c r="N1959" s="223">
        <v>0</v>
      </c>
      <c r="O1959" s="223">
        <v>0</v>
      </c>
      <c r="P1959" s="227">
        <f t="shared" si="391"/>
        <v>3.2960197037037036</v>
      </c>
      <c r="Q1959" s="238">
        <v>59.511425000000003</v>
      </c>
      <c r="R1959" s="117">
        <v>40.670411999999999</v>
      </c>
      <c r="S1959" s="117">
        <v>13.102437999999999</v>
      </c>
      <c r="T1959" s="117">
        <v>1.0343546999999999E-4</v>
      </c>
      <c r="U1959" s="117">
        <v>0.71320784999999998</v>
      </c>
      <c r="V1959" s="117">
        <v>0.241782</v>
      </c>
      <c r="W1959" s="117">
        <v>4.7834817999999997</v>
      </c>
      <c r="X1959" s="257">
        <f t="shared" si="392"/>
        <v>1.1482236785990199</v>
      </c>
      <c r="Y1959" s="257">
        <f t="shared" si="393"/>
        <v>0.8888036553469999</v>
      </c>
      <c r="Z1959" s="257">
        <f t="shared" si="394"/>
        <v>8.4737426252019993E-2</v>
      </c>
      <c r="AA1959" s="257">
        <f t="shared" si="395"/>
        <v>0.174682597</v>
      </c>
      <c r="AB1959" s="257">
        <v>9.1357780999999999E-2</v>
      </c>
      <c r="AC1959" s="257">
        <v>1.1698706E-5</v>
      </c>
      <c r="AD1959" s="257">
        <v>0.53709996999999998</v>
      </c>
      <c r="AE1959" s="257">
        <v>2.7112941000000001E-5</v>
      </c>
      <c r="AF1959" s="257">
        <v>0.25988895000000001</v>
      </c>
      <c r="AG1959" s="257">
        <v>4.181427E-4</v>
      </c>
      <c r="AH1959" s="257">
        <v>5.9793746000000002E-2</v>
      </c>
      <c r="AI1959" s="257">
        <v>1.0720075E-3</v>
      </c>
      <c r="AJ1959" s="257">
        <v>2.1363860000000001E-3</v>
      </c>
      <c r="AK1959" s="257">
        <v>5.9104481999999996E-4</v>
      </c>
      <c r="AL1959" s="257">
        <v>2.8263432E-4</v>
      </c>
      <c r="AM1959" s="257">
        <v>9.8611201999999995E-7</v>
      </c>
      <c r="AN1959" s="257">
        <v>2.2082070999999998E-3</v>
      </c>
      <c r="AO1959" s="257">
        <v>7.8127234000000007E-3</v>
      </c>
      <c r="AP1959" s="257">
        <v>1.0839691E-2</v>
      </c>
      <c r="AQ1959" s="257">
        <v>7.2864156999999999E-2</v>
      </c>
      <c r="AR1959" s="257">
        <v>0.10181844</v>
      </c>
      <c r="AT1959" s="193"/>
      <c r="AU1959" s="193"/>
      <c r="AV1959" s="193"/>
      <c r="AW1959" s="193"/>
      <c r="AX1959" s="193"/>
      <c r="AY1959" s="193"/>
      <c r="AZ1959" s="193"/>
      <c r="BA1959" s="193"/>
      <c r="BB1959" s="193"/>
      <c r="BC1959" s="193"/>
      <c r="BD1959" s="193"/>
      <c r="BE1959" s="315"/>
      <c r="BF1959" s="315"/>
      <c r="BG1959" s="315"/>
      <c r="BH1959" s="315"/>
      <c r="BI1959" s="315"/>
      <c r="BJ1959" s="315"/>
      <c r="BK1959" s="315"/>
    </row>
    <row r="1960" spans="1:63" x14ac:dyDescent="0.25">
      <c r="A1960" s="43"/>
      <c r="B1960" s="9" t="s">
        <v>5770</v>
      </c>
      <c r="C1960" s="48" t="s">
        <v>4430</v>
      </c>
      <c r="D1960" s="223">
        <v>3.0236176000000001</v>
      </c>
      <c r="E1960" s="223">
        <v>0.29373410999999999</v>
      </c>
      <c r="F1960" s="223">
        <v>0.36996723999999998</v>
      </c>
      <c r="G1960" s="223">
        <v>0.21411500999999999</v>
      </c>
      <c r="H1960" s="223">
        <v>1.8541419E-3</v>
      </c>
      <c r="I1960" s="223">
        <v>0.23813702</v>
      </c>
      <c r="J1960" s="223">
        <v>8.1307600999999993E-2</v>
      </c>
      <c r="K1960" s="223">
        <v>6.2316827999999997E-4</v>
      </c>
      <c r="L1960" s="223">
        <v>1.8233600000000001</v>
      </c>
      <c r="M1960" s="223">
        <v>5.1929999999999999E-4</v>
      </c>
      <c r="N1960" s="223">
        <v>0</v>
      </c>
      <c r="O1960" s="223">
        <v>0</v>
      </c>
      <c r="P1960" s="227">
        <f t="shared" si="391"/>
        <v>2.1758082222222219</v>
      </c>
      <c r="Q1960" s="238">
        <v>38.011124000000002</v>
      </c>
      <c r="R1960" s="117">
        <v>26.495676</v>
      </c>
      <c r="S1960" s="117">
        <v>6.5329971000000002</v>
      </c>
      <c r="T1960" s="117">
        <v>8.8254728000000004E-5</v>
      </c>
      <c r="U1960" s="117">
        <v>0.45645449999999999</v>
      </c>
      <c r="V1960" s="117">
        <v>0.10705724</v>
      </c>
      <c r="W1960" s="117">
        <v>4.4188508000000004</v>
      </c>
      <c r="X1960" s="257">
        <f t="shared" si="392"/>
        <v>0.84007373353156012</v>
      </c>
      <c r="Y1960" s="257">
        <f t="shared" si="393"/>
        <v>0.7071996623136001</v>
      </c>
      <c r="Z1960" s="257">
        <f t="shared" si="394"/>
        <v>5.0491939217959997E-2</v>
      </c>
      <c r="AA1960" s="257">
        <f t="shared" si="395"/>
        <v>8.2382131999999997E-2</v>
      </c>
      <c r="AB1960" s="257">
        <v>6.0309162999999999E-2</v>
      </c>
      <c r="AC1960" s="257">
        <v>7.5111906E-6</v>
      </c>
      <c r="AD1960" s="257">
        <v>0.50831360000000003</v>
      </c>
      <c r="AE1960" s="257">
        <v>1.6697792999999999E-5</v>
      </c>
      <c r="AF1960" s="257">
        <v>0.13834493</v>
      </c>
      <c r="AG1960" s="257">
        <v>2.0776033000000001E-4</v>
      </c>
      <c r="AH1960" s="257">
        <v>3.9472170000000001E-2</v>
      </c>
      <c r="AI1960" s="257">
        <v>6.3382417999999999E-4</v>
      </c>
      <c r="AJ1960" s="257">
        <v>1.9521130999999999E-3</v>
      </c>
      <c r="AK1960" s="257">
        <v>6.1993569999999997E-4</v>
      </c>
      <c r="AL1960" s="257">
        <v>2.6086134999999999E-4</v>
      </c>
      <c r="AM1960" s="257">
        <v>9.2248796000000001E-7</v>
      </c>
      <c r="AN1960" s="257">
        <v>1.8508227E-3</v>
      </c>
      <c r="AO1960" s="257">
        <v>3.360703E-3</v>
      </c>
      <c r="AP1960" s="257">
        <v>2.3405867000000002E-3</v>
      </c>
      <c r="AQ1960" s="257">
        <v>1.6039587000000001E-2</v>
      </c>
      <c r="AR1960" s="257">
        <v>6.6342545000000003E-2</v>
      </c>
      <c r="AT1960" s="193"/>
      <c r="AU1960" s="193"/>
      <c r="AV1960" s="193"/>
      <c r="AW1960" s="193"/>
      <c r="AX1960" s="193"/>
      <c r="AY1960" s="193"/>
      <c r="AZ1960" s="193"/>
      <c r="BA1960" s="193"/>
      <c r="BB1960" s="193"/>
      <c r="BC1960" s="193"/>
      <c r="BD1960" s="193"/>
      <c r="BE1960" s="315"/>
      <c r="BF1960" s="315"/>
      <c r="BG1960" s="315"/>
      <c r="BH1960" s="315"/>
      <c r="BI1960" s="315"/>
      <c r="BJ1960" s="315"/>
      <c r="BK1960" s="315"/>
    </row>
    <row r="1961" spans="1:63" x14ac:dyDescent="0.25">
      <c r="A1961" s="43"/>
      <c r="B1961" s="9" t="s">
        <v>5770</v>
      </c>
      <c r="C1961" s="48" t="s">
        <v>4431</v>
      </c>
      <c r="D1961" s="223">
        <v>2.8282736000000002</v>
      </c>
      <c r="E1961" s="223">
        <v>0.30458711999999999</v>
      </c>
      <c r="F1961" s="223">
        <v>0.34747179</v>
      </c>
      <c r="G1961" s="223">
        <v>0.18477325</v>
      </c>
      <c r="H1961" s="223">
        <v>1.7704823E-3</v>
      </c>
      <c r="I1961" s="223">
        <v>0.20165195999999999</v>
      </c>
      <c r="J1961" s="223">
        <v>0.10658674</v>
      </c>
      <c r="K1961" s="223">
        <v>7.1463365999999996E-4</v>
      </c>
      <c r="L1961" s="223">
        <v>1.6796789999999999</v>
      </c>
      <c r="M1961" s="223">
        <v>1.0386E-3</v>
      </c>
      <c r="N1961" s="223">
        <v>0</v>
      </c>
      <c r="O1961" s="223">
        <v>0</v>
      </c>
      <c r="P1961" s="227">
        <f t="shared" si="391"/>
        <v>2.2562008888888885</v>
      </c>
      <c r="Q1961" s="238">
        <v>39.221949000000002</v>
      </c>
      <c r="R1961" s="117">
        <v>27.34638</v>
      </c>
      <c r="S1961" s="117">
        <v>6.7820567</v>
      </c>
      <c r="T1961" s="117">
        <v>7.8156123999999994E-5</v>
      </c>
      <c r="U1961" s="117">
        <v>0.4252396</v>
      </c>
      <c r="V1961" s="117">
        <v>0.10010352</v>
      </c>
      <c r="W1961" s="117">
        <v>4.5680908999999996</v>
      </c>
      <c r="X1961" s="257">
        <f t="shared" si="392"/>
        <v>0.76100057497127993</v>
      </c>
      <c r="Y1961" s="257">
        <f t="shared" si="393"/>
        <v>0.6282133521415999</v>
      </c>
      <c r="Z1961" s="257">
        <f t="shared" si="394"/>
        <v>5.0938661829680001E-2</v>
      </c>
      <c r="AA1961" s="257">
        <f t="shared" si="395"/>
        <v>8.1848561E-2</v>
      </c>
      <c r="AB1961" s="257">
        <v>6.2537936000000002E-2</v>
      </c>
      <c r="AC1961" s="257">
        <v>7.3425955999999999E-6</v>
      </c>
      <c r="AD1961" s="257">
        <v>0.44330595</v>
      </c>
      <c r="AE1961" s="257">
        <v>1.5882676000000001E-5</v>
      </c>
      <c r="AF1961" s="257">
        <v>0.12213085999999999</v>
      </c>
      <c r="AG1961" s="257">
        <v>2.1538087000000001E-4</v>
      </c>
      <c r="AH1961" s="257">
        <v>4.0930831000000001E-2</v>
      </c>
      <c r="AI1961" s="257">
        <v>5.9402551E-4</v>
      </c>
      <c r="AJ1961" s="257">
        <v>1.6841516E-3</v>
      </c>
      <c r="AK1961" s="257">
        <v>6.3319422999999996E-4</v>
      </c>
      <c r="AL1961" s="257">
        <v>2.2366156000000001E-4</v>
      </c>
      <c r="AM1961" s="257">
        <v>8.0132968000000005E-7</v>
      </c>
      <c r="AN1961" s="257">
        <v>1.7574558000000001E-3</v>
      </c>
      <c r="AO1961" s="257">
        <v>2.9593230999999998E-3</v>
      </c>
      <c r="AP1961" s="257">
        <v>2.1552176999999999E-3</v>
      </c>
      <c r="AQ1961" s="257">
        <v>1.3372594E-2</v>
      </c>
      <c r="AR1961" s="257">
        <v>6.8475966999999999E-2</v>
      </c>
      <c r="AT1961" s="193"/>
      <c r="AU1961" s="193"/>
      <c r="AV1961" s="193"/>
      <c r="AW1961" s="193"/>
      <c r="AX1961" s="193"/>
      <c r="AY1961" s="193"/>
      <c r="AZ1961" s="193"/>
      <c r="BA1961" s="193"/>
      <c r="BB1961" s="193"/>
      <c r="BC1961" s="193"/>
      <c r="BD1961" s="193"/>
      <c r="BE1961" s="315"/>
      <c r="BF1961" s="315"/>
      <c r="BG1961" s="315"/>
      <c r="BH1961" s="315"/>
      <c r="BI1961" s="315"/>
      <c r="BJ1961" s="315"/>
      <c r="BK1961" s="315"/>
    </row>
    <row r="1962" spans="1:63" x14ac:dyDescent="0.25">
      <c r="A1962" s="43"/>
      <c r="B1962" s="9" t="s">
        <v>5770</v>
      </c>
      <c r="C1962" s="48" t="s">
        <v>4432</v>
      </c>
      <c r="D1962" s="223">
        <v>2.7371129999999999</v>
      </c>
      <c r="E1962" s="223">
        <v>0.30965186</v>
      </c>
      <c r="F1962" s="223">
        <v>0.33697390999999999</v>
      </c>
      <c r="G1962" s="223">
        <v>0.17108043000000001</v>
      </c>
      <c r="H1962" s="223">
        <v>1.7314412000000001E-3</v>
      </c>
      <c r="I1962" s="223">
        <v>0.1846256</v>
      </c>
      <c r="J1962" s="223">
        <v>0.11838367</v>
      </c>
      <c r="K1962" s="223">
        <v>7.5731750000000003E-4</v>
      </c>
      <c r="L1962" s="223">
        <v>1.6126278000000001</v>
      </c>
      <c r="M1962" s="223">
        <v>1.2809399999999999E-3</v>
      </c>
      <c r="N1962" s="223">
        <v>0</v>
      </c>
      <c r="O1962" s="223">
        <v>0</v>
      </c>
      <c r="P1962" s="227">
        <f t="shared" si="391"/>
        <v>2.2937174814814814</v>
      </c>
      <c r="Q1962" s="238">
        <v>39.786999999999999</v>
      </c>
      <c r="R1962" s="117">
        <v>27.743375</v>
      </c>
      <c r="S1962" s="117">
        <v>6.8982844999999999</v>
      </c>
      <c r="T1962" s="117">
        <v>7.3443442000000004E-5</v>
      </c>
      <c r="U1962" s="117">
        <v>0.41067264999999997</v>
      </c>
      <c r="V1962" s="117">
        <v>9.6858448999999999E-2</v>
      </c>
      <c r="W1962" s="117">
        <v>4.6377363000000003</v>
      </c>
      <c r="X1962" s="257">
        <f t="shared" si="392"/>
        <v>0.72409976702514989</v>
      </c>
      <c r="Y1962" s="257">
        <f t="shared" si="393"/>
        <v>0.59135307433599993</v>
      </c>
      <c r="Z1962" s="257">
        <f t="shared" si="394"/>
        <v>5.1147131689149999E-2</v>
      </c>
      <c r="AA1962" s="257">
        <f t="shared" si="395"/>
        <v>8.1599561000000001E-2</v>
      </c>
      <c r="AB1962" s="257">
        <v>6.3578030999999993E-2</v>
      </c>
      <c r="AC1962" s="257">
        <v>7.2639180000000001E-6</v>
      </c>
      <c r="AD1962" s="257">
        <v>0.41296905</v>
      </c>
      <c r="AE1962" s="257">
        <v>1.5502287999999999E-5</v>
      </c>
      <c r="AF1962" s="257">
        <v>0.11456429</v>
      </c>
      <c r="AG1962" s="257">
        <v>2.1893712999999999E-4</v>
      </c>
      <c r="AH1962" s="257">
        <v>4.1611539000000003E-2</v>
      </c>
      <c r="AI1962" s="257">
        <v>5.7545279000000005E-4</v>
      </c>
      <c r="AJ1962" s="257">
        <v>1.5591029E-3</v>
      </c>
      <c r="AK1962" s="257">
        <v>6.3938155000000003E-4</v>
      </c>
      <c r="AL1962" s="257">
        <v>2.0630166000000001E-4</v>
      </c>
      <c r="AM1962" s="257">
        <v>7.4478914999999997E-7</v>
      </c>
      <c r="AN1962" s="257">
        <v>1.7138845000000001E-3</v>
      </c>
      <c r="AO1962" s="257">
        <v>2.7720124E-3</v>
      </c>
      <c r="AP1962" s="257">
        <v>2.0687120999999999E-3</v>
      </c>
      <c r="AQ1962" s="257">
        <v>1.2127997E-2</v>
      </c>
      <c r="AR1962" s="257">
        <v>6.9471564E-2</v>
      </c>
      <c r="AT1962" s="193"/>
      <c r="AU1962" s="193"/>
      <c r="AV1962" s="193"/>
      <c r="AW1962" s="193"/>
      <c r="AX1962" s="193"/>
      <c r="AY1962" s="193"/>
      <c r="AZ1962" s="193"/>
      <c r="BA1962" s="193"/>
      <c r="BB1962" s="193"/>
      <c r="BC1962" s="193"/>
      <c r="BD1962" s="193"/>
      <c r="BE1962" s="315"/>
      <c r="BF1962" s="315"/>
      <c r="BG1962" s="315"/>
      <c r="BH1962" s="315"/>
      <c r="BI1962" s="315"/>
      <c r="BJ1962" s="315"/>
      <c r="BK1962" s="315"/>
    </row>
    <row r="1963" spans="1:63" x14ac:dyDescent="0.25">
      <c r="A1963" s="43"/>
      <c r="B1963" s="9" t="s">
        <v>5770</v>
      </c>
      <c r="C1963" s="48" t="s">
        <v>4433</v>
      </c>
      <c r="D1963" s="223">
        <v>2.6980442</v>
      </c>
      <c r="E1963" s="223">
        <v>0.31182247000000002</v>
      </c>
      <c r="F1963" s="223">
        <v>0.33247482</v>
      </c>
      <c r="G1963" s="223">
        <v>0.16521208000000001</v>
      </c>
      <c r="H1963" s="223">
        <v>1.7147092999999999E-3</v>
      </c>
      <c r="I1963" s="223">
        <v>0.17732859000000001</v>
      </c>
      <c r="J1963" s="223">
        <v>0.12343949</v>
      </c>
      <c r="K1963" s="223">
        <v>7.7561057000000004E-4</v>
      </c>
      <c r="L1963" s="223">
        <v>1.5838916000000001</v>
      </c>
      <c r="M1963" s="223">
        <v>1.3848E-3</v>
      </c>
      <c r="N1963" s="223">
        <v>0</v>
      </c>
      <c r="O1963" s="223">
        <v>0</v>
      </c>
      <c r="P1963" s="227">
        <f t="shared" si="391"/>
        <v>2.3097960740740739</v>
      </c>
      <c r="Q1963" s="238">
        <v>40.029164999999999</v>
      </c>
      <c r="R1963" s="117">
        <v>27.913516000000001</v>
      </c>
      <c r="S1963" s="117">
        <v>6.9480963999999998</v>
      </c>
      <c r="T1963" s="117">
        <v>7.1423721999999999E-5</v>
      </c>
      <c r="U1963" s="117">
        <v>0.40442967000000002</v>
      </c>
      <c r="V1963" s="117">
        <v>9.5467705E-2</v>
      </c>
      <c r="W1963" s="117">
        <v>4.6675844</v>
      </c>
      <c r="X1963" s="257">
        <f t="shared" si="392"/>
        <v>0.70828512076048999</v>
      </c>
      <c r="Y1963" s="257">
        <f t="shared" si="393"/>
        <v>0.57555579669299994</v>
      </c>
      <c r="Z1963" s="257">
        <f t="shared" si="394"/>
        <v>5.1236477067490002E-2</v>
      </c>
      <c r="AA1963" s="257">
        <f t="shared" si="395"/>
        <v>8.1492846999999993E-2</v>
      </c>
      <c r="AB1963" s="257">
        <v>6.4023785999999999E-2</v>
      </c>
      <c r="AC1963" s="257">
        <v>7.2301989999999996E-6</v>
      </c>
      <c r="AD1963" s="257">
        <v>0.39996751000000003</v>
      </c>
      <c r="AE1963" s="257">
        <v>1.5339263999999999E-5</v>
      </c>
      <c r="AF1963" s="257">
        <v>0.11132147000000001</v>
      </c>
      <c r="AG1963" s="257">
        <v>2.2046123E-4</v>
      </c>
      <c r="AH1963" s="257">
        <v>4.1903271999999998E-2</v>
      </c>
      <c r="AI1963" s="257">
        <v>5.6749304999999999E-4</v>
      </c>
      <c r="AJ1963" s="257">
        <v>1.5055106E-3</v>
      </c>
      <c r="AK1963" s="257">
        <v>6.4203326000000002E-4</v>
      </c>
      <c r="AL1963" s="257">
        <v>1.9886169999999999E-4</v>
      </c>
      <c r="AM1963" s="257">
        <v>7.2055748999999999E-7</v>
      </c>
      <c r="AN1963" s="257">
        <v>1.6952111000000001E-3</v>
      </c>
      <c r="AO1963" s="257">
        <v>2.6917364999999999E-3</v>
      </c>
      <c r="AP1963" s="257">
        <v>2.0316383000000002E-3</v>
      </c>
      <c r="AQ1963" s="257">
        <v>1.1594599000000001E-2</v>
      </c>
      <c r="AR1963" s="257">
        <v>6.9898247999999996E-2</v>
      </c>
      <c r="AT1963" s="193"/>
      <c r="AU1963" s="193"/>
      <c r="AV1963" s="193"/>
      <c r="AW1963" s="193"/>
      <c r="AX1963" s="193"/>
      <c r="AY1963" s="193"/>
      <c r="AZ1963" s="193"/>
      <c r="BA1963" s="193"/>
      <c r="BB1963" s="193"/>
      <c r="BC1963" s="193"/>
      <c r="BD1963" s="193"/>
      <c r="BE1963" s="315"/>
      <c r="BF1963" s="315"/>
      <c r="BG1963" s="315"/>
      <c r="BH1963" s="315"/>
      <c r="BI1963" s="315"/>
      <c r="BJ1963" s="315"/>
      <c r="BK1963" s="315"/>
    </row>
    <row r="1964" spans="1:63" x14ac:dyDescent="0.25">
      <c r="A1964" s="135">
        <v>1</v>
      </c>
      <c r="B1964" s="9" t="s">
        <v>5770</v>
      </c>
      <c r="C1964" s="48" t="s">
        <v>4434</v>
      </c>
      <c r="D1964" s="223">
        <v>2.6653221</v>
      </c>
      <c r="E1964" s="223">
        <v>0.31140463000000002</v>
      </c>
      <c r="F1964" s="223">
        <v>0.3327367</v>
      </c>
      <c r="G1964" s="223">
        <v>0.1604961</v>
      </c>
      <c r="H1964" s="223">
        <v>1.7024398000000001E-3</v>
      </c>
      <c r="I1964" s="223">
        <v>0.17162785</v>
      </c>
      <c r="J1964" s="223">
        <v>0.12487811</v>
      </c>
      <c r="K1964" s="223">
        <v>7.9386131000000004E-4</v>
      </c>
      <c r="L1964" s="223">
        <v>1.5603218999999999</v>
      </c>
      <c r="M1964" s="223">
        <v>1.3605659999999999E-3</v>
      </c>
      <c r="N1964" s="223">
        <v>0</v>
      </c>
      <c r="O1964" s="223">
        <v>0</v>
      </c>
      <c r="P1964" s="227">
        <f t="shared" si="391"/>
        <v>2.3067009629629629</v>
      </c>
      <c r="Q1964" s="238">
        <v>39.620424999999997</v>
      </c>
      <c r="R1964" s="117">
        <v>27.727297</v>
      </c>
      <c r="S1964" s="117">
        <v>6.8478801999999996</v>
      </c>
      <c r="T1964" s="117">
        <v>7.0607500000000005E-5</v>
      </c>
      <c r="U1964" s="117">
        <v>0.40263167999999999</v>
      </c>
      <c r="V1964" s="117">
        <v>9.3950698999999999E-2</v>
      </c>
      <c r="W1964" s="117">
        <v>4.5485943999999998</v>
      </c>
      <c r="X1964" s="257">
        <f t="shared" si="392"/>
        <v>0.69829759747617004</v>
      </c>
      <c r="Y1964" s="257">
        <f t="shared" si="393"/>
        <v>0.56665584671620006</v>
      </c>
      <c r="Z1964" s="257">
        <f t="shared" si="394"/>
        <v>5.1024042759970002E-2</v>
      </c>
      <c r="AA1964" s="257">
        <f t="shared" si="395"/>
        <v>8.061770800000001E-2</v>
      </c>
      <c r="AB1964" s="257">
        <v>6.3938045999999998E-2</v>
      </c>
      <c r="AC1964" s="257">
        <v>7.1399141999999999E-6</v>
      </c>
      <c r="AD1964" s="257">
        <v>0.39313020999999998</v>
      </c>
      <c r="AE1964" s="257">
        <v>1.5221352E-5</v>
      </c>
      <c r="AF1964" s="257">
        <v>0.10934793</v>
      </c>
      <c r="AG1964" s="257">
        <v>2.1729945E-4</v>
      </c>
      <c r="AH1964" s="257">
        <v>4.1847161000000001E-2</v>
      </c>
      <c r="AI1964" s="257">
        <v>5.6793749999999997E-4</v>
      </c>
      <c r="AJ1964" s="257">
        <v>1.4624638000000001E-3</v>
      </c>
      <c r="AK1964" s="257">
        <v>6.2530194999999998E-4</v>
      </c>
      <c r="AL1964" s="257">
        <v>1.9312657000000001E-4</v>
      </c>
      <c r="AM1964" s="257">
        <v>6.9923996999999995E-7</v>
      </c>
      <c r="AN1964" s="257">
        <v>1.6973019000000001E-3</v>
      </c>
      <c r="AO1964" s="257">
        <v>2.6343275999999999E-3</v>
      </c>
      <c r="AP1964" s="257">
        <v>1.9957232000000001E-3</v>
      </c>
      <c r="AQ1964" s="257">
        <v>1.1186125E-2</v>
      </c>
      <c r="AR1964" s="257">
        <v>6.9431583000000005E-2</v>
      </c>
      <c r="AT1964" s="193"/>
      <c r="AU1964" s="193"/>
      <c r="AV1964" s="193"/>
      <c r="AW1964" s="193"/>
      <c r="AX1964" s="193"/>
      <c r="AY1964" s="193"/>
      <c r="AZ1964" s="193"/>
      <c r="BA1964" s="193"/>
      <c r="BB1964" s="193"/>
      <c r="BC1964" s="193"/>
      <c r="BD1964" s="193"/>
      <c r="BE1964" s="315"/>
      <c r="BF1964" s="315"/>
      <c r="BG1964" s="315"/>
      <c r="BH1964" s="315"/>
      <c r="BI1964" s="315"/>
      <c r="BJ1964" s="315"/>
      <c r="BK1964" s="315"/>
    </row>
    <row r="1965" spans="1:63" x14ac:dyDescent="0.25">
      <c r="A1965" s="43"/>
      <c r="B1965" s="9" t="s">
        <v>5770</v>
      </c>
      <c r="C1965" s="48" t="s">
        <v>4435</v>
      </c>
      <c r="D1965" s="223">
        <v>3.0901581</v>
      </c>
      <c r="E1965" s="223">
        <v>0.36647450999999998</v>
      </c>
      <c r="F1965" s="223">
        <v>0.37091828999999998</v>
      </c>
      <c r="G1965" s="223">
        <v>0.2165224</v>
      </c>
      <c r="H1965" s="223">
        <v>3.5852856999999999E-3</v>
      </c>
      <c r="I1965" s="223">
        <v>0.24890741999999999</v>
      </c>
      <c r="J1965" s="223">
        <v>5.3075936999999997E-2</v>
      </c>
      <c r="K1965" s="223">
        <v>7.3692577E-4</v>
      </c>
      <c r="L1965" s="223">
        <v>1.8299373000000001</v>
      </c>
      <c r="M1965" s="223">
        <v>0</v>
      </c>
      <c r="N1965" s="223">
        <v>0</v>
      </c>
      <c r="O1965" s="223">
        <v>0</v>
      </c>
      <c r="P1965" s="227">
        <f t="shared" si="391"/>
        <v>2.7146259999999995</v>
      </c>
      <c r="Q1965" s="238">
        <v>46.165577999999996</v>
      </c>
      <c r="R1965" s="117">
        <v>31.918959999999998</v>
      </c>
      <c r="S1965" s="117">
        <v>7.7205862999999999</v>
      </c>
      <c r="T1965" s="117">
        <v>1.2832136E-4</v>
      </c>
      <c r="U1965" s="117">
        <v>0.49529962999999999</v>
      </c>
      <c r="V1965" s="117">
        <v>0.10794115</v>
      </c>
      <c r="W1965" s="117">
        <v>5.922663</v>
      </c>
      <c r="X1965" s="257">
        <f t="shared" si="392"/>
        <v>0.88075486179128992</v>
      </c>
      <c r="Y1965" s="257">
        <f t="shared" si="393"/>
        <v>0.72367046204459995</v>
      </c>
      <c r="Z1965" s="257">
        <f t="shared" si="394"/>
        <v>6.0862748746690003E-2</v>
      </c>
      <c r="AA1965" s="257">
        <f t="shared" si="395"/>
        <v>9.6221650999999991E-2</v>
      </c>
      <c r="AB1965" s="257">
        <v>7.5230749999999999E-2</v>
      </c>
      <c r="AC1965" s="257">
        <v>9.4738146000000003E-6</v>
      </c>
      <c r="AD1965" s="257">
        <v>0.50425785000000001</v>
      </c>
      <c r="AE1965" s="257">
        <v>1.698441E-5</v>
      </c>
      <c r="AF1965" s="257">
        <v>0.14391056999999999</v>
      </c>
      <c r="AG1965" s="257">
        <v>2.4483381999999999E-4</v>
      </c>
      <c r="AH1965" s="257">
        <v>4.9247572000000003E-2</v>
      </c>
      <c r="AI1965" s="257">
        <v>6.3395037999999999E-4</v>
      </c>
      <c r="AJ1965" s="257">
        <v>1.9720594000000001E-3</v>
      </c>
      <c r="AK1965" s="257">
        <v>5.5287032000000003E-4</v>
      </c>
      <c r="AL1965" s="257">
        <v>2.6503288999999997E-4</v>
      </c>
      <c r="AM1965" s="257">
        <v>9.2645668999999996E-7</v>
      </c>
      <c r="AN1965" s="257">
        <v>1.9691138E-3</v>
      </c>
      <c r="AO1965" s="257">
        <v>3.4803994E-3</v>
      </c>
      <c r="AP1965" s="257">
        <v>2.7408240999999998E-3</v>
      </c>
      <c r="AQ1965" s="257">
        <v>1.6313339E-2</v>
      </c>
      <c r="AR1965" s="257">
        <v>7.9908311999999995E-2</v>
      </c>
      <c r="AT1965" s="193"/>
      <c r="AU1965" s="193"/>
      <c r="AV1965" s="193"/>
      <c r="AW1965" s="193"/>
      <c r="AX1965" s="193"/>
      <c r="AY1965" s="193"/>
      <c r="AZ1965" s="193"/>
      <c r="BA1965" s="193"/>
      <c r="BB1965" s="193"/>
      <c r="BC1965" s="193"/>
      <c r="BD1965" s="193"/>
      <c r="BE1965" s="315"/>
      <c r="BF1965" s="315"/>
      <c r="BG1965" s="315"/>
      <c r="BH1965" s="315"/>
      <c r="BI1965" s="315"/>
      <c r="BJ1965" s="315"/>
      <c r="BK1965" s="315"/>
    </row>
    <row r="1966" spans="1:63" x14ac:dyDescent="0.25">
      <c r="A1966" s="43"/>
      <c r="B1966" s="9" t="s">
        <v>5770</v>
      </c>
      <c r="C1966" s="48" t="s">
        <v>4436</v>
      </c>
      <c r="D1966" s="223">
        <v>3.7299310000000001</v>
      </c>
      <c r="E1966" s="223">
        <v>0.41011378999999998</v>
      </c>
      <c r="F1966" s="223">
        <v>0.76464754999999995</v>
      </c>
      <c r="G1966" s="223">
        <v>0.21681935999999999</v>
      </c>
      <c r="H1966" s="223">
        <v>3.8544002000000001E-3</v>
      </c>
      <c r="I1966" s="223">
        <v>0.24999502000000001</v>
      </c>
      <c r="J1966" s="223">
        <v>6.6467704000000002E-2</v>
      </c>
      <c r="K1966" s="223">
        <v>7.8122670000000001E-4</v>
      </c>
      <c r="L1966" s="223">
        <v>2.0172519000000002</v>
      </c>
      <c r="M1966" s="223">
        <v>0</v>
      </c>
      <c r="N1966" s="223">
        <v>0</v>
      </c>
      <c r="O1966" s="223">
        <v>0</v>
      </c>
      <c r="P1966" s="227">
        <f t="shared" si="391"/>
        <v>3.0378799259259255</v>
      </c>
      <c r="Q1966" s="238">
        <v>51.387549999999997</v>
      </c>
      <c r="R1966" s="117">
        <v>35.276117999999997</v>
      </c>
      <c r="S1966" s="117">
        <v>8.3649974999999994</v>
      </c>
      <c r="T1966" s="117">
        <v>1.3572443000000001E-4</v>
      </c>
      <c r="U1966" s="117">
        <v>0.55422643000000005</v>
      </c>
      <c r="V1966" s="117">
        <v>0.11797832</v>
      </c>
      <c r="W1966" s="117">
        <v>7.0740939999999997</v>
      </c>
      <c r="X1966" s="257">
        <f t="shared" si="392"/>
        <v>0.95423287546379998</v>
      </c>
      <c r="Y1966" s="257">
        <f t="shared" si="393"/>
        <v>0.78242888342700001</v>
      </c>
      <c r="Z1966" s="257">
        <f t="shared" si="394"/>
        <v>6.8186390036799993E-2</v>
      </c>
      <c r="AA1966" s="257">
        <f t="shared" si="395"/>
        <v>0.103617602</v>
      </c>
      <c r="AB1966" s="257">
        <v>8.4190974000000002E-2</v>
      </c>
      <c r="AC1966" s="257">
        <v>1.077866E-5</v>
      </c>
      <c r="AD1966" s="257">
        <v>0.49945331999999998</v>
      </c>
      <c r="AE1966" s="257">
        <v>2.1525026999999999E-5</v>
      </c>
      <c r="AF1966" s="257">
        <v>0.19848682000000001</v>
      </c>
      <c r="AG1966" s="257">
        <v>2.6546574000000002E-4</v>
      </c>
      <c r="AH1966" s="257">
        <v>5.5112172000000001E-2</v>
      </c>
      <c r="AI1966" s="257">
        <v>1.324219E-3</v>
      </c>
      <c r="AJ1966" s="257">
        <v>1.9727419E-3</v>
      </c>
      <c r="AK1966" s="257">
        <v>6.5801903999999998E-4</v>
      </c>
      <c r="AL1966" s="257">
        <v>2.8039386999999998E-4</v>
      </c>
      <c r="AM1966" s="257">
        <v>9.7472679999999998E-7</v>
      </c>
      <c r="AN1966" s="257">
        <v>2.2309980000000001E-3</v>
      </c>
      <c r="AO1966" s="257">
        <v>3.6676228E-3</v>
      </c>
      <c r="AP1966" s="257">
        <v>2.9392487E-3</v>
      </c>
      <c r="AQ1966" s="257">
        <v>1.530741E-2</v>
      </c>
      <c r="AR1966" s="257">
        <v>8.8310191999999996E-2</v>
      </c>
      <c r="AT1966" s="193"/>
      <c r="AU1966" s="193"/>
      <c r="AV1966" s="193"/>
      <c r="AW1966" s="193"/>
      <c r="AX1966" s="193"/>
      <c r="AY1966" s="193"/>
      <c r="AZ1966" s="193"/>
      <c r="BA1966" s="193"/>
      <c r="BB1966" s="193"/>
      <c r="BC1966" s="193"/>
      <c r="BD1966" s="193"/>
      <c r="BE1966" s="315"/>
      <c r="BF1966" s="315"/>
      <c r="BG1966" s="315"/>
      <c r="BH1966" s="315"/>
      <c r="BI1966" s="315"/>
      <c r="BJ1966" s="315"/>
      <c r="BK1966" s="315"/>
    </row>
    <row r="1967" spans="1:63" x14ac:dyDescent="0.25">
      <c r="A1967" s="43"/>
      <c r="B1967" s="9" t="s">
        <v>5770</v>
      </c>
      <c r="C1967" s="48" t="s">
        <v>4437</v>
      </c>
      <c r="D1967" s="223">
        <v>4.3869191000000001</v>
      </c>
      <c r="E1967" s="223">
        <v>0.36635669999999998</v>
      </c>
      <c r="F1967" s="223">
        <v>1.1098844999999999</v>
      </c>
      <c r="G1967" s="223">
        <v>0.24386732</v>
      </c>
      <c r="H1967" s="223">
        <v>2.3375268999999998E-3</v>
      </c>
      <c r="I1967" s="223">
        <v>0.27986211999999999</v>
      </c>
      <c r="J1967" s="223">
        <v>8.0394162000000005E-2</v>
      </c>
      <c r="K1967" s="223">
        <v>6.1260286999999995E-4</v>
      </c>
      <c r="L1967" s="223">
        <v>2.303553</v>
      </c>
      <c r="M1967" s="223">
        <v>5.1129167000000001E-5</v>
      </c>
      <c r="N1967" s="223">
        <v>0</v>
      </c>
      <c r="O1967" s="223">
        <v>0</v>
      </c>
      <c r="P1967" s="227">
        <f t="shared" si="391"/>
        <v>2.713753333333333</v>
      </c>
      <c r="Q1967" s="238">
        <v>47.146987000000003</v>
      </c>
      <c r="R1967" s="117">
        <v>32.089391999999997</v>
      </c>
      <c r="S1967" s="117">
        <v>7.8234279999999998</v>
      </c>
      <c r="T1967" s="117">
        <v>1.1212599E-4</v>
      </c>
      <c r="U1967" s="117">
        <v>0.60677627999999995</v>
      </c>
      <c r="V1967" s="117">
        <v>0.13916191</v>
      </c>
      <c r="W1967" s="117">
        <v>6.4881165999999997</v>
      </c>
      <c r="X1967" s="257">
        <f t="shared" si="392"/>
        <v>1.0564575979363</v>
      </c>
      <c r="Y1967" s="257">
        <f t="shared" si="393"/>
        <v>0.89423114441999996</v>
      </c>
      <c r="Z1967" s="257">
        <f t="shared" si="394"/>
        <v>6.3996705516300004E-2</v>
      </c>
      <c r="AA1967" s="257">
        <f t="shared" si="395"/>
        <v>9.8229748000000006E-2</v>
      </c>
      <c r="AB1967" s="257">
        <v>7.5219905000000004E-2</v>
      </c>
      <c r="AC1967" s="257">
        <v>1.0163251000000001E-5</v>
      </c>
      <c r="AD1967" s="257">
        <v>0.56404513000000001</v>
      </c>
      <c r="AE1967" s="257">
        <v>2.5893759000000001E-5</v>
      </c>
      <c r="AF1967" s="257">
        <v>0.25468064000000001</v>
      </c>
      <c r="AG1967" s="257">
        <v>2.4941241E-4</v>
      </c>
      <c r="AH1967" s="257">
        <v>4.9231588999999999E-2</v>
      </c>
      <c r="AI1967" s="257">
        <v>1.9310767999999999E-3</v>
      </c>
      <c r="AJ1967" s="257">
        <v>2.2200458000000002E-3</v>
      </c>
      <c r="AK1967" s="257">
        <v>7.9812169999999997E-4</v>
      </c>
      <c r="AL1967" s="257">
        <v>3.2574539999999998E-4</v>
      </c>
      <c r="AM1967" s="257">
        <v>1.1305163000000001E-6</v>
      </c>
      <c r="AN1967" s="257">
        <v>2.4266537999999998E-3</v>
      </c>
      <c r="AO1967" s="257">
        <v>4.1494901000000001E-3</v>
      </c>
      <c r="AP1967" s="257">
        <v>2.9128524000000002E-3</v>
      </c>
      <c r="AQ1967" s="257">
        <v>1.7891338999999999E-2</v>
      </c>
      <c r="AR1967" s="257">
        <v>8.0338409E-2</v>
      </c>
      <c r="AT1967" s="193"/>
      <c r="AU1967" s="193"/>
      <c r="AV1967" s="193"/>
      <c r="AW1967" s="193"/>
      <c r="AX1967" s="193"/>
      <c r="AY1967" s="193"/>
      <c r="AZ1967" s="193"/>
      <c r="BA1967" s="193"/>
      <c r="BB1967" s="193"/>
      <c r="BC1967" s="193"/>
      <c r="BD1967" s="193"/>
      <c r="BE1967" s="315"/>
      <c r="BF1967" s="315"/>
      <c r="BG1967" s="315"/>
      <c r="BH1967" s="315"/>
      <c r="BI1967" s="315"/>
      <c r="BJ1967" s="315"/>
      <c r="BK1967" s="315"/>
    </row>
    <row r="1968" spans="1:63" x14ac:dyDescent="0.25">
      <c r="A1968" s="43"/>
      <c r="B1968" s="9" t="s">
        <v>5770</v>
      </c>
      <c r="C1968" s="48" t="s">
        <v>4438</v>
      </c>
      <c r="D1968" s="223">
        <v>4.6177929999999998</v>
      </c>
      <c r="E1968" s="223">
        <v>0.48548306000000002</v>
      </c>
      <c r="F1968" s="223">
        <v>0.68427844999999998</v>
      </c>
      <c r="G1968" s="223">
        <v>0.23247386</v>
      </c>
      <c r="H1968" s="223">
        <v>2.7970552000000002E-3</v>
      </c>
      <c r="I1968" s="223">
        <v>0.31901235999999999</v>
      </c>
      <c r="J1968" s="223">
        <v>5.4936855999999999E-2</v>
      </c>
      <c r="K1968" s="223">
        <v>5.4359253000000002E-4</v>
      </c>
      <c r="L1968" s="223">
        <v>2.8382678000000001</v>
      </c>
      <c r="M1968" s="223">
        <v>0</v>
      </c>
      <c r="N1968" s="223">
        <v>0</v>
      </c>
      <c r="O1968" s="223">
        <v>0</v>
      </c>
      <c r="P1968" s="227">
        <f t="shared" si="391"/>
        <v>3.5961708148148146</v>
      </c>
      <c r="Q1968" s="238">
        <v>65.189206999999996</v>
      </c>
      <c r="R1968" s="117">
        <v>44.426771000000002</v>
      </c>
      <c r="S1968" s="117">
        <v>14.807064</v>
      </c>
      <c r="T1968" s="117">
        <v>1.04706E-4</v>
      </c>
      <c r="U1968" s="117">
        <v>0.76959246000000003</v>
      </c>
      <c r="V1968" s="117">
        <v>0.27372476000000001</v>
      </c>
      <c r="W1968" s="117">
        <v>4.9119495999999998</v>
      </c>
      <c r="X1968" s="257">
        <f t="shared" si="392"/>
        <v>1.2054928774934601</v>
      </c>
      <c r="Y1968" s="257">
        <f t="shared" si="393"/>
        <v>0.91445807881500007</v>
      </c>
      <c r="Z1968" s="257">
        <f t="shared" si="394"/>
        <v>9.3410477678460016E-2</v>
      </c>
      <c r="AA1968" s="257">
        <f t="shared" si="395"/>
        <v>0.19762432099999999</v>
      </c>
      <c r="AB1968" s="257">
        <v>9.9677129000000003E-2</v>
      </c>
      <c r="AC1968" s="257">
        <v>1.2703436E-5</v>
      </c>
      <c r="AD1968" s="257">
        <v>0.52804465</v>
      </c>
      <c r="AE1968" s="257">
        <v>2.9512949000000001E-5</v>
      </c>
      <c r="AF1968" s="257">
        <v>0.28622143999999999</v>
      </c>
      <c r="AG1968" s="257">
        <v>4.7264342999999998E-4</v>
      </c>
      <c r="AH1968" s="257">
        <v>6.5238804999999997E-2</v>
      </c>
      <c r="AI1968" s="257">
        <v>1.1716037E-3</v>
      </c>
      <c r="AJ1968" s="257">
        <v>2.1154639E-3</v>
      </c>
      <c r="AK1968" s="257">
        <v>5.8713673000000005E-4</v>
      </c>
      <c r="AL1968" s="257">
        <v>2.7877761999999998E-4</v>
      </c>
      <c r="AM1968" s="257">
        <v>9.7172846000000006E-7</v>
      </c>
      <c r="AN1968" s="257">
        <v>2.2742115000000001E-3</v>
      </c>
      <c r="AO1968" s="257">
        <v>8.8253835000000006E-3</v>
      </c>
      <c r="AP1968" s="257">
        <v>1.2918124E-2</v>
      </c>
      <c r="AQ1968" s="257">
        <v>8.6403550999999995E-2</v>
      </c>
      <c r="AR1968" s="257">
        <v>0.11122077</v>
      </c>
      <c r="AT1968" s="193"/>
      <c r="AU1968" s="193"/>
      <c r="AV1968" s="193"/>
      <c r="AW1968" s="193"/>
      <c r="AX1968" s="193"/>
      <c r="AY1968" s="193"/>
      <c r="AZ1968" s="193"/>
      <c r="BA1968" s="193"/>
      <c r="BB1968" s="193"/>
      <c r="BC1968" s="193"/>
      <c r="BD1968" s="193"/>
      <c r="BE1968" s="315"/>
      <c r="BF1968" s="315"/>
      <c r="BG1968" s="315"/>
      <c r="BH1968" s="315"/>
      <c r="BI1968" s="315"/>
      <c r="BJ1968" s="315"/>
      <c r="BK1968" s="315"/>
    </row>
    <row r="1969" spans="1:63" x14ac:dyDescent="0.25">
      <c r="A1969" s="43"/>
      <c r="B1969" s="9" t="s">
        <v>5770</v>
      </c>
      <c r="C1969" s="48" t="s">
        <v>4439</v>
      </c>
      <c r="D1969" s="223">
        <v>4.8975593000000002</v>
      </c>
      <c r="E1969" s="223">
        <v>0.52600345000000004</v>
      </c>
      <c r="F1969" s="223">
        <v>0.74264160000000001</v>
      </c>
      <c r="G1969" s="223">
        <v>0.23027728</v>
      </c>
      <c r="H1969" s="223">
        <v>2.9689058999999999E-3</v>
      </c>
      <c r="I1969" s="223">
        <v>0.32789042000000002</v>
      </c>
      <c r="J1969" s="223">
        <v>5.4718533999999999E-2</v>
      </c>
      <c r="K1969" s="223">
        <v>5.4597045000000005E-4</v>
      </c>
      <c r="L1969" s="223">
        <v>3.0125131000000001</v>
      </c>
      <c r="M1969" s="223">
        <v>0</v>
      </c>
      <c r="N1969" s="223">
        <v>0</v>
      </c>
      <c r="O1969" s="223">
        <v>0</v>
      </c>
      <c r="P1969" s="227">
        <f t="shared" si="391"/>
        <v>3.8963218518518521</v>
      </c>
      <c r="Q1969" s="238">
        <v>70.866988000000006</v>
      </c>
      <c r="R1969" s="117">
        <v>48.183131000000003</v>
      </c>
      <c r="S1969" s="117">
        <v>16.511689000000001</v>
      </c>
      <c r="T1969" s="117">
        <v>1.0597653E-4</v>
      </c>
      <c r="U1969" s="117">
        <v>0.82597706999999998</v>
      </c>
      <c r="V1969" s="117">
        <v>0.30566752000000003</v>
      </c>
      <c r="W1969" s="117">
        <v>5.0404173999999999</v>
      </c>
      <c r="X1969" s="257">
        <f t="shared" si="392"/>
        <v>1.2627620703879001</v>
      </c>
      <c r="Y1969" s="257">
        <f t="shared" si="393"/>
        <v>0.94011249528300012</v>
      </c>
      <c r="Z1969" s="257">
        <f t="shared" si="394"/>
        <v>0.10208353010490001</v>
      </c>
      <c r="AA1969" s="257">
        <f t="shared" si="395"/>
        <v>0.22056604499999999</v>
      </c>
      <c r="AB1969" s="257">
        <v>0.10799648000000001</v>
      </c>
      <c r="AC1969" s="257">
        <v>1.3708166000000001E-5</v>
      </c>
      <c r="AD1969" s="257">
        <v>0.51898933000000003</v>
      </c>
      <c r="AE1969" s="257">
        <v>3.1912957E-5</v>
      </c>
      <c r="AF1969" s="257">
        <v>0.31255391999999999</v>
      </c>
      <c r="AG1969" s="257">
        <v>5.2714416000000002E-4</v>
      </c>
      <c r="AH1969" s="257">
        <v>7.0683863999999999E-2</v>
      </c>
      <c r="AI1969" s="257">
        <v>1.2711999000000001E-3</v>
      </c>
      <c r="AJ1969" s="257">
        <v>2.0945418E-3</v>
      </c>
      <c r="AK1969" s="257">
        <v>5.8322864000000002E-4</v>
      </c>
      <c r="AL1969" s="257">
        <v>2.7492092000000001E-4</v>
      </c>
      <c r="AM1969" s="257">
        <v>9.5734489999999996E-7</v>
      </c>
      <c r="AN1969" s="257">
        <v>2.3402159E-3</v>
      </c>
      <c r="AO1969" s="257">
        <v>9.8380436000000005E-3</v>
      </c>
      <c r="AP1969" s="257">
        <v>1.4996558E-2</v>
      </c>
      <c r="AQ1969" s="257">
        <v>9.9942945000000005E-2</v>
      </c>
      <c r="AR1969" s="257">
        <v>0.1206231</v>
      </c>
      <c r="AT1969" s="193"/>
      <c r="AU1969" s="193"/>
      <c r="AV1969" s="193"/>
      <c r="AW1969" s="193"/>
      <c r="AX1969" s="193"/>
      <c r="AY1969" s="193"/>
      <c r="AZ1969" s="193"/>
      <c r="BA1969" s="193"/>
      <c r="BB1969" s="193"/>
      <c r="BC1969" s="193"/>
      <c r="BD1969" s="193"/>
      <c r="BE1969" s="315"/>
      <c r="BF1969" s="315"/>
      <c r="BG1969" s="315"/>
      <c r="BH1969" s="315"/>
      <c r="BI1969" s="315"/>
      <c r="BJ1969" s="315"/>
      <c r="BK1969" s="315"/>
    </row>
    <row r="1970" spans="1:63" x14ac:dyDescent="0.25">
      <c r="A1970" s="43"/>
      <c r="B1970" s="9" t="s">
        <v>5770</v>
      </c>
      <c r="C1970" s="48" t="s">
        <v>4440</v>
      </c>
      <c r="D1970" s="223">
        <v>3.7835325000000002</v>
      </c>
      <c r="E1970" s="223">
        <v>0.38794748000000001</v>
      </c>
      <c r="F1970" s="223">
        <v>0.52955890999999999</v>
      </c>
      <c r="G1970" s="223">
        <v>0.21804262999999999</v>
      </c>
      <c r="H1970" s="223">
        <v>2.3125858000000001E-3</v>
      </c>
      <c r="I1970" s="223">
        <v>0.27231657999999997</v>
      </c>
      <c r="J1970" s="223">
        <v>6.8272893000000001E-2</v>
      </c>
      <c r="K1970" s="223">
        <v>6.0566804000000002E-4</v>
      </c>
      <c r="L1970" s="223">
        <v>2.3043026000000002</v>
      </c>
      <c r="M1970" s="223">
        <v>1.7310000000000001E-4</v>
      </c>
      <c r="N1970" s="223">
        <v>0</v>
      </c>
      <c r="O1970" s="223">
        <v>0</v>
      </c>
      <c r="P1970" s="227">
        <f t="shared" si="391"/>
        <v>2.873685037037037</v>
      </c>
      <c r="Q1970" s="238">
        <v>50.811301999999998</v>
      </c>
      <c r="R1970" s="117">
        <v>35.075240999999998</v>
      </c>
      <c r="S1970" s="117">
        <v>10.480865</v>
      </c>
      <c r="T1970" s="117">
        <v>9.6017647999999998E-5</v>
      </c>
      <c r="U1970" s="117">
        <v>0.6128015</v>
      </c>
      <c r="V1970" s="117">
        <v>0.18848076999999999</v>
      </c>
      <c r="W1970" s="117">
        <v>4.4538178000000004</v>
      </c>
      <c r="X1970" s="257">
        <f t="shared" si="392"/>
        <v>1.0131661450382401</v>
      </c>
      <c r="Y1970" s="257">
        <f t="shared" si="393"/>
        <v>0.80301661098960009</v>
      </c>
      <c r="Z1970" s="257">
        <f t="shared" si="394"/>
        <v>7.1557443048639993E-2</v>
      </c>
      <c r="AA1970" s="257">
        <f t="shared" si="395"/>
        <v>0.138592091</v>
      </c>
      <c r="AB1970" s="257">
        <v>7.9652133E-2</v>
      </c>
      <c r="AC1970" s="257">
        <v>9.9718246000000003E-6</v>
      </c>
      <c r="AD1970" s="257">
        <v>0.51256208000000003</v>
      </c>
      <c r="AE1970" s="257">
        <v>2.2981305E-5</v>
      </c>
      <c r="AF1970" s="257">
        <v>0.21043518999999999</v>
      </c>
      <c r="AG1970" s="257">
        <v>3.3425486000000001E-4</v>
      </c>
      <c r="AH1970" s="257">
        <v>5.2132311000000001E-2</v>
      </c>
      <c r="AI1970" s="257">
        <v>9.0699235000000003E-4</v>
      </c>
      <c r="AJ1970" s="257">
        <v>1.9858624999999999E-3</v>
      </c>
      <c r="AK1970" s="257">
        <v>5.7447217E-4</v>
      </c>
      <c r="AL1970" s="257">
        <v>2.6356757999999999E-4</v>
      </c>
      <c r="AM1970" s="257">
        <v>9.2234863999999999E-7</v>
      </c>
      <c r="AN1970" s="257">
        <v>2.0743009000000001E-3</v>
      </c>
      <c r="AO1970" s="257">
        <v>6.0330401000000004E-3</v>
      </c>
      <c r="AP1970" s="257">
        <v>7.5859741000000001E-3</v>
      </c>
      <c r="AQ1970" s="257">
        <v>5.0777845000000002E-2</v>
      </c>
      <c r="AR1970" s="257">
        <v>8.7814245999999999E-2</v>
      </c>
      <c r="AT1970" s="193"/>
      <c r="AU1970" s="193"/>
      <c r="AV1970" s="193"/>
      <c r="AW1970" s="193"/>
      <c r="AX1970" s="193"/>
      <c r="AY1970" s="193"/>
      <c r="AZ1970" s="193"/>
      <c r="BA1970" s="193"/>
      <c r="BB1970" s="193"/>
      <c r="BC1970" s="193"/>
      <c r="BD1970" s="193"/>
      <c r="BE1970" s="315"/>
      <c r="BF1970" s="315"/>
      <c r="BG1970" s="315"/>
      <c r="BH1970" s="315"/>
      <c r="BI1970" s="315"/>
      <c r="BJ1970" s="315"/>
      <c r="BK1970" s="315"/>
    </row>
    <row r="1971" spans="1:63" x14ac:dyDescent="0.25">
      <c r="A1971" s="43"/>
      <c r="B1971" s="9" t="s">
        <v>5770</v>
      </c>
      <c r="C1971" s="48" t="s">
        <v>4441</v>
      </c>
      <c r="D1971" s="223">
        <v>3.0236176000000001</v>
      </c>
      <c r="E1971" s="223">
        <v>0.29373410999999999</v>
      </c>
      <c r="F1971" s="223">
        <v>0.36996723999999998</v>
      </c>
      <c r="G1971" s="223">
        <v>0.21411500999999999</v>
      </c>
      <c r="H1971" s="223">
        <v>1.8541419E-3</v>
      </c>
      <c r="I1971" s="223">
        <v>0.23813702</v>
      </c>
      <c r="J1971" s="223">
        <v>8.1307600999999993E-2</v>
      </c>
      <c r="K1971" s="223">
        <v>6.2316827999999997E-4</v>
      </c>
      <c r="L1971" s="223">
        <v>1.8233600000000001</v>
      </c>
      <c r="M1971" s="223">
        <v>5.1929999999999999E-4</v>
      </c>
      <c r="N1971" s="223">
        <v>0</v>
      </c>
      <c r="O1971" s="223">
        <v>0</v>
      </c>
      <c r="P1971" s="227">
        <f t="shared" si="391"/>
        <v>2.1758082222222219</v>
      </c>
      <c r="Q1971" s="238">
        <v>38.011124000000002</v>
      </c>
      <c r="R1971" s="117">
        <v>26.495676</v>
      </c>
      <c r="S1971" s="117">
        <v>6.5329971000000002</v>
      </c>
      <c r="T1971" s="117">
        <v>8.8254728000000004E-5</v>
      </c>
      <c r="U1971" s="117">
        <v>0.45645449999999999</v>
      </c>
      <c r="V1971" s="117">
        <v>0.10705724</v>
      </c>
      <c r="W1971" s="117">
        <v>4.4188508000000004</v>
      </c>
      <c r="X1971" s="257">
        <f t="shared" si="392"/>
        <v>0.84007373353156012</v>
      </c>
      <c r="Y1971" s="257">
        <f t="shared" si="393"/>
        <v>0.7071996623136001</v>
      </c>
      <c r="Z1971" s="257">
        <f t="shared" si="394"/>
        <v>5.0491939217959997E-2</v>
      </c>
      <c r="AA1971" s="257">
        <f t="shared" si="395"/>
        <v>8.2382131999999997E-2</v>
      </c>
      <c r="AB1971" s="257">
        <v>6.0309162999999999E-2</v>
      </c>
      <c r="AC1971" s="257">
        <v>7.5111906E-6</v>
      </c>
      <c r="AD1971" s="257">
        <v>0.50831360000000003</v>
      </c>
      <c r="AE1971" s="257">
        <v>1.6697792999999999E-5</v>
      </c>
      <c r="AF1971" s="257">
        <v>0.13834493</v>
      </c>
      <c r="AG1971" s="257">
        <v>2.0776033000000001E-4</v>
      </c>
      <c r="AH1971" s="257">
        <v>3.9472170000000001E-2</v>
      </c>
      <c r="AI1971" s="257">
        <v>6.3382417999999999E-4</v>
      </c>
      <c r="AJ1971" s="257">
        <v>1.9521130999999999E-3</v>
      </c>
      <c r="AK1971" s="257">
        <v>6.1993569999999997E-4</v>
      </c>
      <c r="AL1971" s="257">
        <v>2.6086134999999999E-4</v>
      </c>
      <c r="AM1971" s="257">
        <v>9.2248796000000001E-7</v>
      </c>
      <c r="AN1971" s="257">
        <v>1.8508227E-3</v>
      </c>
      <c r="AO1971" s="257">
        <v>3.360703E-3</v>
      </c>
      <c r="AP1971" s="257">
        <v>2.3405867000000002E-3</v>
      </c>
      <c r="AQ1971" s="257">
        <v>1.6039587000000001E-2</v>
      </c>
      <c r="AR1971" s="257">
        <v>6.6342545000000003E-2</v>
      </c>
      <c r="AT1971" s="193"/>
      <c r="AU1971" s="193"/>
      <c r="AV1971" s="193"/>
      <c r="AW1971" s="193"/>
      <c r="AX1971" s="193"/>
      <c r="AY1971" s="193"/>
      <c r="AZ1971" s="193"/>
      <c r="BA1971" s="193"/>
      <c r="BB1971" s="193"/>
      <c r="BC1971" s="193"/>
      <c r="BD1971" s="193"/>
      <c r="BE1971" s="315"/>
      <c r="BF1971" s="315"/>
      <c r="BG1971" s="315"/>
      <c r="BH1971" s="315"/>
      <c r="BI1971" s="315"/>
      <c r="BJ1971" s="315"/>
      <c r="BK1971" s="315"/>
    </row>
    <row r="1972" spans="1:63" x14ac:dyDescent="0.25">
      <c r="A1972" s="43"/>
      <c r="B1972" s="9" t="s">
        <v>5770</v>
      </c>
      <c r="C1972" s="48" t="s">
        <v>4442</v>
      </c>
      <c r="D1972" s="223">
        <v>2.7138415999999999</v>
      </c>
      <c r="E1972" s="223">
        <v>0.31397440999999998</v>
      </c>
      <c r="F1972" s="223">
        <v>0.33602543000000001</v>
      </c>
      <c r="G1972" s="223">
        <v>0.16703952</v>
      </c>
      <c r="H1972" s="223">
        <v>1.7967701000000001E-3</v>
      </c>
      <c r="I1972" s="223">
        <v>0.18000933999999999</v>
      </c>
      <c r="J1972" s="223">
        <v>0.11962074</v>
      </c>
      <c r="K1972" s="223">
        <v>7.7941029000000005E-4</v>
      </c>
      <c r="L1972" s="223">
        <v>1.5933151000000001</v>
      </c>
      <c r="M1972" s="223">
        <v>1.2809399999999999E-3</v>
      </c>
      <c r="N1972" s="223">
        <v>0</v>
      </c>
      <c r="O1972" s="223">
        <v>0</v>
      </c>
      <c r="P1972" s="227">
        <f t="shared" si="391"/>
        <v>2.32573637037037</v>
      </c>
      <c r="Q1972" s="238">
        <v>40.099359999999997</v>
      </c>
      <c r="R1972" s="117">
        <v>27.989944999999999</v>
      </c>
      <c r="S1972" s="117">
        <v>6.9333029000000002</v>
      </c>
      <c r="T1972" s="117">
        <v>7.4431602999999995E-5</v>
      </c>
      <c r="U1972" s="117">
        <v>0.40994447000000001</v>
      </c>
      <c r="V1972" s="117">
        <v>9.5770513000000002E-2</v>
      </c>
      <c r="W1972" s="117">
        <v>4.6703235000000003</v>
      </c>
      <c r="X1972" s="257">
        <f t="shared" si="392"/>
        <v>0.71646540921032997</v>
      </c>
      <c r="Y1972" s="257">
        <f t="shared" si="393"/>
        <v>0.58298844321709997</v>
      </c>
      <c r="Z1972" s="257">
        <f t="shared" si="394"/>
        <v>5.1619615993229999E-2</v>
      </c>
      <c r="AA1972" s="257">
        <f t="shared" si="395"/>
        <v>8.1857349999999995E-2</v>
      </c>
      <c r="AB1972" s="257">
        <v>6.4464914999999998E-2</v>
      </c>
      <c r="AC1972" s="257">
        <v>7.3133530999999998E-6</v>
      </c>
      <c r="AD1972" s="257">
        <v>0.40542760999999999</v>
      </c>
      <c r="AE1972" s="257">
        <v>1.5417923999999999E-5</v>
      </c>
      <c r="AF1972" s="257">
        <v>0.11285318</v>
      </c>
      <c r="AG1972" s="257">
        <v>2.2000694000000001E-4</v>
      </c>
      <c r="AH1972" s="257">
        <v>4.2192465999999998E-2</v>
      </c>
      <c r="AI1972" s="257">
        <v>5.7366790000000002E-4</v>
      </c>
      <c r="AJ1972" s="257">
        <v>1.522109E-3</v>
      </c>
      <c r="AK1972" s="257">
        <v>6.2952196999999999E-4</v>
      </c>
      <c r="AL1972" s="257">
        <v>2.0134686000000001E-4</v>
      </c>
      <c r="AM1972" s="257">
        <v>7.2696323000000001E-7</v>
      </c>
      <c r="AN1972" s="257">
        <v>1.7151855999999999E-3</v>
      </c>
      <c r="AO1972" s="257">
        <v>2.7245704000000001E-3</v>
      </c>
      <c r="AP1972" s="257">
        <v>2.0600213000000001E-3</v>
      </c>
      <c r="AQ1972" s="257">
        <v>1.1769004E-2</v>
      </c>
      <c r="AR1972" s="257">
        <v>7.0088345999999996E-2</v>
      </c>
      <c r="AT1972" s="193"/>
      <c r="AU1972" s="193"/>
      <c r="AV1972" s="193"/>
      <c r="AW1972" s="193"/>
      <c r="AX1972" s="193"/>
      <c r="AY1972" s="193"/>
      <c r="AZ1972" s="193"/>
      <c r="BA1972" s="193"/>
      <c r="BB1972" s="193"/>
      <c r="BC1972" s="193"/>
      <c r="BD1972" s="193"/>
      <c r="BE1972" s="315"/>
      <c r="BF1972" s="315"/>
      <c r="BG1972" s="315"/>
      <c r="BH1972" s="315"/>
      <c r="BI1972" s="315"/>
      <c r="BJ1972" s="315"/>
      <c r="BK1972" s="315"/>
    </row>
    <row r="1973" spans="1:63" x14ac:dyDescent="0.25">
      <c r="A1973" s="43"/>
      <c r="B1973" s="9" t="s">
        <v>5770</v>
      </c>
      <c r="C1973" s="48" t="s">
        <v>4443</v>
      </c>
      <c r="D1973" s="223">
        <v>2.6980442</v>
      </c>
      <c r="E1973" s="223">
        <v>0.31182247000000002</v>
      </c>
      <c r="F1973" s="223">
        <v>0.33247482</v>
      </c>
      <c r="G1973" s="223">
        <v>0.16521208000000001</v>
      </c>
      <c r="H1973" s="223">
        <v>1.7147092999999999E-3</v>
      </c>
      <c r="I1973" s="223">
        <v>0.17732859000000001</v>
      </c>
      <c r="J1973" s="223">
        <v>0.12343949</v>
      </c>
      <c r="K1973" s="223">
        <v>7.7561057000000004E-4</v>
      </c>
      <c r="L1973" s="223">
        <v>1.5838916000000001</v>
      </c>
      <c r="M1973" s="223">
        <v>1.3848E-3</v>
      </c>
      <c r="N1973" s="223">
        <v>0</v>
      </c>
      <c r="O1973" s="223">
        <v>0</v>
      </c>
      <c r="P1973" s="227">
        <f t="shared" si="391"/>
        <v>2.3097960740740739</v>
      </c>
      <c r="Q1973" s="238">
        <v>40.029164999999999</v>
      </c>
      <c r="R1973" s="117">
        <v>27.913516000000001</v>
      </c>
      <c r="S1973" s="117">
        <v>6.9480963999999998</v>
      </c>
      <c r="T1973" s="117">
        <v>7.1423721999999999E-5</v>
      </c>
      <c r="U1973" s="117">
        <v>0.40442967000000002</v>
      </c>
      <c r="V1973" s="117">
        <v>9.5467705E-2</v>
      </c>
      <c r="W1973" s="117">
        <v>4.6675844</v>
      </c>
      <c r="X1973" s="257">
        <f t="shared" si="392"/>
        <v>0.70828512076048999</v>
      </c>
      <c r="Y1973" s="257">
        <f t="shared" si="393"/>
        <v>0.57555579669299994</v>
      </c>
      <c r="Z1973" s="257">
        <f t="shared" si="394"/>
        <v>5.1236477067490002E-2</v>
      </c>
      <c r="AA1973" s="257">
        <f t="shared" si="395"/>
        <v>8.1492846999999993E-2</v>
      </c>
      <c r="AB1973" s="257">
        <v>6.4023785999999999E-2</v>
      </c>
      <c r="AC1973" s="257">
        <v>7.2301989999999996E-6</v>
      </c>
      <c r="AD1973" s="257">
        <v>0.39996751000000003</v>
      </c>
      <c r="AE1973" s="257">
        <v>1.5339263999999999E-5</v>
      </c>
      <c r="AF1973" s="257">
        <v>0.11132147000000001</v>
      </c>
      <c r="AG1973" s="257">
        <v>2.2046123E-4</v>
      </c>
      <c r="AH1973" s="257">
        <v>4.1903271999999998E-2</v>
      </c>
      <c r="AI1973" s="257">
        <v>5.6749304999999999E-4</v>
      </c>
      <c r="AJ1973" s="257">
        <v>1.5055106E-3</v>
      </c>
      <c r="AK1973" s="257">
        <v>6.4203326000000002E-4</v>
      </c>
      <c r="AL1973" s="257">
        <v>1.9886169999999999E-4</v>
      </c>
      <c r="AM1973" s="257">
        <v>7.2055748999999999E-7</v>
      </c>
      <c r="AN1973" s="257">
        <v>1.6952111000000001E-3</v>
      </c>
      <c r="AO1973" s="257">
        <v>2.6917364999999999E-3</v>
      </c>
      <c r="AP1973" s="257">
        <v>2.0316383000000002E-3</v>
      </c>
      <c r="AQ1973" s="257">
        <v>1.1594599000000001E-2</v>
      </c>
      <c r="AR1973" s="257">
        <v>6.9898247999999996E-2</v>
      </c>
      <c r="AT1973" s="193"/>
      <c r="AU1973" s="193"/>
      <c r="AV1973" s="193"/>
      <c r="AW1973" s="193"/>
      <c r="AX1973" s="193"/>
      <c r="AY1973" s="193"/>
      <c r="AZ1973" s="193"/>
      <c r="BA1973" s="193"/>
      <c r="BB1973" s="193"/>
      <c r="BC1973" s="193"/>
      <c r="BD1973" s="193"/>
      <c r="BE1973" s="315"/>
      <c r="BF1973" s="315"/>
      <c r="BG1973" s="315"/>
      <c r="BH1973" s="315"/>
      <c r="BI1973" s="315"/>
      <c r="BJ1973" s="315"/>
      <c r="BK1973" s="315"/>
    </row>
    <row r="1974" spans="1:63" x14ac:dyDescent="0.25">
      <c r="A1974" s="58" t="s">
        <v>530</v>
      </c>
      <c r="B1974" s="58"/>
      <c r="C1974" s="9"/>
      <c r="D1974" s="195"/>
      <c r="E1974" s="195"/>
      <c r="F1974" s="195"/>
      <c r="G1974" s="195"/>
      <c r="H1974" s="195"/>
      <c r="I1974" s="195"/>
      <c r="J1974" s="195"/>
      <c r="K1974" s="195"/>
      <c r="L1974" s="195"/>
      <c r="M1974" s="195"/>
      <c r="N1974" s="195"/>
      <c r="O1974" s="195"/>
      <c r="P1974" s="195"/>
      <c r="Q1974" s="239"/>
      <c r="R1974" s="97"/>
      <c r="S1974" s="97"/>
      <c r="T1974" s="97"/>
      <c r="U1974" s="97"/>
      <c r="V1974" s="97"/>
      <c r="W1974" s="97"/>
      <c r="X1974" s="259"/>
      <c r="Y1974" s="259"/>
      <c r="Z1974" s="259"/>
      <c r="AA1974" s="258"/>
      <c r="AB1974" s="258"/>
      <c r="AC1974" s="258"/>
      <c r="AD1974" s="258"/>
      <c r="AE1974" s="258"/>
      <c r="AF1974" s="258"/>
      <c r="AG1974" s="258"/>
      <c r="AH1974" s="258"/>
      <c r="AI1974" s="258"/>
      <c r="AJ1974" s="258"/>
      <c r="AK1974" s="258"/>
      <c r="AL1974" s="258"/>
      <c r="AM1974" s="258"/>
      <c r="AN1974" s="258"/>
      <c r="AO1974" s="258"/>
      <c r="AP1974" s="258"/>
      <c r="AQ1974" s="258"/>
      <c r="AR1974" s="258"/>
      <c r="AT1974" s="193"/>
      <c r="AU1974" s="193"/>
      <c r="AV1974" s="193"/>
      <c r="AW1974" s="193"/>
      <c r="AX1974" s="193"/>
      <c r="AY1974" s="193"/>
      <c r="AZ1974" s="193"/>
      <c r="BA1974" s="193"/>
      <c r="BB1974" s="193"/>
      <c r="BC1974" s="193"/>
      <c r="BD1974" s="193"/>
      <c r="BE1974" s="315"/>
      <c r="BF1974" s="315"/>
      <c r="BG1974" s="315"/>
      <c r="BH1974" s="315"/>
      <c r="BI1974" s="315"/>
      <c r="BJ1974" s="315"/>
      <c r="BK1974" s="315"/>
    </row>
    <row r="1975" spans="1:63" x14ac:dyDescent="0.25">
      <c r="A1975" s="43"/>
      <c r="B1975" s="9" t="s">
        <v>5770</v>
      </c>
      <c r="C1975" s="48" t="s">
        <v>4444</v>
      </c>
      <c r="D1975" s="223">
        <v>7.3023822999999997</v>
      </c>
      <c r="E1975" s="223">
        <v>5.3239793999999998</v>
      </c>
      <c r="F1975" s="223">
        <v>0.13695246999999999</v>
      </c>
      <c r="G1975" s="223">
        <v>1.6149317999999999E-2</v>
      </c>
      <c r="H1975" s="223">
        <v>2.0130281E-2</v>
      </c>
      <c r="I1975" s="223">
        <v>5.7102263E-2</v>
      </c>
      <c r="J1975" s="223">
        <v>1.9794952000000001E-2</v>
      </c>
      <c r="K1975" s="223">
        <v>6.7065837000000001E-4</v>
      </c>
      <c r="L1975" s="223">
        <v>1.723142</v>
      </c>
      <c r="M1975" s="223">
        <v>4.4610177999999997E-3</v>
      </c>
      <c r="N1975" s="223">
        <v>0</v>
      </c>
      <c r="O1975" s="223">
        <v>0</v>
      </c>
      <c r="P1975" s="227">
        <f t="shared" ref="P1975:P1984" si="396">E1975/0.135</f>
        <v>39.436884444444438</v>
      </c>
      <c r="Q1975" s="238">
        <v>166.26132999999999</v>
      </c>
      <c r="R1975" s="117">
        <v>68.178425000000004</v>
      </c>
      <c r="S1975" s="117">
        <v>46.067034999999997</v>
      </c>
      <c r="T1975" s="117">
        <v>1.2249569000000001E-4</v>
      </c>
      <c r="U1975" s="117">
        <v>27.129563999999998</v>
      </c>
      <c r="V1975" s="117">
        <v>1.0555129000000001</v>
      </c>
      <c r="W1975" s="117">
        <v>23.830673999999998</v>
      </c>
      <c r="X1975" s="257">
        <f t="shared" ref="X1975:X1984" si="397">SUM(Y1975:AA1975)</f>
        <v>2.0658192731011273</v>
      </c>
      <c r="Y1975" s="257">
        <f t="shared" ref="Y1975:Y1984" si="398">SUM(AB1975:AG1975)</f>
        <v>1.1465059536490001</v>
      </c>
      <c r="Z1975" s="257">
        <f t="shared" ref="Z1975:Z1984" si="399">SUM(AH1975:AP1975)</f>
        <v>0.75367888752212708</v>
      </c>
      <c r="AA1975" s="257">
        <f t="shared" ref="AA1975:AA1984" si="400">SUM(AQ1975:AR1975)</f>
        <v>0.16563443193000002</v>
      </c>
      <c r="AB1975" s="257">
        <v>1.0918232999999999</v>
      </c>
      <c r="AC1975" s="257">
        <v>2.2829513000000001E-5</v>
      </c>
      <c r="AD1975" s="257">
        <v>1.7318277E-2</v>
      </c>
      <c r="AE1975" s="257">
        <v>1.1002336E-5</v>
      </c>
      <c r="AF1975" s="257">
        <v>3.5884727999999998E-2</v>
      </c>
      <c r="AG1975" s="257">
        <v>1.4458168E-3</v>
      </c>
      <c r="AH1975" s="257">
        <v>0.71568379999999998</v>
      </c>
      <c r="AI1975" s="257">
        <v>2.1023957E-4</v>
      </c>
      <c r="AJ1975" s="257">
        <v>1.0160800999999999E-4</v>
      </c>
      <c r="AK1975" s="257">
        <v>6.2281204999999995E-4</v>
      </c>
      <c r="AL1975" s="257">
        <v>1.2125632E-5</v>
      </c>
      <c r="AM1975" s="257">
        <v>4.0360127000000003E-8</v>
      </c>
      <c r="AN1975" s="257">
        <v>3.227406E-2</v>
      </c>
      <c r="AO1975" s="257">
        <v>1.6676764E-3</v>
      </c>
      <c r="AP1975" s="257">
        <v>3.1065254999999999E-3</v>
      </c>
      <c r="AQ1975" s="257">
        <v>1.5326192999999999E-4</v>
      </c>
      <c r="AR1975" s="257">
        <v>0.16548117000000001</v>
      </c>
      <c r="AT1975" s="193"/>
      <c r="AU1975" s="193"/>
      <c r="AV1975" s="193"/>
      <c r="AW1975" s="193"/>
      <c r="AX1975" s="193"/>
      <c r="AY1975" s="193"/>
      <c r="AZ1975" s="193"/>
      <c r="BA1975" s="193"/>
      <c r="BB1975" s="193"/>
      <c r="BC1975" s="193"/>
      <c r="BD1975" s="193"/>
      <c r="BE1975" s="315"/>
      <c r="BF1975" s="315"/>
      <c r="BG1975" s="315"/>
      <c r="BH1975" s="315"/>
      <c r="BI1975" s="315"/>
      <c r="BJ1975" s="315"/>
      <c r="BK1975" s="315"/>
    </row>
    <row r="1976" spans="1:63" x14ac:dyDescent="0.25">
      <c r="A1976" s="43"/>
      <c r="B1976" s="9" t="s">
        <v>5770</v>
      </c>
      <c r="C1976" s="48" t="s">
        <v>4445</v>
      </c>
      <c r="D1976" s="223">
        <v>7.7327016999999998</v>
      </c>
      <c r="E1976" s="223">
        <v>5.7297364999999996</v>
      </c>
      <c r="F1976" s="223">
        <v>0.121172</v>
      </c>
      <c r="G1976" s="223">
        <v>1.3208749000000001E-2</v>
      </c>
      <c r="H1976" s="223">
        <v>2.0308099E-2</v>
      </c>
      <c r="I1976" s="223">
        <v>5.6005251999999998E-2</v>
      </c>
      <c r="J1976" s="223">
        <v>1.7303542000000002E-2</v>
      </c>
      <c r="K1976" s="223">
        <v>4.4259399999999998E-4</v>
      </c>
      <c r="L1976" s="223">
        <v>1.7696223</v>
      </c>
      <c r="M1976" s="223">
        <v>4.9026536000000001E-3</v>
      </c>
      <c r="N1976" s="223">
        <v>0</v>
      </c>
      <c r="O1976" s="223">
        <v>0</v>
      </c>
      <c r="P1976" s="227">
        <f t="shared" si="396"/>
        <v>42.442492592592586</v>
      </c>
      <c r="Q1976" s="238">
        <v>168.57919000000001</v>
      </c>
      <c r="R1976" s="117">
        <v>65.418391999999997</v>
      </c>
      <c r="S1976" s="117">
        <v>48.383403000000001</v>
      </c>
      <c r="T1976" s="117">
        <v>8.8334354000000007E-5</v>
      </c>
      <c r="U1976" s="117">
        <v>29.749507000000001</v>
      </c>
      <c r="V1976" s="117">
        <v>1.1546902999999999</v>
      </c>
      <c r="W1976" s="117">
        <v>23.873106</v>
      </c>
      <c r="X1976" s="257">
        <f t="shared" si="397"/>
        <v>2.1913457298592784</v>
      </c>
      <c r="Y1976" s="257">
        <f t="shared" si="398"/>
        <v>1.2213150679020002</v>
      </c>
      <c r="Z1976" s="257">
        <f t="shared" si="399"/>
        <v>0.81090967065727815</v>
      </c>
      <c r="AA1976" s="257">
        <f t="shared" si="400"/>
        <v>0.15912099130000001</v>
      </c>
      <c r="AB1976" s="257">
        <v>1.1750195000000001</v>
      </c>
      <c r="AC1976" s="257">
        <v>2.2158448999999998E-5</v>
      </c>
      <c r="AD1976" s="257">
        <v>1.3527523E-2</v>
      </c>
      <c r="AE1976" s="257">
        <v>1.0449852999999999E-5</v>
      </c>
      <c r="AF1976" s="257">
        <v>3.1216770000000001E-2</v>
      </c>
      <c r="AG1976" s="257">
        <v>1.5186666000000001E-3</v>
      </c>
      <c r="AH1976" s="257">
        <v>0.7702331</v>
      </c>
      <c r="AI1976" s="257">
        <v>1.8326331000000001E-4</v>
      </c>
      <c r="AJ1976" s="257">
        <v>7.2687462999999997E-5</v>
      </c>
      <c r="AK1976" s="257">
        <v>6.5806180999999995E-4</v>
      </c>
      <c r="AL1976" s="257">
        <v>7.5772722000000002E-6</v>
      </c>
      <c r="AM1976" s="257">
        <v>2.5702077999999999E-8</v>
      </c>
      <c r="AN1976" s="257">
        <v>3.5216578999999998E-2</v>
      </c>
      <c r="AO1976" s="257">
        <v>1.6746986000000001E-3</v>
      </c>
      <c r="AP1976" s="257">
        <v>2.8636775E-3</v>
      </c>
      <c r="AQ1976" s="257">
        <v>1.0574113E-3</v>
      </c>
      <c r="AR1976" s="257">
        <v>0.15806358000000001</v>
      </c>
      <c r="AT1976" s="193"/>
      <c r="AU1976" s="193"/>
      <c r="AV1976" s="193"/>
      <c r="AW1976" s="193"/>
      <c r="AX1976" s="193"/>
      <c r="AY1976" s="193"/>
      <c r="AZ1976" s="193"/>
      <c r="BA1976" s="193"/>
      <c r="BB1976" s="193"/>
      <c r="BC1976" s="193"/>
      <c r="BD1976" s="193"/>
      <c r="BE1976" s="315"/>
      <c r="BF1976" s="315"/>
      <c r="BG1976" s="315"/>
      <c r="BH1976" s="315"/>
      <c r="BI1976" s="315"/>
      <c r="BJ1976" s="315"/>
      <c r="BK1976" s="315"/>
    </row>
    <row r="1977" spans="1:63" x14ac:dyDescent="0.25">
      <c r="A1977" s="43"/>
      <c r="B1977" s="9" t="s">
        <v>5770</v>
      </c>
      <c r="C1977" s="48" t="s">
        <v>4446</v>
      </c>
      <c r="D1977" s="223">
        <v>7.3281033000000004</v>
      </c>
      <c r="E1977" s="223">
        <v>5.3470461</v>
      </c>
      <c r="F1977" s="223">
        <v>0.13417346999999999</v>
      </c>
      <c r="G1977" s="223">
        <v>1.5963279E-2</v>
      </c>
      <c r="H1977" s="223">
        <v>1.9712264E-2</v>
      </c>
      <c r="I1977" s="223">
        <v>5.4905384000000002E-2</v>
      </c>
      <c r="J1977" s="223">
        <v>2.5040960000000001E-2</v>
      </c>
      <c r="K1977" s="223">
        <v>6.0142495999999999E-4</v>
      </c>
      <c r="L1977" s="223">
        <v>1.7260458999999999</v>
      </c>
      <c r="M1977" s="223">
        <v>4.6144997999999996E-3</v>
      </c>
      <c r="N1977" s="223">
        <v>0</v>
      </c>
      <c r="O1977" s="223">
        <v>0</v>
      </c>
      <c r="P1977" s="227">
        <f t="shared" si="396"/>
        <v>39.607748888888885</v>
      </c>
      <c r="Q1977" s="238">
        <v>163.92681999999999</v>
      </c>
      <c r="R1977" s="117">
        <v>66.191839000000002</v>
      </c>
      <c r="S1977" s="117">
        <v>45.907083999999998</v>
      </c>
      <c r="T1977" s="117">
        <v>1.0732692000000001E-4</v>
      </c>
      <c r="U1977" s="117">
        <v>27.412275999999999</v>
      </c>
      <c r="V1977" s="117">
        <v>1.0659673000000001</v>
      </c>
      <c r="W1977" s="117">
        <v>23.349544000000002</v>
      </c>
      <c r="X1977" s="257">
        <f t="shared" si="397"/>
        <v>2.069306522028953</v>
      </c>
      <c r="Y1977" s="257">
        <f t="shared" si="398"/>
        <v>1.15175711068</v>
      </c>
      <c r="Z1977" s="257">
        <f t="shared" si="399"/>
        <v>0.75692237728895306</v>
      </c>
      <c r="AA1977" s="257">
        <f t="shared" si="400"/>
        <v>0.16062703405999998</v>
      </c>
      <c r="AB1977" s="257">
        <v>1.0965503999999999</v>
      </c>
      <c r="AC1977" s="257">
        <v>2.215431E-5</v>
      </c>
      <c r="AD1977" s="257">
        <v>1.9565461999999999E-2</v>
      </c>
      <c r="AE1977" s="257">
        <v>1.081947E-5</v>
      </c>
      <c r="AF1977" s="257">
        <v>3.4167415E-2</v>
      </c>
      <c r="AG1977" s="257">
        <v>1.4408598999999999E-3</v>
      </c>
      <c r="AH1977" s="257">
        <v>0.71878600000000004</v>
      </c>
      <c r="AI1977" s="257">
        <v>2.0599807999999999E-4</v>
      </c>
      <c r="AJ1977" s="257">
        <v>1.0026886E-4</v>
      </c>
      <c r="AK1977" s="257">
        <v>6.4047685000000003E-4</v>
      </c>
      <c r="AL1977" s="257">
        <v>1.1533333E-5</v>
      </c>
      <c r="AM1977" s="257">
        <v>4.0665953000000003E-8</v>
      </c>
      <c r="AN1977" s="257">
        <v>3.2572750999999997E-2</v>
      </c>
      <c r="AO1977" s="257">
        <v>1.6411570000000001E-3</v>
      </c>
      <c r="AP1977" s="257">
        <v>2.9641515000000001E-3</v>
      </c>
      <c r="AQ1977" s="257">
        <v>1.7356406E-4</v>
      </c>
      <c r="AR1977" s="257">
        <v>0.16045346999999999</v>
      </c>
      <c r="AT1977" s="193"/>
      <c r="AU1977" s="193"/>
      <c r="AV1977" s="193"/>
      <c r="AW1977" s="193"/>
      <c r="AX1977" s="193"/>
      <c r="AY1977" s="193"/>
      <c r="AZ1977" s="193"/>
      <c r="BA1977" s="193"/>
      <c r="BB1977" s="193"/>
      <c r="BC1977" s="193"/>
      <c r="BD1977" s="193"/>
      <c r="BE1977" s="315"/>
      <c r="BF1977" s="315"/>
      <c r="BG1977" s="315"/>
      <c r="BH1977" s="315"/>
      <c r="BI1977" s="315"/>
      <c r="BJ1977" s="315"/>
      <c r="BK1977" s="315"/>
    </row>
    <row r="1978" spans="1:63" x14ac:dyDescent="0.25">
      <c r="A1978" s="43"/>
      <c r="B1978" s="9" t="s">
        <v>5770</v>
      </c>
      <c r="C1978" s="48" t="s">
        <v>4447</v>
      </c>
      <c r="D1978" s="223">
        <v>7.3806238000000004</v>
      </c>
      <c r="E1978" s="223">
        <v>5.3960242000000003</v>
      </c>
      <c r="F1978" s="223">
        <v>0.13395497000000001</v>
      </c>
      <c r="G1978" s="223">
        <v>1.5658729E-2</v>
      </c>
      <c r="H1978" s="223">
        <v>2.0084406999999999E-2</v>
      </c>
      <c r="I1978" s="223">
        <v>5.6097319E-2</v>
      </c>
      <c r="J1978" s="223">
        <v>2.0661740000000001E-2</v>
      </c>
      <c r="K1978" s="223">
        <v>6.2138799999999995E-4</v>
      </c>
      <c r="L1978" s="223">
        <v>1.732953</v>
      </c>
      <c r="M1978" s="223">
        <v>4.5681204999999999E-3</v>
      </c>
      <c r="N1978" s="223">
        <v>0</v>
      </c>
      <c r="O1978" s="223">
        <v>0</v>
      </c>
      <c r="P1978" s="227">
        <f t="shared" si="396"/>
        <v>39.97054962962963</v>
      </c>
      <c r="Q1978" s="238">
        <v>166.20269999999999</v>
      </c>
      <c r="R1978" s="117">
        <v>67.355754000000005</v>
      </c>
      <c r="S1978" s="117">
        <v>46.410626999999998</v>
      </c>
      <c r="T1978" s="117">
        <v>1.1401585E-4</v>
      </c>
      <c r="U1978" s="117">
        <v>27.618418999999999</v>
      </c>
      <c r="V1978" s="117">
        <v>1.0736018000000001</v>
      </c>
      <c r="W1978" s="117">
        <v>23.744188999999999</v>
      </c>
      <c r="X1978" s="257">
        <f t="shared" si="397"/>
        <v>2.0874027660039012</v>
      </c>
      <c r="Y1978" s="257">
        <f t="shared" si="398"/>
        <v>1.1600616726160002</v>
      </c>
      <c r="Z1978" s="257">
        <f t="shared" si="399"/>
        <v>0.76383332963790085</v>
      </c>
      <c r="AA1978" s="257">
        <f t="shared" si="400"/>
        <v>0.16350776375000001</v>
      </c>
      <c r="AB1978" s="257">
        <v>1.1065948999999999</v>
      </c>
      <c r="AC1978" s="257">
        <v>2.2593471E-5</v>
      </c>
      <c r="AD1978" s="257">
        <v>1.7277282000000001E-2</v>
      </c>
      <c r="AE1978" s="257">
        <v>1.0875145E-5</v>
      </c>
      <c r="AF1978" s="257">
        <v>3.4699397999999999E-2</v>
      </c>
      <c r="AG1978" s="257">
        <v>1.4566239999999999E-3</v>
      </c>
      <c r="AH1978" s="257">
        <v>0.72536959000000001</v>
      </c>
      <c r="AI1978" s="257">
        <v>2.0522769E-4</v>
      </c>
      <c r="AJ1978" s="257">
        <v>9.6858729999999997E-5</v>
      </c>
      <c r="AK1978" s="257">
        <v>6.3290179000000005E-4</v>
      </c>
      <c r="AL1978" s="257">
        <v>1.1304891E-5</v>
      </c>
      <c r="AM1978" s="257">
        <v>3.8236900999999998E-8</v>
      </c>
      <c r="AN1978" s="257">
        <v>3.2820357000000001E-2</v>
      </c>
      <c r="AO1978" s="257">
        <v>1.6587234999999999E-3</v>
      </c>
      <c r="AP1978" s="257">
        <v>3.0383277999999998E-3</v>
      </c>
      <c r="AQ1978" s="257">
        <v>1.8091375000000001E-4</v>
      </c>
      <c r="AR1978" s="257">
        <v>0.16332685</v>
      </c>
      <c r="AT1978" s="193"/>
      <c r="AU1978" s="193"/>
      <c r="AV1978" s="193"/>
      <c r="AW1978" s="193"/>
      <c r="AX1978" s="193"/>
      <c r="AY1978" s="193"/>
      <c r="AZ1978" s="193"/>
      <c r="BA1978" s="193"/>
      <c r="BB1978" s="193"/>
      <c r="BC1978" s="193"/>
      <c r="BD1978" s="193"/>
      <c r="BE1978" s="315"/>
      <c r="BF1978" s="315"/>
      <c r="BG1978" s="315"/>
      <c r="BH1978" s="315"/>
      <c r="BI1978" s="315"/>
      <c r="BJ1978" s="315"/>
      <c r="BK1978" s="315"/>
    </row>
    <row r="1979" spans="1:63" x14ac:dyDescent="0.25">
      <c r="A1979" s="43"/>
      <c r="B1979" s="9" t="s">
        <v>5770</v>
      </c>
      <c r="C1979" s="48" t="s">
        <v>6484</v>
      </c>
      <c r="D1979" s="223">
        <v>7.2350697999999998</v>
      </c>
      <c r="E1979" s="223">
        <v>5.2617479999999999</v>
      </c>
      <c r="F1979" s="223">
        <v>0.13777818</v>
      </c>
      <c r="G1979" s="223">
        <v>1.6537578000000001E-2</v>
      </c>
      <c r="H1979" s="223">
        <v>1.9786254999999999E-2</v>
      </c>
      <c r="I1979" s="223">
        <v>5.6283186999999998E-2</v>
      </c>
      <c r="J1979" s="223">
        <v>2.3696182E-2</v>
      </c>
      <c r="K1979" s="223">
        <v>6.6204790000000001E-4</v>
      </c>
      <c r="L1979" s="223">
        <v>1.7140976999999999</v>
      </c>
      <c r="M1979" s="223">
        <v>4.4806357999999996E-3</v>
      </c>
      <c r="N1979" s="223">
        <v>0</v>
      </c>
      <c r="O1979" s="223">
        <v>0</v>
      </c>
      <c r="P1979" s="227">
        <f t="shared" si="396"/>
        <v>38.97591111111111</v>
      </c>
      <c r="Q1979" s="238">
        <v>164.11467999999999</v>
      </c>
      <c r="R1979" s="117">
        <v>67.250287</v>
      </c>
      <c r="S1979" s="117">
        <v>45.516855999999997</v>
      </c>
      <c r="T1979" s="117">
        <v>1.1797921E-4</v>
      </c>
      <c r="U1979" s="117">
        <v>26.827456000000002</v>
      </c>
      <c r="V1979" s="117">
        <v>1.0444125</v>
      </c>
      <c r="W1979" s="117">
        <v>23.475550999999999</v>
      </c>
      <c r="X1979" s="257">
        <f t="shared" si="397"/>
        <v>2.0439297392204718</v>
      </c>
      <c r="Y1979" s="257">
        <f t="shared" si="398"/>
        <v>1.135642309683</v>
      </c>
      <c r="Z1979" s="257">
        <f t="shared" si="399"/>
        <v>0.74490153839747197</v>
      </c>
      <c r="AA1979" s="257">
        <f t="shared" si="400"/>
        <v>0.16338589114000002</v>
      </c>
      <c r="AB1979" s="257">
        <v>1.0790616</v>
      </c>
      <c r="AC1979" s="257">
        <v>2.2463403000000001E-5</v>
      </c>
      <c r="AD1979" s="257">
        <v>1.9461259000000002E-2</v>
      </c>
      <c r="AE1979" s="257">
        <v>1.097738E-5</v>
      </c>
      <c r="AF1979" s="257">
        <v>3.5657425E-2</v>
      </c>
      <c r="AG1979" s="257">
        <v>1.4285849E-3</v>
      </c>
      <c r="AH1979" s="257">
        <v>0.70731836000000003</v>
      </c>
      <c r="AI1979" s="257">
        <v>2.1199964000000001E-4</v>
      </c>
      <c r="AJ1979" s="257">
        <v>1.0580771999999999E-4</v>
      </c>
      <c r="AK1979" s="257">
        <v>6.2759968000000005E-4</v>
      </c>
      <c r="AL1979" s="257">
        <v>1.2510388E-5</v>
      </c>
      <c r="AM1979" s="257">
        <v>4.3069471999999998E-8</v>
      </c>
      <c r="AN1979" s="257">
        <v>3.1919903999999999E-2</v>
      </c>
      <c r="AO1979" s="257">
        <v>1.6541240000000001E-3</v>
      </c>
      <c r="AP1979" s="257">
        <v>3.0511899E-3</v>
      </c>
      <c r="AQ1979" s="257">
        <v>1.6923114E-4</v>
      </c>
      <c r="AR1979" s="257">
        <v>0.16321666000000001</v>
      </c>
      <c r="AT1979" s="193" t="s">
        <v>7005</v>
      </c>
      <c r="AU1979" s="193" t="s">
        <v>7025</v>
      </c>
      <c r="AV1979" s="193"/>
      <c r="AW1979" s="193"/>
      <c r="AX1979" s="193"/>
      <c r="AY1979" s="193"/>
      <c r="AZ1979" s="193"/>
      <c r="BA1979" s="193"/>
      <c r="BB1979" s="193"/>
      <c r="BC1979" s="193"/>
      <c r="BD1979" s="193"/>
      <c r="BE1979" s="315"/>
      <c r="BF1979" s="315"/>
      <c r="BG1979" s="315"/>
      <c r="BH1979" s="315"/>
      <c r="BI1979" s="315"/>
      <c r="BJ1979" s="315"/>
      <c r="BK1979" s="315"/>
    </row>
    <row r="1980" spans="1:63" x14ac:dyDescent="0.25">
      <c r="A1980" s="43"/>
      <c r="B1980" s="9" t="s">
        <v>5770</v>
      </c>
      <c r="C1980" s="48" t="s">
        <v>4448</v>
      </c>
      <c r="D1980" s="223">
        <v>7.3096775999999997</v>
      </c>
      <c r="E1980" s="223">
        <v>5.3308324000000002</v>
      </c>
      <c r="F1980" s="223">
        <v>0.13620479999999999</v>
      </c>
      <c r="G1980" s="223">
        <v>1.6089049000000001E-2</v>
      </c>
      <c r="H1980" s="223">
        <v>2.0029514000000002E-2</v>
      </c>
      <c r="I1980" s="223">
        <v>5.6639547999999998E-2</v>
      </c>
      <c r="J1980" s="223">
        <v>2.1001009000000001E-2</v>
      </c>
      <c r="K1980" s="223">
        <v>6.5292591999999996E-4</v>
      </c>
      <c r="L1980" s="223">
        <v>1.7237296</v>
      </c>
      <c r="M1980" s="223">
        <v>4.4986497000000002E-3</v>
      </c>
      <c r="N1980" s="223">
        <v>0</v>
      </c>
      <c r="O1980" s="223">
        <v>0</v>
      </c>
      <c r="P1980" s="227">
        <f t="shared" si="396"/>
        <v>39.487647407407408</v>
      </c>
      <c r="Q1980" s="238">
        <v>165.70684</v>
      </c>
      <c r="R1980" s="117">
        <v>67.688605999999993</v>
      </c>
      <c r="S1980" s="117">
        <v>46.038049000000001</v>
      </c>
      <c r="T1980" s="117">
        <v>1.1871651E-4</v>
      </c>
      <c r="U1980" s="117">
        <v>27.206330000000001</v>
      </c>
      <c r="V1980" s="117">
        <v>1.0584229999999999</v>
      </c>
      <c r="W1980" s="117">
        <v>23.715318</v>
      </c>
      <c r="X1980" s="257">
        <f t="shared" si="397"/>
        <v>2.0670626020524869</v>
      </c>
      <c r="Y1980" s="257">
        <f t="shared" si="398"/>
        <v>1.1479954687379998</v>
      </c>
      <c r="Z1980" s="257">
        <f t="shared" si="399"/>
        <v>0.754644004614487</v>
      </c>
      <c r="AA1980" s="257">
        <f t="shared" si="400"/>
        <v>0.1644231287</v>
      </c>
      <c r="AB1980" s="257">
        <v>1.0932278</v>
      </c>
      <c r="AC1980" s="257">
        <v>2.2664052000000001E-5</v>
      </c>
      <c r="AD1980" s="257">
        <v>1.7818964E-2</v>
      </c>
      <c r="AE1980" s="257">
        <v>1.0956585999999999E-5</v>
      </c>
      <c r="AF1980" s="257">
        <v>3.5470159000000001E-2</v>
      </c>
      <c r="AG1980" s="257">
        <v>1.4449250999999999E-3</v>
      </c>
      <c r="AH1980" s="257">
        <v>0.71660539000000001</v>
      </c>
      <c r="AI1980" s="257">
        <v>2.0908138000000001E-4</v>
      </c>
      <c r="AJ1980" s="257">
        <v>1.0113641E-4</v>
      </c>
      <c r="AK1980" s="257">
        <v>6.2703111E-4</v>
      </c>
      <c r="AL1980" s="257">
        <v>1.1959773E-5</v>
      </c>
      <c r="AM1980" s="257">
        <v>4.0341486999999997E-8</v>
      </c>
      <c r="AN1980" s="257">
        <v>3.2355599999999998E-2</v>
      </c>
      <c r="AO1980" s="257">
        <v>1.6621902999999999E-3</v>
      </c>
      <c r="AP1980" s="257">
        <v>3.0715753000000001E-3</v>
      </c>
      <c r="AQ1980" s="257">
        <v>1.8295869999999999E-4</v>
      </c>
      <c r="AR1980" s="257">
        <v>0.16424016999999999</v>
      </c>
      <c r="AT1980" s="193" t="s">
        <v>7006</v>
      </c>
      <c r="AU1980" s="193" t="s">
        <v>7007</v>
      </c>
      <c r="AV1980" s="193"/>
      <c r="AW1980" s="193"/>
      <c r="AX1980" s="193"/>
      <c r="AY1980" s="193"/>
      <c r="AZ1980" s="193"/>
      <c r="BA1980" s="193"/>
      <c r="BB1980" s="193"/>
      <c r="BC1980" s="193"/>
      <c r="BD1980" s="193"/>
      <c r="BE1980" s="315"/>
      <c r="BF1980" s="315"/>
      <c r="BG1980" s="315"/>
      <c r="BH1980" s="315"/>
      <c r="BI1980" s="315"/>
      <c r="BJ1980" s="315"/>
      <c r="BK1980" s="315"/>
    </row>
    <row r="1981" spans="1:63" x14ac:dyDescent="0.25">
      <c r="A1981" s="43"/>
      <c r="B1981" s="9" t="s">
        <v>5770</v>
      </c>
      <c r="C1981" s="48" t="s">
        <v>4449</v>
      </c>
      <c r="D1981" s="223">
        <v>7.5911704999999996</v>
      </c>
      <c r="E1981" s="223">
        <v>5.5900942999999996</v>
      </c>
      <c r="F1981" s="223">
        <v>0.126946</v>
      </c>
      <c r="G1981" s="223">
        <v>1.4357638000000001E-2</v>
      </c>
      <c r="H1981" s="223">
        <v>2.0193648000000002E-2</v>
      </c>
      <c r="I1981" s="223">
        <v>5.4427603999999997E-2</v>
      </c>
      <c r="J1981" s="223">
        <v>2.0164202999999999E-2</v>
      </c>
      <c r="K1981" s="223">
        <v>5.1967314999999995E-4</v>
      </c>
      <c r="L1981" s="223">
        <v>1.7596788999999999</v>
      </c>
      <c r="M1981" s="223">
        <v>4.7884075999999999E-3</v>
      </c>
      <c r="N1981" s="223">
        <v>0</v>
      </c>
      <c r="O1981" s="223">
        <v>0</v>
      </c>
      <c r="P1981" s="227">
        <f t="shared" si="396"/>
        <v>41.408105925925923</v>
      </c>
      <c r="Q1981" s="238">
        <v>167.37894</v>
      </c>
      <c r="R1981" s="117">
        <v>66.134197</v>
      </c>
      <c r="S1981" s="117">
        <v>47.490417000000001</v>
      </c>
      <c r="T1981" s="117">
        <v>9.8359739E-5</v>
      </c>
      <c r="U1981" s="117">
        <v>28.862369000000001</v>
      </c>
      <c r="V1981" s="117">
        <v>1.1195953999999999</v>
      </c>
      <c r="W1981" s="117">
        <v>23.772265000000001</v>
      </c>
      <c r="X1981" s="257">
        <f t="shared" si="397"/>
        <v>2.147514338174568</v>
      </c>
      <c r="Y1981" s="257">
        <f t="shared" si="398"/>
        <v>1.1960611851780001</v>
      </c>
      <c r="Z1981" s="257">
        <f t="shared" si="399"/>
        <v>0.79119065756656803</v>
      </c>
      <c r="AA1981" s="257">
        <f t="shared" si="400"/>
        <v>0.16026249542999998</v>
      </c>
      <c r="AB1981" s="257">
        <v>1.1463871000000001</v>
      </c>
      <c r="AC1981" s="257">
        <v>2.2303584000000001E-5</v>
      </c>
      <c r="AD1981" s="257">
        <v>1.5881945000000001E-2</v>
      </c>
      <c r="AE1981" s="257">
        <v>1.0614394E-5</v>
      </c>
      <c r="AF1981" s="257">
        <v>3.2268679000000001E-2</v>
      </c>
      <c r="AG1981" s="257">
        <v>1.4905432000000001E-3</v>
      </c>
      <c r="AH1981" s="257">
        <v>0.75146000999999996</v>
      </c>
      <c r="AI1981" s="257">
        <v>1.9327748000000001E-4</v>
      </c>
      <c r="AJ1981" s="257">
        <v>8.3995770999999994E-5</v>
      </c>
      <c r="AK1981" s="257">
        <v>6.5185499000000005E-4</v>
      </c>
      <c r="AL1981" s="257">
        <v>9.2892480000000004E-6</v>
      </c>
      <c r="AM1981" s="257">
        <v>3.1977567999999998E-8</v>
      </c>
      <c r="AN1981" s="257">
        <v>3.4220498000000002E-2</v>
      </c>
      <c r="AO1981" s="257">
        <v>1.6476937E-3</v>
      </c>
      <c r="AP1981" s="257">
        <v>2.9240064E-3</v>
      </c>
      <c r="AQ1981" s="257">
        <v>2.3527543E-4</v>
      </c>
      <c r="AR1981" s="257">
        <v>0.16002722</v>
      </c>
      <c r="AT1981" s="193" t="s">
        <v>7008</v>
      </c>
      <c r="AU1981" s="193" t="s">
        <v>7009</v>
      </c>
      <c r="AV1981" s="193"/>
      <c r="AW1981" s="193"/>
      <c r="AX1981" s="193"/>
      <c r="AY1981" s="193"/>
      <c r="AZ1981" s="193"/>
      <c r="BA1981" s="193"/>
      <c r="BB1981" s="193"/>
      <c r="BC1981" s="193"/>
      <c r="BD1981" s="193"/>
      <c r="BE1981" s="315"/>
      <c r="BF1981" s="315"/>
      <c r="BG1981" s="315"/>
      <c r="BH1981" s="315"/>
      <c r="BI1981" s="315"/>
      <c r="BJ1981" s="315"/>
      <c r="BK1981" s="315"/>
    </row>
    <row r="1982" spans="1:63" x14ac:dyDescent="0.25">
      <c r="A1982" s="43"/>
      <c r="B1982" s="9" t="s">
        <v>5770</v>
      </c>
      <c r="C1982" s="48" t="s">
        <v>4450</v>
      </c>
      <c r="D1982" s="223">
        <v>7.4172792999999997</v>
      </c>
      <c r="E1982" s="223">
        <v>5.4298375999999999</v>
      </c>
      <c r="F1982" s="223">
        <v>0.13255742000000001</v>
      </c>
      <c r="G1982" s="223">
        <v>1.5427386E-2</v>
      </c>
      <c r="H1982" s="223">
        <v>2.0066156000000002E-2</v>
      </c>
      <c r="I1982" s="223">
        <v>5.5656991000000003E-2</v>
      </c>
      <c r="J1982" s="223">
        <v>2.1015468999999998E-2</v>
      </c>
      <c r="K1982" s="223">
        <v>5.9864491000000001E-4</v>
      </c>
      <c r="L1982" s="223">
        <v>1.7375023999999999</v>
      </c>
      <c r="M1982" s="223">
        <v>4.6172117000000002E-3</v>
      </c>
      <c r="N1982" s="223">
        <v>0</v>
      </c>
      <c r="O1982" s="223">
        <v>0</v>
      </c>
      <c r="P1982" s="227">
        <f t="shared" si="396"/>
        <v>40.221019259259258</v>
      </c>
      <c r="Q1982" s="238">
        <v>166.19493</v>
      </c>
      <c r="R1982" s="117">
        <v>66.983714000000006</v>
      </c>
      <c r="S1982" s="117">
        <v>46.574649000000001</v>
      </c>
      <c r="T1982" s="117">
        <v>1.1013799999999999E-4</v>
      </c>
      <c r="U1982" s="117">
        <v>27.846851999999998</v>
      </c>
      <c r="V1982" s="117">
        <v>1.0820685999999999</v>
      </c>
      <c r="W1982" s="117">
        <v>23.707533000000002</v>
      </c>
      <c r="X1982" s="257">
        <f t="shared" si="397"/>
        <v>2.0975622578180029</v>
      </c>
      <c r="Y1982" s="257">
        <f t="shared" si="398"/>
        <v>1.1664129862939998</v>
      </c>
      <c r="Z1982" s="257">
        <f t="shared" si="399"/>
        <v>0.76859948537400313</v>
      </c>
      <c r="AA1982" s="257">
        <f t="shared" si="400"/>
        <v>0.16254978614999999</v>
      </c>
      <c r="AB1982" s="257">
        <v>1.1135278</v>
      </c>
      <c r="AC1982" s="257">
        <v>2.2487625E-5</v>
      </c>
      <c r="AD1982" s="257">
        <v>1.7232585000000002E-2</v>
      </c>
      <c r="AE1982" s="257">
        <v>1.0816668999999999E-5</v>
      </c>
      <c r="AF1982" s="257">
        <v>3.4157514E-2</v>
      </c>
      <c r="AG1982" s="257">
        <v>1.4617829999999999E-3</v>
      </c>
      <c r="AH1982" s="257">
        <v>0.72991550999999999</v>
      </c>
      <c r="AI1982" s="257">
        <v>2.0288669999999999E-4</v>
      </c>
      <c r="AJ1982" s="257">
        <v>9.4615689999999995E-5</v>
      </c>
      <c r="AK1982" s="257">
        <v>6.3748209000000005E-4</v>
      </c>
      <c r="AL1982" s="257">
        <v>1.0920572E-5</v>
      </c>
      <c r="AM1982" s="257">
        <v>3.7222002999999998E-8</v>
      </c>
      <c r="AN1982" s="257">
        <v>3.3075748000000002E-2</v>
      </c>
      <c r="AO1982" s="257">
        <v>1.654916E-3</v>
      </c>
      <c r="AP1982" s="257">
        <v>3.0073690999999998E-3</v>
      </c>
      <c r="AQ1982" s="257">
        <v>1.9862615E-4</v>
      </c>
      <c r="AR1982" s="257">
        <v>0.16235115999999999</v>
      </c>
      <c r="AT1982" s="193" t="s">
        <v>7010</v>
      </c>
      <c r="AU1982" s="193" t="s">
        <v>7011</v>
      </c>
      <c r="AV1982" s="193"/>
      <c r="AW1982" s="193"/>
      <c r="AX1982" s="193"/>
      <c r="AY1982" s="193"/>
      <c r="AZ1982" s="193"/>
      <c r="BA1982" s="193"/>
      <c r="BB1982" s="193"/>
      <c r="BC1982" s="193"/>
      <c r="BD1982" s="193"/>
      <c r="BE1982" s="315"/>
      <c r="BF1982" s="315"/>
      <c r="BG1982" s="315"/>
      <c r="BH1982" s="315"/>
      <c r="BI1982" s="315"/>
      <c r="BJ1982" s="315"/>
      <c r="BK1982" s="315"/>
    </row>
    <row r="1983" spans="1:63" x14ac:dyDescent="0.25">
      <c r="A1983" s="43"/>
      <c r="B1983" s="9" t="s">
        <v>5770</v>
      </c>
      <c r="C1983" s="48" t="s">
        <v>4451</v>
      </c>
      <c r="D1983" s="223">
        <v>7.7118544</v>
      </c>
      <c r="E1983" s="223">
        <v>5.7134005999999999</v>
      </c>
      <c r="F1983" s="223">
        <v>0.12125104</v>
      </c>
      <c r="G1983" s="223">
        <v>1.3245061000000001E-2</v>
      </c>
      <c r="H1983" s="223">
        <v>2.0249659999999999E-2</v>
      </c>
      <c r="I1983" s="223">
        <v>5.6762356E-2</v>
      </c>
      <c r="J1983" s="223">
        <v>1.7284979999999998E-2</v>
      </c>
      <c r="K1983" s="223">
        <v>4.4183211999999998E-4</v>
      </c>
      <c r="L1983" s="223">
        <v>1.7643310999999999</v>
      </c>
      <c r="M1983" s="223">
        <v>4.8877670000000003E-3</v>
      </c>
      <c r="N1983" s="223">
        <v>0</v>
      </c>
      <c r="O1983" s="223">
        <v>0</v>
      </c>
      <c r="P1983" s="227">
        <f t="shared" si="396"/>
        <v>42.32148592592592</v>
      </c>
      <c r="Q1983" s="238">
        <v>168.24537000000001</v>
      </c>
      <c r="R1983" s="117">
        <v>65.314069000000003</v>
      </c>
      <c r="S1983" s="117">
        <v>48.289338000000001</v>
      </c>
      <c r="T1983" s="117">
        <v>8.8174763999999996E-5</v>
      </c>
      <c r="U1983" s="117">
        <v>29.661265</v>
      </c>
      <c r="V1983" s="117">
        <v>1.1521697</v>
      </c>
      <c r="W1983" s="117">
        <v>23.828437000000001</v>
      </c>
      <c r="X1983" s="257">
        <f t="shared" si="397"/>
        <v>2.1859566508343722</v>
      </c>
      <c r="Y1983" s="257">
        <f t="shared" si="398"/>
        <v>1.218212092456</v>
      </c>
      <c r="Z1983" s="257">
        <f t="shared" si="399"/>
        <v>0.80861677727837211</v>
      </c>
      <c r="AA1983" s="257">
        <f t="shared" si="400"/>
        <v>0.1591277811</v>
      </c>
      <c r="AB1983" s="257">
        <v>1.1716697</v>
      </c>
      <c r="AC1983" s="257">
        <v>2.2112928E-5</v>
      </c>
      <c r="AD1983" s="257">
        <v>1.3548905E-2</v>
      </c>
      <c r="AE1983" s="257">
        <v>1.0457828E-5</v>
      </c>
      <c r="AF1983" s="257">
        <v>3.1445172E-2</v>
      </c>
      <c r="AG1983" s="257">
        <v>1.5157447000000001E-3</v>
      </c>
      <c r="AH1983" s="257">
        <v>0.76803706000000005</v>
      </c>
      <c r="AI1983" s="257">
        <v>1.8341334E-4</v>
      </c>
      <c r="AJ1983" s="257">
        <v>7.3133190000000006E-5</v>
      </c>
      <c r="AK1983" s="257">
        <v>6.5623899000000002E-4</v>
      </c>
      <c r="AL1983" s="257">
        <v>7.6125540999999997E-6</v>
      </c>
      <c r="AM1983" s="257">
        <v>2.5804272000000001E-8</v>
      </c>
      <c r="AN1983" s="257">
        <v>3.5113711999999998E-2</v>
      </c>
      <c r="AO1983" s="257">
        <v>1.6833673E-3</v>
      </c>
      <c r="AP1983" s="257">
        <v>2.8622141000000001E-3</v>
      </c>
      <c r="AQ1983" s="257">
        <v>1.3079811E-3</v>
      </c>
      <c r="AR1983" s="257">
        <v>0.15781980000000001</v>
      </c>
      <c r="AT1983" s="193" t="s">
        <v>7012</v>
      </c>
      <c r="AU1983" s="193" t="s">
        <v>7013</v>
      </c>
      <c r="AV1983" s="193"/>
      <c r="AW1983" s="193"/>
      <c r="AX1983" s="193"/>
      <c r="AY1983" s="193"/>
      <c r="AZ1983" s="193"/>
      <c r="BA1983" s="193"/>
      <c r="BB1983" s="193"/>
      <c r="BC1983" s="193"/>
      <c r="BD1983" s="193"/>
      <c r="BE1983" s="315"/>
      <c r="BF1983" s="315"/>
      <c r="BG1983" s="315"/>
      <c r="BH1983" s="315"/>
      <c r="BI1983" s="315"/>
      <c r="BJ1983" s="315"/>
      <c r="BK1983" s="315"/>
    </row>
    <row r="1984" spans="1:63" x14ac:dyDescent="0.25">
      <c r="A1984" s="9"/>
      <c r="B1984" s="9" t="s">
        <v>5770</v>
      </c>
      <c r="C1984" s="48" t="s">
        <v>4452</v>
      </c>
      <c r="D1984" s="223">
        <v>7.5033044000000002</v>
      </c>
      <c r="E1984" s="223">
        <v>5.4958885000000004</v>
      </c>
      <c r="F1984" s="223">
        <v>0.12754589</v>
      </c>
      <c r="G1984" s="223">
        <v>1.4976484999999999E-2</v>
      </c>
      <c r="H1984" s="223">
        <v>1.9487953999999998E-2</v>
      </c>
      <c r="I1984" s="223">
        <v>5.1789467999999998E-2</v>
      </c>
      <c r="J1984" s="223">
        <v>2.8772593999999999E-2</v>
      </c>
      <c r="K1984" s="223">
        <v>4.8391219000000002E-4</v>
      </c>
      <c r="L1984" s="223">
        <v>1.7594799000000001</v>
      </c>
      <c r="M1984" s="223">
        <v>4.8796890000000004E-3</v>
      </c>
      <c r="N1984" s="223">
        <v>0</v>
      </c>
      <c r="O1984" s="223">
        <v>0</v>
      </c>
      <c r="P1984" s="227">
        <f t="shared" si="396"/>
        <v>40.710285185185185</v>
      </c>
      <c r="Q1984" s="238">
        <v>163.03716</v>
      </c>
      <c r="R1984" s="117">
        <v>63.93712</v>
      </c>
      <c r="S1984" s="117">
        <v>46.514817999999998</v>
      </c>
      <c r="T1984" s="117">
        <v>8.5785826999999995E-5</v>
      </c>
      <c r="U1984" s="117">
        <v>28.462216000000002</v>
      </c>
      <c r="V1984" s="117">
        <v>1.1044314</v>
      </c>
      <c r="W1984" s="117">
        <v>23.018484000000001</v>
      </c>
      <c r="X1984" s="257">
        <f t="shared" si="397"/>
        <v>2.1127520959114072</v>
      </c>
      <c r="Y1984" s="257">
        <f t="shared" si="398"/>
        <v>1.1801506553700003</v>
      </c>
      <c r="Z1984" s="257">
        <f t="shared" si="399"/>
        <v>0.77789306645140699</v>
      </c>
      <c r="AA1984" s="257">
        <f t="shared" si="400"/>
        <v>0.15470837408999999</v>
      </c>
      <c r="AB1984" s="257">
        <v>1.1270674000000001</v>
      </c>
      <c r="AC1984" s="257">
        <v>2.1472373000000001E-5</v>
      </c>
      <c r="AD1984" s="257">
        <v>2.0399214999999998E-2</v>
      </c>
      <c r="AE1984" s="257">
        <v>1.0509297E-5</v>
      </c>
      <c r="AF1984" s="257">
        <v>3.1192072000000001E-2</v>
      </c>
      <c r="AG1984" s="257">
        <v>1.4599866999999999E-3</v>
      </c>
      <c r="AH1984" s="257">
        <v>0.73879689999999998</v>
      </c>
      <c r="AI1984" s="257">
        <v>1.9507313E-4</v>
      </c>
      <c r="AJ1984" s="257">
        <v>9.0856366999999996E-5</v>
      </c>
      <c r="AK1984" s="257">
        <v>6.6698737999999996E-4</v>
      </c>
      <c r="AL1984" s="257">
        <v>9.7805963999999997E-6</v>
      </c>
      <c r="AM1984" s="257">
        <v>3.6878007E-8</v>
      </c>
      <c r="AN1984" s="257">
        <v>3.3741201999999998E-2</v>
      </c>
      <c r="AO1984" s="257">
        <v>1.6095643000000001E-3</v>
      </c>
      <c r="AP1984" s="257">
        <v>2.7826658E-3</v>
      </c>
      <c r="AQ1984" s="257">
        <v>1.0306408999999999E-4</v>
      </c>
      <c r="AR1984" s="257">
        <v>0.15460531</v>
      </c>
      <c r="AT1984" s="193" t="s">
        <v>7014</v>
      </c>
      <c r="AU1984" s="193" t="s">
        <v>7015</v>
      </c>
      <c r="AV1984" s="193"/>
      <c r="AW1984" s="193"/>
      <c r="AX1984" s="193"/>
      <c r="AY1984" s="193"/>
      <c r="AZ1984" s="193"/>
      <c r="BA1984" s="193"/>
      <c r="BB1984" s="193"/>
      <c r="BC1984" s="193"/>
      <c r="BD1984" s="193"/>
      <c r="BE1984" s="315"/>
      <c r="BF1984" s="315"/>
      <c r="BG1984" s="315"/>
      <c r="BH1984" s="315"/>
      <c r="BI1984" s="315"/>
      <c r="BJ1984" s="315"/>
      <c r="BK1984" s="315"/>
    </row>
    <row r="1985" spans="1:63" x14ac:dyDescent="0.25">
      <c r="A1985" s="58" t="s">
        <v>531</v>
      </c>
      <c r="B1985" s="58"/>
      <c r="C1985" s="9"/>
      <c r="D1985" s="195"/>
      <c r="E1985" s="195"/>
      <c r="F1985" s="195"/>
      <c r="G1985" s="195"/>
      <c r="H1985" s="195"/>
      <c r="I1985" s="195"/>
      <c r="J1985" s="195"/>
      <c r="K1985" s="195"/>
      <c r="L1985" s="195"/>
      <c r="M1985" s="195"/>
      <c r="N1985" s="195"/>
      <c r="O1985" s="195"/>
      <c r="P1985" s="195"/>
      <c r="Q1985" s="239"/>
      <c r="R1985" s="97"/>
      <c r="S1985" s="97"/>
      <c r="T1985" s="97"/>
      <c r="U1985" s="97"/>
      <c r="V1985" s="97"/>
      <c r="W1985" s="97"/>
      <c r="X1985" s="259"/>
      <c r="Y1985" s="259"/>
      <c r="Z1985" s="259"/>
      <c r="AA1985" s="258"/>
      <c r="AB1985" s="258"/>
      <c r="AC1985" s="258"/>
      <c r="AD1985" s="258"/>
      <c r="AE1985" s="258"/>
      <c r="AF1985" s="258"/>
      <c r="AG1985" s="258"/>
      <c r="AH1985" s="258"/>
      <c r="AI1985" s="258"/>
      <c r="AJ1985" s="258"/>
      <c r="AK1985" s="258"/>
      <c r="AL1985" s="258"/>
      <c r="AM1985" s="258"/>
      <c r="AN1985" s="258"/>
      <c r="AO1985" s="258"/>
      <c r="AP1985" s="258"/>
      <c r="AQ1985" s="258"/>
      <c r="AR1985" s="258"/>
      <c r="AT1985" s="193" t="s">
        <v>7016</v>
      </c>
      <c r="AU1985" s="193" t="s">
        <v>7015</v>
      </c>
      <c r="AV1985" s="193"/>
      <c r="AW1985" s="193"/>
      <c r="AX1985" s="193"/>
      <c r="AY1985" s="193"/>
      <c r="AZ1985" s="193"/>
      <c r="BA1985" s="193"/>
      <c r="BB1985" s="193"/>
      <c r="BC1985" s="193"/>
      <c r="BD1985" s="193"/>
      <c r="BE1985" s="315"/>
      <c r="BF1985" s="315"/>
      <c r="BG1985" s="315"/>
      <c r="BH1985" s="315"/>
      <c r="BI1985" s="315"/>
      <c r="BJ1985" s="315"/>
      <c r="BK1985" s="315"/>
    </row>
    <row r="1986" spans="1:63" x14ac:dyDescent="0.25">
      <c r="A1986" s="9"/>
      <c r="B1986" s="9" t="s">
        <v>5770</v>
      </c>
      <c r="C1986" s="48" t="s">
        <v>4453</v>
      </c>
      <c r="D1986" s="293">
        <v>14.945667</v>
      </c>
      <c r="E1986" s="293">
        <v>1.1470682000000001</v>
      </c>
      <c r="F1986" s="293">
        <v>7.2317697000000001</v>
      </c>
      <c r="G1986" s="293">
        <v>0.29611838000000001</v>
      </c>
      <c r="H1986" s="293">
        <v>5.751407E-3</v>
      </c>
      <c r="I1986" s="293">
        <v>0.34814059000000003</v>
      </c>
      <c r="J1986" s="293">
        <v>0.29736910999999999</v>
      </c>
      <c r="K1986" s="293">
        <v>1.4899828E-3</v>
      </c>
      <c r="L1986" s="293">
        <v>5.6177191000000004</v>
      </c>
      <c r="M1986" s="293">
        <v>2.4080292000000001E-4</v>
      </c>
      <c r="N1986" s="293">
        <v>0</v>
      </c>
      <c r="O1986" s="293">
        <v>0</v>
      </c>
      <c r="P1986" s="227">
        <f t="shared" ref="P1986:P1998" si="401">E1986/0.135</f>
        <v>8.4968014814814818</v>
      </c>
      <c r="Q1986" s="238">
        <v>144.67766</v>
      </c>
      <c r="R1986" s="117">
        <v>93.016368</v>
      </c>
      <c r="S1986" s="117">
        <v>23.355053999999999</v>
      </c>
      <c r="T1986" s="117">
        <v>2.6353466999999998E-4</v>
      </c>
      <c r="U1986" s="117">
        <v>1.7253601999999999</v>
      </c>
      <c r="V1986" s="117">
        <v>0.38403502</v>
      </c>
      <c r="W1986" s="117">
        <v>26.196574999999999</v>
      </c>
      <c r="X1986" s="257">
        <f t="shared" ref="X1986:X1998" si="402">SUM(Y1986:AA1986)</f>
        <v>2.3948416287374998</v>
      </c>
      <c r="Y1986" s="257">
        <f t="shared" ref="Y1986:Y1998" si="403">SUM(AB1986:AG1986)</f>
        <v>1.9625223466449999</v>
      </c>
      <c r="Z1986" s="257">
        <f t="shared" ref="Z1986:Z1998" si="404">SUM(AH1986:AP1986)</f>
        <v>0.19442946249250001</v>
      </c>
      <c r="AA1986" s="257">
        <f t="shared" ref="AA1986:AA1998" si="405">SUM(AQ1986:AR1986)</f>
        <v>0.2378898196</v>
      </c>
      <c r="AB1986" s="257">
        <v>0.2364137</v>
      </c>
      <c r="AC1986" s="257">
        <v>3.3561976999999999E-5</v>
      </c>
      <c r="AD1986" s="257">
        <v>0.60564043000000001</v>
      </c>
      <c r="AE1986" s="257">
        <v>9.9273198000000005E-5</v>
      </c>
      <c r="AF1986" s="257">
        <v>1.1195896999999999</v>
      </c>
      <c r="AG1986" s="257">
        <v>7.4568146999999996E-4</v>
      </c>
      <c r="AH1986" s="257">
        <v>0.15473934</v>
      </c>
      <c r="AI1986" s="257">
        <v>1.2661228E-2</v>
      </c>
      <c r="AJ1986" s="257">
        <v>2.6652647999999999E-3</v>
      </c>
      <c r="AK1986" s="257">
        <v>2.5466286000000002E-3</v>
      </c>
      <c r="AL1986" s="257">
        <v>6.2060038999999997E-4</v>
      </c>
      <c r="AM1986" s="257">
        <v>2.0791024999999999E-6</v>
      </c>
      <c r="AN1986" s="257">
        <v>6.8019704999999998E-3</v>
      </c>
      <c r="AO1986" s="257">
        <v>7.7181026999999999E-3</v>
      </c>
      <c r="AP1986" s="257">
        <v>6.6742483999999999E-3</v>
      </c>
      <c r="AQ1986" s="257">
        <v>5.0540495999999999E-3</v>
      </c>
      <c r="AR1986" s="257">
        <v>0.23283577</v>
      </c>
      <c r="AT1986" s="193"/>
      <c r="AU1986" s="193"/>
      <c r="AV1986" s="193"/>
      <c r="AW1986" s="193"/>
      <c r="AX1986" s="193"/>
      <c r="AY1986" s="193"/>
      <c r="AZ1986" s="193"/>
      <c r="BA1986" s="193"/>
      <c r="BB1986" s="193"/>
      <c r="BC1986" s="193"/>
      <c r="BD1986" s="193"/>
      <c r="BE1986" s="315"/>
      <c r="BF1986" s="315"/>
      <c r="BG1986" s="315"/>
      <c r="BH1986" s="315"/>
      <c r="BI1986" s="315"/>
      <c r="BJ1986" s="315"/>
      <c r="BK1986" s="315"/>
    </row>
    <row r="1987" spans="1:63" x14ac:dyDescent="0.25">
      <c r="A1987" s="9"/>
      <c r="B1987" s="9" t="s">
        <v>5770</v>
      </c>
      <c r="C1987" s="48" t="s">
        <v>3200</v>
      </c>
      <c r="D1987" s="223">
        <v>7.3730392</v>
      </c>
      <c r="E1987" s="223">
        <v>1.1225845000000001</v>
      </c>
      <c r="F1987" s="223">
        <v>2.9328341</v>
      </c>
      <c r="G1987" s="223">
        <v>0.14042751000000001</v>
      </c>
      <c r="H1987" s="223">
        <v>1.2510108000000001E-2</v>
      </c>
      <c r="I1987" s="223">
        <v>0.18896969</v>
      </c>
      <c r="J1987" s="223">
        <v>0.13940114000000001</v>
      </c>
      <c r="K1987" s="223">
        <v>2.2457725000000002E-3</v>
      </c>
      <c r="L1987" s="223">
        <v>2.8340664000000002</v>
      </c>
      <c r="M1987" s="223">
        <v>0</v>
      </c>
      <c r="N1987" s="223">
        <v>0</v>
      </c>
      <c r="O1987" s="223">
        <v>0</v>
      </c>
      <c r="P1987" s="227">
        <f t="shared" si="401"/>
        <v>8.3154407407407405</v>
      </c>
      <c r="Q1987" s="238">
        <v>134.82875000000001</v>
      </c>
      <c r="R1987" s="117">
        <v>88.958481000000006</v>
      </c>
      <c r="S1987" s="117">
        <v>21.144006999999998</v>
      </c>
      <c r="T1987" s="117">
        <v>3.6443215999999999E-4</v>
      </c>
      <c r="U1987" s="117">
        <v>1.0223471</v>
      </c>
      <c r="V1987" s="117">
        <v>0.16723193</v>
      </c>
      <c r="W1987" s="117">
        <v>23.536318000000001</v>
      </c>
      <c r="X1987" s="257">
        <f t="shared" si="402"/>
        <v>1.37183852010734</v>
      </c>
      <c r="Y1987" s="257">
        <f t="shared" si="403"/>
        <v>0.974616270319</v>
      </c>
      <c r="Z1987" s="257">
        <f t="shared" si="404"/>
        <v>0.17251473608833995</v>
      </c>
      <c r="AA1987" s="257">
        <f t="shared" si="405"/>
        <v>0.2247075137</v>
      </c>
      <c r="AB1987" s="257">
        <v>0.23040531</v>
      </c>
      <c r="AC1987" s="257">
        <v>2.9406711000000001E-5</v>
      </c>
      <c r="AD1987" s="257">
        <v>0.26376850000000002</v>
      </c>
      <c r="AE1987" s="257">
        <v>4.7727067999999998E-5</v>
      </c>
      <c r="AF1987" s="257">
        <v>0.47969802</v>
      </c>
      <c r="AG1987" s="257">
        <v>6.6730654000000001E-4</v>
      </c>
      <c r="AH1987" s="257">
        <v>0.15085994999999999</v>
      </c>
      <c r="AI1987" s="257">
        <v>5.1129451999999999E-3</v>
      </c>
      <c r="AJ1987" s="257">
        <v>1.2529428E-3</v>
      </c>
      <c r="AK1987" s="257">
        <v>1.1221633999999999E-3</v>
      </c>
      <c r="AL1987" s="257">
        <v>2.7083088000000001E-4</v>
      </c>
      <c r="AM1987" s="257">
        <v>9.0350833999999998E-7</v>
      </c>
      <c r="AN1987" s="257">
        <v>4.0477031000000002E-3</v>
      </c>
      <c r="AO1987" s="257">
        <v>4.0963357999999998E-3</v>
      </c>
      <c r="AP1987" s="257">
        <v>5.7509613999999999E-3</v>
      </c>
      <c r="AQ1987" s="257">
        <v>2.0549937E-3</v>
      </c>
      <c r="AR1987" s="257">
        <v>0.22265251999999999</v>
      </c>
      <c r="AT1987" s="193" t="s">
        <v>7017</v>
      </c>
      <c r="AU1987" s="193" t="s">
        <v>5396</v>
      </c>
      <c r="AV1987" s="193" t="s">
        <v>4453</v>
      </c>
      <c r="AW1987" s="193"/>
      <c r="AX1987" s="193"/>
      <c r="AY1987" s="193"/>
      <c r="AZ1987" s="193"/>
      <c r="BA1987" s="193"/>
      <c r="BB1987" s="193"/>
      <c r="BC1987" s="193"/>
      <c r="BD1987" s="193"/>
      <c r="BE1987" s="315"/>
      <c r="BF1987" s="315"/>
      <c r="BG1987" s="315"/>
      <c r="BH1987" s="315"/>
      <c r="BI1987" s="315"/>
      <c r="BJ1987" s="315"/>
      <c r="BK1987" s="315"/>
    </row>
    <row r="1988" spans="1:63" x14ac:dyDescent="0.25">
      <c r="A1988" s="9"/>
      <c r="B1988" s="9" t="s">
        <v>5770</v>
      </c>
      <c r="C1988" s="48" t="s">
        <v>3201</v>
      </c>
      <c r="D1988" s="223">
        <v>12.606506</v>
      </c>
      <c r="E1988" s="223">
        <v>1.0046508000000001</v>
      </c>
      <c r="F1988" s="223">
        <v>5.9402603000000003</v>
      </c>
      <c r="G1988" s="223">
        <v>0.25694004999999998</v>
      </c>
      <c r="H1988" s="223">
        <v>5.7657218E-3</v>
      </c>
      <c r="I1988" s="223">
        <v>0.30461321000000002</v>
      </c>
      <c r="J1988" s="223">
        <v>0.25115572000000003</v>
      </c>
      <c r="K1988" s="223">
        <v>1.2186579E-3</v>
      </c>
      <c r="L1988" s="223">
        <v>4.8417884000000004</v>
      </c>
      <c r="M1988" s="223">
        <v>1.1298000000000001E-4</v>
      </c>
      <c r="N1988" s="223">
        <v>0</v>
      </c>
      <c r="O1988" s="223">
        <v>0</v>
      </c>
      <c r="P1988" s="227">
        <f t="shared" si="401"/>
        <v>7.4418577777777779</v>
      </c>
      <c r="Q1988" s="238">
        <v>127.85129000000001</v>
      </c>
      <c r="R1988" s="117">
        <v>82.874432999999996</v>
      </c>
      <c r="S1988" s="117">
        <v>20.516698999999999</v>
      </c>
      <c r="T1988" s="117">
        <v>2.1426447999999999E-4</v>
      </c>
      <c r="U1988" s="117">
        <v>1.490774</v>
      </c>
      <c r="V1988" s="117">
        <v>0.34841813999999999</v>
      </c>
      <c r="W1988" s="117">
        <v>22.620747999999999</v>
      </c>
      <c r="X1988" s="257">
        <f t="shared" si="402"/>
        <v>2.0420192019206</v>
      </c>
      <c r="Y1988" s="257">
        <f t="shared" si="403"/>
        <v>1.660612251361</v>
      </c>
      <c r="Z1988" s="257">
        <f t="shared" si="404"/>
        <v>0.16853008035960002</v>
      </c>
      <c r="AA1988" s="257">
        <f t="shared" si="405"/>
        <v>0.21287687019999998</v>
      </c>
      <c r="AB1988" s="257">
        <v>0.20627524</v>
      </c>
      <c r="AC1988" s="257">
        <v>2.8755438999999999E-5</v>
      </c>
      <c r="AD1988" s="257">
        <v>0.52541194999999996</v>
      </c>
      <c r="AE1988" s="257">
        <v>8.2774482000000003E-5</v>
      </c>
      <c r="AF1988" s="257">
        <v>0.92815813999999996</v>
      </c>
      <c r="AG1988" s="257">
        <v>6.5539144000000004E-4</v>
      </c>
      <c r="AH1988" s="257">
        <v>0.13501004999999999</v>
      </c>
      <c r="AI1988" s="257">
        <v>1.0396592E-2</v>
      </c>
      <c r="AJ1988" s="257">
        <v>2.3138884999999998E-3</v>
      </c>
      <c r="AK1988" s="257">
        <v>2.1132846999999998E-3</v>
      </c>
      <c r="AL1988" s="257">
        <v>5.2421791000000005E-4</v>
      </c>
      <c r="AM1988" s="257">
        <v>1.7577496000000001E-6</v>
      </c>
      <c r="AN1988" s="257">
        <v>5.8585929E-3</v>
      </c>
      <c r="AO1988" s="257">
        <v>6.6282994E-3</v>
      </c>
      <c r="AP1988" s="257">
        <v>5.6833971999999998E-3</v>
      </c>
      <c r="AQ1988" s="257">
        <v>5.4109802000000002E-3</v>
      </c>
      <c r="AR1988" s="257">
        <v>0.20746588999999999</v>
      </c>
      <c r="AT1988" s="193" t="s">
        <v>3470</v>
      </c>
      <c r="AU1988" s="193" t="s">
        <v>7018</v>
      </c>
      <c r="AV1988" s="193">
        <v>14.945667</v>
      </c>
      <c r="AW1988" s="193"/>
      <c r="AX1988" s="193"/>
      <c r="AY1988" s="193"/>
      <c r="AZ1988" s="193"/>
      <c r="BA1988" s="193"/>
      <c r="BB1988" s="193"/>
      <c r="BC1988" s="193"/>
      <c r="BD1988" s="193"/>
      <c r="BE1988" s="315"/>
      <c r="BF1988" s="315"/>
      <c r="BG1988" s="315"/>
      <c r="BH1988" s="315"/>
      <c r="BI1988" s="315"/>
      <c r="BJ1988" s="315"/>
      <c r="BK1988" s="315"/>
    </row>
    <row r="1989" spans="1:63" x14ac:dyDescent="0.25">
      <c r="A1989" s="9"/>
      <c r="B1989" s="9" t="s">
        <v>5770</v>
      </c>
      <c r="C1989" s="48" t="s">
        <v>3202</v>
      </c>
      <c r="D1989" s="223">
        <v>15.594445</v>
      </c>
      <c r="E1989" s="223">
        <v>1.0942422999999999</v>
      </c>
      <c r="F1989" s="223">
        <v>7.6462127999999998</v>
      </c>
      <c r="G1989" s="223">
        <v>0.31220861</v>
      </c>
      <c r="H1989" s="223">
        <v>5.2019676999999999E-3</v>
      </c>
      <c r="I1989" s="223">
        <v>0.36188035000000002</v>
      </c>
      <c r="J1989" s="223">
        <v>0.31324978999999997</v>
      </c>
      <c r="K1989" s="223">
        <v>1.4411908E-3</v>
      </c>
      <c r="L1989" s="223">
        <v>5.8600076999999997</v>
      </c>
      <c r="M1989" s="223">
        <v>0</v>
      </c>
      <c r="N1989" s="223">
        <v>0</v>
      </c>
      <c r="O1989" s="223">
        <v>0</v>
      </c>
      <c r="P1989" s="227">
        <f t="shared" si="401"/>
        <v>8.1054985185185178</v>
      </c>
      <c r="Q1989" s="238">
        <v>135.42051000000001</v>
      </c>
      <c r="R1989" s="117">
        <v>87.798744999999997</v>
      </c>
      <c r="S1989" s="117">
        <v>19.360986</v>
      </c>
      <c r="T1989" s="117">
        <v>2.572281E-4</v>
      </c>
      <c r="U1989" s="117">
        <v>1.6531838000000001</v>
      </c>
      <c r="V1989" s="117">
        <v>0.32128876000000001</v>
      </c>
      <c r="W1989" s="117">
        <v>26.286048000000001</v>
      </c>
      <c r="X1989" s="257">
        <f t="shared" si="402"/>
        <v>2.4594845308564004</v>
      </c>
      <c r="Y1989" s="257">
        <f t="shared" si="403"/>
        <v>2.0461835321260002</v>
      </c>
      <c r="Z1989" s="257">
        <f t="shared" si="404"/>
        <v>0.18818424073040002</v>
      </c>
      <c r="AA1989" s="257">
        <f t="shared" si="405"/>
        <v>0.225116758</v>
      </c>
      <c r="AB1989" s="257">
        <v>0.22467200000000001</v>
      </c>
      <c r="AC1989" s="257">
        <v>3.3006066000000003E-5</v>
      </c>
      <c r="AD1989" s="257">
        <v>0.64000844000000001</v>
      </c>
      <c r="AE1989" s="257">
        <v>1.0371259E-4</v>
      </c>
      <c r="AF1989" s="257">
        <v>1.1807478</v>
      </c>
      <c r="AG1989" s="257">
        <v>6.1857347000000005E-4</v>
      </c>
      <c r="AH1989" s="257">
        <v>0.14705045999999999</v>
      </c>
      <c r="AI1989" s="257">
        <v>1.3388534000000001E-2</v>
      </c>
      <c r="AJ1989" s="257">
        <v>2.8111463000000001E-3</v>
      </c>
      <c r="AK1989" s="257">
        <v>2.6797539999999999E-3</v>
      </c>
      <c r="AL1989" s="257">
        <v>6.5592859999999995E-4</v>
      </c>
      <c r="AM1989" s="257">
        <v>2.1975303999999999E-6</v>
      </c>
      <c r="AN1989" s="257">
        <v>6.9217425000000004E-3</v>
      </c>
      <c r="AO1989" s="257">
        <v>8.0228797000000008E-3</v>
      </c>
      <c r="AP1989" s="257">
        <v>6.6515981000000004E-3</v>
      </c>
      <c r="AQ1989" s="257">
        <v>5.3506279999999996E-3</v>
      </c>
      <c r="AR1989" s="257">
        <v>0.21976613</v>
      </c>
      <c r="AT1989" s="193" t="s">
        <v>7019</v>
      </c>
      <c r="AU1989" s="193" t="s">
        <v>7018</v>
      </c>
      <c r="AV1989" s="193">
        <v>1.1470682000000001</v>
      </c>
      <c r="AW1989" s="193"/>
      <c r="AX1989" s="193"/>
      <c r="AY1989" s="193"/>
      <c r="AZ1989" s="193"/>
      <c r="BA1989" s="193"/>
      <c r="BB1989" s="193"/>
      <c r="BC1989" s="193"/>
      <c r="BD1989" s="193"/>
      <c r="BE1989" s="315"/>
      <c r="BF1989" s="315"/>
      <c r="BG1989" s="315"/>
      <c r="BH1989" s="315"/>
      <c r="BI1989" s="315"/>
      <c r="BJ1989" s="315"/>
      <c r="BK1989" s="315"/>
    </row>
    <row r="1990" spans="1:63" x14ac:dyDescent="0.25">
      <c r="A1990" s="9"/>
      <c r="B1990" s="9" t="s">
        <v>5770</v>
      </c>
      <c r="C1990" s="48" t="s">
        <v>3203</v>
      </c>
      <c r="D1990" s="223">
        <v>8.1201129999999999</v>
      </c>
      <c r="E1990" s="223">
        <v>0.99787475999999997</v>
      </c>
      <c r="F1990" s="223">
        <v>3.3331352000000001</v>
      </c>
      <c r="G1990" s="223">
        <v>0.14568855</v>
      </c>
      <c r="H1990" s="223">
        <v>7.5010474000000004E-3</v>
      </c>
      <c r="I1990" s="223">
        <v>0.19455928</v>
      </c>
      <c r="J1990" s="223">
        <v>0.15638566000000001</v>
      </c>
      <c r="K1990" s="223">
        <v>9.0037934999999999E-4</v>
      </c>
      <c r="L1990" s="223">
        <v>3.2836067999999998</v>
      </c>
      <c r="M1990" s="223">
        <v>4.61335E-4</v>
      </c>
      <c r="N1990" s="223">
        <v>0</v>
      </c>
      <c r="O1990" s="223">
        <v>0</v>
      </c>
      <c r="P1990" s="227">
        <f t="shared" si="401"/>
        <v>7.3916648888888883</v>
      </c>
      <c r="Q1990" s="238">
        <v>136.87805</v>
      </c>
      <c r="R1990" s="117">
        <v>87.443485999999993</v>
      </c>
      <c r="S1990" s="117">
        <v>28.622755000000002</v>
      </c>
      <c r="T1990" s="117">
        <v>1.4985621E-4</v>
      </c>
      <c r="U1990" s="117">
        <v>1.4285991</v>
      </c>
      <c r="V1990" s="117">
        <v>0.50396317000000002</v>
      </c>
      <c r="W1990" s="117">
        <v>18.879095</v>
      </c>
      <c r="X1990" s="257">
        <f t="shared" si="402"/>
        <v>1.4012682038902198</v>
      </c>
      <c r="Y1990" s="257">
        <f t="shared" si="403"/>
        <v>1.0230722418039999</v>
      </c>
      <c r="Z1990" s="257">
        <f t="shared" si="404"/>
        <v>0.15579047558621995</v>
      </c>
      <c r="AA1990" s="257">
        <f t="shared" si="405"/>
        <v>0.2224054865</v>
      </c>
      <c r="AB1990" s="257">
        <v>0.20487918999999999</v>
      </c>
      <c r="AC1990" s="257">
        <v>2.4759648000000001E-5</v>
      </c>
      <c r="AD1990" s="257">
        <v>0.28231373999999998</v>
      </c>
      <c r="AE1990" s="257">
        <v>5.0837156000000001E-5</v>
      </c>
      <c r="AF1990" s="257">
        <v>0.53488952000000001</v>
      </c>
      <c r="AG1990" s="257">
        <v>9.1419500000000002E-4</v>
      </c>
      <c r="AH1990" s="257">
        <v>0.13409816999999999</v>
      </c>
      <c r="AI1990" s="257">
        <v>5.8213073000000001E-3</v>
      </c>
      <c r="AJ1990" s="257">
        <v>1.3082273E-3</v>
      </c>
      <c r="AK1990" s="257">
        <v>1.1991833E-3</v>
      </c>
      <c r="AL1990" s="257">
        <v>2.8991181000000003E-4</v>
      </c>
      <c r="AM1990" s="257">
        <v>9.6887622000000008E-7</v>
      </c>
      <c r="AN1990" s="257">
        <v>4.4181910000000001E-3</v>
      </c>
      <c r="AO1990" s="257">
        <v>4.2821055999999998E-3</v>
      </c>
      <c r="AP1990" s="257">
        <v>4.3724104000000003E-3</v>
      </c>
      <c r="AQ1990" s="257">
        <v>3.4371965000000002E-3</v>
      </c>
      <c r="AR1990" s="257">
        <v>0.21896829000000001</v>
      </c>
      <c r="AT1990" s="193" t="s">
        <v>3471</v>
      </c>
      <c r="AU1990" s="193" t="s">
        <v>7018</v>
      </c>
      <c r="AV1990" s="193">
        <v>7.2317697000000001</v>
      </c>
      <c r="AW1990" s="193"/>
      <c r="AX1990" s="193"/>
      <c r="AY1990" s="193"/>
      <c r="AZ1990" s="193"/>
      <c r="BA1990" s="193"/>
      <c r="BB1990" s="193"/>
      <c r="BC1990" s="193"/>
      <c r="BD1990" s="193"/>
      <c r="BE1990" s="315"/>
      <c r="BF1990" s="315"/>
      <c r="BG1990" s="315"/>
      <c r="BH1990" s="315"/>
      <c r="BI1990" s="315"/>
      <c r="BJ1990" s="315"/>
      <c r="BK1990" s="315"/>
    </row>
    <row r="1991" spans="1:63" x14ac:dyDescent="0.25">
      <c r="A1991" s="9"/>
      <c r="B1991" s="9" t="s">
        <v>5770</v>
      </c>
      <c r="C1991" s="48" t="s">
        <v>3204</v>
      </c>
      <c r="D1991" s="223">
        <v>15.596705</v>
      </c>
      <c r="E1991" s="223">
        <v>1.5958323999999999</v>
      </c>
      <c r="F1991" s="223">
        <v>6.2665346</v>
      </c>
      <c r="G1991" s="223">
        <v>0.28276317000000001</v>
      </c>
      <c r="H1991" s="223">
        <v>7.8058911999999998E-3</v>
      </c>
      <c r="I1991" s="223">
        <v>0.35584420999999999</v>
      </c>
      <c r="J1991" s="223">
        <v>0.32832863000000001</v>
      </c>
      <c r="K1991" s="223">
        <v>1.7644588000000001E-3</v>
      </c>
      <c r="L1991" s="223">
        <v>6.7578317999999999</v>
      </c>
      <c r="M1991" s="223">
        <v>0</v>
      </c>
      <c r="N1991" s="223">
        <v>0</v>
      </c>
      <c r="O1991" s="223">
        <v>0</v>
      </c>
      <c r="P1991" s="227">
        <f t="shared" si="401"/>
        <v>11.820980740740739</v>
      </c>
      <c r="Q1991" s="238">
        <v>223.64824999999999</v>
      </c>
      <c r="R1991" s="117">
        <v>139.54407</v>
      </c>
      <c r="S1991" s="117">
        <v>37.354548999999999</v>
      </c>
      <c r="T1991" s="117">
        <v>3.0793847999999998E-4</v>
      </c>
      <c r="U1991" s="117">
        <v>2.0554070000000002</v>
      </c>
      <c r="V1991" s="117">
        <v>0.61507120999999998</v>
      </c>
      <c r="W1991" s="117">
        <v>44.078837999999998</v>
      </c>
      <c r="X1991" s="257">
        <f t="shared" si="402"/>
        <v>2.4699406008584002</v>
      </c>
      <c r="Y1991" s="257">
        <f t="shared" si="403"/>
        <v>1.859666455163</v>
      </c>
      <c r="Z1991" s="257">
        <f t="shared" si="404"/>
        <v>0.25313568899540001</v>
      </c>
      <c r="AA1991" s="257">
        <f t="shared" si="405"/>
        <v>0.3571384567</v>
      </c>
      <c r="AB1991" s="257">
        <v>0.32763615000000001</v>
      </c>
      <c r="AC1991" s="257">
        <v>4.7936491E-5</v>
      </c>
      <c r="AD1991" s="257">
        <v>0.54103217000000003</v>
      </c>
      <c r="AE1991" s="257">
        <v>9.1696871999999996E-5</v>
      </c>
      <c r="AF1991" s="257">
        <v>0.98966666999999997</v>
      </c>
      <c r="AG1991" s="257">
        <v>1.1918318E-3</v>
      </c>
      <c r="AH1991" s="257">
        <v>0.21445394000000001</v>
      </c>
      <c r="AI1991" s="257">
        <v>1.0954451E-2</v>
      </c>
      <c r="AJ1991" s="257">
        <v>2.5399283E-3</v>
      </c>
      <c r="AK1991" s="257">
        <v>2.2441712000000002E-3</v>
      </c>
      <c r="AL1991" s="257">
        <v>5.5619830000000004E-4</v>
      </c>
      <c r="AM1991" s="257">
        <v>1.8565954E-6</v>
      </c>
      <c r="AN1991" s="257">
        <v>6.8595556999999996E-3</v>
      </c>
      <c r="AO1991" s="257">
        <v>7.7165332999999999E-3</v>
      </c>
      <c r="AP1991" s="257">
        <v>7.8090546000000004E-3</v>
      </c>
      <c r="AQ1991" s="257">
        <v>7.6326466999999997E-3</v>
      </c>
      <c r="AR1991" s="257">
        <v>0.34950580999999997</v>
      </c>
      <c r="AT1991" s="193" t="s">
        <v>3472</v>
      </c>
      <c r="AU1991" s="193" t="s">
        <v>7018</v>
      </c>
      <c r="AV1991" s="193">
        <v>0.29611838000000001</v>
      </c>
      <c r="AW1991" s="193"/>
      <c r="AX1991" s="193"/>
      <c r="AY1991" s="193"/>
      <c r="AZ1991" s="193"/>
      <c r="BA1991" s="193"/>
      <c r="BB1991" s="193"/>
      <c r="BC1991" s="193"/>
      <c r="BD1991" s="193"/>
      <c r="BE1991" s="315"/>
      <c r="BF1991" s="315"/>
      <c r="BG1991" s="315"/>
      <c r="BH1991" s="315"/>
      <c r="BI1991" s="315"/>
      <c r="BJ1991" s="315"/>
      <c r="BK1991" s="315"/>
    </row>
    <row r="1992" spans="1:63" x14ac:dyDescent="0.25">
      <c r="A1992" s="9"/>
      <c r="B1992" s="9" t="s">
        <v>5770</v>
      </c>
      <c r="C1992" s="48" t="s">
        <v>5166</v>
      </c>
      <c r="D1992" s="223">
        <v>21.956789000000001</v>
      </c>
      <c r="E1992" s="223">
        <v>1.7910626000000001</v>
      </c>
      <c r="F1992" s="223">
        <v>4.8394123000000002</v>
      </c>
      <c r="G1992" s="223">
        <v>0.22655162000000001</v>
      </c>
      <c r="H1992" s="223">
        <v>8.3501680999999994E-3</v>
      </c>
      <c r="I1992" s="223">
        <v>0.31700250000000002</v>
      </c>
      <c r="J1992" s="223">
        <v>0.27017134999999998</v>
      </c>
      <c r="K1992" s="223">
        <v>1.5834065E-3</v>
      </c>
      <c r="L1992" s="223">
        <v>14.502193999999999</v>
      </c>
      <c r="M1992" s="223">
        <v>4.61335E-4</v>
      </c>
      <c r="N1992" s="223">
        <v>0</v>
      </c>
      <c r="O1992" s="223">
        <v>0</v>
      </c>
      <c r="P1992" s="227">
        <f t="shared" si="401"/>
        <v>13.267130370370371</v>
      </c>
      <c r="Q1992" s="238">
        <v>254.46348</v>
      </c>
      <c r="R1992" s="117">
        <v>158.06081</v>
      </c>
      <c r="S1992" s="117">
        <v>52.096778</v>
      </c>
      <c r="T1992" s="117">
        <v>3.1161504000000001E-4</v>
      </c>
      <c r="U1992" s="117">
        <v>2.5529331000000002</v>
      </c>
      <c r="V1992" s="117">
        <v>0.88959063999999999</v>
      </c>
      <c r="W1992" s="117">
        <v>40.863055000000003</v>
      </c>
      <c r="X1992" s="257">
        <f t="shared" si="402"/>
        <v>2.2684112229375999</v>
      </c>
      <c r="Y1992" s="257">
        <f t="shared" si="403"/>
        <v>1.583029158662</v>
      </c>
      <c r="Z1992" s="257">
        <f t="shared" si="404"/>
        <v>0.28281293057559997</v>
      </c>
      <c r="AA1992" s="257">
        <f t="shared" si="405"/>
        <v>0.40256913369999997</v>
      </c>
      <c r="AB1992" s="257">
        <v>0.36771942000000002</v>
      </c>
      <c r="AC1992" s="257">
        <v>5.0466286000000003E-5</v>
      </c>
      <c r="AD1992" s="257">
        <v>0.41758667999999999</v>
      </c>
      <c r="AE1992" s="257">
        <v>8.5543275999999999E-5</v>
      </c>
      <c r="AF1992" s="257">
        <v>0.79592412999999995</v>
      </c>
      <c r="AG1992" s="257">
        <v>1.6629190999999999E-3</v>
      </c>
      <c r="AH1992" s="257">
        <v>0.24068835999999999</v>
      </c>
      <c r="AI1992" s="257">
        <v>8.4362272000000002E-3</v>
      </c>
      <c r="AJ1992" s="257">
        <v>2.0194125000000001E-3</v>
      </c>
      <c r="AK1992" s="257">
        <v>1.7540724999999999E-3</v>
      </c>
      <c r="AL1992" s="257">
        <v>4.2657806999999999E-4</v>
      </c>
      <c r="AM1992" s="257">
        <v>1.4212056E-6</v>
      </c>
      <c r="AN1992" s="257">
        <v>7.5530615000000004E-3</v>
      </c>
      <c r="AO1992" s="257">
        <v>1.2049061999999999E-2</v>
      </c>
      <c r="AP1992" s="257">
        <v>9.8847355999999997E-3</v>
      </c>
      <c r="AQ1992" s="257">
        <v>6.6841137E-3</v>
      </c>
      <c r="AR1992" s="257">
        <v>0.39588501999999998</v>
      </c>
      <c r="AT1992" s="193" t="s">
        <v>5394</v>
      </c>
      <c r="AU1992" s="193" t="s">
        <v>7018</v>
      </c>
      <c r="AV1992" s="193">
        <v>5.751407E-3</v>
      </c>
      <c r="AW1992" s="193"/>
      <c r="AX1992" s="193"/>
      <c r="AY1992" s="193"/>
      <c r="AZ1992" s="193"/>
      <c r="BA1992" s="193"/>
      <c r="BB1992" s="193"/>
      <c r="BC1992" s="193"/>
      <c r="BD1992" s="193"/>
      <c r="BE1992" s="315"/>
      <c r="BF1992" s="315"/>
      <c r="BG1992" s="315"/>
      <c r="BH1992" s="315"/>
      <c r="BI1992" s="315"/>
      <c r="BJ1992" s="315"/>
      <c r="BK1992" s="315"/>
    </row>
    <row r="1993" spans="1:63" x14ac:dyDescent="0.25">
      <c r="A1993" s="9"/>
      <c r="B1993" s="9" t="s">
        <v>5770</v>
      </c>
      <c r="C1993" s="48" t="s">
        <v>3494</v>
      </c>
      <c r="D1993" s="223">
        <v>15.512114</v>
      </c>
      <c r="E1993" s="223">
        <v>1.8057042999999999</v>
      </c>
      <c r="F1993" s="223">
        <v>6.0242898</v>
      </c>
      <c r="G1993" s="223">
        <v>0.27111284000000002</v>
      </c>
      <c r="H1993" s="223">
        <v>8.1851515999999992E-3</v>
      </c>
      <c r="I1993" s="223">
        <v>0.35402466999999999</v>
      </c>
      <c r="J1993" s="223">
        <v>0.31798248000000001</v>
      </c>
      <c r="K1993" s="223">
        <v>1.7936791000000001E-3</v>
      </c>
      <c r="L1993" s="223">
        <v>6.7285596999999999</v>
      </c>
      <c r="M1993" s="223">
        <v>4.61335E-4</v>
      </c>
      <c r="N1993" s="223">
        <v>0</v>
      </c>
      <c r="O1993" s="223">
        <v>0</v>
      </c>
      <c r="P1993" s="227">
        <f t="shared" si="401"/>
        <v>13.375587407407407</v>
      </c>
      <c r="Q1993" s="238">
        <v>257.91399000000001</v>
      </c>
      <c r="R1993" s="117">
        <v>158.69605999999999</v>
      </c>
      <c r="S1993" s="117">
        <v>50.951388000000001</v>
      </c>
      <c r="T1993" s="117">
        <v>3.1228764E-4</v>
      </c>
      <c r="U1993" s="117">
        <v>2.4683394000000001</v>
      </c>
      <c r="V1993" s="117">
        <v>0.86739421999999999</v>
      </c>
      <c r="W1993" s="117">
        <v>44.930492000000001</v>
      </c>
      <c r="X1993" s="257">
        <f t="shared" si="402"/>
        <v>2.5319058491895001</v>
      </c>
      <c r="Y1993" s="257">
        <f t="shared" si="403"/>
        <v>1.8455752084329999</v>
      </c>
      <c r="Z1993" s="257">
        <f t="shared" si="404"/>
        <v>0.28141806935649993</v>
      </c>
      <c r="AA1993" s="257">
        <f t="shared" si="405"/>
        <v>0.40491257139999998</v>
      </c>
      <c r="AB1993" s="257">
        <v>0.37072491000000002</v>
      </c>
      <c r="AC1993" s="257">
        <v>5.1275635999999999E-5</v>
      </c>
      <c r="AD1993" s="257">
        <v>0.51765768999999995</v>
      </c>
      <c r="AE1993" s="257">
        <v>9.0642197000000003E-5</v>
      </c>
      <c r="AF1993" s="257">
        <v>0.95542441</v>
      </c>
      <c r="AG1993" s="257">
        <v>1.6262805999999999E-3</v>
      </c>
      <c r="AH1993" s="257">
        <v>0.24265692999999999</v>
      </c>
      <c r="AI1993" s="257">
        <v>1.0523084E-2</v>
      </c>
      <c r="AJ1993" s="257">
        <v>2.4339843999999999E-3</v>
      </c>
      <c r="AK1993" s="257">
        <v>2.1792845999999999E-3</v>
      </c>
      <c r="AL1993" s="257">
        <v>5.3176671999999997E-4</v>
      </c>
      <c r="AM1993" s="257">
        <v>1.7753365E-6</v>
      </c>
      <c r="AN1993" s="257">
        <v>7.1993285999999998E-3</v>
      </c>
      <c r="AO1993" s="257">
        <v>7.6793872000000003E-3</v>
      </c>
      <c r="AP1993" s="257">
        <v>8.2125284999999999E-3</v>
      </c>
      <c r="AQ1993" s="257">
        <v>7.4319013999999996E-3</v>
      </c>
      <c r="AR1993" s="257">
        <v>0.39748066999999998</v>
      </c>
      <c r="AT1993" s="193" t="s">
        <v>7020</v>
      </c>
      <c r="AU1993" s="193" t="s">
        <v>7018</v>
      </c>
      <c r="AV1993" s="193">
        <v>0.34814059000000003</v>
      </c>
      <c r="AW1993" s="193"/>
      <c r="AX1993" s="193"/>
      <c r="AY1993" s="193"/>
      <c r="AZ1993" s="193"/>
      <c r="BA1993" s="193"/>
      <c r="BB1993" s="193"/>
      <c r="BC1993" s="193"/>
      <c r="BD1993" s="193"/>
      <c r="BE1993" s="315"/>
      <c r="BF1993" s="315"/>
      <c r="BG1993" s="315"/>
      <c r="BH1993" s="315"/>
      <c r="BI1993" s="315"/>
      <c r="BJ1993" s="315"/>
      <c r="BK1993" s="315"/>
    </row>
    <row r="1994" spans="1:63" x14ac:dyDescent="0.25">
      <c r="A1994" s="9"/>
      <c r="B1994" s="9" t="s">
        <v>5770</v>
      </c>
      <c r="C1994" s="48" t="s">
        <v>3495</v>
      </c>
      <c r="D1994" s="223">
        <v>12.621903</v>
      </c>
      <c r="E1994" s="223">
        <v>1.4247666999999999</v>
      </c>
      <c r="F1994" s="223">
        <v>5.3543159999999999</v>
      </c>
      <c r="G1994" s="223">
        <v>0.28122965999999999</v>
      </c>
      <c r="H1994" s="223">
        <v>5.4069955000000001E-3</v>
      </c>
      <c r="I1994" s="223">
        <v>0.35214880999999998</v>
      </c>
      <c r="J1994" s="223">
        <v>0.22989024999999999</v>
      </c>
      <c r="K1994" s="223">
        <v>1.3065215999999999E-3</v>
      </c>
      <c r="L1994" s="223">
        <v>4.9717085000000001</v>
      </c>
      <c r="M1994" s="223">
        <v>1.1298E-3</v>
      </c>
      <c r="N1994" s="223">
        <v>0</v>
      </c>
      <c r="O1994" s="223">
        <v>0</v>
      </c>
      <c r="P1994" s="227">
        <f t="shared" si="401"/>
        <v>10.553827407407406</v>
      </c>
      <c r="Q1994" s="238">
        <v>197.18118000000001</v>
      </c>
      <c r="R1994" s="117">
        <v>120.90794</v>
      </c>
      <c r="S1994" s="117">
        <v>49.748266000000001</v>
      </c>
      <c r="T1994" s="117">
        <v>2.323987E-4</v>
      </c>
      <c r="U1994" s="117">
        <v>2.4121822000000002</v>
      </c>
      <c r="V1994" s="117">
        <v>0.89624300999999995</v>
      </c>
      <c r="W1994" s="117">
        <v>23.216311000000001</v>
      </c>
      <c r="X1994" s="257">
        <f t="shared" si="402"/>
        <v>2.2946159837728999</v>
      </c>
      <c r="Y1994" s="257">
        <f t="shared" si="403"/>
        <v>1.7562398405400002</v>
      </c>
      <c r="Z1994" s="257">
        <f t="shared" si="404"/>
        <v>0.22652787003289998</v>
      </c>
      <c r="AA1994" s="257">
        <f t="shared" si="405"/>
        <v>0.31184827319999997</v>
      </c>
      <c r="AB1994" s="257">
        <v>0.29253045</v>
      </c>
      <c r="AC1994" s="257">
        <v>3.5410351999999998E-5</v>
      </c>
      <c r="AD1994" s="257">
        <v>0.59982778999999997</v>
      </c>
      <c r="AE1994" s="257">
        <v>8.1615287999999998E-5</v>
      </c>
      <c r="AF1994" s="257">
        <v>0.86217513000000001</v>
      </c>
      <c r="AG1994" s="257">
        <v>1.5894449000000001E-3</v>
      </c>
      <c r="AH1994" s="257">
        <v>0.19146579999999999</v>
      </c>
      <c r="AI1994" s="257">
        <v>9.3540203999999995E-3</v>
      </c>
      <c r="AJ1994" s="257">
        <v>2.5380367999999999E-3</v>
      </c>
      <c r="AK1994" s="257">
        <v>2.0626662E-3</v>
      </c>
      <c r="AL1994" s="257">
        <v>5.2818042E-4</v>
      </c>
      <c r="AM1994" s="257">
        <v>1.7843129E-6</v>
      </c>
      <c r="AN1994" s="257">
        <v>6.6774720999999999E-3</v>
      </c>
      <c r="AO1994" s="257">
        <v>7.1301170999999997E-3</v>
      </c>
      <c r="AP1994" s="257">
        <v>6.7697927E-3</v>
      </c>
      <c r="AQ1994" s="257">
        <v>9.1135832000000007E-3</v>
      </c>
      <c r="AR1994" s="257">
        <v>0.30273468999999997</v>
      </c>
      <c r="AT1994" s="193" t="s">
        <v>7021</v>
      </c>
      <c r="AU1994" s="193" t="s">
        <v>7018</v>
      </c>
      <c r="AV1994" s="193">
        <v>0.29736910999999999</v>
      </c>
      <c r="AW1994" s="193"/>
      <c r="AX1994" s="193"/>
      <c r="AY1994" s="193"/>
      <c r="AZ1994" s="193"/>
      <c r="BA1994" s="193"/>
      <c r="BB1994" s="193"/>
      <c r="BC1994" s="193"/>
      <c r="BD1994" s="193"/>
      <c r="BE1994" s="315"/>
      <c r="BF1994" s="315"/>
      <c r="BG1994" s="315"/>
      <c r="BH1994" s="315"/>
      <c r="BI1994" s="315"/>
      <c r="BJ1994" s="315"/>
      <c r="BK1994" s="315"/>
    </row>
    <row r="1995" spans="1:63" x14ac:dyDescent="0.25">
      <c r="A1995" s="9"/>
      <c r="B1995" s="9" t="s">
        <v>5770</v>
      </c>
      <c r="C1995" s="48" t="s">
        <v>2267</v>
      </c>
      <c r="D1995" s="223">
        <v>11.394152999999999</v>
      </c>
      <c r="E1995" s="223">
        <v>0.82112216000000005</v>
      </c>
      <c r="F1995" s="223">
        <v>5.2092371999999996</v>
      </c>
      <c r="G1995" s="223">
        <v>0.28453089999999998</v>
      </c>
      <c r="H1995" s="223">
        <v>4.2279190999999997E-3</v>
      </c>
      <c r="I1995" s="223">
        <v>0.32770002999999998</v>
      </c>
      <c r="J1995" s="223">
        <v>0.22607343999999999</v>
      </c>
      <c r="K1995" s="223">
        <v>1.1288845000000001E-3</v>
      </c>
      <c r="L1995" s="223">
        <v>4.5201324999999999</v>
      </c>
      <c r="M1995" s="223">
        <v>0</v>
      </c>
      <c r="N1995" s="223">
        <v>0</v>
      </c>
      <c r="O1995" s="223">
        <v>0</v>
      </c>
      <c r="P1995" s="227">
        <f t="shared" si="401"/>
        <v>6.0823863703703704</v>
      </c>
      <c r="Q1995" s="238">
        <v>102.11322</v>
      </c>
      <c r="R1995" s="117">
        <v>66.895499000000001</v>
      </c>
      <c r="S1995" s="117">
        <v>14.880406000000001</v>
      </c>
      <c r="T1995" s="117">
        <v>2.02225E-4</v>
      </c>
      <c r="U1995" s="117">
        <v>1.2558345</v>
      </c>
      <c r="V1995" s="117">
        <v>0.25003322</v>
      </c>
      <c r="W1995" s="117">
        <v>18.831244000000002</v>
      </c>
      <c r="X1995" s="257">
        <f t="shared" si="402"/>
        <v>1.9284840475071998</v>
      </c>
      <c r="Y1995" s="257">
        <f t="shared" si="403"/>
        <v>1.6100291151059998</v>
      </c>
      <c r="Z1995" s="257">
        <f t="shared" si="404"/>
        <v>0.1415423323012</v>
      </c>
      <c r="AA1995" s="257">
        <f t="shared" si="405"/>
        <v>0.17691260010000001</v>
      </c>
      <c r="AB1995" s="257">
        <v>0.16859405</v>
      </c>
      <c r="AC1995" s="257">
        <v>2.4404294999999999E-5</v>
      </c>
      <c r="AD1995" s="257">
        <v>0.60637180999999996</v>
      </c>
      <c r="AE1995" s="257">
        <v>7.4568541000000002E-5</v>
      </c>
      <c r="AF1995" s="257">
        <v>0.83448906</v>
      </c>
      <c r="AG1995" s="257">
        <v>4.7522226999999998E-4</v>
      </c>
      <c r="AH1995" s="257">
        <v>0.11034650999999999</v>
      </c>
      <c r="AI1995" s="257">
        <v>9.1169699000000007E-3</v>
      </c>
      <c r="AJ1995" s="257">
        <v>2.5707019000000002E-3</v>
      </c>
      <c r="AK1995" s="257">
        <v>1.9734459000000002E-3</v>
      </c>
      <c r="AL1995" s="257">
        <v>5.3028068000000005E-4</v>
      </c>
      <c r="AM1995" s="257">
        <v>1.7907212000000001E-6</v>
      </c>
      <c r="AN1995" s="257">
        <v>5.2384205999999999E-3</v>
      </c>
      <c r="AO1995" s="257">
        <v>6.5326856000000001E-3</v>
      </c>
      <c r="AP1995" s="257">
        <v>5.2315269999999997E-3</v>
      </c>
      <c r="AQ1995" s="257">
        <v>9.4630701000000001E-3</v>
      </c>
      <c r="AR1995" s="257">
        <v>0.16744953000000001</v>
      </c>
      <c r="AT1995" s="193" t="s">
        <v>3776</v>
      </c>
      <c r="AU1995" s="193" t="s">
        <v>7018</v>
      </c>
      <c r="AV1995" s="193">
        <v>1.4899828E-3</v>
      </c>
      <c r="AW1995" s="193"/>
      <c r="AX1995" s="193"/>
      <c r="AY1995" s="193"/>
      <c r="AZ1995" s="193"/>
      <c r="BA1995" s="193"/>
      <c r="BB1995" s="193"/>
      <c r="BC1995" s="193"/>
      <c r="BD1995" s="193"/>
      <c r="BE1995" s="315"/>
      <c r="BF1995" s="315"/>
      <c r="BG1995" s="315"/>
      <c r="BH1995" s="315"/>
      <c r="BI1995" s="315"/>
      <c r="BJ1995" s="315"/>
      <c r="BK1995" s="315"/>
    </row>
    <row r="1996" spans="1:63" x14ac:dyDescent="0.25">
      <c r="A1996" s="9"/>
      <c r="B1996" s="9" t="s">
        <v>5770</v>
      </c>
      <c r="C1996" s="48" t="s">
        <v>2268</v>
      </c>
      <c r="D1996" s="223">
        <v>8.0440813000000002</v>
      </c>
      <c r="E1996" s="223">
        <v>0.65570890000000004</v>
      </c>
      <c r="F1996" s="223">
        <v>3.8451046</v>
      </c>
      <c r="G1996" s="223">
        <v>0.16168662</v>
      </c>
      <c r="H1996" s="223">
        <v>6.5560625000000003E-3</v>
      </c>
      <c r="I1996" s="223">
        <v>0.19453123</v>
      </c>
      <c r="J1996" s="223">
        <v>0.15945896000000001</v>
      </c>
      <c r="K1996" s="223">
        <v>7.9574998999999995E-4</v>
      </c>
      <c r="L1996" s="223">
        <v>3.0202393000000001</v>
      </c>
      <c r="M1996" s="223">
        <v>0</v>
      </c>
      <c r="N1996" s="223">
        <v>0</v>
      </c>
      <c r="O1996" s="223">
        <v>0</v>
      </c>
      <c r="P1996" s="227">
        <f t="shared" si="401"/>
        <v>4.857102962962963</v>
      </c>
      <c r="Q1996" s="238">
        <v>79.372405999999998</v>
      </c>
      <c r="R1996" s="117">
        <v>54.678544000000002</v>
      </c>
      <c r="S1996" s="117">
        <v>10.328245000000001</v>
      </c>
      <c r="T1996" s="117">
        <v>1.332893E-4</v>
      </c>
      <c r="U1996" s="117">
        <v>0.89787689999999998</v>
      </c>
      <c r="V1996" s="117">
        <v>0.172213</v>
      </c>
      <c r="W1996" s="117">
        <v>13.295394</v>
      </c>
      <c r="X1996" s="257">
        <f t="shared" si="402"/>
        <v>1.3146304928818002</v>
      </c>
      <c r="Y1996" s="257">
        <f t="shared" si="403"/>
        <v>1.0648032588940002</v>
      </c>
      <c r="Z1996" s="257">
        <f t="shared" si="404"/>
        <v>0.1099812201878</v>
      </c>
      <c r="AA1996" s="257">
        <f t="shared" si="405"/>
        <v>0.1398460138</v>
      </c>
      <c r="AB1996" s="257">
        <v>0.13463236000000001</v>
      </c>
      <c r="AC1996" s="257">
        <v>1.7406262999999998E-5</v>
      </c>
      <c r="AD1996" s="257">
        <v>0.32425421999999998</v>
      </c>
      <c r="AE1996" s="257">
        <v>5.3933910999999999E-5</v>
      </c>
      <c r="AF1996" s="257">
        <v>0.60551538000000005</v>
      </c>
      <c r="AG1996" s="257">
        <v>3.2995871999999998E-4</v>
      </c>
      <c r="AH1996" s="257">
        <v>8.8117565999999994E-2</v>
      </c>
      <c r="AI1996" s="257">
        <v>6.7293635999999997E-3</v>
      </c>
      <c r="AJ1996" s="257">
        <v>1.4547271000000001E-3</v>
      </c>
      <c r="AK1996" s="257">
        <v>1.3475321000000001E-3</v>
      </c>
      <c r="AL1996" s="257">
        <v>3.3293705000000002E-4</v>
      </c>
      <c r="AM1996" s="257">
        <v>1.1141378E-6</v>
      </c>
      <c r="AN1996" s="257">
        <v>4.0369250000000002E-3</v>
      </c>
      <c r="AO1996" s="257">
        <v>4.3218014000000003E-3</v>
      </c>
      <c r="AP1996" s="257">
        <v>3.6392538000000001E-3</v>
      </c>
      <c r="AQ1996" s="257">
        <v>2.9835538000000002E-3</v>
      </c>
      <c r="AR1996" s="257">
        <v>0.13686245999999999</v>
      </c>
      <c r="AT1996" s="193" t="s">
        <v>7022</v>
      </c>
      <c r="AU1996" s="193" t="s">
        <v>7018</v>
      </c>
      <c r="AV1996" s="193">
        <v>5.6177191000000004</v>
      </c>
      <c r="AW1996" s="193"/>
      <c r="AX1996" s="193"/>
      <c r="AY1996" s="193"/>
      <c r="AZ1996" s="193"/>
      <c r="BA1996" s="193"/>
      <c r="BB1996" s="193"/>
      <c r="BC1996" s="193"/>
      <c r="BD1996" s="193"/>
      <c r="BE1996" s="315"/>
      <c r="BF1996" s="315"/>
      <c r="BG1996" s="315"/>
      <c r="BH1996" s="315"/>
      <c r="BI1996" s="315"/>
      <c r="BJ1996" s="315"/>
      <c r="BK1996" s="315"/>
    </row>
    <row r="1997" spans="1:63" x14ac:dyDescent="0.25">
      <c r="A1997" s="9"/>
      <c r="B1997" s="9" t="s">
        <v>5770</v>
      </c>
      <c r="C1997" s="48" t="s">
        <v>2269</v>
      </c>
      <c r="D1997" s="223">
        <v>17.450264000000001</v>
      </c>
      <c r="E1997" s="223">
        <v>1.1130935</v>
      </c>
      <c r="F1997" s="223">
        <v>5.5011770999999996</v>
      </c>
      <c r="G1997" s="223">
        <v>1.7429064999999999</v>
      </c>
      <c r="H1997" s="223">
        <v>7.3150066999999996E-3</v>
      </c>
      <c r="I1997" s="223">
        <v>0.95699895000000001</v>
      </c>
      <c r="J1997" s="223">
        <v>0.31700643000000001</v>
      </c>
      <c r="K1997" s="223">
        <v>1.4549019000000001E-3</v>
      </c>
      <c r="L1997" s="223">
        <v>7.8102302000000003</v>
      </c>
      <c r="M1997" s="223">
        <v>8.1899999999999999E-5</v>
      </c>
      <c r="N1997" s="223">
        <v>0</v>
      </c>
      <c r="O1997" s="223">
        <v>0</v>
      </c>
      <c r="P1997" s="227">
        <f t="shared" si="401"/>
        <v>8.2451370370370363</v>
      </c>
      <c r="Q1997" s="238">
        <v>146.26558</v>
      </c>
      <c r="R1997" s="117">
        <v>92.665678999999997</v>
      </c>
      <c r="S1997" s="117">
        <v>24.003343999999998</v>
      </c>
      <c r="T1997" s="117">
        <v>3.7622371E-4</v>
      </c>
      <c r="U1997" s="117">
        <v>1.9639346</v>
      </c>
      <c r="V1997" s="117">
        <v>0.38009531000000002</v>
      </c>
      <c r="W1997" s="117">
        <v>27.252151999999999</v>
      </c>
      <c r="X1997" s="257">
        <f t="shared" si="402"/>
        <v>5.5399884769453998</v>
      </c>
      <c r="Y1997" s="257">
        <f t="shared" si="403"/>
        <v>5.0216656441519998</v>
      </c>
      <c r="Z1997" s="257">
        <f t="shared" si="404"/>
        <v>0.22232029979339996</v>
      </c>
      <c r="AA1997" s="257">
        <f t="shared" si="405"/>
        <v>0.29600253300000001</v>
      </c>
      <c r="AB1997" s="257">
        <v>0.22853718000000001</v>
      </c>
      <c r="AC1997" s="257">
        <v>3.0915632E-5</v>
      </c>
      <c r="AD1997" s="257">
        <v>3.6855804999999999</v>
      </c>
      <c r="AE1997" s="257">
        <v>1.0769978E-4</v>
      </c>
      <c r="AF1997" s="257">
        <v>1.1066454999999999</v>
      </c>
      <c r="AG1997" s="257">
        <v>7.6384873999999999E-4</v>
      </c>
      <c r="AH1997" s="257">
        <v>0.14957899999999999</v>
      </c>
      <c r="AI1997" s="257">
        <v>9.6046052999999992E-3</v>
      </c>
      <c r="AJ1997" s="257">
        <v>1.5912285000000002E-2</v>
      </c>
      <c r="AK1997" s="257">
        <v>2.1424664000000001E-3</v>
      </c>
      <c r="AL1997" s="257">
        <v>2.1060609999999998E-3</v>
      </c>
      <c r="AM1997" s="257">
        <v>6.2168934000000003E-6</v>
      </c>
      <c r="AN1997" s="257">
        <v>8.3338882000000003E-3</v>
      </c>
      <c r="AO1997" s="257">
        <v>2.3170348E-2</v>
      </c>
      <c r="AP1997" s="257">
        <v>1.1465428999999999E-2</v>
      </c>
      <c r="AQ1997" s="257">
        <v>6.4001743E-2</v>
      </c>
      <c r="AR1997" s="257">
        <v>0.23200079000000001</v>
      </c>
      <c r="AT1997" s="193" t="s">
        <v>7023</v>
      </c>
      <c r="AU1997" s="193" t="s">
        <v>7018</v>
      </c>
      <c r="AV1997" s="193">
        <v>2.4080292000000001E-4</v>
      </c>
      <c r="AW1997" s="193"/>
      <c r="AX1997" s="193"/>
      <c r="AY1997" s="193"/>
      <c r="AZ1997" s="193"/>
      <c r="BA1997" s="193"/>
      <c r="BB1997" s="193"/>
      <c r="BC1997" s="193"/>
      <c r="BD1997" s="193"/>
      <c r="BE1997" s="315"/>
      <c r="BF1997" s="315"/>
      <c r="BG1997" s="315"/>
      <c r="BH1997" s="315"/>
      <c r="BI1997" s="315"/>
      <c r="BJ1997" s="315"/>
      <c r="BK1997" s="315"/>
    </row>
    <row r="1998" spans="1:63" x14ac:dyDescent="0.25">
      <c r="A1998" s="9"/>
      <c r="B1998" s="9" t="s">
        <v>5770</v>
      </c>
      <c r="C1998" s="48" t="s">
        <v>2270</v>
      </c>
      <c r="D1998" s="223">
        <v>12.759848</v>
      </c>
      <c r="E1998" s="223">
        <v>0.91551510999999997</v>
      </c>
      <c r="F1998" s="223">
        <v>5.8118217000000003</v>
      </c>
      <c r="G1998" s="223">
        <v>0.50995590999999996</v>
      </c>
      <c r="H1998" s="223">
        <v>6.0649917000000003E-3</v>
      </c>
      <c r="I1998" s="223">
        <v>0.40312395000000001</v>
      </c>
      <c r="J1998" s="223">
        <v>0.25456675000000001</v>
      </c>
      <c r="K1998" s="223">
        <v>1.1905335999999999E-3</v>
      </c>
      <c r="L1998" s="223">
        <v>4.8576088999999998</v>
      </c>
      <c r="M1998" s="223">
        <v>0</v>
      </c>
      <c r="N1998" s="223">
        <v>0</v>
      </c>
      <c r="O1998" s="223">
        <v>0</v>
      </c>
      <c r="P1998" s="227">
        <f t="shared" si="401"/>
        <v>6.7815934074074065</v>
      </c>
      <c r="Q1998" s="238">
        <v>113.76139999999999</v>
      </c>
      <c r="R1998" s="117">
        <v>74.700732000000002</v>
      </c>
      <c r="S1998" s="117">
        <v>16.140165</v>
      </c>
      <c r="T1998" s="117">
        <v>2.2896616999999999E-4</v>
      </c>
      <c r="U1998" s="117">
        <v>1.3955668999999999</v>
      </c>
      <c r="V1998" s="117">
        <v>0.26432167000000001</v>
      </c>
      <c r="W1998" s="117">
        <v>21.260383999999998</v>
      </c>
      <c r="X1998" s="257">
        <f t="shared" si="402"/>
        <v>2.5629638124811001</v>
      </c>
      <c r="Y1998" s="257">
        <f t="shared" si="403"/>
        <v>2.1989588072790003</v>
      </c>
      <c r="Z1998" s="257">
        <f t="shared" si="404"/>
        <v>0.1621252602021</v>
      </c>
      <c r="AA1998" s="257">
        <f t="shared" si="405"/>
        <v>0.201879745</v>
      </c>
      <c r="AB1998" s="257">
        <v>0.18797502999999999</v>
      </c>
      <c r="AC1998" s="257">
        <v>2.6286321E-5</v>
      </c>
      <c r="AD1998" s="257">
        <v>1.0632630999999999</v>
      </c>
      <c r="AE1998" s="257">
        <v>8.5030448000000003E-5</v>
      </c>
      <c r="AF1998" s="257">
        <v>0.94709423000000004</v>
      </c>
      <c r="AG1998" s="257">
        <v>5.1513050999999995E-4</v>
      </c>
      <c r="AH1998" s="257">
        <v>0.12303119</v>
      </c>
      <c r="AI1998" s="257">
        <v>1.0170824E-2</v>
      </c>
      <c r="AJ1998" s="257">
        <v>4.6307947000000004E-3</v>
      </c>
      <c r="AK1998" s="257">
        <v>2.0745428999999998E-3</v>
      </c>
      <c r="AL1998" s="257">
        <v>7.9159108999999998E-4</v>
      </c>
      <c r="AM1998" s="257">
        <v>2.5018121000000002E-6</v>
      </c>
      <c r="AN1998" s="257">
        <v>6.0167889000000002E-3</v>
      </c>
      <c r="AO1998" s="257">
        <v>9.1507108999999993E-3</v>
      </c>
      <c r="AP1998" s="257">
        <v>6.2563159E-3</v>
      </c>
      <c r="AQ1998" s="257">
        <v>1.4892644999999999E-2</v>
      </c>
      <c r="AR1998" s="257">
        <v>0.18698709999999999</v>
      </c>
      <c r="AT1998" s="193" t="s">
        <v>5395</v>
      </c>
      <c r="AU1998" s="193" t="s">
        <v>7018</v>
      </c>
      <c r="AV1998" s="193">
        <v>0</v>
      </c>
      <c r="AW1998" s="193"/>
      <c r="AX1998" s="193"/>
      <c r="AY1998" s="193"/>
      <c r="AZ1998" s="193"/>
      <c r="BA1998" s="193"/>
      <c r="BB1998" s="193"/>
      <c r="BC1998" s="193"/>
      <c r="BD1998" s="193"/>
      <c r="BE1998" s="315"/>
      <c r="BF1998" s="315"/>
      <c r="BG1998" s="315"/>
      <c r="BH1998" s="315"/>
      <c r="BI1998" s="315"/>
      <c r="BJ1998" s="315"/>
      <c r="BK1998" s="315"/>
    </row>
    <row r="1999" spans="1:63" x14ac:dyDescent="0.25">
      <c r="A1999" s="58" t="s">
        <v>532</v>
      </c>
      <c r="B1999" s="58"/>
      <c r="C1999" s="9"/>
      <c r="D1999" s="195"/>
      <c r="E1999" s="195"/>
      <c r="F1999" s="195"/>
      <c r="G1999" s="195"/>
      <c r="H1999" s="195"/>
      <c r="I1999" s="195"/>
      <c r="J1999" s="195"/>
      <c r="K1999" s="195"/>
      <c r="L1999" s="195"/>
      <c r="M1999" s="195"/>
      <c r="N1999" s="195"/>
      <c r="O1999" s="195"/>
      <c r="P1999" s="195"/>
      <c r="Q1999" s="239"/>
      <c r="R1999" s="97"/>
      <c r="S1999" s="97"/>
      <c r="T1999" s="97"/>
      <c r="U1999" s="97"/>
      <c r="V1999" s="97"/>
      <c r="W1999" s="97"/>
      <c r="X1999" s="259"/>
      <c r="Y1999" s="259"/>
      <c r="Z1999" s="259"/>
      <c r="AA1999" s="258"/>
      <c r="AB1999" s="258"/>
      <c r="AC1999" s="258"/>
      <c r="AD1999" s="258"/>
      <c r="AE1999" s="258"/>
      <c r="AF1999" s="258"/>
      <c r="AG1999" s="258"/>
      <c r="AH1999" s="258"/>
      <c r="AI1999" s="258"/>
      <c r="AJ1999" s="258"/>
      <c r="AK1999" s="258"/>
      <c r="AL1999" s="258"/>
      <c r="AM1999" s="258"/>
      <c r="AN1999" s="258"/>
      <c r="AO1999" s="258"/>
      <c r="AP1999" s="258"/>
      <c r="AQ1999" s="258"/>
      <c r="AR1999" s="258"/>
      <c r="AT1999" s="193" t="s">
        <v>7024</v>
      </c>
      <c r="AU1999" s="193" t="s">
        <v>7018</v>
      </c>
      <c r="AV1999" s="193">
        <v>0</v>
      </c>
      <c r="AW1999" s="193"/>
      <c r="AX1999" s="193"/>
      <c r="AY1999" s="193"/>
      <c r="AZ1999" s="193"/>
      <c r="BA1999" s="193"/>
      <c r="BB1999" s="193"/>
      <c r="BC1999" s="193"/>
      <c r="BD1999" s="193"/>
      <c r="BE1999" s="315"/>
      <c r="BF1999" s="315"/>
      <c r="BG1999" s="315"/>
      <c r="BH1999" s="315"/>
      <c r="BI1999" s="315"/>
      <c r="BJ1999" s="315"/>
      <c r="BK1999" s="315"/>
    </row>
    <row r="2000" spans="1:63" x14ac:dyDescent="0.25">
      <c r="A2000" s="9"/>
      <c r="B2000" s="9" t="s">
        <v>5770</v>
      </c>
      <c r="C2000" s="25" t="s">
        <v>4368</v>
      </c>
      <c r="D2000" s="193">
        <v>0.21230941</v>
      </c>
      <c r="E2000" s="193">
        <v>0.13471320000000001</v>
      </c>
      <c r="F2000" s="193">
        <v>4.9743244999999998E-2</v>
      </c>
      <c r="G2000" s="193">
        <v>3.0348479000000001E-3</v>
      </c>
      <c r="H2000" s="193">
        <v>1.4100904E-3</v>
      </c>
      <c r="I2000" s="193">
        <v>7.3429604999999997E-3</v>
      </c>
      <c r="J2000" s="193">
        <v>8.4924363999999992E-3</v>
      </c>
      <c r="K2000" s="193">
        <v>4.2657941000000003E-3</v>
      </c>
      <c r="L2000" s="193">
        <v>3.3068411000000001E-3</v>
      </c>
      <c r="M2000" s="193">
        <v>0</v>
      </c>
      <c r="N2000" s="193">
        <v>0</v>
      </c>
      <c r="O2000" s="193">
        <v>0</v>
      </c>
      <c r="P2000" s="199">
        <f>E2000/0.135</f>
        <v>0.99787555555555552</v>
      </c>
      <c r="Q2000" s="240">
        <v>54.336637000000003</v>
      </c>
      <c r="R2000" s="99">
        <v>52.847568000000003</v>
      </c>
      <c r="S2000" s="99">
        <v>1.2649280000000001</v>
      </c>
      <c r="T2000" s="99">
        <v>6.2811999999999994E-5</v>
      </c>
      <c r="U2000" s="99">
        <v>4.9424000000000003E-2</v>
      </c>
      <c r="V2000" s="99">
        <v>2.3574359999999999E-2</v>
      </c>
      <c r="W2000" s="99">
        <v>0.15107999999999999</v>
      </c>
      <c r="X2000" s="241">
        <f>SUM(Y2000:AA2000)</f>
        <v>0.19702518958742349</v>
      </c>
      <c r="Y2000" s="241">
        <f>SUM(AB2000:AG2000)</f>
        <v>4.0516114798999997E-2</v>
      </c>
      <c r="Z2000" s="241">
        <f>SUM(AH2000:AP2000)</f>
        <v>2.4377541671423499E-2</v>
      </c>
      <c r="AA2000" s="241">
        <f>SUM(AQ2000:AR2000)</f>
        <v>0.13213153311699999</v>
      </c>
      <c r="AB2000" s="258">
        <v>2.7660665000000001E-2</v>
      </c>
      <c r="AC2000" s="258">
        <v>2.3582668E-5</v>
      </c>
      <c r="AD2000" s="258">
        <v>2.779774E-3</v>
      </c>
      <c r="AE2000" s="258">
        <v>3.0664399999999998E-6</v>
      </c>
      <c r="AF2000" s="258">
        <v>1.0008641E-2</v>
      </c>
      <c r="AG2000" s="258">
        <v>4.0385690999999997E-5</v>
      </c>
      <c r="AH2000" s="258">
        <v>1.8103668E-2</v>
      </c>
      <c r="AI2000" s="258">
        <v>8.1381203000000001E-5</v>
      </c>
      <c r="AJ2000" s="258">
        <v>1.7087632E-5</v>
      </c>
      <c r="AK2000" s="258">
        <v>8.6909255999999998E-5</v>
      </c>
      <c r="AL2000" s="258">
        <v>2.4675222000000002E-6</v>
      </c>
      <c r="AM2000" s="258">
        <v>8.6242235000000001E-9</v>
      </c>
      <c r="AN2000" s="258">
        <v>9.8759643999999996E-5</v>
      </c>
      <c r="AO2000" s="258">
        <v>3.9481698999999998E-4</v>
      </c>
      <c r="AP2000" s="258">
        <v>5.5924427999999998E-3</v>
      </c>
      <c r="AQ2000" s="258">
        <v>1.0903117000000001E-5</v>
      </c>
      <c r="AR2000" s="258">
        <v>0.13212062999999999</v>
      </c>
      <c r="AT2000" s="193"/>
      <c r="AU2000" s="193"/>
      <c r="AV2000" s="193"/>
      <c r="AW2000" s="193"/>
      <c r="AX2000" s="193"/>
      <c r="AY2000" s="193"/>
      <c r="AZ2000" s="193"/>
      <c r="BA2000" s="193"/>
      <c r="BB2000" s="193"/>
      <c r="BC2000" s="193"/>
      <c r="BD2000" s="193"/>
      <c r="BE2000" s="315"/>
      <c r="BF2000" s="315"/>
      <c r="BG2000" s="315"/>
      <c r="BH2000" s="315"/>
      <c r="BI2000" s="315"/>
      <c r="BJ2000" s="315"/>
      <c r="BK2000" s="315"/>
    </row>
    <row r="2001" spans="1:63" x14ac:dyDescent="0.25">
      <c r="A2001" s="9"/>
      <c r="B2001" s="9" t="s">
        <v>5770</v>
      </c>
      <c r="C2001" s="25" t="s">
        <v>4367</v>
      </c>
      <c r="D2001" s="193">
        <v>0.60150024000000002</v>
      </c>
      <c r="E2001" s="193">
        <v>0.33293763999999998</v>
      </c>
      <c r="F2001" s="193">
        <v>0.13743259999999999</v>
      </c>
      <c r="G2001" s="193">
        <v>1.6544476999999998E-2</v>
      </c>
      <c r="H2001" s="193">
        <v>3.7795759000000002E-3</v>
      </c>
      <c r="I2001" s="193">
        <v>2.7948823000000001E-2</v>
      </c>
      <c r="J2001" s="193">
        <v>1.3328249E-2</v>
      </c>
      <c r="K2001" s="193">
        <v>5.5879208999999998E-4</v>
      </c>
      <c r="L2001" s="193">
        <v>6.8970073000000007E-2</v>
      </c>
      <c r="M2001" s="193">
        <v>0</v>
      </c>
      <c r="N2001" s="193">
        <v>0</v>
      </c>
      <c r="O2001" s="193">
        <v>0</v>
      </c>
      <c r="P2001" s="199">
        <f>E2001/0.135</f>
        <v>2.4662047407407406</v>
      </c>
      <c r="Q2001" s="240">
        <v>60.248902999999999</v>
      </c>
      <c r="R2001" s="99">
        <v>55.082794</v>
      </c>
      <c r="S2001" s="99">
        <v>4.1737919999999997</v>
      </c>
      <c r="T2001" s="99">
        <v>4.9639999999999999E-5</v>
      </c>
      <c r="U2001" s="99">
        <v>0.29502</v>
      </c>
      <c r="V2001" s="99">
        <v>8.0307500000000004E-2</v>
      </c>
      <c r="W2001" s="99">
        <v>0.61694000000000004</v>
      </c>
      <c r="X2001" s="241">
        <f>SUM(Y2001:AA2001)</f>
        <v>0.30934141818107502</v>
      </c>
      <c r="Y2001" s="241">
        <f>SUM(AB2001:AG2001)</f>
        <v>0.12079511848300001</v>
      </c>
      <c r="Z2001" s="241">
        <f>SUM(AH2001:AP2001)</f>
        <v>5.0501466658074999E-2</v>
      </c>
      <c r="AA2001" s="241">
        <f>SUM(AQ2001:AR2001)</f>
        <v>0.13804483304000001</v>
      </c>
      <c r="AB2001" s="258">
        <v>6.8360620999999996E-2</v>
      </c>
      <c r="AC2001" s="258">
        <v>1.4459243E-5</v>
      </c>
      <c r="AD2001" s="258">
        <v>1.6189783999999999E-2</v>
      </c>
      <c r="AE2001" s="258">
        <v>1.4749050000000001E-5</v>
      </c>
      <c r="AF2001" s="258">
        <v>3.6083707E-2</v>
      </c>
      <c r="AG2001" s="258">
        <v>1.3179819E-4</v>
      </c>
      <c r="AH2001" s="258">
        <v>4.4739292999999999E-2</v>
      </c>
      <c r="AI2001" s="258">
        <v>2.2231323999999999E-4</v>
      </c>
      <c r="AJ2001" s="258">
        <v>1.3777985E-4</v>
      </c>
      <c r="AK2001" s="258">
        <v>6.794905E-5</v>
      </c>
      <c r="AL2001" s="258">
        <v>1.5743205999999998E-5</v>
      </c>
      <c r="AM2001" s="258">
        <v>4.9312074999999999E-8</v>
      </c>
      <c r="AN2001" s="258">
        <v>1.739906E-3</v>
      </c>
      <c r="AO2001" s="258">
        <v>1.5949206999999999E-3</v>
      </c>
      <c r="AP2001" s="258">
        <v>1.9835122999999999E-3</v>
      </c>
      <c r="AQ2001" s="258">
        <v>1.6551304E-4</v>
      </c>
      <c r="AR2001" s="258">
        <v>0.13787932</v>
      </c>
      <c r="AT2001" s="193"/>
      <c r="AU2001" s="193"/>
      <c r="AV2001" s="193"/>
      <c r="AW2001" s="193"/>
      <c r="AX2001" s="193"/>
      <c r="AY2001" s="193"/>
      <c r="AZ2001" s="193"/>
      <c r="BA2001" s="193"/>
      <c r="BB2001" s="193"/>
      <c r="BC2001" s="193"/>
      <c r="BD2001" s="193"/>
      <c r="BE2001" s="315"/>
      <c r="BF2001" s="315"/>
      <c r="BG2001" s="315"/>
      <c r="BH2001" s="315"/>
      <c r="BI2001" s="315"/>
      <c r="BJ2001" s="315"/>
      <c r="BK2001" s="315"/>
    </row>
    <row r="2002" spans="1:63" x14ac:dyDescent="0.25">
      <c r="A2002" s="9"/>
      <c r="B2002" s="9" t="s">
        <v>5770</v>
      </c>
      <c r="C2002" s="25" t="s">
        <v>4366</v>
      </c>
      <c r="D2002" s="193">
        <v>10.138851000000001</v>
      </c>
      <c r="E2002" s="193">
        <v>0.42210785000000001</v>
      </c>
      <c r="F2002" s="193">
        <v>3.5957642999999999</v>
      </c>
      <c r="G2002" s="193">
        <v>1.9367331999999999</v>
      </c>
      <c r="H2002" s="193">
        <v>4.4987936999999999E-3</v>
      </c>
      <c r="I2002" s="193">
        <v>0.77772209999999997</v>
      </c>
      <c r="J2002" s="193">
        <v>0.48897350000000001</v>
      </c>
      <c r="K2002" s="193">
        <v>3.8108389000000002E-4</v>
      </c>
      <c r="L2002" s="193">
        <v>2.9126702999999998</v>
      </c>
      <c r="M2002" s="193">
        <v>0</v>
      </c>
      <c r="N2002" s="193">
        <v>0</v>
      </c>
      <c r="O2002" s="193">
        <v>0</v>
      </c>
      <c r="P2002" s="199">
        <f>E2002/0.135</f>
        <v>3.1267248148148146</v>
      </c>
      <c r="Q2002" s="240">
        <v>60.332965999999999</v>
      </c>
      <c r="R2002" s="99">
        <v>38.81494</v>
      </c>
      <c r="S2002" s="99">
        <v>9.6017600000000005</v>
      </c>
      <c r="T2002" s="99">
        <v>2.7347E-4</v>
      </c>
      <c r="U2002" s="99">
        <v>1.2087000000000001</v>
      </c>
      <c r="V2002" s="99">
        <v>0.16829340000000001</v>
      </c>
      <c r="W2002" s="99">
        <v>10.539</v>
      </c>
      <c r="X2002" s="241">
        <f>SUM(Y2002:AA2002)</f>
        <v>6.8525920507562006</v>
      </c>
      <c r="Y2002" s="241">
        <f>SUM(AB2002:AG2002)</f>
        <v>6.6020248217370003</v>
      </c>
      <c r="Z2002" s="241">
        <f>SUM(AH2002:AP2002)</f>
        <v>0.12598530801919999</v>
      </c>
      <c r="AA2002" s="241">
        <f>SUM(AQ2002:AR2002)</f>
        <v>0.124581921</v>
      </c>
      <c r="AB2002" s="258">
        <v>8.6662646999999995E-2</v>
      </c>
      <c r="AC2002" s="258">
        <v>1.2880184E-5</v>
      </c>
      <c r="AD2002" s="258">
        <v>5.7369303</v>
      </c>
      <c r="AE2002" s="258">
        <v>7.4030853000000001E-5</v>
      </c>
      <c r="AF2002" s="258">
        <v>0.77804041999999995</v>
      </c>
      <c r="AG2002" s="258">
        <v>3.0454370000000002E-4</v>
      </c>
      <c r="AH2002" s="258">
        <v>5.6720402000000003E-2</v>
      </c>
      <c r="AI2002" s="258">
        <v>6.2847891000000003E-3</v>
      </c>
      <c r="AJ2002" s="258">
        <v>1.7713782000000001E-2</v>
      </c>
      <c r="AK2002" s="258">
        <v>6.6019512999999997E-3</v>
      </c>
      <c r="AL2002" s="258">
        <v>2.1489286999999998E-3</v>
      </c>
      <c r="AM2002" s="258">
        <v>8.3705192000000008E-6</v>
      </c>
      <c r="AN2002" s="258">
        <v>5.6193544000000002E-3</v>
      </c>
      <c r="AO2002" s="258">
        <v>2.1776859999999999E-2</v>
      </c>
      <c r="AP2002" s="258">
        <v>9.1108700000000001E-3</v>
      </c>
      <c r="AQ2002" s="258">
        <v>2.7395089000000001E-2</v>
      </c>
      <c r="AR2002" s="258">
        <v>9.7186832000000001E-2</v>
      </c>
      <c r="AT2002" s="193"/>
      <c r="AU2002" s="193"/>
      <c r="AV2002" s="193"/>
      <c r="AW2002" s="193"/>
      <c r="AX2002" s="193"/>
      <c r="AY2002" s="193"/>
      <c r="AZ2002" s="193"/>
      <c r="BA2002" s="193"/>
      <c r="BB2002" s="193"/>
      <c r="BC2002" s="193"/>
      <c r="BD2002" s="193"/>
      <c r="BE2002" s="315"/>
      <c r="BF2002" s="315"/>
      <c r="BG2002" s="315"/>
      <c r="BH2002" s="315"/>
      <c r="BI2002" s="315"/>
      <c r="BJ2002" s="315"/>
      <c r="BK2002" s="315"/>
    </row>
    <row r="2003" spans="1:63" x14ac:dyDescent="0.25">
      <c r="A2003" s="58" t="s">
        <v>886</v>
      </c>
      <c r="B2003" s="58"/>
      <c r="C2003" s="9"/>
      <c r="D2003" s="195"/>
      <c r="E2003" s="195"/>
      <c r="F2003" s="195"/>
      <c r="G2003" s="195"/>
      <c r="H2003" s="195"/>
      <c r="I2003" s="195"/>
      <c r="J2003" s="195"/>
      <c r="K2003" s="195"/>
      <c r="L2003" s="195"/>
      <c r="M2003" s="195"/>
      <c r="N2003" s="195"/>
      <c r="O2003" s="195"/>
      <c r="P2003" s="195"/>
      <c r="Q2003" s="239"/>
      <c r="R2003" s="97"/>
      <c r="S2003" s="97"/>
      <c r="T2003" s="97"/>
      <c r="U2003" s="97"/>
      <c r="V2003" s="97"/>
      <c r="W2003" s="97"/>
      <c r="X2003" s="259"/>
      <c r="Y2003" s="259"/>
      <c r="Z2003" s="259"/>
      <c r="AA2003" s="258"/>
      <c r="AB2003" s="258"/>
      <c r="AC2003" s="258"/>
      <c r="AD2003" s="258"/>
      <c r="AE2003" s="258"/>
      <c r="AF2003" s="258"/>
      <c r="AG2003" s="258"/>
      <c r="AH2003" s="258"/>
      <c r="AI2003" s="258"/>
      <c r="AJ2003" s="258"/>
      <c r="AK2003" s="258"/>
      <c r="AL2003" s="258"/>
      <c r="AM2003" s="258"/>
      <c r="AN2003" s="258"/>
      <c r="AO2003" s="258"/>
      <c r="AP2003" s="258"/>
      <c r="AQ2003" s="258"/>
      <c r="AR2003" s="258"/>
      <c r="AT2003" s="193"/>
      <c r="AU2003" s="193"/>
      <c r="AV2003" s="193"/>
      <c r="AW2003" s="193"/>
      <c r="AX2003" s="193"/>
      <c r="AY2003" s="193"/>
      <c r="AZ2003" s="193"/>
      <c r="BA2003" s="193"/>
      <c r="BB2003" s="193"/>
      <c r="BC2003" s="193"/>
      <c r="BD2003" s="193"/>
      <c r="BE2003" s="315"/>
      <c r="BF2003" s="315"/>
      <c r="BG2003" s="315"/>
      <c r="BH2003" s="315"/>
      <c r="BI2003" s="315"/>
      <c r="BJ2003" s="315"/>
      <c r="BK2003" s="315"/>
    </row>
    <row r="2004" spans="1:63" x14ac:dyDescent="0.25">
      <c r="A2004" s="9"/>
      <c r="B2004" s="43" t="s">
        <v>1264</v>
      </c>
      <c r="C2004" s="6" t="s">
        <v>2271</v>
      </c>
      <c r="D2004" s="193">
        <v>3917014.6</v>
      </c>
      <c r="E2004" s="193">
        <v>1469013.7</v>
      </c>
      <c r="F2004" s="193">
        <v>624007.61</v>
      </c>
      <c r="G2004" s="193">
        <v>78491.521999999997</v>
      </c>
      <c r="H2004" s="193">
        <v>27095.14</v>
      </c>
      <c r="I2004" s="193">
        <v>187552.43</v>
      </c>
      <c r="J2004" s="193">
        <v>108560.83</v>
      </c>
      <c r="K2004" s="193">
        <v>4042.4463000000001</v>
      </c>
      <c r="L2004" s="193">
        <v>1418251</v>
      </c>
      <c r="M2004" s="193">
        <v>0</v>
      </c>
      <c r="N2004" s="193">
        <v>0</v>
      </c>
      <c r="O2004" s="193">
        <v>0</v>
      </c>
      <c r="P2004" s="199">
        <f t="shared" ref="P2004:P2015" si="406">E2004/0.135</f>
        <v>10881582.962962963</v>
      </c>
      <c r="Q2004" s="240">
        <v>178628170</v>
      </c>
      <c r="R2004" s="99">
        <v>132597340</v>
      </c>
      <c r="S2004" s="99">
        <v>21173600</v>
      </c>
      <c r="T2004" s="99">
        <v>10100</v>
      </c>
      <c r="U2004" s="99">
        <v>17547000</v>
      </c>
      <c r="V2004" s="99">
        <v>237429.2</v>
      </c>
      <c r="W2004" s="99">
        <v>7062700</v>
      </c>
      <c r="X2004" s="241">
        <f t="shared" ref="X2004:X2015" si="407">SUM(Y2004:AA2004)</f>
        <v>3162339.7482418702</v>
      </c>
      <c r="Y2004" s="241">
        <f t="shared" ref="Y2004:Y2015" si="408">SUM(AB2004:AG2004)</f>
        <v>651679.43956900004</v>
      </c>
      <c r="Z2004" s="241">
        <f t="shared" ref="Z2004:Z2015" si="409">SUM(AH2004:AP2004)</f>
        <v>2173827.6792728701</v>
      </c>
      <c r="AA2004" s="241">
        <f t="shared" ref="AA2004:AA2015" si="410">SUM(AQ2004:AR2004)</f>
        <v>336832.62939999998</v>
      </c>
      <c r="AB2004" s="258">
        <v>301618.51</v>
      </c>
      <c r="AC2004" s="258">
        <v>36.752012000000001</v>
      </c>
      <c r="AD2004" s="258">
        <v>153788.09</v>
      </c>
      <c r="AE2004" s="258">
        <v>36.375207000000003</v>
      </c>
      <c r="AF2004" s="258">
        <v>195539.24</v>
      </c>
      <c r="AG2004" s="258">
        <v>660.47235000000001</v>
      </c>
      <c r="AH2004" s="258">
        <v>197414.86</v>
      </c>
      <c r="AI2004" s="258">
        <v>1061.2677000000001</v>
      </c>
      <c r="AJ2004" s="258">
        <v>681.79258000000004</v>
      </c>
      <c r="AK2004" s="258">
        <v>708.67858000000001</v>
      </c>
      <c r="AL2004" s="258">
        <v>135.38576</v>
      </c>
      <c r="AM2004" s="258">
        <v>0.40665287</v>
      </c>
      <c r="AN2004" s="258">
        <v>88950.267999999996</v>
      </c>
      <c r="AO2004" s="258">
        <v>1082984.2</v>
      </c>
      <c r="AP2004" s="258">
        <v>801890.82</v>
      </c>
      <c r="AQ2004" s="258">
        <v>4895.3793999999998</v>
      </c>
      <c r="AR2004" s="258">
        <v>331937.25</v>
      </c>
      <c r="AT2004" s="193"/>
      <c r="AU2004" s="193"/>
      <c r="AV2004" s="193"/>
      <c r="AW2004" s="193"/>
      <c r="AX2004" s="193"/>
      <c r="AY2004" s="193"/>
      <c r="AZ2004" s="193"/>
      <c r="BA2004" s="193"/>
      <c r="BB2004" s="193"/>
      <c r="BC2004" s="193"/>
      <c r="BD2004" s="193"/>
      <c r="BE2004" s="315"/>
      <c r="BF2004" s="315"/>
      <c r="BG2004" s="315"/>
      <c r="BH2004" s="315"/>
      <c r="BI2004" s="315"/>
      <c r="BJ2004" s="315"/>
      <c r="BK2004" s="315"/>
    </row>
    <row r="2005" spans="1:63" x14ac:dyDescent="0.25">
      <c r="A2005" s="9"/>
      <c r="B2005" s="43" t="s">
        <v>1264</v>
      </c>
      <c r="C2005" s="6" t="s">
        <v>2272</v>
      </c>
      <c r="D2005" s="193">
        <v>5888903.2999999998</v>
      </c>
      <c r="E2005" s="193">
        <v>2208123.2000000002</v>
      </c>
      <c r="F2005" s="193">
        <v>898029.81</v>
      </c>
      <c r="G2005" s="193">
        <v>197775.92</v>
      </c>
      <c r="H2005" s="193">
        <v>36999.760000000002</v>
      </c>
      <c r="I2005" s="193">
        <v>294235.65999999997</v>
      </c>
      <c r="J2005" s="193">
        <v>149820.22</v>
      </c>
      <c r="K2005" s="193">
        <v>5597.5688</v>
      </c>
      <c r="L2005" s="193">
        <v>2098321.2000000002</v>
      </c>
      <c r="M2005" s="193">
        <v>0</v>
      </c>
      <c r="N2005" s="193">
        <v>0</v>
      </c>
      <c r="O2005" s="193">
        <v>0</v>
      </c>
      <c r="P2005" s="199">
        <f t="shared" si="406"/>
        <v>16356468.148148149</v>
      </c>
      <c r="Q2005" s="240">
        <v>269214550</v>
      </c>
      <c r="R2005" s="99">
        <v>192271790</v>
      </c>
      <c r="S2005" s="99">
        <v>31134880</v>
      </c>
      <c r="T2005" s="99">
        <v>6906.5</v>
      </c>
      <c r="U2005" s="99">
        <v>32469000</v>
      </c>
      <c r="V2005" s="99">
        <v>336972.6</v>
      </c>
      <c r="W2005" s="99">
        <v>12995000</v>
      </c>
      <c r="X2005" s="241">
        <f t="shared" si="407"/>
        <v>4041990.9401641903</v>
      </c>
      <c r="Y2005" s="241">
        <f t="shared" si="408"/>
        <v>1182199.9515760001</v>
      </c>
      <c r="Z2005" s="241">
        <f t="shared" si="409"/>
        <v>2371317.9630881902</v>
      </c>
      <c r="AA2005" s="241">
        <f t="shared" si="410"/>
        <v>488473.02549999999</v>
      </c>
      <c r="AB2005" s="258">
        <v>453349.48</v>
      </c>
      <c r="AC2005" s="258">
        <v>53.867522000000001</v>
      </c>
      <c r="AD2005" s="258">
        <v>442228.42</v>
      </c>
      <c r="AE2005" s="258">
        <v>53.510393999999998</v>
      </c>
      <c r="AF2005" s="258">
        <v>285549.57</v>
      </c>
      <c r="AG2005" s="258">
        <v>965.10365999999999</v>
      </c>
      <c r="AH2005" s="258">
        <v>296741.08</v>
      </c>
      <c r="AI2005" s="258">
        <v>1511.8090999999999</v>
      </c>
      <c r="AJ2005" s="258">
        <v>1756.5038999999999</v>
      </c>
      <c r="AK2005" s="258">
        <v>1102.7183</v>
      </c>
      <c r="AL2005" s="258">
        <v>275.38029</v>
      </c>
      <c r="AM2005" s="258">
        <v>0.90149818999999998</v>
      </c>
      <c r="AN2005" s="258">
        <v>181914.52</v>
      </c>
      <c r="AO2005" s="258">
        <v>1087554.3</v>
      </c>
      <c r="AP2005" s="258">
        <v>800460.75</v>
      </c>
      <c r="AQ2005" s="258">
        <v>7148.5555000000004</v>
      </c>
      <c r="AR2005" s="258">
        <v>481324.47</v>
      </c>
      <c r="AT2005" s="193"/>
      <c r="AU2005" s="193"/>
      <c r="AV2005" s="193"/>
      <c r="AW2005" s="193"/>
      <c r="AX2005" s="193"/>
      <c r="AY2005" s="193"/>
      <c r="AZ2005" s="193"/>
      <c r="BA2005" s="193"/>
      <c r="BB2005" s="193"/>
      <c r="BC2005" s="193"/>
      <c r="BD2005" s="193"/>
      <c r="BE2005" s="315"/>
      <c r="BF2005" s="315"/>
      <c r="BG2005" s="315"/>
      <c r="BH2005" s="315"/>
      <c r="BI2005" s="315"/>
      <c r="BJ2005" s="315"/>
      <c r="BK2005" s="315"/>
    </row>
    <row r="2006" spans="1:63" x14ac:dyDescent="0.25">
      <c r="A2006" s="9"/>
      <c r="B2006" s="43" t="s">
        <v>1264</v>
      </c>
      <c r="C2006" s="6" t="s">
        <v>2273</v>
      </c>
      <c r="D2006" s="193">
        <v>16237884</v>
      </c>
      <c r="E2006" s="193">
        <v>2758139.5</v>
      </c>
      <c r="F2006" s="193">
        <v>927507.13</v>
      </c>
      <c r="G2006" s="193">
        <v>226507.08</v>
      </c>
      <c r="H2006" s="193">
        <v>37735.250999999997</v>
      </c>
      <c r="I2006" s="193">
        <v>704896.53</v>
      </c>
      <c r="J2006" s="193">
        <v>246759.57</v>
      </c>
      <c r="K2006" s="193">
        <v>6856.3630999999996</v>
      </c>
      <c r="L2006" s="193">
        <v>11329483</v>
      </c>
      <c r="M2006" s="193">
        <v>0</v>
      </c>
      <c r="N2006" s="193">
        <v>0</v>
      </c>
      <c r="O2006" s="193">
        <v>0</v>
      </c>
      <c r="P2006" s="199">
        <f t="shared" si="406"/>
        <v>20430662.962962963</v>
      </c>
      <c r="Q2006" s="240">
        <v>334472040</v>
      </c>
      <c r="R2006" s="99">
        <v>243067270</v>
      </c>
      <c r="S2006" s="99">
        <v>39403280</v>
      </c>
      <c r="T2006" s="99">
        <v>3463.9</v>
      </c>
      <c r="U2006" s="99">
        <v>23418000</v>
      </c>
      <c r="V2006" s="99">
        <v>570031.30000000005</v>
      </c>
      <c r="W2006" s="99">
        <v>28010000</v>
      </c>
      <c r="X2006" s="241">
        <f t="shared" si="407"/>
        <v>4622389.0809086002</v>
      </c>
      <c r="Y2006" s="241">
        <f t="shared" si="408"/>
        <v>1465315.1372450001</v>
      </c>
      <c r="Z2006" s="241">
        <f t="shared" si="409"/>
        <v>2531111.8056636001</v>
      </c>
      <c r="AA2006" s="241">
        <f t="shared" si="410"/>
        <v>625962.13800000004</v>
      </c>
      <c r="AB2006" s="258">
        <v>566285.67000000004</v>
      </c>
      <c r="AC2006" s="258">
        <v>59.834463</v>
      </c>
      <c r="AD2006" s="258">
        <v>484164.51</v>
      </c>
      <c r="AE2006" s="258">
        <v>59.935282000000001</v>
      </c>
      <c r="AF2006" s="258">
        <v>413507.14</v>
      </c>
      <c r="AG2006" s="258">
        <v>1238.0474999999999</v>
      </c>
      <c r="AH2006" s="258">
        <v>370652.52</v>
      </c>
      <c r="AI2006" s="258">
        <v>1518.6685</v>
      </c>
      <c r="AJ2006" s="258">
        <v>1991.8133</v>
      </c>
      <c r="AK2006" s="258">
        <v>1200.6314</v>
      </c>
      <c r="AL2006" s="258">
        <v>599.65448000000004</v>
      </c>
      <c r="AM2006" s="258">
        <v>1.9679835999999999</v>
      </c>
      <c r="AN2006" s="258">
        <v>136627.45000000001</v>
      </c>
      <c r="AO2006" s="258">
        <v>1167436.2</v>
      </c>
      <c r="AP2006" s="258">
        <v>851082.9</v>
      </c>
      <c r="AQ2006" s="258">
        <v>17330.838</v>
      </c>
      <c r="AR2006" s="258">
        <v>608631.30000000005</v>
      </c>
      <c r="AT2006" s="193"/>
      <c r="AU2006" s="193"/>
      <c r="AV2006" s="193"/>
      <c r="AW2006" s="193"/>
      <c r="AX2006" s="193"/>
      <c r="AY2006" s="193"/>
      <c r="AZ2006" s="193"/>
      <c r="BA2006" s="193"/>
      <c r="BB2006" s="193"/>
      <c r="BC2006" s="193"/>
      <c r="BD2006" s="193"/>
      <c r="BE2006" s="315"/>
      <c r="BF2006" s="315"/>
      <c r="BG2006" s="315"/>
      <c r="BH2006" s="315"/>
      <c r="BI2006" s="315"/>
      <c r="BJ2006" s="315"/>
      <c r="BK2006" s="315"/>
    </row>
    <row r="2007" spans="1:63" x14ac:dyDescent="0.25">
      <c r="A2007" s="43"/>
      <c r="B2007" s="43" t="s">
        <v>1264</v>
      </c>
      <c r="C2007" s="6" t="s">
        <v>2274</v>
      </c>
      <c r="D2007" s="193">
        <v>228551.01</v>
      </c>
      <c r="E2007" s="193">
        <v>79343.194000000003</v>
      </c>
      <c r="F2007" s="193">
        <v>30756.54</v>
      </c>
      <c r="G2007" s="193">
        <v>4368.1801999999998</v>
      </c>
      <c r="H2007" s="193">
        <v>1556.5585000000001</v>
      </c>
      <c r="I2007" s="193">
        <v>11062.880999999999</v>
      </c>
      <c r="J2007" s="193">
        <v>6284.4822000000004</v>
      </c>
      <c r="K2007" s="193">
        <v>254.46464</v>
      </c>
      <c r="L2007" s="193">
        <v>94924.714000000007</v>
      </c>
      <c r="M2007" s="193">
        <v>0</v>
      </c>
      <c r="N2007" s="193">
        <v>0</v>
      </c>
      <c r="O2007" s="193">
        <v>0</v>
      </c>
      <c r="P2007" s="199">
        <f t="shared" si="406"/>
        <v>587727.36296296294</v>
      </c>
      <c r="Q2007" s="240">
        <v>9523322.5</v>
      </c>
      <c r="R2007" s="99">
        <v>7299708.5</v>
      </c>
      <c r="S2007" s="99">
        <v>1123136</v>
      </c>
      <c r="T2007" s="99">
        <v>769.57</v>
      </c>
      <c r="U2007" s="99">
        <v>715930</v>
      </c>
      <c r="V2007" s="99">
        <v>14208.46</v>
      </c>
      <c r="W2007" s="99">
        <v>369570</v>
      </c>
      <c r="X2007" s="241">
        <f t="shared" si="407"/>
        <v>212969.46108854999</v>
      </c>
      <c r="Y2007" s="241">
        <f t="shared" si="408"/>
        <v>35344.087839200001</v>
      </c>
      <c r="Z2007" s="241">
        <f t="shared" si="409"/>
        <v>159009.89063934999</v>
      </c>
      <c r="AA2007" s="241">
        <f t="shared" si="410"/>
        <v>18615.482609999999</v>
      </c>
      <c r="AB2007" s="258">
        <v>16290.97</v>
      </c>
      <c r="AC2007" s="258">
        <v>1.8694649000000001</v>
      </c>
      <c r="AD2007" s="258">
        <v>8322.6898999999994</v>
      </c>
      <c r="AE2007" s="258">
        <v>1.8869572999999999</v>
      </c>
      <c r="AF2007" s="258">
        <v>10691.509</v>
      </c>
      <c r="AG2007" s="258">
        <v>35.162517000000001</v>
      </c>
      <c r="AH2007" s="258">
        <v>10662.552</v>
      </c>
      <c r="AI2007" s="258">
        <v>51.959274999999998</v>
      </c>
      <c r="AJ2007" s="258">
        <v>38.017893999999998</v>
      </c>
      <c r="AK2007" s="258">
        <v>37.158707999999997</v>
      </c>
      <c r="AL2007" s="258">
        <v>7.9819772999999996</v>
      </c>
      <c r="AM2007" s="258">
        <v>2.4385049999999998E-2</v>
      </c>
      <c r="AN2007" s="258">
        <v>3558.7204000000002</v>
      </c>
      <c r="AO2007" s="258">
        <v>83124.960000000006</v>
      </c>
      <c r="AP2007" s="258">
        <v>61528.516000000003</v>
      </c>
      <c r="AQ2007" s="258">
        <v>340.80961000000002</v>
      </c>
      <c r="AR2007" s="258">
        <v>18274.672999999999</v>
      </c>
      <c r="AT2007" s="193"/>
      <c r="AU2007" s="193"/>
      <c r="AV2007" s="193"/>
      <c r="AW2007" s="193"/>
      <c r="AX2007" s="193"/>
      <c r="AY2007" s="193"/>
      <c r="AZ2007" s="193"/>
      <c r="BA2007" s="193"/>
      <c r="BB2007" s="193"/>
      <c r="BC2007" s="193"/>
      <c r="BD2007" s="193"/>
      <c r="BE2007" s="315"/>
      <c r="BF2007" s="315"/>
      <c r="BG2007" s="315"/>
      <c r="BH2007" s="315"/>
      <c r="BI2007" s="315"/>
      <c r="BJ2007" s="315"/>
      <c r="BK2007" s="315"/>
    </row>
    <row r="2008" spans="1:63" x14ac:dyDescent="0.25">
      <c r="A2008" s="43"/>
      <c r="B2008" s="43" t="s">
        <v>1264</v>
      </c>
      <c r="C2008" s="6" t="s">
        <v>2275</v>
      </c>
      <c r="D2008" s="193">
        <v>902279.79</v>
      </c>
      <c r="E2008" s="193">
        <v>318628.92</v>
      </c>
      <c r="F2008" s="193">
        <v>64615.016000000003</v>
      </c>
      <c r="G2008" s="193">
        <v>13415.377</v>
      </c>
      <c r="H2008" s="193">
        <v>7036.4513999999999</v>
      </c>
      <c r="I2008" s="193">
        <v>44183.415999999997</v>
      </c>
      <c r="J2008" s="193">
        <v>23842.391</v>
      </c>
      <c r="K2008" s="193">
        <v>1328.8827000000001</v>
      </c>
      <c r="L2008" s="193">
        <v>429229.33</v>
      </c>
      <c r="M2008" s="193">
        <v>0</v>
      </c>
      <c r="N2008" s="193">
        <v>0</v>
      </c>
      <c r="O2008" s="193">
        <v>0</v>
      </c>
      <c r="P2008" s="199">
        <f t="shared" si="406"/>
        <v>2360214.222222222</v>
      </c>
      <c r="Q2008" s="240">
        <v>34312463</v>
      </c>
      <c r="R2008" s="99">
        <v>29225682</v>
      </c>
      <c r="S2008" s="99">
        <v>3692864</v>
      </c>
      <c r="T2008" s="99">
        <v>632.61</v>
      </c>
      <c r="U2008" s="99">
        <v>238390</v>
      </c>
      <c r="V2008" s="99">
        <v>60993.5</v>
      </c>
      <c r="W2008" s="99">
        <v>1093900</v>
      </c>
      <c r="X2008" s="241">
        <f t="shared" si="407"/>
        <v>348602.42727441597</v>
      </c>
      <c r="Y2008" s="241">
        <f t="shared" si="408"/>
        <v>122866.73511410001</v>
      </c>
      <c r="Z2008" s="241">
        <f t="shared" si="409"/>
        <v>151647.07352031599</v>
      </c>
      <c r="AA2008" s="241">
        <f t="shared" si="410"/>
        <v>74088.618640000001</v>
      </c>
      <c r="AB2008" s="258">
        <v>65423.438000000002</v>
      </c>
      <c r="AC2008" s="258">
        <v>5.7559453999999999</v>
      </c>
      <c r="AD2008" s="258">
        <v>20061.816999999999</v>
      </c>
      <c r="AE2008" s="258">
        <v>6.2268986999999996</v>
      </c>
      <c r="AF2008" s="258">
        <v>37251.373</v>
      </c>
      <c r="AG2008" s="258">
        <v>118.12427</v>
      </c>
      <c r="AH2008" s="258">
        <v>42818.81</v>
      </c>
      <c r="AI2008" s="258">
        <v>102.29418</v>
      </c>
      <c r="AJ2008" s="258">
        <v>116.6564</v>
      </c>
      <c r="AK2008" s="258">
        <v>80.080555000000004</v>
      </c>
      <c r="AL2008" s="258">
        <v>27.158348</v>
      </c>
      <c r="AM2008" s="258">
        <v>8.6237315999999994E-2</v>
      </c>
      <c r="AN2008" s="258">
        <v>1337.7668000000001</v>
      </c>
      <c r="AO2008" s="258">
        <v>61793.834999999999</v>
      </c>
      <c r="AP2008" s="258">
        <v>45370.385999999999</v>
      </c>
      <c r="AQ2008" s="258">
        <v>919.82363999999995</v>
      </c>
      <c r="AR2008" s="258">
        <v>73168.794999999998</v>
      </c>
      <c r="AT2008" s="193"/>
      <c r="AU2008" s="193"/>
      <c r="AV2008" s="193"/>
      <c r="AW2008" s="193"/>
      <c r="AX2008" s="193"/>
      <c r="AY2008" s="193"/>
      <c r="AZ2008" s="193"/>
      <c r="BA2008" s="193"/>
      <c r="BB2008" s="193"/>
      <c r="BC2008" s="193"/>
      <c r="BD2008" s="193"/>
      <c r="BE2008" s="315"/>
      <c r="BF2008" s="315"/>
      <c r="BG2008" s="315"/>
      <c r="BH2008" s="315"/>
      <c r="BI2008" s="315"/>
      <c r="BJ2008" s="315"/>
      <c r="BK2008" s="315"/>
    </row>
    <row r="2009" spans="1:63" x14ac:dyDescent="0.25">
      <c r="A2009" s="9"/>
      <c r="B2009" s="43" t="s">
        <v>1264</v>
      </c>
      <c r="C2009" s="6" t="s">
        <v>2276</v>
      </c>
      <c r="D2009" s="193">
        <v>3107549.6</v>
      </c>
      <c r="E2009" s="193">
        <v>1152148.8999999999</v>
      </c>
      <c r="F2009" s="193">
        <v>503069.19</v>
      </c>
      <c r="G2009" s="193">
        <v>97272.430999999997</v>
      </c>
      <c r="H2009" s="193">
        <v>19281.509999999998</v>
      </c>
      <c r="I2009" s="193">
        <v>153851.39000000001</v>
      </c>
      <c r="J2009" s="193">
        <v>81409.585000000006</v>
      </c>
      <c r="K2009" s="193">
        <v>2879.4904000000001</v>
      </c>
      <c r="L2009" s="193">
        <v>1097637.1000000001</v>
      </c>
      <c r="M2009" s="193">
        <v>0</v>
      </c>
      <c r="N2009" s="193">
        <v>0</v>
      </c>
      <c r="O2009" s="193">
        <v>0</v>
      </c>
      <c r="P2009" s="199">
        <f t="shared" si="406"/>
        <v>8534436.2962962948</v>
      </c>
      <c r="Q2009" s="240">
        <v>141296240</v>
      </c>
      <c r="R2009" s="99">
        <v>100726530</v>
      </c>
      <c r="S2009" s="99">
        <v>16716000</v>
      </c>
      <c r="T2009" s="99">
        <v>6288.1</v>
      </c>
      <c r="U2009" s="99">
        <v>17033000</v>
      </c>
      <c r="V2009" s="99">
        <v>176821.9</v>
      </c>
      <c r="W2009" s="99">
        <v>6637600</v>
      </c>
      <c r="X2009" s="241">
        <f t="shared" si="407"/>
        <v>2276417.7496303204</v>
      </c>
      <c r="Y2009" s="241">
        <f t="shared" si="408"/>
        <v>607873.44966300006</v>
      </c>
      <c r="Z2009" s="241">
        <f t="shared" si="409"/>
        <v>1412196.20766732</v>
      </c>
      <c r="AA2009" s="241">
        <f t="shared" si="410"/>
        <v>256348.09230000002</v>
      </c>
      <c r="AB2009" s="258">
        <v>236550.01</v>
      </c>
      <c r="AC2009" s="258">
        <v>28.882262999999998</v>
      </c>
      <c r="AD2009" s="258">
        <v>216642.65</v>
      </c>
      <c r="AE2009" s="258">
        <v>28.805330000000001</v>
      </c>
      <c r="AF2009" s="258">
        <v>154105.01999999999</v>
      </c>
      <c r="AG2009" s="258">
        <v>518.08207000000004</v>
      </c>
      <c r="AH2009" s="258">
        <v>154832.82</v>
      </c>
      <c r="AI2009" s="258">
        <v>851.94232</v>
      </c>
      <c r="AJ2009" s="258">
        <v>861.52589999999998</v>
      </c>
      <c r="AK2009" s="258">
        <v>609.88324999999998</v>
      </c>
      <c r="AL2009" s="258">
        <v>138.70712</v>
      </c>
      <c r="AM2009" s="258">
        <v>0.44707732</v>
      </c>
      <c r="AN2009" s="258">
        <v>92814.032000000007</v>
      </c>
      <c r="AO2009" s="258">
        <v>668086.48</v>
      </c>
      <c r="AP2009" s="258">
        <v>494000.37</v>
      </c>
      <c r="AQ2009" s="258">
        <v>4194.6823000000004</v>
      </c>
      <c r="AR2009" s="258">
        <v>252153.41</v>
      </c>
      <c r="AT2009" s="193"/>
      <c r="AU2009" s="193"/>
      <c r="AV2009" s="193"/>
      <c r="AW2009" s="193"/>
      <c r="AX2009" s="193"/>
      <c r="AY2009" s="193"/>
      <c r="AZ2009" s="193"/>
      <c r="BA2009" s="193"/>
      <c r="BB2009" s="193"/>
      <c r="BC2009" s="193"/>
      <c r="BD2009" s="193"/>
      <c r="BE2009" s="315"/>
      <c r="BF2009" s="315"/>
      <c r="BG2009" s="315"/>
      <c r="BH2009" s="315"/>
      <c r="BI2009" s="315"/>
      <c r="BJ2009" s="315"/>
      <c r="BK2009" s="315"/>
    </row>
    <row r="2010" spans="1:63" x14ac:dyDescent="0.25">
      <c r="A2010" s="9"/>
      <c r="B2010" s="43" t="s">
        <v>1264</v>
      </c>
      <c r="C2010" s="6" t="s">
        <v>2277</v>
      </c>
      <c r="D2010" s="193">
        <v>16516373</v>
      </c>
      <c r="E2010" s="193">
        <v>2605704.7000000002</v>
      </c>
      <c r="F2010" s="193">
        <v>722311.23</v>
      </c>
      <c r="G2010" s="193">
        <v>89427.392999999996</v>
      </c>
      <c r="H2010" s="193">
        <v>19587.782999999999</v>
      </c>
      <c r="I2010" s="193">
        <v>644457.73</v>
      </c>
      <c r="J2010" s="193">
        <v>216959.12</v>
      </c>
      <c r="K2010" s="193">
        <v>3882.1113</v>
      </c>
      <c r="L2010" s="193">
        <v>12214043</v>
      </c>
      <c r="M2010" s="193">
        <v>0</v>
      </c>
      <c r="N2010" s="193">
        <v>0</v>
      </c>
      <c r="O2010" s="193">
        <v>0</v>
      </c>
      <c r="P2010" s="199">
        <f t="shared" si="406"/>
        <v>19301516.296296295</v>
      </c>
      <c r="Q2010" s="240">
        <v>306028130</v>
      </c>
      <c r="R2010" s="99">
        <v>234152460</v>
      </c>
      <c r="S2010" s="99">
        <v>42364560</v>
      </c>
      <c r="T2010" s="99">
        <v>492.23</v>
      </c>
      <c r="U2010" s="99">
        <v>3317200</v>
      </c>
      <c r="V2010" s="99">
        <v>581415.19999999995</v>
      </c>
      <c r="W2010" s="99">
        <v>25612000</v>
      </c>
      <c r="X2010" s="241">
        <f t="shared" si="407"/>
        <v>1986212.9422871</v>
      </c>
      <c r="Y2010" s="241">
        <f t="shared" si="408"/>
        <v>986380.42897800007</v>
      </c>
      <c r="Z2010" s="241">
        <f t="shared" si="409"/>
        <v>398774.5843091</v>
      </c>
      <c r="AA2010" s="241">
        <f t="shared" si="410"/>
        <v>601057.929</v>
      </c>
      <c r="AB2010" s="258">
        <v>535014.75</v>
      </c>
      <c r="AC2010" s="258">
        <v>56.994487999999997</v>
      </c>
      <c r="AD2010" s="258">
        <v>120995.07</v>
      </c>
      <c r="AE2010" s="258">
        <v>47.436190000000003</v>
      </c>
      <c r="AF2010" s="258">
        <v>329102.36</v>
      </c>
      <c r="AG2010" s="258">
        <v>1163.8182999999999</v>
      </c>
      <c r="AH2010" s="258">
        <v>350159.79</v>
      </c>
      <c r="AI2010" s="258">
        <v>1174.0286000000001</v>
      </c>
      <c r="AJ2010" s="258">
        <v>692.85661000000005</v>
      </c>
      <c r="AK2010" s="258">
        <v>673.46552999999994</v>
      </c>
      <c r="AL2010" s="258">
        <v>494.23293000000001</v>
      </c>
      <c r="AM2010" s="258">
        <v>1.5676391000000001</v>
      </c>
      <c r="AN2010" s="258">
        <v>11875.794</v>
      </c>
      <c r="AO2010" s="258">
        <v>18812.794999999998</v>
      </c>
      <c r="AP2010" s="258">
        <v>14890.054</v>
      </c>
      <c r="AQ2010" s="258">
        <v>14607.409</v>
      </c>
      <c r="AR2010" s="258">
        <v>586450.52</v>
      </c>
      <c r="AT2010" s="193"/>
      <c r="AU2010" s="193"/>
      <c r="AV2010" s="193"/>
      <c r="AW2010" s="193"/>
      <c r="AX2010" s="193"/>
      <c r="AY2010" s="193"/>
      <c r="AZ2010" s="193"/>
      <c r="BA2010" s="193"/>
      <c r="BB2010" s="193"/>
      <c r="BC2010" s="193"/>
      <c r="BD2010" s="193"/>
      <c r="BE2010" s="315"/>
      <c r="BF2010" s="315"/>
      <c r="BG2010" s="315"/>
      <c r="BH2010" s="315"/>
      <c r="BI2010" s="315"/>
      <c r="BJ2010" s="315"/>
      <c r="BK2010" s="315"/>
    </row>
    <row r="2011" spans="1:63" x14ac:dyDescent="0.25">
      <c r="A2011" s="9"/>
      <c r="B2011" s="43" t="s">
        <v>1264</v>
      </c>
      <c r="C2011" s="6" t="s">
        <v>2278</v>
      </c>
      <c r="D2011" s="193">
        <v>3987592.9</v>
      </c>
      <c r="E2011" s="193">
        <v>1133085.8</v>
      </c>
      <c r="F2011" s="193">
        <v>193088.85</v>
      </c>
      <c r="G2011" s="193">
        <v>22627.874</v>
      </c>
      <c r="H2011" s="193">
        <v>7108.0559000000003</v>
      </c>
      <c r="I2011" s="193">
        <v>70329.269</v>
      </c>
      <c r="J2011" s="193">
        <v>1361363.6</v>
      </c>
      <c r="K2011" s="193">
        <v>518.21370000000002</v>
      </c>
      <c r="L2011" s="193">
        <v>1199471.3</v>
      </c>
      <c r="M2011" s="193">
        <v>0</v>
      </c>
      <c r="N2011" s="193">
        <v>0</v>
      </c>
      <c r="O2011" s="193">
        <v>0</v>
      </c>
      <c r="P2011" s="199">
        <f t="shared" si="406"/>
        <v>8393228.1481481474</v>
      </c>
      <c r="Q2011" s="240">
        <v>95347816</v>
      </c>
      <c r="R2011" s="99">
        <v>85281181</v>
      </c>
      <c r="S2011" s="99">
        <v>7744240</v>
      </c>
      <c r="T2011" s="99">
        <v>504.56</v>
      </c>
      <c r="U2011" s="99">
        <v>519870</v>
      </c>
      <c r="V2011" s="99">
        <v>178520.9</v>
      </c>
      <c r="W2011" s="99">
        <v>1623500</v>
      </c>
      <c r="X2011" s="241">
        <f t="shared" si="407"/>
        <v>738218.31796182995</v>
      </c>
      <c r="Y2011" s="241">
        <f t="shared" si="408"/>
        <v>358473.06383699999</v>
      </c>
      <c r="Z2011" s="241">
        <f t="shared" si="409"/>
        <v>163998.94582482998</v>
      </c>
      <c r="AA2011" s="241">
        <f t="shared" si="410"/>
        <v>215746.3083</v>
      </c>
      <c r="AB2011" s="258">
        <v>232655.84</v>
      </c>
      <c r="AC2011" s="258">
        <v>33.817086000000003</v>
      </c>
      <c r="AD2011" s="258">
        <v>29886.807000000001</v>
      </c>
      <c r="AE2011" s="258">
        <v>17.113330999999999</v>
      </c>
      <c r="AF2011" s="258">
        <v>95639.178</v>
      </c>
      <c r="AG2011" s="258">
        <v>240.30842000000001</v>
      </c>
      <c r="AH2011" s="258">
        <v>152276.35999999999</v>
      </c>
      <c r="AI2011" s="258">
        <v>308.18020999999999</v>
      </c>
      <c r="AJ2011" s="258">
        <v>122.13612999999999</v>
      </c>
      <c r="AK2011" s="258">
        <v>117.39412</v>
      </c>
      <c r="AL2011" s="258">
        <v>196.20725999999999</v>
      </c>
      <c r="AM2011" s="258">
        <v>0.58560482999999997</v>
      </c>
      <c r="AN2011" s="258">
        <v>1577.4061999999999</v>
      </c>
      <c r="AO2011" s="258">
        <v>4420.6593000000003</v>
      </c>
      <c r="AP2011" s="258">
        <v>4980.0169999999998</v>
      </c>
      <c r="AQ2011" s="258">
        <v>1928.9883</v>
      </c>
      <c r="AR2011" s="258">
        <v>213817.32</v>
      </c>
      <c r="AT2011" s="193"/>
      <c r="AU2011" s="193"/>
      <c r="AV2011" s="193"/>
      <c r="AW2011" s="193"/>
      <c r="AX2011" s="193"/>
      <c r="AY2011" s="193"/>
      <c r="AZ2011" s="193"/>
      <c r="BA2011" s="193"/>
      <c r="BB2011" s="193"/>
      <c r="BC2011" s="193"/>
      <c r="BD2011" s="193"/>
      <c r="BE2011" s="315"/>
      <c r="BF2011" s="315"/>
      <c r="BG2011" s="315"/>
      <c r="BH2011" s="315"/>
      <c r="BI2011" s="315"/>
      <c r="BJ2011" s="315"/>
      <c r="BK2011" s="315"/>
    </row>
    <row r="2012" spans="1:63" x14ac:dyDescent="0.25">
      <c r="A2012" s="9"/>
      <c r="B2012" s="43" t="s">
        <v>1264</v>
      </c>
      <c r="C2012" s="6" t="s">
        <v>2279</v>
      </c>
      <c r="D2012" s="193">
        <v>353339.59</v>
      </c>
      <c r="E2012" s="193">
        <v>127770.32</v>
      </c>
      <c r="F2012" s="193">
        <v>49003.784</v>
      </c>
      <c r="G2012" s="193">
        <v>3230.0972000000002</v>
      </c>
      <c r="H2012" s="193">
        <v>1629.2004999999999</v>
      </c>
      <c r="I2012" s="193">
        <v>11627.472</v>
      </c>
      <c r="J2012" s="193">
        <v>52094.512000000002</v>
      </c>
      <c r="K2012" s="193">
        <v>167.62839</v>
      </c>
      <c r="L2012" s="193">
        <v>107816.58</v>
      </c>
      <c r="M2012" s="193">
        <v>0</v>
      </c>
      <c r="N2012" s="193">
        <v>0</v>
      </c>
      <c r="O2012" s="193">
        <v>0</v>
      </c>
      <c r="P2012" s="199">
        <f t="shared" si="406"/>
        <v>946446.81481481483</v>
      </c>
      <c r="Q2012" s="240">
        <v>13035934</v>
      </c>
      <c r="R2012" s="99">
        <v>10704598</v>
      </c>
      <c r="S2012" s="99">
        <v>1601096</v>
      </c>
      <c r="T2012" s="99">
        <v>39.188000000000002</v>
      </c>
      <c r="U2012" s="99">
        <v>216820</v>
      </c>
      <c r="V2012" s="99">
        <v>17290.87</v>
      </c>
      <c r="W2012" s="99">
        <v>496090</v>
      </c>
      <c r="X2012" s="241">
        <f t="shared" si="407"/>
        <v>97119.771921848995</v>
      </c>
      <c r="Y2012" s="241">
        <f t="shared" si="408"/>
        <v>46002.055546399999</v>
      </c>
      <c r="Z2012" s="241">
        <f t="shared" si="409"/>
        <v>24135.844775449001</v>
      </c>
      <c r="AA2012" s="241">
        <f t="shared" si="410"/>
        <v>26981.871600000002</v>
      </c>
      <c r="AB2012" s="258">
        <v>26234.394</v>
      </c>
      <c r="AC2012" s="258">
        <v>3.6298914999999998</v>
      </c>
      <c r="AD2012" s="258">
        <v>5248.9561000000003</v>
      </c>
      <c r="AE2012" s="258">
        <v>2.8458619000000001</v>
      </c>
      <c r="AF2012" s="258">
        <v>14463.050999999999</v>
      </c>
      <c r="AG2012" s="258">
        <v>49.178693000000003</v>
      </c>
      <c r="AH2012" s="258">
        <v>17170.98</v>
      </c>
      <c r="AI2012" s="258">
        <v>83.432317999999995</v>
      </c>
      <c r="AJ2012" s="258">
        <v>24.895163</v>
      </c>
      <c r="AK2012" s="258">
        <v>37.747458000000002</v>
      </c>
      <c r="AL2012" s="258">
        <v>11.729658000000001</v>
      </c>
      <c r="AM2012" s="258">
        <v>3.2848449000000002E-2</v>
      </c>
      <c r="AN2012" s="258">
        <v>809.81123000000002</v>
      </c>
      <c r="AO2012" s="258">
        <v>2546.1608000000001</v>
      </c>
      <c r="AP2012" s="258">
        <v>3451.0553</v>
      </c>
      <c r="AQ2012" s="258">
        <v>174.8126</v>
      </c>
      <c r="AR2012" s="258">
        <v>26807.059000000001</v>
      </c>
      <c r="AT2012" s="193"/>
      <c r="AU2012" s="193"/>
      <c r="AV2012" s="193"/>
      <c r="AW2012" s="193"/>
      <c r="AX2012" s="193"/>
      <c r="AY2012" s="193"/>
      <c r="AZ2012" s="193"/>
      <c r="BA2012" s="193"/>
      <c r="BB2012" s="193"/>
      <c r="BC2012" s="193"/>
      <c r="BD2012" s="193"/>
      <c r="BE2012" s="315"/>
      <c r="BF2012" s="315"/>
      <c r="BG2012" s="315"/>
      <c r="BH2012" s="315"/>
      <c r="BI2012" s="315"/>
      <c r="BJ2012" s="315"/>
      <c r="BK2012" s="315"/>
    </row>
    <row r="2013" spans="1:63" x14ac:dyDescent="0.25">
      <c r="A2013" s="9"/>
      <c r="B2013" s="43" t="s">
        <v>1264</v>
      </c>
      <c r="C2013" s="6" t="s">
        <v>2280</v>
      </c>
      <c r="D2013" s="193">
        <v>41474356</v>
      </c>
      <c r="E2013" s="193">
        <v>20042291</v>
      </c>
      <c r="F2013" s="193">
        <v>10375179</v>
      </c>
      <c r="G2013" s="193">
        <v>556616.53</v>
      </c>
      <c r="H2013" s="193">
        <v>330402.61</v>
      </c>
      <c r="I2013" s="193">
        <v>1844741.8</v>
      </c>
      <c r="J2013" s="193">
        <v>1241233</v>
      </c>
      <c r="K2013" s="193">
        <v>34074.25</v>
      </c>
      <c r="L2013" s="193">
        <v>7049817.4000000004</v>
      </c>
      <c r="M2013" s="193">
        <v>0</v>
      </c>
      <c r="N2013" s="193">
        <v>0</v>
      </c>
      <c r="O2013" s="193">
        <v>0</v>
      </c>
      <c r="P2013" s="199">
        <f t="shared" si="406"/>
        <v>148461414.81481481</v>
      </c>
      <c r="Q2013" s="240">
        <v>2510627700</v>
      </c>
      <c r="R2013" s="99">
        <v>1756346100</v>
      </c>
      <c r="S2013" s="99">
        <v>301476000</v>
      </c>
      <c r="T2013" s="99">
        <v>4647.5</v>
      </c>
      <c r="U2013" s="99">
        <v>359020000</v>
      </c>
      <c r="V2013" s="99">
        <v>2410942</v>
      </c>
      <c r="W2013" s="99">
        <v>91370000</v>
      </c>
      <c r="X2013" s="241">
        <f t="shared" si="407"/>
        <v>20525104.060589302</v>
      </c>
      <c r="Y2013" s="241">
        <f t="shared" si="408"/>
        <v>7638930.5494300006</v>
      </c>
      <c r="Z2013" s="241">
        <f t="shared" si="409"/>
        <v>8479609.5441593006</v>
      </c>
      <c r="AA2013" s="241">
        <f t="shared" si="410"/>
        <v>4406563.9669999992</v>
      </c>
      <c r="AB2013" s="258">
        <v>4115076.9</v>
      </c>
      <c r="AC2013" s="258">
        <v>580.00107000000003</v>
      </c>
      <c r="AD2013" s="258">
        <v>939121.22</v>
      </c>
      <c r="AE2013" s="258">
        <v>546.46975999999995</v>
      </c>
      <c r="AF2013" s="258">
        <v>2574249.7000000002</v>
      </c>
      <c r="AG2013" s="258">
        <v>9356.2585999999992</v>
      </c>
      <c r="AH2013" s="258">
        <v>2693443.6</v>
      </c>
      <c r="AI2013" s="258">
        <v>17928.456999999999</v>
      </c>
      <c r="AJ2013" s="258">
        <v>4584.5753000000004</v>
      </c>
      <c r="AK2013" s="258">
        <v>9801.6833000000006</v>
      </c>
      <c r="AL2013" s="258">
        <v>1003.1608</v>
      </c>
      <c r="AM2013" s="258">
        <v>2.3677592999999999</v>
      </c>
      <c r="AN2013" s="258">
        <v>1790445.5</v>
      </c>
      <c r="AO2013" s="258">
        <v>2299506</v>
      </c>
      <c r="AP2013" s="258">
        <v>1662894.2</v>
      </c>
      <c r="AQ2013" s="258">
        <v>10473.867</v>
      </c>
      <c r="AR2013" s="258">
        <v>4396090.0999999996</v>
      </c>
      <c r="AT2013" s="193"/>
      <c r="AU2013" s="193"/>
      <c r="AV2013" s="193"/>
      <c r="AW2013" s="193"/>
      <c r="AX2013" s="193"/>
      <c r="AY2013" s="193"/>
      <c r="AZ2013" s="193"/>
      <c r="BA2013" s="193"/>
      <c r="BB2013" s="193"/>
      <c r="BC2013" s="193"/>
      <c r="BD2013" s="193"/>
      <c r="BE2013" s="315"/>
      <c r="BF2013" s="315"/>
      <c r="BG2013" s="315"/>
      <c r="BH2013" s="315"/>
      <c r="BI2013" s="315"/>
      <c r="BJ2013" s="315"/>
      <c r="BK2013" s="315"/>
    </row>
    <row r="2014" spans="1:63" x14ac:dyDescent="0.25">
      <c r="A2014" s="9"/>
      <c r="B2014" s="43" t="s">
        <v>1264</v>
      </c>
      <c r="C2014" s="6" t="s">
        <v>2281</v>
      </c>
      <c r="D2014" s="193">
        <v>301183410</v>
      </c>
      <c r="E2014" s="193">
        <v>103347480</v>
      </c>
      <c r="F2014" s="193">
        <v>39942698</v>
      </c>
      <c r="G2014" s="193">
        <v>9389341.4000000004</v>
      </c>
      <c r="H2014" s="193">
        <v>1547164.4</v>
      </c>
      <c r="I2014" s="193">
        <v>13973478</v>
      </c>
      <c r="J2014" s="193">
        <v>9502433</v>
      </c>
      <c r="K2014" s="193">
        <v>238630.25</v>
      </c>
      <c r="L2014" s="193">
        <v>123242190</v>
      </c>
      <c r="M2014" s="193">
        <v>0</v>
      </c>
      <c r="N2014" s="193">
        <v>0</v>
      </c>
      <c r="O2014" s="193">
        <v>0</v>
      </c>
      <c r="P2014" s="199">
        <f t="shared" si="406"/>
        <v>765536888.88888884</v>
      </c>
      <c r="Q2014" s="240">
        <v>12930888000</v>
      </c>
      <c r="R2014" s="99">
        <v>9169806200</v>
      </c>
      <c r="S2014" s="99">
        <v>1960448000</v>
      </c>
      <c r="T2014" s="99">
        <v>372090</v>
      </c>
      <c r="U2014" s="99">
        <v>1145800000</v>
      </c>
      <c r="V2014" s="99">
        <v>27621860</v>
      </c>
      <c r="W2014" s="99">
        <v>626840000</v>
      </c>
      <c r="X2014" s="241">
        <f t="shared" si="407"/>
        <v>137540319.18379599</v>
      </c>
      <c r="Y2014" s="241">
        <f t="shared" si="408"/>
        <v>53266974.785800003</v>
      </c>
      <c r="Z2014" s="241">
        <f t="shared" si="409"/>
        <v>60953621.807995997</v>
      </c>
      <c r="AA2014" s="241">
        <f t="shared" si="410"/>
        <v>23319722.59</v>
      </c>
      <c r="AB2014" s="258">
        <v>21218486</v>
      </c>
      <c r="AC2014" s="258">
        <v>2536.8296</v>
      </c>
      <c r="AD2014" s="258">
        <v>19257087</v>
      </c>
      <c r="AE2014" s="258">
        <v>2358.8602000000001</v>
      </c>
      <c r="AF2014" s="258">
        <v>12725004</v>
      </c>
      <c r="AG2014" s="258">
        <v>61502.095999999998</v>
      </c>
      <c r="AH2014" s="258">
        <v>13888242</v>
      </c>
      <c r="AI2014" s="258">
        <v>67009.008000000002</v>
      </c>
      <c r="AJ2014" s="258">
        <v>82982.157000000007</v>
      </c>
      <c r="AK2014" s="258">
        <v>49963.237000000001</v>
      </c>
      <c r="AL2014" s="258">
        <v>13481.296</v>
      </c>
      <c r="AM2014" s="258">
        <v>43.609996000000002</v>
      </c>
      <c r="AN2014" s="258">
        <v>6226380.5</v>
      </c>
      <c r="AO2014" s="258">
        <v>23255771</v>
      </c>
      <c r="AP2014" s="258">
        <v>17369749</v>
      </c>
      <c r="AQ2014" s="258">
        <v>363144.59</v>
      </c>
      <c r="AR2014" s="258">
        <v>22956578</v>
      </c>
      <c r="AT2014" s="193"/>
      <c r="AU2014" s="193"/>
      <c r="AV2014" s="193"/>
      <c r="AW2014" s="193"/>
      <c r="AX2014" s="193"/>
      <c r="AY2014" s="193"/>
      <c r="AZ2014" s="193"/>
      <c r="BA2014" s="193"/>
      <c r="BB2014" s="193"/>
      <c r="BC2014" s="193"/>
      <c r="BD2014" s="193"/>
      <c r="BE2014" s="315"/>
      <c r="BF2014" s="315"/>
      <c r="BG2014" s="315"/>
      <c r="BH2014" s="315"/>
      <c r="BI2014" s="315"/>
      <c r="BJ2014" s="315"/>
      <c r="BK2014" s="315"/>
    </row>
    <row r="2015" spans="1:63" x14ac:dyDescent="0.25">
      <c r="A2015" s="9"/>
      <c r="B2015" s="43" t="s">
        <v>1264</v>
      </c>
      <c r="C2015" s="6" t="s">
        <v>2282</v>
      </c>
      <c r="D2015" s="193">
        <v>49769.006999999998</v>
      </c>
      <c r="E2015" s="193">
        <v>24050.611000000001</v>
      </c>
      <c r="F2015" s="193">
        <v>12450.045</v>
      </c>
      <c r="G2015" s="193">
        <v>667.97780999999998</v>
      </c>
      <c r="H2015" s="193">
        <v>396.48268999999999</v>
      </c>
      <c r="I2015" s="193">
        <v>2213.6846999999998</v>
      </c>
      <c r="J2015" s="193">
        <v>1489.4803999999999</v>
      </c>
      <c r="K2015" s="193">
        <v>40.888897</v>
      </c>
      <c r="L2015" s="193">
        <v>8459.8366999999998</v>
      </c>
      <c r="M2015" s="193">
        <v>0</v>
      </c>
      <c r="N2015" s="193">
        <v>0</v>
      </c>
      <c r="O2015" s="193">
        <v>0</v>
      </c>
      <c r="P2015" s="199">
        <f t="shared" si="406"/>
        <v>178152.67407407408</v>
      </c>
      <c r="Q2015" s="240">
        <v>3012736.1</v>
      </c>
      <c r="R2015" s="99">
        <v>2107606.2000000002</v>
      </c>
      <c r="S2015" s="99">
        <v>361771.2</v>
      </c>
      <c r="T2015" s="99">
        <v>5.577</v>
      </c>
      <c r="U2015" s="99">
        <v>430820</v>
      </c>
      <c r="V2015" s="99">
        <v>2893.15</v>
      </c>
      <c r="W2015" s="99">
        <v>109640</v>
      </c>
      <c r="X2015" s="241">
        <f t="shared" si="407"/>
        <v>28639.7444121466</v>
      </c>
      <c r="Y2015" s="241">
        <f t="shared" si="408"/>
        <v>9166.6724942199999</v>
      </c>
      <c r="Z2015" s="241">
        <f t="shared" si="409"/>
        <v>14185.217903926599</v>
      </c>
      <c r="AA2015" s="241">
        <f t="shared" si="410"/>
        <v>5287.8540139999996</v>
      </c>
      <c r="AB2015" s="258">
        <v>4938.0637999999999</v>
      </c>
      <c r="AC2015" s="258">
        <v>0.69600169999999995</v>
      </c>
      <c r="AD2015" s="258">
        <v>1126.9480000000001</v>
      </c>
      <c r="AE2015" s="258">
        <v>0.65576051999999996</v>
      </c>
      <c r="AF2015" s="258">
        <v>3089.0817000000002</v>
      </c>
      <c r="AG2015" s="258">
        <v>11.227232000000001</v>
      </c>
      <c r="AH2015" s="258">
        <v>3232.1136000000001</v>
      </c>
      <c r="AI2015" s="258">
        <v>21.513898999999999</v>
      </c>
      <c r="AJ2015" s="258">
        <v>5.5018358999999997</v>
      </c>
      <c r="AK2015" s="258">
        <v>11.761939999999999</v>
      </c>
      <c r="AL2015" s="258">
        <v>1.2037876999999999</v>
      </c>
      <c r="AM2015" s="258">
        <v>2.8413266000000001E-3</v>
      </c>
      <c r="AN2015" s="258">
        <v>2148.5196999999998</v>
      </c>
      <c r="AO2015" s="258">
        <v>5077.7001</v>
      </c>
      <c r="AP2015" s="258">
        <v>3686.9002</v>
      </c>
      <c r="AQ2015" s="258">
        <v>12.568714</v>
      </c>
      <c r="AR2015" s="258">
        <v>5275.2852999999996</v>
      </c>
      <c r="AT2015" s="193"/>
      <c r="AU2015" s="193"/>
      <c r="AV2015" s="193"/>
      <c r="AW2015" s="193"/>
      <c r="AX2015" s="193"/>
      <c r="AY2015" s="193"/>
      <c r="AZ2015" s="193"/>
      <c r="BA2015" s="193"/>
      <c r="BB2015" s="193"/>
      <c r="BC2015" s="193"/>
      <c r="BD2015" s="193"/>
      <c r="BE2015" s="315"/>
      <c r="BF2015" s="315"/>
      <c r="BG2015" s="315"/>
      <c r="BH2015" s="315"/>
      <c r="BI2015" s="315"/>
      <c r="BJ2015" s="315"/>
      <c r="BK2015" s="315"/>
    </row>
    <row r="2016" spans="1:63" x14ac:dyDescent="0.25">
      <c r="A2016" s="58" t="s">
        <v>533</v>
      </c>
      <c r="B2016" s="58"/>
      <c r="C2016" s="9"/>
      <c r="D2016" s="195"/>
      <c r="E2016" s="195"/>
      <c r="F2016" s="195"/>
      <c r="G2016" s="195"/>
      <c r="H2016" s="195"/>
      <c r="I2016" s="195"/>
      <c r="J2016" s="195"/>
      <c r="K2016" s="195"/>
      <c r="L2016" s="195"/>
      <c r="M2016" s="195"/>
      <c r="N2016" s="195"/>
      <c r="O2016" s="195"/>
      <c r="P2016" s="195"/>
      <c r="Q2016" s="239"/>
      <c r="R2016" s="97"/>
      <c r="S2016" s="97"/>
      <c r="T2016" s="97"/>
      <c r="U2016" s="97"/>
      <c r="V2016" s="97"/>
      <c r="W2016" s="97"/>
      <c r="X2016" s="259"/>
      <c r="Y2016" s="259"/>
      <c r="Z2016" s="259"/>
      <c r="AA2016" s="258"/>
      <c r="AB2016" s="258"/>
      <c r="AC2016" s="258"/>
      <c r="AD2016" s="258"/>
      <c r="AE2016" s="258"/>
      <c r="AF2016" s="258"/>
      <c r="AG2016" s="258"/>
      <c r="AH2016" s="258"/>
      <c r="AI2016" s="258"/>
      <c r="AJ2016" s="258"/>
      <c r="AK2016" s="258"/>
      <c r="AL2016" s="258"/>
      <c r="AM2016" s="258"/>
      <c r="AN2016" s="258"/>
      <c r="AO2016" s="258"/>
      <c r="AP2016" s="258"/>
      <c r="AQ2016" s="258"/>
      <c r="AR2016" s="258"/>
      <c r="AT2016" s="193"/>
      <c r="AU2016" s="193"/>
      <c r="AV2016" s="193"/>
      <c r="AW2016" s="193"/>
      <c r="AX2016" s="193"/>
      <c r="AY2016" s="193"/>
      <c r="AZ2016" s="193"/>
      <c r="BA2016" s="193"/>
      <c r="BB2016" s="193"/>
      <c r="BC2016" s="193"/>
      <c r="BD2016" s="193"/>
      <c r="BE2016" s="315"/>
      <c r="BF2016" s="315"/>
      <c r="BG2016" s="315"/>
      <c r="BH2016" s="315"/>
      <c r="BI2016" s="315"/>
      <c r="BJ2016" s="315"/>
      <c r="BK2016" s="315"/>
    </row>
    <row r="2017" spans="1:63" x14ac:dyDescent="0.25">
      <c r="A2017" s="9"/>
      <c r="B2017" s="43" t="s">
        <v>5770</v>
      </c>
      <c r="C2017" s="25" t="s">
        <v>2162</v>
      </c>
      <c r="D2017" s="193">
        <v>-1.778</v>
      </c>
      <c r="E2017" s="193">
        <v>0</v>
      </c>
      <c r="F2017" s="193">
        <v>0</v>
      </c>
      <c r="G2017" s="193">
        <v>0</v>
      </c>
      <c r="H2017" s="193">
        <v>0</v>
      </c>
      <c r="I2017" s="193">
        <v>0</v>
      </c>
      <c r="J2017" s="193">
        <v>0</v>
      </c>
      <c r="K2017" s="193">
        <v>0</v>
      </c>
      <c r="L2017" s="193">
        <v>-1.778</v>
      </c>
      <c r="M2017" s="193">
        <v>0</v>
      </c>
      <c r="N2017" s="193">
        <v>0</v>
      </c>
      <c r="O2017" s="193">
        <v>0</v>
      </c>
      <c r="P2017" s="199">
        <f t="shared" ref="P2017:P2028" si="411">E2017/0.135</f>
        <v>0</v>
      </c>
      <c r="Q2017" s="240">
        <v>0</v>
      </c>
      <c r="R2017" s="99">
        <v>0</v>
      </c>
      <c r="S2017" s="99">
        <v>0</v>
      </c>
      <c r="T2017" s="99">
        <v>0</v>
      </c>
      <c r="U2017" s="99">
        <v>0</v>
      </c>
      <c r="V2017" s="99">
        <v>0</v>
      </c>
      <c r="W2017" s="99">
        <v>0</v>
      </c>
      <c r="X2017" s="241">
        <f t="shared" ref="X2017:X2028" si="412">SUM(Y2017:AA2017)</f>
        <v>-1.9946999999999999E-2</v>
      </c>
      <c r="Y2017" s="241">
        <f t="shared" ref="Y2017:Y2028" si="413">SUM(AB2017:AG2017)</f>
        <v>0</v>
      </c>
      <c r="Z2017" s="241">
        <f t="shared" ref="Z2017:Z2028" si="414">SUM(AH2017:AP2017)</f>
        <v>0</v>
      </c>
      <c r="AA2017" s="241">
        <f t="shared" ref="AA2017:AA2028" si="415">SUM(AQ2017:AR2017)</f>
        <v>-1.9946999999999999E-2</v>
      </c>
      <c r="AB2017" s="258">
        <v>0</v>
      </c>
      <c r="AC2017" s="258">
        <v>0</v>
      </c>
      <c r="AD2017" s="258">
        <v>0</v>
      </c>
      <c r="AE2017" s="258">
        <v>0</v>
      </c>
      <c r="AF2017" s="258">
        <v>0</v>
      </c>
      <c r="AG2017" s="258">
        <v>0</v>
      </c>
      <c r="AH2017" s="258">
        <v>0</v>
      </c>
      <c r="AI2017" s="258">
        <v>0</v>
      </c>
      <c r="AJ2017" s="258">
        <v>0</v>
      </c>
      <c r="AK2017" s="258">
        <v>0</v>
      </c>
      <c r="AL2017" s="258">
        <v>0</v>
      </c>
      <c r="AM2017" s="258">
        <v>0</v>
      </c>
      <c r="AN2017" s="258">
        <v>0</v>
      </c>
      <c r="AO2017" s="258">
        <v>0</v>
      </c>
      <c r="AP2017" s="258">
        <v>0</v>
      </c>
      <c r="AQ2017" s="258">
        <v>-1.9946999999999999E-2</v>
      </c>
      <c r="AR2017" s="258">
        <v>0</v>
      </c>
      <c r="AT2017" s="193"/>
      <c r="AU2017" s="193"/>
      <c r="AV2017" s="193"/>
      <c r="AW2017" s="193"/>
      <c r="AX2017" s="193"/>
      <c r="AY2017" s="193"/>
      <c r="AZ2017" s="193"/>
      <c r="BA2017" s="193"/>
      <c r="BB2017" s="193"/>
      <c r="BC2017" s="193"/>
      <c r="BD2017" s="193"/>
      <c r="BE2017" s="315"/>
      <c r="BF2017" s="315"/>
      <c r="BG2017" s="315"/>
      <c r="BH2017" s="315"/>
      <c r="BI2017" s="315"/>
      <c r="BJ2017" s="315"/>
      <c r="BK2017" s="315"/>
    </row>
    <row r="2018" spans="1:63" x14ac:dyDescent="0.25">
      <c r="A2018" s="9"/>
      <c r="B2018" s="43" t="s">
        <v>5770</v>
      </c>
      <c r="C2018" s="25" t="s">
        <v>3487</v>
      </c>
      <c r="D2018" s="193">
        <v>1.778</v>
      </c>
      <c r="E2018" s="193">
        <v>0</v>
      </c>
      <c r="F2018" s="193">
        <v>0</v>
      </c>
      <c r="G2018" s="193">
        <v>0</v>
      </c>
      <c r="H2018" s="193">
        <v>0</v>
      </c>
      <c r="I2018" s="193">
        <v>0</v>
      </c>
      <c r="J2018" s="193">
        <v>0</v>
      </c>
      <c r="K2018" s="193">
        <v>0</v>
      </c>
      <c r="L2018" s="193">
        <v>1.778</v>
      </c>
      <c r="M2018" s="193">
        <v>0</v>
      </c>
      <c r="N2018" s="193">
        <v>0</v>
      </c>
      <c r="O2018" s="193">
        <v>0</v>
      </c>
      <c r="P2018" s="199">
        <f t="shared" si="411"/>
        <v>0</v>
      </c>
      <c r="Q2018" s="240">
        <v>0</v>
      </c>
      <c r="R2018" s="99">
        <v>0</v>
      </c>
      <c r="S2018" s="99">
        <v>0</v>
      </c>
      <c r="T2018" s="99">
        <v>0</v>
      </c>
      <c r="U2018" s="99">
        <v>0</v>
      </c>
      <c r="V2018" s="99">
        <v>0</v>
      </c>
      <c r="W2018" s="99">
        <v>0</v>
      </c>
      <c r="X2018" s="241">
        <f t="shared" si="412"/>
        <v>1.9946999999999999E-2</v>
      </c>
      <c r="Y2018" s="241">
        <f t="shared" si="413"/>
        <v>0</v>
      </c>
      <c r="Z2018" s="241">
        <f t="shared" si="414"/>
        <v>0</v>
      </c>
      <c r="AA2018" s="241">
        <f t="shared" si="415"/>
        <v>1.9946999999999999E-2</v>
      </c>
      <c r="AB2018" s="258">
        <v>0</v>
      </c>
      <c r="AC2018" s="258">
        <v>0</v>
      </c>
      <c r="AD2018" s="258">
        <v>0</v>
      </c>
      <c r="AE2018" s="258">
        <v>0</v>
      </c>
      <c r="AF2018" s="258">
        <v>0</v>
      </c>
      <c r="AG2018" s="258">
        <v>0</v>
      </c>
      <c r="AH2018" s="258">
        <v>0</v>
      </c>
      <c r="AI2018" s="258">
        <v>0</v>
      </c>
      <c r="AJ2018" s="258">
        <v>0</v>
      </c>
      <c r="AK2018" s="258">
        <v>0</v>
      </c>
      <c r="AL2018" s="258">
        <v>0</v>
      </c>
      <c r="AM2018" s="258">
        <v>0</v>
      </c>
      <c r="AN2018" s="258">
        <v>0</v>
      </c>
      <c r="AO2018" s="258">
        <v>0</v>
      </c>
      <c r="AP2018" s="258">
        <v>0</v>
      </c>
      <c r="AQ2018" s="258">
        <v>1.9946999999999999E-2</v>
      </c>
      <c r="AR2018" s="258">
        <v>0</v>
      </c>
      <c r="AT2018" s="193"/>
      <c r="AU2018" s="193"/>
      <c r="AV2018" s="193"/>
      <c r="AW2018" s="193"/>
      <c r="AX2018" s="193"/>
      <c r="AY2018" s="193"/>
      <c r="AZ2018" s="193"/>
      <c r="BA2018" s="193"/>
      <c r="BB2018" s="193"/>
      <c r="BC2018" s="193"/>
      <c r="BD2018" s="193"/>
      <c r="BE2018" s="315"/>
      <c r="BF2018" s="315"/>
      <c r="BG2018" s="315"/>
      <c r="BH2018" s="315"/>
      <c r="BI2018" s="315"/>
      <c r="BJ2018" s="315"/>
      <c r="BK2018" s="315"/>
    </row>
    <row r="2019" spans="1:63" x14ac:dyDescent="0.25">
      <c r="A2019" s="9"/>
      <c r="B2019" s="43" t="s">
        <v>5770</v>
      </c>
      <c r="C2019" s="25" t="s">
        <v>3486</v>
      </c>
      <c r="D2019" s="193">
        <v>-8.9800000000000005E-2</v>
      </c>
      <c r="E2019" s="193">
        <v>0</v>
      </c>
      <c r="F2019" s="193">
        <v>0</v>
      </c>
      <c r="G2019" s="193">
        <v>0</v>
      </c>
      <c r="H2019" s="193">
        <v>0</v>
      </c>
      <c r="I2019" s="193">
        <v>0</v>
      </c>
      <c r="J2019" s="193">
        <v>0</v>
      </c>
      <c r="K2019" s="193">
        <v>0</v>
      </c>
      <c r="L2019" s="193">
        <v>-8.9800000000000005E-2</v>
      </c>
      <c r="M2019" s="193">
        <v>0</v>
      </c>
      <c r="N2019" s="193">
        <v>0</v>
      </c>
      <c r="O2019" s="193">
        <v>0</v>
      </c>
      <c r="P2019" s="199">
        <f t="shared" si="411"/>
        <v>0</v>
      </c>
      <c r="Q2019" s="240">
        <v>0</v>
      </c>
      <c r="R2019" s="99">
        <v>0</v>
      </c>
      <c r="S2019" s="99">
        <v>0</v>
      </c>
      <c r="T2019" s="99">
        <v>0</v>
      </c>
      <c r="U2019" s="99">
        <v>0</v>
      </c>
      <c r="V2019" s="99">
        <v>0</v>
      </c>
      <c r="W2019" s="99">
        <v>0</v>
      </c>
      <c r="X2019" s="241">
        <f t="shared" si="412"/>
        <v>0</v>
      </c>
      <c r="Y2019" s="241">
        <f t="shared" si="413"/>
        <v>0</v>
      </c>
      <c r="Z2019" s="241">
        <f t="shared" si="414"/>
        <v>0</v>
      </c>
      <c r="AA2019" s="241">
        <f t="shared" si="415"/>
        <v>0</v>
      </c>
      <c r="AB2019" s="258">
        <v>0</v>
      </c>
      <c r="AC2019" s="258">
        <v>0</v>
      </c>
      <c r="AD2019" s="258">
        <v>0</v>
      </c>
      <c r="AE2019" s="258">
        <v>0</v>
      </c>
      <c r="AF2019" s="258">
        <v>0</v>
      </c>
      <c r="AG2019" s="258">
        <v>0</v>
      </c>
      <c r="AH2019" s="258">
        <v>0</v>
      </c>
      <c r="AI2019" s="258">
        <v>0</v>
      </c>
      <c r="AJ2019" s="258">
        <v>0</v>
      </c>
      <c r="AK2019" s="258">
        <v>0</v>
      </c>
      <c r="AL2019" s="258">
        <v>0</v>
      </c>
      <c r="AM2019" s="258">
        <v>0</v>
      </c>
      <c r="AN2019" s="258">
        <v>0</v>
      </c>
      <c r="AO2019" s="258">
        <v>0</v>
      </c>
      <c r="AP2019" s="258">
        <v>0</v>
      </c>
      <c r="AQ2019" s="258">
        <v>0</v>
      </c>
      <c r="AR2019" s="258">
        <v>0</v>
      </c>
      <c r="AT2019" s="193"/>
      <c r="AU2019" s="193"/>
      <c r="AV2019" s="193"/>
      <c r="AW2019" s="193"/>
      <c r="AX2019" s="193"/>
      <c r="AY2019" s="193"/>
      <c r="AZ2019" s="193"/>
      <c r="BA2019" s="193"/>
      <c r="BB2019" s="193"/>
      <c r="BC2019" s="193"/>
      <c r="BD2019" s="193"/>
      <c r="BE2019" s="315"/>
      <c r="BF2019" s="315"/>
      <c r="BG2019" s="315"/>
      <c r="BH2019" s="315"/>
      <c r="BI2019" s="315"/>
      <c r="BJ2019" s="315"/>
      <c r="BK2019" s="315"/>
    </row>
    <row r="2020" spans="1:63" x14ac:dyDescent="0.25">
      <c r="A2020" s="9"/>
      <c r="B2020" s="43" t="s">
        <v>5770</v>
      </c>
      <c r="C2020" s="25" t="s">
        <v>3485</v>
      </c>
      <c r="D2020" s="193">
        <v>8.9800000000000005E-2</v>
      </c>
      <c r="E2020" s="193">
        <v>0</v>
      </c>
      <c r="F2020" s="193">
        <v>0</v>
      </c>
      <c r="G2020" s="193">
        <v>0</v>
      </c>
      <c r="H2020" s="193">
        <v>0</v>
      </c>
      <c r="I2020" s="193">
        <v>0</v>
      </c>
      <c r="J2020" s="193">
        <v>0</v>
      </c>
      <c r="K2020" s="193">
        <v>0</v>
      </c>
      <c r="L2020" s="193">
        <v>8.9800000000000005E-2</v>
      </c>
      <c r="M2020" s="193">
        <v>0</v>
      </c>
      <c r="N2020" s="193">
        <v>0</v>
      </c>
      <c r="O2020" s="193">
        <v>0</v>
      </c>
      <c r="P2020" s="199">
        <f t="shared" si="411"/>
        <v>0</v>
      </c>
      <c r="Q2020" s="240">
        <v>0</v>
      </c>
      <c r="R2020" s="99">
        <v>0</v>
      </c>
      <c r="S2020" s="99">
        <v>0</v>
      </c>
      <c r="T2020" s="99">
        <v>0</v>
      </c>
      <c r="U2020" s="99">
        <v>0</v>
      </c>
      <c r="V2020" s="99">
        <v>0</v>
      </c>
      <c r="W2020" s="99">
        <v>0</v>
      </c>
      <c r="X2020" s="241">
        <f t="shared" si="412"/>
        <v>0</v>
      </c>
      <c r="Y2020" s="241">
        <f t="shared" si="413"/>
        <v>0</v>
      </c>
      <c r="Z2020" s="241">
        <f t="shared" si="414"/>
        <v>0</v>
      </c>
      <c r="AA2020" s="241">
        <f t="shared" si="415"/>
        <v>0</v>
      </c>
      <c r="AB2020" s="258">
        <v>0</v>
      </c>
      <c r="AC2020" s="258">
        <v>0</v>
      </c>
      <c r="AD2020" s="258">
        <v>0</v>
      </c>
      <c r="AE2020" s="258">
        <v>0</v>
      </c>
      <c r="AF2020" s="258">
        <v>0</v>
      </c>
      <c r="AG2020" s="258">
        <v>0</v>
      </c>
      <c r="AH2020" s="258">
        <v>0</v>
      </c>
      <c r="AI2020" s="258">
        <v>0</v>
      </c>
      <c r="AJ2020" s="258">
        <v>0</v>
      </c>
      <c r="AK2020" s="258">
        <v>0</v>
      </c>
      <c r="AL2020" s="258">
        <v>0</v>
      </c>
      <c r="AM2020" s="258">
        <v>0</v>
      </c>
      <c r="AN2020" s="258">
        <v>0</v>
      </c>
      <c r="AO2020" s="258">
        <v>0</v>
      </c>
      <c r="AP2020" s="258">
        <v>0</v>
      </c>
      <c r="AQ2020" s="258">
        <v>0</v>
      </c>
      <c r="AR2020" s="258">
        <v>0</v>
      </c>
      <c r="AT2020" s="193"/>
      <c r="AU2020" s="193"/>
      <c r="AV2020" s="193"/>
      <c r="AW2020" s="193"/>
      <c r="AX2020" s="193"/>
      <c r="AY2020" s="193"/>
      <c r="AZ2020" s="193"/>
      <c r="BA2020" s="193"/>
      <c r="BB2020" s="193"/>
      <c r="BC2020" s="193"/>
      <c r="BD2020" s="193"/>
      <c r="BE2020" s="315"/>
      <c r="BF2020" s="315"/>
      <c r="BG2020" s="315"/>
      <c r="BH2020" s="315"/>
      <c r="BI2020" s="315"/>
      <c r="BJ2020" s="315"/>
      <c r="BK2020" s="315"/>
    </row>
    <row r="2021" spans="1:63" x14ac:dyDescent="0.25">
      <c r="A2021" s="43"/>
      <c r="B2021" s="43" t="s">
        <v>5770</v>
      </c>
      <c r="C2021" s="25" t="s">
        <v>1644</v>
      </c>
      <c r="D2021" s="193">
        <v>-354</v>
      </c>
      <c r="E2021" s="193">
        <v>0</v>
      </c>
      <c r="F2021" s="193">
        <v>0</v>
      </c>
      <c r="G2021" s="193">
        <v>0</v>
      </c>
      <c r="H2021" s="193">
        <v>0</v>
      </c>
      <c r="I2021" s="193">
        <v>0</v>
      </c>
      <c r="J2021" s="193">
        <v>0</v>
      </c>
      <c r="K2021" s="193">
        <v>0</v>
      </c>
      <c r="L2021" s="193">
        <v>-354</v>
      </c>
      <c r="M2021" s="193">
        <v>0</v>
      </c>
      <c r="N2021" s="193">
        <v>0</v>
      </c>
      <c r="O2021" s="193">
        <v>0</v>
      </c>
      <c r="P2021" s="199">
        <f t="shared" si="411"/>
        <v>0</v>
      </c>
      <c r="Q2021" s="240">
        <v>0</v>
      </c>
      <c r="R2021" s="99">
        <v>0</v>
      </c>
      <c r="S2021" s="99">
        <v>0</v>
      </c>
      <c r="T2021" s="99">
        <v>0</v>
      </c>
      <c r="U2021" s="99">
        <v>0</v>
      </c>
      <c r="V2021" s="99">
        <v>0</v>
      </c>
      <c r="W2021" s="99">
        <v>0</v>
      </c>
      <c r="X2021" s="241">
        <f t="shared" si="412"/>
        <v>0</v>
      </c>
      <c r="Y2021" s="241">
        <f t="shared" si="413"/>
        <v>0</v>
      </c>
      <c r="Z2021" s="241">
        <f t="shared" si="414"/>
        <v>0</v>
      </c>
      <c r="AA2021" s="241">
        <f t="shared" si="415"/>
        <v>0</v>
      </c>
      <c r="AB2021" s="258">
        <v>0</v>
      </c>
      <c r="AC2021" s="258">
        <v>0</v>
      </c>
      <c r="AD2021" s="258">
        <v>0</v>
      </c>
      <c r="AE2021" s="258">
        <v>0</v>
      </c>
      <c r="AF2021" s="258">
        <v>0</v>
      </c>
      <c r="AG2021" s="258">
        <v>0</v>
      </c>
      <c r="AH2021" s="258">
        <v>0</v>
      </c>
      <c r="AI2021" s="258">
        <v>0</v>
      </c>
      <c r="AJ2021" s="258">
        <v>0</v>
      </c>
      <c r="AK2021" s="258">
        <v>0</v>
      </c>
      <c r="AL2021" s="258">
        <v>0</v>
      </c>
      <c r="AM2021" s="258">
        <v>0</v>
      </c>
      <c r="AN2021" s="258">
        <v>0</v>
      </c>
      <c r="AO2021" s="258">
        <v>0</v>
      </c>
      <c r="AP2021" s="258">
        <v>0</v>
      </c>
      <c r="AQ2021" s="258">
        <v>0</v>
      </c>
      <c r="AR2021" s="258">
        <v>0</v>
      </c>
      <c r="AT2021" s="193"/>
      <c r="AU2021" s="193"/>
      <c r="AV2021" s="193"/>
      <c r="AW2021" s="193"/>
      <c r="AX2021" s="193"/>
      <c r="AY2021" s="193"/>
      <c r="AZ2021" s="193"/>
      <c r="BA2021" s="193"/>
      <c r="BB2021" s="193"/>
      <c r="BC2021" s="193"/>
      <c r="BD2021" s="193"/>
      <c r="BE2021" s="315"/>
      <c r="BF2021" s="315"/>
      <c r="BG2021" s="315"/>
      <c r="BH2021" s="315"/>
      <c r="BI2021" s="315"/>
      <c r="BJ2021" s="315"/>
      <c r="BK2021" s="315"/>
    </row>
    <row r="2022" spans="1:63" x14ac:dyDescent="0.25">
      <c r="A2022" s="43"/>
      <c r="B2022" s="43" t="s">
        <v>5770</v>
      </c>
      <c r="C2022" s="25" t="s">
        <v>1643</v>
      </c>
      <c r="D2022" s="193">
        <v>354</v>
      </c>
      <c r="E2022" s="193">
        <v>0</v>
      </c>
      <c r="F2022" s="193">
        <v>0</v>
      </c>
      <c r="G2022" s="193">
        <v>0</v>
      </c>
      <c r="H2022" s="193">
        <v>0</v>
      </c>
      <c r="I2022" s="193">
        <v>0</v>
      </c>
      <c r="J2022" s="193">
        <v>0</v>
      </c>
      <c r="K2022" s="193">
        <v>0</v>
      </c>
      <c r="L2022" s="193">
        <v>354</v>
      </c>
      <c r="M2022" s="193">
        <v>0</v>
      </c>
      <c r="N2022" s="193">
        <v>0</v>
      </c>
      <c r="O2022" s="193">
        <v>0</v>
      </c>
      <c r="P2022" s="199">
        <f t="shared" si="411"/>
        <v>0</v>
      </c>
      <c r="Q2022" s="240">
        <v>0</v>
      </c>
      <c r="R2022" s="99">
        <v>0</v>
      </c>
      <c r="S2022" s="99">
        <v>0</v>
      </c>
      <c r="T2022" s="99">
        <v>0</v>
      </c>
      <c r="U2022" s="99">
        <v>0</v>
      </c>
      <c r="V2022" s="99">
        <v>0</v>
      </c>
      <c r="W2022" s="99">
        <v>0</v>
      </c>
      <c r="X2022" s="241">
        <f t="shared" si="412"/>
        <v>0</v>
      </c>
      <c r="Y2022" s="241">
        <f t="shared" si="413"/>
        <v>0</v>
      </c>
      <c r="Z2022" s="241">
        <f t="shared" si="414"/>
        <v>0</v>
      </c>
      <c r="AA2022" s="241">
        <f t="shared" si="415"/>
        <v>0</v>
      </c>
      <c r="AB2022" s="258">
        <v>0</v>
      </c>
      <c r="AC2022" s="258">
        <v>0</v>
      </c>
      <c r="AD2022" s="258">
        <v>0</v>
      </c>
      <c r="AE2022" s="258">
        <v>0</v>
      </c>
      <c r="AF2022" s="258">
        <v>0</v>
      </c>
      <c r="AG2022" s="258">
        <v>0</v>
      </c>
      <c r="AH2022" s="258">
        <v>0</v>
      </c>
      <c r="AI2022" s="258">
        <v>0</v>
      </c>
      <c r="AJ2022" s="258">
        <v>0</v>
      </c>
      <c r="AK2022" s="258">
        <v>0</v>
      </c>
      <c r="AL2022" s="258">
        <v>0</v>
      </c>
      <c r="AM2022" s="258">
        <v>0</v>
      </c>
      <c r="AN2022" s="258">
        <v>0</v>
      </c>
      <c r="AO2022" s="258">
        <v>0</v>
      </c>
      <c r="AP2022" s="258">
        <v>0</v>
      </c>
      <c r="AQ2022" s="258">
        <v>0</v>
      </c>
      <c r="AR2022" s="258">
        <v>0</v>
      </c>
      <c r="AT2022" s="193"/>
      <c r="AU2022" s="193"/>
      <c r="AV2022" s="193"/>
      <c r="AW2022" s="193"/>
      <c r="AX2022" s="193"/>
      <c r="AY2022" s="193"/>
      <c r="AZ2022" s="193"/>
      <c r="BA2022" s="193"/>
      <c r="BB2022" s="193"/>
      <c r="BC2022" s="193"/>
      <c r="BD2022" s="193"/>
      <c r="BE2022" s="315"/>
      <c r="BF2022" s="315"/>
      <c r="BG2022" s="315"/>
      <c r="BH2022" s="315"/>
      <c r="BI2022" s="315"/>
      <c r="BJ2022" s="315"/>
      <c r="BK2022" s="315"/>
    </row>
    <row r="2023" spans="1:63" x14ac:dyDescent="0.25">
      <c r="A2023" s="9"/>
      <c r="B2023" s="43" t="s">
        <v>5770</v>
      </c>
      <c r="C2023" s="25" t="s">
        <v>3356</v>
      </c>
      <c r="D2023" s="193">
        <v>-0.875</v>
      </c>
      <c r="E2023" s="193">
        <v>0</v>
      </c>
      <c r="F2023" s="193">
        <v>0</v>
      </c>
      <c r="G2023" s="193">
        <v>0</v>
      </c>
      <c r="H2023" s="193">
        <v>0</v>
      </c>
      <c r="I2023" s="193">
        <v>0</v>
      </c>
      <c r="J2023" s="193">
        <v>0</v>
      </c>
      <c r="K2023" s="193">
        <v>0</v>
      </c>
      <c r="L2023" s="193">
        <v>-0.875</v>
      </c>
      <c r="M2023" s="193">
        <v>0</v>
      </c>
      <c r="N2023" s="193">
        <v>0</v>
      </c>
      <c r="O2023" s="193">
        <v>0</v>
      </c>
      <c r="P2023" s="199">
        <f t="shared" si="411"/>
        <v>0</v>
      </c>
      <c r="Q2023" s="240">
        <v>0</v>
      </c>
      <c r="R2023" s="99">
        <v>0</v>
      </c>
      <c r="S2023" s="99">
        <v>0</v>
      </c>
      <c r="T2023" s="99">
        <v>0</v>
      </c>
      <c r="U2023" s="99">
        <v>0</v>
      </c>
      <c r="V2023" s="99">
        <v>0</v>
      </c>
      <c r="W2023" s="99">
        <v>0</v>
      </c>
      <c r="X2023" s="241">
        <f t="shared" si="412"/>
        <v>-8.2403999999999995E-4</v>
      </c>
      <c r="Y2023" s="241">
        <f t="shared" si="413"/>
        <v>0</v>
      </c>
      <c r="Z2023" s="241">
        <f t="shared" si="414"/>
        <v>0</v>
      </c>
      <c r="AA2023" s="241">
        <f t="shared" si="415"/>
        <v>-8.2403999999999995E-4</v>
      </c>
      <c r="AB2023" s="258">
        <v>0</v>
      </c>
      <c r="AC2023" s="258">
        <v>0</v>
      </c>
      <c r="AD2023" s="258">
        <v>0</v>
      </c>
      <c r="AE2023" s="258">
        <v>0</v>
      </c>
      <c r="AF2023" s="258">
        <v>0</v>
      </c>
      <c r="AG2023" s="258">
        <v>0</v>
      </c>
      <c r="AH2023" s="258">
        <v>0</v>
      </c>
      <c r="AI2023" s="258">
        <v>0</v>
      </c>
      <c r="AJ2023" s="258">
        <v>0</v>
      </c>
      <c r="AK2023" s="258">
        <v>0</v>
      </c>
      <c r="AL2023" s="258">
        <v>0</v>
      </c>
      <c r="AM2023" s="258">
        <v>0</v>
      </c>
      <c r="AN2023" s="258">
        <v>0</v>
      </c>
      <c r="AO2023" s="258">
        <v>0</v>
      </c>
      <c r="AP2023" s="258">
        <v>0</v>
      </c>
      <c r="AQ2023" s="258">
        <v>-8.2403999999999995E-4</v>
      </c>
      <c r="AR2023" s="258">
        <v>0</v>
      </c>
      <c r="AT2023" s="193"/>
      <c r="AU2023" s="193"/>
      <c r="AV2023" s="193"/>
      <c r="AW2023" s="193"/>
      <c r="AX2023" s="193"/>
      <c r="AY2023" s="193"/>
      <c r="AZ2023" s="193"/>
      <c r="BA2023" s="193"/>
      <c r="BB2023" s="193"/>
      <c r="BC2023" s="193"/>
      <c r="BD2023" s="193"/>
      <c r="BE2023" s="315"/>
      <c r="BF2023" s="315"/>
      <c r="BG2023" s="315"/>
      <c r="BH2023" s="315"/>
      <c r="BI2023" s="315"/>
      <c r="BJ2023" s="315"/>
      <c r="BK2023" s="315"/>
    </row>
    <row r="2024" spans="1:63" x14ac:dyDescent="0.25">
      <c r="A2024" s="9"/>
      <c r="B2024" s="43" t="s">
        <v>5770</v>
      </c>
      <c r="C2024" s="25" t="s">
        <v>1610</v>
      </c>
      <c r="D2024" s="193">
        <v>0.875</v>
      </c>
      <c r="E2024" s="193">
        <v>0</v>
      </c>
      <c r="F2024" s="193">
        <v>0</v>
      </c>
      <c r="G2024" s="193">
        <v>0</v>
      </c>
      <c r="H2024" s="193">
        <v>0</v>
      </c>
      <c r="I2024" s="193">
        <v>0</v>
      </c>
      <c r="J2024" s="193">
        <v>0</v>
      </c>
      <c r="K2024" s="193">
        <v>0</v>
      </c>
      <c r="L2024" s="193">
        <v>0.875</v>
      </c>
      <c r="M2024" s="193">
        <v>0</v>
      </c>
      <c r="N2024" s="193">
        <v>0</v>
      </c>
      <c r="O2024" s="193">
        <v>0</v>
      </c>
      <c r="P2024" s="199">
        <f t="shared" si="411"/>
        <v>0</v>
      </c>
      <c r="Q2024" s="240">
        <v>0</v>
      </c>
      <c r="R2024" s="99">
        <v>0</v>
      </c>
      <c r="S2024" s="99">
        <v>0</v>
      </c>
      <c r="T2024" s="99">
        <v>0</v>
      </c>
      <c r="U2024" s="99">
        <v>0</v>
      </c>
      <c r="V2024" s="99">
        <v>0</v>
      </c>
      <c r="W2024" s="99">
        <v>0</v>
      </c>
      <c r="X2024" s="241">
        <f t="shared" si="412"/>
        <v>8.2403999999999995E-4</v>
      </c>
      <c r="Y2024" s="241">
        <f t="shared" si="413"/>
        <v>0</v>
      </c>
      <c r="Z2024" s="241">
        <f t="shared" si="414"/>
        <v>0</v>
      </c>
      <c r="AA2024" s="241">
        <f t="shared" si="415"/>
        <v>8.2403999999999995E-4</v>
      </c>
      <c r="AB2024" s="258">
        <v>0</v>
      </c>
      <c r="AC2024" s="258">
        <v>0</v>
      </c>
      <c r="AD2024" s="258">
        <v>0</v>
      </c>
      <c r="AE2024" s="258">
        <v>0</v>
      </c>
      <c r="AF2024" s="258">
        <v>0</v>
      </c>
      <c r="AG2024" s="258">
        <v>0</v>
      </c>
      <c r="AH2024" s="258">
        <v>0</v>
      </c>
      <c r="AI2024" s="258">
        <v>0</v>
      </c>
      <c r="AJ2024" s="258">
        <v>0</v>
      </c>
      <c r="AK2024" s="258">
        <v>0</v>
      </c>
      <c r="AL2024" s="258">
        <v>0</v>
      </c>
      <c r="AM2024" s="258">
        <v>0</v>
      </c>
      <c r="AN2024" s="258">
        <v>0</v>
      </c>
      <c r="AO2024" s="258">
        <v>0</v>
      </c>
      <c r="AP2024" s="258">
        <v>0</v>
      </c>
      <c r="AQ2024" s="258">
        <v>8.2403999999999995E-4</v>
      </c>
      <c r="AR2024" s="258">
        <v>0</v>
      </c>
      <c r="AT2024" s="193"/>
      <c r="AU2024" s="193"/>
      <c r="AV2024" s="193"/>
      <c r="AW2024" s="193"/>
      <c r="AX2024" s="193"/>
      <c r="AY2024" s="193"/>
      <c r="AZ2024" s="193"/>
      <c r="BA2024" s="193"/>
      <c r="BB2024" s="193"/>
      <c r="BC2024" s="193"/>
      <c r="BD2024" s="193"/>
      <c r="BE2024" s="315"/>
      <c r="BF2024" s="315"/>
      <c r="BG2024" s="315"/>
      <c r="BH2024" s="315"/>
      <c r="BI2024" s="315"/>
      <c r="BJ2024" s="315"/>
      <c r="BK2024" s="315"/>
    </row>
    <row r="2025" spans="1:63" x14ac:dyDescent="0.25">
      <c r="A2025" s="9"/>
      <c r="B2025" s="43" t="s">
        <v>5770</v>
      </c>
      <c r="C2025" s="25" t="s">
        <v>6950</v>
      </c>
      <c r="D2025" s="193">
        <v>-160</v>
      </c>
      <c r="E2025" s="193">
        <v>0</v>
      </c>
      <c r="F2025" s="193">
        <v>0</v>
      </c>
      <c r="G2025" s="193">
        <v>0</v>
      </c>
      <c r="H2025" s="193">
        <v>0</v>
      </c>
      <c r="I2025" s="193">
        <v>0</v>
      </c>
      <c r="J2025" s="193">
        <v>0</v>
      </c>
      <c r="K2025" s="193">
        <v>0</v>
      </c>
      <c r="L2025" s="193">
        <v>-160</v>
      </c>
      <c r="M2025" s="193">
        <v>0</v>
      </c>
      <c r="N2025" s="193">
        <v>0</v>
      </c>
      <c r="O2025" s="193">
        <v>0</v>
      </c>
      <c r="P2025" s="199">
        <f t="shared" si="411"/>
        <v>0</v>
      </c>
      <c r="Q2025" s="240">
        <v>0</v>
      </c>
      <c r="R2025" s="99">
        <v>0</v>
      </c>
      <c r="S2025" s="99">
        <v>0</v>
      </c>
      <c r="T2025" s="99">
        <v>0</v>
      </c>
      <c r="U2025" s="99">
        <v>0</v>
      </c>
      <c r="V2025" s="99">
        <v>0</v>
      </c>
      <c r="W2025" s="99">
        <v>0</v>
      </c>
      <c r="X2025" s="241">
        <f t="shared" si="412"/>
        <v>-0.13406999999999999</v>
      </c>
      <c r="Y2025" s="241">
        <f t="shared" si="413"/>
        <v>0</v>
      </c>
      <c r="Z2025" s="241">
        <f t="shared" si="414"/>
        <v>0</v>
      </c>
      <c r="AA2025" s="241">
        <f t="shared" si="415"/>
        <v>-0.13406999999999999</v>
      </c>
      <c r="AB2025" s="258">
        <v>0</v>
      </c>
      <c r="AC2025" s="258">
        <v>0</v>
      </c>
      <c r="AD2025" s="258">
        <v>0</v>
      </c>
      <c r="AE2025" s="258">
        <v>0</v>
      </c>
      <c r="AF2025" s="258">
        <v>0</v>
      </c>
      <c r="AG2025" s="258">
        <v>0</v>
      </c>
      <c r="AH2025" s="258">
        <v>0</v>
      </c>
      <c r="AI2025" s="258">
        <v>0</v>
      </c>
      <c r="AJ2025" s="258">
        <v>0</v>
      </c>
      <c r="AK2025" s="258">
        <v>0</v>
      </c>
      <c r="AL2025" s="258">
        <v>0</v>
      </c>
      <c r="AM2025" s="258">
        <v>0</v>
      </c>
      <c r="AN2025" s="258">
        <v>0</v>
      </c>
      <c r="AO2025" s="258">
        <v>0</v>
      </c>
      <c r="AP2025" s="258">
        <v>0</v>
      </c>
      <c r="AQ2025" s="258">
        <v>-0.13406999999999999</v>
      </c>
      <c r="AR2025" s="258">
        <v>0</v>
      </c>
      <c r="AT2025" s="193"/>
      <c r="AU2025" s="193"/>
      <c r="AV2025" s="193"/>
      <c r="AW2025" s="193"/>
      <c r="AX2025" s="193"/>
      <c r="AY2025" s="193"/>
      <c r="AZ2025" s="193"/>
      <c r="BA2025" s="193"/>
      <c r="BB2025" s="193"/>
      <c r="BC2025" s="193"/>
      <c r="BD2025" s="193"/>
      <c r="BE2025" s="315"/>
      <c r="BF2025" s="315"/>
      <c r="BG2025" s="315"/>
      <c r="BH2025" s="315"/>
      <c r="BI2025" s="315"/>
      <c r="BJ2025" s="315"/>
      <c r="BK2025" s="315"/>
    </row>
    <row r="2026" spans="1:63" x14ac:dyDescent="0.25">
      <c r="A2026" s="9"/>
      <c r="B2026" s="43" t="s">
        <v>5770</v>
      </c>
      <c r="C2026" s="25" t="s">
        <v>6949</v>
      </c>
      <c r="D2026" s="193">
        <v>160</v>
      </c>
      <c r="E2026" s="193">
        <v>0</v>
      </c>
      <c r="F2026" s="193">
        <v>0</v>
      </c>
      <c r="G2026" s="193">
        <v>0</v>
      </c>
      <c r="H2026" s="193">
        <v>0</v>
      </c>
      <c r="I2026" s="193">
        <v>0</v>
      </c>
      <c r="J2026" s="193">
        <v>0</v>
      </c>
      <c r="K2026" s="193">
        <v>0</v>
      </c>
      <c r="L2026" s="193">
        <v>160</v>
      </c>
      <c r="M2026" s="193">
        <v>0</v>
      </c>
      <c r="N2026" s="193">
        <v>0</v>
      </c>
      <c r="O2026" s="193">
        <v>0</v>
      </c>
      <c r="P2026" s="199">
        <f t="shared" si="411"/>
        <v>0</v>
      </c>
      <c r="Q2026" s="240">
        <v>0</v>
      </c>
      <c r="R2026" s="99">
        <v>0</v>
      </c>
      <c r="S2026" s="99">
        <v>0</v>
      </c>
      <c r="T2026" s="99">
        <v>0</v>
      </c>
      <c r="U2026" s="99">
        <v>0</v>
      </c>
      <c r="V2026" s="99">
        <v>0</v>
      </c>
      <c r="W2026" s="99">
        <v>0</v>
      </c>
      <c r="X2026" s="241">
        <f t="shared" si="412"/>
        <v>0.13406999999999999</v>
      </c>
      <c r="Y2026" s="241">
        <f t="shared" si="413"/>
        <v>0</v>
      </c>
      <c r="Z2026" s="241">
        <f t="shared" si="414"/>
        <v>0</v>
      </c>
      <c r="AA2026" s="241">
        <f t="shared" si="415"/>
        <v>0.13406999999999999</v>
      </c>
      <c r="AB2026" s="258">
        <v>0</v>
      </c>
      <c r="AC2026" s="258">
        <v>0</v>
      </c>
      <c r="AD2026" s="258">
        <v>0</v>
      </c>
      <c r="AE2026" s="258">
        <v>0</v>
      </c>
      <c r="AF2026" s="258">
        <v>0</v>
      </c>
      <c r="AG2026" s="258">
        <v>0</v>
      </c>
      <c r="AH2026" s="258">
        <v>0</v>
      </c>
      <c r="AI2026" s="258">
        <v>0</v>
      </c>
      <c r="AJ2026" s="258">
        <v>0</v>
      </c>
      <c r="AK2026" s="258">
        <v>0</v>
      </c>
      <c r="AL2026" s="258">
        <v>0</v>
      </c>
      <c r="AM2026" s="258">
        <v>0</v>
      </c>
      <c r="AN2026" s="258">
        <v>0</v>
      </c>
      <c r="AO2026" s="258">
        <v>0</v>
      </c>
      <c r="AP2026" s="258">
        <v>0</v>
      </c>
      <c r="AQ2026" s="258">
        <v>0.13406999999999999</v>
      </c>
      <c r="AR2026" s="258">
        <v>0</v>
      </c>
      <c r="AT2026" s="193"/>
      <c r="AU2026" s="193"/>
      <c r="AV2026" s="193"/>
      <c r="AW2026" s="193"/>
      <c r="AX2026" s="193"/>
      <c r="AY2026" s="193"/>
      <c r="AZ2026" s="193"/>
      <c r="BA2026" s="193"/>
      <c r="BB2026" s="193"/>
      <c r="BC2026" s="193"/>
      <c r="BD2026" s="193"/>
      <c r="BE2026" s="315"/>
      <c r="BF2026" s="315"/>
      <c r="BG2026" s="315"/>
      <c r="BH2026" s="315"/>
      <c r="BI2026" s="315"/>
      <c r="BJ2026" s="315"/>
      <c r="BK2026" s="315"/>
    </row>
    <row r="2027" spans="1:63" x14ac:dyDescent="0.25">
      <c r="A2027" s="9"/>
      <c r="B2027" s="43" t="s">
        <v>5770</v>
      </c>
      <c r="C2027" s="25" t="s">
        <v>6948</v>
      </c>
      <c r="D2027" s="193">
        <v>-1.1950000000000001</v>
      </c>
      <c r="E2027" s="193">
        <v>0</v>
      </c>
      <c r="F2027" s="193">
        <v>0</v>
      </c>
      <c r="G2027" s="193">
        <v>0</v>
      </c>
      <c r="H2027" s="193">
        <v>0</v>
      </c>
      <c r="I2027" s="193">
        <v>0</v>
      </c>
      <c r="J2027" s="193">
        <v>0</v>
      </c>
      <c r="K2027" s="193">
        <v>0</v>
      </c>
      <c r="L2027" s="193">
        <v>-1.1950000000000001</v>
      </c>
      <c r="M2027" s="193">
        <v>0</v>
      </c>
      <c r="N2027" s="193">
        <v>0</v>
      </c>
      <c r="O2027" s="193">
        <v>0</v>
      </c>
      <c r="P2027" s="199">
        <f t="shared" si="411"/>
        <v>0</v>
      </c>
      <c r="Q2027" s="240">
        <v>0</v>
      </c>
      <c r="R2027" s="99">
        <v>0</v>
      </c>
      <c r="S2027" s="99">
        <v>0</v>
      </c>
      <c r="T2027" s="99">
        <v>0</v>
      </c>
      <c r="U2027" s="99">
        <v>0</v>
      </c>
      <c r="V2027" s="99">
        <v>0</v>
      </c>
      <c r="W2027" s="99">
        <v>0</v>
      </c>
      <c r="X2027" s="241">
        <f t="shared" si="412"/>
        <v>-1.05294E-3</v>
      </c>
      <c r="Y2027" s="241">
        <f t="shared" si="413"/>
        <v>0</v>
      </c>
      <c r="Z2027" s="241">
        <f t="shared" si="414"/>
        <v>0</v>
      </c>
      <c r="AA2027" s="241">
        <f t="shared" si="415"/>
        <v>-1.05294E-3</v>
      </c>
      <c r="AB2027" s="258">
        <v>0</v>
      </c>
      <c r="AC2027" s="258">
        <v>0</v>
      </c>
      <c r="AD2027" s="258">
        <v>0</v>
      </c>
      <c r="AE2027" s="258">
        <v>0</v>
      </c>
      <c r="AF2027" s="258">
        <v>0</v>
      </c>
      <c r="AG2027" s="258">
        <v>0</v>
      </c>
      <c r="AH2027" s="258">
        <v>0</v>
      </c>
      <c r="AI2027" s="258">
        <v>0</v>
      </c>
      <c r="AJ2027" s="258">
        <v>0</v>
      </c>
      <c r="AK2027" s="258">
        <v>0</v>
      </c>
      <c r="AL2027" s="258">
        <v>0</v>
      </c>
      <c r="AM2027" s="258">
        <v>0</v>
      </c>
      <c r="AN2027" s="258">
        <v>0</v>
      </c>
      <c r="AO2027" s="258">
        <v>0</v>
      </c>
      <c r="AP2027" s="258">
        <v>0</v>
      </c>
      <c r="AQ2027" s="258">
        <v>-1.05294E-3</v>
      </c>
      <c r="AR2027" s="258">
        <v>0</v>
      </c>
      <c r="AT2027" s="193"/>
      <c r="AU2027" s="193"/>
      <c r="AV2027" s="193"/>
      <c r="AW2027" s="193"/>
      <c r="AX2027" s="193"/>
      <c r="AY2027" s="193"/>
      <c r="AZ2027" s="193"/>
      <c r="BA2027" s="193"/>
      <c r="BB2027" s="193"/>
      <c r="BC2027" s="193"/>
      <c r="BD2027" s="193"/>
      <c r="BE2027" s="315"/>
      <c r="BF2027" s="315"/>
      <c r="BG2027" s="315"/>
      <c r="BH2027" s="315"/>
      <c r="BI2027" s="315"/>
      <c r="BJ2027" s="315"/>
      <c r="BK2027" s="315"/>
    </row>
    <row r="2028" spans="1:63" x14ac:dyDescent="0.25">
      <c r="A2028" s="9"/>
      <c r="B2028" s="43" t="s">
        <v>5770</v>
      </c>
      <c r="C2028" s="25" t="s">
        <v>4370</v>
      </c>
      <c r="D2028" s="193">
        <v>1.1950000000000001</v>
      </c>
      <c r="E2028" s="193">
        <v>0</v>
      </c>
      <c r="F2028" s="193">
        <v>0</v>
      </c>
      <c r="G2028" s="193">
        <v>0</v>
      </c>
      <c r="H2028" s="193">
        <v>0</v>
      </c>
      <c r="I2028" s="193">
        <v>0</v>
      </c>
      <c r="J2028" s="193">
        <v>0</v>
      </c>
      <c r="K2028" s="193">
        <v>0</v>
      </c>
      <c r="L2028" s="193">
        <v>1.1950000000000001</v>
      </c>
      <c r="M2028" s="193">
        <v>0</v>
      </c>
      <c r="N2028" s="193">
        <v>0</v>
      </c>
      <c r="O2028" s="193">
        <v>0</v>
      </c>
      <c r="P2028" s="199">
        <f t="shared" si="411"/>
        <v>0</v>
      </c>
      <c r="Q2028" s="240">
        <v>0</v>
      </c>
      <c r="R2028" s="99">
        <v>0</v>
      </c>
      <c r="S2028" s="99">
        <v>0</v>
      </c>
      <c r="T2028" s="99">
        <v>0</v>
      </c>
      <c r="U2028" s="99">
        <v>0</v>
      </c>
      <c r="V2028" s="99">
        <v>0</v>
      </c>
      <c r="W2028" s="99">
        <v>0</v>
      </c>
      <c r="X2028" s="241">
        <f t="shared" si="412"/>
        <v>1.05294E-3</v>
      </c>
      <c r="Y2028" s="241">
        <f t="shared" si="413"/>
        <v>0</v>
      </c>
      <c r="Z2028" s="241">
        <f t="shared" si="414"/>
        <v>0</v>
      </c>
      <c r="AA2028" s="241">
        <f t="shared" si="415"/>
        <v>1.05294E-3</v>
      </c>
      <c r="AB2028" s="258">
        <v>0</v>
      </c>
      <c r="AC2028" s="258">
        <v>0</v>
      </c>
      <c r="AD2028" s="258">
        <v>0</v>
      </c>
      <c r="AE2028" s="258">
        <v>0</v>
      </c>
      <c r="AF2028" s="258">
        <v>0</v>
      </c>
      <c r="AG2028" s="258">
        <v>0</v>
      </c>
      <c r="AH2028" s="258">
        <v>0</v>
      </c>
      <c r="AI2028" s="258">
        <v>0</v>
      </c>
      <c r="AJ2028" s="258">
        <v>0</v>
      </c>
      <c r="AK2028" s="258">
        <v>0</v>
      </c>
      <c r="AL2028" s="258">
        <v>0</v>
      </c>
      <c r="AM2028" s="258">
        <v>0</v>
      </c>
      <c r="AN2028" s="258">
        <v>0</v>
      </c>
      <c r="AO2028" s="258">
        <v>0</v>
      </c>
      <c r="AP2028" s="258">
        <v>0</v>
      </c>
      <c r="AQ2028" s="258">
        <v>1.05294E-3</v>
      </c>
      <c r="AR2028" s="258">
        <v>0</v>
      </c>
      <c r="AT2028" s="193"/>
      <c r="AU2028" s="193"/>
      <c r="AV2028" s="193"/>
      <c r="AW2028" s="193"/>
      <c r="AX2028" s="193"/>
      <c r="AY2028" s="193"/>
      <c r="AZ2028" s="193"/>
      <c r="BA2028" s="193"/>
      <c r="BB2028" s="193"/>
      <c r="BC2028" s="193"/>
      <c r="BD2028" s="193"/>
      <c r="BE2028" s="315"/>
      <c r="BF2028" s="315"/>
      <c r="BG2028" s="315"/>
      <c r="BH2028" s="315"/>
      <c r="BI2028" s="315"/>
      <c r="BJ2028" s="315"/>
      <c r="BK2028" s="315"/>
    </row>
    <row r="2029" spans="1:63" x14ac:dyDescent="0.25">
      <c r="A2029" s="58" t="s">
        <v>534</v>
      </c>
      <c r="B2029" s="58"/>
      <c r="C2029" s="9"/>
      <c r="D2029" s="195"/>
      <c r="E2029" s="195"/>
      <c r="F2029" s="195"/>
      <c r="G2029" s="195"/>
      <c r="H2029" s="195"/>
      <c r="I2029" s="195"/>
      <c r="J2029" s="195"/>
      <c r="K2029" s="195"/>
      <c r="L2029" s="195"/>
      <c r="M2029" s="195"/>
      <c r="N2029" s="195"/>
      <c r="O2029" s="195"/>
      <c r="P2029" s="195"/>
      <c r="Q2029" s="239"/>
      <c r="R2029" s="97"/>
      <c r="S2029" s="97"/>
      <c r="T2029" s="97"/>
      <c r="U2029" s="97"/>
      <c r="V2029" s="97"/>
      <c r="W2029" s="97"/>
      <c r="X2029" s="259"/>
      <c r="Y2029" s="259"/>
      <c r="Z2029" s="259"/>
      <c r="AA2029" s="258"/>
      <c r="AB2029" s="258"/>
      <c r="AC2029" s="258"/>
      <c r="AD2029" s="258"/>
      <c r="AE2029" s="258"/>
      <c r="AF2029" s="258"/>
      <c r="AG2029" s="258"/>
      <c r="AH2029" s="258"/>
      <c r="AI2029" s="258"/>
      <c r="AJ2029" s="258"/>
      <c r="AK2029" s="258"/>
      <c r="AL2029" s="258"/>
      <c r="AM2029" s="258"/>
      <c r="AN2029" s="258"/>
      <c r="AO2029" s="258"/>
      <c r="AP2029" s="258"/>
      <c r="AQ2029" s="258"/>
      <c r="AR2029" s="258"/>
      <c r="AT2029" s="193"/>
      <c r="AU2029" s="193"/>
      <c r="AV2029" s="193"/>
      <c r="AW2029" s="193"/>
      <c r="AX2029" s="193"/>
      <c r="AY2029" s="193"/>
      <c r="AZ2029" s="193"/>
      <c r="BA2029" s="193"/>
      <c r="BB2029" s="193"/>
      <c r="BC2029" s="193"/>
      <c r="BD2029" s="193"/>
      <c r="BE2029" s="315"/>
      <c r="BF2029" s="315"/>
      <c r="BG2029" s="315"/>
      <c r="BH2029" s="315"/>
      <c r="BI2029" s="315"/>
      <c r="BJ2029" s="315"/>
      <c r="BK2029" s="315"/>
    </row>
    <row r="2030" spans="1:63" x14ac:dyDescent="0.25">
      <c r="A2030" s="9"/>
      <c r="B2030" s="43" t="s">
        <v>5770</v>
      </c>
      <c r="C2030" s="48" t="s">
        <v>2283</v>
      </c>
      <c r="D2030" s="223">
        <v>19.419988</v>
      </c>
      <c r="E2030" s="223">
        <v>9.0676264</v>
      </c>
      <c r="F2030" s="223">
        <v>2.3440680999999999</v>
      </c>
      <c r="G2030" s="223">
        <v>1.3191659E-2</v>
      </c>
      <c r="H2030" s="223">
        <v>1.4170238E-2</v>
      </c>
      <c r="I2030" s="223">
        <v>0.45015973999999997</v>
      </c>
      <c r="J2030" s="223">
        <v>6.2879529000000003E-2</v>
      </c>
      <c r="K2030" s="223">
        <v>1.9536821E-3</v>
      </c>
      <c r="L2030" s="223">
        <v>7.4485206000000002</v>
      </c>
      <c r="M2030" s="223">
        <v>1.7417749999999999E-2</v>
      </c>
      <c r="N2030" s="223">
        <v>0</v>
      </c>
      <c r="O2030" s="223">
        <v>0</v>
      </c>
      <c r="P2030" s="227">
        <f>E2030/0.135</f>
        <v>67.16760296296296</v>
      </c>
      <c r="Q2030" s="238">
        <v>1439.3317</v>
      </c>
      <c r="R2030" s="117">
        <v>816.43921</v>
      </c>
      <c r="S2030" s="117">
        <v>533.85999000000004</v>
      </c>
      <c r="T2030" s="117">
        <v>3.4543307000000002E-4</v>
      </c>
      <c r="U2030" s="117">
        <v>17.837571000000001</v>
      </c>
      <c r="V2030" s="117">
        <v>10.014389</v>
      </c>
      <c r="W2030" s="117">
        <v>61.180199000000002</v>
      </c>
      <c r="X2030" s="257">
        <f>SUM(Y2030:AA2030)</f>
        <v>5.77031306844626</v>
      </c>
      <c r="Y2030" s="257">
        <f>SUM(AB2030:AG2030)</f>
        <v>2.4248794087900003</v>
      </c>
      <c r="Z2030" s="257">
        <f>SUM(AH2030:AP2030)</f>
        <v>1.2826606606562598</v>
      </c>
      <c r="AA2030" s="257">
        <f>SUM(AQ2030:AR2030)</f>
        <v>2.0627729990000003</v>
      </c>
      <c r="AB2030" s="257">
        <v>1.8617531</v>
      </c>
      <c r="AC2030" s="257">
        <v>1.6374234999999999E-4</v>
      </c>
      <c r="AD2030" s="257">
        <v>6.1117415000000001E-2</v>
      </c>
      <c r="AE2030" s="257">
        <v>1.1216944000000001E-4</v>
      </c>
      <c r="AF2030" s="257">
        <v>0.48466861</v>
      </c>
      <c r="AG2030" s="257">
        <v>1.7064372000000001E-2</v>
      </c>
      <c r="AH2030" s="257">
        <v>1.2185287</v>
      </c>
      <c r="AI2030" s="257">
        <v>3.8466715E-3</v>
      </c>
      <c r="AJ2030" s="257">
        <v>8.7564746000000005E-5</v>
      </c>
      <c r="AK2030" s="257">
        <v>1.4850756E-3</v>
      </c>
      <c r="AL2030" s="257">
        <v>4.3831283000000002E-5</v>
      </c>
      <c r="AM2030" s="257">
        <v>1.7152725999999999E-7</v>
      </c>
      <c r="AN2030" s="257">
        <v>2.2203189000000002E-2</v>
      </c>
      <c r="AO2030" s="257">
        <v>1.1134595000000001E-2</v>
      </c>
      <c r="AP2030" s="257">
        <v>2.5330861999999999E-2</v>
      </c>
      <c r="AQ2030" s="257">
        <v>1.7793198999999999E-2</v>
      </c>
      <c r="AR2030" s="257">
        <v>2.0449798000000001</v>
      </c>
      <c r="AT2030" s="193"/>
      <c r="AU2030" s="193"/>
      <c r="AV2030" s="193"/>
      <c r="AW2030" s="193"/>
      <c r="AX2030" s="193"/>
      <c r="AY2030" s="193"/>
      <c r="AZ2030" s="193"/>
      <c r="BA2030" s="193"/>
      <c r="BB2030" s="193"/>
      <c r="BC2030" s="193"/>
      <c r="BD2030" s="193"/>
      <c r="BE2030" s="315"/>
      <c r="BF2030" s="315"/>
      <c r="BG2030" s="315"/>
      <c r="BH2030" s="315"/>
      <c r="BI2030" s="315"/>
      <c r="BJ2030" s="315"/>
      <c r="BK2030" s="315"/>
    </row>
    <row r="2031" spans="1:63" x14ac:dyDescent="0.25">
      <c r="A2031" s="9"/>
      <c r="B2031" s="43" t="s">
        <v>5770</v>
      </c>
      <c r="C2031" s="48" t="s">
        <v>2284</v>
      </c>
      <c r="D2031" s="223">
        <v>20.147067</v>
      </c>
      <c r="E2031" s="223">
        <v>9.1546467000000007</v>
      </c>
      <c r="F2031" s="223">
        <v>2.2979544000000001</v>
      </c>
      <c r="G2031" s="223">
        <v>1.0409458E-2</v>
      </c>
      <c r="H2031" s="223">
        <v>1.4270263E-2</v>
      </c>
      <c r="I2031" s="223">
        <v>0.43950007000000002</v>
      </c>
      <c r="J2031" s="223">
        <v>6.3053169000000006E-2</v>
      </c>
      <c r="K2031" s="223">
        <v>1.9913684E-3</v>
      </c>
      <c r="L2031" s="223">
        <v>8.1472025000000006</v>
      </c>
      <c r="M2031" s="223">
        <v>1.8038999999999999E-2</v>
      </c>
      <c r="N2031" s="223">
        <v>0</v>
      </c>
      <c r="O2031" s="223">
        <v>0</v>
      </c>
      <c r="P2031" s="227">
        <f>E2031/0.135</f>
        <v>67.812197777777783</v>
      </c>
      <c r="Q2031" s="238">
        <v>1453.8668</v>
      </c>
      <c r="R2031" s="117">
        <v>824.01862000000006</v>
      </c>
      <c r="S2031" s="117">
        <v>539.68005000000005</v>
      </c>
      <c r="T2031" s="117">
        <v>3.5043694000000002E-4</v>
      </c>
      <c r="U2031" s="117">
        <v>18.025061000000001</v>
      </c>
      <c r="V2031" s="117">
        <v>10.120597</v>
      </c>
      <c r="W2031" s="117">
        <v>62.022112</v>
      </c>
      <c r="X2031" s="257">
        <f>SUM(Y2031:AA2031)</f>
        <v>5.7674178477901403</v>
      </c>
      <c r="Y2031" s="257">
        <f>SUM(AB2031:AG2031)</f>
        <v>2.4120237598300003</v>
      </c>
      <c r="Z2031" s="257">
        <f>SUM(AH2031:AP2031)</f>
        <v>1.29101350628014</v>
      </c>
      <c r="AA2031" s="257">
        <f>SUM(AQ2031:AR2031)</f>
        <v>2.0643805816799996</v>
      </c>
      <c r="AB2031" s="257">
        <v>1.8796191</v>
      </c>
      <c r="AC2031" s="257">
        <v>1.6497161999999999E-4</v>
      </c>
      <c r="AD2031" s="257">
        <v>5.9455853000000003E-2</v>
      </c>
      <c r="AE2031" s="257">
        <v>1.1053121E-4</v>
      </c>
      <c r="AF2031" s="257">
        <v>0.45542302000000001</v>
      </c>
      <c r="AG2031" s="257">
        <v>1.7250284000000001E-2</v>
      </c>
      <c r="AH2031" s="257">
        <v>1.2302230000000001</v>
      </c>
      <c r="AI2031" s="257">
        <v>3.7653456E-3</v>
      </c>
      <c r="AJ2031" s="257">
        <v>6.2617712999999997E-5</v>
      </c>
      <c r="AK2031" s="257">
        <v>1.4990339E-3</v>
      </c>
      <c r="AL2031" s="257">
        <v>4.2320468000000002E-5</v>
      </c>
      <c r="AM2031" s="257">
        <v>1.6749913999999999E-7</v>
      </c>
      <c r="AN2031" s="257">
        <v>2.2422956000000001E-2</v>
      </c>
      <c r="AO2031" s="257">
        <v>9.9389170999999998E-3</v>
      </c>
      <c r="AP2031" s="257">
        <v>2.3059148000000002E-2</v>
      </c>
      <c r="AQ2031" s="257">
        <v>4.0918167999999999E-4</v>
      </c>
      <c r="AR2031" s="257">
        <v>2.0639713999999998</v>
      </c>
      <c r="AT2031" s="193"/>
      <c r="AU2031" s="193"/>
      <c r="AV2031" s="193"/>
      <c r="AW2031" s="193"/>
      <c r="AX2031" s="193"/>
      <c r="AY2031" s="193"/>
      <c r="AZ2031" s="193"/>
      <c r="BA2031" s="193"/>
      <c r="BB2031" s="193"/>
      <c r="BC2031" s="193"/>
      <c r="BD2031" s="193"/>
      <c r="BE2031" s="315"/>
      <c r="BF2031" s="315"/>
      <c r="BG2031" s="315"/>
      <c r="BH2031" s="315"/>
      <c r="BI2031" s="315"/>
      <c r="BJ2031" s="315"/>
      <c r="BK2031" s="315"/>
    </row>
    <row r="2032" spans="1:63" x14ac:dyDescent="0.25">
      <c r="A2032" s="9"/>
      <c r="B2032" s="43" t="s">
        <v>5770</v>
      </c>
      <c r="C2032" s="48" t="s">
        <v>2285</v>
      </c>
      <c r="D2032" s="223">
        <v>22.703744</v>
      </c>
      <c r="E2032" s="223">
        <v>8.9749356999999996</v>
      </c>
      <c r="F2032" s="223">
        <v>2.3312138</v>
      </c>
      <c r="G2032" s="223">
        <v>1.7794943000000001E-2</v>
      </c>
      <c r="H2032" s="223">
        <v>1.4168946E-2</v>
      </c>
      <c r="I2032" s="223">
        <v>0.45288050000000002</v>
      </c>
      <c r="J2032" s="223">
        <v>7.2655903999999993E-2</v>
      </c>
      <c r="K2032" s="223">
        <v>1.9569819999999999E-3</v>
      </c>
      <c r="L2032" s="223">
        <v>10.819732</v>
      </c>
      <c r="M2032" s="223">
        <v>1.84058E-2</v>
      </c>
      <c r="N2032" s="223">
        <v>0</v>
      </c>
      <c r="O2032" s="223">
        <v>0</v>
      </c>
      <c r="P2032" s="227">
        <f>E2032/0.135</f>
        <v>66.481005185185182</v>
      </c>
      <c r="Q2032" s="238">
        <v>1425.3377</v>
      </c>
      <c r="R2032" s="117">
        <v>809.05290000000002</v>
      </c>
      <c r="S2032" s="117">
        <v>525.86864000000003</v>
      </c>
      <c r="T2032" s="117">
        <v>3.4642424999999999E-4</v>
      </c>
      <c r="U2032" s="117">
        <v>17.573727000000002</v>
      </c>
      <c r="V2032" s="117">
        <v>9.8629420999999997</v>
      </c>
      <c r="W2032" s="117">
        <v>62.979156000000003</v>
      </c>
      <c r="X2032" s="257">
        <f>SUM(Y2032:AA2032)</f>
        <v>5.7303801429675101</v>
      </c>
      <c r="Y2032" s="257">
        <f>SUM(AB2032:AG2032)</f>
        <v>2.4116362422899997</v>
      </c>
      <c r="Z2032" s="257">
        <f>SUM(AH2032:AP2032)</f>
        <v>1.2704867166775102</v>
      </c>
      <c r="AA2032" s="257">
        <f>SUM(AQ2032:AR2032)</f>
        <v>2.0482571839999997</v>
      </c>
      <c r="AB2032" s="257">
        <v>1.8427211999999999</v>
      </c>
      <c r="AC2032" s="257">
        <v>1.6333101E-4</v>
      </c>
      <c r="AD2032" s="257">
        <v>6.3872759000000001E-2</v>
      </c>
      <c r="AE2032" s="257">
        <v>1.1166827999999999E-4</v>
      </c>
      <c r="AF2032" s="257">
        <v>0.48795839000000002</v>
      </c>
      <c r="AG2032" s="257">
        <v>1.6808894000000001E-2</v>
      </c>
      <c r="AH2032" s="257">
        <v>1.2060725000000001</v>
      </c>
      <c r="AI2032" s="257">
        <v>3.8265412000000002E-3</v>
      </c>
      <c r="AJ2032" s="257">
        <v>1.2891407000000001E-4</v>
      </c>
      <c r="AK2032" s="257">
        <v>1.4662900999999999E-3</v>
      </c>
      <c r="AL2032" s="257">
        <v>4.7193068E-5</v>
      </c>
      <c r="AM2032" s="257">
        <v>1.8123951E-7</v>
      </c>
      <c r="AN2032" s="257">
        <v>2.1912957E-2</v>
      </c>
      <c r="AO2032" s="257">
        <v>1.1362864E-2</v>
      </c>
      <c r="AP2032" s="257">
        <v>2.5669276000000001E-2</v>
      </c>
      <c r="AQ2032" s="257">
        <v>2.1762284E-2</v>
      </c>
      <c r="AR2032" s="257">
        <v>2.0264948999999999</v>
      </c>
      <c r="AT2032" s="193"/>
      <c r="AU2032" s="193"/>
      <c r="AV2032" s="193"/>
      <c r="AW2032" s="193"/>
      <c r="AX2032" s="193"/>
      <c r="AY2032" s="193"/>
      <c r="AZ2032" s="193"/>
      <c r="BA2032" s="193"/>
      <c r="BB2032" s="193"/>
      <c r="BC2032" s="193"/>
      <c r="BD2032" s="193"/>
      <c r="BE2032" s="315"/>
      <c r="BF2032" s="315"/>
      <c r="BG2032" s="315"/>
      <c r="BH2032" s="315"/>
      <c r="BI2032" s="315"/>
      <c r="BJ2032" s="315"/>
      <c r="BK2032" s="315"/>
    </row>
    <row r="2033" spans="1:63" x14ac:dyDescent="0.25">
      <c r="A2033" s="58" t="s">
        <v>535</v>
      </c>
      <c r="B2033" s="58"/>
      <c r="C2033" s="9"/>
      <c r="D2033" s="195"/>
      <c r="E2033" s="195"/>
      <c r="F2033" s="195"/>
      <c r="G2033" s="195"/>
      <c r="H2033" s="195"/>
      <c r="I2033" s="195"/>
      <c r="J2033" s="195"/>
      <c r="K2033" s="195"/>
      <c r="L2033" s="195"/>
      <c r="M2033" s="195"/>
      <c r="N2033" s="195"/>
      <c r="O2033" s="195"/>
      <c r="P2033" s="195"/>
      <c r="Q2033" s="239"/>
      <c r="R2033" s="97"/>
      <c r="S2033" s="97"/>
      <c r="T2033" s="97"/>
      <c r="U2033" s="97"/>
      <c r="V2033" s="97"/>
      <c r="W2033" s="97"/>
      <c r="X2033" s="259"/>
      <c r="Y2033" s="259"/>
      <c r="Z2033" s="259"/>
      <c r="AA2033" s="258"/>
      <c r="AB2033" s="258"/>
      <c r="AC2033" s="258"/>
      <c r="AD2033" s="258"/>
      <c r="AE2033" s="258"/>
      <c r="AF2033" s="258"/>
      <c r="AG2033" s="258"/>
      <c r="AH2033" s="258"/>
      <c r="AI2033" s="258"/>
      <c r="AJ2033" s="258"/>
      <c r="AK2033" s="258"/>
      <c r="AL2033" s="258"/>
      <c r="AM2033" s="258"/>
      <c r="AN2033" s="258"/>
      <c r="AO2033" s="258"/>
      <c r="AP2033" s="258"/>
      <c r="AQ2033" s="258"/>
      <c r="AR2033" s="258"/>
      <c r="AT2033" s="193"/>
      <c r="AU2033" s="193"/>
      <c r="AV2033" s="193"/>
      <c r="AW2033" s="193"/>
      <c r="AX2033" s="193"/>
      <c r="AY2033" s="193"/>
      <c r="AZ2033" s="193"/>
      <c r="BA2033" s="193"/>
      <c r="BB2033" s="193"/>
      <c r="BC2033" s="193"/>
      <c r="BD2033" s="193"/>
      <c r="BE2033" s="315"/>
      <c r="BF2033" s="315"/>
      <c r="BG2033" s="315"/>
      <c r="BH2033" s="315"/>
      <c r="BI2033" s="315"/>
      <c r="BJ2033" s="315"/>
      <c r="BK2033" s="315"/>
    </row>
    <row r="2034" spans="1:63" x14ac:dyDescent="0.25">
      <c r="A2034" s="9"/>
      <c r="B2034" s="43" t="s">
        <v>5770</v>
      </c>
      <c r="C2034" s="48" t="s">
        <v>2286</v>
      </c>
      <c r="D2034" s="223">
        <v>1.5250595</v>
      </c>
      <c r="E2034" s="223">
        <v>0.31189084</v>
      </c>
      <c r="F2034" s="223">
        <v>0.19201088999999999</v>
      </c>
      <c r="G2034" s="223">
        <v>4.0079696999999997E-2</v>
      </c>
      <c r="H2034" s="223">
        <v>1.5495806E-3</v>
      </c>
      <c r="I2034" s="223">
        <v>3.1745910000000002E-2</v>
      </c>
      <c r="J2034" s="223">
        <v>0.15946548999999999</v>
      </c>
      <c r="K2034" s="223">
        <v>8.9338367000000001E-4</v>
      </c>
      <c r="L2034" s="223">
        <v>0.78212177999999999</v>
      </c>
      <c r="M2034" s="223">
        <v>5.3019260999999998E-3</v>
      </c>
      <c r="N2034" s="223">
        <v>0</v>
      </c>
      <c r="O2034" s="223">
        <v>0</v>
      </c>
      <c r="P2034" s="227">
        <f>E2034/0.135</f>
        <v>2.3103025185185184</v>
      </c>
      <c r="Q2034" s="238">
        <v>39.577857999999999</v>
      </c>
      <c r="R2034" s="117">
        <v>27.130133000000001</v>
      </c>
      <c r="S2034" s="117">
        <v>7.5329372000000001</v>
      </c>
      <c r="T2034" s="117">
        <v>3.7538557000000002E-5</v>
      </c>
      <c r="U2034" s="117">
        <v>0.27403329999999998</v>
      </c>
      <c r="V2034" s="117">
        <v>7.4506641999999998E-2</v>
      </c>
      <c r="W2034" s="117">
        <v>4.5662105999999998</v>
      </c>
      <c r="X2034" s="257">
        <f>SUM(Y2034:AA2034)</f>
        <v>0.33113365028148001</v>
      </c>
      <c r="Y2034" s="257">
        <f>SUM(AB2034:AG2034)</f>
        <v>0.2157767140172</v>
      </c>
      <c r="Z2034" s="257">
        <f>SUM(AH2034:AP2034)</f>
        <v>4.6351817564279994E-2</v>
      </c>
      <c r="AA2034" s="257">
        <f>SUM(AQ2034:AR2034)</f>
        <v>6.9005118700000007E-2</v>
      </c>
      <c r="AB2034" s="257">
        <v>6.4034517999999999E-2</v>
      </c>
      <c r="AC2034" s="257">
        <v>6.0526174999999998E-6</v>
      </c>
      <c r="AD2034" s="257">
        <v>0.11194402000000001</v>
      </c>
      <c r="AE2034" s="257">
        <v>9.6481896999999997E-6</v>
      </c>
      <c r="AF2034" s="257">
        <v>3.9544195999999997E-2</v>
      </c>
      <c r="AG2034" s="257">
        <v>2.3827920999999999E-4</v>
      </c>
      <c r="AH2034" s="257">
        <v>4.1913313000000001E-2</v>
      </c>
      <c r="AI2034" s="257">
        <v>3.2268987999999998E-4</v>
      </c>
      <c r="AJ2034" s="257">
        <v>3.6284533999999998E-4</v>
      </c>
      <c r="AK2034" s="257">
        <v>5.0981526999999995E-4</v>
      </c>
      <c r="AL2034" s="257">
        <v>4.3207265E-5</v>
      </c>
      <c r="AM2034" s="257">
        <v>1.9321927999999999E-7</v>
      </c>
      <c r="AN2034" s="257">
        <v>1.0972134E-3</v>
      </c>
      <c r="AO2034" s="257">
        <v>9.2017198999999996E-4</v>
      </c>
      <c r="AP2034" s="257">
        <v>1.1823681999999999E-3</v>
      </c>
      <c r="AQ2034" s="257">
        <v>1.0649937E-3</v>
      </c>
      <c r="AR2034" s="257">
        <v>6.7940125000000004E-2</v>
      </c>
      <c r="AT2034" s="193"/>
      <c r="AU2034" s="193"/>
      <c r="AV2034" s="193"/>
      <c r="AW2034" s="193"/>
      <c r="AX2034" s="193"/>
      <c r="AY2034" s="193"/>
      <c r="AZ2034" s="193"/>
      <c r="BA2034" s="193"/>
      <c r="BB2034" s="193"/>
      <c r="BC2034" s="193"/>
      <c r="BD2034" s="193"/>
      <c r="BE2034" s="315"/>
      <c r="BF2034" s="315"/>
      <c r="BG2034" s="315"/>
      <c r="BH2034" s="315"/>
      <c r="BI2034" s="315"/>
      <c r="BJ2034" s="315"/>
      <c r="BK2034" s="315"/>
    </row>
    <row r="2035" spans="1:63" x14ac:dyDescent="0.25">
      <c r="A2035" s="9"/>
      <c r="B2035" s="43" t="s">
        <v>5770</v>
      </c>
      <c r="C2035" s="48" t="s">
        <v>2287</v>
      </c>
      <c r="D2035" s="223">
        <v>1.4969840000000001</v>
      </c>
      <c r="E2035" s="223">
        <v>0.31358919000000002</v>
      </c>
      <c r="F2035" s="223">
        <v>0.18878431000000001</v>
      </c>
      <c r="G2035" s="223">
        <v>3.5790592000000003E-2</v>
      </c>
      <c r="H2035" s="223">
        <v>1.5377245E-3</v>
      </c>
      <c r="I2035" s="223">
        <v>2.6404184000000001E-2</v>
      </c>
      <c r="J2035" s="223">
        <v>0.16324046</v>
      </c>
      <c r="K2035" s="223">
        <v>9.0714102999999997E-4</v>
      </c>
      <c r="L2035" s="223">
        <v>0.76135131</v>
      </c>
      <c r="M2035" s="223">
        <v>5.3791287000000002E-3</v>
      </c>
      <c r="N2035" s="223">
        <v>0</v>
      </c>
      <c r="O2035" s="223">
        <v>0</v>
      </c>
      <c r="P2035" s="227">
        <f>E2035/0.135</f>
        <v>2.3228828888888891</v>
      </c>
      <c r="Q2035" s="238">
        <v>39.768906999999999</v>
      </c>
      <c r="R2035" s="117">
        <v>27.264298</v>
      </c>
      <c r="S2035" s="117">
        <v>7.5718493000000002</v>
      </c>
      <c r="T2035" s="117">
        <v>3.6066736999999999E-5</v>
      </c>
      <c r="U2035" s="117">
        <v>0.26953898999999998</v>
      </c>
      <c r="V2035" s="117">
        <v>7.3507059E-2</v>
      </c>
      <c r="W2035" s="117">
        <v>4.5896784999999998</v>
      </c>
      <c r="X2035" s="257">
        <f>SUM(Y2035:AA2035)</f>
        <v>0.31965385651498002</v>
      </c>
      <c r="Y2035" s="257">
        <f>SUM(AB2035:AG2035)</f>
        <v>0.20426994328980003</v>
      </c>
      <c r="Z2035" s="257">
        <f>SUM(AH2035:AP2035)</f>
        <v>4.6433244575179999E-2</v>
      </c>
      <c r="AA2035" s="257">
        <f>SUM(AQ2035:AR2035)</f>
        <v>6.8950668650000005E-2</v>
      </c>
      <c r="AB2035" s="257">
        <v>6.4383286999999997E-2</v>
      </c>
      <c r="AC2035" s="257">
        <v>6.0298570000000004E-6</v>
      </c>
      <c r="AD2035" s="257">
        <v>0.10245155</v>
      </c>
      <c r="AE2035" s="257">
        <v>9.5322628000000008E-6</v>
      </c>
      <c r="AF2035" s="257">
        <v>3.7180072000000002E-2</v>
      </c>
      <c r="AG2035" s="257">
        <v>2.3947217000000001E-4</v>
      </c>
      <c r="AH2035" s="257">
        <v>4.2141572000000002E-2</v>
      </c>
      <c r="AI2035" s="257">
        <v>3.1697523E-4</v>
      </c>
      <c r="AJ2035" s="257">
        <v>3.2367442999999999E-4</v>
      </c>
      <c r="AK2035" s="257">
        <v>5.1196838000000001E-4</v>
      </c>
      <c r="AL2035" s="257">
        <v>3.7766314999999999E-5</v>
      </c>
      <c r="AM2035" s="257">
        <v>1.7552017999999999E-7</v>
      </c>
      <c r="AN2035" s="257">
        <v>1.0839160999999999E-3</v>
      </c>
      <c r="AO2035" s="257">
        <v>8.6162879999999997E-4</v>
      </c>
      <c r="AP2035" s="257">
        <v>1.1555678E-3</v>
      </c>
      <c r="AQ2035" s="257">
        <v>6.7411265000000004E-4</v>
      </c>
      <c r="AR2035" s="257">
        <v>6.8276556000000002E-2</v>
      </c>
      <c r="AT2035" s="193"/>
      <c r="AU2035" s="193"/>
      <c r="AV2035" s="193"/>
      <c r="AW2035" s="193"/>
      <c r="AX2035" s="193"/>
      <c r="AY2035" s="193"/>
      <c r="AZ2035" s="193"/>
      <c r="BA2035" s="193"/>
      <c r="BB2035" s="193"/>
      <c r="BC2035" s="193"/>
      <c r="BD2035" s="193"/>
      <c r="BE2035" s="315"/>
      <c r="BF2035" s="315"/>
      <c r="BG2035" s="315"/>
      <c r="BH2035" s="315"/>
      <c r="BI2035" s="315"/>
      <c r="BJ2035" s="315"/>
      <c r="BK2035" s="315"/>
    </row>
    <row r="2036" spans="1:63" x14ac:dyDescent="0.25">
      <c r="A2036" s="9"/>
      <c r="B2036" s="43" t="s">
        <v>5770</v>
      </c>
      <c r="C2036" s="48" t="s">
        <v>2288</v>
      </c>
      <c r="D2036" s="223">
        <v>1.5061762000000001</v>
      </c>
      <c r="E2036" s="223">
        <v>0.31293996000000002</v>
      </c>
      <c r="F2036" s="223">
        <v>0.18983633</v>
      </c>
      <c r="G2036" s="223">
        <v>3.7243326E-2</v>
      </c>
      <c r="H2036" s="223">
        <v>1.5414935000000001E-3</v>
      </c>
      <c r="I2036" s="223">
        <v>2.8219021E-2</v>
      </c>
      <c r="J2036" s="223">
        <v>0.16190914000000001</v>
      </c>
      <c r="K2036" s="223">
        <v>9.0222532000000001E-4</v>
      </c>
      <c r="L2036" s="223">
        <v>0.76823260999999998</v>
      </c>
      <c r="M2036" s="223">
        <v>5.3521250999999997E-3</v>
      </c>
      <c r="N2036" s="223">
        <v>0</v>
      </c>
      <c r="O2036" s="223">
        <v>0</v>
      </c>
      <c r="P2036" s="227">
        <f>E2036/0.135</f>
        <v>2.3180737777777778</v>
      </c>
      <c r="Q2036" s="238">
        <v>39.694904000000001</v>
      </c>
      <c r="R2036" s="117">
        <v>27.212367</v>
      </c>
      <c r="S2036" s="117">
        <v>7.5570130000000004</v>
      </c>
      <c r="T2036" s="117">
        <v>3.6562357999999999E-5</v>
      </c>
      <c r="U2036" s="117">
        <v>0.27101586</v>
      </c>
      <c r="V2036" s="117">
        <v>7.3834448999999996E-2</v>
      </c>
      <c r="W2036" s="117">
        <v>4.5806372</v>
      </c>
      <c r="X2036" s="257">
        <f>SUM(Y2036:AA2036)</f>
        <v>0.32348991372730995</v>
      </c>
      <c r="Y2036" s="257">
        <f>SUM(AB2036:AG2036)</f>
        <v>0.20814137357499998</v>
      </c>
      <c r="Z2036" s="257">
        <f>SUM(AH2036:AP2036)</f>
        <v>4.6395000832310004E-2</v>
      </c>
      <c r="AA2036" s="257">
        <f>SUM(AQ2036:AR2036)</f>
        <v>6.8953539320000007E-2</v>
      </c>
      <c r="AB2036" s="257">
        <v>6.4249966000000006E-2</v>
      </c>
      <c r="AC2036" s="257">
        <v>6.0363199999999998E-6</v>
      </c>
      <c r="AD2036" s="257">
        <v>0.10565995</v>
      </c>
      <c r="AE2036" s="257">
        <v>9.5693949999999999E-6</v>
      </c>
      <c r="AF2036" s="257">
        <v>3.7976836E-2</v>
      </c>
      <c r="AG2036" s="257">
        <v>2.3901586000000001E-4</v>
      </c>
      <c r="AH2036" s="257">
        <v>4.2054317000000001E-2</v>
      </c>
      <c r="AI2036" s="257">
        <v>3.1884268E-4</v>
      </c>
      <c r="AJ2036" s="257">
        <v>3.3694239999999999E-4</v>
      </c>
      <c r="AK2036" s="257">
        <v>5.1109693000000002E-4</v>
      </c>
      <c r="AL2036" s="257">
        <v>3.9611284999999997E-5</v>
      </c>
      <c r="AM2036" s="257">
        <v>1.8150731E-7</v>
      </c>
      <c r="AN2036" s="257">
        <v>1.0881879000000001E-3</v>
      </c>
      <c r="AO2036" s="257">
        <v>8.8137193000000001E-4</v>
      </c>
      <c r="AP2036" s="257">
        <v>1.1644492E-3</v>
      </c>
      <c r="AQ2036" s="257">
        <v>8.0718431999999998E-4</v>
      </c>
      <c r="AR2036" s="257">
        <v>6.8146355000000006E-2</v>
      </c>
      <c r="AT2036" s="193"/>
      <c r="AU2036" s="193"/>
      <c r="AV2036" s="193"/>
      <c r="AW2036" s="193"/>
      <c r="AX2036" s="193"/>
      <c r="AY2036" s="193"/>
      <c r="AZ2036" s="193"/>
      <c r="BA2036" s="193"/>
      <c r="BB2036" s="193"/>
      <c r="BC2036" s="193"/>
      <c r="BD2036" s="193"/>
      <c r="BE2036" s="315"/>
      <c r="BF2036" s="315"/>
      <c r="BG2036" s="315"/>
      <c r="BH2036" s="315"/>
      <c r="BI2036" s="315"/>
      <c r="BJ2036" s="315"/>
      <c r="BK2036" s="315"/>
    </row>
    <row r="2037" spans="1:63" x14ac:dyDescent="0.25">
      <c r="A2037" s="9"/>
      <c r="B2037" s="43" t="s">
        <v>5770</v>
      </c>
      <c r="C2037" s="48" t="s">
        <v>2289</v>
      </c>
      <c r="D2037" s="223">
        <v>1.6069363000000001</v>
      </c>
      <c r="E2037" s="223">
        <v>0.41759513999999998</v>
      </c>
      <c r="F2037" s="223">
        <v>0.1940219</v>
      </c>
      <c r="G2037" s="223">
        <v>3.5240678999999997E-2</v>
      </c>
      <c r="H2037" s="223">
        <v>3.5890789000000002E-3</v>
      </c>
      <c r="I2037" s="223">
        <v>3.4531368E-2</v>
      </c>
      <c r="J2037" s="223">
        <v>0.13853771000000001</v>
      </c>
      <c r="K2037" s="223">
        <v>1.1171858E-3</v>
      </c>
      <c r="L2037" s="223">
        <v>0.77739301000000005</v>
      </c>
      <c r="M2037" s="223">
        <v>4.9102700000000004E-3</v>
      </c>
      <c r="N2037" s="223">
        <v>0</v>
      </c>
      <c r="O2037" s="223">
        <v>0</v>
      </c>
      <c r="P2037" s="227">
        <f>E2037/0.135</f>
        <v>3.0932973333333331</v>
      </c>
      <c r="Q2037" s="238">
        <v>51.817095000000002</v>
      </c>
      <c r="R2037" s="117">
        <v>35.114305000000002</v>
      </c>
      <c r="S2037" s="117">
        <v>9.4745752000000003</v>
      </c>
      <c r="T2037" s="117">
        <v>8.9190239999999995E-5</v>
      </c>
      <c r="U2037" s="117">
        <v>0.31287899000000002</v>
      </c>
      <c r="V2037" s="117">
        <v>7.4902116000000005E-2</v>
      </c>
      <c r="W2037" s="117">
        <v>6.8403447999999996</v>
      </c>
      <c r="X2037" s="257">
        <f>SUM(Y2037:AA2037)</f>
        <v>0.36867607563683003</v>
      </c>
      <c r="Y2037" s="257">
        <f>SUM(AB2037:AG2037)</f>
        <v>0.21905345170320004</v>
      </c>
      <c r="Z2037" s="257">
        <f>SUM(AH2037:AP2037)</f>
        <v>6.1128651463630002E-2</v>
      </c>
      <c r="AA2037" s="257">
        <f>SUM(AQ2037:AR2037)</f>
        <v>8.8493972470000001E-2</v>
      </c>
      <c r="AB2037" s="257">
        <v>8.5720103000000006E-2</v>
      </c>
      <c r="AC2037" s="257">
        <v>8.8346992000000008E-6</v>
      </c>
      <c r="AD2037" s="257">
        <v>9.0594058000000005E-2</v>
      </c>
      <c r="AE2037" s="257">
        <v>1.0090254E-5</v>
      </c>
      <c r="AF2037" s="257">
        <v>4.2421443000000003E-2</v>
      </c>
      <c r="AG2037" s="257">
        <v>2.9892275000000001E-4</v>
      </c>
      <c r="AH2037" s="257">
        <v>5.6118623999999999E-2</v>
      </c>
      <c r="AI2037" s="257">
        <v>3.2362028000000001E-4</v>
      </c>
      <c r="AJ2037" s="257">
        <v>3.1592961000000001E-4</v>
      </c>
      <c r="AK2037" s="257">
        <v>4.5114721000000002E-4</v>
      </c>
      <c r="AL2037" s="257">
        <v>3.8324451999999997E-5</v>
      </c>
      <c r="AM2037" s="257">
        <v>1.6737163000000001E-7</v>
      </c>
      <c r="AN2037" s="257">
        <v>1.2229849E-3</v>
      </c>
      <c r="AO2037" s="257">
        <v>9.6933093999999995E-4</v>
      </c>
      <c r="AP2037" s="257">
        <v>1.6885227E-3</v>
      </c>
      <c r="AQ2037" s="257">
        <v>5.7616347000000005E-4</v>
      </c>
      <c r="AR2037" s="257">
        <v>8.7917809E-2</v>
      </c>
      <c r="AT2037" s="193"/>
      <c r="AU2037" s="193"/>
      <c r="AV2037" s="193"/>
      <c r="AW2037" s="193"/>
      <c r="AX2037" s="193"/>
      <c r="AY2037" s="193"/>
      <c r="AZ2037" s="193"/>
      <c r="BA2037" s="193"/>
      <c r="BB2037" s="193"/>
      <c r="BC2037" s="193"/>
      <c r="BD2037" s="193"/>
      <c r="BE2037" s="315"/>
      <c r="BF2037" s="315"/>
      <c r="BG2037" s="315"/>
      <c r="BH2037" s="315"/>
      <c r="BI2037" s="315"/>
      <c r="BJ2037" s="315"/>
      <c r="BK2037" s="315"/>
    </row>
    <row r="2038" spans="1:63" x14ac:dyDescent="0.25">
      <c r="A2038" s="9"/>
      <c r="B2038" s="43" t="s">
        <v>5770</v>
      </c>
      <c r="C2038" s="48" t="s">
        <v>2290</v>
      </c>
      <c r="D2038" s="223">
        <v>1.6179336</v>
      </c>
      <c r="E2038" s="223">
        <v>0.35773669000000002</v>
      </c>
      <c r="F2038" s="223">
        <v>0.2051029</v>
      </c>
      <c r="G2038" s="223">
        <v>3.7078370999999999E-2</v>
      </c>
      <c r="H2038" s="223">
        <v>1.1741894999999999E-3</v>
      </c>
      <c r="I2038" s="223">
        <v>2.9634677000000002E-2</v>
      </c>
      <c r="J2038" s="223">
        <v>0.16625928000000001</v>
      </c>
      <c r="K2038" s="223">
        <v>8.6178155999999998E-4</v>
      </c>
      <c r="L2038" s="223">
        <v>0.81451494000000002</v>
      </c>
      <c r="M2038" s="223">
        <v>5.5707949999999999E-3</v>
      </c>
      <c r="N2038" s="223">
        <v>0</v>
      </c>
      <c r="O2038" s="223">
        <v>0</v>
      </c>
      <c r="P2038" s="227">
        <f>E2038/0.135</f>
        <v>2.6499014074074072</v>
      </c>
      <c r="Q2038" s="238">
        <v>48.182873000000001</v>
      </c>
      <c r="R2038" s="117">
        <v>31.758482999999998</v>
      </c>
      <c r="S2038" s="117">
        <v>11.360173</v>
      </c>
      <c r="T2038" s="117">
        <v>2.7096907000000001E-5</v>
      </c>
      <c r="U2038" s="117">
        <v>0.39202229999999999</v>
      </c>
      <c r="V2038" s="117">
        <v>0.15342848000000001</v>
      </c>
      <c r="W2038" s="117">
        <v>4.5187388999999998</v>
      </c>
      <c r="X2038" s="257">
        <f>SUM(Y2038:AA2038)</f>
        <v>0.35467379025736001</v>
      </c>
      <c r="Y2038" s="257">
        <f>SUM(AB2038:AG2038)</f>
        <v>0.22162563594440002</v>
      </c>
      <c r="Z2038" s="257">
        <f>SUM(AH2038:AP2038)</f>
        <v>5.2682429282959999E-2</v>
      </c>
      <c r="AA2038" s="257">
        <f>SUM(AQ2038:AR2038)</f>
        <v>8.0365725030000001E-2</v>
      </c>
      <c r="AB2038" s="257">
        <v>7.3452028000000003E-2</v>
      </c>
      <c r="AC2038" s="257">
        <v>6.6624283999999996E-6</v>
      </c>
      <c r="AD2038" s="257">
        <v>0.10773244</v>
      </c>
      <c r="AE2038" s="257">
        <v>1.0229636E-5</v>
      </c>
      <c r="AF2038" s="257">
        <v>4.0063354000000002E-2</v>
      </c>
      <c r="AG2038" s="257">
        <v>3.6092188E-4</v>
      </c>
      <c r="AH2038" s="257">
        <v>4.8073995000000001E-2</v>
      </c>
      <c r="AI2038" s="257">
        <v>3.4421689000000002E-4</v>
      </c>
      <c r="AJ2038" s="257">
        <v>3.3583449000000002E-4</v>
      </c>
      <c r="AK2038" s="257">
        <v>5.3122235000000004E-4</v>
      </c>
      <c r="AL2038" s="257">
        <v>3.9436159000000001E-5</v>
      </c>
      <c r="AM2038" s="257">
        <v>1.8286396E-7</v>
      </c>
      <c r="AN2038" s="257">
        <v>1.2126808000000001E-3</v>
      </c>
      <c r="AO2038" s="257">
        <v>9.2750522999999997E-4</v>
      </c>
      <c r="AP2038" s="257">
        <v>1.2173555E-3</v>
      </c>
      <c r="AQ2038" s="257">
        <v>8.2543103000000005E-4</v>
      </c>
      <c r="AR2038" s="257">
        <v>7.9540293999999997E-2</v>
      </c>
      <c r="AT2038" s="193"/>
      <c r="AU2038" s="193"/>
      <c r="AV2038" s="193"/>
      <c r="AW2038" s="193"/>
      <c r="AX2038" s="193"/>
      <c r="AY2038" s="193"/>
      <c r="AZ2038" s="193"/>
      <c r="BA2038" s="193"/>
      <c r="BB2038" s="193"/>
      <c r="BC2038" s="193"/>
      <c r="BD2038" s="193"/>
      <c r="BE2038" s="315"/>
      <c r="BF2038" s="315"/>
      <c r="BG2038" s="315"/>
      <c r="BH2038" s="315"/>
      <c r="BI2038" s="315"/>
      <c r="BJ2038" s="315"/>
      <c r="BK2038" s="315"/>
    </row>
    <row r="2039" spans="1:63" x14ac:dyDescent="0.25">
      <c r="A2039" s="58" t="s">
        <v>536</v>
      </c>
      <c r="B2039" s="58"/>
      <c r="C2039" s="43"/>
      <c r="D2039" s="199"/>
      <c r="E2039" s="199"/>
      <c r="F2039" s="199"/>
      <c r="G2039" s="199"/>
      <c r="H2039" s="199"/>
      <c r="I2039" s="199"/>
      <c r="J2039" s="199"/>
      <c r="K2039" s="199"/>
      <c r="L2039" s="199"/>
      <c r="M2039" s="199"/>
      <c r="N2039" s="199"/>
      <c r="O2039" s="199"/>
      <c r="P2039" s="199"/>
      <c r="Q2039" s="239"/>
      <c r="R2039" s="97"/>
      <c r="S2039" s="97"/>
      <c r="T2039" s="97"/>
      <c r="U2039" s="97"/>
      <c r="V2039" s="97"/>
      <c r="W2039" s="97"/>
      <c r="X2039" s="259"/>
      <c r="Y2039" s="259"/>
      <c r="Z2039" s="259"/>
      <c r="AA2039" s="258"/>
      <c r="AB2039" s="258"/>
      <c r="AC2039" s="258"/>
      <c r="AD2039" s="258"/>
      <c r="AE2039" s="258"/>
      <c r="AF2039" s="258"/>
      <c r="AG2039" s="258"/>
      <c r="AH2039" s="258"/>
      <c r="AI2039" s="258"/>
      <c r="AJ2039" s="258"/>
      <c r="AK2039" s="258"/>
      <c r="AL2039" s="258"/>
      <c r="AM2039" s="258"/>
      <c r="AN2039" s="258"/>
      <c r="AO2039" s="258"/>
      <c r="AP2039" s="258"/>
      <c r="AQ2039" s="258"/>
      <c r="AR2039" s="258"/>
      <c r="AT2039" s="193"/>
      <c r="AU2039" s="193"/>
      <c r="AV2039" s="193"/>
      <c r="AW2039" s="193"/>
      <c r="AX2039" s="193"/>
      <c r="AY2039" s="193"/>
      <c r="AZ2039" s="193"/>
      <c r="BA2039" s="193"/>
      <c r="BB2039" s="193"/>
      <c r="BC2039" s="193"/>
      <c r="BD2039" s="193"/>
      <c r="BE2039" s="315"/>
      <c r="BF2039" s="315"/>
      <c r="BG2039" s="315"/>
      <c r="BH2039" s="315"/>
      <c r="BI2039" s="315"/>
      <c r="BJ2039" s="315"/>
      <c r="BK2039" s="315"/>
    </row>
    <row r="2040" spans="1:63" x14ac:dyDescent="0.25">
      <c r="A2040" s="58"/>
      <c r="B2040" s="43" t="s">
        <v>5770</v>
      </c>
      <c r="C2040" t="s">
        <v>2165</v>
      </c>
      <c r="D2040" s="193">
        <v>4.6416497999999997E-3</v>
      </c>
      <c r="E2040" s="193">
        <v>2.8621664999999999E-3</v>
      </c>
      <c r="F2040" s="193">
        <v>1.0445463E-3</v>
      </c>
      <c r="G2040" s="193">
        <v>7.4809371999999999E-5</v>
      </c>
      <c r="H2040" s="193">
        <v>1.9114805999999998E-5</v>
      </c>
      <c r="I2040" s="193">
        <v>1.9077092E-4</v>
      </c>
      <c r="J2040" s="193">
        <v>1.6032698000000001E-4</v>
      </c>
      <c r="K2040" s="193">
        <v>1.7421400000000001E-6</v>
      </c>
      <c r="L2040" s="193">
        <v>2.8817284000000001E-4</v>
      </c>
      <c r="M2040" s="193">
        <v>0</v>
      </c>
      <c r="N2040" s="193">
        <v>0</v>
      </c>
      <c r="O2040" s="193">
        <v>0</v>
      </c>
      <c r="P2040" s="199">
        <f t="shared" ref="P2040:P2050" si="416">E2040/0.135</f>
        <v>2.1201233333333333E-2</v>
      </c>
      <c r="Q2040" s="240">
        <v>0.37629175999999998</v>
      </c>
      <c r="R2040" s="99">
        <v>0.31163365999999998</v>
      </c>
      <c r="S2040" s="99">
        <v>5.4069119999999998E-2</v>
      </c>
      <c r="T2040" s="99">
        <v>7.2638000000000002E-7</v>
      </c>
      <c r="U2040" s="99">
        <v>1.9624E-3</v>
      </c>
      <c r="V2040" s="99">
        <v>7.9425700000000004E-4</v>
      </c>
      <c r="W2040" s="99">
        <v>7.8315999999999993E-3</v>
      </c>
      <c r="X2040" s="241">
        <f t="shared" ref="X2040:X2050" si="417">SUM(Y2040:AA2040)</f>
        <v>2.1464046179306001E-3</v>
      </c>
      <c r="Y2040" s="241">
        <f t="shared" ref="Y2040:Y2050" si="418">SUM(AB2040:AG2040)</f>
        <v>9.3294947802999989E-4</v>
      </c>
      <c r="Z2040" s="241">
        <f t="shared" ref="Z2040:Z2050" si="419">SUM(AH2040:AP2040)</f>
        <v>4.3325393173059999E-4</v>
      </c>
      <c r="AA2040" s="241">
        <f t="shared" ref="AA2040:AA2050" si="420">SUM(AQ2040:AR2040)</f>
        <v>7.8020120817000002E-4</v>
      </c>
      <c r="AB2040" s="258">
        <v>5.8767108999999997E-4</v>
      </c>
      <c r="AC2040" s="258">
        <v>1.4120231000000001E-7</v>
      </c>
      <c r="AD2040" s="258">
        <v>7.6197000000000002E-5</v>
      </c>
      <c r="AE2040" s="258">
        <v>1.3502282000000001E-7</v>
      </c>
      <c r="AF2040" s="258">
        <v>2.6707347999999998E-4</v>
      </c>
      <c r="AG2040" s="258">
        <v>1.7316829000000001E-6</v>
      </c>
      <c r="AH2040" s="258">
        <v>3.8463484999999998E-4</v>
      </c>
      <c r="AI2040" s="258">
        <v>1.5568279000000001E-6</v>
      </c>
      <c r="AJ2040" s="258">
        <v>6.3250866999999998E-7</v>
      </c>
      <c r="AK2040" s="258">
        <v>8.1826297E-7</v>
      </c>
      <c r="AL2040" s="258">
        <v>7.1351909999999994E-8</v>
      </c>
      <c r="AM2040" s="258">
        <v>2.325806E-10</v>
      </c>
      <c r="AN2040" s="258">
        <v>5.0136357000000001E-6</v>
      </c>
      <c r="AO2040" s="258">
        <v>1.6824601000000001E-5</v>
      </c>
      <c r="AP2040" s="258">
        <v>2.3701661E-5</v>
      </c>
      <c r="AQ2040" s="258">
        <v>8.1762817000000003E-7</v>
      </c>
      <c r="AR2040" s="258">
        <v>7.7938357999999999E-4</v>
      </c>
      <c r="AT2040" s="193"/>
      <c r="AU2040" s="193"/>
      <c r="AV2040" s="193"/>
      <c r="AW2040" s="193"/>
      <c r="AX2040" s="193"/>
      <c r="AY2040" s="193"/>
      <c r="AZ2040" s="193"/>
      <c r="BA2040" s="193"/>
      <c r="BB2040" s="193"/>
      <c r="BC2040" s="193"/>
      <c r="BD2040" s="193"/>
      <c r="BE2040" s="315"/>
      <c r="BF2040" s="315"/>
      <c r="BG2040" s="315"/>
      <c r="BH2040" s="315"/>
      <c r="BI2040" s="315"/>
      <c r="BJ2040" s="315"/>
      <c r="BK2040" s="315"/>
    </row>
    <row r="2041" spans="1:63" x14ac:dyDescent="0.25">
      <c r="A2041" s="58" t="s">
        <v>1753</v>
      </c>
      <c r="B2041" s="43" t="s">
        <v>5770</v>
      </c>
      <c r="C2041" t="s">
        <v>2164</v>
      </c>
      <c r="D2041" s="193">
        <v>4.8799491E-2</v>
      </c>
      <c r="E2041" s="193">
        <v>3.4127778999999997E-2</v>
      </c>
      <c r="F2041" s="193">
        <v>5.9448814000000001E-3</v>
      </c>
      <c r="G2041" s="193">
        <v>1.5276322E-3</v>
      </c>
      <c r="H2041" s="193">
        <v>1.3741263000000001E-4</v>
      </c>
      <c r="I2041" s="193">
        <v>1.5589741999999999E-3</v>
      </c>
      <c r="J2041" s="193">
        <v>6.4646242000000005E-4</v>
      </c>
      <c r="K2041" s="193">
        <v>1.8495180000000001E-5</v>
      </c>
      <c r="L2041" s="193">
        <v>4.8378537999999999E-3</v>
      </c>
      <c r="M2041" s="193">
        <v>0</v>
      </c>
      <c r="N2041" s="193">
        <v>0</v>
      </c>
      <c r="O2041" s="193">
        <v>0</v>
      </c>
      <c r="P2041" s="199">
        <f t="shared" si="416"/>
        <v>0.25279836296296293</v>
      </c>
      <c r="Q2041" s="240">
        <v>3.2559005999999999</v>
      </c>
      <c r="R2041" s="99">
        <v>2.6663350000000001</v>
      </c>
      <c r="S2041" s="99">
        <v>0.40295920000000002</v>
      </c>
      <c r="T2041" s="99">
        <v>5.9108000000000002E-6</v>
      </c>
      <c r="U2041" s="99">
        <v>9.2078999999999994E-2</v>
      </c>
      <c r="V2041" s="99">
        <v>7.1255199999999998E-3</v>
      </c>
      <c r="W2041" s="99">
        <v>8.7396000000000001E-2</v>
      </c>
      <c r="X2041" s="241">
        <f t="shared" si="417"/>
        <v>2.35716993062191E-2</v>
      </c>
      <c r="Y2041" s="241">
        <f t="shared" si="418"/>
        <v>1.135438230412E-2</v>
      </c>
      <c r="Z2041" s="241">
        <f t="shared" si="419"/>
        <v>5.5085908390990991E-3</v>
      </c>
      <c r="AA2041" s="241">
        <f t="shared" si="420"/>
        <v>6.7087261630000006E-3</v>
      </c>
      <c r="AB2041" s="258">
        <v>7.0071389000000003E-3</v>
      </c>
      <c r="AC2041" s="258">
        <v>9.9591747999999995E-7</v>
      </c>
      <c r="AD2041" s="258">
        <v>2.7521424000000001E-3</v>
      </c>
      <c r="AE2041" s="258">
        <v>4.2244464000000001E-7</v>
      </c>
      <c r="AF2041" s="258">
        <v>1.5809118E-3</v>
      </c>
      <c r="AG2041" s="258">
        <v>1.2770842E-5</v>
      </c>
      <c r="AH2041" s="258">
        <v>4.5862790000000004E-3</v>
      </c>
      <c r="AI2041" s="258">
        <v>9.5040882999999997E-6</v>
      </c>
      <c r="AJ2041" s="258">
        <v>1.2822137E-5</v>
      </c>
      <c r="AK2041" s="258">
        <v>6.5508117999999996E-6</v>
      </c>
      <c r="AL2041" s="258">
        <v>1.6001758E-6</v>
      </c>
      <c r="AM2041" s="258">
        <v>5.4961990999999998E-9</v>
      </c>
      <c r="AN2041" s="258">
        <v>4.2909349000000001E-4</v>
      </c>
      <c r="AO2041" s="258">
        <v>2.2138023E-4</v>
      </c>
      <c r="AP2041" s="258">
        <v>2.4135541E-4</v>
      </c>
      <c r="AQ2041" s="258">
        <v>2.7041763000000001E-5</v>
      </c>
      <c r="AR2041" s="258">
        <v>6.6816844000000004E-3</v>
      </c>
      <c r="AT2041" s="193"/>
      <c r="AU2041" s="193"/>
      <c r="AV2041" s="193"/>
      <c r="AW2041" s="193"/>
      <c r="AX2041" s="193"/>
      <c r="AY2041" s="193"/>
      <c r="AZ2041" s="193"/>
      <c r="BA2041" s="193"/>
      <c r="BB2041" s="193"/>
      <c r="BC2041" s="193"/>
      <c r="BD2041" s="193"/>
      <c r="BE2041" s="315"/>
      <c r="BF2041" s="315"/>
      <c r="BG2041" s="315"/>
      <c r="BH2041" s="315"/>
      <c r="BI2041" s="315"/>
      <c r="BJ2041" s="315"/>
      <c r="BK2041" s="315"/>
    </row>
    <row r="2042" spans="1:63" x14ac:dyDescent="0.25">
      <c r="A2042" s="58"/>
      <c r="B2042" s="43" t="s">
        <v>5770</v>
      </c>
      <c r="C2042" s="48" t="s">
        <v>2291</v>
      </c>
      <c r="D2042" s="223">
        <v>4.8799491E-2</v>
      </c>
      <c r="E2042" s="223">
        <v>3.4127778999999997E-2</v>
      </c>
      <c r="F2042" s="223">
        <v>5.9448814000000001E-3</v>
      </c>
      <c r="G2042" s="223">
        <v>1.5276322E-3</v>
      </c>
      <c r="H2042" s="223">
        <v>1.3741263000000001E-4</v>
      </c>
      <c r="I2042" s="223">
        <v>1.5589741999999999E-3</v>
      </c>
      <c r="J2042" s="223">
        <v>6.4646242000000005E-4</v>
      </c>
      <c r="K2042" s="223">
        <v>1.8495180000000001E-5</v>
      </c>
      <c r="L2042" s="223">
        <v>4.8378537999999999E-3</v>
      </c>
      <c r="M2042" s="223">
        <v>0</v>
      </c>
      <c r="N2042" s="223">
        <v>0</v>
      </c>
      <c r="O2042" s="223">
        <v>0</v>
      </c>
      <c r="P2042" s="227">
        <f t="shared" si="416"/>
        <v>0.25279836296296293</v>
      </c>
      <c r="Q2042" s="238">
        <v>3.2559005999999999</v>
      </c>
      <c r="R2042" s="117">
        <v>2.6663350000000001</v>
      </c>
      <c r="S2042" s="117">
        <v>0.40295920000000002</v>
      </c>
      <c r="T2042" s="117">
        <v>5.9108000000000002E-6</v>
      </c>
      <c r="U2042" s="117">
        <v>9.2078999999999994E-2</v>
      </c>
      <c r="V2042" s="117">
        <v>7.1255199999999998E-3</v>
      </c>
      <c r="W2042" s="117">
        <v>8.7396000000000001E-2</v>
      </c>
      <c r="X2042" s="257">
        <f t="shared" si="417"/>
        <v>2.35716993062191E-2</v>
      </c>
      <c r="Y2042" s="257">
        <f t="shared" si="418"/>
        <v>1.135438230412E-2</v>
      </c>
      <c r="Z2042" s="257">
        <f t="shared" si="419"/>
        <v>5.5085908390990991E-3</v>
      </c>
      <c r="AA2042" s="257">
        <f t="shared" si="420"/>
        <v>6.7087261630000006E-3</v>
      </c>
      <c r="AB2042" s="257">
        <v>7.0071389000000003E-3</v>
      </c>
      <c r="AC2042" s="257">
        <v>9.9591747999999995E-7</v>
      </c>
      <c r="AD2042" s="257">
        <v>2.7521424000000001E-3</v>
      </c>
      <c r="AE2042" s="257">
        <v>4.2244464000000001E-7</v>
      </c>
      <c r="AF2042" s="257">
        <v>1.5809118E-3</v>
      </c>
      <c r="AG2042" s="257">
        <v>1.2770842E-5</v>
      </c>
      <c r="AH2042" s="257">
        <v>4.5862790000000004E-3</v>
      </c>
      <c r="AI2042" s="257">
        <v>9.5040882999999997E-6</v>
      </c>
      <c r="AJ2042" s="257">
        <v>1.2822137E-5</v>
      </c>
      <c r="AK2042" s="257">
        <v>6.5508117999999996E-6</v>
      </c>
      <c r="AL2042" s="257">
        <v>1.6001758E-6</v>
      </c>
      <c r="AM2042" s="257">
        <v>5.4961990999999998E-9</v>
      </c>
      <c r="AN2042" s="257">
        <v>4.2909349000000001E-4</v>
      </c>
      <c r="AO2042" s="257">
        <v>2.2138023E-4</v>
      </c>
      <c r="AP2042" s="257">
        <v>2.4135541E-4</v>
      </c>
      <c r="AQ2042" s="257">
        <v>2.7041763000000001E-5</v>
      </c>
      <c r="AR2042" s="257">
        <v>6.6816844000000004E-3</v>
      </c>
      <c r="AT2042" s="193"/>
      <c r="AU2042" s="193"/>
      <c r="AV2042" s="193"/>
      <c r="AW2042" s="193"/>
      <c r="AX2042" s="193"/>
      <c r="AY2042" s="193"/>
      <c r="AZ2042" s="193"/>
      <c r="BA2042" s="193"/>
      <c r="BB2042" s="193"/>
      <c r="BC2042" s="193"/>
      <c r="BD2042" s="193"/>
      <c r="BE2042" s="315"/>
      <c r="BF2042" s="315"/>
      <c r="BG2042" s="315"/>
      <c r="BH2042" s="315"/>
      <c r="BI2042" s="315"/>
      <c r="BJ2042" s="315"/>
      <c r="BK2042" s="315"/>
    </row>
    <row r="2043" spans="1:63" x14ac:dyDescent="0.25">
      <c r="A2043" s="58"/>
      <c r="B2043" s="43" t="s">
        <v>5770</v>
      </c>
      <c r="C2043" s="48" t="s">
        <v>3530</v>
      </c>
      <c r="D2043" s="223">
        <v>2.4706979E-2</v>
      </c>
      <c r="E2043" s="223">
        <v>8.8374397999999993E-3</v>
      </c>
      <c r="F2043" s="223">
        <v>3.1248856000000002E-3</v>
      </c>
      <c r="G2043" s="223">
        <v>3.0983437E-5</v>
      </c>
      <c r="H2043" s="223">
        <v>4.2460650999999997E-5</v>
      </c>
      <c r="I2043" s="223">
        <v>3.8612778999999999E-4</v>
      </c>
      <c r="J2043" s="223">
        <v>7.0428771000000004E-4</v>
      </c>
      <c r="K2043" s="223">
        <v>9.2063941999999998E-7</v>
      </c>
      <c r="L2043" s="223">
        <v>3.9873518E-5</v>
      </c>
      <c r="M2043" s="223">
        <v>1.154E-2</v>
      </c>
      <c r="N2043" s="223">
        <v>0</v>
      </c>
      <c r="O2043" s="223">
        <v>0</v>
      </c>
      <c r="P2043" s="227">
        <f t="shared" si="416"/>
        <v>6.5462517037037024E-2</v>
      </c>
      <c r="Q2043" s="238">
        <v>0.94482931999999997</v>
      </c>
      <c r="R2043" s="117">
        <v>0.93027775000000001</v>
      </c>
      <c r="S2043" s="117">
        <v>1.2307520000000001E-2</v>
      </c>
      <c r="T2043" s="117">
        <v>1.0186857000000001E-6</v>
      </c>
      <c r="U2043" s="117">
        <v>4.5001143000000001E-4</v>
      </c>
      <c r="V2043" s="117">
        <v>1.9662130999999999E-4</v>
      </c>
      <c r="W2043" s="117">
        <v>1.5964E-3</v>
      </c>
      <c r="X2043" s="257">
        <f t="shared" si="417"/>
        <v>6.1794637132508799E-3</v>
      </c>
      <c r="Y2043" s="257">
        <f t="shared" si="418"/>
        <v>2.57584381136E-3</v>
      </c>
      <c r="Z2043" s="257">
        <f t="shared" si="419"/>
        <v>1.27818266887088E-3</v>
      </c>
      <c r="AA2043" s="257">
        <f t="shared" si="420"/>
        <v>2.3254372330200001E-3</v>
      </c>
      <c r="AB2043" s="257">
        <v>1.8146054999999999E-3</v>
      </c>
      <c r="AC2043" s="257">
        <v>5.1209235999999996E-7</v>
      </c>
      <c r="AD2043" s="257">
        <v>2.7560133000000001E-5</v>
      </c>
      <c r="AE2043" s="257">
        <v>4.3902697E-7</v>
      </c>
      <c r="AF2043" s="257">
        <v>7.3233236000000001E-4</v>
      </c>
      <c r="AG2043" s="257">
        <v>3.9469902999999998E-7</v>
      </c>
      <c r="AH2043" s="257">
        <v>1.1876756E-3</v>
      </c>
      <c r="AI2043" s="257">
        <v>4.5437588000000001E-6</v>
      </c>
      <c r="AJ2043" s="257">
        <v>1.4864132000000001E-7</v>
      </c>
      <c r="AK2043" s="257">
        <v>2.8839871E-6</v>
      </c>
      <c r="AL2043" s="257">
        <v>3.2351386E-8</v>
      </c>
      <c r="AM2043" s="257">
        <v>1.5706488E-10</v>
      </c>
      <c r="AN2043" s="257">
        <v>9.4944120000000002E-7</v>
      </c>
      <c r="AO2043" s="257">
        <v>4.4770529999999996E-6</v>
      </c>
      <c r="AP2043" s="257">
        <v>7.7471679000000002E-5</v>
      </c>
      <c r="AQ2043" s="257">
        <v>1.0993302E-7</v>
      </c>
      <c r="AR2043" s="257">
        <v>2.3253273E-3</v>
      </c>
      <c r="AT2043" s="193"/>
      <c r="AU2043" s="193"/>
      <c r="AV2043" s="193"/>
      <c r="AW2043" s="193"/>
      <c r="AX2043" s="193"/>
      <c r="AY2043" s="193"/>
      <c r="AZ2043" s="193"/>
      <c r="BA2043" s="193"/>
      <c r="BB2043" s="193"/>
      <c r="BC2043" s="193"/>
      <c r="BD2043" s="193"/>
      <c r="BE2043" s="315"/>
      <c r="BF2043" s="315"/>
      <c r="BG2043" s="315"/>
      <c r="BH2043" s="315"/>
      <c r="BI2043" s="315"/>
      <c r="BJ2043" s="315"/>
      <c r="BK2043" s="315"/>
    </row>
    <row r="2044" spans="1:63" x14ac:dyDescent="0.25">
      <c r="A2044" s="58"/>
      <c r="B2044" s="43" t="s">
        <v>5770</v>
      </c>
      <c r="C2044" s="48" t="s">
        <v>3531</v>
      </c>
      <c r="D2044" s="223">
        <v>1.0293243000000001E-2</v>
      </c>
      <c r="E2044" s="223">
        <v>5.6599420999999999E-3</v>
      </c>
      <c r="F2044" s="223">
        <v>2.2875861999999999E-3</v>
      </c>
      <c r="G2044" s="223">
        <v>2.8850563000000002E-4</v>
      </c>
      <c r="H2044" s="223">
        <v>4.0232238999999997E-5</v>
      </c>
      <c r="I2044" s="223">
        <v>6.2928618999999995E-4</v>
      </c>
      <c r="J2044" s="223">
        <v>2.4175265E-4</v>
      </c>
      <c r="K2044" s="223">
        <v>4.0169007E-6</v>
      </c>
      <c r="L2044" s="223">
        <v>1.1419206E-3</v>
      </c>
      <c r="M2044" s="223">
        <v>0</v>
      </c>
      <c r="N2044" s="223">
        <v>0</v>
      </c>
      <c r="O2044" s="223">
        <v>0</v>
      </c>
      <c r="P2044" s="227">
        <f t="shared" si="416"/>
        <v>4.1925497037037032E-2</v>
      </c>
      <c r="Q2044" s="238">
        <v>0.73442068000000005</v>
      </c>
      <c r="R2044" s="117">
        <v>0.57836412000000004</v>
      </c>
      <c r="S2044" s="117">
        <v>0.11169759999999999</v>
      </c>
      <c r="T2044" s="117">
        <v>2.5335E-6</v>
      </c>
      <c r="U2044" s="117">
        <v>2.2454999999999999E-2</v>
      </c>
      <c r="V2044" s="117">
        <v>1.755429E-3</v>
      </c>
      <c r="W2044" s="117">
        <v>2.0146000000000001E-2</v>
      </c>
      <c r="X2044" s="257">
        <f t="shared" si="417"/>
        <v>4.8203307253941105E-3</v>
      </c>
      <c r="Y2044" s="257">
        <f t="shared" si="418"/>
        <v>2.2664977237100005E-3</v>
      </c>
      <c r="Z2044" s="257">
        <f t="shared" si="419"/>
        <v>1.10227968468411E-3</v>
      </c>
      <c r="AA2044" s="257">
        <f t="shared" si="420"/>
        <v>1.451553317E-3</v>
      </c>
      <c r="AB2044" s="257">
        <v>1.1620883E-3</v>
      </c>
      <c r="AC2044" s="257">
        <v>2.3480455E-7</v>
      </c>
      <c r="AD2044" s="257">
        <v>4.9070340000000002E-4</v>
      </c>
      <c r="AE2044" s="257">
        <v>2.6282265999999998E-7</v>
      </c>
      <c r="AF2044" s="257">
        <v>6.0965357000000004E-4</v>
      </c>
      <c r="AG2044" s="257">
        <v>3.5548264999999998E-6</v>
      </c>
      <c r="AH2044" s="257">
        <v>7.6061787999999995E-4</v>
      </c>
      <c r="AI2044" s="257">
        <v>3.4868417999999998E-6</v>
      </c>
      <c r="AJ2044" s="257">
        <v>2.5234882E-6</v>
      </c>
      <c r="AK2044" s="257">
        <v>1.7356080999999999E-6</v>
      </c>
      <c r="AL2044" s="257">
        <v>2.9428112999999998E-7</v>
      </c>
      <c r="AM2044" s="257">
        <v>9.9545411000000002E-10</v>
      </c>
      <c r="AN2044" s="257">
        <v>1.215026E-4</v>
      </c>
      <c r="AO2044" s="257">
        <v>1.0675852000000001E-4</v>
      </c>
      <c r="AP2044" s="257">
        <v>1.0535947E-4</v>
      </c>
      <c r="AQ2044" s="257">
        <v>4.8502169999999996E-6</v>
      </c>
      <c r="AR2044" s="257">
        <v>1.4467031E-3</v>
      </c>
      <c r="AT2044" s="193"/>
      <c r="AU2044" s="193"/>
      <c r="AV2044" s="193"/>
      <c r="AW2044" s="193"/>
      <c r="AX2044" s="193"/>
      <c r="AY2044" s="193"/>
      <c r="AZ2044" s="193"/>
      <c r="BA2044" s="193"/>
      <c r="BB2044" s="193"/>
      <c r="BC2044" s="193"/>
      <c r="BD2044" s="193"/>
      <c r="BE2044" s="315"/>
      <c r="BF2044" s="315"/>
      <c r="BG2044" s="315"/>
      <c r="BH2044" s="315"/>
      <c r="BI2044" s="315"/>
      <c r="BJ2044" s="315"/>
      <c r="BK2044" s="315"/>
    </row>
    <row r="2045" spans="1:63" x14ac:dyDescent="0.25">
      <c r="A2045" s="58"/>
      <c r="B2045" s="43" t="s">
        <v>5770</v>
      </c>
      <c r="C2045" s="48" t="s">
        <v>3532</v>
      </c>
      <c r="D2045" s="223">
        <v>2.4706979E-2</v>
      </c>
      <c r="E2045" s="223">
        <v>8.8374397999999993E-3</v>
      </c>
      <c r="F2045" s="223">
        <v>3.1248856000000002E-3</v>
      </c>
      <c r="G2045" s="223">
        <v>3.0983437E-5</v>
      </c>
      <c r="H2045" s="223">
        <v>4.2460650999999997E-5</v>
      </c>
      <c r="I2045" s="223">
        <v>3.8612778999999999E-4</v>
      </c>
      <c r="J2045" s="223">
        <v>7.0428771000000004E-4</v>
      </c>
      <c r="K2045" s="223">
        <v>9.2063941999999998E-7</v>
      </c>
      <c r="L2045" s="223">
        <v>3.9873518E-5</v>
      </c>
      <c r="M2045" s="223">
        <v>1.154E-2</v>
      </c>
      <c r="N2045" s="223">
        <v>0</v>
      </c>
      <c r="O2045" s="223">
        <v>0</v>
      </c>
      <c r="P2045" s="227">
        <f t="shared" si="416"/>
        <v>6.5462517037037024E-2</v>
      </c>
      <c r="Q2045" s="238">
        <v>0.94482931999999997</v>
      </c>
      <c r="R2045" s="117">
        <v>0.93027775000000001</v>
      </c>
      <c r="S2045" s="117">
        <v>1.2307520000000001E-2</v>
      </c>
      <c r="T2045" s="117">
        <v>1.0186857000000001E-6</v>
      </c>
      <c r="U2045" s="117">
        <v>4.5001143000000001E-4</v>
      </c>
      <c r="V2045" s="117">
        <v>1.9662130999999999E-4</v>
      </c>
      <c r="W2045" s="117">
        <v>1.5964E-3</v>
      </c>
      <c r="X2045" s="257">
        <f t="shared" si="417"/>
        <v>6.1794637132508799E-3</v>
      </c>
      <c r="Y2045" s="257">
        <f t="shared" si="418"/>
        <v>2.57584381136E-3</v>
      </c>
      <c r="Z2045" s="257">
        <f t="shared" si="419"/>
        <v>1.27818266887088E-3</v>
      </c>
      <c r="AA2045" s="257">
        <f t="shared" si="420"/>
        <v>2.3254372330200001E-3</v>
      </c>
      <c r="AB2045" s="257">
        <v>1.8146054999999999E-3</v>
      </c>
      <c r="AC2045" s="257">
        <v>5.1209235999999996E-7</v>
      </c>
      <c r="AD2045" s="257">
        <v>2.7560133000000001E-5</v>
      </c>
      <c r="AE2045" s="257">
        <v>4.3902697E-7</v>
      </c>
      <c r="AF2045" s="257">
        <v>7.3233236000000001E-4</v>
      </c>
      <c r="AG2045" s="257">
        <v>3.9469902999999998E-7</v>
      </c>
      <c r="AH2045" s="257">
        <v>1.1876756E-3</v>
      </c>
      <c r="AI2045" s="257">
        <v>4.5437588000000001E-6</v>
      </c>
      <c r="AJ2045" s="257">
        <v>1.4864132000000001E-7</v>
      </c>
      <c r="AK2045" s="257">
        <v>2.8839871E-6</v>
      </c>
      <c r="AL2045" s="257">
        <v>3.2351386E-8</v>
      </c>
      <c r="AM2045" s="257">
        <v>1.5706488E-10</v>
      </c>
      <c r="AN2045" s="257">
        <v>9.4944120000000002E-7</v>
      </c>
      <c r="AO2045" s="257">
        <v>4.4770529999999996E-6</v>
      </c>
      <c r="AP2045" s="257">
        <v>7.7471679000000002E-5</v>
      </c>
      <c r="AQ2045" s="257">
        <v>1.0993302E-7</v>
      </c>
      <c r="AR2045" s="257">
        <v>2.3253273E-3</v>
      </c>
      <c r="AT2045" s="193"/>
      <c r="AU2045" s="193"/>
      <c r="AV2045" s="193"/>
      <c r="AW2045" s="193"/>
      <c r="AX2045" s="193"/>
      <c r="AY2045" s="193"/>
      <c r="AZ2045" s="193"/>
      <c r="BA2045" s="193"/>
      <c r="BB2045" s="193"/>
      <c r="BC2045" s="193"/>
      <c r="BD2045" s="193"/>
      <c r="BE2045" s="315"/>
      <c r="BF2045" s="315"/>
      <c r="BG2045" s="315"/>
      <c r="BH2045" s="315"/>
      <c r="BI2045" s="315"/>
      <c r="BJ2045" s="315"/>
      <c r="BK2045" s="315"/>
    </row>
    <row r="2046" spans="1:63" x14ac:dyDescent="0.25">
      <c r="A2046" s="43"/>
      <c r="B2046" s="43" t="s">
        <v>5770</v>
      </c>
      <c r="C2046" s="48" t="s">
        <v>3533</v>
      </c>
      <c r="D2046" s="223">
        <v>2.4706979E-2</v>
      </c>
      <c r="E2046" s="223">
        <v>8.8374397999999993E-3</v>
      </c>
      <c r="F2046" s="223">
        <v>3.1248856000000002E-3</v>
      </c>
      <c r="G2046" s="223">
        <v>3.0983437E-5</v>
      </c>
      <c r="H2046" s="223">
        <v>4.2460650999999997E-5</v>
      </c>
      <c r="I2046" s="223">
        <v>3.8612778999999999E-4</v>
      </c>
      <c r="J2046" s="223">
        <v>7.0428771000000004E-4</v>
      </c>
      <c r="K2046" s="223">
        <v>9.2063941999999998E-7</v>
      </c>
      <c r="L2046" s="223">
        <v>3.9873518E-5</v>
      </c>
      <c r="M2046" s="223">
        <v>1.154E-2</v>
      </c>
      <c r="N2046" s="223">
        <v>0</v>
      </c>
      <c r="O2046" s="223">
        <v>0</v>
      </c>
      <c r="P2046" s="227">
        <f t="shared" si="416"/>
        <v>6.5462517037037024E-2</v>
      </c>
      <c r="Q2046" s="238">
        <v>0.94482931999999997</v>
      </c>
      <c r="R2046" s="117">
        <v>0.93027775000000001</v>
      </c>
      <c r="S2046" s="117">
        <v>1.2307520000000001E-2</v>
      </c>
      <c r="T2046" s="117">
        <v>1.0186857000000001E-6</v>
      </c>
      <c r="U2046" s="117">
        <v>4.5001143000000001E-4</v>
      </c>
      <c r="V2046" s="117">
        <v>1.9662130999999999E-4</v>
      </c>
      <c r="W2046" s="117">
        <v>1.5964E-3</v>
      </c>
      <c r="X2046" s="257">
        <f t="shared" si="417"/>
        <v>6.1794637132508799E-3</v>
      </c>
      <c r="Y2046" s="257">
        <f t="shared" si="418"/>
        <v>2.57584381136E-3</v>
      </c>
      <c r="Z2046" s="257">
        <f t="shared" si="419"/>
        <v>1.27818266887088E-3</v>
      </c>
      <c r="AA2046" s="257">
        <f t="shared" si="420"/>
        <v>2.3254372330200001E-3</v>
      </c>
      <c r="AB2046" s="257">
        <v>1.8146054999999999E-3</v>
      </c>
      <c r="AC2046" s="257">
        <v>5.1209235999999996E-7</v>
      </c>
      <c r="AD2046" s="257">
        <v>2.7560133000000001E-5</v>
      </c>
      <c r="AE2046" s="257">
        <v>4.3902697E-7</v>
      </c>
      <c r="AF2046" s="257">
        <v>7.3233236000000001E-4</v>
      </c>
      <c r="AG2046" s="257">
        <v>3.9469902999999998E-7</v>
      </c>
      <c r="AH2046" s="257">
        <v>1.1876756E-3</v>
      </c>
      <c r="AI2046" s="257">
        <v>4.5437588000000001E-6</v>
      </c>
      <c r="AJ2046" s="257">
        <v>1.4864132000000001E-7</v>
      </c>
      <c r="AK2046" s="257">
        <v>2.8839871E-6</v>
      </c>
      <c r="AL2046" s="257">
        <v>3.2351386E-8</v>
      </c>
      <c r="AM2046" s="257">
        <v>1.5706488E-10</v>
      </c>
      <c r="AN2046" s="257">
        <v>9.4944120000000002E-7</v>
      </c>
      <c r="AO2046" s="257">
        <v>4.4770529999999996E-6</v>
      </c>
      <c r="AP2046" s="257">
        <v>7.7471679000000002E-5</v>
      </c>
      <c r="AQ2046" s="257">
        <v>1.0993302E-7</v>
      </c>
      <c r="AR2046" s="257">
        <v>2.3253273E-3</v>
      </c>
      <c r="AT2046" s="193"/>
      <c r="AU2046" s="193"/>
      <c r="AV2046" s="193"/>
      <c r="AW2046" s="193"/>
      <c r="AX2046" s="193"/>
      <c r="AY2046" s="193"/>
      <c r="AZ2046" s="193"/>
      <c r="BA2046" s="193"/>
      <c r="BB2046" s="193"/>
      <c r="BC2046" s="193"/>
      <c r="BD2046" s="193"/>
      <c r="BE2046" s="315"/>
      <c r="BF2046" s="315"/>
      <c r="BG2046" s="315"/>
      <c r="BH2046" s="315"/>
      <c r="BI2046" s="315"/>
      <c r="BJ2046" s="315"/>
      <c r="BK2046" s="315"/>
    </row>
    <row r="2047" spans="1:63" x14ac:dyDescent="0.25">
      <c r="A2047" s="9"/>
      <c r="B2047" s="43" t="s">
        <v>5770</v>
      </c>
      <c r="C2047" s="48" t="s">
        <v>3534</v>
      </c>
      <c r="D2047" s="223">
        <v>2.4706979E-2</v>
      </c>
      <c r="E2047" s="223">
        <v>8.8374397999999993E-3</v>
      </c>
      <c r="F2047" s="223">
        <v>3.1248856000000002E-3</v>
      </c>
      <c r="G2047" s="223">
        <v>3.0983437E-5</v>
      </c>
      <c r="H2047" s="223">
        <v>4.2460650999999997E-5</v>
      </c>
      <c r="I2047" s="223">
        <v>3.8612778999999999E-4</v>
      </c>
      <c r="J2047" s="223">
        <v>7.0428771000000004E-4</v>
      </c>
      <c r="K2047" s="223">
        <v>9.2063941999999998E-7</v>
      </c>
      <c r="L2047" s="223">
        <v>3.9873518E-5</v>
      </c>
      <c r="M2047" s="223">
        <v>1.154E-2</v>
      </c>
      <c r="N2047" s="223">
        <v>0</v>
      </c>
      <c r="O2047" s="223">
        <v>0</v>
      </c>
      <c r="P2047" s="227">
        <f t="shared" si="416"/>
        <v>6.5462517037037024E-2</v>
      </c>
      <c r="Q2047" s="238">
        <v>0.94482931999999997</v>
      </c>
      <c r="R2047" s="117">
        <v>0.93027775000000001</v>
      </c>
      <c r="S2047" s="117">
        <v>1.2307520000000001E-2</v>
      </c>
      <c r="T2047" s="117">
        <v>1.0186857000000001E-6</v>
      </c>
      <c r="U2047" s="117">
        <v>4.5001143000000001E-4</v>
      </c>
      <c r="V2047" s="117">
        <v>1.9662130999999999E-4</v>
      </c>
      <c r="W2047" s="117">
        <v>1.5964E-3</v>
      </c>
      <c r="X2047" s="257">
        <f t="shared" si="417"/>
        <v>6.1794637132508799E-3</v>
      </c>
      <c r="Y2047" s="257">
        <f t="shared" si="418"/>
        <v>2.57584381136E-3</v>
      </c>
      <c r="Z2047" s="257">
        <f t="shared" si="419"/>
        <v>1.27818266887088E-3</v>
      </c>
      <c r="AA2047" s="257">
        <f t="shared" si="420"/>
        <v>2.3254372330200001E-3</v>
      </c>
      <c r="AB2047" s="257">
        <v>1.8146054999999999E-3</v>
      </c>
      <c r="AC2047" s="257">
        <v>5.1209235999999996E-7</v>
      </c>
      <c r="AD2047" s="257">
        <v>2.7560133000000001E-5</v>
      </c>
      <c r="AE2047" s="257">
        <v>4.3902697E-7</v>
      </c>
      <c r="AF2047" s="257">
        <v>7.3233236000000001E-4</v>
      </c>
      <c r="AG2047" s="257">
        <v>3.9469902999999998E-7</v>
      </c>
      <c r="AH2047" s="257">
        <v>1.1876756E-3</v>
      </c>
      <c r="AI2047" s="257">
        <v>4.5437588000000001E-6</v>
      </c>
      <c r="AJ2047" s="257">
        <v>1.4864132000000001E-7</v>
      </c>
      <c r="AK2047" s="257">
        <v>2.8839871E-6</v>
      </c>
      <c r="AL2047" s="257">
        <v>3.2351386E-8</v>
      </c>
      <c r="AM2047" s="257">
        <v>1.5706488E-10</v>
      </c>
      <c r="AN2047" s="257">
        <v>9.4944120000000002E-7</v>
      </c>
      <c r="AO2047" s="257">
        <v>4.4770529999999996E-6</v>
      </c>
      <c r="AP2047" s="257">
        <v>7.7471679000000002E-5</v>
      </c>
      <c r="AQ2047" s="257">
        <v>1.0993302E-7</v>
      </c>
      <c r="AR2047" s="257">
        <v>2.3253273E-3</v>
      </c>
      <c r="AT2047" s="193"/>
      <c r="AU2047" s="193"/>
      <c r="AV2047" s="193"/>
      <c r="AW2047" s="193"/>
      <c r="AX2047" s="193"/>
      <c r="AY2047" s="193"/>
      <c r="AZ2047" s="193"/>
      <c r="BA2047" s="193"/>
      <c r="BB2047" s="193"/>
      <c r="BC2047" s="193"/>
      <c r="BD2047" s="193"/>
      <c r="BE2047" s="315"/>
      <c r="BF2047" s="315"/>
      <c r="BG2047" s="315"/>
      <c r="BH2047" s="315"/>
      <c r="BI2047" s="315"/>
      <c r="BJ2047" s="315"/>
      <c r="BK2047" s="315"/>
    </row>
    <row r="2048" spans="1:63" x14ac:dyDescent="0.25">
      <c r="A2048" s="9"/>
      <c r="B2048" s="43" t="s">
        <v>5770</v>
      </c>
      <c r="C2048" s="48" t="s">
        <v>3535</v>
      </c>
      <c r="D2048" s="223">
        <v>2.4706979E-2</v>
      </c>
      <c r="E2048" s="223">
        <v>8.8374397999999993E-3</v>
      </c>
      <c r="F2048" s="223">
        <v>3.1248856000000002E-3</v>
      </c>
      <c r="G2048" s="223">
        <v>3.0983437E-5</v>
      </c>
      <c r="H2048" s="223">
        <v>4.2460650999999997E-5</v>
      </c>
      <c r="I2048" s="223">
        <v>3.8612778999999999E-4</v>
      </c>
      <c r="J2048" s="223">
        <v>7.0428771000000004E-4</v>
      </c>
      <c r="K2048" s="223">
        <v>9.2063941999999998E-7</v>
      </c>
      <c r="L2048" s="223">
        <v>3.9873518E-5</v>
      </c>
      <c r="M2048" s="223">
        <v>1.154E-2</v>
      </c>
      <c r="N2048" s="223">
        <v>0</v>
      </c>
      <c r="O2048" s="223">
        <v>0</v>
      </c>
      <c r="P2048" s="227">
        <f t="shared" si="416"/>
        <v>6.5462517037037024E-2</v>
      </c>
      <c r="Q2048" s="238">
        <v>0.94482931999999997</v>
      </c>
      <c r="R2048" s="117">
        <v>0.93027775000000001</v>
      </c>
      <c r="S2048" s="117">
        <v>1.2307520000000001E-2</v>
      </c>
      <c r="T2048" s="117">
        <v>1.0186857000000001E-6</v>
      </c>
      <c r="U2048" s="117">
        <v>4.5001143000000001E-4</v>
      </c>
      <c r="V2048" s="117">
        <v>1.9662130999999999E-4</v>
      </c>
      <c r="W2048" s="117">
        <v>1.5964E-3</v>
      </c>
      <c r="X2048" s="257">
        <f t="shared" si="417"/>
        <v>6.1794637132508799E-3</v>
      </c>
      <c r="Y2048" s="257">
        <f t="shared" si="418"/>
        <v>2.57584381136E-3</v>
      </c>
      <c r="Z2048" s="257">
        <f t="shared" si="419"/>
        <v>1.27818266887088E-3</v>
      </c>
      <c r="AA2048" s="257">
        <f t="shared" si="420"/>
        <v>2.3254372330200001E-3</v>
      </c>
      <c r="AB2048" s="257">
        <v>1.8146054999999999E-3</v>
      </c>
      <c r="AC2048" s="257">
        <v>5.1209235999999996E-7</v>
      </c>
      <c r="AD2048" s="257">
        <v>2.7560133000000001E-5</v>
      </c>
      <c r="AE2048" s="257">
        <v>4.3902697E-7</v>
      </c>
      <c r="AF2048" s="257">
        <v>7.3233236000000001E-4</v>
      </c>
      <c r="AG2048" s="257">
        <v>3.9469902999999998E-7</v>
      </c>
      <c r="AH2048" s="257">
        <v>1.1876756E-3</v>
      </c>
      <c r="AI2048" s="257">
        <v>4.5437588000000001E-6</v>
      </c>
      <c r="AJ2048" s="257">
        <v>1.4864132000000001E-7</v>
      </c>
      <c r="AK2048" s="257">
        <v>2.8839871E-6</v>
      </c>
      <c r="AL2048" s="257">
        <v>3.2351386E-8</v>
      </c>
      <c r="AM2048" s="257">
        <v>1.5706488E-10</v>
      </c>
      <c r="AN2048" s="257">
        <v>9.4944120000000002E-7</v>
      </c>
      <c r="AO2048" s="257">
        <v>4.4770529999999996E-6</v>
      </c>
      <c r="AP2048" s="257">
        <v>7.7471679000000002E-5</v>
      </c>
      <c r="AQ2048" s="257">
        <v>1.0993302E-7</v>
      </c>
      <c r="AR2048" s="257">
        <v>2.3253273E-3</v>
      </c>
      <c r="AT2048" s="193"/>
      <c r="AU2048" s="193"/>
      <c r="AV2048" s="193"/>
      <c r="AW2048" s="193"/>
      <c r="AX2048" s="193"/>
      <c r="AY2048" s="193"/>
      <c r="AZ2048" s="193"/>
      <c r="BA2048" s="193"/>
      <c r="BB2048" s="193"/>
      <c r="BC2048" s="193"/>
      <c r="BD2048" s="193"/>
      <c r="BE2048" s="315"/>
      <c r="BF2048" s="315"/>
      <c r="BG2048" s="315"/>
      <c r="BH2048" s="315"/>
      <c r="BI2048" s="315"/>
      <c r="BJ2048" s="315"/>
      <c r="BK2048" s="315"/>
    </row>
    <row r="2049" spans="1:63" x14ac:dyDescent="0.25">
      <c r="A2049" s="9"/>
      <c r="B2049" s="43" t="s">
        <v>5770</v>
      </c>
      <c r="C2049" s="48" t="s">
        <v>3536</v>
      </c>
      <c r="D2049" s="223">
        <v>2.4706979E-2</v>
      </c>
      <c r="E2049" s="223">
        <v>8.8374397999999993E-3</v>
      </c>
      <c r="F2049" s="223">
        <v>3.1248856000000002E-3</v>
      </c>
      <c r="G2049" s="223">
        <v>3.0983437E-5</v>
      </c>
      <c r="H2049" s="223">
        <v>4.2460650999999997E-5</v>
      </c>
      <c r="I2049" s="223">
        <v>3.8612778999999999E-4</v>
      </c>
      <c r="J2049" s="223">
        <v>7.0428771000000004E-4</v>
      </c>
      <c r="K2049" s="223">
        <v>9.2063941999999998E-7</v>
      </c>
      <c r="L2049" s="223">
        <v>3.9873518E-5</v>
      </c>
      <c r="M2049" s="223">
        <v>1.154E-2</v>
      </c>
      <c r="N2049" s="223">
        <v>0</v>
      </c>
      <c r="O2049" s="223">
        <v>0</v>
      </c>
      <c r="P2049" s="227">
        <f t="shared" si="416"/>
        <v>6.5462517037037024E-2</v>
      </c>
      <c r="Q2049" s="238">
        <v>0.94482931999999997</v>
      </c>
      <c r="R2049" s="117">
        <v>0.93027775000000001</v>
      </c>
      <c r="S2049" s="117">
        <v>1.2307520000000001E-2</v>
      </c>
      <c r="T2049" s="117">
        <v>1.0186857000000001E-6</v>
      </c>
      <c r="U2049" s="117">
        <v>4.5001143000000001E-4</v>
      </c>
      <c r="V2049" s="117">
        <v>1.9662130999999999E-4</v>
      </c>
      <c r="W2049" s="117">
        <v>1.5964E-3</v>
      </c>
      <c r="X2049" s="257">
        <f t="shared" si="417"/>
        <v>6.1794637132508799E-3</v>
      </c>
      <c r="Y2049" s="257">
        <f t="shared" si="418"/>
        <v>2.57584381136E-3</v>
      </c>
      <c r="Z2049" s="257">
        <f t="shared" si="419"/>
        <v>1.27818266887088E-3</v>
      </c>
      <c r="AA2049" s="257">
        <f t="shared" si="420"/>
        <v>2.3254372330200001E-3</v>
      </c>
      <c r="AB2049" s="257">
        <v>1.8146054999999999E-3</v>
      </c>
      <c r="AC2049" s="257">
        <v>5.1209235999999996E-7</v>
      </c>
      <c r="AD2049" s="257">
        <v>2.7560133000000001E-5</v>
      </c>
      <c r="AE2049" s="257">
        <v>4.3902697E-7</v>
      </c>
      <c r="AF2049" s="257">
        <v>7.3233236000000001E-4</v>
      </c>
      <c r="AG2049" s="257">
        <v>3.9469902999999998E-7</v>
      </c>
      <c r="AH2049" s="257">
        <v>1.1876756E-3</v>
      </c>
      <c r="AI2049" s="257">
        <v>4.5437588000000001E-6</v>
      </c>
      <c r="AJ2049" s="257">
        <v>1.4864132000000001E-7</v>
      </c>
      <c r="AK2049" s="257">
        <v>2.8839871E-6</v>
      </c>
      <c r="AL2049" s="257">
        <v>3.2351386E-8</v>
      </c>
      <c r="AM2049" s="257">
        <v>1.5706488E-10</v>
      </c>
      <c r="AN2049" s="257">
        <v>9.4944120000000002E-7</v>
      </c>
      <c r="AO2049" s="257">
        <v>4.4770529999999996E-6</v>
      </c>
      <c r="AP2049" s="257">
        <v>7.7471679000000002E-5</v>
      </c>
      <c r="AQ2049" s="257">
        <v>1.0993302E-7</v>
      </c>
      <c r="AR2049" s="257">
        <v>2.3253273E-3</v>
      </c>
      <c r="AT2049" s="193"/>
      <c r="AU2049" s="193"/>
      <c r="AV2049" s="193"/>
      <c r="AW2049" s="193"/>
      <c r="AX2049" s="193"/>
      <c r="AY2049" s="193"/>
      <c r="AZ2049" s="193"/>
      <c r="BA2049" s="193"/>
      <c r="BB2049" s="193"/>
      <c r="BC2049" s="193"/>
      <c r="BD2049" s="193"/>
      <c r="BE2049" s="315"/>
      <c r="BF2049" s="315"/>
      <c r="BG2049" s="315"/>
      <c r="BH2049" s="315"/>
      <c r="BI2049" s="315"/>
      <c r="BJ2049" s="315"/>
      <c r="BK2049" s="315"/>
    </row>
    <row r="2050" spans="1:63" x14ac:dyDescent="0.25">
      <c r="A2050" s="43" t="s">
        <v>1753</v>
      </c>
      <c r="B2050" s="43" t="s">
        <v>5770</v>
      </c>
      <c r="C2050" t="s">
        <v>2163</v>
      </c>
      <c r="D2050" s="193">
        <v>1.0293243000000001E-2</v>
      </c>
      <c r="E2050" s="193">
        <v>5.6599420999999999E-3</v>
      </c>
      <c r="F2050" s="193">
        <v>2.2875861999999999E-3</v>
      </c>
      <c r="G2050" s="193">
        <v>2.8850563000000002E-4</v>
      </c>
      <c r="H2050" s="193">
        <v>4.0232238999999997E-5</v>
      </c>
      <c r="I2050" s="193">
        <v>6.2928618999999995E-4</v>
      </c>
      <c r="J2050" s="193">
        <v>2.4175265E-4</v>
      </c>
      <c r="K2050" s="193">
        <v>4.0169007E-6</v>
      </c>
      <c r="L2050" s="193">
        <v>1.1419206E-3</v>
      </c>
      <c r="M2050" s="193">
        <v>0</v>
      </c>
      <c r="N2050" s="193">
        <v>0</v>
      </c>
      <c r="O2050" s="193">
        <v>0</v>
      </c>
      <c r="P2050" s="199">
        <f t="shared" si="416"/>
        <v>4.1925497037037032E-2</v>
      </c>
      <c r="Q2050" s="240">
        <v>0.73442068000000005</v>
      </c>
      <c r="R2050" s="99">
        <v>0.57836412000000004</v>
      </c>
      <c r="S2050" s="99">
        <v>0.11169759999999999</v>
      </c>
      <c r="T2050" s="99">
        <v>2.5335E-6</v>
      </c>
      <c r="U2050" s="99">
        <v>2.2454999999999999E-2</v>
      </c>
      <c r="V2050" s="99">
        <v>1.755429E-3</v>
      </c>
      <c r="W2050" s="99">
        <v>2.0146000000000001E-2</v>
      </c>
      <c r="X2050" s="241">
        <f t="shared" si="417"/>
        <v>4.8203307253941105E-3</v>
      </c>
      <c r="Y2050" s="241">
        <f t="shared" si="418"/>
        <v>2.2664977237100005E-3</v>
      </c>
      <c r="Z2050" s="241">
        <f t="shared" si="419"/>
        <v>1.10227968468411E-3</v>
      </c>
      <c r="AA2050" s="241">
        <f t="shared" si="420"/>
        <v>1.451553317E-3</v>
      </c>
      <c r="AB2050" s="258">
        <v>1.1620883E-3</v>
      </c>
      <c r="AC2050" s="258">
        <v>2.3480455E-7</v>
      </c>
      <c r="AD2050" s="258">
        <v>4.9070340000000002E-4</v>
      </c>
      <c r="AE2050" s="258">
        <v>2.6282265999999998E-7</v>
      </c>
      <c r="AF2050" s="258">
        <v>6.0965357000000004E-4</v>
      </c>
      <c r="AG2050" s="258">
        <v>3.5548264999999998E-6</v>
      </c>
      <c r="AH2050" s="258">
        <v>7.6061787999999995E-4</v>
      </c>
      <c r="AI2050" s="258">
        <v>3.4868417999999998E-6</v>
      </c>
      <c r="AJ2050" s="258">
        <v>2.5234882E-6</v>
      </c>
      <c r="AK2050" s="258">
        <v>1.7356080999999999E-6</v>
      </c>
      <c r="AL2050" s="258">
        <v>2.9428112999999998E-7</v>
      </c>
      <c r="AM2050" s="258">
        <v>9.9545411000000002E-10</v>
      </c>
      <c r="AN2050" s="258">
        <v>1.215026E-4</v>
      </c>
      <c r="AO2050" s="258">
        <v>1.0675852000000001E-4</v>
      </c>
      <c r="AP2050" s="258">
        <v>1.0535947E-4</v>
      </c>
      <c r="AQ2050" s="258">
        <v>4.8502169999999996E-6</v>
      </c>
      <c r="AR2050" s="258">
        <v>1.4467031E-3</v>
      </c>
      <c r="AT2050" s="193"/>
      <c r="AU2050" s="193"/>
      <c r="AV2050" s="193"/>
      <c r="AW2050" s="193"/>
      <c r="AX2050" s="193"/>
      <c r="AY2050" s="193"/>
      <c r="AZ2050" s="193"/>
      <c r="BA2050" s="193"/>
      <c r="BB2050" s="193"/>
      <c r="BC2050" s="193"/>
      <c r="BD2050" s="193"/>
      <c r="BE2050" s="315"/>
      <c r="BF2050" s="315"/>
      <c r="BG2050" s="315"/>
      <c r="BH2050" s="315"/>
      <c r="BI2050" s="315"/>
      <c r="BJ2050" s="315"/>
      <c r="BK2050" s="315"/>
    </row>
    <row r="2051" spans="1:63" x14ac:dyDescent="0.25">
      <c r="A2051" s="43"/>
      <c r="B2051" s="43"/>
      <c r="C2051" s="9"/>
      <c r="D2051" s="195"/>
      <c r="E2051" s="195"/>
      <c r="F2051" s="195"/>
      <c r="G2051" s="195"/>
      <c r="H2051" s="195"/>
      <c r="I2051" s="195"/>
      <c r="J2051" s="195"/>
      <c r="K2051" s="195"/>
      <c r="L2051" s="195"/>
      <c r="M2051" s="195"/>
      <c r="N2051" s="195"/>
      <c r="O2051" s="195"/>
      <c r="P2051" s="195"/>
      <c r="Q2051" s="239"/>
      <c r="R2051" s="97"/>
      <c r="S2051" s="97"/>
      <c r="T2051" s="97"/>
      <c r="U2051" s="97"/>
      <c r="V2051" s="97"/>
      <c r="W2051" s="99"/>
      <c r="X2051" s="258"/>
      <c r="Y2051" s="258"/>
      <c r="Z2051" s="258"/>
      <c r="AA2051" s="258"/>
      <c r="AB2051" s="258"/>
      <c r="AC2051" s="258"/>
      <c r="AD2051" s="258"/>
      <c r="AE2051" s="258"/>
      <c r="AF2051" s="258"/>
      <c r="AG2051" s="258"/>
      <c r="AH2051" s="258"/>
      <c r="AI2051" s="258"/>
      <c r="AJ2051" s="258"/>
      <c r="AK2051" s="258"/>
      <c r="AL2051" s="258"/>
      <c r="AM2051" s="258"/>
      <c r="AN2051" s="258"/>
      <c r="AO2051" s="258"/>
      <c r="AP2051" s="258"/>
      <c r="AQ2051" s="258"/>
      <c r="AR2051" s="258"/>
      <c r="AT2051" s="193"/>
      <c r="AU2051" s="193"/>
      <c r="AV2051" s="193"/>
      <c r="AW2051" s="193"/>
      <c r="AX2051" s="193"/>
      <c r="AY2051" s="193"/>
      <c r="AZ2051" s="193"/>
      <c r="BA2051" s="193"/>
      <c r="BB2051" s="193"/>
      <c r="BC2051" s="193"/>
      <c r="BD2051" s="193"/>
      <c r="BE2051" s="315"/>
      <c r="BF2051" s="315"/>
      <c r="BG2051" s="315"/>
      <c r="BH2051" s="315"/>
      <c r="BI2051" s="315"/>
      <c r="BJ2051" s="315"/>
      <c r="BK2051" s="315"/>
    </row>
    <row r="2052" spans="1:63" x14ac:dyDescent="0.25">
      <c r="A2052" s="58" t="s">
        <v>537</v>
      </c>
      <c r="B2052" s="58"/>
      <c r="C2052" s="43"/>
      <c r="D2052" s="199"/>
      <c r="E2052" s="199"/>
      <c r="F2052" s="199"/>
      <c r="G2052" s="199"/>
      <c r="H2052" s="199"/>
      <c r="I2052" s="199"/>
      <c r="J2052" s="199"/>
      <c r="K2052" s="199"/>
      <c r="L2052" s="199"/>
      <c r="M2052" s="199"/>
      <c r="N2052" s="199"/>
      <c r="O2052" s="199"/>
      <c r="P2052" s="199"/>
      <c r="Q2052" s="239"/>
      <c r="R2052" s="97"/>
      <c r="S2052" s="97"/>
      <c r="T2052" s="97"/>
      <c r="U2052" s="97"/>
      <c r="V2052" s="97"/>
      <c r="W2052" s="99"/>
      <c r="X2052" s="258"/>
      <c r="Y2052" s="258"/>
      <c r="Z2052" s="258"/>
      <c r="AA2052" s="258"/>
      <c r="AB2052" s="258"/>
      <c r="AC2052" s="258"/>
      <c r="AD2052" s="258"/>
      <c r="AE2052" s="258"/>
      <c r="AF2052" s="258"/>
      <c r="AG2052" s="258"/>
      <c r="AH2052" s="258"/>
      <c r="AI2052" s="258"/>
      <c r="AJ2052" s="258"/>
      <c r="AK2052" s="258"/>
      <c r="AL2052" s="258"/>
      <c r="AM2052" s="258"/>
      <c r="AN2052" s="258"/>
      <c r="AO2052" s="258"/>
      <c r="AP2052" s="258"/>
      <c r="AQ2052" s="258"/>
      <c r="AR2052" s="258"/>
      <c r="AT2052" s="193"/>
      <c r="AU2052" s="193"/>
      <c r="AV2052" s="193"/>
      <c r="AW2052" s="193"/>
      <c r="AX2052" s="193"/>
      <c r="AY2052" s="193"/>
      <c r="AZ2052" s="193"/>
      <c r="BA2052" s="193"/>
      <c r="BB2052" s="193"/>
      <c r="BC2052" s="193"/>
      <c r="BD2052" s="193"/>
      <c r="BE2052" s="315"/>
      <c r="BF2052" s="315"/>
      <c r="BG2052" s="315"/>
      <c r="BH2052" s="315"/>
      <c r="BI2052" s="315"/>
      <c r="BJ2052" s="315"/>
      <c r="BK2052" s="315"/>
    </row>
    <row r="2053" spans="1:63" x14ac:dyDescent="0.25">
      <c r="A2053" s="9"/>
      <c r="B2053" s="43" t="s">
        <v>5770</v>
      </c>
      <c r="C2053" s="25" t="s">
        <v>1735</v>
      </c>
      <c r="D2053" s="193">
        <v>2.9262766E-3</v>
      </c>
      <c r="E2053" s="193">
        <v>2.7360295000000001E-4</v>
      </c>
      <c r="F2053" s="193">
        <v>3.3631763999999998E-4</v>
      </c>
      <c r="G2053" s="193">
        <v>3.6030184999999998E-6</v>
      </c>
      <c r="H2053" s="193">
        <v>3.5373614E-6</v>
      </c>
      <c r="I2053" s="193">
        <v>2.2796644E-3</v>
      </c>
      <c r="J2053" s="193">
        <v>5.6763284999999998E-6</v>
      </c>
      <c r="K2053" s="193">
        <v>1.5002817999999999E-7</v>
      </c>
      <c r="L2053" s="193">
        <v>2.3724845999999999E-5</v>
      </c>
      <c r="M2053" s="193">
        <v>0</v>
      </c>
      <c r="N2053" s="193">
        <v>0</v>
      </c>
      <c r="O2053" s="193">
        <v>0</v>
      </c>
      <c r="P2053" s="199">
        <f t="shared" ref="P2053:P2089" si="421">E2053/0.135</f>
        <v>2.0266885185185185E-3</v>
      </c>
      <c r="Q2053" s="240">
        <v>3.7274947000000003E-2</v>
      </c>
      <c r="R2053" s="99">
        <v>2.8385395000000001E-2</v>
      </c>
      <c r="S2053" s="99">
        <v>7.2228800000000001E-3</v>
      </c>
      <c r="T2053" s="99">
        <v>9.7036999999999997E-8</v>
      </c>
      <c r="U2053" s="99">
        <v>2.0688E-4</v>
      </c>
      <c r="V2053" s="99">
        <v>2.8095200000000002E-5</v>
      </c>
      <c r="W2053" s="99">
        <v>1.4316000000000001E-3</v>
      </c>
      <c r="X2053" s="241">
        <f t="shared" ref="X2053:X2089" si="422">SUM(Y2053:AA2053)</f>
        <v>2.7049688414887982E-3</v>
      </c>
      <c r="Y2053" s="241">
        <f t="shared" ref="Y2053:Y2089" si="423">SUM(AB2053:AG2053)</f>
        <v>2.6305501426600003E-3</v>
      </c>
      <c r="Z2053" s="241">
        <f t="shared" ref="Z2053:Z2089" si="424">SUM(AH2053:AP2053)</f>
        <v>3.3943036997979912E-6</v>
      </c>
      <c r="AA2053" s="241">
        <f t="shared" ref="AA2053:AA2089" si="425">SUM(AQ2053:AR2053)</f>
        <v>7.1024395129000011E-5</v>
      </c>
      <c r="AB2053" s="258">
        <v>5.6176026999999999E-5</v>
      </c>
      <c r="AC2053" s="258">
        <v>1.2381972000000001E-8</v>
      </c>
      <c r="AD2053" s="258">
        <v>3.9620465E-6</v>
      </c>
      <c r="AE2053" s="258">
        <v>4.2338378E-8</v>
      </c>
      <c r="AF2053" s="258">
        <v>2.5701206000000002E-3</v>
      </c>
      <c r="AG2053" s="258">
        <v>2.3674881E-7</v>
      </c>
      <c r="AH2053" s="258">
        <v>3.6767780999999999E-5</v>
      </c>
      <c r="AI2053" s="258">
        <v>5.4051534000000001E-7</v>
      </c>
      <c r="AJ2053" s="258">
        <v>2.6312952E-8</v>
      </c>
      <c r="AK2053" s="258">
        <v>5.6990182000000001E-8</v>
      </c>
      <c r="AL2053" s="258">
        <v>3.5928805999999999E-9</v>
      </c>
      <c r="AM2053" s="258">
        <v>1.2155198E-11</v>
      </c>
      <c r="AN2053" s="258">
        <v>7.0729169000000002E-7</v>
      </c>
      <c r="AO2053" s="258">
        <v>8.5783574999999995E-6</v>
      </c>
      <c r="AP2053" s="258">
        <v>-4.3286550000000003E-5</v>
      </c>
      <c r="AQ2053" s="258">
        <v>5.2139128999999999E-8</v>
      </c>
      <c r="AR2053" s="258">
        <v>7.0972256000000005E-5</v>
      </c>
      <c r="AT2053" s="193"/>
      <c r="AU2053" s="193"/>
      <c r="AV2053" s="193"/>
      <c r="AW2053" s="193"/>
      <c r="AX2053" s="193"/>
      <c r="AY2053" s="193"/>
      <c r="AZ2053" s="193"/>
      <c r="BA2053" s="193"/>
      <c r="BB2053" s="193"/>
      <c r="BC2053" s="193"/>
      <c r="BD2053" s="193"/>
      <c r="BE2053" s="315"/>
      <c r="BF2053" s="315"/>
      <c r="BG2053" s="315"/>
      <c r="BH2053" s="315"/>
      <c r="BI2053" s="315"/>
      <c r="BJ2053" s="315"/>
      <c r="BK2053" s="315"/>
    </row>
    <row r="2054" spans="1:63" x14ac:dyDescent="0.25">
      <c r="A2054" s="9"/>
      <c r="B2054" s="43" t="s">
        <v>5770</v>
      </c>
      <c r="C2054" s="25" t="s">
        <v>1734</v>
      </c>
      <c r="D2054" s="193">
        <v>5.7809419999999999E-3</v>
      </c>
      <c r="E2054" s="193">
        <v>3.7920241999999998E-3</v>
      </c>
      <c r="F2054" s="193">
        <v>1.0860755000000001E-3</v>
      </c>
      <c r="G2054" s="193">
        <v>2.0580680999999999E-4</v>
      </c>
      <c r="H2054" s="193">
        <v>1.1552474E-5</v>
      </c>
      <c r="I2054" s="193">
        <v>4.4521673999999998E-4</v>
      </c>
      <c r="J2054" s="193">
        <v>5.4524375999999997E-5</v>
      </c>
      <c r="K2054" s="193">
        <v>1.1307231999999999E-6</v>
      </c>
      <c r="L2054" s="193">
        <v>1.8461118000000001E-4</v>
      </c>
      <c r="M2054" s="193">
        <v>0</v>
      </c>
      <c r="N2054" s="193">
        <v>0</v>
      </c>
      <c r="O2054" s="193">
        <v>0</v>
      </c>
      <c r="P2054" s="199">
        <f t="shared" si="421"/>
        <v>2.8089068148148145E-2</v>
      </c>
      <c r="Q2054" s="240">
        <v>0.53152257000000003</v>
      </c>
      <c r="R2054" s="99">
        <v>0.36570831999999998</v>
      </c>
      <c r="S2054" s="99">
        <v>0.14185919999999999</v>
      </c>
      <c r="T2054" s="99">
        <v>1.514E-6</v>
      </c>
      <c r="U2054" s="99">
        <v>4.9071000000000002E-3</v>
      </c>
      <c r="V2054" s="99">
        <v>2.6604329999999998E-3</v>
      </c>
      <c r="W2054" s="99">
        <v>1.6386000000000001E-2</v>
      </c>
      <c r="X2054" s="241">
        <f t="shared" si="422"/>
        <v>2.9452566172596399E-3</v>
      </c>
      <c r="Y2054" s="241">
        <f t="shared" si="423"/>
        <v>1.476865797439E-3</v>
      </c>
      <c r="Z2054" s="241">
        <f t="shared" si="424"/>
        <v>5.5250852384063998E-4</v>
      </c>
      <c r="AA2054" s="241">
        <f t="shared" si="425"/>
        <v>9.1588229597999997E-4</v>
      </c>
      <c r="AB2054" s="258">
        <v>7.7856259999999999E-4</v>
      </c>
      <c r="AC2054" s="258">
        <v>1.1017135E-7</v>
      </c>
      <c r="AD2054" s="258">
        <v>1.7275592000000001E-4</v>
      </c>
      <c r="AE2054" s="258">
        <v>8.1302389000000004E-8</v>
      </c>
      <c r="AF2054" s="258">
        <v>5.2082162E-4</v>
      </c>
      <c r="AG2054" s="258">
        <v>4.5341837000000003E-6</v>
      </c>
      <c r="AH2054" s="258">
        <v>5.0957699999999999E-4</v>
      </c>
      <c r="AI2054" s="258">
        <v>1.7709033999999999E-6</v>
      </c>
      <c r="AJ2054" s="258">
        <v>1.8026100999999999E-6</v>
      </c>
      <c r="AK2054" s="258">
        <v>1.3428756000000001E-6</v>
      </c>
      <c r="AL2054" s="258">
        <v>1.6001083999999999E-7</v>
      </c>
      <c r="AM2054" s="258">
        <v>5.2640064000000002E-10</v>
      </c>
      <c r="AN2054" s="258">
        <v>6.7992405E-6</v>
      </c>
      <c r="AO2054" s="258">
        <v>7.248517E-6</v>
      </c>
      <c r="AP2054" s="258">
        <v>2.380684E-5</v>
      </c>
      <c r="AQ2054" s="258">
        <v>6.5016597999999998E-7</v>
      </c>
      <c r="AR2054" s="258">
        <v>9.1523213E-4</v>
      </c>
      <c r="AT2054" s="193"/>
      <c r="AU2054" s="193"/>
      <c r="AV2054" s="193"/>
      <c r="AW2054" s="193"/>
      <c r="AX2054" s="193"/>
      <c r="AY2054" s="193"/>
      <c r="AZ2054" s="193"/>
      <c r="BA2054" s="193"/>
      <c r="BB2054" s="193"/>
      <c r="BC2054" s="193"/>
      <c r="BD2054" s="193"/>
      <c r="BE2054" s="315"/>
      <c r="BF2054" s="315"/>
      <c r="BG2054" s="315"/>
      <c r="BH2054" s="315"/>
      <c r="BI2054" s="315"/>
      <c r="BJ2054" s="315"/>
      <c r="BK2054" s="315"/>
    </row>
    <row r="2055" spans="1:63" x14ac:dyDescent="0.25">
      <c r="A2055" s="9"/>
      <c r="B2055" s="43" t="s">
        <v>5770</v>
      </c>
      <c r="C2055" s="25" t="s">
        <v>2111</v>
      </c>
      <c r="D2055" s="193">
        <v>4.576881E-2</v>
      </c>
      <c r="E2055" s="193">
        <v>1.0054167999999999E-3</v>
      </c>
      <c r="F2055" s="193">
        <v>6.0205863000000002E-4</v>
      </c>
      <c r="G2055" s="193">
        <v>4.1522915999999999E-5</v>
      </c>
      <c r="H2055" s="193">
        <v>6.5046011999999996E-6</v>
      </c>
      <c r="I2055" s="193">
        <v>4.4053041000000001E-2</v>
      </c>
      <c r="J2055" s="193">
        <v>1.9559024999999999E-5</v>
      </c>
      <c r="K2055" s="193">
        <v>3.7351762000000002E-7</v>
      </c>
      <c r="L2055" s="193">
        <v>4.0333068000000001E-5</v>
      </c>
      <c r="M2055" s="193">
        <v>0</v>
      </c>
      <c r="N2055" s="193">
        <v>0</v>
      </c>
      <c r="O2055" s="193">
        <v>0</v>
      </c>
      <c r="P2055" s="199">
        <f t="shared" si="421"/>
        <v>7.4475318518518506E-3</v>
      </c>
      <c r="Q2055" s="240">
        <v>0.13580184000000001</v>
      </c>
      <c r="R2055" s="99">
        <v>0.10285174</v>
      </c>
      <c r="S2055" s="99">
        <v>2.79972E-2</v>
      </c>
      <c r="T2055" s="99">
        <v>1.045E-7</v>
      </c>
      <c r="U2055" s="99">
        <v>1.0947999999999999E-3</v>
      </c>
      <c r="V2055" s="99">
        <v>5.2219319999999997E-4</v>
      </c>
      <c r="W2055" s="99">
        <v>3.3357999999999999E-3</v>
      </c>
      <c r="X2055" s="241">
        <f t="shared" si="422"/>
        <v>4.430975100412067E-2</v>
      </c>
      <c r="Y2055" s="241">
        <f t="shared" si="423"/>
        <v>4.1569433778466995E-2</v>
      </c>
      <c r="Z2055" s="241">
        <f t="shared" si="424"/>
        <v>2.4829242836926797E-3</v>
      </c>
      <c r="AA2055" s="241">
        <f t="shared" si="425"/>
        <v>2.5739294196100004E-4</v>
      </c>
      <c r="AB2055" s="258">
        <v>2.0643058999999999E-4</v>
      </c>
      <c r="AC2055" s="258">
        <v>3.5624861999999999E-8</v>
      </c>
      <c r="AD2055" s="258">
        <v>3.4465239999999999E-5</v>
      </c>
      <c r="AE2055" s="258">
        <v>7.0553444999999996E-8</v>
      </c>
      <c r="AF2055" s="258">
        <v>4.1327536999999998E-2</v>
      </c>
      <c r="AG2055" s="258">
        <v>8.9477015999999996E-7</v>
      </c>
      <c r="AH2055" s="258">
        <v>1.3511086999999999E-4</v>
      </c>
      <c r="AI2055" s="258">
        <v>9.4830766999999996E-7</v>
      </c>
      <c r="AJ2055" s="258">
        <v>3.5586693999999999E-7</v>
      </c>
      <c r="AK2055" s="258">
        <v>1.9236221000000001E-7</v>
      </c>
      <c r="AL2055" s="258">
        <v>3.2414861000000001E-8</v>
      </c>
      <c r="AM2055" s="258">
        <v>1.0071167999999999E-10</v>
      </c>
      <c r="AN2055" s="258">
        <v>2.0233512999999999E-6</v>
      </c>
      <c r="AO2055" s="258">
        <v>3.5342471000000001E-4</v>
      </c>
      <c r="AP2055" s="258">
        <v>1.9908362999999998E-3</v>
      </c>
      <c r="AQ2055" s="258">
        <v>8.0581961000000004E-8</v>
      </c>
      <c r="AR2055" s="258">
        <v>2.5731236000000002E-4</v>
      </c>
      <c r="AT2055" s="193"/>
      <c r="AU2055" s="193"/>
      <c r="AV2055" s="193"/>
      <c r="AW2055" s="193"/>
      <c r="AX2055" s="193"/>
      <c r="AY2055" s="193"/>
      <c r="AZ2055" s="193"/>
      <c r="BA2055" s="193"/>
      <c r="BB2055" s="193"/>
      <c r="BC2055" s="193"/>
      <c r="BD2055" s="193"/>
      <c r="BE2055" s="315"/>
      <c r="BF2055" s="315"/>
      <c r="BG2055" s="315"/>
      <c r="BH2055" s="315"/>
      <c r="BI2055" s="315"/>
      <c r="BJ2055" s="315"/>
      <c r="BK2055" s="315"/>
    </row>
    <row r="2056" spans="1:63" x14ac:dyDescent="0.25">
      <c r="A2056" s="9"/>
      <c r="B2056" s="43" t="s">
        <v>5770</v>
      </c>
      <c r="C2056" s="25" t="s">
        <v>2110</v>
      </c>
      <c r="D2056" s="193">
        <v>0.40485856999999997</v>
      </c>
      <c r="E2056" s="193">
        <v>1.067204E-3</v>
      </c>
      <c r="F2056" s="193">
        <v>9.0862780999999998E-4</v>
      </c>
      <c r="G2056" s="193">
        <v>2.310108E-5</v>
      </c>
      <c r="H2056" s="193">
        <v>1.0032956999999999E-5</v>
      </c>
      <c r="I2056" s="193">
        <v>4.6071549999999999E-3</v>
      </c>
      <c r="J2056" s="193">
        <v>1.8572359E-5</v>
      </c>
      <c r="K2056" s="193">
        <v>4.7114335999999998E-7</v>
      </c>
      <c r="L2056" s="193">
        <v>0.39822341</v>
      </c>
      <c r="M2056" s="193">
        <v>0</v>
      </c>
      <c r="N2056" s="193">
        <v>0</v>
      </c>
      <c r="O2056" s="193">
        <v>0</v>
      </c>
      <c r="P2056" s="199">
        <f t="shared" si="421"/>
        <v>7.9052148148148135E-3</v>
      </c>
      <c r="Q2056" s="240">
        <v>0.12749062999999999</v>
      </c>
      <c r="R2056" s="99">
        <v>0.1104439</v>
      </c>
      <c r="S2056" s="99">
        <v>1.420832E-2</v>
      </c>
      <c r="T2056" s="99">
        <v>1.4009999999999999E-7</v>
      </c>
      <c r="U2056" s="99">
        <v>6.5822000000000005E-4</v>
      </c>
      <c r="V2056" s="99">
        <v>2.6034559999999998E-4</v>
      </c>
      <c r="W2056" s="99">
        <v>1.9197000000000001E-3</v>
      </c>
      <c r="X2056" s="241">
        <f t="shared" si="422"/>
        <v>9.1132947894824335E-3</v>
      </c>
      <c r="Y2056" s="241">
        <f t="shared" si="423"/>
        <v>8.6936416576610005E-3</v>
      </c>
      <c r="Z2056" s="241">
        <f t="shared" si="424"/>
        <v>1.3153718382143297E-4</v>
      </c>
      <c r="AA2056" s="241">
        <f t="shared" si="425"/>
        <v>2.8811594800000004E-4</v>
      </c>
      <c r="AB2056" s="258">
        <v>2.1912177999999999E-4</v>
      </c>
      <c r="AC2056" s="258">
        <v>4.4208301000000001E-8</v>
      </c>
      <c r="AD2056" s="258">
        <v>1.9411855E-5</v>
      </c>
      <c r="AE2056" s="258">
        <v>1.1500266999999999E-7</v>
      </c>
      <c r="AF2056" s="258">
        <v>8.4544948000000002E-3</v>
      </c>
      <c r="AG2056" s="258">
        <v>4.5401169000000002E-7</v>
      </c>
      <c r="AH2056" s="258">
        <v>1.4341798E-4</v>
      </c>
      <c r="AI2056" s="258">
        <v>1.4326984E-6</v>
      </c>
      <c r="AJ2056" s="258">
        <v>1.8639366000000001E-7</v>
      </c>
      <c r="AK2056" s="258">
        <v>2.0405156E-7</v>
      </c>
      <c r="AL2056" s="258">
        <v>1.8620699999999999E-8</v>
      </c>
      <c r="AM2056" s="258">
        <v>5.9901433000000001E-11</v>
      </c>
      <c r="AN2056" s="258">
        <v>1.4893826000000001E-6</v>
      </c>
      <c r="AO2056" s="258">
        <v>1.5600984000000001E-5</v>
      </c>
      <c r="AP2056" s="258">
        <v>-3.0812987000000002E-5</v>
      </c>
      <c r="AQ2056" s="258">
        <v>1.1931978E-5</v>
      </c>
      <c r="AR2056" s="258">
        <v>2.7618397000000002E-4</v>
      </c>
      <c r="AT2056" s="193"/>
      <c r="AU2056" s="193"/>
      <c r="AV2056" s="193"/>
      <c r="AW2056" s="193"/>
      <c r="AX2056" s="193"/>
      <c r="AY2056" s="193"/>
      <c r="AZ2056" s="193"/>
      <c r="BA2056" s="193"/>
      <c r="BB2056" s="193"/>
      <c r="BC2056" s="193"/>
      <c r="BD2056" s="193"/>
      <c r="BE2056" s="315"/>
      <c r="BF2056" s="315"/>
      <c r="BG2056" s="315"/>
      <c r="BH2056" s="315"/>
      <c r="BI2056" s="315"/>
      <c r="BJ2056" s="315"/>
      <c r="BK2056" s="315"/>
    </row>
    <row r="2057" spans="1:63" x14ac:dyDescent="0.25">
      <c r="A2057" s="9"/>
      <c r="B2057" s="43" t="s">
        <v>5770</v>
      </c>
      <c r="C2057" s="25" t="s">
        <v>948</v>
      </c>
      <c r="D2057" s="193">
        <v>5.7836190000000003E-3</v>
      </c>
      <c r="E2057" s="193">
        <v>3.5720945999999998E-3</v>
      </c>
      <c r="F2057" s="193">
        <v>1.4491933E-3</v>
      </c>
      <c r="G2057" s="193">
        <v>2.5320351000000002E-5</v>
      </c>
      <c r="H2057" s="193">
        <v>3.8777104999999999E-5</v>
      </c>
      <c r="I2057" s="193">
        <v>5.2693254000000004E-4</v>
      </c>
      <c r="J2057" s="193">
        <v>8.8515759000000005E-5</v>
      </c>
      <c r="K2057" s="193">
        <v>3.7967511999999998E-6</v>
      </c>
      <c r="L2057" s="193">
        <v>7.8988616999999998E-5</v>
      </c>
      <c r="M2057" s="193">
        <v>0</v>
      </c>
      <c r="N2057" s="193">
        <v>0</v>
      </c>
      <c r="O2057" s="193">
        <v>0</v>
      </c>
      <c r="P2057" s="199">
        <f t="shared" si="421"/>
        <v>2.6459959999999998E-2</v>
      </c>
      <c r="Q2057" s="240">
        <v>0.39818853999999998</v>
      </c>
      <c r="R2057" s="99">
        <v>0.38616531999999998</v>
      </c>
      <c r="S2057" s="99">
        <v>1.0155600000000001E-2</v>
      </c>
      <c r="T2057" s="99">
        <v>4.7817000000000005E-7</v>
      </c>
      <c r="U2057" s="99">
        <v>3.9908000000000001E-4</v>
      </c>
      <c r="V2057" s="99">
        <v>1.8316670000000001E-4</v>
      </c>
      <c r="W2057" s="99">
        <v>1.2849000000000001E-3</v>
      </c>
      <c r="X2057" s="241">
        <f t="shared" si="422"/>
        <v>1.3377675041509185E-2</v>
      </c>
      <c r="Y2057" s="241">
        <f t="shared" si="423"/>
        <v>1.1553081931699998E-3</v>
      </c>
      <c r="Z2057" s="241">
        <f t="shared" si="424"/>
        <v>1.1256828513699186E-2</v>
      </c>
      <c r="AA2057" s="241">
        <f t="shared" si="425"/>
        <v>9.6553833464000001E-4</v>
      </c>
      <c r="AB2057" s="258">
        <v>7.3346239000000001E-4</v>
      </c>
      <c r="AC2057" s="258">
        <v>1.7967749000000001E-7</v>
      </c>
      <c r="AD2057" s="258">
        <v>2.4491947E-5</v>
      </c>
      <c r="AE2057" s="258">
        <v>2.0538518E-7</v>
      </c>
      <c r="AF2057" s="258">
        <v>3.9664542E-4</v>
      </c>
      <c r="AG2057" s="258">
        <v>3.2337350000000001E-7</v>
      </c>
      <c r="AH2057" s="258">
        <v>4.8006435E-4</v>
      </c>
      <c r="AI2057" s="258">
        <v>2.1533293000000002E-6</v>
      </c>
      <c r="AJ2057" s="258">
        <v>1.4874071E-7</v>
      </c>
      <c r="AK2057" s="258">
        <v>8.8722883999999996E-7</v>
      </c>
      <c r="AL2057" s="258">
        <v>2.5671538000000001E-8</v>
      </c>
      <c r="AM2057" s="258">
        <v>9.8701184999999998E-11</v>
      </c>
      <c r="AN2057" s="258">
        <v>8.7647461000000001E-7</v>
      </c>
      <c r="AO2057" s="258">
        <v>2.8920062E-4</v>
      </c>
      <c r="AP2057" s="258">
        <v>1.0483472000000001E-2</v>
      </c>
      <c r="AQ2057" s="258">
        <v>2.2444463999999999E-7</v>
      </c>
      <c r="AR2057" s="258">
        <v>9.6531389E-4</v>
      </c>
      <c r="AT2057" s="193"/>
      <c r="AU2057" s="193"/>
      <c r="AV2057" s="193"/>
      <c r="AW2057" s="193"/>
      <c r="AX2057" s="193"/>
      <c r="AY2057" s="193"/>
      <c r="AZ2057" s="193"/>
      <c r="BA2057" s="193"/>
      <c r="BB2057" s="193"/>
      <c r="BC2057" s="193"/>
      <c r="BD2057" s="193"/>
      <c r="BE2057" s="315"/>
      <c r="BF2057" s="315"/>
      <c r="BG2057" s="315"/>
      <c r="BH2057" s="315"/>
      <c r="BI2057" s="315"/>
      <c r="BJ2057" s="315"/>
      <c r="BK2057" s="315"/>
    </row>
    <row r="2058" spans="1:63" x14ac:dyDescent="0.25">
      <c r="A2058" s="9"/>
      <c r="B2058" s="43" t="s">
        <v>5770</v>
      </c>
      <c r="C2058" s="25" t="s">
        <v>947</v>
      </c>
      <c r="D2058" s="193">
        <v>2.5364947999999998</v>
      </c>
      <c r="E2058" s="193">
        <v>3.5240172E-3</v>
      </c>
      <c r="F2058" s="193">
        <v>5.1638622999999996E-3</v>
      </c>
      <c r="G2058" s="193">
        <v>2.3624065999999999E-4</v>
      </c>
      <c r="H2058" s="193">
        <v>5.0504925E-5</v>
      </c>
      <c r="I2058" s="193">
        <v>7.4607823000000001E-4</v>
      </c>
      <c r="J2058" s="193">
        <v>1.1439999E-4</v>
      </c>
      <c r="K2058" s="193">
        <v>2.9170015000000001E-6</v>
      </c>
      <c r="L2058" s="193">
        <v>2.5266568</v>
      </c>
      <c r="M2058" s="193">
        <v>0</v>
      </c>
      <c r="N2058" s="193">
        <v>0</v>
      </c>
      <c r="O2058" s="193">
        <v>0</v>
      </c>
      <c r="P2058" s="199">
        <f t="shared" si="421"/>
        <v>2.6103831111111111E-2</v>
      </c>
      <c r="Q2058" s="240">
        <v>0.53011507000000002</v>
      </c>
      <c r="R2058" s="99">
        <v>0.31799090000000002</v>
      </c>
      <c r="S2058" s="99">
        <v>8.5092000000000001E-2</v>
      </c>
      <c r="T2058" s="99">
        <v>1.5196E-6</v>
      </c>
      <c r="U2058" s="99">
        <v>1.9399E-2</v>
      </c>
      <c r="V2058" s="99">
        <v>1.441651E-3</v>
      </c>
      <c r="W2058" s="99">
        <v>0.10619000000000001</v>
      </c>
      <c r="X2058" s="241">
        <f t="shared" si="422"/>
        <v>8.9818945102075002E-3</v>
      </c>
      <c r="Y2058" s="241">
        <f t="shared" si="423"/>
        <v>2.2533136579799998E-3</v>
      </c>
      <c r="Z2058" s="241">
        <f t="shared" si="424"/>
        <v>1.5144834322274999E-3</v>
      </c>
      <c r="AA2058" s="241">
        <f t="shared" si="425"/>
        <v>5.2140974200000001E-3</v>
      </c>
      <c r="AB2058" s="258">
        <v>7.2349589999999998E-4</v>
      </c>
      <c r="AC2058" s="258">
        <v>1.0281803E-7</v>
      </c>
      <c r="AD2058" s="258">
        <v>4.0042079000000001E-4</v>
      </c>
      <c r="AE2058" s="258">
        <v>5.7538785E-7</v>
      </c>
      <c r="AF2058" s="258">
        <v>1.1260153000000001E-3</v>
      </c>
      <c r="AG2058" s="258">
        <v>2.7034621000000002E-6</v>
      </c>
      <c r="AH2058" s="258">
        <v>4.7354192999999998E-4</v>
      </c>
      <c r="AI2058" s="258">
        <v>8.5875678999999998E-6</v>
      </c>
      <c r="AJ2058" s="258">
        <v>2.0728143000000001E-6</v>
      </c>
      <c r="AK2058" s="258">
        <v>1.0113202999999999E-6</v>
      </c>
      <c r="AL2058" s="258">
        <v>3.1266962E-7</v>
      </c>
      <c r="AM2058" s="258">
        <v>1.0401075000000001E-9</v>
      </c>
      <c r="AN2058" s="258">
        <v>1.0345869000000001E-4</v>
      </c>
      <c r="AO2058" s="258">
        <v>6.9761132000000002E-4</v>
      </c>
      <c r="AP2058" s="258">
        <v>2.2788608000000001E-4</v>
      </c>
      <c r="AQ2058" s="258">
        <v>4.4182511000000002E-3</v>
      </c>
      <c r="AR2058" s="258">
        <v>7.9584632000000003E-4</v>
      </c>
      <c r="AT2058" s="193"/>
      <c r="AU2058" s="193"/>
      <c r="AV2058" s="193"/>
      <c r="AW2058" s="193"/>
      <c r="AX2058" s="193"/>
      <c r="AY2058" s="193"/>
      <c r="AZ2058" s="193"/>
      <c r="BA2058" s="193"/>
      <c r="BB2058" s="193"/>
      <c r="BC2058" s="193"/>
      <c r="BD2058" s="193"/>
      <c r="BE2058" s="315"/>
      <c r="BF2058" s="315"/>
      <c r="BG2058" s="315"/>
      <c r="BH2058" s="315"/>
      <c r="BI2058" s="315"/>
      <c r="BJ2058" s="315"/>
      <c r="BK2058" s="315"/>
    </row>
    <row r="2059" spans="1:63" x14ac:dyDescent="0.25">
      <c r="A2059" s="9"/>
      <c r="B2059" s="43" t="s">
        <v>5770</v>
      </c>
      <c r="C2059" s="25" t="s">
        <v>946</v>
      </c>
      <c r="D2059" s="193">
        <v>7.2313072000000005E-4</v>
      </c>
      <c r="E2059" s="193">
        <v>3.9413232000000002E-4</v>
      </c>
      <c r="F2059" s="193">
        <v>2.149764E-4</v>
      </c>
      <c r="G2059" s="193">
        <v>2.6013040000000001E-6</v>
      </c>
      <c r="H2059" s="193">
        <v>3.1718762000000001E-6</v>
      </c>
      <c r="I2059" s="193">
        <v>8.7594813000000006E-5</v>
      </c>
      <c r="J2059" s="193">
        <v>7.8007501999999997E-6</v>
      </c>
      <c r="K2059" s="193">
        <v>1.8470664999999999E-7</v>
      </c>
      <c r="L2059" s="193">
        <v>1.2668554E-5</v>
      </c>
      <c r="M2059" s="193">
        <v>0</v>
      </c>
      <c r="N2059" s="193">
        <v>0</v>
      </c>
      <c r="O2059" s="193">
        <v>0</v>
      </c>
      <c r="P2059" s="199">
        <f t="shared" si="421"/>
        <v>2.9194986666666667E-3</v>
      </c>
      <c r="Q2059" s="240">
        <v>4.4072156000000001E-2</v>
      </c>
      <c r="R2059" s="99">
        <v>4.3047092000000002E-2</v>
      </c>
      <c r="S2059" s="99">
        <v>8.5713599999999999E-4</v>
      </c>
      <c r="T2059" s="99">
        <v>5.6935E-8</v>
      </c>
      <c r="U2059" s="99">
        <v>3.6661E-5</v>
      </c>
      <c r="V2059" s="99">
        <v>1.5890670000000001E-5</v>
      </c>
      <c r="W2059" s="99">
        <v>1.1532E-4</v>
      </c>
      <c r="X2059" s="241">
        <f t="shared" si="422"/>
        <v>3.0295909566242454E-4</v>
      </c>
      <c r="Y2059" s="241">
        <f t="shared" si="423"/>
        <v>1.4462546521200003E-4</v>
      </c>
      <c r="Z2059" s="241">
        <f t="shared" si="424"/>
        <v>5.0692429290424499E-5</v>
      </c>
      <c r="AA2059" s="241">
        <f t="shared" si="425"/>
        <v>1.0764120116E-4</v>
      </c>
      <c r="AB2059" s="258">
        <v>8.0927866000000002E-5</v>
      </c>
      <c r="AC2059" s="258">
        <v>1.9019355E-8</v>
      </c>
      <c r="AD2059" s="258">
        <v>2.2216396000000001E-6</v>
      </c>
      <c r="AE2059" s="258">
        <v>3.1172421999999998E-8</v>
      </c>
      <c r="AF2059" s="258">
        <v>6.1398388000000005E-5</v>
      </c>
      <c r="AG2059" s="258">
        <v>2.7379835000000001E-8</v>
      </c>
      <c r="AH2059" s="258">
        <v>5.2968986000000002E-5</v>
      </c>
      <c r="AI2059" s="258">
        <v>3.1402463000000002E-7</v>
      </c>
      <c r="AJ2059" s="258">
        <v>1.4461528000000001E-8</v>
      </c>
      <c r="AK2059" s="258">
        <v>7.8176745000000001E-8</v>
      </c>
      <c r="AL2059" s="258">
        <v>2.4379188999999998E-9</v>
      </c>
      <c r="AM2059" s="258">
        <v>8.7955244999999994E-12</v>
      </c>
      <c r="AN2059" s="258">
        <v>9.8325573000000003E-8</v>
      </c>
      <c r="AO2059" s="258">
        <v>7.6196310999999996E-6</v>
      </c>
      <c r="AP2059" s="258">
        <v>-1.0403622999999999E-5</v>
      </c>
      <c r="AQ2059" s="258">
        <v>3.665116E-8</v>
      </c>
      <c r="AR2059" s="258">
        <v>1.0760455000000001E-4</v>
      </c>
      <c r="AT2059" s="193"/>
      <c r="AU2059" s="193"/>
      <c r="AV2059" s="193"/>
      <c r="AW2059" s="193"/>
      <c r="AX2059" s="193"/>
      <c r="AY2059" s="193"/>
      <c r="AZ2059" s="193"/>
      <c r="BA2059" s="193"/>
      <c r="BB2059" s="193"/>
      <c r="BC2059" s="193"/>
      <c r="BD2059" s="193"/>
      <c r="BE2059" s="315"/>
      <c r="BF2059" s="315"/>
      <c r="BG2059" s="315"/>
      <c r="BH2059" s="315"/>
      <c r="BI2059" s="315"/>
      <c r="BJ2059" s="315"/>
      <c r="BK2059" s="315"/>
    </row>
    <row r="2060" spans="1:63" x14ac:dyDescent="0.25">
      <c r="A2060" s="9"/>
      <c r="B2060" s="43" t="s">
        <v>5770</v>
      </c>
      <c r="C2060" s="25" t="s">
        <v>945</v>
      </c>
      <c r="D2060" s="193">
        <v>5.7809373000000004E-3</v>
      </c>
      <c r="E2060" s="193">
        <v>3.7920241999999998E-3</v>
      </c>
      <c r="F2060" s="193">
        <v>1.0860755000000001E-3</v>
      </c>
      <c r="G2060" s="193">
        <v>2.0580680999999999E-4</v>
      </c>
      <c r="H2060" s="193">
        <v>1.1552474E-5</v>
      </c>
      <c r="I2060" s="193">
        <v>4.4521208000000001E-4</v>
      </c>
      <c r="J2060" s="193">
        <v>5.4524375999999997E-5</v>
      </c>
      <c r="K2060" s="193">
        <v>1.1307231999999999E-6</v>
      </c>
      <c r="L2060" s="193">
        <v>1.8461118000000001E-4</v>
      </c>
      <c r="M2060" s="193">
        <v>0</v>
      </c>
      <c r="N2060" s="193">
        <v>0</v>
      </c>
      <c r="O2060" s="193">
        <v>0</v>
      </c>
      <c r="P2060" s="199">
        <f t="shared" si="421"/>
        <v>2.8089068148148145E-2</v>
      </c>
      <c r="Q2060" s="240">
        <v>0.53152257000000003</v>
      </c>
      <c r="R2060" s="99">
        <v>0.36570831999999998</v>
      </c>
      <c r="S2060" s="99">
        <v>0.14185919999999999</v>
      </c>
      <c r="T2060" s="99">
        <v>1.514E-6</v>
      </c>
      <c r="U2060" s="99">
        <v>4.9071000000000002E-3</v>
      </c>
      <c r="V2060" s="99">
        <v>2.6604329999999998E-3</v>
      </c>
      <c r="W2060" s="99">
        <v>1.6386000000000001E-2</v>
      </c>
      <c r="X2060" s="241">
        <f t="shared" si="422"/>
        <v>2.9452577472596398E-3</v>
      </c>
      <c r="Y2060" s="241">
        <f t="shared" si="423"/>
        <v>1.476866927439E-3</v>
      </c>
      <c r="Z2060" s="241">
        <f t="shared" si="424"/>
        <v>5.5250852384063998E-4</v>
      </c>
      <c r="AA2060" s="241">
        <f t="shared" si="425"/>
        <v>9.1588229597999997E-4</v>
      </c>
      <c r="AB2060" s="258">
        <v>7.7856259999999999E-4</v>
      </c>
      <c r="AC2060" s="258">
        <v>1.1017135E-7</v>
      </c>
      <c r="AD2060" s="258">
        <v>1.7275592000000001E-4</v>
      </c>
      <c r="AE2060" s="258">
        <v>8.1302389000000004E-8</v>
      </c>
      <c r="AF2060" s="258">
        <v>5.2082275000000003E-4</v>
      </c>
      <c r="AG2060" s="258">
        <v>4.5341837000000003E-6</v>
      </c>
      <c r="AH2060" s="258">
        <v>5.0957699999999999E-4</v>
      </c>
      <c r="AI2060" s="258">
        <v>1.7709033999999999E-6</v>
      </c>
      <c r="AJ2060" s="258">
        <v>1.8026100999999999E-6</v>
      </c>
      <c r="AK2060" s="258">
        <v>1.3428756000000001E-6</v>
      </c>
      <c r="AL2060" s="258">
        <v>1.6001083999999999E-7</v>
      </c>
      <c r="AM2060" s="258">
        <v>5.2640064000000002E-10</v>
      </c>
      <c r="AN2060" s="258">
        <v>6.7992405E-6</v>
      </c>
      <c r="AO2060" s="258">
        <v>7.248517E-6</v>
      </c>
      <c r="AP2060" s="258">
        <v>2.380684E-5</v>
      </c>
      <c r="AQ2060" s="258">
        <v>6.5016597999999998E-7</v>
      </c>
      <c r="AR2060" s="258">
        <v>9.1523213E-4</v>
      </c>
      <c r="AT2060" s="193"/>
      <c r="AU2060" s="193"/>
      <c r="AV2060" s="193"/>
      <c r="AW2060" s="193"/>
      <c r="AX2060" s="193"/>
      <c r="AY2060" s="193"/>
      <c r="AZ2060" s="193"/>
      <c r="BA2060" s="193"/>
      <c r="BB2060" s="193"/>
      <c r="BC2060" s="193"/>
      <c r="BD2060" s="193"/>
      <c r="BE2060" s="315"/>
      <c r="BF2060" s="315"/>
      <c r="BG2060" s="315"/>
      <c r="BH2060" s="315"/>
      <c r="BI2060" s="315"/>
      <c r="BJ2060" s="315"/>
      <c r="BK2060" s="315"/>
    </row>
    <row r="2061" spans="1:63" x14ac:dyDescent="0.25">
      <c r="A2061" s="9"/>
      <c r="B2061" s="43" t="s">
        <v>5770</v>
      </c>
      <c r="C2061" s="25" t="s">
        <v>1234</v>
      </c>
      <c r="D2061" s="193">
        <v>6.6989887999999997E-2</v>
      </c>
      <c r="E2061" s="193">
        <v>4.4182323000000003E-2</v>
      </c>
      <c r="F2061" s="193">
        <v>1.6285312999999999E-2</v>
      </c>
      <c r="G2061" s="193">
        <v>4.6904828999999999E-4</v>
      </c>
      <c r="H2061" s="193">
        <v>1.3632286999999999E-4</v>
      </c>
      <c r="I2061" s="193">
        <v>3.8828689000000001E-3</v>
      </c>
      <c r="J2061" s="193">
        <v>1.1427564999999999E-3</v>
      </c>
      <c r="K2061" s="193">
        <v>2.3984602E-5</v>
      </c>
      <c r="L2061" s="193">
        <v>8.6726984000000005E-4</v>
      </c>
      <c r="M2061" s="193">
        <v>0</v>
      </c>
      <c r="N2061" s="193">
        <v>0</v>
      </c>
      <c r="O2061" s="193">
        <v>0</v>
      </c>
      <c r="P2061" s="199">
        <f t="shared" si="421"/>
        <v>0.32727646666666665</v>
      </c>
      <c r="Q2061" s="240">
        <v>5.1155442000000004</v>
      </c>
      <c r="R2061" s="99">
        <v>4.7624066000000003</v>
      </c>
      <c r="S2061" s="99">
        <v>0.24427199999999999</v>
      </c>
      <c r="T2061" s="99">
        <v>1.9684E-5</v>
      </c>
      <c r="U2061" s="99">
        <v>7.3263999999999996E-2</v>
      </c>
      <c r="V2061" s="99">
        <v>4.4249550000000004E-3</v>
      </c>
      <c r="W2061" s="99">
        <v>3.1157000000000001E-2</v>
      </c>
      <c r="X2061" s="241">
        <f t="shared" si="422"/>
        <v>3.2237226936528404E-2</v>
      </c>
      <c r="Y2061" s="241">
        <f t="shared" si="423"/>
        <v>1.3382294714839999E-2</v>
      </c>
      <c r="Z2061" s="241">
        <f t="shared" si="424"/>
        <v>6.9473714183884002E-3</v>
      </c>
      <c r="AA2061" s="241">
        <f t="shared" si="425"/>
        <v>1.19075608033E-2</v>
      </c>
      <c r="AB2061" s="258">
        <v>9.0719492999999998E-3</v>
      </c>
      <c r="AC2061" s="258">
        <v>2.0624291E-6</v>
      </c>
      <c r="AD2061" s="258">
        <v>9.6591544999999996E-4</v>
      </c>
      <c r="AE2061" s="258">
        <v>6.8908553999999995E-7</v>
      </c>
      <c r="AF2061" s="258">
        <v>3.3339963000000002E-3</v>
      </c>
      <c r="AG2061" s="258">
        <v>7.6821502000000005E-6</v>
      </c>
      <c r="AH2061" s="258">
        <v>5.9377950000000001E-3</v>
      </c>
      <c r="AI2061" s="258">
        <v>2.7405139E-5</v>
      </c>
      <c r="AJ2061" s="258">
        <v>3.2454848E-6</v>
      </c>
      <c r="AK2061" s="258">
        <v>2.8715554000000001E-5</v>
      </c>
      <c r="AL2061" s="258">
        <v>4.177404E-7</v>
      </c>
      <c r="AM2061" s="258">
        <v>2.8091883999999998E-9</v>
      </c>
      <c r="AN2061" s="258">
        <v>3.7184871999999998E-4</v>
      </c>
      <c r="AO2061" s="258">
        <v>6.3051970999999999E-5</v>
      </c>
      <c r="AP2061" s="258">
        <v>5.1488900000000004E-4</v>
      </c>
      <c r="AQ2061" s="258">
        <v>2.9288032999999999E-6</v>
      </c>
      <c r="AR2061" s="258">
        <v>1.1904632E-2</v>
      </c>
      <c r="AT2061" s="193"/>
      <c r="AU2061" s="193"/>
      <c r="AV2061" s="193"/>
      <c r="AW2061" s="193"/>
      <c r="AX2061" s="193"/>
      <c r="AY2061" s="193"/>
      <c r="AZ2061" s="193"/>
      <c r="BA2061" s="193"/>
      <c r="BB2061" s="193"/>
      <c r="BC2061" s="193"/>
      <c r="BD2061" s="193"/>
      <c r="BE2061" s="315"/>
      <c r="BF2061" s="315"/>
      <c r="BG2061" s="315"/>
      <c r="BH2061" s="315"/>
      <c r="BI2061" s="315"/>
      <c r="BJ2061" s="315"/>
      <c r="BK2061" s="315"/>
    </row>
    <row r="2062" spans="1:63" x14ac:dyDescent="0.25">
      <c r="A2062" s="9"/>
      <c r="B2062" s="43" t="s">
        <v>5770</v>
      </c>
      <c r="C2062" s="25" t="s">
        <v>1233</v>
      </c>
      <c r="D2062" s="193">
        <v>0.16836345999999999</v>
      </c>
      <c r="E2062" s="193">
        <v>0.13462842</v>
      </c>
      <c r="F2062" s="193">
        <v>2.3045551000000001E-2</v>
      </c>
      <c r="G2062" s="193">
        <v>1.457945E-3</v>
      </c>
      <c r="H2062" s="193">
        <v>4.7207824999999999E-4</v>
      </c>
      <c r="I2062" s="193">
        <v>2.6972828999999999E-3</v>
      </c>
      <c r="J2062" s="193">
        <v>3.6829619000000001E-3</v>
      </c>
      <c r="K2062" s="193">
        <v>5.8286782999999999E-5</v>
      </c>
      <c r="L2062" s="193">
        <v>2.3209303999999998E-3</v>
      </c>
      <c r="M2062" s="193">
        <v>0</v>
      </c>
      <c r="N2062" s="193">
        <v>0</v>
      </c>
      <c r="O2062" s="193">
        <v>0</v>
      </c>
      <c r="P2062" s="199">
        <f t="shared" si="421"/>
        <v>0.99724755555555544</v>
      </c>
      <c r="Q2062" s="240">
        <v>16.826346999999998</v>
      </c>
      <c r="R2062" s="99">
        <v>15.278228</v>
      </c>
      <c r="S2062" s="99">
        <v>0.987896</v>
      </c>
      <c r="T2062" s="99">
        <v>3.3948000000000001E-5</v>
      </c>
      <c r="U2062" s="99">
        <v>0.20505999999999999</v>
      </c>
      <c r="V2062" s="99">
        <v>1.514861E-2</v>
      </c>
      <c r="W2062" s="99">
        <v>0.33998</v>
      </c>
      <c r="X2062" s="241">
        <f t="shared" si="422"/>
        <v>9.3277394988223905E-2</v>
      </c>
      <c r="Y2062" s="241">
        <f t="shared" si="423"/>
        <v>3.3981794991999999E-2</v>
      </c>
      <c r="Z2062" s="241">
        <f t="shared" si="424"/>
        <v>2.1074852116023904E-2</v>
      </c>
      <c r="AA2062" s="241">
        <f t="shared" si="425"/>
        <v>3.8220747880200003E-2</v>
      </c>
      <c r="AB2062" s="258">
        <v>2.7642575999999999E-2</v>
      </c>
      <c r="AC2062" s="258">
        <v>9.7027568000000005E-6</v>
      </c>
      <c r="AD2062" s="258">
        <v>1.4323335E-3</v>
      </c>
      <c r="AE2062" s="258">
        <v>1.9238292000000002E-6</v>
      </c>
      <c r="AF2062" s="258">
        <v>4.8683483999999999E-3</v>
      </c>
      <c r="AG2062" s="258">
        <v>2.6910505999999999E-5</v>
      </c>
      <c r="AH2062" s="258">
        <v>1.8092179E-2</v>
      </c>
      <c r="AI2062" s="258">
        <v>3.7174483999999997E-5</v>
      </c>
      <c r="AJ2062" s="258">
        <v>1.0908822E-5</v>
      </c>
      <c r="AK2062" s="258">
        <v>8.1610040999999998E-5</v>
      </c>
      <c r="AL2062" s="258">
        <v>1.2697190999999999E-6</v>
      </c>
      <c r="AM2062" s="258">
        <v>7.1299238999999997E-9</v>
      </c>
      <c r="AN2062" s="258">
        <v>5.0987061999999996E-4</v>
      </c>
      <c r="AO2062" s="258">
        <v>3.3318280000000001E-4</v>
      </c>
      <c r="AP2062" s="258">
        <v>2.0086495000000001E-3</v>
      </c>
      <c r="AQ2062" s="258">
        <v>9.9478802000000003E-6</v>
      </c>
      <c r="AR2062" s="258">
        <v>3.8210800000000003E-2</v>
      </c>
      <c r="AT2062" s="193"/>
      <c r="AU2062" s="193"/>
      <c r="AV2062" s="193"/>
      <c r="AW2062" s="193"/>
      <c r="AX2062" s="193"/>
      <c r="AY2062" s="193"/>
      <c r="AZ2062" s="193"/>
      <c r="BA2062" s="193"/>
      <c r="BB2062" s="193"/>
      <c r="BC2062" s="193"/>
      <c r="BD2062" s="193"/>
      <c r="BE2062" s="315"/>
      <c r="BF2062" s="315"/>
      <c r="BG2062" s="315"/>
      <c r="BH2062" s="315"/>
      <c r="BI2062" s="315"/>
      <c r="BJ2062" s="315"/>
      <c r="BK2062" s="315"/>
    </row>
    <row r="2063" spans="1:63" x14ac:dyDescent="0.25">
      <c r="A2063" s="9"/>
      <c r="B2063" s="43" t="s">
        <v>5770</v>
      </c>
      <c r="C2063" s="25" t="s">
        <v>1319</v>
      </c>
      <c r="D2063" s="193">
        <v>9.7522344999999996E-2</v>
      </c>
      <c r="E2063" s="193">
        <v>5.6622330999999998E-2</v>
      </c>
      <c r="F2063" s="193">
        <v>3.3949172999999999E-2</v>
      </c>
      <c r="G2063" s="193">
        <v>8.6235138000000002E-4</v>
      </c>
      <c r="H2063" s="193">
        <v>2.5062102E-4</v>
      </c>
      <c r="I2063" s="193">
        <v>2.8613109E-3</v>
      </c>
      <c r="J2063" s="193">
        <v>1.3476383000000001E-3</v>
      </c>
      <c r="K2063" s="193">
        <v>1.8453828999999999E-5</v>
      </c>
      <c r="L2063" s="193">
        <v>1.6104658E-3</v>
      </c>
      <c r="M2063" s="193">
        <v>0</v>
      </c>
      <c r="N2063" s="193">
        <v>0</v>
      </c>
      <c r="O2063" s="193">
        <v>0</v>
      </c>
      <c r="P2063" s="199">
        <f t="shared" si="421"/>
        <v>0.41942467407407402</v>
      </c>
      <c r="Q2063" s="240">
        <v>6.6714352999999997</v>
      </c>
      <c r="R2063" s="99">
        <v>6.0118486000000004</v>
      </c>
      <c r="S2063" s="99">
        <v>0.50463840000000004</v>
      </c>
      <c r="T2063" s="99">
        <v>2.1053999999999999E-5</v>
      </c>
      <c r="U2063" s="99">
        <v>8.2733000000000001E-2</v>
      </c>
      <c r="V2063" s="99">
        <v>9.0921700000000001E-3</v>
      </c>
      <c r="W2063" s="99">
        <v>6.3102000000000005E-2</v>
      </c>
      <c r="X2063" s="241">
        <f t="shared" si="422"/>
        <v>4.3566727057162101E-2</v>
      </c>
      <c r="Y2063" s="241">
        <f t="shared" si="423"/>
        <v>1.93663480866E-2</v>
      </c>
      <c r="Z2063" s="241">
        <f t="shared" si="424"/>
        <v>9.1656810146621016E-3</v>
      </c>
      <c r="AA2063" s="241">
        <f t="shared" si="425"/>
        <v>1.5034697955899999E-2</v>
      </c>
      <c r="AB2063" s="258">
        <v>1.1626179E-2</v>
      </c>
      <c r="AC2063" s="258">
        <v>2.5206238999999999E-6</v>
      </c>
      <c r="AD2063" s="258">
        <v>7.8739866999999995E-4</v>
      </c>
      <c r="AE2063" s="258">
        <v>2.4695876999999999E-6</v>
      </c>
      <c r="AF2063" s="258">
        <v>6.9317668000000001E-3</v>
      </c>
      <c r="AG2063" s="258">
        <v>1.6013404999999999E-5</v>
      </c>
      <c r="AH2063" s="258">
        <v>7.6095898000000002E-3</v>
      </c>
      <c r="AI2063" s="258">
        <v>5.4817988999999999E-5</v>
      </c>
      <c r="AJ2063" s="258">
        <v>6.5648947000000003E-6</v>
      </c>
      <c r="AK2063" s="258">
        <v>2.8423417999999999E-5</v>
      </c>
      <c r="AL2063" s="258">
        <v>7.2066614999999996E-7</v>
      </c>
      <c r="AM2063" s="258">
        <v>3.9468121000000002E-9</v>
      </c>
      <c r="AN2063" s="258">
        <v>3.9000215999999998E-4</v>
      </c>
      <c r="AO2063" s="258">
        <v>3.2776643999999998E-4</v>
      </c>
      <c r="AP2063" s="258">
        <v>7.4779169999999995E-4</v>
      </c>
      <c r="AQ2063" s="258">
        <v>4.9769558999999996E-6</v>
      </c>
      <c r="AR2063" s="258">
        <v>1.5029720999999999E-2</v>
      </c>
      <c r="AT2063" s="193"/>
      <c r="AU2063" s="193"/>
      <c r="AV2063" s="193"/>
      <c r="AW2063" s="193"/>
      <c r="AX2063" s="193"/>
      <c r="AY2063" s="193"/>
      <c r="AZ2063" s="193"/>
      <c r="BA2063" s="193"/>
      <c r="BB2063" s="193"/>
      <c r="BC2063" s="193"/>
      <c r="BD2063" s="193"/>
      <c r="BE2063" s="315"/>
      <c r="BF2063" s="315"/>
      <c r="BG2063" s="315"/>
      <c r="BH2063" s="315"/>
      <c r="BI2063" s="315"/>
      <c r="BJ2063" s="315"/>
      <c r="BK2063" s="315"/>
    </row>
    <row r="2064" spans="1:63" x14ac:dyDescent="0.25">
      <c r="A2064" s="9"/>
      <c r="B2064" s="43" t="s">
        <v>5770</v>
      </c>
      <c r="C2064" s="25" t="s">
        <v>1318</v>
      </c>
      <c r="D2064" s="193">
        <v>6.2028528000000003E-3</v>
      </c>
      <c r="E2064" s="193">
        <v>4.5881513999999997E-3</v>
      </c>
      <c r="F2064" s="193">
        <v>8.8608483000000003E-4</v>
      </c>
      <c r="G2064" s="193">
        <v>6.0300507000000002E-5</v>
      </c>
      <c r="H2064" s="193">
        <v>1.9376927000000001E-5</v>
      </c>
      <c r="I2064" s="193">
        <v>2.1254906E-4</v>
      </c>
      <c r="J2064" s="193">
        <v>1.0766733999999999E-4</v>
      </c>
      <c r="K2064" s="193">
        <v>2.7526759000000002E-6</v>
      </c>
      <c r="L2064" s="193">
        <v>3.2596999000000001E-4</v>
      </c>
      <c r="M2064" s="193">
        <v>0</v>
      </c>
      <c r="N2064" s="193">
        <v>0</v>
      </c>
      <c r="O2064" s="193">
        <v>0</v>
      </c>
      <c r="P2064" s="199">
        <f t="shared" si="421"/>
        <v>3.398630666666666E-2</v>
      </c>
      <c r="Q2064" s="240">
        <v>0.62935308000000001</v>
      </c>
      <c r="R2064" s="99">
        <v>0.55908672000000004</v>
      </c>
      <c r="S2064" s="99">
        <v>5.8296000000000001E-2</v>
      </c>
      <c r="T2064" s="99">
        <v>1.2258E-6</v>
      </c>
      <c r="U2064" s="99">
        <v>1.7493999999999999E-3</v>
      </c>
      <c r="V2064" s="99">
        <v>6.5583500000000001E-4</v>
      </c>
      <c r="W2064" s="99">
        <v>9.5639000000000002E-3</v>
      </c>
      <c r="X2064" s="241">
        <f t="shared" si="422"/>
        <v>3.32662324300934E-3</v>
      </c>
      <c r="Y2064" s="241">
        <f t="shared" si="423"/>
        <v>1.23172858752E-3</v>
      </c>
      <c r="Z2064" s="241">
        <f t="shared" si="424"/>
        <v>6.9296023759934E-4</v>
      </c>
      <c r="AA2064" s="241">
        <f t="shared" si="425"/>
        <v>1.40193441789E-3</v>
      </c>
      <c r="AB2064" s="258">
        <v>9.4207652000000001E-4</v>
      </c>
      <c r="AC2064" s="258">
        <v>2.4841592000000002E-7</v>
      </c>
      <c r="AD2064" s="258">
        <v>6.2299270999999996E-5</v>
      </c>
      <c r="AE2064" s="258">
        <v>1.101719E-7</v>
      </c>
      <c r="AF2064" s="258">
        <v>2.2511499999999999E-4</v>
      </c>
      <c r="AG2064" s="258">
        <v>1.8792086999999999E-6</v>
      </c>
      <c r="AH2064" s="258">
        <v>6.1658687999999998E-4</v>
      </c>
      <c r="AI2064" s="258">
        <v>1.3360568999999999E-6</v>
      </c>
      <c r="AJ2064" s="258">
        <v>5.1063398000000005E-7</v>
      </c>
      <c r="AK2064" s="258">
        <v>6.5361911000000005E-7</v>
      </c>
      <c r="AL2064" s="258">
        <v>6.1632081999999999E-8</v>
      </c>
      <c r="AM2064" s="258">
        <v>2.0272734E-10</v>
      </c>
      <c r="AN2064" s="258">
        <v>4.9059818000000002E-6</v>
      </c>
      <c r="AO2064" s="258">
        <v>3.5393683E-5</v>
      </c>
      <c r="AP2064" s="258">
        <v>3.3511547999999997E-5</v>
      </c>
      <c r="AQ2064" s="258">
        <v>7.1581788999999998E-7</v>
      </c>
      <c r="AR2064" s="258">
        <v>1.4012186000000001E-3</v>
      </c>
      <c r="AT2064" s="193"/>
      <c r="AU2064" s="193"/>
      <c r="AV2064" s="193"/>
      <c r="AW2064" s="193"/>
      <c r="AX2064" s="193"/>
      <c r="AY2064" s="193"/>
      <c r="AZ2064" s="193"/>
      <c r="BA2064" s="193"/>
      <c r="BB2064" s="193"/>
      <c r="BC2064" s="193"/>
      <c r="BD2064" s="193"/>
      <c r="BE2064" s="315"/>
      <c r="BF2064" s="315"/>
      <c r="BG2064" s="315"/>
      <c r="BH2064" s="315"/>
      <c r="BI2064" s="315"/>
      <c r="BJ2064" s="315"/>
      <c r="BK2064" s="315"/>
    </row>
    <row r="2065" spans="1:64" x14ac:dyDescent="0.25">
      <c r="A2065" s="9"/>
      <c r="B2065" s="43" t="s">
        <v>5770</v>
      </c>
      <c r="C2065" s="25" t="s">
        <v>1317</v>
      </c>
      <c r="D2065" s="193">
        <v>4.1967641E-2</v>
      </c>
      <c r="E2065" s="193">
        <v>1.8787119000000001E-2</v>
      </c>
      <c r="F2065" s="193">
        <v>7.0091711999999999E-3</v>
      </c>
      <c r="G2065" s="193">
        <v>1.2940833E-3</v>
      </c>
      <c r="H2065" s="193">
        <v>8.4414152999999994E-5</v>
      </c>
      <c r="I2065" s="193">
        <v>2.8174026999999999E-3</v>
      </c>
      <c r="J2065" s="193">
        <v>1.0966317000000001E-3</v>
      </c>
      <c r="K2065" s="193">
        <v>1.3579580999999999E-5</v>
      </c>
      <c r="L2065" s="193">
        <v>1.086524E-2</v>
      </c>
      <c r="M2065" s="193">
        <v>0</v>
      </c>
      <c r="N2065" s="193">
        <v>0</v>
      </c>
      <c r="O2065" s="193">
        <v>0</v>
      </c>
      <c r="P2065" s="199">
        <f t="shared" si="421"/>
        <v>0.13916384444444443</v>
      </c>
      <c r="Q2065" s="240">
        <v>2.4657016</v>
      </c>
      <c r="R2065" s="99">
        <v>1.8329877999999999</v>
      </c>
      <c r="S2065" s="99">
        <v>0.47827360000000002</v>
      </c>
      <c r="T2065" s="99">
        <v>2.7638999999999999E-6</v>
      </c>
      <c r="U2065" s="99">
        <v>6.2175000000000001E-2</v>
      </c>
      <c r="V2065" s="99">
        <v>8.6114299999999998E-3</v>
      </c>
      <c r="W2065" s="99">
        <v>8.3651000000000003E-2</v>
      </c>
      <c r="X2065" s="241">
        <f t="shared" si="422"/>
        <v>1.6413730242242901E-2</v>
      </c>
      <c r="Y2065" s="241">
        <f t="shared" si="423"/>
        <v>8.6925637016800009E-3</v>
      </c>
      <c r="Z2065" s="241">
        <f t="shared" si="424"/>
        <v>3.1087076985629003E-3</v>
      </c>
      <c r="AA2065" s="241">
        <f t="shared" si="425"/>
        <v>4.6124588419999999E-3</v>
      </c>
      <c r="AB2065" s="258">
        <v>3.8573004999999999E-3</v>
      </c>
      <c r="AC2065" s="258">
        <v>6.2553002000000004E-7</v>
      </c>
      <c r="AD2065" s="258">
        <v>2.4232504000000002E-3</v>
      </c>
      <c r="AE2065" s="258">
        <v>2.8825365999999999E-7</v>
      </c>
      <c r="AF2065" s="258">
        <v>2.3958790000000001E-3</v>
      </c>
      <c r="AG2065" s="258">
        <v>1.5220017999999999E-5</v>
      </c>
      <c r="AH2065" s="258">
        <v>2.5246930000000002E-3</v>
      </c>
      <c r="AI2065" s="258">
        <v>1.0291282E-5</v>
      </c>
      <c r="AJ2065" s="258">
        <v>1.1334786E-5</v>
      </c>
      <c r="AK2065" s="258">
        <v>8.9733642999999992E-6</v>
      </c>
      <c r="AL2065" s="258">
        <v>1.4845846999999999E-6</v>
      </c>
      <c r="AM2065" s="258">
        <v>5.1155628999999997E-9</v>
      </c>
      <c r="AN2065" s="258">
        <v>3.0663377999999998E-4</v>
      </c>
      <c r="AO2065" s="258">
        <v>8.7733886000000005E-5</v>
      </c>
      <c r="AP2065" s="258">
        <v>1.5755789999999999E-4</v>
      </c>
      <c r="AQ2065" s="258">
        <v>2.5541242E-5</v>
      </c>
      <c r="AR2065" s="258">
        <v>4.5869175999999996E-3</v>
      </c>
      <c r="AT2065" s="193"/>
      <c r="AU2065" s="193"/>
      <c r="AV2065" s="193"/>
      <c r="AW2065" s="193"/>
      <c r="AX2065" s="193"/>
      <c r="AY2065" s="193"/>
      <c r="AZ2065" s="193"/>
      <c r="BA2065" s="193"/>
      <c r="BB2065" s="193"/>
      <c r="BC2065" s="193"/>
      <c r="BD2065" s="193"/>
      <c r="BE2065" s="315"/>
      <c r="BF2065" s="315"/>
      <c r="BG2065" s="315"/>
      <c r="BH2065" s="315"/>
      <c r="BI2065" s="315"/>
      <c r="BJ2065" s="315"/>
      <c r="BK2065" s="315"/>
    </row>
    <row r="2066" spans="1:64" x14ac:dyDescent="0.25">
      <c r="A2066" s="9"/>
      <c r="B2066" s="43" t="s">
        <v>5770</v>
      </c>
      <c r="C2066" s="25" t="s">
        <v>4886</v>
      </c>
      <c r="D2066" s="193">
        <v>1.1101609999999999E-3</v>
      </c>
      <c r="E2066" s="193">
        <v>5.9103124000000002E-4</v>
      </c>
      <c r="F2066" s="193">
        <v>2.2168175000000001E-4</v>
      </c>
      <c r="G2066" s="193">
        <v>2.1222147E-5</v>
      </c>
      <c r="H2066" s="193">
        <v>5.4027988000000001E-6</v>
      </c>
      <c r="I2066" s="193">
        <v>7.2552814000000006E-5</v>
      </c>
      <c r="J2066" s="193">
        <v>2.0300938000000001E-5</v>
      </c>
      <c r="K2066" s="193">
        <v>6.1514874000000003E-7</v>
      </c>
      <c r="L2066" s="193">
        <v>1.7735411E-4</v>
      </c>
      <c r="M2066" s="193">
        <v>0</v>
      </c>
      <c r="N2066" s="193">
        <v>0</v>
      </c>
      <c r="O2066" s="193">
        <v>0</v>
      </c>
      <c r="P2066" s="199">
        <f t="shared" si="421"/>
        <v>4.3780091851851853E-3</v>
      </c>
      <c r="Q2066" s="240">
        <v>0.13799249</v>
      </c>
      <c r="R2066" s="99">
        <v>5.8146798999999999E-2</v>
      </c>
      <c r="S2066" s="99">
        <v>6.6141599999999995E-2</v>
      </c>
      <c r="T2066" s="99">
        <v>9.1587999999999997E-7</v>
      </c>
      <c r="U2066" s="99">
        <v>1.0401E-3</v>
      </c>
      <c r="V2066" s="99">
        <v>1.97073E-4</v>
      </c>
      <c r="W2066" s="99">
        <v>1.2466E-2</v>
      </c>
      <c r="X2066" s="241">
        <f t="shared" si="422"/>
        <v>5.2333092267406998E-4</v>
      </c>
      <c r="Y2066" s="241">
        <f t="shared" si="423"/>
        <v>2.13876094594E-4</v>
      </c>
      <c r="Z2066" s="241">
        <f t="shared" si="424"/>
        <v>1.6345045503006998E-4</v>
      </c>
      <c r="AA2066" s="241">
        <f t="shared" si="425"/>
        <v>1.4600437305E-4</v>
      </c>
      <c r="AB2066" s="258">
        <v>1.2134300999999999E-4</v>
      </c>
      <c r="AC2066" s="258">
        <v>2.3846865999999999E-8</v>
      </c>
      <c r="AD2066" s="258">
        <v>2.8234401000000001E-5</v>
      </c>
      <c r="AE2066" s="258">
        <v>2.1256328000000001E-8</v>
      </c>
      <c r="AF2066" s="258">
        <v>6.2082686000000003E-5</v>
      </c>
      <c r="AG2066" s="258">
        <v>2.1708943999999998E-6</v>
      </c>
      <c r="AH2066" s="258">
        <v>7.9420572999999996E-5</v>
      </c>
      <c r="AI2066" s="258">
        <v>3.5085517000000001E-7</v>
      </c>
      <c r="AJ2066" s="258">
        <v>1.8194478E-7</v>
      </c>
      <c r="AK2066" s="258">
        <v>1.6727511E-7</v>
      </c>
      <c r="AL2066" s="258">
        <v>2.5978068000000001E-8</v>
      </c>
      <c r="AM2066" s="258">
        <v>7.8502070000000006E-11</v>
      </c>
      <c r="AN2066" s="258">
        <v>2.6119034E-6</v>
      </c>
      <c r="AO2066" s="258">
        <v>2.0084834000000001E-5</v>
      </c>
      <c r="AP2066" s="258">
        <v>6.0607013E-5</v>
      </c>
      <c r="AQ2066" s="258">
        <v>5.1826304999999998E-7</v>
      </c>
      <c r="AR2066" s="258">
        <v>1.4548611E-4</v>
      </c>
      <c r="AT2066" s="193"/>
      <c r="AU2066" s="193"/>
      <c r="AV2066" s="193"/>
      <c r="AW2066" s="193"/>
      <c r="AX2066" s="193"/>
      <c r="AY2066" s="193"/>
      <c r="AZ2066" s="193"/>
      <c r="BA2066" s="193"/>
      <c r="BB2066" s="193"/>
      <c r="BC2066" s="193"/>
      <c r="BD2066" s="193"/>
      <c r="BE2066" s="315"/>
      <c r="BF2066" s="315"/>
      <c r="BG2066" s="315"/>
      <c r="BH2066" s="315"/>
      <c r="BI2066" s="315"/>
      <c r="BJ2066" s="315"/>
      <c r="BK2066" s="315"/>
    </row>
    <row r="2067" spans="1:64" x14ac:dyDescent="0.25">
      <c r="A2067" s="9"/>
      <c r="B2067" s="43" t="s">
        <v>5770</v>
      </c>
      <c r="C2067" s="25" t="s">
        <v>1140</v>
      </c>
      <c r="D2067" s="193">
        <v>6.0384923999999996E-4</v>
      </c>
      <c r="E2067" s="193">
        <v>3.231946E-4</v>
      </c>
      <c r="F2067" s="193">
        <v>1.3717043000000001E-4</v>
      </c>
      <c r="G2067" s="193">
        <v>8.0075264E-6</v>
      </c>
      <c r="H2067" s="193">
        <v>2.7973521999999999E-6</v>
      </c>
      <c r="I2067" s="193">
        <v>5.1573534999999999E-5</v>
      </c>
      <c r="J2067" s="193">
        <v>9.2184030999999995E-6</v>
      </c>
      <c r="K2067" s="193">
        <v>2.6985969E-7</v>
      </c>
      <c r="L2067" s="193">
        <v>7.1617526999999997E-5</v>
      </c>
      <c r="M2067" s="193">
        <v>0</v>
      </c>
      <c r="N2067" s="193">
        <v>0</v>
      </c>
      <c r="O2067" s="193">
        <v>0</v>
      </c>
      <c r="P2067" s="199">
        <f t="shared" si="421"/>
        <v>2.3940340740740739E-3</v>
      </c>
      <c r="Q2067" s="240">
        <v>5.7918595000000003E-2</v>
      </c>
      <c r="R2067" s="99">
        <v>3.3425570000000002E-2</v>
      </c>
      <c r="S2067" s="99">
        <v>2.0227760000000001E-2</v>
      </c>
      <c r="T2067" s="99">
        <v>4.6730000000000001E-7</v>
      </c>
      <c r="U2067" s="99">
        <v>3.8667999999999998E-4</v>
      </c>
      <c r="V2067" s="99">
        <v>6.6418E-5</v>
      </c>
      <c r="W2067" s="99">
        <v>3.8116999999999999E-3</v>
      </c>
      <c r="X2067" s="241">
        <f t="shared" si="422"/>
        <v>2.9504998766198602E-4</v>
      </c>
      <c r="Y2067" s="241">
        <f t="shared" si="423"/>
        <v>1.1711836089700001E-4</v>
      </c>
      <c r="Z2067" s="241">
        <f t="shared" si="424"/>
        <v>9.4122872004986019E-5</v>
      </c>
      <c r="AA2067" s="241">
        <f t="shared" si="425"/>
        <v>8.3808754759999991E-5</v>
      </c>
      <c r="AB2067" s="258">
        <v>6.6357580999999998E-5</v>
      </c>
      <c r="AC2067" s="258">
        <v>1.4252560999999999E-8</v>
      </c>
      <c r="AD2067" s="258">
        <v>1.0823202E-5</v>
      </c>
      <c r="AE2067" s="258">
        <v>1.6786475999999998E-8</v>
      </c>
      <c r="AF2067" s="258">
        <v>3.9242939000000003E-5</v>
      </c>
      <c r="AG2067" s="258">
        <v>6.6359986000000001E-7</v>
      </c>
      <c r="AH2067" s="258">
        <v>4.3432125000000002E-5</v>
      </c>
      <c r="AI2067" s="258">
        <v>2.0794663999999999E-7</v>
      </c>
      <c r="AJ2067" s="258">
        <v>6.6126401999999995E-8</v>
      </c>
      <c r="AK2067" s="258">
        <v>7.9369536E-8</v>
      </c>
      <c r="AL2067" s="258">
        <v>9.8864056000000002E-9</v>
      </c>
      <c r="AM2067" s="258">
        <v>3.1121385999999997E-11</v>
      </c>
      <c r="AN2067" s="258">
        <v>1.2201439E-6</v>
      </c>
      <c r="AO2067" s="258">
        <v>1.9513165999999998E-5</v>
      </c>
      <c r="AP2067" s="258">
        <v>2.9594076999999999E-5</v>
      </c>
      <c r="AQ2067" s="258">
        <v>2.1282076E-7</v>
      </c>
      <c r="AR2067" s="258">
        <v>8.3595933999999997E-5</v>
      </c>
      <c r="AT2067" s="193"/>
      <c r="AU2067" s="193"/>
      <c r="AV2067" s="193"/>
      <c r="AW2067" s="193"/>
      <c r="AX2067" s="193"/>
      <c r="AY2067" s="193"/>
      <c r="AZ2067" s="193"/>
      <c r="BA2067" s="193"/>
      <c r="BB2067" s="193"/>
      <c r="BC2067" s="193"/>
      <c r="BD2067" s="193"/>
      <c r="BE2067" s="315"/>
      <c r="BF2067" s="315"/>
      <c r="BG2067" s="315"/>
      <c r="BH2067" s="315"/>
      <c r="BI2067" s="315"/>
      <c r="BJ2067" s="315"/>
      <c r="BK2067" s="315"/>
    </row>
    <row r="2068" spans="1:64" x14ac:dyDescent="0.25">
      <c r="A2068" s="9"/>
      <c r="B2068" s="43" t="s">
        <v>5770</v>
      </c>
      <c r="C2068" s="25" t="s">
        <v>1139</v>
      </c>
      <c r="D2068" s="193">
        <v>7.1017632999999995E-4</v>
      </c>
      <c r="E2068" s="193">
        <v>3.7944511E-4</v>
      </c>
      <c r="F2068" s="193">
        <v>1.5491587000000001E-4</v>
      </c>
      <c r="G2068" s="193">
        <v>1.0782691E-5</v>
      </c>
      <c r="H2068" s="193">
        <v>3.3445101000000001E-6</v>
      </c>
      <c r="I2068" s="193">
        <v>5.5977709999999998E-5</v>
      </c>
      <c r="J2068" s="193">
        <v>1.1545734999999999E-5</v>
      </c>
      <c r="K2068" s="193">
        <v>3.4237368000000002E-7</v>
      </c>
      <c r="L2068" s="193">
        <v>9.3822330000000007E-5</v>
      </c>
      <c r="M2068" s="193">
        <v>0</v>
      </c>
      <c r="N2068" s="193">
        <v>0</v>
      </c>
      <c r="O2068" s="193">
        <v>0</v>
      </c>
      <c r="P2068" s="199">
        <f t="shared" si="421"/>
        <v>2.8107045185185183E-3</v>
      </c>
      <c r="Q2068" s="240">
        <v>7.4733439999999998E-2</v>
      </c>
      <c r="R2068" s="99">
        <v>3.8616654E-2</v>
      </c>
      <c r="S2068" s="99">
        <v>2.9869280000000002E-2</v>
      </c>
      <c r="T2068" s="99">
        <v>5.6150000000000005E-7</v>
      </c>
      <c r="U2068" s="99">
        <v>5.2388999999999995E-4</v>
      </c>
      <c r="V2068" s="99">
        <v>9.3855299999999996E-5</v>
      </c>
      <c r="W2068" s="99">
        <v>5.6292E-3</v>
      </c>
      <c r="X2068" s="241">
        <f t="shared" si="422"/>
        <v>3.4298845478375803E-4</v>
      </c>
      <c r="Y2068" s="241">
        <f t="shared" si="423"/>
        <v>1.3743776730499999E-4</v>
      </c>
      <c r="Z2068" s="241">
        <f t="shared" si="424"/>
        <v>1.08681789938758E-4</v>
      </c>
      <c r="AA2068" s="241">
        <f t="shared" si="425"/>
        <v>9.6868897539999999E-5</v>
      </c>
      <c r="AB2068" s="258">
        <v>7.7905510000000002E-5</v>
      </c>
      <c r="AC2068" s="258">
        <v>1.6267573E-8</v>
      </c>
      <c r="AD2068" s="258">
        <v>1.4479574999999999E-5</v>
      </c>
      <c r="AE2068" s="258">
        <v>1.7724862000000001E-8</v>
      </c>
      <c r="AF2068" s="258">
        <v>4.4038554000000003E-5</v>
      </c>
      <c r="AG2068" s="258">
        <v>9.8013587000000004E-7</v>
      </c>
      <c r="AH2068" s="258">
        <v>5.0990345999999998E-5</v>
      </c>
      <c r="AI2068" s="258">
        <v>2.3795459000000001E-7</v>
      </c>
      <c r="AJ2068" s="258">
        <v>9.0449065000000002E-8</v>
      </c>
      <c r="AK2068" s="258">
        <v>9.7829912999999999E-8</v>
      </c>
      <c r="AL2068" s="258">
        <v>1.3265500000000001E-8</v>
      </c>
      <c r="AM2068" s="258">
        <v>4.1070757999999998E-11</v>
      </c>
      <c r="AN2068" s="258">
        <v>1.5124158000000001E-6</v>
      </c>
      <c r="AO2068" s="258">
        <v>1.9633016E-5</v>
      </c>
      <c r="AP2068" s="258">
        <v>3.6106472000000001E-5</v>
      </c>
      <c r="AQ2068" s="258">
        <v>2.7696153999999999E-7</v>
      </c>
      <c r="AR2068" s="258">
        <v>9.6591935999999998E-5</v>
      </c>
      <c r="AT2068" s="193"/>
      <c r="AU2068" s="193"/>
      <c r="AV2068" s="193"/>
      <c r="AW2068" s="193"/>
      <c r="AX2068" s="193"/>
      <c r="AY2068" s="193"/>
      <c r="AZ2068" s="193"/>
      <c r="BA2068" s="193"/>
      <c r="BB2068" s="193"/>
      <c r="BC2068" s="193"/>
      <c r="BD2068" s="193"/>
      <c r="BE2068" s="315"/>
      <c r="BF2068" s="315"/>
      <c r="BG2068" s="315"/>
      <c r="BH2068" s="315"/>
      <c r="BI2068" s="315"/>
      <c r="BJ2068" s="315"/>
      <c r="BK2068" s="315"/>
    </row>
    <row r="2069" spans="1:64" x14ac:dyDescent="0.25">
      <c r="A2069" s="9"/>
      <c r="B2069" s="43" t="s">
        <v>5770</v>
      </c>
      <c r="C2069" s="5" t="s">
        <v>1138</v>
      </c>
      <c r="D2069" s="172">
        <v>2.9319200999999998E-3</v>
      </c>
      <c r="E2069" s="172">
        <v>2.7413159999999998E-4</v>
      </c>
      <c r="F2069" s="172">
        <v>3.3696255999999999E-4</v>
      </c>
      <c r="G2069" s="172">
        <v>3.609964E-6</v>
      </c>
      <c r="H2069" s="172">
        <v>3.5442521999999999E-6</v>
      </c>
      <c r="I2069" s="172">
        <v>2.2840638000000001E-3</v>
      </c>
      <c r="J2069" s="172">
        <v>5.6873155999999996E-6</v>
      </c>
      <c r="K2069" s="172">
        <v>1.5031937E-7</v>
      </c>
      <c r="L2069" s="172">
        <v>2.3770257000000001E-5</v>
      </c>
      <c r="M2069" s="172">
        <v>0</v>
      </c>
      <c r="N2069" s="172">
        <v>0</v>
      </c>
      <c r="O2069" s="172">
        <v>0</v>
      </c>
      <c r="P2069" s="199">
        <f t="shared" si="421"/>
        <v>2.030604444444444E-3</v>
      </c>
      <c r="Q2069" s="233">
        <v>3.7346580999999997E-2</v>
      </c>
      <c r="R2069" s="96">
        <v>2.8439774000000001E-2</v>
      </c>
      <c r="S2069" s="96">
        <v>7.2368800000000002E-3</v>
      </c>
      <c r="T2069" s="96">
        <v>9.7223999999999998E-8</v>
      </c>
      <c r="U2069" s="96">
        <v>2.0728000000000001E-4</v>
      </c>
      <c r="V2069" s="96">
        <v>2.8149599999999999E-5</v>
      </c>
      <c r="W2069" s="96">
        <v>1.4344E-3</v>
      </c>
      <c r="X2069" s="241">
        <f t="shared" si="422"/>
        <v>2.7101920952602361E-3</v>
      </c>
      <c r="Y2069" s="241">
        <f t="shared" si="423"/>
        <v>2.63563085056E-3</v>
      </c>
      <c r="Z2069" s="241">
        <f t="shared" si="424"/>
        <v>3.4007842992359906E-6</v>
      </c>
      <c r="AA2069" s="241">
        <f t="shared" si="425"/>
        <v>7.1160460401000001E-5</v>
      </c>
      <c r="AB2069" s="241">
        <v>5.6284567999999999E-5</v>
      </c>
      <c r="AC2069" s="241">
        <v>1.2405830999999999E-8</v>
      </c>
      <c r="AD2069" s="241">
        <v>3.9696511000000004E-6</v>
      </c>
      <c r="AE2069" s="241">
        <v>4.2419599E-8</v>
      </c>
      <c r="AF2069" s="241">
        <v>2.5750845999999998E-3</v>
      </c>
      <c r="AG2069" s="241">
        <v>2.3720602999999999E-7</v>
      </c>
      <c r="AH2069" s="241">
        <v>3.6838823E-5</v>
      </c>
      <c r="AI2069" s="241">
        <v>5.4155204000000002E-7</v>
      </c>
      <c r="AJ2069" s="241">
        <v>2.6363743000000001E-8</v>
      </c>
      <c r="AK2069" s="241">
        <v>5.7100243000000003E-8</v>
      </c>
      <c r="AL2069" s="241">
        <v>3.5997747000000001E-9</v>
      </c>
      <c r="AM2069" s="241">
        <v>1.2178536E-11</v>
      </c>
      <c r="AN2069" s="241">
        <v>7.0865971999999998E-7</v>
      </c>
      <c r="AO2069" s="241">
        <v>8.5948716E-6</v>
      </c>
      <c r="AP2069" s="241">
        <v>-4.3370198000000001E-5</v>
      </c>
      <c r="AQ2069" s="241">
        <v>5.2239401000000001E-8</v>
      </c>
      <c r="AR2069" s="241">
        <v>7.1108220999999995E-5</v>
      </c>
      <c r="AT2069" s="193"/>
      <c r="AU2069" s="193"/>
      <c r="AV2069" s="193"/>
      <c r="AW2069" s="193"/>
      <c r="AX2069" s="193"/>
      <c r="AY2069" s="193"/>
      <c r="AZ2069" s="193"/>
      <c r="BA2069" s="193"/>
      <c r="BB2069" s="193"/>
      <c r="BC2069" s="193"/>
      <c r="BD2069" s="193"/>
      <c r="BE2069" s="315"/>
      <c r="BF2069" s="315"/>
      <c r="BG2069" s="315"/>
      <c r="BH2069" s="315"/>
      <c r="BI2069" s="315"/>
      <c r="BJ2069" s="315"/>
      <c r="BK2069" s="315"/>
    </row>
    <row r="2070" spans="1:64" x14ac:dyDescent="0.25">
      <c r="A2070" s="9"/>
      <c r="B2070" s="43" t="s">
        <v>5770</v>
      </c>
      <c r="C2070" s="25" t="s">
        <v>1137</v>
      </c>
      <c r="D2070" s="193">
        <v>3.6694863</v>
      </c>
      <c r="E2070" s="193">
        <v>3.0037595E-2</v>
      </c>
      <c r="F2070" s="193">
        <v>1.0408705000000001E-2</v>
      </c>
      <c r="G2070" s="193">
        <v>1.3065627000000001E-3</v>
      </c>
      <c r="H2070" s="193">
        <v>1.1637466E-4</v>
      </c>
      <c r="I2070" s="193">
        <v>2.8575226000000001E-3</v>
      </c>
      <c r="J2070" s="193">
        <v>2.7522080000000001E-4</v>
      </c>
      <c r="K2070" s="193">
        <v>7.3278831999999998E-6</v>
      </c>
      <c r="L2070" s="193">
        <v>3.6244770000000002</v>
      </c>
      <c r="M2070" s="193">
        <v>0</v>
      </c>
      <c r="N2070" s="193">
        <v>0</v>
      </c>
      <c r="O2070" s="193">
        <v>0</v>
      </c>
      <c r="P2070" s="199">
        <f>E2070/0.135</f>
        <v>0.2225007037037037</v>
      </c>
      <c r="Q2070" s="240">
        <v>3.6064859999999999</v>
      </c>
      <c r="R2070" s="99">
        <v>2.7252325000000002</v>
      </c>
      <c r="S2070" s="99">
        <v>0.75129599999999996</v>
      </c>
      <c r="T2070" s="99">
        <v>1.6723000000000001E-6</v>
      </c>
      <c r="U2070" s="99">
        <v>3.0133E-2</v>
      </c>
      <c r="V2070" s="99">
        <v>1.4094850000000001E-2</v>
      </c>
      <c r="W2070" s="99">
        <v>8.5727999999999999E-2</v>
      </c>
      <c r="X2070" s="241">
        <f t="shared" si="422"/>
        <v>2.28302738387135E-2</v>
      </c>
      <c r="Y2070" s="241">
        <f t="shared" si="423"/>
        <v>9.9451483476599989E-3</v>
      </c>
      <c r="Z2070" s="241">
        <f t="shared" si="424"/>
        <v>6.0615689491535004E-3</v>
      </c>
      <c r="AA2070" s="241">
        <f t="shared" si="425"/>
        <v>6.8235565419000003E-3</v>
      </c>
      <c r="AB2070" s="258">
        <v>6.1673702999999998E-3</v>
      </c>
      <c r="AC2070" s="258">
        <v>6.6106057000000002E-7</v>
      </c>
      <c r="AD2070" s="258">
        <v>1.1416212000000001E-3</v>
      </c>
      <c r="AE2070" s="258">
        <v>7.9492009000000004E-7</v>
      </c>
      <c r="AF2070" s="258">
        <v>2.6106835000000001E-3</v>
      </c>
      <c r="AG2070" s="258">
        <v>2.4017367000000001E-5</v>
      </c>
      <c r="AH2070" s="258">
        <v>4.0365438999999999E-3</v>
      </c>
      <c r="AI2070" s="258">
        <v>1.6312367E-5</v>
      </c>
      <c r="AJ2070" s="258">
        <v>1.1490088000000001E-5</v>
      </c>
      <c r="AK2070" s="258">
        <v>4.2718788999999998E-6</v>
      </c>
      <c r="AL2070" s="258">
        <v>1.0054991000000001E-6</v>
      </c>
      <c r="AM2070" s="258">
        <v>3.1161535000000001E-9</v>
      </c>
      <c r="AN2070" s="258">
        <v>7.7946529999999999E-5</v>
      </c>
      <c r="AO2070" s="258">
        <v>6.9168167000000001E-4</v>
      </c>
      <c r="AP2070" s="258">
        <v>1.2223138999999999E-3</v>
      </c>
      <c r="AQ2070" s="258">
        <v>1.2475419000000001E-6</v>
      </c>
      <c r="AR2070" s="258">
        <v>6.8223090000000004E-3</v>
      </c>
      <c r="AT2070" s="193"/>
      <c r="AU2070" s="193"/>
      <c r="AV2070" s="193"/>
      <c r="AW2070" s="193"/>
      <c r="AX2070" s="199"/>
      <c r="AY2070" s="199"/>
      <c r="AZ2070" s="199"/>
      <c r="BA2070" s="199"/>
      <c r="BB2070" s="199"/>
      <c r="BC2070" s="199"/>
      <c r="BD2070" s="199"/>
      <c r="BE2070" s="319"/>
      <c r="BF2070" s="319"/>
      <c r="BG2070" s="319"/>
      <c r="BH2070" s="319"/>
      <c r="BI2070" s="319"/>
      <c r="BJ2070" s="319"/>
      <c r="BK2070" s="319"/>
      <c r="BL2070" s="320"/>
    </row>
    <row r="2071" spans="1:64" x14ac:dyDescent="0.25">
      <c r="A2071" s="9"/>
      <c r="B2071" s="43" t="s">
        <v>5770</v>
      </c>
      <c r="C2071" s="5" t="s">
        <v>866</v>
      </c>
      <c r="D2071" s="172">
        <v>4.8911638E-2</v>
      </c>
      <c r="E2071" s="172">
        <v>6.3682178999999997E-4</v>
      </c>
      <c r="F2071" s="172">
        <v>9.8744398999999991E-4</v>
      </c>
      <c r="G2071" s="172">
        <v>1.3402203999999999E-5</v>
      </c>
      <c r="H2071" s="172">
        <v>9.2700011000000004E-6</v>
      </c>
      <c r="I2071" s="172">
        <v>4.1042685999999997E-3</v>
      </c>
      <c r="J2071" s="172">
        <v>1.1485442999999999E-5</v>
      </c>
      <c r="K2071" s="172">
        <v>3.1584146999999999E-7</v>
      </c>
      <c r="L2071" s="172">
        <v>4.314863E-2</v>
      </c>
      <c r="M2071" s="172">
        <v>0</v>
      </c>
      <c r="N2071" s="172">
        <v>0</v>
      </c>
      <c r="O2071" s="172">
        <v>0</v>
      </c>
      <c r="P2071" s="199">
        <f>E2071/0.135</f>
        <v>4.7171984444444436E-3</v>
      </c>
      <c r="Q2071" s="233">
        <v>7.3734841999999995E-2</v>
      </c>
      <c r="R2071" s="96">
        <v>6.3652213999999999E-2</v>
      </c>
      <c r="S2071" s="96">
        <v>7.9564800000000001E-3</v>
      </c>
      <c r="T2071" s="96">
        <v>9.5260999999999995E-8</v>
      </c>
      <c r="U2071" s="96">
        <v>5.8204000000000003E-4</v>
      </c>
      <c r="V2071" s="96">
        <v>1.383128E-4</v>
      </c>
      <c r="W2071" s="96">
        <v>1.4057E-3</v>
      </c>
      <c r="X2071" s="241">
        <f t="shared" si="422"/>
        <v>8.2554953948093084E-3</v>
      </c>
      <c r="Y2071" s="241">
        <f t="shared" si="423"/>
        <v>7.7785036622879996E-3</v>
      </c>
      <c r="Z2071" s="241">
        <f t="shared" si="424"/>
        <v>1.0174908252130902E-4</v>
      </c>
      <c r="AA2071" s="241">
        <f t="shared" si="425"/>
        <v>3.7524265000000003E-4</v>
      </c>
      <c r="AB2071" s="241">
        <v>1.3075019999999999E-4</v>
      </c>
      <c r="AC2071" s="241">
        <v>2.5531398E-8</v>
      </c>
      <c r="AD2071" s="241">
        <v>1.198322E-5</v>
      </c>
      <c r="AE2071" s="241">
        <v>1.2002919E-7</v>
      </c>
      <c r="AF2071" s="241">
        <v>7.6353706E-3</v>
      </c>
      <c r="AG2071" s="241">
        <v>2.5408169999999998E-7</v>
      </c>
      <c r="AH2071" s="241">
        <v>8.5576551000000003E-5</v>
      </c>
      <c r="AI2071" s="241">
        <v>1.6147071000000001E-6</v>
      </c>
      <c r="AJ2071" s="241">
        <v>1.0713211999999999E-7</v>
      </c>
      <c r="AK2071" s="241">
        <v>1.2246025000000001E-7</v>
      </c>
      <c r="AL2071" s="241">
        <v>1.1266107999999999E-8</v>
      </c>
      <c r="AM2071" s="241">
        <v>3.6543309000000001E-11</v>
      </c>
      <c r="AN2071" s="241">
        <v>1.8341501999999999E-6</v>
      </c>
      <c r="AO2071" s="241">
        <v>5.8853411999999997E-6</v>
      </c>
      <c r="AP2071" s="241">
        <v>6.5974380000000003E-6</v>
      </c>
      <c r="AQ2071" s="241">
        <v>2.1605659999999999E-4</v>
      </c>
      <c r="AR2071" s="241">
        <v>1.5918605000000001E-4</v>
      </c>
      <c r="AT2071" s="193"/>
      <c r="AU2071" s="193"/>
      <c r="AV2071" s="193"/>
      <c r="AW2071" s="193"/>
      <c r="AX2071" s="199"/>
      <c r="AY2071" s="199"/>
      <c r="AZ2071" s="199"/>
      <c r="BA2071" s="199"/>
      <c r="BB2071" s="199"/>
      <c r="BC2071" s="199"/>
      <c r="BD2071" s="199"/>
      <c r="BE2071" s="319"/>
      <c r="BF2071" s="319"/>
      <c r="BG2071" s="319"/>
      <c r="BH2071" s="319"/>
      <c r="BI2071" s="319"/>
      <c r="BJ2071" s="319"/>
      <c r="BK2071" s="319"/>
      <c r="BL2071" s="320"/>
    </row>
    <row r="2072" spans="1:64" x14ac:dyDescent="0.25">
      <c r="A2072" s="9"/>
      <c r="B2072" s="43" t="s">
        <v>5770</v>
      </c>
      <c r="C2072" s="5" t="s">
        <v>865</v>
      </c>
      <c r="D2072" s="172">
        <v>8.4328798999999996E-2</v>
      </c>
      <c r="E2072" s="172">
        <v>2.3980728000000001E-3</v>
      </c>
      <c r="F2072" s="172">
        <v>1.9726819999999999E-3</v>
      </c>
      <c r="G2072" s="172">
        <v>1.3994408999999999E-4</v>
      </c>
      <c r="H2072" s="172">
        <v>1.7311988999999999E-5</v>
      </c>
      <c r="I2072" s="172">
        <v>6.8719508999999998E-3</v>
      </c>
      <c r="J2072" s="172">
        <v>1.3615191999999999E-3</v>
      </c>
      <c r="K2072" s="172">
        <v>7.9104784999999996E-7</v>
      </c>
      <c r="L2072" s="172">
        <v>7.1566527000000005E-2</v>
      </c>
      <c r="M2072" s="172">
        <v>0</v>
      </c>
      <c r="N2072" s="172">
        <v>0</v>
      </c>
      <c r="O2072" s="172">
        <v>0</v>
      </c>
      <c r="P2072" s="199">
        <f t="shared" si="421"/>
        <v>1.776350222222222E-2</v>
      </c>
      <c r="Q2072" s="233">
        <v>0.33573297000000002</v>
      </c>
      <c r="R2072" s="96">
        <v>0.22631191000000001</v>
      </c>
      <c r="S2072" s="96">
        <v>9.2763999999999999E-2</v>
      </c>
      <c r="T2072" s="96">
        <v>2.0571000000000001E-7</v>
      </c>
      <c r="U2072" s="96">
        <v>3.6251E-3</v>
      </c>
      <c r="V2072" s="96">
        <v>1.724756E-3</v>
      </c>
      <c r="W2072" s="96">
        <v>1.1306999999999999E-2</v>
      </c>
      <c r="X2072" s="241">
        <f t="shared" si="422"/>
        <v>1.4631652726473179E-2</v>
      </c>
      <c r="Y2072" s="241">
        <f t="shared" si="423"/>
        <v>1.3348001154163999E-2</v>
      </c>
      <c r="Z2072" s="241">
        <f t="shared" si="424"/>
        <v>3.5888053230918003E-4</v>
      </c>
      <c r="AA2072" s="241">
        <f t="shared" si="425"/>
        <v>9.2477103999999996E-4</v>
      </c>
      <c r="AB2072" s="241">
        <v>4.9235073999999998E-4</v>
      </c>
      <c r="AC2072" s="241">
        <v>6.6369864000000001E-8</v>
      </c>
      <c r="AD2072" s="241">
        <v>1.2404209000000001E-4</v>
      </c>
      <c r="AE2072" s="241">
        <v>2.1506620000000001E-7</v>
      </c>
      <c r="AF2072" s="241">
        <v>1.2728362E-2</v>
      </c>
      <c r="AG2072" s="241">
        <v>2.9648880999999998E-6</v>
      </c>
      <c r="AH2072" s="241">
        <v>3.2224507000000002E-4</v>
      </c>
      <c r="AI2072" s="241">
        <v>3.2269089000000001E-6</v>
      </c>
      <c r="AJ2072" s="241">
        <v>1.1651718000000001E-6</v>
      </c>
      <c r="AK2072" s="241">
        <v>4.3869217E-7</v>
      </c>
      <c r="AL2072" s="241">
        <v>1.2658887E-7</v>
      </c>
      <c r="AM2072" s="241">
        <v>3.7856917999999998E-10</v>
      </c>
      <c r="AN2072" s="241">
        <v>6.3333260000000003E-6</v>
      </c>
      <c r="AO2072" s="241">
        <v>1.1141659999999999E-5</v>
      </c>
      <c r="AP2072" s="241">
        <v>1.4202736000000001E-5</v>
      </c>
      <c r="AQ2072" s="241">
        <v>3.5832173E-4</v>
      </c>
      <c r="AR2072" s="241">
        <v>5.6644930999999996E-4</v>
      </c>
      <c r="AT2072" s="193"/>
      <c r="AU2072" s="193"/>
      <c r="AV2072" s="193"/>
      <c r="AW2072" s="193"/>
      <c r="AX2072" s="193"/>
      <c r="AY2072" s="193"/>
      <c r="AZ2072" s="193"/>
      <c r="BA2072" s="193"/>
      <c r="BB2072" s="193"/>
      <c r="BC2072" s="193"/>
      <c r="BD2072" s="193"/>
      <c r="BE2072" s="315"/>
      <c r="BF2072" s="315"/>
      <c r="BG2072" s="315"/>
      <c r="BH2072" s="315"/>
      <c r="BI2072" s="315"/>
      <c r="BJ2072" s="315"/>
      <c r="BK2072" s="315"/>
    </row>
    <row r="2073" spans="1:64" x14ac:dyDescent="0.25">
      <c r="A2073" s="9"/>
      <c r="B2073" s="43" t="s">
        <v>5770</v>
      </c>
      <c r="C2073" s="5" t="s">
        <v>864</v>
      </c>
      <c r="D2073" s="172">
        <v>8.9776294000000001E-4</v>
      </c>
      <c r="E2073" s="172">
        <v>2.5822123E-4</v>
      </c>
      <c r="F2073" s="172">
        <v>3.2893834000000002E-4</v>
      </c>
      <c r="G2073" s="172">
        <v>2.2359839999999998E-6</v>
      </c>
      <c r="H2073" s="172">
        <v>3.4214885999999999E-6</v>
      </c>
      <c r="I2073" s="172">
        <v>2.8234354999999997E-4</v>
      </c>
      <c r="J2073" s="172">
        <v>5.2144022999999999E-6</v>
      </c>
      <c r="K2073" s="172">
        <v>1.3322870999999999E-7</v>
      </c>
      <c r="L2073" s="172">
        <v>1.7254713000000002E-5</v>
      </c>
      <c r="M2073" s="172">
        <v>0</v>
      </c>
      <c r="N2073" s="172">
        <v>0</v>
      </c>
      <c r="O2073" s="172">
        <v>0</v>
      </c>
      <c r="P2073" s="199">
        <f t="shared" si="421"/>
        <v>1.9127498518518517E-3</v>
      </c>
      <c r="Q2073" s="233">
        <v>2.8222166999999999E-2</v>
      </c>
      <c r="R2073" s="96">
        <v>2.7026512999999999E-2</v>
      </c>
      <c r="S2073" s="96">
        <v>7.9195199999999996E-4</v>
      </c>
      <c r="T2073" s="96">
        <v>4.1157999999999997E-8</v>
      </c>
      <c r="U2073" s="96">
        <v>1.4595999999999999E-4</v>
      </c>
      <c r="V2073" s="96">
        <v>1.127082E-5</v>
      </c>
      <c r="W2073" s="96">
        <v>2.4643000000000001E-4</v>
      </c>
      <c r="X2073" s="241">
        <f t="shared" si="422"/>
        <v>4.8849371548955421E-4</v>
      </c>
      <c r="Y2073" s="241">
        <f t="shared" si="423"/>
        <v>3.7792559040399998E-4</v>
      </c>
      <c r="Z2073" s="241">
        <f t="shared" si="424"/>
        <v>4.2970499065554186E-5</v>
      </c>
      <c r="AA2073" s="241">
        <f t="shared" si="425"/>
        <v>6.7597626019999995E-5</v>
      </c>
      <c r="AB2073" s="241">
        <v>5.3018995999999997E-5</v>
      </c>
      <c r="AC2073" s="241">
        <v>1.189374E-8</v>
      </c>
      <c r="AD2073" s="241">
        <v>2.4113247999999999E-6</v>
      </c>
      <c r="AE2073" s="241">
        <v>4.1685723999999998E-8</v>
      </c>
      <c r="AF2073" s="241">
        <v>3.2241646999999998E-4</v>
      </c>
      <c r="AG2073" s="241">
        <v>2.5220139999999998E-8</v>
      </c>
      <c r="AH2073" s="241">
        <v>3.4701545999999999E-5</v>
      </c>
      <c r="AI2073" s="241">
        <v>5.2865931000000001E-7</v>
      </c>
      <c r="AJ2073" s="241">
        <v>1.4159206000000001E-8</v>
      </c>
      <c r="AK2073" s="241">
        <v>5.1264542999999999E-8</v>
      </c>
      <c r="AL2073" s="241">
        <v>2.2329798999999998E-9</v>
      </c>
      <c r="AM2073" s="241">
        <v>7.8366541999999997E-12</v>
      </c>
      <c r="AN2073" s="241">
        <v>6.3550328999999996E-7</v>
      </c>
      <c r="AO2073" s="241">
        <v>4.0514875000000001E-6</v>
      </c>
      <c r="AP2073" s="241">
        <v>2.9856383999999998E-6</v>
      </c>
      <c r="AQ2073" s="241">
        <v>3.1264020000000001E-8</v>
      </c>
      <c r="AR2073" s="241">
        <v>6.7566362E-5</v>
      </c>
      <c r="AT2073" s="193"/>
      <c r="AU2073" s="193"/>
      <c r="AV2073" s="193"/>
      <c r="AW2073" s="193"/>
      <c r="AX2073" s="193"/>
      <c r="AY2073" s="193"/>
      <c r="AZ2073" s="193"/>
      <c r="BA2073" s="193"/>
      <c r="BB2073" s="193"/>
      <c r="BC2073" s="193"/>
      <c r="BD2073" s="193"/>
      <c r="BE2073" s="315"/>
      <c r="BF2073" s="315"/>
      <c r="BG2073" s="315"/>
      <c r="BH2073" s="315"/>
      <c r="BI2073" s="315"/>
      <c r="BJ2073" s="315"/>
      <c r="BK2073" s="315"/>
    </row>
    <row r="2074" spans="1:64" x14ac:dyDescent="0.25">
      <c r="A2074" s="9"/>
      <c r="B2074" s="43" t="s">
        <v>5770</v>
      </c>
      <c r="C2074" s="5" t="s">
        <v>863</v>
      </c>
      <c r="D2074" s="172">
        <v>9.6967706000000004E-4</v>
      </c>
      <c r="E2074" s="172">
        <v>2.8655586E-4</v>
      </c>
      <c r="F2074" s="172">
        <v>3.3345199999999998E-4</v>
      </c>
      <c r="G2074" s="172">
        <v>2.9846631E-6</v>
      </c>
      <c r="H2074" s="172">
        <v>3.6074356999999999E-6</v>
      </c>
      <c r="I2074" s="172">
        <v>3.0774315999999998E-4</v>
      </c>
      <c r="J2074" s="172">
        <v>6.1221605999999998E-6</v>
      </c>
      <c r="K2074" s="172">
        <v>1.6231152000000001E-7</v>
      </c>
      <c r="L2074" s="172">
        <v>2.9049473E-5</v>
      </c>
      <c r="M2074" s="172">
        <v>0</v>
      </c>
      <c r="N2074" s="172">
        <v>0</v>
      </c>
      <c r="O2074" s="172">
        <v>0</v>
      </c>
      <c r="P2074" s="199">
        <f t="shared" si="421"/>
        <v>2.1226359999999998E-3</v>
      </c>
      <c r="Q2074" s="233">
        <v>3.4355182999999997E-2</v>
      </c>
      <c r="R2074" s="96">
        <v>2.9917342E-2</v>
      </c>
      <c r="S2074" s="96">
        <v>2.6805520000000001E-3</v>
      </c>
      <c r="T2074" s="96">
        <v>1.5856000000000001E-7</v>
      </c>
      <c r="U2074" s="96">
        <v>1.6896000000000001E-4</v>
      </c>
      <c r="V2074" s="96">
        <v>1.757025E-5</v>
      </c>
      <c r="W2074" s="96">
        <v>1.5705999999999999E-3</v>
      </c>
      <c r="X2074" s="241">
        <f t="shared" si="422"/>
        <v>5.5313248715840998E-4</v>
      </c>
      <c r="Y2074" s="241">
        <f t="shared" si="423"/>
        <v>4.3105429005700001E-4</v>
      </c>
      <c r="Z2074" s="241">
        <f t="shared" si="424"/>
        <v>4.7214221431409991E-5</v>
      </c>
      <c r="AA2074" s="241">
        <f t="shared" si="425"/>
        <v>7.4863975669999997E-5</v>
      </c>
      <c r="AB2074" s="241">
        <v>5.8836623000000001E-5</v>
      </c>
      <c r="AC2074" s="241">
        <v>1.3214514E-8</v>
      </c>
      <c r="AD2074" s="241">
        <v>3.4223224000000002E-6</v>
      </c>
      <c r="AE2074" s="241">
        <v>4.2018626999999997E-8</v>
      </c>
      <c r="AF2074" s="241">
        <v>3.6865287999999997E-4</v>
      </c>
      <c r="AG2074" s="241">
        <v>8.7231516000000001E-8</v>
      </c>
      <c r="AH2074" s="241">
        <v>3.8509232999999997E-5</v>
      </c>
      <c r="AI2074" s="241">
        <v>5.3602232E-7</v>
      </c>
      <c r="AJ2074" s="241">
        <v>2.0474688E-8</v>
      </c>
      <c r="AK2074" s="241">
        <v>5.7338511000000001E-8</v>
      </c>
      <c r="AL2074" s="241">
        <v>3.3636111000000001E-9</v>
      </c>
      <c r="AM2074" s="241">
        <v>1.142131E-11</v>
      </c>
      <c r="AN2074" s="241">
        <v>6.8060247999999999E-7</v>
      </c>
      <c r="AO2074" s="241">
        <v>4.0848130999999999E-6</v>
      </c>
      <c r="AP2074" s="241">
        <v>3.3223623000000002E-6</v>
      </c>
      <c r="AQ2074" s="241">
        <v>6.7126669999999997E-8</v>
      </c>
      <c r="AR2074" s="241">
        <v>7.4796849000000003E-5</v>
      </c>
      <c r="AT2074" s="193"/>
      <c r="AU2074" s="193"/>
      <c r="AV2074" s="193"/>
      <c r="AW2074" s="193"/>
      <c r="AX2074" s="193"/>
      <c r="AY2074" s="193"/>
      <c r="AZ2074" s="193"/>
      <c r="BA2074" s="193"/>
      <c r="BB2074" s="193"/>
      <c r="BC2074" s="193"/>
      <c r="BD2074" s="193"/>
      <c r="BE2074" s="315"/>
      <c r="BF2074" s="315"/>
      <c r="BG2074" s="315"/>
      <c r="BH2074" s="315"/>
      <c r="BI2074" s="315"/>
      <c r="BJ2074" s="315"/>
      <c r="BK2074" s="315"/>
    </row>
    <row r="2075" spans="1:64" x14ac:dyDescent="0.25">
      <c r="A2075" s="9"/>
      <c r="B2075" s="43" t="s">
        <v>5770</v>
      </c>
      <c r="C2075" s="5" t="s">
        <v>3755</v>
      </c>
      <c r="D2075" s="172">
        <v>4.3976782000000004E-3</v>
      </c>
      <c r="E2075" s="172">
        <v>2.5976152999999998E-3</v>
      </c>
      <c r="F2075" s="172">
        <v>8.6055262999999997E-4</v>
      </c>
      <c r="G2075" s="172">
        <v>8.0584325999999998E-5</v>
      </c>
      <c r="H2075" s="172">
        <v>1.8290151999999998E-5</v>
      </c>
      <c r="I2075" s="172">
        <v>4.4750744000000001E-4</v>
      </c>
      <c r="J2075" s="172">
        <v>1.0121506E-4</v>
      </c>
      <c r="K2075" s="172">
        <v>2.9906228999999999E-6</v>
      </c>
      <c r="L2075" s="172">
        <v>2.8892270000000002E-4</v>
      </c>
      <c r="M2075" s="172">
        <v>0</v>
      </c>
      <c r="N2075" s="172">
        <v>0</v>
      </c>
      <c r="O2075" s="172">
        <v>0</v>
      </c>
      <c r="P2075" s="199">
        <f t="shared" si="421"/>
        <v>1.9241594814814814E-2</v>
      </c>
      <c r="Q2075" s="233">
        <v>0.76813869000000001</v>
      </c>
      <c r="R2075" s="96">
        <v>0.27007561000000002</v>
      </c>
      <c r="S2075" s="96">
        <v>0.15206800000000001</v>
      </c>
      <c r="T2075" s="96">
        <v>4.2018000000000003E-5</v>
      </c>
      <c r="U2075" s="96">
        <v>0.24698999999999999</v>
      </c>
      <c r="V2075" s="96">
        <v>7.8706399999999997E-4</v>
      </c>
      <c r="W2075" s="96">
        <v>9.8175999999999999E-2</v>
      </c>
      <c r="X2075" s="241">
        <f t="shared" si="422"/>
        <v>3.57199257888562E-3</v>
      </c>
      <c r="Y2075" s="241">
        <f t="shared" si="423"/>
        <v>1.1532363374579999E-3</v>
      </c>
      <c r="Z2075" s="241">
        <f t="shared" si="424"/>
        <v>1.7432927983676201E-3</v>
      </c>
      <c r="AA2075" s="241">
        <f t="shared" si="425"/>
        <v>6.7546344305999999E-4</v>
      </c>
      <c r="AB2075" s="241">
        <v>5.3319174E-4</v>
      </c>
      <c r="AC2075" s="241">
        <v>1.1770775E-7</v>
      </c>
      <c r="AD2075" s="241">
        <v>1.1738552E-4</v>
      </c>
      <c r="AE2075" s="241">
        <v>8.9580308000000004E-8</v>
      </c>
      <c r="AF2075" s="241">
        <v>4.9751273999999995E-4</v>
      </c>
      <c r="AG2075" s="241">
        <v>4.9390494000000001E-6</v>
      </c>
      <c r="AH2075" s="241">
        <v>3.4897356000000002E-4</v>
      </c>
      <c r="AI2075" s="241">
        <v>1.3770281E-6</v>
      </c>
      <c r="AJ2075" s="241">
        <v>5.5424515000000001E-7</v>
      </c>
      <c r="AK2075" s="241">
        <v>1.7572932E-6</v>
      </c>
      <c r="AL2075" s="241">
        <v>8.4052420999999996E-8</v>
      </c>
      <c r="AM2075" s="241">
        <v>2.8749661999999998E-10</v>
      </c>
      <c r="AN2075" s="241">
        <v>1.2608610000000001E-3</v>
      </c>
      <c r="AO2075" s="241">
        <v>3.9518572999999997E-5</v>
      </c>
      <c r="AP2075" s="241">
        <v>9.0166759000000007E-5</v>
      </c>
      <c r="AQ2075" s="241">
        <v>8.5247305999999999E-7</v>
      </c>
      <c r="AR2075" s="241">
        <v>6.7461096999999999E-4</v>
      </c>
      <c r="AT2075" s="193"/>
      <c r="AU2075" s="193"/>
      <c r="AV2075" s="193"/>
      <c r="AW2075" s="193"/>
      <c r="AX2075" s="193"/>
      <c r="AY2075" s="193"/>
      <c r="AZ2075" s="193"/>
      <c r="BA2075" s="193"/>
      <c r="BB2075" s="193"/>
      <c r="BC2075" s="193"/>
      <c r="BD2075" s="193"/>
      <c r="BE2075" s="315"/>
      <c r="BF2075" s="315"/>
      <c r="BG2075" s="315"/>
      <c r="BH2075" s="315"/>
      <c r="BI2075" s="315"/>
      <c r="BJ2075" s="315"/>
      <c r="BK2075" s="315"/>
    </row>
    <row r="2076" spans="1:64" x14ac:dyDescent="0.25">
      <c r="A2076" s="9"/>
      <c r="B2076" s="43" t="s">
        <v>5770</v>
      </c>
      <c r="C2076" s="5" t="s">
        <v>3754</v>
      </c>
      <c r="D2076" s="172">
        <v>10.026415</v>
      </c>
      <c r="E2076" s="172">
        <v>0.37522819000000002</v>
      </c>
      <c r="F2076" s="172">
        <v>0.61964375000000005</v>
      </c>
      <c r="G2076" s="172">
        <v>2.9755550999999998</v>
      </c>
      <c r="H2076" s="172">
        <v>5.8326252999999998E-3</v>
      </c>
      <c r="I2076" s="172">
        <v>1.3667647000000001</v>
      </c>
      <c r="J2076" s="172">
        <v>3.7296691999999999E-2</v>
      </c>
      <c r="K2076" s="172">
        <v>3.9038506999999997E-4</v>
      </c>
      <c r="L2076" s="172">
        <v>4.6457034000000004</v>
      </c>
      <c r="M2076" s="172">
        <v>0</v>
      </c>
      <c r="N2076" s="172">
        <v>0</v>
      </c>
      <c r="O2076" s="172">
        <v>0</v>
      </c>
      <c r="P2076" s="199">
        <f t="shared" si="421"/>
        <v>2.779468074074074</v>
      </c>
      <c r="Q2076" s="233">
        <v>57.187564999999999</v>
      </c>
      <c r="R2076" s="96">
        <v>32.784286999999999</v>
      </c>
      <c r="S2076" s="96">
        <v>10.545920000000001</v>
      </c>
      <c r="T2076" s="96">
        <v>3.6472000000000002E-4</v>
      </c>
      <c r="U2076" s="96">
        <v>1.2999000000000001</v>
      </c>
      <c r="V2076" s="96">
        <v>0.1830938</v>
      </c>
      <c r="W2076" s="96">
        <v>12.374000000000001</v>
      </c>
      <c r="X2076" s="241">
        <f t="shared" si="422"/>
        <v>7.2955955577080012</v>
      </c>
      <c r="Y2076" s="241">
        <f t="shared" si="423"/>
        <v>6.9636248171101007</v>
      </c>
      <c r="Z2076" s="241">
        <f t="shared" si="424"/>
        <v>0.13255758359790001</v>
      </c>
      <c r="AA2076" s="241">
        <f t="shared" si="425"/>
        <v>0.19941315700000001</v>
      </c>
      <c r="AB2076" s="241">
        <v>7.7033677999999994E-2</v>
      </c>
      <c r="AC2076" s="241">
        <v>9.4235091E-6</v>
      </c>
      <c r="AD2076" s="241">
        <v>6.3021643999999997</v>
      </c>
      <c r="AE2076" s="241">
        <v>6.6621790999999995E-5</v>
      </c>
      <c r="AF2076" s="241">
        <v>0.58401731000000001</v>
      </c>
      <c r="AG2076" s="241">
        <v>3.3338380999999999E-4</v>
      </c>
      <c r="AH2076" s="241">
        <v>5.0416850999999999E-2</v>
      </c>
      <c r="AI2076" s="241">
        <v>1.0448282000000001E-3</v>
      </c>
      <c r="AJ2076" s="241">
        <v>2.7224814E-2</v>
      </c>
      <c r="AK2076" s="241">
        <v>1.6801698000000001E-4</v>
      </c>
      <c r="AL2076" s="241">
        <v>3.2397118E-3</v>
      </c>
      <c r="AM2076" s="241">
        <v>9.1527179000000006E-6</v>
      </c>
      <c r="AN2076" s="241">
        <v>5.9674608999999998E-3</v>
      </c>
      <c r="AO2076" s="241">
        <v>3.2512953999999997E-2</v>
      </c>
      <c r="AP2076" s="241">
        <v>1.1973793999999999E-2</v>
      </c>
      <c r="AQ2076" s="241">
        <v>0.11730171</v>
      </c>
      <c r="AR2076" s="241">
        <v>8.2111447000000004E-2</v>
      </c>
      <c r="AT2076" s="193"/>
      <c r="AU2076" s="193"/>
      <c r="AV2076" s="193"/>
      <c r="AW2076" s="193"/>
      <c r="AX2076" s="193"/>
      <c r="AY2076" s="193"/>
      <c r="AZ2076" s="193"/>
      <c r="BA2076" s="193"/>
      <c r="BB2076" s="193"/>
      <c r="BC2076" s="193"/>
      <c r="BD2076" s="193"/>
      <c r="BE2076" s="315"/>
      <c r="BF2076" s="315"/>
      <c r="BG2076" s="315"/>
      <c r="BH2076" s="315"/>
      <c r="BI2076" s="315"/>
      <c r="BJ2076" s="315"/>
      <c r="BK2076" s="315"/>
    </row>
    <row r="2077" spans="1:64" x14ac:dyDescent="0.25">
      <c r="A2077" s="9"/>
      <c r="B2077" s="43" t="s">
        <v>5770</v>
      </c>
      <c r="C2077" s="5" t="s">
        <v>3753</v>
      </c>
      <c r="D2077" s="172">
        <v>1.0354162E-3</v>
      </c>
      <c r="E2077" s="172">
        <v>2.2627521000000001E-4</v>
      </c>
      <c r="F2077" s="172">
        <v>5.0324742000000002E-4</v>
      </c>
      <c r="G2077" s="172">
        <v>3.6142244000000001E-6</v>
      </c>
      <c r="H2077" s="172">
        <v>4.4203731000000003E-6</v>
      </c>
      <c r="I2077" s="172">
        <v>2.6802877999999999E-4</v>
      </c>
      <c r="J2077" s="172">
        <v>5.5478982000000001E-6</v>
      </c>
      <c r="K2077" s="172">
        <v>1.1627211E-7</v>
      </c>
      <c r="L2077" s="172">
        <v>2.4166025E-5</v>
      </c>
      <c r="M2077" s="172">
        <v>0</v>
      </c>
      <c r="N2077" s="172">
        <v>0</v>
      </c>
      <c r="O2077" s="172">
        <v>0</v>
      </c>
      <c r="P2077" s="199">
        <f t="shared" si="421"/>
        <v>1.6761126666666668E-3</v>
      </c>
      <c r="Q2077" s="233">
        <v>2.9052100000000001E-2</v>
      </c>
      <c r="R2077" s="96">
        <v>2.6918393999999998E-2</v>
      </c>
      <c r="S2077" s="96">
        <v>1.426096E-3</v>
      </c>
      <c r="T2077" s="96">
        <v>4.9408000000000001E-8</v>
      </c>
      <c r="U2077" s="96">
        <v>2.3306999999999999E-4</v>
      </c>
      <c r="V2077" s="96">
        <v>3.2580019999999998E-5</v>
      </c>
      <c r="W2077" s="96">
        <v>4.4191E-4</v>
      </c>
      <c r="X2077" s="241">
        <f t="shared" si="422"/>
        <v>1.5547725101906999E-3</v>
      </c>
      <c r="Y2077" s="241">
        <f t="shared" si="423"/>
        <v>3.9972240054000002E-4</v>
      </c>
      <c r="Z2077" s="241">
        <f t="shared" si="424"/>
        <v>1.0877140677527E-3</v>
      </c>
      <c r="AA2077" s="241">
        <f t="shared" si="425"/>
        <v>6.733604189800001E-5</v>
      </c>
      <c r="AB2077" s="241">
        <v>4.6456935999999997E-5</v>
      </c>
      <c r="AC2077" s="241">
        <v>1.1490260999999999E-8</v>
      </c>
      <c r="AD2077" s="241">
        <v>3.6062699000000002E-6</v>
      </c>
      <c r="AE2077" s="241">
        <v>5.9800459000000004E-8</v>
      </c>
      <c r="AF2077" s="241">
        <v>3.4954434999999998E-4</v>
      </c>
      <c r="AG2077" s="241">
        <v>4.3553920000000002E-8</v>
      </c>
      <c r="AH2077" s="241">
        <v>3.040585E-5</v>
      </c>
      <c r="AI2077" s="241">
        <v>8.4062767000000005E-7</v>
      </c>
      <c r="AJ2077" s="241">
        <v>2.6220003E-8</v>
      </c>
      <c r="AK2077" s="241">
        <v>8.8054876999999994E-8</v>
      </c>
      <c r="AL2077" s="241">
        <v>3.2864558000000002E-9</v>
      </c>
      <c r="AM2077" s="241">
        <v>1.29169E-11</v>
      </c>
      <c r="AN2077" s="241">
        <v>9.2153583000000005E-7</v>
      </c>
      <c r="AO2077" s="241">
        <v>1.8795275999999999E-4</v>
      </c>
      <c r="AP2077" s="241">
        <v>8.6747571999999998E-4</v>
      </c>
      <c r="AQ2077" s="241">
        <v>2.7578897999999999E-8</v>
      </c>
      <c r="AR2077" s="241">
        <v>6.7308463000000007E-5</v>
      </c>
      <c r="AT2077" s="193"/>
      <c r="AU2077" s="193"/>
      <c r="AV2077" s="193"/>
      <c r="AW2077" s="193"/>
      <c r="AX2077" s="193"/>
      <c r="AY2077" s="193"/>
      <c r="AZ2077" s="193"/>
      <c r="BA2077" s="193"/>
      <c r="BB2077" s="193"/>
      <c r="BC2077" s="193"/>
      <c r="BD2077" s="193"/>
      <c r="BE2077" s="315"/>
      <c r="BF2077" s="315"/>
      <c r="BG2077" s="315"/>
      <c r="BH2077" s="315"/>
      <c r="BI2077" s="315"/>
      <c r="BJ2077" s="315"/>
      <c r="BK2077" s="315"/>
    </row>
    <row r="2078" spans="1:64" x14ac:dyDescent="0.25">
      <c r="A2078" s="9"/>
      <c r="B2078" s="43" t="s">
        <v>5770</v>
      </c>
      <c r="C2078" s="5" t="s">
        <v>3752</v>
      </c>
      <c r="D2078" s="172">
        <v>3.7025071000000001E-4</v>
      </c>
      <c r="E2078" s="172">
        <v>1.0048289E-4</v>
      </c>
      <c r="F2078" s="172">
        <v>2.1735122000000002E-5</v>
      </c>
      <c r="G2078" s="172">
        <v>7.7859436E-6</v>
      </c>
      <c r="H2078" s="172">
        <v>4.5177472E-7</v>
      </c>
      <c r="I2078" s="172">
        <v>2.2633117E-4</v>
      </c>
      <c r="J2078" s="172">
        <v>2.0466015999999999E-6</v>
      </c>
      <c r="K2078" s="172">
        <v>4.6738581999999998E-8</v>
      </c>
      <c r="L2078" s="172">
        <v>1.1370474E-5</v>
      </c>
      <c r="M2078" s="172">
        <v>0</v>
      </c>
      <c r="N2078" s="172">
        <v>0</v>
      </c>
      <c r="O2078" s="172">
        <v>0</v>
      </c>
      <c r="P2078" s="199">
        <f t="shared" si="421"/>
        <v>7.4431770370370369E-4</v>
      </c>
      <c r="Q2078" s="233">
        <v>1.7348035000000001E-2</v>
      </c>
      <c r="R2078" s="96">
        <v>1.4194023E-2</v>
      </c>
      <c r="S2078" s="96">
        <v>2.7236159999999999E-3</v>
      </c>
      <c r="T2078" s="96">
        <v>9.4592000000000004E-8</v>
      </c>
      <c r="U2078" s="96">
        <v>1.2690999999999999E-4</v>
      </c>
      <c r="V2078" s="96">
        <v>1.3684100000000001E-4</v>
      </c>
      <c r="W2078" s="96">
        <v>1.6655000000000001E-4</v>
      </c>
      <c r="X2078" s="241">
        <f t="shared" si="422"/>
        <v>1.2852219225601212E-3</v>
      </c>
      <c r="Y2078" s="241">
        <f t="shared" si="423"/>
        <v>2.7990752303089998E-4</v>
      </c>
      <c r="Z2078" s="241">
        <f t="shared" si="424"/>
        <v>9.6976434885122104E-4</v>
      </c>
      <c r="AA2078" s="241">
        <f t="shared" si="425"/>
        <v>3.5550050678000001E-5</v>
      </c>
      <c r="AB2078" s="241">
        <v>2.0630225999999999E-5</v>
      </c>
      <c r="AC2078" s="241">
        <v>4.6071262E-9</v>
      </c>
      <c r="AD2078" s="241">
        <v>6.4389145E-6</v>
      </c>
      <c r="AE2078" s="241">
        <v>2.9161827000000002E-9</v>
      </c>
      <c r="AF2078" s="241">
        <v>2.5275674E-4</v>
      </c>
      <c r="AG2078" s="241">
        <v>7.4119222000000001E-8</v>
      </c>
      <c r="AH2078" s="241">
        <v>1.3502405999999999E-5</v>
      </c>
      <c r="AI2078" s="241">
        <v>3.3620794999999998E-8</v>
      </c>
      <c r="AJ2078" s="241">
        <v>6.7900547999999995E-8</v>
      </c>
      <c r="AK2078" s="241">
        <v>2.1699412E-8</v>
      </c>
      <c r="AL2078" s="241">
        <v>6.0348001999999999E-9</v>
      </c>
      <c r="AM2078" s="241">
        <v>1.8436021E-11</v>
      </c>
      <c r="AN2078" s="241">
        <v>2.3200885999999999E-7</v>
      </c>
      <c r="AO2078" s="241">
        <v>5.5212963999999999E-4</v>
      </c>
      <c r="AP2078" s="241">
        <v>4.0377102000000001E-4</v>
      </c>
      <c r="AQ2078" s="241">
        <v>4.1447677999999998E-8</v>
      </c>
      <c r="AR2078" s="241">
        <v>3.5508603000000002E-5</v>
      </c>
      <c r="AT2078" s="193"/>
      <c r="AU2078" s="193"/>
      <c r="AV2078" s="193"/>
      <c r="AW2078" s="193"/>
      <c r="AX2078" s="193"/>
      <c r="AY2078" s="193"/>
      <c r="AZ2078" s="193"/>
      <c r="BA2078" s="193"/>
      <c r="BB2078" s="193"/>
      <c r="BC2078" s="193"/>
      <c r="BD2078" s="193"/>
      <c r="BE2078" s="315"/>
      <c r="BF2078" s="315"/>
      <c r="BG2078" s="315"/>
      <c r="BH2078" s="315"/>
      <c r="BI2078" s="315"/>
      <c r="BJ2078" s="315"/>
      <c r="BK2078" s="315"/>
    </row>
    <row r="2079" spans="1:64" x14ac:dyDescent="0.25">
      <c r="A2079" s="9"/>
      <c r="B2079" s="43" t="s">
        <v>5770</v>
      </c>
      <c r="C2079" s="5" t="s">
        <v>3751</v>
      </c>
      <c r="D2079" s="172">
        <v>0.31252143999999998</v>
      </c>
      <c r="E2079" s="172">
        <v>0.18675175999999999</v>
      </c>
      <c r="F2079" s="172">
        <v>5.7105276000000003E-2</v>
      </c>
      <c r="G2079" s="172">
        <v>6.9421350000000003E-3</v>
      </c>
      <c r="H2079" s="172">
        <v>1.0625987999999999E-3</v>
      </c>
      <c r="I2079" s="172">
        <v>3.9972317E-2</v>
      </c>
      <c r="J2079" s="172">
        <v>3.9319181E-3</v>
      </c>
      <c r="K2079" s="172">
        <v>7.9452064999999995E-5</v>
      </c>
      <c r="L2079" s="172">
        <v>1.6675987999999999E-2</v>
      </c>
      <c r="M2079" s="172">
        <v>0</v>
      </c>
      <c r="N2079" s="172">
        <v>0</v>
      </c>
      <c r="O2079" s="172">
        <v>0</v>
      </c>
      <c r="P2079" s="199">
        <f t="shared" si="421"/>
        <v>1.3833463703703701</v>
      </c>
      <c r="Q2079" s="233">
        <v>24.655885000000001</v>
      </c>
      <c r="R2079" s="96">
        <v>18.847169999999998</v>
      </c>
      <c r="S2079" s="96">
        <v>3.7768079999999999</v>
      </c>
      <c r="T2079" s="96">
        <v>8.9894000000000002E-2</v>
      </c>
      <c r="U2079" s="96">
        <v>1.3010999999999999</v>
      </c>
      <c r="V2079" s="96">
        <v>6.8292519999999995E-2</v>
      </c>
      <c r="W2079" s="96">
        <v>0.57262000000000002</v>
      </c>
      <c r="X2079" s="241">
        <f t="shared" si="422"/>
        <v>0.30021423481576903</v>
      </c>
      <c r="Y2079" s="241">
        <f t="shared" si="423"/>
        <v>0.11270833953350001</v>
      </c>
      <c r="Z2079" s="241">
        <f t="shared" si="424"/>
        <v>0.140255059104269</v>
      </c>
      <c r="AA2079" s="241">
        <f t="shared" si="425"/>
        <v>4.7250836177999994E-2</v>
      </c>
      <c r="AB2079" s="241">
        <v>3.8343591000000003E-2</v>
      </c>
      <c r="AC2079" s="241">
        <v>3.8742487999999998E-5</v>
      </c>
      <c r="AD2079" s="241">
        <v>1.0648233999999999E-2</v>
      </c>
      <c r="AE2079" s="241">
        <v>3.4558655E-6</v>
      </c>
      <c r="AF2079" s="241">
        <v>6.3554331000000006E-2</v>
      </c>
      <c r="AG2079" s="241">
        <v>1.1998518E-4</v>
      </c>
      <c r="AH2079" s="241">
        <v>2.5095480999999999E-2</v>
      </c>
      <c r="AI2079" s="241">
        <v>9.4397284000000001E-5</v>
      </c>
      <c r="AJ2079" s="241">
        <v>5.6801871000000003E-5</v>
      </c>
      <c r="AK2079" s="241">
        <v>6.4613248000000003E-4</v>
      </c>
      <c r="AL2079" s="241">
        <v>6.0854090999999998E-6</v>
      </c>
      <c r="AM2079" s="241">
        <v>2.3430169E-8</v>
      </c>
      <c r="AN2079" s="241">
        <v>4.1435255999999997E-3</v>
      </c>
      <c r="AO2079" s="241">
        <v>4.8430202999999997E-4</v>
      </c>
      <c r="AP2079" s="241">
        <v>0.10972831</v>
      </c>
      <c r="AQ2079" s="241">
        <v>4.0181178000000001E-5</v>
      </c>
      <c r="AR2079" s="241">
        <v>4.7210654999999997E-2</v>
      </c>
      <c r="AT2079" s="193"/>
      <c r="AU2079" s="193"/>
      <c r="AV2079" s="193"/>
      <c r="AW2079" s="193"/>
      <c r="AX2079" s="193"/>
      <c r="AY2079" s="193"/>
      <c r="AZ2079" s="193"/>
      <c r="BA2079" s="193"/>
      <c r="BB2079" s="193"/>
      <c r="BC2079" s="193"/>
      <c r="BD2079" s="193"/>
      <c r="BE2079" s="315"/>
      <c r="BF2079" s="315"/>
      <c r="BG2079" s="315"/>
      <c r="BH2079" s="315"/>
      <c r="BI2079" s="315"/>
      <c r="BJ2079" s="315"/>
      <c r="BK2079" s="315"/>
    </row>
    <row r="2080" spans="1:64" x14ac:dyDescent="0.25">
      <c r="A2080" s="9"/>
      <c r="B2080" s="43" t="s">
        <v>5770</v>
      </c>
      <c r="C2080" s="5" t="s">
        <v>824</v>
      </c>
      <c r="D2080" s="172">
        <v>6.6080056999999996</v>
      </c>
      <c r="E2080" s="172">
        <v>0.15603823999999999</v>
      </c>
      <c r="F2080" s="172">
        <v>5.4071301000000002E-2</v>
      </c>
      <c r="G2080" s="172">
        <v>6.7871748000000003E-3</v>
      </c>
      <c r="H2080" s="172">
        <v>6.0454180000000005E-4</v>
      </c>
      <c r="I2080" s="172">
        <v>1.4844316E-2</v>
      </c>
      <c r="J2080" s="172">
        <v>1.4297178999999999E-3</v>
      </c>
      <c r="K2080" s="172">
        <v>3.8067093999999997E-5</v>
      </c>
      <c r="L2080" s="172">
        <v>6.3741922999999998</v>
      </c>
      <c r="M2080" s="172">
        <v>0</v>
      </c>
      <c r="N2080" s="172">
        <v>0</v>
      </c>
      <c r="O2080" s="172">
        <v>0</v>
      </c>
      <c r="P2080" s="199">
        <f t="shared" si="421"/>
        <v>1.1558388148148147</v>
      </c>
      <c r="Q2080" s="233">
        <v>18.734936000000001</v>
      </c>
      <c r="R2080" s="96">
        <v>14.157074</v>
      </c>
      <c r="S2080" s="96">
        <v>3.902752</v>
      </c>
      <c r="T2080" s="96">
        <v>8.6873999999999992E-6</v>
      </c>
      <c r="U2080" s="96">
        <v>0.15654000000000001</v>
      </c>
      <c r="V2080" s="96">
        <v>7.3221999999999995E-2</v>
      </c>
      <c r="W2080" s="96">
        <v>0.44534000000000001</v>
      </c>
      <c r="X2080" s="241">
        <f t="shared" si="422"/>
        <v>0.11859868313102001</v>
      </c>
      <c r="Y2080" s="241">
        <f t="shared" si="423"/>
        <v>5.1662862835800002E-2</v>
      </c>
      <c r="Z2080" s="241">
        <f t="shared" si="424"/>
        <v>3.1488718534720003E-2</v>
      </c>
      <c r="AA2080" s="241">
        <f t="shared" si="425"/>
        <v>3.5447101760499998E-2</v>
      </c>
      <c r="AB2080" s="241">
        <v>3.2038037999999998E-2</v>
      </c>
      <c r="AC2080" s="241">
        <v>3.4340667000000002E-6</v>
      </c>
      <c r="AD2080" s="241">
        <v>5.9304670999999996E-3</v>
      </c>
      <c r="AE2080" s="241">
        <v>4.1294691000000002E-6</v>
      </c>
      <c r="AF2080" s="241">
        <v>1.3562028E-2</v>
      </c>
      <c r="AG2080" s="241">
        <v>1.2476619999999999E-4</v>
      </c>
      <c r="AH2080" s="241">
        <v>2.0968896000000001E-2</v>
      </c>
      <c r="AI2080" s="241">
        <v>8.4739744999999994E-5</v>
      </c>
      <c r="AJ2080" s="241">
        <v>5.9687184999999999E-5</v>
      </c>
      <c r="AK2080" s="241">
        <v>2.2191361999999998E-5</v>
      </c>
      <c r="AL2080" s="241">
        <v>5.2233748999999998E-6</v>
      </c>
      <c r="AM2080" s="241">
        <v>1.6187820000000001E-8</v>
      </c>
      <c r="AN2080" s="241">
        <v>4.0492198000000002E-4</v>
      </c>
      <c r="AO2080" s="241">
        <v>3.5932260000000001E-3</v>
      </c>
      <c r="AP2080" s="241">
        <v>6.3498167000000001E-3</v>
      </c>
      <c r="AQ2080" s="241">
        <v>6.4807605000000001E-6</v>
      </c>
      <c r="AR2080" s="241">
        <v>3.5440620999999999E-2</v>
      </c>
      <c r="AT2080" s="193"/>
      <c r="AU2080" s="193"/>
      <c r="AV2080" s="193"/>
      <c r="AW2080" s="193"/>
      <c r="AX2080" s="193"/>
      <c r="AY2080" s="193"/>
      <c r="AZ2080" s="193"/>
      <c r="BA2080" s="193"/>
      <c r="BB2080" s="193"/>
      <c r="BC2080" s="193"/>
      <c r="BD2080" s="193"/>
      <c r="BE2080" s="315"/>
      <c r="BF2080" s="315"/>
      <c r="BG2080" s="315"/>
      <c r="BH2080" s="315"/>
      <c r="BI2080" s="315"/>
      <c r="BJ2080" s="315"/>
      <c r="BK2080" s="315"/>
    </row>
    <row r="2081" spans="1:63" x14ac:dyDescent="0.25">
      <c r="A2081" s="9"/>
      <c r="B2081" s="43" t="s">
        <v>5770</v>
      </c>
      <c r="C2081" s="5" t="s">
        <v>823</v>
      </c>
      <c r="D2081" s="172">
        <v>11.620913</v>
      </c>
      <c r="E2081" s="172">
        <v>7.5010529000000004</v>
      </c>
      <c r="F2081" s="172">
        <v>2.0789939999999998</v>
      </c>
      <c r="G2081" s="172">
        <v>0.2650361</v>
      </c>
      <c r="H2081" s="172">
        <v>4.1779745E-2</v>
      </c>
      <c r="I2081" s="172">
        <v>0.30422976000000002</v>
      </c>
      <c r="J2081" s="172">
        <v>0.42790876999999999</v>
      </c>
      <c r="K2081" s="172">
        <v>6.4117430999999997E-3</v>
      </c>
      <c r="L2081" s="172">
        <v>0.99549982999999997</v>
      </c>
      <c r="M2081" s="172">
        <v>0</v>
      </c>
      <c r="N2081" s="172">
        <v>0</v>
      </c>
      <c r="O2081" s="172">
        <v>0</v>
      </c>
      <c r="P2081" s="199">
        <f t="shared" si="421"/>
        <v>55.563354814814815</v>
      </c>
      <c r="Q2081" s="233">
        <v>1099.8055999999999</v>
      </c>
      <c r="R2081" s="96">
        <v>986.44938000000002</v>
      </c>
      <c r="S2081" s="96">
        <v>89.387200000000007</v>
      </c>
      <c r="T2081" s="96">
        <v>0.14374000000000001</v>
      </c>
      <c r="U2081" s="96">
        <v>8.9982000000000006</v>
      </c>
      <c r="V2081" s="96">
        <v>1.4200680000000001</v>
      </c>
      <c r="W2081" s="96">
        <v>13.407</v>
      </c>
      <c r="X2081" s="241">
        <f t="shared" si="422"/>
        <v>6.1209853549652005</v>
      </c>
      <c r="Y2081" s="241">
        <f t="shared" si="423"/>
        <v>2.3449795763420003</v>
      </c>
      <c r="Z2081" s="241">
        <f t="shared" si="424"/>
        <v>1.3056305384232001</v>
      </c>
      <c r="AA2081" s="241">
        <f t="shared" si="425"/>
        <v>2.4703752402000001</v>
      </c>
      <c r="AB2081" s="241">
        <v>1.5401476000000001</v>
      </c>
      <c r="AC2081" s="241">
        <v>4.4741550000000001E-4</v>
      </c>
      <c r="AD2081" s="241">
        <v>0.36484094</v>
      </c>
      <c r="AE2081" s="241">
        <v>9.8447342000000003E-5</v>
      </c>
      <c r="AF2081" s="241">
        <v>0.43692370000000003</v>
      </c>
      <c r="AG2081" s="241">
        <v>2.5214734999999999E-3</v>
      </c>
      <c r="AH2081" s="241">
        <v>1.0080235</v>
      </c>
      <c r="AI2081" s="241">
        <v>3.0566318E-3</v>
      </c>
      <c r="AJ2081" s="241">
        <v>2.1642878999999999E-3</v>
      </c>
      <c r="AK2081" s="241">
        <v>7.7304432999999997E-3</v>
      </c>
      <c r="AL2081" s="241">
        <v>8.2707541000000002E-4</v>
      </c>
      <c r="AM2081" s="241">
        <v>1.0170132E-6</v>
      </c>
      <c r="AN2081" s="241">
        <v>3.5457463000000002E-2</v>
      </c>
      <c r="AO2081" s="241">
        <v>1.318999E-2</v>
      </c>
      <c r="AP2081" s="241">
        <v>0.23518012999999999</v>
      </c>
      <c r="AQ2081" s="241">
        <v>2.3567402E-3</v>
      </c>
      <c r="AR2081" s="241">
        <v>2.4680184999999999</v>
      </c>
      <c r="AT2081" s="193"/>
      <c r="AU2081" s="193"/>
      <c r="AV2081" s="193"/>
      <c r="AW2081" s="193"/>
      <c r="AX2081" s="193"/>
      <c r="AY2081" s="193"/>
      <c r="AZ2081" s="193"/>
      <c r="BA2081" s="193"/>
      <c r="BB2081" s="193"/>
      <c r="BC2081" s="193"/>
      <c r="BD2081" s="193"/>
      <c r="BE2081" s="315"/>
      <c r="BF2081" s="315"/>
      <c r="BG2081" s="315"/>
      <c r="BH2081" s="315"/>
      <c r="BI2081" s="315"/>
      <c r="BJ2081" s="315"/>
      <c r="BK2081" s="315"/>
    </row>
    <row r="2082" spans="1:63" x14ac:dyDescent="0.25">
      <c r="A2082" s="9"/>
      <c r="B2082" s="43" t="s">
        <v>5770</v>
      </c>
      <c r="C2082" s="5" t="s">
        <v>822</v>
      </c>
      <c r="D2082" s="172">
        <v>6.0384923999999996E-4</v>
      </c>
      <c r="E2082" s="172">
        <v>3.231946E-4</v>
      </c>
      <c r="F2082" s="172">
        <v>1.3717043000000001E-4</v>
      </c>
      <c r="G2082" s="172">
        <v>8.0075264E-6</v>
      </c>
      <c r="H2082" s="172">
        <v>2.7973521999999999E-6</v>
      </c>
      <c r="I2082" s="172">
        <v>5.1573534999999999E-5</v>
      </c>
      <c r="J2082" s="172">
        <v>9.2184030999999995E-6</v>
      </c>
      <c r="K2082" s="172">
        <v>2.6985969E-7</v>
      </c>
      <c r="L2082" s="172">
        <v>7.1617526999999997E-5</v>
      </c>
      <c r="M2082" s="172">
        <v>0</v>
      </c>
      <c r="N2082" s="172">
        <v>0</v>
      </c>
      <c r="O2082" s="172">
        <v>0</v>
      </c>
      <c r="P2082" s="199">
        <f t="shared" si="421"/>
        <v>2.3940340740740739E-3</v>
      </c>
      <c r="Q2082" s="233">
        <v>5.7918595000000003E-2</v>
      </c>
      <c r="R2082" s="96">
        <v>3.3425570000000002E-2</v>
      </c>
      <c r="S2082" s="96">
        <v>2.0227760000000001E-2</v>
      </c>
      <c r="T2082" s="96">
        <v>4.6730000000000001E-7</v>
      </c>
      <c r="U2082" s="96">
        <v>3.8667999999999998E-4</v>
      </c>
      <c r="V2082" s="96">
        <v>6.6418E-5</v>
      </c>
      <c r="W2082" s="96">
        <v>3.8116999999999999E-3</v>
      </c>
      <c r="X2082" s="241">
        <f t="shared" si="422"/>
        <v>2.9504998766198602E-4</v>
      </c>
      <c r="Y2082" s="241">
        <f t="shared" si="423"/>
        <v>1.1711836089700001E-4</v>
      </c>
      <c r="Z2082" s="241">
        <f t="shared" si="424"/>
        <v>9.4122872004986019E-5</v>
      </c>
      <c r="AA2082" s="241">
        <f t="shared" si="425"/>
        <v>8.3808754759999991E-5</v>
      </c>
      <c r="AB2082" s="241">
        <v>6.6357580999999998E-5</v>
      </c>
      <c r="AC2082" s="241">
        <v>1.4252560999999999E-8</v>
      </c>
      <c r="AD2082" s="241">
        <v>1.0823202E-5</v>
      </c>
      <c r="AE2082" s="241">
        <v>1.6786475999999998E-8</v>
      </c>
      <c r="AF2082" s="241">
        <v>3.9242939000000003E-5</v>
      </c>
      <c r="AG2082" s="241">
        <v>6.6359986000000001E-7</v>
      </c>
      <c r="AH2082" s="241">
        <v>4.3432125000000002E-5</v>
      </c>
      <c r="AI2082" s="241">
        <v>2.0794663999999999E-7</v>
      </c>
      <c r="AJ2082" s="241">
        <v>6.6126401999999995E-8</v>
      </c>
      <c r="AK2082" s="241">
        <v>7.9369536E-8</v>
      </c>
      <c r="AL2082" s="241">
        <v>9.8864056000000002E-9</v>
      </c>
      <c r="AM2082" s="241">
        <v>3.1121385999999997E-11</v>
      </c>
      <c r="AN2082" s="241">
        <v>1.2201439E-6</v>
      </c>
      <c r="AO2082" s="241">
        <v>1.9513165999999998E-5</v>
      </c>
      <c r="AP2082" s="241">
        <v>2.9594076999999999E-5</v>
      </c>
      <c r="AQ2082" s="241">
        <v>2.1282076E-7</v>
      </c>
      <c r="AR2082" s="241">
        <v>8.3595933999999997E-5</v>
      </c>
      <c r="AT2082" s="193"/>
      <c r="AU2082" s="193"/>
      <c r="AV2082" s="193"/>
      <c r="AW2082" s="193"/>
      <c r="AX2082" s="193"/>
      <c r="AY2082" s="193"/>
      <c r="AZ2082" s="193"/>
      <c r="BA2082" s="193"/>
      <c r="BB2082" s="193"/>
      <c r="BC2082" s="193"/>
      <c r="BD2082" s="193"/>
      <c r="BE2082" s="315"/>
      <c r="BF2082" s="315"/>
      <c r="BG2082" s="315"/>
      <c r="BH2082" s="315"/>
      <c r="BI2082" s="315"/>
      <c r="BJ2082" s="315"/>
      <c r="BK2082" s="315"/>
    </row>
    <row r="2083" spans="1:63" x14ac:dyDescent="0.25">
      <c r="A2083" s="9"/>
      <c r="B2083" s="43" t="s">
        <v>5770</v>
      </c>
      <c r="C2083" s="5" t="s">
        <v>821</v>
      </c>
      <c r="D2083" s="172">
        <v>1.0748567000000001E-2</v>
      </c>
      <c r="E2083" s="172">
        <v>4.2003086E-3</v>
      </c>
      <c r="F2083" s="172">
        <v>1.7613232E-3</v>
      </c>
      <c r="G2083" s="172">
        <v>2.1704005000000001E-4</v>
      </c>
      <c r="H2083" s="172">
        <v>1.7651574000000001E-5</v>
      </c>
      <c r="I2083" s="172">
        <v>4.2734158999999999E-3</v>
      </c>
      <c r="J2083" s="172">
        <v>6.1406808999999994E-5</v>
      </c>
      <c r="K2083" s="172">
        <v>1.327707E-6</v>
      </c>
      <c r="L2083" s="172">
        <v>2.1609350999999999E-4</v>
      </c>
      <c r="M2083" s="172">
        <v>0</v>
      </c>
      <c r="N2083" s="172">
        <v>0</v>
      </c>
      <c r="O2083" s="172">
        <v>0</v>
      </c>
      <c r="P2083" s="199">
        <f t="shared" si="421"/>
        <v>3.1113397037037034E-2</v>
      </c>
      <c r="Q2083" s="233">
        <v>0.58028416000000005</v>
      </c>
      <c r="R2083" s="96">
        <v>0.40561636000000001</v>
      </c>
      <c r="S2083" s="96">
        <v>0.1489936</v>
      </c>
      <c r="T2083" s="96">
        <v>1.5726E-6</v>
      </c>
      <c r="U2083" s="96">
        <v>5.3428E-3</v>
      </c>
      <c r="V2083" s="96">
        <v>2.7868290000000002E-3</v>
      </c>
      <c r="W2083" s="96">
        <v>1.7543E-2</v>
      </c>
      <c r="X2083" s="241">
        <f t="shared" si="422"/>
        <v>1.0549468405884299E-2</v>
      </c>
      <c r="Y2083" s="241">
        <f t="shared" si="423"/>
        <v>8.9134178913000007E-3</v>
      </c>
      <c r="Z2083" s="241">
        <f t="shared" si="424"/>
        <v>6.2030335887429985E-4</v>
      </c>
      <c r="AA2083" s="241">
        <f t="shared" si="425"/>
        <v>1.01574715571E-3</v>
      </c>
      <c r="AB2083" s="241">
        <v>8.6238888999999998E-4</v>
      </c>
      <c r="AC2083" s="241">
        <v>1.2529875000000001E-7</v>
      </c>
      <c r="AD2083" s="241">
        <v>1.8239229E-4</v>
      </c>
      <c r="AE2083" s="241">
        <v>1.6211364999999999E-7</v>
      </c>
      <c r="AF2083" s="241">
        <v>7.8635873000000005E-3</v>
      </c>
      <c r="AG2083" s="241">
        <v>4.7619989000000001E-6</v>
      </c>
      <c r="AH2083" s="241">
        <v>5.6444136000000002E-4</v>
      </c>
      <c r="AI2083" s="241">
        <v>2.8813390999999998E-6</v>
      </c>
      <c r="AJ2083" s="241">
        <v>1.8954873E-6</v>
      </c>
      <c r="AK2083" s="241">
        <v>1.4200360000000001E-6</v>
      </c>
      <c r="AL2083" s="241">
        <v>1.6913478000000001E-7</v>
      </c>
      <c r="AM2083" s="241">
        <v>5.5549430000000004E-10</v>
      </c>
      <c r="AN2083" s="241">
        <v>8.0016417999999998E-6</v>
      </c>
      <c r="AO2083" s="241">
        <v>9.1002753999999996E-6</v>
      </c>
      <c r="AP2083" s="241">
        <v>3.2393529E-5</v>
      </c>
      <c r="AQ2083" s="241">
        <v>6.9125571000000001E-7</v>
      </c>
      <c r="AR2083" s="241">
        <v>1.0150559E-3</v>
      </c>
      <c r="AT2083" s="193"/>
      <c r="AU2083" s="193"/>
      <c r="AV2083" s="193"/>
      <c r="AW2083" s="193"/>
      <c r="AX2083" s="193"/>
      <c r="AY2083" s="193"/>
      <c r="AZ2083" s="193"/>
      <c r="BA2083" s="193"/>
      <c r="BB2083" s="193"/>
      <c r="BC2083" s="193"/>
      <c r="BD2083" s="193"/>
      <c r="BE2083" s="315"/>
      <c r="BF2083" s="315"/>
      <c r="BG2083" s="315"/>
      <c r="BH2083" s="315"/>
      <c r="BI2083" s="315"/>
      <c r="BJ2083" s="315"/>
      <c r="BK2083" s="315"/>
    </row>
    <row r="2084" spans="1:63" x14ac:dyDescent="0.25">
      <c r="A2084" s="9"/>
      <c r="B2084" s="43" t="s">
        <v>5770</v>
      </c>
      <c r="C2084" s="5" t="s">
        <v>3537</v>
      </c>
      <c r="D2084" s="172">
        <v>5.0600906999999999</v>
      </c>
      <c r="E2084" s="172">
        <v>0.84157517999999998</v>
      </c>
      <c r="F2084" s="172">
        <v>0.79742796999999999</v>
      </c>
      <c r="G2084" s="172">
        <v>1.4943778000000001</v>
      </c>
      <c r="H2084" s="172">
        <v>4.8095739E-3</v>
      </c>
      <c r="I2084" s="172">
        <v>1.1429558</v>
      </c>
      <c r="J2084" s="172">
        <v>4.1503584000000003E-2</v>
      </c>
      <c r="K2084" s="172">
        <v>3.1156567000000001E-4</v>
      </c>
      <c r="L2084" s="172">
        <v>0.73712918999999999</v>
      </c>
      <c r="M2084" s="172">
        <v>0</v>
      </c>
      <c r="N2084" s="172">
        <v>0</v>
      </c>
      <c r="O2084" s="172">
        <v>0</v>
      </c>
      <c r="P2084" s="199">
        <f t="shared" si="421"/>
        <v>6.2338902222222217</v>
      </c>
      <c r="Q2084" s="233">
        <v>68.397496000000004</v>
      </c>
      <c r="R2084" s="96">
        <v>58.434308000000001</v>
      </c>
      <c r="S2084" s="96">
        <v>4.2454720000000004</v>
      </c>
      <c r="T2084" s="96">
        <v>2.9317999999999998E-4</v>
      </c>
      <c r="U2084" s="96">
        <v>1.3023</v>
      </c>
      <c r="V2084" s="96">
        <v>5.3222609999999997E-2</v>
      </c>
      <c r="W2084" s="96">
        <v>4.3619000000000003</v>
      </c>
      <c r="X2084" s="241">
        <f t="shared" si="422"/>
        <v>4.1740532187105002</v>
      </c>
      <c r="Y2084" s="241">
        <f t="shared" si="423"/>
        <v>3.8612880966245</v>
      </c>
      <c r="Z2084" s="241">
        <f t="shared" si="424"/>
        <v>0.165572292806</v>
      </c>
      <c r="AA2084" s="241">
        <f t="shared" si="425"/>
        <v>0.14719282927999999</v>
      </c>
      <c r="AB2084" s="241">
        <v>0.17278083</v>
      </c>
      <c r="AC2084" s="241">
        <v>7.2086124999999999E-6</v>
      </c>
      <c r="AD2084" s="241">
        <v>3.1676654000000002</v>
      </c>
      <c r="AE2084" s="241">
        <v>6.5241901999999995E-5</v>
      </c>
      <c r="AF2084" s="241">
        <v>0.52064927999999999</v>
      </c>
      <c r="AG2084" s="241">
        <v>1.2013611E-4</v>
      </c>
      <c r="AH2084" s="241">
        <v>0.11307341999999999</v>
      </c>
      <c r="AI2084" s="241">
        <v>1.3278477000000001E-3</v>
      </c>
      <c r="AJ2084" s="241">
        <v>1.3668539E-2</v>
      </c>
      <c r="AK2084" s="241">
        <v>1.5417607E-4</v>
      </c>
      <c r="AL2084" s="241">
        <v>1.6379111E-3</v>
      </c>
      <c r="AM2084" s="241">
        <v>4.6340360000000002E-6</v>
      </c>
      <c r="AN2084" s="241">
        <v>8.3225372000000006E-3</v>
      </c>
      <c r="AO2084" s="241">
        <v>1.9232810999999999E-2</v>
      </c>
      <c r="AP2084" s="241">
        <v>8.1504166999999995E-3</v>
      </c>
      <c r="AQ2084" s="241">
        <v>9.1647927999999996E-4</v>
      </c>
      <c r="AR2084" s="241">
        <v>0.14627635</v>
      </c>
      <c r="AT2084" s="193"/>
      <c r="AU2084" s="193"/>
      <c r="AV2084" s="193"/>
      <c r="AW2084" s="193"/>
      <c r="AX2084" s="193"/>
      <c r="AY2084" s="193"/>
      <c r="AZ2084" s="193"/>
      <c r="BA2084" s="193"/>
      <c r="BB2084" s="193"/>
      <c r="BC2084" s="193"/>
      <c r="BD2084" s="193"/>
      <c r="BE2084" s="315"/>
      <c r="BF2084" s="315"/>
      <c r="BG2084" s="315"/>
      <c r="BH2084" s="315"/>
      <c r="BI2084" s="315"/>
      <c r="BJ2084" s="315"/>
      <c r="BK2084" s="315"/>
    </row>
    <row r="2085" spans="1:63" x14ac:dyDescent="0.25">
      <c r="A2085" s="9"/>
      <c r="B2085" s="43" t="s">
        <v>5770</v>
      </c>
      <c r="C2085" s="5" t="s">
        <v>820</v>
      </c>
      <c r="D2085" s="172">
        <v>10.556207000000001</v>
      </c>
      <c r="E2085" s="172">
        <v>2.6381245999999998</v>
      </c>
      <c r="F2085" s="172">
        <v>2.4893702000000002</v>
      </c>
      <c r="G2085" s="172">
        <v>8.1545161000000005E-2</v>
      </c>
      <c r="H2085" s="172">
        <v>4.6123040999999997E-2</v>
      </c>
      <c r="I2085" s="172">
        <v>1.0171516</v>
      </c>
      <c r="J2085" s="172">
        <v>3.9839677</v>
      </c>
      <c r="K2085" s="172">
        <v>9.5984795E-4</v>
      </c>
      <c r="L2085" s="172">
        <v>0.29896518999999999</v>
      </c>
      <c r="M2085" s="172">
        <v>0</v>
      </c>
      <c r="N2085" s="172">
        <v>0</v>
      </c>
      <c r="O2085" s="172">
        <v>0</v>
      </c>
      <c r="P2085" s="199">
        <f t="shared" si="421"/>
        <v>19.541663703703701</v>
      </c>
      <c r="Q2085" s="233">
        <v>588281.53</v>
      </c>
      <c r="R2085" s="96">
        <v>279.13251000000002</v>
      </c>
      <c r="S2085" s="96">
        <v>588000</v>
      </c>
      <c r="T2085" s="96">
        <v>3.9911999999999999E-4</v>
      </c>
      <c r="U2085" s="96">
        <v>0.56008000000000002</v>
      </c>
      <c r="V2085" s="96">
        <v>0.1060131</v>
      </c>
      <c r="W2085" s="96">
        <v>1.7329000000000001</v>
      </c>
      <c r="X2085" s="241">
        <f t="shared" si="422"/>
        <v>3.3736753657690004</v>
      </c>
      <c r="Y2085" s="241">
        <f t="shared" si="423"/>
        <v>2.1464294022800003</v>
      </c>
      <c r="Z2085" s="241">
        <f t="shared" si="424"/>
        <v>0.46837350548899992</v>
      </c>
      <c r="AA2085" s="241">
        <f t="shared" si="425"/>
        <v>0.75887245800000003</v>
      </c>
      <c r="AB2085" s="241">
        <v>0.54168114000000001</v>
      </c>
      <c r="AC2085" s="241">
        <v>1.2239761999999999E-4</v>
      </c>
      <c r="AD2085" s="241">
        <v>0.65412621000000004</v>
      </c>
      <c r="AE2085" s="241">
        <v>3.3188465999999997E-4</v>
      </c>
      <c r="AF2085" s="241">
        <v>0.69131761000000003</v>
      </c>
      <c r="AG2085" s="241">
        <v>0.25885016</v>
      </c>
      <c r="AH2085" s="241">
        <v>0.35453730999999999</v>
      </c>
      <c r="AI2085" s="241">
        <v>3.7935426999999998E-3</v>
      </c>
      <c r="AJ2085" s="241">
        <v>1.3963874999999999E-4</v>
      </c>
      <c r="AK2085" s="241">
        <v>4.9160928999999998E-4</v>
      </c>
      <c r="AL2085" s="241">
        <v>4.5443972E-4</v>
      </c>
      <c r="AM2085" s="241">
        <v>1.384929E-6</v>
      </c>
      <c r="AN2085" s="241">
        <v>2.1566111000000002E-3</v>
      </c>
      <c r="AO2085" s="241">
        <v>7.7185022000000006E-2</v>
      </c>
      <c r="AP2085" s="241">
        <v>2.9613947000000002E-2</v>
      </c>
      <c r="AQ2085" s="241">
        <v>6.1112567999999999E-2</v>
      </c>
      <c r="AR2085" s="241">
        <v>0.69775989000000005</v>
      </c>
      <c r="AT2085" s="193"/>
      <c r="AU2085" s="193"/>
      <c r="AV2085" s="193"/>
      <c r="AW2085" s="193"/>
      <c r="AX2085" s="193"/>
      <c r="AY2085" s="193"/>
      <c r="AZ2085" s="193"/>
      <c r="BA2085" s="193"/>
      <c r="BB2085" s="193"/>
      <c r="BC2085" s="193"/>
      <c r="BD2085" s="193"/>
      <c r="BE2085" s="315"/>
      <c r="BF2085" s="315"/>
      <c r="BG2085" s="315"/>
      <c r="BH2085" s="315"/>
      <c r="BI2085" s="315"/>
      <c r="BJ2085" s="315"/>
      <c r="BK2085" s="315"/>
    </row>
    <row r="2086" spans="1:63" x14ac:dyDescent="0.25">
      <c r="A2086" s="9"/>
      <c r="B2086" s="43" t="s">
        <v>5770</v>
      </c>
      <c r="C2086" s="5" t="s">
        <v>819</v>
      </c>
      <c r="D2086" s="172">
        <v>6.9100234</v>
      </c>
      <c r="E2086" s="172">
        <v>0.90404002000000006</v>
      </c>
      <c r="F2086" s="172">
        <v>1.1849392000000001</v>
      </c>
      <c r="G2086" s="172">
        <v>2.1974848000000002E-2</v>
      </c>
      <c r="H2086" s="172">
        <v>1.6048198999999999E-2</v>
      </c>
      <c r="I2086" s="172">
        <v>0.28152495999999999</v>
      </c>
      <c r="J2086" s="172">
        <v>4.3381375000000002</v>
      </c>
      <c r="K2086" s="172">
        <v>5.4861399000000004E-4</v>
      </c>
      <c r="L2086" s="172">
        <v>0.16281008</v>
      </c>
      <c r="M2086" s="172">
        <v>0</v>
      </c>
      <c r="N2086" s="172">
        <v>0</v>
      </c>
      <c r="O2086" s="172">
        <v>0</v>
      </c>
      <c r="P2086" s="199">
        <f t="shared" si="421"/>
        <v>6.6965927407407406</v>
      </c>
      <c r="Q2086" s="233">
        <v>588096.43000000005</v>
      </c>
      <c r="R2086" s="96">
        <v>94.765640000000005</v>
      </c>
      <c r="S2086" s="96">
        <v>588000</v>
      </c>
      <c r="T2086" s="96">
        <v>1.6712000000000001E-4</v>
      </c>
      <c r="U2086" s="96">
        <v>0.42613000000000001</v>
      </c>
      <c r="V2086" s="96">
        <v>5.0208839999999998E-2</v>
      </c>
      <c r="W2086" s="96">
        <v>1.1899</v>
      </c>
      <c r="X2086" s="241">
        <f t="shared" si="422"/>
        <v>2.0080016023010003</v>
      </c>
      <c r="Y2086" s="241">
        <f t="shared" si="423"/>
        <v>1.3967100682200002</v>
      </c>
      <c r="Z2086" s="241">
        <f t="shared" si="424"/>
        <v>0.31372138608099998</v>
      </c>
      <c r="AA2086" s="241">
        <f t="shared" si="425"/>
        <v>0.29757014799999998</v>
      </c>
      <c r="AB2086" s="241">
        <v>0.18562022</v>
      </c>
      <c r="AC2086" s="241">
        <v>4.1770860000000001E-5</v>
      </c>
      <c r="AD2086" s="241">
        <v>0.86050450000000001</v>
      </c>
      <c r="AE2086" s="241">
        <v>1.4960236000000001E-4</v>
      </c>
      <c r="AF2086" s="241">
        <v>0.28459828999999998</v>
      </c>
      <c r="AG2086" s="241">
        <v>6.5795685000000007E-2</v>
      </c>
      <c r="AH2086" s="241">
        <v>0.12148952</v>
      </c>
      <c r="AI2086" s="241">
        <v>1.8926609000000001E-3</v>
      </c>
      <c r="AJ2086" s="241">
        <v>8.0668143000000005E-5</v>
      </c>
      <c r="AK2086" s="241">
        <v>1.9140975000000001E-4</v>
      </c>
      <c r="AL2086" s="241">
        <v>5.9210709999999995E-4</v>
      </c>
      <c r="AM2086" s="241">
        <v>1.7731879999999999E-6</v>
      </c>
      <c r="AN2086" s="241">
        <v>1.7360874E-3</v>
      </c>
      <c r="AO2086" s="241">
        <v>0.1784645</v>
      </c>
      <c r="AP2086" s="241">
        <v>9.2726596000000001E-3</v>
      </c>
      <c r="AQ2086" s="241">
        <v>6.0641408000000001E-2</v>
      </c>
      <c r="AR2086" s="241">
        <v>0.23692874</v>
      </c>
      <c r="AT2086" s="193"/>
      <c r="AU2086" s="193"/>
      <c r="AV2086" s="193"/>
      <c r="AW2086" s="193"/>
      <c r="AX2086" s="193"/>
      <c r="AY2086" s="193"/>
      <c r="AZ2086" s="193"/>
      <c r="BA2086" s="193"/>
      <c r="BB2086" s="193"/>
      <c r="BC2086" s="193"/>
      <c r="BD2086" s="193"/>
      <c r="BE2086" s="315"/>
      <c r="BF2086" s="315"/>
      <c r="BG2086" s="315"/>
      <c r="BH2086" s="315"/>
      <c r="BI2086" s="315"/>
      <c r="BJ2086" s="315"/>
      <c r="BK2086" s="315"/>
    </row>
    <row r="2087" spans="1:63" x14ac:dyDescent="0.25">
      <c r="A2087" s="9"/>
      <c r="B2087" s="43" t="s">
        <v>5770</v>
      </c>
      <c r="C2087" s="5" t="s">
        <v>818</v>
      </c>
      <c r="D2087" s="172">
        <v>12.986814000000001</v>
      </c>
      <c r="E2087" s="172">
        <v>3.7941585999999998</v>
      </c>
      <c r="F2087" s="172">
        <v>3.3589359000000001</v>
      </c>
      <c r="G2087" s="172">
        <v>0.12125813000000001</v>
      </c>
      <c r="H2087" s="172">
        <v>6.6173256E-2</v>
      </c>
      <c r="I2087" s="172">
        <v>1.5075888</v>
      </c>
      <c r="J2087" s="172">
        <v>3.7477282000000001</v>
      </c>
      <c r="K2087" s="172">
        <v>1.2339950000000001E-3</v>
      </c>
      <c r="L2087" s="172">
        <v>0.38973730000000001</v>
      </c>
      <c r="M2087" s="172">
        <v>0</v>
      </c>
      <c r="N2087" s="172">
        <v>0</v>
      </c>
      <c r="O2087" s="172">
        <v>0</v>
      </c>
      <c r="P2087" s="199">
        <f t="shared" si="421"/>
        <v>28.104878518518515</v>
      </c>
      <c r="Q2087" s="233">
        <v>588404.93000000005</v>
      </c>
      <c r="R2087" s="96">
        <v>402.04503</v>
      </c>
      <c r="S2087" s="96">
        <v>588000</v>
      </c>
      <c r="T2087" s="96">
        <v>5.5378000000000003E-4</v>
      </c>
      <c r="U2087" s="96">
        <v>0.64937999999999996</v>
      </c>
      <c r="V2087" s="96">
        <v>0.1432127</v>
      </c>
      <c r="W2087" s="96">
        <v>2.0949</v>
      </c>
      <c r="X2087" s="241">
        <f t="shared" si="422"/>
        <v>4.2841134364218005</v>
      </c>
      <c r="Y2087" s="241">
        <f t="shared" si="423"/>
        <v>2.6462362405900004</v>
      </c>
      <c r="Z2087" s="241">
        <f t="shared" si="424"/>
        <v>0.57146673183180008</v>
      </c>
      <c r="AA2087" s="241">
        <f t="shared" si="425"/>
        <v>1.0664104640000001</v>
      </c>
      <c r="AB2087" s="241">
        <v>0.77905047999999999</v>
      </c>
      <c r="AC2087" s="241">
        <v>1.7615244999999999E-4</v>
      </c>
      <c r="AD2087" s="241">
        <v>0.51655119000000005</v>
      </c>
      <c r="AE2087" s="241">
        <v>4.5339814000000002E-4</v>
      </c>
      <c r="AF2087" s="241">
        <v>0.96245577999999998</v>
      </c>
      <c r="AG2087" s="241">
        <v>0.38754924000000002</v>
      </c>
      <c r="AH2087" s="241">
        <v>0.50989949000000001</v>
      </c>
      <c r="AI2087" s="241">
        <v>5.0607164E-3</v>
      </c>
      <c r="AJ2087" s="241">
        <v>1.7895555000000001E-4</v>
      </c>
      <c r="AK2087" s="241">
        <v>6.9172901000000005E-4</v>
      </c>
      <c r="AL2087" s="241">
        <v>3.6266526999999998E-4</v>
      </c>
      <c r="AM2087" s="241">
        <v>1.1261018000000001E-6</v>
      </c>
      <c r="AN2087" s="241">
        <v>2.4370059000000002E-3</v>
      </c>
      <c r="AO2087" s="241">
        <v>9.6638976000000005E-3</v>
      </c>
      <c r="AP2087" s="241">
        <v>4.3171146000000001E-2</v>
      </c>
      <c r="AQ2087" s="241">
        <v>6.1426663999999999E-2</v>
      </c>
      <c r="AR2087" s="241">
        <v>1.0049838</v>
      </c>
      <c r="AT2087" s="193"/>
      <c r="AU2087" s="193"/>
      <c r="AV2087" s="193"/>
      <c r="AW2087" s="193"/>
      <c r="AX2087" s="193"/>
      <c r="AY2087" s="193"/>
      <c r="AZ2087" s="193"/>
      <c r="BA2087" s="193"/>
      <c r="BB2087" s="193"/>
      <c r="BC2087" s="193"/>
      <c r="BD2087" s="193"/>
      <c r="BE2087" s="315"/>
      <c r="BF2087" s="315"/>
      <c r="BG2087" s="315"/>
      <c r="BH2087" s="315"/>
      <c r="BI2087" s="315"/>
      <c r="BJ2087" s="315"/>
      <c r="BK2087" s="315"/>
    </row>
    <row r="2088" spans="1:63" x14ac:dyDescent="0.25">
      <c r="A2088" s="9"/>
      <c r="B2088" s="43" t="s">
        <v>5770</v>
      </c>
      <c r="C2088" s="5" t="s">
        <v>817</v>
      </c>
      <c r="D2088" s="172">
        <v>60.885584000000001</v>
      </c>
      <c r="E2088" s="172">
        <v>12.251308999999999</v>
      </c>
      <c r="F2088" s="172">
        <v>10.280483</v>
      </c>
      <c r="G2088" s="172">
        <v>0.80523904000000002</v>
      </c>
      <c r="H2088" s="172">
        <v>0.13225524999999999</v>
      </c>
      <c r="I2088" s="172">
        <v>22.876262000000001</v>
      </c>
      <c r="J2088" s="172">
        <v>10.276097</v>
      </c>
      <c r="K2088" s="172">
        <v>8.5173873000000001E-3</v>
      </c>
      <c r="L2088" s="172">
        <v>4.2554213000000001</v>
      </c>
      <c r="M2088" s="172">
        <v>0</v>
      </c>
      <c r="N2088" s="172">
        <v>0</v>
      </c>
      <c r="O2088" s="172">
        <v>0</v>
      </c>
      <c r="P2088" s="199">
        <f t="shared" si="421"/>
        <v>90.750437037037031</v>
      </c>
      <c r="Q2088" s="233">
        <v>618808.73</v>
      </c>
      <c r="R2088" s="96">
        <v>1268.9675999999999</v>
      </c>
      <c r="S2088" s="96">
        <v>617512</v>
      </c>
      <c r="T2088" s="96">
        <v>2.1635999999999999E-3</v>
      </c>
      <c r="U2088" s="96">
        <v>6.6177000000000001</v>
      </c>
      <c r="V2088" s="96">
        <v>1.501333</v>
      </c>
      <c r="W2088" s="96">
        <v>19.638000000000002</v>
      </c>
      <c r="X2088" s="241">
        <f t="shared" si="422"/>
        <v>55.744261697652</v>
      </c>
      <c r="Y2088" s="241">
        <f t="shared" si="423"/>
        <v>50.285873667730002</v>
      </c>
      <c r="Z2088" s="241">
        <f t="shared" si="424"/>
        <v>2.2137472479219999</v>
      </c>
      <c r="AA2088" s="241">
        <f t="shared" si="425"/>
        <v>3.2446407819999998</v>
      </c>
      <c r="AB2088" s="241">
        <v>2.5153089</v>
      </c>
      <c r="AC2088" s="241">
        <v>5.1689974E-4</v>
      </c>
      <c r="AD2088" s="241">
        <v>22.685267</v>
      </c>
      <c r="AE2088" s="241">
        <v>8.7886799000000003E-4</v>
      </c>
      <c r="AF2088" s="241">
        <v>11.788618</v>
      </c>
      <c r="AG2088" s="241">
        <v>13.295284000000001</v>
      </c>
      <c r="AH2088" s="241">
        <v>1.6463030999999999</v>
      </c>
      <c r="AI2088" s="241">
        <v>1.6541615999999999E-2</v>
      </c>
      <c r="AJ2088" s="241">
        <v>5.2441648000000002E-3</v>
      </c>
      <c r="AK2088" s="241">
        <v>5.8191857999999999E-2</v>
      </c>
      <c r="AL2088" s="241">
        <v>7.0224739999999999E-3</v>
      </c>
      <c r="AM2088" s="241">
        <v>2.9746122E-5</v>
      </c>
      <c r="AN2088" s="241">
        <v>3.2784369000000001E-2</v>
      </c>
      <c r="AO2088" s="241">
        <v>0.26908746</v>
      </c>
      <c r="AP2088" s="241">
        <v>0.17854245999999999</v>
      </c>
      <c r="AQ2088" s="241">
        <v>7.1500482000000004E-2</v>
      </c>
      <c r="AR2088" s="241">
        <v>3.1731403</v>
      </c>
      <c r="AT2088" s="193"/>
      <c r="AU2088" s="193"/>
      <c r="AV2088" s="193"/>
      <c r="AW2088" s="193"/>
      <c r="AX2088" s="193"/>
      <c r="AY2088" s="193"/>
      <c r="AZ2088" s="193"/>
      <c r="BA2088" s="193"/>
      <c r="BB2088" s="193"/>
      <c r="BC2088" s="193"/>
      <c r="BD2088" s="193"/>
      <c r="BE2088" s="315"/>
      <c r="BF2088" s="315"/>
      <c r="BG2088" s="315"/>
      <c r="BH2088" s="315"/>
      <c r="BI2088" s="315"/>
      <c r="BJ2088" s="315"/>
      <c r="BK2088" s="315"/>
    </row>
    <row r="2089" spans="1:63" x14ac:dyDescent="0.25">
      <c r="A2089" s="43"/>
      <c r="B2089" s="43" t="s">
        <v>5770</v>
      </c>
      <c r="C2089" s="5" t="s">
        <v>816</v>
      </c>
      <c r="D2089" s="172">
        <v>1.0342820000000001E-3</v>
      </c>
      <c r="E2089" s="172">
        <v>2.2416935000000001E-4</v>
      </c>
      <c r="F2089" s="172">
        <v>5.0438638E-4</v>
      </c>
      <c r="G2089" s="172">
        <v>3.2414279E-6</v>
      </c>
      <c r="H2089" s="172">
        <v>4.4212573E-6</v>
      </c>
      <c r="I2089" s="172">
        <v>2.6823257999999999E-4</v>
      </c>
      <c r="J2089" s="172">
        <v>5.5646295999999999E-6</v>
      </c>
      <c r="K2089" s="172">
        <v>1.1640421E-7</v>
      </c>
      <c r="L2089" s="172">
        <v>2.4150002999999999E-5</v>
      </c>
      <c r="M2089" s="172">
        <v>0</v>
      </c>
      <c r="N2089" s="172">
        <v>0</v>
      </c>
      <c r="O2089" s="172">
        <v>0</v>
      </c>
      <c r="P2089" s="199">
        <f t="shared" si="421"/>
        <v>1.6605137037037038E-3</v>
      </c>
      <c r="Q2089" s="233">
        <v>2.9035907999999999E-2</v>
      </c>
      <c r="R2089" s="96">
        <v>2.6786425999999999E-2</v>
      </c>
      <c r="S2089" s="96">
        <v>1.519896E-3</v>
      </c>
      <c r="T2089" s="96">
        <v>4.9488E-8</v>
      </c>
      <c r="U2089" s="96">
        <v>2.3203000000000001E-4</v>
      </c>
      <c r="V2089" s="96">
        <v>2.1836760000000001E-5</v>
      </c>
      <c r="W2089" s="96">
        <v>4.7566999999999998E-4</v>
      </c>
      <c r="X2089" s="241">
        <f t="shared" si="422"/>
        <v>7.7586772991223305E-4</v>
      </c>
      <c r="Y2089" s="241">
        <f t="shared" si="423"/>
        <v>3.9924770995100004E-4</v>
      </c>
      <c r="Z2089" s="241">
        <f t="shared" si="424"/>
        <v>3.0961397857823302E-4</v>
      </c>
      <c r="AA2089" s="241">
        <f t="shared" si="425"/>
        <v>6.7006041383000002E-5</v>
      </c>
      <c r="AB2089" s="241">
        <v>4.6024637999999997E-5</v>
      </c>
      <c r="AC2089" s="241">
        <v>1.149419E-8</v>
      </c>
      <c r="AD2089" s="241">
        <v>3.3513692999999998E-6</v>
      </c>
      <c r="AE2089" s="241">
        <v>5.9833081000000006E-8</v>
      </c>
      <c r="AF2089" s="241">
        <v>3.4975194000000002E-4</v>
      </c>
      <c r="AG2089" s="241">
        <v>4.8435379999999999E-8</v>
      </c>
      <c r="AH2089" s="241">
        <v>3.0122926E-5</v>
      </c>
      <c r="AI2089" s="241">
        <v>8.4254363999999999E-7</v>
      </c>
      <c r="AJ2089" s="241">
        <v>2.2875890000000001E-8</v>
      </c>
      <c r="AK2089" s="241">
        <v>8.8290423999999995E-8</v>
      </c>
      <c r="AL2089" s="241">
        <v>3.0423436E-9</v>
      </c>
      <c r="AM2089" s="241">
        <v>1.2210632999999999E-11</v>
      </c>
      <c r="AN2089" s="241">
        <v>9.1500507E-7</v>
      </c>
      <c r="AO2089" s="241">
        <v>1.9457439E-4</v>
      </c>
      <c r="AP2089" s="241">
        <v>8.3044892999999996E-5</v>
      </c>
      <c r="AQ2089" s="241">
        <v>2.7581383E-8</v>
      </c>
      <c r="AR2089" s="241">
        <v>6.697846E-5</v>
      </c>
      <c r="AT2089" s="193"/>
      <c r="AU2089" s="193"/>
      <c r="AV2089" s="193"/>
      <c r="AW2089" s="193"/>
      <c r="AX2089" s="193"/>
      <c r="AY2089" s="193"/>
      <c r="AZ2089" s="193"/>
      <c r="BA2089" s="193"/>
      <c r="BB2089" s="193"/>
      <c r="BC2089" s="193"/>
      <c r="BD2089" s="193"/>
      <c r="BE2089" s="315"/>
      <c r="BF2089" s="315"/>
      <c r="BG2089" s="315"/>
      <c r="BH2089" s="315"/>
      <c r="BI2089" s="315"/>
      <c r="BJ2089" s="315"/>
      <c r="BK2089" s="315"/>
    </row>
    <row r="2090" spans="1:63" x14ac:dyDescent="0.25">
      <c r="A2090" s="58" t="s">
        <v>755</v>
      </c>
      <c r="B2090" s="58"/>
      <c r="C2090" s="9"/>
      <c r="D2090" s="195"/>
      <c r="E2090" s="195"/>
      <c r="F2090" s="195"/>
      <c r="G2090" s="195"/>
      <c r="H2090" s="195"/>
      <c r="I2090" s="195"/>
      <c r="J2090" s="195"/>
      <c r="K2090" s="195"/>
      <c r="L2090" s="195"/>
      <c r="M2090" s="195"/>
      <c r="N2090" s="195"/>
      <c r="O2090" s="195"/>
      <c r="P2090" s="195"/>
      <c r="Q2090" s="239"/>
      <c r="R2090" s="97"/>
      <c r="S2090" s="97"/>
      <c r="T2090" s="97"/>
      <c r="U2090" s="97"/>
      <c r="V2090" s="97"/>
      <c r="W2090" s="97"/>
      <c r="X2090" s="259"/>
      <c r="Y2090" s="259"/>
      <c r="Z2090" s="259"/>
      <c r="AA2090" s="258"/>
      <c r="AB2090" s="258"/>
      <c r="AC2090" s="258"/>
      <c r="AD2090" s="258"/>
      <c r="AE2090" s="258"/>
      <c r="AF2090" s="258"/>
      <c r="AG2090" s="258"/>
      <c r="AH2090" s="258"/>
      <c r="AI2090" s="258"/>
      <c r="AJ2090" s="258"/>
      <c r="AK2090" s="258"/>
      <c r="AL2090" s="258"/>
      <c r="AM2090" s="258"/>
      <c r="AN2090" s="258"/>
      <c r="AO2090" s="258"/>
      <c r="AP2090" s="258"/>
      <c r="AQ2090" s="258"/>
      <c r="AR2090" s="258"/>
      <c r="AT2090" s="193"/>
      <c r="AU2090" s="193"/>
      <c r="AV2090" s="193"/>
      <c r="AW2090" s="193"/>
      <c r="AX2090" s="193"/>
      <c r="AY2090" s="193"/>
      <c r="AZ2090" s="193"/>
      <c r="BA2090" s="193"/>
      <c r="BB2090" s="193"/>
      <c r="BC2090" s="193"/>
      <c r="BD2090" s="193"/>
      <c r="BE2090" s="315"/>
      <c r="BF2090" s="315"/>
      <c r="BG2090" s="315"/>
      <c r="BH2090" s="315"/>
      <c r="BI2090" s="315"/>
      <c r="BJ2090" s="315"/>
      <c r="BK2090" s="315"/>
    </row>
    <row r="2091" spans="1:63" x14ac:dyDescent="0.25">
      <c r="A2091" s="9"/>
      <c r="B2091" s="43" t="s">
        <v>1264</v>
      </c>
      <c r="C2091" s="6" t="s">
        <v>3538</v>
      </c>
      <c r="D2091" s="193">
        <v>957828.61</v>
      </c>
      <c r="E2091" s="193">
        <v>445599.08</v>
      </c>
      <c r="F2091" s="193">
        <v>228429.19</v>
      </c>
      <c r="G2091" s="193">
        <v>19717.922999999999</v>
      </c>
      <c r="H2091" s="193">
        <v>7110.0532999999996</v>
      </c>
      <c r="I2091" s="193">
        <v>43931.124000000003</v>
      </c>
      <c r="J2091" s="193">
        <v>27561.312999999998</v>
      </c>
      <c r="K2091" s="193">
        <v>760.48508000000004</v>
      </c>
      <c r="L2091" s="193">
        <v>184719.44</v>
      </c>
      <c r="M2091" s="193">
        <v>0</v>
      </c>
      <c r="N2091" s="193">
        <v>0</v>
      </c>
      <c r="O2091" s="193">
        <v>0</v>
      </c>
      <c r="P2091" s="199">
        <f t="shared" ref="P2091:P2112" si="426">E2091/0.135</f>
        <v>3300733.9259259258</v>
      </c>
      <c r="Q2091" s="240">
        <v>55847167</v>
      </c>
      <c r="R2091" s="99">
        <v>38628025</v>
      </c>
      <c r="S2091" s="99">
        <v>6690320</v>
      </c>
      <c r="T2091" s="99">
        <v>155.32</v>
      </c>
      <c r="U2091" s="99">
        <v>8244000</v>
      </c>
      <c r="V2091" s="99">
        <v>54066.1</v>
      </c>
      <c r="W2091" s="99">
        <v>2230600</v>
      </c>
      <c r="X2091" s="241">
        <f t="shared" ref="X2091:X2112" si="427">SUM(Y2091:AA2091)</f>
        <v>417251.79164676997</v>
      </c>
      <c r="Y2091" s="241">
        <f t="shared" ref="Y2091:Y2112" si="428">SUM(AB2091:AG2091)</f>
        <v>189385.61254199999</v>
      </c>
      <c r="Z2091" s="241">
        <f t="shared" ref="Z2091:Z2112" si="429">SUM(AH2091:AP2091)</f>
        <v>130747.09801477</v>
      </c>
      <c r="AA2091" s="241">
        <f t="shared" ref="AA2091:AA2112" si="430">SUM(AQ2091:AR2091)</f>
        <v>97119.081089999992</v>
      </c>
      <c r="AB2091" s="258">
        <v>91488.650999999998</v>
      </c>
      <c r="AC2091" s="258">
        <v>12.710955999999999</v>
      </c>
      <c r="AD2091" s="258">
        <v>40067.095999999998</v>
      </c>
      <c r="AE2091" s="258">
        <v>12.073186</v>
      </c>
      <c r="AF2091" s="258">
        <v>57597.904999999999</v>
      </c>
      <c r="AG2091" s="258">
        <v>207.1764</v>
      </c>
      <c r="AH2091" s="258">
        <v>59883.095999999998</v>
      </c>
      <c r="AI2091" s="258">
        <v>393.47672</v>
      </c>
      <c r="AJ2091" s="258">
        <v>169.14705000000001</v>
      </c>
      <c r="AK2091" s="258">
        <v>226.82406</v>
      </c>
      <c r="AL2091" s="258">
        <v>29.922889000000001</v>
      </c>
      <c r="AM2091" s="258">
        <v>8.2295770000000004E-2</v>
      </c>
      <c r="AN2091" s="258">
        <v>42307.213000000003</v>
      </c>
      <c r="AO2091" s="258">
        <v>15392.378000000001</v>
      </c>
      <c r="AP2091" s="258">
        <v>12344.958000000001</v>
      </c>
      <c r="AQ2091" s="258">
        <v>432.64308999999997</v>
      </c>
      <c r="AR2091" s="258">
        <v>96686.437999999995</v>
      </c>
      <c r="AT2091" s="193"/>
      <c r="AU2091" s="193"/>
      <c r="AV2091" s="193"/>
      <c r="AW2091" s="193"/>
      <c r="AX2091" s="193"/>
      <c r="AY2091" s="193"/>
      <c r="AZ2091" s="193"/>
      <c r="BA2091" s="193"/>
      <c r="BB2091" s="193"/>
      <c r="BC2091" s="193"/>
      <c r="BD2091" s="193"/>
      <c r="BE2091" s="315"/>
      <c r="BF2091" s="315"/>
      <c r="BG2091" s="315"/>
      <c r="BH2091" s="315"/>
      <c r="BI2091" s="315"/>
      <c r="BJ2091" s="315"/>
      <c r="BK2091" s="315"/>
    </row>
    <row r="2092" spans="1:63" x14ac:dyDescent="0.25">
      <c r="A2092" s="9"/>
      <c r="B2092" s="43" t="s">
        <v>1264</v>
      </c>
      <c r="C2092" s="6" t="s">
        <v>3539</v>
      </c>
      <c r="D2092" s="193">
        <v>30867165</v>
      </c>
      <c r="E2092" s="193">
        <v>10287611</v>
      </c>
      <c r="F2092" s="193">
        <v>4811175.9000000004</v>
      </c>
      <c r="G2092" s="193">
        <v>1734064.9</v>
      </c>
      <c r="H2092" s="193">
        <v>117627.08</v>
      </c>
      <c r="I2092" s="193">
        <v>1610927.8</v>
      </c>
      <c r="J2092" s="193">
        <v>634270.25</v>
      </c>
      <c r="K2092" s="193">
        <v>17232.445</v>
      </c>
      <c r="L2092" s="193">
        <v>11654256</v>
      </c>
      <c r="M2092" s="193">
        <v>0</v>
      </c>
      <c r="N2092" s="193">
        <v>0</v>
      </c>
      <c r="O2092" s="193">
        <v>0</v>
      </c>
      <c r="P2092" s="199">
        <f t="shared" si="426"/>
        <v>76204525.925925925</v>
      </c>
      <c r="Q2092" s="240">
        <v>1273374300</v>
      </c>
      <c r="R2092" s="99">
        <v>813603450</v>
      </c>
      <c r="S2092" s="99">
        <v>152247200</v>
      </c>
      <c r="T2092" s="99">
        <v>3975.8</v>
      </c>
      <c r="U2092" s="99">
        <v>215640000</v>
      </c>
      <c r="V2092" s="99">
        <v>1337668</v>
      </c>
      <c r="W2092" s="99">
        <v>90542000</v>
      </c>
      <c r="X2092" s="241">
        <f t="shared" si="427"/>
        <v>13327535.0199387</v>
      </c>
      <c r="Y2092" s="241">
        <f t="shared" si="428"/>
        <v>7786258.0637400011</v>
      </c>
      <c r="Z2092" s="241">
        <f t="shared" si="429"/>
        <v>3458762.5591986999</v>
      </c>
      <c r="AA2092" s="241">
        <f t="shared" si="430"/>
        <v>2082514.3970000001</v>
      </c>
      <c r="AB2092" s="258">
        <v>2111931.1</v>
      </c>
      <c r="AC2092" s="258">
        <v>259.49948000000001</v>
      </c>
      <c r="AD2092" s="258">
        <v>4270799.9000000004</v>
      </c>
      <c r="AE2092" s="258">
        <v>262.05275999999998</v>
      </c>
      <c r="AF2092" s="258">
        <v>1398366.6</v>
      </c>
      <c r="AG2092" s="258">
        <v>4638.9115000000002</v>
      </c>
      <c r="AH2092" s="258">
        <v>1382518.9</v>
      </c>
      <c r="AI2092" s="258">
        <v>8054.9069</v>
      </c>
      <c r="AJ2092" s="258">
        <v>15618.103999999999</v>
      </c>
      <c r="AK2092" s="258">
        <v>6603.6167999999998</v>
      </c>
      <c r="AL2092" s="258">
        <v>2097.6268</v>
      </c>
      <c r="AM2092" s="258">
        <v>7.3346986999999997</v>
      </c>
      <c r="AN2092" s="258">
        <v>1310883.7</v>
      </c>
      <c r="AO2092" s="258">
        <v>429301.09</v>
      </c>
      <c r="AP2092" s="258">
        <v>303677.28000000003</v>
      </c>
      <c r="AQ2092" s="258">
        <v>45767.097000000002</v>
      </c>
      <c r="AR2092" s="258">
        <v>2036747.3</v>
      </c>
      <c r="AT2092" s="193"/>
      <c r="AU2092" s="193"/>
      <c r="AV2092" s="193"/>
      <c r="AW2092" s="193"/>
      <c r="AX2092" s="193"/>
      <c r="AY2092" s="193"/>
      <c r="AZ2092" s="193"/>
      <c r="BA2092" s="193"/>
      <c r="BB2092" s="193"/>
      <c r="BC2092" s="193"/>
      <c r="BD2092" s="193"/>
      <c r="BE2092" s="315"/>
      <c r="BF2092" s="315"/>
      <c r="BG2092" s="315"/>
      <c r="BH2092" s="315"/>
      <c r="BI2092" s="315"/>
      <c r="BJ2092" s="315"/>
      <c r="BK2092" s="315"/>
    </row>
    <row r="2093" spans="1:63" x14ac:dyDescent="0.25">
      <c r="A2093" s="9"/>
      <c r="B2093" s="43" t="s">
        <v>1264</v>
      </c>
      <c r="C2093" s="6" t="s">
        <v>3540</v>
      </c>
      <c r="D2093" s="193">
        <v>5943955.9000000004</v>
      </c>
      <c r="E2093" s="193">
        <v>2000582.6</v>
      </c>
      <c r="F2093" s="193">
        <v>754381.86</v>
      </c>
      <c r="G2093" s="193">
        <v>140522.10999999999</v>
      </c>
      <c r="H2093" s="193">
        <v>38915.478999999999</v>
      </c>
      <c r="I2093" s="193">
        <v>290502.96999999997</v>
      </c>
      <c r="J2093" s="193">
        <v>159169.37</v>
      </c>
      <c r="K2093" s="193">
        <v>6544.884</v>
      </c>
      <c r="L2093" s="193">
        <v>2553336.6</v>
      </c>
      <c r="M2093" s="193">
        <v>0</v>
      </c>
      <c r="N2093" s="193">
        <v>0</v>
      </c>
      <c r="O2093" s="193">
        <v>0</v>
      </c>
      <c r="P2093" s="199">
        <f t="shared" si="426"/>
        <v>14819130.370370369</v>
      </c>
      <c r="Q2093" s="240">
        <v>229002990</v>
      </c>
      <c r="R2093" s="99">
        <v>183253770</v>
      </c>
      <c r="S2093" s="99">
        <v>28077280</v>
      </c>
      <c r="T2093" s="99">
        <v>20007</v>
      </c>
      <c r="U2093" s="99">
        <v>7169100</v>
      </c>
      <c r="V2093" s="99">
        <v>359832.3</v>
      </c>
      <c r="W2093" s="99">
        <v>10123000</v>
      </c>
      <c r="X2093" s="241">
        <f t="shared" si="427"/>
        <v>1939260.4911508802</v>
      </c>
      <c r="Y2093" s="241">
        <f t="shared" si="428"/>
        <v>971315.41995500016</v>
      </c>
      <c r="Z2093" s="241">
        <f t="shared" si="429"/>
        <v>499569.39379587991</v>
      </c>
      <c r="AA2093" s="241">
        <f t="shared" si="430"/>
        <v>468375.67740000004</v>
      </c>
      <c r="AB2093" s="258">
        <v>410760.76</v>
      </c>
      <c r="AC2093" s="258">
        <v>45.755406000000001</v>
      </c>
      <c r="AD2093" s="258">
        <v>289406.36</v>
      </c>
      <c r="AE2093" s="258">
        <v>46.302719000000003</v>
      </c>
      <c r="AF2093" s="258">
        <v>270179.39</v>
      </c>
      <c r="AG2093" s="258">
        <v>876.85182999999995</v>
      </c>
      <c r="AH2093" s="258">
        <v>268849.43</v>
      </c>
      <c r="AI2093" s="258">
        <v>1268.3396</v>
      </c>
      <c r="AJ2093" s="258">
        <v>1242.2401</v>
      </c>
      <c r="AK2093" s="258">
        <v>910.97157000000004</v>
      </c>
      <c r="AL2093" s="258">
        <v>234.87574000000001</v>
      </c>
      <c r="AM2093" s="258">
        <v>0.74378588000000001</v>
      </c>
      <c r="AN2093" s="258">
        <v>38056.381999999998</v>
      </c>
      <c r="AO2093" s="258">
        <v>95705.175000000003</v>
      </c>
      <c r="AP2093" s="258">
        <v>93301.236000000004</v>
      </c>
      <c r="AQ2093" s="258">
        <v>9588.5974000000006</v>
      </c>
      <c r="AR2093" s="258">
        <v>458787.08</v>
      </c>
      <c r="AT2093" s="193"/>
      <c r="AU2093" s="193"/>
      <c r="AV2093" s="193"/>
      <c r="AW2093" s="193"/>
      <c r="AX2093" s="193"/>
      <c r="AY2093" s="193"/>
      <c r="AZ2093" s="193"/>
      <c r="BA2093" s="193"/>
      <c r="BB2093" s="193"/>
      <c r="BC2093" s="193"/>
      <c r="BD2093" s="193"/>
      <c r="BE2093" s="315"/>
      <c r="BF2093" s="315"/>
      <c r="BG2093" s="315"/>
      <c r="BH2093" s="315"/>
      <c r="BI2093" s="315"/>
      <c r="BJ2093" s="315"/>
      <c r="BK2093" s="315"/>
    </row>
    <row r="2094" spans="1:63" x14ac:dyDescent="0.25">
      <c r="A2094" s="9"/>
      <c r="B2094" s="43" t="s">
        <v>1264</v>
      </c>
      <c r="C2094" s="6" t="s">
        <v>3541</v>
      </c>
      <c r="D2094" s="193">
        <v>26740551</v>
      </c>
      <c r="E2094" s="193">
        <v>9399187.5999999996</v>
      </c>
      <c r="F2094" s="193">
        <v>4250335.0999999996</v>
      </c>
      <c r="G2094" s="193">
        <v>1609983.9</v>
      </c>
      <c r="H2094" s="193">
        <v>114472.38</v>
      </c>
      <c r="I2094" s="193">
        <v>1435621.8</v>
      </c>
      <c r="J2094" s="193">
        <v>586246.05000000005</v>
      </c>
      <c r="K2094" s="193">
        <v>17728.161</v>
      </c>
      <c r="L2094" s="193">
        <v>9326975.5</v>
      </c>
      <c r="M2094" s="193">
        <v>0</v>
      </c>
      <c r="N2094" s="193">
        <v>0</v>
      </c>
      <c r="O2094" s="193">
        <v>0</v>
      </c>
      <c r="P2094" s="199">
        <f t="shared" si="426"/>
        <v>69623611.851851851</v>
      </c>
      <c r="Q2094" s="240">
        <v>1176315800</v>
      </c>
      <c r="R2094" s="99">
        <v>751789840</v>
      </c>
      <c r="S2094" s="99">
        <v>137575200</v>
      </c>
      <c r="T2094" s="99">
        <v>24031</v>
      </c>
      <c r="U2094" s="99">
        <v>206390000</v>
      </c>
      <c r="V2094" s="99">
        <v>1277682</v>
      </c>
      <c r="W2094" s="99">
        <v>79259000</v>
      </c>
      <c r="X2094" s="241">
        <f t="shared" si="427"/>
        <v>116363129.04386239</v>
      </c>
      <c r="Y2094" s="241">
        <f t="shared" si="428"/>
        <v>7146322.0932299998</v>
      </c>
      <c r="Z2094" s="241">
        <f t="shared" si="429"/>
        <v>107291399.23063239</v>
      </c>
      <c r="AA2094" s="241">
        <f t="shared" si="430"/>
        <v>1925407.72</v>
      </c>
      <c r="AB2094" s="258">
        <v>1929547.4</v>
      </c>
      <c r="AC2094" s="258">
        <v>233.94660999999999</v>
      </c>
      <c r="AD2094" s="258">
        <v>3950074.5</v>
      </c>
      <c r="AE2094" s="258">
        <v>236.26902000000001</v>
      </c>
      <c r="AF2094" s="258">
        <v>1262039.7</v>
      </c>
      <c r="AG2094" s="258">
        <v>4190.2776000000003</v>
      </c>
      <c r="AH2094" s="258">
        <v>1263122</v>
      </c>
      <c r="AI2094" s="258">
        <v>7099.1552000000001</v>
      </c>
      <c r="AJ2094" s="258">
        <v>14499.311</v>
      </c>
      <c r="AK2094" s="258">
        <v>6126.6808000000001</v>
      </c>
      <c r="AL2094" s="258">
        <v>1906.6964</v>
      </c>
      <c r="AM2094" s="258">
        <v>6.6872324000000001</v>
      </c>
      <c r="AN2094" s="258">
        <v>1247785.6000000001</v>
      </c>
      <c r="AO2094" s="258">
        <v>102774910</v>
      </c>
      <c r="AP2094" s="258">
        <v>1975943.1</v>
      </c>
      <c r="AQ2094" s="258">
        <v>43391.42</v>
      </c>
      <c r="AR2094" s="258">
        <v>1882016.3</v>
      </c>
      <c r="AT2094" s="193"/>
      <c r="AU2094" s="193"/>
      <c r="AV2094" s="193"/>
      <c r="AW2094" s="193"/>
      <c r="AX2094" s="193"/>
      <c r="AY2094" s="193"/>
      <c r="AZ2094" s="193"/>
      <c r="BA2094" s="193"/>
      <c r="BB2094" s="193"/>
      <c r="BC2094" s="193"/>
      <c r="BD2094" s="193"/>
      <c r="BE2094" s="315"/>
      <c r="BF2094" s="315"/>
      <c r="BG2094" s="315"/>
      <c r="BH2094" s="315"/>
      <c r="BI2094" s="315"/>
      <c r="BJ2094" s="315"/>
      <c r="BK2094" s="315"/>
    </row>
    <row r="2095" spans="1:63" x14ac:dyDescent="0.25">
      <c r="A2095" s="9"/>
      <c r="B2095" s="43" t="s">
        <v>1264</v>
      </c>
      <c r="C2095" s="6" t="s">
        <v>3542</v>
      </c>
      <c r="D2095" s="193">
        <v>26740551</v>
      </c>
      <c r="E2095" s="193">
        <v>9399187.5999999996</v>
      </c>
      <c r="F2095" s="193">
        <v>4250335.0999999996</v>
      </c>
      <c r="G2095" s="193">
        <v>1609983.9</v>
      </c>
      <c r="H2095" s="193">
        <v>114472.38</v>
      </c>
      <c r="I2095" s="193">
        <v>1435621.8</v>
      </c>
      <c r="J2095" s="193">
        <v>586246.05000000005</v>
      </c>
      <c r="K2095" s="193">
        <v>17728.161</v>
      </c>
      <c r="L2095" s="193">
        <v>9326975.5</v>
      </c>
      <c r="M2095" s="193">
        <v>0</v>
      </c>
      <c r="N2095" s="193">
        <v>0</v>
      </c>
      <c r="O2095" s="193">
        <v>0</v>
      </c>
      <c r="P2095" s="199">
        <f t="shared" si="426"/>
        <v>69623611.851851851</v>
      </c>
      <c r="Q2095" s="240">
        <v>1176315800</v>
      </c>
      <c r="R2095" s="99">
        <v>751789840</v>
      </c>
      <c r="S2095" s="99">
        <v>137575200</v>
      </c>
      <c r="T2095" s="99">
        <v>24031</v>
      </c>
      <c r="U2095" s="99">
        <v>206390000</v>
      </c>
      <c r="V2095" s="99">
        <v>1277682</v>
      </c>
      <c r="W2095" s="99">
        <v>79259000</v>
      </c>
      <c r="X2095" s="241">
        <f t="shared" si="427"/>
        <v>37396426.2338624</v>
      </c>
      <c r="Y2095" s="241">
        <f t="shared" si="428"/>
        <v>7146322.0932299998</v>
      </c>
      <c r="Z2095" s="241">
        <f t="shared" si="429"/>
        <v>28324696.4206324</v>
      </c>
      <c r="AA2095" s="241">
        <f t="shared" si="430"/>
        <v>1925407.72</v>
      </c>
      <c r="AB2095" s="258">
        <v>1929547.4</v>
      </c>
      <c r="AC2095" s="258">
        <v>233.94660999999999</v>
      </c>
      <c r="AD2095" s="258">
        <v>3950074.5</v>
      </c>
      <c r="AE2095" s="258">
        <v>236.26902000000001</v>
      </c>
      <c r="AF2095" s="258">
        <v>1262039.7</v>
      </c>
      <c r="AG2095" s="258">
        <v>4190.2776000000003</v>
      </c>
      <c r="AH2095" s="258">
        <v>1263122</v>
      </c>
      <c r="AI2095" s="258">
        <v>7099.1552000000001</v>
      </c>
      <c r="AJ2095" s="258">
        <v>14499.311</v>
      </c>
      <c r="AK2095" s="258">
        <v>6126.6808000000001</v>
      </c>
      <c r="AL2095" s="258">
        <v>1906.6964</v>
      </c>
      <c r="AM2095" s="258">
        <v>6.6872324000000001</v>
      </c>
      <c r="AN2095" s="258">
        <v>1247785.6000000001</v>
      </c>
      <c r="AO2095" s="258">
        <v>25673458</v>
      </c>
      <c r="AP2095" s="258">
        <v>110692.29</v>
      </c>
      <c r="AQ2095" s="258">
        <v>43391.42</v>
      </c>
      <c r="AR2095" s="258">
        <v>1882016.3</v>
      </c>
      <c r="AT2095" s="193"/>
      <c r="AU2095" s="193"/>
      <c r="AV2095" s="193"/>
      <c r="AW2095" s="193"/>
      <c r="AX2095" s="193"/>
      <c r="AY2095" s="193"/>
      <c r="AZ2095" s="193"/>
      <c r="BA2095" s="193"/>
      <c r="BB2095" s="193"/>
      <c r="BC2095" s="193"/>
      <c r="BD2095" s="193"/>
      <c r="BE2095" s="315"/>
      <c r="BF2095" s="315"/>
      <c r="BG2095" s="315"/>
      <c r="BH2095" s="315"/>
      <c r="BI2095" s="315"/>
      <c r="BJ2095" s="315"/>
      <c r="BK2095" s="315"/>
    </row>
    <row r="2096" spans="1:63" x14ac:dyDescent="0.25">
      <c r="A2096" s="9"/>
      <c r="B2096" s="43" t="s">
        <v>1264</v>
      </c>
      <c r="C2096" s="6" t="s">
        <v>3543</v>
      </c>
      <c r="D2096" s="193">
        <v>26740551</v>
      </c>
      <c r="E2096" s="193">
        <v>9399187.5999999996</v>
      </c>
      <c r="F2096" s="193">
        <v>4250335.0999999996</v>
      </c>
      <c r="G2096" s="193">
        <v>1609983.9</v>
      </c>
      <c r="H2096" s="193">
        <v>114472.38</v>
      </c>
      <c r="I2096" s="193">
        <v>1435621.8</v>
      </c>
      <c r="J2096" s="193">
        <v>586246.05000000005</v>
      </c>
      <c r="K2096" s="193">
        <v>17728.161</v>
      </c>
      <c r="L2096" s="193">
        <v>9326975.5</v>
      </c>
      <c r="M2096" s="193">
        <v>0</v>
      </c>
      <c r="N2096" s="193">
        <v>0</v>
      </c>
      <c r="O2096" s="193">
        <v>0</v>
      </c>
      <c r="P2096" s="199">
        <f t="shared" si="426"/>
        <v>69623611.851851851</v>
      </c>
      <c r="Q2096" s="240">
        <v>1176315800</v>
      </c>
      <c r="R2096" s="99">
        <v>751789840</v>
      </c>
      <c r="S2096" s="99">
        <v>137575200</v>
      </c>
      <c r="T2096" s="99">
        <v>24031</v>
      </c>
      <c r="U2096" s="99">
        <v>206390000</v>
      </c>
      <c r="V2096" s="99">
        <v>1277682</v>
      </c>
      <c r="W2096" s="99">
        <v>79259000</v>
      </c>
      <c r="X2096" s="241">
        <f t="shared" si="427"/>
        <v>18347204.6438624</v>
      </c>
      <c r="Y2096" s="241">
        <f t="shared" si="428"/>
        <v>7146322.0932299998</v>
      </c>
      <c r="Z2096" s="241">
        <f t="shared" si="429"/>
        <v>9275474.8306323998</v>
      </c>
      <c r="AA2096" s="241">
        <f t="shared" si="430"/>
        <v>1925407.72</v>
      </c>
      <c r="AB2096" s="258">
        <v>1929547.4</v>
      </c>
      <c r="AC2096" s="258">
        <v>233.94660999999999</v>
      </c>
      <c r="AD2096" s="258">
        <v>3950074.5</v>
      </c>
      <c r="AE2096" s="258">
        <v>236.26902000000001</v>
      </c>
      <c r="AF2096" s="258">
        <v>1262039.7</v>
      </c>
      <c r="AG2096" s="258">
        <v>4190.2776000000003</v>
      </c>
      <c r="AH2096" s="258">
        <v>1263122</v>
      </c>
      <c r="AI2096" s="258">
        <v>7099.1552000000001</v>
      </c>
      <c r="AJ2096" s="258">
        <v>14499.311</v>
      </c>
      <c r="AK2096" s="258">
        <v>6126.6808000000001</v>
      </c>
      <c r="AL2096" s="258">
        <v>1906.6964</v>
      </c>
      <c r="AM2096" s="258">
        <v>6.6872324000000001</v>
      </c>
      <c r="AN2096" s="258">
        <v>1247785.6000000001</v>
      </c>
      <c r="AO2096" s="258">
        <v>1244324.7</v>
      </c>
      <c r="AP2096" s="258">
        <v>5490604</v>
      </c>
      <c r="AQ2096" s="258">
        <v>43391.42</v>
      </c>
      <c r="AR2096" s="258">
        <v>1882016.3</v>
      </c>
      <c r="AT2096" s="193"/>
      <c r="AU2096" s="193"/>
      <c r="AV2096" s="193"/>
      <c r="AW2096" s="193"/>
      <c r="AX2096" s="193"/>
      <c r="AY2096" s="193"/>
      <c r="AZ2096" s="193"/>
      <c r="BA2096" s="193"/>
      <c r="BB2096" s="193"/>
      <c r="BC2096" s="193"/>
      <c r="BD2096" s="193"/>
      <c r="BE2096" s="315"/>
      <c r="BF2096" s="315"/>
      <c r="BG2096" s="315"/>
      <c r="BH2096" s="315"/>
      <c r="BI2096" s="315"/>
      <c r="BJ2096" s="315"/>
      <c r="BK2096" s="315"/>
    </row>
    <row r="2097" spans="1:63" x14ac:dyDescent="0.25">
      <c r="A2097" s="9"/>
      <c r="B2097" s="43" t="s">
        <v>1264</v>
      </c>
      <c r="C2097" s="6" t="s">
        <v>3544</v>
      </c>
      <c r="D2097" s="193">
        <v>26740551</v>
      </c>
      <c r="E2097" s="193">
        <v>9399187.5999999996</v>
      </c>
      <c r="F2097" s="193">
        <v>4250335.0999999996</v>
      </c>
      <c r="G2097" s="193">
        <v>1609983.9</v>
      </c>
      <c r="H2097" s="193">
        <v>114472.38</v>
      </c>
      <c r="I2097" s="193">
        <v>1435621.8</v>
      </c>
      <c r="J2097" s="193">
        <v>586246.05000000005</v>
      </c>
      <c r="K2097" s="193">
        <v>17728.161</v>
      </c>
      <c r="L2097" s="193">
        <v>9326975.5</v>
      </c>
      <c r="M2097" s="193">
        <v>0</v>
      </c>
      <c r="N2097" s="193">
        <v>0</v>
      </c>
      <c r="O2097" s="193">
        <v>0</v>
      </c>
      <c r="P2097" s="199">
        <f t="shared" si="426"/>
        <v>69623611.851851851</v>
      </c>
      <c r="Q2097" s="240">
        <v>1176315800</v>
      </c>
      <c r="R2097" s="99">
        <v>751789840</v>
      </c>
      <c r="S2097" s="99">
        <v>137575200</v>
      </c>
      <c r="T2097" s="99">
        <v>24031</v>
      </c>
      <c r="U2097" s="99">
        <v>206390000</v>
      </c>
      <c r="V2097" s="99">
        <v>1277682</v>
      </c>
      <c r="W2097" s="99">
        <v>79259000</v>
      </c>
      <c r="X2097" s="241">
        <f t="shared" si="427"/>
        <v>53056001.943862401</v>
      </c>
      <c r="Y2097" s="241">
        <f t="shared" si="428"/>
        <v>7146322.0932299998</v>
      </c>
      <c r="Z2097" s="241">
        <f t="shared" si="429"/>
        <v>43984272.130632401</v>
      </c>
      <c r="AA2097" s="241">
        <f t="shared" si="430"/>
        <v>1925407.72</v>
      </c>
      <c r="AB2097" s="258">
        <v>1929547.4</v>
      </c>
      <c r="AC2097" s="258">
        <v>233.94660999999999</v>
      </c>
      <c r="AD2097" s="258">
        <v>3950074.5</v>
      </c>
      <c r="AE2097" s="258">
        <v>236.26902000000001</v>
      </c>
      <c r="AF2097" s="258">
        <v>1262039.7</v>
      </c>
      <c r="AG2097" s="258">
        <v>4190.2776000000003</v>
      </c>
      <c r="AH2097" s="258">
        <v>1263122</v>
      </c>
      <c r="AI2097" s="258">
        <v>7099.1552000000001</v>
      </c>
      <c r="AJ2097" s="258">
        <v>14499.311</v>
      </c>
      <c r="AK2097" s="258">
        <v>6126.6808000000001</v>
      </c>
      <c r="AL2097" s="258">
        <v>1906.6964</v>
      </c>
      <c r="AM2097" s="258">
        <v>6.6872324000000001</v>
      </c>
      <c r="AN2097" s="258">
        <v>1247785.6000000001</v>
      </c>
      <c r="AO2097" s="258">
        <v>25982567</v>
      </c>
      <c r="AP2097" s="258">
        <v>15461159</v>
      </c>
      <c r="AQ2097" s="258">
        <v>43391.42</v>
      </c>
      <c r="AR2097" s="258">
        <v>1882016.3</v>
      </c>
      <c r="AT2097" s="193"/>
      <c r="AU2097" s="193"/>
      <c r="AV2097" s="193"/>
      <c r="AW2097" s="193"/>
      <c r="AX2097" s="193"/>
      <c r="AY2097" s="193"/>
      <c r="AZ2097" s="193"/>
      <c r="BA2097" s="193"/>
      <c r="BB2097" s="193"/>
      <c r="BC2097" s="193"/>
      <c r="BD2097" s="193"/>
      <c r="BE2097" s="315"/>
      <c r="BF2097" s="315"/>
      <c r="BG2097" s="315"/>
      <c r="BH2097" s="315"/>
      <c r="BI2097" s="315"/>
      <c r="BJ2097" s="315"/>
      <c r="BK2097" s="315"/>
    </row>
    <row r="2098" spans="1:63" x14ac:dyDescent="0.25">
      <c r="A2098" s="9"/>
      <c r="B2098" s="43" t="s">
        <v>1264</v>
      </c>
      <c r="C2098" s="6" t="s">
        <v>3545</v>
      </c>
      <c r="D2098" s="193">
        <v>26740551</v>
      </c>
      <c r="E2098" s="193">
        <v>9399187.5999999996</v>
      </c>
      <c r="F2098" s="193">
        <v>4250335.0999999996</v>
      </c>
      <c r="G2098" s="193">
        <v>1609983.9</v>
      </c>
      <c r="H2098" s="193">
        <v>114472.38</v>
      </c>
      <c r="I2098" s="193">
        <v>1435621.8</v>
      </c>
      <c r="J2098" s="193">
        <v>586246.05000000005</v>
      </c>
      <c r="K2098" s="193">
        <v>17728.161</v>
      </c>
      <c r="L2098" s="193">
        <v>9326975.5</v>
      </c>
      <c r="M2098" s="193">
        <v>0</v>
      </c>
      <c r="N2098" s="193">
        <v>0</v>
      </c>
      <c r="O2098" s="193">
        <v>0</v>
      </c>
      <c r="P2098" s="199">
        <f t="shared" si="426"/>
        <v>69623611.851851851</v>
      </c>
      <c r="Q2098" s="240">
        <v>1176315800</v>
      </c>
      <c r="R2098" s="99">
        <v>751789840</v>
      </c>
      <c r="S2098" s="99">
        <v>137575200</v>
      </c>
      <c r="T2098" s="99">
        <v>24031</v>
      </c>
      <c r="U2098" s="99">
        <v>206390000</v>
      </c>
      <c r="V2098" s="99">
        <v>1277682</v>
      </c>
      <c r="W2098" s="99">
        <v>79259000</v>
      </c>
      <c r="X2098" s="241">
        <f t="shared" si="427"/>
        <v>118825646.94386239</v>
      </c>
      <c r="Y2098" s="241">
        <f t="shared" si="428"/>
        <v>7146322.0932299998</v>
      </c>
      <c r="Z2098" s="241">
        <f t="shared" si="429"/>
        <v>109753917.1306324</v>
      </c>
      <c r="AA2098" s="241">
        <f t="shared" si="430"/>
        <v>1925407.72</v>
      </c>
      <c r="AB2098" s="258">
        <v>1929547.4</v>
      </c>
      <c r="AC2098" s="258">
        <v>233.94660999999999</v>
      </c>
      <c r="AD2098" s="258">
        <v>3950074.5</v>
      </c>
      <c r="AE2098" s="258">
        <v>236.26902000000001</v>
      </c>
      <c r="AF2098" s="258">
        <v>1262039.7</v>
      </c>
      <c r="AG2098" s="258">
        <v>4190.2776000000003</v>
      </c>
      <c r="AH2098" s="258">
        <v>1263122</v>
      </c>
      <c r="AI2098" s="258">
        <v>7099.1552000000001</v>
      </c>
      <c r="AJ2098" s="258">
        <v>14499.311</v>
      </c>
      <c r="AK2098" s="258">
        <v>6126.6808000000001</v>
      </c>
      <c r="AL2098" s="258">
        <v>1906.6964</v>
      </c>
      <c r="AM2098" s="258">
        <v>6.6872324000000001</v>
      </c>
      <c r="AN2098" s="258">
        <v>1247785.6000000001</v>
      </c>
      <c r="AO2098" s="258">
        <v>73603869</v>
      </c>
      <c r="AP2098" s="258">
        <v>33609502</v>
      </c>
      <c r="AQ2098" s="258">
        <v>43391.42</v>
      </c>
      <c r="AR2098" s="258">
        <v>1882016.3</v>
      </c>
      <c r="AT2098" s="193"/>
      <c r="AU2098" s="193"/>
      <c r="AV2098" s="193"/>
      <c r="AW2098" s="193"/>
      <c r="AX2098" s="193"/>
      <c r="AY2098" s="193"/>
      <c r="AZ2098" s="193"/>
      <c r="BA2098" s="193"/>
      <c r="BB2098" s="193"/>
      <c r="BC2098" s="193"/>
      <c r="BD2098" s="193"/>
      <c r="BE2098" s="315"/>
      <c r="BF2098" s="315"/>
      <c r="BG2098" s="315"/>
      <c r="BH2098" s="315"/>
      <c r="BI2098" s="315"/>
      <c r="BJ2098" s="315"/>
      <c r="BK2098" s="315"/>
    </row>
    <row r="2099" spans="1:63" x14ac:dyDescent="0.25">
      <c r="A2099" s="9"/>
      <c r="B2099" s="43" t="s">
        <v>1264</v>
      </c>
      <c r="C2099" s="6" t="s">
        <v>3546</v>
      </c>
      <c r="D2099" s="193">
        <v>23930210</v>
      </c>
      <c r="E2099" s="193">
        <v>8541522.9000000004</v>
      </c>
      <c r="F2099" s="193">
        <v>4044417.6</v>
      </c>
      <c r="G2099" s="193">
        <v>1571207.4</v>
      </c>
      <c r="H2099" s="193">
        <v>96323.489000000001</v>
      </c>
      <c r="I2099" s="193">
        <v>1303217</v>
      </c>
      <c r="J2099" s="193">
        <v>515414.05</v>
      </c>
      <c r="K2099" s="193">
        <v>14487.987999999999</v>
      </c>
      <c r="L2099" s="193">
        <v>7843620</v>
      </c>
      <c r="M2099" s="193">
        <v>0</v>
      </c>
      <c r="N2099" s="193">
        <v>0</v>
      </c>
      <c r="O2099" s="193">
        <v>0</v>
      </c>
      <c r="P2099" s="199">
        <f t="shared" si="426"/>
        <v>63270540</v>
      </c>
      <c r="Q2099" s="240">
        <v>1076276100</v>
      </c>
      <c r="R2099" s="99">
        <v>669575730</v>
      </c>
      <c r="S2099" s="99">
        <v>126431200</v>
      </c>
      <c r="T2099" s="99">
        <v>8524.9</v>
      </c>
      <c r="U2099" s="99">
        <v>203790000</v>
      </c>
      <c r="V2099" s="99">
        <v>1091620</v>
      </c>
      <c r="W2099" s="99">
        <v>75379000</v>
      </c>
      <c r="X2099" s="241">
        <f t="shared" si="427"/>
        <v>145042459.75940952</v>
      </c>
      <c r="Y2099" s="241">
        <f t="shared" si="428"/>
        <v>6807923.836099999</v>
      </c>
      <c r="Z2099" s="241">
        <f t="shared" si="429"/>
        <v>136518766.45930952</v>
      </c>
      <c r="AA2099" s="241">
        <f t="shared" si="430"/>
        <v>1715769.4639999999</v>
      </c>
      <c r="AB2099" s="258">
        <v>1753446.3999999999</v>
      </c>
      <c r="AC2099" s="258">
        <v>215.33484999999999</v>
      </c>
      <c r="AD2099" s="258">
        <v>3890884.8</v>
      </c>
      <c r="AE2099" s="258">
        <v>219.75344999999999</v>
      </c>
      <c r="AF2099" s="258">
        <v>1159318.3</v>
      </c>
      <c r="AG2099" s="258">
        <v>3839.2478000000001</v>
      </c>
      <c r="AH2099" s="258">
        <v>1147865.3999999999</v>
      </c>
      <c r="AI2099" s="258">
        <v>6763.9494999999997</v>
      </c>
      <c r="AJ2099" s="258">
        <v>14165.769</v>
      </c>
      <c r="AK2099" s="258">
        <v>5804.6427999999996</v>
      </c>
      <c r="AL2099" s="258">
        <v>1805.4238</v>
      </c>
      <c r="AM2099" s="258">
        <v>6.3742095000000001</v>
      </c>
      <c r="AN2099" s="258">
        <v>1235181.8999999999</v>
      </c>
      <c r="AO2099" s="258">
        <v>111758720</v>
      </c>
      <c r="AP2099" s="258">
        <v>22348453</v>
      </c>
      <c r="AQ2099" s="258">
        <v>39588.964</v>
      </c>
      <c r="AR2099" s="258">
        <v>1676180.5</v>
      </c>
      <c r="AT2099" s="193"/>
      <c r="AU2099" s="193"/>
      <c r="AV2099" s="193"/>
      <c r="AW2099" s="193"/>
      <c r="AX2099" s="193"/>
      <c r="AY2099" s="193"/>
      <c r="AZ2099" s="193"/>
      <c r="BA2099" s="193"/>
      <c r="BB2099" s="193"/>
      <c r="BC2099" s="193"/>
      <c r="BD2099" s="193"/>
      <c r="BE2099" s="315"/>
      <c r="BF2099" s="315"/>
      <c r="BG2099" s="315"/>
      <c r="BH2099" s="315"/>
      <c r="BI2099" s="315"/>
      <c r="BJ2099" s="315"/>
      <c r="BK2099" s="315"/>
    </row>
    <row r="2100" spans="1:63" x14ac:dyDescent="0.25">
      <c r="A2100" s="9"/>
      <c r="B2100" s="43" t="s">
        <v>1264</v>
      </c>
      <c r="C2100" s="6" t="s">
        <v>3547</v>
      </c>
      <c r="D2100" s="193">
        <v>26740551</v>
      </c>
      <c r="E2100" s="193">
        <v>9399187.5999999996</v>
      </c>
      <c r="F2100" s="193">
        <v>4250335.0999999996</v>
      </c>
      <c r="G2100" s="193">
        <v>1609983.9</v>
      </c>
      <c r="H2100" s="193">
        <v>114472.38</v>
      </c>
      <c r="I2100" s="193">
        <v>1435621.8</v>
      </c>
      <c r="J2100" s="193">
        <v>586246.05000000005</v>
      </c>
      <c r="K2100" s="193">
        <v>17728.161</v>
      </c>
      <c r="L2100" s="193">
        <v>9326975.5</v>
      </c>
      <c r="M2100" s="193">
        <v>0</v>
      </c>
      <c r="N2100" s="193">
        <v>0</v>
      </c>
      <c r="O2100" s="193">
        <v>0</v>
      </c>
      <c r="P2100" s="199">
        <f t="shared" si="426"/>
        <v>69623611.851851851</v>
      </c>
      <c r="Q2100" s="240">
        <v>1176315800</v>
      </c>
      <c r="R2100" s="99">
        <v>751789840</v>
      </c>
      <c r="S2100" s="99">
        <v>137575200</v>
      </c>
      <c r="T2100" s="99">
        <v>24031</v>
      </c>
      <c r="U2100" s="99">
        <v>206390000</v>
      </c>
      <c r="V2100" s="99">
        <v>1277682</v>
      </c>
      <c r="W2100" s="99">
        <v>79259000</v>
      </c>
      <c r="X2100" s="241">
        <f t="shared" si="427"/>
        <v>18232002.883862399</v>
      </c>
      <c r="Y2100" s="241">
        <f t="shared" si="428"/>
        <v>7146322.0932299998</v>
      </c>
      <c r="Z2100" s="241">
        <f t="shared" si="429"/>
        <v>9160273.0706324</v>
      </c>
      <c r="AA2100" s="241">
        <f t="shared" si="430"/>
        <v>1925407.72</v>
      </c>
      <c r="AB2100" s="258">
        <v>1929547.4</v>
      </c>
      <c r="AC2100" s="258">
        <v>233.94660999999999</v>
      </c>
      <c r="AD2100" s="258">
        <v>3950074.5</v>
      </c>
      <c r="AE2100" s="258">
        <v>236.26902000000001</v>
      </c>
      <c r="AF2100" s="258">
        <v>1262039.7</v>
      </c>
      <c r="AG2100" s="258">
        <v>4190.2776000000003</v>
      </c>
      <c r="AH2100" s="258">
        <v>1263122</v>
      </c>
      <c r="AI2100" s="258">
        <v>7099.1552000000001</v>
      </c>
      <c r="AJ2100" s="258">
        <v>14499.311</v>
      </c>
      <c r="AK2100" s="258">
        <v>6126.6808000000001</v>
      </c>
      <c r="AL2100" s="258">
        <v>1906.6964</v>
      </c>
      <c r="AM2100" s="258">
        <v>6.6872324000000001</v>
      </c>
      <c r="AN2100" s="258">
        <v>1247785.6000000001</v>
      </c>
      <c r="AO2100" s="258">
        <v>6508712.5</v>
      </c>
      <c r="AP2100" s="258">
        <v>111014.44</v>
      </c>
      <c r="AQ2100" s="258">
        <v>43391.42</v>
      </c>
      <c r="AR2100" s="258">
        <v>1882016.3</v>
      </c>
      <c r="AT2100" s="193"/>
      <c r="AU2100" s="193"/>
      <c r="AV2100" s="193"/>
      <c r="AW2100" s="193"/>
      <c r="AX2100" s="193"/>
      <c r="AY2100" s="193"/>
      <c r="AZ2100" s="193"/>
      <c r="BA2100" s="193"/>
      <c r="BB2100" s="193"/>
      <c r="BC2100" s="193"/>
      <c r="BD2100" s="193"/>
      <c r="BE2100" s="315"/>
      <c r="BF2100" s="315"/>
      <c r="BG2100" s="315"/>
      <c r="BH2100" s="315"/>
      <c r="BI2100" s="315"/>
      <c r="BJ2100" s="315"/>
      <c r="BK2100" s="315"/>
    </row>
    <row r="2101" spans="1:63" x14ac:dyDescent="0.25">
      <c r="A2101" s="9"/>
      <c r="B2101" s="43" t="s">
        <v>1264</v>
      </c>
      <c r="C2101" s="6" t="s">
        <v>3548</v>
      </c>
      <c r="D2101" s="193">
        <v>26740551</v>
      </c>
      <c r="E2101" s="193">
        <v>9399187.5999999996</v>
      </c>
      <c r="F2101" s="193">
        <v>4250335.0999999996</v>
      </c>
      <c r="G2101" s="193">
        <v>1609983.9</v>
      </c>
      <c r="H2101" s="193">
        <v>114472.38</v>
      </c>
      <c r="I2101" s="193">
        <v>1435621.8</v>
      </c>
      <c r="J2101" s="193">
        <v>586246.05000000005</v>
      </c>
      <c r="K2101" s="193">
        <v>17728.161</v>
      </c>
      <c r="L2101" s="193">
        <v>9326975.5</v>
      </c>
      <c r="M2101" s="193">
        <v>0</v>
      </c>
      <c r="N2101" s="193">
        <v>0</v>
      </c>
      <c r="O2101" s="193">
        <v>0</v>
      </c>
      <c r="P2101" s="199">
        <f t="shared" si="426"/>
        <v>69623611.851851851</v>
      </c>
      <c r="Q2101" s="240">
        <v>1176315800</v>
      </c>
      <c r="R2101" s="99">
        <v>751789840</v>
      </c>
      <c r="S2101" s="99">
        <v>137575200</v>
      </c>
      <c r="T2101" s="99">
        <v>24031</v>
      </c>
      <c r="U2101" s="99">
        <v>206390000</v>
      </c>
      <c r="V2101" s="99">
        <v>1277682</v>
      </c>
      <c r="W2101" s="99">
        <v>79259000</v>
      </c>
      <c r="X2101" s="241">
        <f t="shared" si="427"/>
        <v>1623399089.9438624</v>
      </c>
      <c r="Y2101" s="241">
        <f t="shared" si="428"/>
        <v>7146322.0932299998</v>
      </c>
      <c r="Z2101" s="241">
        <f t="shared" si="429"/>
        <v>1614327360.1306324</v>
      </c>
      <c r="AA2101" s="241">
        <f t="shared" si="430"/>
        <v>1925407.72</v>
      </c>
      <c r="AB2101" s="258">
        <v>1929547.4</v>
      </c>
      <c r="AC2101" s="258">
        <v>233.94660999999999</v>
      </c>
      <c r="AD2101" s="258">
        <v>3950074.5</v>
      </c>
      <c r="AE2101" s="258">
        <v>236.26902000000001</v>
      </c>
      <c r="AF2101" s="258">
        <v>1262039.7</v>
      </c>
      <c r="AG2101" s="258">
        <v>4190.2776000000003</v>
      </c>
      <c r="AH2101" s="258">
        <v>1263122</v>
      </c>
      <c r="AI2101" s="258">
        <v>7099.1552000000001</v>
      </c>
      <c r="AJ2101" s="258">
        <v>14499.311</v>
      </c>
      <c r="AK2101" s="258">
        <v>6126.6808000000001</v>
      </c>
      <c r="AL2101" s="258">
        <v>1906.6964</v>
      </c>
      <c r="AM2101" s="258">
        <v>6.6872324000000001</v>
      </c>
      <c r="AN2101" s="258">
        <v>1247785.6000000001</v>
      </c>
      <c r="AO2101" s="258">
        <v>1554610400</v>
      </c>
      <c r="AP2101" s="258">
        <v>57176414</v>
      </c>
      <c r="AQ2101" s="258">
        <v>43391.42</v>
      </c>
      <c r="AR2101" s="258">
        <v>1882016.3</v>
      </c>
      <c r="AT2101" s="193"/>
      <c r="AU2101" s="193"/>
      <c r="AV2101" s="193"/>
      <c r="AW2101" s="193"/>
      <c r="AX2101" s="193"/>
      <c r="AY2101" s="193"/>
      <c r="AZ2101" s="193"/>
      <c r="BA2101" s="193"/>
      <c r="BB2101" s="193"/>
      <c r="BC2101" s="193"/>
      <c r="BD2101" s="193"/>
      <c r="BE2101" s="315"/>
      <c r="BF2101" s="315"/>
      <c r="BG2101" s="315"/>
      <c r="BH2101" s="315"/>
      <c r="BI2101" s="315"/>
      <c r="BJ2101" s="315"/>
      <c r="BK2101" s="315"/>
    </row>
    <row r="2102" spans="1:63" x14ac:dyDescent="0.25">
      <c r="A2102" s="9"/>
      <c r="B2102" s="43" t="s">
        <v>1264</v>
      </c>
      <c r="C2102" s="6" t="s">
        <v>3549</v>
      </c>
      <c r="D2102" s="193">
        <v>23930210</v>
      </c>
      <c r="E2102" s="193">
        <v>8541522.9000000004</v>
      </c>
      <c r="F2102" s="193">
        <v>4044417.6</v>
      </c>
      <c r="G2102" s="193">
        <v>1571207.4</v>
      </c>
      <c r="H2102" s="193">
        <v>96323.489000000001</v>
      </c>
      <c r="I2102" s="193">
        <v>1303217</v>
      </c>
      <c r="J2102" s="193">
        <v>515414.05</v>
      </c>
      <c r="K2102" s="193">
        <v>14487.987999999999</v>
      </c>
      <c r="L2102" s="193">
        <v>7843620</v>
      </c>
      <c r="M2102" s="193">
        <v>0</v>
      </c>
      <c r="N2102" s="193">
        <v>0</v>
      </c>
      <c r="O2102" s="193">
        <v>0</v>
      </c>
      <c r="P2102" s="199">
        <f t="shared" si="426"/>
        <v>63270540</v>
      </c>
      <c r="Q2102" s="240">
        <v>1076276100</v>
      </c>
      <c r="R2102" s="99">
        <v>669575730</v>
      </c>
      <c r="S2102" s="99">
        <v>126431200</v>
      </c>
      <c r="T2102" s="99">
        <v>8524.9</v>
      </c>
      <c r="U2102" s="99">
        <v>203790000</v>
      </c>
      <c r="V2102" s="99">
        <v>1091620</v>
      </c>
      <c r="W2102" s="99">
        <v>75379000</v>
      </c>
      <c r="X2102" s="241">
        <f t="shared" si="427"/>
        <v>21214597.6554095</v>
      </c>
      <c r="Y2102" s="241">
        <f t="shared" si="428"/>
        <v>6807923.836099999</v>
      </c>
      <c r="Z2102" s="241">
        <f t="shared" si="429"/>
        <v>12690904.355309499</v>
      </c>
      <c r="AA2102" s="241">
        <f t="shared" si="430"/>
        <v>1715769.4639999999</v>
      </c>
      <c r="AB2102" s="258">
        <v>1753446.3999999999</v>
      </c>
      <c r="AC2102" s="258">
        <v>215.33484999999999</v>
      </c>
      <c r="AD2102" s="258">
        <v>3890884.8</v>
      </c>
      <c r="AE2102" s="258">
        <v>219.75344999999999</v>
      </c>
      <c r="AF2102" s="258">
        <v>1159318.3</v>
      </c>
      <c r="AG2102" s="258">
        <v>3839.2478000000001</v>
      </c>
      <c r="AH2102" s="258">
        <v>1147865.3999999999</v>
      </c>
      <c r="AI2102" s="258">
        <v>6763.9494999999997</v>
      </c>
      <c r="AJ2102" s="258">
        <v>14165.769</v>
      </c>
      <c r="AK2102" s="258">
        <v>5804.6427999999996</v>
      </c>
      <c r="AL2102" s="258">
        <v>1805.4238</v>
      </c>
      <c r="AM2102" s="258">
        <v>6.3742095000000001</v>
      </c>
      <c r="AN2102" s="258">
        <v>1235181.8999999999</v>
      </c>
      <c r="AO2102" s="258">
        <v>10237679</v>
      </c>
      <c r="AP2102" s="258">
        <v>41631.896000000001</v>
      </c>
      <c r="AQ2102" s="258">
        <v>39588.964</v>
      </c>
      <c r="AR2102" s="258">
        <v>1676180.5</v>
      </c>
      <c r="AT2102" s="193"/>
      <c r="AU2102" s="193"/>
      <c r="AV2102" s="193"/>
      <c r="AW2102" s="193"/>
      <c r="AX2102" s="193"/>
      <c r="AY2102" s="193"/>
      <c r="AZ2102" s="193"/>
      <c r="BA2102" s="193"/>
      <c r="BB2102" s="193"/>
      <c r="BC2102" s="193"/>
      <c r="BD2102" s="193"/>
      <c r="BE2102" s="315"/>
      <c r="BF2102" s="315"/>
      <c r="BG2102" s="315"/>
      <c r="BH2102" s="315"/>
      <c r="BI2102" s="315"/>
      <c r="BJ2102" s="315"/>
      <c r="BK2102" s="315"/>
    </row>
    <row r="2103" spans="1:63" x14ac:dyDescent="0.25">
      <c r="A2103" s="9"/>
      <c r="B2103" s="43" t="s">
        <v>1264</v>
      </c>
      <c r="C2103" s="6" t="s">
        <v>3550</v>
      </c>
      <c r="D2103" s="193">
        <v>829401.1</v>
      </c>
      <c r="E2103" s="193">
        <v>301194.62</v>
      </c>
      <c r="F2103" s="193">
        <v>127617.16</v>
      </c>
      <c r="G2103" s="193">
        <v>28041.35</v>
      </c>
      <c r="H2103" s="193">
        <v>5021.8546999999999</v>
      </c>
      <c r="I2103" s="193">
        <v>41242.578000000001</v>
      </c>
      <c r="J2103" s="193">
        <v>21287.528999999999</v>
      </c>
      <c r="K2103" s="193">
        <v>770.14436999999998</v>
      </c>
      <c r="L2103" s="193">
        <v>304225.84999999998</v>
      </c>
      <c r="M2103" s="193">
        <v>0</v>
      </c>
      <c r="N2103" s="193">
        <v>0</v>
      </c>
      <c r="O2103" s="193">
        <v>0</v>
      </c>
      <c r="P2103" s="199">
        <f t="shared" si="426"/>
        <v>2231071.2592592589</v>
      </c>
      <c r="Q2103" s="240">
        <v>35012312</v>
      </c>
      <c r="R2103" s="99">
        <v>26244912</v>
      </c>
      <c r="S2103" s="99">
        <v>4331152</v>
      </c>
      <c r="T2103" s="99">
        <v>1737.8</v>
      </c>
      <c r="U2103" s="99">
        <v>2589400</v>
      </c>
      <c r="V2103" s="99">
        <v>46210.3</v>
      </c>
      <c r="W2103" s="99">
        <v>1798900</v>
      </c>
      <c r="X2103" s="241">
        <f t="shared" si="427"/>
        <v>525238.53634296998</v>
      </c>
      <c r="Y2103" s="241">
        <f t="shared" si="428"/>
        <v>165666.65518799998</v>
      </c>
      <c r="Z2103" s="241">
        <f t="shared" si="429"/>
        <v>292670.92755497003</v>
      </c>
      <c r="AA2103" s="241">
        <f t="shared" si="430"/>
        <v>66900.953599999993</v>
      </c>
      <c r="AB2103" s="258">
        <v>61838.663999999997</v>
      </c>
      <c r="AC2103" s="258">
        <v>7.3778522000000004</v>
      </c>
      <c r="AD2103" s="258">
        <v>63525.508999999998</v>
      </c>
      <c r="AE2103" s="258">
        <v>7.3350657999999997</v>
      </c>
      <c r="AF2103" s="258">
        <v>40153.677000000003</v>
      </c>
      <c r="AG2103" s="258">
        <v>134.09227000000001</v>
      </c>
      <c r="AH2103" s="258">
        <v>40476.517999999996</v>
      </c>
      <c r="AI2103" s="258">
        <v>215.37043</v>
      </c>
      <c r="AJ2103" s="258">
        <v>250.06465</v>
      </c>
      <c r="AK2103" s="258">
        <v>151.48648</v>
      </c>
      <c r="AL2103" s="258">
        <v>39.270493000000002</v>
      </c>
      <c r="AM2103" s="258">
        <v>0.12850196999999999</v>
      </c>
      <c r="AN2103" s="258">
        <v>15031.169</v>
      </c>
      <c r="AO2103" s="258">
        <v>135575.91</v>
      </c>
      <c r="AP2103" s="258">
        <v>100931.01</v>
      </c>
      <c r="AQ2103" s="258">
        <v>1199.3065999999999</v>
      </c>
      <c r="AR2103" s="258">
        <v>65701.646999999997</v>
      </c>
      <c r="AT2103" s="193"/>
      <c r="AU2103" s="193"/>
      <c r="AV2103" s="193"/>
      <c r="AW2103" s="193"/>
      <c r="AX2103" s="193"/>
      <c r="AY2103" s="193"/>
      <c r="AZ2103" s="193"/>
      <c r="BA2103" s="193"/>
      <c r="BB2103" s="193"/>
      <c r="BC2103" s="193"/>
      <c r="BD2103" s="193"/>
      <c r="BE2103" s="315"/>
      <c r="BF2103" s="315"/>
      <c r="BG2103" s="315"/>
      <c r="BH2103" s="315"/>
      <c r="BI2103" s="315"/>
      <c r="BJ2103" s="315"/>
      <c r="BK2103" s="315"/>
    </row>
    <row r="2104" spans="1:63" x14ac:dyDescent="0.25">
      <c r="A2104" s="9"/>
      <c r="B2104" s="43" t="s">
        <v>1264</v>
      </c>
      <c r="C2104" s="6" t="s">
        <v>3551</v>
      </c>
      <c r="D2104" s="193">
        <v>79461.843999999997</v>
      </c>
      <c r="E2104" s="193">
        <v>33534.572</v>
      </c>
      <c r="F2104" s="193">
        <v>16843.386999999999</v>
      </c>
      <c r="G2104" s="193">
        <v>3235.1390999999999</v>
      </c>
      <c r="H2104" s="193">
        <v>471.71145000000001</v>
      </c>
      <c r="I2104" s="193">
        <v>3941.3591999999999</v>
      </c>
      <c r="J2104" s="193">
        <v>2035.317</v>
      </c>
      <c r="K2104" s="193">
        <v>55.402242999999999</v>
      </c>
      <c r="L2104" s="193">
        <v>19344.955999999998</v>
      </c>
      <c r="M2104" s="193">
        <v>0</v>
      </c>
      <c r="N2104" s="193">
        <v>0</v>
      </c>
      <c r="O2104" s="193">
        <v>0</v>
      </c>
      <c r="P2104" s="199">
        <f t="shared" si="426"/>
        <v>248404.23703703703</v>
      </c>
      <c r="Q2104" s="240">
        <v>4216397.9000000004</v>
      </c>
      <c r="R2104" s="99">
        <v>2795570.2</v>
      </c>
      <c r="S2104" s="99">
        <v>501866.4</v>
      </c>
      <c r="T2104" s="99">
        <v>8.8032000000000004</v>
      </c>
      <c r="U2104" s="99">
        <v>698490</v>
      </c>
      <c r="V2104" s="99">
        <v>4082.4569999999999</v>
      </c>
      <c r="W2104" s="99">
        <v>216380</v>
      </c>
      <c r="X2104" s="241">
        <f t="shared" si="427"/>
        <v>40191.572906915993</v>
      </c>
      <c r="Y2104" s="241">
        <f t="shared" si="428"/>
        <v>18927.852090069999</v>
      </c>
      <c r="Z2104" s="241">
        <f t="shared" si="429"/>
        <v>14190.875657845998</v>
      </c>
      <c r="AA2104" s="241">
        <f t="shared" si="430"/>
        <v>7072.8451589999995</v>
      </c>
      <c r="AB2104" s="258">
        <v>6884.7870000000003</v>
      </c>
      <c r="AC2104" s="258">
        <v>0.92026193000000001</v>
      </c>
      <c r="AD2104" s="258">
        <v>7614.3067000000001</v>
      </c>
      <c r="AE2104" s="258">
        <v>0.89539513999999998</v>
      </c>
      <c r="AF2104" s="258">
        <v>4411.5186999999996</v>
      </c>
      <c r="AG2104" s="258">
        <v>15.424033</v>
      </c>
      <c r="AH2104" s="258">
        <v>4506.6247999999996</v>
      </c>
      <c r="AI2104" s="258">
        <v>28.728216</v>
      </c>
      <c r="AJ2104" s="258">
        <v>28.760702999999999</v>
      </c>
      <c r="AK2104" s="258">
        <v>19.268905</v>
      </c>
      <c r="AL2104" s="258">
        <v>4.0317987000000004</v>
      </c>
      <c r="AM2104" s="258">
        <v>1.3135146E-2</v>
      </c>
      <c r="AN2104" s="258">
        <v>3865.6718999999998</v>
      </c>
      <c r="AO2104" s="258">
        <v>2352.6448999999998</v>
      </c>
      <c r="AP2104" s="258">
        <v>3385.1313</v>
      </c>
      <c r="AQ2104" s="258">
        <v>75.217558999999994</v>
      </c>
      <c r="AR2104" s="258">
        <v>6997.6275999999998</v>
      </c>
      <c r="AT2104" s="193"/>
      <c r="AU2104" s="193"/>
      <c r="AV2104" s="193"/>
      <c r="AW2104" s="193"/>
      <c r="AX2104" s="193"/>
      <c r="AY2104" s="193"/>
      <c r="AZ2104" s="193"/>
      <c r="BA2104" s="193"/>
      <c r="BB2104" s="193"/>
      <c r="BC2104" s="193"/>
      <c r="BD2104" s="193"/>
      <c r="BE2104" s="315"/>
      <c r="BF2104" s="315"/>
      <c r="BG2104" s="315"/>
      <c r="BH2104" s="315"/>
      <c r="BI2104" s="315"/>
      <c r="BJ2104" s="315"/>
      <c r="BK2104" s="315"/>
    </row>
    <row r="2105" spans="1:63" x14ac:dyDescent="0.25">
      <c r="A2105" s="9"/>
      <c r="B2105" s="43" t="s">
        <v>1264</v>
      </c>
      <c r="C2105" s="6" t="s">
        <v>3552</v>
      </c>
      <c r="D2105" s="193">
        <v>175851.17</v>
      </c>
      <c r="E2105" s="193">
        <v>59515.150999999998</v>
      </c>
      <c r="F2105" s="193">
        <v>23967.588</v>
      </c>
      <c r="G2105" s="193">
        <v>5385.2969000000003</v>
      </c>
      <c r="H2105" s="193">
        <v>1076.2166</v>
      </c>
      <c r="I2105" s="193">
        <v>8782.5835999999999</v>
      </c>
      <c r="J2105" s="193">
        <v>4586.5510999999997</v>
      </c>
      <c r="K2105" s="193">
        <v>178.79481999999999</v>
      </c>
      <c r="L2105" s="193">
        <v>72358.989000000001</v>
      </c>
      <c r="M2105" s="193">
        <v>0</v>
      </c>
      <c r="N2105" s="193">
        <v>0</v>
      </c>
      <c r="O2105" s="193">
        <v>0</v>
      </c>
      <c r="P2105" s="199">
        <f t="shared" si="426"/>
        <v>440852.97037037031</v>
      </c>
      <c r="Q2105" s="240">
        <v>7257306.7000000002</v>
      </c>
      <c r="R2105" s="99">
        <v>5331257.8</v>
      </c>
      <c r="S2105" s="99">
        <v>847952</v>
      </c>
      <c r="T2105" s="99">
        <v>502.67</v>
      </c>
      <c r="U2105" s="99">
        <v>725600</v>
      </c>
      <c r="V2105" s="99">
        <v>10314.23</v>
      </c>
      <c r="W2105" s="99">
        <v>341680</v>
      </c>
      <c r="X2105" s="241">
        <f t="shared" si="427"/>
        <v>34955100.485343054</v>
      </c>
      <c r="Y2105" s="241">
        <f t="shared" si="428"/>
        <v>32233.338616700003</v>
      </c>
      <c r="Z2105" s="241">
        <f t="shared" si="429"/>
        <v>34909236.563136354</v>
      </c>
      <c r="AA2105" s="241">
        <f t="shared" si="430"/>
        <v>13630.58359</v>
      </c>
      <c r="AB2105" s="258">
        <v>12219.263000000001</v>
      </c>
      <c r="AC2105" s="258">
        <v>1.3958839000000001</v>
      </c>
      <c r="AD2105" s="258">
        <v>11861.726000000001</v>
      </c>
      <c r="AE2105" s="258">
        <v>1.4288118000000001</v>
      </c>
      <c r="AF2105" s="258">
        <v>8123.1877999999997</v>
      </c>
      <c r="AG2105" s="258">
        <v>26.337121</v>
      </c>
      <c r="AH2105" s="258">
        <v>7997.9548999999997</v>
      </c>
      <c r="AI2105" s="258">
        <v>40.312041999999998</v>
      </c>
      <c r="AJ2105" s="258">
        <v>47.795036000000003</v>
      </c>
      <c r="AK2105" s="258">
        <v>31.342040000000001</v>
      </c>
      <c r="AL2105" s="258">
        <v>7.9841619000000001</v>
      </c>
      <c r="AM2105" s="258">
        <v>2.6056454E-2</v>
      </c>
      <c r="AN2105" s="258">
        <v>3992.6489000000001</v>
      </c>
      <c r="AO2105" s="258">
        <v>25682800</v>
      </c>
      <c r="AP2105" s="258">
        <v>9214318.5</v>
      </c>
      <c r="AQ2105" s="258">
        <v>283.64758999999998</v>
      </c>
      <c r="AR2105" s="258">
        <v>13346.936</v>
      </c>
      <c r="AT2105" s="193"/>
      <c r="AU2105" s="193"/>
      <c r="AV2105" s="193"/>
      <c r="AW2105" s="193"/>
      <c r="AX2105" s="193"/>
      <c r="AY2105" s="193"/>
      <c r="AZ2105" s="193"/>
      <c r="BA2105" s="193"/>
      <c r="BB2105" s="193"/>
      <c r="BC2105" s="193"/>
      <c r="BD2105" s="193"/>
      <c r="BE2105" s="315"/>
      <c r="BF2105" s="315"/>
      <c r="BG2105" s="315"/>
      <c r="BH2105" s="315"/>
      <c r="BI2105" s="315"/>
      <c r="BJ2105" s="315"/>
      <c r="BK2105" s="315"/>
    </row>
    <row r="2106" spans="1:63" x14ac:dyDescent="0.25">
      <c r="A2106" s="9"/>
      <c r="B2106" s="43" t="s">
        <v>1264</v>
      </c>
      <c r="C2106" s="6" t="s">
        <v>3553</v>
      </c>
      <c r="D2106" s="193">
        <v>26740551</v>
      </c>
      <c r="E2106" s="193">
        <v>9399187.5999999996</v>
      </c>
      <c r="F2106" s="193">
        <v>4250335.0999999996</v>
      </c>
      <c r="G2106" s="193">
        <v>1609983.9</v>
      </c>
      <c r="H2106" s="193">
        <v>114472.38</v>
      </c>
      <c r="I2106" s="193">
        <v>1435621.8</v>
      </c>
      <c r="J2106" s="193">
        <v>586246.05000000005</v>
      </c>
      <c r="K2106" s="193">
        <v>17728.161</v>
      </c>
      <c r="L2106" s="193">
        <v>9326975.5</v>
      </c>
      <c r="M2106" s="193">
        <v>0</v>
      </c>
      <c r="N2106" s="193">
        <v>0</v>
      </c>
      <c r="O2106" s="193">
        <v>0</v>
      </c>
      <c r="P2106" s="199">
        <f t="shared" si="426"/>
        <v>69623611.851851851</v>
      </c>
      <c r="Q2106" s="240">
        <v>1176315800</v>
      </c>
      <c r="R2106" s="99">
        <v>751789840</v>
      </c>
      <c r="S2106" s="99">
        <v>137575200</v>
      </c>
      <c r="T2106" s="99">
        <v>24031</v>
      </c>
      <c r="U2106" s="99">
        <v>206390000</v>
      </c>
      <c r="V2106" s="99">
        <v>1277682</v>
      </c>
      <c r="W2106" s="99">
        <v>79259000</v>
      </c>
      <c r="X2106" s="241">
        <f t="shared" si="427"/>
        <v>12202616.6338624</v>
      </c>
      <c r="Y2106" s="241">
        <f t="shared" si="428"/>
        <v>7146322.0932299998</v>
      </c>
      <c r="Z2106" s="241">
        <f t="shared" si="429"/>
        <v>3130886.8206324</v>
      </c>
      <c r="AA2106" s="241">
        <f t="shared" si="430"/>
        <v>1925407.72</v>
      </c>
      <c r="AB2106" s="258">
        <v>1929547.4</v>
      </c>
      <c r="AC2106" s="258">
        <v>233.94660999999999</v>
      </c>
      <c r="AD2106" s="258">
        <v>3950074.5</v>
      </c>
      <c r="AE2106" s="258">
        <v>236.26902000000001</v>
      </c>
      <c r="AF2106" s="258">
        <v>1262039.7</v>
      </c>
      <c r="AG2106" s="258">
        <v>4190.2776000000003</v>
      </c>
      <c r="AH2106" s="258">
        <v>1263122</v>
      </c>
      <c r="AI2106" s="258">
        <v>7099.1552000000001</v>
      </c>
      <c r="AJ2106" s="258">
        <v>14499.311</v>
      </c>
      <c r="AK2106" s="258">
        <v>6126.6808000000001</v>
      </c>
      <c r="AL2106" s="258">
        <v>1906.6964</v>
      </c>
      <c r="AM2106" s="258">
        <v>6.6872324000000001</v>
      </c>
      <c r="AN2106" s="258">
        <v>1247785.6000000001</v>
      </c>
      <c r="AO2106" s="258">
        <v>331135.46000000002</v>
      </c>
      <c r="AP2106" s="258">
        <v>259205.23</v>
      </c>
      <c r="AQ2106" s="258">
        <v>43391.42</v>
      </c>
      <c r="AR2106" s="258">
        <v>1882016.3</v>
      </c>
      <c r="AT2106" s="193"/>
      <c r="AU2106" s="193"/>
      <c r="AV2106" s="193"/>
      <c r="AW2106" s="193"/>
      <c r="AX2106" s="193"/>
      <c r="AY2106" s="193"/>
      <c r="AZ2106" s="193"/>
      <c r="BA2106" s="193"/>
      <c r="BB2106" s="193"/>
      <c r="BC2106" s="193"/>
      <c r="BD2106" s="193"/>
      <c r="BE2106" s="315"/>
      <c r="BF2106" s="315"/>
      <c r="BG2106" s="315"/>
      <c r="BH2106" s="315"/>
      <c r="BI2106" s="315"/>
      <c r="BJ2106" s="315"/>
      <c r="BK2106" s="315"/>
    </row>
    <row r="2107" spans="1:63" x14ac:dyDescent="0.25">
      <c r="A2107" s="9"/>
      <c r="B2107" s="43" t="s">
        <v>1264</v>
      </c>
      <c r="C2107" s="24" t="s">
        <v>3554</v>
      </c>
      <c r="D2107" s="172">
        <v>23930210</v>
      </c>
      <c r="E2107" s="172">
        <v>8541522.9000000004</v>
      </c>
      <c r="F2107" s="172">
        <v>4044417.6</v>
      </c>
      <c r="G2107" s="172">
        <v>1571207.4</v>
      </c>
      <c r="H2107" s="172">
        <v>96323.489000000001</v>
      </c>
      <c r="I2107" s="172">
        <v>1303217</v>
      </c>
      <c r="J2107" s="172">
        <v>515414.05</v>
      </c>
      <c r="K2107" s="172">
        <v>14487.987999999999</v>
      </c>
      <c r="L2107" s="172">
        <v>7843620</v>
      </c>
      <c r="M2107" s="172">
        <v>0</v>
      </c>
      <c r="N2107" s="172">
        <v>0</v>
      </c>
      <c r="O2107" s="172">
        <v>0</v>
      </c>
      <c r="P2107" s="199">
        <f t="shared" si="426"/>
        <v>63270540</v>
      </c>
      <c r="Q2107" s="233">
        <v>1076276100</v>
      </c>
      <c r="R2107" s="96">
        <v>669575730</v>
      </c>
      <c r="S2107" s="96">
        <v>126431200</v>
      </c>
      <c r="T2107" s="96">
        <v>8524.9</v>
      </c>
      <c r="U2107" s="96">
        <v>203790000</v>
      </c>
      <c r="V2107" s="96">
        <v>1091620</v>
      </c>
      <c r="W2107" s="96">
        <v>75379000</v>
      </c>
      <c r="X2107" s="241">
        <f t="shared" si="427"/>
        <v>11742082.479409499</v>
      </c>
      <c r="Y2107" s="241">
        <f t="shared" si="428"/>
        <v>6807923.836099999</v>
      </c>
      <c r="Z2107" s="241">
        <f t="shared" si="429"/>
        <v>3218389.1793094995</v>
      </c>
      <c r="AA2107" s="241">
        <f t="shared" si="430"/>
        <v>1715769.4639999999</v>
      </c>
      <c r="AB2107" s="241">
        <v>1753446.3999999999</v>
      </c>
      <c r="AC2107" s="241">
        <v>215.33484999999999</v>
      </c>
      <c r="AD2107" s="241">
        <v>3890884.8</v>
      </c>
      <c r="AE2107" s="241">
        <v>219.75344999999999</v>
      </c>
      <c r="AF2107" s="241">
        <v>1159318.3</v>
      </c>
      <c r="AG2107" s="241">
        <v>3839.2478000000001</v>
      </c>
      <c r="AH2107" s="241">
        <v>1147865.3999999999</v>
      </c>
      <c r="AI2107" s="241">
        <v>6763.9494999999997</v>
      </c>
      <c r="AJ2107" s="241">
        <v>14165.769</v>
      </c>
      <c r="AK2107" s="241">
        <v>5804.6427999999996</v>
      </c>
      <c r="AL2107" s="241">
        <v>1805.4238</v>
      </c>
      <c r="AM2107" s="241">
        <v>6.3742095000000001</v>
      </c>
      <c r="AN2107" s="241">
        <v>1235181.8999999999</v>
      </c>
      <c r="AO2107" s="241">
        <v>467112.69</v>
      </c>
      <c r="AP2107" s="241">
        <v>339683.03</v>
      </c>
      <c r="AQ2107" s="241">
        <v>39588.964</v>
      </c>
      <c r="AR2107" s="241">
        <v>1676180.5</v>
      </c>
      <c r="AT2107" s="193"/>
      <c r="AU2107" s="193"/>
      <c r="AV2107" s="193"/>
      <c r="AW2107" s="193"/>
      <c r="AX2107" s="193"/>
      <c r="AY2107" s="193"/>
      <c r="AZ2107" s="193"/>
      <c r="BA2107" s="193"/>
      <c r="BB2107" s="193"/>
      <c r="BC2107" s="193"/>
      <c r="BD2107" s="193"/>
      <c r="BE2107" s="315"/>
      <c r="BF2107" s="315"/>
      <c r="BG2107" s="315"/>
      <c r="BH2107" s="315"/>
      <c r="BI2107" s="315"/>
      <c r="BJ2107" s="315"/>
      <c r="BK2107" s="315"/>
    </row>
    <row r="2108" spans="1:63" x14ac:dyDescent="0.25">
      <c r="A2108" s="9"/>
      <c r="B2108" s="43" t="s">
        <v>1264</v>
      </c>
      <c r="C2108" s="6" t="s">
        <v>3555</v>
      </c>
      <c r="D2108" s="193">
        <v>38130115</v>
      </c>
      <c r="E2108" s="193">
        <v>12863324</v>
      </c>
      <c r="F2108" s="193">
        <v>3462789.9</v>
      </c>
      <c r="G2108" s="193">
        <v>565864.14</v>
      </c>
      <c r="H2108" s="193">
        <v>256277.32</v>
      </c>
      <c r="I2108" s="193">
        <v>1775798.5</v>
      </c>
      <c r="J2108" s="193">
        <v>975106.95</v>
      </c>
      <c r="K2108" s="193">
        <v>44108.68</v>
      </c>
      <c r="L2108" s="193">
        <v>18186846</v>
      </c>
      <c r="M2108" s="193">
        <v>0</v>
      </c>
      <c r="N2108" s="193">
        <v>0</v>
      </c>
      <c r="O2108" s="193">
        <v>0</v>
      </c>
      <c r="P2108" s="199">
        <f t="shared" si="426"/>
        <v>95283881.481481478</v>
      </c>
      <c r="Q2108" s="240">
        <v>1487740900</v>
      </c>
      <c r="R2108" s="99">
        <v>1234232400</v>
      </c>
      <c r="S2108" s="99">
        <v>177856000</v>
      </c>
      <c r="T2108" s="99">
        <v>171910</v>
      </c>
      <c r="U2108" s="99">
        <v>16923000</v>
      </c>
      <c r="V2108" s="99">
        <v>2774605</v>
      </c>
      <c r="W2108" s="99">
        <v>55783000</v>
      </c>
      <c r="X2108" s="241">
        <f t="shared" si="427"/>
        <v>10309370.017042</v>
      </c>
      <c r="Y2108" s="241">
        <f t="shared" si="428"/>
        <v>5026674.8702799994</v>
      </c>
      <c r="Z2108" s="241">
        <f t="shared" si="429"/>
        <v>2144276.9847619999</v>
      </c>
      <c r="AA2108" s="241">
        <f t="shared" si="430"/>
        <v>3138418.162</v>
      </c>
      <c r="AB2108" s="258">
        <v>2641170.9</v>
      </c>
      <c r="AC2108" s="258">
        <v>300.41304000000002</v>
      </c>
      <c r="AD2108" s="258">
        <v>876901.59</v>
      </c>
      <c r="AE2108" s="258">
        <v>257.27823999999998</v>
      </c>
      <c r="AF2108" s="258">
        <v>1502437.6</v>
      </c>
      <c r="AG2108" s="258">
        <v>5607.0889999999999</v>
      </c>
      <c r="AH2108" s="258">
        <v>1728635.2</v>
      </c>
      <c r="AI2108" s="258">
        <v>5709.2892000000002</v>
      </c>
      <c r="AJ2108" s="258">
        <v>4894.1003000000001</v>
      </c>
      <c r="AK2108" s="258">
        <v>4531.3389999999999</v>
      </c>
      <c r="AL2108" s="258">
        <v>1314.7550000000001</v>
      </c>
      <c r="AM2108" s="258">
        <v>4.0232619999999999</v>
      </c>
      <c r="AN2108" s="258">
        <v>71040.232000000004</v>
      </c>
      <c r="AO2108" s="258">
        <v>86520.686000000002</v>
      </c>
      <c r="AP2108" s="258">
        <v>241627.36</v>
      </c>
      <c r="AQ2108" s="258">
        <v>48106.161999999997</v>
      </c>
      <c r="AR2108" s="258">
        <v>3090312</v>
      </c>
      <c r="AT2108" s="193"/>
      <c r="AU2108" s="193"/>
      <c r="AV2108" s="193"/>
      <c r="AW2108" s="193"/>
      <c r="AX2108" s="193"/>
      <c r="AY2108" s="193"/>
      <c r="AZ2108" s="193"/>
      <c r="BA2108" s="193"/>
      <c r="BB2108" s="193"/>
      <c r="BC2108" s="193"/>
      <c r="BD2108" s="193"/>
      <c r="BE2108" s="315"/>
      <c r="BF2108" s="315"/>
      <c r="BG2108" s="315"/>
      <c r="BH2108" s="315"/>
      <c r="BI2108" s="315"/>
      <c r="BJ2108" s="315"/>
      <c r="BK2108" s="315"/>
    </row>
    <row r="2109" spans="1:63" x14ac:dyDescent="0.25">
      <c r="A2109" s="9"/>
      <c r="B2109" s="43" t="s">
        <v>1264</v>
      </c>
      <c r="C2109" s="24" t="s">
        <v>3556</v>
      </c>
      <c r="D2109" s="172">
        <v>80543046</v>
      </c>
      <c r="E2109" s="172">
        <v>26157463</v>
      </c>
      <c r="F2109" s="172">
        <v>6970153.0999999996</v>
      </c>
      <c r="G2109" s="172">
        <v>1166486.5</v>
      </c>
      <c r="H2109" s="172">
        <v>533495.09</v>
      </c>
      <c r="I2109" s="172">
        <v>3772940.7</v>
      </c>
      <c r="J2109" s="172">
        <v>2057352.2</v>
      </c>
      <c r="K2109" s="172">
        <v>92343.702999999994</v>
      </c>
      <c r="L2109" s="172">
        <v>39792812</v>
      </c>
      <c r="M2109" s="172">
        <v>0</v>
      </c>
      <c r="N2109" s="172">
        <v>0</v>
      </c>
      <c r="O2109" s="172">
        <v>0</v>
      </c>
      <c r="P2109" s="199">
        <f t="shared" si="426"/>
        <v>193758985.18518516</v>
      </c>
      <c r="Q2109" s="233">
        <v>3002222600</v>
      </c>
      <c r="R2109" s="96">
        <v>2493926500</v>
      </c>
      <c r="S2109" s="96">
        <v>351612800</v>
      </c>
      <c r="T2109" s="96">
        <v>395310</v>
      </c>
      <c r="U2109" s="96">
        <v>34500000</v>
      </c>
      <c r="V2109" s="96">
        <v>5497922</v>
      </c>
      <c r="W2109" s="96">
        <v>116290000</v>
      </c>
      <c r="X2109" s="241">
        <f t="shared" si="427"/>
        <v>21111837.550788403</v>
      </c>
      <c r="Y2109" s="241">
        <f t="shared" si="428"/>
        <v>10328554.89704</v>
      </c>
      <c r="Z2109" s="241">
        <f t="shared" si="429"/>
        <v>4434277.3237483995</v>
      </c>
      <c r="AA2109" s="241">
        <f t="shared" si="430"/>
        <v>6349005.3300000001</v>
      </c>
      <c r="AB2109" s="241">
        <v>5370804.4000000004</v>
      </c>
      <c r="AC2109" s="241">
        <v>594.11162999999999</v>
      </c>
      <c r="AD2109" s="241">
        <v>1828646.4</v>
      </c>
      <c r="AE2109" s="241">
        <v>521.90940999999998</v>
      </c>
      <c r="AF2109" s="241">
        <v>3116914</v>
      </c>
      <c r="AG2109" s="241">
        <v>11074.075999999999</v>
      </c>
      <c r="AH2109" s="241">
        <v>3515165.4</v>
      </c>
      <c r="AI2109" s="241">
        <v>11476.638000000001</v>
      </c>
      <c r="AJ2109" s="241">
        <v>10078.629000000001</v>
      </c>
      <c r="AK2109" s="241">
        <v>9523.1687000000002</v>
      </c>
      <c r="AL2109" s="241">
        <v>2825.6522</v>
      </c>
      <c r="AM2109" s="241">
        <v>8.6658483999999998</v>
      </c>
      <c r="AN2109" s="241">
        <v>146561.28</v>
      </c>
      <c r="AO2109" s="241">
        <v>194963.22</v>
      </c>
      <c r="AP2109" s="241">
        <v>543674.67000000004</v>
      </c>
      <c r="AQ2109" s="241">
        <v>104954.23</v>
      </c>
      <c r="AR2109" s="241">
        <v>6244051.0999999996</v>
      </c>
      <c r="AT2109" s="193"/>
      <c r="AU2109" s="193"/>
      <c r="AV2109" s="193"/>
      <c r="AW2109" s="193"/>
      <c r="AX2109" s="193"/>
      <c r="AY2109" s="193"/>
      <c r="AZ2109" s="193"/>
      <c r="BA2109" s="193"/>
      <c r="BB2109" s="193"/>
      <c r="BC2109" s="193"/>
      <c r="BD2109" s="193"/>
      <c r="BE2109" s="315"/>
      <c r="BF2109" s="315"/>
      <c r="BG2109" s="315"/>
      <c r="BH2109" s="315"/>
      <c r="BI2109" s="315"/>
      <c r="BJ2109" s="315"/>
      <c r="BK2109" s="315"/>
    </row>
    <row r="2110" spans="1:63" x14ac:dyDescent="0.25">
      <c r="A2110" s="9"/>
      <c r="B2110" s="43" t="s">
        <v>1264</v>
      </c>
      <c r="C2110" s="24" t="s">
        <v>3557</v>
      </c>
      <c r="D2110" s="172">
        <v>53431745</v>
      </c>
      <c r="E2110" s="172">
        <v>16695940</v>
      </c>
      <c r="F2110" s="172">
        <v>6088053.0999999996</v>
      </c>
      <c r="G2110" s="172">
        <v>670572.65</v>
      </c>
      <c r="H2110" s="172">
        <v>240697.96</v>
      </c>
      <c r="I2110" s="172">
        <v>3563665.7</v>
      </c>
      <c r="J2110" s="172">
        <v>874531.31</v>
      </c>
      <c r="K2110" s="172">
        <v>32847.103999999999</v>
      </c>
      <c r="L2110" s="172">
        <v>25265437</v>
      </c>
      <c r="M2110" s="172">
        <v>0</v>
      </c>
      <c r="N2110" s="172">
        <v>0</v>
      </c>
      <c r="O2110" s="172">
        <v>0</v>
      </c>
      <c r="P2110" s="199">
        <f t="shared" si="426"/>
        <v>123673629.62962963</v>
      </c>
      <c r="Q2110" s="233">
        <v>1712544800</v>
      </c>
      <c r="R2110" s="96">
        <v>1441968900</v>
      </c>
      <c r="S2110" s="96">
        <v>178332000</v>
      </c>
      <c r="T2110" s="96">
        <v>1975.4</v>
      </c>
      <c r="U2110" s="96">
        <v>16710000</v>
      </c>
      <c r="V2110" s="96">
        <v>2551905</v>
      </c>
      <c r="W2110" s="96">
        <v>72980000</v>
      </c>
      <c r="X2110" s="241">
        <f t="shared" si="427"/>
        <v>13179366.735994799</v>
      </c>
      <c r="Y2110" s="241">
        <f t="shared" si="428"/>
        <v>6946475.8335199999</v>
      </c>
      <c r="Z2110" s="241">
        <f t="shared" si="429"/>
        <v>2578451.3134748</v>
      </c>
      <c r="AA2110" s="241">
        <f t="shared" si="430"/>
        <v>3654439.5890000002</v>
      </c>
      <c r="AB2110" s="241">
        <v>3428086.2</v>
      </c>
      <c r="AC2110" s="241">
        <v>438.97055999999998</v>
      </c>
      <c r="AD2110" s="241">
        <v>1230651.8999999999</v>
      </c>
      <c r="AE2110" s="241">
        <v>690.32626000000005</v>
      </c>
      <c r="AF2110" s="241">
        <v>2280927</v>
      </c>
      <c r="AG2110" s="241">
        <v>5681.4367000000002</v>
      </c>
      <c r="AH2110" s="241">
        <v>2243729.2000000002</v>
      </c>
      <c r="AI2110" s="241">
        <v>9273.5596999999998</v>
      </c>
      <c r="AJ2110" s="241">
        <v>5808.4232000000002</v>
      </c>
      <c r="AK2110" s="241">
        <v>4227.8455999999996</v>
      </c>
      <c r="AL2110" s="241">
        <v>1463.1593</v>
      </c>
      <c r="AM2110" s="241">
        <v>4.7946748000000001</v>
      </c>
      <c r="AN2110" s="241">
        <v>123581.69</v>
      </c>
      <c r="AO2110" s="241">
        <v>94025.831999999995</v>
      </c>
      <c r="AP2110" s="241">
        <v>96336.808999999994</v>
      </c>
      <c r="AQ2110" s="241">
        <v>46448.589</v>
      </c>
      <c r="AR2110" s="241">
        <v>3607991</v>
      </c>
      <c r="AT2110" s="193"/>
      <c r="AU2110" s="193"/>
      <c r="AV2110" s="193"/>
      <c r="AW2110" s="193"/>
      <c r="AX2110" s="193"/>
      <c r="AY2110" s="193"/>
      <c r="AZ2110" s="193"/>
      <c r="BA2110" s="193"/>
      <c r="BB2110" s="193"/>
      <c r="BC2110" s="193"/>
      <c r="BD2110" s="193"/>
      <c r="BE2110" s="315"/>
      <c r="BF2110" s="315"/>
      <c r="BG2110" s="315"/>
      <c r="BH2110" s="315"/>
      <c r="BI2110" s="315"/>
      <c r="BJ2110" s="315"/>
      <c r="BK2110" s="315"/>
    </row>
    <row r="2111" spans="1:63" x14ac:dyDescent="0.25">
      <c r="A2111" s="9"/>
      <c r="B2111" s="43" t="s">
        <v>1264</v>
      </c>
      <c r="C2111" s="24" t="s">
        <v>3558</v>
      </c>
      <c r="D2111" s="172">
        <v>3246919.2</v>
      </c>
      <c r="E2111" s="172">
        <v>835457.12</v>
      </c>
      <c r="F2111" s="172">
        <v>226458.59</v>
      </c>
      <c r="G2111" s="172">
        <v>67573.566000000006</v>
      </c>
      <c r="H2111" s="172">
        <v>20441.185000000001</v>
      </c>
      <c r="I2111" s="172">
        <v>167322.15</v>
      </c>
      <c r="J2111" s="172">
        <v>78757.471000000005</v>
      </c>
      <c r="K2111" s="172">
        <v>4064.2662999999998</v>
      </c>
      <c r="L2111" s="172">
        <v>1846844.8</v>
      </c>
      <c r="M2111" s="172">
        <v>0</v>
      </c>
      <c r="N2111" s="172">
        <v>0</v>
      </c>
      <c r="O2111" s="172">
        <v>0</v>
      </c>
      <c r="P2111" s="199">
        <f t="shared" si="426"/>
        <v>6188571.2592592584</v>
      </c>
      <c r="Q2111" s="233">
        <v>101138540</v>
      </c>
      <c r="R2111" s="96">
        <v>84073019</v>
      </c>
      <c r="S2111" s="96">
        <v>11362960</v>
      </c>
      <c r="T2111" s="96">
        <v>71.468000000000004</v>
      </c>
      <c r="U2111" s="96">
        <v>732200</v>
      </c>
      <c r="V2111" s="96">
        <v>200493.2</v>
      </c>
      <c r="W2111" s="96">
        <v>4769800</v>
      </c>
      <c r="X2111" s="241">
        <f t="shared" si="427"/>
        <v>775192.05917627004</v>
      </c>
      <c r="Y2111" s="241">
        <f t="shared" si="428"/>
        <v>424749.82016400003</v>
      </c>
      <c r="Z2111" s="241">
        <f t="shared" si="429"/>
        <v>133275.94001227</v>
      </c>
      <c r="AA2111" s="241">
        <f t="shared" si="430"/>
        <v>217166.299</v>
      </c>
      <c r="AB2111" s="241">
        <v>171538.8</v>
      </c>
      <c r="AC2111" s="241">
        <v>14.594445</v>
      </c>
      <c r="AD2111" s="241">
        <v>130850.78</v>
      </c>
      <c r="AE2111" s="241">
        <v>17.728408999999999</v>
      </c>
      <c r="AF2111" s="241">
        <v>121965.21</v>
      </c>
      <c r="AG2111" s="241">
        <v>362.70731000000001</v>
      </c>
      <c r="AH2111" s="241">
        <v>112270.83</v>
      </c>
      <c r="AI2111" s="241">
        <v>366.30241999999998</v>
      </c>
      <c r="AJ2111" s="241">
        <v>598.65148999999997</v>
      </c>
      <c r="AK2111" s="241">
        <v>299.81065000000001</v>
      </c>
      <c r="AL2111" s="241">
        <v>125.70292999999999</v>
      </c>
      <c r="AM2111" s="241">
        <v>0.41062227000000001</v>
      </c>
      <c r="AN2111" s="241">
        <v>3931.1804999999999</v>
      </c>
      <c r="AO2111" s="241">
        <v>12844.691999999999</v>
      </c>
      <c r="AP2111" s="241">
        <v>2838.3593999999998</v>
      </c>
      <c r="AQ2111" s="241">
        <v>6658.1390000000001</v>
      </c>
      <c r="AR2111" s="241">
        <v>210508.16</v>
      </c>
      <c r="AT2111" s="193"/>
      <c r="AU2111" s="193"/>
      <c r="AV2111" s="193"/>
      <c r="AW2111" s="193"/>
      <c r="AX2111" s="193"/>
      <c r="AY2111" s="193"/>
      <c r="AZ2111" s="193"/>
      <c r="BA2111" s="193"/>
      <c r="BB2111" s="193"/>
      <c r="BC2111" s="193"/>
      <c r="BD2111" s="193"/>
      <c r="BE2111" s="315"/>
      <c r="BF2111" s="315"/>
      <c r="BG2111" s="315"/>
      <c r="BH2111" s="315"/>
      <c r="BI2111" s="315"/>
      <c r="BJ2111" s="315"/>
      <c r="BK2111" s="315"/>
    </row>
    <row r="2112" spans="1:63" x14ac:dyDescent="0.25">
      <c r="A2112" s="43"/>
      <c r="B2112" s="43" t="s">
        <v>1264</v>
      </c>
      <c r="C2112" s="24" t="s">
        <v>3559</v>
      </c>
      <c r="D2112" s="172">
        <v>2144053.7000000002</v>
      </c>
      <c r="E2112" s="172">
        <v>602695.78</v>
      </c>
      <c r="F2112" s="172">
        <v>141564.04999999999</v>
      </c>
      <c r="G2112" s="172">
        <v>34709.936000000002</v>
      </c>
      <c r="H2112" s="172">
        <v>13342.519</v>
      </c>
      <c r="I2112" s="172">
        <v>106532</v>
      </c>
      <c r="J2112" s="172">
        <v>49450.373</v>
      </c>
      <c r="K2112" s="172">
        <v>2541.9791</v>
      </c>
      <c r="L2112" s="172">
        <v>1193217</v>
      </c>
      <c r="M2112" s="172">
        <v>0</v>
      </c>
      <c r="N2112" s="172">
        <v>0</v>
      </c>
      <c r="O2112" s="172">
        <v>0</v>
      </c>
      <c r="P2112" s="199">
        <f t="shared" si="426"/>
        <v>4464413.1851851847</v>
      </c>
      <c r="Q2112" s="233">
        <v>69070807</v>
      </c>
      <c r="R2112" s="96">
        <v>57187950</v>
      </c>
      <c r="S2112" s="96">
        <v>8098720</v>
      </c>
      <c r="T2112" s="96">
        <v>51.154000000000003</v>
      </c>
      <c r="U2112" s="96">
        <v>494980</v>
      </c>
      <c r="V2112" s="96">
        <v>137405.79999999999</v>
      </c>
      <c r="W2112" s="96">
        <v>3151700</v>
      </c>
      <c r="X2112" s="241">
        <f t="shared" si="427"/>
        <v>505362.46660338005</v>
      </c>
      <c r="Y2112" s="241">
        <f t="shared" si="428"/>
        <v>260557.14627800003</v>
      </c>
      <c r="Z2112" s="241">
        <f t="shared" si="429"/>
        <v>97412.526725380012</v>
      </c>
      <c r="AA2112" s="241">
        <f t="shared" si="430"/>
        <v>147392.7936</v>
      </c>
      <c r="AB2112" s="241">
        <v>123748.44</v>
      </c>
      <c r="AC2112" s="241">
        <v>10.630317</v>
      </c>
      <c r="AD2112" s="241">
        <v>58573.192000000003</v>
      </c>
      <c r="AE2112" s="241">
        <v>12.342950999999999</v>
      </c>
      <c r="AF2112" s="241">
        <v>77953.546000000002</v>
      </c>
      <c r="AG2112" s="241">
        <v>258.99500999999998</v>
      </c>
      <c r="AH2112" s="241">
        <v>80992.403000000006</v>
      </c>
      <c r="AI2112" s="241">
        <v>225.97452999999999</v>
      </c>
      <c r="AJ2112" s="241">
        <v>304.49615999999997</v>
      </c>
      <c r="AK2112" s="241">
        <v>172.09533999999999</v>
      </c>
      <c r="AL2112" s="241">
        <v>71.680666000000002</v>
      </c>
      <c r="AM2112" s="241">
        <v>0.23012937999999999</v>
      </c>
      <c r="AN2112" s="241">
        <v>2616.1565999999998</v>
      </c>
      <c r="AO2112" s="241">
        <v>10977.964</v>
      </c>
      <c r="AP2112" s="241">
        <v>2051.5263</v>
      </c>
      <c r="AQ2112" s="241">
        <v>4208.0136000000002</v>
      </c>
      <c r="AR2112" s="241">
        <v>143184.78</v>
      </c>
      <c r="AT2112" s="193"/>
      <c r="AU2112" s="193"/>
      <c r="AV2112" s="193"/>
      <c r="AW2112" s="193"/>
      <c r="AX2112" s="193"/>
      <c r="AY2112" s="193"/>
      <c r="AZ2112" s="193"/>
      <c r="BA2112" s="193"/>
      <c r="BB2112" s="193"/>
      <c r="BC2112" s="193"/>
      <c r="BD2112" s="193"/>
      <c r="BE2112" s="315"/>
      <c r="BF2112" s="315"/>
      <c r="BG2112" s="315"/>
      <c r="BH2112" s="315"/>
      <c r="BI2112" s="315"/>
      <c r="BJ2112" s="315"/>
      <c r="BK2112" s="315"/>
    </row>
    <row r="2113" spans="1:92" x14ac:dyDescent="0.25">
      <c r="A2113" s="43"/>
      <c r="B2113" s="43"/>
      <c r="C2113" s="63"/>
      <c r="D2113" s="195"/>
      <c r="E2113" s="195"/>
      <c r="F2113" s="195"/>
      <c r="G2113" s="195"/>
      <c r="H2113" s="195"/>
      <c r="I2113" s="195"/>
      <c r="J2113" s="195"/>
      <c r="K2113" s="195"/>
      <c r="L2113" s="195"/>
      <c r="M2113" s="195"/>
      <c r="N2113" s="195"/>
      <c r="O2113" s="195"/>
      <c r="P2113" s="195"/>
      <c r="Q2113" s="239"/>
      <c r="R2113" s="97"/>
      <c r="S2113" s="97"/>
      <c r="T2113" s="97"/>
      <c r="U2113" s="97"/>
      <c r="V2113" s="97"/>
      <c r="W2113" s="97"/>
      <c r="X2113" s="259"/>
      <c r="Y2113" s="259"/>
      <c r="Z2113" s="259"/>
      <c r="AA2113" s="258"/>
      <c r="AB2113" s="258"/>
      <c r="AC2113" s="258"/>
      <c r="AD2113" s="258"/>
      <c r="AE2113" s="258"/>
      <c r="AF2113" s="258"/>
      <c r="AG2113" s="258"/>
      <c r="AH2113" s="258"/>
      <c r="AI2113" s="258"/>
      <c r="AJ2113" s="258"/>
      <c r="AK2113" s="258"/>
      <c r="AL2113" s="258"/>
      <c r="AM2113" s="258"/>
      <c r="AN2113" s="258"/>
      <c r="AO2113" s="258"/>
      <c r="AP2113" s="258"/>
      <c r="AQ2113" s="258"/>
      <c r="AR2113" s="258"/>
      <c r="AT2113" s="193"/>
      <c r="AU2113" s="193"/>
      <c r="AV2113" s="193"/>
      <c r="AW2113" s="193"/>
      <c r="AX2113" s="193"/>
      <c r="AY2113" s="193"/>
      <c r="AZ2113" s="193"/>
      <c r="BA2113" s="193"/>
      <c r="BB2113" s="193"/>
      <c r="BC2113" s="193"/>
      <c r="BD2113" s="193"/>
      <c r="BE2113" s="315"/>
      <c r="BF2113" s="315"/>
      <c r="BG2113" s="315"/>
      <c r="BH2113" s="315"/>
      <c r="BI2113" s="315"/>
      <c r="BJ2113" s="315"/>
      <c r="BK2113" s="315"/>
    </row>
    <row r="2114" spans="1:92" x14ac:dyDescent="0.25">
      <c r="A2114" s="58" t="s">
        <v>538</v>
      </c>
      <c r="B2114" s="58"/>
      <c r="C2114" s="63"/>
      <c r="D2114" s="195"/>
      <c r="E2114" s="195"/>
      <c r="F2114" s="195"/>
      <c r="G2114" s="195"/>
      <c r="H2114" s="195"/>
      <c r="I2114" s="195"/>
      <c r="J2114" s="195"/>
      <c r="K2114" s="195"/>
      <c r="L2114" s="195"/>
      <c r="M2114" s="195"/>
      <c r="N2114" s="195"/>
      <c r="O2114" s="195"/>
      <c r="P2114" s="195"/>
      <c r="Q2114" s="239"/>
      <c r="R2114" s="97"/>
      <c r="S2114" s="97"/>
      <c r="T2114" s="97"/>
      <c r="U2114" s="97"/>
      <c r="V2114" s="97"/>
      <c r="W2114" s="97"/>
      <c r="X2114" s="259"/>
      <c r="Y2114" s="259"/>
      <c r="Z2114" s="259"/>
      <c r="AA2114" s="258"/>
      <c r="AB2114" s="258"/>
      <c r="AC2114" s="258"/>
      <c r="AD2114" s="258"/>
      <c r="AE2114" s="258"/>
      <c r="AF2114" s="258"/>
      <c r="AG2114" s="258"/>
      <c r="AH2114" s="258"/>
      <c r="AI2114" s="258"/>
      <c r="AJ2114" s="258"/>
      <c r="AK2114" s="258"/>
      <c r="AL2114" s="258"/>
      <c r="AM2114" s="258"/>
      <c r="AN2114" s="258"/>
      <c r="AO2114" s="258"/>
      <c r="AP2114" s="258"/>
      <c r="AQ2114" s="258"/>
      <c r="AR2114" s="258"/>
      <c r="AT2114" s="193"/>
      <c r="AU2114" s="193"/>
      <c r="AV2114" s="193"/>
      <c r="AW2114" s="193"/>
      <c r="AX2114" s="193"/>
      <c r="AY2114" s="193"/>
      <c r="AZ2114" s="193"/>
      <c r="BA2114" s="193"/>
      <c r="BB2114" s="193"/>
      <c r="BC2114" s="193"/>
      <c r="BD2114" s="193"/>
      <c r="BE2114" s="315"/>
      <c r="BF2114" s="315"/>
      <c r="BG2114" s="315"/>
      <c r="BH2114" s="315"/>
      <c r="BI2114" s="315"/>
      <c r="BJ2114" s="315"/>
      <c r="BK2114" s="315"/>
    </row>
    <row r="2115" spans="1:92" x14ac:dyDescent="0.25">
      <c r="A2115" s="58"/>
      <c r="B2115" s="185" t="s">
        <v>5770</v>
      </c>
      <c r="C2115" s="48" t="s">
        <v>3560</v>
      </c>
      <c r="D2115" s="223">
        <v>1.4534895999999999</v>
      </c>
      <c r="E2115" s="223">
        <v>0.34598078999999998</v>
      </c>
      <c r="F2115" s="223">
        <v>0.14785539</v>
      </c>
      <c r="G2115" s="223">
        <v>3.8526229000000002E-2</v>
      </c>
      <c r="H2115" s="223">
        <v>2.5547336999999998E-3</v>
      </c>
      <c r="I2115" s="223">
        <v>3.1673055999999998E-2</v>
      </c>
      <c r="J2115" s="223">
        <v>3.3013837999999997E-2</v>
      </c>
      <c r="K2115" s="223">
        <v>2.3796388000000001E-4</v>
      </c>
      <c r="L2115" s="223">
        <v>3.1465710000000001E-2</v>
      </c>
      <c r="M2115" s="223">
        <v>0.81666585000000003</v>
      </c>
      <c r="N2115" s="223">
        <v>5.5160000000000001E-3</v>
      </c>
      <c r="O2115" s="223">
        <v>0</v>
      </c>
      <c r="P2115" s="227">
        <f>E2115/0.135</f>
        <v>2.5628206666666662</v>
      </c>
      <c r="Q2115" s="238">
        <v>101.79161999999999</v>
      </c>
      <c r="R2115" s="117">
        <v>97.457706000000002</v>
      </c>
      <c r="S2115" s="117">
        <v>3.4944519999999999</v>
      </c>
      <c r="T2115" s="117">
        <v>3.7151138000000002E-3</v>
      </c>
      <c r="U2115" s="117">
        <v>0.26191689000000001</v>
      </c>
      <c r="V2115" s="117">
        <v>6.3536079999999995E-2</v>
      </c>
      <c r="W2115" s="117">
        <v>0.51029659000000005</v>
      </c>
      <c r="X2115" s="257">
        <f>SUM(Y2115:AA2115)</f>
        <v>0.41901287719381097</v>
      </c>
      <c r="Y2115" s="257">
        <f>SUM(AB2115:AG2115)</f>
        <v>0.11320231230309999</v>
      </c>
      <c r="Z2115" s="257">
        <f>SUM(AH2115:AP2115)</f>
        <v>6.1892820818710996E-2</v>
      </c>
      <c r="AA2115" s="257">
        <f>SUM(AQ2115:AR2115)</f>
        <v>0.24391774407200001</v>
      </c>
      <c r="AB2115" s="257">
        <v>7.1038953000000002E-2</v>
      </c>
      <c r="AC2115" s="257">
        <v>4.2670112000000003E-5</v>
      </c>
      <c r="AD2115" s="257">
        <v>1.0440491E-2</v>
      </c>
      <c r="AE2115" s="257">
        <v>6.9546911E-6</v>
      </c>
      <c r="AF2115" s="257">
        <v>3.1558197000000003E-2</v>
      </c>
      <c r="AG2115" s="257">
        <v>1.150465E-4</v>
      </c>
      <c r="AH2115" s="257">
        <v>4.6494053E-2</v>
      </c>
      <c r="AI2115" s="257">
        <v>2.6056826999999998E-4</v>
      </c>
      <c r="AJ2115" s="257">
        <v>3.3502652999999998E-4</v>
      </c>
      <c r="AK2115" s="257">
        <v>1.8345635000000001E-4</v>
      </c>
      <c r="AL2115" s="257">
        <v>8.3812492999999992E-6</v>
      </c>
      <c r="AM2115" s="257">
        <v>3.4989410999999999E-8</v>
      </c>
      <c r="AN2115" s="257">
        <v>8.7999970000000004E-4</v>
      </c>
      <c r="AO2115" s="257">
        <v>8.2179273000000002E-4</v>
      </c>
      <c r="AP2115" s="257">
        <v>1.2909508E-2</v>
      </c>
      <c r="AQ2115" s="257">
        <v>7.3964071999999996E-5</v>
      </c>
      <c r="AR2115" s="257">
        <v>0.24384378000000001</v>
      </c>
      <c r="AT2115" s="193"/>
      <c r="AU2115" s="193"/>
      <c r="AV2115" s="193"/>
      <c r="AW2115" s="193"/>
      <c r="AX2115" s="193"/>
      <c r="AY2115" s="193"/>
      <c r="AZ2115" s="193"/>
      <c r="BA2115" s="193"/>
      <c r="BB2115" s="193"/>
      <c r="BC2115" s="193"/>
      <c r="BD2115" s="193"/>
      <c r="BE2115" s="315"/>
      <c r="BF2115" s="315"/>
      <c r="BG2115" s="315"/>
      <c r="BH2115" s="315"/>
      <c r="BI2115" s="315"/>
      <c r="BJ2115" s="315"/>
      <c r="BK2115" s="315"/>
    </row>
    <row r="2116" spans="1:92" x14ac:dyDescent="0.25">
      <c r="A2116" s="58" t="s">
        <v>3561</v>
      </c>
      <c r="B2116" s="58"/>
      <c r="P2116" s="199"/>
      <c r="Q2116" s="240"/>
      <c r="R2116" s="99"/>
      <c r="S2116" s="99"/>
      <c r="T2116" s="99"/>
      <c r="U2116" s="99"/>
      <c r="V2116" s="99"/>
      <c r="W2116" s="99"/>
      <c r="X2116" s="258"/>
      <c r="Y2116" s="258"/>
      <c r="Z2116" s="258"/>
      <c r="AA2116" s="258"/>
      <c r="AB2116" s="258"/>
      <c r="AC2116" s="258"/>
      <c r="AD2116" s="258"/>
      <c r="AE2116" s="258"/>
      <c r="AF2116" s="258"/>
      <c r="AG2116" s="258"/>
      <c r="AH2116" s="258"/>
      <c r="AI2116" s="258"/>
      <c r="AJ2116" s="258"/>
      <c r="AK2116" s="258"/>
      <c r="AL2116" s="258"/>
      <c r="AM2116" s="258"/>
      <c r="AN2116" s="258"/>
      <c r="AO2116" s="258"/>
      <c r="AP2116" s="258"/>
      <c r="AQ2116" s="258"/>
      <c r="AR2116" s="258"/>
      <c r="AT2116" s="193"/>
      <c r="AU2116" s="193"/>
      <c r="AV2116" s="193"/>
      <c r="AW2116" s="193"/>
      <c r="AX2116" s="193"/>
      <c r="AY2116" s="193"/>
      <c r="AZ2116" s="193"/>
      <c r="BA2116" s="193"/>
      <c r="BB2116" s="193"/>
      <c r="BC2116" s="193"/>
      <c r="BD2116" s="193"/>
      <c r="BE2116" s="315"/>
      <c r="BF2116" s="315"/>
      <c r="BG2116" s="315"/>
      <c r="BH2116" s="315"/>
      <c r="BI2116" s="315"/>
      <c r="BJ2116" s="315"/>
      <c r="BK2116" s="315"/>
    </row>
    <row r="2117" spans="1:92" x14ac:dyDescent="0.25">
      <c r="A2117" s="58"/>
      <c r="B2117" s="185" t="s">
        <v>5770</v>
      </c>
      <c r="C2117" t="s">
        <v>3562</v>
      </c>
      <c r="D2117" s="193">
        <v>0</v>
      </c>
      <c r="E2117" s="193">
        <v>0</v>
      </c>
      <c r="F2117" s="193">
        <v>0</v>
      </c>
      <c r="G2117" s="193">
        <v>0</v>
      </c>
      <c r="H2117" s="193">
        <v>0</v>
      </c>
      <c r="I2117" s="193">
        <v>0</v>
      </c>
      <c r="J2117" s="193">
        <v>0</v>
      </c>
      <c r="K2117" s="193">
        <v>0</v>
      </c>
      <c r="L2117" s="193">
        <v>0</v>
      </c>
      <c r="M2117" s="193">
        <v>0</v>
      </c>
      <c r="N2117" s="193">
        <v>0</v>
      </c>
      <c r="O2117" s="193">
        <v>0</v>
      </c>
      <c r="P2117" s="199">
        <f t="shared" ref="P2117:P2124" si="431">E2117/0.135</f>
        <v>0</v>
      </c>
      <c r="Q2117" s="240">
        <v>0</v>
      </c>
      <c r="R2117" s="99">
        <v>0</v>
      </c>
      <c r="S2117" s="99">
        <v>0</v>
      </c>
      <c r="T2117" s="99">
        <v>0</v>
      </c>
      <c r="U2117" s="99">
        <v>0</v>
      </c>
      <c r="V2117" s="99">
        <v>0</v>
      </c>
      <c r="W2117" s="99">
        <v>0</v>
      </c>
      <c r="X2117" s="241">
        <f t="shared" ref="X2117:X2126" si="432">SUM(Y2117:AA2117)</f>
        <v>0</v>
      </c>
      <c r="Y2117" s="241">
        <f t="shared" ref="Y2117:Y2126" si="433">SUM(AB2117:AG2117)</f>
        <v>0</v>
      </c>
      <c r="Z2117" s="241">
        <f t="shared" ref="Z2117:Z2126" si="434">SUM(AH2117:AP2117)</f>
        <v>0</v>
      </c>
      <c r="AA2117" s="241">
        <f t="shared" ref="AA2117:AA2126" si="435">SUM(AQ2117:AR2117)</f>
        <v>0</v>
      </c>
      <c r="AB2117" s="258">
        <v>0</v>
      </c>
      <c r="AC2117" s="258">
        <v>0</v>
      </c>
      <c r="AD2117" s="258">
        <v>0</v>
      </c>
      <c r="AE2117" s="258">
        <v>0</v>
      </c>
      <c r="AF2117" s="258">
        <v>0</v>
      </c>
      <c r="AG2117" s="258">
        <v>0</v>
      </c>
      <c r="AH2117" s="258">
        <v>0</v>
      </c>
      <c r="AI2117" s="258">
        <v>0</v>
      </c>
      <c r="AJ2117" s="258">
        <v>0</v>
      </c>
      <c r="AK2117" s="258">
        <v>0</v>
      </c>
      <c r="AL2117" s="258">
        <v>0</v>
      </c>
      <c r="AM2117" s="258">
        <v>0</v>
      </c>
      <c r="AN2117" s="258">
        <v>0</v>
      </c>
      <c r="AO2117" s="258">
        <v>0</v>
      </c>
      <c r="AP2117" s="258">
        <v>0</v>
      </c>
      <c r="AQ2117" s="258">
        <v>0</v>
      </c>
      <c r="AR2117" s="258">
        <v>0</v>
      </c>
      <c r="AT2117" s="193"/>
      <c r="AU2117" s="193"/>
      <c r="AV2117" s="193"/>
      <c r="AW2117" s="193"/>
      <c r="AX2117" s="193"/>
      <c r="AY2117" s="193"/>
      <c r="AZ2117" s="193"/>
      <c r="BA2117" s="193"/>
      <c r="BB2117" s="193"/>
      <c r="BC2117" s="193"/>
      <c r="BD2117" s="193"/>
      <c r="BE2117" s="315"/>
      <c r="BF2117" s="315"/>
      <c r="BG2117" s="315"/>
      <c r="BH2117" s="315"/>
      <c r="BI2117" s="315"/>
      <c r="BJ2117" s="315"/>
      <c r="BK2117" s="315"/>
    </row>
    <row r="2118" spans="1:92" x14ac:dyDescent="0.25">
      <c r="A2118" s="58"/>
      <c r="B2118" s="185" t="s">
        <v>5770</v>
      </c>
      <c r="C2118" t="s">
        <v>3563</v>
      </c>
      <c r="D2118" s="193">
        <v>0</v>
      </c>
      <c r="E2118" s="193">
        <v>0</v>
      </c>
      <c r="F2118" s="193">
        <v>0</v>
      </c>
      <c r="G2118" s="193">
        <v>0</v>
      </c>
      <c r="H2118" s="193">
        <v>0</v>
      </c>
      <c r="I2118" s="193">
        <v>0</v>
      </c>
      <c r="J2118" s="193">
        <v>0</v>
      </c>
      <c r="K2118" s="193">
        <v>0</v>
      </c>
      <c r="L2118" s="193">
        <v>0</v>
      </c>
      <c r="M2118" s="193">
        <v>0</v>
      </c>
      <c r="N2118" s="193">
        <v>0</v>
      </c>
      <c r="O2118" s="193">
        <v>0</v>
      </c>
      <c r="P2118" s="199">
        <f t="shared" si="431"/>
        <v>0</v>
      </c>
      <c r="Q2118" s="240">
        <v>0</v>
      </c>
      <c r="R2118" s="99">
        <v>0</v>
      </c>
      <c r="S2118" s="99">
        <v>0</v>
      </c>
      <c r="T2118" s="99">
        <v>0</v>
      </c>
      <c r="U2118" s="99">
        <v>0</v>
      </c>
      <c r="V2118" s="99">
        <v>0</v>
      </c>
      <c r="W2118" s="99">
        <v>0</v>
      </c>
      <c r="X2118" s="241">
        <f t="shared" si="432"/>
        <v>0</v>
      </c>
      <c r="Y2118" s="241">
        <f t="shared" si="433"/>
        <v>0</v>
      </c>
      <c r="Z2118" s="241">
        <f t="shared" si="434"/>
        <v>0</v>
      </c>
      <c r="AA2118" s="241">
        <f t="shared" si="435"/>
        <v>0</v>
      </c>
      <c r="AB2118" s="258">
        <v>0</v>
      </c>
      <c r="AC2118" s="258">
        <v>0</v>
      </c>
      <c r="AD2118" s="258">
        <v>0</v>
      </c>
      <c r="AE2118" s="258">
        <v>0</v>
      </c>
      <c r="AF2118" s="258">
        <v>0</v>
      </c>
      <c r="AG2118" s="258">
        <v>0</v>
      </c>
      <c r="AH2118" s="258">
        <v>0</v>
      </c>
      <c r="AI2118" s="258">
        <v>0</v>
      </c>
      <c r="AJ2118" s="258">
        <v>0</v>
      </c>
      <c r="AK2118" s="258">
        <v>0</v>
      </c>
      <c r="AL2118" s="258">
        <v>0</v>
      </c>
      <c r="AM2118" s="258">
        <v>0</v>
      </c>
      <c r="AN2118" s="258">
        <v>0</v>
      </c>
      <c r="AO2118" s="258">
        <v>0</v>
      </c>
      <c r="AP2118" s="258">
        <v>0</v>
      </c>
      <c r="AQ2118" s="258">
        <v>0</v>
      </c>
      <c r="AR2118" s="258">
        <v>0</v>
      </c>
      <c r="AT2118" s="193"/>
      <c r="AU2118" s="193"/>
      <c r="AV2118" s="193"/>
      <c r="AW2118" s="193"/>
      <c r="AX2118" s="193"/>
      <c r="AY2118" s="193"/>
      <c r="AZ2118" s="193"/>
      <c r="BA2118" s="193"/>
      <c r="BB2118" s="193"/>
      <c r="BC2118" s="193"/>
      <c r="BD2118" s="193"/>
      <c r="BE2118" s="315"/>
      <c r="BF2118" s="315"/>
      <c r="BG2118" s="315"/>
      <c r="BH2118" s="315"/>
      <c r="BI2118" s="315"/>
      <c r="BJ2118" s="315"/>
      <c r="BK2118" s="315"/>
    </row>
    <row r="2119" spans="1:92" x14ac:dyDescent="0.25">
      <c r="A2119" s="58"/>
      <c r="B2119" s="185" t="s">
        <v>5770</v>
      </c>
      <c r="C2119" t="s">
        <v>3564</v>
      </c>
      <c r="D2119" s="193">
        <v>0.24030000000000001</v>
      </c>
      <c r="E2119" s="193">
        <v>0</v>
      </c>
      <c r="F2119" s="193">
        <v>0</v>
      </c>
      <c r="G2119" s="193">
        <v>0</v>
      </c>
      <c r="H2119" s="193">
        <v>0.24030000000000001</v>
      </c>
      <c r="I2119" s="193">
        <v>0</v>
      </c>
      <c r="J2119" s="193">
        <v>0</v>
      </c>
      <c r="K2119" s="193">
        <v>0</v>
      </c>
      <c r="L2119" s="193">
        <v>0</v>
      </c>
      <c r="M2119" s="193">
        <v>0</v>
      </c>
      <c r="N2119" s="193">
        <v>0</v>
      </c>
      <c r="O2119" s="193">
        <v>0</v>
      </c>
      <c r="P2119" s="199">
        <f t="shared" si="431"/>
        <v>0</v>
      </c>
      <c r="Q2119" s="240">
        <v>0</v>
      </c>
      <c r="R2119" s="99">
        <v>0</v>
      </c>
      <c r="S2119" s="99">
        <v>0</v>
      </c>
      <c r="T2119" s="99">
        <v>0</v>
      </c>
      <c r="U2119" s="99">
        <v>0</v>
      </c>
      <c r="V2119" s="99">
        <v>0</v>
      </c>
      <c r="W2119" s="99">
        <v>0</v>
      </c>
      <c r="X2119" s="241">
        <f t="shared" si="432"/>
        <v>3.5243999999999997E-5</v>
      </c>
      <c r="Y2119" s="241">
        <f t="shared" si="433"/>
        <v>3.5243999999999997E-5</v>
      </c>
      <c r="Z2119" s="241">
        <f t="shared" si="434"/>
        <v>0</v>
      </c>
      <c r="AA2119" s="241">
        <f t="shared" si="435"/>
        <v>0</v>
      </c>
      <c r="AB2119" s="258">
        <v>0</v>
      </c>
      <c r="AC2119" s="258">
        <v>0</v>
      </c>
      <c r="AD2119" s="258">
        <v>0</v>
      </c>
      <c r="AE2119" s="258">
        <v>3.5243999999999997E-5</v>
      </c>
      <c r="AF2119" s="258">
        <v>0</v>
      </c>
      <c r="AG2119" s="258">
        <v>0</v>
      </c>
      <c r="AH2119" s="258">
        <v>0</v>
      </c>
      <c r="AI2119" s="258">
        <v>0</v>
      </c>
      <c r="AJ2119" s="258">
        <v>0</v>
      </c>
      <c r="AK2119" s="258">
        <v>0</v>
      </c>
      <c r="AL2119" s="258">
        <v>0</v>
      </c>
      <c r="AM2119" s="258">
        <v>0</v>
      </c>
      <c r="AN2119" s="258">
        <v>0</v>
      </c>
      <c r="AO2119" s="258">
        <v>0</v>
      </c>
      <c r="AP2119" s="258">
        <v>0</v>
      </c>
      <c r="AQ2119" s="258">
        <v>0</v>
      </c>
      <c r="AR2119" s="258">
        <v>0</v>
      </c>
      <c r="AT2119" s="193"/>
      <c r="AU2119" s="193"/>
      <c r="AV2119" s="193"/>
      <c r="AW2119" s="193"/>
      <c r="AX2119" s="193"/>
      <c r="AY2119" s="193"/>
      <c r="AZ2119" s="193"/>
      <c r="BA2119" s="193"/>
      <c r="BB2119" s="193"/>
      <c r="BC2119" s="193"/>
      <c r="BD2119" s="193"/>
      <c r="BE2119" s="315"/>
      <c r="BF2119" s="315"/>
      <c r="BG2119" s="315"/>
      <c r="BH2119" s="315"/>
      <c r="BI2119" s="315"/>
      <c r="BJ2119" s="315"/>
      <c r="BK2119" s="315"/>
    </row>
    <row r="2120" spans="1:92" s="25" customFormat="1" x14ac:dyDescent="0.25">
      <c r="A2120" s="58"/>
      <c r="B2120" s="185" t="s">
        <v>5770</v>
      </c>
      <c r="C2120" s="25" t="s">
        <v>5696</v>
      </c>
      <c r="D2120" s="193">
        <v>-0.22409999999999999</v>
      </c>
      <c r="E2120" s="193">
        <v>-0.22409999999999999</v>
      </c>
      <c r="F2120" s="193">
        <v>0</v>
      </c>
      <c r="G2120" s="193">
        <v>0</v>
      </c>
      <c r="H2120" s="193">
        <v>0</v>
      </c>
      <c r="I2120" s="193">
        <v>0</v>
      </c>
      <c r="J2120" s="193">
        <v>0</v>
      </c>
      <c r="K2120" s="193">
        <v>0</v>
      </c>
      <c r="L2120" s="193">
        <v>0</v>
      </c>
      <c r="M2120" s="193">
        <v>0</v>
      </c>
      <c r="N2120" s="193">
        <v>0</v>
      </c>
      <c r="O2120" s="193">
        <v>0</v>
      </c>
      <c r="P2120" s="199">
        <f t="shared" si="431"/>
        <v>-1.66</v>
      </c>
      <c r="Q2120" s="240">
        <v>0</v>
      </c>
      <c r="R2120" s="99">
        <v>0</v>
      </c>
      <c r="S2120" s="99">
        <v>0</v>
      </c>
      <c r="T2120" s="99">
        <v>0</v>
      </c>
      <c r="U2120" s="99">
        <v>0</v>
      </c>
      <c r="V2120" s="99">
        <v>0</v>
      </c>
      <c r="W2120" s="99">
        <v>0</v>
      </c>
      <c r="X2120" s="258">
        <f t="shared" si="432"/>
        <v>-7.6133973999999993E-2</v>
      </c>
      <c r="Y2120" s="258">
        <f t="shared" si="433"/>
        <v>-4.6015199999999999E-2</v>
      </c>
      <c r="Z2120" s="258">
        <f t="shared" si="434"/>
        <v>-3.0118774000000001E-2</v>
      </c>
      <c r="AA2120" s="258">
        <f t="shared" si="435"/>
        <v>0</v>
      </c>
      <c r="AB2120" s="258">
        <v>-4.6015199999999999E-2</v>
      </c>
      <c r="AC2120" s="258">
        <v>0</v>
      </c>
      <c r="AD2120" s="258">
        <v>0</v>
      </c>
      <c r="AE2120" s="258">
        <v>0</v>
      </c>
      <c r="AF2120" s="258">
        <v>0</v>
      </c>
      <c r="AG2120" s="258">
        <v>0</v>
      </c>
      <c r="AH2120" s="258">
        <v>-3.0118774000000001E-2</v>
      </c>
      <c r="AI2120" s="258">
        <v>0</v>
      </c>
      <c r="AJ2120" s="258">
        <v>0</v>
      </c>
      <c r="AK2120" s="258">
        <v>0</v>
      </c>
      <c r="AL2120" s="258">
        <v>0</v>
      </c>
      <c r="AM2120" s="258">
        <v>0</v>
      </c>
      <c r="AN2120" s="258">
        <v>0</v>
      </c>
      <c r="AO2120" s="258">
        <v>0</v>
      </c>
      <c r="AP2120" s="258">
        <v>0</v>
      </c>
      <c r="AQ2120" s="258">
        <v>0</v>
      </c>
      <c r="AR2120" s="258">
        <v>0</v>
      </c>
      <c r="AS2120" s="193"/>
      <c r="AT2120" s="193"/>
      <c r="AU2120" s="193"/>
      <c r="AV2120" s="193"/>
      <c r="AW2120" s="193"/>
      <c r="AX2120" s="193"/>
      <c r="AY2120" s="193"/>
      <c r="AZ2120" s="193"/>
      <c r="BA2120" s="193"/>
      <c r="BB2120" s="193"/>
      <c r="BC2120" s="193"/>
      <c r="BD2120" s="193"/>
      <c r="BE2120" s="315"/>
      <c r="BF2120" s="315"/>
      <c r="BG2120" s="315"/>
      <c r="BH2120" s="315"/>
      <c r="BI2120" s="315"/>
      <c r="BJ2120" s="315"/>
      <c r="BK2120" s="315"/>
      <c r="BL2120" s="315"/>
      <c r="BM2120" s="315"/>
      <c r="BN2120" s="315"/>
      <c r="BO2120" s="315"/>
      <c r="BP2120" s="315"/>
      <c r="BQ2120" s="315"/>
      <c r="BR2120" s="315"/>
      <c r="BS2120" s="315"/>
      <c r="BT2120" s="315"/>
      <c r="BU2120" s="315"/>
      <c r="BV2120" s="315"/>
      <c r="BW2120" s="315"/>
      <c r="BX2120" s="315"/>
      <c r="BY2120" s="315"/>
      <c r="BZ2120" s="315"/>
      <c r="CA2120" s="315"/>
      <c r="CB2120" s="315"/>
      <c r="CC2120" s="315"/>
      <c r="CD2120" s="315"/>
      <c r="CE2120" s="315"/>
      <c r="CF2120" s="315"/>
      <c r="CG2120" s="315"/>
      <c r="CH2120" s="315"/>
      <c r="CI2120" s="315"/>
      <c r="CJ2120" s="315"/>
      <c r="CK2120" s="315"/>
      <c r="CL2120" s="315"/>
      <c r="CM2120" s="315"/>
      <c r="CN2120" s="315"/>
    </row>
    <row r="2121" spans="1:92" s="25" customFormat="1" x14ac:dyDescent="0.25">
      <c r="A2121" s="58"/>
      <c r="B2121" s="185" t="s">
        <v>5770</v>
      </c>
      <c r="C2121" s="25" t="s">
        <v>5697</v>
      </c>
      <c r="D2121" s="193">
        <v>-0.23949000000000001</v>
      </c>
      <c r="E2121" s="193">
        <v>-0.23949000000000001</v>
      </c>
      <c r="F2121" s="193">
        <v>0</v>
      </c>
      <c r="G2121" s="193">
        <v>0</v>
      </c>
      <c r="H2121" s="193">
        <v>0</v>
      </c>
      <c r="I2121" s="193">
        <v>0</v>
      </c>
      <c r="J2121" s="193">
        <v>0</v>
      </c>
      <c r="K2121" s="193">
        <v>0</v>
      </c>
      <c r="L2121" s="193">
        <v>0</v>
      </c>
      <c r="M2121" s="193">
        <v>0</v>
      </c>
      <c r="N2121" s="193">
        <v>0</v>
      </c>
      <c r="O2121" s="193">
        <v>0</v>
      </c>
      <c r="P2121" s="199">
        <f t="shared" si="431"/>
        <v>-1.774</v>
      </c>
      <c r="Q2121" s="240">
        <v>0</v>
      </c>
      <c r="R2121" s="99">
        <v>0</v>
      </c>
      <c r="S2121" s="99">
        <v>0</v>
      </c>
      <c r="T2121" s="99">
        <v>0</v>
      </c>
      <c r="U2121" s="99">
        <v>0</v>
      </c>
      <c r="V2121" s="99">
        <v>0</v>
      </c>
      <c r="W2121" s="99">
        <v>0</v>
      </c>
      <c r="X2121" s="258">
        <f t="shared" si="432"/>
        <v>-8.1362452000000002E-2</v>
      </c>
      <c r="Y2121" s="258">
        <f t="shared" si="433"/>
        <v>-4.9175280000000002E-2</v>
      </c>
      <c r="Z2121" s="258">
        <f t="shared" si="434"/>
        <v>-3.2187172E-2</v>
      </c>
      <c r="AA2121" s="258">
        <f t="shared" si="435"/>
        <v>0</v>
      </c>
      <c r="AB2121" s="258">
        <v>-4.9175280000000002E-2</v>
      </c>
      <c r="AC2121" s="258">
        <v>0</v>
      </c>
      <c r="AD2121" s="258">
        <v>0</v>
      </c>
      <c r="AE2121" s="258">
        <v>0</v>
      </c>
      <c r="AF2121" s="258">
        <v>0</v>
      </c>
      <c r="AG2121" s="258">
        <v>0</v>
      </c>
      <c r="AH2121" s="258">
        <v>-3.2187172E-2</v>
      </c>
      <c r="AI2121" s="258">
        <v>0</v>
      </c>
      <c r="AJ2121" s="258">
        <v>0</v>
      </c>
      <c r="AK2121" s="258">
        <v>0</v>
      </c>
      <c r="AL2121" s="258">
        <v>0</v>
      </c>
      <c r="AM2121" s="258">
        <v>0</v>
      </c>
      <c r="AN2121" s="258">
        <v>0</v>
      </c>
      <c r="AO2121" s="258">
        <v>0</v>
      </c>
      <c r="AP2121" s="258">
        <v>0</v>
      </c>
      <c r="AQ2121" s="258">
        <v>0</v>
      </c>
      <c r="AR2121" s="258">
        <v>0</v>
      </c>
      <c r="AS2121" s="193"/>
      <c r="AT2121" s="193"/>
      <c r="AU2121" s="193"/>
      <c r="AV2121" s="193"/>
      <c r="AW2121" s="193"/>
      <c r="AX2121" s="193"/>
      <c r="AY2121" s="193"/>
      <c r="AZ2121" s="193"/>
      <c r="BA2121" s="193"/>
      <c r="BB2121" s="193"/>
      <c r="BC2121" s="193"/>
      <c r="BD2121" s="193"/>
      <c r="BE2121" s="315"/>
      <c r="BF2121" s="315"/>
      <c r="BG2121" s="315"/>
      <c r="BH2121" s="315"/>
      <c r="BI2121" s="315"/>
      <c r="BJ2121" s="315"/>
      <c r="BK2121" s="315"/>
      <c r="BL2121" s="315"/>
      <c r="BM2121" s="315"/>
      <c r="BN2121" s="315"/>
      <c r="BO2121" s="315"/>
      <c r="BP2121" s="315"/>
      <c r="BQ2121" s="315"/>
      <c r="BR2121" s="315"/>
      <c r="BS2121" s="315"/>
      <c r="BT2121" s="315"/>
      <c r="BU2121" s="315"/>
      <c r="BV2121" s="315"/>
      <c r="BW2121" s="315"/>
      <c r="BX2121" s="315"/>
      <c r="BY2121" s="315"/>
      <c r="BZ2121" s="315"/>
      <c r="CA2121" s="315"/>
      <c r="CB2121" s="315"/>
      <c r="CC2121" s="315"/>
      <c r="CD2121" s="315"/>
      <c r="CE2121" s="315"/>
      <c r="CF2121" s="315"/>
      <c r="CG2121" s="315"/>
      <c r="CH2121" s="315"/>
      <c r="CI2121" s="315"/>
      <c r="CJ2121" s="315"/>
      <c r="CK2121" s="315"/>
      <c r="CL2121" s="315"/>
      <c r="CM2121" s="315"/>
      <c r="CN2121" s="315"/>
    </row>
    <row r="2122" spans="1:92" s="25" customFormat="1" x14ac:dyDescent="0.25">
      <c r="A2122" s="58"/>
      <c r="B2122" s="185" t="s">
        <v>5770</v>
      </c>
      <c r="C2122" s="25" t="s">
        <v>5698</v>
      </c>
      <c r="D2122" s="193">
        <v>-0.13500000000000001</v>
      </c>
      <c r="E2122" s="193">
        <v>-0.13500000000000001</v>
      </c>
      <c r="F2122" s="193">
        <v>0</v>
      </c>
      <c r="G2122" s="193">
        <v>0</v>
      </c>
      <c r="H2122" s="193">
        <v>0</v>
      </c>
      <c r="I2122" s="193">
        <v>0</v>
      </c>
      <c r="J2122" s="193">
        <v>0</v>
      </c>
      <c r="K2122" s="193">
        <v>0</v>
      </c>
      <c r="L2122" s="193">
        <v>0</v>
      </c>
      <c r="M2122" s="193">
        <v>0</v>
      </c>
      <c r="N2122" s="193">
        <v>0</v>
      </c>
      <c r="O2122" s="193">
        <v>0</v>
      </c>
      <c r="P2122" s="199">
        <f t="shared" si="431"/>
        <v>-1</v>
      </c>
      <c r="Q2122" s="240">
        <v>0</v>
      </c>
      <c r="R2122" s="99">
        <v>0</v>
      </c>
      <c r="S2122" s="99">
        <v>0</v>
      </c>
      <c r="T2122" s="99">
        <v>0</v>
      </c>
      <c r="U2122" s="99">
        <v>0</v>
      </c>
      <c r="V2122" s="99">
        <v>0</v>
      </c>
      <c r="W2122" s="99">
        <v>0</v>
      </c>
      <c r="X2122" s="258">
        <f t="shared" si="432"/>
        <v>-4.5863840000000003E-2</v>
      </c>
      <c r="Y2122" s="258">
        <f t="shared" si="433"/>
        <v>-2.7720000000000002E-2</v>
      </c>
      <c r="Z2122" s="258">
        <f t="shared" si="434"/>
        <v>-1.8143840000000001E-2</v>
      </c>
      <c r="AA2122" s="258">
        <f t="shared" si="435"/>
        <v>0</v>
      </c>
      <c r="AB2122" s="258">
        <v>-2.7720000000000002E-2</v>
      </c>
      <c r="AC2122" s="258">
        <v>0</v>
      </c>
      <c r="AD2122" s="258">
        <v>0</v>
      </c>
      <c r="AE2122" s="258">
        <v>0</v>
      </c>
      <c r="AF2122" s="258">
        <v>0</v>
      </c>
      <c r="AG2122" s="258">
        <v>0</v>
      </c>
      <c r="AH2122" s="258">
        <v>-1.8143840000000001E-2</v>
      </c>
      <c r="AI2122" s="258">
        <v>0</v>
      </c>
      <c r="AJ2122" s="258">
        <v>0</v>
      </c>
      <c r="AK2122" s="258">
        <v>0</v>
      </c>
      <c r="AL2122" s="258">
        <v>0</v>
      </c>
      <c r="AM2122" s="258">
        <v>0</v>
      </c>
      <c r="AN2122" s="258">
        <v>0</v>
      </c>
      <c r="AO2122" s="258">
        <v>0</v>
      </c>
      <c r="AP2122" s="258">
        <v>0</v>
      </c>
      <c r="AQ2122" s="258">
        <v>0</v>
      </c>
      <c r="AR2122" s="258">
        <v>0</v>
      </c>
      <c r="AS2122" s="193"/>
      <c r="AT2122" s="193"/>
      <c r="AU2122" s="193"/>
      <c r="AV2122" s="193"/>
      <c r="AW2122" s="193"/>
      <c r="AX2122" s="193"/>
      <c r="AY2122" s="193"/>
      <c r="AZ2122" s="193"/>
      <c r="BA2122" s="193"/>
      <c r="BB2122" s="193"/>
      <c r="BC2122" s="193"/>
      <c r="BD2122" s="193"/>
      <c r="BE2122" s="315"/>
      <c r="BF2122" s="315"/>
      <c r="BG2122" s="315"/>
      <c r="BH2122" s="315"/>
      <c r="BI2122" s="315"/>
      <c r="BJ2122" s="315"/>
      <c r="BK2122" s="315"/>
      <c r="BL2122" s="315"/>
      <c r="BM2122" s="315"/>
      <c r="BN2122" s="315"/>
      <c r="BO2122" s="315"/>
      <c r="BP2122" s="315"/>
      <c r="BQ2122" s="315"/>
      <c r="BR2122" s="315"/>
      <c r="BS2122" s="315"/>
      <c r="BT2122" s="315"/>
      <c r="BU2122" s="315"/>
      <c r="BV2122" s="315"/>
      <c r="BW2122" s="315"/>
      <c r="BX2122" s="315"/>
      <c r="BY2122" s="315"/>
      <c r="BZ2122" s="315"/>
      <c r="CA2122" s="315"/>
      <c r="CB2122" s="315"/>
      <c r="CC2122" s="315"/>
      <c r="CD2122" s="315"/>
      <c r="CE2122" s="315"/>
      <c r="CF2122" s="315"/>
      <c r="CG2122" s="315"/>
      <c r="CH2122" s="315"/>
      <c r="CI2122" s="315"/>
      <c r="CJ2122" s="315"/>
      <c r="CK2122" s="315"/>
      <c r="CL2122" s="315"/>
      <c r="CM2122" s="315"/>
      <c r="CN2122" s="315"/>
    </row>
    <row r="2123" spans="1:92" s="25" customFormat="1" x14ac:dyDescent="0.25">
      <c r="A2123" s="58"/>
      <c r="B2123" s="185" t="s">
        <v>5770</v>
      </c>
      <c r="C2123" s="25" t="s">
        <v>5699</v>
      </c>
      <c r="D2123" s="193">
        <v>-0.2268</v>
      </c>
      <c r="E2123" s="193">
        <v>-0.2268</v>
      </c>
      <c r="F2123" s="193">
        <v>0</v>
      </c>
      <c r="G2123" s="193">
        <v>0</v>
      </c>
      <c r="H2123" s="193">
        <v>0</v>
      </c>
      <c r="I2123" s="193">
        <v>0</v>
      </c>
      <c r="J2123" s="193">
        <v>0</v>
      </c>
      <c r="K2123" s="193">
        <v>0</v>
      </c>
      <c r="L2123" s="193">
        <v>0</v>
      </c>
      <c r="M2123" s="193">
        <v>0</v>
      </c>
      <c r="N2123" s="193">
        <v>0</v>
      </c>
      <c r="O2123" s="193">
        <v>0</v>
      </c>
      <c r="P2123" s="199">
        <f t="shared" si="431"/>
        <v>-1.68</v>
      </c>
      <c r="Q2123" s="240">
        <v>0</v>
      </c>
      <c r="R2123" s="99">
        <v>0</v>
      </c>
      <c r="S2123" s="99">
        <v>0</v>
      </c>
      <c r="T2123" s="99">
        <v>0</v>
      </c>
      <c r="U2123" s="99">
        <v>0</v>
      </c>
      <c r="V2123" s="99">
        <v>0</v>
      </c>
      <c r="W2123" s="99">
        <v>0</v>
      </c>
      <c r="X2123" s="258">
        <f t="shared" si="432"/>
        <v>-7.7051251000000001E-2</v>
      </c>
      <c r="Y2123" s="258">
        <f t="shared" si="433"/>
        <v>-4.6569600000000003E-2</v>
      </c>
      <c r="Z2123" s="258">
        <f t="shared" si="434"/>
        <v>-3.0481650999999998E-2</v>
      </c>
      <c r="AA2123" s="258">
        <f t="shared" si="435"/>
        <v>0</v>
      </c>
      <c r="AB2123" s="258">
        <v>-4.6569600000000003E-2</v>
      </c>
      <c r="AC2123" s="258">
        <v>0</v>
      </c>
      <c r="AD2123" s="258">
        <v>0</v>
      </c>
      <c r="AE2123" s="258">
        <v>0</v>
      </c>
      <c r="AF2123" s="258">
        <v>0</v>
      </c>
      <c r="AG2123" s="258">
        <v>0</v>
      </c>
      <c r="AH2123" s="258">
        <v>-3.0481650999999998E-2</v>
      </c>
      <c r="AI2123" s="258">
        <v>0</v>
      </c>
      <c r="AJ2123" s="258">
        <v>0</v>
      </c>
      <c r="AK2123" s="258">
        <v>0</v>
      </c>
      <c r="AL2123" s="258">
        <v>0</v>
      </c>
      <c r="AM2123" s="258">
        <v>0</v>
      </c>
      <c r="AN2123" s="258">
        <v>0</v>
      </c>
      <c r="AO2123" s="258">
        <v>0</v>
      </c>
      <c r="AP2123" s="258">
        <v>0</v>
      </c>
      <c r="AQ2123" s="258">
        <v>0</v>
      </c>
      <c r="AR2123" s="258">
        <v>0</v>
      </c>
      <c r="AS2123" s="193"/>
      <c r="AT2123" s="193"/>
      <c r="AU2123" s="193"/>
      <c r="AV2123" s="193"/>
      <c r="AW2123" s="193"/>
      <c r="AX2123" s="193"/>
      <c r="AY2123" s="193"/>
      <c r="AZ2123" s="193"/>
      <c r="BA2123" s="193"/>
      <c r="BB2123" s="193"/>
      <c r="BC2123" s="193"/>
      <c r="BD2123" s="193"/>
      <c r="BE2123" s="315"/>
      <c r="BF2123" s="315"/>
      <c r="BG2123" s="315"/>
      <c r="BH2123" s="315"/>
      <c r="BI2123" s="315"/>
      <c r="BJ2123" s="315"/>
      <c r="BK2123" s="315"/>
      <c r="BL2123" s="315"/>
      <c r="BM2123" s="315"/>
      <c r="BN2123" s="315"/>
      <c r="BO2123" s="315"/>
      <c r="BP2123" s="315"/>
      <c r="BQ2123" s="315"/>
      <c r="BR2123" s="315"/>
      <c r="BS2123" s="315"/>
      <c r="BT2123" s="315"/>
      <c r="BU2123" s="315"/>
      <c r="BV2123" s="315"/>
      <c r="BW2123" s="315"/>
      <c r="BX2123" s="315"/>
      <c r="BY2123" s="315"/>
      <c r="BZ2123" s="315"/>
      <c r="CA2123" s="315"/>
      <c r="CB2123" s="315"/>
      <c r="CC2123" s="315"/>
      <c r="CD2123" s="315"/>
      <c r="CE2123" s="315"/>
      <c r="CF2123" s="315"/>
      <c r="CG2123" s="315"/>
      <c r="CH2123" s="315"/>
      <c r="CI2123" s="315"/>
      <c r="CJ2123" s="315"/>
      <c r="CK2123" s="315"/>
      <c r="CL2123" s="315"/>
      <c r="CM2123" s="315"/>
      <c r="CN2123" s="315"/>
    </row>
    <row r="2124" spans="1:92" s="25" customFormat="1" x14ac:dyDescent="0.25">
      <c r="A2124" s="58"/>
      <c r="B2124" s="185" t="s">
        <v>5770</v>
      </c>
      <c r="C2124" s="25" t="s">
        <v>5700</v>
      </c>
      <c r="D2124" s="193">
        <v>-0.2406105</v>
      </c>
      <c r="E2124" s="193">
        <v>-0.2406105</v>
      </c>
      <c r="F2124" s="193">
        <v>0</v>
      </c>
      <c r="G2124" s="193">
        <v>0</v>
      </c>
      <c r="H2124" s="193">
        <v>0</v>
      </c>
      <c r="I2124" s="193">
        <v>0</v>
      </c>
      <c r="J2124" s="193">
        <v>0</v>
      </c>
      <c r="K2124" s="193">
        <v>0</v>
      </c>
      <c r="L2124" s="193">
        <v>0</v>
      </c>
      <c r="M2124" s="193">
        <v>0</v>
      </c>
      <c r="N2124" s="193">
        <v>0</v>
      </c>
      <c r="O2124" s="193">
        <v>0</v>
      </c>
      <c r="P2124" s="199">
        <f t="shared" si="431"/>
        <v>-1.7823</v>
      </c>
      <c r="Q2124" s="240">
        <v>0</v>
      </c>
      <c r="R2124" s="99">
        <v>0</v>
      </c>
      <c r="S2124" s="99">
        <v>0</v>
      </c>
      <c r="T2124" s="99">
        <v>0</v>
      </c>
      <c r="U2124" s="99">
        <v>0</v>
      </c>
      <c r="V2124" s="99">
        <v>0</v>
      </c>
      <c r="W2124" s="99">
        <v>0</v>
      </c>
      <c r="X2124" s="258">
        <f t="shared" si="432"/>
        <v>-8.1743122000000001E-2</v>
      </c>
      <c r="Y2124" s="258">
        <f t="shared" si="433"/>
        <v>-4.9405355999999997E-2</v>
      </c>
      <c r="Z2124" s="258">
        <f t="shared" si="434"/>
        <v>-3.2337765999999997E-2</v>
      </c>
      <c r="AA2124" s="258">
        <f t="shared" si="435"/>
        <v>0</v>
      </c>
      <c r="AB2124" s="258">
        <v>-4.9405355999999997E-2</v>
      </c>
      <c r="AC2124" s="258">
        <v>0</v>
      </c>
      <c r="AD2124" s="258">
        <v>0</v>
      </c>
      <c r="AE2124" s="258">
        <v>0</v>
      </c>
      <c r="AF2124" s="258">
        <v>0</v>
      </c>
      <c r="AG2124" s="258">
        <v>0</v>
      </c>
      <c r="AH2124" s="258">
        <v>-3.2337765999999997E-2</v>
      </c>
      <c r="AI2124" s="258">
        <v>0</v>
      </c>
      <c r="AJ2124" s="258">
        <v>0</v>
      </c>
      <c r="AK2124" s="258">
        <v>0</v>
      </c>
      <c r="AL2124" s="258">
        <v>0</v>
      </c>
      <c r="AM2124" s="258">
        <v>0</v>
      </c>
      <c r="AN2124" s="258">
        <v>0</v>
      </c>
      <c r="AO2124" s="258">
        <v>0</v>
      </c>
      <c r="AP2124" s="258">
        <v>0</v>
      </c>
      <c r="AQ2124" s="258">
        <v>0</v>
      </c>
      <c r="AR2124" s="258">
        <v>0</v>
      </c>
      <c r="AS2124" s="193"/>
      <c r="AT2124" s="193"/>
      <c r="AU2124" s="193"/>
      <c r="AV2124" s="193"/>
      <c r="AW2124" s="193"/>
      <c r="AX2124" s="193"/>
      <c r="AY2124" s="193"/>
      <c r="AZ2124" s="193"/>
      <c r="BA2124" s="193"/>
      <c r="BB2124" s="193"/>
      <c r="BC2124" s="193"/>
      <c r="BD2124" s="193"/>
      <c r="BE2124" s="315"/>
      <c r="BF2124" s="315"/>
      <c r="BG2124" s="315"/>
      <c r="BH2124" s="315"/>
      <c r="BI2124" s="315"/>
      <c r="BJ2124" s="315"/>
      <c r="BK2124" s="315"/>
      <c r="BL2124" s="315"/>
      <c r="BM2124" s="315"/>
      <c r="BN2124" s="315"/>
      <c r="BO2124" s="315"/>
      <c r="BP2124" s="315"/>
      <c r="BQ2124" s="315"/>
      <c r="BR2124" s="315"/>
      <c r="BS2124" s="315"/>
      <c r="BT2124" s="315"/>
      <c r="BU2124" s="315"/>
      <c r="BV2124" s="315"/>
      <c r="BW2124" s="315"/>
      <c r="BX2124" s="315"/>
      <c r="BY2124" s="315"/>
      <c r="BZ2124" s="315"/>
      <c r="CA2124" s="315"/>
      <c r="CB2124" s="315"/>
      <c r="CC2124" s="315"/>
      <c r="CD2124" s="315"/>
      <c r="CE2124" s="315"/>
      <c r="CF2124" s="315"/>
      <c r="CG2124" s="315"/>
      <c r="CH2124" s="315"/>
      <c r="CI2124" s="315"/>
      <c r="CJ2124" s="315"/>
      <c r="CK2124" s="315"/>
      <c r="CL2124" s="315"/>
      <c r="CM2124" s="315"/>
      <c r="CN2124" s="315"/>
    </row>
    <row r="2125" spans="1:92" x14ac:dyDescent="0.25">
      <c r="A2125" s="58"/>
      <c r="B2125" s="185" t="s">
        <v>5770</v>
      </c>
      <c r="C2125" t="s">
        <v>3565</v>
      </c>
      <c r="D2125" s="193">
        <v>0</v>
      </c>
      <c r="E2125" s="193">
        <v>0</v>
      </c>
      <c r="F2125" s="193">
        <v>0</v>
      </c>
      <c r="G2125" s="193">
        <v>0</v>
      </c>
      <c r="H2125" s="193">
        <v>0</v>
      </c>
      <c r="I2125" s="193">
        <v>0</v>
      </c>
      <c r="J2125" s="193">
        <v>0</v>
      </c>
      <c r="K2125" s="193">
        <v>0</v>
      </c>
      <c r="L2125" s="193">
        <v>0</v>
      </c>
      <c r="M2125" s="193">
        <v>0</v>
      </c>
      <c r="N2125" s="193">
        <v>0</v>
      </c>
      <c r="O2125" s="193">
        <v>0</v>
      </c>
      <c r="P2125" s="199">
        <f>E2125/0.135</f>
        <v>0</v>
      </c>
      <c r="Q2125" s="240">
        <v>0</v>
      </c>
      <c r="R2125" s="99">
        <v>0</v>
      </c>
      <c r="S2125" s="99">
        <v>0</v>
      </c>
      <c r="T2125" s="99">
        <v>0</v>
      </c>
      <c r="U2125" s="99">
        <v>0</v>
      </c>
      <c r="V2125" s="99">
        <v>0</v>
      </c>
      <c r="W2125" s="99">
        <v>0</v>
      </c>
      <c r="X2125" s="241">
        <f t="shared" si="432"/>
        <v>0</v>
      </c>
      <c r="Y2125" s="241">
        <f t="shared" si="433"/>
        <v>0</v>
      </c>
      <c r="Z2125" s="241">
        <f t="shared" si="434"/>
        <v>0</v>
      </c>
      <c r="AA2125" s="241">
        <f t="shared" si="435"/>
        <v>0</v>
      </c>
      <c r="AB2125" s="258">
        <v>0</v>
      </c>
      <c r="AC2125" s="258">
        <v>0</v>
      </c>
      <c r="AD2125" s="258">
        <v>0</v>
      </c>
      <c r="AE2125" s="258">
        <v>0</v>
      </c>
      <c r="AF2125" s="258">
        <v>0</v>
      </c>
      <c r="AG2125" s="258">
        <v>0</v>
      </c>
      <c r="AH2125" s="258">
        <v>0</v>
      </c>
      <c r="AI2125" s="258">
        <v>0</v>
      </c>
      <c r="AJ2125" s="258">
        <v>0</v>
      </c>
      <c r="AK2125" s="258">
        <v>0</v>
      </c>
      <c r="AL2125" s="258">
        <v>0</v>
      </c>
      <c r="AM2125" s="258">
        <v>0</v>
      </c>
      <c r="AN2125" s="258">
        <v>0</v>
      </c>
      <c r="AO2125" s="258">
        <v>0</v>
      </c>
      <c r="AP2125" s="258">
        <v>0</v>
      </c>
      <c r="AQ2125" s="258">
        <v>0</v>
      </c>
      <c r="AR2125" s="258">
        <v>0</v>
      </c>
      <c r="AT2125" s="193"/>
      <c r="AU2125" s="193"/>
      <c r="AV2125" s="193"/>
      <c r="AW2125" s="193"/>
      <c r="AX2125" s="193"/>
      <c r="AY2125" s="193"/>
      <c r="AZ2125" s="193"/>
      <c r="BA2125" s="193"/>
      <c r="BB2125" s="193"/>
      <c r="BC2125" s="193"/>
      <c r="BD2125" s="193"/>
      <c r="BE2125" s="315"/>
      <c r="BF2125" s="315"/>
      <c r="BG2125" s="315"/>
      <c r="BH2125" s="315"/>
      <c r="BI2125" s="315"/>
      <c r="BJ2125" s="315"/>
      <c r="BK2125" s="315"/>
    </row>
    <row r="2126" spans="1:92" x14ac:dyDescent="0.25">
      <c r="A2126" s="58"/>
      <c r="B2126" s="185" t="s">
        <v>5770</v>
      </c>
      <c r="C2126" t="s">
        <v>3566</v>
      </c>
      <c r="D2126" s="193">
        <v>0</v>
      </c>
      <c r="E2126" s="193">
        <v>0</v>
      </c>
      <c r="F2126" s="193">
        <v>0</v>
      </c>
      <c r="G2126" s="193">
        <v>0</v>
      </c>
      <c r="H2126" s="193">
        <v>0</v>
      </c>
      <c r="I2126" s="193">
        <v>0</v>
      </c>
      <c r="J2126" s="193">
        <v>0</v>
      </c>
      <c r="K2126" s="193">
        <v>0</v>
      </c>
      <c r="L2126" s="193">
        <v>0</v>
      </c>
      <c r="M2126" s="193">
        <v>0</v>
      </c>
      <c r="N2126" s="193">
        <v>0</v>
      </c>
      <c r="O2126" s="193">
        <v>0</v>
      </c>
      <c r="P2126" s="199">
        <f>E2126/0.135</f>
        <v>0</v>
      </c>
      <c r="Q2126" s="240">
        <v>0</v>
      </c>
      <c r="R2126" s="99">
        <v>0</v>
      </c>
      <c r="S2126" s="99">
        <v>0</v>
      </c>
      <c r="T2126" s="99">
        <v>0</v>
      </c>
      <c r="U2126" s="99">
        <v>0</v>
      </c>
      <c r="V2126" s="99">
        <v>0</v>
      </c>
      <c r="W2126" s="99">
        <v>0</v>
      </c>
      <c r="X2126" s="241">
        <f t="shared" si="432"/>
        <v>0</v>
      </c>
      <c r="Y2126" s="241">
        <f t="shared" si="433"/>
        <v>0</v>
      </c>
      <c r="Z2126" s="241">
        <f t="shared" si="434"/>
        <v>0</v>
      </c>
      <c r="AA2126" s="241">
        <f t="shared" si="435"/>
        <v>0</v>
      </c>
      <c r="AB2126" s="258">
        <v>0</v>
      </c>
      <c r="AC2126" s="258">
        <v>0</v>
      </c>
      <c r="AD2126" s="258">
        <v>0</v>
      </c>
      <c r="AE2126" s="258">
        <v>0</v>
      </c>
      <c r="AF2126" s="258">
        <v>0</v>
      </c>
      <c r="AG2126" s="258">
        <v>0</v>
      </c>
      <c r="AH2126" s="258">
        <v>0</v>
      </c>
      <c r="AI2126" s="258">
        <v>0</v>
      </c>
      <c r="AJ2126" s="258">
        <v>0</v>
      </c>
      <c r="AK2126" s="258">
        <v>0</v>
      </c>
      <c r="AL2126" s="258">
        <v>0</v>
      </c>
      <c r="AM2126" s="258">
        <v>0</v>
      </c>
      <c r="AN2126" s="258">
        <v>0</v>
      </c>
      <c r="AO2126" s="258">
        <v>0</v>
      </c>
      <c r="AP2126" s="258">
        <v>0</v>
      </c>
      <c r="AQ2126" s="258">
        <v>0</v>
      </c>
      <c r="AR2126" s="258">
        <v>0</v>
      </c>
      <c r="AT2126" s="193"/>
      <c r="AU2126" s="193"/>
      <c r="AV2126" s="193"/>
      <c r="AW2126" s="193"/>
      <c r="AX2126" s="193"/>
      <c r="AY2126" s="193"/>
      <c r="AZ2126" s="193"/>
      <c r="BA2126" s="193"/>
      <c r="BB2126" s="193"/>
      <c r="BC2126" s="193"/>
      <c r="BD2126" s="193"/>
      <c r="BE2126" s="315"/>
      <c r="BF2126" s="315"/>
      <c r="BG2126" s="315"/>
      <c r="BH2126" s="315"/>
      <c r="BI2126" s="315"/>
      <c r="BJ2126" s="315"/>
      <c r="BK2126" s="315"/>
    </row>
    <row r="2127" spans="1:92" x14ac:dyDescent="0.25">
      <c r="A2127" s="58" t="s">
        <v>3567</v>
      </c>
      <c r="B2127" s="58"/>
      <c r="P2127" s="199"/>
      <c r="Q2127" s="240"/>
      <c r="R2127" s="99"/>
      <c r="S2127" s="99"/>
      <c r="T2127" s="99"/>
      <c r="U2127" s="99"/>
      <c r="V2127" s="99"/>
      <c r="W2127" s="99"/>
      <c r="X2127" s="258"/>
      <c r="Y2127" s="258"/>
      <c r="Z2127" s="258"/>
      <c r="AA2127" s="258"/>
      <c r="AB2127" s="258"/>
      <c r="AC2127" s="258"/>
      <c r="AD2127" s="258"/>
      <c r="AE2127" s="258"/>
      <c r="AF2127" s="258"/>
      <c r="AG2127" s="258"/>
      <c r="AH2127" s="258"/>
      <c r="AI2127" s="258"/>
      <c r="AJ2127" s="258"/>
      <c r="AK2127" s="258"/>
      <c r="AL2127" s="258"/>
      <c r="AM2127" s="258"/>
      <c r="AN2127" s="258"/>
      <c r="AO2127" s="258"/>
      <c r="AP2127" s="258"/>
      <c r="AQ2127" s="258"/>
      <c r="AR2127" s="258"/>
      <c r="AT2127" s="193"/>
      <c r="AU2127" s="193"/>
      <c r="AV2127" s="193"/>
      <c r="AW2127" s="193"/>
      <c r="AX2127" s="193"/>
      <c r="AY2127" s="193"/>
      <c r="AZ2127" s="193"/>
      <c r="BA2127" s="193"/>
      <c r="BB2127" s="193"/>
      <c r="BC2127" s="193"/>
      <c r="BD2127" s="193"/>
      <c r="BE2127" s="315"/>
      <c r="BF2127" s="315"/>
      <c r="BG2127" s="315"/>
      <c r="BH2127" s="315"/>
      <c r="BI2127" s="315"/>
      <c r="BJ2127" s="315"/>
      <c r="BK2127" s="315"/>
    </row>
    <row r="2128" spans="1:92" x14ac:dyDescent="0.25">
      <c r="A2128" s="58"/>
      <c r="B2128" s="185" t="s">
        <v>5770</v>
      </c>
      <c r="C2128" s="25" t="s">
        <v>3568</v>
      </c>
      <c r="D2128" s="193">
        <v>0.42254999999999998</v>
      </c>
      <c r="E2128" s="193">
        <v>0.42254999999999998</v>
      </c>
      <c r="F2128" s="193">
        <v>0</v>
      </c>
      <c r="G2128" s="193">
        <v>0</v>
      </c>
      <c r="H2128" s="193">
        <v>0</v>
      </c>
      <c r="I2128" s="193">
        <v>0</v>
      </c>
      <c r="J2128" s="193">
        <v>0</v>
      </c>
      <c r="K2128" s="193">
        <v>0</v>
      </c>
      <c r="L2128" s="193">
        <v>0</v>
      </c>
      <c r="M2128" s="193">
        <v>0</v>
      </c>
      <c r="N2128" s="193">
        <v>0</v>
      </c>
      <c r="O2128" s="193">
        <v>0</v>
      </c>
      <c r="P2128" s="199">
        <f t="shared" ref="P2128:P2137" si="436">E2128/0.135</f>
        <v>3.1299999999999994</v>
      </c>
      <c r="Q2128" s="240">
        <v>0</v>
      </c>
      <c r="R2128" s="99">
        <v>0</v>
      </c>
      <c r="S2128" s="99">
        <v>0</v>
      </c>
      <c r="T2128" s="99">
        <v>0</v>
      </c>
      <c r="U2128" s="99">
        <v>0</v>
      </c>
      <c r="V2128" s="99">
        <v>0</v>
      </c>
      <c r="W2128" s="99">
        <v>0</v>
      </c>
      <c r="X2128" s="241">
        <f t="shared" ref="X2128:X2137" si="437">SUM(Y2128:AA2128)</f>
        <v>0.143553819</v>
      </c>
      <c r="Y2128" s="241">
        <f t="shared" ref="Y2128:Y2137" si="438">SUM(AB2128:AG2128)</f>
        <v>8.6763599999999996E-2</v>
      </c>
      <c r="Z2128" s="241">
        <f t="shared" ref="Z2128:Z2137" si="439">SUM(AH2128:AP2128)</f>
        <v>5.6790219000000003E-2</v>
      </c>
      <c r="AA2128" s="241">
        <f t="shared" ref="AA2128:AA2137" si="440">SUM(AQ2128:AR2128)</f>
        <v>0</v>
      </c>
      <c r="AB2128" s="258">
        <v>8.6763599999999996E-2</v>
      </c>
      <c r="AC2128" s="258">
        <v>0</v>
      </c>
      <c r="AD2128" s="258">
        <v>0</v>
      </c>
      <c r="AE2128" s="258">
        <v>0</v>
      </c>
      <c r="AF2128" s="258">
        <v>0</v>
      </c>
      <c r="AG2128" s="258">
        <v>0</v>
      </c>
      <c r="AH2128" s="258">
        <v>5.6790219000000003E-2</v>
      </c>
      <c r="AI2128" s="258">
        <v>0</v>
      </c>
      <c r="AJ2128" s="258">
        <v>0</v>
      </c>
      <c r="AK2128" s="258">
        <v>0</v>
      </c>
      <c r="AL2128" s="258">
        <v>0</v>
      </c>
      <c r="AM2128" s="258">
        <v>0</v>
      </c>
      <c r="AN2128" s="258">
        <v>0</v>
      </c>
      <c r="AO2128" s="258">
        <v>0</v>
      </c>
      <c r="AP2128" s="258">
        <v>0</v>
      </c>
      <c r="AQ2128" s="258">
        <v>0</v>
      </c>
      <c r="AR2128" s="258">
        <v>0</v>
      </c>
      <c r="AT2128" s="193"/>
      <c r="AU2128" s="193"/>
      <c r="AV2128" s="193"/>
      <c r="AW2128" s="193"/>
      <c r="AX2128" s="193"/>
      <c r="AY2128" s="193"/>
      <c r="AZ2128" s="193"/>
      <c r="BA2128" s="193"/>
      <c r="BB2128" s="193"/>
      <c r="BC2128" s="193"/>
      <c r="BD2128" s="193"/>
      <c r="BE2128" s="315"/>
      <c r="BF2128" s="315"/>
      <c r="BG2128" s="315"/>
      <c r="BH2128" s="315"/>
      <c r="BI2128" s="315"/>
      <c r="BJ2128" s="315"/>
      <c r="BK2128" s="315"/>
    </row>
    <row r="2129" spans="1:63" x14ac:dyDescent="0.25">
      <c r="A2129" s="58"/>
      <c r="B2129" s="185" t="s">
        <v>5770</v>
      </c>
      <c r="C2129" s="25" t="s">
        <v>3569</v>
      </c>
      <c r="D2129" s="193">
        <v>0.13500000000000001</v>
      </c>
      <c r="E2129" s="193">
        <v>0.13500000000000001</v>
      </c>
      <c r="F2129" s="193">
        <v>0</v>
      </c>
      <c r="G2129" s="193">
        <v>0</v>
      </c>
      <c r="H2129" s="193">
        <v>0</v>
      </c>
      <c r="I2129" s="193">
        <v>0</v>
      </c>
      <c r="J2129" s="193">
        <v>0</v>
      </c>
      <c r="K2129" s="193">
        <v>0</v>
      </c>
      <c r="L2129" s="193">
        <v>0</v>
      </c>
      <c r="M2129" s="193">
        <v>0</v>
      </c>
      <c r="N2129" s="193">
        <v>0</v>
      </c>
      <c r="O2129" s="193">
        <v>0</v>
      </c>
      <c r="P2129" s="199">
        <f t="shared" si="436"/>
        <v>1</v>
      </c>
      <c r="Q2129" s="240">
        <v>0</v>
      </c>
      <c r="R2129" s="99">
        <v>0</v>
      </c>
      <c r="S2129" s="99">
        <v>0</v>
      </c>
      <c r="T2129" s="99">
        <v>0</v>
      </c>
      <c r="U2129" s="99">
        <v>0</v>
      </c>
      <c r="V2129" s="99">
        <v>0</v>
      </c>
      <c r="W2129" s="99">
        <v>0</v>
      </c>
      <c r="X2129" s="241">
        <f t="shared" si="437"/>
        <v>4.5863840000000003E-2</v>
      </c>
      <c r="Y2129" s="241">
        <f t="shared" si="438"/>
        <v>2.7720000000000002E-2</v>
      </c>
      <c r="Z2129" s="241">
        <f t="shared" si="439"/>
        <v>1.8143840000000001E-2</v>
      </c>
      <c r="AA2129" s="241">
        <f t="shared" si="440"/>
        <v>0</v>
      </c>
      <c r="AB2129" s="258">
        <v>2.7720000000000002E-2</v>
      </c>
      <c r="AC2129" s="258">
        <v>0</v>
      </c>
      <c r="AD2129" s="258">
        <v>0</v>
      </c>
      <c r="AE2129" s="258">
        <v>0</v>
      </c>
      <c r="AF2129" s="258">
        <v>0</v>
      </c>
      <c r="AG2129" s="258">
        <v>0</v>
      </c>
      <c r="AH2129" s="258">
        <v>1.8143840000000001E-2</v>
      </c>
      <c r="AI2129" s="258">
        <v>0</v>
      </c>
      <c r="AJ2129" s="258">
        <v>0</v>
      </c>
      <c r="AK2129" s="258">
        <v>0</v>
      </c>
      <c r="AL2129" s="258">
        <v>0</v>
      </c>
      <c r="AM2129" s="258">
        <v>0</v>
      </c>
      <c r="AN2129" s="258">
        <v>0</v>
      </c>
      <c r="AO2129" s="258">
        <v>0</v>
      </c>
      <c r="AP2129" s="258">
        <v>0</v>
      </c>
      <c r="AQ2129" s="258">
        <v>0</v>
      </c>
      <c r="AR2129" s="258">
        <v>0</v>
      </c>
      <c r="AT2129" s="193"/>
      <c r="AU2129" s="193"/>
      <c r="AV2129" s="193"/>
      <c r="AW2129" s="193"/>
      <c r="AX2129" s="193"/>
      <c r="AY2129" s="193"/>
      <c r="AZ2129" s="193"/>
      <c r="BA2129" s="193"/>
      <c r="BB2129" s="193"/>
      <c r="BC2129" s="193"/>
      <c r="BD2129" s="193"/>
      <c r="BE2129" s="315"/>
      <c r="BF2129" s="315"/>
      <c r="BG2129" s="315"/>
      <c r="BH2129" s="315"/>
      <c r="BI2129" s="315"/>
      <c r="BJ2129" s="315"/>
      <c r="BK2129" s="315"/>
    </row>
    <row r="2130" spans="1:63" x14ac:dyDescent="0.25">
      <c r="A2130" s="58"/>
      <c r="B2130" s="185" t="s">
        <v>5770</v>
      </c>
      <c r="C2130" s="25" t="s">
        <v>3570</v>
      </c>
      <c r="D2130" s="193">
        <v>0.42795</v>
      </c>
      <c r="E2130" s="193">
        <v>0.42795</v>
      </c>
      <c r="F2130" s="193">
        <v>0</v>
      </c>
      <c r="G2130" s="193">
        <v>0</v>
      </c>
      <c r="H2130" s="193">
        <v>0</v>
      </c>
      <c r="I2130" s="193">
        <v>0</v>
      </c>
      <c r="J2130" s="193">
        <v>0</v>
      </c>
      <c r="K2130" s="193">
        <v>0</v>
      </c>
      <c r="L2130" s="193">
        <v>0</v>
      </c>
      <c r="M2130" s="193">
        <v>0</v>
      </c>
      <c r="N2130" s="193">
        <v>0</v>
      </c>
      <c r="O2130" s="193">
        <v>0</v>
      </c>
      <c r="P2130" s="199">
        <f t="shared" si="436"/>
        <v>3.17</v>
      </c>
      <c r="Q2130" s="240">
        <v>0</v>
      </c>
      <c r="R2130" s="99">
        <v>0</v>
      </c>
      <c r="S2130" s="99">
        <v>0</v>
      </c>
      <c r="T2130" s="99">
        <v>0</v>
      </c>
      <c r="U2130" s="99">
        <v>0</v>
      </c>
      <c r="V2130" s="99">
        <v>0</v>
      </c>
      <c r="W2130" s="99">
        <v>0</v>
      </c>
      <c r="X2130" s="241">
        <f t="shared" si="437"/>
        <v>0.14538837300000002</v>
      </c>
      <c r="Y2130" s="241">
        <f t="shared" si="438"/>
        <v>8.7872400000000003E-2</v>
      </c>
      <c r="Z2130" s="241">
        <f t="shared" si="439"/>
        <v>5.7515972999999998E-2</v>
      </c>
      <c r="AA2130" s="241">
        <f t="shared" si="440"/>
        <v>0</v>
      </c>
      <c r="AB2130" s="258">
        <v>8.7872400000000003E-2</v>
      </c>
      <c r="AC2130" s="258">
        <v>0</v>
      </c>
      <c r="AD2130" s="258">
        <v>0</v>
      </c>
      <c r="AE2130" s="258">
        <v>0</v>
      </c>
      <c r="AF2130" s="258">
        <v>0</v>
      </c>
      <c r="AG2130" s="258">
        <v>0</v>
      </c>
      <c r="AH2130" s="258">
        <v>5.7515972999999998E-2</v>
      </c>
      <c r="AI2130" s="258">
        <v>0</v>
      </c>
      <c r="AJ2130" s="258">
        <v>0</v>
      </c>
      <c r="AK2130" s="258">
        <v>0</v>
      </c>
      <c r="AL2130" s="258">
        <v>0</v>
      </c>
      <c r="AM2130" s="258">
        <v>0</v>
      </c>
      <c r="AN2130" s="258">
        <v>0</v>
      </c>
      <c r="AO2130" s="258">
        <v>0</v>
      </c>
      <c r="AP2130" s="258">
        <v>0</v>
      </c>
      <c r="AQ2130" s="258">
        <v>0</v>
      </c>
      <c r="AR2130" s="258">
        <v>0</v>
      </c>
      <c r="AT2130" s="193"/>
      <c r="AU2130" s="193"/>
      <c r="AV2130" s="193"/>
      <c r="AW2130" s="193"/>
      <c r="AX2130" s="193"/>
      <c r="AY2130" s="193"/>
      <c r="AZ2130" s="193"/>
      <c r="BA2130" s="193"/>
      <c r="BB2130" s="193"/>
      <c r="BC2130" s="193"/>
      <c r="BD2130" s="193"/>
      <c r="BE2130" s="315"/>
      <c r="BF2130" s="315"/>
      <c r="BG2130" s="315"/>
      <c r="BH2130" s="315"/>
      <c r="BI2130" s="315"/>
      <c r="BJ2130" s="315"/>
      <c r="BK2130" s="315"/>
    </row>
    <row r="2131" spans="1:63" x14ac:dyDescent="0.25">
      <c r="A2131" s="58"/>
      <c r="B2131" s="185" t="s">
        <v>5770</v>
      </c>
      <c r="C2131" s="25" t="s">
        <v>3571</v>
      </c>
      <c r="D2131" s="193">
        <v>0.36990000000000001</v>
      </c>
      <c r="E2131" s="193">
        <v>0.36990000000000001</v>
      </c>
      <c r="F2131" s="193">
        <v>0</v>
      </c>
      <c r="G2131" s="193">
        <v>0</v>
      </c>
      <c r="H2131" s="193">
        <v>0</v>
      </c>
      <c r="I2131" s="193">
        <v>0</v>
      </c>
      <c r="J2131" s="193">
        <v>0</v>
      </c>
      <c r="K2131" s="193">
        <v>0</v>
      </c>
      <c r="L2131" s="193">
        <v>0</v>
      </c>
      <c r="M2131" s="193">
        <v>0</v>
      </c>
      <c r="N2131" s="193">
        <v>0</v>
      </c>
      <c r="O2131" s="193">
        <v>0</v>
      </c>
      <c r="P2131" s="199">
        <f t="shared" si="436"/>
        <v>2.7399999999999998</v>
      </c>
      <c r="Q2131" s="240">
        <v>0</v>
      </c>
      <c r="R2131" s="99">
        <v>0</v>
      </c>
      <c r="S2131" s="99">
        <v>0</v>
      </c>
      <c r="T2131" s="99">
        <v>0</v>
      </c>
      <c r="U2131" s="99">
        <v>0</v>
      </c>
      <c r="V2131" s="99">
        <v>0</v>
      </c>
      <c r="W2131" s="99">
        <v>0</v>
      </c>
      <c r="X2131" s="241">
        <f t="shared" si="437"/>
        <v>0.12566692200000001</v>
      </c>
      <c r="Y2131" s="241">
        <f t="shared" si="438"/>
        <v>7.5952800000000001E-2</v>
      </c>
      <c r="Z2131" s="241">
        <f t="shared" si="439"/>
        <v>4.9714121999999999E-2</v>
      </c>
      <c r="AA2131" s="241">
        <f t="shared" si="440"/>
        <v>0</v>
      </c>
      <c r="AB2131" s="258">
        <v>7.5952800000000001E-2</v>
      </c>
      <c r="AC2131" s="258">
        <v>0</v>
      </c>
      <c r="AD2131" s="258">
        <v>0</v>
      </c>
      <c r="AE2131" s="258">
        <v>0</v>
      </c>
      <c r="AF2131" s="258">
        <v>0</v>
      </c>
      <c r="AG2131" s="258">
        <v>0</v>
      </c>
      <c r="AH2131" s="258">
        <v>4.9714121999999999E-2</v>
      </c>
      <c r="AI2131" s="258">
        <v>0</v>
      </c>
      <c r="AJ2131" s="258">
        <v>0</v>
      </c>
      <c r="AK2131" s="258">
        <v>0</v>
      </c>
      <c r="AL2131" s="258">
        <v>0</v>
      </c>
      <c r="AM2131" s="258">
        <v>0</v>
      </c>
      <c r="AN2131" s="258">
        <v>0</v>
      </c>
      <c r="AO2131" s="258">
        <v>0</v>
      </c>
      <c r="AP2131" s="258">
        <v>0</v>
      </c>
      <c r="AQ2131" s="258">
        <v>0</v>
      </c>
      <c r="AR2131" s="258">
        <v>0</v>
      </c>
      <c r="AT2131" s="193"/>
      <c r="AU2131" s="193"/>
      <c r="AV2131" s="193"/>
      <c r="AW2131" s="193"/>
      <c r="AX2131" s="193"/>
      <c r="AY2131" s="193"/>
      <c r="AZ2131" s="193"/>
      <c r="BA2131" s="193"/>
      <c r="BB2131" s="193"/>
      <c r="BC2131" s="193"/>
      <c r="BD2131" s="193"/>
      <c r="BE2131" s="315"/>
      <c r="BF2131" s="315"/>
      <c r="BG2131" s="315"/>
      <c r="BH2131" s="315"/>
      <c r="BI2131" s="315"/>
      <c r="BJ2131" s="315"/>
      <c r="BK2131" s="315"/>
    </row>
    <row r="2132" spans="1:63" x14ac:dyDescent="0.25">
      <c r="A2132" s="58"/>
      <c r="B2132" s="185" t="s">
        <v>5770</v>
      </c>
      <c r="C2132" s="25" t="s">
        <v>3572</v>
      </c>
      <c r="D2132" s="193">
        <v>0.40770000000000001</v>
      </c>
      <c r="E2132" s="193">
        <v>0.40770000000000001</v>
      </c>
      <c r="F2132" s="193">
        <v>0</v>
      </c>
      <c r="G2132" s="193">
        <v>0</v>
      </c>
      <c r="H2132" s="193">
        <v>0</v>
      </c>
      <c r="I2132" s="193">
        <v>0</v>
      </c>
      <c r="J2132" s="193">
        <v>0</v>
      </c>
      <c r="K2132" s="193">
        <v>0</v>
      </c>
      <c r="L2132" s="193">
        <v>0</v>
      </c>
      <c r="M2132" s="193">
        <v>0</v>
      </c>
      <c r="N2132" s="193">
        <v>0</v>
      </c>
      <c r="O2132" s="193">
        <v>0</v>
      </c>
      <c r="P2132" s="199">
        <f t="shared" si="436"/>
        <v>3.02</v>
      </c>
      <c r="Q2132" s="240">
        <v>0</v>
      </c>
      <c r="R2132" s="99">
        <v>0</v>
      </c>
      <c r="S2132" s="99">
        <v>0</v>
      </c>
      <c r="T2132" s="99">
        <v>0</v>
      </c>
      <c r="U2132" s="99">
        <v>0</v>
      </c>
      <c r="V2132" s="99">
        <v>0</v>
      </c>
      <c r="W2132" s="99">
        <v>0</v>
      </c>
      <c r="X2132" s="241">
        <f t="shared" si="437"/>
        <v>0.13850879699999999</v>
      </c>
      <c r="Y2132" s="241">
        <f t="shared" si="438"/>
        <v>8.3714399999999994E-2</v>
      </c>
      <c r="Z2132" s="241">
        <f t="shared" si="439"/>
        <v>5.4794397000000002E-2</v>
      </c>
      <c r="AA2132" s="241">
        <f t="shared" si="440"/>
        <v>0</v>
      </c>
      <c r="AB2132" s="258">
        <v>8.3714399999999994E-2</v>
      </c>
      <c r="AC2132" s="258">
        <v>0</v>
      </c>
      <c r="AD2132" s="258">
        <v>0</v>
      </c>
      <c r="AE2132" s="258">
        <v>0</v>
      </c>
      <c r="AF2132" s="258">
        <v>0</v>
      </c>
      <c r="AG2132" s="258">
        <v>0</v>
      </c>
      <c r="AH2132" s="258">
        <v>5.4794397000000002E-2</v>
      </c>
      <c r="AI2132" s="258">
        <v>0</v>
      </c>
      <c r="AJ2132" s="258">
        <v>0</v>
      </c>
      <c r="AK2132" s="258">
        <v>0</v>
      </c>
      <c r="AL2132" s="258">
        <v>0</v>
      </c>
      <c r="AM2132" s="258">
        <v>0</v>
      </c>
      <c r="AN2132" s="258">
        <v>0</v>
      </c>
      <c r="AO2132" s="258">
        <v>0</v>
      </c>
      <c r="AP2132" s="258">
        <v>0</v>
      </c>
      <c r="AQ2132" s="258">
        <v>0</v>
      </c>
      <c r="AR2132" s="258">
        <v>0</v>
      </c>
      <c r="AT2132" s="193"/>
      <c r="AU2132" s="193"/>
      <c r="AV2132" s="193"/>
      <c r="AW2132" s="193"/>
      <c r="AX2132" s="193"/>
      <c r="AY2132" s="193"/>
      <c r="AZ2132" s="193"/>
      <c r="BA2132" s="193"/>
      <c r="BB2132" s="193"/>
      <c r="BC2132" s="193"/>
      <c r="BD2132" s="193"/>
      <c r="BE2132" s="315"/>
      <c r="BF2132" s="315"/>
      <c r="BG2132" s="315"/>
      <c r="BH2132" s="315"/>
      <c r="BI2132" s="315"/>
      <c r="BJ2132" s="315"/>
      <c r="BK2132" s="315"/>
    </row>
    <row r="2133" spans="1:63" x14ac:dyDescent="0.25">
      <c r="A2133" s="58"/>
      <c r="B2133" s="185" t="s">
        <v>5770</v>
      </c>
      <c r="C2133" s="25" t="s">
        <v>3573</v>
      </c>
      <c r="D2133" s="193">
        <v>0.27459</v>
      </c>
      <c r="E2133" s="193">
        <v>0.27459</v>
      </c>
      <c r="F2133" s="193">
        <v>0</v>
      </c>
      <c r="G2133" s="193">
        <v>0</v>
      </c>
      <c r="H2133" s="193">
        <v>0</v>
      </c>
      <c r="I2133" s="193">
        <v>0</v>
      </c>
      <c r="J2133" s="193">
        <v>0</v>
      </c>
      <c r="K2133" s="193">
        <v>0</v>
      </c>
      <c r="L2133" s="193">
        <v>0</v>
      </c>
      <c r="M2133" s="193">
        <v>0</v>
      </c>
      <c r="N2133" s="193">
        <v>0</v>
      </c>
      <c r="O2133" s="193">
        <v>0</v>
      </c>
      <c r="P2133" s="199">
        <f t="shared" si="436"/>
        <v>2.0339999999999998</v>
      </c>
      <c r="Q2133" s="240">
        <v>0</v>
      </c>
      <c r="R2133" s="99">
        <v>0</v>
      </c>
      <c r="S2133" s="99">
        <v>0</v>
      </c>
      <c r="T2133" s="99">
        <v>0</v>
      </c>
      <c r="U2133" s="99">
        <v>0</v>
      </c>
      <c r="V2133" s="99">
        <v>0</v>
      </c>
      <c r="W2133" s="99">
        <v>0</v>
      </c>
      <c r="X2133" s="241">
        <f t="shared" si="437"/>
        <v>9.3287050999999996E-2</v>
      </c>
      <c r="Y2133" s="241">
        <f t="shared" si="438"/>
        <v>5.6382479999999999E-2</v>
      </c>
      <c r="Z2133" s="241">
        <f t="shared" si="439"/>
        <v>3.6904570999999997E-2</v>
      </c>
      <c r="AA2133" s="241">
        <f t="shared" si="440"/>
        <v>0</v>
      </c>
      <c r="AB2133" s="258">
        <v>5.6382479999999999E-2</v>
      </c>
      <c r="AC2133" s="258">
        <v>0</v>
      </c>
      <c r="AD2133" s="258">
        <v>0</v>
      </c>
      <c r="AE2133" s="258">
        <v>0</v>
      </c>
      <c r="AF2133" s="258">
        <v>0</v>
      </c>
      <c r="AG2133" s="258">
        <v>0</v>
      </c>
      <c r="AH2133" s="258">
        <v>3.6904570999999997E-2</v>
      </c>
      <c r="AI2133" s="258">
        <v>0</v>
      </c>
      <c r="AJ2133" s="258">
        <v>0</v>
      </c>
      <c r="AK2133" s="258">
        <v>0</v>
      </c>
      <c r="AL2133" s="258">
        <v>0</v>
      </c>
      <c r="AM2133" s="258">
        <v>0</v>
      </c>
      <c r="AN2133" s="258">
        <v>0</v>
      </c>
      <c r="AO2133" s="258">
        <v>0</v>
      </c>
      <c r="AP2133" s="258">
        <v>0</v>
      </c>
      <c r="AQ2133" s="258">
        <v>0</v>
      </c>
      <c r="AR2133" s="258">
        <v>0</v>
      </c>
      <c r="AT2133" s="193"/>
      <c r="AU2133" s="193"/>
      <c r="AV2133" s="193"/>
      <c r="AW2133" s="193"/>
      <c r="AX2133" s="193"/>
      <c r="AY2133" s="193"/>
      <c r="AZ2133" s="193"/>
      <c r="BA2133" s="193"/>
      <c r="BB2133" s="193"/>
      <c r="BC2133" s="193"/>
      <c r="BD2133" s="193"/>
      <c r="BE2133" s="315"/>
      <c r="BF2133" s="315"/>
      <c r="BG2133" s="315"/>
      <c r="BH2133" s="315"/>
      <c r="BI2133" s="315"/>
      <c r="BJ2133" s="315"/>
      <c r="BK2133" s="315"/>
    </row>
    <row r="2134" spans="1:63" x14ac:dyDescent="0.25">
      <c r="A2134" s="58"/>
      <c r="B2134" s="185" t="s">
        <v>5770</v>
      </c>
      <c r="C2134" s="25" t="s">
        <v>3574</v>
      </c>
      <c r="D2134" s="193">
        <v>0.40850999999999998</v>
      </c>
      <c r="E2134" s="193">
        <v>0.40850999999999998</v>
      </c>
      <c r="F2134" s="193">
        <v>0</v>
      </c>
      <c r="G2134" s="193">
        <v>0</v>
      </c>
      <c r="H2134" s="193">
        <v>0</v>
      </c>
      <c r="I2134" s="193">
        <v>0</v>
      </c>
      <c r="J2134" s="193">
        <v>0</v>
      </c>
      <c r="K2134" s="193">
        <v>0</v>
      </c>
      <c r="L2134" s="193">
        <v>0</v>
      </c>
      <c r="M2134" s="193">
        <v>0</v>
      </c>
      <c r="N2134" s="193">
        <v>0</v>
      </c>
      <c r="O2134" s="193">
        <v>0</v>
      </c>
      <c r="P2134" s="199">
        <f t="shared" si="436"/>
        <v>3.0259999999999998</v>
      </c>
      <c r="Q2134" s="240">
        <v>0</v>
      </c>
      <c r="R2134" s="99">
        <v>0</v>
      </c>
      <c r="S2134" s="99">
        <v>0</v>
      </c>
      <c r="T2134" s="99">
        <v>0</v>
      </c>
      <c r="U2134" s="99">
        <v>0</v>
      </c>
      <c r="V2134" s="99">
        <v>0</v>
      </c>
      <c r="W2134" s="99">
        <v>0</v>
      </c>
      <c r="X2134" s="241">
        <f t="shared" si="437"/>
        <v>0.13878398</v>
      </c>
      <c r="Y2134" s="241">
        <f t="shared" si="438"/>
        <v>8.3880720000000006E-2</v>
      </c>
      <c r="Z2134" s="241">
        <f t="shared" si="439"/>
        <v>5.4903260000000002E-2</v>
      </c>
      <c r="AA2134" s="241">
        <f t="shared" si="440"/>
        <v>0</v>
      </c>
      <c r="AB2134" s="258">
        <v>8.3880720000000006E-2</v>
      </c>
      <c r="AC2134" s="258">
        <v>0</v>
      </c>
      <c r="AD2134" s="258">
        <v>0</v>
      </c>
      <c r="AE2134" s="258">
        <v>0</v>
      </c>
      <c r="AF2134" s="258">
        <v>0</v>
      </c>
      <c r="AG2134" s="258">
        <v>0</v>
      </c>
      <c r="AH2134" s="258">
        <v>5.4903260000000002E-2</v>
      </c>
      <c r="AI2134" s="258">
        <v>0</v>
      </c>
      <c r="AJ2134" s="258">
        <v>0</v>
      </c>
      <c r="AK2134" s="258">
        <v>0</v>
      </c>
      <c r="AL2134" s="258">
        <v>0</v>
      </c>
      <c r="AM2134" s="258">
        <v>0</v>
      </c>
      <c r="AN2134" s="258">
        <v>0</v>
      </c>
      <c r="AO2134" s="258">
        <v>0</v>
      </c>
      <c r="AP2134" s="258">
        <v>0</v>
      </c>
      <c r="AQ2134" s="258">
        <v>0</v>
      </c>
      <c r="AR2134" s="258">
        <v>0</v>
      </c>
      <c r="AT2134" s="193"/>
      <c r="AU2134" s="193"/>
      <c r="AV2134" s="193"/>
      <c r="AW2134" s="193"/>
      <c r="AX2134" s="193"/>
      <c r="AY2134" s="193"/>
      <c r="AZ2134" s="193"/>
      <c r="BA2134" s="193"/>
      <c r="BB2134" s="193"/>
      <c r="BC2134" s="193"/>
      <c r="BD2134" s="193"/>
      <c r="BE2134" s="315"/>
      <c r="BF2134" s="315"/>
      <c r="BG2134" s="315"/>
      <c r="BH2134" s="315"/>
      <c r="BI2134" s="315"/>
      <c r="BJ2134" s="315"/>
      <c r="BK2134" s="315"/>
    </row>
    <row r="2135" spans="1:63" x14ac:dyDescent="0.25">
      <c r="A2135" s="58"/>
      <c r="B2135" s="185" t="s">
        <v>5770</v>
      </c>
      <c r="C2135" s="25" t="s">
        <v>3575</v>
      </c>
      <c r="D2135" s="193">
        <v>0.31779000000000002</v>
      </c>
      <c r="E2135" s="193">
        <v>0.31779000000000002</v>
      </c>
      <c r="F2135" s="193">
        <v>0</v>
      </c>
      <c r="G2135" s="193">
        <v>0</v>
      </c>
      <c r="H2135" s="193">
        <v>0</v>
      </c>
      <c r="I2135" s="193">
        <v>0</v>
      </c>
      <c r="J2135" s="193">
        <v>0</v>
      </c>
      <c r="K2135" s="193">
        <v>0</v>
      </c>
      <c r="L2135" s="193">
        <v>0</v>
      </c>
      <c r="M2135" s="193">
        <v>0</v>
      </c>
      <c r="N2135" s="193">
        <v>0</v>
      </c>
      <c r="O2135" s="193">
        <v>0</v>
      </c>
      <c r="P2135" s="199">
        <f t="shared" si="436"/>
        <v>2.3540000000000001</v>
      </c>
      <c r="Q2135" s="240">
        <v>0</v>
      </c>
      <c r="R2135" s="99">
        <v>0</v>
      </c>
      <c r="S2135" s="99">
        <v>0</v>
      </c>
      <c r="T2135" s="99">
        <v>0</v>
      </c>
      <c r="U2135" s="99">
        <v>0</v>
      </c>
      <c r="V2135" s="99">
        <v>0</v>
      </c>
      <c r="W2135" s="99">
        <v>0</v>
      </c>
      <c r="X2135" s="241">
        <f t="shared" si="437"/>
        <v>0.107963479</v>
      </c>
      <c r="Y2135" s="241">
        <f t="shared" si="438"/>
        <v>6.5252879999999999E-2</v>
      </c>
      <c r="Z2135" s="241">
        <f t="shared" si="439"/>
        <v>4.2710599000000002E-2</v>
      </c>
      <c r="AA2135" s="241">
        <f t="shared" si="440"/>
        <v>0</v>
      </c>
      <c r="AB2135" s="258">
        <v>6.5252879999999999E-2</v>
      </c>
      <c r="AC2135" s="258">
        <v>0</v>
      </c>
      <c r="AD2135" s="258">
        <v>0</v>
      </c>
      <c r="AE2135" s="258">
        <v>0</v>
      </c>
      <c r="AF2135" s="258">
        <v>0</v>
      </c>
      <c r="AG2135" s="258">
        <v>0</v>
      </c>
      <c r="AH2135" s="258">
        <v>4.2710599000000002E-2</v>
      </c>
      <c r="AI2135" s="258">
        <v>0</v>
      </c>
      <c r="AJ2135" s="258">
        <v>0</v>
      </c>
      <c r="AK2135" s="258">
        <v>0</v>
      </c>
      <c r="AL2135" s="258">
        <v>0</v>
      </c>
      <c r="AM2135" s="258">
        <v>0</v>
      </c>
      <c r="AN2135" s="258">
        <v>0</v>
      </c>
      <c r="AO2135" s="258">
        <v>0</v>
      </c>
      <c r="AP2135" s="258">
        <v>0</v>
      </c>
      <c r="AQ2135" s="258">
        <v>0</v>
      </c>
      <c r="AR2135" s="258">
        <v>0</v>
      </c>
      <c r="AT2135" s="193"/>
      <c r="AU2135" s="193"/>
      <c r="AV2135" s="193"/>
      <c r="AW2135" s="193"/>
      <c r="AX2135" s="193"/>
      <c r="AY2135" s="193"/>
      <c r="AZ2135" s="193"/>
      <c r="BA2135" s="193"/>
      <c r="BB2135" s="193"/>
      <c r="BC2135" s="193"/>
      <c r="BD2135" s="193"/>
      <c r="BE2135" s="315"/>
      <c r="BF2135" s="315"/>
      <c r="BG2135" s="315"/>
      <c r="BH2135" s="315"/>
      <c r="BI2135" s="315"/>
      <c r="BJ2135" s="315"/>
      <c r="BK2135" s="315"/>
    </row>
    <row r="2136" spans="1:63" x14ac:dyDescent="0.25">
      <c r="A2136" s="58"/>
      <c r="B2136" s="185" t="s">
        <v>5770</v>
      </c>
      <c r="C2136" s="25" t="s">
        <v>3576</v>
      </c>
      <c r="D2136" s="193">
        <v>0.21856500000000001</v>
      </c>
      <c r="E2136" s="193">
        <v>0.21856500000000001</v>
      </c>
      <c r="F2136" s="193">
        <v>0</v>
      </c>
      <c r="G2136" s="193">
        <v>0</v>
      </c>
      <c r="H2136" s="193">
        <v>0</v>
      </c>
      <c r="I2136" s="193">
        <v>0</v>
      </c>
      <c r="J2136" s="193">
        <v>0</v>
      </c>
      <c r="K2136" s="193">
        <v>0</v>
      </c>
      <c r="L2136" s="193">
        <v>0</v>
      </c>
      <c r="M2136" s="193">
        <v>0</v>
      </c>
      <c r="N2136" s="193">
        <v>0</v>
      </c>
      <c r="O2136" s="193">
        <v>0</v>
      </c>
      <c r="P2136" s="199">
        <f t="shared" si="436"/>
        <v>1.619</v>
      </c>
      <c r="Q2136" s="240">
        <v>0</v>
      </c>
      <c r="R2136" s="99">
        <v>0</v>
      </c>
      <c r="S2136" s="99">
        <v>0</v>
      </c>
      <c r="T2136" s="99">
        <v>0</v>
      </c>
      <c r="U2136" s="99">
        <v>0</v>
      </c>
      <c r="V2136" s="99">
        <v>0</v>
      </c>
      <c r="W2136" s="99">
        <v>0</v>
      </c>
      <c r="X2136" s="241">
        <f t="shared" si="437"/>
        <v>7.4253556999999998E-2</v>
      </c>
      <c r="Y2136" s="241">
        <f t="shared" si="438"/>
        <v>4.4878679999999997E-2</v>
      </c>
      <c r="Z2136" s="241">
        <f t="shared" si="439"/>
        <v>2.9374877000000001E-2</v>
      </c>
      <c r="AA2136" s="241">
        <f t="shared" si="440"/>
        <v>0</v>
      </c>
      <c r="AB2136" s="258">
        <v>4.4878679999999997E-2</v>
      </c>
      <c r="AC2136" s="258">
        <v>0</v>
      </c>
      <c r="AD2136" s="258">
        <v>0</v>
      </c>
      <c r="AE2136" s="258">
        <v>0</v>
      </c>
      <c r="AF2136" s="258">
        <v>0</v>
      </c>
      <c r="AG2136" s="258">
        <v>0</v>
      </c>
      <c r="AH2136" s="258">
        <v>2.9374877000000001E-2</v>
      </c>
      <c r="AI2136" s="258">
        <v>0</v>
      </c>
      <c r="AJ2136" s="258">
        <v>0</v>
      </c>
      <c r="AK2136" s="258">
        <v>0</v>
      </c>
      <c r="AL2136" s="258">
        <v>0</v>
      </c>
      <c r="AM2136" s="258">
        <v>0</v>
      </c>
      <c r="AN2136" s="258">
        <v>0</v>
      </c>
      <c r="AO2136" s="258">
        <v>0</v>
      </c>
      <c r="AP2136" s="258">
        <v>0</v>
      </c>
      <c r="AQ2136" s="258">
        <v>0</v>
      </c>
      <c r="AR2136" s="258">
        <v>0</v>
      </c>
      <c r="AT2136" s="193"/>
      <c r="AU2136" s="193"/>
      <c r="AV2136" s="193"/>
      <c r="AW2136" s="193"/>
      <c r="AX2136" s="193"/>
      <c r="AY2136" s="193"/>
      <c r="AZ2136" s="193"/>
      <c r="BA2136" s="193"/>
      <c r="BB2136" s="193"/>
      <c r="BC2136" s="193"/>
      <c r="BD2136" s="193"/>
      <c r="BE2136" s="315"/>
      <c r="BF2136" s="315"/>
      <c r="BG2136" s="315"/>
      <c r="BH2136" s="315"/>
      <c r="BI2136" s="315"/>
      <c r="BJ2136" s="315"/>
      <c r="BK2136" s="315"/>
    </row>
    <row r="2137" spans="1:63" x14ac:dyDescent="0.25">
      <c r="A2137" s="58"/>
      <c r="B2137" s="185" t="s">
        <v>5770</v>
      </c>
      <c r="C2137" s="25" t="s">
        <v>2355</v>
      </c>
      <c r="D2137" s="193">
        <v>0.28282499999999999</v>
      </c>
      <c r="E2137" s="193">
        <v>0.28282499999999999</v>
      </c>
      <c r="F2137" s="193">
        <v>0</v>
      </c>
      <c r="G2137" s="193">
        <v>0</v>
      </c>
      <c r="H2137" s="193">
        <v>0</v>
      </c>
      <c r="I2137" s="193">
        <v>0</v>
      </c>
      <c r="J2137" s="193">
        <v>0</v>
      </c>
      <c r="K2137" s="193">
        <v>0</v>
      </c>
      <c r="L2137" s="193">
        <v>0</v>
      </c>
      <c r="M2137" s="193">
        <v>0</v>
      </c>
      <c r="N2137" s="193">
        <v>0</v>
      </c>
      <c r="O2137" s="193">
        <v>0</v>
      </c>
      <c r="P2137" s="199">
        <f t="shared" si="436"/>
        <v>2.0949999999999998</v>
      </c>
      <c r="Q2137" s="240">
        <v>0</v>
      </c>
      <c r="R2137" s="99">
        <v>0</v>
      </c>
      <c r="S2137" s="99">
        <v>0</v>
      </c>
      <c r="T2137" s="99">
        <v>0</v>
      </c>
      <c r="U2137" s="99">
        <v>0</v>
      </c>
      <c r="V2137" s="99">
        <v>0</v>
      </c>
      <c r="W2137" s="99">
        <v>0</v>
      </c>
      <c r="X2137" s="241">
        <f t="shared" si="437"/>
        <v>9.6084744999999999E-2</v>
      </c>
      <c r="Y2137" s="241">
        <f t="shared" si="438"/>
        <v>5.8073399999999997E-2</v>
      </c>
      <c r="Z2137" s="241">
        <f t="shared" si="439"/>
        <v>3.8011345000000002E-2</v>
      </c>
      <c r="AA2137" s="241">
        <f t="shared" si="440"/>
        <v>0</v>
      </c>
      <c r="AB2137" s="258">
        <v>5.8073399999999997E-2</v>
      </c>
      <c r="AC2137" s="258">
        <v>0</v>
      </c>
      <c r="AD2137" s="258">
        <v>0</v>
      </c>
      <c r="AE2137" s="258">
        <v>0</v>
      </c>
      <c r="AF2137" s="258">
        <v>0</v>
      </c>
      <c r="AG2137" s="258">
        <v>0</v>
      </c>
      <c r="AH2137" s="258">
        <v>3.8011345000000002E-2</v>
      </c>
      <c r="AI2137" s="258">
        <v>0</v>
      </c>
      <c r="AJ2137" s="258">
        <v>0</v>
      </c>
      <c r="AK2137" s="258">
        <v>0</v>
      </c>
      <c r="AL2137" s="258">
        <v>0</v>
      </c>
      <c r="AM2137" s="258">
        <v>0</v>
      </c>
      <c r="AN2137" s="258">
        <v>0</v>
      </c>
      <c r="AO2137" s="258">
        <v>0</v>
      </c>
      <c r="AP2137" s="258">
        <v>0</v>
      </c>
      <c r="AQ2137" s="258">
        <v>0</v>
      </c>
      <c r="AR2137" s="258">
        <v>0</v>
      </c>
      <c r="AT2137" s="193"/>
      <c r="AU2137" s="193"/>
      <c r="AV2137" s="193"/>
      <c r="AW2137" s="193"/>
      <c r="AX2137" s="193"/>
      <c r="AY2137" s="193"/>
      <c r="AZ2137" s="193"/>
      <c r="BA2137" s="193"/>
      <c r="BB2137" s="193"/>
      <c r="BC2137" s="193"/>
      <c r="BD2137" s="193"/>
      <c r="BE2137" s="315"/>
      <c r="BF2137" s="315"/>
      <c r="BG2137" s="315"/>
      <c r="BH2137" s="315"/>
      <c r="BI2137" s="315"/>
      <c r="BJ2137" s="315"/>
      <c r="BK2137" s="315"/>
    </row>
    <row r="2138" spans="1:63" x14ac:dyDescent="0.25">
      <c r="A2138" s="58" t="s">
        <v>2356</v>
      </c>
      <c r="B2138" s="58"/>
      <c r="P2138" s="199"/>
      <c r="Q2138" s="240"/>
      <c r="R2138" s="99"/>
      <c r="S2138" s="99"/>
      <c r="T2138" s="99"/>
      <c r="U2138" s="99"/>
      <c r="V2138" s="99"/>
      <c r="W2138" s="99"/>
      <c r="X2138" s="258"/>
      <c r="Y2138" s="258"/>
      <c r="Z2138" s="258"/>
      <c r="AA2138" s="258"/>
      <c r="AB2138" s="258"/>
      <c r="AC2138" s="258"/>
      <c r="AD2138" s="258"/>
      <c r="AE2138" s="258"/>
      <c r="AF2138" s="258"/>
      <c r="AG2138" s="258"/>
      <c r="AH2138" s="258"/>
      <c r="AI2138" s="258"/>
      <c r="AJ2138" s="258"/>
      <c r="AK2138" s="258"/>
      <c r="AL2138" s="258"/>
      <c r="AM2138" s="258"/>
      <c r="AN2138" s="258"/>
      <c r="AO2138" s="258"/>
      <c r="AP2138" s="258"/>
      <c r="AQ2138" s="258"/>
      <c r="AR2138" s="258"/>
      <c r="AT2138" s="193"/>
      <c r="AU2138" s="193"/>
      <c r="AV2138" s="193"/>
      <c r="AW2138" s="193"/>
      <c r="AX2138" s="193"/>
      <c r="AY2138" s="193"/>
      <c r="AZ2138" s="193"/>
      <c r="BA2138" s="193"/>
      <c r="BB2138" s="193"/>
      <c r="BC2138" s="193"/>
      <c r="BD2138" s="193"/>
      <c r="BE2138" s="315"/>
      <c r="BF2138" s="315"/>
      <c r="BG2138" s="315"/>
      <c r="BH2138" s="315"/>
      <c r="BI2138" s="315"/>
      <c r="BJ2138" s="315"/>
      <c r="BK2138" s="315"/>
    </row>
    <row r="2139" spans="1:63" x14ac:dyDescent="0.25">
      <c r="A2139" s="58"/>
      <c r="B2139" s="58"/>
      <c r="C2139" s="43"/>
      <c r="D2139" s="199"/>
      <c r="E2139" s="199"/>
      <c r="F2139" s="199"/>
      <c r="G2139" s="199"/>
      <c r="H2139" s="199"/>
      <c r="I2139" s="199"/>
      <c r="J2139" s="199"/>
      <c r="K2139" s="199"/>
      <c r="L2139" s="199"/>
      <c r="M2139" s="199"/>
      <c r="N2139" s="199"/>
      <c r="O2139" s="199"/>
      <c r="P2139" s="199"/>
      <c r="Q2139" s="239"/>
      <c r="R2139" s="97"/>
      <c r="S2139" s="97"/>
      <c r="T2139" s="97"/>
      <c r="U2139" s="97"/>
      <c r="V2139" s="97"/>
      <c r="W2139" s="97"/>
      <c r="X2139" s="259"/>
      <c r="Y2139" s="259"/>
      <c r="Z2139" s="259"/>
      <c r="AA2139" s="258"/>
      <c r="AB2139" s="258"/>
      <c r="AC2139" s="258"/>
      <c r="AD2139" s="258"/>
      <c r="AE2139" s="258"/>
      <c r="AF2139" s="258"/>
      <c r="AG2139" s="258"/>
      <c r="AH2139" s="258"/>
      <c r="AI2139" s="258"/>
      <c r="AJ2139" s="258"/>
      <c r="AK2139" s="258"/>
      <c r="AL2139" s="258"/>
      <c r="AM2139" s="258"/>
      <c r="AN2139" s="258"/>
      <c r="AO2139" s="258"/>
      <c r="AP2139" s="258"/>
      <c r="AQ2139" s="258"/>
      <c r="AR2139" s="258"/>
      <c r="AT2139" s="193"/>
      <c r="AU2139" s="193"/>
      <c r="AV2139" s="193"/>
      <c r="AW2139" s="193"/>
      <c r="AX2139" s="193"/>
      <c r="AY2139" s="193"/>
      <c r="AZ2139" s="193"/>
      <c r="BA2139" s="193"/>
      <c r="BB2139" s="193"/>
      <c r="BC2139" s="193"/>
      <c r="BD2139" s="193"/>
      <c r="BE2139" s="315"/>
      <c r="BF2139" s="315"/>
      <c r="BG2139" s="315"/>
      <c r="BH2139" s="315"/>
      <c r="BI2139" s="315"/>
      <c r="BJ2139" s="315"/>
      <c r="BK2139" s="315"/>
    </row>
    <row r="2140" spans="1:63" x14ac:dyDescent="0.25">
      <c r="A2140" s="58" t="s">
        <v>539</v>
      </c>
      <c r="B2140" s="58"/>
      <c r="C2140" s="63"/>
      <c r="D2140" s="195"/>
      <c r="E2140" s="195"/>
      <c r="F2140" s="195"/>
      <c r="G2140" s="195"/>
      <c r="H2140" s="195"/>
      <c r="I2140" s="195"/>
      <c r="J2140" s="195"/>
      <c r="K2140" s="195"/>
      <c r="L2140" s="195"/>
      <c r="M2140" s="195"/>
      <c r="N2140" s="195"/>
      <c r="O2140" s="195"/>
      <c r="P2140" s="195"/>
      <c r="Q2140" s="239"/>
      <c r="R2140" s="97"/>
      <c r="S2140" s="97"/>
      <c r="T2140" s="97"/>
      <c r="U2140" s="97"/>
      <c r="V2140" s="97"/>
      <c r="W2140" s="97"/>
      <c r="X2140" s="259"/>
      <c r="Y2140" s="259"/>
      <c r="Z2140" s="259"/>
      <c r="AA2140" s="258"/>
      <c r="AB2140" s="258"/>
      <c r="AC2140" s="258"/>
      <c r="AD2140" s="258"/>
      <c r="AE2140" s="258"/>
      <c r="AF2140" s="258"/>
      <c r="AG2140" s="258"/>
      <c r="AH2140" s="258"/>
      <c r="AI2140" s="258"/>
      <c r="AJ2140" s="258"/>
      <c r="AK2140" s="258"/>
      <c r="AL2140" s="258"/>
      <c r="AM2140" s="258"/>
      <c r="AN2140" s="258"/>
      <c r="AO2140" s="258"/>
      <c r="AP2140" s="258"/>
      <c r="AQ2140" s="258"/>
      <c r="AR2140" s="258"/>
      <c r="AT2140" s="193"/>
      <c r="AU2140" s="193"/>
      <c r="AV2140" s="193"/>
      <c r="AW2140" s="193"/>
      <c r="AX2140" s="193"/>
      <c r="AY2140" s="193"/>
      <c r="AZ2140" s="193"/>
      <c r="BA2140" s="193"/>
      <c r="BB2140" s="193"/>
      <c r="BC2140" s="193"/>
      <c r="BD2140" s="193"/>
      <c r="BE2140" s="315"/>
      <c r="BF2140" s="315"/>
      <c r="BG2140" s="315"/>
      <c r="BH2140" s="315"/>
      <c r="BI2140" s="315"/>
      <c r="BJ2140" s="315"/>
      <c r="BK2140" s="315"/>
    </row>
    <row r="2141" spans="1:63" x14ac:dyDescent="0.25">
      <c r="A2141" s="58"/>
      <c r="B2141" s="185" t="s">
        <v>5770</v>
      </c>
      <c r="C2141" s="25" t="s">
        <v>3848</v>
      </c>
      <c r="D2141" s="193">
        <v>0.12249386</v>
      </c>
      <c r="E2141" s="193">
        <v>6.6235953E-2</v>
      </c>
      <c r="F2141" s="193">
        <v>2.0959252000000001E-2</v>
      </c>
      <c r="G2141" s="193">
        <v>3.0860198E-3</v>
      </c>
      <c r="H2141" s="193">
        <v>5.9266986000000002E-4</v>
      </c>
      <c r="I2141" s="193">
        <v>1.3314582E-2</v>
      </c>
      <c r="J2141" s="193">
        <v>9.7907549999999999E-3</v>
      </c>
      <c r="K2141" s="193">
        <v>3.0282545999999999E-5</v>
      </c>
      <c r="L2141" s="193">
        <v>8.4843437000000008E-3</v>
      </c>
      <c r="M2141" s="193">
        <v>0</v>
      </c>
      <c r="N2141" s="193">
        <v>0</v>
      </c>
      <c r="O2141" s="193">
        <v>0</v>
      </c>
      <c r="P2141" s="199">
        <f>E2141/0.135</f>
        <v>0.49063668888888884</v>
      </c>
      <c r="Q2141" s="240">
        <v>31.313203999999999</v>
      </c>
      <c r="R2141" s="99">
        <v>6.1100364999999996</v>
      </c>
      <c r="S2141" s="99">
        <v>2.5815999999999999</v>
      </c>
      <c r="T2141" s="99">
        <v>2.5346E-2</v>
      </c>
      <c r="U2141" s="99">
        <v>21.343</v>
      </c>
      <c r="V2141" s="99">
        <v>5.6721130000000002E-2</v>
      </c>
      <c r="W2141" s="99">
        <v>1.1964999999999999</v>
      </c>
      <c r="X2141" s="241">
        <f t="shared" ref="X2141:X2159" si="441">SUM(Y2141:AA2141)</f>
        <v>0.18088336030436608</v>
      </c>
      <c r="Y2141" s="241">
        <f t="shared" ref="Y2141:Y2159" si="442">SUM(AB2141:AG2141)</f>
        <v>2.4081451758399996E-2</v>
      </c>
      <c r="Z2141" s="241">
        <f t="shared" ref="Z2141:Z2159" si="443">SUM(AH2141:AP2141)</f>
        <v>0.14178209155196608</v>
      </c>
      <c r="AA2141" s="241">
        <f t="shared" ref="AA2141:AA2159" si="444">SUM(AQ2141:AR2141)</f>
        <v>1.5019816994E-2</v>
      </c>
      <c r="AB2141" s="258">
        <v>1.3596357999999999E-2</v>
      </c>
      <c r="AC2141" s="258">
        <v>2.5378573E-6</v>
      </c>
      <c r="AD2141" s="258">
        <v>4.0202171E-3</v>
      </c>
      <c r="AE2141" s="258">
        <v>2.0388031000000001E-6</v>
      </c>
      <c r="AF2141" s="258">
        <v>6.3791246999999997E-3</v>
      </c>
      <c r="AG2141" s="258">
        <v>8.1175297999999996E-5</v>
      </c>
      <c r="AH2141" s="258">
        <v>8.8984462E-3</v>
      </c>
      <c r="AI2141" s="258">
        <v>3.4150750000000002E-5</v>
      </c>
      <c r="AJ2141" s="258">
        <v>1.1288617E-5</v>
      </c>
      <c r="AK2141" s="258">
        <v>5.5590312000000002E-4</v>
      </c>
      <c r="AL2141" s="258">
        <v>1.8318382000000001E-6</v>
      </c>
      <c r="AM2141" s="258">
        <v>6.2267661E-9</v>
      </c>
      <c r="AN2141" s="258">
        <v>9.7041276999999995E-2</v>
      </c>
      <c r="AO2141" s="258">
        <v>2.7458207999999998E-3</v>
      </c>
      <c r="AP2141" s="258">
        <v>3.2493367000000002E-2</v>
      </c>
      <c r="AQ2141" s="258">
        <v>1.7171994000000001E-5</v>
      </c>
      <c r="AR2141" s="258">
        <v>1.5002645E-2</v>
      </c>
      <c r="AT2141" s="193"/>
      <c r="AU2141" s="193"/>
      <c r="AV2141" s="193"/>
      <c r="AW2141" s="193"/>
      <c r="AX2141" s="193"/>
      <c r="AY2141" s="193"/>
      <c r="AZ2141" s="193"/>
      <c r="BA2141" s="193"/>
      <c r="BB2141" s="193"/>
      <c r="BC2141" s="193"/>
      <c r="BD2141" s="193"/>
      <c r="BE2141" s="315"/>
      <c r="BF2141" s="315"/>
      <c r="BG2141" s="315"/>
      <c r="BH2141" s="315"/>
      <c r="BI2141" s="315"/>
      <c r="BJ2141" s="315"/>
      <c r="BK2141" s="315"/>
    </row>
    <row r="2142" spans="1:63" x14ac:dyDescent="0.25">
      <c r="A2142" s="58"/>
      <c r="B2142" s="185" t="s">
        <v>5770</v>
      </c>
      <c r="C2142" s="25" t="s">
        <v>3847</v>
      </c>
      <c r="D2142" s="193">
        <v>0.13139518</v>
      </c>
      <c r="E2142" s="193">
        <v>8.0233376999999995E-2</v>
      </c>
      <c r="F2142" s="193">
        <v>2.6494757000000001E-2</v>
      </c>
      <c r="G2142" s="193">
        <v>4.2294311000000001E-3</v>
      </c>
      <c r="H2142" s="193">
        <v>4.7885366999999998E-4</v>
      </c>
      <c r="I2142" s="193">
        <v>7.262704E-3</v>
      </c>
      <c r="J2142" s="193">
        <v>2.1231778999999998E-3</v>
      </c>
      <c r="K2142" s="193">
        <v>3.8515844999999998E-5</v>
      </c>
      <c r="L2142" s="193">
        <v>1.0534359E-2</v>
      </c>
      <c r="M2142" s="193">
        <v>0</v>
      </c>
      <c r="N2142" s="193">
        <v>0</v>
      </c>
      <c r="O2142" s="193">
        <v>0</v>
      </c>
      <c r="P2142" s="199">
        <f>E2142/0.135</f>
        <v>0.59432131111111108</v>
      </c>
      <c r="Q2142" s="240">
        <v>45.083987</v>
      </c>
      <c r="R2142" s="99">
        <v>8.0157830000000008</v>
      </c>
      <c r="S2142" s="99">
        <v>3.7825199999999999</v>
      </c>
      <c r="T2142" s="99">
        <v>2.5814999999999999E-5</v>
      </c>
      <c r="U2142" s="99">
        <v>31.672000000000001</v>
      </c>
      <c r="V2142" s="99">
        <v>8.4658269999999994E-2</v>
      </c>
      <c r="W2142" s="99">
        <v>1.5289999999999999</v>
      </c>
      <c r="X2142" s="241">
        <f t="shared" si="441"/>
        <v>0.29464565373624901</v>
      </c>
      <c r="Y2142" s="241">
        <f t="shared" si="442"/>
        <v>3.3310514691499996E-2</v>
      </c>
      <c r="Z2142" s="241">
        <f t="shared" si="443"/>
        <v>0.241607618693749</v>
      </c>
      <c r="AA2142" s="241">
        <f t="shared" si="444"/>
        <v>1.9727520351000002E-2</v>
      </c>
      <c r="AB2142" s="258">
        <v>1.6468106E-2</v>
      </c>
      <c r="AC2142" s="258">
        <v>3.0342326000000002E-6</v>
      </c>
      <c r="AD2142" s="258">
        <v>1.0707527999999999E-2</v>
      </c>
      <c r="AE2142" s="258">
        <v>2.2483588999999999E-6</v>
      </c>
      <c r="AF2142" s="258">
        <v>6.0103810000000004E-3</v>
      </c>
      <c r="AG2142" s="258">
        <v>1.192171E-4</v>
      </c>
      <c r="AH2142" s="258">
        <v>1.0778164999999999E-2</v>
      </c>
      <c r="AI2142" s="258">
        <v>3.9920124999999999E-5</v>
      </c>
      <c r="AJ2142" s="258">
        <v>2.3034106999999999E-5</v>
      </c>
      <c r="AK2142" s="258">
        <v>7.3403139999999998E-5</v>
      </c>
      <c r="AL2142" s="258">
        <v>5.8247057000000002E-6</v>
      </c>
      <c r="AM2142" s="258">
        <v>1.4516049E-8</v>
      </c>
      <c r="AN2142" s="258">
        <v>0.21998453000000001</v>
      </c>
      <c r="AO2142" s="258">
        <v>6.3287847999999999E-3</v>
      </c>
      <c r="AP2142" s="258">
        <v>4.3739423000000001E-3</v>
      </c>
      <c r="AQ2142" s="258">
        <v>1.2997351E-5</v>
      </c>
      <c r="AR2142" s="258">
        <v>1.9714523000000001E-2</v>
      </c>
      <c r="AT2142" s="193"/>
      <c r="AU2142" s="193"/>
      <c r="AV2142" s="193"/>
      <c r="AW2142" s="193"/>
      <c r="AX2142" s="193"/>
      <c r="AY2142" s="193"/>
      <c r="AZ2142" s="193"/>
      <c r="BA2142" s="193"/>
      <c r="BB2142" s="193"/>
      <c r="BC2142" s="193"/>
      <c r="BD2142" s="193"/>
      <c r="BE2142" s="315"/>
      <c r="BF2142" s="315"/>
      <c r="BG2142" s="315"/>
      <c r="BH2142" s="315"/>
      <c r="BI2142" s="315"/>
      <c r="BJ2142" s="315"/>
      <c r="BK2142" s="315"/>
    </row>
    <row r="2143" spans="1:63" x14ac:dyDescent="0.25">
      <c r="A2143" s="58"/>
      <c r="B2143" s="185" t="s">
        <v>5770</v>
      </c>
      <c r="C2143" s="25" t="s">
        <v>2876</v>
      </c>
      <c r="D2143" s="193">
        <v>0.24360957999999999</v>
      </c>
      <c r="E2143" s="193">
        <v>0.14526602999999999</v>
      </c>
      <c r="F2143" s="193">
        <v>5.2072970000000003E-2</v>
      </c>
      <c r="G2143" s="193">
        <v>8.0919870999999997E-3</v>
      </c>
      <c r="H2143" s="193">
        <v>1.5968934E-3</v>
      </c>
      <c r="I2143" s="193">
        <v>2.1591762E-2</v>
      </c>
      <c r="J2143" s="193">
        <v>4.5428103999999997E-3</v>
      </c>
      <c r="K2143" s="193">
        <v>2.6118398E-4</v>
      </c>
      <c r="L2143" s="193">
        <v>1.0185949999999999E-2</v>
      </c>
      <c r="M2143" s="193">
        <v>0</v>
      </c>
      <c r="N2143" s="193">
        <v>0</v>
      </c>
      <c r="O2143" s="193">
        <v>0</v>
      </c>
      <c r="P2143" s="199">
        <f>E2143/0.135</f>
        <v>1.0760446666666665</v>
      </c>
      <c r="Q2143" s="240">
        <v>66.763475999999997</v>
      </c>
      <c r="R2143" s="99">
        <v>14.140202</v>
      </c>
      <c r="S2143" s="99">
        <v>3.81724</v>
      </c>
      <c r="T2143" s="99">
        <v>1.0156E-3</v>
      </c>
      <c r="U2143" s="99">
        <v>47.973999999999997</v>
      </c>
      <c r="V2143" s="99">
        <v>7.1858530000000004E-2</v>
      </c>
      <c r="W2143" s="99">
        <v>0.75915999999999995</v>
      </c>
      <c r="X2143" s="241">
        <f t="shared" si="441"/>
        <v>0.30023623396358401</v>
      </c>
      <c r="Y2143" s="241">
        <f t="shared" si="442"/>
        <v>5.1487599704700002E-2</v>
      </c>
      <c r="Z2143" s="241">
        <f t="shared" si="443"/>
        <v>0.21342512940688402</v>
      </c>
      <c r="AA2143" s="241">
        <f t="shared" si="444"/>
        <v>3.5323504852000004E-2</v>
      </c>
      <c r="AB2143" s="258">
        <v>2.9793599E-2</v>
      </c>
      <c r="AC2143" s="258">
        <v>4.6817614000000004E-6</v>
      </c>
      <c r="AD2143" s="258">
        <v>7.8863327E-3</v>
      </c>
      <c r="AE2143" s="258">
        <v>4.4241432999999997E-6</v>
      </c>
      <c r="AF2143" s="258">
        <v>1.3677929E-2</v>
      </c>
      <c r="AG2143" s="258">
        <v>1.206331E-4</v>
      </c>
      <c r="AH2143" s="258">
        <v>1.949915E-2</v>
      </c>
      <c r="AI2143" s="258">
        <v>8.1945146000000002E-5</v>
      </c>
      <c r="AJ2143" s="258">
        <v>4.5523182000000002E-5</v>
      </c>
      <c r="AK2143" s="258">
        <v>8.5910676000000005E-5</v>
      </c>
      <c r="AL2143" s="258">
        <v>6.7323351999999997E-6</v>
      </c>
      <c r="AM2143" s="258">
        <v>1.6667683999999999E-8</v>
      </c>
      <c r="AN2143" s="258">
        <v>0.18359718</v>
      </c>
      <c r="AO2143" s="258">
        <v>5.0591469000000003E-3</v>
      </c>
      <c r="AP2143" s="258">
        <v>5.0495245000000003E-3</v>
      </c>
      <c r="AQ2143" s="258">
        <v>1.9293852E-5</v>
      </c>
      <c r="AR2143" s="258">
        <v>3.5304211000000002E-2</v>
      </c>
      <c r="AT2143" s="193"/>
      <c r="AU2143" s="193"/>
      <c r="AV2143" s="193"/>
      <c r="AW2143" s="193"/>
      <c r="AX2143" s="193"/>
      <c r="AY2143" s="193"/>
      <c r="AZ2143" s="193"/>
      <c r="BA2143" s="193"/>
      <c r="BB2143" s="193"/>
      <c r="BC2143" s="193"/>
      <c r="BD2143" s="193"/>
      <c r="BE2143" s="315"/>
      <c r="BF2143" s="315"/>
      <c r="BG2143" s="315"/>
      <c r="BH2143" s="315"/>
      <c r="BI2143" s="315"/>
      <c r="BJ2143" s="315"/>
      <c r="BK2143" s="315"/>
    </row>
    <row r="2144" spans="1:63" x14ac:dyDescent="0.25">
      <c r="A2144" s="58"/>
      <c r="B2144" s="185" t="s">
        <v>5770</v>
      </c>
      <c r="C2144" s="25" t="s">
        <v>2875</v>
      </c>
      <c r="D2144" s="193">
        <v>0.21863616999999999</v>
      </c>
      <c r="E2144" s="193">
        <v>0.12221068</v>
      </c>
      <c r="F2144" s="193">
        <v>4.8425566000000003E-2</v>
      </c>
      <c r="G2144" s="193">
        <v>7.0228811000000004E-3</v>
      </c>
      <c r="H2144" s="193">
        <v>9.6895455000000003E-4</v>
      </c>
      <c r="I2144" s="193">
        <v>1.8172852999999999E-2</v>
      </c>
      <c r="J2144" s="193">
        <v>6.8470318999999998E-3</v>
      </c>
      <c r="K2144" s="193">
        <v>1.7742602999999999E-4</v>
      </c>
      <c r="L2144" s="193">
        <v>1.4810782999999999E-2</v>
      </c>
      <c r="M2144" s="193">
        <v>0</v>
      </c>
      <c r="N2144" s="193">
        <v>0</v>
      </c>
      <c r="O2144" s="193">
        <v>0</v>
      </c>
      <c r="P2144" s="199">
        <f>E2144/0.135</f>
        <v>0.90526429629629623</v>
      </c>
      <c r="Q2144" s="240">
        <v>61.961781000000002</v>
      </c>
      <c r="R2144" s="99">
        <v>12.570676000000001</v>
      </c>
      <c r="S2144" s="99">
        <v>4.3486799999999999</v>
      </c>
      <c r="T2144" s="99">
        <v>1.0303000000000001E-3</v>
      </c>
      <c r="U2144" s="99">
        <v>43.75</v>
      </c>
      <c r="V2144" s="99">
        <v>8.7195060000000005E-2</v>
      </c>
      <c r="W2144" s="99">
        <v>1.2041999999999999</v>
      </c>
      <c r="X2144" s="241">
        <f t="shared" si="441"/>
        <v>0.34521480614924405</v>
      </c>
      <c r="Y2144" s="241">
        <f t="shared" si="442"/>
        <v>4.9632104707900006E-2</v>
      </c>
      <c r="Z2144" s="241">
        <f t="shared" si="443"/>
        <v>0.264315693598344</v>
      </c>
      <c r="AA2144" s="241">
        <f t="shared" si="444"/>
        <v>3.1267007843000003E-2</v>
      </c>
      <c r="AB2144" s="258">
        <v>2.5059222999999999E-2</v>
      </c>
      <c r="AC2144" s="258">
        <v>4.2461717000000004E-6</v>
      </c>
      <c r="AD2144" s="258">
        <v>1.2067365E-2</v>
      </c>
      <c r="AE2144" s="258">
        <v>4.0762262000000002E-6</v>
      </c>
      <c r="AF2144" s="258">
        <v>1.2360247E-2</v>
      </c>
      <c r="AG2144" s="258">
        <v>1.3694731000000001E-4</v>
      </c>
      <c r="AH2144" s="258">
        <v>1.6400301999999999E-2</v>
      </c>
      <c r="AI2144" s="258">
        <v>7.7173251000000001E-5</v>
      </c>
      <c r="AJ2144" s="258">
        <v>5.0880278000000001E-5</v>
      </c>
      <c r="AK2144" s="258">
        <v>9.7410703999999997E-5</v>
      </c>
      <c r="AL2144" s="258">
        <v>6.7632526000000001E-6</v>
      </c>
      <c r="AM2144" s="258">
        <v>1.8412743999999999E-8</v>
      </c>
      <c r="AN2144" s="258">
        <v>0.23505574000000001</v>
      </c>
      <c r="AO2144" s="258">
        <v>6.6454638000000002E-3</v>
      </c>
      <c r="AP2144" s="258">
        <v>5.9819419E-3</v>
      </c>
      <c r="AQ2144" s="258">
        <v>1.9284843E-5</v>
      </c>
      <c r="AR2144" s="258">
        <v>3.1247723000000002E-2</v>
      </c>
      <c r="AT2144" s="193"/>
      <c r="AU2144" s="193"/>
      <c r="AV2144" s="193"/>
      <c r="AW2144" s="193"/>
      <c r="AX2144" s="193"/>
      <c r="AY2144" s="193"/>
      <c r="AZ2144" s="193"/>
      <c r="BA2144" s="193"/>
      <c r="BB2144" s="193"/>
      <c r="BC2144" s="193"/>
      <c r="BD2144" s="193"/>
      <c r="BE2144" s="315"/>
      <c r="BF2144" s="315"/>
      <c r="BG2144" s="315"/>
      <c r="BH2144" s="315"/>
      <c r="BI2144" s="315"/>
      <c r="BJ2144" s="315"/>
      <c r="BK2144" s="315"/>
    </row>
    <row r="2145" spans="1:63" x14ac:dyDescent="0.25">
      <c r="A2145" s="58"/>
      <c r="B2145" s="185" t="s">
        <v>5770</v>
      </c>
      <c r="C2145" s="25" t="s">
        <v>1736</v>
      </c>
      <c r="D2145" s="193">
        <v>0.19905528</v>
      </c>
      <c r="E2145" s="193">
        <v>0.1460562</v>
      </c>
      <c r="F2145" s="193">
        <v>3.1537618000000003E-2</v>
      </c>
      <c r="G2145" s="193">
        <v>4.7422382999999999E-3</v>
      </c>
      <c r="H2145" s="193">
        <v>4.1491637000000002E-4</v>
      </c>
      <c r="I2145" s="193">
        <v>6.2095841999999998E-3</v>
      </c>
      <c r="J2145" s="193">
        <v>4.1640653999999999E-3</v>
      </c>
      <c r="K2145" s="193">
        <v>1.7524005E-4</v>
      </c>
      <c r="L2145" s="193">
        <v>5.7554182000000001E-3</v>
      </c>
      <c r="M2145" s="193">
        <v>0</v>
      </c>
      <c r="N2145" s="193">
        <v>0</v>
      </c>
      <c r="O2145" s="193">
        <v>0</v>
      </c>
      <c r="P2145" s="199">
        <f>E2145/0.135</f>
        <v>1.0818977777777776</v>
      </c>
      <c r="Q2145" s="240">
        <v>20.430599000000001</v>
      </c>
      <c r="R2145" s="99">
        <v>13.431483999999999</v>
      </c>
      <c r="S2145" s="99">
        <v>3.4174000000000002</v>
      </c>
      <c r="T2145" s="99">
        <v>4.7226000000000004E-3</v>
      </c>
      <c r="U2145" s="99">
        <v>2.7330999999999999</v>
      </c>
      <c r="V2145" s="99">
        <v>6.6502420000000007E-2</v>
      </c>
      <c r="W2145" s="99">
        <v>0.77739000000000003</v>
      </c>
      <c r="X2145" s="241">
        <f t="shared" si="441"/>
        <v>0.11150701103775801</v>
      </c>
      <c r="Y2145" s="241">
        <f t="shared" si="442"/>
        <v>4.1193122419400006E-2</v>
      </c>
      <c r="Z2145" s="241">
        <f t="shared" si="443"/>
        <v>3.6778104794358002E-2</v>
      </c>
      <c r="AA2145" s="241">
        <f t="shared" si="444"/>
        <v>3.3535783824E-2</v>
      </c>
      <c r="AB2145" s="258">
        <v>2.9982038999999999E-2</v>
      </c>
      <c r="AC2145" s="258">
        <v>4.4381552000000002E-6</v>
      </c>
      <c r="AD2145" s="258">
        <v>4.1563698999999999E-3</v>
      </c>
      <c r="AE2145" s="258">
        <v>2.6005341999999999E-6</v>
      </c>
      <c r="AF2145" s="258">
        <v>6.9403514000000001E-3</v>
      </c>
      <c r="AG2145" s="258">
        <v>1.0732343000000001E-4</v>
      </c>
      <c r="AH2145" s="258">
        <v>1.9623233E-2</v>
      </c>
      <c r="AI2145" s="258">
        <v>5.0261108000000001E-5</v>
      </c>
      <c r="AJ2145" s="258">
        <v>3.5441702000000002E-5</v>
      </c>
      <c r="AK2145" s="258">
        <v>7.5410494999999999E-5</v>
      </c>
      <c r="AL2145" s="258">
        <v>4.5244870999999998E-6</v>
      </c>
      <c r="AM2145" s="258">
        <v>1.2412258E-8</v>
      </c>
      <c r="AN2145" s="258">
        <v>1.0182989E-2</v>
      </c>
      <c r="AO2145" s="258">
        <v>4.1984219000000002E-4</v>
      </c>
      <c r="AP2145" s="258">
        <v>6.3863903999999997E-3</v>
      </c>
      <c r="AQ2145" s="258">
        <v>1.2040824000000001E-5</v>
      </c>
      <c r="AR2145" s="258">
        <v>3.3523743000000002E-2</v>
      </c>
      <c r="AT2145" s="193"/>
      <c r="AU2145" s="193"/>
      <c r="AV2145" s="193"/>
      <c r="AW2145" s="193"/>
      <c r="AX2145" s="193"/>
      <c r="AY2145" s="193"/>
      <c r="AZ2145" s="193"/>
      <c r="BA2145" s="193"/>
      <c r="BB2145" s="193"/>
      <c r="BC2145" s="193"/>
      <c r="BD2145" s="193"/>
      <c r="BE2145" s="315"/>
      <c r="BF2145" s="315"/>
      <c r="BG2145" s="315"/>
      <c r="BH2145" s="315"/>
      <c r="BI2145" s="315"/>
      <c r="BJ2145" s="315"/>
      <c r="BK2145" s="315"/>
    </row>
    <row r="2146" spans="1:63" x14ac:dyDescent="0.25">
      <c r="A2146" s="58" t="s">
        <v>540</v>
      </c>
      <c r="B2146" s="58"/>
      <c r="C2146" s="63"/>
      <c r="D2146" s="195"/>
      <c r="E2146" s="195"/>
      <c r="F2146" s="195"/>
      <c r="G2146" s="195"/>
      <c r="H2146" s="195"/>
      <c r="I2146" s="195"/>
      <c r="J2146" s="195"/>
      <c r="K2146" s="195"/>
      <c r="L2146" s="195"/>
      <c r="M2146" s="195"/>
      <c r="N2146" s="195"/>
      <c r="O2146" s="195"/>
      <c r="P2146" s="195"/>
      <c r="Q2146" s="239"/>
      <c r="R2146" s="97"/>
      <c r="S2146" s="97"/>
      <c r="T2146" s="97"/>
      <c r="U2146" s="97"/>
      <c r="V2146" s="97"/>
      <c r="W2146" s="97"/>
      <c r="X2146" s="241">
        <f t="shared" si="441"/>
        <v>0</v>
      </c>
      <c r="Y2146" s="241">
        <f t="shared" si="442"/>
        <v>0</v>
      </c>
      <c r="Z2146" s="241">
        <f t="shared" si="443"/>
        <v>0</v>
      </c>
      <c r="AA2146" s="241">
        <f t="shared" si="444"/>
        <v>0</v>
      </c>
      <c r="AB2146" s="258"/>
      <c r="AC2146" s="258"/>
      <c r="AD2146" s="258"/>
      <c r="AE2146" s="258"/>
      <c r="AF2146" s="258"/>
      <c r="AG2146" s="258"/>
      <c r="AH2146" s="258"/>
      <c r="AI2146" s="258"/>
      <c r="AJ2146" s="258"/>
      <c r="AK2146" s="258"/>
      <c r="AL2146" s="258"/>
      <c r="AM2146" s="258"/>
      <c r="AN2146" s="258"/>
      <c r="AO2146" s="258"/>
      <c r="AP2146" s="258"/>
      <c r="AQ2146" s="258"/>
      <c r="AR2146" s="258"/>
      <c r="AT2146" s="193"/>
      <c r="AU2146" s="193"/>
      <c r="AV2146" s="193"/>
      <c r="AW2146" s="193"/>
      <c r="AX2146" s="193"/>
      <c r="AY2146" s="193"/>
      <c r="AZ2146" s="193"/>
      <c r="BA2146" s="193"/>
      <c r="BB2146" s="193"/>
      <c r="BC2146" s="193"/>
      <c r="BD2146" s="193"/>
      <c r="BE2146" s="315"/>
      <c r="BF2146" s="315"/>
      <c r="BG2146" s="315"/>
      <c r="BH2146" s="315"/>
      <c r="BI2146" s="315"/>
      <c r="BJ2146" s="315"/>
      <c r="BK2146" s="315"/>
    </row>
    <row r="2147" spans="1:63" x14ac:dyDescent="0.25">
      <c r="A2147" s="58"/>
      <c r="B2147" s="185" t="s">
        <v>5770</v>
      </c>
      <c r="C2147" s="25" t="s">
        <v>2818</v>
      </c>
      <c r="D2147" s="193">
        <v>0.15411826000000001</v>
      </c>
      <c r="E2147" s="193">
        <v>8.8881531E-2</v>
      </c>
      <c r="F2147" s="193">
        <v>3.0250307000000001E-2</v>
      </c>
      <c r="G2147" s="193">
        <v>5.1483045999999996E-3</v>
      </c>
      <c r="H2147" s="193">
        <v>4.6799154999999998E-4</v>
      </c>
      <c r="I2147" s="193">
        <v>1.7045604999999998E-2</v>
      </c>
      <c r="J2147" s="193">
        <v>3.5000891000000001E-3</v>
      </c>
      <c r="K2147" s="193">
        <v>5.6234350000000001E-5</v>
      </c>
      <c r="L2147" s="193">
        <v>8.7681995000000006E-3</v>
      </c>
      <c r="M2147" s="193">
        <v>0</v>
      </c>
      <c r="N2147" s="193">
        <v>0</v>
      </c>
      <c r="O2147" s="193">
        <v>0</v>
      </c>
      <c r="P2147" s="199">
        <f t="shared" ref="P2147:P2159" si="445">E2147/0.135</f>
        <v>0.6583817111111111</v>
      </c>
      <c r="Q2147" s="240">
        <v>44.487183000000002</v>
      </c>
      <c r="R2147" s="99">
        <v>8.8276623000000001</v>
      </c>
      <c r="S2147" s="99">
        <v>3.0069759999999999</v>
      </c>
      <c r="T2147" s="99">
        <v>4.6744999999999998E-3</v>
      </c>
      <c r="U2147" s="99">
        <v>31.550999999999998</v>
      </c>
      <c r="V2147" s="99">
        <v>6.3870239999999995E-2</v>
      </c>
      <c r="W2147" s="99">
        <v>1.0329999999999999</v>
      </c>
      <c r="X2147" s="241">
        <f t="shared" si="441"/>
        <v>0.25494036123220681</v>
      </c>
      <c r="Y2147" s="241">
        <f t="shared" si="442"/>
        <v>3.1446698012899996E-2</v>
      </c>
      <c r="Z2147" s="241">
        <f t="shared" si="443"/>
        <v>0.20159343893830681</v>
      </c>
      <c r="AA2147" s="241">
        <f t="shared" si="444"/>
        <v>2.1900224281E-2</v>
      </c>
      <c r="AB2147" s="258">
        <v>1.8235162999999999E-2</v>
      </c>
      <c r="AC2147" s="258">
        <v>3.3573232999999998E-6</v>
      </c>
      <c r="AD2147" s="258">
        <v>4.1175433999999997E-3</v>
      </c>
      <c r="AE2147" s="258">
        <v>2.7507516000000002E-6</v>
      </c>
      <c r="AF2147" s="258">
        <v>8.9928458999999992E-3</v>
      </c>
      <c r="AG2147" s="258">
        <v>9.5037638000000004E-5</v>
      </c>
      <c r="AH2147" s="258">
        <v>1.1934636E-2</v>
      </c>
      <c r="AI2147" s="258">
        <v>4.7003581E-5</v>
      </c>
      <c r="AJ2147" s="258">
        <v>2.9486844000000001E-5</v>
      </c>
      <c r="AK2147" s="258">
        <v>1.0036164E-4</v>
      </c>
      <c r="AL2147" s="258">
        <v>5.2125124999999997E-6</v>
      </c>
      <c r="AM2147" s="258">
        <v>9.5608068E-9</v>
      </c>
      <c r="AN2147" s="258">
        <v>0.17525931</v>
      </c>
      <c r="AO2147" s="258">
        <v>4.9981592000000004E-3</v>
      </c>
      <c r="AP2147" s="258">
        <v>9.2192595999999998E-3</v>
      </c>
      <c r="AQ2147" s="258">
        <v>1.4521281000000001E-5</v>
      </c>
      <c r="AR2147" s="258">
        <v>2.1885702999999999E-2</v>
      </c>
      <c r="AT2147" s="193"/>
      <c r="AU2147" s="193"/>
      <c r="AV2147" s="193"/>
      <c r="AW2147" s="193"/>
      <c r="AX2147" s="193"/>
      <c r="AY2147" s="193"/>
      <c r="AZ2147" s="193"/>
      <c r="BA2147" s="193"/>
      <c r="BB2147" s="193"/>
      <c r="BC2147" s="193"/>
      <c r="BD2147" s="193"/>
      <c r="BE2147" s="315"/>
      <c r="BF2147" s="315"/>
      <c r="BG2147" s="315"/>
      <c r="BH2147" s="315"/>
      <c r="BI2147" s="315"/>
      <c r="BJ2147" s="315"/>
      <c r="BK2147" s="315"/>
    </row>
    <row r="2148" spans="1:63" x14ac:dyDescent="0.25">
      <c r="A2148" s="58"/>
      <c r="B2148" s="185" t="s">
        <v>5770</v>
      </c>
      <c r="C2148" s="25" t="s">
        <v>2817</v>
      </c>
      <c r="D2148" s="193">
        <v>0.21439944999999999</v>
      </c>
      <c r="E2148" s="193">
        <v>0.13901173</v>
      </c>
      <c r="F2148" s="193">
        <v>4.3127657E-2</v>
      </c>
      <c r="G2148" s="193">
        <v>1.2481113E-2</v>
      </c>
      <c r="H2148" s="193">
        <v>3.1353124E-3</v>
      </c>
      <c r="I2148" s="193">
        <v>9.0778270000000001E-3</v>
      </c>
      <c r="J2148" s="193">
        <v>1.8645356000000001E-3</v>
      </c>
      <c r="K2148" s="193">
        <v>4.6404722E-5</v>
      </c>
      <c r="L2148" s="193">
        <v>5.6548696000000001E-3</v>
      </c>
      <c r="M2148" s="193">
        <v>0</v>
      </c>
      <c r="N2148" s="193">
        <v>0</v>
      </c>
      <c r="O2148" s="193">
        <v>0</v>
      </c>
      <c r="P2148" s="199">
        <f t="shared" si="445"/>
        <v>1.0297165185185184</v>
      </c>
      <c r="Q2148" s="240">
        <v>37.837755000000001</v>
      </c>
      <c r="R2148" s="99">
        <v>11.890280000000001</v>
      </c>
      <c r="S2148" s="99">
        <v>1.8764479999999999</v>
      </c>
      <c r="T2148" s="99">
        <v>1.0865E-4</v>
      </c>
      <c r="U2148" s="99">
        <v>23.437000000000001</v>
      </c>
      <c r="V2148" s="99">
        <v>3.9028800000000002E-2</v>
      </c>
      <c r="W2148" s="99">
        <v>0.59489000000000003</v>
      </c>
      <c r="X2148" s="241">
        <f t="shared" si="441"/>
        <v>0.22597349096983899</v>
      </c>
      <c r="Y2148" s="241">
        <f t="shared" si="442"/>
        <v>4.9580235756099988E-2</v>
      </c>
      <c r="Z2148" s="241">
        <f t="shared" si="443"/>
        <v>0.14674183169573901</v>
      </c>
      <c r="AA2148" s="241">
        <f t="shared" si="444"/>
        <v>2.9651423518E-2</v>
      </c>
      <c r="AB2148" s="258">
        <v>2.8522829999999999E-2</v>
      </c>
      <c r="AC2148" s="258">
        <v>2.4214562999999999E-6</v>
      </c>
      <c r="AD2148" s="258">
        <v>1.1905687999999999E-2</v>
      </c>
      <c r="AE2148" s="258">
        <v>2.9987917999999999E-6</v>
      </c>
      <c r="AF2148" s="258">
        <v>9.0868418999999999E-3</v>
      </c>
      <c r="AG2148" s="258">
        <v>5.9455608000000002E-5</v>
      </c>
      <c r="AH2148" s="258">
        <v>1.8667364999999998E-2</v>
      </c>
      <c r="AI2148" s="258">
        <v>6.5597835999999996E-5</v>
      </c>
      <c r="AJ2148" s="258">
        <v>9.3948903999999995E-5</v>
      </c>
      <c r="AK2148" s="258">
        <v>5.7335668E-5</v>
      </c>
      <c r="AL2148" s="258">
        <v>9.9060870999999993E-6</v>
      </c>
      <c r="AM2148" s="258">
        <v>2.5900638999999999E-8</v>
      </c>
      <c r="AN2148" s="258">
        <v>0.12164115</v>
      </c>
      <c r="AO2148" s="258">
        <v>3.4962890000000001E-3</v>
      </c>
      <c r="AP2148" s="258">
        <v>2.7102133E-3</v>
      </c>
      <c r="AQ2148" s="258">
        <v>1.0719518000000001E-5</v>
      </c>
      <c r="AR2148" s="258">
        <v>2.9640704E-2</v>
      </c>
      <c r="AT2148" s="193"/>
      <c r="AU2148" s="193"/>
      <c r="AV2148" s="193"/>
      <c r="AW2148" s="193"/>
      <c r="AX2148" s="193"/>
      <c r="AY2148" s="193"/>
      <c r="AZ2148" s="193"/>
      <c r="BA2148" s="193"/>
      <c r="BB2148" s="193"/>
      <c r="BC2148" s="193"/>
      <c r="BD2148" s="193"/>
      <c r="BE2148" s="315"/>
      <c r="BF2148" s="315"/>
      <c r="BG2148" s="315"/>
      <c r="BH2148" s="315"/>
      <c r="BI2148" s="315"/>
      <c r="BJ2148" s="315"/>
      <c r="BK2148" s="315"/>
    </row>
    <row r="2149" spans="1:63" x14ac:dyDescent="0.25">
      <c r="A2149" s="43"/>
      <c r="B2149" s="185" t="s">
        <v>5770</v>
      </c>
      <c r="C2149" s="25" t="s">
        <v>2816</v>
      </c>
      <c r="D2149" s="193">
        <v>0.14211703000000001</v>
      </c>
      <c r="E2149" s="193">
        <v>0.11041405999999999</v>
      </c>
      <c r="F2149" s="193">
        <v>1.6165190999999999E-2</v>
      </c>
      <c r="G2149" s="193">
        <v>3.4875563999999999E-3</v>
      </c>
      <c r="H2149" s="193">
        <v>8.1749833000000004E-4</v>
      </c>
      <c r="I2149" s="193">
        <v>2.0305358999999999E-3</v>
      </c>
      <c r="J2149" s="193">
        <v>4.1668859000000003E-3</v>
      </c>
      <c r="K2149" s="193">
        <v>6.5973535000000004E-5</v>
      </c>
      <c r="L2149" s="193">
        <v>4.9693334000000004E-3</v>
      </c>
      <c r="M2149" s="193">
        <v>0</v>
      </c>
      <c r="N2149" s="193">
        <v>0</v>
      </c>
      <c r="O2149" s="193">
        <v>0</v>
      </c>
      <c r="P2149" s="199">
        <f t="shared" si="445"/>
        <v>0.81788192592592579</v>
      </c>
      <c r="Q2149" s="240">
        <v>12.998797</v>
      </c>
      <c r="R2149" s="99">
        <v>11.641479</v>
      </c>
      <c r="S2149" s="99">
        <v>0.59455199999999997</v>
      </c>
      <c r="T2149" s="99">
        <v>5.0441000000000001E-3</v>
      </c>
      <c r="U2149" s="99">
        <v>0.65764</v>
      </c>
      <c r="V2149" s="99">
        <v>1.062774E-2</v>
      </c>
      <c r="W2149" s="99">
        <v>8.9454000000000006E-2</v>
      </c>
      <c r="X2149" s="241">
        <f t="shared" si="441"/>
        <v>8.2186391674355985E-2</v>
      </c>
      <c r="Y2149" s="241">
        <f t="shared" si="442"/>
        <v>2.9082593382299998E-2</v>
      </c>
      <c r="Z2149" s="241">
        <f t="shared" si="443"/>
        <v>2.3899192929255998E-2</v>
      </c>
      <c r="AA2149" s="241">
        <f t="shared" si="444"/>
        <v>2.92046053628E-2</v>
      </c>
      <c r="AB2149" s="258">
        <v>2.2665911E-2</v>
      </c>
      <c r="AC2149" s="258">
        <v>4.5425493999999998E-6</v>
      </c>
      <c r="AD2149" s="258">
        <v>2.9683271999999998E-3</v>
      </c>
      <c r="AE2149" s="258">
        <v>1.7914748999999999E-6</v>
      </c>
      <c r="AF2149" s="258">
        <v>3.4231821999999999E-3</v>
      </c>
      <c r="AG2149" s="258">
        <v>1.8838957999999999E-5</v>
      </c>
      <c r="AH2149" s="258">
        <v>1.4834471E-2</v>
      </c>
      <c r="AI2149" s="258">
        <v>2.5242847E-5</v>
      </c>
      <c r="AJ2149" s="258">
        <v>2.3453225999999999E-5</v>
      </c>
      <c r="AK2149" s="258">
        <v>5.8671151000000001E-5</v>
      </c>
      <c r="AL2149" s="258">
        <v>2.9214801000000001E-6</v>
      </c>
      <c r="AM2149" s="258">
        <v>7.9851560000000001E-9</v>
      </c>
      <c r="AN2149" s="258">
        <v>2.3461096000000001E-3</v>
      </c>
      <c r="AO2149" s="258">
        <v>1.2306544000000001E-4</v>
      </c>
      <c r="AP2149" s="258">
        <v>6.4852501999999998E-3</v>
      </c>
      <c r="AQ2149" s="258">
        <v>9.9823628000000001E-6</v>
      </c>
      <c r="AR2149" s="258">
        <v>2.9194622999999999E-2</v>
      </c>
      <c r="AT2149" s="193"/>
      <c r="AU2149" s="193"/>
      <c r="AV2149" s="193"/>
      <c r="AW2149" s="193"/>
      <c r="AX2149" s="193"/>
      <c r="AY2149" s="193"/>
      <c r="AZ2149" s="193"/>
      <c r="BA2149" s="193"/>
      <c r="BB2149" s="193"/>
      <c r="BC2149" s="193"/>
      <c r="BD2149" s="193"/>
      <c r="BE2149" s="315"/>
      <c r="BF2149" s="315"/>
      <c r="BG2149" s="315"/>
      <c r="BH2149" s="315"/>
      <c r="BI2149" s="315"/>
      <c r="BJ2149" s="315"/>
      <c r="BK2149" s="315"/>
    </row>
    <row r="2150" spans="1:63" x14ac:dyDescent="0.25">
      <c r="A2150" s="9"/>
      <c r="B2150" s="185" t="s">
        <v>5770</v>
      </c>
      <c r="C2150" s="25" t="s">
        <v>2815</v>
      </c>
      <c r="D2150" s="193">
        <v>0.14177451999999999</v>
      </c>
      <c r="E2150" s="193">
        <v>0.11003662</v>
      </c>
      <c r="F2150" s="193">
        <v>1.6177865E-2</v>
      </c>
      <c r="G2150" s="193">
        <v>3.5035057999999999E-3</v>
      </c>
      <c r="H2150" s="193">
        <v>7.8615303000000004E-4</v>
      </c>
      <c r="I2150" s="193">
        <v>1.9483766999999999E-3</v>
      </c>
      <c r="J2150" s="193">
        <v>4.3603217000000001E-3</v>
      </c>
      <c r="K2150" s="193">
        <v>5.8030693999999997E-5</v>
      </c>
      <c r="L2150" s="193">
        <v>4.9036391999999996E-3</v>
      </c>
      <c r="M2150" s="193">
        <v>0</v>
      </c>
      <c r="N2150" s="193">
        <v>0</v>
      </c>
      <c r="O2150" s="193">
        <v>0</v>
      </c>
      <c r="P2150" s="199">
        <f t="shared" si="445"/>
        <v>0.81508607407407407</v>
      </c>
      <c r="Q2150" s="240">
        <v>12.925243</v>
      </c>
      <c r="R2150" s="99">
        <v>11.603434</v>
      </c>
      <c r="S2150" s="99">
        <v>0.58497600000000005</v>
      </c>
      <c r="T2150" s="99">
        <v>7.1230999999999996E-5</v>
      </c>
      <c r="U2150" s="99">
        <v>0.63824999999999998</v>
      </c>
      <c r="V2150" s="99">
        <v>1.052997E-2</v>
      </c>
      <c r="W2150" s="99">
        <v>8.7982000000000005E-2</v>
      </c>
      <c r="X2150" s="241">
        <f t="shared" si="441"/>
        <v>7.5825097814635006E-2</v>
      </c>
      <c r="Y2150" s="241">
        <f t="shared" si="442"/>
        <v>2.8967890318000004E-2</v>
      </c>
      <c r="Z2150" s="241">
        <f t="shared" si="443"/>
        <v>1.7747952149235004E-2</v>
      </c>
      <c r="AA2150" s="241">
        <f t="shared" si="444"/>
        <v>2.9109255347399998E-2</v>
      </c>
      <c r="AB2150" s="258">
        <v>2.2588400000000002E-2</v>
      </c>
      <c r="AC2150" s="258">
        <v>4.5488202E-6</v>
      </c>
      <c r="AD2150" s="258">
        <v>2.9507535000000001E-3</v>
      </c>
      <c r="AE2150" s="258">
        <v>1.7880228E-6</v>
      </c>
      <c r="AF2150" s="258">
        <v>3.4038438E-3</v>
      </c>
      <c r="AG2150" s="258">
        <v>1.8556174999999999E-5</v>
      </c>
      <c r="AH2150" s="258">
        <v>1.4783739000000001E-2</v>
      </c>
      <c r="AI2150" s="258">
        <v>2.5302668E-5</v>
      </c>
      <c r="AJ2150" s="258">
        <v>2.3340134E-5</v>
      </c>
      <c r="AK2150" s="258">
        <v>3.1241278000000002E-5</v>
      </c>
      <c r="AL2150" s="258">
        <v>2.8952318999999999E-6</v>
      </c>
      <c r="AM2150" s="258">
        <v>7.9373349999999995E-9</v>
      </c>
      <c r="AN2150" s="258">
        <v>2.2965348000000001E-3</v>
      </c>
      <c r="AO2150" s="258">
        <v>1.2045821000000001E-4</v>
      </c>
      <c r="AP2150" s="258">
        <v>4.6443289E-4</v>
      </c>
      <c r="AQ2150" s="258">
        <v>9.8513474E-6</v>
      </c>
      <c r="AR2150" s="258">
        <v>2.9099403999999999E-2</v>
      </c>
      <c r="AT2150" s="193"/>
      <c r="AU2150" s="193"/>
      <c r="AV2150" s="193"/>
      <c r="AW2150" s="193"/>
      <c r="AX2150" s="193"/>
      <c r="AY2150" s="193"/>
      <c r="AZ2150" s="193"/>
      <c r="BA2150" s="193"/>
      <c r="BB2150" s="193"/>
      <c r="BC2150" s="193"/>
      <c r="BD2150" s="193"/>
      <c r="BE2150" s="315"/>
      <c r="BF2150" s="315"/>
      <c r="BG2150" s="315"/>
      <c r="BH2150" s="315"/>
      <c r="BI2150" s="315"/>
      <c r="BJ2150" s="315"/>
      <c r="BK2150" s="315"/>
    </row>
    <row r="2151" spans="1:63" x14ac:dyDescent="0.25">
      <c r="A2151" s="9"/>
      <c r="B2151" s="185" t="s">
        <v>5770</v>
      </c>
      <c r="C2151" s="25" t="s">
        <v>2814</v>
      </c>
      <c r="D2151" s="193">
        <v>0.22456706000000001</v>
      </c>
      <c r="E2151" s="193">
        <v>0.13806484999999999</v>
      </c>
      <c r="F2151" s="193">
        <v>4.2621496000000002E-2</v>
      </c>
      <c r="G2151" s="193">
        <v>9.817905E-3</v>
      </c>
      <c r="H2151" s="193">
        <v>1.7503158E-3</v>
      </c>
      <c r="I2151" s="193">
        <v>1.5148956999999999E-2</v>
      </c>
      <c r="J2151" s="193">
        <v>5.3952892999999998E-3</v>
      </c>
      <c r="K2151" s="193">
        <v>6.7499074999999997E-5</v>
      </c>
      <c r="L2151" s="193">
        <v>1.1700739999999999E-2</v>
      </c>
      <c r="M2151" s="193">
        <v>0</v>
      </c>
      <c r="N2151" s="193">
        <v>0</v>
      </c>
      <c r="O2151" s="193">
        <v>0</v>
      </c>
      <c r="P2151" s="199">
        <f t="shared" si="445"/>
        <v>1.0227025925925926</v>
      </c>
      <c r="Q2151" s="240">
        <v>47.151308999999998</v>
      </c>
      <c r="R2151" s="99">
        <v>12.986663</v>
      </c>
      <c r="S2151" s="99">
        <v>3.188024</v>
      </c>
      <c r="T2151" s="99">
        <v>2.8825000000000001E-3</v>
      </c>
      <c r="U2151" s="99">
        <v>29.934000000000001</v>
      </c>
      <c r="V2151" s="99">
        <v>6.1929060000000001E-2</v>
      </c>
      <c r="W2151" s="99">
        <v>0.97780999999999996</v>
      </c>
      <c r="X2151" s="241">
        <f t="shared" si="441"/>
        <v>0.27155954234078</v>
      </c>
      <c r="Y2151" s="241">
        <f t="shared" si="442"/>
        <v>4.74080518502E-2</v>
      </c>
      <c r="Z2151" s="241">
        <f t="shared" si="443"/>
        <v>0.19179845142957999</v>
      </c>
      <c r="AA2151" s="241">
        <f t="shared" si="444"/>
        <v>3.2353039060999997E-2</v>
      </c>
      <c r="AB2151" s="258">
        <v>2.8329534999999999E-2</v>
      </c>
      <c r="AC2151" s="258">
        <v>4.0703587999999997E-6</v>
      </c>
      <c r="AD2151" s="258">
        <v>8.3631706000000007E-3</v>
      </c>
      <c r="AE2151" s="258">
        <v>3.3723313999999999E-6</v>
      </c>
      <c r="AF2151" s="258">
        <v>1.0606744E-2</v>
      </c>
      <c r="AG2151" s="258">
        <v>1.0115956E-4</v>
      </c>
      <c r="AH2151" s="258">
        <v>1.8541003E-2</v>
      </c>
      <c r="AI2151" s="258">
        <v>6.6439113000000001E-5</v>
      </c>
      <c r="AJ2151" s="258">
        <v>6.4392471000000005E-5</v>
      </c>
      <c r="AK2151" s="258">
        <v>1.2845740999999999E-4</v>
      </c>
      <c r="AL2151" s="258">
        <v>8.1969474999999993E-6</v>
      </c>
      <c r="AM2151" s="258">
        <v>1.9188079999999999E-8</v>
      </c>
      <c r="AN2151" s="258">
        <v>0.16138770999999999</v>
      </c>
      <c r="AO2151" s="258">
        <v>4.6813870000000004E-3</v>
      </c>
      <c r="AP2151" s="258">
        <v>6.9208463000000001E-3</v>
      </c>
      <c r="AQ2151" s="258">
        <v>2.1152061E-5</v>
      </c>
      <c r="AR2151" s="258">
        <v>3.2331886999999997E-2</v>
      </c>
      <c r="AT2151" s="193"/>
      <c r="AU2151" s="193"/>
      <c r="AV2151" s="193"/>
      <c r="AW2151" s="193"/>
      <c r="AX2151" s="193"/>
      <c r="AY2151" s="193"/>
      <c r="AZ2151" s="193"/>
      <c r="BA2151" s="193"/>
      <c r="BB2151" s="193"/>
      <c r="BC2151" s="193"/>
      <c r="BD2151" s="193"/>
      <c r="BE2151" s="315"/>
      <c r="BF2151" s="315"/>
      <c r="BG2151" s="315"/>
      <c r="BH2151" s="315"/>
      <c r="BI2151" s="315"/>
      <c r="BJ2151" s="315"/>
      <c r="BK2151" s="315"/>
    </row>
    <row r="2152" spans="1:63" x14ac:dyDescent="0.25">
      <c r="A2152" s="9"/>
      <c r="B2152" s="185" t="s">
        <v>5770</v>
      </c>
      <c r="C2152" s="25" t="s">
        <v>2813</v>
      </c>
      <c r="D2152" s="193">
        <v>0.21706681999999999</v>
      </c>
      <c r="E2152" s="193">
        <v>0.13267282</v>
      </c>
      <c r="F2152" s="193">
        <v>4.1310951999999998E-2</v>
      </c>
      <c r="G2152" s="193">
        <v>9.3819339999999998E-3</v>
      </c>
      <c r="H2152" s="193">
        <v>1.7016692999999999E-3</v>
      </c>
      <c r="I2152" s="193">
        <v>1.4953088E-2</v>
      </c>
      <c r="J2152" s="193">
        <v>5.8618539999999997E-3</v>
      </c>
      <c r="K2152" s="193">
        <v>6.2929795999999997E-5</v>
      </c>
      <c r="L2152" s="193">
        <v>1.1121575999999999E-2</v>
      </c>
      <c r="M2152" s="193">
        <v>0</v>
      </c>
      <c r="N2152" s="193">
        <v>0</v>
      </c>
      <c r="O2152" s="193">
        <v>0</v>
      </c>
      <c r="P2152" s="199">
        <f t="shared" si="445"/>
        <v>0.98276162962962954</v>
      </c>
      <c r="Q2152" s="240">
        <v>45.411206999999997</v>
      </c>
      <c r="R2152" s="99">
        <v>12.168078</v>
      </c>
      <c r="S2152" s="99">
        <v>2.8616000000000001</v>
      </c>
      <c r="T2152" s="99">
        <v>2.8422E-3</v>
      </c>
      <c r="U2152" s="99">
        <v>29.405000000000001</v>
      </c>
      <c r="V2152" s="99">
        <v>5.9706679999999998E-2</v>
      </c>
      <c r="W2152" s="99">
        <v>0.91398000000000001</v>
      </c>
      <c r="X2152" s="241">
        <f t="shared" si="441"/>
        <v>0.26425133486968494</v>
      </c>
      <c r="Y2152" s="241">
        <f t="shared" si="442"/>
        <v>4.5756175661100004E-2</v>
      </c>
      <c r="Z2152" s="241">
        <f t="shared" si="443"/>
        <v>0.18819302404458496</v>
      </c>
      <c r="AA2152" s="241">
        <f t="shared" si="444"/>
        <v>3.0302135164000002E-2</v>
      </c>
      <c r="AB2152" s="258">
        <v>2.7223687999999999E-2</v>
      </c>
      <c r="AC2152" s="258">
        <v>3.7638344000000001E-6</v>
      </c>
      <c r="AD2152" s="258">
        <v>8.1482129E-3</v>
      </c>
      <c r="AE2152" s="258">
        <v>3.2607816999999999E-6</v>
      </c>
      <c r="AF2152" s="258">
        <v>1.0286738E-2</v>
      </c>
      <c r="AG2152" s="258">
        <v>9.0512144999999993E-5</v>
      </c>
      <c r="AH2152" s="258">
        <v>1.7817324999999998E-2</v>
      </c>
      <c r="AI2152" s="258">
        <v>6.4336142000000004E-5</v>
      </c>
      <c r="AJ2152" s="258">
        <v>6.2180156000000004E-5</v>
      </c>
      <c r="AK2152" s="258">
        <v>1.0226048000000001E-4</v>
      </c>
      <c r="AL2152" s="258">
        <v>7.9183662000000005E-6</v>
      </c>
      <c r="AM2152" s="258">
        <v>1.8600385000000001E-8</v>
      </c>
      <c r="AN2152" s="258">
        <v>0.15878804999999999</v>
      </c>
      <c r="AO2152" s="258">
        <v>4.5626542000000003E-3</v>
      </c>
      <c r="AP2152" s="258">
        <v>6.7882810999999998E-3</v>
      </c>
      <c r="AQ2152" s="258">
        <v>1.9833164E-5</v>
      </c>
      <c r="AR2152" s="258">
        <v>3.0282302000000001E-2</v>
      </c>
      <c r="AT2152" s="193"/>
      <c r="AU2152" s="193"/>
      <c r="AV2152" s="193"/>
      <c r="AW2152" s="193"/>
      <c r="AX2152" s="193"/>
      <c r="AY2152" s="193"/>
      <c r="AZ2152" s="193"/>
      <c r="BA2152" s="193"/>
      <c r="BB2152" s="193"/>
      <c r="BC2152" s="193"/>
      <c r="BD2152" s="193"/>
      <c r="BE2152" s="315"/>
      <c r="BF2152" s="315"/>
      <c r="BG2152" s="315"/>
      <c r="BH2152" s="315"/>
      <c r="BI2152" s="315"/>
      <c r="BJ2152" s="315"/>
      <c r="BK2152" s="315"/>
    </row>
    <row r="2153" spans="1:63" x14ac:dyDescent="0.25">
      <c r="A2153" s="9"/>
      <c r="B2153" s="185" t="s">
        <v>5770</v>
      </c>
      <c r="C2153" s="25" t="s">
        <v>2812</v>
      </c>
      <c r="D2153" s="193">
        <v>0.18242404000000001</v>
      </c>
      <c r="E2153" s="193">
        <v>0.12802422999999999</v>
      </c>
      <c r="F2153" s="193">
        <v>2.4875105000000002E-2</v>
      </c>
      <c r="G2153" s="193">
        <v>5.1863155999999997E-3</v>
      </c>
      <c r="H2153" s="193">
        <v>8.0129284999999996E-4</v>
      </c>
      <c r="I2153" s="193">
        <v>7.2174307000000002E-3</v>
      </c>
      <c r="J2153" s="193">
        <v>6.6116609999999996E-3</v>
      </c>
      <c r="K2153" s="193">
        <v>7.2748580999999998E-5</v>
      </c>
      <c r="L2153" s="193">
        <v>9.6352572000000004E-3</v>
      </c>
      <c r="M2153" s="193">
        <v>0</v>
      </c>
      <c r="N2153" s="193">
        <v>0</v>
      </c>
      <c r="O2153" s="193">
        <v>0</v>
      </c>
      <c r="P2153" s="199">
        <f t="shared" si="445"/>
        <v>0.94832762962962946</v>
      </c>
      <c r="Q2153" s="240">
        <v>26.161152999999999</v>
      </c>
      <c r="R2153" s="99">
        <v>13.343919</v>
      </c>
      <c r="S2153" s="99">
        <v>1.7527999999999999</v>
      </c>
      <c r="T2153" s="99">
        <v>2.9776E-3</v>
      </c>
      <c r="U2153" s="99">
        <v>10.579000000000001</v>
      </c>
      <c r="V2153" s="99">
        <v>3.1007179999999999E-2</v>
      </c>
      <c r="W2153" s="99">
        <v>0.45145000000000002</v>
      </c>
      <c r="X2153" s="241">
        <f t="shared" si="441"/>
        <v>0.150524744771975</v>
      </c>
      <c r="Y2153" s="241">
        <f t="shared" si="442"/>
        <v>3.6280264851500002E-2</v>
      </c>
      <c r="Z2153" s="241">
        <f t="shared" si="443"/>
        <v>8.0842446836474999E-2</v>
      </c>
      <c r="AA2153" s="241">
        <f t="shared" si="444"/>
        <v>3.3402033083999999E-2</v>
      </c>
      <c r="AB2153" s="258">
        <v>2.6277403000000001E-2</v>
      </c>
      <c r="AC2153" s="258">
        <v>5.2496054999999997E-6</v>
      </c>
      <c r="AD2153" s="258">
        <v>3.9124060999999998E-3</v>
      </c>
      <c r="AE2153" s="258">
        <v>2.4011109999999999E-6</v>
      </c>
      <c r="AF2153" s="258">
        <v>6.0270921E-3</v>
      </c>
      <c r="AG2153" s="258">
        <v>5.5712935000000002E-5</v>
      </c>
      <c r="AH2153" s="258">
        <v>1.7198047000000001E-2</v>
      </c>
      <c r="AI2153" s="258">
        <v>3.9573577E-5</v>
      </c>
      <c r="AJ2153" s="258">
        <v>2.9926458000000001E-5</v>
      </c>
      <c r="AK2153" s="258">
        <v>1.0358362E-4</v>
      </c>
      <c r="AL2153" s="258">
        <v>4.2634809999999996E-6</v>
      </c>
      <c r="AM2153" s="258">
        <v>1.0300475E-8</v>
      </c>
      <c r="AN2153" s="258">
        <v>5.6695628999999997E-2</v>
      </c>
      <c r="AO2153" s="258">
        <v>1.6910803000000001E-3</v>
      </c>
      <c r="AP2153" s="258">
        <v>5.0803330999999998E-3</v>
      </c>
      <c r="AQ2153" s="258">
        <v>1.7796084E-5</v>
      </c>
      <c r="AR2153" s="258">
        <v>3.3384236999999997E-2</v>
      </c>
      <c r="AT2153" s="193"/>
      <c r="AU2153" s="193"/>
      <c r="AV2153" s="193"/>
      <c r="AW2153" s="193"/>
      <c r="AX2153" s="193"/>
      <c r="AY2153" s="193"/>
      <c r="AZ2153" s="193"/>
      <c r="BA2153" s="193"/>
      <c r="BB2153" s="193"/>
      <c r="BC2153" s="193"/>
      <c r="BD2153" s="193"/>
      <c r="BE2153" s="315"/>
      <c r="BF2153" s="315"/>
      <c r="BG2153" s="315"/>
      <c r="BH2153" s="315"/>
      <c r="BI2153" s="315"/>
      <c r="BJ2153" s="315"/>
      <c r="BK2153" s="315"/>
    </row>
    <row r="2154" spans="1:63" x14ac:dyDescent="0.25">
      <c r="A2154" s="9"/>
      <c r="B2154" s="185" t="s">
        <v>5770</v>
      </c>
      <c r="C2154" s="25" t="s">
        <v>3582</v>
      </c>
      <c r="D2154" s="193">
        <v>0.18206412</v>
      </c>
      <c r="E2154" s="193">
        <v>0.12656997</v>
      </c>
      <c r="F2154" s="193">
        <v>2.5444732000000001E-2</v>
      </c>
      <c r="G2154" s="193">
        <v>5.0022918000000001E-3</v>
      </c>
      <c r="H2154" s="193">
        <v>7.8982597999999995E-4</v>
      </c>
      <c r="I2154" s="193">
        <v>7.3838597999999998E-3</v>
      </c>
      <c r="J2154" s="193">
        <v>7.1406469000000004E-3</v>
      </c>
      <c r="K2154" s="193">
        <v>7.0866555999999996E-5</v>
      </c>
      <c r="L2154" s="193">
        <v>9.6619246999999995E-3</v>
      </c>
      <c r="M2154" s="193">
        <v>0</v>
      </c>
      <c r="N2154" s="193">
        <v>0</v>
      </c>
      <c r="O2154" s="193">
        <v>0</v>
      </c>
      <c r="P2154" s="199">
        <f t="shared" si="445"/>
        <v>0.9375553333333333</v>
      </c>
      <c r="Q2154" s="240">
        <v>25.229168999999999</v>
      </c>
      <c r="R2154" s="99">
        <v>12.884561</v>
      </c>
      <c r="S2154" s="99">
        <v>1.582336</v>
      </c>
      <c r="T2154" s="99">
        <v>2.9364E-3</v>
      </c>
      <c r="U2154" s="99">
        <v>10.315</v>
      </c>
      <c r="V2154" s="99">
        <v>3.1475349999999999E-2</v>
      </c>
      <c r="W2154" s="99">
        <v>0.41286</v>
      </c>
      <c r="X2154" s="241">
        <f t="shared" si="441"/>
        <v>0.147698575531374</v>
      </c>
      <c r="Y2154" s="241">
        <f t="shared" si="442"/>
        <v>3.6133006304200001E-2</v>
      </c>
      <c r="Z2154" s="241">
        <f t="shared" si="443"/>
        <v>7.9315942420174007E-2</v>
      </c>
      <c r="AA2154" s="241">
        <f t="shared" si="444"/>
        <v>3.2249626806999998E-2</v>
      </c>
      <c r="AB2154" s="258">
        <v>2.5979921999999999E-2</v>
      </c>
      <c r="AC2154" s="258">
        <v>5.0381929000000004E-6</v>
      </c>
      <c r="AD2154" s="258">
        <v>3.9310494E-3</v>
      </c>
      <c r="AE2154" s="258">
        <v>2.4503832999999998E-6</v>
      </c>
      <c r="AF2154" s="258">
        <v>6.1644890000000004E-3</v>
      </c>
      <c r="AG2154" s="258">
        <v>5.0057328000000003E-5</v>
      </c>
      <c r="AH2154" s="258">
        <v>1.7003450999999999E-2</v>
      </c>
      <c r="AI2154" s="258">
        <v>4.0403817999999997E-5</v>
      </c>
      <c r="AJ2154" s="258">
        <v>2.9833753E-5</v>
      </c>
      <c r="AK2154" s="258">
        <v>7.8519419000000004E-5</v>
      </c>
      <c r="AL2154" s="258">
        <v>4.2011713000000002E-6</v>
      </c>
      <c r="AM2154" s="258">
        <v>1.0358874E-8</v>
      </c>
      <c r="AN2154" s="258">
        <v>5.5510941000000001E-2</v>
      </c>
      <c r="AO2154" s="258">
        <v>1.6461010999999999E-3</v>
      </c>
      <c r="AP2154" s="258">
        <v>5.0024808000000004E-3</v>
      </c>
      <c r="AQ2154" s="258">
        <v>1.8101806999999999E-5</v>
      </c>
      <c r="AR2154" s="258">
        <v>3.2231524999999997E-2</v>
      </c>
      <c r="AT2154" s="193"/>
      <c r="AU2154" s="193"/>
      <c r="AV2154" s="193"/>
      <c r="AW2154" s="193"/>
      <c r="AX2154" s="193"/>
      <c r="AY2154" s="193"/>
      <c r="AZ2154" s="193"/>
      <c r="BA2154" s="193"/>
      <c r="BB2154" s="193"/>
      <c r="BC2154" s="193"/>
      <c r="BD2154" s="193"/>
      <c r="BE2154" s="315"/>
      <c r="BF2154" s="315"/>
      <c r="BG2154" s="315"/>
      <c r="BH2154" s="315"/>
      <c r="BI2154" s="315"/>
      <c r="BJ2154" s="315"/>
      <c r="BK2154" s="315"/>
    </row>
    <row r="2155" spans="1:63" x14ac:dyDescent="0.25">
      <c r="A2155" s="43"/>
      <c r="B2155" s="185" t="s">
        <v>5770</v>
      </c>
      <c r="C2155" s="25" t="s">
        <v>3581</v>
      </c>
      <c r="D2155" s="193">
        <v>0.17996296000000001</v>
      </c>
      <c r="E2155" s="193">
        <v>0.13014820999999999</v>
      </c>
      <c r="F2155" s="193">
        <v>2.2889581999999999E-2</v>
      </c>
      <c r="G2155" s="193">
        <v>4.9516726999999996E-3</v>
      </c>
      <c r="H2155" s="193">
        <v>8.3925277999999999E-4</v>
      </c>
      <c r="I2155" s="193">
        <v>5.2938674999999996E-3</v>
      </c>
      <c r="J2155" s="193">
        <v>6.6980273999999998E-3</v>
      </c>
      <c r="K2155" s="193">
        <v>7.2986907999999999E-5</v>
      </c>
      <c r="L2155" s="193">
        <v>9.0693609000000001E-3</v>
      </c>
      <c r="M2155" s="193">
        <v>0</v>
      </c>
      <c r="N2155" s="193">
        <v>0</v>
      </c>
      <c r="O2155" s="193">
        <v>0</v>
      </c>
      <c r="P2155" s="199">
        <f t="shared" si="445"/>
        <v>0.96406081481481465</v>
      </c>
      <c r="Q2155" s="240">
        <v>22.135646999999999</v>
      </c>
      <c r="R2155" s="99">
        <v>13.641738</v>
      </c>
      <c r="S2155" s="99">
        <v>1.429792</v>
      </c>
      <c r="T2155" s="99">
        <v>2.6605000000000001E-3</v>
      </c>
      <c r="U2155" s="99">
        <v>6.7069999999999999</v>
      </c>
      <c r="V2155" s="99">
        <v>2.3996199999999999E-2</v>
      </c>
      <c r="W2155" s="99">
        <v>0.33045999999999998</v>
      </c>
      <c r="X2155" s="241">
        <f t="shared" si="441"/>
        <v>0.128014124074673</v>
      </c>
      <c r="Y2155" s="241">
        <f t="shared" si="442"/>
        <v>3.5783006039699999E-2</v>
      </c>
      <c r="Z2155" s="241">
        <f t="shared" si="443"/>
        <v>5.8051117881972994E-2</v>
      </c>
      <c r="AA2155" s="241">
        <f t="shared" si="444"/>
        <v>3.4180000152999997E-2</v>
      </c>
      <c r="AB2155" s="258">
        <v>2.6714713000000001E-2</v>
      </c>
      <c r="AC2155" s="258">
        <v>5.3828917999999996E-6</v>
      </c>
      <c r="AD2155" s="258">
        <v>3.7417335999999999E-3</v>
      </c>
      <c r="AE2155" s="258">
        <v>2.2603099000000001E-6</v>
      </c>
      <c r="AF2155" s="258">
        <v>5.2734132999999999E-3</v>
      </c>
      <c r="AG2155" s="258">
        <v>4.5502937999999998E-5</v>
      </c>
      <c r="AH2155" s="258">
        <v>1.7484254000000001E-2</v>
      </c>
      <c r="AI2155" s="258">
        <v>3.6505207000000003E-5</v>
      </c>
      <c r="AJ2155" s="258">
        <v>2.8919836999999998E-5</v>
      </c>
      <c r="AK2155" s="258">
        <v>9.6241023000000005E-5</v>
      </c>
      <c r="AL2155" s="258">
        <v>3.9505919999999997E-6</v>
      </c>
      <c r="AM2155" s="258">
        <v>1.0022972999999999E-8</v>
      </c>
      <c r="AN2155" s="258">
        <v>3.5029198999999997E-2</v>
      </c>
      <c r="AO2155" s="258">
        <v>1.0751792E-3</v>
      </c>
      <c r="AP2155" s="258">
        <v>4.2968590000000001E-3</v>
      </c>
      <c r="AQ2155" s="258">
        <v>1.6985152999999999E-5</v>
      </c>
      <c r="AR2155" s="258">
        <v>3.4163014999999998E-2</v>
      </c>
      <c r="AT2155" s="193"/>
      <c r="AU2155" s="193"/>
      <c r="AV2155" s="193"/>
      <c r="AW2155" s="193"/>
      <c r="AX2155" s="193"/>
      <c r="AY2155" s="193"/>
      <c r="AZ2155" s="193"/>
      <c r="BA2155" s="193"/>
      <c r="BB2155" s="193"/>
      <c r="BC2155" s="193"/>
      <c r="BD2155" s="193"/>
      <c r="BE2155" s="315"/>
      <c r="BF2155" s="315"/>
      <c r="BG2155" s="315"/>
      <c r="BH2155" s="315"/>
      <c r="BI2155" s="315"/>
      <c r="BJ2155" s="315"/>
      <c r="BK2155" s="315"/>
    </row>
    <row r="2156" spans="1:63" x14ac:dyDescent="0.25">
      <c r="A2156" s="43"/>
      <c r="B2156" s="185" t="s">
        <v>5770</v>
      </c>
      <c r="C2156" s="25" t="s">
        <v>3580</v>
      </c>
      <c r="D2156" s="193">
        <v>0.18055747</v>
      </c>
      <c r="E2156" s="193">
        <v>0.12920559000000001</v>
      </c>
      <c r="F2156" s="193">
        <v>2.3704880000000001E-2</v>
      </c>
      <c r="G2156" s="193">
        <v>4.7981717999999998E-3</v>
      </c>
      <c r="H2156" s="193">
        <v>8.3075835999999999E-4</v>
      </c>
      <c r="I2156" s="193">
        <v>5.5219680000000004E-3</v>
      </c>
      <c r="J2156" s="193">
        <v>7.2370027999999996E-3</v>
      </c>
      <c r="K2156" s="193">
        <v>7.1496889000000006E-5</v>
      </c>
      <c r="L2156" s="193">
        <v>9.1876106999999995E-3</v>
      </c>
      <c r="M2156" s="193">
        <v>0</v>
      </c>
      <c r="N2156" s="193">
        <v>0</v>
      </c>
      <c r="O2156" s="193">
        <v>0</v>
      </c>
      <c r="P2156" s="199">
        <f t="shared" si="445"/>
        <v>0.95707844444444445</v>
      </c>
      <c r="Q2156" s="240">
        <v>21.331883000000001</v>
      </c>
      <c r="R2156" s="99">
        <v>13.229569</v>
      </c>
      <c r="S2156" s="99">
        <v>1.2834639999999999</v>
      </c>
      <c r="T2156" s="99">
        <v>2.6235E-3</v>
      </c>
      <c r="U2156" s="99">
        <v>6.4951999999999996</v>
      </c>
      <c r="V2156" s="99">
        <v>2.4886829999999999E-2</v>
      </c>
      <c r="W2156" s="99">
        <v>0.29614000000000001</v>
      </c>
      <c r="X2156" s="241">
        <f t="shared" si="441"/>
        <v>0.125886345039883</v>
      </c>
      <c r="Y2156" s="241">
        <f t="shared" si="442"/>
        <v>3.5832825857000004E-2</v>
      </c>
      <c r="Z2156" s="241">
        <f t="shared" si="443"/>
        <v>5.6908039860882997E-2</v>
      </c>
      <c r="AA2156" s="241">
        <f t="shared" si="444"/>
        <v>3.3145479321999995E-2</v>
      </c>
      <c r="AB2156" s="258">
        <v>2.6522262000000001E-2</v>
      </c>
      <c r="AC2156" s="258">
        <v>5.1851259000000001E-6</v>
      </c>
      <c r="AD2156" s="258">
        <v>3.7877386999999999E-3</v>
      </c>
      <c r="AE2156" s="258">
        <v>2.3315801000000001E-6</v>
      </c>
      <c r="AF2156" s="258">
        <v>5.4746899000000003E-3</v>
      </c>
      <c r="AG2156" s="258">
        <v>4.0618550999999997E-5</v>
      </c>
      <c r="AH2156" s="258">
        <v>1.7358401999999998E-2</v>
      </c>
      <c r="AI2156" s="258">
        <v>3.7718749999999999E-5</v>
      </c>
      <c r="AJ2156" s="258">
        <v>2.9079775000000001E-5</v>
      </c>
      <c r="AK2156" s="258">
        <v>7.1389004999999997E-5</v>
      </c>
      <c r="AL2156" s="258">
        <v>3.9160702999999999E-6</v>
      </c>
      <c r="AM2156" s="258">
        <v>1.0160583E-8</v>
      </c>
      <c r="AN2156" s="258">
        <v>3.4134668999999999E-2</v>
      </c>
      <c r="AO2156" s="258">
        <v>1.04335E-3</v>
      </c>
      <c r="AP2156" s="258">
        <v>4.2295051000000002E-3</v>
      </c>
      <c r="AQ2156" s="258">
        <v>1.7531322E-5</v>
      </c>
      <c r="AR2156" s="258">
        <v>3.3127947999999997E-2</v>
      </c>
      <c r="AT2156" s="193"/>
      <c r="AU2156" s="193"/>
      <c r="AV2156" s="193"/>
      <c r="AW2156" s="193"/>
      <c r="AX2156" s="193"/>
      <c r="AY2156" s="193"/>
      <c r="AZ2156" s="193"/>
      <c r="BA2156" s="193"/>
      <c r="BB2156" s="193"/>
      <c r="BC2156" s="193"/>
      <c r="BD2156" s="193"/>
      <c r="BE2156" s="315"/>
      <c r="BF2156" s="315"/>
      <c r="BG2156" s="315"/>
      <c r="BH2156" s="315"/>
      <c r="BI2156" s="315"/>
      <c r="BJ2156" s="315"/>
      <c r="BK2156" s="315"/>
    </row>
    <row r="2157" spans="1:63" x14ac:dyDescent="0.25">
      <c r="A2157" s="9"/>
      <c r="B2157" s="185" t="s">
        <v>5770</v>
      </c>
      <c r="C2157" s="25" t="s">
        <v>3579</v>
      </c>
      <c r="D2157" s="193">
        <v>0.17653962000000001</v>
      </c>
      <c r="E2157" s="193">
        <v>0.13322590000000001</v>
      </c>
      <c r="F2157" s="193">
        <v>2.0074761E-2</v>
      </c>
      <c r="G2157" s="193">
        <v>4.6165014000000004E-3</v>
      </c>
      <c r="H2157" s="193">
        <v>8.9860250000000003E-4</v>
      </c>
      <c r="I2157" s="193">
        <v>2.5834321000000001E-3</v>
      </c>
      <c r="J2157" s="193">
        <v>6.7863838000000003E-3</v>
      </c>
      <c r="K2157" s="193">
        <v>7.4727083999999994E-5</v>
      </c>
      <c r="L2157" s="193">
        <v>8.2793151999999998E-3</v>
      </c>
      <c r="M2157" s="193">
        <v>0</v>
      </c>
      <c r="N2157" s="193">
        <v>0</v>
      </c>
      <c r="O2157" s="193">
        <v>0</v>
      </c>
      <c r="P2157" s="199">
        <f t="shared" si="445"/>
        <v>0.98685851851851847</v>
      </c>
      <c r="Q2157" s="240">
        <v>16.445271000000002</v>
      </c>
      <c r="R2157" s="99">
        <v>14.070307</v>
      </c>
      <c r="S2157" s="99">
        <v>0.97395200000000004</v>
      </c>
      <c r="T2157" s="99">
        <v>3.0894E-3</v>
      </c>
      <c r="U2157" s="99">
        <v>1.2244999999999999</v>
      </c>
      <c r="V2157" s="99">
        <v>1.408238E-2</v>
      </c>
      <c r="W2157" s="99">
        <v>0.15934000000000001</v>
      </c>
      <c r="X2157" s="241">
        <f t="shared" si="441"/>
        <v>9.7240886760850298E-2</v>
      </c>
      <c r="Y2157" s="241">
        <f t="shared" si="442"/>
        <v>3.5099242980499996E-2</v>
      </c>
      <c r="Z2157" s="241">
        <f t="shared" si="443"/>
        <v>2.6842835142350301E-2</v>
      </c>
      <c r="AA2157" s="241">
        <f t="shared" si="444"/>
        <v>3.5298808638000001E-2</v>
      </c>
      <c r="AB2157" s="258">
        <v>2.7348346999999999E-2</v>
      </c>
      <c r="AC2157" s="258">
        <v>5.5706096999999997E-6</v>
      </c>
      <c r="AD2157" s="258">
        <v>3.5029653999999999E-3</v>
      </c>
      <c r="AE2157" s="258">
        <v>2.0614877999999999E-6</v>
      </c>
      <c r="AF2157" s="258">
        <v>4.2092084999999996E-3</v>
      </c>
      <c r="AG2157" s="258">
        <v>3.1089983000000002E-5</v>
      </c>
      <c r="AH2157" s="258">
        <v>1.789895E-2</v>
      </c>
      <c r="AI2157" s="258">
        <v>3.2147943000000002E-5</v>
      </c>
      <c r="AJ2157" s="258">
        <v>2.7513802E-5</v>
      </c>
      <c r="AK2157" s="258">
        <v>9.0684247000000004E-5</v>
      </c>
      <c r="AL2157" s="258">
        <v>3.5119920000000002E-6</v>
      </c>
      <c r="AM2157" s="258">
        <v>9.6383502999999992E-9</v>
      </c>
      <c r="AN2157" s="258">
        <v>4.3404940000000003E-3</v>
      </c>
      <c r="AO2157" s="258">
        <v>2.0315411999999999E-4</v>
      </c>
      <c r="AP2157" s="258">
        <v>4.2463694E-3</v>
      </c>
      <c r="AQ2157" s="258">
        <v>1.5859638E-5</v>
      </c>
      <c r="AR2157" s="258">
        <v>3.5282949000000001E-2</v>
      </c>
      <c r="AT2157" s="193"/>
      <c r="AU2157" s="193"/>
      <c r="AV2157" s="193"/>
      <c r="AW2157" s="193"/>
      <c r="AX2157" s="193"/>
      <c r="AY2157" s="193"/>
      <c r="AZ2157" s="193"/>
      <c r="BA2157" s="193"/>
      <c r="BB2157" s="193"/>
      <c r="BC2157" s="193"/>
      <c r="BD2157" s="193"/>
      <c r="BE2157" s="315"/>
      <c r="BF2157" s="315"/>
      <c r="BG2157" s="315"/>
      <c r="BH2157" s="315"/>
      <c r="BI2157" s="315"/>
      <c r="BJ2157" s="315"/>
      <c r="BK2157" s="315"/>
    </row>
    <row r="2158" spans="1:63" x14ac:dyDescent="0.25">
      <c r="A2158" s="9"/>
      <c r="B2158" s="185" t="s">
        <v>5770</v>
      </c>
      <c r="C2158" s="25" t="s">
        <v>3578</v>
      </c>
      <c r="D2158" s="193">
        <v>0.17848053999999999</v>
      </c>
      <c r="E2158" s="193">
        <v>0.13300306000000001</v>
      </c>
      <c r="F2158" s="193">
        <v>2.1237445000000001E-2</v>
      </c>
      <c r="G2158" s="193">
        <v>4.5062360000000003E-3</v>
      </c>
      <c r="H2158" s="193">
        <v>8.9420446000000001E-4</v>
      </c>
      <c r="I2158" s="193">
        <v>2.8987423999999999E-3</v>
      </c>
      <c r="J2158" s="193">
        <v>7.3398637000000001E-3</v>
      </c>
      <c r="K2158" s="193">
        <v>7.3775781999999997E-5</v>
      </c>
      <c r="L2158" s="193">
        <v>8.5272079000000001E-3</v>
      </c>
      <c r="M2158" s="193">
        <v>0</v>
      </c>
      <c r="N2158" s="193">
        <v>0</v>
      </c>
      <c r="O2158" s="193">
        <v>0</v>
      </c>
      <c r="P2158" s="199">
        <f t="shared" si="445"/>
        <v>0.98520785185185178</v>
      </c>
      <c r="Q2158" s="240">
        <v>15.823741</v>
      </c>
      <c r="R2158" s="99">
        <v>13.725154</v>
      </c>
      <c r="S2158" s="99">
        <v>0.86172800000000005</v>
      </c>
      <c r="T2158" s="99">
        <v>3.0468000000000001E-3</v>
      </c>
      <c r="U2158" s="99">
        <v>1.0871999999999999</v>
      </c>
      <c r="V2158" s="99">
        <v>1.5571720000000001E-2</v>
      </c>
      <c r="W2158" s="99">
        <v>0.13103999999999999</v>
      </c>
      <c r="X2158" s="241">
        <f t="shared" si="441"/>
        <v>9.6095770762119004E-2</v>
      </c>
      <c r="Y2158" s="241">
        <f t="shared" si="442"/>
        <v>3.5427024655300003E-2</v>
      </c>
      <c r="Z2158" s="241">
        <f t="shared" si="443"/>
        <v>2.6237036067819002E-2</v>
      </c>
      <c r="AA2158" s="241">
        <f t="shared" si="444"/>
        <v>3.4431710039000002E-2</v>
      </c>
      <c r="AB2158" s="258">
        <v>2.7303658000000001E-2</v>
      </c>
      <c r="AC2158" s="258">
        <v>5.3920876000000003E-6</v>
      </c>
      <c r="AD2158" s="258">
        <v>3.5877192000000001E-3</v>
      </c>
      <c r="AE2158" s="258">
        <v>2.1638426999999998E-6</v>
      </c>
      <c r="AF2158" s="258">
        <v>4.5007948000000001E-3</v>
      </c>
      <c r="AG2158" s="258">
        <v>2.7296725000000001E-5</v>
      </c>
      <c r="AH2158" s="258">
        <v>1.786981E-2</v>
      </c>
      <c r="AI2158" s="258">
        <v>3.3903774999999997E-5</v>
      </c>
      <c r="AJ2158" s="258">
        <v>2.8031496999999999E-5</v>
      </c>
      <c r="AK2158" s="258">
        <v>6.6066654000000003E-5</v>
      </c>
      <c r="AL2158" s="258">
        <v>3.5168635999999998E-6</v>
      </c>
      <c r="AM2158" s="258">
        <v>9.8882189999999993E-9</v>
      </c>
      <c r="AN2158" s="258">
        <v>3.8611397999999998E-3</v>
      </c>
      <c r="AO2158" s="258">
        <v>1.8991679E-4</v>
      </c>
      <c r="AP2158" s="258">
        <v>4.1846408000000002E-3</v>
      </c>
      <c r="AQ2158" s="258">
        <v>1.6746038999999999E-5</v>
      </c>
      <c r="AR2158" s="258">
        <v>3.4414963999999999E-2</v>
      </c>
      <c r="AT2158" s="193"/>
      <c r="AU2158" s="193"/>
      <c r="AV2158" s="193"/>
      <c r="AW2158" s="193"/>
      <c r="AX2158" s="193"/>
      <c r="AY2158" s="193"/>
      <c r="AZ2158" s="193"/>
      <c r="BA2158" s="193"/>
      <c r="BB2158" s="193"/>
      <c r="BC2158" s="193"/>
      <c r="BD2158" s="193"/>
      <c r="BE2158" s="315"/>
      <c r="BF2158" s="315"/>
      <c r="BG2158" s="315"/>
      <c r="BH2158" s="315"/>
      <c r="BI2158" s="315"/>
      <c r="BJ2158" s="315"/>
      <c r="BK2158" s="315"/>
    </row>
    <row r="2159" spans="1:63" x14ac:dyDescent="0.25">
      <c r="A2159" s="9"/>
      <c r="B2159" s="185" t="s">
        <v>5770</v>
      </c>
      <c r="C2159" s="48" t="s">
        <v>2357</v>
      </c>
      <c r="D2159" s="223">
        <v>0.17848053999999999</v>
      </c>
      <c r="E2159" s="223">
        <v>0.13300306000000001</v>
      </c>
      <c r="F2159" s="223">
        <v>2.1237445000000001E-2</v>
      </c>
      <c r="G2159" s="223">
        <v>4.5062360000000003E-3</v>
      </c>
      <c r="H2159" s="223">
        <v>8.9420446000000001E-4</v>
      </c>
      <c r="I2159" s="223">
        <v>2.8987423999999999E-3</v>
      </c>
      <c r="J2159" s="223">
        <v>7.3398637000000001E-3</v>
      </c>
      <c r="K2159" s="223">
        <v>7.3775781999999997E-5</v>
      </c>
      <c r="L2159" s="223">
        <v>8.5272079000000001E-3</v>
      </c>
      <c r="M2159" s="223">
        <v>0</v>
      </c>
      <c r="N2159" s="223">
        <v>0</v>
      </c>
      <c r="O2159" s="223">
        <v>0</v>
      </c>
      <c r="P2159" s="227">
        <f t="shared" si="445"/>
        <v>0.98520785185185178</v>
      </c>
      <c r="Q2159" s="238">
        <v>15.823741</v>
      </c>
      <c r="R2159" s="117">
        <v>13.725154</v>
      </c>
      <c r="S2159" s="117">
        <v>0.86172800000000005</v>
      </c>
      <c r="T2159" s="117">
        <v>3.0468000000000001E-3</v>
      </c>
      <c r="U2159" s="117">
        <v>1.0871999999999999</v>
      </c>
      <c r="V2159" s="117">
        <v>1.5571720000000001E-2</v>
      </c>
      <c r="W2159" s="117">
        <v>0.13103999999999999</v>
      </c>
      <c r="X2159" s="257">
        <f t="shared" si="441"/>
        <v>9.6095770762119004E-2</v>
      </c>
      <c r="Y2159" s="257">
        <f t="shared" si="442"/>
        <v>3.5427024655300003E-2</v>
      </c>
      <c r="Z2159" s="257">
        <f t="shared" si="443"/>
        <v>2.6237036067819002E-2</v>
      </c>
      <c r="AA2159" s="257">
        <f t="shared" si="444"/>
        <v>3.4431710039000002E-2</v>
      </c>
      <c r="AB2159" s="257">
        <v>2.7303658000000001E-2</v>
      </c>
      <c r="AC2159" s="257">
        <v>5.3920876000000003E-6</v>
      </c>
      <c r="AD2159" s="257">
        <v>3.5877192000000001E-3</v>
      </c>
      <c r="AE2159" s="257">
        <v>2.1638426999999998E-6</v>
      </c>
      <c r="AF2159" s="257">
        <v>4.5007948000000001E-3</v>
      </c>
      <c r="AG2159" s="257">
        <v>2.7296725000000001E-5</v>
      </c>
      <c r="AH2159" s="257">
        <v>1.786981E-2</v>
      </c>
      <c r="AI2159" s="257">
        <v>3.3903774999999997E-5</v>
      </c>
      <c r="AJ2159" s="257">
        <v>2.8031496999999999E-5</v>
      </c>
      <c r="AK2159" s="257">
        <v>6.6066654000000003E-5</v>
      </c>
      <c r="AL2159" s="257">
        <v>3.5168635999999998E-6</v>
      </c>
      <c r="AM2159" s="257">
        <v>9.8882189999999993E-9</v>
      </c>
      <c r="AN2159" s="257">
        <v>3.8611397999999998E-3</v>
      </c>
      <c r="AO2159" s="257">
        <v>1.8991679E-4</v>
      </c>
      <c r="AP2159" s="257">
        <v>4.1846408000000002E-3</v>
      </c>
      <c r="AQ2159" s="257">
        <v>1.6746038999999999E-5</v>
      </c>
      <c r="AR2159" s="257">
        <v>3.4414963999999999E-2</v>
      </c>
      <c r="AT2159" s="193"/>
      <c r="AU2159" s="193"/>
      <c r="AV2159" s="193"/>
      <c r="AW2159" s="193"/>
      <c r="AX2159" s="193"/>
      <c r="AY2159" s="193"/>
      <c r="AZ2159" s="193"/>
      <c r="BA2159" s="193"/>
      <c r="BB2159" s="193"/>
      <c r="BC2159" s="193"/>
      <c r="BD2159" s="193"/>
      <c r="BE2159" s="315"/>
      <c r="BF2159" s="315"/>
      <c r="BG2159" s="315"/>
      <c r="BH2159" s="315"/>
      <c r="BI2159" s="315"/>
      <c r="BJ2159" s="315"/>
      <c r="BK2159" s="315"/>
    </row>
    <row r="2160" spans="1:63" x14ac:dyDescent="0.25">
      <c r="A2160" s="58" t="s">
        <v>541</v>
      </c>
      <c r="B2160" s="58"/>
      <c r="C2160" s="9"/>
      <c r="D2160" s="195"/>
      <c r="E2160" s="195"/>
      <c r="F2160" s="195"/>
      <c r="G2160" s="195"/>
      <c r="H2160" s="195"/>
      <c r="I2160" s="195"/>
      <c r="J2160" s="195"/>
      <c r="K2160" s="195"/>
      <c r="L2160" s="195"/>
      <c r="M2160" s="195"/>
      <c r="N2160" s="195"/>
      <c r="O2160" s="195"/>
      <c r="P2160" s="195"/>
      <c r="Q2160" s="239"/>
      <c r="R2160" s="97"/>
      <c r="S2160" s="97"/>
      <c r="T2160" s="97"/>
      <c r="U2160" s="97"/>
      <c r="V2160" s="97"/>
      <c r="W2160" s="97"/>
      <c r="X2160" s="259"/>
      <c r="Y2160" s="259"/>
      <c r="Z2160" s="259"/>
      <c r="AA2160" s="258"/>
      <c r="AB2160" s="258"/>
      <c r="AC2160" s="258"/>
      <c r="AD2160" s="258"/>
      <c r="AE2160" s="258"/>
      <c r="AF2160" s="258"/>
      <c r="AG2160" s="258"/>
      <c r="AH2160" s="258"/>
      <c r="AI2160" s="258"/>
      <c r="AJ2160" s="258"/>
      <c r="AK2160" s="258"/>
      <c r="AL2160" s="258"/>
      <c r="AM2160" s="258"/>
      <c r="AN2160" s="258"/>
      <c r="AO2160" s="258"/>
      <c r="AP2160" s="258"/>
      <c r="AQ2160" s="258"/>
      <c r="AR2160" s="258"/>
      <c r="AT2160" s="193"/>
      <c r="AU2160" s="193"/>
      <c r="AV2160" s="193"/>
      <c r="AW2160" s="193"/>
      <c r="AX2160" s="193"/>
      <c r="AY2160" s="193"/>
      <c r="AZ2160" s="193"/>
      <c r="BA2160" s="193"/>
      <c r="BB2160" s="193"/>
      <c r="BC2160" s="193"/>
      <c r="BD2160" s="193"/>
      <c r="BE2160" s="315"/>
      <c r="BF2160" s="315"/>
      <c r="BG2160" s="315"/>
      <c r="BH2160" s="315"/>
      <c r="BI2160" s="315"/>
      <c r="BJ2160" s="315"/>
      <c r="BK2160" s="315"/>
    </row>
    <row r="2161" spans="1:63" x14ac:dyDescent="0.25">
      <c r="A2161" s="9"/>
      <c r="B2161" s="185" t="s">
        <v>5770</v>
      </c>
      <c r="C2161" s="48" t="s">
        <v>2358</v>
      </c>
      <c r="D2161" s="223">
        <v>0.28223226000000001</v>
      </c>
      <c r="E2161" s="223">
        <v>0.17059546</v>
      </c>
      <c r="F2161" s="223">
        <v>5.3760620000000002E-2</v>
      </c>
      <c r="G2161" s="223">
        <v>1.0389242999999999E-2</v>
      </c>
      <c r="H2161" s="223">
        <v>1.9663246E-3</v>
      </c>
      <c r="I2161" s="223">
        <v>2.0239798999999999E-2</v>
      </c>
      <c r="J2161" s="223">
        <v>6.7939567000000001E-3</v>
      </c>
      <c r="K2161" s="223">
        <v>3.1927083000000001E-4</v>
      </c>
      <c r="L2161" s="223">
        <v>1.8167587999999998E-2</v>
      </c>
      <c r="M2161" s="223">
        <v>0</v>
      </c>
      <c r="N2161" s="223">
        <v>0</v>
      </c>
      <c r="O2161" s="223">
        <v>0</v>
      </c>
      <c r="P2161" s="227">
        <f t="shared" ref="P2161:P2181" si="446">E2161/0.135</f>
        <v>1.2636700740740741</v>
      </c>
      <c r="Q2161" s="238">
        <v>54.832355999999997</v>
      </c>
      <c r="R2161" s="117">
        <v>18.374226</v>
      </c>
      <c r="S2161" s="117">
        <v>3.6632400000000001</v>
      </c>
      <c r="T2161" s="117">
        <v>1.6112000000000001E-2</v>
      </c>
      <c r="U2161" s="117">
        <v>32.057000000000002</v>
      </c>
      <c r="V2161" s="117">
        <v>6.2177799999999998E-2</v>
      </c>
      <c r="W2161" s="117">
        <v>0.65959999999999996</v>
      </c>
      <c r="X2161" s="257">
        <f t="shared" ref="X2161:X2182" si="447">SUM(Y2161:AA2161)</f>
        <v>0.27017192707014198</v>
      </c>
      <c r="Y2161" s="257">
        <f t="shared" ref="Y2161:Y2182" si="448">SUM(AB2161:AG2161)</f>
        <v>5.7759120801700002E-2</v>
      </c>
      <c r="Z2161" s="257">
        <f t="shared" ref="Z2161:Z2182" si="449">SUM(AH2161:AP2161)</f>
        <v>0.16642017937544198</v>
      </c>
      <c r="AA2161" s="257">
        <f t="shared" ref="AA2161:AA2182" si="450">SUM(AQ2161:AR2161)</f>
        <v>4.5992626893000002E-2</v>
      </c>
      <c r="AB2161" s="257">
        <v>3.4999743E-2</v>
      </c>
      <c r="AC2161" s="257">
        <v>6.0885666000000004E-6</v>
      </c>
      <c r="AD2161" s="257">
        <v>8.4643153000000006E-3</v>
      </c>
      <c r="AE2161" s="257">
        <v>4.8959851E-6</v>
      </c>
      <c r="AF2161" s="257">
        <v>1.4174943000000001E-2</v>
      </c>
      <c r="AG2161" s="257">
        <v>1.0913495E-4</v>
      </c>
      <c r="AH2161" s="257">
        <v>2.2906419000000001E-2</v>
      </c>
      <c r="AI2161" s="257">
        <v>8.4567605E-5</v>
      </c>
      <c r="AJ2161" s="257">
        <v>7.1431550999999995E-5</v>
      </c>
      <c r="AK2161" s="257">
        <v>1.5976322000000001E-4</v>
      </c>
      <c r="AL2161" s="257">
        <v>7.5200852999999998E-6</v>
      </c>
      <c r="AM2161" s="257">
        <v>2.0914142E-8</v>
      </c>
      <c r="AN2161" s="257">
        <v>0.11761088</v>
      </c>
      <c r="AO2161" s="257">
        <v>3.4165329999999998E-3</v>
      </c>
      <c r="AP2161" s="257">
        <v>2.2163044E-2</v>
      </c>
      <c r="AQ2161" s="257">
        <v>2.6129892999999999E-5</v>
      </c>
      <c r="AR2161" s="257">
        <v>4.5966497000000002E-2</v>
      </c>
      <c r="AT2161" s="193"/>
      <c r="AU2161" s="193"/>
      <c r="AV2161" s="193"/>
      <c r="AW2161" s="193"/>
      <c r="AX2161" s="193"/>
      <c r="AY2161" s="193"/>
      <c r="AZ2161" s="193"/>
      <c r="BA2161" s="193"/>
      <c r="BB2161" s="193"/>
      <c r="BC2161" s="193"/>
      <c r="BD2161" s="193"/>
      <c r="BE2161" s="315"/>
      <c r="BF2161" s="315"/>
      <c r="BG2161" s="315"/>
      <c r="BH2161" s="315"/>
      <c r="BI2161" s="315"/>
      <c r="BJ2161" s="315"/>
      <c r="BK2161" s="315"/>
    </row>
    <row r="2162" spans="1:63" x14ac:dyDescent="0.25">
      <c r="A2162" s="9"/>
      <c r="B2162" s="185" t="s">
        <v>5770</v>
      </c>
      <c r="C2162" s="25" t="s">
        <v>5061</v>
      </c>
      <c r="D2162" s="193">
        <v>0.26236716999999998</v>
      </c>
      <c r="E2162" s="193">
        <v>0.17518159</v>
      </c>
      <c r="F2162" s="193">
        <v>5.1641839000000002E-2</v>
      </c>
      <c r="G2162" s="193">
        <v>1.0123808999999999E-2</v>
      </c>
      <c r="H2162" s="193">
        <v>5.5219226000000001E-4</v>
      </c>
      <c r="I2162" s="193">
        <v>1.2052854999999999E-2</v>
      </c>
      <c r="J2162" s="193">
        <v>3.0081245999999998E-3</v>
      </c>
      <c r="K2162" s="193">
        <v>1.8704512E-4</v>
      </c>
      <c r="L2162" s="193">
        <v>9.6197078000000002E-3</v>
      </c>
      <c r="M2162" s="193">
        <v>0</v>
      </c>
      <c r="N2162" s="193">
        <v>0</v>
      </c>
      <c r="O2162" s="193">
        <v>0</v>
      </c>
      <c r="P2162" s="199">
        <f t="shared" si="446"/>
        <v>1.2976414074074074</v>
      </c>
      <c r="Q2162" s="240">
        <v>59.380662000000001</v>
      </c>
      <c r="R2162" s="99">
        <v>16.367457999999999</v>
      </c>
      <c r="S2162" s="99">
        <v>10.883039999999999</v>
      </c>
      <c r="T2162" s="99">
        <v>1.7901E-5</v>
      </c>
      <c r="U2162" s="99">
        <v>28.81</v>
      </c>
      <c r="V2162" s="99">
        <v>0.22074669999999999</v>
      </c>
      <c r="W2162" s="99">
        <v>3.0994000000000002</v>
      </c>
      <c r="X2162" s="241">
        <f t="shared" si="447"/>
        <v>0.212540716146428</v>
      </c>
      <c r="Y2162" s="241">
        <f t="shared" si="448"/>
        <v>5.8379191282899999E-2</v>
      </c>
      <c r="Z2162" s="241">
        <f t="shared" si="449"/>
        <v>0.113776059777528</v>
      </c>
      <c r="AA2162" s="241">
        <f t="shared" si="450"/>
        <v>4.0385465086000001E-2</v>
      </c>
      <c r="AB2162" s="258">
        <v>3.5958549999999999E-2</v>
      </c>
      <c r="AC2162" s="258">
        <v>3.7109527000000001E-6</v>
      </c>
      <c r="AD2162" s="258">
        <v>1.0890116E-2</v>
      </c>
      <c r="AE2162" s="258">
        <v>3.1137702000000001E-6</v>
      </c>
      <c r="AF2162" s="258">
        <v>1.117955E-2</v>
      </c>
      <c r="AG2162" s="258">
        <v>3.4415055999999997E-4</v>
      </c>
      <c r="AH2162" s="258">
        <v>2.3534453E-2</v>
      </c>
      <c r="AI2162" s="258">
        <v>8.3654755999999997E-5</v>
      </c>
      <c r="AJ2162" s="258">
        <v>8.4014115E-5</v>
      </c>
      <c r="AK2162" s="258">
        <v>1.0005862E-4</v>
      </c>
      <c r="AL2162" s="258">
        <v>8.7178250999999998E-6</v>
      </c>
      <c r="AM2162" s="258">
        <v>2.5061427999999999E-8</v>
      </c>
      <c r="AN2162" s="258">
        <v>8.5360175999999996E-2</v>
      </c>
      <c r="AO2162" s="258">
        <v>2.5805115999999999E-3</v>
      </c>
      <c r="AP2162" s="258">
        <v>2.0244488000000001E-3</v>
      </c>
      <c r="AQ2162" s="258">
        <v>1.9084086000000001E-5</v>
      </c>
      <c r="AR2162" s="258">
        <v>4.0366381E-2</v>
      </c>
      <c r="AT2162" s="193"/>
      <c r="AU2162" s="193"/>
      <c r="AV2162" s="193"/>
      <c r="AW2162" s="193"/>
      <c r="AX2162" s="193"/>
      <c r="AY2162" s="193"/>
      <c r="AZ2162" s="193"/>
      <c r="BA2162" s="193"/>
      <c r="BB2162" s="193"/>
      <c r="BC2162" s="193"/>
      <c r="BD2162" s="193"/>
      <c r="BE2162" s="315"/>
      <c r="BF2162" s="315"/>
      <c r="BG2162" s="315"/>
      <c r="BH2162" s="315"/>
      <c r="BI2162" s="315"/>
      <c r="BJ2162" s="315"/>
      <c r="BK2162" s="315"/>
    </row>
    <row r="2163" spans="1:63" x14ac:dyDescent="0.25">
      <c r="A2163" s="9"/>
      <c r="B2163" s="185" t="s">
        <v>5770</v>
      </c>
      <c r="C2163" s="25" t="s">
        <v>5060</v>
      </c>
      <c r="D2163" s="193">
        <v>0.17195455000000001</v>
      </c>
      <c r="E2163" s="193">
        <v>0.11430506</v>
      </c>
      <c r="F2163" s="193">
        <v>2.8140607000000002E-2</v>
      </c>
      <c r="G2163" s="193">
        <v>3.5869908999999998E-3</v>
      </c>
      <c r="H2163" s="193">
        <v>4.3423840000000001E-4</v>
      </c>
      <c r="I2163" s="193">
        <v>9.5325462999999999E-3</v>
      </c>
      <c r="J2163" s="193">
        <v>3.4975450999999999E-3</v>
      </c>
      <c r="K2163" s="193">
        <v>1.116785E-4</v>
      </c>
      <c r="L2163" s="193">
        <v>1.2345877E-2</v>
      </c>
      <c r="M2163" s="193">
        <v>0</v>
      </c>
      <c r="N2163" s="193">
        <v>0</v>
      </c>
      <c r="O2163" s="193">
        <v>0</v>
      </c>
      <c r="P2163" s="199">
        <f t="shared" si="446"/>
        <v>0.84670414814814809</v>
      </c>
      <c r="Q2163" s="240">
        <v>28.946238999999998</v>
      </c>
      <c r="R2163" s="99">
        <v>11.402647</v>
      </c>
      <c r="S2163" s="99">
        <v>9.6773600000000002</v>
      </c>
      <c r="T2163" s="99">
        <v>5.3683999999999997E-3</v>
      </c>
      <c r="U2163" s="99">
        <v>6.0690999999999997</v>
      </c>
      <c r="V2163" s="99">
        <v>3.1962999999999998E-2</v>
      </c>
      <c r="W2163" s="99">
        <v>1.7598</v>
      </c>
      <c r="X2163" s="241">
        <f t="shared" si="447"/>
        <v>0.101452059895542</v>
      </c>
      <c r="Y2163" s="241">
        <f t="shared" si="448"/>
        <v>4.6427045840799999E-2</v>
      </c>
      <c r="Z2163" s="241">
        <f t="shared" si="449"/>
        <v>2.6454103049741998E-2</v>
      </c>
      <c r="AA2163" s="241">
        <f t="shared" si="450"/>
        <v>2.8570911005000001E-2</v>
      </c>
      <c r="AB2163" s="258">
        <v>2.3467084999999999E-2</v>
      </c>
      <c r="AC2163" s="258">
        <v>4.9619783999999997E-6</v>
      </c>
      <c r="AD2163" s="258">
        <v>1.5768852999999999E-2</v>
      </c>
      <c r="AE2163" s="258">
        <v>1.9945623999999999E-6</v>
      </c>
      <c r="AF2163" s="258">
        <v>6.8667601999999996E-3</v>
      </c>
      <c r="AG2163" s="258">
        <v>3.1739110000000002E-4</v>
      </c>
      <c r="AH2163" s="258">
        <v>1.5359246E-2</v>
      </c>
      <c r="AI2163" s="258">
        <v>4.4761851999999998E-5</v>
      </c>
      <c r="AJ2163" s="258">
        <v>2.4172991999999999E-5</v>
      </c>
      <c r="AK2163" s="258">
        <v>7.4264483E-5</v>
      </c>
      <c r="AL2163" s="258">
        <v>6.7935515000000003E-6</v>
      </c>
      <c r="AM2163" s="258">
        <v>2.0741242000000001E-8</v>
      </c>
      <c r="AN2163" s="258">
        <v>3.5376254000000001E-3</v>
      </c>
      <c r="AO2163" s="258">
        <v>2.1870293000000001E-4</v>
      </c>
      <c r="AP2163" s="258">
        <v>7.1885151E-3</v>
      </c>
      <c r="AQ2163" s="258">
        <v>1.5442004999999999E-5</v>
      </c>
      <c r="AR2163" s="258">
        <v>2.8555469E-2</v>
      </c>
      <c r="AT2163" s="193"/>
      <c r="AU2163" s="193"/>
      <c r="AV2163" s="193"/>
      <c r="AW2163" s="193"/>
      <c r="AX2163" s="193"/>
      <c r="AY2163" s="193"/>
      <c r="AZ2163" s="193"/>
      <c r="BA2163" s="193"/>
      <c r="BB2163" s="193"/>
      <c r="BC2163" s="193"/>
      <c r="BD2163" s="193"/>
      <c r="BE2163" s="315"/>
      <c r="BF2163" s="315"/>
      <c r="BG2163" s="315"/>
      <c r="BH2163" s="315"/>
      <c r="BI2163" s="315"/>
      <c r="BJ2163" s="315"/>
      <c r="BK2163" s="315"/>
    </row>
    <row r="2164" spans="1:63" x14ac:dyDescent="0.25">
      <c r="A2164" s="9"/>
      <c r="B2164" s="185" t="s">
        <v>5770</v>
      </c>
      <c r="C2164" s="25" t="s">
        <v>5059</v>
      </c>
      <c r="D2164" s="193">
        <v>0.19473561</v>
      </c>
      <c r="E2164" s="193">
        <v>0.13012671000000001</v>
      </c>
      <c r="F2164" s="193">
        <v>3.4096827000000003E-2</v>
      </c>
      <c r="G2164" s="193">
        <v>5.0501877000000001E-3</v>
      </c>
      <c r="H2164" s="193">
        <v>6.1318280000000004E-4</v>
      </c>
      <c r="I2164" s="193">
        <v>9.6932622999999999E-3</v>
      </c>
      <c r="J2164" s="193">
        <v>3.7142333E-3</v>
      </c>
      <c r="K2164" s="193">
        <v>1.2250927000000001E-4</v>
      </c>
      <c r="L2164" s="193">
        <v>1.1318699999999999E-2</v>
      </c>
      <c r="M2164" s="193">
        <v>0</v>
      </c>
      <c r="N2164" s="193">
        <v>0</v>
      </c>
      <c r="O2164" s="193">
        <v>0</v>
      </c>
      <c r="P2164" s="199">
        <f t="shared" si="446"/>
        <v>0.96390155555555557</v>
      </c>
      <c r="Q2164" s="240">
        <v>32.494469000000002</v>
      </c>
      <c r="R2164" s="99">
        <v>12.741250000000001</v>
      </c>
      <c r="S2164" s="99">
        <v>8.7298399999999994</v>
      </c>
      <c r="T2164" s="99">
        <v>8.7854999999999999E-3</v>
      </c>
      <c r="U2164" s="99">
        <v>9.1021999999999998</v>
      </c>
      <c r="V2164" s="99">
        <v>7.2793300000000005E-2</v>
      </c>
      <c r="W2164" s="99">
        <v>1.8395999999999999</v>
      </c>
      <c r="X2164" s="241">
        <f t="shared" si="447"/>
        <v>0.130217889054349</v>
      </c>
      <c r="Y2164" s="241">
        <f t="shared" si="448"/>
        <v>4.8152893717200003E-2</v>
      </c>
      <c r="Z2164" s="241">
        <f t="shared" si="449"/>
        <v>5.0280101646149003E-2</v>
      </c>
      <c r="AA2164" s="241">
        <f t="shared" si="450"/>
        <v>3.1784893691000002E-2</v>
      </c>
      <c r="AB2164" s="258">
        <v>2.6711978000000001E-2</v>
      </c>
      <c r="AC2164" s="258">
        <v>4.7803082999999998E-6</v>
      </c>
      <c r="AD2164" s="258">
        <v>1.3229642E-2</v>
      </c>
      <c r="AE2164" s="258">
        <v>2.4080689000000001E-6</v>
      </c>
      <c r="AF2164" s="258">
        <v>7.9208023999999995E-3</v>
      </c>
      <c r="AG2164" s="258">
        <v>2.8328293999999997E-4</v>
      </c>
      <c r="AH2164" s="258">
        <v>1.7482876000000001E-2</v>
      </c>
      <c r="AI2164" s="258">
        <v>5.4537943000000003E-5</v>
      </c>
      <c r="AJ2164" s="258">
        <v>3.8012633E-5</v>
      </c>
      <c r="AK2164" s="258">
        <v>1.0513699000000001E-4</v>
      </c>
      <c r="AL2164" s="258">
        <v>6.9106817999999998E-6</v>
      </c>
      <c r="AM2164" s="258">
        <v>2.0508348999999999E-8</v>
      </c>
      <c r="AN2164" s="258">
        <v>2.0272426E-2</v>
      </c>
      <c r="AO2164" s="258">
        <v>7.2989588999999996E-4</v>
      </c>
      <c r="AP2164" s="258">
        <v>1.1590285000000001E-2</v>
      </c>
      <c r="AQ2164" s="258">
        <v>1.7120690999999999E-5</v>
      </c>
      <c r="AR2164" s="258">
        <v>3.1767772999999999E-2</v>
      </c>
      <c r="AT2164" s="193"/>
      <c r="AU2164" s="193"/>
      <c r="AV2164" s="193"/>
      <c r="AW2164" s="193"/>
      <c r="AX2164" s="193"/>
      <c r="AY2164" s="193"/>
      <c r="AZ2164" s="193"/>
      <c r="BA2164" s="193"/>
      <c r="BB2164" s="193"/>
      <c r="BC2164" s="193"/>
      <c r="BD2164" s="193"/>
      <c r="BE2164" s="315"/>
      <c r="BF2164" s="315"/>
      <c r="BG2164" s="315"/>
      <c r="BH2164" s="315"/>
      <c r="BI2164" s="315"/>
      <c r="BJ2164" s="315"/>
      <c r="BK2164" s="315"/>
    </row>
    <row r="2165" spans="1:63" x14ac:dyDescent="0.25">
      <c r="A2165" s="9"/>
      <c r="B2165" s="185" t="s">
        <v>5770</v>
      </c>
      <c r="C2165" s="25" t="s">
        <v>5058</v>
      </c>
      <c r="D2165" s="193">
        <v>0.26102831999999998</v>
      </c>
      <c r="E2165" s="193">
        <v>0.17394319</v>
      </c>
      <c r="F2165" s="193">
        <v>5.0752907E-2</v>
      </c>
      <c r="G2165" s="193">
        <v>8.2763275999999993E-3</v>
      </c>
      <c r="H2165" s="193">
        <v>9.622799E-4</v>
      </c>
      <c r="I2165" s="193">
        <v>1.1218718000000001E-2</v>
      </c>
      <c r="J2165" s="193">
        <v>4.7241536999999998E-3</v>
      </c>
      <c r="K2165" s="193">
        <v>1.5607452000000001E-4</v>
      </c>
      <c r="L2165" s="193">
        <v>1.099467E-2</v>
      </c>
      <c r="M2165" s="193">
        <v>0</v>
      </c>
      <c r="N2165" s="193">
        <v>0</v>
      </c>
      <c r="O2165" s="193">
        <v>0</v>
      </c>
      <c r="P2165" s="199">
        <f t="shared" si="446"/>
        <v>1.2884680740740739</v>
      </c>
      <c r="Q2165" s="240">
        <v>43.340043000000001</v>
      </c>
      <c r="R2165" s="99">
        <v>16.769271</v>
      </c>
      <c r="S2165" s="99">
        <v>7.9139200000000001</v>
      </c>
      <c r="T2165" s="99">
        <v>1.2576E-2</v>
      </c>
      <c r="U2165" s="99">
        <v>16.315000000000001</v>
      </c>
      <c r="V2165" s="99">
        <v>0.15727650000000001</v>
      </c>
      <c r="W2165" s="99">
        <v>2.1720000000000002</v>
      </c>
      <c r="X2165" s="241">
        <f t="shared" si="447"/>
        <v>0.19468001528037002</v>
      </c>
      <c r="Y2165" s="241">
        <f t="shared" si="448"/>
        <v>5.6824822073599998E-2</v>
      </c>
      <c r="Z2165" s="241">
        <f t="shared" si="449"/>
        <v>9.6253986048770002E-2</v>
      </c>
      <c r="AA2165" s="241">
        <f t="shared" si="450"/>
        <v>4.1601207158000003E-2</v>
      </c>
      <c r="AB2165" s="258">
        <v>3.5702574000000001E-2</v>
      </c>
      <c r="AC2165" s="258">
        <v>5.0692957999999999E-6</v>
      </c>
      <c r="AD2165" s="258">
        <v>9.5642391999999996E-3</v>
      </c>
      <c r="AE2165" s="258">
        <v>3.7988677999999998E-6</v>
      </c>
      <c r="AF2165" s="258">
        <v>1.1298648E-2</v>
      </c>
      <c r="AG2165" s="258">
        <v>2.5049270999999998E-4</v>
      </c>
      <c r="AH2165" s="258">
        <v>2.3366976000000001E-2</v>
      </c>
      <c r="AI2165" s="258">
        <v>8.1139558000000003E-5</v>
      </c>
      <c r="AJ2165" s="258">
        <v>6.7869982999999999E-5</v>
      </c>
      <c r="AK2165" s="258">
        <v>1.5377764999999999E-4</v>
      </c>
      <c r="AL2165" s="258">
        <v>7.6906860000000008E-6</v>
      </c>
      <c r="AM2165" s="258">
        <v>2.1971769999999999E-8</v>
      </c>
      <c r="AN2165" s="258">
        <v>5.3928025999999997E-2</v>
      </c>
      <c r="AO2165" s="258">
        <v>1.8206882000000001E-3</v>
      </c>
      <c r="AP2165" s="258">
        <v>1.6827795999999999E-2</v>
      </c>
      <c r="AQ2165" s="258">
        <v>2.3874158000000001E-5</v>
      </c>
      <c r="AR2165" s="258">
        <v>4.1577333000000001E-2</v>
      </c>
      <c r="AT2165" s="193"/>
      <c r="AU2165" s="193"/>
      <c r="AV2165" s="193"/>
      <c r="AW2165" s="193"/>
      <c r="AX2165" s="193"/>
      <c r="AY2165" s="193"/>
      <c r="AZ2165" s="193"/>
      <c r="BA2165" s="193"/>
      <c r="BB2165" s="193"/>
      <c r="BC2165" s="193"/>
      <c r="BD2165" s="193"/>
      <c r="BE2165" s="315"/>
      <c r="BF2165" s="315"/>
      <c r="BG2165" s="315"/>
      <c r="BH2165" s="315"/>
      <c r="BI2165" s="315"/>
      <c r="BJ2165" s="315"/>
      <c r="BK2165" s="315"/>
    </row>
    <row r="2166" spans="1:63" x14ac:dyDescent="0.25">
      <c r="A2166" s="9"/>
      <c r="B2166" s="185" t="s">
        <v>5770</v>
      </c>
      <c r="C2166" s="25" t="s">
        <v>5456</v>
      </c>
      <c r="D2166" s="193">
        <v>0.21275268</v>
      </c>
      <c r="E2166" s="193">
        <v>0.14426611</v>
      </c>
      <c r="F2166" s="193">
        <v>3.9392281000000001E-2</v>
      </c>
      <c r="G2166" s="193">
        <v>6.9635688000000001E-3</v>
      </c>
      <c r="H2166" s="193">
        <v>8.8939449000000005E-4</v>
      </c>
      <c r="I2166" s="193">
        <v>9.0084779000000007E-3</v>
      </c>
      <c r="J2166" s="193">
        <v>3.6097338999999998E-3</v>
      </c>
      <c r="K2166" s="193">
        <v>1.2910332000000001E-4</v>
      </c>
      <c r="L2166" s="193">
        <v>8.4940108999999996E-3</v>
      </c>
      <c r="M2166" s="193">
        <v>0</v>
      </c>
      <c r="N2166" s="193">
        <v>0</v>
      </c>
      <c r="O2166" s="193">
        <v>0</v>
      </c>
      <c r="P2166" s="199">
        <f t="shared" si="446"/>
        <v>1.0686378518518518</v>
      </c>
      <c r="Q2166" s="240">
        <v>34.701587000000004</v>
      </c>
      <c r="R2166" s="99">
        <v>13.698909</v>
      </c>
      <c r="S2166" s="99">
        <v>6.4775200000000002</v>
      </c>
      <c r="T2166" s="99">
        <v>1.6320000000000001E-2</v>
      </c>
      <c r="U2166" s="99">
        <v>12.563000000000001</v>
      </c>
      <c r="V2166" s="99">
        <v>0.13023773999999999</v>
      </c>
      <c r="W2166" s="99">
        <v>1.8156000000000001</v>
      </c>
      <c r="X2166" s="241">
        <f t="shared" si="447"/>
        <v>0.167308404771047</v>
      </c>
      <c r="Y2166" s="241">
        <f t="shared" si="448"/>
        <v>4.6746226836700003E-2</v>
      </c>
      <c r="Z2166" s="241">
        <f t="shared" si="449"/>
        <v>8.6585073636347001E-2</v>
      </c>
      <c r="AA2166" s="241">
        <f t="shared" si="450"/>
        <v>3.3977104298000001E-2</v>
      </c>
      <c r="AB2166" s="258">
        <v>2.9608648000000001E-2</v>
      </c>
      <c r="AC2166" s="258">
        <v>4.0310136000000002E-6</v>
      </c>
      <c r="AD2166" s="258">
        <v>8.3940019999999994E-3</v>
      </c>
      <c r="AE2166" s="258">
        <v>2.6017030999999998E-6</v>
      </c>
      <c r="AF2166" s="258">
        <v>8.5320152999999992E-3</v>
      </c>
      <c r="AG2166" s="258">
        <v>2.0492882E-4</v>
      </c>
      <c r="AH2166" s="258">
        <v>1.9378475999999999E-2</v>
      </c>
      <c r="AI2166" s="258">
        <v>6.3783642000000005E-5</v>
      </c>
      <c r="AJ2166" s="258">
        <v>5.6619978999999999E-5</v>
      </c>
      <c r="AK2166" s="258">
        <v>1.6148061000000001E-4</v>
      </c>
      <c r="AL2166" s="258">
        <v>6.6591342999999998E-6</v>
      </c>
      <c r="AM2166" s="258">
        <v>1.8671047000000001E-8</v>
      </c>
      <c r="AN2166" s="258">
        <v>4.4487198999999998E-2</v>
      </c>
      <c r="AO2166" s="258">
        <v>1.4235045999999999E-3</v>
      </c>
      <c r="AP2166" s="258">
        <v>2.1007332E-2</v>
      </c>
      <c r="AQ2166" s="258">
        <v>1.7043298000000001E-5</v>
      </c>
      <c r="AR2166" s="258">
        <v>3.3960061E-2</v>
      </c>
      <c r="AT2166" s="193"/>
      <c r="AU2166" s="193"/>
      <c r="AV2166" s="193"/>
      <c r="AW2166" s="193"/>
      <c r="AX2166" s="193"/>
      <c r="AY2166" s="193"/>
      <c r="AZ2166" s="193"/>
      <c r="BA2166" s="193"/>
      <c r="BB2166" s="193"/>
      <c r="BC2166" s="193"/>
      <c r="BD2166" s="193"/>
      <c r="BE2166" s="315"/>
      <c r="BF2166" s="315"/>
      <c r="BG2166" s="315"/>
      <c r="BH2166" s="315"/>
      <c r="BI2166" s="315"/>
      <c r="BJ2166" s="315"/>
      <c r="BK2166" s="315"/>
    </row>
    <row r="2167" spans="1:63" x14ac:dyDescent="0.25">
      <c r="A2167" s="9"/>
      <c r="B2167" s="185" t="s">
        <v>5770</v>
      </c>
      <c r="C2167" s="25" t="s">
        <v>1752</v>
      </c>
      <c r="D2167" s="193">
        <v>0.14124626000000001</v>
      </c>
      <c r="E2167" s="193">
        <v>0.11183297</v>
      </c>
      <c r="F2167" s="193">
        <v>1.2002705000000001E-2</v>
      </c>
      <c r="G2167" s="193">
        <v>1.7043532000000001E-3</v>
      </c>
      <c r="H2167" s="193">
        <v>3.3340198999999999E-4</v>
      </c>
      <c r="I2167" s="193">
        <v>1.9829617999999999E-3</v>
      </c>
      <c r="J2167" s="193">
        <v>3.6530241E-3</v>
      </c>
      <c r="K2167" s="193">
        <v>6.6984826000000001E-5</v>
      </c>
      <c r="L2167" s="193">
        <v>9.6698587000000006E-3</v>
      </c>
      <c r="M2167" s="193">
        <v>0</v>
      </c>
      <c r="N2167" s="193">
        <v>0</v>
      </c>
      <c r="O2167" s="193">
        <v>0</v>
      </c>
      <c r="P2167" s="199">
        <f t="shared" si="446"/>
        <v>0.82839237037037039</v>
      </c>
      <c r="Q2167" s="240">
        <v>13.640962999999999</v>
      </c>
      <c r="R2167" s="99">
        <v>12.560985000000001</v>
      </c>
      <c r="S2167" s="99">
        <v>0.49976080000000001</v>
      </c>
      <c r="T2167" s="99">
        <v>2.6463000000000001E-5</v>
      </c>
      <c r="U2167" s="99">
        <v>0.48648000000000002</v>
      </c>
      <c r="V2167" s="99">
        <v>9.0481699999999995E-3</v>
      </c>
      <c r="W2167" s="99">
        <v>8.4662000000000001E-2</v>
      </c>
      <c r="X2167" s="241">
        <f t="shared" si="447"/>
        <v>7.5788679135936399E-2</v>
      </c>
      <c r="Y2167" s="241">
        <f t="shared" si="448"/>
        <v>2.6882428172000001E-2</v>
      </c>
      <c r="Z2167" s="241">
        <f t="shared" si="449"/>
        <v>1.7383756027936396E-2</v>
      </c>
      <c r="AA2167" s="241">
        <f t="shared" si="450"/>
        <v>3.1522494936000005E-2</v>
      </c>
      <c r="AB2167" s="258">
        <v>2.2962354000000001E-2</v>
      </c>
      <c r="AC2167" s="258">
        <v>5.5416813000000002E-6</v>
      </c>
      <c r="AD2167" s="258">
        <v>1.2243308000000001E-3</v>
      </c>
      <c r="AE2167" s="258">
        <v>1.2729867E-6</v>
      </c>
      <c r="AF2167" s="258">
        <v>2.6730554999999999E-3</v>
      </c>
      <c r="AG2167" s="258">
        <v>1.5873204E-5</v>
      </c>
      <c r="AH2167" s="258">
        <v>1.5028639E-2</v>
      </c>
      <c r="AI2167" s="258">
        <v>1.9271031E-5</v>
      </c>
      <c r="AJ2167" s="258">
        <v>9.0706584999999992E-6</v>
      </c>
      <c r="AK2167" s="258">
        <v>2.9305140000000001E-5</v>
      </c>
      <c r="AL2167" s="258">
        <v>2.0459021000000002E-6</v>
      </c>
      <c r="AM2167" s="258">
        <v>4.5663363999999999E-9</v>
      </c>
      <c r="AN2167" s="258">
        <v>1.7049933E-3</v>
      </c>
      <c r="AO2167" s="258">
        <v>1.2682770000000001E-4</v>
      </c>
      <c r="AP2167" s="258">
        <v>4.6359873000000003E-4</v>
      </c>
      <c r="AQ2167" s="258">
        <v>1.2095936000000001E-5</v>
      </c>
      <c r="AR2167" s="258">
        <v>3.1510399000000001E-2</v>
      </c>
      <c r="AT2167" s="193"/>
      <c r="AU2167" s="193"/>
      <c r="AV2167" s="193"/>
      <c r="AW2167" s="193"/>
      <c r="AX2167" s="193"/>
      <c r="AY2167" s="193"/>
      <c r="AZ2167" s="193"/>
      <c r="BA2167" s="193"/>
      <c r="BB2167" s="193"/>
      <c r="BC2167" s="193"/>
      <c r="BD2167" s="193"/>
      <c r="BE2167" s="315"/>
      <c r="BF2167" s="315"/>
      <c r="BG2167" s="315"/>
      <c r="BH2167" s="315"/>
      <c r="BI2167" s="315"/>
      <c r="BJ2167" s="315"/>
      <c r="BK2167" s="315"/>
    </row>
    <row r="2168" spans="1:63" x14ac:dyDescent="0.25">
      <c r="A2168" s="9"/>
      <c r="B2168" s="185" t="s">
        <v>5770</v>
      </c>
      <c r="C2168" s="25" t="s">
        <v>1751</v>
      </c>
      <c r="D2168" s="193">
        <v>0.29796126000000001</v>
      </c>
      <c r="E2168" s="193">
        <v>0.21017023000000001</v>
      </c>
      <c r="F2168" s="193">
        <v>4.6707896999999998E-2</v>
      </c>
      <c r="G2168" s="193">
        <v>8.9914255000000005E-3</v>
      </c>
      <c r="H2168" s="193">
        <v>1.1074730000000001E-3</v>
      </c>
      <c r="I2168" s="193">
        <v>9.3871745999999992E-3</v>
      </c>
      <c r="J2168" s="193">
        <v>6.7577491999999996E-3</v>
      </c>
      <c r="K2168" s="193">
        <v>1.7826218000000001E-4</v>
      </c>
      <c r="L2168" s="193">
        <v>1.4661047999999999E-2</v>
      </c>
      <c r="M2168" s="193">
        <v>0</v>
      </c>
      <c r="N2168" s="193">
        <v>0</v>
      </c>
      <c r="O2168" s="193">
        <v>0</v>
      </c>
      <c r="P2168" s="199">
        <f t="shared" si="446"/>
        <v>1.5568165185185185</v>
      </c>
      <c r="Q2168" s="240">
        <v>30.700935999999999</v>
      </c>
      <c r="R2168" s="99">
        <v>21.127763999999999</v>
      </c>
      <c r="S2168" s="99">
        <v>4.5082240000000002</v>
      </c>
      <c r="T2168" s="99">
        <v>7.7586000000000002E-2</v>
      </c>
      <c r="U2168" s="99">
        <v>4.3287000000000004</v>
      </c>
      <c r="V2168" s="99">
        <v>8.3972099999999994E-2</v>
      </c>
      <c r="W2168" s="99">
        <v>0.57469000000000003</v>
      </c>
      <c r="X2168" s="241">
        <f t="shared" si="447"/>
        <v>0.26679019604629201</v>
      </c>
      <c r="Y2168" s="241">
        <f t="shared" si="448"/>
        <v>7.2344738396300012E-2</v>
      </c>
      <c r="Z2168" s="241">
        <f t="shared" si="449"/>
        <v>0.14149180755399202</v>
      </c>
      <c r="AA2168" s="241">
        <f t="shared" si="450"/>
        <v>5.2953650095999998E-2</v>
      </c>
      <c r="AB2168" s="258">
        <v>4.3146014000000003E-2</v>
      </c>
      <c r="AC2168" s="258">
        <v>7.2197819999999998E-6</v>
      </c>
      <c r="AD2168" s="258">
        <v>1.9253269999999999E-2</v>
      </c>
      <c r="AE2168" s="258">
        <v>3.0565943000000002E-6</v>
      </c>
      <c r="AF2168" s="258">
        <v>9.7916051999999993E-3</v>
      </c>
      <c r="AG2168" s="258">
        <v>1.4357281999999999E-4</v>
      </c>
      <c r="AH2168" s="258">
        <v>2.8238612E-2</v>
      </c>
      <c r="AI2168" s="258">
        <v>7.5472993000000001E-5</v>
      </c>
      <c r="AJ2168" s="258">
        <v>6.4292000999999996E-5</v>
      </c>
      <c r="AK2168" s="258">
        <v>4.986519E-4</v>
      </c>
      <c r="AL2168" s="258">
        <v>1.0508376E-5</v>
      </c>
      <c r="AM2168" s="258">
        <v>3.0943992E-8</v>
      </c>
      <c r="AN2168" s="258">
        <v>1.8010677999999999E-2</v>
      </c>
      <c r="AO2168" s="258">
        <v>6.5856034000000003E-4</v>
      </c>
      <c r="AP2168" s="258">
        <v>9.3935001000000004E-2</v>
      </c>
      <c r="AQ2168" s="258">
        <v>2.0921096000000001E-5</v>
      </c>
      <c r="AR2168" s="258">
        <v>5.2932728999999998E-2</v>
      </c>
      <c r="AT2168" s="193"/>
      <c r="AU2168" s="193"/>
      <c r="AV2168" s="193"/>
      <c r="AW2168" s="193"/>
      <c r="AX2168" s="193"/>
      <c r="AY2168" s="193"/>
      <c r="AZ2168" s="193"/>
      <c r="BA2168" s="193"/>
      <c r="BB2168" s="193"/>
      <c r="BC2168" s="193"/>
      <c r="BD2168" s="193"/>
      <c r="BE2168" s="315"/>
      <c r="BF2168" s="315"/>
      <c r="BG2168" s="315"/>
      <c r="BH2168" s="315"/>
      <c r="BI2168" s="315"/>
      <c r="BJ2168" s="315"/>
      <c r="BK2168" s="315"/>
    </row>
    <row r="2169" spans="1:63" x14ac:dyDescent="0.25">
      <c r="A2169" s="9"/>
      <c r="B2169" s="185" t="s">
        <v>5770</v>
      </c>
      <c r="C2169" s="25" t="s">
        <v>1750</v>
      </c>
      <c r="D2169" s="193">
        <v>0.30661042999999999</v>
      </c>
      <c r="E2169" s="193">
        <v>0.19910781</v>
      </c>
      <c r="F2169" s="193">
        <v>5.7952234999999998E-2</v>
      </c>
      <c r="G2169" s="193">
        <v>9.6615964999999995E-3</v>
      </c>
      <c r="H2169" s="193">
        <v>8.8249539000000003E-4</v>
      </c>
      <c r="I2169" s="193">
        <v>1.7049407999999999E-2</v>
      </c>
      <c r="J2169" s="193">
        <v>6.1447172000000001E-3</v>
      </c>
      <c r="K2169" s="193">
        <v>3.4759162999999999E-4</v>
      </c>
      <c r="L2169" s="193">
        <v>1.5464583E-2</v>
      </c>
      <c r="M2169" s="193">
        <v>0</v>
      </c>
      <c r="N2169" s="193">
        <v>0</v>
      </c>
      <c r="O2169" s="193">
        <v>0</v>
      </c>
      <c r="P2169" s="199">
        <f t="shared" si="446"/>
        <v>1.4748726666666665</v>
      </c>
      <c r="Q2169" s="240">
        <v>58.541293000000003</v>
      </c>
      <c r="R2169" s="99">
        <v>21.859686</v>
      </c>
      <c r="S2169" s="99">
        <v>7.8646399999999996</v>
      </c>
      <c r="T2169" s="99">
        <v>3.2716999999999999E-5</v>
      </c>
      <c r="U2169" s="99">
        <v>26.677</v>
      </c>
      <c r="V2169" s="99">
        <v>0.15603400000000001</v>
      </c>
      <c r="W2169" s="99">
        <v>1.9839</v>
      </c>
      <c r="X2169" s="241">
        <f t="shared" si="447"/>
        <v>0.26596452988462299</v>
      </c>
      <c r="Y2169" s="241">
        <f t="shared" si="448"/>
        <v>6.5499695033400002E-2</v>
      </c>
      <c r="Z2169" s="241">
        <f t="shared" si="449"/>
        <v>0.146031016861223</v>
      </c>
      <c r="AA2169" s="241">
        <f t="shared" si="450"/>
        <v>5.4433817990000001E-2</v>
      </c>
      <c r="AB2169" s="258">
        <v>4.0871215000000002E-2</v>
      </c>
      <c r="AC2169" s="258">
        <v>6.3236741999999997E-6</v>
      </c>
      <c r="AD2169" s="258">
        <v>1.0693375999999999E-2</v>
      </c>
      <c r="AE2169" s="258">
        <v>4.3449992000000004E-6</v>
      </c>
      <c r="AF2169" s="258">
        <v>1.3677577E-2</v>
      </c>
      <c r="AG2169" s="258">
        <v>2.4685836E-4</v>
      </c>
      <c r="AH2169" s="258">
        <v>2.6749753000000001E-2</v>
      </c>
      <c r="AI2169" s="258">
        <v>9.2164968999999998E-5</v>
      </c>
      <c r="AJ2169" s="258">
        <v>7.5563419999999997E-5</v>
      </c>
      <c r="AK2169" s="258">
        <v>2.2365013000000001E-4</v>
      </c>
      <c r="AL2169" s="258">
        <v>8.1518678999999999E-6</v>
      </c>
      <c r="AM2169" s="258">
        <v>2.3474322999999999E-8</v>
      </c>
      <c r="AN2169" s="258">
        <v>0.1126781</v>
      </c>
      <c r="AO2169" s="258">
        <v>3.4244021E-3</v>
      </c>
      <c r="AP2169" s="258">
        <v>2.7792079E-3</v>
      </c>
      <c r="AQ2169" s="258">
        <v>2.609699E-5</v>
      </c>
      <c r="AR2169" s="258">
        <v>5.4407720999999999E-2</v>
      </c>
      <c r="AT2169" s="193"/>
      <c r="AU2169" s="193"/>
      <c r="AV2169" s="193"/>
      <c r="AW2169" s="193"/>
      <c r="AX2169" s="193"/>
      <c r="AY2169" s="193"/>
      <c r="AZ2169" s="193"/>
      <c r="BA2169" s="193"/>
      <c r="BB2169" s="193"/>
      <c r="BC2169" s="193"/>
      <c r="BD2169" s="193"/>
      <c r="BE2169" s="315"/>
      <c r="BF2169" s="315"/>
      <c r="BG2169" s="315"/>
      <c r="BH2169" s="315"/>
      <c r="BI2169" s="315"/>
      <c r="BJ2169" s="315"/>
      <c r="BK2169" s="315"/>
    </row>
    <row r="2170" spans="1:63" x14ac:dyDescent="0.25">
      <c r="A2170" s="43"/>
      <c r="B2170" s="185" t="s">
        <v>5770</v>
      </c>
      <c r="C2170" s="25" t="s">
        <v>1749</v>
      </c>
      <c r="D2170" s="193">
        <v>0.31491479999999999</v>
      </c>
      <c r="E2170" s="193">
        <v>0.20428637999999999</v>
      </c>
      <c r="F2170" s="193">
        <v>5.9751393999999999E-2</v>
      </c>
      <c r="G2170" s="193">
        <v>9.7906559000000004E-3</v>
      </c>
      <c r="H2170" s="193">
        <v>9.1721863E-4</v>
      </c>
      <c r="I2170" s="193">
        <v>1.7393011E-2</v>
      </c>
      <c r="J2170" s="193">
        <v>6.4479287000000001E-3</v>
      </c>
      <c r="K2170" s="193">
        <v>3.5073047000000002E-4</v>
      </c>
      <c r="L2170" s="193">
        <v>1.5977481000000002E-2</v>
      </c>
      <c r="M2170" s="193">
        <v>0</v>
      </c>
      <c r="N2170" s="193">
        <v>0</v>
      </c>
      <c r="O2170" s="193">
        <v>0</v>
      </c>
      <c r="P2170" s="199">
        <f t="shared" si="446"/>
        <v>1.5132324444444443</v>
      </c>
      <c r="Q2170" s="240">
        <v>59.222079000000001</v>
      </c>
      <c r="R2170" s="99">
        <v>22.427899</v>
      </c>
      <c r="S2170" s="99">
        <v>7.9581600000000003</v>
      </c>
      <c r="T2170" s="99">
        <v>3.4087000000000001E-5</v>
      </c>
      <c r="U2170" s="99">
        <v>26.681000000000001</v>
      </c>
      <c r="V2170" s="99">
        <v>0.1573862</v>
      </c>
      <c r="W2170" s="99">
        <v>1.9976</v>
      </c>
      <c r="X2170" s="241">
        <f t="shared" si="447"/>
        <v>0.26983861110249502</v>
      </c>
      <c r="Y2170" s="241">
        <f t="shared" si="448"/>
        <v>6.7167744525800002E-2</v>
      </c>
      <c r="Z2170" s="241">
        <f t="shared" si="449"/>
        <v>0.14681454195569502</v>
      </c>
      <c r="AA2170" s="241">
        <f t="shared" si="450"/>
        <v>5.5856324621E-2</v>
      </c>
      <c r="AB2170" s="258">
        <v>4.1934500999999999E-2</v>
      </c>
      <c r="AC2170" s="258">
        <v>6.585649E-6</v>
      </c>
      <c r="AD2170" s="258">
        <v>1.0826614E-2</v>
      </c>
      <c r="AE2170" s="258">
        <v>4.5883667999999998E-6</v>
      </c>
      <c r="AF2170" s="258">
        <v>1.4145601000000001E-2</v>
      </c>
      <c r="AG2170" s="258">
        <v>2.4985451000000001E-4</v>
      </c>
      <c r="AH2170" s="258">
        <v>2.7445681E-2</v>
      </c>
      <c r="AI2170" s="258">
        <v>9.4824623000000003E-5</v>
      </c>
      <c r="AJ2170" s="258">
        <v>7.6651436000000001E-5</v>
      </c>
      <c r="AK2170" s="258">
        <v>2.2515731000000001E-4</v>
      </c>
      <c r="AL2170" s="258">
        <v>8.2766079999999999E-6</v>
      </c>
      <c r="AM2170" s="258">
        <v>2.3878695E-8</v>
      </c>
      <c r="AN2170" s="258">
        <v>0.11268918</v>
      </c>
      <c r="AO2170" s="258">
        <v>3.4543210000000002E-3</v>
      </c>
      <c r="AP2170" s="258">
        <v>2.8204261E-3</v>
      </c>
      <c r="AQ2170" s="258">
        <v>2.7556621000000001E-5</v>
      </c>
      <c r="AR2170" s="258">
        <v>5.5828768000000001E-2</v>
      </c>
      <c r="AT2170" s="193"/>
      <c r="AU2170" s="193"/>
      <c r="AV2170" s="193"/>
      <c r="AW2170" s="193"/>
      <c r="AX2170" s="193"/>
      <c r="AY2170" s="193"/>
      <c r="AZ2170" s="193"/>
      <c r="BA2170" s="193"/>
      <c r="BB2170" s="193"/>
      <c r="BC2170" s="193"/>
      <c r="BD2170" s="193"/>
      <c r="BE2170" s="315"/>
      <c r="BF2170" s="315"/>
      <c r="BG2170" s="315"/>
      <c r="BH2170" s="315"/>
      <c r="BI2170" s="315"/>
      <c r="BJ2170" s="315"/>
      <c r="BK2170" s="315"/>
    </row>
    <row r="2171" spans="1:63" x14ac:dyDescent="0.25">
      <c r="A2171" s="43"/>
      <c r="B2171" s="185" t="s">
        <v>5770</v>
      </c>
      <c r="C2171" s="25" t="s">
        <v>1748</v>
      </c>
      <c r="D2171" s="193">
        <v>0.24647337</v>
      </c>
      <c r="E2171" s="193">
        <v>0.15438059000000001</v>
      </c>
      <c r="F2171" s="193">
        <v>4.6545643999999997E-2</v>
      </c>
      <c r="G2171" s="193">
        <v>1.0465825E-2</v>
      </c>
      <c r="H2171" s="193">
        <v>1.0317745E-3</v>
      </c>
      <c r="I2171" s="193">
        <v>1.5194999000000001E-2</v>
      </c>
      <c r="J2171" s="193">
        <v>4.9226345000000001E-3</v>
      </c>
      <c r="K2171" s="193">
        <v>1.1755478999999999E-4</v>
      </c>
      <c r="L2171" s="193">
        <v>1.3814353E-2</v>
      </c>
      <c r="M2171" s="193">
        <v>0</v>
      </c>
      <c r="N2171" s="193">
        <v>0</v>
      </c>
      <c r="O2171" s="193">
        <v>0</v>
      </c>
      <c r="P2171" s="199">
        <f t="shared" si="446"/>
        <v>1.1435599259259259</v>
      </c>
      <c r="Q2171" s="240">
        <v>54.220117000000002</v>
      </c>
      <c r="R2171" s="99">
        <v>15.399965999999999</v>
      </c>
      <c r="S2171" s="99">
        <v>7.1097599999999996</v>
      </c>
      <c r="T2171" s="99">
        <v>2.881E-5</v>
      </c>
      <c r="U2171" s="99">
        <v>29.498000000000001</v>
      </c>
      <c r="V2171" s="99">
        <v>0.146762</v>
      </c>
      <c r="W2171" s="99">
        <v>2.0655999999999999</v>
      </c>
      <c r="X2171" s="241">
        <f t="shared" si="447"/>
        <v>0.25676092059891803</v>
      </c>
      <c r="Y2171" s="241">
        <f t="shared" si="448"/>
        <v>5.4623218495799993E-2</v>
      </c>
      <c r="Z2171" s="241">
        <f t="shared" si="449"/>
        <v>0.16394399508411803</v>
      </c>
      <c r="AA2171" s="241">
        <f t="shared" si="450"/>
        <v>3.8193707018999996E-2</v>
      </c>
      <c r="AB2171" s="258">
        <v>3.1689565000000003E-2</v>
      </c>
      <c r="AC2171" s="258">
        <v>4.8244057999999998E-6</v>
      </c>
      <c r="AD2171" s="258">
        <v>1.1387846E-2</v>
      </c>
      <c r="AE2171" s="258">
        <v>3.5879099999999998E-6</v>
      </c>
      <c r="AF2171" s="258">
        <v>1.1312579E-2</v>
      </c>
      <c r="AG2171" s="258">
        <v>2.2481618000000001E-4</v>
      </c>
      <c r="AH2171" s="258">
        <v>2.074049E-2</v>
      </c>
      <c r="AI2171" s="258">
        <v>7.3625342000000003E-5</v>
      </c>
      <c r="AJ2171" s="258">
        <v>8.3343805E-5</v>
      </c>
      <c r="AK2171" s="258">
        <v>2.005137E-4</v>
      </c>
      <c r="AL2171" s="258">
        <v>7.9855604000000006E-6</v>
      </c>
      <c r="AM2171" s="258">
        <v>2.2976718000000001E-8</v>
      </c>
      <c r="AN2171" s="258">
        <v>0.13574237</v>
      </c>
      <c r="AO2171" s="258">
        <v>4.0510829999999996E-3</v>
      </c>
      <c r="AP2171" s="258">
        <v>3.0445607000000002E-3</v>
      </c>
      <c r="AQ2171" s="258">
        <v>2.3673019E-5</v>
      </c>
      <c r="AR2171" s="258">
        <v>3.8170033999999999E-2</v>
      </c>
      <c r="AT2171" s="193"/>
      <c r="AU2171" s="193"/>
      <c r="AV2171" s="193"/>
      <c r="AW2171" s="193"/>
      <c r="AX2171" s="193"/>
      <c r="AY2171" s="193"/>
      <c r="AZ2171" s="193"/>
      <c r="BA2171" s="193"/>
      <c r="BB2171" s="193"/>
      <c r="BC2171" s="193"/>
      <c r="BD2171" s="193"/>
      <c r="BE2171" s="315"/>
      <c r="BF2171" s="315"/>
      <c r="BG2171" s="315"/>
      <c r="BH2171" s="315"/>
      <c r="BI2171" s="315"/>
      <c r="BJ2171" s="315"/>
      <c r="BK2171" s="315"/>
    </row>
    <row r="2172" spans="1:63" x14ac:dyDescent="0.25">
      <c r="A2172" s="9"/>
      <c r="B2172" s="185" t="s">
        <v>5770</v>
      </c>
      <c r="C2172" s="25" t="s">
        <v>1695</v>
      </c>
      <c r="D2172" s="193">
        <v>0.25494494000000001</v>
      </c>
      <c r="E2172" s="193">
        <v>0.15965691000000001</v>
      </c>
      <c r="F2172" s="193">
        <v>4.8363989000000003E-2</v>
      </c>
      <c r="G2172" s="193">
        <v>1.0609077999999999E-2</v>
      </c>
      <c r="H2172" s="193">
        <v>1.0670764000000001E-3</v>
      </c>
      <c r="I2172" s="193">
        <v>1.5544727E-2</v>
      </c>
      <c r="J2172" s="193">
        <v>5.2166942000000001E-3</v>
      </c>
      <c r="K2172" s="193">
        <v>1.2082058E-4</v>
      </c>
      <c r="L2172" s="193">
        <v>1.4365643000000001E-2</v>
      </c>
      <c r="M2172" s="193">
        <v>0</v>
      </c>
      <c r="N2172" s="193">
        <v>0</v>
      </c>
      <c r="O2172" s="193">
        <v>0</v>
      </c>
      <c r="P2172" s="199">
        <f t="shared" si="446"/>
        <v>1.1826437777777778</v>
      </c>
      <c r="Q2172" s="240">
        <v>54.917243999999997</v>
      </c>
      <c r="R2172" s="99">
        <v>15.972397000000001</v>
      </c>
      <c r="S2172" s="99">
        <v>7.2139199999999999</v>
      </c>
      <c r="T2172" s="99">
        <v>3.0137999999999998E-5</v>
      </c>
      <c r="U2172" s="99">
        <v>29.501999999999999</v>
      </c>
      <c r="V2172" s="99">
        <v>0.14829680000000001</v>
      </c>
      <c r="W2172" s="99">
        <v>2.0806</v>
      </c>
      <c r="X2172" s="241">
        <f t="shared" si="447"/>
        <v>0.26069757320546999</v>
      </c>
      <c r="Y2172" s="241">
        <f t="shared" si="448"/>
        <v>5.6329981549699988E-2</v>
      </c>
      <c r="Z2172" s="241">
        <f t="shared" si="449"/>
        <v>0.16474065369977001</v>
      </c>
      <c r="AA2172" s="241">
        <f t="shared" si="450"/>
        <v>3.9626937956000002E-2</v>
      </c>
      <c r="AB2172" s="258">
        <v>3.2772917999999998E-2</v>
      </c>
      <c r="AC2172" s="258">
        <v>5.0819057000000003E-6</v>
      </c>
      <c r="AD2172" s="258">
        <v>1.1533243E-2</v>
      </c>
      <c r="AE2172" s="258">
        <v>3.8297540000000002E-6</v>
      </c>
      <c r="AF2172" s="258">
        <v>1.1786764999999999E-2</v>
      </c>
      <c r="AG2172" s="258">
        <v>2.2814389000000001E-4</v>
      </c>
      <c r="AH2172" s="258">
        <v>2.1449551000000001E-2</v>
      </c>
      <c r="AI2172" s="258">
        <v>7.6320755000000007E-5</v>
      </c>
      <c r="AJ2172" s="258">
        <v>8.4559023000000004E-5</v>
      </c>
      <c r="AK2172" s="258">
        <v>2.0202457E-4</v>
      </c>
      <c r="AL2172" s="258">
        <v>8.1218357999999993E-6</v>
      </c>
      <c r="AM2172" s="258">
        <v>2.341597E-8</v>
      </c>
      <c r="AN2172" s="258">
        <v>0.13575187999999999</v>
      </c>
      <c r="AO2172" s="258">
        <v>4.0831901999999996E-3</v>
      </c>
      <c r="AP2172" s="258">
        <v>3.0849828999999999E-3</v>
      </c>
      <c r="AQ2172" s="258">
        <v>2.5233955999999999E-5</v>
      </c>
      <c r="AR2172" s="258">
        <v>3.9601704000000001E-2</v>
      </c>
      <c r="AT2172" s="193"/>
      <c r="AU2172" s="193"/>
      <c r="AV2172" s="193"/>
      <c r="AW2172" s="193"/>
      <c r="AX2172" s="193"/>
      <c r="AY2172" s="193"/>
      <c r="AZ2172" s="193"/>
      <c r="BA2172" s="193"/>
      <c r="BB2172" s="193"/>
      <c r="BC2172" s="193"/>
      <c r="BD2172" s="193"/>
      <c r="BE2172" s="315"/>
      <c r="BF2172" s="315"/>
      <c r="BG2172" s="315"/>
      <c r="BH2172" s="315"/>
      <c r="BI2172" s="315"/>
      <c r="BJ2172" s="315"/>
      <c r="BK2172" s="315"/>
    </row>
    <row r="2173" spans="1:63" x14ac:dyDescent="0.25">
      <c r="A2173" s="9"/>
      <c r="B2173" s="185" t="s">
        <v>5770</v>
      </c>
      <c r="C2173" s="25" t="s">
        <v>1694</v>
      </c>
      <c r="D2173" s="193">
        <v>0.28946645999999998</v>
      </c>
      <c r="E2173" s="193">
        <v>0.18863308000000001</v>
      </c>
      <c r="F2173" s="193">
        <v>5.4009334999999999E-2</v>
      </c>
      <c r="G2173" s="193">
        <v>9.3629787999999995E-3</v>
      </c>
      <c r="H2173" s="193">
        <v>8.1285848999999996E-4</v>
      </c>
      <c r="I2173" s="193">
        <v>1.6349698999999999E-2</v>
      </c>
      <c r="J2173" s="193">
        <v>5.5972801999999997E-3</v>
      </c>
      <c r="K2173" s="193">
        <v>3.4110592999999999E-4</v>
      </c>
      <c r="L2173" s="193">
        <v>1.4360131E-2</v>
      </c>
      <c r="M2173" s="193">
        <v>0</v>
      </c>
      <c r="N2173" s="193">
        <v>0</v>
      </c>
      <c r="O2173" s="193">
        <v>0</v>
      </c>
      <c r="P2173" s="199">
        <f t="shared" si="446"/>
        <v>1.3972820740740741</v>
      </c>
      <c r="Q2173" s="240">
        <v>57.157794000000003</v>
      </c>
      <c r="R2173" s="99">
        <v>20.732831999999998</v>
      </c>
      <c r="S2173" s="99">
        <v>7.6490400000000003</v>
      </c>
      <c r="T2173" s="99">
        <v>3.0233999999999999E-5</v>
      </c>
      <c r="U2173" s="99">
        <v>26.67</v>
      </c>
      <c r="V2173" s="99">
        <v>0.15279209999999999</v>
      </c>
      <c r="W2173" s="99">
        <v>1.9531000000000001</v>
      </c>
      <c r="X2173" s="241">
        <f t="shared" si="447"/>
        <v>0.25809872231605002</v>
      </c>
      <c r="Y2173" s="241">
        <f t="shared" si="448"/>
        <v>6.2045475560499996E-2</v>
      </c>
      <c r="Z2173" s="241">
        <f t="shared" si="449"/>
        <v>0.14444091068254999</v>
      </c>
      <c r="AA2173" s="241">
        <f t="shared" si="450"/>
        <v>5.1612336073000004E-2</v>
      </c>
      <c r="AB2173" s="258">
        <v>3.872051E-2</v>
      </c>
      <c r="AC2173" s="258">
        <v>5.8286260999999998E-6</v>
      </c>
      <c r="AD2173" s="258">
        <v>1.0394957E-2</v>
      </c>
      <c r="AE2173" s="258">
        <v>3.8572843999999996E-6</v>
      </c>
      <c r="AF2173" s="258">
        <v>1.2680365000000001E-2</v>
      </c>
      <c r="AG2173" s="258">
        <v>2.3995765000000001E-4</v>
      </c>
      <c r="AH2173" s="258">
        <v>2.5342099999999999E-2</v>
      </c>
      <c r="AI2173" s="258">
        <v>8.6245064E-5</v>
      </c>
      <c r="AJ2173" s="258">
        <v>7.3024440999999997E-5</v>
      </c>
      <c r="AK2173" s="258">
        <v>2.2074021000000001E-4</v>
      </c>
      <c r="AL2173" s="258">
        <v>7.8723047999999996E-6</v>
      </c>
      <c r="AM2173" s="258">
        <v>2.2562750000000001E-8</v>
      </c>
      <c r="AN2173" s="258">
        <v>0.11265906000000001</v>
      </c>
      <c r="AO2173" s="258">
        <v>3.3599284E-3</v>
      </c>
      <c r="AP2173" s="258">
        <v>2.6919177000000001E-3</v>
      </c>
      <c r="AQ2173" s="258">
        <v>2.2980073E-5</v>
      </c>
      <c r="AR2173" s="258">
        <v>5.1589356000000003E-2</v>
      </c>
      <c r="AT2173" s="193"/>
      <c r="AU2173" s="193"/>
      <c r="AV2173" s="193"/>
      <c r="AW2173" s="193"/>
      <c r="AX2173" s="193"/>
      <c r="AY2173" s="193"/>
      <c r="AZ2173" s="193"/>
      <c r="BA2173" s="193"/>
      <c r="BB2173" s="193"/>
      <c r="BC2173" s="193"/>
      <c r="BD2173" s="193"/>
      <c r="BE2173" s="315"/>
      <c r="BF2173" s="315"/>
      <c r="BG2173" s="315"/>
      <c r="BH2173" s="315"/>
      <c r="BI2173" s="315"/>
      <c r="BJ2173" s="315"/>
      <c r="BK2173" s="315"/>
    </row>
    <row r="2174" spans="1:63" x14ac:dyDescent="0.25">
      <c r="A2174" s="9"/>
      <c r="B2174" s="185" t="s">
        <v>5770</v>
      </c>
      <c r="C2174" s="25" t="s">
        <v>1693</v>
      </c>
      <c r="D2174" s="193">
        <v>0.23010375</v>
      </c>
      <c r="E2174" s="193">
        <v>0.14437178000000001</v>
      </c>
      <c r="F2174" s="193">
        <v>4.2790924000000001E-2</v>
      </c>
      <c r="G2174" s="193">
        <v>1.0180577E-2</v>
      </c>
      <c r="H2174" s="193">
        <v>9.6522980999999997E-4</v>
      </c>
      <c r="I2174" s="193">
        <v>1.4526766E-2</v>
      </c>
      <c r="J2174" s="193">
        <v>4.3990725000000001E-3</v>
      </c>
      <c r="K2174" s="193">
        <v>1.1135517000000001E-4</v>
      </c>
      <c r="L2174" s="193">
        <v>1.2758053E-2</v>
      </c>
      <c r="M2174" s="193">
        <v>0</v>
      </c>
      <c r="N2174" s="193">
        <v>0</v>
      </c>
      <c r="O2174" s="193">
        <v>0</v>
      </c>
      <c r="P2174" s="199">
        <f t="shared" si="446"/>
        <v>1.0694205925925926</v>
      </c>
      <c r="Q2174" s="240">
        <v>52.898699000000001</v>
      </c>
      <c r="R2174" s="99">
        <v>14.32357</v>
      </c>
      <c r="S2174" s="99">
        <v>6.9042399999999997</v>
      </c>
      <c r="T2174" s="99">
        <v>2.6435999999999999E-5</v>
      </c>
      <c r="U2174" s="99">
        <v>29.491</v>
      </c>
      <c r="V2174" s="99">
        <v>0.14366229999999999</v>
      </c>
      <c r="W2174" s="99">
        <v>2.0362</v>
      </c>
      <c r="X2174" s="241">
        <f t="shared" si="447"/>
        <v>0.24924646333464895</v>
      </c>
      <c r="Y2174" s="241">
        <f t="shared" si="448"/>
        <v>5.1324665762799995E-2</v>
      </c>
      <c r="Z2174" s="241">
        <f t="shared" si="449"/>
        <v>0.16242325977584898</v>
      </c>
      <c r="AA2174" s="241">
        <f t="shared" si="450"/>
        <v>3.5498537795999999E-2</v>
      </c>
      <c r="AB2174" s="258">
        <v>2.9634523999999999E-2</v>
      </c>
      <c r="AC2174" s="258">
        <v>4.3512892999999999E-6</v>
      </c>
      <c r="AD2174" s="258">
        <v>1.1102506999999999E-2</v>
      </c>
      <c r="AE2174" s="258">
        <v>3.1225534999999999E-6</v>
      </c>
      <c r="AF2174" s="258">
        <v>1.0361943E-2</v>
      </c>
      <c r="AG2174" s="258">
        <v>2.1821792E-4</v>
      </c>
      <c r="AH2174" s="258">
        <v>1.9395450000000002E-2</v>
      </c>
      <c r="AI2174" s="258">
        <v>6.7989896E-5</v>
      </c>
      <c r="AJ2174" s="258">
        <v>8.0918471999999998E-5</v>
      </c>
      <c r="AK2174" s="258">
        <v>1.9773250999999999E-4</v>
      </c>
      <c r="AL2174" s="258">
        <v>7.7181922999999997E-6</v>
      </c>
      <c r="AM2174" s="258">
        <v>2.2105549000000001E-8</v>
      </c>
      <c r="AN2174" s="258">
        <v>0.13572409999999999</v>
      </c>
      <c r="AO2174" s="258">
        <v>3.9894140999999998E-3</v>
      </c>
      <c r="AP2174" s="258">
        <v>2.9599144999999999E-3</v>
      </c>
      <c r="AQ2174" s="258">
        <v>2.0691796E-5</v>
      </c>
      <c r="AR2174" s="258">
        <v>3.5477846E-2</v>
      </c>
      <c r="AT2174" s="193"/>
      <c r="AU2174" s="193"/>
      <c r="AV2174" s="193"/>
      <c r="AW2174" s="193"/>
      <c r="AX2174" s="193"/>
      <c r="AY2174" s="193"/>
      <c r="AZ2174" s="193"/>
      <c r="BA2174" s="193"/>
      <c r="BB2174" s="193"/>
      <c r="BC2174" s="193"/>
      <c r="BD2174" s="193"/>
      <c r="BE2174" s="315"/>
      <c r="BF2174" s="315"/>
      <c r="BG2174" s="315"/>
      <c r="BH2174" s="315"/>
      <c r="BI2174" s="315"/>
      <c r="BJ2174" s="315"/>
      <c r="BK2174" s="315"/>
    </row>
    <row r="2175" spans="1:63" x14ac:dyDescent="0.25">
      <c r="A2175" s="9"/>
      <c r="B2175" s="185" t="s">
        <v>5770</v>
      </c>
      <c r="C2175" s="25" t="s">
        <v>2968</v>
      </c>
      <c r="D2175" s="193">
        <v>0.24554463000000001</v>
      </c>
      <c r="E2175" s="193">
        <v>0.15065073000000001</v>
      </c>
      <c r="F2175" s="193">
        <v>4.2750713000000003E-2</v>
      </c>
      <c r="G2175" s="193">
        <v>1.1604464E-2</v>
      </c>
      <c r="H2175" s="193">
        <v>2.9370373000000001E-3</v>
      </c>
      <c r="I2175" s="193">
        <v>2.4315521999999999E-2</v>
      </c>
      <c r="J2175" s="193">
        <v>4.9328567999999996E-3</v>
      </c>
      <c r="K2175" s="193">
        <v>4.6678726000000002E-4</v>
      </c>
      <c r="L2175" s="193">
        <v>7.8865250000000001E-3</v>
      </c>
      <c r="M2175" s="193">
        <v>0</v>
      </c>
      <c r="N2175" s="193">
        <v>0</v>
      </c>
      <c r="O2175" s="193">
        <v>0</v>
      </c>
      <c r="P2175" s="199">
        <f t="shared" si="446"/>
        <v>1.1159313333333334</v>
      </c>
      <c r="Q2175" s="240">
        <v>56.694102999999998</v>
      </c>
      <c r="R2175" s="99">
        <v>16.611037</v>
      </c>
      <c r="S2175" s="99">
        <v>2.780904</v>
      </c>
      <c r="T2175" s="99">
        <v>1.0591E-2</v>
      </c>
      <c r="U2175" s="99">
        <v>36.75</v>
      </c>
      <c r="V2175" s="99">
        <v>4.7621730000000001E-2</v>
      </c>
      <c r="W2175" s="99">
        <v>0.49395</v>
      </c>
      <c r="X2175" s="241">
        <f t="shared" si="447"/>
        <v>0.23843942375229099</v>
      </c>
      <c r="Y2175" s="241">
        <f t="shared" si="448"/>
        <v>5.4433639533400011E-2</v>
      </c>
      <c r="Z2175" s="241">
        <f t="shared" si="449"/>
        <v>0.14243009346889099</v>
      </c>
      <c r="AA2175" s="241">
        <f t="shared" si="450"/>
        <v>4.1575690749999998E-2</v>
      </c>
      <c r="AB2175" s="258">
        <v>3.0904072000000001E-2</v>
      </c>
      <c r="AC2175" s="258">
        <v>3.9878780000000002E-6</v>
      </c>
      <c r="AD2175" s="258">
        <v>1.0433792000000001E-2</v>
      </c>
      <c r="AE2175" s="258">
        <v>4.1809974000000002E-6</v>
      </c>
      <c r="AF2175" s="258">
        <v>1.3005498000000001E-2</v>
      </c>
      <c r="AG2175" s="258">
        <v>8.2108657999999994E-5</v>
      </c>
      <c r="AH2175" s="258">
        <v>2.0225796000000001E-2</v>
      </c>
      <c r="AI2175" s="258">
        <v>6.7645103999999998E-5</v>
      </c>
      <c r="AJ2175" s="258">
        <v>8.5687551000000002E-5</v>
      </c>
      <c r="AK2175" s="258">
        <v>1.2040925E-4</v>
      </c>
      <c r="AL2175" s="258">
        <v>8.6020279999999999E-6</v>
      </c>
      <c r="AM2175" s="258">
        <v>2.4435891E-8</v>
      </c>
      <c r="AN2175" s="258">
        <v>0.10419529</v>
      </c>
      <c r="AO2175" s="258">
        <v>2.7523761E-3</v>
      </c>
      <c r="AP2175" s="258">
        <v>1.4974263E-2</v>
      </c>
      <c r="AQ2175" s="258">
        <v>1.6620749999999998E-5</v>
      </c>
      <c r="AR2175" s="258">
        <v>4.1559069999999997E-2</v>
      </c>
      <c r="AT2175" s="193"/>
      <c r="AU2175" s="193"/>
      <c r="AV2175" s="193"/>
      <c r="AW2175" s="193"/>
      <c r="AX2175" s="193"/>
      <c r="AY2175" s="193"/>
      <c r="AZ2175" s="193"/>
      <c r="BA2175" s="193"/>
      <c r="BB2175" s="193"/>
      <c r="BC2175" s="193"/>
      <c r="BD2175" s="193"/>
      <c r="BE2175" s="315"/>
      <c r="BF2175" s="315"/>
      <c r="BG2175" s="315"/>
      <c r="BH2175" s="315"/>
      <c r="BI2175" s="315"/>
      <c r="BJ2175" s="315"/>
      <c r="BK2175" s="315"/>
    </row>
    <row r="2176" spans="1:63" x14ac:dyDescent="0.25">
      <c r="A2176" s="9"/>
      <c r="B2176" s="185" t="s">
        <v>5770</v>
      </c>
      <c r="C2176" s="25" t="s">
        <v>3634</v>
      </c>
      <c r="D2176" s="193">
        <v>0.26609189</v>
      </c>
      <c r="E2176" s="193">
        <v>0.15806064</v>
      </c>
      <c r="F2176" s="193">
        <v>5.2889230000000002E-2</v>
      </c>
      <c r="G2176" s="193">
        <v>8.2601852000000007E-3</v>
      </c>
      <c r="H2176" s="193">
        <v>7.7920584000000005E-4</v>
      </c>
      <c r="I2176" s="193">
        <v>1.4000253000000001E-2</v>
      </c>
      <c r="J2176" s="193">
        <v>6.9235672000000003E-3</v>
      </c>
      <c r="K2176" s="193">
        <v>1.5162711000000001E-4</v>
      </c>
      <c r="L2176" s="193">
        <v>2.5027180999999999E-2</v>
      </c>
      <c r="M2176" s="193">
        <v>0</v>
      </c>
      <c r="N2176" s="193">
        <v>0</v>
      </c>
      <c r="O2176" s="193">
        <v>0</v>
      </c>
      <c r="P2176" s="199">
        <f t="shared" si="446"/>
        <v>1.1708195555555554</v>
      </c>
      <c r="Q2176" s="240">
        <v>48.678690000000003</v>
      </c>
      <c r="R2176" s="99">
        <v>16.634383</v>
      </c>
      <c r="S2176" s="99">
        <v>3.8851680000000002</v>
      </c>
      <c r="T2176" s="99">
        <v>2.1625999999999999E-2</v>
      </c>
      <c r="U2176" s="99">
        <v>27.34</v>
      </c>
      <c r="V2176" s="99">
        <v>6.6853040000000002E-2</v>
      </c>
      <c r="W2176" s="99">
        <v>0.73065999999999998</v>
      </c>
      <c r="X2176" s="241">
        <f t="shared" si="447"/>
        <v>0.27757011782020996</v>
      </c>
      <c r="Y2176" s="241">
        <f t="shared" si="448"/>
        <v>5.04398719068E-2</v>
      </c>
      <c r="Z2176" s="241">
        <f t="shared" si="449"/>
        <v>0.18549171704240999</v>
      </c>
      <c r="AA2176" s="241">
        <f t="shared" si="450"/>
        <v>4.1638528870999995E-2</v>
      </c>
      <c r="AB2176" s="258">
        <v>3.2426608000000003E-2</v>
      </c>
      <c r="AC2176" s="258">
        <v>6.6396285000000004E-6</v>
      </c>
      <c r="AD2176" s="258">
        <v>5.5774029999999999E-3</v>
      </c>
      <c r="AE2176" s="258">
        <v>4.1077983000000001E-6</v>
      </c>
      <c r="AF2176" s="258">
        <v>1.2310112E-2</v>
      </c>
      <c r="AG2176" s="258">
        <v>1.1500148E-4</v>
      </c>
      <c r="AH2176" s="258">
        <v>2.122226E-2</v>
      </c>
      <c r="AI2176" s="258">
        <v>8.3720273999999994E-5</v>
      </c>
      <c r="AJ2176" s="258">
        <v>4.9410953000000003E-5</v>
      </c>
      <c r="AK2176" s="258">
        <v>1.9001644E-4</v>
      </c>
      <c r="AL2176" s="258">
        <v>5.5783755000000003E-6</v>
      </c>
      <c r="AM2176" s="258">
        <v>1.4599909999999999E-8</v>
      </c>
      <c r="AN2176" s="258">
        <v>0.13096485999999999</v>
      </c>
      <c r="AO2176" s="258">
        <v>3.8811214000000001E-3</v>
      </c>
      <c r="AP2176" s="258">
        <v>2.9094735E-2</v>
      </c>
      <c r="AQ2176" s="258">
        <v>2.5975871E-5</v>
      </c>
      <c r="AR2176" s="258">
        <v>4.1612552999999997E-2</v>
      </c>
      <c r="AT2176" s="193"/>
      <c r="AU2176" s="193"/>
      <c r="AV2176" s="193"/>
      <c r="AW2176" s="193"/>
      <c r="AX2176" s="193"/>
      <c r="AY2176" s="193"/>
      <c r="AZ2176" s="193"/>
      <c r="BA2176" s="193"/>
      <c r="BB2176" s="193"/>
      <c r="BC2176" s="193"/>
      <c r="BD2176" s="193"/>
      <c r="BE2176" s="315"/>
      <c r="BF2176" s="315"/>
      <c r="BG2176" s="315"/>
      <c r="BH2176" s="315"/>
      <c r="BI2176" s="315"/>
      <c r="BJ2176" s="315"/>
      <c r="BK2176" s="315"/>
    </row>
    <row r="2177" spans="1:63" x14ac:dyDescent="0.25">
      <c r="A2177" s="9"/>
      <c r="B2177" s="185" t="s">
        <v>5770</v>
      </c>
      <c r="C2177" s="5" t="s">
        <v>4554</v>
      </c>
      <c r="D2177" s="172">
        <v>0.26516575999999997</v>
      </c>
      <c r="E2177" s="172">
        <v>0.16010228000000001</v>
      </c>
      <c r="F2177" s="172">
        <v>4.9914877000000003E-2</v>
      </c>
      <c r="G2177" s="172">
        <v>1.0097587E-2</v>
      </c>
      <c r="H2177" s="172">
        <v>1.8963936999999999E-3</v>
      </c>
      <c r="I2177" s="172">
        <v>1.9540572999999999E-2</v>
      </c>
      <c r="J2177" s="172">
        <v>6.2299998999999998E-3</v>
      </c>
      <c r="K2177" s="172">
        <v>3.1278906999999999E-4</v>
      </c>
      <c r="L2177" s="172">
        <v>1.7071264999999999E-2</v>
      </c>
      <c r="M2177" s="172">
        <v>0</v>
      </c>
      <c r="N2177" s="172">
        <v>0</v>
      </c>
      <c r="O2177" s="172">
        <v>0</v>
      </c>
      <c r="P2177" s="199">
        <f t="shared" si="446"/>
        <v>1.1859428148148148</v>
      </c>
      <c r="Q2177" s="233">
        <v>53.446308000000002</v>
      </c>
      <c r="R2177" s="96">
        <v>17.240224999999999</v>
      </c>
      <c r="S2177" s="96">
        <v>3.4525679999999999</v>
      </c>
      <c r="T2177" s="96">
        <v>1.6109999999999999E-2</v>
      </c>
      <c r="U2177" s="96">
        <v>32.048999999999999</v>
      </c>
      <c r="V2177" s="96">
        <v>5.9034179999999999E-2</v>
      </c>
      <c r="W2177" s="96">
        <v>0.62936999999999999</v>
      </c>
      <c r="X2177" s="241">
        <f t="shared" si="447"/>
        <v>0.262310435446931</v>
      </c>
      <c r="Y2177" s="241">
        <f t="shared" si="448"/>
        <v>5.4322029385299994E-2</v>
      </c>
      <c r="Z2177" s="241">
        <f t="shared" si="449"/>
        <v>0.164835082293631</v>
      </c>
      <c r="AA2177" s="241">
        <f t="shared" si="450"/>
        <v>4.3153323767999997E-2</v>
      </c>
      <c r="AB2177" s="241">
        <v>3.2845249E-2</v>
      </c>
      <c r="AC2177" s="241">
        <v>5.5850879999999998E-6</v>
      </c>
      <c r="AD2177" s="241">
        <v>8.1709984000000006E-3</v>
      </c>
      <c r="AE2177" s="241">
        <v>4.4083373E-6</v>
      </c>
      <c r="AF2177" s="241">
        <v>1.3193402999999999E-2</v>
      </c>
      <c r="AG2177" s="241">
        <v>1.0238556E-4</v>
      </c>
      <c r="AH2177" s="241">
        <v>2.1496286999999999E-2</v>
      </c>
      <c r="AI2177" s="241">
        <v>7.8817787999999997E-5</v>
      </c>
      <c r="AJ2177" s="241">
        <v>6.8955232000000001E-5</v>
      </c>
      <c r="AK2177" s="241">
        <v>1.5681186999999999E-4</v>
      </c>
      <c r="AL2177" s="241">
        <v>7.2451832999999997E-6</v>
      </c>
      <c r="AM2177" s="241">
        <v>2.0020331E-8</v>
      </c>
      <c r="AN2177" s="241">
        <v>0.11759205</v>
      </c>
      <c r="AO2177" s="241">
        <v>3.3525802E-3</v>
      </c>
      <c r="AP2177" s="241">
        <v>2.2082315000000002E-2</v>
      </c>
      <c r="AQ2177" s="241">
        <v>2.3031768000000001E-5</v>
      </c>
      <c r="AR2177" s="241">
        <v>4.3130292000000001E-2</v>
      </c>
      <c r="AT2177" s="193"/>
      <c r="AU2177" s="193"/>
      <c r="AV2177" s="193"/>
      <c r="AW2177" s="193"/>
      <c r="AX2177" s="193"/>
      <c r="AY2177" s="193"/>
      <c r="AZ2177" s="193"/>
      <c r="BA2177" s="193"/>
      <c r="BB2177" s="193"/>
      <c r="BC2177" s="193"/>
      <c r="BD2177" s="193"/>
      <c r="BE2177" s="315"/>
      <c r="BF2177" s="315"/>
      <c r="BG2177" s="315"/>
      <c r="BH2177" s="315"/>
      <c r="BI2177" s="315"/>
      <c r="BJ2177" s="315"/>
      <c r="BK2177" s="315"/>
    </row>
    <row r="2178" spans="1:63" x14ac:dyDescent="0.25">
      <c r="A2178" s="9"/>
      <c r="B2178" s="185" t="s">
        <v>5770</v>
      </c>
      <c r="C2178" s="25" t="s">
        <v>4553</v>
      </c>
      <c r="D2178" s="193">
        <v>0.28223226000000001</v>
      </c>
      <c r="E2178" s="193">
        <v>0.17059546</v>
      </c>
      <c r="F2178" s="193">
        <v>5.3760620000000002E-2</v>
      </c>
      <c r="G2178" s="193">
        <v>1.0389242999999999E-2</v>
      </c>
      <c r="H2178" s="193">
        <v>1.9663246E-3</v>
      </c>
      <c r="I2178" s="193">
        <v>2.0239798999999999E-2</v>
      </c>
      <c r="J2178" s="193">
        <v>6.7939567000000001E-3</v>
      </c>
      <c r="K2178" s="193">
        <v>3.1927083000000001E-4</v>
      </c>
      <c r="L2178" s="193">
        <v>1.8167587999999998E-2</v>
      </c>
      <c r="M2178" s="193">
        <v>0</v>
      </c>
      <c r="N2178" s="193">
        <v>0</v>
      </c>
      <c r="O2178" s="193">
        <v>0</v>
      </c>
      <c r="P2178" s="199">
        <f t="shared" si="446"/>
        <v>1.2636700740740741</v>
      </c>
      <c r="Q2178" s="240">
        <v>54.832355999999997</v>
      </c>
      <c r="R2178" s="99">
        <v>18.374226</v>
      </c>
      <c r="S2178" s="99">
        <v>3.6632400000000001</v>
      </c>
      <c r="T2178" s="99">
        <v>1.6112000000000001E-2</v>
      </c>
      <c r="U2178" s="99">
        <v>32.057000000000002</v>
      </c>
      <c r="V2178" s="99">
        <v>6.2177799999999998E-2</v>
      </c>
      <c r="W2178" s="99">
        <v>0.65959999999999996</v>
      </c>
      <c r="X2178" s="241">
        <f t="shared" si="447"/>
        <v>0.27017192707014198</v>
      </c>
      <c r="Y2178" s="241">
        <f t="shared" si="448"/>
        <v>5.7759120801700002E-2</v>
      </c>
      <c r="Z2178" s="241">
        <f t="shared" si="449"/>
        <v>0.16642017937544198</v>
      </c>
      <c r="AA2178" s="241">
        <f t="shared" si="450"/>
        <v>4.5992626893000002E-2</v>
      </c>
      <c r="AB2178" s="258">
        <v>3.4999743E-2</v>
      </c>
      <c r="AC2178" s="258">
        <v>6.0885666000000004E-6</v>
      </c>
      <c r="AD2178" s="258">
        <v>8.4643153000000006E-3</v>
      </c>
      <c r="AE2178" s="258">
        <v>4.8959851E-6</v>
      </c>
      <c r="AF2178" s="258">
        <v>1.4174943000000001E-2</v>
      </c>
      <c r="AG2178" s="258">
        <v>1.0913495E-4</v>
      </c>
      <c r="AH2178" s="258">
        <v>2.2906419000000001E-2</v>
      </c>
      <c r="AI2178" s="258">
        <v>8.4567605E-5</v>
      </c>
      <c r="AJ2178" s="258">
        <v>7.1431550999999995E-5</v>
      </c>
      <c r="AK2178" s="258">
        <v>1.5976322000000001E-4</v>
      </c>
      <c r="AL2178" s="258">
        <v>7.5200852999999998E-6</v>
      </c>
      <c r="AM2178" s="258">
        <v>2.0914142E-8</v>
      </c>
      <c r="AN2178" s="258">
        <v>0.11761088</v>
      </c>
      <c r="AO2178" s="258">
        <v>3.4165329999999998E-3</v>
      </c>
      <c r="AP2178" s="258">
        <v>2.2163044E-2</v>
      </c>
      <c r="AQ2178" s="258">
        <v>2.6129892999999999E-5</v>
      </c>
      <c r="AR2178" s="258">
        <v>4.5966497000000002E-2</v>
      </c>
      <c r="AT2178" s="193"/>
      <c r="AU2178" s="193"/>
      <c r="AV2178" s="193"/>
      <c r="AW2178" s="193"/>
      <c r="AX2178" s="193"/>
      <c r="AY2178" s="193"/>
      <c r="AZ2178" s="193"/>
      <c r="BA2178" s="193"/>
      <c r="BB2178" s="193"/>
      <c r="BC2178" s="193"/>
      <c r="BD2178" s="193"/>
      <c r="BE2178" s="315"/>
      <c r="BF2178" s="315"/>
      <c r="BG2178" s="315"/>
      <c r="BH2178" s="315"/>
      <c r="BI2178" s="315"/>
      <c r="BJ2178" s="315"/>
      <c r="BK2178" s="315"/>
    </row>
    <row r="2179" spans="1:63" x14ac:dyDescent="0.25">
      <c r="A2179" s="9"/>
      <c r="B2179" s="185" t="s">
        <v>5770</v>
      </c>
      <c r="C2179" s="5" t="s">
        <v>4552</v>
      </c>
      <c r="D2179" s="172">
        <v>0.19688887999999999</v>
      </c>
      <c r="E2179" s="172">
        <v>0.11349687999999999</v>
      </c>
      <c r="F2179" s="172">
        <v>3.6040808000000001E-2</v>
      </c>
      <c r="G2179" s="172">
        <v>7.6440780000000003E-3</v>
      </c>
      <c r="H2179" s="172">
        <v>2.7660125000000002E-3</v>
      </c>
      <c r="I2179" s="172">
        <v>2.3542255000000002E-2</v>
      </c>
      <c r="J2179" s="172">
        <v>5.3330707000000003E-3</v>
      </c>
      <c r="K2179" s="172">
        <v>1.5936665000000001E-4</v>
      </c>
      <c r="L2179" s="172">
        <v>7.9064087000000009E-3</v>
      </c>
      <c r="M2179" s="172">
        <v>0</v>
      </c>
      <c r="N2179" s="172">
        <v>0</v>
      </c>
      <c r="O2179" s="172">
        <v>0</v>
      </c>
      <c r="P2179" s="199">
        <f t="shared" si="446"/>
        <v>0.84071762962962948</v>
      </c>
      <c r="Q2179" s="233">
        <v>54.159956000000001</v>
      </c>
      <c r="R2179" s="96">
        <v>9.7662147000000008</v>
      </c>
      <c r="S2179" s="96">
        <v>2.6783679999999999</v>
      </c>
      <c r="T2179" s="96">
        <v>9.9445999999999996E-3</v>
      </c>
      <c r="U2179" s="96">
        <v>41.158000000000001</v>
      </c>
      <c r="V2179" s="96">
        <v>4.9868990000000002E-2</v>
      </c>
      <c r="W2179" s="96">
        <v>0.49756</v>
      </c>
      <c r="X2179" s="241">
        <f t="shared" si="447"/>
        <v>0.22986147021387598</v>
      </c>
      <c r="Y2179" s="241">
        <f t="shared" si="448"/>
        <v>4.5416508122900004E-2</v>
      </c>
      <c r="Z2179" s="241">
        <f t="shared" si="449"/>
        <v>0.16002394736997599</v>
      </c>
      <c r="AA2179" s="241">
        <f t="shared" si="450"/>
        <v>2.4421014721000001E-2</v>
      </c>
      <c r="AB2179" s="241">
        <v>2.3262266E-2</v>
      </c>
      <c r="AC2179" s="241">
        <v>3.3249538000000001E-6</v>
      </c>
      <c r="AD2179" s="241">
        <v>1.0752272E-2</v>
      </c>
      <c r="AE2179" s="241">
        <v>3.4558571E-6</v>
      </c>
      <c r="AF2179" s="241">
        <v>1.1310186999999999E-2</v>
      </c>
      <c r="AG2179" s="241">
        <v>8.5002311999999997E-5</v>
      </c>
      <c r="AH2179" s="241">
        <v>1.5223894E-2</v>
      </c>
      <c r="AI2179" s="241">
        <v>5.7037122000000003E-5</v>
      </c>
      <c r="AJ2179" s="241">
        <v>4.2471171000000002E-5</v>
      </c>
      <c r="AK2179" s="241">
        <v>1.2590839E-4</v>
      </c>
      <c r="AL2179" s="241">
        <v>5.7808732000000002E-6</v>
      </c>
      <c r="AM2179" s="241">
        <v>1.6413775999999999E-8</v>
      </c>
      <c r="AN2179" s="241">
        <v>0.12673155</v>
      </c>
      <c r="AO2179" s="241">
        <v>3.3264433999999998E-3</v>
      </c>
      <c r="AP2179" s="241">
        <v>1.4510846000000001E-2</v>
      </c>
      <c r="AQ2179" s="241">
        <v>1.6474721000000001E-5</v>
      </c>
      <c r="AR2179" s="241">
        <v>2.4404539999999999E-2</v>
      </c>
      <c r="AT2179" s="193"/>
      <c r="AU2179" s="193"/>
      <c r="AV2179" s="193"/>
      <c r="AW2179" s="193"/>
      <c r="AX2179" s="193"/>
      <c r="AY2179" s="193"/>
      <c r="AZ2179" s="193"/>
      <c r="BA2179" s="193"/>
      <c r="BB2179" s="193"/>
      <c r="BC2179" s="193"/>
      <c r="BD2179" s="193"/>
      <c r="BE2179" s="315"/>
      <c r="BF2179" s="315"/>
      <c r="BG2179" s="315"/>
      <c r="BH2179" s="315"/>
      <c r="BI2179" s="315"/>
      <c r="BJ2179" s="315"/>
      <c r="BK2179" s="315"/>
    </row>
    <row r="2180" spans="1:63" x14ac:dyDescent="0.25">
      <c r="A2180" s="9"/>
      <c r="B2180" s="185" t="s">
        <v>5770</v>
      </c>
      <c r="C2180" s="5" t="s">
        <v>1856</v>
      </c>
      <c r="D2180" s="172">
        <v>0.32713909000000002</v>
      </c>
      <c r="E2180" s="172">
        <v>0.19844763000000001</v>
      </c>
      <c r="F2180" s="172">
        <v>6.4473692999999999E-2</v>
      </c>
      <c r="G2180" s="172">
        <v>1.0154006E-2</v>
      </c>
      <c r="H2180" s="172">
        <v>9.7422412000000005E-4</v>
      </c>
      <c r="I2180" s="172">
        <v>1.7945472000000001E-2</v>
      </c>
      <c r="J2180" s="172">
        <v>7.7151021000000002E-3</v>
      </c>
      <c r="K2180" s="172">
        <v>1.968142E-4</v>
      </c>
      <c r="L2180" s="172">
        <v>2.7232149000000001E-2</v>
      </c>
      <c r="M2180" s="172">
        <v>0</v>
      </c>
      <c r="N2180" s="172">
        <v>0</v>
      </c>
      <c r="O2180" s="172">
        <v>0</v>
      </c>
      <c r="P2180" s="199">
        <f t="shared" si="446"/>
        <v>1.4699824444444445</v>
      </c>
      <c r="Q2180" s="233">
        <v>64.612925000000004</v>
      </c>
      <c r="R2180" s="96">
        <v>21.067108999999999</v>
      </c>
      <c r="S2180" s="96">
        <v>4.6155200000000001</v>
      </c>
      <c r="T2180" s="96">
        <v>2.1631000000000001E-2</v>
      </c>
      <c r="U2180" s="96">
        <v>37.938000000000002</v>
      </c>
      <c r="V2180" s="96">
        <v>8.0155509999999999E-2</v>
      </c>
      <c r="W2180" s="96">
        <v>0.89051000000000002</v>
      </c>
      <c r="X2180" s="241">
        <f t="shared" si="447"/>
        <v>0.36044107367295203</v>
      </c>
      <c r="Y2180" s="241">
        <f t="shared" si="448"/>
        <v>6.2862853583700001E-2</v>
      </c>
      <c r="Z2180" s="241">
        <f t="shared" si="449"/>
        <v>0.24484604275025201</v>
      </c>
      <c r="AA2180" s="241">
        <f t="shared" si="450"/>
        <v>5.2732177339E-2</v>
      </c>
      <c r="AB2180" s="241">
        <v>4.0705440000000002E-2</v>
      </c>
      <c r="AC2180" s="241">
        <v>8.3867408999999994E-6</v>
      </c>
      <c r="AD2180" s="241">
        <v>6.7537661999999997E-3</v>
      </c>
      <c r="AE2180" s="241">
        <v>5.2710528000000001E-6</v>
      </c>
      <c r="AF2180" s="241">
        <v>1.5251113E-2</v>
      </c>
      <c r="AG2180" s="241">
        <v>1.3887658999999999E-4</v>
      </c>
      <c r="AH2180" s="241">
        <v>2.6640428000000001E-2</v>
      </c>
      <c r="AI2180" s="241">
        <v>1.0073893999999999E-4</v>
      </c>
      <c r="AJ2180" s="241">
        <v>5.9867695000000002E-5</v>
      </c>
      <c r="AK2180" s="241">
        <v>2.0255416000000001E-4</v>
      </c>
      <c r="AL2180" s="241">
        <v>7.0870946000000002E-6</v>
      </c>
      <c r="AM2180" s="241">
        <v>1.7560651999999999E-8</v>
      </c>
      <c r="AN2180" s="241">
        <v>0.18229598999999999</v>
      </c>
      <c r="AO2180" s="241">
        <v>5.3780653000000001E-3</v>
      </c>
      <c r="AP2180" s="241">
        <v>3.0161294000000002E-2</v>
      </c>
      <c r="AQ2180" s="241">
        <v>3.1491339000000001E-5</v>
      </c>
      <c r="AR2180" s="241">
        <v>5.2700685999999997E-2</v>
      </c>
      <c r="AT2180" s="193"/>
      <c r="AU2180" s="193"/>
      <c r="AV2180" s="193"/>
      <c r="AW2180" s="193"/>
      <c r="AX2180" s="193"/>
      <c r="AY2180" s="193"/>
      <c r="AZ2180" s="193"/>
      <c r="BA2180" s="193"/>
      <c r="BB2180" s="193"/>
      <c r="BC2180" s="193"/>
      <c r="BD2180" s="193"/>
      <c r="BE2180" s="315"/>
      <c r="BF2180" s="315"/>
      <c r="BG2180" s="315"/>
      <c r="BH2180" s="315"/>
      <c r="BI2180" s="315"/>
      <c r="BJ2180" s="315"/>
      <c r="BK2180" s="315"/>
    </row>
    <row r="2181" spans="1:63" x14ac:dyDescent="0.25">
      <c r="A2181" s="9"/>
      <c r="B2181" s="185" t="s">
        <v>5770</v>
      </c>
      <c r="C2181" s="5" t="s">
        <v>1855</v>
      </c>
      <c r="D2181" s="172">
        <v>0.27188404999999999</v>
      </c>
      <c r="E2181" s="172">
        <v>0.1620376</v>
      </c>
      <c r="F2181" s="172">
        <v>5.2472511999999999E-2</v>
      </c>
      <c r="G2181" s="172">
        <v>9.0735789000000004E-3</v>
      </c>
      <c r="H2181" s="172">
        <v>1.9104854000000001E-3</v>
      </c>
      <c r="I2181" s="172">
        <v>2.1147874000000001E-2</v>
      </c>
      <c r="J2181" s="172">
        <v>6.8426581999999998E-3</v>
      </c>
      <c r="K2181" s="172">
        <v>1.8186786999999999E-4</v>
      </c>
      <c r="L2181" s="172">
        <v>1.8217476E-2</v>
      </c>
      <c r="M2181" s="172">
        <v>0</v>
      </c>
      <c r="N2181" s="172">
        <v>0</v>
      </c>
      <c r="O2181" s="172">
        <v>0</v>
      </c>
      <c r="P2181" s="199">
        <f t="shared" si="446"/>
        <v>1.2002785185185185</v>
      </c>
      <c r="Q2181" s="233">
        <v>60.188526000000003</v>
      </c>
      <c r="R2181" s="96">
        <v>16.068854999999999</v>
      </c>
      <c r="S2181" s="96">
        <v>3.7729439999999999</v>
      </c>
      <c r="T2181" s="96">
        <v>1.5789000000000001E-2</v>
      </c>
      <c r="U2181" s="96">
        <v>39.552</v>
      </c>
      <c r="V2181" s="96">
        <v>6.6907620000000001E-2</v>
      </c>
      <c r="W2181" s="96">
        <v>0.71203000000000005</v>
      </c>
      <c r="X2181" s="241">
        <f t="shared" si="447"/>
        <v>0.299689089298731</v>
      </c>
      <c r="Y2181" s="241">
        <f t="shared" si="448"/>
        <v>5.6130079641100006E-2</v>
      </c>
      <c r="Z2181" s="241">
        <f t="shared" si="449"/>
        <v>0.20334937111063101</v>
      </c>
      <c r="AA2181" s="241">
        <f t="shared" si="450"/>
        <v>4.0209638547E-2</v>
      </c>
      <c r="AB2181" s="241">
        <v>3.3229208000000003E-2</v>
      </c>
      <c r="AC2181" s="241">
        <v>6.1423347999999996E-6</v>
      </c>
      <c r="AD2181" s="241">
        <v>8.9274733000000005E-3</v>
      </c>
      <c r="AE2181" s="241">
        <v>4.6422662999999997E-6</v>
      </c>
      <c r="AF2181" s="241">
        <v>1.3846639000000001E-2</v>
      </c>
      <c r="AG2181" s="241">
        <v>1.1597474E-4</v>
      </c>
      <c r="AH2181" s="241">
        <v>2.1747255E-2</v>
      </c>
      <c r="AI2181" s="241">
        <v>8.2203854999999998E-5</v>
      </c>
      <c r="AJ2181" s="241">
        <v>5.2654453E-5</v>
      </c>
      <c r="AK2181" s="241">
        <v>1.6591886000000001E-4</v>
      </c>
      <c r="AL2181" s="241">
        <v>6.5974251999999997E-6</v>
      </c>
      <c r="AM2181" s="241">
        <v>1.7517430999999999E-8</v>
      </c>
      <c r="AN2181" s="241">
        <v>0.15452489999999999</v>
      </c>
      <c r="AO2181" s="241">
        <v>4.3901419999999997E-3</v>
      </c>
      <c r="AP2181" s="241">
        <v>2.2379682000000001E-2</v>
      </c>
      <c r="AQ2181" s="241">
        <v>2.5810547000000002E-5</v>
      </c>
      <c r="AR2181" s="241">
        <v>4.0183827999999998E-2</v>
      </c>
      <c r="AT2181" s="193"/>
      <c r="AU2181" s="193"/>
      <c r="AV2181" s="193"/>
      <c r="AW2181" s="193"/>
      <c r="AX2181" s="193"/>
      <c r="AY2181" s="193"/>
      <c r="AZ2181" s="193"/>
      <c r="BA2181" s="193"/>
      <c r="BB2181" s="193"/>
      <c r="BC2181" s="193"/>
      <c r="BD2181" s="193"/>
      <c r="BE2181" s="315"/>
      <c r="BF2181" s="315"/>
      <c r="BG2181" s="315"/>
      <c r="BH2181" s="315"/>
      <c r="BI2181" s="315"/>
      <c r="BJ2181" s="315"/>
      <c r="BK2181" s="315"/>
    </row>
    <row r="2182" spans="1:63" x14ac:dyDescent="0.25">
      <c r="A2182" s="9"/>
      <c r="B2182" s="185" t="s">
        <v>5770</v>
      </c>
      <c r="C2182" s="5" t="s">
        <v>1854</v>
      </c>
      <c r="D2182" s="172">
        <v>0.29793847000000001</v>
      </c>
      <c r="E2182" s="172">
        <v>0.17796896000000001</v>
      </c>
      <c r="F2182" s="172">
        <v>5.8559487E-2</v>
      </c>
      <c r="G2182" s="172">
        <v>9.4769898999999998E-3</v>
      </c>
      <c r="H2182" s="172">
        <v>2.0167286E-3</v>
      </c>
      <c r="I2182" s="172">
        <v>2.2214859E-2</v>
      </c>
      <c r="J2182" s="172">
        <v>7.7377605000000004E-3</v>
      </c>
      <c r="K2182" s="172">
        <v>1.9143173E-4</v>
      </c>
      <c r="L2182" s="172">
        <v>1.9772246E-2</v>
      </c>
      <c r="M2182" s="172">
        <v>0</v>
      </c>
      <c r="N2182" s="172">
        <v>0</v>
      </c>
      <c r="O2182" s="172">
        <v>0</v>
      </c>
      <c r="P2182" s="199"/>
      <c r="Q2182" s="233">
        <v>62.275989000000003</v>
      </c>
      <c r="R2182" s="96">
        <v>17.807803</v>
      </c>
      <c r="S2182" s="96">
        <v>4.0639760000000003</v>
      </c>
      <c r="T2182" s="96">
        <v>1.5793000000000001E-2</v>
      </c>
      <c r="U2182" s="96">
        <v>39.563000000000002</v>
      </c>
      <c r="V2182" s="96">
        <v>7.1166989999999999E-2</v>
      </c>
      <c r="W2182" s="96">
        <v>0.75424999999999998</v>
      </c>
      <c r="X2182" s="241">
        <f t="shared" si="447"/>
        <v>0.31168122566199702</v>
      </c>
      <c r="Y2182" s="241">
        <f t="shared" si="448"/>
        <v>6.1357172017199993E-2</v>
      </c>
      <c r="Z2182" s="241">
        <f t="shared" si="449"/>
        <v>0.20576104873579701</v>
      </c>
      <c r="AA2182" s="241">
        <f t="shared" si="450"/>
        <v>4.4563004908999997E-2</v>
      </c>
      <c r="AB2182" s="241">
        <v>3.6500301999999998E-2</v>
      </c>
      <c r="AC2182" s="241">
        <v>6.9347361999999999E-6</v>
      </c>
      <c r="AD2182" s="241">
        <v>9.3397545999999998E-3</v>
      </c>
      <c r="AE2182" s="241">
        <v>5.4114210000000003E-6</v>
      </c>
      <c r="AF2182" s="241">
        <v>1.5379471E-2</v>
      </c>
      <c r="AG2182" s="241">
        <v>1.2529826E-4</v>
      </c>
      <c r="AH2182" s="241">
        <v>2.388821E-2</v>
      </c>
      <c r="AI2182" s="241">
        <v>9.1314265999999994E-5</v>
      </c>
      <c r="AJ2182" s="241">
        <v>5.6056152999999998E-5</v>
      </c>
      <c r="AK2182" s="241">
        <v>1.7047524999999999E-4</v>
      </c>
      <c r="AL2182" s="241">
        <v>6.9832796000000002E-6</v>
      </c>
      <c r="AM2182" s="241">
        <v>1.8787197000000001E-8</v>
      </c>
      <c r="AN2182" s="241">
        <v>0.15455118000000001</v>
      </c>
      <c r="AO2182" s="241">
        <v>4.4811219999999997E-3</v>
      </c>
      <c r="AP2182" s="241">
        <v>2.2515688999999998E-2</v>
      </c>
      <c r="AQ2182" s="241">
        <v>3.0229909000000001E-5</v>
      </c>
      <c r="AR2182" s="241">
        <v>4.4532774999999997E-2</v>
      </c>
      <c r="AT2182" s="193"/>
      <c r="AU2182" s="193"/>
      <c r="AV2182" s="193"/>
      <c r="AW2182" s="193"/>
      <c r="AX2182" s="193"/>
      <c r="AY2182" s="193"/>
      <c r="AZ2182" s="193"/>
      <c r="BA2182" s="193"/>
      <c r="BB2182" s="193"/>
      <c r="BC2182" s="193"/>
      <c r="BD2182" s="193"/>
      <c r="BE2182" s="315"/>
      <c r="BF2182" s="315"/>
      <c r="BG2182" s="315"/>
      <c r="BH2182" s="315"/>
      <c r="BI2182" s="315"/>
      <c r="BJ2182" s="315"/>
      <c r="BK2182" s="315"/>
    </row>
    <row r="2183" spans="1:63" x14ac:dyDescent="0.25">
      <c r="A2183" s="58" t="s">
        <v>2780</v>
      </c>
      <c r="B2183" s="58"/>
      <c r="C2183" s="9"/>
      <c r="D2183" s="195"/>
      <c r="E2183" s="195"/>
      <c r="F2183" s="195"/>
      <c r="G2183" s="195"/>
      <c r="H2183" s="195"/>
      <c r="I2183" s="195"/>
      <c r="J2183" s="195"/>
      <c r="K2183" s="195"/>
      <c r="L2183" s="195"/>
      <c r="M2183" s="195"/>
      <c r="N2183" s="195"/>
      <c r="O2183" s="195"/>
      <c r="P2183" s="195"/>
      <c r="Q2183" s="239"/>
      <c r="R2183" s="97"/>
      <c r="S2183" s="97"/>
      <c r="T2183" s="97"/>
      <c r="U2183" s="97"/>
      <c r="V2183" s="97"/>
      <c r="W2183" s="97"/>
      <c r="X2183" s="259"/>
      <c r="Y2183" s="259"/>
      <c r="Z2183" s="259"/>
      <c r="AA2183" s="258"/>
      <c r="AB2183" s="258"/>
      <c r="AC2183" s="258"/>
      <c r="AD2183" s="258"/>
      <c r="AE2183" s="258"/>
      <c r="AF2183" s="258"/>
      <c r="AG2183" s="258"/>
      <c r="AH2183" s="258"/>
      <c r="AI2183" s="258"/>
      <c r="AJ2183" s="258"/>
      <c r="AK2183" s="258"/>
      <c r="AL2183" s="258"/>
      <c r="AM2183" s="258"/>
      <c r="AN2183" s="258"/>
      <c r="AO2183" s="258"/>
      <c r="AP2183" s="258"/>
      <c r="AQ2183" s="258"/>
      <c r="AR2183" s="258"/>
      <c r="AT2183" s="193"/>
      <c r="AU2183" s="193"/>
      <c r="AV2183" s="193"/>
      <c r="AW2183" s="193"/>
      <c r="AX2183" s="193"/>
      <c r="AY2183" s="193"/>
      <c r="AZ2183" s="193"/>
      <c r="BA2183" s="193"/>
      <c r="BB2183" s="193"/>
      <c r="BC2183" s="193"/>
      <c r="BD2183" s="193"/>
      <c r="BE2183" s="315"/>
      <c r="BF2183" s="315"/>
      <c r="BG2183" s="315"/>
      <c r="BH2183" s="315"/>
      <c r="BI2183" s="315"/>
      <c r="BJ2183" s="315"/>
      <c r="BK2183" s="315"/>
    </row>
    <row r="2184" spans="1:63" x14ac:dyDescent="0.25">
      <c r="A2184" s="9"/>
      <c r="B2184" s="185" t="s">
        <v>1264</v>
      </c>
      <c r="C2184" s="6" t="s">
        <v>2359</v>
      </c>
      <c r="D2184" s="193">
        <v>26515535</v>
      </c>
      <c r="E2184" s="193">
        <v>3784453.5</v>
      </c>
      <c r="F2184" s="193">
        <v>929790.46</v>
      </c>
      <c r="G2184" s="193">
        <v>230866.94</v>
      </c>
      <c r="H2184" s="193">
        <v>31700.825000000001</v>
      </c>
      <c r="I2184" s="193">
        <v>1020854.3</v>
      </c>
      <c r="J2184" s="193">
        <v>527689.53</v>
      </c>
      <c r="K2184" s="193">
        <v>6163.9493000000002</v>
      </c>
      <c r="L2184" s="193">
        <v>19984015</v>
      </c>
      <c r="M2184" s="193">
        <v>0</v>
      </c>
      <c r="N2184" s="193">
        <v>0</v>
      </c>
      <c r="O2184" s="193">
        <v>0</v>
      </c>
      <c r="P2184" s="199">
        <f>E2184/0.135</f>
        <v>28032988.888888888</v>
      </c>
      <c r="Q2184" s="240">
        <v>471112080</v>
      </c>
      <c r="R2184" s="99">
        <v>360173660</v>
      </c>
      <c r="S2184" s="99">
        <v>65228800</v>
      </c>
      <c r="T2184" s="99">
        <v>435.09</v>
      </c>
      <c r="U2184" s="99">
        <v>4129200</v>
      </c>
      <c r="V2184" s="99">
        <v>1667985</v>
      </c>
      <c r="W2184" s="99">
        <v>39912000</v>
      </c>
      <c r="X2184" s="241">
        <f>SUM(Y2184:AA2184)</f>
        <v>2316781.2110397001</v>
      </c>
      <c r="Y2184" s="241">
        <f>SUM(AB2184:AG2184)</f>
        <v>1340665.028715</v>
      </c>
      <c r="Z2184" s="241">
        <f>SUM(AH2184:AP2184)</f>
        <v>74128.352324699998</v>
      </c>
      <c r="AA2184" s="241">
        <f>SUM(AQ2184:AR2184)</f>
        <v>901987.83</v>
      </c>
      <c r="AB2184" s="258">
        <v>97.713255000000004</v>
      </c>
      <c r="AC2184" s="258">
        <v>348169.2</v>
      </c>
      <c r="AD2184" s="258">
        <v>65.473860000000002</v>
      </c>
      <c r="AE2184" s="258">
        <v>481785.75</v>
      </c>
      <c r="AF2184" s="258">
        <v>1983.9015999999999</v>
      </c>
      <c r="AG2184" s="258">
        <v>508562.99</v>
      </c>
      <c r="AH2184" s="258">
        <v>1487.0853999999999</v>
      </c>
      <c r="AI2184" s="258">
        <v>1957.4485</v>
      </c>
      <c r="AJ2184" s="258">
        <v>1369.0506</v>
      </c>
      <c r="AK2184" s="258">
        <v>875.18912</v>
      </c>
      <c r="AL2184" s="258">
        <v>2.7927046999999998</v>
      </c>
      <c r="AM2184" s="258">
        <v>16045.78</v>
      </c>
      <c r="AN2184" s="258">
        <v>15364.534</v>
      </c>
      <c r="AO2184" s="258">
        <v>11700.253000000001</v>
      </c>
      <c r="AP2184" s="258">
        <v>25326.219000000001</v>
      </c>
      <c r="AQ2184" s="258">
        <v>901987.83</v>
      </c>
      <c r="AR2184" s="258"/>
      <c r="AT2184" s="193"/>
      <c r="AU2184" s="193"/>
      <c r="AV2184" s="193"/>
      <c r="AW2184" s="193"/>
      <c r="AX2184" s="193"/>
      <c r="AY2184" s="193"/>
      <c r="AZ2184" s="193"/>
      <c r="BA2184" s="193"/>
      <c r="BB2184" s="193"/>
      <c r="BC2184" s="193"/>
      <c r="BD2184" s="193"/>
      <c r="BE2184" s="315"/>
      <c r="BF2184" s="315"/>
      <c r="BG2184" s="315"/>
      <c r="BH2184" s="315"/>
      <c r="BI2184" s="315"/>
      <c r="BJ2184" s="315"/>
      <c r="BK2184" s="315"/>
    </row>
    <row r="2185" spans="1:63" x14ac:dyDescent="0.25">
      <c r="A2185" s="9"/>
      <c r="B2185" s="185" t="s">
        <v>1264</v>
      </c>
      <c r="C2185" s="6" t="s">
        <v>2360</v>
      </c>
      <c r="D2185" s="193">
        <v>97188575</v>
      </c>
      <c r="E2185" s="193">
        <v>23003700</v>
      </c>
      <c r="F2185" s="193">
        <v>8244860.7999999998</v>
      </c>
      <c r="G2185" s="193">
        <v>2102027.5</v>
      </c>
      <c r="H2185" s="193">
        <v>236617.26</v>
      </c>
      <c r="I2185" s="193">
        <v>3988591.4</v>
      </c>
      <c r="J2185" s="193">
        <v>2574782</v>
      </c>
      <c r="K2185" s="193">
        <v>34844.264999999999</v>
      </c>
      <c r="L2185" s="193">
        <v>57003151</v>
      </c>
      <c r="M2185" s="193">
        <v>0</v>
      </c>
      <c r="N2185" s="193">
        <v>0</v>
      </c>
      <c r="O2185" s="193">
        <v>0</v>
      </c>
      <c r="P2185" s="199">
        <f>E2185/0.135</f>
        <v>170397777.77777776</v>
      </c>
      <c r="Q2185" s="240">
        <v>2886419500</v>
      </c>
      <c r="R2185" s="99">
        <v>2070846100</v>
      </c>
      <c r="S2185" s="99">
        <v>484775200</v>
      </c>
      <c r="T2185" s="99">
        <v>4653.8</v>
      </c>
      <c r="U2185" s="99">
        <v>136500000</v>
      </c>
      <c r="V2185" s="99">
        <v>8373550</v>
      </c>
      <c r="W2185" s="99">
        <v>185920000</v>
      </c>
      <c r="X2185" s="241">
        <f>SUM(Y2185:AA2185)</f>
        <v>17219647.391150996</v>
      </c>
      <c r="Y2185" s="241">
        <f>SUM(AB2185:AG2185)</f>
        <v>9960406.8849799987</v>
      </c>
      <c r="Z2185" s="241">
        <f>SUM(AH2185:AP2185)</f>
        <v>2074469.506171</v>
      </c>
      <c r="AA2185" s="241">
        <f>SUM(AQ2185:AR2185)</f>
        <v>5184771</v>
      </c>
      <c r="AB2185" s="258">
        <v>616.42035999999996</v>
      </c>
      <c r="AC2185" s="258">
        <v>4101896.4</v>
      </c>
      <c r="AD2185" s="258">
        <v>488.64661999999998</v>
      </c>
      <c r="AE2185" s="258">
        <v>2750999.4</v>
      </c>
      <c r="AF2185" s="258">
        <v>15094.918</v>
      </c>
      <c r="AG2185" s="258">
        <v>3091311.1</v>
      </c>
      <c r="AH2185" s="258">
        <v>13688.403</v>
      </c>
      <c r="AI2185" s="258">
        <v>18472.5</v>
      </c>
      <c r="AJ2185" s="258">
        <v>10207.956</v>
      </c>
      <c r="AK2185" s="258">
        <v>3918.6052</v>
      </c>
      <c r="AL2185" s="258">
        <v>12.657971</v>
      </c>
      <c r="AM2185" s="258">
        <v>755144.41</v>
      </c>
      <c r="AN2185" s="258">
        <v>687897.85</v>
      </c>
      <c r="AO2185" s="258">
        <v>490426.55</v>
      </c>
      <c r="AP2185" s="258">
        <v>94700.573999999993</v>
      </c>
      <c r="AQ2185" s="258">
        <v>5184771</v>
      </c>
      <c r="AR2185" s="258"/>
      <c r="AT2185" s="193"/>
      <c r="AU2185" s="193"/>
      <c r="AV2185" s="193"/>
      <c r="AW2185" s="193"/>
      <c r="AX2185" s="193"/>
      <c r="AY2185" s="193"/>
      <c r="AZ2185" s="193"/>
      <c r="BA2185" s="193"/>
      <c r="BB2185" s="193"/>
      <c r="BC2185" s="193"/>
      <c r="BD2185" s="193"/>
      <c r="BE2185" s="315"/>
      <c r="BF2185" s="315"/>
      <c r="BG2185" s="315"/>
      <c r="BH2185" s="315"/>
      <c r="BI2185" s="315"/>
      <c r="BJ2185" s="315"/>
      <c r="BK2185" s="315"/>
    </row>
    <row r="2186" spans="1:63" x14ac:dyDescent="0.25">
      <c r="A2186" s="9"/>
      <c r="B2186" s="185" t="s">
        <v>1264</v>
      </c>
      <c r="C2186" s="6" t="s">
        <v>2361</v>
      </c>
      <c r="D2186" s="193">
        <v>73470517</v>
      </c>
      <c r="E2186" s="193">
        <v>15856118</v>
      </c>
      <c r="F2186" s="193">
        <v>5723883.0999999996</v>
      </c>
      <c r="G2186" s="193">
        <v>1315763.1000000001</v>
      </c>
      <c r="H2186" s="193">
        <v>172005.81</v>
      </c>
      <c r="I2186" s="193">
        <v>3038707.1</v>
      </c>
      <c r="J2186" s="193">
        <v>1602722.6</v>
      </c>
      <c r="K2186" s="193">
        <v>25616.974999999999</v>
      </c>
      <c r="L2186" s="193">
        <v>45735700</v>
      </c>
      <c r="M2186" s="193">
        <v>0</v>
      </c>
      <c r="N2186" s="193">
        <v>0</v>
      </c>
      <c r="O2186" s="193">
        <v>0</v>
      </c>
      <c r="P2186" s="199">
        <f>E2186/0.135</f>
        <v>117452725.92592593</v>
      </c>
      <c r="Q2186" s="240">
        <v>1932031500</v>
      </c>
      <c r="R2186" s="99">
        <v>1423099200</v>
      </c>
      <c r="S2186" s="99">
        <v>265484800</v>
      </c>
      <c r="T2186" s="99">
        <v>3104.4</v>
      </c>
      <c r="U2186" s="99">
        <v>104290000</v>
      </c>
      <c r="V2186" s="99">
        <v>4634410</v>
      </c>
      <c r="W2186" s="99">
        <v>134520000</v>
      </c>
      <c r="X2186" s="241">
        <f>SUM(Y2186:AA2186)</f>
        <v>12016772.8052823</v>
      </c>
      <c r="Y2186" s="241">
        <f>SUM(AB2186:AG2186)</f>
        <v>6832425.3109799996</v>
      </c>
      <c r="Z2186" s="241">
        <f>SUM(AH2186:AP2186)</f>
        <v>1621326.5943023001</v>
      </c>
      <c r="AA2186" s="241">
        <f>SUM(AQ2186:AR2186)</f>
        <v>3563020.9</v>
      </c>
      <c r="AB2186" s="258">
        <v>429.33215999999999</v>
      </c>
      <c r="AC2186" s="258">
        <v>2683888</v>
      </c>
      <c r="AD2186" s="258">
        <v>346.01411999999999</v>
      </c>
      <c r="AE2186" s="258">
        <v>2008796.9</v>
      </c>
      <c r="AF2186" s="258">
        <v>8143.1647000000003</v>
      </c>
      <c r="AG2186" s="258">
        <v>2130821.9</v>
      </c>
      <c r="AH2186" s="258">
        <v>9502.1044999999995</v>
      </c>
      <c r="AI2186" s="258">
        <v>11545.638000000001</v>
      </c>
      <c r="AJ2186" s="258">
        <v>6999.5212000000001</v>
      </c>
      <c r="AK2186" s="258">
        <v>2821.4216000000001</v>
      </c>
      <c r="AL2186" s="258">
        <v>9.1190023</v>
      </c>
      <c r="AM2186" s="258">
        <v>594020.93999999994</v>
      </c>
      <c r="AN2186" s="258">
        <v>542643.87</v>
      </c>
      <c r="AO2186" s="258">
        <v>382244.89</v>
      </c>
      <c r="AP2186" s="258">
        <v>71539.09</v>
      </c>
      <c r="AQ2186" s="258">
        <v>3563020.9</v>
      </c>
      <c r="AR2186" s="258"/>
      <c r="AT2186" s="193"/>
      <c r="AU2186" s="193"/>
      <c r="AV2186" s="193"/>
      <c r="AW2186" s="193"/>
      <c r="AX2186" s="193"/>
      <c r="AY2186" s="193"/>
      <c r="AZ2186" s="193"/>
      <c r="BA2186" s="193"/>
      <c r="BB2186" s="193"/>
      <c r="BC2186" s="193"/>
      <c r="BD2186" s="193"/>
      <c r="BE2186" s="315"/>
      <c r="BF2186" s="315"/>
      <c r="BG2186" s="315"/>
      <c r="BH2186" s="315"/>
      <c r="BI2186" s="315"/>
      <c r="BJ2186" s="315"/>
      <c r="BK2186" s="315"/>
    </row>
    <row r="2187" spans="1:63" x14ac:dyDescent="0.25">
      <c r="A2187" s="58" t="s">
        <v>542</v>
      </c>
      <c r="B2187" s="58"/>
      <c r="C2187" s="9"/>
      <c r="D2187" s="195"/>
      <c r="E2187" s="195"/>
      <c r="F2187" s="195"/>
      <c r="G2187" s="195"/>
      <c r="H2187" s="195"/>
      <c r="I2187" s="195"/>
      <c r="J2187" s="195"/>
      <c r="K2187" s="195"/>
      <c r="L2187" s="195"/>
      <c r="M2187" s="195"/>
      <c r="N2187" s="195"/>
      <c r="O2187" s="195"/>
      <c r="P2187" s="195"/>
      <c r="Q2187" s="239"/>
      <c r="R2187" s="97"/>
      <c r="S2187" s="97"/>
      <c r="T2187" s="97"/>
      <c r="U2187" s="97"/>
      <c r="V2187" s="97"/>
      <c r="W2187" s="97"/>
      <c r="X2187" s="259"/>
      <c r="Y2187" s="259"/>
      <c r="Z2187" s="259"/>
      <c r="AA2187" s="258"/>
      <c r="AB2187" s="258"/>
      <c r="AC2187" s="258"/>
      <c r="AD2187" s="258"/>
      <c r="AE2187" s="258"/>
      <c r="AF2187" s="258"/>
      <c r="AG2187" s="258"/>
      <c r="AH2187" s="258"/>
      <c r="AI2187" s="258"/>
      <c r="AJ2187" s="258"/>
      <c r="AK2187" s="258"/>
      <c r="AL2187" s="258"/>
      <c r="AM2187" s="258"/>
      <c r="AN2187" s="258"/>
      <c r="AO2187" s="258"/>
      <c r="AP2187" s="258"/>
      <c r="AQ2187" s="258"/>
      <c r="AR2187" s="258"/>
      <c r="AT2187" s="193"/>
      <c r="AU2187" s="193"/>
      <c r="AV2187" s="193"/>
      <c r="AW2187" s="193"/>
      <c r="AX2187" s="193"/>
      <c r="AY2187" s="193"/>
      <c r="AZ2187" s="193"/>
      <c r="BA2187" s="193"/>
      <c r="BB2187" s="193"/>
      <c r="BC2187" s="193"/>
      <c r="BD2187" s="193"/>
      <c r="BE2187" s="315"/>
      <c r="BF2187" s="315"/>
      <c r="BG2187" s="315"/>
      <c r="BH2187" s="315"/>
      <c r="BI2187" s="315"/>
      <c r="BJ2187" s="315"/>
      <c r="BK2187" s="315"/>
    </row>
    <row r="2188" spans="1:63" x14ac:dyDescent="0.25">
      <c r="A2188" s="9"/>
      <c r="B2188" s="185" t="s">
        <v>5770</v>
      </c>
      <c r="C2188" s="25" t="s">
        <v>6095</v>
      </c>
      <c r="D2188" s="193">
        <v>0.35168753000000003</v>
      </c>
      <c r="E2188" s="193">
        <v>0.22822071999999999</v>
      </c>
      <c r="F2188" s="193">
        <v>6.9194707999999994E-2</v>
      </c>
      <c r="G2188" s="193">
        <v>1.0792269E-2</v>
      </c>
      <c r="H2188" s="193">
        <v>9.912045400000001E-4</v>
      </c>
      <c r="I2188" s="193">
        <v>2.2385296999999998E-2</v>
      </c>
      <c r="J2188" s="193">
        <v>5.2076544999999997E-3</v>
      </c>
      <c r="K2188" s="193">
        <v>2.2579941000000001E-4</v>
      </c>
      <c r="L2188" s="193">
        <v>1.4669878000000001E-2</v>
      </c>
      <c r="M2188" s="193">
        <v>0</v>
      </c>
      <c r="N2188" s="193">
        <v>0</v>
      </c>
      <c r="O2188" s="193">
        <v>0</v>
      </c>
      <c r="P2188" s="199">
        <f t="shared" ref="P2188:P2216" si="451">E2188/0.135</f>
        <v>1.6905238518518517</v>
      </c>
      <c r="Q2188" s="240">
        <v>82.018479999999997</v>
      </c>
      <c r="R2188" s="99">
        <v>24.395838000000001</v>
      </c>
      <c r="S2188" s="99">
        <v>5.8615199999999996</v>
      </c>
      <c r="T2188" s="99">
        <v>3.2984000000000001E-5</v>
      </c>
      <c r="U2188" s="99">
        <v>50.237000000000002</v>
      </c>
      <c r="V2188" s="99">
        <v>0.1142895</v>
      </c>
      <c r="W2188" s="99">
        <v>1.4097999999999999</v>
      </c>
      <c r="X2188" s="241">
        <f>SUM(Y2188:AA2188)</f>
        <v>0.41696800372773102</v>
      </c>
      <c r="Y2188" s="241">
        <f>SUM(AB2188:AG2188)</f>
        <v>7.1948913418399998E-2</v>
      </c>
      <c r="Z2188" s="241">
        <f>SUM(AH2188:AP2188)</f>
        <v>0.28407653423533102</v>
      </c>
      <c r="AA2188" s="241">
        <f>SUM(AQ2188:AR2188)</f>
        <v>6.0942556074000002E-2</v>
      </c>
      <c r="AB2188" s="258">
        <v>4.6818441000000002E-2</v>
      </c>
      <c r="AC2188" s="258">
        <v>9.3479607999999994E-6</v>
      </c>
      <c r="AD2188" s="258">
        <v>7.9458828999999995E-3</v>
      </c>
      <c r="AE2188" s="258">
        <v>6.0461676E-6</v>
      </c>
      <c r="AF2188" s="258">
        <v>1.6982882000000001E-2</v>
      </c>
      <c r="AG2188" s="258">
        <v>1.8631339E-4</v>
      </c>
      <c r="AH2188" s="258">
        <v>3.0641699000000001E-2</v>
      </c>
      <c r="AI2188" s="258">
        <v>1.0503751E-4</v>
      </c>
      <c r="AJ2188" s="258">
        <v>6.6874351000000004E-5</v>
      </c>
      <c r="AK2188" s="258">
        <v>8.8457586999999996E-5</v>
      </c>
      <c r="AL2188" s="258">
        <v>7.3562237E-6</v>
      </c>
      <c r="AM2188" s="258">
        <v>1.9763630999999999E-8</v>
      </c>
      <c r="AN2188" s="258">
        <v>0.24083804</v>
      </c>
      <c r="AO2188" s="258">
        <v>7.0642895999999998E-3</v>
      </c>
      <c r="AP2188" s="258">
        <v>5.2647602000000003E-3</v>
      </c>
      <c r="AQ2188" s="258">
        <v>3.1823073999999999E-5</v>
      </c>
      <c r="AR2188" s="258">
        <v>6.0910733000000002E-2</v>
      </c>
      <c r="AT2188" s="193"/>
      <c r="AU2188" s="193"/>
      <c r="AV2188" s="193"/>
      <c r="AW2188" s="193"/>
      <c r="AX2188" s="193"/>
      <c r="AY2188" s="193"/>
      <c r="AZ2188" s="193"/>
      <c r="BA2188" s="193"/>
      <c r="BB2188" s="193"/>
      <c r="BC2188" s="193"/>
      <c r="BD2188" s="193"/>
      <c r="BE2188" s="315"/>
      <c r="BF2188" s="315"/>
      <c r="BG2188" s="315"/>
      <c r="BH2188" s="315"/>
      <c r="BI2188" s="315"/>
      <c r="BJ2188" s="315"/>
      <c r="BK2188" s="315"/>
    </row>
    <row r="2189" spans="1:63" x14ac:dyDescent="0.25">
      <c r="A2189" s="9"/>
      <c r="B2189" s="185" t="s">
        <v>5770</v>
      </c>
      <c r="C2189" s="25" t="s">
        <v>5062</v>
      </c>
      <c r="D2189" s="193">
        <v>0.20693998</v>
      </c>
      <c r="E2189" s="193">
        <v>0.11423854999999999</v>
      </c>
      <c r="F2189" s="193">
        <v>4.6407493000000001E-2</v>
      </c>
      <c r="G2189" s="193">
        <v>6.7423904000000002E-3</v>
      </c>
      <c r="H2189" s="193">
        <v>1.0006961E-3</v>
      </c>
      <c r="I2189" s="193">
        <v>1.8026790000000001E-2</v>
      </c>
      <c r="J2189" s="193">
        <v>6.4317002999999999E-3</v>
      </c>
      <c r="K2189" s="193">
        <v>9.6079657000000003E-5</v>
      </c>
      <c r="L2189" s="193">
        <v>1.3996277E-2</v>
      </c>
      <c r="M2189" s="193">
        <v>0</v>
      </c>
      <c r="N2189" s="193">
        <v>0</v>
      </c>
      <c r="O2189" s="193">
        <v>0</v>
      </c>
      <c r="P2189" s="199">
        <f t="shared" si="451"/>
        <v>0.8462114814814814</v>
      </c>
      <c r="Q2189" s="240">
        <v>60.395653000000003</v>
      </c>
      <c r="R2189" s="99">
        <v>11.175776000000001</v>
      </c>
      <c r="S2189" s="99">
        <v>4.2232399999999997</v>
      </c>
      <c r="T2189" s="99">
        <v>9.5004000000000009E-3</v>
      </c>
      <c r="U2189" s="99">
        <v>43.713000000000001</v>
      </c>
      <c r="V2189" s="99">
        <v>8.5136820000000002E-2</v>
      </c>
      <c r="W2189" s="99">
        <v>1.1890000000000001</v>
      </c>
      <c r="X2189" s="241">
        <f>SUM(Y2189:AA2189)</f>
        <v>0.348302038706779</v>
      </c>
      <c r="Y2189" s="241">
        <f>SUM(AB2189:AG2189)</f>
        <v>4.7408787076799998E-2</v>
      </c>
      <c r="Z2189" s="241">
        <f>SUM(AH2189:AP2189)</f>
        <v>0.27312083914097901</v>
      </c>
      <c r="AA2189" s="241">
        <f>SUM(AQ2189:AR2189)</f>
        <v>2.7772412489E-2</v>
      </c>
      <c r="AB2189" s="258">
        <v>2.3422492E-2</v>
      </c>
      <c r="AC2189" s="258">
        <v>4.0733364000000004E-6</v>
      </c>
      <c r="AD2189" s="258">
        <v>1.1888192000000001E-2</v>
      </c>
      <c r="AE2189" s="258">
        <v>3.9150704000000002E-6</v>
      </c>
      <c r="AF2189" s="258">
        <v>1.1956262E-2</v>
      </c>
      <c r="AG2189" s="258">
        <v>1.3385267000000001E-4</v>
      </c>
      <c r="AH2189" s="258">
        <v>1.5329157E-2</v>
      </c>
      <c r="AI2189" s="258">
        <v>7.3813877999999995E-5</v>
      </c>
      <c r="AJ2189" s="258">
        <v>4.9432645000000001E-5</v>
      </c>
      <c r="AK2189" s="258">
        <v>1.3968453E-4</v>
      </c>
      <c r="AL2189" s="258">
        <v>6.6817637000000002E-6</v>
      </c>
      <c r="AM2189" s="258">
        <v>1.8124279E-8</v>
      </c>
      <c r="AN2189" s="258">
        <v>0.2347891</v>
      </c>
      <c r="AO2189" s="258">
        <v>6.6329911999999996E-3</v>
      </c>
      <c r="AP2189" s="258">
        <v>1.609996E-2</v>
      </c>
      <c r="AQ2189" s="258">
        <v>1.8690489E-5</v>
      </c>
      <c r="AR2189" s="258">
        <v>2.7753722000000002E-2</v>
      </c>
      <c r="AT2189" s="193"/>
      <c r="AU2189" s="193"/>
      <c r="AV2189" s="193"/>
      <c r="AW2189" s="193"/>
      <c r="AX2189" s="193"/>
      <c r="AY2189" s="193"/>
      <c r="AZ2189" s="193"/>
      <c r="BA2189" s="193"/>
      <c r="BB2189" s="193"/>
      <c r="BC2189" s="193"/>
      <c r="BD2189" s="193"/>
      <c r="BE2189" s="315"/>
      <c r="BF2189" s="315"/>
      <c r="BG2189" s="315"/>
      <c r="BH2189" s="315"/>
      <c r="BI2189" s="315"/>
      <c r="BJ2189" s="315"/>
      <c r="BK2189" s="315"/>
    </row>
    <row r="2190" spans="1:63" x14ac:dyDescent="0.25">
      <c r="A2190" s="58" t="s">
        <v>543</v>
      </c>
      <c r="B2190" s="58"/>
      <c r="C2190" s="9"/>
      <c r="D2190" s="195"/>
      <c r="E2190" s="195"/>
      <c r="F2190" s="195"/>
      <c r="G2190" s="195"/>
      <c r="H2190" s="195"/>
      <c r="I2190" s="195"/>
      <c r="J2190" s="195"/>
      <c r="K2190" s="195"/>
      <c r="L2190" s="195"/>
      <c r="M2190" s="195"/>
      <c r="N2190" s="195"/>
      <c r="O2190" s="195"/>
      <c r="P2190" s="195"/>
      <c r="Q2190" s="239"/>
      <c r="R2190" s="97"/>
      <c r="S2190" s="97"/>
      <c r="T2190" s="97"/>
      <c r="U2190" s="97"/>
      <c r="V2190" s="97"/>
      <c r="W2190" s="97"/>
      <c r="X2190" s="259"/>
      <c r="Y2190" s="259"/>
      <c r="Z2190" s="259"/>
      <c r="AA2190" s="258"/>
      <c r="AB2190" s="258"/>
      <c r="AC2190" s="258"/>
      <c r="AD2190" s="258"/>
      <c r="AE2190" s="258"/>
      <c r="AF2190" s="258"/>
      <c r="AG2190" s="258"/>
      <c r="AH2190" s="258"/>
      <c r="AI2190" s="258"/>
      <c r="AJ2190" s="258"/>
      <c r="AK2190" s="258"/>
      <c r="AL2190" s="258"/>
      <c r="AM2190" s="258"/>
      <c r="AN2190" s="258"/>
      <c r="AO2190" s="258"/>
      <c r="AP2190" s="258"/>
      <c r="AQ2190" s="258"/>
      <c r="AR2190" s="258"/>
      <c r="AT2190" s="193"/>
      <c r="AU2190" s="193"/>
      <c r="AV2190" s="193"/>
      <c r="AW2190" s="193"/>
      <c r="AX2190" s="193"/>
      <c r="AY2190" s="193"/>
      <c r="AZ2190" s="193"/>
      <c r="BA2190" s="193"/>
      <c r="BB2190" s="193"/>
      <c r="BC2190" s="193"/>
      <c r="BD2190" s="193"/>
      <c r="BE2190" s="315"/>
      <c r="BF2190" s="315"/>
      <c r="BG2190" s="315"/>
      <c r="BH2190" s="315"/>
      <c r="BI2190" s="315"/>
      <c r="BJ2190" s="315"/>
      <c r="BK2190" s="315"/>
    </row>
    <row r="2191" spans="1:63" x14ac:dyDescent="0.25">
      <c r="A2191" s="9"/>
      <c r="B2191" s="185" t="s">
        <v>5770</v>
      </c>
      <c r="C2191" s="25" t="s">
        <v>774</v>
      </c>
      <c r="D2191" s="193">
        <v>0.24357161999999999</v>
      </c>
      <c r="E2191" s="193">
        <v>0.16655110000000001</v>
      </c>
      <c r="F2191" s="193">
        <v>3.4150360999999997E-2</v>
      </c>
      <c r="G2191" s="193">
        <v>6.8558255E-3</v>
      </c>
      <c r="H2191" s="193">
        <v>1.2552822E-3</v>
      </c>
      <c r="I2191" s="193">
        <v>1.0443269E-2</v>
      </c>
      <c r="J2191" s="193">
        <v>8.2017258000000003E-3</v>
      </c>
      <c r="K2191" s="193">
        <v>1.0933728999999999E-4</v>
      </c>
      <c r="L2191" s="193">
        <v>1.6004721999999999E-2</v>
      </c>
      <c r="M2191" s="193">
        <v>0</v>
      </c>
      <c r="N2191" s="193">
        <v>0</v>
      </c>
      <c r="O2191" s="193">
        <v>0</v>
      </c>
      <c r="P2191" s="199">
        <f t="shared" si="451"/>
        <v>1.2337118518518517</v>
      </c>
      <c r="Q2191" s="240">
        <v>35.245435999999998</v>
      </c>
      <c r="R2191" s="99">
        <v>17.323046000000001</v>
      </c>
      <c r="S2191" s="99">
        <v>3.0505439999999999</v>
      </c>
      <c r="T2191" s="99">
        <v>3.6180999999999998E-2</v>
      </c>
      <c r="U2191" s="99">
        <v>14.09</v>
      </c>
      <c r="V2191" s="99">
        <v>4.1435659999999999E-2</v>
      </c>
      <c r="W2191" s="99">
        <v>0.70423000000000002</v>
      </c>
      <c r="X2191" s="241">
        <f>SUM(Y2191:AA2191)</f>
        <v>0.23239052842556801</v>
      </c>
      <c r="Y2191" s="241">
        <f>SUM(AB2191:AG2191)</f>
        <v>4.8027892788700011E-2</v>
      </c>
      <c r="Z2191" s="241">
        <f>SUM(AH2191:AP2191)</f>
        <v>0.14099653680086799</v>
      </c>
      <c r="AA2191" s="241">
        <f>SUM(AQ2191:AR2191)</f>
        <v>4.3366098835999997E-2</v>
      </c>
      <c r="AB2191" s="258">
        <v>3.4171559999999997E-2</v>
      </c>
      <c r="AC2191" s="258">
        <v>6.8048234999999997E-6</v>
      </c>
      <c r="AD2191" s="258">
        <v>5.3274732999999998E-3</v>
      </c>
      <c r="AE2191" s="258">
        <v>3.2580132E-6</v>
      </c>
      <c r="AF2191" s="258">
        <v>8.4214601999999996E-3</v>
      </c>
      <c r="AG2191" s="258">
        <v>9.7336452000000001E-5</v>
      </c>
      <c r="AH2191" s="258">
        <v>2.2364373999999999E-2</v>
      </c>
      <c r="AI2191" s="258">
        <v>5.4369727999999999E-5</v>
      </c>
      <c r="AJ2191" s="258">
        <v>4.0309565999999998E-5</v>
      </c>
      <c r="AK2191" s="258">
        <v>3.0936548000000001E-4</v>
      </c>
      <c r="AL2191" s="258">
        <v>5.7746075000000003E-6</v>
      </c>
      <c r="AM2191" s="258">
        <v>1.4519368000000001E-8</v>
      </c>
      <c r="AN2191" s="258">
        <v>7.0743263000000001E-2</v>
      </c>
      <c r="AO2191" s="258">
        <v>2.1495088999999999E-3</v>
      </c>
      <c r="AP2191" s="258">
        <v>4.5329556999999999E-2</v>
      </c>
      <c r="AQ2191" s="258">
        <v>2.7470836E-5</v>
      </c>
      <c r="AR2191" s="258">
        <v>4.3338627999999997E-2</v>
      </c>
      <c r="AT2191" s="193"/>
      <c r="AU2191" s="193"/>
      <c r="AV2191" s="193"/>
      <c r="AW2191" s="193"/>
      <c r="AX2191" s="193"/>
      <c r="AY2191" s="193"/>
      <c r="AZ2191" s="193"/>
      <c r="BA2191" s="193"/>
      <c r="BB2191" s="193"/>
      <c r="BC2191" s="193"/>
      <c r="BD2191" s="193"/>
      <c r="BE2191" s="315"/>
      <c r="BF2191" s="315"/>
      <c r="BG2191" s="315"/>
      <c r="BH2191" s="315"/>
      <c r="BI2191" s="315"/>
      <c r="BJ2191" s="315"/>
      <c r="BK2191" s="315"/>
    </row>
    <row r="2192" spans="1:63" x14ac:dyDescent="0.25">
      <c r="A2192" s="9"/>
      <c r="B2192" s="185" t="s">
        <v>5770</v>
      </c>
      <c r="C2192" s="25" t="s">
        <v>4377</v>
      </c>
      <c r="D2192" s="193">
        <v>0.22549193000000001</v>
      </c>
      <c r="E2192" s="193">
        <v>0.15402367</v>
      </c>
      <c r="F2192" s="193">
        <v>3.1591367000000002E-2</v>
      </c>
      <c r="G2192" s="193">
        <v>6.6816910999999996E-3</v>
      </c>
      <c r="H2192" s="193">
        <v>9.3729184000000004E-4</v>
      </c>
      <c r="I2192" s="193">
        <v>9.0273512000000004E-3</v>
      </c>
      <c r="J2192" s="193">
        <v>8.2805371000000006E-3</v>
      </c>
      <c r="K2192" s="193">
        <v>8.9072048000000002E-5</v>
      </c>
      <c r="L2192" s="193">
        <v>1.486095E-2</v>
      </c>
      <c r="M2192" s="193">
        <v>0</v>
      </c>
      <c r="N2192" s="193">
        <v>0</v>
      </c>
      <c r="O2192" s="193">
        <v>0</v>
      </c>
      <c r="P2192" s="199">
        <f t="shared" si="451"/>
        <v>1.140916074074074</v>
      </c>
      <c r="Q2192" s="240">
        <v>30.031047000000001</v>
      </c>
      <c r="R2192" s="99">
        <v>15.766332999999999</v>
      </c>
      <c r="S2192" s="99">
        <v>2.1661359999999998</v>
      </c>
      <c r="T2192" s="99">
        <v>3.8861E-3</v>
      </c>
      <c r="U2192" s="99">
        <v>11.536</v>
      </c>
      <c r="V2192" s="99">
        <v>4.2001799999999999E-2</v>
      </c>
      <c r="W2192" s="99">
        <v>0.51668999999999998</v>
      </c>
      <c r="X2192" s="241">
        <f>SUM(Y2192:AA2192)</f>
        <v>0.17487279908021899</v>
      </c>
      <c r="Y2192" s="241">
        <f>SUM(AB2192:AG2192)</f>
        <v>4.4234534687300001E-2</v>
      </c>
      <c r="Z2192" s="241">
        <f>SUM(AH2192:AP2192)</f>
        <v>9.1170314108918987E-2</v>
      </c>
      <c r="AA2192" s="241">
        <f>SUM(AQ2192:AR2192)</f>
        <v>3.9467950283999999E-2</v>
      </c>
      <c r="AB2192" s="258">
        <v>3.1604943000000003E-2</v>
      </c>
      <c r="AC2192" s="258">
        <v>6.0751988999999997E-6</v>
      </c>
      <c r="AD2192" s="258">
        <v>4.9058920999999998E-3</v>
      </c>
      <c r="AE2192" s="258">
        <v>2.9738694E-6</v>
      </c>
      <c r="AF2192" s="258">
        <v>7.6460924999999999E-3</v>
      </c>
      <c r="AG2192" s="258">
        <v>6.8558018999999995E-5</v>
      </c>
      <c r="AH2192" s="258">
        <v>2.0684742999999998E-2</v>
      </c>
      <c r="AI2192" s="258">
        <v>5.0214072000000001E-5</v>
      </c>
      <c r="AJ2192" s="258">
        <v>4.1786204999999997E-5</v>
      </c>
      <c r="AK2192" s="258">
        <v>9.5974701000000004E-5</v>
      </c>
      <c r="AL2192" s="258">
        <v>5.2472931999999996E-6</v>
      </c>
      <c r="AM2192" s="258">
        <v>1.3337719E-8</v>
      </c>
      <c r="AN2192" s="258">
        <v>6.2003480999999999E-2</v>
      </c>
      <c r="AO2192" s="258">
        <v>1.9004712E-3</v>
      </c>
      <c r="AP2192" s="258">
        <v>6.3883832999999998E-3</v>
      </c>
      <c r="AQ2192" s="258">
        <v>2.6231284E-5</v>
      </c>
      <c r="AR2192" s="258">
        <v>3.9441719E-2</v>
      </c>
      <c r="AT2192" s="193"/>
      <c r="AU2192" s="193"/>
      <c r="AV2192" s="193"/>
      <c r="AW2192" s="193"/>
      <c r="AX2192" s="193"/>
      <c r="AY2192" s="193"/>
      <c r="AZ2192" s="193"/>
      <c r="BA2192" s="193"/>
      <c r="BB2192" s="193"/>
      <c r="BC2192" s="193"/>
      <c r="BD2192" s="193"/>
      <c r="BE2192" s="315"/>
      <c r="BF2192" s="315"/>
      <c r="BG2192" s="315"/>
      <c r="BH2192" s="315"/>
      <c r="BI2192" s="315"/>
      <c r="BJ2192" s="315"/>
      <c r="BK2192" s="315"/>
    </row>
    <row r="2193" spans="1:63" x14ac:dyDescent="0.25">
      <c r="A2193" s="9"/>
      <c r="B2193" s="185" t="s">
        <v>5770</v>
      </c>
      <c r="C2193" s="25" t="s">
        <v>5635</v>
      </c>
      <c r="D2193" s="193">
        <v>0.34945788</v>
      </c>
      <c r="E2193" s="193">
        <v>0.19730343</v>
      </c>
      <c r="F2193" s="193">
        <v>5.0220656000000002E-2</v>
      </c>
      <c r="G2193" s="193">
        <v>6.0827594000000002E-3</v>
      </c>
      <c r="H2193" s="193">
        <v>2.0588532999999999E-3</v>
      </c>
      <c r="I2193" s="193">
        <v>1.2559735000000001E-2</v>
      </c>
      <c r="J2193" s="193">
        <v>5.5158205999999996E-3</v>
      </c>
      <c r="K2193" s="193">
        <v>8.3135949000000004E-4</v>
      </c>
      <c r="L2193" s="193">
        <v>7.4885265000000006E-2</v>
      </c>
      <c r="M2193" s="193">
        <v>0</v>
      </c>
      <c r="N2193" s="193">
        <v>0</v>
      </c>
      <c r="O2193" s="193">
        <v>0</v>
      </c>
      <c r="P2193" s="199">
        <f t="shared" si="451"/>
        <v>1.4615068888888889</v>
      </c>
      <c r="Q2193" s="240">
        <v>62.360911999999999</v>
      </c>
      <c r="R2193" s="99">
        <v>28.966411000000001</v>
      </c>
      <c r="S2193" s="99">
        <v>5.4170480000000003</v>
      </c>
      <c r="T2193" s="99">
        <v>8.0409000000000003E-4</v>
      </c>
      <c r="U2193" s="99">
        <v>25.31</v>
      </c>
      <c r="V2193" s="99">
        <v>7.2949150000000004E-2</v>
      </c>
      <c r="W2193" s="99">
        <v>2.5937000000000001</v>
      </c>
      <c r="X2193" s="241">
        <f>SUM(Y2193:AA2193)</f>
        <v>0.34918881314538597</v>
      </c>
      <c r="Y2193" s="241">
        <f>SUM(AB2193:AG2193)</f>
        <v>6.5102979880399994E-2</v>
      </c>
      <c r="Z2193" s="241">
        <f>SUM(AH2193:AP2193)</f>
        <v>0.211835499621986</v>
      </c>
      <c r="AA2193" s="241">
        <f>SUM(AQ2193:AR2193)</f>
        <v>7.2250333643E-2</v>
      </c>
      <c r="AB2193" s="258">
        <v>4.0497962999999998E-2</v>
      </c>
      <c r="AC2193" s="258">
        <v>3.2693023000000002E-4</v>
      </c>
      <c r="AD2193" s="258">
        <v>1.1664766E-2</v>
      </c>
      <c r="AE2193" s="258">
        <v>5.2217404000000004E-6</v>
      </c>
      <c r="AF2193" s="258">
        <v>1.2472006000000001E-2</v>
      </c>
      <c r="AG2193" s="258">
        <v>1.3609291000000001E-4</v>
      </c>
      <c r="AH2193" s="258">
        <v>2.6509479999999998E-2</v>
      </c>
      <c r="AI2193" s="258">
        <v>7.9004449999999995E-5</v>
      </c>
      <c r="AJ2193" s="258">
        <v>4.1128921000000003E-5</v>
      </c>
      <c r="AK2193" s="258">
        <v>8.2017356999999994E-5</v>
      </c>
      <c r="AL2193" s="258">
        <v>8.0727975999999998E-6</v>
      </c>
      <c r="AM2193" s="258">
        <v>2.2496385999999999E-8</v>
      </c>
      <c r="AN2193" s="258">
        <v>0.17514339000000001</v>
      </c>
      <c r="AO2193" s="258">
        <v>5.2006941000000001E-3</v>
      </c>
      <c r="AP2193" s="258">
        <v>4.7716894999999997E-3</v>
      </c>
      <c r="AQ2193" s="258">
        <v>2.7700643000000001E-5</v>
      </c>
      <c r="AR2193" s="258">
        <v>7.2222632999999994E-2</v>
      </c>
      <c r="AT2193" s="193"/>
      <c r="AU2193" s="193"/>
      <c r="AV2193" s="193"/>
      <c r="AW2193" s="193"/>
      <c r="AX2193" s="193"/>
      <c r="AY2193" s="193"/>
      <c r="AZ2193" s="193"/>
      <c r="BA2193" s="193"/>
      <c r="BB2193" s="193"/>
      <c r="BC2193" s="193"/>
      <c r="BD2193" s="193"/>
      <c r="BE2193" s="315"/>
      <c r="BF2193" s="315"/>
      <c r="BG2193" s="315"/>
      <c r="BH2193" s="315"/>
      <c r="BI2193" s="315"/>
      <c r="BJ2193" s="315"/>
      <c r="BK2193" s="315"/>
    </row>
    <row r="2194" spans="1:63" x14ac:dyDescent="0.25">
      <c r="A2194" s="58" t="s">
        <v>2781</v>
      </c>
      <c r="B2194" s="58"/>
      <c r="C2194" s="43"/>
      <c r="D2194" s="199"/>
      <c r="E2194" s="199"/>
      <c r="F2194" s="199"/>
      <c r="G2194" s="199"/>
      <c r="H2194" s="199"/>
      <c r="I2194" s="199"/>
      <c r="J2194" s="199"/>
      <c r="K2194" s="199"/>
      <c r="L2194" s="199"/>
      <c r="M2194" s="199"/>
      <c r="N2194" s="199"/>
      <c r="O2194" s="199"/>
      <c r="P2194" s="199"/>
      <c r="Q2194" s="239"/>
      <c r="R2194" s="97"/>
      <c r="S2194" s="97"/>
      <c r="T2194" s="97"/>
      <c r="U2194" s="97"/>
      <c r="V2194" s="97"/>
      <c r="W2194" s="97"/>
      <c r="X2194" s="259"/>
      <c r="Y2194" s="259"/>
      <c r="Z2194" s="259"/>
      <c r="AA2194" s="258"/>
      <c r="AB2194" s="258"/>
      <c r="AC2194" s="258"/>
      <c r="AD2194" s="258"/>
      <c r="AE2194" s="258"/>
      <c r="AF2194" s="258"/>
      <c r="AG2194" s="258"/>
      <c r="AH2194" s="258"/>
      <c r="AI2194" s="258"/>
      <c r="AJ2194" s="258"/>
      <c r="AK2194" s="258"/>
      <c r="AL2194" s="258"/>
      <c r="AM2194" s="258"/>
      <c r="AN2194" s="258"/>
      <c r="AO2194" s="258"/>
      <c r="AP2194" s="258"/>
      <c r="AQ2194" s="258"/>
      <c r="AR2194" s="258"/>
      <c r="AT2194" s="193"/>
      <c r="AU2194" s="193"/>
      <c r="AV2194" s="193"/>
      <c r="AW2194" s="193"/>
      <c r="AX2194" s="193"/>
      <c r="AY2194" s="193"/>
      <c r="AZ2194" s="193"/>
      <c r="BA2194" s="193"/>
      <c r="BB2194" s="193"/>
      <c r="BC2194" s="193"/>
      <c r="BD2194" s="193"/>
      <c r="BE2194" s="315"/>
      <c r="BF2194" s="315"/>
      <c r="BG2194" s="315"/>
      <c r="BH2194" s="315"/>
      <c r="BI2194" s="315"/>
      <c r="BJ2194" s="315"/>
      <c r="BK2194" s="315"/>
    </row>
    <row r="2195" spans="1:63" x14ac:dyDescent="0.25">
      <c r="A2195" s="43"/>
      <c r="B2195" s="185" t="s">
        <v>1264</v>
      </c>
      <c r="C2195" s="6" t="s">
        <v>2362</v>
      </c>
      <c r="D2195" s="193">
        <v>3905438.8</v>
      </c>
      <c r="E2195" s="193">
        <v>742399.59</v>
      </c>
      <c r="F2195" s="193">
        <v>292475.96000000002</v>
      </c>
      <c r="G2195" s="193">
        <v>29888.462</v>
      </c>
      <c r="H2195" s="193">
        <v>10343.121999999999</v>
      </c>
      <c r="I2195" s="193">
        <v>159581.69</v>
      </c>
      <c r="J2195" s="193">
        <v>76004.146999999997</v>
      </c>
      <c r="K2195" s="193">
        <v>1498.7474</v>
      </c>
      <c r="L2195" s="193">
        <v>2593247.1</v>
      </c>
      <c r="M2195" s="193">
        <v>0</v>
      </c>
      <c r="N2195" s="193">
        <v>0</v>
      </c>
      <c r="O2195" s="193">
        <v>0</v>
      </c>
      <c r="P2195" s="199">
        <f t="shared" si="451"/>
        <v>5499256.222222222</v>
      </c>
      <c r="Q2195" s="240">
        <v>86222998</v>
      </c>
      <c r="R2195" s="99">
        <v>66935880</v>
      </c>
      <c r="S2195" s="99">
        <v>11347840</v>
      </c>
      <c r="T2195" s="99">
        <v>137.19</v>
      </c>
      <c r="U2195" s="99">
        <v>1308400</v>
      </c>
      <c r="V2195" s="99">
        <v>142240.5</v>
      </c>
      <c r="W2195" s="99">
        <v>6488500</v>
      </c>
      <c r="X2195" s="241">
        <f>SUM(Y2195:AA2195)</f>
        <v>641607.32101461</v>
      </c>
      <c r="Y2195" s="241">
        <f>SUM(AB2195:AG2195)</f>
        <v>308893.33635399997</v>
      </c>
      <c r="Z2195" s="241">
        <f>SUM(AH2195:AP2195)</f>
        <v>161793.83086061003</v>
      </c>
      <c r="AA2195" s="241">
        <f>SUM(AQ2195:AR2195)</f>
        <v>170920.1538</v>
      </c>
      <c r="AB2195" s="258">
        <v>152431.78</v>
      </c>
      <c r="AC2195" s="258">
        <v>18.229793000000001</v>
      </c>
      <c r="AD2195" s="258">
        <v>49811.754999999997</v>
      </c>
      <c r="AE2195" s="258">
        <v>16.970510999999998</v>
      </c>
      <c r="AF2195" s="258">
        <v>106261.71</v>
      </c>
      <c r="AG2195" s="258">
        <v>352.89105000000001</v>
      </c>
      <c r="AH2195" s="258">
        <v>99768.331000000006</v>
      </c>
      <c r="AI2195" s="258">
        <v>492.42529000000002</v>
      </c>
      <c r="AJ2195" s="258">
        <v>251.53113999999999</v>
      </c>
      <c r="AK2195" s="258">
        <v>278.61752000000001</v>
      </c>
      <c r="AL2195" s="258">
        <v>119.98666</v>
      </c>
      <c r="AM2195" s="258">
        <v>0.36705061</v>
      </c>
      <c r="AN2195" s="258">
        <v>5253.2561999999998</v>
      </c>
      <c r="AO2195" s="258">
        <v>33088.097000000002</v>
      </c>
      <c r="AP2195" s="258">
        <v>22541.219000000001</v>
      </c>
      <c r="AQ2195" s="258">
        <v>3333.6938</v>
      </c>
      <c r="AR2195" s="258">
        <v>167586.46</v>
      </c>
      <c r="AT2195" s="193"/>
      <c r="AU2195" s="193"/>
      <c r="AV2195" s="193"/>
      <c r="AW2195" s="193"/>
      <c r="AX2195" s="193"/>
      <c r="AY2195" s="193"/>
      <c r="AZ2195" s="193"/>
      <c r="BA2195" s="193"/>
      <c r="BB2195" s="193"/>
      <c r="BC2195" s="193"/>
      <c r="BD2195" s="193"/>
      <c r="BE2195" s="315"/>
      <c r="BF2195" s="315"/>
      <c r="BG2195" s="315"/>
      <c r="BH2195" s="315"/>
      <c r="BI2195" s="315"/>
      <c r="BJ2195" s="315"/>
      <c r="BK2195" s="315"/>
    </row>
    <row r="2196" spans="1:63" x14ac:dyDescent="0.25">
      <c r="A2196" s="58" t="s">
        <v>544</v>
      </c>
      <c r="B2196" s="58"/>
      <c r="C2196" s="9"/>
      <c r="D2196" s="195"/>
      <c r="E2196" s="195"/>
      <c r="F2196" s="195"/>
      <c r="G2196" s="195"/>
      <c r="H2196" s="195"/>
      <c r="I2196" s="195"/>
      <c r="J2196" s="195"/>
      <c r="K2196" s="195"/>
      <c r="L2196" s="195"/>
      <c r="M2196" s="195"/>
      <c r="N2196" s="195"/>
      <c r="O2196" s="195"/>
      <c r="P2196" s="195"/>
      <c r="Q2196" s="239"/>
      <c r="R2196" s="97"/>
      <c r="S2196" s="97"/>
      <c r="T2196" s="97"/>
      <c r="U2196" s="97"/>
      <c r="V2196" s="97"/>
      <c r="W2196" s="97"/>
      <c r="X2196" s="259"/>
      <c r="Y2196" s="259"/>
      <c r="Z2196" s="259"/>
      <c r="AA2196" s="258"/>
      <c r="AB2196" s="258"/>
      <c r="AC2196" s="258"/>
      <c r="AD2196" s="258"/>
      <c r="AE2196" s="258"/>
      <c r="AF2196" s="258"/>
      <c r="AG2196" s="258"/>
      <c r="AH2196" s="258"/>
      <c r="AI2196" s="258"/>
      <c r="AJ2196" s="258"/>
      <c r="AK2196" s="258"/>
      <c r="AL2196" s="258"/>
      <c r="AM2196" s="258"/>
      <c r="AN2196" s="258"/>
      <c r="AO2196" s="258"/>
      <c r="AP2196" s="258"/>
      <c r="AQ2196" s="258"/>
      <c r="AR2196" s="258"/>
      <c r="AT2196" s="193"/>
      <c r="AU2196" s="193"/>
      <c r="AV2196" s="193"/>
      <c r="AW2196" s="193"/>
      <c r="AX2196" s="193"/>
      <c r="AY2196" s="193"/>
      <c r="AZ2196" s="193"/>
      <c r="BA2196" s="193"/>
      <c r="BB2196" s="193"/>
      <c r="BC2196" s="193"/>
      <c r="BD2196" s="193"/>
      <c r="BE2196" s="315"/>
      <c r="BF2196" s="315"/>
      <c r="BG2196" s="315"/>
      <c r="BH2196" s="315"/>
      <c r="BI2196" s="315"/>
      <c r="BJ2196" s="315"/>
      <c r="BK2196" s="315"/>
    </row>
    <row r="2197" spans="1:63" x14ac:dyDescent="0.25">
      <c r="A2197" s="9"/>
      <c r="B2197" s="185" t="s">
        <v>5770</v>
      </c>
      <c r="C2197" s="25" t="s">
        <v>4014</v>
      </c>
      <c r="D2197" s="193">
        <v>0.17967271000000001</v>
      </c>
      <c r="E2197" s="193">
        <v>0.12045014</v>
      </c>
      <c r="F2197" s="193">
        <v>3.2654821000000001E-2</v>
      </c>
      <c r="G2197" s="193">
        <v>7.2391332999999997E-3</v>
      </c>
      <c r="H2197" s="193">
        <v>2.8730652000000001E-4</v>
      </c>
      <c r="I2197" s="193">
        <v>9.5048537999999991E-3</v>
      </c>
      <c r="J2197" s="193">
        <v>3.0680127E-3</v>
      </c>
      <c r="K2197" s="193">
        <v>1.4696855E-4</v>
      </c>
      <c r="L2197" s="193">
        <v>6.3214774E-3</v>
      </c>
      <c r="M2197" s="193">
        <v>0</v>
      </c>
      <c r="N2197" s="193">
        <v>0</v>
      </c>
      <c r="O2197" s="193">
        <v>0</v>
      </c>
      <c r="P2197" s="199">
        <f t="shared" si="451"/>
        <v>0.89222325925925916</v>
      </c>
      <c r="Q2197" s="240">
        <v>51.486105000000002</v>
      </c>
      <c r="R2197" s="99">
        <v>10.144443000000001</v>
      </c>
      <c r="S2197" s="99">
        <v>7.5555199999999996</v>
      </c>
      <c r="T2197" s="99">
        <v>9.3806999999999998E-6</v>
      </c>
      <c r="U2197" s="99">
        <v>30.745999999999999</v>
      </c>
      <c r="V2197" s="99">
        <v>0.16863259</v>
      </c>
      <c r="W2197" s="99">
        <v>2.8715000000000002</v>
      </c>
      <c r="X2197" s="241">
        <f t="shared" ref="X2197:X2207" si="452">SUM(Y2197:AA2197)</f>
        <v>0.10320525361427299</v>
      </c>
      <c r="Y2197" s="241">
        <f t="shared" ref="Y2197:Y2207" si="453">SUM(AB2197:AG2197)</f>
        <v>3.9038954295999989E-2</v>
      </c>
      <c r="Z2197" s="241">
        <f t="shared" ref="Z2197:Z2207" si="454">SUM(AH2197:AP2197)</f>
        <v>3.9397744734273002E-2</v>
      </c>
      <c r="AA2197" s="241">
        <f t="shared" ref="AA2197:AA2207" si="455">SUM(AQ2197:AR2197)</f>
        <v>2.4768554583999999E-2</v>
      </c>
      <c r="AB2197" s="258">
        <v>2.4723223999999999E-2</v>
      </c>
      <c r="AC2197" s="258">
        <v>2.9554112000000001E-6</v>
      </c>
      <c r="AD2197" s="258">
        <v>6.7388207999999998E-3</v>
      </c>
      <c r="AE2197" s="258">
        <v>1.8620048E-6</v>
      </c>
      <c r="AF2197" s="258">
        <v>7.3338309000000003E-3</v>
      </c>
      <c r="AG2197" s="258">
        <v>2.3826117999999999E-4</v>
      </c>
      <c r="AH2197" s="258">
        <v>1.6181153E-2</v>
      </c>
      <c r="AI2197" s="258">
        <v>5.3357450999999998E-5</v>
      </c>
      <c r="AJ2197" s="258">
        <v>4.5904206999999999E-5</v>
      </c>
      <c r="AK2197" s="258">
        <v>1.2363401999999999E-4</v>
      </c>
      <c r="AL2197" s="258">
        <v>5.8237467000000002E-6</v>
      </c>
      <c r="AM2197" s="258">
        <v>1.6199572999999999E-8</v>
      </c>
      <c r="AN2197" s="258">
        <v>2.1395862000000002E-2</v>
      </c>
      <c r="AO2197" s="258">
        <v>7.6531807999999997E-4</v>
      </c>
      <c r="AP2197" s="258">
        <v>8.2667603000000003E-4</v>
      </c>
      <c r="AQ2197" s="258">
        <v>1.5159583999999999E-5</v>
      </c>
      <c r="AR2197" s="258">
        <v>2.4753395000000001E-2</v>
      </c>
      <c r="AT2197" s="193"/>
      <c r="AU2197" s="193"/>
      <c r="AV2197" s="193"/>
      <c r="AW2197" s="193"/>
      <c r="AX2197" s="193"/>
      <c r="AY2197" s="193"/>
      <c r="AZ2197" s="193"/>
      <c r="BA2197" s="193"/>
      <c r="BB2197" s="193"/>
      <c r="BC2197" s="193"/>
      <c r="BD2197" s="193"/>
      <c r="BE2197" s="315"/>
      <c r="BF2197" s="315"/>
      <c r="BG2197" s="315"/>
      <c r="BH2197" s="315"/>
      <c r="BI2197" s="315"/>
      <c r="BJ2197" s="315"/>
      <c r="BK2197" s="315"/>
    </row>
    <row r="2198" spans="1:63" x14ac:dyDescent="0.25">
      <c r="A2198" s="9"/>
      <c r="B2198" s="185" t="s">
        <v>5770</v>
      </c>
      <c r="C2198" s="25" t="s">
        <v>4013</v>
      </c>
      <c r="D2198" s="193">
        <v>0.17173158999999999</v>
      </c>
      <c r="E2198" s="193">
        <v>0.11441316999999999</v>
      </c>
      <c r="F2198" s="193">
        <v>3.1993227999999999E-2</v>
      </c>
      <c r="G2198" s="193">
        <v>6.7299454000000003E-3</v>
      </c>
      <c r="H2198" s="193">
        <v>4.8329986E-4</v>
      </c>
      <c r="I2198" s="193">
        <v>1.0347429E-2</v>
      </c>
      <c r="J2198" s="193">
        <v>2.4538895000000001E-3</v>
      </c>
      <c r="K2198" s="193">
        <v>1.0459008000000001E-4</v>
      </c>
      <c r="L2198" s="193">
        <v>5.2060305999999997E-3</v>
      </c>
      <c r="M2198" s="193">
        <v>0</v>
      </c>
      <c r="N2198" s="193">
        <v>0</v>
      </c>
      <c r="O2198" s="193">
        <v>0</v>
      </c>
      <c r="P2198" s="199">
        <f t="shared" si="451"/>
        <v>0.84750496296296285</v>
      </c>
      <c r="Q2198" s="240">
        <v>54.117910999999999</v>
      </c>
      <c r="R2198" s="99">
        <v>11.249793</v>
      </c>
      <c r="S2198" s="99">
        <v>6.5548000000000002</v>
      </c>
      <c r="T2198" s="99">
        <v>1.1038E-5</v>
      </c>
      <c r="U2198" s="99">
        <v>33.655000000000001</v>
      </c>
      <c r="V2198" s="99">
        <v>0.14580694999999999</v>
      </c>
      <c r="W2198" s="99">
        <v>2.5125000000000002</v>
      </c>
      <c r="X2198" s="241">
        <f t="shared" si="452"/>
        <v>0.35868862972389198</v>
      </c>
      <c r="Y2198" s="241">
        <f t="shared" si="453"/>
        <v>3.6661269737500002E-2</v>
      </c>
      <c r="Z2198" s="241">
        <f t="shared" si="454"/>
        <v>0.29442683815639198</v>
      </c>
      <c r="AA2198" s="241">
        <f t="shared" si="455"/>
        <v>2.7600521829999999E-2</v>
      </c>
      <c r="AB2198" s="258">
        <v>2.3485058999999999E-2</v>
      </c>
      <c r="AC2198" s="258">
        <v>3.7203935000000001E-6</v>
      </c>
      <c r="AD2198" s="258">
        <v>5.4305003999999997E-3</v>
      </c>
      <c r="AE2198" s="258">
        <v>2.3099940000000002E-6</v>
      </c>
      <c r="AF2198" s="258">
        <v>7.5329864999999999E-3</v>
      </c>
      <c r="AG2198" s="258">
        <v>2.0669345E-4</v>
      </c>
      <c r="AH2198" s="258">
        <v>1.5370831E-2</v>
      </c>
      <c r="AI2198" s="258">
        <v>5.1829405000000003E-5</v>
      </c>
      <c r="AJ2198" s="258">
        <v>3.8939731999999997E-5</v>
      </c>
      <c r="AK2198" s="258">
        <v>1.0845212999999999E-4</v>
      </c>
      <c r="AL2198" s="258">
        <v>4.4684293000000003E-6</v>
      </c>
      <c r="AM2198" s="258">
        <v>1.2960091999999999E-8</v>
      </c>
      <c r="AN2198" s="258">
        <v>0.26620907999999999</v>
      </c>
      <c r="AO2198" s="258">
        <v>7.3785142999999997E-3</v>
      </c>
      <c r="AP2198" s="258">
        <v>5.2647101999999998E-3</v>
      </c>
      <c r="AQ2198" s="258">
        <v>1.3590830000000001E-5</v>
      </c>
      <c r="AR2198" s="258">
        <v>2.7586930999999999E-2</v>
      </c>
      <c r="AT2198" s="193"/>
      <c r="AU2198" s="193"/>
      <c r="AV2198" s="193"/>
      <c r="AW2198" s="193"/>
      <c r="AX2198" s="193"/>
      <c r="AY2198" s="193"/>
      <c r="AZ2198" s="193"/>
      <c r="BA2198" s="193"/>
      <c r="BB2198" s="193"/>
      <c r="BC2198" s="193"/>
      <c r="BD2198" s="193"/>
      <c r="BE2198" s="315"/>
      <c r="BF2198" s="315"/>
      <c r="BG2198" s="315"/>
      <c r="BH2198" s="315"/>
      <c r="BI2198" s="315"/>
      <c r="BJ2198" s="315"/>
      <c r="BK2198" s="315"/>
    </row>
    <row r="2199" spans="1:63" x14ac:dyDescent="0.25">
      <c r="A2199" s="43"/>
      <c r="B2199" s="185" t="s">
        <v>5770</v>
      </c>
      <c r="C2199" s="25" t="s">
        <v>4012</v>
      </c>
      <c r="D2199" s="193">
        <v>0.19797524</v>
      </c>
      <c r="E2199" s="193">
        <v>0.10604735999999999</v>
      </c>
      <c r="F2199" s="193">
        <v>5.3556523000000002E-2</v>
      </c>
      <c r="G2199" s="193">
        <v>6.1823672999999999E-3</v>
      </c>
      <c r="H2199" s="193">
        <v>7.0565999999999999E-4</v>
      </c>
      <c r="I2199" s="193">
        <v>1.8199396E-2</v>
      </c>
      <c r="J2199" s="193">
        <v>3.7705092000000001E-3</v>
      </c>
      <c r="K2199" s="193">
        <v>1.6588395E-4</v>
      </c>
      <c r="L2199" s="193">
        <v>9.3475432000000008E-3</v>
      </c>
      <c r="M2199" s="193">
        <v>0</v>
      </c>
      <c r="N2199" s="193">
        <v>0</v>
      </c>
      <c r="O2199" s="193">
        <v>0</v>
      </c>
      <c r="P2199" s="199">
        <f t="shared" si="451"/>
        <v>0.7855359999999999</v>
      </c>
      <c r="Q2199" s="240">
        <v>61.958691000000002</v>
      </c>
      <c r="R2199" s="99">
        <v>10.661638</v>
      </c>
      <c r="S2199" s="99">
        <v>2.4262000000000001</v>
      </c>
      <c r="T2199" s="99">
        <v>1.8017999999999999E-5</v>
      </c>
      <c r="U2199" s="99">
        <v>48.421999999999997</v>
      </c>
      <c r="V2199" s="99">
        <v>4.174506E-2</v>
      </c>
      <c r="W2199" s="99">
        <v>0.40709000000000001</v>
      </c>
      <c r="X2199" s="241">
        <f t="shared" si="452"/>
        <v>0.32816626983522101</v>
      </c>
      <c r="Y2199" s="241">
        <f t="shared" si="453"/>
        <v>4.0167469833300003E-2</v>
      </c>
      <c r="Z2199" s="241">
        <f t="shared" si="454"/>
        <v>0.26131811485192102</v>
      </c>
      <c r="AA2199" s="241">
        <f t="shared" si="455"/>
        <v>2.6680685150000001E-2</v>
      </c>
      <c r="AB2199" s="258">
        <v>2.1756668E-2</v>
      </c>
      <c r="AC2199" s="258">
        <v>4.1691174E-6</v>
      </c>
      <c r="AD2199" s="258">
        <v>4.8670800000000002E-3</v>
      </c>
      <c r="AE2199" s="258">
        <v>4.8937129E-6</v>
      </c>
      <c r="AF2199" s="258">
        <v>1.3457195999999999E-2</v>
      </c>
      <c r="AG2199" s="258">
        <v>7.7463003000000002E-5</v>
      </c>
      <c r="AH2199" s="258">
        <v>1.4239473000000001E-2</v>
      </c>
      <c r="AI2199" s="258">
        <v>8.0017204999999997E-5</v>
      </c>
      <c r="AJ2199" s="258">
        <v>3.1027352000000003E-5</v>
      </c>
      <c r="AK2199" s="258">
        <v>4.2968971000000002E-5</v>
      </c>
      <c r="AL2199" s="258">
        <v>4.7189763000000001E-6</v>
      </c>
      <c r="AM2199" s="258">
        <v>1.1447620999999999E-8</v>
      </c>
      <c r="AN2199" s="258">
        <v>0.23535489000000001</v>
      </c>
      <c r="AO2199" s="258">
        <v>6.8179E-3</v>
      </c>
      <c r="AP2199" s="258">
        <v>4.7471079000000003E-3</v>
      </c>
      <c r="AQ2199" s="258">
        <v>2.296915E-5</v>
      </c>
      <c r="AR2199" s="258">
        <v>2.6657716000000001E-2</v>
      </c>
      <c r="AT2199" s="193"/>
      <c r="AU2199" s="193"/>
      <c r="AV2199" s="193"/>
      <c r="AW2199" s="193"/>
      <c r="AX2199" s="193"/>
      <c r="AY2199" s="193"/>
      <c r="AZ2199" s="193"/>
      <c r="BA2199" s="193"/>
      <c r="BB2199" s="193"/>
      <c r="BC2199" s="193"/>
      <c r="BD2199" s="193"/>
      <c r="BE2199" s="315"/>
      <c r="BF2199" s="315"/>
      <c r="BG2199" s="315"/>
      <c r="BH2199" s="315"/>
      <c r="BI2199" s="315"/>
      <c r="BJ2199" s="315"/>
      <c r="BK2199" s="315"/>
    </row>
    <row r="2200" spans="1:63" x14ac:dyDescent="0.25">
      <c r="A2200" s="43"/>
      <c r="B2200" s="185" t="s">
        <v>5770</v>
      </c>
      <c r="C2200" s="25" t="s">
        <v>2786</v>
      </c>
      <c r="D2200" s="193">
        <v>0.20023468999999999</v>
      </c>
      <c r="E2200" s="193">
        <v>0.10769618</v>
      </c>
      <c r="F2200" s="193">
        <v>5.3726144000000003E-2</v>
      </c>
      <c r="G2200" s="193">
        <v>6.2111728999999999E-3</v>
      </c>
      <c r="H2200" s="193">
        <v>7.1724362999999998E-4</v>
      </c>
      <c r="I2200" s="193">
        <v>1.8301843000000002E-2</v>
      </c>
      <c r="J2200" s="193">
        <v>3.9054291999999998E-3</v>
      </c>
      <c r="K2200" s="193">
        <v>1.6690593000000001E-4</v>
      </c>
      <c r="L2200" s="193">
        <v>9.5097719000000001E-3</v>
      </c>
      <c r="M2200" s="193">
        <v>0</v>
      </c>
      <c r="N2200" s="193">
        <v>0</v>
      </c>
      <c r="O2200" s="193">
        <v>0</v>
      </c>
      <c r="P2200" s="199">
        <f t="shared" si="451"/>
        <v>0.79774948148148139</v>
      </c>
      <c r="Q2200" s="240">
        <v>62.176774000000002</v>
      </c>
      <c r="R2200" s="99">
        <v>10.853078999999999</v>
      </c>
      <c r="S2200" s="99">
        <v>2.4479839999999999</v>
      </c>
      <c r="T2200" s="99">
        <v>1.8615E-5</v>
      </c>
      <c r="U2200" s="99">
        <v>48.423000000000002</v>
      </c>
      <c r="V2200" s="99">
        <v>4.1992790000000002E-2</v>
      </c>
      <c r="W2200" s="99">
        <v>0.41070000000000001</v>
      </c>
      <c r="X2200" s="241">
        <f t="shared" si="452"/>
        <v>0.32934532421948604</v>
      </c>
      <c r="Y2200" s="241">
        <f t="shared" si="453"/>
        <v>4.0622529655400003E-2</v>
      </c>
      <c r="Z2200" s="241">
        <f t="shared" si="454"/>
        <v>0.26156293337208603</v>
      </c>
      <c r="AA2200" s="241">
        <f t="shared" si="455"/>
        <v>2.7159861192E-2</v>
      </c>
      <c r="AB2200" s="258">
        <v>2.2095212999999999E-2</v>
      </c>
      <c r="AC2200" s="258">
        <v>4.2685831000000002E-6</v>
      </c>
      <c r="AD2200" s="258">
        <v>4.9014464000000004E-3</v>
      </c>
      <c r="AE2200" s="258">
        <v>4.9599873E-6</v>
      </c>
      <c r="AF2200" s="258">
        <v>1.3538481999999999E-2</v>
      </c>
      <c r="AG2200" s="258">
        <v>7.8159684999999995E-5</v>
      </c>
      <c r="AH2200" s="258">
        <v>1.4461051000000001E-2</v>
      </c>
      <c r="AI2200" s="258">
        <v>8.0178994000000003E-5</v>
      </c>
      <c r="AJ2200" s="258">
        <v>3.1264794000000003E-5</v>
      </c>
      <c r="AK2200" s="258">
        <v>4.3538244000000003E-5</v>
      </c>
      <c r="AL2200" s="258">
        <v>4.7512008999999998E-6</v>
      </c>
      <c r="AM2200" s="258">
        <v>1.1539186E-8</v>
      </c>
      <c r="AN2200" s="258">
        <v>0.23535706000000001</v>
      </c>
      <c r="AO2200" s="258">
        <v>6.8271531000000003E-3</v>
      </c>
      <c r="AP2200" s="258">
        <v>4.7579244999999999E-3</v>
      </c>
      <c r="AQ2200" s="258">
        <v>2.3441192E-5</v>
      </c>
      <c r="AR2200" s="258">
        <v>2.7136420000000001E-2</v>
      </c>
      <c r="AT2200" s="193"/>
      <c r="AU2200" s="193"/>
      <c r="AV2200" s="193"/>
      <c r="AW2200" s="193"/>
      <c r="AX2200" s="193"/>
      <c r="AY2200" s="193"/>
      <c r="AZ2200" s="193"/>
      <c r="BA2200" s="193"/>
      <c r="BB2200" s="193"/>
      <c r="BC2200" s="193"/>
      <c r="BD2200" s="193"/>
      <c r="BE2200" s="315"/>
      <c r="BF2200" s="315"/>
      <c r="BG2200" s="315"/>
      <c r="BH2200" s="315"/>
      <c r="BI2200" s="315"/>
      <c r="BJ2200" s="315"/>
      <c r="BK2200" s="315"/>
    </row>
    <row r="2201" spans="1:63" x14ac:dyDescent="0.25">
      <c r="A2201" s="9"/>
      <c r="B2201" s="185" t="s">
        <v>5770</v>
      </c>
      <c r="C2201" s="25" t="s">
        <v>2785</v>
      </c>
      <c r="D2201" s="193">
        <v>0.13412610999999999</v>
      </c>
      <c r="E2201" s="193">
        <v>7.0425857999999994E-2</v>
      </c>
      <c r="F2201" s="193">
        <v>3.6775660000000002E-2</v>
      </c>
      <c r="G2201" s="193">
        <v>5.3988350000000003E-3</v>
      </c>
      <c r="H2201" s="193">
        <v>4.6388655000000002E-4</v>
      </c>
      <c r="I2201" s="193">
        <v>1.3554276000000001E-2</v>
      </c>
      <c r="J2201" s="193">
        <v>1.9873539000000002E-3</v>
      </c>
      <c r="K2201" s="193">
        <v>1.3692614999999999E-4</v>
      </c>
      <c r="L2201" s="193">
        <v>5.3833096000000004E-3</v>
      </c>
      <c r="M2201" s="193">
        <v>0</v>
      </c>
      <c r="N2201" s="193">
        <v>0</v>
      </c>
      <c r="O2201" s="193">
        <v>0</v>
      </c>
      <c r="P2201" s="199">
        <f t="shared" si="451"/>
        <v>0.52167302222222212</v>
      </c>
      <c r="Q2201" s="240">
        <v>57.354174</v>
      </c>
      <c r="R2201" s="99">
        <v>6.7754436</v>
      </c>
      <c r="S2201" s="99">
        <v>1.6892400000000001</v>
      </c>
      <c r="T2201" s="99">
        <v>8.7725999999999997E-6</v>
      </c>
      <c r="U2201" s="99">
        <v>48.575000000000003</v>
      </c>
      <c r="V2201" s="99">
        <v>3.0291720000000001E-2</v>
      </c>
      <c r="W2201" s="99">
        <v>0.28419</v>
      </c>
      <c r="X2201" s="241">
        <f t="shared" si="452"/>
        <v>0.30123969671407275</v>
      </c>
      <c r="Y2201" s="241">
        <f t="shared" si="453"/>
        <v>2.7405772730700002E-2</v>
      </c>
      <c r="Z2201" s="241">
        <f t="shared" si="454"/>
        <v>0.25687645293137273</v>
      </c>
      <c r="AA2201" s="241">
        <f t="shared" si="455"/>
        <v>1.6957471052E-2</v>
      </c>
      <c r="AB2201" s="258">
        <v>1.4441805E-2</v>
      </c>
      <c r="AC2201" s="258">
        <v>2.4525130999999999E-6</v>
      </c>
      <c r="AD2201" s="258">
        <v>3.9471426E-3</v>
      </c>
      <c r="AE2201" s="258">
        <v>3.0501576E-6</v>
      </c>
      <c r="AF2201" s="258">
        <v>8.9574100000000007E-3</v>
      </c>
      <c r="AG2201" s="258">
        <v>5.391246E-5</v>
      </c>
      <c r="AH2201" s="258">
        <v>9.4518181999999999E-3</v>
      </c>
      <c r="AI2201" s="258">
        <v>5.3641111000000001E-5</v>
      </c>
      <c r="AJ2201" s="258">
        <v>2.2735778E-5</v>
      </c>
      <c r="AK2201" s="258">
        <v>3.2723791000000002E-5</v>
      </c>
      <c r="AL2201" s="258">
        <v>3.8125534000000001E-6</v>
      </c>
      <c r="AM2201" s="258">
        <v>8.3979726999999997E-9</v>
      </c>
      <c r="AN2201" s="258">
        <v>0.23623733</v>
      </c>
      <c r="AO2201" s="258">
        <v>6.6250049000000002E-3</v>
      </c>
      <c r="AP2201" s="258">
        <v>4.4493782000000004E-3</v>
      </c>
      <c r="AQ2201" s="258">
        <v>1.2575052E-5</v>
      </c>
      <c r="AR2201" s="258">
        <v>1.6944896000000001E-2</v>
      </c>
      <c r="AT2201" s="193"/>
      <c r="AU2201" s="193"/>
      <c r="AV2201" s="193"/>
      <c r="AW2201" s="193"/>
      <c r="AX2201" s="193"/>
      <c r="AY2201" s="193"/>
      <c r="AZ2201" s="193"/>
      <c r="BA2201" s="193"/>
      <c r="BB2201" s="193"/>
      <c r="BC2201" s="193"/>
      <c r="BD2201" s="193"/>
      <c r="BE2201" s="315"/>
      <c r="BF2201" s="315"/>
      <c r="BG2201" s="315"/>
      <c r="BH2201" s="315"/>
      <c r="BI2201" s="315"/>
      <c r="BJ2201" s="315"/>
      <c r="BK2201" s="315"/>
    </row>
    <row r="2202" spans="1:63" x14ac:dyDescent="0.25">
      <c r="A2202" s="9"/>
      <c r="B2202" s="185" t="s">
        <v>5770</v>
      </c>
      <c r="C2202" s="25" t="s">
        <v>2784</v>
      </c>
      <c r="D2202" s="193">
        <v>0.20134529000000001</v>
      </c>
      <c r="E2202" s="193">
        <v>6.1604948999999999E-2</v>
      </c>
      <c r="F2202" s="193">
        <v>3.1275991000000003E-2</v>
      </c>
      <c r="G2202" s="193">
        <v>4.9382799999999998E-3</v>
      </c>
      <c r="H2202" s="193">
        <v>3.8628095000000002E-4</v>
      </c>
      <c r="I2202" s="193">
        <v>9.3842616000000004E-2</v>
      </c>
      <c r="J2202" s="193">
        <v>1.1965219E-3</v>
      </c>
      <c r="K2202" s="193">
        <v>1.080923E-4</v>
      </c>
      <c r="L2202" s="193">
        <v>7.9925550000000001E-3</v>
      </c>
      <c r="M2202" s="193">
        <v>0</v>
      </c>
      <c r="N2202" s="193">
        <v>0</v>
      </c>
      <c r="O2202" s="193">
        <v>0</v>
      </c>
      <c r="P2202" s="199">
        <f t="shared" si="451"/>
        <v>0.45633295555555553</v>
      </c>
      <c r="Q2202" s="240">
        <v>63.817424000000003</v>
      </c>
      <c r="R2202" s="99">
        <v>6.3980294000000004</v>
      </c>
      <c r="S2202" s="99">
        <v>1.9934879999999999</v>
      </c>
      <c r="T2202" s="99">
        <v>2.5207000000000001E-5</v>
      </c>
      <c r="U2202" s="99">
        <v>55.151000000000003</v>
      </c>
      <c r="V2202" s="99">
        <v>3.69412E-2</v>
      </c>
      <c r="W2202" s="99">
        <v>0.23794000000000001</v>
      </c>
      <c r="X2202" s="241">
        <f t="shared" si="452"/>
        <v>0.102589024805108</v>
      </c>
      <c r="Y2202" s="241">
        <f t="shared" si="453"/>
        <v>4.9134035230299994E-2</v>
      </c>
      <c r="Z2202" s="241">
        <f t="shared" si="454"/>
        <v>3.7425281282008005E-2</v>
      </c>
      <c r="AA2202" s="241">
        <f t="shared" si="455"/>
        <v>1.60297082928E-2</v>
      </c>
      <c r="AB2202" s="258">
        <v>1.2588187000000001E-2</v>
      </c>
      <c r="AC2202" s="258">
        <v>2.2750785E-6</v>
      </c>
      <c r="AD2202" s="258">
        <v>3.3430450999999998E-3</v>
      </c>
      <c r="AE2202" s="258">
        <v>2.3331468000000001E-6</v>
      </c>
      <c r="AF2202" s="258">
        <v>3.3134480000000001E-2</v>
      </c>
      <c r="AG2202" s="258">
        <v>6.3714904999999996E-5</v>
      </c>
      <c r="AH2202" s="258">
        <v>8.2375726999999992E-3</v>
      </c>
      <c r="AI2202" s="258">
        <v>4.9750596E-5</v>
      </c>
      <c r="AJ2202" s="258">
        <v>2.9907234E-5</v>
      </c>
      <c r="AK2202" s="258">
        <v>2.9724933000000001E-5</v>
      </c>
      <c r="AL2202" s="258">
        <v>3.8385036000000001E-6</v>
      </c>
      <c r="AM2202" s="258">
        <v>8.4854080000000006E-9</v>
      </c>
      <c r="AN2202" s="258">
        <v>2.8576593000000001E-2</v>
      </c>
      <c r="AO2202" s="258">
        <v>1.2506181E-4</v>
      </c>
      <c r="AP2202" s="258">
        <v>3.7282401999999998E-4</v>
      </c>
      <c r="AQ2202" s="258">
        <v>7.0082927999999996E-6</v>
      </c>
      <c r="AR2202" s="258">
        <v>1.6022700000000001E-2</v>
      </c>
      <c r="AT2202" s="193"/>
      <c r="AU2202" s="193"/>
      <c r="AV2202" s="193"/>
      <c r="AW2202" s="193"/>
      <c r="AX2202" s="193"/>
      <c r="AY2202" s="193"/>
      <c r="AZ2202" s="193"/>
      <c r="BA2202" s="193"/>
      <c r="BB2202" s="193"/>
      <c r="BC2202" s="193"/>
      <c r="BD2202" s="193"/>
      <c r="BE2202" s="315"/>
      <c r="BF2202" s="315"/>
      <c r="BG2202" s="315"/>
      <c r="BH2202" s="315"/>
      <c r="BI2202" s="315"/>
      <c r="BJ2202" s="315"/>
      <c r="BK2202" s="315"/>
    </row>
    <row r="2203" spans="1:63" x14ac:dyDescent="0.25">
      <c r="A2203" s="43"/>
      <c r="B2203" s="185" t="s">
        <v>5770</v>
      </c>
      <c r="C2203" s="25" t="s">
        <v>2783</v>
      </c>
      <c r="D2203" s="193">
        <v>0.2661115</v>
      </c>
      <c r="E2203" s="193">
        <v>9.1390456999999994E-2</v>
      </c>
      <c r="F2203" s="193">
        <v>6.1318011999999998E-2</v>
      </c>
      <c r="G2203" s="193">
        <v>5.3791278999999999E-3</v>
      </c>
      <c r="H2203" s="193">
        <v>5.6849144000000005E-4</v>
      </c>
      <c r="I2203" s="193">
        <v>9.6186349000000004E-2</v>
      </c>
      <c r="J2203" s="193">
        <v>2.2836214000000001E-3</v>
      </c>
      <c r="K2203" s="193">
        <v>1.1988392E-4</v>
      </c>
      <c r="L2203" s="193">
        <v>8.8655590000000003E-3</v>
      </c>
      <c r="M2203" s="193">
        <v>0</v>
      </c>
      <c r="N2203" s="193">
        <v>0</v>
      </c>
      <c r="O2203" s="193">
        <v>0</v>
      </c>
      <c r="P2203" s="199">
        <f t="shared" si="451"/>
        <v>0.67696634814814804</v>
      </c>
      <c r="Q2203" s="240">
        <v>67.380038999999996</v>
      </c>
      <c r="R2203" s="99">
        <v>9.6412904000000008</v>
      </c>
      <c r="S2203" s="99">
        <v>2.2645279999999999</v>
      </c>
      <c r="T2203" s="99">
        <v>3.0854E-5</v>
      </c>
      <c r="U2203" s="99">
        <v>55.16</v>
      </c>
      <c r="V2203" s="99">
        <v>4.144018E-2</v>
      </c>
      <c r="W2203" s="99">
        <v>0.27274999999999999</v>
      </c>
      <c r="X2203" s="241">
        <f t="shared" si="452"/>
        <v>0.12773120671344901</v>
      </c>
      <c r="Y2203" s="241">
        <f t="shared" si="453"/>
        <v>6.1700311673199996E-2</v>
      </c>
      <c r="Z2203" s="241">
        <f t="shared" si="454"/>
        <v>4.1890062494849001E-2</v>
      </c>
      <c r="AA2203" s="241">
        <f t="shared" si="455"/>
        <v>2.41408325454E-2</v>
      </c>
      <c r="AB2203" s="258">
        <v>1.8704004E-2</v>
      </c>
      <c r="AC2203" s="258">
        <v>3.7314456000000002E-6</v>
      </c>
      <c r="AD2203" s="258">
        <v>3.7630534999999999E-3</v>
      </c>
      <c r="AE2203" s="258">
        <v>4.7054636000000002E-6</v>
      </c>
      <c r="AF2203" s="258">
        <v>3.9152447E-2</v>
      </c>
      <c r="AG2203" s="258">
        <v>7.2370264000000002E-5</v>
      </c>
      <c r="AH2203" s="258">
        <v>1.2240476E-2</v>
      </c>
      <c r="AI2203" s="258">
        <v>9.7712272999999996E-5</v>
      </c>
      <c r="AJ2203" s="258">
        <v>3.3305035000000003E-5</v>
      </c>
      <c r="AK2203" s="258">
        <v>3.6671843999999997E-5</v>
      </c>
      <c r="AL2203" s="258">
        <v>4.2214106000000003E-6</v>
      </c>
      <c r="AM2203" s="258">
        <v>1.0492249000000001E-8</v>
      </c>
      <c r="AN2203" s="258">
        <v>2.8594649E-2</v>
      </c>
      <c r="AO2203" s="258">
        <v>1.8780150999999999E-4</v>
      </c>
      <c r="AP2203" s="258">
        <v>6.9521492999999996E-4</v>
      </c>
      <c r="AQ2203" s="258">
        <v>9.6045454000000005E-6</v>
      </c>
      <c r="AR2203" s="258">
        <v>2.4131228000000001E-2</v>
      </c>
      <c r="AT2203" s="193"/>
      <c r="AU2203" s="193"/>
      <c r="AV2203" s="193"/>
      <c r="AW2203" s="193"/>
      <c r="AX2203" s="193"/>
      <c r="AY2203" s="193"/>
      <c r="AZ2203" s="193"/>
      <c r="BA2203" s="193"/>
      <c r="BB2203" s="193"/>
      <c r="BC2203" s="193"/>
      <c r="BD2203" s="193"/>
      <c r="BE2203" s="315"/>
      <c r="BF2203" s="315"/>
      <c r="BG2203" s="315"/>
      <c r="BH2203" s="315"/>
      <c r="BI2203" s="315"/>
      <c r="BJ2203" s="315"/>
      <c r="BK2203" s="315"/>
    </row>
    <row r="2204" spans="1:63" x14ac:dyDescent="0.25">
      <c r="A2204" s="43"/>
      <c r="B2204" s="185" t="s">
        <v>5770</v>
      </c>
      <c r="C2204" s="25" t="s">
        <v>2782</v>
      </c>
      <c r="D2204" s="193">
        <v>0.12516277000000001</v>
      </c>
      <c r="E2204" s="193">
        <v>5.9161376000000002E-2</v>
      </c>
      <c r="F2204" s="193">
        <v>3.3333261000000003E-2</v>
      </c>
      <c r="G2204" s="193">
        <v>4.0282714000000001E-3</v>
      </c>
      <c r="H2204" s="193">
        <v>4.3580409E-4</v>
      </c>
      <c r="I2204" s="193">
        <v>2.0702292000000001E-2</v>
      </c>
      <c r="J2204" s="193">
        <v>1.7890986E-3</v>
      </c>
      <c r="K2204" s="193">
        <v>1.8747680999999999E-4</v>
      </c>
      <c r="L2204" s="193">
        <v>5.5251921000000004E-3</v>
      </c>
      <c r="M2204" s="193">
        <v>0</v>
      </c>
      <c r="N2204" s="193">
        <v>0</v>
      </c>
      <c r="O2204" s="193">
        <v>0</v>
      </c>
      <c r="P2204" s="199">
        <f t="shared" si="451"/>
        <v>0.43823241481481479</v>
      </c>
      <c r="Q2204" s="240">
        <v>57.308177000000001</v>
      </c>
      <c r="R2204" s="99">
        <v>5.7516676000000002</v>
      </c>
      <c r="S2204" s="99">
        <v>1.4432320000000001</v>
      </c>
      <c r="T2204" s="99">
        <v>7.9744999999999996E-6</v>
      </c>
      <c r="U2204" s="99">
        <v>49.805</v>
      </c>
      <c r="V2204" s="99">
        <v>2.5849480000000001E-2</v>
      </c>
      <c r="W2204" s="99">
        <v>0.28242</v>
      </c>
      <c r="X2204" s="241">
        <f t="shared" si="452"/>
        <v>0.30145566770125248</v>
      </c>
      <c r="Y2204" s="241">
        <f t="shared" si="453"/>
        <v>2.5729659787900001E-2</v>
      </c>
      <c r="Z2204" s="241">
        <f t="shared" si="454"/>
        <v>0.2613414726483525</v>
      </c>
      <c r="AA2204" s="241">
        <f t="shared" si="455"/>
        <v>1.4384535265E-2</v>
      </c>
      <c r="AB2204" s="258">
        <v>1.2133293E-2</v>
      </c>
      <c r="AC2204" s="258">
        <v>2.1365107000000001E-6</v>
      </c>
      <c r="AD2204" s="258">
        <v>3.5023187000000002E-3</v>
      </c>
      <c r="AE2204" s="258">
        <v>2.7408881999999999E-6</v>
      </c>
      <c r="AF2204" s="258">
        <v>1.0043372E-2</v>
      </c>
      <c r="AG2204" s="258">
        <v>4.5798689000000002E-5</v>
      </c>
      <c r="AH2204" s="258">
        <v>7.9409388000000001E-3</v>
      </c>
      <c r="AI2204" s="258">
        <v>5.1440322000000003E-5</v>
      </c>
      <c r="AJ2204" s="258">
        <v>1.8822954999999999E-5</v>
      </c>
      <c r="AK2204" s="258">
        <v>3.0550996999999998E-5</v>
      </c>
      <c r="AL2204" s="258">
        <v>3.5328661999999999E-6</v>
      </c>
      <c r="AM2204" s="258">
        <v>7.2081524999999997E-9</v>
      </c>
      <c r="AN2204" s="258">
        <v>0.24202693</v>
      </c>
      <c r="AO2204" s="258">
        <v>6.7753980999999998E-3</v>
      </c>
      <c r="AP2204" s="258">
        <v>4.4938514000000002E-3</v>
      </c>
      <c r="AQ2204" s="258">
        <v>1.2393265E-5</v>
      </c>
      <c r="AR2204" s="258">
        <v>1.4372141999999999E-2</v>
      </c>
      <c r="AT2204" s="193"/>
      <c r="AU2204" s="193"/>
      <c r="AV2204" s="193"/>
      <c r="AW2204" s="193"/>
      <c r="AX2204" s="193"/>
      <c r="AY2204" s="193"/>
      <c r="AZ2204" s="193"/>
      <c r="BA2204" s="193"/>
      <c r="BB2204" s="193"/>
      <c r="BC2204" s="193"/>
      <c r="BD2204" s="193"/>
      <c r="BE2204" s="315"/>
      <c r="BF2204" s="315"/>
      <c r="BG2204" s="315"/>
      <c r="BH2204" s="315"/>
      <c r="BI2204" s="315"/>
      <c r="BJ2204" s="315"/>
      <c r="BK2204" s="315"/>
    </row>
    <row r="2205" spans="1:63" x14ac:dyDescent="0.25">
      <c r="A2205" s="9"/>
      <c r="B2205" s="185" t="s">
        <v>5770</v>
      </c>
      <c r="C2205" s="25" t="s">
        <v>777</v>
      </c>
      <c r="D2205" s="193">
        <v>0.12944248</v>
      </c>
      <c r="E2205" s="193">
        <v>5.2447985000000003E-2</v>
      </c>
      <c r="F2205" s="193">
        <v>2.9535168000000001E-2</v>
      </c>
      <c r="G2205" s="193">
        <v>3.7843795000000002E-3</v>
      </c>
      <c r="H2205" s="193">
        <v>3.6613371999999998E-4</v>
      </c>
      <c r="I2205" s="193">
        <v>3.2758912000000001E-2</v>
      </c>
      <c r="J2205" s="193">
        <v>1.3482855E-3</v>
      </c>
      <c r="K2205" s="193">
        <v>1.0858904E-4</v>
      </c>
      <c r="L2205" s="193">
        <v>9.0930273000000006E-3</v>
      </c>
      <c r="M2205" s="193">
        <v>0</v>
      </c>
      <c r="N2205" s="193">
        <v>0</v>
      </c>
      <c r="O2205" s="193">
        <v>0</v>
      </c>
      <c r="P2205" s="199">
        <f t="shared" si="451"/>
        <v>0.38850359259259259</v>
      </c>
      <c r="Q2205" s="240">
        <v>49.594191000000002</v>
      </c>
      <c r="R2205" s="99">
        <v>5.8078782000000002</v>
      </c>
      <c r="S2205" s="99">
        <v>1.8768400000000001</v>
      </c>
      <c r="T2205" s="99">
        <v>2.6298000000000001E-5</v>
      </c>
      <c r="U2205" s="99">
        <v>41.276000000000003</v>
      </c>
      <c r="V2205" s="99">
        <v>3.8536620000000001E-2</v>
      </c>
      <c r="W2205" s="99">
        <v>0.59491000000000005</v>
      </c>
      <c r="X2205" s="241">
        <f t="shared" si="452"/>
        <v>0.25606903772068867</v>
      </c>
      <c r="Y2205" s="241">
        <f t="shared" si="453"/>
        <v>2.5254454248199994E-2</v>
      </c>
      <c r="Z2205" s="241">
        <f t="shared" si="454"/>
        <v>0.2163787586205887</v>
      </c>
      <c r="AA2205" s="241">
        <f t="shared" si="455"/>
        <v>1.44358248519E-2</v>
      </c>
      <c r="AB2205" s="258">
        <v>1.0756122999999999E-2</v>
      </c>
      <c r="AC2205" s="258">
        <v>2.2974938E-6</v>
      </c>
      <c r="AD2205" s="258">
        <v>2.5434551000000001E-3</v>
      </c>
      <c r="AE2205" s="258">
        <v>2.3324274000000002E-6</v>
      </c>
      <c r="AF2205" s="258">
        <v>1.1890764999999999E-2</v>
      </c>
      <c r="AG2205" s="258">
        <v>5.9481227000000003E-5</v>
      </c>
      <c r="AH2205" s="258">
        <v>7.0395416999999997E-3</v>
      </c>
      <c r="AI2205" s="258">
        <v>4.6623657999999997E-5</v>
      </c>
      <c r="AJ2205" s="258">
        <v>1.9036791999999999E-5</v>
      </c>
      <c r="AK2205" s="258">
        <v>3.9478462000000001E-5</v>
      </c>
      <c r="AL2205" s="258">
        <v>3.0029928E-6</v>
      </c>
      <c r="AM2205" s="258">
        <v>6.0157887000000004E-9</v>
      </c>
      <c r="AN2205" s="258">
        <v>0.19981510999999999</v>
      </c>
      <c r="AO2205" s="258">
        <v>5.6037774E-3</v>
      </c>
      <c r="AP2205" s="258">
        <v>3.8121816000000002E-3</v>
      </c>
      <c r="AQ2205" s="258">
        <v>9.1158519000000007E-6</v>
      </c>
      <c r="AR2205" s="258">
        <v>1.4426708999999999E-2</v>
      </c>
      <c r="AT2205" s="193"/>
      <c r="AU2205" s="193"/>
      <c r="AV2205" s="193"/>
      <c r="AW2205" s="193"/>
      <c r="AX2205" s="193"/>
      <c r="AY2205" s="193"/>
      <c r="AZ2205" s="193"/>
      <c r="BA2205" s="193"/>
      <c r="BB2205" s="193"/>
      <c r="BC2205" s="193"/>
      <c r="BD2205" s="193"/>
      <c r="BE2205" s="315"/>
      <c r="BF2205" s="315"/>
      <c r="BG2205" s="315"/>
      <c r="BH2205" s="315"/>
      <c r="BI2205" s="315"/>
      <c r="BJ2205" s="315"/>
      <c r="BK2205" s="315"/>
    </row>
    <row r="2206" spans="1:63" x14ac:dyDescent="0.25">
      <c r="A2206" s="9"/>
      <c r="B2206" s="185" t="s">
        <v>5770</v>
      </c>
      <c r="C2206" s="25" t="s">
        <v>776</v>
      </c>
      <c r="D2206" s="193">
        <v>0.19078885000000001</v>
      </c>
      <c r="E2206" s="193">
        <v>6.9098735999999994E-2</v>
      </c>
      <c r="F2206" s="193">
        <v>7.4175521999999994E-2</v>
      </c>
      <c r="G2206" s="193">
        <v>9.6728561000000001E-3</v>
      </c>
      <c r="H2206" s="193">
        <v>6.9037774000000002E-4</v>
      </c>
      <c r="I2206" s="193">
        <v>2.2083160000000001E-2</v>
      </c>
      <c r="J2206" s="193">
        <v>8.1725215E-3</v>
      </c>
      <c r="K2206" s="193">
        <v>1.5714506999999999E-4</v>
      </c>
      <c r="L2206" s="193">
        <v>6.738534E-3</v>
      </c>
      <c r="M2206" s="193">
        <v>0</v>
      </c>
      <c r="N2206" s="193">
        <v>0</v>
      </c>
      <c r="O2206" s="193">
        <v>0</v>
      </c>
      <c r="P2206" s="199">
        <f t="shared" si="451"/>
        <v>0.51184248888888884</v>
      </c>
      <c r="Q2206" s="240">
        <v>69.921261000000001</v>
      </c>
      <c r="R2206" s="99">
        <v>6.5574824999999999</v>
      </c>
      <c r="S2206" s="99">
        <v>1.9745600000000001</v>
      </c>
      <c r="T2206" s="99">
        <v>1.0380000000000001E-5</v>
      </c>
      <c r="U2206" s="99">
        <v>60.981000000000002</v>
      </c>
      <c r="V2206" s="99">
        <v>2.832788E-2</v>
      </c>
      <c r="W2206" s="99">
        <v>0.37988</v>
      </c>
      <c r="X2206" s="241">
        <f t="shared" si="452"/>
        <v>0.30337361868891799</v>
      </c>
      <c r="Y2206" s="241">
        <f t="shared" si="453"/>
        <v>4.6504677104600003E-2</v>
      </c>
      <c r="Z2206" s="241">
        <f t="shared" si="454"/>
        <v>0.24047596129231799</v>
      </c>
      <c r="AA2206" s="241">
        <f t="shared" si="455"/>
        <v>1.6392980291999999E-2</v>
      </c>
      <c r="AB2206" s="258">
        <v>1.4150935E-2</v>
      </c>
      <c r="AC2206" s="258">
        <v>2.5403022E-6</v>
      </c>
      <c r="AD2206" s="258">
        <v>1.5837532000000001E-2</v>
      </c>
      <c r="AE2206" s="258">
        <v>4.3866384E-6</v>
      </c>
      <c r="AF2206" s="258">
        <v>1.6445938E-2</v>
      </c>
      <c r="AG2206" s="258">
        <v>6.3345164000000006E-5</v>
      </c>
      <c r="AH2206" s="258">
        <v>9.2610521000000001E-3</v>
      </c>
      <c r="AI2206" s="258">
        <v>1.2135679E-4</v>
      </c>
      <c r="AJ2206" s="258">
        <v>3.4811214000000001E-5</v>
      </c>
      <c r="AK2206" s="258">
        <v>6.9032896999999995E-4</v>
      </c>
      <c r="AL2206" s="258">
        <v>7.9175602000000007E-6</v>
      </c>
      <c r="AM2206" s="258">
        <v>1.7458118000000001E-8</v>
      </c>
      <c r="AN2206" s="258">
        <v>0.22004524</v>
      </c>
      <c r="AO2206" s="258">
        <v>6.0621898999999998E-3</v>
      </c>
      <c r="AP2206" s="258">
        <v>4.2530472999999999E-3</v>
      </c>
      <c r="AQ2206" s="258">
        <v>1.5327292E-5</v>
      </c>
      <c r="AR2206" s="258">
        <v>1.6377652999999999E-2</v>
      </c>
      <c r="AT2206" s="193"/>
      <c r="AU2206" s="193"/>
      <c r="AV2206" s="193"/>
      <c r="AW2206" s="193"/>
      <c r="AX2206" s="193"/>
      <c r="AY2206" s="193"/>
      <c r="AZ2206" s="193"/>
      <c r="BA2206" s="193"/>
      <c r="BB2206" s="193"/>
      <c r="BC2206" s="193"/>
      <c r="BD2206" s="193"/>
      <c r="BE2206" s="315"/>
      <c r="BF2206" s="315"/>
      <c r="BG2206" s="315"/>
      <c r="BH2206" s="315"/>
      <c r="BI2206" s="315"/>
      <c r="BJ2206" s="315"/>
      <c r="BK2206" s="315"/>
    </row>
    <row r="2207" spans="1:63" x14ac:dyDescent="0.25">
      <c r="A2207" s="9"/>
      <c r="B2207" s="185" t="s">
        <v>5770</v>
      </c>
      <c r="C2207" s="25" t="s">
        <v>775</v>
      </c>
      <c r="D2207" s="193">
        <v>0.15628291</v>
      </c>
      <c r="E2207" s="193">
        <v>0.10138916000000001</v>
      </c>
      <c r="F2207" s="193">
        <v>3.0985999E-2</v>
      </c>
      <c r="G2207" s="193">
        <v>5.9114195E-3</v>
      </c>
      <c r="H2207" s="193">
        <v>2.3850664E-4</v>
      </c>
      <c r="I2207" s="193">
        <v>8.582236E-3</v>
      </c>
      <c r="J2207" s="193">
        <v>1.8442306999999999E-3</v>
      </c>
      <c r="K2207" s="193">
        <v>1.4739884000000001E-4</v>
      </c>
      <c r="L2207" s="193">
        <v>7.1839599999999997E-3</v>
      </c>
      <c r="M2207" s="193">
        <v>0</v>
      </c>
      <c r="N2207" s="193">
        <v>0</v>
      </c>
      <c r="O2207" s="193">
        <v>0</v>
      </c>
      <c r="P2207" s="199">
        <f t="shared" si="451"/>
        <v>0.75103081481481482</v>
      </c>
      <c r="Q2207" s="240">
        <v>50.824345999999998</v>
      </c>
      <c r="R2207" s="99">
        <v>9.4170339999999992</v>
      </c>
      <c r="S2207" s="99">
        <v>8.2107200000000002</v>
      </c>
      <c r="T2207" s="99">
        <v>1.2719E-5</v>
      </c>
      <c r="U2207" s="99">
        <v>29.846</v>
      </c>
      <c r="V2207" s="99">
        <v>0.18457926999999999</v>
      </c>
      <c r="W2207" s="99">
        <v>3.1659999999999999</v>
      </c>
      <c r="X2207" s="241">
        <f t="shared" si="452"/>
        <v>9.3602389941972994E-2</v>
      </c>
      <c r="Y2207" s="241">
        <f t="shared" si="453"/>
        <v>3.4489852878899996E-2</v>
      </c>
      <c r="Z2207" s="241">
        <f t="shared" si="454"/>
        <v>3.6236790730073E-2</v>
      </c>
      <c r="AA2207" s="241">
        <f t="shared" si="455"/>
        <v>2.2875746333000001E-2</v>
      </c>
      <c r="AB2207" s="258">
        <v>2.0808824E-2</v>
      </c>
      <c r="AC2207" s="258">
        <v>2.5233031999999998E-6</v>
      </c>
      <c r="AD2207" s="258">
        <v>6.0131865E-3</v>
      </c>
      <c r="AE2207" s="258">
        <v>2.6776056999999999E-6</v>
      </c>
      <c r="AF2207" s="258">
        <v>7.4037158999999998E-3</v>
      </c>
      <c r="AG2207" s="258">
        <v>2.5892557000000002E-4</v>
      </c>
      <c r="AH2207" s="258">
        <v>1.3619022999999999E-2</v>
      </c>
      <c r="AI2207" s="258">
        <v>4.8250688000000003E-5</v>
      </c>
      <c r="AJ2207" s="258">
        <v>4.833979E-5</v>
      </c>
      <c r="AK2207" s="258">
        <v>9.6173116999999996E-5</v>
      </c>
      <c r="AL2207" s="258">
        <v>5.1579838000000001E-6</v>
      </c>
      <c r="AM2207" s="258">
        <v>1.4141273E-8</v>
      </c>
      <c r="AN2207" s="258">
        <v>2.0941952E-2</v>
      </c>
      <c r="AO2207" s="258">
        <v>7.5025179000000005E-4</v>
      </c>
      <c r="AP2207" s="258">
        <v>7.2762822000000001E-4</v>
      </c>
      <c r="AQ2207" s="258">
        <v>1.4089332999999999E-5</v>
      </c>
      <c r="AR2207" s="258">
        <v>2.2861657000000001E-2</v>
      </c>
      <c r="AT2207" s="193"/>
      <c r="AU2207" s="193"/>
      <c r="AV2207" s="193"/>
      <c r="AW2207" s="193"/>
      <c r="AX2207" s="193"/>
      <c r="AY2207" s="193"/>
      <c r="AZ2207" s="193"/>
      <c r="BA2207" s="193"/>
      <c r="BB2207" s="193"/>
      <c r="BC2207" s="193"/>
      <c r="BD2207" s="193"/>
      <c r="BE2207" s="315"/>
      <c r="BF2207" s="315"/>
      <c r="BG2207" s="315"/>
      <c r="BH2207" s="315"/>
      <c r="BI2207" s="315"/>
      <c r="BJ2207" s="315"/>
      <c r="BK2207" s="315"/>
    </row>
    <row r="2208" spans="1:63" x14ac:dyDescent="0.25">
      <c r="A2208" s="58" t="s">
        <v>3400</v>
      </c>
      <c r="B2208" s="58"/>
      <c r="C2208" s="43"/>
      <c r="D2208" s="199"/>
      <c r="E2208" s="199"/>
      <c r="F2208" s="199"/>
      <c r="G2208" s="199"/>
      <c r="H2208" s="199"/>
      <c r="I2208" s="199"/>
      <c r="J2208" s="199"/>
      <c r="K2208" s="199"/>
      <c r="L2208" s="199"/>
      <c r="M2208" s="199"/>
      <c r="N2208" s="199"/>
      <c r="O2208" s="199"/>
      <c r="P2208" s="199"/>
      <c r="Q2208" s="239"/>
      <c r="R2208" s="97"/>
      <c r="S2208" s="97"/>
      <c r="T2208" s="97"/>
      <c r="U2208" s="97"/>
      <c r="V2208" s="97"/>
      <c r="W2208" s="97"/>
      <c r="X2208" s="259"/>
      <c r="Y2208" s="259"/>
      <c r="Z2208" s="259"/>
      <c r="AA2208" s="258"/>
      <c r="AB2208" s="258"/>
      <c r="AC2208" s="258"/>
      <c r="AD2208" s="258"/>
      <c r="AE2208" s="258"/>
      <c r="AF2208" s="258"/>
      <c r="AG2208" s="258"/>
      <c r="AH2208" s="258"/>
      <c r="AI2208" s="258"/>
      <c r="AJ2208" s="258"/>
      <c r="AK2208" s="258"/>
      <c r="AL2208" s="258"/>
      <c r="AM2208" s="258"/>
      <c r="AN2208" s="258"/>
      <c r="AO2208" s="258"/>
      <c r="AP2208" s="258"/>
      <c r="AQ2208" s="258"/>
      <c r="AR2208" s="258"/>
      <c r="AT2208" s="193"/>
      <c r="AU2208" s="193"/>
      <c r="AV2208" s="193"/>
      <c r="AW2208" s="193"/>
      <c r="AX2208" s="193"/>
      <c r="AY2208" s="193"/>
      <c r="AZ2208" s="193"/>
      <c r="BA2208" s="193"/>
      <c r="BB2208" s="193"/>
      <c r="BC2208" s="193"/>
      <c r="BD2208" s="193"/>
      <c r="BE2208" s="315"/>
      <c r="BF2208" s="315"/>
      <c r="BG2208" s="315"/>
      <c r="BH2208" s="315"/>
      <c r="BI2208" s="315"/>
      <c r="BJ2208" s="315"/>
      <c r="BK2208" s="315"/>
    </row>
    <row r="2209" spans="1:63" x14ac:dyDescent="0.25">
      <c r="A2209" s="43"/>
      <c r="B2209" s="185" t="s">
        <v>1264</v>
      </c>
      <c r="C2209" s="6" t="s">
        <v>4015</v>
      </c>
      <c r="D2209" s="193">
        <v>82168126</v>
      </c>
      <c r="E2209" s="193">
        <v>30012230</v>
      </c>
      <c r="F2209" s="193">
        <v>12641769</v>
      </c>
      <c r="G2209" s="193">
        <v>2621299</v>
      </c>
      <c r="H2209" s="193">
        <v>362432.51</v>
      </c>
      <c r="I2209" s="193">
        <v>3556793.6</v>
      </c>
      <c r="J2209" s="193">
        <v>2866806.4</v>
      </c>
      <c r="K2209" s="193">
        <v>44519.538999999997</v>
      </c>
      <c r="L2209" s="193">
        <v>30062276</v>
      </c>
      <c r="M2209" s="193">
        <v>0</v>
      </c>
      <c r="N2209" s="193">
        <v>0</v>
      </c>
      <c r="O2209" s="193">
        <v>0</v>
      </c>
      <c r="P2209" s="199">
        <f t="shared" si="451"/>
        <v>222312814.81481481</v>
      </c>
      <c r="Q2209" s="240">
        <v>3719425800</v>
      </c>
      <c r="R2209" s="99">
        <v>2664673000</v>
      </c>
      <c r="S2209" s="99">
        <v>670432000</v>
      </c>
      <c r="T2209" s="99">
        <v>7280.4</v>
      </c>
      <c r="U2209" s="99">
        <v>184890000</v>
      </c>
      <c r="V2209" s="99">
        <v>9273540</v>
      </c>
      <c r="W2209" s="99">
        <v>190150000</v>
      </c>
      <c r="X2209" s="241">
        <f>SUM(Y2209:AA2209)</f>
        <v>28470586.865593001</v>
      </c>
      <c r="Y2209" s="241">
        <f>SUM(AB2209:AG2209)</f>
        <v>14870699.954299998</v>
      </c>
      <c r="Z2209" s="241">
        <f>SUM(AH2209:AP2209)</f>
        <v>6858672.0462929998</v>
      </c>
      <c r="AA2209" s="241">
        <f>SUM(AQ2209:AR2209)</f>
        <v>6741214.8650000002</v>
      </c>
      <c r="AB2209" s="258">
        <v>6161858.7000000002</v>
      </c>
      <c r="AC2209" s="258">
        <v>841.39018999999996</v>
      </c>
      <c r="AD2209" s="258">
        <v>5210955.0999999996</v>
      </c>
      <c r="AE2209" s="258">
        <v>709.33311000000003</v>
      </c>
      <c r="AF2209" s="258">
        <v>3475265</v>
      </c>
      <c r="AG2209" s="258">
        <v>21070.431</v>
      </c>
      <c r="AH2209" s="258">
        <v>4033175.2</v>
      </c>
      <c r="AI2209" s="258">
        <v>21334.457999999999</v>
      </c>
      <c r="AJ2209" s="258">
        <v>23150.085999999999</v>
      </c>
      <c r="AK2209" s="258">
        <v>13637.380999999999</v>
      </c>
      <c r="AL2209" s="258">
        <v>3608.1676000000002</v>
      </c>
      <c r="AM2209" s="258">
        <v>11.423693</v>
      </c>
      <c r="AN2209" s="258">
        <v>996523.64</v>
      </c>
      <c r="AO2209" s="258">
        <v>1037946.3</v>
      </c>
      <c r="AP2209" s="258">
        <v>729285.39</v>
      </c>
      <c r="AQ2209" s="258">
        <v>70776.664999999994</v>
      </c>
      <c r="AR2209" s="258">
        <v>6670438.2000000002</v>
      </c>
      <c r="AT2209" s="193"/>
      <c r="AU2209" s="193"/>
      <c r="AV2209" s="193"/>
      <c r="AW2209" s="193"/>
      <c r="AX2209" s="193"/>
      <c r="AY2209" s="193"/>
      <c r="AZ2209" s="193"/>
      <c r="BA2209" s="193"/>
      <c r="BB2209" s="193"/>
      <c r="BC2209" s="193"/>
      <c r="BD2209" s="193"/>
      <c r="BE2209" s="315"/>
      <c r="BF2209" s="315"/>
      <c r="BG2209" s="315"/>
      <c r="BH2209" s="315"/>
      <c r="BI2209" s="315"/>
      <c r="BJ2209" s="315"/>
      <c r="BK2209" s="315"/>
    </row>
    <row r="2210" spans="1:63" x14ac:dyDescent="0.25">
      <c r="A2210" s="58" t="s">
        <v>545</v>
      </c>
      <c r="B2210" s="58"/>
      <c r="C2210" s="9"/>
      <c r="D2210" s="195"/>
      <c r="E2210" s="195"/>
      <c r="F2210" s="195"/>
      <c r="G2210" s="195"/>
      <c r="H2210" s="195"/>
      <c r="I2210" s="195"/>
      <c r="J2210" s="195"/>
      <c r="K2210" s="195"/>
      <c r="L2210" s="195"/>
      <c r="M2210" s="195"/>
      <c r="N2210" s="195"/>
      <c r="O2210" s="195"/>
      <c r="P2210" s="195"/>
      <c r="Q2210" s="239"/>
      <c r="R2210" s="97"/>
      <c r="S2210" s="97"/>
      <c r="T2210" s="97"/>
      <c r="U2210" s="97"/>
      <c r="V2210" s="97"/>
      <c r="W2210" s="97"/>
      <c r="X2210" s="259"/>
      <c r="Y2210" s="259"/>
      <c r="Z2210" s="259"/>
      <c r="AA2210" s="258"/>
      <c r="AB2210" s="258"/>
      <c r="AC2210" s="258"/>
      <c r="AD2210" s="258"/>
      <c r="AE2210" s="258"/>
      <c r="AF2210" s="258"/>
      <c r="AG2210" s="258"/>
      <c r="AH2210" s="258"/>
      <c r="AI2210" s="258"/>
      <c r="AJ2210" s="258"/>
      <c r="AK2210" s="258"/>
      <c r="AL2210" s="258"/>
      <c r="AM2210" s="258"/>
      <c r="AN2210" s="258"/>
      <c r="AO2210" s="258"/>
      <c r="AP2210" s="258"/>
      <c r="AQ2210" s="258"/>
      <c r="AR2210" s="258"/>
      <c r="AT2210" s="193"/>
      <c r="AU2210" s="193"/>
      <c r="AV2210" s="193"/>
      <c r="AW2210" s="193"/>
      <c r="AX2210" s="193"/>
      <c r="AY2210" s="193"/>
      <c r="AZ2210" s="193"/>
      <c r="BA2210" s="193"/>
      <c r="BB2210" s="193"/>
      <c r="BC2210" s="193"/>
      <c r="BD2210" s="193"/>
      <c r="BE2210" s="315"/>
      <c r="BF2210" s="315"/>
      <c r="BG2210" s="315"/>
      <c r="BH2210" s="315"/>
      <c r="BI2210" s="315"/>
      <c r="BJ2210" s="315"/>
      <c r="BK2210" s="315"/>
    </row>
    <row r="2211" spans="1:63" x14ac:dyDescent="0.25">
      <c r="A2211" s="43"/>
      <c r="B2211" s="185" t="s">
        <v>5770</v>
      </c>
      <c r="C2211" s="25" t="s">
        <v>5634</v>
      </c>
      <c r="D2211" s="193">
        <v>9.3448359000000009E-3</v>
      </c>
      <c r="E2211" s="193">
        <v>6.2489640000000001E-3</v>
      </c>
      <c r="F2211" s="193">
        <v>2.0444945000000002E-3</v>
      </c>
      <c r="G2211" s="193">
        <v>3.7030375000000002E-5</v>
      </c>
      <c r="H2211" s="193">
        <v>5.0141274000000003E-5</v>
      </c>
      <c r="I2211" s="193">
        <v>5.8615969999999996E-4</v>
      </c>
      <c r="J2211" s="193">
        <v>2.1634867E-4</v>
      </c>
      <c r="K2211" s="193">
        <v>1.6079967999999999E-6</v>
      </c>
      <c r="L2211" s="193">
        <v>1.6008938999999999E-4</v>
      </c>
      <c r="M2211" s="193">
        <v>0</v>
      </c>
      <c r="N2211" s="193">
        <v>0</v>
      </c>
      <c r="O2211" s="193">
        <v>0</v>
      </c>
      <c r="P2211" s="199">
        <f t="shared" si="451"/>
        <v>4.6288622222222221E-2</v>
      </c>
      <c r="Q2211" s="240">
        <v>0.71930455999999998</v>
      </c>
      <c r="R2211" s="99">
        <v>0.68889800000000001</v>
      </c>
      <c r="S2211" s="99">
        <v>2.5097520000000002E-2</v>
      </c>
      <c r="T2211" s="99">
        <v>1.2765E-6</v>
      </c>
      <c r="U2211" s="99">
        <v>7.9208000000000002E-4</v>
      </c>
      <c r="V2211" s="99">
        <v>2.3098009999999999E-4</v>
      </c>
      <c r="W2211" s="99">
        <v>4.2846999999999998E-3</v>
      </c>
      <c r="X2211" s="241">
        <f>SUM(Y2211:AA2211)</f>
        <v>4.5175875370972399E-3</v>
      </c>
      <c r="Y2211" s="241">
        <f>SUM(AB2211:AG2211)</f>
        <v>1.8779557076099998E-3</v>
      </c>
      <c r="Z2211" s="241">
        <f>SUM(AH2211:AP2211)</f>
        <v>9.1705701903723998E-4</v>
      </c>
      <c r="AA2211" s="241">
        <f>SUM(AQ2211:AR2211)</f>
        <v>1.72257481045E-3</v>
      </c>
      <c r="AB2211" s="258">
        <v>1.2831046E-3</v>
      </c>
      <c r="AC2211" s="258">
        <v>3.7410364000000002E-7</v>
      </c>
      <c r="AD2211" s="258">
        <v>4.3467680000000003E-5</v>
      </c>
      <c r="AE2211" s="258">
        <v>3.5175607999999999E-7</v>
      </c>
      <c r="AF2211" s="258">
        <v>5.4985202999999997E-4</v>
      </c>
      <c r="AG2211" s="258">
        <v>8.0553788999999997E-7</v>
      </c>
      <c r="AH2211" s="258">
        <v>8.39805E-4</v>
      </c>
      <c r="AI2211" s="258">
        <v>3.0036891E-6</v>
      </c>
      <c r="AJ2211" s="258">
        <v>2.3946892000000001E-7</v>
      </c>
      <c r="AK2211" s="258">
        <v>1.2552444E-6</v>
      </c>
      <c r="AL2211" s="258">
        <v>4.1951074999999997E-8</v>
      </c>
      <c r="AM2211" s="258">
        <v>1.4154224000000001E-10</v>
      </c>
      <c r="AN2211" s="258">
        <v>2.3546179999999999E-6</v>
      </c>
      <c r="AO2211" s="258">
        <v>1.3720994E-5</v>
      </c>
      <c r="AP2211" s="258">
        <v>5.6635911999999997E-5</v>
      </c>
      <c r="AQ2211" s="258">
        <v>4.7651045000000001E-7</v>
      </c>
      <c r="AR2211" s="258">
        <v>1.7220982999999999E-3</v>
      </c>
      <c r="AT2211" s="193"/>
      <c r="AU2211" s="193"/>
      <c r="AV2211" s="193"/>
      <c r="AW2211" s="193"/>
      <c r="AX2211" s="193"/>
      <c r="AY2211" s="193"/>
      <c r="AZ2211" s="193"/>
      <c r="BA2211" s="193"/>
      <c r="BB2211" s="193"/>
      <c r="BC2211" s="193"/>
      <c r="BD2211" s="193"/>
      <c r="BE2211" s="315"/>
      <c r="BF2211" s="315"/>
      <c r="BG2211" s="315"/>
      <c r="BH2211" s="315"/>
      <c r="BI2211" s="315"/>
      <c r="BJ2211" s="315"/>
      <c r="BK2211" s="315"/>
    </row>
    <row r="2212" spans="1:63" x14ac:dyDescent="0.25">
      <c r="A2212" s="43"/>
      <c r="B2212" s="185" t="s">
        <v>5770</v>
      </c>
      <c r="C2212" s="25" t="s">
        <v>5633</v>
      </c>
      <c r="D2212" s="193">
        <v>1.4008692999999999E-2</v>
      </c>
      <c r="E2212" s="193">
        <v>9.1504177999999995E-3</v>
      </c>
      <c r="F2212" s="193">
        <v>3.1675850000000001E-3</v>
      </c>
      <c r="G2212" s="193">
        <v>6.3856418000000003E-5</v>
      </c>
      <c r="H2212" s="193">
        <v>6.6786792E-5</v>
      </c>
      <c r="I2212" s="193">
        <v>7.9700327999999998E-4</v>
      </c>
      <c r="J2212" s="193">
        <v>4.3870697E-4</v>
      </c>
      <c r="K2212" s="193">
        <v>2.9865379E-6</v>
      </c>
      <c r="L2212" s="193">
        <v>3.2135002000000001E-4</v>
      </c>
      <c r="M2212" s="193">
        <v>0</v>
      </c>
      <c r="N2212" s="193">
        <v>0</v>
      </c>
      <c r="O2212" s="193">
        <v>0</v>
      </c>
      <c r="P2212" s="199">
        <f t="shared" si="451"/>
        <v>6.7780872592592578E-2</v>
      </c>
      <c r="Q2212" s="240">
        <v>1.0766609</v>
      </c>
      <c r="R2212" s="99">
        <v>1.0222751000000001</v>
      </c>
      <c r="S2212" s="99">
        <v>4.4684639999999998E-2</v>
      </c>
      <c r="T2212" s="99">
        <v>2.2616000000000001E-6</v>
      </c>
      <c r="U2212" s="99">
        <v>1.4559E-3</v>
      </c>
      <c r="V2212" s="99">
        <v>3.9082039999999998E-4</v>
      </c>
      <c r="W2212" s="99">
        <v>7.8522000000000002E-3</v>
      </c>
      <c r="X2212" s="241">
        <f>SUM(Y2212:AA2212)</f>
        <v>6.7014224597266806E-3</v>
      </c>
      <c r="Y2212" s="241">
        <f>SUM(AB2212:AG2212)</f>
        <v>2.7952189665400003E-3</v>
      </c>
      <c r="Z2212" s="241">
        <f>SUM(AH2212:AP2212)</f>
        <v>1.3496989483766798E-3</v>
      </c>
      <c r="AA2212" s="241">
        <f>SUM(AQ2212:AR2212)</f>
        <v>2.5565045448099999E-3</v>
      </c>
      <c r="AB2212" s="258">
        <v>1.8788564000000001E-3</v>
      </c>
      <c r="AC2212" s="258">
        <v>5.5099995000000003E-7</v>
      </c>
      <c r="AD2212" s="258">
        <v>7.8990224E-5</v>
      </c>
      <c r="AE2212" s="258">
        <v>5.1485119000000001E-7</v>
      </c>
      <c r="AF2212" s="258">
        <v>8.3487605000000004E-4</v>
      </c>
      <c r="AG2212" s="258">
        <v>1.4304413999999999E-6</v>
      </c>
      <c r="AH2212" s="258">
        <v>1.2297267E-3</v>
      </c>
      <c r="AI2212" s="258">
        <v>4.6451248999999999E-6</v>
      </c>
      <c r="AJ2212" s="258">
        <v>4.3678618E-7</v>
      </c>
      <c r="AK2212" s="258">
        <v>2.3145521000000001E-6</v>
      </c>
      <c r="AL2212" s="258">
        <v>7.5160216999999999E-8</v>
      </c>
      <c r="AM2212" s="258">
        <v>2.6627968000000001E-10</v>
      </c>
      <c r="AN2212" s="258">
        <v>4.5536177000000002E-6</v>
      </c>
      <c r="AO2212" s="258">
        <v>2.4465230999999999E-5</v>
      </c>
      <c r="AP2212" s="258">
        <v>8.3481510000000004E-5</v>
      </c>
      <c r="AQ2212" s="258">
        <v>9.6024481000000006E-7</v>
      </c>
      <c r="AR2212" s="258">
        <v>2.5555443E-3</v>
      </c>
      <c r="AT2212" s="193"/>
      <c r="AU2212" s="193"/>
      <c r="AV2212" s="193"/>
      <c r="AW2212" s="193"/>
      <c r="AX2212" s="193"/>
      <c r="AY2212" s="193"/>
      <c r="AZ2212" s="193"/>
      <c r="BA2212" s="193"/>
      <c r="BB2212" s="193"/>
      <c r="BC2212" s="193"/>
      <c r="BD2212" s="193"/>
      <c r="BE2212" s="315"/>
      <c r="BF2212" s="315"/>
      <c r="BG2212" s="315"/>
      <c r="BH2212" s="315"/>
      <c r="BI2212" s="315"/>
      <c r="BJ2212" s="315"/>
      <c r="BK2212" s="315"/>
    </row>
    <row r="2213" spans="1:63" x14ac:dyDescent="0.25">
      <c r="A2213" s="9"/>
      <c r="B2213" s="185" t="s">
        <v>5770</v>
      </c>
      <c r="C2213" s="25" t="s">
        <v>1708</v>
      </c>
      <c r="D2213" s="193">
        <v>1.7433408000000001E-2</v>
      </c>
      <c r="E2213" s="193">
        <v>1.152973E-2</v>
      </c>
      <c r="F2213" s="193">
        <v>2.7661420000000001E-3</v>
      </c>
      <c r="G2213" s="193">
        <v>1.3933852000000001E-4</v>
      </c>
      <c r="H2213" s="193">
        <v>8.7382395000000005E-5</v>
      </c>
      <c r="I2213" s="193">
        <v>7.8296335999999999E-4</v>
      </c>
      <c r="J2213" s="193">
        <v>5.3532038000000004E-4</v>
      </c>
      <c r="K2213" s="193">
        <v>6.8893892000000003E-6</v>
      </c>
      <c r="L2213" s="193">
        <v>1.5856424000000001E-3</v>
      </c>
      <c r="M2213" s="193">
        <v>0</v>
      </c>
      <c r="N2213" s="193">
        <v>0</v>
      </c>
      <c r="O2213" s="193">
        <v>0</v>
      </c>
      <c r="P2213" s="199">
        <f t="shared" si="451"/>
        <v>8.5405407407407402E-2</v>
      </c>
      <c r="Q2213" s="240">
        <v>1.1110689</v>
      </c>
      <c r="R2213" s="99">
        <v>0.92361751000000003</v>
      </c>
      <c r="S2213" s="99">
        <v>0.14035839999999999</v>
      </c>
      <c r="T2213" s="99">
        <v>1.7137E-6</v>
      </c>
      <c r="U2213" s="99">
        <v>4.3413000000000002E-3</v>
      </c>
      <c r="V2213" s="99">
        <v>6.7896500000000002E-4</v>
      </c>
      <c r="W2213" s="99">
        <v>4.2070999999999997E-2</v>
      </c>
      <c r="X2213" s="241">
        <f>SUM(Y2213:AA2213)</f>
        <v>7.3752620021200997E-3</v>
      </c>
      <c r="Y2213" s="241">
        <f>SUM(AB2213:AG2213)</f>
        <v>3.36598595469E-3</v>
      </c>
      <c r="Z2213" s="241">
        <f>SUM(AH2213:AP2213)</f>
        <v>1.6966381363300999E-3</v>
      </c>
      <c r="AA2213" s="241">
        <f>SUM(AQ2213:AR2213)</f>
        <v>2.3126379110999999E-3</v>
      </c>
      <c r="AB2213" s="258">
        <v>2.3673798E-3</v>
      </c>
      <c r="AC2213" s="258">
        <v>4.7073853999999999E-7</v>
      </c>
      <c r="AD2213" s="258">
        <v>2.2275974E-4</v>
      </c>
      <c r="AE2213" s="258">
        <v>4.3248144999999998E-7</v>
      </c>
      <c r="AF2213" s="258">
        <v>7.7035280999999999E-4</v>
      </c>
      <c r="AG2213" s="258">
        <v>4.5903847000000001E-6</v>
      </c>
      <c r="AH2213" s="258">
        <v>1.5494888E-3</v>
      </c>
      <c r="AI2213" s="258">
        <v>4.1299475E-6</v>
      </c>
      <c r="AJ2213" s="258">
        <v>8.8968894000000004E-7</v>
      </c>
      <c r="AK2213" s="258">
        <v>1.9674076E-6</v>
      </c>
      <c r="AL2213" s="258">
        <v>2.8951429E-7</v>
      </c>
      <c r="AM2213" s="258">
        <v>8.7300010000000002E-10</v>
      </c>
      <c r="AN2213" s="258">
        <v>1.8313919E-5</v>
      </c>
      <c r="AO2213" s="258">
        <v>4.1534669999999999E-5</v>
      </c>
      <c r="AP2213" s="258">
        <v>8.0023316E-5</v>
      </c>
      <c r="AQ2213" s="258">
        <v>3.3524110999999999E-6</v>
      </c>
      <c r="AR2213" s="258">
        <v>2.3092855000000001E-3</v>
      </c>
      <c r="AT2213" s="193"/>
      <c r="AU2213" s="193"/>
      <c r="AV2213" s="193"/>
      <c r="AW2213" s="193"/>
      <c r="AX2213" s="193"/>
      <c r="AY2213" s="193"/>
      <c r="AZ2213" s="193"/>
      <c r="BA2213" s="193"/>
      <c r="BB2213" s="193"/>
      <c r="BC2213" s="193"/>
      <c r="BD2213" s="193"/>
      <c r="BE2213" s="315"/>
      <c r="BF2213" s="315"/>
      <c r="BG2213" s="315"/>
      <c r="BH2213" s="315"/>
      <c r="BI2213" s="315"/>
      <c r="BJ2213" s="315"/>
      <c r="BK2213" s="315"/>
    </row>
    <row r="2214" spans="1:63" x14ac:dyDescent="0.25">
      <c r="A2214" s="9"/>
      <c r="B2214" s="185" t="s">
        <v>5770</v>
      </c>
      <c r="C2214" s="25" t="s">
        <v>4016</v>
      </c>
      <c r="D2214" s="193">
        <v>2.5409306E-2</v>
      </c>
      <c r="E2214" s="193">
        <v>1.6551017000000001E-2</v>
      </c>
      <c r="F2214" s="193">
        <v>4.5898116999999999E-3</v>
      </c>
      <c r="G2214" s="193">
        <v>2.7024043E-4</v>
      </c>
      <c r="H2214" s="193">
        <v>1.113001E-4</v>
      </c>
      <c r="I2214" s="193">
        <v>1.1468495999999999E-3</v>
      </c>
      <c r="J2214" s="193">
        <v>8.2679088000000005E-4</v>
      </c>
      <c r="K2214" s="193">
        <v>9.1038545999999998E-6</v>
      </c>
      <c r="L2214" s="193">
        <v>1.9041925E-3</v>
      </c>
      <c r="M2214" s="193">
        <v>0</v>
      </c>
      <c r="N2214" s="193">
        <v>0</v>
      </c>
      <c r="O2214" s="193">
        <v>0</v>
      </c>
      <c r="P2214" s="199">
        <f t="shared" si="451"/>
        <v>0.12260012592592592</v>
      </c>
      <c r="Q2214" s="240">
        <v>1.6562764999999999</v>
      </c>
      <c r="R2214" s="99">
        <v>1.4687124</v>
      </c>
      <c r="S2214" s="99">
        <v>0.1533448</v>
      </c>
      <c r="T2214" s="99">
        <v>3.0402000000000001E-6</v>
      </c>
      <c r="U2214" s="99">
        <v>7.2893000000000003E-3</v>
      </c>
      <c r="V2214" s="99">
        <v>2.1329539999999998E-3</v>
      </c>
      <c r="W2214" s="99">
        <v>2.4794E-2</v>
      </c>
      <c r="X2214" s="241">
        <f>SUM(Y2214:AA2214)</f>
        <v>1.10968174715151E-2</v>
      </c>
      <c r="Y2214" s="241">
        <f>SUM(AB2214:AG2214)</f>
        <v>4.9788638991299997E-3</v>
      </c>
      <c r="Z2214" s="241">
        <f>SUM(AH2214:AP2214)</f>
        <v>2.4411600485850999E-3</v>
      </c>
      <c r="AA2214" s="241">
        <f>SUM(AQ2214:AR2214)</f>
        <v>3.6767935237999997E-3</v>
      </c>
      <c r="AB2214" s="258">
        <v>3.3983813999999999E-3</v>
      </c>
      <c r="AC2214" s="258">
        <v>7.1830837000000005E-7</v>
      </c>
      <c r="AD2214" s="258">
        <v>3.4697869000000002E-4</v>
      </c>
      <c r="AE2214" s="258">
        <v>6.6893335999999995E-7</v>
      </c>
      <c r="AF2214" s="258">
        <v>1.2272133999999999E-3</v>
      </c>
      <c r="AG2214" s="258">
        <v>4.9031674000000002E-6</v>
      </c>
      <c r="AH2214" s="258">
        <v>2.2242842000000001E-3</v>
      </c>
      <c r="AI2214" s="258">
        <v>6.8450116000000003E-6</v>
      </c>
      <c r="AJ2214" s="258">
        <v>1.9986985000000001E-6</v>
      </c>
      <c r="AK2214" s="258">
        <v>3.5349403999999998E-6</v>
      </c>
      <c r="AL2214" s="258">
        <v>4.0717460000000002E-7</v>
      </c>
      <c r="AM2214" s="258">
        <v>1.2624850999999999E-9</v>
      </c>
      <c r="AN2214" s="258">
        <v>2.4868438000000001E-5</v>
      </c>
      <c r="AO2214" s="258">
        <v>5.9738453000000002E-5</v>
      </c>
      <c r="AP2214" s="258">
        <v>1.1948187E-4</v>
      </c>
      <c r="AQ2214" s="258">
        <v>4.2813237999999999E-6</v>
      </c>
      <c r="AR2214" s="258">
        <v>3.6725121999999998E-3</v>
      </c>
      <c r="AT2214" s="193"/>
      <c r="AU2214" s="193"/>
      <c r="AV2214" s="193"/>
      <c r="AW2214" s="193"/>
      <c r="AX2214" s="193"/>
      <c r="AY2214" s="193"/>
      <c r="AZ2214" s="193"/>
      <c r="BA2214" s="193"/>
      <c r="BB2214" s="193"/>
      <c r="BC2214" s="193"/>
      <c r="BD2214" s="193"/>
      <c r="BE2214" s="315"/>
      <c r="BF2214" s="315"/>
      <c r="BG2214" s="315"/>
      <c r="BH2214" s="315"/>
      <c r="BI2214" s="315"/>
      <c r="BJ2214" s="315"/>
      <c r="BK2214" s="315"/>
    </row>
    <row r="2215" spans="1:63" x14ac:dyDescent="0.25">
      <c r="A2215" s="58" t="s">
        <v>2731</v>
      </c>
      <c r="B2215" s="58"/>
      <c r="C2215" s="9"/>
      <c r="D2215" s="195"/>
      <c r="E2215" s="195"/>
      <c r="F2215" s="195"/>
      <c r="G2215" s="195"/>
      <c r="H2215" s="195"/>
      <c r="I2215" s="195"/>
      <c r="J2215" s="195"/>
      <c r="K2215" s="195"/>
      <c r="L2215" s="195"/>
      <c r="M2215" s="195"/>
      <c r="N2215" s="195"/>
      <c r="O2215" s="195"/>
      <c r="P2215" s="195"/>
      <c r="Q2215" s="239"/>
      <c r="R2215" s="97"/>
      <c r="S2215" s="97"/>
      <c r="T2215" s="97"/>
      <c r="U2215" s="97"/>
      <c r="V2215" s="97"/>
      <c r="W2215" s="97"/>
      <c r="X2215" s="259"/>
      <c r="Y2215" s="259"/>
      <c r="Z2215" s="259"/>
      <c r="AA2215" s="258"/>
      <c r="AB2215" s="258"/>
      <c r="AC2215" s="258"/>
      <c r="AD2215" s="258"/>
      <c r="AE2215" s="258"/>
      <c r="AF2215" s="258"/>
      <c r="AG2215" s="258"/>
      <c r="AH2215" s="258"/>
      <c r="AI2215" s="258"/>
      <c r="AJ2215" s="258"/>
      <c r="AK2215" s="258"/>
      <c r="AL2215" s="258"/>
      <c r="AM2215" s="258"/>
      <c r="AN2215" s="258"/>
      <c r="AO2215" s="258"/>
      <c r="AP2215" s="258"/>
      <c r="AQ2215" s="258"/>
      <c r="AR2215" s="258"/>
      <c r="AT2215" s="193"/>
      <c r="AU2215" s="193"/>
      <c r="AV2215" s="193"/>
      <c r="AW2215" s="193"/>
      <c r="AX2215" s="193"/>
      <c r="AY2215" s="193"/>
      <c r="AZ2215" s="193"/>
      <c r="BA2215" s="193"/>
      <c r="BB2215" s="193"/>
      <c r="BC2215" s="193"/>
      <c r="BD2215" s="193"/>
      <c r="BE2215" s="315"/>
      <c r="BF2215" s="315"/>
      <c r="BG2215" s="315"/>
      <c r="BH2215" s="315"/>
      <c r="BI2215" s="315"/>
      <c r="BJ2215" s="315"/>
      <c r="BK2215" s="315"/>
    </row>
    <row r="2216" spans="1:63" x14ac:dyDescent="0.25">
      <c r="A2216" s="9"/>
      <c r="B2216" s="185" t="s">
        <v>1264</v>
      </c>
      <c r="C2216" s="6" t="s">
        <v>2363</v>
      </c>
      <c r="D2216" s="193">
        <v>2909143.3</v>
      </c>
      <c r="E2216" s="193">
        <v>690054.04</v>
      </c>
      <c r="F2216" s="193">
        <v>285644.93</v>
      </c>
      <c r="G2216" s="193">
        <v>42983.273000000001</v>
      </c>
      <c r="H2216" s="193">
        <v>9891.9647000000004</v>
      </c>
      <c r="I2216" s="193">
        <v>124228.07</v>
      </c>
      <c r="J2216" s="193">
        <v>63250.489000000001</v>
      </c>
      <c r="K2216" s="193">
        <v>1398.9403</v>
      </c>
      <c r="L2216" s="193">
        <v>1691691.6</v>
      </c>
      <c r="M2216" s="193">
        <v>0</v>
      </c>
      <c r="N2216" s="193">
        <v>0</v>
      </c>
      <c r="O2216" s="193">
        <v>0</v>
      </c>
      <c r="P2216" s="199">
        <f t="shared" si="451"/>
        <v>5111511.4074074076</v>
      </c>
      <c r="Q2216" s="240">
        <v>80579021</v>
      </c>
      <c r="R2216" s="99">
        <v>61108556</v>
      </c>
      <c r="S2216" s="99">
        <v>10418240</v>
      </c>
      <c r="T2216" s="99">
        <v>144.6</v>
      </c>
      <c r="U2216" s="99">
        <v>3558200</v>
      </c>
      <c r="V2216" s="99">
        <v>117981.1</v>
      </c>
      <c r="W2216" s="99">
        <v>5375900</v>
      </c>
      <c r="X2216" s="241">
        <f>SUM(Y2216:AA2216)</f>
        <v>633273.45799202006</v>
      </c>
      <c r="Y2216" s="241">
        <f>SUM(AB2216:AG2216)</f>
        <v>324678.126032</v>
      </c>
      <c r="Z2216" s="241">
        <f>SUM(AH2216:AP2216)</f>
        <v>152948.75126002001</v>
      </c>
      <c r="AA2216" s="241">
        <f>SUM(AQ2216:AR2216)</f>
        <v>155646.58069999999</v>
      </c>
      <c r="AB2216" s="258">
        <v>141679.82999999999</v>
      </c>
      <c r="AC2216" s="258">
        <v>17.384005999999999</v>
      </c>
      <c r="AD2216" s="258">
        <v>87916.572</v>
      </c>
      <c r="AE2216" s="258">
        <v>16.398806</v>
      </c>
      <c r="AF2216" s="258">
        <v>94725.687999999995</v>
      </c>
      <c r="AG2216" s="258">
        <v>322.25322</v>
      </c>
      <c r="AH2216" s="258">
        <v>92734.008000000002</v>
      </c>
      <c r="AI2216" s="258">
        <v>481.99336</v>
      </c>
      <c r="AJ2216" s="258">
        <v>374.56214999999997</v>
      </c>
      <c r="AK2216" s="258">
        <v>290.02677</v>
      </c>
      <c r="AL2216" s="258">
        <v>102.30396</v>
      </c>
      <c r="AM2216" s="258">
        <v>0.32002002000000002</v>
      </c>
      <c r="AN2216" s="258">
        <v>19451.280999999999</v>
      </c>
      <c r="AO2216" s="258">
        <v>23566.651000000002</v>
      </c>
      <c r="AP2216" s="258">
        <v>15947.605</v>
      </c>
      <c r="AQ2216" s="258">
        <v>2660.9506999999999</v>
      </c>
      <c r="AR2216" s="258">
        <v>152985.63</v>
      </c>
      <c r="AT2216" s="193"/>
      <c r="AU2216" s="193"/>
      <c r="AV2216" s="193"/>
      <c r="AW2216" s="193"/>
      <c r="AX2216" s="193"/>
      <c r="AY2216" s="193"/>
      <c r="AZ2216" s="193"/>
      <c r="BA2216" s="193"/>
      <c r="BB2216" s="193"/>
      <c r="BC2216" s="193"/>
      <c r="BD2216" s="193"/>
      <c r="BE2216" s="315"/>
      <c r="BF2216" s="315"/>
      <c r="BG2216" s="315"/>
      <c r="BH2216" s="315"/>
      <c r="BI2216" s="315"/>
      <c r="BJ2216" s="315"/>
      <c r="BK2216" s="315"/>
    </row>
    <row r="2217" spans="1:63" x14ac:dyDescent="0.25">
      <c r="A2217" s="9"/>
      <c r="B2217" s="9"/>
      <c r="C2217" s="9"/>
      <c r="D2217" s="195"/>
      <c r="E2217" s="195"/>
      <c r="F2217" s="195"/>
      <c r="G2217" s="195"/>
      <c r="H2217" s="195"/>
      <c r="I2217" s="195"/>
      <c r="J2217" s="195"/>
      <c r="K2217" s="195"/>
      <c r="L2217" s="195"/>
      <c r="M2217" s="195"/>
      <c r="N2217" s="195"/>
      <c r="O2217" s="195"/>
      <c r="P2217" s="195"/>
      <c r="Q2217" s="239"/>
      <c r="R2217" s="97"/>
      <c r="S2217" s="97"/>
      <c r="T2217" s="97"/>
      <c r="U2217" s="97"/>
      <c r="V2217" s="97"/>
      <c r="W2217" s="97"/>
      <c r="X2217" s="259"/>
      <c r="Y2217" s="259"/>
      <c r="Z2217" s="259"/>
      <c r="AA2217" s="258"/>
      <c r="AB2217" s="258"/>
      <c r="AC2217" s="258"/>
      <c r="AD2217" s="258"/>
      <c r="AE2217" s="258"/>
      <c r="AF2217" s="258"/>
      <c r="AG2217" s="258"/>
      <c r="AH2217" s="258"/>
      <c r="AI2217" s="258"/>
      <c r="AJ2217" s="258"/>
      <c r="AK2217" s="258"/>
      <c r="AL2217" s="258"/>
      <c r="AM2217" s="258"/>
      <c r="AN2217" s="258"/>
      <c r="AO2217" s="258"/>
      <c r="AP2217" s="258"/>
      <c r="AQ2217" s="258"/>
      <c r="AR2217" s="258"/>
      <c r="AT2217" s="193"/>
      <c r="AU2217" s="193"/>
      <c r="AV2217" s="193"/>
      <c r="AW2217" s="193"/>
      <c r="AX2217" s="193"/>
      <c r="AY2217" s="193"/>
      <c r="AZ2217" s="193"/>
      <c r="BA2217" s="193"/>
      <c r="BB2217" s="193"/>
      <c r="BC2217" s="193"/>
      <c r="BD2217" s="193"/>
      <c r="BE2217" s="315"/>
      <c r="BF2217" s="315"/>
      <c r="BG2217" s="315"/>
      <c r="BH2217" s="315"/>
      <c r="BI2217" s="315"/>
      <c r="BJ2217" s="315"/>
      <c r="BK2217" s="315"/>
    </row>
    <row r="2218" spans="1:63" x14ac:dyDescent="0.25">
      <c r="A2218" s="58" t="s">
        <v>546</v>
      </c>
      <c r="B2218" s="58"/>
      <c r="C2218" s="9"/>
      <c r="D2218" s="195"/>
      <c r="E2218" s="195"/>
      <c r="F2218" s="195"/>
      <c r="G2218" s="195"/>
      <c r="H2218" s="195"/>
      <c r="I2218" s="195"/>
      <c r="J2218" s="195"/>
      <c r="K2218" s="195"/>
      <c r="L2218" s="195"/>
      <c r="M2218" s="195"/>
      <c r="N2218" s="195"/>
      <c r="O2218" s="195"/>
      <c r="P2218" s="195"/>
      <c r="Q2218" s="239"/>
      <c r="R2218" s="97"/>
      <c r="S2218" s="97"/>
      <c r="T2218" s="97"/>
      <c r="U2218" s="97"/>
      <c r="V2218" s="97"/>
      <c r="W2218" s="99"/>
      <c r="X2218" s="258"/>
      <c r="Y2218" s="258"/>
      <c r="Z2218" s="258"/>
      <c r="AA2218" s="258"/>
      <c r="AB2218" s="258"/>
      <c r="AC2218" s="258"/>
      <c r="AD2218" s="258"/>
      <c r="AE2218" s="258"/>
      <c r="AF2218" s="258"/>
      <c r="AG2218" s="258"/>
      <c r="AH2218" s="258"/>
      <c r="AI2218" s="258"/>
      <c r="AJ2218" s="258"/>
      <c r="AK2218" s="258"/>
      <c r="AL2218" s="258"/>
      <c r="AM2218" s="258"/>
      <c r="AN2218" s="258"/>
      <c r="AO2218" s="258"/>
      <c r="AP2218" s="258"/>
      <c r="AQ2218" s="258"/>
      <c r="AR2218" s="258"/>
      <c r="AT2218" s="193"/>
      <c r="AU2218" s="193"/>
      <c r="AV2218" s="193"/>
      <c r="AW2218" s="193"/>
      <c r="AX2218" s="193"/>
      <c r="AY2218" s="193"/>
      <c r="AZ2218" s="193"/>
      <c r="BA2218" s="193"/>
      <c r="BB2218" s="193"/>
      <c r="BC2218" s="193"/>
      <c r="BD2218" s="193"/>
      <c r="BE2218" s="315"/>
      <c r="BF2218" s="315"/>
      <c r="BG2218" s="315"/>
      <c r="BH2218" s="315"/>
      <c r="BI2218" s="315"/>
      <c r="BJ2218" s="315"/>
      <c r="BK2218" s="315"/>
    </row>
    <row r="2219" spans="1:63" x14ac:dyDescent="0.25">
      <c r="A2219" s="9"/>
      <c r="B2219" s="9" t="s">
        <v>5770</v>
      </c>
      <c r="C2219" s="25" t="s">
        <v>5567</v>
      </c>
      <c r="D2219" s="193">
        <v>0.42636847</v>
      </c>
      <c r="E2219" s="193">
        <v>0.27177751</v>
      </c>
      <c r="F2219" s="193">
        <v>7.7826032000000003E-2</v>
      </c>
      <c r="G2219" s="193">
        <v>1.3646858E-2</v>
      </c>
      <c r="H2219" s="193">
        <v>1.0414106E-3</v>
      </c>
      <c r="I2219" s="193">
        <v>8.3349578000000007E-3</v>
      </c>
      <c r="J2219" s="193">
        <v>3.271102E-2</v>
      </c>
      <c r="K2219" s="193">
        <v>8.0000910000000002E-5</v>
      </c>
      <c r="L2219" s="193">
        <v>2.0950679E-2</v>
      </c>
      <c r="M2219" s="193">
        <v>0</v>
      </c>
      <c r="N2219" s="193">
        <v>0</v>
      </c>
      <c r="O2219" s="193">
        <v>0</v>
      </c>
      <c r="P2219" s="199">
        <f>E2219/0.135</f>
        <v>2.0131667407407408</v>
      </c>
      <c r="Q2219" s="240">
        <v>60.329968000000001</v>
      </c>
      <c r="R2219" s="99">
        <v>50.877408000000003</v>
      </c>
      <c r="S2219" s="99">
        <v>1.833048</v>
      </c>
      <c r="T2219" s="99">
        <v>5.3260000000000002E-5</v>
      </c>
      <c r="U2219" s="99">
        <v>6.9318</v>
      </c>
      <c r="V2219" s="99">
        <v>4.2377970000000001E-2</v>
      </c>
      <c r="W2219" s="99">
        <v>0.64527999999999996</v>
      </c>
      <c r="X2219" s="241">
        <f>SUM(Y2219:AA2219)</f>
        <v>0.26953554052555095</v>
      </c>
      <c r="Y2219" s="241">
        <f>SUM(AB2219:AG2219)</f>
        <v>7.7843766861499991E-2</v>
      </c>
      <c r="Z2219" s="241">
        <f>SUM(AH2219:AP2219)</f>
        <v>6.4247296671051002E-2</v>
      </c>
      <c r="AA2219" s="241">
        <f>SUM(AQ2219:AR2219)</f>
        <v>0.12744447699299999</v>
      </c>
      <c r="AB2219" s="258">
        <v>5.5795923999999997E-2</v>
      </c>
      <c r="AC2219" s="258">
        <v>1.2523854E-5</v>
      </c>
      <c r="AD2219" s="258">
        <v>7.4892708000000004E-3</v>
      </c>
      <c r="AE2219" s="258">
        <v>4.9380515E-6</v>
      </c>
      <c r="AF2219" s="258">
        <v>1.4486702000000001E-2</v>
      </c>
      <c r="AG2219" s="258">
        <v>5.4408155999999998E-5</v>
      </c>
      <c r="AH2219" s="258">
        <v>3.6515566999999999E-2</v>
      </c>
      <c r="AI2219" s="258">
        <v>1.3380616E-4</v>
      </c>
      <c r="AJ2219" s="258">
        <v>5.4237833999999997E-5</v>
      </c>
      <c r="AK2219" s="258">
        <v>5.4707615999999998E-4</v>
      </c>
      <c r="AL2219" s="258">
        <v>6.9655748999999999E-6</v>
      </c>
      <c r="AM2219" s="258">
        <v>2.0362150999999999E-8</v>
      </c>
      <c r="AN2219" s="258">
        <v>2.4426981E-2</v>
      </c>
      <c r="AO2219" s="258">
        <v>7.3917457999999995E-4</v>
      </c>
      <c r="AP2219" s="258">
        <v>1.823468E-3</v>
      </c>
      <c r="AQ2219" s="258">
        <v>5.3616992999999999E-5</v>
      </c>
      <c r="AR2219" s="258">
        <v>0.12739085999999999</v>
      </c>
      <c r="AT2219" s="193"/>
      <c r="AU2219" s="193"/>
      <c r="AV2219" s="193"/>
      <c r="AW2219" s="193"/>
      <c r="AX2219" s="193"/>
      <c r="AY2219" s="193"/>
      <c r="AZ2219" s="193"/>
      <c r="BA2219" s="193"/>
      <c r="BB2219" s="193"/>
      <c r="BC2219" s="193"/>
      <c r="BD2219" s="193"/>
      <c r="BE2219" s="315"/>
      <c r="BF2219" s="315"/>
      <c r="BG2219" s="315"/>
      <c r="BH2219" s="315"/>
      <c r="BI2219" s="315"/>
      <c r="BJ2219" s="315"/>
      <c r="BK2219" s="315"/>
    </row>
    <row r="2220" spans="1:63" x14ac:dyDescent="0.25">
      <c r="A2220" s="9"/>
      <c r="B2220" s="9" t="s">
        <v>5770</v>
      </c>
      <c r="C2220" s="25" t="s">
        <v>5566</v>
      </c>
      <c r="D2220" s="193">
        <v>0.66921587999999999</v>
      </c>
      <c r="E2220" s="193">
        <v>0.42081879999999999</v>
      </c>
      <c r="F2220" s="193">
        <v>9.0507927000000002E-2</v>
      </c>
      <c r="G2220" s="193">
        <v>3.6530012000000001E-2</v>
      </c>
      <c r="H2220" s="193">
        <v>9.4260166999999998E-4</v>
      </c>
      <c r="I2220" s="193">
        <v>1.2676511999999999E-2</v>
      </c>
      <c r="J2220" s="193">
        <v>8.7266690999999993E-2</v>
      </c>
      <c r="K2220" s="193">
        <v>1.7143538999999999E-4</v>
      </c>
      <c r="L2220" s="193">
        <v>2.0301906000000002E-2</v>
      </c>
      <c r="M2220" s="193">
        <v>0</v>
      </c>
      <c r="N2220" s="193">
        <v>0</v>
      </c>
      <c r="O2220" s="193">
        <v>0</v>
      </c>
      <c r="P2220" s="199">
        <f>E2220/0.135</f>
        <v>3.1171762962962961</v>
      </c>
      <c r="Q2220" s="240">
        <v>78.247729000000007</v>
      </c>
      <c r="R2220" s="99">
        <v>42.178507000000003</v>
      </c>
      <c r="S2220" s="99">
        <v>9.7725600000000004</v>
      </c>
      <c r="T2220" s="99">
        <v>2.0656E-4</v>
      </c>
      <c r="U2220" s="99">
        <v>24.907</v>
      </c>
      <c r="V2220" s="99">
        <v>0.17375499999999999</v>
      </c>
      <c r="W2220" s="99">
        <v>1.2157</v>
      </c>
      <c r="X2220" s="241">
        <f>SUM(Y2220:AA2220)</f>
        <v>0.33290660387099802</v>
      </c>
      <c r="Y2220" s="241">
        <f>SUM(AB2220:AG2220)</f>
        <v>0.11800700290630001</v>
      </c>
      <c r="Z2220" s="241">
        <f>SUM(AH2220:AP2220)</f>
        <v>0.109096245191698</v>
      </c>
      <c r="AA2220" s="241">
        <f>SUM(AQ2220:AR2220)</f>
        <v>0.105803355773</v>
      </c>
      <c r="AB2220" s="258">
        <v>8.6391094000000002E-2</v>
      </c>
      <c r="AC2220" s="258">
        <v>1.5841577000000001E-5</v>
      </c>
      <c r="AD2220" s="258">
        <v>1.4415682000000001E-2</v>
      </c>
      <c r="AE2220" s="258">
        <v>6.5412492999999998E-6</v>
      </c>
      <c r="AF2220" s="258">
        <v>1.6865080000000001E-2</v>
      </c>
      <c r="AG2220" s="258">
        <v>3.1276407999999999E-4</v>
      </c>
      <c r="AH2220" s="258">
        <v>5.6538237999999998E-2</v>
      </c>
      <c r="AI2220" s="258">
        <v>1.6268266E-4</v>
      </c>
      <c r="AJ2220" s="258">
        <v>1.7374130000000001E-4</v>
      </c>
      <c r="AK2220" s="258">
        <v>2.3083946999999999E-3</v>
      </c>
      <c r="AL2220" s="258">
        <v>2.5444846999999999E-5</v>
      </c>
      <c r="AM2220" s="258">
        <v>4.1984697999999998E-8</v>
      </c>
      <c r="AN2220" s="258">
        <v>4.6188939999999998E-2</v>
      </c>
      <c r="AO2220" s="258">
        <v>2.0059273999999999E-3</v>
      </c>
      <c r="AP2220" s="258">
        <v>1.6928342999999999E-3</v>
      </c>
      <c r="AQ2220" s="258">
        <v>6.1085773000000003E-5</v>
      </c>
      <c r="AR2220" s="258">
        <v>0.10574227</v>
      </c>
      <c r="AT2220" s="193"/>
      <c r="AU2220" s="193"/>
      <c r="AV2220" s="193"/>
      <c r="AW2220" s="193"/>
      <c r="AX2220" s="193"/>
      <c r="AY2220" s="193"/>
      <c r="AZ2220" s="193"/>
      <c r="BA2220" s="193"/>
      <c r="BB2220" s="193"/>
      <c r="BC2220" s="193"/>
      <c r="BD2220" s="193"/>
      <c r="BE2220" s="315"/>
      <c r="BF2220" s="315"/>
      <c r="BG2220" s="315"/>
      <c r="BH2220" s="315"/>
      <c r="BI2220" s="315"/>
      <c r="BJ2220" s="315"/>
      <c r="BK2220" s="315"/>
    </row>
    <row r="2221" spans="1:63" x14ac:dyDescent="0.25">
      <c r="A2221" s="58" t="s">
        <v>547</v>
      </c>
      <c r="B2221" s="58"/>
      <c r="C2221" s="9"/>
      <c r="D2221" s="195"/>
      <c r="E2221" s="195"/>
      <c r="F2221" s="195"/>
      <c r="G2221" s="195"/>
      <c r="H2221" s="195"/>
      <c r="I2221" s="195"/>
      <c r="J2221" s="195"/>
      <c r="K2221" s="195"/>
      <c r="L2221" s="195"/>
      <c r="M2221" s="195"/>
      <c r="N2221" s="195"/>
      <c r="O2221" s="195"/>
      <c r="P2221" s="199"/>
      <c r="Q2221" s="240"/>
      <c r="R2221" s="99"/>
      <c r="S2221" s="99"/>
      <c r="T2221" s="99"/>
      <c r="U2221" s="99"/>
      <c r="V2221" s="99"/>
      <c r="W2221" s="99"/>
      <c r="X2221" s="258"/>
      <c r="Y2221" s="258"/>
      <c r="Z2221" s="258"/>
      <c r="AA2221" s="258"/>
      <c r="AB2221" s="258"/>
      <c r="AC2221" s="258"/>
      <c r="AD2221" s="258"/>
      <c r="AE2221" s="258"/>
      <c r="AF2221" s="258"/>
      <c r="AG2221" s="258"/>
      <c r="AH2221" s="258"/>
      <c r="AI2221" s="258"/>
      <c r="AJ2221" s="258"/>
      <c r="AK2221" s="258"/>
      <c r="AL2221" s="258"/>
      <c r="AM2221" s="258"/>
      <c r="AN2221" s="258"/>
      <c r="AO2221" s="258"/>
      <c r="AP2221" s="258"/>
      <c r="AQ2221" s="258"/>
      <c r="AR2221" s="258"/>
      <c r="AT2221" s="193"/>
      <c r="AU2221" s="193"/>
      <c r="AV2221" s="193"/>
      <c r="AW2221" s="193"/>
      <c r="AX2221" s="193"/>
      <c r="AY2221" s="193"/>
      <c r="AZ2221" s="193"/>
      <c r="BA2221" s="193"/>
      <c r="BB2221" s="193"/>
      <c r="BC2221" s="193"/>
      <c r="BD2221" s="193"/>
      <c r="BE2221" s="315"/>
      <c r="BF2221" s="315"/>
      <c r="BG2221" s="315"/>
      <c r="BH2221" s="315"/>
      <c r="BI2221" s="315"/>
      <c r="BJ2221" s="315"/>
      <c r="BK2221" s="315"/>
    </row>
    <row r="2222" spans="1:63" x14ac:dyDescent="0.25">
      <c r="A2222" s="9"/>
      <c r="B2222" s="9" t="s">
        <v>5770</v>
      </c>
      <c r="C2222" s="288" t="s">
        <v>2364</v>
      </c>
      <c r="D2222" s="289">
        <v>0.26520899999999997</v>
      </c>
      <c r="E2222" s="289">
        <v>0.18622474999999999</v>
      </c>
      <c r="F2222" s="289">
        <v>4.7894016999999997E-2</v>
      </c>
      <c r="G2222" s="289">
        <v>1.9106455000000001E-4</v>
      </c>
      <c r="H2222" s="289">
        <v>3.1518371E-4</v>
      </c>
      <c r="I2222" s="289">
        <v>8.8336244000000001E-3</v>
      </c>
      <c r="J2222" s="289">
        <v>2.2012005000000001E-3</v>
      </c>
      <c r="K2222" s="289">
        <v>3.6180563000000003E-5</v>
      </c>
      <c r="L2222" s="289">
        <v>2.2029826999999998E-3</v>
      </c>
      <c r="M2222" s="289">
        <v>1.7309999999999999E-2</v>
      </c>
      <c r="N2222" s="289">
        <v>0</v>
      </c>
      <c r="O2222" s="289">
        <v>0</v>
      </c>
      <c r="P2222" s="290">
        <f t="shared" ref="P2222:P2241" si="456">E2222/0.135</f>
        <v>1.3794425925925924</v>
      </c>
      <c r="Q2222" s="291">
        <v>28.951989000000001</v>
      </c>
      <c r="R2222" s="291">
        <v>16.974858999999999</v>
      </c>
      <c r="S2222" s="291">
        <v>10.280927</v>
      </c>
      <c r="T2222" s="291">
        <v>7.6885885999999997E-6</v>
      </c>
      <c r="U2222" s="291">
        <v>0.34351538999999998</v>
      </c>
      <c r="V2222" s="291">
        <v>0.19312992000000001</v>
      </c>
      <c r="W2222" s="291">
        <v>1.1595502</v>
      </c>
      <c r="X2222" s="289">
        <f t="shared" ref="X2222:X2241" si="457">SUM(Y2222:AA2222)</f>
        <v>0.1181335776866243</v>
      </c>
      <c r="Y2222" s="289">
        <f t="shared" ref="Y2222:Y2241" si="458">SUM(AB2222:AG2222)</f>
        <v>4.93107288756E-2</v>
      </c>
      <c r="Z2222" s="289">
        <f t="shared" ref="Z2222:Z2241" si="459">SUM(AH2222:AP2222)</f>
        <v>2.6303980921524299E-2</v>
      </c>
      <c r="AA2222" s="289">
        <f t="shared" ref="AA2222:AA2241" si="460">SUM(AQ2222:AR2222)</f>
        <v>4.2518867889500003E-2</v>
      </c>
      <c r="AB2222" s="289">
        <v>3.8235719000000001E-2</v>
      </c>
      <c r="AC2222" s="289">
        <v>3.8691193000000001E-6</v>
      </c>
      <c r="AD2222" s="289">
        <v>1.1120418999999999E-3</v>
      </c>
      <c r="AE2222" s="289">
        <v>2.7253162999999998E-6</v>
      </c>
      <c r="AF2222" s="289">
        <v>9.6277379000000007E-3</v>
      </c>
      <c r="AG2222" s="289">
        <v>3.2863564000000002E-4</v>
      </c>
      <c r="AH2222" s="289">
        <v>2.5025431000000001E-2</v>
      </c>
      <c r="AI2222" s="289">
        <v>7.7628016999999996E-5</v>
      </c>
      <c r="AJ2222" s="289">
        <v>9.5757290999999993E-7</v>
      </c>
      <c r="AK2222" s="289">
        <v>3.2562682999999999E-5</v>
      </c>
      <c r="AL2222" s="289">
        <v>7.9037765000000001E-7</v>
      </c>
      <c r="AM2222" s="289">
        <v>3.2109643E-9</v>
      </c>
      <c r="AN2222" s="289">
        <v>4.2605411999999999E-4</v>
      </c>
      <c r="AO2222" s="289">
        <v>1.9367905999999999E-4</v>
      </c>
      <c r="AP2222" s="289">
        <v>5.4687487999999999E-4</v>
      </c>
      <c r="AQ2222" s="289">
        <v>7.7238895000000003E-6</v>
      </c>
      <c r="AR2222" s="289">
        <v>4.2511144000000001E-2</v>
      </c>
      <c r="BF2222" s="315"/>
      <c r="BG2222" s="315"/>
      <c r="BH2222" s="315"/>
      <c r="BI2222" s="315"/>
      <c r="BJ2222" s="315"/>
      <c r="BK2222" s="315"/>
    </row>
    <row r="2223" spans="1:63" x14ac:dyDescent="0.25">
      <c r="A2223" s="9"/>
      <c r="B2223" s="9" t="s">
        <v>5770</v>
      </c>
      <c r="C2223" s="288" t="s">
        <v>2365</v>
      </c>
      <c r="D2223" s="289">
        <v>0.41179146999999999</v>
      </c>
      <c r="E2223" s="289">
        <v>0.29735482000000002</v>
      </c>
      <c r="F2223" s="289">
        <v>7.5653754000000004E-2</v>
      </c>
      <c r="G2223" s="289">
        <v>2.8396136000000003E-4</v>
      </c>
      <c r="H2223" s="289">
        <v>4.7676453000000001E-4</v>
      </c>
      <c r="I2223" s="289">
        <v>1.4136991E-2</v>
      </c>
      <c r="J2223" s="289">
        <v>2.9366996999999999E-3</v>
      </c>
      <c r="K2223" s="289">
        <v>5.8538858000000001E-5</v>
      </c>
      <c r="L2223" s="289">
        <v>3.5799432E-3</v>
      </c>
      <c r="M2223" s="289">
        <v>1.7309999999999999E-2</v>
      </c>
      <c r="N2223" s="289">
        <v>0</v>
      </c>
      <c r="O2223" s="289">
        <v>0</v>
      </c>
      <c r="P2223" s="290">
        <f t="shared" si="456"/>
        <v>2.2026282962962962</v>
      </c>
      <c r="Q2223" s="291">
        <v>46.642705999999997</v>
      </c>
      <c r="R2223" s="291">
        <v>26.984448</v>
      </c>
      <c r="S2223" s="291">
        <v>16.874428999999999</v>
      </c>
      <c r="T2223" s="291">
        <v>1.1646669E-5</v>
      </c>
      <c r="U2223" s="291">
        <v>0.56378589000000001</v>
      </c>
      <c r="V2223" s="291">
        <v>0.31702390000000003</v>
      </c>
      <c r="W2223" s="291">
        <v>1.9030077000000001</v>
      </c>
      <c r="X2223" s="289">
        <f t="shared" si="457"/>
        <v>0.18807753465479898</v>
      </c>
      <c r="Y2223" s="289">
        <f t="shared" si="458"/>
        <v>7.85098149523E-2</v>
      </c>
      <c r="Z2223" s="289">
        <f t="shared" si="459"/>
        <v>4.1972124259498998E-2</v>
      </c>
      <c r="AA2223" s="289">
        <f t="shared" si="460"/>
        <v>6.7595595442999992E-2</v>
      </c>
      <c r="AB2223" s="289">
        <v>6.1052883000000002E-2</v>
      </c>
      <c r="AC2223" s="289">
        <v>5.8614592999999999E-6</v>
      </c>
      <c r="AD2223" s="289">
        <v>1.7999539000000001E-3</v>
      </c>
      <c r="AE2223" s="289">
        <v>4.0531929999999996E-6</v>
      </c>
      <c r="AF2223" s="289">
        <v>1.5107664E-2</v>
      </c>
      <c r="AG2223" s="289">
        <v>5.393994E-4</v>
      </c>
      <c r="AH2223" s="289">
        <v>3.9959346999999999E-2</v>
      </c>
      <c r="AI2223" s="289">
        <v>1.2312405E-4</v>
      </c>
      <c r="AJ2223" s="289">
        <v>1.4295509E-6</v>
      </c>
      <c r="AK2223" s="289">
        <v>5.0704398999999999E-5</v>
      </c>
      <c r="AL2223" s="289">
        <v>1.2670070000000001E-6</v>
      </c>
      <c r="AM2223" s="289">
        <v>5.1225990000000002E-9</v>
      </c>
      <c r="AN2223" s="289">
        <v>6.9887336999999996E-4</v>
      </c>
      <c r="AO2223" s="289">
        <v>3.1380067000000002E-4</v>
      </c>
      <c r="AP2223" s="289">
        <v>8.2357309000000004E-4</v>
      </c>
      <c r="AQ2223" s="289">
        <v>1.2580443E-5</v>
      </c>
      <c r="AR2223" s="289">
        <v>6.7583014999999996E-2</v>
      </c>
      <c r="BF2223" s="315"/>
      <c r="BG2223" s="315"/>
      <c r="BH2223" s="315"/>
      <c r="BI2223" s="315"/>
      <c r="BJ2223" s="315"/>
      <c r="BK2223" s="315"/>
    </row>
    <row r="2224" spans="1:63" x14ac:dyDescent="0.25">
      <c r="A2224" s="9"/>
      <c r="B2224" s="9" t="s">
        <v>5770</v>
      </c>
      <c r="C2224" s="288" t="s">
        <v>2366</v>
      </c>
      <c r="D2224" s="289">
        <v>0.29594403000000002</v>
      </c>
      <c r="E2224" s="289">
        <v>0.20952620999999999</v>
      </c>
      <c r="F2224" s="289">
        <v>5.3714606999999998E-2</v>
      </c>
      <c r="G2224" s="289">
        <v>2.1054291E-4</v>
      </c>
      <c r="H2224" s="289">
        <v>3.4906355999999997E-4</v>
      </c>
      <c r="I2224" s="289">
        <v>9.9456205999999998E-3</v>
      </c>
      <c r="J2224" s="289">
        <v>2.3554181000000002E-3</v>
      </c>
      <c r="K2224" s="289">
        <v>4.0868592999999998E-5</v>
      </c>
      <c r="L2224" s="289">
        <v>2.4917002E-3</v>
      </c>
      <c r="M2224" s="289">
        <v>1.7309999999999999E-2</v>
      </c>
      <c r="N2224" s="289">
        <v>0</v>
      </c>
      <c r="O2224" s="289">
        <v>0</v>
      </c>
      <c r="P2224" s="290">
        <f t="shared" si="456"/>
        <v>1.5520459999999998</v>
      </c>
      <c r="Q2224" s="291">
        <v>32.661332999999999</v>
      </c>
      <c r="R2224" s="291">
        <v>19.073643000000001</v>
      </c>
      <c r="S2224" s="291">
        <v>11.663436000000001</v>
      </c>
      <c r="T2224" s="291">
        <v>8.5185085999999997E-6</v>
      </c>
      <c r="U2224" s="291">
        <v>0.38970114</v>
      </c>
      <c r="V2224" s="291">
        <v>0.21910768999999999</v>
      </c>
      <c r="W2224" s="291">
        <v>1.3154364999999999</v>
      </c>
      <c r="X2224" s="289">
        <f t="shared" si="457"/>
        <v>0.1327992461618609</v>
      </c>
      <c r="Y2224" s="289">
        <f t="shared" si="458"/>
        <v>5.5433118149999995E-2</v>
      </c>
      <c r="Z2224" s="289">
        <f t="shared" si="459"/>
        <v>2.9589236812860898E-2</v>
      </c>
      <c r="AA2224" s="289">
        <f t="shared" si="460"/>
        <v>4.7776891199000006E-2</v>
      </c>
      <c r="AB2224" s="289">
        <v>4.3019963000000001E-2</v>
      </c>
      <c r="AC2224" s="289">
        <v>4.2868680000000004E-6</v>
      </c>
      <c r="AD2224" s="289">
        <v>1.2562815000000001E-3</v>
      </c>
      <c r="AE2224" s="289">
        <v>3.003742E-6</v>
      </c>
      <c r="AF2224" s="289">
        <v>1.0776755000000001E-2</v>
      </c>
      <c r="AG2224" s="289">
        <v>3.7282804000000002E-4</v>
      </c>
      <c r="AH2224" s="289">
        <v>2.8156736000000002E-2</v>
      </c>
      <c r="AI2224" s="289">
        <v>8.7167508000000004E-5</v>
      </c>
      <c r="AJ2224" s="289">
        <v>1.0565359999999999E-6</v>
      </c>
      <c r="AK2224" s="289">
        <v>3.6366591E-5</v>
      </c>
      <c r="AL2224" s="289">
        <v>8.9031607000000003E-7</v>
      </c>
      <c r="AM2224" s="289">
        <v>3.6117908999999999E-9</v>
      </c>
      <c r="AN2224" s="289">
        <v>4.8325815999999998E-4</v>
      </c>
      <c r="AO2224" s="289">
        <v>2.1886584E-4</v>
      </c>
      <c r="AP2224" s="289">
        <v>6.0489224999999997E-4</v>
      </c>
      <c r="AQ2224" s="289">
        <v>8.7421989999999997E-6</v>
      </c>
      <c r="AR2224" s="289">
        <v>4.7768149000000003E-2</v>
      </c>
      <c r="BF2224" s="315"/>
      <c r="BG2224" s="315"/>
      <c r="BH2224" s="315"/>
      <c r="BI2224" s="315"/>
      <c r="BJ2224" s="315"/>
      <c r="BK2224" s="315"/>
    </row>
    <row r="2225" spans="1:63" x14ac:dyDescent="0.25">
      <c r="A2225" s="9"/>
      <c r="B2225" s="9" t="s">
        <v>5770</v>
      </c>
      <c r="C2225" s="288" t="s">
        <v>2367</v>
      </c>
      <c r="D2225" s="289">
        <v>0.38578490999999998</v>
      </c>
      <c r="E2225" s="289">
        <v>0.2776382</v>
      </c>
      <c r="F2225" s="289">
        <v>7.0728638999999996E-2</v>
      </c>
      <c r="G2225" s="289">
        <v>2.6747967000000002E-4</v>
      </c>
      <c r="H2225" s="289">
        <v>4.4809696E-4</v>
      </c>
      <c r="I2225" s="289">
        <v>1.3196071E-2</v>
      </c>
      <c r="J2225" s="289">
        <v>2.8062079000000001E-3</v>
      </c>
      <c r="K2225" s="289">
        <v>5.4572064E-5</v>
      </c>
      <c r="L2225" s="289">
        <v>3.3356438E-3</v>
      </c>
      <c r="M2225" s="289">
        <v>1.7309999999999999E-2</v>
      </c>
      <c r="N2225" s="289">
        <v>0</v>
      </c>
      <c r="O2225" s="289">
        <v>0</v>
      </c>
      <c r="P2225" s="290">
        <f t="shared" si="456"/>
        <v>2.0565792592592591</v>
      </c>
      <c r="Q2225" s="291">
        <v>43.504030999999998</v>
      </c>
      <c r="R2225" s="291">
        <v>25.208552999999998</v>
      </c>
      <c r="S2225" s="291">
        <v>15.704613999999999</v>
      </c>
      <c r="T2225" s="291">
        <v>1.0944429000000001E-5</v>
      </c>
      <c r="U2225" s="291">
        <v>0.52470563999999997</v>
      </c>
      <c r="V2225" s="291">
        <v>0.29504270999999999</v>
      </c>
      <c r="W2225" s="291">
        <v>1.771104</v>
      </c>
      <c r="X2225" s="289">
        <f t="shared" si="457"/>
        <v>0.17566812433463797</v>
      </c>
      <c r="Y2225" s="289">
        <f t="shared" si="458"/>
        <v>7.3329332411499998E-2</v>
      </c>
      <c r="Z2225" s="289">
        <f t="shared" si="459"/>
        <v>3.9192293127137991E-2</v>
      </c>
      <c r="AA2225" s="289">
        <f t="shared" si="460"/>
        <v>6.3146498795999997E-2</v>
      </c>
      <c r="AB2225" s="289">
        <v>5.7004676999999997E-2</v>
      </c>
      <c r="AC2225" s="289">
        <v>5.5079796000000001E-6</v>
      </c>
      <c r="AD2225" s="289">
        <v>1.6779049999999999E-3</v>
      </c>
      <c r="AE2225" s="289">
        <v>3.8176019000000002E-6</v>
      </c>
      <c r="AF2225" s="289">
        <v>1.4135419E-2</v>
      </c>
      <c r="AG2225" s="289">
        <v>5.0200582999999997E-4</v>
      </c>
      <c r="AH2225" s="289">
        <v>3.7309782E-2</v>
      </c>
      <c r="AI2225" s="289">
        <v>1.1505217999999999E-4</v>
      </c>
      <c r="AJ2225" s="289">
        <v>1.3458129000000001E-6</v>
      </c>
      <c r="AK2225" s="289">
        <v>4.7485706999999997E-5</v>
      </c>
      <c r="AL2225" s="289">
        <v>1.1824438E-6</v>
      </c>
      <c r="AM2225" s="289">
        <v>4.7834380000000004E-9</v>
      </c>
      <c r="AN2225" s="289">
        <v>6.5046996000000005E-4</v>
      </c>
      <c r="AO2225" s="289">
        <v>2.9248877E-4</v>
      </c>
      <c r="AP2225" s="289">
        <v>7.7448147000000001E-4</v>
      </c>
      <c r="AQ2225" s="289">
        <v>1.1718795999999999E-5</v>
      </c>
      <c r="AR2225" s="289">
        <v>6.3134780000000001E-2</v>
      </c>
      <c r="AW2225" s="96"/>
      <c r="AX2225" s="96"/>
      <c r="AY2225" s="96"/>
      <c r="AZ2225" s="96"/>
      <c r="BA2225" s="96"/>
      <c r="BB2225" s="96"/>
      <c r="BC2225" s="96"/>
      <c r="BD2225" s="96"/>
      <c r="BF2225" s="315"/>
      <c r="BG2225" s="315"/>
      <c r="BH2225" s="315"/>
      <c r="BI2225" s="315"/>
      <c r="BJ2225" s="315"/>
      <c r="BK2225" s="315"/>
    </row>
    <row r="2226" spans="1:63" x14ac:dyDescent="0.25">
      <c r="A2226" s="9"/>
      <c r="B2226" s="9" t="s">
        <v>5770</v>
      </c>
      <c r="C2226" s="288" t="s">
        <v>2368</v>
      </c>
      <c r="D2226" s="289">
        <v>0.35032140000000001</v>
      </c>
      <c r="E2226" s="289">
        <v>0.25075188999999998</v>
      </c>
      <c r="F2226" s="289">
        <v>6.4012574000000003E-2</v>
      </c>
      <c r="G2226" s="289">
        <v>2.4500462999999998E-4</v>
      </c>
      <c r="H2226" s="289">
        <v>4.0900483000000002E-4</v>
      </c>
      <c r="I2226" s="289">
        <v>1.1912997999999999E-2</v>
      </c>
      <c r="J2226" s="289">
        <v>2.6282646000000002E-3</v>
      </c>
      <c r="K2226" s="289">
        <v>4.9162799E-5</v>
      </c>
      <c r="L2226" s="289">
        <v>3.0025082000000002E-3</v>
      </c>
      <c r="M2226" s="289">
        <v>1.7309999999999999E-2</v>
      </c>
      <c r="N2226" s="289">
        <v>0</v>
      </c>
      <c r="O2226" s="289">
        <v>0</v>
      </c>
      <c r="P2226" s="290">
        <f t="shared" si="456"/>
        <v>1.8574214074074071</v>
      </c>
      <c r="Q2226" s="291">
        <v>39.224018999999998</v>
      </c>
      <c r="R2226" s="291">
        <v>22.786878000000002</v>
      </c>
      <c r="S2226" s="291">
        <v>14.109412000000001</v>
      </c>
      <c r="T2226" s="291">
        <v>9.9868286000000002E-6</v>
      </c>
      <c r="U2226" s="291">
        <v>0.47141439000000002</v>
      </c>
      <c r="V2226" s="291">
        <v>0.26506836</v>
      </c>
      <c r="W2226" s="291">
        <v>1.5912352000000001</v>
      </c>
      <c r="X2226" s="289">
        <f t="shared" si="457"/>
        <v>0.15874619690624581</v>
      </c>
      <c r="Y2226" s="289">
        <f t="shared" si="458"/>
        <v>6.6265036603399996E-2</v>
      </c>
      <c r="Z2226" s="289">
        <f t="shared" si="459"/>
        <v>3.5401612478845802E-2</v>
      </c>
      <c r="AA2226" s="289">
        <f t="shared" si="460"/>
        <v>5.7079547824000001E-2</v>
      </c>
      <c r="AB2226" s="289">
        <v>5.1484395000000002E-2</v>
      </c>
      <c r="AC2226" s="289">
        <v>5.0259619000000001E-6</v>
      </c>
      <c r="AD2226" s="289">
        <v>1.5114747000000001E-3</v>
      </c>
      <c r="AE2226" s="289">
        <v>3.4963415000000001E-6</v>
      </c>
      <c r="AF2226" s="289">
        <v>1.2809630000000001E-2</v>
      </c>
      <c r="AG2226" s="289">
        <v>4.510146E-4</v>
      </c>
      <c r="AH2226" s="289">
        <v>3.3696736999999997E-2</v>
      </c>
      <c r="AI2226" s="289">
        <v>1.0404507E-4</v>
      </c>
      <c r="AJ2226" s="289">
        <v>1.2316247E-6</v>
      </c>
      <c r="AK2226" s="289">
        <v>4.3096582999999997E-5</v>
      </c>
      <c r="AL2226" s="289">
        <v>1.0671302E-6</v>
      </c>
      <c r="AM2226" s="289">
        <v>4.3209458000000004E-9</v>
      </c>
      <c r="AN2226" s="289">
        <v>5.8446530000000004E-4</v>
      </c>
      <c r="AO2226" s="289">
        <v>2.6342709000000002E-4</v>
      </c>
      <c r="AP2226" s="289">
        <v>7.0753836000000004E-4</v>
      </c>
      <c r="AQ2226" s="289">
        <v>1.0543824E-5</v>
      </c>
      <c r="AR2226" s="289">
        <v>5.7069004E-2</v>
      </c>
      <c r="AW2226" s="96"/>
      <c r="AX2226" s="96"/>
      <c r="AY2226" s="96"/>
      <c r="AZ2226" s="96"/>
      <c r="BA2226" s="96"/>
      <c r="BB2226" s="96"/>
      <c r="BC2226" s="96"/>
      <c r="BD2226" s="96"/>
      <c r="BF2226" s="315"/>
      <c r="BG2226" s="315"/>
      <c r="BH2226" s="315"/>
      <c r="BI2226" s="315"/>
      <c r="BJ2226" s="315"/>
      <c r="BK2226" s="315"/>
    </row>
    <row r="2227" spans="1:63" x14ac:dyDescent="0.25">
      <c r="A2227" s="9"/>
      <c r="B2227" s="9" t="s">
        <v>5770</v>
      </c>
      <c r="C2227" s="288" t="s">
        <v>2369</v>
      </c>
      <c r="D2227" s="289">
        <v>0.45434767999999998</v>
      </c>
      <c r="E2227" s="289">
        <v>0.32961838999999998</v>
      </c>
      <c r="F2227" s="289">
        <v>8.3713033000000006E-2</v>
      </c>
      <c r="G2227" s="289">
        <v>3.109314E-4</v>
      </c>
      <c r="H2227" s="289">
        <v>5.2367509E-4</v>
      </c>
      <c r="I2227" s="289">
        <v>1.5676677E-2</v>
      </c>
      <c r="J2227" s="289">
        <v>3.1502317000000001E-3</v>
      </c>
      <c r="K2227" s="289">
        <v>6.5029975999999993E-5</v>
      </c>
      <c r="L2227" s="289">
        <v>3.9797058999999999E-3</v>
      </c>
      <c r="M2227" s="289">
        <v>1.7309999999999999E-2</v>
      </c>
      <c r="N2227" s="289">
        <v>0</v>
      </c>
      <c r="O2227" s="289">
        <v>0</v>
      </c>
      <c r="P2227" s="290">
        <f t="shared" si="456"/>
        <v>2.4416177037037032</v>
      </c>
      <c r="Q2227" s="291">
        <v>51.778720999999997</v>
      </c>
      <c r="R2227" s="291">
        <v>29.890457999999999</v>
      </c>
      <c r="S2227" s="291">
        <v>18.788671000000001</v>
      </c>
      <c r="T2227" s="291">
        <v>1.2795789E-5</v>
      </c>
      <c r="U2227" s="291">
        <v>0.62773539</v>
      </c>
      <c r="V2227" s="291">
        <v>0.35299311999999999</v>
      </c>
      <c r="W2227" s="291">
        <v>2.1188501999999998</v>
      </c>
      <c r="X2227" s="289">
        <f t="shared" si="457"/>
        <v>0.2083838442128898</v>
      </c>
      <c r="Y2227" s="289">
        <f t="shared" si="458"/>
        <v>8.6986968766200018E-2</v>
      </c>
      <c r="Z2227" s="289">
        <f t="shared" si="459"/>
        <v>4.6520940036689801E-2</v>
      </c>
      <c r="AA2227" s="289">
        <f t="shared" si="460"/>
        <v>7.4875935409999997E-2</v>
      </c>
      <c r="AB2227" s="289">
        <v>6.7677220999999996E-2</v>
      </c>
      <c r="AC2227" s="289">
        <v>6.4398805999999999E-6</v>
      </c>
      <c r="AD2227" s="289">
        <v>1.9996702999999999E-3</v>
      </c>
      <c r="AE2227" s="289">
        <v>4.4387056000000004E-6</v>
      </c>
      <c r="AF2227" s="289">
        <v>1.6698609999999999E-2</v>
      </c>
      <c r="AG2227" s="289">
        <v>6.0058888000000005E-4</v>
      </c>
      <c r="AH2227" s="289">
        <v>4.4295000000000001E-2</v>
      </c>
      <c r="AI2227" s="289">
        <v>1.3633258000000001E-4</v>
      </c>
      <c r="AJ2227" s="289">
        <v>1.5665768000000001E-6</v>
      </c>
      <c r="AK2227" s="289">
        <v>5.5971348999999998E-5</v>
      </c>
      <c r="AL2227" s="289">
        <v>1.4053832999999999E-6</v>
      </c>
      <c r="AM2227" s="289">
        <v>5.6775898000000004E-9</v>
      </c>
      <c r="AN2227" s="289">
        <v>7.7807896000000004E-4</v>
      </c>
      <c r="AO2227" s="289">
        <v>3.4867467999999998E-4</v>
      </c>
      <c r="AP2227" s="289">
        <v>9.0390483000000002E-4</v>
      </c>
      <c r="AQ2227" s="289">
        <v>1.399041E-5</v>
      </c>
      <c r="AR2227" s="289">
        <v>7.4861944999999999E-2</v>
      </c>
      <c r="AW2227" s="241"/>
      <c r="AX2227" s="241"/>
      <c r="AY2227" s="241"/>
      <c r="AZ2227" s="241"/>
      <c r="BA2227" s="241"/>
      <c r="BB2227" s="241"/>
      <c r="BC2227" s="241"/>
      <c r="BD2227" s="241"/>
      <c r="BF2227" s="315"/>
      <c r="BG2227" s="315"/>
      <c r="BH2227" s="315"/>
      <c r="BI2227" s="315"/>
      <c r="BJ2227" s="315"/>
      <c r="BK2227" s="315"/>
    </row>
    <row r="2228" spans="1:63" x14ac:dyDescent="0.25">
      <c r="A2228" s="9"/>
      <c r="B2228" s="9" t="s">
        <v>5770</v>
      </c>
      <c r="C2228" s="288" t="s">
        <v>2370</v>
      </c>
      <c r="D2228" s="289">
        <v>0.46262249</v>
      </c>
      <c r="E2228" s="289">
        <v>0.33589185999999999</v>
      </c>
      <c r="F2228" s="289">
        <v>8.5280115000000004E-2</v>
      </c>
      <c r="G2228" s="289">
        <v>3.1617556999999997E-4</v>
      </c>
      <c r="H2228" s="289">
        <v>5.3279659000000001E-4</v>
      </c>
      <c r="I2228" s="289">
        <v>1.5976061E-2</v>
      </c>
      <c r="J2228" s="289">
        <v>3.1917518999999999E-3</v>
      </c>
      <c r="K2228" s="289">
        <v>6.6292137999999999E-5</v>
      </c>
      <c r="L2228" s="289">
        <v>4.0574375999999999E-3</v>
      </c>
      <c r="M2228" s="289">
        <v>1.7309999999999999E-2</v>
      </c>
      <c r="N2228" s="289">
        <v>0</v>
      </c>
      <c r="O2228" s="289">
        <v>0</v>
      </c>
      <c r="P2228" s="290">
        <f t="shared" si="456"/>
        <v>2.4880878518518514</v>
      </c>
      <c r="Q2228" s="291">
        <v>52.777391000000001</v>
      </c>
      <c r="R2228" s="291">
        <v>30.455514999999998</v>
      </c>
      <c r="S2228" s="291">
        <v>19.160885</v>
      </c>
      <c r="T2228" s="291">
        <v>1.3019229E-5</v>
      </c>
      <c r="U2228" s="291">
        <v>0.64017002000000001</v>
      </c>
      <c r="V2228" s="291">
        <v>0.35998712999999999</v>
      </c>
      <c r="W2228" s="291">
        <v>2.1608196</v>
      </c>
      <c r="X2228" s="289">
        <f t="shared" si="457"/>
        <v>0.21233229377170462</v>
      </c>
      <c r="Y2228" s="289">
        <f t="shared" si="458"/>
        <v>8.8635304847699992E-2</v>
      </c>
      <c r="Z2228" s="289">
        <f t="shared" si="459"/>
        <v>4.7405432354004615E-2</v>
      </c>
      <c r="AA2228" s="289">
        <f t="shared" si="460"/>
        <v>7.6291556570000002E-2</v>
      </c>
      <c r="AB2228" s="289">
        <v>6.8965287E-2</v>
      </c>
      <c r="AC2228" s="289">
        <v>6.5523514E-6</v>
      </c>
      <c r="AD2228" s="289">
        <v>2.038504E-3</v>
      </c>
      <c r="AE2228" s="289">
        <v>4.5136662999999998E-6</v>
      </c>
      <c r="AF2228" s="289">
        <v>1.7007960999999999E-2</v>
      </c>
      <c r="AG2228" s="289">
        <v>6.1248683000000002E-4</v>
      </c>
      <c r="AH2228" s="289">
        <v>4.5138044000000002E-2</v>
      </c>
      <c r="AI2228" s="289">
        <v>1.389009E-4</v>
      </c>
      <c r="AJ2228" s="289">
        <v>1.5932207E-6</v>
      </c>
      <c r="AK2228" s="289">
        <v>5.6995478E-5</v>
      </c>
      <c r="AL2228" s="289">
        <v>1.4322898000000001E-6</v>
      </c>
      <c r="AM2228" s="289">
        <v>5.7855045999999997E-9</v>
      </c>
      <c r="AN2228" s="289">
        <v>7.9348004999999996E-4</v>
      </c>
      <c r="AO2228" s="289">
        <v>3.5545573999999999E-4</v>
      </c>
      <c r="AP2228" s="289">
        <v>9.1952489000000004E-4</v>
      </c>
      <c r="AQ2228" s="289">
        <v>1.426457E-5</v>
      </c>
      <c r="AR2228" s="289">
        <v>7.6277291999999997E-2</v>
      </c>
      <c r="AW2228" s="241"/>
      <c r="AX2228" s="241"/>
      <c r="AY2228" s="241"/>
      <c r="AZ2228" s="241"/>
      <c r="BA2228" s="241"/>
      <c r="BB2228" s="241"/>
      <c r="BC2228" s="241"/>
      <c r="BD2228" s="241"/>
      <c r="BF2228" s="315"/>
      <c r="BG2228" s="315"/>
      <c r="BH2228" s="315"/>
      <c r="BI2228" s="315"/>
      <c r="BJ2228" s="315"/>
      <c r="BK2228" s="315"/>
    </row>
    <row r="2229" spans="1:63" x14ac:dyDescent="0.25">
      <c r="A2229" s="9"/>
      <c r="B2229" s="9" t="s">
        <v>5770</v>
      </c>
      <c r="C2229" s="288" t="s">
        <v>2371</v>
      </c>
      <c r="D2229" s="289">
        <v>0.19191775999999999</v>
      </c>
      <c r="E2229" s="289">
        <v>0.13065971000000001</v>
      </c>
      <c r="F2229" s="289">
        <v>3.4014148000000001E-2</v>
      </c>
      <c r="G2229" s="289">
        <v>1.4461614000000001E-4</v>
      </c>
      <c r="H2229" s="289">
        <v>2.343933E-4</v>
      </c>
      <c r="I2229" s="289">
        <v>6.1819414E-3</v>
      </c>
      <c r="J2229" s="289">
        <v>1.8334509E-3</v>
      </c>
      <c r="K2229" s="289">
        <v>2.5001416000000001E-5</v>
      </c>
      <c r="L2229" s="289">
        <v>1.5145024E-3</v>
      </c>
      <c r="M2229" s="289">
        <v>1.7309999999999999E-2</v>
      </c>
      <c r="N2229" s="289">
        <v>0</v>
      </c>
      <c r="O2229" s="289">
        <v>0</v>
      </c>
      <c r="P2229" s="290">
        <f t="shared" si="456"/>
        <v>0.96784970370370371</v>
      </c>
      <c r="Q2229" s="291">
        <v>20.106631</v>
      </c>
      <c r="R2229" s="291">
        <v>11.970064000000001</v>
      </c>
      <c r="S2229" s="291">
        <v>6.9841766999999999</v>
      </c>
      <c r="T2229" s="291">
        <v>5.7095486000000003E-6</v>
      </c>
      <c r="U2229" s="291">
        <v>0.23338014000000001</v>
      </c>
      <c r="V2229" s="291">
        <v>0.13118293</v>
      </c>
      <c r="W2229" s="291">
        <v>0.78782147000000002</v>
      </c>
      <c r="X2229" s="289">
        <f t="shared" si="457"/>
        <v>8.3161600876106898E-2</v>
      </c>
      <c r="Y2229" s="289">
        <f t="shared" si="458"/>
        <v>3.4711187007200002E-2</v>
      </c>
      <c r="Z2229" s="289">
        <f t="shared" si="459"/>
        <v>1.8469909256006896E-2</v>
      </c>
      <c r="AA2229" s="289">
        <f t="shared" si="460"/>
        <v>2.99805046129E-2</v>
      </c>
      <c r="AB2229" s="289">
        <v>2.6827138E-2</v>
      </c>
      <c r="AC2229" s="289">
        <v>2.8729493000000002E-6</v>
      </c>
      <c r="AD2229" s="289">
        <v>7.6808591999999996E-4</v>
      </c>
      <c r="AE2229" s="289">
        <v>2.0613779000000002E-6</v>
      </c>
      <c r="AF2229" s="289">
        <v>6.8877749999999996E-3</v>
      </c>
      <c r="AG2229" s="289">
        <v>2.2325376E-4</v>
      </c>
      <c r="AH2229" s="289">
        <v>1.7558473000000002E-2</v>
      </c>
      <c r="AI2229" s="289">
        <v>5.4879999E-5</v>
      </c>
      <c r="AJ2229" s="289">
        <v>7.2158390000000005E-7</v>
      </c>
      <c r="AK2229" s="289">
        <v>2.3491824999999999E-5</v>
      </c>
      <c r="AL2229" s="289">
        <v>5.5206295999999997E-7</v>
      </c>
      <c r="AM2229" s="289">
        <v>2.2551468999999999E-9</v>
      </c>
      <c r="AN2229" s="289">
        <v>2.8964449999999999E-4</v>
      </c>
      <c r="AO2229" s="289">
        <v>1.3361825000000001E-4</v>
      </c>
      <c r="AP2229" s="289">
        <v>4.0852578E-4</v>
      </c>
      <c r="AQ2229" s="289">
        <v>5.2956129000000004E-6</v>
      </c>
      <c r="AR2229" s="289">
        <v>2.9975208999999999E-2</v>
      </c>
      <c r="AW2229" s="241"/>
      <c r="AX2229" s="241"/>
      <c r="AY2229" s="241"/>
      <c r="AZ2229" s="241"/>
      <c r="BA2229" s="241"/>
      <c r="BB2229" s="241"/>
      <c r="BC2229" s="241"/>
      <c r="BD2229" s="241"/>
      <c r="BF2229" s="315"/>
      <c r="BG2229" s="315"/>
      <c r="BH2229" s="315"/>
      <c r="BI2229" s="315"/>
      <c r="BJ2229" s="315"/>
      <c r="BK2229" s="315"/>
    </row>
    <row r="2230" spans="1:63" x14ac:dyDescent="0.25">
      <c r="A2230" s="9"/>
      <c r="B2230" s="9" t="s">
        <v>5770</v>
      </c>
      <c r="C2230" s="288" t="s">
        <v>2372</v>
      </c>
      <c r="D2230" s="289">
        <v>1.0406776</v>
      </c>
      <c r="E2230" s="289">
        <v>0.77413869999999996</v>
      </c>
      <c r="F2230" s="289">
        <v>0.19475197999999999</v>
      </c>
      <c r="G2230" s="289">
        <v>6.8251863999999995E-4</v>
      </c>
      <c r="H2230" s="289">
        <v>1.1699983999999999E-3</v>
      </c>
      <c r="I2230" s="289">
        <v>3.6890142000000001E-2</v>
      </c>
      <c r="J2230" s="289">
        <v>6.0922286000000001E-3</v>
      </c>
      <c r="K2230" s="289">
        <v>1.5446316000000001E-4</v>
      </c>
      <c r="L2230" s="289">
        <v>9.4875480000000002E-3</v>
      </c>
      <c r="M2230" s="289">
        <v>1.7309999999999999E-2</v>
      </c>
      <c r="N2230" s="289">
        <v>0</v>
      </c>
      <c r="O2230" s="289">
        <v>0</v>
      </c>
      <c r="P2230" s="290">
        <f t="shared" si="456"/>
        <v>5.7343607407407404</v>
      </c>
      <c r="Q2230" s="291">
        <v>122.54159</v>
      </c>
      <c r="R2230" s="291">
        <v>69.928815999999998</v>
      </c>
      <c r="S2230" s="291">
        <v>45.162678</v>
      </c>
      <c r="T2230" s="291">
        <v>2.8628108999999999E-5</v>
      </c>
      <c r="U2230" s="291">
        <v>1.5088174000000001</v>
      </c>
      <c r="V2230" s="291">
        <v>0.84856904</v>
      </c>
      <c r="W2230" s="291">
        <v>5.0926802000000002</v>
      </c>
      <c r="X2230" s="289">
        <f t="shared" si="457"/>
        <v>0.48815967054812903</v>
      </c>
      <c r="Y2230" s="289">
        <f t="shared" si="458"/>
        <v>0.20378331455230003</v>
      </c>
      <c r="Z2230" s="289">
        <f t="shared" si="459"/>
        <v>0.109193509373829</v>
      </c>
      <c r="AA2230" s="289">
        <f t="shared" si="460"/>
        <v>0.17518284662199998</v>
      </c>
      <c r="AB2230" s="289">
        <v>0.15894588000000001</v>
      </c>
      <c r="AC2230" s="289">
        <v>1.440924E-5</v>
      </c>
      <c r="AD2230" s="289">
        <v>4.7513182000000001E-3</v>
      </c>
      <c r="AE2230" s="289">
        <v>9.7502122999999996E-6</v>
      </c>
      <c r="AF2230" s="289">
        <v>3.8618313000000001E-2</v>
      </c>
      <c r="AG2230" s="289">
        <v>1.4436439E-3</v>
      </c>
      <c r="AH2230" s="289">
        <v>0.10403066</v>
      </c>
      <c r="AI2230" s="289">
        <v>3.1831672000000002E-4</v>
      </c>
      <c r="AJ2230" s="289">
        <v>3.4544888000000002E-6</v>
      </c>
      <c r="AK2230" s="289">
        <v>1.2853821000000001E-4</v>
      </c>
      <c r="AL2230" s="289">
        <v>3.3119008999999999E-6</v>
      </c>
      <c r="AM2230" s="289">
        <v>1.3324129E-8</v>
      </c>
      <c r="AN2230" s="289">
        <v>1.869356E-3</v>
      </c>
      <c r="AO2230" s="289">
        <v>8.2916113000000005E-4</v>
      </c>
      <c r="AP2230" s="289">
        <v>2.0106975999999999E-3</v>
      </c>
      <c r="AQ2230" s="289">
        <v>3.3416622000000001E-5</v>
      </c>
      <c r="AR2230" s="289">
        <v>0.17514942999999999</v>
      </c>
      <c r="AW2230" s="241"/>
      <c r="AX2230" s="241"/>
      <c r="AY2230" s="241"/>
      <c r="AZ2230" s="241"/>
      <c r="BA2230" s="241"/>
      <c r="BB2230" s="241"/>
      <c r="BC2230" s="241"/>
      <c r="BD2230" s="241"/>
      <c r="BF2230" s="315"/>
      <c r="BG2230" s="315"/>
      <c r="BH2230" s="315"/>
      <c r="BI2230" s="315"/>
      <c r="BJ2230" s="315"/>
      <c r="BK2230" s="315"/>
    </row>
    <row r="2231" spans="1:63" x14ac:dyDescent="0.25">
      <c r="A2231" s="9"/>
      <c r="B2231" s="9" t="s">
        <v>5770</v>
      </c>
      <c r="C2231" s="288" t="s">
        <v>2373</v>
      </c>
      <c r="D2231" s="289">
        <v>0.21201375</v>
      </c>
      <c r="E2231" s="289">
        <v>0.14589527999999999</v>
      </c>
      <c r="F2231" s="289">
        <v>3.7819918000000001E-2</v>
      </c>
      <c r="G2231" s="289">
        <v>1.5735198999999999E-4</v>
      </c>
      <c r="H2231" s="289">
        <v>2.5654551000000003E-4</v>
      </c>
      <c r="I2231" s="289">
        <v>6.9090158000000004E-3</v>
      </c>
      <c r="J2231" s="289">
        <v>1.9342855E-3</v>
      </c>
      <c r="K2231" s="289">
        <v>2.8066666E-5</v>
      </c>
      <c r="L2231" s="289">
        <v>1.7032792999999999E-3</v>
      </c>
      <c r="M2231" s="289">
        <v>1.7309999999999999E-2</v>
      </c>
      <c r="N2231" s="289">
        <v>0</v>
      </c>
      <c r="O2231" s="289">
        <v>0</v>
      </c>
      <c r="P2231" s="290">
        <f t="shared" si="456"/>
        <v>1.0807057777777775</v>
      </c>
      <c r="Q2231" s="291">
        <v>22.531970999999999</v>
      </c>
      <c r="R2231" s="291">
        <v>13.342345999999999</v>
      </c>
      <c r="S2231" s="291">
        <v>7.8881245</v>
      </c>
      <c r="T2231" s="291">
        <v>6.2521886000000002E-6</v>
      </c>
      <c r="U2231" s="291">
        <v>0.26357851999999998</v>
      </c>
      <c r="V2231" s="291">
        <v>0.14816839000000001</v>
      </c>
      <c r="W2231" s="291">
        <v>0.88974710000000001</v>
      </c>
      <c r="X2231" s="289">
        <f t="shared" si="457"/>
        <v>9.2750691729005894E-2</v>
      </c>
      <c r="Y2231" s="289">
        <f t="shared" si="458"/>
        <v>3.8714286838199989E-2</v>
      </c>
      <c r="Z2231" s="289">
        <f t="shared" si="459"/>
        <v>2.0617961460105902E-2</v>
      </c>
      <c r="AA2231" s="289">
        <f t="shared" si="460"/>
        <v>3.3418443430700003E-2</v>
      </c>
      <c r="AB2231" s="289">
        <v>2.9955296999999999E-2</v>
      </c>
      <c r="AC2231" s="289">
        <v>3.1460927E-6</v>
      </c>
      <c r="AD2231" s="289">
        <v>8.6239642999999999E-4</v>
      </c>
      <c r="AE2231" s="289">
        <v>2.2434255000000002E-6</v>
      </c>
      <c r="AF2231" s="289">
        <v>7.6390551000000001E-3</v>
      </c>
      <c r="AG2231" s="289">
        <v>2.5214878999999999E-4</v>
      </c>
      <c r="AH2231" s="289">
        <v>1.9605865E-2</v>
      </c>
      <c r="AI2231" s="289">
        <v>6.1117359000000007E-5</v>
      </c>
      <c r="AJ2231" s="289">
        <v>7.8629056999999999E-7</v>
      </c>
      <c r="AK2231" s="289">
        <v>2.5978995999999999E-5</v>
      </c>
      <c r="AL2231" s="289">
        <v>6.1740730999999995E-7</v>
      </c>
      <c r="AM2231" s="289">
        <v>2.5172258999999999E-9</v>
      </c>
      <c r="AN2231" s="289">
        <v>3.2704714E-4</v>
      </c>
      <c r="AO2231" s="289">
        <v>1.5008654E-4</v>
      </c>
      <c r="AP2231" s="289">
        <v>4.4646021000000001E-4</v>
      </c>
      <c r="AQ2231" s="289">
        <v>5.9614307000000002E-6</v>
      </c>
      <c r="AR2231" s="289">
        <v>3.3412482E-2</v>
      </c>
      <c r="AW2231" s="241"/>
      <c r="AX2231" s="241"/>
      <c r="AY2231" s="241"/>
      <c r="AZ2231" s="241"/>
      <c r="BA2231" s="241"/>
      <c r="BB2231" s="241"/>
      <c r="BC2231" s="241"/>
      <c r="BD2231" s="241"/>
      <c r="BF2231" s="315"/>
      <c r="BG2231" s="315"/>
      <c r="BH2231" s="315"/>
      <c r="BI2231" s="315"/>
      <c r="BJ2231" s="315"/>
      <c r="BK2231" s="315"/>
    </row>
    <row r="2232" spans="1:63" x14ac:dyDescent="0.25">
      <c r="A2232" s="9"/>
      <c r="B2232" s="9" t="s">
        <v>5770</v>
      </c>
      <c r="C2232" s="288" t="s">
        <v>2374</v>
      </c>
      <c r="D2232" s="289">
        <v>0.22147068</v>
      </c>
      <c r="E2232" s="289">
        <v>0.15306496999999999</v>
      </c>
      <c r="F2232" s="289">
        <v>3.9610869E-2</v>
      </c>
      <c r="G2232" s="289">
        <v>1.6334534000000001E-4</v>
      </c>
      <c r="H2232" s="289">
        <v>2.6697006999999999E-4</v>
      </c>
      <c r="I2232" s="289">
        <v>7.2511683999999998E-3</v>
      </c>
      <c r="J2232" s="289">
        <v>1.9817369999999999E-3</v>
      </c>
      <c r="K2232" s="289">
        <v>2.9509137E-5</v>
      </c>
      <c r="L2232" s="289">
        <v>1.7921154000000001E-3</v>
      </c>
      <c r="M2232" s="289">
        <v>1.7309999999999999E-2</v>
      </c>
      <c r="N2232" s="289">
        <v>0</v>
      </c>
      <c r="O2232" s="289">
        <v>0</v>
      </c>
      <c r="P2232" s="290">
        <f t="shared" si="456"/>
        <v>1.1338145925925924</v>
      </c>
      <c r="Q2232" s="291">
        <v>23.673307000000001</v>
      </c>
      <c r="R2232" s="291">
        <v>13.988125999999999</v>
      </c>
      <c r="S2232" s="291">
        <v>8.3135116999999994</v>
      </c>
      <c r="T2232" s="291">
        <v>6.5075486000000001E-6</v>
      </c>
      <c r="U2232" s="291">
        <v>0.27778952000000001</v>
      </c>
      <c r="V2232" s="291">
        <v>0.15616155000000001</v>
      </c>
      <c r="W2232" s="291">
        <v>0.93771210000000005</v>
      </c>
      <c r="X2232" s="289">
        <f t="shared" si="457"/>
        <v>9.7263204457417207E-2</v>
      </c>
      <c r="Y2232" s="289">
        <f t="shared" si="458"/>
        <v>4.0598098735800003E-2</v>
      </c>
      <c r="Z2232" s="289">
        <f t="shared" si="459"/>
        <v>2.1628808964917201E-2</v>
      </c>
      <c r="AA2232" s="289">
        <f t="shared" si="460"/>
        <v>3.5036296756700003E-2</v>
      </c>
      <c r="AB2232" s="289">
        <v>3.1427372000000002E-2</v>
      </c>
      <c r="AC2232" s="289">
        <v>3.2746307999999999E-6</v>
      </c>
      <c r="AD2232" s="289">
        <v>9.0677784999999996E-4</v>
      </c>
      <c r="AE2232" s="289">
        <v>2.3290949999999999E-6</v>
      </c>
      <c r="AF2232" s="289">
        <v>7.9925987000000007E-3</v>
      </c>
      <c r="AG2232" s="289">
        <v>2.6574645999999998E-4</v>
      </c>
      <c r="AH2232" s="289">
        <v>2.0569343E-2</v>
      </c>
      <c r="AI2232" s="289">
        <v>6.4052587000000002E-5</v>
      </c>
      <c r="AJ2232" s="289">
        <v>8.1674076E-7</v>
      </c>
      <c r="AK2232" s="289">
        <v>2.7149429000000001E-5</v>
      </c>
      <c r="AL2232" s="289">
        <v>6.4815760000000003E-7</v>
      </c>
      <c r="AM2232" s="289">
        <v>2.6405572000000002E-9</v>
      </c>
      <c r="AN2232" s="289">
        <v>3.4464838000000002E-4</v>
      </c>
      <c r="AO2232" s="289">
        <v>1.5783632000000001E-4</v>
      </c>
      <c r="AP2232" s="289">
        <v>4.6431171E-4</v>
      </c>
      <c r="AQ2232" s="289">
        <v>6.2747566999999997E-6</v>
      </c>
      <c r="AR2232" s="289">
        <v>3.5030022000000001E-2</v>
      </c>
      <c r="AW2232" s="241"/>
      <c r="AX2232" s="241"/>
      <c r="AY2232" s="241"/>
      <c r="AZ2232" s="241"/>
      <c r="BA2232" s="241"/>
      <c r="BB2232" s="241"/>
      <c r="BC2232" s="241"/>
      <c r="BD2232" s="241"/>
      <c r="BF2232" s="315"/>
      <c r="BG2232" s="315"/>
      <c r="BH2232" s="315"/>
      <c r="BI2232" s="315"/>
      <c r="BJ2232" s="315"/>
      <c r="BK2232" s="315"/>
    </row>
    <row r="2233" spans="1:63" x14ac:dyDescent="0.25">
      <c r="A2233" s="9"/>
      <c r="B2233" s="9" t="s">
        <v>5770</v>
      </c>
      <c r="C2233" s="288" t="s">
        <v>2375</v>
      </c>
      <c r="D2233" s="289">
        <v>0.21437798</v>
      </c>
      <c r="E2233" s="289">
        <v>0.14768770000000001</v>
      </c>
      <c r="F2233" s="289">
        <v>3.8267655999999997E-2</v>
      </c>
      <c r="G2233" s="289">
        <v>1.5885032999999999E-4</v>
      </c>
      <c r="H2233" s="289">
        <v>2.5915165E-4</v>
      </c>
      <c r="I2233" s="289">
        <v>6.9945538999999996E-3</v>
      </c>
      <c r="J2233" s="289">
        <v>1.9461483000000001E-3</v>
      </c>
      <c r="K2233" s="289">
        <v>2.8427284000000001E-5</v>
      </c>
      <c r="L2233" s="289">
        <v>1.7254883E-3</v>
      </c>
      <c r="M2233" s="289">
        <v>1.7309999999999999E-2</v>
      </c>
      <c r="N2233" s="289">
        <v>0</v>
      </c>
      <c r="O2233" s="289">
        <v>0</v>
      </c>
      <c r="P2233" s="290">
        <f t="shared" si="456"/>
        <v>1.0939829629629629</v>
      </c>
      <c r="Q2233" s="291">
        <v>22.817305000000001</v>
      </c>
      <c r="R2233" s="291">
        <v>13.503791</v>
      </c>
      <c r="S2233" s="291">
        <v>7.9944712999999998</v>
      </c>
      <c r="T2233" s="291">
        <v>6.3160285999999997E-6</v>
      </c>
      <c r="U2233" s="291">
        <v>0.26713126999999998</v>
      </c>
      <c r="V2233" s="291">
        <v>0.15016668</v>
      </c>
      <c r="W2233" s="291">
        <v>0.90173835000000002</v>
      </c>
      <c r="X2233" s="289">
        <f t="shared" si="457"/>
        <v>9.3878820658348697E-2</v>
      </c>
      <c r="Y2233" s="289">
        <f t="shared" si="458"/>
        <v>3.9185240060099998E-2</v>
      </c>
      <c r="Z2233" s="289">
        <f t="shared" si="459"/>
        <v>2.0870673836048702E-2</v>
      </c>
      <c r="AA2233" s="289">
        <f t="shared" si="460"/>
        <v>3.3822906762199997E-2</v>
      </c>
      <c r="AB2233" s="289">
        <v>3.0323315999999999E-2</v>
      </c>
      <c r="AC2233" s="289">
        <v>3.1782271999999999E-6</v>
      </c>
      <c r="AD2233" s="289">
        <v>8.7349178000000003E-4</v>
      </c>
      <c r="AE2233" s="289">
        <v>2.2648429000000001E-6</v>
      </c>
      <c r="AF2233" s="289">
        <v>7.7274409999999998E-3</v>
      </c>
      <c r="AG2233" s="289">
        <v>2.5554821E-4</v>
      </c>
      <c r="AH2233" s="289">
        <v>1.9846735000000001E-2</v>
      </c>
      <c r="AI2233" s="289">
        <v>6.1851166000000002E-5</v>
      </c>
      <c r="AJ2233" s="289">
        <v>7.9390310999999999E-7</v>
      </c>
      <c r="AK2233" s="289">
        <v>2.6271603999999999E-5</v>
      </c>
      <c r="AL2233" s="289">
        <v>6.2509488000000001E-7</v>
      </c>
      <c r="AM2233" s="289">
        <v>2.5480587E-9</v>
      </c>
      <c r="AN2233" s="289">
        <v>3.3144745E-4</v>
      </c>
      <c r="AO2233" s="289">
        <v>1.5202398000000001E-4</v>
      </c>
      <c r="AP2233" s="289">
        <v>4.5092309000000001E-4</v>
      </c>
      <c r="AQ2233" s="289">
        <v>6.0397622000000003E-6</v>
      </c>
      <c r="AR2233" s="289">
        <v>3.3816867E-2</v>
      </c>
      <c r="AW2233" s="241"/>
      <c r="AX2233" s="241"/>
      <c r="AY2233" s="241"/>
      <c r="AZ2233" s="241"/>
      <c r="BA2233" s="241"/>
      <c r="BB2233" s="241"/>
      <c r="BC2233" s="241"/>
      <c r="BD2233" s="241"/>
      <c r="BF2233" s="315"/>
      <c r="BG2233" s="315"/>
      <c r="BH2233" s="315"/>
      <c r="BI2233" s="315"/>
      <c r="BJ2233" s="315"/>
      <c r="BK2233" s="315"/>
    </row>
    <row r="2234" spans="1:63" x14ac:dyDescent="0.25">
      <c r="A2234" s="9"/>
      <c r="B2234" s="9" t="s">
        <v>5770</v>
      </c>
      <c r="C2234" s="288" t="s">
        <v>2376</v>
      </c>
      <c r="D2234" s="289">
        <v>0.30894732000000003</v>
      </c>
      <c r="E2234" s="289">
        <v>0.21938452999999999</v>
      </c>
      <c r="F2234" s="289">
        <v>5.6177164000000002E-2</v>
      </c>
      <c r="G2234" s="289">
        <v>2.1878376000000001E-4</v>
      </c>
      <c r="H2234" s="289">
        <v>3.6339734E-4</v>
      </c>
      <c r="I2234" s="289">
        <v>1.0416079999999999E-2</v>
      </c>
      <c r="J2234" s="289">
        <v>2.4206639999999999E-3</v>
      </c>
      <c r="K2234" s="289">
        <v>4.2851990000000002E-5</v>
      </c>
      <c r="L2234" s="289">
        <v>2.6138499E-3</v>
      </c>
      <c r="M2234" s="289">
        <v>1.7309999999999999E-2</v>
      </c>
      <c r="N2234" s="289">
        <v>0</v>
      </c>
      <c r="O2234" s="289">
        <v>0</v>
      </c>
      <c r="P2234" s="290">
        <f t="shared" si="456"/>
        <v>1.6250705925925923</v>
      </c>
      <c r="Q2234" s="291">
        <v>34.230671000000001</v>
      </c>
      <c r="R2234" s="291">
        <v>19.961590999999999</v>
      </c>
      <c r="S2234" s="291">
        <v>12.248343</v>
      </c>
      <c r="T2234" s="291">
        <v>8.8696286000000002E-6</v>
      </c>
      <c r="U2234" s="291">
        <v>0.40924126999999999</v>
      </c>
      <c r="V2234" s="291">
        <v>0.23009827999999999</v>
      </c>
      <c r="W2234" s="291">
        <v>1.3813883</v>
      </c>
      <c r="X2234" s="289">
        <f t="shared" si="457"/>
        <v>0.13900395288578141</v>
      </c>
      <c r="Y2234" s="289">
        <f t="shared" si="458"/>
        <v>5.8023359975399993E-2</v>
      </c>
      <c r="Z2234" s="289">
        <f t="shared" si="459"/>
        <v>3.0979152888181406E-2</v>
      </c>
      <c r="AA2234" s="289">
        <f t="shared" si="460"/>
        <v>5.00014400222E-2</v>
      </c>
      <c r="AB2234" s="289">
        <v>4.5044067E-2</v>
      </c>
      <c r="AC2234" s="289">
        <v>4.4636078000000003E-6</v>
      </c>
      <c r="AD2234" s="289">
        <v>1.3173060000000001E-3</v>
      </c>
      <c r="AE2234" s="289">
        <v>3.1215376000000001E-6</v>
      </c>
      <c r="AF2234" s="289">
        <v>1.1262876999999999E-2</v>
      </c>
      <c r="AG2234" s="289">
        <v>3.9152483000000002E-4</v>
      </c>
      <c r="AH2234" s="289">
        <v>2.9481519000000001E-2</v>
      </c>
      <c r="AI2234" s="289">
        <v>9.1203447000000004E-5</v>
      </c>
      <c r="AJ2234" s="289">
        <v>1.0984051E-6</v>
      </c>
      <c r="AK2234" s="289">
        <v>3.7975936999999998E-5</v>
      </c>
      <c r="AL2234" s="289">
        <v>9.3259771000000003E-7</v>
      </c>
      <c r="AM2234" s="289">
        <v>3.7813714000000002E-9</v>
      </c>
      <c r="AN2234" s="289">
        <v>5.0745987000000003E-4</v>
      </c>
      <c r="AO2234" s="289">
        <v>2.2952178999999999E-4</v>
      </c>
      <c r="AP2234" s="289">
        <v>6.2943806000000004E-4</v>
      </c>
      <c r="AQ2234" s="289">
        <v>9.1730222000000002E-6</v>
      </c>
      <c r="AR2234" s="289">
        <v>4.9992267E-2</v>
      </c>
      <c r="AW2234" s="241"/>
      <c r="AX2234" s="241"/>
      <c r="AY2234" s="241"/>
      <c r="AZ2234" s="241"/>
      <c r="BA2234" s="241"/>
      <c r="BB2234" s="241"/>
      <c r="BC2234" s="241"/>
      <c r="BD2234" s="241"/>
      <c r="BF2234" s="315"/>
      <c r="BG2234" s="315"/>
      <c r="BH2234" s="315"/>
      <c r="BI2234" s="315"/>
      <c r="BJ2234" s="315"/>
      <c r="BK2234" s="315"/>
    </row>
    <row r="2235" spans="1:63" x14ac:dyDescent="0.25">
      <c r="A2235" s="9"/>
      <c r="B2235" s="9" t="s">
        <v>5770</v>
      </c>
      <c r="C2235" s="288" t="s">
        <v>2377</v>
      </c>
      <c r="D2235" s="289">
        <v>0.33850024000000001</v>
      </c>
      <c r="E2235" s="289">
        <v>0.24178978000000001</v>
      </c>
      <c r="F2235" s="289">
        <v>6.1773885000000001E-2</v>
      </c>
      <c r="G2235" s="289">
        <v>2.3751295E-4</v>
      </c>
      <c r="H2235" s="289">
        <v>3.9597412000000001E-4</v>
      </c>
      <c r="I2235" s="289">
        <v>1.1485308E-2</v>
      </c>
      <c r="J2235" s="289">
        <v>2.5689501E-3</v>
      </c>
      <c r="K2235" s="289">
        <v>4.7359710999999997E-5</v>
      </c>
      <c r="L2235" s="289">
        <v>2.8914629999999999E-3</v>
      </c>
      <c r="M2235" s="289">
        <v>1.7309999999999999E-2</v>
      </c>
      <c r="N2235" s="289">
        <v>0</v>
      </c>
      <c r="O2235" s="289">
        <v>0</v>
      </c>
      <c r="P2235" s="290">
        <f t="shared" si="456"/>
        <v>1.7910354074074073</v>
      </c>
      <c r="Q2235" s="291">
        <v>37.797348</v>
      </c>
      <c r="R2235" s="291">
        <v>21.979652999999999</v>
      </c>
      <c r="S2235" s="291">
        <v>13.577678000000001</v>
      </c>
      <c r="T2235" s="291">
        <v>9.6676286E-6</v>
      </c>
      <c r="U2235" s="291">
        <v>0.45365063999999999</v>
      </c>
      <c r="V2235" s="291">
        <v>0.25507690999999999</v>
      </c>
      <c r="W2235" s="291">
        <v>1.5312790000000001</v>
      </c>
      <c r="X2235" s="289">
        <f t="shared" si="457"/>
        <v>0.1531055557218817</v>
      </c>
      <c r="Y2235" s="289">
        <f t="shared" si="458"/>
        <v>6.3910271963899992E-2</v>
      </c>
      <c r="Z2235" s="289">
        <f t="shared" si="459"/>
        <v>3.4138052591981702E-2</v>
      </c>
      <c r="AA2235" s="289">
        <f t="shared" si="460"/>
        <v>5.5057231165999997E-2</v>
      </c>
      <c r="AB2235" s="289">
        <v>4.9644301000000002E-2</v>
      </c>
      <c r="AC2235" s="289">
        <v>4.8652893000000004E-6</v>
      </c>
      <c r="AD2235" s="289">
        <v>1.4559979E-3</v>
      </c>
      <c r="AE2235" s="289">
        <v>3.3892545999999999E-6</v>
      </c>
      <c r="AF2235" s="289">
        <v>1.2367701E-2</v>
      </c>
      <c r="AG2235" s="289">
        <v>4.3401752000000001E-4</v>
      </c>
      <c r="AH2235" s="289">
        <v>3.2492389000000003E-2</v>
      </c>
      <c r="AI2235" s="289">
        <v>1.0037603E-4</v>
      </c>
      <c r="AJ2235" s="289">
        <v>1.1935619E-6</v>
      </c>
      <c r="AK2235" s="289">
        <v>4.1633540999999999E-5</v>
      </c>
      <c r="AL2235" s="289">
        <v>1.0286923E-6</v>
      </c>
      <c r="AM2235" s="289">
        <v>4.1667817000000001E-9</v>
      </c>
      <c r="AN2235" s="289">
        <v>5.6246374999999996E-4</v>
      </c>
      <c r="AO2235" s="289">
        <v>2.5373985999999998E-4</v>
      </c>
      <c r="AP2235" s="289">
        <v>6.8522399000000005E-4</v>
      </c>
      <c r="AQ2235" s="289">
        <v>1.0152165999999999E-5</v>
      </c>
      <c r="AR2235" s="289">
        <v>5.5047078999999999E-2</v>
      </c>
      <c r="AW2235" s="241"/>
      <c r="AX2235" s="241"/>
      <c r="AY2235" s="241"/>
      <c r="AZ2235" s="241"/>
      <c r="BA2235" s="241"/>
      <c r="BB2235" s="241"/>
      <c r="BC2235" s="241"/>
      <c r="BD2235" s="241"/>
      <c r="BF2235" s="315"/>
      <c r="BG2235" s="315"/>
      <c r="BH2235" s="315"/>
      <c r="BI2235" s="315"/>
      <c r="BJ2235" s="315"/>
      <c r="BK2235" s="315"/>
    </row>
    <row r="2236" spans="1:63" x14ac:dyDescent="0.25">
      <c r="A2236" s="9"/>
      <c r="B2236" s="9" t="s">
        <v>5770</v>
      </c>
      <c r="C2236" s="288" t="s">
        <v>2378</v>
      </c>
      <c r="D2236" s="289">
        <v>0.24038455</v>
      </c>
      <c r="E2236" s="289">
        <v>0.16740432999999999</v>
      </c>
      <c r="F2236" s="289">
        <v>4.3192770999999998E-2</v>
      </c>
      <c r="G2236" s="289">
        <v>1.7533202E-4</v>
      </c>
      <c r="H2236" s="289">
        <v>2.8781921E-4</v>
      </c>
      <c r="I2236" s="289">
        <v>7.9354737000000009E-3</v>
      </c>
      <c r="J2236" s="289">
        <v>2.0766400999999999E-3</v>
      </c>
      <c r="K2236" s="289">
        <v>3.2394078000000002E-5</v>
      </c>
      <c r="L2236" s="289">
        <v>1.9697878E-3</v>
      </c>
      <c r="M2236" s="289">
        <v>1.7309999999999999E-2</v>
      </c>
      <c r="N2236" s="289">
        <v>0</v>
      </c>
      <c r="O2236" s="289">
        <v>0</v>
      </c>
      <c r="P2236" s="290">
        <f t="shared" si="456"/>
        <v>1.240032074074074</v>
      </c>
      <c r="Q2236" s="291">
        <v>25.955981000000001</v>
      </c>
      <c r="R2236" s="291">
        <v>15.279686</v>
      </c>
      <c r="S2236" s="291">
        <v>9.1642861</v>
      </c>
      <c r="T2236" s="291">
        <v>7.0182685999999998E-6</v>
      </c>
      <c r="U2236" s="291">
        <v>0.30621152000000001</v>
      </c>
      <c r="V2236" s="291">
        <v>0.17214787000000001</v>
      </c>
      <c r="W2236" s="291">
        <v>1.0336421</v>
      </c>
      <c r="X2236" s="289">
        <f t="shared" si="457"/>
        <v>0.1062882308850297</v>
      </c>
      <c r="Y2236" s="289">
        <f t="shared" si="458"/>
        <v>4.4365722500799995E-2</v>
      </c>
      <c r="Z2236" s="289">
        <f t="shared" si="459"/>
        <v>2.3650504975529698E-2</v>
      </c>
      <c r="AA2236" s="289">
        <f t="shared" si="460"/>
        <v>3.8272003408700003E-2</v>
      </c>
      <c r="AB2236" s="289">
        <v>3.4371522000000002E-2</v>
      </c>
      <c r="AC2236" s="289">
        <v>3.5317069E-6</v>
      </c>
      <c r="AD2236" s="289">
        <v>9.9554067999999994E-4</v>
      </c>
      <c r="AE2236" s="289">
        <v>2.5004339E-6</v>
      </c>
      <c r="AF2236" s="289">
        <v>8.6996859000000003E-3</v>
      </c>
      <c r="AG2236" s="289">
        <v>2.9294177999999999E-4</v>
      </c>
      <c r="AH2236" s="289">
        <v>2.24963E-2</v>
      </c>
      <c r="AI2236" s="289">
        <v>6.9923043000000006E-5</v>
      </c>
      <c r="AJ2236" s="289">
        <v>8.7764114999999995E-7</v>
      </c>
      <c r="AK2236" s="289">
        <v>2.9490296E-5</v>
      </c>
      <c r="AL2236" s="289">
        <v>7.0965816000000001E-7</v>
      </c>
      <c r="AM2236" s="289">
        <v>2.8872197000000002E-9</v>
      </c>
      <c r="AN2236" s="289">
        <v>3.7985086000000002E-4</v>
      </c>
      <c r="AO2236" s="289">
        <v>1.7333588E-4</v>
      </c>
      <c r="AP2236" s="289">
        <v>5.0001471E-4</v>
      </c>
      <c r="AQ2236" s="289">
        <v>6.9014087000000003E-6</v>
      </c>
      <c r="AR2236" s="289">
        <v>3.8265102000000002E-2</v>
      </c>
      <c r="AW2236" s="241"/>
      <c r="AX2236" s="241"/>
      <c r="AY2236" s="241"/>
      <c r="AZ2236" s="241"/>
      <c r="BA2236" s="241"/>
      <c r="BB2236" s="241"/>
      <c r="BC2236" s="241"/>
      <c r="BD2236" s="241"/>
      <c r="BF2236" s="315"/>
      <c r="BG2236" s="315"/>
      <c r="BH2236" s="315"/>
      <c r="BI2236" s="315"/>
      <c r="BJ2236" s="315"/>
      <c r="BK2236" s="315"/>
    </row>
    <row r="2237" spans="1:63" x14ac:dyDescent="0.25">
      <c r="A2237" s="9"/>
      <c r="B2237" s="9" t="s">
        <v>5770</v>
      </c>
      <c r="C2237" s="288" t="s">
        <v>3602</v>
      </c>
      <c r="D2237" s="289">
        <v>0.25102360000000001</v>
      </c>
      <c r="E2237" s="289">
        <v>0.17547022000000001</v>
      </c>
      <c r="F2237" s="289">
        <v>4.5207589999999999E-2</v>
      </c>
      <c r="G2237" s="289">
        <v>1.8207453E-4</v>
      </c>
      <c r="H2237" s="289">
        <v>2.9954685E-4</v>
      </c>
      <c r="I2237" s="289">
        <v>8.3203954999999993E-3</v>
      </c>
      <c r="J2237" s="289">
        <v>2.1300232000000001E-3</v>
      </c>
      <c r="K2237" s="289">
        <v>3.4016858000000001E-5</v>
      </c>
      <c r="L2237" s="289">
        <v>2.0697285E-3</v>
      </c>
      <c r="M2237" s="289">
        <v>1.7309999999999999E-2</v>
      </c>
      <c r="N2237" s="289">
        <v>0</v>
      </c>
      <c r="O2237" s="289">
        <v>0</v>
      </c>
      <c r="P2237" s="290">
        <f t="shared" si="456"/>
        <v>1.2997794074074074</v>
      </c>
      <c r="Q2237" s="291">
        <v>27.239984</v>
      </c>
      <c r="R2237" s="291">
        <v>16.006188999999999</v>
      </c>
      <c r="S2237" s="291">
        <v>9.6428466999999998</v>
      </c>
      <c r="T2237" s="291">
        <v>7.3055485999999999E-6</v>
      </c>
      <c r="U2237" s="291">
        <v>0.32219889000000002</v>
      </c>
      <c r="V2237" s="291">
        <v>0.18114018000000001</v>
      </c>
      <c r="W2237" s="291">
        <v>1.0876026999999999</v>
      </c>
      <c r="X2237" s="289">
        <f t="shared" si="457"/>
        <v>0.1113648091386174</v>
      </c>
      <c r="Y2237" s="289">
        <f t="shared" si="458"/>
        <v>4.6485011574300003E-2</v>
      </c>
      <c r="Z2237" s="289">
        <f t="shared" si="459"/>
        <v>2.4787709663817402E-2</v>
      </c>
      <c r="AA2237" s="289">
        <f t="shared" si="460"/>
        <v>4.0092087900499999E-2</v>
      </c>
      <c r="AB2237" s="289">
        <v>3.6027607000000003E-2</v>
      </c>
      <c r="AC2237" s="289">
        <v>3.6763122000000001E-6</v>
      </c>
      <c r="AD2237" s="289">
        <v>1.0454698000000001E-3</v>
      </c>
      <c r="AE2237" s="289">
        <v>2.5968121000000001E-6</v>
      </c>
      <c r="AF2237" s="289">
        <v>9.0974225000000006E-3</v>
      </c>
      <c r="AG2237" s="289">
        <v>3.0823915000000003E-4</v>
      </c>
      <c r="AH2237" s="289">
        <v>2.3580213999999999E-2</v>
      </c>
      <c r="AI2237" s="289">
        <v>7.3225174999999996E-5</v>
      </c>
      <c r="AJ2237" s="289">
        <v>9.1189761999999995E-7</v>
      </c>
      <c r="AK2237" s="289">
        <v>3.0807033000000002E-5</v>
      </c>
      <c r="AL2237" s="289">
        <v>7.4425222999999995E-7</v>
      </c>
      <c r="AM2237" s="289">
        <v>3.0259674E-9</v>
      </c>
      <c r="AN2237" s="289">
        <v>3.9965226000000001E-4</v>
      </c>
      <c r="AO2237" s="289">
        <v>1.8205437999999999E-4</v>
      </c>
      <c r="AP2237" s="289">
        <v>5.2009764000000001E-4</v>
      </c>
      <c r="AQ2237" s="289">
        <v>7.2539004999999998E-6</v>
      </c>
      <c r="AR2237" s="289">
        <v>4.0084834E-2</v>
      </c>
      <c r="AW2237" s="241"/>
      <c r="AX2237" s="241"/>
      <c r="AY2237" s="241"/>
      <c r="AZ2237" s="241"/>
      <c r="BA2237" s="241"/>
      <c r="BB2237" s="241"/>
      <c r="BC2237" s="241"/>
      <c r="BD2237" s="241"/>
      <c r="BF2237" s="315"/>
      <c r="BG2237" s="315"/>
      <c r="BH2237" s="315"/>
      <c r="BI2237" s="315"/>
      <c r="BJ2237" s="315"/>
      <c r="BK2237" s="315"/>
    </row>
    <row r="2238" spans="1:63" x14ac:dyDescent="0.25">
      <c r="A2238" s="9"/>
      <c r="B2238" s="9" t="s">
        <v>5770</v>
      </c>
      <c r="C2238" s="288" t="s">
        <v>3603</v>
      </c>
      <c r="D2238" s="289">
        <v>0.59620169000000001</v>
      </c>
      <c r="E2238" s="289">
        <v>0.43716363000000003</v>
      </c>
      <c r="F2238" s="289">
        <v>0.11057728999999999</v>
      </c>
      <c r="G2238" s="289">
        <v>4.0083154E-4</v>
      </c>
      <c r="H2238" s="289">
        <v>6.8004363000000005E-4</v>
      </c>
      <c r="I2238" s="289">
        <v>2.0808967000000001E-2</v>
      </c>
      <c r="J2238" s="289">
        <v>3.8620052E-3</v>
      </c>
      <c r="K2238" s="289">
        <v>8.6667035999999994E-5</v>
      </c>
      <c r="L2238" s="289">
        <v>5.3122483999999996E-3</v>
      </c>
      <c r="M2238" s="289">
        <v>1.7309999999999999E-2</v>
      </c>
      <c r="N2238" s="289">
        <v>0</v>
      </c>
      <c r="O2238" s="289">
        <v>0</v>
      </c>
      <c r="P2238" s="290">
        <f t="shared" si="456"/>
        <v>3.2382491111111111</v>
      </c>
      <c r="Q2238" s="291">
        <v>68.898769999999999</v>
      </c>
      <c r="R2238" s="291">
        <v>39.577157999999997</v>
      </c>
      <c r="S2238" s="291">
        <v>25.169478999999999</v>
      </c>
      <c r="T2238" s="291">
        <v>1.6626189E-5</v>
      </c>
      <c r="U2238" s="291">
        <v>0.84090039000000005</v>
      </c>
      <c r="V2238" s="291">
        <v>0.47289051999999998</v>
      </c>
      <c r="W2238" s="291">
        <v>2.8383251999999999</v>
      </c>
      <c r="X2238" s="289">
        <f t="shared" si="457"/>
        <v>0.27607154295185887</v>
      </c>
      <c r="Y2238" s="289">
        <f t="shared" si="458"/>
        <v>0.11524414800900001</v>
      </c>
      <c r="Z2238" s="289">
        <f t="shared" si="459"/>
        <v>6.1683659642858893E-2</v>
      </c>
      <c r="AA2238" s="289">
        <f t="shared" si="460"/>
        <v>9.9143735299999994E-2</v>
      </c>
      <c r="AB2238" s="289">
        <v>8.9758347000000002E-2</v>
      </c>
      <c r="AC2238" s="289">
        <v>8.3679514999999992E-6</v>
      </c>
      <c r="AD2238" s="289">
        <v>2.6653915000000002E-3</v>
      </c>
      <c r="AE2238" s="289">
        <v>5.7237474999999999E-6</v>
      </c>
      <c r="AF2238" s="289">
        <v>2.2001764E-2</v>
      </c>
      <c r="AG2238" s="289">
        <v>8.0455380999999997E-4</v>
      </c>
      <c r="AH2238" s="289">
        <v>5.8747176999999998E-2</v>
      </c>
      <c r="AI2238" s="289">
        <v>1.80361E-4</v>
      </c>
      <c r="AJ2238" s="289">
        <v>2.0233296999999999E-6</v>
      </c>
      <c r="AK2238" s="289">
        <v>7.3527848000000002E-5</v>
      </c>
      <c r="AL2238" s="289">
        <v>1.8666376000000001E-6</v>
      </c>
      <c r="AM2238" s="289">
        <v>7.5275588999999997E-9</v>
      </c>
      <c r="AN2238" s="289">
        <v>1.0420976000000001E-3</v>
      </c>
      <c r="AO2238" s="289">
        <v>4.649214E-4</v>
      </c>
      <c r="AP2238" s="289">
        <v>1.1716773E-3</v>
      </c>
      <c r="AQ2238" s="289">
        <v>1.86903E-5</v>
      </c>
      <c r="AR2238" s="289">
        <v>9.9125044999999995E-2</v>
      </c>
      <c r="AW2238" s="241"/>
      <c r="AX2238" s="241"/>
      <c r="AY2238" s="241"/>
      <c r="AZ2238" s="241"/>
      <c r="BA2238" s="241"/>
      <c r="BB2238" s="241"/>
      <c r="BC2238" s="241"/>
      <c r="BD2238" s="241"/>
      <c r="BF2238" s="315"/>
      <c r="BG2238" s="315"/>
      <c r="BH2238" s="315"/>
      <c r="BI2238" s="315"/>
      <c r="BJ2238" s="315"/>
      <c r="BK2238" s="315"/>
    </row>
    <row r="2239" spans="1:63" x14ac:dyDescent="0.25">
      <c r="A2239" s="9"/>
      <c r="B2239" s="9" t="s">
        <v>5770</v>
      </c>
      <c r="C2239" s="288" t="s">
        <v>3604</v>
      </c>
      <c r="D2239" s="289">
        <v>0.40824512000000002</v>
      </c>
      <c r="E2239" s="289">
        <v>0.29466618999999999</v>
      </c>
      <c r="F2239" s="289">
        <v>7.4982147999999998E-2</v>
      </c>
      <c r="G2239" s="289">
        <v>2.8171385000000002E-4</v>
      </c>
      <c r="H2239" s="289">
        <v>4.7285531000000001E-4</v>
      </c>
      <c r="I2239" s="289">
        <v>1.4008682999999999E-2</v>
      </c>
      <c r="J2239" s="289">
        <v>2.9189054E-3</v>
      </c>
      <c r="K2239" s="289">
        <v>5.7997931999999997E-5</v>
      </c>
      <c r="L2239" s="289">
        <v>3.5466297000000002E-3</v>
      </c>
      <c r="M2239" s="289">
        <v>1.7309999999999999E-2</v>
      </c>
      <c r="N2239" s="289">
        <v>0</v>
      </c>
      <c r="O2239" s="289">
        <v>0</v>
      </c>
      <c r="P2239" s="290">
        <f t="shared" si="456"/>
        <v>2.1827125185185183</v>
      </c>
      <c r="Q2239" s="291">
        <v>46.214705000000002</v>
      </c>
      <c r="R2239" s="291">
        <v>26.742280999999998</v>
      </c>
      <c r="S2239" s="291">
        <v>16.714908999999999</v>
      </c>
      <c r="T2239" s="291">
        <v>1.1550908999999999E-5</v>
      </c>
      <c r="U2239" s="291">
        <v>0.55845677000000005</v>
      </c>
      <c r="V2239" s="291">
        <v>0.31402646000000001</v>
      </c>
      <c r="W2239" s="291">
        <v>1.8850209</v>
      </c>
      <c r="X2239" s="289">
        <f t="shared" si="457"/>
        <v>0.18638534204954982</v>
      </c>
      <c r="Y2239" s="289">
        <f t="shared" si="458"/>
        <v>7.7803385404400002E-2</v>
      </c>
      <c r="Z2239" s="289">
        <f t="shared" si="459"/>
        <v>4.1593056700149796E-2</v>
      </c>
      <c r="AA2239" s="289">
        <f t="shared" si="460"/>
        <v>6.6988899944999999E-2</v>
      </c>
      <c r="AB2239" s="289">
        <v>6.0500854999999999E-2</v>
      </c>
      <c r="AC2239" s="289">
        <v>5.8132575000000003E-6</v>
      </c>
      <c r="AD2239" s="289">
        <v>1.7833108E-3</v>
      </c>
      <c r="AE2239" s="289">
        <v>4.0210669000000001E-6</v>
      </c>
      <c r="AF2239" s="289">
        <v>1.4975085000000001E-2</v>
      </c>
      <c r="AG2239" s="289">
        <v>5.3430028E-4</v>
      </c>
      <c r="AH2239" s="289">
        <v>3.9598042999999999E-2</v>
      </c>
      <c r="AI2239" s="289">
        <v>1.2202334E-4</v>
      </c>
      <c r="AJ2239" s="289">
        <v>1.4181321E-6</v>
      </c>
      <c r="AK2239" s="289">
        <v>5.0265485999999997E-5</v>
      </c>
      <c r="AL2239" s="289">
        <v>1.2554757E-6</v>
      </c>
      <c r="AM2239" s="289">
        <v>5.0763498000000001E-9</v>
      </c>
      <c r="AN2239" s="289">
        <v>6.9227291000000001E-4</v>
      </c>
      <c r="AO2239" s="289">
        <v>3.1089449999999999E-4</v>
      </c>
      <c r="AP2239" s="289">
        <v>8.1687877999999997E-4</v>
      </c>
      <c r="AQ2239" s="289">
        <v>1.2462945E-5</v>
      </c>
      <c r="AR2239" s="289">
        <v>6.6976437E-2</v>
      </c>
      <c r="AW2239" s="241"/>
      <c r="AX2239" s="241"/>
      <c r="AY2239" s="241"/>
      <c r="AZ2239" s="241"/>
      <c r="BA2239" s="241"/>
      <c r="BB2239" s="241"/>
      <c r="BC2239" s="241"/>
      <c r="BD2239" s="241"/>
      <c r="BF2239" s="315"/>
      <c r="BG2239" s="315"/>
      <c r="BH2239" s="315"/>
      <c r="BI2239" s="315"/>
      <c r="BJ2239" s="315"/>
      <c r="BK2239" s="315"/>
    </row>
    <row r="2240" spans="1:63" x14ac:dyDescent="0.25">
      <c r="A2240" s="9"/>
      <c r="B2240" s="9" t="s">
        <v>5770</v>
      </c>
      <c r="C2240" s="288" t="s">
        <v>3605</v>
      </c>
      <c r="D2240" s="289">
        <v>0.21792433</v>
      </c>
      <c r="E2240" s="289">
        <v>0.15037633</v>
      </c>
      <c r="F2240" s="289">
        <v>3.8939263000000002E-2</v>
      </c>
      <c r="G2240" s="289">
        <v>1.6109783000000001E-4</v>
      </c>
      <c r="H2240" s="289">
        <v>2.6306086E-4</v>
      </c>
      <c r="I2240" s="289">
        <v>7.1228612000000004E-3</v>
      </c>
      <c r="J2240" s="289">
        <v>1.9639427E-3</v>
      </c>
      <c r="K2240" s="289">
        <v>2.8968209999999999E-5</v>
      </c>
      <c r="L2240" s="289">
        <v>1.7588019E-3</v>
      </c>
      <c r="M2240" s="289">
        <v>1.7309999999999999E-2</v>
      </c>
      <c r="N2240" s="289">
        <v>0</v>
      </c>
      <c r="O2240" s="289">
        <v>0</v>
      </c>
      <c r="P2240" s="290">
        <f t="shared" si="456"/>
        <v>1.1138987407407406</v>
      </c>
      <c r="Q2240" s="291">
        <v>23.245305999999999</v>
      </c>
      <c r="R2240" s="291">
        <v>13.745958999999999</v>
      </c>
      <c r="S2240" s="291">
        <v>8.1539915000000001</v>
      </c>
      <c r="T2240" s="291">
        <v>6.4117886000000003E-6</v>
      </c>
      <c r="U2240" s="291">
        <v>0.27246039</v>
      </c>
      <c r="V2240" s="291">
        <v>0.15316411999999999</v>
      </c>
      <c r="W2240" s="291">
        <v>0.91972522000000001</v>
      </c>
      <c r="X2240" s="289">
        <f t="shared" si="457"/>
        <v>9.5571012092887903E-2</v>
      </c>
      <c r="Y2240" s="289">
        <f t="shared" si="458"/>
        <v>3.9891669438000002E-2</v>
      </c>
      <c r="Z2240" s="289">
        <f t="shared" si="459"/>
        <v>2.1249741395487898E-2</v>
      </c>
      <c r="AA2240" s="289">
        <f t="shared" si="460"/>
        <v>3.4429601259399999E-2</v>
      </c>
      <c r="AB2240" s="289">
        <v>3.0875343999999999E-2</v>
      </c>
      <c r="AC2240" s="289">
        <v>3.2264289999999999E-6</v>
      </c>
      <c r="AD2240" s="289">
        <v>8.9013481000000002E-4</v>
      </c>
      <c r="AE2240" s="289">
        <v>2.296969E-6</v>
      </c>
      <c r="AF2240" s="289">
        <v>7.8600198999999992E-3</v>
      </c>
      <c r="AG2240" s="289">
        <v>2.6064733000000001E-4</v>
      </c>
      <c r="AH2240" s="289">
        <v>2.0208039000000001E-2</v>
      </c>
      <c r="AI2240" s="289">
        <v>6.2951875999999997E-5</v>
      </c>
      <c r="AJ2240" s="289">
        <v>8.0532194000000001E-7</v>
      </c>
      <c r="AK2240" s="289">
        <v>2.6710517000000001E-5</v>
      </c>
      <c r="AL2240" s="289">
        <v>6.3662623999999997E-7</v>
      </c>
      <c r="AM2240" s="289">
        <v>2.5943079000000001E-9</v>
      </c>
      <c r="AN2240" s="289">
        <v>3.3804791000000001E-4</v>
      </c>
      <c r="AO2240" s="289">
        <v>1.5493015000000001E-4</v>
      </c>
      <c r="AP2240" s="289">
        <v>4.5761739999999998E-4</v>
      </c>
      <c r="AQ2240" s="289">
        <v>6.1572593999999996E-6</v>
      </c>
      <c r="AR2240" s="289">
        <v>3.4423443999999997E-2</v>
      </c>
      <c r="AW2240" s="241"/>
      <c r="AX2240" s="241"/>
      <c r="AY2240" s="241"/>
      <c r="AZ2240" s="241"/>
      <c r="BA2240" s="241"/>
      <c r="BB2240" s="241"/>
      <c r="BC2240" s="241"/>
      <c r="BD2240" s="241"/>
      <c r="BF2240" s="315"/>
      <c r="BG2240" s="315"/>
      <c r="BH2240" s="315"/>
      <c r="BI2240" s="315"/>
      <c r="BJ2240" s="315"/>
      <c r="BK2240" s="315"/>
    </row>
    <row r="2241" spans="1:63" x14ac:dyDescent="0.25">
      <c r="A2241" s="9"/>
      <c r="B2241" s="9" t="s">
        <v>5770</v>
      </c>
      <c r="C2241" s="288" t="s">
        <v>3606</v>
      </c>
      <c r="D2241" s="289">
        <v>0.22501703000000001</v>
      </c>
      <c r="E2241" s="289">
        <v>0.15575359999999999</v>
      </c>
      <c r="F2241" s="289">
        <v>4.0282475999999998E-2</v>
      </c>
      <c r="G2241" s="289">
        <v>1.6559284E-4</v>
      </c>
      <c r="H2241" s="289">
        <v>2.7087929E-4</v>
      </c>
      <c r="I2241" s="289">
        <v>7.3794756999999997E-3</v>
      </c>
      <c r="J2241" s="289">
        <v>1.9995313999999998E-3</v>
      </c>
      <c r="K2241" s="289">
        <v>3.0050063000000001E-5</v>
      </c>
      <c r="L2241" s="289">
        <v>1.8254289999999999E-3</v>
      </c>
      <c r="M2241" s="289">
        <v>1.7309999999999999E-2</v>
      </c>
      <c r="N2241" s="289">
        <v>0</v>
      </c>
      <c r="O2241" s="289">
        <v>0</v>
      </c>
      <c r="P2241" s="290">
        <f t="shared" si="456"/>
        <v>1.1537303703703703</v>
      </c>
      <c r="Q2241" s="291">
        <v>24.101309000000001</v>
      </c>
      <c r="R2241" s="291">
        <v>14.230294000000001</v>
      </c>
      <c r="S2241" s="291">
        <v>8.4730319000000005</v>
      </c>
      <c r="T2241" s="291">
        <v>6.6033085999999998E-6</v>
      </c>
      <c r="U2241" s="291">
        <v>0.28311863999999998</v>
      </c>
      <c r="V2241" s="291">
        <v>0.15915899</v>
      </c>
      <c r="W2241" s="291">
        <v>0.95569897999999998</v>
      </c>
      <c r="X2241" s="289">
        <f t="shared" si="457"/>
        <v>9.8955396891836384E-2</v>
      </c>
      <c r="Y2241" s="289">
        <f t="shared" si="458"/>
        <v>4.1304528113599991E-2</v>
      </c>
      <c r="Z2241" s="289">
        <f t="shared" si="459"/>
        <v>2.2007877524336399E-2</v>
      </c>
      <c r="AA2241" s="289">
        <f t="shared" si="460"/>
        <v>3.5642991253899997E-2</v>
      </c>
      <c r="AB2241" s="289">
        <v>3.1979399999999998E-2</v>
      </c>
      <c r="AC2241" s="289">
        <v>3.3228324999999999E-6</v>
      </c>
      <c r="AD2241" s="289">
        <v>9.2342088000000005E-4</v>
      </c>
      <c r="AE2241" s="289">
        <v>2.3612210999999998E-6</v>
      </c>
      <c r="AF2241" s="289">
        <v>8.1251776000000001E-3</v>
      </c>
      <c r="AG2241" s="289">
        <v>2.7084557999999999E-4</v>
      </c>
      <c r="AH2241" s="289">
        <v>2.0930648E-2</v>
      </c>
      <c r="AI2241" s="289">
        <v>6.5153296999999997E-5</v>
      </c>
      <c r="AJ2241" s="289">
        <v>8.2815957999999998E-7</v>
      </c>
      <c r="AK2241" s="289">
        <v>2.7588342E-5</v>
      </c>
      <c r="AL2241" s="289">
        <v>6.5968894999999995E-7</v>
      </c>
      <c r="AM2241" s="289">
        <v>2.6868063999999998E-9</v>
      </c>
      <c r="AN2241" s="289">
        <v>3.5124884999999999E-4</v>
      </c>
      <c r="AO2241" s="289">
        <v>1.6074247999999999E-4</v>
      </c>
      <c r="AP2241" s="289">
        <v>4.7100602000000002E-4</v>
      </c>
      <c r="AQ2241" s="289">
        <v>6.3922538999999998E-6</v>
      </c>
      <c r="AR2241" s="289">
        <v>3.5636598999999998E-2</v>
      </c>
      <c r="AW2241" s="241"/>
      <c r="AX2241" s="241"/>
      <c r="AY2241" s="241"/>
      <c r="AZ2241" s="241"/>
      <c r="BA2241" s="241"/>
      <c r="BB2241" s="241"/>
      <c r="BC2241" s="241"/>
      <c r="BD2241" s="241"/>
      <c r="BF2241" s="315"/>
      <c r="BG2241" s="315"/>
      <c r="BH2241" s="315"/>
      <c r="BI2241" s="315"/>
      <c r="BJ2241" s="315"/>
      <c r="BK2241" s="315"/>
    </row>
    <row r="2242" spans="1:63" x14ac:dyDescent="0.25">
      <c r="A2242" s="58" t="s">
        <v>6985</v>
      </c>
      <c r="B2242" s="58"/>
      <c r="C2242" s="9"/>
      <c r="D2242" s="195"/>
      <c r="E2242" s="195"/>
      <c r="F2242" s="195"/>
      <c r="G2242" s="195"/>
      <c r="H2242" s="195"/>
      <c r="I2242" s="195"/>
      <c r="J2242" s="195"/>
      <c r="K2242" s="195"/>
      <c r="L2242" s="195"/>
      <c r="M2242" s="195"/>
      <c r="N2242" s="195"/>
      <c r="O2242" s="195"/>
      <c r="P2242" s="195"/>
      <c r="Q2242" s="239"/>
      <c r="R2242" s="97"/>
      <c r="S2242" s="97"/>
      <c r="T2242" s="97"/>
      <c r="U2242" s="97"/>
      <c r="V2242" s="97"/>
      <c r="W2242" s="97"/>
      <c r="X2242" s="259"/>
      <c r="Y2242" s="259"/>
      <c r="Z2242" s="259"/>
      <c r="AA2242" s="258"/>
      <c r="AB2242" s="258"/>
      <c r="AC2242" s="258"/>
      <c r="AD2242" s="258"/>
      <c r="AE2242" s="258"/>
      <c r="AF2242" s="258"/>
      <c r="AG2242" s="258"/>
      <c r="AH2242" s="258"/>
      <c r="AI2242" s="258"/>
      <c r="AJ2242" s="258"/>
      <c r="AK2242" s="258"/>
      <c r="AL2242" s="258"/>
      <c r="AM2242" s="258"/>
      <c r="AN2242" s="258"/>
      <c r="AO2242" s="258"/>
      <c r="AP2242" s="258"/>
      <c r="AQ2242" s="258"/>
      <c r="AR2242" s="258"/>
      <c r="AT2242" s="193"/>
      <c r="AU2242" s="193"/>
      <c r="AV2242" s="193"/>
      <c r="AW2242" s="258"/>
      <c r="AX2242" s="258"/>
      <c r="AY2242" s="258"/>
      <c r="AZ2242" s="258"/>
      <c r="BA2242" s="258"/>
      <c r="BB2242" s="258"/>
      <c r="BC2242" s="258"/>
      <c r="BD2242" s="258"/>
      <c r="BE2242" s="315"/>
      <c r="BF2242" s="315"/>
      <c r="BG2242" s="315"/>
      <c r="BH2242" s="315"/>
      <c r="BI2242" s="315"/>
      <c r="BJ2242" s="315"/>
      <c r="BK2242" s="315"/>
    </row>
    <row r="2243" spans="1:63" x14ac:dyDescent="0.25">
      <c r="A2243" s="9"/>
      <c r="B2243" s="9" t="s">
        <v>5770</v>
      </c>
      <c r="C2243" t="s">
        <v>5584</v>
      </c>
      <c r="D2243" s="193">
        <v>0.78482185999999998</v>
      </c>
      <c r="E2243" s="193">
        <v>0.59330941999999998</v>
      </c>
      <c r="F2243" s="193">
        <v>9.5313836999999998E-2</v>
      </c>
      <c r="G2243" s="193">
        <v>4.5048776999999998E-3</v>
      </c>
      <c r="H2243" s="193">
        <v>1.4471804999999999E-3</v>
      </c>
      <c r="I2243" s="193">
        <v>1.2544903E-2</v>
      </c>
      <c r="J2243" s="193">
        <v>6.1785507000000003E-2</v>
      </c>
      <c r="K2243" s="193">
        <v>1.4065388999999999E-2</v>
      </c>
      <c r="L2243" s="193">
        <v>1.8507446000000001E-3</v>
      </c>
      <c r="M2243" s="193">
        <v>0</v>
      </c>
      <c r="N2243" s="193">
        <v>0</v>
      </c>
      <c r="O2243" s="193">
        <v>0</v>
      </c>
      <c r="P2243" s="199">
        <f>E2243/0.135</f>
        <v>4.3948845925925921</v>
      </c>
      <c r="Q2243" s="240">
        <v>99.336211000000006</v>
      </c>
      <c r="R2243" s="99">
        <v>94.571798000000001</v>
      </c>
      <c r="S2243" s="99">
        <v>4.3122800000000003</v>
      </c>
      <c r="T2243" s="99">
        <v>3.4626999999999999E-6</v>
      </c>
      <c r="U2243" s="99">
        <v>0.17102999999999999</v>
      </c>
      <c r="V2243" s="99">
        <v>8.4994800000000002E-3</v>
      </c>
      <c r="W2243" s="99">
        <v>0.27260000000000001</v>
      </c>
      <c r="X2243" s="241">
        <f t="shared" ref="X2243:X2256" si="461">SUM(Y2243:AA2243)</f>
        <v>0.46220601094119795</v>
      </c>
      <c r="Y2243" s="241">
        <f t="shared" ref="Y2243:Y2256" si="462">SUM(AB2243:AG2243)</f>
        <v>0.1451350940916</v>
      </c>
      <c r="Z2243" s="241">
        <f t="shared" ref="Z2243:Z2256" si="463">SUM(AH2243:AP2243)</f>
        <v>8.0241273968797988E-2</v>
      </c>
      <c r="AA2243" s="241">
        <f t="shared" ref="AA2243:AA2256" si="464">SUM(AQ2243:AR2243)</f>
        <v>0.2368296428808</v>
      </c>
      <c r="AB2243" s="258">
        <v>0.12182336000000001</v>
      </c>
      <c r="AC2243" s="258">
        <v>1.3497646000000001E-6</v>
      </c>
      <c r="AD2243" s="258">
        <v>1.7942431000000001E-3</v>
      </c>
      <c r="AE2243" s="258">
        <v>9.441917E-6</v>
      </c>
      <c r="AF2243" s="258">
        <v>2.1490775E-2</v>
      </c>
      <c r="AG2243" s="258">
        <v>1.592431E-5</v>
      </c>
      <c r="AH2243" s="258">
        <v>7.9720977999999998E-2</v>
      </c>
      <c r="AI2243" s="258">
        <v>1.5547485E-4</v>
      </c>
      <c r="AJ2243" s="258">
        <v>2.9934803000000002E-5</v>
      </c>
      <c r="AK2243" s="258">
        <v>4.0864627999999998E-5</v>
      </c>
      <c r="AL2243" s="258">
        <v>6.7013319999999997E-6</v>
      </c>
      <c r="AM2243" s="258">
        <v>1.0065798000000001E-8</v>
      </c>
      <c r="AN2243" s="258">
        <v>5.7039683000000002E-5</v>
      </c>
      <c r="AO2243" s="258">
        <v>6.3399286999999999E-5</v>
      </c>
      <c r="AP2243" s="258">
        <v>1.6687131999999999E-4</v>
      </c>
      <c r="AQ2243" s="258">
        <v>5.7928807999999999E-6</v>
      </c>
      <c r="AR2243" s="258">
        <v>0.23682385</v>
      </c>
      <c r="AT2243" s="193"/>
      <c r="AU2243" s="193"/>
      <c r="AV2243" s="193"/>
      <c r="AW2243" s="258"/>
      <c r="AX2243" s="258"/>
      <c r="AY2243" s="258"/>
      <c r="AZ2243" s="258"/>
      <c r="BA2243" s="258"/>
      <c r="BB2243" s="258"/>
      <c r="BC2243" s="258"/>
      <c r="BD2243" s="258"/>
      <c r="BE2243" s="315"/>
      <c r="BF2243" s="315"/>
      <c r="BG2243" s="315"/>
      <c r="BH2243" s="315"/>
      <c r="BI2243" s="315"/>
      <c r="BJ2243" s="315"/>
      <c r="BK2243" s="315"/>
    </row>
    <row r="2244" spans="1:63" x14ac:dyDescent="0.25">
      <c r="A2244" s="43"/>
      <c r="B2244" s="9" t="s">
        <v>5770</v>
      </c>
      <c r="C2244" t="s">
        <v>5570</v>
      </c>
      <c r="D2244" s="193">
        <v>0.22788247</v>
      </c>
      <c r="E2244" s="193">
        <v>0.14866003999999999</v>
      </c>
      <c r="F2244" s="193">
        <v>4.5670823999999999E-2</v>
      </c>
      <c r="G2244" s="193">
        <v>3.0439883000000002E-3</v>
      </c>
      <c r="H2244" s="193">
        <v>1.4392539E-3</v>
      </c>
      <c r="I2244" s="193">
        <v>6.5853641000000003E-3</v>
      </c>
      <c r="J2244" s="193">
        <v>8.4129708000000008E-3</v>
      </c>
      <c r="K2244" s="193">
        <v>3.2785426999999999E-4</v>
      </c>
      <c r="L2244" s="193">
        <v>1.3742167E-2</v>
      </c>
      <c r="M2244" s="193">
        <v>0</v>
      </c>
      <c r="N2244" s="193">
        <v>0</v>
      </c>
      <c r="O2244" s="193">
        <v>0</v>
      </c>
      <c r="P2244" s="199">
        <f>E2244/0.135</f>
        <v>1.1011854814814814</v>
      </c>
      <c r="Q2244" s="240">
        <v>50.629426000000002</v>
      </c>
      <c r="R2244" s="99">
        <v>47.974994000000002</v>
      </c>
      <c r="S2244" s="99">
        <v>1.63324</v>
      </c>
      <c r="T2244" s="99">
        <v>1.2951999999999999E-4</v>
      </c>
      <c r="U2244" s="99">
        <v>0.74092000000000002</v>
      </c>
      <c r="V2244" s="99">
        <v>1.7212709999999999E-2</v>
      </c>
      <c r="W2244" s="99">
        <v>0.26293</v>
      </c>
      <c r="X2244" s="241">
        <f t="shared" si="461"/>
        <v>0.19065562872092401</v>
      </c>
      <c r="Y2244" s="241">
        <f t="shared" si="462"/>
        <v>4.3393457340999995E-2</v>
      </c>
      <c r="Z2244" s="241">
        <f t="shared" si="463"/>
        <v>2.7268798239924001E-2</v>
      </c>
      <c r="AA2244" s="241">
        <f t="shared" si="464"/>
        <v>0.11999337314</v>
      </c>
      <c r="AB2244" s="258">
        <v>3.0523205000000001E-2</v>
      </c>
      <c r="AC2244" s="258">
        <v>1.6620791000000001E-5</v>
      </c>
      <c r="AD2244" s="258">
        <v>3.5729478999999998E-3</v>
      </c>
      <c r="AE2244" s="258">
        <v>3.547267E-6</v>
      </c>
      <c r="AF2244" s="258">
        <v>9.2439219000000003E-3</v>
      </c>
      <c r="AG2244" s="258">
        <v>3.3214482999999999E-5</v>
      </c>
      <c r="AH2244" s="258">
        <v>1.9975910999999999E-2</v>
      </c>
      <c r="AI2244" s="258">
        <v>7.5140729000000003E-5</v>
      </c>
      <c r="AJ2244" s="258">
        <v>1.8730077999999999E-5</v>
      </c>
      <c r="AK2244" s="258">
        <v>6.6129024999999998E-5</v>
      </c>
      <c r="AL2244" s="258">
        <v>3.1347229999999998E-6</v>
      </c>
      <c r="AM2244" s="258">
        <v>1.0664924E-8</v>
      </c>
      <c r="AN2244" s="258">
        <v>2.7807347999999998E-3</v>
      </c>
      <c r="AO2244" s="258">
        <v>3.2952262000000002E-4</v>
      </c>
      <c r="AP2244" s="258">
        <v>4.0194845999999996E-3</v>
      </c>
      <c r="AQ2244" s="258">
        <v>3.3213139999999998E-5</v>
      </c>
      <c r="AR2244" s="258">
        <v>0.11996016</v>
      </c>
      <c r="AT2244" s="193"/>
      <c r="AU2244" s="193"/>
      <c r="AV2244" s="193"/>
      <c r="AW2244" s="193"/>
      <c r="AX2244" s="193"/>
      <c r="AY2244" s="193"/>
      <c r="AZ2244" s="193"/>
      <c r="BA2244" s="193"/>
      <c r="BB2244" s="193"/>
      <c r="BC2244" s="193"/>
      <c r="BD2244" s="193"/>
      <c r="BE2244" s="315"/>
      <c r="BF2244" s="315"/>
      <c r="BG2244" s="315"/>
      <c r="BH2244" s="315"/>
      <c r="BI2244" s="315"/>
      <c r="BJ2244" s="315"/>
      <c r="BK2244" s="315"/>
    </row>
    <row r="2245" spans="1:63" x14ac:dyDescent="0.25">
      <c r="A2245" s="43"/>
      <c r="B2245" s="9" t="s">
        <v>5770</v>
      </c>
      <c r="C2245" s="292" t="s">
        <v>6969</v>
      </c>
      <c r="D2245" s="293">
        <v>0.92007492000000002</v>
      </c>
      <c r="E2245" s="293">
        <v>0.19553777</v>
      </c>
      <c r="F2245" s="293">
        <v>0.14195714000000001</v>
      </c>
      <c r="G2245" s="293">
        <v>3.5375036999999999E-4</v>
      </c>
      <c r="H2245" s="293">
        <v>4.6752442999999999E-3</v>
      </c>
      <c r="I2245" s="293">
        <v>9.2670337999999994E-3</v>
      </c>
      <c r="J2245" s="293">
        <v>2.0617602999999999E-4</v>
      </c>
      <c r="K2245" s="293">
        <v>1.1270787E-4</v>
      </c>
      <c r="L2245" s="293">
        <v>1.3433117E-3</v>
      </c>
      <c r="M2245" s="293">
        <v>0.56542499999999996</v>
      </c>
      <c r="N2245" s="293">
        <v>1.196775E-3</v>
      </c>
      <c r="O2245" s="293">
        <v>0</v>
      </c>
      <c r="P2245" s="290">
        <f t="shared" ref="P2245:P2253" si="465">E2245/0.135</f>
        <v>1.4484279259259258</v>
      </c>
      <c r="Q2245" s="294">
        <v>85.401207999999997</v>
      </c>
      <c r="R2245" s="294">
        <v>84.684995999999998</v>
      </c>
      <c r="S2245" s="294">
        <v>0.50886047000000001</v>
      </c>
      <c r="T2245" s="294">
        <v>1.5261922000000001E-5</v>
      </c>
      <c r="U2245" s="294">
        <v>3.0221690999999999E-3</v>
      </c>
      <c r="V2245" s="294">
        <v>7.8644453999999998E-4</v>
      </c>
      <c r="W2245" s="294">
        <v>0.20352819999999999</v>
      </c>
      <c r="X2245" s="289">
        <f t="shared" si="461"/>
        <v>0.2762847339004369</v>
      </c>
      <c r="Y2245" s="289">
        <f t="shared" si="462"/>
        <v>6.4142397533320003E-2</v>
      </c>
      <c r="Z2245" s="289">
        <f t="shared" si="463"/>
        <v>2.8442996345016892E-2</v>
      </c>
      <c r="AA2245" s="289">
        <f t="shared" si="464"/>
        <v>0.18369934002210001</v>
      </c>
      <c r="AB2245" s="289">
        <v>4.0150376000000002E-2</v>
      </c>
      <c r="AC2245" s="289">
        <v>9.3410289000000002E-6</v>
      </c>
      <c r="AD2245" s="289">
        <v>1.0334616999999999E-4</v>
      </c>
      <c r="AE2245" s="289">
        <v>9.4158415000000007E-6</v>
      </c>
      <c r="AF2245" s="289">
        <v>2.3869106000000001E-2</v>
      </c>
      <c r="AG2245" s="289">
        <v>8.1249292E-7</v>
      </c>
      <c r="AH2245" s="289">
        <v>2.6278282E-2</v>
      </c>
      <c r="AI2245" s="289">
        <v>2.2822842999999999E-4</v>
      </c>
      <c r="AJ2245" s="289">
        <v>1.2904873000000001E-6</v>
      </c>
      <c r="AK2245" s="289">
        <v>6.6333457999999998E-6</v>
      </c>
      <c r="AL2245" s="289">
        <v>7.6316361999999996E-8</v>
      </c>
      <c r="AM2245" s="289">
        <v>8.3875488999999999E-10</v>
      </c>
      <c r="AN2245" s="289">
        <v>5.4745667999999999E-6</v>
      </c>
      <c r="AO2245" s="289">
        <v>1.4052470999999999E-3</v>
      </c>
      <c r="AP2245" s="289">
        <v>5.1776326000000001E-4</v>
      </c>
      <c r="AQ2245" s="289">
        <v>1.6700221E-6</v>
      </c>
      <c r="AR2245" s="289">
        <v>0.18369767000000001</v>
      </c>
      <c r="AT2245" s="193"/>
      <c r="AU2245" s="193"/>
      <c r="AV2245" s="193"/>
      <c r="AW2245" s="193"/>
      <c r="AX2245" s="193"/>
      <c r="AY2245" s="193"/>
      <c r="AZ2245" s="193"/>
      <c r="BA2245" s="193"/>
      <c r="BB2245" s="193"/>
      <c r="BC2245" s="193"/>
      <c r="BD2245" s="193"/>
      <c r="BE2245" s="315"/>
      <c r="BF2245" s="315"/>
      <c r="BG2245" s="315"/>
      <c r="BH2245" s="315"/>
      <c r="BI2245" s="315"/>
      <c r="BJ2245" s="315"/>
      <c r="BK2245" s="315"/>
    </row>
    <row r="2246" spans="1:63" x14ac:dyDescent="0.25">
      <c r="A2246" s="9"/>
      <c r="B2246" s="9" t="s">
        <v>5770</v>
      </c>
      <c r="C2246" s="288" t="s">
        <v>3607</v>
      </c>
      <c r="D2246" s="293">
        <v>1.2260446</v>
      </c>
      <c r="E2246" s="293">
        <v>0.35744330000000002</v>
      </c>
      <c r="F2246" s="293">
        <v>7.8503550000000005E-2</v>
      </c>
      <c r="G2246" s="293">
        <v>1.0862497E-2</v>
      </c>
      <c r="H2246" s="293">
        <v>1.8474303000000001E-3</v>
      </c>
      <c r="I2246" s="293">
        <v>2.2585498999999998E-2</v>
      </c>
      <c r="J2246" s="293">
        <v>1.2060894000000001E-2</v>
      </c>
      <c r="K2246" s="293">
        <v>1.068292E-3</v>
      </c>
      <c r="L2246" s="293">
        <v>4.1673162E-2</v>
      </c>
      <c r="M2246" s="293">
        <v>0.7</v>
      </c>
      <c r="N2246" s="293">
        <v>0</v>
      </c>
      <c r="O2246" s="293">
        <v>0</v>
      </c>
      <c r="P2246" s="290">
        <f t="shared" si="465"/>
        <v>2.6477281481481483</v>
      </c>
      <c r="Q2246" s="294">
        <v>91.277108999999996</v>
      </c>
      <c r="R2246" s="294">
        <v>81.337232</v>
      </c>
      <c r="S2246" s="294">
        <v>7.9016000000000002</v>
      </c>
      <c r="T2246" s="294">
        <v>4.0383999999999998E-5</v>
      </c>
      <c r="U2246" s="294">
        <v>0.96236999999999995</v>
      </c>
      <c r="V2246" s="294">
        <v>0.1166867</v>
      </c>
      <c r="W2246" s="294">
        <v>0.95918000000000003</v>
      </c>
      <c r="X2246" s="289">
        <f t="shared" si="461"/>
        <v>0.36130201677535001</v>
      </c>
      <c r="Y2246" s="289">
        <f t="shared" si="462"/>
        <v>0.10330514899970002</v>
      </c>
      <c r="Z2246" s="289">
        <f t="shared" si="463"/>
        <v>5.4493090654650009E-2</v>
      </c>
      <c r="AA2246" s="289">
        <f t="shared" si="464"/>
        <v>0.20350377712100001</v>
      </c>
      <c r="AB2246" s="289">
        <v>7.3389486000000004E-2</v>
      </c>
      <c r="AC2246" s="289">
        <v>3.3538870000000003E-5</v>
      </c>
      <c r="AD2246" s="289">
        <v>1.1575735E-2</v>
      </c>
      <c r="AE2246" s="289">
        <v>7.3865496999999998E-6</v>
      </c>
      <c r="AF2246" s="289">
        <v>1.8097238000000002E-2</v>
      </c>
      <c r="AG2246" s="289">
        <v>2.0176457999999999E-4</v>
      </c>
      <c r="AH2246" s="289">
        <v>4.8031600000000001E-2</v>
      </c>
      <c r="AI2246" s="289">
        <v>1.2855106E-4</v>
      </c>
      <c r="AJ2246" s="289">
        <v>9.3318332000000005E-5</v>
      </c>
      <c r="AK2246" s="289">
        <v>6.4085209999999995E-5</v>
      </c>
      <c r="AL2246" s="289">
        <v>1.0212473E-5</v>
      </c>
      <c r="AM2246" s="289">
        <v>3.0089650000000001E-8</v>
      </c>
      <c r="AN2246" s="289">
        <v>3.2267149999999998E-3</v>
      </c>
      <c r="AO2246" s="289">
        <v>4.8083898999999998E-4</v>
      </c>
      <c r="AP2246" s="289">
        <v>2.4577395000000002E-3</v>
      </c>
      <c r="AQ2246" s="289">
        <v>6.9687121000000003E-5</v>
      </c>
      <c r="AR2246" s="289">
        <v>0.20343409000000001</v>
      </c>
      <c r="AT2246" s="193"/>
      <c r="AU2246" s="193"/>
      <c r="AV2246" s="193"/>
      <c r="AW2246" s="193"/>
      <c r="AX2246" s="193"/>
      <c r="AY2246" s="193"/>
      <c r="AZ2246" s="193"/>
      <c r="BA2246" s="193"/>
      <c r="BB2246" s="193"/>
      <c r="BC2246" s="193"/>
      <c r="BD2246" s="193"/>
      <c r="BE2246" s="315"/>
      <c r="BF2246" s="315"/>
      <c r="BG2246" s="315"/>
      <c r="BH2246" s="315"/>
      <c r="BI2246" s="315"/>
      <c r="BJ2246" s="315"/>
      <c r="BK2246" s="315"/>
    </row>
    <row r="2247" spans="1:63" x14ac:dyDescent="0.25">
      <c r="A2247" s="43"/>
      <c r="B2247" s="9" t="s">
        <v>5770</v>
      </c>
      <c r="C2247" s="288" t="s">
        <v>3608</v>
      </c>
      <c r="D2247" s="293">
        <v>1.1436736999999999</v>
      </c>
      <c r="E2247" s="293">
        <v>0.41225673000000002</v>
      </c>
      <c r="F2247" s="293">
        <v>0.10297967</v>
      </c>
      <c r="G2247" s="293">
        <v>3.4461719999999998E-4</v>
      </c>
      <c r="H2247" s="293">
        <v>5.9941271999999996E-4</v>
      </c>
      <c r="I2247" s="293">
        <v>1.9673777999999999E-2</v>
      </c>
      <c r="J2247" s="293">
        <v>2.7284648000000002E-3</v>
      </c>
      <c r="K2247" s="293">
        <v>8.2942062000000003E-5</v>
      </c>
      <c r="L2247" s="293">
        <v>5.1080793000000003E-3</v>
      </c>
      <c r="M2247" s="293">
        <v>0.59989999999999999</v>
      </c>
      <c r="N2247" s="293">
        <v>0</v>
      </c>
      <c r="O2247" s="293">
        <v>0</v>
      </c>
      <c r="P2247" s="290">
        <f t="shared" si="465"/>
        <v>3.0537535555555553</v>
      </c>
      <c r="Q2247" s="294">
        <v>65.626853999999994</v>
      </c>
      <c r="R2247" s="294">
        <v>37.132348999999998</v>
      </c>
      <c r="S2247" s="294">
        <v>24.459764</v>
      </c>
      <c r="T2247" s="294">
        <v>1.46832E-5</v>
      </c>
      <c r="U2247" s="294">
        <v>0.81713250000000004</v>
      </c>
      <c r="V2247" s="294">
        <v>0.45960669999999998</v>
      </c>
      <c r="W2247" s="294">
        <v>2.7579875</v>
      </c>
      <c r="X2247" s="289">
        <f t="shared" si="461"/>
        <v>0.25946951381984817</v>
      </c>
      <c r="Y2247" s="289">
        <f t="shared" si="462"/>
        <v>0.10831918799279999</v>
      </c>
      <c r="Z2247" s="289">
        <f t="shared" si="463"/>
        <v>5.8123757582048199E-2</v>
      </c>
      <c r="AA2247" s="289">
        <f t="shared" si="464"/>
        <v>9.3026568244999996E-2</v>
      </c>
      <c r="AB2247" s="289">
        <v>8.4644316999999997E-2</v>
      </c>
      <c r="AC2247" s="289">
        <v>7.3909386000000001E-6</v>
      </c>
      <c r="AD2247" s="289">
        <v>2.5519315000000001E-3</v>
      </c>
      <c r="AE2247" s="289">
        <v>4.9259942000000001E-6</v>
      </c>
      <c r="AF2247" s="289">
        <v>2.0328756999999999E-2</v>
      </c>
      <c r="AG2247" s="289">
        <v>7.8186556000000001E-4</v>
      </c>
      <c r="AH2247" s="289">
        <v>5.5400010999999999E-2</v>
      </c>
      <c r="AI2247" s="289">
        <v>1.6877562000000001E-4</v>
      </c>
      <c r="AJ2247" s="289">
        <v>1.7508862E-6</v>
      </c>
      <c r="AK2247" s="289">
        <v>6.7299913000000005E-5</v>
      </c>
      <c r="AL2247" s="289">
        <v>1.7681413E-6</v>
      </c>
      <c r="AM2247" s="289">
        <v>7.0915481999999998E-9</v>
      </c>
      <c r="AN2247" s="289">
        <v>1.0120713999999999E-3</v>
      </c>
      <c r="AO2247" s="289">
        <v>4.4561242999999998E-4</v>
      </c>
      <c r="AP2247" s="289">
        <v>1.0264611E-3</v>
      </c>
      <c r="AQ2247" s="289">
        <v>1.8016244999999998E-5</v>
      </c>
      <c r="AR2247" s="289">
        <v>9.3008551999999994E-2</v>
      </c>
      <c r="AT2247" s="193"/>
      <c r="AU2247" s="193"/>
      <c r="AV2247" s="193"/>
      <c r="AW2247" s="193"/>
      <c r="AX2247" s="193"/>
      <c r="AY2247" s="193"/>
      <c r="AZ2247" s="193"/>
      <c r="BA2247" s="193"/>
      <c r="BB2247" s="193"/>
      <c r="BC2247" s="193"/>
      <c r="BD2247" s="193"/>
      <c r="BE2247" s="315"/>
      <c r="BF2247" s="315"/>
      <c r="BG2247" s="315"/>
      <c r="BH2247" s="315"/>
      <c r="BI2247" s="315"/>
      <c r="BJ2247" s="315"/>
      <c r="BK2247" s="315"/>
    </row>
    <row r="2248" spans="1:63" x14ac:dyDescent="0.25">
      <c r="A2248" s="43"/>
      <c r="B2248" s="9" t="s">
        <v>5770</v>
      </c>
      <c r="C2248" s="288" t="s">
        <v>3609</v>
      </c>
      <c r="D2248" s="293">
        <v>9.7688460000000005E-2</v>
      </c>
      <c r="E2248" s="293">
        <v>2.7905849E-2</v>
      </c>
      <c r="F2248" s="293">
        <v>3.1689407000000003E-2</v>
      </c>
      <c r="G2248" s="293">
        <v>4.2269995000000001E-4</v>
      </c>
      <c r="H2248" s="293">
        <v>1.6021378000000001E-4</v>
      </c>
      <c r="I2248" s="293">
        <v>2.1826261E-3</v>
      </c>
      <c r="J2248" s="293">
        <v>7.9035449000000005E-4</v>
      </c>
      <c r="K2248" s="293">
        <v>9.0135728000000008E-6</v>
      </c>
      <c r="L2248" s="293">
        <v>4.5079677000000001E-4</v>
      </c>
      <c r="M2248" s="293">
        <v>3.4077499999999997E-2</v>
      </c>
      <c r="N2248" s="293">
        <v>0</v>
      </c>
      <c r="O2248" s="293">
        <v>0</v>
      </c>
      <c r="P2248" s="290">
        <f t="shared" si="465"/>
        <v>0.20670999259259257</v>
      </c>
      <c r="Q2248" s="294">
        <v>3.2388753000000001</v>
      </c>
      <c r="R2248" s="294">
        <v>2.9482697999999998</v>
      </c>
      <c r="S2248" s="294">
        <v>0.24872716</v>
      </c>
      <c r="T2248" s="294">
        <v>3.5671271000000002E-6</v>
      </c>
      <c r="U2248" s="294">
        <v>8.6956142999999996E-3</v>
      </c>
      <c r="V2248" s="294">
        <v>4.6494631999999996E-3</v>
      </c>
      <c r="W2248" s="294">
        <v>2.852965E-2</v>
      </c>
      <c r="X2248" s="289">
        <f t="shared" si="461"/>
        <v>2.3858233234666199E-2</v>
      </c>
      <c r="Y2248" s="289">
        <f t="shared" si="462"/>
        <v>1.23135957601E-2</v>
      </c>
      <c r="Z2248" s="289">
        <f t="shared" si="463"/>
        <v>4.1723947898661996E-3</v>
      </c>
      <c r="AA2248" s="289">
        <f t="shared" si="464"/>
        <v>7.3722426847E-3</v>
      </c>
      <c r="AB2248" s="289">
        <v>5.7298768999999999E-3</v>
      </c>
      <c r="AC2248" s="289">
        <v>1.2706083E-6</v>
      </c>
      <c r="AD2248" s="289">
        <v>3.6690421000000001E-4</v>
      </c>
      <c r="AE2248" s="289">
        <v>2.3421067000000002E-6</v>
      </c>
      <c r="AF2248" s="289">
        <v>6.2052512000000002E-3</v>
      </c>
      <c r="AG2248" s="289">
        <v>7.9507351000000007E-6</v>
      </c>
      <c r="AH2248" s="289">
        <v>3.7503151999999998E-3</v>
      </c>
      <c r="AI2248" s="289">
        <v>5.0898195E-5</v>
      </c>
      <c r="AJ2248" s="289">
        <v>3.2498965E-6</v>
      </c>
      <c r="AK2248" s="289">
        <v>5.9309068000000004E-6</v>
      </c>
      <c r="AL2248" s="289">
        <v>3.3579824E-7</v>
      </c>
      <c r="AM2248" s="289">
        <v>1.9413262E-9</v>
      </c>
      <c r="AN2248" s="289">
        <v>1.3518700999999999E-5</v>
      </c>
      <c r="AO2248" s="289">
        <v>3.9990780999999998E-5</v>
      </c>
      <c r="AP2248" s="289">
        <v>3.0815337000000001E-4</v>
      </c>
      <c r="AQ2248" s="289">
        <v>1.3145847000000001E-6</v>
      </c>
      <c r="AR2248" s="289">
        <v>7.3709281000000001E-3</v>
      </c>
      <c r="AT2248" s="193"/>
      <c r="AU2248" s="193"/>
      <c r="AV2248" s="193"/>
      <c r="AW2248" s="258"/>
      <c r="AX2248" s="258"/>
      <c r="AY2248" s="258"/>
      <c r="AZ2248" s="258"/>
      <c r="BA2248" s="258"/>
      <c r="BB2248" s="258"/>
      <c r="BC2248" s="258"/>
      <c r="BD2248" s="258"/>
      <c r="BE2248" s="315"/>
      <c r="BF2248" s="315"/>
      <c r="BG2248" s="315"/>
      <c r="BH2248" s="315"/>
      <c r="BI2248" s="315"/>
      <c r="BJ2248" s="315"/>
      <c r="BK2248" s="315"/>
    </row>
    <row r="2249" spans="1:63" x14ac:dyDescent="0.25">
      <c r="A2249" s="43"/>
      <c r="B2249" s="9" t="s">
        <v>5770</v>
      </c>
      <c r="C2249" s="288" t="s">
        <v>3610</v>
      </c>
      <c r="D2249" s="293">
        <v>0.99583023999999998</v>
      </c>
      <c r="E2249" s="293">
        <v>0.24612531000000001</v>
      </c>
      <c r="F2249" s="293">
        <v>0.1506123</v>
      </c>
      <c r="G2249" s="293">
        <v>7.3585891999999996E-3</v>
      </c>
      <c r="H2249" s="293">
        <v>4.5460359999999998E-3</v>
      </c>
      <c r="I2249" s="293">
        <v>1.030557E-2</v>
      </c>
      <c r="J2249" s="293">
        <v>3.8467527E-3</v>
      </c>
      <c r="K2249" s="293">
        <v>3.8114102000000002E-4</v>
      </c>
      <c r="L2249" s="293">
        <v>6.2175583000000003E-3</v>
      </c>
      <c r="M2249" s="293">
        <v>0.56532000000000004</v>
      </c>
      <c r="N2249" s="293">
        <v>1.11699E-3</v>
      </c>
      <c r="O2249" s="293">
        <v>0</v>
      </c>
      <c r="P2249" s="290">
        <f t="shared" si="465"/>
        <v>1.8231504444444444</v>
      </c>
      <c r="Q2249" s="294">
        <v>82.558068000000006</v>
      </c>
      <c r="R2249" s="294">
        <v>80.743187000000006</v>
      </c>
      <c r="S2249" s="294">
        <v>1.4603904000000001</v>
      </c>
      <c r="T2249" s="294">
        <v>6.8774999999999998E-6</v>
      </c>
      <c r="U2249" s="294">
        <v>7.1631E-2</v>
      </c>
      <c r="V2249" s="294">
        <v>9.3829259999999998E-3</v>
      </c>
      <c r="W2249" s="294">
        <v>0.27346999999999999</v>
      </c>
      <c r="X2249" s="289">
        <f t="shared" si="461"/>
        <v>0.28845312318300642</v>
      </c>
      <c r="Y2249" s="289">
        <f t="shared" si="462"/>
        <v>7.767314221640001E-2</v>
      </c>
      <c r="Z2249" s="289">
        <f t="shared" si="463"/>
        <v>3.52047446546064E-2</v>
      </c>
      <c r="AA2249" s="289">
        <f t="shared" si="464"/>
        <v>0.175575236312</v>
      </c>
      <c r="AB2249" s="289">
        <v>5.0536702000000003E-2</v>
      </c>
      <c r="AC2249" s="289">
        <v>2.6879690000000001E-6</v>
      </c>
      <c r="AD2249" s="289">
        <v>1.6487873E-3</v>
      </c>
      <c r="AE2249" s="289">
        <v>9.2120924000000007E-6</v>
      </c>
      <c r="AF2249" s="289">
        <v>2.5458222999999999E-2</v>
      </c>
      <c r="AG2249" s="289">
        <v>1.7529855E-5</v>
      </c>
      <c r="AH2249" s="289">
        <v>3.3076095E-2</v>
      </c>
      <c r="AI2249" s="289">
        <v>2.5273027000000001E-4</v>
      </c>
      <c r="AJ2249" s="289">
        <v>1.0252660999999999E-5</v>
      </c>
      <c r="AK2249" s="289">
        <v>1.8016469000000001E-5</v>
      </c>
      <c r="AL2249" s="289">
        <v>1.1582069E-6</v>
      </c>
      <c r="AM2249" s="289">
        <v>4.4477064000000002E-9</v>
      </c>
      <c r="AN2249" s="289">
        <v>1.5604276999999999E-4</v>
      </c>
      <c r="AO2249" s="289">
        <v>1.3128142000000001E-3</v>
      </c>
      <c r="AP2249" s="289">
        <v>3.7763062999999998E-4</v>
      </c>
      <c r="AQ2249" s="289">
        <v>1.2786311999999999E-5</v>
      </c>
      <c r="AR2249" s="289">
        <v>0.17556245000000001</v>
      </c>
      <c r="AT2249" s="193"/>
      <c r="AU2249" s="193"/>
      <c r="AV2249" s="193"/>
      <c r="AW2249" s="258"/>
      <c r="AX2249" s="258"/>
      <c r="AY2249" s="258"/>
      <c r="AZ2249" s="258"/>
      <c r="BA2249" s="258"/>
      <c r="BB2249" s="258"/>
      <c r="BC2249" s="258"/>
      <c r="BD2249" s="258"/>
      <c r="BE2249" s="315"/>
      <c r="BF2249" s="315"/>
      <c r="BG2249" s="315"/>
      <c r="BH2249" s="315"/>
      <c r="BI2249" s="315"/>
      <c r="BJ2249" s="315"/>
      <c r="BK2249" s="315"/>
    </row>
    <row r="2250" spans="1:63" x14ac:dyDescent="0.25">
      <c r="A2250" s="43"/>
      <c r="B2250" s="9" t="s">
        <v>5770</v>
      </c>
      <c r="C2250" s="288" t="s">
        <v>3611</v>
      </c>
      <c r="D2250" s="293">
        <v>1.1027210999999999</v>
      </c>
      <c r="E2250" s="293">
        <v>0.50008534000000004</v>
      </c>
      <c r="F2250" s="293">
        <v>0.12491882</v>
      </c>
      <c r="G2250" s="293">
        <v>4.1803564999999998E-4</v>
      </c>
      <c r="H2250" s="293">
        <v>7.2711369999999996E-4</v>
      </c>
      <c r="I2250" s="293">
        <v>2.3865147999999999E-2</v>
      </c>
      <c r="J2250" s="293">
        <v>3.3097464999999999E-3</v>
      </c>
      <c r="K2250" s="293">
        <v>1.0061233E-4</v>
      </c>
      <c r="L2250" s="293">
        <v>6.1963223000000003E-3</v>
      </c>
      <c r="M2250" s="293">
        <v>0.44309999999999999</v>
      </c>
      <c r="N2250" s="293">
        <v>0</v>
      </c>
      <c r="O2250" s="293">
        <v>0</v>
      </c>
      <c r="P2250" s="290">
        <f t="shared" si="465"/>
        <v>3.7043358518518521</v>
      </c>
      <c r="Q2250" s="294">
        <v>79.608226999999999</v>
      </c>
      <c r="R2250" s="294">
        <v>45.043152999999997</v>
      </c>
      <c r="S2250" s="294">
        <v>29.670756999999998</v>
      </c>
      <c r="T2250" s="294">
        <v>1.7811360000000001E-5</v>
      </c>
      <c r="U2250" s="294">
        <v>0.99121725000000005</v>
      </c>
      <c r="V2250" s="294">
        <v>0.55752290999999998</v>
      </c>
      <c r="W2250" s="294">
        <v>3.3455587000000002</v>
      </c>
      <c r="X2250" s="289">
        <f t="shared" si="461"/>
        <v>0.31474780824955639</v>
      </c>
      <c r="Y2250" s="289">
        <f t="shared" si="462"/>
        <v>0.131395887795</v>
      </c>
      <c r="Z2250" s="289">
        <f t="shared" si="463"/>
        <v>7.0506645965556392E-2</v>
      </c>
      <c r="AA2250" s="289">
        <f t="shared" si="464"/>
        <v>0.11284527448899999</v>
      </c>
      <c r="AB2250" s="289">
        <v>0.10267724</v>
      </c>
      <c r="AC2250" s="289">
        <v>8.9655298999999996E-6</v>
      </c>
      <c r="AD2250" s="289">
        <v>3.0956039E-3</v>
      </c>
      <c r="AE2250" s="289">
        <v>5.9754451000000001E-6</v>
      </c>
      <c r="AF2250" s="289">
        <v>2.4659666E-2</v>
      </c>
      <c r="AG2250" s="289">
        <v>9.4843691999999999E-4</v>
      </c>
      <c r="AH2250" s="289">
        <v>6.7202623000000003E-2</v>
      </c>
      <c r="AI2250" s="289">
        <v>2.0473215999999999E-4</v>
      </c>
      <c r="AJ2250" s="289">
        <v>2.1239009999999999E-6</v>
      </c>
      <c r="AK2250" s="289">
        <v>8.1637720000000001E-5</v>
      </c>
      <c r="AL2250" s="289">
        <v>2.1448322000000001E-6</v>
      </c>
      <c r="AM2250" s="289">
        <v>8.6023563999999993E-9</v>
      </c>
      <c r="AN2250" s="289">
        <v>1.2276866E-3</v>
      </c>
      <c r="AO2250" s="289">
        <v>5.4054725000000003E-4</v>
      </c>
      <c r="AP2250" s="289">
        <v>1.2451419E-3</v>
      </c>
      <c r="AQ2250" s="289">
        <v>2.1854488999999999E-5</v>
      </c>
      <c r="AR2250" s="289">
        <v>0.11282341999999999</v>
      </c>
      <c r="AT2250" s="193"/>
      <c r="AU2250" s="193"/>
      <c r="AV2250" s="193"/>
      <c r="AW2250" s="258"/>
      <c r="AX2250" s="258"/>
      <c r="AY2250" s="258"/>
      <c r="AZ2250" s="258"/>
      <c r="BA2250" s="258"/>
      <c r="BB2250" s="258"/>
      <c r="BC2250" s="258"/>
      <c r="BD2250" s="258"/>
      <c r="BE2250" s="315"/>
      <c r="BF2250" s="315"/>
      <c r="BG2250" s="315"/>
      <c r="BH2250" s="315"/>
      <c r="BI2250" s="315"/>
      <c r="BJ2250" s="315"/>
      <c r="BK2250" s="315"/>
    </row>
    <row r="2251" spans="1:63" x14ac:dyDescent="0.25">
      <c r="A2251" s="43"/>
      <c r="B2251" s="9" t="s">
        <v>5770</v>
      </c>
      <c r="C2251" s="288" t="s">
        <v>3612</v>
      </c>
      <c r="D2251" s="293">
        <v>1.125766</v>
      </c>
      <c r="E2251" s="293">
        <v>0.30740012999999999</v>
      </c>
      <c r="F2251" s="293">
        <v>7.6787016E-2</v>
      </c>
      <c r="G2251" s="293">
        <v>2.5696456999999999E-4</v>
      </c>
      <c r="H2251" s="293">
        <v>4.4695340000000002E-4</v>
      </c>
      <c r="I2251" s="293">
        <v>1.4669794999999999E-2</v>
      </c>
      <c r="J2251" s="293">
        <v>2.0344857000000002E-3</v>
      </c>
      <c r="K2251" s="293">
        <v>6.1845929000000003E-5</v>
      </c>
      <c r="L2251" s="293">
        <v>3.8088505000000001E-3</v>
      </c>
      <c r="M2251" s="293">
        <v>0.72030000000000005</v>
      </c>
      <c r="N2251" s="293">
        <v>0</v>
      </c>
      <c r="O2251" s="293">
        <v>0</v>
      </c>
      <c r="P2251" s="290">
        <f t="shared" si="465"/>
        <v>2.2770379999999997</v>
      </c>
      <c r="Q2251" s="294">
        <v>48.934806000000002</v>
      </c>
      <c r="R2251" s="294">
        <v>27.687816000000002</v>
      </c>
      <c r="S2251" s="294">
        <v>18.238475999999999</v>
      </c>
      <c r="T2251" s="294">
        <v>1.0948559999999999E-5</v>
      </c>
      <c r="U2251" s="294">
        <v>0.60929661999999996</v>
      </c>
      <c r="V2251" s="294">
        <v>0.34270673000000001</v>
      </c>
      <c r="W2251" s="294">
        <v>2.0564993999999999</v>
      </c>
      <c r="X2251" s="289">
        <f t="shared" si="461"/>
        <v>0.19347400761502839</v>
      </c>
      <c r="Y2251" s="289">
        <f t="shared" si="462"/>
        <v>8.0768438197700007E-2</v>
      </c>
      <c r="Z2251" s="289">
        <f t="shared" si="463"/>
        <v>4.33401065643284E-2</v>
      </c>
      <c r="AA2251" s="289">
        <f t="shared" si="464"/>
        <v>6.9365462852999993E-2</v>
      </c>
      <c r="AB2251" s="289">
        <v>6.3115219E-2</v>
      </c>
      <c r="AC2251" s="289">
        <v>5.5110693999999996E-6</v>
      </c>
      <c r="AD2251" s="289">
        <v>1.9028533E-3</v>
      </c>
      <c r="AE2251" s="289">
        <v>3.6730783000000001E-6</v>
      </c>
      <c r="AF2251" s="289">
        <v>1.5158181999999999E-2</v>
      </c>
      <c r="AG2251" s="289">
        <v>5.8299974999999999E-4</v>
      </c>
      <c r="AH2251" s="289">
        <v>4.1309139000000002E-2</v>
      </c>
      <c r="AI2251" s="289">
        <v>1.2584791E-4</v>
      </c>
      <c r="AJ2251" s="289">
        <v>1.3055520999999999E-6</v>
      </c>
      <c r="AK2251" s="289">
        <v>5.0182326E-5</v>
      </c>
      <c r="AL2251" s="289">
        <v>1.3184184E-6</v>
      </c>
      <c r="AM2251" s="289">
        <v>5.2878283999999998E-9</v>
      </c>
      <c r="AN2251" s="289">
        <v>7.5465324999999996E-4</v>
      </c>
      <c r="AO2251" s="289">
        <v>3.3227187999999998E-4</v>
      </c>
      <c r="AP2251" s="289">
        <v>7.6538294000000004E-4</v>
      </c>
      <c r="AQ2251" s="289">
        <v>1.3433853E-5</v>
      </c>
      <c r="AR2251" s="289">
        <v>6.9352028999999996E-2</v>
      </c>
      <c r="AT2251" s="193"/>
      <c r="AU2251" s="193"/>
      <c r="AV2251" s="193"/>
      <c r="AW2251" s="258"/>
      <c r="AX2251" s="258"/>
      <c r="AY2251" s="258"/>
      <c r="AZ2251" s="258"/>
      <c r="BA2251" s="258"/>
      <c r="BB2251" s="258"/>
      <c r="BC2251" s="258"/>
      <c r="BD2251" s="258"/>
      <c r="BE2251" s="315"/>
      <c r="BF2251" s="315"/>
      <c r="BG2251" s="315"/>
      <c r="BH2251" s="315"/>
      <c r="BI2251" s="315"/>
      <c r="BJ2251" s="315"/>
      <c r="BK2251" s="315"/>
    </row>
    <row r="2252" spans="1:63" x14ac:dyDescent="0.25">
      <c r="A2252" s="43"/>
      <c r="B2252" s="9" t="s">
        <v>5770</v>
      </c>
      <c r="C2252" s="288" t="s">
        <v>3613</v>
      </c>
      <c r="D2252" s="293">
        <v>0.76096584</v>
      </c>
      <c r="E2252" s="293">
        <v>0.36553729000000001</v>
      </c>
      <c r="F2252" s="293">
        <v>7.9484315999999999E-2</v>
      </c>
      <c r="G2252" s="293">
        <v>8.1417120000000006E-3</v>
      </c>
      <c r="H2252" s="293">
        <v>2.2704687000000001E-3</v>
      </c>
      <c r="I2252" s="293">
        <v>1.2898161E-2</v>
      </c>
      <c r="J2252" s="293">
        <v>1.7335388E-2</v>
      </c>
      <c r="K2252" s="293">
        <v>3.6581476E-4</v>
      </c>
      <c r="L2252" s="293">
        <v>1.0332691999999999E-2</v>
      </c>
      <c r="M2252" s="293">
        <v>0.2646</v>
      </c>
      <c r="N2252" s="293">
        <v>0</v>
      </c>
      <c r="O2252" s="293">
        <v>0</v>
      </c>
      <c r="P2252" s="290">
        <f t="shared" si="465"/>
        <v>2.7076836296296296</v>
      </c>
      <c r="Q2252" s="294">
        <v>62.679309000000003</v>
      </c>
      <c r="R2252" s="294">
        <v>50.195573000000003</v>
      </c>
      <c r="S2252" s="294">
        <v>5.1176719999999998</v>
      </c>
      <c r="T2252" s="294">
        <v>1.5601999999999999E-4</v>
      </c>
      <c r="U2252" s="294">
        <v>2.3782999999999999</v>
      </c>
      <c r="V2252" s="294">
        <v>9.2808349999999998E-2</v>
      </c>
      <c r="W2252" s="294">
        <v>4.8948</v>
      </c>
      <c r="X2252" s="289">
        <f t="shared" si="461"/>
        <v>0.28262285040917101</v>
      </c>
      <c r="Y2252" s="289">
        <f t="shared" si="462"/>
        <v>0.1019807864052</v>
      </c>
      <c r="Z2252" s="289">
        <f t="shared" si="463"/>
        <v>5.4777091966971003E-2</v>
      </c>
      <c r="AA2252" s="289">
        <f t="shared" si="464"/>
        <v>0.12586497203700001</v>
      </c>
      <c r="AB2252" s="289">
        <v>7.5042767999999996E-2</v>
      </c>
      <c r="AC2252" s="289">
        <v>7.2160176000000002E-5</v>
      </c>
      <c r="AD2252" s="289">
        <v>8.5116276000000001E-3</v>
      </c>
      <c r="AE2252" s="289">
        <v>6.1978491999999999E-6</v>
      </c>
      <c r="AF2252" s="289">
        <v>1.8222393E-2</v>
      </c>
      <c r="AG2252" s="289">
        <v>1.2563978000000001E-4</v>
      </c>
      <c r="AH2252" s="289">
        <v>4.9110981999999997E-2</v>
      </c>
      <c r="AI2252" s="289">
        <v>1.2557175000000001E-4</v>
      </c>
      <c r="AJ2252" s="289">
        <v>6.5623897999999995E-5</v>
      </c>
      <c r="AK2252" s="289">
        <v>4.4831662000000002E-5</v>
      </c>
      <c r="AL2252" s="289">
        <v>6.5995511000000004E-6</v>
      </c>
      <c r="AM2252" s="289">
        <v>2.0855871E-8</v>
      </c>
      <c r="AN2252" s="289">
        <v>3.3476271999999998E-3</v>
      </c>
      <c r="AO2252" s="289">
        <v>5.5559524999999996E-4</v>
      </c>
      <c r="AP2252" s="289">
        <v>1.5202398000000001E-3</v>
      </c>
      <c r="AQ2252" s="289">
        <v>8.9352036999999995E-5</v>
      </c>
      <c r="AR2252" s="289">
        <v>0.12577562</v>
      </c>
      <c r="AT2252" s="193"/>
      <c r="AU2252" s="193"/>
      <c r="AV2252" s="193"/>
      <c r="AW2252" s="258"/>
      <c r="AX2252" s="258"/>
      <c r="AY2252" s="258"/>
      <c r="AZ2252" s="258"/>
      <c r="BA2252" s="258"/>
      <c r="BB2252" s="258"/>
      <c r="BC2252" s="258"/>
      <c r="BD2252" s="258"/>
      <c r="BE2252" s="315"/>
      <c r="BF2252" s="315"/>
      <c r="BG2252" s="315"/>
      <c r="BH2252" s="315"/>
      <c r="BI2252" s="315"/>
      <c r="BJ2252" s="315"/>
      <c r="BK2252" s="315"/>
    </row>
    <row r="2253" spans="1:63" x14ac:dyDescent="0.25">
      <c r="A2253" s="43"/>
      <c r="B2253" s="9" t="s">
        <v>5770</v>
      </c>
      <c r="C2253" s="288" t="s">
        <v>3614</v>
      </c>
      <c r="D2253" s="293">
        <v>1.0015209</v>
      </c>
      <c r="E2253" s="293">
        <v>0.26938686000000001</v>
      </c>
      <c r="F2253" s="293">
        <v>0.12760853999999999</v>
      </c>
      <c r="G2253" s="293">
        <v>1.3200945999999999E-3</v>
      </c>
      <c r="H2253" s="293">
        <v>3.8856237000000002E-3</v>
      </c>
      <c r="I2253" s="293">
        <v>8.8450234000000006E-3</v>
      </c>
      <c r="J2253" s="293">
        <v>2.1961267999999999E-2</v>
      </c>
      <c r="K2253" s="293">
        <v>2.7117348999999998E-4</v>
      </c>
      <c r="L2253" s="293">
        <v>1.8957563000000001E-3</v>
      </c>
      <c r="M2253" s="293">
        <v>0.56542499999999996</v>
      </c>
      <c r="N2253" s="293">
        <v>9.2151674999999998E-4</v>
      </c>
      <c r="O2253" s="293">
        <v>0</v>
      </c>
      <c r="P2253" s="290">
        <f t="shared" si="465"/>
        <v>1.9954582222222221</v>
      </c>
      <c r="Q2253" s="294">
        <v>87.324442000000005</v>
      </c>
      <c r="R2253" s="294">
        <v>86.030804000000003</v>
      </c>
      <c r="S2253" s="294">
        <v>1.0455658999999999</v>
      </c>
      <c r="T2253" s="294">
        <v>1.6644872000000001E-5</v>
      </c>
      <c r="U2253" s="294">
        <v>2.8929943999999999E-2</v>
      </c>
      <c r="V2253" s="294">
        <v>4.2102227999999998E-3</v>
      </c>
      <c r="W2253" s="294">
        <v>0.21491493</v>
      </c>
      <c r="X2253" s="289">
        <f t="shared" si="461"/>
        <v>0.30966846959631822</v>
      </c>
      <c r="Y2253" s="289">
        <f t="shared" si="462"/>
        <v>7.7882163328299989E-2</v>
      </c>
      <c r="Z2253" s="289">
        <f t="shared" si="463"/>
        <v>3.8166509974118197E-2</v>
      </c>
      <c r="AA2253" s="289">
        <f t="shared" si="464"/>
        <v>0.1936197962939</v>
      </c>
      <c r="AB2253" s="289">
        <v>5.5313597999999999E-2</v>
      </c>
      <c r="AC2253" s="289">
        <v>9.8807711999999992E-6</v>
      </c>
      <c r="AD2253" s="289">
        <v>6.2924884000000001E-4</v>
      </c>
      <c r="AE2253" s="289">
        <v>8.7813635000000005E-6</v>
      </c>
      <c r="AF2253" s="289">
        <v>2.1913478E-2</v>
      </c>
      <c r="AG2253" s="289">
        <v>7.1763535999999998E-6</v>
      </c>
      <c r="AH2253" s="289">
        <v>3.6200201000000001E-2</v>
      </c>
      <c r="AI2253" s="289">
        <v>2.0552529999999999E-4</v>
      </c>
      <c r="AJ2253" s="289">
        <v>9.4074060000000005E-6</v>
      </c>
      <c r="AK2253" s="289">
        <v>1.1238287E-5</v>
      </c>
      <c r="AL2253" s="289">
        <v>1.0307326E-6</v>
      </c>
      <c r="AM2253" s="289">
        <v>3.7965182000000003E-9</v>
      </c>
      <c r="AN2253" s="289">
        <v>2.8069511999999999E-5</v>
      </c>
      <c r="AO2253" s="289">
        <v>1.1228570999999999E-3</v>
      </c>
      <c r="AP2253" s="289">
        <v>5.8817684000000005E-4</v>
      </c>
      <c r="AQ2253" s="289">
        <v>3.8562939000000001E-6</v>
      </c>
      <c r="AR2253" s="289">
        <v>0.19361593999999999</v>
      </c>
      <c r="AT2253" s="193"/>
      <c r="AU2253" s="193"/>
      <c r="AV2253" s="193"/>
      <c r="AW2253" s="258"/>
      <c r="AX2253" s="258"/>
      <c r="AY2253" s="258"/>
      <c r="AZ2253" s="258"/>
      <c r="BA2253" s="258"/>
      <c r="BB2253" s="258"/>
      <c r="BC2253" s="258"/>
      <c r="BD2253" s="258"/>
      <c r="BE2253" s="315"/>
      <c r="BF2253" s="315"/>
      <c r="BG2253" s="315"/>
      <c r="BH2253" s="315"/>
      <c r="BI2253" s="315"/>
      <c r="BJ2253" s="315"/>
      <c r="BK2253" s="315"/>
    </row>
    <row r="2254" spans="1:63" x14ac:dyDescent="0.25">
      <c r="A2254" s="43"/>
      <c r="B2254" s="9" t="s">
        <v>5770</v>
      </c>
      <c r="C2254" t="s">
        <v>3615</v>
      </c>
      <c r="D2254" s="193">
        <v>0.69901431000000003</v>
      </c>
      <c r="E2254" s="193">
        <v>0.52794344000000004</v>
      </c>
      <c r="F2254" s="193">
        <v>0.14313929</v>
      </c>
      <c r="G2254" s="193">
        <v>8.1967596000000003E-4</v>
      </c>
      <c r="H2254" s="193">
        <v>8.7457932000000003E-4</v>
      </c>
      <c r="I2254" s="193">
        <v>9.2240733999999994E-3</v>
      </c>
      <c r="J2254" s="193">
        <v>1.0222171E-2</v>
      </c>
      <c r="K2254" s="193">
        <v>6.6872498000000004E-3</v>
      </c>
      <c r="L2254" s="193">
        <v>1.0382821E-4</v>
      </c>
      <c r="M2254" s="193">
        <v>0</v>
      </c>
      <c r="N2254" s="193">
        <v>0</v>
      </c>
      <c r="O2254" s="193">
        <v>0</v>
      </c>
      <c r="P2254" s="199">
        <f>E2254/0.135</f>
        <v>3.910692148148148</v>
      </c>
      <c r="Q2254" s="240">
        <v>99.323521</v>
      </c>
      <c r="R2254" s="99">
        <v>95.075333000000001</v>
      </c>
      <c r="S2254" s="99">
        <v>3.8319679999999998</v>
      </c>
      <c r="T2254" s="99">
        <v>1.5760000000000001E-7</v>
      </c>
      <c r="U2254" s="99">
        <v>0.25824000000000003</v>
      </c>
      <c r="V2254" s="99">
        <v>3.0968979999999998E-4</v>
      </c>
      <c r="W2254" s="99">
        <v>0.15767</v>
      </c>
      <c r="X2254" s="241">
        <f t="shared" si="461"/>
        <v>0.44538777074905977</v>
      </c>
      <c r="Y2254" s="241">
        <f t="shared" si="462"/>
        <v>0.136196525094882</v>
      </c>
      <c r="Z2254" s="241">
        <f t="shared" si="463"/>
        <v>7.1200671905137791E-2</v>
      </c>
      <c r="AA2254" s="241">
        <f t="shared" si="464"/>
        <v>0.23799057374904001</v>
      </c>
      <c r="AB2254" s="258">
        <v>0.10840223</v>
      </c>
      <c r="AC2254" s="258">
        <v>5.9951332000000005E-8</v>
      </c>
      <c r="AD2254" s="258">
        <v>5.3183926000000003E-4</v>
      </c>
      <c r="AE2254" s="258">
        <v>1.4249706999999999E-5</v>
      </c>
      <c r="AF2254" s="258">
        <v>2.7247436E-2</v>
      </c>
      <c r="AG2254" s="258">
        <v>7.1017654999999995E-7</v>
      </c>
      <c r="AH2254" s="258">
        <v>7.094433E-2</v>
      </c>
      <c r="AI2254" s="258">
        <v>2.3556438000000001E-4</v>
      </c>
      <c r="AJ2254" s="258">
        <v>4.9538653E-6</v>
      </c>
      <c r="AK2254" s="258">
        <v>3.0525941E-6</v>
      </c>
      <c r="AL2254" s="258">
        <v>1.0654428E-6</v>
      </c>
      <c r="AM2254" s="258">
        <v>2.3445378E-9</v>
      </c>
      <c r="AN2254" s="258">
        <v>3.0427464999999998E-6</v>
      </c>
      <c r="AO2254" s="258">
        <v>1.0482617E-5</v>
      </c>
      <c r="AP2254" s="258">
        <v>-1.8220851E-6</v>
      </c>
      <c r="AQ2254" s="258">
        <v>7.9374904000000004E-7</v>
      </c>
      <c r="AR2254" s="258">
        <v>0.23798978000000001</v>
      </c>
      <c r="AT2254" s="193"/>
      <c r="AU2254" s="193"/>
      <c r="AV2254" s="193"/>
      <c r="AW2254" s="258"/>
      <c r="AX2254" s="258"/>
      <c r="AY2254" s="258"/>
      <c r="AZ2254" s="258"/>
      <c r="BA2254" s="258"/>
      <c r="BB2254" s="258"/>
      <c r="BC2254" s="258"/>
      <c r="BD2254" s="258"/>
      <c r="BE2254" s="315"/>
      <c r="BF2254" s="315"/>
      <c r="BG2254" s="315"/>
      <c r="BH2254" s="315"/>
      <c r="BI2254" s="315"/>
      <c r="BJ2254" s="315"/>
      <c r="BK2254" s="315"/>
    </row>
    <row r="2255" spans="1:63" x14ac:dyDescent="0.25">
      <c r="A2255" s="9" t="s">
        <v>1753</v>
      </c>
      <c r="B2255" s="9" t="s">
        <v>5770</v>
      </c>
      <c r="C2255" t="s">
        <v>5569</v>
      </c>
      <c r="D2255" s="193">
        <v>0.68794241</v>
      </c>
      <c r="E2255" s="193">
        <v>0.54753960000000002</v>
      </c>
      <c r="F2255" s="193">
        <v>6.6799080999999996E-2</v>
      </c>
      <c r="G2255" s="193">
        <v>3.4445064000000001E-3</v>
      </c>
      <c r="H2255" s="193">
        <v>1.2447124E-3</v>
      </c>
      <c r="I2255" s="193">
        <v>8.7075022999999994E-3</v>
      </c>
      <c r="J2255" s="193">
        <v>5.6480625E-2</v>
      </c>
      <c r="K2255" s="193">
        <v>1.8663595999999999E-3</v>
      </c>
      <c r="L2255" s="193">
        <v>1.8600166999999999E-3</v>
      </c>
      <c r="M2255" s="193">
        <v>0</v>
      </c>
      <c r="N2255" s="193">
        <v>0</v>
      </c>
      <c r="O2255" s="193">
        <v>0</v>
      </c>
      <c r="P2255" s="199">
        <f>E2255/0.135</f>
        <v>4.0558488888888888</v>
      </c>
      <c r="Q2255" s="240">
        <v>95.573999000000001</v>
      </c>
      <c r="R2255" s="99">
        <v>92.208025000000006</v>
      </c>
      <c r="S2255" s="99">
        <v>3.0313919999999999</v>
      </c>
      <c r="T2255" s="99">
        <v>3.4388999999999998E-6</v>
      </c>
      <c r="U2255" s="99">
        <v>0.12772</v>
      </c>
      <c r="V2255" s="99">
        <v>8.4890299999999998E-3</v>
      </c>
      <c r="W2255" s="99">
        <v>0.19836999999999999</v>
      </c>
      <c r="X2255" s="241">
        <f t="shared" si="461"/>
        <v>0.43404134707266351</v>
      </c>
      <c r="Y2255" s="241">
        <f t="shared" si="462"/>
        <v>0.12904803384670002</v>
      </c>
      <c r="Z2255" s="241">
        <f t="shared" si="463"/>
        <v>7.3999983717963513E-2</v>
      </c>
      <c r="AA2255" s="241">
        <f t="shared" si="464"/>
        <v>0.230993329508</v>
      </c>
      <c r="AB2255" s="258">
        <v>0.11242579</v>
      </c>
      <c r="AC2255" s="258">
        <v>1.3415784999999999E-6</v>
      </c>
      <c r="AD2255" s="258">
        <v>1.4651629E-3</v>
      </c>
      <c r="AE2255" s="258">
        <v>7.2721152000000003E-6</v>
      </c>
      <c r="AF2255" s="258">
        <v>1.5132647000000001E-2</v>
      </c>
      <c r="AG2255" s="258">
        <v>1.5820253E-5</v>
      </c>
      <c r="AH2255" s="258">
        <v>7.3568113000000004E-2</v>
      </c>
      <c r="AI2255" s="258">
        <v>1.0826407E-4</v>
      </c>
      <c r="AJ2255" s="258">
        <v>2.1866879000000002E-5</v>
      </c>
      <c r="AK2255" s="258">
        <v>1.2728292E-5</v>
      </c>
      <c r="AL2255" s="258">
        <v>2.7539180000000001E-6</v>
      </c>
      <c r="AM2255" s="258">
        <v>8.0459634999999997E-9</v>
      </c>
      <c r="AN2255" s="258">
        <v>5.6336576E-5</v>
      </c>
      <c r="AO2255" s="258">
        <v>5.7960237000000002E-5</v>
      </c>
      <c r="AP2255" s="258">
        <v>1.719527E-4</v>
      </c>
      <c r="AQ2255" s="258">
        <v>5.7395080000000001E-6</v>
      </c>
      <c r="AR2255" s="258">
        <v>0.23098758999999999</v>
      </c>
      <c r="AT2255" s="193"/>
      <c r="AU2255" s="193"/>
      <c r="AV2255" s="193"/>
      <c r="AW2255" s="258"/>
      <c r="AX2255" s="258"/>
      <c r="AY2255" s="258"/>
      <c r="AZ2255" s="258"/>
      <c r="BA2255" s="258"/>
      <c r="BB2255" s="258"/>
      <c r="BC2255" s="258"/>
      <c r="BD2255" s="258"/>
      <c r="BE2255" s="315"/>
      <c r="BF2255" s="315"/>
      <c r="BG2255" s="315"/>
      <c r="BH2255" s="315"/>
      <c r="BI2255" s="315"/>
      <c r="BJ2255" s="315"/>
      <c r="BK2255" s="315"/>
    </row>
    <row r="2256" spans="1:63" x14ac:dyDescent="0.25">
      <c r="A2256" s="9"/>
      <c r="B2256" s="9" t="s">
        <v>5770</v>
      </c>
      <c r="C2256" t="s">
        <v>5568</v>
      </c>
      <c r="D2256" s="193">
        <v>0.52604463000000001</v>
      </c>
      <c r="E2256" s="193">
        <v>0.35744330000000002</v>
      </c>
      <c r="F2256" s="193">
        <v>7.8503550000000005E-2</v>
      </c>
      <c r="G2256" s="193">
        <v>1.0862497E-2</v>
      </c>
      <c r="H2256" s="193">
        <v>1.8474303000000001E-3</v>
      </c>
      <c r="I2256" s="193">
        <v>2.2585498999999998E-2</v>
      </c>
      <c r="J2256" s="193">
        <v>1.2060894000000001E-2</v>
      </c>
      <c r="K2256" s="193">
        <v>1.068292E-3</v>
      </c>
      <c r="L2256" s="193">
        <v>4.1673162E-2</v>
      </c>
      <c r="M2256" s="193">
        <v>0</v>
      </c>
      <c r="N2256" s="193">
        <v>0</v>
      </c>
      <c r="O2256" s="193">
        <v>0</v>
      </c>
      <c r="P2256" s="199">
        <f>E2256/0.135</f>
        <v>2.6477281481481483</v>
      </c>
      <c r="Q2256" s="240">
        <v>91.277108999999996</v>
      </c>
      <c r="R2256" s="99">
        <v>81.337232</v>
      </c>
      <c r="S2256" s="99">
        <v>7.9016000000000002</v>
      </c>
      <c r="T2256" s="99">
        <v>4.0383999999999998E-5</v>
      </c>
      <c r="U2256" s="99">
        <v>0.96236999999999995</v>
      </c>
      <c r="V2256" s="99">
        <v>0.1166867</v>
      </c>
      <c r="W2256" s="99">
        <v>0.95918000000000003</v>
      </c>
      <c r="X2256" s="241">
        <f t="shared" si="461"/>
        <v>0.36130201677535001</v>
      </c>
      <c r="Y2256" s="241">
        <f t="shared" si="462"/>
        <v>0.10330514899970002</v>
      </c>
      <c r="Z2256" s="241">
        <f t="shared" si="463"/>
        <v>5.4493090654650009E-2</v>
      </c>
      <c r="AA2256" s="241">
        <f t="shared" si="464"/>
        <v>0.20350377712100001</v>
      </c>
      <c r="AB2256" s="258">
        <v>7.3389486000000004E-2</v>
      </c>
      <c r="AC2256" s="258">
        <v>3.3538870000000003E-5</v>
      </c>
      <c r="AD2256" s="258">
        <v>1.1575735E-2</v>
      </c>
      <c r="AE2256" s="258">
        <v>7.3865496999999998E-6</v>
      </c>
      <c r="AF2256" s="258">
        <v>1.8097238000000002E-2</v>
      </c>
      <c r="AG2256" s="258">
        <v>2.0176457999999999E-4</v>
      </c>
      <c r="AH2256" s="258">
        <v>4.8031600000000001E-2</v>
      </c>
      <c r="AI2256" s="258">
        <v>1.2855106E-4</v>
      </c>
      <c r="AJ2256" s="258">
        <v>9.3318332000000005E-5</v>
      </c>
      <c r="AK2256" s="258">
        <v>6.4085209999999995E-5</v>
      </c>
      <c r="AL2256" s="258">
        <v>1.0212473E-5</v>
      </c>
      <c r="AM2256" s="258">
        <v>3.0089650000000001E-8</v>
      </c>
      <c r="AN2256" s="258">
        <v>3.2267149999999998E-3</v>
      </c>
      <c r="AO2256" s="258">
        <v>4.8083898999999998E-4</v>
      </c>
      <c r="AP2256" s="258">
        <v>2.4577395000000002E-3</v>
      </c>
      <c r="AQ2256" s="258">
        <v>6.9687121000000003E-5</v>
      </c>
      <c r="AR2256" s="258">
        <v>0.20343409000000001</v>
      </c>
      <c r="AT2256" s="193"/>
      <c r="AU2256" s="193"/>
      <c r="AV2256" s="193"/>
      <c r="AW2256" s="258"/>
      <c r="AX2256" s="258"/>
      <c r="AY2256" s="258"/>
      <c r="AZ2256" s="258"/>
      <c r="BA2256" s="258"/>
      <c r="BB2256" s="258"/>
      <c r="BC2256" s="258"/>
      <c r="BD2256" s="258"/>
      <c r="BE2256" s="315"/>
      <c r="BF2256" s="315"/>
      <c r="BG2256" s="315"/>
      <c r="BH2256" s="315"/>
      <c r="BI2256" s="315"/>
      <c r="BJ2256" s="315"/>
      <c r="BK2256" s="315"/>
    </row>
    <row r="2257" spans="1:63" x14ac:dyDescent="0.25">
      <c r="A2257" s="58" t="s">
        <v>6978</v>
      </c>
      <c r="B2257" s="58"/>
      <c r="C2257" s="9"/>
      <c r="D2257" s="195"/>
      <c r="E2257" s="195"/>
      <c r="F2257" s="195"/>
      <c r="G2257" s="195"/>
      <c r="H2257" s="195"/>
      <c r="I2257" s="195"/>
      <c r="J2257" s="195"/>
      <c r="K2257" s="195"/>
      <c r="L2257" s="195"/>
      <c r="M2257" s="195"/>
      <c r="N2257" s="195"/>
      <c r="O2257" s="195"/>
      <c r="P2257" s="195"/>
      <c r="Q2257" s="240"/>
      <c r="R2257" s="99"/>
      <c r="S2257" s="99"/>
      <c r="T2257" s="99"/>
      <c r="U2257" s="99"/>
      <c r="V2257" s="99"/>
      <c r="W2257" s="99"/>
      <c r="X2257" s="258"/>
      <c r="Y2257" s="258"/>
      <c r="Z2257" s="258"/>
      <c r="AA2257" s="258"/>
      <c r="AB2257" s="258"/>
      <c r="AC2257" s="258"/>
      <c r="AD2257" s="258"/>
      <c r="AE2257" s="258"/>
      <c r="AF2257" s="258"/>
      <c r="AG2257" s="258"/>
      <c r="AH2257" s="258"/>
      <c r="AI2257" s="258"/>
      <c r="AJ2257" s="258"/>
      <c r="AK2257" s="258"/>
      <c r="AL2257" s="258"/>
      <c r="AM2257" s="258"/>
      <c r="AN2257" s="258"/>
      <c r="AO2257" s="258"/>
      <c r="AP2257" s="258"/>
      <c r="AQ2257" s="258"/>
      <c r="AR2257" s="258"/>
      <c r="AT2257" s="258"/>
      <c r="AU2257" s="258"/>
      <c r="AV2257" s="258"/>
      <c r="AW2257" s="258"/>
      <c r="AX2257" s="258"/>
      <c r="AY2257" s="258"/>
      <c r="AZ2257" s="258"/>
      <c r="BA2257" s="258"/>
      <c r="BB2257" s="258"/>
      <c r="BC2257" s="258"/>
      <c r="BD2257" s="258"/>
      <c r="BE2257" s="315"/>
      <c r="BF2257" s="315"/>
      <c r="BG2257" s="315"/>
      <c r="BH2257" s="315"/>
      <c r="BI2257" s="315"/>
      <c r="BJ2257" s="315"/>
      <c r="BK2257" s="315"/>
    </row>
    <row r="2258" spans="1:63" x14ac:dyDescent="0.25">
      <c r="A2258" s="9"/>
      <c r="B2258" s="9" t="s">
        <v>5770</v>
      </c>
      <c r="C2258" s="25" t="s">
        <v>3699</v>
      </c>
      <c r="D2258" s="193">
        <v>0.37257425</v>
      </c>
      <c r="E2258" s="193">
        <v>0.28393442000000002</v>
      </c>
      <c r="F2258" s="193">
        <v>4.7597760000000003E-2</v>
      </c>
      <c r="G2258" s="193">
        <v>6.4894063999999998E-3</v>
      </c>
      <c r="H2258" s="193">
        <v>3.6857840000000001E-3</v>
      </c>
      <c r="I2258" s="193">
        <v>7.0034481999999999E-3</v>
      </c>
      <c r="J2258" s="193">
        <v>5.2528460999999999E-3</v>
      </c>
      <c r="K2258" s="193">
        <v>1.2501182E-3</v>
      </c>
      <c r="L2258" s="193">
        <v>1.7360466000000001E-2</v>
      </c>
      <c r="M2258" s="193">
        <v>0</v>
      </c>
      <c r="N2258" s="193">
        <v>0</v>
      </c>
      <c r="O2258" s="193">
        <v>0</v>
      </c>
      <c r="P2258" s="199">
        <f t="shared" ref="P2258:P2325" si="466">E2258/0.135</f>
        <v>2.103217925925926</v>
      </c>
      <c r="Q2258" s="240">
        <v>78.927882999999994</v>
      </c>
      <c r="R2258" s="99">
        <v>73.426839999999999</v>
      </c>
      <c r="S2258" s="99">
        <v>4.5909360000000001</v>
      </c>
      <c r="T2258" s="99">
        <v>1.1899000000000001E-5</v>
      </c>
      <c r="U2258" s="99">
        <v>0.35979</v>
      </c>
      <c r="V2258" s="99">
        <v>5.849468E-2</v>
      </c>
      <c r="W2258" s="99">
        <v>0.49181000000000002</v>
      </c>
      <c r="X2258" s="241">
        <f t="shared" ref="X2258:X2321" si="467">SUM(Y2258:AA2258)</f>
        <v>0.29874723526389396</v>
      </c>
      <c r="Y2258" s="241">
        <f t="shared" ref="Y2258:Y2321" si="468">SUM(AB2258:AG2258)</f>
        <v>7.4818837781399999E-2</v>
      </c>
      <c r="Z2258" s="241">
        <f t="shared" ref="Z2258:Z2321" si="469">SUM(AH2258:AP2258)</f>
        <v>4.0083780734493993E-2</v>
      </c>
      <c r="AA2258" s="241">
        <f t="shared" ref="AA2258:AA2321" si="470">SUM(AQ2258:AR2258)</f>
        <v>0.18384461674799998</v>
      </c>
      <c r="AB2258" s="258">
        <v>5.8297572999999998E-2</v>
      </c>
      <c r="AC2258" s="258">
        <v>4.4372721999999998E-6</v>
      </c>
      <c r="AD2258" s="258">
        <v>5.9786333000000002E-3</v>
      </c>
      <c r="AE2258" s="258">
        <v>5.1792292000000004E-6</v>
      </c>
      <c r="AF2258" s="258">
        <v>1.0431559999999999E-2</v>
      </c>
      <c r="AG2258" s="258">
        <v>1.0145498E-4</v>
      </c>
      <c r="AH2258" s="258">
        <v>3.8151206999999999E-2</v>
      </c>
      <c r="AI2258" s="258">
        <v>7.6801390999999995E-5</v>
      </c>
      <c r="AJ2258" s="258">
        <v>4.8292172999999998E-5</v>
      </c>
      <c r="AK2258" s="258">
        <v>3.9872013999999999E-5</v>
      </c>
      <c r="AL2258" s="258">
        <v>5.0766980000000004E-6</v>
      </c>
      <c r="AM2258" s="258">
        <v>1.5748493999999998E-8</v>
      </c>
      <c r="AN2258" s="258">
        <v>8.3861856999999996E-4</v>
      </c>
      <c r="AO2258" s="258">
        <v>2.3552415E-4</v>
      </c>
      <c r="AP2258" s="258">
        <v>6.8837298999999998E-4</v>
      </c>
      <c r="AQ2258" s="258">
        <v>4.2096747999999998E-5</v>
      </c>
      <c r="AR2258" s="258">
        <v>0.18380252</v>
      </c>
      <c r="AT2258" s="258"/>
      <c r="AU2258" s="258"/>
      <c r="AV2258" s="258"/>
      <c r="AW2258" s="258"/>
      <c r="AX2258" s="258"/>
      <c r="AY2258" s="258"/>
      <c r="AZ2258" s="258"/>
      <c r="BA2258" s="258"/>
      <c r="BB2258" s="258"/>
      <c r="BC2258" s="258"/>
      <c r="BD2258" s="258"/>
      <c r="BE2258" s="315"/>
      <c r="BF2258" s="315"/>
      <c r="BG2258" s="315"/>
      <c r="BH2258" s="315"/>
      <c r="BI2258" s="315"/>
      <c r="BJ2258" s="315"/>
      <c r="BK2258" s="315"/>
    </row>
    <row r="2259" spans="1:63" x14ac:dyDescent="0.25">
      <c r="A2259" s="43"/>
      <c r="B2259" s="9" t="s">
        <v>5770</v>
      </c>
      <c r="C2259" s="25" t="s">
        <v>3698</v>
      </c>
      <c r="D2259" s="193">
        <v>0.48582329000000002</v>
      </c>
      <c r="E2259" s="193">
        <v>0.36458054000000001</v>
      </c>
      <c r="F2259" s="193">
        <v>6.4952157999999996E-2</v>
      </c>
      <c r="G2259" s="193">
        <v>1.0939769E-2</v>
      </c>
      <c r="H2259" s="193">
        <v>3.9794243000000002E-3</v>
      </c>
      <c r="I2259" s="193">
        <v>1.058886E-2</v>
      </c>
      <c r="J2259" s="193">
        <v>6.6739327000000003E-3</v>
      </c>
      <c r="K2259" s="193">
        <v>1.3064505E-3</v>
      </c>
      <c r="L2259" s="193">
        <v>2.2802157999999999E-2</v>
      </c>
      <c r="M2259" s="193">
        <v>0</v>
      </c>
      <c r="N2259" s="193">
        <v>0</v>
      </c>
      <c r="O2259" s="193">
        <v>0</v>
      </c>
      <c r="P2259" s="199">
        <f t="shared" si="466"/>
        <v>2.7005965925925923</v>
      </c>
      <c r="Q2259" s="240">
        <v>92.019512000000006</v>
      </c>
      <c r="R2259" s="99">
        <v>81.616782000000001</v>
      </c>
      <c r="S2259" s="99">
        <v>7.7313599999999996</v>
      </c>
      <c r="T2259" s="99">
        <v>2.0662999999999999E-4</v>
      </c>
      <c r="U2259" s="99">
        <v>1.6911</v>
      </c>
      <c r="V2259" s="99">
        <v>0.11611349999999999</v>
      </c>
      <c r="W2259" s="99">
        <v>0.86395</v>
      </c>
      <c r="X2259" s="241">
        <f t="shared" si="467"/>
        <v>0.35938613380177997</v>
      </c>
      <c r="Y2259" s="241">
        <f t="shared" si="468"/>
        <v>9.8940004024700018E-2</v>
      </c>
      <c r="Z2259" s="241">
        <f t="shared" si="469"/>
        <v>5.6081551213079998E-2</v>
      </c>
      <c r="AA2259" s="241">
        <f t="shared" si="470"/>
        <v>0.20436457856399998</v>
      </c>
      <c r="AB2259" s="258">
        <v>7.4855368000000005E-2</v>
      </c>
      <c r="AC2259" s="258">
        <v>6.1887963999999996E-6</v>
      </c>
      <c r="AD2259" s="258">
        <v>9.7563401999999997E-3</v>
      </c>
      <c r="AE2259" s="258">
        <v>6.2691983000000002E-6</v>
      </c>
      <c r="AF2259" s="258">
        <v>1.4115720999999999E-2</v>
      </c>
      <c r="AG2259" s="258">
        <v>2.0011683000000001E-4</v>
      </c>
      <c r="AH2259" s="258">
        <v>4.8988238000000003E-2</v>
      </c>
      <c r="AI2259" s="258">
        <v>1.0498119E-4</v>
      </c>
      <c r="AJ2259" s="258">
        <v>8.7108893999999999E-5</v>
      </c>
      <c r="AK2259" s="258">
        <v>5.8795709999999998E-5</v>
      </c>
      <c r="AL2259" s="258">
        <v>8.7058835000000007E-6</v>
      </c>
      <c r="AM2259" s="258">
        <v>2.6835580000000001E-8</v>
      </c>
      <c r="AN2259" s="258">
        <v>5.1430735999999999E-3</v>
      </c>
      <c r="AO2259" s="258">
        <v>4.5320709999999999E-4</v>
      </c>
      <c r="AP2259" s="258">
        <v>1.237414E-3</v>
      </c>
      <c r="AQ2259" s="258">
        <v>5.1728564E-5</v>
      </c>
      <c r="AR2259" s="258">
        <v>0.20431284999999999</v>
      </c>
      <c r="AT2259" s="258"/>
      <c r="AU2259" s="258"/>
      <c r="AV2259" s="258"/>
      <c r="AW2259" s="258"/>
      <c r="AX2259" s="258"/>
      <c r="AY2259" s="258"/>
      <c r="AZ2259" s="258"/>
      <c r="BA2259" s="258"/>
      <c r="BB2259" s="258"/>
      <c r="BC2259" s="258"/>
      <c r="BD2259" s="258"/>
      <c r="BE2259" s="315"/>
      <c r="BF2259" s="315"/>
      <c r="BG2259" s="315"/>
      <c r="BH2259" s="315"/>
      <c r="BI2259" s="315"/>
      <c r="BJ2259" s="315"/>
      <c r="BK2259" s="315"/>
    </row>
    <row r="2260" spans="1:63" x14ac:dyDescent="0.25">
      <c r="A2260" s="43"/>
      <c r="B2260" s="9" t="s">
        <v>5770</v>
      </c>
      <c r="C2260" s="25" t="s">
        <v>3697</v>
      </c>
      <c r="D2260" s="193">
        <v>0.48928966000000002</v>
      </c>
      <c r="E2260" s="193">
        <v>0.38640240999999997</v>
      </c>
      <c r="F2260" s="193">
        <v>6.4721590999999995E-2</v>
      </c>
      <c r="G2260" s="193">
        <v>3.2182935999999999E-3</v>
      </c>
      <c r="H2260" s="193">
        <v>3.5139043000000001E-3</v>
      </c>
      <c r="I2260" s="193">
        <v>7.4979443999999996E-3</v>
      </c>
      <c r="J2260" s="193">
        <v>9.0164738000000008E-3</v>
      </c>
      <c r="K2260" s="193">
        <v>3.1782831000000001E-3</v>
      </c>
      <c r="L2260" s="193">
        <v>1.1740755E-2</v>
      </c>
      <c r="M2260" s="193">
        <v>0</v>
      </c>
      <c r="N2260" s="193">
        <v>0</v>
      </c>
      <c r="O2260" s="193">
        <v>0</v>
      </c>
      <c r="P2260" s="199">
        <f t="shared" si="466"/>
        <v>2.8622400740740739</v>
      </c>
      <c r="Q2260" s="240">
        <v>95.060897999999995</v>
      </c>
      <c r="R2260" s="99">
        <v>86.268308000000005</v>
      </c>
      <c r="S2260" s="99">
        <v>6.8992000000000004</v>
      </c>
      <c r="T2260" s="99">
        <v>6.1828000000000002E-4</v>
      </c>
      <c r="U2260" s="99">
        <v>0.98589000000000004</v>
      </c>
      <c r="V2260" s="99">
        <v>2.617179E-2</v>
      </c>
      <c r="W2260" s="99">
        <v>0.88070999999999999</v>
      </c>
      <c r="X2260" s="241">
        <f t="shared" si="467"/>
        <v>0.36908321445831499</v>
      </c>
      <c r="Y2260" s="241">
        <f t="shared" si="468"/>
        <v>9.7091984538199991E-2</v>
      </c>
      <c r="Z2260" s="241">
        <f t="shared" si="469"/>
        <v>5.6033139391114997E-2</v>
      </c>
      <c r="AA2260" s="241">
        <f t="shared" si="470"/>
        <v>0.215958090529</v>
      </c>
      <c r="AB2260" s="258">
        <v>7.9332107999999998E-2</v>
      </c>
      <c r="AC2260" s="258">
        <v>2.0442548E-6</v>
      </c>
      <c r="AD2260" s="258">
        <v>3.9059898000000002E-3</v>
      </c>
      <c r="AE2260" s="258">
        <v>8.2369724000000008E-6</v>
      </c>
      <c r="AF2260" s="258">
        <v>1.3798454999999999E-2</v>
      </c>
      <c r="AG2260" s="258">
        <v>4.5150510999999998E-5</v>
      </c>
      <c r="AH2260" s="258">
        <v>5.1916291000000003E-2</v>
      </c>
      <c r="AI2260" s="258">
        <v>1.046219E-4</v>
      </c>
      <c r="AJ2260" s="258">
        <v>2.5381580999999999E-5</v>
      </c>
      <c r="AK2260" s="258">
        <v>2.4108223E-5</v>
      </c>
      <c r="AL2260" s="258">
        <v>5.3653389000000002E-6</v>
      </c>
      <c r="AM2260" s="258">
        <v>1.6098214999999999E-8</v>
      </c>
      <c r="AN2260" s="258">
        <v>2.7725802999999999E-3</v>
      </c>
      <c r="AO2260" s="258">
        <v>1.8874952999999999E-4</v>
      </c>
      <c r="AP2260" s="258">
        <v>9.9602542000000005E-4</v>
      </c>
      <c r="AQ2260" s="258">
        <v>2.8300529000000001E-5</v>
      </c>
      <c r="AR2260" s="258">
        <v>0.21592979000000001</v>
      </c>
      <c r="AT2260" s="258"/>
      <c r="AU2260" s="258"/>
      <c r="AV2260" s="258"/>
      <c r="AW2260" s="258"/>
      <c r="AX2260" s="258"/>
      <c r="AY2260" s="258"/>
      <c r="AZ2260" s="258"/>
      <c r="BA2260" s="258"/>
      <c r="BB2260" s="258"/>
      <c r="BC2260" s="258"/>
      <c r="BD2260" s="258"/>
      <c r="BE2260" s="315"/>
      <c r="BF2260" s="315"/>
      <c r="BG2260" s="315"/>
      <c r="BH2260" s="315"/>
      <c r="BI2260" s="315"/>
      <c r="BJ2260" s="315"/>
      <c r="BK2260" s="315"/>
    </row>
    <row r="2261" spans="1:63" x14ac:dyDescent="0.25">
      <c r="A2261" s="9"/>
      <c r="B2261" s="9" t="s">
        <v>5770</v>
      </c>
      <c r="C2261" s="25" t="s">
        <v>3696</v>
      </c>
      <c r="D2261" s="193">
        <v>1.5362640000000001</v>
      </c>
      <c r="E2261" s="193">
        <v>1.1871917999999999</v>
      </c>
      <c r="F2261" s="193">
        <v>0.23330037000000001</v>
      </c>
      <c r="G2261" s="193">
        <v>2.2010787E-2</v>
      </c>
      <c r="H2261" s="193">
        <v>2.364297E-3</v>
      </c>
      <c r="I2261" s="193">
        <v>3.1953842000000003E-2</v>
      </c>
      <c r="J2261" s="193">
        <v>3.5996873999999998E-2</v>
      </c>
      <c r="K2261" s="193">
        <v>8.8313596999999998E-4</v>
      </c>
      <c r="L2261" s="193">
        <v>2.2562881999999999E-2</v>
      </c>
      <c r="M2261" s="193">
        <v>0</v>
      </c>
      <c r="N2261" s="193">
        <v>0</v>
      </c>
      <c r="O2261" s="193">
        <v>0</v>
      </c>
      <c r="P2261" s="199">
        <f t="shared" si="466"/>
        <v>8.7940133333333321</v>
      </c>
      <c r="Q2261" s="240">
        <v>147.80776</v>
      </c>
      <c r="R2261" s="99">
        <v>126.13227000000001</v>
      </c>
      <c r="S2261" s="99">
        <v>18.51304</v>
      </c>
      <c r="T2261" s="99">
        <v>1.3227000000000001E-5</v>
      </c>
      <c r="U2261" s="99">
        <v>1.8714999999999999</v>
      </c>
      <c r="V2261" s="99">
        <v>0.12463780000000001</v>
      </c>
      <c r="W2261" s="99">
        <v>1.1662999999999999</v>
      </c>
      <c r="X2261" s="241">
        <f t="shared" si="467"/>
        <v>0.78545668317136497</v>
      </c>
      <c r="Y2261" s="241">
        <f t="shared" si="468"/>
        <v>0.30503391849700001</v>
      </c>
      <c r="Z2261" s="241">
        <f t="shared" si="469"/>
        <v>0.164379977715365</v>
      </c>
      <c r="AA2261" s="241">
        <f t="shared" si="470"/>
        <v>0.31604278695900001</v>
      </c>
      <c r="AB2261" s="258">
        <v>0.24375791999999999</v>
      </c>
      <c r="AC2261" s="258">
        <v>2.8192238000000002E-5</v>
      </c>
      <c r="AD2261" s="258">
        <v>9.2550788999999998E-3</v>
      </c>
      <c r="AE2261" s="258">
        <v>1.6091428999999999E-5</v>
      </c>
      <c r="AF2261" s="258">
        <v>5.1762227000000001E-2</v>
      </c>
      <c r="AG2261" s="258">
        <v>2.1440892999999999E-4</v>
      </c>
      <c r="AH2261" s="258">
        <v>0.15952531</v>
      </c>
      <c r="AI2261" s="258">
        <v>3.8016379999999999E-4</v>
      </c>
      <c r="AJ2261" s="258">
        <v>1.0019124999999999E-4</v>
      </c>
      <c r="AK2261" s="258">
        <v>5.3405147999999999E-5</v>
      </c>
      <c r="AL2261" s="258">
        <v>1.2464484E-5</v>
      </c>
      <c r="AM2261" s="258">
        <v>3.1083365000000002E-8</v>
      </c>
      <c r="AN2261" s="258">
        <v>3.3776076000000001E-3</v>
      </c>
      <c r="AO2261" s="258">
        <v>3.3641062E-4</v>
      </c>
      <c r="AP2261" s="258">
        <v>5.9439373000000004E-4</v>
      </c>
      <c r="AQ2261" s="258">
        <v>1.6316959000000001E-5</v>
      </c>
      <c r="AR2261" s="258">
        <v>0.31602647</v>
      </c>
      <c r="AT2261" s="258"/>
      <c r="AU2261" s="258"/>
      <c r="AV2261" s="258"/>
      <c r="AW2261" s="258"/>
      <c r="AX2261" s="258"/>
      <c r="AY2261" s="258"/>
      <c r="AZ2261" s="258"/>
      <c r="BA2261" s="258"/>
      <c r="BB2261" s="258"/>
      <c r="BC2261" s="258"/>
      <c r="BD2261" s="258"/>
      <c r="BE2261" s="315"/>
      <c r="BF2261" s="315"/>
      <c r="BG2261" s="315"/>
      <c r="BH2261" s="315"/>
      <c r="BI2261" s="315"/>
      <c r="BJ2261" s="315"/>
      <c r="BK2261" s="315"/>
    </row>
    <row r="2262" spans="1:63" x14ac:dyDescent="0.25">
      <c r="A2262" s="43"/>
      <c r="B2262" s="9" t="s">
        <v>5770</v>
      </c>
      <c r="C2262" s="25" t="s">
        <v>3401</v>
      </c>
      <c r="D2262" s="193">
        <v>0.89293833</v>
      </c>
      <c r="E2262" s="193">
        <v>0.65793961000000001</v>
      </c>
      <c r="F2262" s="193">
        <v>0.13476705</v>
      </c>
      <c r="G2262" s="193">
        <v>1.7829951E-2</v>
      </c>
      <c r="H2262" s="193">
        <v>4.9609939000000002E-3</v>
      </c>
      <c r="I2262" s="193">
        <v>1.8148542E-2</v>
      </c>
      <c r="J2262" s="193">
        <v>1.8100153000000001E-2</v>
      </c>
      <c r="K2262" s="193">
        <v>2.7197709000000001E-3</v>
      </c>
      <c r="L2262" s="193">
        <v>3.8472260000000001E-2</v>
      </c>
      <c r="M2262" s="193">
        <v>0</v>
      </c>
      <c r="N2262" s="193">
        <v>0</v>
      </c>
      <c r="O2262" s="193">
        <v>0</v>
      </c>
      <c r="P2262" s="199">
        <f t="shared" si="466"/>
        <v>4.8736267407407405</v>
      </c>
      <c r="Q2262" s="240">
        <v>82.603673000000001</v>
      </c>
      <c r="R2262" s="99">
        <v>69.868521999999999</v>
      </c>
      <c r="S2262" s="99">
        <v>10.75704</v>
      </c>
      <c r="T2262" s="99">
        <v>3.2326000000000002E-5</v>
      </c>
      <c r="U2262" s="99">
        <v>0.50226999999999999</v>
      </c>
      <c r="V2262" s="99">
        <v>0.1806083</v>
      </c>
      <c r="W2262" s="99">
        <v>1.2951999999999999</v>
      </c>
      <c r="X2262" s="241">
        <f t="shared" si="467"/>
        <v>0.46297134195785</v>
      </c>
      <c r="Y2262" s="241">
        <f t="shared" si="468"/>
        <v>0.19554418049499997</v>
      </c>
      <c r="Z2262" s="241">
        <f t="shared" si="469"/>
        <v>9.229617203285001E-2</v>
      </c>
      <c r="AA2262" s="241">
        <f t="shared" si="470"/>
        <v>0.17513098942999999</v>
      </c>
      <c r="AB2262" s="258">
        <v>0.13507451000000001</v>
      </c>
      <c r="AC2262" s="258">
        <v>2.7500509999999999E-5</v>
      </c>
      <c r="AD2262" s="258">
        <v>3.1424298000000003E-2</v>
      </c>
      <c r="AE2262" s="258">
        <v>1.0462395E-5</v>
      </c>
      <c r="AF2262" s="258">
        <v>2.8692912000000001E-2</v>
      </c>
      <c r="AG2262" s="258">
        <v>3.1449758999999998E-4</v>
      </c>
      <c r="AH2262" s="258">
        <v>8.8386197999999999E-2</v>
      </c>
      <c r="AI2262" s="258">
        <v>2.1843401E-4</v>
      </c>
      <c r="AJ2262" s="258">
        <v>1.3850025000000001E-4</v>
      </c>
      <c r="AK2262" s="258">
        <v>1.4338212000000001E-4</v>
      </c>
      <c r="AL2262" s="258">
        <v>1.3587243E-5</v>
      </c>
      <c r="AM2262" s="258">
        <v>4.571985E-8</v>
      </c>
      <c r="AN2262" s="258">
        <v>1.1722966E-3</v>
      </c>
      <c r="AO2262" s="258">
        <v>6.5732018999999997E-4</v>
      </c>
      <c r="AP2262" s="258">
        <v>1.5664079E-3</v>
      </c>
      <c r="AQ2262" s="258">
        <v>1.0211943000000001E-4</v>
      </c>
      <c r="AR2262" s="258">
        <v>0.17502887</v>
      </c>
      <c r="AT2262" s="258"/>
      <c r="AU2262" s="258"/>
      <c r="AV2262" s="258"/>
      <c r="AW2262" s="258"/>
      <c r="AX2262" s="258"/>
      <c r="AY2262" s="258"/>
      <c r="AZ2262" s="258"/>
      <c r="BA2262" s="258"/>
      <c r="BB2262" s="258"/>
      <c r="BC2262" s="258"/>
      <c r="BD2262" s="258"/>
      <c r="BE2262" s="315"/>
      <c r="BF2262" s="315"/>
      <c r="BG2262" s="315"/>
      <c r="BH2262" s="315"/>
      <c r="BI2262" s="315"/>
      <c r="BJ2262" s="315"/>
      <c r="BK2262" s="315"/>
    </row>
    <row r="2263" spans="1:63" x14ac:dyDescent="0.25">
      <c r="A2263" s="43"/>
      <c r="B2263" s="9" t="s">
        <v>5770</v>
      </c>
      <c r="C2263" s="48" t="s">
        <v>3616</v>
      </c>
      <c r="D2263" s="289">
        <v>1.3347822</v>
      </c>
      <c r="E2263" s="289">
        <v>0.45900000000000002</v>
      </c>
      <c r="F2263" s="289">
        <v>0.13409916999999999</v>
      </c>
      <c r="G2263" s="289">
        <v>7.53552E-4</v>
      </c>
      <c r="H2263" s="289">
        <v>5.1851400000000004E-3</v>
      </c>
      <c r="I2263" s="289">
        <v>1.2936E-2</v>
      </c>
      <c r="J2263" s="289">
        <v>6.8351119000000004E-7</v>
      </c>
      <c r="K2263" s="289">
        <v>1.485E-2</v>
      </c>
      <c r="L2263" s="289">
        <v>2.6909999999999998E-4</v>
      </c>
      <c r="M2263" s="289">
        <v>0.69650000000000001</v>
      </c>
      <c r="N2263" s="289">
        <v>1.1188576E-2</v>
      </c>
      <c r="O2263" s="289">
        <v>0</v>
      </c>
      <c r="P2263" s="290">
        <f t="shared" si="466"/>
        <v>3.4</v>
      </c>
      <c r="Q2263" s="291">
        <v>86.712100000000007</v>
      </c>
      <c r="R2263" s="291">
        <v>84.736099999999993</v>
      </c>
      <c r="S2263" s="291">
        <v>1.776</v>
      </c>
      <c r="T2263" s="291">
        <v>0</v>
      </c>
      <c r="U2263" s="291">
        <v>0</v>
      </c>
      <c r="V2263" s="291">
        <v>0</v>
      </c>
      <c r="W2263" s="291">
        <v>0.2</v>
      </c>
      <c r="X2263" s="289">
        <f t="shared" si="467"/>
        <v>0.35814702519454766</v>
      </c>
      <c r="Y2263" s="289">
        <f t="shared" si="468"/>
        <v>0.11703405769099999</v>
      </c>
      <c r="Z2263" s="289">
        <f t="shared" si="469"/>
        <v>6.3490887503547644E-2</v>
      </c>
      <c r="AA2263" s="289">
        <f t="shared" si="470"/>
        <v>0.17762207999999999</v>
      </c>
      <c r="AB2263" s="289">
        <v>9.4247999999999998E-2</v>
      </c>
      <c r="AC2263" s="289">
        <v>0</v>
      </c>
      <c r="AD2263" s="289">
        <v>1.9344706000000001E-5</v>
      </c>
      <c r="AE2263" s="289">
        <v>9.2579850000000008E-6</v>
      </c>
      <c r="AF2263" s="289">
        <v>2.2757454999999999E-2</v>
      </c>
      <c r="AG2263" s="289">
        <v>0</v>
      </c>
      <c r="AH2263" s="289">
        <v>6.1682191999999997E-2</v>
      </c>
      <c r="AI2263" s="289">
        <v>2.1456498E-4</v>
      </c>
      <c r="AJ2263" s="289">
        <v>0</v>
      </c>
      <c r="AK2263" s="289">
        <v>1.2080754E-8</v>
      </c>
      <c r="AL2263" s="289">
        <v>2.4213218000000001E-10</v>
      </c>
      <c r="AM2263" s="289">
        <v>6.6146125999999999E-13</v>
      </c>
      <c r="AN2263" s="289">
        <v>0</v>
      </c>
      <c r="AO2263" s="289">
        <v>1.5941181999999999E-3</v>
      </c>
      <c r="AP2263" s="289">
        <v>0</v>
      </c>
      <c r="AQ2263" s="289">
        <v>0</v>
      </c>
      <c r="AR2263" s="289">
        <v>0.17762207999999999</v>
      </c>
      <c r="AT2263" s="258"/>
      <c r="AU2263" s="258"/>
      <c r="AV2263" s="258"/>
      <c r="AW2263" s="258"/>
      <c r="AX2263" s="258"/>
      <c r="AY2263" s="258"/>
      <c r="AZ2263" s="258"/>
      <c r="BA2263" s="258"/>
      <c r="BB2263" s="258"/>
      <c r="BC2263" s="258"/>
      <c r="BD2263" s="258"/>
      <c r="BE2263" s="315"/>
      <c r="BF2263" s="315"/>
      <c r="BG2263" s="315"/>
      <c r="BH2263" s="315"/>
      <c r="BI2263" s="315"/>
      <c r="BJ2263" s="315"/>
      <c r="BK2263" s="315"/>
    </row>
    <row r="2264" spans="1:63" x14ac:dyDescent="0.25">
      <c r="A2264" s="9"/>
      <c r="B2264" s="9" t="s">
        <v>5770</v>
      </c>
      <c r="C2264" s="48" t="s">
        <v>3617</v>
      </c>
      <c r="D2264" s="289">
        <v>0.96593739999999995</v>
      </c>
      <c r="E2264" s="289">
        <v>0.34065024999999999</v>
      </c>
      <c r="F2264" s="289">
        <v>0.10404942</v>
      </c>
      <c r="G2264" s="289">
        <v>5.2940346999999998E-4</v>
      </c>
      <c r="H2264" s="289">
        <v>3.9205313999999998E-3</v>
      </c>
      <c r="I2264" s="289">
        <v>9.7260003000000008E-3</v>
      </c>
      <c r="J2264" s="289">
        <v>2.8845804000000001E-4</v>
      </c>
      <c r="K2264" s="289">
        <v>1.0395445E-2</v>
      </c>
      <c r="L2264" s="289">
        <v>2.1576114999999999E-4</v>
      </c>
      <c r="M2264" s="289">
        <v>0.48754999999999998</v>
      </c>
      <c r="N2264" s="289">
        <v>8.6121228999999997E-3</v>
      </c>
      <c r="O2264" s="289">
        <v>0</v>
      </c>
      <c r="P2264" s="290">
        <f t="shared" si="466"/>
        <v>2.5233351851851848</v>
      </c>
      <c r="Q2264" s="291">
        <v>63.319834</v>
      </c>
      <c r="R2264" s="291">
        <v>61.783836999999998</v>
      </c>
      <c r="S2264" s="291">
        <v>1.3743611</v>
      </c>
      <c r="T2264" s="291">
        <v>7.8735999999999998E-8</v>
      </c>
      <c r="U2264" s="291">
        <v>4.3817250000000004E-3</v>
      </c>
      <c r="V2264" s="291">
        <v>2.4645576999999998E-3</v>
      </c>
      <c r="W2264" s="291">
        <v>0.15478921000000001</v>
      </c>
      <c r="X2264" s="289">
        <f t="shared" si="467"/>
        <v>0.26571482408808444</v>
      </c>
      <c r="Y2264" s="289">
        <f t="shared" si="468"/>
        <v>8.7978915361569002E-2</v>
      </c>
      <c r="Z2264" s="289">
        <f t="shared" si="469"/>
        <v>4.7212442117663456E-2</v>
      </c>
      <c r="AA2264" s="289">
        <f t="shared" si="470"/>
        <v>0.130523466608852</v>
      </c>
      <c r="AB2264" s="289">
        <v>6.9947787999999997E-2</v>
      </c>
      <c r="AC2264" s="289">
        <v>3.9632569E-8</v>
      </c>
      <c r="AD2264" s="289">
        <v>3.1014531999999997E-4</v>
      </c>
      <c r="AE2264" s="289">
        <v>7.2227966000000001E-6</v>
      </c>
      <c r="AF2264" s="289">
        <v>1.7709526999999999E-2</v>
      </c>
      <c r="AG2264" s="289">
        <v>4.1926124000000004E-6</v>
      </c>
      <c r="AH2264" s="289">
        <v>4.5778783000000003E-2</v>
      </c>
      <c r="AI2264" s="289">
        <v>1.6643551000000001E-4</v>
      </c>
      <c r="AJ2264" s="289">
        <v>1.0025789E-8</v>
      </c>
      <c r="AK2264" s="289">
        <v>5.5243819E-6</v>
      </c>
      <c r="AL2264" s="289">
        <v>1.0163805E-8</v>
      </c>
      <c r="AM2264" s="289">
        <v>2.7496946000000001E-10</v>
      </c>
      <c r="AN2264" s="289">
        <v>5.4270496000000002E-6</v>
      </c>
      <c r="AO2264" s="289">
        <v>1.2507474999999999E-3</v>
      </c>
      <c r="AP2264" s="289">
        <v>5.5042116000000003E-6</v>
      </c>
      <c r="AQ2264" s="289">
        <v>9.6608851999999994E-8</v>
      </c>
      <c r="AR2264" s="289">
        <v>0.13052337</v>
      </c>
      <c r="AT2264" s="258"/>
      <c r="AU2264" s="258"/>
      <c r="AV2264" s="258"/>
      <c r="AW2264" s="258"/>
      <c r="AX2264" s="258"/>
      <c r="AY2264" s="258"/>
      <c r="AZ2264" s="258"/>
      <c r="BA2264" s="258"/>
      <c r="BB2264" s="258"/>
      <c r="BC2264" s="258"/>
      <c r="BD2264" s="258"/>
      <c r="BE2264" s="315"/>
      <c r="BF2264" s="315"/>
      <c r="BG2264" s="315"/>
      <c r="BH2264" s="315"/>
      <c r="BI2264" s="315"/>
      <c r="BJ2264" s="315"/>
      <c r="BK2264" s="315"/>
    </row>
    <row r="2265" spans="1:63" x14ac:dyDescent="0.25">
      <c r="A2265" s="9"/>
      <c r="B2265" s="9" t="s">
        <v>5770</v>
      </c>
      <c r="C2265" s="48" t="s">
        <v>3618</v>
      </c>
      <c r="D2265" s="289">
        <v>0.82984595000000005</v>
      </c>
      <c r="E2265" s="289">
        <v>0.62913962999999995</v>
      </c>
      <c r="F2265" s="289">
        <v>0.15715593</v>
      </c>
      <c r="G2265" s="289">
        <v>5.2591582000000004E-4</v>
      </c>
      <c r="H2265" s="289">
        <v>9.1475593999999999E-4</v>
      </c>
      <c r="I2265" s="289">
        <v>3.0023894999999998E-2</v>
      </c>
      <c r="J2265" s="289">
        <v>4.1638745999999999E-3</v>
      </c>
      <c r="K2265" s="289">
        <v>1.2657679999999999E-4</v>
      </c>
      <c r="L2265" s="289">
        <v>7.7953731999999996E-3</v>
      </c>
      <c r="M2265" s="289">
        <v>0</v>
      </c>
      <c r="N2265" s="289">
        <v>0</v>
      </c>
      <c r="O2265" s="289">
        <v>0</v>
      </c>
      <c r="P2265" s="290">
        <f>E2265/0.135</f>
        <v>4.6602935555555547</v>
      </c>
      <c r="Q2265" s="291">
        <v>100.15228999999999</v>
      </c>
      <c r="R2265" s="291">
        <v>56.667192999999997</v>
      </c>
      <c r="S2265" s="291">
        <v>37.327727000000003</v>
      </c>
      <c r="T2265" s="291">
        <v>2.2407839999999999E-5</v>
      </c>
      <c r="U2265" s="291">
        <v>1.2470152000000001</v>
      </c>
      <c r="V2265" s="291">
        <v>0.70139978999999997</v>
      </c>
      <c r="W2265" s="291">
        <v>4.2089287000000004</v>
      </c>
      <c r="X2265" s="289">
        <f t="shared" si="467"/>
        <v>0.39597304544161893</v>
      </c>
      <c r="Y2265" s="289">
        <f t="shared" si="468"/>
        <v>0.16530450191049997</v>
      </c>
      <c r="Z2265" s="289">
        <f t="shared" si="469"/>
        <v>8.8701909174119006E-2</v>
      </c>
      <c r="AA2265" s="289">
        <f t="shared" si="470"/>
        <v>0.14196663435699999</v>
      </c>
      <c r="AB2265" s="289">
        <v>0.12917459000000001</v>
      </c>
      <c r="AC2265" s="289">
        <v>1.1279215E-5</v>
      </c>
      <c r="AD2265" s="289">
        <v>3.8944693999999999E-3</v>
      </c>
      <c r="AE2265" s="289">
        <v>7.5174954999999998E-6</v>
      </c>
      <c r="AF2265" s="289">
        <v>3.1023451E-2</v>
      </c>
      <c r="AG2265" s="289">
        <v>1.1931947999999999E-3</v>
      </c>
      <c r="AH2265" s="289">
        <v>8.4545234999999996E-2</v>
      </c>
      <c r="AI2265" s="289">
        <v>2.5756626999999999E-4</v>
      </c>
      <c r="AJ2265" s="289">
        <v>2.6720044999999998E-6</v>
      </c>
      <c r="AK2265" s="289">
        <v>1.0270552E-4</v>
      </c>
      <c r="AL2265" s="289">
        <v>2.6983372999999998E-6</v>
      </c>
      <c r="AM2265" s="289">
        <v>1.0822319E-8</v>
      </c>
      <c r="AN2265" s="289">
        <v>1.5445089999999999E-3</v>
      </c>
      <c r="AO2265" s="289">
        <v>6.8004331999999999E-4</v>
      </c>
      <c r="AP2265" s="289">
        <v>1.5664689E-3</v>
      </c>
      <c r="AQ2265" s="289">
        <v>2.7494357000000001E-5</v>
      </c>
      <c r="AR2265" s="289">
        <v>0.14193913999999999</v>
      </c>
      <c r="AT2265" s="258"/>
      <c r="AU2265" s="258"/>
      <c r="AV2265" s="258"/>
      <c r="AW2265" s="258"/>
      <c r="AX2265" s="258"/>
      <c r="AY2265" s="258"/>
      <c r="AZ2265" s="258"/>
      <c r="BA2265" s="258"/>
      <c r="BB2265" s="258"/>
      <c r="BC2265" s="258"/>
      <c r="BD2265" s="258"/>
      <c r="BE2265" s="315"/>
      <c r="BF2265" s="315"/>
      <c r="BG2265" s="315"/>
      <c r="BH2265" s="315"/>
      <c r="BI2265" s="315"/>
      <c r="BJ2265" s="315"/>
      <c r="BK2265" s="315"/>
    </row>
    <row r="2266" spans="1:63" x14ac:dyDescent="0.25">
      <c r="A2266" s="9"/>
      <c r="B2266" s="9" t="s">
        <v>5770</v>
      </c>
      <c r="C2266" s="48" t="s">
        <v>3619</v>
      </c>
      <c r="D2266" s="289">
        <v>1.4470978000000001</v>
      </c>
      <c r="E2266" s="289">
        <v>0.56640489999999999</v>
      </c>
      <c r="F2266" s="289">
        <v>0.14148511</v>
      </c>
      <c r="G2266" s="289">
        <v>4.7347406999999998E-4</v>
      </c>
      <c r="H2266" s="289">
        <v>8.2354095999999995E-4</v>
      </c>
      <c r="I2266" s="289">
        <v>2.7030060000000002E-2</v>
      </c>
      <c r="J2266" s="289">
        <v>3.7486733999999998E-3</v>
      </c>
      <c r="K2266" s="289">
        <v>1.1395518E-4</v>
      </c>
      <c r="L2266" s="289">
        <v>7.0180568000000002E-3</v>
      </c>
      <c r="M2266" s="289">
        <v>0.7</v>
      </c>
      <c r="N2266" s="289">
        <v>0</v>
      </c>
      <c r="O2266" s="289">
        <v>0</v>
      </c>
      <c r="P2266" s="290">
        <f t="shared" si="466"/>
        <v>4.1955918518518516</v>
      </c>
      <c r="Q2266" s="291">
        <v>90.165591000000006</v>
      </c>
      <c r="R2266" s="291">
        <v>51.016618000000001</v>
      </c>
      <c r="S2266" s="291">
        <v>33.605589000000002</v>
      </c>
      <c r="T2266" s="291">
        <v>2.0173439999999998E-5</v>
      </c>
      <c r="U2266" s="291">
        <v>1.1226689999999999</v>
      </c>
      <c r="V2266" s="291">
        <v>0.63145963999999999</v>
      </c>
      <c r="W2266" s="291">
        <v>3.7892350000000001</v>
      </c>
      <c r="X2266" s="289">
        <f t="shared" si="467"/>
        <v>0.35648854540847058</v>
      </c>
      <c r="Y2266" s="289">
        <f t="shared" si="468"/>
        <v>0.14882114369469998</v>
      </c>
      <c r="Z2266" s="289">
        <f t="shared" si="469"/>
        <v>7.9856988958770594E-2</v>
      </c>
      <c r="AA2266" s="289">
        <f t="shared" si="470"/>
        <v>0.12781041275499999</v>
      </c>
      <c r="AB2266" s="289">
        <v>0.11629393</v>
      </c>
      <c r="AC2266" s="289">
        <v>1.0154507E-5</v>
      </c>
      <c r="AD2266" s="289">
        <v>3.5061319999999999E-3</v>
      </c>
      <c r="AE2266" s="289">
        <v>6.7678876999999999E-6</v>
      </c>
      <c r="AF2266" s="289">
        <v>2.7929944000000002E-2</v>
      </c>
      <c r="AG2266" s="289">
        <v>1.0742153E-3</v>
      </c>
      <c r="AH2266" s="289">
        <v>7.6114797999999997E-2</v>
      </c>
      <c r="AI2266" s="289">
        <v>2.3188302E-4</v>
      </c>
      <c r="AJ2266" s="289">
        <v>2.4055652999999998E-6</v>
      </c>
      <c r="AK2266" s="289">
        <v>9.2464227999999998E-5</v>
      </c>
      <c r="AL2266" s="289">
        <v>2.4292723000000001E-6</v>
      </c>
      <c r="AM2266" s="289">
        <v>9.7431705999999997E-9</v>
      </c>
      <c r="AN2266" s="289">
        <v>1.3904981E-3</v>
      </c>
      <c r="AO2266" s="289">
        <v>6.1223273E-4</v>
      </c>
      <c r="AP2266" s="289">
        <v>1.4102683E-3</v>
      </c>
      <c r="AQ2266" s="289">
        <v>2.4752755000000002E-5</v>
      </c>
      <c r="AR2266" s="289">
        <v>0.12778566</v>
      </c>
      <c r="AT2266" s="258"/>
      <c r="AU2266" s="258"/>
      <c r="AV2266" s="258"/>
      <c r="AW2266" s="258"/>
      <c r="AX2266" s="258"/>
      <c r="AY2266" s="258"/>
      <c r="AZ2266" s="258"/>
      <c r="BA2266" s="258"/>
      <c r="BB2266" s="258"/>
      <c r="BC2266" s="258"/>
      <c r="BD2266" s="258"/>
      <c r="BE2266" s="315"/>
      <c r="BF2266" s="315"/>
      <c r="BG2266" s="315"/>
      <c r="BH2266" s="315"/>
      <c r="BI2266" s="315"/>
      <c r="BJ2266" s="315"/>
      <c r="BK2266" s="315"/>
    </row>
    <row r="2267" spans="1:63" x14ac:dyDescent="0.25">
      <c r="A2267" s="9"/>
      <c r="B2267" s="9" t="s">
        <v>5770</v>
      </c>
      <c r="C2267" s="48" t="s">
        <v>3620</v>
      </c>
      <c r="D2267" s="289">
        <v>0.32591257000000001</v>
      </c>
      <c r="E2267" s="289">
        <v>0.23604696</v>
      </c>
      <c r="F2267" s="289">
        <v>4.6185518000000002E-2</v>
      </c>
      <c r="G2267" s="289">
        <v>9.4522274000000007E-3</v>
      </c>
      <c r="H2267" s="289">
        <v>8.0409684999999999E-4</v>
      </c>
      <c r="I2267" s="289">
        <v>8.5887706000000001E-3</v>
      </c>
      <c r="J2267" s="289">
        <v>2.6258442000000001E-3</v>
      </c>
      <c r="K2267" s="289">
        <v>1.3092069000000001E-4</v>
      </c>
      <c r="L2267" s="289">
        <v>2.1713275000000001E-2</v>
      </c>
      <c r="M2267" s="289">
        <v>3.6495249999999999E-4</v>
      </c>
      <c r="N2267" s="289">
        <v>0</v>
      </c>
      <c r="O2267" s="289">
        <v>0</v>
      </c>
      <c r="P2267" s="290">
        <f t="shared" si="466"/>
        <v>1.7484959999999998</v>
      </c>
      <c r="Q2267" s="291">
        <v>36.833053999999997</v>
      </c>
      <c r="R2267" s="291">
        <v>26.045604999999998</v>
      </c>
      <c r="S2267" s="291">
        <v>8.6436375999999999</v>
      </c>
      <c r="T2267" s="291">
        <v>1.6756625E-5</v>
      </c>
      <c r="U2267" s="291">
        <v>0.99409760000000003</v>
      </c>
      <c r="V2267" s="291">
        <v>0.15870149</v>
      </c>
      <c r="W2267" s="291">
        <v>0.99099576</v>
      </c>
      <c r="X2267" s="289">
        <f t="shared" si="467"/>
        <v>0.16803004273736902</v>
      </c>
      <c r="Y2267" s="289">
        <f t="shared" si="468"/>
        <v>6.6288886300500005E-2</v>
      </c>
      <c r="Z2267" s="289">
        <f t="shared" si="469"/>
        <v>3.6454089932868999E-2</v>
      </c>
      <c r="AA2267" s="289">
        <f t="shared" si="470"/>
        <v>6.5287066504000013E-2</v>
      </c>
      <c r="AB2267" s="289">
        <v>4.8468822000000002E-2</v>
      </c>
      <c r="AC2267" s="289">
        <v>2.9680496000000001E-5</v>
      </c>
      <c r="AD2267" s="289">
        <v>7.9996992999999995E-3</v>
      </c>
      <c r="AE2267" s="289">
        <v>2.8730945E-6</v>
      </c>
      <c r="AF2267" s="289">
        <v>9.5163387999999995E-3</v>
      </c>
      <c r="AG2267" s="289">
        <v>2.7147260999999998E-4</v>
      </c>
      <c r="AH2267" s="289">
        <v>3.1721859999999998E-2</v>
      </c>
      <c r="AI2267" s="289">
        <v>7.5096326999999995E-5</v>
      </c>
      <c r="AJ2267" s="289">
        <v>8.2970314000000006E-5</v>
      </c>
      <c r="AK2267" s="289">
        <v>3.3185541999999998E-5</v>
      </c>
      <c r="AL2267" s="289">
        <v>7.4241646000000003E-6</v>
      </c>
      <c r="AM2267" s="289">
        <v>2.2995269000000001E-8</v>
      </c>
      <c r="AN2267" s="289">
        <v>3.4380335999999998E-3</v>
      </c>
      <c r="AO2267" s="289">
        <v>3.1457923E-4</v>
      </c>
      <c r="AP2267" s="289">
        <v>7.8091776E-4</v>
      </c>
      <c r="AQ2267" s="289">
        <v>1.5138504E-5</v>
      </c>
      <c r="AR2267" s="289">
        <v>6.5271928000000007E-2</v>
      </c>
      <c r="AT2267" s="258"/>
      <c r="AU2267" s="258"/>
      <c r="AV2267" s="258"/>
      <c r="AW2267" s="258"/>
      <c r="AX2267" s="258"/>
      <c r="AY2267" s="258"/>
      <c r="AZ2267" s="258"/>
      <c r="BA2267" s="258"/>
      <c r="BB2267" s="258"/>
      <c r="BC2267" s="258"/>
      <c r="BD2267" s="258"/>
      <c r="BE2267" s="315"/>
      <c r="BF2267" s="315"/>
      <c r="BG2267" s="315"/>
      <c r="BH2267" s="315"/>
      <c r="BI2267" s="315"/>
      <c r="BJ2267" s="315"/>
      <c r="BK2267" s="315"/>
    </row>
    <row r="2268" spans="1:63" x14ac:dyDescent="0.25">
      <c r="A2268" s="43"/>
      <c r="B2268" s="9" t="s">
        <v>5770</v>
      </c>
      <c r="C2268" s="48" t="s">
        <v>3621</v>
      </c>
      <c r="D2268" s="289">
        <v>2.0867000999999998</v>
      </c>
      <c r="E2268" s="289">
        <v>1.2513437000000001</v>
      </c>
      <c r="F2268" s="289">
        <v>0.22794312</v>
      </c>
      <c r="G2268" s="289">
        <v>7.1342983000000004E-3</v>
      </c>
      <c r="H2268" s="289">
        <v>2.4556413999999999E-3</v>
      </c>
      <c r="I2268" s="289">
        <v>2.0103613999999999E-2</v>
      </c>
      <c r="J2268" s="289">
        <v>2.5342747999999998E-2</v>
      </c>
      <c r="K2268" s="289">
        <v>2.4575553999999999E-3</v>
      </c>
      <c r="L2268" s="289">
        <v>4.1934379999999997E-4</v>
      </c>
      <c r="M2268" s="289">
        <v>0.54949999999999999</v>
      </c>
      <c r="N2268" s="289">
        <v>0</v>
      </c>
      <c r="O2268" s="289">
        <v>0</v>
      </c>
      <c r="P2268" s="290">
        <f t="shared" si="466"/>
        <v>9.2692125925925932</v>
      </c>
      <c r="Q2268" s="291">
        <v>122.13911</v>
      </c>
      <c r="R2268" s="291">
        <v>113.50586</v>
      </c>
      <c r="S2268" s="291">
        <v>8.0729600000000001</v>
      </c>
      <c r="T2268" s="291">
        <v>4.4974E-7</v>
      </c>
      <c r="U2268" s="291">
        <v>0.28236</v>
      </c>
      <c r="V2268" s="291">
        <v>9.5857699999999995E-4</v>
      </c>
      <c r="W2268" s="291">
        <v>0.27696999999999999</v>
      </c>
      <c r="X2268" s="289">
        <f t="shared" si="467"/>
        <v>0.75984093088293447</v>
      </c>
      <c r="Y2268" s="289">
        <f t="shared" si="468"/>
        <v>0.30685218701552003</v>
      </c>
      <c r="Z2268" s="289">
        <f t="shared" si="469"/>
        <v>0.16858535169071442</v>
      </c>
      <c r="AA2268" s="289">
        <f t="shared" si="470"/>
        <v>0.28440339217670002</v>
      </c>
      <c r="AB2268" s="289">
        <v>0.25690412000000001</v>
      </c>
      <c r="AC2268" s="289">
        <v>1.7302142000000001E-7</v>
      </c>
      <c r="AD2268" s="289">
        <v>1.1240567E-3</v>
      </c>
      <c r="AE2268" s="289">
        <v>2.1876609000000001E-5</v>
      </c>
      <c r="AF2268" s="289">
        <v>4.8799919999999997E-2</v>
      </c>
      <c r="AG2268" s="289">
        <v>2.0406851E-6</v>
      </c>
      <c r="AH2268" s="289">
        <v>0.16808751</v>
      </c>
      <c r="AI2268" s="289">
        <v>3.6555543000000001E-4</v>
      </c>
      <c r="AJ2268" s="289">
        <v>2.1138801000000001E-5</v>
      </c>
      <c r="AK2268" s="289">
        <v>6.7053235000000006E-5</v>
      </c>
      <c r="AL2268" s="289">
        <v>9.0800553999999997E-6</v>
      </c>
      <c r="AM2268" s="289">
        <v>7.0484144000000002E-9</v>
      </c>
      <c r="AN2268" s="289">
        <v>8.2130067000000001E-6</v>
      </c>
      <c r="AO2268" s="289">
        <v>2.223249E-5</v>
      </c>
      <c r="AP2268" s="289">
        <v>4.5616242000000002E-6</v>
      </c>
      <c r="AQ2268" s="289">
        <v>2.1921767000000001E-6</v>
      </c>
      <c r="AR2268" s="289">
        <v>0.28440120000000002</v>
      </c>
      <c r="AT2268" s="258"/>
      <c r="AU2268" s="258"/>
      <c r="AV2268" s="258"/>
      <c r="AW2268" s="258"/>
      <c r="AX2268" s="258"/>
      <c r="AY2268" s="258"/>
      <c r="AZ2268" s="258"/>
      <c r="BA2268" s="258"/>
      <c r="BB2268" s="258"/>
      <c r="BC2268" s="258"/>
      <c r="BD2268" s="258"/>
      <c r="BE2268" s="315"/>
      <c r="BF2268" s="315"/>
      <c r="BG2268" s="315"/>
      <c r="BH2268" s="315"/>
      <c r="BI2268" s="315"/>
      <c r="BJ2268" s="315"/>
      <c r="BK2268" s="315"/>
    </row>
    <row r="2269" spans="1:63" x14ac:dyDescent="0.25">
      <c r="A2269" s="43"/>
      <c r="B2269" s="9" t="s">
        <v>5770</v>
      </c>
      <c r="C2269" s="48" t="s">
        <v>3622</v>
      </c>
      <c r="D2269" s="289">
        <v>1.4922799</v>
      </c>
      <c r="E2269" s="289">
        <v>0.89529086999999996</v>
      </c>
      <c r="F2269" s="289">
        <v>0.16974019000000001</v>
      </c>
      <c r="G2269" s="289">
        <v>4.9959258999999999E-3</v>
      </c>
      <c r="H2269" s="289">
        <v>2.0098823999999999E-3</v>
      </c>
      <c r="I2269" s="289">
        <v>1.4743330000000001E-2</v>
      </c>
      <c r="J2269" s="289">
        <v>1.8027903000000001E-2</v>
      </c>
      <c r="K2269" s="289">
        <v>1.7207336000000001E-3</v>
      </c>
      <c r="L2269" s="289">
        <v>3.2093181000000001E-4</v>
      </c>
      <c r="M2269" s="289">
        <v>0.38464999999999999</v>
      </c>
      <c r="N2269" s="289">
        <v>7.8012000000000003E-4</v>
      </c>
      <c r="O2269" s="289">
        <v>0</v>
      </c>
      <c r="P2269" s="290">
        <f t="shared" si="466"/>
        <v>6.6317842222222216</v>
      </c>
      <c r="Q2269" s="291">
        <v>88.118742999999995</v>
      </c>
      <c r="R2269" s="291">
        <v>81.922673000000003</v>
      </c>
      <c r="S2269" s="291">
        <v>5.7822331</v>
      </c>
      <c r="T2269" s="291">
        <v>3.9355399999999998E-7</v>
      </c>
      <c r="U2269" s="291">
        <v>0.20203372</v>
      </c>
      <c r="V2269" s="291">
        <v>3.1355616E-3</v>
      </c>
      <c r="W2269" s="291">
        <v>0.20866820999999999</v>
      </c>
      <c r="X2269" s="289">
        <f t="shared" si="467"/>
        <v>0.54690056691605649</v>
      </c>
      <c r="Y2269" s="289">
        <f t="shared" si="468"/>
        <v>0.22085161437356002</v>
      </c>
      <c r="Z2269" s="289">
        <f t="shared" si="469"/>
        <v>0.1207785714099965</v>
      </c>
      <c r="AA2269" s="289">
        <f t="shared" si="470"/>
        <v>0.20527038113250001</v>
      </c>
      <c r="AB2269" s="289">
        <v>0.18380708000000001</v>
      </c>
      <c r="AC2269" s="289">
        <v>1.6074756E-7</v>
      </c>
      <c r="AD2269" s="289">
        <v>1.0834436999999999E-3</v>
      </c>
      <c r="AE2269" s="289">
        <v>1.6055833999999999E-5</v>
      </c>
      <c r="AF2269" s="289">
        <v>3.5939252999999997E-2</v>
      </c>
      <c r="AG2269" s="289">
        <v>5.6210920000000001E-6</v>
      </c>
      <c r="AH2269" s="289">
        <v>0.12026251</v>
      </c>
      <c r="AI2269" s="289">
        <v>2.7212883E-4</v>
      </c>
      <c r="AJ2269" s="289">
        <v>1.4807185999999999E-5</v>
      </c>
      <c r="AK2269" s="289">
        <v>5.2453190000000001E-5</v>
      </c>
      <c r="AL2269" s="289">
        <v>6.3660330999999999E-6</v>
      </c>
      <c r="AM2269" s="289">
        <v>5.2083965E-9</v>
      </c>
      <c r="AN2269" s="289">
        <v>1.1176154000000001E-5</v>
      </c>
      <c r="AO2269" s="289">
        <v>1.5042745999999999E-4</v>
      </c>
      <c r="AP2269" s="289">
        <v>8.6973484999999999E-6</v>
      </c>
      <c r="AQ2269" s="289">
        <v>1.6311325000000001E-6</v>
      </c>
      <c r="AR2269" s="289">
        <v>0.20526875</v>
      </c>
      <c r="AT2269" s="258"/>
      <c r="AU2269" s="258"/>
      <c r="AV2269" s="258"/>
      <c r="AW2269" s="258"/>
      <c r="AX2269" s="258"/>
      <c r="AY2269" s="258"/>
      <c r="AZ2269" s="258"/>
      <c r="BA2269" s="258"/>
      <c r="BB2269" s="258"/>
      <c r="BC2269" s="258"/>
      <c r="BD2269" s="258"/>
      <c r="BE2269" s="315"/>
      <c r="BF2269" s="315"/>
      <c r="BG2269" s="315"/>
      <c r="BH2269" s="315"/>
      <c r="BI2269" s="315"/>
      <c r="BJ2269" s="315"/>
      <c r="BK2269" s="315"/>
    </row>
    <row r="2270" spans="1:63" x14ac:dyDescent="0.25">
      <c r="A2270" s="9"/>
      <c r="B2270" s="9" t="s">
        <v>5770</v>
      </c>
      <c r="C2270" s="48" t="s">
        <v>3623</v>
      </c>
      <c r="D2270" s="289">
        <v>1.9205030000000001</v>
      </c>
      <c r="E2270" s="289">
        <v>1.0810354</v>
      </c>
      <c r="F2270" s="289">
        <v>0.21804188999999999</v>
      </c>
      <c r="G2270" s="289">
        <v>1.9732659E-2</v>
      </c>
      <c r="H2270" s="289">
        <v>1.8520061E-3</v>
      </c>
      <c r="I2270" s="289">
        <v>1.4674181999999999E-2</v>
      </c>
      <c r="J2270" s="289">
        <v>2.7948429E-2</v>
      </c>
      <c r="K2270" s="289">
        <v>9.5098752000000002E-4</v>
      </c>
      <c r="L2270" s="289">
        <v>6.7673934999999998E-3</v>
      </c>
      <c r="M2270" s="289">
        <v>0.54949999999999999</v>
      </c>
      <c r="N2270" s="289">
        <v>0</v>
      </c>
      <c r="O2270" s="289">
        <v>0</v>
      </c>
      <c r="P2270" s="290">
        <f t="shared" si="466"/>
        <v>8.0076696296296284</v>
      </c>
      <c r="Q2270" s="291">
        <v>137.19291999999999</v>
      </c>
      <c r="R2270" s="291">
        <v>121.65412000000001</v>
      </c>
      <c r="S2270" s="291">
        <v>14.2128</v>
      </c>
      <c r="T2270" s="291">
        <v>2.234E-7</v>
      </c>
      <c r="U2270" s="291">
        <v>0.78883999999999999</v>
      </c>
      <c r="V2270" s="291">
        <v>3.8587149999999999E-4</v>
      </c>
      <c r="W2270" s="291">
        <v>0.53676999999999997</v>
      </c>
      <c r="X2270" s="289">
        <f t="shared" si="467"/>
        <v>0.71608487606331794</v>
      </c>
      <c r="Y2270" s="289">
        <f t="shared" si="468"/>
        <v>0.26540299617753699</v>
      </c>
      <c r="Z2270" s="289">
        <f t="shared" si="469"/>
        <v>0.14588156945178099</v>
      </c>
      <c r="AA2270" s="289">
        <f t="shared" si="470"/>
        <v>0.30480031043399997</v>
      </c>
      <c r="AB2270" s="289">
        <v>0.22195666</v>
      </c>
      <c r="AC2270" s="289">
        <v>8.4585856999999998E-8</v>
      </c>
      <c r="AD2270" s="289">
        <v>1.0803072E-3</v>
      </c>
      <c r="AE2270" s="289">
        <v>1.5802182E-5</v>
      </c>
      <c r="AF2270" s="289">
        <v>4.2349144999999998E-2</v>
      </c>
      <c r="AG2270" s="289">
        <v>9.9720967999999992E-7</v>
      </c>
      <c r="AH2270" s="289">
        <v>0.14524767999999999</v>
      </c>
      <c r="AI2270" s="289">
        <v>3.5999597999999999E-4</v>
      </c>
      <c r="AJ2270" s="289">
        <v>4.4782072000000003E-5</v>
      </c>
      <c r="AK2270" s="289">
        <v>1.8822682999999999E-4</v>
      </c>
      <c r="AL2270" s="289">
        <v>2.4876413E-5</v>
      </c>
      <c r="AM2270" s="289">
        <v>1.0819280999999999E-8</v>
      </c>
      <c r="AN2270" s="289">
        <v>4.5781767000000002E-6</v>
      </c>
      <c r="AO2270" s="289">
        <v>1.9728415E-5</v>
      </c>
      <c r="AP2270" s="289">
        <v>-8.3092541999999992E-6</v>
      </c>
      <c r="AQ2270" s="289">
        <v>2.050434E-6</v>
      </c>
      <c r="AR2270" s="289">
        <v>0.30479825999999999</v>
      </c>
      <c r="AT2270" s="258"/>
      <c r="AU2270" s="258"/>
      <c r="AV2270" s="258"/>
      <c r="AW2270" s="258"/>
      <c r="AX2270" s="258"/>
      <c r="AY2270" s="258"/>
      <c r="AZ2270" s="258"/>
      <c r="BA2270" s="258"/>
      <c r="BB2270" s="258"/>
      <c r="BC2270" s="258"/>
      <c r="BD2270" s="258"/>
      <c r="BE2270" s="315"/>
      <c r="BF2270" s="315"/>
      <c r="BG2270" s="315"/>
      <c r="BH2270" s="315"/>
      <c r="BI2270" s="315"/>
      <c r="BJ2270" s="315"/>
      <c r="BK2270" s="315"/>
    </row>
    <row r="2271" spans="1:63" x14ac:dyDescent="0.25">
      <c r="A2271" s="43"/>
      <c r="B2271" s="9" t="s">
        <v>5770</v>
      </c>
      <c r="C2271" s="48" t="s">
        <v>3624</v>
      </c>
      <c r="D2271" s="289">
        <v>1.3759418999999999</v>
      </c>
      <c r="E2271" s="289">
        <v>0.77607504999999999</v>
      </c>
      <c r="F2271" s="289">
        <v>0.16280932000000001</v>
      </c>
      <c r="G2271" s="289">
        <v>1.3814778E-2</v>
      </c>
      <c r="H2271" s="289">
        <v>1.5873377000000001E-3</v>
      </c>
      <c r="I2271" s="289">
        <v>1.0942728000000001E-2</v>
      </c>
      <c r="J2271" s="289">
        <v>1.9851879999999999E-2</v>
      </c>
      <c r="K2271" s="289">
        <v>6.6613602000000004E-4</v>
      </c>
      <c r="L2271" s="289">
        <v>4.7645665999999998E-3</v>
      </c>
      <c r="M2271" s="289">
        <v>0.38464999999999999</v>
      </c>
      <c r="N2271" s="289">
        <v>7.8012000000000003E-4</v>
      </c>
      <c r="O2271" s="289">
        <v>0</v>
      </c>
      <c r="P2271" s="290">
        <f t="shared" si="466"/>
        <v>5.748704074074074</v>
      </c>
      <c r="Q2271" s="291">
        <v>98.656407999999999</v>
      </c>
      <c r="R2271" s="291">
        <v>87.626453999999995</v>
      </c>
      <c r="S2271" s="291">
        <v>10.080121</v>
      </c>
      <c r="T2271" s="291">
        <v>2.35116E-7</v>
      </c>
      <c r="U2271" s="291">
        <v>0.55656972000000005</v>
      </c>
      <c r="V2271" s="291">
        <v>2.7346676999999999E-3</v>
      </c>
      <c r="W2271" s="291">
        <v>0.39052820999999999</v>
      </c>
      <c r="X2271" s="289">
        <f t="shared" si="467"/>
        <v>0.51627131998239184</v>
      </c>
      <c r="Y2271" s="289">
        <f t="shared" si="468"/>
        <v>0.19183717323586902</v>
      </c>
      <c r="Z2271" s="289">
        <f t="shared" si="469"/>
        <v>0.10488592483392288</v>
      </c>
      <c r="AA2271" s="289">
        <f t="shared" si="470"/>
        <v>0.21954822191259998</v>
      </c>
      <c r="AB2271" s="289">
        <v>0.15934385000000001</v>
      </c>
      <c r="AC2271" s="289">
        <v>9.8842668999999997E-8</v>
      </c>
      <c r="AD2271" s="289">
        <v>1.052819E-3</v>
      </c>
      <c r="AE2271" s="289">
        <v>1.1803734E-5</v>
      </c>
      <c r="AF2271" s="289">
        <v>3.1423711E-2</v>
      </c>
      <c r="AG2271" s="289">
        <v>4.8906591999999998E-6</v>
      </c>
      <c r="AH2271" s="289">
        <v>0.10427462999999999</v>
      </c>
      <c r="AI2271" s="289">
        <v>2.6823720999999997E-4</v>
      </c>
      <c r="AJ2271" s="289">
        <v>3.1357476E-5</v>
      </c>
      <c r="AK2271" s="289">
        <v>1.372747E-4</v>
      </c>
      <c r="AL2271" s="289">
        <v>1.7423483E-5</v>
      </c>
      <c r="AM2271" s="289">
        <v>7.8480028999999995E-9</v>
      </c>
      <c r="AN2271" s="289">
        <v>8.6317733000000002E-6</v>
      </c>
      <c r="AO2271" s="289">
        <v>1.4867461000000001E-4</v>
      </c>
      <c r="AP2271" s="289">
        <v>-3.1226637999999997E-7</v>
      </c>
      <c r="AQ2271" s="289">
        <v>1.5319126000000001E-6</v>
      </c>
      <c r="AR2271" s="289">
        <v>0.21954668999999999</v>
      </c>
      <c r="AT2271" s="258"/>
      <c r="AU2271" s="258"/>
      <c r="AV2271" s="258"/>
      <c r="AW2271" s="258"/>
      <c r="AX2271" s="258"/>
      <c r="AY2271" s="258"/>
      <c r="AZ2271" s="258"/>
      <c r="BA2271" s="258"/>
      <c r="BB2271" s="258"/>
      <c r="BC2271" s="258"/>
      <c r="BD2271" s="258"/>
      <c r="BE2271" s="315"/>
      <c r="BF2271" s="315"/>
      <c r="BG2271" s="315"/>
      <c r="BH2271" s="315"/>
      <c r="BI2271" s="315"/>
      <c r="BJ2271" s="315"/>
      <c r="BK2271" s="315"/>
    </row>
    <row r="2272" spans="1:63" x14ac:dyDescent="0.25">
      <c r="A2272" s="9"/>
      <c r="B2272" s="9" t="s">
        <v>5770</v>
      </c>
      <c r="C2272" s="48" t="s">
        <v>3625</v>
      </c>
      <c r="D2272" s="289">
        <v>1.1156322000000001</v>
      </c>
      <c r="E2272" s="289">
        <v>0.17549999999999999</v>
      </c>
      <c r="F2272" s="289">
        <v>0.16740071000000001</v>
      </c>
      <c r="G2272" s="289">
        <v>3.6143999999999998E-4</v>
      </c>
      <c r="H2272" s="289">
        <v>5.8900200000000002E-3</v>
      </c>
      <c r="I2272" s="289">
        <v>9.9176000000000004E-3</v>
      </c>
      <c r="J2272" s="289">
        <v>0</v>
      </c>
      <c r="K2272" s="289">
        <v>0</v>
      </c>
      <c r="L2272" s="289">
        <v>1.0667000000000001E-3</v>
      </c>
      <c r="M2272" s="289">
        <v>0.75390000000000001</v>
      </c>
      <c r="N2272" s="289">
        <v>1.5957E-3</v>
      </c>
      <c r="O2272" s="289">
        <v>0</v>
      </c>
      <c r="P2272" s="290">
        <f t="shared" si="466"/>
        <v>1.2999999999999998</v>
      </c>
      <c r="Q2272" s="291">
        <v>80.795299999999997</v>
      </c>
      <c r="R2272" s="291">
        <v>79.921499999999995</v>
      </c>
      <c r="S2272" s="291">
        <v>0.64380000000000004</v>
      </c>
      <c r="T2272" s="291">
        <v>0</v>
      </c>
      <c r="U2272" s="291">
        <v>0</v>
      </c>
      <c r="V2272" s="291">
        <v>0</v>
      </c>
      <c r="W2272" s="291">
        <v>0.23</v>
      </c>
      <c r="X2272" s="289">
        <f t="shared" si="467"/>
        <v>0.251897188464</v>
      </c>
      <c r="Y2272" s="289">
        <f t="shared" si="468"/>
        <v>6.4154931983999991E-2</v>
      </c>
      <c r="Z2272" s="289">
        <f t="shared" si="469"/>
        <v>2.5623506479999999E-2</v>
      </c>
      <c r="AA2272" s="289">
        <f t="shared" si="470"/>
        <v>0.16211875000000001</v>
      </c>
      <c r="AB2272" s="289">
        <v>3.6035999999999999E-2</v>
      </c>
      <c r="AC2272" s="289">
        <v>0</v>
      </c>
      <c r="AD2272" s="289">
        <v>0</v>
      </c>
      <c r="AE2272" s="289">
        <v>1.0851984E-5</v>
      </c>
      <c r="AF2272" s="289">
        <v>2.8108080000000001E-2</v>
      </c>
      <c r="AG2272" s="289">
        <v>0</v>
      </c>
      <c r="AH2272" s="289">
        <v>2.3586992000000001E-2</v>
      </c>
      <c r="AI2272" s="289">
        <v>2.691832E-4</v>
      </c>
      <c r="AJ2272" s="289">
        <v>9.952799999999999E-7</v>
      </c>
      <c r="AK2272" s="289">
        <v>0</v>
      </c>
      <c r="AL2272" s="289">
        <v>0</v>
      </c>
      <c r="AM2272" s="289">
        <v>0</v>
      </c>
      <c r="AN2272" s="289">
        <v>0</v>
      </c>
      <c r="AO2272" s="289">
        <v>1.7663360000000001E-3</v>
      </c>
      <c r="AP2272" s="289">
        <v>0</v>
      </c>
      <c r="AQ2272" s="289">
        <v>0</v>
      </c>
      <c r="AR2272" s="289">
        <v>0.16211875000000001</v>
      </c>
      <c r="AT2272" s="258"/>
      <c r="AU2272" s="258"/>
      <c r="AV2272" s="258"/>
      <c r="AW2272" s="258"/>
      <c r="AX2272" s="258"/>
      <c r="AY2272" s="258"/>
      <c r="AZ2272" s="258"/>
      <c r="BA2272" s="258"/>
      <c r="BB2272" s="258"/>
      <c r="BC2272" s="258"/>
      <c r="BD2272" s="258"/>
      <c r="BE2272" s="315"/>
      <c r="BF2272" s="315"/>
      <c r="BG2272" s="315"/>
      <c r="BH2272" s="315"/>
      <c r="BI2272" s="315"/>
      <c r="BJ2272" s="315"/>
      <c r="BK2272" s="315"/>
    </row>
    <row r="2273" spans="1:63" x14ac:dyDescent="0.25">
      <c r="A2273" s="9"/>
      <c r="B2273" s="9" t="s">
        <v>5770</v>
      </c>
      <c r="C2273" s="48" t="s">
        <v>3626</v>
      </c>
      <c r="D2273" s="289">
        <v>1.9743789</v>
      </c>
      <c r="E2273" s="289">
        <v>1.0497847</v>
      </c>
      <c r="F2273" s="289">
        <v>0.18361663</v>
      </c>
      <c r="G2273" s="289">
        <v>2.8824622000000002E-3</v>
      </c>
      <c r="H2273" s="289">
        <v>1.8032604E-3</v>
      </c>
      <c r="I2273" s="289">
        <v>5.5967188000000001E-2</v>
      </c>
      <c r="J2273" s="289">
        <v>2.2431110000000001E-2</v>
      </c>
      <c r="K2273" s="289">
        <v>3.2039781000000002E-3</v>
      </c>
      <c r="L2273" s="289">
        <v>1.8961725999999999E-4</v>
      </c>
      <c r="M2273" s="289">
        <v>0.65449999999999997</v>
      </c>
      <c r="N2273" s="289">
        <v>0</v>
      </c>
      <c r="O2273" s="289">
        <v>0</v>
      </c>
      <c r="P2273" s="290">
        <f t="shared" si="466"/>
        <v>7.7761829629629622</v>
      </c>
      <c r="Q2273" s="291">
        <v>107.51439000000001</v>
      </c>
      <c r="R2273" s="291">
        <v>99.900465999999994</v>
      </c>
      <c r="S2273" s="291">
        <v>7.14</v>
      </c>
      <c r="T2273" s="291">
        <v>2.7729000000000002E-7</v>
      </c>
      <c r="U2273" s="291">
        <v>0.14269000000000001</v>
      </c>
      <c r="V2273" s="291">
        <v>5.0602190000000003E-4</v>
      </c>
      <c r="W2273" s="291">
        <v>0.33073000000000002</v>
      </c>
      <c r="X2273" s="289">
        <f t="shared" si="467"/>
        <v>0.6743351385733134</v>
      </c>
      <c r="Y2273" s="289">
        <f t="shared" si="468"/>
        <v>0.28234322703373005</v>
      </c>
      <c r="Z2273" s="289">
        <f t="shared" si="469"/>
        <v>0.1415689407387834</v>
      </c>
      <c r="AA2273" s="289">
        <f t="shared" si="470"/>
        <v>0.2504229708008</v>
      </c>
      <c r="AB2273" s="289">
        <v>0.21567453</v>
      </c>
      <c r="AC2273" s="289">
        <v>1.0530953E-7</v>
      </c>
      <c r="AD2273" s="289">
        <v>8.2651307999999993E-3</v>
      </c>
      <c r="AE2273" s="289">
        <v>1.4424554999999999E-5</v>
      </c>
      <c r="AF2273" s="289">
        <v>5.8387794E-2</v>
      </c>
      <c r="AG2273" s="289">
        <v>1.2423692E-6</v>
      </c>
      <c r="AH2273" s="289">
        <v>0.14112853</v>
      </c>
      <c r="AI2273" s="289">
        <v>2.9804335000000002E-4</v>
      </c>
      <c r="AJ2273" s="289">
        <v>2.1345055E-5</v>
      </c>
      <c r="AK2273" s="289">
        <v>9.1841930999999997E-5</v>
      </c>
      <c r="AL2273" s="289">
        <v>8.9531948000000007E-6</v>
      </c>
      <c r="AM2273" s="289">
        <v>7.3408834000000002E-9</v>
      </c>
      <c r="AN2273" s="289">
        <v>5.5375221E-6</v>
      </c>
      <c r="AO2273" s="289">
        <v>2.1922104999999998E-5</v>
      </c>
      <c r="AP2273" s="289">
        <v>-7.2397600000000003E-6</v>
      </c>
      <c r="AQ2273" s="289">
        <v>1.4108008000000001E-6</v>
      </c>
      <c r="AR2273" s="289">
        <v>0.25042155999999999</v>
      </c>
      <c r="AT2273" s="258"/>
      <c r="AU2273" s="258"/>
      <c r="AV2273" s="258"/>
      <c r="AW2273" s="258"/>
      <c r="AX2273" s="258"/>
      <c r="AY2273" s="258"/>
      <c r="AZ2273" s="258"/>
      <c r="BA2273" s="258"/>
      <c r="BB2273" s="258"/>
      <c r="BC2273" s="258"/>
      <c r="BD2273" s="258"/>
      <c r="BE2273" s="315"/>
      <c r="BF2273" s="315"/>
      <c r="BG2273" s="315"/>
      <c r="BH2273" s="315"/>
      <c r="BI2273" s="315"/>
      <c r="BJ2273" s="315"/>
      <c r="BK2273" s="315"/>
    </row>
    <row r="2274" spans="1:63" x14ac:dyDescent="0.25">
      <c r="A2274" s="9"/>
      <c r="B2274" s="9" t="s">
        <v>5770</v>
      </c>
      <c r="C2274" s="48" t="s">
        <v>3627</v>
      </c>
      <c r="D2274" s="289">
        <v>1.4136550999999999</v>
      </c>
      <c r="E2274" s="289">
        <v>0.75419954</v>
      </c>
      <c r="F2274" s="289">
        <v>0.13871164</v>
      </c>
      <c r="G2274" s="289">
        <v>2.0196405999999998E-3</v>
      </c>
      <c r="H2274" s="289">
        <v>1.5532157E-3</v>
      </c>
      <c r="I2274" s="289">
        <v>3.9847832E-2</v>
      </c>
      <c r="J2274" s="289">
        <v>1.5989756000000001E-2</v>
      </c>
      <c r="K2274" s="289">
        <v>2.2432293999999999E-3</v>
      </c>
      <c r="L2274" s="289">
        <v>1.6012323E-4</v>
      </c>
      <c r="M2274" s="289">
        <v>0.45815</v>
      </c>
      <c r="N2274" s="289">
        <v>7.8012000000000003E-4</v>
      </c>
      <c r="O2274" s="289">
        <v>0</v>
      </c>
      <c r="P2274" s="290">
        <f t="shared" si="466"/>
        <v>5.5866632592592591</v>
      </c>
      <c r="Q2274" s="291">
        <v>77.881438000000003</v>
      </c>
      <c r="R2274" s="291">
        <v>72.398893000000001</v>
      </c>
      <c r="S2274" s="291">
        <v>5.1291611000000001</v>
      </c>
      <c r="T2274" s="291">
        <v>2.7283900000000003E-7</v>
      </c>
      <c r="U2274" s="291">
        <v>0.10426473</v>
      </c>
      <c r="V2274" s="291">
        <v>2.8187730000000001E-3</v>
      </c>
      <c r="W2274" s="291">
        <v>0.24630020999999999</v>
      </c>
      <c r="X2274" s="289">
        <f t="shared" si="467"/>
        <v>0.48704650952507478</v>
      </c>
      <c r="Y2274" s="289">
        <f t="shared" si="468"/>
        <v>0.20369533561614001</v>
      </c>
      <c r="Z2274" s="289">
        <f t="shared" si="469"/>
        <v>0.10186707973953481</v>
      </c>
      <c r="AA2274" s="289">
        <f t="shared" si="470"/>
        <v>0.18148409416940001</v>
      </c>
      <c r="AB2274" s="289">
        <v>0.15494636000000001</v>
      </c>
      <c r="AC2274" s="289">
        <v>1.1334924E-7</v>
      </c>
      <c r="AD2274" s="289">
        <v>6.0821955999999996E-3</v>
      </c>
      <c r="AE2274" s="289">
        <v>1.0839396000000001E-5</v>
      </c>
      <c r="AF2274" s="289">
        <v>4.2650765E-2</v>
      </c>
      <c r="AG2274" s="289">
        <v>5.0622708999999997E-6</v>
      </c>
      <c r="AH2274" s="289">
        <v>0.10139122</v>
      </c>
      <c r="AI2274" s="289">
        <v>2.2487036999999999E-4</v>
      </c>
      <c r="AJ2274" s="289">
        <v>1.4951564000000001E-5</v>
      </c>
      <c r="AK2274" s="289">
        <v>6.9805277000000004E-5</v>
      </c>
      <c r="AL2274" s="289">
        <v>6.2772306999999998E-6</v>
      </c>
      <c r="AM2274" s="289">
        <v>5.4131248000000003E-9</v>
      </c>
      <c r="AN2274" s="289">
        <v>9.3033151000000005E-6</v>
      </c>
      <c r="AO2274" s="289">
        <v>1.5021019000000001E-4</v>
      </c>
      <c r="AP2274" s="289">
        <v>4.3637961000000001E-7</v>
      </c>
      <c r="AQ2274" s="289">
        <v>1.0841694000000001E-6</v>
      </c>
      <c r="AR2274" s="289">
        <v>0.18148301</v>
      </c>
      <c r="AT2274" s="258"/>
      <c r="AU2274" s="258"/>
      <c r="AV2274" s="258"/>
      <c r="AW2274" s="258"/>
      <c r="AX2274" s="258"/>
      <c r="AY2274" s="258"/>
      <c r="AZ2274" s="258"/>
      <c r="BA2274" s="258"/>
      <c r="BB2274" s="258"/>
      <c r="BC2274" s="258"/>
      <c r="BD2274" s="258"/>
      <c r="BE2274" s="315"/>
      <c r="BF2274" s="315"/>
      <c r="BG2274" s="315"/>
      <c r="BH2274" s="315"/>
      <c r="BI2274" s="315"/>
      <c r="BJ2274" s="315"/>
      <c r="BK2274" s="315"/>
    </row>
    <row r="2275" spans="1:63" x14ac:dyDescent="0.25">
      <c r="A2275" s="43"/>
      <c r="B2275" s="9" t="s">
        <v>5770</v>
      </c>
      <c r="C2275" s="48" t="s">
        <v>3628</v>
      </c>
      <c r="D2275" s="289">
        <v>1.0257457999999999</v>
      </c>
      <c r="E2275" s="289">
        <v>0.26044284000000001</v>
      </c>
      <c r="F2275" s="289">
        <v>4.8451824999999997E-2</v>
      </c>
      <c r="G2275" s="289">
        <v>4.3533934999999998E-4</v>
      </c>
      <c r="H2275" s="289">
        <v>3.0001199999999998E-3</v>
      </c>
      <c r="I2275" s="289">
        <v>4.4410387000000003E-3</v>
      </c>
      <c r="J2275" s="289">
        <v>6.0777907999999999E-3</v>
      </c>
      <c r="K2275" s="289">
        <v>2.8232799E-3</v>
      </c>
      <c r="L2275" s="289">
        <v>7.3542413999999994E-5</v>
      </c>
      <c r="M2275" s="289">
        <v>0.7</v>
      </c>
      <c r="N2275" s="289">
        <v>0</v>
      </c>
      <c r="O2275" s="289">
        <v>0</v>
      </c>
      <c r="P2275" s="290">
        <f t="shared" si="466"/>
        <v>1.9292062222222222</v>
      </c>
      <c r="Q2275" s="291">
        <v>77.304856999999998</v>
      </c>
      <c r="R2275" s="291">
        <v>71.577342000000002</v>
      </c>
      <c r="S2275" s="291">
        <v>4.8287120000000003</v>
      </c>
      <c r="T2275" s="291">
        <v>9.6136999999999996E-8</v>
      </c>
      <c r="U2275" s="291">
        <v>0.31328</v>
      </c>
      <c r="V2275" s="291">
        <v>1.9286250000000001E-4</v>
      </c>
      <c r="W2275" s="291">
        <v>0.58533000000000002</v>
      </c>
      <c r="X2275" s="289">
        <f t="shared" si="467"/>
        <v>0.27813327675967148</v>
      </c>
      <c r="Y2275" s="289">
        <f t="shared" si="468"/>
        <v>6.3907320272986998E-2</v>
      </c>
      <c r="Z2275" s="289">
        <f t="shared" si="469"/>
        <v>3.5080949335624501E-2</v>
      </c>
      <c r="AA2275" s="289">
        <f t="shared" si="470"/>
        <v>0.17914500715105999</v>
      </c>
      <c r="AB2275" s="289">
        <v>5.3470202000000001E-2</v>
      </c>
      <c r="AC2275" s="289">
        <v>3.6722667E-8</v>
      </c>
      <c r="AD2275" s="289">
        <v>2.8545717E-4</v>
      </c>
      <c r="AE2275" s="289">
        <v>6.6640155999999999E-6</v>
      </c>
      <c r="AF2275" s="289">
        <v>1.0144525E-2</v>
      </c>
      <c r="AG2275" s="289">
        <v>4.3536472000000002E-7</v>
      </c>
      <c r="AH2275" s="289">
        <v>3.4990134999999999E-2</v>
      </c>
      <c r="AI2275" s="289">
        <v>7.8385018999999994E-5</v>
      </c>
      <c r="AJ2275" s="289">
        <v>2.7063085000000002E-6</v>
      </c>
      <c r="AK2275" s="289">
        <v>1.8746649999999999E-6</v>
      </c>
      <c r="AL2275" s="289">
        <v>5.8086153999999995E-7</v>
      </c>
      <c r="AM2275" s="289">
        <v>1.2337745E-9</v>
      </c>
      <c r="AN2275" s="289">
        <v>1.8354464E-6</v>
      </c>
      <c r="AO2275" s="289">
        <v>6.0189519999999998E-6</v>
      </c>
      <c r="AP2275" s="289">
        <v>-5.8815058999999995E-7</v>
      </c>
      <c r="AQ2275" s="289">
        <v>6.8715105999999999E-7</v>
      </c>
      <c r="AR2275" s="289">
        <v>0.17914432</v>
      </c>
      <c r="AT2275" s="258"/>
      <c r="AU2275" s="258"/>
      <c r="AV2275" s="258"/>
      <c r="AW2275" s="258"/>
      <c r="AX2275" s="258"/>
      <c r="AY2275" s="258"/>
      <c r="AZ2275" s="258"/>
      <c r="BA2275" s="258"/>
      <c r="BB2275" s="258"/>
      <c r="BC2275" s="258"/>
      <c r="BD2275" s="258"/>
      <c r="BE2275" s="315"/>
      <c r="BF2275" s="315"/>
      <c r="BG2275" s="315"/>
      <c r="BH2275" s="315"/>
      <c r="BI2275" s="315"/>
      <c r="BJ2275" s="315"/>
      <c r="BK2275" s="315"/>
    </row>
    <row r="2276" spans="1:63" x14ac:dyDescent="0.25">
      <c r="A2276" s="135">
        <v>1</v>
      </c>
      <c r="B2276" s="9" t="s">
        <v>5770</v>
      </c>
      <c r="C2276" s="48" t="s">
        <v>3629</v>
      </c>
      <c r="D2276" s="289">
        <v>1.0576517000000001</v>
      </c>
      <c r="E2276" s="289">
        <v>0.28327448999999999</v>
      </c>
      <c r="F2276" s="289">
        <v>5.8630464E-2</v>
      </c>
      <c r="G2276" s="289">
        <v>5.7323621999999996E-4</v>
      </c>
      <c r="H2276" s="289">
        <v>6.7569216999999995E-4</v>
      </c>
      <c r="I2276" s="289">
        <v>4.7934164000000001E-3</v>
      </c>
      <c r="J2276" s="289">
        <v>8.0537765999999997E-3</v>
      </c>
      <c r="K2276" s="289">
        <v>1.1984236000000001E-3</v>
      </c>
      <c r="L2276" s="289">
        <v>4.5220642999999999E-4</v>
      </c>
      <c r="M2276" s="289">
        <v>0.7</v>
      </c>
      <c r="N2276" s="289">
        <v>0</v>
      </c>
      <c r="O2276" s="289">
        <v>0</v>
      </c>
      <c r="P2276" s="290">
        <f t="shared" si="466"/>
        <v>2.0983295555555554</v>
      </c>
      <c r="Q2276" s="291">
        <v>79.537502000000003</v>
      </c>
      <c r="R2276" s="291">
        <v>70.670291000000006</v>
      </c>
      <c r="S2276" s="291">
        <v>7.55328</v>
      </c>
      <c r="T2276" s="291">
        <v>9.5499E-8</v>
      </c>
      <c r="U2276" s="291">
        <v>0.38801999999999998</v>
      </c>
      <c r="V2276" s="291">
        <v>1.7108180000000001E-4</v>
      </c>
      <c r="W2276" s="291">
        <v>0.92574000000000001</v>
      </c>
      <c r="X2276" s="289">
        <f t="shared" si="467"/>
        <v>0.28553353603132681</v>
      </c>
      <c r="Y2276" s="289">
        <f t="shared" si="468"/>
        <v>7.0480392211942994E-2</v>
      </c>
      <c r="Z2276" s="289">
        <f t="shared" si="469"/>
        <v>3.8165059401183796E-2</v>
      </c>
      <c r="AA2276" s="289">
        <f t="shared" si="470"/>
        <v>0.1768880844182</v>
      </c>
      <c r="AB2276" s="289">
        <v>5.8156115000000001E-2</v>
      </c>
      <c r="AC2276" s="289">
        <v>3.6264553000000001E-8</v>
      </c>
      <c r="AD2276" s="289">
        <v>3.7955543000000002E-4</v>
      </c>
      <c r="AE2276" s="289">
        <v>7.1918147999999998E-6</v>
      </c>
      <c r="AF2276" s="289">
        <v>1.1937066E-2</v>
      </c>
      <c r="AG2276" s="289">
        <v>4.2770259000000002E-7</v>
      </c>
      <c r="AH2276" s="289">
        <v>3.8056012E-2</v>
      </c>
      <c r="AI2276" s="289">
        <v>9.5175029999999998E-5</v>
      </c>
      <c r="AJ2276" s="289">
        <v>3.5702979999999999E-6</v>
      </c>
      <c r="AK2276" s="289">
        <v>2.5848546000000001E-6</v>
      </c>
      <c r="AL2276" s="289">
        <v>7.7246515999999995E-7</v>
      </c>
      <c r="AM2276" s="289">
        <v>1.6045237999999999E-9</v>
      </c>
      <c r="AN2276" s="289">
        <v>1.9240547999999999E-6</v>
      </c>
      <c r="AO2276" s="289">
        <v>7.8494488000000006E-6</v>
      </c>
      <c r="AP2276" s="289">
        <v>-2.8303547E-6</v>
      </c>
      <c r="AQ2276" s="289">
        <v>1.3244181999999999E-6</v>
      </c>
      <c r="AR2276" s="289">
        <v>0.17688676</v>
      </c>
      <c r="AT2276" s="258"/>
      <c r="AU2276" s="258"/>
      <c r="AV2276" s="258"/>
      <c r="AW2276" s="258"/>
      <c r="AX2276" s="258"/>
      <c r="AY2276" s="258"/>
      <c r="AZ2276" s="258"/>
      <c r="BA2276" s="258"/>
      <c r="BB2276" s="258"/>
      <c r="BC2276" s="258"/>
      <c r="BD2276" s="258"/>
      <c r="BE2276" s="315"/>
      <c r="BF2276" s="315"/>
      <c r="BG2276" s="315"/>
      <c r="BH2276" s="315"/>
      <c r="BI2276" s="315"/>
      <c r="BJ2276" s="315"/>
      <c r="BK2276" s="315"/>
    </row>
    <row r="2277" spans="1:63" x14ac:dyDescent="0.25">
      <c r="A2277" s="9"/>
      <c r="B2277" s="9" t="s">
        <v>5770</v>
      </c>
      <c r="C2277" s="48" t="s">
        <v>3630</v>
      </c>
      <c r="D2277" s="289">
        <v>1.0060153000000001</v>
      </c>
      <c r="E2277" s="289">
        <v>0.24964815000000001</v>
      </c>
      <c r="F2277" s="289">
        <v>4.2603109E-2</v>
      </c>
      <c r="G2277" s="289">
        <v>2.9574879000000002E-4</v>
      </c>
      <c r="H2277" s="289">
        <v>6.0046581999999998E-4</v>
      </c>
      <c r="I2277" s="289">
        <v>7.9255596999999994E-3</v>
      </c>
      <c r="J2277" s="289">
        <v>3.8990467E-3</v>
      </c>
      <c r="K2277" s="289">
        <v>7.5619801999999995E-4</v>
      </c>
      <c r="L2277" s="289">
        <v>2.8698492000000001E-4</v>
      </c>
      <c r="M2277" s="289">
        <v>0.7</v>
      </c>
      <c r="N2277" s="289">
        <v>0</v>
      </c>
      <c r="O2277" s="289">
        <v>0</v>
      </c>
      <c r="P2277" s="290">
        <f t="shared" si="466"/>
        <v>1.8492455555555556</v>
      </c>
      <c r="Q2277" s="291">
        <v>74.528092999999998</v>
      </c>
      <c r="R2277" s="291">
        <v>70.441676999999999</v>
      </c>
      <c r="S2277" s="291">
        <v>3.6553439999999999</v>
      </c>
      <c r="T2277" s="291">
        <v>8.0210000000000002E-8</v>
      </c>
      <c r="U2277" s="291">
        <v>0.16411999999999999</v>
      </c>
      <c r="V2277" s="291">
        <v>1.719329E-4</v>
      </c>
      <c r="W2277" s="291">
        <v>0.26678000000000002</v>
      </c>
      <c r="X2277" s="289">
        <f t="shared" si="467"/>
        <v>0.2724801012989701</v>
      </c>
      <c r="Y2277" s="289">
        <f t="shared" si="468"/>
        <v>6.2490543418522997E-2</v>
      </c>
      <c r="Z2277" s="289">
        <f t="shared" si="469"/>
        <v>3.362237406748711E-2</v>
      </c>
      <c r="AA2277" s="289">
        <f t="shared" si="470"/>
        <v>0.17636718381295999</v>
      </c>
      <c r="AB2277" s="289">
        <v>5.1260458000000002E-2</v>
      </c>
      <c r="AC2277" s="289">
        <v>3.0844113000000001E-8</v>
      </c>
      <c r="AD2277" s="289">
        <v>1.8893254000000001E-4</v>
      </c>
      <c r="AE2277" s="289">
        <v>5.0269058999999999E-6</v>
      </c>
      <c r="AF2277" s="289">
        <v>1.1035731E-2</v>
      </c>
      <c r="AG2277" s="289">
        <v>3.6412851000000001E-7</v>
      </c>
      <c r="AH2277" s="289">
        <v>3.3543928000000001E-2</v>
      </c>
      <c r="AI2277" s="289">
        <v>6.8945914000000005E-5</v>
      </c>
      <c r="AJ2277" s="289">
        <v>1.7663347E-6</v>
      </c>
      <c r="AK2277" s="289">
        <v>1.1313420999999999E-6</v>
      </c>
      <c r="AL2277" s="289">
        <v>3.5895039000000001E-7</v>
      </c>
      <c r="AM2277" s="289">
        <v>7.9158709999999996E-10</v>
      </c>
      <c r="AN2277" s="289">
        <v>1.4614489E-6</v>
      </c>
      <c r="AO2277" s="289">
        <v>3.8892376E-6</v>
      </c>
      <c r="AP2277" s="289">
        <v>8.9204820999999996E-7</v>
      </c>
      <c r="AQ2277" s="289">
        <v>8.5381295999999998E-7</v>
      </c>
      <c r="AR2277" s="289">
        <v>0.17636632999999999</v>
      </c>
      <c r="AT2277" s="258"/>
      <c r="AU2277" s="258"/>
      <c r="AV2277" s="258"/>
      <c r="AW2277" s="258"/>
      <c r="AX2277" s="258"/>
      <c r="AY2277" s="258"/>
      <c r="AZ2277" s="258"/>
      <c r="BA2277" s="258"/>
      <c r="BB2277" s="258"/>
      <c r="BC2277" s="258"/>
      <c r="BD2277" s="258"/>
      <c r="BE2277" s="315"/>
      <c r="BF2277" s="315"/>
      <c r="BG2277" s="315"/>
      <c r="BH2277" s="315"/>
      <c r="BI2277" s="315"/>
      <c r="BJ2277" s="315"/>
      <c r="BK2277" s="315"/>
    </row>
    <row r="2278" spans="1:63" x14ac:dyDescent="0.25">
      <c r="A2278" s="9"/>
      <c r="B2278" s="9" t="s">
        <v>5770</v>
      </c>
      <c r="C2278" s="48" t="s">
        <v>3631</v>
      </c>
      <c r="D2278" s="289">
        <v>1.0615048</v>
      </c>
      <c r="E2278" s="289">
        <v>0.28570448999999998</v>
      </c>
      <c r="F2278" s="289">
        <v>5.9935104000000003E-2</v>
      </c>
      <c r="G2278" s="289">
        <v>5.7323621999999996E-4</v>
      </c>
      <c r="H2278" s="289">
        <v>6.7774272999999996E-4</v>
      </c>
      <c r="I2278" s="289">
        <v>4.9098403999999997E-3</v>
      </c>
      <c r="J2278" s="289">
        <v>8.0537765999999997E-3</v>
      </c>
      <c r="K2278" s="289">
        <v>1.1984236000000001E-3</v>
      </c>
      <c r="L2278" s="289">
        <v>4.5220642999999999E-4</v>
      </c>
      <c r="M2278" s="289">
        <v>0.7</v>
      </c>
      <c r="N2278" s="289">
        <v>0</v>
      </c>
      <c r="O2278" s="289">
        <v>0</v>
      </c>
      <c r="P2278" s="290">
        <f t="shared" si="466"/>
        <v>2.1163295555555552</v>
      </c>
      <c r="Q2278" s="291">
        <v>83.853482</v>
      </c>
      <c r="R2278" s="291">
        <v>74.986271000000002</v>
      </c>
      <c r="S2278" s="291">
        <v>7.55328</v>
      </c>
      <c r="T2278" s="291">
        <v>9.5499E-8</v>
      </c>
      <c r="U2278" s="291">
        <v>0.38801999999999998</v>
      </c>
      <c r="V2278" s="291">
        <v>1.7108180000000001E-4</v>
      </c>
      <c r="W2278" s="291">
        <v>0.92574000000000001</v>
      </c>
      <c r="X2278" s="289">
        <f t="shared" si="467"/>
        <v>0.29624225499772683</v>
      </c>
      <c r="Y2278" s="289">
        <f t="shared" si="468"/>
        <v>7.1256293840343002E-2</v>
      </c>
      <c r="Z2278" s="289">
        <f t="shared" si="469"/>
        <v>3.84934967391838E-2</v>
      </c>
      <c r="AA2278" s="289">
        <f t="shared" si="470"/>
        <v>0.1864924644182</v>
      </c>
      <c r="AB2278" s="289">
        <v>5.8655075000000001E-2</v>
      </c>
      <c r="AC2278" s="289">
        <v>3.6264553000000001E-8</v>
      </c>
      <c r="AD2278" s="289">
        <v>3.7955543000000002E-4</v>
      </c>
      <c r="AE2278" s="289">
        <v>7.3774431999999999E-6</v>
      </c>
      <c r="AF2278" s="289">
        <v>1.2213821999999999E-2</v>
      </c>
      <c r="AG2278" s="289">
        <v>4.2770259000000002E-7</v>
      </c>
      <c r="AH2278" s="289">
        <v>3.8382601000000002E-2</v>
      </c>
      <c r="AI2278" s="289">
        <v>9.7023368000000003E-5</v>
      </c>
      <c r="AJ2278" s="289">
        <v>3.5702979999999999E-6</v>
      </c>
      <c r="AK2278" s="289">
        <v>2.5848546000000001E-6</v>
      </c>
      <c r="AL2278" s="289">
        <v>7.7246515999999995E-7</v>
      </c>
      <c r="AM2278" s="289">
        <v>1.6045237999999999E-9</v>
      </c>
      <c r="AN2278" s="289">
        <v>1.9240547999999999E-6</v>
      </c>
      <c r="AO2278" s="289">
        <v>7.8494488000000006E-6</v>
      </c>
      <c r="AP2278" s="289">
        <v>-2.8303547E-6</v>
      </c>
      <c r="AQ2278" s="289">
        <v>1.3244181999999999E-6</v>
      </c>
      <c r="AR2278" s="289">
        <v>0.18649114</v>
      </c>
      <c r="AT2278" s="258"/>
      <c r="AU2278" s="258"/>
      <c r="AV2278" s="258"/>
      <c r="AW2278" s="258"/>
      <c r="AX2278" s="258"/>
      <c r="AY2278" s="258"/>
      <c r="AZ2278" s="258"/>
      <c r="BA2278" s="258"/>
      <c r="BB2278" s="258"/>
      <c r="BC2278" s="258"/>
      <c r="BD2278" s="258"/>
      <c r="BE2278" s="315"/>
      <c r="BF2278" s="315"/>
      <c r="BG2278" s="315"/>
      <c r="BH2278" s="315"/>
      <c r="BI2278" s="315"/>
      <c r="BJ2278" s="315"/>
      <c r="BK2278" s="315"/>
    </row>
    <row r="2279" spans="1:63" x14ac:dyDescent="0.25">
      <c r="A2279" s="43"/>
      <c r="B2279" s="9" t="s">
        <v>5770</v>
      </c>
      <c r="C2279" s="48" t="s">
        <v>2381</v>
      </c>
      <c r="D2279" s="289">
        <v>0.78073057000000001</v>
      </c>
      <c r="E2279" s="289">
        <v>0.29269959000000001</v>
      </c>
      <c r="F2279" s="289">
        <v>6.4974999000000006E-2</v>
      </c>
      <c r="G2279" s="289">
        <v>8.2535646000000008E-3</v>
      </c>
      <c r="H2279" s="289">
        <v>1.7419661E-3</v>
      </c>
      <c r="I2279" s="289">
        <v>1.0751537E-2</v>
      </c>
      <c r="J2279" s="289">
        <v>8.5148285999999997E-3</v>
      </c>
      <c r="K2279" s="289">
        <v>8.2989168999999998E-3</v>
      </c>
      <c r="L2279" s="289">
        <v>2.7505043999999999E-2</v>
      </c>
      <c r="M2279" s="289">
        <v>0.35721000000000003</v>
      </c>
      <c r="N2279" s="289">
        <v>7.8012000000000003E-4</v>
      </c>
      <c r="O2279" s="289">
        <v>0</v>
      </c>
      <c r="P2279" s="290">
        <f t="shared" si="466"/>
        <v>2.168145111111111</v>
      </c>
      <c r="Q2279" s="291">
        <v>60.151009000000002</v>
      </c>
      <c r="R2279" s="291">
        <v>53.654848000000001</v>
      </c>
      <c r="S2279" s="291">
        <v>5.4498170999999997</v>
      </c>
      <c r="T2279" s="291">
        <v>1.5221836000000001E-5</v>
      </c>
      <c r="U2279" s="291">
        <v>0.32874772000000002</v>
      </c>
      <c r="V2279" s="291">
        <v>8.3215577999999998E-2</v>
      </c>
      <c r="W2279" s="291">
        <v>0.63436621000000004</v>
      </c>
      <c r="X2279" s="289">
        <f t="shared" si="467"/>
        <v>0.25991006688507001</v>
      </c>
      <c r="Y2279" s="289">
        <f t="shared" si="468"/>
        <v>8.3699017366100012E-2</v>
      </c>
      <c r="Z2279" s="289">
        <f t="shared" si="469"/>
        <v>4.1796158746969993E-2</v>
      </c>
      <c r="AA2279" s="289">
        <f t="shared" si="470"/>
        <v>0.134414890772</v>
      </c>
      <c r="AB2279" s="289">
        <v>6.0098443000000001E-2</v>
      </c>
      <c r="AC2279" s="289">
        <v>5.2049146000000004E-6</v>
      </c>
      <c r="AD2279" s="289">
        <v>9.5882703999999996E-3</v>
      </c>
      <c r="AE2279" s="289">
        <v>5.1716115000000004E-6</v>
      </c>
      <c r="AF2279" s="289">
        <v>1.385751E-2</v>
      </c>
      <c r="AG2279" s="289">
        <v>1.4441743999999999E-4</v>
      </c>
      <c r="AH2279" s="289">
        <v>3.9331772000000001E-2</v>
      </c>
      <c r="AI2279" s="289">
        <v>1.0526758999999999E-4</v>
      </c>
      <c r="AJ2279" s="289">
        <v>7.0519700000000002E-5</v>
      </c>
      <c r="AK2279" s="289">
        <v>5.4529308999999998E-5</v>
      </c>
      <c r="AL2279" s="289">
        <v>7.5550040999999997E-6</v>
      </c>
      <c r="AM2279" s="289">
        <v>2.527387E-8</v>
      </c>
      <c r="AN2279" s="289">
        <v>9.0418447999999997E-4</v>
      </c>
      <c r="AO2279" s="289">
        <v>4.9738910000000002E-4</v>
      </c>
      <c r="AP2279" s="289">
        <v>8.2491629000000001E-4</v>
      </c>
      <c r="AQ2279" s="289">
        <v>6.6120772000000002E-5</v>
      </c>
      <c r="AR2279" s="289">
        <v>0.13434877000000001</v>
      </c>
      <c r="AT2279" s="258"/>
      <c r="AU2279" s="258"/>
      <c r="AV2279" s="258"/>
      <c r="AW2279" s="258"/>
      <c r="AX2279" s="258"/>
      <c r="AY2279" s="258"/>
      <c r="AZ2279" s="258"/>
      <c r="BA2279" s="258"/>
      <c r="BB2279" s="258"/>
      <c r="BC2279" s="258"/>
      <c r="BD2279" s="258"/>
      <c r="BE2279" s="315"/>
      <c r="BF2279" s="315"/>
      <c r="BG2279" s="315"/>
      <c r="BH2279" s="315"/>
      <c r="BI2279" s="315"/>
      <c r="BJ2279" s="315"/>
      <c r="BK2279" s="315"/>
    </row>
    <row r="2280" spans="1:63" x14ac:dyDescent="0.25">
      <c r="A2280" s="43"/>
      <c r="B2280" s="9" t="s">
        <v>5770</v>
      </c>
      <c r="C2280" s="48" t="s">
        <v>2382</v>
      </c>
      <c r="D2280" s="289">
        <v>1.0210098999999999</v>
      </c>
      <c r="E2280" s="289">
        <v>0.36426382000000002</v>
      </c>
      <c r="F2280" s="289">
        <v>7.0398305999999994E-2</v>
      </c>
      <c r="G2280" s="289">
        <v>9.7547962000000005E-3</v>
      </c>
      <c r="H2280" s="289">
        <v>1.9628790999999999E-3</v>
      </c>
      <c r="I2280" s="289">
        <v>1.2541985E-2</v>
      </c>
      <c r="J2280" s="289">
        <v>9.8949967999999999E-3</v>
      </c>
      <c r="K2280" s="289">
        <v>1.1820328E-2</v>
      </c>
      <c r="L2280" s="289">
        <v>3.007278E-2</v>
      </c>
      <c r="M2280" s="289">
        <v>0.51029999999999998</v>
      </c>
      <c r="N2280" s="289">
        <v>0</v>
      </c>
      <c r="O2280" s="289">
        <v>0</v>
      </c>
      <c r="P2280" s="290">
        <f t="shared" si="466"/>
        <v>2.6982505185185186</v>
      </c>
      <c r="Q2280" s="291">
        <v>78.423084000000003</v>
      </c>
      <c r="R2280" s="291">
        <v>70.614566999999994</v>
      </c>
      <c r="S2280" s="291">
        <v>6.5760800000000001</v>
      </c>
      <c r="T2280" s="291">
        <v>1.8947999999999999E-5</v>
      </c>
      <c r="U2280" s="291">
        <v>0.39162999999999998</v>
      </c>
      <c r="V2280" s="291">
        <v>9.6868599999999999E-2</v>
      </c>
      <c r="W2280" s="291">
        <v>0.74392000000000003</v>
      </c>
      <c r="X2280" s="289">
        <f t="shared" si="467"/>
        <v>0.329735953336869</v>
      </c>
      <c r="Y2280" s="289">
        <f t="shared" si="468"/>
        <v>0.10119531915450002</v>
      </c>
      <c r="Z2280" s="289">
        <f t="shared" si="469"/>
        <v>5.1661224768368999E-2</v>
      </c>
      <c r="AA2280" s="289">
        <f t="shared" si="470"/>
        <v>0.17687940941399999</v>
      </c>
      <c r="AB2280" s="289">
        <v>7.4791088000000006E-2</v>
      </c>
      <c r="AC2280" s="289">
        <v>6.7645615000000001E-6</v>
      </c>
      <c r="AD2280" s="289">
        <v>1.0808491E-2</v>
      </c>
      <c r="AE2280" s="289">
        <v>5.8523129999999996E-6</v>
      </c>
      <c r="AF2280" s="289">
        <v>1.5415302000000001E-2</v>
      </c>
      <c r="AG2280" s="289">
        <v>1.6782128000000001E-4</v>
      </c>
      <c r="AH2280" s="289">
        <v>4.8946717000000001E-2</v>
      </c>
      <c r="AI2280" s="289">
        <v>1.1442834999999999E-4</v>
      </c>
      <c r="AJ2280" s="289">
        <v>8.3178562999999996E-5</v>
      </c>
      <c r="AK2280" s="289">
        <v>6.2411507000000003E-5</v>
      </c>
      <c r="AL2280" s="289">
        <v>8.8149673000000007E-6</v>
      </c>
      <c r="AM2280" s="289">
        <v>2.9471068999999998E-8</v>
      </c>
      <c r="AN2280" s="289">
        <v>1.0026706E-3</v>
      </c>
      <c r="AO2280" s="289">
        <v>4.0673171E-4</v>
      </c>
      <c r="AP2280" s="289">
        <v>1.0362425999999999E-3</v>
      </c>
      <c r="AQ2280" s="289">
        <v>7.2419413999999998E-5</v>
      </c>
      <c r="AR2280" s="289">
        <v>0.17680699</v>
      </c>
      <c r="AT2280" s="258"/>
      <c r="AU2280" s="258"/>
      <c r="AV2280" s="258"/>
      <c r="AW2280" s="258"/>
      <c r="AX2280" s="258"/>
      <c r="AY2280" s="258"/>
      <c r="AZ2280" s="258"/>
      <c r="BA2280" s="258"/>
      <c r="BB2280" s="258"/>
      <c r="BC2280" s="258"/>
      <c r="BD2280" s="258"/>
      <c r="BE2280" s="315"/>
      <c r="BF2280" s="315"/>
      <c r="BG2280" s="315"/>
      <c r="BH2280" s="315"/>
      <c r="BI2280" s="315"/>
      <c r="BJ2280" s="315"/>
      <c r="BK2280" s="315"/>
    </row>
    <row r="2281" spans="1:63" x14ac:dyDescent="0.25">
      <c r="A2281" s="43"/>
      <c r="B2281" s="9" t="s">
        <v>5770</v>
      </c>
      <c r="C2281" s="48" t="s">
        <v>2383</v>
      </c>
      <c r="D2281" s="289">
        <v>1.070201</v>
      </c>
      <c r="E2281" s="289">
        <v>0.39049906000000001</v>
      </c>
      <c r="F2281" s="289">
        <v>7.8278570000000006E-2</v>
      </c>
      <c r="G2281" s="289">
        <v>1.1788068000000001E-2</v>
      </c>
      <c r="H2281" s="289">
        <v>2.0729036999999999E-3</v>
      </c>
      <c r="I2281" s="289">
        <v>1.4401053E-2</v>
      </c>
      <c r="J2281" s="289">
        <v>1.1752640999999999E-2</v>
      </c>
      <c r="K2281" s="289">
        <v>1.1854959999999999E-2</v>
      </c>
      <c r="L2281" s="289">
        <v>3.9253789999999997E-2</v>
      </c>
      <c r="M2281" s="289">
        <v>0.51029999999999998</v>
      </c>
      <c r="N2281" s="289">
        <v>0</v>
      </c>
      <c r="O2281" s="289">
        <v>0</v>
      </c>
      <c r="P2281" s="290">
        <f t="shared" si="466"/>
        <v>2.8925856296296293</v>
      </c>
      <c r="Q2281" s="291">
        <v>82.185208000000003</v>
      </c>
      <c r="R2281" s="291">
        <v>73.123256999999995</v>
      </c>
      <c r="S2281" s="291">
        <v>7.5980800000000004</v>
      </c>
      <c r="T2281" s="291">
        <v>2.1633000000000001E-5</v>
      </c>
      <c r="U2281" s="291">
        <v>0.46338000000000001</v>
      </c>
      <c r="V2281" s="291">
        <v>0.11535860000000001</v>
      </c>
      <c r="W2281" s="291">
        <v>0.88510999999999995</v>
      </c>
      <c r="X2281" s="289">
        <f t="shared" si="467"/>
        <v>0.34985451675517698</v>
      </c>
      <c r="Y2281" s="289">
        <f t="shared" si="468"/>
        <v>0.11091991687479999</v>
      </c>
      <c r="Z2281" s="289">
        <f t="shared" si="469"/>
        <v>5.5753339647377005E-2</v>
      </c>
      <c r="AA2281" s="289">
        <f t="shared" si="470"/>
        <v>0.18318126023299999</v>
      </c>
      <c r="AB2281" s="289">
        <v>8.0177506999999995E-2</v>
      </c>
      <c r="AC2281" s="289">
        <v>7.3789743000000004E-6</v>
      </c>
      <c r="AD2281" s="289">
        <v>1.3273808999999999E-2</v>
      </c>
      <c r="AE2281" s="289">
        <v>6.3277204999999998E-6</v>
      </c>
      <c r="AF2281" s="289">
        <v>1.7254572999999999E-2</v>
      </c>
      <c r="AG2281" s="289">
        <v>2.0032118000000001E-4</v>
      </c>
      <c r="AH2281" s="289">
        <v>5.2472176000000002E-2</v>
      </c>
      <c r="AI2281" s="289">
        <v>1.2718224000000001E-4</v>
      </c>
      <c r="AJ2281" s="289">
        <v>1.0072811E-4</v>
      </c>
      <c r="AK2281" s="289">
        <v>7.0019118999999994E-5</v>
      </c>
      <c r="AL2281" s="289">
        <v>1.0778584999999999E-5</v>
      </c>
      <c r="AM2281" s="289">
        <v>3.5713377000000001E-8</v>
      </c>
      <c r="AN2281" s="289">
        <v>1.2839392000000001E-3</v>
      </c>
      <c r="AO2281" s="289">
        <v>5.1789198000000002E-4</v>
      </c>
      <c r="AP2281" s="289">
        <v>1.1705887E-3</v>
      </c>
      <c r="AQ2281" s="289">
        <v>9.4320232999999996E-5</v>
      </c>
      <c r="AR2281" s="289">
        <v>0.18308694</v>
      </c>
      <c r="AT2281" s="258"/>
      <c r="AU2281" s="258"/>
      <c r="AV2281" s="258"/>
      <c r="AW2281" s="258"/>
      <c r="AX2281" s="258"/>
      <c r="AY2281" s="258"/>
      <c r="AZ2281" s="258"/>
      <c r="BA2281" s="258"/>
      <c r="BB2281" s="258"/>
      <c r="BC2281" s="258"/>
      <c r="BD2281" s="258"/>
      <c r="BE2281" s="315"/>
      <c r="BF2281" s="315"/>
      <c r="BG2281" s="315"/>
      <c r="BH2281" s="315"/>
      <c r="BI2281" s="315"/>
      <c r="BJ2281" s="315"/>
      <c r="BK2281" s="315"/>
    </row>
    <row r="2282" spans="1:63" x14ac:dyDescent="0.25">
      <c r="A2282" s="43"/>
      <c r="B2282" s="9" t="s">
        <v>5770</v>
      </c>
      <c r="C2282" s="48" t="s">
        <v>2384</v>
      </c>
      <c r="D2282" s="289">
        <v>1.780079</v>
      </c>
      <c r="E2282" s="289">
        <v>0.96130103</v>
      </c>
      <c r="F2282" s="289">
        <v>0.28530799000000001</v>
      </c>
      <c r="G2282" s="289">
        <v>7.0832337999999998E-3</v>
      </c>
      <c r="H2282" s="289">
        <v>1.4087593E-3</v>
      </c>
      <c r="I2282" s="289">
        <v>1.379327E-2</v>
      </c>
      <c r="J2282" s="289">
        <v>2.0126205000000001E-2</v>
      </c>
      <c r="K2282" s="289">
        <v>6.4986131000000001E-4</v>
      </c>
      <c r="L2282" s="289">
        <v>4.0867042999999999E-4</v>
      </c>
      <c r="M2282" s="289">
        <v>0.49</v>
      </c>
      <c r="N2282" s="289">
        <v>0</v>
      </c>
      <c r="O2282" s="289">
        <v>0</v>
      </c>
      <c r="P2282" s="290">
        <f>E2282/0.135</f>
        <v>7.1207483703703698</v>
      </c>
      <c r="Q2282" s="291">
        <v>128.66107</v>
      </c>
      <c r="R2282" s="291">
        <v>119.87782</v>
      </c>
      <c r="S2282" s="291">
        <v>8.0337599999999991</v>
      </c>
      <c r="T2282" s="291">
        <v>4.2687000000000001E-7</v>
      </c>
      <c r="U2282" s="291">
        <v>0.25996999999999998</v>
      </c>
      <c r="V2282" s="291">
        <v>9.2365100000000005E-4</v>
      </c>
      <c r="W2282" s="291">
        <v>0.48859000000000002</v>
      </c>
      <c r="X2282" s="289">
        <f t="shared" si="467"/>
        <v>0.67963323428613398</v>
      </c>
      <c r="Y2282" s="289">
        <f t="shared" si="468"/>
        <v>0.24939710196663997</v>
      </c>
      <c r="Z2282" s="289">
        <f t="shared" si="469"/>
        <v>0.12996680963529403</v>
      </c>
      <c r="AA2282" s="289">
        <f t="shared" si="470"/>
        <v>0.30026932268419998</v>
      </c>
      <c r="AB2282" s="289">
        <v>0.19738290999999999</v>
      </c>
      <c r="AC2282" s="289">
        <v>1.6402313999999999E-7</v>
      </c>
      <c r="AD2282" s="289">
        <v>1.1198657000000001E-3</v>
      </c>
      <c r="AE2282" s="289">
        <v>2.2844854E-5</v>
      </c>
      <c r="AF2282" s="289">
        <v>5.0869378E-2</v>
      </c>
      <c r="AG2282" s="289">
        <v>1.9393895E-6</v>
      </c>
      <c r="AH2282" s="289">
        <v>0.12916759999999999</v>
      </c>
      <c r="AI2282" s="289">
        <v>4.7651177000000001E-4</v>
      </c>
      <c r="AJ2282" s="289">
        <v>4.8155814000000002E-5</v>
      </c>
      <c r="AK2282" s="289">
        <v>2.1405348E-4</v>
      </c>
      <c r="AL2282" s="289">
        <v>2.7263790000000001E-5</v>
      </c>
      <c r="AM2282" s="289">
        <v>9.1846939999999993E-9</v>
      </c>
      <c r="AN2282" s="289">
        <v>7.7479734000000003E-6</v>
      </c>
      <c r="AO2282" s="289">
        <v>2.00193E-5</v>
      </c>
      <c r="AP2282" s="289">
        <v>5.4483232000000003E-6</v>
      </c>
      <c r="AQ2282" s="289">
        <v>1.5626842E-6</v>
      </c>
      <c r="AR2282" s="289">
        <v>0.30026775999999999</v>
      </c>
      <c r="AT2282" s="258"/>
      <c r="AU2282" s="258"/>
      <c r="AV2282" s="258"/>
      <c r="AW2282" s="258"/>
      <c r="AX2282" s="258"/>
      <c r="AY2282" s="258"/>
      <c r="AZ2282" s="258"/>
      <c r="BA2282" s="258"/>
      <c r="BB2282" s="258"/>
      <c r="BC2282" s="258"/>
      <c r="BD2282" s="258"/>
      <c r="BE2282" s="315"/>
      <c r="BF2282" s="315"/>
      <c r="BG2282" s="315"/>
      <c r="BH2282" s="315"/>
      <c r="BI2282" s="315"/>
      <c r="BJ2282" s="315"/>
      <c r="BK2282" s="315"/>
    </row>
    <row r="2283" spans="1:63" x14ac:dyDescent="0.25">
      <c r="A2283" s="43"/>
      <c r="B2283" s="9" t="s">
        <v>5770</v>
      </c>
      <c r="C2283" s="48" t="s">
        <v>2385</v>
      </c>
      <c r="D2283" s="289">
        <v>3.0160399999999998</v>
      </c>
      <c r="E2283" s="289">
        <v>1.8121372</v>
      </c>
      <c r="F2283" s="289">
        <v>0.45266282000000002</v>
      </c>
      <c r="G2283" s="289">
        <v>1.5148174E-3</v>
      </c>
      <c r="H2283" s="289">
        <v>2.6348097999999999E-3</v>
      </c>
      <c r="I2283" s="289">
        <v>8.6479082999999998E-2</v>
      </c>
      <c r="J2283" s="289">
        <v>1.1993382E-2</v>
      </c>
      <c r="K2283" s="289">
        <v>3.6458446E-4</v>
      </c>
      <c r="L2283" s="289">
        <v>2.2453339999999999E-2</v>
      </c>
      <c r="M2283" s="289">
        <v>0.62580000000000002</v>
      </c>
      <c r="N2283" s="289">
        <v>0</v>
      </c>
      <c r="O2283" s="289">
        <v>0</v>
      </c>
      <c r="P2283" s="290">
        <f t="shared" si="466"/>
        <v>13.423238518518518</v>
      </c>
      <c r="Q2283" s="291">
        <v>288.47282000000001</v>
      </c>
      <c r="R2283" s="291">
        <v>163.22089</v>
      </c>
      <c r="S2283" s="291">
        <v>107.51661</v>
      </c>
      <c r="T2283" s="291">
        <v>6.4542239999999996E-5</v>
      </c>
      <c r="U2283" s="291">
        <v>3.5918302</v>
      </c>
      <c r="V2283" s="291">
        <v>2.0202711999999998</v>
      </c>
      <c r="W2283" s="291">
        <v>12.123154</v>
      </c>
      <c r="X2283" s="289">
        <f t="shared" si="467"/>
        <v>1.1405377236125789</v>
      </c>
      <c r="Y2283" s="289">
        <f t="shared" si="468"/>
        <v>0.47613346795200001</v>
      </c>
      <c r="Z2283" s="289">
        <f t="shared" si="469"/>
        <v>0.25549182251257901</v>
      </c>
      <c r="AA2283" s="289">
        <f t="shared" si="470"/>
        <v>0.40891243314799997</v>
      </c>
      <c r="AB2283" s="289">
        <v>0.37206697</v>
      </c>
      <c r="AC2283" s="289">
        <v>3.2487994999999998E-5</v>
      </c>
      <c r="AD2283" s="289">
        <v>1.1217403000000001E-2</v>
      </c>
      <c r="AE2283" s="289">
        <v>2.1652957E-5</v>
      </c>
      <c r="AF2283" s="289">
        <v>8.9358145E-2</v>
      </c>
      <c r="AG2283" s="289">
        <v>3.4368089999999999E-3</v>
      </c>
      <c r="AH2283" s="289">
        <v>0.24351918</v>
      </c>
      <c r="AI2283" s="289">
        <v>7.4187891000000001E-4</v>
      </c>
      <c r="AJ2283" s="289">
        <v>7.6962866000000008E-6</v>
      </c>
      <c r="AK2283" s="289">
        <v>2.9582700999999999E-4</v>
      </c>
      <c r="AL2283" s="289">
        <v>7.7721339999999993E-6</v>
      </c>
      <c r="AM2283" s="289">
        <v>3.1171978999999999E-8</v>
      </c>
      <c r="AN2283" s="289">
        <v>4.4487138999999998E-3</v>
      </c>
      <c r="AO2283" s="289">
        <v>1.9587571999999998E-3</v>
      </c>
      <c r="AP2283" s="289">
        <v>4.5119658999999996E-3</v>
      </c>
      <c r="AQ2283" s="289">
        <v>7.9193148000000004E-5</v>
      </c>
      <c r="AR2283" s="289">
        <v>0.40883323999999999</v>
      </c>
      <c r="AT2283" s="258"/>
      <c r="AU2283" s="258"/>
      <c r="AV2283" s="258"/>
      <c r="AW2283" s="258"/>
      <c r="AX2283" s="258"/>
      <c r="AY2283" s="258"/>
      <c r="AZ2283" s="258"/>
      <c r="BA2283" s="258"/>
      <c r="BB2283" s="258"/>
      <c r="BC2283" s="258"/>
      <c r="BD2283" s="258"/>
      <c r="BE2283" s="315"/>
      <c r="BF2283" s="315"/>
      <c r="BG2283" s="315"/>
      <c r="BH2283" s="315"/>
      <c r="BI2283" s="315"/>
      <c r="BJ2283" s="315"/>
      <c r="BK2283" s="315"/>
    </row>
    <row r="2284" spans="1:63" x14ac:dyDescent="0.25">
      <c r="A2284" s="43"/>
      <c r="B2284" s="9" t="s">
        <v>5770</v>
      </c>
      <c r="C2284" s="48" t="s">
        <v>2386</v>
      </c>
      <c r="D2284" s="293">
        <v>0.43974742999999999</v>
      </c>
      <c r="E2284" s="293">
        <v>0.33339023000000001</v>
      </c>
      <c r="F2284" s="293">
        <v>8.3279213000000005E-2</v>
      </c>
      <c r="G2284" s="293">
        <v>2.7869043000000002E-4</v>
      </c>
      <c r="H2284" s="293">
        <v>4.8474245999999998E-4</v>
      </c>
      <c r="I2284" s="293">
        <v>1.5910098000000001E-2</v>
      </c>
      <c r="J2284" s="293">
        <v>2.2064976000000002E-3</v>
      </c>
      <c r="K2284" s="293">
        <v>6.7074885000000003E-5</v>
      </c>
      <c r="L2284" s="293">
        <v>4.1308815999999996E-3</v>
      </c>
      <c r="M2284" s="293">
        <v>0</v>
      </c>
      <c r="N2284" s="293">
        <v>0</v>
      </c>
      <c r="O2284" s="293">
        <v>0</v>
      </c>
      <c r="P2284" s="290">
        <f t="shared" si="466"/>
        <v>2.469557259259259</v>
      </c>
      <c r="Q2284" s="291">
        <v>53.072150999999998</v>
      </c>
      <c r="R2284" s="291">
        <v>30.028769</v>
      </c>
      <c r="S2284" s="291">
        <v>19.780505000000002</v>
      </c>
      <c r="T2284" s="291">
        <v>1.187424E-5</v>
      </c>
      <c r="U2284" s="291">
        <v>0.6608115</v>
      </c>
      <c r="V2284" s="291">
        <v>0.37168193999999999</v>
      </c>
      <c r="W2284" s="291">
        <v>2.2303725000000001</v>
      </c>
      <c r="X2284" s="289">
        <f t="shared" si="467"/>
        <v>0.2098318664931042</v>
      </c>
      <c r="Y2284" s="289">
        <f t="shared" si="468"/>
        <v>8.7597255830000012E-2</v>
      </c>
      <c r="Z2284" s="289">
        <f t="shared" si="469"/>
        <v>4.7004430004104196E-2</v>
      </c>
      <c r="AA2284" s="289">
        <f t="shared" si="470"/>
        <v>7.5230180659000001E-2</v>
      </c>
      <c r="AB2284" s="289">
        <v>6.8451491000000003E-2</v>
      </c>
      <c r="AC2284" s="289">
        <v>5.9770199000000003E-6</v>
      </c>
      <c r="AD2284" s="289">
        <v>2.0637359E-3</v>
      </c>
      <c r="AE2284" s="289">
        <v>3.9836300999999998E-6</v>
      </c>
      <c r="AF2284" s="289">
        <v>1.6439776999999999E-2</v>
      </c>
      <c r="AG2284" s="289">
        <v>6.3229127999999996E-4</v>
      </c>
      <c r="AH2284" s="289">
        <v>4.4801748000000002E-2</v>
      </c>
      <c r="AI2284" s="289">
        <v>1.3648811000000001E-4</v>
      </c>
      <c r="AJ2284" s="289">
        <v>1.415934E-6</v>
      </c>
      <c r="AK2284" s="289">
        <v>5.4425146999999997E-5</v>
      </c>
      <c r="AL2284" s="289">
        <v>1.4298882E-6</v>
      </c>
      <c r="AM2284" s="289">
        <v>5.7349041999999998E-9</v>
      </c>
      <c r="AN2284" s="289">
        <v>8.1845775000000001E-4</v>
      </c>
      <c r="AO2284" s="289">
        <v>3.6036483E-4</v>
      </c>
      <c r="AP2284" s="289">
        <v>8.3009461000000003E-4</v>
      </c>
      <c r="AQ2284" s="289">
        <v>1.4569659E-5</v>
      </c>
      <c r="AR2284" s="289">
        <v>7.5215611000000002E-2</v>
      </c>
      <c r="AT2284" s="258"/>
      <c r="AU2284" s="258"/>
      <c r="AV2284" s="258"/>
      <c r="AW2284" s="258"/>
      <c r="AX2284" s="258"/>
      <c r="AY2284" s="258"/>
      <c r="AZ2284" s="258"/>
      <c r="BA2284" s="258"/>
      <c r="BB2284" s="258"/>
      <c r="BC2284" s="258"/>
      <c r="BD2284" s="258"/>
      <c r="BE2284" s="315"/>
      <c r="BF2284" s="315"/>
      <c r="BG2284" s="315"/>
      <c r="BH2284" s="315"/>
      <c r="BI2284" s="315"/>
      <c r="BJ2284" s="315"/>
      <c r="BK2284" s="315"/>
    </row>
    <row r="2285" spans="1:63" x14ac:dyDescent="0.25">
      <c r="A2285" s="43"/>
      <c r="B2285" s="9" t="s">
        <v>5770</v>
      </c>
      <c r="C2285" s="48" t="s">
        <v>6472</v>
      </c>
      <c r="D2285" s="289">
        <v>0.66921587999999999</v>
      </c>
      <c r="E2285" s="289">
        <v>0.42081879999999999</v>
      </c>
      <c r="F2285" s="289">
        <v>9.0507927000000002E-2</v>
      </c>
      <c r="G2285" s="289">
        <v>3.6530012000000001E-2</v>
      </c>
      <c r="H2285" s="289">
        <v>9.4260166999999998E-4</v>
      </c>
      <c r="I2285" s="289">
        <v>1.2676511999999999E-2</v>
      </c>
      <c r="J2285" s="289">
        <v>8.7266690999999993E-2</v>
      </c>
      <c r="K2285" s="289">
        <v>1.7143538999999999E-4</v>
      </c>
      <c r="L2285" s="289">
        <v>2.0301906000000002E-2</v>
      </c>
      <c r="M2285" s="289">
        <v>0</v>
      </c>
      <c r="N2285" s="289">
        <v>0</v>
      </c>
      <c r="O2285" s="289">
        <v>0</v>
      </c>
      <c r="P2285" s="290">
        <f t="shared" si="466"/>
        <v>3.1171762962962961</v>
      </c>
      <c r="Q2285" s="291">
        <v>78.247729000000007</v>
      </c>
      <c r="R2285" s="291">
        <v>42.178507000000003</v>
      </c>
      <c r="S2285" s="291">
        <v>9.7725600000000004</v>
      </c>
      <c r="T2285" s="291">
        <v>2.0656E-4</v>
      </c>
      <c r="U2285" s="291">
        <v>24.907</v>
      </c>
      <c r="V2285" s="291">
        <v>0.17375499999999999</v>
      </c>
      <c r="W2285" s="291">
        <v>1.2157</v>
      </c>
      <c r="X2285" s="289">
        <f t="shared" si="467"/>
        <v>0.33290660387099802</v>
      </c>
      <c r="Y2285" s="289">
        <f t="shared" si="468"/>
        <v>0.11800700290630001</v>
      </c>
      <c r="Z2285" s="289">
        <f t="shared" si="469"/>
        <v>0.109096245191698</v>
      </c>
      <c r="AA2285" s="289">
        <f t="shared" si="470"/>
        <v>0.105803355773</v>
      </c>
      <c r="AB2285" s="289">
        <v>8.6391094000000002E-2</v>
      </c>
      <c r="AC2285" s="289">
        <v>1.5841577000000001E-5</v>
      </c>
      <c r="AD2285" s="289">
        <v>1.4415682000000001E-2</v>
      </c>
      <c r="AE2285" s="289">
        <v>6.5412492999999998E-6</v>
      </c>
      <c r="AF2285" s="289">
        <v>1.6865080000000001E-2</v>
      </c>
      <c r="AG2285" s="289">
        <v>3.1276407999999999E-4</v>
      </c>
      <c r="AH2285" s="289">
        <v>5.6538237999999998E-2</v>
      </c>
      <c r="AI2285" s="289">
        <v>1.6268266E-4</v>
      </c>
      <c r="AJ2285" s="289">
        <v>1.7374130000000001E-4</v>
      </c>
      <c r="AK2285" s="289">
        <v>2.3083946999999999E-3</v>
      </c>
      <c r="AL2285" s="289">
        <v>2.5444846999999999E-5</v>
      </c>
      <c r="AM2285" s="289">
        <v>4.1984697999999998E-8</v>
      </c>
      <c r="AN2285" s="289">
        <v>4.6188939999999998E-2</v>
      </c>
      <c r="AO2285" s="289">
        <v>2.0059273999999999E-3</v>
      </c>
      <c r="AP2285" s="289">
        <v>1.6928342999999999E-3</v>
      </c>
      <c r="AQ2285" s="289">
        <v>6.1085773000000003E-5</v>
      </c>
      <c r="AR2285" s="289">
        <v>0.10574227</v>
      </c>
      <c r="AT2285" s="258"/>
      <c r="AU2285" s="258"/>
      <c r="AV2285" s="258"/>
      <c r="AW2285" s="258"/>
      <c r="AX2285" s="258"/>
      <c r="AY2285" s="258"/>
      <c r="AZ2285" s="258"/>
      <c r="BA2285" s="258"/>
      <c r="BB2285" s="258"/>
      <c r="BC2285" s="258"/>
      <c r="BD2285" s="258"/>
      <c r="BE2285" s="315"/>
      <c r="BF2285" s="315"/>
      <c r="BG2285" s="315"/>
      <c r="BH2285" s="315"/>
      <c r="BI2285" s="315"/>
      <c r="BJ2285" s="315"/>
      <c r="BK2285" s="315"/>
    </row>
    <row r="2286" spans="1:63" x14ac:dyDescent="0.25">
      <c r="A2286" s="43"/>
      <c r="B2286" s="9" t="s">
        <v>5770</v>
      </c>
      <c r="C2286" s="48" t="s">
        <v>2387</v>
      </c>
      <c r="D2286" s="289">
        <v>1.7879456</v>
      </c>
      <c r="E2286" s="289">
        <v>1.0100290000000001</v>
      </c>
      <c r="F2286" s="289">
        <v>0.25230019999999997</v>
      </c>
      <c r="G2286" s="289">
        <v>8.4431215E-4</v>
      </c>
      <c r="H2286" s="289">
        <v>1.4685612E-3</v>
      </c>
      <c r="I2286" s="289">
        <v>4.8200754999999998E-2</v>
      </c>
      <c r="J2286" s="289">
        <v>6.6847388000000002E-3</v>
      </c>
      <c r="K2286" s="289">
        <v>2.0320805000000001E-4</v>
      </c>
      <c r="L2286" s="289">
        <v>1.2514793999999999E-2</v>
      </c>
      <c r="M2286" s="289">
        <v>0.45569999999999999</v>
      </c>
      <c r="N2286" s="289">
        <v>0</v>
      </c>
      <c r="O2286" s="289">
        <v>0</v>
      </c>
      <c r="P2286" s="290">
        <f t="shared" si="466"/>
        <v>7.4816962962962963</v>
      </c>
      <c r="Q2286" s="291">
        <v>160.78578999999999</v>
      </c>
      <c r="R2286" s="291">
        <v>90.974254000000002</v>
      </c>
      <c r="S2286" s="291">
        <v>59.926422000000002</v>
      </c>
      <c r="T2286" s="291">
        <v>3.597384E-5</v>
      </c>
      <c r="U2286" s="291">
        <v>2.0019746</v>
      </c>
      <c r="V2286" s="291">
        <v>1.1260364</v>
      </c>
      <c r="W2286" s="291">
        <v>6.7570693999999998</v>
      </c>
      <c r="X2286" s="289">
        <f t="shared" si="467"/>
        <v>0.63570031322849307</v>
      </c>
      <c r="Y2286" s="289">
        <f t="shared" si="468"/>
        <v>0.26538201428600006</v>
      </c>
      <c r="Z2286" s="289">
        <f t="shared" si="469"/>
        <v>0.14240320914149301</v>
      </c>
      <c r="AA2286" s="289">
        <f t="shared" si="470"/>
        <v>0.22791508980099998</v>
      </c>
      <c r="AB2286" s="289">
        <v>0.20737858000000001</v>
      </c>
      <c r="AC2286" s="289">
        <v>1.81078E-5</v>
      </c>
      <c r="AD2286" s="289">
        <v>6.2522322E-3</v>
      </c>
      <c r="AE2286" s="289">
        <v>1.2068686E-5</v>
      </c>
      <c r="AF2286" s="289">
        <v>4.9805454999999998E-2</v>
      </c>
      <c r="AG2286" s="289">
        <v>1.9155706000000001E-3</v>
      </c>
      <c r="AH2286" s="289">
        <v>0.13573003</v>
      </c>
      <c r="AI2286" s="289">
        <v>4.1350026000000001E-4</v>
      </c>
      <c r="AJ2286" s="289">
        <v>4.2896711000000004E-6</v>
      </c>
      <c r="AK2286" s="289">
        <v>1.6488479E-4</v>
      </c>
      <c r="AL2286" s="289">
        <v>4.3319460999999999E-6</v>
      </c>
      <c r="AM2286" s="289">
        <v>1.7374293000000001E-8</v>
      </c>
      <c r="AN2286" s="289">
        <v>2.4795749999999999E-3</v>
      </c>
      <c r="AO2286" s="289">
        <v>1.0917505E-3</v>
      </c>
      <c r="AP2286" s="289">
        <v>2.5148295999999999E-3</v>
      </c>
      <c r="AQ2286" s="289">
        <v>4.4139801000000003E-5</v>
      </c>
      <c r="AR2286" s="289">
        <v>0.22787094999999999</v>
      </c>
      <c r="AT2286" s="193"/>
      <c r="AU2286" s="193"/>
      <c r="AV2286" s="193"/>
      <c r="AW2286" s="193"/>
      <c r="AX2286" s="193"/>
      <c r="AY2286" s="193"/>
      <c r="AZ2286" s="193"/>
      <c r="BA2286" s="193"/>
      <c r="BB2286" s="193"/>
      <c r="BC2286" s="193"/>
      <c r="BD2286" s="193"/>
      <c r="BE2286" s="315"/>
      <c r="BF2286" s="315"/>
      <c r="BG2286" s="315"/>
      <c r="BH2286" s="315"/>
      <c r="BI2286" s="315"/>
      <c r="BJ2286" s="315"/>
      <c r="BK2286" s="315"/>
    </row>
    <row r="2287" spans="1:63" x14ac:dyDescent="0.25">
      <c r="A2287" s="43"/>
      <c r="B2287" s="9" t="s">
        <v>5770</v>
      </c>
      <c r="C2287" s="48" t="s">
        <v>2388</v>
      </c>
      <c r="D2287" s="289">
        <v>1.0432627000000001</v>
      </c>
      <c r="E2287" s="289">
        <v>0.54310343999999999</v>
      </c>
      <c r="F2287" s="289">
        <v>0.13566452000000001</v>
      </c>
      <c r="G2287" s="289">
        <v>4.5399570999999999E-4</v>
      </c>
      <c r="H2287" s="289">
        <v>7.8966110999999998E-4</v>
      </c>
      <c r="I2287" s="289">
        <v>2.5918063000000002E-2</v>
      </c>
      <c r="J2287" s="289">
        <v>3.5944558000000001E-3</v>
      </c>
      <c r="K2287" s="289">
        <v>1.0926715000000001E-4</v>
      </c>
      <c r="L2287" s="289">
        <v>6.7293392999999996E-3</v>
      </c>
      <c r="M2287" s="289">
        <v>0.32690000000000002</v>
      </c>
      <c r="N2287" s="289">
        <v>0</v>
      </c>
      <c r="O2287" s="289">
        <v>0</v>
      </c>
      <c r="P2287" s="290">
        <f t="shared" si="466"/>
        <v>4.0229884444444437</v>
      </c>
      <c r="Q2287" s="291">
        <v>86.456247000000005</v>
      </c>
      <c r="R2287" s="291">
        <v>48.917833000000002</v>
      </c>
      <c r="S2287" s="291">
        <v>32.223080000000003</v>
      </c>
      <c r="T2287" s="291">
        <v>1.934352E-5</v>
      </c>
      <c r="U2287" s="291">
        <v>1.0764832</v>
      </c>
      <c r="V2287" s="291">
        <v>0.60548186999999998</v>
      </c>
      <c r="W2287" s="291">
        <v>3.6333487</v>
      </c>
      <c r="X2287" s="289">
        <f t="shared" si="467"/>
        <v>0.341822887033644</v>
      </c>
      <c r="Y2287" s="289">
        <f t="shared" si="468"/>
        <v>0.1426987595202</v>
      </c>
      <c r="Z2287" s="289">
        <f t="shared" si="469"/>
        <v>7.6571733068444017E-2</v>
      </c>
      <c r="AA2287" s="289">
        <f t="shared" si="470"/>
        <v>0.122552394445</v>
      </c>
      <c r="AB2287" s="289">
        <v>0.11150968999999999</v>
      </c>
      <c r="AC2287" s="289">
        <v>9.7367582999999996E-6</v>
      </c>
      <c r="AD2287" s="289">
        <v>3.3618924000000001E-3</v>
      </c>
      <c r="AE2287" s="289">
        <v>6.4894618999999997E-6</v>
      </c>
      <c r="AF2287" s="289">
        <v>2.6780927999999999E-2</v>
      </c>
      <c r="AG2287" s="289">
        <v>1.0300229000000001E-3</v>
      </c>
      <c r="AH2287" s="289">
        <v>7.2983492999999997E-2</v>
      </c>
      <c r="AI2287" s="289">
        <v>2.2234353000000001E-4</v>
      </c>
      <c r="AJ2287" s="289">
        <v>2.3066022E-6</v>
      </c>
      <c r="AK2287" s="289">
        <v>8.8660320000000004E-5</v>
      </c>
      <c r="AL2287" s="289">
        <v>2.3293339E-6</v>
      </c>
      <c r="AM2287" s="289">
        <v>9.3423440000000007E-9</v>
      </c>
      <c r="AN2287" s="289">
        <v>1.3332941000000001E-3</v>
      </c>
      <c r="AO2287" s="289">
        <v>5.8704594000000005E-4</v>
      </c>
      <c r="AP2287" s="289">
        <v>1.3522509E-3</v>
      </c>
      <c r="AQ2287" s="289">
        <v>2.3734445000000001E-5</v>
      </c>
      <c r="AR2287" s="289">
        <v>0.12252866</v>
      </c>
      <c r="AT2287" s="193"/>
      <c r="AU2287" s="193"/>
      <c r="AV2287" s="193"/>
      <c r="AW2287" s="193"/>
      <c r="AX2287" s="193"/>
      <c r="AY2287" s="193"/>
      <c r="AZ2287" s="193"/>
      <c r="BA2287" s="193"/>
      <c r="BB2287" s="193"/>
      <c r="BC2287" s="193"/>
      <c r="BD2287" s="193"/>
      <c r="BE2287" s="315"/>
      <c r="BF2287" s="315"/>
      <c r="BG2287" s="315"/>
      <c r="BH2287" s="315"/>
      <c r="BI2287" s="315"/>
      <c r="BJ2287" s="315"/>
      <c r="BK2287" s="315"/>
    </row>
    <row r="2288" spans="1:63" x14ac:dyDescent="0.25">
      <c r="A2288" s="43"/>
      <c r="B2288" s="9" t="s">
        <v>5770</v>
      </c>
      <c r="C2288" s="48" t="s">
        <v>2389</v>
      </c>
      <c r="D2288" s="289">
        <v>1.0275993000000001</v>
      </c>
      <c r="E2288" s="289">
        <v>0.26634805</v>
      </c>
      <c r="F2288" s="289">
        <v>4.6434589999999998E-2</v>
      </c>
      <c r="G2288" s="289">
        <v>8.7469071999999996E-4</v>
      </c>
      <c r="H2288" s="289">
        <v>1.4954313000000001E-3</v>
      </c>
      <c r="I2288" s="289">
        <v>4.0955710999999997E-3</v>
      </c>
      <c r="J2288" s="289">
        <v>4.9439191000000002E-3</v>
      </c>
      <c r="K2288" s="289">
        <v>3.2687559999999998E-3</v>
      </c>
      <c r="L2288" s="289">
        <v>1.3825383000000001E-4</v>
      </c>
      <c r="M2288" s="289">
        <v>0.7</v>
      </c>
      <c r="N2288" s="289">
        <v>0</v>
      </c>
      <c r="O2288" s="289">
        <v>0</v>
      </c>
      <c r="P2288" s="290">
        <f t="shared" si="466"/>
        <v>1.9729485185185185</v>
      </c>
      <c r="Q2288" s="291">
        <v>75.125675000000001</v>
      </c>
      <c r="R2288" s="291">
        <v>70.409653000000006</v>
      </c>
      <c r="S2288" s="291">
        <v>4.2350000000000003</v>
      </c>
      <c r="T2288" s="291">
        <v>7.2884000000000006E-8</v>
      </c>
      <c r="U2288" s="291">
        <v>0.18468000000000001</v>
      </c>
      <c r="V2288" s="291">
        <v>1.424373E-4</v>
      </c>
      <c r="W2288" s="291">
        <v>0.29620000000000002</v>
      </c>
      <c r="X2288" s="289">
        <f t="shared" si="467"/>
        <v>0.27673871847590958</v>
      </c>
      <c r="Y2288" s="289">
        <f t="shared" si="468"/>
        <v>6.4658406792588996E-2</v>
      </c>
      <c r="Z2288" s="289">
        <f t="shared" si="469"/>
        <v>3.5901522684620601E-2</v>
      </c>
      <c r="AA2288" s="289">
        <f t="shared" si="470"/>
        <v>0.17617878899870001</v>
      </c>
      <c r="AB2288" s="289">
        <v>5.4686476999999997E-2</v>
      </c>
      <c r="AC2288" s="289">
        <v>2.7757689E-8</v>
      </c>
      <c r="AD2288" s="289">
        <v>2.3877773E-4</v>
      </c>
      <c r="AE2288" s="289">
        <v>5.8863619000000004E-6</v>
      </c>
      <c r="AF2288" s="289">
        <v>9.7269088999999993E-3</v>
      </c>
      <c r="AG2288" s="289">
        <v>3.2904300000000002E-7</v>
      </c>
      <c r="AH2288" s="289">
        <v>3.5787644E-2</v>
      </c>
      <c r="AI2288" s="289">
        <v>7.4868960000000002E-5</v>
      </c>
      <c r="AJ2288" s="289">
        <v>6.5105296000000004E-6</v>
      </c>
      <c r="AK2288" s="289">
        <v>2.3809811E-5</v>
      </c>
      <c r="AL2288" s="289">
        <v>3.2552203000000001E-6</v>
      </c>
      <c r="AM2288" s="289">
        <v>1.5558206000000001E-9</v>
      </c>
      <c r="AN2288" s="289">
        <v>1.4123931E-6</v>
      </c>
      <c r="AO2288" s="289">
        <v>4.9277934000000003E-6</v>
      </c>
      <c r="AP2288" s="289">
        <v>-9.0757859999999998E-7</v>
      </c>
      <c r="AQ2288" s="289">
        <v>6.489987E-7</v>
      </c>
      <c r="AR2288" s="289">
        <v>0.17617814000000001</v>
      </c>
      <c r="AT2288" s="193"/>
      <c r="AU2288" s="193"/>
      <c r="AV2288" s="193"/>
      <c r="AW2288" s="193"/>
      <c r="AX2288" s="193"/>
      <c r="AY2288" s="193"/>
      <c r="AZ2288" s="193"/>
      <c r="BA2288" s="193"/>
      <c r="BB2288" s="193"/>
      <c r="BC2288" s="193"/>
      <c r="BD2288" s="193"/>
      <c r="BE2288" s="315"/>
      <c r="BF2288" s="315"/>
      <c r="BG2288" s="315"/>
      <c r="BH2288" s="315"/>
      <c r="BI2288" s="315"/>
      <c r="BJ2288" s="315"/>
      <c r="BK2288" s="315"/>
    </row>
    <row r="2289" spans="1:63" x14ac:dyDescent="0.25">
      <c r="A2289" s="43"/>
      <c r="B2289" s="9" t="s">
        <v>5770</v>
      </c>
      <c r="C2289" s="48" t="s">
        <v>2390</v>
      </c>
      <c r="D2289" s="289">
        <v>0.75090931999999999</v>
      </c>
      <c r="E2289" s="289">
        <v>0.20579389000000001</v>
      </c>
      <c r="F2289" s="289">
        <v>4.2684212999999999E-2</v>
      </c>
      <c r="G2289" s="289">
        <v>6.1420056999999997E-4</v>
      </c>
      <c r="H2289" s="289">
        <v>1.3377352999999999E-3</v>
      </c>
      <c r="I2289" s="289">
        <v>3.5377E-3</v>
      </c>
      <c r="J2289" s="289">
        <v>3.7487229999999998E-3</v>
      </c>
      <c r="K2289" s="289">
        <v>2.2885739999999998E-3</v>
      </c>
      <c r="L2289" s="289">
        <v>1.2416883000000001E-4</v>
      </c>
      <c r="M2289" s="289">
        <v>0.49</v>
      </c>
      <c r="N2289" s="289">
        <v>7.8012000000000003E-4</v>
      </c>
      <c r="O2289" s="289">
        <v>0</v>
      </c>
      <c r="P2289" s="290">
        <f t="shared" si="466"/>
        <v>1.5243991851851852</v>
      </c>
      <c r="Q2289" s="291">
        <v>55.209336999999998</v>
      </c>
      <c r="R2289" s="291">
        <v>51.755324999999999</v>
      </c>
      <c r="S2289" s="291">
        <v>3.0956611000000001</v>
      </c>
      <c r="T2289" s="291">
        <v>1.297548E-7</v>
      </c>
      <c r="U2289" s="291">
        <v>0.13365773</v>
      </c>
      <c r="V2289" s="291">
        <v>2.5642638000000001E-3</v>
      </c>
      <c r="W2289" s="291">
        <v>0.22212920999999999</v>
      </c>
      <c r="X2289" s="289">
        <f t="shared" si="467"/>
        <v>0.20872900830677191</v>
      </c>
      <c r="Y2289" s="289">
        <f t="shared" si="468"/>
        <v>5.1315960095951005E-2</v>
      </c>
      <c r="Z2289" s="289">
        <f t="shared" si="469"/>
        <v>2.7899887302880906E-2</v>
      </c>
      <c r="AA2289" s="289">
        <f t="shared" si="470"/>
        <v>0.12951316090793999</v>
      </c>
      <c r="AB2289" s="289">
        <v>4.2254722000000002E-2</v>
      </c>
      <c r="AC2289" s="289">
        <v>5.9062950999999998E-8</v>
      </c>
      <c r="AD2289" s="289">
        <v>4.6374843000000001E-4</v>
      </c>
      <c r="AE2289" s="289">
        <v>4.8626605000000003E-6</v>
      </c>
      <c r="AF2289" s="289">
        <v>8.5881450000000002E-3</v>
      </c>
      <c r="AG2289" s="289">
        <v>4.4229425E-6</v>
      </c>
      <c r="AH2289" s="289">
        <v>2.7652599999999999E-2</v>
      </c>
      <c r="AI2289" s="289">
        <v>6.8648300000000005E-5</v>
      </c>
      <c r="AJ2289" s="289">
        <v>4.5673965000000001E-6</v>
      </c>
      <c r="AK2289" s="289">
        <v>2.2182793000000001E-5</v>
      </c>
      <c r="AL2289" s="289">
        <v>2.2886485000000002E-6</v>
      </c>
      <c r="AM2289" s="289">
        <v>1.3635809E-9</v>
      </c>
      <c r="AN2289" s="289">
        <v>6.4157246999999996E-6</v>
      </c>
      <c r="AO2289" s="289">
        <v>1.3831417E-4</v>
      </c>
      <c r="AP2289" s="289">
        <v>4.8689066000000003E-6</v>
      </c>
      <c r="AQ2289" s="289">
        <v>5.5090793999999999E-7</v>
      </c>
      <c r="AR2289" s="289">
        <v>0.12951261</v>
      </c>
      <c r="AT2289" s="193"/>
      <c r="AU2289" s="193"/>
      <c r="AV2289" s="193"/>
      <c r="AW2289" s="193"/>
      <c r="AX2289" s="193"/>
      <c r="AY2289" s="193"/>
      <c r="AZ2289" s="193"/>
      <c r="BA2289" s="193"/>
      <c r="BB2289" s="193"/>
      <c r="BC2289" s="193"/>
      <c r="BD2289" s="193"/>
      <c r="BE2289" s="315"/>
      <c r="BF2289" s="315"/>
      <c r="BG2289" s="315"/>
      <c r="BH2289" s="315"/>
      <c r="BI2289" s="315"/>
      <c r="BJ2289" s="315"/>
      <c r="BK2289" s="315"/>
    </row>
    <row r="2290" spans="1:63" x14ac:dyDescent="0.25">
      <c r="A2290" s="135">
        <v>1</v>
      </c>
      <c r="B2290" s="9" t="s">
        <v>5770</v>
      </c>
      <c r="C2290" s="48" t="s">
        <v>2391</v>
      </c>
      <c r="D2290" s="289">
        <v>1.3109542999999999</v>
      </c>
      <c r="E2290" s="289">
        <v>0.45590750000000002</v>
      </c>
      <c r="F2290" s="289">
        <v>7.9276263E-2</v>
      </c>
      <c r="G2290" s="289">
        <v>1.6443715999999999E-3</v>
      </c>
      <c r="H2290" s="289">
        <v>1.1650937999999999E-3</v>
      </c>
      <c r="I2290" s="289">
        <v>6.1543711000000001E-3</v>
      </c>
      <c r="J2290" s="289">
        <v>1.1049237E-2</v>
      </c>
      <c r="K2290" s="289">
        <v>9.3424785999999995E-4</v>
      </c>
      <c r="L2290" s="289">
        <v>9.2325606999999995E-4</v>
      </c>
      <c r="M2290" s="289">
        <v>0.75390000000000001</v>
      </c>
      <c r="N2290" s="289">
        <v>0</v>
      </c>
      <c r="O2290" s="289">
        <v>0</v>
      </c>
      <c r="P2290" s="290">
        <f t="shared" si="466"/>
        <v>3.3770925925925925</v>
      </c>
      <c r="Q2290" s="291">
        <v>89.629429999999999</v>
      </c>
      <c r="R2290" s="291">
        <v>85.508898000000002</v>
      </c>
      <c r="S2290" s="291">
        <v>3.6939839999999999</v>
      </c>
      <c r="T2290" s="291">
        <v>2.2086999999999999E-7</v>
      </c>
      <c r="U2290" s="291">
        <v>0.19467999999999999</v>
      </c>
      <c r="V2290" s="291">
        <v>4.77899E-4</v>
      </c>
      <c r="W2290" s="291">
        <v>0.23139000000000001</v>
      </c>
      <c r="X2290" s="289">
        <f t="shared" si="467"/>
        <v>0.3857308080481382</v>
      </c>
      <c r="Y2290" s="289">
        <f t="shared" si="468"/>
        <v>0.1102040278926</v>
      </c>
      <c r="Z2290" s="289">
        <f t="shared" si="469"/>
        <v>6.1460310006038188E-2</v>
      </c>
      <c r="AA2290" s="289">
        <f t="shared" si="470"/>
        <v>0.2140664701495</v>
      </c>
      <c r="AB2290" s="289">
        <v>9.3608389E-2</v>
      </c>
      <c r="AC2290" s="289">
        <v>4.1345240999999997E-6</v>
      </c>
      <c r="AD2290" s="289">
        <v>6.9543268000000005E-4</v>
      </c>
      <c r="AE2290" s="289">
        <v>8.6334340000000007E-6</v>
      </c>
      <c r="AF2290" s="289">
        <v>1.5886430999999999E-2</v>
      </c>
      <c r="AG2290" s="289">
        <v>1.0072545E-6</v>
      </c>
      <c r="AH2290" s="289">
        <v>6.1252600999999997E-2</v>
      </c>
      <c r="AI2290" s="289">
        <v>1.2954993000000001E-4</v>
      </c>
      <c r="AJ2290" s="289">
        <v>1.1282211E-5</v>
      </c>
      <c r="AK2290" s="289">
        <v>4.4776055999999999E-5</v>
      </c>
      <c r="AL2290" s="289">
        <v>5.3007997000000003E-6</v>
      </c>
      <c r="AM2290" s="289">
        <v>4.4155381999999997E-9</v>
      </c>
      <c r="AN2290" s="289">
        <v>4.0850355000000003E-6</v>
      </c>
      <c r="AO2290" s="289">
        <v>1.0987903E-5</v>
      </c>
      <c r="AP2290" s="289">
        <v>1.7226553000000001E-6</v>
      </c>
      <c r="AQ2290" s="289">
        <v>4.7401495000000001E-6</v>
      </c>
      <c r="AR2290" s="289">
        <v>0.21406173000000001</v>
      </c>
      <c r="AT2290" s="193"/>
      <c r="AU2290" s="193"/>
      <c r="AV2290" s="193"/>
      <c r="AW2290" s="193"/>
      <c r="AX2290" s="193"/>
      <c r="AY2290" s="193"/>
      <c r="AZ2290" s="193"/>
      <c r="BA2290" s="193"/>
      <c r="BB2290" s="193"/>
      <c r="BC2290" s="193"/>
      <c r="BD2290" s="193"/>
      <c r="BE2290" s="315"/>
      <c r="BF2290" s="315"/>
      <c r="BG2290" s="315"/>
      <c r="BH2290" s="315"/>
      <c r="BI2290" s="315"/>
      <c r="BJ2290" s="315"/>
      <c r="BK2290" s="315"/>
    </row>
    <row r="2291" spans="1:63" x14ac:dyDescent="0.25">
      <c r="A2291" s="43"/>
      <c r="B2291" s="9" t="s">
        <v>5770</v>
      </c>
      <c r="C2291" s="48" t="s">
        <v>2392</v>
      </c>
      <c r="D2291" s="289">
        <v>1.3313923999999999</v>
      </c>
      <c r="E2291" s="289">
        <v>0.47317141000000001</v>
      </c>
      <c r="F2291" s="289">
        <v>8.4048220000000007E-2</v>
      </c>
      <c r="G2291" s="289">
        <v>7.0121989000000002E-4</v>
      </c>
      <c r="H2291" s="289">
        <v>1.8879557E-3</v>
      </c>
      <c r="I2291" s="289">
        <v>6.2332170000000001E-3</v>
      </c>
      <c r="J2291" s="289">
        <v>9.4600255999999997E-3</v>
      </c>
      <c r="K2291" s="289">
        <v>1.0367617E-3</v>
      </c>
      <c r="L2291" s="289">
        <v>9.5362473000000004E-4</v>
      </c>
      <c r="M2291" s="289">
        <v>0.75390000000000001</v>
      </c>
      <c r="N2291" s="289">
        <v>0</v>
      </c>
      <c r="O2291" s="289">
        <v>0</v>
      </c>
      <c r="P2291" s="290">
        <f t="shared" si="466"/>
        <v>3.5049734074074075</v>
      </c>
      <c r="Q2291" s="291">
        <v>87.905106000000004</v>
      </c>
      <c r="R2291" s="291">
        <v>84.262486999999993</v>
      </c>
      <c r="S2291" s="291">
        <v>3.3154240000000001</v>
      </c>
      <c r="T2291" s="291">
        <v>1.4352999999999999E-7</v>
      </c>
      <c r="U2291" s="291">
        <v>0.15035999999999999</v>
      </c>
      <c r="V2291" s="291">
        <v>2.9535809999999999E-4</v>
      </c>
      <c r="W2291" s="291">
        <v>0.17654</v>
      </c>
      <c r="X2291" s="289">
        <f t="shared" si="467"/>
        <v>0.38925860432518744</v>
      </c>
      <c r="Y2291" s="289">
        <f t="shared" si="468"/>
        <v>0.11455872717417</v>
      </c>
      <c r="Z2291" s="289">
        <f t="shared" si="469"/>
        <v>6.3735941717617414E-2</v>
      </c>
      <c r="AA2291" s="289">
        <f t="shared" si="470"/>
        <v>0.2109639354334</v>
      </c>
      <c r="AB2291" s="289">
        <v>9.715493E-2</v>
      </c>
      <c r="AC2291" s="289">
        <v>1.0787686E-7</v>
      </c>
      <c r="AD2291" s="289">
        <v>6.0897138000000003E-4</v>
      </c>
      <c r="AE2291" s="289">
        <v>7.4387772000000001E-6</v>
      </c>
      <c r="AF2291" s="289">
        <v>1.678663E-2</v>
      </c>
      <c r="AG2291" s="289">
        <v>6.4914010999999998E-7</v>
      </c>
      <c r="AH2291" s="289">
        <v>6.3574319000000004E-2</v>
      </c>
      <c r="AI2291" s="289">
        <v>1.3717288999999999E-4</v>
      </c>
      <c r="AJ2291" s="289">
        <v>4.1933172999999998E-6</v>
      </c>
      <c r="AK2291" s="289">
        <v>8.5542848999999994E-6</v>
      </c>
      <c r="AL2291" s="289">
        <v>1.2014109E-6</v>
      </c>
      <c r="AM2291" s="289">
        <v>3.1873773999999998E-9</v>
      </c>
      <c r="AN2291" s="289">
        <v>2.7440717E-6</v>
      </c>
      <c r="AO2291" s="289">
        <v>8.6598340999999993E-6</v>
      </c>
      <c r="AP2291" s="289">
        <v>-9.0627866E-7</v>
      </c>
      <c r="AQ2291" s="289">
        <v>4.9854333999999998E-6</v>
      </c>
      <c r="AR2291" s="289">
        <v>0.21095895000000001</v>
      </c>
      <c r="AT2291" s="193"/>
      <c r="AU2291" s="193"/>
      <c r="AV2291" s="193"/>
      <c r="AW2291" s="193"/>
      <c r="AX2291" s="193"/>
      <c r="AY2291" s="193"/>
      <c r="AZ2291" s="193"/>
      <c r="BA2291" s="193"/>
      <c r="BB2291" s="193"/>
      <c r="BC2291" s="193"/>
      <c r="BD2291" s="193"/>
      <c r="BE2291" s="315"/>
      <c r="BF2291" s="315"/>
      <c r="BG2291" s="315"/>
      <c r="BH2291" s="315"/>
      <c r="BI2291" s="315"/>
      <c r="BJ2291" s="315"/>
      <c r="BK2291" s="315"/>
    </row>
    <row r="2292" spans="1:63" x14ac:dyDescent="0.25">
      <c r="A2292" s="43"/>
      <c r="B2292" s="9" t="s">
        <v>5770</v>
      </c>
      <c r="C2292" s="48" t="s">
        <v>2393</v>
      </c>
      <c r="D2292" s="289">
        <v>1.3376926</v>
      </c>
      <c r="E2292" s="289">
        <v>0.47193808999999998</v>
      </c>
      <c r="F2292" s="289">
        <v>8.9598875999999994E-2</v>
      </c>
      <c r="G2292" s="289">
        <v>7.4480114E-4</v>
      </c>
      <c r="H2292" s="289">
        <v>1.6314509999999999E-3</v>
      </c>
      <c r="I2292" s="289">
        <v>6.7448971999999998E-3</v>
      </c>
      <c r="J2292" s="289">
        <v>1.0447671E-2</v>
      </c>
      <c r="K2292" s="289">
        <v>1.6845562999999999E-3</v>
      </c>
      <c r="L2292" s="289">
        <v>1.0022746E-3</v>
      </c>
      <c r="M2292" s="289">
        <v>0.75390000000000001</v>
      </c>
      <c r="N2292" s="289">
        <v>0</v>
      </c>
      <c r="O2292" s="289">
        <v>0</v>
      </c>
      <c r="P2292" s="290">
        <f t="shared" si="466"/>
        <v>3.4958377037037032</v>
      </c>
      <c r="Q2292" s="291">
        <v>88.255492000000004</v>
      </c>
      <c r="R2292" s="291">
        <v>84.475644000000003</v>
      </c>
      <c r="S2292" s="291">
        <v>3.4321280000000001</v>
      </c>
      <c r="T2292" s="291">
        <v>1.7046000000000001E-7</v>
      </c>
      <c r="U2292" s="291">
        <v>0.16145000000000001</v>
      </c>
      <c r="V2292" s="291">
        <v>3.591558E-4</v>
      </c>
      <c r="W2292" s="291">
        <v>0.18590999999999999</v>
      </c>
      <c r="X2292" s="289">
        <f t="shared" si="467"/>
        <v>0.390533273770997</v>
      </c>
      <c r="Y2292" s="289">
        <f t="shared" si="468"/>
        <v>0.11546134513846</v>
      </c>
      <c r="Z2292" s="289">
        <f t="shared" si="469"/>
        <v>6.3584877056837005E-2</v>
      </c>
      <c r="AA2292" s="289">
        <f t="shared" si="470"/>
        <v>0.2114870515757</v>
      </c>
      <c r="AB2292" s="289">
        <v>9.6901783000000005E-2</v>
      </c>
      <c r="AC2292" s="289">
        <v>1.2071729E-7</v>
      </c>
      <c r="AD2292" s="289">
        <v>6.3071321000000001E-4</v>
      </c>
      <c r="AE2292" s="289">
        <v>8.0325995000000003E-6</v>
      </c>
      <c r="AF2292" s="289">
        <v>1.7919923000000001E-2</v>
      </c>
      <c r="AG2292" s="289">
        <v>7.7261167E-7</v>
      </c>
      <c r="AH2292" s="289">
        <v>6.3409959000000002E-2</v>
      </c>
      <c r="AI2292" s="289">
        <v>1.4622954000000001E-4</v>
      </c>
      <c r="AJ2292" s="289">
        <v>4.525457E-6</v>
      </c>
      <c r="AK2292" s="289">
        <v>1.0172259E-5</v>
      </c>
      <c r="AL2292" s="289">
        <v>1.2703026E-6</v>
      </c>
      <c r="AM2292" s="289">
        <v>3.4810670000000001E-9</v>
      </c>
      <c r="AN2292" s="289">
        <v>3.1981662999999999E-6</v>
      </c>
      <c r="AO2292" s="289">
        <v>9.3549692999999994E-6</v>
      </c>
      <c r="AP2292" s="289">
        <v>1.6388157000000001E-7</v>
      </c>
      <c r="AQ2292" s="289">
        <v>4.8715756999999996E-6</v>
      </c>
      <c r="AR2292" s="289">
        <v>0.21148217999999999</v>
      </c>
      <c r="AT2292" s="193"/>
      <c r="AU2292" s="193"/>
      <c r="AV2292" s="193"/>
      <c r="AW2292" s="193"/>
      <c r="AX2292" s="193"/>
      <c r="AY2292" s="193"/>
      <c r="AZ2292" s="193"/>
      <c r="BA2292" s="193"/>
      <c r="BB2292" s="193"/>
      <c r="BC2292" s="193"/>
      <c r="BD2292" s="193"/>
      <c r="BE2292" s="315"/>
      <c r="BF2292" s="315"/>
      <c r="BG2292" s="315"/>
      <c r="BH2292" s="315"/>
      <c r="BI2292" s="315"/>
      <c r="BJ2292" s="315"/>
      <c r="BK2292" s="315"/>
    </row>
    <row r="2293" spans="1:63" x14ac:dyDescent="0.25">
      <c r="A2293" s="43"/>
      <c r="B2293" s="9" t="s">
        <v>5770</v>
      </c>
      <c r="C2293" s="48" t="s">
        <v>2394</v>
      </c>
      <c r="D2293" s="289">
        <v>0.65065304000000002</v>
      </c>
      <c r="E2293" s="289">
        <v>0.27085835000000003</v>
      </c>
      <c r="F2293" s="289">
        <v>4.2906554999999999E-2</v>
      </c>
      <c r="G2293" s="289">
        <v>1.3016248E-3</v>
      </c>
      <c r="H2293" s="289">
        <v>1.4104502E-3</v>
      </c>
      <c r="I2293" s="289">
        <v>3.8334756E-3</v>
      </c>
      <c r="J2293" s="289">
        <v>1.4954459E-2</v>
      </c>
      <c r="K2293" s="289">
        <v>9.7989056000000003E-6</v>
      </c>
      <c r="L2293" s="289">
        <v>1.7783237000000001E-3</v>
      </c>
      <c r="M2293" s="289">
        <v>0.31359999999999999</v>
      </c>
      <c r="N2293" s="289">
        <v>0</v>
      </c>
      <c r="O2293" s="289">
        <v>0</v>
      </c>
      <c r="P2293" s="290">
        <f t="shared" si="466"/>
        <v>2.0063581481481481</v>
      </c>
      <c r="Q2293" s="291">
        <v>60.947977999999999</v>
      </c>
      <c r="R2293" s="291">
        <v>47.958705999999999</v>
      </c>
      <c r="S2293" s="291">
        <v>12.0512</v>
      </c>
      <c r="T2293" s="291">
        <v>8.2727000000000002E-7</v>
      </c>
      <c r="U2293" s="291">
        <v>9.9503000000000005E-3</v>
      </c>
      <c r="V2293" s="291">
        <v>9.5038800000000004E-4</v>
      </c>
      <c r="W2293" s="291">
        <v>0.92717000000000005</v>
      </c>
      <c r="X2293" s="289">
        <f t="shared" si="467"/>
        <v>0.22422753281001431</v>
      </c>
      <c r="Y2293" s="289">
        <f t="shared" si="468"/>
        <v>6.7578942973280001E-2</v>
      </c>
      <c r="Z2293" s="289">
        <f t="shared" si="469"/>
        <v>3.6548261496334306E-2</v>
      </c>
      <c r="AA2293" s="289">
        <f t="shared" si="470"/>
        <v>0.12010032834040001</v>
      </c>
      <c r="AB2293" s="289">
        <v>5.5615984E-2</v>
      </c>
      <c r="AC2293" s="289">
        <v>1.7867757999999999E-7</v>
      </c>
      <c r="AD2293" s="289">
        <v>2.6110882999999998E-3</v>
      </c>
      <c r="AE2293" s="289">
        <v>7.4963257000000002E-6</v>
      </c>
      <c r="AF2293" s="289">
        <v>9.3420142999999997E-3</v>
      </c>
      <c r="AG2293" s="289">
        <v>2.18137E-6</v>
      </c>
      <c r="AH2293" s="289">
        <v>3.6400250000000002E-2</v>
      </c>
      <c r="AI2293" s="289">
        <v>6.7600994000000002E-5</v>
      </c>
      <c r="AJ2293" s="289">
        <v>6.6001112999999996E-6</v>
      </c>
      <c r="AK2293" s="289">
        <v>1.9828615999999999E-5</v>
      </c>
      <c r="AL2293" s="289">
        <v>1.7165967000000001E-6</v>
      </c>
      <c r="AM2293" s="289">
        <v>3.7617342999999997E-9</v>
      </c>
      <c r="AN2293" s="289">
        <v>7.2279965999999996E-6</v>
      </c>
      <c r="AO2293" s="289">
        <v>2.7861349000000001E-5</v>
      </c>
      <c r="AP2293" s="289">
        <v>1.7172070999999998E-5</v>
      </c>
      <c r="AQ2293" s="289">
        <v>2.1883403999999999E-6</v>
      </c>
      <c r="AR2293" s="289">
        <v>0.12009814000000001</v>
      </c>
      <c r="AT2293" s="193"/>
      <c r="AU2293" s="193"/>
      <c r="AV2293" s="193"/>
      <c r="AW2293" s="193"/>
      <c r="AX2293" s="193"/>
      <c r="AY2293" s="193"/>
      <c r="AZ2293" s="193"/>
      <c r="BA2293" s="193"/>
      <c r="BB2293" s="193"/>
      <c r="BC2293" s="193"/>
      <c r="BD2293" s="193"/>
      <c r="BE2293" s="315"/>
      <c r="BF2293" s="315"/>
      <c r="BG2293" s="315"/>
      <c r="BH2293" s="315"/>
      <c r="BI2293" s="315"/>
      <c r="BJ2293" s="315"/>
      <c r="BK2293" s="315"/>
    </row>
    <row r="2294" spans="1:63" x14ac:dyDescent="0.25">
      <c r="A2294" s="43"/>
      <c r="B2294" s="9" t="s">
        <v>5770</v>
      </c>
      <c r="C2294" s="48" t="s">
        <v>2395</v>
      </c>
      <c r="D2294" s="289">
        <v>0.64601016</v>
      </c>
      <c r="E2294" s="289">
        <v>0.26799466999999999</v>
      </c>
      <c r="F2294" s="289">
        <v>4.1862150000000001E-2</v>
      </c>
      <c r="G2294" s="289">
        <v>1.2268138E-3</v>
      </c>
      <c r="H2294" s="289">
        <v>1.3914063000000001E-3</v>
      </c>
      <c r="I2294" s="289">
        <v>3.6426270999999999E-3</v>
      </c>
      <c r="J2294" s="289">
        <v>1.4794247E-2</v>
      </c>
      <c r="K2294" s="289">
        <v>8.0567942000000007E-6</v>
      </c>
      <c r="L2294" s="289">
        <v>1.4901832E-3</v>
      </c>
      <c r="M2294" s="289">
        <v>0.31359999999999999</v>
      </c>
      <c r="N2294" s="289">
        <v>0</v>
      </c>
      <c r="O2294" s="289">
        <v>0</v>
      </c>
      <c r="P2294" s="290">
        <f t="shared" si="466"/>
        <v>1.9851457037037035</v>
      </c>
      <c r="Q2294" s="291">
        <v>60.571776</v>
      </c>
      <c r="R2294" s="291">
        <v>47.646852000000003</v>
      </c>
      <c r="S2294" s="291">
        <v>11.997439999999999</v>
      </c>
      <c r="T2294" s="291">
        <v>1.0089E-7</v>
      </c>
      <c r="U2294" s="291">
        <v>7.9878999999999992E-3</v>
      </c>
      <c r="V2294" s="291">
        <v>1.561205E-4</v>
      </c>
      <c r="W2294" s="291">
        <v>0.91934000000000005</v>
      </c>
      <c r="X2294" s="289">
        <f t="shared" si="467"/>
        <v>0.22208003763912121</v>
      </c>
      <c r="Y2294" s="289">
        <f t="shared" si="468"/>
        <v>6.6645662751769016E-2</v>
      </c>
      <c r="Z2294" s="289">
        <f t="shared" si="469"/>
        <v>3.6114804142352193E-2</v>
      </c>
      <c r="AA2294" s="289">
        <f t="shared" si="470"/>
        <v>0.11931957074500001</v>
      </c>
      <c r="AB2294" s="289">
        <v>5.5028001999999999E-2</v>
      </c>
      <c r="AC2294" s="289">
        <v>3.7476959000000002E-8</v>
      </c>
      <c r="AD2294" s="289">
        <v>2.5348748000000002E-3</v>
      </c>
      <c r="AE2294" s="289">
        <v>7.3613081000000003E-6</v>
      </c>
      <c r="AF2294" s="289">
        <v>9.0749374999999997E-3</v>
      </c>
      <c r="AG2294" s="289">
        <v>4.4966671000000001E-7</v>
      </c>
      <c r="AH2294" s="289">
        <v>3.6015411999999997E-2</v>
      </c>
      <c r="AI2294" s="289">
        <v>6.6044412E-5</v>
      </c>
      <c r="AJ2294" s="289">
        <v>5.9676358999999996E-6</v>
      </c>
      <c r="AK2294" s="289">
        <v>1.9010250999999999E-5</v>
      </c>
      <c r="AL2294" s="289">
        <v>1.645242E-6</v>
      </c>
      <c r="AM2294" s="289">
        <v>3.5291521999999998E-9</v>
      </c>
      <c r="AN2294" s="289">
        <v>2.2142408000000001E-6</v>
      </c>
      <c r="AO2294" s="289">
        <v>1.1036774E-5</v>
      </c>
      <c r="AP2294" s="289">
        <v>-6.5299425000000004E-6</v>
      </c>
      <c r="AQ2294" s="289">
        <v>1.370745E-6</v>
      </c>
      <c r="AR2294" s="289">
        <v>0.1193182</v>
      </c>
      <c r="AT2294" s="193"/>
      <c r="AU2294" s="193"/>
      <c r="AV2294" s="193"/>
      <c r="AW2294" s="193"/>
      <c r="AX2294" s="193"/>
      <c r="AY2294" s="193"/>
      <c r="AZ2294" s="193"/>
      <c r="BA2294" s="193"/>
      <c r="BB2294" s="193"/>
      <c r="BC2294" s="193"/>
      <c r="BD2294" s="193"/>
      <c r="BE2294" s="315"/>
      <c r="BF2294" s="315"/>
      <c r="BG2294" s="315"/>
      <c r="BH2294" s="315"/>
      <c r="BI2294" s="315"/>
      <c r="BJ2294" s="315"/>
      <c r="BK2294" s="315"/>
    </row>
    <row r="2295" spans="1:63" x14ac:dyDescent="0.25">
      <c r="A2295" s="43"/>
      <c r="B2295" s="9" t="s">
        <v>5770</v>
      </c>
      <c r="C2295" s="48" t="s">
        <v>2396</v>
      </c>
      <c r="D2295" s="289">
        <v>0.74082555000000005</v>
      </c>
      <c r="E2295" s="289">
        <v>0.33910529</v>
      </c>
      <c r="F2295" s="289">
        <v>5.2937314999999999E-2</v>
      </c>
      <c r="G2295" s="289">
        <v>2.0324980000000002E-3</v>
      </c>
      <c r="H2295" s="289">
        <v>1.1627421000000001E-3</v>
      </c>
      <c r="I2295" s="289">
        <v>5.7297896000000001E-3</v>
      </c>
      <c r="J2295" s="289">
        <v>2.5919807999999999E-2</v>
      </c>
      <c r="K2295" s="289">
        <v>9.8033658000000005E-6</v>
      </c>
      <c r="L2295" s="289">
        <v>3.2831133E-4</v>
      </c>
      <c r="M2295" s="289">
        <v>0.31359999999999999</v>
      </c>
      <c r="N2295" s="289">
        <v>0</v>
      </c>
      <c r="O2295" s="289">
        <v>0</v>
      </c>
      <c r="P2295" s="290">
        <f t="shared" si="466"/>
        <v>2.5118910370370369</v>
      </c>
      <c r="Q2295" s="291">
        <v>68.424921999999995</v>
      </c>
      <c r="R2295" s="291">
        <v>54.699246000000002</v>
      </c>
      <c r="S2295" s="291">
        <v>12.675039999999999</v>
      </c>
      <c r="T2295" s="291">
        <v>1.8645000000000001E-7</v>
      </c>
      <c r="U2295" s="291">
        <v>1.3368E-2</v>
      </c>
      <c r="V2295" s="291">
        <v>2.679116E-4</v>
      </c>
      <c r="W2295" s="291">
        <v>1.0369999999999999</v>
      </c>
      <c r="X2295" s="289">
        <f t="shared" si="467"/>
        <v>0.26841126353214811</v>
      </c>
      <c r="Y2295" s="289">
        <f t="shared" si="468"/>
        <v>8.5715766911160993E-2</v>
      </c>
      <c r="Z2295" s="289">
        <f t="shared" si="469"/>
        <v>4.5711145887687099E-2</v>
      </c>
      <c r="AA2295" s="289">
        <f t="shared" si="470"/>
        <v>0.13698435073330001</v>
      </c>
      <c r="AB2295" s="289">
        <v>6.9629302000000004E-2</v>
      </c>
      <c r="AC2295" s="289">
        <v>6.9541891000000003E-8</v>
      </c>
      <c r="AD2295" s="289">
        <v>4.2168906000000003E-3</v>
      </c>
      <c r="AE2295" s="289">
        <v>8.7666452999999996E-6</v>
      </c>
      <c r="AF2295" s="289">
        <v>1.1859911000000001E-2</v>
      </c>
      <c r="AG2295" s="289">
        <v>8.2712397000000001E-7</v>
      </c>
      <c r="AH2295" s="289">
        <v>4.5571684000000001E-2</v>
      </c>
      <c r="AI2295" s="289">
        <v>8.5276767999999996E-5</v>
      </c>
      <c r="AJ2295" s="289">
        <v>1.1081903E-5</v>
      </c>
      <c r="AK2295" s="289">
        <v>2.7925716999999999E-5</v>
      </c>
      <c r="AL2295" s="289">
        <v>2.7391936E-6</v>
      </c>
      <c r="AM2295" s="289">
        <v>5.8932870999999999E-9</v>
      </c>
      <c r="AN2295" s="289">
        <v>4.1633417999999996E-6</v>
      </c>
      <c r="AO2295" s="289">
        <v>2.2021092E-5</v>
      </c>
      <c r="AP2295" s="289">
        <v>-1.3752021000000001E-5</v>
      </c>
      <c r="AQ2295" s="289">
        <v>1.4707333E-6</v>
      </c>
      <c r="AR2295" s="289">
        <v>0.13698288</v>
      </c>
      <c r="AT2295" s="193"/>
      <c r="AU2295" s="193"/>
      <c r="AV2295" s="193"/>
      <c r="AW2295" s="193"/>
      <c r="AX2295" s="193"/>
      <c r="AY2295" s="193"/>
      <c r="AZ2295" s="193"/>
      <c r="BA2295" s="193"/>
      <c r="BB2295" s="193"/>
      <c r="BC2295" s="193"/>
      <c r="BD2295" s="193"/>
      <c r="BE2295" s="315"/>
      <c r="BF2295" s="315"/>
      <c r="BG2295" s="315"/>
      <c r="BH2295" s="315"/>
      <c r="BI2295" s="315"/>
      <c r="BJ2295" s="315"/>
      <c r="BK2295" s="315"/>
    </row>
    <row r="2296" spans="1:63" x14ac:dyDescent="0.25">
      <c r="A2296" s="135">
        <v>1</v>
      </c>
      <c r="B2296" s="9" t="s">
        <v>5770</v>
      </c>
      <c r="C2296" s="48" t="s">
        <v>2397</v>
      </c>
      <c r="D2296" s="289">
        <v>0.63213863000000003</v>
      </c>
      <c r="E2296" s="289">
        <v>0.25759236000000002</v>
      </c>
      <c r="F2296" s="289">
        <v>4.0241262E-2</v>
      </c>
      <c r="G2296" s="289">
        <v>1.1088879999999999E-3</v>
      </c>
      <c r="H2296" s="289">
        <v>1.4248889999999999E-3</v>
      </c>
      <c r="I2296" s="289">
        <v>3.3374029E-3</v>
      </c>
      <c r="J2296" s="289">
        <v>1.3165946E-2</v>
      </c>
      <c r="K2296" s="289">
        <v>7.8010650999999998E-6</v>
      </c>
      <c r="L2296" s="289">
        <v>1.6600880999999999E-3</v>
      </c>
      <c r="M2296" s="289">
        <v>0.31359999999999999</v>
      </c>
      <c r="N2296" s="289">
        <v>0</v>
      </c>
      <c r="O2296" s="289">
        <v>0</v>
      </c>
      <c r="P2296" s="290">
        <f t="shared" si="466"/>
        <v>1.9080915555555555</v>
      </c>
      <c r="Q2296" s="291">
        <v>59.423189000000001</v>
      </c>
      <c r="R2296" s="291">
        <v>46.615409</v>
      </c>
      <c r="S2296" s="291">
        <v>11.89832</v>
      </c>
      <c r="T2296" s="291">
        <v>8.8373999999999994E-8</v>
      </c>
      <c r="U2296" s="291">
        <v>7.2007E-3</v>
      </c>
      <c r="V2296" s="291">
        <v>1.3976329999999999E-4</v>
      </c>
      <c r="W2296" s="291">
        <v>0.90212000000000003</v>
      </c>
      <c r="X2296" s="289">
        <f t="shared" si="467"/>
        <v>0.2153027937813152</v>
      </c>
      <c r="Y2296" s="289">
        <f t="shared" si="468"/>
        <v>6.3855764437538001E-2</v>
      </c>
      <c r="Z2296" s="289">
        <f t="shared" si="469"/>
        <v>3.4711013231577208E-2</v>
      </c>
      <c r="AA2296" s="289">
        <f t="shared" si="470"/>
        <v>0.1167360161122</v>
      </c>
      <c r="AB2296" s="289">
        <v>5.2892070999999999E-2</v>
      </c>
      <c r="AC2296" s="289">
        <v>3.2784988000000002E-8</v>
      </c>
      <c r="AD2296" s="289">
        <v>2.2887378000000002E-3</v>
      </c>
      <c r="AE2296" s="289">
        <v>7.1556195999999997E-6</v>
      </c>
      <c r="AF2296" s="289">
        <v>8.6673727999999998E-3</v>
      </c>
      <c r="AG2296" s="289">
        <v>3.9443295000000003E-7</v>
      </c>
      <c r="AH2296" s="289">
        <v>3.4617485000000003E-2</v>
      </c>
      <c r="AI2296" s="289">
        <v>6.3229787E-5</v>
      </c>
      <c r="AJ2296" s="289">
        <v>5.2189773999999997E-6</v>
      </c>
      <c r="AK2296" s="289">
        <v>1.7705598999999999E-5</v>
      </c>
      <c r="AL2296" s="289">
        <v>1.4851474999999999E-6</v>
      </c>
      <c r="AM2296" s="289">
        <v>3.1831772000000001E-9</v>
      </c>
      <c r="AN2296" s="289">
        <v>1.9289986000000001E-6</v>
      </c>
      <c r="AO2296" s="289">
        <v>9.4294497000000002E-6</v>
      </c>
      <c r="AP2296" s="289">
        <v>-5.4729107999999999E-6</v>
      </c>
      <c r="AQ2296" s="289">
        <v>1.3561122E-6</v>
      </c>
      <c r="AR2296" s="289">
        <v>0.11673466</v>
      </c>
      <c r="AT2296" s="193"/>
      <c r="AU2296" s="193"/>
      <c r="AV2296" s="193"/>
      <c r="AW2296" s="193"/>
      <c r="AX2296" s="193"/>
      <c r="AY2296" s="193"/>
      <c r="AZ2296" s="193"/>
      <c r="BA2296" s="193"/>
      <c r="BB2296" s="193"/>
      <c r="BC2296" s="193"/>
      <c r="BD2296" s="193"/>
      <c r="BE2296" s="315"/>
      <c r="BF2296" s="315"/>
      <c r="BG2296" s="315"/>
      <c r="BH2296" s="315"/>
      <c r="BI2296" s="315"/>
      <c r="BJ2296" s="315"/>
      <c r="BK2296" s="315"/>
    </row>
    <row r="2297" spans="1:63" x14ac:dyDescent="0.25">
      <c r="A2297" s="43"/>
      <c r="B2297" s="9" t="s">
        <v>5770</v>
      </c>
      <c r="C2297" s="48" t="s">
        <v>2398</v>
      </c>
      <c r="D2297" s="289">
        <v>1.2546404</v>
      </c>
      <c r="E2297" s="289">
        <v>0.66153092999999996</v>
      </c>
      <c r="F2297" s="289">
        <v>0.19333738</v>
      </c>
      <c r="G2297" s="289">
        <v>7.1054304000000004E-3</v>
      </c>
      <c r="H2297" s="289">
        <v>2.5475619000000001E-3</v>
      </c>
      <c r="I2297" s="289">
        <v>6.0670300000000003E-2</v>
      </c>
      <c r="J2297" s="289">
        <v>0.11198546</v>
      </c>
      <c r="K2297" s="289">
        <v>1.3984549000000001E-2</v>
      </c>
      <c r="L2297" s="289">
        <v>1.1787392999999999E-3</v>
      </c>
      <c r="M2297" s="289">
        <v>0.20230000000000001</v>
      </c>
      <c r="N2297" s="289">
        <v>0</v>
      </c>
      <c r="O2297" s="289">
        <v>0</v>
      </c>
      <c r="P2297" s="290">
        <f t="shared" si="466"/>
        <v>4.9002291111111109</v>
      </c>
      <c r="Q2297" s="291">
        <v>81.296271000000004</v>
      </c>
      <c r="R2297" s="291">
        <v>64.545165999999995</v>
      </c>
      <c r="S2297" s="291">
        <v>14.846159999999999</v>
      </c>
      <c r="T2297" s="291">
        <v>2.503E-6</v>
      </c>
      <c r="U2297" s="291">
        <v>0.37295</v>
      </c>
      <c r="V2297" s="291">
        <v>5.492505E-3</v>
      </c>
      <c r="W2297" s="291">
        <v>1.5265</v>
      </c>
      <c r="X2297" s="289">
        <f t="shared" si="467"/>
        <v>0.47062938120772002</v>
      </c>
      <c r="Y2297" s="289">
        <f t="shared" si="468"/>
        <v>0.21782125817871001</v>
      </c>
      <c r="Z2297" s="289">
        <f t="shared" si="469"/>
        <v>9.1138370015510034E-2</v>
      </c>
      <c r="AA2297" s="289">
        <f t="shared" si="470"/>
        <v>0.16166975301349998</v>
      </c>
      <c r="AB2297" s="289">
        <v>0.13810869000000001</v>
      </c>
      <c r="AC2297" s="289">
        <v>9.6491170999999999E-7</v>
      </c>
      <c r="AD2297" s="289">
        <v>1.8838325999999999E-2</v>
      </c>
      <c r="AE2297" s="289">
        <v>1.2802256000000001E-5</v>
      </c>
      <c r="AF2297" s="289">
        <v>6.0849044999999997E-2</v>
      </c>
      <c r="AG2297" s="289">
        <v>1.1430011000000001E-5</v>
      </c>
      <c r="AH2297" s="289">
        <v>9.0384974000000007E-2</v>
      </c>
      <c r="AI2297" s="289">
        <v>3.1888768E-4</v>
      </c>
      <c r="AJ2297" s="289">
        <v>4.5518980000000001E-5</v>
      </c>
      <c r="AK2297" s="289">
        <v>1.8204439000000001E-4</v>
      </c>
      <c r="AL2297" s="289">
        <v>9.4092116999999993E-6</v>
      </c>
      <c r="AM2297" s="289">
        <v>2.8825809999999999E-8</v>
      </c>
      <c r="AN2297" s="289">
        <v>4.510583E-5</v>
      </c>
      <c r="AO2297" s="289">
        <v>1.1068207E-4</v>
      </c>
      <c r="AP2297" s="289">
        <v>4.1719028000000001E-5</v>
      </c>
      <c r="AQ2297" s="289">
        <v>5.2030135000000003E-6</v>
      </c>
      <c r="AR2297" s="289">
        <v>0.16166454999999999</v>
      </c>
      <c r="AT2297" s="193"/>
      <c r="AU2297" s="193"/>
      <c r="AV2297" s="193"/>
      <c r="AW2297" s="193"/>
      <c r="AX2297" s="193"/>
      <c r="AY2297" s="193"/>
      <c r="AZ2297" s="193"/>
      <c r="BA2297" s="193"/>
      <c r="BB2297" s="193"/>
      <c r="BC2297" s="193"/>
      <c r="BD2297" s="193"/>
      <c r="BE2297" s="315"/>
      <c r="BF2297" s="315"/>
      <c r="BG2297" s="315"/>
      <c r="BH2297" s="315"/>
      <c r="BI2297" s="315"/>
      <c r="BJ2297" s="315"/>
      <c r="BK2297" s="315"/>
    </row>
    <row r="2298" spans="1:63" x14ac:dyDescent="0.25">
      <c r="A2298" s="43"/>
      <c r="B2298" s="9" t="s">
        <v>5770</v>
      </c>
      <c r="C2298" s="48" t="s">
        <v>2399</v>
      </c>
      <c r="D2298" s="289">
        <v>1.4418424000000001</v>
      </c>
      <c r="E2298" s="289">
        <v>0.54753960000000002</v>
      </c>
      <c r="F2298" s="289">
        <v>6.6799080999999996E-2</v>
      </c>
      <c r="G2298" s="289">
        <v>3.4445064000000001E-3</v>
      </c>
      <c r="H2298" s="289">
        <v>1.2447124E-3</v>
      </c>
      <c r="I2298" s="289">
        <v>8.7075022999999994E-3</v>
      </c>
      <c r="J2298" s="289">
        <v>5.6480625E-2</v>
      </c>
      <c r="K2298" s="289">
        <v>1.8663595999999999E-3</v>
      </c>
      <c r="L2298" s="289">
        <v>1.8600166999999999E-3</v>
      </c>
      <c r="M2298" s="289">
        <v>0.75390000000000001</v>
      </c>
      <c r="N2298" s="289">
        <v>0</v>
      </c>
      <c r="O2298" s="289">
        <v>0</v>
      </c>
      <c r="P2298" s="290">
        <f t="shared" si="466"/>
        <v>4.0558488888888888</v>
      </c>
      <c r="Q2298" s="291">
        <v>95.573999000000001</v>
      </c>
      <c r="R2298" s="291">
        <v>92.208025000000006</v>
      </c>
      <c r="S2298" s="291">
        <v>3.0313919999999999</v>
      </c>
      <c r="T2298" s="291">
        <v>3.4388999999999998E-6</v>
      </c>
      <c r="U2298" s="291">
        <v>0.12772</v>
      </c>
      <c r="V2298" s="291">
        <v>8.4890299999999998E-3</v>
      </c>
      <c r="W2298" s="291">
        <v>0.19836999999999999</v>
      </c>
      <c r="X2298" s="289">
        <f t="shared" si="467"/>
        <v>0.43404134707266351</v>
      </c>
      <c r="Y2298" s="289">
        <f t="shared" si="468"/>
        <v>0.12904803384670002</v>
      </c>
      <c r="Z2298" s="289">
        <f t="shared" si="469"/>
        <v>7.3999983717963513E-2</v>
      </c>
      <c r="AA2298" s="289">
        <f t="shared" si="470"/>
        <v>0.230993329508</v>
      </c>
      <c r="AB2298" s="289">
        <v>0.11242579</v>
      </c>
      <c r="AC2298" s="289">
        <v>1.3415784999999999E-6</v>
      </c>
      <c r="AD2298" s="289">
        <v>1.4651629E-3</v>
      </c>
      <c r="AE2298" s="289">
        <v>7.2721152000000003E-6</v>
      </c>
      <c r="AF2298" s="289">
        <v>1.5132647000000001E-2</v>
      </c>
      <c r="AG2298" s="289">
        <v>1.5820253E-5</v>
      </c>
      <c r="AH2298" s="289">
        <v>7.3568113000000004E-2</v>
      </c>
      <c r="AI2298" s="289">
        <v>1.0826407E-4</v>
      </c>
      <c r="AJ2298" s="289">
        <v>2.1866879000000002E-5</v>
      </c>
      <c r="AK2298" s="289">
        <v>1.2728292E-5</v>
      </c>
      <c r="AL2298" s="289">
        <v>2.7539180000000001E-6</v>
      </c>
      <c r="AM2298" s="289">
        <v>8.0459634999999997E-9</v>
      </c>
      <c r="AN2298" s="289">
        <v>5.6336576E-5</v>
      </c>
      <c r="AO2298" s="289">
        <v>5.7960237000000002E-5</v>
      </c>
      <c r="AP2298" s="289">
        <v>1.719527E-4</v>
      </c>
      <c r="AQ2298" s="289">
        <v>5.7395080000000001E-6</v>
      </c>
      <c r="AR2298" s="289">
        <v>0.23098758999999999</v>
      </c>
      <c r="AT2298" s="193"/>
      <c r="AU2298" s="193"/>
      <c r="AV2298" s="193"/>
      <c r="AW2298" s="193"/>
      <c r="AX2298" s="193"/>
      <c r="AY2298" s="193"/>
      <c r="AZ2298" s="193"/>
      <c r="BA2298" s="193"/>
      <c r="BB2298" s="193"/>
      <c r="BC2298" s="193"/>
      <c r="BD2298" s="193"/>
      <c r="BE2298" s="315"/>
      <c r="BF2298" s="315"/>
      <c r="BG2298" s="315"/>
      <c r="BH2298" s="315"/>
      <c r="BI2298" s="315"/>
      <c r="BJ2298" s="315"/>
      <c r="BK2298" s="315"/>
    </row>
    <row r="2299" spans="1:63" x14ac:dyDescent="0.25">
      <c r="A2299" s="43"/>
      <c r="B2299" s="9" t="s">
        <v>5770</v>
      </c>
      <c r="C2299" s="48" t="s">
        <v>2400</v>
      </c>
      <c r="D2299" s="289">
        <v>0.42636847</v>
      </c>
      <c r="E2299" s="289">
        <v>0.27177751</v>
      </c>
      <c r="F2299" s="289">
        <v>7.7826032000000003E-2</v>
      </c>
      <c r="G2299" s="289">
        <v>1.3646858E-2</v>
      </c>
      <c r="H2299" s="289">
        <v>1.0414106E-3</v>
      </c>
      <c r="I2299" s="289">
        <v>8.3349578000000007E-3</v>
      </c>
      <c r="J2299" s="289">
        <v>3.271102E-2</v>
      </c>
      <c r="K2299" s="289">
        <v>8.0000910000000002E-5</v>
      </c>
      <c r="L2299" s="289">
        <v>2.0950679E-2</v>
      </c>
      <c r="M2299" s="289">
        <v>0</v>
      </c>
      <c r="N2299" s="289">
        <v>0</v>
      </c>
      <c r="O2299" s="289">
        <v>0</v>
      </c>
      <c r="P2299" s="290">
        <f t="shared" si="466"/>
        <v>2.0131667407407408</v>
      </c>
      <c r="Q2299" s="291">
        <v>60.329968000000001</v>
      </c>
      <c r="R2299" s="291">
        <v>50.877408000000003</v>
      </c>
      <c r="S2299" s="291">
        <v>1.833048</v>
      </c>
      <c r="T2299" s="291">
        <v>5.3260000000000002E-5</v>
      </c>
      <c r="U2299" s="291">
        <v>6.9318</v>
      </c>
      <c r="V2299" s="291">
        <v>4.2377970000000001E-2</v>
      </c>
      <c r="W2299" s="291">
        <v>0.64527999999999996</v>
      </c>
      <c r="X2299" s="289">
        <f t="shared" si="467"/>
        <v>0.26953554052555095</v>
      </c>
      <c r="Y2299" s="289">
        <f t="shared" si="468"/>
        <v>7.7843766861499991E-2</v>
      </c>
      <c r="Z2299" s="289">
        <f t="shared" si="469"/>
        <v>6.4247296671051002E-2</v>
      </c>
      <c r="AA2299" s="289">
        <f t="shared" si="470"/>
        <v>0.12744447699299999</v>
      </c>
      <c r="AB2299" s="289">
        <v>5.5795923999999997E-2</v>
      </c>
      <c r="AC2299" s="289">
        <v>1.2523854E-5</v>
      </c>
      <c r="AD2299" s="289">
        <v>7.4892708000000004E-3</v>
      </c>
      <c r="AE2299" s="289">
        <v>4.9380515E-6</v>
      </c>
      <c r="AF2299" s="289">
        <v>1.4486702000000001E-2</v>
      </c>
      <c r="AG2299" s="289">
        <v>5.4408155999999998E-5</v>
      </c>
      <c r="AH2299" s="289">
        <v>3.6515566999999999E-2</v>
      </c>
      <c r="AI2299" s="289">
        <v>1.3380616E-4</v>
      </c>
      <c r="AJ2299" s="289">
        <v>5.4237833999999997E-5</v>
      </c>
      <c r="AK2299" s="289">
        <v>5.4707615999999998E-4</v>
      </c>
      <c r="AL2299" s="289">
        <v>6.9655748999999999E-6</v>
      </c>
      <c r="AM2299" s="289">
        <v>2.0362150999999999E-8</v>
      </c>
      <c r="AN2299" s="289">
        <v>2.4426981E-2</v>
      </c>
      <c r="AO2299" s="289">
        <v>7.3917457999999995E-4</v>
      </c>
      <c r="AP2299" s="289">
        <v>1.823468E-3</v>
      </c>
      <c r="AQ2299" s="289">
        <v>5.3616992999999999E-5</v>
      </c>
      <c r="AR2299" s="289">
        <v>0.12739085999999999</v>
      </c>
      <c r="AT2299" s="193"/>
      <c r="AU2299" s="193"/>
      <c r="AV2299" s="193"/>
      <c r="AW2299" s="193"/>
      <c r="AX2299" s="193"/>
      <c r="AY2299" s="193"/>
      <c r="AZ2299" s="193"/>
      <c r="BA2299" s="193"/>
      <c r="BB2299" s="193"/>
      <c r="BC2299" s="193"/>
      <c r="BD2299" s="193"/>
      <c r="BE2299" s="315"/>
      <c r="BF2299" s="315"/>
      <c r="BG2299" s="315"/>
      <c r="BH2299" s="315"/>
      <c r="BI2299" s="315"/>
      <c r="BJ2299" s="315"/>
      <c r="BK2299" s="315"/>
    </row>
    <row r="2300" spans="1:63" x14ac:dyDescent="0.25">
      <c r="A2300" s="43" t="s">
        <v>1753</v>
      </c>
      <c r="B2300" s="9" t="s">
        <v>5770</v>
      </c>
      <c r="C2300" s="5" t="s">
        <v>1175</v>
      </c>
      <c r="D2300" s="172">
        <v>1.5372001</v>
      </c>
      <c r="E2300" s="172">
        <v>1.2513437000000001</v>
      </c>
      <c r="F2300" s="172">
        <v>0.22794312</v>
      </c>
      <c r="G2300" s="172">
        <v>7.1342983000000004E-3</v>
      </c>
      <c r="H2300" s="172">
        <v>2.4556413999999999E-3</v>
      </c>
      <c r="I2300" s="172">
        <v>2.0103613999999999E-2</v>
      </c>
      <c r="J2300" s="172">
        <v>2.5342747999999998E-2</v>
      </c>
      <c r="K2300" s="172">
        <v>2.4575553999999999E-3</v>
      </c>
      <c r="L2300" s="172">
        <v>4.1934379999999997E-4</v>
      </c>
      <c r="M2300" s="172">
        <v>0</v>
      </c>
      <c r="N2300" s="172">
        <v>0</v>
      </c>
      <c r="O2300" s="172">
        <v>0</v>
      </c>
      <c r="P2300" s="199">
        <f t="shared" si="466"/>
        <v>9.2692125925925932</v>
      </c>
      <c r="Q2300" s="233">
        <v>122.13911</v>
      </c>
      <c r="R2300" s="96">
        <v>113.50586</v>
      </c>
      <c r="S2300" s="96">
        <v>8.0729600000000001</v>
      </c>
      <c r="T2300" s="96">
        <v>4.4974E-7</v>
      </c>
      <c r="U2300" s="96">
        <v>0.28236</v>
      </c>
      <c r="V2300" s="96">
        <v>9.5857699999999995E-4</v>
      </c>
      <c r="W2300" s="96">
        <v>0.27696999999999999</v>
      </c>
      <c r="X2300" s="241">
        <f t="shared" si="467"/>
        <v>0.75984093088293447</v>
      </c>
      <c r="Y2300" s="241">
        <f t="shared" si="468"/>
        <v>0.30685218701552003</v>
      </c>
      <c r="Z2300" s="241">
        <f t="shared" si="469"/>
        <v>0.16858535169071442</v>
      </c>
      <c r="AA2300" s="241">
        <f t="shared" si="470"/>
        <v>0.28440339217670002</v>
      </c>
      <c r="AB2300" s="241">
        <v>0.25690412000000001</v>
      </c>
      <c r="AC2300" s="241">
        <v>1.7302142000000001E-7</v>
      </c>
      <c r="AD2300" s="241">
        <v>1.1240567E-3</v>
      </c>
      <c r="AE2300" s="241">
        <v>2.1876609000000001E-5</v>
      </c>
      <c r="AF2300" s="241">
        <v>4.8799919999999997E-2</v>
      </c>
      <c r="AG2300" s="241">
        <v>2.0406851E-6</v>
      </c>
      <c r="AH2300" s="241">
        <v>0.16808751</v>
      </c>
      <c r="AI2300" s="241">
        <v>3.6555543000000001E-4</v>
      </c>
      <c r="AJ2300" s="241">
        <v>2.1138801000000001E-5</v>
      </c>
      <c r="AK2300" s="241">
        <v>6.7053235000000006E-5</v>
      </c>
      <c r="AL2300" s="241">
        <v>9.0800553999999997E-6</v>
      </c>
      <c r="AM2300" s="241">
        <v>7.0484144000000002E-9</v>
      </c>
      <c r="AN2300" s="241">
        <v>8.2130067000000001E-6</v>
      </c>
      <c r="AO2300" s="241">
        <v>2.223249E-5</v>
      </c>
      <c r="AP2300" s="241">
        <v>4.5616242000000002E-6</v>
      </c>
      <c r="AQ2300" s="241">
        <v>2.1921767000000001E-6</v>
      </c>
      <c r="AR2300" s="241">
        <v>0.28440120000000002</v>
      </c>
      <c r="AT2300" s="193"/>
      <c r="AU2300" s="193"/>
      <c r="AV2300" s="193"/>
      <c r="AW2300" s="193"/>
      <c r="AX2300" s="193"/>
      <c r="AY2300" s="193"/>
      <c r="AZ2300" s="193"/>
      <c r="BA2300" s="193"/>
      <c r="BB2300" s="193"/>
      <c r="BC2300" s="193"/>
      <c r="BD2300" s="193"/>
      <c r="BE2300" s="315"/>
      <c r="BF2300" s="315"/>
      <c r="BG2300" s="315"/>
      <c r="BH2300" s="315"/>
      <c r="BI2300" s="315"/>
      <c r="BJ2300" s="315"/>
      <c r="BK2300" s="315"/>
    </row>
    <row r="2301" spans="1:63" x14ac:dyDescent="0.25">
      <c r="A2301" s="43"/>
      <c r="B2301" s="9" t="s">
        <v>5770</v>
      </c>
      <c r="C2301" s="5" t="s">
        <v>2401</v>
      </c>
      <c r="D2301" s="172">
        <v>1.2715552000000001</v>
      </c>
      <c r="E2301" s="172">
        <v>0.98816943000000002</v>
      </c>
      <c r="F2301" s="172">
        <v>0.2118408</v>
      </c>
      <c r="G2301" s="172">
        <v>7.6145681E-3</v>
      </c>
      <c r="H2301" s="172">
        <v>2.1575627999999999E-3</v>
      </c>
      <c r="I2301" s="172">
        <v>2.9654126999999999E-2</v>
      </c>
      <c r="J2301" s="172">
        <v>3.0057199E-2</v>
      </c>
      <c r="K2301" s="172">
        <v>1.7304175999999999E-3</v>
      </c>
      <c r="L2301" s="172">
        <v>3.3109353999999998E-4</v>
      </c>
      <c r="M2301" s="172">
        <v>0</v>
      </c>
      <c r="N2301" s="172">
        <v>0</v>
      </c>
      <c r="O2301" s="172">
        <v>0</v>
      </c>
      <c r="P2301" s="199">
        <f t="shared" si="466"/>
        <v>7.319773555555555</v>
      </c>
      <c r="Q2301" s="233">
        <v>106.17413000000001</v>
      </c>
      <c r="R2301" s="96">
        <v>95.528102000000004</v>
      </c>
      <c r="S2301" s="96">
        <v>9.7938399999999994</v>
      </c>
      <c r="T2301" s="96">
        <v>3.8822000000000002E-7</v>
      </c>
      <c r="U2301" s="96">
        <v>0.56498999999999999</v>
      </c>
      <c r="V2301" s="96">
        <v>7.5705300000000004E-4</v>
      </c>
      <c r="W2301" s="96">
        <v>0.28643999999999997</v>
      </c>
      <c r="X2301" s="241">
        <f t="shared" si="467"/>
        <v>0.62706960246655774</v>
      </c>
      <c r="Y2301" s="241">
        <f t="shared" si="468"/>
        <v>0.25448130487702003</v>
      </c>
      <c r="Z2301" s="241">
        <f t="shared" si="469"/>
        <v>0.1332074823731377</v>
      </c>
      <c r="AA2301" s="241">
        <f t="shared" si="470"/>
        <v>0.23938081521640001</v>
      </c>
      <c r="AB2301" s="241">
        <v>0.20288252000000001</v>
      </c>
      <c r="AC2301" s="241">
        <v>1.4832562E-7</v>
      </c>
      <c r="AD2301" s="241">
        <v>1.4418342E-3</v>
      </c>
      <c r="AE2301" s="241">
        <v>1.8150922999999999E-5</v>
      </c>
      <c r="AF2301" s="241">
        <v>5.0136902999999997E-2</v>
      </c>
      <c r="AG2301" s="241">
        <v>1.7484284E-6</v>
      </c>
      <c r="AH2301" s="241">
        <v>0.13275707</v>
      </c>
      <c r="AI2301" s="241">
        <v>3.4200476999999999E-4</v>
      </c>
      <c r="AJ2301" s="241">
        <v>2.1891886000000001E-5</v>
      </c>
      <c r="AK2301" s="241">
        <v>4.9571450999999997E-5</v>
      </c>
      <c r="AL2301" s="241">
        <v>7.7899958000000008E-6</v>
      </c>
      <c r="AM2301" s="241">
        <v>8.0045376999999994E-9</v>
      </c>
      <c r="AN2301" s="241">
        <v>7.4745997999999997E-6</v>
      </c>
      <c r="AO2301" s="241">
        <v>2.5933167000000001E-5</v>
      </c>
      <c r="AP2301" s="241">
        <v>-4.261501E-6</v>
      </c>
      <c r="AQ2301" s="241">
        <v>2.1352164000000001E-6</v>
      </c>
      <c r="AR2301" s="241">
        <v>0.23937868000000001</v>
      </c>
      <c r="AT2301" s="193"/>
      <c r="AU2301" s="193"/>
      <c r="AV2301" s="193"/>
      <c r="AW2301" s="193"/>
      <c r="AX2301" s="193"/>
      <c r="AY2301" s="193"/>
      <c r="AZ2301" s="193"/>
      <c r="BA2301" s="193"/>
      <c r="BB2301" s="193"/>
      <c r="BC2301" s="193"/>
      <c r="BD2301" s="193"/>
      <c r="BE2301" s="315"/>
      <c r="BF2301" s="315"/>
      <c r="BG2301" s="315"/>
      <c r="BH2301" s="315"/>
      <c r="BI2301" s="315"/>
      <c r="BJ2301" s="315"/>
      <c r="BK2301" s="315"/>
    </row>
    <row r="2302" spans="1:63" x14ac:dyDescent="0.25">
      <c r="A2302" s="43" t="s">
        <v>1753</v>
      </c>
      <c r="B2302" s="9" t="s">
        <v>5770</v>
      </c>
      <c r="C2302" s="5" t="s">
        <v>1174</v>
      </c>
      <c r="D2302" s="172">
        <v>1.371003</v>
      </c>
      <c r="E2302" s="172">
        <v>1.0810354</v>
      </c>
      <c r="F2302" s="172">
        <v>0.21804188999999999</v>
      </c>
      <c r="G2302" s="172">
        <v>1.9732659E-2</v>
      </c>
      <c r="H2302" s="172">
        <v>1.8520061E-3</v>
      </c>
      <c r="I2302" s="172">
        <v>1.4674181999999999E-2</v>
      </c>
      <c r="J2302" s="172">
        <v>2.7948429E-2</v>
      </c>
      <c r="K2302" s="172">
        <v>9.5098752000000002E-4</v>
      </c>
      <c r="L2302" s="172">
        <v>6.7673934999999998E-3</v>
      </c>
      <c r="M2302" s="172">
        <v>0</v>
      </c>
      <c r="N2302" s="172">
        <v>0</v>
      </c>
      <c r="O2302" s="172">
        <v>0</v>
      </c>
      <c r="P2302" s="199">
        <f t="shared" si="466"/>
        <v>8.0076696296296284</v>
      </c>
      <c r="Q2302" s="233">
        <v>137.19291999999999</v>
      </c>
      <c r="R2302" s="96">
        <v>121.65412000000001</v>
      </c>
      <c r="S2302" s="96">
        <v>14.2128</v>
      </c>
      <c r="T2302" s="96">
        <v>2.234E-7</v>
      </c>
      <c r="U2302" s="96">
        <v>0.78883999999999999</v>
      </c>
      <c r="V2302" s="96">
        <v>3.8587149999999999E-4</v>
      </c>
      <c r="W2302" s="96">
        <v>0.53676999999999997</v>
      </c>
      <c r="X2302" s="241">
        <f t="shared" si="467"/>
        <v>0.71608487606331794</v>
      </c>
      <c r="Y2302" s="241">
        <f t="shared" si="468"/>
        <v>0.26540299617753699</v>
      </c>
      <c r="Z2302" s="241">
        <f t="shared" si="469"/>
        <v>0.14588156945178099</v>
      </c>
      <c r="AA2302" s="241">
        <f t="shared" si="470"/>
        <v>0.30480031043399997</v>
      </c>
      <c r="AB2302" s="241">
        <v>0.22195666</v>
      </c>
      <c r="AC2302" s="241">
        <v>8.4585856999999998E-8</v>
      </c>
      <c r="AD2302" s="241">
        <v>1.0803072E-3</v>
      </c>
      <c r="AE2302" s="241">
        <v>1.5802182E-5</v>
      </c>
      <c r="AF2302" s="241">
        <v>4.2349144999999998E-2</v>
      </c>
      <c r="AG2302" s="241">
        <v>9.9720967999999992E-7</v>
      </c>
      <c r="AH2302" s="241">
        <v>0.14524767999999999</v>
      </c>
      <c r="AI2302" s="241">
        <v>3.5999597999999999E-4</v>
      </c>
      <c r="AJ2302" s="241">
        <v>4.4782072000000003E-5</v>
      </c>
      <c r="AK2302" s="241">
        <v>1.8822682999999999E-4</v>
      </c>
      <c r="AL2302" s="241">
        <v>2.4876413E-5</v>
      </c>
      <c r="AM2302" s="241">
        <v>1.0819280999999999E-8</v>
      </c>
      <c r="AN2302" s="241">
        <v>4.5781767000000002E-6</v>
      </c>
      <c r="AO2302" s="241">
        <v>1.9728415E-5</v>
      </c>
      <c r="AP2302" s="241">
        <v>-8.3092541999999992E-6</v>
      </c>
      <c r="AQ2302" s="241">
        <v>2.050434E-6</v>
      </c>
      <c r="AR2302" s="241">
        <v>0.30479825999999999</v>
      </c>
      <c r="AT2302" s="193"/>
      <c r="AU2302" s="193"/>
      <c r="AV2302" s="193"/>
      <c r="AW2302" s="193"/>
      <c r="AX2302" s="193"/>
      <c r="AY2302" s="193"/>
      <c r="AZ2302" s="193"/>
      <c r="BA2302" s="193"/>
      <c r="BB2302" s="193"/>
      <c r="BC2302" s="193"/>
      <c r="BD2302" s="193"/>
      <c r="BE2302" s="315"/>
      <c r="BF2302" s="315"/>
      <c r="BG2302" s="315"/>
      <c r="BH2302" s="315"/>
      <c r="BI2302" s="315"/>
      <c r="BJ2302" s="315"/>
      <c r="BK2302" s="315"/>
    </row>
    <row r="2303" spans="1:63" x14ac:dyDescent="0.25">
      <c r="A2303" s="43" t="s">
        <v>1753</v>
      </c>
      <c r="B2303" s="9" t="s">
        <v>5770</v>
      </c>
      <c r="C2303" s="5" t="s">
        <v>2402</v>
      </c>
      <c r="D2303" s="172">
        <v>1.2048114999999999</v>
      </c>
      <c r="E2303" s="172">
        <v>0.94989144999999997</v>
      </c>
      <c r="F2303" s="172">
        <v>0.18485061</v>
      </c>
      <c r="G2303" s="172">
        <v>1.1916126000000001E-2</v>
      </c>
      <c r="H2303" s="172">
        <v>1.5173598999999999E-3</v>
      </c>
      <c r="I2303" s="172">
        <v>2.3416185999999999E-2</v>
      </c>
      <c r="J2303" s="172">
        <v>3.1613980999999999E-2</v>
      </c>
      <c r="K2303" s="172">
        <v>7.1982459999999997E-4</v>
      </c>
      <c r="L2303" s="172">
        <v>8.8599358999999999E-4</v>
      </c>
      <c r="M2303" s="172">
        <v>0</v>
      </c>
      <c r="N2303" s="172">
        <v>0</v>
      </c>
      <c r="O2303" s="172">
        <v>0</v>
      </c>
      <c r="P2303" s="199">
        <f t="shared" si="466"/>
        <v>7.0362329629629619</v>
      </c>
      <c r="Q2303" s="233">
        <v>111.42534999999999</v>
      </c>
      <c r="R2303" s="96">
        <v>99.069045000000003</v>
      </c>
      <c r="S2303" s="96">
        <v>11.10256</v>
      </c>
      <c r="T2303" s="96">
        <v>3.0633999999999998E-7</v>
      </c>
      <c r="U2303" s="96">
        <v>0.89166999999999996</v>
      </c>
      <c r="V2303" s="96">
        <v>5.8023359999999997E-4</v>
      </c>
      <c r="W2303" s="96">
        <v>0.36148999999999998</v>
      </c>
      <c r="X2303" s="241">
        <f t="shared" si="467"/>
        <v>0.61404535126038828</v>
      </c>
      <c r="Y2303" s="241">
        <f t="shared" si="468"/>
        <v>0.23781964869512001</v>
      </c>
      <c r="Z2303" s="241">
        <f t="shared" si="469"/>
        <v>0.12800409138476831</v>
      </c>
      <c r="AA2303" s="241">
        <f t="shared" si="470"/>
        <v>0.24822161118050001</v>
      </c>
      <c r="AB2303" s="241">
        <v>0.19503195000000001</v>
      </c>
      <c r="AC2303" s="241">
        <v>1.1681152000000001E-7</v>
      </c>
      <c r="AD2303" s="241">
        <v>1.3157745E-3</v>
      </c>
      <c r="AE2303" s="241">
        <v>1.2843909E-5</v>
      </c>
      <c r="AF2303" s="241">
        <v>4.1457586999999997E-2</v>
      </c>
      <c r="AG2303" s="241">
        <v>1.3764746000000001E-6</v>
      </c>
      <c r="AH2303" s="241">
        <v>0.12763568</v>
      </c>
      <c r="AI2303" s="241">
        <v>3.0147038000000003E-4</v>
      </c>
      <c r="AJ2303" s="241">
        <v>1.6022399000000002E-5</v>
      </c>
      <c r="AK2303" s="241">
        <v>2.3312204000000001E-5</v>
      </c>
      <c r="AL2303" s="241">
        <v>4.8494629000000004E-6</v>
      </c>
      <c r="AM2303" s="241">
        <v>8.0712682999999994E-9</v>
      </c>
      <c r="AN2303" s="241">
        <v>5.9906607000000003E-6</v>
      </c>
      <c r="AO2303" s="241">
        <v>2.2094483E-5</v>
      </c>
      <c r="AP2303" s="241">
        <v>-5.3362761000000002E-6</v>
      </c>
      <c r="AQ2303" s="241">
        <v>1.8011805E-6</v>
      </c>
      <c r="AR2303" s="241">
        <v>0.24821981000000001</v>
      </c>
      <c r="AT2303" s="193"/>
      <c r="AU2303" s="193"/>
      <c r="AV2303" s="193"/>
      <c r="AW2303" s="193"/>
      <c r="AX2303" s="193"/>
      <c r="AY2303" s="193"/>
      <c r="AZ2303" s="193"/>
      <c r="BA2303" s="193"/>
      <c r="BB2303" s="193"/>
      <c r="BC2303" s="193"/>
      <c r="BD2303" s="193"/>
      <c r="BE2303" s="315"/>
      <c r="BF2303" s="315"/>
      <c r="BG2303" s="315"/>
      <c r="BH2303" s="315"/>
      <c r="BI2303" s="315"/>
      <c r="BJ2303" s="315"/>
      <c r="BK2303" s="315"/>
    </row>
    <row r="2304" spans="1:63" x14ac:dyDescent="0.25">
      <c r="A2304" s="43" t="s">
        <v>1753</v>
      </c>
      <c r="B2304" s="9" t="s">
        <v>5770</v>
      </c>
      <c r="C2304" s="5" t="s">
        <v>1173</v>
      </c>
      <c r="D2304" s="172">
        <v>0.47059244</v>
      </c>
      <c r="E2304" s="172">
        <v>0.3638981</v>
      </c>
      <c r="F2304" s="172">
        <v>7.6205202999999999E-2</v>
      </c>
      <c r="G2304" s="172">
        <v>4.9055011999999997E-3</v>
      </c>
      <c r="H2304" s="172">
        <v>9.0908332999999997E-4</v>
      </c>
      <c r="I2304" s="172">
        <v>8.3346420999999993E-3</v>
      </c>
      <c r="J2304" s="172">
        <v>9.5309382000000002E-3</v>
      </c>
      <c r="K2304" s="172">
        <v>1.2537461000000001E-3</v>
      </c>
      <c r="L2304" s="172">
        <v>5.5552253999999997E-3</v>
      </c>
      <c r="M2304" s="172">
        <v>0</v>
      </c>
      <c r="N2304" s="172">
        <v>0</v>
      </c>
      <c r="O2304" s="172">
        <v>0</v>
      </c>
      <c r="P2304" s="199">
        <f t="shared" si="466"/>
        <v>2.6955414814814813</v>
      </c>
      <c r="Q2304" s="233">
        <v>92.641501000000005</v>
      </c>
      <c r="R2304" s="96">
        <v>78.805064999999999</v>
      </c>
      <c r="S2304" s="96">
        <v>10.753119999999999</v>
      </c>
      <c r="T2304" s="96">
        <v>1.9458999999999999E-4</v>
      </c>
      <c r="U2304" s="96">
        <v>1.7199</v>
      </c>
      <c r="V2304" s="96">
        <v>5.6621280000000003E-2</v>
      </c>
      <c r="W2304" s="96">
        <v>1.3066</v>
      </c>
      <c r="X2304" s="241">
        <f t="shared" si="467"/>
        <v>0.34590509936038905</v>
      </c>
      <c r="Y2304" s="241">
        <f t="shared" si="468"/>
        <v>9.4512965879700012E-2</v>
      </c>
      <c r="Z2304" s="241">
        <f t="shared" si="469"/>
        <v>5.4123313005689011E-2</v>
      </c>
      <c r="AA2304" s="241">
        <f t="shared" si="470"/>
        <v>0.197268820475</v>
      </c>
      <c r="AB2304" s="241">
        <v>7.4709168000000006E-2</v>
      </c>
      <c r="AC2304" s="241">
        <v>1.6998311999999999E-6</v>
      </c>
      <c r="AD2304" s="241">
        <v>4.0453449000000001E-3</v>
      </c>
      <c r="AE2304" s="241">
        <v>8.3221065000000006E-6</v>
      </c>
      <c r="AF2304" s="241">
        <v>1.5651360999999999E-2</v>
      </c>
      <c r="AG2304" s="241">
        <v>9.7070041999999999E-5</v>
      </c>
      <c r="AH2304" s="241">
        <v>4.8889887E-2</v>
      </c>
      <c r="AI2304" s="241">
        <v>1.2372161999999999E-4</v>
      </c>
      <c r="AJ2304" s="241">
        <v>4.1494415000000001E-5</v>
      </c>
      <c r="AK2304" s="241">
        <v>2.0762923E-5</v>
      </c>
      <c r="AL2304" s="241">
        <v>4.3156088000000004E-6</v>
      </c>
      <c r="AM2304" s="241">
        <v>1.2408889E-8</v>
      </c>
      <c r="AN2304" s="241">
        <v>4.2897456000000004E-3</v>
      </c>
      <c r="AO2304" s="241">
        <v>2.2098176999999999E-4</v>
      </c>
      <c r="AP2304" s="241">
        <v>5.3239165999999997E-4</v>
      </c>
      <c r="AQ2304" s="241">
        <v>1.0140475000000001E-5</v>
      </c>
      <c r="AR2304" s="241">
        <v>0.19725867999999999</v>
      </c>
      <c r="AT2304" s="193"/>
      <c r="AU2304" s="193"/>
      <c r="AV2304" s="193"/>
      <c r="AW2304" s="193"/>
      <c r="AX2304" s="193"/>
      <c r="AY2304" s="193"/>
      <c r="AZ2304" s="193"/>
      <c r="BA2304" s="193"/>
      <c r="BB2304" s="193"/>
      <c r="BC2304" s="193"/>
      <c r="BD2304" s="193"/>
      <c r="BE2304" s="315"/>
      <c r="BF2304" s="315"/>
      <c r="BG2304" s="315"/>
      <c r="BH2304" s="315"/>
      <c r="BI2304" s="315"/>
      <c r="BJ2304" s="315"/>
      <c r="BK2304" s="315"/>
    </row>
    <row r="2305" spans="1:63" x14ac:dyDescent="0.25">
      <c r="A2305" s="43"/>
      <c r="B2305" s="9" t="s">
        <v>5770</v>
      </c>
      <c r="C2305" s="5" t="s">
        <v>1172</v>
      </c>
      <c r="D2305" s="172">
        <v>1.3198789</v>
      </c>
      <c r="E2305" s="172">
        <v>1.0497847</v>
      </c>
      <c r="F2305" s="172">
        <v>0.18361663</v>
      </c>
      <c r="G2305" s="172">
        <v>2.8824622000000002E-3</v>
      </c>
      <c r="H2305" s="172">
        <v>1.8032604E-3</v>
      </c>
      <c r="I2305" s="172">
        <v>5.5967188000000001E-2</v>
      </c>
      <c r="J2305" s="172">
        <v>2.2431110000000001E-2</v>
      </c>
      <c r="K2305" s="172">
        <v>3.2039781000000002E-3</v>
      </c>
      <c r="L2305" s="172">
        <v>1.8961725999999999E-4</v>
      </c>
      <c r="M2305" s="172">
        <v>0</v>
      </c>
      <c r="N2305" s="172">
        <v>0</v>
      </c>
      <c r="O2305" s="172">
        <v>0</v>
      </c>
      <c r="P2305" s="199">
        <f t="shared" si="466"/>
        <v>7.7761829629629622</v>
      </c>
      <c r="Q2305" s="233">
        <v>107.51439000000001</v>
      </c>
      <c r="R2305" s="96">
        <v>99.900465999999994</v>
      </c>
      <c r="S2305" s="96">
        <v>7.14</v>
      </c>
      <c r="T2305" s="96">
        <v>2.7729000000000002E-7</v>
      </c>
      <c r="U2305" s="96">
        <v>0.14269000000000001</v>
      </c>
      <c r="V2305" s="96">
        <v>5.0602190000000003E-4</v>
      </c>
      <c r="W2305" s="96">
        <v>0.33073000000000002</v>
      </c>
      <c r="X2305" s="241">
        <f t="shared" si="467"/>
        <v>0.6743351385733134</v>
      </c>
      <c r="Y2305" s="241">
        <f t="shared" si="468"/>
        <v>0.28234322703373005</v>
      </c>
      <c r="Z2305" s="241">
        <f t="shared" si="469"/>
        <v>0.1415689407387834</v>
      </c>
      <c r="AA2305" s="241">
        <f t="shared" si="470"/>
        <v>0.2504229708008</v>
      </c>
      <c r="AB2305" s="241">
        <v>0.21567453</v>
      </c>
      <c r="AC2305" s="241">
        <v>1.0530953E-7</v>
      </c>
      <c r="AD2305" s="241">
        <v>8.2651307999999993E-3</v>
      </c>
      <c r="AE2305" s="241">
        <v>1.4424554999999999E-5</v>
      </c>
      <c r="AF2305" s="241">
        <v>5.8387794E-2</v>
      </c>
      <c r="AG2305" s="241">
        <v>1.2423692E-6</v>
      </c>
      <c r="AH2305" s="241">
        <v>0.14112853</v>
      </c>
      <c r="AI2305" s="241">
        <v>2.9804335000000002E-4</v>
      </c>
      <c r="AJ2305" s="241">
        <v>2.1345055E-5</v>
      </c>
      <c r="AK2305" s="241">
        <v>9.1841930999999997E-5</v>
      </c>
      <c r="AL2305" s="241">
        <v>8.9531948000000007E-6</v>
      </c>
      <c r="AM2305" s="241">
        <v>7.3408834000000002E-9</v>
      </c>
      <c r="AN2305" s="241">
        <v>5.5375221E-6</v>
      </c>
      <c r="AO2305" s="241">
        <v>2.1922104999999998E-5</v>
      </c>
      <c r="AP2305" s="241">
        <v>-7.2397600000000003E-6</v>
      </c>
      <c r="AQ2305" s="241">
        <v>1.4108008000000001E-6</v>
      </c>
      <c r="AR2305" s="241">
        <v>0.25042155999999999</v>
      </c>
      <c r="AT2305" s="193"/>
      <c r="AU2305" s="193"/>
      <c r="AV2305" s="193"/>
      <c r="AW2305" s="193"/>
      <c r="AX2305" s="193"/>
      <c r="AY2305" s="193"/>
      <c r="AZ2305" s="193"/>
      <c r="BA2305" s="193"/>
      <c r="BB2305" s="193"/>
      <c r="BC2305" s="193"/>
      <c r="BD2305" s="193"/>
      <c r="BE2305" s="315"/>
      <c r="BF2305" s="315"/>
      <c r="BG2305" s="315"/>
      <c r="BH2305" s="315"/>
      <c r="BI2305" s="315"/>
      <c r="BJ2305" s="315"/>
      <c r="BK2305" s="315"/>
    </row>
    <row r="2306" spans="1:63" x14ac:dyDescent="0.25">
      <c r="A2306" s="43" t="s">
        <v>1753</v>
      </c>
      <c r="B2306" s="9" t="s">
        <v>5770</v>
      </c>
      <c r="C2306" s="5" t="s">
        <v>1171</v>
      </c>
      <c r="D2306" s="172">
        <v>0.51070989</v>
      </c>
      <c r="E2306" s="172">
        <v>0.36426382000000002</v>
      </c>
      <c r="F2306" s="172">
        <v>7.0398305999999994E-2</v>
      </c>
      <c r="G2306" s="172">
        <v>9.7547962000000005E-3</v>
      </c>
      <c r="H2306" s="172">
        <v>1.9628790999999999E-3</v>
      </c>
      <c r="I2306" s="172">
        <v>1.2541985E-2</v>
      </c>
      <c r="J2306" s="172">
        <v>9.8949967999999999E-3</v>
      </c>
      <c r="K2306" s="172">
        <v>1.1820328E-2</v>
      </c>
      <c r="L2306" s="172">
        <v>3.007278E-2</v>
      </c>
      <c r="M2306" s="172">
        <v>0</v>
      </c>
      <c r="N2306" s="172">
        <v>0</v>
      </c>
      <c r="O2306" s="172">
        <v>0</v>
      </c>
      <c r="P2306" s="199">
        <f t="shared" si="466"/>
        <v>2.6982505185185186</v>
      </c>
      <c r="Q2306" s="233">
        <v>78.423084000000003</v>
      </c>
      <c r="R2306" s="96">
        <v>70.614566999999994</v>
      </c>
      <c r="S2306" s="96">
        <v>6.5760800000000001</v>
      </c>
      <c r="T2306" s="96">
        <v>1.8947999999999999E-5</v>
      </c>
      <c r="U2306" s="96">
        <v>0.39162999999999998</v>
      </c>
      <c r="V2306" s="96">
        <v>9.6868599999999999E-2</v>
      </c>
      <c r="W2306" s="96">
        <v>0.74392000000000003</v>
      </c>
      <c r="X2306" s="241">
        <f t="shared" si="467"/>
        <v>0.329735953336869</v>
      </c>
      <c r="Y2306" s="241">
        <f t="shared" si="468"/>
        <v>0.10119531915450002</v>
      </c>
      <c r="Z2306" s="241">
        <f t="shared" si="469"/>
        <v>5.1661224768368999E-2</v>
      </c>
      <c r="AA2306" s="241">
        <f t="shared" si="470"/>
        <v>0.17687940941399999</v>
      </c>
      <c r="AB2306" s="241">
        <v>7.4791088000000006E-2</v>
      </c>
      <c r="AC2306" s="241">
        <v>6.7645615000000001E-6</v>
      </c>
      <c r="AD2306" s="241">
        <v>1.0808491E-2</v>
      </c>
      <c r="AE2306" s="241">
        <v>5.8523129999999996E-6</v>
      </c>
      <c r="AF2306" s="241">
        <v>1.5415302000000001E-2</v>
      </c>
      <c r="AG2306" s="241">
        <v>1.6782128000000001E-4</v>
      </c>
      <c r="AH2306" s="241">
        <v>4.8946717000000001E-2</v>
      </c>
      <c r="AI2306" s="241">
        <v>1.1442834999999999E-4</v>
      </c>
      <c r="AJ2306" s="241">
        <v>8.3178562999999996E-5</v>
      </c>
      <c r="AK2306" s="241">
        <v>6.2411507000000003E-5</v>
      </c>
      <c r="AL2306" s="241">
        <v>8.8149673000000007E-6</v>
      </c>
      <c r="AM2306" s="241">
        <v>2.9471068999999998E-8</v>
      </c>
      <c r="AN2306" s="241">
        <v>1.0026706E-3</v>
      </c>
      <c r="AO2306" s="241">
        <v>4.0673171E-4</v>
      </c>
      <c r="AP2306" s="241">
        <v>1.0362425999999999E-3</v>
      </c>
      <c r="AQ2306" s="241">
        <v>7.2419413999999998E-5</v>
      </c>
      <c r="AR2306" s="241">
        <v>0.17680699</v>
      </c>
      <c r="AT2306" s="193"/>
      <c r="AU2306" s="193"/>
      <c r="AV2306" s="193"/>
      <c r="AW2306" s="193"/>
      <c r="AX2306" s="193"/>
      <c r="AY2306" s="193"/>
      <c r="AZ2306" s="193"/>
      <c r="BA2306" s="193"/>
      <c r="BB2306" s="193"/>
      <c r="BC2306" s="193"/>
      <c r="BD2306" s="193"/>
      <c r="BE2306" s="315"/>
      <c r="BF2306" s="315"/>
      <c r="BG2306" s="315"/>
      <c r="BH2306" s="315"/>
      <c r="BI2306" s="315"/>
      <c r="BJ2306" s="315"/>
      <c r="BK2306" s="315"/>
    </row>
    <row r="2307" spans="1:63" x14ac:dyDescent="0.25">
      <c r="A2307" s="43" t="s">
        <v>1753</v>
      </c>
      <c r="B2307" s="9" t="s">
        <v>5770</v>
      </c>
      <c r="C2307" s="5" t="s">
        <v>5769</v>
      </c>
      <c r="D2307" s="172">
        <v>0.55990103999999996</v>
      </c>
      <c r="E2307" s="172">
        <v>0.39049906000000001</v>
      </c>
      <c r="F2307" s="172">
        <v>7.8278570000000006E-2</v>
      </c>
      <c r="G2307" s="172">
        <v>1.1788068000000001E-2</v>
      </c>
      <c r="H2307" s="172">
        <v>2.0729036999999999E-3</v>
      </c>
      <c r="I2307" s="172">
        <v>1.4401053E-2</v>
      </c>
      <c r="J2307" s="172">
        <v>1.1752640999999999E-2</v>
      </c>
      <c r="K2307" s="172">
        <v>1.1854959999999999E-2</v>
      </c>
      <c r="L2307" s="172">
        <v>3.9253789999999997E-2</v>
      </c>
      <c r="M2307" s="172">
        <v>0</v>
      </c>
      <c r="N2307" s="172">
        <v>0</v>
      </c>
      <c r="O2307" s="172">
        <v>0</v>
      </c>
      <c r="P2307" s="199">
        <f t="shared" si="466"/>
        <v>2.8925856296296293</v>
      </c>
      <c r="Q2307" s="233">
        <v>82.185208000000003</v>
      </c>
      <c r="R2307" s="96">
        <v>73.123256999999995</v>
      </c>
      <c r="S2307" s="96">
        <v>7.5980800000000004</v>
      </c>
      <c r="T2307" s="96">
        <v>2.1633000000000001E-5</v>
      </c>
      <c r="U2307" s="96">
        <v>0.46338000000000001</v>
      </c>
      <c r="V2307" s="96">
        <v>0.11535860000000001</v>
      </c>
      <c r="W2307" s="96">
        <v>0.88510999999999995</v>
      </c>
      <c r="X2307" s="241">
        <f t="shared" si="467"/>
        <v>0.34985451675517698</v>
      </c>
      <c r="Y2307" s="241">
        <f t="shared" si="468"/>
        <v>0.11091991687479999</v>
      </c>
      <c r="Z2307" s="241">
        <f t="shared" si="469"/>
        <v>5.5753339647377005E-2</v>
      </c>
      <c r="AA2307" s="241">
        <f t="shared" si="470"/>
        <v>0.18318126023299999</v>
      </c>
      <c r="AB2307" s="241">
        <v>8.0177506999999995E-2</v>
      </c>
      <c r="AC2307" s="241">
        <v>7.3789743000000004E-6</v>
      </c>
      <c r="AD2307" s="241">
        <v>1.3273808999999999E-2</v>
      </c>
      <c r="AE2307" s="241">
        <v>6.3277204999999998E-6</v>
      </c>
      <c r="AF2307" s="241">
        <v>1.7254572999999999E-2</v>
      </c>
      <c r="AG2307" s="241">
        <v>2.0032118000000001E-4</v>
      </c>
      <c r="AH2307" s="241">
        <v>5.2472176000000002E-2</v>
      </c>
      <c r="AI2307" s="241">
        <v>1.2718224000000001E-4</v>
      </c>
      <c r="AJ2307" s="241">
        <v>1.0072811E-4</v>
      </c>
      <c r="AK2307" s="241">
        <v>7.0019118999999994E-5</v>
      </c>
      <c r="AL2307" s="241">
        <v>1.0778584999999999E-5</v>
      </c>
      <c r="AM2307" s="241">
        <v>3.5713377000000001E-8</v>
      </c>
      <c r="AN2307" s="241">
        <v>1.2839392000000001E-3</v>
      </c>
      <c r="AO2307" s="241">
        <v>5.1789198000000002E-4</v>
      </c>
      <c r="AP2307" s="241">
        <v>1.1705887E-3</v>
      </c>
      <c r="AQ2307" s="241">
        <v>9.4320232999999996E-5</v>
      </c>
      <c r="AR2307" s="241">
        <v>0.18308694</v>
      </c>
      <c r="AT2307" s="193"/>
      <c r="AU2307" s="193"/>
      <c r="AV2307" s="193"/>
      <c r="AW2307" s="193"/>
      <c r="AX2307" s="193"/>
      <c r="AY2307" s="193"/>
      <c r="AZ2307" s="193"/>
      <c r="BA2307" s="193"/>
      <c r="BB2307" s="193"/>
      <c r="BC2307" s="193"/>
      <c r="BD2307" s="193"/>
      <c r="BE2307" s="315"/>
      <c r="BF2307" s="315"/>
      <c r="BG2307" s="315"/>
      <c r="BH2307" s="315"/>
      <c r="BI2307" s="315"/>
      <c r="BJ2307" s="315"/>
      <c r="BK2307" s="315"/>
    </row>
    <row r="2308" spans="1:63" x14ac:dyDescent="0.25">
      <c r="A2308" s="43" t="s">
        <v>1753</v>
      </c>
      <c r="B2308" s="9" t="s">
        <v>5770</v>
      </c>
      <c r="C2308" s="5" t="s">
        <v>1170</v>
      </c>
      <c r="D2308" s="172">
        <v>0.32574577999999998</v>
      </c>
      <c r="E2308" s="172">
        <v>0.26044284000000001</v>
      </c>
      <c r="F2308" s="172">
        <v>4.8451824999999997E-2</v>
      </c>
      <c r="G2308" s="172">
        <v>4.3533934999999998E-4</v>
      </c>
      <c r="H2308" s="172">
        <v>3.0001199999999998E-3</v>
      </c>
      <c r="I2308" s="172">
        <v>4.4410387000000003E-3</v>
      </c>
      <c r="J2308" s="172">
        <v>6.0777907999999999E-3</v>
      </c>
      <c r="K2308" s="172">
        <v>2.8232799E-3</v>
      </c>
      <c r="L2308" s="172">
        <v>7.3542413999999994E-5</v>
      </c>
      <c r="M2308" s="172">
        <v>0</v>
      </c>
      <c r="N2308" s="172">
        <v>0</v>
      </c>
      <c r="O2308" s="172">
        <v>0</v>
      </c>
      <c r="P2308" s="199">
        <f t="shared" si="466"/>
        <v>1.9292062222222222</v>
      </c>
      <c r="Q2308" s="233">
        <v>77.304856999999998</v>
      </c>
      <c r="R2308" s="96">
        <v>71.577342000000002</v>
      </c>
      <c r="S2308" s="96">
        <v>4.8287120000000003</v>
      </c>
      <c r="T2308" s="96">
        <v>9.6136999999999996E-8</v>
      </c>
      <c r="U2308" s="96">
        <v>0.31328</v>
      </c>
      <c r="V2308" s="96">
        <v>1.9286250000000001E-4</v>
      </c>
      <c r="W2308" s="96">
        <v>0.58533000000000002</v>
      </c>
      <c r="X2308" s="241">
        <f t="shared" si="467"/>
        <v>0.27813327675967148</v>
      </c>
      <c r="Y2308" s="241">
        <f t="shared" si="468"/>
        <v>6.3907320272986998E-2</v>
      </c>
      <c r="Z2308" s="241">
        <f t="shared" si="469"/>
        <v>3.5080949335624501E-2</v>
      </c>
      <c r="AA2308" s="241">
        <f t="shared" si="470"/>
        <v>0.17914500715105999</v>
      </c>
      <c r="AB2308" s="241">
        <v>5.3470202000000001E-2</v>
      </c>
      <c r="AC2308" s="241">
        <v>3.6722667E-8</v>
      </c>
      <c r="AD2308" s="241">
        <v>2.8545717E-4</v>
      </c>
      <c r="AE2308" s="241">
        <v>6.6640155999999999E-6</v>
      </c>
      <c r="AF2308" s="241">
        <v>1.0144525E-2</v>
      </c>
      <c r="AG2308" s="241">
        <v>4.3536472000000002E-7</v>
      </c>
      <c r="AH2308" s="241">
        <v>3.4990134999999999E-2</v>
      </c>
      <c r="AI2308" s="241">
        <v>7.8385018999999994E-5</v>
      </c>
      <c r="AJ2308" s="241">
        <v>2.7063085000000002E-6</v>
      </c>
      <c r="AK2308" s="241">
        <v>1.8746649999999999E-6</v>
      </c>
      <c r="AL2308" s="241">
        <v>5.8086153999999995E-7</v>
      </c>
      <c r="AM2308" s="241">
        <v>1.2337745E-9</v>
      </c>
      <c r="AN2308" s="241">
        <v>1.8354464E-6</v>
      </c>
      <c r="AO2308" s="241">
        <v>6.0189519999999998E-6</v>
      </c>
      <c r="AP2308" s="241">
        <v>-5.8815058999999995E-7</v>
      </c>
      <c r="AQ2308" s="241">
        <v>6.8715105999999999E-7</v>
      </c>
      <c r="AR2308" s="241">
        <v>0.17914432</v>
      </c>
      <c r="AT2308" s="193"/>
      <c r="AU2308" s="193"/>
      <c r="AV2308" s="193"/>
      <c r="AW2308" s="193"/>
      <c r="AX2308" s="193"/>
      <c r="AY2308" s="193"/>
      <c r="AZ2308" s="193"/>
      <c r="BA2308" s="193"/>
      <c r="BB2308" s="193"/>
      <c r="BC2308" s="193"/>
      <c r="BD2308" s="193"/>
      <c r="BE2308" s="315"/>
      <c r="BF2308" s="315"/>
      <c r="BG2308" s="315"/>
      <c r="BH2308" s="315"/>
      <c r="BI2308" s="315"/>
      <c r="BJ2308" s="315"/>
      <c r="BK2308" s="315"/>
    </row>
    <row r="2309" spans="1:63" x14ac:dyDescent="0.25">
      <c r="A2309" s="43" t="s">
        <v>1753</v>
      </c>
      <c r="B2309" s="9" t="s">
        <v>5770</v>
      </c>
      <c r="C2309" s="5" t="s">
        <v>1169</v>
      </c>
      <c r="D2309" s="172">
        <v>0.35765171000000001</v>
      </c>
      <c r="E2309" s="172">
        <v>0.28327448999999999</v>
      </c>
      <c r="F2309" s="172">
        <v>5.8630464E-2</v>
      </c>
      <c r="G2309" s="172">
        <v>5.7323621999999996E-4</v>
      </c>
      <c r="H2309" s="172">
        <v>6.7569216999999995E-4</v>
      </c>
      <c r="I2309" s="172">
        <v>4.7934164000000001E-3</v>
      </c>
      <c r="J2309" s="172">
        <v>8.0537765999999997E-3</v>
      </c>
      <c r="K2309" s="172">
        <v>1.1984236000000001E-3</v>
      </c>
      <c r="L2309" s="172">
        <v>4.5220642999999999E-4</v>
      </c>
      <c r="M2309" s="172">
        <v>0</v>
      </c>
      <c r="N2309" s="172">
        <v>0</v>
      </c>
      <c r="O2309" s="172">
        <v>0</v>
      </c>
      <c r="P2309" s="199">
        <f t="shared" si="466"/>
        <v>2.0983295555555554</v>
      </c>
      <c r="Q2309" s="233">
        <v>79.537502000000003</v>
      </c>
      <c r="R2309" s="96">
        <v>70.670291000000006</v>
      </c>
      <c r="S2309" s="96">
        <v>7.55328</v>
      </c>
      <c r="T2309" s="96">
        <v>9.5499E-8</v>
      </c>
      <c r="U2309" s="96">
        <v>0.38801999999999998</v>
      </c>
      <c r="V2309" s="96">
        <v>1.7108180000000001E-4</v>
      </c>
      <c r="W2309" s="96">
        <v>0.92574000000000001</v>
      </c>
      <c r="X2309" s="241">
        <f t="shared" si="467"/>
        <v>0.28553353603132681</v>
      </c>
      <c r="Y2309" s="241">
        <f t="shared" si="468"/>
        <v>7.0480392211942994E-2</v>
      </c>
      <c r="Z2309" s="241">
        <f t="shared" si="469"/>
        <v>3.8165059401183796E-2</v>
      </c>
      <c r="AA2309" s="241">
        <f t="shared" si="470"/>
        <v>0.1768880844182</v>
      </c>
      <c r="AB2309" s="241">
        <v>5.8156115000000001E-2</v>
      </c>
      <c r="AC2309" s="241">
        <v>3.6264553000000001E-8</v>
      </c>
      <c r="AD2309" s="241">
        <v>3.7955543000000002E-4</v>
      </c>
      <c r="AE2309" s="241">
        <v>7.1918147999999998E-6</v>
      </c>
      <c r="AF2309" s="241">
        <v>1.1937066E-2</v>
      </c>
      <c r="AG2309" s="241">
        <v>4.2770259000000002E-7</v>
      </c>
      <c r="AH2309" s="241">
        <v>3.8056012E-2</v>
      </c>
      <c r="AI2309" s="241">
        <v>9.5175029999999998E-5</v>
      </c>
      <c r="AJ2309" s="241">
        <v>3.5702979999999999E-6</v>
      </c>
      <c r="AK2309" s="241">
        <v>2.5848546000000001E-6</v>
      </c>
      <c r="AL2309" s="241">
        <v>7.7246515999999995E-7</v>
      </c>
      <c r="AM2309" s="241">
        <v>1.6045237999999999E-9</v>
      </c>
      <c r="AN2309" s="241">
        <v>1.9240547999999999E-6</v>
      </c>
      <c r="AO2309" s="241">
        <v>7.8494488000000006E-6</v>
      </c>
      <c r="AP2309" s="241">
        <v>-2.8303547E-6</v>
      </c>
      <c r="AQ2309" s="241">
        <v>1.3244181999999999E-6</v>
      </c>
      <c r="AR2309" s="241">
        <v>0.17688676</v>
      </c>
      <c r="AT2309" s="193"/>
      <c r="AU2309" s="193"/>
      <c r="AV2309" s="193"/>
      <c r="AW2309" s="193"/>
      <c r="AX2309" s="193"/>
      <c r="AY2309" s="193"/>
      <c r="AZ2309" s="193"/>
      <c r="BA2309" s="193"/>
      <c r="BB2309" s="193"/>
      <c r="BC2309" s="193"/>
      <c r="BD2309" s="193"/>
      <c r="BE2309" s="315"/>
      <c r="BF2309" s="315"/>
      <c r="BG2309" s="315"/>
      <c r="BH2309" s="315"/>
      <c r="BI2309" s="315"/>
      <c r="BJ2309" s="315"/>
      <c r="BK2309" s="315"/>
    </row>
    <row r="2310" spans="1:63" x14ac:dyDescent="0.25">
      <c r="A2310" s="43" t="s">
        <v>1753</v>
      </c>
      <c r="B2310" s="9" t="s">
        <v>5770</v>
      </c>
      <c r="C2310" s="5" t="s">
        <v>1168</v>
      </c>
      <c r="D2310" s="172">
        <v>0.30601526000000001</v>
      </c>
      <c r="E2310" s="172">
        <v>0.24964815000000001</v>
      </c>
      <c r="F2310" s="172">
        <v>4.2603109E-2</v>
      </c>
      <c r="G2310" s="172">
        <v>2.9574879000000002E-4</v>
      </c>
      <c r="H2310" s="172">
        <v>6.0046581999999998E-4</v>
      </c>
      <c r="I2310" s="172">
        <v>7.9255596999999994E-3</v>
      </c>
      <c r="J2310" s="172">
        <v>3.8990467E-3</v>
      </c>
      <c r="K2310" s="172">
        <v>7.5619801999999995E-4</v>
      </c>
      <c r="L2310" s="172">
        <v>2.8698492000000001E-4</v>
      </c>
      <c r="M2310" s="172">
        <v>0</v>
      </c>
      <c r="N2310" s="172">
        <v>0</v>
      </c>
      <c r="O2310" s="172">
        <v>0</v>
      </c>
      <c r="P2310" s="199">
        <f t="shared" si="466"/>
        <v>1.8492455555555556</v>
      </c>
      <c r="Q2310" s="233">
        <v>74.528092999999998</v>
      </c>
      <c r="R2310" s="96">
        <v>70.441676999999999</v>
      </c>
      <c r="S2310" s="96">
        <v>3.6553439999999999</v>
      </c>
      <c r="T2310" s="96">
        <v>8.0210000000000002E-8</v>
      </c>
      <c r="U2310" s="96">
        <v>0.16411999999999999</v>
      </c>
      <c r="V2310" s="96">
        <v>1.719329E-4</v>
      </c>
      <c r="W2310" s="96">
        <v>0.26678000000000002</v>
      </c>
      <c r="X2310" s="241">
        <f t="shared" si="467"/>
        <v>0.2724801012989701</v>
      </c>
      <c r="Y2310" s="241">
        <f t="shared" si="468"/>
        <v>6.2490543418522997E-2</v>
      </c>
      <c r="Z2310" s="241">
        <f t="shared" si="469"/>
        <v>3.362237406748711E-2</v>
      </c>
      <c r="AA2310" s="241">
        <f t="shared" si="470"/>
        <v>0.17636718381295999</v>
      </c>
      <c r="AB2310" s="241">
        <v>5.1260458000000002E-2</v>
      </c>
      <c r="AC2310" s="241">
        <v>3.0844113000000001E-8</v>
      </c>
      <c r="AD2310" s="241">
        <v>1.8893254000000001E-4</v>
      </c>
      <c r="AE2310" s="241">
        <v>5.0269058999999999E-6</v>
      </c>
      <c r="AF2310" s="241">
        <v>1.1035731E-2</v>
      </c>
      <c r="AG2310" s="241">
        <v>3.6412851000000001E-7</v>
      </c>
      <c r="AH2310" s="241">
        <v>3.3543928000000001E-2</v>
      </c>
      <c r="AI2310" s="241">
        <v>6.8945914000000005E-5</v>
      </c>
      <c r="AJ2310" s="241">
        <v>1.7663347E-6</v>
      </c>
      <c r="AK2310" s="241">
        <v>1.1313420999999999E-6</v>
      </c>
      <c r="AL2310" s="241">
        <v>3.5895039000000001E-7</v>
      </c>
      <c r="AM2310" s="241">
        <v>7.9158709999999996E-10</v>
      </c>
      <c r="AN2310" s="241">
        <v>1.4614489E-6</v>
      </c>
      <c r="AO2310" s="241">
        <v>3.8892376E-6</v>
      </c>
      <c r="AP2310" s="241">
        <v>8.9204820999999996E-7</v>
      </c>
      <c r="AQ2310" s="241">
        <v>8.5381295999999998E-7</v>
      </c>
      <c r="AR2310" s="241">
        <v>0.17636632999999999</v>
      </c>
      <c r="AT2310" s="193"/>
      <c r="AU2310" s="193"/>
      <c r="AV2310" s="193"/>
      <c r="AW2310" s="193"/>
      <c r="AX2310" s="193"/>
      <c r="AY2310" s="193"/>
      <c r="AZ2310" s="193"/>
      <c r="BA2310" s="193"/>
      <c r="BB2310" s="193"/>
      <c r="BC2310" s="193"/>
      <c r="BD2310" s="193"/>
      <c r="BE2310" s="315"/>
      <c r="BF2310" s="315"/>
      <c r="BG2310" s="315"/>
      <c r="BH2310" s="315"/>
      <c r="BI2310" s="315"/>
      <c r="BJ2310" s="315"/>
      <c r="BK2310" s="315"/>
    </row>
    <row r="2311" spans="1:63" x14ac:dyDescent="0.25">
      <c r="A2311" s="43" t="s">
        <v>1753</v>
      </c>
      <c r="B2311" s="9" t="s">
        <v>5770</v>
      </c>
      <c r="C2311" s="5" t="s">
        <v>5448</v>
      </c>
      <c r="D2311" s="172">
        <v>1.290079</v>
      </c>
      <c r="E2311" s="172">
        <v>0.96130103</v>
      </c>
      <c r="F2311" s="172">
        <v>0.28530799000000001</v>
      </c>
      <c r="G2311" s="172">
        <v>7.0832337999999998E-3</v>
      </c>
      <c r="H2311" s="172">
        <v>1.4087593E-3</v>
      </c>
      <c r="I2311" s="172">
        <v>1.379327E-2</v>
      </c>
      <c r="J2311" s="172">
        <v>2.0126205000000001E-2</v>
      </c>
      <c r="K2311" s="172">
        <v>6.4986131000000001E-4</v>
      </c>
      <c r="L2311" s="172">
        <v>4.0867042999999999E-4</v>
      </c>
      <c r="M2311" s="172">
        <v>0</v>
      </c>
      <c r="N2311" s="172">
        <v>0</v>
      </c>
      <c r="O2311" s="172">
        <v>0</v>
      </c>
      <c r="P2311" s="199">
        <f t="shared" si="466"/>
        <v>7.1207483703703698</v>
      </c>
      <c r="Q2311" s="233">
        <v>128.66107</v>
      </c>
      <c r="R2311" s="96">
        <v>119.87782</v>
      </c>
      <c r="S2311" s="96">
        <v>8.0337599999999991</v>
      </c>
      <c r="T2311" s="96">
        <v>4.2687000000000001E-7</v>
      </c>
      <c r="U2311" s="96">
        <v>0.25996999999999998</v>
      </c>
      <c r="V2311" s="96">
        <v>9.2365100000000005E-4</v>
      </c>
      <c r="W2311" s="96">
        <v>0.48859000000000002</v>
      </c>
      <c r="X2311" s="241">
        <f t="shared" si="467"/>
        <v>0.67963323428613398</v>
      </c>
      <c r="Y2311" s="241">
        <f t="shared" si="468"/>
        <v>0.24939710196663997</v>
      </c>
      <c r="Z2311" s="241">
        <f t="shared" si="469"/>
        <v>0.12996680963529403</v>
      </c>
      <c r="AA2311" s="241">
        <f t="shared" si="470"/>
        <v>0.30026932268419998</v>
      </c>
      <c r="AB2311" s="241">
        <v>0.19738290999999999</v>
      </c>
      <c r="AC2311" s="241">
        <v>1.6402313999999999E-7</v>
      </c>
      <c r="AD2311" s="241">
        <v>1.1198657000000001E-3</v>
      </c>
      <c r="AE2311" s="241">
        <v>2.2844854E-5</v>
      </c>
      <c r="AF2311" s="241">
        <v>5.0869378E-2</v>
      </c>
      <c r="AG2311" s="241">
        <v>1.9393895E-6</v>
      </c>
      <c r="AH2311" s="241">
        <v>0.12916759999999999</v>
      </c>
      <c r="AI2311" s="241">
        <v>4.7651177000000001E-4</v>
      </c>
      <c r="AJ2311" s="241">
        <v>4.8155814000000002E-5</v>
      </c>
      <c r="AK2311" s="241">
        <v>2.1405348E-4</v>
      </c>
      <c r="AL2311" s="241">
        <v>2.7263790000000001E-5</v>
      </c>
      <c r="AM2311" s="241">
        <v>9.1846939999999993E-9</v>
      </c>
      <c r="AN2311" s="241">
        <v>7.7479734000000003E-6</v>
      </c>
      <c r="AO2311" s="241">
        <v>2.00193E-5</v>
      </c>
      <c r="AP2311" s="241">
        <v>5.4483232000000003E-6</v>
      </c>
      <c r="AQ2311" s="241">
        <v>1.5626842E-6</v>
      </c>
      <c r="AR2311" s="241">
        <v>0.30026775999999999</v>
      </c>
      <c r="AT2311" s="193"/>
      <c r="AU2311" s="193"/>
      <c r="AV2311" s="193"/>
      <c r="AW2311" s="193"/>
      <c r="AX2311" s="193"/>
      <c r="AY2311" s="193"/>
      <c r="AZ2311" s="193"/>
      <c r="BA2311" s="193"/>
      <c r="BB2311" s="193"/>
      <c r="BC2311" s="193"/>
      <c r="BD2311" s="193"/>
      <c r="BE2311" s="315"/>
      <c r="BF2311" s="315"/>
      <c r="BG2311" s="315"/>
      <c r="BH2311" s="315"/>
      <c r="BI2311" s="315"/>
      <c r="BJ2311" s="315"/>
      <c r="BK2311" s="315"/>
    </row>
    <row r="2312" spans="1:63" x14ac:dyDescent="0.25">
      <c r="A2312" s="43" t="s">
        <v>1753</v>
      </c>
      <c r="B2312" s="9" t="s">
        <v>5770</v>
      </c>
      <c r="C2312" s="5" t="s">
        <v>5447</v>
      </c>
      <c r="D2312" s="172">
        <v>1.4851175999999999</v>
      </c>
      <c r="E2312" s="172">
        <v>1.1317971</v>
      </c>
      <c r="F2312" s="172">
        <v>0.30023318999999998</v>
      </c>
      <c r="G2312" s="172">
        <v>6.9742965000000002E-3</v>
      </c>
      <c r="H2312" s="172">
        <v>2.1568638E-3</v>
      </c>
      <c r="I2312" s="172">
        <v>1.6631076000000002E-2</v>
      </c>
      <c r="J2312" s="172">
        <v>2.5973415E-2</v>
      </c>
      <c r="K2312" s="172">
        <v>8.4402328000000003E-4</v>
      </c>
      <c r="L2312" s="172">
        <v>5.0767130999999997E-4</v>
      </c>
      <c r="M2312" s="172">
        <v>0</v>
      </c>
      <c r="N2312" s="172">
        <v>0</v>
      </c>
      <c r="O2312" s="172">
        <v>0</v>
      </c>
      <c r="P2312" s="199">
        <f t="shared" si="466"/>
        <v>8.3836822222222214</v>
      </c>
      <c r="Q2312" s="233">
        <v>145.19472999999999</v>
      </c>
      <c r="R2312" s="96">
        <v>131.42514</v>
      </c>
      <c r="S2312" s="96">
        <v>12.43872</v>
      </c>
      <c r="T2312" s="96">
        <v>4.8574000000000001E-7</v>
      </c>
      <c r="U2312" s="96">
        <v>0.49215999999999999</v>
      </c>
      <c r="V2312" s="96">
        <v>1.0178050000000001E-3</v>
      </c>
      <c r="W2312" s="96">
        <v>0.83769000000000005</v>
      </c>
      <c r="X2312" s="241">
        <f t="shared" si="467"/>
        <v>0.7712937438665739</v>
      </c>
      <c r="Y2312" s="241">
        <f t="shared" si="468"/>
        <v>0.28925995786887004</v>
      </c>
      <c r="Z2312" s="241">
        <f t="shared" si="469"/>
        <v>0.1527885246322038</v>
      </c>
      <c r="AA2312" s="241">
        <f t="shared" si="470"/>
        <v>0.32924526136550003</v>
      </c>
      <c r="AB2312" s="241">
        <v>0.23238779000000001</v>
      </c>
      <c r="AC2312" s="241">
        <v>1.8507457000000001E-7</v>
      </c>
      <c r="AD2312" s="241">
        <v>1.5950818E-3</v>
      </c>
      <c r="AE2312" s="241">
        <v>2.5847403000000001E-5</v>
      </c>
      <c r="AF2312" s="241">
        <v>5.5248853000000001E-2</v>
      </c>
      <c r="AG2312" s="241">
        <v>2.2005912999999999E-6</v>
      </c>
      <c r="AH2312" s="241">
        <v>0.15207474000000001</v>
      </c>
      <c r="AI2312" s="241">
        <v>4.9769145000000002E-4</v>
      </c>
      <c r="AJ2312" s="241">
        <v>3.3903696999999997E-5</v>
      </c>
      <c r="AK2312" s="241">
        <v>1.2836969000000001E-4</v>
      </c>
      <c r="AL2312" s="241">
        <v>1.7124413E-5</v>
      </c>
      <c r="AM2312" s="241">
        <v>9.2234837999999996E-9</v>
      </c>
      <c r="AN2312" s="241">
        <v>9.0765649999999997E-6</v>
      </c>
      <c r="AO2312" s="241">
        <v>2.6625808E-5</v>
      </c>
      <c r="AP2312" s="241">
        <v>9.8378572000000009E-7</v>
      </c>
      <c r="AQ2312" s="241">
        <v>2.2613654999999999E-6</v>
      </c>
      <c r="AR2312" s="241">
        <v>0.32924300000000001</v>
      </c>
      <c r="AT2312" s="193"/>
      <c r="AU2312" s="193"/>
      <c r="AV2312" s="193"/>
      <c r="AW2312" s="193"/>
      <c r="AX2312" s="193"/>
      <c r="AY2312" s="193"/>
      <c r="AZ2312" s="193"/>
      <c r="BA2312" s="193"/>
      <c r="BB2312" s="193"/>
      <c r="BC2312" s="193"/>
      <c r="BD2312" s="193"/>
      <c r="BE2312" s="315"/>
      <c r="BF2312" s="315"/>
      <c r="BG2312" s="315"/>
      <c r="BH2312" s="315"/>
      <c r="BI2312" s="315"/>
      <c r="BJ2312" s="315"/>
      <c r="BK2312" s="315"/>
    </row>
    <row r="2313" spans="1:63" x14ac:dyDescent="0.25">
      <c r="A2313" s="9"/>
      <c r="B2313" s="9" t="s">
        <v>5770</v>
      </c>
      <c r="C2313" s="5" t="s">
        <v>5446</v>
      </c>
      <c r="D2313" s="172">
        <v>3.2498027</v>
      </c>
      <c r="E2313" s="172">
        <v>0.74919453999999996</v>
      </c>
      <c r="F2313" s="172">
        <v>0.16201293999999999</v>
      </c>
      <c r="G2313" s="172">
        <v>7.7563940999999997E-2</v>
      </c>
      <c r="H2313" s="172">
        <v>5.8001993000000002E-2</v>
      </c>
      <c r="I2313" s="172">
        <v>2.7270531000000001E-2</v>
      </c>
      <c r="J2313" s="172">
        <v>2.0441942000000002</v>
      </c>
      <c r="K2313" s="172">
        <v>6.1841226999999999E-2</v>
      </c>
      <c r="L2313" s="172">
        <v>6.9723383999999999E-2</v>
      </c>
      <c r="M2313" s="172">
        <v>0</v>
      </c>
      <c r="N2313" s="172">
        <v>0</v>
      </c>
      <c r="O2313" s="172">
        <v>0</v>
      </c>
      <c r="P2313" s="199">
        <f t="shared" si="466"/>
        <v>5.5495891851851846</v>
      </c>
      <c r="Q2313" s="233">
        <v>137.39696000000001</v>
      </c>
      <c r="R2313" s="96">
        <v>111.19595</v>
      </c>
      <c r="S2313" s="96">
        <v>22.142959999999999</v>
      </c>
      <c r="T2313" s="96">
        <v>3.4288000000000001E-5</v>
      </c>
      <c r="U2313" s="96">
        <v>1.0536000000000001</v>
      </c>
      <c r="V2313" s="96">
        <v>0.36351509999999998</v>
      </c>
      <c r="W2313" s="96">
        <v>2.6408999999999998</v>
      </c>
      <c r="X2313" s="241">
        <f t="shared" si="467"/>
        <v>0.62091477705578013</v>
      </c>
      <c r="Y2313" s="241">
        <f t="shared" si="468"/>
        <v>0.23568345084600004</v>
      </c>
      <c r="Z2313" s="241">
        <f t="shared" si="469"/>
        <v>0.10666462391978</v>
      </c>
      <c r="AA2313" s="241">
        <f t="shared" si="470"/>
        <v>0.27856670229000002</v>
      </c>
      <c r="AB2313" s="241">
        <v>0.15382253000000001</v>
      </c>
      <c r="AC2313" s="241">
        <v>1.0539973E-4</v>
      </c>
      <c r="AD2313" s="241">
        <v>4.6828518E-2</v>
      </c>
      <c r="AE2313" s="241">
        <v>2.0194085999999999E-5</v>
      </c>
      <c r="AF2313" s="241">
        <v>3.4265072000000001E-2</v>
      </c>
      <c r="AG2313" s="241">
        <v>6.4173702999999996E-4</v>
      </c>
      <c r="AH2313" s="241">
        <v>0.10067167</v>
      </c>
      <c r="AI2313" s="241">
        <v>2.6335926E-4</v>
      </c>
      <c r="AJ2313" s="241">
        <v>2.8882313999999999E-4</v>
      </c>
      <c r="AK2313" s="241">
        <v>1.7979901E-4</v>
      </c>
      <c r="AL2313" s="241">
        <v>8.2335258999999999E-5</v>
      </c>
      <c r="AM2313" s="241">
        <v>1.0903078E-7</v>
      </c>
      <c r="AN2313" s="241">
        <v>2.6536355999999999E-3</v>
      </c>
      <c r="AO2313" s="241">
        <v>1.8277325000000001E-3</v>
      </c>
      <c r="AP2313" s="241">
        <v>6.9716012000000001E-4</v>
      </c>
      <c r="AQ2313" s="241">
        <v>1.6854228999999999E-4</v>
      </c>
      <c r="AR2313" s="241">
        <v>0.27839816000000001</v>
      </c>
      <c r="AT2313" s="193"/>
      <c r="AU2313" s="193"/>
      <c r="AV2313" s="193"/>
      <c r="AW2313" s="193"/>
      <c r="AX2313" s="193"/>
      <c r="AY2313" s="193"/>
      <c r="AZ2313" s="193"/>
      <c r="BA2313" s="193"/>
      <c r="BB2313" s="193"/>
      <c r="BC2313" s="193"/>
      <c r="BD2313" s="193"/>
      <c r="BE2313" s="315"/>
      <c r="BF2313" s="315"/>
      <c r="BG2313" s="315"/>
      <c r="BH2313" s="315"/>
      <c r="BI2313" s="315"/>
      <c r="BJ2313" s="315"/>
      <c r="BK2313" s="315"/>
    </row>
    <row r="2314" spans="1:63" x14ac:dyDescent="0.25">
      <c r="A2314" s="9"/>
      <c r="B2314" s="9" t="s">
        <v>5770</v>
      </c>
      <c r="C2314" s="5" t="s">
        <v>5445</v>
      </c>
      <c r="D2314" s="172">
        <v>0.32759926</v>
      </c>
      <c r="E2314" s="172">
        <v>0.26634805</v>
      </c>
      <c r="F2314" s="172">
        <v>4.6434589999999998E-2</v>
      </c>
      <c r="G2314" s="172">
        <v>8.7469071999999996E-4</v>
      </c>
      <c r="H2314" s="172">
        <v>1.4954313000000001E-3</v>
      </c>
      <c r="I2314" s="172">
        <v>4.0955710999999997E-3</v>
      </c>
      <c r="J2314" s="172">
        <v>4.9439191000000002E-3</v>
      </c>
      <c r="K2314" s="172">
        <v>3.2687559999999998E-3</v>
      </c>
      <c r="L2314" s="172">
        <v>1.3825383000000001E-4</v>
      </c>
      <c r="M2314" s="172">
        <v>0</v>
      </c>
      <c r="N2314" s="172">
        <v>0</v>
      </c>
      <c r="O2314" s="172">
        <v>0</v>
      </c>
      <c r="P2314" s="199">
        <f t="shared" si="466"/>
        <v>1.9729485185185185</v>
      </c>
      <c r="Q2314" s="233">
        <v>75.125675000000001</v>
      </c>
      <c r="R2314" s="96">
        <v>70.409653000000006</v>
      </c>
      <c r="S2314" s="96">
        <v>4.2350000000000003</v>
      </c>
      <c r="T2314" s="96">
        <v>7.2884000000000006E-8</v>
      </c>
      <c r="U2314" s="96">
        <v>0.18468000000000001</v>
      </c>
      <c r="V2314" s="96">
        <v>1.424373E-4</v>
      </c>
      <c r="W2314" s="96">
        <v>0.29620000000000002</v>
      </c>
      <c r="X2314" s="241">
        <f t="shared" si="467"/>
        <v>0.27673871847590958</v>
      </c>
      <c r="Y2314" s="241">
        <f t="shared" si="468"/>
        <v>6.4658406792588996E-2</v>
      </c>
      <c r="Z2314" s="241">
        <f t="shared" si="469"/>
        <v>3.5901522684620601E-2</v>
      </c>
      <c r="AA2314" s="241">
        <f t="shared" si="470"/>
        <v>0.17617878899870001</v>
      </c>
      <c r="AB2314" s="241">
        <v>5.4686476999999997E-2</v>
      </c>
      <c r="AC2314" s="241">
        <v>2.7757689E-8</v>
      </c>
      <c r="AD2314" s="241">
        <v>2.3877773E-4</v>
      </c>
      <c r="AE2314" s="241">
        <v>5.8863619000000004E-6</v>
      </c>
      <c r="AF2314" s="241">
        <v>9.7269088999999993E-3</v>
      </c>
      <c r="AG2314" s="241">
        <v>3.2904300000000002E-7</v>
      </c>
      <c r="AH2314" s="241">
        <v>3.5787644E-2</v>
      </c>
      <c r="AI2314" s="241">
        <v>7.4868960000000002E-5</v>
      </c>
      <c r="AJ2314" s="241">
        <v>6.5105296000000004E-6</v>
      </c>
      <c r="AK2314" s="241">
        <v>2.3809811E-5</v>
      </c>
      <c r="AL2314" s="241">
        <v>3.2552203000000001E-6</v>
      </c>
      <c r="AM2314" s="241">
        <v>1.5558206000000001E-9</v>
      </c>
      <c r="AN2314" s="241">
        <v>1.4123931E-6</v>
      </c>
      <c r="AO2314" s="241">
        <v>4.9277934000000003E-6</v>
      </c>
      <c r="AP2314" s="241">
        <v>-9.0757859999999998E-7</v>
      </c>
      <c r="AQ2314" s="241">
        <v>6.489987E-7</v>
      </c>
      <c r="AR2314" s="241">
        <v>0.17617814000000001</v>
      </c>
      <c r="AT2314" s="193"/>
      <c r="AU2314" s="193"/>
      <c r="AV2314" s="193"/>
      <c r="AW2314" s="193"/>
      <c r="AX2314" s="193"/>
      <c r="AY2314" s="193"/>
      <c r="AZ2314" s="193"/>
      <c r="BA2314" s="193"/>
      <c r="BB2314" s="193"/>
      <c r="BC2314" s="193"/>
      <c r="BD2314" s="193"/>
      <c r="BE2314" s="315"/>
      <c r="BF2314" s="315"/>
      <c r="BG2314" s="315"/>
      <c r="BH2314" s="315"/>
      <c r="BI2314" s="315"/>
      <c r="BJ2314" s="315"/>
      <c r="BK2314" s="315"/>
    </row>
    <row r="2315" spans="1:63" x14ac:dyDescent="0.25">
      <c r="A2315" s="43" t="s">
        <v>1753</v>
      </c>
      <c r="B2315" s="9" t="s">
        <v>5770</v>
      </c>
      <c r="C2315" s="5" t="s">
        <v>6473</v>
      </c>
      <c r="D2315" s="172">
        <v>4.2072981000000002E-4</v>
      </c>
      <c r="E2315" s="172">
        <v>2.6170545999999999E-4</v>
      </c>
      <c r="F2315" s="172">
        <v>1.0223736E-4</v>
      </c>
      <c r="G2315" s="172">
        <v>2.2672362000000001E-6</v>
      </c>
      <c r="H2315" s="172">
        <v>2.3217346999999998E-6</v>
      </c>
      <c r="I2315" s="172">
        <v>1.8486320000000001E-5</v>
      </c>
      <c r="J2315" s="172">
        <v>2.024786E-5</v>
      </c>
      <c r="K2315" s="172">
        <v>1.1515416E-7</v>
      </c>
      <c r="L2315" s="172">
        <v>1.3348683E-5</v>
      </c>
      <c r="M2315" s="172">
        <v>0</v>
      </c>
      <c r="N2315" s="172">
        <v>0</v>
      </c>
      <c r="O2315" s="172">
        <v>0</v>
      </c>
      <c r="P2315" s="199">
        <f t="shared" si="466"/>
        <v>1.9385589629629628E-3</v>
      </c>
      <c r="Q2315" s="233">
        <v>3.2668458999999997E-2</v>
      </c>
      <c r="R2315" s="96">
        <v>3.0577287000000002E-2</v>
      </c>
      <c r="S2315" s="96">
        <v>1.7148319999999999E-3</v>
      </c>
      <c r="T2315" s="96">
        <v>8.7226000000000003E-8</v>
      </c>
      <c r="U2315" s="96">
        <v>5.5099000000000002E-5</v>
      </c>
      <c r="V2315" s="96">
        <v>1.3863799999999999E-5</v>
      </c>
      <c r="W2315" s="96">
        <v>3.0728999999999999E-4</v>
      </c>
      <c r="X2315" s="241">
        <f t="shared" si="467"/>
        <v>1.981233591244434E-4</v>
      </c>
      <c r="Y2315" s="241">
        <f t="shared" si="468"/>
        <v>8.2654946287999997E-5</v>
      </c>
      <c r="Z2315" s="241">
        <f t="shared" si="469"/>
        <v>3.8985009237443398E-5</v>
      </c>
      <c r="AA2315" s="241">
        <f t="shared" si="470"/>
        <v>7.6483403598999998E-5</v>
      </c>
      <c r="AB2315" s="241">
        <v>5.3735932000000003E-5</v>
      </c>
      <c r="AC2315" s="241">
        <v>1.6406215000000001E-8</v>
      </c>
      <c r="AD2315" s="241">
        <v>3.0270307E-6</v>
      </c>
      <c r="AE2315" s="241">
        <v>1.514592E-8</v>
      </c>
      <c r="AF2315" s="241">
        <v>2.5805395000000002E-5</v>
      </c>
      <c r="AG2315" s="241">
        <v>5.5036452999999999E-8</v>
      </c>
      <c r="AH2315" s="241">
        <v>3.5170599000000002E-5</v>
      </c>
      <c r="AI2315" s="241">
        <v>1.4928630000000001E-7</v>
      </c>
      <c r="AJ2315" s="241">
        <v>1.6397523999999999E-8</v>
      </c>
      <c r="AK2315" s="241">
        <v>6.9571758000000005E-8</v>
      </c>
      <c r="AL2315" s="241">
        <v>2.7487710000000001E-9</v>
      </c>
      <c r="AM2315" s="241">
        <v>9.0844434000000004E-12</v>
      </c>
      <c r="AN2315" s="241">
        <v>1.8160197999999999E-7</v>
      </c>
      <c r="AO2315" s="241">
        <v>9.1520671999999996E-7</v>
      </c>
      <c r="AP2315" s="241">
        <v>2.4795881E-6</v>
      </c>
      <c r="AQ2315" s="241">
        <v>4.0811599000000003E-8</v>
      </c>
      <c r="AR2315" s="241">
        <v>7.6442592000000004E-5</v>
      </c>
      <c r="AT2315" s="193"/>
      <c r="AU2315" s="193"/>
      <c r="AV2315" s="193"/>
      <c r="AW2315" s="193"/>
      <c r="AX2315" s="193"/>
      <c r="AY2315" s="193"/>
      <c r="AZ2315" s="193"/>
      <c r="BA2315" s="193"/>
      <c r="BB2315" s="193"/>
      <c r="BC2315" s="193"/>
      <c r="BD2315" s="193"/>
      <c r="BE2315" s="315"/>
      <c r="BF2315" s="315"/>
      <c r="BG2315" s="315"/>
      <c r="BH2315" s="315"/>
      <c r="BI2315" s="315"/>
      <c r="BJ2315" s="315"/>
      <c r="BK2315" s="315"/>
    </row>
    <row r="2316" spans="1:63" x14ac:dyDescent="0.25">
      <c r="A2316" s="43" t="s">
        <v>1753</v>
      </c>
      <c r="B2316" s="9" t="s">
        <v>5770</v>
      </c>
      <c r="C2316" s="5" t="s">
        <v>5444</v>
      </c>
      <c r="D2316" s="172">
        <v>0.55705433999999998</v>
      </c>
      <c r="E2316" s="172">
        <v>0.45590750000000002</v>
      </c>
      <c r="F2316" s="172">
        <v>7.9276263E-2</v>
      </c>
      <c r="G2316" s="172">
        <v>1.6443715999999999E-3</v>
      </c>
      <c r="H2316" s="172">
        <v>1.1650937999999999E-3</v>
      </c>
      <c r="I2316" s="172">
        <v>6.1543711000000001E-3</v>
      </c>
      <c r="J2316" s="172">
        <v>1.1049237E-2</v>
      </c>
      <c r="K2316" s="172">
        <v>9.3424785999999995E-4</v>
      </c>
      <c r="L2316" s="172">
        <v>9.2325606999999995E-4</v>
      </c>
      <c r="M2316" s="172">
        <v>0</v>
      </c>
      <c r="N2316" s="172">
        <v>0</v>
      </c>
      <c r="O2316" s="172">
        <v>0</v>
      </c>
      <c r="P2316" s="199">
        <f t="shared" si="466"/>
        <v>3.3770925925925925</v>
      </c>
      <c r="Q2316" s="233">
        <v>89.629429999999999</v>
      </c>
      <c r="R2316" s="96">
        <v>85.508898000000002</v>
      </c>
      <c r="S2316" s="96">
        <v>3.6939839999999999</v>
      </c>
      <c r="T2316" s="96">
        <v>2.2086999999999999E-7</v>
      </c>
      <c r="U2316" s="96">
        <v>0.19467999999999999</v>
      </c>
      <c r="V2316" s="96">
        <v>4.77899E-4</v>
      </c>
      <c r="W2316" s="96">
        <v>0.23139000000000001</v>
      </c>
      <c r="X2316" s="241">
        <f t="shared" si="467"/>
        <v>0.3857308080481382</v>
      </c>
      <c r="Y2316" s="241">
        <f t="shared" si="468"/>
        <v>0.1102040278926</v>
      </c>
      <c r="Z2316" s="241">
        <f t="shared" si="469"/>
        <v>6.1460310006038188E-2</v>
      </c>
      <c r="AA2316" s="241">
        <f t="shared" si="470"/>
        <v>0.2140664701495</v>
      </c>
      <c r="AB2316" s="241">
        <v>9.3608389E-2</v>
      </c>
      <c r="AC2316" s="241">
        <v>4.1345240999999997E-6</v>
      </c>
      <c r="AD2316" s="241">
        <v>6.9543268000000005E-4</v>
      </c>
      <c r="AE2316" s="241">
        <v>8.6334340000000007E-6</v>
      </c>
      <c r="AF2316" s="241">
        <v>1.5886430999999999E-2</v>
      </c>
      <c r="AG2316" s="241">
        <v>1.0072545E-6</v>
      </c>
      <c r="AH2316" s="241">
        <v>6.1252600999999997E-2</v>
      </c>
      <c r="AI2316" s="241">
        <v>1.2954993000000001E-4</v>
      </c>
      <c r="AJ2316" s="241">
        <v>1.1282211E-5</v>
      </c>
      <c r="AK2316" s="241">
        <v>4.4776055999999999E-5</v>
      </c>
      <c r="AL2316" s="241">
        <v>5.3007997000000003E-6</v>
      </c>
      <c r="AM2316" s="241">
        <v>4.4155381999999997E-9</v>
      </c>
      <c r="AN2316" s="241">
        <v>4.0850355000000003E-6</v>
      </c>
      <c r="AO2316" s="241">
        <v>1.0987903E-5</v>
      </c>
      <c r="AP2316" s="241">
        <v>1.7226553000000001E-6</v>
      </c>
      <c r="AQ2316" s="241">
        <v>4.7401495000000001E-6</v>
      </c>
      <c r="AR2316" s="241">
        <v>0.21406173000000001</v>
      </c>
      <c r="AT2316" s="193"/>
      <c r="AU2316" s="193"/>
      <c r="AV2316" s="193"/>
      <c r="AW2316" s="193"/>
      <c r="AX2316" s="193"/>
      <c r="AY2316" s="193"/>
      <c r="AZ2316" s="193"/>
      <c r="BA2316" s="193"/>
      <c r="BB2316" s="193"/>
      <c r="BC2316" s="193"/>
      <c r="BD2316" s="193"/>
      <c r="BE2316" s="315"/>
      <c r="BF2316" s="315"/>
      <c r="BG2316" s="315"/>
      <c r="BH2316" s="315"/>
      <c r="BI2316" s="315"/>
      <c r="BJ2316" s="315"/>
      <c r="BK2316" s="315"/>
    </row>
    <row r="2317" spans="1:63" x14ac:dyDescent="0.25">
      <c r="A2317" s="43" t="s">
        <v>1753</v>
      </c>
      <c r="B2317" s="9" t="s">
        <v>5770</v>
      </c>
      <c r="C2317" s="5" t="s">
        <v>5443</v>
      </c>
      <c r="D2317" s="172">
        <v>0.57749242999999995</v>
      </c>
      <c r="E2317" s="172">
        <v>0.47317141000000001</v>
      </c>
      <c r="F2317" s="172">
        <v>8.4048220000000007E-2</v>
      </c>
      <c r="G2317" s="172">
        <v>7.0121989000000002E-4</v>
      </c>
      <c r="H2317" s="172">
        <v>1.8879557E-3</v>
      </c>
      <c r="I2317" s="172">
        <v>6.2332170000000001E-3</v>
      </c>
      <c r="J2317" s="172">
        <v>9.4600255999999997E-3</v>
      </c>
      <c r="K2317" s="172">
        <v>1.0367617E-3</v>
      </c>
      <c r="L2317" s="172">
        <v>9.5362473000000004E-4</v>
      </c>
      <c r="M2317" s="172">
        <v>0</v>
      </c>
      <c r="N2317" s="172">
        <v>0</v>
      </c>
      <c r="O2317" s="172">
        <v>0</v>
      </c>
      <c r="P2317" s="199">
        <f t="shared" si="466"/>
        <v>3.5049734074074075</v>
      </c>
      <c r="Q2317" s="233">
        <v>87.905106000000004</v>
      </c>
      <c r="R2317" s="96">
        <v>84.262486999999993</v>
      </c>
      <c r="S2317" s="96">
        <v>3.3154240000000001</v>
      </c>
      <c r="T2317" s="96">
        <v>1.4352999999999999E-7</v>
      </c>
      <c r="U2317" s="96">
        <v>0.15035999999999999</v>
      </c>
      <c r="V2317" s="96">
        <v>2.9535809999999999E-4</v>
      </c>
      <c r="W2317" s="96">
        <v>0.17654</v>
      </c>
      <c r="X2317" s="241">
        <f t="shared" si="467"/>
        <v>0.38925860432518744</v>
      </c>
      <c r="Y2317" s="241">
        <f t="shared" si="468"/>
        <v>0.11455872717417</v>
      </c>
      <c r="Z2317" s="241">
        <f t="shared" si="469"/>
        <v>6.3735941717617414E-2</v>
      </c>
      <c r="AA2317" s="241">
        <f t="shared" si="470"/>
        <v>0.2109639354334</v>
      </c>
      <c r="AB2317" s="241">
        <v>9.715493E-2</v>
      </c>
      <c r="AC2317" s="241">
        <v>1.0787686E-7</v>
      </c>
      <c r="AD2317" s="241">
        <v>6.0897138000000003E-4</v>
      </c>
      <c r="AE2317" s="241">
        <v>7.4387772000000001E-6</v>
      </c>
      <c r="AF2317" s="241">
        <v>1.678663E-2</v>
      </c>
      <c r="AG2317" s="241">
        <v>6.4914010999999998E-7</v>
      </c>
      <c r="AH2317" s="241">
        <v>6.3574319000000004E-2</v>
      </c>
      <c r="AI2317" s="241">
        <v>1.3717288999999999E-4</v>
      </c>
      <c r="AJ2317" s="241">
        <v>4.1933172999999998E-6</v>
      </c>
      <c r="AK2317" s="241">
        <v>8.5542848999999994E-6</v>
      </c>
      <c r="AL2317" s="241">
        <v>1.2014109E-6</v>
      </c>
      <c r="AM2317" s="241">
        <v>3.1873773999999998E-9</v>
      </c>
      <c r="AN2317" s="241">
        <v>2.7440717E-6</v>
      </c>
      <c r="AO2317" s="241">
        <v>8.6598340999999993E-6</v>
      </c>
      <c r="AP2317" s="241">
        <v>-9.0627866E-7</v>
      </c>
      <c r="AQ2317" s="241">
        <v>4.9854333999999998E-6</v>
      </c>
      <c r="AR2317" s="241">
        <v>0.21095895000000001</v>
      </c>
      <c r="AT2317" s="193"/>
      <c r="AU2317" s="193"/>
      <c r="AV2317" s="193"/>
      <c r="AW2317" s="193"/>
      <c r="AX2317" s="193"/>
      <c r="AY2317" s="193"/>
      <c r="AZ2317" s="193"/>
      <c r="BA2317" s="193"/>
      <c r="BB2317" s="193"/>
      <c r="BC2317" s="193"/>
      <c r="BD2317" s="193"/>
      <c r="BE2317" s="315"/>
      <c r="BF2317" s="315"/>
      <c r="BG2317" s="315"/>
      <c r="BH2317" s="315"/>
      <c r="BI2317" s="315"/>
      <c r="BJ2317" s="315"/>
      <c r="BK2317" s="315"/>
    </row>
    <row r="2318" spans="1:63" x14ac:dyDescent="0.25">
      <c r="A2318" s="43" t="s">
        <v>1753</v>
      </c>
      <c r="B2318" s="9" t="s">
        <v>5770</v>
      </c>
      <c r="C2318" s="5" t="s">
        <v>6824</v>
      </c>
      <c r="D2318" s="172">
        <v>0.58379261999999998</v>
      </c>
      <c r="E2318" s="172">
        <v>0.47193808999999998</v>
      </c>
      <c r="F2318" s="172">
        <v>8.9598875999999994E-2</v>
      </c>
      <c r="G2318" s="172">
        <v>7.4480114E-4</v>
      </c>
      <c r="H2318" s="172">
        <v>1.6314509999999999E-3</v>
      </c>
      <c r="I2318" s="172">
        <v>6.7448971999999998E-3</v>
      </c>
      <c r="J2318" s="172">
        <v>1.0447671E-2</v>
      </c>
      <c r="K2318" s="172">
        <v>1.6845562999999999E-3</v>
      </c>
      <c r="L2318" s="172">
        <v>1.0022746E-3</v>
      </c>
      <c r="M2318" s="172">
        <v>0</v>
      </c>
      <c r="N2318" s="172">
        <v>0</v>
      </c>
      <c r="O2318" s="172">
        <v>0</v>
      </c>
      <c r="P2318" s="199">
        <f t="shared" si="466"/>
        <v>3.4958377037037032</v>
      </c>
      <c r="Q2318" s="233">
        <v>88.255492000000004</v>
      </c>
      <c r="R2318" s="96">
        <v>84.475644000000003</v>
      </c>
      <c r="S2318" s="96">
        <v>3.4321280000000001</v>
      </c>
      <c r="T2318" s="96">
        <v>1.7046000000000001E-7</v>
      </c>
      <c r="U2318" s="96">
        <v>0.16145000000000001</v>
      </c>
      <c r="V2318" s="96">
        <v>3.591558E-4</v>
      </c>
      <c r="W2318" s="96">
        <v>0.18590999999999999</v>
      </c>
      <c r="X2318" s="241">
        <f t="shared" si="467"/>
        <v>0.390533273770997</v>
      </c>
      <c r="Y2318" s="241">
        <f t="shared" si="468"/>
        <v>0.11546134513846</v>
      </c>
      <c r="Z2318" s="241">
        <f t="shared" si="469"/>
        <v>6.3584877056837005E-2</v>
      </c>
      <c r="AA2318" s="241">
        <f t="shared" si="470"/>
        <v>0.2114870515757</v>
      </c>
      <c r="AB2318" s="241">
        <v>9.6901783000000005E-2</v>
      </c>
      <c r="AC2318" s="241">
        <v>1.2071729E-7</v>
      </c>
      <c r="AD2318" s="241">
        <v>6.3071321000000001E-4</v>
      </c>
      <c r="AE2318" s="241">
        <v>8.0325995000000003E-6</v>
      </c>
      <c r="AF2318" s="241">
        <v>1.7919923000000001E-2</v>
      </c>
      <c r="AG2318" s="241">
        <v>7.7261167E-7</v>
      </c>
      <c r="AH2318" s="241">
        <v>6.3409959000000002E-2</v>
      </c>
      <c r="AI2318" s="241">
        <v>1.4622954000000001E-4</v>
      </c>
      <c r="AJ2318" s="241">
        <v>4.525457E-6</v>
      </c>
      <c r="AK2318" s="241">
        <v>1.0172259E-5</v>
      </c>
      <c r="AL2318" s="241">
        <v>1.2703026E-6</v>
      </c>
      <c r="AM2318" s="241">
        <v>3.4810670000000001E-9</v>
      </c>
      <c r="AN2318" s="241">
        <v>3.1981662999999999E-6</v>
      </c>
      <c r="AO2318" s="241">
        <v>9.3549692999999994E-6</v>
      </c>
      <c r="AP2318" s="241">
        <v>1.6388157000000001E-7</v>
      </c>
      <c r="AQ2318" s="241">
        <v>4.8715756999999996E-6</v>
      </c>
      <c r="AR2318" s="241">
        <v>0.21148217999999999</v>
      </c>
      <c r="AT2318" s="193"/>
      <c r="AU2318" s="193"/>
      <c r="AV2318" s="193"/>
      <c r="AW2318" s="193"/>
      <c r="AX2318" s="193"/>
      <c r="AY2318" s="193"/>
      <c r="AZ2318" s="193"/>
      <c r="BA2318" s="193"/>
      <c r="BB2318" s="193"/>
      <c r="BC2318" s="193"/>
      <c r="BD2318" s="193"/>
      <c r="BE2318" s="315"/>
      <c r="BF2318" s="315"/>
      <c r="BG2318" s="315"/>
      <c r="BH2318" s="315"/>
      <c r="BI2318" s="315"/>
      <c r="BJ2318" s="315"/>
      <c r="BK2318" s="315"/>
    </row>
    <row r="2319" spans="1:63" x14ac:dyDescent="0.25">
      <c r="A2319" s="43" t="s">
        <v>1753</v>
      </c>
      <c r="B2319" s="9" t="s">
        <v>5770</v>
      </c>
      <c r="C2319" s="5" t="s">
        <v>6944</v>
      </c>
      <c r="D2319" s="172">
        <v>0.33705304000000003</v>
      </c>
      <c r="E2319" s="172">
        <v>0.27085835000000003</v>
      </c>
      <c r="F2319" s="172">
        <v>4.2906554999999999E-2</v>
      </c>
      <c r="G2319" s="172">
        <v>1.3016248E-3</v>
      </c>
      <c r="H2319" s="172">
        <v>1.4104502E-3</v>
      </c>
      <c r="I2319" s="172">
        <v>3.8334756E-3</v>
      </c>
      <c r="J2319" s="172">
        <v>1.4954459E-2</v>
      </c>
      <c r="K2319" s="172">
        <v>9.7989056000000003E-6</v>
      </c>
      <c r="L2319" s="172">
        <v>1.7783237000000001E-3</v>
      </c>
      <c r="M2319" s="172">
        <v>0</v>
      </c>
      <c r="N2319" s="172">
        <v>0</v>
      </c>
      <c r="O2319" s="172">
        <v>0</v>
      </c>
      <c r="P2319" s="199">
        <f t="shared" si="466"/>
        <v>2.0063581481481481</v>
      </c>
      <c r="Q2319" s="233">
        <v>60.947977999999999</v>
      </c>
      <c r="R2319" s="96">
        <v>47.958705999999999</v>
      </c>
      <c r="S2319" s="96">
        <v>12.0512</v>
      </c>
      <c r="T2319" s="96">
        <v>8.2727000000000002E-7</v>
      </c>
      <c r="U2319" s="96">
        <v>9.9503000000000005E-3</v>
      </c>
      <c r="V2319" s="96">
        <v>9.5038800000000004E-4</v>
      </c>
      <c r="W2319" s="96">
        <v>0.92717000000000005</v>
      </c>
      <c r="X2319" s="241">
        <f t="shared" si="467"/>
        <v>0.22422753281001431</v>
      </c>
      <c r="Y2319" s="241">
        <f t="shared" si="468"/>
        <v>6.7578942973280001E-2</v>
      </c>
      <c r="Z2319" s="241">
        <f t="shared" si="469"/>
        <v>3.6548261496334306E-2</v>
      </c>
      <c r="AA2319" s="241">
        <f t="shared" si="470"/>
        <v>0.12010032834040001</v>
      </c>
      <c r="AB2319" s="241">
        <v>5.5615984E-2</v>
      </c>
      <c r="AC2319" s="241">
        <v>1.7867757999999999E-7</v>
      </c>
      <c r="AD2319" s="241">
        <v>2.6110882999999998E-3</v>
      </c>
      <c r="AE2319" s="241">
        <v>7.4963257000000002E-6</v>
      </c>
      <c r="AF2319" s="241">
        <v>9.3420142999999997E-3</v>
      </c>
      <c r="AG2319" s="241">
        <v>2.18137E-6</v>
      </c>
      <c r="AH2319" s="241">
        <v>3.6400250000000002E-2</v>
      </c>
      <c r="AI2319" s="241">
        <v>6.7600994000000002E-5</v>
      </c>
      <c r="AJ2319" s="241">
        <v>6.6001112999999996E-6</v>
      </c>
      <c r="AK2319" s="241">
        <v>1.9828615999999999E-5</v>
      </c>
      <c r="AL2319" s="241">
        <v>1.7165967000000001E-6</v>
      </c>
      <c r="AM2319" s="241">
        <v>3.7617342999999997E-9</v>
      </c>
      <c r="AN2319" s="241">
        <v>7.2279965999999996E-6</v>
      </c>
      <c r="AO2319" s="241">
        <v>2.7861349000000001E-5</v>
      </c>
      <c r="AP2319" s="241">
        <v>1.7172070999999998E-5</v>
      </c>
      <c r="AQ2319" s="241">
        <v>2.1883403999999999E-6</v>
      </c>
      <c r="AR2319" s="241">
        <v>0.12009814000000001</v>
      </c>
      <c r="AT2319" s="193"/>
      <c r="AU2319" s="193"/>
      <c r="AV2319" s="193"/>
      <c r="AW2319" s="193"/>
      <c r="AX2319" s="193"/>
      <c r="AY2319" s="193"/>
      <c r="AZ2319" s="193"/>
      <c r="BA2319" s="193"/>
      <c r="BB2319" s="193"/>
      <c r="BC2319" s="193"/>
      <c r="BD2319" s="193"/>
      <c r="BE2319" s="315"/>
      <c r="BF2319" s="315"/>
      <c r="BG2319" s="315"/>
      <c r="BH2319" s="315"/>
      <c r="BI2319" s="315"/>
      <c r="BJ2319" s="315"/>
      <c r="BK2319" s="315"/>
    </row>
    <row r="2320" spans="1:63" x14ac:dyDescent="0.25">
      <c r="A2320" s="43"/>
      <c r="B2320" s="9" t="s">
        <v>5770</v>
      </c>
      <c r="C2320" s="5" t="s">
        <v>2403</v>
      </c>
      <c r="D2320" s="172">
        <v>0.33241016000000001</v>
      </c>
      <c r="E2320" s="172">
        <v>0.26799466999999999</v>
      </c>
      <c r="F2320" s="172">
        <v>4.1862150000000001E-2</v>
      </c>
      <c r="G2320" s="172">
        <v>1.2268138E-3</v>
      </c>
      <c r="H2320" s="172">
        <v>1.3914063000000001E-3</v>
      </c>
      <c r="I2320" s="172">
        <v>3.6426270999999999E-3</v>
      </c>
      <c r="J2320" s="172">
        <v>1.4794247E-2</v>
      </c>
      <c r="K2320" s="172">
        <v>8.0567942000000007E-6</v>
      </c>
      <c r="L2320" s="172">
        <v>1.4901832E-3</v>
      </c>
      <c r="M2320" s="172">
        <v>0</v>
      </c>
      <c r="N2320" s="172">
        <v>0</v>
      </c>
      <c r="O2320" s="172">
        <v>0</v>
      </c>
      <c r="P2320" s="199">
        <f t="shared" si="466"/>
        <v>1.9851457037037035</v>
      </c>
      <c r="Q2320" s="233">
        <v>60.571776</v>
      </c>
      <c r="R2320" s="96">
        <v>47.646852000000003</v>
      </c>
      <c r="S2320" s="96">
        <v>11.997439999999999</v>
      </c>
      <c r="T2320" s="96">
        <v>1.0089E-7</v>
      </c>
      <c r="U2320" s="96">
        <v>7.9878999999999992E-3</v>
      </c>
      <c r="V2320" s="96">
        <v>1.561205E-4</v>
      </c>
      <c r="W2320" s="96">
        <v>0.91934000000000005</v>
      </c>
      <c r="X2320" s="241">
        <f t="shared" si="467"/>
        <v>0.22208003763912121</v>
      </c>
      <c r="Y2320" s="241">
        <f t="shared" si="468"/>
        <v>6.6645662751769016E-2</v>
      </c>
      <c r="Z2320" s="241">
        <f t="shared" si="469"/>
        <v>3.6114804142352193E-2</v>
      </c>
      <c r="AA2320" s="241">
        <f t="shared" si="470"/>
        <v>0.11931957074500001</v>
      </c>
      <c r="AB2320" s="241">
        <v>5.5028001999999999E-2</v>
      </c>
      <c r="AC2320" s="241">
        <v>3.7476959000000002E-8</v>
      </c>
      <c r="AD2320" s="241">
        <v>2.5348748000000002E-3</v>
      </c>
      <c r="AE2320" s="241">
        <v>7.3613081000000003E-6</v>
      </c>
      <c r="AF2320" s="241">
        <v>9.0749374999999997E-3</v>
      </c>
      <c r="AG2320" s="241">
        <v>4.4966671000000001E-7</v>
      </c>
      <c r="AH2320" s="241">
        <v>3.6015411999999997E-2</v>
      </c>
      <c r="AI2320" s="241">
        <v>6.6044412E-5</v>
      </c>
      <c r="AJ2320" s="241">
        <v>5.9676358999999996E-6</v>
      </c>
      <c r="AK2320" s="241">
        <v>1.9010250999999999E-5</v>
      </c>
      <c r="AL2320" s="241">
        <v>1.645242E-6</v>
      </c>
      <c r="AM2320" s="241">
        <v>3.5291521999999998E-9</v>
      </c>
      <c r="AN2320" s="241">
        <v>2.2142408000000001E-6</v>
      </c>
      <c r="AO2320" s="241">
        <v>1.1036774E-5</v>
      </c>
      <c r="AP2320" s="241">
        <v>-6.5299425000000004E-6</v>
      </c>
      <c r="AQ2320" s="241">
        <v>1.370745E-6</v>
      </c>
      <c r="AR2320" s="241">
        <v>0.1193182</v>
      </c>
      <c r="AT2320" s="193"/>
      <c r="AU2320" s="193"/>
      <c r="AV2320" s="193"/>
      <c r="AW2320" s="193"/>
      <c r="AX2320" s="193"/>
      <c r="AY2320" s="193"/>
      <c r="AZ2320" s="193"/>
      <c r="BA2320" s="193"/>
      <c r="BB2320" s="193"/>
      <c r="BC2320" s="193"/>
      <c r="BD2320" s="193"/>
      <c r="BE2320" s="315"/>
      <c r="BF2320" s="315"/>
      <c r="BG2320" s="315"/>
      <c r="BH2320" s="315"/>
      <c r="BI2320" s="315"/>
      <c r="BJ2320" s="315"/>
      <c r="BK2320" s="315"/>
    </row>
    <row r="2321" spans="1:63" x14ac:dyDescent="0.25">
      <c r="A2321" s="43" t="s">
        <v>1753</v>
      </c>
      <c r="B2321" s="9" t="s">
        <v>5770</v>
      </c>
      <c r="C2321" s="5" t="s">
        <v>2404</v>
      </c>
      <c r="D2321" s="172">
        <v>0.42722555000000001</v>
      </c>
      <c r="E2321" s="172">
        <v>0.33910529</v>
      </c>
      <c r="F2321" s="172">
        <v>5.2937314999999999E-2</v>
      </c>
      <c r="G2321" s="172">
        <v>2.0324980000000002E-3</v>
      </c>
      <c r="H2321" s="172">
        <v>1.1627421000000001E-3</v>
      </c>
      <c r="I2321" s="172">
        <v>5.7297896000000001E-3</v>
      </c>
      <c r="J2321" s="172">
        <v>2.5919807999999999E-2</v>
      </c>
      <c r="K2321" s="172">
        <v>9.8033658000000005E-6</v>
      </c>
      <c r="L2321" s="172">
        <v>3.2831133E-4</v>
      </c>
      <c r="M2321" s="172">
        <v>0</v>
      </c>
      <c r="N2321" s="172">
        <v>0</v>
      </c>
      <c r="O2321" s="172">
        <v>0</v>
      </c>
      <c r="P2321" s="199">
        <f t="shared" si="466"/>
        <v>2.5118910370370369</v>
      </c>
      <c r="Q2321" s="233">
        <v>68.424921999999995</v>
      </c>
      <c r="R2321" s="96">
        <v>54.699246000000002</v>
      </c>
      <c r="S2321" s="96">
        <v>12.675039999999999</v>
      </c>
      <c r="T2321" s="96">
        <v>1.8645000000000001E-7</v>
      </c>
      <c r="U2321" s="96">
        <v>1.3368E-2</v>
      </c>
      <c r="V2321" s="96">
        <v>2.679116E-4</v>
      </c>
      <c r="W2321" s="96">
        <v>1.0369999999999999</v>
      </c>
      <c r="X2321" s="241">
        <f t="shared" si="467"/>
        <v>0.26841126353214811</v>
      </c>
      <c r="Y2321" s="241">
        <f t="shared" si="468"/>
        <v>8.5715766911160993E-2</v>
      </c>
      <c r="Z2321" s="241">
        <f t="shared" si="469"/>
        <v>4.5711145887687099E-2</v>
      </c>
      <c r="AA2321" s="241">
        <f t="shared" si="470"/>
        <v>0.13698435073330001</v>
      </c>
      <c r="AB2321" s="241">
        <v>6.9629302000000004E-2</v>
      </c>
      <c r="AC2321" s="241">
        <v>6.9541891000000003E-8</v>
      </c>
      <c r="AD2321" s="241">
        <v>4.2168906000000003E-3</v>
      </c>
      <c r="AE2321" s="241">
        <v>8.7666452999999996E-6</v>
      </c>
      <c r="AF2321" s="241">
        <v>1.1859911000000001E-2</v>
      </c>
      <c r="AG2321" s="241">
        <v>8.2712397000000001E-7</v>
      </c>
      <c r="AH2321" s="241">
        <v>4.5571684000000001E-2</v>
      </c>
      <c r="AI2321" s="241">
        <v>8.5276767999999996E-5</v>
      </c>
      <c r="AJ2321" s="241">
        <v>1.1081903E-5</v>
      </c>
      <c r="AK2321" s="241">
        <v>2.7925716999999999E-5</v>
      </c>
      <c r="AL2321" s="241">
        <v>2.7391936E-6</v>
      </c>
      <c r="AM2321" s="241">
        <v>5.8932870999999999E-9</v>
      </c>
      <c r="AN2321" s="241">
        <v>4.1633417999999996E-6</v>
      </c>
      <c r="AO2321" s="241">
        <v>2.2021092E-5</v>
      </c>
      <c r="AP2321" s="241">
        <v>-1.3752021000000001E-5</v>
      </c>
      <c r="AQ2321" s="241">
        <v>1.4707333E-6</v>
      </c>
      <c r="AR2321" s="241">
        <v>0.13698288</v>
      </c>
      <c r="AT2321" s="193"/>
      <c r="AU2321" s="193"/>
      <c r="AV2321" s="193"/>
      <c r="AW2321" s="193"/>
      <c r="AX2321" s="193"/>
      <c r="AY2321" s="193"/>
      <c r="AZ2321" s="193"/>
      <c r="BA2321" s="193"/>
      <c r="BB2321" s="193"/>
      <c r="BC2321" s="193"/>
      <c r="BD2321" s="193"/>
      <c r="BE2321" s="315"/>
      <c r="BF2321" s="315"/>
      <c r="BG2321" s="315"/>
      <c r="BH2321" s="315"/>
      <c r="BI2321" s="315"/>
      <c r="BJ2321" s="315"/>
      <c r="BK2321" s="315"/>
    </row>
    <row r="2322" spans="1:63" x14ac:dyDescent="0.25">
      <c r="A2322" s="43" t="s">
        <v>1753</v>
      </c>
      <c r="B2322" s="9" t="s">
        <v>5770</v>
      </c>
      <c r="C2322" s="5" t="s">
        <v>2405</v>
      </c>
      <c r="D2322" s="172">
        <v>0.31853862999999999</v>
      </c>
      <c r="E2322" s="172">
        <v>0.25759236000000002</v>
      </c>
      <c r="F2322" s="172">
        <v>4.0241262E-2</v>
      </c>
      <c r="G2322" s="172">
        <v>1.1088879999999999E-3</v>
      </c>
      <c r="H2322" s="172">
        <v>1.4248889999999999E-3</v>
      </c>
      <c r="I2322" s="172">
        <v>3.3374029E-3</v>
      </c>
      <c r="J2322" s="172">
        <v>1.3165946E-2</v>
      </c>
      <c r="K2322" s="172">
        <v>7.8010650999999998E-6</v>
      </c>
      <c r="L2322" s="172">
        <v>1.6600880999999999E-3</v>
      </c>
      <c r="M2322" s="172">
        <v>0</v>
      </c>
      <c r="N2322" s="172">
        <v>0</v>
      </c>
      <c r="O2322" s="172">
        <v>0</v>
      </c>
      <c r="P2322" s="199">
        <f t="shared" si="466"/>
        <v>1.9080915555555555</v>
      </c>
      <c r="Q2322" s="233">
        <v>59.423189000000001</v>
      </c>
      <c r="R2322" s="96">
        <v>46.615409</v>
      </c>
      <c r="S2322" s="96">
        <v>11.89832</v>
      </c>
      <c r="T2322" s="96">
        <v>8.8373999999999994E-8</v>
      </c>
      <c r="U2322" s="96">
        <v>7.2007E-3</v>
      </c>
      <c r="V2322" s="96">
        <v>1.3976329999999999E-4</v>
      </c>
      <c r="W2322" s="96">
        <v>0.90212000000000003</v>
      </c>
      <c r="X2322" s="241">
        <f>SUM(Y2322:AA2322)</f>
        <v>0.2153027937813152</v>
      </c>
      <c r="Y2322" s="241">
        <f>SUM(AB2322:AG2322)</f>
        <v>6.3855764437538001E-2</v>
      </c>
      <c r="Z2322" s="241">
        <f>SUM(AH2322:AP2322)</f>
        <v>3.4711013231577208E-2</v>
      </c>
      <c r="AA2322" s="241">
        <f>SUM(AQ2322:AR2322)</f>
        <v>0.1167360161122</v>
      </c>
      <c r="AB2322" s="241">
        <v>5.2892070999999999E-2</v>
      </c>
      <c r="AC2322" s="241">
        <v>3.2784988000000002E-8</v>
      </c>
      <c r="AD2322" s="241">
        <v>2.2887378000000002E-3</v>
      </c>
      <c r="AE2322" s="241">
        <v>7.1556195999999997E-6</v>
      </c>
      <c r="AF2322" s="241">
        <v>8.6673727999999998E-3</v>
      </c>
      <c r="AG2322" s="241">
        <v>3.9443295000000003E-7</v>
      </c>
      <c r="AH2322" s="241">
        <v>3.4617485000000003E-2</v>
      </c>
      <c r="AI2322" s="241">
        <v>6.3229787E-5</v>
      </c>
      <c r="AJ2322" s="241">
        <v>5.2189773999999997E-6</v>
      </c>
      <c r="AK2322" s="241">
        <v>1.7705598999999999E-5</v>
      </c>
      <c r="AL2322" s="241">
        <v>1.4851474999999999E-6</v>
      </c>
      <c r="AM2322" s="241">
        <v>3.1831772000000001E-9</v>
      </c>
      <c r="AN2322" s="241">
        <v>1.9289986000000001E-6</v>
      </c>
      <c r="AO2322" s="241">
        <v>9.4294497000000002E-6</v>
      </c>
      <c r="AP2322" s="241">
        <v>-5.4729107999999999E-6</v>
      </c>
      <c r="AQ2322" s="241">
        <v>1.3561122E-6</v>
      </c>
      <c r="AR2322" s="241">
        <v>0.11673466</v>
      </c>
      <c r="AT2322" s="193"/>
      <c r="AU2322" s="193"/>
      <c r="AV2322" s="193"/>
      <c r="AW2322" s="193"/>
      <c r="AX2322" s="193"/>
      <c r="AY2322" s="193"/>
      <c r="AZ2322" s="193"/>
      <c r="BA2322" s="193"/>
      <c r="BB2322" s="193"/>
      <c r="BC2322" s="193"/>
      <c r="BD2322" s="193"/>
      <c r="BE2322" s="315"/>
      <c r="BF2322" s="315"/>
      <c r="BG2322" s="315"/>
      <c r="BH2322" s="315"/>
      <c r="BI2322" s="315"/>
      <c r="BJ2322" s="315"/>
      <c r="BK2322" s="315"/>
    </row>
    <row r="2323" spans="1:63" x14ac:dyDescent="0.25">
      <c r="A2323" s="43" t="s">
        <v>1753</v>
      </c>
      <c r="B2323" s="9" t="s">
        <v>5770</v>
      </c>
      <c r="C2323" s="5" t="s">
        <v>6823</v>
      </c>
      <c r="D2323" s="172">
        <v>1.0523404000000001</v>
      </c>
      <c r="E2323" s="172">
        <v>0.66153092999999996</v>
      </c>
      <c r="F2323" s="172">
        <v>0.19333738</v>
      </c>
      <c r="G2323" s="172">
        <v>7.1054304000000004E-3</v>
      </c>
      <c r="H2323" s="172">
        <v>2.5475619000000001E-3</v>
      </c>
      <c r="I2323" s="172">
        <v>6.0670300000000003E-2</v>
      </c>
      <c r="J2323" s="172">
        <v>0.11198546</v>
      </c>
      <c r="K2323" s="172">
        <v>1.3984549000000001E-2</v>
      </c>
      <c r="L2323" s="172">
        <v>1.1787392999999999E-3</v>
      </c>
      <c r="M2323" s="172">
        <v>0</v>
      </c>
      <c r="N2323" s="172">
        <v>0</v>
      </c>
      <c r="O2323" s="172">
        <v>0</v>
      </c>
      <c r="P2323" s="199">
        <f t="shared" si="466"/>
        <v>4.9002291111111109</v>
      </c>
      <c r="Q2323" s="233">
        <v>81.296271000000004</v>
      </c>
      <c r="R2323" s="96">
        <v>64.545165999999995</v>
      </c>
      <c r="S2323" s="96">
        <v>14.846159999999999</v>
      </c>
      <c r="T2323" s="96">
        <v>2.503E-6</v>
      </c>
      <c r="U2323" s="96">
        <v>0.37295</v>
      </c>
      <c r="V2323" s="96">
        <v>5.492505E-3</v>
      </c>
      <c r="W2323" s="96">
        <v>1.5265</v>
      </c>
      <c r="X2323" s="241">
        <f>SUM(Y2323:AA2323)</f>
        <v>0.47062938120772002</v>
      </c>
      <c r="Y2323" s="241">
        <f>SUM(AB2323:AG2323)</f>
        <v>0.21782125817871001</v>
      </c>
      <c r="Z2323" s="241">
        <f>SUM(AH2323:AP2323)</f>
        <v>9.1138370015510034E-2</v>
      </c>
      <c r="AA2323" s="241">
        <f>SUM(AQ2323:AR2323)</f>
        <v>0.16166975301349998</v>
      </c>
      <c r="AB2323" s="241">
        <v>0.13810869000000001</v>
      </c>
      <c r="AC2323" s="241">
        <v>9.6491170999999999E-7</v>
      </c>
      <c r="AD2323" s="241">
        <v>1.8838325999999999E-2</v>
      </c>
      <c r="AE2323" s="241">
        <v>1.2802256000000001E-5</v>
      </c>
      <c r="AF2323" s="241">
        <v>6.0849044999999997E-2</v>
      </c>
      <c r="AG2323" s="241">
        <v>1.1430011000000001E-5</v>
      </c>
      <c r="AH2323" s="241">
        <v>9.0384974000000007E-2</v>
      </c>
      <c r="AI2323" s="241">
        <v>3.1888768E-4</v>
      </c>
      <c r="AJ2323" s="241">
        <v>4.5518980000000001E-5</v>
      </c>
      <c r="AK2323" s="241">
        <v>1.8204439000000001E-4</v>
      </c>
      <c r="AL2323" s="241">
        <v>9.4092116999999993E-6</v>
      </c>
      <c r="AM2323" s="241">
        <v>2.8825809999999999E-8</v>
      </c>
      <c r="AN2323" s="241">
        <v>4.510583E-5</v>
      </c>
      <c r="AO2323" s="241">
        <v>1.1068207E-4</v>
      </c>
      <c r="AP2323" s="241">
        <v>4.1719028000000001E-5</v>
      </c>
      <c r="AQ2323" s="241">
        <v>5.2030135000000003E-6</v>
      </c>
      <c r="AR2323" s="241">
        <v>0.16166454999999999</v>
      </c>
      <c r="AT2323" s="193"/>
      <c r="AU2323" s="193"/>
      <c r="AV2323" s="193"/>
      <c r="AW2323" s="193"/>
      <c r="AX2323" s="193"/>
      <c r="AY2323" s="193"/>
      <c r="AZ2323" s="193"/>
      <c r="BA2323" s="193"/>
      <c r="BB2323" s="193"/>
      <c r="BC2323" s="193"/>
      <c r="BD2323" s="193"/>
      <c r="BE2323" s="315"/>
      <c r="BF2323" s="315"/>
      <c r="BG2323" s="315"/>
      <c r="BH2323" s="315"/>
      <c r="BI2323" s="315"/>
      <c r="BJ2323" s="315"/>
      <c r="BK2323" s="315"/>
    </row>
    <row r="2324" spans="1:63" x14ac:dyDescent="0.25">
      <c r="A2324" s="9"/>
      <c r="B2324" s="9" t="s">
        <v>5770</v>
      </c>
      <c r="C2324" s="5" t="s">
        <v>5565</v>
      </c>
      <c r="D2324" s="172">
        <v>50.506402999999999</v>
      </c>
      <c r="E2324" s="172">
        <v>48.978976000000003</v>
      </c>
      <c r="F2324" s="172">
        <v>1.0357516</v>
      </c>
      <c r="G2324" s="172">
        <v>7.6923589000000001E-2</v>
      </c>
      <c r="H2324" s="172">
        <v>1.6040586999999999E-2</v>
      </c>
      <c r="I2324" s="172">
        <v>6.4019662000000005E-2</v>
      </c>
      <c r="J2324" s="172">
        <v>0.12024861000000001</v>
      </c>
      <c r="K2324" s="172">
        <v>8.5662770000000002E-4</v>
      </c>
      <c r="L2324" s="172">
        <v>0.21358653</v>
      </c>
      <c r="M2324" s="172">
        <v>0</v>
      </c>
      <c r="N2324" s="172">
        <v>0</v>
      </c>
      <c r="O2324" s="172">
        <v>0</v>
      </c>
      <c r="P2324" s="199">
        <f t="shared" si="466"/>
        <v>362.8072296296296</v>
      </c>
      <c r="Q2324" s="233">
        <v>235.62721999999999</v>
      </c>
      <c r="R2324" s="96">
        <v>180.63111000000001</v>
      </c>
      <c r="S2324" s="96">
        <v>45.669119999999999</v>
      </c>
      <c r="T2324" s="96">
        <v>1.6492000000000001E-4</v>
      </c>
      <c r="U2324" s="96">
        <v>2.6652</v>
      </c>
      <c r="V2324" s="96">
        <v>0.91111900000000001</v>
      </c>
      <c r="W2324" s="96">
        <v>5.7504999999999997</v>
      </c>
      <c r="X2324" s="241">
        <f>SUM(Y2324:AA2324)</f>
        <v>17.249427108722344</v>
      </c>
      <c r="Y2324" s="241">
        <f>SUM(AB2324:AG2324)</f>
        <v>10.591720514842001</v>
      </c>
      <c r="Z2324" s="241">
        <f>SUM(AH2324:AP2324)</f>
        <v>6.2043659406403417</v>
      </c>
      <c r="AA2324" s="241">
        <f>SUM(AQ2324:AR2324)</f>
        <v>0.45334065323999995</v>
      </c>
      <c r="AB2324" s="241">
        <v>9.4326980999999996</v>
      </c>
      <c r="AC2324" s="241">
        <v>0.60670718000000001</v>
      </c>
      <c r="AD2324" s="241">
        <v>0.40194639999999998</v>
      </c>
      <c r="AE2324" s="241">
        <v>2.8510942E-5</v>
      </c>
      <c r="AF2324" s="241">
        <v>0.14888461</v>
      </c>
      <c r="AG2324" s="241">
        <v>1.4557139000000001E-3</v>
      </c>
      <c r="AH2324" s="241">
        <v>6.1848510000000001</v>
      </c>
      <c r="AI2324" s="241">
        <v>1.5201406000000001E-3</v>
      </c>
      <c r="AJ2324" s="241">
        <v>6.7768365E-4</v>
      </c>
      <c r="AK2324" s="241">
        <v>3.3513495000000001E-4</v>
      </c>
      <c r="AL2324" s="241">
        <v>6.7575119999999998E-5</v>
      </c>
      <c r="AM2324" s="241">
        <v>2.2262034000000001E-7</v>
      </c>
      <c r="AN2324" s="241">
        <v>7.3543419999999998E-3</v>
      </c>
      <c r="AO2324" s="241">
        <v>2.8971017999999999E-3</v>
      </c>
      <c r="AP2324" s="241">
        <v>6.6627398999999999E-3</v>
      </c>
      <c r="AQ2324" s="241">
        <v>5.1448323999999995E-4</v>
      </c>
      <c r="AR2324" s="241">
        <v>0.45282616999999997</v>
      </c>
      <c r="AT2324" s="193"/>
      <c r="AU2324" s="193"/>
      <c r="AV2324" s="193"/>
      <c r="AW2324" s="193"/>
      <c r="AX2324" s="193"/>
      <c r="AY2324" s="193"/>
      <c r="AZ2324" s="193"/>
      <c r="BA2324" s="193"/>
      <c r="BB2324" s="193"/>
      <c r="BC2324" s="193"/>
      <c r="BD2324" s="193"/>
      <c r="BE2324" s="315"/>
      <c r="BF2324" s="315"/>
      <c r="BG2324" s="315"/>
      <c r="BH2324" s="315"/>
      <c r="BI2324" s="315"/>
      <c r="BJ2324" s="315"/>
      <c r="BK2324" s="315"/>
    </row>
    <row r="2325" spans="1:63" x14ac:dyDescent="0.25">
      <c r="A2325" s="9"/>
      <c r="B2325" s="9" t="s">
        <v>5770</v>
      </c>
      <c r="C2325" s="5" t="s">
        <v>5564</v>
      </c>
      <c r="D2325" s="172">
        <v>48.024020999999998</v>
      </c>
      <c r="E2325" s="172">
        <v>46.591619999999999</v>
      </c>
      <c r="F2325" s="172">
        <v>0.97916948999999998</v>
      </c>
      <c r="G2325" s="172">
        <v>7.2152123999999998E-2</v>
      </c>
      <c r="H2325" s="172">
        <v>1.4966886E-2</v>
      </c>
      <c r="I2325" s="172">
        <v>5.9599737E-2</v>
      </c>
      <c r="J2325" s="172">
        <v>0.11340988</v>
      </c>
      <c r="K2325" s="172">
        <v>7.7569257999999999E-4</v>
      </c>
      <c r="L2325" s="172">
        <v>0.19232705</v>
      </c>
      <c r="M2325" s="172">
        <v>0</v>
      </c>
      <c r="N2325" s="172">
        <v>0</v>
      </c>
      <c r="O2325" s="172">
        <v>0</v>
      </c>
      <c r="P2325" s="199">
        <f t="shared" si="466"/>
        <v>345.12311111111109</v>
      </c>
      <c r="Q2325" s="233">
        <v>217.08114</v>
      </c>
      <c r="R2325" s="96">
        <v>165.21233000000001</v>
      </c>
      <c r="S2325" s="96">
        <v>43.128959999999999</v>
      </c>
      <c r="T2325" s="96">
        <v>1.5007E-4</v>
      </c>
      <c r="U2325" s="96">
        <v>2.4809000000000001</v>
      </c>
      <c r="V2325" s="96">
        <v>0.86159699999999995</v>
      </c>
      <c r="W2325" s="96">
        <v>5.3971999999999998</v>
      </c>
      <c r="X2325" s="241">
        <f>SUM(Y2325:AA2325)</f>
        <v>16.387730461807301</v>
      </c>
      <c r="Y2325" s="241">
        <f>SUM(AB2325:AG2325)</f>
        <v>10.072265126970001</v>
      </c>
      <c r="Z2325" s="241">
        <f>SUM(AH2325:AP2325)</f>
        <v>5.9008421148673014</v>
      </c>
      <c r="AA2325" s="241">
        <f>SUM(AQ2325:AR2325)</f>
        <v>0.41462321997000001</v>
      </c>
      <c r="AB2325" s="241">
        <v>8.9722346000000002</v>
      </c>
      <c r="AC2325" s="241">
        <v>0.57782215000000003</v>
      </c>
      <c r="AD2325" s="241">
        <v>0.38054677999999997</v>
      </c>
      <c r="AE2325" s="241">
        <v>2.6555570000000002E-5</v>
      </c>
      <c r="AF2325" s="241">
        <v>0.14026025</v>
      </c>
      <c r="AG2325" s="241">
        <v>1.3747913999999999E-3</v>
      </c>
      <c r="AH2325" s="241">
        <v>5.8829469000000003</v>
      </c>
      <c r="AI2325" s="241">
        <v>1.4381511E-3</v>
      </c>
      <c r="AJ2325" s="241">
        <v>6.3573904999999998E-4</v>
      </c>
      <c r="AK2325" s="241">
        <v>3.1307679000000001E-4</v>
      </c>
      <c r="AL2325" s="241">
        <v>6.3011473000000004E-5</v>
      </c>
      <c r="AM2325" s="241">
        <v>2.074543E-7</v>
      </c>
      <c r="AN2325" s="241">
        <v>6.7075388999999997E-3</v>
      </c>
      <c r="AO2325" s="241">
        <v>2.6398155E-3</v>
      </c>
      <c r="AP2325" s="241">
        <v>6.0976746000000002E-3</v>
      </c>
      <c r="AQ2325" s="241">
        <v>4.6355997000000003E-4</v>
      </c>
      <c r="AR2325" s="241">
        <v>0.41415965999999999</v>
      </c>
      <c r="AT2325" s="193"/>
      <c r="AU2325" s="193"/>
      <c r="AV2325" s="193"/>
      <c r="AW2325" s="193"/>
      <c r="AX2325" s="193"/>
      <c r="AY2325" s="193"/>
      <c r="AZ2325" s="193"/>
      <c r="BA2325" s="193"/>
      <c r="BB2325" s="193"/>
      <c r="BC2325" s="193"/>
      <c r="BD2325" s="193"/>
      <c r="BE2325" s="315"/>
      <c r="BF2325" s="315"/>
      <c r="BG2325" s="315"/>
      <c r="BH2325" s="315"/>
      <c r="BI2325" s="315"/>
      <c r="BJ2325" s="315"/>
      <c r="BK2325" s="315"/>
    </row>
    <row r="2326" spans="1:63" x14ac:dyDescent="0.25">
      <c r="A2326" s="58" t="s">
        <v>6986</v>
      </c>
      <c r="B2326" s="58"/>
      <c r="C2326" s="9"/>
      <c r="D2326" s="195"/>
      <c r="E2326" s="195"/>
      <c r="F2326" s="195"/>
      <c r="G2326" s="195"/>
      <c r="H2326" s="195"/>
      <c r="I2326" s="195"/>
      <c r="J2326" s="195"/>
      <c r="K2326" s="195"/>
      <c r="L2326" s="195"/>
      <c r="M2326" s="195"/>
      <c r="N2326" s="195"/>
      <c r="O2326" s="195"/>
      <c r="P2326" s="195"/>
      <c r="Q2326" s="239"/>
      <c r="R2326" s="97"/>
      <c r="S2326" s="97"/>
      <c r="T2326" s="97"/>
      <c r="U2326" s="97"/>
      <c r="V2326" s="97"/>
      <c r="W2326" s="97"/>
      <c r="X2326" s="259"/>
      <c r="Y2326" s="259"/>
      <c r="Z2326" s="259"/>
      <c r="AA2326" s="258"/>
      <c r="AB2326" s="258"/>
      <c r="AC2326" s="258"/>
      <c r="AD2326" s="258"/>
      <c r="AE2326" s="258"/>
      <c r="AF2326" s="258"/>
      <c r="AG2326" s="258"/>
      <c r="AH2326" s="258"/>
      <c r="AI2326" s="258"/>
      <c r="AJ2326" s="258"/>
      <c r="AK2326" s="258"/>
      <c r="AL2326" s="258"/>
      <c r="AM2326" s="258"/>
      <c r="AN2326" s="258"/>
      <c r="AO2326" s="258"/>
      <c r="AP2326" s="258"/>
      <c r="AQ2326" s="258"/>
      <c r="AR2326" s="258"/>
      <c r="AT2326" s="193"/>
      <c r="AU2326" s="193"/>
      <c r="AV2326" s="193"/>
      <c r="AW2326" s="193"/>
      <c r="AX2326" s="193"/>
      <c r="AY2326" s="193"/>
      <c r="AZ2326" s="193"/>
      <c r="BA2326" s="193"/>
      <c r="BB2326" s="193"/>
      <c r="BC2326" s="193"/>
      <c r="BD2326" s="193"/>
      <c r="BE2326" s="315"/>
      <c r="BF2326" s="315"/>
      <c r="BG2326" s="315"/>
      <c r="BH2326" s="315"/>
      <c r="BI2326" s="315"/>
      <c r="BJ2326" s="315"/>
      <c r="BK2326" s="315"/>
    </row>
    <row r="2327" spans="1:63" x14ac:dyDescent="0.25">
      <c r="A2327" s="135">
        <v>1</v>
      </c>
      <c r="B2327" s="9" t="s">
        <v>5770</v>
      </c>
      <c r="C2327" s="48" t="s">
        <v>2406</v>
      </c>
      <c r="D2327" s="223">
        <v>2.0127242000000001</v>
      </c>
      <c r="E2327" s="223">
        <v>0.90811889000000001</v>
      </c>
      <c r="F2327" s="223">
        <v>0.33225016000000002</v>
      </c>
      <c r="G2327" s="223">
        <v>7.4471518000000002E-3</v>
      </c>
      <c r="H2327" s="223">
        <v>5.5058891000000002E-4</v>
      </c>
      <c r="I2327" s="223">
        <v>0.10301958</v>
      </c>
      <c r="J2327" s="223">
        <v>3.5641912999999997E-2</v>
      </c>
      <c r="K2327" s="223">
        <v>9.2582516000000003E-4</v>
      </c>
      <c r="L2327" s="223">
        <v>2.4700984000000001E-3</v>
      </c>
      <c r="M2327" s="223">
        <v>0.62229999999999996</v>
      </c>
      <c r="N2327" s="227">
        <v>0</v>
      </c>
      <c r="O2327" s="227">
        <v>0</v>
      </c>
      <c r="P2327" s="227">
        <f t="shared" ref="P2327:P2343" si="471">E2327/0.135</f>
        <v>6.7268065925925926</v>
      </c>
      <c r="Q2327" s="238">
        <v>135.00136000000001</v>
      </c>
      <c r="R2327" s="117">
        <v>121.02041</v>
      </c>
      <c r="S2327" s="117">
        <v>12.458880000000001</v>
      </c>
      <c r="T2327" s="117">
        <v>2.1085000000000001E-7</v>
      </c>
      <c r="U2327" s="117">
        <v>0.21582000000000001</v>
      </c>
      <c r="V2327" s="117">
        <v>1.5220359999999999E-4</v>
      </c>
      <c r="W2327" s="117">
        <v>1.3061</v>
      </c>
      <c r="X2327" s="257">
        <f t="shared" ref="X2327:X2343" si="472">SUM(Y2327:AA2327)</f>
        <v>0.73401777837873494</v>
      </c>
      <c r="Y2327" s="257">
        <f t="shared" ref="Y2327:Y2343" si="473">SUM(AB2327:AG2327)</f>
        <v>0.30802738654447698</v>
      </c>
      <c r="Z2327" s="257">
        <f t="shared" ref="Z2327:Z2343" si="474">SUM(AH2327:AP2327)</f>
        <v>0.12263653297615801</v>
      </c>
      <c r="AA2327" s="257">
        <f t="shared" ref="AA2327:AA2343" si="475">SUM(AQ2327:AR2327)</f>
        <v>0.30335385885810001</v>
      </c>
      <c r="AB2327" s="257">
        <v>0.18640035999999999</v>
      </c>
      <c r="AC2327" s="257">
        <v>6.5694517000000002E-8</v>
      </c>
      <c r="AD2327" s="257">
        <v>9.7237825E-3</v>
      </c>
      <c r="AE2327" s="257">
        <v>3.296499E-5</v>
      </c>
      <c r="AF2327" s="257">
        <v>0.11186936</v>
      </c>
      <c r="AG2327" s="257">
        <v>8.5335995999999997E-7</v>
      </c>
      <c r="AH2327" s="257">
        <v>0.12198711</v>
      </c>
      <c r="AI2327" s="257">
        <v>5.1324998000000001E-4</v>
      </c>
      <c r="AJ2327" s="257">
        <v>2.1022535999999999E-5</v>
      </c>
      <c r="AK2327" s="257">
        <v>4.3385374000000002E-5</v>
      </c>
      <c r="AL2327" s="257">
        <v>4.3096013000000003E-6</v>
      </c>
      <c r="AM2327" s="257">
        <v>1.0287858E-8</v>
      </c>
      <c r="AN2327" s="261">
        <v>5.9895109E-5</v>
      </c>
      <c r="AO2327" s="261">
        <v>3.9198652999999999E-5</v>
      </c>
      <c r="AP2327" s="261">
        <v>-3.1648564999999998E-5</v>
      </c>
      <c r="AQ2327" s="257">
        <v>3.8388580999999998E-6</v>
      </c>
      <c r="AR2327" s="257">
        <v>0.30335002</v>
      </c>
      <c r="AT2327" s="193"/>
      <c r="AU2327" s="193"/>
      <c r="AV2327" s="193"/>
      <c r="AW2327" s="193"/>
      <c r="AX2327" s="193"/>
      <c r="AY2327" s="193"/>
      <c r="AZ2327" s="193"/>
      <c r="BA2327" s="193"/>
      <c r="BB2327" s="193"/>
      <c r="BC2327" s="193"/>
      <c r="BD2327" s="193"/>
      <c r="BE2327" s="315"/>
      <c r="BF2327" s="315"/>
      <c r="BG2327" s="315"/>
      <c r="BH2327" s="315"/>
      <c r="BI2327" s="315"/>
      <c r="BJ2327" s="315"/>
      <c r="BK2327" s="315"/>
    </row>
    <row r="2328" spans="1:63" x14ac:dyDescent="0.25">
      <c r="B2328" s="9" t="s">
        <v>5770</v>
      </c>
      <c r="C2328" s="48" t="s">
        <v>2407</v>
      </c>
      <c r="D2328" s="223">
        <v>0.95014200999999998</v>
      </c>
      <c r="E2328" s="223">
        <v>0.46151683999999998</v>
      </c>
      <c r="F2328" s="223">
        <v>0.11319514</v>
      </c>
      <c r="G2328" s="223">
        <v>9.3054504999999996E-3</v>
      </c>
      <c r="H2328" s="223">
        <v>2.4929476999999999E-3</v>
      </c>
      <c r="I2328" s="223">
        <v>3.4941794999999998E-2</v>
      </c>
      <c r="J2328" s="223">
        <v>7.5863587000000003E-3</v>
      </c>
      <c r="K2328" s="223">
        <v>3.2981037999999999E-4</v>
      </c>
      <c r="L2328" s="223">
        <v>4.8559061000000001E-2</v>
      </c>
      <c r="M2328" s="223">
        <v>0.27221459999999997</v>
      </c>
      <c r="N2328" s="227">
        <v>0</v>
      </c>
      <c r="O2328" s="227">
        <v>0</v>
      </c>
      <c r="P2328" s="227">
        <f>E2328/0.135</f>
        <v>3.4186432592592588</v>
      </c>
      <c r="Q2328" s="238">
        <v>78.105172999999994</v>
      </c>
      <c r="R2328" s="117">
        <v>72.761571000000004</v>
      </c>
      <c r="S2328" s="117">
        <v>4.2577767</v>
      </c>
      <c r="T2328" s="117">
        <v>6.2889087000000005E-5</v>
      </c>
      <c r="U2328" s="117">
        <v>0.32292715</v>
      </c>
      <c r="V2328" s="117">
        <v>7.7523326000000004E-2</v>
      </c>
      <c r="W2328" s="117">
        <v>0.68531140999999995</v>
      </c>
      <c r="X2328" s="257">
        <f t="shared" si="472"/>
        <v>0.38528390317660599</v>
      </c>
      <c r="Y2328" s="257">
        <f t="shared" si="473"/>
        <v>0.1334730020132</v>
      </c>
      <c r="Z2328" s="257">
        <f t="shared" si="474"/>
        <v>6.9225019753405989E-2</v>
      </c>
      <c r="AA2328" s="257">
        <f t="shared" si="475"/>
        <v>0.18258588140999998</v>
      </c>
      <c r="AB2328" s="257">
        <v>9.4762025999999999E-2</v>
      </c>
      <c r="AC2328" s="257">
        <v>2.7060870000000002E-5</v>
      </c>
      <c r="AD2328" s="257">
        <v>1.2790838000000001E-2</v>
      </c>
      <c r="AE2328" s="257">
        <v>5.1799831999999996E-6</v>
      </c>
      <c r="AF2328" s="257">
        <v>2.5752056999999998E-2</v>
      </c>
      <c r="AG2328" s="257">
        <v>1.3584016000000001E-4</v>
      </c>
      <c r="AH2328" s="257">
        <v>6.2020407999999999E-2</v>
      </c>
      <c r="AI2328" s="257">
        <v>2.1768807E-4</v>
      </c>
      <c r="AJ2328" s="257">
        <v>7.5691472999999998E-5</v>
      </c>
      <c r="AK2328" s="257">
        <v>1.1310923999999999E-4</v>
      </c>
      <c r="AL2328" s="257">
        <v>9.2349877999999995E-6</v>
      </c>
      <c r="AM2328" s="257">
        <v>3.3582605999999997E-8</v>
      </c>
      <c r="AN2328" s="261">
        <v>1.2923368999999999E-3</v>
      </c>
      <c r="AO2328" s="261">
        <v>2.3762884E-3</v>
      </c>
      <c r="AP2328" s="261">
        <v>3.1202291E-3</v>
      </c>
      <c r="AQ2328" s="257">
        <v>1.1335140999999999E-4</v>
      </c>
      <c r="AR2328" s="257">
        <v>0.18247252999999999</v>
      </c>
      <c r="AT2328" s="193"/>
      <c r="AU2328" s="193"/>
      <c r="AV2328" s="193"/>
      <c r="AW2328" s="193"/>
      <c r="AX2328" s="193"/>
      <c r="AY2328" s="193"/>
      <c r="AZ2328" s="193"/>
      <c r="BA2328" s="193"/>
      <c r="BB2328" s="193"/>
      <c r="BC2328" s="193"/>
      <c r="BD2328" s="193"/>
      <c r="BE2328" s="315"/>
      <c r="BF2328" s="315"/>
      <c r="BG2328" s="315"/>
      <c r="BH2328" s="315"/>
      <c r="BI2328" s="315"/>
      <c r="BJ2328" s="315"/>
      <c r="BK2328" s="315"/>
    </row>
    <row r="2329" spans="1:63" x14ac:dyDescent="0.25">
      <c r="A2329" s="9"/>
      <c r="B2329" s="9" t="s">
        <v>5770</v>
      </c>
      <c r="C2329" s="48" t="s">
        <v>2408</v>
      </c>
      <c r="D2329" s="223">
        <v>0.82774749999999997</v>
      </c>
      <c r="E2329" s="223">
        <v>0.39686310000000002</v>
      </c>
      <c r="F2329" s="223">
        <v>6.6273502999999997E-2</v>
      </c>
      <c r="G2329" s="223">
        <v>9.3340629000000005E-3</v>
      </c>
      <c r="H2329" s="223">
        <v>1.8256053000000001E-2</v>
      </c>
      <c r="I2329" s="223">
        <v>8.7026883000000006E-3</v>
      </c>
      <c r="J2329" s="223">
        <v>8.4149279000000007E-3</v>
      </c>
      <c r="K2329" s="223">
        <v>8.4410610999999995E-4</v>
      </c>
      <c r="L2329" s="223">
        <v>2.3347554999999999E-2</v>
      </c>
      <c r="M2329" s="223">
        <v>0.29571150000000002</v>
      </c>
      <c r="N2329" s="223">
        <v>0</v>
      </c>
      <c r="O2329" s="223">
        <v>0</v>
      </c>
      <c r="P2329" s="227">
        <f>E2329/0.135</f>
        <v>2.9397266666666666</v>
      </c>
      <c r="Q2329" s="238">
        <v>93.738268000000005</v>
      </c>
      <c r="R2329" s="117">
        <v>86.830875000000006</v>
      </c>
      <c r="S2329" s="117">
        <v>5.8682112000000002</v>
      </c>
      <c r="T2329" s="117">
        <v>1.6350515E-5</v>
      </c>
      <c r="U2329" s="117">
        <v>0.33095078999999999</v>
      </c>
      <c r="V2329" s="117">
        <v>7.5857614000000004E-2</v>
      </c>
      <c r="W2329" s="117">
        <v>0.63235655000000002</v>
      </c>
      <c r="X2329" s="257">
        <f t="shared" si="472"/>
        <v>0.37828593249556103</v>
      </c>
      <c r="Y2329" s="257">
        <f t="shared" si="473"/>
        <v>0.10355916219620001</v>
      </c>
      <c r="Z2329" s="257">
        <f t="shared" si="474"/>
        <v>5.720463377436099E-2</v>
      </c>
      <c r="AA2329" s="257">
        <f t="shared" si="475"/>
        <v>0.21752213652500002</v>
      </c>
      <c r="AB2329" s="257">
        <v>8.1485366000000004E-2</v>
      </c>
      <c r="AC2329" s="257">
        <v>6.7225375999999996E-6</v>
      </c>
      <c r="AD2329" s="257">
        <v>7.9092248999999993E-3</v>
      </c>
      <c r="AE2329" s="257">
        <v>8.4359686000000007E-6</v>
      </c>
      <c r="AF2329" s="257">
        <v>1.4017856E-2</v>
      </c>
      <c r="AG2329" s="257">
        <v>1.3155679E-4</v>
      </c>
      <c r="AH2329" s="257">
        <v>5.3326974999999999E-2</v>
      </c>
      <c r="AI2329" s="257">
        <v>1.0724324999999999E-4</v>
      </c>
      <c r="AJ2329" s="257">
        <v>6.3134622000000004E-5</v>
      </c>
      <c r="AK2329" s="257">
        <v>3.2780451000000002E-5</v>
      </c>
      <c r="AL2329" s="257">
        <v>7.861691E-6</v>
      </c>
      <c r="AM2329" s="257">
        <v>2.1160361000000001E-8</v>
      </c>
      <c r="AN2329" s="257">
        <v>7.2747280999999997E-4</v>
      </c>
      <c r="AO2329" s="257">
        <v>2.0972736E-3</v>
      </c>
      <c r="AP2329" s="257">
        <v>8.4187119E-4</v>
      </c>
      <c r="AQ2329" s="257">
        <v>5.7326525000000003E-5</v>
      </c>
      <c r="AR2329" s="257">
        <v>0.21746481000000001</v>
      </c>
      <c r="AT2329" s="193"/>
      <c r="AU2329" s="193"/>
      <c r="AV2329" s="193"/>
      <c r="AW2329" s="193"/>
      <c r="AX2329" s="193"/>
      <c r="AY2329" s="193"/>
      <c r="AZ2329" s="193"/>
      <c r="BA2329" s="193"/>
      <c r="BB2329" s="193"/>
      <c r="BC2329" s="193"/>
      <c r="BD2329" s="193"/>
      <c r="BE2329" s="315"/>
      <c r="BF2329" s="315"/>
      <c r="BG2329" s="315"/>
      <c r="BH2329" s="315"/>
      <c r="BI2329" s="315"/>
      <c r="BJ2329" s="315"/>
      <c r="BK2329" s="315"/>
    </row>
    <row r="2330" spans="1:63" x14ac:dyDescent="0.25">
      <c r="A2330" s="9"/>
      <c r="B2330" s="9" t="s">
        <v>5770</v>
      </c>
      <c r="C2330" s="48" t="s">
        <v>2409</v>
      </c>
      <c r="D2330" s="223">
        <v>0.88399368</v>
      </c>
      <c r="E2330" s="223">
        <v>0.44188382999999998</v>
      </c>
      <c r="F2330" s="223">
        <v>7.4732797000000004E-2</v>
      </c>
      <c r="G2330" s="223">
        <v>1.0475819000000001E-2</v>
      </c>
      <c r="H2330" s="223">
        <v>2.1305417E-2</v>
      </c>
      <c r="I2330" s="223">
        <v>9.7552147000000006E-3</v>
      </c>
      <c r="J2330" s="223">
        <v>9.6333936999999994E-3</v>
      </c>
      <c r="K2330" s="223">
        <v>9.7557459000000002E-4</v>
      </c>
      <c r="L2330" s="223">
        <v>2.5192835E-2</v>
      </c>
      <c r="M2330" s="223">
        <v>0.29003879999999999</v>
      </c>
      <c r="N2330" s="223">
        <v>0</v>
      </c>
      <c r="O2330" s="223">
        <v>0</v>
      </c>
      <c r="P2330" s="227">
        <f>E2330/0.135</f>
        <v>3.273213555555555</v>
      </c>
      <c r="Q2330" s="238">
        <v>102.49583</v>
      </c>
      <c r="R2330" s="117">
        <v>94.681966000000003</v>
      </c>
      <c r="S2330" s="117">
        <v>6.6573706000000001</v>
      </c>
      <c r="T2330" s="117">
        <v>1.5466468000000001E-5</v>
      </c>
      <c r="U2330" s="117">
        <v>0.37308193000000001</v>
      </c>
      <c r="V2330" s="117">
        <v>8.4505471999999998E-2</v>
      </c>
      <c r="W2330" s="117">
        <v>0.69888925999999996</v>
      </c>
      <c r="X2330" s="257">
        <f t="shared" si="472"/>
        <v>0.41399824424993403</v>
      </c>
      <c r="Y2330" s="257">
        <f t="shared" si="473"/>
        <v>0.1153389265808</v>
      </c>
      <c r="Z2330" s="257">
        <f t="shared" si="474"/>
        <v>6.1511439993133993E-2</v>
      </c>
      <c r="AA2330" s="257">
        <f t="shared" si="475"/>
        <v>0.23714787767600001</v>
      </c>
      <c r="AB2330" s="257">
        <v>9.0729083000000002E-2</v>
      </c>
      <c r="AC2330" s="257">
        <v>6.0747592000000001E-6</v>
      </c>
      <c r="AD2330" s="257">
        <v>8.6725760999999991E-3</v>
      </c>
      <c r="AE2330" s="257">
        <v>9.5848315999999996E-6</v>
      </c>
      <c r="AF2330" s="257">
        <v>1.5775000000000001E-2</v>
      </c>
      <c r="AG2330" s="257">
        <v>1.4660789000000001E-4</v>
      </c>
      <c r="AH2330" s="257">
        <v>5.937634E-2</v>
      </c>
      <c r="AI2330" s="257">
        <v>1.2116013999999999E-4</v>
      </c>
      <c r="AJ2330" s="257">
        <v>6.9758578999999996E-5</v>
      </c>
      <c r="AK2330" s="257">
        <v>3.3576533999999999E-5</v>
      </c>
      <c r="AL2330" s="257">
        <v>8.6449749999999993E-6</v>
      </c>
      <c r="AM2330" s="257">
        <v>2.3265134E-8</v>
      </c>
      <c r="AN2330" s="257">
        <v>7.9605330999999997E-4</v>
      </c>
      <c r="AO2330" s="257">
        <v>3.5260249999999999E-4</v>
      </c>
      <c r="AP2330" s="257">
        <v>7.5328069000000001E-4</v>
      </c>
      <c r="AQ2330" s="257">
        <v>6.1527676000000005E-5</v>
      </c>
      <c r="AR2330" s="257">
        <v>0.23708635</v>
      </c>
      <c r="AT2330" s="193"/>
      <c r="AU2330" s="193"/>
      <c r="AV2330" s="193"/>
      <c r="AW2330" s="193"/>
      <c r="AX2330" s="193"/>
      <c r="AY2330" s="193"/>
      <c r="AZ2330" s="193"/>
      <c r="BA2330" s="193"/>
      <c r="BB2330" s="193"/>
      <c r="BC2330" s="193"/>
      <c r="BD2330" s="193"/>
      <c r="BE2330" s="315"/>
      <c r="BF2330" s="315"/>
      <c r="BG2330" s="315"/>
      <c r="BH2330" s="315"/>
      <c r="BI2330" s="315"/>
      <c r="BJ2330" s="315"/>
      <c r="BK2330" s="315"/>
    </row>
    <row r="2331" spans="1:63" x14ac:dyDescent="0.25">
      <c r="A2331" s="43"/>
      <c r="B2331" s="9" t="s">
        <v>5770</v>
      </c>
      <c r="C2331" s="48" t="s">
        <v>2410</v>
      </c>
      <c r="D2331" s="223">
        <v>1.9740959</v>
      </c>
      <c r="E2331" s="223">
        <v>1.0065181000000001</v>
      </c>
      <c r="F2331" s="223">
        <v>0.13864576000000001</v>
      </c>
      <c r="G2331" s="223">
        <v>2.4368041999999999E-2</v>
      </c>
      <c r="H2331" s="223">
        <v>1.0296681E-2</v>
      </c>
      <c r="I2331" s="223">
        <v>2.3865556E-2</v>
      </c>
      <c r="J2331" s="223">
        <v>1.9869970000000001E-2</v>
      </c>
      <c r="K2331" s="223">
        <v>1.2071573E-3</v>
      </c>
      <c r="L2331" s="223">
        <v>4.9324690999999997E-2</v>
      </c>
      <c r="M2331" s="223">
        <v>0.7</v>
      </c>
      <c r="N2331" s="223">
        <v>0</v>
      </c>
      <c r="O2331" s="223">
        <v>0</v>
      </c>
      <c r="P2331" s="227">
        <f>E2331/0.135</f>
        <v>7.4556896296296298</v>
      </c>
      <c r="Q2331" s="238">
        <v>122.52564</v>
      </c>
      <c r="R2331" s="117">
        <v>107.01101</v>
      </c>
      <c r="S2331" s="117">
        <v>13.036239999999999</v>
      </c>
      <c r="T2331" s="117">
        <v>3.4638999999999998E-5</v>
      </c>
      <c r="U2331" s="117">
        <v>0.69894999999999996</v>
      </c>
      <c r="V2331" s="117">
        <v>0.2050003</v>
      </c>
      <c r="W2331" s="117">
        <v>1.5744</v>
      </c>
      <c r="X2331" s="257">
        <f t="shared" si="472"/>
        <v>0.67040205453475088</v>
      </c>
      <c r="Y2331" s="257">
        <f t="shared" si="473"/>
        <v>0.262028120541</v>
      </c>
      <c r="Z2331" s="257">
        <f t="shared" si="474"/>
        <v>0.14029824849375097</v>
      </c>
      <c r="AA2331" s="257">
        <f t="shared" si="475"/>
        <v>0.26807568549999999</v>
      </c>
      <c r="AB2331" s="257">
        <v>0.20662649999999999</v>
      </c>
      <c r="AC2331" s="257">
        <v>4.679643E-5</v>
      </c>
      <c r="AD2331" s="257">
        <v>2.5756567000000001E-2</v>
      </c>
      <c r="AE2331" s="257">
        <v>1.2773961E-5</v>
      </c>
      <c r="AF2331" s="257">
        <v>2.9224085E-2</v>
      </c>
      <c r="AG2331" s="257">
        <v>3.6139815000000002E-4</v>
      </c>
      <c r="AH2331" s="257">
        <v>0.13519194000000001</v>
      </c>
      <c r="AI2331" s="257">
        <v>2.2673147999999999E-4</v>
      </c>
      <c r="AJ2331" s="257">
        <v>1.7219558999999999E-4</v>
      </c>
      <c r="AK2331" s="257">
        <v>2.0182477000000001E-4</v>
      </c>
      <c r="AL2331" s="257">
        <v>1.7395687000000001E-5</v>
      </c>
      <c r="AM2331" s="257">
        <v>6.0726750999999995E-8</v>
      </c>
      <c r="AN2331" s="257">
        <v>1.8572082E-3</v>
      </c>
      <c r="AO2331" s="257">
        <v>7.5084073999999998E-4</v>
      </c>
      <c r="AP2331" s="257">
        <v>1.8800513000000001E-3</v>
      </c>
      <c r="AQ2331" s="257">
        <v>1.1877549999999999E-4</v>
      </c>
      <c r="AR2331" s="257">
        <v>0.26795690999999999</v>
      </c>
      <c r="AT2331" s="193"/>
      <c r="AU2331" s="193"/>
      <c r="AV2331" s="193"/>
      <c r="AW2331" s="193"/>
      <c r="AX2331" s="193"/>
      <c r="AY2331" s="193"/>
      <c r="AZ2331" s="193"/>
      <c r="BA2331" s="193"/>
      <c r="BB2331" s="193"/>
      <c r="BC2331" s="193"/>
      <c r="BD2331" s="193"/>
      <c r="BE2331" s="315"/>
      <c r="BF2331" s="315"/>
      <c r="BG2331" s="315"/>
      <c r="BH2331" s="315"/>
      <c r="BI2331" s="315"/>
      <c r="BJ2331" s="315"/>
      <c r="BK2331" s="315"/>
    </row>
    <row r="2332" spans="1:63" x14ac:dyDescent="0.25">
      <c r="A2332" s="9"/>
      <c r="B2332" s="9" t="s">
        <v>5770</v>
      </c>
      <c r="C2332" s="48" t="s">
        <v>2411</v>
      </c>
      <c r="D2332" s="223">
        <v>1.5640955999999999</v>
      </c>
      <c r="E2332" s="223">
        <v>0.67136644999999995</v>
      </c>
      <c r="F2332" s="223">
        <v>0.15726187</v>
      </c>
      <c r="G2332" s="223">
        <v>1.2106749E-2</v>
      </c>
      <c r="H2332" s="223">
        <v>0.26496301</v>
      </c>
      <c r="I2332" s="223">
        <v>4.4121712E-2</v>
      </c>
      <c r="J2332" s="223">
        <v>2.9028363000000001E-2</v>
      </c>
      <c r="K2332" s="223">
        <v>2.7200397999999999E-3</v>
      </c>
      <c r="L2332" s="223">
        <v>1.2111719999999999E-3</v>
      </c>
      <c r="M2332" s="223">
        <v>0.37895221000000001</v>
      </c>
      <c r="N2332" s="223">
        <v>2.3640000000000002E-3</v>
      </c>
      <c r="O2332" s="223">
        <v>0</v>
      </c>
      <c r="P2332" s="227">
        <f t="shared" si="471"/>
        <v>4.9730848148148139</v>
      </c>
      <c r="Q2332" s="238">
        <v>111.02175</v>
      </c>
      <c r="R2332" s="117">
        <v>93.142291999999998</v>
      </c>
      <c r="S2332" s="117">
        <v>14.255958</v>
      </c>
      <c r="T2332" s="117">
        <v>1.7728933E-6</v>
      </c>
      <c r="U2332" s="117">
        <v>2.6762438</v>
      </c>
      <c r="V2332" s="117">
        <v>3.4912472E-2</v>
      </c>
      <c r="W2332" s="117">
        <v>0.91234630000000005</v>
      </c>
      <c r="X2332" s="257">
        <f t="shared" si="472"/>
        <v>0.51510310984526109</v>
      </c>
      <c r="Y2332" s="257">
        <f t="shared" si="473"/>
        <v>0.18876087571696004</v>
      </c>
      <c r="Z2332" s="257">
        <f t="shared" si="474"/>
        <v>9.3073271869601001E-2</v>
      </c>
      <c r="AA2332" s="257">
        <f t="shared" si="475"/>
        <v>0.2332689622587</v>
      </c>
      <c r="AB2332" s="257">
        <v>0.13781742999999999</v>
      </c>
      <c r="AC2332" s="257">
        <v>8.0857895999999999E-7</v>
      </c>
      <c r="AD2332" s="257">
        <v>3.5677438999999998E-3</v>
      </c>
      <c r="AE2332" s="257">
        <v>5.0869715E-5</v>
      </c>
      <c r="AF2332" s="257">
        <v>4.7264132E-2</v>
      </c>
      <c r="AG2332" s="257">
        <v>5.9891522999999997E-5</v>
      </c>
      <c r="AH2332" s="257">
        <v>9.0186760000000005E-2</v>
      </c>
      <c r="AI2332" s="257">
        <v>2.5804145000000002E-4</v>
      </c>
      <c r="AJ2332" s="257">
        <v>4.2818863000000003E-5</v>
      </c>
      <c r="AK2332" s="257">
        <v>2.0839949999999999E-4</v>
      </c>
      <c r="AL2332" s="257">
        <v>2.1600542999999999E-5</v>
      </c>
      <c r="AM2332" s="257">
        <v>1.2514601E-8</v>
      </c>
      <c r="AN2332" s="257">
        <v>8.5836089000000006E-5</v>
      </c>
      <c r="AO2332" s="257">
        <v>2.1783669E-3</v>
      </c>
      <c r="AP2332" s="257">
        <v>9.1436009999999997E-5</v>
      </c>
      <c r="AQ2332" s="257">
        <v>3.9422587E-6</v>
      </c>
      <c r="AR2332" s="257">
        <v>0.23326501999999999</v>
      </c>
      <c r="AT2332" s="193"/>
      <c r="AU2332" s="193"/>
      <c r="AV2332" s="193"/>
      <c r="AW2332" s="193"/>
      <c r="AX2332" s="193"/>
      <c r="AY2332" s="193"/>
      <c r="AZ2332" s="193"/>
      <c r="BA2332" s="193"/>
      <c r="BB2332" s="193"/>
      <c r="BC2332" s="193"/>
      <c r="BD2332" s="193"/>
      <c r="BE2332" s="315"/>
      <c r="BF2332" s="315"/>
      <c r="BG2332" s="315"/>
      <c r="BH2332" s="315"/>
      <c r="BI2332" s="315"/>
      <c r="BJ2332" s="315"/>
      <c r="BK2332" s="315"/>
    </row>
    <row r="2333" spans="1:63" x14ac:dyDescent="0.25">
      <c r="A2333" s="9"/>
      <c r="B2333" s="9" t="s">
        <v>5770</v>
      </c>
      <c r="C2333" s="48" t="s">
        <v>2412</v>
      </c>
      <c r="D2333" s="223">
        <v>1.4903884000000001</v>
      </c>
      <c r="E2333" s="223">
        <v>0.63053159999999997</v>
      </c>
      <c r="F2333" s="223">
        <v>0.14462180999999999</v>
      </c>
      <c r="G2333" s="223">
        <v>1.1645011E-2</v>
      </c>
      <c r="H2333" s="223">
        <v>0.26487875999999999</v>
      </c>
      <c r="I2333" s="223">
        <v>4.4677257999999997E-2</v>
      </c>
      <c r="J2333" s="223">
        <v>3.5160619999999997E-2</v>
      </c>
      <c r="K2333" s="223">
        <v>2.0617596E-3</v>
      </c>
      <c r="L2333" s="223">
        <v>1.2501926E-3</v>
      </c>
      <c r="M2333" s="223">
        <v>0.35319739999999999</v>
      </c>
      <c r="N2333" s="223">
        <v>2.3640000000000002E-3</v>
      </c>
      <c r="O2333" s="223">
        <v>0</v>
      </c>
      <c r="P2333" s="227">
        <f t="shared" si="471"/>
        <v>4.6706044444444439</v>
      </c>
      <c r="Q2333" s="238">
        <v>109.13965</v>
      </c>
      <c r="R2333" s="117">
        <v>91.809674999999999</v>
      </c>
      <c r="S2333" s="117">
        <v>13.583320000000001</v>
      </c>
      <c r="T2333" s="117">
        <v>1.8226902999999999E-6</v>
      </c>
      <c r="U2333" s="117">
        <v>2.8476602999999998</v>
      </c>
      <c r="V2333" s="117">
        <v>3.4990578000000001E-2</v>
      </c>
      <c r="W2333" s="117">
        <v>0.86400509999999997</v>
      </c>
      <c r="X2333" s="257">
        <f t="shared" si="472"/>
        <v>0.49641115379017103</v>
      </c>
      <c r="Y2333" s="257">
        <f t="shared" si="473"/>
        <v>0.17890226235758003</v>
      </c>
      <c r="Z2333" s="257">
        <f t="shared" si="474"/>
        <v>8.7586462331490977E-2</v>
      </c>
      <c r="AA2333" s="257">
        <f t="shared" si="475"/>
        <v>0.2299224291011</v>
      </c>
      <c r="AB2333" s="257">
        <v>0.12943065000000001</v>
      </c>
      <c r="AC2333" s="257">
        <v>8.3010858E-7</v>
      </c>
      <c r="AD2333" s="257">
        <v>3.7793584000000002E-3</v>
      </c>
      <c r="AE2333" s="257">
        <v>5.0124721999999998E-5</v>
      </c>
      <c r="AF2333" s="257">
        <v>4.5581256000000001E-2</v>
      </c>
      <c r="AG2333" s="257">
        <v>6.0043127000000002E-5</v>
      </c>
      <c r="AH2333" s="257">
        <v>8.4698153999999998E-2</v>
      </c>
      <c r="AI2333" s="257">
        <v>2.3688316999999999E-4</v>
      </c>
      <c r="AJ2333" s="257">
        <v>4.5358127999999999E-5</v>
      </c>
      <c r="AK2333" s="257">
        <v>2.2322489E-4</v>
      </c>
      <c r="AL2333" s="257">
        <v>2.3075354E-5</v>
      </c>
      <c r="AM2333" s="257">
        <v>1.3180491000000001E-8</v>
      </c>
      <c r="AN2333" s="257">
        <v>8.6381002000000004E-5</v>
      </c>
      <c r="AO2333" s="257">
        <v>2.1792351999999999E-3</v>
      </c>
      <c r="AP2333" s="257">
        <v>9.4137406999999997E-5</v>
      </c>
      <c r="AQ2333" s="257">
        <v>3.9291011000000004E-6</v>
      </c>
      <c r="AR2333" s="257">
        <v>0.2299185</v>
      </c>
      <c r="AT2333" s="193"/>
      <c r="AU2333" s="193"/>
      <c r="AV2333" s="193"/>
      <c r="AW2333" s="193"/>
      <c r="AX2333" s="193"/>
      <c r="AY2333" s="193"/>
      <c r="AZ2333" s="193"/>
      <c r="BA2333" s="193"/>
      <c r="BB2333" s="193"/>
      <c r="BC2333" s="193"/>
      <c r="BD2333" s="193"/>
      <c r="BE2333" s="315"/>
      <c r="BF2333" s="315"/>
      <c r="BG2333" s="315"/>
      <c r="BH2333" s="315"/>
      <c r="BI2333" s="315"/>
      <c r="BJ2333" s="315"/>
      <c r="BK2333" s="315"/>
    </row>
    <row r="2334" spans="1:63" x14ac:dyDescent="0.25">
      <c r="A2334" s="9"/>
      <c r="B2334" s="9" t="s">
        <v>5770</v>
      </c>
      <c r="C2334" s="48" t="s">
        <v>2413</v>
      </c>
      <c r="D2334" s="223">
        <v>1.5316519</v>
      </c>
      <c r="E2334" s="223">
        <v>0.65318491000000001</v>
      </c>
      <c r="F2334" s="223">
        <v>0.151564</v>
      </c>
      <c r="G2334" s="223">
        <v>1.2220043999999999E-2</v>
      </c>
      <c r="H2334" s="223">
        <v>0.26492313000000001</v>
      </c>
      <c r="I2334" s="223">
        <v>4.5357105000000002E-2</v>
      </c>
      <c r="J2334" s="223">
        <v>2.9931510000000001E-2</v>
      </c>
      <c r="K2334" s="223">
        <v>2.4002651E-3</v>
      </c>
      <c r="L2334" s="223">
        <v>1.2550796999999999E-3</v>
      </c>
      <c r="M2334" s="223">
        <v>0.3684518</v>
      </c>
      <c r="N2334" s="223">
        <v>2.3640000000000002E-3</v>
      </c>
      <c r="O2334" s="223">
        <v>0</v>
      </c>
      <c r="P2334" s="227">
        <f t="shared" si="471"/>
        <v>4.8384067407407407</v>
      </c>
      <c r="Q2334" s="238">
        <v>110.25679</v>
      </c>
      <c r="R2334" s="117">
        <v>92.468751999999995</v>
      </c>
      <c r="S2334" s="117">
        <v>14.016985</v>
      </c>
      <c r="T2334" s="117">
        <v>1.8239683E-6</v>
      </c>
      <c r="U2334" s="117">
        <v>2.8419238</v>
      </c>
      <c r="V2334" s="117">
        <v>3.4995534000000002E-2</v>
      </c>
      <c r="W2334" s="117">
        <v>0.89412809999999998</v>
      </c>
      <c r="X2334" s="257">
        <f t="shared" si="472"/>
        <v>0.50709408676149592</v>
      </c>
      <c r="Y2334" s="257">
        <f t="shared" si="473"/>
        <v>0.18487852192972998</v>
      </c>
      <c r="Z2334" s="257">
        <f t="shared" si="474"/>
        <v>9.0639747643666016E-2</v>
      </c>
      <c r="AA2334" s="257">
        <f t="shared" si="475"/>
        <v>0.2315758171881</v>
      </c>
      <c r="AB2334" s="257">
        <v>0.13408192999999999</v>
      </c>
      <c r="AC2334" s="257">
        <v>8.3054273000000003E-7</v>
      </c>
      <c r="AD2334" s="257">
        <v>3.6766721999999998E-3</v>
      </c>
      <c r="AE2334" s="257">
        <v>5.0559873999999999E-5</v>
      </c>
      <c r="AF2334" s="257">
        <v>4.7008479999999998E-2</v>
      </c>
      <c r="AG2334" s="257">
        <v>6.0049312999999997E-5</v>
      </c>
      <c r="AH2334" s="257">
        <v>8.7742182000000002E-2</v>
      </c>
      <c r="AI2334" s="257">
        <v>2.4850844999999998E-4</v>
      </c>
      <c r="AJ2334" s="257">
        <v>4.5259646999999998E-5</v>
      </c>
      <c r="AK2334" s="257">
        <v>2.2096871E-4</v>
      </c>
      <c r="AL2334" s="257">
        <v>2.2979000000000001E-5</v>
      </c>
      <c r="AM2334" s="257">
        <v>1.2963666000000001E-8</v>
      </c>
      <c r="AN2334" s="257">
        <v>8.6398517999999999E-5</v>
      </c>
      <c r="AO2334" s="257">
        <v>2.1791390000000001E-3</v>
      </c>
      <c r="AP2334" s="257">
        <v>9.4299355000000004E-5</v>
      </c>
      <c r="AQ2334" s="257">
        <v>3.9771881000000003E-6</v>
      </c>
      <c r="AR2334" s="257">
        <v>0.23157184</v>
      </c>
      <c r="AT2334" s="193"/>
      <c r="AU2334" s="193"/>
      <c r="AV2334" s="193"/>
      <c r="AW2334" s="193"/>
      <c r="AX2334" s="193"/>
      <c r="AY2334" s="193"/>
      <c r="AZ2334" s="193"/>
      <c r="BA2334" s="193"/>
      <c r="BB2334" s="193"/>
      <c r="BC2334" s="193"/>
      <c r="BD2334" s="193"/>
      <c r="BE2334" s="315"/>
      <c r="BF2334" s="315"/>
      <c r="BG2334" s="315"/>
      <c r="BH2334" s="315"/>
      <c r="BI2334" s="315"/>
      <c r="BJ2334" s="315"/>
      <c r="BK2334" s="315"/>
    </row>
    <row r="2335" spans="1:63" x14ac:dyDescent="0.25">
      <c r="A2335" s="9"/>
      <c r="B2335" s="9" t="s">
        <v>5770</v>
      </c>
      <c r="C2335" s="48" t="s">
        <v>2414</v>
      </c>
      <c r="D2335" s="223">
        <v>1.3693683000000001</v>
      </c>
      <c r="E2335" s="223">
        <v>0.56473808999999997</v>
      </c>
      <c r="F2335" s="223">
        <v>0.1249019</v>
      </c>
      <c r="G2335" s="223">
        <v>9.1365201999999996E-3</v>
      </c>
      <c r="H2335" s="223">
        <v>0.26475696999999998</v>
      </c>
      <c r="I2335" s="223">
        <v>3.9933758999999999E-2</v>
      </c>
      <c r="J2335" s="223">
        <v>5.4385455999999999E-2</v>
      </c>
      <c r="K2335" s="223">
        <v>1.1824302E-3</v>
      </c>
      <c r="L2335" s="223">
        <v>1.1621759E-3</v>
      </c>
      <c r="M2335" s="223">
        <v>0.306807</v>
      </c>
      <c r="N2335" s="223">
        <v>2.3640000000000002E-3</v>
      </c>
      <c r="O2335" s="223">
        <v>0</v>
      </c>
      <c r="P2335" s="227">
        <f t="shared" si="471"/>
        <v>4.1832451111111109</v>
      </c>
      <c r="Q2335" s="238">
        <v>105.34636999999999</v>
      </c>
      <c r="R2335" s="117">
        <v>89.777572000000006</v>
      </c>
      <c r="S2335" s="117">
        <v>12.155644000000001</v>
      </c>
      <c r="T2335" s="117">
        <v>1.7650871000000001E-6</v>
      </c>
      <c r="U2335" s="117">
        <v>2.6102401</v>
      </c>
      <c r="V2335" s="117">
        <v>3.4844207000000002E-2</v>
      </c>
      <c r="W2335" s="117">
        <v>0.76807305999999997</v>
      </c>
      <c r="X2335" s="257">
        <f t="shared" si="472"/>
        <v>0.463655706707919</v>
      </c>
      <c r="Y2335" s="257">
        <f t="shared" si="473"/>
        <v>0.16013030221714999</v>
      </c>
      <c r="Z2335" s="257">
        <f t="shared" si="474"/>
        <v>7.8694108759969003E-2</v>
      </c>
      <c r="AA2335" s="257">
        <f t="shared" si="475"/>
        <v>0.22483129573080002</v>
      </c>
      <c r="AB2335" s="257">
        <v>0.11592536000000001</v>
      </c>
      <c r="AC2335" s="257">
        <v>8.0793514999999995E-7</v>
      </c>
      <c r="AD2335" s="257">
        <v>4.0067163999999997E-3</v>
      </c>
      <c r="AE2335" s="257">
        <v>4.8812423000000003E-5</v>
      </c>
      <c r="AF2335" s="257">
        <v>4.0088828E-2</v>
      </c>
      <c r="AG2335" s="257">
        <v>5.9777459000000003E-5</v>
      </c>
      <c r="AH2335" s="257">
        <v>7.5859481000000006E-2</v>
      </c>
      <c r="AI2335" s="257">
        <v>2.0385558000000001E-4</v>
      </c>
      <c r="AJ2335" s="257">
        <v>4.1897256999999999E-5</v>
      </c>
      <c r="AK2335" s="257">
        <v>2.1247152E-4</v>
      </c>
      <c r="AL2335" s="257">
        <v>2.1294691999999999E-5</v>
      </c>
      <c r="AM2335" s="257">
        <v>1.3311969E-8</v>
      </c>
      <c r="AN2335" s="257">
        <v>8.5434671999999994E-5</v>
      </c>
      <c r="AO2335" s="257">
        <v>2.1784473000000001E-3</v>
      </c>
      <c r="AP2335" s="257">
        <v>9.1213426999999997E-5</v>
      </c>
      <c r="AQ2335" s="257">
        <v>3.6757308000000001E-6</v>
      </c>
      <c r="AR2335" s="257">
        <v>0.22482762000000001</v>
      </c>
      <c r="AT2335" s="193"/>
      <c r="AU2335" s="193"/>
      <c r="AV2335" s="193"/>
      <c r="AW2335" s="193"/>
      <c r="AX2335" s="193"/>
      <c r="AY2335" s="193"/>
      <c r="AZ2335" s="193"/>
      <c r="BA2335" s="193"/>
      <c r="BB2335" s="193"/>
      <c r="BC2335" s="193"/>
      <c r="BD2335" s="193"/>
      <c r="BE2335" s="315"/>
      <c r="BF2335" s="315"/>
      <c r="BG2335" s="315"/>
      <c r="BH2335" s="315"/>
      <c r="BI2335" s="315"/>
      <c r="BJ2335" s="315"/>
      <c r="BK2335" s="315"/>
    </row>
    <row r="2336" spans="1:63" x14ac:dyDescent="0.25">
      <c r="A2336" s="9"/>
      <c r="B2336" s="9" t="s">
        <v>5770</v>
      </c>
      <c r="C2336" s="48" t="s">
        <v>2415</v>
      </c>
      <c r="D2336" s="223">
        <v>1.3288880999999999</v>
      </c>
      <c r="E2336" s="223">
        <v>0.57500989999999996</v>
      </c>
      <c r="F2336" s="223">
        <v>0.12939819999999999</v>
      </c>
      <c r="G2336" s="223">
        <v>6.3125198000000002E-3</v>
      </c>
      <c r="H2336" s="223">
        <v>0.21206720000000001</v>
      </c>
      <c r="I2336" s="223">
        <v>3.0278655000000002E-2</v>
      </c>
      <c r="J2336" s="223">
        <v>6.8272531999999997E-2</v>
      </c>
      <c r="K2336" s="223">
        <v>1.6786367000000001E-3</v>
      </c>
      <c r="L2336" s="223">
        <v>8.9943962000000005E-4</v>
      </c>
      <c r="M2336" s="223">
        <v>0.30260700000000001</v>
      </c>
      <c r="N2336" s="223">
        <v>2.3640000000000002E-3</v>
      </c>
      <c r="O2336" s="223">
        <v>0</v>
      </c>
      <c r="P2336" s="227">
        <f t="shared" si="471"/>
        <v>4.2593325925925924</v>
      </c>
      <c r="Q2336" s="238">
        <v>103.37563</v>
      </c>
      <c r="R2336" s="117">
        <v>89.128145000000004</v>
      </c>
      <c r="S2336" s="117">
        <v>11.764419999999999</v>
      </c>
      <c r="T2336" s="117">
        <v>1.5734254000000001E-6</v>
      </c>
      <c r="U2336" s="117">
        <v>1.6969413</v>
      </c>
      <c r="V2336" s="117">
        <v>3.4374043E-2</v>
      </c>
      <c r="W2336" s="117">
        <v>0.75174775999999999</v>
      </c>
      <c r="X2336" s="257">
        <f t="shared" si="472"/>
        <v>0.46098052137409401</v>
      </c>
      <c r="Y2336" s="257">
        <f t="shared" si="473"/>
        <v>0.15775457979784999</v>
      </c>
      <c r="Z2336" s="257">
        <f t="shared" si="474"/>
        <v>7.9991077631144006E-2</v>
      </c>
      <c r="AA2336" s="257">
        <f t="shared" si="475"/>
        <v>0.2232348639451</v>
      </c>
      <c r="AB2336" s="257">
        <v>0.11804778</v>
      </c>
      <c r="AC2336" s="257">
        <v>7.3352484999999998E-7</v>
      </c>
      <c r="AD2336" s="257">
        <v>3.7542523000000001E-3</v>
      </c>
      <c r="AE2336" s="257">
        <v>4.1076601000000002E-5</v>
      </c>
      <c r="AF2336" s="257">
        <v>3.5851841000000002E-2</v>
      </c>
      <c r="AG2336" s="257">
        <v>5.8896371999999997E-5</v>
      </c>
      <c r="AH2336" s="257">
        <v>7.7247942E-2</v>
      </c>
      <c r="AI2336" s="257">
        <v>2.1134297E-4</v>
      </c>
      <c r="AJ2336" s="257">
        <v>2.8477884E-5</v>
      </c>
      <c r="AK2336" s="257">
        <v>1.5005465999999999E-4</v>
      </c>
      <c r="AL2336" s="257">
        <v>1.3885987E-5</v>
      </c>
      <c r="AM2336" s="257">
        <v>1.1534144E-8</v>
      </c>
      <c r="AN2336" s="257">
        <v>8.2256140999999999E-5</v>
      </c>
      <c r="AO2336" s="257">
        <v>2.1747423E-3</v>
      </c>
      <c r="AP2336" s="257">
        <v>8.2364155000000004E-5</v>
      </c>
      <c r="AQ2336" s="257">
        <v>3.2939451E-6</v>
      </c>
      <c r="AR2336" s="257">
        <v>0.22323156999999999</v>
      </c>
      <c r="AT2336" s="193"/>
      <c r="AU2336" s="193"/>
      <c r="AV2336" s="193"/>
      <c r="AW2336" s="193"/>
      <c r="AX2336" s="193"/>
      <c r="AY2336" s="193"/>
      <c r="AZ2336" s="193"/>
      <c r="BA2336" s="193"/>
      <c r="BB2336" s="193"/>
      <c r="BC2336" s="193"/>
      <c r="BD2336" s="193"/>
      <c r="BE2336" s="315"/>
      <c r="BF2336" s="315"/>
      <c r="BG2336" s="315"/>
      <c r="BH2336" s="315"/>
      <c r="BI2336" s="315"/>
      <c r="BJ2336" s="315"/>
      <c r="BK2336" s="315"/>
    </row>
    <row r="2337" spans="1:63" x14ac:dyDescent="0.25">
      <c r="A2337" s="9"/>
      <c r="B2337" s="9" t="s">
        <v>5770</v>
      </c>
      <c r="C2337" s="48" t="s">
        <v>2416</v>
      </c>
      <c r="D2337" s="223">
        <v>1.1623512</v>
      </c>
      <c r="E2337" s="223">
        <v>0.5816036</v>
      </c>
      <c r="F2337" s="223">
        <v>0.13114920999999999</v>
      </c>
      <c r="G2337" s="223">
        <v>9.6324170000000008E-3</v>
      </c>
      <c r="H2337" s="223">
        <v>1.1744529E-2</v>
      </c>
      <c r="I2337" s="223">
        <v>3.1043970000000001E-2</v>
      </c>
      <c r="J2337" s="223">
        <v>6.8591457999999994E-2</v>
      </c>
      <c r="K2337" s="223">
        <v>1.6597732999999999E-3</v>
      </c>
      <c r="L2337" s="223">
        <v>1.1926189E-2</v>
      </c>
      <c r="M2337" s="223">
        <v>0.315</v>
      </c>
      <c r="N2337" s="223">
        <v>0</v>
      </c>
      <c r="O2337" s="223">
        <v>0</v>
      </c>
      <c r="P2337" s="227">
        <f t="shared" si="471"/>
        <v>4.3081748148148149</v>
      </c>
      <c r="Q2337" s="238">
        <v>102.59195</v>
      </c>
      <c r="R2337" s="117">
        <v>88.213520000000003</v>
      </c>
      <c r="S2337" s="117">
        <v>11.816000000000001</v>
      </c>
      <c r="T2337" s="117">
        <v>4.4089999999999996E-6</v>
      </c>
      <c r="U2337" s="117">
        <v>1.7248000000000001</v>
      </c>
      <c r="V2337" s="117">
        <v>3.8058410000000001E-2</v>
      </c>
      <c r="W2337" s="117">
        <v>0.79957</v>
      </c>
      <c r="X2337" s="257">
        <f t="shared" si="472"/>
        <v>0.46345785278996399</v>
      </c>
      <c r="Y2337" s="257">
        <f t="shared" si="473"/>
        <v>0.16321061139900003</v>
      </c>
      <c r="Z2337" s="257">
        <f t="shared" si="474"/>
        <v>7.9277731941963997E-2</v>
      </c>
      <c r="AA2337" s="257">
        <f t="shared" si="475"/>
        <v>0.22096950944899998</v>
      </c>
      <c r="AB2337" s="257">
        <v>0.11940138</v>
      </c>
      <c r="AC2337" s="257">
        <v>1.1348680000000001E-6</v>
      </c>
      <c r="AD2337" s="257">
        <v>7.3554629999999996E-3</v>
      </c>
      <c r="AE2337" s="257">
        <v>1.1911873E-5</v>
      </c>
      <c r="AF2337" s="257">
        <v>3.6374537999999998E-2</v>
      </c>
      <c r="AG2337" s="257">
        <v>6.6183658E-5</v>
      </c>
      <c r="AH2337" s="257">
        <v>7.8134221000000004E-2</v>
      </c>
      <c r="AI2337" s="257">
        <v>2.1396612000000001E-4</v>
      </c>
      <c r="AJ2337" s="257">
        <v>5.8094748999999999E-5</v>
      </c>
      <c r="AK2337" s="257">
        <v>1.5219832E-4</v>
      </c>
      <c r="AL2337" s="257">
        <v>1.6746310999999999E-5</v>
      </c>
      <c r="AM2337" s="257">
        <v>2.0831963999999999E-8</v>
      </c>
      <c r="AN2337" s="257">
        <v>3.8052703000000001E-4</v>
      </c>
      <c r="AO2337" s="257">
        <v>1.4665028000000001E-4</v>
      </c>
      <c r="AP2337" s="257">
        <v>1.753073E-4</v>
      </c>
      <c r="AQ2337" s="257">
        <v>2.9139449000000002E-5</v>
      </c>
      <c r="AR2337" s="257">
        <v>0.22094037</v>
      </c>
      <c r="AT2337" s="193"/>
      <c r="AU2337" s="193"/>
      <c r="AV2337" s="193"/>
      <c r="AW2337" s="193"/>
      <c r="AX2337" s="193"/>
      <c r="AY2337" s="193"/>
      <c r="AZ2337" s="193"/>
      <c r="BA2337" s="193"/>
      <c r="BB2337" s="193"/>
      <c r="BC2337" s="193"/>
      <c r="BD2337" s="193"/>
      <c r="BE2337" s="315"/>
      <c r="BF2337" s="315"/>
      <c r="BG2337" s="315"/>
      <c r="BH2337" s="315"/>
      <c r="BI2337" s="315"/>
      <c r="BJ2337" s="315"/>
      <c r="BK2337" s="315"/>
    </row>
    <row r="2338" spans="1:63" x14ac:dyDescent="0.25">
      <c r="A2338" s="9"/>
      <c r="B2338" s="9" t="s">
        <v>5770</v>
      </c>
      <c r="C2338" s="48" t="s">
        <v>2417</v>
      </c>
      <c r="D2338" s="223">
        <v>1.2257971999999999</v>
      </c>
      <c r="E2338" s="223">
        <v>0.65306363999999995</v>
      </c>
      <c r="F2338" s="223">
        <v>0.15024209999999999</v>
      </c>
      <c r="G2338" s="223">
        <v>1.5381053E-2</v>
      </c>
      <c r="H2338" s="223">
        <v>1.2790133E-3</v>
      </c>
      <c r="I2338" s="223">
        <v>4.5438949999999999E-2</v>
      </c>
      <c r="J2338" s="223">
        <v>3.0779404E-2</v>
      </c>
      <c r="K2338" s="223">
        <v>2.3540678999999999E-3</v>
      </c>
      <c r="L2338" s="223">
        <v>1.2258981E-2</v>
      </c>
      <c r="M2338" s="223">
        <v>0.315</v>
      </c>
      <c r="N2338" s="223">
        <v>0</v>
      </c>
      <c r="O2338" s="223">
        <v>0</v>
      </c>
      <c r="P2338" s="227">
        <f t="shared" si="471"/>
        <v>4.8375084444444436</v>
      </c>
      <c r="Q2338" s="238">
        <v>103.07995</v>
      </c>
      <c r="R2338" s="117">
        <v>85.343086</v>
      </c>
      <c r="S2338" s="117">
        <v>13.93</v>
      </c>
      <c r="T2338" s="117">
        <v>4.5808000000000003E-6</v>
      </c>
      <c r="U2338" s="117">
        <v>2.8329</v>
      </c>
      <c r="V2338" s="117">
        <v>3.8647000000000001E-2</v>
      </c>
      <c r="W2338" s="117">
        <v>0.93530999999999997</v>
      </c>
      <c r="X2338" s="257">
        <f t="shared" si="472"/>
        <v>0.49087275672061093</v>
      </c>
      <c r="Y2338" s="257">
        <f t="shared" si="473"/>
        <v>0.18807569448219996</v>
      </c>
      <c r="Z2338" s="257">
        <f t="shared" si="474"/>
        <v>8.9012966161410995E-2</v>
      </c>
      <c r="AA2338" s="257">
        <f t="shared" si="475"/>
        <v>0.213784096077</v>
      </c>
      <c r="AB2338" s="257">
        <v>0.13405722</v>
      </c>
      <c r="AC2338" s="257">
        <v>1.2158901999999999E-6</v>
      </c>
      <c r="AD2338" s="257">
        <v>7.2609500000000004E-3</v>
      </c>
      <c r="AE2338" s="257">
        <v>1.1736651E-5</v>
      </c>
      <c r="AF2338" s="257">
        <v>4.6677321000000001E-2</v>
      </c>
      <c r="AG2338" s="257">
        <v>6.7250941000000002E-5</v>
      </c>
      <c r="AH2338" s="257">
        <v>8.772663E-2</v>
      </c>
      <c r="AI2338" s="257">
        <v>2.4614782999999999E-4</v>
      </c>
      <c r="AJ2338" s="257">
        <v>7.4345191000000003E-5</v>
      </c>
      <c r="AK2338" s="257">
        <v>2.2081862999999999E-4</v>
      </c>
      <c r="AL2338" s="257">
        <v>2.5574452999999999E-5</v>
      </c>
      <c r="AM2338" s="257">
        <v>2.2157411E-8</v>
      </c>
      <c r="AN2338" s="257">
        <v>3.8434036000000002E-4</v>
      </c>
      <c r="AO2338" s="257">
        <v>1.5007407E-4</v>
      </c>
      <c r="AP2338" s="257">
        <v>1.8501347E-4</v>
      </c>
      <c r="AQ2338" s="257">
        <v>2.9756076999999998E-5</v>
      </c>
      <c r="AR2338" s="257">
        <v>0.21375433999999999</v>
      </c>
      <c r="AT2338" s="193"/>
      <c r="AU2338" s="193"/>
      <c r="AV2338" s="193"/>
      <c r="AW2338" s="193"/>
      <c r="AX2338" s="193"/>
      <c r="AY2338" s="193"/>
      <c r="AZ2338" s="193"/>
      <c r="BA2338" s="193"/>
      <c r="BB2338" s="193"/>
      <c r="BC2338" s="193"/>
      <c r="BD2338" s="193"/>
      <c r="BE2338" s="315"/>
      <c r="BF2338" s="315"/>
      <c r="BG2338" s="315"/>
      <c r="BH2338" s="315"/>
      <c r="BI2338" s="315"/>
      <c r="BJ2338" s="315"/>
      <c r="BK2338" s="315"/>
    </row>
    <row r="2339" spans="1:63" x14ac:dyDescent="0.25">
      <c r="A2339" s="43"/>
      <c r="B2339" s="9" t="s">
        <v>5770</v>
      </c>
      <c r="C2339" s="48" t="s">
        <v>2418</v>
      </c>
      <c r="D2339" s="223">
        <v>0.55497479000000005</v>
      </c>
      <c r="E2339" s="223">
        <v>0.27218400999999998</v>
      </c>
      <c r="F2339" s="223">
        <v>5.0885475999999999E-2</v>
      </c>
      <c r="G2339" s="223">
        <v>5.0584282000000003E-3</v>
      </c>
      <c r="H2339" s="223">
        <v>1.8251448E-3</v>
      </c>
      <c r="I2339" s="223">
        <v>7.1033585999999999E-3</v>
      </c>
      <c r="J2339" s="223">
        <v>2.0650978E-2</v>
      </c>
      <c r="K2339" s="223">
        <v>2.8841613000000002E-4</v>
      </c>
      <c r="L2339" s="223">
        <v>1.4321884E-2</v>
      </c>
      <c r="M2339" s="223">
        <v>0.182007</v>
      </c>
      <c r="N2339" s="223">
        <v>6.5010000000000003E-4</v>
      </c>
      <c r="O2339" s="223">
        <v>0</v>
      </c>
      <c r="P2339" s="227">
        <f t="shared" si="471"/>
        <v>2.0161778518518516</v>
      </c>
      <c r="Q2339" s="238">
        <v>34.134191999999999</v>
      </c>
      <c r="R2339" s="117">
        <v>30.99155</v>
      </c>
      <c r="S2339" s="117">
        <v>2.6092013999999999</v>
      </c>
      <c r="T2339" s="117">
        <v>1.3958016E-5</v>
      </c>
      <c r="U2339" s="117">
        <v>0.17519013999999999</v>
      </c>
      <c r="V2339" s="117">
        <v>3.6813273000000001E-2</v>
      </c>
      <c r="W2339" s="117">
        <v>0.32142364000000001</v>
      </c>
      <c r="X2339" s="257">
        <f t="shared" si="472"/>
        <v>0.187791526529584</v>
      </c>
      <c r="Y2339" s="257">
        <f t="shared" si="473"/>
        <v>7.1883295899599992E-2</v>
      </c>
      <c r="Z2339" s="257">
        <f t="shared" si="474"/>
        <v>3.827159124698401E-2</v>
      </c>
      <c r="AA2339" s="257">
        <f t="shared" si="475"/>
        <v>7.7636639383E-2</v>
      </c>
      <c r="AB2339" s="257">
        <v>5.5883154999999997E-2</v>
      </c>
      <c r="AC2339" s="257">
        <v>7.7545373999999993E-6</v>
      </c>
      <c r="AD2339" s="257">
        <v>5.7437102E-3</v>
      </c>
      <c r="AE2339" s="257">
        <v>3.7686431999999998E-6</v>
      </c>
      <c r="AF2339" s="257">
        <v>1.0178975E-2</v>
      </c>
      <c r="AG2339" s="257">
        <v>6.5932519000000005E-5</v>
      </c>
      <c r="AH2339" s="257">
        <v>3.6568765000000003E-2</v>
      </c>
      <c r="AI2339" s="257">
        <v>8.4083689999999995E-5</v>
      </c>
      <c r="AJ2339" s="257">
        <v>3.8267296999999997E-5</v>
      </c>
      <c r="AK2339" s="257">
        <v>4.9609913000000003E-5</v>
      </c>
      <c r="AL2339" s="257">
        <v>4.4051482999999998E-6</v>
      </c>
      <c r="AM2339" s="257">
        <v>1.4788683999999999E-8</v>
      </c>
      <c r="AN2339" s="257">
        <v>5.9229982999999995E-4</v>
      </c>
      <c r="AO2339" s="257">
        <v>3.3403647999999999E-4</v>
      </c>
      <c r="AP2339" s="257">
        <v>6.0010909999999996E-4</v>
      </c>
      <c r="AQ2339" s="257">
        <v>3.4637383000000002E-5</v>
      </c>
      <c r="AR2339" s="257">
        <v>7.7602002000000003E-2</v>
      </c>
      <c r="AT2339" s="193"/>
      <c r="AU2339" s="193"/>
      <c r="AV2339" s="193"/>
      <c r="AW2339" s="193"/>
      <c r="AX2339" s="193"/>
      <c r="AY2339" s="193"/>
      <c r="AZ2339" s="193"/>
      <c r="BA2339" s="193"/>
      <c r="BB2339" s="193"/>
      <c r="BC2339" s="193"/>
      <c r="BD2339" s="193"/>
      <c r="BE2339" s="315"/>
      <c r="BF2339" s="315"/>
      <c r="BG2339" s="315"/>
      <c r="BH2339" s="315"/>
      <c r="BI2339" s="315"/>
      <c r="BJ2339" s="315"/>
      <c r="BK2339" s="315"/>
    </row>
    <row r="2340" spans="1:63" x14ac:dyDescent="0.25">
      <c r="A2340" s="43"/>
      <c r="B2340" s="9" t="s">
        <v>5770</v>
      </c>
      <c r="C2340" s="48" t="s">
        <v>2419</v>
      </c>
      <c r="D2340" s="223">
        <v>0.47978654999999998</v>
      </c>
      <c r="E2340" s="223">
        <v>0.23741282</v>
      </c>
      <c r="F2340" s="223">
        <v>4.9529340999999998E-2</v>
      </c>
      <c r="G2340" s="223">
        <v>4.0944746000000001E-3</v>
      </c>
      <c r="H2340" s="223">
        <v>1.8546583E-3</v>
      </c>
      <c r="I2340" s="223">
        <v>6.1158721999999997E-3</v>
      </c>
      <c r="J2340" s="223">
        <v>1.6256184E-2</v>
      </c>
      <c r="K2340" s="223">
        <v>2.3965065E-4</v>
      </c>
      <c r="L2340" s="223">
        <v>1.0593349E-2</v>
      </c>
      <c r="M2340" s="223">
        <v>0.15239</v>
      </c>
      <c r="N2340" s="223">
        <v>1.3002000000000001E-3</v>
      </c>
      <c r="O2340" s="223">
        <v>0</v>
      </c>
      <c r="P2340" s="227">
        <f t="shared" si="471"/>
        <v>1.7586134814814813</v>
      </c>
      <c r="Q2340" s="238">
        <v>30.217525999999999</v>
      </c>
      <c r="R2340" s="117">
        <v>27.471256</v>
      </c>
      <c r="S2340" s="117">
        <v>2.2965322000000001</v>
      </c>
      <c r="T2340" s="117">
        <v>9.9593267000000004E-6</v>
      </c>
      <c r="U2340" s="117">
        <v>0.14009036999999999</v>
      </c>
      <c r="V2340" s="117">
        <v>3.3189947999999997E-2</v>
      </c>
      <c r="W2340" s="117">
        <v>0.27644767999999997</v>
      </c>
      <c r="X2340" s="257">
        <f t="shared" si="472"/>
        <v>0.16546345950500599</v>
      </c>
      <c r="Y2340" s="257">
        <f t="shared" si="473"/>
        <v>6.3315027235900004E-2</v>
      </c>
      <c r="Z2340" s="257">
        <f t="shared" si="474"/>
        <v>3.3328396831105993E-2</v>
      </c>
      <c r="AA2340" s="257">
        <f t="shared" si="475"/>
        <v>6.8820035437999999E-2</v>
      </c>
      <c r="AB2340" s="257">
        <v>4.8744904999999998E-2</v>
      </c>
      <c r="AC2340" s="257">
        <v>6.5460615000000004E-6</v>
      </c>
      <c r="AD2340" s="257">
        <v>4.8380853000000003E-3</v>
      </c>
      <c r="AE2340" s="257">
        <v>3.7703294000000001E-6</v>
      </c>
      <c r="AF2340" s="257">
        <v>9.6627248999999991E-3</v>
      </c>
      <c r="AG2340" s="257">
        <v>5.8995644999999998E-5</v>
      </c>
      <c r="AH2340" s="257">
        <v>3.1897661000000001E-2</v>
      </c>
      <c r="AI2340" s="257">
        <v>8.1039267999999994E-5</v>
      </c>
      <c r="AJ2340" s="257">
        <v>3.0572605E-5</v>
      </c>
      <c r="AK2340" s="257">
        <v>4.4457832000000001E-5</v>
      </c>
      <c r="AL2340" s="257">
        <v>3.4375078E-6</v>
      </c>
      <c r="AM2340" s="257">
        <v>1.1878306E-8</v>
      </c>
      <c r="AN2340" s="257">
        <v>4.3516703999999998E-4</v>
      </c>
      <c r="AO2340" s="257">
        <v>3.8914043000000002E-4</v>
      </c>
      <c r="AP2340" s="257">
        <v>4.4690927000000001E-4</v>
      </c>
      <c r="AQ2340" s="257">
        <v>2.5687438000000001E-5</v>
      </c>
      <c r="AR2340" s="257">
        <v>6.8794348000000005E-2</v>
      </c>
      <c r="AT2340" s="193"/>
      <c r="AU2340" s="193"/>
      <c r="AV2340" s="193"/>
      <c r="AW2340" s="193"/>
      <c r="AX2340" s="193"/>
      <c r="AY2340" s="193"/>
      <c r="AZ2340" s="193"/>
      <c r="BA2340" s="193"/>
      <c r="BB2340" s="193"/>
      <c r="BC2340" s="193"/>
      <c r="BD2340" s="193"/>
      <c r="BE2340" s="315"/>
      <c r="BF2340" s="315"/>
      <c r="BG2340" s="315"/>
      <c r="BH2340" s="315"/>
      <c r="BI2340" s="315"/>
      <c r="BJ2340" s="315"/>
      <c r="BK2340" s="315"/>
    </row>
    <row r="2341" spans="1:63" x14ac:dyDescent="0.25">
      <c r="A2341" s="135">
        <v>1</v>
      </c>
      <c r="B2341" s="9" t="s">
        <v>5770</v>
      </c>
      <c r="C2341" s="48" t="s">
        <v>2420</v>
      </c>
      <c r="D2341" s="223">
        <v>0.58321993000000005</v>
      </c>
      <c r="E2341" s="223">
        <v>0.29767268000000002</v>
      </c>
      <c r="F2341" s="223">
        <v>6.0746992E-2</v>
      </c>
      <c r="G2341" s="223">
        <v>5.2411232000000004E-3</v>
      </c>
      <c r="H2341" s="223">
        <v>1.8151453999999999E-3</v>
      </c>
      <c r="I2341" s="223">
        <v>2.1124103000000002E-2</v>
      </c>
      <c r="J2341" s="223">
        <v>4.4925738999999996E-3</v>
      </c>
      <c r="K2341" s="223">
        <v>2.2010648E-4</v>
      </c>
      <c r="L2341" s="223">
        <v>2.8457209000000001E-2</v>
      </c>
      <c r="M2341" s="223">
        <v>0.16345000000000001</v>
      </c>
      <c r="N2341" s="223">
        <v>0</v>
      </c>
      <c r="O2341" s="223">
        <v>0</v>
      </c>
      <c r="P2341" s="227">
        <f t="shared" si="471"/>
        <v>2.204982814814815</v>
      </c>
      <c r="Q2341" s="238">
        <v>55.931652999999997</v>
      </c>
      <c r="R2341" s="117">
        <v>53.056024999999998</v>
      </c>
      <c r="S2341" s="117">
        <v>2.263296</v>
      </c>
      <c r="T2341" s="117">
        <v>4.1377500000000002E-5</v>
      </c>
      <c r="U2341" s="117">
        <v>0.18162200000000001</v>
      </c>
      <c r="V2341" s="117">
        <v>4.1454005000000002E-2</v>
      </c>
      <c r="W2341" s="117">
        <v>0.38921499999999998</v>
      </c>
      <c r="X2341" s="257">
        <f t="shared" si="472"/>
        <v>0.25991954113464599</v>
      </c>
      <c r="Y2341" s="257">
        <f t="shared" si="473"/>
        <v>8.330663462219999E-2</v>
      </c>
      <c r="Z2341" s="257">
        <f t="shared" si="474"/>
        <v>4.3467307655445993E-2</v>
      </c>
      <c r="AA2341" s="257">
        <f t="shared" si="475"/>
        <v>0.133145598857</v>
      </c>
      <c r="AB2341" s="257">
        <v>6.1120576000000003E-2</v>
      </c>
      <c r="AC2341" s="257">
        <v>1.8372730999999999E-5</v>
      </c>
      <c r="AD2341" s="257">
        <v>7.3893255999999997E-3</v>
      </c>
      <c r="AE2341" s="257">
        <v>3.3002692000000001E-6</v>
      </c>
      <c r="AF2341" s="257">
        <v>1.4702886E-2</v>
      </c>
      <c r="AG2341" s="257">
        <v>7.2174021999999997E-5</v>
      </c>
      <c r="AH2341" s="257">
        <v>4.0002176E-2</v>
      </c>
      <c r="AI2341" s="257">
        <v>1.1362552000000001E-4</v>
      </c>
      <c r="AJ2341" s="257">
        <v>4.2188979000000001E-5</v>
      </c>
      <c r="AK2341" s="257">
        <v>7.2475471999999998E-5</v>
      </c>
      <c r="AL2341" s="257">
        <v>5.4179274999999996E-6</v>
      </c>
      <c r="AM2341" s="257">
        <v>1.9406945999999999E-8</v>
      </c>
      <c r="AN2341" s="257">
        <v>7.4171812E-4</v>
      </c>
      <c r="AO2341" s="257">
        <v>3.4881142999999999E-4</v>
      </c>
      <c r="AP2341" s="257">
        <v>2.1408747999999999E-3</v>
      </c>
      <c r="AQ2341" s="257">
        <v>6.6788857000000003E-5</v>
      </c>
      <c r="AR2341" s="257">
        <v>0.13307880999999999</v>
      </c>
      <c r="AT2341" s="193"/>
      <c r="AU2341" s="193"/>
      <c r="AV2341" s="193"/>
      <c r="AW2341" s="193"/>
      <c r="AX2341" s="193"/>
      <c r="AY2341" s="193"/>
      <c r="AZ2341" s="193"/>
      <c r="BA2341" s="193"/>
      <c r="BB2341" s="193"/>
      <c r="BC2341" s="193"/>
      <c r="BD2341" s="193"/>
      <c r="BE2341" s="315"/>
      <c r="BF2341" s="315"/>
      <c r="BG2341" s="315"/>
      <c r="BH2341" s="315"/>
      <c r="BI2341" s="315"/>
      <c r="BJ2341" s="315"/>
      <c r="BK2341" s="315"/>
    </row>
    <row r="2342" spans="1:63" x14ac:dyDescent="0.25">
      <c r="A2342" s="9" t="s">
        <v>1753</v>
      </c>
      <c r="B2342" s="9" t="s">
        <v>5770</v>
      </c>
      <c r="C2342" t="s">
        <v>6928</v>
      </c>
      <c r="D2342" s="193">
        <v>0.91079721000000002</v>
      </c>
      <c r="E2342" s="193">
        <v>0.65306363999999995</v>
      </c>
      <c r="F2342" s="193">
        <v>0.15024209999999999</v>
      </c>
      <c r="G2342" s="193">
        <v>1.5381053E-2</v>
      </c>
      <c r="H2342" s="193">
        <v>1.2790133E-3</v>
      </c>
      <c r="I2342" s="193">
        <v>4.5438949999999999E-2</v>
      </c>
      <c r="J2342" s="193">
        <v>3.0779404E-2</v>
      </c>
      <c r="K2342" s="193">
        <v>2.3540678999999999E-3</v>
      </c>
      <c r="L2342" s="193">
        <v>1.2258981E-2</v>
      </c>
      <c r="M2342" s="193">
        <v>0</v>
      </c>
      <c r="N2342" s="193">
        <v>0</v>
      </c>
      <c r="O2342" s="193">
        <v>0</v>
      </c>
      <c r="P2342" s="199">
        <f t="shared" si="471"/>
        <v>4.8375084444444436</v>
      </c>
      <c r="Q2342" s="240">
        <v>103.07995</v>
      </c>
      <c r="R2342" s="99">
        <v>85.343086</v>
      </c>
      <c r="S2342" s="99">
        <v>13.93</v>
      </c>
      <c r="T2342" s="99">
        <v>4.5808000000000003E-6</v>
      </c>
      <c r="U2342" s="99">
        <v>2.8329</v>
      </c>
      <c r="V2342" s="99">
        <v>3.8647000000000001E-2</v>
      </c>
      <c r="W2342" s="99">
        <v>0.93530999999999997</v>
      </c>
      <c r="X2342" s="241">
        <f t="shared" si="472"/>
        <v>0.49087275672061093</v>
      </c>
      <c r="Y2342" s="241">
        <f t="shared" si="473"/>
        <v>0.18807569448219996</v>
      </c>
      <c r="Z2342" s="241">
        <f t="shared" si="474"/>
        <v>8.9012966161410995E-2</v>
      </c>
      <c r="AA2342" s="241">
        <f t="shared" si="475"/>
        <v>0.213784096077</v>
      </c>
      <c r="AB2342" s="258">
        <v>0.13405722</v>
      </c>
      <c r="AC2342" s="258">
        <v>1.2158901999999999E-6</v>
      </c>
      <c r="AD2342" s="258">
        <v>7.2609500000000004E-3</v>
      </c>
      <c r="AE2342" s="258">
        <v>1.1736651E-5</v>
      </c>
      <c r="AF2342" s="258">
        <v>4.6677321000000001E-2</v>
      </c>
      <c r="AG2342" s="258">
        <v>6.7250941000000002E-5</v>
      </c>
      <c r="AH2342" s="258">
        <v>8.772663E-2</v>
      </c>
      <c r="AI2342" s="258">
        <v>2.4614782999999999E-4</v>
      </c>
      <c r="AJ2342" s="258">
        <v>7.4345191000000003E-5</v>
      </c>
      <c r="AK2342" s="258">
        <v>2.2081862999999999E-4</v>
      </c>
      <c r="AL2342" s="258">
        <v>2.5574452999999999E-5</v>
      </c>
      <c r="AM2342" s="258">
        <v>2.2157411E-8</v>
      </c>
      <c r="AN2342" s="258">
        <v>3.8434036000000002E-4</v>
      </c>
      <c r="AO2342" s="258">
        <v>1.5007407E-4</v>
      </c>
      <c r="AP2342" s="258">
        <v>1.8501347E-4</v>
      </c>
      <c r="AQ2342" s="258">
        <v>2.9756076999999998E-5</v>
      </c>
      <c r="AR2342" s="258">
        <v>0.21375433999999999</v>
      </c>
      <c r="AS2342" s="199"/>
      <c r="AT2342" s="199"/>
      <c r="AU2342" s="199"/>
      <c r="AV2342" s="199"/>
      <c r="AW2342" s="199"/>
      <c r="AX2342" s="193"/>
      <c r="AY2342" s="193"/>
      <c r="AZ2342" s="193"/>
      <c r="BA2342" s="193"/>
      <c r="BB2342" s="193"/>
      <c r="BC2342" s="193"/>
      <c r="BD2342" s="193"/>
      <c r="BE2342" s="315"/>
      <c r="BF2342" s="315"/>
      <c r="BG2342" s="315"/>
      <c r="BH2342" s="315"/>
      <c r="BI2342" s="315"/>
      <c r="BJ2342" s="315"/>
      <c r="BK2342" s="315"/>
    </row>
    <row r="2343" spans="1:63" x14ac:dyDescent="0.25">
      <c r="A2343" s="43" t="s">
        <v>1753</v>
      </c>
      <c r="B2343" s="9" t="s">
        <v>5770</v>
      </c>
      <c r="C2343" t="s">
        <v>6927</v>
      </c>
      <c r="D2343" s="172">
        <v>0.84735115000000005</v>
      </c>
      <c r="E2343" s="172">
        <v>0.5816036</v>
      </c>
      <c r="F2343" s="172">
        <v>0.13114920999999999</v>
      </c>
      <c r="G2343" s="172">
        <v>9.6324170000000008E-3</v>
      </c>
      <c r="H2343" s="172">
        <v>1.1744529E-2</v>
      </c>
      <c r="I2343" s="172">
        <v>3.1043970000000001E-2</v>
      </c>
      <c r="J2343" s="172">
        <v>6.8591457999999994E-2</v>
      </c>
      <c r="K2343" s="172">
        <v>1.6597732999999999E-3</v>
      </c>
      <c r="L2343" s="172">
        <v>1.1926189E-2</v>
      </c>
      <c r="M2343" s="172">
        <v>0</v>
      </c>
      <c r="N2343" s="172">
        <v>0</v>
      </c>
      <c r="O2343" s="172">
        <v>0</v>
      </c>
      <c r="P2343" s="199">
        <f t="shared" si="471"/>
        <v>4.3081748148148149</v>
      </c>
      <c r="Q2343" s="233">
        <v>102.59195</v>
      </c>
      <c r="R2343" s="96">
        <v>88.213520000000003</v>
      </c>
      <c r="S2343" s="96">
        <v>11.816000000000001</v>
      </c>
      <c r="T2343" s="96">
        <v>4.4089999999999996E-6</v>
      </c>
      <c r="U2343" s="96">
        <v>1.7248000000000001</v>
      </c>
      <c r="V2343" s="96">
        <v>3.8058410000000001E-2</v>
      </c>
      <c r="W2343" s="96">
        <v>0.79957</v>
      </c>
      <c r="X2343" s="241">
        <f t="shared" si="472"/>
        <v>0.46345785278996399</v>
      </c>
      <c r="Y2343" s="241">
        <f t="shared" si="473"/>
        <v>0.16321061139900003</v>
      </c>
      <c r="Z2343" s="241">
        <f t="shared" si="474"/>
        <v>7.9277731941963997E-2</v>
      </c>
      <c r="AA2343" s="241">
        <f t="shared" si="475"/>
        <v>0.22096950944899998</v>
      </c>
      <c r="AB2343" s="241">
        <v>0.11940138</v>
      </c>
      <c r="AC2343" s="241">
        <v>1.1348680000000001E-6</v>
      </c>
      <c r="AD2343" s="241">
        <v>7.3554629999999996E-3</v>
      </c>
      <c r="AE2343" s="241">
        <v>1.1911873E-5</v>
      </c>
      <c r="AF2343" s="241">
        <v>3.6374537999999998E-2</v>
      </c>
      <c r="AG2343" s="241">
        <v>6.6183658E-5</v>
      </c>
      <c r="AH2343" s="241">
        <v>7.8134221000000004E-2</v>
      </c>
      <c r="AI2343" s="241">
        <v>2.1396612000000001E-4</v>
      </c>
      <c r="AJ2343" s="241">
        <v>5.8094748999999999E-5</v>
      </c>
      <c r="AK2343" s="241">
        <v>1.5219832E-4</v>
      </c>
      <c r="AL2343" s="241">
        <v>1.6746310999999999E-5</v>
      </c>
      <c r="AM2343" s="241">
        <v>2.0831963999999999E-8</v>
      </c>
      <c r="AN2343" s="241">
        <v>3.8052703000000001E-4</v>
      </c>
      <c r="AO2343" s="241">
        <v>1.4665028000000001E-4</v>
      </c>
      <c r="AP2343" s="241">
        <v>1.753073E-4</v>
      </c>
      <c r="AQ2343" s="241">
        <v>2.9139449000000002E-5</v>
      </c>
      <c r="AR2343" s="241">
        <v>0.22094037</v>
      </c>
      <c r="AS2343" s="199"/>
      <c r="AT2343" s="199"/>
      <c r="AU2343" s="199"/>
      <c r="AV2343" s="199"/>
      <c r="AW2343" s="199"/>
      <c r="AX2343" s="193"/>
      <c r="AY2343" s="193"/>
      <c r="AZ2343" s="193"/>
      <c r="BA2343" s="193"/>
      <c r="BB2343" s="193"/>
      <c r="BC2343" s="193"/>
      <c r="BD2343" s="193"/>
      <c r="BE2343" s="315"/>
      <c r="BF2343" s="315"/>
      <c r="BG2343" s="315"/>
      <c r="BH2343" s="315"/>
      <c r="BI2343" s="315"/>
      <c r="BJ2343" s="315"/>
      <c r="BK2343" s="315"/>
    </row>
    <row r="2344" spans="1:63" x14ac:dyDescent="0.25">
      <c r="A2344" s="43"/>
      <c r="B2344" s="43"/>
      <c r="C2344" s="43"/>
      <c r="D2344" s="199"/>
      <c r="E2344" s="199"/>
      <c r="F2344" s="199"/>
      <c r="G2344" s="199"/>
      <c r="H2344" s="199"/>
      <c r="I2344" s="199"/>
      <c r="J2344" s="199"/>
      <c r="K2344" s="199"/>
      <c r="L2344" s="199"/>
      <c r="M2344" s="199"/>
      <c r="N2344" s="199"/>
      <c r="O2344" s="199"/>
      <c r="P2344" s="199"/>
      <c r="Q2344" s="239"/>
      <c r="R2344" s="97"/>
      <c r="S2344" s="97"/>
      <c r="T2344" s="97"/>
      <c r="U2344" s="97"/>
      <c r="V2344" s="97"/>
      <c r="W2344" s="97"/>
      <c r="X2344" s="259"/>
      <c r="Y2344" s="259"/>
      <c r="Z2344" s="259"/>
      <c r="AA2344" s="258"/>
      <c r="AB2344" s="258"/>
      <c r="AC2344" s="258"/>
      <c r="AD2344" s="258"/>
      <c r="AE2344" s="258"/>
      <c r="AF2344" s="258"/>
      <c r="AG2344" s="258"/>
      <c r="AH2344" s="258"/>
      <c r="AI2344" s="258"/>
      <c r="AJ2344" s="258"/>
      <c r="AK2344" s="258"/>
      <c r="AL2344" s="258"/>
      <c r="AM2344" s="258"/>
      <c r="AN2344" s="258"/>
      <c r="AO2344" s="258"/>
      <c r="AP2344" s="259"/>
      <c r="AQ2344" s="259"/>
      <c r="AR2344" s="259"/>
      <c r="AS2344" s="199"/>
      <c r="AT2344" s="199"/>
      <c r="AU2344" s="199"/>
      <c r="AV2344" s="199"/>
      <c r="AW2344" s="199"/>
      <c r="AX2344" s="193"/>
      <c r="AY2344" s="193"/>
      <c r="AZ2344" s="193"/>
      <c r="BA2344" s="193"/>
      <c r="BB2344" s="193"/>
      <c r="BC2344" s="193"/>
      <c r="BD2344" s="193"/>
      <c r="BE2344" s="315"/>
      <c r="BF2344" s="315"/>
      <c r="BG2344" s="315"/>
      <c r="BH2344" s="315"/>
      <c r="BI2344" s="315"/>
      <c r="BJ2344" s="315"/>
      <c r="BK2344" s="315"/>
    </row>
    <row r="2345" spans="1:63" x14ac:dyDescent="0.25">
      <c r="A2345" s="58" t="s">
        <v>548</v>
      </c>
      <c r="B2345" s="58"/>
      <c r="C2345" s="43"/>
      <c r="D2345" s="195"/>
      <c r="E2345" s="195"/>
      <c r="F2345" s="195"/>
      <c r="G2345" s="195"/>
      <c r="H2345" s="195"/>
      <c r="I2345" s="195"/>
      <c r="J2345" s="195"/>
      <c r="K2345" s="195"/>
      <c r="L2345" s="195"/>
      <c r="M2345" s="195"/>
      <c r="N2345" s="195"/>
      <c r="O2345" s="195"/>
      <c r="P2345" s="195"/>
      <c r="Q2345" s="239"/>
      <c r="R2345" s="97"/>
      <c r="S2345" s="97"/>
      <c r="T2345" s="97"/>
      <c r="U2345" s="97"/>
      <c r="V2345" s="97"/>
      <c r="W2345" s="97"/>
      <c r="X2345" s="259"/>
      <c r="Y2345" s="259"/>
      <c r="Z2345" s="259"/>
      <c r="AA2345" s="258"/>
      <c r="AB2345" s="258"/>
      <c r="AC2345" s="258"/>
      <c r="AD2345" s="258"/>
      <c r="AE2345" s="258"/>
      <c r="AF2345" s="258"/>
      <c r="AG2345" s="258"/>
      <c r="AH2345" s="258"/>
      <c r="AI2345" s="258"/>
      <c r="AJ2345" s="258"/>
      <c r="AK2345" s="258"/>
      <c r="AL2345" s="258"/>
      <c r="AM2345" s="258"/>
      <c r="AN2345" s="258"/>
      <c r="AO2345" s="258"/>
      <c r="AP2345" s="258"/>
      <c r="AQ2345" s="258"/>
      <c r="AR2345" s="258"/>
      <c r="AT2345" s="193"/>
      <c r="AU2345" s="193"/>
      <c r="AV2345" s="193"/>
      <c r="AW2345" s="193"/>
      <c r="AX2345" s="193"/>
      <c r="AY2345" s="193"/>
      <c r="AZ2345" s="193"/>
      <c r="BA2345" s="193"/>
      <c r="BB2345" s="193"/>
      <c r="BC2345" s="193"/>
      <c r="BD2345" s="193"/>
      <c r="BE2345" s="315"/>
      <c r="BF2345" s="315"/>
      <c r="BG2345" s="315"/>
      <c r="BH2345" s="315"/>
      <c r="BI2345" s="315"/>
      <c r="BJ2345" s="315"/>
      <c r="BK2345" s="315"/>
    </row>
    <row r="2346" spans="1:63" x14ac:dyDescent="0.25">
      <c r="A2346" s="129" t="s">
        <v>7150</v>
      </c>
      <c r="B2346" s="129"/>
      <c r="C2346" s="52"/>
      <c r="D2346" s="195"/>
      <c r="E2346" s="195"/>
      <c r="F2346" s="195"/>
      <c r="G2346" s="195"/>
      <c r="H2346" s="195"/>
      <c r="I2346" s="195"/>
      <c r="J2346" s="195"/>
      <c r="K2346" s="195"/>
      <c r="L2346" s="195"/>
      <c r="M2346" s="195"/>
      <c r="N2346" s="195"/>
      <c r="O2346" s="195"/>
      <c r="P2346" s="195"/>
      <c r="Q2346" s="239"/>
      <c r="R2346" s="97"/>
      <c r="S2346" s="97"/>
      <c r="T2346" s="97"/>
      <c r="U2346" s="97"/>
      <c r="V2346" s="97"/>
      <c r="W2346" s="97"/>
      <c r="X2346" s="259"/>
      <c r="Y2346" s="259"/>
      <c r="Z2346" s="259"/>
      <c r="AA2346" s="258"/>
      <c r="AB2346" s="258"/>
      <c r="AC2346" s="258"/>
      <c r="AD2346" s="258"/>
      <c r="AE2346" s="258"/>
      <c r="AF2346" s="258"/>
      <c r="AG2346" s="258"/>
      <c r="AH2346" s="258"/>
      <c r="AI2346" s="258"/>
      <c r="AJ2346" s="258"/>
      <c r="AK2346" s="258"/>
      <c r="AL2346" s="258"/>
      <c r="AM2346" s="258"/>
      <c r="AN2346" s="258"/>
      <c r="AO2346" s="258"/>
      <c r="AP2346" s="258"/>
      <c r="AQ2346" s="258"/>
      <c r="AR2346" s="258"/>
      <c r="AT2346" s="193"/>
      <c r="AU2346" s="193"/>
      <c r="AV2346" s="193"/>
      <c r="AW2346" s="193"/>
      <c r="AX2346" s="193"/>
      <c r="AY2346" s="193"/>
      <c r="AZ2346" s="193"/>
      <c r="BA2346" s="193"/>
      <c r="BB2346" s="193"/>
      <c r="BC2346" s="193"/>
      <c r="BD2346" s="193"/>
      <c r="BE2346" s="315"/>
      <c r="BF2346" s="315"/>
      <c r="BG2346" s="315"/>
      <c r="BH2346" s="315"/>
      <c r="BI2346" s="315"/>
      <c r="BJ2346" s="315"/>
      <c r="BK2346" s="315"/>
    </row>
    <row r="2347" spans="1:63" x14ac:dyDescent="0.25">
      <c r="A2347" s="129"/>
      <c r="B2347" s="62" t="s">
        <v>5770</v>
      </c>
      <c r="C2347" s="288" t="s">
        <v>7109</v>
      </c>
      <c r="D2347" s="289">
        <v>0.91208124000000002</v>
      </c>
      <c r="E2347" s="289">
        <v>0.46690746999999999</v>
      </c>
      <c r="F2347" s="289">
        <v>0.11164715</v>
      </c>
      <c r="G2347" s="289">
        <v>2.1157157999999999E-2</v>
      </c>
      <c r="H2347" s="289">
        <v>1.5364835999999999E-3</v>
      </c>
      <c r="I2347" s="289">
        <v>1.1033230999999999E-2</v>
      </c>
      <c r="J2347" s="289">
        <v>3.1312050000000001E-2</v>
      </c>
      <c r="K2347" s="289">
        <v>1.2186756E-3</v>
      </c>
      <c r="L2347" s="289">
        <v>1.6319017000000002E-2</v>
      </c>
      <c r="M2347" s="289">
        <v>0.25095000000000001</v>
      </c>
      <c r="N2347" s="289">
        <v>0</v>
      </c>
      <c r="O2347" s="289">
        <v>0</v>
      </c>
      <c r="P2347" s="227">
        <f t="shared" ref="P2347:P2387" si="476">E2347/0.135</f>
        <v>3.4585738518518516</v>
      </c>
      <c r="Q2347" s="291">
        <v>93.556984</v>
      </c>
      <c r="R2347" s="291">
        <v>88.215750999999997</v>
      </c>
      <c r="S2347" s="291">
        <v>4.6292932000000002</v>
      </c>
      <c r="T2347" s="291">
        <v>2.0771542000000001E-5</v>
      </c>
      <c r="U2347" s="291">
        <v>0.22647803</v>
      </c>
      <c r="V2347" s="291">
        <v>2.9657194000000001E-2</v>
      </c>
      <c r="W2347" s="291">
        <v>0.45578350000000001</v>
      </c>
      <c r="X2347" s="257">
        <f t="shared" ref="X2347:X2387" si="477">SUM(Y2347:AA2347)</f>
        <v>0.438388231836706</v>
      </c>
      <c r="Y2347" s="257">
        <f t="shared" ref="Y2347:Y2387" si="478">SUM(AB2347:AG2347)</f>
        <v>0.12140681518300001</v>
      </c>
      <c r="Z2347" s="257">
        <f t="shared" ref="Z2347:Z2387" si="479">SUM(AH2347:AP2347)</f>
        <v>6.4959802608705985E-2</v>
      </c>
      <c r="AA2347" s="257">
        <f t="shared" ref="AA2347:AA2387" si="480">SUM(AQ2347:AR2347)</f>
        <v>0.25202161404500001</v>
      </c>
      <c r="AB2347" s="289">
        <v>9.6062005000000006E-2</v>
      </c>
      <c r="AC2347" s="289">
        <v>8.1194985E-6</v>
      </c>
      <c r="AD2347" s="289">
        <v>5.4008683999999998E-3</v>
      </c>
      <c r="AE2347" s="289">
        <v>6.4164735000000003E-6</v>
      </c>
      <c r="AF2347" s="289">
        <v>1.9873874E-2</v>
      </c>
      <c r="AG2347" s="289">
        <v>5.5531810999999999E-5</v>
      </c>
      <c r="AH2347" s="289">
        <v>6.2817344999999997E-2</v>
      </c>
      <c r="AI2347" s="289">
        <v>2.0984129999999999E-4</v>
      </c>
      <c r="AJ2347" s="289">
        <v>3.4985489000000002E-5</v>
      </c>
      <c r="AK2347" s="289">
        <v>5.7103615999999997E-5</v>
      </c>
      <c r="AL2347" s="289">
        <v>4.2884146999999998E-6</v>
      </c>
      <c r="AM2347" s="289">
        <v>1.5569006000000001E-8</v>
      </c>
      <c r="AN2347" s="289">
        <v>4.6305774999999999E-4</v>
      </c>
      <c r="AO2347" s="289">
        <v>2.3887917E-4</v>
      </c>
      <c r="AP2347" s="289">
        <v>1.1342863000000001E-3</v>
      </c>
      <c r="AQ2347" s="289">
        <v>4.3754044999999998E-5</v>
      </c>
      <c r="AR2347" s="289">
        <v>0.25197786</v>
      </c>
      <c r="AT2347" s="193"/>
      <c r="AU2347" s="193"/>
      <c r="AV2347" s="193"/>
      <c r="AW2347" s="193"/>
      <c r="AX2347" s="193"/>
      <c r="AY2347" s="193"/>
      <c r="AZ2347" s="193"/>
      <c r="BA2347" s="193"/>
      <c r="BB2347" s="193"/>
      <c r="BC2347" s="193"/>
      <c r="BD2347" s="193"/>
      <c r="BE2347" s="315"/>
      <c r="BF2347" s="315"/>
      <c r="BG2347" s="315"/>
      <c r="BH2347" s="315"/>
      <c r="BI2347" s="315"/>
      <c r="BJ2347" s="315"/>
      <c r="BK2347" s="315"/>
    </row>
    <row r="2348" spans="1:63" x14ac:dyDescent="0.25">
      <c r="A2348" s="129"/>
      <c r="B2348" s="62" t="s">
        <v>5770</v>
      </c>
      <c r="C2348" s="288" t="s">
        <v>7110</v>
      </c>
      <c r="D2348" s="289">
        <v>1.0429257000000001</v>
      </c>
      <c r="E2348" s="289">
        <v>0.46908526</v>
      </c>
      <c r="F2348" s="289">
        <v>0.38512986999999999</v>
      </c>
      <c r="G2348" s="289">
        <v>5.7669296000000002E-2</v>
      </c>
      <c r="H2348" s="289">
        <v>1.2385644999999999E-3</v>
      </c>
      <c r="I2348" s="289">
        <v>2.2370629999999999E-2</v>
      </c>
      <c r="J2348" s="289">
        <v>7.1687437000000007E-2</v>
      </c>
      <c r="K2348" s="289">
        <v>1.5865795000000001E-4</v>
      </c>
      <c r="L2348" s="289">
        <v>3.5586006000000003E-2</v>
      </c>
      <c r="M2348" s="289">
        <v>0</v>
      </c>
      <c r="N2348" s="289">
        <v>0</v>
      </c>
      <c r="O2348" s="289">
        <v>0</v>
      </c>
      <c r="P2348" s="227">
        <f t="shared" si="476"/>
        <v>3.4747056296296295</v>
      </c>
      <c r="Q2348" s="291">
        <v>50.368851999999997</v>
      </c>
      <c r="R2348" s="291">
        <v>26.049130999999999</v>
      </c>
      <c r="S2348" s="291">
        <v>4.6563439999999998</v>
      </c>
      <c r="T2348" s="291">
        <v>1.578E-3</v>
      </c>
      <c r="U2348" s="291">
        <v>18.934000000000001</v>
      </c>
      <c r="V2348" s="291">
        <v>7.49089E-2</v>
      </c>
      <c r="W2348" s="291">
        <v>0.65288999999999997</v>
      </c>
      <c r="X2348" s="257">
        <f t="shared" si="477"/>
        <v>0.63536892940760992</v>
      </c>
      <c r="Y2348" s="257">
        <f t="shared" si="478"/>
        <v>0.16409085898960002</v>
      </c>
      <c r="Z2348" s="257">
        <f t="shared" si="479"/>
        <v>0.39675718583400993</v>
      </c>
      <c r="AA2348" s="257">
        <f t="shared" si="480"/>
        <v>7.4520884583999997E-2</v>
      </c>
      <c r="AB2348" s="289">
        <v>9.6476080000000006E-2</v>
      </c>
      <c r="AC2348" s="289">
        <v>1.3207135999999999E-5</v>
      </c>
      <c r="AD2348" s="289">
        <v>1.1357149E-2</v>
      </c>
      <c r="AE2348" s="289">
        <v>7.5984536000000004E-6</v>
      </c>
      <c r="AF2348" s="289">
        <v>5.6088865000000002E-2</v>
      </c>
      <c r="AG2348" s="289">
        <v>1.479594E-4</v>
      </c>
      <c r="AH2348" s="289">
        <v>6.3067454999999994E-2</v>
      </c>
      <c r="AI2348" s="289">
        <v>8.2224705000000003E-4</v>
      </c>
      <c r="AJ2348" s="289">
        <v>2.3219998999999999E-4</v>
      </c>
      <c r="AK2348" s="289">
        <v>1.1495482999999999E-3</v>
      </c>
      <c r="AL2348" s="289">
        <v>3.5631308000000001E-5</v>
      </c>
      <c r="AM2348" s="289">
        <v>3.1886010000000002E-8</v>
      </c>
      <c r="AN2348" s="289">
        <v>0.32734626</v>
      </c>
      <c r="AO2348" s="289">
        <v>9.9947100000000004E-4</v>
      </c>
      <c r="AP2348" s="289">
        <v>3.1043413000000001E-3</v>
      </c>
      <c r="AQ2348" s="289">
        <v>9.3555584000000006E-5</v>
      </c>
      <c r="AR2348" s="289">
        <v>7.4427329E-2</v>
      </c>
      <c r="AT2348" s="193"/>
      <c r="AU2348" s="193"/>
      <c r="AV2348" s="193"/>
      <c r="AW2348" s="193"/>
      <c r="AX2348" s="193"/>
      <c r="AY2348" s="193"/>
      <c r="AZ2348" s="193"/>
      <c r="BA2348" s="193"/>
      <c r="BB2348" s="193"/>
      <c r="BC2348" s="193"/>
      <c r="BD2348" s="193"/>
      <c r="BE2348" s="315"/>
      <c r="BF2348" s="315"/>
      <c r="BG2348" s="315"/>
      <c r="BH2348" s="315"/>
      <c r="BI2348" s="315"/>
      <c r="BJ2348" s="315"/>
      <c r="BK2348" s="315"/>
    </row>
    <row r="2349" spans="1:63" x14ac:dyDescent="0.25">
      <c r="A2349" s="129"/>
      <c r="B2349" s="62" t="s">
        <v>5770</v>
      </c>
      <c r="C2349" s="288" t="s">
        <v>7111</v>
      </c>
      <c r="D2349" s="289">
        <v>0.87886202000000002</v>
      </c>
      <c r="E2349" s="289">
        <v>0.41320462000000002</v>
      </c>
      <c r="F2349" s="289">
        <v>0.21344494</v>
      </c>
      <c r="G2349" s="289">
        <v>6.5071432999999998E-2</v>
      </c>
      <c r="H2349" s="289">
        <v>1.8629039E-3</v>
      </c>
      <c r="I2349" s="289">
        <v>3.1006659999999998E-2</v>
      </c>
      <c r="J2349" s="289">
        <v>9.3041299999999993E-2</v>
      </c>
      <c r="K2349" s="289">
        <v>4.5061729999999999E-4</v>
      </c>
      <c r="L2349" s="289">
        <v>6.0779553E-2</v>
      </c>
      <c r="M2349" s="289">
        <v>0</v>
      </c>
      <c r="N2349" s="289">
        <v>0</v>
      </c>
      <c r="O2349" s="289">
        <v>0</v>
      </c>
      <c r="P2349" s="227">
        <f t="shared" si="476"/>
        <v>3.060774962962963</v>
      </c>
      <c r="Q2349" s="291">
        <v>54.945779999999999</v>
      </c>
      <c r="R2349" s="291">
        <v>30.696241000000001</v>
      </c>
      <c r="S2349" s="291">
        <v>5.3519759999999996</v>
      </c>
      <c r="T2349" s="291">
        <v>1.2888000000000001E-3</v>
      </c>
      <c r="U2349" s="291">
        <v>17.968</v>
      </c>
      <c r="V2349" s="291">
        <v>3.3283889999999997E-2</v>
      </c>
      <c r="W2349" s="291">
        <v>0.89498999999999995</v>
      </c>
      <c r="X2349" s="257">
        <f t="shared" si="477"/>
        <v>0.81761329133040705</v>
      </c>
      <c r="Y2349" s="257">
        <f t="shared" si="478"/>
        <v>0.13727402162700003</v>
      </c>
      <c r="Z2349" s="257">
        <f t="shared" si="479"/>
        <v>0.59252263757340695</v>
      </c>
      <c r="AA2349" s="257">
        <f t="shared" si="480"/>
        <v>8.7816632130000002E-2</v>
      </c>
      <c r="AB2349" s="289">
        <v>8.4994530999999998E-2</v>
      </c>
      <c r="AC2349" s="289">
        <v>1.2541093E-5</v>
      </c>
      <c r="AD2349" s="289">
        <v>1.2004814000000001E-2</v>
      </c>
      <c r="AE2349" s="289">
        <v>1.0621564E-5</v>
      </c>
      <c r="AF2349" s="289">
        <v>4.0096724E-2</v>
      </c>
      <c r="AG2349" s="289">
        <v>1.5478997000000001E-4</v>
      </c>
      <c r="AH2349" s="289">
        <v>5.5569411999999999E-2</v>
      </c>
      <c r="AI2349" s="289">
        <v>4.1087110000000002E-4</v>
      </c>
      <c r="AJ2349" s="289">
        <v>4.9024227000000001E-4</v>
      </c>
      <c r="AK2349" s="289">
        <v>4.670618E-2</v>
      </c>
      <c r="AL2349" s="289">
        <v>1.7072960000000001E-4</v>
      </c>
      <c r="AM2349" s="289">
        <v>6.5203406999999999E-8</v>
      </c>
      <c r="AN2349" s="289">
        <v>0.47844651999999999</v>
      </c>
      <c r="AO2349" s="289">
        <v>7.7212536999999998E-3</v>
      </c>
      <c r="AP2349" s="289">
        <v>3.0073637000000001E-3</v>
      </c>
      <c r="AQ2349" s="289">
        <v>1.5493413000000001E-4</v>
      </c>
      <c r="AR2349" s="289">
        <v>8.7661697999999996E-2</v>
      </c>
      <c r="AT2349" s="193"/>
      <c r="AU2349" s="193"/>
      <c r="AV2349" s="193"/>
      <c r="AW2349" s="193"/>
      <c r="AX2349" s="193"/>
      <c r="AY2349" s="193"/>
      <c r="AZ2349" s="193"/>
      <c r="BA2349" s="193"/>
      <c r="BB2349" s="193"/>
      <c r="BC2349" s="193"/>
      <c r="BD2349" s="193"/>
      <c r="BE2349" s="315"/>
      <c r="BF2349" s="315"/>
      <c r="BG2349" s="315"/>
      <c r="BH2349" s="315"/>
      <c r="BI2349" s="315"/>
      <c r="BJ2349" s="315"/>
      <c r="BK2349" s="315"/>
    </row>
    <row r="2350" spans="1:63" x14ac:dyDescent="0.25">
      <c r="A2350" s="129"/>
      <c r="B2350" s="62" t="s">
        <v>5770</v>
      </c>
      <c r="C2350" s="288" t="s">
        <v>7112</v>
      </c>
      <c r="D2350" s="289">
        <v>0.37861536000000001</v>
      </c>
      <c r="E2350" s="289">
        <v>0.20772860000000001</v>
      </c>
      <c r="F2350" s="289">
        <v>4.6628732999999999E-2</v>
      </c>
      <c r="G2350" s="289">
        <v>4.7161133000000002E-4</v>
      </c>
      <c r="H2350" s="289">
        <v>3.7325561000000002E-4</v>
      </c>
      <c r="I2350" s="289">
        <v>8.1246766999999998E-3</v>
      </c>
      <c r="J2350" s="289">
        <v>7.8490265999999996E-3</v>
      </c>
      <c r="K2350" s="289">
        <v>3.3974333999999997E-5</v>
      </c>
      <c r="L2350" s="289">
        <v>2.0108885999999999E-3</v>
      </c>
      <c r="M2350" s="289">
        <v>0.1053946</v>
      </c>
      <c r="N2350" s="289">
        <v>0</v>
      </c>
      <c r="O2350" s="289">
        <v>0</v>
      </c>
      <c r="P2350" s="227">
        <f t="shared" si="476"/>
        <v>1.5387303703703703</v>
      </c>
      <c r="Q2350" s="291">
        <v>28.973548000000001</v>
      </c>
      <c r="R2350" s="291">
        <v>19.875043000000002</v>
      </c>
      <c r="S2350" s="291">
        <v>7.8080923000000002</v>
      </c>
      <c r="T2350" s="291">
        <v>1.3588478E-5</v>
      </c>
      <c r="U2350" s="291">
        <v>0.26135019999999998</v>
      </c>
      <c r="V2350" s="291">
        <v>0.14643316000000001</v>
      </c>
      <c r="W2350" s="291">
        <v>0.88261606000000004</v>
      </c>
      <c r="X2350" s="257">
        <f t="shared" si="477"/>
        <v>0.1406998199196702</v>
      </c>
      <c r="Y2350" s="257">
        <f t="shared" si="478"/>
        <v>5.4364844353099996E-2</v>
      </c>
      <c r="Z2350" s="257">
        <f t="shared" si="479"/>
        <v>2.9575218697070201E-2</v>
      </c>
      <c r="AA2350" s="257">
        <f t="shared" si="480"/>
        <v>5.6759756869500001E-2</v>
      </c>
      <c r="AB2350" s="289">
        <v>4.2736123000000001E-2</v>
      </c>
      <c r="AC2350" s="289">
        <v>6.8478440000000003E-6</v>
      </c>
      <c r="AD2350" s="289">
        <v>1.5499047E-3</v>
      </c>
      <c r="AE2350" s="289">
        <v>3.3818791000000002E-6</v>
      </c>
      <c r="AF2350" s="289">
        <v>9.8184867999999998E-3</v>
      </c>
      <c r="AG2350" s="289">
        <v>2.5010012999999998E-4</v>
      </c>
      <c r="AH2350" s="289">
        <v>2.7948760999999999E-2</v>
      </c>
      <c r="AI2350" s="289">
        <v>7.4509796000000005E-5</v>
      </c>
      <c r="AJ2350" s="289">
        <v>2.6832439999999999E-6</v>
      </c>
      <c r="AK2350" s="289">
        <v>4.8543771000000002E-5</v>
      </c>
      <c r="AL2350" s="289">
        <v>1.0962690999999999E-6</v>
      </c>
      <c r="AM2350" s="289">
        <v>4.4869702000000003E-9</v>
      </c>
      <c r="AN2350" s="289">
        <v>3.2730570999999999E-4</v>
      </c>
      <c r="AO2350" s="289">
        <v>1.7336416E-4</v>
      </c>
      <c r="AP2350" s="289">
        <v>9.9895026000000001E-4</v>
      </c>
      <c r="AQ2350" s="289">
        <v>7.1888694999999998E-6</v>
      </c>
      <c r="AR2350" s="289">
        <v>5.6752568000000003E-2</v>
      </c>
      <c r="AT2350" s="193"/>
      <c r="AU2350" s="193"/>
      <c r="AV2350" s="193"/>
      <c r="AW2350" s="193"/>
      <c r="AX2350" s="193"/>
      <c r="AY2350" s="193"/>
      <c r="AZ2350" s="193"/>
      <c r="BA2350" s="193"/>
      <c r="BB2350" s="193"/>
      <c r="BC2350" s="193"/>
      <c r="BD2350" s="193"/>
      <c r="BE2350" s="315"/>
      <c r="BF2350" s="315"/>
      <c r="BG2350" s="315"/>
      <c r="BH2350" s="315"/>
      <c r="BI2350" s="315"/>
      <c r="BJ2350" s="315"/>
      <c r="BK2350" s="315"/>
    </row>
    <row r="2351" spans="1:63" x14ac:dyDescent="0.25">
      <c r="A2351" s="129"/>
      <c r="B2351" s="62" t="s">
        <v>5770</v>
      </c>
      <c r="C2351" s="288" t="s">
        <v>7113</v>
      </c>
      <c r="D2351" s="289">
        <v>0.17286028000000001</v>
      </c>
      <c r="E2351" s="289">
        <v>8.2855157999999998E-2</v>
      </c>
      <c r="F2351" s="289">
        <v>6.9180955000000002E-2</v>
      </c>
      <c r="G2351" s="289">
        <v>2.0625997E-2</v>
      </c>
      <c r="H2351" s="289">
        <v>1.0029229E-4</v>
      </c>
      <c r="I2351" s="289">
        <v>1.8767785999999999E-3</v>
      </c>
      <c r="J2351" s="289">
        <v>-4.1649762E-3</v>
      </c>
      <c r="K2351" s="289">
        <v>1.2821850999999999E-5</v>
      </c>
      <c r="L2351" s="289">
        <v>2.3732495000000002E-3</v>
      </c>
      <c r="M2351" s="289">
        <v>0</v>
      </c>
      <c r="N2351" s="289">
        <v>0</v>
      </c>
      <c r="O2351" s="289">
        <v>0</v>
      </c>
      <c r="P2351" s="227">
        <f t="shared" si="476"/>
        <v>0.61374191111111109</v>
      </c>
      <c r="Q2351" s="291">
        <v>20.734106000000001</v>
      </c>
      <c r="R2351" s="291">
        <v>2.4324159000000001</v>
      </c>
      <c r="S2351" s="291">
        <v>0.24218319999999999</v>
      </c>
      <c r="T2351" s="291">
        <v>2.0994000000000001E-4</v>
      </c>
      <c r="U2351" s="291">
        <v>18.018999999999998</v>
      </c>
      <c r="V2351" s="291">
        <v>4.2507150000000004E-3</v>
      </c>
      <c r="W2351" s="291">
        <v>3.6046000000000002E-2</v>
      </c>
      <c r="X2351" s="257">
        <f t="shared" si="477"/>
        <v>0.12867396036887649</v>
      </c>
      <c r="Y2351" s="257">
        <f t="shared" si="478"/>
        <v>2.6467665717410001E-2</v>
      </c>
      <c r="Z2351" s="257">
        <f t="shared" si="479"/>
        <v>9.5244460504566503E-2</v>
      </c>
      <c r="AA2351" s="257">
        <f t="shared" si="480"/>
        <v>6.9618341469000001E-3</v>
      </c>
      <c r="AB2351" s="289">
        <v>1.6693876999999999E-2</v>
      </c>
      <c r="AC2351" s="289">
        <v>9.9134860000000005E-7</v>
      </c>
      <c r="AD2351" s="289">
        <v>7.3844305999999995E-4</v>
      </c>
      <c r="AE2351" s="289">
        <v>5.5631890999999996E-7</v>
      </c>
      <c r="AF2351" s="289">
        <v>9.0259785999999998E-3</v>
      </c>
      <c r="AG2351" s="289">
        <v>7.8193898999999994E-6</v>
      </c>
      <c r="AH2351" s="289">
        <v>1.0904699E-2</v>
      </c>
      <c r="AI2351" s="289">
        <v>1.5380904000000001E-4</v>
      </c>
      <c r="AJ2351" s="289">
        <v>4.3493535000000002E-5</v>
      </c>
      <c r="AK2351" s="289">
        <v>2.2836538000000001E-4</v>
      </c>
      <c r="AL2351" s="289">
        <v>1.8163493000000001E-5</v>
      </c>
      <c r="AM2351" s="289">
        <v>5.0335664999999997E-9</v>
      </c>
      <c r="AN2351" s="289">
        <v>8.3486413999999995E-2</v>
      </c>
      <c r="AO2351" s="289">
        <v>4.8672503E-5</v>
      </c>
      <c r="AP2351" s="289">
        <v>3.6083852000000003E-4</v>
      </c>
      <c r="AQ2351" s="289">
        <v>6.3380468999999996E-6</v>
      </c>
      <c r="AR2351" s="289">
        <v>6.9554960999999998E-3</v>
      </c>
      <c r="AT2351" s="193"/>
      <c r="AU2351" s="193"/>
      <c r="AV2351" s="193"/>
      <c r="AW2351" s="193"/>
      <c r="AX2351" s="193"/>
      <c r="AY2351" s="193"/>
      <c r="AZ2351" s="193"/>
      <c r="BA2351" s="193"/>
      <c r="BB2351" s="193"/>
      <c r="BC2351" s="193"/>
      <c r="BD2351" s="193"/>
      <c r="BE2351" s="315"/>
      <c r="BF2351" s="315"/>
      <c r="BG2351" s="315"/>
      <c r="BH2351" s="315"/>
      <c r="BI2351" s="315"/>
      <c r="BJ2351" s="315"/>
      <c r="BK2351" s="315"/>
    </row>
    <row r="2352" spans="1:63" x14ac:dyDescent="0.25">
      <c r="A2352" s="129"/>
      <c r="B2352" s="62" t="s">
        <v>5770</v>
      </c>
      <c r="C2352" s="288" t="s">
        <v>7114</v>
      </c>
      <c r="D2352" s="289">
        <v>0.18085771</v>
      </c>
      <c r="E2352" s="289">
        <v>7.7194237999999998E-2</v>
      </c>
      <c r="F2352" s="289">
        <v>7.4717410999999997E-2</v>
      </c>
      <c r="G2352" s="289">
        <v>1.9149579E-2</v>
      </c>
      <c r="H2352" s="289">
        <v>1.4294878999999999E-4</v>
      </c>
      <c r="I2352" s="289">
        <v>3.8053331000000002E-3</v>
      </c>
      <c r="J2352" s="289">
        <v>2.343913E-3</v>
      </c>
      <c r="K2352" s="289">
        <v>1.4291399000000001E-5</v>
      </c>
      <c r="L2352" s="289">
        <v>3.4899947E-3</v>
      </c>
      <c r="M2352" s="289">
        <v>0</v>
      </c>
      <c r="N2352" s="289">
        <v>0</v>
      </c>
      <c r="O2352" s="289">
        <v>0</v>
      </c>
      <c r="P2352" s="227">
        <f t="shared" si="476"/>
        <v>0.57180917037037027</v>
      </c>
      <c r="Q2352" s="291">
        <v>21.107924000000001</v>
      </c>
      <c r="R2352" s="291">
        <v>2.8332983</v>
      </c>
      <c r="S2352" s="291">
        <v>0.2061248</v>
      </c>
      <c r="T2352" s="291">
        <v>5.8721000000000002E-5</v>
      </c>
      <c r="U2352" s="291">
        <v>18.027000000000001</v>
      </c>
      <c r="V2352" s="291">
        <v>2.3875089999999999E-3</v>
      </c>
      <c r="W2352" s="291">
        <v>3.9054999999999999E-2</v>
      </c>
      <c r="X2352" s="257">
        <f t="shared" si="477"/>
        <v>0.12901554143904351</v>
      </c>
      <c r="Y2352" s="257">
        <f t="shared" si="478"/>
        <v>2.64124974784E-2</v>
      </c>
      <c r="Z2352" s="257">
        <f t="shared" si="479"/>
        <v>9.4503102061243502E-2</v>
      </c>
      <c r="AA2352" s="257">
        <f t="shared" si="480"/>
        <v>8.0999418994E-3</v>
      </c>
      <c r="AB2352" s="289">
        <v>1.5530281999999999E-2</v>
      </c>
      <c r="AC2352" s="289">
        <v>1.3119854000000001E-6</v>
      </c>
      <c r="AD2352" s="289">
        <v>4.7305185999999997E-4</v>
      </c>
      <c r="AE2352" s="289">
        <v>1.3466365E-6</v>
      </c>
      <c r="AF2352" s="289">
        <v>1.0399926E-2</v>
      </c>
      <c r="AG2352" s="289">
        <v>6.5789964999999996E-6</v>
      </c>
      <c r="AH2352" s="289">
        <v>1.0144945000000001E-2</v>
      </c>
      <c r="AI2352" s="289">
        <v>1.6313610000000001E-4</v>
      </c>
      <c r="AJ2352" s="289">
        <v>4.1217736999999998E-5</v>
      </c>
      <c r="AK2352" s="289">
        <v>2.3681536E-4</v>
      </c>
      <c r="AL2352" s="289">
        <v>1.8081143999999999E-5</v>
      </c>
      <c r="AM2352" s="289">
        <v>4.7722435000000003E-9</v>
      </c>
      <c r="AN2352" s="289">
        <v>8.3575479999999994E-2</v>
      </c>
      <c r="AO2352" s="289">
        <v>7.5276528000000007E-5</v>
      </c>
      <c r="AP2352" s="289">
        <v>2.4814542000000002E-4</v>
      </c>
      <c r="AQ2352" s="289">
        <v>9.1514994000000008E-6</v>
      </c>
      <c r="AR2352" s="289">
        <v>8.0907904000000006E-3</v>
      </c>
      <c r="AT2352" s="193"/>
      <c r="AU2352" s="193"/>
      <c r="AV2352" s="193"/>
      <c r="AW2352" s="193"/>
      <c r="AX2352" s="193"/>
      <c r="AY2352" s="193"/>
      <c r="AZ2352" s="193"/>
      <c r="BA2352" s="193"/>
      <c r="BB2352" s="193"/>
      <c r="BC2352" s="193"/>
      <c r="BD2352" s="193"/>
      <c r="BE2352" s="315"/>
      <c r="BF2352" s="315"/>
      <c r="BG2352" s="315"/>
      <c r="BH2352" s="315"/>
      <c r="BI2352" s="315"/>
      <c r="BJ2352" s="315"/>
      <c r="BK2352" s="315"/>
    </row>
    <row r="2353" spans="1:63" x14ac:dyDescent="0.25">
      <c r="A2353" s="129"/>
      <c r="B2353" s="62" t="s">
        <v>5770</v>
      </c>
      <c r="C2353" s="288" t="s">
        <v>7115</v>
      </c>
      <c r="D2353" s="289">
        <v>0.16577125000000001</v>
      </c>
      <c r="E2353" s="289">
        <v>7.8026375999999995E-2</v>
      </c>
      <c r="F2353" s="289">
        <v>6.4673269000000005E-2</v>
      </c>
      <c r="G2353" s="289">
        <v>1.8438014999999999E-2</v>
      </c>
      <c r="H2353" s="289">
        <v>1.406287E-4</v>
      </c>
      <c r="I2353" s="289">
        <v>3.6291658E-3</v>
      </c>
      <c r="J2353" s="289">
        <v>-2.6229856000000002E-3</v>
      </c>
      <c r="K2353" s="289">
        <v>1.4452686E-5</v>
      </c>
      <c r="L2353" s="289">
        <v>3.4723237000000001E-3</v>
      </c>
      <c r="M2353" s="289">
        <v>0</v>
      </c>
      <c r="N2353" s="289">
        <v>0</v>
      </c>
      <c r="O2353" s="289">
        <v>0</v>
      </c>
      <c r="P2353" s="227">
        <f t="shared" si="476"/>
        <v>0.57797315555555551</v>
      </c>
      <c r="Q2353" s="291">
        <v>21.162137000000001</v>
      </c>
      <c r="R2353" s="291">
        <v>2.8625742999999999</v>
      </c>
      <c r="S2353" s="291">
        <v>0.22844639999999999</v>
      </c>
      <c r="T2353" s="291">
        <v>1.0287E-4</v>
      </c>
      <c r="U2353" s="291">
        <v>18.027000000000001</v>
      </c>
      <c r="V2353" s="291">
        <v>2.961806E-3</v>
      </c>
      <c r="W2353" s="291">
        <v>4.1051999999999998E-2</v>
      </c>
      <c r="X2353" s="257">
        <f t="shared" si="477"/>
        <v>0.1162832348698007</v>
      </c>
      <c r="Y2353" s="257">
        <f t="shared" si="478"/>
        <v>2.54334740087E-2</v>
      </c>
      <c r="Z2353" s="257">
        <f t="shared" si="479"/>
        <v>8.2664681818100702E-2</v>
      </c>
      <c r="AA2353" s="257">
        <f t="shared" si="480"/>
        <v>8.185079042999999E-3</v>
      </c>
      <c r="AB2353" s="289">
        <v>1.5701390999999999E-2</v>
      </c>
      <c r="AC2353" s="289">
        <v>1.3026654000000001E-6</v>
      </c>
      <c r="AD2353" s="289">
        <v>5.4082885E-4</v>
      </c>
      <c r="AE2353" s="289">
        <v>1.2519722E-6</v>
      </c>
      <c r="AF2353" s="289">
        <v>9.1813716E-3</v>
      </c>
      <c r="AG2353" s="289">
        <v>7.3279210999999996E-6</v>
      </c>
      <c r="AH2353" s="289">
        <v>1.0256756000000001E-2</v>
      </c>
      <c r="AI2353" s="289">
        <v>1.4033713999999999E-4</v>
      </c>
      <c r="AJ2353" s="289">
        <v>3.6621327999999998E-5</v>
      </c>
      <c r="AK2353" s="289">
        <v>1.9752895000000001E-4</v>
      </c>
      <c r="AL2353" s="289">
        <v>1.5604873E-5</v>
      </c>
      <c r="AM2353" s="289">
        <v>4.4441006999999998E-9</v>
      </c>
      <c r="AN2353" s="289">
        <v>7.1647291000000002E-2</v>
      </c>
      <c r="AO2353" s="289">
        <v>7.5250853000000006E-5</v>
      </c>
      <c r="AP2353" s="289">
        <v>2.9528722999999998E-4</v>
      </c>
      <c r="AQ2353" s="289">
        <v>9.1329429999999995E-6</v>
      </c>
      <c r="AR2353" s="289">
        <v>8.1759460999999995E-3</v>
      </c>
      <c r="AT2353" s="193"/>
      <c r="AU2353" s="193"/>
      <c r="AV2353" s="193"/>
      <c r="AW2353" s="193"/>
      <c r="AX2353" s="193"/>
      <c r="AY2353" s="193"/>
      <c r="AZ2353" s="193"/>
      <c r="BA2353" s="193"/>
      <c r="BB2353" s="193"/>
      <c r="BC2353" s="193"/>
      <c r="BD2353" s="193"/>
      <c r="BE2353" s="315"/>
      <c r="BF2353" s="315"/>
      <c r="BG2353" s="315"/>
      <c r="BH2353" s="315"/>
      <c r="BI2353" s="315"/>
      <c r="BJ2353" s="315"/>
      <c r="BK2353" s="315"/>
    </row>
    <row r="2354" spans="1:63" x14ac:dyDescent="0.25">
      <c r="A2354" s="129"/>
      <c r="B2354" s="62" t="s">
        <v>5770</v>
      </c>
      <c r="C2354" s="288" t="s">
        <v>7116</v>
      </c>
      <c r="D2354" s="289">
        <v>1.4884276000000001</v>
      </c>
      <c r="E2354" s="289">
        <v>0.62902146999999997</v>
      </c>
      <c r="F2354" s="289">
        <v>0.14421951999999999</v>
      </c>
      <c r="G2354" s="289">
        <v>1.1663425E-2</v>
      </c>
      <c r="H2354" s="289">
        <v>0.26487592999999998</v>
      </c>
      <c r="I2354" s="289">
        <v>4.4656076000000003E-2</v>
      </c>
      <c r="J2354" s="289">
        <v>3.5148146999999998E-2</v>
      </c>
      <c r="K2354" s="289">
        <v>2.0614009E-3</v>
      </c>
      <c r="L2354" s="289">
        <v>1.2427524999999999E-3</v>
      </c>
      <c r="M2354" s="289">
        <v>0.35317483999999999</v>
      </c>
      <c r="N2354" s="289">
        <v>2.3640000000000002E-3</v>
      </c>
      <c r="O2354" s="289">
        <v>0</v>
      </c>
      <c r="P2354" s="227">
        <f t="shared" si="476"/>
        <v>4.6594182962962956</v>
      </c>
      <c r="Q2354" s="291">
        <v>108.89663</v>
      </c>
      <c r="R2354" s="291">
        <v>91.670765000000003</v>
      </c>
      <c r="S2354" s="291">
        <v>13.493846</v>
      </c>
      <c r="T2354" s="291">
        <v>1.7660802000000001E-6</v>
      </c>
      <c r="U2354" s="291">
        <v>2.8447065</v>
      </c>
      <c r="V2354" s="291">
        <v>3.3314151E-2</v>
      </c>
      <c r="W2354" s="291">
        <v>0.85399647999999995</v>
      </c>
      <c r="X2354" s="257">
        <f t="shared" si="477"/>
        <v>0.52840684035145102</v>
      </c>
      <c r="Y2354" s="257">
        <f t="shared" si="478"/>
        <v>0.17899030701915003</v>
      </c>
      <c r="Z2354" s="257">
        <f t="shared" si="479"/>
        <v>8.7477110228501007E-2</v>
      </c>
      <c r="AA2354" s="257">
        <f t="shared" si="480"/>
        <v>0.26193942310379997</v>
      </c>
      <c r="AB2354" s="289">
        <v>0.12938108000000001</v>
      </c>
      <c r="AC2354" s="289">
        <v>8.0319114999999997E-7</v>
      </c>
      <c r="AD2354" s="289">
        <v>3.8866987999999999E-3</v>
      </c>
      <c r="AE2354" s="289">
        <v>5.0203302E-5</v>
      </c>
      <c r="AF2354" s="289">
        <v>4.5614224000000002E-2</v>
      </c>
      <c r="AG2354" s="289">
        <v>5.7297726000000003E-5</v>
      </c>
      <c r="AH2354" s="289">
        <v>8.4598373000000004E-2</v>
      </c>
      <c r="AI2354" s="289">
        <v>2.3651727E-4</v>
      </c>
      <c r="AJ2354" s="289">
        <v>4.5586356999999997E-5</v>
      </c>
      <c r="AK2354" s="289">
        <v>2.2319355999999999E-4</v>
      </c>
      <c r="AL2354" s="289">
        <v>2.3151917000000001E-5</v>
      </c>
      <c r="AM2354" s="289">
        <v>1.3343501E-8</v>
      </c>
      <c r="AN2354" s="289">
        <v>8.2769070999999994E-5</v>
      </c>
      <c r="AO2354" s="289">
        <v>2.1788288000000001E-3</v>
      </c>
      <c r="AP2354" s="289">
        <v>8.8676909999999999E-5</v>
      </c>
      <c r="AQ2354" s="289">
        <v>4.3231038000000004E-6</v>
      </c>
      <c r="AR2354" s="289">
        <v>0.26193509999999998</v>
      </c>
      <c r="AT2354" s="193"/>
      <c r="AU2354" s="193"/>
      <c r="AV2354" s="193"/>
      <c r="AW2354" s="193"/>
      <c r="AX2354" s="193"/>
      <c r="AY2354" s="193"/>
      <c r="AZ2354" s="193"/>
      <c r="BA2354" s="193"/>
      <c r="BB2354" s="193"/>
      <c r="BC2354" s="193"/>
      <c r="BD2354" s="193"/>
      <c r="BE2354" s="315"/>
      <c r="BF2354" s="315"/>
      <c r="BG2354" s="315"/>
      <c r="BH2354" s="315"/>
      <c r="BI2354" s="315"/>
      <c r="BJ2354" s="315"/>
      <c r="BK2354" s="315"/>
    </row>
    <row r="2355" spans="1:63" x14ac:dyDescent="0.25">
      <c r="A2355" s="129"/>
      <c r="B2355" s="62" t="s">
        <v>5770</v>
      </c>
      <c r="C2355" s="288" t="s">
        <v>7117</v>
      </c>
      <c r="D2355" s="289">
        <v>2.0036014999999998</v>
      </c>
      <c r="E2355" s="289">
        <v>1.1661896</v>
      </c>
      <c r="F2355" s="289">
        <v>0.22299251</v>
      </c>
      <c r="G2355" s="289">
        <v>1.3433479E-2</v>
      </c>
      <c r="H2355" s="289">
        <v>2.1538236999999998E-3</v>
      </c>
      <c r="I2355" s="289">
        <v>1.7388898E-2</v>
      </c>
      <c r="J2355" s="289">
        <v>2.6645588000000001E-2</v>
      </c>
      <c r="K2355" s="289">
        <v>1.7042715E-3</v>
      </c>
      <c r="L2355" s="289">
        <v>3.5933686000000002E-3</v>
      </c>
      <c r="M2355" s="289">
        <v>0.54949999999999999</v>
      </c>
      <c r="N2355" s="289">
        <v>0</v>
      </c>
      <c r="O2355" s="289">
        <v>0</v>
      </c>
      <c r="P2355" s="227">
        <f t="shared" si="476"/>
        <v>8.6384414814814807</v>
      </c>
      <c r="Q2355" s="291">
        <v>129.66602</v>
      </c>
      <c r="R2355" s="291">
        <v>117.57999</v>
      </c>
      <c r="S2355" s="291">
        <v>11.14288</v>
      </c>
      <c r="T2355" s="291">
        <v>3.3657E-7</v>
      </c>
      <c r="U2355" s="291">
        <v>0.53559999999999997</v>
      </c>
      <c r="V2355" s="291">
        <v>6.7222425E-4</v>
      </c>
      <c r="W2355" s="291">
        <v>0.40687000000000001</v>
      </c>
      <c r="X2355" s="257">
        <f t="shared" si="477"/>
        <v>0.78026591855609073</v>
      </c>
      <c r="Y2355" s="257">
        <f t="shared" si="478"/>
        <v>0.28670563013501005</v>
      </c>
      <c r="Z2355" s="257">
        <f t="shared" si="479"/>
        <v>0.15742587805708061</v>
      </c>
      <c r="AA2355" s="257">
        <f t="shared" si="480"/>
        <v>0.33613441036399999</v>
      </c>
      <c r="AB2355" s="289">
        <v>0.23991409</v>
      </c>
      <c r="AC2355" s="289">
        <v>1.2906401000000001E-7</v>
      </c>
      <c r="AD2355" s="289">
        <v>1.1044086000000001E-3</v>
      </c>
      <c r="AE2355" s="289">
        <v>1.8877455E-5</v>
      </c>
      <c r="AF2355" s="289">
        <v>4.5666603E-2</v>
      </c>
      <c r="AG2355" s="289">
        <v>1.522016E-6</v>
      </c>
      <c r="AH2355" s="289">
        <v>0.15685932</v>
      </c>
      <c r="AI2355" s="289">
        <v>3.6321965999999998E-4</v>
      </c>
      <c r="AJ2355" s="289">
        <v>3.3000772000000001E-5</v>
      </c>
      <c r="AK2355" s="289">
        <v>1.2779623000000001E-4</v>
      </c>
      <c r="AL2355" s="289">
        <v>1.6999012000000001E-5</v>
      </c>
      <c r="AM2355" s="289">
        <v>8.9447805999999996E-9</v>
      </c>
      <c r="AN2355" s="289">
        <v>6.4034185000000002E-6</v>
      </c>
      <c r="AO2355" s="289">
        <v>2.1006127999999999E-5</v>
      </c>
      <c r="AP2355" s="289">
        <v>-1.8761082E-6</v>
      </c>
      <c r="AQ2355" s="289">
        <v>2.420364E-6</v>
      </c>
      <c r="AR2355" s="289">
        <v>0.33613198999999999</v>
      </c>
      <c r="AT2355" s="193"/>
      <c r="AU2355" s="193"/>
      <c r="AV2355" s="193"/>
      <c r="AW2355" s="193"/>
      <c r="AX2355" s="193"/>
      <c r="AY2355" s="193"/>
      <c r="AZ2355" s="193"/>
      <c r="BA2355" s="193"/>
      <c r="BB2355" s="193"/>
      <c r="BC2355" s="193"/>
      <c r="BD2355" s="193"/>
      <c r="BE2355" s="315"/>
      <c r="BF2355" s="315"/>
      <c r="BG2355" s="315"/>
      <c r="BH2355" s="315"/>
      <c r="BI2355" s="315"/>
      <c r="BJ2355" s="315"/>
      <c r="BK2355" s="315"/>
    </row>
    <row r="2356" spans="1:63" x14ac:dyDescent="0.25">
      <c r="A2356" s="129"/>
      <c r="B2356" s="62" t="s">
        <v>5770</v>
      </c>
      <c r="C2356" s="288" t="s">
        <v>7118</v>
      </c>
      <c r="D2356" s="289">
        <v>1.0210098999999999</v>
      </c>
      <c r="E2356" s="289">
        <v>0.36426382000000002</v>
      </c>
      <c r="F2356" s="289">
        <v>7.0398305999999994E-2</v>
      </c>
      <c r="G2356" s="289">
        <v>9.7547962000000005E-3</v>
      </c>
      <c r="H2356" s="289">
        <v>1.9628790999999999E-3</v>
      </c>
      <c r="I2356" s="289">
        <v>1.2541985E-2</v>
      </c>
      <c r="J2356" s="289">
        <v>9.8949967999999999E-3</v>
      </c>
      <c r="K2356" s="289">
        <v>1.1820328E-2</v>
      </c>
      <c r="L2356" s="289">
        <v>3.007278E-2</v>
      </c>
      <c r="M2356" s="289">
        <v>0.51029999999999998</v>
      </c>
      <c r="N2356" s="289">
        <v>0</v>
      </c>
      <c r="O2356" s="289">
        <v>0</v>
      </c>
      <c r="P2356" s="227">
        <f t="shared" si="476"/>
        <v>2.6982505185185186</v>
      </c>
      <c r="Q2356" s="291">
        <v>78.423084000000003</v>
      </c>
      <c r="R2356" s="291">
        <v>70.614566999999994</v>
      </c>
      <c r="S2356" s="291">
        <v>6.5760800000000001</v>
      </c>
      <c r="T2356" s="291">
        <v>1.8947999999999999E-5</v>
      </c>
      <c r="U2356" s="291">
        <v>0.39162999999999998</v>
      </c>
      <c r="V2356" s="291">
        <v>9.6868599999999999E-2</v>
      </c>
      <c r="W2356" s="291">
        <v>0.74392000000000003</v>
      </c>
      <c r="X2356" s="257">
        <f t="shared" si="477"/>
        <v>0.35493981944603503</v>
      </c>
      <c r="Y2356" s="257">
        <f t="shared" si="478"/>
        <v>0.101399753693</v>
      </c>
      <c r="Z2356" s="257">
        <f t="shared" si="479"/>
        <v>5.1724446752034997E-2</v>
      </c>
      <c r="AA2356" s="257">
        <f t="shared" si="480"/>
        <v>0.20181561900100001</v>
      </c>
      <c r="AB2356" s="289">
        <v>7.4942180999999997E-2</v>
      </c>
      <c r="AC2356" s="289">
        <v>6.7782470999999999E-6</v>
      </c>
      <c r="AD2356" s="289">
        <v>1.0830325999999999E-2</v>
      </c>
      <c r="AE2356" s="289">
        <v>5.8641358999999997E-6</v>
      </c>
      <c r="AF2356" s="289">
        <v>1.5446444E-2</v>
      </c>
      <c r="AG2356" s="289">
        <v>1.6816031E-4</v>
      </c>
      <c r="AH2356" s="289">
        <v>4.9006617000000002E-2</v>
      </c>
      <c r="AI2356" s="289">
        <v>1.1456839000000001E-4</v>
      </c>
      <c r="AJ2356" s="289">
        <v>8.3280355000000007E-5</v>
      </c>
      <c r="AK2356" s="289">
        <v>6.2487885000000001E-5</v>
      </c>
      <c r="AL2356" s="289">
        <v>8.8257548999999997E-6</v>
      </c>
      <c r="AM2356" s="289">
        <v>2.9507135000000001E-8</v>
      </c>
      <c r="AN2356" s="289">
        <v>1.0038976999999999E-3</v>
      </c>
      <c r="AO2356" s="289">
        <v>4.0722946000000001E-4</v>
      </c>
      <c r="AP2356" s="289">
        <v>1.0375107E-3</v>
      </c>
      <c r="AQ2356" s="289">
        <v>8.2629000999999994E-5</v>
      </c>
      <c r="AR2356" s="289">
        <v>0.20173299</v>
      </c>
      <c r="AT2356" s="193"/>
      <c r="AU2356" s="193"/>
      <c r="AV2356" s="193"/>
      <c r="AW2356" s="193"/>
      <c r="AX2356" s="193"/>
      <c r="AY2356" s="193"/>
      <c r="AZ2356" s="193"/>
      <c r="BA2356" s="193"/>
      <c r="BB2356" s="193"/>
      <c r="BC2356" s="193"/>
      <c r="BD2356" s="193"/>
      <c r="BE2356" s="315"/>
      <c r="BF2356" s="315"/>
      <c r="BG2356" s="315"/>
      <c r="BH2356" s="315"/>
      <c r="BI2356" s="315"/>
      <c r="BJ2356" s="315"/>
      <c r="BK2356" s="315"/>
    </row>
    <row r="2357" spans="1:63" x14ac:dyDescent="0.25">
      <c r="A2357" s="129"/>
      <c r="B2357" s="62" t="s">
        <v>5770</v>
      </c>
      <c r="C2357" s="288" t="s">
        <v>7119</v>
      </c>
      <c r="D2357" s="289">
        <v>1.9740959</v>
      </c>
      <c r="E2357" s="289">
        <v>1.0065181000000001</v>
      </c>
      <c r="F2357" s="289">
        <v>0.13864576000000001</v>
      </c>
      <c r="G2357" s="289">
        <v>2.4368041999999999E-2</v>
      </c>
      <c r="H2357" s="289">
        <v>1.0296681E-2</v>
      </c>
      <c r="I2357" s="289">
        <v>2.3865556E-2</v>
      </c>
      <c r="J2357" s="289">
        <v>1.9869970000000001E-2</v>
      </c>
      <c r="K2357" s="289">
        <v>1.2071573E-3</v>
      </c>
      <c r="L2357" s="289">
        <v>4.9324690999999997E-2</v>
      </c>
      <c r="M2357" s="289">
        <v>0.7</v>
      </c>
      <c r="N2357" s="289">
        <v>0</v>
      </c>
      <c r="O2357" s="289">
        <v>0</v>
      </c>
      <c r="P2357" s="227">
        <f t="shared" si="476"/>
        <v>7.4556896296296298</v>
      </c>
      <c r="Q2357" s="291">
        <v>122.52564</v>
      </c>
      <c r="R2357" s="291">
        <v>107.01101</v>
      </c>
      <c r="S2357" s="291">
        <v>13.036239999999999</v>
      </c>
      <c r="T2357" s="291">
        <v>3.4638999999999998E-5</v>
      </c>
      <c r="U2357" s="291">
        <v>0.69894999999999996</v>
      </c>
      <c r="V2357" s="291">
        <v>0.2050003</v>
      </c>
      <c r="W2357" s="291">
        <v>1.5744</v>
      </c>
      <c r="X2357" s="257">
        <f t="shared" si="477"/>
        <v>0.70889601981406702</v>
      </c>
      <c r="Y2357" s="257">
        <f t="shared" si="478"/>
        <v>0.26255746202699998</v>
      </c>
      <c r="Z2357" s="257">
        <f t="shared" si="479"/>
        <v>0.14046994748706701</v>
      </c>
      <c r="AA2357" s="257">
        <f t="shared" si="480"/>
        <v>0.30586861030000001</v>
      </c>
      <c r="AB2357" s="289">
        <v>0.20704391999999999</v>
      </c>
      <c r="AC2357" s="289">
        <v>4.6891010000000003E-5</v>
      </c>
      <c r="AD2357" s="289">
        <v>2.5808600000000001E-2</v>
      </c>
      <c r="AE2357" s="289">
        <v>1.2799767E-5</v>
      </c>
      <c r="AF2357" s="289">
        <v>2.9283123000000001E-2</v>
      </c>
      <c r="AG2357" s="289">
        <v>3.6212825E-4</v>
      </c>
      <c r="AH2357" s="289">
        <v>0.13535738999999999</v>
      </c>
      <c r="AI2357" s="289">
        <v>2.2700893999999999E-4</v>
      </c>
      <c r="AJ2357" s="289">
        <v>1.7240632E-4</v>
      </c>
      <c r="AK2357" s="289">
        <v>2.0207175E-4</v>
      </c>
      <c r="AL2357" s="289">
        <v>1.7416976E-5</v>
      </c>
      <c r="AM2357" s="289">
        <v>6.0801066999999995E-8</v>
      </c>
      <c r="AN2357" s="289">
        <v>1.8594810000000001E-3</v>
      </c>
      <c r="AO2357" s="289">
        <v>7.5175960000000005E-4</v>
      </c>
      <c r="AP2357" s="289">
        <v>1.8823520999999999E-3</v>
      </c>
      <c r="AQ2357" s="289">
        <v>1.355203E-4</v>
      </c>
      <c r="AR2357" s="289">
        <v>0.30573308999999999</v>
      </c>
      <c r="AT2357" s="193"/>
      <c r="AU2357" s="193"/>
      <c r="AV2357" s="193"/>
      <c r="AW2357" s="193"/>
      <c r="AX2357" s="193"/>
      <c r="AY2357" s="193"/>
      <c r="AZ2357" s="193"/>
      <c r="BA2357" s="193"/>
      <c r="BB2357" s="193"/>
      <c r="BC2357" s="193"/>
      <c r="BD2357" s="193"/>
      <c r="BE2357" s="315"/>
      <c r="BF2357" s="315"/>
      <c r="BG2357" s="315"/>
      <c r="BH2357" s="315"/>
      <c r="BI2357" s="315"/>
      <c r="BJ2357" s="315"/>
      <c r="BK2357" s="315"/>
    </row>
    <row r="2358" spans="1:63" x14ac:dyDescent="0.25">
      <c r="A2358" s="129"/>
      <c r="B2358" s="62" t="s">
        <v>5770</v>
      </c>
      <c r="C2358" s="288" t="s">
        <v>7120</v>
      </c>
      <c r="D2358" s="289">
        <v>0.20986774</v>
      </c>
      <c r="E2358" s="289">
        <v>7.6008609000000005E-2</v>
      </c>
      <c r="F2358" s="289">
        <v>8.1593075000000001E-2</v>
      </c>
      <c r="G2358" s="289">
        <v>1.0640142E-2</v>
      </c>
      <c r="H2358" s="289">
        <v>7.5941552000000003E-4</v>
      </c>
      <c r="I2358" s="289">
        <v>2.4291476999999999E-2</v>
      </c>
      <c r="J2358" s="289">
        <v>8.9897737000000002E-3</v>
      </c>
      <c r="K2358" s="289">
        <v>1.7285957000000001E-4</v>
      </c>
      <c r="L2358" s="289">
        <v>7.4123873999999996E-3</v>
      </c>
      <c r="M2358" s="289">
        <v>0</v>
      </c>
      <c r="N2358" s="289">
        <v>0</v>
      </c>
      <c r="O2358" s="289">
        <v>0</v>
      </c>
      <c r="P2358" s="227">
        <f t="shared" si="476"/>
        <v>0.56302673333333331</v>
      </c>
      <c r="Q2358" s="291">
        <v>76.913387</v>
      </c>
      <c r="R2358" s="291">
        <v>7.2132307999999998</v>
      </c>
      <c r="S2358" s="291">
        <v>2.1720160000000002</v>
      </c>
      <c r="T2358" s="291">
        <v>1.1418E-5</v>
      </c>
      <c r="U2358" s="291">
        <v>67.079099999999997</v>
      </c>
      <c r="V2358" s="291">
        <v>3.1160667999999999E-2</v>
      </c>
      <c r="W2358" s="291">
        <v>0.41786800000000002</v>
      </c>
      <c r="X2358" s="257">
        <f t="shared" si="477"/>
        <v>0.33668020860493098</v>
      </c>
      <c r="Y2358" s="257">
        <f t="shared" si="478"/>
        <v>5.1258489482999998E-2</v>
      </c>
      <c r="Z2358" s="257">
        <f t="shared" si="479"/>
        <v>0.26484727619793097</v>
      </c>
      <c r="AA2358" s="257">
        <f t="shared" si="480"/>
        <v>2.0574442924E-2</v>
      </c>
      <c r="AB2358" s="289">
        <v>1.5597475E-2</v>
      </c>
      <c r="AC2358" s="289">
        <v>2.7999857000000001E-6</v>
      </c>
      <c r="AD2358" s="289">
        <v>1.745648E-2</v>
      </c>
      <c r="AE2358" s="289">
        <v>4.8350503000000002E-6</v>
      </c>
      <c r="AF2358" s="289">
        <v>1.8127079000000001E-2</v>
      </c>
      <c r="AG2358" s="289">
        <v>6.9820446999999995E-5</v>
      </c>
      <c r="AH2358" s="289">
        <v>1.0199623999999999E-2</v>
      </c>
      <c r="AI2358" s="289">
        <v>1.3365584E-4</v>
      </c>
      <c r="AJ2358" s="289">
        <v>3.8339196000000003E-5</v>
      </c>
      <c r="AK2358" s="289">
        <v>7.6029115999999997E-4</v>
      </c>
      <c r="AL2358" s="289">
        <v>8.7199744999999998E-6</v>
      </c>
      <c r="AM2358" s="289">
        <v>1.9227430999999999E-8</v>
      </c>
      <c r="AN2358" s="289">
        <v>0.24234597999999999</v>
      </c>
      <c r="AO2358" s="289">
        <v>6.6765695E-3</v>
      </c>
      <c r="AP2358" s="289">
        <v>4.6840772999999997E-3</v>
      </c>
      <c r="AQ2358" s="289">
        <v>1.9236924000000001E-5</v>
      </c>
      <c r="AR2358" s="289">
        <v>2.0555205999999999E-2</v>
      </c>
      <c r="AT2358" s="193"/>
      <c r="AU2358" s="193"/>
      <c r="AV2358" s="193"/>
      <c r="AW2358" s="193"/>
      <c r="AX2358" s="193"/>
      <c r="AY2358" s="193"/>
      <c r="AZ2358" s="193"/>
      <c r="BA2358" s="193"/>
      <c r="BB2358" s="193"/>
      <c r="BC2358" s="193"/>
      <c r="BD2358" s="193"/>
      <c r="BE2358" s="315"/>
      <c r="BF2358" s="315"/>
      <c r="BG2358" s="315"/>
      <c r="BH2358" s="315"/>
      <c r="BI2358" s="315"/>
      <c r="BJ2358" s="315"/>
      <c r="BK2358" s="315"/>
    </row>
    <row r="2359" spans="1:63" x14ac:dyDescent="0.25">
      <c r="A2359" s="129"/>
      <c r="B2359" s="62" t="s">
        <v>5770</v>
      </c>
      <c r="C2359" s="288" t="s">
        <v>7121</v>
      </c>
      <c r="D2359" s="289">
        <v>0.40075714000000001</v>
      </c>
      <c r="E2359" s="289">
        <v>0.30316046000000002</v>
      </c>
      <c r="F2359" s="289">
        <v>7.5734343999999995E-2</v>
      </c>
      <c r="G2359" s="289">
        <v>4.6420709999999999E-4</v>
      </c>
      <c r="H2359" s="289">
        <v>4.3831684000000001E-4</v>
      </c>
      <c r="I2359" s="289">
        <v>1.5042127000000001E-2</v>
      </c>
      <c r="J2359" s="289">
        <v>1.9824732999999999E-3</v>
      </c>
      <c r="K2359" s="289">
        <v>6.0384226000000001E-5</v>
      </c>
      <c r="L2359" s="289">
        <v>3.8748268999999999E-3</v>
      </c>
      <c r="M2359" s="289">
        <v>0</v>
      </c>
      <c r="N2359" s="289">
        <v>0</v>
      </c>
      <c r="O2359" s="289">
        <v>0</v>
      </c>
      <c r="P2359" s="227">
        <f t="shared" si="476"/>
        <v>2.2456330370370372</v>
      </c>
      <c r="Q2359" s="291">
        <v>48.219546000000001</v>
      </c>
      <c r="R2359" s="291">
        <v>27.278805999999999</v>
      </c>
      <c r="S2359" s="291">
        <v>17.974485000000001</v>
      </c>
      <c r="T2359" s="291">
        <v>1.0786465999999999E-5</v>
      </c>
      <c r="U2359" s="291">
        <v>0.60085458000000003</v>
      </c>
      <c r="V2359" s="291">
        <v>0.33779670000000001</v>
      </c>
      <c r="W2359" s="291">
        <v>2.0275935999999999</v>
      </c>
      <c r="X2359" s="257">
        <f t="shared" si="477"/>
        <v>0.2019420977540754</v>
      </c>
      <c r="Y2359" s="257">
        <f t="shared" si="478"/>
        <v>8.1207813147500002E-2</v>
      </c>
      <c r="Z2359" s="257">
        <f t="shared" si="479"/>
        <v>4.2759908449575404E-2</v>
      </c>
      <c r="AA2359" s="257">
        <f t="shared" si="480"/>
        <v>7.7974376156999994E-2</v>
      </c>
      <c r="AB2359" s="289">
        <v>6.2366539999999998E-2</v>
      </c>
      <c r="AC2359" s="289">
        <v>5.4399757E-6</v>
      </c>
      <c r="AD2359" s="289">
        <v>3.0445136000000002E-3</v>
      </c>
      <c r="AE2359" s="289">
        <v>3.6278617999999999E-6</v>
      </c>
      <c r="AF2359" s="289">
        <v>1.5211979E-2</v>
      </c>
      <c r="AG2359" s="289">
        <v>5.7571271000000002E-4</v>
      </c>
      <c r="AH2359" s="289">
        <v>4.0786595000000002E-2</v>
      </c>
      <c r="AI2359" s="289">
        <v>1.2424733E-4</v>
      </c>
      <c r="AJ2359" s="289">
        <v>3.2053789E-6</v>
      </c>
      <c r="AK2359" s="289">
        <v>4.8933576999999999E-5</v>
      </c>
      <c r="AL2359" s="289">
        <v>1.8869772E-6</v>
      </c>
      <c r="AM2359" s="289">
        <v>7.0664754000000004E-9</v>
      </c>
      <c r="AN2359" s="289">
        <v>7.4453506999999999E-4</v>
      </c>
      <c r="AO2359" s="289">
        <v>3.1258560999999999E-4</v>
      </c>
      <c r="AP2359" s="289">
        <v>7.3791244000000005E-4</v>
      </c>
      <c r="AQ2359" s="289">
        <v>1.4204156999999999E-5</v>
      </c>
      <c r="AR2359" s="289">
        <v>7.7960171999999994E-2</v>
      </c>
      <c r="AT2359" s="193"/>
      <c r="AU2359" s="193"/>
      <c r="AV2359" s="193"/>
      <c r="AW2359" s="193"/>
      <c r="AX2359" s="193"/>
      <c r="AY2359" s="193"/>
      <c r="AZ2359" s="193"/>
      <c r="BA2359" s="193"/>
      <c r="BB2359" s="193"/>
      <c r="BC2359" s="193"/>
      <c r="BD2359" s="193"/>
      <c r="BE2359" s="315"/>
      <c r="BF2359" s="315"/>
      <c r="BG2359" s="315"/>
      <c r="BH2359" s="315"/>
      <c r="BI2359" s="315"/>
      <c r="BJ2359" s="315"/>
      <c r="BK2359" s="315"/>
    </row>
    <row r="2360" spans="1:63" x14ac:dyDescent="0.25">
      <c r="A2360" s="129"/>
      <c r="B2360" s="62" t="s">
        <v>5770</v>
      </c>
      <c r="C2360" s="288" t="s">
        <v>7122</v>
      </c>
      <c r="D2360" s="289">
        <v>0.16210400999999999</v>
      </c>
      <c r="E2360" s="289">
        <v>0.12262670000000001</v>
      </c>
      <c r="F2360" s="289">
        <v>3.0634116999999999E-2</v>
      </c>
      <c r="G2360" s="289">
        <v>1.8776916E-4</v>
      </c>
      <c r="H2360" s="289">
        <v>1.7729670000000001E-4</v>
      </c>
      <c r="I2360" s="289">
        <v>6.0844558000000002E-3</v>
      </c>
      <c r="J2360" s="289">
        <v>8.0189932000000004E-4</v>
      </c>
      <c r="K2360" s="289">
        <v>2.442508E-5</v>
      </c>
      <c r="L2360" s="289">
        <v>1.5673457E-3</v>
      </c>
      <c r="M2360" s="289">
        <v>0</v>
      </c>
      <c r="N2360" s="289">
        <v>0</v>
      </c>
      <c r="O2360" s="289">
        <v>0</v>
      </c>
      <c r="P2360" s="227">
        <f t="shared" si="476"/>
        <v>0.90834592592592589</v>
      </c>
      <c r="Q2360" s="291">
        <v>19.504535000000001</v>
      </c>
      <c r="R2360" s="291">
        <v>11.034124</v>
      </c>
      <c r="S2360" s="291">
        <v>7.2705780000000004</v>
      </c>
      <c r="T2360" s="291">
        <v>4.3630649999999999E-6</v>
      </c>
      <c r="U2360" s="291">
        <v>0.24304229999999999</v>
      </c>
      <c r="V2360" s="291">
        <v>0.13663686999999999</v>
      </c>
      <c r="W2360" s="291">
        <v>0.82015020000000005</v>
      </c>
      <c r="X2360" s="257">
        <f t="shared" si="477"/>
        <v>8.1684442853609596E-2</v>
      </c>
      <c r="Y2360" s="257">
        <f t="shared" si="478"/>
        <v>3.2848104149299999E-2</v>
      </c>
      <c r="Z2360" s="257">
        <f t="shared" si="479"/>
        <v>1.7296142202709596E-2</v>
      </c>
      <c r="AA2360" s="257">
        <f t="shared" si="480"/>
        <v>3.1540196501599997E-2</v>
      </c>
      <c r="AB2360" s="289">
        <v>2.5226914999999999E-2</v>
      </c>
      <c r="AC2360" s="289">
        <v>2.2004395999999998E-6</v>
      </c>
      <c r="AD2360" s="289">
        <v>1.2314886E-3</v>
      </c>
      <c r="AE2360" s="289">
        <v>1.4674497E-6</v>
      </c>
      <c r="AF2360" s="289">
        <v>6.1531601E-3</v>
      </c>
      <c r="AG2360" s="289">
        <v>2.3287256E-4</v>
      </c>
      <c r="AH2360" s="289">
        <v>1.6497947999999998E-2</v>
      </c>
      <c r="AI2360" s="289">
        <v>5.0257348000000002E-5</v>
      </c>
      <c r="AJ2360" s="289">
        <v>1.2965577000000001E-6</v>
      </c>
      <c r="AK2360" s="289">
        <v>1.9793357000000002E-5</v>
      </c>
      <c r="AL2360" s="289">
        <v>7.6327165999999996E-7</v>
      </c>
      <c r="AM2360" s="289">
        <v>2.8583496E-9</v>
      </c>
      <c r="AN2360" s="289">
        <v>3.0116025E-4</v>
      </c>
      <c r="AO2360" s="289">
        <v>1.2643912000000001E-4</v>
      </c>
      <c r="AP2360" s="289">
        <v>2.9848143999999999E-4</v>
      </c>
      <c r="AQ2360" s="289">
        <v>5.7455016000000002E-6</v>
      </c>
      <c r="AR2360" s="289">
        <v>3.1534450999999998E-2</v>
      </c>
      <c r="AT2360" s="193"/>
      <c r="AU2360" s="193"/>
      <c r="AV2360" s="193"/>
      <c r="AW2360" s="193"/>
      <c r="AX2360" s="193"/>
      <c r="AY2360" s="193"/>
      <c r="AZ2360" s="193"/>
      <c r="BA2360" s="193"/>
      <c r="BB2360" s="193"/>
      <c r="BC2360" s="193"/>
      <c r="BD2360" s="193"/>
      <c r="BE2360" s="315"/>
      <c r="BF2360" s="315"/>
      <c r="BG2360" s="315"/>
      <c r="BH2360" s="315"/>
      <c r="BI2360" s="315"/>
      <c r="BJ2360" s="315"/>
      <c r="BK2360" s="315"/>
    </row>
    <row r="2361" spans="1:63" x14ac:dyDescent="0.25">
      <c r="A2361" s="129"/>
      <c r="B2361" s="62" t="s">
        <v>5770</v>
      </c>
      <c r="C2361" s="288" t="s">
        <v>7123</v>
      </c>
      <c r="D2361" s="289">
        <v>3.2420801999999999E-2</v>
      </c>
      <c r="E2361" s="289">
        <v>2.4525340999999999E-2</v>
      </c>
      <c r="F2361" s="289">
        <v>6.1268232999999997E-3</v>
      </c>
      <c r="G2361" s="289">
        <v>3.7553832E-5</v>
      </c>
      <c r="H2361" s="289">
        <v>3.5459339999999997E-5</v>
      </c>
      <c r="I2361" s="289">
        <v>1.2168912E-3</v>
      </c>
      <c r="J2361" s="289">
        <v>1.6037986E-4</v>
      </c>
      <c r="K2361" s="289">
        <v>4.8850161000000002E-6</v>
      </c>
      <c r="L2361" s="289">
        <v>3.1346914000000001E-4</v>
      </c>
      <c r="M2361" s="289">
        <v>0</v>
      </c>
      <c r="N2361" s="289">
        <v>0</v>
      </c>
      <c r="O2361" s="289">
        <v>0</v>
      </c>
      <c r="P2361" s="227">
        <f t="shared" si="476"/>
        <v>0.18166919259259257</v>
      </c>
      <c r="Q2361" s="291">
        <v>3.9009071</v>
      </c>
      <c r="R2361" s="291">
        <v>2.2068246999999999</v>
      </c>
      <c r="S2361" s="291">
        <v>1.4541156</v>
      </c>
      <c r="T2361" s="291">
        <v>8.7261299999999995E-7</v>
      </c>
      <c r="U2361" s="291">
        <v>4.8608459999999999E-2</v>
      </c>
      <c r="V2361" s="291">
        <v>2.7327372999999999E-2</v>
      </c>
      <c r="W2361" s="291">
        <v>0.16403003999999999</v>
      </c>
      <c r="X2361" s="257">
        <f t="shared" si="477"/>
        <v>1.633688876211992E-2</v>
      </c>
      <c r="Y2361" s="257">
        <f t="shared" si="478"/>
        <v>6.5696208188699996E-3</v>
      </c>
      <c r="Z2361" s="257">
        <f t="shared" si="479"/>
        <v>3.4592285429499202E-3</v>
      </c>
      <c r="AA2361" s="257">
        <f t="shared" si="480"/>
        <v>6.3080394003000003E-3</v>
      </c>
      <c r="AB2361" s="289">
        <v>5.0453829999999996E-3</v>
      </c>
      <c r="AC2361" s="289">
        <v>4.4008791999999999E-7</v>
      </c>
      <c r="AD2361" s="289">
        <v>2.4629772999999999E-4</v>
      </c>
      <c r="AE2361" s="289">
        <v>2.9348994999999999E-7</v>
      </c>
      <c r="AF2361" s="289">
        <v>1.2306319999999999E-3</v>
      </c>
      <c r="AG2361" s="289">
        <v>4.6574511000000003E-5</v>
      </c>
      <c r="AH2361" s="289">
        <v>3.2995897000000001E-3</v>
      </c>
      <c r="AI2361" s="289">
        <v>1.005147E-5</v>
      </c>
      <c r="AJ2361" s="289">
        <v>2.5931155000000002E-7</v>
      </c>
      <c r="AK2361" s="289">
        <v>3.9586714000000003E-6</v>
      </c>
      <c r="AL2361" s="289">
        <v>1.5265432999999999E-7</v>
      </c>
      <c r="AM2361" s="289">
        <v>5.7166992000000001E-10</v>
      </c>
      <c r="AN2361" s="289">
        <v>6.0232051000000002E-5</v>
      </c>
      <c r="AO2361" s="289">
        <v>2.5287825E-5</v>
      </c>
      <c r="AP2361" s="289">
        <v>5.9696288E-5</v>
      </c>
      <c r="AQ2361" s="289">
        <v>1.1491003E-6</v>
      </c>
      <c r="AR2361" s="289">
        <v>6.3068903000000004E-3</v>
      </c>
      <c r="AT2361" s="193"/>
      <c r="AU2361" s="193"/>
      <c r="AV2361" s="193"/>
      <c r="AW2361" s="193"/>
      <c r="AX2361" s="193"/>
      <c r="AY2361" s="193"/>
      <c r="AZ2361" s="193"/>
      <c r="BA2361" s="193"/>
      <c r="BB2361" s="193"/>
      <c r="BC2361" s="193"/>
      <c r="BD2361" s="193"/>
      <c r="BE2361" s="315"/>
      <c r="BF2361" s="315"/>
      <c r="BG2361" s="315"/>
      <c r="BH2361" s="315"/>
      <c r="BI2361" s="315"/>
      <c r="BJ2361" s="315"/>
      <c r="BK2361" s="315"/>
    </row>
    <row r="2362" spans="1:63" x14ac:dyDescent="0.25">
      <c r="A2362" s="129"/>
      <c r="B2362" s="62" t="s">
        <v>5770</v>
      </c>
      <c r="C2362" s="288" t="s">
        <v>7124</v>
      </c>
      <c r="D2362" s="289">
        <v>1.7110978999999998E-2</v>
      </c>
      <c r="E2362" s="289">
        <v>1.2943929999999999E-2</v>
      </c>
      <c r="F2362" s="289">
        <v>3.2336012000000001E-3</v>
      </c>
      <c r="G2362" s="289">
        <v>1.9820078E-5</v>
      </c>
      <c r="H2362" s="289">
        <v>1.8714652000000001E-5</v>
      </c>
      <c r="I2362" s="289">
        <v>6.4224810999999999E-4</v>
      </c>
      <c r="J2362" s="289">
        <v>8.4644928999999999E-5</v>
      </c>
      <c r="K2362" s="289">
        <v>2.5782029000000001E-6</v>
      </c>
      <c r="L2362" s="289">
        <v>1.6544205000000001E-4</v>
      </c>
      <c r="M2362" s="289">
        <v>0</v>
      </c>
      <c r="N2362" s="289">
        <v>0</v>
      </c>
      <c r="O2362" s="289">
        <v>0</v>
      </c>
      <c r="P2362" s="227">
        <f t="shared" si="476"/>
        <v>9.5880962962962946E-2</v>
      </c>
      <c r="Q2362" s="291">
        <v>2.0588120999999999</v>
      </c>
      <c r="R2362" s="291">
        <v>1.1647130999999999</v>
      </c>
      <c r="S2362" s="291">
        <v>0.76744990000000002</v>
      </c>
      <c r="T2362" s="291">
        <v>4.6054575000000002E-7</v>
      </c>
      <c r="U2362" s="291">
        <v>2.5654465000000001E-2</v>
      </c>
      <c r="V2362" s="291">
        <v>1.442278E-2</v>
      </c>
      <c r="W2362" s="291">
        <v>8.6571410000000001E-2</v>
      </c>
      <c r="X2362" s="257">
        <f t="shared" si="477"/>
        <v>8.6222467609586798E-3</v>
      </c>
      <c r="Y2362" s="257">
        <f t="shared" si="478"/>
        <v>3.4672998580899997E-3</v>
      </c>
      <c r="Z2362" s="257">
        <f t="shared" si="479"/>
        <v>1.8257039332486801E-3</v>
      </c>
      <c r="AA2362" s="257">
        <f t="shared" si="480"/>
        <v>3.3292429696199998E-3</v>
      </c>
      <c r="AB2362" s="289">
        <v>2.662841E-3</v>
      </c>
      <c r="AC2362" s="289">
        <v>2.3226862E-7</v>
      </c>
      <c r="AD2362" s="289">
        <v>1.2999047000000001E-4</v>
      </c>
      <c r="AE2362" s="289">
        <v>1.5489747E-7</v>
      </c>
      <c r="AF2362" s="289">
        <v>6.4950022999999996E-4</v>
      </c>
      <c r="AG2362" s="289">
        <v>2.4580991999999999E-5</v>
      </c>
      <c r="AH2362" s="289">
        <v>1.7414501000000001E-3</v>
      </c>
      <c r="AI2362" s="289">
        <v>5.3049423000000004E-6</v>
      </c>
      <c r="AJ2362" s="289">
        <v>1.3685887E-7</v>
      </c>
      <c r="AK2362" s="289">
        <v>2.0892987999999999E-6</v>
      </c>
      <c r="AL2362" s="289">
        <v>8.0567564000000004E-8</v>
      </c>
      <c r="AM2362" s="289">
        <v>3.0171468E-10</v>
      </c>
      <c r="AN2362" s="289">
        <v>3.1789138000000001E-5</v>
      </c>
      <c r="AO2362" s="289">
        <v>1.3346352E-5</v>
      </c>
      <c r="AP2362" s="289">
        <v>3.1506374000000003E-5</v>
      </c>
      <c r="AQ2362" s="289">
        <v>6.0646961999999995E-7</v>
      </c>
      <c r="AR2362" s="289">
        <v>3.3286365E-3</v>
      </c>
      <c r="AT2362" s="193"/>
      <c r="AU2362" s="193"/>
      <c r="AV2362" s="193"/>
      <c r="AW2362" s="193"/>
      <c r="AX2362" s="193"/>
      <c r="AY2362" s="193"/>
      <c r="AZ2362" s="193"/>
      <c r="BA2362" s="193"/>
      <c r="BB2362" s="193"/>
      <c r="BC2362" s="193"/>
      <c r="BD2362" s="193"/>
      <c r="BE2362" s="315"/>
      <c r="BF2362" s="315"/>
      <c r="BG2362" s="315"/>
      <c r="BH2362" s="315"/>
      <c r="BI2362" s="315"/>
      <c r="BJ2362" s="315"/>
      <c r="BK2362" s="315"/>
    </row>
    <row r="2363" spans="1:63" x14ac:dyDescent="0.25">
      <c r="A2363" s="129"/>
      <c r="B2363" s="62" t="s">
        <v>5770</v>
      </c>
      <c r="C2363" s="288" t="s">
        <v>7125</v>
      </c>
      <c r="D2363" s="289">
        <v>1.3508668E-2</v>
      </c>
      <c r="E2363" s="289">
        <v>1.0218892E-2</v>
      </c>
      <c r="F2363" s="289">
        <v>2.552843E-3</v>
      </c>
      <c r="G2363" s="289">
        <v>1.5647430000000001E-5</v>
      </c>
      <c r="H2363" s="289">
        <v>1.4774724999999999E-5</v>
      </c>
      <c r="I2363" s="289">
        <v>5.0703797999999999E-4</v>
      </c>
      <c r="J2363" s="289">
        <v>6.6824944000000005E-5</v>
      </c>
      <c r="K2363" s="289">
        <v>2.0354234000000002E-6</v>
      </c>
      <c r="L2363" s="289">
        <v>1.3061214000000001E-4</v>
      </c>
      <c r="M2363" s="289">
        <v>0</v>
      </c>
      <c r="N2363" s="289">
        <v>0</v>
      </c>
      <c r="O2363" s="289">
        <v>0</v>
      </c>
      <c r="P2363" s="227">
        <f t="shared" si="476"/>
        <v>7.5695496296296294E-2</v>
      </c>
      <c r="Q2363" s="291">
        <v>1.625378</v>
      </c>
      <c r="R2363" s="291">
        <v>0.91951031000000005</v>
      </c>
      <c r="S2363" s="291">
        <v>0.60588149999999996</v>
      </c>
      <c r="T2363" s="291">
        <v>3.6358875000000001E-7</v>
      </c>
      <c r="U2363" s="291">
        <v>2.0253525000000001E-2</v>
      </c>
      <c r="V2363" s="291">
        <v>1.1386406E-2</v>
      </c>
      <c r="W2363" s="291">
        <v>6.834585E-2</v>
      </c>
      <c r="X2363" s="257">
        <f t="shared" si="477"/>
        <v>6.8070369695977994E-3</v>
      </c>
      <c r="Y2363" s="257">
        <f t="shared" si="478"/>
        <v>2.7373419934499997E-3</v>
      </c>
      <c r="Z2363" s="257">
        <f t="shared" si="479"/>
        <v>1.4413451843478E-3</v>
      </c>
      <c r="AA2363" s="257">
        <f t="shared" si="480"/>
        <v>2.6283497918E-3</v>
      </c>
      <c r="AB2363" s="289">
        <v>2.1022429000000001E-3</v>
      </c>
      <c r="AC2363" s="289">
        <v>1.8336997E-7</v>
      </c>
      <c r="AD2363" s="289">
        <v>1.0262405E-4</v>
      </c>
      <c r="AE2363" s="289">
        <v>1.2228748000000001E-7</v>
      </c>
      <c r="AF2363" s="289">
        <v>5.1276334000000001E-4</v>
      </c>
      <c r="AG2363" s="289">
        <v>1.9406045999999999E-5</v>
      </c>
      <c r="AH2363" s="289">
        <v>1.3748289999999999E-3</v>
      </c>
      <c r="AI2363" s="289">
        <v>4.1881122999999999E-6</v>
      </c>
      <c r="AJ2363" s="289">
        <v>1.0804647999999999E-7</v>
      </c>
      <c r="AK2363" s="289">
        <v>1.6494464E-6</v>
      </c>
      <c r="AL2363" s="289">
        <v>6.3605971999999998E-8</v>
      </c>
      <c r="AM2363" s="289">
        <v>2.3819580000000002E-10</v>
      </c>
      <c r="AN2363" s="289">
        <v>2.5096688E-5</v>
      </c>
      <c r="AO2363" s="289">
        <v>1.0536594E-5</v>
      </c>
      <c r="AP2363" s="289">
        <v>2.4873453E-5</v>
      </c>
      <c r="AQ2363" s="289">
        <v>4.7879179999999998E-7</v>
      </c>
      <c r="AR2363" s="289">
        <v>2.6278709999999999E-3</v>
      </c>
      <c r="AT2363" s="193"/>
      <c r="AU2363" s="193"/>
      <c r="AV2363" s="193"/>
      <c r="AW2363" s="193"/>
      <c r="AX2363" s="193"/>
      <c r="AY2363" s="193"/>
      <c r="AZ2363" s="193"/>
      <c r="BA2363" s="193"/>
      <c r="BB2363" s="193"/>
      <c r="BC2363" s="193"/>
      <c r="BD2363" s="193"/>
      <c r="BE2363" s="315"/>
      <c r="BF2363" s="315"/>
      <c r="BG2363" s="315"/>
      <c r="BH2363" s="315"/>
      <c r="BI2363" s="315"/>
      <c r="BJ2363" s="315"/>
      <c r="BK2363" s="315"/>
    </row>
    <row r="2364" spans="1:63" x14ac:dyDescent="0.25">
      <c r="A2364" s="129"/>
      <c r="B2364" s="62" t="s">
        <v>5770</v>
      </c>
      <c r="C2364" s="288" t="s">
        <v>7126</v>
      </c>
      <c r="D2364" s="289">
        <v>0.22514445999999999</v>
      </c>
      <c r="E2364" s="289">
        <v>0.17031487000000001</v>
      </c>
      <c r="F2364" s="289">
        <v>4.2547384000000001E-2</v>
      </c>
      <c r="G2364" s="289">
        <v>2.6079050000000001E-4</v>
      </c>
      <c r="H2364" s="289">
        <v>2.4624541999999997E-4</v>
      </c>
      <c r="I2364" s="289">
        <v>8.4506330000000008E-3</v>
      </c>
      <c r="J2364" s="289">
        <v>1.1137491000000001E-3</v>
      </c>
      <c r="K2364" s="289">
        <v>3.3923722999999998E-5</v>
      </c>
      <c r="L2364" s="289">
        <v>2.1768690000000001E-3</v>
      </c>
      <c r="M2364" s="289">
        <v>0</v>
      </c>
      <c r="N2364" s="289">
        <v>0</v>
      </c>
      <c r="O2364" s="289">
        <v>0</v>
      </c>
      <c r="P2364" s="227">
        <f t="shared" si="476"/>
        <v>1.2615916296296297</v>
      </c>
      <c r="Q2364" s="291">
        <v>27.089632999999999</v>
      </c>
      <c r="R2364" s="291">
        <v>15.325172</v>
      </c>
      <c r="S2364" s="291">
        <v>10.098025</v>
      </c>
      <c r="T2364" s="291">
        <v>6.0598125E-6</v>
      </c>
      <c r="U2364" s="291">
        <v>0.33755875000000002</v>
      </c>
      <c r="V2364" s="291">
        <v>0.18977342</v>
      </c>
      <c r="W2364" s="291">
        <v>1.1390975000000001</v>
      </c>
      <c r="X2364" s="257">
        <f t="shared" si="477"/>
        <v>0.11345061592413</v>
      </c>
      <c r="Y2364" s="257">
        <f t="shared" si="478"/>
        <v>4.5622366990699999E-2</v>
      </c>
      <c r="Z2364" s="257">
        <f t="shared" si="479"/>
        <v>2.4022420070029998E-2</v>
      </c>
      <c r="AA2364" s="257">
        <f t="shared" si="480"/>
        <v>4.3805828863400002E-2</v>
      </c>
      <c r="AB2364" s="289">
        <v>3.5037381999999999E-2</v>
      </c>
      <c r="AC2364" s="289">
        <v>3.0561660999999999E-6</v>
      </c>
      <c r="AD2364" s="289">
        <v>1.7104009E-3</v>
      </c>
      <c r="AE2364" s="289">
        <v>2.0381245999999999E-6</v>
      </c>
      <c r="AF2364" s="289">
        <v>8.5460556999999993E-3</v>
      </c>
      <c r="AG2364" s="289">
        <v>3.2343409999999997E-4</v>
      </c>
      <c r="AH2364" s="289">
        <v>2.2913817E-2</v>
      </c>
      <c r="AI2364" s="289">
        <v>6.9801872000000003E-5</v>
      </c>
      <c r="AJ2364" s="289">
        <v>1.8007746E-6</v>
      </c>
      <c r="AK2364" s="289">
        <v>2.7490774E-5</v>
      </c>
      <c r="AL2364" s="289">
        <v>1.0600994999999999E-6</v>
      </c>
      <c r="AM2364" s="289">
        <v>3.9699300000000002E-9</v>
      </c>
      <c r="AN2364" s="289">
        <v>4.1827812999999998E-4</v>
      </c>
      <c r="AO2364" s="289">
        <v>1.756099E-4</v>
      </c>
      <c r="AP2364" s="289">
        <v>4.1455754999999999E-4</v>
      </c>
      <c r="AQ2364" s="289">
        <v>7.9798633999999998E-6</v>
      </c>
      <c r="AR2364" s="289">
        <v>4.3797849E-2</v>
      </c>
      <c r="AT2364" s="193"/>
      <c r="AU2364" s="193"/>
      <c r="AV2364" s="193"/>
      <c r="AW2364" s="193"/>
      <c r="AX2364" s="193"/>
      <c r="AY2364" s="193"/>
      <c r="AZ2364" s="193"/>
      <c r="BA2364" s="193"/>
      <c r="BB2364" s="193"/>
      <c r="BC2364" s="193"/>
      <c r="BD2364" s="193"/>
      <c r="BE2364" s="315"/>
      <c r="BF2364" s="315"/>
      <c r="BG2364" s="315"/>
      <c r="BH2364" s="315"/>
      <c r="BI2364" s="315"/>
      <c r="BJ2364" s="315"/>
      <c r="BK2364" s="315"/>
    </row>
    <row r="2365" spans="1:63" x14ac:dyDescent="0.25">
      <c r="A2365" s="129"/>
      <c r="B2365" s="62" t="s">
        <v>5770</v>
      </c>
      <c r="C2365" s="288" t="s">
        <v>7127</v>
      </c>
      <c r="D2365" s="289">
        <v>2.6026699999999998</v>
      </c>
      <c r="E2365" s="289">
        <v>1.9688398</v>
      </c>
      <c r="F2365" s="289">
        <v>0.49184776000000002</v>
      </c>
      <c r="G2365" s="289">
        <v>3.0147381999999999E-3</v>
      </c>
      <c r="H2365" s="289">
        <v>2.8465970000000002E-3</v>
      </c>
      <c r="I2365" s="289">
        <v>9.7689317999999997E-2</v>
      </c>
      <c r="J2365" s="289">
        <v>1.2874939E-2</v>
      </c>
      <c r="K2365" s="289">
        <v>3.9215822999999998E-4</v>
      </c>
      <c r="L2365" s="289">
        <v>2.5164605999999999E-2</v>
      </c>
      <c r="M2365" s="289">
        <v>0</v>
      </c>
      <c r="N2365" s="289">
        <v>0</v>
      </c>
      <c r="O2365" s="289">
        <v>0</v>
      </c>
      <c r="P2365" s="227">
        <f t="shared" si="476"/>
        <v>14.583998518518518</v>
      </c>
      <c r="Q2365" s="291">
        <v>313.15615000000003</v>
      </c>
      <c r="R2365" s="291">
        <v>177.15898999999999</v>
      </c>
      <c r="S2365" s="291">
        <v>116.73317</v>
      </c>
      <c r="T2365" s="291">
        <v>7.0051432000000006E-5</v>
      </c>
      <c r="U2365" s="291">
        <v>3.9021791000000001</v>
      </c>
      <c r="V2365" s="291">
        <v>2.1937807999999999</v>
      </c>
      <c r="W2365" s="291">
        <v>13.167967000000001</v>
      </c>
      <c r="X2365" s="257">
        <f t="shared" si="477"/>
        <v>1.3114891349003908</v>
      </c>
      <c r="Y2365" s="257">
        <f t="shared" si="478"/>
        <v>0.527394566201</v>
      </c>
      <c r="Z2365" s="257">
        <f t="shared" si="479"/>
        <v>0.2776991814783909</v>
      </c>
      <c r="AA2365" s="257">
        <f t="shared" si="480"/>
        <v>0.50639538722099997</v>
      </c>
      <c r="AB2365" s="289">
        <v>0.40503213999999998</v>
      </c>
      <c r="AC2365" s="289">
        <v>3.5329279999999999E-5</v>
      </c>
      <c r="AD2365" s="289">
        <v>1.9772234E-2</v>
      </c>
      <c r="AE2365" s="289">
        <v>2.3560721E-5</v>
      </c>
      <c r="AF2365" s="289">
        <v>9.8792404E-2</v>
      </c>
      <c r="AG2365" s="289">
        <v>3.7388982000000001E-3</v>
      </c>
      <c r="AH2365" s="289">
        <v>0.26488372999999998</v>
      </c>
      <c r="AI2365" s="289">
        <v>8.0690964000000001E-4</v>
      </c>
      <c r="AJ2365" s="289">
        <v>2.0816955000000001E-5</v>
      </c>
      <c r="AK2365" s="289">
        <v>3.1779334000000002E-4</v>
      </c>
      <c r="AL2365" s="289">
        <v>1.2254750999999999E-5</v>
      </c>
      <c r="AM2365" s="289">
        <v>4.5892391E-8</v>
      </c>
      <c r="AN2365" s="289">
        <v>4.8352951999999999E-3</v>
      </c>
      <c r="AO2365" s="289">
        <v>2.0300504E-3</v>
      </c>
      <c r="AP2365" s="289">
        <v>4.7922853E-3</v>
      </c>
      <c r="AQ2365" s="289">
        <v>9.2247220999999997E-5</v>
      </c>
      <c r="AR2365" s="289">
        <v>0.50630313999999998</v>
      </c>
      <c r="AT2365" s="193"/>
      <c r="AU2365" s="193"/>
      <c r="AV2365" s="193"/>
      <c r="AW2365" s="193"/>
      <c r="AX2365" s="193"/>
      <c r="AY2365" s="193"/>
      <c r="AZ2365" s="193"/>
      <c r="BA2365" s="193"/>
      <c r="BB2365" s="193"/>
      <c r="BC2365" s="193"/>
      <c r="BD2365" s="193"/>
      <c r="BE2365" s="315"/>
      <c r="BF2365" s="315"/>
      <c r="BG2365" s="315"/>
      <c r="BH2365" s="315"/>
      <c r="BI2365" s="315"/>
      <c r="BJ2365" s="315"/>
      <c r="BK2365" s="315"/>
    </row>
    <row r="2366" spans="1:63" x14ac:dyDescent="0.25">
      <c r="A2366" s="129"/>
      <c r="B2366" s="62" t="s">
        <v>5770</v>
      </c>
      <c r="C2366" s="288" t="s">
        <v>7128</v>
      </c>
      <c r="D2366" s="289">
        <v>1.6750748</v>
      </c>
      <c r="E2366" s="289">
        <v>1.2671425999999999</v>
      </c>
      <c r="F2366" s="289">
        <v>0.31655253999999999</v>
      </c>
      <c r="G2366" s="289">
        <v>1.9402813E-3</v>
      </c>
      <c r="H2366" s="289">
        <v>1.8320659E-3</v>
      </c>
      <c r="I2366" s="289">
        <v>6.2872709999999998E-2</v>
      </c>
      <c r="J2366" s="289">
        <v>8.2862930000000001E-3</v>
      </c>
      <c r="K2366" s="289">
        <v>2.523925E-4</v>
      </c>
      <c r="L2366" s="289">
        <v>1.6195905E-2</v>
      </c>
      <c r="M2366" s="289">
        <v>0</v>
      </c>
      <c r="N2366" s="289">
        <v>0</v>
      </c>
      <c r="O2366" s="289">
        <v>0</v>
      </c>
      <c r="P2366" s="227">
        <f t="shared" si="476"/>
        <v>9.3862414814814805</v>
      </c>
      <c r="Q2366" s="291">
        <v>201.54687000000001</v>
      </c>
      <c r="R2366" s="291">
        <v>114.01927999999999</v>
      </c>
      <c r="S2366" s="291">
        <v>75.129306</v>
      </c>
      <c r="T2366" s="291">
        <v>4.5085005E-5</v>
      </c>
      <c r="U2366" s="291">
        <v>2.5114371000000002</v>
      </c>
      <c r="V2366" s="291">
        <v>1.4119143000000001</v>
      </c>
      <c r="W2366" s="291">
        <v>8.4748853999999998</v>
      </c>
      <c r="X2366" s="257">
        <f t="shared" si="477"/>
        <v>0.84407258523677897</v>
      </c>
      <c r="Y2366" s="257">
        <f t="shared" si="478"/>
        <v>0.33943040822299997</v>
      </c>
      <c r="Z2366" s="257">
        <f t="shared" si="479"/>
        <v>0.17872680682977904</v>
      </c>
      <c r="AA2366" s="257">
        <f t="shared" si="480"/>
        <v>0.32591537018399996</v>
      </c>
      <c r="AB2366" s="289">
        <v>0.26067812000000001</v>
      </c>
      <c r="AC2366" s="289">
        <v>2.2737875999999999E-5</v>
      </c>
      <c r="AD2366" s="289">
        <v>1.2725383E-2</v>
      </c>
      <c r="AE2366" s="289">
        <v>1.5163647E-5</v>
      </c>
      <c r="AF2366" s="289">
        <v>6.3582654000000002E-2</v>
      </c>
      <c r="AG2366" s="289">
        <v>2.4063497000000001E-3</v>
      </c>
      <c r="AH2366" s="289">
        <v>0.17047880000000001</v>
      </c>
      <c r="AI2366" s="289">
        <v>5.1932593000000003E-4</v>
      </c>
      <c r="AJ2366" s="289">
        <v>1.3397762999999999E-5</v>
      </c>
      <c r="AK2366" s="289">
        <v>2.0453136000000001E-4</v>
      </c>
      <c r="AL2366" s="289">
        <v>7.8871405000000002E-6</v>
      </c>
      <c r="AM2366" s="289">
        <v>2.9536279E-8</v>
      </c>
      <c r="AN2366" s="289">
        <v>3.1119893E-3</v>
      </c>
      <c r="AO2366" s="289">
        <v>1.3065376E-3</v>
      </c>
      <c r="AP2366" s="289">
        <v>3.0843082000000001E-3</v>
      </c>
      <c r="AQ2366" s="289">
        <v>5.9370183999999999E-5</v>
      </c>
      <c r="AR2366" s="289">
        <v>0.32585599999999998</v>
      </c>
      <c r="AT2366" s="193"/>
      <c r="AU2366" s="193"/>
      <c r="AV2366" s="193"/>
      <c r="AW2366" s="193"/>
      <c r="AX2366" s="193"/>
      <c r="AY2366" s="193"/>
      <c r="AZ2366" s="193"/>
      <c r="BA2366" s="193"/>
      <c r="BB2366" s="193"/>
      <c r="BC2366" s="193"/>
      <c r="BD2366" s="193"/>
      <c r="BE2366" s="315"/>
      <c r="BF2366" s="315"/>
      <c r="BG2366" s="315"/>
      <c r="BH2366" s="315"/>
      <c r="BI2366" s="315"/>
      <c r="BJ2366" s="315"/>
      <c r="BK2366" s="315"/>
    </row>
    <row r="2367" spans="1:63" x14ac:dyDescent="0.25">
      <c r="A2367" s="129"/>
      <c r="B2367" s="62" t="s">
        <v>5770</v>
      </c>
      <c r="C2367" s="288" t="s">
        <v>7129</v>
      </c>
      <c r="D2367" s="289">
        <v>1.1707512</v>
      </c>
      <c r="E2367" s="289">
        <v>0.88563729999999996</v>
      </c>
      <c r="F2367" s="289">
        <v>0.22124640000000001</v>
      </c>
      <c r="G2367" s="289">
        <v>1.3561106E-3</v>
      </c>
      <c r="H2367" s="289">
        <v>1.2804762000000001E-3</v>
      </c>
      <c r="I2367" s="289">
        <v>4.3943292000000002E-2</v>
      </c>
      <c r="J2367" s="289">
        <v>5.7914951000000003E-3</v>
      </c>
      <c r="K2367" s="289">
        <v>1.7640336E-4</v>
      </c>
      <c r="L2367" s="289">
        <v>1.1319719000000001E-2</v>
      </c>
      <c r="M2367" s="289">
        <v>0</v>
      </c>
      <c r="N2367" s="289">
        <v>0</v>
      </c>
      <c r="O2367" s="289">
        <v>0</v>
      </c>
      <c r="P2367" s="227">
        <f t="shared" si="476"/>
        <v>6.5602762962962959</v>
      </c>
      <c r="Q2367" s="291">
        <v>140.86609000000001</v>
      </c>
      <c r="R2367" s="291">
        <v>79.690893000000003</v>
      </c>
      <c r="S2367" s="291">
        <v>52.509729999999998</v>
      </c>
      <c r="T2367" s="291">
        <v>3.1511024999999999E-5</v>
      </c>
      <c r="U2367" s="291">
        <v>1.7553055</v>
      </c>
      <c r="V2367" s="291">
        <v>0.98682181000000002</v>
      </c>
      <c r="W2367" s="291">
        <v>5.9233070000000003</v>
      </c>
      <c r="X2367" s="257">
        <f t="shared" si="477"/>
        <v>0.58994321350123591</v>
      </c>
      <c r="Y2367" s="257">
        <f t="shared" si="478"/>
        <v>0.23723631221200001</v>
      </c>
      <c r="Z2367" s="257">
        <f t="shared" si="479"/>
        <v>0.124916585999236</v>
      </c>
      <c r="AA2367" s="257">
        <f t="shared" si="480"/>
        <v>0.22779031528999999</v>
      </c>
      <c r="AB2367" s="289">
        <v>0.18219439000000001</v>
      </c>
      <c r="AC2367" s="289">
        <v>1.5892064000000001E-5</v>
      </c>
      <c r="AD2367" s="289">
        <v>8.8940845999999994E-3</v>
      </c>
      <c r="AE2367" s="289">
        <v>1.0598247999999999E-5</v>
      </c>
      <c r="AF2367" s="289">
        <v>4.4439489999999998E-2</v>
      </c>
      <c r="AG2367" s="289">
        <v>1.6818573E-3</v>
      </c>
      <c r="AH2367" s="289">
        <v>0.11915185</v>
      </c>
      <c r="AI2367" s="289">
        <v>3.6296973E-4</v>
      </c>
      <c r="AJ2367" s="289">
        <v>9.3640281000000003E-6</v>
      </c>
      <c r="AK2367" s="289">
        <v>1.4295202000000001E-4</v>
      </c>
      <c r="AL2367" s="289">
        <v>5.5125174999999997E-6</v>
      </c>
      <c r="AM2367" s="289">
        <v>2.0643635999999999E-8</v>
      </c>
      <c r="AN2367" s="289">
        <v>2.1750463E-3</v>
      </c>
      <c r="AO2367" s="289">
        <v>9.1317145999999995E-4</v>
      </c>
      <c r="AP2367" s="289">
        <v>2.1556993000000002E-3</v>
      </c>
      <c r="AQ2367" s="289">
        <v>4.1495290000000002E-5</v>
      </c>
      <c r="AR2367" s="289">
        <v>0.22774881999999999</v>
      </c>
      <c r="AT2367" s="193"/>
      <c r="AU2367" s="193"/>
      <c r="AV2367" s="193"/>
      <c r="AW2367" s="193"/>
      <c r="AX2367" s="193"/>
      <c r="AY2367" s="193"/>
      <c r="AZ2367" s="193"/>
      <c r="BA2367" s="193"/>
      <c r="BB2367" s="193"/>
      <c r="BC2367" s="193"/>
      <c r="BD2367" s="193"/>
      <c r="BE2367" s="315"/>
      <c r="BF2367" s="315"/>
      <c r="BG2367" s="315"/>
      <c r="BH2367" s="315"/>
      <c r="BI2367" s="315"/>
      <c r="BJ2367" s="315"/>
      <c r="BK2367" s="315"/>
    </row>
    <row r="2368" spans="1:63" x14ac:dyDescent="0.25">
      <c r="A2368" s="129"/>
      <c r="B2368" s="62" t="s">
        <v>5770</v>
      </c>
      <c r="C2368" s="288" t="s">
        <v>7130</v>
      </c>
      <c r="D2368" s="289">
        <v>0.78080099000000003</v>
      </c>
      <c r="E2368" s="289">
        <v>0.59065195000000004</v>
      </c>
      <c r="F2368" s="289">
        <v>0.14755433000000001</v>
      </c>
      <c r="G2368" s="289">
        <v>9.0442147000000005E-4</v>
      </c>
      <c r="H2368" s="289">
        <v>8.5397911000000004E-4</v>
      </c>
      <c r="I2368" s="289">
        <v>2.9306795E-2</v>
      </c>
      <c r="J2368" s="289">
        <v>3.8624816999999999E-3</v>
      </c>
      <c r="K2368" s="289">
        <v>1.1764747E-4</v>
      </c>
      <c r="L2368" s="289">
        <v>7.5493818000000002E-3</v>
      </c>
      <c r="M2368" s="289">
        <v>0</v>
      </c>
      <c r="N2368" s="289">
        <v>0</v>
      </c>
      <c r="O2368" s="289">
        <v>0</v>
      </c>
      <c r="P2368" s="227">
        <f t="shared" si="476"/>
        <v>4.3751996296296296</v>
      </c>
      <c r="Q2368" s="291">
        <v>93.946845999999994</v>
      </c>
      <c r="R2368" s="291">
        <v>53.147696000000003</v>
      </c>
      <c r="S2368" s="291">
        <v>35.019950999999999</v>
      </c>
      <c r="T2368" s="291">
        <v>2.1015430000000001E-5</v>
      </c>
      <c r="U2368" s="291">
        <v>1.1706536999999999</v>
      </c>
      <c r="V2368" s="291">
        <v>0.65813423999999998</v>
      </c>
      <c r="W2368" s="291">
        <v>3.9503900999999999</v>
      </c>
      <c r="X2368" s="257">
        <f t="shared" si="477"/>
        <v>0.39344673545861703</v>
      </c>
      <c r="Y2368" s="257">
        <f t="shared" si="478"/>
        <v>0.15821836780020002</v>
      </c>
      <c r="Z2368" s="257">
        <f t="shared" si="479"/>
        <v>8.3309753492416996E-2</v>
      </c>
      <c r="AA2368" s="257">
        <f t="shared" si="480"/>
        <v>0.151918614166</v>
      </c>
      <c r="AB2368" s="289">
        <v>0.12150964</v>
      </c>
      <c r="AC2368" s="289">
        <v>1.0598784E-5</v>
      </c>
      <c r="AD2368" s="289">
        <v>5.9316702999999997E-3</v>
      </c>
      <c r="AE2368" s="289">
        <v>7.0682161999999998E-6</v>
      </c>
      <c r="AF2368" s="289">
        <v>2.9637720999999999E-2</v>
      </c>
      <c r="AG2368" s="289">
        <v>1.1216695E-3</v>
      </c>
      <c r="AH2368" s="289">
        <v>7.9465118000000001E-2</v>
      </c>
      <c r="AI2368" s="289">
        <v>2.4207288999999999E-4</v>
      </c>
      <c r="AJ2368" s="289">
        <v>6.2450865000000003E-6</v>
      </c>
      <c r="AK2368" s="289">
        <v>9.5338003000000003E-5</v>
      </c>
      <c r="AL2368" s="289">
        <v>3.6764252E-6</v>
      </c>
      <c r="AM2368" s="289">
        <v>1.3767717E-8</v>
      </c>
      <c r="AN2368" s="289">
        <v>1.4505886E-3</v>
      </c>
      <c r="AO2368" s="289">
        <v>6.0901512000000003E-4</v>
      </c>
      <c r="AP2368" s="289">
        <v>1.4376855999999999E-3</v>
      </c>
      <c r="AQ2368" s="289">
        <v>2.7674166E-5</v>
      </c>
      <c r="AR2368" s="289">
        <v>0.15189094</v>
      </c>
      <c r="AT2368" s="193"/>
      <c r="AU2368" s="193"/>
      <c r="AV2368" s="193"/>
      <c r="AW2368" s="193"/>
      <c r="AX2368" s="193"/>
      <c r="AY2368" s="193"/>
      <c r="AZ2368" s="193"/>
      <c r="BA2368" s="193"/>
      <c r="BB2368" s="193"/>
      <c r="BC2368" s="193"/>
      <c r="BD2368" s="193"/>
      <c r="BE2368" s="315"/>
      <c r="BF2368" s="315"/>
      <c r="BG2368" s="315"/>
      <c r="BH2368" s="315"/>
      <c r="BI2368" s="315"/>
      <c r="BJ2368" s="315"/>
      <c r="BK2368" s="315"/>
    </row>
    <row r="2369" spans="1:63" x14ac:dyDescent="0.25">
      <c r="A2369" s="129"/>
      <c r="B2369" s="62" t="s">
        <v>5770</v>
      </c>
      <c r="C2369" s="288" t="s">
        <v>7131</v>
      </c>
      <c r="D2369" s="289">
        <v>0.5853756</v>
      </c>
      <c r="E2369" s="289">
        <v>0.44281864999999998</v>
      </c>
      <c r="F2369" s="289">
        <v>0.1106232</v>
      </c>
      <c r="G2369" s="289">
        <v>6.7805530999999995E-4</v>
      </c>
      <c r="H2369" s="289">
        <v>6.4023808999999997E-4</v>
      </c>
      <c r="I2369" s="289">
        <v>2.1971646000000001E-2</v>
      </c>
      <c r="J2369" s="289">
        <v>2.8957475999999999E-3</v>
      </c>
      <c r="K2369" s="289">
        <v>8.8201679000000002E-5</v>
      </c>
      <c r="L2369" s="289">
        <v>5.6598593999999999E-3</v>
      </c>
      <c r="M2369" s="289">
        <v>0</v>
      </c>
      <c r="N2369" s="289">
        <v>0</v>
      </c>
      <c r="O2369" s="289">
        <v>0</v>
      </c>
      <c r="P2369" s="227">
        <f t="shared" si="476"/>
        <v>3.280138148148148</v>
      </c>
      <c r="Q2369" s="291">
        <v>70.433045000000007</v>
      </c>
      <c r="R2369" s="291">
        <v>39.845447</v>
      </c>
      <c r="S2369" s="291">
        <v>26.254864999999999</v>
      </c>
      <c r="T2369" s="291">
        <v>1.5755513000000001E-5</v>
      </c>
      <c r="U2369" s="291">
        <v>0.87765274999999998</v>
      </c>
      <c r="V2369" s="291">
        <v>0.49341090999999998</v>
      </c>
      <c r="W2369" s="291">
        <v>2.9616535000000002</v>
      </c>
      <c r="X2369" s="257">
        <f t="shared" si="477"/>
        <v>0.29497160567661801</v>
      </c>
      <c r="Y2369" s="257">
        <f t="shared" si="478"/>
        <v>0.11861815512590002</v>
      </c>
      <c r="Z2369" s="257">
        <f t="shared" si="479"/>
        <v>6.2458292905717999E-2</v>
      </c>
      <c r="AA2369" s="257">
        <f t="shared" si="480"/>
        <v>0.11389515764499999</v>
      </c>
      <c r="AB2369" s="289">
        <v>9.1097194000000006E-2</v>
      </c>
      <c r="AC2369" s="289">
        <v>7.9460319000000008E-6</v>
      </c>
      <c r="AD2369" s="289">
        <v>4.4470422999999997E-3</v>
      </c>
      <c r="AE2369" s="289">
        <v>5.2991239999999996E-6</v>
      </c>
      <c r="AF2369" s="289">
        <v>2.2219744999999999E-2</v>
      </c>
      <c r="AG2369" s="289">
        <v>8.4092867000000004E-4</v>
      </c>
      <c r="AH2369" s="289">
        <v>5.9575925000000002E-2</v>
      </c>
      <c r="AI2369" s="289">
        <v>1.8148487000000001E-4</v>
      </c>
      <c r="AJ2369" s="289">
        <v>4.6820141000000001E-6</v>
      </c>
      <c r="AK2369" s="289">
        <v>7.1476011000000002E-5</v>
      </c>
      <c r="AL2369" s="289">
        <v>2.7562587999999998E-6</v>
      </c>
      <c r="AM2369" s="289">
        <v>1.0321818E-8</v>
      </c>
      <c r="AN2369" s="289">
        <v>1.0875231E-3</v>
      </c>
      <c r="AO2369" s="289">
        <v>4.5658572999999998E-4</v>
      </c>
      <c r="AP2369" s="289">
        <v>1.0778496000000001E-3</v>
      </c>
      <c r="AQ2369" s="289">
        <v>2.0747645000000001E-5</v>
      </c>
      <c r="AR2369" s="289">
        <v>0.11387441</v>
      </c>
      <c r="AT2369" s="193"/>
      <c r="AU2369" s="193"/>
      <c r="AV2369" s="193"/>
      <c r="AW2369" s="193"/>
      <c r="AX2369" s="193"/>
      <c r="AY2369" s="193"/>
      <c r="AZ2369" s="193"/>
      <c r="BA2369" s="193"/>
      <c r="BB2369" s="193"/>
      <c r="BC2369" s="193"/>
      <c r="BD2369" s="193"/>
      <c r="BE2369" s="315"/>
      <c r="BF2369" s="315"/>
      <c r="BG2369" s="315"/>
      <c r="BH2369" s="315"/>
      <c r="BI2369" s="315"/>
      <c r="BJ2369" s="315"/>
      <c r="BK2369" s="315"/>
    </row>
    <row r="2370" spans="1:63" x14ac:dyDescent="0.25">
      <c r="A2370" s="129"/>
      <c r="B2370" s="62" t="s">
        <v>5770</v>
      </c>
      <c r="C2370" s="288" t="s">
        <v>7132</v>
      </c>
      <c r="D2370" s="289">
        <v>0.38995021000000002</v>
      </c>
      <c r="E2370" s="289">
        <v>0.29498534999999998</v>
      </c>
      <c r="F2370" s="289">
        <v>7.3692068999999999E-2</v>
      </c>
      <c r="G2370" s="289">
        <v>4.5168915000000002E-4</v>
      </c>
      <c r="H2370" s="289">
        <v>4.2649706E-4</v>
      </c>
      <c r="I2370" s="289">
        <v>1.4636496000000001E-2</v>
      </c>
      <c r="J2370" s="289">
        <v>1.9290134E-3</v>
      </c>
      <c r="K2370" s="289">
        <v>5.8755887999999998E-5</v>
      </c>
      <c r="L2370" s="289">
        <v>3.7703370999999999E-3</v>
      </c>
      <c r="M2370" s="289">
        <v>0</v>
      </c>
      <c r="N2370" s="289">
        <v>0</v>
      </c>
      <c r="O2370" s="289">
        <v>0</v>
      </c>
      <c r="P2370" s="227">
        <f t="shared" si="476"/>
        <v>2.1850766666666663</v>
      </c>
      <c r="Q2370" s="291">
        <v>46.919243999999999</v>
      </c>
      <c r="R2370" s="291">
        <v>26.543198</v>
      </c>
      <c r="S2370" s="291">
        <v>17.489778999999999</v>
      </c>
      <c r="T2370" s="291">
        <v>1.0495595E-5</v>
      </c>
      <c r="U2370" s="291">
        <v>0.58465175000000003</v>
      </c>
      <c r="V2370" s="291">
        <v>0.32868756999999998</v>
      </c>
      <c r="W2370" s="291">
        <v>1.9729169</v>
      </c>
      <c r="X2370" s="257">
        <f t="shared" si="477"/>
        <v>0.19649646711461882</v>
      </c>
      <c r="Y2370" s="257">
        <f t="shared" si="478"/>
        <v>7.9017939481599991E-2</v>
      </c>
      <c r="Z2370" s="257">
        <f t="shared" si="479"/>
        <v>4.1606831510018809E-2</v>
      </c>
      <c r="AA2370" s="257">
        <f t="shared" si="480"/>
        <v>7.5871696123000001E-2</v>
      </c>
      <c r="AB2370" s="289">
        <v>6.0684745999999998E-2</v>
      </c>
      <c r="AC2370" s="289">
        <v>5.2932797000000003E-6</v>
      </c>
      <c r="AD2370" s="289">
        <v>2.9624143000000001E-3</v>
      </c>
      <c r="AE2370" s="289">
        <v>3.5300319000000002E-6</v>
      </c>
      <c r="AF2370" s="289">
        <v>1.4801768E-2</v>
      </c>
      <c r="AG2370" s="289">
        <v>5.6018786999999996E-4</v>
      </c>
      <c r="AH2370" s="289">
        <v>3.9686731000000003E-2</v>
      </c>
      <c r="AI2370" s="289">
        <v>1.2089683999999999E-4</v>
      </c>
      <c r="AJ2370" s="289">
        <v>3.1189417E-6</v>
      </c>
      <c r="AK2370" s="289">
        <v>4.7614020000000003E-5</v>
      </c>
      <c r="AL2370" s="289">
        <v>1.8360924E-6</v>
      </c>
      <c r="AM2370" s="289">
        <v>6.8759187999999996E-9</v>
      </c>
      <c r="AN2370" s="289">
        <v>7.2445772000000002E-4</v>
      </c>
      <c r="AO2370" s="289">
        <v>3.0415633999999998E-4</v>
      </c>
      <c r="AP2370" s="289">
        <v>7.1801367999999998E-4</v>
      </c>
      <c r="AQ2370" s="289">
        <v>1.3821123E-5</v>
      </c>
      <c r="AR2370" s="289">
        <v>7.5857875000000005E-2</v>
      </c>
      <c r="AT2370" s="193"/>
      <c r="AU2370" s="193"/>
      <c r="AV2370" s="193"/>
      <c r="AW2370" s="193"/>
      <c r="AX2370" s="193"/>
      <c r="AY2370" s="193"/>
      <c r="AZ2370" s="193"/>
      <c r="BA2370" s="193"/>
      <c r="BB2370" s="193"/>
      <c r="BC2370" s="193"/>
      <c r="BD2370" s="193"/>
      <c r="BE2370" s="315"/>
      <c r="BF2370" s="315"/>
      <c r="BG2370" s="315"/>
      <c r="BH2370" s="315"/>
      <c r="BI2370" s="315"/>
      <c r="BJ2370" s="315"/>
      <c r="BK2370" s="315"/>
    </row>
    <row r="2371" spans="1:63" x14ac:dyDescent="0.25">
      <c r="A2371" s="129"/>
      <c r="B2371" s="62" t="s">
        <v>5770</v>
      </c>
      <c r="C2371" s="288" t="s">
        <v>7133</v>
      </c>
      <c r="D2371" s="289">
        <v>0.2926878</v>
      </c>
      <c r="E2371" s="289">
        <v>0.22140932999999999</v>
      </c>
      <c r="F2371" s="289">
        <v>5.5311599000000003E-2</v>
      </c>
      <c r="G2371" s="289">
        <v>3.3902765E-4</v>
      </c>
      <c r="H2371" s="289">
        <v>3.2011904000000001E-4</v>
      </c>
      <c r="I2371" s="289">
        <v>1.0985823E-2</v>
      </c>
      <c r="J2371" s="289">
        <v>1.4478738E-3</v>
      </c>
      <c r="K2371" s="289">
        <v>4.4100839000000003E-5</v>
      </c>
      <c r="L2371" s="289">
        <v>2.8299296999999999E-3</v>
      </c>
      <c r="M2371" s="289">
        <v>0</v>
      </c>
      <c r="N2371" s="289">
        <v>0</v>
      </c>
      <c r="O2371" s="289">
        <v>0</v>
      </c>
      <c r="P2371" s="227">
        <f t="shared" si="476"/>
        <v>1.640069111111111</v>
      </c>
      <c r="Q2371" s="291">
        <v>35.216521999999998</v>
      </c>
      <c r="R2371" s="291">
        <v>19.922723000000001</v>
      </c>
      <c r="S2371" s="291">
        <v>13.127433</v>
      </c>
      <c r="T2371" s="291">
        <v>7.8777563000000005E-6</v>
      </c>
      <c r="U2371" s="291">
        <v>0.43882638000000002</v>
      </c>
      <c r="V2371" s="291">
        <v>0.24670544999999999</v>
      </c>
      <c r="W2371" s="291">
        <v>1.4808268</v>
      </c>
      <c r="X2371" s="257">
        <f t="shared" si="477"/>
        <v>0.147485800926309</v>
      </c>
      <c r="Y2371" s="257">
        <f t="shared" si="478"/>
        <v>5.9309077118000007E-2</v>
      </c>
      <c r="Z2371" s="257">
        <f t="shared" si="479"/>
        <v>3.1229145986309003E-2</v>
      </c>
      <c r="AA2371" s="257">
        <f t="shared" si="480"/>
        <v>5.6947577821999995E-2</v>
      </c>
      <c r="AB2371" s="289">
        <v>4.5548597000000003E-2</v>
      </c>
      <c r="AC2371" s="289">
        <v>3.9730160000000003E-6</v>
      </c>
      <c r="AD2371" s="289">
        <v>2.2235212000000001E-3</v>
      </c>
      <c r="AE2371" s="289">
        <v>2.6495619999999998E-6</v>
      </c>
      <c r="AF2371" s="289">
        <v>1.1109872E-2</v>
      </c>
      <c r="AG2371" s="289">
        <v>4.2046434E-4</v>
      </c>
      <c r="AH2371" s="289">
        <v>2.9787962000000001E-2</v>
      </c>
      <c r="AI2371" s="289">
        <v>9.0742432999999997E-5</v>
      </c>
      <c r="AJ2371" s="289">
        <v>2.3410070000000001E-6</v>
      </c>
      <c r="AK2371" s="289">
        <v>3.5738005999999999E-5</v>
      </c>
      <c r="AL2371" s="289">
        <v>1.3781293999999999E-6</v>
      </c>
      <c r="AM2371" s="289">
        <v>5.1609089999999998E-9</v>
      </c>
      <c r="AN2371" s="289">
        <v>5.4376157000000003E-4</v>
      </c>
      <c r="AO2371" s="289">
        <v>2.2829286000000001E-4</v>
      </c>
      <c r="AP2371" s="289">
        <v>5.3892481999999995E-4</v>
      </c>
      <c r="AQ2371" s="289">
        <v>1.0373822000000001E-5</v>
      </c>
      <c r="AR2371" s="289">
        <v>5.6937203999999998E-2</v>
      </c>
      <c r="AT2371" s="193"/>
      <c r="AU2371" s="193"/>
      <c r="AV2371" s="193"/>
      <c r="AW2371" s="193"/>
      <c r="AX2371" s="193"/>
      <c r="AY2371" s="193"/>
      <c r="AZ2371" s="193"/>
      <c r="BA2371" s="193"/>
      <c r="BB2371" s="193"/>
      <c r="BC2371" s="193"/>
      <c r="BD2371" s="193"/>
      <c r="BE2371" s="315"/>
      <c r="BF2371" s="315"/>
      <c r="BG2371" s="315"/>
      <c r="BH2371" s="315"/>
      <c r="BI2371" s="315"/>
      <c r="BJ2371" s="315"/>
      <c r="BK2371" s="315"/>
    </row>
    <row r="2372" spans="1:63" x14ac:dyDescent="0.25">
      <c r="A2372" s="129"/>
      <c r="B2372" s="62" t="s">
        <v>5770</v>
      </c>
      <c r="C2372" s="288" t="s">
        <v>7134</v>
      </c>
      <c r="D2372" s="289">
        <v>0.23415024000000001</v>
      </c>
      <c r="E2372" s="289">
        <v>0.17712745999999999</v>
      </c>
      <c r="F2372" s="289">
        <v>4.4249279000000002E-2</v>
      </c>
      <c r="G2372" s="289">
        <v>2.7122212000000001E-4</v>
      </c>
      <c r="H2372" s="289">
        <v>2.5609523000000002E-4</v>
      </c>
      <c r="I2372" s="289">
        <v>8.7886583000000001E-3</v>
      </c>
      <c r="J2372" s="289">
        <v>1.158299E-3</v>
      </c>
      <c r="K2372" s="289">
        <v>3.5280671000000003E-5</v>
      </c>
      <c r="L2372" s="289">
        <v>2.2639437999999999E-3</v>
      </c>
      <c r="M2372" s="289">
        <v>0</v>
      </c>
      <c r="N2372" s="289">
        <v>0</v>
      </c>
      <c r="O2372" s="289">
        <v>0</v>
      </c>
      <c r="P2372" s="227">
        <f t="shared" si="476"/>
        <v>1.3120552592592591</v>
      </c>
      <c r="Q2372" s="291">
        <v>28.173217999999999</v>
      </c>
      <c r="R2372" s="291">
        <v>15.938179</v>
      </c>
      <c r="S2372" s="291">
        <v>10.501946</v>
      </c>
      <c r="T2372" s="291">
        <v>6.3022049999999999E-6</v>
      </c>
      <c r="U2372" s="291">
        <v>0.35106110000000001</v>
      </c>
      <c r="V2372" s="291">
        <v>0.19736435999999999</v>
      </c>
      <c r="W2372" s="291">
        <v>1.1846614</v>
      </c>
      <c r="X2372" s="257">
        <f t="shared" si="477"/>
        <v>0.1179886415701272</v>
      </c>
      <c r="Y2372" s="257">
        <f t="shared" si="478"/>
        <v>4.74472623324E-2</v>
      </c>
      <c r="Z2372" s="257">
        <f t="shared" si="479"/>
        <v>2.4983317179827203E-2</v>
      </c>
      <c r="AA2372" s="257">
        <f t="shared" si="480"/>
        <v>4.5558062057900001E-2</v>
      </c>
      <c r="AB2372" s="289">
        <v>3.6438878000000001E-2</v>
      </c>
      <c r="AC2372" s="289">
        <v>3.1784128000000002E-6</v>
      </c>
      <c r="AD2372" s="289">
        <v>1.7788169E-3</v>
      </c>
      <c r="AE2372" s="289">
        <v>2.1196495999999999E-6</v>
      </c>
      <c r="AF2372" s="289">
        <v>8.8878979000000004E-3</v>
      </c>
      <c r="AG2372" s="289">
        <v>3.3637146999999999E-4</v>
      </c>
      <c r="AH2372" s="289">
        <v>2.383037E-2</v>
      </c>
      <c r="AI2372" s="289">
        <v>7.2593946999999998E-5</v>
      </c>
      <c r="AJ2372" s="289">
        <v>1.8728056000000001E-6</v>
      </c>
      <c r="AK2372" s="289">
        <v>2.8590405E-5</v>
      </c>
      <c r="AL2372" s="289">
        <v>1.1025035E-6</v>
      </c>
      <c r="AM2372" s="289">
        <v>4.1287272E-9</v>
      </c>
      <c r="AN2372" s="289">
        <v>4.3500925000000001E-4</v>
      </c>
      <c r="AO2372" s="289">
        <v>1.8263428999999999E-4</v>
      </c>
      <c r="AP2372" s="289">
        <v>4.3113985E-4</v>
      </c>
      <c r="AQ2372" s="289">
        <v>8.2990579E-6</v>
      </c>
      <c r="AR2372" s="289">
        <v>4.5549763E-2</v>
      </c>
      <c r="AT2372" s="193"/>
      <c r="AU2372" s="193"/>
      <c r="AV2372" s="193"/>
      <c r="AW2372" s="193"/>
      <c r="AX2372" s="193"/>
      <c r="AY2372" s="193"/>
      <c r="AZ2372" s="193"/>
      <c r="BA2372" s="193"/>
      <c r="BB2372" s="193"/>
      <c r="BC2372" s="193"/>
      <c r="BD2372" s="193"/>
      <c r="BE2372" s="315"/>
      <c r="BF2372" s="315"/>
      <c r="BG2372" s="315"/>
      <c r="BH2372" s="315"/>
      <c r="BI2372" s="315"/>
      <c r="BJ2372" s="315"/>
      <c r="BK2372" s="315"/>
    </row>
    <row r="2373" spans="1:63" x14ac:dyDescent="0.25">
      <c r="A2373" s="129"/>
      <c r="B2373" s="62" t="s">
        <v>5770</v>
      </c>
      <c r="C2373" s="288" t="s">
        <v>7135</v>
      </c>
      <c r="D2373" s="289">
        <v>0.11482367</v>
      </c>
      <c r="E2373" s="289">
        <v>8.6860581000000006E-2</v>
      </c>
      <c r="F2373" s="289">
        <v>2.1699165999999999E-2</v>
      </c>
      <c r="G2373" s="289">
        <v>1.3300316000000001E-4</v>
      </c>
      <c r="H2373" s="289">
        <v>1.2558516000000001E-4</v>
      </c>
      <c r="I2373" s="289">
        <v>4.3098227999999999E-3</v>
      </c>
      <c r="J2373" s="289">
        <v>5.6801202000000004E-4</v>
      </c>
      <c r="K2373" s="289">
        <v>1.7301099E-5</v>
      </c>
      <c r="L2373" s="289">
        <v>1.1102032E-3</v>
      </c>
      <c r="M2373" s="289">
        <v>0</v>
      </c>
      <c r="N2373" s="289">
        <v>0</v>
      </c>
      <c r="O2373" s="289">
        <v>0</v>
      </c>
      <c r="P2373" s="227">
        <f t="shared" si="476"/>
        <v>0.64341171111111106</v>
      </c>
      <c r="Q2373" s="291">
        <v>13.815713000000001</v>
      </c>
      <c r="R2373" s="291">
        <v>7.8158376000000001</v>
      </c>
      <c r="S2373" s="291">
        <v>5.1499927999999997</v>
      </c>
      <c r="T2373" s="291">
        <v>3.0905044000000002E-6</v>
      </c>
      <c r="U2373" s="291">
        <v>0.17215496</v>
      </c>
      <c r="V2373" s="291">
        <v>9.6784446999999996E-2</v>
      </c>
      <c r="W2373" s="291">
        <v>0.58093972999999999</v>
      </c>
      <c r="X2373" s="257">
        <f t="shared" si="477"/>
        <v>5.7859814626094297E-2</v>
      </c>
      <c r="Y2373" s="257">
        <f t="shared" si="478"/>
        <v>2.3267407328299999E-2</v>
      </c>
      <c r="Z2373" s="257">
        <f t="shared" si="479"/>
        <v>1.22514345674943E-2</v>
      </c>
      <c r="AA2373" s="257">
        <f t="shared" si="480"/>
        <v>2.2340972730300002E-2</v>
      </c>
      <c r="AB2373" s="289">
        <v>1.7869065E-2</v>
      </c>
      <c r="AC2373" s="289">
        <v>1.5586446999999999E-6</v>
      </c>
      <c r="AD2373" s="289">
        <v>8.7230445000000001E-4</v>
      </c>
      <c r="AE2373" s="289">
        <v>1.0394435999999999E-6</v>
      </c>
      <c r="AF2373" s="289">
        <v>4.3584883999999999E-3</v>
      </c>
      <c r="AG2373" s="289">
        <v>1.6495139E-4</v>
      </c>
      <c r="AH2373" s="289">
        <v>1.1686047E-2</v>
      </c>
      <c r="AI2373" s="289">
        <v>3.5598954999999999E-5</v>
      </c>
      <c r="AJ2373" s="289">
        <v>9.1839506999999998E-7</v>
      </c>
      <c r="AK2373" s="289">
        <v>1.4020295E-5</v>
      </c>
      <c r="AL2373" s="289">
        <v>5.4065075999999996E-7</v>
      </c>
      <c r="AM2373" s="289">
        <v>2.0246643E-9</v>
      </c>
      <c r="AN2373" s="289">
        <v>2.1332185E-4</v>
      </c>
      <c r="AO2373" s="289">
        <v>8.9561046999999994E-5</v>
      </c>
      <c r="AP2373" s="289">
        <v>2.1142435E-4</v>
      </c>
      <c r="AQ2373" s="289">
        <v>4.0697303000000004E-6</v>
      </c>
      <c r="AR2373" s="289">
        <v>2.2336903000000002E-2</v>
      </c>
      <c r="AT2373" s="193"/>
      <c r="AU2373" s="193"/>
      <c r="AV2373" s="193"/>
      <c r="AW2373" s="193"/>
      <c r="AX2373" s="193"/>
      <c r="AY2373" s="193"/>
      <c r="AZ2373" s="193"/>
      <c r="BA2373" s="193"/>
      <c r="BB2373" s="193"/>
      <c r="BC2373" s="193"/>
      <c r="BD2373" s="193"/>
      <c r="BE2373" s="315"/>
      <c r="BF2373" s="315"/>
      <c r="BG2373" s="315"/>
      <c r="BH2373" s="315"/>
      <c r="BI2373" s="315"/>
      <c r="BJ2373" s="315"/>
      <c r="BK2373" s="315"/>
    </row>
    <row r="2374" spans="1:63" x14ac:dyDescent="0.25">
      <c r="A2374" s="129"/>
      <c r="B2374" s="62" t="s">
        <v>5770</v>
      </c>
      <c r="C2374" s="288" t="s">
        <v>7136</v>
      </c>
      <c r="D2374" s="289">
        <v>0.15985257</v>
      </c>
      <c r="E2374" s="289">
        <v>0.12092355</v>
      </c>
      <c r="F2374" s="289">
        <v>3.0208643E-2</v>
      </c>
      <c r="G2374" s="289">
        <v>1.8516126E-4</v>
      </c>
      <c r="H2374" s="289">
        <v>1.7483424999999999E-4</v>
      </c>
      <c r="I2374" s="289">
        <v>5.9999494000000002E-3</v>
      </c>
      <c r="J2374" s="289">
        <v>7.9076183E-4</v>
      </c>
      <c r="K2374" s="289">
        <v>2.4085843E-5</v>
      </c>
      <c r="L2374" s="289">
        <v>1.545577E-3</v>
      </c>
      <c r="M2374" s="289">
        <v>0</v>
      </c>
      <c r="N2374" s="289">
        <v>0</v>
      </c>
      <c r="O2374" s="289">
        <v>0</v>
      </c>
      <c r="P2374" s="227">
        <f t="shared" si="476"/>
        <v>0.89573000000000003</v>
      </c>
      <c r="Q2374" s="291">
        <v>19.233639</v>
      </c>
      <c r="R2374" s="291">
        <v>10.880872</v>
      </c>
      <c r="S2374" s="291">
        <v>7.1695978</v>
      </c>
      <c r="T2374" s="291">
        <v>4.3024668999999997E-6</v>
      </c>
      <c r="U2374" s="291">
        <v>0.23966671000000001</v>
      </c>
      <c r="V2374" s="291">
        <v>0.13473913000000001</v>
      </c>
      <c r="W2374" s="291">
        <v>0.80875922</v>
      </c>
      <c r="X2374" s="257">
        <f t="shared" si="477"/>
        <v>8.054993713672029E-2</v>
      </c>
      <c r="Y2374" s="257">
        <f t="shared" si="478"/>
        <v>3.2391880256399996E-2</v>
      </c>
      <c r="Z2374" s="257">
        <f t="shared" si="479"/>
        <v>1.7055918177320301E-2</v>
      </c>
      <c r="AA2374" s="257">
        <f t="shared" si="480"/>
        <v>3.1102138703E-2</v>
      </c>
      <c r="AB2374" s="289">
        <v>2.4876540999999999E-2</v>
      </c>
      <c r="AC2374" s="289">
        <v>2.1698779000000001E-6</v>
      </c>
      <c r="AD2374" s="289">
        <v>1.2143846E-3</v>
      </c>
      <c r="AE2374" s="289">
        <v>1.4470685E-6</v>
      </c>
      <c r="AF2374" s="289">
        <v>6.0676994999999999E-3</v>
      </c>
      <c r="AG2374" s="289">
        <v>2.2963821E-4</v>
      </c>
      <c r="AH2374" s="289">
        <v>1.6268810000000002E-2</v>
      </c>
      <c r="AI2374" s="289">
        <v>4.9559328999999998E-5</v>
      </c>
      <c r="AJ2374" s="289">
        <v>1.27855E-6</v>
      </c>
      <c r="AK2374" s="289">
        <v>1.9518449E-5</v>
      </c>
      <c r="AL2374" s="289">
        <v>7.5267067000000002E-7</v>
      </c>
      <c r="AM2374" s="289">
        <v>2.8186503000000001E-9</v>
      </c>
      <c r="AN2374" s="289">
        <v>2.9697746999999999E-4</v>
      </c>
      <c r="AO2374" s="289">
        <v>1.2468302999999999E-4</v>
      </c>
      <c r="AP2374" s="289">
        <v>2.9433585999999999E-4</v>
      </c>
      <c r="AQ2374" s="289">
        <v>5.6657029999999997E-6</v>
      </c>
      <c r="AR2374" s="289">
        <v>3.1096472999999999E-2</v>
      </c>
      <c r="AT2374" s="193"/>
      <c r="AU2374" s="193"/>
      <c r="AV2374" s="193"/>
      <c r="AW2374" s="193"/>
      <c r="AX2374" s="193"/>
      <c r="AY2374" s="193"/>
      <c r="AZ2374" s="193"/>
      <c r="BA2374" s="193"/>
      <c r="BB2374" s="193"/>
      <c r="BC2374" s="193"/>
      <c r="BD2374" s="193"/>
      <c r="BE2374" s="315"/>
      <c r="BF2374" s="315"/>
      <c r="BG2374" s="315"/>
      <c r="BH2374" s="315"/>
      <c r="BI2374" s="315"/>
      <c r="BJ2374" s="315"/>
      <c r="BK2374" s="315"/>
    </row>
    <row r="2375" spans="1:63" x14ac:dyDescent="0.25">
      <c r="A2375" s="129"/>
      <c r="B2375" s="62" t="s">
        <v>5770</v>
      </c>
      <c r="C2375" s="288" t="s">
        <v>7137</v>
      </c>
      <c r="D2375" s="289">
        <v>9.2534373000000003E-2</v>
      </c>
      <c r="E2375" s="289">
        <v>6.9999409999999998E-2</v>
      </c>
      <c r="F2375" s="289">
        <v>1.7486974999999998E-2</v>
      </c>
      <c r="G2375" s="289">
        <v>1.071849E-4</v>
      </c>
      <c r="H2375" s="289">
        <v>1.0120687E-4</v>
      </c>
      <c r="I2375" s="289">
        <v>3.4732102000000001E-3</v>
      </c>
      <c r="J2375" s="289">
        <v>4.5775086000000002E-4</v>
      </c>
      <c r="K2375" s="289">
        <v>1.3942649999999999E-5</v>
      </c>
      <c r="L2375" s="289">
        <v>8.9469316999999998E-4</v>
      </c>
      <c r="M2375" s="289">
        <v>0</v>
      </c>
      <c r="N2375" s="289">
        <v>0</v>
      </c>
      <c r="O2375" s="289">
        <v>0</v>
      </c>
      <c r="P2375" s="227">
        <f t="shared" si="476"/>
        <v>0.51851414814814811</v>
      </c>
      <c r="Q2375" s="291">
        <v>11.133839</v>
      </c>
      <c r="R2375" s="291">
        <v>6.2986456000000004</v>
      </c>
      <c r="S2375" s="291">
        <v>4.1502882999999997</v>
      </c>
      <c r="T2375" s="291">
        <v>2.4905829000000001E-6</v>
      </c>
      <c r="U2375" s="291">
        <v>0.13873664999999999</v>
      </c>
      <c r="V2375" s="291">
        <v>7.7996878000000006E-2</v>
      </c>
      <c r="W2375" s="291">
        <v>0.46816907000000002</v>
      </c>
      <c r="X2375" s="257">
        <f t="shared" si="477"/>
        <v>4.6628203322351201E-2</v>
      </c>
      <c r="Y2375" s="257">
        <f t="shared" si="478"/>
        <v>1.8750792843520003E-2</v>
      </c>
      <c r="Z2375" s="257">
        <f t="shared" si="479"/>
        <v>9.8732147549311991E-3</v>
      </c>
      <c r="AA2375" s="257">
        <f t="shared" si="480"/>
        <v>1.80041957239E-2</v>
      </c>
      <c r="AB2375" s="289">
        <v>1.4400364000000001E-2</v>
      </c>
      <c r="AC2375" s="289">
        <v>1.2560842999999999E-6</v>
      </c>
      <c r="AD2375" s="289">
        <v>7.0297477000000005E-4</v>
      </c>
      <c r="AE2375" s="289">
        <v>8.3766921999999999E-7</v>
      </c>
      <c r="AF2375" s="289">
        <v>3.5124289E-3</v>
      </c>
      <c r="AG2375" s="289">
        <v>1.3293142000000001E-4</v>
      </c>
      <c r="AH2375" s="289">
        <v>9.4175788999999992E-3</v>
      </c>
      <c r="AI2375" s="289">
        <v>2.8688569E-5</v>
      </c>
      <c r="AJ2375" s="289">
        <v>7.4011837999999999E-7</v>
      </c>
      <c r="AK2375" s="289">
        <v>1.1298707999999999E-5</v>
      </c>
      <c r="AL2375" s="289">
        <v>4.3570090999999998E-7</v>
      </c>
      <c r="AM2375" s="289">
        <v>1.6316411999999999E-9</v>
      </c>
      <c r="AN2375" s="289">
        <v>1.7191231000000001E-4</v>
      </c>
      <c r="AO2375" s="289">
        <v>7.2175666999999997E-5</v>
      </c>
      <c r="AP2375" s="289">
        <v>1.7038315E-4</v>
      </c>
      <c r="AQ2375" s="289">
        <v>3.2797239E-6</v>
      </c>
      <c r="AR2375" s="289">
        <v>1.8000915999999999E-2</v>
      </c>
      <c r="AT2375" s="193"/>
      <c r="AU2375" s="193"/>
      <c r="AV2375" s="193"/>
      <c r="AW2375" s="193"/>
      <c r="AX2375" s="193"/>
      <c r="AY2375" s="193"/>
      <c r="AZ2375" s="193"/>
      <c r="BA2375" s="193"/>
      <c r="BB2375" s="193"/>
      <c r="BC2375" s="193"/>
      <c r="BD2375" s="193"/>
      <c r="BE2375" s="315"/>
      <c r="BF2375" s="315"/>
      <c r="BG2375" s="315"/>
      <c r="BH2375" s="315"/>
      <c r="BI2375" s="315"/>
      <c r="BJ2375" s="315"/>
      <c r="BK2375" s="315"/>
    </row>
    <row r="2376" spans="1:63" x14ac:dyDescent="0.25">
      <c r="A2376" s="129"/>
      <c r="B2376" s="62" t="s">
        <v>5770</v>
      </c>
      <c r="C2376" s="288" t="s">
        <v>7138</v>
      </c>
      <c r="D2376" s="289">
        <v>0.13756326999999999</v>
      </c>
      <c r="E2376" s="289">
        <v>0.10406238</v>
      </c>
      <c r="F2376" s="289">
        <v>2.5996452E-2</v>
      </c>
      <c r="G2376" s="289">
        <v>1.59343E-4</v>
      </c>
      <c r="H2376" s="289">
        <v>1.5045594999999999E-4</v>
      </c>
      <c r="I2376" s="289">
        <v>5.1633368000000004E-3</v>
      </c>
      <c r="J2376" s="289">
        <v>6.8050068E-4</v>
      </c>
      <c r="K2376" s="289">
        <v>2.0727394000000001E-5</v>
      </c>
      <c r="L2376" s="289">
        <v>1.3300670000000001E-3</v>
      </c>
      <c r="M2376" s="289">
        <v>0</v>
      </c>
      <c r="N2376" s="289">
        <v>0</v>
      </c>
      <c r="O2376" s="289">
        <v>0</v>
      </c>
      <c r="P2376" s="227">
        <f t="shared" si="476"/>
        <v>0.77083244444444432</v>
      </c>
      <c r="Q2376" s="291">
        <v>16.551765</v>
      </c>
      <c r="R2376" s="291">
        <v>9.3636800000000004</v>
      </c>
      <c r="S2376" s="291">
        <v>6.1698933</v>
      </c>
      <c r="T2376" s="291">
        <v>3.7025454000000001E-6</v>
      </c>
      <c r="U2376" s="291">
        <v>0.2062484</v>
      </c>
      <c r="V2376" s="291">
        <v>0.11595156</v>
      </c>
      <c r="W2376" s="291">
        <v>0.69598857000000003</v>
      </c>
      <c r="X2376" s="257">
        <f t="shared" si="477"/>
        <v>6.9318326924837206E-2</v>
      </c>
      <c r="Y2376" s="257">
        <f t="shared" si="478"/>
        <v>2.78752667516E-2</v>
      </c>
      <c r="Z2376" s="257">
        <f t="shared" si="479"/>
        <v>1.4677698476737201E-2</v>
      </c>
      <c r="AA2376" s="257">
        <f t="shared" si="480"/>
        <v>2.6765361696500001E-2</v>
      </c>
      <c r="AB2376" s="289">
        <v>2.1407841E-2</v>
      </c>
      <c r="AC2376" s="289">
        <v>1.8673175000000001E-6</v>
      </c>
      <c r="AD2376" s="289">
        <v>1.0450549E-3</v>
      </c>
      <c r="AE2376" s="289">
        <v>1.2452940999999999E-6</v>
      </c>
      <c r="AF2376" s="289">
        <v>5.2216399999999996E-3</v>
      </c>
      <c r="AG2376" s="289">
        <v>1.9761824000000001E-4</v>
      </c>
      <c r="AH2376" s="289">
        <v>1.4000342000000001E-2</v>
      </c>
      <c r="AI2376" s="289">
        <v>4.2648943999999998E-5</v>
      </c>
      <c r="AJ2376" s="289">
        <v>1.1002733E-6</v>
      </c>
      <c r="AK2376" s="289">
        <v>1.6796863000000001E-5</v>
      </c>
      <c r="AL2376" s="289">
        <v>6.4772080999999995E-7</v>
      </c>
      <c r="AM2376" s="289">
        <v>2.4256272E-9</v>
      </c>
      <c r="AN2376" s="289">
        <v>2.5556793999999999E-4</v>
      </c>
      <c r="AO2376" s="289">
        <v>1.0729765E-4</v>
      </c>
      <c r="AP2376" s="289">
        <v>2.5329466000000001E-4</v>
      </c>
      <c r="AQ2376" s="289">
        <v>4.8756965000000002E-6</v>
      </c>
      <c r="AR2376" s="289">
        <v>2.6760486E-2</v>
      </c>
      <c r="AT2376" s="193"/>
      <c r="AU2376" s="193"/>
      <c r="AV2376" s="193"/>
      <c r="AW2376" s="193"/>
      <c r="AX2376" s="193"/>
      <c r="AY2376" s="193"/>
      <c r="AZ2376" s="193"/>
      <c r="BA2376" s="193"/>
      <c r="BB2376" s="193"/>
      <c r="BC2376" s="193"/>
      <c r="BD2376" s="193"/>
      <c r="BE2376" s="315"/>
      <c r="BF2376" s="315"/>
      <c r="BG2376" s="315"/>
      <c r="BH2376" s="315"/>
      <c r="BI2376" s="315"/>
      <c r="BJ2376" s="315"/>
      <c r="BK2376" s="315"/>
    </row>
    <row r="2377" spans="1:63" x14ac:dyDescent="0.25">
      <c r="A2377" s="129"/>
      <c r="B2377" s="62" t="s">
        <v>5770</v>
      </c>
      <c r="C2377" s="288" t="s">
        <v>7139</v>
      </c>
      <c r="D2377" s="289">
        <v>0.22514445999999999</v>
      </c>
      <c r="E2377" s="289">
        <v>0.17031487000000001</v>
      </c>
      <c r="F2377" s="289">
        <v>4.2547384000000001E-2</v>
      </c>
      <c r="G2377" s="289">
        <v>2.6079050000000001E-4</v>
      </c>
      <c r="H2377" s="289">
        <v>2.4624541999999997E-4</v>
      </c>
      <c r="I2377" s="289">
        <v>8.4506330000000008E-3</v>
      </c>
      <c r="J2377" s="289">
        <v>1.1137491000000001E-3</v>
      </c>
      <c r="K2377" s="289">
        <v>3.3923722999999998E-5</v>
      </c>
      <c r="L2377" s="289">
        <v>2.1768690000000001E-3</v>
      </c>
      <c r="M2377" s="289">
        <v>0</v>
      </c>
      <c r="N2377" s="289">
        <v>0</v>
      </c>
      <c r="O2377" s="289">
        <v>0</v>
      </c>
      <c r="P2377" s="227">
        <f t="shared" si="476"/>
        <v>1.2615916296296297</v>
      </c>
      <c r="Q2377" s="291">
        <v>27.089632999999999</v>
      </c>
      <c r="R2377" s="291">
        <v>15.325172</v>
      </c>
      <c r="S2377" s="291">
        <v>10.098025</v>
      </c>
      <c r="T2377" s="291">
        <v>6.0598125E-6</v>
      </c>
      <c r="U2377" s="291">
        <v>0.33755875000000002</v>
      </c>
      <c r="V2377" s="291">
        <v>0.18977342</v>
      </c>
      <c r="W2377" s="291">
        <v>1.1390975000000001</v>
      </c>
      <c r="X2377" s="257">
        <f t="shared" si="477"/>
        <v>0.11345061592413</v>
      </c>
      <c r="Y2377" s="257">
        <f t="shared" si="478"/>
        <v>4.5622366990699999E-2</v>
      </c>
      <c r="Z2377" s="257">
        <f t="shared" si="479"/>
        <v>2.4022420070029998E-2</v>
      </c>
      <c r="AA2377" s="257">
        <f t="shared" si="480"/>
        <v>4.3805828863400002E-2</v>
      </c>
      <c r="AB2377" s="289">
        <v>3.5037381999999999E-2</v>
      </c>
      <c r="AC2377" s="289">
        <v>3.0561660999999999E-6</v>
      </c>
      <c r="AD2377" s="289">
        <v>1.7104009E-3</v>
      </c>
      <c r="AE2377" s="289">
        <v>2.0381245999999999E-6</v>
      </c>
      <c r="AF2377" s="289">
        <v>8.5460556999999993E-3</v>
      </c>
      <c r="AG2377" s="289">
        <v>3.2343409999999997E-4</v>
      </c>
      <c r="AH2377" s="289">
        <v>2.2913817E-2</v>
      </c>
      <c r="AI2377" s="289">
        <v>6.9801872000000003E-5</v>
      </c>
      <c r="AJ2377" s="289">
        <v>1.8007746E-6</v>
      </c>
      <c r="AK2377" s="289">
        <v>2.7490774E-5</v>
      </c>
      <c r="AL2377" s="289">
        <v>1.0600994999999999E-6</v>
      </c>
      <c r="AM2377" s="289">
        <v>3.9699300000000002E-9</v>
      </c>
      <c r="AN2377" s="289">
        <v>4.1827812999999998E-4</v>
      </c>
      <c r="AO2377" s="289">
        <v>1.756099E-4</v>
      </c>
      <c r="AP2377" s="289">
        <v>4.1455754999999999E-4</v>
      </c>
      <c r="AQ2377" s="289">
        <v>7.9798633999999998E-6</v>
      </c>
      <c r="AR2377" s="289">
        <v>4.3797849E-2</v>
      </c>
      <c r="AT2377" s="193"/>
      <c r="AU2377" s="193"/>
      <c r="AV2377" s="193"/>
      <c r="AW2377" s="193"/>
      <c r="AX2377" s="193"/>
      <c r="AY2377" s="193"/>
      <c r="AZ2377" s="193"/>
      <c r="BA2377" s="193"/>
      <c r="BB2377" s="193"/>
      <c r="BC2377" s="193"/>
      <c r="BD2377" s="193"/>
      <c r="BE2377" s="315"/>
      <c r="BF2377" s="315"/>
      <c r="BG2377" s="315"/>
      <c r="BH2377" s="315"/>
      <c r="BI2377" s="315"/>
      <c r="BJ2377" s="315"/>
      <c r="BK2377" s="315"/>
    </row>
    <row r="2378" spans="1:63" x14ac:dyDescent="0.25">
      <c r="A2378" s="129"/>
      <c r="B2378" s="62" t="s">
        <v>5770</v>
      </c>
      <c r="C2378" s="288" t="s">
        <v>7140</v>
      </c>
      <c r="D2378" s="289">
        <v>13.508668</v>
      </c>
      <c r="E2378" s="289">
        <v>10.218892</v>
      </c>
      <c r="F2378" s="289">
        <v>2.5528430000000002</v>
      </c>
      <c r="G2378" s="289">
        <v>1.564743E-2</v>
      </c>
      <c r="H2378" s="289">
        <v>1.4774725000000001E-2</v>
      </c>
      <c r="I2378" s="289">
        <v>0.50703798</v>
      </c>
      <c r="J2378" s="289">
        <v>6.6824943999999997E-2</v>
      </c>
      <c r="K2378" s="289">
        <v>2.0354233999999999E-3</v>
      </c>
      <c r="L2378" s="289">
        <v>0.13061213999999999</v>
      </c>
      <c r="M2378" s="289">
        <v>0</v>
      </c>
      <c r="N2378" s="289">
        <v>0</v>
      </c>
      <c r="O2378" s="289">
        <v>0</v>
      </c>
      <c r="P2378" s="227">
        <f t="shared" si="476"/>
        <v>75.695496296296298</v>
      </c>
      <c r="Q2378" s="291">
        <v>1625.3779999999999</v>
      </c>
      <c r="R2378" s="291">
        <v>919.51031</v>
      </c>
      <c r="S2378" s="291">
        <v>605.88149999999996</v>
      </c>
      <c r="T2378" s="291">
        <v>3.6358875000000001E-4</v>
      </c>
      <c r="U2378" s="291">
        <v>20.253525</v>
      </c>
      <c r="V2378" s="291">
        <v>11.386405</v>
      </c>
      <c r="W2378" s="291">
        <v>68.345849999999999</v>
      </c>
      <c r="X2378" s="257">
        <f t="shared" si="477"/>
        <v>6.8070369695978004</v>
      </c>
      <c r="Y2378" s="257">
        <f t="shared" si="478"/>
        <v>2.7373419934499998</v>
      </c>
      <c r="Z2378" s="257">
        <f t="shared" si="479"/>
        <v>1.4413451843478005</v>
      </c>
      <c r="AA2378" s="257">
        <f t="shared" si="480"/>
        <v>2.6283497917999998</v>
      </c>
      <c r="AB2378" s="289">
        <v>2.1022428999999998</v>
      </c>
      <c r="AC2378" s="289">
        <v>1.8336997000000001E-4</v>
      </c>
      <c r="AD2378" s="289">
        <v>0.10262404999999999</v>
      </c>
      <c r="AE2378" s="289">
        <v>1.2228748000000001E-4</v>
      </c>
      <c r="AF2378" s="289">
        <v>0.51276334000000001</v>
      </c>
      <c r="AG2378" s="289">
        <v>1.9406046E-2</v>
      </c>
      <c r="AH2378" s="289">
        <v>1.3748290000000001</v>
      </c>
      <c r="AI2378" s="289">
        <v>4.1881122999999996E-3</v>
      </c>
      <c r="AJ2378" s="289">
        <v>1.0804647999999999E-4</v>
      </c>
      <c r="AK2378" s="289">
        <v>1.6494464000000001E-3</v>
      </c>
      <c r="AL2378" s="289">
        <v>6.3605972000000004E-5</v>
      </c>
      <c r="AM2378" s="289">
        <v>2.3819579999999999E-7</v>
      </c>
      <c r="AN2378" s="289">
        <v>2.5096687999999999E-2</v>
      </c>
      <c r="AO2378" s="289">
        <v>1.0536594E-2</v>
      </c>
      <c r="AP2378" s="289">
        <v>2.4873453E-2</v>
      </c>
      <c r="AQ2378" s="289">
        <v>4.7879180000000001E-4</v>
      </c>
      <c r="AR2378" s="289">
        <v>2.6278709999999998</v>
      </c>
      <c r="AT2378" s="193"/>
      <c r="AU2378" s="193"/>
      <c r="AV2378" s="193"/>
      <c r="AW2378" s="193"/>
      <c r="AX2378" s="193"/>
      <c r="AY2378" s="193"/>
      <c r="AZ2378" s="193"/>
      <c r="BA2378" s="193"/>
      <c r="BB2378" s="193"/>
      <c r="BC2378" s="193"/>
      <c r="BD2378" s="193"/>
      <c r="BE2378" s="315"/>
      <c r="BF2378" s="315"/>
      <c r="BG2378" s="315"/>
      <c r="BH2378" s="315"/>
      <c r="BI2378" s="315"/>
      <c r="BJ2378" s="315"/>
      <c r="BK2378" s="315"/>
    </row>
    <row r="2379" spans="1:63" x14ac:dyDescent="0.25">
      <c r="A2379" s="129"/>
      <c r="B2379" s="62" t="s">
        <v>5770</v>
      </c>
      <c r="C2379" s="288" t="s">
        <v>7141</v>
      </c>
      <c r="D2379" s="289">
        <v>5.8537559999999997</v>
      </c>
      <c r="E2379" s="289">
        <v>4.4281864999999998</v>
      </c>
      <c r="F2379" s="289">
        <v>1.1062320000000001</v>
      </c>
      <c r="G2379" s="289">
        <v>6.7805531000000004E-3</v>
      </c>
      <c r="H2379" s="289">
        <v>6.4023808999999999E-3</v>
      </c>
      <c r="I2379" s="289">
        <v>0.21971646</v>
      </c>
      <c r="J2379" s="289">
        <v>2.8957475999999999E-2</v>
      </c>
      <c r="K2379" s="289">
        <v>8.8201678999999999E-4</v>
      </c>
      <c r="L2379" s="289">
        <v>5.6598594000000002E-2</v>
      </c>
      <c r="M2379" s="289">
        <v>0</v>
      </c>
      <c r="N2379" s="289">
        <v>0</v>
      </c>
      <c r="O2379" s="289">
        <v>0</v>
      </c>
      <c r="P2379" s="227">
        <f t="shared" si="476"/>
        <v>32.801381481481478</v>
      </c>
      <c r="Q2379" s="291">
        <v>704.33045000000004</v>
      </c>
      <c r="R2379" s="291">
        <v>398.45447000000001</v>
      </c>
      <c r="S2379" s="291">
        <v>262.54865000000001</v>
      </c>
      <c r="T2379" s="291">
        <v>1.5755511999999999E-4</v>
      </c>
      <c r="U2379" s="291">
        <v>8.7765275000000003</v>
      </c>
      <c r="V2379" s="291">
        <v>4.9341090999999997</v>
      </c>
      <c r="W2379" s="291">
        <v>29.616534999999999</v>
      </c>
      <c r="X2379" s="257">
        <f t="shared" si="477"/>
        <v>2.9497160567661802</v>
      </c>
      <c r="Y2379" s="257">
        <f t="shared" si="478"/>
        <v>1.1861815512590002</v>
      </c>
      <c r="Z2379" s="257">
        <f t="shared" si="479"/>
        <v>0.62458292905718005</v>
      </c>
      <c r="AA2379" s="257">
        <f t="shared" si="480"/>
        <v>1.13895157645</v>
      </c>
      <c r="AB2379" s="289">
        <v>0.91097194000000004</v>
      </c>
      <c r="AC2379" s="289">
        <v>7.9460319000000001E-5</v>
      </c>
      <c r="AD2379" s="289">
        <v>4.4470423000000002E-2</v>
      </c>
      <c r="AE2379" s="289">
        <v>5.2991239999999998E-5</v>
      </c>
      <c r="AF2379" s="289">
        <v>0.22219744999999999</v>
      </c>
      <c r="AG2379" s="289">
        <v>8.4092867000000009E-3</v>
      </c>
      <c r="AH2379" s="289">
        <v>0.59575924999999996</v>
      </c>
      <c r="AI2379" s="289">
        <v>1.8148487E-3</v>
      </c>
      <c r="AJ2379" s="289">
        <v>4.6820141000000001E-5</v>
      </c>
      <c r="AK2379" s="289">
        <v>7.1476011000000004E-4</v>
      </c>
      <c r="AL2379" s="289">
        <v>2.7562588E-5</v>
      </c>
      <c r="AM2379" s="289">
        <v>1.0321818E-7</v>
      </c>
      <c r="AN2379" s="289">
        <v>1.0875231000000001E-2</v>
      </c>
      <c r="AO2379" s="289">
        <v>4.5658573000000001E-3</v>
      </c>
      <c r="AP2379" s="289">
        <v>1.0778496E-2</v>
      </c>
      <c r="AQ2379" s="289">
        <v>2.0747644999999999E-4</v>
      </c>
      <c r="AR2379" s="289">
        <v>1.1387441</v>
      </c>
      <c r="AT2379" s="193"/>
      <c r="AU2379" s="193"/>
      <c r="AV2379" s="193"/>
      <c r="AW2379" s="193"/>
      <c r="AX2379" s="193"/>
      <c r="AY2379" s="193"/>
      <c r="AZ2379" s="193"/>
      <c r="BA2379" s="193"/>
      <c r="BB2379" s="193"/>
      <c r="BC2379" s="193"/>
      <c r="BD2379" s="193"/>
      <c r="BE2379" s="315"/>
      <c r="BF2379" s="315"/>
      <c r="BG2379" s="315"/>
      <c r="BH2379" s="315"/>
      <c r="BI2379" s="315"/>
      <c r="BJ2379" s="315"/>
      <c r="BK2379" s="315"/>
    </row>
    <row r="2380" spans="1:63" x14ac:dyDescent="0.25">
      <c r="A2380" s="129"/>
      <c r="B2380" s="62" t="s">
        <v>5770</v>
      </c>
      <c r="C2380" s="288" t="s">
        <v>7142</v>
      </c>
      <c r="D2380" s="289">
        <v>3.8724846999999998</v>
      </c>
      <c r="E2380" s="289">
        <v>2.9294156999999998</v>
      </c>
      <c r="F2380" s="289">
        <v>0.73181501000000004</v>
      </c>
      <c r="G2380" s="289">
        <v>4.4855967000000004E-3</v>
      </c>
      <c r="H2380" s="289">
        <v>4.2354211999999997E-3</v>
      </c>
      <c r="I2380" s="289">
        <v>0.14535089000000001</v>
      </c>
      <c r="J2380" s="289">
        <v>1.9156484000000001E-2</v>
      </c>
      <c r="K2380" s="289">
        <v>5.8348803000000005E-4</v>
      </c>
      <c r="L2380" s="289">
        <v>3.7442147000000002E-2</v>
      </c>
      <c r="M2380" s="289">
        <v>0</v>
      </c>
      <c r="N2380" s="289">
        <v>0</v>
      </c>
      <c r="O2380" s="289">
        <v>0</v>
      </c>
      <c r="P2380" s="227">
        <f t="shared" si="476"/>
        <v>21.699375555555552</v>
      </c>
      <c r="Q2380" s="291">
        <v>465.94168000000002</v>
      </c>
      <c r="R2380" s="291">
        <v>263.59294999999997</v>
      </c>
      <c r="S2380" s="291">
        <v>173.68602999999999</v>
      </c>
      <c r="T2380" s="291">
        <v>1.0422878000000001E-4</v>
      </c>
      <c r="U2380" s="291">
        <v>5.8060105000000002</v>
      </c>
      <c r="V2380" s="291">
        <v>3.2641029000000001</v>
      </c>
      <c r="W2380" s="291">
        <v>19.592476999999999</v>
      </c>
      <c r="X2380" s="257">
        <f t="shared" si="477"/>
        <v>1.9513506097797961</v>
      </c>
      <c r="Y2380" s="257">
        <f t="shared" si="478"/>
        <v>0.78470471340100001</v>
      </c>
      <c r="Z2380" s="257">
        <f t="shared" si="479"/>
        <v>0.41318563272879594</v>
      </c>
      <c r="AA2380" s="257">
        <f t="shared" si="480"/>
        <v>0.75346026364999996</v>
      </c>
      <c r="AB2380" s="289">
        <v>0.60264297</v>
      </c>
      <c r="AC2380" s="289">
        <v>5.2566057E-5</v>
      </c>
      <c r="AD2380" s="289">
        <v>2.9418895E-2</v>
      </c>
      <c r="AE2380" s="289">
        <v>3.5055743999999997E-5</v>
      </c>
      <c r="AF2380" s="289">
        <v>0.14699216000000001</v>
      </c>
      <c r="AG2380" s="289">
        <v>5.5630666000000004E-3</v>
      </c>
      <c r="AH2380" s="289">
        <v>0.39411765999999998</v>
      </c>
      <c r="AI2380" s="289">
        <v>1.2005922E-3</v>
      </c>
      <c r="AJ2380" s="289">
        <v>3.0973324000000003E-5</v>
      </c>
      <c r="AK2380" s="289">
        <v>4.7284131E-4</v>
      </c>
      <c r="AL2380" s="289">
        <v>1.8233712000000001E-5</v>
      </c>
      <c r="AM2380" s="289">
        <v>6.8282796000000005E-8</v>
      </c>
      <c r="AN2380" s="289">
        <v>7.1943837999999998E-3</v>
      </c>
      <c r="AO2380" s="289">
        <v>3.0204901999999999E-3</v>
      </c>
      <c r="AP2380" s="289">
        <v>7.1303898999999999E-3</v>
      </c>
      <c r="AQ2380" s="289">
        <v>1.3725365E-4</v>
      </c>
      <c r="AR2380" s="289">
        <v>0.75332301000000002</v>
      </c>
      <c r="AT2380" s="193"/>
      <c r="AU2380" s="193"/>
      <c r="AV2380" s="193"/>
      <c r="AW2380" s="193"/>
      <c r="AX2380" s="193"/>
      <c r="AY2380" s="193"/>
      <c r="AZ2380" s="193"/>
      <c r="BA2380" s="193"/>
      <c r="BB2380" s="193"/>
      <c r="BC2380" s="193"/>
      <c r="BD2380" s="193"/>
      <c r="BE2380" s="315"/>
      <c r="BF2380" s="315"/>
      <c r="BG2380" s="315"/>
      <c r="BH2380" s="315"/>
      <c r="BI2380" s="315"/>
      <c r="BJ2380" s="315"/>
      <c r="BK2380" s="315"/>
    </row>
    <row r="2381" spans="1:63" x14ac:dyDescent="0.25">
      <c r="A2381" s="129"/>
      <c r="B2381" s="62" t="s">
        <v>5770</v>
      </c>
      <c r="C2381" s="288" t="s">
        <v>7143</v>
      </c>
      <c r="D2381" s="289">
        <v>2.5036063999999998</v>
      </c>
      <c r="E2381" s="289">
        <v>1.8939013</v>
      </c>
      <c r="F2381" s="289">
        <v>0.47312691000000001</v>
      </c>
      <c r="G2381" s="289">
        <v>2.8999904E-3</v>
      </c>
      <c r="H2381" s="289">
        <v>2.7382490999999999E-3</v>
      </c>
      <c r="I2381" s="289">
        <v>9.3971039000000006E-2</v>
      </c>
      <c r="J2381" s="289">
        <v>1.2384890000000001E-2</v>
      </c>
      <c r="K2381" s="289">
        <v>3.7723180000000001E-4</v>
      </c>
      <c r="L2381" s="289">
        <v>2.4206782999999999E-2</v>
      </c>
      <c r="M2381" s="289">
        <v>0</v>
      </c>
      <c r="N2381" s="289">
        <v>0</v>
      </c>
      <c r="O2381" s="289">
        <v>0</v>
      </c>
      <c r="P2381" s="227">
        <f t="shared" si="476"/>
        <v>14.028898518518517</v>
      </c>
      <c r="Q2381" s="291">
        <v>301.23671000000002</v>
      </c>
      <c r="R2381" s="291">
        <v>170.41591</v>
      </c>
      <c r="S2381" s="291">
        <v>112.29004</v>
      </c>
      <c r="T2381" s="291">
        <v>6.7385114999999994E-5</v>
      </c>
      <c r="U2381" s="291">
        <v>3.7536532999999999</v>
      </c>
      <c r="V2381" s="291">
        <v>2.1102805</v>
      </c>
      <c r="W2381" s="291">
        <v>12.666764000000001</v>
      </c>
      <c r="X2381" s="257">
        <f t="shared" si="477"/>
        <v>1.2615708548706221</v>
      </c>
      <c r="Y2381" s="257">
        <f t="shared" si="478"/>
        <v>0.50732072271299999</v>
      </c>
      <c r="Z2381" s="257">
        <f t="shared" si="479"/>
        <v>0.26712931607662205</v>
      </c>
      <c r="AA2381" s="257">
        <f t="shared" si="480"/>
        <v>0.487120816081</v>
      </c>
      <c r="AB2381" s="289">
        <v>0.38961569000000001</v>
      </c>
      <c r="AC2381" s="289">
        <v>3.3984567000000003E-5</v>
      </c>
      <c r="AD2381" s="289">
        <v>1.9019657999999998E-2</v>
      </c>
      <c r="AE2381" s="289">
        <v>2.2663946000000001E-5</v>
      </c>
      <c r="AF2381" s="289">
        <v>9.5032139000000002E-2</v>
      </c>
      <c r="AG2381" s="289">
        <v>3.5965872000000001E-3</v>
      </c>
      <c r="AH2381" s="289">
        <v>0.25480164999999999</v>
      </c>
      <c r="AI2381" s="289">
        <v>7.7619680999999995E-4</v>
      </c>
      <c r="AJ2381" s="289">
        <v>2.0024614E-5</v>
      </c>
      <c r="AK2381" s="289">
        <v>3.0569739999999998E-4</v>
      </c>
      <c r="AL2381" s="289">
        <v>1.1788306999999999E-5</v>
      </c>
      <c r="AM2381" s="289">
        <v>4.4145622000000002E-8</v>
      </c>
      <c r="AN2381" s="289">
        <v>4.6512528000000001E-3</v>
      </c>
      <c r="AO2381" s="289">
        <v>1.9527819999999999E-3</v>
      </c>
      <c r="AP2381" s="289">
        <v>4.6098800000000002E-3</v>
      </c>
      <c r="AQ2381" s="289">
        <v>8.8736081E-5</v>
      </c>
      <c r="AR2381" s="289">
        <v>0.48703207999999998</v>
      </c>
      <c r="AT2381" s="193"/>
      <c r="AU2381" s="193"/>
      <c r="AV2381" s="193"/>
      <c r="AW2381" s="193"/>
      <c r="AX2381" s="193"/>
      <c r="AY2381" s="193"/>
      <c r="AZ2381" s="193"/>
      <c r="BA2381" s="193"/>
      <c r="BB2381" s="193"/>
      <c r="BC2381" s="193"/>
      <c r="BD2381" s="193"/>
      <c r="BE2381" s="315"/>
      <c r="BF2381" s="315"/>
      <c r="BG2381" s="315"/>
      <c r="BH2381" s="315"/>
      <c r="BI2381" s="315"/>
      <c r="BJ2381" s="315"/>
      <c r="BK2381" s="315"/>
    </row>
    <row r="2382" spans="1:63" x14ac:dyDescent="0.25">
      <c r="A2382" s="129"/>
      <c r="B2382" s="62" t="s">
        <v>5770</v>
      </c>
      <c r="C2382" s="288" t="s">
        <v>7144</v>
      </c>
      <c r="D2382" s="289">
        <v>1.7561268000000001</v>
      </c>
      <c r="E2382" s="289">
        <v>1.3284560000000001</v>
      </c>
      <c r="F2382" s="289">
        <v>0.33186959999999999</v>
      </c>
      <c r="G2382" s="289">
        <v>2.0341659E-3</v>
      </c>
      <c r="H2382" s="289">
        <v>1.9207142999999999E-3</v>
      </c>
      <c r="I2382" s="289">
        <v>6.5914937000000007E-2</v>
      </c>
      <c r="J2382" s="289">
        <v>8.6872427000000002E-3</v>
      </c>
      <c r="K2382" s="289">
        <v>2.6460504000000001E-4</v>
      </c>
      <c r="L2382" s="289">
        <v>1.6979577999999999E-2</v>
      </c>
      <c r="M2382" s="289">
        <v>0</v>
      </c>
      <c r="N2382" s="289">
        <v>0</v>
      </c>
      <c r="O2382" s="289">
        <v>0</v>
      </c>
      <c r="P2382" s="227">
        <f t="shared" si="476"/>
        <v>9.8404148148148156</v>
      </c>
      <c r="Q2382" s="291">
        <v>211.29912999999999</v>
      </c>
      <c r="R2382" s="291">
        <v>119.53634</v>
      </c>
      <c r="S2382" s="291">
        <v>78.764595</v>
      </c>
      <c r="T2382" s="291">
        <v>4.7266537E-5</v>
      </c>
      <c r="U2382" s="291">
        <v>2.6329582</v>
      </c>
      <c r="V2382" s="291">
        <v>1.4802327</v>
      </c>
      <c r="W2382" s="291">
        <v>8.8849605</v>
      </c>
      <c r="X2382" s="257">
        <f t="shared" si="477"/>
        <v>0.88491479931575401</v>
      </c>
      <c r="Y2382" s="257">
        <f t="shared" si="478"/>
        <v>0.35585446246799995</v>
      </c>
      <c r="Z2382" s="257">
        <f t="shared" si="479"/>
        <v>0.18737487391375399</v>
      </c>
      <c r="AA2382" s="257">
        <f t="shared" si="480"/>
        <v>0.34168546293399998</v>
      </c>
      <c r="AB2382" s="289">
        <v>0.27329157999999998</v>
      </c>
      <c r="AC2382" s="289">
        <v>2.3838096E-5</v>
      </c>
      <c r="AD2382" s="289">
        <v>1.3341127E-2</v>
      </c>
      <c r="AE2382" s="289">
        <v>1.5897372000000001E-5</v>
      </c>
      <c r="AF2382" s="289">
        <v>6.6659233999999998E-2</v>
      </c>
      <c r="AG2382" s="289">
        <v>2.522786E-3</v>
      </c>
      <c r="AH2382" s="289">
        <v>0.17872777000000001</v>
      </c>
      <c r="AI2382" s="289">
        <v>5.4445459999999998E-4</v>
      </c>
      <c r="AJ2382" s="289">
        <v>1.4046042000000001E-5</v>
      </c>
      <c r="AK2382" s="289">
        <v>2.1442803E-4</v>
      </c>
      <c r="AL2382" s="289">
        <v>8.2687763000000004E-6</v>
      </c>
      <c r="AM2382" s="289">
        <v>3.0965453999999999E-8</v>
      </c>
      <c r="AN2382" s="289">
        <v>3.2625694E-3</v>
      </c>
      <c r="AO2382" s="289">
        <v>1.3697571999999999E-3</v>
      </c>
      <c r="AP2382" s="289">
        <v>3.2335489E-3</v>
      </c>
      <c r="AQ2382" s="289">
        <v>6.2242934E-5</v>
      </c>
      <c r="AR2382" s="289">
        <v>0.34162322000000001</v>
      </c>
      <c r="AT2382" s="193"/>
      <c r="AU2382" s="193"/>
      <c r="AV2382" s="193"/>
      <c r="AW2382" s="193"/>
      <c r="AX2382" s="193"/>
      <c r="AY2382" s="193"/>
      <c r="AZ2382" s="193"/>
      <c r="BA2382" s="193"/>
      <c r="BB2382" s="193"/>
      <c r="BC2382" s="193"/>
      <c r="BD2382" s="193"/>
      <c r="BE2382" s="315"/>
      <c r="BF2382" s="315"/>
      <c r="BG2382" s="315"/>
      <c r="BH2382" s="315"/>
      <c r="BI2382" s="315"/>
      <c r="BJ2382" s="315"/>
      <c r="BK2382" s="315"/>
    </row>
    <row r="2383" spans="1:63" x14ac:dyDescent="0.25">
      <c r="A2383" s="129"/>
      <c r="B2383" s="62" t="s">
        <v>5770</v>
      </c>
      <c r="C2383" s="288" t="s">
        <v>7145</v>
      </c>
      <c r="D2383" s="289">
        <v>1.1707512</v>
      </c>
      <c r="E2383" s="289">
        <v>0.88563729999999996</v>
      </c>
      <c r="F2383" s="289">
        <v>0.22124640000000001</v>
      </c>
      <c r="G2383" s="289">
        <v>1.3561106E-3</v>
      </c>
      <c r="H2383" s="289">
        <v>1.2804762000000001E-3</v>
      </c>
      <c r="I2383" s="289">
        <v>4.3943292000000002E-2</v>
      </c>
      <c r="J2383" s="289">
        <v>5.7914951000000003E-3</v>
      </c>
      <c r="K2383" s="289">
        <v>1.7640336E-4</v>
      </c>
      <c r="L2383" s="289">
        <v>1.1319719000000001E-2</v>
      </c>
      <c r="M2383" s="289">
        <v>0</v>
      </c>
      <c r="N2383" s="289">
        <v>0</v>
      </c>
      <c r="O2383" s="289">
        <v>0</v>
      </c>
      <c r="P2383" s="227">
        <f t="shared" si="476"/>
        <v>6.5602762962962959</v>
      </c>
      <c r="Q2383" s="291">
        <v>140.86609000000001</v>
      </c>
      <c r="R2383" s="291">
        <v>79.690893000000003</v>
      </c>
      <c r="S2383" s="291">
        <v>52.509729999999998</v>
      </c>
      <c r="T2383" s="291">
        <v>3.1511024999999999E-5</v>
      </c>
      <c r="U2383" s="291">
        <v>1.7553055</v>
      </c>
      <c r="V2383" s="291">
        <v>0.98682181000000002</v>
      </c>
      <c r="W2383" s="291">
        <v>5.9233070000000003</v>
      </c>
      <c r="X2383" s="257">
        <f t="shared" si="477"/>
        <v>0.58994321350123591</v>
      </c>
      <c r="Y2383" s="257">
        <f t="shared" si="478"/>
        <v>0.23723631221200001</v>
      </c>
      <c r="Z2383" s="257">
        <f t="shared" si="479"/>
        <v>0.124916585999236</v>
      </c>
      <c r="AA2383" s="257">
        <f t="shared" si="480"/>
        <v>0.22779031528999999</v>
      </c>
      <c r="AB2383" s="289">
        <v>0.18219439000000001</v>
      </c>
      <c r="AC2383" s="289">
        <v>1.5892064000000001E-5</v>
      </c>
      <c r="AD2383" s="289">
        <v>8.8940845999999994E-3</v>
      </c>
      <c r="AE2383" s="289">
        <v>1.0598247999999999E-5</v>
      </c>
      <c r="AF2383" s="289">
        <v>4.4439489999999998E-2</v>
      </c>
      <c r="AG2383" s="289">
        <v>1.6818573E-3</v>
      </c>
      <c r="AH2383" s="289">
        <v>0.11915185</v>
      </c>
      <c r="AI2383" s="289">
        <v>3.6296973E-4</v>
      </c>
      <c r="AJ2383" s="289">
        <v>9.3640281000000003E-6</v>
      </c>
      <c r="AK2383" s="289">
        <v>1.4295202000000001E-4</v>
      </c>
      <c r="AL2383" s="289">
        <v>5.5125174999999997E-6</v>
      </c>
      <c r="AM2383" s="289">
        <v>2.0643635999999999E-8</v>
      </c>
      <c r="AN2383" s="289">
        <v>2.1750463E-3</v>
      </c>
      <c r="AO2383" s="289">
        <v>9.1317145999999995E-4</v>
      </c>
      <c r="AP2383" s="289">
        <v>2.1556993000000002E-3</v>
      </c>
      <c r="AQ2383" s="289">
        <v>4.1495290000000002E-5</v>
      </c>
      <c r="AR2383" s="289">
        <v>0.22774881999999999</v>
      </c>
      <c r="AT2383" s="193"/>
      <c r="AU2383" s="193"/>
      <c r="AV2383" s="193"/>
      <c r="AW2383" s="193"/>
      <c r="AX2383" s="193"/>
      <c r="AY2383" s="193"/>
      <c r="AZ2383" s="193"/>
      <c r="BA2383" s="193"/>
      <c r="BB2383" s="193"/>
      <c r="BC2383" s="193"/>
      <c r="BD2383" s="193"/>
      <c r="BE2383" s="315"/>
      <c r="BF2383" s="315"/>
      <c r="BG2383" s="315"/>
      <c r="BH2383" s="315"/>
      <c r="BI2383" s="315"/>
      <c r="BJ2383" s="315"/>
      <c r="BK2383" s="315"/>
    </row>
    <row r="2384" spans="1:63" x14ac:dyDescent="0.25">
      <c r="A2384" s="43"/>
      <c r="B2384" s="62" t="s">
        <v>5770</v>
      </c>
      <c r="C2384" s="288" t="s">
        <v>7146</v>
      </c>
      <c r="D2384" s="289">
        <v>0.87806340000000005</v>
      </c>
      <c r="E2384" s="289">
        <v>0.66422798000000005</v>
      </c>
      <c r="F2384" s="289">
        <v>0.16593479999999999</v>
      </c>
      <c r="G2384" s="289">
        <v>1.017083E-3</v>
      </c>
      <c r="H2384" s="289">
        <v>9.6035713000000003E-4</v>
      </c>
      <c r="I2384" s="289">
        <v>3.2957469000000003E-2</v>
      </c>
      <c r="J2384" s="289">
        <v>4.3436213000000003E-3</v>
      </c>
      <c r="K2384" s="289">
        <v>1.3230252E-4</v>
      </c>
      <c r="L2384" s="289">
        <v>8.4897892000000003E-3</v>
      </c>
      <c r="M2384" s="289">
        <v>0</v>
      </c>
      <c r="N2384" s="289">
        <v>0</v>
      </c>
      <c r="O2384" s="289">
        <v>0</v>
      </c>
      <c r="P2384" s="227">
        <f t="shared" si="476"/>
        <v>4.9202072592592589</v>
      </c>
      <c r="Q2384" s="291">
        <v>105.64957</v>
      </c>
      <c r="R2384" s="291">
        <v>59.768169999999998</v>
      </c>
      <c r="S2384" s="291">
        <v>39.382297000000001</v>
      </c>
      <c r="T2384" s="291">
        <v>2.3633269000000001E-5</v>
      </c>
      <c r="U2384" s="291">
        <v>1.3164791</v>
      </c>
      <c r="V2384" s="291">
        <v>0.74011636000000003</v>
      </c>
      <c r="W2384" s="291">
        <v>4.4424802000000003</v>
      </c>
      <c r="X2384" s="257">
        <f t="shared" si="477"/>
        <v>0.44245740170302694</v>
      </c>
      <c r="Y2384" s="257">
        <f t="shared" si="478"/>
        <v>0.17792723123399998</v>
      </c>
      <c r="Z2384" s="257">
        <f t="shared" si="479"/>
        <v>9.3687439002027001E-2</v>
      </c>
      <c r="AA2384" s="257">
        <f t="shared" si="480"/>
        <v>0.17084273146699999</v>
      </c>
      <c r="AB2384" s="289">
        <v>0.13664578999999999</v>
      </c>
      <c r="AC2384" s="289">
        <v>1.1919048E-5</v>
      </c>
      <c r="AD2384" s="289">
        <v>6.6705634999999998E-3</v>
      </c>
      <c r="AE2384" s="289">
        <v>7.9486860000000007E-6</v>
      </c>
      <c r="AF2384" s="289">
        <v>3.3329616999999999E-2</v>
      </c>
      <c r="AG2384" s="289">
        <v>1.261393E-3</v>
      </c>
      <c r="AH2384" s="289">
        <v>8.9363887000000003E-2</v>
      </c>
      <c r="AI2384" s="289">
        <v>2.7222729999999999E-4</v>
      </c>
      <c r="AJ2384" s="289">
        <v>7.0230211000000002E-6</v>
      </c>
      <c r="AK2384" s="289">
        <v>1.0721402E-4</v>
      </c>
      <c r="AL2384" s="289">
        <v>4.1343882000000001E-6</v>
      </c>
      <c r="AM2384" s="289">
        <v>1.5482726999999999E-8</v>
      </c>
      <c r="AN2384" s="289">
        <v>1.6312847E-3</v>
      </c>
      <c r="AO2384" s="289">
        <v>6.8487859000000001E-4</v>
      </c>
      <c r="AP2384" s="289">
        <v>1.6167745E-3</v>
      </c>
      <c r="AQ2384" s="289">
        <v>3.1121467E-5</v>
      </c>
      <c r="AR2384" s="289">
        <v>0.17081161</v>
      </c>
      <c r="AT2384" s="193"/>
      <c r="AU2384" s="193"/>
      <c r="AV2384" s="193"/>
      <c r="AW2384" s="193"/>
      <c r="AX2384" s="193"/>
      <c r="AY2384" s="193"/>
      <c r="AZ2384" s="193"/>
      <c r="BA2384" s="193"/>
      <c r="BB2384" s="193"/>
      <c r="BC2384" s="193"/>
      <c r="BD2384" s="193"/>
      <c r="BE2384" s="315"/>
      <c r="BF2384" s="315"/>
      <c r="BG2384" s="315"/>
      <c r="BH2384" s="315"/>
      <c r="BI2384" s="315"/>
      <c r="BJ2384" s="315"/>
      <c r="BK2384" s="315"/>
    </row>
    <row r="2385" spans="1:63" x14ac:dyDescent="0.25">
      <c r="A2385" s="43"/>
      <c r="B2385" s="62" t="s">
        <v>5770</v>
      </c>
      <c r="C2385" s="288" t="s">
        <v>7147</v>
      </c>
      <c r="D2385" s="289">
        <v>0.5853756</v>
      </c>
      <c r="E2385" s="289">
        <v>0.44281864999999998</v>
      </c>
      <c r="F2385" s="289">
        <v>0.1106232</v>
      </c>
      <c r="G2385" s="289">
        <v>6.7805530999999995E-4</v>
      </c>
      <c r="H2385" s="289">
        <v>6.4023808999999997E-4</v>
      </c>
      <c r="I2385" s="289">
        <v>2.1971646000000001E-2</v>
      </c>
      <c r="J2385" s="289">
        <v>2.8957475999999999E-3</v>
      </c>
      <c r="K2385" s="289">
        <v>8.8201679000000002E-5</v>
      </c>
      <c r="L2385" s="289">
        <v>5.6598593999999999E-3</v>
      </c>
      <c r="M2385" s="289">
        <v>0</v>
      </c>
      <c r="N2385" s="289">
        <v>0</v>
      </c>
      <c r="O2385" s="289">
        <v>0</v>
      </c>
      <c r="P2385" s="227">
        <f t="shared" si="476"/>
        <v>3.280138148148148</v>
      </c>
      <c r="Q2385" s="291">
        <v>70.433045000000007</v>
      </c>
      <c r="R2385" s="291">
        <v>39.845447</v>
      </c>
      <c r="S2385" s="291">
        <v>26.254864999999999</v>
      </c>
      <c r="T2385" s="291">
        <v>1.5755513000000001E-5</v>
      </c>
      <c r="U2385" s="291">
        <v>0.87765274999999998</v>
      </c>
      <c r="V2385" s="291">
        <v>0.49341090999999998</v>
      </c>
      <c r="W2385" s="291">
        <v>2.9616535000000002</v>
      </c>
      <c r="X2385" s="257">
        <f t="shared" si="477"/>
        <v>0.29497160567661801</v>
      </c>
      <c r="Y2385" s="257">
        <f t="shared" si="478"/>
        <v>0.11861815512590002</v>
      </c>
      <c r="Z2385" s="257">
        <f t="shared" si="479"/>
        <v>6.2458292905717999E-2</v>
      </c>
      <c r="AA2385" s="257">
        <f t="shared" si="480"/>
        <v>0.11389515764499999</v>
      </c>
      <c r="AB2385" s="289">
        <v>9.1097194000000006E-2</v>
      </c>
      <c r="AC2385" s="289">
        <v>7.9460319000000008E-6</v>
      </c>
      <c r="AD2385" s="289">
        <v>4.4470422999999997E-3</v>
      </c>
      <c r="AE2385" s="289">
        <v>5.2991239999999996E-6</v>
      </c>
      <c r="AF2385" s="289">
        <v>2.2219744999999999E-2</v>
      </c>
      <c r="AG2385" s="289">
        <v>8.4092867000000004E-4</v>
      </c>
      <c r="AH2385" s="289">
        <v>5.9575925000000002E-2</v>
      </c>
      <c r="AI2385" s="289">
        <v>1.8148487000000001E-4</v>
      </c>
      <c r="AJ2385" s="289">
        <v>4.6820141000000001E-6</v>
      </c>
      <c r="AK2385" s="289">
        <v>7.1476011000000002E-5</v>
      </c>
      <c r="AL2385" s="289">
        <v>2.7562587999999998E-6</v>
      </c>
      <c r="AM2385" s="289">
        <v>1.0321818E-8</v>
      </c>
      <c r="AN2385" s="289">
        <v>1.0875231E-3</v>
      </c>
      <c r="AO2385" s="289">
        <v>4.5658572999999998E-4</v>
      </c>
      <c r="AP2385" s="289">
        <v>1.0778496000000001E-3</v>
      </c>
      <c r="AQ2385" s="289">
        <v>2.0747645000000001E-5</v>
      </c>
      <c r="AR2385" s="289">
        <v>0.11387441</v>
      </c>
      <c r="AT2385" s="193"/>
      <c r="AU2385" s="193"/>
      <c r="AV2385" s="193"/>
      <c r="AW2385" s="193"/>
      <c r="AX2385" s="193"/>
      <c r="AY2385" s="193"/>
      <c r="AZ2385" s="193"/>
      <c r="BA2385" s="193"/>
      <c r="BB2385" s="193"/>
      <c r="BC2385" s="193"/>
      <c r="BD2385" s="193"/>
      <c r="BE2385" s="315"/>
      <c r="BF2385" s="315"/>
      <c r="BG2385" s="315"/>
      <c r="BH2385" s="315"/>
      <c r="BI2385" s="315"/>
      <c r="BJ2385" s="315"/>
      <c r="BK2385" s="315"/>
    </row>
    <row r="2386" spans="1:63" x14ac:dyDescent="0.25">
      <c r="A2386" s="135">
        <v>1</v>
      </c>
      <c r="B2386" s="62" t="s">
        <v>5770</v>
      </c>
      <c r="C2386" s="288" t="s">
        <v>7148</v>
      </c>
      <c r="D2386" s="289">
        <v>0.43948198999999999</v>
      </c>
      <c r="E2386" s="289">
        <v>0.33245461999999998</v>
      </c>
      <c r="F2386" s="289">
        <v>8.3052494000000004E-2</v>
      </c>
      <c r="G2386" s="289">
        <v>5.0906306000000001E-4</v>
      </c>
      <c r="H2386" s="289">
        <v>4.8067105999999998E-4</v>
      </c>
      <c r="I2386" s="289">
        <v>1.6495636000000001E-2</v>
      </c>
      <c r="J2386" s="289">
        <v>2.1740382000000002E-3</v>
      </c>
      <c r="K2386" s="289">
        <v>6.6219105999999994E-5</v>
      </c>
      <c r="L2386" s="289">
        <v>4.2492483000000003E-3</v>
      </c>
      <c r="M2386" s="289">
        <v>0</v>
      </c>
      <c r="N2386" s="289">
        <v>0</v>
      </c>
      <c r="O2386" s="289">
        <v>0</v>
      </c>
      <c r="P2386" s="227">
        <f t="shared" si="476"/>
        <v>2.4626268148148145</v>
      </c>
      <c r="Q2386" s="291">
        <v>52.878962999999999</v>
      </c>
      <c r="R2386" s="291">
        <v>29.914735</v>
      </c>
      <c r="S2386" s="291">
        <v>19.711345000000001</v>
      </c>
      <c r="T2386" s="291">
        <v>1.1828754E-5</v>
      </c>
      <c r="U2386" s="291">
        <v>0.65891467999999997</v>
      </c>
      <c r="V2386" s="291">
        <v>0.37043773000000002</v>
      </c>
      <c r="W2386" s="291">
        <v>2.2235182999999998</v>
      </c>
      <c r="X2386" s="257">
        <f t="shared" si="477"/>
        <v>0.2214556038043034</v>
      </c>
      <c r="Y2386" s="257">
        <f t="shared" si="478"/>
        <v>8.9054860925599985E-2</v>
      </c>
      <c r="Z2386" s="257">
        <f t="shared" si="479"/>
        <v>4.6891764185703406E-2</v>
      </c>
      <c r="AA2386" s="257">
        <f t="shared" si="480"/>
        <v>8.550897869299999E-2</v>
      </c>
      <c r="AB2386" s="289">
        <v>6.8392969999999997E-2</v>
      </c>
      <c r="AC2386" s="289">
        <v>5.9656363000000001E-6</v>
      </c>
      <c r="AD2386" s="289">
        <v>3.3387025E-3</v>
      </c>
      <c r="AE2386" s="289">
        <v>3.9784193E-6</v>
      </c>
      <c r="AF2386" s="289">
        <v>1.6681900999999999E-2</v>
      </c>
      <c r="AG2386" s="289">
        <v>6.3134336999999996E-4</v>
      </c>
      <c r="AH2386" s="289">
        <v>4.4727771E-2</v>
      </c>
      <c r="AI2386" s="289">
        <v>1.3625325E-4</v>
      </c>
      <c r="AJ2386" s="289">
        <v>3.5151120999999999E-6</v>
      </c>
      <c r="AK2386" s="289">
        <v>5.3661990000000002E-5</v>
      </c>
      <c r="AL2386" s="289">
        <v>2.0693143E-6</v>
      </c>
      <c r="AM2386" s="289">
        <v>7.7493033999999995E-9</v>
      </c>
      <c r="AN2386" s="289">
        <v>8.1647890999999998E-4</v>
      </c>
      <c r="AO2386" s="289">
        <v>3.4279052000000003E-4</v>
      </c>
      <c r="AP2386" s="289">
        <v>8.0921634000000002E-4</v>
      </c>
      <c r="AQ2386" s="289">
        <v>1.5576693E-5</v>
      </c>
      <c r="AR2386" s="289">
        <v>8.5493401999999996E-2</v>
      </c>
      <c r="AT2386" s="193"/>
      <c r="AU2386" s="193"/>
      <c r="AV2386" s="193"/>
      <c r="AW2386" s="193"/>
      <c r="AX2386" s="193"/>
      <c r="AY2386" s="193"/>
      <c r="AZ2386" s="193"/>
      <c r="BA2386" s="193"/>
      <c r="BB2386" s="193"/>
      <c r="BC2386" s="193"/>
      <c r="BD2386" s="193"/>
      <c r="BE2386" s="315"/>
      <c r="BF2386" s="315"/>
      <c r="BG2386" s="315"/>
      <c r="BH2386" s="315"/>
      <c r="BI2386" s="315"/>
      <c r="BJ2386" s="315"/>
      <c r="BK2386" s="315"/>
    </row>
    <row r="2387" spans="1:63" x14ac:dyDescent="0.25">
      <c r="A2387" s="135">
        <v>1</v>
      </c>
      <c r="B2387" s="62" t="s">
        <v>5770</v>
      </c>
      <c r="C2387" s="288" t="s">
        <v>7149</v>
      </c>
      <c r="D2387" s="289">
        <v>0.35122535999999999</v>
      </c>
      <c r="E2387" s="289">
        <v>0.26569119000000002</v>
      </c>
      <c r="F2387" s="289">
        <v>6.6373919000000003E-2</v>
      </c>
      <c r="G2387" s="289">
        <v>4.0683319E-4</v>
      </c>
      <c r="H2387" s="289">
        <v>3.8414284999999999E-4</v>
      </c>
      <c r="I2387" s="289">
        <v>1.3182987E-2</v>
      </c>
      <c r="J2387" s="289">
        <v>1.7374484999999999E-3</v>
      </c>
      <c r="K2387" s="289">
        <v>5.2921007000000003E-5</v>
      </c>
      <c r="L2387" s="289">
        <v>3.3959157E-3</v>
      </c>
      <c r="M2387" s="289">
        <v>0</v>
      </c>
      <c r="N2387" s="289">
        <v>0</v>
      </c>
      <c r="O2387" s="289">
        <v>0</v>
      </c>
      <c r="P2387" s="227">
        <f t="shared" si="476"/>
        <v>1.9680828888888888</v>
      </c>
      <c r="Q2387" s="291">
        <v>42.259827000000001</v>
      </c>
      <c r="R2387" s="291">
        <v>23.907267999999998</v>
      </c>
      <c r="S2387" s="291">
        <v>15.752919</v>
      </c>
      <c r="T2387" s="291">
        <v>9.4533075000000003E-6</v>
      </c>
      <c r="U2387" s="291">
        <v>0.52659164999999997</v>
      </c>
      <c r="V2387" s="291">
        <v>0.29604654000000002</v>
      </c>
      <c r="W2387" s="291">
        <v>1.7769921</v>
      </c>
      <c r="X2387" s="257">
        <f t="shared" si="477"/>
        <v>0.17698296206429082</v>
      </c>
      <c r="Y2387" s="257">
        <f t="shared" si="478"/>
        <v>7.1170892693500007E-2</v>
      </c>
      <c r="Z2387" s="257">
        <f t="shared" si="479"/>
        <v>3.747497578379079E-2</v>
      </c>
      <c r="AA2387" s="257">
        <f t="shared" si="480"/>
        <v>6.8337093587000006E-2</v>
      </c>
      <c r="AB2387" s="289">
        <v>5.4658315999999998E-2</v>
      </c>
      <c r="AC2387" s="289">
        <v>4.7676191000000001E-6</v>
      </c>
      <c r="AD2387" s="289">
        <v>2.6682253999999999E-3</v>
      </c>
      <c r="AE2387" s="289">
        <v>3.1794744000000001E-6</v>
      </c>
      <c r="AF2387" s="289">
        <v>1.3331847000000001E-2</v>
      </c>
      <c r="AG2387" s="289">
        <v>5.0455719999999995E-4</v>
      </c>
      <c r="AH2387" s="289">
        <v>3.5745554999999998E-2</v>
      </c>
      <c r="AI2387" s="289">
        <v>1.0889092000000001E-4</v>
      </c>
      <c r="AJ2387" s="289">
        <v>2.8092084000000001E-6</v>
      </c>
      <c r="AK2387" s="289">
        <v>4.2885607000000001E-5</v>
      </c>
      <c r="AL2387" s="289">
        <v>1.6537553E-6</v>
      </c>
      <c r="AM2387" s="289">
        <v>6.1930907999999996E-9</v>
      </c>
      <c r="AN2387" s="289">
        <v>6.5251388000000003E-4</v>
      </c>
      <c r="AO2387" s="289">
        <v>2.7395144000000001E-4</v>
      </c>
      <c r="AP2387" s="289">
        <v>6.4670978E-4</v>
      </c>
      <c r="AQ2387" s="289">
        <v>1.2448587000000001E-5</v>
      </c>
      <c r="AR2387" s="289">
        <v>6.8324645000000003E-2</v>
      </c>
      <c r="AT2387" s="193"/>
      <c r="AU2387" s="193"/>
      <c r="AV2387" s="193"/>
      <c r="AW2387" s="193"/>
      <c r="AX2387" s="193"/>
      <c r="AY2387" s="193"/>
      <c r="AZ2387" s="193"/>
      <c r="BA2387" s="193"/>
      <c r="BB2387" s="193"/>
      <c r="BC2387" s="193"/>
      <c r="BD2387" s="193"/>
      <c r="BE2387" s="315"/>
      <c r="BF2387" s="315"/>
      <c r="BG2387" s="315"/>
      <c r="BH2387" s="315"/>
      <c r="BI2387" s="315"/>
      <c r="BJ2387" s="315"/>
      <c r="BK2387" s="315"/>
    </row>
    <row r="2388" spans="1:63" x14ac:dyDescent="0.25">
      <c r="A2388" s="43"/>
      <c r="B2388" s="9" t="s">
        <v>5770</v>
      </c>
      <c r="C2388" s="25" t="s">
        <v>1152</v>
      </c>
      <c r="D2388" s="193">
        <v>0.6550975</v>
      </c>
      <c r="E2388" s="193">
        <v>0.41400392000000003</v>
      </c>
      <c r="F2388" s="193">
        <v>0.16186850999999999</v>
      </c>
      <c r="G2388" s="193">
        <v>4.9490418000000001E-2</v>
      </c>
      <c r="H2388" s="193">
        <v>6.8366556000000001E-4</v>
      </c>
      <c r="I2388" s="193">
        <v>1.7994247000000001E-2</v>
      </c>
      <c r="J2388" s="193">
        <v>1.1895508E-3</v>
      </c>
      <c r="K2388" s="193">
        <v>7.8923489000000001E-5</v>
      </c>
      <c r="L2388" s="193">
        <v>9.7882655000000006E-3</v>
      </c>
      <c r="M2388" s="193">
        <v>0</v>
      </c>
      <c r="N2388" s="193">
        <v>0</v>
      </c>
      <c r="O2388" s="193">
        <v>0</v>
      </c>
      <c r="P2388" s="199">
        <f t="shared" ref="P2388:P2394" si="481">E2388/0.135</f>
        <v>3.0666957037037035</v>
      </c>
      <c r="Q2388" s="240">
        <v>72.037846999999999</v>
      </c>
      <c r="R2388" s="99">
        <v>30.576767</v>
      </c>
      <c r="S2388" s="99">
        <v>17.0184</v>
      </c>
      <c r="T2388" s="99">
        <v>1.9338999999999999E-4</v>
      </c>
      <c r="U2388" s="99">
        <v>22.184000000000001</v>
      </c>
      <c r="V2388" s="99">
        <v>0.31788670000000002</v>
      </c>
      <c r="W2388" s="99">
        <v>1.9406000000000001</v>
      </c>
      <c r="X2388" s="241">
        <f t="shared" ref="X2388:X2394" si="482">SUM(Y2388:AA2388)</f>
        <v>0.36707600954804398</v>
      </c>
      <c r="Y2388" s="241">
        <f t="shared" ref="Y2388:Y2394" si="483">SUM(AB2388:AG2388)</f>
        <v>0.13100882753330001</v>
      </c>
      <c r="Z2388" s="241">
        <f t="shared" ref="Z2388:Z2394" si="484">SUM(AH2388:AP2388)</f>
        <v>0.15946936945974399</v>
      </c>
      <c r="AA2388" s="241">
        <f t="shared" ref="AA2388:AA2394" si="485">SUM(AQ2388:AR2388)</f>
        <v>7.6597812555000006E-2</v>
      </c>
      <c r="AB2388" s="258">
        <v>8.4006619000000005E-2</v>
      </c>
      <c r="AC2388" s="258">
        <v>7.4259064999999998E-6</v>
      </c>
      <c r="AD2388" s="258">
        <v>1.9571531999999999E-2</v>
      </c>
      <c r="AE2388" s="258">
        <v>5.2384567999999999E-6</v>
      </c>
      <c r="AF2388" s="258">
        <v>2.6873957E-2</v>
      </c>
      <c r="AG2388" s="258">
        <v>5.4405516999999997E-4</v>
      </c>
      <c r="AH2388" s="258">
        <v>5.4955039999999997E-2</v>
      </c>
      <c r="AI2388" s="258">
        <v>3.1235097E-4</v>
      </c>
      <c r="AJ2388" s="258">
        <v>2.5696939999999999E-4</v>
      </c>
      <c r="AK2388" s="258">
        <v>3.8920117000000001E-4</v>
      </c>
      <c r="AL2388" s="258">
        <v>3.9262582000000003E-5</v>
      </c>
      <c r="AM2388" s="258">
        <v>5.9567743999999999E-8</v>
      </c>
      <c r="AN2388" s="258">
        <v>0.10177692000000001</v>
      </c>
      <c r="AO2388" s="258">
        <v>4.8443477000000002E-4</v>
      </c>
      <c r="AP2388" s="258">
        <v>1.255131E-3</v>
      </c>
      <c r="AQ2388" s="258">
        <v>2.0592555E-5</v>
      </c>
      <c r="AR2388" s="258">
        <v>7.6577220000000001E-2</v>
      </c>
      <c r="AT2388" s="193"/>
      <c r="AU2388" s="193"/>
      <c r="AV2388" s="193"/>
      <c r="AW2388" s="193"/>
      <c r="AX2388" s="193"/>
      <c r="AY2388" s="193"/>
      <c r="AZ2388" s="193"/>
      <c r="BA2388" s="193"/>
      <c r="BB2388" s="193"/>
      <c r="BC2388" s="193"/>
      <c r="BD2388" s="193"/>
      <c r="BE2388" s="315"/>
      <c r="BF2388" s="315"/>
      <c r="BG2388" s="315"/>
      <c r="BH2388" s="315"/>
      <c r="BI2388" s="315"/>
      <c r="BJ2388" s="315"/>
      <c r="BK2388" s="315"/>
    </row>
    <row r="2389" spans="1:63" x14ac:dyDescent="0.25">
      <c r="A2389" s="43"/>
      <c r="B2389" s="9" t="s">
        <v>5770</v>
      </c>
      <c r="C2389" s="25" t="s">
        <v>1151</v>
      </c>
      <c r="D2389" s="193">
        <v>0.64293549999999999</v>
      </c>
      <c r="E2389" s="193">
        <v>0.41098181</v>
      </c>
      <c r="F2389" s="193">
        <v>0.15391305</v>
      </c>
      <c r="G2389" s="193">
        <v>4.7601006000000001E-2</v>
      </c>
      <c r="H2389" s="193">
        <v>7.1120603000000002E-4</v>
      </c>
      <c r="I2389" s="193">
        <v>1.9154793999999999E-2</v>
      </c>
      <c r="J2389" s="193">
        <v>-6.6722817000000004E-5</v>
      </c>
      <c r="K2389" s="193">
        <v>8.0160017000000005E-5</v>
      </c>
      <c r="L2389" s="193">
        <v>1.0560195E-2</v>
      </c>
      <c r="M2389" s="193">
        <v>0</v>
      </c>
      <c r="N2389" s="193">
        <v>0</v>
      </c>
      <c r="O2389" s="193">
        <v>0</v>
      </c>
      <c r="P2389" s="199">
        <f t="shared" si="481"/>
        <v>3.0443097037037035</v>
      </c>
      <c r="Q2389" s="240">
        <v>72.366614999999996</v>
      </c>
      <c r="R2389" s="99">
        <v>30.895613999999998</v>
      </c>
      <c r="S2389" s="99">
        <v>17.01952</v>
      </c>
      <c r="T2389" s="99">
        <v>1.3826999999999999E-4</v>
      </c>
      <c r="U2389" s="99">
        <v>22.189</v>
      </c>
      <c r="V2389" s="99">
        <v>0.31724279999999999</v>
      </c>
      <c r="W2389" s="99">
        <v>1.9451000000000001</v>
      </c>
      <c r="X2389" s="241">
        <f t="shared" si="482"/>
        <v>0.35216501490769703</v>
      </c>
      <c r="Y2389" s="241">
        <f t="shared" si="483"/>
        <v>0.1298155835457</v>
      </c>
      <c r="Z2389" s="241">
        <f t="shared" si="484"/>
        <v>0.14495616438599698</v>
      </c>
      <c r="AA2389" s="241">
        <f t="shared" si="485"/>
        <v>7.7393266975999991E-2</v>
      </c>
      <c r="AB2389" s="258">
        <v>8.3386745999999998E-2</v>
      </c>
      <c r="AC2389" s="258">
        <v>7.6421534000000007E-6</v>
      </c>
      <c r="AD2389" s="258">
        <v>1.9463182999999998E-2</v>
      </c>
      <c r="AE2389" s="258">
        <v>5.6865822999999996E-6</v>
      </c>
      <c r="AF2389" s="258">
        <v>2.6408265E-2</v>
      </c>
      <c r="AG2389" s="258">
        <v>5.4406080999999998E-4</v>
      </c>
      <c r="AH2389" s="258">
        <v>5.4550083999999999E-2</v>
      </c>
      <c r="AI2389" s="258">
        <v>2.9201820000000002E-4</v>
      </c>
      <c r="AJ2389" s="258">
        <v>2.4992529E-4</v>
      </c>
      <c r="AK2389" s="258">
        <v>3.4876211000000001E-4</v>
      </c>
      <c r="AL2389" s="258">
        <v>3.6278039999999997E-5</v>
      </c>
      <c r="AM2389" s="258">
        <v>5.8995996999999997E-8</v>
      </c>
      <c r="AN2389" s="258">
        <v>8.7744784000000006E-2</v>
      </c>
      <c r="AO2389" s="258">
        <v>5.0326825000000005E-4</v>
      </c>
      <c r="AP2389" s="258">
        <v>1.2309854999999999E-3</v>
      </c>
      <c r="AQ2389" s="258">
        <v>2.2323975999999999E-5</v>
      </c>
      <c r="AR2389" s="258">
        <v>7.7370942999999998E-2</v>
      </c>
      <c r="AT2389" s="193"/>
      <c r="AU2389" s="193"/>
      <c r="AV2389" s="193"/>
      <c r="AW2389" s="193"/>
      <c r="AX2389" s="193"/>
      <c r="AY2389" s="193"/>
      <c r="AZ2389" s="193"/>
      <c r="BA2389" s="193"/>
      <c r="BB2389" s="193"/>
      <c r="BC2389" s="193"/>
      <c r="BD2389" s="193"/>
      <c r="BE2389" s="315"/>
      <c r="BF2389" s="315"/>
      <c r="BG2389" s="315"/>
      <c r="BH2389" s="315"/>
      <c r="BI2389" s="315"/>
      <c r="BJ2389" s="315"/>
      <c r="BK2389" s="315"/>
    </row>
    <row r="2390" spans="1:63" x14ac:dyDescent="0.25">
      <c r="A2390" s="43"/>
      <c r="B2390" s="9" t="s">
        <v>5770</v>
      </c>
      <c r="C2390" s="25" t="s">
        <v>1150</v>
      </c>
      <c r="D2390" s="193">
        <v>6.2507016999999996</v>
      </c>
      <c r="E2390" s="193">
        <v>3.6554033000000001</v>
      </c>
      <c r="F2390" s="193">
        <v>1.8837113999999999</v>
      </c>
      <c r="G2390" s="193">
        <v>0.13553338000000001</v>
      </c>
      <c r="H2390" s="193">
        <v>4.2369139E-3</v>
      </c>
      <c r="I2390" s="193">
        <v>0.33229071999999998</v>
      </c>
      <c r="J2390" s="193">
        <v>0.13802112</v>
      </c>
      <c r="K2390" s="193">
        <v>2.1708674000000001E-3</v>
      </c>
      <c r="L2390" s="193">
        <v>9.9333935999999998E-2</v>
      </c>
      <c r="M2390" s="193">
        <v>0</v>
      </c>
      <c r="N2390" s="193">
        <v>0</v>
      </c>
      <c r="O2390" s="193">
        <v>0</v>
      </c>
      <c r="P2390" s="199">
        <f t="shared" si="481"/>
        <v>27.077061481481479</v>
      </c>
      <c r="Q2390" s="240">
        <v>324.91824000000003</v>
      </c>
      <c r="R2390" s="99">
        <v>249.79782</v>
      </c>
      <c r="S2390" s="99">
        <v>36.968400000000003</v>
      </c>
      <c r="T2390" s="99">
        <v>1.6825E-3</v>
      </c>
      <c r="U2390" s="99">
        <v>23.902999999999999</v>
      </c>
      <c r="V2390" s="99">
        <v>0.42233490000000001</v>
      </c>
      <c r="W2390" s="99">
        <v>13.824999999999999</v>
      </c>
      <c r="X2390" s="241">
        <f t="shared" si="482"/>
        <v>2.8216566484274099</v>
      </c>
      <c r="Y2390" s="241">
        <f t="shared" si="483"/>
        <v>1.2063802493309999</v>
      </c>
      <c r="Z2390" s="241">
        <f t="shared" si="484"/>
        <v>0.98984828317641005</v>
      </c>
      <c r="AA2390" s="241">
        <f t="shared" si="485"/>
        <v>0.62542811592000003</v>
      </c>
      <c r="AB2390" s="258">
        <v>0.75008578999999997</v>
      </c>
      <c r="AC2390" s="258">
        <v>2.8693405999999998E-5</v>
      </c>
      <c r="AD2390" s="258">
        <v>0.10175616</v>
      </c>
      <c r="AE2390" s="258">
        <v>7.4461014999999998E-5</v>
      </c>
      <c r="AF2390" s="258">
        <v>0.35343866000000002</v>
      </c>
      <c r="AG2390" s="258">
        <v>9.9648491E-4</v>
      </c>
      <c r="AH2390" s="258">
        <v>0.49085835</v>
      </c>
      <c r="AI2390" s="258">
        <v>3.2335663999999999E-3</v>
      </c>
      <c r="AJ2390" s="258">
        <v>9.6469101000000001E-4</v>
      </c>
      <c r="AK2390" s="258">
        <v>2.2078027E-2</v>
      </c>
      <c r="AL2390" s="258">
        <v>1.6901155E-4</v>
      </c>
      <c r="AM2390" s="258">
        <v>2.5781641000000002E-7</v>
      </c>
      <c r="AN2390" s="258">
        <v>0.45066110999999998</v>
      </c>
      <c r="AO2390" s="258">
        <v>1.2401502999999999E-2</v>
      </c>
      <c r="AP2390" s="258">
        <v>9.4817663999999992E-3</v>
      </c>
      <c r="AQ2390" s="258">
        <v>3.6405592000000002E-4</v>
      </c>
      <c r="AR2390" s="258">
        <v>0.62506406000000003</v>
      </c>
      <c r="AT2390" s="193"/>
      <c r="AU2390" s="193"/>
      <c r="AV2390" s="193"/>
      <c r="AW2390" s="193"/>
      <c r="AX2390" s="193"/>
      <c r="AY2390" s="193"/>
      <c r="AZ2390" s="193"/>
      <c r="BA2390" s="193"/>
      <c r="BB2390" s="193"/>
      <c r="BC2390" s="193"/>
      <c r="BD2390" s="193"/>
      <c r="BE2390" s="315"/>
      <c r="BF2390" s="315"/>
      <c r="BG2390" s="315"/>
      <c r="BH2390" s="315"/>
      <c r="BI2390" s="315"/>
      <c r="BJ2390" s="315"/>
      <c r="BK2390" s="315"/>
    </row>
    <row r="2391" spans="1:63" x14ac:dyDescent="0.25">
      <c r="A2391" s="43"/>
      <c r="B2391" s="9" t="s">
        <v>5770</v>
      </c>
      <c r="C2391" s="25" t="s">
        <v>1149</v>
      </c>
      <c r="D2391" s="193">
        <v>1.2082249</v>
      </c>
      <c r="E2391" s="193">
        <v>0.64767333999999999</v>
      </c>
      <c r="F2391" s="193">
        <v>0.37395866999999999</v>
      </c>
      <c r="G2391" s="193">
        <v>3.7136016000000001E-2</v>
      </c>
      <c r="H2391" s="193">
        <v>2.5912552999999999E-3</v>
      </c>
      <c r="I2391" s="193">
        <v>7.0928887999999995E-2</v>
      </c>
      <c r="J2391" s="193">
        <v>2.4746216000000001E-2</v>
      </c>
      <c r="K2391" s="193">
        <v>4.9211434000000004E-4</v>
      </c>
      <c r="L2391" s="193">
        <v>5.0698411999999998E-2</v>
      </c>
      <c r="M2391" s="193">
        <v>0</v>
      </c>
      <c r="N2391" s="193">
        <v>0</v>
      </c>
      <c r="O2391" s="193">
        <v>0</v>
      </c>
      <c r="P2391" s="199">
        <f t="shared" si="481"/>
        <v>4.7975802962962959</v>
      </c>
      <c r="Q2391" s="240">
        <v>169.03475</v>
      </c>
      <c r="R2391" s="99">
        <v>61.186509000000001</v>
      </c>
      <c r="S2391" s="99">
        <v>18.982880000000002</v>
      </c>
      <c r="T2391" s="99">
        <v>7.4967000000000002E-5</v>
      </c>
      <c r="U2391" s="99">
        <v>85.837999999999994</v>
      </c>
      <c r="V2391" s="99">
        <v>0.34449010000000002</v>
      </c>
      <c r="W2391" s="99">
        <v>2.6827999999999999</v>
      </c>
      <c r="X2391" s="241">
        <f t="shared" si="482"/>
        <v>0.88119644635084093</v>
      </c>
      <c r="Y2391" s="241">
        <f t="shared" si="483"/>
        <v>0.24810680976499994</v>
      </c>
      <c r="Z2391" s="241">
        <f t="shared" si="484"/>
        <v>0.47986258960584094</v>
      </c>
      <c r="AA2391" s="241">
        <f t="shared" si="485"/>
        <v>0.15322704697999998</v>
      </c>
      <c r="AB2391" s="258">
        <v>0.13294234999999999</v>
      </c>
      <c r="AC2391" s="258">
        <v>1.6557727E-5</v>
      </c>
      <c r="AD2391" s="258">
        <v>4.1666417999999997E-2</v>
      </c>
      <c r="AE2391" s="258">
        <v>1.4901307999999999E-5</v>
      </c>
      <c r="AF2391" s="258">
        <v>7.2861824000000006E-2</v>
      </c>
      <c r="AG2391" s="258">
        <v>6.0475872999999996E-4</v>
      </c>
      <c r="AH2391" s="258">
        <v>8.7009269E-2</v>
      </c>
      <c r="AI2391" s="258">
        <v>6.2145354000000001E-4</v>
      </c>
      <c r="AJ2391" s="258">
        <v>2.8862895999999999E-4</v>
      </c>
      <c r="AK2391" s="258">
        <v>6.8692671999999997E-4</v>
      </c>
      <c r="AL2391" s="258">
        <v>2.8801814000000001E-5</v>
      </c>
      <c r="AM2391" s="258">
        <v>8.9171841000000005E-8</v>
      </c>
      <c r="AN2391" s="258">
        <v>0.37130172</v>
      </c>
      <c r="AO2391" s="258">
        <v>1.1299491E-2</v>
      </c>
      <c r="AP2391" s="258">
        <v>8.6262093999999994E-3</v>
      </c>
      <c r="AQ2391" s="258">
        <v>1.1381698E-4</v>
      </c>
      <c r="AR2391" s="258">
        <v>0.15311322999999999</v>
      </c>
      <c r="AT2391" s="193"/>
      <c r="AU2391" s="193"/>
      <c r="AV2391" s="193"/>
      <c r="AW2391" s="193"/>
      <c r="AX2391" s="193"/>
      <c r="AY2391" s="193"/>
      <c r="AZ2391" s="193"/>
      <c r="BA2391" s="193"/>
      <c r="BB2391" s="193"/>
      <c r="BC2391" s="193"/>
      <c r="BD2391" s="193"/>
      <c r="BE2391" s="315"/>
      <c r="BF2391" s="315"/>
      <c r="BG2391" s="315"/>
      <c r="BH2391" s="315"/>
      <c r="BI2391" s="315"/>
      <c r="BJ2391" s="315"/>
      <c r="BK2391" s="315"/>
    </row>
    <row r="2392" spans="1:63" x14ac:dyDescent="0.25">
      <c r="A2392" s="43"/>
      <c r="B2392" s="9" t="s">
        <v>5770</v>
      </c>
      <c r="C2392" s="25" t="s">
        <v>1148</v>
      </c>
      <c r="D2392" s="193">
        <v>3.4198965000000001</v>
      </c>
      <c r="E2392" s="193">
        <v>1.9344897000000001</v>
      </c>
      <c r="F2392" s="193">
        <v>1.0420737</v>
      </c>
      <c r="G2392" s="193">
        <v>9.7950203999999999E-2</v>
      </c>
      <c r="H2392" s="193">
        <v>2.9057140999999998E-3</v>
      </c>
      <c r="I2392" s="193">
        <v>0.15310699999999999</v>
      </c>
      <c r="J2392" s="193">
        <v>0.11464204</v>
      </c>
      <c r="K2392" s="193">
        <v>2.0306049E-3</v>
      </c>
      <c r="L2392" s="193">
        <v>7.2697559999999994E-2</v>
      </c>
      <c r="M2392" s="193">
        <v>0</v>
      </c>
      <c r="N2392" s="193">
        <v>0</v>
      </c>
      <c r="O2392" s="193">
        <v>0</v>
      </c>
      <c r="P2392" s="199">
        <f t="shared" si="481"/>
        <v>14.329553333333333</v>
      </c>
      <c r="Q2392" s="240">
        <v>179.84335999999999</v>
      </c>
      <c r="R2392" s="99">
        <v>132.0119</v>
      </c>
      <c r="S2392" s="99">
        <v>20.030080000000002</v>
      </c>
      <c r="T2392" s="99">
        <v>1.6271E-3</v>
      </c>
      <c r="U2392" s="99">
        <v>21.628</v>
      </c>
      <c r="V2392" s="99">
        <v>0.14155470000000001</v>
      </c>
      <c r="W2392" s="99">
        <v>6.0301999999999998</v>
      </c>
      <c r="X2392" s="241">
        <f t="shared" si="482"/>
        <v>1.6987454154616302</v>
      </c>
      <c r="Y2392" s="241">
        <f t="shared" si="483"/>
        <v>0.63740041865800001</v>
      </c>
      <c r="Z2392" s="241">
        <f t="shared" si="484"/>
        <v>0.73064873953362997</v>
      </c>
      <c r="AA2392" s="241">
        <f t="shared" si="485"/>
        <v>0.33069625727000002</v>
      </c>
      <c r="AB2392" s="258">
        <v>0.39683565999999998</v>
      </c>
      <c r="AC2392" s="258">
        <v>2.0257518E-5</v>
      </c>
      <c r="AD2392" s="258">
        <v>5.3463765000000003E-2</v>
      </c>
      <c r="AE2392" s="258">
        <v>3.846251E-5</v>
      </c>
      <c r="AF2392" s="258">
        <v>0.18655345000000001</v>
      </c>
      <c r="AG2392" s="258">
        <v>4.8882362999999997E-4</v>
      </c>
      <c r="AH2392" s="258">
        <v>0.25968165999999998</v>
      </c>
      <c r="AI2392" s="258">
        <v>1.8566932E-3</v>
      </c>
      <c r="AJ2392" s="258">
        <v>6.3701195000000004E-4</v>
      </c>
      <c r="AK2392" s="258">
        <v>2.1453393000000001E-2</v>
      </c>
      <c r="AL2392" s="258">
        <v>1.3168412E-4</v>
      </c>
      <c r="AM2392" s="258">
        <v>1.4566363000000001E-7</v>
      </c>
      <c r="AN2392" s="258">
        <v>0.43294295999999999</v>
      </c>
      <c r="AO2392" s="258">
        <v>7.9375078999999998E-3</v>
      </c>
      <c r="AP2392" s="258">
        <v>6.0076836999999996E-3</v>
      </c>
      <c r="AQ2392" s="258">
        <v>2.2744727000000001E-4</v>
      </c>
      <c r="AR2392" s="258">
        <v>0.33046881</v>
      </c>
      <c r="AT2392" s="193"/>
      <c r="AU2392" s="193"/>
      <c r="AV2392" s="193"/>
      <c r="AW2392" s="193"/>
      <c r="AX2392" s="193"/>
      <c r="AY2392" s="193"/>
      <c r="AZ2392" s="193"/>
      <c r="BA2392" s="193"/>
      <c r="BB2392" s="193"/>
      <c r="BC2392" s="193"/>
      <c r="BD2392" s="193"/>
      <c r="BE2392" s="315"/>
      <c r="BF2392" s="315"/>
      <c r="BG2392" s="315"/>
      <c r="BH2392" s="315"/>
      <c r="BI2392" s="315"/>
      <c r="BJ2392" s="315"/>
      <c r="BK2392" s="315"/>
    </row>
    <row r="2393" spans="1:63" x14ac:dyDescent="0.25">
      <c r="A2393" s="43"/>
      <c r="B2393" s="9" t="s">
        <v>5770</v>
      </c>
      <c r="C2393" s="25" t="s">
        <v>1147</v>
      </c>
      <c r="D2393" s="193">
        <v>0.55900042000000005</v>
      </c>
      <c r="E2393" s="193">
        <v>0.34819542999999997</v>
      </c>
      <c r="F2393" s="193">
        <v>0.14300483999999999</v>
      </c>
      <c r="G2393" s="193">
        <v>4.3977054000000002E-2</v>
      </c>
      <c r="H2393" s="193">
        <v>5.7455012000000001E-4</v>
      </c>
      <c r="I2393" s="193">
        <v>1.4778471E-2</v>
      </c>
      <c r="J2393" s="193">
        <v>7.0624740000000004E-4</v>
      </c>
      <c r="K2393" s="193">
        <v>6.5255905999999996E-5</v>
      </c>
      <c r="L2393" s="193">
        <v>7.6985717999999998E-3</v>
      </c>
      <c r="M2393" s="193">
        <v>0</v>
      </c>
      <c r="N2393" s="193">
        <v>0</v>
      </c>
      <c r="O2393" s="193">
        <v>0</v>
      </c>
      <c r="P2393" s="199">
        <f t="shared" si="481"/>
        <v>2.579225407407407</v>
      </c>
      <c r="Q2393" s="240">
        <v>61.952858999999997</v>
      </c>
      <c r="R2393" s="99">
        <v>24.953142</v>
      </c>
      <c r="S2393" s="99">
        <v>13.55536</v>
      </c>
      <c r="T2393" s="99">
        <v>1.8715E-4</v>
      </c>
      <c r="U2393" s="99">
        <v>21.643999999999998</v>
      </c>
      <c r="V2393" s="99">
        <v>0.25297009999999998</v>
      </c>
      <c r="W2393" s="99">
        <v>1.5471999999999999</v>
      </c>
      <c r="X2393" s="241">
        <f t="shared" si="482"/>
        <v>0.32059970627808304</v>
      </c>
      <c r="Y2393" s="241">
        <f t="shared" si="483"/>
        <v>0.10990134440530001</v>
      </c>
      <c r="Z2393" s="241">
        <f t="shared" si="484"/>
        <v>0.14818851063178301</v>
      </c>
      <c r="AA2393" s="241">
        <f t="shared" si="485"/>
        <v>6.2509851241000003E-2</v>
      </c>
      <c r="AB2393" s="258">
        <v>7.0576831000000007E-2</v>
      </c>
      <c r="AC2393" s="258">
        <v>6.2016174999999996E-6</v>
      </c>
      <c r="AD2393" s="258">
        <v>1.5696536000000001E-2</v>
      </c>
      <c r="AE2393" s="258">
        <v>4.2930177999999996E-6</v>
      </c>
      <c r="AF2393" s="258">
        <v>2.3184124E-2</v>
      </c>
      <c r="AG2393" s="258">
        <v>4.3335877000000002E-4</v>
      </c>
      <c r="AH2393" s="258">
        <v>4.6167117000000001E-2</v>
      </c>
      <c r="AI2393" s="258">
        <v>2.8068160000000001E-4</v>
      </c>
      <c r="AJ2393" s="258">
        <v>2.1334610999999999E-4</v>
      </c>
      <c r="AK2393" s="258">
        <v>3.7285410000000003E-4</v>
      </c>
      <c r="AL2393" s="258">
        <v>3.5191168999999998E-5</v>
      </c>
      <c r="AM2393" s="258">
        <v>4.8312782999999998E-8</v>
      </c>
      <c r="AN2393" s="258">
        <v>9.9653924000000005E-2</v>
      </c>
      <c r="AO2393" s="258">
        <v>3.9654863999999998E-4</v>
      </c>
      <c r="AP2393" s="258">
        <v>1.0687997000000001E-3</v>
      </c>
      <c r="AQ2393" s="258">
        <v>1.6975240999999998E-5</v>
      </c>
      <c r="AR2393" s="258">
        <v>6.2492876000000003E-2</v>
      </c>
      <c r="AT2393" s="193"/>
      <c r="AU2393" s="193"/>
      <c r="AV2393" s="193"/>
      <c r="AW2393" s="193"/>
      <c r="AX2393" s="193"/>
      <c r="AY2393" s="193"/>
      <c r="AZ2393" s="193"/>
      <c r="BA2393" s="193"/>
      <c r="BB2393" s="193"/>
      <c r="BC2393" s="193"/>
      <c r="BD2393" s="193"/>
      <c r="BE2393" s="315"/>
      <c r="BF2393" s="315"/>
      <c r="BG2393" s="315"/>
      <c r="BH2393" s="315"/>
      <c r="BI2393" s="315"/>
      <c r="BJ2393" s="315"/>
      <c r="BK2393" s="315"/>
    </row>
    <row r="2394" spans="1:63" x14ac:dyDescent="0.25">
      <c r="A2394" s="43"/>
      <c r="B2394" s="9" t="s">
        <v>5770</v>
      </c>
      <c r="C2394" s="25" t="s">
        <v>6929</v>
      </c>
      <c r="D2394" s="193">
        <v>0.54707344999999996</v>
      </c>
      <c r="E2394" s="193">
        <v>0.34522857000000001</v>
      </c>
      <c r="F2394" s="193">
        <v>0.13520558999999999</v>
      </c>
      <c r="G2394" s="193">
        <v>4.2124898000000001E-2</v>
      </c>
      <c r="H2394" s="193">
        <v>6.0154325000000004E-4</v>
      </c>
      <c r="I2394" s="193">
        <v>1.5916353000000001E-2</v>
      </c>
      <c r="J2394" s="193">
        <v>-5.2533376000000001E-4</v>
      </c>
      <c r="K2394" s="193">
        <v>6.6465734000000003E-5</v>
      </c>
      <c r="L2394" s="193">
        <v>8.4553765999999999E-3</v>
      </c>
      <c r="M2394" s="193">
        <v>0</v>
      </c>
      <c r="N2394" s="193">
        <v>0</v>
      </c>
      <c r="O2394" s="193">
        <v>0</v>
      </c>
      <c r="P2394" s="199">
        <f t="shared" si="481"/>
        <v>2.5572486666666667</v>
      </c>
      <c r="Q2394" s="240">
        <v>62.276915000000002</v>
      </c>
      <c r="R2394" s="99">
        <v>25.266266000000002</v>
      </c>
      <c r="S2394" s="99">
        <v>13.556480000000001</v>
      </c>
      <c r="T2394" s="99">
        <v>1.3311E-4</v>
      </c>
      <c r="U2394" s="99">
        <v>21.65</v>
      </c>
      <c r="V2394" s="99">
        <v>0.25233630000000001</v>
      </c>
      <c r="W2394" s="99">
        <v>1.5517000000000001</v>
      </c>
      <c r="X2394" s="241">
        <f t="shared" si="482"/>
        <v>0.30598160296551002</v>
      </c>
      <c r="Y2394" s="241">
        <f t="shared" si="483"/>
        <v>0.10873044746609999</v>
      </c>
      <c r="Z2394" s="241">
        <f t="shared" si="484"/>
        <v>0.13396012475941002</v>
      </c>
      <c r="AA2394" s="241">
        <f t="shared" si="485"/>
        <v>6.3291030740000004E-2</v>
      </c>
      <c r="AB2394" s="258">
        <v>6.9968288000000003E-2</v>
      </c>
      <c r="AC2394" s="258">
        <v>6.4136271000000004E-6</v>
      </c>
      <c r="AD2394" s="258">
        <v>1.5590011000000001E-2</v>
      </c>
      <c r="AE2394" s="258">
        <v>4.7324090000000002E-6</v>
      </c>
      <c r="AF2394" s="258">
        <v>2.2727636999999998E-2</v>
      </c>
      <c r="AG2394" s="258">
        <v>4.3336543000000003E-4</v>
      </c>
      <c r="AH2394" s="258">
        <v>4.5769562E-2</v>
      </c>
      <c r="AI2394" s="258">
        <v>2.6074725000000001E-4</v>
      </c>
      <c r="AJ2394" s="258">
        <v>2.0643882999999999E-4</v>
      </c>
      <c r="AK2394" s="258">
        <v>3.3319988000000001E-4</v>
      </c>
      <c r="AL2394" s="258">
        <v>3.2263988999999998E-5</v>
      </c>
      <c r="AM2394" s="258">
        <v>4.7750409999999999E-8</v>
      </c>
      <c r="AN2394" s="258">
        <v>8.5897781000000006E-2</v>
      </c>
      <c r="AO2394" s="258">
        <v>4.1500565999999999E-4</v>
      </c>
      <c r="AP2394" s="258">
        <v>1.0450784E-3</v>
      </c>
      <c r="AQ2394" s="258">
        <v>1.8672740000000001E-5</v>
      </c>
      <c r="AR2394" s="258">
        <v>6.3272358000000001E-2</v>
      </c>
      <c r="AT2394" s="193"/>
      <c r="AU2394" s="193"/>
      <c r="AV2394" s="193"/>
      <c r="AW2394" s="193"/>
      <c r="AX2394" s="193"/>
      <c r="AY2394" s="193"/>
      <c r="AZ2394" s="193"/>
      <c r="BA2394" s="193"/>
      <c r="BB2394" s="193"/>
      <c r="BC2394" s="193"/>
      <c r="BD2394" s="193"/>
      <c r="BE2394" s="315"/>
      <c r="BF2394" s="315"/>
      <c r="BG2394" s="315"/>
      <c r="BH2394" s="315"/>
      <c r="BI2394" s="315"/>
      <c r="BJ2394" s="315"/>
      <c r="BK2394" s="315"/>
    </row>
    <row r="2395" spans="1:63" x14ac:dyDescent="0.25">
      <c r="A2395" s="43"/>
      <c r="B2395" s="43"/>
      <c r="C2395" s="43"/>
      <c r="D2395" s="195"/>
      <c r="E2395" s="195"/>
      <c r="F2395" s="195"/>
      <c r="G2395" s="195"/>
      <c r="H2395" s="195"/>
      <c r="I2395" s="195"/>
      <c r="J2395" s="195"/>
      <c r="K2395" s="195"/>
      <c r="L2395" s="195"/>
      <c r="M2395" s="195"/>
      <c r="N2395" s="195"/>
      <c r="O2395" s="195"/>
      <c r="P2395" s="195"/>
      <c r="Q2395" s="239"/>
      <c r="R2395" s="97"/>
      <c r="S2395" s="97"/>
      <c r="T2395" s="97"/>
      <c r="U2395" s="97"/>
      <c r="V2395" s="97"/>
      <c r="W2395" s="97"/>
      <c r="X2395" s="259"/>
      <c r="Y2395" s="259"/>
      <c r="Z2395" s="259"/>
      <c r="AA2395" s="258"/>
      <c r="AB2395" s="258"/>
      <c r="AC2395" s="258"/>
      <c r="AD2395" s="258"/>
      <c r="AE2395" s="258"/>
      <c r="AF2395" s="258"/>
      <c r="AG2395" s="258"/>
      <c r="AH2395" s="258"/>
      <c r="AI2395" s="258"/>
      <c r="AJ2395" s="258"/>
      <c r="AK2395" s="258"/>
      <c r="AL2395" s="258"/>
      <c r="AM2395" s="258"/>
      <c r="AN2395" s="258"/>
      <c r="AO2395" s="258"/>
      <c r="AP2395" s="258"/>
      <c r="AQ2395" s="258"/>
      <c r="AR2395" s="258"/>
      <c r="AT2395" s="193"/>
      <c r="AU2395" s="193"/>
      <c r="AV2395" s="193"/>
      <c r="AW2395" s="193"/>
      <c r="AX2395" s="193"/>
      <c r="AY2395" s="193"/>
      <c r="AZ2395" s="193"/>
      <c r="BA2395" s="193"/>
      <c r="BB2395" s="193"/>
      <c r="BC2395" s="193"/>
      <c r="BD2395" s="193"/>
      <c r="BE2395" s="315"/>
      <c r="BF2395" s="315"/>
      <c r="BG2395" s="315"/>
      <c r="BH2395" s="315"/>
      <c r="BI2395" s="315"/>
      <c r="BJ2395" s="315"/>
      <c r="BK2395" s="315"/>
    </row>
    <row r="2396" spans="1:63" x14ac:dyDescent="0.25">
      <c r="A2396" s="58" t="s">
        <v>549</v>
      </c>
      <c r="B2396" s="58"/>
      <c r="C2396" s="43"/>
      <c r="D2396" s="195"/>
      <c r="E2396" s="195"/>
      <c r="F2396" s="195"/>
      <c r="G2396" s="195"/>
      <c r="H2396" s="195"/>
      <c r="I2396" s="195"/>
      <c r="J2396" s="195"/>
      <c r="K2396" s="195"/>
      <c r="L2396" s="195"/>
      <c r="M2396" s="195"/>
      <c r="N2396" s="195"/>
      <c r="O2396" s="195"/>
      <c r="P2396" s="195"/>
      <c r="Q2396" s="239"/>
      <c r="R2396" s="97"/>
      <c r="S2396" s="97"/>
      <c r="T2396" s="97"/>
      <c r="U2396" s="97"/>
      <c r="V2396" s="97"/>
      <c r="W2396" s="97"/>
      <c r="X2396" s="259"/>
      <c r="Y2396" s="259"/>
      <c r="Z2396" s="259"/>
      <c r="AA2396" s="258"/>
      <c r="AB2396" s="258"/>
      <c r="AC2396" s="258"/>
      <c r="AD2396" s="258"/>
      <c r="AE2396" s="258"/>
      <c r="AF2396" s="258"/>
      <c r="AG2396" s="258"/>
      <c r="AH2396" s="258"/>
      <c r="AI2396" s="258"/>
      <c r="AJ2396" s="258"/>
      <c r="AK2396" s="258"/>
      <c r="AL2396" s="258"/>
      <c r="AM2396" s="258"/>
      <c r="AN2396" s="258"/>
      <c r="AO2396" s="258"/>
      <c r="AP2396" s="258"/>
      <c r="AQ2396" s="258"/>
      <c r="AR2396" s="258"/>
      <c r="AT2396" s="193"/>
      <c r="AU2396" s="193"/>
      <c r="AV2396" s="193"/>
      <c r="AW2396" s="193"/>
      <c r="AX2396" s="193"/>
      <c r="AY2396" s="193"/>
      <c r="AZ2396" s="193"/>
      <c r="BA2396" s="193"/>
      <c r="BB2396" s="193"/>
      <c r="BC2396" s="193"/>
      <c r="BD2396" s="193"/>
      <c r="BE2396" s="315"/>
      <c r="BF2396" s="315"/>
      <c r="BG2396" s="315"/>
      <c r="BH2396" s="315"/>
      <c r="BI2396" s="315"/>
      <c r="BJ2396" s="315"/>
      <c r="BK2396" s="315"/>
    </row>
    <row r="2397" spans="1:63" x14ac:dyDescent="0.25">
      <c r="A2397" s="43"/>
      <c r="B2397" s="9" t="s">
        <v>5770</v>
      </c>
      <c r="C2397" s="25" t="s">
        <v>1154</v>
      </c>
      <c r="D2397" s="193">
        <v>3.5795383E-5</v>
      </c>
      <c r="E2397" s="193">
        <v>2.254212E-5</v>
      </c>
      <c r="F2397" s="193">
        <v>5.8830661999999998E-6</v>
      </c>
      <c r="G2397" s="193">
        <v>1.0884311E-6</v>
      </c>
      <c r="H2397" s="193">
        <v>4.2245281999999999E-7</v>
      </c>
      <c r="I2397" s="193">
        <v>1.5806346000000001E-6</v>
      </c>
      <c r="J2397" s="193">
        <v>6.0637905999999999E-7</v>
      </c>
      <c r="K2397" s="193">
        <v>3.3619127000000002E-8</v>
      </c>
      <c r="L2397" s="193">
        <v>3.6386805E-6</v>
      </c>
      <c r="M2397" s="193">
        <v>0</v>
      </c>
      <c r="N2397" s="193">
        <v>0</v>
      </c>
      <c r="O2397" s="193">
        <v>0</v>
      </c>
      <c r="P2397" s="199">
        <f>E2397/0.135</f>
        <v>1.6697866666666667E-4</v>
      </c>
      <c r="Q2397" s="240">
        <v>5.9626603000000004E-3</v>
      </c>
      <c r="R2397" s="99">
        <v>1.7173942E-3</v>
      </c>
      <c r="S2397" s="99">
        <v>3.3185599999999999E-3</v>
      </c>
      <c r="T2397" s="99">
        <v>1.6767E-9</v>
      </c>
      <c r="U2397" s="99">
        <v>3.1791000000000002E-4</v>
      </c>
      <c r="V2397" s="99">
        <v>1.2804400000000001E-5</v>
      </c>
      <c r="W2397" s="99">
        <v>5.9599000000000002E-4</v>
      </c>
      <c r="X2397" s="241">
        <f>SUM(Y2397:AA2397)</f>
        <v>1.7034968215007301E-5</v>
      </c>
      <c r="Y2397" s="241">
        <f>SUM(AB2397:AG2397)</f>
        <v>8.1622767872699997E-6</v>
      </c>
      <c r="Z2397" s="241">
        <f>SUM(AH2397:AP2397)</f>
        <v>4.5636832295373002E-6</v>
      </c>
      <c r="AA2397" s="241">
        <f>SUM(AQ2397:AR2397)</f>
        <v>4.3090081981999998E-6</v>
      </c>
      <c r="AB2397" s="258">
        <v>4.6152159E-6</v>
      </c>
      <c r="AC2397" s="258">
        <v>6.2378537999999997E-10</v>
      </c>
      <c r="AD2397" s="258">
        <v>1.9003544E-6</v>
      </c>
      <c r="AE2397" s="258">
        <v>4.1853188999999999E-10</v>
      </c>
      <c r="AF2397" s="258">
        <v>1.5368559999999999E-6</v>
      </c>
      <c r="AG2397" s="258">
        <v>1.0880817E-7</v>
      </c>
      <c r="AH2397" s="258">
        <v>3.0203973999999998E-6</v>
      </c>
      <c r="AI2397" s="258">
        <v>8.2710349999999997E-9</v>
      </c>
      <c r="AJ2397" s="258">
        <v>9.5682784999999995E-9</v>
      </c>
      <c r="AK2397" s="258">
        <v>1.5879957E-8</v>
      </c>
      <c r="AL2397" s="258">
        <v>2.4562516000000002E-9</v>
      </c>
      <c r="AM2397" s="258">
        <v>4.6774373E-12</v>
      </c>
      <c r="AN2397" s="258">
        <v>5.1730827999999997E-7</v>
      </c>
      <c r="AO2397" s="258">
        <v>6.4039182000000002E-7</v>
      </c>
      <c r="AP2397" s="258">
        <v>3.4940552999999999E-7</v>
      </c>
      <c r="AQ2397" s="258">
        <v>9.0591982000000006E-9</v>
      </c>
      <c r="AR2397" s="258">
        <v>4.299949E-6</v>
      </c>
      <c r="AT2397" s="193"/>
      <c r="AU2397" s="193"/>
      <c r="AV2397" s="193"/>
      <c r="AW2397" s="193"/>
      <c r="AX2397" s="193"/>
      <c r="AY2397" s="193"/>
      <c r="AZ2397" s="193"/>
      <c r="BA2397" s="193"/>
      <c r="BB2397" s="193"/>
      <c r="BC2397" s="193"/>
      <c r="BD2397" s="193"/>
      <c r="BE2397" s="315"/>
      <c r="BF2397" s="315"/>
      <c r="BG2397" s="315"/>
      <c r="BH2397" s="315"/>
      <c r="BI2397" s="315"/>
      <c r="BJ2397" s="315"/>
      <c r="BK2397" s="315"/>
    </row>
    <row r="2398" spans="1:63" x14ac:dyDescent="0.25">
      <c r="A2398" s="43"/>
      <c r="B2398" s="9" t="s">
        <v>5770</v>
      </c>
      <c r="C2398" s="25" t="s">
        <v>1153</v>
      </c>
      <c r="D2398" s="193">
        <v>6.3996994999999997E-5</v>
      </c>
      <c r="E2398" s="193">
        <v>4.2920853000000002E-5</v>
      </c>
      <c r="F2398" s="193">
        <v>1.0997711999999999E-5</v>
      </c>
      <c r="G2398" s="193">
        <v>2.8452011000000001E-6</v>
      </c>
      <c r="H2398" s="193">
        <v>4.4770836999999999E-7</v>
      </c>
      <c r="I2398" s="193">
        <v>2.4751702999999999E-6</v>
      </c>
      <c r="J2398" s="193">
        <v>6.6686456E-7</v>
      </c>
      <c r="K2398" s="193">
        <v>3.7294412000000002E-8</v>
      </c>
      <c r="L2398" s="193">
        <v>3.6061920000000001E-6</v>
      </c>
      <c r="M2398" s="193">
        <v>0</v>
      </c>
      <c r="N2398" s="193">
        <v>0</v>
      </c>
      <c r="O2398" s="193">
        <v>0</v>
      </c>
      <c r="P2398" s="199">
        <f>E2398/0.135</f>
        <v>3.1793224444444444E-4</v>
      </c>
      <c r="Q2398" s="240">
        <v>6.1696314000000002E-3</v>
      </c>
      <c r="R2398" s="99">
        <v>3.5425032999999999E-3</v>
      </c>
      <c r="S2398" s="99">
        <v>2.0049120000000002E-3</v>
      </c>
      <c r="T2398" s="99">
        <v>2.2849999999999999E-9</v>
      </c>
      <c r="U2398" s="99">
        <v>3.4689999999999998E-4</v>
      </c>
      <c r="V2398" s="99">
        <v>3.6443799999999998E-5</v>
      </c>
      <c r="W2398" s="99">
        <v>2.3886999999999999E-4</v>
      </c>
      <c r="X2398" s="241">
        <f>SUM(Y2398:AA2398)</f>
        <v>3.0871124720521498E-5</v>
      </c>
      <c r="Y2398" s="241">
        <f>SUM(AB2398:AG2398)</f>
        <v>1.4554140358389999E-5</v>
      </c>
      <c r="Z2398" s="241">
        <f>SUM(AH2398:AP2398)</f>
        <v>7.4367571331315001E-6</v>
      </c>
      <c r="AA2398" s="241">
        <f>SUM(AQ2398:AR2398)</f>
        <v>8.8802272289999997E-6</v>
      </c>
      <c r="AB2398" s="258">
        <v>8.7995065000000005E-6</v>
      </c>
      <c r="AC2398" s="258">
        <v>8.0895449999999997E-10</v>
      </c>
      <c r="AD2398" s="258">
        <v>3.1859978000000001E-6</v>
      </c>
      <c r="AE2398" s="258">
        <v>6.5598088999999998E-10</v>
      </c>
      <c r="AF2398" s="258">
        <v>2.5031340999999998E-6</v>
      </c>
      <c r="AG2398" s="258">
        <v>6.4037022999999997E-8</v>
      </c>
      <c r="AH2398" s="258">
        <v>5.7590351000000001E-6</v>
      </c>
      <c r="AI2398" s="258">
        <v>1.6657476000000001E-8</v>
      </c>
      <c r="AJ2398" s="258">
        <v>2.5237385E-8</v>
      </c>
      <c r="AK2398" s="258">
        <v>1.8133401E-8</v>
      </c>
      <c r="AL2398" s="258">
        <v>3.7217468000000001E-9</v>
      </c>
      <c r="AM2398" s="258">
        <v>8.4743315000000004E-12</v>
      </c>
      <c r="AN2398" s="258">
        <v>5.6140417000000002E-7</v>
      </c>
      <c r="AO2398" s="258">
        <v>6.5942792999999998E-7</v>
      </c>
      <c r="AP2398" s="258">
        <v>3.9313144999999999E-7</v>
      </c>
      <c r="AQ2398" s="258">
        <v>8.8900289999999998E-9</v>
      </c>
      <c r="AR2398" s="258">
        <v>8.8713372000000004E-6</v>
      </c>
      <c r="AT2398" s="193"/>
      <c r="AU2398" s="193"/>
      <c r="AV2398" s="193"/>
      <c r="AW2398" s="193"/>
      <c r="AX2398" s="193"/>
      <c r="AY2398" s="193"/>
      <c r="AZ2398" s="193"/>
      <c r="BA2398" s="193"/>
      <c r="BB2398" s="193"/>
      <c r="BC2398" s="193"/>
      <c r="BD2398" s="193"/>
      <c r="BE2398" s="315"/>
      <c r="BF2398" s="315"/>
      <c r="BG2398" s="315"/>
      <c r="BH2398" s="315"/>
      <c r="BI2398" s="315"/>
      <c r="BJ2398" s="315"/>
      <c r="BK2398" s="315"/>
    </row>
    <row r="2399" spans="1:63" x14ac:dyDescent="0.25">
      <c r="A2399" s="58" t="s">
        <v>4971</v>
      </c>
      <c r="B2399" s="58"/>
      <c r="C2399" s="43"/>
      <c r="D2399" s="199"/>
      <c r="E2399" s="199"/>
      <c r="F2399" s="199"/>
      <c r="G2399" s="199"/>
      <c r="H2399" s="199"/>
      <c r="I2399" s="199"/>
      <c r="J2399" s="199"/>
      <c r="K2399" s="199"/>
      <c r="L2399" s="199"/>
      <c r="M2399" s="199"/>
      <c r="N2399" s="199"/>
      <c r="O2399" s="199"/>
      <c r="P2399" s="199"/>
      <c r="Q2399" s="239"/>
      <c r="R2399" s="97"/>
      <c r="S2399" s="97"/>
      <c r="T2399" s="97"/>
      <c r="U2399" s="97"/>
      <c r="V2399" s="97"/>
      <c r="W2399" s="97"/>
      <c r="X2399" s="259"/>
      <c r="Y2399" s="259"/>
      <c r="Z2399" s="259"/>
      <c r="AA2399" s="258"/>
      <c r="AB2399" s="258"/>
      <c r="AC2399" s="258"/>
      <c r="AD2399" s="258"/>
      <c r="AE2399" s="258"/>
      <c r="AF2399" s="258"/>
      <c r="AG2399" s="258"/>
      <c r="AH2399" s="258"/>
      <c r="AI2399" s="258"/>
      <c r="AJ2399" s="258"/>
      <c r="AK2399" s="258"/>
      <c r="AL2399" s="258"/>
      <c r="AM2399" s="258"/>
      <c r="AN2399" s="258"/>
      <c r="AO2399" s="258"/>
      <c r="AP2399" s="258"/>
      <c r="AQ2399" s="258"/>
      <c r="AR2399" s="258"/>
      <c r="AT2399" s="193"/>
      <c r="AU2399" s="193"/>
      <c r="AV2399" s="193"/>
      <c r="AW2399" s="193"/>
      <c r="AX2399" s="193"/>
      <c r="AY2399" s="193"/>
      <c r="AZ2399" s="193"/>
      <c r="BA2399" s="193"/>
      <c r="BB2399" s="193"/>
      <c r="BC2399" s="193"/>
      <c r="BD2399" s="193"/>
      <c r="BE2399" s="315"/>
      <c r="BF2399" s="315"/>
      <c r="BG2399" s="315"/>
      <c r="BH2399" s="315"/>
      <c r="BI2399" s="315"/>
      <c r="BJ2399" s="315"/>
      <c r="BK2399" s="315"/>
    </row>
    <row r="2400" spans="1:63" x14ac:dyDescent="0.25">
      <c r="A2400" s="9"/>
      <c r="B2400" s="9" t="s">
        <v>1264</v>
      </c>
      <c r="C2400" s="6" t="s">
        <v>2425</v>
      </c>
      <c r="D2400" s="193">
        <v>36804.550999999999</v>
      </c>
      <c r="E2400" s="193">
        <v>21581.998</v>
      </c>
      <c r="F2400" s="193">
        <v>5434.7071999999998</v>
      </c>
      <c r="G2400" s="193">
        <v>855.50081</v>
      </c>
      <c r="H2400" s="193">
        <v>191.90665999999999</v>
      </c>
      <c r="I2400" s="193">
        <v>1638.2772</v>
      </c>
      <c r="J2400" s="193">
        <v>804.55850999999996</v>
      </c>
      <c r="K2400" s="193">
        <v>39.863388</v>
      </c>
      <c r="L2400" s="193">
        <v>6257.7393000000002</v>
      </c>
      <c r="M2400" s="193">
        <v>0</v>
      </c>
      <c r="N2400" s="193">
        <v>0</v>
      </c>
      <c r="O2400" s="193">
        <v>0</v>
      </c>
      <c r="P2400" s="199">
        <f>E2400/0.135</f>
        <v>159866.65185185184</v>
      </c>
      <c r="Q2400" s="240">
        <v>1560152.5</v>
      </c>
      <c r="R2400" s="99">
        <v>1249510.3999999999</v>
      </c>
      <c r="S2400" s="99">
        <v>238761.60000000001</v>
      </c>
      <c r="T2400" s="99">
        <v>1.9109</v>
      </c>
      <c r="U2400" s="99">
        <v>8778</v>
      </c>
      <c r="V2400" s="99">
        <v>1849.596</v>
      </c>
      <c r="W2400" s="99">
        <v>61251</v>
      </c>
      <c r="X2400" s="241">
        <f>SUM(Y2400:AA2400)</f>
        <v>17891.667525736899</v>
      </c>
      <c r="Y2400" s="241">
        <f>SUM(AB2400:AG2400)</f>
        <v>8713.1011994</v>
      </c>
      <c r="Z2400" s="241">
        <f>SUM(AH2400:AP2400)</f>
        <v>6023.3264903369</v>
      </c>
      <c r="AA2400" s="241">
        <f>SUM(AQ2400:AR2400)</f>
        <v>3155.2398360000002</v>
      </c>
      <c r="AB2400" s="258">
        <v>4431.4250000000002</v>
      </c>
      <c r="AC2400" s="258">
        <v>0.37395133000000003</v>
      </c>
      <c r="AD2400" s="258">
        <v>2603.9861000000001</v>
      </c>
      <c r="AE2400" s="258">
        <v>0.39959266999999998</v>
      </c>
      <c r="AF2400" s="258">
        <v>1669.6084000000001</v>
      </c>
      <c r="AG2400" s="258">
        <v>7.3081554000000004</v>
      </c>
      <c r="AH2400" s="258">
        <v>2900.4137999999998</v>
      </c>
      <c r="AI2400" s="258">
        <v>6.5565360000000004</v>
      </c>
      <c r="AJ2400" s="258">
        <v>7.6290329000000003</v>
      </c>
      <c r="AK2400" s="258">
        <v>4.0847875</v>
      </c>
      <c r="AL2400" s="258">
        <v>1.6292146000000001</v>
      </c>
      <c r="AM2400" s="258">
        <v>5.2683369000000001E-3</v>
      </c>
      <c r="AN2400" s="258">
        <v>48.653351000000001</v>
      </c>
      <c r="AO2400" s="258">
        <v>2024.4716000000001</v>
      </c>
      <c r="AP2400" s="258">
        <v>1029.8829000000001</v>
      </c>
      <c r="AQ2400" s="258">
        <v>28.564436000000001</v>
      </c>
      <c r="AR2400" s="258">
        <v>3126.6754000000001</v>
      </c>
      <c r="AT2400" s="193"/>
      <c r="AU2400" s="193"/>
      <c r="AV2400" s="193"/>
      <c r="AW2400" s="193"/>
      <c r="AX2400" s="193"/>
      <c r="AY2400" s="193"/>
      <c r="AZ2400" s="193"/>
      <c r="BA2400" s="193"/>
      <c r="BB2400" s="193"/>
      <c r="BC2400" s="193"/>
      <c r="BD2400" s="193"/>
      <c r="BE2400" s="315"/>
      <c r="BF2400" s="315"/>
      <c r="BG2400" s="315"/>
      <c r="BH2400" s="315"/>
      <c r="BI2400" s="315"/>
      <c r="BJ2400" s="315"/>
      <c r="BK2400" s="315"/>
    </row>
    <row r="2401" spans="1:63" x14ac:dyDescent="0.25">
      <c r="A2401" s="9"/>
      <c r="B2401" s="43" t="s">
        <v>1264</v>
      </c>
      <c r="C2401" s="6" t="s">
        <v>2426</v>
      </c>
      <c r="D2401" s="193">
        <v>70865.592999999993</v>
      </c>
      <c r="E2401" s="193">
        <v>42925.224000000002</v>
      </c>
      <c r="F2401" s="193">
        <v>10540.298000000001</v>
      </c>
      <c r="G2401" s="193">
        <v>859.34671000000003</v>
      </c>
      <c r="H2401" s="193">
        <v>469.58312999999998</v>
      </c>
      <c r="I2401" s="193">
        <v>3362.4953999999998</v>
      </c>
      <c r="J2401" s="193">
        <v>1510.3348000000001</v>
      </c>
      <c r="K2401" s="193">
        <v>81.243076000000002</v>
      </c>
      <c r="L2401" s="193">
        <v>11117.067999999999</v>
      </c>
      <c r="M2401" s="193">
        <v>0</v>
      </c>
      <c r="N2401" s="193">
        <v>0</v>
      </c>
      <c r="O2401" s="193">
        <v>0</v>
      </c>
      <c r="P2401" s="199">
        <f>E2401/0.135</f>
        <v>317964.62222222221</v>
      </c>
      <c r="Q2401" s="240">
        <v>3291611.2</v>
      </c>
      <c r="R2401" s="99">
        <v>2706601.9</v>
      </c>
      <c r="S2401" s="99">
        <v>458270.4</v>
      </c>
      <c r="T2401" s="99">
        <v>4.5098000000000003</v>
      </c>
      <c r="U2401" s="99">
        <v>18823</v>
      </c>
      <c r="V2401" s="99">
        <v>4001.384</v>
      </c>
      <c r="W2401" s="99">
        <v>103910</v>
      </c>
      <c r="X2401" s="241">
        <f>SUM(Y2401:AA2401)</f>
        <v>39992.927108069598</v>
      </c>
      <c r="Y2401" s="241">
        <f>SUM(AB2401:AG2401)</f>
        <v>15267.885980679997</v>
      </c>
      <c r="Z2401" s="241">
        <f>SUM(AH2401:AP2401)</f>
        <v>17916.523976389599</v>
      </c>
      <c r="AA2401" s="241">
        <f>SUM(AQ2401:AR2401)</f>
        <v>6808.517151</v>
      </c>
      <c r="AB2401" s="258">
        <v>8813.8202999999994</v>
      </c>
      <c r="AC2401" s="258">
        <v>0.82532039000000001</v>
      </c>
      <c r="AD2401" s="258">
        <v>2956.4578999999999</v>
      </c>
      <c r="AE2401" s="258">
        <v>0.84033829000000004</v>
      </c>
      <c r="AF2401" s="258">
        <v>3481.0756999999999</v>
      </c>
      <c r="AG2401" s="258">
        <v>14.866422</v>
      </c>
      <c r="AH2401" s="258">
        <v>5768.7102999999997</v>
      </c>
      <c r="AI2401" s="258">
        <v>11.328671999999999</v>
      </c>
      <c r="AJ2401" s="258">
        <v>7.4400836000000004</v>
      </c>
      <c r="AK2401" s="258">
        <v>5.9778048999999998</v>
      </c>
      <c r="AL2401" s="258">
        <v>2.5377619</v>
      </c>
      <c r="AM2401" s="258">
        <v>7.6939896000000002E-3</v>
      </c>
      <c r="AN2401" s="258">
        <v>107.24216</v>
      </c>
      <c r="AO2401" s="258">
        <v>7936.6019999999999</v>
      </c>
      <c r="AP2401" s="258">
        <v>4076.6774999999998</v>
      </c>
      <c r="AQ2401" s="258">
        <v>35.781650999999997</v>
      </c>
      <c r="AR2401" s="258">
        <v>6772.7354999999998</v>
      </c>
      <c r="AT2401" s="193"/>
      <c r="AU2401" s="193"/>
      <c r="AV2401" s="193"/>
      <c r="AW2401" s="193"/>
      <c r="AX2401" s="193"/>
      <c r="AY2401" s="193"/>
      <c r="AZ2401" s="193"/>
      <c r="BA2401" s="193"/>
      <c r="BB2401" s="193"/>
      <c r="BC2401" s="193"/>
      <c r="BD2401" s="193"/>
      <c r="BE2401" s="315"/>
      <c r="BF2401" s="315"/>
      <c r="BG2401" s="315"/>
      <c r="BH2401" s="315"/>
      <c r="BI2401" s="315"/>
      <c r="BJ2401" s="315"/>
      <c r="BK2401" s="315"/>
    </row>
    <row r="2402" spans="1:63" x14ac:dyDescent="0.25">
      <c r="A2402" s="9"/>
      <c r="B2402" s="43" t="s">
        <v>3169</v>
      </c>
      <c r="C2402" s="6" t="s">
        <v>2427</v>
      </c>
      <c r="D2402" s="193">
        <v>11.995699</v>
      </c>
      <c r="E2402" s="193">
        <v>6.0746811999999997</v>
      </c>
      <c r="F2402" s="193">
        <v>1.6298025</v>
      </c>
      <c r="G2402" s="193">
        <v>0.23423854999999999</v>
      </c>
      <c r="H2402" s="193">
        <v>0.14511041999999999</v>
      </c>
      <c r="I2402" s="193">
        <v>0.79482571999999996</v>
      </c>
      <c r="J2402" s="193">
        <v>0.74036621999999996</v>
      </c>
      <c r="K2402" s="193">
        <v>6.0754003000000001E-2</v>
      </c>
      <c r="L2402" s="193">
        <v>2.3159198999999999</v>
      </c>
      <c r="M2402" s="193">
        <v>0</v>
      </c>
      <c r="N2402" s="193">
        <v>0</v>
      </c>
      <c r="O2402" s="193">
        <v>0</v>
      </c>
      <c r="P2402" s="199">
        <f>E2402/0.135</f>
        <v>44.997638518518514</v>
      </c>
      <c r="Q2402" s="240">
        <v>746.40809999999999</v>
      </c>
      <c r="R2402" s="99">
        <v>651.62773000000004</v>
      </c>
      <c r="S2402" s="99">
        <v>75.319999999999993</v>
      </c>
      <c r="T2402" s="99">
        <v>4.7676000000000001E-4</v>
      </c>
      <c r="U2402" s="99">
        <v>5.3339999999999996</v>
      </c>
      <c r="V2402" s="99">
        <v>1.166895</v>
      </c>
      <c r="W2402" s="99">
        <v>12.959</v>
      </c>
      <c r="X2402" s="241">
        <f>SUM(Y2402:AA2402)</f>
        <v>5.1726593766814997</v>
      </c>
      <c r="Y2402" s="241">
        <f>SUM(AB2402:AG2402)</f>
        <v>2.6396682911399996</v>
      </c>
      <c r="Z2402" s="241">
        <f>SUM(AH2402:AP2402)</f>
        <v>0.89210877984149994</v>
      </c>
      <c r="AA2402" s="241">
        <f>SUM(AQ2402:AR2402)</f>
        <v>1.6408823056999999</v>
      </c>
      <c r="AB2402" s="258">
        <v>1.2472553</v>
      </c>
      <c r="AC2402" s="258">
        <v>1.5273835000000001E-4</v>
      </c>
      <c r="AD2402" s="258">
        <v>0.61998677000000002</v>
      </c>
      <c r="AE2402" s="258">
        <v>1.7171929000000001E-4</v>
      </c>
      <c r="AF2402" s="258">
        <v>0.76986679999999996</v>
      </c>
      <c r="AG2402" s="258">
        <v>2.2349635000000001E-3</v>
      </c>
      <c r="AH2402" s="258">
        <v>0.81630230999999998</v>
      </c>
      <c r="AI2402" s="258">
        <v>2.5387235999999999E-3</v>
      </c>
      <c r="AJ2402" s="258">
        <v>1.9869909E-3</v>
      </c>
      <c r="AK2402" s="258">
        <v>2.8302001999999998E-3</v>
      </c>
      <c r="AL2402" s="258">
        <v>3.6438364000000002E-4</v>
      </c>
      <c r="AM2402" s="258">
        <v>1.1815015E-6</v>
      </c>
      <c r="AN2402" s="258">
        <v>2.4587405E-2</v>
      </c>
      <c r="AO2402" s="258">
        <v>1.4985926E-2</v>
      </c>
      <c r="AP2402" s="258">
        <v>2.8511659000000002E-2</v>
      </c>
      <c r="AQ2402" s="258">
        <v>9.9713057000000004E-3</v>
      </c>
      <c r="AR2402" s="258">
        <v>1.630911</v>
      </c>
      <c r="AT2402" s="193"/>
      <c r="AU2402" s="193"/>
      <c r="AV2402" s="193"/>
      <c r="AW2402" s="193"/>
      <c r="AX2402" s="193"/>
      <c r="AY2402" s="193"/>
      <c r="AZ2402" s="193"/>
      <c r="BA2402" s="193"/>
      <c r="BB2402" s="193"/>
      <c r="BC2402" s="193"/>
      <c r="BD2402" s="193"/>
      <c r="BE2402" s="315"/>
      <c r="BF2402" s="315"/>
      <c r="BG2402" s="315"/>
      <c r="BH2402" s="315"/>
      <c r="BI2402" s="315"/>
      <c r="BJ2402" s="315"/>
      <c r="BK2402" s="315"/>
    </row>
    <row r="2403" spans="1:63" x14ac:dyDescent="0.25">
      <c r="A2403" s="9"/>
      <c r="B2403" s="43" t="s">
        <v>1264</v>
      </c>
      <c r="C2403" s="6" t="s">
        <v>2428</v>
      </c>
      <c r="D2403" s="193">
        <v>746425.89</v>
      </c>
      <c r="E2403" s="193">
        <v>514432.72</v>
      </c>
      <c r="F2403" s="193">
        <v>136800.44</v>
      </c>
      <c r="G2403" s="193">
        <v>5883.5312999999996</v>
      </c>
      <c r="H2403" s="193">
        <v>2110.5619999999999</v>
      </c>
      <c r="I2403" s="193">
        <v>32806.281999999999</v>
      </c>
      <c r="J2403" s="193">
        <v>9168.9379000000008</v>
      </c>
      <c r="K2403" s="193">
        <v>293.84325999999999</v>
      </c>
      <c r="L2403" s="193">
        <v>44929.58</v>
      </c>
      <c r="M2403" s="193">
        <v>0</v>
      </c>
      <c r="N2403" s="193">
        <v>0</v>
      </c>
      <c r="O2403" s="193">
        <v>0</v>
      </c>
      <c r="P2403" s="199">
        <f>E2403/0.135</f>
        <v>3810612.7407407402</v>
      </c>
      <c r="Q2403" s="240">
        <v>31384619</v>
      </c>
      <c r="R2403" s="99">
        <v>24858269</v>
      </c>
      <c r="S2403" s="99">
        <v>5107704</v>
      </c>
      <c r="T2403" s="99">
        <v>62.231000000000002</v>
      </c>
      <c r="U2403" s="99">
        <v>184010</v>
      </c>
      <c r="V2403" s="99">
        <v>24074.16</v>
      </c>
      <c r="W2403" s="99">
        <v>1210500</v>
      </c>
      <c r="X2403" s="241">
        <f>SUM(Y2403:AA2403)</f>
        <v>361311.07166802004</v>
      </c>
      <c r="Y2403" s="241">
        <f>SUM(AB2403:AG2403)</f>
        <v>178638.44437099999</v>
      </c>
      <c r="Z2403" s="241">
        <f>SUM(AH2403:AP2403)</f>
        <v>120334.42297702002</v>
      </c>
      <c r="AA2403" s="241">
        <f>SUM(AQ2403:AR2403)</f>
        <v>62338.204319999997</v>
      </c>
      <c r="AB2403" s="258">
        <v>105628.68</v>
      </c>
      <c r="AC2403" s="258">
        <v>10.490421</v>
      </c>
      <c r="AD2403" s="258">
        <v>38610.124000000003</v>
      </c>
      <c r="AE2403" s="258">
        <v>10.07199</v>
      </c>
      <c r="AF2403" s="258">
        <v>34213.440999999999</v>
      </c>
      <c r="AG2403" s="258">
        <v>165.63695999999999</v>
      </c>
      <c r="AH2403" s="258">
        <v>69135.911999999997</v>
      </c>
      <c r="AI2403" s="258">
        <v>128.62136000000001</v>
      </c>
      <c r="AJ2403" s="258">
        <v>50.628535999999997</v>
      </c>
      <c r="AK2403" s="258">
        <v>52.424933000000003</v>
      </c>
      <c r="AL2403" s="258">
        <v>29.780840999999999</v>
      </c>
      <c r="AM2403" s="258">
        <v>8.966702E-2</v>
      </c>
      <c r="AN2403" s="258">
        <v>877.18263999999999</v>
      </c>
      <c r="AO2403" s="258">
        <v>33780.377</v>
      </c>
      <c r="AP2403" s="258">
        <v>16279.406000000001</v>
      </c>
      <c r="AQ2403" s="258">
        <v>163.65732</v>
      </c>
      <c r="AR2403" s="258">
        <v>62174.546999999999</v>
      </c>
      <c r="AT2403" s="193"/>
      <c r="AU2403" s="193"/>
      <c r="AV2403" s="193"/>
      <c r="AW2403" s="193"/>
      <c r="AX2403" s="193"/>
      <c r="AY2403" s="193"/>
      <c r="AZ2403" s="193"/>
      <c r="BA2403" s="193"/>
      <c r="BB2403" s="193"/>
      <c r="BC2403" s="193"/>
      <c r="BD2403" s="193"/>
      <c r="BE2403" s="315"/>
      <c r="BF2403" s="315"/>
      <c r="BG2403" s="315"/>
      <c r="BH2403" s="315"/>
      <c r="BI2403" s="315"/>
      <c r="BJ2403" s="315"/>
      <c r="BK2403" s="315"/>
    </row>
    <row r="2404" spans="1:63" x14ac:dyDescent="0.25">
      <c r="A2404" s="58" t="s">
        <v>550</v>
      </c>
      <c r="B2404" s="58"/>
      <c r="C2404" s="43"/>
      <c r="D2404" s="199"/>
      <c r="E2404" s="199"/>
      <c r="F2404" s="199"/>
      <c r="G2404" s="199"/>
      <c r="H2404" s="199"/>
      <c r="I2404" s="199"/>
      <c r="J2404" s="199"/>
      <c r="K2404" s="199"/>
      <c r="L2404" s="199"/>
      <c r="M2404" s="199"/>
      <c r="N2404" s="199"/>
      <c r="O2404" s="199"/>
      <c r="P2404" s="199"/>
      <c r="Q2404" s="239"/>
      <c r="R2404" s="97"/>
      <c r="S2404" s="97"/>
      <c r="T2404" s="97"/>
      <c r="U2404" s="97"/>
      <c r="V2404" s="97"/>
      <c r="W2404" s="97"/>
      <c r="X2404" s="259"/>
      <c r="Y2404" s="259"/>
      <c r="Z2404" s="259"/>
      <c r="AA2404" s="258"/>
      <c r="AB2404" s="258"/>
      <c r="AC2404" s="258"/>
      <c r="AD2404" s="258"/>
      <c r="AE2404" s="258"/>
      <c r="AF2404" s="258"/>
      <c r="AG2404" s="258"/>
      <c r="AH2404" s="258"/>
      <c r="AI2404" s="258"/>
      <c r="AJ2404" s="258"/>
      <c r="AK2404" s="258"/>
      <c r="AL2404" s="258"/>
      <c r="AM2404" s="258"/>
      <c r="AN2404" s="258"/>
      <c r="AO2404" s="258"/>
      <c r="AP2404" s="258"/>
      <c r="AQ2404" s="258"/>
      <c r="AR2404" s="258"/>
      <c r="AT2404" s="193"/>
      <c r="AU2404" s="193"/>
      <c r="AV2404" s="193"/>
      <c r="AW2404" s="193"/>
      <c r="AX2404" s="193"/>
      <c r="AY2404" s="193"/>
      <c r="AZ2404" s="193"/>
      <c r="BA2404" s="193"/>
      <c r="BB2404" s="193"/>
      <c r="BC2404" s="193"/>
      <c r="BD2404" s="193"/>
      <c r="BE2404" s="315"/>
      <c r="BF2404" s="315"/>
      <c r="BG2404" s="315"/>
      <c r="BH2404" s="315"/>
      <c r="BI2404" s="315"/>
      <c r="BJ2404" s="315"/>
      <c r="BK2404" s="315"/>
    </row>
    <row r="2405" spans="1:63" x14ac:dyDescent="0.25">
      <c r="A2405" s="43"/>
      <c r="B2405" s="43" t="s">
        <v>5770</v>
      </c>
      <c r="C2405" s="25" t="s">
        <v>6853</v>
      </c>
      <c r="D2405" s="193">
        <v>6.9982489000000001E-6</v>
      </c>
      <c r="E2405" s="193">
        <v>3.2852045000000001E-6</v>
      </c>
      <c r="F2405" s="193">
        <v>6.1489058999999999E-7</v>
      </c>
      <c r="G2405" s="193">
        <v>8.1404383999999996E-8</v>
      </c>
      <c r="H2405" s="193">
        <v>2.3471099000000001E-8</v>
      </c>
      <c r="I2405" s="193">
        <v>2.6946618E-7</v>
      </c>
      <c r="J2405" s="193">
        <v>1.3667658000000001E-7</v>
      </c>
      <c r="K2405" s="193">
        <v>6.0296762000000002E-9</v>
      </c>
      <c r="L2405" s="193">
        <v>2.5811059E-6</v>
      </c>
      <c r="M2405" s="193">
        <v>0</v>
      </c>
      <c r="N2405" s="193">
        <v>0</v>
      </c>
      <c r="O2405" s="193">
        <v>0</v>
      </c>
      <c r="P2405" s="199">
        <f>E2405/0.135</f>
        <v>2.4334848148148147E-5</v>
      </c>
      <c r="Q2405" s="240">
        <v>2.9513964999999999E-4</v>
      </c>
      <c r="R2405" s="99">
        <v>2.2247400000000001E-4</v>
      </c>
      <c r="S2405" s="99">
        <v>5.6644000000000002E-5</v>
      </c>
      <c r="T2405" s="99">
        <v>2.8139E-10</v>
      </c>
      <c r="U2405" s="99">
        <v>2.1764E-6</v>
      </c>
      <c r="V2405" s="99">
        <v>4.9896300000000005E-7</v>
      </c>
      <c r="W2405" s="99">
        <v>1.3346000000000001E-5</v>
      </c>
      <c r="X2405" s="241">
        <f>SUM(Y2405:AA2405)</f>
        <v>2.1092684305237098E-6</v>
      </c>
      <c r="Y2405" s="241">
        <f>SUM(AB2405:AG2405)</f>
        <v>1.071114152452E-6</v>
      </c>
      <c r="Z2405" s="241">
        <f>SUM(AH2405:AP2405)</f>
        <v>4.7726418317170994E-7</v>
      </c>
      <c r="AA2405" s="241">
        <f>SUM(AQ2405:AR2405)</f>
        <v>5.6089009489999999E-7</v>
      </c>
      <c r="AB2405" s="258">
        <v>6.7453370999999995E-7</v>
      </c>
      <c r="AC2405" s="258">
        <v>1.3646429999999999E-10</v>
      </c>
      <c r="AD2405" s="258">
        <v>1.7365628000000001E-7</v>
      </c>
      <c r="AE2405" s="258">
        <v>5.3468452000000002E-11</v>
      </c>
      <c r="AF2405" s="258">
        <v>2.2101083999999999E-7</v>
      </c>
      <c r="AG2405" s="258">
        <v>1.7233897000000001E-9</v>
      </c>
      <c r="AH2405" s="258">
        <v>4.4148670000000001E-7</v>
      </c>
      <c r="AI2405" s="258">
        <v>8.4531282E-10</v>
      </c>
      <c r="AJ2405" s="258">
        <v>6.6740133000000002E-10</v>
      </c>
      <c r="AK2405" s="258">
        <v>6.4601991000000002E-10</v>
      </c>
      <c r="AL2405" s="258">
        <v>2.1139446E-10</v>
      </c>
      <c r="AM2405" s="258">
        <v>6.6905171000000002E-13</v>
      </c>
      <c r="AN2405" s="258">
        <v>8.0628864999999994E-9</v>
      </c>
      <c r="AO2405" s="258">
        <v>2.4236961999999998E-8</v>
      </c>
      <c r="AP2405" s="258">
        <v>1.1068371E-9</v>
      </c>
      <c r="AQ2405" s="258">
        <v>4.0702049000000002E-9</v>
      </c>
      <c r="AR2405" s="258">
        <v>5.5681988999999995E-7</v>
      </c>
      <c r="AT2405" s="193"/>
      <c r="AU2405" s="193"/>
      <c r="AV2405" s="193"/>
      <c r="AW2405" s="193"/>
      <c r="AX2405" s="193"/>
      <c r="AY2405" s="193"/>
      <c r="AZ2405" s="193"/>
      <c r="BA2405" s="193"/>
      <c r="BB2405" s="193"/>
      <c r="BC2405" s="193"/>
      <c r="BD2405" s="193"/>
      <c r="BE2405" s="315"/>
      <c r="BF2405" s="315"/>
      <c r="BG2405" s="315"/>
      <c r="BH2405" s="315"/>
      <c r="BI2405" s="315"/>
      <c r="BJ2405" s="315"/>
      <c r="BK2405" s="315"/>
    </row>
    <row r="2406" spans="1:63" x14ac:dyDescent="0.25">
      <c r="A2406" s="9"/>
      <c r="B2406" s="43" t="s">
        <v>5770</v>
      </c>
      <c r="C2406" s="25" t="s">
        <v>6852</v>
      </c>
      <c r="D2406" s="193">
        <v>2.2436753E-6</v>
      </c>
      <c r="E2406" s="193">
        <v>1.0469622999999999E-6</v>
      </c>
      <c r="F2406" s="193">
        <v>1.9057395E-7</v>
      </c>
      <c r="G2406" s="193">
        <v>2.4667073999999999E-8</v>
      </c>
      <c r="H2406" s="193">
        <v>7.7250177000000004E-9</v>
      </c>
      <c r="I2406" s="193">
        <v>8.6180203999999994E-8</v>
      </c>
      <c r="J2406" s="193">
        <v>4.4282344000000003E-8</v>
      </c>
      <c r="K2406" s="193">
        <v>1.9631637E-9</v>
      </c>
      <c r="L2406" s="193">
        <v>8.4132129000000004E-7</v>
      </c>
      <c r="M2406" s="193">
        <v>0</v>
      </c>
      <c r="N2406" s="193">
        <v>0</v>
      </c>
      <c r="O2406" s="193">
        <v>0</v>
      </c>
      <c r="P2406" s="199">
        <f>E2406/0.135</f>
        <v>7.7552762962962952E-6</v>
      </c>
      <c r="Q2406" s="240">
        <v>9.0735249999999995E-5</v>
      </c>
      <c r="R2406" s="99">
        <v>6.9236427000000001E-5</v>
      </c>
      <c r="S2406" s="99">
        <v>1.6553040000000002E-5</v>
      </c>
      <c r="T2406" s="99">
        <v>9.5490999999999994E-11</v>
      </c>
      <c r="U2406" s="99">
        <v>6.5926000000000004E-7</v>
      </c>
      <c r="V2406" s="99">
        <v>1.2512730000000001E-7</v>
      </c>
      <c r="W2406" s="99">
        <v>4.1613000000000003E-6</v>
      </c>
      <c r="X2406" s="241">
        <f>SUM(Y2406:AA2406)</f>
        <v>6.6497553862014001E-7</v>
      </c>
      <c r="Y2406" s="241">
        <f>SUM(AB2406:AG2406)</f>
        <v>3.3827761373599996E-7</v>
      </c>
      <c r="Z2406" s="241">
        <f>SUM(AH2406:AP2406)</f>
        <v>1.5209496038414E-7</v>
      </c>
      <c r="AA2406" s="241">
        <f>SUM(AQ2406:AR2406)</f>
        <v>1.746029645E-7</v>
      </c>
      <c r="AB2406" s="258">
        <v>2.1496804999999999E-7</v>
      </c>
      <c r="AC2406" s="258">
        <v>3.2782001E-11</v>
      </c>
      <c r="AD2406" s="258">
        <v>5.2511925999999997E-8</v>
      </c>
      <c r="AE2406" s="258">
        <v>1.7041184999999999E-11</v>
      </c>
      <c r="AF2406" s="258">
        <v>7.0247035000000002E-8</v>
      </c>
      <c r="AG2406" s="258">
        <v>5.0077954999999996E-10</v>
      </c>
      <c r="AH2406" s="258">
        <v>1.4069808999999999E-7</v>
      </c>
      <c r="AI2406" s="258">
        <v>2.5894967999999999E-10</v>
      </c>
      <c r="AJ2406" s="258">
        <v>1.9766140999999999E-10</v>
      </c>
      <c r="AK2406" s="258">
        <v>1.5179902000000001E-10</v>
      </c>
      <c r="AL2406" s="258">
        <v>6.6907789999999996E-11</v>
      </c>
      <c r="AM2406" s="258">
        <v>2.0930413999999999E-13</v>
      </c>
      <c r="AN2406" s="258">
        <v>2.6182400999999999E-9</v>
      </c>
      <c r="AO2406" s="258">
        <v>7.9526377000000005E-9</v>
      </c>
      <c r="AP2406" s="258">
        <v>1.5046537999999999E-10</v>
      </c>
      <c r="AQ2406" s="258">
        <v>1.3226145E-9</v>
      </c>
      <c r="AR2406" s="258">
        <v>1.7328035E-7</v>
      </c>
      <c r="AT2406" s="193"/>
      <c r="AU2406" s="193"/>
      <c r="AV2406" s="193"/>
      <c r="AW2406" s="193"/>
      <c r="AX2406" s="193"/>
      <c r="AY2406" s="193"/>
      <c r="AZ2406" s="193"/>
      <c r="BA2406" s="193"/>
      <c r="BB2406" s="193"/>
      <c r="BC2406" s="193"/>
      <c r="BD2406" s="193"/>
      <c r="BE2406" s="315"/>
      <c r="BF2406" s="315"/>
      <c r="BG2406" s="315"/>
      <c r="BH2406" s="315"/>
      <c r="BI2406" s="315"/>
      <c r="BJ2406" s="315"/>
      <c r="BK2406" s="315"/>
    </row>
    <row r="2407" spans="1:63" x14ac:dyDescent="0.25">
      <c r="A2407" s="9"/>
      <c r="B2407" s="43" t="s">
        <v>5770</v>
      </c>
      <c r="C2407" s="25" t="s">
        <v>6832</v>
      </c>
      <c r="D2407" s="193">
        <v>1.6814696E-4</v>
      </c>
      <c r="E2407" s="193">
        <v>1.0748099E-4</v>
      </c>
      <c r="F2407" s="193">
        <v>2.8255631999999998E-5</v>
      </c>
      <c r="G2407" s="193">
        <v>7.5569834999999997E-6</v>
      </c>
      <c r="H2407" s="193">
        <v>6.6739143E-7</v>
      </c>
      <c r="I2407" s="193">
        <v>6.3165948000000004E-6</v>
      </c>
      <c r="J2407" s="193">
        <v>2.4026387999999998E-6</v>
      </c>
      <c r="K2407" s="193">
        <v>6.4616401E-8</v>
      </c>
      <c r="L2407" s="193">
        <v>1.5402109000000001E-5</v>
      </c>
      <c r="M2407" s="193">
        <v>0</v>
      </c>
      <c r="N2407" s="193">
        <v>0</v>
      </c>
      <c r="O2407" s="193">
        <v>0</v>
      </c>
      <c r="P2407" s="199">
        <f>E2407/0.135</f>
        <v>7.9615548148148142E-4</v>
      </c>
      <c r="Q2407" s="240">
        <v>1.9058192000000002E-2</v>
      </c>
      <c r="R2407" s="99">
        <v>9.5622512E-3</v>
      </c>
      <c r="S2407" s="99">
        <v>7.7436800000000002E-3</v>
      </c>
      <c r="T2407" s="99">
        <v>6.8515000000000002E-9</v>
      </c>
      <c r="U2407" s="99">
        <v>5.2364000000000002E-4</v>
      </c>
      <c r="V2407" s="99">
        <v>9.2414E-5</v>
      </c>
      <c r="W2407" s="99">
        <v>1.1362E-3</v>
      </c>
      <c r="X2407" s="241">
        <f>SUM(Y2407:AA2407)</f>
        <v>7.926454171640301E-5</v>
      </c>
      <c r="Y2407" s="241">
        <f>SUM(AB2407:AG2407)</f>
        <v>3.8190107722500006E-5</v>
      </c>
      <c r="Z2407" s="241">
        <f>SUM(AH2407:AP2407)</f>
        <v>1.7093586061903001E-5</v>
      </c>
      <c r="AA2407" s="241">
        <f>SUM(AQ2407:AR2407)</f>
        <v>2.3980847931999999E-5</v>
      </c>
      <c r="AB2407" s="258">
        <v>2.2013184000000001E-5</v>
      </c>
      <c r="AC2407" s="258">
        <v>2.4450267E-8</v>
      </c>
      <c r="AD2407" s="258">
        <v>9.5673628999999998E-6</v>
      </c>
      <c r="AE2407" s="258">
        <v>1.6549055E-9</v>
      </c>
      <c r="AF2407" s="258">
        <v>6.3333305000000001E-6</v>
      </c>
      <c r="AG2407" s="258">
        <v>2.5012515000000001E-7</v>
      </c>
      <c r="AH2407" s="258">
        <v>1.4407384999999999E-5</v>
      </c>
      <c r="AI2407" s="258">
        <v>4.4657595000000002E-8</v>
      </c>
      <c r="AJ2407" s="258">
        <v>6.6529749000000004E-8</v>
      </c>
      <c r="AK2407" s="258">
        <v>6.7632988999999994E-8</v>
      </c>
      <c r="AL2407" s="258">
        <v>7.9004599000000006E-9</v>
      </c>
      <c r="AM2407" s="258">
        <v>2.2769002999999999E-11</v>
      </c>
      <c r="AN2407" s="258">
        <v>9.4217495999999997E-7</v>
      </c>
      <c r="AO2407" s="258">
        <v>8.8552299E-7</v>
      </c>
      <c r="AP2407" s="258">
        <v>6.7175954999999998E-7</v>
      </c>
      <c r="AQ2407" s="258">
        <v>3.4459931999999997E-8</v>
      </c>
      <c r="AR2407" s="258">
        <v>2.3946387999999999E-5</v>
      </c>
      <c r="AT2407" s="193"/>
      <c r="AU2407" s="193"/>
      <c r="AV2407" s="193"/>
      <c r="AW2407" s="193"/>
      <c r="AX2407" s="193"/>
      <c r="AY2407" s="193"/>
      <c r="AZ2407" s="193"/>
      <c r="BA2407" s="193"/>
      <c r="BB2407" s="193"/>
      <c r="BC2407" s="193"/>
      <c r="BD2407" s="193"/>
      <c r="BE2407" s="315"/>
      <c r="BF2407" s="315"/>
      <c r="BG2407" s="315"/>
      <c r="BH2407" s="315"/>
      <c r="BI2407" s="315"/>
      <c r="BJ2407" s="315"/>
      <c r="BK2407" s="315"/>
    </row>
    <row r="2408" spans="1:63" x14ac:dyDescent="0.25">
      <c r="A2408" s="9"/>
      <c r="B2408" s="43" t="s">
        <v>5770</v>
      </c>
      <c r="C2408" s="25" t="s">
        <v>1155</v>
      </c>
      <c r="D2408" s="193">
        <v>4.7828256E-4</v>
      </c>
      <c r="E2408" s="193">
        <v>9.1907536999999995E-5</v>
      </c>
      <c r="F2408" s="193">
        <v>2.0257077999999999E-5</v>
      </c>
      <c r="G2408" s="193">
        <v>3.5304793000000002E-4</v>
      </c>
      <c r="H2408" s="193">
        <v>5.0896428000000004E-7</v>
      </c>
      <c r="I2408" s="193">
        <v>4.4247768000000001E-6</v>
      </c>
      <c r="J2408" s="193">
        <v>9.7736279000000007E-7</v>
      </c>
      <c r="K2408" s="193">
        <v>4.7087282999999998E-8</v>
      </c>
      <c r="L2408" s="193">
        <v>7.1118231999999997E-6</v>
      </c>
      <c r="M2408" s="193">
        <v>0</v>
      </c>
      <c r="N2408" s="193">
        <v>0</v>
      </c>
      <c r="O2408" s="193">
        <v>0</v>
      </c>
      <c r="P2408" s="199">
        <f>E2408/0.135</f>
        <v>6.807965703703703E-4</v>
      </c>
      <c r="Q2408" s="240">
        <v>1.2057524E-2</v>
      </c>
      <c r="R2408" s="99">
        <v>6.9233204999999999E-3</v>
      </c>
      <c r="S2408" s="99">
        <v>4.1519520000000004E-3</v>
      </c>
      <c r="T2408" s="99">
        <v>3.6371000000000002E-9</v>
      </c>
      <c r="U2408" s="99">
        <v>4.1911999999999999E-4</v>
      </c>
      <c r="V2408" s="99">
        <v>7.6628300000000006E-5</v>
      </c>
      <c r="W2408" s="99">
        <v>4.8650000000000001E-4</v>
      </c>
      <c r="X2408" s="241">
        <f>SUM(Y2408:AA2408)</f>
        <v>6.3632849188844002E-5</v>
      </c>
      <c r="Y2408" s="241">
        <f>SUM(AB2408:AG2408)</f>
        <v>2.8998783328900001E-5</v>
      </c>
      <c r="Z2408" s="241">
        <f>SUM(AH2408:AP2408)</f>
        <v>1.7280215393943997E-5</v>
      </c>
      <c r="AA2408" s="241">
        <f>SUM(AQ2408:AR2408)</f>
        <v>1.7353850466000001E-5</v>
      </c>
      <c r="AB2408" s="258">
        <v>1.8817847999999999E-5</v>
      </c>
      <c r="AC2408" s="258">
        <v>1.0821766999999999E-8</v>
      </c>
      <c r="AD2408" s="258">
        <v>5.6322045999999998E-6</v>
      </c>
      <c r="AE2408" s="258">
        <v>1.1049218999999999E-9</v>
      </c>
      <c r="AF2408" s="258">
        <v>4.4042272999999996E-6</v>
      </c>
      <c r="AG2408" s="258">
        <v>1.3257673999999999E-7</v>
      </c>
      <c r="AH2408" s="258">
        <v>1.2316139000000001E-5</v>
      </c>
      <c r="AI2408" s="258">
        <v>3.1824268E-8</v>
      </c>
      <c r="AJ2408" s="258">
        <v>3.0460176E-6</v>
      </c>
      <c r="AK2408" s="258">
        <v>2.4378695000000001E-8</v>
      </c>
      <c r="AL2408" s="258">
        <v>6.0864560999999997E-9</v>
      </c>
      <c r="AM2408" s="258">
        <v>1.5614844E-11</v>
      </c>
      <c r="AN2408" s="258">
        <v>6.5304562999999996E-7</v>
      </c>
      <c r="AO2408" s="258">
        <v>7.0532122000000005E-7</v>
      </c>
      <c r="AP2408" s="258">
        <v>4.9738691000000005E-7</v>
      </c>
      <c r="AQ2408" s="258">
        <v>1.4276466E-8</v>
      </c>
      <c r="AR2408" s="258">
        <v>1.7339574000000001E-5</v>
      </c>
      <c r="AT2408" s="193"/>
      <c r="AU2408" s="193"/>
      <c r="AV2408" s="193"/>
      <c r="AW2408" s="193"/>
      <c r="AX2408" s="193"/>
      <c r="AY2408" s="193"/>
      <c r="AZ2408" s="193"/>
      <c r="BA2408" s="193"/>
      <c r="BB2408" s="193"/>
      <c r="BC2408" s="193"/>
      <c r="BD2408" s="193"/>
      <c r="BE2408" s="315"/>
      <c r="BF2408" s="315"/>
      <c r="BG2408" s="315"/>
      <c r="BH2408" s="315"/>
      <c r="BI2408" s="315"/>
      <c r="BJ2408" s="315"/>
      <c r="BK2408" s="315"/>
    </row>
    <row r="2409" spans="1:63" x14ac:dyDescent="0.25">
      <c r="A2409" s="58" t="s">
        <v>4544</v>
      </c>
      <c r="B2409" s="58"/>
      <c r="C2409" s="9"/>
      <c r="D2409" s="195"/>
      <c r="E2409" s="195"/>
      <c r="F2409" s="195"/>
      <c r="G2409" s="195"/>
      <c r="H2409" s="195"/>
      <c r="I2409" s="195"/>
      <c r="J2409" s="195"/>
      <c r="K2409" s="195"/>
      <c r="L2409" s="195"/>
      <c r="M2409" s="195"/>
      <c r="N2409" s="195"/>
      <c r="O2409" s="195"/>
      <c r="P2409" s="195"/>
      <c r="Q2409" s="239"/>
      <c r="R2409" s="97"/>
      <c r="S2409" s="97"/>
      <c r="T2409" s="97"/>
      <c r="U2409" s="97"/>
      <c r="V2409" s="97"/>
      <c r="W2409" s="97"/>
      <c r="X2409" s="259"/>
      <c r="Y2409" s="259"/>
      <c r="Z2409" s="259"/>
      <c r="AA2409" s="258"/>
      <c r="AB2409" s="258"/>
      <c r="AC2409" s="258"/>
      <c r="AD2409" s="258"/>
      <c r="AE2409" s="258"/>
      <c r="AF2409" s="258"/>
      <c r="AG2409" s="258"/>
      <c r="AH2409" s="258"/>
      <c r="AI2409" s="258"/>
      <c r="AJ2409" s="258"/>
      <c r="AK2409" s="258"/>
      <c r="AL2409" s="258"/>
      <c r="AM2409" s="258"/>
      <c r="AN2409" s="258"/>
      <c r="AO2409" s="258"/>
      <c r="AP2409" s="258"/>
      <c r="AQ2409" s="258"/>
      <c r="AR2409" s="258"/>
      <c r="AT2409" s="193"/>
      <c r="AU2409" s="193"/>
      <c r="AV2409" s="193"/>
      <c r="AW2409" s="193"/>
      <c r="AX2409" s="193"/>
      <c r="AY2409" s="193"/>
      <c r="AZ2409" s="193"/>
      <c r="BA2409" s="193"/>
      <c r="BB2409" s="193"/>
      <c r="BC2409" s="193"/>
      <c r="BD2409" s="193"/>
      <c r="BE2409" s="315"/>
      <c r="BF2409" s="315"/>
      <c r="BG2409" s="315"/>
      <c r="BH2409" s="315"/>
      <c r="BI2409" s="315"/>
      <c r="BJ2409" s="315"/>
      <c r="BK2409" s="315"/>
    </row>
    <row r="2410" spans="1:63" x14ac:dyDescent="0.25">
      <c r="A2410" s="43"/>
      <c r="B2410" s="43" t="s">
        <v>1264</v>
      </c>
      <c r="C2410" s="6" t="s">
        <v>2429</v>
      </c>
      <c r="D2410" s="193">
        <v>60552.357000000004</v>
      </c>
      <c r="E2410" s="193">
        <v>20215.256000000001</v>
      </c>
      <c r="F2410" s="193">
        <v>3284.3978000000002</v>
      </c>
      <c r="G2410" s="193">
        <v>370.50364000000002</v>
      </c>
      <c r="H2410" s="193">
        <v>101.5949</v>
      </c>
      <c r="I2410" s="193">
        <v>1876.3154</v>
      </c>
      <c r="J2410" s="193">
        <v>840.27054999999996</v>
      </c>
      <c r="K2410" s="193">
        <v>29.205615999999999</v>
      </c>
      <c r="L2410" s="193">
        <v>33834.811999999998</v>
      </c>
      <c r="M2410" s="193">
        <v>0</v>
      </c>
      <c r="N2410" s="193">
        <v>0</v>
      </c>
      <c r="O2410" s="193">
        <v>0</v>
      </c>
      <c r="P2410" s="199">
        <f>E2410/0.135</f>
        <v>149742.63703703703</v>
      </c>
      <c r="Q2410" s="240">
        <v>2011039.2</v>
      </c>
      <c r="R2410" s="99">
        <v>1691679</v>
      </c>
      <c r="S2410" s="99">
        <v>221272.8</v>
      </c>
      <c r="T2410" s="99">
        <v>0.83333000000000002</v>
      </c>
      <c r="U2410" s="99">
        <v>10482</v>
      </c>
      <c r="V2410" s="99">
        <v>2344.5549999999998</v>
      </c>
      <c r="W2410" s="99">
        <v>85260</v>
      </c>
      <c r="X2410" s="241">
        <f>SUM(Y2410:AA2410)</f>
        <v>12718.160527517299</v>
      </c>
      <c r="Y2410" s="241">
        <f>SUM(AB2410:AG2410)</f>
        <v>5671.6898506099997</v>
      </c>
      <c r="Z2410" s="241">
        <f>SUM(AH2410:AP2410)</f>
        <v>2765.439312907301</v>
      </c>
      <c r="AA2410" s="241">
        <f>SUM(AQ2410:AR2410)</f>
        <v>4281.0313639999995</v>
      </c>
      <c r="AB2410" s="258">
        <v>3714.3609999999999</v>
      </c>
      <c r="AC2410" s="258">
        <v>104.11084</v>
      </c>
      <c r="AD2410" s="258">
        <v>690.91560000000004</v>
      </c>
      <c r="AE2410" s="258">
        <v>0.22594301</v>
      </c>
      <c r="AF2410" s="258">
        <v>1156.0037</v>
      </c>
      <c r="AG2410" s="258">
        <v>6.0727675999999997</v>
      </c>
      <c r="AH2410" s="258">
        <v>2430.9511000000002</v>
      </c>
      <c r="AI2410" s="258">
        <v>5.3324202999999999</v>
      </c>
      <c r="AJ2410" s="258">
        <v>2.7965732999999999</v>
      </c>
      <c r="AK2410" s="258">
        <v>4.9114051999999999</v>
      </c>
      <c r="AL2410" s="258">
        <v>1.7760241000000001</v>
      </c>
      <c r="AM2410" s="258">
        <v>4.8640072999999997E-3</v>
      </c>
      <c r="AN2410" s="258">
        <v>37.391269000000001</v>
      </c>
      <c r="AO2410" s="258">
        <v>95.036067000000003</v>
      </c>
      <c r="AP2410" s="258">
        <v>187.23958999999999</v>
      </c>
      <c r="AQ2410" s="258">
        <v>43.427563999999997</v>
      </c>
      <c r="AR2410" s="258">
        <v>4237.6037999999999</v>
      </c>
      <c r="AT2410" s="193"/>
      <c r="AU2410" s="193"/>
      <c r="AV2410" s="193"/>
      <c r="AW2410" s="193"/>
      <c r="AX2410" s="193"/>
      <c r="AY2410" s="193"/>
      <c r="AZ2410" s="193"/>
      <c r="BA2410" s="193"/>
      <c r="BB2410" s="193"/>
      <c r="BC2410" s="193"/>
      <c r="BD2410" s="193"/>
      <c r="BE2410" s="315"/>
      <c r="BF2410" s="315"/>
      <c r="BG2410" s="315"/>
      <c r="BH2410" s="315"/>
      <c r="BI2410" s="315"/>
      <c r="BJ2410" s="315"/>
      <c r="BK2410" s="315"/>
    </row>
    <row r="2411" spans="1:63" x14ac:dyDescent="0.25">
      <c r="A2411" s="43"/>
      <c r="B2411" s="43"/>
      <c r="C2411" s="43"/>
      <c r="D2411" s="199"/>
      <c r="E2411" s="199"/>
      <c r="F2411" s="199"/>
      <c r="G2411" s="199"/>
      <c r="H2411" s="199"/>
      <c r="I2411" s="199"/>
      <c r="J2411" s="199"/>
      <c r="K2411" s="199"/>
      <c r="L2411" s="199"/>
      <c r="M2411" s="199"/>
      <c r="N2411" s="199"/>
      <c r="O2411" s="199"/>
      <c r="P2411" s="199"/>
      <c r="Q2411" s="239"/>
      <c r="R2411" s="97"/>
      <c r="S2411" s="97"/>
      <c r="T2411" s="97"/>
      <c r="U2411" s="97"/>
      <c r="V2411" s="97"/>
      <c r="W2411" s="97"/>
      <c r="X2411" s="259"/>
      <c r="Y2411" s="259"/>
      <c r="Z2411" s="259"/>
      <c r="AA2411" s="258"/>
      <c r="AB2411" s="258"/>
      <c r="AC2411" s="258"/>
      <c r="AD2411" s="258"/>
      <c r="AE2411" s="258"/>
      <c r="AF2411" s="258"/>
      <c r="AG2411" s="258"/>
      <c r="AH2411" s="258"/>
      <c r="AI2411" s="258"/>
      <c r="AJ2411" s="258"/>
      <c r="AK2411" s="258"/>
      <c r="AL2411" s="258"/>
      <c r="AM2411" s="258"/>
      <c r="AN2411" s="258"/>
      <c r="AO2411" s="258"/>
      <c r="AP2411" s="258"/>
      <c r="AQ2411" s="258"/>
      <c r="AR2411" s="258"/>
      <c r="AT2411" s="193"/>
      <c r="AU2411" s="193"/>
      <c r="AV2411" s="193"/>
      <c r="AW2411" s="193"/>
      <c r="AX2411" s="193"/>
      <c r="AY2411" s="193"/>
      <c r="AZ2411" s="193"/>
      <c r="BA2411" s="193"/>
      <c r="BB2411" s="193"/>
      <c r="BC2411" s="193"/>
      <c r="BD2411" s="193"/>
      <c r="BE2411" s="315"/>
      <c r="BF2411" s="315"/>
      <c r="BG2411" s="315"/>
      <c r="BH2411" s="315"/>
      <c r="BI2411" s="315"/>
      <c r="BJ2411" s="315"/>
      <c r="BK2411" s="315"/>
    </row>
    <row r="2412" spans="1:63" x14ac:dyDescent="0.25">
      <c r="A2412" s="57" t="s">
        <v>551</v>
      </c>
      <c r="B2412" s="57"/>
      <c r="C2412" s="74"/>
      <c r="D2412" s="199"/>
      <c r="E2412" s="199"/>
      <c r="F2412" s="199"/>
      <c r="G2412" s="199"/>
      <c r="H2412" s="199"/>
      <c r="I2412" s="199"/>
      <c r="J2412" s="199"/>
      <c r="K2412" s="199"/>
      <c r="L2412" s="199"/>
      <c r="M2412" s="199"/>
      <c r="N2412" s="199"/>
      <c r="O2412" s="199"/>
      <c r="P2412" s="195"/>
      <c r="Q2412" s="239"/>
      <c r="R2412" s="97"/>
      <c r="S2412" s="97"/>
      <c r="T2412" s="97"/>
      <c r="U2412" s="97"/>
      <c r="V2412" s="97"/>
      <c r="W2412" s="97"/>
      <c r="X2412" s="259"/>
      <c r="Y2412" s="259"/>
      <c r="Z2412" s="259"/>
      <c r="AA2412" s="259"/>
      <c r="AB2412" s="259"/>
      <c r="AC2412" s="259"/>
      <c r="AD2412" s="259"/>
      <c r="AE2412" s="258"/>
      <c r="AF2412" s="258"/>
      <c r="AG2412" s="258"/>
      <c r="AH2412" s="258"/>
      <c r="AI2412" s="258"/>
      <c r="AJ2412" s="258"/>
      <c r="AK2412" s="258"/>
      <c r="AL2412" s="258"/>
      <c r="AM2412" s="258"/>
      <c r="AN2412" s="258"/>
      <c r="AO2412" s="258"/>
      <c r="AP2412" s="258"/>
      <c r="AQ2412" s="258"/>
      <c r="AR2412" s="258"/>
      <c r="AT2412" s="193"/>
      <c r="AU2412" s="193"/>
      <c r="AV2412" s="193"/>
      <c r="AW2412" s="193"/>
      <c r="AX2412" s="193"/>
      <c r="AY2412" s="193"/>
      <c r="AZ2412" s="193"/>
      <c r="BA2412" s="193"/>
      <c r="BB2412" s="193"/>
      <c r="BC2412" s="193"/>
      <c r="BD2412" s="193"/>
      <c r="BE2412" s="315"/>
      <c r="BF2412" s="315"/>
      <c r="BG2412" s="315"/>
      <c r="BH2412" s="315"/>
      <c r="BI2412" s="315"/>
      <c r="BJ2412" s="315"/>
      <c r="BK2412" s="315"/>
    </row>
    <row r="2413" spans="1:63" x14ac:dyDescent="0.25">
      <c r="A2413" s="3"/>
      <c r="B2413" s="3" t="s">
        <v>5770</v>
      </c>
      <c r="C2413" s="48" t="s">
        <v>2430</v>
      </c>
      <c r="D2413" s="223">
        <v>0.13500814</v>
      </c>
      <c r="E2413" s="223">
        <v>7.8203599999999998E-2</v>
      </c>
      <c r="F2413" s="223">
        <v>4.8160746999999997E-2</v>
      </c>
      <c r="G2413" s="223">
        <v>5.3873767999999995E-4</v>
      </c>
      <c r="H2413" s="223">
        <v>2.8342286E-4</v>
      </c>
      <c r="I2413" s="223">
        <v>4.6342479000000001E-3</v>
      </c>
      <c r="J2413" s="223">
        <v>1.9907532000000001E-3</v>
      </c>
      <c r="K2413" s="223">
        <v>1.8452539999999999E-5</v>
      </c>
      <c r="L2413" s="223">
        <v>9.9957840000000002E-4</v>
      </c>
      <c r="M2413" s="223">
        <v>5.2186603999999998E-2</v>
      </c>
      <c r="N2413" s="223">
        <v>-5.2007999999999999E-2</v>
      </c>
      <c r="O2413" s="223">
        <v>0</v>
      </c>
      <c r="P2413" s="227">
        <f t="shared" ref="P2413:P2443" si="486">E2413/0.135</f>
        <v>0.57928592592592587</v>
      </c>
      <c r="Q2413" s="238">
        <v>10.538784</v>
      </c>
      <c r="R2413" s="117">
        <v>7.6936422000000002</v>
      </c>
      <c r="S2413" s="117">
        <v>2.4412395999999998</v>
      </c>
      <c r="T2413" s="117">
        <v>6.5186426000000001E-6</v>
      </c>
      <c r="U2413" s="117">
        <v>8.2032758999999997E-2</v>
      </c>
      <c r="V2413" s="117">
        <v>4.5801860999999999E-2</v>
      </c>
      <c r="W2413" s="117">
        <v>0.27606142</v>
      </c>
      <c r="X2413" s="257">
        <f t="shared" ref="X2413:X2443" si="487">SUM(Y2413:AA2413)</f>
        <v>5.6985080527840702E-2</v>
      </c>
      <c r="Y2413" s="257">
        <f t="shared" ref="Y2413:Y2443" si="488">SUM(AB2413:AG2413)</f>
        <v>2.6401967918100001E-2</v>
      </c>
      <c r="Z2413" s="257">
        <f t="shared" ref="Z2413:Z2443" si="489">SUM(AH2413:AP2413)</f>
        <v>1.13303843551407E-2</v>
      </c>
      <c r="AA2413" s="257">
        <f t="shared" ref="AA2413:AA2443" si="490">SUM(AQ2413:AR2413)</f>
        <v>1.9252728254599998E-2</v>
      </c>
      <c r="AB2413" s="257">
        <v>1.6057144999999998E-2</v>
      </c>
      <c r="AC2413" s="257">
        <v>2.6965946E-6</v>
      </c>
      <c r="AD2413" s="257">
        <v>6.6641404999999996E-4</v>
      </c>
      <c r="AE2413" s="257">
        <v>3.5811544999999998E-6</v>
      </c>
      <c r="AF2413" s="257">
        <v>9.5940942999999997E-3</v>
      </c>
      <c r="AG2413" s="257">
        <v>7.8036819000000003E-5</v>
      </c>
      <c r="AH2413" s="257">
        <v>1.0509572E-2</v>
      </c>
      <c r="AI2413" s="257">
        <v>7.7061755000000005E-5</v>
      </c>
      <c r="AJ2413" s="257">
        <v>3.9521677000000002E-6</v>
      </c>
      <c r="AK2413" s="257">
        <v>1.6080655E-5</v>
      </c>
      <c r="AL2413" s="257">
        <v>5.6887781999999998E-7</v>
      </c>
      <c r="AM2413" s="257">
        <v>2.9766206999999998E-9</v>
      </c>
      <c r="AN2413" s="257">
        <v>1.0514511E-4</v>
      </c>
      <c r="AO2413" s="257">
        <v>8.9175702999999995E-5</v>
      </c>
      <c r="AP2413" s="257">
        <v>5.2882511000000001E-4</v>
      </c>
      <c r="AQ2413" s="257">
        <v>3.1812546E-6</v>
      </c>
      <c r="AR2413" s="257">
        <v>1.9249546999999999E-2</v>
      </c>
      <c r="AT2413" s="193"/>
      <c r="AU2413" s="193"/>
      <c r="AV2413" s="193"/>
      <c r="AW2413" s="193"/>
      <c r="AX2413" s="193"/>
      <c r="AY2413" s="193"/>
      <c r="AZ2413" s="193"/>
      <c r="BA2413" s="193"/>
      <c r="BB2413" s="193"/>
      <c r="BC2413" s="193"/>
      <c r="BD2413" s="193"/>
      <c r="BE2413" s="315"/>
      <c r="BF2413" s="315"/>
      <c r="BG2413" s="315"/>
      <c r="BH2413" s="315"/>
      <c r="BI2413" s="315"/>
      <c r="BJ2413" s="315"/>
      <c r="BK2413" s="315"/>
    </row>
    <row r="2414" spans="1:63" x14ac:dyDescent="0.25">
      <c r="A2414" s="3"/>
      <c r="B2414" s="3" t="s">
        <v>5770</v>
      </c>
      <c r="C2414" s="48" t="s">
        <v>2431</v>
      </c>
      <c r="D2414" s="223">
        <v>1.3750081000000001</v>
      </c>
      <c r="E2414" s="223">
        <v>7.8203599999999998E-2</v>
      </c>
      <c r="F2414" s="223">
        <v>4.8160746999999997E-2</v>
      </c>
      <c r="G2414" s="223">
        <v>5.3873767999999995E-4</v>
      </c>
      <c r="H2414" s="223">
        <v>2.8342286E-4</v>
      </c>
      <c r="I2414" s="223">
        <v>4.6342479000000001E-3</v>
      </c>
      <c r="J2414" s="223">
        <v>1.9907532000000001E-3</v>
      </c>
      <c r="K2414" s="223">
        <v>1.8452539999999999E-5</v>
      </c>
      <c r="L2414" s="223">
        <v>9.9957840000000002E-4</v>
      </c>
      <c r="M2414" s="223">
        <v>5.2186603999999998E-2</v>
      </c>
      <c r="N2414" s="223">
        <v>-5.2007999999999999E-2</v>
      </c>
      <c r="O2414" s="223">
        <v>1.24</v>
      </c>
      <c r="P2414" s="227">
        <f t="shared" si="486"/>
        <v>0.57928592592592587</v>
      </c>
      <c r="Q2414" s="238">
        <v>10.538784</v>
      </c>
      <c r="R2414" s="117">
        <v>7.6936422000000002</v>
      </c>
      <c r="S2414" s="117">
        <v>2.4412395999999998</v>
      </c>
      <c r="T2414" s="117">
        <v>6.5186426000000001E-6</v>
      </c>
      <c r="U2414" s="117">
        <v>8.2032758999999997E-2</v>
      </c>
      <c r="V2414" s="117">
        <v>4.5801860999999999E-2</v>
      </c>
      <c r="W2414" s="117">
        <v>0.27606142</v>
      </c>
      <c r="X2414" s="257">
        <f t="shared" si="487"/>
        <v>5.6985080527840702E-2</v>
      </c>
      <c r="Y2414" s="257">
        <f t="shared" si="488"/>
        <v>2.6401967918100001E-2</v>
      </c>
      <c r="Z2414" s="257">
        <f t="shared" si="489"/>
        <v>1.13303843551407E-2</v>
      </c>
      <c r="AA2414" s="257">
        <f t="shared" si="490"/>
        <v>1.9252728254599998E-2</v>
      </c>
      <c r="AB2414" s="257">
        <v>1.6057144999999998E-2</v>
      </c>
      <c r="AC2414" s="257">
        <v>2.6965946E-6</v>
      </c>
      <c r="AD2414" s="257">
        <v>6.6641404999999996E-4</v>
      </c>
      <c r="AE2414" s="257">
        <v>3.5811544999999998E-6</v>
      </c>
      <c r="AF2414" s="257">
        <v>9.5940942999999997E-3</v>
      </c>
      <c r="AG2414" s="257">
        <v>7.8036819000000003E-5</v>
      </c>
      <c r="AH2414" s="257">
        <v>1.0509572E-2</v>
      </c>
      <c r="AI2414" s="257">
        <v>7.7061755000000005E-5</v>
      </c>
      <c r="AJ2414" s="257">
        <v>3.9521677000000002E-6</v>
      </c>
      <c r="AK2414" s="257">
        <v>1.6080655E-5</v>
      </c>
      <c r="AL2414" s="257">
        <v>5.6887781999999998E-7</v>
      </c>
      <c r="AM2414" s="257">
        <v>2.9766206999999998E-9</v>
      </c>
      <c r="AN2414" s="257">
        <v>1.0514511E-4</v>
      </c>
      <c r="AO2414" s="257">
        <v>8.9175702999999995E-5</v>
      </c>
      <c r="AP2414" s="257">
        <v>5.2882511000000001E-4</v>
      </c>
      <c r="AQ2414" s="257">
        <v>3.1812546E-6</v>
      </c>
      <c r="AR2414" s="257">
        <v>1.9249546999999999E-2</v>
      </c>
      <c r="AT2414" s="193"/>
      <c r="AU2414" s="193"/>
      <c r="AV2414" s="193"/>
      <c r="AW2414" s="193"/>
      <c r="AX2414" s="193"/>
      <c r="AY2414" s="193"/>
      <c r="AZ2414" s="193"/>
      <c r="BA2414" s="193"/>
      <c r="BB2414" s="193"/>
      <c r="BC2414" s="193"/>
      <c r="BD2414" s="193"/>
      <c r="BE2414" s="315"/>
      <c r="BF2414" s="315"/>
      <c r="BG2414" s="315"/>
      <c r="BH2414" s="315"/>
      <c r="BI2414" s="315"/>
      <c r="BJ2414" s="315"/>
      <c r="BK2414" s="315"/>
    </row>
    <row r="2415" spans="1:63" x14ac:dyDescent="0.25">
      <c r="A2415" s="3"/>
      <c r="B2415" s="3" t="s">
        <v>5770</v>
      </c>
      <c r="C2415" s="48" t="s">
        <v>2432</v>
      </c>
      <c r="D2415" s="223">
        <v>6.3350080999999996</v>
      </c>
      <c r="E2415" s="223">
        <v>7.8203599999999998E-2</v>
      </c>
      <c r="F2415" s="223">
        <v>4.8160746999999997E-2</v>
      </c>
      <c r="G2415" s="223">
        <v>5.3873767999999995E-4</v>
      </c>
      <c r="H2415" s="223">
        <v>2.8342286E-4</v>
      </c>
      <c r="I2415" s="223">
        <v>4.6342479000000001E-3</v>
      </c>
      <c r="J2415" s="223">
        <v>1.9907532000000001E-3</v>
      </c>
      <c r="K2415" s="223">
        <v>1.8452539999999999E-5</v>
      </c>
      <c r="L2415" s="223">
        <v>9.9957840000000002E-4</v>
      </c>
      <c r="M2415" s="223">
        <v>5.2186603999999998E-2</v>
      </c>
      <c r="N2415" s="223">
        <v>-5.2007999999999999E-2</v>
      </c>
      <c r="O2415" s="223">
        <v>6.2</v>
      </c>
      <c r="P2415" s="227">
        <f t="shared" si="486"/>
        <v>0.57928592592592587</v>
      </c>
      <c r="Q2415" s="238">
        <v>10.538784</v>
      </c>
      <c r="R2415" s="117">
        <v>7.6936422000000002</v>
      </c>
      <c r="S2415" s="117">
        <v>2.4412395999999998</v>
      </c>
      <c r="T2415" s="117">
        <v>6.5186426000000001E-6</v>
      </c>
      <c r="U2415" s="117">
        <v>8.2032758999999997E-2</v>
      </c>
      <c r="V2415" s="117">
        <v>4.5801860999999999E-2</v>
      </c>
      <c r="W2415" s="117">
        <v>0.27606142</v>
      </c>
      <c r="X2415" s="257">
        <f t="shared" si="487"/>
        <v>5.6985080527840702E-2</v>
      </c>
      <c r="Y2415" s="257">
        <f t="shared" si="488"/>
        <v>2.6401967918100001E-2</v>
      </c>
      <c r="Z2415" s="257">
        <f t="shared" si="489"/>
        <v>1.13303843551407E-2</v>
      </c>
      <c r="AA2415" s="257">
        <f t="shared" si="490"/>
        <v>1.9252728254599998E-2</v>
      </c>
      <c r="AB2415" s="257">
        <v>1.6057144999999998E-2</v>
      </c>
      <c r="AC2415" s="257">
        <v>2.6965946E-6</v>
      </c>
      <c r="AD2415" s="257">
        <v>6.6641404999999996E-4</v>
      </c>
      <c r="AE2415" s="257">
        <v>3.5811544999999998E-6</v>
      </c>
      <c r="AF2415" s="257">
        <v>9.5940942999999997E-3</v>
      </c>
      <c r="AG2415" s="257">
        <v>7.8036819000000003E-5</v>
      </c>
      <c r="AH2415" s="257">
        <v>1.0509572E-2</v>
      </c>
      <c r="AI2415" s="257">
        <v>7.7061755000000005E-5</v>
      </c>
      <c r="AJ2415" s="257">
        <v>3.9521677000000002E-6</v>
      </c>
      <c r="AK2415" s="257">
        <v>1.6080655E-5</v>
      </c>
      <c r="AL2415" s="257">
        <v>5.6887781999999998E-7</v>
      </c>
      <c r="AM2415" s="257">
        <v>2.9766206999999998E-9</v>
      </c>
      <c r="AN2415" s="257">
        <v>1.0514511E-4</v>
      </c>
      <c r="AO2415" s="257">
        <v>8.9175702999999995E-5</v>
      </c>
      <c r="AP2415" s="257">
        <v>5.2882511000000001E-4</v>
      </c>
      <c r="AQ2415" s="257">
        <v>3.1812546E-6</v>
      </c>
      <c r="AR2415" s="257">
        <v>1.9249546999999999E-2</v>
      </c>
      <c r="AT2415" s="193"/>
      <c r="AU2415" s="193"/>
      <c r="AV2415" s="193"/>
      <c r="AW2415" s="193"/>
      <c r="AX2415" s="193"/>
      <c r="AY2415" s="193"/>
      <c r="AZ2415" s="193"/>
      <c r="BA2415" s="193"/>
      <c r="BB2415" s="193"/>
      <c r="BC2415" s="193"/>
      <c r="BD2415" s="193"/>
      <c r="BE2415" s="315"/>
      <c r="BF2415" s="315"/>
      <c r="BG2415" s="315"/>
      <c r="BH2415" s="315"/>
      <c r="BI2415" s="315"/>
      <c r="BJ2415" s="315"/>
      <c r="BK2415" s="315"/>
    </row>
    <row r="2416" spans="1:63" x14ac:dyDescent="0.25">
      <c r="A2416" s="3"/>
      <c r="B2416" s="3" t="s">
        <v>5770</v>
      </c>
      <c r="C2416" s="48" t="s">
        <v>2433</v>
      </c>
      <c r="D2416" s="223">
        <v>0.12508858</v>
      </c>
      <c r="E2416" s="223">
        <v>7.5212584999999998E-2</v>
      </c>
      <c r="F2416" s="223">
        <v>4.5375345999999997E-2</v>
      </c>
      <c r="G2416" s="223">
        <v>5.0252980999999995E-4</v>
      </c>
      <c r="H2416" s="223">
        <v>2.6698274E-4</v>
      </c>
      <c r="I2416" s="223">
        <v>4.4272885000000003E-3</v>
      </c>
      <c r="J2416" s="223">
        <v>1.8658928999999999E-3</v>
      </c>
      <c r="K2416" s="223">
        <v>1.7657461000000002E-5</v>
      </c>
      <c r="L2416" s="223">
        <v>9.6035973000000005E-4</v>
      </c>
      <c r="M2416" s="223">
        <v>4.8467942E-2</v>
      </c>
      <c r="N2416" s="223">
        <v>-5.2007999999999999E-2</v>
      </c>
      <c r="O2416" s="223">
        <v>0</v>
      </c>
      <c r="P2416" s="227">
        <f t="shared" si="486"/>
        <v>0.55713025925925919</v>
      </c>
      <c r="Q2416" s="238">
        <v>10.198786999999999</v>
      </c>
      <c r="R2416" s="117">
        <v>7.3779405999999996</v>
      </c>
      <c r="S2416" s="117">
        <v>2.4204577999999999</v>
      </c>
      <c r="T2416" s="117">
        <v>6.1461238000000003E-6</v>
      </c>
      <c r="U2416" s="117">
        <v>8.1304475000000001E-2</v>
      </c>
      <c r="V2416" s="117">
        <v>4.5416344999999997E-2</v>
      </c>
      <c r="W2416" s="117">
        <v>0.27366137000000001</v>
      </c>
      <c r="X2416" s="257">
        <f t="shared" si="487"/>
        <v>5.4549595173563503E-2</v>
      </c>
      <c r="Y2416" s="257">
        <f t="shared" si="488"/>
        <v>2.5199229028900004E-2</v>
      </c>
      <c r="Z2416" s="257">
        <f t="shared" si="489"/>
        <v>1.0886993695963498E-2</v>
      </c>
      <c r="AA2416" s="257">
        <f t="shared" si="490"/>
        <v>1.8463372448699999E-2</v>
      </c>
      <c r="AB2416" s="257">
        <v>1.5443001E-2</v>
      </c>
      <c r="AC2416" s="257">
        <v>2.5507060000000002E-6</v>
      </c>
      <c r="AD2416" s="257">
        <v>6.3492663000000004E-4</v>
      </c>
      <c r="AE2416" s="257">
        <v>3.3568899000000002E-6</v>
      </c>
      <c r="AF2416" s="257">
        <v>9.0380214000000004E-3</v>
      </c>
      <c r="AG2416" s="257">
        <v>7.7372403000000006E-5</v>
      </c>
      <c r="AH2416" s="257">
        <v>1.0107603999999999E-2</v>
      </c>
      <c r="AI2416" s="257">
        <v>7.2629993999999998E-5</v>
      </c>
      <c r="AJ2416" s="257">
        <v>3.6817074E-6</v>
      </c>
      <c r="AK2416" s="257">
        <v>1.5356024999999998E-5</v>
      </c>
      <c r="AL2416" s="257">
        <v>5.3942953999999998E-7</v>
      </c>
      <c r="AM2416" s="257">
        <v>2.8090235000000002E-9</v>
      </c>
      <c r="AN2416" s="257">
        <v>1.0399079E-4</v>
      </c>
      <c r="AO2416" s="257">
        <v>8.5613450999999995E-5</v>
      </c>
      <c r="AP2416" s="257">
        <v>4.9757548999999999E-4</v>
      </c>
      <c r="AQ2416" s="257">
        <v>3.0674487000000001E-6</v>
      </c>
      <c r="AR2416" s="257">
        <v>1.8460305E-2</v>
      </c>
      <c r="AT2416" s="193"/>
      <c r="AU2416" s="193"/>
      <c r="AV2416" s="193"/>
      <c r="AW2416" s="193"/>
      <c r="AX2416" s="193"/>
      <c r="AY2416" s="193"/>
      <c r="AZ2416" s="193"/>
      <c r="BA2416" s="193"/>
      <c r="BB2416" s="193"/>
      <c r="BC2416" s="193"/>
      <c r="BD2416" s="193"/>
      <c r="BE2416" s="315"/>
      <c r="BF2416" s="315"/>
      <c r="BG2416" s="315"/>
      <c r="BH2416" s="315"/>
      <c r="BI2416" s="315"/>
      <c r="BJ2416" s="315"/>
      <c r="BK2416" s="315"/>
    </row>
    <row r="2417" spans="1:63" x14ac:dyDescent="0.25">
      <c r="A2417" s="3"/>
      <c r="B2417" s="3" t="s">
        <v>5770</v>
      </c>
      <c r="C2417" s="48" t="s">
        <v>2434</v>
      </c>
      <c r="D2417" s="223">
        <v>1.4650886000000001</v>
      </c>
      <c r="E2417" s="223">
        <v>7.5212584999999998E-2</v>
      </c>
      <c r="F2417" s="223">
        <v>4.5375345999999997E-2</v>
      </c>
      <c r="G2417" s="223">
        <v>5.0252980999999995E-4</v>
      </c>
      <c r="H2417" s="223">
        <v>2.6698274E-4</v>
      </c>
      <c r="I2417" s="223">
        <v>4.4272885000000003E-3</v>
      </c>
      <c r="J2417" s="223">
        <v>1.8658928999999999E-3</v>
      </c>
      <c r="K2417" s="223">
        <v>1.7657461000000002E-5</v>
      </c>
      <c r="L2417" s="223">
        <v>9.6035973000000005E-4</v>
      </c>
      <c r="M2417" s="223">
        <v>4.8467942E-2</v>
      </c>
      <c r="N2417" s="223">
        <v>-5.2007999999999999E-2</v>
      </c>
      <c r="O2417" s="223">
        <v>1.34</v>
      </c>
      <c r="P2417" s="227">
        <f t="shared" si="486"/>
        <v>0.55713025925925919</v>
      </c>
      <c r="Q2417" s="238">
        <v>10.198786999999999</v>
      </c>
      <c r="R2417" s="117">
        <v>7.3779405999999996</v>
      </c>
      <c r="S2417" s="117">
        <v>2.4204577999999999</v>
      </c>
      <c r="T2417" s="117">
        <v>6.1461238000000003E-6</v>
      </c>
      <c r="U2417" s="117">
        <v>8.1304475000000001E-2</v>
      </c>
      <c r="V2417" s="117">
        <v>4.5416344999999997E-2</v>
      </c>
      <c r="W2417" s="117">
        <v>0.27366137000000001</v>
      </c>
      <c r="X2417" s="257">
        <f t="shared" si="487"/>
        <v>5.4549595173563503E-2</v>
      </c>
      <c r="Y2417" s="257">
        <f t="shared" si="488"/>
        <v>2.5199229028900004E-2</v>
      </c>
      <c r="Z2417" s="257">
        <f t="shared" si="489"/>
        <v>1.0886993695963498E-2</v>
      </c>
      <c r="AA2417" s="257">
        <f t="shared" si="490"/>
        <v>1.8463372448699999E-2</v>
      </c>
      <c r="AB2417" s="257">
        <v>1.5443001E-2</v>
      </c>
      <c r="AC2417" s="257">
        <v>2.5507060000000002E-6</v>
      </c>
      <c r="AD2417" s="257">
        <v>6.3492663000000004E-4</v>
      </c>
      <c r="AE2417" s="257">
        <v>3.3568899000000002E-6</v>
      </c>
      <c r="AF2417" s="257">
        <v>9.0380214000000004E-3</v>
      </c>
      <c r="AG2417" s="257">
        <v>7.7372403000000006E-5</v>
      </c>
      <c r="AH2417" s="257">
        <v>1.0107603999999999E-2</v>
      </c>
      <c r="AI2417" s="257">
        <v>7.2629993999999998E-5</v>
      </c>
      <c r="AJ2417" s="257">
        <v>3.6817074E-6</v>
      </c>
      <c r="AK2417" s="257">
        <v>1.5356024999999998E-5</v>
      </c>
      <c r="AL2417" s="257">
        <v>5.3942953999999998E-7</v>
      </c>
      <c r="AM2417" s="257">
        <v>2.8090235000000002E-9</v>
      </c>
      <c r="AN2417" s="257">
        <v>1.0399079E-4</v>
      </c>
      <c r="AO2417" s="257">
        <v>8.5613450999999995E-5</v>
      </c>
      <c r="AP2417" s="257">
        <v>4.9757548999999999E-4</v>
      </c>
      <c r="AQ2417" s="257">
        <v>3.0674487000000001E-6</v>
      </c>
      <c r="AR2417" s="257">
        <v>1.8460305E-2</v>
      </c>
      <c r="AT2417" s="193"/>
      <c r="AU2417" s="193"/>
      <c r="AV2417" s="193"/>
      <c r="AW2417" s="193"/>
      <c r="AX2417" s="193"/>
      <c r="AY2417" s="193"/>
      <c r="AZ2417" s="193"/>
      <c r="BA2417" s="193"/>
      <c r="BB2417" s="193"/>
      <c r="BC2417" s="193"/>
      <c r="BD2417" s="193"/>
      <c r="BE2417" s="315"/>
      <c r="BF2417" s="315"/>
      <c r="BG2417" s="315"/>
      <c r="BH2417" s="315"/>
      <c r="BI2417" s="315"/>
      <c r="BJ2417" s="315"/>
      <c r="BK2417" s="315"/>
    </row>
    <row r="2418" spans="1:63" x14ac:dyDescent="0.25">
      <c r="A2418" s="3"/>
      <c r="B2418" s="3" t="s">
        <v>5770</v>
      </c>
      <c r="C2418" s="48" t="s">
        <v>2435</v>
      </c>
      <c r="D2418" s="223">
        <v>6.8350885999999997</v>
      </c>
      <c r="E2418" s="223">
        <v>7.5212584999999998E-2</v>
      </c>
      <c r="F2418" s="223">
        <v>4.5375345999999997E-2</v>
      </c>
      <c r="G2418" s="223">
        <v>5.0252980999999995E-4</v>
      </c>
      <c r="H2418" s="223">
        <v>2.6698274E-4</v>
      </c>
      <c r="I2418" s="223">
        <v>4.4272885000000003E-3</v>
      </c>
      <c r="J2418" s="223">
        <v>1.8658928999999999E-3</v>
      </c>
      <c r="K2418" s="223">
        <v>1.7657461000000002E-5</v>
      </c>
      <c r="L2418" s="223">
        <v>9.6035973000000005E-4</v>
      </c>
      <c r="M2418" s="223">
        <v>4.8467942E-2</v>
      </c>
      <c r="N2418" s="223">
        <v>-5.2007999999999999E-2</v>
      </c>
      <c r="O2418" s="223">
        <v>6.71</v>
      </c>
      <c r="P2418" s="227">
        <f t="shared" si="486"/>
        <v>0.55713025925925919</v>
      </c>
      <c r="Q2418" s="238">
        <v>10.198786999999999</v>
      </c>
      <c r="R2418" s="117">
        <v>7.3779405999999996</v>
      </c>
      <c r="S2418" s="117">
        <v>2.4204577999999999</v>
      </c>
      <c r="T2418" s="117">
        <v>6.1461238000000003E-6</v>
      </c>
      <c r="U2418" s="117">
        <v>8.1304475000000001E-2</v>
      </c>
      <c r="V2418" s="117">
        <v>4.5416344999999997E-2</v>
      </c>
      <c r="W2418" s="117">
        <v>0.27366137000000001</v>
      </c>
      <c r="X2418" s="257">
        <f t="shared" si="487"/>
        <v>5.4549595173563503E-2</v>
      </c>
      <c r="Y2418" s="257">
        <f t="shared" si="488"/>
        <v>2.5199229028900004E-2</v>
      </c>
      <c r="Z2418" s="257">
        <f t="shared" si="489"/>
        <v>1.0886993695963498E-2</v>
      </c>
      <c r="AA2418" s="257">
        <f t="shared" si="490"/>
        <v>1.8463372448699999E-2</v>
      </c>
      <c r="AB2418" s="257">
        <v>1.5443001E-2</v>
      </c>
      <c r="AC2418" s="257">
        <v>2.5507060000000002E-6</v>
      </c>
      <c r="AD2418" s="257">
        <v>6.3492663000000004E-4</v>
      </c>
      <c r="AE2418" s="257">
        <v>3.3568899000000002E-6</v>
      </c>
      <c r="AF2418" s="257">
        <v>9.0380214000000004E-3</v>
      </c>
      <c r="AG2418" s="257">
        <v>7.7372403000000006E-5</v>
      </c>
      <c r="AH2418" s="257">
        <v>1.0107603999999999E-2</v>
      </c>
      <c r="AI2418" s="257">
        <v>7.2629993999999998E-5</v>
      </c>
      <c r="AJ2418" s="257">
        <v>3.6817074E-6</v>
      </c>
      <c r="AK2418" s="257">
        <v>1.5356024999999998E-5</v>
      </c>
      <c r="AL2418" s="257">
        <v>5.3942953999999998E-7</v>
      </c>
      <c r="AM2418" s="257">
        <v>2.8090235000000002E-9</v>
      </c>
      <c r="AN2418" s="257">
        <v>1.0399079E-4</v>
      </c>
      <c r="AO2418" s="257">
        <v>8.5613450999999995E-5</v>
      </c>
      <c r="AP2418" s="257">
        <v>4.9757548999999999E-4</v>
      </c>
      <c r="AQ2418" s="257">
        <v>3.0674487000000001E-6</v>
      </c>
      <c r="AR2418" s="257">
        <v>1.8460305E-2</v>
      </c>
      <c r="AT2418" s="193"/>
      <c r="AU2418" s="193"/>
      <c r="AV2418" s="193"/>
      <c r="AW2418" s="193"/>
      <c r="AX2418" s="193"/>
      <c r="AY2418" s="193"/>
      <c r="AZ2418" s="193"/>
      <c r="BA2418" s="193"/>
      <c r="BB2418" s="193"/>
      <c r="BC2418" s="193"/>
      <c r="BD2418" s="193"/>
      <c r="BE2418" s="315"/>
      <c r="BF2418" s="315"/>
      <c r="BG2418" s="315"/>
      <c r="BH2418" s="315"/>
      <c r="BI2418" s="315"/>
      <c r="BJ2418" s="315"/>
      <c r="BK2418" s="315"/>
    </row>
    <row r="2419" spans="1:63" x14ac:dyDescent="0.25">
      <c r="A2419" s="3"/>
      <c r="B2419" s="3" t="s">
        <v>5770</v>
      </c>
      <c r="C2419" s="48" t="s">
        <v>2436</v>
      </c>
      <c r="D2419" s="223">
        <v>0.14098969</v>
      </c>
      <c r="E2419" s="223">
        <v>8.0182544999999994E-2</v>
      </c>
      <c r="F2419" s="223">
        <v>4.9358549000000002E-2</v>
      </c>
      <c r="G2419" s="223">
        <v>5.5309026000000005E-4</v>
      </c>
      <c r="H2419" s="223">
        <v>2.9352749000000002E-4</v>
      </c>
      <c r="I2419" s="223">
        <v>4.7426997000000002E-3</v>
      </c>
      <c r="J2419" s="223">
        <v>2.1157435E-3</v>
      </c>
      <c r="K2419" s="223">
        <v>1.8798068000000001E-5</v>
      </c>
      <c r="L2419" s="223">
        <v>1.0159222999999999E-3</v>
      </c>
      <c r="M2419" s="223">
        <v>5.4716811999999997E-2</v>
      </c>
      <c r="N2419" s="223">
        <v>-5.2007999999999999E-2</v>
      </c>
      <c r="O2419" s="223">
        <v>0</v>
      </c>
      <c r="P2419" s="227">
        <f t="shared" si="486"/>
        <v>0.59394477777777765</v>
      </c>
      <c r="Q2419" s="238">
        <v>10.756187000000001</v>
      </c>
      <c r="R2419" s="117">
        <v>7.9022021000000002</v>
      </c>
      <c r="S2419" s="117">
        <v>2.4487853999999998</v>
      </c>
      <c r="T2419" s="117">
        <v>6.7547524000000002E-6</v>
      </c>
      <c r="U2419" s="117">
        <v>8.2299562000000007E-2</v>
      </c>
      <c r="V2419" s="117">
        <v>4.5937836000000003E-2</v>
      </c>
      <c r="W2419" s="117">
        <v>0.27695499000000001</v>
      </c>
      <c r="X2419" s="257">
        <f t="shared" si="487"/>
        <v>5.8468008447910211E-2</v>
      </c>
      <c r="Y2419" s="257">
        <f t="shared" si="488"/>
        <v>2.7074169579900009E-2</v>
      </c>
      <c r="Z2419" s="257">
        <f t="shared" si="489"/>
        <v>1.16197149157102E-2</v>
      </c>
      <c r="AA2419" s="257">
        <f t="shared" si="490"/>
        <v>1.97741239523E-2</v>
      </c>
      <c r="AB2419" s="257">
        <v>1.6463483000000001E-2</v>
      </c>
      <c r="AC2419" s="257">
        <v>2.8033596000000001E-6</v>
      </c>
      <c r="AD2419" s="257">
        <v>6.7897331999999995E-4</v>
      </c>
      <c r="AE2419" s="257">
        <v>3.7012792999999999E-6</v>
      </c>
      <c r="AF2419" s="257">
        <v>9.8469304000000004E-3</v>
      </c>
      <c r="AG2419" s="257">
        <v>7.8278220999999996E-5</v>
      </c>
      <c r="AH2419" s="257">
        <v>1.0775524999999999E-2</v>
      </c>
      <c r="AI2419" s="257">
        <v>7.8913436999999997E-5</v>
      </c>
      <c r="AJ2419" s="257">
        <v>4.0489142000000002E-6</v>
      </c>
      <c r="AK2419" s="257">
        <v>1.6653974999999998E-5</v>
      </c>
      <c r="AL2419" s="257">
        <v>5.8145472999999996E-7</v>
      </c>
      <c r="AM2419" s="257">
        <v>3.0447802E-9</v>
      </c>
      <c r="AN2419" s="257">
        <v>1.0559784E-4</v>
      </c>
      <c r="AO2419" s="257">
        <v>9.0768310000000004E-5</v>
      </c>
      <c r="AP2419" s="257">
        <v>5.4762294000000003E-4</v>
      </c>
      <c r="AQ2419" s="257">
        <v>3.2279523E-6</v>
      </c>
      <c r="AR2419" s="257">
        <v>1.9770896E-2</v>
      </c>
      <c r="AT2419" s="193"/>
      <c r="AU2419" s="193"/>
      <c r="AV2419" s="193"/>
      <c r="AW2419" s="193"/>
      <c r="AX2419" s="193"/>
      <c r="AY2419" s="193"/>
      <c r="AZ2419" s="193"/>
      <c r="BA2419" s="193"/>
      <c r="BB2419" s="193"/>
      <c r="BC2419" s="193"/>
      <c r="BD2419" s="193"/>
      <c r="BE2419" s="315"/>
      <c r="BF2419" s="315"/>
      <c r="BG2419" s="315"/>
      <c r="BH2419" s="315"/>
      <c r="BI2419" s="315"/>
      <c r="BJ2419" s="315"/>
      <c r="BK2419" s="315"/>
    </row>
    <row r="2420" spans="1:63" x14ac:dyDescent="0.25">
      <c r="A2420" s="3"/>
      <c r="B2420" s="3" t="s">
        <v>5770</v>
      </c>
      <c r="C2420" s="48" t="s">
        <v>2437</v>
      </c>
      <c r="D2420" s="223">
        <v>0.70098969</v>
      </c>
      <c r="E2420" s="223">
        <v>8.0182544999999994E-2</v>
      </c>
      <c r="F2420" s="223">
        <v>4.9358549000000002E-2</v>
      </c>
      <c r="G2420" s="223">
        <v>5.5309026000000005E-4</v>
      </c>
      <c r="H2420" s="223">
        <v>2.9352749000000002E-4</v>
      </c>
      <c r="I2420" s="223">
        <v>4.7426997000000002E-3</v>
      </c>
      <c r="J2420" s="223">
        <v>2.1157435E-3</v>
      </c>
      <c r="K2420" s="223">
        <v>1.8798068000000001E-5</v>
      </c>
      <c r="L2420" s="223">
        <v>1.0159222999999999E-3</v>
      </c>
      <c r="M2420" s="223">
        <v>5.4716811999999997E-2</v>
      </c>
      <c r="N2420" s="223">
        <v>-5.2007999999999999E-2</v>
      </c>
      <c r="O2420" s="223">
        <v>0.56000000000000005</v>
      </c>
      <c r="P2420" s="227">
        <f t="shared" si="486"/>
        <v>0.59394477777777765</v>
      </c>
      <c r="Q2420" s="238">
        <v>10.756187000000001</v>
      </c>
      <c r="R2420" s="117">
        <v>7.9022021000000002</v>
      </c>
      <c r="S2420" s="117">
        <v>2.4487853999999998</v>
      </c>
      <c r="T2420" s="117">
        <v>6.7547524000000002E-6</v>
      </c>
      <c r="U2420" s="117">
        <v>8.2299562000000007E-2</v>
      </c>
      <c r="V2420" s="117">
        <v>4.5937836000000003E-2</v>
      </c>
      <c r="W2420" s="117">
        <v>0.27695499000000001</v>
      </c>
      <c r="X2420" s="257">
        <f t="shared" si="487"/>
        <v>5.8468008447910211E-2</v>
      </c>
      <c r="Y2420" s="257">
        <f t="shared" si="488"/>
        <v>2.7074169579900009E-2</v>
      </c>
      <c r="Z2420" s="257">
        <f t="shared" si="489"/>
        <v>1.16197149157102E-2</v>
      </c>
      <c r="AA2420" s="257">
        <f t="shared" si="490"/>
        <v>1.97741239523E-2</v>
      </c>
      <c r="AB2420" s="257">
        <v>1.6463483000000001E-2</v>
      </c>
      <c r="AC2420" s="257">
        <v>2.8033596000000001E-6</v>
      </c>
      <c r="AD2420" s="257">
        <v>6.7897331999999995E-4</v>
      </c>
      <c r="AE2420" s="257">
        <v>3.7012792999999999E-6</v>
      </c>
      <c r="AF2420" s="257">
        <v>9.8469304000000004E-3</v>
      </c>
      <c r="AG2420" s="257">
        <v>7.8278220999999996E-5</v>
      </c>
      <c r="AH2420" s="257">
        <v>1.0775524999999999E-2</v>
      </c>
      <c r="AI2420" s="257">
        <v>7.8913436999999997E-5</v>
      </c>
      <c r="AJ2420" s="257">
        <v>4.0489142000000002E-6</v>
      </c>
      <c r="AK2420" s="257">
        <v>1.6653974999999998E-5</v>
      </c>
      <c r="AL2420" s="257">
        <v>5.8145472999999996E-7</v>
      </c>
      <c r="AM2420" s="257">
        <v>3.0447802E-9</v>
      </c>
      <c r="AN2420" s="257">
        <v>1.0559784E-4</v>
      </c>
      <c r="AO2420" s="257">
        <v>9.0768310000000004E-5</v>
      </c>
      <c r="AP2420" s="257">
        <v>5.4762294000000003E-4</v>
      </c>
      <c r="AQ2420" s="257">
        <v>3.2279523E-6</v>
      </c>
      <c r="AR2420" s="257">
        <v>1.9770896E-2</v>
      </c>
      <c r="AT2420" s="193"/>
      <c r="AU2420" s="193"/>
      <c r="AV2420" s="193"/>
      <c r="AW2420" s="193"/>
      <c r="AX2420" s="193"/>
      <c r="AY2420" s="193"/>
      <c r="AZ2420" s="193"/>
      <c r="BA2420" s="193"/>
      <c r="BB2420" s="193"/>
      <c r="BC2420" s="193"/>
      <c r="BD2420" s="193"/>
      <c r="BE2420" s="315"/>
      <c r="BF2420" s="315"/>
      <c r="BG2420" s="315"/>
      <c r="BH2420" s="315"/>
      <c r="BI2420" s="315"/>
      <c r="BJ2420" s="315"/>
      <c r="BK2420" s="315"/>
    </row>
    <row r="2421" spans="1:63" x14ac:dyDescent="0.25">
      <c r="A2421" s="3"/>
      <c r="B2421" s="3" t="s">
        <v>5770</v>
      </c>
      <c r="C2421" s="48" t="s">
        <v>2438</v>
      </c>
      <c r="D2421" s="223">
        <v>2.9409896999999998</v>
      </c>
      <c r="E2421" s="223">
        <v>8.0182544999999994E-2</v>
      </c>
      <c r="F2421" s="223">
        <v>4.9358549000000002E-2</v>
      </c>
      <c r="G2421" s="223">
        <v>5.5309026000000005E-4</v>
      </c>
      <c r="H2421" s="223">
        <v>2.9352749000000002E-4</v>
      </c>
      <c r="I2421" s="223">
        <v>4.7426997000000002E-3</v>
      </c>
      <c r="J2421" s="223">
        <v>2.1157435E-3</v>
      </c>
      <c r="K2421" s="223">
        <v>1.8798068000000001E-5</v>
      </c>
      <c r="L2421" s="223">
        <v>1.0159222999999999E-3</v>
      </c>
      <c r="M2421" s="223">
        <v>5.4716811999999997E-2</v>
      </c>
      <c r="N2421" s="223">
        <v>-5.2007999999999999E-2</v>
      </c>
      <c r="O2421" s="223">
        <v>2.8</v>
      </c>
      <c r="P2421" s="227">
        <f t="shared" si="486"/>
        <v>0.59394477777777765</v>
      </c>
      <c r="Q2421" s="238">
        <v>10.756187000000001</v>
      </c>
      <c r="R2421" s="117">
        <v>7.9022021000000002</v>
      </c>
      <c r="S2421" s="117">
        <v>2.4487853999999998</v>
      </c>
      <c r="T2421" s="117">
        <v>6.7547524000000002E-6</v>
      </c>
      <c r="U2421" s="117">
        <v>8.2299562000000007E-2</v>
      </c>
      <c r="V2421" s="117">
        <v>4.5937836000000003E-2</v>
      </c>
      <c r="W2421" s="117">
        <v>0.27695499000000001</v>
      </c>
      <c r="X2421" s="257">
        <f t="shared" si="487"/>
        <v>5.8468008447910211E-2</v>
      </c>
      <c r="Y2421" s="257">
        <f t="shared" si="488"/>
        <v>2.7074169579900009E-2</v>
      </c>
      <c r="Z2421" s="257">
        <f t="shared" si="489"/>
        <v>1.16197149157102E-2</v>
      </c>
      <c r="AA2421" s="257">
        <f t="shared" si="490"/>
        <v>1.97741239523E-2</v>
      </c>
      <c r="AB2421" s="257">
        <v>1.6463483000000001E-2</v>
      </c>
      <c r="AC2421" s="257">
        <v>2.8033596000000001E-6</v>
      </c>
      <c r="AD2421" s="257">
        <v>6.7897331999999995E-4</v>
      </c>
      <c r="AE2421" s="257">
        <v>3.7012792999999999E-6</v>
      </c>
      <c r="AF2421" s="257">
        <v>9.8469304000000004E-3</v>
      </c>
      <c r="AG2421" s="257">
        <v>7.8278220999999996E-5</v>
      </c>
      <c r="AH2421" s="257">
        <v>1.0775524999999999E-2</v>
      </c>
      <c r="AI2421" s="257">
        <v>7.8913436999999997E-5</v>
      </c>
      <c r="AJ2421" s="257">
        <v>4.0489142000000002E-6</v>
      </c>
      <c r="AK2421" s="257">
        <v>1.6653974999999998E-5</v>
      </c>
      <c r="AL2421" s="257">
        <v>5.8145472999999996E-7</v>
      </c>
      <c r="AM2421" s="257">
        <v>3.0447802E-9</v>
      </c>
      <c r="AN2421" s="257">
        <v>1.0559784E-4</v>
      </c>
      <c r="AO2421" s="257">
        <v>9.0768310000000004E-5</v>
      </c>
      <c r="AP2421" s="257">
        <v>5.4762294000000003E-4</v>
      </c>
      <c r="AQ2421" s="257">
        <v>3.2279523E-6</v>
      </c>
      <c r="AR2421" s="257">
        <v>1.9770896E-2</v>
      </c>
      <c r="AT2421" s="193"/>
      <c r="AU2421" s="193"/>
      <c r="AV2421" s="193"/>
      <c r="AW2421" s="193"/>
      <c r="AX2421" s="193"/>
      <c r="AY2421" s="193"/>
      <c r="AZ2421" s="193"/>
      <c r="BA2421" s="193"/>
      <c r="BB2421" s="193"/>
      <c r="BC2421" s="193"/>
      <c r="BD2421" s="193"/>
      <c r="BE2421" s="315"/>
      <c r="BF2421" s="315"/>
      <c r="BG2421" s="315"/>
      <c r="BH2421" s="315"/>
      <c r="BI2421" s="315"/>
      <c r="BJ2421" s="315"/>
      <c r="BK2421" s="315"/>
    </row>
    <row r="2422" spans="1:63" x14ac:dyDescent="0.25">
      <c r="A2422" s="3"/>
      <c r="B2422" s="3" t="s">
        <v>5770</v>
      </c>
      <c r="C2422" s="48" t="s">
        <v>2439</v>
      </c>
      <c r="D2422" s="223">
        <v>0.15929607000000001</v>
      </c>
      <c r="E2422" s="223">
        <v>8.5213602999999999E-2</v>
      </c>
      <c r="F2422" s="223">
        <v>5.5842079000000003E-2</v>
      </c>
      <c r="G2422" s="223">
        <v>6.4076566000000003E-4</v>
      </c>
      <c r="H2422" s="223">
        <v>3.2333458E-4</v>
      </c>
      <c r="I2422" s="223">
        <v>5.1702062999999998E-3</v>
      </c>
      <c r="J2422" s="223">
        <v>2.2076272999999999E-3</v>
      </c>
      <c r="K2422" s="223">
        <v>2.0638664000000001E-5</v>
      </c>
      <c r="L2422" s="223">
        <v>1.1086640000000001E-3</v>
      </c>
      <c r="M2422" s="223">
        <v>6.0777150000000002E-2</v>
      </c>
      <c r="N2422" s="223">
        <v>-5.2007999999999999E-2</v>
      </c>
      <c r="O2422" s="223">
        <v>0</v>
      </c>
      <c r="P2422" s="227">
        <f t="shared" si="486"/>
        <v>0.63121187407407398</v>
      </c>
      <c r="Q2422" s="238">
        <v>11.349129</v>
      </c>
      <c r="R2422" s="117">
        <v>8.4341158000000007</v>
      </c>
      <c r="S2422" s="117">
        <v>2.5010360999999999</v>
      </c>
      <c r="T2422" s="117">
        <v>7.4102295999999996E-6</v>
      </c>
      <c r="U2422" s="117">
        <v>8.4124070999999995E-2</v>
      </c>
      <c r="V2422" s="117">
        <v>4.6918288000000002E-2</v>
      </c>
      <c r="W2422" s="117">
        <v>0.2829277</v>
      </c>
      <c r="X2422" s="257">
        <f t="shared" si="487"/>
        <v>6.2922734729849203E-2</v>
      </c>
      <c r="Y2422" s="257">
        <f t="shared" si="488"/>
        <v>2.9441705194900001E-2</v>
      </c>
      <c r="Z2422" s="257">
        <f t="shared" si="489"/>
        <v>1.2376754427949199E-2</v>
      </c>
      <c r="AA2422" s="257">
        <f t="shared" si="490"/>
        <v>2.1104275107000001E-2</v>
      </c>
      <c r="AB2422" s="257">
        <v>1.7496502000000001E-2</v>
      </c>
      <c r="AC2422" s="257">
        <v>3.0202046000000001E-6</v>
      </c>
      <c r="AD2422" s="257">
        <v>7.5500141000000003E-4</v>
      </c>
      <c r="AE2422" s="257">
        <v>4.1572712999999996E-6</v>
      </c>
      <c r="AF2422" s="257">
        <v>1.1103076E-2</v>
      </c>
      <c r="AG2422" s="257">
        <v>7.9948309E-5</v>
      </c>
      <c r="AH2422" s="257">
        <v>1.1451658E-2</v>
      </c>
      <c r="AI2422" s="257">
        <v>8.9379993999999998E-5</v>
      </c>
      <c r="AJ2422" s="257">
        <v>4.7329845000000004E-6</v>
      </c>
      <c r="AK2422" s="257">
        <v>1.7611129000000001E-5</v>
      </c>
      <c r="AL2422" s="257">
        <v>6.5024264999999996E-7</v>
      </c>
      <c r="AM2422" s="257">
        <v>3.4457992E-9</v>
      </c>
      <c r="AN2422" s="257">
        <v>1.0840648E-4</v>
      </c>
      <c r="AO2422" s="257">
        <v>9.8890792000000003E-5</v>
      </c>
      <c r="AP2422" s="257">
        <v>6.0542135999999995E-4</v>
      </c>
      <c r="AQ2422" s="257">
        <v>3.4991070000000001E-6</v>
      </c>
      <c r="AR2422" s="257">
        <v>2.1100776000000002E-2</v>
      </c>
      <c r="AT2422" s="193"/>
      <c r="AU2422" s="193"/>
      <c r="AV2422" s="193"/>
      <c r="AW2422" s="193"/>
      <c r="AX2422" s="193"/>
      <c r="AY2422" s="193"/>
      <c r="AZ2422" s="193"/>
      <c r="BA2422" s="193"/>
      <c r="BB2422" s="193"/>
      <c r="BC2422" s="193"/>
      <c r="BD2422" s="193"/>
      <c r="BE2422" s="315"/>
      <c r="BF2422" s="315"/>
      <c r="BG2422" s="315"/>
      <c r="BH2422" s="315"/>
      <c r="BI2422" s="315"/>
      <c r="BJ2422" s="315"/>
      <c r="BK2422" s="315"/>
    </row>
    <row r="2423" spans="1:63" x14ac:dyDescent="0.25">
      <c r="A2423" s="3"/>
      <c r="B2423" s="3" t="s">
        <v>5770</v>
      </c>
      <c r="C2423" s="48" t="s">
        <v>2440</v>
      </c>
      <c r="D2423" s="223">
        <v>1.0592961000000001</v>
      </c>
      <c r="E2423" s="223">
        <v>8.5213602999999999E-2</v>
      </c>
      <c r="F2423" s="223">
        <v>5.5842079000000003E-2</v>
      </c>
      <c r="G2423" s="223">
        <v>6.4076566000000003E-4</v>
      </c>
      <c r="H2423" s="223">
        <v>3.2333458E-4</v>
      </c>
      <c r="I2423" s="223">
        <v>5.1702062999999998E-3</v>
      </c>
      <c r="J2423" s="223">
        <v>2.2076272999999999E-3</v>
      </c>
      <c r="K2423" s="223">
        <v>2.0638664000000001E-5</v>
      </c>
      <c r="L2423" s="223">
        <v>1.1086640000000001E-3</v>
      </c>
      <c r="M2423" s="223">
        <v>6.0777150000000002E-2</v>
      </c>
      <c r="N2423" s="223">
        <v>-5.2007999999999999E-2</v>
      </c>
      <c r="O2423" s="223">
        <v>0.9</v>
      </c>
      <c r="P2423" s="227">
        <f t="shared" si="486"/>
        <v>0.63121187407407398</v>
      </c>
      <c r="Q2423" s="238">
        <v>11.349129</v>
      </c>
      <c r="R2423" s="117">
        <v>8.4341158000000007</v>
      </c>
      <c r="S2423" s="117">
        <v>2.5010360999999999</v>
      </c>
      <c r="T2423" s="117">
        <v>7.4102295999999996E-6</v>
      </c>
      <c r="U2423" s="117">
        <v>8.4124070999999995E-2</v>
      </c>
      <c r="V2423" s="117">
        <v>4.6918288000000002E-2</v>
      </c>
      <c r="W2423" s="117">
        <v>0.2829277</v>
      </c>
      <c r="X2423" s="257">
        <f t="shared" si="487"/>
        <v>6.2922734729849203E-2</v>
      </c>
      <c r="Y2423" s="257">
        <f t="shared" si="488"/>
        <v>2.9441705194900001E-2</v>
      </c>
      <c r="Z2423" s="257">
        <f t="shared" si="489"/>
        <v>1.2376754427949199E-2</v>
      </c>
      <c r="AA2423" s="257">
        <f t="shared" si="490"/>
        <v>2.1104275107000001E-2</v>
      </c>
      <c r="AB2423" s="257">
        <v>1.7496502000000001E-2</v>
      </c>
      <c r="AC2423" s="257">
        <v>3.0202046000000001E-6</v>
      </c>
      <c r="AD2423" s="257">
        <v>7.5500141000000003E-4</v>
      </c>
      <c r="AE2423" s="257">
        <v>4.1572712999999996E-6</v>
      </c>
      <c r="AF2423" s="257">
        <v>1.1103076E-2</v>
      </c>
      <c r="AG2423" s="257">
        <v>7.9948309E-5</v>
      </c>
      <c r="AH2423" s="257">
        <v>1.1451658E-2</v>
      </c>
      <c r="AI2423" s="257">
        <v>8.9379993999999998E-5</v>
      </c>
      <c r="AJ2423" s="257">
        <v>4.7329845000000004E-6</v>
      </c>
      <c r="AK2423" s="257">
        <v>1.7611129000000001E-5</v>
      </c>
      <c r="AL2423" s="257">
        <v>6.5024264999999996E-7</v>
      </c>
      <c r="AM2423" s="257">
        <v>3.4457992E-9</v>
      </c>
      <c r="AN2423" s="257">
        <v>1.0840648E-4</v>
      </c>
      <c r="AO2423" s="257">
        <v>9.8890792000000003E-5</v>
      </c>
      <c r="AP2423" s="257">
        <v>6.0542135999999995E-4</v>
      </c>
      <c r="AQ2423" s="257">
        <v>3.4991070000000001E-6</v>
      </c>
      <c r="AR2423" s="257">
        <v>2.1100776000000002E-2</v>
      </c>
      <c r="AT2423" s="193"/>
      <c r="AU2423" s="193"/>
      <c r="AV2423" s="193"/>
      <c r="AW2423" s="193"/>
      <c r="AX2423" s="193"/>
      <c r="AY2423" s="193"/>
      <c r="AZ2423" s="193"/>
      <c r="BA2423" s="193"/>
      <c r="BB2423" s="193"/>
      <c r="BC2423" s="193"/>
      <c r="BD2423" s="193"/>
      <c r="BE2423" s="315"/>
      <c r="BF2423" s="315"/>
      <c r="BG2423" s="315"/>
      <c r="BH2423" s="315"/>
      <c r="BI2423" s="315"/>
      <c r="BJ2423" s="315"/>
      <c r="BK2423" s="315"/>
    </row>
    <row r="2424" spans="1:63" x14ac:dyDescent="0.25">
      <c r="A2424" s="3"/>
      <c r="B2424" s="3" t="s">
        <v>5770</v>
      </c>
      <c r="C2424" s="48" t="s">
        <v>2441</v>
      </c>
      <c r="D2424" s="223">
        <v>4.6392961000000001</v>
      </c>
      <c r="E2424" s="223">
        <v>8.5213602999999999E-2</v>
      </c>
      <c r="F2424" s="223">
        <v>5.5842079000000003E-2</v>
      </c>
      <c r="G2424" s="223">
        <v>6.4076566000000003E-4</v>
      </c>
      <c r="H2424" s="223">
        <v>3.2333458E-4</v>
      </c>
      <c r="I2424" s="223">
        <v>5.1702062999999998E-3</v>
      </c>
      <c r="J2424" s="223">
        <v>2.2076272999999999E-3</v>
      </c>
      <c r="K2424" s="223">
        <v>2.0638664000000001E-5</v>
      </c>
      <c r="L2424" s="223">
        <v>1.1086640000000001E-3</v>
      </c>
      <c r="M2424" s="223">
        <v>6.0777150000000002E-2</v>
      </c>
      <c r="N2424" s="223">
        <v>-5.2007999999999999E-2</v>
      </c>
      <c r="O2424" s="223">
        <v>4.4800000000000004</v>
      </c>
      <c r="P2424" s="227">
        <f t="shared" si="486"/>
        <v>0.63121187407407398</v>
      </c>
      <c r="Q2424" s="238">
        <v>11.349129</v>
      </c>
      <c r="R2424" s="117">
        <v>8.4341158000000007</v>
      </c>
      <c r="S2424" s="117">
        <v>2.5010360999999999</v>
      </c>
      <c r="T2424" s="117">
        <v>7.4102295999999996E-6</v>
      </c>
      <c r="U2424" s="117">
        <v>8.4124070999999995E-2</v>
      </c>
      <c r="V2424" s="117">
        <v>4.6918288000000002E-2</v>
      </c>
      <c r="W2424" s="117">
        <v>0.2829277</v>
      </c>
      <c r="X2424" s="257">
        <f t="shared" si="487"/>
        <v>6.2922734729849203E-2</v>
      </c>
      <c r="Y2424" s="257">
        <f t="shared" si="488"/>
        <v>2.9441705194900001E-2</v>
      </c>
      <c r="Z2424" s="257">
        <f t="shared" si="489"/>
        <v>1.2376754427949199E-2</v>
      </c>
      <c r="AA2424" s="257">
        <f t="shared" si="490"/>
        <v>2.1104275107000001E-2</v>
      </c>
      <c r="AB2424" s="257">
        <v>1.7496502000000001E-2</v>
      </c>
      <c r="AC2424" s="257">
        <v>3.0202046000000001E-6</v>
      </c>
      <c r="AD2424" s="257">
        <v>7.5500141000000003E-4</v>
      </c>
      <c r="AE2424" s="257">
        <v>4.1572712999999996E-6</v>
      </c>
      <c r="AF2424" s="257">
        <v>1.1103076E-2</v>
      </c>
      <c r="AG2424" s="257">
        <v>7.9948309E-5</v>
      </c>
      <c r="AH2424" s="257">
        <v>1.1451658E-2</v>
      </c>
      <c r="AI2424" s="257">
        <v>8.9379993999999998E-5</v>
      </c>
      <c r="AJ2424" s="257">
        <v>4.7329845000000004E-6</v>
      </c>
      <c r="AK2424" s="257">
        <v>1.7611129000000001E-5</v>
      </c>
      <c r="AL2424" s="257">
        <v>6.5024264999999996E-7</v>
      </c>
      <c r="AM2424" s="257">
        <v>3.4457992E-9</v>
      </c>
      <c r="AN2424" s="257">
        <v>1.0840648E-4</v>
      </c>
      <c r="AO2424" s="257">
        <v>9.8890792000000003E-5</v>
      </c>
      <c r="AP2424" s="257">
        <v>6.0542135999999995E-4</v>
      </c>
      <c r="AQ2424" s="257">
        <v>3.4991070000000001E-6</v>
      </c>
      <c r="AR2424" s="257">
        <v>2.1100776000000002E-2</v>
      </c>
      <c r="AT2424" s="193"/>
      <c r="AU2424" s="193"/>
      <c r="AV2424" s="193"/>
      <c r="AW2424" s="193"/>
      <c r="AX2424" s="193"/>
      <c r="AY2424" s="193"/>
      <c r="AZ2424" s="193"/>
      <c r="BA2424" s="193"/>
      <c r="BB2424" s="193"/>
      <c r="BC2424" s="193"/>
      <c r="BD2424" s="193"/>
      <c r="BE2424" s="315"/>
      <c r="BF2424" s="315"/>
      <c r="BG2424" s="315"/>
      <c r="BH2424" s="315"/>
      <c r="BI2424" s="315"/>
      <c r="BJ2424" s="315"/>
      <c r="BK2424" s="315"/>
    </row>
    <row r="2425" spans="1:63" x14ac:dyDescent="0.25">
      <c r="A2425" s="3"/>
      <c r="B2425" s="3" t="s">
        <v>5770</v>
      </c>
      <c r="C2425" s="48" t="s">
        <v>2442</v>
      </c>
      <c r="D2425" s="223">
        <v>0.12459842</v>
      </c>
      <c r="E2425" s="223">
        <v>7.5125004999999995E-2</v>
      </c>
      <c r="F2425" s="223">
        <v>4.5072244999999997E-2</v>
      </c>
      <c r="G2425" s="223">
        <v>4.9817150999999997E-4</v>
      </c>
      <c r="H2425" s="223">
        <v>2.6623602000000002E-4</v>
      </c>
      <c r="I2425" s="223">
        <v>4.4114484000000002E-3</v>
      </c>
      <c r="J2425" s="223">
        <v>1.8767906999999999E-3</v>
      </c>
      <c r="K2425" s="223">
        <v>1.7572185999999999E-5</v>
      </c>
      <c r="L2425" s="223">
        <v>9.5591302999999996E-4</v>
      </c>
      <c r="M2425" s="223">
        <v>4.8383036999999997E-2</v>
      </c>
      <c r="N2425" s="223">
        <v>-5.2007999999999999E-2</v>
      </c>
      <c r="O2425" s="223">
        <v>0</v>
      </c>
      <c r="P2425" s="227">
        <f t="shared" si="486"/>
        <v>0.55648151851851846</v>
      </c>
      <c r="Q2425" s="238">
        <v>10.186237999999999</v>
      </c>
      <c r="R2425" s="117">
        <v>7.3685875000000003</v>
      </c>
      <c r="S2425" s="117">
        <v>2.4177187999999998</v>
      </c>
      <c r="T2425" s="117">
        <v>6.1316584E-6</v>
      </c>
      <c r="U2425" s="117">
        <v>8.1209296E-2</v>
      </c>
      <c r="V2425" s="117">
        <v>4.5364157000000002E-2</v>
      </c>
      <c r="W2425" s="117">
        <v>0.27335262999999999</v>
      </c>
      <c r="X2425" s="257">
        <f t="shared" si="487"/>
        <v>5.4434166005622495E-2</v>
      </c>
      <c r="Y2425" s="257">
        <f t="shared" si="488"/>
        <v>2.5121576514900001E-2</v>
      </c>
      <c r="Z2425" s="257">
        <f t="shared" si="489"/>
        <v>1.0872627196222499E-2</v>
      </c>
      <c r="AA2425" s="257">
        <f t="shared" si="490"/>
        <v>1.8439962294499998E-2</v>
      </c>
      <c r="AB2425" s="257">
        <v>1.5425019E-2</v>
      </c>
      <c r="AC2425" s="257">
        <v>2.5499512000000002E-6</v>
      </c>
      <c r="AD2425" s="257">
        <v>6.3116325999999995E-4</v>
      </c>
      <c r="AE2425" s="257">
        <v>3.3406197000000001E-6</v>
      </c>
      <c r="AF2425" s="257">
        <v>8.9822188000000004E-3</v>
      </c>
      <c r="AG2425" s="257">
        <v>7.7284884000000006E-5</v>
      </c>
      <c r="AH2425" s="257">
        <v>1.0095834E-2</v>
      </c>
      <c r="AI2425" s="257">
        <v>7.2129159999999998E-5</v>
      </c>
      <c r="AJ2425" s="257">
        <v>3.6455594999999999E-6</v>
      </c>
      <c r="AK2425" s="257">
        <v>1.5367049000000001E-5</v>
      </c>
      <c r="AL2425" s="257">
        <v>5.3619527999999997E-7</v>
      </c>
      <c r="AM2425" s="257">
        <v>2.7894424999999998E-9</v>
      </c>
      <c r="AN2425" s="257">
        <v>1.0385018E-4</v>
      </c>
      <c r="AO2425" s="257">
        <v>8.5246672999999998E-5</v>
      </c>
      <c r="AP2425" s="257">
        <v>4.9601558999999996E-4</v>
      </c>
      <c r="AQ2425" s="257">
        <v>3.0542945000000001E-6</v>
      </c>
      <c r="AR2425" s="257">
        <v>1.8436907999999998E-2</v>
      </c>
      <c r="AT2425" s="193"/>
      <c r="AU2425" s="193"/>
      <c r="AV2425" s="193"/>
      <c r="AW2425" s="193"/>
      <c r="AX2425" s="193"/>
      <c r="AY2425" s="193"/>
      <c r="AZ2425" s="193"/>
      <c r="BA2425" s="193"/>
      <c r="BB2425" s="193"/>
      <c r="BC2425" s="193"/>
      <c r="BD2425" s="193"/>
      <c r="BE2425" s="315"/>
      <c r="BF2425" s="315"/>
      <c r="BG2425" s="315"/>
      <c r="BH2425" s="315"/>
      <c r="BI2425" s="315"/>
      <c r="BJ2425" s="315"/>
      <c r="BK2425" s="315"/>
    </row>
    <row r="2426" spans="1:63" x14ac:dyDescent="0.25">
      <c r="A2426" s="3"/>
      <c r="B2426" s="3" t="s">
        <v>5770</v>
      </c>
      <c r="C2426" s="48" t="s">
        <v>2443</v>
      </c>
      <c r="D2426" s="223">
        <v>1.0345983999999999</v>
      </c>
      <c r="E2426" s="223">
        <v>7.5125004999999995E-2</v>
      </c>
      <c r="F2426" s="223">
        <v>4.5072244999999997E-2</v>
      </c>
      <c r="G2426" s="223">
        <v>4.9817150999999997E-4</v>
      </c>
      <c r="H2426" s="223">
        <v>2.6623602000000002E-4</v>
      </c>
      <c r="I2426" s="223">
        <v>4.4114484000000002E-3</v>
      </c>
      <c r="J2426" s="223">
        <v>1.8767906999999999E-3</v>
      </c>
      <c r="K2426" s="223">
        <v>1.7572185999999999E-5</v>
      </c>
      <c r="L2426" s="223">
        <v>9.5591302999999996E-4</v>
      </c>
      <c r="M2426" s="223">
        <v>4.8383036999999997E-2</v>
      </c>
      <c r="N2426" s="223">
        <v>-5.2007999999999999E-2</v>
      </c>
      <c r="O2426" s="223">
        <v>0.91</v>
      </c>
      <c r="P2426" s="227">
        <f t="shared" si="486"/>
        <v>0.55648151851851846</v>
      </c>
      <c r="Q2426" s="238">
        <v>10.186237999999999</v>
      </c>
      <c r="R2426" s="117">
        <v>7.3685875000000003</v>
      </c>
      <c r="S2426" s="117">
        <v>2.4177187999999998</v>
      </c>
      <c r="T2426" s="117">
        <v>6.1316584E-6</v>
      </c>
      <c r="U2426" s="117">
        <v>8.1209296E-2</v>
      </c>
      <c r="V2426" s="117">
        <v>4.5364157000000002E-2</v>
      </c>
      <c r="W2426" s="117">
        <v>0.27335262999999999</v>
      </c>
      <c r="X2426" s="257">
        <f t="shared" si="487"/>
        <v>5.4434166005622495E-2</v>
      </c>
      <c r="Y2426" s="257">
        <f t="shared" si="488"/>
        <v>2.5121576514900001E-2</v>
      </c>
      <c r="Z2426" s="257">
        <f t="shared" si="489"/>
        <v>1.0872627196222499E-2</v>
      </c>
      <c r="AA2426" s="257">
        <f t="shared" si="490"/>
        <v>1.8439962294499998E-2</v>
      </c>
      <c r="AB2426" s="257">
        <v>1.5425019E-2</v>
      </c>
      <c r="AC2426" s="257">
        <v>2.5499512000000002E-6</v>
      </c>
      <c r="AD2426" s="257">
        <v>6.3116325999999995E-4</v>
      </c>
      <c r="AE2426" s="257">
        <v>3.3406197000000001E-6</v>
      </c>
      <c r="AF2426" s="257">
        <v>8.9822188000000004E-3</v>
      </c>
      <c r="AG2426" s="257">
        <v>7.7284884000000006E-5</v>
      </c>
      <c r="AH2426" s="257">
        <v>1.0095834E-2</v>
      </c>
      <c r="AI2426" s="257">
        <v>7.2129159999999998E-5</v>
      </c>
      <c r="AJ2426" s="257">
        <v>3.6455594999999999E-6</v>
      </c>
      <c r="AK2426" s="257">
        <v>1.5367049000000001E-5</v>
      </c>
      <c r="AL2426" s="257">
        <v>5.3619527999999997E-7</v>
      </c>
      <c r="AM2426" s="257">
        <v>2.7894424999999998E-9</v>
      </c>
      <c r="AN2426" s="257">
        <v>1.0385018E-4</v>
      </c>
      <c r="AO2426" s="257">
        <v>8.5246672999999998E-5</v>
      </c>
      <c r="AP2426" s="257">
        <v>4.9601558999999996E-4</v>
      </c>
      <c r="AQ2426" s="257">
        <v>3.0542945000000001E-6</v>
      </c>
      <c r="AR2426" s="257">
        <v>1.8436907999999998E-2</v>
      </c>
      <c r="AT2426" s="193"/>
      <c r="AU2426" s="193"/>
      <c r="AV2426" s="193"/>
      <c r="AW2426" s="193"/>
      <c r="AX2426" s="193"/>
      <c r="AY2426" s="193"/>
      <c r="AZ2426" s="193"/>
      <c r="BA2426" s="193"/>
      <c r="BB2426" s="193"/>
      <c r="BC2426" s="193"/>
      <c r="BD2426" s="193"/>
      <c r="BE2426" s="315"/>
      <c r="BF2426" s="315"/>
      <c r="BG2426" s="315"/>
      <c r="BH2426" s="315"/>
      <c r="BI2426" s="315"/>
      <c r="BJ2426" s="315"/>
      <c r="BK2426" s="315"/>
    </row>
    <row r="2427" spans="1:63" x14ac:dyDescent="0.25">
      <c r="A2427" s="3"/>
      <c r="B2427" s="3" t="s">
        <v>5770</v>
      </c>
      <c r="C2427" s="48" t="s">
        <v>2444</v>
      </c>
      <c r="D2427" s="223">
        <v>4.6745983999999998</v>
      </c>
      <c r="E2427" s="223">
        <v>7.5125004999999995E-2</v>
      </c>
      <c r="F2427" s="223">
        <v>4.5072244999999997E-2</v>
      </c>
      <c r="G2427" s="223">
        <v>4.9817150999999997E-4</v>
      </c>
      <c r="H2427" s="223">
        <v>2.6623602000000002E-4</v>
      </c>
      <c r="I2427" s="223">
        <v>4.4114484000000002E-3</v>
      </c>
      <c r="J2427" s="223">
        <v>1.8767906999999999E-3</v>
      </c>
      <c r="K2427" s="223">
        <v>1.7572185999999999E-5</v>
      </c>
      <c r="L2427" s="223">
        <v>9.5591302999999996E-4</v>
      </c>
      <c r="M2427" s="223">
        <v>4.8383036999999997E-2</v>
      </c>
      <c r="N2427" s="223">
        <v>-5.2007999999999999E-2</v>
      </c>
      <c r="O2427" s="223">
        <v>4.55</v>
      </c>
      <c r="P2427" s="227">
        <f t="shared" si="486"/>
        <v>0.55648151851851846</v>
      </c>
      <c r="Q2427" s="238">
        <v>10.186237999999999</v>
      </c>
      <c r="R2427" s="117">
        <v>7.3685875000000003</v>
      </c>
      <c r="S2427" s="117">
        <v>2.4177187999999998</v>
      </c>
      <c r="T2427" s="117">
        <v>6.1316584E-6</v>
      </c>
      <c r="U2427" s="117">
        <v>8.1209296E-2</v>
      </c>
      <c r="V2427" s="117">
        <v>4.5364157000000002E-2</v>
      </c>
      <c r="W2427" s="117">
        <v>0.27335262999999999</v>
      </c>
      <c r="X2427" s="257">
        <f t="shared" si="487"/>
        <v>5.4434166005622495E-2</v>
      </c>
      <c r="Y2427" s="257">
        <f t="shared" si="488"/>
        <v>2.5121576514900001E-2</v>
      </c>
      <c r="Z2427" s="257">
        <f t="shared" si="489"/>
        <v>1.0872627196222499E-2</v>
      </c>
      <c r="AA2427" s="257">
        <f t="shared" si="490"/>
        <v>1.8439962294499998E-2</v>
      </c>
      <c r="AB2427" s="257">
        <v>1.5425019E-2</v>
      </c>
      <c r="AC2427" s="257">
        <v>2.5499512000000002E-6</v>
      </c>
      <c r="AD2427" s="257">
        <v>6.3116325999999995E-4</v>
      </c>
      <c r="AE2427" s="257">
        <v>3.3406197000000001E-6</v>
      </c>
      <c r="AF2427" s="257">
        <v>8.9822188000000004E-3</v>
      </c>
      <c r="AG2427" s="257">
        <v>7.7284884000000006E-5</v>
      </c>
      <c r="AH2427" s="257">
        <v>1.0095834E-2</v>
      </c>
      <c r="AI2427" s="257">
        <v>7.2129159999999998E-5</v>
      </c>
      <c r="AJ2427" s="257">
        <v>3.6455594999999999E-6</v>
      </c>
      <c r="AK2427" s="257">
        <v>1.5367049000000001E-5</v>
      </c>
      <c r="AL2427" s="257">
        <v>5.3619527999999997E-7</v>
      </c>
      <c r="AM2427" s="257">
        <v>2.7894424999999998E-9</v>
      </c>
      <c r="AN2427" s="257">
        <v>1.0385018E-4</v>
      </c>
      <c r="AO2427" s="257">
        <v>8.5246672999999998E-5</v>
      </c>
      <c r="AP2427" s="257">
        <v>4.9601558999999996E-4</v>
      </c>
      <c r="AQ2427" s="257">
        <v>3.0542945000000001E-6</v>
      </c>
      <c r="AR2427" s="257">
        <v>1.8436907999999998E-2</v>
      </c>
      <c r="AT2427" s="193"/>
      <c r="AU2427" s="193"/>
      <c r="AV2427" s="193"/>
      <c r="AW2427" s="193"/>
      <c r="AX2427" s="193"/>
      <c r="AY2427" s="193"/>
      <c r="AZ2427" s="193"/>
      <c r="BA2427" s="193"/>
      <c r="BB2427" s="193"/>
      <c r="BC2427" s="193"/>
      <c r="BD2427" s="193"/>
      <c r="BE2427" s="315"/>
      <c r="BF2427" s="315"/>
      <c r="BG2427" s="315"/>
      <c r="BH2427" s="315"/>
      <c r="BI2427" s="315"/>
      <c r="BJ2427" s="315"/>
      <c r="BK2427" s="315"/>
    </row>
    <row r="2428" spans="1:63" x14ac:dyDescent="0.25">
      <c r="A2428" s="3"/>
      <c r="B2428" s="3" t="s">
        <v>5770</v>
      </c>
      <c r="C2428" s="48" t="s">
        <v>2445</v>
      </c>
      <c r="D2428" s="223">
        <v>0.13241021</v>
      </c>
      <c r="E2428" s="223">
        <v>7.7420865000000005E-2</v>
      </c>
      <c r="F2428" s="223">
        <v>4.7429563000000001E-2</v>
      </c>
      <c r="G2428" s="223">
        <v>5.2922864999999997E-4</v>
      </c>
      <c r="H2428" s="223">
        <v>2.7911785000000002E-4</v>
      </c>
      <c r="I2428" s="223">
        <v>4.5799880000000001E-3</v>
      </c>
      <c r="J2428" s="223">
        <v>1.9582261E-3</v>
      </c>
      <c r="K2428" s="223">
        <v>1.8243839999999999E-5</v>
      </c>
      <c r="L2428" s="223">
        <v>9.8928144999999999E-4</v>
      </c>
      <c r="M2428" s="223">
        <v>5.1213691999999998E-2</v>
      </c>
      <c r="N2428" s="223">
        <v>-5.2007999999999999E-2</v>
      </c>
      <c r="O2428" s="223">
        <v>0</v>
      </c>
      <c r="P2428" s="227">
        <f t="shared" si="486"/>
        <v>0.57348788888888891</v>
      </c>
      <c r="Q2428" s="238">
        <v>10.449782000000001</v>
      </c>
      <c r="R2428" s="117">
        <v>7.6110234999999999</v>
      </c>
      <c r="S2428" s="117">
        <v>2.4357793999999999</v>
      </c>
      <c r="T2428" s="117">
        <v>6.4211199E-6</v>
      </c>
      <c r="U2428" s="117">
        <v>8.1841417999999999E-2</v>
      </c>
      <c r="V2428" s="117">
        <v>4.5700556000000003E-2</v>
      </c>
      <c r="W2428" s="117">
        <v>0.27543090999999997</v>
      </c>
      <c r="X2428" s="257">
        <f t="shared" si="487"/>
        <v>5.6347275583491896E-2</v>
      </c>
      <c r="Y2428" s="257">
        <f t="shared" si="488"/>
        <v>2.6086784069599998E-2</v>
      </c>
      <c r="Z2428" s="257">
        <f t="shared" si="489"/>
        <v>1.1214337141791901E-2</v>
      </c>
      <c r="AA2428" s="257">
        <f t="shared" si="490"/>
        <v>1.9046154372099999E-2</v>
      </c>
      <c r="AB2428" s="257">
        <v>1.5896426000000002E-2</v>
      </c>
      <c r="AC2428" s="257">
        <v>2.658452E-6</v>
      </c>
      <c r="AD2428" s="257">
        <v>6.5814499999999995E-4</v>
      </c>
      <c r="AE2428" s="257">
        <v>3.5223665999999999E-6</v>
      </c>
      <c r="AF2428" s="257">
        <v>9.4481700000000005E-3</v>
      </c>
      <c r="AG2428" s="257">
        <v>7.7862250999999994E-5</v>
      </c>
      <c r="AH2428" s="257">
        <v>1.0404379E-2</v>
      </c>
      <c r="AI2428" s="257">
        <v>7.5898203999999995E-5</v>
      </c>
      <c r="AJ2428" s="257">
        <v>3.8811019999999996E-6</v>
      </c>
      <c r="AK2428" s="257">
        <v>1.5891351000000001E-5</v>
      </c>
      <c r="AL2428" s="257">
        <v>5.6114717999999995E-7</v>
      </c>
      <c r="AM2428" s="257">
        <v>2.9326119000000001E-9</v>
      </c>
      <c r="AN2428" s="257">
        <v>1.0484194000000001E-4</v>
      </c>
      <c r="AO2428" s="257">
        <v>8.8240805000000004E-5</v>
      </c>
      <c r="AP2428" s="257">
        <v>5.2064066000000002E-4</v>
      </c>
      <c r="AQ2428" s="257">
        <v>3.1513721E-6</v>
      </c>
      <c r="AR2428" s="257">
        <v>1.9043002999999999E-2</v>
      </c>
      <c r="AT2428" s="193"/>
      <c r="AU2428" s="193"/>
      <c r="AV2428" s="193"/>
      <c r="AW2428" s="193"/>
      <c r="AX2428" s="193"/>
      <c r="AY2428" s="193"/>
      <c r="AZ2428" s="193"/>
      <c r="BA2428" s="193"/>
      <c r="BB2428" s="193"/>
      <c r="BC2428" s="193"/>
      <c r="BD2428" s="193"/>
      <c r="BE2428" s="315"/>
      <c r="BF2428" s="315"/>
      <c r="BG2428" s="315"/>
      <c r="BH2428" s="315"/>
      <c r="BI2428" s="315"/>
      <c r="BJ2428" s="315"/>
      <c r="BK2428" s="315"/>
    </row>
    <row r="2429" spans="1:63" x14ac:dyDescent="0.25">
      <c r="A2429" s="3"/>
      <c r="B2429" s="3" t="s">
        <v>5770</v>
      </c>
      <c r="C2429" s="48" t="s">
        <v>2446</v>
      </c>
      <c r="D2429" s="223">
        <v>1.4724101999999999</v>
      </c>
      <c r="E2429" s="223">
        <v>7.7420865000000005E-2</v>
      </c>
      <c r="F2429" s="223">
        <v>4.7429563000000001E-2</v>
      </c>
      <c r="G2429" s="223">
        <v>5.2922864999999997E-4</v>
      </c>
      <c r="H2429" s="223">
        <v>2.7911785000000002E-4</v>
      </c>
      <c r="I2429" s="223">
        <v>4.5799880000000001E-3</v>
      </c>
      <c r="J2429" s="223">
        <v>1.9582261E-3</v>
      </c>
      <c r="K2429" s="223">
        <v>1.8243839999999999E-5</v>
      </c>
      <c r="L2429" s="223">
        <v>9.8928144999999999E-4</v>
      </c>
      <c r="M2429" s="223">
        <v>5.1213691999999998E-2</v>
      </c>
      <c r="N2429" s="223">
        <v>-5.2007999999999999E-2</v>
      </c>
      <c r="O2429" s="223">
        <v>1.34</v>
      </c>
      <c r="P2429" s="227">
        <f t="shared" si="486"/>
        <v>0.57348788888888891</v>
      </c>
      <c r="Q2429" s="238">
        <v>10.449782000000001</v>
      </c>
      <c r="R2429" s="117">
        <v>7.6110234999999999</v>
      </c>
      <c r="S2429" s="117">
        <v>2.4357793999999999</v>
      </c>
      <c r="T2429" s="117">
        <v>6.4211199E-6</v>
      </c>
      <c r="U2429" s="117">
        <v>8.1841417999999999E-2</v>
      </c>
      <c r="V2429" s="117">
        <v>4.5700556000000003E-2</v>
      </c>
      <c r="W2429" s="117">
        <v>0.27543090999999997</v>
      </c>
      <c r="X2429" s="257">
        <f t="shared" si="487"/>
        <v>5.6347275583491896E-2</v>
      </c>
      <c r="Y2429" s="257">
        <f t="shared" si="488"/>
        <v>2.6086784069599998E-2</v>
      </c>
      <c r="Z2429" s="257">
        <f t="shared" si="489"/>
        <v>1.1214337141791901E-2</v>
      </c>
      <c r="AA2429" s="257">
        <f t="shared" si="490"/>
        <v>1.9046154372099999E-2</v>
      </c>
      <c r="AB2429" s="257">
        <v>1.5896426000000002E-2</v>
      </c>
      <c r="AC2429" s="257">
        <v>2.658452E-6</v>
      </c>
      <c r="AD2429" s="257">
        <v>6.5814499999999995E-4</v>
      </c>
      <c r="AE2429" s="257">
        <v>3.5223665999999999E-6</v>
      </c>
      <c r="AF2429" s="257">
        <v>9.4481700000000005E-3</v>
      </c>
      <c r="AG2429" s="257">
        <v>7.7862250999999994E-5</v>
      </c>
      <c r="AH2429" s="257">
        <v>1.0404379E-2</v>
      </c>
      <c r="AI2429" s="257">
        <v>7.5898203999999995E-5</v>
      </c>
      <c r="AJ2429" s="257">
        <v>3.8811019999999996E-6</v>
      </c>
      <c r="AK2429" s="257">
        <v>1.5891351000000001E-5</v>
      </c>
      <c r="AL2429" s="257">
        <v>5.6114717999999995E-7</v>
      </c>
      <c r="AM2429" s="257">
        <v>2.9326119000000001E-9</v>
      </c>
      <c r="AN2429" s="257">
        <v>1.0484194000000001E-4</v>
      </c>
      <c r="AO2429" s="257">
        <v>8.8240805000000004E-5</v>
      </c>
      <c r="AP2429" s="257">
        <v>5.2064066000000002E-4</v>
      </c>
      <c r="AQ2429" s="257">
        <v>3.1513721E-6</v>
      </c>
      <c r="AR2429" s="257">
        <v>1.9043002999999999E-2</v>
      </c>
      <c r="AT2429" s="193"/>
      <c r="AU2429" s="193"/>
      <c r="AV2429" s="193"/>
      <c r="AW2429" s="193"/>
      <c r="AX2429" s="193"/>
      <c r="AY2429" s="193"/>
      <c r="AZ2429" s="193"/>
      <c r="BA2429" s="193"/>
      <c r="BB2429" s="193"/>
      <c r="BC2429" s="193"/>
      <c r="BD2429" s="193"/>
      <c r="BE2429" s="315"/>
      <c r="BF2429" s="315"/>
      <c r="BG2429" s="315"/>
      <c r="BH2429" s="315"/>
      <c r="BI2429" s="315"/>
      <c r="BJ2429" s="315"/>
      <c r="BK2429" s="315"/>
    </row>
    <row r="2430" spans="1:63" x14ac:dyDescent="0.25">
      <c r="A2430" s="3"/>
      <c r="B2430" s="3" t="s">
        <v>5770</v>
      </c>
      <c r="C2430" s="48" t="s">
        <v>2447</v>
      </c>
      <c r="D2430" s="223">
        <v>6.8424101999999998</v>
      </c>
      <c r="E2430" s="223">
        <v>7.7420865000000005E-2</v>
      </c>
      <c r="F2430" s="223">
        <v>4.7429563000000001E-2</v>
      </c>
      <c r="G2430" s="223">
        <v>5.2922864999999997E-4</v>
      </c>
      <c r="H2430" s="223">
        <v>2.7911785000000002E-4</v>
      </c>
      <c r="I2430" s="223">
        <v>4.5799880000000001E-3</v>
      </c>
      <c r="J2430" s="223">
        <v>1.9582261E-3</v>
      </c>
      <c r="K2430" s="223">
        <v>1.8243839999999999E-5</v>
      </c>
      <c r="L2430" s="223">
        <v>9.8928144999999999E-4</v>
      </c>
      <c r="M2430" s="223">
        <v>5.1213691999999998E-2</v>
      </c>
      <c r="N2430" s="223">
        <v>-5.2007999999999999E-2</v>
      </c>
      <c r="O2430" s="223">
        <v>6.71</v>
      </c>
      <c r="P2430" s="227">
        <f t="shared" si="486"/>
        <v>0.57348788888888891</v>
      </c>
      <c r="Q2430" s="238">
        <v>10.449782000000001</v>
      </c>
      <c r="R2430" s="117">
        <v>7.6110234999999999</v>
      </c>
      <c r="S2430" s="117">
        <v>2.4357793999999999</v>
      </c>
      <c r="T2430" s="117">
        <v>6.4211199E-6</v>
      </c>
      <c r="U2430" s="117">
        <v>8.1841417999999999E-2</v>
      </c>
      <c r="V2430" s="117">
        <v>4.5700556000000003E-2</v>
      </c>
      <c r="W2430" s="117">
        <v>0.27543090999999997</v>
      </c>
      <c r="X2430" s="257">
        <f t="shared" si="487"/>
        <v>5.6347275583491896E-2</v>
      </c>
      <c r="Y2430" s="257">
        <f t="shared" si="488"/>
        <v>2.6086784069599998E-2</v>
      </c>
      <c r="Z2430" s="257">
        <f t="shared" si="489"/>
        <v>1.1214337141791901E-2</v>
      </c>
      <c r="AA2430" s="257">
        <f t="shared" si="490"/>
        <v>1.9046154372099999E-2</v>
      </c>
      <c r="AB2430" s="257">
        <v>1.5896426000000002E-2</v>
      </c>
      <c r="AC2430" s="257">
        <v>2.658452E-6</v>
      </c>
      <c r="AD2430" s="257">
        <v>6.5814499999999995E-4</v>
      </c>
      <c r="AE2430" s="257">
        <v>3.5223665999999999E-6</v>
      </c>
      <c r="AF2430" s="257">
        <v>9.4481700000000005E-3</v>
      </c>
      <c r="AG2430" s="257">
        <v>7.7862250999999994E-5</v>
      </c>
      <c r="AH2430" s="257">
        <v>1.0404379E-2</v>
      </c>
      <c r="AI2430" s="257">
        <v>7.5898203999999995E-5</v>
      </c>
      <c r="AJ2430" s="257">
        <v>3.8811019999999996E-6</v>
      </c>
      <c r="AK2430" s="257">
        <v>1.5891351000000001E-5</v>
      </c>
      <c r="AL2430" s="257">
        <v>5.6114717999999995E-7</v>
      </c>
      <c r="AM2430" s="257">
        <v>2.9326119000000001E-9</v>
      </c>
      <c r="AN2430" s="257">
        <v>1.0484194000000001E-4</v>
      </c>
      <c r="AO2430" s="257">
        <v>8.8240805000000004E-5</v>
      </c>
      <c r="AP2430" s="257">
        <v>5.2064066000000002E-4</v>
      </c>
      <c r="AQ2430" s="257">
        <v>3.1513721E-6</v>
      </c>
      <c r="AR2430" s="257">
        <v>1.9043002999999999E-2</v>
      </c>
      <c r="AT2430" s="193"/>
      <c r="AU2430" s="193"/>
      <c r="AV2430" s="193"/>
      <c r="AW2430" s="193"/>
      <c r="AX2430" s="193"/>
      <c r="AY2430" s="193"/>
      <c r="AZ2430" s="193"/>
      <c r="BA2430" s="193"/>
      <c r="BB2430" s="193"/>
      <c r="BC2430" s="193"/>
      <c r="BD2430" s="193"/>
      <c r="BE2430" s="315"/>
      <c r="BF2430" s="315"/>
      <c r="BG2430" s="315"/>
      <c r="BH2430" s="315"/>
      <c r="BI2430" s="315"/>
      <c r="BJ2430" s="315"/>
      <c r="BK2430" s="315"/>
    </row>
    <row r="2431" spans="1:63" x14ac:dyDescent="0.25">
      <c r="A2431" s="3"/>
      <c r="B2431" s="3" t="s">
        <v>5770</v>
      </c>
      <c r="C2431" s="48" t="s">
        <v>2448</v>
      </c>
      <c r="D2431" s="223">
        <v>0.1154551</v>
      </c>
      <c r="E2431" s="223">
        <v>7.2301131000000005E-2</v>
      </c>
      <c r="F2431" s="223">
        <v>4.2688678000000001E-2</v>
      </c>
      <c r="G2431" s="223">
        <v>4.6765190000000001E-4</v>
      </c>
      <c r="H2431" s="223">
        <v>2.5100943999999999E-4</v>
      </c>
      <c r="I2431" s="223">
        <v>4.2269220999999997E-3</v>
      </c>
      <c r="J2431" s="223">
        <v>1.7427351000000001E-3</v>
      </c>
      <c r="K2431" s="223">
        <v>1.6890427000000001E-5</v>
      </c>
      <c r="L2431" s="223">
        <v>9.2255115000000002E-4</v>
      </c>
      <c r="M2431" s="223">
        <v>4.4845529000000002E-2</v>
      </c>
      <c r="N2431" s="223">
        <v>-5.2007999999999999E-2</v>
      </c>
      <c r="O2431" s="223">
        <v>0</v>
      </c>
      <c r="P2431" s="227">
        <f t="shared" si="486"/>
        <v>0.5355639333333333</v>
      </c>
      <c r="Q2431" s="238">
        <v>9.8681216000000003</v>
      </c>
      <c r="R2431" s="117">
        <v>7.0706489000000001</v>
      </c>
      <c r="S2431" s="117">
        <v>2.4004658999999999</v>
      </c>
      <c r="T2431" s="117">
        <v>5.7839097999999998E-6</v>
      </c>
      <c r="U2431" s="117">
        <v>8.0603777000000001E-2</v>
      </c>
      <c r="V2431" s="117">
        <v>4.5045632000000002E-2</v>
      </c>
      <c r="W2431" s="117">
        <v>0.27135167999999998</v>
      </c>
      <c r="X2431" s="257">
        <f t="shared" si="487"/>
        <v>5.2183801762636498E-2</v>
      </c>
      <c r="Y2431" s="257">
        <f t="shared" si="488"/>
        <v>2.4033202908100001E-2</v>
      </c>
      <c r="Z2431" s="257">
        <f t="shared" si="489"/>
        <v>1.04555520921365E-2</v>
      </c>
      <c r="AA2431" s="257">
        <f t="shared" si="490"/>
        <v>1.76950467624E-2</v>
      </c>
      <c r="AB2431" s="257">
        <v>1.4845193E-2</v>
      </c>
      <c r="AC2431" s="257">
        <v>2.4083069999999999E-6</v>
      </c>
      <c r="AD2431" s="257">
        <v>6.0459279999999999E-4</v>
      </c>
      <c r="AE2431" s="257">
        <v>3.1396701000000002E-6</v>
      </c>
      <c r="AF2431" s="257">
        <v>8.5011358999999998E-3</v>
      </c>
      <c r="AG2431" s="257">
        <v>7.6733230999999997E-5</v>
      </c>
      <c r="AH2431" s="257">
        <v>9.7163292999999998E-3</v>
      </c>
      <c r="AI2431" s="257">
        <v>6.8357391000000006E-5</v>
      </c>
      <c r="AJ2431" s="257">
        <v>3.4215812E-6</v>
      </c>
      <c r="AK2431" s="257">
        <v>1.4647084E-5</v>
      </c>
      <c r="AL2431" s="257">
        <v>5.1102842000000003E-7</v>
      </c>
      <c r="AM2431" s="257">
        <v>2.6475165000000001E-9</v>
      </c>
      <c r="AN2431" s="257">
        <v>1.0287905000000001E-4</v>
      </c>
      <c r="AO2431" s="257">
        <v>8.2175150000000002E-5</v>
      </c>
      <c r="AP2431" s="257">
        <v>4.6722886000000001E-4</v>
      </c>
      <c r="AQ2431" s="257">
        <v>2.9577623999999998E-6</v>
      </c>
      <c r="AR2431" s="257">
        <v>1.7692089000000001E-2</v>
      </c>
      <c r="AT2431" s="193"/>
      <c r="AU2431" s="193"/>
      <c r="AV2431" s="193"/>
      <c r="AW2431" s="193"/>
      <c r="AX2431" s="193"/>
      <c r="AY2431" s="193"/>
      <c r="AZ2431" s="193"/>
      <c r="BA2431" s="193"/>
      <c r="BB2431" s="193"/>
      <c r="BC2431" s="193"/>
      <c r="BD2431" s="193"/>
      <c r="BE2431" s="315"/>
      <c r="BF2431" s="315"/>
      <c r="BG2431" s="315"/>
      <c r="BH2431" s="315"/>
      <c r="BI2431" s="315"/>
      <c r="BJ2431" s="315"/>
      <c r="BK2431" s="315"/>
    </row>
    <row r="2432" spans="1:63" x14ac:dyDescent="0.25">
      <c r="A2432" s="3"/>
      <c r="B2432" s="3" t="s">
        <v>5770</v>
      </c>
      <c r="C2432" s="48" t="s">
        <v>2449</v>
      </c>
      <c r="D2432" s="223">
        <v>1.2054551</v>
      </c>
      <c r="E2432" s="223">
        <v>7.2301131000000005E-2</v>
      </c>
      <c r="F2432" s="223">
        <v>4.2688678000000001E-2</v>
      </c>
      <c r="G2432" s="223">
        <v>4.6765190000000001E-4</v>
      </c>
      <c r="H2432" s="223">
        <v>2.5100943999999999E-4</v>
      </c>
      <c r="I2432" s="223">
        <v>4.2269220999999997E-3</v>
      </c>
      <c r="J2432" s="223">
        <v>1.7427351000000001E-3</v>
      </c>
      <c r="K2432" s="223">
        <v>1.6890427000000001E-5</v>
      </c>
      <c r="L2432" s="223">
        <v>9.2255115000000002E-4</v>
      </c>
      <c r="M2432" s="223">
        <v>4.4845529000000002E-2</v>
      </c>
      <c r="N2432" s="223">
        <v>-5.2007999999999999E-2</v>
      </c>
      <c r="O2432" s="223">
        <v>1.0900000000000001</v>
      </c>
      <c r="P2432" s="227">
        <f t="shared" si="486"/>
        <v>0.5355639333333333</v>
      </c>
      <c r="Q2432" s="238">
        <v>9.8681216000000003</v>
      </c>
      <c r="R2432" s="117">
        <v>7.0706489000000001</v>
      </c>
      <c r="S2432" s="117">
        <v>2.4004658999999999</v>
      </c>
      <c r="T2432" s="117">
        <v>5.7839097999999998E-6</v>
      </c>
      <c r="U2432" s="117">
        <v>8.0603777000000001E-2</v>
      </c>
      <c r="V2432" s="117">
        <v>4.5045632000000002E-2</v>
      </c>
      <c r="W2432" s="117">
        <v>0.27135167999999998</v>
      </c>
      <c r="X2432" s="257">
        <f t="shared" si="487"/>
        <v>5.2183801762636498E-2</v>
      </c>
      <c r="Y2432" s="257">
        <f t="shared" si="488"/>
        <v>2.4033202908100001E-2</v>
      </c>
      <c r="Z2432" s="257">
        <f t="shared" si="489"/>
        <v>1.04555520921365E-2</v>
      </c>
      <c r="AA2432" s="257">
        <f t="shared" si="490"/>
        <v>1.76950467624E-2</v>
      </c>
      <c r="AB2432" s="257">
        <v>1.4845193E-2</v>
      </c>
      <c r="AC2432" s="257">
        <v>2.4083069999999999E-6</v>
      </c>
      <c r="AD2432" s="257">
        <v>6.0459279999999999E-4</v>
      </c>
      <c r="AE2432" s="257">
        <v>3.1396701000000002E-6</v>
      </c>
      <c r="AF2432" s="257">
        <v>8.5011358999999998E-3</v>
      </c>
      <c r="AG2432" s="257">
        <v>7.6733230999999997E-5</v>
      </c>
      <c r="AH2432" s="257">
        <v>9.7163292999999998E-3</v>
      </c>
      <c r="AI2432" s="257">
        <v>6.8357391000000006E-5</v>
      </c>
      <c r="AJ2432" s="257">
        <v>3.4215812E-6</v>
      </c>
      <c r="AK2432" s="257">
        <v>1.4647084E-5</v>
      </c>
      <c r="AL2432" s="257">
        <v>5.1102842000000003E-7</v>
      </c>
      <c r="AM2432" s="257">
        <v>2.6475165000000001E-9</v>
      </c>
      <c r="AN2432" s="257">
        <v>1.0287905000000001E-4</v>
      </c>
      <c r="AO2432" s="257">
        <v>8.2175150000000002E-5</v>
      </c>
      <c r="AP2432" s="257">
        <v>4.6722886000000001E-4</v>
      </c>
      <c r="AQ2432" s="257">
        <v>2.9577623999999998E-6</v>
      </c>
      <c r="AR2432" s="257">
        <v>1.7692089000000001E-2</v>
      </c>
      <c r="AT2432" s="193"/>
      <c r="AU2432" s="193"/>
      <c r="AV2432" s="193"/>
      <c r="AW2432" s="193"/>
      <c r="AX2432" s="193"/>
      <c r="AY2432" s="193"/>
      <c r="AZ2432" s="193"/>
      <c r="BA2432" s="193"/>
      <c r="BB2432" s="193"/>
      <c r="BC2432" s="193"/>
      <c r="BD2432" s="193"/>
      <c r="BE2432" s="315"/>
      <c r="BF2432" s="315"/>
      <c r="BG2432" s="315"/>
      <c r="BH2432" s="315"/>
      <c r="BI2432" s="315"/>
      <c r="BJ2432" s="315"/>
      <c r="BK2432" s="315"/>
    </row>
    <row r="2433" spans="1:63" x14ac:dyDescent="0.25">
      <c r="A2433" s="3"/>
      <c r="B2433" s="3" t="s">
        <v>5770</v>
      </c>
      <c r="C2433" s="48" t="s">
        <v>2450</v>
      </c>
      <c r="D2433" s="223">
        <v>5.5554550999999996</v>
      </c>
      <c r="E2433" s="223">
        <v>7.2301131000000005E-2</v>
      </c>
      <c r="F2433" s="223">
        <v>4.2688678000000001E-2</v>
      </c>
      <c r="G2433" s="223">
        <v>4.6765190000000001E-4</v>
      </c>
      <c r="H2433" s="223">
        <v>2.5100943999999999E-4</v>
      </c>
      <c r="I2433" s="223">
        <v>4.2269220999999997E-3</v>
      </c>
      <c r="J2433" s="223">
        <v>1.7427351000000001E-3</v>
      </c>
      <c r="K2433" s="223">
        <v>1.6890427000000001E-5</v>
      </c>
      <c r="L2433" s="223">
        <v>9.2255115000000002E-4</v>
      </c>
      <c r="M2433" s="223">
        <v>4.4845529000000002E-2</v>
      </c>
      <c r="N2433" s="223">
        <v>-5.2007999999999999E-2</v>
      </c>
      <c r="O2433" s="223">
        <v>5.44</v>
      </c>
      <c r="P2433" s="227">
        <f t="shared" si="486"/>
        <v>0.5355639333333333</v>
      </c>
      <c r="Q2433" s="238">
        <v>9.8681216000000003</v>
      </c>
      <c r="R2433" s="117">
        <v>7.0706489000000001</v>
      </c>
      <c r="S2433" s="117">
        <v>2.4004658999999999</v>
      </c>
      <c r="T2433" s="117">
        <v>5.7839097999999998E-6</v>
      </c>
      <c r="U2433" s="117">
        <v>8.0603777000000001E-2</v>
      </c>
      <c r="V2433" s="117">
        <v>4.5045632000000002E-2</v>
      </c>
      <c r="W2433" s="117">
        <v>0.27135167999999998</v>
      </c>
      <c r="X2433" s="257">
        <f t="shared" si="487"/>
        <v>5.2183801762636498E-2</v>
      </c>
      <c r="Y2433" s="257">
        <f t="shared" si="488"/>
        <v>2.4033202908100001E-2</v>
      </c>
      <c r="Z2433" s="257">
        <f t="shared" si="489"/>
        <v>1.04555520921365E-2</v>
      </c>
      <c r="AA2433" s="257">
        <f t="shared" si="490"/>
        <v>1.76950467624E-2</v>
      </c>
      <c r="AB2433" s="257">
        <v>1.4845193E-2</v>
      </c>
      <c r="AC2433" s="257">
        <v>2.4083069999999999E-6</v>
      </c>
      <c r="AD2433" s="257">
        <v>6.0459279999999999E-4</v>
      </c>
      <c r="AE2433" s="257">
        <v>3.1396701000000002E-6</v>
      </c>
      <c r="AF2433" s="257">
        <v>8.5011358999999998E-3</v>
      </c>
      <c r="AG2433" s="257">
        <v>7.6733230999999997E-5</v>
      </c>
      <c r="AH2433" s="257">
        <v>9.7163292999999998E-3</v>
      </c>
      <c r="AI2433" s="257">
        <v>6.8357391000000006E-5</v>
      </c>
      <c r="AJ2433" s="257">
        <v>3.4215812E-6</v>
      </c>
      <c r="AK2433" s="257">
        <v>1.4647084E-5</v>
      </c>
      <c r="AL2433" s="257">
        <v>5.1102842000000003E-7</v>
      </c>
      <c r="AM2433" s="257">
        <v>2.6475165000000001E-9</v>
      </c>
      <c r="AN2433" s="257">
        <v>1.0287905000000001E-4</v>
      </c>
      <c r="AO2433" s="257">
        <v>8.2175150000000002E-5</v>
      </c>
      <c r="AP2433" s="257">
        <v>4.6722886000000001E-4</v>
      </c>
      <c r="AQ2433" s="257">
        <v>2.9577623999999998E-6</v>
      </c>
      <c r="AR2433" s="257">
        <v>1.7692089000000001E-2</v>
      </c>
      <c r="AT2433" s="193"/>
      <c r="AU2433" s="193"/>
      <c r="AV2433" s="193"/>
      <c r="AW2433" s="193"/>
      <c r="AX2433" s="193"/>
      <c r="AY2433" s="193"/>
      <c r="AZ2433" s="193"/>
      <c r="BA2433" s="193"/>
      <c r="BB2433" s="193"/>
      <c r="BC2433" s="193"/>
      <c r="BD2433" s="193"/>
      <c r="BE2433" s="315"/>
      <c r="BF2433" s="315"/>
      <c r="BG2433" s="315"/>
      <c r="BH2433" s="315"/>
      <c r="BI2433" s="315"/>
      <c r="BJ2433" s="315"/>
      <c r="BK2433" s="315"/>
    </row>
    <row r="2434" spans="1:63" x14ac:dyDescent="0.25">
      <c r="A2434" s="3"/>
      <c r="B2434" s="3" t="s">
        <v>5770</v>
      </c>
      <c r="C2434" s="48" t="s">
        <v>2451</v>
      </c>
      <c r="D2434" s="223">
        <v>0.12854805999999999</v>
      </c>
      <c r="E2434" s="223">
        <v>7.6249260999999999E-2</v>
      </c>
      <c r="F2434" s="223">
        <v>4.6364479E-2</v>
      </c>
      <c r="G2434" s="223">
        <v>5.1543249999999997E-4</v>
      </c>
      <c r="H2434" s="223">
        <v>2.7270924000000001E-4</v>
      </c>
      <c r="I2434" s="223">
        <v>4.5000672E-3</v>
      </c>
      <c r="J2434" s="223">
        <v>1.9076105999999999E-3</v>
      </c>
      <c r="K2434" s="223">
        <v>1.7939671000000001E-5</v>
      </c>
      <c r="L2434" s="223">
        <v>9.7430597999999995E-4</v>
      </c>
      <c r="M2434" s="223">
        <v>4.975425E-2</v>
      </c>
      <c r="N2434" s="223">
        <v>-5.2007999999999999E-2</v>
      </c>
      <c r="O2434" s="223">
        <v>0</v>
      </c>
      <c r="P2434" s="227">
        <f t="shared" si="486"/>
        <v>0.56480934074074074</v>
      </c>
      <c r="Q2434" s="238">
        <v>10.316905999999999</v>
      </c>
      <c r="R2434" s="117">
        <v>7.4873735000000003</v>
      </c>
      <c r="S2434" s="117">
        <v>2.4278889000000001</v>
      </c>
      <c r="T2434" s="117">
        <v>6.2756185000000003E-6</v>
      </c>
      <c r="U2434" s="117">
        <v>8.1564804000000005E-2</v>
      </c>
      <c r="V2434" s="117">
        <v>4.5554342999999997E-2</v>
      </c>
      <c r="W2434" s="117">
        <v>0.27451874999999998</v>
      </c>
      <c r="X2434" s="257">
        <f t="shared" si="487"/>
        <v>5.53984499040934E-2</v>
      </c>
      <c r="Y2434" s="257">
        <f t="shared" si="488"/>
        <v>2.5620638148199999E-2</v>
      </c>
      <c r="Z2434" s="257">
        <f t="shared" si="489"/>
        <v>1.1040819810693402E-2</v>
      </c>
      <c r="AA2434" s="257">
        <f t="shared" si="490"/>
        <v>1.87369919452E-2</v>
      </c>
      <c r="AB2434" s="257">
        <v>1.5655861E-2</v>
      </c>
      <c r="AC2434" s="257">
        <v>2.6008938999999998E-6</v>
      </c>
      <c r="AD2434" s="257">
        <v>6.4614431999999999E-4</v>
      </c>
      <c r="AE2434" s="257">
        <v>3.4356582999999999E-6</v>
      </c>
      <c r="AF2434" s="257">
        <v>9.2349862999999994E-3</v>
      </c>
      <c r="AG2434" s="257">
        <v>7.7609975999999998E-5</v>
      </c>
      <c r="AH2434" s="257">
        <v>1.0246925E-2</v>
      </c>
      <c r="AI2434" s="257">
        <v>7.4205762000000003E-5</v>
      </c>
      <c r="AJ2434" s="257">
        <v>3.7784707999999999E-6</v>
      </c>
      <c r="AK2434" s="257">
        <v>1.5603727000000002E-5</v>
      </c>
      <c r="AL2434" s="257">
        <v>5.4989020999999998E-7</v>
      </c>
      <c r="AM2434" s="257">
        <v>2.8686833999999999E-9</v>
      </c>
      <c r="AN2434" s="257">
        <v>1.0440231E-4</v>
      </c>
      <c r="AO2434" s="257">
        <v>8.6876221999999994E-5</v>
      </c>
      <c r="AP2434" s="257">
        <v>5.0847556000000003E-4</v>
      </c>
      <c r="AQ2434" s="257">
        <v>3.1079452E-6</v>
      </c>
      <c r="AR2434" s="257">
        <v>1.8733883999999999E-2</v>
      </c>
      <c r="AT2434" s="193"/>
      <c r="AU2434" s="193"/>
      <c r="AV2434" s="193"/>
      <c r="AW2434" s="193"/>
      <c r="AX2434" s="193"/>
      <c r="AY2434" s="193"/>
      <c r="AZ2434" s="193"/>
      <c r="BA2434" s="193"/>
      <c r="BB2434" s="193"/>
      <c r="BC2434" s="193"/>
      <c r="BD2434" s="193"/>
      <c r="BE2434" s="315"/>
      <c r="BF2434" s="315"/>
      <c r="BG2434" s="315"/>
      <c r="BH2434" s="315"/>
      <c r="BI2434" s="315"/>
      <c r="BJ2434" s="315"/>
      <c r="BK2434" s="315"/>
    </row>
    <row r="2435" spans="1:63" x14ac:dyDescent="0.25">
      <c r="A2435" s="3"/>
      <c r="B2435" s="3" t="s">
        <v>5770</v>
      </c>
      <c r="C2435" s="48" t="s">
        <v>2452</v>
      </c>
      <c r="D2435" s="223">
        <v>1.3685480999999999</v>
      </c>
      <c r="E2435" s="223">
        <v>7.6249260999999999E-2</v>
      </c>
      <c r="F2435" s="223">
        <v>4.6364479E-2</v>
      </c>
      <c r="G2435" s="223">
        <v>5.1543249999999997E-4</v>
      </c>
      <c r="H2435" s="223">
        <v>2.7270924000000001E-4</v>
      </c>
      <c r="I2435" s="223">
        <v>4.5000672E-3</v>
      </c>
      <c r="J2435" s="223">
        <v>1.9076105999999999E-3</v>
      </c>
      <c r="K2435" s="223">
        <v>1.7939671000000001E-5</v>
      </c>
      <c r="L2435" s="223">
        <v>9.7430597999999995E-4</v>
      </c>
      <c r="M2435" s="223">
        <v>4.975425E-2</v>
      </c>
      <c r="N2435" s="223">
        <v>-5.2007999999999999E-2</v>
      </c>
      <c r="O2435" s="223">
        <v>1.24</v>
      </c>
      <c r="P2435" s="227">
        <f t="shared" si="486"/>
        <v>0.56480934074074074</v>
      </c>
      <c r="Q2435" s="238">
        <v>10.316905999999999</v>
      </c>
      <c r="R2435" s="117">
        <v>7.4873735000000003</v>
      </c>
      <c r="S2435" s="117">
        <v>2.4278889000000001</v>
      </c>
      <c r="T2435" s="117">
        <v>6.2756185000000003E-6</v>
      </c>
      <c r="U2435" s="117">
        <v>8.1564804000000005E-2</v>
      </c>
      <c r="V2435" s="117">
        <v>4.5554342999999997E-2</v>
      </c>
      <c r="W2435" s="117">
        <v>0.27451874999999998</v>
      </c>
      <c r="X2435" s="257">
        <f t="shared" si="487"/>
        <v>5.53984499040934E-2</v>
      </c>
      <c r="Y2435" s="257">
        <f t="shared" si="488"/>
        <v>2.5620638148199999E-2</v>
      </c>
      <c r="Z2435" s="257">
        <f t="shared" si="489"/>
        <v>1.1040819810693402E-2</v>
      </c>
      <c r="AA2435" s="257">
        <f t="shared" si="490"/>
        <v>1.87369919452E-2</v>
      </c>
      <c r="AB2435" s="257">
        <v>1.5655861E-2</v>
      </c>
      <c r="AC2435" s="257">
        <v>2.6008938999999998E-6</v>
      </c>
      <c r="AD2435" s="257">
        <v>6.4614431999999999E-4</v>
      </c>
      <c r="AE2435" s="257">
        <v>3.4356582999999999E-6</v>
      </c>
      <c r="AF2435" s="257">
        <v>9.2349862999999994E-3</v>
      </c>
      <c r="AG2435" s="257">
        <v>7.7609975999999998E-5</v>
      </c>
      <c r="AH2435" s="257">
        <v>1.0246925E-2</v>
      </c>
      <c r="AI2435" s="257">
        <v>7.4205762000000003E-5</v>
      </c>
      <c r="AJ2435" s="257">
        <v>3.7784707999999999E-6</v>
      </c>
      <c r="AK2435" s="257">
        <v>1.5603727000000002E-5</v>
      </c>
      <c r="AL2435" s="257">
        <v>5.4989020999999998E-7</v>
      </c>
      <c r="AM2435" s="257">
        <v>2.8686833999999999E-9</v>
      </c>
      <c r="AN2435" s="257">
        <v>1.0440231E-4</v>
      </c>
      <c r="AO2435" s="257">
        <v>8.6876221999999994E-5</v>
      </c>
      <c r="AP2435" s="257">
        <v>5.0847556000000003E-4</v>
      </c>
      <c r="AQ2435" s="257">
        <v>3.1079452E-6</v>
      </c>
      <c r="AR2435" s="257">
        <v>1.8733883999999999E-2</v>
      </c>
      <c r="AT2435" s="193"/>
      <c r="AU2435" s="193"/>
      <c r="AV2435" s="193"/>
      <c r="AW2435" s="193"/>
      <c r="AX2435" s="193"/>
      <c r="AY2435" s="193"/>
      <c r="AZ2435" s="193"/>
      <c r="BA2435" s="193"/>
      <c r="BB2435" s="193"/>
      <c r="BC2435" s="193"/>
      <c r="BD2435" s="193"/>
      <c r="BE2435" s="315"/>
      <c r="BF2435" s="315"/>
      <c r="BG2435" s="315"/>
      <c r="BH2435" s="315"/>
      <c r="BI2435" s="315"/>
      <c r="BJ2435" s="315"/>
      <c r="BK2435" s="315"/>
    </row>
    <row r="2436" spans="1:63" x14ac:dyDescent="0.25">
      <c r="A2436" s="3"/>
      <c r="B2436" s="3" t="s">
        <v>5770</v>
      </c>
      <c r="C2436" s="48" t="s">
        <v>2453</v>
      </c>
      <c r="D2436" s="223">
        <v>6.3285480999999999</v>
      </c>
      <c r="E2436" s="223">
        <v>7.6249260999999999E-2</v>
      </c>
      <c r="F2436" s="223">
        <v>4.6364479E-2</v>
      </c>
      <c r="G2436" s="223">
        <v>5.1543249999999997E-4</v>
      </c>
      <c r="H2436" s="223">
        <v>2.7270924000000001E-4</v>
      </c>
      <c r="I2436" s="223">
        <v>4.5000672E-3</v>
      </c>
      <c r="J2436" s="223">
        <v>1.9076105999999999E-3</v>
      </c>
      <c r="K2436" s="223">
        <v>1.7939671000000001E-5</v>
      </c>
      <c r="L2436" s="223">
        <v>9.7430597999999995E-4</v>
      </c>
      <c r="M2436" s="223">
        <v>4.975425E-2</v>
      </c>
      <c r="N2436" s="223">
        <v>-5.2007999999999999E-2</v>
      </c>
      <c r="O2436" s="223">
        <v>6.2</v>
      </c>
      <c r="P2436" s="227">
        <f t="shared" si="486"/>
        <v>0.56480934074074074</v>
      </c>
      <c r="Q2436" s="238">
        <v>10.316905999999999</v>
      </c>
      <c r="R2436" s="117">
        <v>7.4873735000000003</v>
      </c>
      <c r="S2436" s="117">
        <v>2.4278889000000001</v>
      </c>
      <c r="T2436" s="117">
        <v>6.2756185000000003E-6</v>
      </c>
      <c r="U2436" s="117">
        <v>8.1564804000000005E-2</v>
      </c>
      <c r="V2436" s="117">
        <v>4.5554342999999997E-2</v>
      </c>
      <c r="W2436" s="117">
        <v>0.27451874999999998</v>
      </c>
      <c r="X2436" s="257">
        <f t="shared" si="487"/>
        <v>5.53984499040934E-2</v>
      </c>
      <c r="Y2436" s="257">
        <f t="shared" si="488"/>
        <v>2.5620638148199999E-2</v>
      </c>
      <c r="Z2436" s="257">
        <f t="shared" si="489"/>
        <v>1.1040819810693402E-2</v>
      </c>
      <c r="AA2436" s="257">
        <f t="shared" si="490"/>
        <v>1.87369919452E-2</v>
      </c>
      <c r="AB2436" s="257">
        <v>1.5655861E-2</v>
      </c>
      <c r="AC2436" s="257">
        <v>2.6008938999999998E-6</v>
      </c>
      <c r="AD2436" s="257">
        <v>6.4614431999999999E-4</v>
      </c>
      <c r="AE2436" s="257">
        <v>3.4356582999999999E-6</v>
      </c>
      <c r="AF2436" s="257">
        <v>9.2349862999999994E-3</v>
      </c>
      <c r="AG2436" s="257">
        <v>7.7609975999999998E-5</v>
      </c>
      <c r="AH2436" s="257">
        <v>1.0246925E-2</v>
      </c>
      <c r="AI2436" s="257">
        <v>7.4205762000000003E-5</v>
      </c>
      <c r="AJ2436" s="257">
        <v>3.7784707999999999E-6</v>
      </c>
      <c r="AK2436" s="257">
        <v>1.5603727000000002E-5</v>
      </c>
      <c r="AL2436" s="257">
        <v>5.4989020999999998E-7</v>
      </c>
      <c r="AM2436" s="257">
        <v>2.8686833999999999E-9</v>
      </c>
      <c r="AN2436" s="257">
        <v>1.0440231E-4</v>
      </c>
      <c r="AO2436" s="257">
        <v>8.6876221999999994E-5</v>
      </c>
      <c r="AP2436" s="257">
        <v>5.0847556000000003E-4</v>
      </c>
      <c r="AQ2436" s="257">
        <v>3.1079452E-6</v>
      </c>
      <c r="AR2436" s="257">
        <v>1.8733883999999999E-2</v>
      </c>
      <c r="AT2436" s="193"/>
      <c r="AU2436" s="193"/>
      <c r="AV2436" s="193"/>
      <c r="AW2436" s="193"/>
      <c r="AX2436" s="193"/>
      <c r="AY2436" s="193"/>
      <c r="AZ2436" s="193"/>
      <c r="BA2436" s="193"/>
      <c r="BB2436" s="193"/>
      <c r="BC2436" s="193"/>
      <c r="BD2436" s="193"/>
      <c r="BE2436" s="315"/>
      <c r="BF2436" s="315"/>
      <c r="BG2436" s="315"/>
      <c r="BH2436" s="315"/>
      <c r="BI2436" s="315"/>
      <c r="BJ2436" s="315"/>
      <c r="BK2436" s="315"/>
    </row>
    <row r="2437" spans="1:63" x14ac:dyDescent="0.25">
      <c r="A2437" s="3"/>
      <c r="B2437" s="3" t="s">
        <v>5770</v>
      </c>
      <c r="C2437" s="48" t="s">
        <v>2454</v>
      </c>
      <c r="D2437" s="223">
        <v>5.4086329000000002E-2</v>
      </c>
      <c r="E2437" s="223">
        <v>5.3877410000000001E-2</v>
      </c>
      <c r="F2437" s="223">
        <v>2.5234876999999999E-2</v>
      </c>
      <c r="G2437" s="223">
        <v>2.4020722E-4</v>
      </c>
      <c r="H2437" s="223">
        <v>1.4938819999999999E-4</v>
      </c>
      <c r="I2437" s="223">
        <v>2.9390230999999998E-3</v>
      </c>
      <c r="J2437" s="223">
        <v>9.9311899000000003E-4</v>
      </c>
      <c r="K2437" s="223">
        <v>1.1909994E-5</v>
      </c>
      <c r="L2437" s="223">
        <v>6.7656059000000001E-4</v>
      </c>
      <c r="M2437" s="223">
        <v>2.1971833E-2</v>
      </c>
      <c r="N2437" s="223">
        <v>-5.2007999999999999E-2</v>
      </c>
      <c r="O2437" s="223">
        <v>0</v>
      </c>
      <c r="P2437" s="227">
        <f t="shared" si="486"/>
        <v>0.39909192592592591</v>
      </c>
      <c r="Q2437" s="238">
        <v>7.7703711000000002</v>
      </c>
      <c r="R2437" s="117">
        <v>5.1258792</v>
      </c>
      <c r="S2437" s="117">
        <v>2.2696044</v>
      </c>
      <c r="T2437" s="117">
        <v>3.4845469000000001E-6</v>
      </c>
      <c r="U2437" s="117">
        <v>7.6018899000000001E-2</v>
      </c>
      <c r="V2437" s="117">
        <v>4.2616217999999997E-2</v>
      </c>
      <c r="W2437" s="117">
        <v>0.25624884999999997</v>
      </c>
      <c r="X2437" s="257">
        <f t="shared" si="487"/>
        <v>3.7122915756335001E-2</v>
      </c>
      <c r="Y2437" s="257">
        <f t="shared" si="488"/>
        <v>1.6567895208500001E-2</v>
      </c>
      <c r="Z2437" s="257">
        <f t="shared" si="489"/>
        <v>7.7225549441349997E-3</v>
      </c>
      <c r="AA2437" s="257">
        <f t="shared" si="490"/>
        <v>1.2832465603700001E-2</v>
      </c>
      <c r="AB2437" s="257">
        <v>1.1062259E-2</v>
      </c>
      <c r="AC2437" s="257">
        <v>1.5143872999999999E-6</v>
      </c>
      <c r="AD2437" s="257">
        <v>4.0683602999999998E-4</v>
      </c>
      <c r="AE2437" s="257">
        <v>1.7452792E-6</v>
      </c>
      <c r="AF2437" s="257">
        <v>5.0229910000000001E-3</v>
      </c>
      <c r="AG2437" s="257">
        <v>7.2549512E-5</v>
      </c>
      <c r="AH2437" s="257">
        <v>7.2403351999999997E-3</v>
      </c>
      <c r="AI2437" s="257">
        <v>4.0562338E-5</v>
      </c>
      <c r="AJ2437" s="257">
        <v>1.7178380000000001E-6</v>
      </c>
      <c r="AK2437" s="257">
        <v>1.0226752E-5</v>
      </c>
      <c r="AL2437" s="257">
        <v>3.2646061000000002E-7</v>
      </c>
      <c r="AM2437" s="257">
        <v>1.595525E-9</v>
      </c>
      <c r="AN2437" s="257">
        <v>9.5625767000000005E-5</v>
      </c>
      <c r="AO2437" s="257">
        <v>5.9881393E-5</v>
      </c>
      <c r="AP2437" s="257">
        <v>2.7387759999999999E-4</v>
      </c>
      <c r="AQ2437" s="257">
        <v>2.2436036999999999E-6</v>
      </c>
      <c r="AR2437" s="257">
        <v>1.2830222000000001E-2</v>
      </c>
      <c r="AT2437" s="193"/>
      <c r="AU2437" s="193"/>
      <c r="AV2437" s="193"/>
      <c r="AW2437" s="193"/>
      <c r="AX2437" s="193"/>
      <c r="AY2437" s="193"/>
      <c r="AZ2437" s="193"/>
      <c r="BA2437" s="193"/>
      <c r="BB2437" s="193"/>
      <c r="BC2437" s="193"/>
      <c r="BD2437" s="193"/>
      <c r="BE2437" s="315"/>
      <c r="BF2437" s="315"/>
      <c r="BG2437" s="315"/>
      <c r="BH2437" s="315"/>
      <c r="BI2437" s="315"/>
      <c r="BJ2437" s="315"/>
      <c r="BK2437" s="315"/>
    </row>
    <row r="2438" spans="1:63" x14ac:dyDescent="0.25">
      <c r="A2438" s="3"/>
      <c r="B2438" s="3" t="s">
        <v>5770</v>
      </c>
      <c r="C2438" s="48" t="s">
        <v>2455</v>
      </c>
      <c r="D2438" s="223">
        <v>0.89408633000000004</v>
      </c>
      <c r="E2438" s="223">
        <v>5.3877410000000001E-2</v>
      </c>
      <c r="F2438" s="223">
        <v>2.5234876999999999E-2</v>
      </c>
      <c r="G2438" s="223">
        <v>2.4020722E-4</v>
      </c>
      <c r="H2438" s="223">
        <v>1.4938819999999999E-4</v>
      </c>
      <c r="I2438" s="223">
        <v>2.9390230999999998E-3</v>
      </c>
      <c r="J2438" s="223">
        <v>9.9311899000000003E-4</v>
      </c>
      <c r="K2438" s="223">
        <v>1.1909994E-5</v>
      </c>
      <c r="L2438" s="223">
        <v>6.7656059000000001E-4</v>
      </c>
      <c r="M2438" s="223">
        <v>2.1971833E-2</v>
      </c>
      <c r="N2438" s="223">
        <v>-5.2007999999999999E-2</v>
      </c>
      <c r="O2438" s="223">
        <v>0.84</v>
      </c>
      <c r="P2438" s="227">
        <f t="shared" si="486"/>
        <v>0.39909192592592591</v>
      </c>
      <c r="Q2438" s="238">
        <v>7.7703711000000002</v>
      </c>
      <c r="R2438" s="117">
        <v>5.1258792</v>
      </c>
      <c r="S2438" s="117">
        <v>2.2696044</v>
      </c>
      <c r="T2438" s="117">
        <v>3.4845469000000001E-6</v>
      </c>
      <c r="U2438" s="117">
        <v>7.6018899000000001E-2</v>
      </c>
      <c r="V2438" s="117">
        <v>4.2616217999999997E-2</v>
      </c>
      <c r="W2438" s="117">
        <v>0.25624884999999997</v>
      </c>
      <c r="X2438" s="257">
        <f t="shared" si="487"/>
        <v>3.7122915756335001E-2</v>
      </c>
      <c r="Y2438" s="257">
        <f t="shared" si="488"/>
        <v>1.6567895208500001E-2</v>
      </c>
      <c r="Z2438" s="257">
        <f t="shared" si="489"/>
        <v>7.7225549441349997E-3</v>
      </c>
      <c r="AA2438" s="257">
        <f t="shared" si="490"/>
        <v>1.2832465603700001E-2</v>
      </c>
      <c r="AB2438" s="257">
        <v>1.1062259E-2</v>
      </c>
      <c r="AC2438" s="257">
        <v>1.5143872999999999E-6</v>
      </c>
      <c r="AD2438" s="257">
        <v>4.0683602999999998E-4</v>
      </c>
      <c r="AE2438" s="257">
        <v>1.7452792E-6</v>
      </c>
      <c r="AF2438" s="257">
        <v>5.0229910000000001E-3</v>
      </c>
      <c r="AG2438" s="257">
        <v>7.2549512E-5</v>
      </c>
      <c r="AH2438" s="257">
        <v>7.2403351999999997E-3</v>
      </c>
      <c r="AI2438" s="257">
        <v>4.0562338E-5</v>
      </c>
      <c r="AJ2438" s="257">
        <v>1.7178380000000001E-6</v>
      </c>
      <c r="AK2438" s="257">
        <v>1.0226752E-5</v>
      </c>
      <c r="AL2438" s="257">
        <v>3.2646061000000002E-7</v>
      </c>
      <c r="AM2438" s="257">
        <v>1.595525E-9</v>
      </c>
      <c r="AN2438" s="257">
        <v>9.5625767000000005E-5</v>
      </c>
      <c r="AO2438" s="257">
        <v>5.9881393E-5</v>
      </c>
      <c r="AP2438" s="257">
        <v>2.7387759999999999E-4</v>
      </c>
      <c r="AQ2438" s="257">
        <v>2.2436036999999999E-6</v>
      </c>
      <c r="AR2438" s="257">
        <v>1.2830222000000001E-2</v>
      </c>
      <c r="AT2438" s="193"/>
      <c r="AU2438" s="193"/>
      <c r="AV2438" s="193"/>
      <c r="AW2438" s="193"/>
      <c r="AX2438" s="193"/>
      <c r="AY2438" s="193"/>
      <c r="AZ2438" s="193"/>
      <c r="BA2438" s="193"/>
      <c r="BB2438" s="193"/>
      <c r="BC2438" s="193"/>
      <c r="BD2438" s="193"/>
      <c r="BE2438" s="315"/>
      <c r="BF2438" s="315"/>
      <c r="BG2438" s="315"/>
      <c r="BH2438" s="315"/>
      <c r="BI2438" s="315"/>
      <c r="BJ2438" s="315"/>
      <c r="BK2438" s="315"/>
    </row>
    <row r="2439" spans="1:63" x14ac:dyDescent="0.25">
      <c r="A2439" s="3"/>
      <c r="B2439" s="3" t="s">
        <v>5770</v>
      </c>
      <c r="C2439" s="48" t="s">
        <v>2456</v>
      </c>
      <c r="D2439" s="223">
        <v>4.2540863</v>
      </c>
      <c r="E2439" s="223">
        <v>5.3877410000000001E-2</v>
      </c>
      <c r="F2439" s="223">
        <v>2.5234876999999999E-2</v>
      </c>
      <c r="G2439" s="223">
        <v>2.4020722E-4</v>
      </c>
      <c r="H2439" s="223">
        <v>1.4938819999999999E-4</v>
      </c>
      <c r="I2439" s="223">
        <v>2.9390230999999998E-3</v>
      </c>
      <c r="J2439" s="223">
        <v>9.9311899000000003E-4</v>
      </c>
      <c r="K2439" s="223">
        <v>1.1909994E-5</v>
      </c>
      <c r="L2439" s="223">
        <v>6.7656059000000001E-4</v>
      </c>
      <c r="M2439" s="223">
        <v>2.1971833E-2</v>
      </c>
      <c r="N2439" s="223">
        <v>-5.2007999999999999E-2</v>
      </c>
      <c r="O2439" s="223">
        <v>4.2</v>
      </c>
      <c r="P2439" s="227">
        <f t="shared" si="486"/>
        <v>0.39909192592592591</v>
      </c>
      <c r="Q2439" s="238">
        <v>7.7703711000000002</v>
      </c>
      <c r="R2439" s="117">
        <v>5.1258792</v>
      </c>
      <c r="S2439" s="117">
        <v>2.2696044</v>
      </c>
      <c r="T2439" s="117">
        <v>3.4845469000000001E-6</v>
      </c>
      <c r="U2439" s="117">
        <v>7.6018899000000001E-2</v>
      </c>
      <c r="V2439" s="117">
        <v>4.2616217999999997E-2</v>
      </c>
      <c r="W2439" s="117">
        <v>0.25624884999999997</v>
      </c>
      <c r="X2439" s="257">
        <f t="shared" si="487"/>
        <v>3.7122915756335001E-2</v>
      </c>
      <c r="Y2439" s="257">
        <f t="shared" si="488"/>
        <v>1.6567895208500001E-2</v>
      </c>
      <c r="Z2439" s="257">
        <f t="shared" si="489"/>
        <v>7.7225549441349997E-3</v>
      </c>
      <c r="AA2439" s="257">
        <f t="shared" si="490"/>
        <v>1.2832465603700001E-2</v>
      </c>
      <c r="AB2439" s="257">
        <v>1.1062259E-2</v>
      </c>
      <c r="AC2439" s="257">
        <v>1.5143872999999999E-6</v>
      </c>
      <c r="AD2439" s="257">
        <v>4.0683602999999998E-4</v>
      </c>
      <c r="AE2439" s="257">
        <v>1.7452792E-6</v>
      </c>
      <c r="AF2439" s="257">
        <v>5.0229910000000001E-3</v>
      </c>
      <c r="AG2439" s="257">
        <v>7.2549512E-5</v>
      </c>
      <c r="AH2439" s="257">
        <v>7.2403351999999997E-3</v>
      </c>
      <c r="AI2439" s="257">
        <v>4.0562338E-5</v>
      </c>
      <c r="AJ2439" s="257">
        <v>1.7178380000000001E-6</v>
      </c>
      <c r="AK2439" s="257">
        <v>1.0226752E-5</v>
      </c>
      <c r="AL2439" s="257">
        <v>3.2646061000000002E-7</v>
      </c>
      <c r="AM2439" s="257">
        <v>1.595525E-9</v>
      </c>
      <c r="AN2439" s="257">
        <v>9.5625767000000005E-5</v>
      </c>
      <c r="AO2439" s="257">
        <v>5.9881393E-5</v>
      </c>
      <c r="AP2439" s="257">
        <v>2.7387759999999999E-4</v>
      </c>
      <c r="AQ2439" s="257">
        <v>2.2436036999999999E-6</v>
      </c>
      <c r="AR2439" s="257">
        <v>1.2830222000000001E-2</v>
      </c>
      <c r="AT2439" s="193"/>
      <c r="AU2439" s="193"/>
      <c r="AV2439" s="193"/>
      <c r="AW2439" s="193"/>
      <c r="AX2439" s="193"/>
      <c r="AY2439" s="193"/>
      <c r="AZ2439" s="193"/>
      <c r="BA2439" s="193"/>
      <c r="BB2439" s="193"/>
      <c r="BC2439" s="193"/>
      <c r="BD2439" s="193"/>
      <c r="BE2439" s="315"/>
      <c r="BF2439" s="315"/>
      <c r="BG2439" s="315"/>
      <c r="BH2439" s="315"/>
      <c r="BI2439" s="315"/>
      <c r="BJ2439" s="315"/>
      <c r="BK2439" s="315"/>
    </row>
    <row r="2440" spans="1:63" x14ac:dyDescent="0.25">
      <c r="A2440" s="3"/>
      <c r="B2440" s="3" t="s">
        <v>5770</v>
      </c>
      <c r="C2440" s="48" t="s">
        <v>2457</v>
      </c>
      <c r="D2440" s="223">
        <v>4.6219201000000001E-2</v>
      </c>
      <c r="E2440" s="223">
        <v>5.4269918E-2</v>
      </c>
      <c r="F2440" s="223">
        <v>1.5429251E-2</v>
      </c>
      <c r="G2440" s="223">
        <v>9.3540879E-5</v>
      </c>
      <c r="H2440" s="223">
        <v>1.3936353000000001E-4</v>
      </c>
      <c r="I2440" s="223">
        <v>2.5171655999999998E-3</v>
      </c>
      <c r="J2440" s="223">
        <v>1.6776829000000001E-3</v>
      </c>
      <c r="K2440" s="223">
        <v>9.1681224999999994E-6</v>
      </c>
      <c r="L2440" s="223">
        <v>5.3027781999999998E-4</v>
      </c>
      <c r="M2440" s="223">
        <v>2.3560833E-2</v>
      </c>
      <c r="N2440" s="223">
        <v>-5.2007999999999999E-2</v>
      </c>
      <c r="O2440" s="223">
        <v>0</v>
      </c>
      <c r="P2440" s="227">
        <f t="shared" si="486"/>
        <v>0.40199939259259254</v>
      </c>
      <c r="Q2440" s="238">
        <v>7.6959467000000004</v>
      </c>
      <c r="R2440" s="117">
        <v>5.1622998000000004</v>
      </c>
      <c r="S2440" s="117">
        <v>2.1745147999999999</v>
      </c>
      <c r="T2440" s="117">
        <v>3.370094E-6</v>
      </c>
      <c r="U2440" s="117">
        <v>7.2723798000000006E-2</v>
      </c>
      <c r="V2440" s="117">
        <v>4.0789095999999997E-2</v>
      </c>
      <c r="W2440" s="117">
        <v>0.2456158</v>
      </c>
      <c r="X2440" s="257">
        <f t="shared" si="487"/>
        <v>3.5417132532009635E-2</v>
      </c>
      <c r="Y2440" s="257">
        <f t="shared" si="488"/>
        <v>1.4777497869699998E-2</v>
      </c>
      <c r="Z2440" s="257">
        <f t="shared" si="489"/>
        <v>7.7172130490096398E-3</v>
      </c>
      <c r="AA2440" s="257">
        <f t="shared" si="490"/>
        <v>1.2922421613300001E-2</v>
      </c>
      <c r="AB2440" s="257">
        <v>1.1142888E-2</v>
      </c>
      <c r="AC2440" s="257">
        <v>1.6949962000000001E-6</v>
      </c>
      <c r="AD2440" s="257">
        <v>2.8051805000000002E-4</v>
      </c>
      <c r="AE2440" s="257">
        <v>1.3292155E-6</v>
      </c>
      <c r="AF2440" s="257">
        <v>3.2815558000000001E-3</v>
      </c>
      <c r="AG2440" s="257">
        <v>6.9511808000000003E-5</v>
      </c>
      <c r="AH2440" s="257">
        <v>7.2930801999999996E-3</v>
      </c>
      <c r="AI2440" s="257">
        <v>2.4107895999999999E-5</v>
      </c>
      <c r="AJ2440" s="257">
        <v>4.5733408000000001E-7</v>
      </c>
      <c r="AK2440" s="257">
        <v>1.180208E-5</v>
      </c>
      <c r="AL2440" s="257">
        <v>2.2142508999999999E-7</v>
      </c>
      <c r="AM2440" s="257">
        <v>9.4383963999999997E-10</v>
      </c>
      <c r="AN2440" s="257">
        <v>9.0873606999999996E-5</v>
      </c>
      <c r="AO2440" s="257">
        <v>4.8298572999999998E-5</v>
      </c>
      <c r="AP2440" s="257">
        <v>2.4837098999999998E-4</v>
      </c>
      <c r="AQ2440" s="257">
        <v>1.8076133E-6</v>
      </c>
      <c r="AR2440" s="257">
        <v>1.2920614E-2</v>
      </c>
      <c r="AT2440" s="193"/>
      <c r="AU2440" s="193"/>
      <c r="AV2440" s="193"/>
      <c r="AW2440" s="193"/>
      <c r="AX2440" s="193"/>
      <c r="AY2440" s="193"/>
      <c r="AZ2440" s="193"/>
      <c r="BA2440" s="193"/>
      <c r="BB2440" s="193"/>
      <c r="BC2440" s="193"/>
      <c r="BD2440" s="193"/>
      <c r="BE2440" s="315"/>
      <c r="BF2440" s="315"/>
      <c r="BG2440" s="315"/>
      <c r="BH2440" s="315"/>
      <c r="BI2440" s="315"/>
      <c r="BJ2440" s="315"/>
      <c r="BK2440" s="315"/>
    </row>
    <row r="2441" spans="1:63" x14ac:dyDescent="0.25">
      <c r="A2441" s="43"/>
      <c r="B2441" s="3" t="s">
        <v>5770</v>
      </c>
      <c r="C2441" s="48" t="s">
        <v>2458</v>
      </c>
      <c r="D2441" s="223">
        <v>0.21368112</v>
      </c>
      <c r="E2441" s="223">
        <v>9.9791238000000004E-2</v>
      </c>
      <c r="F2441" s="223">
        <v>7.6116758000000007E-2</v>
      </c>
      <c r="G2441" s="223">
        <v>9.1696636000000004E-4</v>
      </c>
      <c r="H2441" s="223">
        <v>4.1148423E-4</v>
      </c>
      <c r="I2441" s="223">
        <v>6.4746287999999999E-3</v>
      </c>
      <c r="J2441" s="223">
        <v>2.3760807999999999E-3</v>
      </c>
      <c r="K2441" s="223">
        <v>2.6388361999999999E-5</v>
      </c>
      <c r="L2441" s="223">
        <v>1.3995463999999999E-3</v>
      </c>
      <c r="M2441" s="223">
        <v>7.8176028999999994E-2</v>
      </c>
      <c r="N2441" s="223">
        <v>-5.2007999999999999E-2</v>
      </c>
      <c r="O2441" s="223">
        <v>0</v>
      </c>
      <c r="P2441" s="227">
        <f t="shared" si="486"/>
        <v>0.73919435555555557</v>
      </c>
      <c r="Q2441" s="238">
        <v>13.084619</v>
      </c>
      <c r="R2441" s="117">
        <v>9.9760840000000002</v>
      </c>
      <c r="S2441" s="117">
        <v>2.6667488000000001</v>
      </c>
      <c r="T2441" s="117">
        <v>9.3333965999999998E-6</v>
      </c>
      <c r="U2441" s="117">
        <v>8.9906835000000004E-2</v>
      </c>
      <c r="V2441" s="117">
        <v>5.0033964E-2</v>
      </c>
      <c r="W2441" s="117">
        <v>0.30183592999999997</v>
      </c>
      <c r="X2441" s="257">
        <f t="shared" si="487"/>
        <v>7.61268297639804E-2</v>
      </c>
      <c r="Y2441" s="257">
        <f t="shared" si="488"/>
        <v>3.6586814582799998E-2</v>
      </c>
      <c r="Z2441" s="257">
        <f t="shared" si="489"/>
        <v>1.4579594406580403E-2</v>
      </c>
      <c r="AA2441" s="257">
        <f t="shared" si="490"/>
        <v>2.4960420774599999E-2</v>
      </c>
      <c r="AB2441" s="257">
        <v>2.0489699E-2</v>
      </c>
      <c r="AC2441" s="257">
        <v>3.6248900999999999E-6</v>
      </c>
      <c r="AD2441" s="257">
        <v>9.943852400000001E-4</v>
      </c>
      <c r="AE2441" s="257">
        <v>5.5437156999999997E-6</v>
      </c>
      <c r="AF2441" s="257">
        <v>1.5008317E-2</v>
      </c>
      <c r="AG2441" s="257">
        <v>8.5244736999999995E-5</v>
      </c>
      <c r="AH2441" s="257">
        <v>1.3410773000000001E-2</v>
      </c>
      <c r="AI2441" s="257">
        <v>1.2220022E-4</v>
      </c>
      <c r="AJ2441" s="257">
        <v>6.904756E-6</v>
      </c>
      <c r="AK2441" s="257">
        <v>2.016789E-5</v>
      </c>
      <c r="AL2441" s="257">
        <v>8.6549423000000005E-7</v>
      </c>
      <c r="AM2441" s="257">
        <v>4.7063504000000001E-9</v>
      </c>
      <c r="AN2441" s="257">
        <v>1.1726219E-4</v>
      </c>
      <c r="AO2441" s="257">
        <v>1.2418938E-4</v>
      </c>
      <c r="AP2441" s="257">
        <v>7.7722676999999996E-4</v>
      </c>
      <c r="AQ2441" s="257">
        <v>4.3507746000000001E-6</v>
      </c>
      <c r="AR2441" s="257">
        <v>2.495607E-2</v>
      </c>
      <c r="AT2441" s="193"/>
      <c r="AU2441" s="193"/>
      <c r="AV2441" s="193"/>
      <c r="AW2441" s="193"/>
      <c r="AX2441" s="193"/>
      <c r="AY2441" s="193"/>
      <c r="AZ2441" s="193"/>
      <c r="BA2441" s="193"/>
      <c r="BB2441" s="193"/>
      <c r="BC2441" s="193"/>
      <c r="BD2441" s="193"/>
      <c r="BE2441" s="315"/>
      <c r="BF2441" s="315"/>
      <c r="BG2441" s="315"/>
      <c r="BH2441" s="315"/>
      <c r="BI2441" s="315"/>
      <c r="BJ2441" s="315"/>
      <c r="BK2441" s="315"/>
    </row>
    <row r="2442" spans="1:63" x14ac:dyDescent="0.25">
      <c r="A2442" s="43"/>
      <c r="B2442" s="3" t="s">
        <v>5770</v>
      </c>
      <c r="C2442" s="48" t="s">
        <v>2459</v>
      </c>
      <c r="D2442" s="223">
        <v>1.7036811000000001</v>
      </c>
      <c r="E2442" s="223">
        <v>9.9791238000000004E-2</v>
      </c>
      <c r="F2442" s="223">
        <v>7.6116758000000007E-2</v>
      </c>
      <c r="G2442" s="223">
        <v>9.1696636000000004E-4</v>
      </c>
      <c r="H2442" s="223">
        <v>4.1148423E-4</v>
      </c>
      <c r="I2442" s="223">
        <v>6.4746287999999999E-3</v>
      </c>
      <c r="J2442" s="223">
        <v>2.3760807999999999E-3</v>
      </c>
      <c r="K2442" s="223">
        <v>2.6388361999999999E-5</v>
      </c>
      <c r="L2442" s="223">
        <v>1.3995463999999999E-3</v>
      </c>
      <c r="M2442" s="223">
        <v>7.8176028999999994E-2</v>
      </c>
      <c r="N2442" s="223">
        <v>-5.2007999999999999E-2</v>
      </c>
      <c r="O2442" s="223">
        <v>1.49</v>
      </c>
      <c r="P2442" s="227">
        <f t="shared" si="486"/>
        <v>0.73919435555555557</v>
      </c>
      <c r="Q2442" s="238">
        <v>13.084619</v>
      </c>
      <c r="R2442" s="117">
        <v>9.9760840000000002</v>
      </c>
      <c r="S2442" s="117">
        <v>2.6667488000000001</v>
      </c>
      <c r="T2442" s="117">
        <v>9.3333965999999998E-6</v>
      </c>
      <c r="U2442" s="117">
        <v>8.9906835000000004E-2</v>
      </c>
      <c r="V2442" s="117">
        <v>5.0033964E-2</v>
      </c>
      <c r="W2442" s="117">
        <v>0.30183592999999997</v>
      </c>
      <c r="X2442" s="257">
        <f t="shared" si="487"/>
        <v>7.61268297639804E-2</v>
      </c>
      <c r="Y2442" s="257">
        <f t="shared" si="488"/>
        <v>3.6586814582799998E-2</v>
      </c>
      <c r="Z2442" s="257">
        <f t="shared" si="489"/>
        <v>1.4579594406580403E-2</v>
      </c>
      <c r="AA2442" s="257">
        <f t="shared" si="490"/>
        <v>2.4960420774599999E-2</v>
      </c>
      <c r="AB2442" s="257">
        <v>2.0489699E-2</v>
      </c>
      <c r="AC2442" s="257">
        <v>3.6248900999999999E-6</v>
      </c>
      <c r="AD2442" s="257">
        <v>9.943852400000001E-4</v>
      </c>
      <c r="AE2442" s="257">
        <v>5.5437156999999997E-6</v>
      </c>
      <c r="AF2442" s="257">
        <v>1.5008317E-2</v>
      </c>
      <c r="AG2442" s="257">
        <v>8.5244736999999995E-5</v>
      </c>
      <c r="AH2442" s="257">
        <v>1.3410773000000001E-2</v>
      </c>
      <c r="AI2442" s="257">
        <v>1.2220022E-4</v>
      </c>
      <c r="AJ2442" s="257">
        <v>6.904756E-6</v>
      </c>
      <c r="AK2442" s="257">
        <v>2.016789E-5</v>
      </c>
      <c r="AL2442" s="257">
        <v>8.6549423000000005E-7</v>
      </c>
      <c r="AM2442" s="257">
        <v>4.7063504000000001E-9</v>
      </c>
      <c r="AN2442" s="257">
        <v>1.1726219E-4</v>
      </c>
      <c r="AO2442" s="257">
        <v>1.2418938E-4</v>
      </c>
      <c r="AP2442" s="257">
        <v>7.7722676999999996E-4</v>
      </c>
      <c r="AQ2442" s="257">
        <v>4.3507746000000001E-6</v>
      </c>
      <c r="AR2442" s="257">
        <v>2.495607E-2</v>
      </c>
      <c r="AT2442" s="193"/>
      <c r="AU2442" s="193"/>
      <c r="AV2442" s="193"/>
      <c r="AW2442" s="193"/>
      <c r="AX2442" s="193"/>
      <c r="AY2442" s="193"/>
      <c r="AZ2442" s="193"/>
      <c r="BA2442" s="193"/>
      <c r="BB2442" s="193"/>
      <c r="BC2442" s="193"/>
      <c r="BD2442" s="193"/>
      <c r="BE2442" s="315"/>
      <c r="BF2442" s="315"/>
      <c r="BG2442" s="315"/>
      <c r="BH2442" s="315"/>
      <c r="BI2442" s="315"/>
      <c r="BJ2442" s="315"/>
      <c r="BK2442" s="315"/>
    </row>
    <row r="2443" spans="1:63" x14ac:dyDescent="0.25">
      <c r="A2443" s="43"/>
      <c r="B2443" s="3" t="s">
        <v>5770</v>
      </c>
      <c r="C2443" s="48" t="s">
        <v>2460</v>
      </c>
      <c r="D2443" s="223">
        <v>7.6736810999999996</v>
      </c>
      <c r="E2443" s="223">
        <v>9.9791238000000004E-2</v>
      </c>
      <c r="F2443" s="223">
        <v>7.6116758000000007E-2</v>
      </c>
      <c r="G2443" s="223">
        <v>9.1696636000000004E-4</v>
      </c>
      <c r="H2443" s="223">
        <v>4.1148423E-4</v>
      </c>
      <c r="I2443" s="223">
        <v>6.4746287999999999E-3</v>
      </c>
      <c r="J2443" s="223">
        <v>2.3760807999999999E-3</v>
      </c>
      <c r="K2443" s="223">
        <v>2.6388361999999999E-5</v>
      </c>
      <c r="L2443" s="223">
        <v>1.3995463999999999E-3</v>
      </c>
      <c r="M2443" s="223">
        <v>7.8176028999999994E-2</v>
      </c>
      <c r="N2443" s="223">
        <v>-5.2007999999999999E-2</v>
      </c>
      <c r="O2443" s="223">
        <v>7.46</v>
      </c>
      <c r="P2443" s="227">
        <f t="shared" si="486"/>
        <v>0.73919435555555557</v>
      </c>
      <c r="Q2443" s="238">
        <v>13.084619</v>
      </c>
      <c r="R2443" s="117">
        <v>9.9760840000000002</v>
      </c>
      <c r="S2443" s="117">
        <v>2.6667488000000001</v>
      </c>
      <c r="T2443" s="117">
        <v>9.3333965999999998E-6</v>
      </c>
      <c r="U2443" s="117">
        <v>8.9906835000000004E-2</v>
      </c>
      <c r="V2443" s="117">
        <v>5.0033964E-2</v>
      </c>
      <c r="W2443" s="117">
        <v>0.30183592999999997</v>
      </c>
      <c r="X2443" s="257">
        <f t="shared" si="487"/>
        <v>7.61268297639804E-2</v>
      </c>
      <c r="Y2443" s="257">
        <f t="shared" si="488"/>
        <v>3.6586814582799998E-2</v>
      </c>
      <c r="Z2443" s="257">
        <f t="shared" si="489"/>
        <v>1.4579594406580403E-2</v>
      </c>
      <c r="AA2443" s="257">
        <f t="shared" si="490"/>
        <v>2.4960420774599999E-2</v>
      </c>
      <c r="AB2443" s="257">
        <v>2.0489699E-2</v>
      </c>
      <c r="AC2443" s="257">
        <v>3.6248900999999999E-6</v>
      </c>
      <c r="AD2443" s="257">
        <v>9.943852400000001E-4</v>
      </c>
      <c r="AE2443" s="257">
        <v>5.5437156999999997E-6</v>
      </c>
      <c r="AF2443" s="257">
        <v>1.5008317E-2</v>
      </c>
      <c r="AG2443" s="257">
        <v>8.5244736999999995E-5</v>
      </c>
      <c r="AH2443" s="257">
        <v>1.3410773000000001E-2</v>
      </c>
      <c r="AI2443" s="257">
        <v>1.2220022E-4</v>
      </c>
      <c r="AJ2443" s="257">
        <v>6.904756E-6</v>
      </c>
      <c r="AK2443" s="257">
        <v>2.016789E-5</v>
      </c>
      <c r="AL2443" s="257">
        <v>8.6549423000000005E-7</v>
      </c>
      <c r="AM2443" s="257">
        <v>4.7063504000000001E-9</v>
      </c>
      <c r="AN2443" s="257">
        <v>1.1726219E-4</v>
      </c>
      <c r="AO2443" s="257">
        <v>1.2418938E-4</v>
      </c>
      <c r="AP2443" s="257">
        <v>7.7722676999999996E-4</v>
      </c>
      <c r="AQ2443" s="257">
        <v>4.3507746000000001E-6</v>
      </c>
      <c r="AR2443" s="257">
        <v>2.495607E-2</v>
      </c>
      <c r="AT2443" s="193"/>
      <c r="AU2443" s="193"/>
      <c r="AV2443" s="193"/>
      <c r="AW2443" s="193"/>
      <c r="AX2443" s="193"/>
      <c r="AY2443" s="193"/>
      <c r="AZ2443" s="193"/>
      <c r="BA2443" s="193"/>
      <c r="BB2443" s="193"/>
      <c r="BC2443" s="193"/>
      <c r="BD2443" s="193"/>
      <c r="BE2443" s="315"/>
      <c r="BF2443" s="315"/>
      <c r="BG2443" s="315"/>
      <c r="BH2443" s="315"/>
      <c r="BI2443" s="315"/>
      <c r="BJ2443" s="315"/>
      <c r="BK2443" s="315"/>
    </row>
    <row r="2444" spans="1:63" x14ac:dyDescent="0.25">
      <c r="A2444" s="57" t="s">
        <v>552</v>
      </c>
      <c r="B2444" s="57"/>
      <c r="C2444" s="74"/>
      <c r="D2444" s="199"/>
      <c r="E2444" s="199"/>
      <c r="F2444" s="199"/>
      <c r="G2444" s="199"/>
      <c r="H2444" s="199"/>
      <c r="I2444" s="199"/>
      <c r="J2444" s="199"/>
      <c r="K2444" s="199"/>
      <c r="L2444" s="199"/>
      <c r="M2444" s="199"/>
      <c r="N2444" s="199"/>
      <c r="O2444" s="199"/>
      <c r="P2444" s="195"/>
      <c r="Q2444" s="239"/>
      <c r="R2444" s="97"/>
      <c r="S2444" s="97"/>
      <c r="T2444" s="97"/>
      <c r="U2444" s="97"/>
      <c r="V2444" s="97"/>
      <c r="W2444" s="97"/>
      <c r="X2444" s="259"/>
      <c r="Y2444" s="259"/>
      <c r="Z2444" s="259"/>
      <c r="AA2444" s="259"/>
      <c r="AB2444" s="259"/>
      <c r="AC2444" s="259"/>
      <c r="AD2444" s="259"/>
      <c r="AE2444" s="258"/>
      <c r="AF2444" s="258"/>
      <c r="AG2444" s="258"/>
      <c r="AH2444" s="258"/>
      <c r="AI2444" s="258"/>
      <c r="AJ2444" s="258"/>
      <c r="AK2444" s="258"/>
      <c r="AL2444" s="258"/>
      <c r="AM2444" s="258"/>
      <c r="AN2444" s="258"/>
      <c r="AO2444" s="258"/>
      <c r="AP2444" s="258"/>
      <c r="AQ2444" s="258"/>
      <c r="AR2444" s="258"/>
      <c r="AT2444" s="193"/>
      <c r="AU2444" s="193"/>
      <c r="AV2444" s="193"/>
      <c r="AW2444" s="193"/>
      <c r="AX2444" s="193"/>
      <c r="AY2444" s="193"/>
      <c r="AZ2444" s="193"/>
      <c r="BA2444" s="193"/>
      <c r="BB2444" s="193"/>
      <c r="BC2444" s="193"/>
      <c r="BD2444" s="193"/>
      <c r="BE2444" s="315"/>
      <c r="BF2444" s="315"/>
      <c r="BG2444" s="315"/>
      <c r="BH2444" s="315"/>
      <c r="BI2444" s="315"/>
      <c r="BJ2444" s="315"/>
      <c r="BK2444" s="315"/>
    </row>
    <row r="2445" spans="1:63" x14ac:dyDescent="0.25">
      <c r="A2445" s="3"/>
      <c r="B2445" s="3" t="s">
        <v>5770</v>
      </c>
      <c r="C2445" s="48" t="s">
        <v>2461</v>
      </c>
      <c r="D2445" s="223">
        <v>0.16254748999999999</v>
      </c>
      <c r="E2445" s="223">
        <v>8.6192415999999994E-2</v>
      </c>
      <c r="F2445" s="223">
        <v>5.6759406999999998E-2</v>
      </c>
      <c r="G2445" s="223">
        <v>6.5270110000000003E-4</v>
      </c>
      <c r="H2445" s="223">
        <v>3.2872157000000003E-4</v>
      </c>
      <c r="I2445" s="223">
        <v>5.2381900999999998E-3</v>
      </c>
      <c r="J2445" s="223">
        <v>2.2481068E-3</v>
      </c>
      <c r="K2445" s="223">
        <v>2.0900478000000001E-5</v>
      </c>
      <c r="L2445" s="223">
        <v>1.1215848E-3</v>
      </c>
      <c r="M2445" s="223">
        <v>6.1993458000000001E-2</v>
      </c>
      <c r="N2445" s="223">
        <v>-5.2007999999999999E-2</v>
      </c>
      <c r="O2445" s="223">
        <v>0</v>
      </c>
      <c r="P2445" s="227">
        <f t="shared" ref="P2445:P2489" si="491">E2445/0.135</f>
        <v>0.63846234074074071</v>
      </c>
      <c r="Q2445" s="238">
        <v>11.460462</v>
      </c>
      <c r="R2445" s="117">
        <v>8.5374324000000001</v>
      </c>
      <c r="S2445" s="117">
        <v>2.5078928</v>
      </c>
      <c r="T2445" s="117">
        <v>7.5322299000000001E-6</v>
      </c>
      <c r="U2445" s="117">
        <v>8.4364336999999998E-2</v>
      </c>
      <c r="V2445" s="117">
        <v>4.704552E-2</v>
      </c>
      <c r="W2445" s="117">
        <v>0.28371935999999998</v>
      </c>
      <c r="X2445" s="257">
        <f t="shared" ref="X2445:X2489" si="492">SUM(Y2445:AA2445)</f>
        <v>6.3720905297189795E-2</v>
      </c>
      <c r="Y2445" s="257">
        <f t="shared" ref="Y2445:Y2489" si="493">SUM(AB2445:AG2445)</f>
        <v>2.9836414412900001E-2</v>
      </c>
      <c r="Z2445" s="257">
        <f t="shared" ref="Z2445:Z2489" si="494">SUM(AH2445:AP2445)</f>
        <v>1.25218902769898E-2</v>
      </c>
      <c r="AA2445" s="257">
        <f t="shared" ref="AA2445:AA2489" si="495">SUM(AQ2445:AR2445)</f>
        <v>2.1362600607300001E-2</v>
      </c>
      <c r="AB2445" s="257">
        <v>1.7697481000000001E-2</v>
      </c>
      <c r="AC2445" s="257">
        <v>3.0678545999999999E-6</v>
      </c>
      <c r="AD2445" s="257">
        <v>7.6538012000000003E-4</v>
      </c>
      <c r="AE2445" s="257">
        <v>4.2309162999999998E-6</v>
      </c>
      <c r="AF2445" s="257">
        <v>1.1286087E-2</v>
      </c>
      <c r="AG2445" s="257">
        <v>8.0167521999999995E-5</v>
      </c>
      <c r="AH2445" s="257">
        <v>1.1583202000000001E-2</v>
      </c>
      <c r="AI2445" s="257">
        <v>9.0840011000000001E-5</v>
      </c>
      <c r="AJ2445" s="257">
        <v>4.8222322000000001E-6</v>
      </c>
      <c r="AK2445" s="257">
        <v>1.7847420999999999E-5</v>
      </c>
      <c r="AL2445" s="257">
        <v>6.5994176E-7</v>
      </c>
      <c r="AM2445" s="257">
        <v>3.5010298000000002E-9</v>
      </c>
      <c r="AN2445" s="257">
        <v>1.0878703E-4</v>
      </c>
      <c r="AO2445" s="257">
        <v>1.0006342E-4</v>
      </c>
      <c r="AP2445" s="257">
        <v>6.1566471999999998E-4</v>
      </c>
      <c r="AQ2445" s="257">
        <v>3.5366073E-6</v>
      </c>
      <c r="AR2445" s="257">
        <v>2.1359064000000001E-2</v>
      </c>
      <c r="AT2445" s="193"/>
      <c r="AU2445" s="193"/>
      <c r="AV2445" s="193"/>
      <c r="AW2445" s="193"/>
      <c r="AX2445" s="193"/>
      <c r="AY2445" s="193"/>
      <c r="AZ2445" s="193"/>
      <c r="BA2445" s="193"/>
      <c r="BB2445" s="193"/>
      <c r="BC2445" s="193"/>
      <c r="BD2445" s="193"/>
      <c r="BE2445" s="315"/>
      <c r="BF2445" s="315"/>
      <c r="BG2445" s="315"/>
      <c r="BH2445" s="315"/>
      <c r="BI2445" s="315"/>
      <c r="BJ2445" s="315"/>
      <c r="BK2445" s="315"/>
    </row>
    <row r="2446" spans="1:63" x14ac:dyDescent="0.25">
      <c r="A2446" s="3"/>
      <c r="B2446" s="3" t="s">
        <v>5770</v>
      </c>
      <c r="C2446" s="48" t="s">
        <v>2462</v>
      </c>
      <c r="D2446" s="223">
        <v>1.9525475000000001</v>
      </c>
      <c r="E2446" s="223">
        <v>8.6192415999999994E-2</v>
      </c>
      <c r="F2446" s="223">
        <v>5.6759406999999998E-2</v>
      </c>
      <c r="G2446" s="223">
        <v>6.5270110000000003E-4</v>
      </c>
      <c r="H2446" s="223">
        <v>3.2872157000000003E-4</v>
      </c>
      <c r="I2446" s="223">
        <v>5.2381900999999998E-3</v>
      </c>
      <c r="J2446" s="223">
        <v>2.2481068E-3</v>
      </c>
      <c r="K2446" s="223">
        <v>2.0900478000000001E-5</v>
      </c>
      <c r="L2446" s="223">
        <v>1.1215848E-3</v>
      </c>
      <c r="M2446" s="223">
        <v>6.1993458000000001E-2</v>
      </c>
      <c r="N2446" s="223">
        <v>-5.2007999999999999E-2</v>
      </c>
      <c r="O2446" s="223">
        <v>1.79</v>
      </c>
      <c r="P2446" s="227">
        <f t="shared" si="491"/>
        <v>0.63846234074074071</v>
      </c>
      <c r="Q2446" s="238">
        <v>11.460462</v>
      </c>
      <c r="R2446" s="117">
        <v>8.5374324000000001</v>
      </c>
      <c r="S2446" s="117">
        <v>2.5078928</v>
      </c>
      <c r="T2446" s="117">
        <v>7.5322299000000001E-6</v>
      </c>
      <c r="U2446" s="117">
        <v>8.4364336999999998E-2</v>
      </c>
      <c r="V2446" s="117">
        <v>4.704552E-2</v>
      </c>
      <c r="W2446" s="117">
        <v>0.28371935999999998</v>
      </c>
      <c r="X2446" s="257">
        <f t="shared" si="492"/>
        <v>6.3720905297189795E-2</v>
      </c>
      <c r="Y2446" s="257">
        <f t="shared" si="493"/>
        <v>2.9836414412900001E-2</v>
      </c>
      <c r="Z2446" s="257">
        <f t="shared" si="494"/>
        <v>1.25218902769898E-2</v>
      </c>
      <c r="AA2446" s="257">
        <f t="shared" si="495"/>
        <v>2.1362600607300001E-2</v>
      </c>
      <c r="AB2446" s="257">
        <v>1.7697481000000001E-2</v>
      </c>
      <c r="AC2446" s="257">
        <v>3.0678545999999999E-6</v>
      </c>
      <c r="AD2446" s="257">
        <v>7.6538012000000003E-4</v>
      </c>
      <c r="AE2446" s="257">
        <v>4.2309162999999998E-6</v>
      </c>
      <c r="AF2446" s="257">
        <v>1.1286087E-2</v>
      </c>
      <c r="AG2446" s="257">
        <v>8.0167521999999995E-5</v>
      </c>
      <c r="AH2446" s="257">
        <v>1.1583202000000001E-2</v>
      </c>
      <c r="AI2446" s="257">
        <v>9.0840011000000001E-5</v>
      </c>
      <c r="AJ2446" s="257">
        <v>4.8222322000000001E-6</v>
      </c>
      <c r="AK2446" s="257">
        <v>1.7847420999999999E-5</v>
      </c>
      <c r="AL2446" s="257">
        <v>6.5994176E-7</v>
      </c>
      <c r="AM2446" s="257">
        <v>3.5010298000000002E-9</v>
      </c>
      <c r="AN2446" s="257">
        <v>1.0878703E-4</v>
      </c>
      <c r="AO2446" s="257">
        <v>1.0006342E-4</v>
      </c>
      <c r="AP2446" s="257">
        <v>6.1566471999999998E-4</v>
      </c>
      <c r="AQ2446" s="257">
        <v>3.5366073E-6</v>
      </c>
      <c r="AR2446" s="257">
        <v>2.1359064000000001E-2</v>
      </c>
      <c r="AT2446" s="193"/>
      <c r="AU2446" s="193"/>
      <c r="AV2446" s="193"/>
      <c r="AW2446" s="193"/>
      <c r="AX2446" s="193"/>
      <c r="AY2446" s="193"/>
      <c r="AZ2446" s="193"/>
      <c r="BA2446" s="193"/>
      <c r="BB2446" s="193"/>
      <c r="BC2446" s="193"/>
      <c r="BD2446" s="193"/>
      <c r="BE2446" s="315"/>
      <c r="BF2446" s="315"/>
      <c r="BG2446" s="315"/>
      <c r="BH2446" s="315"/>
      <c r="BI2446" s="315"/>
      <c r="BJ2446" s="315"/>
      <c r="BK2446" s="315"/>
    </row>
    <row r="2447" spans="1:63" x14ac:dyDescent="0.25">
      <c r="A2447" s="3"/>
      <c r="B2447" s="3" t="s">
        <v>5770</v>
      </c>
      <c r="C2447" s="48" t="s">
        <v>2463</v>
      </c>
      <c r="D2447" s="223">
        <v>9.1125474999999998</v>
      </c>
      <c r="E2447" s="223">
        <v>8.6192415999999994E-2</v>
      </c>
      <c r="F2447" s="223">
        <v>5.6759406999999998E-2</v>
      </c>
      <c r="G2447" s="223">
        <v>6.5270110000000003E-4</v>
      </c>
      <c r="H2447" s="223">
        <v>3.2872157000000003E-4</v>
      </c>
      <c r="I2447" s="223">
        <v>5.2381900999999998E-3</v>
      </c>
      <c r="J2447" s="223">
        <v>2.2481068E-3</v>
      </c>
      <c r="K2447" s="223">
        <v>2.0900478000000001E-5</v>
      </c>
      <c r="L2447" s="223">
        <v>1.1215848E-3</v>
      </c>
      <c r="M2447" s="223">
        <v>6.1993458000000001E-2</v>
      </c>
      <c r="N2447" s="223">
        <v>-5.2007999999999999E-2</v>
      </c>
      <c r="O2447" s="223">
        <v>8.9499999999999993</v>
      </c>
      <c r="P2447" s="227">
        <f t="shared" si="491"/>
        <v>0.63846234074074071</v>
      </c>
      <c r="Q2447" s="238">
        <v>11.460462</v>
      </c>
      <c r="R2447" s="117">
        <v>8.5374324000000001</v>
      </c>
      <c r="S2447" s="117">
        <v>2.5078928</v>
      </c>
      <c r="T2447" s="117">
        <v>7.5322299000000001E-6</v>
      </c>
      <c r="U2447" s="117">
        <v>8.4364336999999998E-2</v>
      </c>
      <c r="V2447" s="117">
        <v>4.704552E-2</v>
      </c>
      <c r="W2447" s="117">
        <v>0.28371935999999998</v>
      </c>
      <c r="X2447" s="257">
        <f t="shared" si="492"/>
        <v>6.3720905297189795E-2</v>
      </c>
      <c r="Y2447" s="257">
        <f t="shared" si="493"/>
        <v>2.9836414412900001E-2</v>
      </c>
      <c r="Z2447" s="257">
        <f t="shared" si="494"/>
        <v>1.25218902769898E-2</v>
      </c>
      <c r="AA2447" s="257">
        <f t="shared" si="495"/>
        <v>2.1362600607300001E-2</v>
      </c>
      <c r="AB2447" s="257">
        <v>1.7697481000000001E-2</v>
      </c>
      <c r="AC2447" s="257">
        <v>3.0678545999999999E-6</v>
      </c>
      <c r="AD2447" s="257">
        <v>7.6538012000000003E-4</v>
      </c>
      <c r="AE2447" s="257">
        <v>4.2309162999999998E-6</v>
      </c>
      <c r="AF2447" s="257">
        <v>1.1286087E-2</v>
      </c>
      <c r="AG2447" s="257">
        <v>8.0167521999999995E-5</v>
      </c>
      <c r="AH2447" s="257">
        <v>1.1583202000000001E-2</v>
      </c>
      <c r="AI2447" s="257">
        <v>9.0840011000000001E-5</v>
      </c>
      <c r="AJ2447" s="257">
        <v>4.8222322000000001E-6</v>
      </c>
      <c r="AK2447" s="257">
        <v>1.7847420999999999E-5</v>
      </c>
      <c r="AL2447" s="257">
        <v>6.5994176E-7</v>
      </c>
      <c r="AM2447" s="257">
        <v>3.5010298000000002E-9</v>
      </c>
      <c r="AN2447" s="257">
        <v>1.0878703E-4</v>
      </c>
      <c r="AO2447" s="257">
        <v>1.0006342E-4</v>
      </c>
      <c r="AP2447" s="257">
        <v>6.1566471999999998E-4</v>
      </c>
      <c r="AQ2447" s="257">
        <v>3.5366073E-6</v>
      </c>
      <c r="AR2447" s="257">
        <v>2.1359064000000001E-2</v>
      </c>
      <c r="AT2447" s="193"/>
      <c r="AU2447" s="193"/>
      <c r="AV2447" s="193"/>
      <c r="AW2447" s="193"/>
      <c r="AX2447" s="193"/>
      <c r="AY2447" s="193"/>
      <c r="AZ2447" s="193"/>
      <c r="BA2447" s="193"/>
      <c r="BB2447" s="193"/>
      <c r="BC2447" s="193"/>
      <c r="BD2447" s="193"/>
      <c r="BE2447" s="315"/>
      <c r="BF2447" s="315"/>
      <c r="BG2447" s="315"/>
      <c r="BH2447" s="315"/>
      <c r="BI2447" s="315"/>
      <c r="BJ2447" s="315"/>
      <c r="BK2447" s="315"/>
    </row>
    <row r="2448" spans="1:63" x14ac:dyDescent="0.25">
      <c r="A2448" s="3"/>
      <c r="B2448" s="3" t="s">
        <v>5770</v>
      </c>
      <c r="C2448" s="48" t="s">
        <v>2464</v>
      </c>
      <c r="D2448" s="223">
        <v>5.8299441E-2</v>
      </c>
      <c r="E2448" s="223">
        <v>5.5049136999999998E-2</v>
      </c>
      <c r="F2448" s="223">
        <v>2.6688949999999999E-2</v>
      </c>
      <c r="G2448" s="223">
        <v>2.5979402999999997E-4</v>
      </c>
      <c r="H2448" s="223">
        <v>1.5626324000000001E-4</v>
      </c>
      <c r="I2448" s="223">
        <v>3.0361196000000001E-3</v>
      </c>
      <c r="J2448" s="223">
        <v>1.0181931E-3</v>
      </c>
      <c r="K2448" s="223">
        <v>1.2323014E-5</v>
      </c>
      <c r="L2448" s="223">
        <v>6.9732729000000001E-4</v>
      </c>
      <c r="M2448" s="223">
        <v>2.3389333000000002E-2</v>
      </c>
      <c r="N2448" s="223">
        <v>-5.2007999999999999E-2</v>
      </c>
      <c r="O2448" s="223">
        <v>0</v>
      </c>
      <c r="P2448" s="227">
        <f t="shared" si="491"/>
        <v>0.40777138518518513</v>
      </c>
      <c r="Q2448" s="238">
        <v>7.9078121000000001</v>
      </c>
      <c r="R2448" s="117">
        <v>5.2497337999999996</v>
      </c>
      <c r="S2448" s="117">
        <v>2.2812356</v>
      </c>
      <c r="T2448" s="117">
        <v>3.6363085000000002E-6</v>
      </c>
      <c r="U2448" s="117">
        <v>7.6425177999999996E-2</v>
      </c>
      <c r="V2448" s="117">
        <v>4.2834237999999997E-2</v>
      </c>
      <c r="W2448" s="117">
        <v>0.25757967999999998</v>
      </c>
      <c r="X2448" s="257">
        <f t="shared" si="492"/>
        <v>3.8149277923887101E-2</v>
      </c>
      <c r="Y2448" s="257">
        <f t="shared" si="493"/>
        <v>1.7108577496500001E-2</v>
      </c>
      <c r="Z2448" s="257">
        <f t="shared" si="494"/>
        <v>7.8985191517870999E-3</v>
      </c>
      <c r="AA2448" s="257">
        <f t="shared" si="495"/>
        <v>1.3142181275599999E-2</v>
      </c>
      <c r="AB2448" s="257">
        <v>1.1302848000000001E-2</v>
      </c>
      <c r="AC2448" s="257">
        <v>1.5657782E-6</v>
      </c>
      <c r="AD2448" s="257">
        <v>4.2382550000000002E-4</v>
      </c>
      <c r="AE2448" s="257">
        <v>1.8490293E-6</v>
      </c>
      <c r="AF2448" s="257">
        <v>5.3055678999999996E-3</v>
      </c>
      <c r="AG2448" s="257">
        <v>7.2921288999999999E-5</v>
      </c>
      <c r="AH2448" s="257">
        <v>7.3978057000000002E-3</v>
      </c>
      <c r="AI2448" s="257">
        <v>4.2906301000000002E-5</v>
      </c>
      <c r="AJ2448" s="257">
        <v>1.8700302E-6</v>
      </c>
      <c r="AK2448" s="257">
        <v>1.0457812E-5</v>
      </c>
      <c r="AL2448" s="257">
        <v>3.4188237000000001E-7</v>
      </c>
      <c r="AM2448" s="257">
        <v>1.6852171E-9</v>
      </c>
      <c r="AN2448" s="257">
        <v>9.6252929000000001E-5</v>
      </c>
      <c r="AO2448" s="257">
        <v>6.1706842000000005E-5</v>
      </c>
      <c r="AP2448" s="257">
        <v>2.8717597E-4</v>
      </c>
      <c r="AQ2448" s="257">
        <v>2.3042756000000001E-6</v>
      </c>
      <c r="AR2448" s="257">
        <v>1.3139876999999999E-2</v>
      </c>
      <c r="AT2448" s="193"/>
      <c r="AU2448" s="193"/>
      <c r="AV2448" s="193"/>
      <c r="AW2448" s="193"/>
      <c r="AX2448" s="193"/>
      <c r="AY2448" s="193"/>
      <c r="AZ2448" s="193"/>
      <c r="BA2448" s="193"/>
      <c r="BB2448" s="193"/>
      <c r="BC2448" s="193"/>
      <c r="BD2448" s="193"/>
      <c r="BE2448" s="315"/>
      <c r="BF2448" s="315"/>
      <c r="BG2448" s="315"/>
      <c r="BH2448" s="315"/>
      <c r="BI2448" s="315"/>
      <c r="BJ2448" s="315"/>
      <c r="BK2448" s="315"/>
    </row>
    <row r="2449" spans="1:63" x14ac:dyDescent="0.25">
      <c r="A2449" s="3"/>
      <c r="B2449" s="3" t="s">
        <v>5770</v>
      </c>
      <c r="C2449" s="48" t="s">
        <v>2465</v>
      </c>
      <c r="D2449" s="223">
        <v>0.96829944000000001</v>
      </c>
      <c r="E2449" s="223">
        <v>5.5049136999999998E-2</v>
      </c>
      <c r="F2449" s="223">
        <v>2.6688949999999999E-2</v>
      </c>
      <c r="G2449" s="223">
        <v>2.5979402999999997E-4</v>
      </c>
      <c r="H2449" s="223">
        <v>1.5626324000000001E-4</v>
      </c>
      <c r="I2449" s="223">
        <v>3.0361196000000001E-3</v>
      </c>
      <c r="J2449" s="223">
        <v>1.0181931E-3</v>
      </c>
      <c r="K2449" s="223">
        <v>1.2323014E-5</v>
      </c>
      <c r="L2449" s="223">
        <v>6.9732729000000001E-4</v>
      </c>
      <c r="M2449" s="223">
        <v>2.3389333000000002E-2</v>
      </c>
      <c r="N2449" s="223">
        <v>-5.2007999999999999E-2</v>
      </c>
      <c r="O2449" s="223">
        <v>0.91</v>
      </c>
      <c r="P2449" s="227">
        <f t="shared" si="491"/>
        <v>0.40777138518518513</v>
      </c>
      <c r="Q2449" s="238">
        <v>7.9078121000000001</v>
      </c>
      <c r="R2449" s="117">
        <v>5.2497337999999996</v>
      </c>
      <c r="S2449" s="117">
        <v>2.2812356</v>
      </c>
      <c r="T2449" s="117">
        <v>3.6363085000000002E-6</v>
      </c>
      <c r="U2449" s="117">
        <v>7.6425177999999996E-2</v>
      </c>
      <c r="V2449" s="117">
        <v>4.2834237999999997E-2</v>
      </c>
      <c r="W2449" s="117">
        <v>0.25757967999999998</v>
      </c>
      <c r="X2449" s="257">
        <f t="shared" si="492"/>
        <v>3.8149277923887101E-2</v>
      </c>
      <c r="Y2449" s="257">
        <f t="shared" si="493"/>
        <v>1.7108577496500001E-2</v>
      </c>
      <c r="Z2449" s="257">
        <f t="shared" si="494"/>
        <v>7.8985191517870999E-3</v>
      </c>
      <c r="AA2449" s="257">
        <f t="shared" si="495"/>
        <v>1.3142181275599999E-2</v>
      </c>
      <c r="AB2449" s="257">
        <v>1.1302848000000001E-2</v>
      </c>
      <c r="AC2449" s="257">
        <v>1.5657782E-6</v>
      </c>
      <c r="AD2449" s="257">
        <v>4.2382550000000002E-4</v>
      </c>
      <c r="AE2449" s="257">
        <v>1.8490293E-6</v>
      </c>
      <c r="AF2449" s="257">
        <v>5.3055678999999996E-3</v>
      </c>
      <c r="AG2449" s="257">
        <v>7.2921288999999999E-5</v>
      </c>
      <c r="AH2449" s="257">
        <v>7.3978057000000002E-3</v>
      </c>
      <c r="AI2449" s="257">
        <v>4.2906301000000002E-5</v>
      </c>
      <c r="AJ2449" s="257">
        <v>1.8700302E-6</v>
      </c>
      <c r="AK2449" s="257">
        <v>1.0457812E-5</v>
      </c>
      <c r="AL2449" s="257">
        <v>3.4188237000000001E-7</v>
      </c>
      <c r="AM2449" s="257">
        <v>1.6852171E-9</v>
      </c>
      <c r="AN2449" s="257">
        <v>9.6252929000000001E-5</v>
      </c>
      <c r="AO2449" s="257">
        <v>6.1706842000000005E-5</v>
      </c>
      <c r="AP2449" s="257">
        <v>2.8717597E-4</v>
      </c>
      <c r="AQ2449" s="257">
        <v>2.3042756000000001E-6</v>
      </c>
      <c r="AR2449" s="257">
        <v>1.3139876999999999E-2</v>
      </c>
      <c r="AT2449" s="193"/>
      <c r="AU2449" s="193"/>
      <c r="AV2449" s="193"/>
      <c r="AW2449" s="193"/>
      <c r="AX2449" s="193"/>
      <c r="AY2449" s="193"/>
      <c r="AZ2449" s="193"/>
      <c r="BA2449" s="193"/>
      <c r="BB2449" s="193"/>
      <c r="BC2449" s="193"/>
      <c r="BD2449" s="193"/>
      <c r="BE2449" s="315"/>
      <c r="BF2449" s="315"/>
      <c r="BG2449" s="315"/>
      <c r="BH2449" s="315"/>
      <c r="BI2449" s="315"/>
      <c r="BJ2449" s="315"/>
      <c r="BK2449" s="315"/>
    </row>
    <row r="2450" spans="1:63" x14ac:dyDescent="0.25">
      <c r="A2450" s="3"/>
      <c r="B2450" s="3" t="s">
        <v>5770</v>
      </c>
      <c r="C2450" s="48" t="s">
        <v>2466</v>
      </c>
      <c r="D2450" s="223">
        <v>4.6282994000000004</v>
      </c>
      <c r="E2450" s="223">
        <v>5.5049136999999998E-2</v>
      </c>
      <c r="F2450" s="223">
        <v>2.6688949999999999E-2</v>
      </c>
      <c r="G2450" s="223">
        <v>2.5979402999999997E-4</v>
      </c>
      <c r="H2450" s="223">
        <v>1.5626324000000001E-4</v>
      </c>
      <c r="I2450" s="223">
        <v>3.0361196000000001E-3</v>
      </c>
      <c r="J2450" s="223">
        <v>1.0181931E-3</v>
      </c>
      <c r="K2450" s="223">
        <v>1.2323014E-5</v>
      </c>
      <c r="L2450" s="223">
        <v>6.9732729000000001E-4</v>
      </c>
      <c r="M2450" s="223">
        <v>2.3389333000000002E-2</v>
      </c>
      <c r="N2450" s="223">
        <v>-5.2007999999999999E-2</v>
      </c>
      <c r="O2450" s="223">
        <v>4.57</v>
      </c>
      <c r="P2450" s="227">
        <f t="shared" si="491"/>
        <v>0.40777138518518513</v>
      </c>
      <c r="Q2450" s="238">
        <v>7.9078121000000001</v>
      </c>
      <c r="R2450" s="117">
        <v>5.2497337999999996</v>
      </c>
      <c r="S2450" s="117">
        <v>2.2812356</v>
      </c>
      <c r="T2450" s="117">
        <v>3.6363085000000002E-6</v>
      </c>
      <c r="U2450" s="117">
        <v>7.6425177999999996E-2</v>
      </c>
      <c r="V2450" s="117">
        <v>4.2834237999999997E-2</v>
      </c>
      <c r="W2450" s="117">
        <v>0.25757967999999998</v>
      </c>
      <c r="X2450" s="257">
        <f t="shared" si="492"/>
        <v>3.8149277923887101E-2</v>
      </c>
      <c r="Y2450" s="257">
        <f t="shared" si="493"/>
        <v>1.7108577496500001E-2</v>
      </c>
      <c r="Z2450" s="257">
        <f t="shared" si="494"/>
        <v>7.8985191517870999E-3</v>
      </c>
      <c r="AA2450" s="257">
        <f t="shared" si="495"/>
        <v>1.3142181275599999E-2</v>
      </c>
      <c r="AB2450" s="257">
        <v>1.1302848000000001E-2</v>
      </c>
      <c r="AC2450" s="257">
        <v>1.5657782E-6</v>
      </c>
      <c r="AD2450" s="257">
        <v>4.2382550000000002E-4</v>
      </c>
      <c r="AE2450" s="257">
        <v>1.8490293E-6</v>
      </c>
      <c r="AF2450" s="257">
        <v>5.3055678999999996E-3</v>
      </c>
      <c r="AG2450" s="257">
        <v>7.2921288999999999E-5</v>
      </c>
      <c r="AH2450" s="257">
        <v>7.3978057000000002E-3</v>
      </c>
      <c r="AI2450" s="257">
        <v>4.2906301000000002E-5</v>
      </c>
      <c r="AJ2450" s="257">
        <v>1.8700302E-6</v>
      </c>
      <c r="AK2450" s="257">
        <v>1.0457812E-5</v>
      </c>
      <c r="AL2450" s="257">
        <v>3.4188237000000001E-7</v>
      </c>
      <c r="AM2450" s="257">
        <v>1.6852171E-9</v>
      </c>
      <c r="AN2450" s="257">
        <v>9.6252929000000001E-5</v>
      </c>
      <c r="AO2450" s="257">
        <v>6.1706842000000005E-5</v>
      </c>
      <c r="AP2450" s="257">
        <v>2.8717597E-4</v>
      </c>
      <c r="AQ2450" s="257">
        <v>2.3042756000000001E-6</v>
      </c>
      <c r="AR2450" s="257">
        <v>1.3139876999999999E-2</v>
      </c>
      <c r="AT2450" s="193"/>
      <c r="AU2450" s="193"/>
      <c r="AV2450" s="193"/>
      <c r="AW2450" s="193"/>
      <c r="AX2450" s="193"/>
      <c r="AY2450" s="193"/>
      <c r="AZ2450" s="193"/>
      <c r="BA2450" s="193"/>
      <c r="BB2450" s="193"/>
      <c r="BC2450" s="193"/>
      <c r="BD2450" s="193"/>
      <c r="BE2450" s="315"/>
      <c r="BF2450" s="315"/>
      <c r="BG2450" s="315"/>
      <c r="BH2450" s="315"/>
      <c r="BI2450" s="315"/>
      <c r="BJ2450" s="315"/>
      <c r="BK2450" s="315"/>
    </row>
    <row r="2451" spans="1:63" x14ac:dyDescent="0.25">
      <c r="A2451" s="136">
        <v>1</v>
      </c>
      <c r="B2451" s="3" t="s">
        <v>5770</v>
      </c>
      <c r="C2451" s="48" t="s">
        <v>2467</v>
      </c>
      <c r="D2451" s="223">
        <v>9.3923639000000003E-2</v>
      </c>
      <c r="E2451" s="223">
        <v>6.5862772999999999E-2</v>
      </c>
      <c r="F2451" s="223">
        <v>3.6494407E-2</v>
      </c>
      <c r="G2451" s="223">
        <v>3.8675683000000003E-4</v>
      </c>
      <c r="H2451" s="223">
        <v>2.1538324E-4</v>
      </c>
      <c r="I2451" s="223">
        <v>3.7726648000000001E-3</v>
      </c>
      <c r="J2451" s="223">
        <v>1.4870058000000001E-3</v>
      </c>
      <c r="K2451" s="223">
        <v>1.5123419E-5</v>
      </c>
      <c r="L2451" s="223">
        <v>8.3517491999999995E-4</v>
      </c>
      <c r="M2451" s="223">
        <v>3.6862350000000002E-2</v>
      </c>
      <c r="N2451" s="223">
        <v>-5.2007999999999999E-2</v>
      </c>
      <c r="O2451" s="223">
        <v>0</v>
      </c>
      <c r="P2451" s="227">
        <f t="shared" si="491"/>
        <v>0.48787239259259257</v>
      </c>
      <c r="Q2451" s="238">
        <v>9.1339308999999993</v>
      </c>
      <c r="R2451" s="117">
        <v>6.3909824999999998</v>
      </c>
      <c r="S2451" s="117">
        <v>2.3538226999999998</v>
      </c>
      <c r="T2451" s="117">
        <v>4.9788505000000003E-6</v>
      </c>
      <c r="U2451" s="117">
        <v>7.8969920999999998E-2</v>
      </c>
      <c r="V2451" s="117">
        <v>4.4179136000000001E-2</v>
      </c>
      <c r="W2451" s="117">
        <v>0.26597173000000002</v>
      </c>
      <c r="X2451" s="257">
        <f t="shared" si="492"/>
        <v>4.6901731803154198E-2</v>
      </c>
      <c r="Y2451" s="257">
        <f t="shared" si="493"/>
        <v>2.1406205127499998E-2</v>
      </c>
      <c r="Z2451" s="257">
        <f t="shared" si="494"/>
        <v>9.4998856888542007E-3</v>
      </c>
      <c r="AA2451" s="257">
        <f t="shared" si="495"/>
        <v>1.5995640986799998E-2</v>
      </c>
      <c r="AB2451" s="257">
        <v>1.3523209E-2</v>
      </c>
      <c r="AC2451" s="257">
        <v>2.0974235000000001E-6</v>
      </c>
      <c r="AD2451" s="257">
        <v>5.3426802999999995E-4</v>
      </c>
      <c r="AE2451" s="257">
        <v>2.6482310000000001E-6</v>
      </c>
      <c r="AF2451" s="257">
        <v>7.2687404000000002E-3</v>
      </c>
      <c r="AG2451" s="257">
        <v>7.5242043E-5</v>
      </c>
      <c r="AH2451" s="257">
        <v>8.8510676999999996E-3</v>
      </c>
      <c r="AI2451" s="257">
        <v>5.8485237999999998E-5</v>
      </c>
      <c r="AJ2451" s="257">
        <v>2.8141035999999998E-6</v>
      </c>
      <c r="AK2451" s="257">
        <v>1.3116158999999999E-5</v>
      </c>
      <c r="AL2451" s="257">
        <v>4.4551364999999998E-7</v>
      </c>
      <c r="AM2451" s="257">
        <v>2.2736042000000002E-9</v>
      </c>
      <c r="AN2451" s="257">
        <v>1.0029857999999999E-4</v>
      </c>
      <c r="AO2451" s="257">
        <v>7.4271981000000004E-5</v>
      </c>
      <c r="AP2451" s="257">
        <v>3.9938414000000001E-4</v>
      </c>
      <c r="AQ2451" s="257">
        <v>2.7039867999999998E-6</v>
      </c>
      <c r="AR2451" s="257">
        <v>1.5992936999999999E-2</v>
      </c>
      <c r="AT2451" s="193"/>
      <c r="AU2451" s="193"/>
      <c r="AV2451" s="193"/>
      <c r="AW2451" s="193"/>
      <c r="AX2451" s="193"/>
      <c r="AY2451" s="193"/>
      <c r="AZ2451" s="193"/>
      <c r="BA2451" s="193"/>
      <c r="BB2451" s="193"/>
      <c r="BC2451" s="193"/>
      <c r="BD2451" s="193"/>
      <c r="BE2451" s="315"/>
      <c r="BF2451" s="315"/>
      <c r="BG2451" s="315"/>
      <c r="BH2451" s="315"/>
      <c r="BI2451" s="315"/>
      <c r="BJ2451" s="315"/>
      <c r="BK2451" s="315"/>
    </row>
    <row r="2452" spans="1:63" x14ac:dyDescent="0.25">
      <c r="A2452" s="136">
        <v>1</v>
      </c>
      <c r="B2452" s="3" t="s">
        <v>5770</v>
      </c>
      <c r="C2452" s="48" t="s">
        <v>2468</v>
      </c>
      <c r="D2452" s="223">
        <v>0.86392363999999999</v>
      </c>
      <c r="E2452" s="223">
        <v>6.5862772999999999E-2</v>
      </c>
      <c r="F2452" s="223">
        <v>3.6494407E-2</v>
      </c>
      <c r="G2452" s="223">
        <v>3.8675683000000003E-4</v>
      </c>
      <c r="H2452" s="223">
        <v>2.1538324E-4</v>
      </c>
      <c r="I2452" s="223">
        <v>3.7726648000000001E-3</v>
      </c>
      <c r="J2452" s="223">
        <v>1.4870058000000001E-3</v>
      </c>
      <c r="K2452" s="223">
        <v>1.5123419E-5</v>
      </c>
      <c r="L2452" s="223">
        <v>8.3517491999999995E-4</v>
      </c>
      <c r="M2452" s="223">
        <v>3.6862350000000002E-2</v>
      </c>
      <c r="N2452" s="223">
        <v>-5.2007999999999999E-2</v>
      </c>
      <c r="O2452" s="223">
        <v>0.77</v>
      </c>
      <c r="P2452" s="227">
        <f t="shared" si="491"/>
        <v>0.48787239259259257</v>
      </c>
      <c r="Q2452" s="238">
        <v>9.1339308999999993</v>
      </c>
      <c r="R2452" s="117">
        <v>6.3909824999999998</v>
      </c>
      <c r="S2452" s="117">
        <v>2.3538226999999998</v>
      </c>
      <c r="T2452" s="117">
        <v>4.9788505000000003E-6</v>
      </c>
      <c r="U2452" s="117">
        <v>7.8969920999999998E-2</v>
      </c>
      <c r="V2452" s="117">
        <v>4.4179136000000001E-2</v>
      </c>
      <c r="W2452" s="117">
        <v>0.26597173000000002</v>
      </c>
      <c r="X2452" s="257">
        <f t="shared" si="492"/>
        <v>4.6901731803154198E-2</v>
      </c>
      <c r="Y2452" s="257">
        <f t="shared" si="493"/>
        <v>2.1406205127499998E-2</v>
      </c>
      <c r="Z2452" s="257">
        <f t="shared" si="494"/>
        <v>9.4998856888542007E-3</v>
      </c>
      <c r="AA2452" s="257">
        <f t="shared" si="495"/>
        <v>1.5995640986799998E-2</v>
      </c>
      <c r="AB2452" s="257">
        <v>1.3523209E-2</v>
      </c>
      <c r="AC2452" s="257">
        <v>2.0974235000000001E-6</v>
      </c>
      <c r="AD2452" s="257">
        <v>5.3426802999999995E-4</v>
      </c>
      <c r="AE2452" s="257">
        <v>2.6482310000000001E-6</v>
      </c>
      <c r="AF2452" s="257">
        <v>7.2687404000000002E-3</v>
      </c>
      <c r="AG2452" s="257">
        <v>7.5242043E-5</v>
      </c>
      <c r="AH2452" s="257">
        <v>8.8510676999999996E-3</v>
      </c>
      <c r="AI2452" s="257">
        <v>5.8485237999999998E-5</v>
      </c>
      <c r="AJ2452" s="257">
        <v>2.8141035999999998E-6</v>
      </c>
      <c r="AK2452" s="257">
        <v>1.3116158999999999E-5</v>
      </c>
      <c r="AL2452" s="257">
        <v>4.4551364999999998E-7</v>
      </c>
      <c r="AM2452" s="257">
        <v>2.2736042000000002E-9</v>
      </c>
      <c r="AN2452" s="257">
        <v>1.0029857999999999E-4</v>
      </c>
      <c r="AO2452" s="257">
        <v>7.4271981000000004E-5</v>
      </c>
      <c r="AP2452" s="257">
        <v>3.9938414000000001E-4</v>
      </c>
      <c r="AQ2452" s="257">
        <v>2.7039867999999998E-6</v>
      </c>
      <c r="AR2452" s="257">
        <v>1.5992936999999999E-2</v>
      </c>
      <c r="AT2452" s="193"/>
      <c r="AU2452" s="193"/>
      <c r="AV2452" s="193"/>
      <c r="AW2452" s="193"/>
      <c r="AX2452" s="193"/>
      <c r="AY2452" s="193"/>
      <c r="AZ2452" s="193"/>
      <c r="BA2452" s="193"/>
      <c r="BB2452" s="193"/>
      <c r="BC2452" s="193"/>
      <c r="BD2452" s="193"/>
      <c r="BE2452" s="315"/>
      <c r="BF2452" s="315"/>
      <c r="BG2452" s="315"/>
      <c r="BH2452" s="315"/>
      <c r="BI2452" s="315"/>
      <c r="BJ2452" s="315"/>
      <c r="BK2452" s="315"/>
    </row>
    <row r="2453" spans="1:63" x14ac:dyDescent="0.25">
      <c r="A2453" s="136">
        <v>1</v>
      </c>
      <c r="B2453" s="3" t="s">
        <v>5770</v>
      </c>
      <c r="C2453" s="48" t="s">
        <v>2469</v>
      </c>
      <c r="D2453" s="223">
        <v>3.9639236000000002</v>
      </c>
      <c r="E2453" s="223">
        <v>6.5862772999999999E-2</v>
      </c>
      <c r="F2453" s="223">
        <v>3.6494407E-2</v>
      </c>
      <c r="G2453" s="223">
        <v>3.8675683000000003E-4</v>
      </c>
      <c r="H2453" s="223">
        <v>2.1538324E-4</v>
      </c>
      <c r="I2453" s="223">
        <v>3.7726648000000001E-3</v>
      </c>
      <c r="J2453" s="223">
        <v>1.4870058000000001E-3</v>
      </c>
      <c r="K2453" s="223">
        <v>1.5123419E-5</v>
      </c>
      <c r="L2453" s="223">
        <v>8.3517491999999995E-4</v>
      </c>
      <c r="M2453" s="223">
        <v>3.6862350000000002E-2</v>
      </c>
      <c r="N2453" s="223">
        <v>-5.2007999999999999E-2</v>
      </c>
      <c r="O2453" s="223">
        <v>3.87</v>
      </c>
      <c r="P2453" s="227">
        <f t="shared" si="491"/>
        <v>0.48787239259259257</v>
      </c>
      <c r="Q2453" s="238">
        <v>9.1339308999999993</v>
      </c>
      <c r="R2453" s="117">
        <v>6.3909824999999998</v>
      </c>
      <c r="S2453" s="117">
        <v>2.3538226999999998</v>
      </c>
      <c r="T2453" s="117">
        <v>4.9788505000000003E-6</v>
      </c>
      <c r="U2453" s="117">
        <v>7.8969920999999998E-2</v>
      </c>
      <c r="V2453" s="117">
        <v>4.4179136000000001E-2</v>
      </c>
      <c r="W2453" s="117">
        <v>0.26597173000000002</v>
      </c>
      <c r="X2453" s="257">
        <f t="shared" si="492"/>
        <v>4.6901731803154198E-2</v>
      </c>
      <c r="Y2453" s="257">
        <f t="shared" si="493"/>
        <v>2.1406205127499998E-2</v>
      </c>
      <c r="Z2453" s="257">
        <f t="shared" si="494"/>
        <v>9.4998856888542007E-3</v>
      </c>
      <c r="AA2453" s="257">
        <f t="shared" si="495"/>
        <v>1.5995640986799998E-2</v>
      </c>
      <c r="AB2453" s="257">
        <v>1.3523209E-2</v>
      </c>
      <c r="AC2453" s="257">
        <v>2.0974235000000001E-6</v>
      </c>
      <c r="AD2453" s="257">
        <v>5.3426802999999995E-4</v>
      </c>
      <c r="AE2453" s="257">
        <v>2.6482310000000001E-6</v>
      </c>
      <c r="AF2453" s="257">
        <v>7.2687404000000002E-3</v>
      </c>
      <c r="AG2453" s="257">
        <v>7.5242043E-5</v>
      </c>
      <c r="AH2453" s="257">
        <v>8.8510676999999996E-3</v>
      </c>
      <c r="AI2453" s="257">
        <v>5.8485237999999998E-5</v>
      </c>
      <c r="AJ2453" s="257">
        <v>2.8141035999999998E-6</v>
      </c>
      <c r="AK2453" s="257">
        <v>1.3116158999999999E-5</v>
      </c>
      <c r="AL2453" s="257">
        <v>4.4551364999999998E-7</v>
      </c>
      <c r="AM2453" s="257">
        <v>2.2736042000000002E-9</v>
      </c>
      <c r="AN2453" s="257">
        <v>1.0029857999999999E-4</v>
      </c>
      <c r="AO2453" s="257">
        <v>7.4271981000000004E-5</v>
      </c>
      <c r="AP2453" s="257">
        <v>3.9938414000000001E-4</v>
      </c>
      <c r="AQ2453" s="257">
        <v>2.7039867999999998E-6</v>
      </c>
      <c r="AR2453" s="257">
        <v>1.5992936999999999E-2</v>
      </c>
      <c r="AT2453" s="193"/>
      <c r="AU2453" s="193"/>
      <c r="AV2453" s="193"/>
      <c r="AW2453" s="193"/>
      <c r="AX2453" s="193"/>
      <c r="AY2453" s="193"/>
      <c r="AZ2453" s="193"/>
      <c r="BA2453" s="193"/>
      <c r="BB2453" s="193"/>
      <c r="BC2453" s="193"/>
      <c r="BD2453" s="193"/>
      <c r="BE2453" s="315"/>
      <c r="BF2453" s="315"/>
      <c r="BG2453" s="315"/>
      <c r="BH2453" s="315"/>
      <c r="BI2453" s="315"/>
      <c r="BJ2453" s="315"/>
      <c r="BK2453" s="315"/>
    </row>
    <row r="2454" spans="1:63" x14ac:dyDescent="0.25">
      <c r="A2454" s="3"/>
      <c r="B2454" s="3" t="s">
        <v>5770</v>
      </c>
      <c r="C2454" s="48" t="s">
        <v>2470</v>
      </c>
      <c r="D2454" s="223">
        <v>0.12539545999999999</v>
      </c>
      <c r="E2454" s="223">
        <v>7.5297932999999997E-2</v>
      </c>
      <c r="F2454" s="223">
        <v>4.5481259000000003E-2</v>
      </c>
      <c r="G2454" s="223">
        <v>5.0395650000000002E-4</v>
      </c>
      <c r="H2454" s="223">
        <v>2.6748351000000002E-4</v>
      </c>
      <c r="I2454" s="223">
        <v>4.4343610000000004E-3</v>
      </c>
      <c r="J2454" s="223">
        <v>1.8677193E-3</v>
      </c>
      <c r="K2454" s="223">
        <v>1.7687544999999999E-5</v>
      </c>
      <c r="L2454" s="223">
        <v>9.6187237000000005E-4</v>
      </c>
      <c r="M2454" s="223">
        <v>4.8571191999999999E-2</v>
      </c>
      <c r="N2454" s="223">
        <v>-5.2007999999999999E-2</v>
      </c>
      <c r="O2454" s="223">
        <v>0</v>
      </c>
      <c r="P2454" s="227">
        <f t="shared" si="491"/>
        <v>0.55776246666666662</v>
      </c>
      <c r="Q2454" s="238">
        <v>10.208798</v>
      </c>
      <c r="R2454" s="117">
        <v>7.3869620999999999</v>
      </c>
      <c r="S2454" s="117">
        <v>2.4213051000000001</v>
      </c>
      <c r="T2454" s="117">
        <v>6.1571779999999999E-6</v>
      </c>
      <c r="U2454" s="117">
        <v>8.1334067999999995E-2</v>
      </c>
      <c r="V2454" s="117">
        <v>4.5432225E-2</v>
      </c>
      <c r="W2454" s="117">
        <v>0.27375830000000001</v>
      </c>
      <c r="X2454" s="257">
        <f t="shared" si="492"/>
        <v>5.4624354346716697E-2</v>
      </c>
      <c r="Y2454" s="257">
        <f t="shared" si="493"/>
        <v>2.5238611709299998E-2</v>
      </c>
      <c r="Z2454" s="257">
        <f t="shared" si="494"/>
        <v>1.0899810769416698E-2</v>
      </c>
      <c r="AA2454" s="257">
        <f t="shared" si="495"/>
        <v>1.8485931867999999E-2</v>
      </c>
      <c r="AB2454" s="257">
        <v>1.5460524999999999E-2</v>
      </c>
      <c r="AC2454" s="257">
        <v>2.5544493000000002E-6</v>
      </c>
      <c r="AD2454" s="257">
        <v>6.3616412999999996E-4</v>
      </c>
      <c r="AE2454" s="257">
        <v>3.3644470000000002E-6</v>
      </c>
      <c r="AF2454" s="257">
        <v>9.0586042000000006E-3</v>
      </c>
      <c r="AG2454" s="257">
        <v>7.7399483000000003E-5</v>
      </c>
      <c r="AH2454" s="257">
        <v>1.0119074E-2</v>
      </c>
      <c r="AI2454" s="257">
        <v>7.2800727000000003E-5</v>
      </c>
      <c r="AJ2454" s="257">
        <v>3.6927930000000001E-6</v>
      </c>
      <c r="AK2454" s="257">
        <v>1.5372855E-5</v>
      </c>
      <c r="AL2454" s="257">
        <v>5.4055285999999995E-7</v>
      </c>
      <c r="AM2454" s="257">
        <v>2.8155566999999999E-9</v>
      </c>
      <c r="AN2454" s="257">
        <v>1.0403647E-4</v>
      </c>
      <c r="AO2454" s="257">
        <v>8.5746416000000007E-5</v>
      </c>
      <c r="AP2454" s="257">
        <v>4.9854414000000005E-4</v>
      </c>
      <c r="AQ2454" s="257">
        <v>3.0718680000000001E-6</v>
      </c>
      <c r="AR2454" s="257">
        <v>1.848286E-2</v>
      </c>
      <c r="AT2454" s="193"/>
      <c r="AU2454" s="193"/>
      <c r="AV2454" s="193"/>
      <c r="AW2454" s="193"/>
      <c r="AX2454" s="193"/>
      <c r="AY2454" s="193"/>
      <c r="AZ2454" s="193"/>
      <c r="BA2454" s="193"/>
      <c r="BB2454" s="193"/>
      <c r="BC2454" s="193"/>
      <c r="BD2454" s="193"/>
      <c r="BE2454" s="315"/>
      <c r="BF2454" s="315"/>
      <c r="BG2454" s="315"/>
      <c r="BH2454" s="315"/>
      <c r="BI2454" s="315"/>
      <c r="BJ2454" s="315"/>
      <c r="BK2454" s="315"/>
    </row>
    <row r="2455" spans="1:63" x14ac:dyDescent="0.25">
      <c r="A2455" s="3"/>
      <c r="B2455" s="3" t="s">
        <v>5770</v>
      </c>
      <c r="C2455" s="48" t="s">
        <v>2471</v>
      </c>
      <c r="D2455" s="223">
        <v>1.4653955000000001</v>
      </c>
      <c r="E2455" s="223">
        <v>7.5297932999999997E-2</v>
      </c>
      <c r="F2455" s="223">
        <v>4.5481259000000003E-2</v>
      </c>
      <c r="G2455" s="223">
        <v>5.0395650000000002E-4</v>
      </c>
      <c r="H2455" s="223">
        <v>2.6748351000000002E-4</v>
      </c>
      <c r="I2455" s="223">
        <v>4.4343610000000004E-3</v>
      </c>
      <c r="J2455" s="223">
        <v>1.8677193E-3</v>
      </c>
      <c r="K2455" s="223">
        <v>1.7687544999999999E-5</v>
      </c>
      <c r="L2455" s="223">
        <v>9.6187237000000005E-4</v>
      </c>
      <c r="M2455" s="223">
        <v>4.8571191999999999E-2</v>
      </c>
      <c r="N2455" s="223">
        <v>-5.2007999999999999E-2</v>
      </c>
      <c r="O2455" s="223">
        <v>1.34</v>
      </c>
      <c r="P2455" s="227">
        <f t="shared" si="491"/>
        <v>0.55776246666666662</v>
      </c>
      <c r="Q2455" s="238">
        <v>10.208798</v>
      </c>
      <c r="R2455" s="117">
        <v>7.3869620999999999</v>
      </c>
      <c r="S2455" s="117">
        <v>2.4213051000000001</v>
      </c>
      <c r="T2455" s="117">
        <v>6.1571779999999999E-6</v>
      </c>
      <c r="U2455" s="117">
        <v>8.1334067999999995E-2</v>
      </c>
      <c r="V2455" s="117">
        <v>4.5432225E-2</v>
      </c>
      <c r="W2455" s="117">
        <v>0.27375830000000001</v>
      </c>
      <c r="X2455" s="257">
        <f t="shared" si="492"/>
        <v>5.4624354346716697E-2</v>
      </c>
      <c r="Y2455" s="257">
        <f t="shared" si="493"/>
        <v>2.5238611709299998E-2</v>
      </c>
      <c r="Z2455" s="257">
        <f t="shared" si="494"/>
        <v>1.0899810769416698E-2</v>
      </c>
      <c r="AA2455" s="257">
        <f t="shared" si="495"/>
        <v>1.8485931867999999E-2</v>
      </c>
      <c r="AB2455" s="257">
        <v>1.5460524999999999E-2</v>
      </c>
      <c r="AC2455" s="257">
        <v>2.5544493000000002E-6</v>
      </c>
      <c r="AD2455" s="257">
        <v>6.3616412999999996E-4</v>
      </c>
      <c r="AE2455" s="257">
        <v>3.3644470000000002E-6</v>
      </c>
      <c r="AF2455" s="257">
        <v>9.0586042000000006E-3</v>
      </c>
      <c r="AG2455" s="257">
        <v>7.7399483000000003E-5</v>
      </c>
      <c r="AH2455" s="257">
        <v>1.0119074E-2</v>
      </c>
      <c r="AI2455" s="257">
        <v>7.2800727000000003E-5</v>
      </c>
      <c r="AJ2455" s="257">
        <v>3.6927930000000001E-6</v>
      </c>
      <c r="AK2455" s="257">
        <v>1.5372855E-5</v>
      </c>
      <c r="AL2455" s="257">
        <v>5.4055285999999995E-7</v>
      </c>
      <c r="AM2455" s="257">
        <v>2.8155566999999999E-9</v>
      </c>
      <c r="AN2455" s="257">
        <v>1.0403647E-4</v>
      </c>
      <c r="AO2455" s="257">
        <v>8.5746416000000007E-5</v>
      </c>
      <c r="AP2455" s="257">
        <v>4.9854414000000005E-4</v>
      </c>
      <c r="AQ2455" s="257">
        <v>3.0718680000000001E-6</v>
      </c>
      <c r="AR2455" s="257">
        <v>1.848286E-2</v>
      </c>
      <c r="AT2455" s="193"/>
      <c r="AU2455" s="193"/>
      <c r="AV2455" s="193"/>
      <c r="AW2455" s="193"/>
      <c r="AX2455" s="193"/>
      <c r="AY2455" s="193"/>
      <c r="AZ2455" s="193"/>
      <c r="BA2455" s="193"/>
      <c r="BB2455" s="193"/>
      <c r="BC2455" s="193"/>
      <c r="BD2455" s="193"/>
      <c r="BE2455" s="315"/>
      <c r="BF2455" s="315"/>
      <c r="BG2455" s="315"/>
      <c r="BH2455" s="315"/>
      <c r="BI2455" s="315"/>
      <c r="BJ2455" s="315"/>
      <c r="BK2455" s="315"/>
    </row>
    <row r="2456" spans="1:63" x14ac:dyDescent="0.25">
      <c r="A2456" s="3"/>
      <c r="B2456" s="3" t="s">
        <v>5770</v>
      </c>
      <c r="C2456" s="48" t="s">
        <v>2472</v>
      </c>
      <c r="D2456" s="223">
        <v>6.8353954999999997</v>
      </c>
      <c r="E2456" s="223">
        <v>7.5297932999999997E-2</v>
      </c>
      <c r="F2456" s="223">
        <v>4.5481259000000003E-2</v>
      </c>
      <c r="G2456" s="223">
        <v>5.0395650000000002E-4</v>
      </c>
      <c r="H2456" s="223">
        <v>2.6748351000000002E-4</v>
      </c>
      <c r="I2456" s="223">
        <v>4.4343610000000004E-3</v>
      </c>
      <c r="J2456" s="223">
        <v>1.8677193E-3</v>
      </c>
      <c r="K2456" s="223">
        <v>1.7687544999999999E-5</v>
      </c>
      <c r="L2456" s="223">
        <v>9.6187237000000005E-4</v>
      </c>
      <c r="M2456" s="223">
        <v>4.8571191999999999E-2</v>
      </c>
      <c r="N2456" s="223">
        <v>-5.2007999999999999E-2</v>
      </c>
      <c r="O2456" s="223">
        <v>6.71</v>
      </c>
      <c r="P2456" s="227">
        <f t="shared" si="491"/>
        <v>0.55776246666666662</v>
      </c>
      <c r="Q2456" s="238">
        <v>10.208798</v>
      </c>
      <c r="R2456" s="117">
        <v>7.3869620999999999</v>
      </c>
      <c r="S2456" s="117">
        <v>2.4213051000000001</v>
      </c>
      <c r="T2456" s="117">
        <v>6.1571779999999999E-6</v>
      </c>
      <c r="U2456" s="117">
        <v>8.1334067999999995E-2</v>
      </c>
      <c r="V2456" s="117">
        <v>4.5432225E-2</v>
      </c>
      <c r="W2456" s="117">
        <v>0.27375830000000001</v>
      </c>
      <c r="X2456" s="257">
        <f t="shared" si="492"/>
        <v>5.4624354346716697E-2</v>
      </c>
      <c r="Y2456" s="257">
        <f t="shared" si="493"/>
        <v>2.5238611709299998E-2</v>
      </c>
      <c r="Z2456" s="257">
        <f t="shared" si="494"/>
        <v>1.0899810769416698E-2</v>
      </c>
      <c r="AA2456" s="257">
        <f t="shared" si="495"/>
        <v>1.8485931867999999E-2</v>
      </c>
      <c r="AB2456" s="257">
        <v>1.5460524999999999E-2</v>
      </c>
      <c r="AC2456" s="257">
        <v>2.5544493000000002E-6</v>
      </c>
      <c r="AD2456" s="257">
        <v>6.3616412999999996E-4</v>
      </c>
      <c r="AE2456" s="257">
        <v>3.3644470000000002E-6</v>
      </c>
      <c r="AF2456" s="257">
        <v>9.0586042000000006E-3</v>
      </c>
      <c r="AG2456" s="257">
        <v>7.7399483000000003E-5</v>
      </c>
      <c r="AH2456" s="257">
        <v>1.0119074E-2</v>
      </c>
      <c r="AI2456" s="257">
        <v>7.2800727000000003E-5</v>
      </c>
      <c r="AJ2456" s="257">
        <v>3.6927930000000001E-6</v>
      </c>
      <c r="AK2456" s="257">
        <v>1.5372855E-5</v>
      </c>
      <c r="AL2456" s="257">
        <v>5.4055285999999995E-7</v>
      </c>
      <c r="AM2456" s="257">
        <v>2.8155566999999999E-9</v>
      </c>
      <c r="AN2456" s="257">
        <v>1.0403647E-4</v>
      </c>
      <c r="AO2456" s="257">
        <v>8.5746416000000007E-5</v>
      </c>
      <c r="AP2456" s="257">
        <v>4.9854414000000005E-4</v>
      </c>
      <c r="AQ2456" s="257">
        <v>3.0718680000000001E-6</v>
      </c>
      <c r="AR2456" s="257">
        <v>1.848286E-2</v>
      </c>
      <c r="AT2456" s="193"/>
      <c r="AU2456" s="193"/>
      <c r="AV2456" s="193"/>
      <c r="AW2456" s="193"/>
      <c r="AX2456" s="193"/>
      <c r="AY2456" s="193"/>
      <c r="AZ2456" s="193"/>
      <c r="BA2456" s="193"/>
      <c r="BB2456" s="193"/>
      <c r="BC2456" s="193"/>
      <c r="BD2456" s="193"/>
      <c r="BE2456" s="315"/>
      <c r="BF2456" s="315"/>
      <c r="BG2456" s="315"/>
      <c r="BH2456" s="315"/>
      <c r="BI2456" s="315"/>
      <c r="BJ2456" s="315"/>
      <c r="BK2456" s="315"/>
    </row>
    <row r="2457" spans="1:63" x14ac:dyDescent="0.25">
      <c r="A2457" s="3"/>
      <c r="B2457" s="3" t="s">
        <v>5770</v>
      </c>
      <c r="C2457" s="48" t="s">
        <v>6189</v>
      </c>
      <c r="D2457" s="223">
        <v>0.11963453</v>
      </c>
      <c r="E2457" s="223">
        <v>7.3560977E-2</v>
      </c>
      <c r="F2457" s="223">
        <v>4.3863265999999998E-2</v>
      </c>
      <c r="G2457" s="223">
        <v>4.8292311000000001E-4</v>
      </c>
      <c r="H2457" s="223">
        <v>2.5793579999999999E-4</v>
      </c>
      <c r="I2457" s="223">
        <v>4.3141550000000001E-3</v>
      </c>
      <c r="J2457" s="223">
        <v>1.7952389000000001E-3</v>
      </c>
      <c r="K2457" s="223">
        <v>1.72257E-5</v>
      </c>
      <c r="L2457" s="223">
        <v>9.3909053999999997E-4</v>
      </c>
      <c r="M2457" s="223">
        <v>4.6411721000000003E-2</v>
      </c>
      <c r="N2457" s="223">
        <v>-5.2007999999999999E-2</v>
      </c>
      <c r="O2457" s="223">
        <v>0</v>
      </c>
      <c r="P2457" s="227">
        <f t="shared" si="491"/>
        <v>0.54489612592592584</v>
      </c>
      <c r="Q2457" s="238">
        <v>10.011348</v>
      </c>
      <c r="R2457" s="117">
        <v>7.2036262000000004</v>
      </c>
      <c r="S2457" s="117">
        <v>2.4092323000000002</v>
      </c>
      <c r="T2457" s="117">
        <v>5.9408401000000001E-6</v>
      </c>
      <c r="U2457" s="117">
        <v>8.0910988000000003E-2</v>
      </c>
      <c r="V2457" s="117">
        <v>4.5208264999999997E-2</v>
      </c>
      <c r="W2457" s="117">
        <v>0.27236406000000002</v>
      </c>
      <c r="X2457" s="257">
        <f t="shared" si="492"/>
        <v>5.3209921066079496E-2</v>
      </c>
      <c r="Y2457" s="257">
        <f t="shared" si="493"/>
        <v>2.4540067461999999E-2</v>
      </c>
      <c r="Z2457" s="257">
        <f t="shared" si="494"/>
        <v>1.0642320845679502E-2</v>
      </c>
      <c r="AA2457" s="257">
        <f t="shared" si="495"/>
        <v>1.8027532758399998E-2</v>
      </c>
      <c r="AB2457" s="257">
        <v>1.5103877E-2</v>
      </c>
      <c r="AC2457" s="257">
        <v>2.4697353E-6</v>
      </c>
      <c r="AD2457" s="257">
        <v>6.1787292999999997E-4</v>
      </c>
      <c r="AE2457" s="257">
        <v>3.2341916999999998E-6</v>
      </c>
      <c r="AF2457" s="257">
        <v>8.7356000999999992E-3</v>
      </c>
      <c r="AG2457" s="257">
        <v>7.7013505000000004E-5</v>
      </c>
      <c r="AH2457" s="257">
        <v>9.885642E-3</v>
      </c>
      <c r="AI2457" s="257">
        <v>7.0226353E-5</v>
      </c>
      <c r="AJ2457" s="257">
        <v>3.5356737000000002E-6</v>
      </c>
      <c r="AK2457" s="257">
        <v>1.4952109E-5</v>
      </c>
      <c r="AL2457" s="257">
        <v>5.2344678000000001E-7</v>
      </c>
      <c r="AM2457" s="257">
        <v>2.7181994999999998E-9</v>
      </c>
      <c r="AN2457" s="257">
        <v>1.0336591000000001E-4</v>
      </c>
      <c r="AO2457" s="257">
        <v>8.3677204999999999E-5</v>
      </c>
      <c r="AP2457" s="257">
        <v>4.8039543000000001E-4</v>
      </c>
      <c r="AQ2457" s="257">
        <v>3.0057584E-6</v>
      </c>
      <c r="AR2457" s="257">
        <v>1.8024526999999999E-2</v>
      </c>
      <c r="AT2457" s="193"/>
      <c r="AU2457" s="193"/>
      <c r="AV2457" s="193"/>
      <c r="AW2457" s="193"/>
      <c r="AX2457" s="193"/>
      <c r="AY2457" s="193"/>
      <c r="AZ2457" s="193"/>
      <c r="BA2457" s="193"/>
      <c r="BB2457" s="193"/>
      <c r="BC2457" s="193"/>
      <c r="BD2457" s="193"/>
      <c r="BE2457" s="315"/>
      <c r="BF2457" s="315"/>
      <c r="BG2457" s="315"/>
      <c r="BH2457" s="315"/>
      <c r="BI2457" s="315"/>
      <c r="BJ2457" s="315"/>
      <c r="BK2457" s="315"/>
    </row>
    <row r="2458" spans="1:63" x14ac:dyDescent="0.25">
      <c r="A2458" s="3"/>
      <c r="B2458" s="3" t="s">
        <v>5770</v>
      </c>
      <c r="C2458" s="48" t="s">
        <v>6190</v>
      </c>
      <c r="D2458" s="223">
        <v>1.1896344999999999</v>
      </c>
      <c r="E2458" s="223">
        <v>7.3560977E-2</v>
      </c>
      <c r="F2458" s="223">
        <v>4.3863265999999998E-2</v>
      </c>
      <c r="G2458" s="223">
        <v>4.8292311000000001E-4</v>
      </c>
      <c r="H2458" s="223">
        <v>2.5793579999999999E-4</v>
      </c>
      <c r="I2458" s="223">
        <v>4.3141550000000001E-3</v>
      </c>
      <c r="J2458" s="223">
        <v>1.7952389000000001E-3</v>
      </c>
      <c r="K2458" s="223">
        <v>1.72257E-5</v>
      </c>
      <c r="L2458" s="223">
        <v>9.3909053999999997E-4</v>
      </c>
      <c r="M2458" s="223">
        <v>4.6411721000000003E-2</v>
      </c>
      <c r="N2458" s="223">
        <v>-5.2007999999999999E-2</v>
      </c>
      <c r="O2458" s="223">
        <v>1.07</v>
      </c>
      <c r="P2458" s="227">
        <f t="shared" si="491"/>
        <v>0.54489612592592584</v>
      </c>
      <c r="Q2458" s="238">
        <v>10.011348</v>
      </c>
      <c r="R2458" s="117">
        <v>7.2036262000000004</v>
      </c>
      <c r="S2458" s="117">
        <v>2.4092323000000002</v>
      </c>
      <c r="T2458" s="117">
        <v>5.9408401000000001E-6</v>
      </c>
      <c r="U2458" s="117">
        <v>8.0910988000000003E-2</v>
      </c>
      <c r="V2458" s="117">
        <v>4.5208264999999997E-2</v>
      </c>
      <c r="W2458" s="117">
        <v>0.27236406000000002</v>
      </c>
      <c r="X2458" s="257">
        <f t="shared" si="492"/>
        <v>5.3209921066079496E-2</v>
      </c>
      <c r="Y2458" s="257">
        <f t="shared" si="493"/>
        <v>2.4540067461999999E-2</v>
      </c>
      <c r="Z2458" s="257">
        <f t="shared" si="494"/>
        <v>1.0642320845679502E-2</v>
      </c>
      <c r="AA2458" s="257">
        <f t="shared" si="495"/>
        <v>1.8027532758399998E-2</v>
      </c>
      <c r="AB2458" s="257">
        <v>1.5103877E-2</v>
      </c>
      <c r="AC2458" s="257">
        <v>2.4697353E-6</v>
      </c>
      <c r="AD2458" s="257">
        <v>6.1787292999999997E-4</v>
      </c>
      <c r="AE2458" s="257">
        <v>3.2341916999999998E-6</v>
      </c>
      <c r="AF2458" s="257">
        <v>8.7356000999999992E-3</v>
      </c>
      <c r="AG2458" s="257">
        <v>7.7013505000000004E-5</v>
      </c>
      <c r="AH2458" s="257">
        <v>9.885642E-3</v>
      </c>
      <c r="AI2458" s="257">
        <v>7.0226353E-5</v>
      </c>
      <c r="AJ2458" s="257">
        <v>3.5356737000000002E-6</v>
      </c>
      <c r="AK2458" s="257">
        <v>1.4952109E-5</v>
      </c>
      <c r="AL2458" s="257">
        <v>5.2344678000000001E-7</v>
      </c>
      <c r="AM2458" s="257">
        <v>2.7181994999999998E-9</v>
      </c>
      <c r="AN2458" s="257">
        <v>1.0336591000000001E-4</v>
      </c>
      <c r="AO2458" s="257">
        <v>8.3677204999999999E-5</v>
      </c>
      <c r="AP2458" s="257">
        <v>4.8039543000000001E-4</v>
      </c>
      <c r="AQ2458" s="257">
        <v>3.0057584E-6</v>
      </c>
      <c r="AR2458" s="257">
        <v>1.8024526999999999E-2</v>
      </c>
      <c r="AT2458" s="193"/>
      <c r="AU2458" s="193"/>
      <c r="AV2458" s="193"/>
      <c r="AW2458" s="193"/>
      <c r="AX2458" s="193"/>
      <c r="AY2458" s="193"/>
      <c r="AZ2458" s="193"/>
      <c r="BA2458" s="193"/>
      <c r="BB2458" s="193"/>
      <c r="BC2458" s="193"/>
      <c r="BD2458" s="193"/>
      <c r="BE2458" s="315"/>
      <c r="BF2458" s="315"/>
      <c r="BG2458" s="315"/>
      <c r="BH2458" s="315"/>
      <c r="BI2458" s="315"/>
      <c r="BJ2458" s="315"/>
      <c r="BK2458" s="315"/>
    </row>
    <row r="2459" spans="1:63" x14ac:dyDescent="0.25">
      <c r="A2459" s="3"/>
      <c r="B2459" s="3" t="s">
        <v>5770</v>
      </c>
      <c r="C2459" s="48" t="s">
        <v>6191</v>
      </c>
      <c r="D2459" s="223">
        <v>5.4896345000000002</v>
      </c>
      <c r="E2459" s="223">
        <v>7.3560977E-2</v>
      </c>
      <c r="F2459" s="223">
        <v>4.3863265999999998E-2</v>
      </c>
      <c r="G2459" s="223">
        <v>4.8292311000000001E-4</v>
      </c>
      <c r="H2459" s="223">
        <v>2.5793579999999999E-4</v>
      </c>
      <c r="I2459" s="223">
        <v>4.3141550000000001E-3</v>
      </c>
      <c r="J2459" s="223">
        <v>1.7952389000000001E-3</v>
      </c>
      <c r="K2459" s="223">
        <v>1.72257E-5</v>
      </c>
      <c r="L2459" s="223">
        <v>9.3909053999999997E-4</v>
      </c>
      <c r="M2459" s="223">
        <v>4.6411721000000003E-2</v>
      </c>
      <c r="N2459" s="223">
        <v>-5.2007999999999999E-2</v>
      </c>
      <c r="O2459" s="223">
        <v>5.37</v>
      </c>
      <c r="P2459" s="227">
        <f t="shared" si="491"/>
        <v>0.54489612592592584</v>
      </c>
      <c r="Q2459" s="238">
        <v>10.011348</v>
      </c>
      <c r="R2459" s="117">
        <v>7.2036262000000004</v>
      </c>
      <c r="S2459" s="117">
        <v>2.4092323000000002</v>
      </c>
      <c r="T2459" s="117">
        <v>5.9408401000000001E-6</v>
      </c>
      <c r="U2459" s="117">
        <v>8.0910988000000003E-2</v>
      </c>
      <c r="V2459" s="117">
        <v>4.5208264999999997E-2</v>
      </c>
      <c r="W2459" s="117">
        <v>0.27236406000000002</v>
      </c>
      <c r="X2459" s="257">
        <f t="shared" si="492"/>
        <v>5.3209921066079496E-2</v>
      </c>
      <c r="Y2459" s="257">
        <f t="shared" si="493"/>
        <v>2.4540067461999999E-2</v>
      </c>
      <c r="Z2459" s="257">
        <f t="shared" si="494"/>
        <v>1.0642320845679502E-2</v>
      </c>
      <c r="AA2459" s="257">
        <f t="shared" si="495"/>
        <v>1.8027532758399998E-2</v>
      </c>
      <c r="AB2459" s="257">
        <v>1.5103877E-2</v>
      </c>
      <c r="AC2459" s="257">
        <v>2.4697353E-6</v>
      </c>
      <c r="AD2459" s="257">
        <v>6.1787292999999997E-4</v>
      </c>
      <c r="AE2459" s="257">
        <v>3.2341916999999998E-6</v>
      </c>
      <c r="AF2459" s="257">
        <v>8.7356000999999992E-3</v>
      </c>
      <c r="AG2459" s="257">
        <v>7.7013505000000004E-5</v>
      </c>
      <c r="AH2459" s="257">
        <v>9.885642E-3</v>
      </c>
      <c r="AI2459" s="257">
        <v>7.0226353E-5</v>
      </c>
      <c r="AJ2459" s="257">
        <v>3.5356737000000002E-6</v>
      </c>
      <c r="AK2459" s="257">
        <v>1.4952109E-5</v>
      </c>
      <c r="AL2459" s="257">
        <v>5.2344678000000001E-7</v>
      </c>
      <c r="AM2459" s="257">
        <v>2.7181994999999998E-9</v>
      </c>
      <c r="AN2459" s="257">
        <v>1.0336591000000001E-4</v>
      </c>
      <c r="AO2459" s="257">
        <v>8.3677204999999999E-5</v>
      </c>
      <c r="AP2459" s="257">
        <v>4.8039543000000001E-4</v>
      </c>
      <c r="AQ2459" s="257">
        <v>3.0057584E-6</v>
      </c>
      <c r="AR2459" s="257">
        <v>1.8024526999999999E-2</v>
      </c>
      <c r="AT2459" s="193"/>
      <c r="AU2459" s="193"/>
      <c r="AV2459" s="193"/>
      <c r="AW2459" s="193"/>
      <c r="AX2459" s="193"/>
      <c r="AY2459" s="193"/>
      <c r="AZ2459" s="193"/>
      <c r="BA2459" s="193"/>
      <c r="BB2459" s="193"/>
      <c r="BC2459" s="193"/>
      <c r="BD2459" s="193"/>
      <c r="BE2459" s="315"/>
      <c r="BF2459" s="315"/>
      <c r="BG2459" s="315"/>
      <c r="BH2459" s="315"/>
      <c r="BI2459" s="315"/>
      <c r="BJ2459" s="315"/>
      <c r="BK2459" s="315"/>
    </row>
    <row r="2460" spans="1:63" x14ac:dyDescent="0.25">
      <c r="A2460" s="136">
        <v>1</v>
      </c>
      <c r="B2460" s="3" t="s">
        <v>5770</v>
      </c>
      <c r="C2460" s="48" t="s">
        <v>6192</v>
      </c>
      <c r="D2460" s="223">
        <v>0.16563230000000001</v>
      </c>
      <c r="E2460" s="223">
        <v>8.6889782999999998E-2</v>
      </c>
      <c r="F2460" s="223">
        <v>5.8265251999999997E-2</v>
      </c>
      <c r="G2460" s="223">
        <v>6.7389258999999996E-4</v>
      </c>
      <c r="H2460" s="223">
        <v>3.3358040000000002E-4</v>
      </c>
      <c r="I2460" s="223">
        <v>5.3242510000000003E-3</v>
      </c>
      <c r="J2460" s="223">
        <v>2.2209575000000001E-3</v>
      </c>
      <c r="K2460" s="223">
        <v>2.1325506000000001E-5</v>
      </c>
      <c r="L2460" s="223">
        <v>1.1434792E-3</v>
      </c>
      <c r="M2460" s="223">
        <v>6.2767774999999998E-2</v>
      </c>
      <c r="N2460" s="223">
        <v>-5.2007999999999999E-2</v>
      </c>
      <c r="O2460" s="223">
        <v>0</v>
      </c>
      <c r="P2460" s="227">
        <f t="shared" si="491"/>
        <v>0.64362802222222215</v>
      </c>
      <c r="Q2460" s="238">
        <v>11.549757</v>
      </c>
      <c r="R2460" s="117">
        <v>8.6114613000000002</v>
      </c>
      <c r="S2460" s="117">
        <v>2.5209744000000001</v>
      </c>
      <c r="T2460" s="117">
        <v>7.6328374000000001E-6</v>
      </c>
      <c r="U2460" s="117">
        <v>8.4819636000000004E-2</v>
      </c>
      <c r="V2460" s="117">
        <v>4.7293508999999997E-2</v>
      </c>
      <c r="W2460" s="117">
        <v>0.28520076999999999</v>
      </c>
      <c r="X2460" s="257">
        <f t="shared" si="492"/>
        <v>6.4459287950709987E-2</v>
      </c>
      <c r="Y2460" s="257">
        <f t="shared" si="493"/>
        <v>3.0280880050199997E-2</v>
      </c>
      <c r="Z2460" s="257">
        <f t="shared" si="494"/>
        <v>1.2630617790709999E-2</v>
      </c>
      <c r="AA2460" s="257">
        <f t="shared" si="495"/>
        <v>2.15477901098E-2</v>
      </c>
      <c r="AB2460" s="257">
        <v>1.7840669E-2</v>
      </c>
      <c r="AC2460" s="257">
        <v>3.0882738E-6</v>
      </c>
      <c r="AD2460" s="257">
        <v>7.8370551000000001E-4</v>
      </c>
      <c r="AE2460" s="257">
        <v>4.3207153999999999E-6</v>
      </c>
      <c r="AF2460" s="257">
        <v>1.1568511E-2</v>
      </c>
      <c r="AG2460" s="257">
        <v>8.0585550999999996E-5</v>
      </c>
      <c r="AH2460" s="257">
        <v>1.1676923000000001E-2</v>
      </c>
      <c r="AI2460" s="257">
        <v>9.3307737000000002E-5</v>
      </c>
      <c r="AJ2460" s="257">
        <v>4.9944147000000004E-6</v>
      </c>
      <c r="AK2460" s="257">
        <v>1.7891734999999999E-5</v>
      </c>
      <c r="AL2460" s="257">
        <v>6.7597717999999998E-7</v>
      </c>
      <c r="AM2460" s="257">
        <v>3.5968299999999999E-9</v>
      </c>
      <c r="AN2460" s="257">
        <v>1.0946905E-4</v>
      </c>
      <c r="AO2460" s="257">
        <v>1.0190861E-4</v>
      </c>
      <c r="AP2460" s="257">
        <v>6.2544366999999997E-4</v>
      </c>
      <c r="AQ2460" s="257">
        <v>3.6011098000000001E-6</v>
      </c>
      <c r="AR2460" s="257">
        <v>2.1544188999999998E-2</v>
      </c>
      <c r="AT2460" s="193"/>
      <c r="AU2460" s="193"/>
      <c r="AV2460" s="193"/>
      <c r="AW2460" s="193"/>
      <c r="AX2460" s="193"/>
      <c r="AY2460" s="193"/>
      <c r="AZ2460" s="193"/>
      <c r="BA2460" s="193"/>
      <c r="BB2460" s="193"/>
      <c r="BC2460" s="193"/>
      <c r="BD2460" s="193"/>
      <c r="BE2460" s="315"/>
      <c r="BF2460" s="315"/>
      <c r="BG2460" s="315"/>
      <c r="BH2460" s="315"/>
      <c r="BI2460" s="315"/>
      <c r="BJ2460" s="315"/>
      <c r="BK2460" s="315"/>
    </row>
    <row r="2461" spans="1:63" x14ac:dyDescent="0.25">
      <c r="A2461" s="136">
        <v>1</v>
      </c>
      <c r="B2461" s="3" t="s">
        <v>5770</v>
      </c>
      <c r="C2461" s="48" t="s">
        <v>6193</v>
      </c>
      <c r="D2461" s="223">
        <v>2.2056323</v>
      </c>
      <c r="E2461" s="223">
        <v>8.6889782999999998E-2</v>
      </c>
      <c r="F2461" s="223">
        <v>5.8265251999999997E-2</v>
      </c>
      <c r="G2461" s="223">
        <v>6.7389258999999996E-4</v>
      </c>
      <c r="H2461" s="223">
        <v>3.3358040000000002E-4</v>
      </c>
      <c r="I2461" s="223">
        <v>5.3242510000000003E-3</v>
      </c>
      <c r="J2461" s="223">
        <v>2.2209575000000001E-3</v>
      </c>
      <c r="K2461" s="223">
        <v>2.1325506000000001E-5</v>
      </c>
      <c r="L2461" s="223">
        <v>1.1434792E-3</v>
      </c>
      <c r="M2461" s="223">
        <v>6.2767774999999998E-2</v>
      </c>
      <c r="N2461" s="223">
        <v>-5.2007999999999999E-2</v>
      </c>
      <c r="O2461" s="223">
        <v>2.04</v>
      </c>
      <c r="P2461" s="227">
        <f t="shared" si="491"/>
        <v>0.64362802222222215</v>
      </c>
      <c r="Q2461" s="238">
        <v>11.549757</v>
      </c>
      <c r="R2461" s="117">
        <v>8.6114613000000002</v>
      </c>
      <c r="S2461" s="117">
        <v>2.5209744000000001</v>
      </c>
      <c r="T2461" s="117">
        <v>7.6328374000000001E-6</v>
      </c>
      <c r="U2461" s="117">
        <v>8.4819636000000004E-2</v>
      </c>
      <c r="V2461" s="117">
        <v>4.7293508999999997E-2</v>
      </c>
      <c r="W2461" s="117">
        <v>0.28520076999999999</v>
      </c>
      <c r="X2461" s="257">
        <f t="shared" si="492"/>
        <v>6.4459287950709987E-2</v>
      </c>
      <c r="Y2461" s="257">
        <f t="shared" si="493"/>
        <v>3.0280880050199997E-2</v>
      </c>
      <c r="Z2461" s="257">
        <f t="shared" si="494"/>
        <v>1.2630617790709999E-2</v>
      </c>
      <c r="AA2461" s="257">
        <f t="shared" si="495"/>
        <v>2.15477901098E-2</v>
      </c>
      <c r="AB2461" s="257">
        <v>1.7840669E-2</v>
      </c>
      <c r="AC2461" s="257">
        <v>3.0882738E-6</v>
      </c>
      <c r="AD2461" s="257">
        <v>7.8370551000000001E-4</v>
      </c>
      <c r="AE2461" s="257">
        <v>4.3207153999999999E-6</v>
      </c>
      <c r="AF2461" s="257">
        <v>1.1568511E-2</v>
      </c>
      <c r="AG2461" s="257">
        <v>8.0585550999999996E-5</v>
      </c>
      <c r="AH2461" s="257">
        <v>1.1676923000000001E-2</v>
      </c>
      <c r="AI2461" s="257">
        <v>9.3307737000000002E-5</v>
      </c>
      <c r="AJ2461" s="257">
        <v>4.9944147000000004E-6</v>
      </c>
      <c r="AK2461" s="257">
        <v>1.7891734999999999E-5</v>
      </c>
      <c r="AL2461" s="257">
        <v>6.7597717999999998E-7</v>
      </c>
      <c r="AM2461" s="257">
        <v>3.5968299999999999E-9</v>
      </c>
      <c r="AN2461" s="257">
        <v>1.0946905E-4</v>
      </c>
      <c r="AO2461" s="257">
        <v>1.0190861E-4</v>
      </c>
      <c r="AP2461" s="257">
        <v>6.2544366999999997E-4</v>
      </c>
      <c r="AQ2461" s="257">
        <v>3.6011098000000001E-6</v>
      </c>
      <c r="AR2461" s="257">
        <v>2.1544188999999998E-2</v>
      </c>
      <c r="AT2461" s="193"/>
      <c r="AU2461" s="193"/>
      <c r="AV2461" s="193"/>
      <c r="AW2461" s="193"/>
      <c r="AX2461" s="193"/>
      <c r="AY2461" s="193"/>
      <c r="AZ2461" s="193"/>
      <c r="BA2461" s="193"/>
      <c r="BB2461" s="193"/>
      <c r="BC2461" s="193"/>
      <c r="BD2461" s="193"/>
      <c r="BE2461" s="315"/>
      <c r="BF2461" s="315"/>
      <c r="BG2461" s="315"/>
      <c r="BH2461" s="315"/>
      <c r="BI2461" s="315"/>
      <c r="BJ2461" s="315"/>
      <c r="BK2461" s="315"/>
    </row>
    <row r="2462" spans="1:63" x14ac:dyDescent="0.25">
      <c r="A2462" s="136">
        <v>1</v>
      </c>
      <c r="B2462" s="3" t="s">
        <v>5770</v>
      </c>
      <c r="C2462" s="48" t="s">
        <v>6194</v>
      </c>
      <c r="D2462" s="223">
        <v>10.385631999999999</v>
      </c>
      <c r="E2462" s="223">
        <v>8.6889782999999998E-2</v>
      </c>
      <c r="F2462" s="223">
        <v>5.8265251999999997E-2</v>
      </c>
      <c r="G2462" s="223">
        <v>6.7389258999999996E-4</v>
      </c>
      <c r="H2462" s="223">
        <v>3.3358040000000002E-4</v>
      </c>
      <c r="I2462" s="223">
        <v>5.3242510000000003E-3</v>
      </c>
      <c r="J2462" s="223">
        <v>2.2209575000000001E-3</v>
      </c>
      <c r="K2462" s="223">
        <v>2.1325506000000001E-5</v>
      </c>
      <c r="L2462" s="223">
        <v>1.1434792E-3</v>
      </c>
      <c r="M2462" s="223">
        <v>6.2767774999999998E-2</v>
      </c>
      <c r="N2462" s="223">
        <v>-5.2007999999999999E-2</v>
      </c>
      <c r="O2462" s="223">
        <v>10.220000000000001</v>
      </c>
      <c r="P2462" s="227">
        <f t="shared" si="491"/>
        <v>0.64362802222222215</v>
      </c>
      <c r="Q2462" s="238">
        <v>11.549757</v>
      </c>
      <c r="R2462" s="117">
        <v>8.6114613000000002</v>
      </c>
      <c r="S2462" s="117">
        <v>2.5209744000000001</v>
      </c>
      <c r="T2462" s="117">
        <v>7.6328374000000001E-6</v>
      </c>
      <c r="U2462" s="117">
        <v>8.4819636000000004E-2</v>
      </c>
      <c r="V2462" s="117">
        <v>4.7293508999999997E-2</v>
      </c>
      <c r="W2462" s="117">
        <v>0.28520076999999999</v>
      </c>
      <c r="X2462" s="257">
        <f t="shared" si="492"/>
        <v>6.4459287950709987E-2</v>
      </c>
      <c r="Y2462" s="257">
        <f t="shared" si="493"/>
        <v>3.0280880050199997E-2</v>
      </c>
      <c r="Z2462" s="257">
        <f t="shared" si="494"/>
        <v>1.2630617790709999E-2</v>
      </c>
      <c r="AA2462" s="257">
        <f t="shared" si="495"/>
        <v>2.15477901098E-2</v>
      </c>
      <c r="AB2462" s="257">
        <v>1.7840669E-2</v>
      </c>
      <c r="AC2462" s="257">
        <v>3.0882738E-6</v>
      </c>
      <c r="AD2462" s="257">
        <v>7.8370551000000001E-4</v>
      </c>
      <c r="AE2462" s="257">
        <v>4.3207153999999999E-6</v>
      </c>
      <c r="AF2462" s="257">
        <v>1.1568511E-2</v>
      </c>
      <c r="AG2462" s="257">
        <v>8.0585550999999996E-5</v>
      </c>
      <c r="AH2462" s="257">
        <v>1.1676923000000001E-2</v>
      </c>
      <c r="AI2462" s="257">
        <v>9.3307737000000002E-5</v>
      </c>
      <c r="AJ2462" s="257">
        <v>4.9944147000000004E-6</v>
      </c>
      <c r="AK2462" s="257">
        <v>1.7891734999999999E-5</v>
      </c>
      <c r="AL2462" s="257">
        <v>6.7597717999999998E-7</v>
      </c>
      <c r="AM2462" s="257">
        <v>3.5968299999999999E-9</v>
      </c>
      <c r="AN2462" s="257">
        <v>1.0946905E-4</v>
      </c>
      <c r="AO2462" s="257">
        <v>1.0190861E-4</v>
      </c>
      <c r="AP2462" s="257">
        <v>6.2544366999999997E-4</v>
      </c>
      <c r="AQ2462" s="257">
        <v>3.6011098000000001E-6</v>
      </c>
      <c r="AR2462" s="257">
        <v>2.1544188999999998E-2</v>
      </c>
      <c r="AT2462" s="193"/>
      <c r="AU2462" s="193"/>
      <c r="AV2462" s="193"/>
      <c r="AW2462" s="193"/>
      <c r="AX2462" s="193"/>
      <c r="AY2462" s="193"/>
      <c r="AZ2462" s="193"/>
      <c r="BA2462" s="193"/>
      <c r="BB2462" s="193"/>
      <c r="BC2462" s="193"/>
      <c r="BD2462" s="193"/>
      <c r="BE2462" s="315"/>
      <c r="BF2462" s="315"/>
      <c r="BG2462" s="315"/>
      <c r="BH2462" s="315"/>
      <c r="BI2462" s="315"/>
      <c r="BJ2462" s="315"/>
      <c r="BK2462" s="315"/>
    </row>
    <row r="2463" spans="1:63" x14ac:dyDescent="0.25">
      <c r="A2463" s="3"/>
      <c r="B2463" s="3" t="s">
        <v>5770</v>
      </c>
      <c r="C2463" s="48" t="s">
        <v>6195</v>
      </c>
      <c r="D2463" s="223">
        <v>6.7837807999999999E-2</v>
      </c>
      <c r="E2463" s="223">
        <v>6.2002677999999999E-2</v>
      </c>
      <c r="F2463" s="223">
        <v>1.8163525999999999E-2</v>
      </c>
      <c r="G2463" s="223">
        <v>1.2065138999999999E-4</v>
      </c>
      <c r="H2463" s="223">
        <v>1.765166E-4</v>
      </c>
      <c r="I2463" s="223">
        <v>2.8550274000000001E-3</v>
      </c>
      <c r="J2463" s="223">
        <v>2.2939346999999999E-3</v>
      </c>
      <c r="K2463" s="223">
        <v>9.9736818999999999E-6</v>
      </c>
      <c r="L2463" s="223">
        <v>5.6516715000000004E-4</v>
      </c>
      <c r="M2463" s="223">
        <v>3.3658332999999999E-2</v>
      </c>
      <c r="N2463" s="223">
        <v>-5.2007999999999999E-2</v>
      </c>
      <c r="O2463" s="223">
        <v>0</v>
      </c>
      <c r="P2463" s="227">
        <f t="shared" si="491"/>
        <v>0.45927909629629626</v>
      </c>
      <c r="Q2463" s="238">
        <v>8.5226723</v>
      </c>
      <c r="R2463" s="117">
        <v>5.9762928000000004</v>
      </c>
      <c r="S2463" s="117">
        <v>2.1852838999999999</v>
      </c>
      <c r="T2463" s="117">
        <v>4.2614439999999999E-6</v>
      </c>
      <c r="U2463" s="117">
        <v>7.3117557999999999E-2</v>
      </c>
      <c r="V2463" s="117">
        <v>4.096114E-2</v>
      </c>
      <c r="W2463" s="117">
        <v>0.24701265</v>
      </c>
      <c r="X2463" s="257">
        <f t="shared" si="492"/>
        <v>4.0824163108861403E-2</v>
      </c>
      <c r="Y2463" s="257">
        <f t="shared" si="493"/>
        <v>1.7031361370100001E-2</v>
      </c>
      <c r="Z2463" s="257">
        <f t="shared" si="494"/>
        <v>8.835622934061399E-3</v>
      </c>
      <c r="AA2463" s="257">
        <f t="shared" si="495"/>
        <v>1.4957178804700001E-2</v>
      </c>
      <c r="AB2463" s="257">
        <v>1.2730668000000001E-2</v>
      </c>
      <c r="AC2463" s="257">
        <v>2.1430769999999999E-6</v>
      </c>
      <c r="AD2463" s="257">
        <v>3.0463316000000002E-4</v>
      </c>
      <c r="AE2463" s="257">
        <v>1.7133641E-6</v>
      </c>
      <c r="AF2463" s="257">
        <v>3.9223466000000004E-3</v>
      </c>
      <c r="AG2463" s="257">
        <v>6.9857168999999994E-5</v>
      </c>
      <c r="AH2463" s="257">
        <v>8.3322963999999996E-3</v>
      </c>
      <c r="AI2463" s="257">
        <v>2.8083684999999999E-5</v>
      </c>
      <c r="AJ2463" s="257">
        <v>5.8739523000000004E-7</v>
      </c>
      <c r="AK2463" s="257">
        <v>1.4325568E-5</v>
      </c>
      <c r="AL2463" s="257">
        <v>2.4973256000000002E-7</v>
      </c>
      <c r="AM2463" s="257">
        <v>1.0812714E-9</v>
      </c>
      <c r="AN2463" s="257">
        <v>9.1704367999999995E-5</v>
      </c>
      <c r="AO2463" s="257">
        <v>5.2215994E-5</v>
      </c>
      <c r="AP2463" s="257">
        <v>3.1615871000000001E-4</v>
      </c>
      <c r="AQ2463" s="257">
        <v>1.9038047E-6</v>
      </c>
      <c r="AR2463" s="257">
        <v>1.4955275000000001E-2</v>
      </c>
      <c r="AT2463" s="193"/>
      <c r="AU2463" s="193"/>
      <c r="AV2463" s="193"/>
      <c r="AW2463" s="193"/>
      <c r="AX2463" s="193"/>
      <c r="AY2463" s="193"/>
      <c r="AZ2463" s="193"/>
      <c r="BA2463" s="193"/>
      <c r="BB2463" s="193"/>
      <c r="BC2463" s="193"/>
      <c r="BD2463" s="193"/>
      <c r="BE2463" s="315"/>
      <c r="BF2463" s="315"/>
      <c r="BG2463" s="315"/>
      <c r="BH2463" s="315"/>
      <c r="BI2463" s="315"/>
      <c r="BJ2463" s="315"/>
      <c r="BK2463" s="315"/>
    </row>
    <row r="2464" spans="1:63" x14ac:dyDescent="0.25">
      <c r="A2464" s="3"/>
      <c r="B2464" s="3" t="s">
        <v>5770</v>
      </c>
      <c r="C2464" s="48" t="s">
        <v>6196</v>
      </c>
      <c r="D2464" s="223">
        <v>0.41018574000000002</v>
      </c>
      <c r="E2464" s="223">
        <v>0.15816936000000001</v>
      </c>
      <c r="F2464" s="223">
        <v>0.13369470999999999</v>
      </c>
      <c r="G2464" s="223">
        <v>1.6714969000000001E-3</v>
      </c>
      <c r="H2464" s="223">
        <v>7.3620784999999997E-4</v>
      </c>
      <c r="I2464" s="223">
        <v>1.0655866999999999E-2</v>
      </c>
      <c r="J2464" s="223">
        <v>4.6020117000000003E-3</v>
      </c>
      <c r="K2464" s="223">
        <v>4.280566E-5</v>
      </c>
      <c r="L2464" s="223">
        <v>2.2128447000000001E-3</v>
      </c>
      <c r="M2464" s="223">
        <v>0.15040845</v>
      </c>
      <c r="N2464" s="223">
        <v>-5.2007999999999999E-2</v>
      </c>
      <c r="O2464" s="223">
        <v>0</v>
      </c>
      <c r="P2464" s="227">
        <f t="shared" si="491"/>
        <v>1.1716248888888889</v>
      </c>
      <c r="Q2464" s="238">
        <v>19.758237000000001</v>
      </c>
      <c r="R2464" s="117">
        <v>16.139475999999998</v>
      </c>
      <c r="S2464" s="117">
        <v>3.1032625999999999</v>
      </c>
      <c r="T2464" s="117">
        <v>1.6655751999999999E-5</v>
      </c>
      <c r="U2464" s="117">
        <v>0.10519244</v>
      </c>
      <c r="V2464" s="117">
        <v>5.8151552000000002E-2</v>
      </c>
      <c r="W2464" s="117">
        <v>0.35213812</v>
      </c>
      <c r="X2464" s="257">
        <f t="shared" si="492"/>
        <v>0.1243019946073928</v>
      </c>
      <c r="Y2464" s="257">
        <f t="shared" si="493"/>
        <v>6.0677091130899995E-2</v>
      </c>
      <c r="Z2464" s="257">
        <f t="shared" si="494"/>
        <v>2.3253673013392803E-2</v>
      </c>
      <c r="AA2464" s="257">
        <f t="shared" si="495"/>
        <v>4.0371230463100004E-2</v>
      </c>
      <c r="AB2464" s="257">
        <v>3.2476443000000001E-2</v>
      </c>
      <c r="AC2464" s="257">
        <v>6.4213128999999996E-6</v>
      </c>
      <c r="AD2464" s="257">
        <v>1.6501593999999999E-3</v>
      </c>
      <c r="AE2464" s="257">
        <v>1.00616E-5</v>
      </c>
      <c r="AF2464" s="257">
        <v>2.6434806000000002E-2</v>
      </c>
      <c r="AG2464" s="257">
        <v>9.9199817999999994E-5</v>
      </c>
      <c r="AH2464" s="257">
        <v>2.1256305E-2</v>
      </c>
      <c r="AI2464" s="257">
        <v>2.1408009999999999E-4</v>
      </c>
      <c r="AJ2464" s="257">
        <v>1.2592946E-5</v>
      </c>
      <c r="AK2464" s="257">
        <v>3.3843505999999999E-5</v>
      </c>
      <c r="AL2464" s="257">
        <v>1.4746611E-6</v>
      </c>
      <c r="AM2464" s="257">
        <v>8.1902927999999999E-9</v>
      </c>
      <c r="AN2464" s="257">
        <v>1.4134114E-4</v>
      </c>
      <c r="AO2464" s="257">
        <v>1.9752337E-4</v>
      </c>
      <c r="AP2464" s="257">
        <v>1.3965041000000001E-3</v>
      </c>
      <c r="AQ2464" s="257">
        <v>6.7144631000000002E-6</v>
      </c>
      <c r="AR2464" s="257">
        <v>4.0364516000000003E-2</v>
      </c>
      <c r="AT2464" s="193"/>
      <c r="AU2464" s="193"/>
      <c r="AV2464" s="193"/>
      <c r="AW2464" s="193"/>
      <c r="AX2464" s="193"/>
      <c r="AY2464" s="193"/>
      <c r="AZ2464" s="193"/>
      <c r="BA2464" s="193"/>
      <c r="BB2464" s="193"/>
      <c r="BC2464" s="193"/>
      <c r="BD2464" s="193"/>
      <c r="BE2464" s="315"/>
      <c r="BF2464" s="315"/>
      <c r="BG2464" s="315"/>
      <c r="BH2464" s="315"/>
      <c r="BI2464" s="315"/>
      <c r="BJ2464" s="315"/>
      <c r="BK2464" s="315"/>
    </row>
    <row r="2465" spans="1:63" x14ac:dyDescent="0.25">
      <c r="A2465" s="3"/>
      <c r="B2465" s="3" t="s">
        <v>5770</v>
      </c>
      <c r="C2465" s="48" t="s">
        <v>6197</v>
      </c>
      <c r="D2465" s="223">
        <v>2.7501856999999998</v>
      </c>
      <c r="E2465" s="223">
        <v>0.15816936000000001</v>
      </c>
      <c r="F2465" s="223">
        <v>0.13369470999999999</v>
      </c>
      <c r="G2465" s="223">
        <v>1.6714969000000001E-3</v>
      </c>
      <c r="H2465" s="223">
        <v>7.3620784999999997E-4</v>
      </c>
      <c r="I2465" s="223">
        <v>1.0655866999999999E-2</v>
      </c>
      <c r="J2465" s="223">
        <v>4.6020117000000003E-3</v>
      </c>
      <c r="K2465" s="223">
        <v>4.280566E-5</v>
      </c>
      <c r="L2465" s="223">
        <v>2.2128447000000001E-3</v>
      </c>
      <c r="M2465" s="223">
        <v>0.15040845</v>
      </c>
      <c r="N2465" s="223">
        <v>-5.2007999999999999E-2</v>
      </c>
      <c r="O2465" s="223">
        <v>2.34</v>
      </c>
      <c r="P2465" s="227">
        <f t="shared" si="491"/>
        <v>1.1716248888888889</v>
      </c>
      <c r="Q2465" s="238">
        <v>19.758237000000001</v>
      </c>
      <c r="R2465" s="117">
        <v>16.139475999999998</v>
      </c>
      <c r="S2465" s="117">
        <v>3.1032625999999999</v>
      </c>
      <c r="T2465" s="117">
        <v>1.6655751999999999E-5</v>
      </c>
      <c r="U2465" s="117">
        <v>0.10519244</v>
      </c>
      <c r="V2465" s="117">
        <v>5.8151552000000002E-2</v>
      </c>
      <c r="W2465" s="117">
        <v>0.35213812</v>
      </c>
      <c r="X2465" s="257">
        <f t="shared" si="492"/>
        <v>0.1243019946073928</v>
      </c>
      <c r="Y2465" s="257">
        <f t="shared" si="493"/>
        <v>6.0677091130899995E-2</v>
      </c>
      <c r="Z2465" s="257">
        <f t="shared" si="494"/>
        <v>2.3253673013392803E-2</v>
      </c>
      <c r="AA2465" s="257">
        <f t="shared" si="495"/>
        <v>4.0371230463100004E-2</v>
      </c>
      <c r="AB2465" s="257">
        <v>3.2476443000000001E-2</v>
      </c>
      <c r="AC2465" s="257">
        <v>6.4213128999999996E-6</v>
      </c>
      <c r="AD2465" s="257">
        <v>1.6501593999999999E-3</v>
      </c>
      <c r="AE2465" s="257">
        <v>1.00616E-5</v>
      </c>
      <c r="AF2465" s="257">
        <v>2.6434806000000002E-2</v>
      </c>
      <c r="AG2465" s="257">
        <v>9.9199817999999994E-5</v>
      </c>
      <c r="AH2465" s="257">
        <v>2.1256305E-2</v>
      </c>
      <c r="AI2465" s="257">
        <v>2.1408009999999999E-4</v>
      </c>
      <c r="AJ2465" s="257">
        <v>1.2592946E-5</v>
      </c>
      <c r="AK2465" s="257">
        <v>3.3843505999999999E-5</v>
      </c>
      <c r="AL2465" s="257">
        <v>1.4746611E-6</v>
      </c>
      <c r="AM2465" s="257">
        <v>8.1902927999999999E-9</v>
      </c>
      <c r="AN2465" s="257">
        <v>1.4134114E-4</v>
      </c>
      <c r="AO2465" s="257">
        <v>1.9752337E-4</v>
      </c>
      <c r="AP2465" s="257">
        <v>1.3965041000000001E-3</v>
      </c>
      <c r="AQ2465" s="257">
        <v>6.7144631000000002E-6</v>
      </c>
      <c r="AR2465" s="257">
        <v>4.0364516000000003E-2</v>
      </c>
      <c r="AT2465" s="193"/>
      <c r="AU2465" s="193"/>
      <c r="AV2465" s="193"/>
      <c r="AW2465" s="193"/>
      <c r="AX2465" s="193"/>
      <c r="AY2465" s="193"/>
      <c r="AZ2465" s="193"/>
      <c r="BA2465" s="193"/>
      <c r="BB2465" s="193"/>
      <c r="BC2465" s="193"/>
      <c r="BD2465" s="193"/>
      <c r="BE2465" s="315"/>
      <c r="BF2465" s="315"/>
      <c r="BG2465" s="315"/>
      <c r="BH2465" s="315"/>
      <c r="BI2465" s="315"/>
      <c r="BJ2465" s="315"/>
      <c r="BK2465" s="315"/>
    </row>
    <row r="2466" spans="1:63" x14ac:dyDescent="0.25">
      <c r="A2466" s="3"/>
      <c r="B2466" s="3" t="s">
        <v>5770</v>
      </c>
      <c r="C2466" s="48" t="s">
        <v>6198</v>
      </c>
      <c r="D2466" s="223">
        <v>12.090185999999999</v>
      </c>
      <c r="E2466" s="223">
        <v>0.15816936000000001</v>
      </c>
      <c r="F2466" s="223">
        <v>0.13369470999999999</v>
      </c>
      <c r="G2466" s="223">
        <v>1.6714969000000001E-3</v>
      </c>
      <c r="H2466" s="223">
        <v>7.3620784999999997E-4</v>
      </c>
      <c r="I2466" s="223">
        <v>1.0655866999999999E-2</v>
      </c>
      <c r="J2466" s="223">
        <v>4.6020117000000003E-3</v>
      </c>
      <c r="K2466" s="223">
        <v>4.280566E-5</v>
      </c>
      <c r="L2466" s="223">
        <v>2.2128447000000001E-3</v>
      </c>
      <c r="M2466" s="223">
        <v>0.15040845</v>
      </c>
      <c r="N2466" s="223">
        <v>-5.2007999999999999E-2</v>
      </c>
      <c r="O2466" s="223">
        <v>11.68</v>
      </c>
      <c r="P2466" s="227">
        <f t="shared" si="491"/>
        <v>1.1716248888888889</v>
      </c>
      <c r="Q2466" s="238">
        <v>19.758237000000001</v>
      </c>
      <c r="R2466" s="117">
        <v>16.139475999999998</v>
      </c>
      <c r="S2466" s="117">
        <v>3.1032625999999999</v>
      </c>
      <c r="T2466" s="117">
        <v>1.6655751999999999E-5</v>
      </c>
      <c r="U2466" s="117">
        <v>0.10519244</v>
      </c>
      <c r="V2466" s="117">
        <v>5.8151552000000002E-2</v>
      </c>
      <c r="W2466" s="117">
        <v>0.35213812</v>
      </c>
      <c r="X2466" s="257">
        <f t="shared" si="492"/>
        <v>0.1243019946073928</v>
      </c>
      <c r="Y2466" s="257">
        <f t="shared" si="493"/>
        <v>6.0677091130899995E-2</v>
      </c>
      <c r="Z2466" s="257">
        <f t="shared" si="494"/>
        <v>2.3253673013392803E-2</v>
      </c>
      <c r="AA2466" s="257">
        <f t="shared" si="495"/>
        <v>4.0371230463100004E-2</v>
      </c>
      <c r="AB2466" s="257">
        <v>3.2476443000000001E-2</v>
      </c>
      <c r="AC2466" s="257">
        <v>6.4213128999999996E-6</v>
      </c>
      <c r="AD2466" s="257">
        <v>1.6501593999999999E-3</v>
      </c>
      <c r="AE2466" s="257">
        <v>1.00616E-5</v>
      </c>
      <c r="AF2466" s="257">
        <v>2.6434806000000002E-2</v>
      </c>
      <c r="AG2466" s="257">
        <v>9.9199817999999994E-5</v>
      </c>
      <c r="AH2466" s="257">
        <v>2.1256305E-2</v>
      </c>
      <c r="AI2466" s="257">
        <v>2.1408009999999999E-4</v>
      </c>
      <c r="AJ2466" s="257">
        <v>1.2592946E-5</v>
      </c>
      <c r="AK2466" s="257">
        <v>3.3843505999999999E-5</v>
      </c>
      <c r="AL2466" s="257">
        <v>1.4746611E-6</v>
      </c>
      <c r="AM2466" s="257">
        <v>8.1902927999999999E-9</v>
      </c>
      <c r="AN2466" s="257">
        <v>1.4134114E-4</v>
      </c>
      <c r="AO2466" s="257">
        <v>1.9752337E-4</v>
      </c>
      <c r="AP2466" s="257">
        <v>1.3965041000000001E-3</v>
      </c>
      <c r="AQ2466" s="257">
        <v>6.7144631000000002E-6</v>
      </c>
      <c r="AR2466" s="257">
        <v>4.0364516000000003E-2</v>
      </c>
      <c r="AT2466" s="193"/>
      <c r="AU2466" s="193"/>
      <c r="AV2466" s="193"/>
      <c r="AW2466" s="193"/>
      <c r="AX2466" s="193"/>
      <c r="AY2466" s="193"/>
      <c r="AZ2466" s="193"/>
      <c r="BA2466" s="193"/>
      <c r="BB2466" s="193"/>
      <c r="BC2466" s="193"/>
      <c r="BD2466" s="193"/>
      <c r="BE2466" s="315"/>
      <c r="BF2466" s="315"/>
      <c r="BG2466" s="315"/>
      <c r="BH2466" s="315"/>
      <c r="BI2466" s="315"/>
      <c r="BJ2466" s="315"/>
      <c r="BK2466" s="315"/>
    </row>
    <row r="2467" spans="1:63" x14ac:dyDescent="0.25">
      <c r="A2467" s="3"/>
      <c r="B2467" s="3" t="s">
        <v>5770</v>
      </c>
      <c r="C2467" s="48" t="s">
        <v>6199</v>
      </c>
      <c r="D2467" s="223">
        <v>0.13025502999999999</v>
      </c>
      <c r="E2467" s="223">
        <v>7.6953368999999994E-2</v>
      </c>
      <c r="F2467" s="223">
        <v>4.6323345000000002E-2</v>
      </c>
      <c r="G2467" s="223">
        <v>5.1358226999999995E-4</v>
      </c>
      <c r="H2467" s="223">
        <v>2.7574476999999998E-4</v>
      </c>
      <c r="I2467" s="223">
        <v>4.5180243000000004E-3</v>
      </c>
      <c r="J2467" s="223">
        <v>1.9827815E-3</v>
      </c>
      <c r="K2467" s="223">
        <v>1.7931840999999999E-5</v>
      </c>
      <c r="L2467" s="223">
        <v>9.7316372999999999E-4</v>
      </c>
      <c r="M2467" s="223">
        <v>5.0705082999999998E-2</v>
      </c>
      <c r="N2467" s="223">
        <v>-5.2007999999999999E-2</v>
      </c>
      <c r="O2467" s="223">
        <v>0</v>
      </c>
      <c r="P2467" s="227">
        <f t="shared" si="491"/>
        <v>0.57002495555555543</v>
      </c>
      <c r="Q2467" s="238">
        <v>10.388788999999999</v>
      </c>
      <c r="R2467" s="117">
        <v>7.5613488999999996</v>
      </c>
      <c r="S2467" s="117">
        <v>2.4260795000000002</v>
      </c>
      <c r="T2467" s="117">
        <v>6.3521218E-6</v>
      </c>
      <c r="U2467" s="117">
        <v>8.1503948000000007E-2</v>
      </c>
      <c r="V2467" s="117">
        <v>4.5516451999999999E-2</v>
      </c>
      <c r="W2467" s="117">
        <v>0.27433368000000002</v>
      </c>
      <c r="X2467" s="257">
        <f t="shared" si="492"/>
        <v>5.5833020466962507E-2</v>
      </c>
      <c r="Y2467" s="257">
        <f t="shared" si="493"/>
        <v>2.5770296624000003E-2</v>
      </c>
      <c r="Z2467" s="257">
        <f t="shared" si="494"/>
        <v>1.1140845000462498E-2</v>
      </c>
      <c r="AA2467" s="257">
        <f t="shared" si="495"/>
        <v>1.89218788425E-2</v>
      </c>
      <c r="AB2467" s="257">
        <v>1.5800438E-2</v>
      </c>
      <c r="AC2467" s="257">
        <v>2.6462993999999999E-6</v>
      </c>
      <c r="AD2467" s="257">
        <v>6.4461939999999995E-4</v>
      </c>
      <c r="AE2467" s="257">
        <v>3.4579306E-6</v>
      </c>
      <c r="AF2467" s="257">
        <v>9.2415827000000006E-3</v>
      </c>
      <c r="AG2467" s="257">
        <v>7.7552293999999996E-5</v>
      </c>
      <c r="AH2467" s="257">
        <v>1.0341550999999999E-2</v>
      </c>
      <c r="AI2467" s="257">
        <v>7.4081873000000006E-5</v>
      </c>
      <c r="AJ2467" s="257">
        <v>3.7533488000000001E-6</v>
      </c>
      <c r="AK2467" s="257">
        <v>1.5875723000000001E-5</v>
      </c>
      <c r="AL2467" s="257">
        <v>5.4936168E-7</v>
      </c>
      <c r="AM2467" s="257">
        <v>2.8619825E-9</v>
      </c>
      <c r="AN2467" s="257">
        <v>1.0433809E-4</v>
      </c>
      <c r="AO2467" s="257">
        <v>8.6889221999999995E-5</v>
      </c>
      <c r="AP2467" s="257">
        <v>5.1380352000000005E-4</v>
      </c>
      <c r="AQ2467" s="257">
        <v>3.1038424999999998E-6</v>
      </c>
      <c r="AR2467" s="257">
        <v>1.8918774999999999E-2</v>
      </c>
      <c r="AT2467" s="193"/>
      <c r="AU2467" s="193"/>
      <c r="AV2467" s="193"/>
      <c r="AW2467" s="193"/>
      <c r="AX2467" s="193"/>
      <c r="AY2467" s="193"/>
      <c r="AZ2467" s="193"/>
      <c r="BA2467" s="193"/>
      <c r="BB2467" s="193"/>
      <c r="BC2467" s="193"/>
      <c r="BD2467" s="193"/>
      <c r="BE2467" s="315"/>
      <c r="BF2467" s="315"/>
      <c r="BG2467" s="315"/>
      <c r="BH2467" s="315"/>
      <c r="BI2467" s="315"/>
      <c r="BJ2467" s="315"/>
      <c r="BK2467" s="315"/>
    </row>
    <row r="2468" spans="1:63" x14ac:dyDescent="0.25">
      <c r="A2468" s="3"/>
      <c r="B2468" s="3" t="s">
        <v>5770</v>
      </c>
      <c r="C2468" s="48" t="s">
        <v>6200</v>
      </c>
      <c r="D2468" s="223">
        <v>1.2002550000000001</v>
      </c>
      <c r="E2468" s="223">
        <v>7.6953368999999994E-2</v>
      </c>
      <c r="F2468" s="223">
        <v>4.6323345000000002E-2</v>
      </c>
      <c r="G2468" s="223">
        <v>5.1358226999999995E-4</v>
      </c>
      <c r="H2468" s="223">
        <v>2.7574476999999998E-4</v>
      </c>
      <c r="I2468" s="223">
        <v>4.5180243000000004E-3</v>
      </c>
      <c r="J2468" s="223">
        <v>1.9827815E-3</v>
      </c>
      <c r="K2468" s="223">
        <v>1.7931840999999999E-5</v>
      </c>
      <c r="L2468" s="223">
        <v>9.7316372999999999E-4</v>
      </c>
      <c r="M2468" s="223">
        <v>5.0705082999999998E-2</v>
      </c>
      <c r="N2468" s="223">
        <v>-5.2007999999999999E-2</v>
      </c>
      <c r="O2468" s="223">
        <v>1.07</v>
      </c>
      <c r="P2468" s="227">
        <f t="shared" si="491"/>
        <v>0.57002495555555543</v>
      </c>
      <c r="Q2468" s="238">
        <v>10.388788999999999</v>
      </c>
      <c r="R2468" s="117">
        <v>7.5613488999999996</v>
      </c>
      <c r="S2468" s="117">
        <v>2.4260795000000002</v>
      </c>
      <c r="T2468" s="117">
        <v>6.3521218E-6</v>
      </c>
      <c r="U2468" s="117">
        <v>8.1503948000000007E-2</v>
      </c>
      <c r="V2468" s="117">
        <v>4.5516451999999999E-2</v>
      </c>
      <c r="W2468" s="117">
        <v>0.27433368000000002</v>
      </c>
      <c r="X2468" s="257">
        <f t="shared" si="492"/>
        <v>5.5833020466962507E-2</v>
      </c>
      <c r="Y2468" s="257">
        <f t="shared" si="493"/>
        <v>2.5770296624000003E-2</v>
      </c>
      <c r="Z2468" s="257">
        <f t="shared" si="494"/>
        <v>1.1140845000462498E-2</v>
      </c>
      <c r="AA2468" s="257">
        <f t="shared" si="495"/>
        <v>1.89218788425E-2</v>
      </c>
      <c r="AB2468" s="257">
        <v>1.5800438E-2</v>
      </c>
      <c r="AC2468" s="257">
        <v>2.6462993999999999E-6</v>
      </c>
      <c r="AD2468" s="257">
        <v>6.4461939999999995E-4</v>
      </c>
      <c r="AE2468" s="257">
        <v>3.4579306E-6</v>
      </c>
      <c r="AF2468" s="257">
        <v>9.2415827000000006E-3</v>
      </c>
      <c r="AG2468" s="257">
        <v>7.7552293999999996E-5</v>
      </c>
      <c r="AH2468" s="257">
        <v>1.0341550999999999E-2</v>
      </c>
      <c r="AI2468" s="257">
        <v>7.4081873000000006E-5</v>
      </c>
      <c r="AJ2468" s="257">
        <v>3.7533488000000001E-6</v>
      </c>
      <c r="AK2468" s="257">
        <v>1.5875723000000001E-5</v>
      </c>
      <c r="AL2468" s="257">
        <v>5.4936168E-7</v>
      </c>
      <c r="AM2468" s="257">
        <v>2.8619825E-9</v>
      </c>
      <c r="AN2468" s="257">
        <v>1.0433809E-4</v>
      </c>
      <c r="AO2468" s="257">
        <v>8.6889221999999995E-5</v>
      </c>
      <c r="AP2468" s="257">
        <v>5.1380352000000005E-4</v>
      </c>
      <c r="AQ2468" s="257">
        <v>3.1038424999999998E-6</v>
      </c>
      <c r="AR2468" s="257">
        <v>1.8918774999999999E-2</v>
      </c>
      <c r="AT2468" s="193"/>
      <c r="AU2468" s="193"/>
      <c r="AV2468" s="193"/>
      <c r="AW2468" s="193"/>
      <c r="AX2468" s="193"/>
      <c r="AY2468" s="193"/>
      <c r="AZ2468" s="193"/>
      <c r="BA2468" s="193"/>
      <c r="BB2468" s="193"/>
      <c r="BC2468" s="193"/>
      <c r="BD2468" s="193"/>
      <c r="BE2468" s="315"/>
      <c r="BF2468" s="315"/>
      <c r="BG2468" s="315"/>
      <c r="BH2468" s="315"/>
      <c r="BI2468" s="315"/>
      <c r="BJ2468" s="315"/>
      <c r="BK2468" s="315"/>
    </row>
    <row r="2469" spans="1:63" x14ac:dyDescent="0.25">
      <c r="A2469" s="3"/>
      <c r="B2469" s="3" t="s">
        <v>5770</v>
      </c>
      <c r="C2469" s="48" t="s">
        <v>6201</v>
      </c>
      <c r="D2469" s="223">
        <v>5.5002550000000001</v>
      </c>
      <c r="E2469" s="223">
        <v>7.6953368999999994E-2</v>
      </c>
      <c r="F2469" s="223">
        <v>4.6323345000000002E-2</v>
      </c>
      <c r="G2469" s="223">
        <v>5.1358226999999995E-4</v>
      </c>
      <c r="H2469" s="223">
        <v>2.7574476999999998E-4</v>
      </c>
      <c r="I2469" s="223">
        <v>4.5180243000000004E-3</v>
      </c>
      <c r="J2469" s="223">
        <v>1.9827815E-3</v>
      </c>
      <c r="K2469" s="223">
        <v>1.7931840999999999E-5</v>
      </c>
      <c r="L2469" s="223">
        <v>9.7316372999999999E-4</v>
      </c>
      <c r="M2469" s="223">
        <v>5.0705082999999998E-2</v>
      </c>
      <c r="N2469" s="223">
        <v>-5.2007999999999999E-2</v>
      </c>
      <c r="O2469" s="223">
        <v>5.37</v>
      </c>
      <c r="P2469" s="227">
        <f t="shared" si="491"/>
        <v>0.57002495555555543</v>
      </c>
      <c r="Q2469" s="238">
        <v>10.388788999999999</v>
      </c>
      <c r="R2469" s="117">
        <v>7.5613488999999996</v>
      </c>
      <c r="S2469" s="117">
        <v>2.4260795000000002</v>
      </c>
      <c r="T2469" s="117">
        <v>6.3521218E-6</v>
      </c>
      <c r="U2469" s="117">
        <v>8.1503948000000007E-2</v>
      </c>
      <c r="V2469" s="117">
        <v>4.5516451999999999E-2</v>
      </c>
      <c r="W2469" s="117">
        <v>0.27433368000000002</v>
      </c>
      <c r="X2469" s="257">
        <f t="shared" si="492"/>
        <v>5.5833020466962507E-2</v>
      </c>
      <c r="Y2469" s="257">
        <f t="shared" si="493"/>
        <v>2.5770296624000003E-2</v>
      </c>
      <c r="Z2469" s="257">
        <f t="shared" si="494"/>
        <v>1.1140845000462498E-2</v>
      </c>
      <c r="AA2469" s="257">
        <f t="shared" si="495"/>
        <v>1.89218788425E-2</v>
      </c>
      <c r="AB2469" s="257">
        <v>1.5800438E-2</v>
      </c>
      <c r="AC2469" s="257">
        <v>2.6462993999999999E-6</v>
      </c>
      <c r="AD2469" s="257">
        <v>6.4461939999999995E-4</v>
      </c>
      <c r="AE2469" s="257">
        <v>3.4579306E-6</v>
      </c>
      <c r="AF2469" s="257">
        <v>9.2415827000000006E-3</v>
      </c>
      <c r="AG2469" s="257">
        <v>7.7552293999999996E-5</v>
      </c>
      <c r="AH2469" s="257">
        <v>1.0341550999999999E-2</v>
      </c>
      <c r="AI2469" s="257">
        <v>7.4081873000000006E-5</v>
      </c>
      <c r="AJ2469" s="257">
        <v>3.7533488000000001E-6</v>
      </c>
      <c r="AK2469" s="257">
        <v>1.5875723000000001E-5</v>
      </c>
      <c r="AL2469" s="257">
        <v>5.4936168E-7</v>
      </c>
      <c r="AM2469" s="257">
        <v>2.8619825E-9</v>
      </c>
      <c r="AN2469" s="257">
        <v>1.0433809E-4</v>
      </c>
      <c r="AO2469" s="257">
        <v>8.6889221999999995E-5</v>
      </c>
      <c r="AP2469" s="257">
        <v>5.1380352000000005E-4</v>
      </c>
      <c r="AQ2469" s="257">
        <v>3.1038424999999998E-6</v>
      </c>
      <c r="AR2469" s="257">
        <v>1.8918774999999999E-2</v>
      </c>
      <c r="AT2469" s="193"/>
      <c r="AU2469" s="193"/>
      <c r="AV2469" s="193"/>
      <c r="AW2469" s="193"/>
      <c r="AX2469" s="193"/>
      <c r="AY2469" s="193"/>
      <c r="AZ2469" s="193"/>
      <c r="BA2469" s="193"/>
      <c r="BB2469" s="193"/>
      <c r="BC2469" s="193"/>
      <c r="BD2469" s="193"/>
      <c r="BE2469" s="315"/>
      <c r="BF2469" s="315"/>
      <c r="BG2469" s="315"/>
      <c r="BH2469" s="315"/>
      <c r="BI2469" s="315"/>
      <c r="BJ2469" s="315"/>
      <c r="BK2469" s="315"/>
    </row>
    <row r="2470" spans="1:63" x14ac:dyDescent="0.25">
      <c r="A2470" s="136">
        <v>1</v>
      </c>
      <c r="B2470" s="3" t="s">
        <v>5770</v>
      </c>
      <c r="C2470" s="48" t="s">
        <v>6202</v>
      </c>
      <c r="D2470" s="223">
        <v>0.14854728</v>
      </c>
      <c r="E2470" s="223">
        <v>8.2284420999999996E-2</v>
      </c>
      <c r="F2470" s="223">
        <v>5.1966904000000001E-2</v>
      </c>
      <c r="G2470" s="223">
        <v>5.8822561E-4</v>
      </c>
      <c r="H2470" s="223">
        <v>3.0586013E-4</v>
      </c>
      <c r="I2470" s="223">
        <v>4.9168739999999999E-3</v>
      </c>
      <c r="J2470" s="223">
        <v>2.1607220999999999E-3</v>
      </c>
      <c r="K2470" s="223">
        <v>1.9538955000000001E-5</v>
      </c>
      <c r="L2470" s="223">
        <v>1.0531741000000001E-3</v>
      </c>
      <c r="M2470" s="223">
        <v>5.7259562E-2</v>
      </c>
      <c r="N2470" s="223">
        <v>-5.2007999999999999E-2</v>
      </c>
      <c r="O2470" s="223">
        <v>0</v>
      </c>
      <c r="P2470" s="227">
        <f t="shared" si="491"/>
        <v>0.60951422962962953</v>
      </c>
      <c r="Q2470" s="238">
        <v>11.002732</v>
      </c>
      <c r="R2470" s="117">
        <v>8.1243756999999999</v>
      </c>
      <c r="S2470" s="117">
        <v>2.4696498</v>
      </c>
      <c r="T2470" s="117">
        <v>7.0269865000000004E-6</v>
      </c>
      <c r="U2470" s="117">
        <v>8.3028356999999997E-2</v>
      </c>
      <c r="V2470" s="117">
        <v>4.6328926999999999E-2</v>
      </c>
      <c r="W2470" s="117">
        <v>0.27934227</v>
      </c>
      <c r="X2470" s="257">
        <f t="shared" si="492"/>
        <v>6.0309125758962301E-2</v>
      </c>
      <c r="Y2470" s="257">
        <f t="shared" si="493"/>
        <v>2.8044060559000005E-2</v>
      </c>
      <c r="Z2470" s="257">
        <f t="shared" si="494"/>
        <v>1.1935364412862302E-2</v>
      </c>
      <c r="AA2470" s="257">
        <f t="shared" si="495"/>
        <v>2.0329700787099999E-2</v>
      </c>
      <c r="AB2470" s="257">
        <v>1.6895058000000001E-2</v>
      </c>
      <c r="AC2470" s="257">
        <v>2.8955459000000001E-6</v>
      </c>
      <c r="AD2470" s="257">
        <v>7.0944949999999997E-4</v>
      </c>
      <c r="AE2470" s="257">
        <v>3.8873891000000001E-6</v>
      </c>
      <c r="AF2470" s="257">
        <v>1.0353825000000001E-2</v>
      </c>
      <c r="AG2470" s="257">
        <v>7.8945124000000003E-5</v>
      </c>
      <c r="AH2470" s="257">
        <v>1.1058E-2</v>
      </c>
      <c r="AI2470" s="257">
        <v>8.3118101999999998E-5</v>
      </c>
      <c r="AJ2470" s="257">
        <v>4.3219205000000003E-6</v>
      </c>
      <c r="AK2470" s="257">
        <v>1.7068457E-5</v>
      </c>
      <c r="AL2470" s="257">
        <v>6.0911868999999995E-7</v>
      </c>
      <c r="AM2470" s="257">
        <v>3.2056723000000001E-9</v>
      </c>
      <c r="AN2470" s="257">
        <v>1.0672286E-4</v>
      </c>
      <c r="AO2470" s="257">
        <v>9.4042849000000001E-5</v>
      </c>
      <c r="AP2470" s="257">
        <v>5.7147790000000001E-4</v>
      </c>
      <c r="AQ2470" s="257">
        <v>3.3367871000000002E-6</v>
      </c>
      <c r="AR2470" s="257">
        <v>2.0326364E-2</v>
      </c>
      <c r="AT2470" s="193"/>
      <c r="AU2470" s="193"/>
      <c r="AV2470" s="193"/>
      <c r="AW2470" s="193"/>
      <c r="AX2470" s="193"/>
      <c r="AY2470" s="193"/>
      <c r="AZ2470" s="193"/>
      <c r="BA2470" s="193"/>
      <c r="BB2470" s="193"/>
      <c r="BC2470" s="193"/>
      <c r="BD2470" s="193"/>
      <c r="BE2470" s="315"/>
      <c r="BF2470" s="315"/>
      <c r="BG2470" s="315"/>
      <c r="BH2470" s="315"/>
      <c r="BI2470" s="315"/>
      <c r="BJ2470" s="315"/>
      <c r="BK2470" s="315"/>
    </row>
    <row r="2471" spans="1:63" x14ac:dyDescent="0.25">
      <c r="A2471" s="136">
        <v>1</v>
      </c>
      <c r="B2471" s="3" t="s">
        <v>5770</v>
      </c>
      <c r="C2471" s="48" t="s">
        <v>6203</v>
      </c>
      <c r="D2471" s="223">
        <v>1.5385473000000001</v>
      </c>
      <c r="E2471" s="223">
        <v>8.2284420999999996E-2</v>
      </c>
      <c r="F2471" s="223">
        <v>5.1966904000000001E-2</v>
      </c>
      <c r="G2471" s="223">
        <v>5.8822561E-4</v>
      </c>
      <c r="H2471" s="223">
        <v>3.0586013E-4</v>
      </c>
      <c r="I2471" s="223">
        <v>4.9168739999999999E-3</v>
      </c>
      <c r="J2471" s="223">
        <v>2.1607220999999999E-3</v>
      </c>
      <c r="K2471" s="223">
        <v>1.9538955000000001E-5</v>
      </c>
      <c r="L2471" s="223">
        <v>1.0531741000000001E-3</v>
      </c>
      <c r="M2471" s="223">
        <v>5.7259562E-2</v>
      </c>
      <c r="N2471" s="223">
        <v>-5.2007999999999999E-2</v>
      </c>
      <c r="O2471" s="223">
        <v>1.39</v>
      </c>
      <c r="P2471" s="227">
        <f t="shared" si="491"/>
        <v>0.60951422962962953</v>
      </c>
      <c r="Q2471" s="238">
        <v>11.002732</v>
      </c>
      <c r="R2471" s="117">
        <v>8.1243756999999999</v>
      </c>
      <c r="S2471" s="117">
        <v>2.4696498</v>
      </c>
      <c r="T2471" s="117">
        <v>7.0269865000000004E-6</v>
      </c>
      <c r="U2471" s="117">
        <v>8.3028356999999997E-2</v>
      </c>
      <c r="V2471" s="117">
        <v>4.6328926999999999E-2</v>
      </c>
      <c r="W2471" s="117">
        <v>0.27934227</v>
      </c>
      <c r="X2471" s="257">
        <f t="shared" si="492"/>
        <v>6.0309125758962301E-2</v>
      </c>
      <c r="Y2471" s="257">
        <f t="shared" si="493"/>
        <v>2.8044060559000005E-2</v>
      </c>
      <c r="Z2471" s="257">
        <f t="shared" si="494"/>
        <v>1.1935364412862302E-2</v>
      </c>
      <c r="AA2471" s="257">
        <f t="shared" si="495"/>
        <v>2.0329700787099999E-2</v>
      </c>
      <c r="AB2471" s="257">
        <v>1.6895058000000001E-2</v>
      </c>
      <c r="AC2471" s="257">
        <v>2.8955459000000001E-6</v>
      </c>
      <c r="AD2471" s="257">
        <v>7.0944949999999997E-4</v>
      </c>
      <c r="AE2471" s="257">
        <v>3.8873891000000001E-6</v>
      </c>
      <c r="AF2471" s="257">
        <v>1.0353825000000001E-2</v>
      </c>
      <c r="AG2471" s="257">
        <v>7.8945124000000003E-5</v>
      </c>
      <c r="AH2471" s="257">
        <v>1.1058E-2</v>
      </c>
      <c r="AI2471" s="257">
        <v>8.3118101999999998E-5</v>
      </c>
      <c r="AJ2471" s="257">
        <v>4.3219205000000003E-6</v>
      </c>
      <c r="AK2471" s="257">
        <v>1.7068457E-5</v>
      </c>
      <c r="AL2471" s="257">
        <v>6.0911868999999995E-7</v>
      </c>
      <c r="AM2471" s="257">
        <v>3.2056723000000001E-9</v>
      </c>
      <c r="AN2471" s="257">
        <v>1.0672286E-4</v>
      </c>
      <c r="AO2471" s="257">
        <v>9.4042849000000001E-5</v>
      </c>
      <c r="AP2471" s="257">
        <v>5.7147790000000001E-4</v>
      </c>
      <c r="AQ2471" s="257">
        <v>3.3367871000000002E-6</v>
      </c>
      <c r="AR2471" s="257">
        <v>2.0326364E-2</v>
      </c>
      <c r="AT2471" s="193"/>
      <c r="AU2471" s="193"/>
      <c r="AV2471" s="193"/>
      <c r="AW2471" s="193"/>
      <c r="AX2471" s="193"/>
      <c r="AY2471" s="193"/>
      <c r="AZ2471" s="193"/>
      <c r="BA2471" s="193"/>
      <c r="BB2471" s="193"/>
      <c r="BC2471" s="193"/>
      <c r="BD2471" s="193"/>
      <c r="BE2471" s="315"/>
      <c r="BF2471" s="315"/>
      <c r="BG2471" s="315"/>
      <c r="BH2471" s="315"/>
      <c r="BI2471" s="315"/>
      <c r="BJ2471" s="315"/>
      <c r="BK2471" s="315"/>
    </row>
    <row r="2472" spans="1:63" x14ac:dyDescent="0.25">
      <c r="A2472" s="136">
        <v>1</v>
      </c>
      <c r="B2472" s="3" t="s">
        <v>5770</v>
      </c>
      <c r="C2472" s="48" t="s">
        <v>6204</v>
      </c>
      <c r="D2472" s="223">
        <v>7.0985472999999999</v>
      </c>
      <c r="E2472" s="223">
        <v>8.2284420999999996E-2</v>
      </c>
      <c r="F2472" s="223">
        <v>5.1966904000000001E-2</v>
      </c>
      <c r="G2472" s="223">
        <v>5.8822561E-4</v>
      </c>
      <c r="H2472" s="223">
        <v>3.0586013E-4</v>
      </c>
      <c r="I2472" s="223">
        <v>4.9168739999999999E-3</v>
      </c>
      <c r="J2472" s="223">
        <v>2.1607220999999999E-3</v>
      </c>
      <c r="K2472" s="223">
        <v>1.9538955000000001E-5</v>
      </c>
      <c r="L2472" s="223">
        <v>1.0531741000000001E-3</v>
      </c>
      <c r="M2472" s="223">
        <v>5.7259562E-2</v>
      </c>
      <c r="N2472" s="223">
        <v>-5.2007999999999999E-2</v>
      </c>
      <c r="O2472" s="223">
        <v>6.95</v>
      </c>
      <c r="P2472" s="227">
        <f t="shared" si="491"/>
        <v>0.60951422962962953</v>
      </c>
      <c r="Q2472" s="238">
        <v>11.002732</v>
      </c>
      <c r="R2472" s="117">
        <v>8.1243756999999999</v>
      </c>
      <c r="S2472" s="117">
        <v>2.4696498</v>
      </c>
      <c r="T2472" s="117">
        <v>7.0269865000000004E-6</v>
      </c>
      <c r="U2472" s="117">
        <v>8.3028356999999997E-2</v>
      </c>
      <c r="V2472" s="117">
        <v>4.6328926999999999E-2</v>
      </c>
      <c r="W2472" s="117">
        <v>0.27934227</v>
      </c>
      <c r="X2472" s="257">
        <f t="shared" si="492"/>
        <v>6.0309125758962301E-2</v>
      </c>
      <c r="Y2472" s="257">
        <f t="shared" si="493"/>
        <v>2.8044060559000005E-2</v>
      </c>
      <c r="Z2472" s="257">
        <f t="shared" si="494"/>
        <v>1.1935364412862302E-2</v>
      </c>
      <c r="AA2472" s="257">
        <f t="shared" si="495"/>
        <v>2.0329700787099999E-2</v>
      </c>
      <c r="AB2472" s="257">
        <v>1.6895058000000001E-2</v>
      </c>
      <c r="AC2472" s="257">
        <v>2.8955459000000001E-6</v>
      </c>
      <c r="AD2472" s="257">
        <v>7.0944949999999997E-4</v>
      </c>
      <c r="AE2472" s="257">
        <v>3.8873891000000001E-6</v>
      </c>
      <c r="AF2472" s="257">
        <v>1.0353825000000001E-2</v>
      </c>
      <c r="AG2472" s="257">
        <v>7.8945124000000003E-5</v>
      </c>
      <c r="AH2472" s="257">
        <v>1.1058E-2</v>
      </c>
      <c r="AI2472" s="257">
        <v>8.3118101999999998E-5</v>
      </c>
      <c r="AJ2472" s="257">
        <v>4.3219205000000003E-6</v>
      </c>
      <c r="AK2472" s="257">
        <v>1.7068457E-5</v>
      </c>
      <c r="AL2472" s="257">
        <v>6.0911868999999995E-7</v>
      </c>
      <c r="AM2472" s="257">
        <v>3.2056723000000001E-9</v>
      </c>
      <c r="AN2472" s="257">
        <v>1.0672286E-4</v>
      </c>
      <c r="AO2472" s="257">
        <v>9.4042849000000001E-5</v>
      </c>
      <c r="AP2472" s="257">
        <v>5.7147790000000001E-4</v>
      </c>
      <c r="AQ2472" s="257">
        <v>3.3367871000000002E-6</v>
      </c>
      <c r="AR2472" s="257">
        <v>2.0326364E-2</v>
      </c>
      <c r="AT2472" s="193"/>
      <c r="AU2472" s="193"/>
      <c r="AV2472" s="193"/>
      <c r="AW2472" s="193"/>
      <c r="AX2472" s="193"/>
      <c r="AY2472" s="193"/>
      <c r="AZ2472" s="193"/>
      <c r="BA2472" s="193"/>
      <c r="BB2472" s="193"/>
      <c r="BC2472" s="193"/>
      <c r="BD2472" s="193"/>
      <c r="BE2472" s="315"/>
      <c r="BF2472" s="315"/>
      <c r="BG2472" s="315"/>
      <c r="BH2472" s="315"/>
      <c r="BI2472" s="315"/>
      <c r="BJ2472" s="315"/>
      <c r="BK2472" s="315"/>
    </row>
    <row r="2473" spans="1:63" x14ac:dyDescent="0.25">
      <c r="A2473" s="136">
        <v>1</v>
      </c>
      <c r="B2473" s="3" t="s">
        <v>5770</v>
      </c>
      <c r="C2473" s="48" t="s">
        <v>6205</v>
      </c>
      <c r="D2473" s="223">
        <v>0.26799285</v>
      </c>
      <c r="E2473" s="223">
        <v>0.11545522</v>
      </c>
      <c r="F2473" s="223">
        <v>9.3325118999999998E-2</v>
      </c>
      <c r="G2473" s="223">
        <v>1.1456089999999999E-3</v>
      </c>
      <c r="H2473" s="223">
        <v>5.0072072999999997E-4</v>
      </c>
      <c r="I2473" s="223">
        <v>7.6741924E-3</v>
      </c>
      <c r="J2473" s="223">
        <v>2.8577807000000001E-3</v>
      </c>
      <c r="K2473" s="223">
        <v>3.1285687999999998E-5</v>
      </c>
      <c r="L2473" s="223">
        <v>1.6439594999999999E-3</v>
      </c>
      <c r="M2473" s="223">
        <v>9.7366966999999999E-2</v>
      </c>
      <c r="N2473" s="223">
        <v>-5.2007999999999999E-2</v>
      </c>
      <c r="O2473" s="223">
        <v>0</v>
      </c>
      <c r="P2473" s="227">
        <f t="shared" si="491"/>
        <v>0.85522385185185179</v>
      </c>
      <c r="Q2473" s="238">
        <v>14.895868</v>
      </c>
      <c r="R2473" s="117">
        <v>11.630706999999999</v>
      </c>
      <c r="S2473" s="117">
        <v>2.8007911000000001</v>
      </c>
      <c r="T2473" s="117">
        <v>1.1326375E-5</v>
      </c>
      <c r="U2473" s="117">
        <v>9.4594670000000006E-2</v>
      </c>
      <c r="V2473" s="117">
        <v>5.2536817E-2</v>
      </c>
      <c r="W2473" s="117">
        <v>0.31722642000000001</v>
      </c>
      <c r="X2473" s="257">
        <f t="shared" si="492"/>
        <v>8.9403445807071186E-2</v>
      </c>
      <c r="Y2473" s="257">
        <f t="shared" si="493"/>
        <v>4.3387645199399992E-2</v>
      </c>
      <c r="Z2473" s="257">
        <f t="shared" si="494"/>
        <v>1.6918004623071203E-2</v>
      </c>
      <c r="AA2473" s="257">
        <f t="shared" si="495"/>
        <v>2.9097795984599998E-2</v>
      </c>
      <c r="AB2473" s="257">
        <v>2.3705968000000001E-2</v>
      </c>
      <c r="AC2473" s="257">
        <v>4.3472995000000002E-6</v>
      </c>
      <c r="AD2473" s="257">
        <v>1.1929033E-3</v>
      </c>
      <c r="AE2473" s="257">
        <v>6.8329989000000003E-6</v>
      </c>
      <c r="AF2473" s="257">
        <v>1.8388063999999999E-2</v>
      </c>
      <c r="AG2473" s="257">
        <v>8.9529601E-5</v>
      </c>
      <c r="AH2473" s="257">
        <v>1.5515882E-2</v>
      </c>
      <c r="AI2473" s="257">
        <v>1.4979971999999999E-4</v>
      </c>
      <c r="AJ2473" s="257">
        <v>8.6551477999999993E-6</v>
      </c>
      <c r="AK2473" s="257">
        <v>2.3581318E-5</v>
      </c>
      <c r="AL2473" s="257">
        <v>1.0477796000000001E-6</v>
      </c>
      <c r="AM2473" s="257">
        <v>5.7576711999999996E-9</v>
      </c>
      <c r="AN2473" s="257">
        <v>1.2457112000000001E-4</v>
      </c>
      <c r="AO2473" s="257">
        <v>1.4595038E-4</v>
      </c>
      <c r="AP2473" s="257">
        <v>9.485114E-4</v>
      </c>
      <c r="AQ2473" s="257">
        <v>5.0629845999999997E-6</v>
      </c>
      <c r="AR2473" s="257">
        <v>2.9092732999999999E-2</v>
      </c>
      <c r="AT2473" s="193"/>
      <c r="AU2473" s="193"/>
      <c r="AV2473" s="193"/>
      <c r="AW2473" s="193"/>
      <c r="AX2473" s="193"/>
      <c r="AY2473" s="193"/>
      <c r="AZ2473" s="193"/>
      <c r="BA2473" s="193"/>
      <c r="BB2473" s="193"/>
      <c r="BC2473" s="193"/>
      <c r="BD2473" s="193"/>
      <c r="BE2473" s="315"/>
      <c r="BF2473" s="315"/>
      <c r="BG2473" s="315"/>
      <c r="BH2473" s="315"/>
      <c r="BI2473" s="315"/>
      <c r="BJ2473" s="315"/>
      <c r="BK2473" s="315"/>
    </row>
    <row r="2474" spans="1:63" x14ac:dyDescent="0.25">
      <c r="A2474" s="136">
        <v>1</v>
      </c>
      <c r="B2474" s="3" t="s">
        <v>5770</v>
      </c>
      <c r="C2474" s="48" t="s">
        <v>6206</v>
      </c>
      <c r="D2474" s="223">
        <v>2.1479927999999999</v>
      </c>
      <c r="E2474" s="223">
        <v>0.11545522</v>
      </c>
      <c r="F2474" s="223">
        <v>9.3325118999999998E-2</v>
      </c>
      <c r="G2474" s="223">
        <v>1.1456089999999999E-3</v>
      </c>
      <c r="H2474" s="223">
        <v>5.0072072999999997E-4</v>
      </c>
      <c r="I2474" s="223">
        <v>7.6741924E-3</v>
      </c>
      <c r="J2474" s="223">
        <v>2.8577807000000001E-3</v>
      </c>
      <c r="K2474" s="223">
        <v>3.1285687999999998E-5</v>
      </c>
      <c r="L2474" s="223">
        <v>1.6439594999999999E-3</v>
      </c>
      <c r="M2474" s="223">
        <v>9.7366966999999999E-2</v>
      </c>
      <c r="N2474" s="223">
        <v>-5.2007999999999999E-2</v>
      </c>
      <c r="O2474" s="223">
        <v>1.88</v>
      </c>
      <c r="P2474" s="227">
        <f t="shared" si="491"/>
        <v>0.85522385185185179</v>
      </c>
      <c r="Q2474" s="238">
        <v>14.895868</v>
      </c>
      <c r="R2474" s="117">
        <v>11.630706999999999</v>
      </c>
      <c r="S2474" s="117">
        <v>2.8007911000000001</v>
      </c>
      <c r="T2474" s="117">
        <v>1.1326375E-5</v>
      </c>
      <c r="U2474" s="117">
        <v>9.4594670000000006E-2</v>
      </c>
      <c r="V2474" s="117">
        <v>5.2536817E-2</v>
      </c>
      <c r="W2474" s="117">
        <v>0.31722642000000001</v>
      </c>
      <c r="X2474" s="257">
        <f t="shared" si="492"/>
        <v>8.9403445807071186E-2</v>
      </c>
      <c r="Y2474" s="257">
        <f t="shared" si="493"/>
        <v>4.3387645199399992E-2</v>
      </c>
      <c r="Z2474" s="257">
        <f t="shared" si="494"/>
        <v>1.6918004623071203E-2</v>
      </c>
      <c r="AA2474" s="257">
        <f t="shared" si="495"/>
        <v>2.9097795984599998E-2</v>
      </c>
      <c r="AB2474" s="257">
        <v>2.3705968000000001E-2</v>
      </c>
      <c r="AC2474" s="257">
        <v>4.3472995000000002E-6</v>
      </c>
      <c r="AD2474" s="257">
        <v>1.1929033E-3</v>
      </c>
      <c r="AE2474" s="257">
        <v>6.8329989000000003E-6</v>
      </c>
      <c r="AF2474" s="257">
        <v>1.8388063999999999E-2</v>
      </c>
      <c r="AG2474" s="257">
        <v>8.9529601E-5</v>
      </c>
      <c r="AH2474" s="257">
        <v>1.5515882E-2</v>
      </c>
      <c r="AI2474" s="257">
        <v>1.4979971999999999E-4</v>
      </c>
      <c r="AJ2474" s="257">
        <v>8.6551477999999993E-6</v>
      </c>
      <c r="AK2474" s="257">
        <v>2.3581318E-5</v>
      </c>
      <c r="AL2474" s="257">
        <v>1.0477796000000001E-6</v>
      </c>
      <c r="AM2474" s="257">
        <v>5.7576711999999996E-9</v>
      </c>
      <c r="AN2474" s="257">
        <v>1.2457112000000001E-4</v>
      </c>
      <c r="AO2474" s="257">
        <v>1.4595038E-4</v>
      </c>
      <c r="AP2474" s="257">
        <v>9.485114E-4</v>
      </c>
      <c r="AQ2474" s="257">
        <v>5.0629845999999997E-6</v>
      </c>
      <c r="AR2474" s="257">
        <v>2.9092732999999999E-2</v>
      </c>
      <c r="AT2474" s="193"/>
      <c r="AU2474" s="193"/>
      <c r="AV2474" s="193"/>
      <c r="AW2474" s="193"/>
      <c r="AX2474" s="193"/>
      <c r="AY2474" s="193"/>
      <c r="AZ2474" s="193"/>
      <c r="BA2474" s="193"/>
      <c r="BB2474" s="193"/>
      <c r="BC2474" s="193"/>
      <c r="BD2474" s="193"/>
      <c r="BE2474" s="315"/>
      <c r="BF2474" s="315"/>
      <c r="BG2474" s="315"/>
      <c r="BH2474" s="315"/>
      <c r="BI2474" s="315"/>
      <c r="BJ2474" s="315"/>
      <c r="BK2474" s="315"/>
    </row>
    <row r="2475" spans="1:63" x14ac:dyDescent="0.25">
      <c r="A2475" s="136">
        <v>1</v>
      </c>
      <c r="B2475" s="3" t="s">
        <v>5770</v>
      </c>
      <c r="C2475" s="48" t="s">
        <v>6207</v>
      </c>
      <c r="D2475" s="223">
        <v>9.6679928000000004</v>
      </c>
      <c r="E2475" s="223">
        <v>0.11545522</v>
      </c>
      <c r="F2475" s="223">
        <v>9.3325118999999998E-2</v>
      </c>
      <c r="G2475" s="223">
        <v>1.1456089999999999E-3</v>
      </c>
      <c r="H2475" s="223">
        <v>5.0072072999999997E-4</v>
      </c>
      <c r="I2475" s="223">
        <v>7.6741924E-3</v>
      </c>
      <c r="J2475" s="223">
        <v>2.8577807000000001E-3</v>
      </c>
      <c r="K2475" s="223">
        <v>3.1285687999999998E-5</v>
      </c>
      <c r="L2475" s="223">
        <v>1.6439594999999999E-3</v>
      </c>
      <c r="M2475" s="223">
        <v>9.7366966999999999E-2</v>
      </c>
      <c r="N2475" s="223">
        <v>-5.2007999999999999E-2</v>
      </c>
      <c r="O2475" s="223">
        <v>9.4</v>
      </c>
      <c r="P2475" s="227">
        <f t="shared" si="491"/>
        <v>0.85522385185185179</v>
      </c>
      <c r="Q2475" s="238">
        <v>14.895868</v>
      </c>
      <c r="R2475" s="117">
        <v>11.630706999999999</v>
      </c>
      <c r="S2475" s="117">
        <v>2.8007911000000001</v>
      </c>
      <c r="T2475" s="117">
        <v>1.1326375E-5</v>
      </c>
      <c r="U2475" s="117">
        <v>9.4594670000000006E-2</v>
      </c>
      <c r="V2475" s="117">
        <v>5.2536817E-2</v>
      </c>
      <c r="W2475" s="117">
        <v>0.31722642000000001</v>
      </c>
      <c r="X2475" s="257">
        <f t="shared" si="492"/>
        <v>8.9403445807071186E-2</v>
      </c>
      <c r="Y2475" s="257">
        <f t="shared" si="493"/>
        <v>4.3387645199399992E-2</v>
      </c>
      <c r="Z2475" s="257">
        <f t="shared" si="494"/>
        <v>1.6918004623071203E-2</v>
      </c>
      <c r="AA2475" s="257">
        <f t="shared" si="495"/>
        <v>2.9097795984599998E-2</v>
      </c>
      <c r="AB2475" s="257">
        <v>2.3705968000000001E-2</v>
      </c>
      <c r="AC2475" s="257">
        <v>4.3472995000000002E-6</v>
      </c>
      <c r="AD2475" s="257">
        <v>1.1929033E-3</v>
      </c>
      <c r="AE2475" s="257">
        <v>6.8329989000000003E-6</v>
      </c>
      <c r="AF2475" s="257">
        <v>1.8388063999999999E-2</v>
      </c>
      <c r="AG2475" s="257">
        <v>8.9529601E-5</v>
      </c>
      <c r="AH2475" s="257">
        <v>1.5515882E-2</v>
      </c>
      <c r="AI2475" s="257">
        <v>1.4979971999999999E-4</v>
      </c>
      <c r="AJ2475" s="257">
        <v>8.6551477999999993E-6</v>
      </c>
      <c r="AK2475" s="257">
        <v>2.3581318E-5</v>
      </c>
      <c r="AL2475" s="257">
        <v>1.0477796000000001E-6</v>
      </c>
      <c r="AM2475" s="257">
        <v>5.7576711999999996E-9</v>
      </c>
      <c r="AN2475" s="257">
        <v>1.2457112000000001E-4</v>
      </c>
      <c r="AO2475" s="257">
        <v>1.4595038E-4</v>
      </c>
      <c r="AP2475" s="257">
        <v>9.485114E-4</v>
      </c>
      <c r="AQ2475" s="257">
        <v>5.0629845999999997E-6</v>
      </c>
      <c r="AR2475" s="257">
        <v>2.9092732999999999E-2</v>
      </c>
      <c r="AT2475" s="193"/>
      <c r="AU2475" s="193"/>
      <c r="AV2475" s="193"/>
      <c r="AW2475" s="193"/>
      <c r="AX2475" s="193"/>
      <c r="AY2475" s="193"/>
      <c r="AZ2475" s="193"/>
      <c r="BA2475" s="193"/>
      <c r="BB2475" s="193"/>
      <c r="BC2475" s="193"/>
      <c r="BD2475" s="193"/>
      <c r="BE2475" s="315"/>
      <c r="BF2475" s="315"/>
      <c r="BG2475" s="315"/>
      <c r="BH2475" s="315"/>
      <c r="BI2475" s="315"/>
      <c r="BJ2475" s="315"/>
      <c r="BK2475" s="315"/>
    </row>
    <row r="2476" spans="1:63" x14ac:dyDescent="0.25">
      <c r="A2476" s="136">
        <v>1</v>
      </c>
      <c r="B2476" s="3" t="s">
        <v>5770</v>
      </c>
      <c r="C2476" s="48" t="s">
        <v>6208</v>
      </c>
      <c r="D2476" s="223">
        <v>0.27178179000000002</v>
      </c>
      <c r="E2476" s="223">
        <v>0.11658466000000001</v>
      </c>
      <c r="F2476" s="223">
        <v>9.4455382000000004E-2</v>
      </c>
      <c r="G2476" s="223">
        <v>1.1604272E-3</v>
      </c>
      <c r="H2476" s="223">
        <v>5.0695844000000004E-4</v>
      </c>
      <c r="I2476" s="223">
        <v>7.7559782000000002E-3</v>
      </c>
      <c r="J2476" s="223">
        <v>2.8981840999999999E-3</v>
      </c>
      <c r="K2476" s="223">
        <v>3.1610386E-5</v>
      </c>
      <c r="L2476" s="223">
        <v>1.6601248000000001E-3</v>
      </c>
      <c r="M2476" s="223">
        <v>9.8736457999999999E-2</v>
      </c>
      <c r="N2476" s="223">
        <v>-5.2007999999999999E-2</v>
      </c>
      <c r="O2476" s="223">
        <v>0</v>
      </c>
      <c r="P2476" s="227">
        <f t="shared" si="491"/>
        <v>0.86359007407407407</v>
      </c>
      <c r="Q2476" s="238">
        <v>15.026239</v>
      </c>
      <c r="R2476" s="117">
        <v>11.749656999999999</v>
      </c>
      <c r="S2476" s="117">
        <v>2.8105669</v>
      </c>
      <c r="T2476" s="117">
        <v>1.146675E-5</v>
      </c>
      <c r="U2476" s="117">
        <v>9.4934985E-2</v>
      </c>
      <c r="V2476" s="117">
        <v>5.2719018999999999E-2</v>
      </c>
      <c r="W2476" s="117">
        <v>0.31834902999999998</v>
      </c>
      <c r="X2476" s="257">
        <f t="shared" si="492"/>
        <v>9.0337760239280307E-2</v>
      </c>
      <c r="Y2476" s="257">
        <f t="shared" si="493"/>
        <v>4.3856667188400006E-2</v>
      </c>
      <c r="Z2476" s="257">
        <f t="shared" si="494"/>
        <v>1.7085864898980299E-2</v>
      </c>
      <c r="AA2476" s="257">
        <f t="shared" si="495"/>
        <v>2.9395228151899998E-2</v>
      </c>
      <c r="AB2476" s="257">
        <v>2.3937876E-2</v>
      </c>
      <c r="AC2476" s="257">
        <v>4.4003136000000002E-6</v>
      </c>
      <c r="AD2476" s="257">
        <v>1.2058873E-3</v>
      </c>
      <c r="AE2476" s="257">
        <v>6.9204597999999999E-6</v>
      </c>
      <c r="AF2476" s="257">
        <v>1.8611741000000001E-2</v>
      </c>
      <c r="AG2476" s="257">
        <v>8.9842114999999999E-5</v>
      </c>
      <c r="AH2476" s="257">
        <v>1.5667670000000002E-2</v>
      </c>
      <c r="AI2476" s="257">
        <v>1.5160600000000001E-4</v>
      </c>
      <c r="AJ2476" s="257">
        <v>8.7672874000000008E-6</v>
      </c>
      <c r="AK2476" s="257">
        <v>2.3839981E-5</v>
      </c>
      <c r="AL2476" s="257">
        <v>1.0597742999999999E-6</v>
      </c>
      <c r="AM2476" s="257">
        <v>5.8262803000000004E-9</v>
      </c>
      <c r="AN2476" s="257">
        <v>1.2509258E-4</v>
      </c>
      <c r="AO2476" s="257">
        <v>1.4740238000000001E-4</v>
      </c>
      <c r="AP2476" s="257">
        <v>9.6042106999999998E-4</v>
      </c>
      <c r="AQ2476" s="257">
        <v>5.1101519000000002E-6</v>
      </c>
      <c r="AR2476" s="257">
        <v>2.9390118E-2</v>
      </c>
      <c r="AT2476" s="193"/>
      <c r="AU2476" s="193"/>
      <c r="AV2476" s="193"/>
      <c r="AW2476" s="193"/>
      <c r="AX2476" s="193"/>
      <c r="AY2476" s="193"/>
      <c r="AZ2476" s="193"/>
      <c r="BA2476" s="193"/>
      <c r="BB2476" s="193"/>
      <c r="BC2476" s="193"/>
      <c r="BD2476" s="193"/>
      <c r="BE2476" s="315"/>
      <c r="BF2476" s="315"/>
      <c r="BG2476" s="315"/>
      <c r="BH2476" s="315"/>
      <c r="BI2476" s="315"/>
      <c r="BJ2476" s="315"/>
      <c r="BK2476" s="315"/>
    </row>
    <row r="2477" spans="1:63" x14ac:dyDescent="0.25">
      <c r="A2477" s="136">
        <v>1</v>
      </c>
      <c r="B2477" s="3" t="s">
        <v>5770</v>
      </c>
      <c r="C2477" s="48" t="s">
        <v>6209</v>
      </c>
      <c r="D2477" s="223">
        <v>1.1617818</v>
      </c>
      <c r="E2477" s="223">
        <v>0.11658466000000001</v>
      </c>
      <c r="F2477" s="223">
        <v>9.4455382000000004E-2</v>
      </c>
      <c r="G2477" s="223">
        <v>1.1604272E-3</v>
      </c>
      <c r="H2477" s="223">
        <v>5.0695844000000004E-4</v>
      </c>
      <c r="I2477" s="223">
        <v>7.7559782000000002E-3</v>
      </c>
      <c r="J2477" s="223">
        <v>2.8981840999999999E-3</v>
      </c>
      <c r="K2477" s="223">
        <v>3.1610386E-5</v>
      </c>
      <c r="L2477" s="223">
        <v>1.6601248000000001E-3</v>
      </c>
      <c r="M2477" s="223">
        <v>9.8736457999999999E-2</v>
      </c>
      <c r="N2477" s="223">
        <v>-5.2007999999999999E-2</v>
      </c>
      <c r="O2477" s="223">
        <v>0.89</v>
      </c>
      <c r="P2477" s="227">
        <f t="shared" si="491"/>
        <v>0.86359007407407407</v>
      </c>
      <c r="Q2477" s="238">
        <v>15.026239</v>
      </c>
      <c r="R2477" s="117">
        <v>11.749656999999999</v>
      </c>
      <c r="S2477" s="117">
        <v>2.8105669</v>
      </c>
      <c r="T2477" s="117">
        <v>1.146675E-5</v>
      </c>
      <c r="U2477" s="117">
        <v>9.4934985E-2</v>
      </c>
      <c r="V2477" s="117">
        <v>5.2719018999999999E-2</v>
      </c>
      <c r="W2477" s="117">
        <v>0.31834902999999998</v>
      </c>
      <c r="X2477" s="257">
        <f t="shared" si="492"/>
        <v>9.0337760239280307E-2</v>
      </c>
      <c r="Y2477" s="257">
        <f t="shared" si="493"/>
        <v>4.3856667188400006E-2</v>
      </c>
      <c r="Z2477" s="257">
        <f t="shared" si="494"/>
        <v>1.7085864898980299E-2</v>
      </c>
      <c r="AA2477" s="257">
        <f t="shared" si="495"/>
        <v>2.9395228151899998E-2</v>
      </c>
      <c r="AB2477" s="257">
        <v>2.3937876E-2</v>
      </c>
      <c r="AC2477" s="257">
        <v>4.4003136000000002E-6</v>
      </c>
      <c r="AD2477" s="257">
        <v>1.2058873E-3</v>
      </c>
      <c r="AE2477" s="257">
        <v>6.9204597999999999E-6</v>
      </c>
      <c r="AF2477" s="257">
        <v>1.8611741000000001E-2</v>
      </c>
      <c r="AG2477" s="257">
        <v>8.9842114999999999E-5</v>
      </c>
      <c r="AH2477" s="257">
        <v>1.5667670000000002E-2</v>
      </c>
      <c r="AI2477" s="257">
        <v>1.5160600000000001E-4</v>
      </c>
      <c r="AJ2477" s="257">
        <v>8.7672874000000008E-6</v>
      </c>
      <c r="AK2477" s="257">
        <v>2.3839981E-5</v>
      </c>
      <c r="AL2477" s="257">
        <v>1.0597742999999999E-6</v>
      </c>
      <c r="AM2477" s="257">
        <v>5.8262803000000004E-9</v>
      </c>
      <c r="AN2477" s="257">
        <v>1.2509258E-4</v>
      </c>
      <c r="AO2477" s="257">
        <v>1.4740238000000001E-4</v>
      </c>
      <c r="AP2477" s="257">
        <v>9.6042106999999998E-4</v>
      </c>
      <c r="AQ2477" s="257">
        <v>5.1101519000000002E-6</v>
      </c>
      <c r="AR2477" s="257">
        <v>2.9390118E-2</v>
      </c>
      <c r="AT2477" s="193"/>
      <c r="AU2477" s="193"/>
      <c r="AV2477" s="193"/>
      <c r="AW2477" s="193"/>
      <c r="AX2477" s="193"/>
      <c r="AY2477" s="193"/>
      <c r="AZ2477" s="193"/>
      <c r="BA2477" s="193"/>
      <c r="BB2477" s="193"/>
      <c r="BC2477" s="193"/>
      <c r="BD2477" s="193"/>
      <c r="BE2477" s="315"/>
      <c r="BF2477" s="315"/>
      <c r="BG2477" s="315"/>
      <c r="BH2477" s="315"/>
      <c r="BI2477" s="315"/>
      <c r="BJ2477" s="315"/>
      <c r="BK2477" s="315"/>
    </row>
    <row r="2478" spans="1:63" x14ac:dyDescent="0.25">
      <c r="A2478" s="136">
        <v>1</v>
      </c>
      <c r="B2478" s="3" t="s">
        <v>5770</v>
      </c>
      <c r="C2478" s="48" t="s">
        <v>6210</v>
      </c>
      <c r="D2478" s="223">
        <v>4.7017818</v>
      </c>
      <c r="E2478" s="223">
        <v>0.11658466000000001</v>
      </c>
      <c r="F2478" s="223">
        <v>9.4455382000000004E-2</v>
      </c>
      <c r="G2478" s="223">
        <v>1.1604272E-3</v>
      </c>
      <c r="H2478" s="223">
        <v>5.0695844000000004E-4</v>
      </c>
      <c r="I2478" s="223">
        <v>7.7559782000000002E-3</v>
      </c>
      <c r="J2478" s="223">
        <v>2.8981840999999999E-3</v>
      </c>
      <c r="K2478" s="223">
        <v>3.1610386E-5</v>
      </c>
      <c r="L2478" s="223">
        <v>1.6601248000000001E-3</v>
      </c>
      <c r="M2478" s="223">
        <v>9.8736457999999999E-2</v>
      </c>
      <c r="N2478" s="223">
        <v>-5.2007999999999999E-2</v>
      </c>
      <c r="O2478" s="223">
        <v>4.43</v>
      </c>
      <c r="P2478" s="227">
        <f t="shared" si="491"/>
        <v>0.86359007407407407</v>
      </c>
      <c r="Q2478" s="238">
        <v>15.026239</v>
      </c>
      <c r="R2478" s="117">
        <v>11.749656999999999</v>
      </c>
      <c r="S2478" s="117">
        <v>2.8105669</v>
      </c>
      <c r="T2478" s="117">
        <v>1.146675E-5</v>
      </c>
      <c r="U2478" s="117">
        <v>9.4934985E-2</v>
      </c>
      <c r="V2478" s="117">
        <v>5.2719018999999999E-2</v>
      </c>
      <c r="W2478" s="117">
        <v>0.31834902999999998</v>
      </c>
      <c r="X2478" s="257">
        <f t="shared" si="492"/>
        <v>9.0337760239280307E-2</v>
      </c>
      <c r="Y2478" s="257">
        <f t="shared" si="493"/>
        <v>4.3856667188400006E-2</v>
      </c>
      <c r="Z2478" s="257">
        <f t="shared" si="494"/>
        <v>1.7085864898980299E-2</v>
      </c>
      <c r="AA2478" s="257">
        <f t="shared" si="495"/>
        <v>2.9395228151899998E-2</v>
      </c>
      <c r="AB2478" s="257">
        <v>2.3937876E-2</v>
      </c>
      <c r="AC2478" s="257">
        <v>4.4003136000000002E-6</v>
      </c>
      <c r="AD2478" s="257">
        <v>1.2058873E-3</v>
      </c>
      <c r="AE2478" s="257">
        <v>6.9204597999999999E-6</v>
      </c>
      <c r="AF2478" s="257">
        <v>1.8611741000000001E-2</v>
      </c>
      <c r="AG2478" s="257">
        <v>8.9842114999999999E-5</v>
      </c>
      <c r="AH2478" s="257">
        <v>1.5667670000000002E-2</v>
      </c>
      <c r="AI2478" s="257">
        <v>1.5160600000000001E-4</v>
      </c>
      <c r="AJ2478" s="257">
        <v>8.7672874000000008E-6</v>
      </c>
      <c r="AK2478" s="257">
        <v>2.3839981E-5</v>
      </c>
      <c r="AL2478" s="257">
        <v>1.0597742999999999E-6</v>
      </c>
      <c r="AM2478" s="257">
        <v>5.8262803000000004E-9</v>
      </c>
      <c r="AN2478" s="257">
        <v>1.2509258E-4</v>
      </c>
      <c r="AO2478" s="257">
        <v>1.4740238000000001E-4</v>
      </c>
      <c r="AP2478" s="257">
        <v>9.6042106999999998E-4</v>
      </c>
      <c r="AQ2478" s="257">
        <v>5.1101519000000002E-6</v>
      </c>
      <c r="AR2478" s="257">
        <v>2.9390118E-2</v>
      </c>
      <c r="AT2478" s="193"/>
      <c r="AU2478" s="193"/>
      <c r="AV2478" s="193"/>
      <c r="AW2478" s="193"/>
      <c r="AX2478" s="193"/>
      <c r="AY2478" s="193"/>
      <c r="AZ2478" s="193"/>
      <c r="BA2478" s="193"/>
      <c r="BB2478" s="193"/>
      <c r="BC2478" s="193"/>
      <c r="BD2478" s="193"/>
      <c r="BE2478" s="315"/>
      <c r="BF2478" s="315"/>
      <c r="BG2478" s="315"/>
      <c r="BH2478" s="315"/>
      <c r="BI2478" s="315"/>
      <c r="BJ2478" s="315"/>
      <c r="BK2478" s="315"/>
    </row>
    <row r="2479" spans="1:63" x14ac:dyDescent="0.25">
      <c r="A2479" s="3"/>
      <c r="B2479" s="3" t="s">
        <v>5770</v>
      </c>
      <c r="C2479" s="48" t="s">
        <v>6211</v>
      </c>
      <c r="D2479" s="223">
        <v>3.9012999E-2</v>
      </c>
      <c r="E2479" s="223">
        <v>5.1692331000000001E-2</v>
      </c>
      <c r="F2479" s="223">
        <v>1.4517825999999999E-2</v>
      </c>
      <c r="G2479" s="223">
        <v>8.4504042999999994E-5</v>
      </c>
      <c r="H2479" s="223">
        <v>1.2697916999999999E-4</v>
      </c>
      <c r="I2479" s="223">
        <v>2.4045450000000001E-3</v>
      </c>
      <c r="J2479" s="223">
        <v>1.4722657E-3</v>
      </c>
      <c r="K2479" s="223">
        <v>8.8996026000000004E-6</v>
      </c>
      <c r="L2479" s="223">
        <v>5.1864803999999997E-4</v>
      </c>
      <c r="M2479" s="223">
        <v>2.0195000000000001E-2</v>
      </c>
      <c r="N2479" s="223">
        <v>-5.2007999999999999E-2</v>
      </c>
      <c r="O2479" s="223">
        <v>0</v>
      </c>
      <c r="P2479" s="227">
        <f t="shared" si="491"/>
        <v>0.38290615555555552</v>
      </c>
      <c r="Q2479" s="238">
        <v>7.4203714999999999</v>
      </c>
      <c r="R2479" s="117">
        <v>4.8909687999999996</v>
      </c>
      <c r="S2479" s="117">
        <v>2.1709252000000001</v>
      </c>
      <c r="T2479" s="117">
        <v>3.0729772999999999E-6</v>
      </c>
      <c r="U2479" s="117">
        <v>7.2592544999999994E-2</v>
      </c>
      <c r="V2479" s="117">
        <v>4.0731748999999998E-2</v>
      </c>
      <c r="W2479" s="117">
        <v>0.24515018999999999</v>
      </c>
      <c r="X2479" s="257">
        <f t="shared" si="492"/>
        <v>3.3614788368069054E-2</v>
      </c>
      <c r="Y2479" s="257">
        <f t="shared" si="493"/>
        <v>1.4026210058899998E-2</v>
      </c>
      <c r="Z2479" s="257">
        <f t="shared" si="494"/>
        <v>7.3444097596690504E-3</v>
      </c>
      <c r="AA2479" s="257">
        <f t="shared" si="495"/>
        <v>1.2244168549500001E-2</v>
      </c>
      <c r="AB2479" s="257">
        <v>1.0613628E-2</v>
      </c>
      <c r="AC2479" s="257">
        <v>1.5456359000000001E-6</v>
      </c>
      <c r="AD2479" s="257">
        <v>2.7247966999999998E-4</v>
      </c>
      <c r="AE2479" s="257">
        <v>1.2011659999999999E-6</v>
      </c>
      <c r="AF2479" s="257">
        <v>3.0679588999999998E-3</v>
      </c>
      <c r="AG2479" s="257">
        <v>6.9396687000000004E-5</v>
      </c>
      <c r="AH2479" s="257">
        <v>6.9466748000000002E-3</v>
      </c>
      <c r="AI2479" s="257">
        <v>2.2782633000000001E-5</v>
      </c>
      <c r="AJ2479" s="257">
        <v>4.1398037000000002E-7</v>
      </c>
      <c r="AK2479" s="257">
        <v>1.0960917E-5</v>
      </c>
      <c r="AL2479" s="257">
        <v>2.1198927000000001E-7</v>
      </c>
      <c r="AM2479" s="257">
        <v>8.9802904999999996E-10</v>
      </c>
      <c r="AN2479" s="257">
        <v>9.0596685999999994E-5</v>
      </c>
      <c r="AO2479" s="257">
        <v>4.6992766000000002E-5</v>
      </c>
      <c r="AP2479" s="257">
        <v>2.2577508999999999E-4</v>
      </c>
      <c r="AQ2479" s="257">
        <v>1.7755495E-6</v>
      </c>
      <c r="AR2479" s="257">
        <v>1.2242393000000001E-2</v>
      </c>
      <c r="AT2479" s="193"/>
      <c r="AU2479" s="193"/>
      <c r="AV2479" s="193"/>
      <c r="AW2479" s="193"/>
      <c r="AX2479" s="193"/>
      <c r="AY2479" s="193"/>
      <c r="AZ2479" s="193"/>
      <c r="BA2479" s="193"/>
      <c r="BB2479" s="193"/>
      <c r="BC2479" s="193"/>
      <c r="BD2479" s="193"/>
      <c r="BE2479" s="315"/>
      <c r="BF2479" s="315"/>
      <c r="BG2479" s="315"/>
      <c r="BH2479" s="315"/>
      <c r="BI2479" s="315"/>
      <c r="BJ2479" s="315"/>
      <c r="BK2479" s="315"/>
    </row>
    <row r="2480" spans="1:63" x14ac:dyDescent="0.25">
      <c r="A2480" s="3"/>
      <c r="B2480" s="3" t="s">
        <v>5770</v>
      </c>
      <c r="C2480" s="48" t="s">
        <v>6212</v>
      </c>
      <c r="D2480" s="223">
        <v>5.4684486999999997E-2</v>
      </c>
      <c r="E2480" s="223">
        <v>5.4043766E-2</v>
      </c>
      <c r="F2480" s="223">
        <v>2.544132E-2</v>
      </c>
      <c r="G2480" s="223">
        <v>2.4298806E-4</v>
      </c>
      <c r="H2480" s="223">
        <v>1.5036427999999999E-4</v>
      </c>
      <c r="I2480" s="223">
        <v>2.9528084E-3</v>
      </c>
      <c r="J2480" s="223">
        <v>9.966788900000001E-4</v>
      </c>
      <c r="K2480" s="223">
        <v>1.1968632E-5</v>
      </c>
      <c r="L2480" s="223">
        <v>6.7950895E-4</v>
      </c>
      <c r="M2480" s="223">
        <v>2.2173083E-2</v>
      </c>
      <c r="N2480" s="223">
        <v>-5.2007999999999999E-2</v>
      </c>
      <c r="O2480" s="223">
        <v>0</v>
      </c>
      <c r="P2480" s="227">
        <f t="shared" si="491"/>
        <v>0.40032419259259255</v>
      </c>
      <c r="Q2480" s="238">
        <v>7.7898844</v>
      </c>
      <c r="R2480" s="117">
        <v>5.1434635000000002</v>
      </c>
      <c r="S2480" s="117">
        <v>2.2712558</v>
      </c>
      <c r="T2480" s="117">
        <v>3.5060933E-6</v>
      </c>
      <c r="U2480" s="117">
        <v>7.6076580000000005E-2</v>
      </c>
      <c r="V2480" s="117">
        <v>4.2647171999999997E-2</v>
      </c>
      <c r="W2480" s="117">
        <v>0.25643779</v>
      </c>
      <c r="X2480" s="257">
        <f t="shared" si="492"/>
        <v>3.7268634719278999E-2</v>
      </c>
      <c r="Y2480" s="257">
        <f t="shared" si="493"/>
        <v>1.6644659007700003E-2</v>
      </c>
      <c r="Z2480" s="257">
        <f t="shared" si="494"/>
        <v>7.7475374939789997E-3</v>
      </c>
      <c r="AA2480" s="257">
        <f t="shared" si="495"/>
        <v>1.2876438217599999E-2</v>
      </c>
      <c r="AB2480" s="257">
        <v>1.1096417000000001E-2</v>
      </c>
      <c r="AC2480" s="257">
        <v>1.5216835E-6</v>
      </c>
      <c r="AD2480" s="257">
        <v>4.0924811999999998E-4</v>
      </c>
      <c r="AE2480" s="257">
        <v>1.7600092E-6</v>
      </c>
      <c r="AF2480" s="257">
        <v>5.0631099000000004E-3</v>
      </c>
      <c r="AG2480" s="257">
        <v>7.2602294999999994E-5</v>
      </c>
      <c r="AH2480" s="257">
        <v>7.2626920999999999E-3</v>
      </c>
      <c r="AI2480" s="257">
        <v>4.0895122999999997E-5</v>
      </c>
      <c r="AJ2480" s="257">
        <v>1.7394456000000001E-6</v>
      </c>
      <c r="AK2480" s="257">
        <v>1.0259557E-5</v>
      </c>
      <c r="AL2480" s="257">
        <v>3.2865011999999998E-7</v>
      </c>
      <c r="AM2480" s="257">
        <v>1.6082590000000001E-9</v>
      </c>
      <c r="AN2480" s="257">
        <v>9.5714807999999996E-5</v>
      </c>
      <c r="AO2480" s="257">
        <v>6.0140562000000001E-5</v>
      </c>
      <c r="AP2480" s="257">
        <v>2.7576564000000002E-4</v>
      </c>
      <c r="AQ2480" s="257">
        <v>2.2522176000000001E-6</v>
      </c>
      <c r="AR2480" s="257">
        <v>1.2874185999999999E-2</v>
      </c>
      <c r="AT2480" s="193"/>
      <c r="AU2480" s="193"/>
      <c r="AV2480" s="193"/>
      <c r="AW2480" s="193"/>
      <c r="AX2480" s="193"/>
      <c r="AY2480" s="193"/>
      <c r="AZ2480" s="193"/>
      <c r="BA2480" s="193"/>
      <c r="BB2480" s="193"/>
      <c r="BC2480" s="193"/>
      <c r="BD2480" s="193"/>
      <c r="BE2480" s="315"/>
      <c r="BF2480" s="315"/>
      <c r="BG2480" s="315"/>
      <c r="BH2480" s="315"/>
      <c r="BI2480" s="315"/>
      <c r="BJ2480" s="315"/>
      <c r="BK2480" s="315"/>
    </row>
    <row r="2481" spans="1:63" x14ac:dyDescent="0.25">
      <c r="A2481" s="3"/>
      <c r="B2481" s="3" t="s">
        <v>5770</v>
      </c>
      <c r="C2481" s="48" t="s">
        <v>6213</v>
      </c>
      <c r="D2481" s="223">
        <v>0.89468449000000005</v>
      </c>
      <c r="E2481" s="223">
        <v>5.4043766E-2</v>
      </c>
      <c r="F2481" s="223">
        <v>2.544132E-2</v>
      </c>
      <c r="G2481" s="223">
        <v>2.4298806E-4</v>
      </c>
      <c r="H2481" s="223">
        <v>1.5036427999999999E-4</v>
      </c>
      <c r="I2481" s="223">
        <v>2.9528084E-3</v>
      </c>
      <c r="J2481" s="223">
        <v>9.966788900000001E-4</v>
      </c>
      <c r="K2481" s="223">
        <v>1.1968632E-5</v>
      </c>
      <c r="L2481" s="223">
        <v>6.7950895E-4</v>
      </c>
      <c r="M2481" s="223">
        <v>2.2173083E-2</v>
      </c>
      <c r="N2481" s="223">
        <v>-5.2007999999999999E-2</v>
      </c>
      <c r="O2481" s="223">
        <v>0.84</v>
      </c>
      <c r="P2481" s="227">
        <f t="shared" si="491"/>
        <v>0.40032419259259255</v>
      </c>
      <c r="Q2481" s="238">
        <v>7.7898844</v>
      </c>
      <c r="R2481" s="117">
        <v>5.1434635000000002</v>
      </c>
      <c r="S2481" s="117">
        <v>2.2712558</v>
      </c>
      <c r="T2481" s="117">
        <v>3.5060933E-6</v>
      </c>
      <c r="U2481" s="117">
        <v>7.6076580000000005E-2</v>
      </c>
      <c r="V2481" s="117">
        <v>4.2647171999999997E-2</v>
      </c>
      <c r="W2481" s="117">
        <v>0.25643779</v>
      </c>
      <c r="X2481" s="257">
        <f t="shared" si="492"/>
        <v>3.7268634719278999E-2</v>
      </c>
      <c r="Y2481" s="257">
        <f t="shared" si="493"/>
        <v>1.6644659007700003E-2</v>
      </c>
      <c r="Z2481" s="257">
        <f t="shared" si="494"/>
        <v>7.7475374939789997E-3</v>
      </c>
      <c r="AA2481" s="257">
        <f t="shared" si="495"/>
        <v>1.2876438217599999E-2</v>
      </c>
      <c r="AB2481" s="257">
        <v>1.1096417000000001E-2</v>
      </c>
      <c r="AC2481" s="257">
        <v>1.5216835E-6</v>
      </c>
      <c r="AD2481" s="257">
        <v>4.0924811999999998E-4</v>
      </c>
      <c r="AE2481" s="257">
        <v>1.7600092E-6</v>
      </c>
      <c r="AF2481" s="257">
        <v>5.0631099000000004E-3</v>
      </c>
      <c r="AG2481" s="257">
        <v>7.2602294999999994E-5</v>
      </c>
      <c r="AH2481" s="257">
        <v>7.2626920999999999E-3</v>
      </c>
      <c r="AI2481" s="257">
        <v>4.0895122999999997E-5</v>
      </c>
      <c r="AJ2481" s="257">
        <v>1.7394456000000001E-6</v>
      </c>
      <c r="AK2481" s="257">
        <v>1.0259557E-5</v>
      </c>
      <c r="AL2481" s="257">
        <v>3.2865011999999998E-7</v>
      </c>
      <c r="AM2481" s="257">
        <v>1.6082590000000001E-9</v>
      </c>
      <c r="AN2481" s="257">
        <v>9.5714807999999996E-5</v>
      </c>
      <c r="AO2481" s="257">
        <v>6.0140562000000001E-5</v>
      </c>
      <c r="AP2481" s="257">
        <v>2.7576564000000002E-4</v>
      </c>
      <c r="AQ2481" s="257">
        <v>2.2522176000000001E-6</v>
      </c>
      <c r="AR2481" s="257">
        <v>1.2874185999999999E-2</v>
      </c>
      <c r="AT2481" s="193"/>
      <c r="AU2481" s="193"/>
      <c r="AV2481" s="193"/>
      <c r="AW2481" s="193"/>
      <c r="AX2481" s="193"/>
      <c r="AY2481" s="193"/>
      <c r="AZ2481" s="193"/>
      <c r="BA2481" s="193"/>
      <c r="BB2481" s="193"/>
      <c r="BC2481" s="193"/>
      <c r="BD2481" s="193"/>
      <c r="BE2481" s="315"/>
      <c r="BF2481" s="315"/>
      <c r="BG2481" s="315"/>
      <c r="BH2481" s="315"/>
      <c r="BI2481" s="315"/>
      <c r="BJ2481" s="315"/>
      <c r="BK2481" s="315"/>
    </row>
    <row r="2482" spans="1:63" x14ac:dyDescent="0.25">
      <c r="A2482" s="3"/>
      <c r="B2482" s="3" t="s">
        <v>5770</v>
      </c>
      <c r="C2482" s="48" t="s">
        <v>6214</v>
      </c>
      <c r="D2482" s="223">
        <v>4.2546844999999998</v>
      </c>
      <c r="E2482" s="223">
        <v>5.4043766E-2</v>
      </c>
      <c r="F2482" s="223">
        <v>2.544132E-2</v>
      </c>
      <c r="G2482" s="223">
        <v>2.4298806E-4</v>
      </c>
      <c r="H2482" s="223">
        <v>1.5036427999999999E-4</v>
      </c>
      <c r="I2482" s="223">
        <v>2.9528084E-3</v>
      </c>
      <c r="J2482" s="223">
        <v>9.966788900000001E-4</v>
      </c>
      <c r="K2482" s="223">
        <v>1.1968632E-5</v>
      </c>
      <c r="L2482" s="223">
        <v>6.7950895E-4</v>
      </c>
      <c r="M2482" s="223">
        <v>2.2173083E-2</v>
      </c>
      <c r="N2482" s="223">
        <v>-5.2007999999999999E-2</v>
      </c>
      <c r="O2482" s="223">
        <v>4.2</v>
      </c>
      <c r="P2482" s="227">
        <f t="shared" si="491"/>
        <v>0.40032419259259255</v>
      </c>
      <c r="Q2482" s="238">
        <v>7.7898844</v>
      </c>
      <c r="R2482" s="117">
        <v>5.1434635000000002</v>
      </c>
      <c r="S2482" s="117">
        <v>2.2712558</v>
      </c>
      <c r="T2482" s="117">
        <v>3.5060933E-6</v>
      </c>
      <c r="U2482" s="117">
        <v>7.6076580000000005E-2</v>
      </c>
      <c r="V2482" s="117">
        <v>4.2647171999999997E-2</v>
      </c>
      <c r="W2482" s="117">
        <v>0.25643779</v>
      </c>
      <c r="X2482" s="257">
        <f t="shared" si="492"/>
        <v>3.7268634719278999E-2</v>
      </c>
      <c r="Y2482" s="257">
        <f t="shared" si="493"/>
        <v>1.6644659007700003E-2</v>
      </c>
      <c r="Z2482" s="257">
        <f t="shared" si="494"/>
        <v>7.7475374939789997E-3</v>
      </c>
      <c r="AA2482" s="257">
        <f t="shared" si="495"/>
        <v>1.2876438217599999E-2</v>
      </c>
      <c r="AB2482" s="257">
        <v>1.1096417000000001E-2</v>
      </c>
      <c r="AC2482" s="257">
        <v>1.5216835E-6</v>
      </c>
      <c r="AD2482" s="257">
        <v>4.0924811999999998E-4</v>
      </c>
      <c r="AE2482" s="257">
        <v>1.7600092E-6</v>
      </c>
      <c r="AF2482" s="257">
        <v>5.0631099000000004E-3</v>
      </c>
      <c r="AG2482" s="257">
        <v>7.2602294999999994E-5</v>
      </c>
      <c r="AH2482" s="257">
        <v>7.2626920999999999E-3</v>
      </c>
      <c r="AI2482" s="257">
        <v>4.0895122999999997E-5</v>
      </c>
      <c r="AJ2482" s="257">
        <v>1.7394456000000001E-6</v>
      </c>
      <c r="AK2482" s="257">
        <v>1.0259557E-5</v>
      </c>
      <c r="AL2482" s="257">
        <v>3.2865011999999998E-7</v>
      </c>
      <c r="AM2482" s="257">
        <v>1.6082590000000001E-9</v>
      </c>
      <c r="AN2482" s="257">
        <v>9.5714807999999996E-5</v>
      </c>
      <c r="AO2482" s="257">
        <v>6.0140562000000001E-5</v>
      </c>
      <c r="AP2482" s="257">
        <v>2.7576564000000002E-4</v>
      </c>
      <c r="AQ2482" s="257">
        <v>2.2522176000000001E-6</v>
      </c>
      <c r="AR2482" s="257">
        <v>1.2874185999999999E-2</v>
      </c>
      <c r="AT2482" s="193"/>
      <c r="AU2482" s="193"/>
      <c r="AV2482" s="193"/>
      <c r="AW2482" s="193"/>
      <c r="AX2482" s="193"/>
      <c r="AY2482" s="193"/>
      <c r="AZ2482" s="193"/>
      <c r="BA2482" s="193"/>
      <c r="BB2482" s="193"/>
      <c r="BC2482" s="193"/>
      <c r="BD2482" s="193"/>
      <c r="BE2482" s="315"/>
      <c r="BF2482" s="315"/>
      <c r="BG2482" s="315"/>
      <c r="BH2482" s="315"/>
      <c r="BI2482" s="315"/>
      <c r="BJ2482" s="315"/>
      <c r="BK2482" s="315"/>
    </row>
    <row r="2483" spans="1:63" x14ac:dyDescent="0.25">
      <c r="A2483" s="3"/>
      <c r="B2483" s="3" t="s">
        <v>5770</v>
      </c>
      <c r="C2483" s="48" t="s">
        <v>6215</v>
      </c>
      <c r="D2483" s="223">
        <v>0.36176015</v>
      </c>
      <c r="E2483" s="223">
        <v>0.14261992000000001</v>
      </c>
      <c r="F2483" s="223">
        <v>0.12270119</v>
      </c>
      <c r="G2483" s="223">
        <v>1.5351733E-3</v>
      </c>
      <c r="H2483" s="223">
        <v>6.5491675999999996E-4</v>
      </c>
      <c r="I2483" s="223">
        <v>9.7338808000000006E-3</v>
      </c>
      <c r="J2483" s="223">
        <v>3.7238257999999999E-3</v>
      </c>
      <c r="K2483" s="223">
        <v>3.9648041999999999E-5</v>
      </c>
      <c r="L2483" s="223">
        <v>2.0608727999999999E-3</v>
      </c>
      <c r="M2483" s="223">
        <v>0.13069871999999999</v>
      </c>
      <c r="N2483" s="223">
        <v>-5.2007999999999999E-2</v>
      </c>
      <c r="O2483" s="223">
        <v>0</v>
      </c>
      <c r="P2483" s="227">
        <f t="shared" si="491"/>
        <v>1.056443851851852</v>
      </c>
      <c r="Q2483" s="238">
        <v>18.031497999999999</v>
      </c>
      <c r="R2483" s="117">
        <v>14.49995</v>
      </c>
      <c r="S2483" s="117">
        <v>3.0287589000000001</v>
      </c>
      <c r="T2483" s="117">
        <v>1.4775130000000001E-5</v>
      </c>
      <c r="U2483" s="117">
        <v>0.10256873</v>
      </c>
      <c r="V2483" s="117">
        <v>5.6791103000000002E-2</v>
      </c>
      <c r="W2483" s="117">
        <v>0.34341424999999998</v>
      </c>
      <c r="X2483" s="257">
        <f t="shared" si="492"/>
        <v>0.112334973966761</v>
      </c>
      <c r="Y2483" s="257">
        <f t="shared" si="493"/>
        <v>5.5092310588000001E-2</v>
      </c>
      <c r="Z2483" s="257">
        <f t="shared" si="494"/>
        <v>2.0970393969261002E-2</v>
      </c>
      <c r="AA2483" s="257">
        <f t="shared" si="495"/>
        <v>3.6272269409499999E-2</v>
      </c>
      <c r="AB2483" s="257">
        <v>2.9283672E-2</v>
      </c>
      <c r="AC2483" s="257">
        <v>5.6075249000000002E-6</v>
      </c>
      <c r="AD2483" s="257">
        <v>1.5311876E-3</v>
      </c>
      <c r="AE2483" s="257">
        <v>9.0484420999999995E-6</v>
      </c>
      <c r="AF2483" s="257">
        <v>2.4165978000000001E-2</v>
      </c>
      <c r="AG2483" s="257">
        <v>9.6817021000000002E-5</v>
      </c>
      <c r="AH2483" s="257">
        <v>1.9166592999999999E-2</v>
      </c>
      <c r="AI2483" s="257">
        <v>1.9688111000000001E-4</v>
      </c>
      <c r="AJ2483" s="257">
        <v>1.1631208E-5</v>
      </c>
      <c r="AK2483" s="257">
        <v>2.9568889000000001E-5</v>
      </c>
      <c r="AL2483" s="257">
        <v>1.3589022999999999E-6</v>
      </c>
      <c r="AM2483" s="257">
        <v>7.5499610000000006E-9</v>
      </c>
      <c r="AN2483" s="257">
        <v>1.3702125000000001E-4</v>
      </c>
      <c r="AO2483" s="257">
        <v>1.8313545999999999E-4</v>
      </c>
      <c r="AP2483" s="257">
        <v>1.2441965999999999E-3</v>
      </c>
      <c r="AQ2483" s="257">
        <v>6.2774095000000004E-6</v>
      </c>
      <c r="AR2483" s="257">
        <v>3.6265991999999997E-2</v>
      </c>
      <c r="AT2483" s="193"/>
      <c r="AU2483" s="193"/>
      <c r="AV2483" s="193"/>
      <c r="AW2483" s="193"/>
      <c r="AX2483" s="193"/>
      <c r="AY2483" s="193"/>
      <c r="AZ2483" s="193"/>
      <c r="BA2483" s="193"/>
      <c r="BB2483" s="193"/>
      <c r="BC2483" s="193"/>
      <c r="BD2483" s="193"/>
      <c r="BE2483" s="315"/>
      <c r="BF2483" s="315"/>
      <c r="BG2483" s="315"/>
      <c r="BH2483" s="315"/>
      <c r="BI2483" s="315"/>
      <c r="BJ2483" s="315"/>
      <c r="BK2483" s="315"/>
    </row>
    <row r="2484" spans="1:63" x14ac:dyDescent="0.25">
      <c r="A2484" s="3"/>
      <c r="B2484" s="3" t="s">
        <v>5770</v>
      </c>
      <c r="C2484" s="48" t="s">
        <v>6216</v>
      </c>
      <c r="D2484" s="223">
        <v>0.12399755</v>
      </c>
      <c r="E2484" s="223">
        <v>7.4702714000000003E-2</v>
      </c>
      <c r="F2484" s="223">
        <v>4.5566031E-2</v>
      </c>
      <c r="G2484" s="223">
        <v>5.0626492999999995E-4</v>
      </c>
      <c r="H2484" s="223">
        <v>2.6497731999999998E-4</v>
      </c>
      <c r="I2484" s="223">
        <v>4.4213882000000001E-3</v>
      </c>
      <c r="J2484" s="223">
        <v>1.8008888999999999E-3</v>
      </c>
      <c r="K2484" s="223">
        <v>1.7708156000000001E-5</v>
      </c>
      <c r="L2484" s="223">
        <v>9.6358236000000002E-4</v>
      </c>
      <c r="M2484" s="223">
        <v>4.7761992000000003E-2</v>
      </c>
      <c r="N2484" s="223">
        <v>-5.2007999999999999E-2</v>
      </c>
      <c r="O2484" s="223">
        <v>0</v>
      </c>
      <c r="P2484" s="227">
        <f t="shared" si="491"/>
        <v>0.55335343703703699</v>
      </c>
      <c r="Q2484" s="238">
        <v>10.148617</v>
      </c>
      <c r="R2484" s="117">
        <v>7.3244515000000003</v>
      </c>
      <c r="S2484" s="117">
        <v>2.4233155000000002</v>
      </c>
      <c r="T2484" s="117">
        <v>6.0933088000000003E-6</v>
      </c>
      <c r="U2484" s="117">
        <v>8.1402180000000005E-2</v>
      </c>
      <c r="V2484" s="117">
        <v>4.5473487E-2</v>
      </c>
      <c r="W2484" s="117">
        <v>0.27396857000000002</v>
      </c>
      <c r="X2484" s="257">
        <f t="shared" si="492"/>
        <v>5.4266946751313001E-2</v>
      </c>
      <c r="Y2484" s="257">
        <f t="shared" si="493"/>
        <v>2.51216753772E-2</v>
      </c>
      <c r="Z2484" s="257">
        <f t="shared" si="494"/>
        <v>1.0815566821312999E-2</v>
      </c>
      <c r="AA2484" s="257">
        <f t="shared" si="495"/>
        <v>1.8329704552800002E-2</v>
      </c>
      <c r="AB2484" s="257">
        <v>1.5338307000000001E-2</v>
      </c>
      <c r="AC2484" s="257">
        <v>2.5152720999999999E-6</v>
      </c>
      <c r="AD2484" s="257">
        <v>6.3809448999999996E-4</v>
      </c>
      <c r="AE2484" s="257">
        <v>3.3478090999999999E-6</v>
      </c>
      <c r="AF2484" s="257">
        <v>9.0619472E-3</v>
      </c>
      <c r="AG2484" s="257">
        <v>7.7463606000000005E-5</v>
      </c>
      <c r="AH2484" s="257">
        <v>1.0039082E-2</v>
      </c>
      <c r="AI2484" s="257">
        <v>7.2989201999999994E-5</v>
      </c>
      <c r="AJ2484" s="257">
        <v>3.7204007999999999E-6</v>
      </c>
      <c r="AK2484" s="257">
        <v>1.5135646E-5</v>
      </c>
      <c r="AL2484" s="257">
        <v>5.4153497999999997E-7</v>
      </c>
      <c r="AM2484" s="257">
        <v>2.8245330000000001E-9</v>
      </c>
      <c r="AN2484" s="257">
        <v>1.0411486000000001E-4</v>
      </c>
      <c r="AO2484" s="257">
        <v>8.5794663000000006E-5</v>
      </c>
      <c r="AP2484" s="257">
        <v>4.9418569000000002E-4</v>
      </c>
      <c r="AQ2484" s="257">
        <v>3.0775527999999999E-6</v>
      </c>
      <c r="AR2484" s="257">
        <v>1.8326627000000002E-2</v>
      </c>
      <c r="AT2484" s="193"/>
      <c r="AU2484" s="193"/>
      <c r="AV2484" s="193"/>
      <c r="AW2484" s="193"/>
      <c r="AX2484" s="193"/>
      <c r="AY2484" s="193"/>
      <c r="AZ2484" s="193"/>
      <c r="BA2484" s="193"/>
      <c r="BB2484" s="193"/>
      <c r="BC2484" s="193"/>
      <c r="BD2484" s="193"/>
      <c r="BE2484" s="315"/>
      <c r="BF2484" s="315"/>
      <c r="BG2484" s="315"/>
      <c r="BH2484" s="315"/>
      <c r="BI2484" s="315"/>
      <c r="BJ2484" s="315"/>
      <c r="BK2484" s="315"/>
    </row>
    <row r="2485" spans="1:63" x14ac:dyDescent="0.25">
      <c r="A2485" s="3"/>
      <c r="B2485" s="3" t="s">
        <v>5770</v>
      </c>
      <c r="C2485" s="48" t="s">
        <v>6217</v>
      </c>
      <c r="D2485" s="223">
        <v>1.4939975000000001</v>
      </c>
      <c r="E2485" s="223">
        <v>7.4702714000000003E-2</v>
      </c>
      <c r="F2485" s="223">
        <v>4.5566031E-2</v>
      </c>
      <c r="G2485" s="223">
        <v>5.0626492999999995E-4</v>
      </c>
      <c r="H2485" s="223">
        <v>2.6497731999999998E-4</v>
      </c>
      <c r="I2485" s="223">
        <v>4.4213882000000001E-3</v>
      </c>
      <c r="J2485" s="223">
        <v>1.8008888999999999E-3</v>
      </c>
      <c r="K2485" s="223">
        <v>1.7708156000000001E-5</v>
      </c>
      <c r="L2485" s="223">
        <v>9.6358236000000002E-4</v>
      </c>
      <c r="M2485" s="223">
        <v>4.7761992000000003E-2</v>
      </c>
      <c r="N2485" s="223">
        <v>-5.2007999999999999E-2</v>
      </c>
      <c r="O2485" s="223">
        <v>1.37</v>
      </c>
      <c r="P2485" s="227">
        <f t="shared" si="491"/>
        <v>0.55335343703703699</v>
      </c>
      <c r="Q2485" s="238">
        <v>10.148617</v>
      </c>
      <c r="R2485" s="117">
        <v>7.3244515000000003</v>
      </c>
      <c r="S2485" s="117">
        <v>2.4233155000000002</v>
      </c>
      <c r="T2485" s="117">
        <v>6.0933088000000003E-6</v>
      </c>
      <c r="U2485" s="117">
        <v>8.1402180000000005E-2</v>
      </c>
      <c r="V2485" s="117">
        <v>4.5473487E-2</v>
      </c>
      <c r="W2485" s="117">
        <v>0.27396857000000002</v>
      </c>
      <c r="X2485" s="257">
        <f t="shared" si="492"/>
        <v>5.4266946751313001E-2</v>
      </c>
      <c r="Y2485" s="257">
        <f t="shared" si="493"/>
        <v>2.51216753772E-2</v>
      </c>
      <c r="Z2485" s="257">
        <f t="shared" si="494"/>
        <v>1.0815566821312999E-2</v>
      </c>
      <c r="AA2485" s="257">
        <f t="shared" si="495"/>
        <v>1.8329704552800002E-2</v>
      </c>
      <c r="AB2485" s="257">
        <v>1.5338307000000001E-2</v>
      </c>
      <c r="AC2485" s="257">
        <v>2.5152720999999999E-6</v>
      </c>
      <c r="AD2485" s="257">
        <v>6.3809448999999996E-4</v>
      </c>
      <c r="AE2485" s="257">
        <v>3.3478090999999999E-6</v>
      </c>
      <c r="AF2485" s="257">
        <v>9.0619472E-3</v>
      </c>
      <c r="AG2485" s="257">
        <v>7.7463606000000005E-5</v>
      </c>
      <c r="AH2485" s="257">
        <v>1.0039082E-2</v>
      </c>
      <c r="AI2485" s="257">
        <v>7.2989201999999994E-5</v>
      </c>
      <c r="AJ2485" s="257">
        <v>3.7204007999999999E-6</v>
      </c>
      <c r="AK2485" s="257">
        <v>1.5135646E-5</v>
      </c>
      <c r="AL2485" s="257">
        <v>5.4153497999999997E-7</v>
      </c>
      <c r="AM2485" s="257">
        <v>2.8245330000000001E-9</v>
      </c>
      <c r="AN2485" s="257">
        <v>1.0411486000000001E-4</v>
      </c>
      <c r="AO2485" s="257">
        <v>8.5794663000000006E-5</v>
      </c>
      <c r="AP2485" s="257">
        <v>4.9418569000000002E-4</v>
      </c>
      <c r="AQ2485" s="257">
        <v>3.0775527999999999E-6</v>
      </c>
      <c r="AR2485" s="257">
        <v>1.8326627000000002E-2</v>
      </c>
      <c r="AT2485" s="193"/>
      <c r="AU2485" s="193"/>
      <c r="AV2485" s="193"/>
      <c r="AW2485" s="193"/>
      <c r="AX2485" s="193"/>
      <c r="AY2485" s="193"/>
      <c r="AZ2485" s="193"/>
      <c r="BA2485" s="193"/>
      <c r="BB2485" s="193"/>
      <c r="BC2485" s="193"/>
      <c r="BD2485" s="193"/>
      <c r="BE2485" s="315"/>
      <c r="BF2485" s="315"/>
      <c r="BG2485" s="315"/>
      <c r="BH2485" s="315"/>
      <c r="BI2485" s="315"/>
      <c r="BJ2485" s="315"/>
      <c r="BK2485" s="315"/>
    </row>
    <row r="2486" spans="1:63" x14ac:dyDescent="0.25">
      <c r="A2486" s="3"/>
      <c r="B2486" s="3" t="s">
        <v>5770</v>
      </c>
      <c r="C2486" s="48" t="s">
        <v>6218</v>
      </c>
      <c r="D2486" s="223">
        <v>6.9539974999999998</v>
      </c>
      <c r="E2486" s="223">
        <v>7.4702714000000003E-2</v>
      </c>
      <c r="F2486" s="223">
        <v>4.5566031E-2</v>
      </c>
      <c r="G2486" s="223">
        <v>5.0626492999999995E-4</v>
      </c>
      <c r="H2486" s="223">
        <v>2.6497731999999998E-4</v>
      </c>
      <c r="I2486" s="223">
        <v>4.4213882000000001E-3</v>
      </c>
      <c r="J2486" s="223">
        <v>1.8008888999999999E-3</v>
      </c>
      <c r="K2486" s="223">
        <v>1.7708156000000001E-5</v>
      </c>
      <c r="L2486" s="223">
        <v>9.6358236000000002E-4</v>
      </c>
      <c r="M2486" s="223">
        <v>4.7761992000000003E-2</v>
      </c>
      <c r="N2486" s="223">
        <v>-5.2007999999999999E-2</v>
      </c>
      <c r="O2486" s="223">
        <v>6.83</v>
      </c>
      <c r="P2486" s="227">
        <f t="shared" si="491"/>
        <v>0.55335343703703699</v>
      </c>
      <c r="Q2486" s="238">
        <v>10.148617</v>
      </c>
      <c r="R2486" s="117">
        <v>7.3244515000000003</v>
      </c>
      <c r="S2486" s="117">
        <v>2.4233155000000002</v>
      </c>
      <c r="T2486" s="117">
        <v>6.0933088000000003E-6</v>
      </c>
      <c r="U2486" s="117">
        <v>8.1402180000000005E-2</v>
      </c>
      <c r="V2486" s="117">
        <v>4.5473487E-2</v>
      </c>
      <c r="W2486" s="117">
        <v>0.27396857000000002</v>
      </c>
      <c r="X2486" s="257">
        <f t="shared" si="492"/>
        <v>5.4266946751313001E-2</v>
      </c>
      <c r="Y2486" s="257">
        <f t="shared" si="493"/>
        <v>2.51216753772E-2</v>
      </c>
      <c r="Z2486" s="257">
        <f t="shared" si="494"/>
        <v>1.0815566821312999E-2</v>
      </c>
      <c r="AA2486" s="257">
        <f t="shared" si="495"/>
        <v>1.8329704552800002E-2</v>
      </c>
      <c r="AB2486" s="257">
        <v>1.5338307000000001E-2</v>
      </c>
      <c r="AC2486" s="257">
        <v>2.5152720999999999E-6</v>
      </c>
      <c r="AD2486" s="257">
        <v>6.3809448999999996E-4</v>
      </c>
      <c r="AE2486" s="257">
        <v>3.3478090999999999E-6</v>
      </c>
      <c r="AF2486" s="257">
        <v>9.0619472E-3</v>
      </c>
      <c r="AG2486" s="257">
        <v>7.7463606000000005E-5</v>
      </c>
      <c r="AH2486" s="257">
        <v>1.0039082E-2</v>
      </c>
      <c r="AI2486" s="257">
        <v>7.2989201999999994E-5</v>
      </c>
      <c r="AJ2486" s="257">
        <v>3.7204007999999999E-6</v>
      </c>
      <c r="AK2486" s="257">
        <v>1.5135646E-5</v>
      </c>
      <c r="AL2486" s="257">
        <v>5.4153497999999997E-7</v>
      </c>
      <c r="AM2486" s="257">
        <v>2.8245330000000001E-9</v>
      </c>
      <c r="AN2486" s="257">
        <v>1.0411486000000001E-4</v>
      </c>
      <c r="AO2486" s="257">
        <v>8.5794663000000006E-5</v>
      </c>
      <c r="AP2486" s="257">
        <v>4.9418569000000002E-4</v>
      </c>
      <c r="AQ2486" s="257">
        <v>3.0775527999999999E-6</v>
      </c>
      <c r="AR2486" s="257">
        <v>1.8326627000000002E-2</v>
      </c>
      <c r="AT2486" s="193"/>
      <c r="AU2486" s="193"/>
      <c r="AV2486" s="193"/>
      <c r="AW2486" s="193"/>
      <c r="AX2486" s="193"/>
      <c r="AY2486" s="193"/>
      <c r="AZ2486" s="193"/>
      <c r="BA2486" s="193"/>
      <c r="BB2486" s="193"/>
      <c r="BC2486" s="193"/>
      <c r="BD2486" s="193"/>
      <c r="BE2486" s="315"/>
      <c r="BF2486" s="315"/>
      <c r="BG2486" s="315"/>
      <c r="BH2486" s="315"/>
      <c r="BI2486" s="315"/>
      <c r="BJ2486" s="315"/>
      <c r="BK2486" s="315"/>
    </row>
    <row r="2487" spans="1:63" x14ac:dyDescent="0.25">
      <c r="A2487" s="3"/>
      <c r="B2487" s="3" t="s">
        <v>5770</v>
      </c>
      <c r="C2487" s="48" t="s">
        <v>6219</v>
      </c>
      <c r="D2487" s="223">
        <v>0.12539545999999999</v>
      </c>
      <c r="E2487" s="223">
        <v>7.5297932999999997E-2</v>
      </c>
      <c r="F2487" s="223">
        <v>4.5481259000000003E-2</v>
      </c>
      <c r="G2487" s="223">
        <v>5.0395650000000002E-4</v>
      </c>
      <c r="H2487" s="223">
        <v>2.6748351000000002E-4</v>
      </c>
      <c r="I2487" s="223">
        <v>4.4343610000000004E-3</v>
      </c>
      <c r="J2487" s="223">
        <v>1.8677193E-3</v>
      </c>
      <c r="K2487" s="223">
        <v>1.7687544999999999E-5</v>
      </c>
      <c r="L2487" s="223">
        <v>9.6187237000000005E-4</v>
      </c>
      <c r="M2487" s="223">
        <v>4.8571191999999999E-2</v>
      </c>
      <c r="N2487" s="223">
        <v>-5.2007999999999999E-2</v>
      </c>
      <c r="O2487" s="223">
        <v>0</v>
      </c>
      <c r="P2487" s="227">
        <f t="shared" si="491"/>
        <v>0.55776246666666662</v>
      </c>
      <c r="Q2487" s="238">
        <v>10.208798</v>
      </c>
      <c r="R2487" s="117">
        <v>7.3869620999999999</v>
      </c>
      <c r="S2487" s="117">
        <v>2.4213051000000001</v>
      </c>
      <c r="T2487" s="117">
        <v>6.1571779999999999E-6</v>
      </c>
      <c r="U2487" s="117">
        <v>8.1334067999999995E-2</v>
      </c>
      <c r="V2487" s="117">
        <v>4.5432225E-2</v>
      </c>
      <c r="W2487" s="117">
        <v>0.27375830000000001</v>
      </c>
      <c r="X2487" s="257">
        <f t="shared" si="492"/>
        <v>5.4624354346716697E-2</v>
      </c>
      <c r="Y2487" s="257">
        <f t="shared" si="493"/>
        <v>2.5238611709299998E-2</v>
      </c>
      <c r="Z2487" s="257">
        <f t="shared" si="494"/>
        <v>1.0899810769416698E-2</v>
      </c>
      <c r="AA2487" s="257">
        <f t="shared" si="495"/>
        <v>1.8485931867999999E-2</v>
      </c>
      <c r="AB2487" s="257">
        <v>1.5460524999999999E-2</v>
      </c>
      <c r="AC2487" s="257">
        <v>2.5544493000000002E-6</v>
      </c>
      <c r="AD2487" s="257">
        <v>6.3616412999999996E-4</v>
      </c>
      <c r="AE2487" s="257">
        <v>3.3644470000000002E-6</v>
      </c>
      <c r="AF2487" s="257">
        <v>9.0586042000000006E-3</v>
      </c>
      <c r="AG2487" s="257">
        <v>7.7399483000000003E-5</v>
      </c>
      <c r="AH2487" s="257">
        <v>1.0119074E-2</v>
      </c>
      <c r="AI2487" s="257">
        <v>7.2800727000000003E-5</v>
      </c>
      <c r="AJ2487" s="257">
        <v>3.6927930000000001E-6</v>
      </c>
      <c r="AK2487" s="257">
        <v>1.5372855E-5</v>
      </c>
      <c r="AL2487" s="257">
        <v>5.4055285999999995E-7</v>
      </c>
      <c r="AM2487" s="257">
        <v>2.8155566999999999E-9</v>
      </c>
      <c r="AN2487" s="257">
        <v>1.0403647E-4</v>
      </c>
      <c r="AO2487" s="257">
        <v>8.5746416000000007E-5</v>
      </c>
      <c r="AP2487" s="257">
        <v>4.9854414000000005E-4</v>
      </c>
      <c r="AQ2487" s="257">
        <v>3.0718680000000001E-6</v>
      </c>
      <c r="AR2487" s="257">
        <v>1.848286E-2</v>
      </c>
      <c r="AT2487" s="193"/>
      <c r="AU2487" s="193"/>
      <c r="AV2487" s="193"/>
      <c r="AW2487" s="193"/>
      <c r="AX2487" s="193"/>
      <c r="AY2487" s="193"/>
      <c r="AZ2487" s="193"/>
      <c r="BA2487" s="193"/>
      <c r="BB2487" s="193"/>
      <c r="BC2487" s="193"/>
      <c r="BD2487" s="193"/>
      <c r="BE2487" s="315"/>
      <c r="BF2487" s="315"/>
      <c r="BG2487" s="315"/>
      <c r="BH2487" s="315"/>
      <c r="BI2487" s="315"/>
      <c r="BJ2487" s="315"/>
      <c r="BK2487" s="315"/>
    </row>
    <row r="2488" spans="1:63" x14ac:dyDescent="0.25">
      <c r="A2488" s="3"/>
      <c r="B2488" s="3" t="s">
        <v>5770</v>
      </c>
      <c r="C2488" s="48" t="s">
        <v>6220</v>
      </c>
      <c r="D2488" s="223">
        <v>1.1953955000000001</v>
      </c>
      <c r="E2488" s="223">
        <v>7.5297932999999997E-2</v>
      </c>
      <c r="F2488" s="223">
        <v>4.5481259000000003E-2</v>
      </c>
      <c r="G2488" s="223">
        <v>5.0395650000000002E-4</v>
      </c>
      <c r="H2488" s="223">
        <v>2.6748351000000002E-4</v>
      </c>
      <c r="I2488" s="223">
        <v>4.4343610000000004E-3</v>
      </c>
      <c r="J2488" s="223">
        <v>1.8677193E-3</v>
      </c>
      <c r="K2488" s="223">
        <v>1.7687544999999999E-5</v>
      </c>
      <c r="L2488" s="223">
        <v>9.6187237000000005E-4</v>
      </c>
      <c r="M2488" s="223">
        <v>4.8571191999999999E-2</v>
      </c>
      <c r="N2488" s="223">
        <v>-5.2007999999999999E-2</v>
      </c>
      <c r="O2488" s="223">
        <v>1.07</v>
      </c>
      <c r="P2488" s="227">
        <f t="shared" si="491"/>
        <v>0.55776246666666662</v>
      </c>
      <c r="Q2488" s="238">
        <v>10.208798</v>
      </c>
      <c r="R2488" s="117">
        <v>7.3869620999999999</v>
      </c>
      <c r="S2488" s="117">
        <v>2.4213051000000001</v>
      </c>
      <c r="T2488" s="117">
        <v>6.1571779999999999E-6</v>
      </c>
      <c r="U2488" s="117">
        <v>8.1334067999999995E-2</v>
      </c>
      <c r="V2488" s="117">
        <v>4.5432225E-2</v>
      </c>
      <c r="W2488" s="117">
        <v>0.27375830000000001</v>
      </c>
      <c r="X2488" s="257">
        <f t="shared" si="492"/>
        <v>5.4624354346716697E-2</v>
      </c>
      <c r="Y2488" s="257">
        <f t="shared" si="493"/>
        <v>2.5238611709299998E-2</v>
      </c>
      <c r="Z2488" s="257">
        <f t="shared" si="494"/>
        <v>1.0899810769416698E-2</v>
      </c>
      <c r="AA2488" s="257">
        <f t="shared" si="495"/>
        <v>1.8485931867999999E-2</v>
      </c>
      <c r="AB2488" s="257">
        <v>1.5460524999999999E-2</v>
      </c>
      <c r="AC2488" s="257">
        <v>2.5544493000000002E-6</v>
      </c>
      <c r="AD2488" s="257">
        <v>6.3616412999999996E-4</v>
      </c>
      <c r="AE2488" s="257">
        <v>3.3644470000000002E-6</v>
      </c>
      <c r="AF2488" s="257">
        <v>9.0586042000000006E-3</v>
      </c>
      <c r="AG2488" s="257">
        <v>7.7399483000000003E-5</v>
      </c>
      <c r="AH2488" s="257">
        <v>1.0119074E-2</v>
      </c>
      <c r="AI2488" s="257">
        <v>7.2800727000000003E-5</v>
      </c>
      <c r="AJ2488" s="257">
        <v>3.6927930000000001E-6</v>
      </c>
      <c r="AK2488" s="257">
        <v>1.5372855E-5</v>
      </c>
      <c r="AL2488" s="257">
        <v>5.4055285999999995E-7</v>
      </c>
      <c r="AM2488" s="257">
        <v>2.8155566999999999E-9</v>
      </c>
      <c r="AN2488" s="257">
        <v>1.0403647E-4</v>
      </c>
      <c r="AO2488" s="257">
        <v>8.5746416000000007E-5</v>
      </c>
      <c r="AP2488" s="257">
        <v>4.9854414000000005E-4</v>
      </c>
      <c r="AQ2488" s="257">
        <v>3.0718680000000001E-6</v>
      </c>
      <c r="AR2488" s="257">
        <v>1.848286E-2</v>
      </c>
      <c r="AT2488" s="193"/>
      <c r="AU2488" s="193"/>
      <c r="AV2488" s="193"/>
      <c r="AW2488" s="193"/>
      <c r="AX2488" s="193"/>
      <c r="AY2488" s="193"/>
      <c r="AZ2488" s="193"/>
      <c r="BA2488" s="193"/>
      <c r="BB2488" s="193"/>
      <c r="BC2488" s="193"/>
      <c r="BD2488" s="193"/>
      <c r="BE2488" s="315"/>
      <c r="BF2488" s="315"/>
      <c r="BG2488" s="315"/>
      <c r="BH2488" s="315"/>
      <c r="BI2488" s="315"/>
      <c r="BJ2488" s="315"/>
      <c r="BK2488" s="315"/>
    </row>
    <row r="2489" spans="1:63" x14ac:dyDescent="0.25">
      <c r="A2489" s="3"/>
      <c r="B2489" s="3" t="s">
        <v>5770</v>
      </c>
      <c r="C2489" s="48" t="s">
        <v>6221</v>
      </c>
      <c r="D2489" s="223">
        <v>5.4953954999999999</v>
      </c>
      <c r="E2489" s="223">
        <v>7.5297932999999997E-2</v>
      </c>
      <c r="F2489" s="223">
        <v>4.5481259000000003E-2</v>
      </c>
      <c r="G2489" s="223">
        <v>5.0395650000000002E-4</v>
      </c>
      <c r="H2489" s="223">
        <v>2.6748351000000002E-4</v>
      </c>
      <c r="I2489" s="223">
        <v>4.4343610000000004E-3</v>
      </c>
      <c r="J2489" s="223">
        <v>1.8677193E-3</v>
      </c>
      <c r="K2489" s="223">
        <v>1.7687544999999999E-5</v>
      </c>
      <c r="L2489" s="223">
        <v>9.6187237000000005E-4</v>
      </c>
      <c r="M2489" s="223">
        <v>4.8571191999999999E-2</v>
      </c>
      <c r="N2489" s="223">
        <v>-5.2007999999999999E-2</v>
      </c>
      <c r="O2489" s="223">
        <v>5.37</v>
      </c>
      <c r="P2489" s="227">
        <f t="shared" si="491"/>
        <v>0.55776246666666662</v>
      </c>
      <c r="Q2489" s="238">
        <v>10.208798</v>
      </c>
      <c r="R2489" s="117">
        <v>7.3869620999999999</v>
      </c>
      <c r="S2489" s="117">
        <v>2.4213051000000001</v>
      </c>
      <c r="T2489" s="117">
        <v>6.1571779999999999E-6</v>
      </c>
      <c r="U2489" s="117">
        <v>8.1334067999999995E-2</v>
      </c>
      <c r="V2489" s="117">
        <v>4.5432225E-2</v>
      </c>
      <c r="W2489" s="117">
        <v>0.27375830000000001</v>
      </c>
      <c r="X2489" s="257">
        <f t="shared" si="492"/>
        <v>5.4624354346716697E-2</v>
      </c>
      <c r="Y2489" s="257">
        <f t="shared" si="493"/>
        <v>2.5238611709299998E-2</v>
      </c>
      <c r="Z2489" s="257">
        <f t="shared" si="494"/>
        <v>1.0899810769416698E-2</v>
      </c>
      <c r="AA2489" s="257">
        <f t="shared" si="495"/>
        <v>1.8485931867999999E-2</v>
      </c>
      <c r="AB2489" s="257">
        <v>1.5460524999999999E-2</v>
      </c>
      <c r="AC2489" s="257">
        <v>2.5544493000000002E-6</v>
      </c>
      <c r="AD2489" s="257">
        <v>6.3616412999999996E-4</v>
      </c>
      <c r="AE2489" s="257">
        <v>3.3644470000000002E-6</v>
      </c>
      <c r="AF2489" s="257">
        <v>9.0586042000000006E-3</v>
      </c>
      <c r="AG2489" s="257">
        <v>7.7399483000000003E-5</v>
      </c>
      <c r="AH2489" s="257">
        <v>1.0119074E-2</v>
      </c>
      <c r="AI2489" s="257">
        <v>7.2800727000000003E-5</v>
      </c>
      <c r="AJ2489" s="257">
        <v>3.6927930000000001E-6</v>
      </c>
      <c r="AK2489" s="257">
        <v>1.5372855E-5</v>
      </c>
      <c r="AL2489" s="257">
        <v>5.4055285999999995E-7</v>
      </c>
      <c r="AM2489" s="257">
        <v>2.8155566999999999E-9</v>
      </c>
      <c r="AN2489" s="257">
        <v>1.0403647E-4</v>
      </c>
      <c r="AO2489" s="257">
        <v>8.5746416000000007E-5</v>
      </c>
      <c r="AP2489" s="257">
        <v>4.9854414000000005E-4</v>
      </c>
      <c r="AQ2489" s="257">
        <v>3.0718680000000001E-6</v>
      </c>
      <c r="AR2489" s="257">
        <v>1.848286E-2</v>
      </c>
      <c r="AT2489" s="193"/>
      <c r="AU2489" s="193"/>
      <c r="AV2489" s="193"/>
      <c r="AW2489" s="193"/>
      <c r="AX2489" s="193"/>
      <c r="AY2489" s="193"/>
      <c r="AZ2489" s="193"/>
      <c r="BA2489" s="193"/>
      <c r="BB2489" s="193"/>
      <c r="BC2489" s="193"/>
      <c r="BD2489" s="193"/>
      <c r="BE2489" s="315"/>
      <c r="BF2489" s="315"/>
      <c r="BG2489" s="315"/>
      <c r="BH2489" s="315"/>
      <c r="BI2489" s="315"/>
      <c r="BJ2489" s="315"/>
      <c r="BK2489" s="315"/>
    </row>
    <row r="2490" spans="1:63" x14ac:dyDescent="0.25">
      <c r="A2490" s="57" t="s">
        <v>553</v>
      </c>
      <c r="B2490" s="57"/>
      <c r="C2490" s="74"/>
      <c r="D2490" s="199"/>
      <c r="E2490" s="199"/>
      <c r="F2490" s="199"/>
      <c r="G2490" s="199"/>
      <c r="H2490" s="199"/>
      <c r="I2490" s="199"/>
      <c r="J2490" s="199"/>
      <c r="K2490" s="199"/>
      <c r="L2490" s="199"/>
      <c r="M2490" s="199"/>
      <c r="N2490" s="199"/>
      <c r="O2490" s="199"/>
      <c r="P2490" s="195"/>
      <c r="Q2490" s="239"/>
      <c r="R2490" s="97"/>
      <c r="S2490" s="97"/>
      <c r="T2490" s="97"/>
      <c r="U2490" s="97"/>
      <c r="V2490" s="97"/>
      <c r="W2490" s="97"/>
      <c r="X2490" s="259"/>
      <c r="Y2490" s="259"/>
      <c r="Z2490" s="259"/>
      <c r="AA2490" s="259"/>
      <c r="AB2490" s="259"/>
      <c r="AC2490" s="259"/>
      <c r="AD2490" s="259"/>
      <c r="AE2490" s="258"/>
      <c r="AF2490" s="258"/>
      <c r="AG2490" s="258"/>
      <c r="AH2490" s="258"/>
      <c r="AI2490" s="258"/>
      <c r="AJ2490" s="258"/>
      <c r="AK2490" s="258"/>
      <c r="AL2490" s="258"/>
      <c r="AM2490" s="258"/>
      <c r="AN2490" s="258"/>
      <c r="AO2490" s="258"/>
      <c r="AP2490" s="258"/>
      <c r="AQ2490" s="258"/>
      <c r="AR2490" s="258"/>
      <c r="AT2490" s="193"/>
      <c r="AU2490" s="193"/>
      <c r="AV2490" s="193"/>
      <c r="AW2490" s="193"/>
      <c r="AX2490" s="193"/>
      <c r="AY2490" s="193"/>
      <c r="AZ2490" s="193"/>
      <c r="BA2490" s="193"/>
      <c r="BB2490" s="193"/>
      <c r="BC2490" s="193"/>
      <c r="BD2490" s="193"/>
      <c r="BE2490" s="315"/>
      <c r="BF2490" s="315"/>
      <c r="BG2490" s="315"/>
      <c r="BH2490" s="315"/>
      <c r="BI2490" s="315"/>
      <c r="BJ2490" s="315"/>
      <c r="BK2490" s="315"/>
    </row>
    <row r="2491" spans="1:63" x14ac:dyDescent="0.25">
      <c r="A2491" s="3"/>
      <c r="B2491" s="3" t="s">
        <v>5770</v>
      </c>
      <c r="C2491" s="288" t="s">
        <v>6222</v>
      </c>
      <c r="D2491" s="289">
        <v>0.14151312999999999</v>
      </c>
      <c r="E2491" s="289">
        <v>8.0342458000000005E-2</v>
      </c>
      <c r="F2491" s="289">
        <v>4.9499815000000003E-2</v>
      </c>
      <c r="G2491" s="289">
        <v>5.5491215000000001E-4</v>
      </c>
      <c r="H2491" s="289">
        <v>2.9439728000000003E-4</v>
      </c>
      <c r="I2491" s="289">
        <v>4.7534266999999996E-3</v>
      </c>
      <c r="J2491" s="289">
        <v>2.1229220000000002E-3</v>
      </c>
      <c r="K2491" s="289">
        <v>1.8838433999999999E-5</v>
      </c>
      <c r="L2491" s="289">
        <v>1.0179051E-3</v>
      </c>
      <c r="M2491" s="289">
        <v>5.4916458000000001E-2</v>
      </c>
      <c r="N2491" s="289">
        <v>-5.2007999999999999E-2</v>
      </c>
      <c r="O2491" s="289">
        <v>0</v>
      </c>
      <c r="P2491" s="290">
        <f t="shared" ref="P2491:P2541" si="496">E2491/0.135</f>
        <v>0.59512931851851847</v>
      </c>
      <c r="Q2491" s="294">
        <v>10.774274999999999</v>
      </c>
      <c r="R2491" s="294">
        <v>7.9190772999999997</v>
      </c>
      <c r="S2491" s="294">
        <v>2.4498229</v>
      </c>
      <c r="T2491" s="294">
        <v>6.7745461E-6</v>
      </c>
      <c r="U2491" s="294">
        <v>8.2335947000000007E-2</v>
      </c>
      <c r="V2491" s="294">
        <v>4.5957035E-2</v>
      </c>
      <c r="W2491" s="294">
        <v>0.27707506999999998</v>
      </c>
      <c r="X2491" s="289">
        <f t="shared" ref="X2491:X2492" si="497">SUM(Y2491:AA2491)</f>
        <v>5.8596696757943698E-2</v>
      </c>
      <c r="Y2491" s="289">
        <f t="shared" ref="Y2491:Y2492" si="498">SUM(AB2491:AG2491)</f>
        <v>2.71370073172E-2</v>
      </c>
      <c r="Z2491" s="289">
        <f t="shared" ref="Z2491:Z2492" si="499">SUM(AH2491:AP2491)</f>
        <v>1.1643372743243702E-2</v>
      </c>
      <c r="AA2491" s="289">
        <f t="shared" ref="AA2491:AA2492" si="500">SUM(AQ2491:AR2491)</f>
        <v>1.9816316697499999E-2</v>
      </c>
      <c r="AB2491" s="293">
        <v>1.6496317999999999E-2</v>
      </c>
      <c r="AC2491" s="293">
        <v>2.8112810000000002E-6</v>
      </c>
      <c r="AD2491" s="293">
        <v>6.8055861E-4</v>
      </c>
      <c r="AE2491" s="293">
        <v>3.7129342E-6</v>
      </c>
      <c r="AF2491" s="293">
        <v>9.8752951000000005E-3</v>
      </c>
      <c r="AG2491" s="293">
        <v>7.8311391999999995E-5</v>
      </c>
      <c r="AH2491" s="293">
        <v>1.0797016E-2</v>
      </c>
      <c r="AI2491" s="293">
        <v>7.9137558000000005E-5</v>
      </c>
      <c r="AJ2491" s="293">
        <v>4.0623988000000002E-6</v>
      </c>
      <c r="AK2491" s="293">
        <v>1.6693831000000001E-5</v>
      </c>
      <c r="AL2491" s="293">
        <v>5.8294721000000001E-7</v>
      </c>
      <c r="AM2491" s="293">
        <v>3.0532337000000002E-9</v>
      </c>
      <c r="AN2491" s="293">
        <v>1.0565586E-4</v>
      </c>
      <c r="AO2491" s="293">
        <v>9.0949695000000001E-5</v>
      </c>
      <c r="AP2491" s="293">
        <v>5.4927139999999997E-4</v>
      </c>
      <c r="AQ2491" s="293">
        <v>3.2336974999999999E-6</v>
      </c>
      <c r="AR2491" s="293">
        <v>1.9813082999999999E-2</v>
      </c>
      <c r="AT2491" s="193"/>
      <c r="AU2491" s="193"/>
      <c r="AV2491" s="193"/>
      <c r="AW2491" s="193"/>
      <c r="AX2491" s="193"/>
      <c r="AY2491" s="193"/>
      <c r="AZ2491" s="193"/>
      <c r="BA2491" s="193"/>
      <c r="BB2491" s="193"/>
      <c r="BC2491" s="193"/>
      <c r="BD2491" s="193"/>
      <c r="BE2491" s="315"/>
      <c r="BF2491" s="315"/>
      <c r="BG2491" s="315"/>
      <c r="BH2491" s="315"/>
      <c r="BI2491" s="315"/>
      <c r="BJ2491" s="315"/>
      <c r="BK2491" s="315"/>
    </row>
    <row r="2492" spans="1:63" x14ac:dyDescent="0.25">
      <c r="A2492" s="3"/>
      <c r="B2492" s="3" t="s">
        <v>5770</v>
      </c>
      <c r="C2492" s="288" t="s">
        <v>6223</v>
      </c>
      <c r="D2492" s="289">
        <v>1.2315130999999999</v>
      </c>
      <c r="E2492" s="289">
        <v>8.0342458000000005E-2</v>
      </c>
      <c r="F2492" s="289">
        <v>4.9499815000000003E-2</v>
      </c>
      <c r="G2492" s="289">
        <v>5.5491215000000001E-4</v>
      </c>
      <c r="H2492" s="289">
        <v>2.9439728000000003E-4</v>
      </c>
      <c r="I2492" s="289">
        <v>4.7534266999999996E-3</v>
      </c>
      <c r="J2492" s="289">
        <v>2.1229220000000002E-3</v>
      </c>
      <c r="K2492" s="289">
        <v>1.8838433999999999E-5</v>
      </c>
      <c r="L2492" s="289">
        <v>1.0179051E-3</v>
      </c>
      <c r="M2492" s="289">
        <v>5.4916458000000001E-2</v>
      </c>
      <c r="N2492" s="289">
        <v>-5.2007999999999999E-2</v>
      </c>
      <c r="O2492" s="289">
        <v>1.0900000000000001</v>
      </c>
      <c r="P2492" s="290">
        <f t="shared" si="496"/>
        <v>0.59512931851851847</v>
      </c>
      <c r="Q2492" s="294">
        <v>10.774274999999999</v>
      </c>
      <c r="R2492" s="294">
        <v>7.9190772999999997</v>
      </c>
      <c r="S2492" s="294">
        <v>2.4498229</v>
      </c>
      <c r="T2492" s="294">
        <v>6.7745461E-6</v>
      </c>
      <c r="U2492" s="294">
        <v>8.2335947000000007E-2</v>
      </c>
      <c r="V2492" s="294">
        <v>4.5957035E-2</v>
      </c>
      <c r="W2492" s="294">
        <v>0.27707506999999998</v>
      </c>
      <c r="X2492" s="289">
        <f t="shared" si="497"/>
        <v>5.8596696757943698E-2</v>
      </c>
      <c r="Y2492" s="289">
        <f t="shared" si="498"/>
        <v>2.71370073172E-2</v>
      </c>
      <c r="Z2492" s="289">
        <f t="shared" si="499"/>
        <v>1.1643372743243702E-2</v>
      </c>
      <c r="AA2492" s="289">
        <f t="shared" si="500"/>
        <v>1.9816316697499999E-2</v>
      </c>
      <c r="AB2492" s="293">
        <v>1.6496317999999999E-2</v>
      </c>
      <c r="AC2492" s="293">
        <v>2.8112810000000002E-6</v>
      </c>
      <c r="AD2492" s="293">
        <v>6.8055861E-4</v>
      </c>
      <c r="AE2492" s="293">
        <v>3.7129342E-6</v>
      </c>
      <c r="AF2492" s="293">
        <v>9.8752951000000005E-3</v>
      </c>
      <c r="AG2492" s="293">
        <v>7.8311391999999995E-5</v>
      </c>
      <c r="AH2492" s="293">
        <v>1.0797016E-2</v>
      </c>
      <c r="AI2492" s="293">
        <v>7.9137558000000005E-5</v>
      </c>
      <c r="AJ2492" s="293">
        <v>4.0623988000000002E-6</v>
      </c>
      <c r="AK2492" s="293">
        <v>1.6693831000000001E-5</v>
      </c>
      <c r="AL2492" s="293">
        <v>5.8294721000000001E-7</v>
      </c>
      <c r="AM2492" s="293">
        <v>3.0532337000000002E-9</v>
      </c>
      <c r="AN2492" s="293">
        <v>1.0565586E-4</v>
      </c>
      <c r="AO2492" s="293">
        <v>9.0949695000000001E-5</v>
      </c>
      <c r="AP2492" s="293">
        <v>5.4927139999999997E-4</v>
      </c>
      <c r="AQ2492" s="293">
        <v>3.2336974999999999E-6</v>
      </c>
      <c r="AR2492" s="293">
        <v>1.9813082999999999E-2</v>
      </c>
      <c r="AT2492" s="193"/>
      <c r="AU2492" s="193"/>
      <c r="AV2492" s="193"/>
      <c r="AW2492" s="193"/>
      <c r="AX2492" s="193"/>
      <c r="AY2492" s="193"/>
      <c r="AZ2492" s="193"/>
      <c r="BA2492" s="193"/>
      <c r="BB2492" s="193"/>
      <c r="BC2492" s="193"/>
      <c r="BD2492" s="193"/>
      <c r="BE2492" s="315"/>
      <c r="BF2492" s="315"/>
      <c r="BG2492" s="315"/>
      <c r="BH2492" s="315"/>
      <c r="BI2492" s="315"/>
      <c r="BJ2492" s="315"/>
      <c r="BK2492" s="315"/>
    </row>
    <row r="2493" spans="1:63" x14ac:dyDescent="0.25">
      <c r="A2493" s="3"/>
      <c r="B2493" s="3" t="s">
        <v>5770</v>
      </c>
      <c r="C2493" s="288" t="s">
        <v>6224</v>
      </c>
      <c r="D2493" s="289">
        <v>5.6115130999999998</v>
      </c>
      <c r="E2493" s="289">
        <v>8.0342458000000005E-2</v>
      </c>
      <c r="F2493" s="289">
        <v>4.9499815000000003E-2</v>
      </c>
      <c r="G2493" s="289">
        <v>5.5491215000000001E-4</v>
      </c>
      <c r="H2493" s="289">
        <v>2.9439728000000003E-4</v>
      </c>
      <c r="I2493" s="289">
        <v>4.7534266999999996E-3</v>
      </c>
      <c r="J2493" s="289">
        <v>2.1229220000000002E-3</v>
      </c>
      <c r="K2493" s="289">
        <v>1.8838433999999999E-5</v>
      </c>
      <c r="L2493" s="289">
        <v>1.0179051E-3</v>
      </c>
      <c r="M2493" s="289">
        <v>5.4916458000000001E-2</v>
      </c>
      <c r="N2493" s="289">
        <v>-5.2007999999999999E-2</v>
      </c>
      <c r="O2493" s="289">
        <v>5.47</v>
      </c>
      <c r="P2493" s="290">
        <f t="shared" si="496"/>
        <v>0.59512931851851847</v>
      </c>
      <c r="Q2493" s="294">
        <v>10.774274999999999</v>
      </c>
      <c r="R2493" s="294">
        <v>7.9190772999999997</v>
      </c>
      <c r="S2493" s="294">
        <v>2.4498229</v>
      </c>
      <c r="T2493" s="294">
        <v>6.7745461E-6</v>
      </c>
      <c r="U2493" s="294">
        <v>8.2335947000000007E-2</v>
      </c>
      <c r="V2493" s="294">
        <v>4.5957035E-2</v>
      </c>
      <c r="W2493" s="294">
        <v>0.27707506999999998</v>
      </c>
      <c r="X2493" s="289">
        <f t="shared" ref="X2493:X2541" si="501">SUM(Y2493:AA2493)</f>
        <v>5.8596696757943698E-2</v>
      </c>
      <c r="Y2493" s="289">
        <f t="shared" ref="Y2493:Y2541" si="502">SUM(AB2493:AG2493)</f>
        <v>2.71370073172E-2</v>
      </c>
      <c r="Z2493" s="289">
        <f t="shared" ref="Z2493:Z2541" si="503">SUM(AH2493:AP2493)</f>
        <v>1.1643372743243702E-2</v>
      </c>
      <c r="AA2493" s="289">
        <f t="shared" ref="AA2493:AA2541" si="504">SUM(AQ2493:AR2493)</f>
        <v>1.9816316697499999E-2</v>
      </c>
      <c r="AB2493" s="293">
        <v>1.6496317999999999E-2</v>
      </c>
      <c r="AC2493" s="293">
        <v>2.8112810000000002E-6</v>
      </c>
      <c r="AD2493" s="293">
        <v>6.8055861E-4</v>
      </c>
      <c r="AE2493" s="293">
        <v>3.7129342E-6</v>
      </c>
      <c r="AF2493" s="293">
        <v>9.8752951000000005E-3</v>
      </c>
      <c r="AG2493" s="293">
        <v>7.8311391999999995E-5</v>
      </c>
      <c r="AH2493" s="293">
        <v>1.0797016E-2</v>
      </c>
      <c r="AI2493" s="293">
        <v>7.9137558000000005E-5</v>
      </c>
      <c r="AJ2493" s="293">
        <v>4.0623988000000002E-6</v>
      </c>
      <c r="AK2493" s="293">
        <v>1.6693831000000001E-5</v>
      </c>
      <c r="AL2493" s="293">
        <v>5.8294721000000001E-7</v>
      </c>
      <c r="AM2493" s="293">
        <v>3.0532337000000002E-9</v>
      </c>
      <c r="AN2493" s="293">
        <v>1.0565586E-4</v>
      </c>
      <c r="AO2493" s="293">
        <v>9.0949695000000001E-5</v>
      </c>
      <c r="AP2493" s="293">
        <v>5.4927139999999997E-4</v>
      </c>
      <c r="AQ2493" s="293">
        <v>3.2336974999999999E-6</v>
      </c>
      <c r="AR2493" s="293">
        <v>1.9813082999999999E-2</v>
      </c>
      <c r="AT2493" s="193"/>
      <c r="AU2493" s="193"/>
      <c r="AV2493" s="193"/>
      <c r="AW2493" s="193"/>
      <c r="AX2493" s="193"/>
      <c r="AY2493" s="193"/>
      <c r="AZ2493" s="193"/>
      <c r="BA2493" s="193"/>
      <c r="BB2493" s="193"/>
      <c r="BC2493" s="193"/>
      <c r="BD2493" s="193"/>
      <c r="BE2493" s="315"/>
      <c r="BF2493" s="315"/>
      <c r="BG2493" s="315"/>
      <c r="BH2493" s="315"/>
      <c r="BI2493" s="315"/>
      <c r="BJ2493" s="315"/>
      <c r="BK2493" s="315"/>
    </row>
    <row r="2494" spans="1:63" x14ac:dyDescent="0.25">
      <c r="A2494" s="3"/>
      <c r="B2494" s="3" t="s">
        <v>5770</v>
      </c>
      <c r="C2494" s="48" t="s">
        <v>6225</v>
      </c>
      <c r="D2494" s="223">
        <v>0.13358389000000001</v>
      </c>
      <c r="E2494" s="223">
        <v>7.8787502999999995E-2</v>
      </c>
      <c r="F2494" s="223">
        <v>4.8032118999999998E-2</v>
      </c>
      <c r="G2494" s="223">
        <v>5.3355632000000005E-4</v>
      </c>
      <c r="H2494" s="223">
        <v>2.7940147E-4</v>
      </c>
      <c r="I2494" s="223">
        <v>4.6621190000000002E-3</v>
      </c>
      <c r="J2494" s="223">
        <v>1.9001841999999999E-3</v>
      </c>
      <c r="K2494" s="223">
        <v>1.8670661000000001E-5</v>
      </c>
      <c r="L2494" s="223">
        <v>1.0159927000000001E-3</v>
      </c>
      <c r="M2494" s="223">
        <v>5.0362346000000002E-2</v>
      </c>
      <c r="N2494" s="223">
        <v>-5.2007999999999999E-2</v>
      </c>
      <c r="O2494" s="223">
        <v>0</v>
      </c>
      <c r="P2494" s="227">
        <f t="shared" si="496"/>
        <v>0.58361113333333325</v>
      </c>
      <c r="Q2494" s="238">
        <v>10.703822000000001</v>
      </c>
      <c r="R2494" s="117">
        <v>7.7247826999999996</v>
      </c>
      <c r="S2494" s="117">
        <v>2.5562078000000001</v>
      </c>
      <c r="T2494" s="117">
        <v>6.4252527000000001E-6</v>
      </c>
      <c r="U2494" s="117">
        <v>8.5865786999999999E-2</v>
      </c>
      <c r="V2494" s="117">
        <v>4.7967165999999999E-2</v>
      </c>
      <c r="W2494" s="117">
        <v>0.28899258</v>
      </c>
      <c r="X2494" s="257">
        <f t="shared" si="501"/>
        <v>5.7228695569149092E-2</v>
      </c>
      <c r="Y2494" s="257">
        <f t="shared" si="502"/>
        <v>2.6490367067099996E-2</v>
      </c>
      <c r="Z2494" s="257">
        <f t="shared" si="503"/>
        <v>1.1406777414049099E-2</v>
      </c>
      <c r="AA2494" s="257">
        <f t="shared" si="504"/>
        <v>1.9331551087999999E-2</v>
      </c>
      <c r="AB2494" s="257">
        <v>1.6177014999999999E-2</v>
      </c>
      <c r="AC2494" s="257">
        <v>2.6527684999999999E-6</v>
      </c>
      <c r="AD2494" s="257">
        <v>6.7270595999999996E-4</v>
      </c>
      <c r="AE2494" s="257">
        <v>3.5293986E-6</v>
      </c>
      <c r="AF2494" s="257">
        <v>9.5527523E-3</v>
      </c>
      <c r="AG2494" s="257">
        <v>8.1711639999999995E-5</v>
      </c>
      <c r="AH2494" s="257">
        <v>1.0588024999999999E-2</v>
      </c>
      <c r="AI2494" s="257">
        <v>7.6938339999999998E-5</v>
      </c>
      <c r="AJ2494" s="257">
        <v>3.9205935999999999E-6</v>
      </c>
      <c r="AK2494" s="257">
        <v>1.5965079999999999E-5</v>
      </c>
      <c r="AL2494" s="257">
        <v>5.7089209000000001E-7</v>
      </c>
      <c r="AM2494" s="257">
        <v>2.9773590999999999E-9</v>
      </c>
      <c r="AN2494" s="257">
        <v>1.0982122999999999E-4</v>
      </c>
      <c r="AO2494" s="257">
        <v>9.0463211000000002E-5</v>
      </c>
      <c r="AP2494" s="257">
        <v>5.2107008999999996E-4</v>
      </c>
      <c r="AQ2494" s="257">
        <v>3.2450880000000002E-6</v>
      </c>
      <c r="AR2494" s="257">
        <v>1.9328306E-2</v>
      </c>
      <c r="AT2494" s="193"/>
      <c r="AU2494" s="193"/>
      <c r="AV2494" s="193"/>
      <c r="AW2494" s="193"/>
      <c r="AX2494" s="193"/>
      <c r="AY2494" s="193"/>
      <c r="AZ2494" s="193"/>
      <c r="BA2494" s="193"/>
      <c r="BB2494" s="193"/>
      <c r="BC2494" s="193"/>
      <c r="BD2494" s="193"/>
      <c r="BE2494" s="315"/>
      <c r="BF2494" s="315"/>
      <c r="BG2494" s="315"/>
      <c r="BH2494" s="315"/>
      <c r="BI2494" s="315"/>
      <c r="BJ2494" s="315"/>
      <c r="BK2494" s="315"/>
    </row>
    <row r="2495" spans="1:63" x14ac:dyDescent="0.25">
      <c r="A2495" s="3"/>
      <c r="B2495" s="3" t="s">
        <v>5770</v>
      </c>
      <c r="C2495" s="48" t="s">
        <v>6226</v>
      </c>
      <c r="D2495" s="223">
        <v>1.5735839</v>
      </c>
      <c r="E2495" s="223">
        <v>7.8787502999999995E-2</v>
      </c>
      <c r="F2495" s="223">
        <v>4.8032118999999998E-2</v>
      </c>
      <c r="G2495" s="223">
        <v>5.3355632000000005E-4</v>
      </c>
      <c r="H2495" s="223">
        <v>2.7940147E-4</v>
      </c>
      <c r="I2495" s="223">
        <v>4.6621190000000002E-3</v>
      </c>
      <c r="J2495" s="223">
        <v>1.9001841999999999E-3</v>
      </c>
      <c r="K2495" s="223">
        <v>1.8670661000000001E-5</v>
      </c>
      <c r="L2495" s="223">
        <v>1.0159927000000001E-3</v>
      </c>
      <c r="M2495" s="223">
        <v>5.0362346000000002E-2</v>
      </c>
      <c r="N2495" s="223">
        <v>-5.2007999999999999E-2</v>
      </c>
      <c r="O2495" s="223">
        <v>1.44</v>
      </c>
      <c r="P2495" s="227">
        <f t="shared" si="496"/>
        <v>0.58361113333333325</v>
      </c>
      <c r="Q2495" s="238">
        <v>10.703822000000001</v>
      </c>
      <c r="R2495" s="117">
        <v>7.7247826999999996</v>
      </c>
      <c r="S2495" s="117">
        <v>2.5562078000000001</v>
      </c>
      <c r="T2495" s="117">
        <v>6.4252527000000001E-6</v>
      </c>
      <c r="U2495" s="117">
        <v>8.5865786999999999E-2</v>
      </c>
      <c r="V2495" s="117">
        <v>4.7967165999999999E-2</v>
      </c>
      <c r="W2495" s="117">
        <v>0.28899258</v>
      </c>
      <c r="X2495" s="257">
        <f t="shared" si="501"/>
        <v>5.7228695569149092E-2</v>
      </c>
      <c r="Y2495" s="257">
        <f t="shared" si="502"/>
        <v>2.6490367067099996E-2</v>
      </c>
      <c r="Z2495" s="257">
        <f t="shared" si="503"/>
        <v>1.1406777414049099E-2</v>
      </c>
      <c r="AA2495" s="257">
        <f t="shared" si="504"/>
        <v>1.9331551087999999E-2</v>
      </c>
      <c r="AB2495" s="257">
        <v>1.6177014999999999E-2</v>
      </c>
      <c r="AC2495" s="257">
        <v>2.6527684999999999E-6</v>
      </c>
      <c r="AD2495" s="257">
        <v>6.7270595999999996E-4</v>
      </c>
      <c r="AE2495" s="257">
        <v>3.5293986E-6</v>
      </c>
      <c r="AF2495" s="257">
        <v>9.5527523E-3</v>
      </c>
      <c r="AG2495" s="257">
        <v>8.1711639999999995E-5</v>
      </c>
      <c r="AH2495" s="257">
        <v>1.0588024999999999E-2</v>
      </c>
      <c r="AI2495" s="257">
        <v>7.6938339999999998E-5</v>
      </c>
      <c r="AJ2495" s="257">
        <v>3.9205935999999999E-6</v>
      </c>
      <c r="AK2495" s="257">
        <v>1.5965079999999999E-5</v>
      </c>
      <c r="AL2495" s="257">
        <v>5.7089209000000001E-7</v>
      </c>
      <c r="AM2495" s="257">
        <v>2.9773590999999999E-9</v>
      </c>
      <c r="AN2495" s="257">
        <v>1.0982122999999999E-4</v>
      </c>
      <c r="AO2495" s="257">
        <v>9.0463211000000002E-5</v>
      </c>
      <c r="AP2495" s="257">
        <v>5.2107008999999996E-4</v>
      </c>
      <c r="AQ2495" s="257">
        <v>3.2450880000000002E-6</v>
      </c>
      <c r="AR2495" s="257">
        <v>1.9328306E-2</v>
      </c>
      <c r="AT2495" s="193"/>
      <c r="AU2495" s="193"/>
      <c r="AV2495" s="193"/>
      <c r="AW2495" s="193"/>
      <c r="AX2495" s="193"/>
      <c r="AY2495" s="193"/>
      <c r="AZ2495" s="193"/>
      <c r="BA2495" s="193"/>
      <c r="BB2495" s="193"/>
      <c r="BC2495" s="193"/>
      <c r="BD2495" s="193"/>
      <c r="BE2495" s="315"/>
      <c r="BF2495" s="315"/>
      <c r="BG2495" s="315"/>
      <c r="BH2495" s="315"/>
      <c r="BI2495" s="315"/>
      <c r="BJ2495" s="315"/>
      <c r="BK2495" s="315"/>
    </row>
    <row r="2496" spans="1:63" x14ac:dyDescent="0.25">
      <c r="A2496" s="3"/>
      <c r="B2496" s="3" t="s">
        <v>5770</v>
      </c>
      <c r="C2496" s="48" t="s">
        <v>6227</v>
      </c>
      <c r="D2496" s="223">
        <v>7.3235839</v>
      </c>
      <c r="E2496" s="223">
        <v>7.8787502999999995E-2</v>
      </c>
      <c r="F2496" s="223">
        <v>4.8032118999999998E-2</v>
      </c>
      <c r="G2496" s="223">
        <v>5.3355632000000005E-4</v>
      </c>
      <c r="H2496" s="223">
        <v>2.7940147E-4</v>
      </c>
      <c r="I2496" s="223">
        <v>4.6621190000000002E-3</v>
      </c>
      <c r="J2496" s="223">
        <v>1.9001841999999999E-3</v>
      </c>
      <c r="K2496" s="223">
        <v>1.8670661000000001E-5</v>
      </c>
      <c r="L2496" s="223">
        <v>1.0159927000000001E-3</v>
      </c>
      <c r="M2496" s="223">
        <v>5.0362346000000002E-2</v>
      </c>
      <c r="N2496" s="223">
        <v>-5.2007999999999999E-2</v>
      </c>
      <c r="O2496" s="223">
        <v>7.19</v>
      </c>
      <c r="P2496" s="227">
        <f t="shared" si="496"/>
        <v>0.58361113333333325</v>
      </c>
      <c r="Q2496" s="238">
        <v>10.703822000000001</v>
      </c>
      <c r="R2496" s="117">
        <v>7.7247826999999996</v>
      </c>
      <c r="S2496" s="117">
        <v>2.5562078000000001</v>
      </c>
      <c r="T2496" s="117">
        <v>6.4252527000000001E-6</v>
      </c>
      <c r="U2496" s="117">
        <v>8.5865786999999999E-2</v>
      </c>
      <c r="V2496" s="117">
        <v>4.7967165999999999E-2</v>
      </c>
      <c r="W2496" s="117">
        <v>0.28899258</v>
      </c>
      <c r="X2496" s="257">
        <f t="shared" si="501"/>
        <v>5.7228695569149092E-2</v>
      </c>
      <c r="Y2496" s="257">
        <f t="shared" si="502"/>
        <v>2.6490367067099996E-2</v>
      </c>
      <c r="Z2496" s="257">
        <f t="shared" si="503"/>
        <v>1.1406777414049099E-2</v>
      </c>
      <c r="AA2496" s="257">
        <f t="shared" si="504"/>
        <v>1.9331551087999999E-2</v>
      </c>
      <c r="AB2496" s="257">
        <v>1.6177014999999999E-2</v>
      </c>
      <c r="AC2496" s="257">
        <v>2.6527684999999999E-6</v>
      </c>
      <c r="AD2496" s="257">
        <v>6.7270595999999996E-4</v>
      </c>
      <c r="AE2496" s="257">
        <v>3.5293986E-6</v>
      </c>
      <c r="AF2496" s="257">
        <v>9.5527523E-3</v>
      </c>
      <c r="AG2496" s="257">
        <v>8.1711639999999995E-5</v>
      </c>
      <c r="AH2496" s="257">
        <v>1.0588024999999999E-2</v>
      </c>
      <c r="AI2496" s="257">
        <v>7.6938339999999998E-5</v>
      </c>
      <c r="AJ2496" s="257">
        <v>3.9205935999999999E-6</v>
      </c>
      <c r="AK2496" s="257">
        <v>1.5965079999999999E-5</v>
      </c>
      <c r="AL2496" s="257">
        <v>5.7089209000000001E-7</v>
      </c>
      <c r="AM2496" s="257">
        <v>2.9773590999999999E-9</v>
      </c>
      <c r="AN2496" s="257">
        <v>1.0982122999999999E-4</v>
      </c>
      <c r="AO2496" s="257">
        <v>9.0463211000000002E-5</v>
      </c>
      <c r="AP2496" s="257">
        <v>5.2107008999999996E-4</v>
      </c>
      <c r="AQ2496" s="257">
        <v>3.2450880000000002E-6</v>
      </c>
      <c r="AR2496" s="257">
        <v>1.9328306E-2</v>
      </c>
      <c r="AT2496" s="193"/>
      <c r="AU2496" s="193"/>
      <c r="AV2496" s="193"/>
      <c r="AW2496" s="193"/>
      <c r="AX2496" s="193"/>
      <c r="AY2496" s="193"/>
      <c r="AZ2496" s="193"/>
      <c r="BA2496" s="193"/>
      <c r="BB2496" s="193"/>
      <c r="BC2496" s="193"/>
      <c r="BD2496" s="193"/>
      <c r="BE2496" s="315"/>
      <c r="BF2496" s="315"/>
      <c r="BG2496" s="315"/>
      <c r="BH2496" s="315"/>
      <c r="BI2496" s="315"/>
      <c r="BJ2496" s="315"/>
      <c r="BK2496" s="315"/>
    </row>
    <row r="2497" spans="1:151" x14ac:dyDescent="0.25">
      <c r="A2497" s="3"/>
      <c r="B2497" s="3" t="s">
        <v>5770</v>
      </c>
      <c r="C2497" s="48" t="s">
        <v>6228</v>
      </c>
      <c r="D2497" s="223">
        <v>0.18325722999999999</v>
      </c>
      <c r="E2497" s="223">
        <v>8.9801702999999997E-2</v>
      </c>
      <c r="F2497" s="223">
        <v>6.9815667999999997E-2</v>
      </c>
      <c r="G2497" s="223">
        <v>8.4072425000000003E-4</v>
      </c>
      <c r="H2497" s="223">
        <v>3.6017192999999997E-4</v>
      </c>
      <c r="I2497" s="223">
        <v>5.9159303999999999E-3</v>
      </c>
      <c r="J2497" s="223">
        <v>1.7618724E-3</v>
      </c>
      <c r="K2497" s="223">
        <v>2.4572898000000001E-5</v>
      </c>
      <c r="L2497" s="223">
        <v>1.3132521E-3</v>
      </c>
      <c r="M2497" s="223">
        <v>6.5431332999999994E-2</v>
      </c>
      <c r="N2497" s="223">
        <v>-5.2007999999999999E-2</v>
      </c>
      <c r="O2497" s="223">
        <v>0</v>
      </c>
      <c r="P2497" s="227">
        <f t="shared" si="496"/>
        <v>0.66519779999999995</v>
      </c>
      <c r="Q2497" s="238">
        <v>11.984211</v>
      </c>
      <c r="R2497" s="117">
        <v>8.9231668000000006</v>
      </c>
      <c r="S2497" s="117">
        <v>2.6262086999999998</v>
      </c>
      <c r="T2497" s="117">
        <v>8.1374452000000007E-6</v>
      </c>
      <c r="U2497" s="117">
        <v>8.8475135999999996E-2</v>
      </c>
      <c r="V2497" s="117">
        <v>4.9300551999999997E-2</v>
      </c>
      <c r="W2497" s="117">
        <v>0.29705111000000001</v>
      </c>
      <c r="X2497" s="257">
        <f t="shared" si="501"/>
        <v>6.8590420462618401E-2</v>
      </c>
      <c r="Y2497" s="257">
        <f t="shared" si="502"/>
        <v>3.3144815737000004E-2</v>
      </c>
      <c r="Z2497" s="257">
        <f t="shared" si="503"/>
        <v>1.3117487967918399E-2</v>
      </c>
      <c r="AA2497" s="257">
        <f t="shared" si="504"/>
        <v>2.2328116757699999E-2</v>
      </c>
      <c r="AB2497" s="257">
        <v>1.8438540999999999E-2</v>
      </c>
      <c r="AC2497" s="257">
        <v>3.0899930000000001E-6</v>
      </c>
      <c r="AD2497" s="257">
        <v>9.2772065000000005E-4</v>
      </c>
      <c r="AE2497" s="257">
        <v>4.9261810000000001E-6</v>
      </c>
      <c r="AF2497" s="257">
        <v>1.368659E-2</v>
      </c>
      <c r="AG2497" s="257">
        <v>8.3947912999999999E-5</v>
      </c>
      <c r="AH2497" s="257">
        <v>1.2068265E-2</v>
      </c>
      <c r="AI2497" s="257">
        <v>1.1242651000000001E-4</v>
      </c>
      <c r="AJ2497" s="257">
        <v>6.3839362999999999E-6</v>
      </c>
      <c r="AK2497" s="257">
        <v>1.7310885999999999E-5</v>
      </c>
      <c r="AL2497" s="257">
        <v>7.9928019999999998E-7</v>
      </c>
      <c r="AM2497" s="257">
        <v>4.3454184000000004E-9</v>
      </c>
      <c r="AN2497" s="257">
        <v>1.1485409E-4</v>
      </c>
      <c r="AO2497" s="257">
        <v>1.158483E-4</v>
      </c>
      <c r="AP2497" s="257">
        <v>6.8159562000000003E-4</v>
      </c>
      <c r="AQ2497" s="257">
        <v>4.1037576999999999E-6</v>
      </c>
      <c r="AR2497" s="257">
        <v>2.2324013E-2</v>
      </c>
      <c r="AT2497" s="193"/>
      <c r="AU2497" s="193"/>
      <c r="AV2497" s="193"/>
      <c r="AW2497" s="193"/>
      <c r="AX2497" s="193"/>
      <c r="AY2497" s="193"/>
      <c r="AZ2497" s="193"/>
      <c r="BA2497" s="193"/>
      <c r="BB2497" s="193"/>
      <c r="BC2497" s="193"/>
      <c r="BD2497" s="193"/>
      <c r="BE2497" s="315"/>
      <c r="BF2497" s="315"/>
      <c r="BG2497" s="315"/>
      <c r="BH2497" s="315"/>
      <c r="BI2497" s="315"/>
      <c r="BJ2497" s="315"/>
      <c r="BK2497" s="315"/>
    </row>
    <row r="2498" spans="1:151" x14ac:dyDescent="0.25">
      <c r="A2498" s="3"/>
      <c r="B2498" s="3" t="s">
        <v>5770</v>
      </c>
      <c r="C2498" s="48" t="s">
        <v>6229</v>
      </c>
      <c r="D2498" s="223">
        <v>2.2232571999999999</v>
      </c>
      <c r="E2498" s="223">
        <v>8.9801702999999997E-2</v>
      </c>
      <c r="F2498" s="223">
        <v>6.9815667999999997E-2</v>
      </c>
      <c r="G2498" s="223">
        <v>8.4072425000000003E-4</v>
      </c>
      <c r="H2498" s="223">
        <v>3.6017192999999997E-4</v>
      </c>
      <c r="I2498" s="223">
        <v>5.9159303999999999E-3</v>
      </c>
      <c r="J2498" s="223">
        <v>1.7618724E-3</v>
      </c>
      <c r="K2498" s="223">
        <v>2.4572898000000001E-5</v>
      </c>
      <c r="L2498" s="223">
        <v>1.3132521E-3</v>
      </c>
      <c r="M2498" s="223">
        <v>6.5431332999999994E-2</v>
      </c>
      <c r="N2498" s="223">
        <v>-5.2007999999999999E-2</v>
      </c>
      <c r="O2498" s="223">
        <v>2.04</v>
      </c>
      <c r="P2498" s="227">
        <f t="shared" si="496"/>
        <v>0.66519779999999995</v>
      </c>
      <c r="Q2498" s="238">
        <v>11.984211</v>
      </c>
      <c r="R2498" s="117">
        <v>8.9231668000000006</v>
      </c>
      <c r="S2498" s="117">
        <v>2.6262086999999998</v>
      </c>
      <c r="T2498" s="117">
        <v>8.1374452000000007E-6</v>
      </c>
      <c r="U2498" s="117">
        <v>8.8475135999999996E-2</v>
      </c>
      <c r="V2498" s="117">
        <v>4.9300551999999997E-2</v>
      </c>
      <c r="W2498" s="117">
        <v>0.29705111000000001</v>
      </c>
      <c r="X2498" s="257">
        <f t="shared" si="501"/>
        <v>6.8590420462618401E-2</v>
      </c>
      <c r="Y2498" s="257">
        <f t="shared" si="502"/>
        <v>3.3144815737000004E-2</v>
      </c>
      <c r="Z2498" s="257">
        <f t="shared" si="503"/>
        <v>1.3117487967918399E-2</v>
      </c>
      <c r="AA2498" s="257">
        <f t="shared" si="504"/>
        <v>2.2328116757699999E-2</v>
      </c>
      <c r="AB2498" s="257">
        <v>1.8438540999999999E-2</v>
      </c>
      <c r="AC2498" s="257">
        <v>3.0899930000000001E-6</v>
      </c>
      <c r="AD2498" s="257">
        <v>9.2772065000000005E-4</v>
      </c>
      <c r="AE2498" s="257">
        <v>4.9261810000000001E-6</v>
      </c>
      <c r="AF2498" s="257">
        <v>1.368659E-2</v>
      </c>
      <c r="AG2498" s="257">
        <v>8.3947912999999999E-5</v>
      </c>
      <c r="AH2498" s="257">
        <v>1.2068265E-2</v>
      </c>
      <c r="AI2498" s="257">
        <v>1.1242651000000001E-4</v>
      </c>
      <c r="AJ2498" s="257">
        <v>6.3839362999999999E-6</v>
      </c>
      <c r="AK2498" s="257">
        <v>1.7310885999999999E-5</v>
      </c>
      <c r="AL2498" s="257">
        <v>7.9928019999999998E-7</v>
      </c>
      <c r="AM2498" s="257">
        <v>4.3454184000000004E-9</v>
      </c>
      <c r="AN2498" s="257">
        <v>1.1485409E-4</v>
      </c>
      <c r="AO2498" s="257">
        <v>1.158483E-4</v>
      </c>
      <c r="AP2498" s="257">
        <v>6.8159562000000003E-4</v>
      </c>
      <c r="AQ2498" s="257">
        <v>4.1037576999999999E-6</v>
      </c>
      <c r="AR2498" s="257">
        <v>2.2324013E-2</v>
      </c>
      <c r="AT2498" s="193"/>
      <c r="AU2498" s="193"/>
      <c r="AV2498" s="193"/>
      <c r="AW2498" s="193"/>
      <c r="AX2498" s="193"/>
      <c r="AY2498" s="193"/>
      <c r="AZ2498" s="193"/>
      <c r="BA2498" s="193"/>
      <c r="BB2498" s="193"/>
      <c r="BC2498" s="193"/>
      <c r="BD2498" s="193"/>
      <c r="BE2498" s="315"/>
      <c r="BF2498" s="315"/>
      <c r="BG2498" s="315"/>
      <c r="BH2498" s="315"/>
      <c r="BI2498" s="315"/>
      <c r="BJ2498" s="315"/>
      <c r="BK2498" s="315"/>
    </row>
    <row r="2499" spans="1:151" x14ac:dyDescent="0.25">
      <c r="A2499" s="3"/>
      <c r="B2499" s="3" t="s">
        <v>5770</v>
      </c>
      <c r="C2499" s="48" t="s">
        <v>6230</v>
      </c>
      <c r="D2499" s="223">
        <v>10.403257</v>
      </c>
      <c r="E2499" s="223">
        <v>8.9801702999999997E-2</v>
      </c>
      <c r="F2499" s="223">
        <v>6.9815667999999997E-2</v>
      </c>
      <c r="G2499" s="223">
        <v>8.4072425000000003E-4</v>
      </c>
      <c r="H2499" s="223">
        <v>3.6017192999999997E-4</v>
      </c>
      <c r="I2499" s="223">
        <v>5.9159303999999999E-3</v>
      </c>
      <c r="J2499" s="223">
        <v>1.7618724E-3</v>
      </c>
      <c r="K2499" s="223">
        <v>2.4572898000000001E-5</v>
      </c>
      <c r="L2499" s="223">
        <v>1.3132521E-3</v>
      </c>
      <c r="M2499" s="223">
        <v>6.5431332999999994E-2</v>
      </c>
      <c r="N2499" s="223">
        <v>-5.2007999999999999E-2</v>
      </c>
      <c r="O2499" s="223">
        <v>10.220000000000001</v>
      </c>
      <c r="P2499" s="227">
        <f t="shared" si="496"/>
        <v>0.66519779999999995</v>
      </c>
      <c r="Q2499" s="238">
        <v>11.984211</v>
      </c>
      <c r="R2499" s="117">
        <v>8.9231668000000006</v>
      </c>
      <c r="S2499" s="117">
        <v>2.6262086999999998</v>
      </c>
      <c r="T2499" s="117">
        <v>8.1374452000000007E-6</v>
      </c>
      <c r="U2499" s="117">
        <v>8.8475135999999996E-2</v>
      </c>
      <c r="V2499" s="117">
        <v>4.9300551999999997E-2</v>
      </c>
      <c r="W2499" s="117">
        <v>0.29705111000000001</v>
      </c>
      <c r="X2499" s="257">
        <f t="shared" si="501"/>
        <v>6.8590420462618401E-2</v>
      </c>
      <c r="Y2499" s="257">
        <f t="shared" si="502"/>
        <v>3.3144815737000004E-2</v>
      </c>
      <c r="Z2499" s="257">
        <f t="shared" si="503"/>
        <v>1.3117487967918399E-2</v>
      </c>
      <c r="AA2499" s="257">
        <f t="shared" si="504"/>
        <v>2.2328116757699999E-2</v>
      </c>
      <c r="AB2499" s="257">
        <v>1.8438540999999999E-2</v>
      </c>
      <c r="AC2499" s="257">
        <v>3.0899930000000001E-6</v>
      </c>
      <c r="AD2499" s="257">
        <v>9.2772065000000005E-4</v>
      </c>
      <c r="AE2499" s="257">
        <v>4.9261810000000001E-6</v>
      </c>
      <c r="AF2499" s="257">
        <v>1.368659E-2</v>
      </c>
      <c r="AG2499" s="257">
        <v>8.3947912999999999E-5</v>
      </c>
      <c r="AH2499" s="257">
        <v>1.2068265E-2</v>
      </c>
      <c r="AI2499" s="257">
        <v>1.1242651000000001E-4</v>
      </c>
      <c r="AJ2499" s="257">
        <v>6.3839362999999999E-6</v>
      </c>
      <c r="AK2499" s="257">
        <v>1.7310885999999999E-5</v>
      </c>
      <c r="AL2499" s="257">
        <v>7.9928019999999998E-7</v>
      </c>
      <c r="AM2499" s="257">
        <v>4.3454184000000004E-9</v>
      </c>
      <c r="AN2499" s="257">
        <v>1.1485409E-4</v>
      </c>
      <c r="AO2499" s="257">
        <v>1.158483E-4</v>
      </c>
      <c r="AP2499" s="257">
        <v>6.8159562000000003E-4</v>
      </c>
      <c r="AQ2499" s="257">
        <v>4.1037576999999999E-6</v>
      </c>
      <c r="AR2499" s="257">
        <v>2.2324013E-2</v>
      </c>
      <c r="AT2499" s="193"/>
      <c r="AU2499" s="193"/>
      <c r="AV2499" s="193"/>
      <c r="AW2499" s="193"/>
      <c r="AX2499" s="193"/>
      <c r="AY2499" s="193"/>
      <c r="AZ2499" s="193"/>
      <c r="BA2499" s="193"/>
      <c r="BB2499" s="193"/>
      <c r="BC2499" s="193"/>
      <c r="BD2499" s="193"/>
      <c r="BE2499" s="315"/>
      <c r="BF2499" s="315"/>
      <c r="BG2499" s="315"/>
      <c r="BH2499" s="315"/>
      <c r="BI2499" s="315"/>
      <c r="BJ2499" s="315"/>
      <c r="BK2499" s="315"/>
      <c r="ES2499" s="50"/>
      <c r="ET2499" s="50"/>
      <c r="EU2499" s="50"/>
    </row>
    <row r="2500" spans="1:151" x14ac:dyDescent="0.25">
      <c r="A2500" s="3"/>
      <c r="B2500" s="3" t="s">
        <v>5770</v>
      </c>
      <c r="C2500" s="48" t="s">
        <v>6231</v>
      </c>
      <c r="D2500" s="223">
        <v>0.10723354</v>
      </c>
      <c r="E2500" s="223">
        <v>6.9882706000000003E-2</v>
      </c>
      <c r="F2500" s="223">
        <v>4.0213568999999998E-2</v>
      </c>
      <c r="G2500" s="223">
        <v>4.3505669999999998E-4</v>
      </c>
      <c r="H2500" s="223">
        <v>2.3744955999999999E-4</v>
      </c>
      <c r="I2500" s="223">
        <v>4.0497405999999998E-3</v>
      </c>
      <c r="J2500" s="223">
        <v>1.6564231E-3</v>
      </c>
      <c r="K2500" s="223">
        <v>1.6185171999999999E-5</v>
      </c>
      <c r="L2500" s="223">
        <v>8.8752128000000002E-4</v>
      </c>
      <c r="M2500" s="223">
        <v>4.1862887000000001E-2</v>
      </c>
      <c r="N2500" s="223">
        <v>-5.2007999999999999E-2</v>
      </c>
      <c r="O2500" s="223">
        <v>0</v>
      </c>
      <c r="P2500" s="227">
        <f t="shared" si="496"/>
        <v>0.51764967407407403</v>
      </c>
      <c r="Q2500" s="238">
        <v>9.5906027999999992</v>
      </c>
      <c r="R2500" s="117">
        <v>6.8152743999999998</v>
      </c>
      <c r="S2500" s="117">
        <v>2.3815184999999999</v>
      </c>
      <c r="T2500" s="117">
        <v>5.4791246000000001E-6</v>
      </c>
      <c r="U2500" s="117">
        <v>7.9940595000000003E-2</v>
      </c>
      <c r="V2500" s="117">
        <v>4.4692761999999997E-2</v>
      </c>
      <c r="W2500" s="117">
        <v>0.26917111999999999</v>
      </c>
      <c r="X2500" s="257">
        <f t="shared" si="501"/>
        <v>5.0170166320447594E-2</v>
      </c>
      <c r="Y2500" s="257">
        <f t="shared" si="502"/>
        <v>2.3018010735299996E-2</v>
      </c>
      <c r="Z2500" s="257">
        <f t="shared" si="503"/>
        <v>1.00956507256476E-2</v>
      </c>
      <c r="AA2500" s="257">
        <f t="shared" si="504"/>
        <v>1.7056504859499999E-2</v>
      </c>
      <c r="AB2500" s="257">
        <v>1.4348619999999999E-2</v>
      </c>
      <c r="AC2500" s="257">
        <v>2.2938858999999999E-6</v>
      </c>
      <c r="AD2500" s="257">
        <v>5.7627396000000004E-4</v>
      </c>
      <c r="AE2500" s="257">
        <v>2.9485734000000001E-6</v>
      </c>
      <c r="AF2500" s="257">
        <v>8.0117468000000004E-3</v>
      </c>
      <c r="AG2500" s="257">
        <v>7.6127515999999996E-5</v>
      </c>
      <c r="AH2500" s="257">
        <v>9.3913130999999997E-3</v>
      </c>
      <c r="AI2500" s="257">
        <v>6.4400628000000005E-5</v>
      </c>
      <c r="AJ2500" s="257">
        <v>3.1744907E-6</v>
      </c>
      <c r="AK2500" s="257">
        <v>1.4093619E-5</v>
      </c>
      <c r="AL2500" s="257">
        <v>4.8483071000000002E-7</v>
      </c>
      <c r="AM2500" s="257">
        <v>2.4972376E-9</v>
      </c>
      <c r="AN2500" s="257">
        <v>1.0183822E-4</v>
      </c>
      <c r="AO2500" s="257">
        <v>7.9030720000000004E-5</v>
      </c>
      <c r="AP2500" s="257">
        <v>4.4131261999999998E-4</v>
      </c>
      <c r="AQ2500" s="257">
        <v>2.8558595000000001E-6</v>
      </c>
      <c r="AR2500" s="257">
        <v>1.7053649000000001E-2</v>
      </c>
      <c r="AT2500" s="193"/>
      <c r="AU2500" s="193"/>
      <c r="AV2500" s="193"/>
      <c r="AW2500" s="193"/>
      <c r="AX2500" s="193"/>
      <c r="AY2500" s="193"/>
      <c r="AZ2500" s="193"/>
      <c r="BA2500" s="193"/>
      <c r="BB2500" s="193"/>
      <c r="BC2500" s="193"/>
      <c r="BD2500" s="193"/>
      <c r="BE2500" s="315"/>
      <c r="BF2500" s="315"/>
      <c r="BG2500" s="315"/>
      <c r="BH2500" s="315"/>
      <c r="BI2500" s="315"/>
      <c r="BJ2500" s="315"/>
      <c r="BK2500" s="315"/>
    </row>
    <row r="2501" spans="1:151" x14ac:dyDescent="0.25">
      <c r="A2501" s="3"/>
      <c r="B2501" s="3" t="s">
        <v>5770</v>
      </c>
      <c r="C2501" s="48" t="s">
        <v>6232</v>
      </c>
      <c r="D2501" s="223">
        <v>0.85723353999999996</v>
      </c>
      <c r="E2501" s="223">
        <v>6.9882706000000003E-2</v>
      </c>
      <c r="F2501" s="223">
        <v>4.0213568999999998E-2</v>
      </c>
      <c r="G2501" s="223">
        <v>4.3505669999999998E-4</v>
      </c>
      <c r="H2501" s="223">
        <v>2.3744955999999999E-4</v>
      </c>
      <c r="I2501" s="223">
        <v>4.0497405999999998E-3</v>
      </c>
      <c r="J2501" s="223">
        <v>1.6564231E-3</v>
      </c>
      <c r="K2501" s="223">
        <v>1.6185171999999999E-5</v>
      </c>
      <c r="L2501" s="223">
        <v>8.8752128000000002E-4</v>
      </c>
      <c r="M2501" s="223">
        <v>4.1862887000000001E-2</v>
      </c>
      <c r="N2501" s="223">
        <v>-5.2007999999999999E-2</v>
      </c>
      <c r="O2501" s="223">
        <v>0.75</v>
      </c>
      <c r="P2501" s="227">
        <f t="shared" si="496"/>
        <v>0.51764967407407403</v>
      </c>
      <c r="Q2501" s="238">
        <v>9.5906027999999992</v>
      </c>
      <c r="R2501" s="117">
        <v>6.8152743999999998</v>
      </c>
      <c r="S2501" s="117">
        <v>2.3815184999999999</v>
      </c>
      <c r="T2501" s="117">
        <v>5.4791246000000001E-6</v>
      </c>
      <c r="U2501" s="117">
        <v>7.9940595000000003E-2</v>
      </c>
      <c r="V2501" s="117">
        <v>4.4692761999999997E-2</v>
      </c>
      <c r="W2501" s="117">
        <v>0.26917111999999999</v>
      </c>
      <c r="X2501" s="257">
        <f t="shared" si="501"/>
        <v>5.0170166320447594E-2</v>
      </c>
      <c r="Y2501" s="257">
        <f t="shared" si="502"/>
        <v>2.3018010735299996E-2</v>
      </c>
      <c r="Z2501" s="257">
        <f t="shared" si="503"/>
        <v>1.00956507256476E-2</v>
      </c>
      <c r="AA2501" s="257">
        <f t="shared" si="504"/>
        <v>1.7056504859499999E-2</v>
      </c>
      <c r="AB2501" s="257">
        <v>1.4348619999999999E-2</v>
      </c>
      <c r="AC2501" s="257">
        <v>2.2938858999999999E-6</v>
      </c>
      <c r="AD2501" s="257">
        <v>5.7627396000000004E-4</v>
      </c>
      <c r="AE2501" s="257">
        <v>2.9485734000000001E-6</v>
      </c>
      <c r="AF2501" s="257">
        <v>8.0117468000000004E-3</v>
      </c>
      <c r="AG2501" s="257">
        <v>7.6127515999999996E-5</v>
      </c>
      <c r="AH2501" s="257">
        <v>9.3913130999999997E-3</v>
      </c>
      <c r="AI2501" s="257">
        <v>6.4400628000000005E-5</v>
      </c>
      <c r="AJ2501" s="257">
        <v>3.1744907E-6</v>
      </c>
      <c r="AK2501" s="257">
        <v>1.4093619E-5</v>
      </c>
      <c r="AL2501" s="257">
        <v>4.8483071000000002E-7</v>
      </c>
      <c r="AM2501" s="257">
        <v>2.4972376E-9</v>
      </c>
      <c r="AN2501" s="257">
        <v>1.0183822E-4</v>
      </c>
      <c r="AO2501" s="257">
        <v>7.9030720000000004E-5</v>
      </c>
      <c r="AP2501" s="257">
        <v>4.4131261999999998E-4</v>
      </c>
      <c r="AQ2501" s="257">
        <v>2.8558595000000001E-6</v>
      </c>
      <c r="AR2501" s="257">
        <v>1.7053649000000001E-2</v>
      </c>
      <c r="AT2501" s="193"/>
      <c r="AU2501" s="193"/>
      <c r="AV2501" s="193"/>
      <c r="AW2501" s="193"/>
      <c r="AX2501" s="193"/>
      <c r="AY2501" s="193"/>
      <c r="AZ2501" s="193"/>
      <c r="BA2501" s="193"/>
      <c r="BB2501" s="193"/>
      <c r="BC2501" s="193"/>
      <c r="BD2501" s="193"/>
      <c r="BE2501" s="315"/>
      <c r="BF2501" s="315"/>
      <c r="BG2501" s="315"/>
      <c r="BH2501" s="315"/>
      <c r="BI2501" s="315"/>
      <c r="BJ2501" s="315"/>
      <c r="BK2501" s="315"/>
    </row>
    <row r="2502" spans="1:151" x14ac:dyDescent="0.25">
      <c r="A2502" s="3"/>
      <c r="B2502" s="3" t="s">
        <v>5770</v>
      </c>
      <c r="C2502" s="48" t="s">
        <v>6233</v>
      </c>
      <c r="D2502" s="223">
        <v>3.8372335</v>
      </c>
      <c r="E2502" s="223">
        <v>6.9882706000000003E-2</v>
      </c>
      <c r="F2502" s="223">
        <v>4.0213568999999998E-2</v>
      </c>
      <c r="G2502" s="223">
        <v>4.3505669999999998E-4</v>
      </c>
      <c r="H2502" s="223">
        <v>2.3744955999999999E-4</v>
      </c>
      <c r="I2502" s="223">
        <v>4.0497405999999998E-3</v>
      </c>
      <c r="J2502" s="223">
        <v>1.6564231E-3</v>
      </c>
      <c r="K2502" s="223">
        <v>1.6185171999999999E-5</v>
      </c>
      <c r="L2502" s="223">
        <v>8.8752128000000002E-4</v>
      </c>
      <c r="M2502" s="223">
        <v>4.1862887000000001E-2</v>
      </c>
      <c r="N2502" s="223">
        <v>-5.2007999999999999E-2</v>
      </c>
      <c r="O2502" s="223">
        <v>3.73</v>
      </c>
      <c r="P2502" s="227">
        <f t="shared" si="496"/>
        <v>0.51764967407407403</v>
      </c>
      <c r="Q2502" s="238">
        <v>9.5906027999999992</v>
      </c>
      <c r="R2502" s="117">
        <v>6.8152743999999998</v>
      </c>
      <c r="S2502" s="117">
        <v>2.3815184999999999</v>
      </c>
      <c r="T2502" s="117">
        <v>5.4791246000000001E-6</v>
      </c>
      <c r="U2502" s="117">
        <v>7.9940595000000003E-2</v>
      </c>
      <c r="V2502" s="117">
        <v>4.4692761999999997E-2</v>
      </c>
      <c r="W2502" s="117">
        <v>0.26917111999999999</v>
      </c>
      <c r="X2502" s="257">
        <f t="shared" si="501"/>
        <v>5.0170166320447594E-2</v>
      </c>
      <c r="Y2502" s="257">
        <f t="shared" si="502"/>
        <v>2.3018010735299996E-2</v>
      </c>
      <c r="Z2502" s="257">
        <f t="shared" si="503"/>
        <v>1.00956507256476E-2</v>
      </c>
      <c r="AA2502" s="257">
        <f t="shared" si="504"/>
        <v>1.7056504859499999E-2</v>
      </c>
      <c r="AB2502" s="257">
        <v>1.4348619999999999E-2</v>
      </c>
      <c r="AC2502" s="257">
        <v>2.2938858999999999E-6</v>
      </c>
      <c r="AD2502" s="257">
        <v>5.7627396000000004E-4</v>
      </c>
      <c r="AE2502" s="257">
        <v>2.9485734000000001E-6</v>
      </c>
      <c r="AF2502" s="257">
        <v>8.0117468000000004E-3</v>
      </c>
      <c r="AG2502" s="257">
        <v>7.6127515999999996E-5</v>
      </c>
      <c r="AH2502" s="257">
        <v>9.3913130999999997E-3</v>
      </c>
      <c r="AI2502" s="257">
        <v>6.4400628000000005E-5</v>
      </c>
      <c r="AJ2502" s="257">
        <v>3.1744907E-6</v>
      </c>
      <c r="AK2502" s="257">
        <v>1.4093619E-5</v>
      </c>
      <c r="AL2502" s="257">
        <v>4.8483071000000002E-7</v>
      </c>
      <c r="AM2502" s="257">
        <v>2.4972376E-9</v>
      </c>
      <c r="AN2502" s="257">
        <v>1.0183822E-4</v>
      </c>
      <c r="AO2502" s="257">
        <v>7.9030720000000004E-5</v>
      </c>
      <c r="AP2502" s="257">
        <v>4.4131261999999998E-4</v>
      </c>
      <c r="AQ2502" s="257">
        <v>2.8558595000000001E-6</v>
      </c>
      <c r="AR2502" s="257">
        <v>1.7053649000000001E-2</v>
      </c>
      <c r="AT2502" s="193"/>
      <c r="AU2502" s="193"/>
      <c r="AV2502" s="193"/>
      <c r="AW2502" s="193"/>
      <c r="AX2502" s="193"/>
      <c r="AY2502" s="193"/>
      <c r="AZ2502" s="193"/>
      <c r="BA2502" s="193"/>
      <c r="BB2502" s="193"/>
      <c r="BC2502" s="193"/>
      <c r="BD2502" s="193"/>
      <c r="BE2502" s="315"/>
      <c r="BF2502" s="315"/>
      <c r="BG2502" s="315"/>
      <c r="BH2502" s="315"/>
      <c r="BI2502" s="315"/>
      <c r="BJ2502" s="315"/>
      <c r="BK2502" s="315"/>
    </row>
    <row r="2503" spans="1:151" x14ac:dyDescent="0.25">
      <c r="A2503" s="3"/>
      <c r="B2503" s="3" t="s">
        <v>5770</v>
      </c>
      <c r="C2503" s="48" t="s">
        <v>6234</v>
      </c>
      <c r="D2503" s="223">
        <v>6.2783024000000007E-2</v>
      </c>
      <c r="E2503" s="223">
        <v>5.6296087000000002E-2</v>
      </c>
      <c r="F2503" s="223">
        <v>2.823637E-2</v>
      </c>
      <c r="G2503" s="223">
        <v>2.8063825999999998E-4</v>
      </c>
      <c r="H2503" s="223">
        <v>1.6357964E-4</v>
      </c>
      <c r="I2503" s="223">
        <v>3.1394495000000001E-3</v>
      </c>
      <c r="J2503" s="223">
        <v>1.0448769E-3</v>
      </c>
      <c r="K2503" s="223">
        <v>1.276255E-5</v>
      </c>
      <c r="L2503" s="223">
        <v>7.1942714999999996E-4</v>
      </c>
      <c r="M2503" s="223">
        <v>2.4897833000000001E-2</v>
      </c>
      <c r="N2503" s="223">
        <v>-5.2007999999999999E-2</v>
      </c>
      <c r="O2503" s="223">
        <v>0</v>
      </c>
      <c r="P2503" s="227">
        <f t="shared" si="496"/>
        <v>0.41700805185185186</v>
      </c>
      <c r="Q2503" s="238">
        <v>8.0540765000000007</v>
      </c>
      <c r="R2503" s="117">
        <v>5.3815394000000003</v>
      </c>
      <c r="S2503" s="117">
        <v>2.2936135000000002</v>
      </c>
      <c r="T2503" s="117">
        <v>3.7978128000000001E-6</v>
      </c>
      <c r="U2503" s="117">
        <v>7.6857540000000002E-2</v>
      </c>
      <c r="V2503" s="117">
        <v>4.3066254999999998E-2</v>
      </c>
      <c r="W2503" s="117">
        <v>0.25899593999999998</v>
      </c>
      <c r="X2503" s="257">
        <f t="shared" si="501"/>
        <v>3.9241530651027201E-2</v>
      </c>
      <c r="Y2503" s="257">
        <f t="shared" si="502"/>
        <v>1.7683971001100002E-2</v>
      </c>
      <c r="Z2503" s="257">
        <f t="shared" si="503"/>
        <v>8.0857798075271992E-3</v>
      </c>
      <c r="AA2503" s="257">
        <f t="shared" si="504"/>
        <v>1.34717798424E-2</v>
      </c>
      <c r="AB2503" s="257">
        <v>1.1558883000000001E-2</v>
      </c>
      <c r="AC2503" s="257">
        <v>1.6204682E-6</v>
      </c>
      <c r="AD2503" s="257">
        <v>4.4190566E-4</v>
      </c>
      <c r="AE2503" s="257">
        <v>1.9594399000000001E-6</v>
      </c>
      <c r="AF2503" s="257">
        <v>5.6062854999999997E-3</v>
      </c>
      <c r="AG2503" s="257">
        <v>7.3316933E-5</v>
      </c>
      <c r="AH2503" s="257">
        <v>7.5653854000000001E-3</v>
      </c>
      <c r="AI2503" s="257">
        <v>4.5400740999999999E-5</v>
      </c>
      <c r="AJ2503" s="257">
        <v>2.0319927E-6</v>
      </c>
      <c r="AK2503" s="257">
        <v>1.0703706E-5</v>
      </c>
      <c r="AL2503" s="257">
        <v>3.5829416000000002E-7</v>
      </c>
      <c r="AM2503" s="257">
        <v>1.7806671999999999E-9</v>
      </c>
      <c r="AN2503" s="257">
        <v>9.6920352999999999E-5</v>
      </c>
      <c r="AO2503" s="257">
        <v>6.3649480000000006E-5</v>
      </c>
      <c r="AP2503" s="257">
        <v>3.0132805999999999E-4</v>
      </c>
      <c r="AQ2503" s="257">
        <v>2.3688424000000002E-6</v>
      </c>
      <c r="AR2503" s="257">
        <v>1.3469411000000001E-2</v>
      </c>
      <c r="AT2503" s="193"/>
      <c r="AU2503" s="193"/>
      <c r="AV2503" s="193"/>
      <c r="AW2503" s="193"/>
      <c r="AX2503" s="193"/>
      <c r="AY2503" s="193"/>
      <c r="AZ2503" s="193"/>
      <c r="BA2503" s="193"/>
      <c r="BB2503" s="193"/>
      <c r="BC2503" s="193"/>
      <c r="BD2503" s="193"/>
      <c r="BE2503" s="315"/>
      <c r="BF2503" s="315"/>
      <c r="BG2503" s="315"/>
      <c r="BH2503" s="315"/>
      <c r="BI2503" s="315"/>
      <c r="BJ2503" s="315"/>
      <c r="BK2503" s="315"/>
    </row>
    <row r="2504" spans="1:151" x14ac:dyDescent="0.25">
      <c r="A2504" s="3"/>
      <c r="B2504" s="3" t="s">
        <v>5770</v>
      </c>
      <c r="C2504" s="48" t="s">
        <v>6235</v>
      </c>
      <c r="D2504" s="223">
        <v>0.14507197999999999</v>
      </c>
      <c r="E2504" s="223">
        <v>8.0732981999999995E-2</v>
      </c>
      <c r="F2504" s="223">
        <v>5.2374638000000001E-2</v>
      </c>
      <c r="G2504" s="223">
        <v>5.9702306999999996E-4</v>
      </c>
      <c r="H2504" s="223">
        <v>2.9955142000000001E-4</v>
      </c>
      <c r="I2504" s="223">
        <v>4.8913057999999997E-3</v>
      </c>
      <c r="J2504" s="223">
        <v>1.9742585000000002E-3</v>
      </c>
      <c r="K2504" s="223">
        <v>1.9644942E-5</v>
      </c>
      <c r="L2504" s="223">
        <v>1.0604119999999999E-3</v>
      </c>
      <c r="M2504" s="223">
        <v>5.5130162000000003E-2</v>
      </c>
      <c r="N2504" s="223">
        <v>-5.2007999999999999E-2</v>
      </c>
      <c r="O2504" s="223">
        <v>0</v>
      </c>
      <c r="P2504" s="227">
        <f t="shared" si="496"/>
        <v>0.59802208888888886</v>
      </c>
      <c r="Q2504" s="238">
        <v>10.848057000000001</v>
      </c>
      <c r="R2504" s="117">
        <v>7.9615337000000004</v>
      </c>
      <c r="S2504" s="117">
        <v>2.4766860999999998</v>
      </c>
      <c r="T2504" s="117">
        <v>6.8635106999999999E-6</v>
      </c>
      <c r="U2504" s="117">
        <v>8.3268155999999996E-2</v>
      </c>
      <c r="V2504" s="117">
        <v>4.6470957E-2</v>
      </c>
      <c r="W2504" s="117">
        <v>0.28009138</v>
      </c>
      <c r="X2504" s="257">
        <f t="shared" si="501"/>
        <v>5.9414734874100109E-2</v>
      </c>
      <c r="Y2504" s="257">
        <f t="shared" si="502"/>
        <v>2.77750417923E-2</v>
      </c>
      <c r="Z2504" s="257">
        <f t="shared" si="503"/>
        <v>1.1716948196700102E-2</v>
      </c>
      <c r="AA2504" s="257">
        <f t="shared" si="504"/>
        <v>1.9922744885100003E-2</v>
      </c>
      <c r="AB2504" s="257">
        <v>1.6576496E-2</v>
      </c>
      <c r="AC2504" s="257">
        <v>2.7904653000000001E-6</v>
      </c>
      <c r="AD2504" s="257">
        <v>7.1687648000000001E-4</v>
      </c>
      <c r="AE2504" s="257">
        <v>3.852203E-6</v>
      </c>
      <c r="AF2504" s="257">
        <v>1.0395857E-2</v>
      </c>
      <c r="AG2504" s="257">
        <v>7.9169644000000002E-5</v>
      </c>
      <c r="AH2504" s="257">
        <v>1.08495E-2</v>
      </c>
      <c r="AI2504" s="257">
        <v>8.3922200999999997E-5</v>
      </c>
      <c r="AJ2504" s="257">
        <v>4.4176789000000002E-6</v>
      </c>
      <c r="AK2504" s="257">
        <v>1.6422988999999998E-5</v>
      </c>
      <c r="AL2504" s="257">
        <v>6.1367836000000001E-7</v>
      </c>
      <c r="AM2504" s="257">
        <v>3.2414401E-9</v>
      </c>
      <c r="AN2504" s="257">
        <v>1.0701723E-4</v>
      </c>
      <c r="AO2504" s="257">
        <v>9.4389887999999996E-5</v>
      </c>
      <c r="AP2504" s="257">
        <v>5.6066128999999998E-4</v>
      </c>
      <c r="AQ2504" s="257">
        <v>3.3598851E-6</v>
      </c>
      <c r="AR2504" s="257">
        <v>1.9919385000000001E-2</v>
      </c>
      <c r="AT2504" s="193"/>
      <c r="AU2504" s="193"/>
      <c r="AV2504" s="193"/>
      <c r="AW2504" s="193"/>
      <c r="AX2504" s="193"/>
      <c r="AY2504" s="193"/>
      <c r="AZ2504" s="193"/>
      <c r="BA2504" s="193"/>
      <c r="BB2504" s="193"/>
      <c r="BC2504" s="193"/>
      <c r="BD2504" s="193"/>
      <c r="BE2504" s="315"/>
      <c r="BF2504" s="315"/>
      <c r="BG2504" s="315"/>
      <c r="BH2504" s="315"/>
      <c r="BI2504" s="315"/>
      <c r="BJ2504" s="315"/>
      <c r="BK2504" s="315"/>
    </row>
    <row r="2505" spans="1:151" x14ac:dyDescent="0.25">
      <c r="A2505" s="3"/>
      <c r="B2505" s="3" t="s">
        <v>5770</v>
      </c>
      <c r="C2505" s="48" t="s">
        <v>6236</v>
      </c>
      <c r="D2505" s="223">
        <v>1.785072</v>
      </c>
      <c r="E2505" s="223">
        <v>8.0732981999999995E-2</v>
      </c>
      <c r="F2505" s="223">
        <v>5.2374638000000001E-2</v>
      </c>
      <c r="G2505" s="223">
        <v>5.9702306999999996E-4</v>
      </c>
      <c r="H2505" s="223">
        <v>2.9955142000000001E-4</v>
      </c>
      <c r="I2505" s="223">
        <v>4.8913057999999997E-3</v>
      </c>
      <c r="J2505" s="223">
        <v>1.9742585000000002E-3</v>
      </c>
      <c r="K2505" s="223">
        <v>1.9644942E-5</v>
      </c>
      <c r="L2505" s="223">
        <v>1.0604119999999999E-3</v>
      </c>
      <c r="M2505" s="223">
        <v>5.5130162000000003E-2</v>
      </c>
      <c r="N2505" s="223">
        <v>-5.2007999999999999E-2</v>
      </c>
      <c r="O2505" s="223">
        <v>1.64</v>
      </c>
      <c r="P2505" s="227">
        <f t="shared" si="496"/>
        <v>0.59802208888888886</v>
      </c>
      <c r="Q2505" s="238">
        <v>10.848057000000001</v>
      </c>
      <c r="R2505" s="117">
        <v>7.9615337000000004</v>
      </c>
      <c r="S2505" s="117">
        <v>2.4766860999999998</v>
      </c>
      <c r="T2505" s="117">
        <v>6.8635106999999999E-6</v>
      </c>
      <c r="U2505" s="117">
        <v>8.3268155999999996E-2</v>
      </c>
      <c r="V2505" s="117">
        <v>4.6470957E-2</v>
      </c>
      <c r="W2505" s="117">
        <v>0.28009138</v>
      </c>
      <c r="X2505" s="257">
        <f t="shared" si="501"/>
        <v>5.9414734874100109E-2</v>
      </c>
      <c r="Y2505" s="257">
        <f t="shared" si="502"/>
        <v>2.77750417923E-2</v>
      </c>
      <c r="Z2505" s="257">
        <f t="shared" si="503"/>
        <v>1.1716948196700102E-2</v>
      </c>
      <c r="AA2505" s="257">
        <f t="shared" si="504"/>
        <v>1.9922744885100003E-2</v>
      </c>
      <c r="AB2505" s="257">
        <v>1.6576496E-2</v>
      </c>
      <c r="AC2505" s="257">
        <v>2.7904653000000001E-6</v>
      </c>
      <c r="AD2505" s="257">
        <v>7.1687648000000001E-4</v>
      </c>
      <c r="AE2505" s="257">
        <v>3.852203E-6</v>
      </c>
      <c r="AF2505" s="257">
        <v>1.0395857E-2</v>
      </c>
      <c r="AG2505" s="257">
        <v>7.9169644000000002E-5</v>
      </c>
      <c r="AH2505" s="257">
        <v>1.08495E-2</v>
      </c>
      <c r="AI2505" s="257">
        <v>8.3922200999999997E-5</v>
      </c>
      <c r="AJ2505" s="257">
        <v>4.4176789000000002E-6</v>
      </c>
      <c r="AK2505" s="257">
        <v>1.6422988999999998E-5</v>
      </c>
      <c r="AL2505" s="257">
        <v>6.1367836000000001E-7</v>
      </c>
      <c r="AM2505" s="257">
        <v>3.2414401E-9</v>
      </c>
      <c r="AN2505" s="257">
        <v>1.0701723E-4</v>
      </c>
      <c r="AO2505" s="257">
        <v>9.4389887999999996E-5</v>
      </c>
      <c r="AP2505" s="257">
        <v>5.6066128999999998E-4</v>
      </c>
      <c r="AQ2505" s="257">
        <v>3.3598851E-6</v>
      </c>
      <c r="AR2505" s="257">
        <v>1.9919385000000001E-2</v>
      </c>
      <c r="AT2505" s="193"/>
      <c r="AU2505" s="193"/>
      <c r="AV2505" s="193"/>
      <c r="AW2505" s="193"/>
      <c r="AX2505" s="193"/>
      <c r="AY2505" s="193"/>
      <c r="AZ2505" s="193"/>
      <c r="BA2505" s="193"/>
      <c r="BB2505" s="193"/>
      <c r="BC2505" s="193"/>
      <c r="BD2505" s="193"/>
      <c r="BE2505" s="315"/>
      <c r="BF2505" s="315"/>
      <c r="BG2505" s="315"/>
      <c r="BH2505" s="315"/>
      <c r="BI2505" s="315"/>
      <c r="BJ2505" s="315"/>
      <c r="BK2505" s="315"/>
    </row>
    <row r="2506" spans="1:151" x14ac:dyDescent="0.25">
      <c r="A2506" s="3"/>
      <c r="B2506" s="3" t="s">
        <v>5770</v>
      </c>
      <c r="C2506" s="48" t="s">
        <v>6237</v>
      </c>
      <c r="D2506" s="223">
        <v>8.3650719999999996</v>
      </c>
      <c r="E2506" s="223">
        <v>8.0732981999999995E-2</v>
      </c>
      <c r="F2506" s="223">
        <v>5.2374638000000001E-2</v>
      </c>
      <c r="G2506" s="223">
        <v>5.9702306999999996E-4</v>
      </c>
      <c r="H2506" s="223">
        <v>2.9955142000000001E-4</v>
      </c>
      <c r="I2506" s="223">
        <v>4.8913057999999997E-3</v>
      </c>
      <c r="J2506" s="223">
        <v>1.9742585000000002E-3</v>
      </c>
      <c r="K2506" s="223">
        <v>1.9644942E-5</v>
      </c>
      <c r="L2506" s="223">
        <v>1.0604119999999999E-3</v>
      </c>
      <c r="M2506" s="223">
        <v>5.5130162000000003E-2</v>
      </c>
      <c r="N2506" s="223">
        <v>-5.2007999999999999E-2</v>
      </c>
      <c r="O2506" s="223">
        <v>8.2200000000000006</v>
      </c>
      <c r="P2506" s="227">
        <f t="shared" si="496"/>
        <v>0.59802208888888886</v>
      </c>
      <c r="Q2506" s="238">
        <v>10.848057000000001</v>
      </c>
      <c r="R2506" s="117">
        <v>7.9615337000000004</v>
      </c>
      <c r="S2506" s="117">
        <v>2.4766860999999998</v>
      </c>
      <c r="T2506" s="117">
        <v>6.8635106999999999E-6</v>
      </c>
      <c r="U2506" s="117">
        <v>8.3268155999999996E-2</v>
      </c>
      <c r="V2506" s="117">
        <v>4.6470957E-2</v>
      </c>
      <c r="W2506" s="117">
        <v>0.28009138</v>
      </c>
      <c r="X2506" s="257">
        <f t="shared" si="501"/>
        <v>5.9414734874100109E-2</v>
      </c>
      <c r="Y2506" s="257">
        <f t="shared" si="502"/>
        <v>2.77750417923E-2</v>
      </c>
      <c r="Z2506" s="257">
        <f t="shared" si="503"/>
        <v>1.1716948196700102E-2</v>
      </c>
      <c r="AA2506" s="257">
        <f t="shared" si="504"/>
        <v>1.9922744885100003E-2</v>
      </c>
      <c r="AB2506" s="257">
        <v>1.6576496E-2</v>
      </c>
      <c r="AC2506" s="257">
        <v>2.7904653000000001E-6</v>
      </c>
      <c r="AD2506" s="257">
        <v>7.1687648000000001E-4</v>
      </c>
      <c r="AE2506" s="257">
        <v>3.852203E-6</v>
      </c>
      <c r="AF2506" s="257">
        <v>1.0395857E-2</v>
      </c>
      <c r="AG2506" s="257">
        <v>7.9169644000000002E-5</v>
      </c>
      <c r="AH2506" s="257">
        <v>1.08495E-2</v>
      </c>
      <c r="AI2506" s="257">
        <v>8.3922200999999997E-5</v>
      </c>
      <c r="AJ2506" s="257">
        <v>4.4176789000000002E-6</v>
      </c>
      <c r="AK2506" s="257">
        <v>1.6422988999999998E-5</v>
      </c>
      <c r="AL2506" s="257">
        <v>6.1367836000000001E-7</v>
      </c>
      <c r="AM2506" s="257">
        <v>3.2414401E-9</v>
      </c>
      <c r="AN2506" s="257">
        <v>1.0701723E-4</v>
      </c>
      <c r="AO2506" s="257">
        <v>9.4389887999999996E-5</v>
      </c>
      <c r="AP2506" s="257">
        <v>5.6066128999999998E-4</v>
      </c>
      <c r="AQ2506" s="257">
        <v>3.3598851E-6</v>
      </c>
      <c r="AR2506" s="257">
        <v>1.9919385000000001E-2</v>
      </c>
      <c r="AT2506" s="193"/>
      <c r="AU2506" s="193"/>
      <c r="AV2506" s="193"/>
      <c r="AW2506" s="193"/>
      <c r="AX2506" s="193"/>
      <c r="AY2506" s="193"/>
      <c r="AZ2506" s="193"/>
      <c r="BA2506" s="193"/>
      <c r="BB2506" s="193"/>
      <c r="BC2506" s="193"/>
      <c r="BD2506" s="193"/>
      <c r="BE2506" s="315"/>
      <c r="BF2506" s="315"/>
      <c r="BG2506" s="315"/>
      <c r="BH2506" s="315"/>
      <c r="BI2506" s="315"/>
      <c r="BJ2506" s="315"/>
      <c r="BK2506" s="315"/>
    </row>
    <row r="2507" spans="1:151" x14ac:dyDescent="0.25">
      <c r="A2507" s="3"/>
      <c r="B2507" s="3" t="s">
        <v>5770</v>
      </c>
      <c r="C2507" s="48" t="s">
        <v>6238</v>
      </c>
      <c r="D2507" s="223">
        <v>9.8698744000000005E-2</v>
      </c>
      <c r="E2507" s="223">
        <v>6.7543462999999998E-2</v>
      </c>
      <c r="F2507" s="223">
        <v>3.7173413000000002E-2</v>
      </c>
      <c r="G2507" s="223">
        <v>3.9391044E-4</v>
      </c>
      <c r="H2507" s="223">
        <v>2.2355981000000001E-4</v>
      </c>
      <c r="I2507" s="223">
        <v>3.8498381E-3</v>
      </c>
      <c r="J2507" s="223">
        <v>1.6153805E-3</v>
      </c>
      <c r="K2507" s="223">
        <v>1.5322212E-5</v>
      </c>
      <c r="L2507" s="223">
        <v>8.4401934000000005E-4</v>
      </c>
      <c r="M2507" s="223">
        <v>3.9047837000000002E-2</v>
      </c>
      <c r="N2507" s="223">
        <v>-5.2007999999999999E-2</v>
      </c>
      <c r="O2507" s="223">
        <v>0</v>
      </c>
      <c r="P2507" s="227">
        <f t="shared" si="496"/>
        <v>0.50032194814814812</v>
      </c>
      <c r="Q2507" s="238">
        <v>9.3146085999999997</v>
      </c>
      <c r="R2507" s="117">
        <v>6.5679429000000003</v>
      </c>
      <c r="S2507" s="117">
        <v>2.3569781000000001</v>
      </c>
      <c r="T2507" s="117">
        <v>5.1739429999999998E-6</v>
      </c>
      <c r="U2507" s="117">
        <v>7.9083746999999996E-2</v>
      </c>
      <c r="V2507" s="117">
        <v>4.4232170000000001E-2</v>
      </c>
      <c r="W2507" s="117">
        <v>0.26636652999999999</v>
      </c>
      <c r="X2507" s="257">
        <f t="shared" si="501"/>
        <v>4.8093802444556001E-2</v>
      </c>
      <c r="Y2507" s="257">
        <f t="shared" si="502"/>
        <v>2.1912302297599998E-2</v>
      </c>
      <c r="Z2507" s="257">
        <f t="shared" si="503"/>
        <v>9.7434974973560021E-3</v>
      </c>
      <c r="AA2507" s="257">
        <f t="shared" si="504"/>
        <v>1.6438002649599999E-2</v>
      </c>
      <c r="AB2507" s="257">
        <v>1.3868307E-2</v>
      </c>
      <c r="AC2507" s="257">
        <v>2.1934674000000002E-6</v>
      </c>
      <c r="AD2507" s="257">
        <v>5.4059596000000001E-4</v>
      </c>
      <c r="AE2507" s="257">
        <v>2.7354351999999999E-6</v>
      </c>
      <c r="AF2507" s="257">
        <v>7.4231273000000004E-3</v>
      </c>
      <c r="AG2507" s="257">
        <v>7.5343135000000003E-5</v>
      </c>
      <c r="AH2507" s="257">
        <v>9.0769379000000001E-3</v>
      </c>
      <c r="AI2507" s="257">
        <v>5.9491263999999999E-5</v>
      </c>
      <c r="AJ2507" s="257">
        <v>2.8531670000000002E-6</v>
      </c>
      <c r="AK2507" s="257">
        <v>1.3652301000000001E-5</v>
      </c>
      <c r="AL2507" s="257">
        <v>4.5257326999999999E-7</v>
      </c>
      <c r="AM2507" s="257">
        <v>2.3090859999999999E-9</v>
      </c>
      <c r="AN2507" s="257">
        <v>1.0051999000000001E-4</v>
      </c>
      <c r="AO2507" s="257">
        <v>7.5223792999999997E-5</v>
      </c>
      <c r="AP2507" s="257">
        <v>4.1436419999999998E-4</v>
      </c>
      <c r="AQ2507" s="257">
        <v>2.7286495999999999E-6</v>
      </c>
      <c r="AR2507" s="257">
        <v>1.6435274E-2</v>
      </c>
      <c r="AT2507" s="193"/>
      <c r="AU2507" s="193"/>
      <c r="AV2507" s="193"/>
      <c r="AW2507" s="193"/>
      <c r="AX2507" s="193"/>
      <c r="AY2507" s="193"/>
      <c r="AZ2507" s="193"/>
      <c r="BA2507" s="193"/>
      <c r="BB2507" s="193"/>
      <c r="BC2507" s="193"/>
      <c r="BD2507" s="193"/>
      <c r="BE2507" s="315"/>
      <c r="BF2507" s="315"/>
      <c r="BG2507" s="315"/>
      <c r="BH2507" s="315"/>
      <c r="BI2507" s="315"/>
      <c r="BJ2507" s="315"/>
      <c r="BK2507" s="315"/>
    </row>
    <row r="2508" spans="1:151" x14ac:dyDescent="0.25">
      <c r="A2508" s="3"/>
      <c r="B2508" s="3" t="s">
        <v>5770</v>
      </c>
      <c r="C2508" s="48" t="s">
        <v>6239</v>
      </c>
      <c r="D2508" s="223">
        <v>0.85869874000000002</v>
      </c>
      <c r="E2508" s="223">
        <v>6.7543462999999998E-2</v>
      </c>
      <c r="F2508" s="223">
        <v>3.7173413000000002E-2</v>
      </c>
      <c r="G2508" s="223">
        <v>3.9391044E-4</v>
      </c>
      <c r="H2508" s="223">
        <v>2.2355981000000001E-4</v>
      </c>
      <c r="I2508" s="223">
        <v>3.8498381E-3</v>
      </c>
      <c r="J2508" s="223">
        <v>1.6153805E-3</v>
      </c>
      <c r="K2508" s="223">
        <v>1.5322212E-5</v>
      </c>
      <c r="L2508" s="223">
        <v>8.4401934000000005E-4</v>
      </c>
      <c r="M2508" s="223">
        <v>3.9047837000000002E-2</v>
      </c>
      <c r="N2508" s="223">
        <v>-5.2007999999999999E-2</v>
      </c>
      <c r="O2508" s="223">
        <v>0.76</v>
      </c>
      <c r="P2508" s="227">
        <f t="shared" si="496"/>
        <v>0.50032194814814812</v>
      </c>
      <c r="Q2508" s="238">
        <v>9.3146085999999997</v>
      </c>
      <c r="R2508" s="117">
        <v>6.5679429000000003</v>
      </c>
      <c r="S2508" s="117">
        <v>2.3569781000000001</v>
      </c>
      <c r="T2508" s="117">
        <v>5.1739429999999998E-6</v>
      </c>
      <c r="U2508" s="117">
        <v>7.9083746999999996E-2</v>
      </c>
      <c r="V2508" s="117">
        <v>4.4232170000000001E-2</v>
      </c>
      <c r="W2508" s="117">
        <v>0.26636652999999999</v>
      </c>
      <c r="X2508" s="257">
        <f t="shared" si="501"/>
        <v>4.8093802444556001E-2</v>
      </c>
      <c r="Y2508" s="257">
        <f t="shared" si="502"/>
        <v>2.1912302297599998E-2</v>
      </c>
      <c r="Z2508" s="257">
        <f t="shared" si="503"/>
        <v>9.7434974973560021E-3</v>
      </c>
      <c r="AA2508" s="257">
        <f t="shared" si="504"/>
        <v>1.6438002649599999E-2</v>
      </c>
      <c r="AB2508" s="257">
        <v>1.3868307E-2</v>
      </c>
      <c r="AC2508" s="257">
        <v>2.1934674000000002E-6</v>
      </c>
      <c r="AD2508" s="257">
        <v>5.4059596000000001E-4</v>
      </c>
      <c r="AE2508" s="257">
        <v>2.7354351999999999E-6</v>
      </c>
      <c r="AF2508" s="257">
        <v>7.4231273000000004E-3</v>
      </c>
      <c r="AG2508" s="257">
        <v>7.5343135000000003E-5</v>
      </c>
      <c r="AH2508" s="257">
        <v>9.0769379000000001E-3</v>
      </c>
      <c r="AI2508" s="257">
        <v>5.9491263999999999E-5</v>
      </c>
      <c r="AJ2508" s="257">
        <v>2.8531670000000002E-6</v>
      </c>
      <c r="AK2508" s="257">
        <v>1.3652301000000001E-5</v>
      </c>
      <c r="AL2508" s="257">
        <v>4.5257326999999999E-7</v>
      </c>
      <c r="AM2508" s="257">
        <v>2.3090859999999999E-9</v>
      </c>
      <c r="AN2508" s="257">
        <v>1.0051999000000001E-4</v>
      </c>
      <c r="AO2508" s="257">
        <v>7.5223792999999997E-5</v>
      </c>
      <c r="AP2508" s="257">
        <v>4.1436419999999998E-4</v>
      </c>
      <c r="AQ2508" s="257">
        <v>2.7286495999999999E-6</v>
      </c>
      <c r="AR2508" s="257">
        <v>1.6435274E-2</v>
      </c>
      <c r="AT2508" s="193"/>
      <c r="AU2508" s="193"/>
      <c r="AV2508" s="193"/>
      <c r="AW2508" s="193"/>
      <c r="AX2508" s="193"/>
      <c r="AY2508" s="193"/>
      <c r="AZ2508" s="193"/>
      <c r="BA2508" s="193"/>
      <c r="BB2508" s="193"/>
      <c r="BC2508" s="193"/>
      <c r="BD2508" s="193"/>
      <c r="BE2508" s="315"/>
      <c r="BF2508" s="315"/>
      <c r="BG2508" s="315"/>
      <c r="BH2508" s="315"/>
      <c r="BI2508" s="315"/>
      <c r="BJ2508" s="315"/>
      <c r="BK2508" s="315"/>
    </row>
    <row r="2509" spans="1:151" x14ac:dyDescent="0.25">
      <c r="A2509" s="3"/>
      <c r="B2509" s="3" t="s">
        <v>5770</v>
      </c>
      <c r="C2509" s="48" t="s">
        <v>6240</v>
      </c>
      <c r="D2509" s="223">
        <v>3.8786987000000002</v>
      </c>
      <c r="E2509" s="223">
        <v>6.7543462999999998E-2</v>
      </c>
      <c r="F2509" s="223">
        <v>3.7173413000000002E-2</v>
      </c>
      <c r="G2509" s="223">
        <v>3.9391044E-4</v>
      </c>
      <c r="H2509" s="223">
        <v>2.2355981000000001E-4</v>
      </c>
      <c r="I2509" s="223">
        <v>3.8498381E-3</v>
      </c>
      <c r="J2509" s="223">
        <v>1.6153805E-3</v>
      </c>
      <c r="K2509" s="223">
        <v>1.5322212E-5</v>
      </c>
      <c r="L2509" s="223">
        <v>8.4401934000000005E-4</v>
      </c>
      <c r="M2509" s="223">
        <v>3.9047837000000002E-2</v>
      </c>
      <c r="N2509" s="223">
        <v>-5.2007999999999999E-2</v>
      </c>
      <c r="O2509" s="223">
        <v>3.78</v>
      </c>
      <c r="P2509" s="227">
        <f t="shared" si="496"/>
        <v>0.50032194814814812</v>
      </c>
      <c r="Q2509" s="238">
        <v>9.3146085999999997</v>
      </c>
      <c r="R2509" s="117">
        <v>6.5679429000000003</v>
      </c>
      <c r="S2509" s="117">
        <v>2.3569781000000001</v>
      </c>
      <c r="T2509" s="117">
        <v>5.1739429999999998E-6</v>
      </c>
      <c r="U2509" s="117">
        <v>7.9083746999999996E-2</v>
      </c>
      <c r="V2509" s="117">
        <v>4.4232170000000001E-2</v>
      </c>
      <c r="W2509" s="117">
        <v>0.26636652999999999</v>
      </c>
      <c r="X2509" s="257">
        <f t="shared" si="501"/>
        <v>4.8093802444556001E-2</v>
      </c>
      <c r="Y2509" s="257">
        <f t="shared" si="502"/>
        <v>2.1912302297599998E-2</v>
      </c>
      <c r="Z2509" s="257">
        <f t="shared" si="503"/>
        <v>9.7434974973560021E-3</v>
      </c>
      <c r="AA2509" s="257">
        <f t="shared" si="504"/>
        <v>1.6438002649599999E-2</v>
      </c>
      <c r="AB2509" s="257">
        <v>1.3868307E-2</v>
      </c>
      <c r="AC2509" s="257">
        <v>2.1934674000000002E-6</v>
      </c>
      <c r="AD2509" s="257">
        <v>5.4059596000000001E-4</v>
      </c>
      <c r="AE2509" s="257">
        <v>2.7354351999999999E-6</v>
      </c>
      <c r="AF2509" s="257">
        <v>7.4231273000000004E-3</v>
      </c>
      <c r="AG2509" s="257">
        <v>7.5343135000000003E-5</v>
      </c>
      <c r="AH2509" s="257">
        <v>9.0769379000000001E-3</v>
      </c>
      <c r="AI2509" s="257">
        <v>5.9491263999999999E-5</v>
      </c>
      <c r="AJ2509" s="257">
        <v>2.8531670000000002E-6</v>
      </c>
      <c r="AK2509" s="257">
        <v>1.3652301000000001E-5</v>
      </c>
      <c r="AL2509" s="257">
        <v>4.5257326999999999E-7</v>
      </c>
      <c r="AM2509" s="257">
        <v>2.3090859999999999E-9</v>
      </c>
      <c r="AN2509" s="257">
        <v>1.0051999000000001E-4</v>
      </c>
      <c r="AO2509" s="257">
        <v>7.5223792999999997E-5</v>
      </c>
      <c r="AP2509" s="257">
        <v>4.1436419999999998E-4</v>
      </c>
      <c r="AQ2509" s="257">
        <v>2.7286495999999999E-6</v>
      </c>
      <c r="AR2509" s="257">
        <v>1.6435274E-2</v>
      </c>
      <c r="AT2509" s="193"/>
      <c r="AU2509" s="193"/>
      <c r="AV2509" s="193"/>
      <c r="AW2509" s="193"/>
      <c r="AX2509" s="193"/>
      <c r="AY2509" s="193"/>
      <c r="AZ2509" s="193"/>
      <c r="BA2509" s="193"/>
      <c r="BB2509" s="193"/>
      <c r="BC2509" s="193"/>
      <c r="BD2509" s="193"/>
      <c r="BE2509" s="315"/>
      <c r="BF2509" s="315"/>
      <c r="BG2509" s="315"/>
      <c r="BH2509" s="315"/>
      <c r="BI2509" s="315"/>
      <c r="BJ2509" s="315"/>
      <c r="BK2509" s="315"/>
    </row>
    <row r="2510" spans="1:151" x14ac:dyDescent="0.25">
      <c r="A2510" s="3"/>
      <c r="B2510" s="3" t="s">
        <v>5770</v>
      </c>
      <c r="C2510" s="48" t="s">
        <v>6241</v>
      </c>
      <c r="D2510" s="223">
        <v>0.13941561999999999</v>
      </c>
      <c r="E2510" s="223">
        <v>7.9257351000000004E-2</v>
      </c>
      <c r="F2510" s="223">
        <v>5.0154595000000003E-2</v>
      </c>
      <c r="G2510" s="223">
        <v>5.6656754000000004E-4</v>
      </c>
      <c r="H2510" s="223">
        <v>2.9042753E-4</v>
      </c>
      <c r="I2510" s="223">
        <v>4.7518604000000002E-3</v>
      </c>
      <c r="J2510" s="223">
        <v>1.9682251000000001E-3</v>
      </c>
      <c r="K2510" s="223">
        <v>1.9015990000000002E-5</v>
      </c>
      <c r="L2510" s="223">
        <v>1.0284700999999999E-3</v>
      </c>
      <c r="M2510" s="223">
        <v>5.3387103999999998E-2</v>
      </c>
      <c r="N2510" s="223">
        <v>-5.2007999999999999E-2</v>
      </c>
      <c r="O2510" s="223">
        <v>0</v>
      </c>
      <c r="P2510" s="227">
        <f t="shared" si="496"/>
        <v>0.58709148888888885</v>
      </c>
      <c r="Q2510" s="238">
        <v>10.670418</v>
      </c>
      <c r="R2510" s="117">
        <v>7.8053641999999996</v>
      </c>
      <c r="S2510" s="117">
        <v>2.4582988000000001</v>
      </c>
      <c r="T2510" s="117">
        <v>6.6661433000000004E-6</v>
      </c>
      <c r="U2510" s="117">
        <v>8.2626879E-2</v>
      </c>
      <c r="V2510" s="117">
        <v>4.6124605999999999E-2</v>
      </c>
      <c r="W2510" s="117">
        <v>0.27799684000000002</v>
      </c>
      <c r="X2510" s="257">
        <f t="shared" si="501"/>
        <v>5.8044741544620797E-2</v>
      </c>
      <c r="Y2510" s="257">
        <f t="shared" si="502"/>
        <v>2.7019645840099998E-2</v>
      </c>
      <c r="Z2510" s="257">
        <f t="shared" si="503"/>
        <v>1.1492916465920799E-2</v>
      </c>
      <c r="AA2510" s="257">
        <f t="shared" si="504"/>
        <v>1.9532179238599998E-2</v>
      </c>
      <c r="AB2510" s="257">
        <v>1.6273507999999999E-2</v>
      </c>
      <c r="AC2510" s="257">
        <v>2.7319182E-6</v>
      </c>
      <c r="AD2510" s="257">
        <v>6.9049352999999997E-4</v>
      </c>
      <c r="AE2510" s="257">
        <v>3.7045129000000001E-6</v>
      </c>
      <c r="AF2510" s="257">
        <v>9.9706259000000002E-3</v>
      </c>
      <c r="AG2510" s="257">
        <v>7.8581979000000003E-5</v>
      </c>
      <c r="AH2510" s="257">
        <v>1.0651186999999999E-2</v>
      </c>
      <c r="AI2510" s="257">
        <v>8.0319023000000004E-5</v>
      </c>
      <c r="AJ2510" s="257">
        <v>4.1764686000000002E-6</v>
      </c>
      <c r="AK2510" s="257">
        <v>1.6188588999999999E-5</v>
      </c>
      <c r="AL2510" s="257">
        <v>5.9009359000000001E-7</v>
      </c>
      <c r="AM2510" s="257">
        <v>3.1027307999999999E-9</v>
      </c>
      <c r="AN2510" s="257">
        <v>1.0603995E-4</v>
      </c>
      <c r="AO2510" s="257">
        <v>9.1630309E-5</v>
      </c>
      <c r="AP2510" s="257">
        <v>5.4278192999999996E-4</v>
      </c>
      <c r="AQ2510" s="257">
        <v>3.2662386E-6</v>
      </c>
      <c r="AR2510" s="257">
        <v>1.9528912999999998E-2</v>
      </c>
      <c r="AT2510" s="193"/>
      <c r="AU2510" s="193"/>
      <c r="AV2510" s="193"/>
      <c r="AW2510" s="193"/>
      <c r="AX2510" s="193"/>
      <c r="AY2510" s="193"/>
      <c r="AZ2510" s="193"/>
      <c r="BA2510" s="193"/>
      <c r="BB2510" s="193"/>
      <c r="BC2510" s="193"/>
      <c r="BD2510" s="193"/>
      <c r="BE2510" s="315"/>
      <c r="BF2510" s="315"/>
      <c r="BG2510" s="315"/>
      <c r="BH2510" s="315"/>
      <c r="BI2510" s="315"/>
      <c r="BJ2510" s="315"/>
      <c r="BK2510" s="315"/>
    </row>
    <row r="2511" spans="1:151" x14ac:dyDescent="0.25">
      <c r="A2511" s="3"/>
      <c r="B2511" s="3" t="s">
        <v>5770</v>
      </c>
      <c r="C2511" s="48" t="s">
        <v>6242</v>
      </c>
      <c r="D2511" s="223">
        <v>0.88941561999999996</v>
      </c>
      <c r="E2511" s="223">
        <v>7.9257351000000004E-2</v>
      </c>
      <c r="F2511" s="223">
        <v>5.0154595000000003E-2</v>
      </c>
      <c r="G2511" s="223">
        <v>5.6656754000000004E-4</v>
      </c>
      <c r="H2511" s="223">
        <v>2.9042753E-4</v>
      </c>
      <c r="I2511" s="223">
        <v>4.7518604000000002E-3</v>
      </c>
      <c r="J2511" s="223">
        <v>1.9682251000000001E-3</v>
      </c>
      <c r="K2511" s="223">
        <v>1.9015990000000002E-5</v>
      </c>
      <c r="L2511" s="223">
        <v>1.0284700999999999E-3</v>
      </c>
      <c r="M2511" s="223">
        <v>5.3387103999999998E-2</v>
      </c>
      <c r="N2511" s="223">
        <v>-5.2007999999999999E-2</v>
      </c>
      <c r="O2511" s="223">
        <v>0.75</v>
      </c>
      <c r="P2511" s="227">
        <f t="shared" si="496"/>
        <v>0.58709148888888885</v>
      </c>
      <c r="Q2511" s="238">
        <v>10.670418</v>
      </c>
      <c r="R2511" s="117">
        <v>7.8053641999999996</v>
      </c>
      <c r="S2511" s="117">
        <v>2.4582988000000001</v>
      </c>
      <c r="T2511" s="117">
        <v>6.6661433000000004E-6</v>
      </c>
      <c r="U2511" s="117">
        <v>8.2626879E-2</v>
      </c>
      <c r="V2511" s="117">
        <v>4.6124605999999999E-2</v>
      </c>
      <c r="W2511" s="117">
        <v>0.27799684000000002</v>
      </c>
      <c r="X2511" s="257">
        <f t="shared" si="501"/>
        <v>5.8044741544620797E-2</v>
      </c>
      <c r="Y2511" s="257">
        <f t="shared" si="502"/>
        <v>2.7019645840099998E-2</v>
      </c>
      <c r="Z2511" s="257">
        <f t="shared" si="503"/>
        <v>1.1492916465920799E-2</v>
      </c>
      <c r="AA2511" s="257">
        <f t="shared" si="504"/>
        <v>1.9532179238599998E-2</v>
      </c>
      <c r="AB2511" s="257">
        <v>1.6273507999999999E-2</v>
      </c>
      <c r="AC2511" s="257">
        <v>2.7319182E-6</v>
      </c>
      <c r="AD2511" s="257">
        <v>6.9049352999999997E-4</v>
      </c>
      <c r="AE2511" s="257">
        <v>3.7045129000000001E-6</v>
      </c>
      <c r="AF2511" s="257">
        <v>9.9706259000000002E-3</v>
      </c>
      <c r="AG2511" s="257">
        <v>7.8581979000000003E-5</v>
      </c>
      <c r="AH2511" s="257">
        <v>1.0651186999999999E-2</v>
      </c>
      <c r="AI2511" s="257">
        <v>8.0319023000000004E-5</v>
      </c>
      <c r="AJ2511" s="257">
        <v>4.1764686000000002E-6</v>
      </c>
      <c r="AK2511" s="257">
        <v>1.6188588999999999E-5</v>
      </c>
      <c r="AL2511" s="257">
        <v>5.9009359000000001E-7</v>
      </c>
      <c r="AM2511" s="257">
        <v>3.1027307999999999E-9</v>
      </c>
      <c r="AN2511" s="257">
        <v>1.0603995E-4</v>
      </c>
      <c r="AO2511" s="257">
        <v>9.1630309E-5</v>
      </c>
      <c r="AP2511" s="257">
        <v>5.4278192999999996E-4</v>
      </c>
      <c r="AQ2511" s="257">
        <v>3.2662386E-6</v>
      </c>
      <c r="AR2511" s="257">
        <v>1.9528912999999998E-2</v>
      </c>
      <c r="AT2511" s="193"/>
      <c r="AU2511" s="193"/>
      <c r="AV2511" s="193"/>
      <c r="AW2511" s="193"/>
      <c r="AX2511" s="193"/>
      <c r="AY2511" s="193"/>
      <c r="AZ2511" s="193"/>
      <c r="BA2511" s="193"/>
      <c r="BB2511" s="193"/>
      <c r="BC2511" s="193"/>
      <c r="BD2511" s="193"/>
      <c r="BE2511" s="315"/>
      <c r="BF2511" s="315"/>
      <c r="BG2511" s="315"/>
      <c r="BH2511" s="315"/>
      <c r="BI2511" s="315"/>
      <c r="BJ2511" s="315"/>
      <c r="BK2511" s="315"/>
    </row>
    <row r="2512" spans="1:151" x14ac:dyDescent="0.25">
      <c r="A2512" s="3"/>
      <c r="B2512" s="3" t="s">
        <v>5770</v>
      </c>
      <c r="C2512" s="48" t="s">
        <v>6243</v>
      </c>
      <c r="D2512" s="223">
        <v>3.8694156</v>
      </c>
      <c r="E2512" s="223">
        <v>7.9257351000000004E-2</v>
      </c>
      <c r="F2512" s="223">
        <v>5.0154595000000003E-2</v>
      </c>
      <c r="G2512" s="223">
        <v>5.6656754000000004E-4</v>
      </c>
      <c r="H2512" s="223">
        <v>2.9042753E-4</v>
      </c>
      <c r="I2512" s="223">
        <v>4.7518604000000002E-3</v>
      </c>
      <c r="J2512" s="223">
        <v>1.9682251000000001E-3</v>
      </c>
      <c r="K2512" s="223">
        <v>1.9015990000000002E-5</v>
      </c>
      <c r="L2512" s="223">
        <v>1.0284700999999999E-3</v>
      </c>
      <c r="M2512" s="223">
        <v>5.3387103999999998E-2</v>
      </c>
      <c r="N2512" s="223">
        <v>-5.2007999999999999E-2</v>
      </c>
      <c r="O2512" s="223">
        <v>3.73</v>
      </c>
      <c r="P2512" s="227">
        <f t="shared" si="496"/>
        <v>0.58709148888888885</v>
      </c>
      <c r="Q2512" s="238">
        <v>10.670418</v>
      </c>
      <c r="R2512" s="117">
        <v>7.8053641999999996</v>
      </c>
      <c r="S2512" s="117">
        <v>2.4582988000000001</v>
      </c>
      <c r="T2512" s="117">
        <v>6.6661433000000004E-6</v>
      </c>
      <c r="U2512" s="117">
        <v>8.2626879E-2</v>
      </c>
      <c r="V2512" s="117">
        <v>4.6124605999999999E-2</v>
      </c>
      <c r="W2512" s="117">
        <v>0.27799684000000002</v>
      </c>
      <c r="X2512" s="257">
        <f t="shared" si="501"/>
        <v>5.8044741544620797E-2</v>
      </c>
      <c r="Y2512" s="257">
        <f t="shared" si="502"/>
        <v>2.7019645840099998E-2</v>
      </c>
      <c r="Z2512" s="257">
        <f t="shared" si="503"/>
        <v>1.1492916465920799E-2</v>
      </c>
      <c r="AA2512" s="257">
        <f t="shared" si="504"/>
        <v>1.9532179238599998E-2</v>
      </c>
      <c r="AB2512" s="257">
        <v>1.6273507999999999E-2</v>
      </c>
      <c r="AC2512" s="257">
        <v>2.7319182E-6</v>
      </c>
      <c r="AD2512" s="257">
        <v>6.9049352999999997E-4</v>
      </c>
      <c r="AE2512" s="257">
        <v>3.7045129000000001E-6</v>
      </c>
      <c r="AF2512" s="257">
        <v>9.9706259000000002E-3</v>
      </c>
      <c r="AG2512" s="257">
        <v>7.8581979000000003E-5</v>
      </c>
      <c r="AH2512" s="257">
        <v>1.0651186999999999E-2</v>
      </c>
      <c r="AI2512" s="257">
        <v>8.0319023000000004E-5</v>
      </c>
      <c r="AJ2512" s="257">
        <v>4.1764686000000002E-6</v>
      </c>
      <c r="AK2512" s="257">
        <v>1.6188588999999999E-5</v>
      </c>
      <c r="AL2512" s="257">
        <v>5.9009359000000001E-7</v>
      </c>
      <c r="AM2512" s="257">
        <v>3.1027307999999999E-9</v>
      </c>
      <c r="AN2512" s="257">
        <v>1.0603995E-4</v>
      </c>
      <c r="AO2512" s="257">
        <v>9.1630309E-5</v>
      </c>
      <c r="AP2512" s="257">
        <v>5.4278192999999996E-4</v>
      </c>
      <c r="AQ2512" s="257">
        <v>3.2662386E-6</v>
      </c>
      <c r="AR2512" s="257">
        <v>1.9528912999999998E-2</v>
      </c>
      <c r="AT2512" s="193"/>
      <c r="AU2512" s="193"/>
      <c r="AV2512" s="193"/>
      <c r="AW2512" s="193"/>
      <c r="AX2512" s="193"/>
      <c r="AY2512" s="193"/>
      <c r="AZ2512" s="193"/>
      <c r="BA2512" s="193"/>
      <c r="BB2512" s="193"/>
      <c r="BC2512" s="193"/>
      <c r="BD2512" s="193"/>
      <c r="BE2512" s="315"/>
      <c r="BF2512" s="315"/>
      <c r="BG2512" s="315"/>
      <c r="BH2512" s="315"/>
      <c r="BI2512" s="315"/>
      <c r="BJ2512" s="315"/>
      <c r="BK2512" s="315"/>
    </row>
    <row r="2513" spans="1:63" x14ac:dyDescent="0.25">
      <c r="A2513" s="3"/>
      <c r="B2513" s="3" t="s">
        <v>5770</v>
      </c>
      <c r="C2513" s="48" t="s">
        <v>6244</v>
      </c>
      <c r="D2513" s="223">
        <v>0.10383031</v>
      </c>
      <c r="E2513" s="223">
        <v>6.9105383000000006E-2</v>
      </c>
      <c r="F2513" s="223">
        <v>3.8574193E-2</v>
      </c>
      <c r="G2513" s="223">
        <v>4.1201790000000002E-4</v>
      </c>
      <c r="H2513" s="223">
        <v>2.3208051000000001E-4</v>
      </c>
      <c r="I2513" s="223">
        <v>3.9555394999999998E-3</v>
      </c>
      <c r="J2513" s="223">
        <v>1.6841153E-3</v>
      </c>
      <c r="K2513" s="223">
        <v>1.5722359000000002E-5</v>
      </c>
      <c r="L2513" s="223">
        <v>8.6369897999999997E-4</v>
      </c>
      <c r="M2513" s="223">
        <v>4.0995558000000001E-2</v>
      </c>
      <c r="N2513" s="223">
        <v>-5.2007999999999999E-2</v>
      </c>
      <c r="O2513" s="223">
        <v>0</v>
      </c>
      <c r="P2513" s="227">
        <f t="shared" si="496"/>
        <v>0.51189172592592591</v>
      </c>
      <c r="Q2513" s="238">
        <v>9.4915274000000007</v>
      </c>
      <c r="R2513" s="117">
        <v>6.7327770999999998</v>
      </c>
      <c r="S2513" s="117">
        <v>2.3673133000000002</v>
      </c>
      <c r="T2513" s="117">
        <v>5.3676102999999997E-6</v>
      </c>
      <c r="U2513" s="117">
        <v>7.9446135000000001E-2</v>
      </c>
      <c r="V2513" s="117">
        <v>4.4423562E-2</v>
      </c>
      <c r="W2513" s="117">
        <v>0.26756196999999998</v>
      </c>
      <c r="X2513" s="257">
        <f t="shared" si="501"/>
        <v>4.9354915265544703E-2</v>
      </c>
      <c r="Y2513" s="257">
        <f t="shared" si="502"/>
        <v>2.25300787936E-2</v>
      </c>
      <c r="Z2513" s="257">
        <f t="shared" si="503"/>
        <v>9.9747017760446997E-3</v>
      </c>
      <c r="AA2513" s="257">
        <f t="shared" si="504"/>
        <v>1.68501346959E-2</v>
      </c>
      <c r="AB2513" s="257">
        <v>1.4189016E-2</v>
      </c>
      <c r="AC2513" s="257">
        <v>2.2705045999999999E-6</v>
      </c>
      <c r="AD2513" s="257">
        <v>5.5634922000000002E-4</v>
      </c>
      <c r="AE2513" s="257">
        <v>2.850192E-6</v>
      </c>
      <c r="AF2513" s="257">
        <v>7.7039192999999997E-3</v>
      </c>
      <c r="AG2513" s="257">
        <v>7.5673577000000004E-5</v>
      </c>
      <c r="AH2513" s="257">
        <v>9.2868468999999995E-3</v>
      </c>
      <c r="AI2513" s="257">
        <v>6.1715491000000004E-5</v>
      </c>
      <c r="AJ2513" s="257">
        <v>2.9875513999999999E-6</v>
      </c>
      <c r="AK2513" s="257">
        <v>1.4038530999999999E-5</v>
      </c>
      <c r="AL2513" s="257">
        <v>4.6737560000000002E-7</v>
      </c>
      <c r="AM2513" s="257">
        <v>2.3930447000000001E-9</v>
      </c>
      <c r="AN2513" s="257">
        <v>1.0109686E-4</v>
      </c>
      <c r="AO2513" s="257">
        <v>7.7020313999999997E-5</v>
      </c>
      <c r="AP2513" s="257">
        <v>4.3052636E-4</v>
      </c>
      <c r="AQ2513" s="257">
        <v>2.7856958999999998E-6</v>
      </c>
      <c r="AR2513" s="257">
        <v>1.6847349000000001E-2</v>
      </c>
      <c r="AT2513" s="193"/>
      <c r="AU2513" s="193"/>
      <c r="AV2513" s="193"/>
      <c r="AW2513" s="193"/>
      <c r="AX2513" s="193"/>
      <c r="AY2513" s="193"/>
      <c r="AZ2513" s="193"/>
      <c r="BA2513" s="193"/>
      <c r="BB2513" s="193"/>
      <c r="BC2513" s="193"/>
      <c r="BD2513" s="193"/>
      <c r="BE2513" s="315"/>
      <c r="BF2513" s="315"/>
      <c r="BG2513" s="315"/>
      <c r="BH2513" s="315"/>
      <c r="BI2513" s="315"/>
      <c r="BJ2513" s="315"/>
      <c r="BK2513" s="315"/>
    </row>
    <row r="2514" spans="1:63" x14ac:dyDescent="0.25">
      <c r="A2514" s="3"/>
      <c r="B2514" s="3" t="s">
        <v>5770</v>
      </c>
      <c r="C2514" s="48" t="s">
        <v>6245</v>
      </c>
      <c r="D2514" s="223">
        <v>0.93383031000000005</v>
      </c>
      <c r="E2514" s="223">
        <v>6.9105383000000006E-2</v>
      </c>
      <c r="F2514" s="223">
        <v>3.8574193E-2</v>
      </c>
      <c r="G2514" s="223">
        <v>4.1201790000000002E-4</v>
      </c>
      <c r="H2514" s="223">
        <v>2.3208051000000001E-4</v>
      </c>
      <c r="I2514" s="223">
        <v>3.9555394999999998E-3</v>
      </c>
      <c r="J2514" s="223">
        <v>1.6841153E-3</v>
      </c>
      <c r="K2514" s="223">
        <v>1.5722359000000002E-5</v>
      </c>
      <c r="L2514" s="223">
        <v>8.6369897999999997E-4</v>
      </c>
      <c r="M2514" s="223">
        <v>4.0995558000000001E-2</v>
      </c>
      <c r="N2514" s="223">
        <v>-5.2007999999999999E-2</v>
      </c>
      <c r="O2514" s="223">
        <v>0.83</v>
      </c>
      <c r="P2514" s="227">
        <f t="shared" si="496"/>
        <v>0.51189172592592591</v>
      </c>
      <c r="Q2514" s="238">
        <v>9.4915274000000007</v>
      </c>
      <c r="R2514" s="117">
        <v>6.7327770999999998</v>
      </c>
      <c r="S2514" s="117">
        <v>2.3673133000000002</v>
      </c>
      <c r="T2514" s="117">
        <v>5.3676102999999997E-6</v>
      </c>
      <c r="U2514" s="117">
        <v>7.9446135000000001E-2</v>
      </c>
      <c r="V2514" s="117">
        <v>4.4423562E-2</v>
      </c>
      <c r="W2514" s="117">
        <v>0.26756196999999998</v>
      </c>
      <c r="X2514" s="257">
        <f t="shared" si="501"/>
        <v>4.9354915265544703E-2</v>
      </c>
      <c r="Y2514" s="257">
        <f t="shared" si="502"/>
        <v>2.25300787936E-2</v>
      </c>
      <c r="Z2514" s="257">
        <f t="shared" si="503"/>
        <v>9.9747017760446997E-3</v>
      </c>
      <c r="AA2514" s="257">
        <f t="shared" si="504"/>
        <v>1.68501346959E-2</v>
      </c>
      <c r="AB2514" s="257">
        <v>1.4189016E-2</v>
      </c>
      <c r="AC2514" s="257">
        <v>2.2705045999999999E-6</v>
      </c>
      <c r="AD2514" s="257">
        <v>5.5634922000000002E-4</v>
      </c>
      <c r="AE2514" s="257">
        <v>2.850192E-6</v>
      </c>
      <c r="AF2514" s="257">
        <v>7.7039192999999997E-3</v>
      </c>
      <c r="AG2514" s="257">
        <v>7.5673577000000004E-5</v>
      </c>
      <c r="AH2514" s="257">
        <v>9.2868468999999995E-3</v>
      </c>
      <c r="AI2514" s="257">
        <v>6.1715491000000004E-5</v>
      </c>
      <c r="AJ2514" s="257">
        <v>2.9875513999999999E-6</v>
      </c>
      <c r="AK2514" s="257">
        <v>1.4038530999999999E-5</v>
      </c>
      <c r="AL2514" s="257">
        <v>4.6737560000000002E-7</v>
      </c>
      <c r="AM2514" s="257">
        <v>2.3930447000000001E-9</v>
      </c>
      <c r="AN2514" s="257">
        <v>1.0109686E-4</v>
      </c>
      <c r="AO2514" s="257">
        <v>7.7020313999999997E-5</v>
      </c>
      <c r="AP2514" s="257">
        <v>4.3052636E-4</v>
      </c>
      <c r="AQ2514" s="257">
        <v>2.7856958999999998E-6</v>
      </c>
      <c r="AR2514" s="257">
        <v>1.6847349000000001E-2</v>
      </c>
      <c r="AT2514" s="193"/>
      <c r="AU2514" s="193"/>
      <c r="AV2514" s="193"/>
      <c r="AW2514" s="193"/>
      <c r="AX2514" s="193"/>
      <c r="AY2514" s="193"/>
      <c r="AZ2514" s="193"/>
      <c r="BA2514" s="193"/>
      <c r="BB2514" s="193"/>
      <c r="BC2514" s="193"/>
      <c r="BD2514" s="193"/>
      <c r="BE2514" s="315"/>
      <c r="BF2514" s="315"/>
      <c r="BG2514" s="315"/>
      <c r="BH2514" s="315"/>
      <c r="BI2514" s="315"/>
      <c r="BJ2514" s="315"/>
      <c r="BK2514" s="315"/>
    </row>
    <row r="2515" spans="1:63" x14ac:dyDescent="0.25">
      <c r="A2515" s="3"/>
      <c r="B2515" s="3" t="s">
        <v>5770</v>
      </c>
      <c r="C2515" s="48" t="s">
        <v>6246</v>
      </c>
      <c r="D2515" s="223">
        <v>4.2338303000000002</v>
      </c>
      <c r="E2515" s="223">
        <v>6.9105383000000006E-2</v>
      </c>
      <c r="F2515" s="223">
        <v>3.8574193E-2</v>
      </c>
      <c r="G2515" s="223">
        <v>4.1201790000000002E-4</v>
      </c>
      <c r="H2515" s="223">
        <v>2.3208051000000001E-4</v>
      </c>
      <c r="I2515" s="223">
        <v>3.9555394999999998E-3</v>
      </c>
      <c r="J2515" s="223">
        <v>1.6841153E-3</v>
      </c>
      <c r="K2515" s="223">
        <v>1.5722359000000002E-5</v>
      </c>
      <c r="L2515" s="223">
        <v>8.6369897999999997E-4</v>
      </c>
      <c r="M2515" s="223">
        <v>4.0995558000000001E-2</v>
      </c>
      <c r="N2515" s="223">
        <v>-5.2007999999999999E-2</v>
      </c>
      <c r="O2515" s="223">
        <v>4.13</v>
      </c>
      <c r="P2515" s="227">
        <f t="shared" si="496"/>
        <v>0.51189172592592591</v>
      </c>
      <c r="Q2515" s="238">
        <v>9.4915274000000007</v>
      </c>
      <c r="R2515" s="117">
        <v>6.7327770999999998</v>
      </c>
      <c r="S2515" s="117">
        <v>2.3673133000000002</v>
      </c>
      <c r="T2515" s="117">
        <v>5.3676102999999997E-6</v>
      </c>
      <c r="U2515" s="117">
        <v>7.9446135000000001E-2</v>
      </c>
      <c r="V2515" s="117">
        <v>4.4423562E-2</v>
      </c>
      <c r="W2515" s="117">
        <v>0.26756196999999998</v>
      </c>
      <c r="X2515" s="257">
        <f t="shared" si="501"/>
        <v>4.9354915265544703E-2</v>
      </c>
      <c r="Y2515" s="257">
        <f t="shared" si="502"/>
        <v>2.25300787936E-2</v>
      </c>
      <c r="Z2515" s="257">
        <f t="shared" si="503"/>
        <v>9.9747017760446997E-3</v>
      </c>
      <c r="AA2515" s="257">
        <f t="shared" si="504"/>
        <v>1.68501346959E-2</v>
      </c>
      <c r="AB2515" s="257">
        <v>1.4189016E-2</v>
      </c>
      <c r="AC2515" s="257">
        <v>2.2705045999999999E-6</v>
      </c>
      <c r="AD2515" s="257">
        <v>5.5634922000000002E-4</v>
      </c>
      <c r="AE2515" s="257">
        <v>2.850192E-6</v>
      </c>
      <c r="AF2515" s="257">
        <v>7.7039192999999997E-3</v>
      </c>
      <c r="AG2515" s="257">
        <v>7.5673577000000004E-5</v>
      </c>
      <c r="AH2515" s="257">
        <v>9.2868468999999995E-3</v>
      </c>
      <c r="AI2515" s="257">
        <v>6.1715491000000004E-5</v>
      </c>
      <c r="AJ2515" s="257">
        <v>2.9875513999999999E-6</v>
      </c>
      <c r="AK2515" s="257">
        <v>1.4038530999999999E-5</v>
      </c>
      <c r="AL2515" s="257">
        <v>4.6737560000000002E-7</v>
      </c>
      <c r="AM2515" s="257">
        <v>2.3930447000000001E-9</v>
      </c>
      <c r="AN2515" s="257">
        <v>1.0109686E-4</v>
      </c>
      <c r="AO2515" s="257">
        <v>7.7020313999999997E-5</v>
      </c>
      <c r="AP2515" s="257">
        <v>4.3052636E-4</v>
      </c>
      <c r="AQ2515" s="257">
        <v>2.7856958999999998E-6</v>
      </c>
      <c r="AR2515" s="257">
        <v>1.6847349000000001E-2</v>
      </c>
      <c r="AT2515" s="193"/>
      <c r="AU2515" s="193"/>
      <c r="AV2515" s="193"/>
      <c r="AW2515" s="193"/>
      <c r="AX2515" s="193"/>
      <c r="AY2515" s="193"/>
      <c r="AZ2515" s="193"/>
      <c r="BA2515" s="193"/>
      <c r="BB2515" s="193"/>
      <c r="BC2515" s="193"/>
      <c r="BD2515" s="193"/>
      <c r="BE2515" s="315"/>
      <c r="BF2515" s="315"/>
      <c r="BG2515" s="315"/>
      <c r="BH2515" s="315"/>
      <c r="BI2515" s="315"/>
      <c r="BJ2515" s="315"/>
      <c r="BK2515" s="315"/>
    </row>
    <row r="2516" spans="1:63" x14ac:dyDescent="0.25">
      <c r="A2516" s="3"/>
      <c r="B2516" s="3" t="s">
        <v>5770</v>
      </c>
      <c r="C2516" s="48" t="s">
        <v>6247</v>
      </c>
      <c r="D2516" s="223">
        <v>0.13691717</v>
      </c>
      <c r="E2516" s="223">
        <v>7.7630660000000004E-2</v>
      </c>
      <c r="F2516" s="223">
        <v>5.1852743E-2</v>
      </c>
      <c r="G2516" s="223">
        <v>5.9470767000000002E-4</v>
      </c>
      <c r="H2516" s="223">
        <v>2.8533467999999998E-4</v>
      </c>
      <c r="I2516" s="223">
        <v>4.7811455999999999E-3</v>
      </c>
      <c r="J2516" s="223">
        <v>1.6892446000000001E-3</v>
      </c>
      <c r="K2516" s="223">
        <v>1.9482682E-5</v>
      </c>
      <c r="L2516" s="223">
        <v>1.0549763999999999E-3</v>
      </c>
      <c r="M2516" s="223">
        <v>5.1016875000000003E-2</v>
      </c>
      <c r="N2516" s="223">
        <v>-5.2007999999999999E-2</v>
      </c>
      <c r="O2516" s="223">
        <v>0</v>
      </c>
      <c r="P2516" s="227">
        <f t="shared" si="496"/>
        <v>0.57504192592592596</v>
      </c>
      <c r="Q2516" s="238">
        <v>10.523111999999999</v>
      </c>
      <c r="R2516" s="117">
        <v>7.6352492999999999</v>
      </c>
      <c r="S2516" s="117">
        <v>2.4778962</v>
      </c>
      <c r="T2516" s="117">
        <v>6.5151431999999997E-6</v>
      </c>
      <c r="U2516" s="117">
        <v>8.3301890000000003E-2</v>
      </c>
      <c r="V2516" s="117">
        <v>4.6508098999999997E-2</v>
      </c>
      <c r="W2516" s="117">
        <v>0.28014997000000003</v>
      </c>
      <c r="X2516" s="257">
        <f t="shared" si="501"/>
        <v>5.7359991568403206E-2</v>
      </c>
      <c r="Y2516" s="257">
        <f t="shared" si="502"/>
        <v>2.6980961901400004E-2</v>
      </c>
      <c r="Z2516" s="257">
        <f t="shared" si="503"/>
        <v>1.1271842877903199E-2</v>
      </c>
      <c r="AA2516" s="257">
        <f t="shared" si="504"/>
        <v>1.9107186789099999E-2</v>
      </c>
      <c r="AB2516" s="257">
        <v>1.5939489000000001E-2</v>
      </c>
      <c r="AC2516" s="257">
        <v>2.6015697E-6</v>
      </c>
      <c r="AD2516" s="257">
        <v>7.1457729000000002E-4</v>
      </c>
      <c r="AE2516" s="257">
        <v>3.7232736999999999E-6</v>
      </c>
      <c r="AF2516" s="257">
        <v>1.0241363E-2</v>
      </c>
      <c r="AG2516" s="257">
        <v>7.9207767999999997E-5</v>
      </c>
      <c r="AH2516" s="257">
        <v>1.0432574999999999E-2</v>
      </c>
      <c r="AI2516" s="257">
        <v>8.3290356999999994E-5</v>
      </c>
      <c r="AJ2516" s="257">
        <v>4.4387746999999999E-6</v>
      </c>
      <c r="AK2516" s="257">
        <v>1.5326894000000001E-5</v>
      </c>
      <c r="AL2516" s="257">
        <v>6.0847880999999998E-7</v>
      </c>
      <c r="AM2516" s="257">
        <v>3.2243932000000001E-9</v>
      </c>
      <c r="AN2516" s="257">
        <v>1.0696118999999999E-4</v>
      </c>
      <c r="AO2516" s="257">
        <v>9.3499568999999997E-5</v>
      </c>
      <c r="AP2516" s="257">
        <v>5.3513938999999997E-4</v>
      </c>
      <c r="AQ2516" s="257">
        <v>3.3467891000000001E-6</v>
      </c>
      <c r="AR2516" s="257">
        <v>1.910384E-2</v>
      </c>
      <c r="AT2516" s="193"/>
      <c r="AU2516" s="193"/>
      <c r="AV2516" s="193"/>
      <c r="AW2516" s="193"/>
      <c r="AX2516" s="193"/>
      <c r="AY2516" s="193"/>
      <c r="AZ2516" s="193"/>
      <c r="BA2516" s="193"/>
      <c r="BB2516" s="193"/>
      <c r="BC2516" s="193"/>
      <c r="BD2516" s="193"/>
      <c r="BE2516" s="315"/>
      <c r="BF2516" s="315"/>
      <c r="BG2516" s="315"/>
      <c r="BH2516" s="315"/>
      <c r="BI2516" s="315"/>
      <c r="BJ2516" s="315"/>
      <c r="BK2516" s="315"/>
    </row>
    <row r="2517" spans="1:63" x14ac:dyDescent="0.25">
      <c r="A2517" s="3"/>
      <c r="B2517" s="3" t="s">
        <v>5770</v>
      </c>
      <c r="C2517" s="48" t="s">
        <v>6248</v>
      </c>
      <c r="D2517" s="223">
        <v>1.8169172</v>
      </c>
      <c r="E2517" s="223">
        <v>7.7630660000000004E-2</v>
      </c>
      <c r="F2517" s="223">
        <v>5.1852743E-2</v>
      </c>
      <c r="G2517" s="223">
        <v>5.9470767000000002E-4</v>
      </c>
      <c r="H2517" s="223">
        <v>2.8533467999999998E-4</v>
      </c>
      <c r="I2517" s="223">
        <v>4.7811455999999999E-3</v>
      </c>
      <c r="J2517" s="223">
        <v>1.6892446000000001E-3</v>
      </c>
      <c r="K2517" s="223">
        <v>1.9482682E-5</v>
      </c>
      <c r="L2517" s="223">
        <v>1.0549763999999999E-3</v>
      </c>
      <c r="M2517" s="223">
        <v>5.1016875000000003E-2</v>
      </c>
      <c r="N2517" s="223">
        <v>-5.2007999999999999E-2</v>
      </c>
      <c r="O2517" s="223">
        <v>1.68</v>
      </c>
      <c r="P2517" s="227">
        <f t="shared" si="496"/>
        <v>0.57504192592592596</v>
      </c>
      <c r="Q2517" s="238">
        <v>10.523111999999999</v>
      </c>
      <c r="R2517" s="117">
        <v>7.6352492999999999</v>
      </c>
      <c r="S2517" s="117">
        <v>2.4778962</v>
      </c>
      <c r="T2517" s="117">
        <v>6.5151431999999997E-6</v>
      </c>
      <c r="U2517" s="117">
        <v>8.3301890000000003E-2</v>
      </c>
      <c r="V2517" s="117">
        <v>4.6508098999999997E-2</v>
      </c>
      <c r="W2517" s="117">
        <v>0.28014997000000003</v>
      </c>
      <c r="X2517" s="257">
        <f t="shared" si="501"/>
        <v>5.7359991568403206E-2</v>
      </c>
      <c r="Y2517" s="257">
        <f t="shared" si="502"/>
        <v>2.6980961901400004E-2</v>
      </c>
      <c r="Z2517" s="257">
        <f t="shared" si="503"/>
        <v>1.1271842877903199E-2</v>
      </c>
      <c r="AA2517" s="257">
        <f t="shared" si="504"/>
        <v>1.9107186789099999E-2</v>
      </c>
      <c r="AB2517" s="257">
        <v>1.5939489000000001E-2</v>
      </c>
      <c r="AC2517" s="257">
        <v>2.6015697E-6</v>
      </c>
      <c r="AD2517" s="257">
        <v>7.1457729000000002E-4</v>
      </c>
      <c r="AE2517" s="257">
        <v>3.7232736999999999E-6</v>
      </c>
      <c r="AF2517" s="257">
        <v>1.0241363E-2</v>
      </c>
      <c r="AG2517" s="257">
        <v>7.9207767999999997E-5</v>
      </c>
      <c r="AH2517" s="257">
        <v>1.0432574999999999E-2</v>
      </c>
      <c r="AI2517" s="257">
        <v>8.3290356999999994E-5</v>
      </c>
      <c r="AJ2517" s="257">
        <v>4.4387746999999999E-6</v>
      </c>
      <c r="AK2517" s="257">
        <v>1.5326894000000001E-5</v>
      </c>
      <c r="AL2517" s="257">
        <v>6.0847880999999998E-7</v>
      </c>
      <c r="AM2517" s="257">
        <v>3.2243932000000001E-9</v>
      </c>
      <c r="AN2517" s="257">
        <v>1.0696118999999999E-4</v>
      </c>
      <c r="AO2517" s="257">
        <v>9.3499568999999997E-5</v>
      </c>
      <c r="AP2517" s="257">
        <v>5.3513938999999997E-4</v>
      </c>
      <c r="AQ2517" s="257">
        <v>3.3467891000000001E-6</v>
      </c>
      <c r="AR2517" s="257">
        <v>1.910384E-2</v>
      </c>
      <c r="AT2517" s="193"/>
      <c r="AU2517" s="193"/>
      <c r="AV2517" s="193"/>
      <c r="AW2517" s="193"/>
      <c r="AX2517" s="193"/>
      <c r="AY2517" s="193"/>
      <c r="AZ2517" s="193"/>
      <c r="BA2517" s="193"/>
      <c r="BB2517" s="193"/>
      <c r="BC2517" s="193"/>
      <c r="BD2517" s="193"/>
      <c r="BE2517" s="315"/>
      <c r="BF2517" s="315"/>
      <c r="BG2517" s="315"/>
      <c r="BH2517" s="315"/>
      <c r="BI2517" s="315"/>
      <c r="BJ2517" s="315"/>
      <c r="BK2517" s="315"/>
    </row>
    <row r="2518" spans="1:63" x14ac:dyDescent="0.25">
      <c r="A2518" s="3"/>
      <c r="B2518" s="3" t="s">
        <v>5770</v>
      </c>
      <c r="C2518" s="48" t="s">
        <v>6249</v>
      </c>
      <c r="D2518" s="223">
        <v>8.5269171999999998</v>
      </c>
      <c r="E2518" s="223">
        <v>7.7630660000000004E-2</v>
      </c>
      <c r="F2518" s="223">
        <v>5.1852743E-2</v>
      </c>
      <c r="G2518" s="223">
        <v>5.9470767000000002E-4</v>
      </c>
      <c r="H2518" s="223">
        <v>2.8533467999999998E-4</v>
      </c>
      <c r="I2518" s="223">
        <v>4.7811455999999999E-3</v>
      </c>
      <c r="J2518" s="223">
        <v>1.6892446000000001E-3</v>
      </c>
      <c r="K2518" s="223">
        <v>1.9482682E-5</v>
      </c>
      <c r="L2518" s="223">
        <v>1.0549763999999999E-3</v>
      </c>
      <c r="M2518" s="223">
        <v>5.1016875000000003E-2</v>
      </c>
      <c r="N2518" s="223">
        <v>-5.2007999999999999E-2</v>
      </c>
      <c r="O2518" s="223">
        <v>8.39</v>
      </c>
      <c r="P2518" s="227">
        <f t="shared" si="496"/>
        <v>0.57504192592592596</v>
      </c>
      <c r="Q2518" s="238">
        <v>10.523111999999999</v>
      </c>
      <c r="R2518" s="117">
        <v>7.6352492999999999</v>
      </c>
      <c r="S2518" s="117">
        <v>2.4778962</v>
      </c>
      <c r="T2518" s="117">
        <v>6.5151431999999997E-6</v>
      </c>
      <c r="U2518" s="117">
        <v>8.3301890000000003E-2</v>
      </c>
      <c r="V2518" s="117">
        <v>4.6508098999999997E-2</v>
      </c>
      <c r="W2518" s="117">
        <v>0.28014997000000003</v>
      </c>
      <c r="X2518" s="257">
        <f t="shared" si="501"/>
        <v>5.7359991568403206E-2</v>
      </c>
      <c r="Y2518" s="257">
        <f t="shared" si="502"/>
        <v>2.6980961901400004E-2</v>
      </c>
      <c r="Z2518" s="257">
        <f t="shared" si="503"/>
        <v>1.1271842877903199E-2</v>
      </c>
      <c r="AA2518" s="257">
        <f t="shared" si="504"/>
        <v>1.9107186789099999E-2</v>
      </c>
      <c r="AB2518" s="257">
        <v>1.5939489000000001E-2</v>
      </c>
      <c r="AC2518" s="257">
        <v>2.6015697E-6</v>
      </c>
      <c r="AD2518" s="257">
        <v>7.1457729000000002E-4</v>
      </c>
      <c r="AE2518" s="257">
        <v>3.7232736999999999E-6</v>
      </c>
      <c r="AF2518" s="257">
        <v>1.0241363E-2</v>
      </c>
      <c r="AG2518" s="257">
        <v>7.9207767999999997E-5</v>
      </c>
      <c r="AH2518" s="257">
        <v>1.0432574999999999E-2</v>
      </c>
      <c r="AI2518" s="257">
        <v>8.3290356999999994E-5</v>
      </c>
      <c r="AJ2518" s="257">
        <v>4.4387746999999999E-6</v>
      </c>
      <c r="AK2518" s="257">
        <v>1.5326894000000001E-5</v>
      </c>
      <c r="AL2518" s="257">
        <v>6.0847880999999998E-7</v>
      </c>
      <c r="AM2518" s="257">
        <v>3.2243932000000001E-9</v>
      </c>
      <c r="AN2518" s="257">
        <v>1.0696118999999999E-4</v>
      </c>
      <c r="AO2518" s="257">
        <v>9.3499568999999997E-5</v>
      </c>
      <c r="AP2518" s="257">
        <v>5.3513938999999997E-4</v>
      </c>
      <c r="AQ2518" s="257">
        <v>3.3467891000000001E-6</v>
      </c>
      <c r="AR2518" s="257">
        <v>1.910384E-2</v>
      </c>
      <c r="AT2518" s="193"/>
      <c r="AU2518" s="193"/>
      <c r="AV2518" s="193"/>
      <c r="AW2518" s="193"/>
      <c r="AX2518" s="193"/>
      <c r="AY2518" s="193"/>
      <c r="AZ2518" s="193"/>
      <c r="BA2518" s="193"/>
      <c r="BB2518" s="193"/>
      <c r="BC2518" s="193"/>
      <c r="BD2518" s="193"/>
      <c r="BE2518" s="315"/>
      <c r="BF2518" s="315"/>
      <c r="BG2518" s="315"/>
      <c r="BH2518" s="315"/>
      <c r="BI2518" s="315"/>
      <c r="BJ2518" s="315"/>
      <c r="BK2518" s="315"/>
    </row>
    <row r="2519" spans="1:63" x14ac:dyDescent="0.25">
      <c r="A2519" s="3"/>
      <c r="B2519" s="3" t="s">
        <v>5770</v>
      </c>
      <c r="C2519" s="48" t="s">
        <v>6250</v>
      </c>
      <c r="D2519" s="223">
        <v>0.25459925999999999</v>
      </c>
      <c r="E2519" s="223">
        <v>0.11054898000000001</v>
      </c>
      <c r="F2519" s="223">
        <v>9.1948430999999997E-2</v>
      </c>
      <c r="G2519" s="223">
        <v>1.1337396999999999E-3</v>
      </c>
      <c r="H2519" s="223">
        <v>4.7757702E-4</v>
      </c>
      <c r="I2519" s="223">
        <v>7.4756383000000003E-3</v>
      </c>
      <c r="J2519" s="223">
        <v>2.4432578000000002E-3</v>
      </c>
      <c r="K2519" s="223">
        <v>3.0874799000000002E-5</v>
      </c>
      <c r="L2519" s="223">
        <v>1.6271551E-3</v>
      </c>
      <c r="M2519" s="223">
        <v>9.0921600000000005E-2</v>
      </c>
      <c r="N2519" s="223">
        <v>-5.2007999999999999E-2</v>
      </c>
      <c r="O2519" s="223">
        <v>0</v>
      </c>
      <c r="P2519" s="227">
        <f t="shared" si="496"/>
        <v>0.81888133333333335</v>
      </c>
      <c r="Q2519" s="238">
        <v>14.375524</v>
      </c>
      <c r="R2519" s="117">
        <v>11.114426999999999</v>
      </c>
      <c r="S2519" s="117">
        <v>2.7974025999999999</v>
      </c>
      <c r="T2519" s="117">
        <v>1.0766588E-5</v>
      </c>
      <c r="U2519" s="117">
        <v>9.4464228999999997E-2</v>
      </c>
      <c r="V2519" s="117">
        <v>5.2493775999999999E-2</v>
      </c>
      <c r="W2519" s="117">
        <v>0.31672565000000003</v>
      </c>
      <c r="X2519" s="257">
        <f t="shared" si="501"/>
        <v>8.6044143720695299E-2</v>
      </c>
      <c r="Y2519" s="257">
        <f t="shared" si="502"/>
        <v>4.2026227880599995E-2</v>
      </c>
      <c r="Z2519" s="257">
        <f t="shared" si="503"/>
        <v>1.6210640008795296E-2</v>
      </c>
      <c r="AA2519" s="257">
        <f t="shared" si="504"/>
        <v>2.78072758313E-2</v>
      </c>
      <c r="AB2519" s="257">
        <v>2.2698561999999999E-2</v>
      </c>
      <c r="AC2519" s="257">
        <v>4.0573185999999998E-6</v>
      </c>
      <c r="AD2519" s="257">
        <v>1.1821961E-3</v>
      </c>
      <c r="AE2519" s="257">
        <v>6.6049530000000001E-6</v>
      </c>
      <c r="AF2519" s="257">
        <v>1.8045387E-2</v>
      </c>
      <c r="AG2519" s="257">
        <v>8.9420508999999993E-5</v>
      </c>
      <c r="AH2519" s="257">
        <v>1.4856527E-2</v>
      </c>
      <c r="AI2519" s="257">
        <v>1.4787704000000001E-4</v>
      </c>
      <c r="AJ2519" s="257">
        <v>8.6182609000000002E-6</v>
      </c>
      <c r="AK2519" s="257">
        <v>2.1928109999999998E-5</v>
      </c>
      <c r="AL2519" s="257">
        <v>1.0336536999999999E-6</v>
      </c>
      <c r="AM2519" s="257">
        <v>5.6941952999999998E-9</v>
      </c>
      <c r="AN2519" s="257">
        <v>1.2421668000000001E-4</v>
      </c>
      <c r="AO2519" s="257">
        <v>1.4388918999999999E-4</v>
      </c>
      <c r="AP2519" s="257">
        <v>9.0654438000000001E-4</v>
      </c>
      <c r="AQ2519" s="257">
        <v>5.0178313000000001E-6</v>
      </c>
      <c r="AR2519" s="257">
        <v>2.7802258E-2</v>
      </c>
      <c r="AT2519" s="193"/>
      <c r="AU2519" s="193"/>
      <c r="AV2519" s="193"/>
      <c r="AW2519" s="193"/>
      <c r="AX2519" s="193"/>
      <c r="AY2519" s="193"/>
      <c r="AZ2519" s="193"/>
      <c r="BA2519" s="193"/>
      <c r="BB2519" s="193"/>
      <c r="BC2519" s="193"/>
      <c r="BD2519" s="193"/>
      <c r="BE2519" s="315"/>
      <c r="BF2519" s="315"/>
      <c r="BG2519" s="315"/>
      <c r="BH2519" s="315"/>
      <c r="BI2519" s="315"/>
      <c r="BJ2519" s="315"/>
      <c r="BK2519" s="315"/>
    </row>
    <row r="2520" spans="1:63" x14ac:dyDescent="0.25">
      <c r="A2520" s="3"/>
      <c r="B2520" s="3" t="s">
        <v>5770</v>
      </c>
      <c r="C2520" s="48" t="s">
        <v>6251</v>
      </c>
      <c r="D2520" s="223">
        <v>0.68459926000000004</v>
      </c>
      <c r="E2520" s="223">
        <v>0.11054898000000001</v>
      </c>
      <c r="F2520" s="223">
        <v>9.1948430999999997E-2</v>
      </c>
      <c r="G2520" s="223">
        <v>1.1337396999999999E-3</v>
      </c>
      <c r="H2520" s="223">
        <v>4.7757702E-4</v>
      </c>
      <c r="I2520" s="223">
        <v>7.4756383000000003E-3</v>
      </c>
      <c r="J2520" s="223">
        <v>2.4432578000000002E-3</v>
      </c>
      <c r="K2520" s="223">
        <v>3.0874799000000002E-5</v>
      </c>
      <c r="L2520" s="223">
        <v>1.6271551E-3</v>
      </c>
      <c r="M2520" s="223">
        <v>9.0921600000000005E-2</v>
      </c>
      <c r="N2520" s="223">
        <v>-5.2007999999999999E-2</v>
      </c>
      <c r="O2520" s="223">
        <v>0.43</v>
      </c>
      <c r="P2520" s="227">
        <f t="shared" si="496"/>
        <v>0.81888133333333335</v>
      </c>
      <c r="Q2520" s="238">
        <v>14.375524</v>
      </c>
      <c r="R2520" s="117">
        <v>11.114426999999999</v>
      </c>
      <c r="S2520" s="117">
        <v>2.7974025999999999</v>
      </c>
      <c r="T2520" s="117">
        <v>1.0766588E-5</v>
      </c>
      <c r="U2520" s="117">
        <v>9.4464228999999997E-2</v>
      </c>
      <c r="V2520" s="117">
        <v>5.2493775999999999E-2</v>
      </c>
      <c r="W2520" s="117">
        <v>0.31672565000000003</v>
      </c>
      <c r="X2520" s="257">
        <f t="shared" si="501"/>
        <v>8.6044143720695299E-2</v>
      </c>
      <c r="Y2520" s="257">
        <f t="shared" si="502"/>
        <v>4.2026227880599995E-2</v>
      </c>
      <c r="Z2520" s="257">
        <f t="shared" si="503"/>
        <v>1.6210640008795296E-2</v>
      </c>
      <c r="AA2520" s="257">
        <f t="shared" si="504"/>
        <v>2.78072758313E-2</v>
      </c>
      <c r="AB2520" s="257">
        <v>2.2698561999999999E-2</v>
      </c>
      <c r="AC2520" s="257">
        <v>4.0573185999999998E-6</v>
      </c>
      <c r="AD2520" s="257">
        <v>1.1821961E-3</v>
      </c>
      <c r="AE2520" s="257">
        <v>6.6049530000000001E-6</v>
      </c>
      <c r="AF2520" s="257">
        <v>1.8045387E-2</v>
      </c>
      <c r="AG2520" s="257">
        <v>8.9420508999999993E-5</v>
      </c>
      <c r="AH2520" s="257">
        <v>1.4856527E-2</v>
      </c>
      <c r="AI2520" s="257">
        <v>1.4787704000000001E-4</v>
      </c>
      <c r="AJ2520" s="257">
        <v>8.6182609000000002E-6</v>
      </c>
      <c r="AK2520" s="257">
        <v>2.1928109999999998E-5</v>
      </c>
      <c r="AL2520" s="257">
        <v>1.0336536999999999E-6</v>
      </c>
      <c r="AM2520" s="257">
        <v>5.6941952999999998E-9</v>
      </c>
      <c r="AN2520" s="257">
        <v>1.2421668000000001E-4</v>
      </c>
      <c r="AO2520" s="257">
        <v>1.4388918999999999E-4</v>
      </c>
      <c r="AP2520" s="257">
        <v>9.0654438000000001E-4</v>
      </c>
      <c r="AQ2520" s="257">
        <v>5.0178313000000001E-6</v>
      </c>
      <c r="AR2520" s="257">
        <v>2.7802258E-2</v>
      </c>
      <c r="AT2520" s="193"/>
      <c r="AU2520" s="193"/>
      <c r="AV2520" s="193"/>
      <c r="AW2520" s="193"/>
      <c r="AX2520" s="193"/>
      <c r="AY2520" s="193"/>
      <c r="AZ2520" s="193"/>
      <c r="BA2520" s="193"/>
      <c r="BB2520" s="193"/>
      <c r="BC2520" s="193"/>
      <c r="BD2520" s="193"/>
      <c r="BE2520" s="315"/>
      <c r="BF2520" s="315"/>
      <c r="BG2520" s="315"/>
      <c r="BH2520" s="315"/>
      <c r="BI2520" s="315"/>
      <c r="BJ2520" s="315"/>
      <c r="BK2520" s="315"/>
    </row>
    <row r="2521" spans="1:63" x14ac:dyDescent="0.25">
      <c r="A2521" s="3"/>
      <c r="B2521" s="3" t="s">
        <v>5770</v>
      </c>
      <c r="C2521" s="48" t="s">
        <v>6252</v>
      </c>
      <c r="D2521" s="223">
        <v>2.3945992999999999</v>
      </c>
      <c r="E2521" s="223">
        <v>0.11054898000000001</v>
      </c>
      <c r="F2521" s="223">
        <v>9.1948430999999997E-2</v>
      </c>
      <c r="G2521" s="223">
        <v>1.1337396999999999E-3</v>
      </c>
      <c r="H2521" s="223">
        <v>4.7757702E-4</v>
      </c>
      <c r="I2521" s="223">
        <v>7.4756383000000003E-3</v>
      </c>
      <c r="J2521" s="223">
        <v>2.4432578000000002E-3</v>
      </c>
      <c r="K2521" s="223">
        <v>3.0874799000000002E-5</v>
      </c>
      <c r="L2521" s="223">
        <v>1.6271551E-3</v>
      </c>
      <c r="M2521" s="223">
        <v>9.0921600000000005E-2</v>
      </c>
      <c r="N2521" s="223">
        <v>-5.2007999999999999E-2</v>
      </c>
      <c r="O2521" s="223">
        <v>2.14</v>
      </c>
      <c r="P2521" s="227">
        <f t="shared" si="496"/>
        <v>0.81888133333333335</v>
      </c>
      <c r="Q2521" s="238">
        <v>14.375524</v>
      </c>
      <c r="R2521" s="117">
        <v>11.114426999999999</v>
      </c>
      <c r="S2521" s="117">
        <v>2.7974025999999999</v>
      </c>
      <c r="T2521" s="117">
        <v>1.0766588E-5</v>
      </c>
      <c r="U2521" s="117">
        <v>9.4464228999999997E-2</v>
      </c>
      <c r="V2521" s="117">
        <v>5.2493775999999999E-2</v>
      </c>
      <c r="W2521" s="117">
        <v>0.31672565000000003</v>
      </c>
      <c r="X2521" s="257">
        <f t="shared" si="501"/>
        <v>8.6044143720695299E-2</v>
      </c>
      <c r="Y2521" s="257">
        <f t="shared" si="502"/>
        <v>4.2026227880599995E-2</v>
      </c>
      <c r="Z2521" s="257">
        <f t="shared" si="503"/>
        <v>1.6210640008795296E-2</v>
      </c>
      <c r="AA2521" s="257">
        <f t="shared" si="504"/>
        <v>2.78072758313E-2</v>
      </c>
      <c r="AB2521" s="257">
        <v>2.2698561999999999E-2</v>
      </c>
      <c r="AC2521" s="257">
        <v>4.0573185999999998E-6</v>
      </c>
      <c r="AD2521" s="257">
        <v>1.1821961E-3</v>
      </c>
      <c r="AE2521" s="257">
        <v>6.6049530000000001E-6</v>
      </c>
      <c r="AF2521" s="257">
        <v>1.8045387E-2</v>
      </c>
      <c r="AG2521" s="257">
        <v>8.9420508999999993E-5</v>
      </c>
      <c r="AH2521" s="257">
        <v>1.4856527E-2</v>
      </c>
      <c r="AI2521" s="257">
        <v>1.4787704000000001E-4</v>
      </c>
      <c r="AJ2521" s="257">
        <v>8.6182609000000002E-6</v>
      </c>
      <c r="AK2521" s="257">
        <v>2.1928109999999998E-5</v>
      </c>
      <c r="AL2521" s="257">
        <v>1.0336536999999999E-6</v>
      </c>
      <c r="AM2521" s="257">
        <v>5.6941952999999998E-9</v>
      </c>
      <c r="AN2521" s="257">
        <v>1.2421668000000001E-4</v>
      </c>
      <c r="AO2521" s="257">
        <v>1.4388918999999999E-4</v>
      </c>
      <c r="AP2521" s="257">
        <v>9.0654438000000001E-4</v>
      </c>
      <c r="AQ2521" s="257">
        <v>5.0178313000000001E-6</v>
      </c>
      <c r="AR2521" s="257">
        <v>2.7802258E-2</v>
      </c>
      <c r="AT2521" s="193"/>
      <c r="AU2521" s="193"/>
      <c r="AV2521" s="193"/>
      <c r="AW2521" s="193"/>
      <c r="AX2521" s="193"/>
      <c r="AY2521" s="193"/>
      <c r="AZ2521" s="193"/>
      <c r="BA2521" s="193"/>
      <c r="BB2521" s="193"/>
      <c r="BC2521" s="193"/>
      <c r="BD2521" s="193"/>
      <c r="BE2521" s="315"/>
      <c r="BF2521" s="315"/>
      <c r="BG2521" s="315"/>
      <c r="BH2521" s="315"/>
      <c r="BI2521" s="315"/>
      <c r="BJ2521" s="315"/>
      <c r="BK2521" s="315"/>
    </row>
    <row r="2522" spans="1:63" x14ac:dyDescent="0.25">
      <c r="A2522" s="3"/>
      <c r="B2522" s="3" t="s">
        <v>5770</v>
      </c>
      <c r="C2522" s="48" t="s">
        <v>6253</v>
      </c>
      <c r="D2522" s="223">
        <v>0.12207824</v>
      </c>
      <c r="E2522" s="223">
        <v>7.4168927999999995E-2</v>
      </c>
      <c r="F2522" s="223">
        <v>4.4903619999999998E-2</v>
      </c>
      <c r="G2522" s="223">
        <v>4.9734205000000003E-4</v>
      </c>
      <c r="H2522" s="223">
        <v>2.6184534999999998E-4</v>
      </c>
      <c r="I2522" s="223">
        <v>4.3771553000000003E-3</v>
      </c>
      <c r="J2522" s="223">
        <v>1.7894662E-3</v>
      </c>
      <c r="K2522" s="223">
        <v>1.7520002E-5</v>
      </c>
      <c r="L2522" s="223">
        <v>9.5412198000000004E-4</v>
      </c>
      <c r="M2522" s="223">
        <v>4.7116242000000003E-2</v>
      </c>
      <c r="N2522" s="223">
        <v>-5.2007999999999999E-2</v>
      </c>
      <c r="O2522" s="223">
        <v>0</v>
      </c>
      <c r="P2522" s="227">
        <f t="shared" si="496"/>
        <v>0.54939946666666661</v>
      </c>
      <c r="Q2522" s="238">
        <v>10.086005</v>
      </c>
      <c r="R2522" s="117">
        <v>7.2680289</v>
      </c>
      <c r="S2522" s="117">
        <v>2.4180168000000002</v>
      </c>
      <c r="T2522" s="117">
        <v>6.0241730000000002E-6</v>
      </c>
      <c r="U2522" s="117">
        <v>8.1217097000000002E-2</v>
      </c>
      <c r="V2522" s="117">
        <v>4.5374167E-2</v>
      </c>
      <c r="W2522" s="117">
        <v>0.2733623</v>
      </c>
      <c r="X2522" s="257">
        <f t="shared" si="501"/>
        <v>5.3799382714183192E-2</v>
      </c>
      <c r="Y2522" s="257">
        <f t="shared" si="502"/>
        <v>2.4875365186799999E-2</v>
      </c>
      <c r="Z2522" s="257">
        <f t="shared" si="503"/>
        <v>1.0735405613983199E-2</v>
      </c>
      <c r="AA2522" s="257">
        <f t="shared" si="504"/>
        <v>1.8188611913399998E-2</v>
      </c>
      <c r="AB2522" s="257">
        <v>1.5228706E-2</v>
      </c>
      <c r="AC2522" s="257">
        <v>2.4918607E-6</v>
      </c>
      <c r="AD2522" s="257">
        <v>6.3035483999999997E-4</v>
      </c>
      <c r="AE2522" s="257">
        <v>3.3005451000000001E-6</v>
      </c>
      <c r="AF2522" s="257">
        <v>8.9332176999999992E-3</v>
      </c>
      <c r="AG2522" s="257">
        <v>7.7294240999999995E-5</v>
      </c>
      <c r="AH2522" s="257">
        <v>9.9673456999999997E-3</v>
      </c>
      <c r="AI2522" s="257">
        <v>7.1921397000000004E-5</v>
      </c>
      <c r="AJ2522" s="257">
        <v>3.6510688E-6</v>
      </c>
      <c r="AK2522" s="257">
        <v>1.5030385E-5</v>
      </c>
      <c r="AL2522" s="257">
        <v>5.3450951000000001E-7</v>
      </c>
      <c r="AM2522" s="257">
        <v>2.7836731999999999E-9</v>
      </c>
      <c r="AN2522" s="257">
        <v>1.0382915E-4</v>
      </c>
      <c r="AO2522" s="257">
        <v>8.4963069999999998E-5</v>
      </c>
      <c r="AP2522" s="257">
        <v>4.8812755000000001E-4</v>
      </c>
      <c r="AQ2522" s="257">
        <v>3.0499134000000001E-6</v>
      </c>
      <c r="AR2522" s="257">
        <v>1.8185561999999999E-2</v>
      </c>
      <c r="AT2522" s="193"/>
      <c r="AU2522" s="193"/>
      <c r="AV2522" s="193"/>
      <c r="AW2522" s="193"/>
      <c r="AX2522" s="193"/>
      <c r="AY2522" s="193"/>
      <c r="AZ2522" s="193"/>
      <c r="BA2522" s="193"/>
      <c r="BB2522" s="193"/>
      <c r="BC2522" s="193"/>
      <c r="BD2522" s="193"/>
      <c r="BE2522" s="315"/>
      <c r="BF2522" s="315"/>
      <c r="BG2522" s="315"/>
      <c r="BH2522" s="315"/>
      <c r="BI2522" s="315"/>
      <c r="BJ2522" s="315"/>
      <c r="BK2522" s="315"/>
    </row>
    <row r="2523" spans="1:63" x14ac:dyDescent="0.25">
      <c r="A2523" s="3"/>
      <c r="B2523" s="3" t="s">
        <v>5770</v>
      </c>
      <c r="C2523" s="48" t="s">
        <v>6254</v>
      </c>
      <c r="D2523" s="223">
        <v>1.4320782000000001</v>
      </c>
      <c r="E2523" s="223">
        <v>7.4168927999999995E-2</v>
      </c>
      <c r="F2523" s="223">
        <v>4.4903619999999998E-2</v>
      </c>
      <c r="G2523" s="223">
        <v>4.9734205000000003E-4</v>
      </c>
      <c r="H2523" s="223">
        <v>2.6184534999999998E-4</v>
      </c>
      <c r="I2523" s="223">
        <v>4.3771553000000003E-3</v>
      </c>
      <c r="J2523" s="223">
        <v>1.7894662E-3</v>
      </c>
      <c r="K2523" s="223">
        <v>1.7520002E-5</v>
      </c>
      <c r="L2523" s="223">
        <v>9.5412198000000004E-4</v>
      </c>
      <c r="M2523" s="223">
        <v>4.7116242000000003E-2</v>
      </c>
      <c r="N2523" s="223">
        <v>-5.2007999999999999E-2</v>
      </c>
      <c r="O2523" s="223">
        <v>1.31</v>
      </c>
      <c r="P2523" s="227">
        <f t="shared" si="496"/>
        <v>0.54939946666666661</v>
      </c>
      <c r="Q2523" s="238">
        <v>10.086005</v>
      </c>
      <c r="R2523" s="117">
        <v>7.2680289</v>
      </c>
      <c r="S2523" s="117">
        <v>2.4180168000000002</v>
      </c>
      <c r="T2523" s="117">
        <v>6.0241730000000002E-6</v>
      </c>
      <c r="U2523" s="117">
        <v>8.1217097000000002E-2</v>
      </c>
      <c r="V2523" s="117">
        <v>4.5374167E-2</v>
      </c>
      <c r="W2523" s="117">
        <v>0.2733623</v>
      </c>
      <c r="X2523" s="257">
        <f t="shared" si="501"/>
        <v>5.3799382714183192E-2</v>
      </c>
      <c r="Y2523" s="257">
        <f t="shared" si="502"/>
        <v>2.4875365186799999E-2</v>
      </c>
      <c r="Z2523" s="257">
        <f t="shared" si="503"/>
        <v>1.0735405613983199E-2</v>
      </c>
      <c r="AA2523" s="257">
        <f t="shared" si="504"/>
        <v>1.8188611913399998E-2</v>
      </c>
      <c r="AB2523" s="257">
        <v>1.5228706E-2</v>
      </c>
      <c r="AC2523" s="257">
        <v>2.4918607E-6</v>
      </c>
      <c r="AD2523" s="257">
        <v>6.3035483999999997E-4</v>
      </c>
      <c r="AE2523" s="257">
        <v>3.3005451000000001E-6</v>
      </c>
      <c r="AF2523" s="257">
        <v>8.9332176999999992E-3</v>
      </c>
      <c r="AG2523" s="257">
        <v>7.7294240999999995E-5</v>
      </c>
      <c r="AH2523" s="257">
        <v>9.9673456999999997E-3</v>
      </c>
      <c r="AI2523" s="257">
        <v>7.1921397000000004E-5</v>
      </c>
      <c r="AJ2523" s="257">
        <v>3.6510688E-6</v>
      </c>
      <c r="AK2523" s="257">
        <v>1.5030385E-5</v>
      </c>
      <c r="AL2523" s="257">
        <v>5.3450951000000001E-7</v>
      </c>
      <c r="AM2523" s="257">
        <v>2.7836731999999999E-9</v>
      </c>
      <c r="AN2523" s="257">
        <v>1.0382915E-4</v>
      </c>
      <c r="AO2523" s="257">
        <v>8.4963069999999998E-5</v>
      </c>
      <c r="AP2523" s="257">
        <v>4.8812755000000001E-4</v>
      </c>
      <c r="AQ2523" s="257">
        <v>3.0499134000000001E-6</v>
      </c>
      <c r="AR2523" s="257">
        <v>1.8185561999999999E-2</v>
      </c>
      <c r="AT2523" s="193"/>
      <c r="AU2523" s="193"/>
      <c r="AV2523" s="193"/>
      <c r="AW2523" s="193"/>
      <c r="AX2523" s="193"/>
      <c r="AY2523" s="193"/>
      <c r="AZ2523" s="193"/>
      <c r="BA2523" s="193"/>
      <c r="BB2523" s="193"/>
      <c r="BC2523" s="193"/>
      <c r="BD2523" s="193"/>
      <c r="BE2523" s="315"/>
      <c r="BF2523" s="315"/>
      <c r="BG2523" s="315"/>
      <c r="BH2523" s="315"/>
      <c r="BI2523" s="315"/>
      <c r="BJ2523" s="315"/>
      <c r="BK2523" s="315"/>
    </row>
    <row r="2524" spans="1:63" x14ac:dyDescent="0.25">
      <c r="A2524" s="3"/>
      <c r="B2524" s="3" t="s">
        <v>5770</v>
      </c>
      <c r="C2524" s="48" t="s">
        <v>6255</v>
      </c>
      <c r="D2524" s="223">
        <v>6.6520782000000001</v>
      </c>
      <c r="E2524" s="223">
        <v>7.4168927999999995E-2</v>
      </c>
      <c r="F2524" s="223">
        <v>4.4903619999999998E-2</v>
      </c>
      <c r="G2524" s="223">
        <v>4.9734205000000003E-4</v>
      </c>
      <c r="H2524" s="223">
        <v>2.6184534999999998E-4</v>
      </c>
      <c r="I2524" s="223">
        <v>4.3771553000000003E-3</v>
      </c>
      <c r="J2524" s="223">
        <v>1.7894662E-3</v>
      </c>
      <c r="K2524" s="223">
        <v>1.7520002E-5</v>
      </c>
      <c r="L2524" s="223">
        <v>9.5412198000000004E-4</v>
      </c>
      <c r="M2524" s="223">
        <v>4.7116242000000003E-2</v>
      </c>
      <c r="N2524" s="223">
        <v>-5.2007999999999999E-2</v>
      </c>
      <c r="O2524" s="223">
        <v>6.53</v>
      </c>
      <c r="P2524" s="227">
        <f t="shared" si="496"/>
        <v>0.54939946666666661</v>
      </c>
      <c r="Q2524" s="238">
        <v>10.086005</v>
      </c>
      <c r="R2524" s="117">
        <v>7.2680289</v>
      </c>
      <c r="S2524" s="117">
        <v>2.4180168000000002</v>
      </c>
      <c r="T2524" s="117">
        <v>6.0241730000000002E-6</v>
      </c>
      <c r="U2524" s="117">
        <v>8.1217097000000002E-2</v>
      </c>
      <c r="V2524" s="117">
        <v>4.5374167E-2</v>
      </c>
      <c r="W2524" s="117">
        <v>0.2733623</v>
      </c>
      <c r="X2524" s="257">
        <f t="shared" si="501"/>
        <v>5.3799382714183192E-2</v>
      </c>
      <c r="Y2524" s="257">
        <f t="shared" si="502"/>
        <v>2.4875365186799999E-2</v>
      </c>
      <c r="Z2524" s="257">
        <f t="shared" si="503"/>
        <v>1.0735405613983199E-2</v>
      </c>
      <c r="AA2524" s="257">
        <f t="shared" si="504"/>
        <v>1.8188611913399998E-2</v>
      </c>
      <c r="AB2524" s="257">
        <v>1.5228706E-2</v>
      </c>
      <c r="AC2524" s="257">
        <v>2.4918607E-6</v>
      </c>
      <c r="AD2524" s="257">
        <v>6.3035483999999997E-4</v>
      </c>
      <c r="AE2524" s="257">
        <v>3.3005451000000001E-6</v>
      </c>
      <c r="AF2524" s="257">
        <v>8.9332176999999992E-3</v>
      </c>
      <c r="AG2524" s="257">
        <v>7.7294240999999995E-5</v>
      </c>
      <c r="AH2524" s="257">
        <v>9.9673456999999997E-3</v>
      </c>
      <c r="AI2524" s="257">
        <v>7.1921397000000004E-5</v>
      </c>
      <c r="AJ2524" s="257">
        <v>3.6510688E-6</v>
      </c>
      <c r="AK2524" s="257">
        <v>1.5030385E-5</v>
      </c>
      <c r="AL2524" s="257">
        <v>5.3450951000000001E-7</v>
      </c>
      <c r="AM2524" s="257">
        <v>2.7836731999999999E-9</v>
      </c>
      <c r="AN2524" s="257">
        <v>1.0382915E-4</v>
      </c>
      <c r="AO2524" s="257">
        <v>8.4963069999999998E-5</v>
      </c>
      <c r="AP2524" s="257">
        <v>4.8812755000000001E-4</v>
      </c>
      <c r="AQ2524" s="257">
        <v>3.0499134000000001E-6</v>
      </c>
      <c r="AR2524" s="257">
        <v>1.8185561999999999E-2</v>
      </c>
      <c r="AT2524" s="193"/>
      <c r="AU2524" s="193"/>
      <c r="AV2524" s="193"/>
      <c r="AW2524" s="193"/>
      <c r="AX2524" s="193"/>
      <c r="AY2524" s="193"/>
      <c r="AZ2524" s="193"/>
      <c r="BA2524" s="193"/>
      <c r="BB2524" s="193"/>
      <c r="BC2524" s="193"/>
      <c r="BD2524" s="193"/>
      <c r="BE2524" s="315"/>
      <c r="BF2524" s="315"/>
      <c r="BG2524" s="315"/>
      <c r="BH2524" s="315"/>
      <c r="BI2524" s="315"/>
      <c r="BJ2524" s="315"/>
      <c r="BK2524" s="315"/>
    </row>
    <row r="2525" spans="1:63" x14ac:dyDescent="0.25">
      <c r="A2525" s="3"/>
      <c r="B2525" s="3" t="s">
        <v>5770</v>
      </c>
      <c r="C2525" s="48" t="s">
        <v>6256</v>
      </c>
      <c r="D2525" s="223">
        <v>0.15595924</v>
      </c>
      <c r="E2525" s="223">
        <v>8.4345793000000002E-2</v>
      </c>
      <c r="F2525" s="223">
        <v>5.4524995E-2</v>
      </c>
      <c r="G2525" s="223">
        <v>6.2268388000000002E-4</v>
      </c>
      <c r="H2525" s="223">
        <v>3.1795511000000002E-4</v>
      </c>
      <c r="I2525" s="223">
        <v>5.0876920000000004E-3</v>
      </c>
      <c r="J2525" s="223">
        <v>2.2048340000000001E-3</v>
      </c>
      <c r="K2525" s="223">
        <v>2.0265564999999999E-5</v>
      </c>
      <c r="L2525" s="223">
        <v>1.0897081E-3</v>
      </c>
      <c r="M2525" s="223">
        <v>5.9753312000000003E-2</v>
      </c>
      <c r="N2525" s="223">
        <v>-5.2007999999999999E-2</v>
      </c>
      <c r="O2525" s="223">
        <v>0</v>
      </c>
      <c r="P2525" s="227">
        <f t="shared" si="496"/>
        <v>0.62478365185185181</v>
      </c>
      <c r="Q2525" s="238">
        <v>11.244526</v>
      </c>
      <c r="R2525" s="117">
        <v>8.3422678999999995</v>
      </c>
      <c r="S2525" s="117">
        <v>2.4901121000000002</v>
      </c>
      <c r="T2525" s="117">
        <v>7.2939745000000002E-6</v>
      </c>
      <c r="U2525" s="117">
        <v>8.3743108999999996E-2</v>
      </c>
      <c r="V2525" s="117">
        <v>4.6712481E-2</v>
      </c>
      <c r="W2525" s="117">
        <v>0.28168355</v>
      </c>
      <c r="X2525" s="257">
        <f t="shared" si="501"/>
        <v>6.2114762596823997E-2</v>
      </c>
      <c r="Y2525" s="257">
        <f t="shared" si="502"/>
        <v>2.8995261434199997E-2</v>
      </c>
      <c r="Z2525" s="257">
        <f t="shared" si="503"/>
        <v>1.2244930638023999E-2</v>
      </c>
      <c r="AA2525" s="257">
        <f t="shared" si="504"/>
        <v>2.0874570524600001E-2</v>
      </c>
      <c r="AB2525" s="257">
        <v>1.7318317E-2</v>
      </c>
      <c r="AC2525" s="257">
        <v>2.9859558E-6</v>
      </c>
      <c r="AD2525" s="257">
        <v>7.3933839000000004E-4</v>
      </c>
      <c r="AE2525" s="257">
        <v>4.0699123999999999E-6</v>
      </c>
      <c r="AF2525" s="257">
        <v>1.0850950999999999E-2</v>
      </c>
      <c r="AG2525" s="257">
        <v>7.9599175999999996E-5</v>
      </c>
      <c r="AH2525" s="257">
        <v>1.1335031000000001E-2</v>
      </c>
      <c r="AI2525" s="257">
        <v>8.7241739999999998E-5</v>
      </c>
      <c r="AJ2525" s="257">
        <v>4.5896659999999998E-6</v>
      </c>
      <c r="AK2525" s="257">
        <v>1.7474952E-5</v>
      </c>
      <c r="AL2525" s="257">
        <v>6.3624956000000004E-7</v>
      </c>
      <c r="AM2525" s="257">
        <v>3.3634639999999999E-9</v>
      </c>
      <c r="AN2525" s="257">
        <v>1.0782619999999999E-4</v>
      </c>
      <c r="AO2525" s="257">
        <v>9.7254287000000006E-5</v>
      </c>
      <c r="AP2525" s="257">
        <v>5.9487318000000003E-4</v>
      </c>
      <c r="AQ2525" s="257">
        <v>3.4435246E-6</v>
      </c>
      <c r="AR2525" s="257">
        <v>2.0871127E-2</v>
      </c>
      <c r="AT2525" s="193"/>
      <c r="AU2525" s="193"/>
      <c r="AV2525" s="193"/>
      <c r="AW2525" s="193"/>
      <c r="AX2525" s="193"/>
      <c r="AY2525" s="193"/>
      <c r="AZ2525" s="193"/>
      <c r="BA2525" s="193"/>
      <c r="BB2525" s="193"/>
      <c r="BC2525" s="193"/>
      <c r="BD2525" s="193"/>
      <c r="BE2525" s="315"/>
      <c r="BF2525" s="315"/>
      <c r="BG2525" s="315"/>
      <c r="BH2525" s="315"/>
      <c r="BI2525" s="315"/>
      <c r="BJ2525" s="315"/>
      <c r="BK2525" s="315"/>
    </row>
    <row r="2526" spans="1:63" x14ac:dyDescent="0.25">
      <c r="A2526" s="3"/>
      <c r="B2526" s="3" t="s">
        <v>5770</v>
      </c>
      <c r="C2526" s="48" t="s">
        <v>6257</v>
      </c>
      <c r="D2526" s="223">
        <v>1.9459591999999999</v>
      </c>
      <c r="E2526" s="223">
        <v>8.4345793000000002E-2</v>
      </c>
      <c r="F2526" s="223">
        <v>5.4524995E-2</v>
      </c>
      <c r="G2526" s="223">
        <v>6.2268388000000002E-4</v>
      </c>
      <c r="H2526" s="223">
        <v>3.1795511000000002E-4</v>
      </c>
      <c r="I2526" s="223">
        <v>5.0876920000000004E-3</v>
      </c>
      <c r="J2526" s="223">
        <v>2.2048340000000001E-3</v>
      </c>
      <c r="K2526" s="223">
        <v>2.0265564999999999E-5</v>
      </c>
      <c r="L2526" s="223">
        <v>1.0897081E-3</v>
      </c>
      <c r="M2526" s="223">
        <v>5.9753312000000003E-2</v>
      </c>
      <c r="N2526" s="223">
        <v>-5.2007999999999999E-2</v>
      </c>
      <c r="O2526" s="223">
        <v>1.79</v>
      </c>
      <c r="P2526" s="227">
        <f t="shared" si="496"/>
        <v>0.62478365185185181</v>
      </c>
      <c r="Q2526" s="238">
        <v>11.244526</v>
      </c>
      <c r="R2526" s="117">
        <v>8.3422678999999995</v>
      </c>
      <c r="S2526" s="117">
        <v>2.4901121000000002</v>
      </c>
      <c r="T2526" s="117">
        <v>7.2939745000000002E-6</v>
      </c>
      <c r="U2526" s="117">
        <v>8.3743108999999996E-2</v>
      </c>
      <c r="V2526" s="117">
        <v>4.6712481E-2</v>
      </c>
      <c r="W2526" s="117">
        <v>0.28168355</v>
      </c>
      <c r="X2526" s="257">
        <f t="shared" si="501"/>
        <v>6.2114762596823997E-2</v>
      </c>
      <c r="Y2526" s="257">
        <f t="shared" si="502"/>
        <v>2.8995261434199997E-2</v>
      </c>
      <c r="Z2526" s="257">
        <f t="shared" si="503"/>
        <v>1.2244930638023999E-2</v>
      </c>
      <c r="AA2526" s="257">
        <f t="shared" si="504"/>
        <v>2.0874570524600001E-2</v>
      </c>
      <c r="AB2526" s="257">
        <v>1.7318317E-2</v>
      </c>
      <c r="AC2526" s="257">
        <v>2.9859558E-6</v>
      </c>
      <c r="AD2526" s="257">
        <v>7.3933839000000004E-4</v>
      </c>
      <c r="AE2526" s="257">
        <v>4.0699123999999999E-6</v>
      </c>
      <c r="AF2526" s="257">
        <v>1.0850950999999999E-2</v>
      </c>
      <c r="AG2526" s="257">
        <v>7.9599175999999996E-5</v>
      </c>
      <c r="AH2526" s="257">
        <v>1.1335031000000001E-2</v>
      </c>
      <c r="AI2526" s="257">
        <v>8.7241739999999998E-5</v>
      </c>
      <c r="AJ2526" s="257">
        <v>4.5896659999999998E-6</v>
      </c>
      <c r="AK2526" s="257">
        <v>1.7474952E-5</v>
      </c>
      <c r="AL2526" s="257">
        <v>6.3624956000000004E-7</v>
      </c>
      <c r="AM2526" s="257">
        <v>3.3634639999999999E-9</v>
      </c>
      <c r="AN2526" s="257">
        <v>1.0782619999999999E-4</v>
      </c>
      <c r="AO2526" s="257">
        <v>9.7254287000000006E-5</v>
      </c>
      <c r="AP2526" s="257">
        <v>5.9487318000000003E-4</v>
      </c>
      <c r="AQ2526" s="257">
        <v>3.4435246E-6</v>
      </c>
      <c r="AR2526" s="257">
        <v>2.0871127E-2</v>
      </c>
      <c r="AT2526" s="193"/>
      <c r="AU2526" s="193"/>
      <c r="AV2526" s="193"/>
      <c r="AW2526" s="193"/>
      <c r="AX2526" s="193"/>
      <c r="AY2526" s="193"/>
      <c r="AZ2526" s="193"/>
      <c r="BA2526" s="193"/>
      <c r="BB2526" s="193"/>
      <c r="BC2526" s="193"/>
      <c r="BD2526" s="193"/>
      <c r="BE2526" s="315"/>
      <c r="BF2526" s="315"/>
      <c r="BG2526" s="315"/>
      <c r="BH2526" s="315"/>
      <c r="BI2526" s="315"/>
      <c r="BJ2526" s="315"/>
      <c r="BK2526" s="315"/>
    </row>
    <row r="2527" spans="1:63" x14ac:dyDescent="0.25">
      <c r="A2527" s="3"/>
      <c r="B2527" s="3" t="s">
        <v>5770</v>
      </c>
      <c r="C2527" s="48" t="s">
        <v>6258</v>
      </c>
      <c r="D2527" s="223">
        <v>9.1059591999999991</v>
      </c>
      <c r="E2527" s="223">
        <v>8.4345793000000002E-2</v>
      </c>
      <c r="F2527" s="223">
        <v>5.4524995E-2</v>
      </c>
      <c r="G2527" s="223">
        <v>6.2268388000000002E-4</v>
      </c>
      <c r="H2527" s="223">
        <v>3.1795511000000002E-4</v>
      </c>
      <c r="I2527" s="223">
        <v>5.0876920000000004E-3</v>
      </c>
      <c r="J2527" s="223">
        <v>2.2048340000000001E-3</v>
      </c>
      <c r="K2527" s="223">
        <v>2.0265564999999999E-5</v>
      </c>
      <c r="L2527" s="223">
        <v>1.0897081E-3</v>
      </c>
      <c r="M2527" s="223">
        <v>5.9753312000000003E-2</v>
      </c>
      <c r="N2527" s="223">
        <v>-5.2007999999999999E-2</v>
      </c>
      <c r="O2527" s="223">
        <v>8.9499999999999993</v>
      </c>
      <c r="P2527" s="227">
        <f t="shared" si="496"/>
        <v>0.62478365185185181</v>
      </c>
      <c r="Q2527" s="238">
        <v>11.244526</v>
      </c>
      <c r="R2527" s="117">
        <v>8.3422678999999995</v>
      </c>
      <c r="S2527" s="117">
        <v>2.4901121000000002</v>
      </c>
      <c r="T2527" s="117">
        <v>7.2939745000000002E-6</v>
      </c>
      <c r="U2527" s="117">
        <v>8.3743108999999996E-2</v>
      </c>
      <c r="V2527" s="117">
        <v>4.6712481E-2</v>
      </c>
      <c r="W2527" s="117">
        <v>0.28168355</v>
      </c>
      <c r="X2527" s="257">
        <f t="shared" si="501"/>
        <v>6.2114762596823997E-2</v>
      </c>
      <c r="Y2527" s="257">
        <f t="shared" si="502"/>
        <v>2.8995261434199997E-2</v>
      </c>
      <c r="Z2527" s="257">
        <f t="shared" si="503"/>
        <v>1.2244930638023999E-2</v>
      </c>
      <c r="AA2527" s="257">
        <f t="shared" si="504"/>
        <v>2.0874570524600001E-2</v>
      </c>
      <c r="AB2527" s="257">
        <v>1.7318317E-2</v>
      </c>
      <c r="AC2527" s="257">
        <v>2.9859558E-6</v>
      </c>
      <c r="AD2527" s="257">
        <v>7.3933839000000004E-4</v>
      </c>
      <c r="AE2527" s="257">
        <v>4.0699123999999999E-6</v>
      </c>
      <c r="AF2527" s="257">
        <v>1.0850950999999999E-2</v>
      </c>
      <c r="AG2527" s="257">
        <v>7.9599175999999996E-5</v>
      </c>
      <c r="AH2527" s="257">
        <v>1.1335031000000001E-2</v>
      </c>
      <c r="AI2527" s="257">
        <v>8.7241739999999998E-5</v>
      </c>
      <c r="AJ2527" s="257">
        <v>4.5896659999999998E-6</v>
      </c>
      <c r="AK2527" s="257">
        <v>1.7474952E-5</v>
      </c>
      <c r="AL2527" s="257">
        <v>6.3624956000000004E-7</v>
      </c>
      <c r="AM2527" s="257">
        <v>3.3634639999999999E-9</v>
      </c>
      <c r="AN2527" s="257">
        <v>1.0782619999999999E-4</v>
      </c>
      <c r="AO2527" s="257">
        <v>9.7254287000000006E-5</v>
      </c>
      <c r="AP2527" s="257">
        <v>5.9487318000000003E-4</v>
      </c>
      <c r="AQ2527" s="257">
        <v>3.4435246E-6</v>
      </c>
      <c r="AR2527" s="257">
        <v>2.0871127E-2</v>
      </c>
      <c r="AT2527" s="193"/>
      <c r="AU2527" s="193"/>
      <c r="AV2527" s="193"/>
      <c r="AW2527" s="193"/>
      <c r="AX2527" s="193"/>
      <c r="AY2527" s="193"/>
      <c r="AZ2527" s="193"/>
      <c r="BA2527" s="193"/>
      <c r="BB2527" s="193"/>
      <c r="BC2527" s="193"/>
      <c r="BD2527" s="193"/>
      <c r="BE2527" s="315"/>
      <c r="BF2527" s="315"/>
      <c r="BG2527" s="315"/>
      <c r="BH2527" s="315"/>
      <c r="BI2527" s="315"/>
      <c r="BJ2527" s="315"/>
      <c r="BK2527" s="315"/>
    </row>
    <row r="2528" spans="1:63" x14ac:dyDescent="0.25">
      <c r="A2528" s="3"/>
      <c r="B2528" s="3" t="s">
        <v>5770</v>
      </c>
      <c r="C2528" s="48" t="s">
        <v>6259</v>
      </c>
      <c r="D2528" s="223">
        <v>0.11963453</v>
      </c>
      <c r="E2528" s="223">
        <v>7.3560977E-2</v>
      </c>
      <c r="F2528" s="223">
        <v>4.3863265999999998E-2</v>
      </c>
      <c r="G2528" s="223">
        <v>4.8292311000000001E-4</v>
      </c>
      <c r="H2528" s="223">
        <v>2.5793579999999999E-4</v>
      </c>
      <c r="I2528" s="223">
        <v>4.3141550000000001E-3</v>
      </c>
      <c r="J2528" s="223">
        <v>1.7952389000000001E-3</v>
      </c>
      <c r="K2528" s="223">
        <v>1.72257E-5</v>
      </c>
      <c r="L2528" s="223">
        <v>9.3909053999999997E-4</v>
      </c>
      <c r="M2528" s="223">
        <v>4.6411721000000003E-2</v>
      </c>
      <c r="N2528" s="223">
        <v>-5.2007999999999999E-2</v>
      </c>
      <c r="O2528" s="223">
        <v>0</v>
      </c>
      <c r="P2528" s="227">
        <f t="shared" si="496"/>
        <v>0.54489612592592584</v>
      </c>
      <c r="Q2528" s="238">
        <v>10.011348</v>
      </c>
      <c r="R2528" s="117">
        <v>7.2036262000000004</v>
      </c>
      <c r="S2528" s="117">
        <v>2.4092323000000002</v>
      </c>
      <c r="T2528" s="117">
        <v>5.9408401000000001E-6</v>
      </c>
      <c r="U2528" s="117">
        <v>8.0910988000000003E-2</v>
      </c>
      <c r="V2528" s="117">
        <v>4.5208264999999997E-2</v>
      </c>
      <c r="W2528" s="117">
        <v>0.27236406000000002</v>
      </c>
      <c r="X2528" s="257">
        <f t="shared" si="501"/>
        <v>5.3209921066079496E-2</v>
      </c>
      <c r="Y2528" s="257">
        <f t="shared" si="502"/>
        <v>2.4540067461999999E-2</v>
      </c>
      <c r="Z2528" s="257">
        <f t="shared" si="503"/>
        <v>1.0642320845679502E-2</v>
      </c>
      <c r="AA2528" s="257">
        <f t="shared" si="504"/>
        <v>1.8027532758399998E-2</v>
      </c>
      <c r="AB2528" s="257">
        <v>1.5103877E-2</v>
      </c>
      <c r="AC2528" s="257">
        <v>2.4697353E-6</v>
      </c>
      <c r="AD2528" s="257">
        <v>6.1787292999999997E-4</v>
      </c>
      <c r="AE2528" s="257">
        <v>3.2341916999999998E-6</v>
      </c>
      <c r="AF2528" s="257">
        <v>8.7356000999999992E-3</v>
      </c>
      <c r="AG2528" s="257">
        <v>7.7013505000000004E-5</v>
      </c>
      <c r="AH2528" s="257">
        <v>9.885642E-3</v>
      </c>
      <c r="AI2528" s="257">
        <v>7.0226353E-5</v>
      </c>
      <c r="AJ2528" s="257">
        <v>3.5356737000000002E-6</v>
      </c>
      <c r="AK2528" s="257">
        <v>1.4952109E-5</v>
      </c>
      <c r="AL2528" s="257">
        <v>5.2344678000000001E-7</v>
      </c>
      <c r="AM2528" s="257">
        <v>2.7181994999999998E-9</v>
      </c>
      <c r="AN2528" s="257">
        <v>1.0336591000000001E-4</v>
      </c>
      <c r="AO2528" s="257">
        <v>8.3677204999999999E-5</v>
      </c>
      <c r="AP2528" s="257">
        <v>4.8039543000000001E-4</v>
      </c>
      <c r="AQ2528" s="257">
        <v>3.0057584E-6</v>
      </c>
      <c r="AR2528" s="257">
        <v>1.8024526999999999E-2</v>
      </c>
      <c r="AT2528" s="193"/>
      <c r="AU2528" s="193"/>
      <c r="AV2528" s="193"/>
      <c r="AW2528" s="193"/>
      <c r="AX2528" s="193"/>
      <c r="AY2528" s="193"/>
      <c r="AZ2528" s="193"/>
      <c r="BA2528" s="193"/>
      <c r="BB2528" s="193"/>
      <c r="BC2528" s="193"/>
      <c r="BD2528" s="193"/>
      <c r="BE2528" s="315"/>
      <c r="BF2528" s="315"/>
      <c r="BG2528" s="315"/>
      <c r="BH2528" s="315"/>
      <c r="BI2528" s="315"/>
      <c r="BJ2528" s="315"/>
      <c r="BK2528" s="315"/>
    </row>
    <row r="2529" spans="1:63" x14ac:dyDescent="0.25">
      <c r="A2529" s="3"/>
      <c r="B2529" s="3" t="s">
        <v>5770</v>
      </c>
      <c r="C2529" s="48" t="s">
        <v>6260</v>
      </c>
      <c r="D2529" s="223">
        <v>1.3596345000000001</v>
      </c>
      <c r="E2529" s="223">
        <v>7.3560977E-2</v>
      </c>
      <c r="F2529" s="223">
        <v>4.3863265999999998E-2</v>
      </c>
      <c r="G2529" s="223">
        <v>4.8292311000000001E-4</v>
      </c>
      <c r="H2529" s="223">
        <v>2.5793579999999999E-4</v>
      </c>
      <c r="I2529" s="223">
        <v>4.3141550000000001E-3</v>
      </c>
      <c r="J2529" s="223">
        <v>1.7952389000000001E-3</v>
      </c>
      <c r="K2529" s="223">
        <v>1.72257E-5</v>
      </c>
      <c r="L2529" s="223">
        <v>9.3909053999999997E-4</v>
      </c>
      <c r="M2529" s="223">
        <v>4.6411721000000003E-2</v>
      </c>
      <c r="N2529" s="223">
        <v>-5.2007999999999999E-2</v>
      </c>
      <c r="O2529" s="223">
        <v>1.24</v>
      </c>
      <c r="P2529" s="227">
        <f t="shared" si="496"/>
        <v>0.54489612592592584</v>
      </c>
      <c r="Q2529" s="238">
        <v>10.011348</v>
      </c>
      <c r="R2529" s="117">
        <v>7.2036262000000004</v>
      </c>
      <c r="S2529" s="117">
        <v>2.4092323000000002</v>
      </c>
      <c r="T2529" s="117">
        <v>5.9408401000000001E-6</v>
      </c>
      <c r="U2529" s="117">
        <v>8.0910988000000003E-2</v>
      </c>
      <c r="V2529" s="117">
        <v>4.5208264999999997E-2</v>
      </c>
      <c r="W2529" s="117">
        <v>0.27236406000000002</v>
      </c>
      <c r="X2529" s="257">
        <f t="shared" si="501"/>
        <v>5.3209921066079496E-2</v>
      </c>
      <c r="Y2529" s="257">
        <f t="shared" si="502"/>
        <v>2.4540067461999999E-2</v>
      </c>
      <c r="Z2529" s="257">
        <f t="shared" si="503"/>
        <v>1.0642320845679502E-2</v>
      </c>
      <c r="AA2529" s="257">
        <f t="shared" si="504"/>
        <v>1.8027532758399998E-2</v>
      </c>
      <c r="AB2529" s="257">
        <v>1.5103877E-2</v>
      </c>
      <c r="AC2529" s="257">
        <v>2.4697353E-6</v>
      </c>
      <c r="AD2529" s="257">
        <v>6.1787292999999997E-4</v>
      </c>
      <c r="AE2529" s="257">
        <v>3.2341916999999998E-6</v>
      </c>
      <c r="AF2529" s="257">
        <v>8.7356000999999992E-3</v>
      </c>
      <c r="AG2529" s="257">
        <v>7.7013505000000004E-5</v>
      </c>
      <c r="AH2529" s="257">
        <v>9.885642E-3</v>
      </c>
      <c r="AI2529" s="257">
        <v>7.0226353E-5</v>
      </c>
      <c r="AJ2529" s="257">
        <v>3.5356737000000002E-6</v>
      </c>
      <c r="AK2529" s="257">
        <v>1.4952109E-5</v>
      </c>
      <c r="AL2529" s="257">
        <v>5.2344678000000001E-7</v>
      </c>
      <c r="AM2529" s="257">
        <v>2.7181994999999998E-9</v>
      </c>
      <c r="AN2529" s="257">
        <v>1.0336591000000001E-4</v>
      </c>
      <c r="AO2529" s="257">
        <v>8.3677204999999999E-5</v>
      </c>
      <c r="AP2529" s="257">
        <v>4.8039543000000001E-4</v>
      </c>
      <c r="AQ2529" s="257">
        <v>3.0057584E-6</v>
      </c>
      <c r="AR2529" s="257">
        <v>1.8024526999999999E-2</v>
      </c>
      <c r="AT2529" s="193"/>
      <c r="AU2529" s="193"/>
      <c r="AV2529" s="193"/>
      <c r="AW2529" s="193"/>
      <c r="AX2529" s="193"/>
      <c r="AY2529" s="193"/>
      <c r="AZ2529" s="193"/>
      <c r="BA2529" s="193"/>
      <c r="BB2529" s="193"/>
      <c r="BC2529" s="193"/>
      <c r="BD2529" s="193"/>
      <c r="BE2529" s="315"/>
      <c r="BF2529" s="315"/>
      <c r="BG2529" s="315"/>
      <c r="BH2529" s="315"/>
      <c r="BI2529" s="315"/>
      <c r="BJ2529" s="315"/>
      <c r="BK2529" s="315"/>
    </row>
    <row r="2530" spans="1:63" x14ac:dyDescent="0.25">
      <c r="A2530" s="3"/>
      <c r="B2530" s="3" t="s">
        <v>5770</v>
      </c>
      <c r="C2530" s="48" t="s">
        <v>6261</v>
      </c>
      <c r="D2530" s="223">
        <v>6.3196345000000003</v>
      </c>
      <c r="E2530" s="223">
        <v>7.3560977E-2</v>
      </c>
      <c r="F2530" s="223">
        <v>4.3863265999999998E-2</v>
      </c>
      <c r="G2530" s="223">
        <v>4.8292311000000001E-4</v>
      </c>
      <c r="H2530" s="223">
        <v>2.5793579999999999E-4</v>
      </c>
      <c r="I2530" s="223">
        <v>4.3141550000000001E-3</v>
      </c>
      <c r="J2530" s="223">
        <v>1.7952389000000001E-3</v>
      </c>
      <c r="K2530" s="223">
        <v>1.72257E-5</v>
      </c>
      <c r="L2530" s="223">
        <v>9.3909053999999997E-4</v>
      </c>
      <c r="M2530" s="223">
        <v>4.6411721000000003E-2</v>
      </c>
      <c r="N2530" s="223">
        <v>-5.2007999999999999E-2</v>
      </c>
      <c r="O2530" s="223">
        <v>6.2</v>
      </c>
      <c r="P2530" s="227">
        <f t="shared" si="496"/>
        <v>0.54489612592592584</v>
      </c>
      <c r="Q2530" s="238">
        <v>10.011348</v>
      </c>
      <c r="R2530" s="117">
        <v>7.2036262000000004</v>
      </c>
      <c r="S2530" s="117">
        <v>2.4092323000000002</v>
      </c>
      <c r="T2530" s="117">
        <v>5.9408401000000001E-6</v>
      </c>
      <c r="U2530" s="117">
        <v>8.0910988000000003E-2</v>
      </c>
      <c r="V2530" s="117">
        <v>4.5208264999999997E-2</v>
      </c>
      <c r="W2530" s="117">
        <v>0.27236406000000002</v>
      </c>
      <c r="X2530" s="257">
        <f t="shared" si="501"/>
        <v>5.3209921066079496E-2</v>
      </c>
      <c r="Y2530" s="257">
        <f t="shared" si="502"/>
        <v>2.4540067461999999E-2</v>
      </c>
      <c r="Z2530" s="257">
        <f t="shared" si="503"/>
        <v>1.0642320845679502E-2</v>
      </c>
      <c r="AA2530" s="257">
        <f t="shared" si="504"/>
        <v>1.8027532758399998E-2</v>
      </c>
      <c r="AB2530" s="257">
        <v>1.5103877E-2</v>
      </c>
      <c r="AC2530" s="257">
        <v>2.4697353E-6</v>
      </c>
      <c r="AD2530" s="257">
        <v>6.1787292999999997E-4</v>
      </c>
      <c r="AE2530" s="257">
        <v>3.2341916999999998E-6</v>
      </c>
      <c r="AF2530" s="257">
        <v>8.7356000999999992E-3</v>
      </c>
      <c r="AG2530" s="257">
        <v>7.7013505000000004E-5</v>
      </c>
      <c r="AH2530" s="257">
        <v>9.885642E-3</v>
      </c>
      <c r="AI2530" s="257">
        <v>7.0226353E-5</v>
      </c>
      <c r="AJ2530" s="257">
        <v>3.5356737000000002E-6</v>
      </c>
      <c r="AK2530" s="257">
        <v>1.4952109E-5</v>
      </c>
      <c r="AL2530" s="257">
        <v>5.2344678000000001E-7</v>
      </c>
      <c r="AM2530" s="257">
        <v>2.7181994999999998E-9</v>
      </c>
      <c r="AN2530" s="257">
        <v>1.0336591000000001E-4</v>
      </c>
      <c r="AO2530" s="257">
        <v>8.3677204999999999E-5</v>
      </c>
      <c r="AP2530" s="257">
        <v>4.8039543000000001E-4</v>
      </c>
      <c r="AQ2530" s="257">
        <v>3.0057584E-6</v>
      </c>
      <c r="AR2530" s="257">
        <v>1.8024526999999999E-2</v>
      </c>
      <c r="AT2530" s="193"/>
      <c r="AU2530" s="193"/>
      <c r="AV2530" s="193"/>
      <c r="AW2530" s="193"/>
      <c r="AX2530" s="193"/>
      <c r="AY2530" s="193"/>
      <c r="AZ2530" s="193"/>
      <c r="BA2530" s="193"/>
      <c r="BB2530" s="193"/>
      <c r="BC2530" s="193"/>
      <c r="BD2530" s="193"/>
      <c r="BE2530" s="315"/>
      <c r="BF2530" s="315"/>
      <c r="BG2530" s="315"/>
      <c r="BH2530" s="315"/>
      <c r="BI2530" s="315"/>
      <c r="BJ2530" s="315"/>
      <c r="BK2530" s="315"/>
    </row>
    <row r="2531" spans="1:63" x14ac:dyDescent="0.25">
      <c r="A2531" s="136">
        <v>1</v>
      </c>
      <c r="B2531" s="3" t="s">
        <v>5770</v>
      </c>
      <c r="C2531" s="48" t="s">
        <v>6262</v>
      </c>
      <c r="D2531" s="223">
        <v>2.1756919E-2</v>
      </c>
      <c r="E2531" s="223">
        <v>4.2151300000000001E-3</v>
      </c>
      <c r="F2531" s="223">
        <v>5.3743145000000004E-3</v>
      </c>
      <c r="G2531" s="223">
        <v>2.1842264999999999E-4</v>
      </c>
      <c r="H2531" s="223">
        <v>8.8899734999999994E-5</v>
      </c>
      <c r="I2531" s="223">
        <v>-3.7993476999999998E-5</v>
      </c>
      <c r="J2531" s="223">
        <v>7.5921626999999995E-4</v>
      </c>
      <c r="K2531" s="223">
        <v>2.5044575999999998E-6</v>
      </c>
      <c r="L2531" s="223">
        <v>1.9571673999999999E-4</v>
      </c>
      <c r="M2531" s="223">
        <v>1.0940708E-2</v>
      </c>
      <c r="N2531" s="223">
        <v>0</v>
      </c>
      <c r="O2531" s="223">
        <v>0</v>
      </c>
      <c r="P2531" s="227">
        <f t="shared" si="496"/>
        <v>3.1223185185185184E-2</v>
      </c>
      <c r="Q2531" s="238">
        <v>-0.89957803999999997</v>
      </c>
      <c r="R2531" s="117">
        <v>0.95217929000000001</v>
      </c>
      <c r="S2531" s="117">
        <v>-1.5906180999999999</v>
      </c>
      <c r="T2531" s="117">
        <v>3.5606402999999999E-6</v>
      </c>
      <c r="U2531" s="117">
        <v>-5.2736312E-2</v>
      </c>
      <c r="V2531" s="117">
        <v>-2.9917160000000002E-2</v>
      </c>
      <c r="W2531" s="117">
        <v>-0.17848934999999999</v>
      </c>
      <c r="X2531" s="257">
        <f t="shared" si="501"/>
        <v>5.1791066360370001E-3</v>
      </c>
      <c r="Y2531" s="257">
        <f t="shared" si="502"/>
        <v>1.9846927410399999E-3</v>
      </c>
      <c r="Z2531" s="257">
        <f t="shared" si="503"/>
        <v>8.2734904911700019E-4</v>
      </c>
      <c r="AA2531" s="257">
        <f t="shared" si="504"/>
        <v>2.36706484588E-3</v>
      </c>
      <c r="AB2531" s="257">
        <v>8.6585112000000001E-4</v>
      </c>
      <c r="AC2531" s="257">
        <v>1.0771513E-6</v>
      </c>
      <c r="AD2531" s="257">
        <v>4.0386465000000001E-5</v>
      </c>
      <c r="AE2531" s="257">
        <v>6.9504574000000003E-7</v>
      </c>
      <c r="AF2531" s="257">
        <v>1.1275332999999999E-3</v>
      </c>
      <c r="AG2531" s="257">
        <v>-5.0850341000000002E-5</v>
      </c>
      <c r="AH2531" s="257">
        <v>5.6683885000000003E-4</v>
      </c>
      <c r="AI2531" s="257">
        <v>8.2457026999999997E-6</v>
      </c>
      <c r="AJ2531" s="257">
        <v>1.3543231E-6</v>
      </c>
      <c r="AK2531" s="257">
        <v>1.5271233000000001E-5</v>
      </c>
      <c r="AL2531" s="257">
        <v>8.6198453999999995E-8</v>
      </c>
      <c r="AM2531" s="257">
        <v>1.1073629999999999E-9</v>
      </c>
      <c r="AN2531" s="257">
        <v>-6.3024301000000002E-5</v>
      </c>
      <c r="AO2531" s="257">
        <v>-7.7540945000000008E-6</v>
      </c>
      <c r="AP2531" s="257">
        <v>3.0633002999999999E-4</v>
      </c>
      <c r="AQ2531" s="257">
        <v>2.6674588000000001E-7</v>
      </c>
      <c r="AR2531" s="257">
        <v>2.3667980999999999E-3</v>
      </c>
      <c r="AT2531" s="193"/>
      <c r="AU2531" s="193"/>
      <c r="AV2531" s="193"/>
      <c r="AW2531" s="193"/>
      <c r="AX2531" s="193"/>
      <c r="AY2531" s="193"/>
      <c r="AZ2531" s="193"/>
      <c r="BA2531" s="193"/>
      <c r="BB2531" s="193"/>
      <c r="BC2531" s="193"/>
      <c r="BD2531" s="193"/>
      <c r="BE2531" s="315"/>
      <c r="BF2531" s="315"/>
      <c r="BG2531" s="315"/>
      <c r="BH2531" s="315"/>
      <c r="BI2531" s="315"/>
      <c r="BJ2531" s="315"/>
      <c r="BK2531" s="315"/>
    </row>
    <row r="2532" spans="1:63" x14ac:dyDescent="0.25">
      <c r="A2532" s="3"/>
      <c r="B2532" s="3" t="s">
        <v>5770</v>
      </c>
      <c r="C2532" s="48" t="s">
        <v>6263</v>
      </c>
      <c r="D2532" s="223">
        <v>0.12970892000000001</v>
      </c>
      <c r="E2532" s="223">
        <v>7.6486098000000002E-2</v>
      </c>
      <c r="F2532" s="223">
        <v>4.7001476E-2</v>
      </c>
      <c r="G2532" s="223">
        <v>5.2449908999999996E-4</v>
      </c>
      <c r="H2532" s="223">
        <v>2.7450979000000003E-4</v>
      </c>
      <c r="I2532" s="223">
        <v>4.5348391000000002E-3</v>
      </c>
      <c r="J2532" s="223">
        <v>1.8901399E-3</v>
      </c>
      <c r="K2532" s="223">
        <v>1.8119161000000001E-5</v>
      </c>
      <c r="L2532" s="223">
        <v>9.8361145000000006E-4</v>
      </c>
      <c r="M2532" s="223">
        <v>5.0003625000000003E-2</v>
      </c>
      <c r="N2532" s="223">
        <v>-5.2007999999999999E-2</v>
      </c>
      <c r="O2532" s="223">
        <v>0</v>
      </c>
      <c r="P2532" s="227">
        <f t="shared" si="496"/>
        <v>0.56656368888888886</v>
      </c>
      <c r="Q2532" s="238">
        <v>10.348701999999999</v>
      </c>
      <c r="R2532" s="117">
        <v>7.5125766</v>
      </c>
      <c r="S2532" s="117">
        <v>2.4335393999999999</v>
      </c>
      <c r="T2532" s="117">
        <v>6.3118032E-6</v>
      </c>
      <c r="U2532" s="117">
        <v>8.1761296999999997E-2</v>
      </c>
      <c r="V2532" s="117">
        <v>4.5661749000000001E-2</v>
      </c>
      <c r="W2532" s="117">
        <v>0.27515704000000002</v>
      </c>
      <c r="X2532" s="257">
        <f t="shared" si="501"/>
        <v>5.5674224281376895E-2</v>
      </c>
      <c r="Y2532" s="257">
        <f t="shared" si="502"/>
        <v>2.5795641261099997E-2</v>
      </c>
      <c r="Z2532" s="257">
        <f t="shared" si="503"/>
        <v>1.10785296012769E-2</v>
      </c>
      <c r="AA2532" s="257">
        <f t="shared" si="504"/>
        <v>1.8800053418999998E-2</v>
      </c>
      <c r="AB2532" s="257">
        <v>1.5704488999999999E-2</v>
      </c>
      <c r="AC2532" s="257">
        <v>2.6058349000000001E-6</v>
      </c>
      <c r="AD2532" s="257">
        <v>6.5397863999999998E-4</v>
      </c>
      <c r="AE2532" s="257">
        <v>3.4716562000000001E-6</v>
      </c>
      <c r="AF2532" s="257">
        <v>9.3533056000000003E-3</v>
      </c>
      <c r="AG2532" s="257">
        <v>7.7790529999999995E-5</v>
      </c>
      <c r="AH2532" s="257">
        <v>1.0278753999999999E-2</v>
      </c>
      <c r="AI2532" s="257">
        <v>7.5254192999999996E-5</v>
      </c>
      <c r="AJ2532" s="257">
        <v>3.8529489999999999E-6</v>
      </c>
      <c r="AK2532" s="257">
        <v>1.5600499000000001E-5</v>
      </c>
      <c r="AL2532" s="257">
        <v>5.5668074000000002E-7</v>
      </c>
      <c r="AM2532" s="257">
        <v>2.9095369000000001E-9</v>
      </c>
      <c r="AN2532" s="257">
        <v>1.0469448E-4</v>
      </c>
      <c r="AO2532" s="257">
        <v>8.7651669999999998E-5</v>
      </c>
      <c r="AP2532" s="257">
        <v>5.1216222000000002E-4</v>
      </c>
      <c r="AQ2532" s="257">
        <v>3.135419E-6</v>
      </c>
      <c r="AR2532" s="257">
        <v>1.8796917999999999E-2</v>
      </c>
      <c r="AT2532" s="193"/>
      <c r="AU2532" s="193"/>
      <c r="AV2532" s="193"/>
      <c r="AW2532" s="193"/>
      <c r="AX2532" s="193"/>
      <c r="AY2532" s="193"/>
      <c r="AZ2532" s="193"/>
      <c r="BA2532" s="193"/>
      <c r="BB2532" s="193"/>
      <c r="BC2532" s="193"/>
      <c r="BD2532" s="193"/>
      <c r="BE2532" s="315"/>
      <c r="BF2532" s="315"/>
      <c r="BG2532" s="315"/>
      <c r="BH2532" s="315"/>
      <c r="BI2532" s="315"/>
      <c r="BJ2532" s="315"/>
      <c r="BK2532" s="315"/>
    </row>
    <row r="2533" spans="1:63" x14ac:dyDescent="0.25">
      <c r="A2533" s="3"/>
      <c r="B2533" s="3" t="s">
        <v>5770</v>
      </c>
      <c r="C2533" s="48" t="s">
        <v>6264</v>
      </c>
      <c r="D2533" s="223">
        <v>1.5397088999999999</v>
      </c>
      <c r="E2533" s="223">
        <v>7.6486098000000002E-2</v>
      </c>
      <c r="F2533" s="223">
        <v>4.7001476E-2</v>
      </c>
      <c r="G2533" s="223">
        <v>5.2449908999999996E-4</v>
      </c>
      <c r="H2533" s="223">
        <v>2.7450979000000003E-4</v>
      </c>
      <c r="I2533" s="223">
        <v>4.5348391000000002E-3</v>
      </c>
      <c r="J2533" s="223">
        <v>1.8901399E-3</v>
      </c>
      <c r="K2533" s="223">
        <v>1.8119161000000001E-5</v>
      </c>
      <c r="L2533" s="223">
        <v>9.8361145000000006E-4</v>
      </c>
      <c r="M2533" s="223">
        <v>5.0003625000000003E-2</v>
      </c>
      <c r="N2533" s="223">
        <v>-5.2007999999999999E-2</v>
      </c>
      <c r="O2533" s="223">
        <v>1.41</v>
      </c>
      <c r="P2533" s="227">
        <f t="shared" si="496"/>
        <v>0.56656368888888886</v>
      </c>
      <c r="Q2533" s="238">
        <v>10.348701999999999</v>
      </c>
      <c r="R2533" s="117">
        <v>7.5125766</v>
      </c>
      <c r="S2533" s="117">
        <v>2.4335393999999999</v>
      </c>
      <c r="T2533" s="117">
        <v>6.3118032E-6</v>
      </c>
      <c r="U2533" s="117">
        <v>8.1761296999999997E-2</v>
      </c>
      <c r="V2533" s="117">
        <v>4.5661749000000001E-2</v>
      </c>
      <c r="W2533" s="117">
        <v>0.27515704000000002</v>
      </c>
      <c r="X2533" s="257">
        <f t="shared" si="501"/>
        <v>5.5674224281376895E-2</v>
      </c>
      <c r="Y2533" s="257">
        <f t="shared" si="502"/>
        <v>2.5795641261099997E-2</v>
      </c>
      <c r="Z2533" s="257">
        <f t="shared" si="503"/>
        <v>1.10785296012769E-2</v>
      </c>
      <c r="AA2533" s="257">
        <f t="shared" si="504"/>
        <v>1.8800053418999998E-2</v>
      </c>
      <c r="AB2533" s="257">
        <v>1.5704488999999999E-2</v>
      </c>
      <c r="AC2533" s="257">
        <v>2.6058349000000001E-6</v>
      </c>
      <c r="AD2533" s="257">
        <v>6.5397863999999998E-4</v>
      </c>
      <c r="AE2533" s="257">
        <v>3.4716562000000001E-6</v>
      </c>
      <c r="AF2533" s="257">
        <v>9.3533056000000003E-3</v>
      </c>
      <c r="AG2533" s="257">
        <v>7.7790529999999995E-5</v>
      </c>
      <c r="AH2533" s="257">
        <v>1.0278753999999999E-2</v>
      </c>
      <c r="AI2533" s="257">
        <v>7.5254192999999996E-5</v>
      </c>
      <c r="AJ2533" s="257">
        <v>3.8529489999999999E-6</v>
      </c>
      <c r="AK2533" s="257">
        <v>1.5600499000000001E-5</v>
      </c>
      <c r="AL2533" s="257">
        <v>5.5668074000000002E-7</v>
      </c>
      <c r="AM2533" s="257">
        <v>2.9095369000000001E-9</v>
      </c>
      <c r="AN2533" s="257">
        <v>1.0469448E-4</v>
      </c>
      <c r="AO2533" s="257">
        <v>8.7651669999999998E-5</v>
      </c>
      <c r="AP2533" s="257">
        <v>5.1216222000000002E-4</v>
      </c>
      <c r="AQ2533" s="257">
        <v>3.135419E-6</v>
      </c>
      <c r="AR2533" s="257">
        <v>1.8796917999999999E-2</v>
      </c>
      <c r="AT2533" s="193"/>
      <c r="AU2533" s="193"/>
      <c r="AV2533" s="193"/>
      <c r="AW2533" s="193"/>
      <c r="AX2533" s="193"/>
      <c r="AY2533" s="193"/>
      <c r="AZ2533" s="193"/>
      <c r="BA2533" s="193"/>
      <c r="BB2533" s="193"/>
      <c r="BC2533" s="193"/>
      <c r="BD2533" s="193"/>
      <c r="BE2533" s="315"/>
      <c r="BF2533" s="315"/>
      <c r="BG2533" s="315"/>
      <c r="BH2533" s="315"/>
      <c r="BI2533" s="315"/>
      <c r="BJ2533" s="315"/>
      <c r="BK2533" s="315"/>
    </row>
    <row r="2534" spans="1:63" x14ac:dyDescent="0.25">
      <c r="A2534" s="3"/>
      <c r="B2534" s="3" t="s">
        <v>5770</v>
      </c>
      <c r="C2534" s="48" t="s">
        <v>6265</v>
      </c>
      <c r="D2534" s="223">
        <v>7.1997089000000001</v>
      </c>
      <c r="E2534" s="223">
        <v>7.6486098000000002E-2</v>
      </c>
      <c r="F2534" s="223">
        <v>4.7001476E-2</v>
      </c>
      <c r="G2534" s="223">
        <v>5.2449908999999996E-4</v>
      </c>
      <c r="H2534" s="223">
        <v>2.7450979000000003E-4</v>
      </c>
      <c r="I2534" s="223">
        <v>4.5348391000000002E-3</v>
      </c>
      <c r="J2534" s="223">
        <v>1.8901399E-3</v>
      </c>
      <c r="K2534" s="223">
        <v>1.8119161000000001E-5</v>
      </c>
      <c r="L2534" s="223">
        <v>9.8361145000000006E-4</v>
      </c>
      <c r="M2534" s="223">
        <v>5.0003625000000003E-2</v>
      </c>
      <c r="N2534" s="223">
        <v>-5.2007999999999999E-2</v>
      </c>
      <c r="O2534" s="223">
        <v>7.07</v>
      </c>
      <c r="P2534" s="227">
        <f t="shared" si="496"/>
        <v>0.56656368888888886</v>
      </c>
      <c r="Q2534" s="238">
        <v>10.348701999999999</v>
      </c>
      <c r="R2534" s="117">
        <v>7.5125766</v>
      </c>
      <c r="S2534" s="117">
        <v>2.4335393999999999</v>
      </c>
      <c r="T2534" s="117">
        <v>6.3118032E-6</v>
      </c>
      <c r="U2534" s="117">
        <v>8.1761296999999997E-2</v>
      </c>
      <c r="V2534" s="117">
        <v>4.5661749000000001E-2</v>
      </c>
      <c r="W2534" s="117">
        <v>0.27515704000000002</v>
      </c>
      <c r="X2534" s="257">
        <f t="shared" si="501"/>
        <v>5.5674224281376895E-2</v>
      </c>
      <c r="Y2534" s="257">
        <f t="shared" si="502"/>
        <v>2.5795641261099997E-2</v>
      </c>
      <c r="Z2534" s="257">
        <f t="shared" si="503"/>
        <v>1.10785296012769E-2</v>
      </c>
      <c r="AA2534" s="257">
        <f t="shared" si="504"/>
        <v>1.8800053418999998E-2</v>
      </c>
      <c r="AB2534" s="257">
        <v>1.5704488999999999E-2</v>
      </c>
      <c r="AC2534" s="257">
        <v>2.6058349000000001E-6</v>
      </c>
      <c r="AD2534" s="257">
        <v>6.5397863999999998E-4</v>
      </c>
      <c r="AE2534" s="257">
        <v>3.4716562000000001E-6</v>
      </c>
      <c r="AF2534" s="257">
        <v>9.3533056000000003E-3</v>
      </c>
      <c r="AG2534" s="257">
        <v>7.7790529999999995E-5</v>
      </c>
      <c r="AH2534" s="257">
        <v>1.0278753999999999E-2</v>
      </c>
      <c r="AI2534" s="257">
        <v>7.5254192999999996E-5</v>
      </c>
      <c r="AJ2534" s="257">
        <v>3.8529489999999999E-6</v>
      </c>
      <c r="AK2534" s="257">
        <v>1.5600499000000001E-5</v>
      </c>
      <c r="AL2534" s="257">
        <v>5.5668074000000002E-7</v>
      </c>
      <c r="AM2534" s="257">
        <v>2.9095369000000001E-9</v>
      </c>
      <c r="AN2534" s="257">
        <v>1.0469448E-4</v>
      </c>
      <c r="AO2534" s="257">
        <v>8.7651669999999998E-5</v>
      </c>
      <c r="AP2534" s="257">
        <v>5.1216222000000002E-4</v>
      </c>
      <c r="AQ2534" s="257">
        <v>3.135419E-6</v>
      </c>
      <c r="AR2534" s="257">
        <v>1.8796917999999999E-2</v>
      </c>
      <c r="AT2534" s="193"/>
      <c r="AU2534" s="193"/>
      <c r="AV2534" s="193"/>
      <c r="AW2534" s="193"/>
      <c r="AX2534" s="193"/>
      <c r="AY2534" s="193"/>
      <c r="AZ2534" s="193"/>
      <c r="BA2534" s="193"/>
      <c r="BB2534" s="193"/>
      <c r="BC2534" s="193"/>
      <c r="BD2534" s="193"/>
      <c r="BE2534" s="315"/>
      <c r="BF2534" s="315"/>
      <c r="BG2534" s="315"/>
      <c r="BH2534" s="315"/>
      <c r="BI2534" s="315"/>
      <c r="BJ2534" s="315"/>
      <c r="BK2534" s="315"/>
    </row>
    <row r="2535" spans="1:63" x14ac:dyDescent="0.25">
      <c r="A2535" s="3"/>
      <c r="B2535" s="3" t="s">
        <v>5770</v>
      </c>
      <c r="C2535" s="48" t="s">
        <v>5082</v>
      </c>
      <c r="D2535" s="223">
        <v>0.13921112999999999</v>
      </c>
      <c r="E2535" s="223">
        <v>7.9409784999999997E-2</v>
      </c>
      <c r="F2535" s="223">
        <v>4.9508907999999997E-2</v>
      </c>
      <c r="G2535" s="223">
        <v>5.5668720999999997E-4</v>
      </c>
      <c r="H2535" s="223">
        <v>2.9032202E-4</v>
      </c>
      <c r="I2535" s="223">
        <v>4.7276365000000001E-3</v>
      </c>
      <c r="J2535" s="223">
        <v>2.0263314999999999E-3</v>
      </c>
      <c r="K2535" s="223">
        <v>1.8836102999999999E-5</v>
      </c>
      <c r="L2535" s="223">
        <v>1.0187423000000001E-3</v>
      </c>
      <c r="M2535" s="223">
        <v>5.3661883E-2</v>
      </c>
      <c r="N2535" s="223">
        <v>-5.2007999999999999E-2</v>
      </c>
      <c r="O2535" s="223">
        <v>0</v>
      </c>
      <c r="P2535" s="227">
        <f t="shared" si="496"/>
        <v>0.58822062962962962</v>
      </c>
      <c r="Q2535" s="238">
        <v>10.678527000000001</v>
      </c>
      <c r="R2535" s="117">
        <v>7.8210658000000004</v>
      </c>
      <c r="S2535" s="117">
        <v>2.4517831000000001</v>
      </c>
      <c r="T2535" s="117">
        <v>6.6724795999999998E-6</v>
      </c>
      <c r="U2535" s="117">
        <v>8.2401425E-2</v>
      </c>
      <c r="V2535" s="117">
        <v>4.5998846000000003E-2</v>
      </c>
      <c r="W2535" s="117">
        <v>0.27727136000000002</v>
      </c>
      <c r="X2535" s="257">
        <f t="shared" si="501"/>
        <v>5.80120198194033E-2</v>
      </c>
      <c r="Y2535" s="257">
        <f t="shared" si="502"/>
        <v>2.6930073302699999E-2</v>
      </c>
      <c r="Z2535" s="257">
        <f t="shared" si="503"/>
        <v>1.15105943972033E-2</v>
      </c>
      <c r="AA2535" s="257">
        <f t="shared" si="504"/>
        <v>1.95713521195E-2</v>
      </c>
      <c r="AB2535" s="257">
        <v>1.6304809999999999E-2</v>
      </c>
      <c r="AC2535" s="257">
        <v>2.7518568999999998E-6</v>
      </c>
      <c r="AD2535" s="257">
        <v>6.8199635000000005E-4</v>
      </c>
      <c r="AE2535" s="257">
        <v>3.6814438000000001E-6</v>
      </c>
      <c r="AF2535" s="257">
        <v>9.8584598000000002E-3</v>
      </c>
      <c r="AG2535" s="257">
        <v>7.8373852000000001E-5</v>
      </c>
      <c r="AH2535" s="257">
        <v>1.0671673E-2</v>
      </c>
      <c r="AI2535" s="257">
        <v>7.9225633000000006E-5</v>
      </c>
      <c r="AJ2535" s="257">
        <v>4.0898918000000003E-6</v>
      </c>
      <c r="AK2535" s="257">
        <v>1.6340147000000002E-5</v>
      </c>
      <c r="AL2535" s="257">
        <v>5.8316129999999999E-7</v>
      </c>
      <c r="AM2535" s="257">
        <v>3.0591033000000001E-9</v>
      </c>
      <c r="AN2535" s="257">
        <v>1.0571904E-4</v>
      </c>
      <c r="AO2535" s="257">
        <v>9.0878694999999994E-5</v>
      </c>
      <c r="AP2535" s="257">
        <v>5.4208176999999999E-4</v>
      </c>
      <c r="AQ2535" s="257">
        <v>3.2371194999999999E-6</v>
      </c>
      <c r="AR2535" s="257">
        <v>1.9568115000000001E-2</v>
      </c>
      <c r="AT2535" s="193"/>
      <c r="AU2535" s="193"/>
      <c r="AV2535" s="193"/>
      <c r="AW2535" s="193"/>
      <c r="AX2535" s="193"/>
      <c r="AY2535" s="193"/>
      <c r="AZ2535" s="193"/>
      <c r="BA2535" s="193"/>
      <c r="BB2535" s="193"/>
      <c r="BC2535" s="193"/>
      <c r="BD2535" s="193"/>
      <c r="BE2535" s="315"/>
      <c r="BF2535" s="315"/>
      <c r="BG2535" s="315"/>
      <c r="BH2535" s="315"/>
      <c r="BI2535" s="315"/>
      <c r="BJ2535" s="315"/>
      <c r="BK2535" s="315"/>
    </row>
    <row r="2536" spans="1:63" x14ac:dyDescent="0.25">
      <c r="A2536" s="3"/>
      <c r="B2536" s="3" t="s">
        <v>5770</v>
      </c>
      <c r="C2536" s="48" t="s">
        <v>5083</v>
      </c>
      <c r="D2536" s="223">
        <v>1.6892111000000001</v>
      </c>
      <c r="E2536" s="223">
        <v>7.9409784999999997E-2</v>
      </c>
      <c r="F2536" s="223">
        <v>4.9508907999999997E-2</v>
      </c>
      <c r="G2536" s="223">
        <v>5.5668720999999997E-4</v>
      </c>
      <c r="H2536" s="223">
        <v>2.9032202E-4</v>
      </c>
      <c r="I2536" s="223">
        <v>4.7276365000000001E-3</v>
      </c>
      <c r="J2536" s="223">
        <v>2.0263314999999999E-3</v>
      </c>
      <c r="K2536" s="223">
        <v>1.8836102999999999E-5</v>
      </c>
      <c r="L2536" s="223">
        <v>1.0187423000000001E-3</v>
      </c>
      <c r="M2536" s="223">
        <v>5.3661883E-2</v>
      </c>
      <c r="N2536" s="223">
        <v>-5.2007999999999999E-2</v>
      </c>
      <c r="O2536" s="223">
        <v>1.55</v>
      </c>
      <c r="P2536" s="227">
        <f t="shared" si="496"/>
        <v>0.58822062962962962</v>
      </c>
      <c r="Q2536" s="238">
        <v>10.678527000000001</v>
      </c>
      <c r="R2536" s="117">
        <v>7.8210658000000004</v>
      </c>
      <c r="S2536" s="117">
        <v>2.4517831000000001</v>
      </c>
      <c r="T2536" s="117">
        <v>6.6724795999999998E-6</v>
      </c>
      <c r="U2536" s="117">
        <v>8.2401425E-2</v>
      </c>
      <c r="V2536" s="117">
        <v>4.5998846000000003E-2</v>
      </c>
      <c r="W2536" s="117">
        <v>0.27727136000000002</v>
      </c>
      <c r="X2536" s="257">
        <f t="shared" si="501"/>
        <v>5.80120198194033E-2</v>
      </c>
      <c r="Y2536" s="257">
        <f t="shared" si="502"/>
        <v>2.6930073302699999E-2</v>
      </c>
      <c r="Z2536" s="257">
        <f t="shared" si="503"/>
        <v>1.15105943972033E-2</v>
      </c>
      <c r="AA2536" s="257">
        <f t="shared" si="504"/>
        <v>1.95713521195E-2</v>
      </c>
      <c r="AB2536" s="257">
        <v>1.6304809999999999E-2</v>
      </c>
      <c r="AC2536" s="257">
        <v>2.7518568999999998E-6</v>
      </c>
      <c r="AD2536" s="257">
        <v>6.8199635000000005E-4</v>
      </c>
      <c r="AE2536" s="257">
        <v>3.6814438000000001E-6</v>
      </c>
      <c r="AF2536" s="257">
        <v>9.8584598000000002E-3</v>
      </c>
      <c r="AG2536" s="257">
        <v>7.8373852000000001E-5</v>
      </c>
      <c r="AH2536" s="257">
        <v>1.0671673E-2</v>
      </c>
      <c r="AI2536" s="257">
        <v>7.9225633000000006E-5</v>
      </c>
      <c r="AJ2536" s="257">
        <v>4.0898918000000003E-6</v>
      </c>
      <c r="AK2536" s="257">
        <v>1.6340147000000002E-5</v>
      </c>
      <c r="AL2536" s="257">
        <v>5.8316129999999999E-7</v>
      </c>
      <c r="AM2536" s="257">
        <v>3.0591033000000001E-9</v>
      </c>
      <c r="AN2536" s="257">
        <v>1.0571904E-4</v>
      </c>
      <c r="AO2536" s="257">
        <v>9.0878694999999994E-5</v>
      </c>
      <c r="AP2536" s="257">
        <v>5.4208176999999999E-4</v>
      </c>
      <c r="AQ2536" s="257">
        <v>3.2371194999999999E-6</v>
      </c>
      <c r="AR2536" s="257">
        <v>1.9568115000000001E-2</v>
      </c>
      <c r="AT2536" s="193"/>
      <c r="AU2536" s="193"/>
      <c r="AV2536" s="193"/>
      <c r="AW2536" s="193"/>
      <c r="AX2536" s="193"/>
      <c r="AY2536" s="193"/>
      <c r="AZ2536" s="193"/>
      <c r="BA2536" s="193"/>
      <c r="BB2536" s="193"/>
      <c r="BC2536" s="193"/>
      <c r="BD2536" s="193"/>
      <c r="BE2536" s="315"/>
      <c r="BF2536" s="315"/>
      <c r="BG2536" s="315"/>
      <c r="BH2536" s="315"/>
      <c r="BI2536" s="315"/>
      <c r="BJ2536" s="315"/>
      <c r="BK2536" s="315"/>
    </row>
    <row r="2537" spans="1:63" x14ac:dyDescent="0.25">
      <c r="A2537" s="3"/>
      <c r="B2537" s="3" t="s">
        <v>5770</v>
      </c>
      <c r="C2537" s="48" t="s">
        <v>5084</v>
      </c>
      <c r="D2537" s="223">
        <v>7.8892110999999998</v>
      </c>
      <c r="E2537" s="223">
        <v>7.9409784999999997E-2</v>
      </c>
      <c r="F2537" s="223">
        <v>4.9508907999999997E-2</v>
      </c>
      <c r="G2537" s="223">
        <v>5.5668720999999997E-4</v>
      </c>
      <c r="H2537" s="223">
        <v>2.9032202E-4</v>
      </c>
      <c r="I2537" s="223">
        <v>4.7276365000000001E-3</v>
      </c>
      <c r="J2537" s="223">
        <v>2.0263314999999999E-3</v>
      </c>
      <c r="K2537" s="223">
        <v>1.8836102999999999E-5</v>
      </c>
      <c r="L2537" s="223">
        <v>1.0187423000000001E-3</v>
      </c>
      <c r="M2537" s="223">
        <v>5.3661883E-2</v>
      </c>
      <c r="N2537" s="223">
        <v>-5.2007999999999999E-2</v>
      </c>
      <c r="O2537" s="223">
        <v>7.75</v>
      </c>
      <c r="P2537" s="227">
        <f t="shared" si="496"/>
        <v>0.58822062962962962</v>
      </c>
      <c r="Q2537" s="238">
        <v>10.678527000000001</v>
      </c>
      <c r="R2537" s="117">
        <v>7.8210658000000004</v>
      </c>
      <c r="S2537" s="117">
        <v>2.4517831000000001</v>
      </c>
      <c r="T2537" s="117">
        <v>6.6724795999999998E-6</v>
      </c>
      <c r="U2537" s="117">
        <v>8.2401425E-2</v>
      </c>
      <c r="V2537" s="117">
        <v>4.5998846000000003E-2</v>
      </c>
      <c r="W2537" s="117">
        <v>0.27727136000000002</v>
      </c>
      <c r="X2537" s="257">
        <f t="shared" si="501"/>
        <v>5.80120198194033E-2</v>
      </c>
      <c r="Y2537" s="257">
        <f t="shared" si="502"/>
        <v>2.6930073302699999E-2</v>
      </c>
      <c r="Z2537" s="257">
        <f t="shared" si="503"/>
        <v>1.15105943972033E-2</v>
      </c>
      <c r="AA2537" s="257">
        <f t="shared" si="504"/>
        <v>1.95713521195E-2</v>
      </c>
      <c r="AB2537" s="257">
        <v>1.6304809999999999E-2</v>
      </c>
      <c r="AC2537" s="257">
        <v>2.7518568999999998E-6</v>
      </c>
      <c r="AD2537" s="257">
        <v>6.8199635000000005E-4</v>
      </c>
      <c r="AE2537" s="257">
        <v>3.6814438000000001E-6</v>
      </c>
      <c r="AF2537" s="257">
        <v>9.8584598000000002E-3</v>
      </c>
      <c r="AG2537" s="257">
        <v>7.8373852000000001E-5</v>
      </c>
      <c r="AH2537" s="257">
        <v>1.0671673E-2</v>
      </c>
      <c r="AI2537" s="257">
        <v>7.9225633000000006E-5</v>
      </c>
      <c r="AJ2537" s="257">
        <v>4.0898918000000003E-6</v>
      </c>
      <c r="AK2537" s="257">
        <v>1.6340147000000002E-5</v>
      </c>
      <c r="AL2537" s="257">
        <v>5.8316129999999999E-7</v>
      </c>
      <c r="AM2537" s="257">
        <v>3.0591033000000001E-9</v>
      </c>
      <c r="AN2537" s="257">
        <v>1.0571904E-4</v>
      </c>
      <c r="AO2537" s="257">
        <v>9.0878694999999994E-5</v>
      </c>
      <c r="AP2537" s="257">
        <v>5.4208176999999999E-4</v>
      </c>
      <c r="AQ2537" s="257">
        <v>3.2371194999999999E-6</v>
      </c>
      <c r="AR2537" s="257">
        <v>1.9568115000000001E-2</v>
      </c>
      <c r="AT2537" s="193"/>
      <c r="AU2537" s="193"/>
      <c r="AV2537" s="193"/>
      <c r="AW2537" s="193"/>
      <c r="AX2537" s="193"/>
      <c r="AY2537" s="193"/>
      <c r="AZ2537" s="193"/>
      <c r="BA2537" s="193"/>
      <c r="BB2537" s="193"/>
      <c r="BC2537" s="193"/>
      <c r="BD2537" s="193"/>
      <c r="BE2537" s="315"/>
      <c r="BF2537" s="315"/>
      <c r="BG2537" s="315"/>
      <c r="BH2537" s="315"/>
      <c r="BI2537" s="315"/>
      <c r="BJ2537" s="315"/>
      <c r="BK2537" s="315"/>
    </row>
    <row r="2538" spans="1:63" x14ac:dyDescent="0.25">
      <c r="A2538" s="3"/>
      <c r="B2538" s="3" t="s">
        <v>5770</v>
      </c>
      <c r="C2538" s="48" t="s">
        <v>5085</v>
      </c>
      <c r="D2538" s="223">
        <v>5.7028504000000001E-2</v>
      </c>
      <c r="E2538" s="223">
        <v>5.8136298000000003E-2</v>
      </c>
      <c r="F2538" s="223">
        <v>1.6796388999999998E-2</v>
      </c>
      <c r="G2538" s="223">
        <v>1.0709613E-4</v>
      </c>
      <c r="H2538" s="223">
        <v>1.5794006E-4</v>
      </c>
      <c r="I2538" s="223">
        <v>2.6860965E-3</v>
      </c>
      <c r="J2538" s="223">
        <v>1.9858088000000002E-3</v>
      </c>
      <c r="K2538" s="223">
        <v>9.5709022000000005E-6</v>
      </c>
      <c r="L2538" s="223">
        <v>5.4772247999999998E-4</v>
      </c>
      <c r="M2538" s="223">
        <v>2.8609583000000001E-2</v>
      </c>
      <c r="N2538" s="223">
        <v>-5.2007999999999999E-2</v>
      </c>
      <c r="O2538" s="223">
        <v>0</v>
      </c>
      <c r="P2538" s="227">
        <f t="shared" si="496"/>
        <v>0.43063924444444446</v>
      </c>
      <c r="Q2538" s="238">
        <v>8.1093095000000002</v>
      </c>
      <c r="R2538" s="117">
        <v>5.5692963000000004</v>
      </c>
      <c r="S2538" s="117">
        <v>2.1798994</v>
      </c>
      <c r="T2538" s="117">
        <v>3.8157690000000002E-6</v>
      </c>
      <c r="U2538" s="117">
        <v>7.2920678000000003E-2</v>
      </c>
      <c r="V2538" s="117">
        <v>4.0875118000000002E-2</v>
      </c>
      <c r="W2538" s="117">
        <v>0.24631423</v>
      </c>
      <c r="X2538" s="257">
        <f t="shared" si="501"/>
        <v>3.8120647316435496E-2</v>
      </c>
      <c r="Y2538" s="257">
        <f t="shared" si="502"/>
        <v>1.5904429615399999E-2</v>
      </c>
      <c r="Z2538" s="257">
        <f t="shared" si="503"/>
        <v>8.2764179920355001E-3</v>
      </c>
      <c r="AA2538" s="257">
        <f t="shared" si="504"/>
        <v>1.3939799709E-2</v>
      </c>
      <c r="AB2538" s="257">
        <v>1.1936778E-2</v>
      </c>
      <c r="AC2538" s="257">
        <v>1.9190366E-6</v>
      </c>
      <c r="AD2538" s="257">
        <v>2.9257559999999998E-4</v>
      </c>
      <c r="AE2538" s="257">
        <v>1.5212898E-6</v>
      </c>
      <c r="AF2538" s="257">
        <v>3.6019512E-3</v>
      </c>
      <c r="AG2538" s="257">
        <v>6.9684489000000003E-5</v>
      </c>
      <c r="AH2538" s="257">
        <v>7.8126883000000005E-3</v>
      </c>
      <c r="AI2538" s="257">
        <v>2.6095791E-5</v>
      </c>
      <c r="AJ2538" s="257">
        <v>5.2236465999999999E-7</v>
      </c>
      <c r="AK2538" s="257">
        <v>1.3063824000000001E-5</v>
      </c>
      <c r="AL2538" s="257">
        <v>2.3557882E-7</v>
      </c>
      <c r="AM2538" s="257">
        <v>1.0125555000000001E-9</v>
      </c>
      <c r="AN2538" s="257">
        <v>9.1288986999999997E-5</v>
      </c>
      <c r="AO2538" s="257">
        <v>5.0257284E-5</v>
      </c>
      <c r="AP2538" s="257">
        <v>2.8226485000000003E-4</v>
      </c>
      <c r="AQ2538" s="257">
        <v>1.8557089999999999E-6</v>
      </c>
      <c r="AR2538" s="257">
        <v>1.3937944000000001E-2</v>
      </c>
      <c r="AT2538" s="193"/>
      <c r="AU2538" s="193"/>
      <c r="AV2538" s="193"/>
      <c r="AW2538" s="193"/>
      <c r="AX2538" s="193"/>
      <c r="AY2538" s="193"/>
      <c r="AZ2538" s="193"/>
      <c r="BA2538" s="193"/>
      <c r="BB2538" s="193"/>
      <c r="BC2538" s="193"/>
      <c r="BD2538" s="193"/>
      <c r="BE2538" s="315"/>
      <c r="BF2538" s="315"/>
      <c r="BG2538" s="315"/>
      <c r="BH2538" s="315"/>
      <c r="BI2538" s="315"/>
      <c r="BJ2538" s="315"/>
      <c r="BK2538" s="315"/>
    </row>
    <row r="2539" spans="1:63" x14ac:dyDescent="0.25">
      <c r="A2539" s="3"/>
      <c r="B2539" s="3" t="s">
        <v>5770</v>
      </c>
      <c r="C2539" s="48" t="s">
        <v>5086</v>
      </c>
      <c r="D2539" s="223">
        <v>0.18496902000000001</v>
      </c>
      <c r="E2539" s="223">
        <v>9.1416048999999999E-2</v>
      </c>
      <c r="F2539" s="223">
        <v>6.7278784999999994E-2</v>
      </c>
      <c r="G2539" s="223">
        <v>8.0011956999999996E-4</v>
      </c>
      <c r="H2539" s="223">
        <v>3.6420613999999999E-4</v>
      </c>
      <c r="I2539" s="223">
        <v>5.8492715999999998E-3</v>
      </c>
      <c r="J2539" s="223">
        <v>2.0946819E-3</v>
      </c>
      <c r="K2539" s="223">
        <v>2.3871438E-5</v>
      </c>
      <c r="L2539" s="223">
        <v>1.2742678E-3</v>
      </c>
      <c r="M2539" s="223">
        <v>6.7875763000000006E-2</v>
      </c>
      <c r="N2539" s="223">
        <v>-5.2007999999999999E-2</v>
      </c>
      <c r="O2539" s="223">
        <v>0</v>
      </c>
      <c r="P2539" s="227">
        <f t="shared" si="496"/>
        <v>0.67715591851851842</v>
      </c>
      <c r="Q2539" s="238">
        <v>12.120431</v>
      </c>
      <c r="R2539" s="117">
        <v>9.0915715000000006</v>
      </c>
      <c r="S2539" s="117">
        <v>2.5985699000000002</v>
      </c>
      <c r="T2539" s="117">
        <v>8.2736231999999993E-6</v>
      </c>
      <c r="U2539" s="117">
        <v>8.7521348999999998E-2</v>
      </c>
      <c r="V2539" s="117">
        <v>4.8762750000000001E-2</v>
      </c>
      <c r="W2539" s="117">
        <v>0.29399765999999999</v>
      </c>
      <c r="X2539" s="257">
        <f t="shared" si="501"/>
        <v>6.9100388758962711E-2</v>
      </c>
      <c r="Y2539" s="257">
        <f t="shared" si="502"/>
        <v>3.3020082531300003E-2</v>
      </c>
      <c r="Z2539" s="257">
        <f t="shared" si="503"/>
        <v>1.3331564164762699E-2</v>
      </c>
      <c r="AA2539" s="257">
        <f t="shared" si="504"/>
        <v>2.27487420629E-2</v>
      </c>
      <c r="AB2539" s="257">
        <v>1.8770028000000001E-2</v>
      </c>
      <c r="AC2539" s="257">
        <v>3.2328715999999999E-6</v>
      </c>
      <c r="AD2539" s="257">
        <v>8.9289717E-4</v>
      </c>
      <c r="AE2539" s="257">
        <v>4.8702617000000002E-6</v>
      </c>
      <c r="AF2539" s="257">
        <v>1.3265989000000001E-2</v>
      </c>
      <c r="AG2539" s="257">
        <v>8.3065228000000002E-5</v>
      </c>
      <c r="AH2539" s="257">
        <v>1.2285216999999999E-2</v>
      </c>
      <c r="AI2539" s="257">
        <v>1.0805130999999999E-4</v>
      </c>
      <c r="AJ2539" s="257">
        <v>6.0151081000000004E-6</v>
      </c>
      <c r="AK2539" s="257">
        <v>1.8289982E-5</v>
      </c>
      <c r="AL2539" s="257">
        <v>7.7191639000000003E-7</v>
      </c>
      <c r="AM2539" s="257">
        <v>4.1682726999999997E-9</v>
      </c>
      <c r="AN2539" s="257">
        <v>1.1352925999999999E-4</v>
      </c>
      <c r="AO2539" s="257">
        <v>1.1298426000000001E-4</v>
      </c>
      <c r="AP2539" s="257">
        <v>6.8670115999999997E-4</v>
      </c>
      <c r="AQ2539" s="257">
        <v>3.9860629000000004E-6</v>
      </c>
      <c r="AR2539" s="257">
        <v>2.2744756000000001E-2</v>
      </c>
      <c r="AT2539" s="193"/>
      <c r="AU2539" s="193"/>
      <c r="AV2539" s="193"/>
      <c r="AW2539" s="193"/>
      <c r="AX2539" s="193"/>
      <c r="AY2539" s="193"/>
      <c r="AZ2539" s="193"/>
      <c r="BA2539" s="193"/>
      <c r="BB2539" s="193"/>
      <c r="BC2539" s="193"/>
      <c r="BD2539" s="193"/>
      <c r="BE2539" s="315"/>
      <c r="BF2539" s="315"/>
      <c r="BG2539" s="315"/>
      <c r="BH2539" s="315"/>
      <c r="BI2539" s="315"/>
      <c r="BJ2539" s="315"/>
      <c r="BK2539" s="315"/>
    </row>
    <row r="2540" spans="1:63" x14ac:dyDescent="0.25">
      <c r="A2540" s="3"/>
      <c r="B2540" s="3" t="s">
        <v>5770</v>
      </c>
      <c r="C2540" s="48" t="s">
        <v>5087</v>
      </c>
      <c r="D2540" s="223">
        <v>1.4349689999999999</v>
      </c>
      <c r="E2540" s="223">
        <v>9.1416048999999999E-2</v>
      </c>
      <c r="F2540" s="223">
        <v>6.7278784999999994E-2</v>
      </c>
      <c r="G2540" s="223">
        <v>8.0011956999999996E-4</v>
      </c>
      <c r="H2540" s="223">
        <v>3.6420613999999999E-4</v>
      </c>
      <c r="I2540" s="223">
        <v>5.8492715999999998E-3</v>
      </c>
      <c r="J2540" s="223">
        <v>2.0946819E-3</v>
      </c>
      <c r="K2540" s="223">
        <v>2.3871438E-5</v>
      </c>
      <c r="L2540" s="223">
        <v>1.2742678E-3</v>
      </c>
      <c r="M2540" s="223">
        <v>6.7875763000000006E-2</v>
      </c>
      <c r="N2540" s="223">
        <v>-5.2007999999999999E-2</v>
      </c>
      <c r="O2540" s="223">
        <v>1.25</v>
      </c>
      <c r="P2540" s="227">
        <f t="shared" si="496"/>
        <v>0.67715591851851842</v>
      </c>
      <c r="Q2540" s="238">
        <v>12.120431</v>
      </c>
      <c r="R2540" s="117">
        <v>9.0915715000000006</v>
      </c>
      <c r="S2540" s="117">
        <v>2.5985699000000002</v>
      </c>
      <c r="T2540" s="117">
        <v>8.2736231999999993E-6</v>
      </c>
      <c r="U2540" s="117">
        <v>8.7521348999999998E-2</v>
      </c>
      <c r="V2540" s="117">
        <v>4.8762750000000001E-2</v>
      </c>
      <c r="W2540" s="117">
        <v>0.29399765999999999</v>
      </c>
      <c r="X2540" s="257">
        <f t="shared" si="501"/>
        <v>6.9100388758962711E-2</v>
      </c>
      <c r="Y2540" s="257">
        <f t="shared" si="502"/>
        <v>3.3020082531300003E-2</v>
      </c>
      <c r="Z2540" s="257">
        <f t="shared" si="503"/>
        <v>1.3331564164762699E-2</v>
      </c>
      <c r="AA2540" s="257">
        <f t="shared" si="504"/>
        <v>2.27487420629E-2</v>
      </c>
      <c r="AB2540" s="257">
        <v>1.8770028000000001E-2</v>
      </c>
      <c r="AC2540" s="257">
        <v>3.2328715999999999E-6</v>
      </c>
      <c r="AD2540" s="257">
        <v>8.9289717E-4</v>
      </c>
      <c r="AE2540" s="257">
        <v>4.8702617000000002E-6</v>
      </c>
      <c r="AF2540" s="257">
        <v>1.3265989000000001E-2</v>
      </c>
      <c r="AG2540" s="257">
        <v>8.3065228000000002E-5</v>
      </c>
      <c r="AH2540" s="257">
        <v>1.2285216999999999E-2</v>
      </c>
      <c r="AI2540" s="257">
        <v>1.0805130999999999E-4</v>
      </c>
      <c r="AJ2540" s="257">
        <v>6.0151081000000004E-6</v>
      </c>
      <c r="AK2540" s="257">
        <v>1.8289982E-5</v>
      </c>
      <c r="AL2540" s="257">
        <v>7.7191639000000003E-7</v>
      </c>
      <c r="AM2540" s="257">
        <v>4.1682726999999997E-9</v>
      </c>
      <c r="AN2540" s="257">
        <v>1.1352925999999999E-4</v>
      </c>
      <c r="AO2540" s="257">
        <v>1.1298426000000001E-4</v>
      </c>
      <c r="AP2540" s="257">
        <v>6.8670115999999997E-4</v>
      </c>
      <c r="AQ2540" s="257">
        <v>3.9860629000000004E-6</v>
      </c>
      <c r="AR2540" s="257">
        <v>2.2744756000000001E-2</v>
      </c>
      <c r="AT2540" s="193"/>
      <c r="AU2540" s="193"/>
      <c r="AV2540" s="193"/>
      <c r="AW2540" s="193"/>
      <c r="AX2540" s="193"/>
      <c r="AY2540" s="193"/>
      <c r="AZ2540" s="193"/>
      <c r="BA2540" s="193"/>
      <c r="BB2540" s="193"/>
      <c r="BC2540" s="193"/>
      <c r="BD2540" s="193"/>
      <c r="BE2540" s="315"/>
      <c r="BF2540" s="315"/>
      <c r="BG2540" s="315"/>
      <c r="BH2540" s="315"/>
      <c r="BI2540" s="315"/>
      <c r="BJ2540" s="315"/>
      <c r="BK2540" s="315"/>
    </row>
    <row r="2541" spans="1:63" x14ac:dyDescent="0.25">
      <c r="A2541" s="3"/>
      <c r="B2541" s="3" t="s">
        <v>5770</v>
      </c>
      <c r="C2541" s="48" t="s">
        <v>5088</v>
      </c>
      <c r="D2541" s="223">
        <v>6.4549690000000002</v>
      </c>
      <c r="E2541" s="223">
        <v>9.1416048999999999E-2</v>
      </c>
      <c r="F2541" s="223">
        <v>6.7278784999999994E-2</v>
      </c>
      <c r="G2541" s="223">
        <v>8.0011956999999996E-4</v>
      </c>
      <c r="H2541" s="223">
        <v>3.6420613999999999E-4</v>
      </c>
      <c r="I2541" s="223">
        <v>5.8492715999999998E-3</v>
      </c>
      <c r="J2541" s="223">
        <v>2.0946819E-3</v>
      </c>
      <c r="K2541" s="223">
        <v>2.3871438E-5</v>
      </c>
      <c r="L2541" s="223">
        <v>1.2742678E-3</v>
      </c>
      <c r="M2541" s="223">
        <v>6.7875763000000006E-2</v>
      </c>
      <c r="N2541" s="223">
        <v>-5.2007999999999999E-2</v>
      </c>
      <c r="O2541" s="223">
        <v>6.27</v>
      </c>
      <c r="P2541" s="227">
        <f t="shared" si="496"/>
        <v>0.67715591851851842</v>
      </c>
      <c r="Q2541" s="238">
        <v>12.120431</v>
      </c>
      <c r="R2541" s="117">
        <v>9.0915715000000006</v>
      </c>
      <c r="S2541" s="117">
        <v>2.5985699000000002</v>
      </c>
      <c r="T2541" s="117">
        <v>8.2736231999999993E-6</v>
      </c>
      <c r="U2541" s="117">
        <v>8.7521348999999998E-2</v>
      </c>
      <c r="V2541" s="117">
        <v>4.8762750000000001E-2</v>
      </c>
      <c r="W2541" s="117">
        <v>0.29399765999999999</v>
      </c>
      <c r="X2541" s="257">
        <f t="shared" si="501"/>
        <v>6.9100388758962711E-2</v>
      </c>
      <c r="Y2541" s="257">
        <f t="shared" si="502"/>
        <v>3.3020082531300003E-2</v>
      </c>
      <c r="Z2541" s="257">
        <f t="shared" si="503"/>
        <v>1.3331564164762699E-2</v>
      </c>
      <c r="AA2541" s="257">
        <f t="shared" si="504"/>
        <v>2.27487420629E-2</v>
      </c>
      <c r="AB2541" s="257">
        <v>1.8770028000000001E-2</v>
      </c>
      <c r="AC2541" s="257">
        <v>3.2328715999999999E-6</v>
      </c>
      <c r="AD2541" s="257">
        <v>8.9289717E-4</v>
      </c>
      <c r="AE2541" s="257">
        <v>4.8702617000000002E-6</v>
      </c>
      <c r="AF2541" s="257">
        <v>1.3265989000000001E-2</v>
      </c>
      <c r="AG2541" s="257">
        <v>8.3065228000000002E-5</v>
      </c>
      <c r="AH2541" s="257">
        <v>1.2285216999999999E-2</v>
      </c>
      <c r="AI2541" s="257">
        <v>1.0805130999999999E-4</v>
      </c>
      <c r="AJ2541" s="257">
        <v>6.0151081000000004E-6</v>
      </c>
      <c r="AK2541" s="257">
        <v>1.8289982E-5</v>
      </c>
      <c r="AL2541" s="257">
        <v>7.7191639000000003E-7</v>
      </c>
      <c r="AM2541" s="257">
        <v>4.1682726999999997E-9</v>
      </c>
      <c r="AN2541" s="257">
        <v>1.1352925999999999E-4</v>
      </c>
      <c r="AO2541" s="257">
        <v>1.1298426000000001E-4</v>
      </c>
      <c r="AP2541" s="257">
        <v>6.8670115999999997E-4</v>
      </c>
      <c r="AQ2541" s="257">
        <v>3.9860629000000004E-6</v>
      </c>
      <c r="AR2541" s="257">
        <v>2.2744756000000001E-2</v>
      </c>
      <c r="AT2541" s="193"/>
      <c r="AU2541" s="193"/>
      <c r="AV2541" s="193"/>
      <c r="AW2541" s="193"/>
      <c r="AX2541" s="193"/>
      <c r="AY2541" s="193"/>
      <c r="AZ2541" s="193"/>
      <c r="BA2541" s="193"/>
      <c r="BB2541" s="193"/>
      <c r="BC2541" s="193"/>
      <c r="BD2541" s="193"/>
      <c r="BE2541" s="315"/>
      <c r="BF2541" s="315"/>
      <c r="BG2541" s="315"/>
      <c r="BH2541" s="315"/>
      <c r="BI2541" s="315"/>
      <c r="BJ2541" s="315"/>
      <c r="BK2541" s="315"/>
    </row>
    <row r="2542" spans="1:63" x14ac:dyDescent="0.25">
      <c r="A2542" s="57" t="s">
        <v>554</v>
      </c>
      <c r="B2542" s="57"/>
      <c r="C2542" s="74"/>
      <c r="P2542" s="195"/>
      <c r="Q2542" s="239"/>
      <c r="R2542" s="97"/>
      <c r="S2542" s="97"/>
      <c r="T2542" s="97"/>
      <c r="U2542" s="97"/>
      <c r="V2542" s="97"/>
      <c r="W2542" s="97"/>
      <c r="X2542" s="259"/>
      <c r="Y2542" s="259"/>
      <c r="Z2542" s="259"/>
      <c r="AA2542" s="259"/>
      <c r="AB2542" s="259"/>
      <c r="AC2542" s="259"/>
      <c r="AD2542" s="259"/>
      <c r="AE2542" s="258"/>
      <c r="AF2542" s="258"/>
      <c r="AG2542" s="258"/>
      <c r="AH2542" s="258"/>
      <c r="AI2542" s="258"/>
      <c r="AJ2542" s="258"/>
      <c r="AK2542" s="258"/>
      <c r="AL2542" s="258"/>
      <c r="AM2542" s="258"/>
      <c r="AN2542" s="258"/>
      <c r="AO2542" s="258"/>
      <c r="AP2542" s="258"/>
      <c r="AQ2542" s="258"/>
      <c r="AR2542" s="258"/>
      <c r="AT2542" s="193"/>
      <c r="AU2542" s="193"/>
      <c r="AV2542" s="193"/>
      <c r="AW2542" s="193"/>
      <c r="AX2542" s="193"/>
      <c r="AY2542" s="193"/>
      <c r="AZ2542" s="193"/>
      <c r="BA2542" s="193"/>
      <c r="BB2542" s="193"/>
      <c r="BC2542" s="193"/>
      <c r="BD2542" s="193"/>
      <c r="BE2542" s="315"/>
      <c r="BF2542" s="315"/>
      <c r="BG2542" s="315"/>
      <c r="BH2542" s="315"/>
      <c r="BI2542" s="315"/>
      <c r="BJ2542" s="315"/>
      <c r="BK2542" s="315"/>
    </row>
    <row r="2543" spans="1:63" x14ac:dyDescent="0.25">
      <c r="A2543" s="3"/>
      <c r="B2543" s="3" t="s">
        <v>5770</v>
      </c>
      <c r="C2543" s="48" t="s">
        <v>5089</v>
      </c>
      <c r="D2543" s="223">
        <v>0.1238044</v>
      </c>
      <c r="E2543" s="223">
        <v>7.4929983000000006E-2</v>
      </c>
      <c r="F2543" s="223">
        <v>4.4727300999999997E-2</v>
      </c>
      <c r="G2543" s="223">
        <v>4.9337920000000002E-4</v>
      </c>
      <c r="H2543" s="223">
        <v>2.6496845000000002E-4</v>
      </c>
      <c r="I2543" s="223">
        <v>4.3907436999999997E-3</v>
      </c>
      <c r="J2543" s="223">
        <v>1.879379E-3</v>
      </c>
      <c r="K2543" s="223">
        <v>1.7474640999999999E-5</v>
      </c>
      <c r="L2543" s="223">
        <v>9.5092422000000001E-4</v>
      </c>
      <c r="M2543" s="223">
        <v>4.815825E-2</v>
      </c>
      <c r="N2543" s="223">
        <v>-5.2007999999999999E-2</v>
      </c>
      <c r="O2543" s="223">
        <v>0</v>
      </c>
      <c r="P2543" s="227">
        <f t="shared" ref="P2543:P2578" si="505">E2543/0.135</f>
        <v>0.55503691111111109</v>
      </c>
      <c r="Q2543" s="238">
        <v>10.162158</v>
      </c>
      <c r="R2543" s="117">
        <v>7.3479223999999999</v>
      </c>
      <c r="S2543" s="117">
        <v>2.414793</v>
      </c>
      <c r="T2543" s="117">
        <v>6.1047462000000001E-6</v>
      </c>
      <c r="U2543" s="117">
        <v>8.1107363000000002E-2</v>
      </c>
      <c r="V2543" s="117">
        <v>4.5308868000000002E-2</v>
      </c>
      <c r="W2543" s="117">
        <v>0.27302033999999997</v>
      </c>
      <c r="X2543" s="257">
        <f t="shared" ref="X2543:X2578" si="506">SUM(Y2543:AA2543)</f>
        <v>5.4242843305056798E-2</v>
      </c>
      <c r="Y2543" s="257">
        <f t="shared" ref="Y2543:Y2578" si="507">SUM(AB2543:AG2543)</f>
        <v>2.5011870398000003E-2</v>
      </c>
      <c r="Z2543" s="257">
        <f t="shared" ref="Z2543:Z2578" si="508">SUM(AH2543:AP2543)</f>
        <v>1.08426972738568E-2</v>
      </c>
      <c r="AA2543" s="257">
        <f t="shared" ref="AA2543:AA2578" si="509">SUM(AQ2543:AR2543)</f>
        <v>1.8388275633199998E-2</v>
      </c>
      <c r="AB2543" s="257">
        <v>1.5384976E-2</v>
      </c>
      <c r="AC2543" s="257">
        <v>2.5430315999999999E-6</v>
      </c>
      <c r="AD2543" s="257">
        <v>6.2701543999999995E-4</v>
      </c>
      <c r="AE2543" s="257">
        <v>3.3188434000000002E-6</v>
      </c>
      <c r="AF2543" s="257">
        <v>8.9168257000000004E-3</v>
      </c>
      <c r="AG2543" s="257">
        <v>7.7191383000000001E-5</v>
      </c>
      <c r="AH2543" s="257">
        <v>1.0069625E-2</v>
      </c>
      <c r="AI2543" s="257">
        <v>7.1566634E-5</v>
      </c>
      <c r="AJ2543" s="257">
        <v>3.6071136999999999E-6</v>
      </c>
      <c r="AK2543" s="257">
        <v>1.5343570000000001E-5</v>
      </c>
      <c r="AL2543" s="257">
        <v>5.3252646000000004E-7</v>
      </c>
      <c r="AM2543" s="257">
        <v>2.7676968000000001E-9</v>
      </c>
      <c r="AN2543" s="257">
        <v>1.0369617E-4</v>
      </c>
      <c r="AO2543" s="257">
        <v>8.4820902000000005E-5</v>
      </c>
      <c r="AP2543" s="257">
        <v>4.9350258999999997E-4</v>
      </c>
      <c r="AQ2543" s="257">
        <v>3.0396331999999998E-6</v>
      </c>
      <c r="AR2543" s="257">
        <v>1.8385235999999999E-2</v>
      </c>
      <c r="AT2543" s="193"/>
      <c r="AU2543" s="193"/>
      <c r="AV2543" s="193"/>
      <c r="AW2543" s="193"/>
      <c r="AX2543" s="193"/>
      <c r="AY2543" s="193"/>
      <c r="AZ2543" s="193"/>
      <c r="BA2543" s="193"/>
      <c r="BB2543" s="193"/>
      <c r="BC2543" s="193"/>
      <c r="BD2543" s="193"/>
      <c r="BE2543" s="315"/>
      <c r="BF2543" s="315"/>
      <c r="BG2543" s="315"/>
      <c r="BH2543" s="315"/>
      <c r="BI2543" s="315"/>
      <c r="BJ2543" s="315"/>
      <c r="BK2543" s="315"/>
    </row>
    <row r="2544" spans="1:63" x14ac:dyDescent="0.25">
      <c r="A2544" s="3"/>
      <c r="B2544" s="3" t="s">
        <v>5770</v>
      </c>
      <c r="C2544" s="48" t="s">
        <v>5090</v>
      </c>
      <c r="D2544" s="223">
        <v>1.1538044000000001</v>
      </c>
      <c r="E2544" s="223">
        <v>7.4929983000000006E-2</v>
      </c>
      <c r="F2544" s="223">
        <v>4.4727300999999997E-2</v>
      </c>
      <c r="G2544" s="223">
        <v>4.9337920000000002E-4</v>
      </c>
      <c r="H2544" s="223">
        <v>2.6496845000000002E-4</v>
      </c>
      <c r="I2544" s="223">
        <v>4.3907436999999997E-3</v>
      </c>
      <c r="J2544" s="223">
        <v>1.879379E-3</v>
      </c>
      <c r="K2544" s="223">
        <v>1.7474640999999999E-5</v>
      </c>
      <c r="L2544" s="223">
        <v>9.5092422000000001E-4</v>
      </c>
      <c r="M2544" s="223">
        <v>4.815825E-2</v>
      </c>
      <c r="N2544" s="223">
        <v>-5.2007999999999999E-2</v>
      </c>
      <c r="O2544" s="223">
        <v>1.03</v>
      </c>
      <c r="P2544" s="227">
        <f t="shared" si="505"/>
        <v>0.55503691111111109</v>
      </c>
      <c r="Q2544" s="238">
        <v>10.162158</v>
      </c>
      <c r="R2544" s="117">
        <v>7.3479223999999999</v>
      </c>
      <c r="S2544" s="117">
        <v>2.414793</v>
      </c>
      <c r="T2544" s="117">
        <v>6.1047462000000001E-6</v>
      </c>
      <c r="U2544" s="117">
        <v>8.1107363000000002E-2</v>
      </c>
      <c r="V2544" s="117">
        <v>4.5308868000000002E-2</v>
      </c>
      <c r="W2544" s="117">
        <v>0.27302033999999997</v>
      </c>
      <c r="X2544" s="257">
        <f t="shared" si="506"/>
        <v>5.4242843305056798E-2</v>
      </c>
      <c r="Y2544" s="257">
        <f t="shared" si="507"/>
        <v>2.5011870398000003E-2</v>
      </c>
      <c r="Z2544" s="257">
        <f t="shared" si="508"/>
        <v>1.08426972738568E-2</v>
      </c>
      <c r="AA2544" s="257">
        <f t="shared" si="509"/>
        <v>1.8388275633199998E-2</v>
      </c>
      <c r="AB2544" s="257">
        <v>1.5384976E-2</v>
      </c>
      <c r="AC2544" s="257">
        <v>2.5430315999999999E-6</v>
      </c>
      <c r="AD2544" s="257">
        <v>6.2701543999999995E-4</v>
      </c>
      <c r="AE2544" s="257">
        <v>3.3188434000000002E-6</v>
      </c>
      <c r="AF2544" s="257">
        <v>8.9168257000000004E-3</v>
      </c>
      <c r="AG2544" s="257">
        <v>7.7191383000000001E-5</v>
      </c>
      <c r="AH2544" s="257">
        <v>1.0069625E-2</v>
      </c>
      <c r="AI2544" s="257">
        <v>7.1566634E-5</v>
      </c>
      <c r="AJ2544" s="257">
        <v>3.6071136999999999E-6</v>
      </c>
      <c r="AK2544" s="257">
        <v>1.5343570000000001E-5</v>
      </c>
      <c r="AL2544" s="257">
        <v>5.3252646000000004E-7</v>
      </c>
      <c r="AM2544" s="257">
        <v>2.7676968000000001E-9</v>
      </c>
      <c r="AN2544" s="257">
        <v>1.0369617E-4</v>
      </c>
      <c r="AO2544" s="257">
        <v>8.4820902000000005E-5</v>
      </c>
      <c r="AP2544" s="257">
        <v>4.9350258999999997E-4</v>
      </c>
      <c r="AQ2544" s="257">
        <v>3.0396331999999998E-6</v>
      </c>
      <c r="AR2544" s="257">
        <v>1.8385235999999999E-2</v>
      </c>
      <c r="AT2544" s="193"/>
      <c r="AU2544" s="193"/>
      <c r="AV2544" s="193"/>
      <c r="AW2544" s="193"/>
      <c r="AX2544" s="193"/>
      <c r="AY2544" s="193"/>
      <c r="AZ2544" s="193"/>
      <c r="BA2544" s="193"/>
      <c r="BB2544" s="193"/>
      <c r="BC2544" s="193"/>
      <c r="BD2544" s="193"/>
      <c r="BE2544" s="315"/>
      <c r="BF2544" s="315"/>
      <c r="BG2544" s="315"/>
      <c r="BH2544" s="315"/>
      <c r="BI2544" s="315"/>
      <c r="BJ2544" s="315"/>
      <c r="BK2544" s="315"/>
    </row>
    <row r="2545" spans="1:63" x14ac:dyDescent="0.25">
      <c r="A2545" s="3"/>
      <c r="B2545" s="3" t="s">
        <v>5770</v>
      </c>
      <c r="C2545" s="48" t="s">
        <v>5091</v>
      </c>
      <c r="D2545" s="223">
        <v>5.2838044000000002</v>
      </c>
      <c r="E2545" s="223">
        <v>7.4929983000000006E-2</v>
      </c>
      <c r="F2545" s="223">
        <v>4.4727300999999997E-2</v>
      </c>
      <c r="G2545" s="223">
        <v>4.9337920000000002E-4</v>
      </c>
      <c r="H2545" s="223">
        <v>2.6496845000000002E-4</v>
      </c>
      <c r="I2545" s="223">
        <v>4.3907436999999997E-3</v>
      </c>
      <c r="J2545" s="223">
        <v>1.879379E-3</v>
      </c>
      <c r="K2545" s="223">
        <v>1.7474640999999999E-5</v>
      </c>
      <c r="L2545" s="223">
        <v>9.5092422000000001E-4</v>
      </c>
      <c r="M2545" s="223">
        <v>4.815825E-2</v>
      </c>
      <c r="N2545" s="223">
        <v>-5.2007999999999999E-2</v>
      </c>
      <c r="O2545" s="223">
        <v>5.16</v>
      </c>
      <c r="P2545" s="227">
        <f t="shared" si="505"/>
        <v>0.55503691111111109</v>
      </c>
      <c r="Q2545" s="238">
        <v>10.162158</v>
      </c>
      <c r="R2545" s="117">
        <v>7.3479223999999999</v>
      </c>
      <c r="S2545" s="117">
        <v>2.414793</v>
      </c>
      <c r="T2545" s="117">
        <v>6.1047462000000001E-6</v>
      </c>
      <c r="U2545" s="117">
        <v>8.1107363000000002E-2</v>
      </c>
      <c r="V2545" s="117">
        <v>4.5308868000000002E-2</v>
      </c>
      <c r="W2545" s="117">
        <v>0.27302033999999997</v>
      </c>
      <c r="X2545" s="257">
        <f t="shared" si="506"/>
        <v>5.4242843305056798E-2</v>
      </c>
      <c r="Y2545" s="257">
        <f t="shared" si="507"/>
        <v>2.5011870398000003E-2</v>
      </c>
      <c r="Z2545" s="257">
        <f t="shared" si="508"/>
        <v>1.08426972738568E-2</v>
      </c>
      <c r="AA2545" s="257">
        <f t="shared" si="509"/>
        <v>1.8388275633199998E-2</v>
      </c>
      <c r="AB2545" s="257">
        <v>1.5384976E-2</v>
      </c>
      <c r="AC2545" s="257">
        <v>2.5430315999999999E-6</v>
      </c>
      <c r="AD2545" s="257">
        <v>6.2701543999999995E-4</v>
      </c>
      <c r="AE2545" s="257">
        <v>3.3188434000000002E-6</v>
      </c>
      <c r="AF2545" s="257">
        <v>8.9168257000000004E-3</v>
      </c>
      <c r="AG2545" s="257">
        <v>7.7191383000000001E-5</v>
      </c>
      <c r="AH2545" s="257">
        <v>1.0069625E-2</v>
      </c>
      <c r="AI2545" s="257">
        <v>7.1566634E-5</v>
      </c>
      <c r="AJ2545" s="257">
        <v>3.6071136999999999E-6</v>
      </c>
      <c r="AK2545" s="257">
        <v>1.5343570000000001E-5</v>
      </c>
      <c r="AL2545" s="257">
        <v>5.3252646000000004E-7</v>
      </c>
      <c r="AM2545" s="257">
        <v>2.7676968000000001E-9</v>
      </c>
      <c r="AN2545" s="257">
        <v>1.0369617E-4</v>
      </c>
      <c r="AO2545" s="257">
        <v>8.4820902000000005E-5</v>
      </c>
      <c r="AP2545" s="257">
        <v>4.9350258999999997E-4</v>
      </c>
      <c r="AQ2545" s="257">
        <v>3.0396331999999998E-6</v>
      </c>
      <c r="AR2545" s="257">
        <v>1.8385235999999999E-2</v>
      </c>
      <c r="AT2545" s="193"/>
      <c r="AU2545" s="193"/>
      <c r="AV2545" s="193"/>
      <c r="AW2545" s="193"/>
      <c r="AX2545" s="193"/>
      <c r="AY2545" s="193"/>
      <c r="AZ2545" s="193"/>
      <c r="BA2545" s="193"/>
      <c r="BB2545" s="193"/>
      <c r="BC2545" s="193"/>
      <c r="BD2545" s="193"/>
      <c r="BE2545" s="315"/>
      <c r="BF2545" s="315"/>
      <c r="BG2545" s="315"/>
      <c r="BH2545" s="315"/>
      <c r="BI2545" s="315"/>
      <c r="BJ2545" s="315"/>
      <c r="BK2545" s="315"/>
    </row>
    <row r="2546" spans="1:63" x14ac:dyDescent="0.25">
      <c r="A2546" s="3"/>
      <c r="B2546" s="3" t="s">
        <v>5770</v>
      </c>
      <c r="C2546" s="48" t="s">
        <v>5092</v>
      </c>
      <c r="D2546" s="223">
        <v>0.12630872000000001</v>
      </c>
      <c r="E2546" s="223">
        <v>7.5686679000000007E-2</v>
      </c>
      <c r="F2546" s="223">
        <v>4.5426172000000001E-2</v>
      </c>
      <c r="G2546" s="223">
        <v>5.0245297000000005E-4</v>
      </c>
      <c r="H2546" s="223">
        <v>2.6912068000000002E-4</v>
      </c>
      <c r="I2546" s="223">
        <v>4.4428460000000003E-3</v>
      </c>
      <c r="J2546" s="223">
        <v>1.9113489999999999E-3</v>
      </c>
      <c r="K2546" s="223">
        <v>1.7674162E-5</v>
      </c>
      <c r="L2546" s="223">
        <v>9.6075968000000004E-4</v>
      </c>
      <c r="M2546" s="223">
        <v>4.9099663000000002E-2</v>
      </c>
      <c r="N2546" s="223">
        <v>-5.2007999999999999E-2</v>
      </c>
      <c r="O2546" s="223">
        <v>0</v>
      </c>
      <c r="P2546" s="227">
        <f t="shared" si="505"/>
        <v>0.56064206666666672</v>
      </c>
      <c r="Q2546" s="238">
        <v>10.248106</v>
      </c>
      <c r="R2546" s="117">
        <v>7.4277889000000004</v>
      </c>
      <c r="S2546" s="117">
        <v>2.4199947000000002</v>
      </c>
      <c r="T2546" s="117">
        <v>6.1988963999999997E-6</v>
      </c>
      <c r="U2546" s="117">
        <v>8.1289676000000005E-2</v>
      </c>
      <c r="V2546" s="117">
        <v>4.5405328000000002E-2</v>
      </c>
      <c r="W2546" s="117">
        <v>0.27362127000000003</v>
      </c>
      <c r="X2546" s="257">
        <f t="shared" si="506"/>
        <v>5.4857838086602495E-2</v>
      </c>
      <c r="Y2546" s="257">
        <f t="shared" si="507"/>
        <v>2.5315038396700001E-2</v>
      </c>
      <c r="Z2546" s="257">
        <f t="shared" si="508"/>
        <v>1.0954833522502502E-2</v>
      </c>
      <c r="AA2546" s="257">
        <f t="shared" si="509"/>
        <v>1.8587966167399998E-2</v>
      </c>
      <c r="AB2546" s="257">
        <v>1.5540348000000001E-2</v>
      </c>
      <c r="AC2546" s="257">
        <v>2.5800320999999998E-6</v>
      </c>
      <c r="AD2546" s="257">
        <v>6.3490694999999997E-4</v>
      </c>
      <c r="AE2546" s="257">
        <v>3.3753255999999998E-6</v>
      </c>
      <c r="AF2546" s="257">
        <v>9.0564704000000006E-3</v>
      </c>
      <c r="AG2546" s="257">
        <v>7.7357688999999996E-5</v>
      </c>
      <c r="AH2546" s="257">
        <v>1.0171318E-2</v>
      </c>
      <c r="AI2546" s="257">
        <v>7.2678097000000003E-5</v>
      </c>
      <c r="AJ2546" s="257">
        <v>3.6747973999999998E-6</v>
      </c>
      <c r="AK2546" s="257">
        <v>1.5527739E-5</v>
      </c>
      <c r="AL2546" s="257">
        <v>5.3991439000000001E-7</v>
      </c>
      <c r="AM2546" s="257">
        <v>2.8097125000000002E-9</v>
      </c>
      <c r="AN2546" s="257">
        <v>1.0398541E-4</v>
      </c>
      <c r="AO2546" s="257">
        <v>8.5715234999999998E-5</v>
      </c>
      <c r="AP2546" s="257">
        <v>5.0139151999999999E-4</v>
      </c>
      <c r="AQ2546" s="257">
        <v>3.0681674E-6</v>
      </c>
      <c r="AR2546" s="257">
        <v>1.8584897999999999E-2</v>
      </c>
      <c r="AT2546" s="193"/>
      <c r="AU2546" s="193"/>
      <c r="AV2546" s="193"/>
      <c r="AW2546" s="193"/>
      <c r="AX2546" s="193"/>
      <c r="AY2546" s="193"/>
      <c r="AZ2546" s="193"/>
      <c r="BA2546" s="193"/>
      <c r="BB2546" s="193"/>
      <c r="BC2546" s="193"/>
      <c r="BD2546" s="193"/>
      <c r="BE2546" s="315"/>
      <c r="BF2546" s="315"/>
      <c r="BG2546" s="315"/>
      <c r="BH2546" s="315"/>
      <c r="BI2546" s="315"/>
      <c r="BJ2546" s="315"/>
      <c r="BK2546" s="315"/>
    </row>
    <row r="2547" spans="1:63" x14ac:dyDescent="0.25">
      <c r="A2547" s="3"/>
      <c r="B2547" s="3" t="s">
        <v>5770</v>
      </c>
      <c r="C2547" s="48" t="s">
        <v>3813</v>
      </c>
      <c r="D2547" s="223">
        <v>1.1763087000000001</v>
      </c>
      <c r="E2547" s="223">
        <v>7.5686679000000007E-2</v>
      </c>
      <c r="F2547" s="223">
        <v>4.5426172000000001E-2</v>
      </c>
      <c r="G2547" s="223">
        <v>5.0245297000000005E-4</v>
      </c>
      <c r="H2547" s="223">
        <v>2.6912068000000002E-4</v>
      </c>
      <c r="I2547" s="223">
        <v>4.4428460000000003E-3</v>
      </c>
      <c r="J2547" s="223">
        <v>1.9113489999999999E-3</v>
      </c>
      <c r="K2547" s="223">
        <v>1.7674162E-5</v>
      </c>
      <c r="L2547" s="223">
        <v>9.6075968000000004E-4</v>
      </c>
      <c r="M2547" s="223">
        <v>4.9099663000000002E-2</v>
      </c>
      <c r="N2547" s="223">
        <v>-5.2007999999999999E-2</v>
      </c>
      <c r="O2547" s="223">
        <v>1.05</v>
      </c>
      <c r="P2547" s="227">
        <f t="shared" si="505"/>
        <v>0.56064206666666672</v>
      </c>
      <c r="Q2547" s="238">
        <v>10.248106</v>
      </c>
      <c r="R2547" s="117">
        <v>7.4277889000000004</v>
      </c>
      <c r="S2547" s="117">
        <v>2.4199947000000002</v>
      </c>
      <c r="T2547" s="117">
        <v>6.1988963999999997E-6</v>
      </c>
      <c r="U2547" s="117">
        <v>8.1289676000000005E-2</v>
      </c>
      <c r="V2547" s="117">
        <v>4.5405328000000002E-2</v>
      </c>
      <c r="W2547" s="117">
        <v>0.27362127000000003</v>
      </c>
      <c r="X2547" s="257">
        <f t="shared" si="506"/>
        <v>5.4857838086602495E-2</v>
      </c>
      <c r="Y2547" s="257">
        <f t="shared" si="507"/>
        <v>2.5315038396700001E-2</v>
      </c>
      <c r="Z2547" s="257">
        <f t="shared" si="508"/>
        <v>1.0954833522502502E-2</v>
      </c>
      <c r="AA2547" s="257">
        <f t="shared" si="509"/>
        <v>1.8587966167399998E-2</v>
      </c>
      <c r="AB2547" s="257">
        <v>1.5540348000000001E-2</v>
      </c>
      <c r="AC2547" s="257">
        <v>2.5800320999999998E-6</v>
      </c>
      <c r="AD2547" s="257">
        <v>6.3490694999999997E-4</v>
      </c>
      <c r="AE2547" s="257">
        <v>3.3753255999999998E-6</v>
      </c>
      <c r="AF2547" s="257">
        <v>9.0564704000000006E-3</v>
      </c>
      <c r="AG2547" s="257">
        <v>7.7357688999999996E-5</v>
      </c>
      <c r="AH2547" s="257">
        <v>1.0171318E-2</v>
      </c>
      <c r="AI2547" s="257">
        <v>7.2678097000000003E-5</v>
      </c>
      <c r="AJ2547" s="257">
        <v>3.6747973999999998E-6</v>
      </c>
      <c r="AK2547" s="257">
        <v>1.5527739E-5</v>
      </c>
      <c r="AL2547" s="257">
        <v>5.3991439000000001E-7</v>
      </c>
      <c r="AM2547" s="257">
        <v>2.8097125000000002E-9</v>
      </c>
      <c r="AN2547" s="257">
        <v>1.0398541E-4</v>
      </c>
      <c r="AO2547" s="257">
        <v>8.5715234999999998E-5</v>
      </c>
      <c r="AP2547" s="257">
        <v>5.0139151999999999E-4</v>
      </c>
      <c r="AQ2547" s="257">
        <v>3.0681674E-6</v>
      </c>
      <c r="AR2547" s="257">
        <v>1.8584897999999999E-2</v>
      </c>
      <c r="AT2547" s="193"/>
      <c r="AU2547" s="193"/>
      <c r="AV2547" s="193"/>
      <c r="AW2547" s="193"/>
      <c r="AX2547" s="193"/>
      <c r="AY2547" s="193"/>
      <c r="AZ2547" s="193"/>
      <c r="BA2547" s="193"/>
      <c r="BB2547" s="193"/>
      <c r="BC2547" s="193"/>
      <c r="BD2547" s="193"/>
      <c r="BE2547" s="315"/>
      <c r="BF2547" s="315"/>
      <c r="BG2547" s="315"/>
      <c r="BH2547" s="315"/>
      <c r="BI2547" s="315"/>
      <c r="BJ2547" s="315"/>
      <c r="BK2547" s="315"/>
    </row>
    <row r="2548" spans="1:63" x14ac:dyDescent="0.25">
      <c r="A2548" s="3"/>
      <c r="B2548" s="3" t="s">
        <v>5770</v>
      </c>
      <c r="C2548" s="48" t="s">
        <v>3814</v>
      </c>
      <c r="D2548" s="223">
        <v>5.3963086999999996</v>
      </c>
      <c r="E2548" s="223">
        <v>7.5686679000000007E-2</v>
      </c>
      <c r="F2548" s="223">
        <v>4.5426172000000001E-2</v>
      </c>
      <c r="G2548" s="223">
        <v>5.0245297000000005E-4</v>
      </c>
      <c r="H2548" s="223">
        <v>2.6912068000000002E-4</v>
      </c>
      <c r="I2548" s="223">
        <v>4.4428460000000003E-3</v>
      </c>
      <c r="J2548" s="223">
        <v>1.9113489999999999E-3</v>
      </c>
      <c r="K2548" s="223">
        <v>1.7674162E-5</v>
      </c>
      <c r="L2548" s="223">
        <v>9.6075968000000004E-4</v>
      </c>
      <c r="M2548" s="223">
        <v>4.9099663000000002E-2</v>
      </c>
      <c r="N2548" s="223">
        <v>-5.2007999999999999E-2</v>
      </c>
      <c r="O2548" s="223">
        <v>5.27</v>
      </c>
      <c r="P2548" s="227">
        <f t="shared" si="505"/>
        <v>0.56064206666666672</v>
      </c>
      <c r="Q2548" s="238">
        <v>10.248106</v>
      </c>
      <c r="R2548" s="117">
        <v>7.4277889000000004</v>
      </c>
      <c r="S2548" s="117">
        <v>2.4199947000000002</v>
      </c>
      <c r="T2548" s="117">
        <v>6.1988963999999997E-6</v>
      </c>
      <c r="U2548" s="117">
        <v>8.1289676000000005E-2</v>
      </c>
      <c r="V2548" s="117">
        <v>4.5405328000000002E-2</v>
      </c>
      <c r="W2548" s="117">
        <v>0.27362127000000003</v>
      </c>
      <c r="X2548" s="257">
        <f t="shared" si="506"/>
        <v>5.4857838086602495E-2</v>
      </c>
      <c r="Y2548" s="257">
        <f t="shared" si="507"/>
        <v>2.5315038396700001E-2</v>
      </c>
      <c r="Z2548" s="257">
        <f t="shared" si="508"/>
        <v>1.0954833522502502E-2</v>
      </c>
      <c r="AA2548" s="257">
        <f t="shared" si="509"/>
        <v>1.8587966167399998E-2</v>
      </c>
      <c r="AB2548" s="257">
        <v>1.5540348000000001E-2</v>
      </c>
      <c r="AC2548" s="257">
        <v>2.5800320999999998E-6</v>
      </c>
      <c r="AD2548" s="257">
        <v>6.3490694999999997E-4</v>
      </c>
      <c r="AE2548" s="257">
        <v>3.3753255999999998E-6</v>
      </c>
      <c r="AF2548" s="257">
        <v>9.0564704000000006E-3</v>
      </c>
      <c r="AG2548" s="257">
        <v>7.7357688999999996E-5</v>
      </c>
      <c r="AH2548" s="257">
        <v>1.0171318E-2</v>
      </c>
      <c r="AI2548" s="257">
        <v>7.2678097000000003E-5</v>
      </c>
      <c r="AJ2548" s="257">
        <v>3.6747973999999998E-6</v>
      </c>
      <c r="AK2548" s="257">
        <v>1.5527739E-5</v>
      </c>
      <c r="AL2548" s="257">
        <v>5.3991439000000001E-7</v>
      </c>
      <c r="AM2548" s="257">
        <v>2.8097125000000002E-9</v>
      </c>
      <c r="AN2548" s="257">
        <v>1.0398541E-4</v>
      </c>
      <c r="AO2548" s="257">
        <v>8.5715234999999998E-5</v>
      </c>
      <c r="AP2548" s="257">
        <v>5.0139151999999999E-4</v>
      </c>
      <c r="AQ2548" s="257">
        <v>3.0681674E-6</v>
      </c>
      <c r="AR2548" s="257">
        <v>1.8584897999999999E-2</v>
      </c>
      <c r="AT2548" s="193"/>
      <c r="AU2548" s="193"/>
      <c r="AV2548" s="193"/>
      <c r="AW2548" s="193"/>
      <c r="AX2548" s="193"/>
      <c r="AY2548" s="193"/>
      <c r="AZ2548" s="193"/>
      <c r="BA2548" s="193"/>
      <c r="BB2548" s="193"/>
      <c r="BC2548" s="193"/>
      <c r="BD2548" s="193"/>
      <c r="BE2548" s="315"/>
      <c r="BF2548" s="315"/>
      <c r="BG2548" s="315"/>
      <c r="BH2548" s="315"/>
      <c r="BI2548" s="315"/>
      <c r="BJ2548" s="315"/>
      <c r="BK2548" s="315"/>
    </row>
    <row r="2549" spans="1:63" x14ac:dyDescent="0.25">
      <c r="A2549" s="3"/>
      <c r="B2549" s="3" t="s">
        <v>5770</v>
      </c>
      <c r="C2549" s="48" t="s">
        <v>3815</v>
      </c>
      <c r="D2549" s="223">
        <v>0.45283413</v>
      </c>
      <c r="E2549" s="223">
        <v>0.16863417</v>
      </c>
      <c r="F2549" s="223">
        <v>0.15225068</v>
      </c>
      <c r="G2549" s="223">
        <v>1.9293418000000001E-3</v>
      </c>
      <c r="H2549" s="223">
        <v>8.0428018000000003E-4</v>
      </c>
      <c r="I2549" s="223">
        <v>1.1768917E-2</v>
      </c>
      <c r="J2549" s="223">
        <v>4.4600708000000003E-3</v>
      </c>
      <c r="K2549" s="223">
        <v>4.8052909E-5</v>
      </c>
      <c r="L2549" s="223">
        <v>2.4812335E-3</v>
      </c>
      <c r="M2549" s="223">
        <v>0.16246538999999999</v>
      </c>
      <c r="N2549" s="223">
        <v>-5.2007999999999999E-2</v>
      </c>
      <c r="O2549" s="223">
        <v>0</v>
      </c>
      <c r="P2549" s="227">
        <f t="shared" si="505"/>
        <v>1.249142</v>
      </c>
      <c r="Q2549" s="238">
        <v>21.050920999999999</v>
      </c>
      <c r="R2549" s="117">
        <v>17.248374999999999</v>
      </c>
      <c r="S2549" s="117">
        <v>3.2607043999999998</v>
      </c>
      <c r="T2549" s="117">
        <v>1.810059E-5</v>
      </c>
      <c r="U2549" s="117">
        <v>0.11067763</v>
      </c>
      <c r="V2549" s="117">
        <v>6.1126906000000002E-2</v>
      </c>
      <c r="W2549" s="117">
        <v>0.37001877999999999</v>
      </c>
      <c r="X2549" s="257">
        <f t="shared" si="506"/>
        <v>0.13457759703443367</v>
      </c>
      <c r="Y2549" s="257">
        <f t="shared" si="507"/>
        <v>6.6572788041499992E-2</v>
      </c>
      <c r="Z2549" s="257">
        <f t="shared" si="508"/>
        <v>2.4860013746833696E-2</v>
      </c>
      <c r="AA2549" s="257">
        <f t="shared" si="509"/>
        <v>4.3144795246100001E-2</v>
      </c>
      <c r="AB2549" s="257">
        <v>3.4625148000000001E-2</v>
      </c>
      <c r="AC2549" s="257">
        <v>6.7918754999999998E-6</v>
      </c>
      <c r="AD2549" s="257">
        <v>1.8733256999999999E-3</v>
      </c>
      <c r="AE2549" s="257">
        <v>1.1232146E-5</v>
      </c>
      <c r="AF2549" s="257">
        <v>2.9952059E-2</v>
      </c>
      <c r="AG2549" s="257">
        <v>1.0423131999999999E-4</v>
      </c>
      <c r="AH2549" s="257">
        <v>2.2662693000000001E-2</v>
      </c>
      <c r="AI2549" s="257">
        <v>2.4434281E-4</v>
      </c>
      <c r="AJ2549" s="257">
        <v>1.4661848E-5</v>
      </c>
      <c r="AK2549" s="257">
        <v>3.5096582999999999E-5</v>
      </c>
      <c r="AL2549" s="257">
        <v>1.6720255999999999E-6</v>
      </c>
      <c r="AM2549" s="257">
        <v>9.3602337000000008E-9</v>
      </c>
      <c r="AN2549" s="257">
        <v>1.4962750999999999E-4</v>
      </c>
      <c r="AO2549" s="257">
        <v>2.2042511E-4</v>
      </c>
      <c r="AP2549" s="257">
        <v>1.5314854999999999E-3</v>
      </c>
      <c r="AQ2549" s="257">
        <v>7.5032461000000004E-6</v>
      </c>
      <c r="AR2549" s="257">
        <v>4.3137292000000001E-2</v>
      </c>
      <c r="AT2549" s="193"/>
      <c r="AU2549" s="193"/>
      <c r="AV2549" s="193"/>
      <c r="AW2549" s="193"/>
      <c r="AX2549" s="193"/>
      <c r="AY2549" s="193"/>
      <c r="AZ2549" s="193"/>
      <c r="BA2549" s="193"/>
      <c r="BB2549" s="193"/>
      <c r="BC2549" s="193"/>
      <c r="BD2549" s="193"/>
      <c r="BE2549" s="315"/>
      <c r="BF2549" s="315"/>
      <c r="BG2549" s="315"/>
      <c r="BH2549" s="315"/>
      <c r="BI2549" s="315"/>
      <c r="BJ2549" s="315"/>
      <c r="BK2549" s="315"/>
    </row>
    <row r="2550" spans="1:63" x14ac:dyDescent="0.25">
      <c r="A2550" s="3"/>
      <c r="B2550" s="3" t="s">
        <v>5770</v>
      </c>
      <c r="C2550" s="48" t="s">
        <v>3816</v>
      </c>
      <c r="D2550" s="223">
        <v>5.6128340999999997</v>
      </c>
      <c r="E2550" s="223">
        <v>0.16863417</v>
      </c>
      <c r="F2550" s="223">
        <v>0.15225068</v>
      </c>
      <c r="G2550" s="223">
        <v>1.9293418000000001E-3</v>
      </c>
      <c r="H2550" s="223">
        <v>8.0428018000000003E-4</v>
      </c>
      <c r="I2550" s="223">
        <v>1.1768917E-2</v>
      </c>
      <c r="J2550" s="223">
        <v>4.4600708000000003E-3</v>
      </c>
      <c r="K2550" s="223">
        <v>4.8052909E-5</v>
      </c>
      <c r="L2550" s="223">
        <v>2.4812335E-3</v>
      </c>
      <c r="M2550" s="223">
        <v>0.16246538999999999</v>
      </c>
      <c r="N2550" s="223">
        <v>-5.2007999999999999E-2</v>
      </c>
      <c r="O2550" s="223">
        <v>5.16</v>
      </c>
      <c r="P2550" s="227">
        <f t="shared" si="505"/>
        <v>1.249142</v>
      </c>
      <c r="Q2550" s="238">
        <v>21.050920999999999</v>
      </c>
      <c r="R2550" s="117">
        <v>17.248374999999999</v>
      </c>
      <c r="S2550" s="117">
        <v>3.2607043999999998</v>
      </c>
      <c r="T2550" s="117">
        <v>1.810059E-5</v>
      </c>
      <c r="U2550" s="117">
        <v>0.11067763</v>
      </c>
      <c r="V2550" s="117">
        <v>6.1126906000000002E-2</v>
      </c>
      <c r="W2550" s="117">
        <v>0.37001877999999999</v>
      </c>
      <c r="X2550" s="257">
        <f t="shared" si="506"/>
        <v>0.13457759703443367</v>
      </c>
      <c r="Y2550" s="257">
        <f t="shared" si="507"/>
        <v>6.6572788041499992E-2</v>
      </c>
      <c r="Z2550" s="257">
        <f t="shared" si="508"/>
        <v>2.4860013746833696E-2</v>
      </c>
      <c r="AA2550" s="257">
        <f t="shared" si="509"/>
        <v>4.3144795246100001E-2</v>
      </c>
      <c r="AB2550" s="257">
        <v>3.4625148000000001E-2</v>
      </c>
      <c r="AC2550" s="257">
        <v>6.7918754999999998E-6</v>
      </c>
      <c r="AD2550" s="257">
        <v>1.8733256999999999E-3</v>
      </c>
      <c r="AE2550" s="257">
        <v>1.1232146E-5</v>
      </c>
      <c r="AF2550" s="257">
        <v>2.9952059E-2</v>
      </c>
      <c r="AG2550" s="257">
        <v>1.0423131999999999E-4</v>
      </c>
      <c r="AH2550" s="257">
        <v>2.2662693000000001E-2</v>
      </c>
      <c r="AI2550" s="257">
        <v>2.4434281E-4</v>
      </c>
      <c r="AJ2550" s="257">
        <v>1.4661848E-5</v>
      </c>
      <c r="AK2550" s="257">
        <v>3.5096582999999999E-5</v>
      </c>
      <c r="AL2550" s="257">
        <v>1.6720255999999999E-6</v>
      </c>
      <c r="AM2550" s="257">
        <v>9.3602337000000008E-9</v>
      </c>
      <c r="AN2550" s="257">
        <v>1.4962750999999999E-4</v>
      </c>
      <c r="AO2550" s="257">
        <v>2.2042511E-4</v>
      </c>
      <c r="AP2550" s="257">
        <v>1.5314854999999999E-3</v>
      </c>
      <c r="AQ2550" s="257">
        <v>7.5032461000000004E-6</v>
      </c>
      <c r="AR2550" s="257">
        <v>4.3137292000000001E-2</v>
      </c>
      <c r="AT2550" s="193"/>
      <c r="AU2550" s="193"/>
      <c r="AV2550" s="193"/>
      <c r="AW2550" s="193"/>
      <c r="AX2550" s="193"/>
      <c r="AY2550" s="193"/>
      <c r="AZ2550" s="193"/>
      <c r="BA2550" s="193"/>
      <c r="BB2550" s="193"/>
      <c r="BC2550" s="193"/>
      <c r="BD2550" s="193"/>
      <c r="BE2550" s="315"/>
      <c r="BF2550" s="315"/>
      <c r="BG2550" s="315"/>
      <c r="BH2550" s="315"/>
      <c r="BI2550" s="315"/>
      <c r="BJ2550" s="315"/>
      <c r="BK2550" s="315"/>
    </row>
    <row r="2551" spans="1:63" x14ac:dyDescent="0.25">
      <c r="A2551" s="3"/>
      <c r="B2551" s="3" t="s">
        <v>5770</v>
      </c>
      <c r="C2551" s="48" t="s">
        <v>3817</v>
      </c>
      <c r="D2551" s="223">
        <v>26.272834</v>
      </c>
      <c r="E2551" s="223">
        <v>0.16863417</v>
      </c>
      <c r="F2551" s="223">
        <v>0.15225068</v>
      </c>
      <c r="G2551" s="223">
        <v>1.9293418000000001E-3</v>
      </c>
      <c r="H2551" s="223">
        <v>8.0428018000000003E-4</v>
      </c>
      <c r="I2551" s="223">
        <v>1.1768917E-2</v>
      </c>
      <c r="J2551" s="223">
        <v>4.4600708000000003E-3</v>
      </c>
      <c r="K2551" s="223">
        <v>4.8052909E-5</v>
      </c>
      <c r="L2551" s="223">
        <v>2.4812335E-3</v>
      </c>
      <c r="M2551" s="223">
        <v>0.16246538999999999</v>
      </c>
      <c r="N2551" s="223">
        <v>-5.2007999999999999E-2</v>
      </c>
      <c r="O2551" s="223">
        <v>25.82</v>
      </c>
      <c r="P2551" s="227">
        <f t="shared" si="505"/>
        <v>1.249142</v>
      </c>
      <c r="Q2551" s="238">
        <v>21.050920999999999</v>
      </c>
      <c r="R2551" s="117">
        <v>17.248374999999999</v>
      </c>
      <c r="S2551" s="117">
        <v>3.2607043999999998</v>
      </c>
      <c r="T2551" s="117">
        <v>1.810059E-5</v>
      </c>
      <c r="U2551" s="117">
        <v>0.11067763</v>
      </c>
      <c r="V2551" s="117">
        <v>6.1126906000000002E-2</v>
      </c>
      <c r="W2551" s="117">
        <v>0.37001877999999999</v>
      </c>
      <c r="X2551" s="257">
        <f t="shared" si="506"/>
        <v>0.13457759703443367</v>
      </c>
      <c r="Y2551" s="257">
        <f t="shared" si="507"/>
        <v>6.6572788041499992E-2</v>
      </c>
      <c r="Z2551" s="257">
        <f t="shared" si="508"/>
        <v>2.4860013746833696E-2</v>
      </c>
      <c r="AA2551" s="257">
        <f t="shared" si="509"/>
        <v>4.3144795246100001E-2</v>
      </c>
      <c r="AB2551" s="257">
        <v>3.4625148000000001E-2</v>
      </c>
      <c r="AC2551" s="257">
        <v>6.7918754999999998E-6</v>
      </c>
      <c r="AD2551" s="257">
        <v>1.8733256999999999E-3</v>
      </c>
      <c r="AE2551" s="257">
        <v>1.1232146E-5</v>
      </c>
      <c r="AF2551" s="257">
        <v>2.9952059E-2</v>
      </c>
      <c r="AG2551" s="257">
        <v>1.0423131999999999E-4</v>
      </c>
      <c r="AH2551" s="257">
        <v>2.2662693000000001E-2</v>
      </c>
      <c r="AI2551" s="257">
        <v>2.4434281E-4</v>
      </c>
      <c r="AJ2551" s="257">
        <v>1.4661848E-5</v>
      </c>
      <c r="AK2551" s="257">
        <v>3.5096582999999999E-5</v>
      </c>
      <c r="AL2551" s="257">
        <v>1.6720255999999999E-6</v>
      </c>
      <c r="AM2551" s="257">
        <v>9.3602337000000008E-9</v>
      </c>
      <c r="AN2551" s="257">
        <v>1.4962750999999999E-4</v>
      </c>
      <c r="AO2551" s="257">
        <v>2.2042511E-4</v>
      </c>
      <c r="AP2551" s="257">
        <v>1.5314854999999999E-3</v>
      </c>
      <c r="AQ2551" s="257">
        <v>7.5032461000000004E-6</v>
      </c>
      <c r="AR2551" s="257">
        <v>4.3137292000000001E-2</v>
      </c>
      <c r="AT2551" s="193"/>
      <c r="AU2551" s="193"/>
      <c r="AV2551" s="193"/>
      <c r="AW2551" s="193"/>
      <c r="AX2551" s="193"/>
      <c r="AY2551" s="193"/>
      <c r="AZ2551" s="193"/>
      <c r="BA2551" s="193"/>
      <c r="BB2551" s="193"/>
      <c r="BC2551" s="193"/>
      <c r="BD2551" s="193"/>
      <c r="BE2551" s="315"/>
      <c r="BF2551" s="315"/>
      <c r="BG2551" s="315"/>
      <c r="BH2551" s="315"/>
      <c r="BI2551" s="315"/>
      <c r="BJ2551" s="315"/>
      <c r="BK2551" s="315"/>
    </row>
    <row r="2552" spans="1:63" x14ac:dyDescent="0.25">
      <c r="A2552" s="3"/>
      <c r="B2552" s="3" t="s">
        <v>5770</v>
      </c>
      <c r="C2552" s="48" t="s">
        <v>3818</v>
      </c>
      <c r="D2552" s="223">
        <v>6.7837807999999999E-2</v>
      </c>
      <c r="E2552" s="223">
        <v>6.2002677999999999E-2</v>
      </c>
      <c r="F2552" s="223">
        <v>1.8163525999999999E-2</v>
      </c>
      <c r="G2552" s="223">
        <v>1.2065138999999999E-4</v>
      </c>
      <c r="H2552" s="223">
        <v>1.765166E-4</v>
      </c>
      <c r="I2552" s="223">
        <v>2.8550274000000001E-3</v>
      </c>
      <c r="J2552" s="223">
        <v>2.2939346999999999E-3</v>
      </c>
      <c r="K2552" s="223">
        <v>9.9736818999999999E-6</v>
      </c>
      <c r="L2552" s="223">
        <v>5.6516715000000004E-4</v>
      </c>
      <c r="M2552" s="223">
        <v>3.3658332999999999E-2</v>
      </c>
      <c r="N2552" s="223">
        <v>-5.2007999999999999E-2</v>
      </c>
      <c r="O2552" s="223">
        <v>0</v>
      </c>
      <c r="P2552" s="227">
        <f t="shared" si="505"/>
        <v>0.45927909629629626</v>
      </c>
      <c r="Q2552" s="238">
        <v>8.5226723</v>
      </c>
      <c r="R2552" s="117">
        <v>5.9762928000000004</v>
      </c>
      <c r="S2552" s="117">
        <v>2.1852838999999999</v>
      </c>
      <c r="T2552" s="117">
        <v>4.2614439999999999E-6</v>
      </c>
      <c r="U2552" s="117">
        <v>7.3117557999999999E-2</v>
      </c>
      <c r="V2552" s="117">
        <v>4.096114E-2</v>
      </c>
      <c r="W2552" s="117">
        <v>0.24701265</v>
      </c>
      <c r="X2552" s="257">
        <f t="shared" si="506"/>
        <v>4.0824163108861403E-2</v>
      </c>
      <c r="Y2552" s="257">
        <f t="shared" si="507"/>
        <v>1.7031361370100001E-2</v>
      </c>
      <c r="Z2552" s="257">
        <f t="shared" si="508"/>
        <v>8.835622934061399E-3</v>
      </c>
      <c r="AA2552" s="257">
        <f t="shared" si="509"/>
        <v>1.4957178804700001E-2</v>
      </c>
      <c r="AB2552" s="257">
        <v>1.2730668000000001E-2</v>
      </c>
      <c r="AC2552" s="257">
        <v>2.1430769999999999E-6</v>
      </c>
      <c r="AD2552" s="257">
        <v>3.0463316000000002E-4</v>
      </c>
      <c r="AE2552" s="257">
        <v>1.7133641E-6</v>
      </c>
      <c r="AF2552" s="257">
        <v>3.9223466000000004E-3</v>
      </c>
      <c r="AG2552" s="257">
        <v>6.9857168999999994E-5</v>
      </c>
      <c r="AH2552" s="257">
        <v>8.3322963999999996E-3</v>
      </c>
      <c r="AI2552" s="257">
        <v>2.8083684999999999E-5</v>
      </c>
      <c r="AJ2552" s="257">
        <v>5.8739523000000004E-7</v>
      </c>
      <c r="AK2552" s="257">
        <v>1.4325568E-5</v>
      </c>
      <c r="AL2552" s="257">
        <v>2.4973256000000002E-7</v>
      </c>
      <c r="AM2552" s="257">
        <v>1.0812714E-9</v>
      </c>
      <c r="AN2552" s="257">
        <v>9.1704367999999995E-5</v>
      </c>
      <c r="AO2552" s="257">
        <v>5.2215994E-5</v>
      </c>
      <c r="AP2552" s="257">
        <v>3.1615871000000001E-4</v>
      </c>
      <c r="AQ2552" s="257">
        <v>1.9038047E-6</v>
      </c>
      <c r="AR2552" s="257">
        <v>1.4955275000000001E-2</v>
      </c>
      <c r="AT2552" s="193"/>
      <c r="AU2552" s="193"/>
      <c r="AV2552" s="193"/>
      <c r="AW2552" s="193"/>
      <c r="AX2552" s="193"/>
      <c r="AY2552" s="193"/>
      <c r="AZ2552" s="193"/>
      <c r="BA2552" s="193"/>
      <c r="BB2552" s="193"/>
      <c r="BC2552" s="193"/>
      <c r="BD2552" s="193"/>
      <c r="BE2552" s="315"/>
      <c r="BF2552" s="315"/>
      <c r="BG2552" s="315"/>
      <c r="BH2552" s="315"/>
      <c r="BI2552" s="315"/>
      <c r="BJ2552" s="315"/>
      <c r="BK2552" s="315"/>
    </row>
    <row r="2553" spans="1:63" x14ac:dyDescent="0.25">
      <c r="A2553" s="3"/>
      <c r="B2553" s="3" t="s">
        <v>5770</v>
      </c>
      <c r="C2553" s="48" t="s">
        <v>3819</v>
      </c>
      <c r="D2553" s="223">
        <v>3.9012999E-2</v>
      </c>
      <c r="E2553" s="223">
        <v>5.1692331000000001E-2</v>
      </c>
      <c r="F2553" s="223">
        <v>1.4517825999999999E-2</v>
      </c>
      <c r="G2553" s="223">
        <v>8.4504042999999994E-5</v>
      </c>
      <c r="H2553" s="223">
        <v>1.2697916999999999E-4</v>
      </c>
      <c r="I2553" s="223">
        <v>2.4045450000000001E-3</v>
      </c>
      <c r="J2553" s="223">
        <v>1.4722657E-3</v>
      </c>
      <c r="K2553" s="223">
        <v>8.8996026000000004E-6</v>
      </c>
      <c r="L2553" s="223">
        <v>5.1864803999999997E-4</v>
      </c>
      <c r="M2553" s="223">
        <v>2.0195000000000001E-2</v>
      </c>
      <c r="N2553" s="223">
        <v>-5.2007999999999999E-2</v>
      </c>
      <c r="O2553" s="223">
        <v>0</v>
      </c>
      <c r="P2553" s="227">
        <f t="shared" si="505"/>
        <v>0.38290615555555552</v>
      </c>
      <c r="Q2553" s="238">
        <v>7.4203714999999999</v>
      </c>
      <c r="R2553" s="117">
        <v>4.8909687999999996</v>
      </c>
      <c r="S2553" s="117">
        <v>2.1709252000000001</v>
      </c>
      <c r="T2553" s="117">
        <v>3.0729772999999999E-6</v>
      </c>
      <c r="U2553" s="117">
        <v>7.2592544999999994E-2</v>
      </c>
      <c r="V2553" s="117">
        <v>4.0731748999999998E-2</v>
      </c>
      <c r="W2553" s="117">
        <v>0.24515018999999999</v>
      </c>
      <c r="X2553" s="257">
        <f t="shared" si="506"/>
        <v>3.3614788368069054E-2</v>
      </c>
      <c r="Y2553" s="257">
        <f t="shared" si="507"/>
        <v>1.4026210058899998E-2</v>
      </c>
      <c r="Z2553" s="257">
        <f t="shared" si="508"/>
        <v>7.3444097596690504E-3</v>
      </c>
      <c r="AA2553" s="257">
        <f t="shared" si="509"/>
        <v>1.2244168549500001E-2</v>
      </c>
      <c r="AB2553" s="257">
        <v>1.0613628E-2</v>
      </c>
      <c r="AC2553" s="257">
        <v>1.5456359000000001E-6</v>
      </c>
      <c r="AD2553" s="257">
        <v>2.7247966999999998E-4</v>
      </c>
      <c r="AE2553" s="257">
        <v>1.2011659999999999E-6</v>
      </c>
      <c r="AF2553" s="257">
        <v>3.0679588999999998E-3</v>
      </c>
      <c r="AG2553" s="257">
        <v>6.9396687000000004E-5</v>
      </c>
      <c r="AH2553" s="257">
        <v>6.9466748000000002E-3</v>
      </c>
      <c r="AI2553" s="257">
        <v>2.2782633000000001E-5</v>
      </c>
      <c r="AJ2553" s="257">
        <v>4.1398037000000002E-7</v>
      </c>
      <c r="AK2553" s="257">
        <v>1.0960917E-5</v>
      </c>
      <c r="AL2553" s="257">
        <v>2.1198927000000001E-7</v>
      </c>
      <c r="AM2553" s="257">
        <v>8.9802904999999996E-10</v>
      </c>
      <c r="AN2553" s="257">
        <v>9.0596685999999994E-5</v>
      </c>
      <c r="AO2553" s="257">
        <v>4.6992766000000002E-5</v>
      </c>
      <c r="AP2553" s="257">
        <v>2.2577508999999999E-4</v>
      </c>
      <c r="AQ2553" s="257">
        <v>1.7755495E-6</v>
      </c>
      <c r="AR2553" s="257">
        <v>1.2242393000000001E-2</v>
      </c>
      <c r="AT2553" s="193"/>
      <c r="AU2553" s="193"/>
      <c r="AV2553" s="193"/>
      <c r="AW2553" s="193"/>
      <c r="AX2553" s="193"/>
      <c r="AY2553" s="193"/>
      <c r="AZ2553" s="193"/>
      <c r="BA2553" s="193"/>
      <c r="BB2553" s="193"/>
      <c r="BC2553" s="193"/>
      <c r="BD2553" s="193"/>
      <c r="BE2553" s="315"/>
      <c r="BF2553" s="315"/>
      <c r="BG2553" s="315"/>
      <c r="BH2553" s="315"/>
      <c r="BI2553" s="315"/>
      <c r="BJ2553" s="315"/>
      <c r="BK2553" s="315"/>
    </row>
    <row r="2554" spans="1:63" x14ac:dyDescent="0.25">
      <c r="A2554" s="3"/>
      <c r="B2554" s="3" t="s">
        <v>5770</v>
      </c>
      <c r="C2554" s="48" t="s">
        <v>3820</v>
      </c>
      <c r="D2554" s="223">
        <v>9.0766412000000005E-2</v>
      </c>
      <c r="E2554" s="223">
        <v>6.4078671000000004E-2</v>
      </c>
      <c r="F2554" s="223">
        <v>3.7894285E-2</v>
      </c>
      <c r="G2554" s="223">
        <v>4.1073336000000001E-4</v>
      </c>
      <c r="H2554" s="223">
        <v>2.0924351000000001E-4</v>
      </c>
      <c r="I2554" s="223">
        <v>3.7843622E-3</v>
      </c>
      <c r="J2554" s="223">
        <v>1.2114185000000001E-3</v>
      </c>
      <c r="K2554" s="223">
        <v>1.5505822E-5</v>
      </c>
      <c r="L2554" s="223">
        <v>8.5735901999999995E-4</v>
      </c>
      <c r="M2554" s="223">
        <v>3.4312833000000001E-2</v>
      </c>
      <c r="N2554" s="223">
        <v>-5.2007999999999999E-2</v>
      </c>
      <c r="O2554" s="223">
        <v>0</v>
      </c>
      <c r="P2554" s="227">
        <f t="shared" si="505"/>
        <v>0.47465682222222222</v>
      </c>
      <c r="Q2554" s="238">
        <v>8.9669562999999997</v>
      </c>
      <c r="R2554" s="117">
        <v>6.2041779999999997</v>
      </c>
      <c r="S2554" s="117">
        <v>2.3708678000000001</v>
      </c>
      <c r="T2554" s="117">
        <v>4.8058095999999999E-6</v>
      </c>
      <c r="U2554" s="117">
        <v>7.9556040999999994E-2</v>
      </c>
      <c r="V2554" s="117">
        <v>4.4514339E-2</v>
      </c>
      <c r="W2554" s="117">
        <v>0.26783528000000001</v>
      </c>
      <c r="X2554" s="257">
        <f t="shared" si="506"/>
        <v>4.6058602971579897E-2</v>
      </c>
      <c r="Y2554" s="257">
        <f t="shared" si="507"/>
        <v>2.1275169325699998E-2</v>
      </c>
      <c r="Z2554" s="257">
        <f t="shared" si="508"/>
        <v>9.2545298225799009E-3</v>
      </c>
      <c r="AA2554" s="257">
        <f t="shared" si="509"/>
        <v>1.55289038233E-2</v>
      </c>
      <c r="AB2554" s="257">
        <v>1.3156869E-2</v>
      </c>
      <c r="AC2554" s="257">
        <v>1.9618049999999999E-6</v>
      </c>
      <c r="AD2554" s="257">
        <v>5.5474930999999995E-4</v>
      </c>
      <c r="AE2554" s="257">
        <v>2.6485456999999999E-6</v>
      </c>
      <c r="AF2554" s="257">
        <v>7.4831543999999998E-3</v>
      </c>
      <c r="AG2554" s="257">
        <v>7.5786264999999994E-5</v>
      </c>
      <c r="AH2554" s="257">
        <v>8.6113006999999995E-3</v>
      </c>
      <c r="AI2554" s="257">
        <v>6.0969284999999998E-5</v>
      </c>
      <c r="AJ2554" s="257">
        <v>3.0428491000000001E-6</v>
      </c>
      <c r="AK2554" s="257">
        <v>1.2238402E-5</v>
      </c>
      <c r="AL2554" s="257">
        <v>4.6072508000000002E-7</v>
      </c>
      <c r="AM2554" s="257">
        <v>2.3763999000000002E-9</v>
      </c>
      <c r="AN2554" s="257">
        <v>1.0108595E-4</v>
      </c>
      <c r="AO2554" s="257">
        <v>7.5774064999999994E-5</v>
      </c>
      <c r="AP2554" s="257">
        <v>3.8965547E-4</v>
      </c>
      <c r="AQ2554" s="257">
        <v>2.7718233000000001E-6</v>
      </c>
      <c r="AR2554" s="257">
        <v>1.5526132E-2</v>
      </c>
      <c r="AT2554" s="193"/>
      <c r="AU2554" s="193"/>
      <c r="AV2554" s="193"/>
      <c r="AW2554" s="193"/>
      <c r="AX2554" s="193"/>
      <c r="AY2554" s="193"/>
      <c r="AZ2554" s="193"/>
      <c r="BA2554" s="193"/>
      <c r="BB2554" s="193"/>
      <c r="BC2554" s="193"/>
      <c r="BD2554" s="193"/>
      <c r="BE2554" s="315"/>
      <c r="BF2554" s="315"/>
      <c r="BG2554" s="315"/>
      <c r="BH2554" s="315"/>
      <c r="BI2554" s="315"/>
      <c r="BJ2554" s="315"/>
      <c r="BK2554" s="315"/>
    </row>
    <row r="2555" spans="1:63" x14ac:dyDescent="0.25">
      <c r="A2555" s="3"/>
      <c r="B2555" s="3" t="s">
        <v>5770</v>
      </c>
      <c r="C2555" s="48" t="s">
        <v>3821</v>
      </c>
      <c r="D2555" s="223">
        <v>1.6707664</v>
      </c>
      <c r="E2555" s="223">
        <v>6.4078671000000004E-2</v>
      </c>
      <c r="F2555" s="223">
        <v>3.7894285E-2</v>
      </c>
      <c r="G2555" s="223">
        <v>4.1073336000000001E-4</v>
      </c>
      <c r="H2555" s="223">
        <v>2.0924351000000001E-4</v>
      </c>
      <c r="I2555" s="223">
        <v>3.7843622E-3</v>
      </c>
      <c r="J2555" s="223">
        <v>1.2114185000000001E-3</v>
      </c>
      <c r="K2555" s="223">
        <v>1.5505822E-5</v>
      </c>
      <c r="L2555" s="223">
        <v>8.5735901999999995E-4</v>
      </c>
      <c r="M2555" s="223">
        <v>3.4312833000000001E-2</v>
      </c>
      <c r="N2555" s="223">
        <v>-5.2007999999999999E-2</v>
      </c>
      <c r="O2555" s="223">
        <v>1.58</v>
      </c>
      <c r="P2555" s="227">
        <f t="shared" si="505"/>
        <v>0.47465682222222222</v>
      </c>
      <c r="Q2555" s="238">
        <v>8.9669562999999997</v>
      </c>
      <c r="R2555" s="117">
        <v>6.2041779999999997</v>
      </c>
      <c r="S2555" s="117">
        <v>2.3708678000000001</v>
      </c>
      <c r="T2555" s="117">
        <v>4.8058095999999999E-6</v>
      </c>
      <c r="U2555" s="117">
        <v>7.9556040999999994E-2</v>
      </c>
      <c r="V2555" s="117">
        <v>4.4514339E-2</v>
      </c>
      <c r="W2555" s="117">
        <v>0.26783528000000001</v>
      </c>
      <c r="X2555" s="257">
        <f t="shared" si="506"/>
        <v>4.6058602971579897E-2</v>
      </c>
      <c r="Y2555" s="257">
        <f t="shared" si="507"/>
        <v>2.1275169325699998E-2</v>
      </c>
      <c r="Z2555" s="257">
        <f t="shared" si="508"/>
        <v>9.2545298225799009E-3</v>
      </c>
      <c r="AA2555" s="257">
        <f t="shared" si="509"/>
        <v>1.55289038233E-2</v>
      </c>
      <c r="AB2555" s="257">
        <v>1.3156869E-2</v>
      </c>
      <c r="AC2555" s="257">
        <v>1.9618049999999999E-6</v>
      </c>
      <c r="AD2555" s="257">
        <v>5.5474930999999995E-4</v>
      </c>
      <c r="AE2555" s="257">
        <v>2.6485456999999999E-6</v>
      </c>
      <c r="AF2555" s="257">
        <v>7.4831543999999998E-3</v>
      </c>
      <c r="AG2555" s="257">
        <v>7.5786264999999994E-5</v>
      </c>
      <c r="AH2555" s="257">
        <v>8.6113006999999995E-3</v>
      </c>
      <c r="AI2555" s="257">
        <v>6.0969284999999998E-5</v>
      </c>
      <c r="AJ2555" s="257">
        <v>3.0428491000000001E-6</v>
      </c>
      <c r="AK2555" s="257">
        <v>1.2238402E-5</v>
      </c>
      <c r="AL2555" s="257">
        <v>4.6072508000000002E-7</v>
      </c>
      <c r="AM2555" s="257">
        <v>2.3763999000000002E-9</v>
      </c>
      <c r="AN2555" s="257">
        <v>1.0108595E-4</v>
      </c>
      <c r="AO2555" s="257">
        <v>7.5774064999999994E-5</v>
      </c>
      <c r="AP2555" s="257">
        <v>3.8965547E-4</v>
      </c>
      <c r="AQ2555" s="257">
        <v>2.7718233000000001E-6</v>
      </c>
      <c r="AR2555" s="257">
        <v>1.5526132E-2</v>
      </c>
      <c r="AT2555" s="193"/>
      <c r="AU2555" s="193"/>
      <c r="AV2555" s="193"/>
      <c r="AW2555" s="193"/>
      <c r="AX2555" s="193"/>
      <c r="AY2555" s="193"/>
      <c r="AZ2555" s="193"/>
      <c r="BA2555" s="193"/>
      <c r="BB2555" s="193"/>
      <c r="BC2555" s="193"/>
      <c r="BD2555" s="193"/>
      <c r="BE2555" s="315"/>
      <c r="BF2555" s="315"/>
      <c r="BG2555" s="315"/>
      <c r="BH2555" s="315"/>
      <c r="BI2555" s="315"/>
      <c r="BJ2555" s="315"/>
      <c r="BK2555" s="315"/>
    </row>
    <row r="2556" spans="1:63" x14ac:dyDescent="0.25">
      <c r="A2556" s="3"/>
      <c r="B2556" s="3" t="s">
        <v>5770</v>
      </c>
      <c r="C2556" s="48" t="s">
        <v>3822</v>
      </c>
      <c r="D2556" s="223">
        <v>7.9907664</v>
      </c>
      <c r="E2556" s="223">
        <v>6.4078671000000004E-2</v>
      </c>
      <c r="F2556" s="223">
        <v>3.7894285E-2</v>
      </c>
      <c r="G2556" s="223">
        <v>4.1073336000000001E-4</v>
      </c>
      <c r="H2556" s="223">
        <v>2.0924351000000001E-4</v>
      </c>
      <c r="I2556" s="223">
        <v>3.7843622E-3</v>
      </c>
      <c r="J2556" s="223">
        <v>1.2114185000000001E-3</v>
      </c>
      <c r="K2556" s="223">
        <v>1.5505822E-5</v>
      </c>
      <c r="L2556" s="223">
        <v>8.5735901999999995E-4</v>
      </c>
      <c r="M2556" s="223">
        <v>3.4312833000000001E-2</v>
      </c>
      <c r="N2556" s="223">
        <v>-5.2007999999999999E-2</v>
      </c>
      <c r="O2556" s="223">
        <v>7.9</v>
      </c>
      <c r="P2556" s="227">
        <f t="shared" si="505"/>
        <v>0.47465682222222222</v>
      </c>
      <c r="Q2556" s="238">
        <v>8.9669562999999997</v>
      </c>
      <c r="R2556" s="117">
        <v>6.2041779999999997</v>
      </c>
      <c r="S2556" s="117">
        <v>2.3708678000000001</v>
      </c>
      <c r="T2556" s="117">
        <v>4.8058095999999999E-6</v>
      </c>
      <c r="U2556" s="117">
        <v>7.9556040999999994E-2</v>
      </c>
      <c r="V2556" s="117">
        <v>4.4514339E-2</v>
      </c>
      <c r="W2556" s="117">
        <v>0.26783528000000001</v>
      </c>
      <c r="X2556" s="257">
        <f t="shared" si="506"/>
        <v>4.6058602971579897E-2</v>
      </c>
      <c r="Y2556" s="257">
        <f t="shared" si="507"/>
        <v>2.1275169325699998E-2</v>
      </c>
      <c r="Z2556" s="257">
        <f t="shared" si="508"/>
        <v>9.2545298225799009E-3</v>
      </c>
      <c r="AA2556" s="257">
        <f t="shared" si="509"/>
        <v>1.55289038233E-2</v>
      </c>
      <c r="AB2556" s="257">
        <v>1.3156869E-2</v>
      </c>
      <c r="AC2556" s="257">
        <v>1.9618049999999999E-6</v>
      </c>
      <c r="AD2556" s="257">
        <v>5.5474930999999995E-4</v>
      </c>
      <c r="AE2556" s="257">
        <v>2.6485456999999999E-6</v>
      </c>
      <c r="AF2556" s="257">
        <v>7.4831543999999998E-3</v>
      </c>
      <c r="AG2556" s="257">
        <v>7.5786264999999994E-5</v>
      </c>
      <c r="AH2556" s="257">
        <v>8.6113006999999995E-3</v>
      </c>
      <c r="AI2556" s="257">
        <v>6.0969284999999998E-5</v>
      </c>
      <c r="AJ2556" s="257">
        <v>3.0428491000000001E-6</v>
      </c>
      <c r="AK2556" s="257">
        <v>1.2238402E-5</v>
      </c>
      <c r="AL2556" s="257">
        <v>4.6072508000000002E-7</v>
      </c>
      <c r="AM2556" s="257">
        <v>2.3763999000000002E-9</v>
      </c>
      <c r="AN2556" s="257">
        <v>1.0108595E-4</v>
      </c>
      <c r="AO2556" s="257">
        <v>7.5774064999999994E-5</v>
      </c>
      <c r="AP2556" s="257">
        <v>3.8965547E-4</v>
      </c>
      <c r="AQ2556" s="257">
        <v>2.7718233000000001E-6</v>
      </c>
      <c r="AR2556" s="257">
        <v>1.5526132E-2</v>
      </c>
      <c r="AT2556" s="193"/>
      <c r="AU2556" s="193"/>
      <c r="AV2556" s="193"/>
      <c r="AW2556" s="193"/>
      <c r="AX2556" s="193"/>
      <c r="AY2556" s="193"/>
      <c r="AZ2556" s="193"/>
      <c r="BA2556" s="193"/>
      <c r="BB2556" s="193"/>
      <c r="BC2556" s="193"/>
      <c r="BD2556" s="193"/>
      <c r="BE2556" s="315"/>
      <c r="BF2556" s="315"/>
      <c r="BG2556" s="315"/>
      <c r="BH2556" s="315"/>
      <c r="BI2556" s="315"/>
      <c r="BJ2556" s="315"/>
      <c r="BK2556" s="315"/>
    </row>
    <row r="2557" spans="1:63" x14ac:dyDescent="0.25">
      <c r="A2557" s="3"/>
      <c r="B2557" s="3" t="s">
        <v>5770</v>
      </c>
      <c r="C2557" s="48" t="s">
        <v>3823</v>
      </c>
      <c r="D2557" s="223">
        <v>0.25516245999999998</v>
      </c>
      <c r="E2557" s="223">
        <v>0.10321937</v>
      </c>
      <c r="F2557" s="223">
        <v>9.1292376999999994E-2</v>
      </c>
      <c r="G2557" s="223">
        <v>1.1525609E-3</v>
      </c>
      <c r="H2557" s="223">
        <v>4.8972198999999998E-4</v>
      </c>
      <c r="I2557" s="223">
        <v>7.1206072999999998E-3</v>
      </c>
      <c r="J2557" s="223">
        <v>2.847376E-3</v>
      </c>
      <c r="K2557" s="223">
        <v>2.8892948E-5</v>
      </c>
      <c r="L2557" s="223">
        <v>1.4913343999999999E-3</v>
      </c>
      <c r="M2557" s="223">
        <v>9.9528217000000002E-2</v>
      </c>
      <c r="N2557" s="223">
        <v>-5.2007999999999999E-2</v>
      </c>
      <c r="O2557" s="223">
        <v>0</v>
      </c>
      <c r="P2557" s="227">
        <f>E2557/0.135</f>
        <v>0.76458792592592595</v>
      </c>
      <c r="Q2557" s="238">
        <v>12.867754</v>
      </c>
      <c r="R2557" s="117">
        <v>10.555242</v>
      </c>
      <c r="S2557" s="117">
        <v>1.9829931999999999</v>
      </c>
      <c r="T2557" s="117">
        <v>1.1041549999999999E-5</v>
      </c>
      <c r="U2557" s="117">
        <v>6.7292111000000002E-2</v>
      </c>
      <c r="V2557" s="117">
        <v>3.7166669999999999E-2</v>
      </c>
      <c r="W2557" s="117">
        <v>0.22504868</v>
      </c>
      <c r="X2557" s="257">
        <f t="shared" si="506"/>
        <v>8.19910426006219E-2</v>
      </c>
      <c r="Y2557" s="257">
        <f t="shared" si="507"/>
        <v>4.0384051518900003E-2</v>
      </c>
      <c r="Z2557" s="257">
        <f t="shared" si="508"/>
        <v>1.5204443306821899E-2</v>
      </c>
      <c r="AA2557" s="257">
        <f t="shared" si="509"/>
        <v>2.64025477749E-2</v>
      </c>
      <c r="AB2557" s="257">
        <v>2.1193730000000001E-2</v>
      </c>
      <c r="AC2557" s="257">
        <v>4.1835625999999999E-6</v>
      </c>
      <c r="AD2557" s="257">
        <v>1.1226955999999999E-3</v>
      </c>
      <c r="AE2557" s="257">
        <v>6.7888772999999997E-6</v>
      </c>
      <c r="AF2557" s="257">
        <v>1.7993265000000001E-2</v>
      </c>
      <c r="AG2557" s="257">
        <v>6.3388478999999994E-5</v>
      </c>
      <c r="AH2557" s="257">
        <v>1.3871616999999999E-2</v>
      </c>
      <c r="AI2557" s="257">
        <v>1.4638585999999999E-4</v>
      </c>
      <c r="AJ2557" s="257">
        <v>8.7324932000000006E-6</v>
      </c>
      <c r="AK2557" s="257">
        <v>2.1742273999999999E-5</v>
      </c>
      <c r="AL2557" s="257">
        <v>1.0032605000000001E-6</v>
      </c>
      <c r="AM2557" s="257">
        <v>5.6041219000000001E-9</v>
      </c>
      <c r="AN2557" s="257">
        <v>9.0890134999999995E-5</v>
      </c>
      <c r="AO2557" s="257">
        <v>1.3273447000000001E-4</v>
      </c>
      <c r="AP2557" s="257">
        <v>9.3133221000000002E-4</v>
      </c>
      <c r="AQ2557" s="257">
        <v>4.5117748999999997E-6</v>
      </c>
      <c r="AR2557" s="257">
        <v>2.6398036E-2</v>
      </c>
      <c r="AT2557" s="193"/>
      <c r="AU2557" s="193"/>
      <c r="AV2557" s="193"/>
      <c r="AW2557" s="193"/>
      <c r="AX2557" s="193"/>
      <c r="AY2557" s="193"/>
      <c r="AZ2557" s="193"/>
      <c r="BA2557" s="193"/>
      <c r="BB2557" s="193"/>
      <c r="BC2557" s="193"/>
      <c r="BD2557" s="193"/>
      <c r="BE2557" s="315"/>
      <c r="BF2557" s="315"/>
      <c r="BG2557" s="315"/>
      <c r="BH2557" s="315"/>
      <c r="BI2557" s="315"/>
      <c r="BJ2557" s="315"/>
      <c r="BK2557" s="315"/>
    </row>
    <row r="2558" spans="1:63" x14ac:dyDescent="0.25">
      <c r="A2558" s="3"/>
      <c r="B2558" s="3" t="s">
        <v>5770</v>
      </c>
      <c r="C2558" s="48" t="s">
        <v>3824</v>
      </c>
      <c r="D2558" s="223">
        <v>4.8697706E-2</v>
      </c>
      <c r="E2558" s="223">
        <v>5.2378755999999999E-2</v>
      </c>
      <c r="F2558" s="223">
        <v>2.3375099999999999E-2</v>
      </c>
      <c r="G2558" s="223">
        <v>2.1515544999999999E-4</v>
      </c>
      <c r="H2558" s="223">
        <v>1.4059492999999999E-4</v>
      </c>
      <c r="I2558" s="223">
        <v>2.8148355000000001E-3</v>
      </c>
      <c r="J2558" s="223">
        <v>9.6104890000000003E-4</v>
      </c>
      <c r="K2558" s="223">
        <v>1.1381735000000001E-5</v>
      </c>
      <c r="L2558" s="223">
        <v>6.4999974000000003E-4</v>
      </c>
      <c r="M2558" s="223">
        <v>2.0158833000000001E-2</v>
      </c>
      <c r="N2558" s="223">
        <v>-5.2007999999999999E-2</v>
      </c>
      <c r="O2558" s="223">
        <v>0</v>
      </c>
      <c r="P2558" s="227">
        <f t="shared" si="505"/>
        <v>0.38799078518518515</v>
      </c>
      <c r="Q2558" s="238">
        <v>7.5945824000000002</v>
      </c>
      <c r="R2558" s="117">
        <v>4.9674677999999997</v>
      </c>
      <c r="S2558" s="117">
        <v>2.2547280000000001</v>
      </c>
      <c r="T2558" s="117">
        <v>3.2904420000000002E-6</v>
      </c>
      <c r="U2558" s="117">
        <v>7.5499261999999998E-2</v>
      </c>
      <c r="V2558" s="117">
        <v>4.2337368E-2</v>
      </c>
      <c r="W2558" s="117">
        <v>0.25454670000000001</v>
      </c>
      <c r="X2558" s="257">
        <f t="shared" si="506"/>
        <v>3.5810186610207698E-2</v>
      </c>
      <c r="Y2558" s="257">
        <f t="shared" si="507"/>
        <v>1.5876356134299999E-2</v>
      </c>
      <c r="Z2558" s="257">
        <f t="shared" si="508"/>
        <v>7.4974944722076995E-3</v>
      </c>
      <c r="AA2558" s="257">
        <f t="shared" si="509"/>
        <v>1.24363360037E-2</v>
      </c>
      <c r="AB2558" s="257">
        <v>1.0754543E-2</v>
      </c>
      <c r="AC2558" s="257">
        <v>1.4486578E-6</v>
      </c>
      <c r="AD2558" s="257">
        <v>3.8510629E-4</v>
      </c>
      <c r="AE2558" s="257">
        <v>1.6125815E-6</v>
      </c>
      <c r="AF2558" s="257">
        <v>4.6615716E-3</v>
      </c>
      <c r="AG2558" s="257">
        <v>7.2074004999999995E-5</v>
      </c>
      <c r="AH2558" s="257">
        <v>7.0389284E-3</v>
      </c>
      <c r="AI2558" s="257">
        <v>3.7564380000000001E-5</v>
      </c>
      <c r="AJ2558" s="257">
        <v>1.5231824E-6</v>
      </c>
      <c r="AK2558" s="257">
        <v>9.9312230000000003E-6</v>
      </c>
      <c r="AL2558" s="257">
        <v>3.06736E-7</v>
      </c>
      <c r="AM2558" s="257">
        <v>1.4808077000000001E-9</v>
      </c>
      <c r="AN2558" s="257">
        <v>9.4823619000000003E-5</v>
      </c>
      <c r="AO2558" s="257">
        <v>5.7546621E-5</v>
      </c>
      <c r="AP2558" s="257">
        <v>2.5686882999999998E-4</v>
      </c>
      <c r="AQ2558" s="257">
        <v>2.1660037E-6</v>
      </c>
      <c r="AR2558" s="257">
        <v>1.243417E-2</v>
      </c>
      <c r="AT2558" s="193"/>
      <c r="AU2558" s="193"/>
      <c r="AV2558" s="193"/>
      <c r="AW2558" s="193"/>
      <c r="AX2558" s="193"/>
      <c r="AY2558" s="193"/>
      <c r="AZ2558" s="193"/>
      <c r="BA2558" s="193"/>
      <c r="BB2558" s="193"/>
      <c r="BC2558" s="193"/>
      <c r="BD2558" s="193"/>
      <c r="BE2558" s="315"/>
      <c r="BF2558" s="315"/>
      <c r="BG2558" s="315"/>
      <c r="BH2558" s="315"/>
      <c r="BI2558" s="315"/>
      <c r="BJ2558" s="315"/>
      <c r="BK2558" s="315"/>
    </row>
    <row r="2559" spans="1:63" x14ac:dyDescent="0.25">
      <c r="A2559" s="3"/>
      <c r="B2559" s="3" t="s">
        <v>5770</v>
      </c>
      <c r="C2559" s="48" t="s">
        <v>3825</v>
      </c>
      <c r="D2559" s="223">
        <v>0.10816800999999999</v>
      </c>
      <c r="E2559" s="223">
        <v>6.9959095999999998E-2</v>
      </c>
      <c r="F2559" s="223">
        <v>4.1040291999999999E-2</v>
      </c>
      <c r="G2559" s="223">
        <v>4.4722982999999999E-4</v>
      </c>
      <c r="H2559" s="223">
        <v>2.387744E-4</v>
      </c>
      <c r="I2559" s="223">
        <v>4.0883823999999999E-3</v>
      </c>
      <c r="J2559" s="223">
        <v>1.6099749E-3</v>
      </c>
      <c r="K2559" s="223">
        <v>1.6416914E-5</v>
      </c>
      <c r="L2559" s="223">
        <v>8.9977215999999997E-4</v>
      </c>
      <c r="M2559" s="223">
        <v>4.1876071000000001E-2</v>
      </c>
      <c r="N2559" s="223">
        <v>-5.2007999999999999E-2</v>
      </c>
      <c r="O2559" s="223">
        <v>0</v>
      </c>
      <c r="P2559" s="227">
        <f t="shared" si="505"/>
        <v>0.5182155259259259</v>
      </c>
      <c r="Q2559" s="238">
        <v>9.6081295999999998</v>
      </c>
      <c r="R2559" s="117">
        <v>6.8237094000000003</v>
      </c>
      <c r="S2559" s="117">
        <v>2.3893157999999999</v>
      </c>
      <c r="T2559" s="117">
        <v>5.5007724999999997E-6</v>
      </c>
      <c r="U2559" s="117">
        <v>8.0211079000000005E-2</v>
      </c>
      <c r="V2559" s="117">
        <v>4.4842097999999997E-2</v>
      </c>
      <c r="W2559" s="117">
        <v>0.27004570999999999</v>
      </c>
      <c r="X2559" s="257">
        <f t="shared" si="506"/>
        <v>5.0382827661733603E-2</v>
      </c>
      <c r="Y2559" s="257">
        <f t="shared" si="507"/>
        <v>2.3193456326600005E-2</v>
      </c>
      <c r="Z2559" s="257">
        <f t="shared" si="508"/>
        <v>1.01116940712336E-2</v>
      </c>
      <c r="AA2559" s="257">
        <f t="shared" si="509"/>
        <v>1.7077677263899999E-2</v>
      </c>
      <c r="AB2559" s="257">
        <v>1.4364302000000001E-2</v>
      </c>
      <c r="AC2559" s="257">
        <v>2.2856171E-6</v>
      </c>
      <c r="AD2559" s="257">
        <v>5.8676889000000001E-4</v>
      </c>
      <c r="AE2559" s="257">
        <v>2.9873955000000002E-6</v>
      </c>
      <c r="AF2559" s="257">
        <v>8.1607358000000008E-3</v>
      </c>
      <c r="AG2559" s="257">
        <v>7.6376624000000002E-5</v>
      </c>
      <c r="AH2559" s="257">
        <v>9.4015795999999995E-3</v>
      </c>
      <c r="AI2559" s="257">
        <v>6.5779369999999994E-5</v>
      </c>
      <c r="AJ2559" s="257">
        <v>3.2776740000000001E-6</v>
      </c>
      <c r="AK2559" s="257">
        <v>1.4002163E-5</v>
      </c>
      <c r="AL2559" s="257">
        <v>4.9367267E-7</v>
      </c>
      <c r="AM2559" s="257">
        <v>2.5515636000000001E-9</v>
      </c>
      <c r="AN2559" s="257">
        <v>1.0223198000000001E-4</v>
      </c>
      <c r="AO2559" s="257">
        <v>8.0016879999999995E-5</v>
      </c>
      <c r="AP2559" s="257">
        <v>4.4431017999999999E-4</v>
      </c>
      <c r="AQ2559" s="257">
        <v>2.8922639000000002E-6</v>
      </c>
      <c r="AR2559" s="257">
        <v>1.7074784999999999E-2</v>
      </c>
      <c r="AT2559" s="193"/>
      <c r="AU2559" s="193"/>
      <c r="AV2559" s="193"/>
      <c r="AW2559" s="193"/>
      <c r="AX2559" s="193"/>
      <c r="AY2559" s="193"/>
      <c r="AZ2559" s="193"/>
      <c r="BA2559" s="193"/>
      <c r="BB2559" s="193"/>
      <c r="BC2559" s="193"/>
      <c r="BD2559" s="193"/>
      <c r="BE2559" s="315"/>
      <c r="BF2559" s="315"/>
      <c r="BG2559" s="315"/>
      <c r="BH2559" s="315"/>
      <c r="BI2559" s="315"/>
      <c r="BJ2559" s="315"/>
      <c r="BK2559" s="315"/>
    </row>
    <row r="2560" spans="1:63" x14ac:dyDescent="0.25">
      <c r="A2560" s="3"/>
      <c r="B2560" s="3" t="s">
        <v>5770</v>
      </c>
      <c r="C2560" s="48" t="s">
        <v>3826</v>
      </c>
      <c r="D2560" s="223">
        <v>1.048168</v>
      </c>
      <c r="E2560" s="223">
        <v>6.9959095999999998E-2</v>
      </c>
      <c r="F2560" s="223">
        <v>4.1040291999999999E-2</v>
      </c>
      <c r="G2560" s="223">
        <v>4.4722982999999999E-4</v>
      </c>
      <c r="H2560" s="223">
        <v>2.387744E-4</v>
      </c>
      <c r="I2560" s="223">
        <v>4.0883823999999999E-3</v>
      </c>
      <c r="J2560" s="223">
        <v>1.6099749E-3</v>
      </c>
      <c r="K2560" s="223">
        <v>1.6416914E-5</v>
      </c>
      <c r="L2560" s="223">
        <v>8.9977215999999997E-4</v>
      </c>
      <c r="M2560" s="223">
        <v>4.1876071000000001E-2</v>
      </c>
      <c r="N2560" s="223">
        <v>-5.2007999999999999E-2</v>
      </c>
      <c r="O2560" s="223">
        <v>0.94</v>
      </c>
      <c r="P2560" s="227">
        <f t="shared" si="505"/>
        <v>0.5182155259259259</v>
      </c>
      <c r="Q2560" s="238">
        <v>9.6081295999999998</v>
      </c>
      <c r="R2560" s="117">
        <v>6.8237094000000003</v>
      </c>
      <c r="S2560" s="117">
        <v>2.3893157999999999</v>
      </c>
      <c r="T2560" s="117">
        <v>5.5007724999999997E-6</v>
      </c>
      <c r="U2560" s="117">
        <v>8.0211079000000005E-2</v>
      </c>
      <c r="V2560" s="117">
        <v>4.4842097999999997E-2</v>
      </c>
      <c r="W2560" s="117">
        <v>0.27004570999999999</v>
      </c>
      <c r="X2560" s="257">
        <f t="shared" si="506"/>
        <v>5.0382827661733603E-2</v>
      </c>
      <c r="Y2560" s="257">
        <f t="shared" si="507"/>
        <v>2.3193456326600005E-2</v>
      </c>
      <c r="Z2560" s="257">
        <f t="shared" si="508"/>
        <v>1.01116940712336E-2</v>
      </c>
      <c r="AA2560" s="257">
        <f t="shared" si="509"/>
        <v>1.7077677263899999E-2</v>
      </c>
      <c r="AB2560" s="257">
        <v>1.4364302000000001E-2</v>
      </c>
      <c r="AC2560" s="257">
        <v>2.2856171E-6</v>
      </c>
      <c r="AD2560" s="257">
        <v>5.8676889000000001E-4</v>
      </c>
      <c r="AE2560" s="257">
        <v>2.9873955000000002E-6</v>
      </c>
      <c r="AF2560" s="257">
        <v>8.1607358000000008E-3</v>
      </c>
      <c r="AG2560" s="257">
        <v>7.6376624000000002E-5</v>
      </c>
      <c r="AH2560" s="257">
        <v>9.4015795999999995E-3</v>
      </c>
      <c r="AI2560" s="257">
        <v>6.5779369999999994E-5</v>
      </c>
      <c r="AJ2560" s="257">
        <v>3.2776740000000001E-6</v>
      </c>
      <c r="AK2560" s="257">
        <v>1.4002163E-5</v>
      </c>
      <c r="AL2560" s="257">
        <v>4.9367267E-7</v>
      </c>
      <c r="AM2560" s="257">
        <v>2.5515636000000001E-9</v>
      </c>
      <c r="AN2560" s="257">
        <v>1.0223198000000001E-4</v>
      </c>
      <c r="AO2560" s="257">
        <v>8.0016879999999995E-5</v>
      </c>
      <c r="AP2560" s="257">
        <v>4.4431017999999999E-4</v>
      </c>
      <c r="AQ2560" s="257">
        <v>2.8922639000000002E-6</v>
      </c>
      <c r="AR2560" s="257">
        <v>1.7074784999999999E-2</v>
      </c>
      <c r="AT2560" s="193"/>
      <c r="AU2560" s="193"/>
      <c r="AV2560" s="193"/>
      <c r="AW2560" s="193"/>
      <c r="AX2560" s="193"/>
      <c r="AY2560" s="193"/>
      <c r="AZ2560" s="193"/>
      <c r="BA2560" s="193"/>
      <c r="BB2560" s="193"/>
      <c r="BC2560" s="193"/>
      <c r="BD2560" s="193"/>
      <c r="BE2560" s="315"/>
      <c r="BF2560" s="315"/>
      <c r="BG2560" s="315"/>
      <c r="BH2560" s="315"/>
      <c r="BI2560" s="315"/>
      <c r="BJ2560" s="315"/>
      <c r="BK2560" s="315"/>
    </row>
    <row r="2561" spans="1:63" x14ac:dyDescent="0.25">
      <c r="A2561" s="3"/>
      <c r="B2561" s="3" t="s">
        <v>5770</v>
      </c>
      <c r="C2561" s="48" t="s">
        <v>3827</v>
      </c>
      <c r="D2561" s="223">
        <v>4.818168</v>
      </c>
      <c r="E2561" s="223">
        <v>6.9959095999999998E-2</v>
      </c>
      <c r="F2561" s="223">
        <v>4.1040291999999999E-2</v>
      </c>
      <c r="G2561" s="223">
        <v>4.4722982999999999E-4</v>
      </c>
      <c r="H2561" s="223">
        <v>2.387744E-4</v>
      </c>
      <c r="I2561" s="223">
        <v>4.0883823999999999E-3</v>
      </c>
      <c r="J2561" s="223">
        <v>1.6099749E-3</v>
      </c>
      <c r="K2561" s="223">
        <v>1.6416914E-5</v>
      </c>
      <c r="L2561" s="223">
        <v>8.9977215999999997E-4</v>
      </c>
      <c r="M2561" s="223">
        <v>4.1876071000000001E-2</v>
      </c>
      <c r="N2561" s="223">
        <v>-5.2007999999999999E-2</v>
      </c>
      <c r="O2561" s="223">
        <v>4.71</v>
      </c>
      <c r="P2561" s="227">
        <f t="shared" si="505"/>
        <v>0.5182155259259259</v>
      </c>
      <c r="Q2561" s="238">
        <v>9.6081295999999998</v>
      </c>
      <c r="R2561" s="117">
        <v>6.8237094000000003</v>
      </c>
      <c r="S2561" s="117">
        <v>2.3893157999999999</v>
      </c>
      <c r="T2561" s="117">
        <v>5.5007724999999997E-6</v>
      </c>
      <c r="U2561" s="117">
        <v>8.0211079000000005E-2</v>
      </c>
      <c r="V2561" s="117">
        <v>4.4842097999999997E-2</v>
      </c>
      <c r="W2561" s="117">
        <v>0.27004570999999999</v>
      </c>
      <c r="X2561" s="257">
        <f t="shared" si="506"/>
        <v>5.0382827661733603E-2</v>
      </c>
      <c r="Y2561" s="257">
        <f t="shared" si="507"/>
        <v>2.3193456326600005E-2</v>
      </c>
      <c r="Z2561" s="257">
        <f t="shared" si="508"/>
        <v>1.01116940712336E-2</v>
      </c>
      <c r="AA2561" s="257">
        <f t="shared" si="509"/>
        <v>1.7077677263899999E-2</v>
      </c>
      <c r="AB2561" s="257">
        <v>1.4364302000000001E-2</v>
      </c>
      <c r="AC2561" s="257">
        <v>2.2856171E-6</v>
      </c>
      <c r="AD2561" s="257">
        <v>5.8676889000000001E-4</v>
      </c>
      <c r="AE2561" s="257">
        <v>2.9873955000000002E-6</v>
      </c>
      <c r="AF2561" s="257">
        <v>8.1607358000000008E-3</v>
      </c>
      <c r="AG2561" s="257">
        <v>7.6376624000000002E-5</v>
      </c>
      <c r="AH2561" s="257">
        <v>9.4015795999999995E-3</v>
      </c>
      <c r="AI2561" s="257">
        <v>6.5779369999999994E-5</v>
      </c>
      <c r="AJ2561" s="257">
        <v>3.2776740000000001E-6</v>
      </c>
      <c r="AK2561" s="257">
        <v>1.4002163E-5</v>
      </c>
      <c r="AL2561" s="257">
        <v>4.9367267E-7</v>
      </c>
      <c r="AM2561" s="257">
        <v>2.5515636000000001E-9</v>
      </c>
      <c r="AN2561" s="257">
        <v>1.0223198000000001E-4</v>
      </c>
      <c r="AO2561" s="257">
        <v>8.0016879999999995E-5</v>
      </c>
      <c r="AP2561" s="257">
        <v>4.4431017999999999E-4</v>
      </c>
      <c r="AQ2561" s="257">
        <v>2.8922639000000002E-6</v>
      </c>
      <c r="AR2561" s="257">
        <v>1.7074784999999999E-2</v>
      </c>
      <c r="AT2561" s="193"/>
      <c r="AU2561" s="193"/>
      <c r="AV2561" s="193"/>
      <c r="AW2561" s="193"/>
      <c r="AX2561" s="193"/>
      <c r="AY2561" s="193"/>
      <c r="AZ2561" s="193"/>
      <c r="BA2561" s="193"/>
      <c r="BB2561" s="193"/>
      <c r="BC2561" s="193"/>
      <c r="BD2561" s="193"/>
      <c r="BE2561" s="315"/>
      <c r="BF2561" s="315"/>
      <c r="BG2561" s="315"/>
      <c r="BH2561" s="315"/>
      <c r="BI2561" s="315"/>
      <c r="BJ2561" s="315"/>
      <c r="BK2561" s="315"/>
    </row>
    <row r="2562" spans="1:63" x14ac:dyDescent="0.25">
      <c r="A2562" s="3"/>
      <c r="B2562" s="3" t="s">
        <v>5770</v>
      </c>
      <c r="C2562" s="48" t="s">
        <v>3828</v>
      </c>
      <c r="D2562" s="223">
        <v>0.22262718000000001</v>
      </c>
      <c r="E2562" s="223">
        <v>0.10239969</v>
      </c>
      <c r="F2562" s="223">
        <v>7.8873427999999995E-2</v>
      </c>
      <c r="G2562" s="223">
        <v>9.5341909000000002E-4</v>
      </c>
      <c r="H2562" s="223">
        <v>4.2621388E-4</v>
      </c>
      <c r="I2562" s="223">
        <v>6.6695764999999997E-3</v>
      </c>
      <c r="J2562" s="223">
        <v>2.4634540999999999E-3</v>
      </c>
      <c r="K2562" s="223">
        <v>2.7173400999999999E-5</v>
      </c>
      <c r="L2562" s="223">
        <v>1.4386252000000001E-3</v>
      </c>
      <c r="M2562" s="223">
        <v>8.1383603999999998E-2</v>
      </c>
      <c r="N2562" s="223">
        <v>-5.2007999999999999E-2</v>
      </c>
      <c r="O2562" s="223">
        <v>0</v>
      </c>
      <c r="P2562" s="227">
        <f t="shared" si="505"/>
        <v>0.75851622222222215</v>
      </c>
      <c r="Q2562" s="238">
        <v>13.384963000000001</v>
      </c>
      <c r="R2562" s="117">
        <v>10.251567</v>
      </c>
      <c r="S2562" s="117">
        <v>2.6880223999999999</v>
      </c>
      <c r="T2562" s="117">
        <v>9.6635284999999995E-6</v>
      </c>
      <c r="U2562" s="117">
        <v>9.0651155999999997E-2</v>
      </c>
      <c r="V2562" s="117">
        <v>5.0430638E-2</v>
      </c>
      <c r="W2562" s="117">
        <v>0.30428156000000001</v>
      </c>
      <c r="X2562" s="257">
        <f t="shared" si="506"/>
        <v>7.831602751057519E-2</v>
      </c>
      <c r="Y2562" s="257">
        <f t="shared" si="507"/>
        <v>3.7698455461199994E-2</v>
      </c>
      <c r="Z2562" s="257">
        <f t="shared" si="508"/>
        <v>1.4968318504275199E-2</v>
      </c>
      <c r="AA2562" s="257">
        <f t="shared" si="509"/>
        <v>2.56492535451E-2</v>
      </c>
      <c r="AB2562" s="257">
        <v>2.1025289999999999E-2</v>
      </c>
      <c r="AC2562" s="257">
        <v>3.7469194000000001E-6</v>
      </c>
      <c r="AD2562" s="257">
        <v>1.0260460999999999E-3</v>
      </c>
      <c r="AE2562" s="257">
        <v>5.7536418000000003E-6</v>
      </c>
      <c r="AF2562" s="257">
        <v>1.5551694E-2</v>
      </c>
      <c r="AG2562" s="257">
        <v>8.5924800000000001E-5</v>
      </c>
      <c r="AH2562" s="257">
        <v>1.3761327E-2</v>
      </c>
      <c r="AI2562" s="257">
        <v>1.2661374E-4</v>
      </c>
      <c r="AJ2562" s="257">
        <v>7.1823572999999997E-6</v>
      </c>
      <c r="AK2562" s="257">
        <v>2.0752169999999999E-5</v>
      </c>
      <c r="AL2562" s="257">
        <v>8.9468276999999995E-7</v>
      </c>
      <c r="AM2562" s="257">
        <v>4.8742052000000004E-9</v>
      </c>
      <c r="AN2562" s="257">
        <v>1.1842677999999999E-4</v>
      </c>
      <c r="AO2562" s="257">
        <v>1.2768405E-4</v>
      </c>
      <c r="AP2562" s="257">
        <v>8.0543284999999999E-4</v>
      </c>
      <c r="AQ2562" s="257">
        <v>4.4645450999999999E-6</v>
      </c>
      <c r="AR2562" s="257">
        <v>2.5644789000000001E-2</v>
      </c>
      <c r="AT2562" s="193"/>
      <c r="AU2562" s="193"/>
      <c r="AV2562" s="193"/>
      <c r="AW2562" s="193"/>
      <c r="AX2562" s="193"/>
      <c r="AY2562" s="193"/>
      <c r="AZ2562" s="193"/>
      <c r="BA2562" s="193"/>
      <c r="BB2562" s="193"/>
      <c r="BC2562" s="193"/>
      <c r="BD2562" s="193"/>
      <c r="BE2562" s="315"/>
      <c r="BF2562" s="315"/>
      <c r="BG2562" s="315"/>
      <c r="BH2562" s="315"/>
      <c r="BI2562" s="315"/>
      <c r="BJ2562" s="315"/>
      <c r="BK2562" s="315"/>
    </row>
    <row r="2563" spans="1:63" x14ac:dyDescent="0.25">
      <c r="A2563" s="3"/>
      <c r="B2563" s="3" t="s">
        <v>5770</v>
      </c>
      <c r="C2563" s="48" t="s">
        <v>3829</v>
      </c>
      <c r="D2563" s="223">
        <v>1.7626272000000001</v>
      </c>
      <c r="E2563" s="223">
        <v>0.10239969</v>
      </c>
      <c r="F2563" s="223">
        <v>7.8873427999999995E-2</v>
      </c>
      <c r="G2563" s="223">
        <v>9.5341909000000002E-4</v>
      </c>
      <c r="H2563" s="223">
        <v>4.2621388E-4</v>
      </c>
      <c r="I2563" s="223">
        <v>6.6695764999999997E-3</v>
      </c>
      <c r="J2563" s="223">
        <v>2.4634540999999999E-3</v>
      </c>
      <c r="K2563" s="223">
        <v>2.7173400999999999E-5</v>
      </c>
      <c r="L2563" s="223">
        <v>1.4386252000000001E-3</v>
      </c>
      <c r="M2563" s="223">
        <v>8.1383603999999998E-2</v>
      </c>
      <c r="N2563" s="223">
        <v>-5.2007999999999999E-2</v>
      </c>
      <c r="O2563" s="223">
        <v>1.54</v>
      </c>
      <c r="P2563" s="227">
        <f t="shared" si="505"/>
        <v>0.75851622222222215</v>
      </c>
      <c r="Q2563" s="238">
        <v>13.384963000000001</v>
      </c>
      <c r="R2563" s="117">
        <v>10.251567</v>
      </c>
      <c r="S2563" s="117">
        <v>2.6880223999999999</v>
      </c>
      <c r="T2563" s="117">
        <v>9.6635284999999995E-6</v>
      </c>
      <c r="U2563" s="117">
        <v>9.0651155999999997E-2</v>
      </c>
      <c r="V2563" s="117">
        <v>5.0430638E-2</v>
      </c>
      <c r="W2563" s="117">
        <v>0.30428156000000001</v>
      </c>
      <c r="X2563" s="257">
        <f t="shared" si="506"/>
        <v>7.831602751057519E-2</v>
      </c>
      <c r="Y2563" s="257">
        <f t="shared" si="507"/>
        <v>3.7698455461199994E-2</v>
      </c>
      <c r="Z2563" s="257">
        <f t="shared" si="508"/>
        <v>1.4968318504275199E-2</v>
      </c>
      <c r="AA2563" s="257">
        <f t="shared" si="509"/>
        <v>2.56492535451E-2</v>
      </c>
      <c r="AB2563" s="257">
        <v>2.1025289999999999E-2</v>
      </c>
      <c r="AC2563" s="257">
        <v>3.7469194000000001E-6</v>
      </c>
      <c r="AD2563" s="257">
        <v>1.0260460999999999E-3</v>
      </c>
      <c r="AE2563" s="257">
        <v>5.7536418000000003E-6</v>
      </c>
      <c r="AF2563" s="257">
        <v>1.5551694E-2</v>
      </c>
      <c r="AG2563" s="257">
        <v>8.5924800000000001E-5</v>
      </c>
      <c r="AH2563" s="257">
        <v>1.3761327E-2</v>
      </c>
      <c r="AI2563" s="257">
        <v>1.2661374E-4</v>
      </c>
      <c r="AJ2563" s="257">
        <v>7.1823572999999997E-6</v>
      </c>
      <c r="AK2563" s="257">
        <v>2.0752169999999999E-5</v>
      </c>
      <c r="AL2563" s="257">
        <v>8.9468276999999995E-7</v>
      </c>
      <c r="AM2563" s="257">
        <v>4.8742052000000004E-9</v>
      </c>
      <c r="AN2563" s="257">
        <v>1.1842677999999999E-4</v>
      </c>
      <c r="AO2563" s="257">
        <v>1.2768405E-4</v>
      </c>
      <c r="AP2563" s="257">
        <v>8.0543284999999999E-4</v>
      </c>
      <c r="AQ2563" s="257">
        <v>4.4645450999999999E-6</v>
      </c>
      <c r="AR2563" s="257">
        <v>2.5644789000000001E-2</v>
      </c>
      <c r="AT2563" s="193"/>
      <c r="AU2563" s="193"/>
      <c r="AV2563" s="193"/>
      <c r="AW2563" s="193"/>
      <c r="AX2563" s="193"/>
      <c r="AY2563" s="193"/>
      <c r="AZ2563" s="193"/>
      <c r="BA2563" s="193"/>
      <c r="BB2563" s="193"/>
      <c r="BC2563" s="193"/>
      <c r="BD2563" s="193"/>
      <c r="BE2563" s="315"/>
      <c r="BF2563" s="315"/>
      <c r="BG2563" s="315"/>
      <c r="BH2563" s="315"/>
      <c r="BI2563" s="315"/>
      <c r="BJ2563" s="315"/>
      <c r="BK2563" s="315"/>
    </row>
    <row r="2564" spans="1:63" x14ac:dyDescent="0.25">
      <c r="A2564" s="3"/>
      <c r="B2564" s="3" t="s">
        <v>5770</v>
      </c>
      <c r="C2564" s="48" t="s">
        <v>2649</v>
      </c>
      <c r="D2564" s="223">
        <v>7.9226272</v>
      </c>
      <c r="E2564" s="223">
        <v>0.10239969</v>
      </c>
      <c r="F2564" s="223">
        <v>7.8873427999999995E-2</v>
      </c>
      <c r="G2564" s="223">
        <v>9.5341909000000002E-4</v>
      </c>
      <c r="H2564" s="223">
        <v>4.2621388E-4</v>
      </c>
      <c r="I2564" s="223">
        <v>6.6695764999999997E-3</v>
      </c>
      <c r="J2564" s="223">
        <v>2.4634540999999999E-3</v>
      </c>
      <c r="K2564" s="223">
        <v>2.7173400999999999E-5</v>
      </c>
      <c r="L2564" s="223">
        <v>1.4386252000000001E-3</v>
      </c>
      <c r="M2564" s="223">
        <v>8.1383603999999998E-2</v>
      </c>
      <c r="N2564" s="223">
        <v>-5.2007999999999999E-2</v>
      </c>
      <c r="O2564" s="223">
        <v>7.7</v>
      </c>
      <c r="P2564" s="227">
        <f t="shared" si="505"/>
        <v>0.75851622222222215</v>
      </c>
      <c r="Q2564" s="238">
        <v>13.384963000000001</v>
      </c>
      <c r="R2564" s="117">
        <v>10.251567</v>
      </c>
      <c r="S2564" s="117">
        <v>2.6880223999999999</v>
      </c>
      <c r="T2564" s="117">
        <v>9.6635284999999995E-6</v>
      </c>
      <c r="U2564" s="117">
        <v>9.0651155999999997E-2</v>
      </c>
      <c r="V2564" s="117">
        <v>5.0430638E-2</v>
      </c>
      <c r="W2564" s="117">
        <v>0.30428156000000001</v>
      </c>
      <c r="X2564" s="257">
        <f t="shared" si="506"/>
        <v>7.831602751057519E-2</v>
      </c>
      <c r="Y2564" s="257">
        <f t="shared" si="507"/>
        <v>3.7698455461199994E-2</v>
      </c>
      <c r="Z2564" s="257">
        <f t="shared" si="508"/>
        <v>1.4968318504275199E-2</v>
      </c>
      <c r="AA2564" s="257">
        <f t="shared" si="509"/>
        <v>2.56492535451E-2</v>
      </c>
      <c r="AB2564" s="257">
        <v>2.1025289999999999E-2</v>
      </c>
      <c r="AC2564" s="257">
        <v>3.7469194000000001E-6</v>
      </c>
      <c r="AD2564" s="257">
        <v>1.0260460999999999E-3</v>
      </c>
      <c r="AE2564" s="257">
        <v>5.7536418000000003E-6</v>
      </c>
      <c r="AF2564" s="257">
        <v>1.5551694E-2</v>
      </c>
      <c r="AG2564" s="257">
        <v>8.5924800000000001E-5</v>
      </c>
      <c r="AH2564" s="257">
        <v>1.3761327E-2</v>
      </c>
      <c r="AI2564" s="257">
        <v>1.2661374E-4</v>
      </c>
      <c r="AJ2564" s="257">
        <v>7.1823572999999997E-6</v>
      </c>
      <c r="AK2564" s="257">
        <v>2.0752169999999999E-5</v>
      </c>
      <c r="AL2564" s="257">
        <v>8.9468276999999995E-7</v>
      </c>
      <c r="AM2564" s="257">
        <v>4.8742052000000004E-9</v>
      </c>
      <c r="AN2564" s="257">
        <v>1.1842677999999999E-4</v>
      </c>
      <c r="AO2564" s="257">
        <v>1.2768405E-4</v>
      </c>
      <c r="AP2564" s="257">
        <v>8.0543284999999999E-4</v>
      </c>
      <c r="AQ2564" s="257">
        <v>4.4645450999999999E-6</v>
      </c>
      <c r="AR2564" s="257">
        <v>2.5644789000000001E-2</v>
      </c>
      <c r="AT2564" s="193"/>
      <c r="AU2564" s="193"/>
      <c r="AV2564" s="193"/>
      <c r="AW2564" s="193"/>
      <c r="AX2564" s="193"/>
      <c r="AY2564" s="193"/>
      <c r="AZ2564" s="193"/>
      <c r="BA2564" s="193"/>
      <c r="BB2564" s="193"/>
      <c r="BC2564" s="193"/>
      <c r="BD2564" s="193"/>
      <c r="BE2564" s="315"/>
      <c r="BF2564" s="315"/>
      <c r="BG2564" s="315"/>
      <c r="BH2564" s="315"/>
      <c r="BI2564" s="315"/>
      <c r="BJ2564" s="315"/>
      <c r="BK2564" s="315"/>
    </row>
    <row r="2565" spans="1:63" x14ac:dyDescent="0.25">
      <c r="A2565" s="3"/>
      <c r="B2565" s="3" t="s">
        <v>5770</v>
      </c>
      <c r="C2565" s="48" t="s">
        <v>2650</v>
      </c>
      <c r="D2565" s="223">
        <v>0.20203525999999999</v>
      </c>
      <c r="E2565" s="223">
        <v>9.6394661000000006E-2</v>
      </c>
      <c r="F2565" s="223">
        <v>7.2530724000000005E-2</v>
      </c>
      <c r="G2565" s="223">
        <v>8.6955248000000003E-4</v>
      </c>
      <c r="H2565" s="223">
        <v>3.9230837E-4</v>
      </c>
      <c r="I2565" s="223">
        <v>6.2209355000000001E-3</v>
      </c>
      <c r="J2565" s="223">
        <v>2.2620753999999998E-3</v>
      </c>
      <c r="K2565" s="223">
        <v>2.5367121000000001E-5</v>
      </c>
      <c r="L2565" s="223">
        <v>1.3487130000000001E-3</v>
      </c>
      <c r="M2565" s="223">
        <v>7.3998924999999993E-2</v>
      </c>
      <c r="N2565" s="223">
        <v>-5.2007999999999999E-2</v>
      </c>
      <c r="O2565" s="223">
        <v>0</v>
      </c>
      <c r="P2565" s="227">
        <f t="shared" si="505"/>
        <v>0.71403452592592598</v>
      </c>
      <c r="Q2565" s="238">
        <v>12.693569999999999</v>
      </c>
      <c r="R2565" s="117">
        <v>9.6173670999999992</v>
      </c>
      <c r="S2565" s="117">
        <v>2.6390815999999999</v>
      </c>
      <c r="T2565" s="117">
        <v>8.9035746000000008E-6</v>
      </c>
      <c r="U2565" s="117">
        <v>8.8938803999999996E-2</v>
      </c>
      <c r="V2565" s="117">
        <v>4.9518092999999999E-2</v>
      </c>
      <c r="W2565" s="117">
        <v>0.29865519000000001</v>
      </c>
      <c r="X2565" s="257">
        <f t="shared" si="506"/>
        <v>7.3276888937644294E-2</v>
      </c>
      <c r="Y2565" s="257">
        <f t="shared" si="507"/>
        <v>3.51399795195E-2</v>
      </c>
      <c r="Z2565" s="257">
        <f t="shared" si="508"/>
        <v>1.4073442631844298E-2</v>
      </c>
      <c r="AA2565" s="257">
        <f t="shared" si="509"/>
        <v>2.4063466786299999E-2</v>
      </c>
      <c r="AB2565" s="257">
        <v>1.9792283000000001E-2</v>
      </c>
      <c r="AC2565" s="257">
        <v>3.4659343E-6</v>
      </c>
      <c r="AD2565" s="257">
        <v>9.5320378000000004E-4</v>
      </c>
      <c r="AE2565" s="257">
        <v>5.2705172000000003E-6</v>
      </c>
      <c r="AF2565" s="257">
        <v>1.4301395999999999E-2</v>
      </c>
      <c r="AG2565" s="257">
        <v>8.4360288E-5</v>
      </c>
      <c r="AH2565" s="257">
        <v>1.2954301999999999E-2</v>
      </c>
      <c r="AI2565" s="257">
        <v>1.1645913E-4</v>
      </c>
      <c r="AJ2565" s="257">
        <v>6.5437313000000002E-6</v>
      </c>
      <c r="AK2565" s="257">
        <v>1.9406558E-5</v>
      </c>
      <c r="AL2565" s="257">
        <v>8.2752452999999996E-7</v>
      </c>
      <c r="AM2565" s="257">
        <v>4.4880142999999998E-9</v>
      </c>
      <c r="AN2565" s="257">
        <v>1.1574744000000001E-4</v>
      </c>
      <c r="AO2565" s="257">
        <v>1.1964301999999999E-4</v>
      </c>
      <c r="AP2565" s="257">
        <v>7.4050874000000004E-4</v>
      </c>
      <c r="AQ2565" s="257">
        <v>4.2027862999999997E-6</v>
      </c>
      <c r="AR2565" s="257">
        <v>2.4059264E-2</v>
      </c>
      <c r="AT2565" s="193"/>
      <c r="AU2565" s="193"/>
      <c r="AV2565" s="193"/>
      <c r="AW2565" s="193"/>
      <c r="AX2565" s="193"/>
      <c r="AY2565" s="193"/>
      <c r="AZ2565" s="193"/>
      <c r="BA2565" s="193"/>
      <c r="BB2565" s="193"/>
      <c r="BC2565" s="193"/>
      <c r="BD2565" s="193"/>
      <c r="BE2565" s="315"/>
      <c r="BF2565" s="315"/>
      <c r="BG2565" s="315"/>
      <c r="BH2565" s="315"/>
      <c r="BI2565" s="315"/>
      <c r="BJ2565" s="315"/>
      <c r="BK2565" s="315"/>
    </row>
    <row r="2566" spans="1:63" x14ac:dyDescent="0.25">
      <c r="A2566" s="3"/>
      <c r="B2566" s="3" t="s">
        <v>5770</v>
      </c>
      <c r="C2566" s="48" t="s">
        <v>2651</v>
      </c>
      <c r="D2566" s="223">
        <v>1.6520353000000001</v>
      </c>
      <c r="E2566" s="223">
        <v>9.6394661000000006E-2</v>
      </c>
      <c r="F2566" s="223">
        <v>7.2530724000000005E-2</v>
      </c>
      <c r="G2566" s="223">
        <v>8.6955248000000003E-4</v>
      </c>
      <c r="H2566" s="223">
        <v>3.9230837E-4</v>
      </c>
      <c r="I2566" s="223">
        <v>6.2209355000000001E-3</v>
      </c>
      <c r="J2566" s="223">
        <v>2.2620753999999998E-3</v>
      </c>
      <c r="K2566" s="223">
        <v>2.5367121000000001E-5</v>
      </c>
      <c r="L2566" s="223">
        <v>1.3487130000000001E-3</v>
      </c>
      <c r="M2566" s="223">
        <v>7.3998924999999993E-2</v>
      </c>
      <c r="N2566" s="223">
        <v>-5.2007999999999999E-2</v>
      </c>
      <c r="O2566" s="223">
        <v>1.45</v>
      </c>
      <c r="P2566" s="227">
        <f t="shared" si="505"/>
        <v>0.71403452592592598</v>
      </c>
      <c r="Q2566" s="238">
        <v>12.693569999999999</v>
      </c>
      <c r="R2566" s="117">
        <v>9.6173670999999992</v>
      </c>
      <c r="S2566" s="117">
        <v>2.6390815999999999</v>
      </c>
      <c r="T2566" s="117">
        <v>8.9035746000000008E-6</v>
      </c>
      <c r="U2566" s="117">
        <v>8.8938803999999996E-2</v>
      </c>
      <c r="V2566" s="117">
        <v>4.9518092999999999E-2</v>
      </c>
      <c r="W2566" s="117">
        <v>0.29865519000000001</v>
      </c>
      <c r="X2566" s="257">
        <f t="shared" si="506"/>
        <v>7.3276888937644294E-2</v>
      </c>
      <c r="Y2566" s="257">
        <f t="shared" si="507"/>
        <v>3.51399795195E-2</v>
      </c>
      <c r="Z2566" s="257">
        <f t="shared" si="508"/>
        <v>1.4073442631844298E-2</v>
      </c>
      <c r="AA2566" s="257">
        <f t="shared" si="509"/>
        <v>2.4063466786299999E-2</v>
      </c>
      <c r="AB2566" s="257">
        <v>1.9792283000000001E-2</v>
      </c>
      <c r="AC2566" s="257">
        <v>3.4659343E-6</v>
      </c>
      <c r="AD2566" s="257">
        <v>9.5320378000000004E-4</v>
      </c>
      <c r="AE2566" s="257">
        <v>5.2705172000000003E-6</v>
      </c>
      <c r="AF2566" s="257">
        <v>1.4301395999999999E-2</v>
      </c>
      <c r="AG2566" s="257">
        <v>8.4360288E-5</v>
      </c>
      <c r="AH2566" s="257">
        <v>1.2954301999999999E-2</v>
      </c>
      <c r="AI2566" s="257">
        <v>1.1645913E-4</v>
      </c>
      <c r="AJ2566" s="257">
        <v>6.5437313000000002E-6</v>
      </c>
      <c r="AK2566" s="257">
        <v>1.9406558E-5</v>
      </c>
      <c r="AL2566" s="257">
        <v>8.2752452999999996E-7</v>
      </c>
      <c r="AM2566" s="257">
        <v>4.4880142999999998E-9</v>
      </c>
      <c r="AN2566" s="257">
        <v>1.1574744000000001E-4</v>
      </c>
      <c r="AO2566" s="257">
        <v>1.1964301999999999E-4</v>
      </c>
      <c r="AP2566" s="257">
        <v>7.4050874000000004E-4</v>
      </c>
      <c r="AQ2566" s="257">
        <v>4.2027862999999997E-6</v>
      </c>
      <c r="AR2566" s="257">
        <v>2.4059264E-2</v>
      </c>
      <c r="AT2566" s="193"/>
      <c r="AU2566" s="193"/>
      <c r="AV2566" s="193"/>
      <c r="AW2566" s="193"/>
      <c r="AX2566" s="193"/>
      <c r="AY2566" s="193"/>
      <c r="AZ2566" s="193"/>
      <c r="BA2566" s="193"/>
      <c r="BB2566" s="193"/>
      <c r="BC2566" s="193"/>
      <c r="BD2566" s="193"/>
      <c r="BE2566" s="315"/>
      <c r="BF2566" s="315"/>
      <c r="BG2566" s="315"/>
      <c r="BH2566" s="315"/>
      <c r="BI2566" s="315"/>
      <c r="BJ2566" s="315"/>
      <c r="BK2566" s="315"/>
    </row>
    <row r="2567" spans="1:63" x14ac:dyDescent="0.25">
      <c r="A2567" s="3"/>
      <c r="B2567" s="3" t="s">
        <v>5770</v>
      </c>
      <c r="C2567" s="48" t="s">
        <v>2652</v>
      </c>
      <c r="D2567" s="223">
        <v>7.4320352999999999</v>
      </c>
      <c r="E2567" s="223">
        <v>9.6394661000000006E-2</v>
      </c>
      <c r="F2567" s="223">
        <v>7.2530724000000005E-2</v>
      </c>
      <c r="G2567" s="223">
        <v>8.6955248000000003E-4</v>
      </c>
      <c r="H2567" s="223">
        <v>3.9230837E-4</v>
      </c>
      <c r="I2567" s="223">
        <v>6.2209355000000001E-3</v>
      </c>
      <c r="J2567" s="223">
        <v>2.2620753999999998E-3</v>
      </c>
      <c r="K2567" s="223">
        <v>2.5367121000000001E-5</v>
      </c>
      <c r="L2567" s="223">
        <v>1.3487130000000001E-3</v>
      </c>
      <c r="M2567" s="223">
        <v>7.3998924999999993E-2</v>
      </c>
      <c r="N2567" s="223">
        <v>-5.2007999999999999E-2</v>
      </c>
      <c r="O2567" s="223">
        <v>7.23</v>
      </c>
      <c r="P2567" s="227">
        <f t="shared" si="505"/>
        <v>0.71403452592592598</v>
      </c>
      <c r="Q2567" s="238">
        <v>12.693569999999999</v>
      </c>
      <c r="R2567" s="117">
        <v>9.6173670999999992</v>
      </c>
      <c r="S2567" s="117">
        <v>2.6390815999999999</v>
      </c>
      <c r="T2567" s="117">
        <v>8.9035746000000008E-6</v>
      </c>
      <c r="U2567" s="117">
        <v>8.8938803999999996E-2</v>
      </c>
      <c r="V2567" s="117">
        <v>4.9518092999999999E-2</v>
      </c>
      <c r="W2567" s="117">
        <v>0.29865519000000001</v>
      </c>
      <c r="X2567" s="257">
        <f t="shared" si="506"/>
        <v>7.3276888937644294E-2</v>
      </c>
      <c r="Y2567" s="257">
        <f t="shared" si="507"/>
        <v>3.51399795195E-2</v>
      </c>
      <c r="Z2567" s="257">
        <f t="shared" si="508"/>
        <v>1.4073442631844298E-2</v>
      </c>
      <c r="AA2567" s="257">
        <f t="shared" si="509"/>
        <v>2.4063466786299999E-2</v>
      </c>
      <c r="AB2567" s="257">
        <v>1.9792283000000001E-2</v>
      </c>
      <c r="AC2567" s="257">
        <v>3.4659343E-6</v>
      </c>
      <c r="AD2567" s="257">
        <v>9.5320378000000004E-4</v>
      </c>
      <c r="AE2567" s="257">
        <v>5.2705172000000003E-6</v>
      </c>
      <c r="AF2567" s="257">
        <v>1.4301395999999999E-2</v>
      </c>
      <c r="AG2567" s="257">
        <v>8.4360288E-5</v>
      </c>
      <c r="AH2567" s="257">
        <v>1.2954301999999999E-2</v>
      </c>
      <c r="AI2567" s="257">
        <v>1.1645913E-4</v>
      </c>
      <c r="AJ2567" s="257">
        <v>6.5437313000000002E-6</v>
      </c>
      <c r="AK2567" s="257">
        <v>1.9406558E-5</v>
      </c>
      <c r="AL2567" s="257">
        <v>8.2752452999999996E-7</v>
      </c>
      <c r="AM2567" s="257">
        <v>4.4880142999999998E-9</v>
      </c>
      <c r="AN2567" s="257">
        <v>1.1574744000000001E-4</v>
      </c>
      <c r="AO2567" s="257">
        <v>1.1964301999999999E-4</v>
      </c>
      <c r="AP2567" s="257">
        <v>7.4050874000000004E-4</v>
      </c>
      <c r="AQ2567" s="257">
        <v>4.2027862999999997E-6</v>
      </c>
      <c r="AR2567" s="257">
        <v>2.4059264E-2</v>
      </c>
      <c r="AT2567" s="193"/>
      <c r="AU2567" s="193"/>
      <c r="AV2567" s="193"/>
      <c r="AW2567" s="193"/>
      <c r="AX2567" s="193"/>
      <c r="AY2567" s="193"/>
      <c r="AZ2567" s="193"/>
      <c r="BA2567" s="193"/>
      <c r="BB2567" s="193"/>
      <c r="BC2567" s="193"/>
      <c r="BD2567" s="193"/>
      <c r="BE2567" s="315"/>
      <c r="BF2567" s="315"/>
      <c r="BG2567" s="315"/>
      <c r="BH2567" s="315"/>
      <c r="BI2567" s="315"/>
      <c r="BJ2567" s="315"/>
      <c r="BK2567" s="315"/>
    </row>
    <row r="2568" spans="1:63" x14ac:dyDescent="0.25">
      <c r="A2568" s="136">
        <v>1</v>
      </c>
      <c r="B2568" s="3" t="s">
        <v>5770</v>
      </c>
      <c r="C2568" s="48" t="s">
        <v>2653</v>
      </c>
      <c r="D2568" s="223">
        <v>0.16504895999999999</v>
      </c>
      <c r="E2568" s="223">
        <v>8.6142642000000005E-2</v>
      </c>
      <c r="F2568" s="223">
        <v>5.9671090000000003E-2</v>
      </c>
      <c r="G2568" s="223">
        <v>6.9613480999999996E-4</v>
      </c>
      <c r="H2568" s="223">
        <v>3.3199085999999998E-4</v>
      </c>
      <c r="I2568" s="223">
        <v>5.3653318000000004E-3</v>
      </c>
      <c r="J2568" s="223">
        <v>2.0517052000000001E-3</v>
      </c>
      <c r="K2568" s="223">
        <v>2.1714997999999999E-5</v>
      </c>
      <c r="L2568" s="223">
        <v>1.1649716999999999E-3</v>
      </c>
      <c r="M2568" s="223">
        <v>6.1611375000000003E-2</v>
      </c>
      <c r="N2568" s="223">
        <v>-5.2007999999999999E-2</v>
      </c>
      <c r="O2568" s="223">
        <v>0</v>
      </c>
      <c r="P2568" s="227">
        <f t="shared" si="505"/>
        <v>0.6380936444444445</v>
      </c>
      <c r="Q2568" s="238">
        <v>11.489424</v>
      </c>
      <c r="R2568" s="117">
        <v>8.5336353999999996</v>
      </c>
      <c r="S2568" s="117">
        <v>2.5359946</v>
      </c>
      <c r="T2568" s="117">
        <v>7.5735338000000002E-6</v>
      </c>
      <c r="U2568" s="117">
        <v>8.5338312999999999E-2</v>
      </c>
      <c r="V2568" s="117">
        <v>4.7585191999999998E-2</v>
      </c>
      <c r="W2568" s="117">
        <v>0.28686339</v>
      </c>
      <c r="X2568" s="257">
        <f t="shared" si="506"/>
        <v>6.42694117512142E-2</v>
      </c>
      <c r="Y2568" s="257">
        <f t="shared" si="507"/>
        <v>3.0382995880400002E-2</v>
      </c>
      <c r="Z2568" s="257">
        <f t="shared" si="508"/>
        <v>1.25329870166142E-2</v>
      </c>
      <c r="AA2568" s="257">
        <f t="shared" si="509"/>
        <v>2.13534288542E-2</v>
      </c>
      <c r="AB2568" s="257">
        <v>1.7687251000000001E-2</v>
      </c>
      <c r="AC2568" s="257">
        <v>3.0184688999999998E-6</v>
      </c>
      <c r="AD2568" s="257">
        <v>8.0279440000000004E-4</v>
      </c>
      <c r="AE2568" s="257">
        <v>4.3567454999999996E-6</v>
      </c>
      <c r="AF2568" s="257">
        <v>1.1804510000000001E-2</v>
      </c>
      <c r="AG2568" s="257">
        <v>8.1065266000000005E-5</v>
      </c>
      <c r="AH2568" s="257">
        <v>1.1576514E-2</v>
      </c>
      <c r="AI2568" s="257">
        <v>9.5720778000000007E-5</v>
      </c>
      <c r="AJ2568" s="257">
        <v>5.1946408E-6</v>
      </c>
      <c r="AK2568" s="257">
        <v>1.7404871000000001E-5</v>
      </c>
      <c r="AL2568" s="257">
        <v>6.9112265000000004E-7</v>
      </c>
      <c r="AM2568" s="257">
        <v>3.6941642000000001E-9</v>
      </c>
      <c r="AN2568" s="257">
        <v>1.1019393E-4</v>
      </c>
      <c r="AO2568" s="257">
        <v>1.0350867000000001E-4</v>
      </c>
      <c r="AP2568" s="257">
        <v>6.2375530999999999E-4</v>
      </c>
      <c r="AQ2568" s="257">
        <v>3.6658541999999998E-6</v>
      </c>
      <c r="AR2568" s="257">
        <v>2.1349763000000001E-2</v>
      </c>
      <c r="AT2568" s="193"/>
      <c r="AU2568" s="193"/>
      <c r="AV2568" s="193"/>
      <c r="AW2568" s="193"/>
      <c r="AX2568" s="193"/>
      <c r="AY2568" s="193"/>
      <c r="AZ2568" s="193"/>
      <c r="BA2568" s="193"/>
      <c r="BB2568" s="193"/>
      <c r="BC2568" s="193"/>
      <c r="BD2568" s="193"/>
      <c r="BE2568" s="315"/>
      <c r="BF2568" s="315"/>
      <c r="BG2568" s="315"/>
      <c r="BH2568" s="315"/>
      <c r="BI2568" s="315"/>
      <c r="BJ2568" s="315"/>
      <c r="BK2568" s="315"/>
    </row>
    <row r="2569" spans="1:63" x14ac:dyDescent="0.25">
      <c r="A2569" s="136">
        <v>1</v>
      </c>
      <c r="B2569" s="3" t="s">
        <v>5770</v>
      </c>
      <c r="C2569" s="48" t="s">
        <v>2654</v>
      </c>
      <c r="D2569" s="223">
        <v>2.135049</v>
      </c>
      <c r="E2569" s="223">
        <v>8.6142642000000005E-2</v>
      </c>
      <c r="F2569" s="223">
        <v>5.9671090000000003E-2</v>
      </c>
      <c r="G2569" s="223">
        <v>6.9613480999999996E-4</v>
      </c>
      <c r="H2569" s="223">
        <v>3.3199085999999998E-4</v>
      </c>
      <c r="I2569" s="223">
        <v>5.3653318000000004E-3</v>
      </c>
      <c r="J2569" s="223">
        <v>2.0517052000000001E-3</v>
      </c>
      <c r="K2569" s="223">
        <v>2.1714997999999999E-5</v>
      </c>
      <c r="L2569" s="223">
        <v>1.1649716999999999E-3</v>
      </c>
      <c r="M2569" s="223">
        <v>6.1611375000000003E-2</v>
      </c>
      <c r="N2569" s="223">
        <v>-5.2007999999999999E-2</v>
      </c>
      <c r="O2569" s="223">
        <v>1.97</v>
      </c>
      <c r="P2569" s="227">
        <f t="shared" si="505"/>
        <v>0.6380936444444445</v>
      </c>
      <c r="Q2569" s="238">
        <v>11.489424</v>
      </c>
      <c r="R2569" s="117">
        <v>8.5336353999999996</v>
      </c>
      <c r="S2569" s="117">
        <v>2.5359946</v>
      </c>
      <c r="T2569" s="117">
        <v>7.5735338000000002E-6</v>
      </c>
      <c r="U2569" s="117">
        <v>8.5338312999999999E-2</v>
      </c>
      <c r="V2569" s="117">
        <v>4.7585191999999998E-2</v>
      </c>
      <c r="W2569" s="117">
        <v>0.28686339</v>
      </c>
      <c r="X2569" s="257">
        <f t="shared" si="506"/>
        <v>6.42694117512142E-2</v>
      </c>
      <c r="Y2569" s="257">
        <f t="shared" si="507"/>
        <v>3.0382995880400002E-2</v>
      </c>
      <c r="Z2569" s="257">
        <f t="shared" si="508"/>
        <v>1.25329870166142E-2</v>
      </c>
      <c r="AA2569" s="257">
        <f t="shared" si="509"/>
        <v>2.13534288542E-2</v>
      </c>
      <c r="AB2569" s="257">
        <v>1.7687251000000001E-2</v>
      </c>
      <c r="AC2569" s="257">
        <v>3.0184688999999998E-6</v>
      </c>
      <c r="AD2569" s="257">
        <v>8.0279440000000004E-4</v>
      </c>
      <c r="AE2569" s="257">
        <v>4.3567454999999996E-6</v>
      </c>
      <c r="AF2569" s="257">
        <v>1.1804510000000001E-2</v>
      </c>
      <c r="AG2569" s="257">
        <v>8.1065266000000005E-5</v>
      </c>
      <c r="AH2569" s="257">
        <v>1.1576514E-2</v>
      </c>
      <c r="AI2569" s="257">
        <v>9.5720778000000007E-5</v>
      </c>
      <c r="AJ2569" s="257">
        <v>5.1946408E-6</v>
      </c>
      <c r="AK2569" s="257">
        <v>1.7404871000000001E-5</v>
      </c>
      <c r="AL2569" s="257">
        <v>6.9112265000000004E-7</v>
      </c>
      <c r="AM2569" s="257">
        <v>3.6941642000000001E-9</v>
      </c>
      <c r="AN2569" s="257">
        <v>1.1019393E-4</v>
      </c>
      <c r="AO2569" s="257">
        <v>1.0350867000000001E-4</v>
      </c>
      <c r="AP2569" s="257">
        <v>6.2375530999999999E-4</v>
      </c>
      <c r="AQ2569" s="257">
        <v>3.6658541999999998E-6</v>
      </c>
      <c r="AR2569" s="257">
        <v>2.1349763000000001E-2</v>
      </c>
      <c r="AT2569" s="193"/>
      <c r="AU2569" s="193"/>
      <c r="AV2569" s="193"/>
      <c r="AW2569" s="193"/>
      <c r="AX2569" s="193"/>
      <c r="AY2569" s="193"/>
      <c r="AZ2569" s="193"/>
      <c r="BA2569" s="193"/>
      <c r="BB2569" s="193"/>
      <c r="BC2569" s="193"/>
      <c r="BD2569" s="193"/>
      <c r="BE2569" s="315"/>
      <c r="BF2569" s="315"/>
      <c r="BG2569" s="315"/>
      <c r="BH2569" s="315"/>
      <c r="BI2569" s="315"/>
      <c r="BJ2569" s="315"/>
      <c r="BK2569" s="315"/>
    </row>
    <row r="2570" spans="1:63" x14ac:dyDescent="0.25">
      <c r="A2570" s="136">
        <v>1</v>
      </c>
      <c r="B2570" s="3" t="s">
        <v>5770</v>
      </c>
      <c r="C2570" s="48" t="s">
        <v>6695</v>
      </c>
      <c r="D2570" s="223">
        <v>9.9950489999999999</v>
      </c>
      <c r="E2570" s="223">
        <v>8.6142642000000005E-2</v>
      </c>
      <c r="F2570" s="223">
        <v>5.9671090000000003E-2</v>
      </c>
      <c r="G2570" s="223">
        <v>6.9613480999999996E-4</v>
      </c>
      <c r="H2570" s="223">
        <v>3.3199085999999998E-4</v>
      </c>
      <c r="I2570" s="223">
        <v>5.3653318000000004E-3</v>
      </c>
      <c r="J2570" s="223">
        <v>2.0517052000000001E-3</v>
      </c>
      <c r="K2570" s="223">
        <v>2.1714997999999999E-5</v>
      </c>
      <c r="L2570" s="223">
        <v>1.1649716999999999E-3</v>
      </c>
      <c r="M2570" s="223">
        <v>6.1611375000000003E-2</v>
      </c>
      <c r="N2570" s="223">
        <v>-5.2007999999999999E-2</v>
      </c>
      <c r="O2570" s="223">
        <v>9.83</v>
      </c>
      <c r="P2570" s="227">
        <f t="shared" si="505"/>
        <v>0.6380936444444445</v>
      </c>
      <c r="Q2570" s="238">
        <v>11.489424</v>
      </c>
      <c r="R2570" s="117">
        <v>8.5336353999999996</v>
      </c>
      <c r="S2570" s="117">
        <v>2.5359946</v>
      </c>
      <c r="T2570" s="117">
        <v>7.5735338000000002E-6</v>
      </c>
      <c r="U2570" s="117">
        <v>8.5338312999999999E-2</v>
      </c>
      <c r="V2570" s="117">
        <v>4.7585191999999998E-2</v>
      </c>
      <c r="W2570" s="117">
        <v>0.28686339</v>
      </c>
      <c r="X2570" s="257">
        <f t="shared" si="506"/>
        <v>6.42694117512142E-2</v>
      </c>
      <c r="Y2570" s="257">
        <f t="shared" si="507"/>
        <v>3.0382995880400002E-2</v>
      </c>
      <c r="Z2570" s="257">
        <f t="shared" si="508"/>
        <v>1.25329870166142E-2</v>
      </c>
      <c r="AA2570" s="257">
        <f t="shared" si="509"/>
        <v>2.13534288542E-2</v>
      </c>
      <c r="AB2570" s="257">
        <v>1.7687251000000001E-2</v>
      </c>
      <c r="AC2570" s="257">
        <v>3.0184688999999998E-6</v>
      </c>
      <c r="AD2570" s="257">
        <v>8.0279440000000004E-4</v>
      </c>
      <c r="AE2570" s="257">
        <v>4.3567454999999996E-6</v>
      </c>
      <c r="AF2570" s="257">
        <v>1.1804510000000001E-2</v>
      </c>
      <c r="AG2570" s="257">
        <v>8.1065266000000005E-5</v>
      </c>
      <c r="AH2570" s="257">
        <v>1.1576514E-2</v>
      </c>
      <c r="AI2570" s="257">
        <v>9.5720778000000007E-5</v>
      </c>
      <c r="AJ2570" s="257">
        <v>5.1946408E-6</v>
      </c>
      <c r="AK2570" s="257">
        <v>1.7404871000000001E-5</v>
      </c>
      <c r="AL2570" s="257">
        <v>6.9112265000000004E-7</v>
      </c>
      <c r="AM2570" s="257">
        <v>3.6941642000000001E-9</v>
      </c>
      <c r="AN2570" s="257">
        <v>1.1019393E-4</v>
      </c>
      <c r="AO2570" s="257">
        <v>1.0350867000000001E-4</v>
      </c>
      <c r="AP2570" s="257">
        <v>6.2375530999999999E-4</v>
      </c>
      <c r="AQ2570" s="257">
        <v>3.6658541999999998E-6</v>
      </c>
      <c r="AR2570" s="257">
        <v>2.1349763000000001E-2</v>
      </c>
      <c r="AT2570" s="193"/>
      <c r="AU2570" s="193"/>
      <c r="AV2570" s="193"/>
      <c r="AW2570" s="193"/>
      <c r="AX2570" s="193"/>
      <c r="AY2570" s="193"/>
      <c r="AZ2570" s="193"/>
      <c r="BA2570" s="193"/>
      <c r="BB2570" s="193"/>
      <c r="BC2570" s="193"/>
      <c r="BD2570" s="193"/>
      <c r="BE2570" s="315"/>
      <c r="BF2570" s="315"/>
      <c r="BG2570" s="315"/>
      <c r="BH2570" s="315"/>
      <c r="BI2570" s="315"/>
      <c r="BJ2570" s="315"/>
      <c r="BK2570" s="315"/>
    </row>
    <row r="2571" spans="1:63" x14ac:dyDescent="0.25">
      <c r="A2571" s="3"/>
      <c r="B2571" s="3" t="s">
        <v>5770</v>
      </c>
      <c r="C2571" s="48" t="s">
        <v>6696</v>
      </c>
      <c r="D2571" s="223">
        <v>0.13053757999999999</v>
      </c>
      <c r="E2571" s="223">
        <v>7.6349561999999996E-2</v>
      </c>
      <c r="F2571" s="223">
        <v>4.8295892E-2</v>
      </c>
      <c r="G2571" s="223">
        <v>5.4400909999999995E-4</v>
      </c>
      <c r="H2571" s="223">
        <v>2.7546195000000001E-4</v>
      </c>
      <c r="I2571" s="223">
        <v>4.5881482999999999E-3</v>
      </c>
      <c r="J2571" s="223">
        <v>1.7910525E-3</v>
      </c>
      <c r="K2571" s="223">
        <v>1.8480666000000001E-5</v>
      </c>
      <c r="L2571" s="223">
        <v>1.0029856000000001E-3</v>
      </c>
      <c r="M2571" s="223">
        <v>4.9679991999999999E-2</v>
      </c>
      <c r="N2571" s="223">
        <v>-5.2007999999999999E-2</v>
      </c>
      <c r="O2571" s="223">
        <v>0</v>
      </c>
      <c r="P2571" s="227">
        <f t="shared" si="505"/>
        <v>0.56555231111111104</v>
      </c>
      <c r="Q2571" s="238">
        <v>10.349819999999999</v>
      </c>
      <c r="R2571" s="117">
        <v>7.4988653000000003</v>
      </c>
      <c r="S2571" s="117">
        <v>2.4462619999999999</v>
      </c>
      <c r="T2571" s="117">
        <v>6.3176270999999999E-6</v>
      </c>
      <c r="U2571" s="117">
        <v>8.2201947999999997E-2</v>
      </c>
      <c r="V2571" s="117">
        <v>4.5906587999999998E-2</v>
      </c>
      <c r="W2571" s="117">
        <v>0.27657762000000002</v>
      </c>
      <c r="X2571" s="257">
        <f t="shared" si="506"/>
        <v>5.5846125515662703E-2</v>
      </c>
      <c r="Y2571" s="257">
        <f t="shared" si="507"/>
        <v>2.6013032321300002E-2</v>
      </c>
      <c r="Z2571" s="257">
        <f t="shared" si="508"/>
        <v>1.1067167947062704E-2</v>
      </c>
      <c r="AA2571" s="257">
        <f t="shared" si="509"/>
        <v>1.8765925247299999E-2</v>
      </c>
      <c r="AB2571" s="257">
        <v>1.5676450000000001E-2</v>
      </c>
      <c r="AC2571" s="257">
        <v>2.5766083000000001E-6</v>
      </c>
      <c r="AD2571" s="257">
        <v>6.7077358000000001E-4</v>
      </c>
      <c r="AE2571" s="257">
        <v>3.523683E-6</v>
      </c>
      <c r="AF2571" s="257">
        <v>9.5815115000000006E-3</v>
      </c>
      <c r="AG2571" s="257">
        <v>7.8196949999999993E-5</v>
      </c>
      <c r="AH2571" s="257">
        <v>1.0260405E-2</v>
      </c>
      <c r="AI2571" s="257">
        <v>7.7432919999999997E-5</v>
      </c>
      <c r="AJ2571" s="257">
        <v>4.0217372000000002E-6</v>
      </c>
      <c r="AK2571" s="257">
        <v>1.5360536000000002E-5</v>
      </c>
      <c r="AL2571" s="257">
        <v>5.7055681999999995E-7</v>
      </c>
      <c r="AM2571" s="257">
        <v>2.9960427E-9</v>
      </c>
      <c r="AN2571" s="257">
        <v>1.0532715E-4</v>
      </c>
      <c r="AO2571" s="257">
        <v>8.9173260999999995E-5</v>
      </c>
      <c r="AP2571" s="257">
        <v>5.1487378999999999E-4</v>
      </c>
      <c r="AQ2571" s="257">
        <v>3.1932472999999998E-6</v>
      </c>
      <c r="AR2571" s="257">
        <v>1.8762732000000001E-2</v>
      </c>
      <c r="AT2571" s="193"/>
      <c r="AU2571" s="193"/>
      <c r="AV2571" s="193"/>
      <c r="AW2571" s="193"/>
      <c r="AX2571" s="193"/>
      <c r="AY2571" s="193"/>
      <c r="AZ2571" s="193"/>
      <c r="BA2571" s="193"/>
      <c r="BB2571" s="193"/>
      <c r="BC2571" s="193"/>
      <c r="BD2571" s="193"/>
      <c r="BE2571" s="315"/>
      <c r="BF2571" s="315"/>
      <c r="BG2571" s="315"/>
      <c r="BH2571" s="315"/>
      <c r="BI2571" s="315"/>
      <c r="BJ2571" s="315"/>
      <c r="BK2571" s="315"/>
    </row>
    <row r="2572" spans="1:63" x14ac:dyDescent="0.25">
      <c r="A2572" s="3"/>
      <c r="B2572" s="3" t="s">
        <v>5770</v>
      </c>
      <c r="C2572" s="48" t="s">
        <v>6697</v>
      </c>
      <c r="D2572" s="223">
        <v>1.4705375999999999</v>
      </c>
      <c r="E2572" s="223">
        <v>7.6349561999999996E-2</v>
      </c>
      <c r="F2572" s="223">
        <v>4.8295892E-2</v>
      </c>
      <c r="G2572" s="223">
        <v>5.4400909999999995E-4</v>
      </c>
      <c r="H2572" s="223">
        <v>2.7546195000000001E-4</v>
      </c>
      <c r="I2572" s="223">
        <v>4.5881482999999999E-3</v>
      </c>
      <c r="J2572" s="223">
        <v>1.7910525E-3</v>
      </c>
      <c r="K2572" s="223">
        <v>1.8480666000000001E-5</v>
      </c>
      <c r="L2572" s="223">
        <v>1.0029856000000001E-3</v>
      </c>
      <c r="M2572" s="223">
        <v>4.9679991999999999E-2</v>
      </c>
      <c r="N2572" s="223">
        <v>-5.2007999999999999E-2</v>
      </c>
      <c r="O2572" s="223">
        <v>1.34</v>
      </c>
      <c r="P2572" s="227">
        <f t="shared" si="505"/>
        <v>0.56555231111111104</v>
      </c>
      <c r="Q2572" s="238">
        <v>10.349819999999999</v>
      </c>
      <c r="R2572" s="117">
        <v>7.4988653000000003</v>
      </c>
      <c r="S2572" s="117">
        <v>2.4462619999999999</v>
      </c>
      <c r="T2572" s="117">
        <v>6.3176270999999999E-6</v>
      </c>
      <c r="U2572" s="117">
        <v>8.2201947999999997E-2</v>
      </c>
      <c r="V2572" s="117">
        <v>4.5906587999999998E-2</v>
      </c>
      <c r="W2572" s="117">
        <v>0.27657762000000002</v>
      </c>
      <c r="X2572" s="257">
        <f t="shared" si="506"/>
        <v>5.5846125515662703E-2</v>
      </c>
      <c r="Y2572" s="257">
        <f t="shared" si="507"/>
        <v>2.6013032321300002E-2</v>
      </c>
      <c r="Z2572" s="257">
        <f t="shared" si="508"/>
        <v>1.1067167947062704E-2</v>
      </c>
      <c r="AA2572" s="257">
        <f t="shared" si="509"/>
        <v>1.8765925247299999E-2</v>
      </c>
      <c r="AB2572" s="257">
        <v>1.5676450000000001E-2</v>
      </c>
      <c r="AC2572" s="257">
        <v>2.5766083000000001E-6</v>
      </c>
      <c r="AD2572" s="257">
        <v>6.7077358000000001E-4</v>
      </c>
      <c r="AE2572" s="257">
        <v>3.523683E-6</v>
      </c>
      <c r="AF2572" s="257">
        <v>9.5815115000000006E-3</v>
      </c>
      <c r="AG2572" s="257">
        <v>7.8196949999999993E-5</v>
      </c>
      <c r="AH2572" s="257">
        <v>1.0260405E-2</v>
      </c>
      <c r="AI2572" s="257">
        <v>7.7432919999999997E-5</v>
      </c>
      <c r="AJ2572" s="257">
        <v>4.0217372000000002E-6</v>
      </c>
      <c r="AK2572" s="257">
        <v>1.5360536000000002E-5</v>
      </c>
      <c r="AL2572" s="257">
        <v>5.7055681999999995E-7</v>
      </c>
      <c r="AM2572" s="257">
        <v>2.9960427E-9</v>
      </c>
      <c r="AN2572" s="257">
        <v>1.0532715E-4</v>
      </c>
      <c r="AO2572" s="257">
        <v>8.9173260999999995E-5</v>
      </c>
      <c r="AP2572" s="257">
        <v>5.1487378999999999E-4</v>
      </c>
      <c r="AQ2572" s="257">
        <v>3.1932472999999998E-6</v>
      </c>
      <c r="AR2572" s="257">
        <v>1.8762732000000001E-2</v>
      </c>
      <c r="AT2572" s="193"/>
      <c r="AU2572" s="193"/>
      <c r="AV2572" s="193"/>
      <c r="AW2572" s="193"/>
      <c r="AX2572" s="193"/>
      <c r="AY2572" s="193"/>
      <c r="AZ2572" s="193"/>
      <c r="BA2572" s="193"/>
      <c r="BB2572" s="193"/>
      <c r="BC2572" s="193"/>
      <c r="BD2572" s="193"/>
      <c r="BE2572" s="315"/>
      <c r="BF2572" s="315"/>
      <c r="BG2572" s="315"/>
      <c r="BH2572" s="315"/>
      <c r="BI2572" s="315"/>
      <c r="BJ2572" s="315"/>
      <c r="BK2572" s="315"/>
    </row>
    <row r="2573" spans="1:63" x14ac:dyDescent="0.25">
      <c r="A2573" s="3"/>
      <c r="B2573" s="3" t="s">
        <v>5770</v>
      </c>
      <c r="C2573" s="48" t="s">
        <v>6698</v>
      </c>
      <c r="D2573" s="223">
        <v>6.8406935999999998</v>
      </c>
      <c r="E2573" s="223">
        <v>7.6392958999999996E-2</v>
      </c>
      <c r="F2573" s="223">
        <v>4.8349746999999998E-2</v>
      </c>
      <c r="G2573" s="223">
        <v>5.4473453E-4</v>
      </c>
      <c r="H2573" s="223">
        <v>2.7571657999999997E-4</v>
      </c>
      <c r="I2573" s="223">
        <v>4.5917444000000002E-3</v>
      </c>
      <c r="J2573" s="223">
        <v>1.7919812000000001E-3</v>
      </c>
      <c r="K2573" s="223">
        <v>1.8495962999999999E-5</v>
      </c>
      <c r="L2573" s="223">
        <v>1.0037548E-3</v>
      </c>
      <c r="M2573" s="223">
        <v>4.9732492000000003E-2</v>
      </c>
      <c r="N2573" s="223">
        <v>-5.2007999999999999E-2</v>
      </c>
      <c r="O2573" s="223">
        <v>6.71</v>
      </c>
      <c r="P2573" s="227">
        <f t="shared" si="505"/>
        <v>0.56587377037037034</v>
      </c>
      <c r="Q2573" s="238">
        <v>10.35491</v>
      </c>
      <c r="R2573" s="117">
        <v>7.5034524999999999</v>
      </c>
      <c r="S2573" s="117">
        <v>2.4466928000000001</v>
      </c>
      <c r="T2573" s="117">
        <v>6.3232479000000004E-6</v>
      </c>
      <c r="U2573" s="117">
        <v>8.2216995000000001E-2</v>
      </c>
      <c r="V2573" s="117">
        <v>4.5914663000000001E-2</v>
      </c>
      <c r="W2573" s="117">
        <v>0.27662691</v>
      </c>
      <c r="X2573" s="257">
        <f t="shared" si="506"/>
        <v>5.5884139348964704E-2</v>
      </c>
      <c r="Y2573" s="257">
        <f t="shared" si="507"/>
        <v>2.6033056966300001E-2</v>
      </c>
      <c r="Z2573" s="257">
        <f t="shared" si="508"/>
        <v>1.1073685888264701E-2</v>
      </c>
      <c r="AA2573" s="257">
        <f t="shared" si="509"/>
        <v>1.8777396494400002E-2</v>
      </c>
      <c r="AB2573" s="257">
        <v>1.5685359999999999E-2</v>
      </c>
      <c r="AC2573" s="257">
        <v>2.5785117000000001E-6</v>
      </c>
      <c r="AD2573" s="257">
        <v>6.7140281E-4</v>
      </c>
      <c r="AE2573" s="257">
        <v>3.5275255999999998E-6</v>
      </c>
      <c r="AF2573" s="257">
        <v>9.5919773999999999E-3</v>
      </c>
      <c r="AG2573" s="257">
        <v>7.8210718999999998E-5</v>
      </c>
      <c r="AH2573" s="257">
        <v>1.0266238E-2</v>
      </c>
      <c r="AI2573" s="257">
        <v>7.7519732999999999E-5</v>
      </c>
      <c r="AJ2573" s="257">
        <v>4.0273739000000004E-6</v>
      </c>
      <c r="AK2573" s="257">
        <v>1.5369093999999999E-5</v>
      </c>
      <c r="AL2573" s="257">
        <v>5.7112799999999995E-7</v>
      </c>
      <c r="AM2573" s="257">
        <v>2.9993647000000001E-9</v>
      </c>
      <c r="AN2573" s="257">
        <v>1.0535037E-4</v>
      </c>
      <c r="AO2573" s="257">
        <v>8.9240869999999999E-5</v>
      </c>
      <c r="AP2573" s="257">
        <v>5.1536631999999998E-4</v>
      </c>
      <c r="AQ2573" s="257">
        <v>3.1954944000000002E-6</v>
      </c>
      <c r="AR2573" s="257">
        <v>1.8774201000000001E-2</v>
      </c>
      <c r="AT2573" s="193"/>
      <c r="AU2573" s="193"/>
      <c r="AV2573" s="193"/>
      <c r="AW2573" s="193"/>
      <c r="AX2573" s="193"/>
      <c r="AY2573" s="193"/>
      <c r="AZ2573" s="193"/>
      <c r="BA2573" s="193"/>
      <c r="BB2573" s="193"/>
      <c r="BC2573" s="193"/>
      <c r="BD2573" s="193"/>
      <c r="BE2573" s="315"/>
      <c r="BF2573" s="315"/>
      <c r="BG2573" s="315"/>
      <c r="BH2573" s="315"/>
      <c r="BI2573" s="315"/>
      <c r="BJ2573" s="315"/>
      <c r="BK2573" s="315"/>
    </row>
    <row r="2574" spans="1:63" x14ac:dyDescent="0.25">
      <c r="A2574" s="3"/>
      <c r="B2574" s="3" t="s">
        <v>5770</v>
      </c>
      <c r="C2574" s="48" t="s">
        <v>2220</v>
      </c>
      <c r="D2574" s="223">
        <v>0.25140119999999999</v>
      </c>
      <c r="E2574" s="223">
        <v>9.8085357999999997E-2</v>
      </c>
      <c r="F2574" s="223">
        <v>7.3496885999999997E-2</v>
      </c>
      <c r="G2574" s="223">
        <v>1.290521E-3</v>
      </c>
      <c r="H2574" s="223">
        <v>5.0601499E-4</v>
      </c>
      <c r="I2574" s="223">
        <v>4.5070240000000001E-3</v>
      </c>
      <c r="J2574" s="223">
        <v>2.8028233E-3</v>
      </c>
      <c r="K2574" s="223">
        <v>2.9316845999999999E-5</v>
      </c>
      <c r="L2574" s="223">
        <v>1.3546684E-3</v>
      </c>
      <c r="M2574" s="223">
        <v>6.9328582999999999E-2</v>
      </c>
      <c r="N2574" s="223">
        <v>0</v>
      </c>
      <c r="O2574" s="223">
        <v>0</v>
      </c>
      <c r="P2574" s="227">
        <f t="shared" si="505"/>
        <v>0.72655820740740729</v>
      </c>
      <c r="Q2574" s="238">
        <v>9.7922501999999998</v>
      </c>
      <c r="R2574" s="117">
        <v>10.969403</v>
      </c>
      <c r="S2574" s="117">
        <v>-1.0134696000000001</v>
      </c>
      <c r="T2574" s="117">
        <v>1.6453011999999999E-5</v>
      </c>
      <c r="U2574" s="117">
        <v>-3.2385584000000002E-2</v>
      </c>
      <c r="V2574" s="117">
        <v>-1.9108417999999999E-2</v>
      </c>
      <c r="W2574" s="117">
        <v>-0.11220529999999999</v>
      </c>
      <c r="X2574" s="257">
        <f t="shared" si="506"/>
        <v>7.7576698462237303E-2</v>
      </c>
      <c r="Y2574" s="257">
        <f t="shared" si="507"/>
        <v>3.5329634950200001E-2</v>
      </c>
      <c r="Z2574" s="257">
        <f t="shared" si="508"/>
        <v>1.4835367443737299E-2</v>
      </c>
      <c r="AA2574" s="257">
        <f t="shared" si="509"/>
        <v>2.74116960683E-2</v>
      </c>
      <c r="AB2574" s="257">
        <v>2.0140267E-2</v>
      </c>
      <c r="AC2574" s="257">
        <v>5.3707599000000001E-6</v>
      </c>
      <c r="AD2574" s="257">
        <v>9.7906929000000009E-4</v>
      </c>
      <c r="AE2574" s="257">
        <v>5.4754043000000001E-6</v>
      </c>
      <c r="AF2574" s="257">
        <v>1.4231857000000001E-2</v>
      </c>
      <c r="AG2574" s="257">
        <v>-3.2404504000000002E-5</v>
      </c>
      <c r="AH2574" s="257">
        <v>1.3182409000000001E-2</v>
      </c>
      <c r="AI2574" s="257">
        <v>1.1841097E-4</v>
      </c>
      <c r="AJ2574" s="257">
        <v>8.9720807999999998E-6</v>
      </c>
      <c r="AK2574" s="257">
        <v>6.0862778999999999E-5</v>
      </c>
      <c r="AL2574" s="257">
        <v>9.3929179999999995E-7</v>
      </c>
      <c r="AM2574" s="257">
        <v>7.0371373000000003E-9</v>
      </c>
      <c r="AN2574" s="257">
        <v>-3.0985931000000002E-5</v>
      </c>
      <c r="AO2574" s="257">
        <v>9.2459516000000002E-5</v>
      </c>
      <c r="AP2574" s="257">
        <v>1.4022927000000001E-3</v>
      </c>
      <c r="AQ2574" s="257">
        <v>3.6320683000000001E-6</v>
      </c>
      <c r="AR2574" s="257">
        <v>2.7408063999999999E-2</v>
      </c>
      <c r="AT2574" s="193"/>
      <c r="AU2574" s="193"/>
      <c r="AV2574" s="193"/>
      <c r="AW2574" s="193"/>
      <c r="AX2574" s="193"/>
      <c r="AY2574" s="193"/>
      <c r="AZ2574" s="193"/>
      <c r="BA2574" s="193"/>
      <c r="BB2574" s="193"/>
      <c r="BC2574" s="193"/>
      <c r="BD2574" s="193"/>
      <c r="BE2574" s="315"/>
      <c r="BF2574" s="315"/>
      <c r="BG2574" s="315"/>
      <c r="BH2574" s="315"/>
      <c r="BI2574" s="315"/>
      <c r="BJ2574" s="315"/>
      <c r="BK2574" s="315"/>
    </row>
    <row r="2575" spans="1:63" x14ac:dyDescent="0.25">
      <c r="A2575" s="3"/>
      <c r="B2575" s="3" t="s">
        <v>5770</v>
      </c>
      <c r="C2575" s="48" t="s">
        <v>2221</v>
      </c>
      <c r="D2575" s="223">
        <v>3.9012999E-2</v>
      </c>
      <c r="E2575" s="223">
        <v>5.1692331000000001E-2</v>
      </c>
      <c r="F2575" s="223">
        <v>1.4517825999999999E-2</v>
      </c>
      <c r="G2575" s="223">
        <v>8.4504042999999994E-5</v>
      </c>
      <c r="H2575" s="223">
        <v>1.2697916999999999E-4</v>
      </c>
      <c r="I2575" s="223">
        <v>2.4045450000000001E-3</v>
      </c>
      <c r="J2575" s="223">
        <v>1.4722657E-3</v>
      </c>
      <c r="K2575" s="223">
        <v>8.8996026000000004E-6</v>
      </c>
      <c r="L2575" s="223">
        <v>5.1864803999999997E-4</v>
      </c>
      <c r="M2575" s="223">
        <v>2.0195000000000001E-2</v>
      </c>
      <c r="N2575" s="223">
        <v>-5.2007999999999999E-2</v>
      </c>
      <c r="O2575" s="223">
        <v>0</v>
      </c>
      <c r="P2575" s="227">
        <f t="shared" si="505"/>
        <v>0.38290615555555552</v>
      </c>
      <c r="Q2575" s="238">
        <v>7.4203714999999999</v>
      </c>
      <c r="R2575" s="117">
        <v>4.8909687999999996</v>
      </c>
      <c r="S2575" s="117">
        <v>2.1709252000000001</v>
      </c>
      <c r="T2575" s="117">
        <v>3.0729772999999999E-6</v>
      </c>
      <c r="U2575" s="117">
        <v>7.2592544999999994E-2</v>
      </c>
      <c r="V2575" s="117">
        <v>4.0731748999999998E-2</v>
      </c>
      <c r="W2575" s="117">
        <v>0.24515018999999999</v>
      </c>
      <c r="X2575" s="257">
        <f t="shared" si="506"/>
        <v>3.3614788368069054E-2</v>
      </c>
      <c r="Y2575" s="257">
        <f t="shared" si="507"/>
        <v>1.4026210058899998E-2</v>
      </c>
      <c r="Z2575" s="257">
        <f t="shared" si="508"/>
        <v>7.3444097596690504E-3</v>
      </c>
      <c r="AA2575" s="257">
        <f t="shared" si="509"/>
        <v>1.2244168549500001E-2</v>
      </c>
      <c r="AB2575" s="257">
        <v>1.0613628E-2</v>
      </c>
      <c r="AC2575" s="257">
        <v>1.5456359000000001E-6</v>
      </c>
      <c r="AD2575" s="257">
        <v>2.7247966999999998E-4</v>
      </c>
      <c r="AE2575" s="257">
        <v>1.2011659999999999E-6</v>
      </c>
      <c r="AF2575" s="257">
        <v>3.0679588999999998E-3</v>
      </c>
      <c r="AG2575" s="257">
        <v>6.9396687000000004E-5</v>
      </c>
      <c r="AH2575" s="257">
        <v>6.9466748000000002E-3</v>
      </c>
      <c r="AI2575" s="257">
        <v>2.2782633000000001E-5</v>
      </c>
      <c r="AJ2575" s="257">
        <v>4.1398037000000002E-7</v>
      </c>
      <c r="AK2575" s="257">
        <v>1.0960917E-5</v>
      </c>
      <c r="AL2575" s="257">
        <v>2.1198927000000001E-7</v>
      </c>
      <c r="AM2575" s="257">
        <v>8.9802904999999996E-10</v>
      </c>
      <c r="AN2575" s="257">
        <v>9.0596685999999994E-5</v>
      </c>
      <c r="AO2575" s="257">
        <v>4.6992766000000002E-5</v>
      </c>
      <c r="AP2575" s="257">
        <v>2.2577508999999999E-4</v>
      </c>
      <c r="AQ2575" s="257">
        <v>1.7755495E-6</v>
      </c>
      <c r="AR2575" s="257">
        <v>1.2242393000000001E-2</v>
      </c>
      <c r="AT2575" s="193"/>
      <c r="AU2575" s="193"/>
      <c r="AV2575" s="193"/>
      <c r="AW2575" s="193"/>
      <c r="AX2575" s="193"/>
      <c r="AY2575" s="193"/>
      <c r="AZ2575" s="193"/>
      <c r="BA2575" s="193"/>
      <c r="BB2575" s="193"/>
      <c r="BC2575" s="193"/>
      <c r="BD2575" s="193"/>
      <c r="BE2575" s="315"/>
      <c r="BF2575" s="315"/>
      <c r="BG2575" s="315"/>
      <c r="BH2575" s="315"/>
      <c r="BI2575" s="315"/>
      <c r="BJ2575" s="315"/>
      <c r="BK2575" s="315"/>
    </row>
    <row r="2576" spans="1:63" x14ac:dyDescent="0.25">
      <c r="A2576" s="3"/>
      <c r="B2576" s="3" t="s">
        <v>5770</v>
      </c>
      <c r="C2576" s="48" t="s">
        <v>2222</v>
      </c>
      <c r="D2576" s="223">
        <v>4.9822301999999999E-2</v>
      </c>
      <c r="E2576" s="223">
        <v>5.5558710999999997E-2</v>
      </c>
      <c r="F2576" s="223">
        <v>1.5884964000000001E-2</v>
      </c>
      <c r="G2576" s="223">
        <v>9.8059296999999997E-5</v>
      </c>
      <c r="H2576" s="223">
        <v>1.4555570999999999E-4</v>
      </c>
      <c r="I2576" s="223">
        <v>2.5734758999999999E-3</v>
      </c>
      <c r="J2576" s="223">
        <v>1.7803916000000001E-3</v>
      </c>
      <c r="K2576" s="223">
        <v>9.3023823999999998E-6</v>
      </c>
      <c r="L2576" s="223">
        <v>5.3609271000000004E-4</v>
      </c>
      <c r="M2576" s="223">
        <v>2.5243749999999999E-2</v>
      </c>
      <c r="N2576" s="223">
        <v>-5.2007999999999999E-2</v>
      </c>
      <c r="O2576" s="223">
        <v>0</v>
      </c>
      <c r="P2576" s="227">
        <f t="shared" si="505"/>
        <v>0.41154600740740738</v>
      </c>
      <c r="Q2576" s="238">
        <v>7.8337342999999997</v>
      </c>
      <c r="R2576" s="117">
        <v>5.2979653000000004</v>
      </c>
      <c r="S2576" s="117">
        <v>2.1763097</v>
      </c>
      <c r="T2576" s="117">
        <v>3.5186523000000001E-6</v>
      </c>
      <c r="U2576" s="117">
        <v>7.2789425000000005E-2</v>
      </c>
      <c r="V2576" s="117">
        <v>4.0817770000000003E-2</v>
      </c>
      <c r="W2576" s="117">
        <v>0.24584861</v>
      </c>
      <c r="X2576" s="257">
        <f t="shared" si="506"/>
        <v>3.6318304163484944E-2</v>
      </c>
      <c r="Y2576" s="257">
        <f t="shared" si="507"/>
        <v>1.51531418146E-2</v>
      </c>
      <c r="Z2576" s="257">
        <f t="shared" si="508"/>
        <v>7.90361470368494E-3</v>
      </c>
      <c r="AA2576" s="257">
        <f t="shared" si="509"/>
        <v>1.3261547645200001E-2</v>
      </c>
      <c r="AB2576" s="257">
        <v>1.1407518E-2</v>
      </c>
      <c r="AC2576" s="257">
        <v>1.7696763E-6</v>
      </c>
      <c r="AD2576" s="257">
        <v>2.8453723000000002E-4</v>
      </c>
      <c r="AE2576" s="257">
        <v>1.3932402999999999E-6</v>
      </c>
      <c r="AF2576" s="257">
        <v>3.3883543000000002E-3</v>
      </c>
      <c r="AG2576" s="257">
        <v>6.9569368000000004E-5</v>
      </c>
      <c r="AH2576" s="257">
        <v>7.4662829000000002E-3</v>
      </c>
      <c r="AI2576" s="257">
        <v>2.4770527999999999E-5</v>
      </c>
      <c r="AJ2576" s="257">
        <v>4.7901093999999997E-7</v>
      </c>
      <c r="AK2576" s="257">
        <v>1.2222661000000001E-5</v>
      </c>
      <c r="AL2576" s="257">
        <v>2.2614299999999999E-7</v>
      </c>
      <c r="AM2576" s="257">
        <v>9.6674494E-10</v>
      </c>
      <c r="AN2576" s="257">
        <v>9.1012067000000005E-5</v>
      </c>
      <c r="AO2576" s="257">
        <v>4.8951476999999998E-5</v>
      </c>
      <c r="AP2576" s="257">
        <v>2.5966895000000001E-4</v>
      </c>
      <c r="AQ2576" s="257">
        <v>1.8236452000000001E-6</v>
      </c>
      <c r="AR2576" s="257">
        <v>1.3259724000000001E-2</v>
      </c>
      <c r="AT2576" s="193"/>
      <c r="AU2576" s="193"/>
      <c r="AV2576" s="193"/>
      <c r="AW2576" s="193"/>
      <c r="AX2576" s="193"/>
      <c r="AY2576" s="193"/>
      <c r="AZ2576" s="193"/>
      <c r="BA2576" s="193"/>
      <c r="BB2576" s="193"/>
      <c r="BC2576" s="193"/>
      <c r="BD2576" s="193"/>
      <c r="BE2576" s="315"/>
      <c r="BF2576" s="315"/>
      <c r="BG2576" s="315"/>
      <c r="BH2576" s="315"/>
      <c r="BI2576" s="315"/>
      <c r="BJ2576" s="315"/>
      <c r="BK2576" s="315"/>
    </row>
    <row r="2577" spans="1:63" x14ac:dyDescent="0.25">
      <c r="A2577" s="136">
        <v>1</v>
      </c>
      <c r="B2577" s="3" t="s">
        <v>5770</v>
      </c>
      <c r="C2577" s="48" t="s">
        <v>2223</v>
      </c>
      <c r="D2577" s="223">
        <v>6.6987640000000001E-2</v>
      </c>
      <c r="E2577" s="223">
        <v>4.0729524000000003E-2</v>
      </c>
      <c r="F2577" s="223">
        <v>1.1298150999999999E-2</v>
      </c>
      <c r="G2577" s="223">
        <v>4.1779281000000002E-4</v>
      </c>
      <c r="H2577" s="223">
        <v>1.9640582999999999E-4</v>
      </c>
      <c r="I2577" s="223">
        <v>3.8503369999999998E-4</v>
      </c>
      <c r="J2577" s="223">
        <v>1.6566414000000001E-3</v>
      </c>
      <c r="K2577" s="223">
        <v>1.0061991999999999E-5</v>
      </c>
      <c r="L2577" s="223">
        <v>4.2582128999999998E-4</v>
      </c>
      <c r="M2577" s="223">
        <v>1.1868208E-2</v>
      </c>
      <c r="N2577" s="223">
        <v>0</v>
      </c>
      <c r="O2577" s="223">
        <v>0</v>
      </c>
      <c r="P2577" s="227">
        <f t="shared" si="505"/>
        <v>0.3017001777777778</v>
      </c>
      <c r="Q2577" s="238">
        <v>3.1168461999999999</v>
      </c>
      <c r="R2577" s="117">
        <v>4.8858195999999996</v>
      </c>
      <c r="S2577" s="117">
        <v>-1.5200659000000001</v>
      </c>
      <c r="T2577" s="117">
        <v>8.8458520999999998E-6</v>
      </c>
      <c r="U2577" s="117">
        <v>-5.0118349999999999E-2</v>
      </c>
      <c r="V2577" s="117">
        <v>-2.8608082E-2</v>
      </c>
      <c r="W2577" s="117">
        <v>-0.17018991</v>
      </c>
      <c r="X2577" s="257">
        <f t="shared" si="506"/>
        <v>2.9166005830962901E-2</v>
      </c>
      <c r="Y2577" s="257">
        <f t="shared" si="507"/>
        <v>1.0733759601299998E-2</v>
      </c>
      <c r="Z2577" s="257">
        <f t="shared" si="508"/>
        <v>6.2325165923629005E-3</v>
      </c>
      <c r="AA2577" s="257">
        <f t="shared" si="509"/>
        <v>1.21997296373E-2</v>
      </c>
      <c r="AB2577" s="257">
        <v>8.3634442999999999E-3</v>
      </c>
      <c r="AC2577" s="257">
        <v>2.8389092E-6</v>
      </c>
      <c r="AD2577" s="257">
        <v>2.2031979999999999E-4</v>
      </c>
      <c r="AE2577" s="257">
        <v>1.0917510999999999E-6</v>
      </c>
      <c r="AF2577" s="257">
        <v>2.1946613999999998E-3</v>
      </c>
      <c r="AG2577" s="257">
        <v>-4.8596559000000003E-5</v>
      </c>
      <c r="AH2577" s="257">
        <v>5.4742167000000003E-3</v>
      </c>
      <c r="AI2577" s="257">
        <v>1.798668E-5</v>
      </c>
      <c r="AJ2577" s="257">
        <v>2.3271671E-6</v>
      </c>
      <c r="AK2577" s="257">
        <v>4.3966681000000002E-5</v>
      </c>
      <c r="AL2577" s="257">
        <v>2.5159879000000001E-7</v>
      </c>
      <c r="AM2577" s="257">
        <v>2.8254728999999999E-9</v>
      </c>
      <c r="AN2577" s="257">
        <v>-5.8448781000000003E-5</v>
      </c>
      <c r="AO2577" s="257">
        <v>1.1333301E-5</v>
      </c>
      <c r="AP2577" s="257">
        <v>7.4088042000000002E-4</v>
      </c>
      <c r="AQ2577" s="257">
        <v>9.2163729999999999E-7</v>
      </c>
      <c r="AR2577" s="257">
        <v>1.2198808E-2</v>
      </c>
      <c r="AT2577" s="193"/>
      <c r="AU2577" s="193"/>
      <c r="AV2577" s="193"/>
      <c r="AW2577" s="193"/>
      <c r="AX2577" s="193"/>
      <c r="AY2577" s="193"/>
      <c r="AZ2577" s="193"/>
      <c r="BA2577" s="193"/>
      <c r="BB2577" s="193"/>
      <c r="BC2577" s="193"/>
      <c r="BD2577" s="193"/>
      <c r="BE2577" s="315"/>
      <c r="BF2577" s="315"/>
      <c r="BG2577" s="315"/>
      <c r="BH2577" s="315"/>
      <c r="BI2577" s="315"/>
      <c r="BJ2577" s="315"/>
      <c r="BK2577" s="315"/>
    </row>
    <row r="2578" spans="1:63" x14ac:dyDescent="0.25">
      <c r="A2578" s="3"/>
      <c r="B2578" s="3" t="s">
        <v>5770</v>
      </c>
      <c r="C2578" s="48" t="s">
        <v>2224</v>
      </c>
      <c r="D2578" s="223">
        <v>3.3606717000000001E-2</v>
      </c>
      <c r="E2578" s="223">
        <v>4.7407592999999998E-2</v>
      </c>
      <c r="F2578" s="223">
        <v>2.0293874999999999E-2</v>
      </c>
      <c r="G2578" s="223">
        <v>1.7802485999999999E-4</v>
      </c>
      <c r="H2578" s="223">
        <v>1.1512521999999999E-4</v>
      </c>
      <c r="I2578" s="223">
        <v>2.5392093999999999E-3</v>
      </c>
      <c r="J2578" s="223">
        <v>6.5182030999999996E-4</v>
      </c>
      <c r="K2578" s="223">
        <v>1.0493523999999999E-5</v>
      </c>
      <c r="L2578" s="223">
        <v>6.0786686999999998E-4</v>
      </c>
      <c r="M2578" s="223">
        <v>1.3810708E-2</v>
      </c>
      <c r="N2578" s="223">
        <v>-5.2007999999999999E-2</v>
      </c>
      <c r="O2578" s="223">
        <v>0</v>
      </c>
      <c r="P2578" s="227">
        <f t="shared" si="505"/>
        <v>0.3511673555555555</v>
      </c>
      <c r="Q2578" s="238">
        <v>7.0476155</v>
      </c>
      <c r="R2578" s="117">
        <v>4.443524</v>
      </c>
      <c r="S2578" s="117">
        <v>2.2350772000000001</v>
      </c>
      <c r="T2578" s="117">
        <v>2.6961662999999998E-6</v>
      </c>
      <c r="U2578" s="117">
        <v>7.4804941E-2</v>
      </c>
      <c r="V2578" s="117">
        <v>4.1982443000000001E-2</v>
      </c>
      <c r="W2578" s="117">
        <v>0.25222419000000001</v>
      </c>
      <c r="X2578" s="257">
        <f t="shared" si="506"/>
        <v>3.2070628056719702E-2</v>
      </c>
      <c r="Y2578" s="257">
        <f t="shared" si="507"/>
        <v>1.41739156665E-2</v>
      </c>
      <c r="Z2578" s="257">
        <f t="shared" si="508"/>
        <v>6.7702358982196995E-3</v>
      </c>
      <c r="AA2578" s="257">
        <f t="shared" si="509"/>
        <v>1.1126476492000001E-2</v>
      </c>
      <c r="AB2578" s="257">
        <v>9.7338106999999997E-3</v>
      </c>
      <c r="AC2578" s="257">
        <v>1.1816091E-6</v>
      </c>
      <c r="AD2578" s="257">
        <v>3.5262961999999999E-4</v>
      </c>
      <c r="AE2578" s="257">
        <v>1.3076574E-6</v>
      </c>
      <c r="AF2578" s="257">
        <v>4.0135407000000001E-3</v>
      </c>
      <c r="AG2578" s="257">
        <v>7.1445380000000004E-5</v>
      </c>
      <c r="AH2578" s="257">
        <v>6.3708465000000001E-3</v>
      </c>
      <c r="AI2578" s="257">
        <v>3.2791786999999998E-5</v>
      </c>
      <c r="AJ2578" s="257">
        <v>1.2709387E-6</v>
      </c>
      <c r="AK2578" s="257">
        <v>8.5015504999999996E-6</v>
      </c>
      <c r="AL2578" s="257">
        <v>2.7436821999999999E-7</v>
      </c>
      <c r="AM2578" s="257">
        <v>1.3047997E-9</v>
      </c>
      <c r="AN2578" s="257">
        <v>9.3651499999999996E-5</v>
      </c>
      <c r="AO2578" s="257">
        <v>5.3460279000000003E-5</v>
      </c>
      <c r="AP2578" s="257">
        <v>2.0943766999999999E-4</v>
      </c>
      <c r="AQ2578" s="257">
        <v>2.0454919999999999E-6</v>
      </c>
      <c r="AR2578" s="257">
        <v>1.1124431000000001E-2</v>
      </c>
      <c r="AT2578" s="193"/>
      <c r="AU2578" s="193"/>
      <c r="AV2578" s="193"/>
      <c r="AW2578" s="193"/>
      <c r="AX2578" s="193"/>
      <c r="AY2578" s="193"/>
      <c r="AZ2578" s="193"/>
      <c r="BA2578" s="193"/>
      <c r="BB2578" s="193"/>
      <c r="BC2578" s="193"/>
      <c r="BD2578" s="193"/>
      <c r="BE2578" s="315"/>
      <c r="BF2578" s="315"/>
      <c r="BG2578" s="315"/>
      <c r="BH2578" s="315"/>
      <c r="BI2578" s="315"/>
      <c r="BJ2578" s="315"/>
      <c r="BK2578" s="315"/>
    </row>
    <row r="2579" spans="1:63" x14ac:dyDescent="0.25">
      <c r="A2579" s="57" t="s">
        <v>555</v>
      </c>
      <c r="B2579" s="57"/>
      <c r="C2579" s="74"/>
      <c r="D2579" s="199"/>
      <c r="E2579" s="199"/>
      <c r="F2579" s="199"/>
      <c r="G2579" s="199"/>
      <c r="H2579" s="199"/>
      <c r="I2579" s="199"/>
      <c r="J2579" s="199"/>
      <c r="K2579" s="199"/>
      <c r="L2579" s="199"/>
      <c r="M2579" s="199"/>
      <c r="N2579" s="199"/>
      <c r="O2579" s="199"/>
      <c r="P2579" s="195"/>
      <c r="Q2579" s="239"/>
      <c r="R2579" s="97"/>
      <c r="S2579" s="97"/>
      <c r="T2579" s="97"/>
      <c r="U2579" s="97"/>
      <c r="V2579" s="97"/>
      <c r="W2579" s="97"/>
      <c r="X2579" s="259"/>
      <c r="Y2579" s="259"/>
      <c r="Z2579" s="259"/>
      <c r="AA2579" s="259"/>
      <c r="AB2579" s="259"/>
      <c r="AC2579" s="259"/>
      <c r="AD2579" s="259"/>
      <c r="AE2579" s="258"/>
      <c r="AF2579" s="258"/>
      <c r="AG2579" s="258"/>
      <c r="AH2579" s="258"/>
      <c r="AI2579" s="258"/>
      <c r="AJ2579" s="258"/>
      <c r="AK2579" s="258"/>
      <c r="AL2579" s="258"/>
      <c r="AM2579" s="258"/>
      <c r="AN2579" s="258"/>
      <c r="AO2579" s="258"/>
      <c r="AP2579" s="258"/>
      <c r="AQ2579" s="258"/>
      <c r="AR2579" s="258"/>
      <c r="AT2579" s="193"/>
      <c r="AU2579" s="193"/>
      <c r="AV2579" s="193"/>
      <c r="AW2579" s="193"/>
      <c r="AX2579" s="193"/>
      <c r="AY2579" s="193"/>
      <c r="AZ2579" s="193"/>
      <c r="BA2579" s="193"/>
      <c r="BB2579" s="193"/>
      <c r="BC2579" s="193"/>
      <c r="BD2579" s="193"/>
      <c r="BE2579" s="315"/>
      <c r="BF2579" s="315"/>
      <c r="BG2579" s="315"/>
      <c r="BH2579" s="315"/>
      <c r="BI2579" s="315"/>
      <c r="BJ2579" s="315"/>
      <c r="BK2579" s="315"/>
    </row>
    <row r="2580" spans="1:63" x14ac:dyDescent="0.25">
      <c r="A2580" s="3"/>
      <c r="B2580" s="3" t="s">
        <v>5770</v>
      </c>
      <c r="C2580" s="48" t="s">
        <v>2225</v>
      </c>
      <c r="D2580" s="223">
        <v>0.15363207000000001</v>
      </c>
      <c r="E2580" s="223">
        <v>8.3517940999999998E-2</v>
      </c>
      <c r="F2580" s="223">
        <v>5.4218149E-2</v>
      </c>
      <c r="G2580" s="223">
        <v>6.1957129E-4</v>
      </c>
      <c r="H2580" s="223">
        <v>3.1396066999999999E-4</v>
      </c>
      <c r="I2580" s="223">
        <v>5.0508979000000002E-3</v>
      </c>
      <c r="J2580" s="223">
        <v>2.1397870000000002E-3</v>
      </c>
      <c r="K2580" s="223">
        <v>2.0175372999999999E-5</v>
      </c>
      <c r="L2580" s="223">
        <v>1.0857626999999999E-3</v>
      </c>
      <c r="M2580" s="223">
        <v>5.8673824999999999E-2</v>
      </c>
      <c r="N2580" s="223">
        <v>-5.2007999999999999E-2</v>
      </c>
      <c r="O2580" s="223">
        <v>0</v>
      </c>
      <c r="P2580" s="227">
        <f t="shared" ref="P2580:P2619" si="510">E2580/0.135</f>
        <v>0.61865141481481478</v>
      </c>
      <c r="Q2580" s="238">
        <v>11.155854</v>
      </c>
      <c r="R2580" s="117">
        <v>8.2551167000000003</v>
      </c>
      <c r="S2580" s="117">
        <v>2.4888233999999998</v>
      </c>
      <c r="T2580" s="117">
        <v>7.1983217999999996E-6</v>
      </c>
      <c r="U2580" s="117">
        <v>8.3696247000000001E-2</v>
      </c>
      <c r="V2580" s="117">
        <v>4.6691455E-2</v>
      </c>
      <c r="W2580" s="117">
        <v>0.28151880000000001</v>
      </c>
      <c r="X2580" s="257">
        <f t="shared" ref="X2580:X2619" si="511">SUM(Y2580:AA2580)</f>
        <v>6.1533085566365602E-2</v>
      </c>
      <c r="Y2580" s="257">
        <f t="shared" ref="Y2580:Y2619" si="512">SUM(AB2580:AG2580)</f>
        <v>2.87512628213E-2</v>
      </c>
      <c r="Z2580" s="257">
        <f t="shared" ref="Z2580:Z2619" si="513">SUM(AH2580:AP2580)</f>
        <v>1.2125108144465598E-2</v>
      </c>
      <c r="AA2580" s="257">
        <f t="shared" ref="AA2580:AA2619" si="514">SUM(AQ2580:AR2580)</f>
        <v>2.06567146006E-2</v>
      </c>
      <c r="AB2580" s="257">
        <v>1.7148333000000002E-2</v>
      </c>
      <c r="AC2580" s="257">
        <v>2.9382093999999999E-6</v>
      </c>
      <c r="AD2580" s="257">
        <v>7.3657558000000001E-4</v>
      </c>
      <c r="AE2580" s="257">
        <v>4.0281678999999998E-6</v>
      </c>
      <c r="AF2580" s="257">
        <v>1.0779830000000001E-2</v>
      </c>
      <c r="AG2580" s="257">
        <v>7.9557864000000001E-5</v>
      </c>
      <c r="AH2580" s="257">
        <v>1.1223775E-2</v>
      </c>
      <c r="AI2580" s="257">
        <v>8.6792451000000006E-5</v>
      </c>
      <c r="AJ2580" s="257">
        <v>4.5739427999999998E-6</v>
      </c>
      <c r="AK2580" s="257">
        <v>1.7206848000000001E-5</v>
      </c>
      <c r="AL2580" s="257">
        <v>6.3306784999999997E-7</v>
      </c>
      <c r="AM2580" s="257">
        <v>3.3478156E-9</v>
      </c>
      <c r="AN2580" s="257">
        <v>1.0773045E-4</v>
      </c>
      <c r="AO2580" s="257">
        <v>9.6818167000000004E-5</v>
      </c>
      <c r="AP2580" s="257">
        <v>5.8757486999999999E-4</v>
      </c>
      <c r="AQ2580" s="257">
        <v>3.4326006E-6</v>
      </c>
      <c r="AR2580" s="257">
        <v>2.0653281999999999E-2</v>
      </c>
      <c r="AT2580" s="193"/>
      <c r="AU2580" s="193"/>
      <c r="AV2580" s="193"/>
      <c r="AW2580" s="193"/>
      <c r="AX2580" s="193"/>
      <c r="AY2580" s="193"/>
      <c r="AZ2580" s="193"/>
      <c r="BA2580" s="193"/>
      <c r="BB2580" s="193"/>
      <c r="BC2580" s="193"/>
      <c r="BD2580" s="193"/>
      <c r="BE2580" s="315"/>
      <c r="BF2580" s="315"/>
      <c r="BG2580" s="315"/>
      <c r="BH2580" s="315"/>
      <c r="BI2580" s="315"/>
      <c r="BJ2580" s="315"/>
      <c r="BK2580" s="315"/>
    </row>
    <row r="2581" spans="1:63" x14ac:dyDescent="0.25">
      <c r="A2581" s="3"/>
      <c r="B2581" s="3" t="s">
        <v>5770</v>
      </c>
      <c r="C2581" s="48" t="s">
        <v>2226</v>
      </c>
      <c r="D2581" s="223">
        <v>1.1836321000000001</v>
      </c>
      <c r="E2581" s="223">
        <v>8.3517940999999998E-2</v>
      </c>
      <c r="F2581" s="223">
        <v>5.4218149E-2</v>
      </c>
      <c r="G2581" s="223">
        <v>6.1957129E-4</v>
      </c>
      <c r="H2581" s="223">
        <v>3.1396066999999999E-4</v>
      </c>
      <c r="I2581" s="223">
        <v>5.0508979000000002E-3</v>
      </c>
      <c r="J2581" s="223">
        <v>2.1397870000000002E-3</v>
      </c>
      <c r="K2581" s="223">
        <v>2.0175372999999999E-5</v>
      </c>
      <c r="L2581" s="223">
        <v>1.0857626999999999E-3</v>
      </c>
      <c r="M2581" s="223">
        <v>5.8673824999999999E-2</v>
      </c>
      <c r="N2581" s="223">
        <v>-5.2007999999999999E-2</v>
      </c>
      <c r="O2581" s="223">
        <v>1.03</v>
      </c>
      <c r="P2581" s="227">
        <f t="shared" si="510"/>
        <v>0.61865141481481478</v>
      </c>
      <c r="Q2581" s="238">
        <v>11.155854</v>
      </c>
      <c r="R2581" s="117">
        <v>8.2551167000000003</v>
      </c>
      <c r="S2581" s="117">
        <v>2.4888233999999998</v>
      </c>
      <c r="T2581" s="117">
        <v>7.1983217999999996E-6</v>
      </c>
      <c r="U2581" s="117">
        <v>8.3696247000000001E-2</v>
      </c>
      <c r="V2581" s="117">
        <v>4.6691455E-2</v>
      </c>
      <c r="W2581" s="117">
        <v>0.28151880000000001</v>
      </c>
      <c r="X2581" s="257">
        <f t="shared" si="511"/>
        <v>6.1533085566365602E-2</v>
      </c>
      <c r="Y2581" s="257">
        <f t="shared" si="512"/>
        <v>2.87512628213E-2</v>
      </c>
      <c r="Z2581" s="257">
        <f t="shared" si="513"/>
        <v>1.2125108144465598E-2</v>
      </c>
      <c r="AA2581" s="257">
        <f t="shared" si="514"/>
        <v>2.06567146006E-2</v>
      </c>
      <c r="AB2581" s="257">
        <v>1.7148333000000002E-2</v>
      </c>
      <c r="AC2581" s="257">
        <v>2.9382093999999999E-6</v>
      </c>
      <c r="AD2581" s="257">
        <v>7.3657558000000001E-4</v>
      </c>
      <c r="AE2581" s="257">
        <v>4.0281678999999998E-6</v>
      </c>
      <c r="AF2581" s="257">
        <v>1.0779830000000001E-2</v>
      </c>
      <c r="AG2581" s="257">
        <v>7.9557864000000001E-5</v>
      </c>
      <c r="AH2581" s="257">
        <v>1.1223775E-2</v>
      </c>
      <c r="AI2581" s="257">
        <v>8.6792451000000006E-5</v>
      </c>
      <c r="AJ2581" s="257">
        <v>4.5739427999999998E-6</v>
      </c>
      <c r="AK2581" s="257">
        <v>1.7206848000000001E-5</v>
      </c>
      <c r="AL2581" s="257">
        <v>6.3306784999999997E-7</v>
      </c>
      <c r="AM2581" s="257">
        <v>3.3478156E-9</v>
      </c>
      <c r="AN2581" s="257">
        <v>1.0773045E-4</v>
      </c>
      <c r="AO2581" s="257">
        <v>9.6818167000000004E-5</v>
      </c>
      <c r="AP2581" s="257">
        <v>5.8757486999999999E-4</v>
      </c>
      <c r="AQ2581" s="257">
        <v>3.4326006E-6</v>
      </c>
      <c r="AR2581" s="257">
        <v>2.0653281999999999E-2</v>
      </c>
      <c r="AT2581" s="193"/>
      <c r="AU2581" s="193"/>
      <c r="AV2581" s="193"/>
      <c r="AW2581" s="193"/>
      <c r="AX2581" s="193"/>
      <c r="AY2581" s="193"/>
      <c r="AZ2581" s="193"/>
      <c r="BA2581" s="193"/>
      <c r="BB2581" s="193"/>
      <c r="BC2581" s="193"/>
      <c r="BD2581" s="193"/>
      <c r="BE2581" s="315"/>
      <c r="BF2581" s="315"/>
      <c r="BG2581" s="315"/>
      <c r="BH2581" s="315"/>
      <c r="BI2581" s="315"/>
      <c r="BJ2581" s="315"/>
      <c r="BK2581" s="315"/>
    </row>
    <row r="2582" spans="1:63" x14ac:dyDescent="0.25">
      <c r="A2582" s="3"/>
      <c r="B2582" s="3" t="s">
        <v>5770</v>
      </c>
      <c r="C2582" s="48" t="s">
        <v>2227</v>
      </c>
      <c r="D2582" s="223">
        <v>5.3136321000000004</v>
      </c>
      <c r="E2582" s="223">
        <v>8.3517940999999998E-2</v>
      </c>
      <c r="F2582" s="223">
        <v>5.4218149E-2</v>
      </c>
      <c r="G2582" s="223">
        <v>6.1957129E-4</v>
      </c>
      <c r="H2582" s="223">
        <v>3.1396066999999999E-4</v>
      </c>
      <c r="I2582" s="223">
        <v>5.0508979000000002E-3</v>
      </c>
      <c r="J2582" s="223">
        <v>2.1397870000000002E-3</v>
      </c>
      <c r="K2582" s="223">
        <v>2.0175372999999999E-5</v>
      </c>
      <c r="L2582" s="223">
        <v>1.0857626999999999E-3</v>
      </c>
      <c r="M2582" s="223">
        <v>5.8673824999999999E-2</v>
      </c>
      <c r="N2582" s="223">
        <v>-5.2007999999999999E-2</v>
      </c>
      <c r="O2582" s="223">
        <v>5.16</v>
      </c>
      <c r="P2582" s="227">
        <f t="shared" si="510"/>
        <v>0.61865141481481478</v>
      </c>
      <c r="Q2582" s="238">
        <v>11.155854</v>
      </c>
      <c r="R2582" s="117">
        <v>8.2551167000000003</v>
      </c>
      <c r="S2582" s="117">
        <v>2.4888233999999998</v>
      </c>
      <c r="T2582" s="117">
        <v>7.1983217999999996E-6</v>
      </c>
      <c r="U2582" s="117">
        <v>8.3696247000000001E-2</v>
      </c>
      <c r="V2582" s="117">
        <v>4.6691455E-2</v>
      </c>
      <c r="W2582" s="117">
        <v>0.28151880000000001</v>
      </c>
      <c r="X2582" s="257">
        <f t="shared" si="511"/>
        <v>6.1533085566365602E-2</v>
      </c>
      <c r="Y2582" s="257">
        <f t="shared" si="512"/>
        <v>2.87512628213E-2</v>
      </c>
      <c r="Z2582" s="257">
        <f t="shared" si="513"/>
        <v>1.2125108144465598E-2</v>
      </c>
      <c r="AA2582" s="257">
        <f t="shared" si="514"/>
        <v>2.06567146006E-2</v>
      </c>
      <c r="AB2582" s="257">
        <v>1.7148333000000002E-2</v>
      </c>
      <c r="AC2582" s="257">
        <v>2.9382093999999999E-6</v>
      </c>
      <c r="AD2582" s="257">
        <v>7.3657558000000001E-4</v>
      </c>
      <c r="AE2582" s="257">
        <v>4.0281678999999998E-6</v>
      </c>
      <c r="AF2582" s="257">
        <v>1.0779830000000001E-2</v>
      </c>
      <c r="AG2582" s="257">
        <v>7.9557864000000001E-5</v>
      </c>
      <c r="AH2582" s="257">
        <v>1.1223775E-2</v>
      </c>
      <c r="AI2582" s="257">
        <v>8.6792451000000006E-5</v>
      </c>
      <c r="AJ2582" s="257">
        <v>4.5739427999999998E-6</v>
      </c>
      <c r="AK2582" s="257">
        <v>1.7206848000000001E-5</v>
      </c>
      <c r="AL2582" s="257">
        <v>6.3306784999999997E-7</v>
      </c>
      <c r="AM2582" s="257">
        <v>3.3478156E-9</v>
      </c>
      <c r="AN2582" s="257">
        <v>1.0773045E-4</v>
      </c>
      <c r="AO2582" s="257">
        <v>9.6818167000000004E-5</v>
      </c>
      <c r="AP2582" s="257">
        <v>5.8757486999999999E-4</v>
      </c>
      <c r="AQ2582" s="257">
        <v>3.4326006E-6</v>
      </c>
      <c r="AR2582" s="257">
        <v>2.0653281999999999E-2</v>
      </c>
      <c r="AT2582" s="193"/>
      <c r="AU2582" s="193"/>
      <c r="AV2582" s="193"/>
      <c r="AW2582" s="193"/>
      <c r="AX2582" s="193"/>
      <c r="AY2582" s="193"/>
      <c r="AZ2582" s="193"/>
      <c r="BA2582" s="193"/>
      <c r="BB2582" s="193"/>
      <c r="BC2582" s="193"/>
      <c r="BD2582" s="193"/>
      <c r="BE2582" s="315"/>
      <c r="BF2582" s="315"/>
      <c r="BG2582" s="315"/>
      <c r="BH2582" s="315"/>
      <c r="BI2582" s="315"/>
      <c r="BJ2582" s="315"/>
      <c r="BK2582" s="315"/>
    </row>
    <row r="2583" spans="1:63" x14ac:dyDescent="0.25">
      <c r="A2583" s="3"/>
      <c r="B2583" s="3" t="s">
        <v>5770</v>
      </c>
      <c r="C2583" s="48" t="s">
        <v>2228</v>
      </c>
      <c r="D2583" s="223">
        <v>6.7837807999999999E-2</v>
      </c>
      <c r="E2583" s="223">
        <v>6.2002677999999999E-2</v>
      </c>
      <c r="F2583" s="223">
        <v>1.8163525999999999E-2</v>
      </c>
      <c r="G2583" s="223">
        <v>1.2065138999999999E-4</v>
      </c>
      <c r="H2583" s="223">
        <v>1.765166E-4</v>
      </c>
      <c r="I2583" s="223">
        <v>2.8550274000000001E-3</v>
      </c>
      <c r="J2583" s="223">
        <v>2.2939346999999999E-3</v>
      </c>
      <c r="K2583" s="223">
        <v>9.9736818999999999E-6</v>
      </c>
      <c r="L2583" s="223">
        <v>5.6516715000000004E-4</v>
      </c>
      <c r="M2583" s="223">
        <v>3.3658332999999999E-2</v>
      </c>
      <c r="N2583" s="223">
        <v>-5.2007999999999999E-2</v>
      </c>
      <c r="O2583" s="223">
        <v>0</v>
      </c>
      <c r="P2583" s="227">
        <f t="shared" si="510"/>
        <v>0.45927909629629626</v>
      </c>
      <c r="Q2583" s="238">
        <v>8.5226723</v>
      </c>
      <c r="R2583" s="117">
        <v>5.9762928000000004</v>
      </c>
      <c r="S2583" s="117">
        <v>2.1852838999999999</v>
      </c>
      <c r="T2583" s="117">
        <v>4.2614439999999999E-6</v>
      </c>
      <c r="U2583" s="117">
        <v>7.3117557999999999E-2</v>
      </c>
      <c r="V2583" s="117">
        <v>4.096114E-2</v>
      </c>
      <c r="W2583" s="117">
        <v>0.24701265</v>
      </c>
      <c r="X2583" s="257">
        <f t="shared" si="511"/>
        <v>4.0824163108861403E-2</v>
      </c>
      <c r="Y2583" s="257">
        <f t="shared" si="512"/>
        <v>1.7031361370100001E-2</v>
      </c>
      <c r="Z2583" s="257">
        <f t="shared" si="513"/>
        <v>8.835622934061399E-3</v>
      </c>
      <c r="AA2583" s="257">
        <f t="shared" si="514"/>
        <v>1.4957178804700001E-2</v>
      </c>
      <c r="AB2583" s="257">
        <v>1.2730668000000001E-2</v>
      </c>
      <c r="AC2583" s="257">
        <v>2.1430769999999999E-6</v>
      </c>
      <c r="AD2583" s="257">
        <v>3.0463316000000002E-4</v>
      </c>
      <c r="AE2583" s="257">
        <v>1.7133641E-6</v>
      </c>
      <c r="AF2583" s="257">
        <v>3.9223466000000004E-3</v>
      </c>
      <c r="AG2583" s="257">
        <v>6.9857168999999994E-5</v>
      </c>
      <c r="AH2583" s="257">
        <v>8.3322963999999996E-3</v>
      </c>
      <c r="AI2583" s="257">
        <v>2.8083684999999999E-5</v>
      </c>
      <c r="AJ2583" s="257">
        <v>5.8739523000000004E-7</v>
      </c>
      <c r="AK2583" s="257">
        <v>1.4325568E-5</v>
      </c>
      <c r="AL2583" s="257">
        <v>2.4973256000000002E-7</v>
      </c>
      <c r="AM2583" s="257">
        <v>1.0812714E-9</v>
      </c>
      <c r="AN2583" s="257">
        <v>9.1704367999999995E-5</v>
      </c>
      <c r="AO2583" s="257">
        <v>5.2215994E-5</v>
      </c>
      <c r="AP2583" s="257">
        <v>3.1615871000000001E-4</v>
      </c>
      <c r="AQ2583" s="257">
        <v>1.9038047E-6</v>
      </c>
      <c r="AR2583" s="257">
        <v>1.4955275000000001E-2</v>
      </c>
      <c r="AT2583" s="193"/>
      <c r="AU2583" s="193"/>
      <c r="AV2583" s="193"/>
      <c r="AW2583" s="193"/>
      <c r="AX2583" s="193"/>
      <c r="AY2583" s="193"/>
      <c r="AZ2583" s="193"/>
      <c r="BA2583" s="193"/>
      <c r="BB2583" s="193"/>
      <c r="BC2583" s="193"/>
      <c r="BD2583" s="193"/>
      <c r="BE2583" s="315"/>
      <c r="BF2583" s="315"/>
      <c r="BG2583" s="315"/>
      <c r="BH2583" s="315"/>
      <c r="BI2583" s="315"/>
      <c r="BJ2583" s="315"/>
      <c r="BK2583" s="315"/>
    </row>
    <row r="2584" spans="1:63" x14ac:dyDescent="0.25">
      <c r="A2584" s="3"/>
      <c r="B2584" s="3" t="s">
        <v>5770</v>
      </c>
      <c r="C2584" s="48" t="s">
        <v>2229</v>
      </c>
      <c r="D2584" s="223">
        <v>6.7837807999999999E-2</v>
      </c>
      <c r="E2584" s="223">
        <v>6.2002677999999999E-2</v>
      </c>
      <c r="F2584" s="223">
        <v>1.8163525999999999E-2</v>
      </c>
      <c r="G2584" s="223">
        <v>1.2065138999999999E-4</v>
      </c>
      <c r="H2584" s="223">
        <v>1.765166E-4</v>
      </c>
      <c r="I2584" s="223">
        <v>2.8550274000000001E-3</v>
      </c>
      <c r="J2584" s="223">
        <v>2.2939346999999999E-3</v>
      </c>
      <c r="K2584" s="223">
        <v>9.9736818999999999E-6</v>
      </c>
      <c r="L2584" s="223">
        <v>5.6516715000000004E-4</v>
      </c>
      <c r="M2584" s="223">
        <v>3.3658332999999999E-2</v>
      </c>
      <c r="N2584" s="223">
        <v>-5.2007999999999999E-2</v>
      </c>
      <c r="O2584" s="223">
        <v>0</v>
      </c>
      <c r="P2584" s="227">
        <f t="shared" si="510"/>
        <v>0.45927909629629626</v>
      </c>
      <c r="Q2584" s="238">
        <v>8.5226723</v>
      </c>
      <c r="R2584" s="117">
        <v>5.9762928000000004</v>
      </c>
      <c r="S2584" s="117">
        <v>2.1852838999999999</v>
      </c>
      <c r="T2584" s="117">
        <v>4.2614439999999999E-6</v>
      </c>
      <c r="U2584" s="117">
        <v>7.3117557999999999E-2</v>
      </c>
      <c r="V2584" s="117">
        <v>4.096114E-2</v>
      </c>
      <c r="W2584" s="117">
        <v>0.24701265</v>
      </c>
      <c r="X2584" s="257">
        <f t="shared" si="511"/>
        <v>4.0824163108861403E-2</v>
      </c>
      <c r="Y2584" s="257">
        <f t="shared" si="512"/>
        <v>1.7031361370100001E-2</v>
      </c>
      <c r="Z2584" s="257">
        <f t="shared" si="513"/>
        <v>8.835622934061399E-3</v>
      </c>
      <c r="AA2584" s="257">
        <f t="shared" si="514"/>
        <v>1.4957178804700001E-2</v>
      </c>
      <c r="AB2584" s="257">
        <v>1.2730668000000001E-2</v>
      </c>
      <c r="AC2584" s="257">
        <v>2.1430769999999999E-6</v>
      </c>
      <c r="AD2584" s="257">
        <v>3.0463316000000002E-4</v>
      </c>
      <c r="AE2584" s="257">
        <v>1.7133641E-6</v>
      </c>
      <c r="AF2584" s="257">
        <v>3.9223466000000004E-3</v>
      </c>
      <c r="AG2584" s="257">
        <v>6.9857168999999994E-5</v>
      </c>
      <c r="AH2584" s="257">
        <v>8.3322963999999996E-3</v>
      </c>
      <c r="AI2584" s="257">
        <v>2.8083684999999999E-5</v>
      </c>
      <c r="AJ2584" s="257">
        <v>5.8739523000000004E-7</v>
      </c>
      <c r="AK2584" s="257">
        <v>1.4325568E-5</v>
      </c>
      <c r="AL2584" s="257">
        <v>2.4973256000000002E-7</v>
      </c>
      <c r="AM2584" s="257">
        <v>1.0812714E-9</v>
      </c>
      <c r="AN2584" s="257">
        <v>9.1704367999999995E-5</v>
      </c>
      <c r="AO2584" s="257">
        <v>5.2215994E-5</v>
      </c>
      <c r="AP2584" s="257">
        <v>3.1615871000000001E-4</v>
      </c>
      <c r="AQ2584" s="257">
        <v>1.9038047E-6</v>
      </c>
      <c r="AR2584" s="257">
        <v>1.4955275000000001E-2</v>
      </c>
      <c r="AT2584" s="193"/>
      <c r="AU2584" s="193"/>
      <c r="AV2584" s="193"/>
      <c r="AW2584" s="193"/>
      <c r="AX2584" s="193"/>
      <c r="AY2584" s="193"/>
      <c r="AZ2584" s="193"/>
      <c r="BA2584" s="193"/>
      <c r="BB2584" s="193"/>
      <c r="BC2584" s="193"/>
      <c r="BD2584" s="193"/>
      <c r="BE2584" s="315"/>
      <c r="BF2584" s="315"/>
      <c r="BG2584" s="315"/>
      <c r="BH2584" s="315"/>
      <c r="BI2584" s="315"/>
      <c r="BJ2584" s="315"/>
      <c r="BK2584" s="315"/>
    </row>
    <row r="2585" spans="1:63" x14ac:dyDescent="0.25">
      <c r="A2585" s="3"/>
      <c r="B2585" s="3" t="s">
        <v>5770</v>
      </c>
      <c r="C2585" s="48" t="s">
        <v>2230</v>
      </c>
      <c r="D2585" s="223">
        <v>0.14778912</v>
      </c>
      <c r="E2585" s="223">
        <v>8.2024821999999997E-2</v>
      </c>
      <c r="F2585" s="223">
        <v>5.1839168999999997E-2</v>
      </c>
      <c r="G2585" s="223">
        <v>5.8678040999999995E-4</v>
      </c>
      <c r="H2585" s="223">
        <v>3.0456979999999998E-4</v>
      </c>
      <c r="I2585" s="223">
        <v>4.9039449000000002E-3</v>
      </c>
      <c r="J2585" s="223">
        <v>2.1423949E-3</v>
      </c>
      <c r="K2585" s="223">
        <v>1.9501854000000001E-5</v>
      </c>
      <c r="L2585" s="223">
        <v>1.0514677E-3</v>
      </c>
      <c r="M2585" s="223">
        <v>5.6924466999999999E-2</v>
      </c>
      <c r="N2585" s="223">
        <v>-5.2007999999999999E-2</v>
      </c>
      <c r="O2585" s="223">
        <v>0</v>
      </c>
      <c r="P2585" s="227">
        <f t="shared" si="510"/>
        <v>0.60759127407407398</v>
      </c>
      <c r="Q2585" s="238">
        <v>10.974557000000001</v>
      </c>
      <c r="R2585" s="117">
        <v>8.0970312</v>
      </c>
      <c r="S2585" s="117">
        <v>2.4689426000000001</v>
      </c>
      <c r="T2585" s="117">
        <v>6.9964855000000002E-6</v>
      </c>
      <c r="U2585" s="117">
        <v>8.3003155999999995E-2</v>
      </c>
      <c r="V2585" s="117">
        <v>4.6316516000000002E-2</v>
      </c>
      <c r="W2585" s="117">
        <v>0.27925668999999997</v>
      </c>
      <c r="X2585" s="257">
        <f t="shared" si="511"/>
        <v>6.0120447704327902E-2</v>
      </c>
      <c r="Y2585" s="257">
        <f t="shared" si="512"/>
        <v>2.79615114292E-2</v>
      </c>
      <c r="Z2585" s="257">
        <f t="shared" si="513"/>
        <v>1.1897593310727901E-2</v>
      </c>
      <c r="AA2585" s="257">
        <f t="shared" si="514"/>
        <v>2.0261342964399999E-2</v>
      </c>
      <c r="AB2585" s="257">
        <v>1.6841755E-2</v>
      </c>
      <c r="AC2585" s="257">
        <v>2.8810738000000001E-6</v>
      </c>
      <c r="AD2585" s="257">
        <v>7.0817894999999995E-4</v>
      </c>
      <c r="AE2585" s="257">
        <v>3.8729183999999996E-6</v>
      </c>
      <c r="AF2585" s="257">
        <v>1.0325901E-2</v>
      </c>
      <c r="AG2585" s="257">
        <v>7.8922487000000007E-5</v>
      </c>
      <c r="AH2585" s="257">
        <v>1.1023112E-2</v>
      </c>
      <c r="AI2585" s="257">
        <v>8.2924429000000001E-5</v>
      </c>
      <c r="AJ2585" s="257">
        <v>4.3129745000000003E-6</v>
      </c>
      <c r="AK2585" s="257">
        <v>1.6988971E-5</v>
      </c>
      <c r="AL2585" s="257">
        <v>6.0778354999999997E-7</v>
      </c>
      <c r="AM2585" s="257">
        <v>3.1986779000000001E-9</v>
      </c>
      <c r="AN2585" s="257">
        <v>1.0667764E-4</v>
      </c>
      <c r="AO2585" s="257">
        <v>9.3868753999999999E-5</v>
      </c>
      <c r="AP2585" s="257">
        <v>5.6909756E-4</v>
      </c>
      <c r="AQ2585" s="257">
        <v>3.3319644000000001E-6</v>
      </c>
      <c r="AR2585" s="257">
        <v>2.0258010999999999E-2</v>
      </c>
      <c r="AT2585" s="193"/>
      <c r="AU2585" s="193"/>
      <c r="AV2585" s="193"/>
      <c r="AW2585" s="193"/>
      <c r="AX2585" s="193"/>
      <c r="AY2585" s="193"/>
      <c r="AZ2585" s="193"/>
      <c r="BA2585" s="193"/>
      <c r="BB2585" s="193"/>
      <c r="BC2585" s="193"/>
      <c r="BD2585" s="193"/>
      <c r="BE2585" s="315"/>
      <c r="BF2585" s="315"/>
      <c r="BG2585" s="315"/>
      <c r="BH2585" s="315"/>
      <c r="BI2585" s="315"/>
      <c r="BJ2585" s="315"/>
      <c r="BK2585" s="315"/>
    </row>
    <row r="2586" spans="1:63" x14ac:dyDescent="0.25">
      <c r="A2586" s="3"/>
      <c r="B2586" s="3" t="s">
        <v>5770</v>
      </c>
      <c r="C2586" s="48" t="s">
        <v>2231</v>
      </c>
      <c r="D2586" s="223">
        <v>1.3977891</v>
      </c>
      <c r="E2586" s="223">
        <v>8.2024821999999997E-2</v>
      </c>
      <c r="F2586" s="223">
        <v>5.1839168999999997E-2</v>
      </c>
      <c r="G2586" s="223">
        <v>5.8678040999999995E-4</v>
      </c>
      <c r="H2586" s="223">
        <v>3.0456979999999998E-4</v>
      </c>
      <c r="I2586" s="223">
        <v>4.9039449000000002E-3</v>
      </c>
      <c r="J2586" s="223">
        <v>2.1423949E-3</v>
      </c>
      <c r="K2586" s="223">
        <v>1.9501854000000001E-5</v>
      </c>
      <c r="L2586" s="223">
        <v>1.0514677E-3</v>
      </c>
      <c r="M2586" s="223">
        <v>5.6924466999999999E-2</v>
      </c>
      <c r="N2586" s="223">
        <v>-5.2007999999999999E-2</v>
      </c>
      <c r="O2586" s="223">
        <v>1.25</v>
      </c>
      <c r="P2586" s="227">
        <f t="shared" si="510"/>
        <v>0.60759127407407398</v>
      </c>
      <c r="Q2586" s="238">
        <v>10.974557000000001</v>
      </c>
      <c r="R2586" s="117">
        <v>8.0970312</v>
      </c>
      <c r="S2586" s="117">
        <v>2.4689426000000001</v>
      </c>
      <c r="T2586" s="117">
        <v>6.9964855000000002E-6</v>
      </c>
      <c r="U2586" s="117">
        <v>8.3003155999999995E-2</v>
      </c>
      <c r="V2586" s="117">
        <v>4.6316516000000002E-2</v>
      </c>
      <c r="W2586" s="117">
        <v>0.27925668999999997</v>
      </c>
      <c r="X2586" s="257">
        <f t="shared" si="511"/>
        <v>6.0120447704327902E-2</v>
      </c>
      <c r="Y2586" s="257">
        <f t="shared" si="512"/>
        <v>2.79615114292E-2</v>
      </c>
      <c r="Z2586" s="257">
        <f t="shared" si="513"/>
        <v>1.1897593310727901E-2</v>
      </c>
      <c r="AA2586" s="257">
        <f t="shared" si="514"/>
        <v>2.0261342964399999E-2</v>
      </c>
      <c r="AB2586" s="257">
        <v>1.6841755E-2</v>
      </c>
      <c r="AC2586" s="257">
        <v>2.8810738000000001E-6</v>
      </c>
      <c r="AD2586" s="257">
        <v>7.0817894999999995E-4</v>
      </c>
      <c r="AE2586" s="257">
        <v>3.8729183999999996E-6</v>
      </c>
      <c r="AF2586" s="257">
        <v>1.0325901E-2</v>
      </c>
      <c r="AG2586" s="257">
        <v>7.8922487000000007E-5</v>
      </c>
      <c r="AH2586" s="257">
        <v>1.1023112E-2</v>
      </c>
      <c r="AI2586" s="257">
        <v>8.2924429000000001E-5</v>
      </c>
      <c r="AJ2586" s="257">
        <v>4.3129745000000003E-6</v>
      </c>
      <c r="AK2586" s="257">
        <v>1.6988971E-5</v>
      </c>
      <c r="AL2586" s="257">
        <v>6.0778354999999997E-7</v>
      </c>
      <c r="AM2586" s="257">
        <v>3.1986779000000001E-9</v>
      </c>
      <c r="AN2586" s="257">
        <v>1.0667764E-4</v>
      </c>
      <c r="AO2586" s="257">
        <v>9.3868753999999999E-5</v>
      </c>
      <c r="AP2586" s="257">
        <v>5.6909756E-4</v>
      </c>
      <c r="AQ2586" s="257">
        <v>3.3319644000000001E-6</v>
      </c>
      <c r="AR2586" s="257">
        <v>2.0258010999999999E-2</v>
      </c>
      <c r="AT2586" s="193"/>
      <c r="AU2586" s="193"/>
      <c r="AV2586" s="193"/>
      <c r="AW2586" s="193"/>
      <c r="AX2586" s="193"/>
      <c r="AY2586" s="193"/>
      <c r="AZ2586" s="193"/>
      <c r="BA2586" s="193"/>
      <c r="BB2586" s="193"/>
      <c r="BC2586" s="193"/>
      <c r="BD2586" s="193"/>
      <c r="BE2586" s="315"/>
      <c r="BF2586" s="315"/>
      <c r="BG2586" s="315"/>
      <c r="BH2586" s="315"/>
      <c r="BI2586" s="315"/>
      <c r="BJ2586" s="315"/>
      <c r="BK2586" s="315"/>
    </row>
    <row r="2587" spans="1:63" x14ac:dyDescent="0.25">
      <c r="A2587" s="3"/>
      <c r="B2587" s="3" t="s">
        <v>5770</v>
      </c>
      <c r="C2587" s="48" t="s">
        <v>2232</v>
      </c>
      <c r="D2587" s="223">
        <v>6.3977890999999998</v>
      </c>
      <c r="E2587" s="223">
        <v>8.2024821999999997E-2</v>
      </c>
      <c r="F2587" s="223">
        <v>5.1839168999999997E-2</v>
      </c>
      <c r="G2587" s="223">
        <v>5.8678040999999995E-4</v>
      </c>
      <c r="H2587" s="223">
        <v>3.0456979999999998E-4</v>
      </c>
      <c r="I2587" s="223">
        <v>4.9039449000000002E-3</v>
      </c>
      <c r="J2587" s="223">
        <v>2.1423949E-3</v>
      </c>
      <c r="K2587" s="223">
        <v>1.9501854000000001E-5</v>
      </c>
      <c r="L2587" s="223">
        <v>1.0514677E-3</v>
      </c>
      <c r="M2587" s="223">
        <v>5.6924466999999999E-2</v>
      </c>
      <c r="N2587" s="223">
        <v>-5.2007999999999999E-2</v>
      </c>
      <c r="O2587" s="223">
        <v>6.25</v>
      </c>
      <c r="P2587" s="227">
        <f t="shared" si="510"/>
        <v>0.60759127407407398</v>
      </c>
      <c r="Q2587" s="238">
        <v>10.974557000000001</v>
      </c>
      <c r="R2587" s="117">
        <v>8.0970312</v>
      </c>
      <c r="S2587" s="117">
        <v>2.4689426000000001</v>
      </c>
      <c r="T2587" s="117">
        <v>6.9964855000000002E-6</v>
      </c>
      <c r="U2587" s="117">
        <v>8.3003155999999995E-2</v>
      </c>
      <c r="V2587" s="117">
        <v>4.6316516000000002E-2</v>
      </c>
      <c r="W2587" s="117">
        <v>0.27925668999999997</v>
      </c>
      <c r="X2587" s="257">
        <f t="shared" si="511"/>
        <v>6.0120447704327902E-2</v>
      </c>
      <c r="Y2587" s="257">
        <f t="shared" si="512"/>
        <v>2.79615114292E-2</v>
      </c>
      <c r="Z2587" s="257">
        <f t="shared" si="513"/>
        <v>1.1897593310727901E-2</v>
      </c>
      <c r="AA2587" s="257">
        <f t="shared" si="514"/>
        <v>2.0261342964399999E-2</v>
      </c>
      <c r="AB2587" s="257">
        <v>1.6841755E-2</v>
      </c>
      <c r="AC2587" s="257">
        <v>2.8810738000000001E-6</v>
      </c>
      <c r="AD2587" s="257">
        <v>7.0817894999999995E-4</v>
      </c>
      <c r="AE2587" s="257">
        <v>3.8729183999999996E-6</v>
      </c>
      <c r="AF2587" s="257">
        <v>1.0325901E-2</v>
      </c>
      <c r="AG2587" s="257">
        <v>7.8922487000000007E-5</v>
      </c>
      <c r="AH2587" s="257">
        <v>1.1023112E-2</v>
      </c>
      <c r="AI2587" s="257">
        <v>8.2924429000000001E-5</v>
      </c>
      <c r="AJ2587" s="257">
        <v>4.3129745000000003E-6</v>
      </c>
      <c r="AK2587" s="257">
        <v>1.6988971E-5</v>
      </c>
      <c r="AL2587" s="257">
        <v>6.0778354999999997E-7</v>
      </c>
      <c r="AM2587" s="257">
        <v>3.1986779000000001E-9</v>
      </c>
      <c r="AN2587" s="257">
        <v>1.0667764E-4</v>
      </c>
      <c r="AO2587" s="257">
        <v>9.3868753999999999E-5</v>
      </c>
      <c r="AP2587" s="257">
        <v>5.6909756E-4</v>
      </c>
      <c r="AQ2587" s="257">
        <v>3.3319644000000001E-6</v>
      </c>
      <c r="AR2587" s="257">
        <v>2.0258010999999999E-2</v>
      </c>
      <c r="AT2587" s="193"/>
      <c r="AU2587" s="193"/>
      <c r="AV2587" s="193"/>
      <c r="AW2587" s="193"/>
      <c r="AX2587" s="193"/>
      <c r="AY2587" s="193"/>
      <c r="AZ2587" s="193"/>
      <c r="BA2587" s="193"/>
      <c r="BB2587" s="193"/>
      <c r="BC2587" s="193"/>
      <c r="BD2587" s="193"/>
      <c r="BE2587" s="315"/>
      <c r="BF2587" s="315"/>
      <c r="BG2587" s="315"/>
      <c r="BH2587" s="315"/>
      <c r="BI2587" s="315"/>
      <c r="BJ2587" s="315"/>
      <c r="BK2587" s="315"/>
    </row>
    <row r="2588" spans="1:63" x14ac:dyDescent="0.25">
      <c r="A2588" s="3"/>
      <c r="B2588" s="3" t="s">
        <v>5770</v>
      </c>
      <c r="C2588" s="48" t="s">
        <v>2233</v>
      </c>
      <c r="D2588" s="223">
        <v>4.9822301999999999E-2</v>
      </c>
      <c r="E2588" s="223">
        <v>5.5558710999999997E-2</v>
      </c>
      <c r="F2588" s="223">
        <v>1.5884964000000001E-2</v>
      </c>
      <c r="G2588" s="223">
        <v>9.8059296999999997E-5</v>
      </c>
      <c r="H2588" s="223">
        <v>1.4555570999999999E-4</v>
      </c>
      <c r="I2588" s="223">
        <v>2.5734758999999999E-3</v>
      </c>
      <c r="J2588" s="223">
        <v>1.7803916000000001E-3</v>
      </c>
      <c r="K2588" s="223">
        <v>9.3023823999999998E-6</v>
      </c>
      <c r="L2588" s="223">
        <v>5.3609271000000004E-4</v>
      </c>
      <c r="M2588" s="223">
        <v>2.5243749999999999E-2</v>
      </c>
      <c r="N2588" s="223">
        <v>-5.2007999999999999E-2</v>
      </c>
      <c r="O2588" s="223">
        <v>0</v>
      </c>
      <c r="P2588" s="227">
        <f t="shared" si="510"/>
        <v>0.41154600740740738</v>
      </c>
      <c r="Q2588" s="238">
        <v>7.8337342999999997</v>
      </c>
      <c r="R2588" s="117">
        <v>5.2979653000000004</v>
      </c>
      <c r="S2588" s="117">
        <v>2.1763097</v>
      </c>
      <c r="T2588" s="117">
        <v>3.5186523000000001E-6</v>
      </c>
      <c r="U2588" s="117">
        <v>7.2789425000000005E-2</v>
      </c>
      <c r="V2588" s="117">
        <v>4.0817770000000003E-2</v>
      </c>
      <c r="W2588" s="117">
        <v>0.24584861</v>
      </c>
      <c r="X2588" s="257">
        <f t="shared" si="511"/>
        <v>3.6318304163484944E-2</v>
      </c>
      <c r="Y2588" s="257">
        <f t="shared" si="512"/>
        <v>1.51531418146E-2</v>
      </c>
      <c r="Z2588" s="257">
        <f t="shared" si="513"/>
        <v>7.90361470368494E-3</v>
      </c>
      <c r="AA2588" s="257">
        <f t="shared" si="514"/>
        <v>1.3261547645200001E-2</v>
      </c>
      <c r="AB2588" s="257">
        <v>1.1407518E-2</v>
      </c>
      <c r="AC2588" s="257">
        <v>1.7696763E-6</v>
      </c>
      <c r="AD2588" s="257">
        <v>2.8453723000000002E-4</v>
      </c>
      <c r="AE2588" s="257">
        <v>1.3932402999999999E-6</v>
      </c>
      <c r="AF2588" s="257">
        <v>3.3883543000000002E-3</v>
      </c>
      <c r="AG2588" s="257">
        <v>6.9569368000000004E-5</v>
      </c>
      <c r="AH2588" s="257">
        <v>7.4662829000000002E-3</v>
      </c>
      <c r="AI2588" s="257">
        <v>2.4770527999999999E-5</v>
      </c>
      <c r="AJ2588" s="257">
        <v>4.7901093999999997E-7</v>
      </c>
      <c r="AK2588" s="257">
        <v>1.2222661000000001E-5</v>
      </c>
      <c r="AL2588" s="257">
        <v>2.2614299999999999E-7</v>
      </c>
      <c r="AM2588" s="257">
        <v>9.6674494E-10</v>
      </c>
      <c r="AN2588" s="257">
        <v>9.1012067000000005E-5</v>
      </c>
      <c r="AO2588" s="257">
        <v>4.8951476999999998E-5</v>
      </c>
      <c r="AP2588" s="257">
        <v>2.5966895000000001E-4</v>
      </c>
      <c r="AQ2588" s="257">
        <v>1.8236452000000001E-6</v>
      </c>
      <c r="AR2588" s="257">
        <v>1.3259724000000001E-2</v>
      </c>
      <c r="AT2588" s="193"/>
      <c r="AU2588" s="193"/>
      <c r="AV2588" s="193"/>
      <c r="AW2588" s="193"/>
      <c r="AX2588" s="193"/>
      <c r="AY2588" s="193"/>
      <c r="AZ2588" s="193"/>
      <c r="BA2588" s="193"/>
      <c r="BB2588" s="193"/>
      <c r="BC2588" s="193"/>
      <c r="BD2588" s="193"/>
      <c r="BE2588" s="315"/>
      <c r="BF2588" s="315"/>
      <c r="BG2588" s="315"/>
      <c r="BH2588" s="315"/>
      <c r="BI2588" s="315"/>
      <c r="BJ2588" s="315"/>
      <c r="BK2588" s="315"/>
    </row>
    <row r="2589" spans="1:63" x14ac:dyDescent="0.25">
      <c r="A2589" s="3"/>
      <c r="B2589" s="3" t="s">
        <v>5770</v>
      </c>
      <c r="C2589" s="48" t="s">
        <v>2234</v>
      </c>
      <c r="D2589" s="223">
        <v>8.5853313000000001E-2</v>
      </c>
      <c r="E2589" s="223">
        <v>6.8446644000000001E-2</v>
      </c>
      <c r="F2589" s="223">
        <v>2.0442088000000001E-2</v>
      </c>
      <c r="G2589" s="223">
        <v>1.4324347999999999E-4</v>
      </c>
      <c r="H2589" s="223">
        <v>2.0747749000000001E-4</v>
      </c>
      <c r="I2589" s="223">
        <v>3.1365789E-3</v>
      </c>
      <c r="J2589" s="223">
        <v>2.8074777999999999E-3</v>
      </c>
      <c r="K2589" s="223">
        <v>1.0644982E-5</v>
      </c>
      <c r="L2589" s="223">
        <v>5.9424159000000005E-4</v>
      </c>
      <c r="M2589" s="223">
        <v>4.2072917000000001E-2</v>
      </c>
      <c r="N2589" s="223">
        <v>-5.2007999999999999E-2</v>
      </c>
      <c r="O2589" s="223">
        <v>0</v>
      </c>
      <c r="P2589" s="227">
        <f t="shared" si="510"/>
        <v>0.50701217777777774</v>
      </c>
      <c r="Q2589" s="238">
        <v>9.2116103999999996</v>
      </c>
      <c r="R2589" s="117">
        <v>6.6546203000000004</v>
      </c>
      <c r="S2589" s="117">
        <v>2.1942582000000002</v>
      </c>
      <c r="T2589" s="117">
        <v>5.0042356999999998E-6</v>
      </c>
      <c r="U2589" s="117">
        <v>7.3445692000000007E-2</v>
      </c>
      <c r="V2589" s="117">
        <v>4.1104509999999997E-2</v>
      </c>
      <c r="W2589" s="117">
        <v>0.24817669000000001</v>
      </c>
      <c r="X2589" s="257">
        <f t="shared" si="511"/>
        <v>4.5330021067237901E-2</v>
      </c>
      <c r="Y2589" s="257">
        <f t="shared" si="512"/>
        <v>1.8909580026599999E-2</v>
      </c>
      <c r="Z2589" s="257">
        <f t="shared" si="513"/>
        <v>9.7676310764379E-3</v>
      </c>
      <c r="AA2589" s="257">
        <f t="shared" si="514"/>
        <v>1.6652809964200002E-2</v>
      </c>
      <c r="AB2589" s="257">
        <v>1.4053817E-2</v>
      </c>
      <c r="AC2589" s="257">
        <v>2.5164777E-6</v>
      </c>
      <c r="AD2589" s="257">
        <v>3.2472909000000002E-4</v>
      </c>
      <c r="AE2589" s="257">
        <v>2.0334878999999998E-6</v>
      </c>
      <c r="AF2589" s="257">
        <v>4.4563390000000001E-3</v>
      </c>
      <c r="AG2589" s="257">
        <v>7.0144970999999994E-5</v>
      </c>
      <c r="AH2589" s="257">
        <v>9.1983098000000003E-3</v>
      </c>
      <c r="AI2589" s="257">
        <v>3.1396843000000002E-5</v>
      </c>
      <c r="AJ2589" s="257">
        <v>6.9577953000000004E-7</v>
      </c>
      <c r="AK2589" s="257">
        <v>1.6428476000000001E-5</v>
      </c>
      <c r="AL2589" s="257">
        <v>2.7332210999999999E-7</v>
      </c>
      <c r="AM2589" s="257">
        <v>1.1957979000000001E-9</v>
      </c>
      <c r="AN2589" s="257">
        <v>9.2396668000000002E-5</v>
      </c>
      <c r="AO2589" s="257">
        <v>5.5480511999999998E-5</v>
      </c>
      <c r="AP2589" s="257">
        <v>3.7264847999999998E-4</v>
      </c>
      <c r="AQ2589" s="257">
        <v>1.9839642000000001E-6</v>
      </c>
      <c r="AR2589" s="257">
        <v>1.6650826000000001E-2</v>
      </c>
      <c r="AT2589" s="193"/>
      <c r="AU2589" s="193"/>
      <c r="AV2589" s="193"/>
      <c r="AW2589" s="193"/>
      <c r="AX2589" s="193"/>
      <c r="AY2589" s="193"/>
      <c r="AZ2589" s="193"/>
      <c r="BA2589" s="193"/>
      <c r="BB2589" s="193"/>
      <c r="BC2589" s="193"/>
      <c r="BD2589" s="193"/>
      <c r="BE2589" s="315"/>
      <c r="BF2589" s="315"/>
      <c r="BG2589" s="315"/>
      <c r="BH2589" s="315"/>
      <c r="BI2589" s="315"/>
      <c r="BJ2589" s="315"/>
      <c r="BK2589" s="315"/>
    </row>
    <row r="2590" spans="1:63" x14ac:dyDescent="0.25">
      <c r="A2590" s="3"/>
      <c r="B2590" s="3" t="s">
        <v>5770</v>
      </c>
      <c r="C2590" s="48" t="s">
        <v>2235</v>
      </c>
      <c r="D2590" s="223">
        <v>0.16464883999999999</v>
      </c>
      <c r="E2590" s="223">
        <v>8.6776832999999998E-2</v>
      </c>
      <c r="F2590" s="223">
        <v>5.7484647999999999E-2</v>
      </c>
      <c r="G2590" s="223">
        <v>6.6247031999999999E-4</v>
      </c>
      <c r="H2590" s="223">
        <v>3.3215061000000003E-4</v>
      </c>
      <c r="I2590" s="223">
        <v>5.2866184999999996E-3</v>
      </c>
      <c r="J2590" s="223">
        <v>2.2606128999999998E-3</v>
      </c>
      <c r="K2590" s="223">
        <v>2.1106477999999998E-5</v>
      </c>
      <c r="L2590" s="223">
        <v>1.1319425000000001E-3</v>
      </c>
      <c r="M2590" s="223">
        <v>6.2700458000000001E-2</v>
      </c>
      <c r="N2590" s="223">
        <v>-5.2007999999999999E-2</v>
      </c>
      <c r="O2590" s="223">
        <v>0</v>
      </c>
      <c r="P2590" s="227">
        <f t="shared" si="510"/>
        <v>0.64279135555555544</v>
      </c>
      <c r="Q2590" s="238">
        <v>11.529013000000001</v>
      </c>
      <c r="R2590" s="117">
        <v>8.5992066999999999</v>
      </c>
      <c r="S2590" s="117">
        <v>2.5136940000000001</v>
      </c>
      <c r="T2590" s="117">
        <v>7.6079233999999998E-6</v>
      </c>
      <c r="U2590" s="117">
        <v>8.4566975000000003E-2</v>
      </c>
      <c r="V2590" s="117">
        <v>4.7154261000000003E-2</v>
      </c>
      <c r="W2590" s="117">
        <v>0.28438312999999998</v>
      </c>
      <c r="X2590" s="257">
        <f t="shared" si="511"/>
        <v>6.4232819143055092E-2</v>
      </c>
      <c r="Y2590" s="257">
        <f t="shared" si="512"/>
        <v>3.01060879809E-2</v>
      </c>
      <c r="Z2590" s="257">
        <f t="shared" si="513"/>
        <v>1.2609655293755099E-2</v>
      </c>
      <c r="AA2590" s="257">
        <f t="shared" si="514"/>
        <v>2.1517075868400001E-2</v>
      </c>
      <c r="AB2590" s="257">
        <v>1.7817479000000001E-2</v>
      </c>
      <c r="AC2590" s="257">
        <v>3.0934866000000002E-6</v>
      </c>
      <c r="AD2590" s="257">
        <v>7.7385387999999997E-4</v>
      </c>
      <c r="AE2590" s="257">
        <v>4.2826632999999999E-6</v>
      </c>
      <c r="AF2590" s="257">
        <v>1.1427026E-2</v>
      </c>
      <c r="AG2590" s="257">
        <v>8.0352951000000001E-5</v>
      </c>
      <c r="AH2590" s="257">
        <v>1.1661743E-2</v>
      </c>
      <c r="AI2590" s="257">
        <v>9.2009097999999994E-5</v>
      </c>
      <c r="AJ2590" s="257">
        <v>4.8981403999999998E-6</v>
      </c>
      <c r="AK2590" s="257">
        <v>1.7962666E-5</v>
      </c>
      <c r="AL2590" s="257">
        <v>6.6763358999999995E-7</v>
      </c>
      <c r="AM2590" s="257">
        <v>3.5457650999999999E-9</v>
      </c>
      <c r="AN2590" s="257">
        <v>1.0909983E-4</v>
      </c>
      <c r="AO2590" s="257">
        <v>1.0097389000000001E-4</v>
      </c>
      <c r="AP2590" s="257">
        <v>6.2229748999999995E-4</v>
      </c>
      <c r="AQ2590" s="257">
        <v>3.5668683999999998E-6</v>
      </c>
      <c r="AR2590" s="257">
        <v>2.1513509E-2</v>
      </c>
      <c r="AT2590" s="193"/>
      <c r="AU2590" s="193"/>
      <c r="AV2590" s="193"/>
      <c r="AW2590" s="193"/>
      <c r="AX2590" s="193"/>
      <c r="AY2590" s="193"/>
      <c r="AZ2590" s="193"/>
      <c r="BA2590" s="193"/>
      <c r="BB2590" s="193"/>
      <c r="BC2590" s="193"/>
      <c r="BD2590" s="193"/>
      <c r="BE2590" s="315"/>
      <c r="BF2590" s="315"/>
      <c r="BG2590" s="315"/>
      <c r="BH2590" s="315"/>
      <c r="BI2590" s="315"/>
      <c r="BJ2590" s="315"/>
      <c r="BK2590" s="315"/>
    </row>
    <row r="2591" spans="1:63" x14ac:dyDescent="0.25">
      <c r="A2591" s="3"/>
      <c r="B2591" s="3" t="s">
        <v>5770</v>
      </c>
      <c r="C2591" s="48" t="s">
        <v>2236</v>
      </c>
      <c r="D2591" s="223">
        <v>1.8046488000000001</v>
      </c>
      <c r="E2591" s="223">
        <v>8.6776832999999998E-2</v>
      </c>
      <c r="F2591" s="223">
        <v>5.7484647999999999E-2</v>
      </c>
      <c r="G2591" s="223">
        <v>6.6247031999999999E-4</v>
      </c>
      <c r="H2591" s="223">
        <v>3.3215061000000003E-4</v>
      </c>
      <c r="I2591" s="223">
        <v>5.2866184999999996E-3</v>
      </c>
      <c r="J2591" s="223">
        <v>2.2606128999999998E-3</v>
      </c>
      <c r="K2591" s="223">
        <v>2.1106477999999998E-5</v>
      </c>
      <c r="L2591" s="223">
        <v>1.1319425000000001E-3</v>
      </c>
      <c r="M2591" s="223">
        <v>6.2700458000000001E-2</v>
      </c>
      <c r="N2591" s="223">
        <v>-5.2007999999999999E-2</v>
      </c>
      <c r="O2591" s="223">
        <v>1.64</v>
      </c>
      <c r="P2591" s="227">
        <f t="shared" si="510"/>
        <v>0.64279135555555544</v>
      </c>
      <c r="Q2591" s="238">
        <v>11.529013000000001</v>
      </c>
      <c r="R2591" s="117">
        <v>8.5992066999999999</v>
      </c>
      <c r="S2591" s="117">
        <v>2.5136940000000001</v>
      </c>
      <c r="T2591" s="117">
        <v>7.6079233999999998E-6</v>
      </c>
      <c r="U2591" s="117">
        <v>8.4566975000000003E-2</v>
      </c>
      <c r="V2591" s="117">
        <v>4.7154261000000003E-2</v>
      </c>
      <c r="W2591" s="117">
        <v>0.28438312999999998</v>
      </c>
      <c r="X2591" s="257">
        <f t="shared" si="511"/>
        <v>6.4232819143055092E-2</v>
      </c>
      <c r="Y2591" s="257">
        <f t="shared" si="512"/>
        <v>3.01060879809E-2</v>
      </c>
      <c r="Z2591" s="257">
        <f t="shared" si="513"/>
        <v>1.2609655293755099E-2</v>
      </c>
      <c r="AA2591" s="257">
        <f t="shared" si="514"/>
        <v>2.1517075868400001E-2</v>
      </c>
      <c r="AB2591" s="257">
        <v>1.7817479000000001E-2</v>
      </c>
      <c r="AC2591" s="257">
        <v>3.0934866000000002E-6</v>
      </c>
      <c r="AD2591" s="257">
        <v>7.7385387999999997E-4</v>
      </c>
      <c r="AE2591" s="257">
        <v>4.2826632999999999E-6</v>
      </c>
      <c r="AF2591" s="257">
        <v>1.1427026E-2</v>
      </c>
      <c r="AG2591" s="257">
        <v>8.0352951000000001E-5</v>
      </c>
      <c r="AH2591" s="257">
        <v>1.1661743E-2</v>
      </c>
      <c r="AI2591" s="257">
        <v>9.2009097999999994E-5</v>
      </c>
      <c r="AJ2591" s="257">
        <v>4.8981403999999998E-6</v>
      </c>
      <c r="AK2591" s="257">
        <v>1.7962666E-5</v>
      </c>
      <c r="AL2591" s="257">
        <v>6.6763358999999995E-7</v>
      </c>
      <c r="AM2591" s="257">
        <v>3.5457650999999999E-9</v>
      </c>
      <c r="AN2591" s="257">
        <v>1.0909983E-4</v>
      </c>
      <c r="AO2591" s="257">
        <v>1.0097389000000001E-4</v>
      </c>
      <c r="AP2591" s="257">
        <v>6.2229748999999995E-4</v>
      </c>
      <c r="AQ2591" s="257">
        <v>3.5668683999999998E-6</v>
      </c>
      <c r="AR2591" s="257">
        <v>2.1513509E-2</v>
      </c>
      <c r="AT2591" s="193"/>
      <c r="AU2591" s="193"/>
      <c r="AV2591" s="193"/>
      <c r="AW2591" s="193"/>
      <c r="AX2591" s="193"/>
      <c r="AY2591" s="193"/>
      <c r="AZ2591" s="193"/>
      <c r="BA2591" s="193"/>
      <c r="BB2591" s="193"/>
      <c r="BC2591" s="193"/>
      <c r="BD2591" s="193"/>
      <c r="BE2591" s="315"/>
      <c r="BF2591" s="315"/>
      <c r="BG2591" s="315"/>
      <c r="BH2591" s="315"/>
      <c r="BI2591" s="315"/>
      <c r="BJ2591" s="315"/>
      <c r="BK2591" s="315"/>
    </row>
    <row r="2592" spans="1:63" x14ac:dyDescent="0.25">
      <c r="A2592" s="3"/>
      <c r="B2592" s="3" t="s">
        <v>5770</v>
      </c>
      <c r="C2592" s="48" t="s">
        <v>2237</v>
      </c>
      <c r="D2592" s="223">
        <v>8.3546487999999997</v>
      </c>
      <c r="E2592" s="223">
        <v>8.6776832999999998E-2</v>
      </c>
      <c r="F2592" s="223">
        <v>5.7484647999999999E-2</v>
      </c>
      <c r="G2592" s="223">
        <v>6.6247031999999999E-4</v>
      </c>
      <c r="H2592" s="223">
        <v>3.3215061000000003E-4</v>
      </c>
      <c r="I2592" s="223">
        <v>5.2866184999999996E-3</v>
      </c>
      <c r="J2592" s="223">
        <v>2.2606128999999998E-3</v>
      </c>
      <c r="K2592" s="223">
        <v>2.1106477999999998E-5</v>
      </c>
      <c r="L2592" s="223">
        <v>1.1319425000000001E-3</v>
      </c>
      <c r="M2592" s="223">
        <v>6.2700458000000001E-2</v>
      </c>
      <c r="N2592" s="223">
        <v>-5.2007999999999999E-2</v>
      </c>
      <c r="O2592" s="223">
        <v>8.19</v>
      </c>
      <c r="P2592" s="227">
        <f t="shared" si="510"/>
        <v>0.64279135555555544</v>
      </c>
      <c r="Q2592" s="238">
        <v>11.529013000000001</v>
      </c>
      <c r="R2592" s="117">
        <v>8.5992066999999999</v>
      </c>
      <c r="S2592" s="117">
        <v>2.5136940000000001</v>
      </c>
      <c r="T2592" s="117">
        <v>7.6079233999999998E-6</v>
      </c>
      <c r="U2592" s="117">
        <v>8.4566975000000003E-2</v>
      </c>
      <c r="V2592" s="117">
        <v>4.7154261000000003E-2</v>
      </c>
      <c r="W2592" s="117">
        <v>0.28438312999999998</v>
      </c>
      <c r="X2592" s="257">
        <f t="shared" si="511"/>
        <v>6.4232819143055092E-2</v>
      </c>
      <c r="Y2592" s="257">
        <f t="shared" si="512"/>
        <v>3.01060879809E-2</v>
      </c>
      <c r="Z2592" s="257">
        <f t="shared" si="513"/>
        <v>1.2609655293755099E-2</v>
      </c>
      <c r="AA2592" s="257">
        <f t="shared" si="514"/>
        <v>2.1517075868400001E-2</v>
      </c>
      <c r="AB2592" s="257">
        <v>1.7817479000000001E-2</v>
      </c>
      <c r="AC2592" s="257">
        <v>3.0934866000000002E-6</v>
      </c>
      <c r="AD2592" s="257">
        <v>7.7385387999999997E-4</v>
      </c>
      <c r="AE2592" s="257">
        <v>4.2826632999999999E-6</v>
      </c>
      <c r="AF2592" s="257">
        <v>1.1427026E-2</v>
      </c>
      <c r="AG2592" s="257">
        <v>8.0352951000000001E-5</v>
      </c>
      <c r="AH2592" s="257">
        <v>1.1661743E-2</v>
      </c>
      <c r="AI2592" s="257">
        <v>9.2009097999999994E-5</v>
      </c>
      <c r="AJ2592" s="257">
        <v>4.8981403999999998E-6</v>
      </c>
      <c r="AK2592" s="257">
        <v>1.7962666E-5</v>
      </c>
      <c r="AL2592" s="257">
        <v>6.6763358999999995E-7</v>
      </c>
      <c r="AM2592" s="257">
        <v>3.5457650999999999E-9</v>
      </c>
      <c r="AN2592" s="257">
        <v>1.0909983E-4</v>
      </c>
      <c r="AO2592" s="257">
        <v>1.0097389000000001E-4</v>
      </c>
      <c r="AP2592" s="257">
        <v>6.2229748999999995E-4</v>
      </c>
      <c r="AQ2592" s="257">
        <v>3.5668683999999998E-6</v>
      </c>
      <c r="AR2592" s="257">
        <v>2.1513509E-2</v>
      </c>
      <c r="AT2592" s="193"/>
      <c r="AU2592" s="193"/>
      <c r="AV2592" s="193"/>
      <c r="AW2592" s="193"/>
      <c r="AX2592" s="193"/>
      <c r="AY2592" s="193"/>
      <c r="AZ2592" s="193"/>
      <c r="BA2592" s="193"/>
      <c r="BB2592" s="193"/>
      <c r="BC2592" s="193"/>
      <c r="BD2592" s="193"/>
      <c r="BE2592" s="315"/>
      <c r="BF2592" s="315"/>
      <c r="BG2592" s="315"/>
      <c r="BH2592" s="315"/>
      <c r="BI2592" s="315"/>
      <c r="BJ2592" s="315"/>
      <c r="BK2592" s="315"/>
    </row>
    <row r="2593" spans="1:63" x14ac:dyDescent="0.25">
      <c r="A2593" s="3"/>
      <c r="B2593" s="3" t="s">
        <v>5770</v>
      </c>
      <c r="C2593" s="48" t="s">
        <v>2238</v>
      </c>
      <c r="D2593" s="223">
        <v>2.0994125999999998E-2</v>
      </c>
      <c r="E2593" s="223">
        <v>8.4399065999999998E-3</v>
      </c>
      <c r="F2593" s="223">
        <v>6.2824478000000005E-4</v>
      </c>
      <c r="G2593" s="223">
        <v>1.6444727E-4</v>
      </c>
      <c r="H2593" s="223">
        <v>9.3537229999999998E-5</v>
      </c>
      <c r="I2593" s="223">
        <v>-2.4762101999999998E-4</v>
      </c>
      <c r="J2593" s="223">
        <v>1.1660920000000001E-3</v>
      </c>
      <c r="K2593" s="223">
        <v>1.9831822000000001E-6</v>
      </c>
      <c r="L2593" s="223">
        <v>1.4516091E-4</v>
      </c>
      <c r="M2593" s="223">
        <v>1.0602375000000001E-2</v>
      </c>
      <c r="N2593" s="223">
        <v>0</v>
      </c>
      <c r="O2593" s="223">
        <v>0</v>
      </c>
      <c r="P2593" s="227">
        <f t="shared" si="510"/>
        <v>6.2517826666666665E-2</v>
      </c>
      <c r="Q2593" s="238">
        <v>-0.49421159999999997</v>
      </c>
      <c r="R2593" s="117">
        <v>1.4066647999999999</v>
      </c>
      <c r="S2593" s="117">
        <v>-1.6327993999999999</v>
      </c>
      <c r="T2593" s="117">
        <v>4.1107791999999996E-6</v>
      </c>
      <c r="U2593" s="117">
        <v>-5.4176872000000001E-2</v>
      </c>
      <c r="V2593" s="117">
        <v>-3.072954E-2</v>
      </c>
      <c r="W2593" s="117">
        <v>-0.18317470999999999</v>
      </c>
      <c r="X2593" s="257">
        <f t="shared" si="511"/>
        <v>6.86951050577626E-3</v>
      </c>
      <c r="Y2593" s="257">
        <f t="shared" si="512"/>
        <v>1.9445230273399999E-3</v>
      </c>
      <c r="Z2593" s="257">
        <f t="shared" si="513"/>
        <v>1.4224588526162599E-3</v>
      </c>
      <c r="AA2593" s="257">
        <f t="shared" si="514"/>
        <v>3.50252862582E-3</v>
      </c>
      <c r="AB2593" s="257">
        <v>1.7333542E-3</v>
      </c>
      <c r="AC2593" s="257">
        <v>1.3570959000000001E-6</v>
      </c>
      <c r="AD2593" s="257">
        <v>-5.0693482000000003E-6</v>
      </c>
      <c r="AE2593" s="257">
        <v>4.7887363999999997E-7</v>
      </c>
      <c r="AF2593" s="257">
        <v>2.6660023999999999E-4</v>
      </c>
      <c r="AG2593" s="257">
        <v>-5.2198033999999997E-5</v>
      </c>
      <c r="AH2593" s="257">
        <v>1.1346316999999999E-3</v>
      </c>
      <c r="AI2593" s="257">
        <v>3.3349905000000001E-7</v>
      </c>
      <c r="AJ2593" s="257">
        <v>8.0198472999999999E-7</v>
      </c>
      <c r="AK2593" s="257">
        <v>1.9724719999999999E-5</v>
      </c>
      <c r="AL2593" s="257">
        <v>4.9500106000000001E-8</v>
      </c>
      <c r="AM2593" s="257">
        <v>9.7973026000000001E-10</v>
      </c>
      <c r="AN2593" s="257">
        <v>-6.5025998000000005E-5</v>
      </c>
      <c r="AO2593" s="257">
        <v>-1.1787673E-5</v>
      </c>
      <c r="AP2593" s="257">
        <v>3.4373013999999997E-4</v>
      </c>
      <c r="AQ2593" s="257">
        <v>1.1282582E-7</v>
      </c>
      <c r="AR2593" s="257">
        <v>3.5024157999999999E-3</v>
      </c>
      <c r="AT2593" s="193"/>
      <c r="AU2593" s="193"/>
      <c r="AV2593" s="193"/>
      <c r="AW2593" s="193"/>
      <c r="AX2593" s="193"/>
      <c r="AY2593" s="193"/>
      <c r="AZ2593" s="193"/>
      <c r="BA2593" s="193"/>
      <c r="BB2593" s="193"/>
      <c r="BC2593" s="193"/>
      <c r="BD2593" s="193"/>
      <c r="BE2593" s="315"/>
      <c r="BF2593" s="315"/>
      <c r="BG2593" s="315"/>
      <c r="BH2593" s="315"/>
      <c r="BI2593" s="315"/>
      <c r="BJ2593" s="315"/>
      <c r="BK2593" s="315"/>
    </row>
    <row r="2594" spans="1:63" x14ac:dyDescent="0.25">
      <c r="A2594" s="3"/>
      <c r="B2594" s="3" t="s">
        <v>5770</v>
      </c>
      <c r="C2594" s="48" t="s">
        <v>2239</v>
      </c>
      <c r="D2594" s="223">
        <v>6.7837807999999999E-2</v>
      </c>
      <c r="E2594" s="223">
        <v>6.2002677999999999E-2</v>
      </c>
      <c r="F2594" s="223">
        <v>1.8163525999999999E-2</v>
      </c>
      <c r="G2594" s="223">
        <v>1.2065138999999999E-4</v>
      </c>
      <c r="H2594" s="223">
        <v>1.765166E-4</v>
      </c>
      <c r="I2594" s="223">
        <v>2.8550274000000001E-3</v>
      </c>
      <c r="J2594" s="223">
        <v>2.2939346999999999E-3</v>
      </c>
      <c r="K2594" s="223">
        <v>9.9736818999999999E-6</v>
      </c>
      <c r="L2594" s="223">
        <v>5.6516715000000004E-4</v>
      </c>
      <c r="M2594" s="223">
        <v>3.3658332999999999E-2</v>
      </c>
      <c r="N2594" s="223">
        <v>-5.2007999999999999E-2</v>
      </c>
      <c r="O2594" s="223">
        <v>0</v>
      </c>
      <c r="P2594" s="227">
        <f t="shared" si="510"/>
        <v>0.45927909629629626</v>
      </c>
      <c r="Q2594" s="238">
        <v>8.5226723</v>
      </c>
      <c r="R2594" s="117">
        <v>5.9762928000000004</v>
      </c>
      <c r="S2594" s="117">
        <v>2.1852838999999999</v>
      </c>
      <c r="T2594" s="117">
        <v>4.2614439999999999E-6</v>
      </c>
      <c r="U2594" s="117">
        <v>7.3117557999999999E-2</v>
      </c>
      <c r="V2594" s="117">
        <v>4.096114E-2</v>
      </c>
      <c r="W2594" s="117">
        <v>0.24701265</v>
      </c>
      <c r="X2594" s="257">
        <f t="shared" si="511"/>
        <v>4.0824163108861403E-2</v>
      </c>
      <c r="Y2594" s="257">
        <f t="shared" si="512"/>
        <v>1.7031361370100001E-2</v>
      </c>
      <c r="Z2594" s="257">
        <f t="shared" si="513"/>
        <v>8.835622934061399E-3</v>
      </c>
      <c r="AA2594" s="257">
        <f t="shared" si="514"/>
        <v>1.4957178804700001E-2</v>
      </c>
      <c r="AB2594" s="257">
        <v>1.2730668000000001E-2</v>
      </c>
      <c r="AC2594" s="257">
        <v>2.1430769999999999E-6</v>
      </c>
      <c r="AD2594" s="257">
        <v>3.0463316000000002E-4</v>
      </c>
      <c r="AE2594" s="257">
        <v>1.7133641E-6</v>
      </c>
      <c r="AF2594" s="257">
        <v>3.9223466000000004E-3</v>
      </c>
      <c r="AG2594" s="257">
        <v>6.9857168999999994E-5</v>
      </c>
      <c r="AH2594" s="257">
        <v>8.3322963999999996E-3</v>
      </c>
      <c r="AI2594" s="257">
        <v>2.8083684999999999E-5</v>
      </c>
      <c r="AJ2594" s="257">
        <v>5.8739523000000004E-7</v>
      </c>
      <c r="AK2594" s="257">
        <v>1.4325568E-5</v>
      </c>
      <c r="AL2594" s="257">
        <v>2.4973256000000002E-7</v>
      </c>
      <c r="AM2594" s="257">
        <v>1.0812714E-9</v>
      </c>
      <c r="AN2594" s="257">
        <v>9.1704367999999995E-5</v>
      </c>
      <c r="AO2594" s="257">
        <v>5.2215994E-5</v>
      </c>
      <c r="AP2594" s="257">
        <v>3.1615871000000001E-4</v>
      </c>
      <c r="AQ2594" s="257">
        <v>1.9038047E-6</v>
      </c>
      <c r="AR2594" s="257">
        <v>1.4955275000000001E-2</v>
      </c>
      <c r="AT2594" s="193"/>
      <c r="AU2594" s="193"/>
      <c r="AV2594" s="193"/>
      <c r="AW2594" s="193"/>
      <c r="AX2594" s="193"/>
      <c r="AY2594" s="193"/>
      <c r="AZ2594" s="193"/>
      <c r="BA2594" s="193"/>
      <c r="BB2594" s="193"/>
      <c r="BC2594" s="193"/>
      <c r="BD2594" s="193"/>
      <c r="BE2594" s="315"/>
      <c r="BF2594" s="315"/>
      <c r="BG2594" s="315"/>
      <c r="BH2594" s="315"/>
      <c r="BI2594" s="315"/>
      <c r="BJ2594" s="315"/>
      <c r="BK2594" s="315"/>
    </row>
    <row r="2595" spans="1:63" x14ac:dyDescent="0.25">
      <c r="A2595" s="3"/>
      <c r="B2595" s="3" t="s">
        <v>5770</v>
      </c>
      <c r="C2595" s="48" t="s">
        <v>2240</v>
      </c>
      <c r="D2595" s="223">
        <v>0.13667372999999999</v>
      </c>
      <c r="E2595" s="223">
        <v>7.6846158999999997E-2</v>
      </c>
      <c r="F2595" s="223">
        <v>5.3738292E-2</v>
      </c>
      <c r="G2595" s="223">
        <v>6.2415702E-4</v>
      </c>
      <c r="H2595" s="223">
        <v>2.8415602000000001E-4</v>
      </c>
      <c r="I2595" s="223">
        <v>4.8423546000000003E-3</v>
      </c>
      <c r="J2595" s="223">
        <v>1.4846333000000001E-3</v>
      </c>
      <c r="K2595" s="223">
        <v>2.0006217000000002E-5</v>
      </c>
      <c r="L2595" s="223">
        <v>1.0836391E-3</v>
      </c>
      <c r="M2595" s="223">
        <v>4.9758333000000002E-2</v>
      </c>
      <c r="N2595" s="223">
        <v>-5.2007999999999999E-2</v>
      </c>
      <c r="O2595" s="223">
        <v>0</v>
      </c>
      <c r="P2595" s="227">
        <f t="shared" si="510"/>
        <v>0.56923080740740739</v>
      </c>
      <c r="Q2595" s="238">
        <v>10.464554</v>
      </c>
      <c r="R2595" s="117">
        <v>7.5537334999999999</v>
      </c>
      <c r="S2595" s="117">
        <v>2.4976048999999998</v>
      </c>
      <c r="T2595" s="117">
        <v>6.4594490000000002E-6</v>
      </c>
      <c r="U2595" s="117">
        <v>8.3982985999999996E-2</v>
      </c>
      <c r="V2595" s="117">
        <v>4.688995E-2</v>
      </c>
      <c r="W2595" s="117">
        <v>0.28233639999999999</v>
      </c>
      <c r="X2595" s="257">
        <f t="shared" si="511"/>
        <v>5.7242148585201699E-2</v>
      </c>
      <c r="Y2595" s="257">
        <f t="shared" si="512"/>
        <v>2.7166604687799994E-2</v>
      </c>
      <c r="Z2595" s="257">
        <f t="shared" si="513"/>
        <v>1.1171887975601704E-2</v>
      </c>
      <c r="AA2595" s="257">
        <f t="shared" si="514"/>
        <v>1.8903655921799999E-2</v>
      </c>
      <c r="AB2595" s="257">
        <v>1.5778398999999999E-2</v>
      </c>
      <c r="AC2595" s="257">
        <v>2.5217751E-6</v>
      </c>
      <c r="AD2595" s="257">
        <v>7.3987162000000003E-4</v>
      </c>
      <c r="AE2595" s="257">
        <v>3.7790377000000001E-6</v>
      </c>
      <c r="AF2595" s="257">
        <v>1.0562195999999999E-2</v>
      </c>
      <c r="AG2595" s="257">
        <v>7.9837254999999999E-5</v>
      </c>
      <c r="AH2595" s="257">
        <v>1.0327146000000001E-2</v>
      </c>
      <c r="AI2595" s="257">
        <v>8.6509799999999996E-5</v>
      </c>
      <c r="AJ2595" s="257">
        <v>4.7011798000000004E-6</v>
      </c>
      <c r="AK2595" s="257">
        <v>1.4756102E-5</v>
      </c>
      <c r="AL2595" s="257">
        <v>6.2876509000000001E-7</v>
      </c>
      <c r="AM2595" s="257">
        <v>3.3537117000000001E-9</v>
      </c>
      <c r="AN2595" s="257">
        <v>1.0791969E-4</v>
      </c>
      <c r="AO2595" s="257">
        <v>9.5664694999999999E-5</v>
      </c>
      <c r="AP2595" s="257">
        <v>5.3455839000000004E-4</v>
      </c>
      <c r="AQ2595" s="257">
        <v>3.4329218000000001E-6</v>
      </c>
      <c r="AR2595" s="257">
        <v>1.8900223000000001E-2</v>
      </c>
      <c r="AT2595" s="193"/>
      <c r="AU2595" s="193"/>
      <c r="AV2595" s="193"/>
      <c r="AW2595" s="193"/>
      <c r="AX2595" s="193"/>
      <c r="AY2595" s="193"/>
      <c r="AZ2595" s="193"/>
      <c r="BA2595" s="193"/>
      <c r="BB2595" s="193"/>
      <c r="BC2595" s="193"/>
      <c r="BD2595" s="193"/>
      <c r="BE2595" s="315"/>
      <c r="BF2595" s="315"/>
      <c r="BG2595" s="315"/>
      <c r="BH2595" s="315"/>
      <c r="BI2595" s="315"/>
      <c r="BJ2595" s="315"/>
      <c r="BK2595" s="315"/>
    </row>
    <row r="2596" spans="1:63" x14ac:dyDescent="0.25">
      <c r="A2596" s="3"/>
      <c r="B2596" s="3" t="s">
        <v>5770</v>
      </c>
      <c r="C2596" s="48" t="s">
        <v>2241</v>
      </c>
      <c r="D2596" s="223">
        <v>0.59667373000000001</v>
      </c>
      <c r="E2596" s="223">
        <v>7.6846158999999997E-2</v>
      </c>
      <c r="F2596" s="223">
        <v>5.3738292E-2</v>
      </c>
      <c r="G2596" s="223">
        <v>6.2415702E-4</v>
      </c>
      <c r="H2596" s="223">
        <v>2.8415602000000001E-4</v>
      </c>
      <c r="I2596" s="223">
        <v>4.8423546000000003E-3</v>
      </c>
      <c r="J2596" s="223">
        <v>1.4846333000000001E-3</v>
      </c>
      <c r="K2596" s="223">
        <v>2.0006217000000002E-5</v>
      </c>
      <c r="L2596" s="223">
        <v>1.0836391E-3</v>
      </c>
      <c r="M2596" s="223">
        <v>4.9758333000000002E-2</v>
      </c>
      <c r="N2596" s="223">
        <v>-5.2007999999999999E-2</v>
      </c>
      <c r="O2596" s="223">
        <v>0.46</v>
      </c>
      <c r="P2596" s="227">
        <f t="shared" si="510"/>
        <v>0.56923080740740739</v>
      </c>
      <c r="Q2596" s="238">
        <v>10.464554</v>
      </c>
      <c r="R2596" s="117">
        <v>7.5537334999999999</v>
      </c>
      <c r="S2596" s="117">
        <v>2.4976048999999998</v>
      </c>
      <c r="T2596" s="117">
        <v>6.4594490000000002E-6</v>
      </c>
      <c r="U2596" s="117">
        <v>8.3982985999999996E-2</v>
      </c>
      <c r="V2596" s="117">
        <v>4.688995E-2</v>
      </c>
      <c r="W2596" s="117">
        <v>0.28233639999999999</v>
      </c>
      <c r="X2596" s="257">
        <f t="shared" si="511"/>
        <v>5.7242148585201699E-2</v>
      </c>
      <c r="Y2596" s="257">
        <f t="shared" si="512"/>
        <v>2.7166604687799994E-2</v>
      </c>
      <c r="Z2596" s="257">
        <f t="shared" si="513"/>
        <v>1.1171887975601704E-2</v>
      </c>
      <c r="AA2596" s="257">
        <f t="shared" si="514"/>
        <v>1.8903655921799999E-2</v>
      </c>
      <c r="AB2596" s="257">
        <v>1.5778398999999999E-2</v>
      </c>
      <c r="AC2596" s="257">
        <v>2.5217751E-6</v>
      </c>
      <c r="AD2596" s="257">
        <v>7.3987162000000003E-4</v>
      </c>
      <c r="AE2596" s="257">
        <v>3.7790377000000001E-6</v>
      </c>
      <c r="AF2596" s="257">
        <v>1.0562195999999999E-2</v>
      </c>
      <c r="AG2596" s="257">
        <v>7.9837254999999999E-5</v>
      </c>
      <c r="AH2596" s="257">
        <v>1.0327146000000001E-2</v>
      </c>
      <c r="AI2596" s="257">
        <v>8.6509799999999996E-5</v>
      </c>
      <c r="AJ2596" s="257">
        <v>4.7011798000000004E-6</v>
      </c>
      <c r="AK2596" s="257">
        <v>1.4756102E-5</v>
      </c>
      <c r="AL2596" s="257">
        <v>6.2876509000000001E-7</v>
      </c>
      <c r="AM2596" s="257">
        <v>3.3537117000000001E-9</v>
      </c>
      <c r="AN2596" s="257">
        <v>1.0791969E-4</v>
      </c>
      <c r="AO2596" s="257">
        <v>9.5664694999999999E-5</v>
      </c>
      <c r="AP2596" s="257">
        <v>5.3455839000000004E-4</v>
      </c>
      <c r="AQ2596" s="257">
        <v>3.4329218000000001E-6</v>
      </c>
      <c r="AR2596" s="257">
        <v>1.8900223000000001E-2</v>
      </c>
      <c r="AT2596" s="193"/>
      <c r="AU2596" s="193"/>
      <c r="AV2596" s="193"/>
      <c r="AW2596" s="193"/>
      <c r="AX2596" s="193"/>
      <c r="AY2596" s="193"/>
      <c r="AZ2596" s="193"/>
      <c r="BA2596" s="193"/>
      <c r="BB2596" s="193"/>
      <c r="BC2596" s="193"/>
      <c r="BD2596" s="193"/>
      <c r="BE2596" s="315"/>
      <c r="BF2596" s="315"/>
      <c r="BG2596" s="315"/>
      <c r="BH2596" s="315"/>
      <c r="BI2596" s="315"/>
      <c r="BJ2596" s="315"/>
      <c r="BK2596" s="315"/>
    </row>
    <row r="2597" spans="1:63" x14ac:dyDescent="0.25">
      <c r="A2597" s="3"/>
      <c r="B2597" s="3" t="s">
        <v>5770</v>
      </c>
      <c r="C2597" s="48" t="s">
        <v>2242</v>
      </c>
      <c r="D2597" s="223">
        <v>2.4366737000000001</v>
      </c>
      <c r="E2597" s="223">
        <v>7.6846158999999997E-2</v>
      </c>
      <c r="F2597" s="223">
        <v>5.3738292E-2</v>
      </c>
      <c r="G2597" s="223">
        <v>6.2415702E-4</v>
      </c>
      <c r="H2597" s="223">
        <v>2.8415602000000001E-4</v>
      </c>
      <c r="I2597" s="223">
        <v>4.8423546000000003E-3</v>
      </c>
      <c r="J2597" s="223">
        <v>1.4846333000000001E-3</v>
      </c>
      <c r="K2597" s="223">
        <v>2.0006217000000002E-5</v>
      </c>
      <c r="L2597" s="223">
        <v>1.0836391E-3</v>
      </c>
      <c r="M2597" s="223">
        <v>4.9758333000000002E-2</v>
      </c>
      <c r="N2597" s="223">
        <v>-5.2007999999999999E-2</v>
      </c>
      <c r="O2597" s="223">
        <v>2.2999999999999998</v>
      </c>
      <c r="P2597" s="227">
        <f t="shared" si="510"/>
        <v>0.56923080740740739</v>
      </c>
      <c r="Q2597" s="238">
        <v>10.464554</v>
      </c>
      <c r="R2597" s="117">
        <v>7.5537334999999999</v>
      </c>
      <c r="S2597" s="117">
        <v>2.4976048999999998</v>
      </c>
      <c r="T2597" s="117">
        <v>6.4594490000000002E-6</v>
      </c>
      <c r="U2597" s="117">
        <v>8.3982985999999996E-2</v>
      </c>
      <c r="V2597" s="117">
        <v>4.688995E-2</v>
      </c>
      <c r="W2597" s="117">
        <v>0.28233639999999999</v>
      </c>
      <c r="X2597" s="257">
        <f t="shared" si="511"/>
        <v>5.7242148585201699E-2</v>
      </c>
      <c r="Y2597" s="257">
        <f t="shared" si="512"/>
        <v>2.7166604687799994E-2</v>
      </c>
      <c r="Z2597" s="257">
        <f t="shared" si="513"/>
        <v>1.1171887975601704E-2</v>
      </c>
      <c r="AA2597" s="257">
        <f t="shared" si="514"/>
        <v>1.8903655921799999E-2</v>
      </c>
      <c r="AB2597" s="257">
        <v>1.5778398999999999E-2</v>
      </c>
      <c r="AC2597" s="257">
        <v>2.5217751E-6</v>
      </c>
      <c r="AD2597" s="257">
        <v>7.3987162000000003E-4</v>
      </c>
      <c r="AE2597" s="257">
        <v>3.7790377000000001E-6</v>
      </c>
      <c r="AF2597" s="257">
        <v>1.0562195999999999E-2</v>
      </c>
      <c r="AG2597" s="257">
        <v>7.9837254999999999E-5</v>
      </c>
      <c r="AH2597" s="257">
        <v>1.0327146000000001E-2</v>
      </c>
      <c r="AI2597" s="257">
        <v>8.6509799999999996E-5</v>
      </c>
      <c r="AJ2597" s="257">
        <v>4.7011798000000004E-6</v>
      </c>
      <c r="AK2597" s="257">
        <v>1.4756102E-5</v>
      </c>
      <c r="AL2597" s="257">
        <v>6.2876509000000001E-7</v>
      </c>
      <c r="AM2597" s="257">
        <v>3.3537117000000001E-9</v>
      </c>
      <c r="AN2597" s="257">
        <v>1.0791969E-4</v>
      </c>
      <c r="AO2597" s="257">
        <v>9.5664694999999999E-5</v>
      </c>
      <c r="AP2597" s="257">
        <v>5.3455839000000004E-4</v>
      </c>
      <c r="AQ2597" s="257">
        <v>3.4329218000000001E-6</v>
      </c>
      <c r="AR2597" s="257">
        <v>1.8900223000000001E-2</v>
      </c>
      <c r="AT2597" s="193"/>
      <c r="AU2597" s="193"/>
      <c r="AV2597" s="193"/>
      <c r="AW2597" s="193"/>
      <c r="AX2597" s="193"/>
      <c r="AY2597" s="193"/>
      <c r="AZ2597" s="193"/>
      <c r="BA2597" s="193"/>
      <c r="BB2597" s="193"/>
      <c r="BC2597" s="193"/>
      <c r="BD2597" s="193"/>
      <c r="BE2597" s="315"/>
      <c r="BF2597" s="315"/>
      <c r="BG2597" s="315"/>
      <c r="BH2597" s="315"/>
      <c r="BI2597" s="315"/>
      <c r="BJ2597" s="315"/>
      <c r="BK2597" s="315"/>
    </row>
    <row r="2598" spans="1:63" x14ac:dyDescent="0.25">
      <c r="A2598" s="3"/>
      <c r="B2598" s="3" t="s">
        <v>5770</v>
      </c>
      <c r="C2598" s="48" t="s">
        <v>2243</v>
      </c>
      <c r="D2598" s="223">
        <v>0.16254228000000001</v>
      </c>
      <c r="E2598" s="223">
        <v>8.6190969000000006E-2</v>
      </c>
      <c r="F2598" s="223">
        <v>5.6757611999999999E-2</v>
      </c>
      <c r="G2598" s="223">
        <v>6.5267692000000005E-4</v>
      </c>
      <c r="H2598" s="223">
        <v>3.2871308999999997E-4</v>
      </c>
      <c r="I2598" s="223">
        <v>5.2380702000000001E-3</v>
      </c>
      <c r="J2598" s="223">
        <v>2.2480757999999998E-3</v>
      </c>
      <c r="K2598" s="223">
        <v>2.0899967999999999E-5</v>
      </c>
      <c r="L2598" s="223">
        <v>1.1215591000000001E-3</v>
      </c>
      <c r="M2598" s="223">
        <v>6.1991708E-2</v>
      </c>
      <c r="N2598" s="223">
        <v>-5.2007999999999999E-2</v>
      </c>
      <c r="O2598" s="223">
        <v>0</v>
      </c>
      <c r="P2598" s="227">
        <f t="shared" si="510"/>
        <v>0.63845162222222218</v>
      </c>
      <c r="Q2598" s="238">
        <v>11.460292000000001</v>
      </c>
      <c r="R2598" s="117">
        <v>8.5372795000000004</v>
      </c>
      <c r="S2598" s="117">
        <v>2.5078784000000001</v>
      </c>
      <c r="T2598" s="117">
        <v>7.5320425999999996E-6</v>
      </c>
      <c r="U2598" s="117">
        <v>8.4363834999999998E-2</v>
      </c>
      <c r="V2598" s="117">
        <v>4.7045251000000003E-2</v>
      </c>
      <c r="W2598" s="117">
        <v>0.28371772000000001</v>
      </c>
      <c r="X2598" s="257">
        <f t="shared" si="511"/>
        <v>6.3719638755739105E-2</v>
      </c>
      <c r="Y2598" s="257">
        <f t="shared" si="512"/>
        <v>2.98357467924E-2</v>
      </c>
      <c r="Z2598" s="257">
        <f t="shared" si="513"/>
        <v>1.2521673430939099E-2</v>
      </c>
      <c r="AA2598" s="257">
        <f t="shared" si="514"/>
        <v>2.1362218532400001E-2</v>
      </c>
      <c r="AB2598" s="257">
        <v>1.7697184000000001E-2</v>
      </c>
      <c r="AC2598" s="257">
        <v>3.0677911999999999E-6</v>
      </c>
      <c r="AD2598" s="257">
        <v>7.6535915000000001E-4</v>
      </c>
      <c r="AE2598" s="257">
        <v>4.2307881999999998E-6</v>
      </c>
      <c r="AF2598" s="257">
        <v>1.1285738E-2</v>
      </c>
      <c r="AG2598" s="257">
        <v>8.0167062999999999E-5</v>
      </c>
      <c r="AH2598" s="257">
        <v>1.1583008000000001E-2</v>
      </c>
      <c r="AI2598" s="257">
        <v>9.0837117000000005E-5</v>
      </c>
      <c r="AJ2598" s="257">
        <v>4.8220442999999999E-6</v>
      </c>
      <c r="AK2598" s="257">
        <v>1.7847135999999999E-5</v>
      </c>
      <c r="AL2598" s="257">
        <v>6.5992271999999996E-7</v>
      </c>
      <c r="AM2598" s="257">
        <v>3.5009191000000001E-9</v>
      </c>
      <c r="AN2598" s="257">
        <v>1.0878625E-4</v>
      </c>
      <c r="AO2598" s="257">
        <v>1.0006116E-4</v>
      </c>
      <c r="AP2598" s="257">
        <v>6.1564829999999999E-4</v>
      </c>
      <c r="AQ2598" s="257">
        <v>3.5365324000000002E-6</v>
      </c>
      <c r="AR2598" s="257">
        <v>2.1358682E-2</v>
      </c>
      <c r="AT2598" s="193"/>
      <c r="AU2598" s="193"/>
      <c r="AV2598" s="193"/>
      <c r="AW2598" s="193"/>
      <c r="AX2598" s="193"/>
      <c r="AY2598" s="193"/>
      <c r="AZ2598" s="193"/>
      <c r="BA2598" s="193"/>
      <c r="BB2598" s="193"/>
      <c r="BC2598" s="193"/>
      <c r="BD2598" s="193"/>
      <c r="BE2598" s="315"/>
      <c r="BF2598" s="315"/>
      <c r="BG2598" s="315"/>
      <c r="BH2598" s="315"/>
      <c r="BI2598" s="315"/>
      <c r="BJ2598" s="315"/>
      <c r="BK2598" s="315"/>
    </row>
    <row r="2599" spans="1:63" x14ac:dyDescent="0.25">
      <c r="A2599" s="3"/>
      <c r="B2599" s="3" t="s">
        <v>5770</v>
      </c>
      <c r="C2599" s="48" t="s">
        <v>2244</v>
      </c>
      <c r="D2599" s="223">
        <v>1.9525423</v>
      </c>
      <c r="E2599" s="223">
        <v>8.6190969000000006E-2</v>
      </c>
      <c r="F2599" s="223">
        <v>5.6757611999999999E-2</v>
      </c>
      <c r="G2599" s="223">
        <v>6.5267692000000005E-4</v>
      </c>
      <c r="H2599" s="223">
        <v>3.2871308999999997E-4</v>
      </c>
      <c r="I2599" s="223">
        <v>5.2380702000000001E-3</v>
      </c>
      <c r="J2599" s="223">
        <v>2.2480757999999998E-3</v>
      </c>
      <c r="K2599" s="223">
        <v>2.0899967999999999E-5</v>
      </c>
      <c r="L2599" s="223">
        <v>1.1215591000000001E-3</v>
      </c>
      <c r="M2599" s="223">
        <v>6.1991708E-2</v>
      </c>
      <c r="N2599" s="223">
        <v>-5.2007999999999999E-2</v>
      </c>
      <c r="O2599" s="223">
        <v>1.79</v>
      </c>
      <c r="P2599" s="227">
        <f t="shared" si="510"/>
        <v>0.63845162222222218</v>
      </c>
      <c r="Q2599" s="238">
        <v>11.460292000000001</v>
      </c>
      <c r="R2599" s="117">
        <v>8.5372795000000004</v>
      </c>
      <c r="S2599" s="117">
        <v>2.5078784000000001</v>
      </c>
      <c r="T2599" s="117">
        <v>7.5320425999999996E-6</v>
      </c>
      <c r="U2599" s="117">
        <v>8.4363834999999998E-2</v>
      </c>
      <c r="V2599" s="117">
        <v>4.7045251000000003E-2</v>
      </c>
      <c r="W2599" s="117">
        <v>0.28371772000000001</v>
      </c>
      <c r="X2599" s="257">
        <f t="shared" si="511"/>
        <v>6.3719638755739105E-2</v>
      </c>
      <c r="Y2599" s="257">
        <f t="shared" si="512"/>
        <v>2.98357467924E-2</v>
      </c>
      <c r="Z2599" s="257">
        <f t="shared" si="513"/>
        <v>1.2521673430939099E-2</v>
      </c>
      <c r="AA2599" s="257">
        <f t="shared" si="514"/>
        <v>2.1362218532400001E-2</v>
      </c>
      <c r="AB2599" s="257">
        <v>1.7697184000000001E-2</v>
      </c>
      <c r="AC2599" s="257">
        <v>3.0677911999999999E-6</v>
      </c>
      <c r="AD2599" s="257">
        <v>7.6535915000000001E-4</v>
      </c>
      <c r="AE2599" s="257">
        <v>4.2307881999999998E-6</v>
      </c>
      <c r="AF2599" s="257">
        <v>1.1285738E-2</v>
      </c>
      <c r="AG2599" s="257">
        <v>8.0167062999999999E-5</v>
      </c>
      <c r="AH2599" s="257">
        <v>1.1583008000000001E-2</v>
      </c>
      <c r="AI2599" s="257">
        <v>9.0837117000000005E-5</v>
      </c>
      <c r="AJ2599" s="257">
        <v>4.8220442999999999E-6</v>
      </c>
      <c r="AK2599" s="257">
        <v>1.7847135999999999E-5</v>
      </c>
      <c r="AL2599" s="257">
        <v>6.5992271999999996E-7</v>
      </c>
      <c r="AM2599" s="257">
        <v>3.5009191000000001E-9</v>
      </c>
      <c r="AN2599" s="257">
        <v>1.0878625E-4</v>
      </c>
      <c r="AO2599" s="257">
        <v>1.0006116E-4</v>
      </c>
      <c r="AP2599" s="257">
        <v>6.1564829999999999E-4</v>
      </c>
      <c r="AQ2599" s="257">
        <v>3.5365324000000002E-6</v>
      </c>
      <c r="AR2599" s="257">
        <v>2.1358682E-2</v>
      </c>
      <c r="AT2599" s="193"/>
      <c r="AU2599" s="193"/>
      <c r="AV2599" s="193"/>
      <c r="AW2599" s="193"/>
      <c r="AX2599" s="193"/>
      <c r="AY2599" s="193"/>
      <c r="AZ2599" s="193"/>
      <c r="BA2599" s="193"/>
      <c r="BB2599" s="193"/>
      <c r="BC2599" s="193"/>
      <c r="BD2599" s="193"/>
      <c r="BE2599" s="315"/>
      <c r="BF2599" s="315"/>
      <c r="BG2599" s="315"/>
      <c r="BH2599" s="315"/>
      <c r="BI2599" s="315"/>
      <c r="BJ2599" s="315"/>
      <c r="BK2599" s="315"/>
    </row>
    <row r="2600" spans="1:63" x14ac:dyDescent="0.25">
      <c r="A2600" s="3"/>
      <c r="B2600" s="3" t="s">
        <v>5770</v>
      </c>
      <c r="C2600" s="48" t="s">
        <v>2245</v>
      </c>
      <c r="D2600" s="223">
        <v>9.1125422999999994</v>
      </c>
      <c r="E2600" s="223">
        <v>8.6190969000000006E-2</v>
      </c>
      <c r="F2600" s="223">
        <v>5.6757611999999999E-2</v>
      </c>
      <c r="G2600" s="223">
        <v>6.5267692000000005E-4</v>
      </c>
      <c r="H2600" s="223">
        <v>3.2871308999999997E-4</v>
      </c>
      <c r="I2600" s="223">
        <v>5.2380702000000001E-3</v>
      </c>
      <c r="J2600" s="223">
        <v>2.2480757999999998E-3</v>
      </c>
      <c r="K2600" s="223">
        <v>2.0899967999999999E-5</v>
      </c>
      <c r="L2600" s="223">
        <v>1.1215591000000001E-3</v>
      </c>
      <c r="M2600" s="223">
        <v>6.1991708E-2</v>
      </c>
      <c r="N2600" s="223">
        <v>-5.2007999999999999E-2</v>
      </c>
      <c r="O2600" s="223">
        <v>8.9499999999999993</v>
      </c>
      <c r="P2600" s="227">
        <f t="shared" si="510"/>
        <v>0.63845162222222218</v>
      </c>
      <c r="Q2600" s="238">
        <v>11.460292000000001</v>
      </c>
      <c r="R2600" s="117">
        <v>8.5372795000000004</v>
      </c>
      <c r="S2600" s="117">
        <v>2.5078784000000001</v>
      </c>
      <c r="T2600" s="117">
        <v>7.5320425999999996E-6</v>
      </c>
      <c r="U2600" s="117">
        <v>8.4363834999999998E-2</v>
      </c>
      <c r="V2600" s="117">
        <v>4.7045251000000003E-2</v>
      </c>
      <c r="W2600" s="117">
        <v>0.28371772000000001</v>
      </c>
      <c r="X2600" s="257">
        <f t="shared" si="511"/>
        <v>6.3719638755739105E-2</v>
      </c>
      <c r="Y2600" s="257">
        <f t="shared" si="512"/>
        <v>2.98357467924E-2</v>
      </c>
      <c r="Z2600" s="257">
        <f t="shared" si="513"/>
        <v>1.2521673430939099E-2</v>
      </c>
      <c r="AA2600" s="257">
        <f t="shared" si="514"/>
        <v>2.1362218532400001E-2</v>
      </c>
      <c r="AB2600" s="257">
        <v>1.7697184000000001E-2</v>
      </c>
      <c r="AC2600" s="257">
        <v>3.0677911999999999E-6</v>
      </c>
      <c r="AD2600" s="257">
        <v>7.6535915000000001E-4</v>
      </c>
      <c r="AE2600" s="257">
        <v>4.2307881999999998E-6</v>
      </c>
      <c r="AF2600" s="257">
        <v>1.1285738E-2</v>
      </c>
      <c r="AG2600" s="257">
        <v>8.0167062999999999E-5</v>
      </c>
      <c r="AH2600" s="257">
        <v>1.1583008000000001E-2</v>
      </c>
      <c r="AI2600" s="257">
        <v>9.0837117000000005E-5</v>
      </c>
      <c r="AJ2600" s="257">
        <v>4.8220442999999999E-6</v>
      </c>
      <c r="AK2600" s="257">
        <v>1.7847135999999999E-5</v>
      </c>
      <c r="AL2600" s="257">
        <v>6.5992271999999996E-7</v>
      </c>
      <c r="AM2600" s="257">
        <v>3.5009191000000001E-9</v>
      </c>
      <c r="AN2600" s="257">
        <v>1.0878625E-4</v>
      </c>
      <c r="AO2600" s="257">
        <v>1.0006116E-4</v>
      </c>
      <c r="AP2600" s="257">
        <v>6.1564829999999999E-4</v>
      </c>
      <c r="AQ2600" s="257">
        <v>3.5365324000000002E-6</v>
      </c>
      <c r="AR2600" s="257">
        <v>2.1358682E-2</v>
      </c>
      <c r="AT2600" s="193"/>
      <c r="AU2600" s="193"/>
      <c r="AV2600" s="193"/>
      <c r="AW2600" s="193"/>
      <c r="AX2600" s="193"/>
      <c r="AY2600" s="193"/>
      <c r="AZ2600" s="193"/>
      <c r="BA2600" s="193"/>
      <c r="BB2600" s="193"/>
      <c r="BC2600" s="193"/>
      <c r="BD2600" s="193"/>
      <c r="BE2600" s="315"/>
      <c r="BF2600" s="315"/>
      <c r="BG2600" s="315"/>
      <c r="BH2600" s="315"/>
      <c r="BI2600" s="315"/>
      <c r="BJ2600" s="315"/>
      <c r="BK2600" s="315"/>
    </row>
    <row r="2601" spans="1:63" x14ac:dyDescent="0.25">
      <c r="A2601" s="3"/>
      <c r="B2601" s="3" t="s">
        <v>5770</v>
      </c>
      <c r="C2601" s="48" t="s">
        <v>2246</v>
      </c>
      <c r="D2601" s="223">
        <v>0.17414333000000001</v>
      </c>
      <c r="E2601" s="223">
        <v>9.0268943000000004E-2</v>
      </c>
      <c r="F2601" s="223">
        <v>5.8421638999999997E-2</v>
      </c>
      <c r="G2601" s="223">
        <v>6.7027997E-4</v>
      </c>
      <c r="H2601" s="223">
        <v>3.4857223000000001E-4</v>
      </c>
      <c r="I2601" s="223">
        <v>5.4260497000000003E-3</v>
      </c>
      <c r="J2601" s="223">
        <v>2.5584758E-3</v>
      </c>
      <c r="K2601" s="223">
        <v>2.1386933E-5</v>
      </c>
      <c r="L2601" s="223">
        <v>1.1432647E-3</v>
      </c>
      <c r="M2601" s="223">
        <v>6.7292721E-2</v>
      </c>
      <c r="N2601" s="223">
        <v>-5.2007999999999999E-2</v>
      </c>
      <c r="O2601" s="223">
        <v>0</v>
      </c>
      <c r="P2601" s="227">
        <f t="shared" si="510"/>
        <v>0.66865883703703699</v>
      </c>
      <c r="Q2601" s="238">
        <v>11.898876</v>
      </c>
      <c r="R2601" s="117">
        <v>8.9666589000000005</v>
      </c>
      <c r="S2601" s="117">
        <v>2.5156933000000001</v>
      </c>
      <c r="T2601" s="117">
        <v>8.0056741000000008E-6</v>
      </c>
      <c r="U2601" s="117">
        <v>8.4645520000000002E-2</v>
      </c>
      <c r="V2601" s="117">
        <v>4.7176977000000002E-2</v>
      </c>
      <c r="W2601" s="117">
        <v>0.28469339999999999</v>
      </c>
      <c r="X2601" s="257">
        <f t="shared" si="511"/>
        <v>6.6615328140194302E-2</v>
      </c>
      <c r="Y2601" s="257">
        <f t="shared" si="512"/>
        <v>3.1066887829100002E-2</v>
      </c>
      <c r="Z2601" s="257">
        <f t="shared" si="513"/>
        <v>1.3112868205594298E-2</v>
      </c>
      <c r="AA2601" s="257">
        <f t="shared" si="514"/>
        <v>2.2435572105499998E-2</v>
      </c>
      <c r="AB2601" s="257">
        <v>1.8534519999999999E-2</v>
      </c>
      <c r="AC2601" s="257">
        <v>3.3005673000000002E-6</v>
      </c>
      <c r="AD2601" s="257">
        <v>7.8092473999999998E-4</v>
      </c>
      <c r="AE2601" s="257">
        <v>4.4431008000000002E-6</v>
      </c>
      <c r="AF2601" s="257">
        <v>1.1663282000000001E-2</v>
      </c>
      <c r="AG2601" s="257">
        <v>8.0417420999999998E-5</v>
      </c>
      <c r="AH2601" s="257">
        <v>1.2131052E-2</v>
      </c>
      <c r="AI2601" s="257">
        <v>9.3305756999999999E-5</v>
      </c>
      <c r="AJ2601" s="257">
        <v>4.9189298000000001E-6</v>
      </c>
      <c r="AK2601" s="257">
        <v>1.9145612000000001E-5</v>
      </c>
      <c r="AL2601" s="257">
        <v>6.7722869000000005E-7</v>
      </c>
      <c r="AM2601" s="257">
        <v>3.5881043000000002E-9</v>
      </c>
      <c r="AN2601" s="257">
        <v>1.0933143E-4</v>
      </c>
      <c r="AO2601" s="257">
        <v>1.0239017E-4</v>
      </c>
      <c r="AP2601" s="257">
        <v>6.5204349000000004E-4</v>
      </c>
      <c r="AQ2601" s="257">
        <v>3.5971054999999999E-6</v>
      </c>
      <c r="AR2601" s="257">
        <v>2.2431975E-2</v>
      </c>
      <c r="AT2601" s="193"/>
      <c r="AU2601" s="193"/>
      <c r="AV2601" s="193"/>
      <c r="AW2601" s="193"/>
      <c r="AX2601" s="193"/>
      <c r="AY2601" s="193"/>
      <c r="AZ2601" s="193"/>
      <c r="BA2601" s="193"/>
      <c r="BB2601" s="193"/>
      <c r="BC2601" s="193"/>
      <c r="BD2601" s="193"/>
      <c r="BE2601" s="315"/>
      <c r="BF2601" s="315"/>
      <c r="BG2601" s="315"/>
      <c r="BH2601" s="315"/>
      <c r="BI2601" s="315"/>
      <c r="BJ2601" s="315"/>
      <c r="BK2601" s="315"/>
    </row>
    <row r="2602" spans="1:63" x14ac:dyDescent="0.25">
      <c r="A2602" s="3"/>
      <c r="B2602" s="3" t="s">
        <v>5770</v>
      </c>
      <c r="C2602" s="48" t="s">
        <v>2247</v>
      </c>
      <c r="D2602" s="223">
        <v>1.4341432999999999</v>
      </c>
      <c r="E2602" s="223">
        <v>9.0268943000000004E-2</v>
      </c>
      <c r="F2602" s="223">
        <v>5.8421638999999997E-2</v>
      </c>
      <c r="G2602" s="223">
        <v>6.7027997E-4</v>
      </c>
      <c r="H2602" s="223">
        <v>3.4857223000000001E-4</v>
      </c>
      <c r="I2602" s="223">
        <v>5.4260497000000003E-3</v>
      </c>
      <c r="J2602" s="223">
        <v>2.5584758E-3</v>
      </c>
      <c r="K2602" s="223">
        <v>2.1386933E-5</v>
      </c>
      <c r="L2602" s="223">
        <v>1.1432647E-3</v>
      </c>
      <c r="M2602" s="223">
        <v>6.7292721E-2</v>
      </c>
      <c r="N2602" s="223">
        <v>-5.2007999999999999E-2</v>
      </c>
      <c r="O2602" s="223">
        <v>1.26</v>
      </c>
      <c r="P2602" s="227">
        <f t="shared" si="510"/>
        <v>0.66865883703703699</v>
      </c>
      <c r="Q2602" s="238">
        <v>11.898876</v>
      </c>
      <c r="R2602" s="117">
        <v>8.9666589000000005</v>
      </c>
      <c r="S2602" s="117">
        <v>2.5156933000000001</v>
      </c>
      <c r="T2602" s="117">
        <v>8.0056741000000008E-6</v>
      </c>
      <c r="U2602" s="117">
        <v>8.4645520000000002E-2</v>
      </c>
      <c r="V2602" s="117">
        <v>4.7176977000000002E-2</v>
      </c>
      <c r="W2602" s="117">
        <v>0.28469339999999999</v>
      </c>
      <c r="X2602" s="257">
        <f t="shared" si="511"/>
        <v>6.6615328140194302E-2</v>
      </c>
      <c r="Y2602" s="257">
        <f t="shared" si="512"/>
        <v>3.1066887829100002E-2</v>
      </c>
      <c r="Z2602" s="257">
        <f t="shared" si="513"/>
        <v>1.3112868205594298E-2</v>
      </c>
      <c r="AA2602" s="257">
        <f t="shared" si="514"/>
        <v>2.2435572105499998E-2</v>
      </c>
      <c r="AB2602" s="257">
        <v>1.8534519999999999E-2</v>
      </c>
      <c r="AC2602" s="257">
        <v>3.3005673000000002E-6</v>
      </c>
      <c r="AD2602" s="257">
        <v>7.8092473999999998E-4</v>
      </c>
      <c r="AE2602" s="257">
        <v>4.4431008000000002E-6</v>
      </c>
      <c r="AF2602" s="257">
        <v>1.1663282000000001E-2</v>
      </c>
      <c r="AG2602" s="257">
        <v>8.0417420999999998E-5</v>
      </c>
      <c r="AH2602" s="257">
        <v>1.2131052E-2</v>
      </c>
      <c r="AI2602" s="257">
        <v>9.3305756999999999E-5</v>
      </c>
      <c r="AJ2602" s="257">
        <v>4.9189298000000001E-6</v>
      </c>
      <c r="AK2602" s="257">
        <v>1.9145612000000001E-5</v>
      </c>
      <c r="AL2602" s="257">
        <v>6.7722869000000005E-7</v>
      </c>
      <c r="AM2602" s="257">
        <v>3.5881043000000002E-9</v>
      </c>
      <c r="AN2602" s="257">
        <v>1.0933143E-4</v>
      </c>
      <c r="AO2602" s="257">
        <v>1.0239017E-4</v>
      </c>
      <c r="AP2602" s="257">
        <v>6.5204349000000004E-4</v>
      </c>
      <c r="AQ2602" s="257">
        <v>3.5971054999999999E-6</v>
      </c>
      <c r="AR2602" s="257">
        <v>2.2431975E-2</v>
      </c>
      <c r="AT2602" s="193"/>
      <c r="AU2602" s="193"/>
      <c r="AV2602" s="193"/>
      <c r="AW2602" s="193"/>
      <c r="AX2602" s="193"/>
      <c r="AY2602" s="193"/>
      <c r="AZ2602" s="193"/>
      <c r="BA2602" s="193"/>
      <c r="BB2602" s="193"/>
      <c r="BC2602" s="193"/>
      <c r="BD2602" s="193"/>
      <c r="BE2602" s="315"/>
      <c r="BF2602" s="315"/>
      <c r="BG2602" s="315"/>
      <c r="BH2602" s="315"/>
      <c r="BI2602" s="315"/>
      <c r="BJ2602" s="315"/>
      <c r="BK2602" s="315"/>
    </row>
    <row r="2603" spans="1:63" x14ac:dyDescent="0.25">
      <c r="A2603" s="3"/>
      <c r="B2603" s="3" t="s">
        <v>5770</v>
      </c>
      <c r="C2603" s="48" t="s">
        <v>2248</v>
      </c>
      <c r="D2603" s="223">
        <v>6.4641432999999999</v>
      </c>
      <c r="E2603" s="223">
        <v>9.0268943000000004E-2</v>
      </c>
      <c r="F2603" s="223">
        <v>5.8421638999999997E-2</v>
      </c>
      <c r="G2603" s="223">
        <v>6.7027997E-4</v>
      </c>
      <c r="H2603" s="223">
        <v>3.4857223000000001E-4</v>
      </c>
      <c r="I2603" s="223">
        <v>5.4260497000000003E-3</v>
      </c>
      <c r="J2603" s="223">
        <v>2.5584758E-3</v>
      </c>
      <c r="K2603" s="223">
        <v>2.1386933E-5</v>
      </c>
      <c r="L2603" s="223">
        <v>1.1432647E-3</v>
      </c>
      <c r="M2603" s="223">
        <v>6.7292721E-2</v>
      </c>
      <c r="N2603" s="223">
        <v>-5.2007999999999999E-2</v>
      </c>
      <c r="O2603" s="223">
        <v>6.29</v>
      </c>
      <c r="P2603" s="227">
        <f t="shared" si="510"/>
        <v>0.66865883703703699</v>
      </c>
      <c r="Q2603" s="238">
        <v>11.898876</v>
      </c>
      <c r="R2603" s="117">
        <v>8.9666589000000005</v>
      </c>
      <c r="S2603" s="117">
        <v>2.5156933000000001</v>
      </c>
      <c r="T2603" s="117">
        <v>8.0056741000000008E-6</v>
      </c>
      <c r="U2603" s="117">
        <v>8.4645520000000002E-2</v>
      </c>
      <c r="V2603" s="117">
        <v>4.7176977000000002E-2</v>
      </c>
      <c r="W2603" s="117">
        <v>0.28469339999999999</v>
      </c>
      <c r="X2603" s="257">
        <f t="shared" si="511"/>
        <v>6.6615328140194302E-2</v>
      </c>
      <c r="Y2603" s="257">
        <f t="shared" si="512"/>
        <v>3.1066887829100002E-2</v>
      </c>
      <c r="Z2603" s="257">
        <f t="shared" si="513"/>
        <v>1.3112868205594298E-2</v>
      </c>
      <c r="AA2603" s="257">
        <f t="shared" si="514"/>
        <v>2.2435572105499998E-2</v>
      </c>
      <c r="AB2603" s="257">
        <v>1.8534519999999999E-2</v>
      </c>
      <c r="AC2603" s="257">
        <v>3.3005673000000002E-6</v>
      </c>
      <c r="AD2603" s="257">
        <v>7.8092473999999998E-4</v>
      </c>
      <c r="AE2603" s="257">
        <v>4.4431008000000002E-6</v>
      </c>
      <c r="AF2603" s="257">
        <v>1.1663282000000001E-2</v>
      </c>
      <c r="AG2603" s="257">
        <v>8.0417420999999998E-5</v>
      </c>
      <c r="AH2603" s="257">
        <v>1.2131052E-2</v>
      </c>
      <c r="AI2603" s="257">
        <v>9.3305756999999999E-5</v>
      </c>
      <c r="AJ2603" s="257">
        <v>4.9189298000000001E-6</v>
      </c>
      <c r="AK2603" s="257">
        <v>1.9145612000000001E-5</v>
      </c>
      <c r="AL2603" s="257">
        <v>6.7722869000000005E-7</v>
      </c>
      <c r="AM2603" s="257">
        <v>3.5881043000000002E-9</v>
      </c>
      <c r="AN2603" s="257">
        <v>1.0933143E-4</v>
      </c>
      <c r="AO2603" s="257">
        <v>1.0239017E-4</v>
      </c>
      <c r="AP2603" s="257">
        <v>6.5204349000000004E-4</v>
      </c>
      <c r="AQ2603" s="257">
        <v>3.5971054999999999E-6</v>
      </c>
      <c r="AR2603" s="257">
        <v>2.2431975E-2</v>
      </c>
      <c r="AT2603" s="193"/>
      <c r="AU2603" s="193"/>
      <c r="AV2603" s="193"/>
      <c r="AW2603" s="193"/>
      <c r="AX2603" s="193"/>
      <c r="AY2603" s="193"/>
      <c r="AZ2603" s="193"/>
      <c r="BA2603" s="193"/>
      <c r="BB2603" s="193"/>
      <c r="BC2603" s="193"/>
      <c r="BD2603" s="193"/>
      <c r="BE2603" s="315"/>
      <c r="BF2603" s="315"/>
      <c r="BG2603" s="315"/>
      <c r="BH2603" s="315"/>
      <c r="BI2603" s="315"/>
      <c r="BJ2603" s="315"/>
      <c r="BK2603" s="315"/>
    </row>
    <row r="2604" spans="1:63" x14ac:dyDescent="0.25">
      <c r="A2604" s="3"/>
      <c r="B2604" s="3" t="s">
        <v>5770</v>
      </c>
      <c r="C2604" s="48" t="s">
        <v>2249</v>
      </c>
      <c r="D2604" s="223">
        <v>3.1806796999999998E-2</v>
      </c>
      <c r="E2604" s="223">
        <v>4.9114745000000001E-2</v>
      </c>
      <c r="F2604" s="223">
        <v>1.3606401000000001E-2</v>
      </c>
      <c r="G2604" s="223">
        <v>7.5467207000000001E-5</v>
      </c>
      <c r="H2604" s="223">
        <v>1.1459481E-4</v>
      </c>
      <c r="I2604" s="223">
        <v>2.2919244E-3</v>
      </c>
      <c r="J2604" s="223">
        <v>1.2668484E-3</v>
      </c>
      <c r="K2604" s="223">
        <v>8.6310827999999997E-6</v>
      </c>
      <c r="L2604" s="223">
        <v>5.0701827000000004E-4</v>
      </c>
      <c r="M2604" s="223">
        <v>1.6829166999999999E-2</v>
      </c>
      <c r="N2604" s="223">
        <v>-5.2007999999999999E-2</v>
      </c>
      <c r="O2604" s="223">
        <v>0</v>
      </c>
      <c r="P2604" s="227">
        <f t="shared" si="510"/>
        <v>0.3638129259259259</v>
      </c>
      <c r="Q2604" s="238">
        <v>7.1447963000000003</v>
      </c>
      <c r="R2604" s="117">
        <v>4.6196377999999996</v>
      </c>
      <c r="S2604" s="117">
        <v>2.1673355000000001</v>
      </c>
      <c r="T2604" s="117">
        <v>2.7758607000000001E-6</v>
      </c>
      <c r="U2604" s="117">
        <v>7.2461291999999997E-2</v>
      </c>
      <c r="V2604" s="117">
        <v>4.0674400999999999E-2</v>
      </c>
      <c r="W2604" s="117">
        <v>0.24468456999999999</v>
      </c>
      <c r="X2604" s="257">
        <f t="shared" si="511"/>
        <v>3.1812445206018461E-2</v>
      </c>
      <c r="Y2604" s="257">
        <f t="shared" si="512"/>
        <v>1.3274922158999999E-2</v>
      </c>
      <c r="Z2604" s="257">
        <f t="shared" si="513"/>
        <v>6.9716065613184587E-3</v>
      </c>
      <c r="AA2604" s="257">
        <f t="shared" si="514"/>
        <v>1.15659164857E-2</v>
      </c>
      <c r="AB2604" s="257">
        <v>1.0084368E-2</v>
      </c>
      <c r="AC2604" s="257">
        <v>1.3962756000000001E-6</v>
      </c>
      <c r="AD2604" s="257">
        <v>2.6444130000000002E-4</v>
      </c>
      <c r="AE2604" s="257">
        <v>1.0731163999999999E-6</v>
      </c>
      <c r="AF2604" s="257">
        <v>2.8543619E-3</v>
      </c>
      <c r="AG2604" s="257">
        <v>6.9281567000000001E-5</v>
      </c>
      <c r="AH2604" s="257">
        <v>6.6002695000000004E-3</v>
      </c>
      <c r="AI2604" s="257">
        <v>2.145737E-5</v>
      </c>
      <c r="AJ2604" s="257">
        <v>3.7062665E-7</v>
      </c>
      <c r="AK2604" s="257">
        <v>1.0119754E-5</v>
      </c>
      <c r="AL2604" s="257">
        <v>2.0255344999999999E-7</v>
      </c>
      <c r="AM2604" s="257">
        <v>8.5221846000000005E-10</v>
      </c>
      <c r="AN2604" s="257">
        <v>9.0319766000000002E-5</v>
      </c>
      <c r="AO2604" s="257">
        <v>4.5686958999999999E-5</v>
      </c>
      <c r="AP2604" s="257">
        <v>2.0317918000000001E-4</v>
      </c>
      <c r="AQ2604" s="257">
        <v>1.7434856999999999E-6</v>
      </c>
      <c r="AR2604" s="257">
        <v>1.1564173000000001E-2</v>
      </c>
      <c r="AT2604" s="193"/>
      <c r="AU2604" s="193"/>
      <c r="AV2604" s="193"/>
      <c r="AW2604" s="193"/>
      <c r="AX2604" s="193"/>
      <c r="AY2604" s="193"/>
      <c r="AZ2604" s="193"/>
      <c r="BA2604" s="193"/>
      <c r="BB2604" s="193"/>
      <c r="BC2604" s="193"/>
      <c r="BD2604" s="193"/>
      <c r="BE2604" s="315"/>
      <c r="BF2604" s="315"/>
      <c r="BG2604" s="315"/>
      <c r="BH2604" s="315"/>
      <c r="BI2604" s="315"/>
      <c r="BJ2604" s="315"/>
      <c r="BK2604" s="315"/>
    </row>
    <row r="2605" spans="1:63" x14ac:dyDescent="0.25">
      <c r="A2605" s="3"/>
      <c r="B2605" s="3" t="s">
        <v>5770</v>
      </c>
      <c r="C2605" s="48" t="s">
        <v>2250</v>
      </c>
      <c r="D2605" s="223">
        <v>3.1806796999999998E-2</v>
      </c>
      <c r="E2605" s="223">
        <v>4.9114745000000001E-2</v>
      </c>
      <c r="F2605" s="223">
        <v>1.3606401000000001E-2</v>
      </c>
      <c r="G2605" s="223">
        <v>7.5467207000000001E-5</v>
      </c>
      <c r="H2605" s="223">
        <v>1.1459481E-4</v>
      </c>
      <c r="I2605" s="223">
        <v>2.2919244E-3</v>
      </c>
      <c r="J2605" s="223">
        <v>1.2668484E-3</v>
      </c>
      <c r="K2605" s="223">
        <v>8.6310827999999997E-6</v>
      </c>
      <c r="L2605" s="223">
        <v>5.0701827000000004E-4</v>
      </c>
      <c r="M2605" s="223">
        <v>1.6829166999999999E-2</v>
      </c>
      <c r="N2605" s="223">
        <v>-5.2007999999999999E-2</v>
      </c>
      <c r="O2605" s="223">
        <v>0</v>
      </c>
      <c r="P2605" s="227">
        <f t="shared" si="510"/>
        <v>0.3638129259259259</v>
      </c>
      <c r="Q2605" s="238">
        <v>7.1447963000000003</v>
      </c>
      <c r="R2605" s="117">
        <v>4.6196377999999996</v>
      </c>
      <c r="S2605" s="117">
        <v>2.1673355000000001</v>
      </c>
      <c r="T2605" s="117">
        <v>2.7758607000000001E-6</v>
      </c>
      <c r="U2605" s="117">
        <v>7.2461291999999997E-2</v>
      </c>
      <c r="V2605" s="117">
        <v>4.0674400999999999E-2</v>
      </c>
      <c r="W2605" s="117">
        <v>0.24468456999999999</v>
      </c>
      <c r="X2605" s="257">
        <f t="shared" si="511"/>
        <v>3.1812445206018461E-2</v>
      </c>
      <c r="Y2605" s="257">
        <f t="shared" si="512"/>
        <v>1.3274922158999999E-2</v>
      </c>
      <c r="Z2605" s="257">
        <f t="shared" si="513"/>
        <v>6.9716065613184587E-3</v>
      </c>
      <c r="AA2605" s="257">
        <f t="shared" si="514"/>
        <v>1.15659164857E-2</v>
      </c>
      <c r="AB2605" s="257">
        <v>1.0084368E-2</v>
      </c>
      <c r="AC2605" s="257">
        <v>1.3962756000000001E-6</v>
      </c>
      <c r="AD2605" s="257">
        <v>2.6444130000000002E-4</v>
      </c>
      <c r="AE2605" s="257">
        <v>1.0731163999999999E-6</v>
      </c>
      <c r="AF2605" s="257">
        <v>2.8543619E-3</v>
      </c>
      <c r="AG2605" s="257">
        <v>6.9281567000000001E-5</v>
      </c>
      <c r="AH2605" s="257">
        <v>6.6002695000000004E-3</v>
      </c>
      <c r="AI2605" s="257">
        <v>2.145737E-5</v>
      </c>
      <c r="AJ2605" s="257">
        <v>3.7062665E-7</v>
      </c>
      <c r="AK2605" s="257">
        <v>1.0119754E-5</v>
      </c>
      <c r="AL2605" s="257">
        <v>2.0255344999999999E-7</v>
      </c>
      <c r="AM2605" s="257">
        <v>8.5221846000000005E-10</v>
      </c>
      <c r="AN2605" s="257">
        <v>9.0319766000000002E-5</v>
      </c>
      <c r="AO2605" s="257">
        <v>4.5686958999999999E-5</v>
      </c>
      <c r="AP2605" s="257">
        <v>2.0317918000000001E-4</v>
      </c>
      <c r="AQ2605" s="257">
        <v>1.7434856999999999E-6</v>
      </c>
      <c r="AR2605" s="257">
        <v>1.1564173000000001E-2</v>
      </c>
      <c r="AT2605" s="193"/>
      <c r="AU2605" s="193"/>
      <c r="AV2605" s="193"/>
      <c r="AW2605" s="193"/>
      <c r="AX2605" s="193"/>
      <c r="AY2605" s="193"/>
      <c r="AZ2605" s="193"/>
      <c r="BA2605" s="193"/>
      <c r="BB2605" s="193"/>
      <c r="BC2605" s="193"/>
      <c r="BD2605" s="193"/>
      <c r="BE2605" s="315"/>
      <c r="BF2605" s="315"/>
      <c r="BG2605" s="315"/>
      <c r="BH2605" s="315"/>
      <c r="BI2605" s="315"/>
      <c r="BJ2605" s="315"/>
      <c r="BK2605" s="315"/>
    </row>
    <row r="2606" spans="1:63" x14ac:dyDescent="0.25">
      <c r="A2606" s="3"/>
      <c r="B2606" s="3" t="s">
        <v>5770</v>
      </c>
      <c r="C2606" s="48" t="s">
        <v>2251</v>
      </c>
      <c r="D2606" s="223">
        <v>0.1772995</v>
      </c>
      <c r="E2606" s="223">
        <v>9.0524539000000001E-2</v>
      </c>
      <c r="F2606" s="223">
        <v>6.1220512999999997E-2</v>
      </c>
      <c r="G2606" s="223">
        <v>7.1149742999999997E-4</v>
      </c>
      <c r="H2606" s="223">
        <v>3.5304427000000001E-4</v>
      </c>
      <c r="I2606" s="223">
        <v>5.5567867999999996E-3</v>
      </c>
      <c r="J2606" s="223">
        <v>2.4009145999999999E-3</v>
      </c>
      <c r="K2606" s="223">
        <v>2.2171482E-5</v>
      </c>
      <c r="L2606" s="223">
        <v>1.1847423E-3</v>
      </c>
      <c r="M2606" s="223">
        <v>6.7333292000000003E-2</v>
      </c>
      <c r="N2606" s="223">
        <v>-5.2007999999999999E-2</v>
      </c>
      <c r="O2606" s="223">
        <v>0</v>
      </c>
      <c r="P2606" s="227">
        <f>E2606/0.135</f>
        <v>0.67055214074074065</v>
      </c>
      <c r="Q2606" s="238">
        <v>11.957902000000001</v>
      </c>
      <c r="R2606" s="117">
        <v>8.9948981000000003</v>
      </c>
      <c r="S2606" s="117">
        <v>2.5420970999999999</v>
      </c>
      <c r="T2606" s="117">
        <v>8.0786321E-6</v>
      </c>
      <c r="U2606" s="117">
        <v>8.5561444E-2</v>
      </c>
      <c r="V2606" s="117">
        <v>4.7682684000000003E-2</v>
      </c>
      <c r="W2606" s="117">
        <v>0.28765492999999998</v>
      </c>
      <c r="X2606" s="257">
        <f t="shared" si="511"/>
        <v>6.7333396235492199E-2</v>
      </c>
      <c r="Y2606" s="257">
        <f t="shared" si="512"/>
        <v>3.1660185422100001E-2</v>
      </c>
      <c r="Z2606" s="257">
        <f t="shared" si="513"/>
        <v>1.3166752450692201E-2</v>
      </c>
      <c r="AA2606" s="257">
        <f t="shared" si="514"/>
        <v>2.2506458362700002E-2</v>
      </c>
      <c r="AB2606" s="257">
        <v>1.8586993E-2</v>
      </c>
      <c r="AC2606" s="257">
        <v>3.2723814000000001E-6</v>
      </c>
      <c r="AD2606" s="257">
        <v>8.1645964E-4</v>
      </c>
      <c r="AE2606" s="257">
        <v>4.5744297000000004E-6</v>
      </c>
      <c r="AF2606" s="257">
        <v>1.2167625E-2</v>
      </c>
      <c r="AG2606" s="257">
        <v>8.1260971000000001E-5</v>
      </c>
      <c r="AH2606" s="257">
        <v>1.2165403E-2</v>
      </c>
      <c r="AI2606" s="257">
        <v>9.7973724999999995E-5</v>
      </c>
      <c r="AJ2606" s="257">
        <v>5.2683420999999999E-6</v>
      </c>
      <c r="AK2606" s="257">
        <v>1.8834847999999999E-5</v>
      </c>
      <c r="AL2606" s="257">
        <v>7.0716355E-7</v>
      </c>
      <c r="AM2606" s="257">
        <v>3.7720422E-9</v>
      </c>
      <c r="AN2606" s="257">
        <v>1.1066469E-4</v>
      </c>
      <c r="AO2606" s="257">
        <v>1.0572855E-4</v>
      </c>
      <c r="AP2606" s="257">
        <v>6.6216835999999995E-4</v>
      </c>
      <c r="AQ2606" s="257">
        <v>3.7203627000000002E-6</v>
      </c>
      <c r="AR2606" s="257">
        <v>2.2502738000000001E-2</v>
      </c>
      <c r="AT2606" s="193"/>
      <c r="AU2606" s="193"/>
      <c r="AV2606" s="193"/>
      <c r="AW2606" s="193"/>
      <c r="AX2606" s="193"/>
      <c r="AY2606" s="193"/>
      <c r="AZ2606" s="193"/>
      <c r="BA2606" s="193"/>
      <c r="BB2606" s="193"/>
      <c r="BC2606" s="193"/>
      <c r="BD2606" s="193"/>
      <c r="BE2606" s="315"/>
      <c r="BF2606" s="315"/>
      <c r="BG2606" s="315"/>
      <c r="BH2606" s="315"/>
      <c r="BI2606" s="315"/>
      <c r="BJ2606" s="315"/>
      <c r="BK2606" s="315"/>
    </row>
    <row r="2607" spans="1:63" x14ac:dyDescent="0.25">
      <c r="A2607" s="3"/>
      <c r="B2607" s="3" t="s">
        <v>5770</v>
      </c>
      <c r="C2607" s="48" t="s">
        <v>2252</v>
      </c>
      <c r="D2607" s="223">
        <v>2.1472994999999999</v>
      </c>
      <c r="E2607" s="223">
        <v>9.0524539000000001E-2</v>
      </c>
      <c r="F2607" s="223">
        <v>6.1220512999999997E-2</v>
      </c>
      <c r="G2607" s="223">
        <v>7.1149742999999997E-4</v>
      </c>
      <c r="H2607" s="223">
        <v>3.5304427000000001E-4</v>
      </c>
      <c r="I2607" s="223">
        <v>5.5567867999999996E-3</v>
      </c>
      <c r="J2607" s="223">
        <v>2.4009145999999999E-3</v>
      </c>
      <c r="K2607" s="223">
        <v>2.2171482E-5</v>
      </c>
      <c r="L2607" s="223">
        <v>1.1847423E-3</v>
      </c>
      <c r="M2607" s="223">
        <v>6.7333292000000003E-2</v>
      </c>
      <c r="N2607" s="223">
        <v>-5.2007999999999999E-2</v>
      </c>
      <c r="O2607" s="223">
        <v>1.97</v>
      </c>
      <c r="P2607" s="227">
        <f>E2607/0.135</f>
        <v>0.67055214074074065</v>
      </c>
      <c r="Q2607" s="238">
        <v>11.957902000000001</v>
      </c>
      <c r="R2607" s="117">
        <v>8.9948981000000003</v>
      </c>
      <c r="S2607" s="117">
        <v>2.5420970999999999</v>
      </c>
      <c r="T2607" s="117">
        <v>8.0786321E-6</v>
      </c>
      <c r="U2607" s="117">
        <v>8.5561444E-2</v>
      </c>
      <c r="V2607" s="117">
        <v>4.7682684000000003E-2</v>
      </c>
      <c r="W2607" s="117">
        <v>0.28765492999999998</v>
      </c>
      <c r="X2607" s="257">
        <f t="shared" si="511"/>
        <v>6.7333396235492199E-2</v>
      </c>
      <c r="Y2607" s="257">
        <f t="shared" si="512"/>
        <v>3.1660185422100001E-2</v>
      </c>
      <c r="Z2607" s="257">
        <f t="shared" si="513"/>
        <v>1.3166752450692201E-2</v>
      </c>
      <c r="AA2607" s="257">
        <f t="shared" si="514"/>
        <v>2.2506458362700002E-2</v>
      </c>
      <c r="AB2607" s="257">
        <v>1.8586993E-2</v>
      </c>
      <c r="AC2607" s="257">
        <v>3.2723814000000001E-6</v>
      </c>
      <c r="AD2607" s="257">
        <v>8.1645964E-4</v>
      </c>
      <c r="AE2607" s="257">
        <v>4.5744297000000004E-6</v>
      </c>
      <c r="AF2607" s="257">
        <v>1.2167625E-2</v>
      </c>
      <c r="AG2607" s="257">
        <v>8.1260971000000001E-5</v>
      </c>
      <c r="AH2607" s="257">
        <v>1.2165403E-2</v>
      </c>
      <c r="AI2607" s="257">
        <v>9.7973724999999995E-5</v>
      </c>
      <c r="AJ2607" s="257">
        <v>5.2683420999999999E-6</v>
      </c>
      <c r="AK2607" s="257">
        <v>1.8834847999999999E-5</v>
      </c>
      <c r="AL2607" s="257">
        <v>7.0716355E-7</v>
      </c>
      <c r="AM2607" s="257">
        <v>3.7720422E-9</v>
      </c>
      <c r="AN2607" s="257">
        <v>1.1066469E-4</v>
      </c>
      <c r="AO2607" s="257">
        <v>1.0572855E-4</v>
      </c>
      <c r="AP2607" s="257">
        <v>6.6216835999999995E-4</v>
      </c>
      <c r="AQ2607" s="257">
        <v>3.7203627000000002E-6</v>
      </c>
      <c r="AR2607" s="257">
        <v>2.2502738000000001E-2</v>
      </c>
      <c r="AT2607" s="193"/>
      <c r="AU2607" s="193"/>
      <c r="AV2607" s="193"/>
      <c r="AW2607" s="193"/>
      <c r="AX2607" s="193"/>
      <c r="AY2607" s="193"/>
      <c r="AZ2607" s="193"/>
      <c r="BA2607" s="193"/>
      <c r="BB2607" s="193"/>
      <c r="BC2607" s="193"/>
      <c r="BD2607" s="193"/>
      <c r="BE2607" s="315"/>
      <c r="BF2607" s="315"/>
      <c r="BG2607" s="315"/>
      <c r="BH2607" s="315"/>
      <c r="BI2607" s="315"/>
      <c r="BJ2607" s="315"/>
      <c r="BK2607" s="315"/>
    </row>
    <row r="2608" spans="1:63" x14ac:dyDescent="0.25">
      <c r="A2608" s="3"/>
      <c r="B2608" s="3" t="s">
        <v>5770</v>
      </c>
      <c r="C2608" s="48" t="s">
        <v>2253</v>
      </c>
      <c r="D2608" s="223">
        <v>10.007300000000001</v>
      </c>
      <c r="E2608" s="223">
        <v>9.0524539000000001E-2</v>
      </c>
      <c r="F2608" s="223">
        <v>6.1220512999999997E-2</v>
      </c>
      <c r="G2608" s="223">
        <v>7.1149742999999997E-4</v>
      </c>
      <c r="H2608" s="223">
        <v>3.5304427000000001E-4</v>
      </c>
      <c r="I2608" s="223">
        <v>5.5567867999999996E-3</v>
      </c>
      <c r="J2608" s="223">
        <v>2.4009145999999999E-3</v>
      </c>
      <c r="K2608" s="223">
        <v>2.2171482E-5</v>
      </c>
      <c r="L2608" s="223">
        <v>1.1847423E-3</v>
      </c>
      <c r="M2608" s="223">
        <v>6.7333292000000003E-2</v>
      </c>
      <c r="N2608" s="223">
        <v>-5.2007999999999999E-2</v>
      </c>
      <c r="O2608" s="223">
        <v>9.83</v>
      </c>
      <c r="P2608" s="227">
        <f>E2608/0.135</f>
        <v>0.67055214074074065</v>
      </c>
      <c r="Q2608" s="238">
        <v>11.957902000000001</v>
      </c>
      <c r="R2608" s="117">
        <v>8.9948981000000003</v>
      </c>
      <c r="S2608" s="117">
        <v>2.5420970999999999</v>
      </c>
      <c r="T2608" s="117">
        <v>8.0786321E-6</v>
      </c>
      <c r="U2608" s="117">
        <v>8.5561444E-2</v>
      </c>
      <c r="V2608" s="117">
        <v>4.7682684000000003E-2</v>
      </c>
      <c r="W2608" s="117">
        <v>0.28765492999999998</v>
      </c>
      <c r="X2608" s="257">
        <f t="shared" si="511"/>
        <v>6.7333396235492199E-2</v>
      </c>
      <c r="Y2608" s="257">
        <f t="shared" si="512"/>
        <v>3.1660185422100001E-2</v>
      </c>
      <c r="Z2608" s="257">
        <f t="shared" si="513"/>
        <v>1.3166752450692201E-2</v>
      </c>
      <c r="AA2608" s="257">
        <f t="shared" si="514"/>
        <v>2.2506458362700002E-2</v>
      </c>
      <c r="AB2608" s="257">
        <v>1.8586993E-2</v>
      </c>
      <c r="AC2608" s="257">
        <v>3.2723814000000001E-6</v>
      </c>
      <c r="AD2608" s="257">
        <v>8.1645964E-4</v>
      </c>
      <c r="AE2608" s="257">
        <v>4.5744297000000004E-6</v>
      </c>
      <c r="AF2608" s="257">
        <v>1.2167625E-2</v>
      </c>
      <c r="AG2608" s="257">
        <v>8.1260971000000001E-5</v>
      </c>
      <c r="AH2608" s="257">
        <v>1.2165403E-2</v>
      </c>
      <c r="AI2608" s="257">
        <v>9.7973724999999995E-5</v>
      </c>
      <c r="AJ2608" s="257">
        <v>5.2683420999999999E-6</v>
      </c>
      <c r="AK2608" s="257">
        <v>1.8834847999999999E-5</v>
      </c>
      <c r="AL2608" s="257">
        <v>7.0716355E-7</v>
      </c>
      <c r="AM2608" s="257">
        <v>3.7720422E-9</v>
      </c>
      <c r="AN2608" s="257">
        <v>1.1066469E-4</v>
      </c>
      <c r="AO2608" s="257">
        <v>1.0572855E-4</v>
      </c>
      <c r="AP2608" s="257">
        <v>6.6216835999999995E-4</v>
      </c>
      <c r="AQ2608" s="257">
        <v>3.7203627000000002E-6</v>
      </c>
      <c r="AR2608" s="257">
        <v>2.2502738000000001E-2</v>
      </c>
      <c r="AT2608" s="193"/>
      <c r="AU2608" s="193"/>
      <c r="AV2608" s="193"/>
      <c r="AW2608" s="193"/>
      <c r="AX2608" s="193"/>
      <c r="AY2608" s="193"/>
      <c r="AZ2608" s="193"/>
      <c r="BA2608" s="193"/>
      <c r="BB2608" s="193"/>
      <c r="BC2608" s="193"/>
      <c r="BD2608" s="193"/>
      <c r="BE2608" s="315"/>
      <c r="BF2608" s="315"/>
      <c r="BG2608" s="315"/>
      <c r="BH2608" s="315"/>
      <c r="BI2608" s="315"/>
      <c r="BJ2608" s="315"/>
      <c r="BK2608" s="315"/>
    </row>
    <row r="2609" spans="1:63" x14ac:dyDescent="0.25">
      <c r="A2609" s="3"/>
      <c r="B2609" s="3" t="s">
        <v>5770</v>
      </c>
      <c r="C2609" s="48" t="s">
        <v>2254</v>
      </c>
      <c r="D2609" s="223">
        <v>0.13831578999999999</v>
      </c>
      <c r="E2609" s="223">
        <v>7.9599455999999999E-2</v>
      </c>
      <c r="F2609" s="223">
        <v>4.7994520999999998E-2</v>
      </c>
      <c r="G2609" s="223">
        <v>5.3380908999999996E-4</v>
      </c>
      <c r="H2609" s="223">
        <v>2.8933919E-4</v>
      </c>
      <c r="I2609" s="223">
        <v>4.6661087000000002E-3</v>
      </c>
      <c r="J2609" s="223">
        <v>2.1453383000000002E-3</v>
      </c>
      <c r="K2609" s="223">
        <v>1.8413321999999999E-5</v>
      </c>
      <c r="L2609" s="223">
        <v>9.9605322999999995E-4</v>
      </c>
      <c r="M2609" s="223">
        <v>5.4080745999999999E-2</v>
      </c>
      <c r="N2609" s="223">
        <v>-5.2007999999999999E-2</v>
      </c>
      <c r="O2609" s="223">
        <v>0</v>
      </c>
      <c r="P2609" s="227">
        <f t="shared" si="510"/>
        <v>0.58962559999999997</v>
      </c>
      <c r="Q2609" s="238">
        <v>10.680296</v>
      </c>
      <c r="R2609" s="117">
        <v>7.8402529000000003</v>
      </c>
      <c r="S2609" s="117">
        <v>2.4368382</v>
      </c>
      <c r="T2609" s="117">
        <v>6.6689464000000004E-6</v>
      </c>
      <c r="U2609" s="117">
        <v>8.1883887000000002E-2</v>
      </c>
      <c r="V2609" s="117">
        <v>4.5711110999999999E-2</v>
      </c>
      <c r="W2609" s="117">
        <v>0.27560338000000001</v>
      </c>
      <c r="X2609" s="257">
        <f t="shared" si="511"/>
        <v>5.7829728895027799E-2</v>
      </c>
      <c r="Y2609" s="257">
        <f t="shared" si="512"/>
        <v>2.6682437432699997E-2</v>
      </c>
      <c r="Z2609" s="257">
        <f t="shared" si="513"/>
        <v>1.1528149095127799E-2</v>
      </c>
      <c r="AA2609" s="257">
        <f t="shared" si="514"/>
        <v>1.9619142367199999E-2</v>
      </c>
      <c r="AB2609" s="257">
        <v>1.6343760999999998E-2</v>
      </c>
      <c r="AC2609" s="257">
        <v>2.7879525999999998E-6</v>
      </c>
      <c r="AD2609" s="257">
        <v>6.6230493000000003E-4</v>
      </c>
      <c r="AE2609" s="257">
        <v>3.6215990999999999E-6</v>
      </c>
      <c r="AF2609" s="257">
        <v>9.5920655000000001E-3</v>
      </c>
      <c r="AG2609" s="257">
        <v>7.7896451000000001E-5</v>
      </c>
      <c r="AH2609" s="257">
        <v>1.0697162E-2</v>
      </c>
      <c r="AI2609" s="257">
        <v>7.667432E-5</v>
      </c>
      <c r="AJ2609" s="257">
        <v>3.8915750000000001E-6</v>
      </c>
      <c r="AK2609" s="257">
        <v>1.6632197000000002E-5</v>
      </c>
      <c r="AL2609" s="257">
        <v>5.669234E-7</v>
      </c>
      <c r="AM2609" s="257">
        <v>2.9577278E-9</v>
      </c>
      <c r="AN2609" s="257">
        <v>1.0497698000000001E-4</v>
      </c>
      <c r="AO2609" s="257">
        <v>8.9101152000000002E-5</v>
      </c>
      <c r="AP2609" s="257">
        <v>5.3914098999999997E-4</v>
      </c>
      <c r="AQ2609" s="257">
        <v>3.1693672000000001E-6</v>
      </c>
      <c r="AR2609" s="257">
        <v>1.9615972999999998E-2</v>
      </c>
      <c r="AT2609" s="193"/>
      <c r="AU2609" s="193"/>
      <c r="AV2609" s="193"/>
      <c r="AW2609" s="193"/>
      <c r="AX2609" s="193"/>
      <c r="AY2609" s="193"/>
      <c r="AZ2609" s="193"/>
      <c r="BA2609" s="193"/>
      <c r="BB2609" s="193"/>
      <c r="BC2609" s="193"/>
      <c r="BD2609" s="193"/>
      <c r="BE2609" s="315"/>
      <c r="BF2609" s="315"/>
      <c r="BG2609" s="315"/>
      <c r="BH2609" s="315"/>
      <c r="BI2609" s="315"/>
      <c r="BJ2609" s="315"/>
      <c r="BK2609" s="315"/>
    </row>
    <row r="2610" spans="1:63" x14ac:dyDescent="0.25">
      <c r="A2610" s="3"/>
      <c r="B2610" s="3" t="s">
        <v>5770</v>
      </c>
      <c r="C2610" s="48" t="s">
        <v>2255</v>
      </c>
      <c r="D2610" s="223">
        <v>1.2083158000000001</v>
      </c>
      <c r="E2610" s="223">
        <v>7.9599455999999999E-2</v>
      </c>
      <c r="F2610" s="223">
        <v>4.7994520999999998E-2</v>
      </c>
      <c r="G2610" s="223">
        <v>5.3380908999999996E-4</v>
      </c>
      <c r="H2610" s="223">
        <v>2.8933919E-4</v>
      </c>
      <c r="I2610" s="223">
        <v>4.6661087000000002E-3</v>
      </c>
      <c r="J2610" s="223">
        <v>2.1453383000000002E-3</v>
      </c>
      <c r="K2610" s="223">
        <v>1.8413321999999999E-5</v>
      </c>
      <c r="L2610" s="223">
        <v>9.9605322999999995E-4</v>
      </c>
      <c r="M2610" s="223">
        <v>5.4080745999999999E-2</v>
      </c>
      <c r="N2610" s="223">
        <v>-5.2007999999999999E-2</v>
      </c>
      <c r="O2610" s="223">
        <v>1.07</v>
      </c>
      <c r="P2610" s="227">
        <f t="shared" si="510"/>
        <v>0.58962559999999997</v>
      </c>
      <c r="Q2610" s="238">
        <v>10.680296</v>
      </c>
      <c r="R2610" s="117">
        <v>7.8402529000000003</v>
      </c>
      <c r="S2610" s="117">
        <v>2.4368382</v>
      </c>
      <c r="T2610" s="117">
        <v>6.6689464000000004E-6</v>
      </c>
      <c r="U2610" s="117">
        <v>8.1883887000000002E-2</v>
      </c>
      <c r="V2610" s="117">
        <v>4.5711110999999999E-2</v>
      </c>
      <c r="W2610" s="117">
        <v>0.27560338000000001</v>
      </c>
      <c r="X2610" s="257">
        <f t="shared" si="511"/>
        <v>5.7829728895027799E-2</v>
      </c>
      <c r="Y2610" s="257">
        <f t="shared" si="512"/>
        <v>2.6682437432699997E-2</v>
      </c>
      <c r="Z2610" s="257">
        <f t="shared" si="513"/>
        <v>1.1528149095127799E-2</v>
      </c>
      <c r="AA2610" s="257">
        <f t="shared" si="514"/>
        <v>1.9619142367199999E-2</v>
      </c>
      <c r="AB2610" s="257">
        <v>1.6343760999999998E-2</v>
      </c>
      <c r="AC2610" s="257">
        <v>2.7879525999999998E-6</v>
      </c>
      <c r="AD2610" s="257">
        <v>6.6230493000000003E-4</v>
      </c>
      <c r="AE2610" s="257">
        <v>3.6215990999999999E-6</v>
      </c>
      <c r="AF2610" s="257">
        <v>9.5920655000000001E-3</v>
      </c>
      <c r="AG2610" s="257">
        <v>7.7896451000000001E-5</v>
      </c>
      <c r="AH2610" s="257">
        <v>1.0697162E-2</v>
      </c>
      <c r="AI2610" s="257">
        <v>7.667432E-5</v>
      </c>
      <c r="AJ2610" s="257">
        <v>3.8915750000000001E-6</v>
      </c>
      <c r="AK2610" s="257">
        <v>1.6632197000000002E-5</v>
      </c>
      <c r="AL2610" s="257">
        <v>5.669234E-7</v>
      </c>
      <c r="AM2610" s="257">
        <v>2.9577278E-9</v>
      </c>
      <c r="AN2610" s="257">
        <v>1.0497698000000001E-4</v>
      </c>
      <c r="AO2610" s="257">
        <v>8.9101152000000002E-5</v>
      </c>
      <c r="AP2610" s="257">
        <v>5.3914098999999997E-4</v>
      </c>
      <c r="AQ2610" s="257">
        <v>3.1693672000000001E-6</v>
      </c>
      <c r="AR2610" s="257">
        <v>1.9615972999999998E-2</v>
      </c>
      <c r="AT2610" s="193"/>
      <c r="AU2610" s="193"/>
      <c r="AV2610" s="193"/>
      <c r="AW2610" s="193"/>
      <c r="AX2610" s="193"/>
      <c r="AY2610" s="193"/>
      <c r="AZ2610" s="193"/>
      <c r="BA2610" s="193"/>
      <c r="BB2610" s="193"/>
      <c r="BC2610" s="193"/>
      <c r="BD2610" s="193"/>
      <c r="BE2610" s="315"/>
      <c r="BF2610" s="315"/>
      <c r="BG2610" s="315"/>
      <c r="BH2610" s="315"/>
      <c r="BI2610" s="315"/>
      <c r="BJ2610" s="315"/>
      <c r="BK2610" s="315"/>
    </row>
    <row r="2611" spans="1:63" x14ac:dyDescent="0.25">
      <c r="A2611" s="3"/>
      <c r="B2611" s="3" t="s">
        <v>5770</v>
      </c>
      <c r="C2611" s="48" t="s">
        <v>2256</v>
      </c>
      <c r="D2611" s="223">
        <v>5.5083158000000001</v>
      </c>
      <c r="E2611" s="223">
        <v>7.9599455999999999E-2</v>
      </c>
      <c r="F2611" s="223">
        <v>4.7994520999999998E-2</v>
      </c>
      <c r="G2611" s="223">
        <v>5.3380908999999996E-4</v>
      </c>
      <c r="H2611" s="223">
        <v>2.8933919E-4</v>
      </c>
      <c r="I2611" s="223">
        <v>4.6661087000000002E-3</v>
      </c>
      <c r="J2611" s="223">
        <v>2.1453383000000002E-3</v>
      </c>
      <c r="K2611" s="223">
        <v>1.8413321999999999E-5</v>
      </c>
      <c r="L2611" s="223">
        <v>9.9605322999999995E-4</v>
      </c>
      <c r="M2611" s="223">
        <v>5.4080745999999999E-2</v>
      </c>
      <c r="N2611" s="223">
        <v>-5.2007999999999999E-2</v>
      </c>
      <c r="O2611" s="223">
        <v>5.37</v>
      </c>
      <c r="P2611" s="227">
        <f t="shared" si="510"/>
        <v>0.58962559999999997</v>
      </c>
      <c r="Q2611" s="238">
        <v>10.680296</v>
      </c>
      <c r="R2611" s="117">
        <v>7.8402529000000003</v>
      </c>
      <c r="S2611" s="117">
        <v>2.4368382</v>
      </c>
      <c r="T2611" s="117">
        <v>6.6689464000000004E-6</v>
      </c>
      <c r="U2611" s="117">
        <v>8.1883887000000002E-2</v>
      </c>
      <c r="V2611" s="117">
        <v>4.5711110999999999E-2</v>
      </c>
      <c r="W2611" s="117">
        <v>0.27560338000000001</v>
      </c>
      <c r="X2611" s="257">
        <f t="shared" si="511"/>
        <v>5.7829728895027799E-2</v>
      </c>
      <c r="Y2611" s="257">
        <f t="shared" si="512"/>
        <v>2.6682437432699997E-2</v>
      </c>
      <c r="Z2611" s="257">
        <f t="shared" si="513"/>
        <v>1.1528149095127799E-2</v>
      </c>
      <c r="AA2611" s="257">
        <f t="shared" si="514"/>
        <v>1.9619142367199999E-2</v>
      </c>
      <c r="AB2611" s="257">
        <v>1.6343760999999998E-2</v>
      </c>
      <c r="AC2611" s="257">
        <v>2.7879525999999998E-6</v>
      </c>
      <c r="AD2611" s="257">
        <v>6.6230493000000003E-4</v>
      </c>
      <c r="AE2611" s="257">
        <v>3.6215990999999999E-6</v>
      </c>
      <c r="AF2611" s="257">
        <v>9.5920655000000001E-3</v>
      </c>
      <c r="AG2611" s="257">
        <v>7.7896451000000001E-5</v>
      </c>
      <c r="AH2611" s="257">
        <v>1.0697162E-2</v>
      </c>
      <c r="AI2611" s="257">
        <v>7.667432E-5</v>
      </c>
      <c r="AJ2611" s="257">
        <v>3.8915750000000001E-6</v>
      </c>
      <c r="AK2611" s="257">
        <v>1.6632197000000002E-5</v>
      </c>
      <c r="AL2611" s="257">
        <v>5.669234E-7</v>
      </c>
      <c r="AM2611" s="257">
        <v>2.9577278E-9</v>
      </c>
      <c r="AN2611" s="257">
        <v>1.0497698000000001E-4</v>
      </c>
      <c r="AO2611" s="257">
        <v>8.9101152000000002E-5</v>
      </c>
      <c r="AP2611" s="257">
        <v>5.3914098999999997E-4</v>
      </c>
      <c r="AQ2611" s="257">
        <v>3.1693672000000001E-6</v>
      </c>
      <c r="AR2611" s="257">
        <v>1.9615972999999998E-2</v>
      </c>
      <c r="AT2611" s="193"/>
      <c r="AU2611" s="193"/>
      <c r="AV2611" s="193"/>
      <c r="AW2611" s="193"/>
      <c r="AX2611" s="193"/>
      <c r="AY2611" s="193"/>
      <c r="AZ2611" s="193"/>
      <c r="BA2611" s="193"/>
      <c r="BB2611" s="193"/>
      <c r="BC2611" s="193"/>
      <c r="BD2611" s="193"/>
      <c r="BE2611" s="315"/>
      <c r="BF2611" s="315"/>
      <c r="BG2611" s="315"/>
      <c r="BH2611" s="315"/>
      <c r="BI2611" s="315"/>
      <c r="BJ2611" s="315"/>
      <c r="BK2611" s="315"/>
    </row>
    <row r="2612" spans="1:63" x14ac:dyDescent="0.25">
      <c r="A2612" s="3"/>
      <c r="B2612" s="3" t="s">
        <v>5770</v>
      </c>
      <c r="C2612" s="48" t="s">
        <v>2257</v>
      </c>
      <c r="D2612" s="223">
        <v>3.1806796999999998E-2</v>
      </c>
      <c r="E2612" s="223">
        <v>4.9114745000000001E-2</v>
      </c>
      <c r="F2612" s="223">
        <v>1.3606401000000001E-2</v>
      </c>
      <c r="G2612" s="223">
        <v>7.5467207000000001E-5</v>
      </c>
      <c r="H2612" s="223">
        <v>1.1459481E-4</v>
      </c>
      <c r="I2612" s="223">
        <v>2.2919244E-3</v>
      </c>
      <c r="J2612" s="223">
        <v>1.2668484E-3</v>
      </c>
      <c r="K2612" s="223">
        <v>8.6310827999999997E-6</v>
      </c>
      <c r="L2612" s="223">
        <v>5.0701827000000004E-4</v>
      </c>
      <c r="M2612" s="223">
        <v>1.6829166999999999E-2</v>
      </c>
      <c r="N2612" s="223">
        <v>-5.2007999999999999E-2</v>
      </c>
      <c r="O2612" s="223">
        <v>0</v>
      </c>
      <c r="P2612" s="227">
        <f t="shared" si="510"/>
        <v>0.3638129259259259</v>
      </c>
      <c r="Q2612" s="238">
        <v>7.1447963000000003</v>
      </c>
      <c r="R2612" s="117">
        <v>4.6196377999999996</v>
      </c>
      <c r="S2612" s="117">
        <v>2.1673355000000001</v>
      </c>
      <c r="T2612" s="117">
        <v>2.7758607000000001E-6</v>
      </c>
      <c r="U2612" s="117">
        <v>7.2461291999999997E-2</v>
      </c>
      <c r="V2612" s="117">
        <v>4.0674400999999999E-2</v>
      </c>
      <c r="W2612" s="117">
        <v>0.24468456999999999</v>
      </c>
      <c r="X2612" s="257">
        <f t="shared" si="511"/>
        <v>3.1812445206018461E-2</v>
      </c>
      <c r="Y2612" s="257">
        <f t="shared" si="512"/>
        <v>1.3274922158999999E-2</v>
      </c>
      <c r="Z2612" s="257">
        <f t="shared" si="513"/>
        <v>6.9716065613184587E-3</v>
      </c>
      <c r="AA2612" s="257">
        <f t="shared" si="514"/>
        <v>1.15659164857E-2</v>
      </c>
      <c r="AB2612" s="257">
        <v>1.0084368E-2</v>
      </c>
      <c r="AC2612" s="257">
        <v>1.3962756000000001E-6</v>
      </c>
      <c r="AD2612" s="257">
        <v>2.6444130000000002E-4</v>
      </c>
      <c r="AE2612" s="257">
        <v>1.0731163999999999E-6</v>
      </c>
      <c r="AF2612" s="257">
        <v>2.8543619E-3</v>
      </c>
      <c r="AG2612" s="257">
        <v>6.9281567000000001E-5</v>
      </c>
      <c r="AH2612" s="257">
        <v>6.6002695000000004E-3</v>
      </c>
      <c r="AI2612" s="257">
        <v>2.145737E-5</v>
      </c>
      <c r="AJ2612" s="257">
        <v>3.7062665E-7</v>
      </c>
      <c r="AK2612" s="257">
        <v>1.0119754E-5</v>
      </c>
      <c r="AL2612" s="257">
        <v>2.0255344999999999E-7</v>
      </c>
      <c r="AM2612" s="257">
        <v>8.5221846000000005E-10</v>
      </c>
      <c r="AN2612" s="257">
        <v>9.0319766000000002E-5</v>
      </c>
      <c r="AO2612" s="257">
        <v>4.5686958999999999E-5</v>
      </c>
      <c r="AP2612" s="257">
        <v>2.0317918000000001E-4</v>
      </c>
      <c r="AQ2612" s="257">
        <v>1.7434856999999999E-6</v>
      </c>
      <c r="AR2612" s="257">
        <v>1.1564173000000001E-2</v>
      </c>
      <c r="AT2612" s="193"/>
      <c r="AU2612" s="193"/>
      <c r="AV2612" s="193"/>
      <c r="AW2612" s="193"/>
      <c r="AX2612" s="193"/>
      <c r="AY2612" s="193"/>
      <c r="AZ2612" s="193"/>
      <c r="BA2612" s="193"/>
      <c r="BB2612" s="193"/>
      <c r="BC2612" s="193"/>
      <c r="BD2612" s="193"/>
      <c r="BE2612" s="315"/>
      <c r="BF2612" s="315"/>
      <c r="BG2612" s="315"/>
      <c r="BH2612" s="315"/>
      <c r="BI2612" s="315"/>
      <c r="BJ2612" s="315"/>
      <c r="BK2612" s="315"/>
    </row>
    <row r="2613" spans="1:63" x14ac:dyDescent="0.25">
      <c r="A2613" s="3"/>
      <c r="B2613" s="3" t="s">
        <v>5770</v>
      </c>
      <c r="C2613" s="48" t="s">
        <v>2258</v>
      </c>
      <c r="D2613" s="223">
        <v>3.1806796999999998E-2</v>
      </c>
      <c r="E2613" s="223">
        <v>4.9114745000000001E-2</v>
      </c>
      <c r="F2613" s="223">
        <v>1.3606401000000001E-2</v>
      </c>
      <c r="G2613" s="223">
        <v>7.5467207000000001E-5</v>
      </c>
      <c r="H2613" s="223">
        <v>1.1459481E-4</v>
      </c>
      <c r="I2613" s="223">
        <v>2.2919244E-3</v>
      </c>
      <c r="J2613" s="223">
        <v>1.2668484E-3</v>
      </c>
      <c r="K2613" s="223">
        <v>8.6310827999999997E-6</v>
      </c>
      <c r="L2613" s="223">
        <v>5.0701827000000004E-4</v>
      </c>
      <c r="M2613" s="223">
        <v>1.6829166999999999E-2</v>
      </c>
      <c r="N2613" s="223">
        <v>-5.2007999999999999E-2</v>
      </c>
      <c r="O2613" s="223">
        <v>0</v>
      </c>
      <c r="P2613" s="227">
        <f t="shared" si="510"/>
        <v>0.3638129259259259</v>
      </c>
      <c r="Q2613" s="238">
        <v>7.1447963000000003</v>
      </c>
      <c r="R2613" s="117">
        <v>4.6196377999999996</v>
      </c>
      <c r="S2613" s="117">
        <v>2.1673355000000001</v>
      </c>
      <c r="T2613" s="117">
        <v>2.7758607000000001E-6</v>
      </c>
      <c r="U2613" s="117">
        <v>7.2461291999999997E-2</v>
      </c>
      <c r="V2613" s="117">
        <v>4.0674400999999999E-2</v>
      </c>
      <c r="W2613" s="117">
        <v>0.24468456999999999</v>
      </c>
      <c r="X2613" s="257">
        <f t="shared" si="511"/>
        <v>3.1812445206018461E-2</v>
      </c>
      <c r="Y2613" s="257">
        <f t="shared" si="512"/>
        <v>1.3274922158999999E-2</v>
      </c>
      <c r="Z2613" s="257">
        <f t="shared" si="513"/>
        <v>6.9716065613184587E-3</v>
      </c>
      <c r="AA2613" s="257">
        <f t="shared" si="514"/>
        <v>1.15659164857E-2</v>
      </c>
      <c r="AB2613" s="257">
        <v>1.0084368E-2</v>
      </c>
      <c r="AC2613" s="257">
        <v>1.3962756000000001E-6</v>
      </c>
      <c r="AD2613" s="257">
        <v>2.6444130000000002E-4</v>
      </c>
      <c r="AE2613" s="257">
        <v>1.0731163999999999E-6</v>
      </c>
      <c r="AF2613" s="257">
        <v>2.8543619E-3</v>
      </c>
      <c r="AG2613" s="257">
        <v>6.9281567000000001E-5</v>
      </c>
      <c r="AH2613" s="257">
        <v>6.6002695000000004E-3</v>
      </c>
      <c r="AI2613" s="257">
        <v>2.145737E-5</v>
      </c>
      <c r="AJ2613" s="257">
        <v>3.7062665E-7</v>
      </c>
      <c r="AK2613" s="257">
        <v>1.0119754E-5</v>
      </c>
      <c r="AL2613" s="257">
        <v>2.0255344999999999E-7</v>
      </c>
      <c r="AM2613" s="257">
        <v>8.5221846000000005E-10</v>
      </c>
      <c r="AN2613" s="257">
        <v>9.0319766000000002E-5</v>
      </c>
      <c r="AO2613" s="257">
        <v>4.5686958999999999E-5</v>
      </c>
      <c r="AP2613" s="257">
        <v>2.0317918000000001E-4</v>
      </c>
      <c r="AQ2613" s="257">
        <v>1.7434856999999999E-6</v>
      </c>
      <c r="AR2613" s="257">
        <v>1.1564173000000001E-2</v>
      </c>
      <c r="AT2613" s="193"/>
      <c r="AU2613" s="193"/>
      <c r="AV2613" s="193"/>
      <c r="AW2613" s="193"/>
      <c r="AX2613" s="193"/>
      <c r="AY2613" s="193"/>
      <c r="AZ2613" s="193"/>
      <c r="BA2613" s="193"/>
      <c r="BB2613" s="193"/>
      <c r="BC2613" s="193"/>
      <c r="BD2613" s="193"/>
      <c r="BE2613" s="315"/>
      <c r="BF2613" s="315"/>
      <c r="BG2613" s="315"/>
      <c r="BH2613" s="315"/>
      <c r="BI2613" s="315"/>
      <c r="BJ2613" s="315"/>
      <c r="BK2613" s="315"/>
    </row>
    <row r="2614" spans="1:63" x14ac:dyDescent="0.25">
      <c r="A2614" s="3"/>
      <c r="B2614" s="3" t="s">
        <v>5770</v>
      </c>
      <c r="C2614" s="48" t="s">
        <v>2259</v>
      </c>
      <c r="D2614" s="223">
        <v>3.1806796999999998E-2</v>
      </c>
      <c r="E2614" s="223">
        <v>4.9114745000000001E-2</v>
      </c>
      <c r="F2614" s="223">
        <v>1.3606401000000001E-2</v>
      </c>
      <c r="G2614" s="223">
        <v>7.5467207000000001E-5</v>
      </c>
      <c r="H2614" s="223">
        <v>1.1459481E-4</v>
      </c>
      <c r="I2614" s="223">
        <v>2.2919244E-3</v>
      </c>
      <c r="J2614" s="223">
        <v>1.2668484E-3</v>
      </c>
      <c r="K2614" s="223">
        <v>8.6310827999999997E-6</v>
      </c>
      <c r="L2614" s="223">
        <v>5.0701827000000004E-4</v>
      </c>
      <c r="M2614" s="223">
        <v>1.6829166999999999E-2</v>
      </c>
      <c r="N2614" s="223">
        <v>-5.2007999999999999E-2</v>
      </c>
      <c r="O2614" s="223">
        <v>0</v>
      </c>
      <c r="P2614" s="227">
        <f t="shared" si="510"/>
        <v>0.3638129259259259</v>
      </c>
      <c r="Q2614" s="238">
        <v>7.1447963000000003</v>
      </c>
      <c r="R2614" s="117">
        <v>4.6196377999999996</v>
      </c>
      <c r="S2614" s="117">
        <v>2.1673355000000001</v>
      </c>
      <c r="T2614" s="117">
        <v>2.7758607000000001E-6</v>
      </c>
      <c r="U2614" s="117">
        <v>7.2461291999999997E-2</v>
      </c>
      <c r="V2614" s="117">
        <v>4.0674400999999999E-2</v>
      </c>
      <c r="W2614" s="117">
        <v>0.24468456999999999</v>
      </c>
      <c r="X2614" s="257">
        <f t="shared" si="511"/>
        <v>3.1812445206018461E-2</v>
      </c>
      <c r="Y2614" s="257">
        <f t="shared" si="512"/>
        <v>1.3274922158999999E-2</v>
      </c>
      <c r="Z2614" s="257">
        <f t="shared" si="513"/>
        <v>6.9716065613184587E-3</v>
      </c>
      <c r="AA2614" s="257">
        <f t="shared" si="514"/>
        <v>1.15659164857E-2</v>
      </c>
      <c r="AB2614" s="257">
        <v>1.0084368E-2</v>
      </c>
      <c r="AC2614" s="257">
        <v>1.3962756000000001E-6</v>
      </c>
      <c r="AD2614" s="257">
        <v>2.6444130000000002E-4</v>
      </c>
      <c r="AE2614" s="257">
        <v>1.0731163999999999E-6</v>
      </c>
      <c r="AF2614" s="257">
        <v>2.8543619E-3</v>
      </c>
      <c r="AG2614" s="257">
        <v>6.9281567000000001E-5</v>
      </c>
      <c r="AH2614" s="257">
        <v>6.6002695000000004E-3</v>
      </c>
      <c r="AI2614" s="257">
        <v>2.145737E-5</v>
      </c>
      <c r="AJ2614" s="257">
        <v>3.7062665E-7</v>
      </c>
      <c r="AK2614" s="257">
        <v>1.0119754E-5</v>
      </c>
      <c r="AL2614" s="257">
        <v>2.0255344999999999E-7</v>
      </c>
      <c r="AM2614" s="257">
        <v>8.5221846000000005E-10</v>
      </c>
      <c r="AN2614" s="257">
        <v>9.0319766000000002E-5</v>
      </c>
      <c r="AO2614" s="257">
        <v>4.5686958999999999E-5</v>
      </c>
      <c r="AP2614" s="257">
        <v>2.0317918000000001E-4</v>
      </c>
      <c r="AQ2614" s="257">
        <v>1.7434856999999999E-6</v>
      </c>
      <c r="AR2614" s="257">
        <v>1.1564173000000001E-2</v>
      </c>
      <c r="AT2614" s="193"/>
      <c r="AU2614" s="193"/>
      <c r="AV2614" s="193"/>
      <c r="AW2614" s="193"/>
      <c r="AX2614" s="193"/>
      <c r="AY2614" s="193"/>
      <c r="AZ2614" s="193"/>
      <c r="BA2614" s="193"/>
      <c r="BB2614" s="193"/>
      <c r="BC2614" s="193"/>
      <c r="BD2614" s="193"/>
      <c r="BE2614" s="315"/>
      <c r="BF2614" s="315"/>
      <c r="BG2614" s="315"/>
      <c r="BH2614" s="315"/>
      <c r="BI2614" s="315"/>
      <c r="BJ2614" s="315"/>
      <c r="BK2614" s="315"/>
    </row>
    <row r="2615" spans="1:63" x14ac:dyDescent="0.25">
      <c r="A2615" s="3"/>
      <c r="B2615" s="3" t="s">
        <v>5770</v>
      </c>
      <c r="C2615" s="48" t="s">
        <v>2260</v>
      </c>
      <c r="D2615" s="223">
        <v>0.25377105999999999</v>
      </c>
      <c r="E2615" s="223">
        <v>0.11154867</v>
      </c>
      <c r="F2615" s="223">
        <v>8.8282817999999999E-2</v>
      </c>
      <c r="G2615" s="223">
        <v>1.0774122000000001E-3</v>
      </c>
      <c r="H2615" s="223">
        <v>4.7756645000000001E-4</v>
      </c>
      <c r="I2615" s="223">
        <v>7.3418894999999996E-3</v>
      </c>
      <c r="J2615" s="223">
        <v>2.7869556E-3</v>
      </c>
      <c r="K2615" s="223">
        <v>2.9854271E-5</v>
      </c>
      <c r="L2615" s="223">
        <v>1.5718287E-3</v>
      </c>
      <c r="M2615" s="223">
        <v>9.2662062000000003E-2</v>
      </c>
      <c r="N2615" s="223">
        <v>-5.2007999999999999E-2</v>
      </c>
      <c r="O2615" s="223">
        <v>0</v>
      </c>
      <c r="P2615" s="227">
        <f t="shared" si="510"/>
        <v>0.82628644444444443</v>
      </c>
      <c r="Q2615" s="238">
        <v>14.435364</v>
      </c>
      <c r="R2615" s="117">
        <v>11.21768</v>
      </c>
      <c r="S2615" s="117">
        <v>2.7601429</v>
      </c>
      <c r="T2615" s="117">
        <v>1.0817279E-5</v>
      </c>
      <c r="U2615" s="117">
        <v>9.3175321000000005E-2</v>
      </c>
      <c r="V2615" s="117">
        <v>5.1774045999999997E-2</v>
      </c>
      <c r="W2615" s="117">
        <v>0.31258016</v>
      </c>
      <c r="X2615" s="257">
        <f t="shared" si="511"/>
        <v>8.5942837209750295E-2</v>
      </c>
      <c r="Y2615" s="257">
        <f t="shared" si="512"/>
        <v>4.1547768793799997E-2</v>
      </c>
      <c r="Z2615" s="257">
        <f t="shared" si="513"/>
        <v>1.63301253307503E-2</v>
      </c>
      <c r="AA2615" s="257">
        <f t="shared" si="514"/>
        <v>2.8064943085199998E-2</v>
      </c>
      <c r="AB2615" s="257">
        <v>2.2903844E-2</v>
      </c>
      <c r="AC2615" s="257">
        <v>4.1790485000000003E-6</v>
      </c>
      <c r="AD2615" s="257">
        <v>1.1337668000000001E-3</v>
      </c>
      <c r="AE2615" s="257">
        <v>6.4785803000000002E-6</v>
      </c>
      <c r="AF2615" s="257">
        <v>1.741127E-2</v>
      </c>
      <c r="AG2615" s="257">
        <v>8.8230365000000006E-5</v>
      </c>
      <c r="AH2615" s="257">
        <v>1.4990875000000001E-2</v>
      </c>
      <c r="AI2615" s="257">
        <v>1.416593E-4</v>
      </c>
      <c r="AJ2615" s="257">
        <v>8.1229662000000002E-6</v>
      </c>
      <c r="AK2615" s="257">
        <v>2.2839256999999999E-5</v>
      </c>
      <c r="AL2615" s="257">
        <v>9.9428178999999996E-7</v>
      </c>
      <c r="AM2615" s="257">
        <v>5.4457603000000001E-9</v>
      </c>
      <c r="AN2615" s="257">
        <v>1.2238641999999999E-4</v>
      </c>
      <c r="AO2615" s="257">
        <v>1.3963399000000001E-4</v>
      </c>
      <c r="AP2615" s="257">
        <v>9.0360867000000001E-4</v>
      </c>
      <c r="AQ2615" s="257">
        <v>4.8520852000000002E-6</v>
      </c>
      <c r="AR2615" s="257">
        <v>2.8060090999999999E-2</v>
      </c>
      <c r="AT2615" s="193"/>
      <c r="AU2615" s="193"/>
      <c r="AV2615" s="193"/>
      <c r="AW2615" s="193"/>
      <c r="AX2615" s="193"/>
      <c r="AY2615" s="193"/>
      <c r="AZ2615" s="193"/>
      <c r="BA2615" s="193"/>
      <c r="BB2615" s="193"/>
      <c r="BC2615" s="193"/>
      <c r="BD2615" s="193"/>
      <c r="BE2615" s="315"/>
      <c r="BF2615" s="315"/>
      <c r="BG2615" s="315"/>
      <c r="BH2615" s="315"/>
      <c r="BI2615" s="315"/>
      <c r="BJ2615" s="315"/>
      <c r="BK2615" s="315"/>
    </row>
    <row r="2616" spans="1:63" x14ac:dyDescent="0.25">
      <c r="A2616" s="3"/>
      <c r="B2616" s="3" t="s">
        <v>5770</v>
      </c>
      <c r="C2616" s="48" t="s">
        <v>2261</v>
      </c>
      <c r="D2616" s="223">
        <v>0.19690406999999999</v>
      </c>
      <c r="E2616" s="223">
        <v>9.6471891000000004E-2</v>
      </c>
      <c r="F2616" s="223">
        <v>6.8826528999999997E-2</v>
      </c>
      <c r="G2616" s="223">
        <v>8.1265959999999996E-4</v>
      </c>
      <c r="H2616" s="223">
        <v>3.8358381999999998E-4</v>
      </c>
      <c r="I2616" s="223">
        <v>6.0719279999999999E-3</v>
      </c>
      <c r="J2616" s="223">
        <v>2.3988022999999999E-3</v>
      </c>
      <c r="K2616" s="223">
        <v>2.4511740000000001E-5</v>
      </c>
      <c r="L2616" s="223">
        <v>1.3070198E-3</v>
      </c>
      <c r="M2616" s="223">
        <v>7.2615141999999994E-2</v>
      </c>
      <c r="N2616" s="223">
        <v>-5.2007999999999999E-2</v>
      </c>
      <c r="O2616" s="223">
        <v>0</v>
      </c>
      <c r="P2616" s="227">
        <f t="shared" si="510"/>
        <v>0.71460659999999998</v>
      </c>
      <c r="Q2616" s="238">
        <v>12.734857999999999</v>
      </c>
      <c r="R2616" s="117">
        <v>9.6019444000000007</v>
      </c>
      <c r="S2616" s="117">
        <v>2.6878148999999998</v>
      </c>
      <c r="T2616" s="117">
        <v>8.7407262000000002E-6</v>
      </c>
      <c r="U2616" s="117">
        <v>9.0517598000000005E-2</v>
      </c>
      <c r="V2616" s="117">
        <v>5.0425139000000001E-2</v>
      </c>
      <c r="W2616" s="117">
        <v>0.30414681999999998</v>
      </c>
      <c r="X2616" s="257">
        <f t="shared" si="511"/>
        <v>7.2517313166903408E-2</v>
      </c>
      <c r="Y2616" s="257">
        <f t="shared" si="512"/>
        <v>3.4435062455200005E-2</v>
      </c>
      <c r="Z2616" s="257">
        <f t="shared" si="513"/>
        <v>1.4057010969603399E-2</v>
      </c>
      <c r="AA2616" s="257">
        <f t="shared" si="514"/>
        <v>2.40252397421E-2</v>
      </c>
      <c r="AB2616" s="257">
        <v>1.9808135000000001E-2</v>
      </c>
      <c r="AC2616" s="257">
        <v>3.4699001999999999E-6</v>
      </c>
      <c r="AD2616" s="257">
        <v>9.118997E-4</v>
      </c>
      <c r="AE2616" s="257">
        <v>5.0633329999999997E-6</v>
      </c>
      <c r="AF2616" s="257">
        <v>1.3620576000000001E-2</v>
      </c>
      <c r="AG2616" s="257">
        <v>8.5918522000000001E-5</v>
      </c>
      <c r="AH2616" s="257">
        <v>1.2964666E-2</v>
      </c>
      <c r="AI2616" s="257">
        <v>1.103479E-4</v>
      </c>
      <c r="AJ2616" s="257">
        <v>6.0705038999999999E-6</v>
      </c>
      <c r="AK2616" s="257">
        <v>1.9719294999999999E-5</v>
      </c>
      <c r="AL2616" s="257">
        <v>7.9034943000000003E-7</v>
      </c>
      <c r="AM2616" s="257">
        <v>4.2512733999999998E-9</v>
      </c>
      <c r="AN2616" s="257">
        <v>1.1739468E-4</v>
      </c>
      <c r="AO2616" s="257">
        <v>1.162611E-4</v>
      </c>
      <c r="AP2616" s="257">
        <v>7.2175688999999996E-4</v>
      </c>
      <c r="AQ2616" s="257">
        <v>4.0897420999999998E-6</v>
      </c>
      <c r="AR2616" s="257">
        <v>2.4021150000000002E-2</v>
      </c>
      <c r="AT2616" s="193"/>
      <c r="AU2616" s="193"/>
      <c r="AV2616" s="193"/>
      <c r="AW2616" s="193"/>
      <c r="AX2616" s="193"/>
      <c r="AY2616" s="193"/>
      <c r="AZ2616" s="193"/>
      <c r="BA2616" s="193"/>
      <c r="BB2616" s="193"/>
      <c r="BC2616" s="193"/>
      <c r="BD2616" s="193"/>
      <c r="BE2616" s="315"/>
      <c r="BF2616" s="315"/>
      <c r="BG2616" s="315"/>
      <c r="BH2616" s="315"/>
      <c r="BI2616" s="315"/>
      <c r="BJ2616" s="315"/>
      <c r="BK2616" s="315"/>
    </row>
    <row r="2617" spans="1:63" x14ac:dyDescent="0.25">
      <c r="A2617" s="3"/>
      <c r="B2617" s="3" t="s">
        <v>5770</v>
      </c>
      <c r="C2617" s="48" t="s">
        <v>2262</v>
      </c>
      <c r="D2617" s="223">
        <v>2.4969041000000001</v>
      </c>
      <c r="E2617" s="223">
        <v>9.6471891000000004E-2</v>
      </c>
      <c r="F2617" s="223">
        <v>6.8826528999999997E-2</v>
      </c>
      <c r="G2617" s="223">
        <v>8.1265959999999996E-4</v>
      </c>
      <c r="H2617" s="223">
        <v>3.8358381999999998E-4</v>
      </c>
      <c r="I2617" s="223">
        <v>6.0719279999999999E-3</v>
      </c>
      <c r="J2617" s="223">
        <v>2.3988022999999999E-3</v>
      </c>
      <c r="K2617" s="223">
        <v>2.4511740000000001E-5</v>
      </c>
      <c r="L2617" s="223">
        <v>1.3070198E-3</v>
      </c>
      <c r="M2617" s="223">
        <v>7.2615141999999994E-2</v>
      </c>
      <c r="N2617" s="223">
        <v>-5.2007999999999999E-2</v>
      </c>
      <c r="O2617" s="223">
        <v>2.2999999999999998</v>
      </c>
      <c r="P2617" s="227">
        <f t="shared" si="510"/>
        <v>0.71460659999999998</v>
      </c>
      <c r="Q2617" s="238">
        <v>12.734857999999999</v>
      </c>
      <c r="R2617" s="117">
        <v>9.6019444000000007</v>
      </c>
      <c r="S2617" s="117">
        <v>2.6878148999999998</v>
      </c>
      <c r="T2617" s="117">
        <v>8.7407262000000002E-6</v>
      </c>
      <c r="U2617" s="117">
        <v>9.0517598000000005E-2</v>
      </c>
      <c r="V2617" s="117">
        <v>5.0425139000000001E-2</v>
      </c>
      <c r="W2617" s="117">
        <v>0.30414681999999998</v>
      </c>
      <c r="X2617" s="257">
        <f t="shared" si="511"/>
        <v>7.2517313166903408E-2</v>
      </c>
      <c r="Y2617" s="257">
        <f t="shared" si="512"/>
        <v>3.4435062455200005E-2</v>
      </c>
      <c r="Z2617" s="257">
        <f t="shared" si="513"/>
        <v>1.4057010969603399E-2</v>
      </c>
      <c r="AA2617" s="257">
        <f t="shared" si="514"/>
        <v>2.40252397421E-2</v>
      </c>
      <c r="AB2617" s="257">
        <v>1.9808135000000001E-2</v>
      </c>
      <c r="AC2617" s="257">
        <v>3.4699001999999999E-6</v>
      </c>
      <c r="AD2617" s="257">
        <v>9.118997E-4</v>
      </c>
      <c r="AE2617" s="257">
        <v>5.0633329999999997E-6</v>
      </c>
      <c r="AF2617" s="257">
        <v>1.3620576000000001E-2</v>
      </c>
      <c r="AG2617" s="257">
        <v>8.5918522000000001E-5</v>
      </c>
      <c r="AH2617" s="257">
        <v>1.2964666E-2</v>
      </c>
      <c r="AI2617" s="257">
        <v>1.103479E-4</v>
      </c>
      <c r="AJ2617" s="257">
        <v>6.0705038999999999E-6</v>
      </c>
      <c r="AK2617" s="257">
        <v>1.9719294999999999E-5</v>
      </c>
      <c r="AL2617" s="257">
        <v>7.9034943000000003E-7</v>
      </c>
      <c r="AM2617" s="257">
        <v>4.2512733999999998E-9</v>
      </c>
      <c r="AN2617" s="257">
        <v>1.1739468E-4</v>
      </c>
      <c r="AO2617" s="257">
        <v>1.162611E-4</v>
      </c>
      <c r="AP2617" s="257">
        <v>7.2175688999999996E-4</v>
      </c>
      <c r="AQ2617" s="257">
        <v>4.0897420999999998E-6</v>
      </c>
      <c r="AR2617" s="257">
        <v>2.4021150000000002E-2</v>
      </c>
      <c r="AT2617" s="193"/>
      <c r="AU2617" s="193"/>
      <c r="AV2617" s="193"/>
      <c r="AW2617" s="193"/>
      <c r="AX2617" s="193"/>
      <c r="AY2617" s="193"/>
      <c r="AZ2617" s="193"/>
      <c r="BA2617" s="193"/>
      <c r="BB2617" s="193"/>
      <c r="BC2617" s="193"/>
      <c r="BD2617" s="193"/>
      <c r="BE2617" s="315"/>
      <c r="BF2617" s="315"/>
      <c r="BG2617" s="315"/>
      <c r="BH2617" s="315"/>
      <c r="BI2617" s="315"/>
      <c r="BJ2617" s="315"/>
      <c r="BK2617" s="315"/>
    </row>
    <row r="2618" spans="1:63" x14ac:dyDescent="0.25">
      <c r="A2618" s="3"/>
      <c r="B2618" s="3" t="s">
        <v>5770</v>
      </c>
      <c r="C2618" s="48" t="s">
        <v>2263</v>
      </c>
      <c r="D2618" s="223">
        <v>11.706904</v>
      </c>
      <c r="E2618" s="223">
        <v>9.6471891000000004E-2</v>
      </c>
      <c r="F2618" s="223">
        <v>6.8826528999999997E-2</v>
      </c>
      <c r="G2618" s="223">
        <v>8.1265959999999996E-4</v>
      </c>
      <c r="H2618" s="223">
        <v>3.8358381999999998E-4</v>
      </c>
      <c r="I2618" s="223">
        <v>6.0719279999999999E-3</v>
      </c>
      <c r="J2618" s="223">
        <v>2.3988022999999999E-3</v>
      </c>
      <c r="K2618" s="223">
        <v>2.4511740000000001E-5</v>
      </c>
      <c r="L2618" s="223">
        <v>1.3070198E-3</v>
      </c>
      <c r="M2618" s="223">
        <v>7.2615141999999994E-2</v>
      </c>
      <c r="N2618" s="223">
        <v>-5.2007999999999999E-2</v>
      </c>
      <c r="O2618" s="223">
        <v>11.51</v>
      </c>
      <c r="P2618" s="227">
        <f t="shared" si="510"/>
        <v>0.71460659999999998</v>
      </c>
      <c r="Q2618" s="238">
        <v>12.734857999999999</v>
      </c>
      <c r="R2618" s="117">
        <v>9.6019444000000007</v>
      </c>
      <c r="S2618" s="117">
        <v>2.6878148999999998</v>
      </c>
      <c r="T2618" s="117">
        <v>8.7407262000000002E-6</v>
      </c>
      <c r="U2618" s="117">
        <v>9.0517598000000005E-2</v>
      </c>
      <c r="V2618" s="117">
        <v>5.0425139000000001E-2</v>
      </c>
      <c r="W2618" s="117">
        <v>0.30414681999999998</v>
      </c>
      <c r="X2618" s="257">
        <f t="shared" si="511"/>
        <v>7.2517313166903408E-2</v>
      </c>
      <c r="Y2618" s="257">
        <f t="shared" si="512"/>
        <v>3.4435062455200005E-2</v>
      </c>
      <c r="Z2618" s="257">
        <f t="shared" si="513"/>
        <v>1.4057010969603399E-2</v>
      </c>
      <c r="AA2618" s="257">
        <f t="shared" si="514"/>
        <v>2.40252397421E-2</v>
      </c>
      <c r="AB2618" s="257">
        <v>1.9808135000000001E-2</v>
      </c>
      <c r="AC2618" s="257">
        <v>3.4699001999999999E-6</v>
      </c>
      <c r="AD2618" s="257">
        <v>9.118997E-4</v>
      </c>
      <c r="AE2618" s="257">
        <v>5.0633329999999997E-6</v>
      </c>
      <c r="AF2618" s="257">
        <v>1.3620576000000001E-2</v>
      </c>
      <c r="AG2618" s="257">
        <v>8.5918522000000001E-5</v>
      </c>
      <c r="AH2618" s="257">
        <v>1.2964666E-2</v>
      </c>
      <c r="AI2618" s="257">
        <v>1.103479E-4</v>
      </c>
      <c r="AJ2618" s="257">
        <v>6.0705038999999999E-6</v>
      </c>
      <c r="AK2618" s="257">
        <v>1.9719294999999999E-5</v>
      </c>
      <c r="AL2618" s="257">
        <v>7.9034943000000003E-7</v>
      </c>
      <c r="AM2618" s="257">
        <v>4.2512733999999998E-9</v>
      </c>
      <c r="AN2618" s="257">
        <v>1.1739468E-4</v>
      </c>
      <c r="AO2618" s="257">
        <v>1.162611E-4</v>
      </c>
      <c r="AP2618" s="257">
        <v>7.2175688999999996E-4</v>
      </c>
      <c r="AQ2618" s="257">
        <v>4.0897420999999998E-6</v>
      </c>
      <c r="AR2618" s="257">
        <v>2.4021150000000002E-2</v>
      </c>
      <c r="AT2618" s="193"/>
      <c r="AU2618" s="193"/>
      <c r="AV2618" s="193"/>
      <c r="AW2618" s="193"/>
      <c r="AX2618" s="193"/>
      <c r="AY2618" s="193"/>
      <c r="AZ2618" s="193"/>
      <c r="BA2618" s="193"/>
      <c r="BB2618" s="193"/>
      <c r="BC2618" s="193"/>
      <c r="BD2618" s="193"/>
      <c r="BE2618" s="315"/>
      <c r="BF2618" s="315"/>
      <c r="BG2618" s="315"/>
      <c r="BH2618" s="315"/>
      <c r="BI2618" s="315"/>
      <c r="BJ2618" s="315"/>
      <c r="BK2618" s="315"/>
    </row>
    <row r="2619" spans="1:63" x14ac:dyDescent="0.25">
      <c r="A2619" s="3"/>
      <c r="B2619" s="3" t="s">
        <v>5770</v>
      </c>
      <c r="C2619" s="48" t="s">
        <v>2264</v>
      </c>
      <c r="D2619" s="223">
        <v>1.3791291000000001E-2</v>
      </c>
      <c r="E2619" s="223">
        <v>4.2670777999999999E-2</v>
      </c>
      <c r="F2619" s="223">
        <v>1.1327838999999999E-2</v>
      </c>
      <c r="G2619" s="223">
        <v>5.2875118000000001E-5</v>
      </c>
      <c r="H2619" s="223">
        <v>8.3633923000000002E-5</v>
      </c>
      <c r="I2619" s="223">
        <v>2.0103728000000001E-3</v>
      </c>
      <c r="J2619" s="223">
        <v>7.5330532000000003E-4</v>
      </c>
      <c r="K2619" s="223">
        <v>7.9597831999999996E-6</v>
      </c>
      <c r="L2619" s="223">
        <v>4.7794382999999998E-4</v>
      </c>
      <c r="M2619" s="223">
        <v>8.4145833000000003E-3</v>
      </c>
      <c r="N2619" s="223">
        <v>-5.2007999999999999E-2</v>
      </c>
      <c r="O2619" s="223">
        <v>0</v>
      </c>
      <c r="P2619" s="227">
        <f t="shared" si="510"/>
        <v>0.31607983703703701</v>
      </c>
      <c r="Q2619" s="238">
        <v>6.4558581999999998</v>
      </c>
      <c r="R2619" s="117">
        <v>3.9413102000000002</v>
      </c>
      <c r="S2619" s="117">
        <v>2.1583611999999999</v>
      </c>
      <c r="T2619" s="117">
        <v>2.0330689999999998E-6</v>
      </c>
      <c r="U2619" s="117">
        <v>7.2133158000000003E-2</v>
      </c>
      <c r="V2619" s="117">
        <v>4.0531031000000002E-2</v>
      </c>
      <c r="W2619" s="117">
        <v>0.24352053000000001</v>
      </c>
      <c r="X2619" s="257">
        <f t="shared" si="511"/>
        <v>2.7306585848151991E-2</v>
      </c>
      <c r="Y2619" s="257">
        <f t="shared" si="512"/>
        <v>1.1396702702500001E-2</v>
      </c>
      <c r="Z2619" s="257">
        <f t="shared" si="513"/>
        <v>6.0395983194519902E-3</v>
      </c>
      <c r="AA2619" s="257">
        <f t="shared" si="514"/>
        <v>9.8702848262000008E-3</v>
      </c>
      <c r="AB2619" s="257">
        <v>8.7612181000000008E-3</v>
      </c>
      <c r="AC2619" s="257">
        <v>1.0228749E-6</v>
      </c>
      <c r="AD2619" s="257">
        <v>2.4434537000000002E-4</v>
      </c>
      <c r="AE2619" s="257">
        <v>7.5299259999999998E-7</v>
      </c>
      <c r="AF2619" s="257">
        <v>2.3203695999999998E-3</v>
      </c>
      <c r="AG2619" s="257">
        <v>6.8993765000000001E-5</v>
      </c>
      <c r="AH2619" s="257">
        <v>5.7342560000000001E-3</v>
      </c>
      <c r="AI2619" s="257">
        <v>1.8144213E-5</v>
      </c>
      <c r="AJ2619" s="257">
        <v>2.6224235999999998E-7</v>
      </c>
      <c r="AK2619" s="257">
        <v>8.0168464999999997E-6</v>
      </c>
      <c r="AL2619" s="257">
        <v>1.7896389999999999E-7</v>
      </c>
      <c r="AM2619" s="257">
        <v>7.3769199000000004E-10</v>
      </c>
      <c r="AN2619" s="257">
        <v>8.9627465E-5</v>
      </c>
      <c r="AO2619" s="257">
        <v>4.2422441000000001E-5</v>
      </c>
      <c r="AP2619" s="257">
        <v>1.4668940999999999E-4</v>
      </c>
      <c r="AQ2619" s="257">
        <v>1.6633262E-6</v>
      </c>
      <c r="AR2619" s="257">
        <v>9.8686215000000008E-3</v>
      </c>
      <c r="AT2619" s="193"/>
      <c r="AU2619" s="193"/>
      <c r="AV2619" s="193"/>
      <c r="AW2619" s="193"/>
      <c r="AX2619" s="193"/>
      <c r="AY2619" s="193"/>
      <c r="AZ2619" s="193"/>
      <c r="BA2619" s="193"/>
      <c r="BB2619" s="193"/>
      <c r="BC2619" s="193"/>
      <c r="BD2619" s="193"/>
      <c r="BE2619" s="315"/>
      <c r="BF2619" s="315"/>
      <c r="BG2619" s="315"/>
      <c r="BH2619" s="315"/>
      <c r="BI2619" s="315"/>
      <c r="BJ2619" s="315"/>
      <c r="BK2619" s="315"/>
    </row>
    <row r="2620" spans="1:63" x14ac:dyDescent="0.25">
      <c r="A2620" s="57" t="s">
        <v>556</v>
      </c>
      <c r="B2620" s="57"/>
      <c r="C2620" s="74"/>
      <c r="D2620" s="199"/>
      <c r="E2620" s="199"/>
      <c r="F2620" s="199"/>
      <c r="G2620" s="199"/>
      <c r="H2620" s="199"/>
      <c r="I2620" s="199"/>
      <c r="J2620" s="199"/>
      <c r="K2620" s="199"/>
      <c r="L2620" s="199"/>
      <c r="M2620" s="199"/>
      <c r="N2620" s="199"/>
      <c r="O2620" s="199"/>
      <c r="P2620" s="195"/>
      <c r="Q2620" s="239"/>
      <c r="R2620" s="97"/>
      <c r="S2620" s="97"/>
      <c r="T2620" s="97"/>
      <c r="U2620" s="97"/>
      <c r="V2620" s="97"/>
      <c r="W2620" s="97"/>
      <c r="X2620" s="259"/>
      <c r="Y2620" s="259"/>
      <c r="Z2620" s="259"/>
      <c r="AA2620" s="259"/>
      <c r="AB2620" s="259"/>
      <c r="AC2620" s="259"/>
      <c r="AD2620" s="259"/>
      <c r="AE2620" s="258"/>
      <c r="AF2620" s="258"/>
      <c r="AG2620" s="258"/>
      <c r="AH2620" s="258"/>
      <c r="AI2620" s="258"/>
      <c r="AJ2620" s="258"/>
      <c r="AK2620" s="258"/>
      <c r="AL2620" s="258"/>
      <c r="AM2620" s="258"/>
      <c r="AN2620" s="258"/>
      <c r="AO2620" s="258"/>
      <c r="AP2620" s="258"/>
      <c r="AQ2620" s="258"/>
      <c r="AR2620" s="258"/>
      <c r="AT2620" s="193"/>
      <c r="AU2620" s="193"/>
      <c r="AV2620" s="193"/>
      <c r="AW2620" s="193"/>
      <c r="AX2620" s="193"/>
      <c r="AY2620" s="193"/>
      <c r="AZ2620" s="193"/>
      <c r="BA2620" s="193"/>
      <c r="BB2620" s="193"/>
      <c r="BC2620" s="193"/>
      <c r="BD2620" s="193"/>
      <c r="BE2620" s="315"/>
      <c r="BF2620" s="315"/>
      <c r="BG2620" s="315"/>
      <c r="BH2620" s="315"/>
      <c r="BI2620" s="315"/>
      <c r="BJ2620" s="315"/>
      <c r="BK2620" s="315"/>
    </row>
    <row r="2621" spans="1:63" x14ac:dyDescent="0.25">
      <c r="A2621" s="3"/>
      <c r="B2621" s="3" t="s">
        <v>5770</v>
      </c>
      <c r="C2621" s="48" t="s">
        <v>2265</v>
      </c>
      <c r="D2621" s="223">
        <v>8.8010237000000005E-2</v>
      </c>
      <c r="E2621" s="223">
        <v>6.4292716999999999E-2</v>
      </c>
      <c r="F2621" s="223">
        <v>3.4248677999999998E-2</v>
      </c>
      <c r="G2621" s="223">
        <v>3.5608492000000001E-4</v>
      </c>
      <c r="H2621" s="223">
        <v>2.058149E-4</v>
      </c>
      <c r="I2621" s="223">
        <v>3.6294337999999999E-3</v>
      </c>
      <c r="J2621" s="223">
        <v>1.4729414000000001E-3</v>
      </c>
      <c r="K2621" s="223">
        <v>1.4486785000000001E-5</v>
      </c>
      <c r="L2621" s="223">
        <v>8.0292169000000001E-4</v>
      </c>
      <c r="M2621" s="223">
        <v>3.4995157999999998E-2</v>
      </c>
      <c r="N2621" s="223">
        <v>-5.2007999999999999E-2</v>
      </c>
      <c r="O2621" s="223">
        <v>0</v>
      </c>
      <c r="P2621" s="227">
        <f t="shared" ref="P2621:P2663" si="515">E2621/0.135</f>
        <v>0.47624234814814809</v>
      </c>
      <c r="Q2621" s="238">
        <v>8.9462867999999993</v>
      </c>
      <c r="R2621" s="117">
        <v>6.2248771999999999</v>
      </c>
      <c r="S2621" s="117">
        <v>2.3353779000000001</v>
      </c>
      <c r="T2621" s="117">
        <v>4.7707224999999998E-6</v>
      </c>
      <c r="U2621" s="117">
        <v>7.8326404000000002E-2</v>
      </c>
      <c r="V2621" s="117">
        <v>4.3832107000000002E-2</v>
      </c>
      <c r="W2621" s="117">
        <v>0.26386842999999999</v>
      </c>
      <c r="X2621" s="257">
        <f t="shared" ref="X2621:X2663" si="516">SUM(Y2621:AA2621)</f>
        <v>4.5467247127906896E-2</v>
      </c>
      <c r="Y2621" s="257">
        <f t="shared" ref="Y2621:Y2663" si="517">SUM(AB2621:AG2621)</f>
        <v>2.0624762297999998E-2</v>
      </c>
      <c r="Z2621" s="257">
        <f t="shared" ref="Z2621:Z2663" si="518">SUM(AH2621:AP2621)</f>
        <v>9.2622453228069015E-3</v>
      </c>
      <c r="AA2621" s="257">
        <f t="shared" ref="AA2621:AA2663" si="519">SUM(AQ2621:AR2621)</f>
        <v>1.55802395071E-2</v>
      </c>
      <c r="AB2621" s="257">
        <v>1.3200831999999999E-2</v>
      </c>
      <c r="AC2621" s="257">
        <v>2.0332826000000001E-6</v>
      </c>
      <c r="AD2621" s="257">
        <v>5.076894E-4</v>
      </c>
      <c r="AE2621" s="257">
        <v>2.4961874E-6</v>
      </c>
      <c r="AF2621" s="257">
        <v>6.8370588999999999E-3</v>
      </c>
      <c r="AG2621" s="257">
        <v>7.4652527999999994E-5</v>
      </c>
      <c r="AH2621" s="257">
        <v>8.6400650000000006E-3</v>
      </c>
      <c r="AI2621" s="257">
        <v>5.4846411999999997E-5</v>
      </c>
      <c r="AJ2621" s="257">
        <v>2.5722864000000001E-6</v>
      </c>
      <c r="AK2621" s="257">
        <v>1.2849823E-5</v>
      </c>
      <c r="AL2621" s="257">
        <v>4.2166567999999999E-7</v>
      </c>
      <c r="AM2621" s="257">
        <v>2.1337269000000001E-9</v>
      </c>
      <c r="AN2621" s="257">
        <v>9.9314860999999993E-5</v>
      </c>
      <c r="AO2621" s="257">
        <v>7.1473691000000002E-5</v>
      </c>
      <c r="AP2621" s="257">
        <v>3.8069945000000001E-4</v>
      </c>
      <c r="AQ2621" s="257">
        <v>2.6095071000000001E-6</v>
      </c>
      <c r="AR2621" s="257">
        <v>1.557763E-2</v>
      </c>
      <c r="AT2621" s="193"/>
      <c r="AU2621" s="193"/>
      <c r="AV2621" s="193"/>
      <c r="AW2621" s="193"/>
      <c r="AX2621" s="193"/>
      <c r="AY2621" s="193"/>
      <c r="AZ2621" s="193"/>
      <c r="BA2621" s="193"/>
      <c r="BB2621" s="193"/>
      <c r="BC2621" s="193"/>
      <c r="BD2621" s="193"/>
      <c r="BE2621" s="315"/>
      <c r="BF2621" s="315"/>
      <c r="BG2621" s="315"/>
      <c r="BH2621" s="315"/>
      <c r="BI2621" s="315"/>
      <c r="BJ2621" s="315"/>
      <c r="BK2621" s="315"/>
    </row>
    <row r="2622" spans="1:63" x14ac:dyDescent="0.25">
      <c r="A2622" s="3"/>
      <c r="B2622" s="3" t="s">
        <v>5770</v>
      </c>
      <c r="C2622" s="48" t="s">
        <v>2266</v>
      </c>
      <c r="D2622" s="223">
        <v>0.65801023999999997</v>
      </c>
      <c r="E2622" s="223">
        <v>6.4292716999999999E-2</v>
      </c>
      <c r="F2622" s="223">
        <v>3.4248677999999998E-2</v>
      </c>
      <c r="G2622" s="223">
        <v>3.5608492000000001E-4</v>
      </c>
      <c r="H2622" s="223">
        <v>2.058149E-4</v>
      </c>
      <c r="I2622" s="223">
        <v>3.6294337999999999E-3</v>
      </c>
      <c r="J2622" s="223">
        <v>1.4729414000000001E-3</v>
      </c>
      <c r="K2622" s="223">
        <v>1.4486785000000001E-5</v>
      </c>
      <c r="L2622" s="223">
        <v>8.0292169000000001E-4</v>
      </c>
      <c r="M2622" s="223">
        <v>3.4995157999999998E-2</v>
      </c>
      <c r="N2622" s="223">
        <v>-5.2007999999999999E-2</v>
      </c>
      <c r="O2622" s="223">
        <v>0.56999999999999995</v>
      </c>
      <c r="P2622" s="227">
        <f t="shared" si="515"/>
        <v>0.47624234814814809</v>
      </c>
      <c r="Q2622" s="238">
        <v>8.9462867999999993</v>
      </c>
      <c r="R2622" s="117">
        <v>6.2248771999999999</v>
      </c>
      <c r="S2622" s="117">
        <v>2.3353779000000001</v>
      </c>
      <c r="T2622" s="117">
        <v>4.7707224999999998E-6</v>
      </c>
      <c r="U2622" s="117">
        <v>7.8326404000000002E-2</v>
      </c>
      <c r="V2622" s="117">
        <v>4.3832107000000002E-2</v>
      </c>
      <c r="W2622" s="117">
        <v>0.26386842999999999</v>
      </c>
      <c r="X2622" s="257">
        <f t="shared" si="516"/>
        <v>4.5467247127906896E-2</v>
      </c>
      <c r="Y2622" s="257">
        <f t="shared" si="517"/>
        <v>2.0624762297999998E-2</v>
      </c>
      <c r="Z2622" s="257">
        <f t="shared" si="518"/>
        <v>9.2622453228069015E-3</v>
      </c>
      <c r="AA2622" s="257">
        <f t="shared" si="519"/>
        <v>1.55802395071E-2</v>
      </c>
      <c r="AB2622" s="257">
        <v>1.3200831999999999E-2</v>
      </c>
      <c r="AC2622" s="257">
        <v>2.0332826000000001E-6</v>
      </c>
      <c r="AD2622" s="257">
        <v>5.076894E-4</v>
      </c>
      <c r="AE2622" s="257">
        <v>2.4961874E-6</v>
      </c>
      <c r="AF2622" s="257">
        <v>6.8370588999999999E-3</v>
      </c>
      <c r="AG2622" s="257">
        <v>7.4652527999999994E-5</v>
      </c>
      <c r="AH2622" s="257">
        <v>8.6400650000000006E-3</v>
      </c>
      <c r="AI2622" s="257">
        <v>5.4846411999999997E-5</v>
      </c>
      <c r="AJ2622" s="257">
        <v>2.5722864000000001E-6</v>
      </c>
      <c r="AK2622" s="257">
        <v>1.2849823E-5</v>
      </c>
      <c r="AL2622" s="257">
        <v>4.2166567999999999E-7</v>
      </c>
      <c r="AM2622" s="257">
        <v>2.1337269000000001E-9</v>
      </c>
      <c r="AN2622" s="257">
        <v>9.9314860999999993E-5</v>
      </c>
      <c r="AO2622" s="257">
        <v>7.1473691000000002E-5</v>
      </c>
      <c r="AP2622" s="257">
        <v>3.8069945000000001E-4</v>
      </c>
      <c r="AQ2622" s="257">
        <v>2.6095071000000001E-6</v>
      </c>
      <c r="AR2622" s="257">
        <v>1.557763E-2</v>
      </c>
      <c r="AT2622" s="193"/>
      <c r="AU2622" s="193"/>
      <c r="AV2622" s="193"/>
      <c r="AW2622" s="193"/>
      <c r="AX2622" s="193"/>
      <c r="AY2622" s="193"/>
      <c r="AZ2622" s="193"/>
      <c r="BA2622" s="193"/>
      <c r="BB2622" s="193"/>
      <c r="BC2622" s="193"/>
      <c r="BD2622" s="193"/>
      <c r="BE2622" s="315"/>
      <c r="BF2622" s="315"/>
      <c r="BG2622" s="315"/>
      <c r="BH2622" s="315"/>
      <c r="BI2622" s="315"/>
      <c r="BJ2622" s="315"/>
      <c r="BK2622" s="315"/>
    </row>
    <row r="2623" spans="1:63" x14ac:dyDescent="0.25">
      <c r="A2623" s="3"/>
      <c r="B2623" s="3" t="s">
        <v>5770</v>
      </c>
      <c r="C2623" s="48" t="s">
        <v>1021</v>
      </c>
      <c r="D2623" s="223">
        <v>2.9480102000000001</v>
      </c>
      <c r="E2623" s="223">
        <v>6.4292716999999999E-2</v>
      </c>
      <c r="F2623" s="223">
        <v>3.4248677999999998E-2</v>
      </c>
      <c r="G2623" s="223">
        <v>3.5608492000000001E-4</v>
      </c>
      <c r="H2623" s="223">
        <v>2.058149E-4</v>
      </c>
      <c r="I2623" s="223">
        <v>3.6294337999999999E-3</v>
      </c>
      <c r="J2623" s="223">
        <v>1.4729414000000001E-3</v>
      </c>
      <c r="K2623" s="223">
        <v>1.4486785000000001E-5</v>
      </c>
      <c r="L2623" s="223">
        <v>8.0292169000000001E-4</v>
      </c>
      <c r="M2623" s="223">
        <v>3.4995157999999998E-2</v>
      </c>
      <c r="N2623" s="223">
        <v>-5.2007999999999999E-2</v>
      </c>
      <c r="O2623" s="223">
        <v>2.86</v>
      </c>
      <c r="P2623" s="227">
        <f t="shared" si="515"/>
        <v>0.47624234814814809</v>
      </c>
      <c r="Q2623" s="238">
        <v>8.9462867999999993</v>
      </c>
      <c r="R2623" s="117">
        <v>6.2248771999999999</v>
      </c>
      <c r="S2623" s="117">
        <v>2.3353779000000001</v>
      </c>
      <c r="T2623" s="117">
        <v>4.7707224999999998E-6</v>
      </c>
      <c r="U2623" s="117">
        <v>7.8326404000000002E-2</v>
      </c>
      <c r="V2623" s="117">
        <v>4.3832107000000002E-2</v>
      </c>
      <c r="W2623" s="117">
        <v>0.26386842999999999</v>
      </c>
      <c r="X2623" s="257">
        <f t="shared" si="516"/>
        <v>4.5467247127906896E-2</v>
      </c>
      <c r="Y2623" s="257">
        <f t="shared" si="517"/>
        <v>2.0624762297999998E-2</v>
      </c>
      <c r="Z2623" s="257">
        <f t="shared" si="518"/>
        <v>9.2622453228069015E-3</v>
      </c>
      <c r="AA2623" s="257">
        <f t="shared" si="519"/>
        <v>1.55802395071E-2</v>
      </c>
      <c r="AB2623" s="257">
        <v>1.3200831999999999E-2</v>
      </c>
      <c r="AC2623" s="257">
        <v>2.0332826000000001E-6</v>
      </c>
      <c r="AD2623" s="257">
        <v>5.076894E-4</v>
      </c>
      <c r="AE2623" s="257">
        <v>2.4961874E-6</v>
      </c>
      <c r="AF2623" s="257">
        <v>6.8370588999999999E-3</v>
      </c>
      <c r="AG2623" s="257">
        <v>7.4652527999999994E-5</v>
      </c>
      <c r="AH2623" s="257">
        <v>8.6400650000000006E-3</v>
      </c>
      <c r="AI2623" s="257">
        <v>5.4846411999999997E-5</v>
      </c>
      <c r="AJ2623" s="257">
        <v>2.5722864000000001E-6</v>
      </c>
      <c r="AK2623" s="257">
        <v>1.2849823E-5</v>
      </c>
      <c r="AL2623" s="257">
        <v>4.2166567999999999E-7</v>
      </c>
      <c r="AM2623" s="257">
        <v>2.1337269000000001E-9</v>
      </c>
      <c r="AN2623" s="257">
        <v>9.9314860999999993E-5</v>
      </c>
      <c r="AO2623" s="257">
        <v>7.1473691000000002E-5</v>
      </c>
      <c r="AP2623" s="257">
        <v>3.8069945000000001E-4</v>
      </c>
      <c r="AQ2623" s="257">
        <v>2.6095071000000001E-6</v>
      </c>
      <c r="AR2623" s="257">
        <v>1.557763E-2</v>
      </c>
      <c r="AT2623" s="193"/>
      <c r="AU2623" s="193"/>
      <c r="AV2623" s="193"/>
      <c r="AW2623" s="193"/>
      <c r="AX2623" s="193"/>
      <c r="AY2623" s="193"/>
      <c r="AZ2623" s="193"/>
      <c r="BA2623" s="193"/>
      <c r="BB2623" s="193"/>
      <c r="BC2623" s="193"/>
      <c r="BD2623" s="193"/>
      <c r="BE2623" s="315"/>
      <c r="BF2623" s="315"/>
      <c r="BG2623" s="315"/>
      <c r="BH2623" s="315"/>
      <c r="BI2623" s="315"/>
      <c r="BJ2623" s="315"/>
      <c r="BK2623" s="315"/>
    </row>
    <row r="2624" spans="1:63" x14ac:dyDescent="0.25">
      <c r="A2624" s="3"/>
      <c r="B2624" s="3" t="s">
        <v>5770</v>
      </c>
      <c r="C2624" s="48" t="s">
        <v>1022</v>
      </c>
      <c r="D2624" s="223">
        <v>0.18188800999999999</v>
      </c>
      <c r="E2624" s="223">
        <v>9.0533372000000001E-2</v>
      </c>
      <c r="F2624" s="223">
        <v>6.6286340999999999E-2</v>
      </c>
      <c r="G2624" s="223">
        <v>7.8689685E-4</v>
      </c>
      <c r="H2624" s="223">
        <v>3.5915036E-4</v>
      </c>
      <c r="I2624" s="223">
        <v>5.7806714000000004E-3</v>
      </c>
      <c r="J2624" s="223">
        <v>2.0690316E-3</v>
      </c>
      <c r="K2624" s="223">
        <v>2.3589106000000001E-5</v>
      </c>
      <c r="L2624" s="223">
        <v>1.2601564E-3</v>
      </c>
      <c r="M2624" s="223">
        <v>6.6796800000000003E-2</v>
      </c>
      <c r="N2624" s="223">
        <v>-5.2007999999999999E-2</v>
      </c>
      <c r="O2624" s="223">
        <v>0</v>
      </c>
      <c r="P2624" s="227">
        <f t="shared" si="515"/>
        <v>0.67061757037037029</v>
      </c>
      <c r="Q2624" s="238">
        <v>12.0181</v>
      </c>
      <c r="R2624" s="117">
        <v>8.9983210000000007</v>
      </c>
      <c r="S2624" s="117">
        <v>2.5907977999999998</v>
      </c>
      <c r="T2624" s="117">
        <v>8.1609521000000006E-6</v>
      </c>
      <c r="U2624" s="117">
        <v>8.7249604999999994E-2</v>
      </c>
      <c r="V2624" s="117">
        <v>4.8617514000000001E-2</v>
      </c>
      <c r="W2624" s="117">
        <v>0.29310591000000003</v>
      </c>
      <c r="X2624" s="257">
        <f t="shared" si="516"/>
        <v>6.8347714170223797E-2</v>
      </c>
      <c r="Y2624" s="257">
        <f t="shared" si="517"/>
        <v>3.26324948039E-2</v>
      </c>
      <c r="Z2624" s="257">
        <f t="shared" si="518"/>
        <v>1.31996514451238E-2</v>
      </c>
      <c r="AA2624" s="257">
        <f t="shared" si="519"/>
        <v>2.2515567921200002E-2</v>
      </c>
      <c r="AB2624" s="257">
        <v>1.8588789000000001E-2</v>
      </c>
      <c r="AC2624" s="257">
        <v>3.1925243E-6</v>
      </c>
      <c r="AD2624" s="257">
        <v>8.8141887999999998E-4</v>
      </c>
      <c r="AE2624" s="257">
        <v>4.7966136000000002E-6</v>
      </c>
      <c r="AF2624" s="257">
        <v>1.3071480999999999E-2</v>
      </c>
      <c r="AG2624" s="257">
        <v>8.2816786000000005E-5</v>
      </c>
      <c r="AH2624" s="257">
        <v>1.2166593E-2</v>
      </c>
      <c r="AI2624" s="257">
        <v>1.0645797E-4</v>
      </c>
      <c r="AJ2624" s="257">
        <v>5.9135745999999998E-6</v>
      </c>
      <c r="AK2624" s="257">
        <v>1.8100942E-5</v>
      </c>
      <c r="AL2624" s="257">
        <v>7.6140099999999995E-7</v>
      </c>
      <c r="AM2624" s="257">
        <v>4.1075237999999999E-9</v>
      </c>
      <c r="AN2624" s="257">
        <v>1.1310643E-4</v>
      </c>
      <c r="AO2624" s="257">
        <v>1.1173107E-4</v>
      </c>
      <c r="AP2624" s="257">
        <v>6.7698295000000002E-4</v>
      </c>
      <c r="AQ2624" s="257">
        <v>3.9449211999999999E-6</v>
      </c>
      <c r="AR2624" s="257">
        <v>2.2511623000000001E-2</v>
      </c>
      <c r="AT2624" s="193"/>
      <c r="AU2624" s="193"/>
      <c r="AV2624" s="193"/>
      <c r="AW2624" s="193"/>
      <c r="AX2624" s="193"/>
      <c r="AY2624" s="193"/>
      <c r="AZ2624" s="193"/>
      <c r="BA2624" s="193"/>
      <c r="BB2624" s="193"/>
      <c r="BC2624" s="193"/>
      <c r="BD2624" s="193"/>
      <c r="BE2624" s="315"/>
      <c r="BF2624" s="315"/>
      <c r="BG2624" s="315"/>
      <c r="BH2624" s="315"/>
      <c r="BI2624" s="315"/>
      <c r="BJ2624" s="315"/>
      <c r="BK2624" s="315"/>
    </row>
    <row r="2625" spans="1:63" x14ac:dyDescent="0.25">
      <c r="A2625" s="3"/>
      <c r="B2625" s="3" t="s">
        <v>5770</v>
      </c>
      <c r="C2625" s="48" t="s">
        <v>1023</v>
      </c>
      <c r="D2625" s="223">
        <v>1.091888</v>
      </c>
      <c r="E2625" s="223">
        <v>9.0533372000000001E-2</v>
      </c>
      <c r="F2625" s="223">
        <v>6.6286340999999999E-2</v>
      </c>
      <c r="G2625" s="223">
        <v>7.8689685E-4</v>
      </c>
      <c r="H2625" s="223">
        <v>3.5915036E-4</v>
      </c>
      <c r="I2625" s="223">
        <v>5.7806714000000004E-3</v>
      </c>
      <c r="J2625" s="223">
        <v>2.0690316E-3</v>
      </c>
      <c r="K2625" s="223">
        <v>2.3589106000000001E-5</v>
      </c>
      <c r="L2625" s="223">
        <v>1.2601564E-3</v>
      </c>
      <c r="M2625" s="223">
        <v>6.6796800000000003E-2</v>
      </c>
      <c r="N2625" s="223">
        <v>-5.2007999999999999E-2</v>
      </c>
      <c r="O2625" s="223">
        <v>0.91</v>
      </c>
      <c r="P2625" s="227">
        <f t="shared" si="515"/>
        <v>0.67061757037037029</v>
      </c>
      <c r="Q2625" s="238">
        <v>12.0181</v>
      </c>
      <c r="R2625" s="117">
        <v>8.9983210000000007</v>
      </c>
      <c r="S2625" s="117">
        <v>2.5907977999999998</v>
      </c>
      <c r="T2625" s="117">
        <v>8.1609521000000006E-6</v>
      </c>
      <c r="U2625" s="117">
        <v>8.7249604999999994E-2</v>
      </c>
      <c r="V2625" s="117">
        <v>4.8617514000000001E-2</v>
      </c>
      <c r="W2625" s="117">
        <v>0.29310591000000003</v>
      </c>
      <c r="X2625" s="257">
        <f t="shared" si="516"/>
        <v>6.8347714170223797E-2</v>
      </c>
      <c r="Y2625" s="257">
        <f t="shared" si="517"/>
        <v>3.26324948039E-2</v>
      </c>
      <c r="Z2625" s="257">
        <f t="shared" si="518"/>
        <v>1.31996514451238E-2</v>
      </c>
      <c r="AA2625" s="257">
        <f t="shared" si="519"/>
        <v>2.2515567921200002E-2</v>
      </c>
      <c r="AB2625" s="257">
        <v>1.8588789000000001E-2</v>
      </c>
      <c r="AC2625" s="257">
        <v>3.1925243E-6</v>
      </c>
      <c r="AD2625" s="257">
        <v>8.8141887999999998E-4</v>
      </c>
      <c r="AE2625" s="257">
        <v>4.7966136000000002E-6</v>
      </c>
      <c r="AF2625" s="257">
        <v>1.3071480999999999E-2</v>
      </c>
      <c r="AG2625" s="257">
        <v>8.2816786000000005E-5</v>
      </c>
      <c r="AH2625" s="257">
        <v>1.2166593E-2</v>
      </c>
      <c r="AI2625" s="257">
        <v>1.0645797E-4</v>
      </c>
      <c r="AJ2625" s="257">
        <v>5.9135745999999998E-6</v>
      </c>
      <c r="AK2625" s="257">
        <v>1.8100942E-5</v>
      </c>
      <c r="AL2625" s="257">
        <v>7.6140099999999995E-7</v>
      </c>
      <c r="AM2625" s="257">
        <v>4.1075237999999999E-9</v>
      </c>
      <c r="AN2625" s="257">
        <v>1.1310643E-4</v>
      </c>
      <c r="AO2625" s="257">
        <v>1.1173107E-4</v>
      </c>
      <c r="AP2625" s="257">
        <v>6.7698295000000002E-4</v>
      </c>
      <c r="AQ2625" s="257">
        <v>3.9449211999999999E-6</v>
      </c>
      <c r="AR2625" s="257">
        <v>2.2511623000000001E-2</v>
      </c>
      <c r="AT2625" s="193"/>
      <c r="AU2625" s="193"/>
      <c r="AV2625" s="193"/>
      <c r="AW2625" s="193"/>
      <c r="AX2625" s="193"/>
      <c r="AY2625" s="193"/>
      <c r="AZ2625" s="193"/>
      <c r="BA2625" s="193"/>
      <c r="BB2625" s="193"/>
      <c r="BC2625" s="193"/>
      <c r="BD2625" s="193"/>
      <c r="BE2625" s="315"/>
      <c r="BF2625" s="315"/>
      <c r="BG2625" s="315"/>
      <c r="BH2625" s="315"/>
      <c r="BI2625" s="315"/>
      <c r="BJ2625" s="315"/>
      <c r="BK2625" s="315"/>
    </row>
    <row r="2626" spans="1:63" x14ac:dyDescent="0.25">
      <c r="A2626" s="3"/>
      <c r="B2626" s="3" t="s">
        <v>5770</v>
      </c>
      <c r="C2626" s="48" t="s">
        <v>1024</v>
      </c>
      <c r="D2626" s="223">
        <v>4.7418880000000003</v>
      </c>
      <c r="E2626" s="223">
        <v>9.0533372000000001E-2</v>
      </c>
      <c r="F2626" s="223">
        <v>6.6286340999999999E-2</v>
      </c>
      <c r="G2626" s="223">
        <v>7.8689685E-4</v>
      </c>
      <c r="H2626" s="223">
        <v>3.5915036E-4</v>
      </c>
      <c r="I2626" s="223">
        <v>5.7806714000000004E-3</v>
      </c>
      <c r="J2626" s="223">
        <v>2.0690316E-3</v>
      </c>
      <c r="K2626" s="223">
        <v>2.3589106000000001E-5</v>
      </c>
      <c r="L2626" s="223">
        <v>1.2601564E-3</v>
      </c>
      <c r="M2626" s="223">
        <v>6.6796800000000003E-2</v>
      </c>
      <c r="N2626" s="223">
        <v>-5.2007999999999999E-2</v>
      </c>
      <c r="O2626" s="223">
        <v>4.5599999999999996</v>
      </c>
      <c r="P2626" s="227">
        <f t="shared" si="515"/>
        <v>0.67061757037037029</v>
      </c>
      <c r="Q2626" s="238">
        <v>12.0181</v>
      </c>
      <c r="R2626" s="117">
        <v>8.9983210000000007</v>
      </c>
      <c r="S2626" s="117">
        <v>2.5907977999999998</v>
      </c>
      <c r="T2626" s="117">
        <v>8.1609521000000006E-6</v>
      </c>
      <c r="U2626" s="117">
        <v>8.7249604999999994E-2</v>
      </c>
      <c r="V2626" s="117">
        <v>4.8617514000000001E-2</v>
      </c>
      <c r="W2626" s="117">
        <v>0.29310591000000003</v>
      </c>
      <c r="X2626" s="257">
        <f t="shared" si="516"/>
        <v>6.8347714170223797E-2</v>
      </c>
      <c r="Y2626" s="257">
        <f t="shared" si="517"/>
        <v>3.26324948039E-2</v>
      </c>
      <c r="Z2626" s="257">
        <f t="shared" si="518"/>
        <v>1.31996514451238E-2</v>
      </c>
      <c r="AA2626" s="257">
        <f t="shared" si="519"/>
        <v>2.2515567921200002E-2</v>
      </c>
      <c r="AB2626" s="257">
        <v>1.8588789000000001E-2</v>
      </c>
      <c r="AC2626" s="257">
        <v>3.1925243E-6</v>
      </c>
      <c r="AD2626" s="257">
        <v>8.8141887999999998E-4</v>
      </c>
      <c r="AE2626" s="257">
        <v>4.7966136000000002E-6</v>
      </c>
      <c r="AF2626" s="257">
        <v>1.3071480999999999E-2</v>
      </c>
      <c r="AG2626" s="257">
        <v>8.2816786000000005E-5</v>
      </c>
      <c r="AH2626" s="257">
        <v>1.2166593E-2</v>
      </c>
      <c r="AI2626" s="257">
        <v>1.0645797E-4</v>
      </c>
      <c r="AJ2626" s="257">
        <v>5.9135745999999998E-6</v>
      </c>
      <c r="AK2626" s="257">
        <v>1.8100942E-5</v>
      </c>
      <c r="AL2626" s="257">
        <v>7.6140099999999995E-7</v>
      </c>
      <c r="AM2626" s="257">
        <v>4.1075237999999999E-9</v>
      </c>
      <c r="AN2626" s="257">
        <v>1.1310643E-4</v>
      </c>
      <c r="AO2626" s="257">
        <v>1.1173107E-4</v>
      </c>
      <c r="AP2626" s="257">
        <v>6.7698295000000002E-4</v>
      </c>
      <c r="AQ2626" s="257">
        <v>3.9449211999999999E-6</v>
      </c>
      <c r="AR2626" s="257">
        <v>2.2511623000000001E-2</v>
      </c>
      <c r="AT2626" s="193"/>
      <c r="AU2626" s="193"/>
      <c r="AV2626" s="193"/>
      <c r="AW2626" s="193"/>
      <c r="AX2626" s="193"/>
      <c r="AY2626" s="193"/>
      <c r="AZ2626" s="193"/>
      <c r="BA2626" s="193"/>
      <c r="BB2626" s="193"/>
      <c r="BC2626" s="193"/>
      <c r="BD2626" s="193"/>
      <c r="BE2626" s="315"/>
      <c r="BF2626" s="315"/>
      <c r="BG2626" s="315"/>
      <c r="BH2626" s="315"/>
      <c r="BI2626" s="315"/>
      <c r="BJ2626" s="315"/>
      <c r="BK2626" s="315"/>
    </row>
    <row r="2627" spans="1:63" x14ac:dyDescent="0.25">
      <c r="A2627" s="3"/>
      <c r="B2627" s="3" t="s">
        <v>5770</v>
      </c>
      <c r="C2627" s="48" t="s">
        <v>1025</v>
      </c>
      <c r="D2627" s="223">
        <v>0.11963453</v>
      </c>
      <c r="E2627" s="223">
        <v>7.3560977E-2</v>
      </c>
      <c r="F2627" s="223">
        <v>4.3863265999999998E-2</v>
      </c>
      <c r="G2627" s="223">
        <v>4.8292311000000001E-4</v>
      </c>
      <c r="H2627" s="223">
        <v>2.5793579999999999E-4</v>
      </c>
      <c r="I2627" s="223">
        <v>4.3141550000000001E-3</v>
      </c>
      <c r="J2627" s="223">
        <v>1.7952389000000001E-3</v>
      </c>
      <c r="K2627" s="223">
        <v>1.72257E-5</v>
      </c>
      <c r="L2627" s="223">
        <v>9.3909053999999997E-4</v>
      </c>
      <c r="M2627" s="223">
        <v>4.6411721000000003E-2</v>
      </c>
      <c r="N2627" s="223">
        <v>-5.2007999999999999E-2</v>
      </c>
      <c r="O2627" s="223">
        <v>0</v>
      </c>
      <c r="P2627" s="227">
        <f t="shared" si="515"/>
        <v>0.54489612592592584</v>
      </c>
      <c r="Q2627" s="238">
        <v>10.011348</v>
      </c>
      <c r="R2627" s="117">
        <v>7.2036262000000004</v>
      </c>
      <c r="S2627" s="117">
        <v>2.4092323000000002</v>
      </c>
      <c r="T2627" s="117">
        <v>5.9408401000000001E-6</v>
      </c>
      <c r="U2627" s="117">
        <v>8.0910988000000003E-2</v>
      </c>
      <c r="V2627" s="117">
        <v>4.5208264999999997E-2</v>
      </c>
      <c r="W2627" s="117">
        <v>0.27236406000000002</v>
      </c>
      <c r="X2627" s="257">
        <f t="shared" si="516"/>
        <v>5.3209921066079496E-2</v>
      </c>
      <c r="Y2627" s="257">
        <f t="shared" si="517"/>
        <v>2.4540067461999999E-2</v>
      </c>
      <c r="Z2627" s="257">
        <f t="shared" si="518"/>
        <v>1.0642320845679502E-2</v>
      </c>
      <c r="AA2627" s="257">
        <f t="shared" si="519"/>
        <v>1.8027532758399998E-2</v>
      </c>
      <c r="AB2627" s="257">
        <v>1.5103877E-2</v>
      </c>
      <c r="AC2627" s="257">
        <v>2.4697353E-6</v>
      </c>
      <c r="AD2627" s="257">
        <v>6.1787292999999997E-4</v>
      </c>
      <c r="AE2627" s="257">
        <v>3.2341916999999998E-6</v>
      </c>
      <c r="AF2627" s="257">
        <v>8.7356000999999992E-3</v>
      </c>
      <c r="AG2627" s="257">
        <v>7.7013505000000004E-5</v>
      </c>
      <c r="AH2627" s="257">
        <v>9.885642E-3</v>
      </c>
      <c r="AI2627" s="257">
        <v>7.0226353E-5</v>
      </c>
      <c r="AJ2627" s="257">
        <v>3.5356737000000002E-6</v>
      </c>
      <c r="AK2627" s="257">
        <v>1.4952109E-5</v>
      </c>
      <c r="AL2627" s="257">
        <v>5.2344678000000001E-7</v>
      </c>
      <c r="AM2627" s="257">
        <v>2.7181994999999998E-9</v>
      </c>
      <c r="AN2627" s="257">
        <v>1.0336591000000001E-4</v>
      </c>
      <c r="AO2627" s="257">
        <v>8.3677204999999999E-5</v>
      </c>
      <c r="AP2627" s="257">
        <v>4.8039543000000001E-4</v>
      </c>
      <c r="AQ2627" s="257">
        <v>3.0057584E-6</v>
      </c>
      <c r="AR2627" s="257">
        <v>1.8024526999999999E-2</v>
      </c>
      <c r="AT2627" s="193"/>
      <c r="AU2627" s="193"/>
      <c r="AV2627" s="193"/>
      <c r="AW2627" s="193"/>
      <c r="AX2627" s="193"/>
      <c r="AY2627" s="193"/>
      <c r="AZ2627" s="193"/>
      <c r="BA2627" s="193"/>
      <c r="BB2627" s="193"/>
      <c r="BC2627" s="193"/>
      <c r="BD2627" s="193"/>
      <c r="BE2627" s="315"/>
      <c r="BF2627" s="315"/>
      <c r="BG2627" s="315"/>
      <c r="BH2627" s="315"/>
      <c r="BI2627" s="315"/>
      <c r="BJ2627" s="315"/>
      <c r="BK2627" s="315"/>
    </row>
    <row r="2628" spans="1:63" x14ac:dyDescent="0.25">
      <c r="A2628" s="3"/>
      <c r="B2628" s="3" t="s">
        <v>5770</v>
      </c>
      <c r="C2628" s="48" t="s">
        <v>1026</v>
      </c>
      <c r="D2628" s="223">
        <v>1.3596345000000001</v>
      </c>
      <c r="E2628" s="223">
        <v>7.3560977E-2</v>
      </c>
      <c r="F2628" s="223">
        <v>4.3863265999999998E-2</v>
      </c>
      <c r="G2628" s="223">
        <v>4.8292311000000001E-4</v>
      </c>
      <c r="H2628" s="223">
        <v>2.5793579999999999E-4</v>
      </c>
      <c r="I2628" s="223">
        <v>4.3141550000000001E-3</v>
      </c>
      <c r="J2628" s="223">
        <v>1.7952389000000001E-3</v>
      </c>
      <c r="K2628" s="223">
        <v>1.72257E-5</v>
      </c>
      <c r="L2628" s="223">
        <v>9.3909053999999997E-4</v>
      </c>
      <c r="M2628" s="223">
        <v>4.6411721000000003E-2</v>
      </c>
      <c r="N2628" s="223">
        <v>-5.2007999999999999E-2</v>
      </c>
      <c r="O2628" s="223">
        <v>1.24</v>
      </c>
      <c r="P2628" s="227">
        <f t="shared" si="515"/>
        <v>0.54489612592592584</v>
      </c>
      <c r="Q2628" s="238">
        <v>10.011348</v>
      </c>
      <c r="R2628" s="117">
        <v>7.2036262000000004</v>
      </c>
      <c r="S2628" s="117">
        <v>2.4092323000000002</v>
      </c>
      <c r="T2628" s="117">
        <v>5.9408401000000001E-6</v>
      </c>
      <c r="U2628" s="117">
        <v>8.0910988000000003E-2</v>
      </c>
      <c r="V2628" s="117">
        <v>4.5208264999999997E-2</v>
      </c>
      <c r="W2628" s="117">
        <v>0.27236406000000002</v>
      </c>
      <c r="X2628" s="257">
        <f t="shared" si="516"/>
        <v>5.3209921066079496E-2</v>
      </c>
      <c r="Y2628" s="257">
        <f t="shared" si="517"/>
        <v>2.4540067461999999E-2</v>
      </c>
      <c r="Z2628" s="257">
        <f t="shared" si="518"/>
        <v>1.0642320845679502E-2</v>
      </c>
      <c r="AA2628" s="257">
        <f t="shared" si="519"/>
        <v>1.8027532758399998E-2</v>
      </c>
      <c r="AB2628" s="257">
        <v>1.5103877E-2</v>
      </c>
      <c r="AC2628" s="257">
        <v>2.4697353E-6</v>
      </c>
      <c r="AD2628" s="257">
        <v>6.1787292999999997E-4</v>
      </c>
      <c r="AE2628" s="257">
        <v>3.2341916999999998E-6</v>
      </c>
      <c r="AF2628" s="257">
        <v>8.7356000999999992E-3</v>
      </c>
      <c r="AG2628" s="257">
        <v>7.7013505000000004E-5</v>
      </c>
      <c r="AH2628" s="257">
        <v>9.885642E-3</v>
      </c>
      <c r="AI2628" s="257">
        <v>7.0226353E-5</v>
      </c>
      <c r="AJ2628" s="257">
        <v>3.5356737000000002E-6</v>
      </c>
      <c r="AK2628" s="257">
        <v>1.4952109E-5</v>
      </c>
      <c r="AL2628" s="257">
        <v>5.2344678000000001E-7</v>
      </c>
      <c r="AM2628" s="257">
        <v>2.7181994999999998E-9</v>
      </c>
      <c r="AN2628" s="257">
        <v>1.0336591000000001E-4</v>
      </c>
      <c r="AO2628" s="257">
        <v>8.3677204999999999E-5</v>
      </c>
      <c r="AP2628" s="257">
        <v>4.8039543000000001E-4</v>
      </c>
      <c r="AQ2628" s="257">
        <v>3.0057584E-6</v>
      </c>
      <c r="AR2628" s="257">
        <v>1.8024526999999999E-2</v>
      </c>
      <c r="AT2628" s="193"/>
      <c r="AU2628" s="193"/>
      <c r="AV2628" s="193"/>
      <c r="AW2628" s="193"/>
      <c r="AX2628" s="193"/>
      <c r="AY2628" s="193"/>
      <c r="AZ2628" s="193"/>
      <c r="BA2628" s="193"/>
      <c r="BB2628" s="193"/>
      <c r="BC2628" s="193"/>
      <c r="BD2628" s="193"/>
      <c r="BE2628" s="315"/>
      <c r="BF2628" s="315"/>
      <c r="BG2628" s="315"/>
      <c r="BH2628" s="315"/>
      <c r="BI2628" s="315"/>
      <c r="BJ2628" s="315"/>
      <c r="BK2628" s="315"/>
    </row>
    <row r="2629" spans="1:63" x14ac:dyDescent="0.25">
      <c r="A2629" s="3"/>
      <c r="B2629" s="3" t="s">
        <v>5770</v>
      </c>
      <c r="C2629" s="48" t="s">
        <v>1027</v>
      </c>
      <c r="D2629" s="223">
        <v>6.3196345000000003</v>
      </c>
      <c r="E2629" s="223">
        <v>7.3560977E-2</v>
      </c>
      <c r="F2629" s="223">
        <v>4.3863265999999998E-2</v>
      </c>
      <c r="G2629" s="223">
        <v>4.8292311000000001E-4</v>
      </c>
      <c r="H2629" s="223">
        <v>2.5793579999999999E-4</v>
      </c>
      <c r="I2629" s="223">
        <v>4.3141550000000001E-3</v>
      </c>
      <c r="J2629" s="223">
        <v>1.7952389000000001E-3</v>
      </c>
      <c r="K2629" s="223">
        <v>1.72257E-5</v>
      </c>
      <c r="L2629" s="223">
        <v>9.3909053999999997E-4</v>
      </c>
      <c r="M2629" s="223">
        <v>4.6411721000000003E-2</v>
      </c>
      <c r="N2629" s="223">
        <v>-5.2007999999999999E-2</v>
      </c>
      <c r="O2629" s="223">
        <v>6.2</v>
      </c>
      <c r="P2629" s="227">
        <f t="shared" si="515"/>
        <v>0.54489612592592584</v>
      </c>
      <c r="Q2629" s="238">
        <v>10.011348</v>
      </c>
      <c r="R2629" s="117">
        <v>7.2036262000000004</v>
      </c>
      <c r="S2629" s="117">
        <v>2.4092323000000002</v>
      </c>
      <c r="T2629" s="117">
        <v>5.9408401000000001E-6</v>
      </c>
      <c r="U2629" s="117">
        <v>8.0910988000000003E-2</v>
      </c>
      <c r="V2629" s="117">
        <v>4.5208264999999997E-2</v>
      </c>
      <c r="W2629" s="117">
        <v>0.27236406000000002</v>
      </c>
      <c r="X2629" s="257">
        <f t="shared" si="516"/>
        <v>5.3209921066079496E-2</v>
      </c>
      <c r="Y2629" s="257">
        <f t="shared" si="517"/>
        <v>2.4540067461999999E-2</v>
      </c>
      <c r="Z2629" s="257">
        <f t="shared" si="518"/>
        <v>1.0642320845679502E-2</v>
      </c>
      <c r="AA2629" s="257">
        <f t="shared" si="519"/>
        <v>1.8027532758399998E-2</v>
      </c>
      <c r="AB2629" s="257">
        <v>1.5103877E-2</v>
      </c>
      <c r="AC2629" s="257">
        <v>2.4697353E-6</v>
      </c>
      <c r="AD2629" s="257">
        <v>6.1787292999999997E-4</v>
      </c>
      <c r="AE2629" s="257">
        <v>3.2341916999999998E-6</v>
      </c>
      <c r="AF2629" s="257">
        <v>8.7356000999999992E-3</v>
      </c>
      <c r="AG2629" s="257">
        <v>7.7013505000000004E-5</v>
      </c>
      <c r="AH2629" s="257">
        <v>9.885642E-3</v>
      </c>
      <c r="AI2629" s="257">
        <v>7.0226353E-5</v>
      </c>
      <c r="AJ2629" s="257">
        <v>3.5356737000000002E-6</v>
      </c>
      <c r="AK2629" s="257">
        <v>1.4952109E-5</v>
      </c>
      <c r="AL2629" s="257">
        <v>5.2344678000000001E-7</v>
      </c>
      <c r="AM2629" s="257">
        <v>2.7181994999999998E-9</v>
      </c>
      <c r="AN2629" s="257">
        <v>1.0336591000000001E-4</v>
      </c>
      <c r="AO2629" s="257">
        <v>8.3677204999999999E-5</v>
      </c>
      <c r="AP2629" s="257">
        <v>4.8039543000000001E-4</v>
      </c>
      <c r="AQ2629" s="257">
        <v>3.0057584E-6</v>
      </c>
      <c r="AR2629" s="257">
        <v>1.8024526999999999E-2</v>
      </c>
      <c r="AT2629" s="193"/>
      <c r="AU2629" s="193"/>
      <c r="AV2629" s="193"/>
      <c r="AW2629" s="193"/>
      <c r="AX2629" s="193"/>
      <c r="AY2629" s="193"/>
      <c r="AZ2629" s="193"/>
      <c r="BA2629" s="193"/>
      <c r="BB2629" s="193"/>
      <c r="BC2629" s="193"/>
      <c r="BD2629" s="193"/>
      <c r="BE2629" s="315"/>
      <c r="BF2629" s="315"/>
      <c r="BG2629" s="315"/>
      <c r="BH2629" s="315"/>
      <c r="BI2629" s="315"/>
      <c r="BJ2629" s="315"/>
      <c r="BK2629" s="315"/>
    </row>
    <row r="2630" spans="1:63" x14ac:dyDescent="0.25">
      <c r="A2630" s="3"/>
      <c r="B2630" s="3" t="s">
        <v>5770</v>
      </c>
      <c r="C2630" s="48" t="s">
        <v>1028</v>
      </c>
      <c r="D2630" s="223">
        <v>0.17364787000000001</v>
      </c>
      <c r="E2630" s="223">
        <v>8.9314000000000004E-2</v>
      </c>
      <c r="F2630" s="223">
        <v>6.0495948000000001E-2</v>
      </c>
      <c r="G2630" s="223">
        <v>7.0283903999999997E-4</v>
      </c>
      <c r="H2630" s="223">
        <v>3.4687291999999998E-4</v>
      </c>
      <c r="I2630" s="223">
        <v>5.4908053000000002E-3</v>
      </c>
      <c r="J2630" s="223">
        <v>2.3239218999999999E-3</v>
      </c>
      <c r="K2630" s="223">
        <v>2.1962398E-5</v>
      </c>
      <c r="L2630" s="223">
        <v>1.1748659000000001E-3</v>
      </c>
      <c r="M2630" s="223">
        <v>6.5784657999999996E-2</v>
      </c>
      <c r="N2630" s="223">
        <v>-5.2007999999999999E-2</v>
      </c>
      <c r="O2630" s="223">
        <v>0</v>
      </c>
      <c r="P2630" s="227">
        <f t="shared" si="515"/>
        <v>0.66158518518518517</v>
      </c>
      <c r="Q2630" s="238">
        <v>11.825011</v>
      </c>
      <c r="R2630" s="117">
        <v>8.8673240999999994</v>
      </c>
      <c r="S2630" s="117">
        <v>2.5375595</v>
      </c>
      <c r="T2630" s="117">
        <v>7.9343323000000003E-6</v>
      </c>
      <c r="U2630" s="117">
        <v>8.5400952000000002E-2</v>
      </c>
      <c r="V2630" s="117">
        <v>4.7601009E-2</v>
      </c>
      <c r="W2630" s="117">
        <v>0.28711709000000002</v>
      </c>
      <c r="X2630" s="257">
        <f t="shared" si="516"/>
        <v>6.6427895678197707E-2</v>
      </c>
      <c r="Y2630" s="257">
        <f t="shared" si="517"/>
        <v>3.1250552492800003E-2</v>
      </c>
      <c r="Z2630" s="257">
        <f t="shared" si="518"/>
        <v>1.29898170270977E-2</v>
      </c>
      <c r="AA2630" s="257">
        <f t="shared" si="519"/>
        <v>2.2187526158300001E-2</v>
      </c>
      <c r="AB2630" s="257">
        <v>1.8338432000000002E-2</v>
      </c>
      <c r="AC2630" s="257">
        <v>3.2069429999999999E-6</v>
      </c>
      <c r="AD2630" s="257">
        <v>8.0888143999999999E-4</v>
      </c>
      <c r="AE2630" s="257">
        <v>4.5013048E-6</v>
      </c>
      <c r="AF2630" s="257">
        <v>1.2014415000000001E-2</v>
      </c>
      <c r="AG2630" s="257">
        <v>8.1115804999999994E-5</v>
      </c>
      <c r="AH2630" s="257">
        <v>1.2002717E-2</v>
      </c>
      <c r="AI2630" s="257">
        <v>9.6854672000000003E-5</v>
      </c>
      <c r="AJ2630" s="257">
        <v>5.2101989000000004E-6</v>
      </c>
      <c r="AK2630" s="257">
        <v>1.8482958000000001E-5</v>
      </c>
      <c r="AL2630" s="257">
        <v>6.9955730999999998E-7</v>
      </c>
      <c r="AM2630" s="257">
        <v>3.7308877000000002E-9</v>
      </c>
      <c r="AN2630" s="257">
        <v>1.1039168E-4</v>
      </c>
      <c r="AO2630" s="257">
        <v>1.0476398E-4</v>
      </c>
      <c r="AP2630" s="257">
        <v>6.5069325000000002E-4</v>
      </c>
      <c r="AQ2630" s="257">
        <v>3.6921582999999999E-6</v>
      </c>
      <c r="AR2630" s="257">
        <v>2.2183833999999999E-2</v>
      </c>
      <c r="AT2630" s="193"/>
      <c r="AU2630" s="193"/>
      <c r="AV2630" s="193"/>
      <c r="AW2630" s="193"/>
      <c r="AX2630" s="193"/>
      <c r="AY2630" s="193"/>
      <c r="AZ2630" s="193"/>
      <c r="BA2630" s="193"/>
      <c r="BB2630" s="193"/>
      <c r="BC2630" s="193"/>
      <c r="BD2630" s="193"/>
      <c r="BE2630" s="315"/>
      <c r="BF2630" s="315"/>
      <c r="BG2630" s="315"/>
      <c r="BH2630" s="315"/>
      <c r="BI2630" s="315"/>
      <c r="BJ2630" s="315"/>
      <c r="BK2630" s="315"/>
    </row>
    <row r="2631" spans="1:63" x14ac:dyDescent="0.25">
      <c r="A2631" s="3"/>
      <c r="B2631" s="3" t="s">
        <v>5770</v>
      </c>
      <c r="C2631" s="48" t="s">
        <v>1029</v>
      </c>
      <c r="D2631" s="223">
        <v>1.7036479</v>
      </c>
      <c r="E2631" s="223">
        <v>8.9314000000000004E-2</v>
      </c>
      <c r="F2631" s="223">
        <v>6.0495948000000001E-2</v>
      </c>
      <c r="G2631" s="223">
        <v>7.0283903999999997E-4</v>
      </c>
      <c r="H2631" s="223">
        <v>3.4687291999999998E-4</v>
      </c>
      <c r="I2631" s="223">
        <v>5.4908053000000002E-3</v>
      </c>
      <c r="J2631" s="223">
        <v>2.3239218999999999E-3</v>
      </c>
      <c r="K2631" s="223">
        <v>2.1962398E-5</v>
      </c>
      <c r="L2631" s="223">
        <v>1.1748659000000001E-3</v>
      </c>
      <c r="M2631" s="223">
        <v>6.5784657999999996E-2</v>
      </c>
      <c r="N2631" s="223">
        <v>-5.2007999999999999E-2</v>
      </c>
      <c r="O2631" s="223">
        <v>1.53</v>
      </c>
      <c r="P2631" s="227">
        <f t="shared" si="515"/>
        <v>0.66158518518518517</v>
      </c>
      <c r="Q2631" s="238">
        <v>11.825011</v>
      </c>
      <c r="R2631" s="117">
        <v>8.8673240999999994</v>
      </c>
      <c r="S2631" s="117">
        <v>2.5375595</v>
      </c>
      <c r="T2631" s="117">
        <v>7.9343323000000003E-6</v>
      </c>
      <c r="U2631" s="117">
        <v>8.5400952000000002E-2</v>
      </c>
      <c r="V2631" s="117">
        <v>4.7601009E-2</v>
      </c>
      <c r="W2631" s="117">
        <v>0.28711709000000002</v>
      </c>
      <c r="X2631" s="257">
        <f t="shared" si="516"/>
        <v>6.6427895678197707E-2</v>
      </c>
      <c r="Y2631" s="257">
        <f t="shared" si="517"/>
        <v>3.1250552492800003E-2</v>
      </c>
      <c r="Z2631" s="257">
        <f t="shared" si="518"/>
        <v>1.29898170270977E-2</v>
      </c>
      <c r="AA2631" s="257">
        <f t="shared" si="519"/>
        <v>2.2187526158300001E-2</v>
      </c>
      <c r="AB2631" s="257">
        <v>1.8338432000000002E-2</v>
      </c>
      <c r="AC2631" s="257">
        <v>3.2069429999999999E-6</v>
      </c>
      <c r="AD2631" s="257">
        <v>8.0888143999999999E-4</v>
      </c>
      <c r="AE2631" s="257">
        <v>4.5013048E-6</v>
      </c>
      <c r="AF2631" s="257">
        <v>1.2014415000000001E-2</v>
      </c>
      <c r="AG2631" s="257">
        <v>8.1115804999999994E-5</v>
      </c>
      <c r="AH2631" s="257">
        <v>1.2002717E-2</v>
      </c>
      <c r="AI2631" s="257">
        <v>9.6854672000000003E-5</v>
      </c>
      <c r="AJ2631" s="257">
        <v>5.2101989000000004E-6</v>
      </c>
      <c r="AK2631" s="257">
        <v>1.8482958000000001E-5</v>
      </c>
      <c r="AL2631" s="257">
        <v>6.9955730999999998E-7</v>
      </c>
      <c r="AM2631" s="257">
        <v>3.7308877000000002E-9</v>
      </c>
      <c r="AN2631" s="257">
        <v>1.1039168E-4</v>
      </c>
      <c r="AO2631" s="257">
        <v>1.0476398E-4</v>
      </c>
      <c r="AP2631" s="257">
        <v>6.5069325000000002E-4</v>
      </c>
      <c r="AQ2631" s="257">
        <v>3.6921582999999999E-6</v>
      </c>
      <c r="AR2631" s="257">
        <v>2.2183833999999999E-2</v>
      </c>
      <c r="AT2631" s="193"/>
      <c r="AU2631" s="193"/>
      <c r="AV2631" s="193"/>
      <c r="AW2631" s="193"/>
      <c r="AX2631" s="193"/>
      <c r="AY2631" s="193"/>
      <c r="AZ2631" s="193"/>
      <c r="BA2631" s="193"/>
      <c r="BB2631" s="193"/>
      <c r="BC2631" s="193"/>
      <c r="BD2631" s="193"/>
      <c r="BE2631" s="315"/>
      <c r="BF2631" s="315"/>
      <c r="BG2631" s="315"/>
      <c r="BH2631" s="315"/>
      <c r="BI2631" s="315"/>
      <c r="BJ2631" s="315"/>
      <c r="BK2631" s="315"/>
    </row>
    <row r="2632" spans="1:63" x14ac:dyDescent="0.25">
      <c r="A2632" s="3"/>
      <c r="B2632" s="3" t="s">
        <v>5770</v>
      </c>
      <c r="C2632" s="48" t="s">
        <v>1030</v>
      </c>
      <c r="D2632" s="223">
        <v>7.8436478999999997</v>
      </c>
      <c r="E2632" s="223">
        <v>8.9314000000000004E-2</v>
      </c>
      <c r="F2632" s="223">
        <v>6.0495948000000001E-2</v>
      </c>
      <c r="G2632" s="223">
        <v>7.0283903999999997E-4</v>
      </c>
      <c r="H2632" s="223">
        <v>3.4687291999999998E-4</v>
      </c>
      <c r="I2632" s="223">
        <v>5.4908053000000002E-3</v>
      </c>
      <c r="J2632" s="223">
        <v>2.3239218999999999E-3</v>
      </c>
      <c r="K2632" s="223">
        <v>2.1962398E-5</v>
      </c>
      <c r="L2632" s="223">
        <v>1.1748659000000001E-3</v>
      </c>
      <c r="M2632" s="223">
        <v>6.5784657999999996E-2</v>
      </c>
      <c r="N2632" s="223">
        <v>-5.2007999999999999E-2</v>
      </c>
      <c r="O2632" s="223">
        <v>7.67</v>
      </c>
      <c r="P2632" s="227">
        <f t="shared" si="515"/>
        <v>0.66158518518518517</v>
      </c>
      <c r="Q2632" s="238">
        <v>11.825011</v>
      </c>
      <c r="R2632" s="117">
        <v>8.8673240999999994</v>
      </c>
      <c r="S2632" s="117">
        <v>2.5375595</v>
      </c>
      <c r="T2632" s="117">
        <v>7.9343323000000003E-6</v>
      </c>
      <c r="U2632" s="117">
        <v>8.5400952000000002E-2</v>
      </c>
      <c r="V2632" s="117">
        <v>4.7601009E-2</v>
      </c>
      <c r="W2632" s="117">
        <v>0.28711709000000002</v>
      </c>
      <c r="X2632" s="257">
        <f t="shared" si="516"/>
        <v>6.6427895678197707E-2</v>
      </c>
      <c r="Y2632" s="257">
        <f t="shared" si="517"/>
        <v>3.1250552492800003E-2</v>
      </c>
      <c r="Z2632" s="257">
        <f t="shared" si="518"/>
        <v>1.29898170270977E-2</v>
      </c>
      <c r="AA2632" s="257">
        <f t="shared" si="519"/>
        <v>2.2187526158300001E-2</v>
      </c>
      <c r="AB2632" s="257">
        <v>1.8338432000000002E-2</v>
      </c>
      <c r="AC2632" s="257">
        <v>3.2069429999999999E-6</v>
      </c>
      <c r="AD2632" s="257">
        <v>8.0888143999999999E-4</v>
      </c>
      <c r="AE2632" s="257">
        <v>4.5013048E-6</v>
      </c>
      <c r="AF2632" s="257">
        <v>1.2014415000000001E-2</v>
      </c>
      <c r="AG2632" s="257">
        <v>8.1115804999999994E-5</v>
      </c>
      <c r="AH2632" s="257">
        <v>1.2002717E-2</v>
      </c>
      <c r="AI2632" s="257">
        <v>9.6854672000000003E-5</v>
      </c>
      <c r="AJ2632" s="257">
        <v>5.2101989000000004E-6</v>
      </c>
      <c r="AK2632" s="257">
        <v>1.8482958000000001E-5</v>
      </c>
      <c r="AL2632" s="257">
        <v>6.9955730999999998E-7</v>
      </c>
      <c r="AM2632" s="257">
        <v>3.7308877000000002E-9</v>
      </c>
      <c r="AN2632" s="257">
        <v>1.1039168E-4</v>
      </c>
      <c r="AO2632" s="257">
        <v>1.0476398E-4</v>
      </c>
      <c r="AP2632" s="257">
        <v>6.5069325000000002E-4</v>
      </c>
      <c r="AQ2632" s="257">
        <v>3.6921582999999999E-6</v>
      </c>
      <c r="AR2632" s="257">
        <v>2.2183833999999999E-2</v>
      </c>
      <c r="AT2632" s="193"/>
      <c r="AU2632" s="193"/>
      <c r="AV2632" s="193"/>
      <c r="AW2632" s="193"/>
      <c r="AX2632" s="193"/>
      <c r="AY2632" s="193"/>
      <c r="AZ2632" s="193"/>
      <c r="BA2632" s="193"/>
      <c r="BB2632" s="193"/>
      <c r="BC2632" s="193"/>
      <c r="BD2632" s="193"/>
      <c r="BE2632" s="315"/>
      <c r="BF2632" s="315"/>
      <c r="BG2632" s="315"/>
      <c r="BH2632" s="315"/>
      <c r="BI2632" s="315"/>
      <c r="BJ2632" s="315"/>
      <c r="BK2632" s="315"/>
    </row>
    <row r="2633" spans="1:63" x14ac:dyDescent="0.25">
      <c r="A2633" s="3"/>
      <c r="B2633" s="3" t="s">
        <v>5770</v>
      </c>
      <c r="C2633" s="48" t="s">
        <v>1031</v>
      </c>
      <c r="D2633" s="223">
        <v>0.37317486</v>
      </c>
      <c r="E2633" s="223">
        <v>0.14522108</v>
      </c>
      <c r="F2633" s="223">
        <v>0.12821641</v>
      </c>
      <c r="G2633" s="223">
        <v>1.6127053E-3</v>
      </c>
      <c r="H2633" s="223">
        <v>6.7291840000000003E-4</v>
      </c>
      <c r="I2633" s="223">
        <v>1.0050402999999999E-2</v>
      </c>
      <c r="J2633" s="223">
        <v>3.6292299000000002E-3</v>
      </c>
      <c r="K2633" s="223">
        <v>4.1204971999999999E-5</v>
      </c>
      <c r="L2633" s="223">
        <v>2.1410266000000001E-3</v>
      </c>
      <c r="M2633" s="223">
        <v>0.13359789</v>
      </c>
      <c r="N2633" s="223">
        <v>-5.2007999999999999E-2</v>
      </c>
      <c r="O2633" s="223">
        <v>0</v>
      </c>
      <c r="P2633" s="227">
        <f t="shared" si="515"/>
        <v>1.0757117037037036</v>
      </c>
      <c r="Q2633" s="238">
        <v>18.363378000000001</v>
      </c>
      <c r="R2633" s="117">
        <v>14.776026</v>
      </c>
      <c r="S2633" s="117">
        <v>3.0765763000000002</v>
      </c>
      <c r="T2633" s="117">
        <v>1.5148762000000001E-5</v>
      </c>
      <c r="U2633" s="117">
        <v>0.10423312999999999</v>
      </c>
      <c r="V2633" s="117">
        <v>5.7697350000000001E-2</v>
      </c>
      <c r="W2633" s="117">
        <v>0.34883057000000001</v>
      </c>
      <c r="X2633" s="257">
        <f t="shared" si="516"/>
        <v>0.11506889699266731</v>
      </c>
      <c r="Y2633" s="257">
        <f t="shared" si="517"/>
        <v>5.6730704803999998E-2</v>
      </c>
      <c r="Z2633" s="257">
        <f t="shared" si="518"/>
        <v>2.13753086883673E-2</v>
      </c>
      <c r="AA2633" s="257">
        <f t="shared" si="519"/>
        <v>3.6962883500300005E-2</v>
      </c>
      <c r="AB2633" s="257">
        <v>2.9817756000000001E-2</v>
      </c>
      <c r="AC2633" s="257">
        <v>5.6852995999999998E-6</v>
      </c>
      <c r="AD2633" s="257">
        <v>1.5982385E-3</v>
      </c>
      <c r="AE2633" s="257">
        <v>9.3789424000000006E-6</v>
      </c>
      <c r="AF2633" s="257">
        <v>2.5201300999999999E-2</v>
      </c>
      <c r="AG2633" s="257">
        <v>9.8345062000000004E-5</v>
      </c>
      <c r="AH2633" s="257">
        <v>1.9516168E-2</v>
      </c>
      <c r="AI2633" s="257">
        <v>2.0591559000000001E-4</v>
      </c>
      <c r="AJ2633" s="257">
        <v>1.2260506E-5</v>
      </c>
      <c r="AK2633" s="257">
        <v>2.9748955E-5</v>
      </c>
      <c r="AL2633" s="257">
        <v>1.4176268E-6</v>
      </c>
      <c r="AM2633" s="257">
        <v>7.9005673000000001E-9</v>
      </c>
      <c r="AN2633" s="257">
        <v>1.3951623000000001E-4</v>
      </c>
      <c r="AO2633" s="257">
        <v>1.8989768000000001E-4</v>
      </c>
      <c r="AP2633" s="257">
        <v>1.2803762E-3</v>
      </c>
      <c r="AQ2633" s="257">
        <v>6.5135003000000002E-6</v>
      </c>
      <c r="AR2633" s="257">
        <v>3.6956370000000002E-2</v>
      </c>
      <c r="AT2633" s="193"/>
      <c r="AU2633" s="193"/>
      <c r="AV2633" s="193"/>
      <c r="AW2633" s="193"/>
      <c r="AX2633" s="193"/>
      <c r="AY2633" s="193"/>
      <c r="AZ2633" s="193"/>
      <c r="BA2633" s="193"/>
      <c r="BB2633" s="193"/>
      <c r="BC2633" s="193"/>
      <c r="BD2633" s="193"/>
      <c r="BE2633" s="315"/>
      <c r="BF2633" s="315"/>
      <c r="BG2633" s="315"/>
      <c r="BH2633" s="315"/>
      <c r="BI2633" s="315"/>
      <c r="BJ2633" s="315"/>
      <c r="BK2633" s="315"/>
    </row>
    <row r="2634" spans="1:63" x14ac:dyDescent="0.25">
      <c r="A2634" s="3"/>
      <c r="B2634" s="3" t="s">
        <v>5770</v>
      </c>
      <c r="C2634" s="48" t="s">
        <v>1032</v>
      </c>
      <c r="D2634" s="223">
        <v>8.9876294999999995E-2</v>
      </c>
      <c r="E2634" s="223">
        <v>6.4860437000000007E-2</v>
      </c>
      <c r="F2634" s="223">
        <v>3.4758780000000003E-2</v>
      </c>
      <c r="G2634" s="223">
        <v>3.6268073E-4</v>
      </c>
      <c r="H2634" s="223">
        <v>2.089131E-4</v>
      </c>
      <c r="I2634" s="223">
        <v>3.6678956999999998E-3</v>
      </c>
      <c r="J2634" s="223">
        <v>1.4978622E-3</v>
      </c>
      <c r="K2634" s="223">
        <v>1.4632496E-5</v>
      </c>
      <c r="L2634" s="223">
        <v>8.1008895000000004E-4</v>
      </c>
      <c r="M2634" s="223">
        <v>3.5703004000000003E-2</v>
      </c>
      <c r="N2634" s="223">
        <v>-5.2007999999999999E-2</v>
      </c>
      <c r="O2634" s="223">
        <v>0</v>
      </c>
      <c r="P2634" s="227">
        <f t="shared" si="515"/>
        <v>0.48044768148148148</v>
      </c>
      <c r="Q2634" s="238">
        <v>9.0106037000000008</v>
      </c>
      <c r="R2634" s="117">
        <v>6.2847909</v>
      </c>
      <c r="S2634" s="117">
        <v>2.3391437000000002</v>
      </c>
      <c r="T2634" s="117">
        <v>4.8411311999999998E-6</v>
      </c>
      <c r="U2634" s="117">
        <v>7.8458441000000004E-2</v>
      </c>
      <c r="V2634" s="117">
        <v>4.3901849E-2</v>
      </c>
      <c r="W2634" s="117">
        <v>0.26430397</v>
      </c>
      <c r="X2634" s="257">
        <f t="shared" si="516"/>
        <v>4.5925820367176996E-2</v>
      </c>
      <c r="Y2634" s="257">
        <f t="shared" si="517"/>
        <v>2.0849491687E-2</v>
      </c>
      <c r="Z2634" s="257">
        <f t="shared" si="518"/>
        <v>9.3462883958769973E-3</v>
      </c>
      <c r="AA2634" s="257">
        <f t="shared" si="519"/>
        <v>1.5730040284300001E-2</v>
      </c>
      <c r="AB2634" s="257">
        <v>1.3317402000000001E-2</v>
      </c>
      <c r="AC2634" s="257">
        <v>2.0612685000000002E-6</v>
      </c>
      <c r="AD2634" s="257">
        <v>5.1342754999999997E-4</v>
      </c>
      <c r="AE2634" s="257">
        <v>2.5379404999999998E-6</v>
      </c>
      <c r="AF2634" s="257">
        <v>6.9392899999999999E-3</v>
      </c>
      <c r="AG2634" s="257">
        <v>7.4772928E-5</v>
      </c>
      <c r="AH2634" s="257">
        <v>8.7163617999999991E-3</v>
      </c>
      <c r="AI2634" s="257">
        <v>5.5656460999999998E-5</v>
      </c>
      <c r="AJ2634" s="257">
        <v>2.6212534000000002E-6</v>
      </c>
      <c r="AK2634" s="257">
        <v>1.2990070000000001E-5</v>
      </c>
      <c r="AL2634" s="257">
        <v>4.2705616999999999E-7</v>
      </c>
      <c r="AM2634" s="257">
        <v>2.1643069999999998E-9</v>
      </c>
      <c r="AN2634" s="257">
        <v>9.9524998999999997E-5</v>
      </c>
      <c r="AO2634" s="257">
        <v>7.2127812000000004E-5</v>
      </c>
      <c r="AP2634" s="257">
        <v>3.8657677999999999E-4</v>
      </c>
      <c r="AQ2634" s="257">
        <v>2.6302842999999998E-6</v>
      </c>
      <c r="AR2634" s="257">
        <v>1.5727410000000001E-2</v>
      </c>
      <c r="AT2634" s="193"/>
      <c r="AU2634" s="193"/>
      <c r="AV2634" s="193"/>
      <c r="AW2634" s="193"/>
      <c r="AX2634" s="193"/>
      <c r="AY2634" s="193"/>
      <c r="AZ2634" s="193"/>
      <c r="BA2634" s="193"/>
      <c r="BB2634" s="193"/>
      <c r="BC2634" s="193"/>
      <c r="BD2634" s="193"/>
      <c r="BE2634" s="315"/>
      <c r="BF2634" s="315"/>
      <c r="BG2634" s="315"/>
      <c r="BH2634" s="315"/>
      <c r="BI2634" s="315"/>
      <c r="BJ2634" s="315"/>
      <c r="BK2634" s="315"/>
    </row>
    <row r="2635" spans="1:63" x14ac:dyDescent="0.25">
      <c r="A2635" s="3"/>
      <c r="B2635" s="3" t="s">
        <v>5770</v>
      </c>
      <c r="C2635" s="48" t="s">
        <v>1033</v>
      </c>
      <c r="D2635" s="223">
        <v>0.65987629999999997</v>
      </c>
      <c r="E2635" s="223">
        <v>6.4860437000000007E-2</v>
      </c>
      <c r="F2635" s="223">
        <v>3.4758780000000003E-2</v>
      </c>
      <c r="G2635" s="223">
        <v>3.6268073E-4</v>
      </c>
      <c r="H2635" s="223">
        <v>2.089131E-4</v>
      </c>
      <c r="I2635" s="223">
        <v>3.6678956999999998E-3</v>
      </c>
      <c r="J2635" s="223">
        <v>1.4978622E-3</v>
      </c>
      <c r="K2635" s="223">
        <v>1.4632496E-5</v>
      </c>
      <c r="L2635" s="223">
        <v>8.1008895000000004E-4</v>
      </c>
      <c r="M2635" s="223">
        <v>3.5703004000000003E-2</v>
      </c>
      <c r="N2635" s="223">
        <v>-5.2007999999999999E-2</v>
      </c>
      <c r="O2635" s="223">
        <v>0.56999999999999995</v>
      </c>
      <c r="P2635" s="227">
        <f t="shared" si="515"/>
        <v>0.48044768148148148</v>
      </c>
      <c r="Q2635" s="238">
        <v>9.0106037000000008</v>
      </c>
      <c r="R2635" s="117">
        <v>6.2847909</v>
      </c>
      <c r="S2635" s="117">
        <v>2.3391437000000002</v>
      </c>
      <c r="T2635" s="117">
        <v>4.8411311999999998E-6</v>
      </c>
      <c r="U2635" s="117">
        <v>7.8458441000000004E-2</v>
      </c>
      <c r="V2635" s="117">
        <v>4.3901849E-2</v>
      </c>
      <c r="W2635" s="117">
        <v>0.26430397</v>
      </c>
      <c r="X2635" s="257">
        <f t="shared" si="516"/>
        <v>4.5925820367176996E-2</v>
      </c>
      <c r="Y2635" s="257">
        <f t="shared" si="517"/>
        <v>2.0849491687E-2</v>
      </c>
      <c r="Z2635" s="257">
        <f t="shared" si="518"/>
        <v>9.3462883958769973E-3</v>
      </c>
      <c r="AA2635" s="257">
        <f t="shared" si="519"/>
        <v>1.5730040284300001E-2</v>
      </c>
      <c r="AB2635" s="257">
        <v>1.3317402000000001E-2</v>
      </c>
      <c r="AC2635" s="257">
        <v>2.0612685000000002E-6</v>
      </c>
      <c r="AD2635" s="257">
        <v>5.1342754999999997E-4</v>
      </c>
      <c r="AE2635" s="257">
        <v>2.5379404999999998E-6</v>
      </c>
      <c r="AF2635" s="257">
        <v>6.9392899999999999E-3</v>
      </c>
      <c r="AG2635" s="257">
        <v>7.4772928E-5</v>
      </c>
      <c r="AH2635" s="257">
        <v>8.7163617999999991E-3</v>
      </c>
      <c r="AI2635" s="257">
        <v>5.5656460999999998E-5</v>
      </c>
      <c r="AJ2635" s="257">
        <v>2.6212534000000002E-6</v>
      </c>
      <c r="AK2635" s="257">
        <v>1.2990070000000001E-5</v>
      </c>
      <c r="AL2635" s="257">
        <v>4.2705616999999999E-7</v>
      </c>
      <c r="AM2635" s="257">
        <v>2.1643069999999998E-9</v>
      </c>
      <c r="AN2635" s="257">
        <v>9.9524998999999997E-5</v>
      </c>
      <c r="AO2635" s="257">
        <v>7.2127812000000004E-5</v>
      </c>
      <c r="AP2635" s="257">
        <v>3.8657677999999999E-4</v>
      </c>
      <c r="AQ2635" s="257">
        <v>2.6302842999999998E-6</v>
      </c>
      <c r="AR2635" s="257">
        <v>1.5727410000000001E-2</v>
      </c>
      <c r="AT2635" s="193"/>
      <c r="AU2635" s="193"/>
      <c r="AV2635" s="193"/>
      <c r="AW2635" s="193"/>
      <c r="AX2635" s="193"/>
      <c r="AY2635" s="193"/>
      <c r="AZ2635" s="193"/>
      <c r="BA2635" s="193"/>
      <c r="BB2635" s="193"/>
      <c r="BC2635" s="193"/>
      <c r="BD2635" s="193"/>
      <c r="BE2635" s="315"/>
      <c r="BF2635" s="315"/>
      <c r="BG2635" s="315"/>
      <c r="BH2635" s="315"/>
      <c r="BI2635" s="315"/>
      <c r="BJ2635" s="315"/>
      <c r="BK2635" s="315"/>
    </row>
    <row r="2636" spans="1:63" x14ac:dyDescent="0.25">
      <c r="A2636" s="3"/>
      <c r="B2636" s="3" t="s">
        <v>5770</v>
      </c>
      <c r="C2636" s="48" t="s">
        <v>1034</v>
      </c>
      <c r="D2636" s="223">
        <v>2.9498763000000001</v>
      </c>
      <c r="E2636" s="223">
        <v>6.4860437000000007E-2</v>
      </c>
      <c r="F2636" s="223">
        <v>3.4758780000000003E-2</v>
      </c>
      <c r="G2636" s="223">
        <v>3.6268073E-4</v>
      </c>
      <c r="H2636" s="223">
        <v>2.089131E-4</v>
      </c>
      <c r="I2636" s="223">
        <v>3.6678956999999998E-3</v>
      </c>
      <c r="J2636" s="223">
        <v>1.4978622E-3</v>
      </c>
      <c r="K2636" s="223">
        <v>1.4632496E-5</v>
      </c>
      <c r="L2636" s="223">
        <v>8.1008895000000004E-4</v>
      </c>
      <c r="M2636" s="223">
        <v>3.5703004000000003E-2</v>
      </c>
      <c r="N2636" s="223">
        <v>-5.2007999999999999E-2</v>
      </c>
      <c r="O2636" s="223">
        <v>2.86</v>
      </c>
      <c r="P2636" s="227">
        <f t="shared" si="515"/>
        <v>0.48044768148148148</v>
      </c>
      <c r="Q2636" s="238">
        <v>9.0106037000000008</v>
      </c>
      <c r="R2636" s="117">
        <v>6.2847909</v>
      </c>
      <c r="S2636" s="117">
        <v>2.3391437000000002</v>
      </c>
      <c r="T2636" s="117">
        <v>4.8411311999999998E-6</v>
      </c>
      <c r="U2636" s="117">
        <v>7.8458441000000004E-2</v>
      </c>
      <c r="V2636" s="117">
        <v>4.3901849E-2</v>
      </c>
      <c r="W2636" s="117">
        <v>0.26430397</v>
      </c>
      <c r="X2636" s="257">
        <f t="shared" si="516"/>
        <v>4.5925820367176996E-2</v>
      </c>
      <c r="Y2636" s="257">
        <f t="shared" si="517"/>
        <v>2.0849491687E-2</v>
      </c>
      <c r="Z2636" s="257">
        <f t="shared" si="518"/>
        <v>9.3462883958769973E-3</v>
      </c>
      <c r="AA2636" s="257">
        <f t="shared" si="519"/>
        <v>1.5730040284300001E-2</v>
      </c>
      <c r="AB2636" s="257">
        <v>1.3317402000000001E-2</v>
      </c>
      <c r="AC2636" s="257">
        <v>2.0612685000000002E-6</v>
      </c>
      <c r="AD2636" s="257">
        <v>5.1342754999999997E-4</v>
      </c>
      <c r="AE2636" s="257">
        <v>2.5379404999999998E-6</v>
      </c>
      <c r="AF2636" s="257">
        <v>6.9392899999999999E-3</v>
      </c>
      <c r="AG2636" s="257">
        <v>7.4772928E-5</v>
      </c>
      <c r="AH2636" s="257">
        <v>8.7163617999999991E-3</v>
      </c>
      <c r="AI2636" s="257">
        <v>5.5656460999999998E-5</v>
      </c>
      <c r="AJ2636" s="257">
        <v>2.6212534000000002E-6</v>
      </c>
      <c r="AK2636" s="257">
        <v>1.2990070000000001E-5</v>
      </c>
      <c r="AL2636" s="257">
        <v>4.2705616999999999E-7</v>
      </c>
      <c r="AM2636" s="257">
        <v>2.1643069999999998E-9</v>
      </c>
      <c r="AN2636" s="257">
        <v>9.9524998999999997E-5</v>
      </c>
      <c r="AO2636" s="257">
        <v>7.2127812000000004E-5</v>
      </c>
      <c r="AP2636" s="257">
        <v>3.8657677999999999E-4</v>
      </c>
      <c r="AQ2636" s="257">
        <v>2.6302842999999998E-6</v>
      </c>
      <c r="AR2636" s="257">
        <v>1.5727410000000001E-2</v>
      </c>
      <c r="AT2636" s="193"/>
      <c r="AU2636" s="193"/>
      <c r="AV2636" s="193"/>
      <c r="AW2636" s="193"/>
      <c r="AX2636" s="193"/>
      <c r="AY2636" s="193"/>
      <c r="AZ2636" s="193"/>
      <c r="BA2636" s="193"/>
      <c r="BB2636" s="193"/>
      <c r="BC2636" s="193"/>
      <c r="BD2636" s="193"/>
      <c r="BE2636" s="315"/>
      <c r="BF2636" s="315"/>
      <c r="BG2636" s="315"/>
      <c r="BH2636" s="315"/>
      <c r="BI2636" s="315"/>
      <c r="BJ2636" s="315"/>
      <c r="BK2636" s="315"/>
    </row>
    <row r="2637" spans="1:63" x14ac:dyDescent="0.25">
      <c r="A2637" s="3"/>
      <c r="B2637" s="3" t="s">
        <v>5770</v>
      </c>
      <c r="C2637" s="48" t="s">
        <v>1035</v>
      </c>
      <c r="D2637" s="223">
        <v>3.1806796999999998E-2</v>
      </c>
      <c r="E2637" s="223">
        <v>4.9114745000000001E-2</v>
      </c>
      <c r="F2637" s="223">
        <v>1.3606401000000001E-2</v>
      </c>
      <c r="G2637" s="223">
        <v>7.5467207000000001E-5</v>
      </c>
      <c r="H2637" s="223">
        <v>1.1459481E-4</v>
      </c>
      <c r="I2637" s="223">
        <v>2.2919244E-3</v>
      </c>
      <c r="J2637" s="223">
        <v>1.2668484E-3</v>
      </c>
      <c r="K2637" s="223">
        <v>8.6310827999999997E-6</v>
      </c>
      <c r="L2637" s="223">
        <v>5.0701827000000004E-4</v>
      </c>
      <c r="M2637" s="223">
        <v>1.6829166999999999E-2</v>
      </c>
      <c r="N2637" s="223">
        <v>-5.2007999999999999E-2</v>
      </c>
      <c r="O2637" s="223">
        <v>0</v>
      </c>
      <c r="P2637" s="227">
        <f t="shared" si="515"/>
        <v>0.3638129259259259</v>
      </c>
      <c r="Q2637" s="238">
        <v>7.1447963000000003</v>
      </c>
      <c r="R2637" s="117">
        <v>4.6196377999999996</v>
      </c>
      <c r="S2637" s="117">
        <v>2.1673355000000001</v>
      </c>
      <c r="T2637" s="117">
        <v>2.7758607000000001E-6</v>
      </c>
      <c r="U2637" s="117">
        <v>7.2461291999999997E-2</v>
      </c>
      <c r="V2637" s="117">
        <v>4.0674400999999999E-2</v>
      </c>
      <c r="W2637" s="117">
        <v>0.24468456999999999</v>
      </c>
      <c r="X2637" s="257">
        <f t="shared" si="516"/>
        <v>3.1812445206018461E-2</v>
      </c>
      <c r="Y2637" s="257">
        <f t="shared" si="517"/>
        <v>1.3274922158999999E-2</v>
      </c>
      <c r="Z2637" s="257">
        <f t="shared" si="518"/>
        <v>6.9716065613184587E-3</v>
      </c>
      <c r="AA2637" s="257">
        <f t="shared" si="519"/>
        <v>1.15659164857E-2</v>
      </c>
      <c r="AB2637" s="257">
        <v>1.0084368E-2</v>
      </c>
      <c r="AC2637" s="257">
        <v>1.3962756000000001E-6</v>
      </c>
      <c r="AD2637" s="257">
        <v>2.6444130000000002E-4</v>
      </c>
      <c r="AE2637" s="257">
        <v>1.0731163999999999E-6</v>
      </c>
      <c r="AF2637" s="257">
        <v>2.8543619E-3</v>
      </c>
      <c r="AG2637" s="257">
        <v>6.9281567000000001E-5</v>
      </c>
      <c r="AH2637" s="257">
        <v>6.6002695000000004E-3</v>
      </c>
      <c r="AI2637" s="257">
        <v>2.145737E-5</v>
      </c>
      <c r="AJ2637" s="257">
        <v>3.7062665E-7</v>
      </c>
      <c r="AK2637" s="257">
        <v>1.0119754E-5</v>
      </c>
      <c r="AL2637" s="257">
        <v>2.0255344999999999E-7</v>
      </c>
      <c r="AM2637" s="257">
        <v>8.5221846000000005E-10</v>
      </c>
      <c r="AN2637" s="257">
        <v>9.0319766000000002E-5</v>
      </c>
      <c r="AO2637" s="257">
        <v>4.5686958999999999E-5</v>
      </c>
      <c r="AP2637" s="257">
        <v>2.0317918000000001E-4</v>
      </c>
      <c r="AQ2637" s="257">
        <v>1.7434856999999999E-6</v>
      </c>
      <c r="AR2637" s="257">
        <v>1.1564173000000001E-2</v>
      </c>
      <c r="AT2637" s="193"/>
      <c r="AU2637" s="193"/>
      <c r="AV2637" s="193"/>
      <c r="AW2637" s="193"/>
      <c r="AX2637" s="193"/>
      <c r="AY2637" s="193"/>
      <c r="AZ2637" s="193"/>
      <c r="BA2637" s="193"/>
      <c r="BB2637" s="193"/>
      <c r="BC2637" s="193"/>
      <c r="BD2637" s="193"/>
      <c r="BE2637" s="315"/>
      <c r="BF2637" s="315"/>
      <c r="BG2637" s="315"/>
      <c r="BH2637" s="315"/>
      <c r="BI2637" s="315"/>
      <c r="BJ2637" s="315"/>
      <c r="BK2637" s="315"/>
    </row>
    <row r="2638" spans="1:63" x14ac:dyDescent="0.25">
      <c r="A2638" s="3"/>
      <c r="B2638" s="3" t="s">
        <v>5770</v>
      </c>
      <c r="C2638" s="48" t="s">
        <v>1036</v>
      </c>
      <c r="D2638" s="223">
        <v>6.8051054E-2</v>
      </c>
      <c r="E2638" s="223">
        <v>5.8753249E-2</v>
      </c>
      <c r="F2638" s="223">
        <v>2.7328646000000002E-2</v>
      </c>
      <c r="G2638" s="223">
        <v>2.6280514E-4</v>
      </c>
      <c r="H2638" s="223">
        <v>1.7325759000000001E-4</v>
      </c>
      <c r="I2638" s="223">
        <v>3.1683800000000002E-3</v>
      </c>
      <c r="J2638" s="223">
        <v>1.3574061000000001E-3</v>
      </c>
      <c r="K2638" s="223">
        <v>1.2521385000000001E-5</v>
      </c>
      <c r="L2638" s="223">
        <v>7.0406381999999997E-4</v>
      </c>
      <c r="M2638" s="223">
        <v>2.8298725E-2</v>
      </c>
      <c r="N2638" s="223">
        <v>-5.2007999999999999E-2</v>
      </c>
      <c r="O2638" s="223">
        <v>0</v>
      </c>
      <c r="P2638" s="227">
        <f t="shared" si="515"/>
        <v>0.43520925185185183</v>
      </c>
      <c r="Q2638" s="238">
        <v>8.2959841999999995</v>
      </c>
      <c r="R2638" s="117">
        <v>5.6393190999999998</v>
      </c>
      <c r="S2638" s="117">
        <v>2.2799501000000002</v>
      </c>
      <c r="T2638" s="117">
        <v>4.0525184000000004E-6</v>
      </c>
      <c r="U2638" s="117">
        <v>7.6390421999999999E-2</v>
      </c>
      <c r="V2638" s="117">
        <v>4.2792947999999997E-2</v>
      </c>
      <c r="W2638" s="117">
        <v>0.25752754999999999</v>
      </c>
      <c r="X2638" s="257">
        <f t="shared" si="516"/>
        <v>4.0605899516237796E-2</v>
      </c>
      <c r="Y2638" s="257">
        <f t="shared" si="517"/>
        <v>1.8059866224699999E-2</v>
      </c>
      <c r="Z2638" s="257">
        <f t="shared" si="518"/>
        <v>8.4300696452377991E-3</v>
      </c>
      <c r="AA2638" s="257">
        <f t="shared" si="519"/>
        <v>1.41159636463E-2</v>
      </c>
      <c r="AB2638" s="257">
        <v>1.2063422000000001E-2</v>
      </c>
      <c r="AC2638" s="257">
        <v>1.7910528999999999E-6</v>
      </c>
      <c r="AD2638" s="257">
        <v>4.2678311999999998E-4</v>
      </c>
      <c r="AE2638" s="257">
        <v>2.0036937999999999E-6</v>
      </c>
      <c r="AF2638" s="257">
        <v>5.4929855000000003E-3</v>
      </c>
      <c r="AG2638" s="257">
        <v>7.2880857999999994E-5</v>
      </c>
      <c r="AH2638" s="257">
        <v>7.8956059999999995E-3</v>
      </c>
      <c r="AI2638" s="257">
        <v>4.3688452000000002E-5</v>
      </c>
      <c r="AJ2638" s="257">
        <v>1.8469527E-6</v>
      </c>
      <c r="AK2638" s="257">
        <v>1.1764118000000001E-5</v>
      </c>
      <c r="AL2638" s="257">
        <v>3.4826786999999998E-7</v>
      </c>
      <c r="AM2638" s="257">
        <v>1.7066678E-9</v>
      </c>
      <c r="AN2638" s="257">
        <v>9.6327830000000005E-5</v>
      </c>
      <c r="AO2638" s="257">
        <v>6.2789488E-5</v>
      </c>
      <c r="AP2638" s="257">
        <v>3.1769683000000001E-4</v>
      </c>
      <c r="AQ2638" s="257">
        <v>2.3206463000000001E-6</v>
      </c>
      <c r="AR2638" s="257">
        <v>1.4113643E-2</v>
      </c>
      <c r="AT2638" s="193"/>
      <c r="AU2638" s="193"/>
      <c r="AV2638" s="193"/>
      <c r="AW2638" s="193"/>
      <c r="AX2638" s="193"/>
      <c r="AY2638" s="193"/>
      <c r="AZ2638" s="193"/>
      <c r="BA2638" s="193"/>
      <c r="BB2638" s="193"/>
      <c r="BC2638" s="193"/>
      <c r="BD2638" s="193"/>
      <c r="BE2638" s="315"/>
      <c r="BF2638" s="315"/>
      <c r="BG2638" s="315"/>
      <c r="BH2638" s="315"/>
      <c r="BI2638" s="315"/>
      <c r="BJ2638" s="315"/>
      <c r="BK2638" s="315"/>
    </row>
    <row r="2639" spans="1:63" x14ac:dyDescent="0.25">
      <c r="A2639" s="3"/>
      <c r="B2639" s="3" t="s">
        <v>5770</v>
      </c>
      <c r="C2639" s="48" t="s">
        <v>1037</v>
      </c>
      <c r="D2639" s="223">
        <v>0.55805104999999999</v>
      </c>
      <c r="E2639" s="223">
        <v>5.8753249E-2</v>
      </c>
      <c r="F2639" s="223">
        <v>2.7328646000000002E-2</v>
      </c>
      <c r="G2639" s="223">
        <v>2.6280514E-4</v>
      </c>
      <c r="H2639" s="223">
        <v>1.7325759000000001E-4</v>
      </c>
      <c r="I2639" s="223">
        <v>3.1683800000000002E-3</v>
      </c>
      <c r="J2639" s="223">
        <v>1.3574061000000001E-3</v>
      </c>
      <c r="K2639" s="223">
        <v>1.2521385000000001E-5</v>
      </c>
      <c r="L2639" s="223">
        <v>7.0406381999999997E-4</v>
      </c>
      <c r="M2639" s="223">
        <v>2.8298725E-2</v>
      </c>
      <c r="N2639" s="223">
        <v>-5.2007999999999999E-2</v>
      </c>
      <c r="O2639" s="223">
        <v>0.49</v>
      </c>
      <c r="P2639" s="227">
        <f t="shared" si="515"/>
        <v>0.43520925185185183</v>
      </c>
      <c r="Q2639" s="238">
        <v>8.2959841999999995</v>
      </c>
      <c r="R2639" s="117">
        <v>5.6393190999999998</v>
      </c>
      <c r="S2639" s="117">
        <v>2.2799501000000002</v>
      </c>
      <c r="T2639" s="117">
        <v>4.0525184000000004E-6</v>
      </c>
      <c r="U2639" s="117">
        <v>7.6390421999999999E-2</v>
      </c>
      <c r="V2639" s="117">
        <v>4.2792947999999997E-2</v>
      </c>
      <c r="W2639" s="117">
        <v>0.25752754999999999</v>
      </c>
      <c r="X2639" s="257">
        <f t="shared" si="516"/>
        <v>4.0605899516237796E-2</v>
      </c>
      <c r="Y2639" s="257">
        <f t="shared" si="517"/>
        <v>1.8059866224699999E-2</v>
      </c>
      <c r="Z2639" s="257">
        <f t="shared" si="518"/>
        <v>8.4300696452377991E-3</v>
      </c>
      <c r="AA2639" s="257">
        <f t="shared" si="519"/>
        <v>1.41159636463E-2</v>
      </c>
      <c r="AB2639" s="257">
        <v>1.2063422000000001E-2</v>
      </c>
      <c r="AC2639" s="257">
        <v>1.7910528999999999E-6</v>
      </c>
      <c r="AD2639" s="257">
        <v>4.2678311999999998E-4</v>
      </c>
      <c r="AE2639" s="257">
        <v>2.0036937999999999E-6</v>
      </c>
      <c r="AF2639" s="257">
        <v>5.4929855000000003E-3</v>
      </c>
      <c r="AG2639" s="257">
        <v>7.2880857999999994E-5</v>
      </c>
      <c r="AH2639" s="257">
        <v>7.8956059999999995E-3</v>
      </c>
      <c r="AI2639" s="257">
        <v>4.3688452000000002E-5</v>
      </c>
      <c r="AJ2639" s="257">
        <v>1.8469527E-6</v>
      </c>
      <c r="AK2639" s="257">
        <v>1.1764118000000001E-5</v>
      </c>
      <c r="AL2639" s="257">
        <v>3.4826786999999998E-7</v>
      </c>
      <c r="AM2639" s="257">
        <v>1.7066678E-9</v>
      </c>
      <c r="AN2639" s="257">
        <v>9.6327830000000005E-5</v>
      </c>
      <c r="AO2639" s="257">
        <v>6.2789488E-5</v>
      </c>
      <c r="AP2639" s="257">
        <v>3.1769683000000001E-4</v>
      </c>
      <c r="AQ2639" s="257">
        <v>2.3206463000000001E-6</v>
      </c>
      <c r="AR2639" s="257">
        <v>1.4113643E-2</v>
      </c>
      <c r="AT2639" s="193"/>
      <c r="AU2639" s="193"/>
      <c r="AV2639" s="193"/>
      <c r="AW2639" s="193"/>
      <c r="AX2639" s="193"/>
      <c r="AY2639" s="193"/>
      <c r="AZ2639" s="193"/>
      <c r="BA2639" s="193"/>
      <c r="BB2639" s="193"/>
      <c r="BC2639" s="193"/>
      <c r="BD2639" s="193"/>
      <c r="BE2639" s="315"/>
      <c r="BF2639" s="315"/>
      <c r="BG2639" s="315"/>
      <c r="BH2639" s="315"/>
      <c r="BI2639" s="315"/>
      <c r="BJ2639" s="315"/>
      <c r="BK2639" s="315"/>
    </row>
    <row r="2640" spans="1:63" x14ac:dyDescent="0.25">
      <c r="A2640" s="3"/>
      <c r="B2640" s="3" t="s">
        <v>5770</v>
      </c>
      <c r="C2640" s="48" t="s">
        <v>1038</v>
      </c>
      <c r="D2640" s="223">
        <v>2.4980511000000001</v>
      </c>
      <c r="E2640" s="223">
        <v>5.8753249E-2</v>
      </c>
      <c r="F2640" s="223">
        <v>2.7328646000000002E-2</v>
      </c>
      <c r="G2640" s="223">
        <v>2.6280514E-4</v>
      </c>
      <c r="H2640" s="223">
        <v>1.7325759000000001E-4</v>
      </c>
      <c r="I2640" s="223">
        <v>3.1683800000000002E-3</v>
      </c>
      <c r="J2640" s="223">
        <v>1.3574061000000001E-3</v>
      </c>
      <c r="K2640" s="223">
        <v>1.2521385000000001E-5</v>
      </c>
      <c r="L2640" s="223">
        <v>7.0406381999999997E-4</v>
      </c>
      <c r="M2640" s="223">
        <v>2.8298725E-2</v>
      </c>
      <c r="N2640" s="223">
        <v>-5.2007999999999999E-2</v>
      </c>
      <c r="O2640" s="223">
        <v>2.4300000000000002</v>
      </c>
      <c r="P2640" s="227">
        <f t="shared" si="515"/>
        <v>0.43520925185185183</v>
      </c>
      <c r="Q2640" s="238">
        <v>8.2959841999999995</v>
      </c>
      <c r="R2640" s="117">
        <v>5.6393190999999998</v>
      </c>
      <c r="S2640" s="117">
        <v>2.2799501000000002</v>
      </c>
      <c r="T2640" s="117">
        <v>4.0525184000000004E-6</v>
      </c>
      <c r="U2640" s="117">
        <v>7.6390421999999999E-2</v>
      </c>
      <c r="V2640" s="117">
        <v>4.2792947999999997E-2</v>
      </c>
      <c r="W2640" s="117">
        <v>0.25752754999999999</v>
      </c>
      <c r="X2640" s="257">
        <f t="shared" si="516"/>
        <v>4.0605899516237796E-2</v>
      </c>
      <c r="Y2640" s="257">
        <f t="shared" si="517"/>
        <v>1.8059866224699999E-2</v>
      </c>
      <c r="Z2640" s="257">
        <f t="shared" si="518"/>
        <v>8.4300696452377991E-3</v>
      </c>
      <c r="AA2640" s="257">
        <f t="shared" si="519"/>
        <v>1.41159636463E-2</v>
      </c>
      <c r="AB2640" s="257">
        <v>1.2063422000000001E-2</v>
      </c>
      <c r="AC2640" s="257">
        <v>1.7910528999999999E-6</v>
      </c>
      <c r="AD2640" s="257">
        <v>4.2678311999999998E-4</v>
      </c>
      <c r="AE2640" s="257">
        <v>2.0036937999999999E-6</v>
      </c>
      <c r="AF2640" s="257">
        <v>5.4929855000000003E-3</v>
      </c>
      <c r="AG2640" s="257">
        <v>7.2880857999999994E-5</v>
      </c>
      <c r="AH2640" s="257">
        <v>7.8956059999999995E-3</v>
      </c>
      <c r="AI2640" s="257">
        <v>4.3688452000000002E-5</v>
      </c>
      <c r="AJ2640" s="257">
        <v>1.8469527E-6</v>
      </c>
      <c r="AK2640" s="257">
        <v>1.1764118000000001E-5</v>
      </c>
      <c r="AL2640" s="257">
        <v>3.4826786999999998E-7</v>
      </c>
      <c r="AM2640" s="257">
        <v>1.7066678E-9</v>
      </c>
      <c r="AN2640" s="257">
        <v>9.6327830000000005E-5</v>
      </c>
      <c r="AO2640" s="257">
        <v>6.2789488E-5</v>
      </c>
      <c r="AP2640" s="257">
        <v>3.1769683000000001E-4</v>
      </c>
      <c r="AQ2640" s="257">
        <v>2.3206463000000001E-6</v>
      </c>
      <c r="AR2640" s="257">
        <v>1.4113643E-2</v>
      </c>
      <c r="AT2640" s="193"/>
      <c r="AU2640" s="193"/>
      <c r="AV2640" s="193"/>
      <c r="AW2640" s="193"/>
      <c r="AX2640" s="193"/>
      <c r="AY2640" s="193"/>
      <c r="AZ2640" s="193"/>
      <c r="BA2640" s="193"/>
      <c r="BB2640" s="193"/>
      <c r="BC2640" s="193"/>
      <c r="BD2640" s="193"/>
      <c r="BE2640" s="315"/>
      <c r="BF2640" s="315"/>
      <c r="BG2640" s="315"/>
      <c r="BH2640" s="315"/>
      <c r="BI2640" s="315"/>
      <c r="BJ2640" s="315"/>
      <c r="BK2640" s="315"/>
    </row>
    <row r="2641" spans="1:63" x14ac:dyDescent="0.25">
      <c r="A2641" s="3"/>
      <c r="B2641" s="3" t="s">
        <v>5770</v>
      </c>
      <c r="C2641" s="48" t="s">
        <v>1039</v>
      </c>
      <c r="D2641" s="223">
        <v>9.7705317E-2</v>
      </c>
      <c r="E2641" s="223">
        <v>6.6951785999999999E-2</v>
      </c>
      <c r="F2641" s="223">
        <v>3.7697161E-2</v>
      </c>
      <c r="G2641" s="223">
        <v>4.0274766999999999E-4</v>
      </c>
      <c r="H2641" s="223">
        <v>2.2159489E-4</v>
      </c>
      <c r="I2641" s="223">
        <v>3.8563438000000002E-3</v>
      </c>
      <c r="J2641" s="223">
        <v>1.5200767E-3</v>
      </c>
      <c r="K2641" s="223">
        <v>1.5465679999999999E-5</v>
      </c>
      <c r="L2641" s="223">
        <v>8.5226219999999997E-4</v>
      </c>
      <c r="M2641" s="223">
        <v>3.8195879000000002E-2</v>
      </c>
      <c r="N2641" s="223">
        <v>-5.2007999999999999E-2</v>
      </c>
      <c r="O2641" s="223">
        <v>0</v>
      </c>
      <c r="P2641" s="227">
        <f t="shared" si="515"/>
        <v>0.49593915555555551</v>
      </c>
      <c r="Q2641" s="238">
        <v>9.2599297000000007</v>
      </c>
      <c r="R2641" s="117">
        <v>6.5060206000000003</v>
      </c>
      <c r="S2641" s="117">
        <v>2.3632030999999998</v>
      </c>
      <c r="T2641" s="117">
        <v>5.1175114000000004E-6</v>
      </c>
      <c r="U2641" s="117">
        <v>7.9297959000000001E-2</v>
      </c>
      <c r="V2641" s="117">
        <v>4.4354319000000003E-2</v>
      </c>
      <c r="W2641" s="117">
        <v>0.26704858999999997</v>
      </c>
      <c r="X2641" s="257">
        <f t="shared" si="516"/>
        <v>4.7826035717067603E-2</v>
      </c>
      <c r="Y2641" s="257">
        <f t="shared" si="517"/>
        <v>2.1880242271000005E-2</v>
      </c>
      <c r="Z2641" s="257">
        <f t="shared" si="518"/>
        <v>9.6624996615675991E-3</v>
      </c>
      <c r="AA2641" s="257">
        <f t="shared" si="519"/>
        <v>1.62832937845E-2</v>
      </c>
      <c r="AB2641" s="257">
        <v>1.3746815000000001E-2</v>
      </c>
      <c r="AC2641" s="257">
        <v>2.1475467000000002E-6</v>
      </c>
      <c r="AD2641" s="257">
        <v>5.4815137999999998E-4</v>
      </c>
      <c r="AE2641" s="257">
        <v>2.7381453000000001E-6</v>
      </c>
      <c r="AF2641" s="257">
        <v>7.5048483000000003E-3</v>
      </c>
      <c r="AG2641" s="257">
        <v>7.5541899E-5</v>
      </c>
      <c r="AH2641" s="257">
        <v>8.9974219999999997E-3</v>
      </c>
      <c r="AI2641" s="257">
        <v>6.0414719000000001E-5</v>
      </c>
      <c r="AJ2641" s="257">
        <v>2.9366084999999999E-6</v>
      </c>
      <c r="AK2641" s="257">
        <v>1.3352544999999999E-5</v>
      </c>
      <c r="AL2641" s="257">
        <v>4.5825494999999997E-7</v>
      </c>
      <c r="AM2641" s="257">
        <v>2.3471176000000001E-9</v>
      </c>
      <c r="AN2641" s="257">
        <v>1.0080979E-4</v>
      </c>
      <c r="AO2641" s="257">
        <v>7.5792426999999997E-5</v>
      </c>
      <c r="AP2641" s="257">
        <v>4.1131096999999999E-4</v>
      </c>
      <c r="AQ2641" s="257">
        <v>2.7537844999999999E-6</v>
      </c>
      <c r="AR2641" s="257">
        <v>1.628054E-2</v>
      </c>
      <c r="AT2641" s="193"/>
      <c r="AU2641" s="193"/>
      <c r="AV2641" s="193"/>
      <c r="AW2641" s="193"/>
      <c r="AX2641" s="193"/>
      <c r="AY2641" s="193"/>
      <c r="AZ2641" s="193"/>
      <c r="BA2641" s="193"/>
      <c r="BB2641" s="193"/>
      <c r="BC2641" s="193"/>
      <c r="BD2641" s="193"/>
      <c r="BE2641" s="315"/>
      <c r="BF2641" s="315"/>
      <c r="BG2641" s="315"/>
      <c r="BH2641" s="315"/>
      <c r="BI2641" s="315"/>
      <c r="BJ2641" s="315"/>
      <c r="BK2641" s="315"/>
    </row>
    <row r="2642" spans="1:63" x14ac:dyDescent="0.25">
      <c r="A2642" s="3"/>
      <c r="B2642" s="3" t="s">
        <v>5770</v>
      </c>
      <c r="C2642" s="48" t="s">
        <v>1040</v>
      </c>
      <c r="D2642" s="223">
        <v>1.0477053000000001</v>
      </c>
      <c r="E2642" s="223">
        <v>6.6951785999999999E-2</v>
      </c>
      <c r="F2642" s="223">
        <v>3.7697161E-2</v>
      </c>
      <c r="G2642" s="223">
        <v>4.0274766999999999E-4</v>
      </c>
      <c r="H2642" s="223">
        <v>2.2159489E-4</v>
      </c>
      <c r="I2642" s="223">
        <v>3.8563438000000002E-3</v>
      </c>
      <c r="J2642" s="223">
        <v>1.5200767E-3</v>
      </c>
      <c r="K2642" s="223">
        <v>1.5465679999999999E-5</v>
      </c>
      <c r="L2642" s="223">
        <v>8.5226219999999997E-4</v>
      </c>
      <c r="M2642" s="223">
        <v>3.8195879000000002E-2</v>
      </c>
      <c r="N2642" s="223">
        <v>-5.2007999999999999E-2</v>
      </c>
      <c r="O2642" s="223">
        <v>0.95</v>
      </c>
      <c r="P2642" s="227">
        <f t="shared" si="515"/>
        <v>0.49593915555555551</v>
      </c>
      <c r="Q2642" s="238">
        <v>9.2599297000000007</v>
      </c>
      <c r="R2642" s="117">
        <v>6.5060206000000003</v>
      </c>
      <c r="S2642" s="117">
        <v>2.3632030999999998</v>
      </c>
      <c r="T2642" s="117">
        <v>5.1175114000000004E-6</v>
      </c>
      <c r="U2642" s="117">
        <v>7.9297959000000001E-2</v>
      </c>
      <c r="V2642" s="117">
        <v>4.4354319000000003E-2</v>
      </c>
      <c r="W2642" s="117">
        <v>0.26704858999999997</v>
      </c>
      <c r="X2642" s="257">
        <f t="shared" si="516"/>
        <v>4.7826035717067603E-2</v>
      </c>
      <c r="Y2642" s="257">
        <f t="shared" si="517"/>
        <v>2.1880242271000005E-2</v>
      </c>
      <c r="Z2642" s="257">
        <f t="shared" si="518"/>
        <v>9.6624996615675991E-3</v>
      </c>
      <c r="AA2642" s="257">
        <f t="shared" si="519"/>
        <v>1.62832937845E-2</v>
      </c>
      <c r="AB2642" s="257">
        <v>1.3746815000000001E-2</v>
      </c>
      <c r="AC2642" s="257">
        <v>2.1475467000000002E-6</v>
      </c>
      <c r="AD2642" s="257">
        <v>5.4815137999999998E-4</v>
      </c>
      <c r="AE2642" s="257">
        <v>2.7381453000000001E-6</v>
      </c>
      <c r="AF2642" s="257">
        <v>7.5048483000000003E-3</v>
      </c>
      <c r="AG2642" s="257">
        <v>7.5541899E-5</v>
      </c>
      <c r="AH2642" s="257">
        <v>8.9974219999999997E-3</v>
      </c>
      <c r="AI2642" s="257">
        <v>6.0414719000000001E-5</v>
      </c>
      <c r="AJ2642" s="257">
        <v>2.9366084999999999E-6</v>
      </c>
      <c r="AK2642" s="257">
        <v>1.3352544999999999E-5</v>
      </c>
      <c r="AL2642" s="257">
        <v>4.5825494999999997E-7</v>
      </c>
      <c r="AM2642" s="257">
        <v>2.3471176000000001E-9</v>
      </c>
      <c r="AN2642" s="257">
        <v>1.0080979E-4</v>
      </c>
      <c r="AO2642" s="257">
        <v>7.5792426999999997E-5</v>
      </c>
      <c r="AP2642" s="257">
        <v>4.1131096999999999E-4</v>
      </c>
      <c r="AQ2642" s="257">
        <v>2.7537844999999999E-6</v>
      </c>
      <c r="AR2642" s="257">
        <v>1.628054E-2</v>
      </c>
      <c r="AT2642" s="193"/>
      <c r="AU2642" s="193"/>
      <c r="AV2642" s="193"/>
      <c r="AW2642" s="193"/>
      <c r="AX2642" s="193"/>
      <c r="AY2642" s="193"/>
      <c r="AZ2642" s="193"/>
      <c r="BA2642" s="193"/>
      <c r="BB2642" s="193"/>
      <c r="BC2642" s="193"/>
      <c r="BD2642" s="193"/>
      <c r="BE2642" s="315"/>
      <c r="BF2642" s="315"/>
      <c r="BG2642" s="315"/>
      <c r="BH2642" s="315"/>
      <c r="BI2642" s="315"/>
      <c r="BJ2642" s="315"/>
      <c r="BK2642" s="315"/>
    </row>
    <row r="2643" spans="1:63" x14ac:dyDescent="0.25">
      <c r="A2643" s="3"/>
      <c r="B2643" s="3" t="s">
        <v>5770</v>
      </c>
      <c r="C2643" s="48" t="s">
        <v>1041</v>
      </c>
      <c r="D2643" s="223">
        <v>4.8377052999999997</v>
      </c>
      <c r="E2643" s="223">
        <v>6.6951785999999999E-2</v>
      </c>
      <c r="F2643" s="223">
        <v>3.7697161E-2</v>
      </c>
      <c r="G2643" s="223">
        <v>4.0274766999999999E-4</v>
      </c>
      <c r="H2643" s="223">
        <v>2.2159489E-4</v>
      </c>
      <c r="I2643" s="223">
        <v>3.8563438000000002E-3</v>
      </c>
      <c r="J2643" s="223">
        <v>1.5200767E-3</v>
      </c>
      <c r="K2643" s="223">
        <v>1.5465679999999999E-5</v>
      </c>
      <c r="L2643" s="223">
        <v>8.5226219999999997E-4</v>
      </c>
      <c r="M2643" s="223">
        <v>3.8195879000000002E-2</v>
      </c>
      <c r="N2643" s="223">
        <v>-5.2007999999999999E-2</v>
      </c>
      <c r="O2643" s="223">
        <v>4.74</v>
      </c>
      <c r="P2643" s="227">
        <f t="shared" si="515"/>
        <v>0.49593915555555551</v>
      </c>
      <c r="Q2643" s="238">
        <v>9.2599297000000007</v>
      </c>
      <c r="R2643" s="117">
        <v>6.5060206000000003</v>
      </c>
      <c r="S2643" s="117">
        <v>2.3632030999999998</v>
      </c>
      <c r="T2643" s="117">
        <v>5.1175114000000004E-6</v>
      </c>
      <c r="U2643" s="117">
        <v>7.9297959000000001E-2</v>
      </c>
      <c r="V2643" s="117">
        <v>4.4354319000000003E-2</v>
      </c>
      <c r="W2643" s="117">
        <v>0.26704858999999997</v>
      </c>
      <c r="X2643" s="257">
        <f t="shared" si="516"/>
        <v>4.7826035717067603E-2</v>
      </c>
      <c r="Y2643" s="257">
        <f t="shared" si="517"/>
        <v>2.1880242271000005E-2</v>
      </c>
      <c r="Z2643" s="257">
        <f t="shared" si="518"/>
        <v>9.6624996615675991E-3</v>
      </c>
      <c r="AA2643" s="257">
        <f t="shared" si="519"/>
        <v>1.62832937845E-2</v>
      </c>
      <c r="AB2643" s="257">
        <v>1.3746815000000001E-2</v>
      </c>
      <c r="AC2643" s="257">
        <v>2.1475467000000002E-6</v>
      </c>
      <c r="AD2643" s="257">
        <v>5.4815137999999998E-4</v>
      </c>
      <c r="AE2643" s="257">
        <v>2.7381453000000001E-6</v>
      </c>
      <c r="AF2643" s="257">
        <v>7.5048483000000003E-3</v>
      </c>
      <c r="AG2643" s="257">
        <v>7.5541899E-5</v>
      </c>
      <c r="AH2643" s="257">
        <v>8.9974219999999997E-3</v>
      </c>
      <c r="AI2643" s="257">
        <v>6.0414719000000001E-5</v>
      </c>
      <c r="AJ2643" s="257">
        <v>2.9366084999999999E-6</v>
      </c>
      <c r="AK2643" s="257">
        <v>1.3352544999999999E-5</v>
      </c>
      <c r="AL2643" s="257">
        <v>4.5825494999999997E-7</v>
      </c>
      <c r="AM2643" s="257">
        <v>2.3471176000000001E-9</v>
      </c>
      <c r="AN2643" s="257">
        <v>1.0080979E-4</v>
      </c>
      <c r="AO2643" s="257">
        <v>7.5792426999999997E-5</v>
      </c>
      <c r="AP2643" s="257">
        <v>4.1131096999999999E-4</v>
      </c>
      <c r="AQ2643" s="257">
        <v>2.7537844999999999E-6</v>
      </c>
      <c r="AR2643" s="257">
        <v>1.628054E-2</v>
      </c>
      <c r="AT2643" s="193"/>
      <c r="AU2643" s="193"/>
      <c r="AV2643" s="193"/>
      <c r="AW2643" s="193"/>
      <c r="AX2643" s="193"/>
      <c r="AY2643" s="193"/>
      <c r="AZ2643" s="193"/>
      <c r="BA2643" s="193"/>
      <c r="BB2643" s="193"/>
      <c r="BC2643" s="193"/>
      <c r="BD2643" s="193"/>
      <c r="BE2643" s="315"/>
      <c r="BF2643" s="315"/>
      <c r="BG2643" s="315"/>
      <c r="BH2643" s="315"/>
      <c r="BI2643" s="315"/>
      <c r="BJ2643" s="315"/>
      <c r="BK2643" s="315"/>
    </row>
    <row r="2644" spans="1:63" x14ac:dyDescent="0.25">
      <c r="A2644" s="3"/>
      <c r="B2644" s="3" t="s">
        <v>5770</v>
      </c>
      <c r="C2644" s="48" t="s">
        <v>1042</v>
      </c>
      <c r="D2644" s="223">
        <v>0.15338334000000001</v>
      </c>
      <c r="E2644" s="223">
        <v>8.3520445999999998E-2</v>
      </c>
      <c r="F2644" s="223">
        <v>5.3935349E-2</v>
      </c>
      <c r="G2644" s="223">
        <v>6.1535683999999996E-4</v>
      </c>
      <c r="H2644" s="223">
        <v>3.1363293000000002E-4</v>
      </c>
      <c r="I2644" s="223">
        <v>5.0384836999999997E-3</v>
      </c>
      <c r="J2644" s="223">
        <v>2.1586230000000001E-3</v>
      </c>
      <c r="K2644" s="223">
        <v>2.0096249E-5</v>
      </c>
      <c r="L2644" s="223">
        <v>1.0815505000000001E-3</v>
      </c>
      <c r="M2644" s="223">
        <v>5.8707804000000002E-2</v>
      </c>
      <c r="N2644" s="223">
        <v>-5.2007999999999999E-2</v>
      </c>
      <c r="O2644" s="223">
        <v>0</v>
      </c>
      <c r="P2644" s="227">
        <f t="shared" si="515"/>
        <v>0.6186699703703703</v>
      </c>
      <c r="Q2644" s="238">
        <v>11.152801</v>
      </c>
      <c r="R2644" s="117">
        <v>8.2552406000000005</v>
      </c>
      <c r="S2644" s="117">
        <v>2.4860986999999999</v>
      </c>
      <c r="T2644" s="117">
        <v>7.1940547999999998E-6</v>
      </c>
      <c r="U2644" s="117">
        <v>8.3601804000000002E-2</v>
      </c>
      <c r="V2644" s="117">
        <v>4.6639139000000003E-2</v>
      </c>
      <c r="W2644" s="117">
        <v>0.28121390000000002</v>
      </c>
      <c r="X2644" s="257">
        <f t="shared" si="516"/>
        <v>6.1478347638430408E-2</v>
      </c>
      <c r="Y2644" s="257">
        <f t="shared" si="517"/>
        <v>2.8697654513900002E-2</v>
      </c>
      <c r="Z2644" s="257">
        <f t="shared" si="518"/>
        <v>1.2123699069630399E-2</v>
      </c>
      <c r="AA2644" s="257">
        <f t="shared" si="519"/>
        <v>2.0656994054900003E-2</v>
      </c>
      <c r="AB2644" s="257">
        <v>1.7148848000000001E-2</v>
      </c>
      <c r="AC2644" s="257">
        <v>2.9428579999999999E-6</v>
      </c>
      <c r="AD2644" s="257">
        <v>7.3294497000000005E-4</v>
      </c>
      <c r="AE2644" s="257">
        <v>4.0158668999999997E-6</v>
      </c>
      <c r="AF2644" s="257">
        <v>1.0729432000000001E-2</v>
      </c>
      <c r="AG2644" s="257">
        <v>7.9470819000000004E-5</v>
      </c>
      <c r="AH2644" s="257">
        <v>1.1224112E-2</v>
      </c>
      <c r="AI2644" s="257">
        <v>8.6318582999999997E-5</v>
      </c>
      <c r="AJ2644" s="257">
        <v>4.5378378999999998E-6</v>
      </c>
      <c r="AK2644" s="257">
        <v>1.7248951E-5</v>
      </c>
      <c r="AL2644" s="257">
        <v>6.3003965999999998E-7</v>
      </c>
      <c r="AM2644" s="257">
        <v>3.3290704000000001E-9</v>
      </c>
      <c r="AN2644" s="257">
        <v>1.0759395E-4</v>
      </c>
      <c r="AO2644" s="257">
        <v>9.6483339000000005E-5</v>
      </c>
      <c r="AP2644" s="257">
        <v>5.8677103999999999E-4</v>
      </c>
      <c r="AQ2644" s="257">
        <v>3.4200549E-6</v>
      </c>
      <c r="AR2644" s="257">
        <v>2.0653574000000001E-2</v>
      </c>
      <c r="AT2644" s="193"/>
      <c r="AU2644" s="193"/>
      <c r="AV2644" s="193"/>
      <c r="AW2644" s="193"/>
      <c r="AX2644" s="193"/>
      <c r="AY2644" s="193"/>
      <c r="AZ2644" s="193"/>
      <c r="BA2644" s="193"/>
      <c r="BB2644" s="193"/>
      <c r="BC2644" s="193"/>
      <c r="BD2644" s="193"/>
      <c r="BE2644" s="315"/>
      <c r="BF2644" s="315"/>
      <c r="BG2644" s="315"/>
      <c r="BH2644" s="315"/>
      <c r="BI2644" s="315"/>
      <c r="BJ2644" s="315"/>
      <c r="BK2644" s="315"/>
    </row>
    <row r="2645" spans="1:63" x14ac:dyDescent="0.25">
      <c r="A2645" s="3"/>
      <c r="B2645" s="3" t="s">
        <v>5770</v>
      </c>
      <c r="C2645" s="48" t="s">
        <v>1043</v>
      </c>
      <c r="D2645" s="223">
        <v>1.8333832999999999</v>
      </c>
      <c r="E2645" s="223">
        <v>8.3520445999999998E-2</v>
      </c>
      <c r="F2645" s="223">
        <v>5.3935349E-2</v>
      </c>
      <c r="G2645" s="223">
        <v>6.1535683999999996E-4</v>
      </c>
      <c r="H2645" s="223">
        <v>3.1363293000000002E-4</v>
      </c>
      <c r="I2645" s="223">
        <v>5.0384836999999997E-3</v>
      </c>
      <c r="J2645" s="223">
        <v>2.1586230000000001E-3</v>
      </c>
      <c r="K2645" s="223">
        <v>2.0096249E-5</v>
      </c>
      <c r="L2645" s="223">
        <v>1.0815505000000001E-3</v>
      </c>
      <c r="M2645" s="223">
        <v>5.8707804000000002E-2</v>
      </c>
      <c r="N2645" s="223">
        <v>-5.2007999999999999E-2</v>
      </c>
      <c r="O2645" s="223">
        <v>1.68</v>
      </c>
      <c r="P2645" s="227">
        <f t="shared" si="515"/>
        <v>0.6186699703703703</v>
      </c>
      <c r="Q2645" s="238">
        <v>11.152801</v>
      </c>
      <c r="R2645" s="117">
        <v>8.2552406000000005</v>
      </c>
      <c r="S2645" s="117">
        <v>2.4860986999999999</v>
      </c>
      <c r="T2645" s="117">
        <v>7.1940547999999998E-6</v>
      </c>
      <c r="U2645" s="117">
        <v>8.3601804000000002E-2</v>
      </c>
      <c r="V2645" s="117">
        <v>4.6639139000000003E-2</v>
      </c>
      <c r="W2645" s="117">
        <v>0.28121390000000002</v>
      </c>
      <c r="X2645" s="257">
        <f t="shared" si="516"/>
        <v>6.1478347638430408E-2</v>
      </c>
      <c r="Y2645" s="257">
        <f t="shared" si="517"/>
        <v>2.8697654513900002E-2</v>
      </c>
      <c r="Z2645" s="257">
        <f t="shared" si="518"/>
        <v>1.2123699069630399E-2</v>
      </c>
      <c r="AA2645" s="257">
        <f t="shared" si="519"/>
        <v>2.0656994054900003E-2</v>
      </c>
      <c r="AB2645" s="257">
        <v>1.7148848000000001E-2</v>
      </c>
      <c r="AC2645" s="257">
        <v>2.9428579999999999E-6</v>
      </c>
      <c r="AD2645" s="257">
        <v>7.3294497000000005E-4</v>
      </c>
      <c r="AE2645" s="257">
        <v>4.0158668999999997E-6</v>
      </c>
      <c r="AF2645" s="257">
        <v>1.0729432000000001E-2</v>
      </c>
      <c r="AG2645" s="257">
        <v>7.9470819000000004E-5</v>
      </c>
      <c r="AH2645" s="257">
        <v>1.1224112E-2</v>
      </c>
      <c r="AI2645" s="257">
        <v>8.6318582999999997E-5</v>
      </c>
      <c r="AJ2645" s="257">
        <v>4.5378378999999998E-6</v>
      </c>
      <c r="AK2645" s="257">
        <v>1.7248951E-5</v>
      </c>
      <c r="AL2645" s="257">
        <v>6.3003965999999998E-7</v>
      </c>
      <c r="AM2645" s="257">
        <v>3.3290704000000001E-9</v>
      </c>
      <c r="AN2645" s="257">
        <v>1.0759395E-4</v>
      </c>
      <c r="AO2645" s="257">
        <v>9.6483339000000005E-5</v>
      </c>
      <c r="AP2645" s="257">
        <v>5.8677103999999999E-4</v>
      </c>
      <c r="AQ2645" s="257">
        <v>3.4200549E-6</v>
      </c>
      <c r="AR2645" s="257">
        <v>2.0653574000000001E-2</v>
      </c>
      <c r="AT2645" s="193"/>
      <c r="AU2645" s="193"/>
      <c r="AV2645" s="193"/>
      <c r="AW2645" s="193"/>
      <c r="AX2645" s="193"/>
      <c r="AY2645" s="193"/>
      <c r="AZ2645" s="193"/>
      <c r="BA2645" s="193"/>
      <c r="BB2645" s="193"/>
      <c r="BC2645" s="193"/>
      <c r="BD2645" s="193"/>
      <c r="BE2645" s="315"/>
      <c r="BF2645" s="315"/>
      <c r="BG2645" s="315"/>
      <c r="BH2645" s="315"/>
      <c r="BI2645" s="315"/>
      <c r="BJ2645" s="315"/>
      <c r="BK2645" s="315"/>
    </row>
    <row r="2646" spans="1:63" x14ac:dyDescent="0.25">
      <c r="A2646" s="3"/>
      <c r="B2646" s="3" t="s">
        <v>5770</v>
      </c>
      <c r="C2646" s="48" t="s">
        <v>1044</v>
      </c>
      <c r="D2646" s="223">
        <v>8.5433833000000003</v>
      </c>
      <c r="E2646" s="223">
        <v>8.3520445999999998E-2</v>
      </c>
      <c r="F2646" s="223">
        <v>5.3935349E-2</v>
      </c>
      <c r="G2646" s="223">
        <v>6.1535683999999996E-4</v>
      </c>
      <c r="H2646" s="223">
        <v>3.1363293000000002E-4</v>
      </c>
      <c r="I2646" s="223">
        <v>5.0384836999999997E-3</v>
      </c>
      <c r="J2646" s="223">
        <v>2.1586230000000001E-3</v>
      </c>
      <c r="K2646" s="223">
        <v>2.0096249E-5</v>
      </c>
      <c r="L2646" s="223">
        <v>1.0815505000000001E-3</v>
      </c>
      <c r="M2646" s="223">
        <v>5.8707804000000002E-2</v>
      </c>
      <c r="N2646" s="223">
        <v>-5.2007999999999999E-2</v>
      </c>
      <c r="O2646" s="223">
        <v>8.39</v>
      </c>
      <c r="P2646" s="227">
        <f t="shared" si="515"/>
        <v>0.6186699703703703</v>
      </c>
      <c r="Q2646" s="238">
        <v>11.152801</v>
      </c>
      <c r="R2646" s="117">
        <v>8.2552406000000005</v>
      </c>
      <c r="S2646" s="117">
        <v>2.4860986999999999</v>
      </c>
      <c r="T2646" s="117">
        <v>7.1940547999999998E-6</v>
      </c>
      <c r="U2646" s="117">
        <v>8.3601804000000002E-2</v>
      </c>
      <c r="V2646" s="117">
        <v>4.6639139000000003E-2</v>
      </c>
      <c r="W2646" s="117">
        <v>0.28121390000000002</v>
      </c>
      <c r="X2646" s="257">
        <f t="shared" si="516"/>
        <v>6.1478347638430408E-2</v>
      </c>
      <c r="Y2646" s="257">
        <f t="shared" si="517"/>
        <v>2.8697654513900002E-2</v>
      </c>
      <c r="Z2646" s="257">
        <f t="shared" si="518"/>
        <v>1.2123699069630399E-2</v>
      </c>
      <c r="AA2646" s="257">
        <f t="shared" si="519"/>
        <v>2.0656994054900003E-2</v>
      </c>
      <c r="AB2646" s="257">
        <v>1.7148848000000001E-2</v>
      </c>
      <c r="AC2646" s="257">
        <v>2.9428579999999999E-6</v>
      </c>
      <c r="AD2646" s="257">
        <v>7.3294497000000005E-4</v>
      </c>
      <c r="AE2646" s="257">
        <v>4.0158668999999997E-6</v>
      </c>
      <c r="AF2646" s="257">
        <v>1.0729432000000001E-2</v>
      </c>
      <c r="AG2646" s="257">
        <v>7.9470819000000004E-5</v>
      </c>
      <c r="AH2646" s="257">
        <v>1.1224112E-2</v>
      </c>
      <c r="AI2646" s="257">
        <v>8.6318582999999997E-5</v>
      </c>
      <c r="AJ2646" s="257">
        <v>4.5378378999999998E-6</v>
      </c>
      <c r="AK2646" s="257">
        <v>1.7248951E-5</v>
      </c>
      <c r="AL2646" s="257">
        <v>6.3003965999999998E-7</v>
      </c>
      <c r="AM2646" s="257">
        <v>3.3290704000000001E-9</v>
      </c>
      <c r="AN2646" s="257">
        <v>1.0759395E-4</v>
      </c>
      <c r="AO2646" s="257">
        <v>9.6483339000000005E-5</v>
      </c>
      <c r="AP2646" s="257">
        <v>5.8677103999999999E-4</v>
      </c>
      <c r="AQ2646" s="257">
        <v>3.4200549E-6</v>
      </c>
      <c r="AR2646" s="257">
        <v>2.0653574000000001E-2</v>
      </c>
      <c r="AT2646" s="193"/>
      <c r="AU2646" s="193"/>
      <c r="AV2646" s="193"/>
      <c r="AW2646" s="193"/>
      <c r="AX2646" s="193"/>
      <c r="AY2646" s="193"/>
      <c r="AZ2646" s="193"/>
      <c r="BA2646" s="193"/>
      <c r="BB2646" s="193"/>
      <c r="BC2646" s="193"/>
      <c r="BD2646" s="193"/>
      <c r="BE2646" s="315"/>
      <c r="BF2646" s="315"/>
      <c r="BG2646" s="315"/>
      <c r="BH2646" s="315"/>
      <c r="BI2646" s="315"/>
      <c r="BJ2646" s="315"/>
      <c r="BK2646" s="315"/>
    </row>
    <row r="2647" spans="1:63" x14ac:dyDescent="0.25">
      <c r="A2647" s="3"/>
      <c r="B2647" s="3" t="s">
        <v>5770</v>
      </c>
      <c r="C2647" s="48" t="s">
        <v>1045</v>
      </c>
      <c r="D2647" s="223">
        <v>0.11923457</v>
      </c>
      <c r="E2647" s="223">
        <v>7.3681983000000006E-2</v>
      </c>
      <c r="F2647" s="223">
        <v>4.3087087000000003E-2</v>
      </c>
      <c r="G2647" s="223">
        <v>4.7115539999999999E-4</v>
      </c>
      <c r="H2647" s="223">
        <v>2.5753631E-4</v>
      </c>
      <c r="I2647" s="223">
        <v>4.2832879000000001E-3</v>
      </c>
      <c r="J2647" s="223">
        <v>1.8586830999999999E-3</v>
      </c>
      <c r="K2647" s="223">
        <v>1.7009133E-5</v>
      </c>
      <c r="L2647" s="223">
        <v>9.2744362000000003E-4</v>
      </c>
      <c r="M2647" s="223">
        <v>4.6658382999999998E-2</v>
      </c>
      <c r="N2647" s="223">
        <v>-5.2007999999999999E-2</v>
      </c>
      <c r="O2647" s="223">
        <v>0</v>
      </c>
      <c r="P2647" s="227">
        <f t="shared" si="515"/>
        <v>0.5457924666666667</v>
      </c>
      <c r="Q2647" s="238">
        <v>10.014699999999999</v>
      </c>
      <c r="R2647" s="117">
        <v>7.2159607000000001</v>
      </c>
      <c r="S2647" s="117">
        <v>2.4015247999999998</v>
      </c>
      <c r="T2647" s="117">
        <v>5.9416365999999998E-6</v>
      </c>
      <c r="U2647" s="117">
        <v>8.0644138000000004E-2</v>
      </c>
      <c r="V2647" s="117">
        <v>4.5059766000000001E-2</v>
      </c>
      <c r="W2647" s="117">
        <v>0.27150439999999998</v>
      </c>
      <c r="X2647" s="257">
        <f t="shared" si="516"/>
        <v>5.3131452027786498E-2</v>
      </c>
      <c r="Y2647" s="257">
        <f t="shared" si="517"/>
        <v>2.4418467917399996E-2</v>
      </c>
      <c r="Z2647" s="257">
        <f t="shared" si="518"/>
        <v>1.0654707154586501E-2</v>
      </c>
      <c r="AA2647" s="257">
        <f t="shared" si="519"/>
        <v>1.80582769558E-2</v>
      </c>
      <c r="AB2647" s="257">
        <v>1.5128726E-2</v>
      </c>
      <c r="AC2647" s="257">
        <v>2.4897479000000002E-6</v>
      </c>
      <c r="AD2647" s="257">
        <v>6.0774663999999998E-4</v>
      </c>
      <c r="AE2647" s="257">
        <v>3.2043325000000001E-6</v>
      </c>
      <c r="AF2647" s="257">
        <v>8.5995338999999994E-3</v>
      </c>
      <c r="AG2647" s="257">
        <v>7.6767296999999998E-5</v>
      </c>
      <c r="AH2647" s="257">
        <v>9.9019038000000004E-3</v>
      </c>
      <c r="AI2647" s="257">
        <v>6.8916851999999999E-5</v>
      </c>
      <c r="AJ2647" s="257">
        <v>3.4333572000000002E-6</v>
      </c>
      <c r="AK2647" s="257">
        <v>1.5110784000000001E-5</v>
      </c>
      <c r="AL2647" s="257">
        <v>5.1512127999999995E-7</v>
      </c>
      <c r="AM2647" s="257">
        <v>2.6661065000000001E-9</v>
      </c>
      <c r="AN2647" s="257">
        <v>1.0298407999999999E-4</v>
      </c>
      <c r="AO2647" s="257">
        <v>8.2768234000000005E-5</v>
      </c>
      <c r="AP2647" s="257">
        <v>4.7907225999999997E-4</v>
      </c>
      <c r="AQ2647" s="257">
        <v>2.9709558000000002E-6</v>
      </c>
      <c r="AR2647" s="257">
        <v>1.8055306E-2</v>
      </c>
      <c r="AT2647" s="193"/>
      <c r="AU2647" s="193"/>
      <c r="AV2647" s="193"/>
      <c r="AW2647" s="193"/>
      <c r="AX2647" s="193"/>
      <c r="AY2647" s="193"/>
      <c r="AZ2647" s="193"/>
      <c r="BA2647" s="193"/>
      <c r="BB2647" s="193"/>
      <c r="BC2647" s="193"/>
      <c r="BD2647" s="193"/>
      <c r="BE2647" s="315"/>
      <c r="BF2647" s="315"/>
      <c r="BG2647" s="315"/>
      <c r="BH2647" s="315"/>
      <c r="BI2647" s="315"/>
      <c r="BJ2647" s="315"/>
      <c r="BK2647" s="315"/>
    </row>
    <row r="2648" spans="1:63" x14ac:dyDescent="0.25">
      <c r="A2648" s="3"/>
      <c r="B2648" s="3" t="s">
        <v>5770</v>
      </c>
      <c r="C2648" s="48" t="s">
        <v>1046</v>
      </c>
      <c r="D2648" s="223">
        <v>1.0992346</v>
      </c>
      <c r="E2648" s="223">
        <v>7.3681983000000006E-2</v>
      </c>
      <c r="F2648" s="223">
        <v>4.3087087000000003E-2</v>
      </c>
      <c r="G2648" s="223">
        <v>4.7115539999999999E-4</v>
      </c>
      <c r="H2648" s="223">
        <v>2.5753631E-4</v>
      </c>
      <c r="I2648" s="223">
        <v>4.2832879000000001E-3</v>
      </c>
      <c r="J2648" s="223">
        <v>1.8586830999999999E-3</v>
      </c>
      <c r="K2648" s="223">
        <v>1.7009133E-5</v>
      </c>
      <c r="L2648" s="223">
        <v>9.2744362000000003E-4</v>
      </c>
      <c r="M2648" s="223">
        <v>4.6658382999999998E-2</v>
      </c>
      <c r="N2648" s="223">
        <v>-5.2007999999999999E-2</v>
      </c>
      <c r="O2648" s="223">
        <v>0.98</v>
      </c>
      <c r="P2648" s="227">
        <f t="shared" si="515"/>
        <v>0.5457924666666667</v>
      </c>
      <c r="Q2648" s="238">
        <v>10.014699999999999</v>
      </c>
      <c r="R2648" s="117">
        <v>7.2159607000000001</v>
      </c>
      <c r="S2648" s="117">
        <v>2.4015247999999998</v>
      </c>
      <c r="T2648" s="117">
        <v>5.9416365999999998E-6</v>
      </c>
      <c r="U2648" s="117">
        <v>8.0644138000000004E-2</v>
      </c>
      <c r="V2648" s="117">
        <v>4.5059766000000001E-2</v>
      </c>
      <c r="W2648" s="117">
        <v>0.27150439999999998</v>
      </c>
      <c r="X2648" s="257">
        <f t="shared" si="516"/>
        <v>5.3131452027786498E-2</v>
      </c>
      <c r="Y2648" s="257">
        <f t="shared" si="517"/>
        <v>2.4418467917399996E-2</v>
      </c>
      <c r="Z2648" s="257">
        <f t="shared" si="518"/>
        <v>1.0654707154586501E-2</v>
      </c>
      <c r="AA2648" s="257">
        <f t="shared" si="519"/>
        <v>1.80582769558E-2</v>
      </c>
      <c r="AB2648" s="257">
        <v>1.5128726E-2</v>
      </c>
      <c r="AC2648" s="257">
        <v>2.4897479000000002E-6</v>
      </c>
      <c r="AD2648" s="257">
        <v>6.0774663999999998E-4</v>
      </c>
      <c r="AE2648" s="257">
        <v>3.2043325000000001E-6</v>
      </c>
      <c r="AF2648" s="257">
        <v>8.5995338999999994E-3</v>
      </c>
      <c r="AG2648" s="257">
        <v>7.6767296999999998E-5</v>
      </c>
      <c r="AH2648" s="257">
        <v>9.9019038000000004E-3</v>
      </c>
      <c r="AI2648" s="257">
        <v>6.8916851999999999E-5</v>
      </c>
      <c r="AJ2648" s="257">
        <v>3.4333572000000002E-6</v>
      </c>
      <c r="AK2648" s="257">
        <v>1.5110784000000001E-5</v>
      </c>
      <c r="AL2648" s="257">
        <v>5.1512127999999995E-7</v>
      </c>
      <c r="AM2648" s="257">
        <v>2.6661065000000001E-9</v>
      </c>
      <c r="AN2648" s="257">
        <v>1.0298407999999999E-4</v>
      </c>
      <c r="AO2648" s="257">
        <v>8.2768234000000005E-5</v>
      </c>
      <c r="AP2648" s="257">
        <v>4.7907225999999997E-4</v>
      </c>
      <c r="AQ2648" s="257">
        <v>2.9709558000000002E-6</v>
      </c>
      <c r="AR2648" s="257">
        <v>1.8055306E-2</v>
      </c>
      <c r="AT2648" s="193"/>
      <c r="AU2648" s="193"/>
      <c r="AV2648" s="193"/>
      <c r="AW2648" s="193"/>
      <c r="AX2648" s="193"/>
      <c r="AY2648" s="193"/>
      <c r="AZ2648" s="193"/>
      <c r="BA2648" s="193"/>
      <c r="BB2648" s="193"/>
      <c r="BC2648" s="193"/>
      <c r="BD2648" s="193"/>
      <c r="BE2648" s="315"/>
      <c r="BF2648" s="315"/>
      <c r="BG2648" s="315"/>
      <c r="BH2648" s="315"/>
      <c r="BI2648" s="315"/>
      <c r="BJ2648" s="315"/>
      <c r="BK2648" s="315"/>
    </row>
    <row r="2649" spans="1:63" x14ac:dyDescent="0.25">
      <c r="A2649" s="3"/>
      <c r="B2649" s="3" t="s">
        <v>5770</v>
      </c>
      <c r="C2649" s="48" t="s">
        <v>1047</v>
      </c>
      <c r="D2649" s="223">
        <v>4.9992346000000003</v>
      </c>
      <c r="E2649" s="223">
        <v>7.3681983000000006E-2</v>
      </c>
      <c r="F2649" s="223">
        <v>4.3087087000000003E-2</v>
      </c>
      <c r="G2649" s="223">
        <v>4.7115539999999999E-4</v>
      </c>
      <c r="H2649" s="223">
        <v>2.5753631E-4</v>
      </c>
      <c r="I2649" s="223">
        <v>4.2832879000000001E-3</v>
      </c>
      <c r="J2649" s="223">
        <v>1.8586830999999999E-3</v>
      </c>
      <c r="K2649" s="223">
        <v>1.7009133E-5</v>
      </c>
      <c r="L2649" s="223">
        <v>9.2744362000000003E-4</v>
      </c>
      <c r="M2649" s="223">
        <v>4.6658382999999998E-2</v>
      </c>
      <c r="N2649" s="223">
        <v>-5.2007999999999999E-2</v>
      </c>
      <c r="O2649" s="223">
        <v>4.88</v>
      </c>
      <c r="P2649" s="227">
        <f t="shared" si="515"/>
        <v>0.5457924666666667</v>
      </c>
      <c r="Q2649" s="238">
        <v>10.014699999999999</v>
      </c>
      <c r="R2649" s="117">
        <v>7.2159607000000001</v>
      </c>
      <c r="S2649" s="117">
        <v>2.4015247999999998</v>
      </c>
      <c r="T2649" s="117">
        <v>5.9416365999999998E-6</v>
      </c>
      <c r="U2649" s="117">
        <v>8.0644138000000004E-2</v>
      </c>
      <c r="V2649" s="117">
        <v>4.5059766000000001E-2</v>
      </c>
      <c r="W2649" s="117">
        <v>0.27150439999999998</v>
      </c>
      <c r="X2649" s="257">
        <f t="shared" si="516"/>
        <v>5.3131452027786498E-2</v>
      </c>
      <c r="Y2649" s="257">
        <f t="shared" si="517"/>
        <v>2.4418467917399996E-2</v>
      </c>
      <c r="Z2649" s="257">
        <f t="shared" si="518"/>
        <v>1.0654707154586501E-2</v>
      </c>
      <c r="AA2649" s="257">
        <f t="shared" si="519"/>
        <v>1.80582769558E-2</v>
      </c>
      <c r="AB2649" s="257">
        <v>1.5128726E-2</v>
      </c>
      <c r="AC2649" s="257">
        <v>2.4897479000000002E-6</v>
      </c>
      <c r="AD2649" s="257">
        <v>6.0774663999999998E-4</v>
      </c>
      <c r="AE2649" s="257">
        <v>3.2043325000000001E-6</v>
      </c>
      <c r="AF2649" s="257">
        <v>8.5995338999999994E-3</v>
      </c>
      <c r="AG2649" s="257">
        <v>7.6767296999999998E-5</v>
      </c>
      <c r="AH2649" s="257">
        <v>9.9019038000000004E-3</v>
      </c>
      <c r="AI2649" s="257">
        <v>6.8916851999999999E-5</v>
      </c>
      <c r="AJ2649" s="257">
        <v>3.4333572000000002E-6</v>
      </c>
      <c r="AK2649" s="257">
        <v>1.5110784000000001E-5</v>
      </c>
      <c r="AL2649" s="257">
        <v>5.1512127999999995E-7</v>
      </c>
      <c r="AM2649" s="257">
        <v>2.6661065000000001E-9</v>
      </c>
      <c r="AN2649" s="257">
        <v>1.0298407999999999E-4</v>
      </c>
      <c r="AO2649" s="257">
        <v>8.2768234000000005E-5</v>
      </c>
      <c r="AP2649" s="257">
        <v>4.7907225999999997E-4</v>
      </c>
      <c r="AQ2649" s="257">
        <v>2.9709558000000002E-6</v>
      </c>
      <c r="AR2649" s="257">
        <v>1.8055306E-2</v>
      </c>
      <c r="AT2649" s="193"/>
      <c r="AU2649" s="193"/>
      <c r="AV2649" s="193"/>
      <c r="AW2649" s="193"/>
      <c r="AX2649" s="193"/>
      <c r="AY2649" s="193"/>
      <c r="AZ2649" s="193"/>
      <c r="BA2649" s="193"/>
      <c r="BB2649" s="193"/>
      <c r="BC2649" s="193"/>
      <c r="BD2649" s="193"/>
      <c r="BE2649" s="315"/>
      <c r="BF2649" s="315"/>
      <c r="BG2649" s="315"/>
      <c r="BH2649" s="315"/>
      <c r="BI2649" s="315"/>
      <c r="BJ2649" s="315"/>
      <c r="BK2649" s="315"/>
    </row>
    <row r="2650" spans="1:63" x14ac:dyDescent="0.25">
      <c r="A2650" s="3"/>
      <c r="B2650" s="3" t="s">
        <v>5770</v>
      </c>
      <c r="C2650" s="48" t="s">
        <v>2292</v>
      </c>
      <c r="D2650" s="223">
        <v>0.31962618999999998</v>
      </c>
      <c r="E2650" s="223">
        <v>0.13265658</v>
      </c>
      <c r="F2650" s="223">
        <v>0.10333798</v>
      </c>
      <c r="G2650" s="223">
        <v>1.2644295E-3</v>
      </c>
      <c r="H2650" s="223">
        <v>5.8807458000000002E-4</v>
      </c>
      <c r="I2650" s="223">
        <v>8.5992763E-3</v>
      </c>
      <c r="J2650" s="223">
        <v>3.9704095E-3</v>
      </c>
      <c r="K2650" s="223">
        <v>3.4177522999999999E-5</v>
      </c>
      <c r="L2650" s="223">
        <v>1.7800883000000001E-3</v>
      </c>
      <c r="M2650" s="223">
        <v>0.11940317</v>
      </c>
      <c r="N2650" s="223">
        <v>-5.2007999999999999E-2</v>
      </c>
      <c r="O2650" s="223">
        <v>0</v>
      </c>
      <c r="P2650" s="227">
        <f t="shared" si="515"/>
        <v>0.98264133333333326</v>
      </c>
      <c r="Q2650" s="238">
        <v>16.780904</v>
      </c>
      <c r="R2650" s="117">
        <v>13.443353</v>
      </c>
      <c r="S2650" s="117">
        <v>2.8625468999999999</v>
      </c>
      <c r="T2650" s="117">
        <v>1.3372285E-5</v>
      </c>
      <c r="U2650" s="117">
        <v>9.6780869000000005E-2</v>
      </c>
      <c r="V2650" s="117">
        <v>5.3645145999999998E-2</v>
      </c>
      <c r="W2650" s="117">
        <v>0.32456442000000002</v>
      </c>
      <c r="X2650" s="257">
        <f t="shared" si="516"/>
        <v>0.10221396171162089</v>
      </c>
      <c r="Y2650" s="257">
        <f t="shared" si="517"/>
        <v>4.9154189566199998E-2</v>
      </c>
      <c r="Z2650" s="257">
        <f t="shared" si="518"/>
        <v>1.9430432930120905E-2</v>
      </c>
      <c r="AA2650" s="257">
        <f t="shared" si="519"/>
        <v>3.3629339215299994E-2</v>
      </c>
      <c r="AB2650" s="257">
        <v>2.7237937E-2</v>
      </c>
      <c r="AC2650" s="257">
        <v>5.2816497999999998E-6</v>
      </c>
      <c r="AD2650" s="257">
        <v>1.2969577999999999E-3</v>
      </c>
      <c r="AE2650" s="257">
        <v>7.8596854000000007E-6</v>
      </c>
      <c r="AF2650" s="257">
        <v>2.0514648E-2</v>
      </c>
      <c r="AG2650" s="257">
        <v>9.1505430999999998E-5</v>
      </c>
      <c r="AH2650" s="257">
        <v>1.7827598E-2</v>
      </c>
      <c r="AI2650" s="257">
        <v>1.6522716000000001E-4</v>
      </c>
      <c r="AJ2650" s="257">
        <v>9.4452893000000006E-6</v>
      </c>
      <c r="AK2650" s="257">
        <v>2.8622744999999999E-5</v>
      </c>
      <c r="AL2650" s="257">
        <v>1.1528321E-6</v>
      </c>
      <c r="AM2650" s="257">
        <v>6.3237208999999996E-9</v>
      </c>
      <c r="AN2650" s="257">
        <v>1.2831408000000001E-4</v>
      </c>
      <c r="AO2650" s="257">
        <v>1.593213E-4</v>
      </c>
      <c r="AP2650" s="257">
        <v>1.1107452000000001E-3</v>
      </c>
      <c r="AQ2650" s="257">
        <v>5.4512152999999996E-6</v>
      </c>
      <c r="AR2650" s="257">
        <v>3.3623887999999998E-2</v>
      </c>
      <c r="AT2650" s="193"/>
      <c r="AU2650" s="193"/>
      <c r="AV2650" s="193"/>
      <c r="AW2650" s="193"/>
      <c r="AX2650" s="193"/>
      <c r="AY2650" s="193"/>
      <c r="AZ2650" s="193"/>
      <c r="BA2650" s="193"/>
      <c r="BB2650" s="193"/>
      <c r="BC2650" s="193"/>
      <c r="BD2650" s="193"/>
      <c r="BE2650" s="315"/>
      <c r="BF2650" s="315"/>
      <c r="BG2650" s="315"/>
      <c r="BH2650" s="315"/>
      <c r="BI2650" s="315"/>
      <c r="BJ2650" s="315"/>
      <c r="BK2650" s="315"/>
    </row>
    <row r="2651" spans="1:63" x14ac:dyDescent="0.25">
      <c r="A2651" s="3"/>
      <c r="B2651" s="3" t="s">
        <v>5770</v>
      </c>
      <c r="C2651" s="48" t="s">
        <v>2293</v>
      </c>
      <c r="D2651" s="223">
        <v>3.1496262000000002</v>
      </c>
      <c r="E2651" s="223">
        <v>0.13265658</v>
      </c>
      <c r="F2651" s="223">
        <v>0.10333798</v>
      </c>
      <c r="G2651" s="223">
        <v>1.2644295E-3</v>
      </c>
      <c r="H2651" s="223">
        <v>5.8807458000000002E-4</v>
      </c>
      <c r="I2651" s="223">
        <v>8.5992763E-3</v>
      </c>
      <c r="J2651" s="223">
        <v>3.9704095E-3</v>
      </c>
      <c r="K2651" s="223">
        <v>3.4177522999999999E-5</v>
      </c>
      <c r="L2651" s="223">
        <v>1.7800883000000001E-3</v>
      </c>
      <c r="M2651" s="223">
        <v>0.11940317</v>
      </c>
      <c r="N2651" s="223">
        <v>-5.2007999999999999E-2</v>
      </c>
      <c r="O2651" s="223">
        <v>2.83</v>
      </c>
      <c r="P2651" s="227">
        <f t="shared" si="515"/>
        <v>0.98264133333333326</v>
      </c>
      <c r="Q2651" s="238">
        <v>16.780904</v>
      </c>
      <c r="R2651" s="117">
        <v>13.443353</v>
      </c>
      <c r="S2651" s="117">
        <v>2.8625468999999999</v>
      </c>
      <c r="T2651" s="117">
        <v>1.3372285E-5</v>
      </c>
      <c r="U2651" s="117">
        <v>9.6780869000000005E-2</v>
      </c>
      <c r="V2651" s="117">
        <v>5.3645145999999998E-2</v>
      </c>
      <c r="W2651" s="117">
        <v>0.32456442000000002</v>
      </c>
      <c r="X2651" s="257">
        <f t="shared" si="516"/>
        <v>0.10221396171162089</v>
      </c>
      <c r="Y2651" s="257">
        <f t="shared" si="517"/>
        <v>4.9154189566199998E-2</v>
      </c>
      <c r="Z2651" s="257">
        <f t="shared" si="518"/>
        <v>1.9430432930120905E-2</v>
      </c>
      <c r="AA2651" s="257">
        <f t="shared" si="519"/>
        <v>3.3629339215299994E-2</v>
      </c>
      <c r="AB2651" s="257">
        <v>2.7237937E-2</v>
      </c>
      <c r="AC2651" s="257">
        <v>5.2816497999999998E-6</v>
      </c>
      <c r="AD2651" s="257">
        <v>1.2969577999999999E-3</v>
      </c>
      <c r="AE2651" s="257">
        <v>7.8596854000000007E-6</v>
      </c>
      <c r="AF2651" s="257">
        <v>2.0514648E-2</v>
      </c>
      <c r="AG2651" s="257">
        <v>9.1505430999999998E-5</v>
      </c>
      <c r="AH2651" s="257">
        <v>1.7827598E-2</v>
      </c>
      <c r="AI2651" s="257">
        <v>1.6522716000000001E-4</v>
      </c>
      <c r="AJ2651" s="257">
        <v>9.4452893000000006E-6</v>
      </c>
      <c r="AK2651" s="257">
        <v>2.8622744999999999E-5</v>
      </c>
      <c r="AL2651" s="257">
        <v>1.1528321E-6</v>
      </c>
      <c r="AM2651" s="257">
        <v>6.3237208999999996E-9</v>
      </c>
      <c r="AN2651" s="257">
        <v>1.2831408000000001E-4</v>
      </c>
      <c r="AO2651" s="257">
        <v>1.593213E-4</v>
      </c>
      <c r="AP2651" s="257">
        <v>1.1107452000000001E-3</v>
      </c>
      <c r="AQ2651" s="257">
        <v>5.4512152999999996E-6</v>
      </c>
      <c r="AR2651" s="257">
        <v>3.3623887999999998E-2</v>
      </c>
      <c r="AT2651" s="193"/>
      <c r="AU2651" s="193"/>
      <c r="AV2651" s="193"/>
      <c r="AW2651" s="193"/>
      <c r="AX2651" s="193"/>
      <c r="AY2651" s="193"/>
      <c r="AZ2651" s="193"/>
      <c r="BA2651" s="193"/>
      <c r="BB2651" s="193"/>
      <c r="BC2651" s="193"/>
      <c r="BD2651" s="193"/>
      <c r="BE2651" s="315"/>
      <c r="BF2651" s="315"/>
      <c r="BG2651" s="315"/>
      <c r="BH2651" s="315"/>
      <c r="BI2651" s="315"/>
      <c r="BJ2651" s="315"/>
      <c r="BK2651" s="315"/>
    </row>
    <row r="2652" spans="1:63" x14ac:dyDescent="0.25">
      <c r="A2652" s="3"/>
      <c r="B2652" s="3" t="s">
        <v>5770</v>
      </c>
      <c r="C2652" s="48" t="s">
        <v>2294</v>
      </c>
      <c r="D2652" s="223">
        <v>14.459626</v>
      </c>
      <c r="E2652" s="223">
        <v>0.13265658</v>
      </c>
      <c r="F2652" s="223">
        <v>0.10333798</v>
      </c>
      <c r="G2652" s="223">
        <v>1.2644295E-3</v>
      </c>
      <c r="H2652" s="223">
        <v>5.8807458000000002E-4</v>
      </c>
      <c r="I2652" s="223">
        <v>8.5992763E-3</v>
      </c>
      <c r="J2652" s="223">
        <v>3.9704095E-3</v>
      </c>
      <c r="K2652" s="223">
        <v>3.4177522999999999E-5</v>
      </c>
      <c r="L2652" s="223">
        <v>1.7800883000000001E-3</v>
      </c>
      <c r="M2652" s="223">
        <v>0.11940317</v>
      </c>
      <c r="N2652" s="223">
        <v>-5.2007999999999999E-2</v>
      </c>
      <c r="O2652" s="223">
        <v>14.14</v>
      </c>
      <c r="P2652" s="227">
        <f t="shared" si="515"/>
        <v>0.98264133333333326</v>
      </c>
      <c r="Q2652" s="238">
        <v>16.780904</v>
      </c>
      <c r="R2652" s="117">
        <v>13.443353</v>
      </c>
      <c r="S2652" s="117">
        <v>2.8625468999999999</v>
      </c>
      <c r="T2652" s="117">
        <v>1.3372285E-5</v>
      </c>
      <c r="U2652" s="117">
        <v>9.6780869000000005E-2</v>
      </c>
      <c r="V2652" s="117">
        <v>5.3645145999999998E-2</v>
      </c>
      <c r="W2652" s="117">
        <v>0.32456442000000002</v>
      </c>
      <c r="X2652" s="257">
        <f t="shared" si="516"/>
        <v>0.10221396171162089</v>
      </c>
      <c r="Y2652" s="257">
        <f t="shared" si="517"/>
        <v>4.9154189566199998E-2</v>
      </c>
      <c r="Z2652" s="257">
        <f t="shared" si="518"/>
        <v>1.9430432930120905E-2</v>
      </c>
      <c r="AA2652" s="257">
        <f t="shared" si="519"/>
        <v>3.3629339215299994E-2</v>
      </c>
      <c r="AB2652" s="257">
        <v>2.7237937E-2</v>
      </c>
      <c r="AC2652" s="257">
        <v>5.2816497999999998E-6</v>
      </c>
      <c r="AD2652" s="257">
        <v>1.2969577999999999E-3</v>
      </c>
      <c r="AE2652" s="257">
        <v>7.8596854000000007E-6</v>
      </c>
      <c r="AF2652" s="257">
        <v>2.0514648E-2</v>
      </c>
      <c r="AG2652" s="257">
        <v>9.1505430999999998E-5</v>
      </c>
      <c r="AH2652" s="257">
        <v>1.7827598E-2</v>
      </c>
      <c r="AI2652" s="257">
        <v>1.6522716000000001E-4</v>
      </c>
      <c r="AJ2652" s="257">
        <v>9.4452893000000006E-6</v>
      </c>
      <c r="AK2652" s="257">
        <v>2.8622744999999999E-5</v>
      </c>
      <c r="AL2652" s="257">
        <v>1.1528321E-6</v>
      </c>
      <c r="AM2652" s="257">
        <v>6.3237208999999996E-9</v>
      </c>
      <c r="AN2652" s="257">
        <v>1.2831408000000001E-4</v>
      </c>
      <c r="AO2652" s="257">
        <v>1.593213E-4</v>
      </c>
      <c r="AP2652" s="257">
        <v>1.1107452000000001E-3</v>
      </c>
      <c r="AQ2652" s="257">
        <v>5.4512152999999996E-6</v>
      </c>
      <c r="AR2652" s="257">
        <v>3.3623887999999998E-2</v>
      </c>
      <c r="AT2652" s="193"/>
      <c r="AU2652" s="193"/>
      <c r="AV2652" s="193"/>
      <c r="AW2652" s="193"/>
      <c r="AX2652" s="193"/>
      <c r="AY2652" s="193"/>
      <c r="AZ2652" s="193"/>
      <c r="BA2652" s="193"/>
      <c r="BB2652" s="193"/>
      <c r="BC2652" s="193"/>
      <c r="BD2652" s="193"/>
      <c r="BE2652" s="315"/>
      <c r="BF2652" s="315"/>
      <c r="BG2652" s="315"/>
      <c r="BH2652" s="315"/>
      <c r="BI2652" s="315"/>
      <c r="BJ2652" s="315"/>
      <c r="BK2652" s="315"/>
    </row>
    <row r="2653" spans="1:63" x14ac:dyDescent="0.25">
      <c r="A2653" s="3"/>
      <c r="B2653" s="3" t="s">
        <v>5770</v>
      </c>
      <c r="C2653" s="48" t="s">
        <v>2295</v>
      </c>
      <c r="D2653" s="223">
        <v>3.1806796999999998E-2</v>
      </c>
      <c r="E2653" s="223">
        <v>4.9114745000000001E-2</v>
      </c>
      <c r="F2653" s="223">
        <v>1.3606401000000001E-2</v>
      </c>
      <c r="G2653" s="223">
        <v>7.5467207000000001E-5</v>
      </c>
      <c r="H2653" s="223">
        <v>1.1459481E-4</v>
      </c>
      <c r="I2653" s="223">
        <v>2.2919244E-3</v>
      </c>
      <c r="J2653" s="223">
        <v>1.2668484E-3</v>
      </c>
      <c r="K2653" s="223">
        <v>8.6310827999999997E-6</v>
      </c>
      <c r="L2653" s="223">
        <v>5.0701827000000004E-4</v>
      </c>
      <c r="M2653" s="223">
        <v>1.6829166999999999E-2</v>
      </c>
      <c r="N2653" s="223">
        <v>-5.2007999999999999E-2</v>
      </c>
      <c r="O2653" s="223">
        <v>0</v>
      </c>
      <c r="P2653" s="227">
        <f t="shared" si="515"/>
        <v>0.3638129259259259</v>
      </c>
      <c r="Q2653" s="238">
        <v>7.1447963000000003</v>
      </c>
      <c r="R2653" s="117">
        <v>4.6196377999999996</v>
      </c>
      <c r="S2653" s="117">
        <v>2.1673355000000001</v>
      </c>
      <c r="T2653" s="117">
        <v>2.7758607000000001E-6</v>
      </c>
      <c r="U2653" s="117">
        <v>7.2461291999999997E-2</v>
      </c>
      <c r="V2653" s="117">
        <v>4.0674400999999999E-2</v>
      </c>
      <c r="W2653" s="117">
        <v>0.24468456999999999</v>
      </c>
      <c r="X2653" s="257">
        <f t="shared" si="516"/>
        <v>3.1812445206018461E-2</v>
      </c>
      <c r="Y2653" s="257">
        <f t="shared" si="517"/>
        <v>1.3274922158999999E-2</v>
      </c>
      <c r="Z2653" s="257">
        <f t="shared" si="518"/>
        <v>6.9716065613184587E-3</v>
      </c>
      <c r="AA2653" s="257">
        <f t="shared" si="519"/>
        <v>1.15659164857E-2</v>
      </c>
      <c r="AB2653" s="257">
        <v>1.0084368E-2</v>
      </c>
      <c r="AC2653" s="257">
        <v>1.3962756000000001E-6</v>
      </c>
      <c r="AD2653" s="257">
        <v>2.6444130000000002E-4</v>
      </c>
      <c r="AE2653" s="257">
        <v>1.0731163999999999E-6</v>
      </c>
      <c r="AF2653" s="257">
        <v>2.8543619E-3</v>
      </c>
      <c r="AG2653" s="257">
        <v>6.9281567000000001E-5</v>
      </c>
      <c r="AH2653" s="257">
        <v>6.6002695000000004E-3</v>
      </c>
      <c r="AI2653" s="257">
        <v>2.145737E-5</v>
      </c>
      <c r="AJ2653" s="257">
        <v>3.7062665E-7</v>
      </c>
      <c r="AK2653" s="257">
        <v>1.0119754E-5</v>
      </c>
      <c r="AL2653" s="257">
        <v>2.0255344999999999E-7</v>
      </c>
      <c r="AM2653" s="257">
        <v>8.5221846000000005E-10</v>
      </c>
      <c r="AN2653" s="257">
        <v>9.0319766000000002E-5</v>
      </c>
      <c r="AO2653" s="257">
        <v>4.5686958999999999E-5</v>
      </c>
      <c r="AP2653" s="257">
        <v>2.0317918000000001E-4</v>
      </c>
      <c r="AQ2653" s="257">
        <v>1.7434856999999999E-6</v>
      </c>
      <c r="AR2653" s="257">
        <v>1.1564173000000001E-2</v>
      </c>
      <c r="AT2653" s="193"/>
      <c r="AU2653" s="193"/>
      <c r="AV2653" s="193"/>
      <c r="AW2653" s="193"/>
      <c r="AX2653" s="193"/>
      <c r="AY2653" s="193"/>
      <c r="AZ2653" s="193"/>
      <c r="BA2653" s="193"/>
      <c r="BB2653" s="193"/>
      <c r="BC2653" s="193"/>
      <c r="BD2653" s="193"/>
      <c r="BE2653" s="315"/>
      <c r="BF2653" s="315"/>
      <c r="BG2653" s="315"/>
      <c r="BH2653" s="315"/>
      <c r="BI2653" s="315"/>
      <c r="BJ2653" s="315"/>
      <c r="BK2653" s="315"/>
    </row>
    <row r="2654" spans="1:63" x14ac:dyDescent="0.25">
      <c r="A2654" s="3"/>
      <c r="B2654" s="3" t="s">
        <v>5770</v>
      </c>
      <c r="C2654" s="48" t="s">
        <v>2296</v>
      </c>
      <c r="D2654" s="223">
        <v>0.14098969</v>
      </c>
      <c r="E2654" s="223">
        <v>8.0182544999999994E-2</v>
      </c>
      <c r="F2654" s="223">
        <v>4.9358549000000002E-2</v>
      </c>
      <c r="G2654" s="223">
        <v>5.5309026000000005E-4</v>
      </c>
      <c r="H2654" s="223">
        <v>2.9352749000000002E-4</v>
      </c>
      <c r="I2654" s="223">
        <v>4.7426997000000002E-3</v>
      </c>
      <c r="J2654" s="223">
        <v>2.1157435E-3</v>
      </c>
      <c r="K2654" s="223">
        <v>1.8798068000000001E-5</v>
      </c>
      <c r="L2654" s="223">
        <v>1.0159222999999999E-3</v>
      </c>
      <c r="M2654" s="223">
        <v>5.4716811999999997E-2</v>
      </c>
      <c r="N2654" s="223">
        <v>-5.2007999999999999E-2</v>
      </c>
      <c r="O2654" s="223">
        <v>0</v>
      </c>
      <c r="P2654" s="227">
        <f t="shared" si="515"/>
        <v>0.59394477777777765</v>
      </c>
      <c r="Q2654" s="238">
        <v>10.756187000000001</v>
      </c>
      <c r="R2654" s="117">
        <v>7.9022021000000002</v>
      </c>
      <c r="S2654" s="117">
        <v>2.4487853999999998</v>
      </c>
      <c r="T2654" s="117">
        <v>6.7547524000000002E-6</v>
      </c>
      <c r="U2654" s="117">
        <v>8.2299562000000007E-2</v>
      </c>
      <c r="V2654" s="117">
        <v>4.5937836000000003E-2</v>
      </c>
      <c r="W2654" s="117">
        <v>0.27695499000000001</v>
      </c>
      <c r="X2654" s="257">
        <f t="shared" si="516"/>
        <v>5.8468008447910211E-2</v>
      </c>
      <c r="Y2654" s="257">
        <f t="shared" si="517"/>
        <v>2.7074169579900009E-2</v>
      </c>
      <c r="Z2654" s="257">
        <f t="shared" si="518"/>
        <v>1.16197149157102E-2</v>
      </c>
      <c r="AA2654" s="257">
        <f t="shared" si="519"/>
        <v>1.97741239523E-2</v>
      </c>
      <c r="AB2654" s="257">
        <v>1.6463483000000001E-2</v>
      </c>
      <c r="AC2654" s="257">
        <v>2.8033596000000001E-6</v>
      </c>
      <c r="AD2654" s="257">
        <v>6.7897331999999995E-4</v>
      </c>
      <c r="AE2654" s="257">
        <v>3.7012792999999999E-6</v>
      </c>
      <c r="AF2654" s="257">
        <v>9.8469304000000004E-3</v>
      </c>
      <c r="AG2654" s="257">
        <v>7.8278220999999996E-5</v>
      </c>
      <c r="AH2654" s="257">
        <v>1.0775524999999999E-2</v>
      </c>
      <c r="AI2654" s="257">
        <v>7.8913436999999997E-5</v>
      </c>
      <c r="AJ2654" s="257">
        <v>4.0489142000000002E-6</v>
      </c>
      <c r="AK2654" s="257">
        <v>1.6653974999999998E-5</v>
      </c>
      <c r="AL2654" s="257">
        <v>5.8145472999999996E-7</v>
      </c>
      <c r="AM2654" s="257">
        <v>3.0447802E-9</v>
      </c>
      <c r="AN2654" s="257">
        <v>1.0559784E-4</v>
      </c>
      <c r="AO2654" s="257">
        <v>9.0768310000000004E-5</v>
      </c>
      <c r="AP2654" s="257">
        <v>5.4762294000000003E-4</v>
      </c>
      <c r="AQ2654" s="257">
        <v>3.2279523E-6</v>
      </c>
      <c r="AR2654" s="257">
        <v>1.9770896E-2</v>
      </c>
      <c r="AT2654" s="193"/>
      <c r="AU2654" s="193"/>
      <c r="AV2654" s="193"/>
      <c r="AW2654" s="193"/>
      <c r="AX2654" s="193"/>
      <c r="AY2654" s="193"/>
      <c r="AZ2654" s="193"/>
      <c r="BA2654" s="193"/>
      <c r="BB2654" s="193"/>
      <c r="BC2654" s="193"/>
      <c r="BD2654" s="193"/>
      <c r="BE2654" s="315"/>
      <c r="BF2654" s="315"/>
      <c r="BG2654" s="315"/>
      <c r="BH2654" s="315"/>
      <c r="BI2654" s="315"/>
      <c r="BJ2654" s="315"/>
      <c r="BK2654" s="315"/>
    </row>
    <row r="2655" spans="1:63" x14ac:dyDescent="0.25">
      <c r="A2655" s="3"/>
      <c r="B2655" s="3" t="s">
        <v>5770</v>
      </c>
      <c r="C2655" s="48" t="s">
        <v>2297</v>
      </c>
      <c r="D2655" s="223">
        <v>0.70098969</v>
      </c>
      <c r="E2655" s="223">
        <v>8.0182544999999994E-2</v>
      </c>
      <c r="F2655" s="223">
        <v>4.9358549000000002E-2</v>
      </c>
      <c r="G2655" s="223">
        <v>5.5309026000000005E-4</v>
      </c>
      <c r="H2655" s="223">
        <v>2.9352749000000002E-4</v>
      </c>
      <c r="I2655" s="223">
        <v>4.7426997000000002E-3</v>
      </c>
      <c r="J2655" s="223">
        <v>2.1157435E-3</v>
      </c>
      <c r="K2655" s="223">
        <v>1.8798068000000001E-5</v>
      </c>
      <c r="L2655" s="223">
        <v>1.0159222999999999E-3</v>
      </c>
      <c r="M2655" s="223">
        <v>5.4716811999999997E-2</v>
      </c>
      <c r="N2655" s="223">
        <v>-5.2007999999999999E-2</v>
      </c>
      <c r="O2655" s="223">
        <v>0.56000000000000005</v>
      </c>
      <c r="P2655" s="227">
        <f t="shared" si="515"/>
        <v>0.59394477777777765</v>
      </c>
      <c r="Q2655" s="238">
        <v>10.756187000000001</v>
      </c>
      <c r="R2655" s="117">
        <v>7.9022021000000002</v>
      </c>
      <c r="S2655" s="117">
        <v>2.4487853999999998</v>
      </c>
      <c r="T2655" s="117">
        <v>6.7547524000000002E-6</v>
      </c>
      <c r="U2655" s="117">
        <v>8.2299562000000007E-2</v>
      </c>
      <c r="V2655" s="117">
        <v>4.5937836000000003E-2</v>
      </c>
      <c r="W2655" s="117">
        <v>0.27695499000000001</v>
      </c>
      <c r="X2655" s="257">
        <f t="shared" si="516"/>
        <v>5.8468008447910211E-2</v>
      </c>
      <c r="Y2655" s="257">
        <f t="shared" si="517"/>
        <v>2.7074169579900009E-2</v>
      </c>
      <c r="Z2655" s="257">
        <f t="shared" si="518"/>
        <v>1.16197149157102E-2</v>
      </c>
      <c r="AA2655" s="257">
        <f t="shared" si="519"/>
        <v>1.97741239523E-2</v>
      </c>
      <c r="AB2655" s="257">
        <v>1.6463483000000001E-2</v>
      </c>
      <c r="AC2655" s="257">
        <v>2.8033596000000001E-6</v>
      </c>
      <c r="AD2655" s="257">
        <v>6.7897331999999995E-4</v>
      </c>
      <c r="AE2655" s="257">
        <v>3.7012792999999999E-6</v>
      </c>
      <c r="AF2655" s="257">
        <v>9.8469304000000004E-3</v>
      </c>
      <c r="AG2655" s="257">
        <v>7.8278220999999996E-5</v>
      </c>
      <c r="AH2655" s="257">
        <v>1.0775524999999999E-2</v>
      </c>
      <c r="AI2655" s="257">
        <v>7.8913436999999997E-5</v>
      </c>
      <c r="AJ2655" s="257">
        <v>4.0489142000000002E-6</v>
      </c>
      <c r="AK2655" s="257">
        <v>1.6653974999999998E-5</v>
      </c>
      <c r="AL2655" s="257">
        <v>5.8145472999999996E-7</v>
      </c>
      <c r="AM2655" s="257">
        <v>3.0447802E-9</v>
      </c>
      <c r="AN2655" s="257">
        <v>1.0559784E-4</v>
      </c>
      <c r="AO2655" s="257">
        <v>9.0768310000000004E-5</v>
      </c>
      <c r="AP2655" s="257">
        <v>5.4762294000000003E-4</v>
      </c>
      <c r="AQ2655" s="257">
        <v>3.2279523E-6</v>
      </c>
      <c r="AR2655" s="257">
        <v>1.9770896E-2</v>
      </c>
      <c r="AT2655" s="193"/>
      <c r="AU2655" s="193"/>
      <c r="AV2655" s="193"/>
      <c r="AW2655" s="193"/>
      <c r="AX2655" s="193"/>
      <c r="AY2655" s="193"/>
      <c r="AZ2655" s="193"/>
      <c r="BA2655" s="193"/>
      <c r="BB2655" s="193"/>
      <c r="BC2655" s="193"/>
      <c r="BD2655" s="193"/>
      <c r="BE2655" s="315"/>
      <c r="BF2655" s="315"/>
      <c r="BG2655" s="315"/>
      <c r="BH2655" s="315"/>
      <c r="BI2655" s="315"/>
      <c r="BJ2655" s="315"/>
      <c r="BK2655" s="315"/>
    </row>
    <row r="2656" spans="1:63" x14ac:dyDescent="0.25">
      <c r="A2656" s="3"/>
      <c r="B2656" s="3" t="s">
        <v>5770</v>
      </c>
      <c r="C2656" s="48" t="s">
        <v>2298</v>
      </c>
      <c r="D2656" s="223">
        <v>2.9409896999999998</v>
      </c>
      <c r="E2656" s="223">
        <v>8.0182544999999994E-2</v>
      </c>
      <c r="F2656" s="223">
        <v>4.9358549000000002E-2</v>
      </c>
      <c r="G2656" s="223">
        <v>5.5309026000000005E-4</v>
      </c>
      <c r="H2656" s="223">
        <v>2.9352749000000002E-4</v>
      </c>
      <c r="I2656" s="223">
        <v>4.7426997000000002E-3</v>
      </c>
      <c r="J2656" s="223">
        <v>2.1157435E-3</v>
      </c>
      <c r="K2656" s="223">
        <v>1.8798068000000001E-5</v>
      </c>
      <c r="L2656" s="223">
        <v>1.0159222999999999E-3</v>
      </c>
      <c r="M2656" s="223">
        <v>5.4716811999999997E-2</v>
      </c>
      <c r="N2656" s="223">
        <v>-5.2007999999999999E-2</v>
      </c>
      <c r="O2656" s="223">
        <v>2.8</v>
      </c>
      <c r="P2656" s="227">
        <f t="shared" si="515"/>
        <v>0.59394477777777765</v>
      </c>
      <c r="Q2656" s="238">
        <v>10.756187000000001</v>
      </c>
      <c r="R2656" s="117">
        <v>7.9022021000000002</v>
      </c>
      <c r="S2656" s="117">
        <v>2.4487853999999998</v>
      </c>
      <c r="T2656" s="117">
        <v>6.7547524000000002E-6</v>
      </c>
      <c r="U2656" s="117">
        <v>8.2299562000000007E-2</v>
      </c>
      <c r="V2656" s="117">
        <v>4.5937836000000003E-2</v>
      </c>
      <c r="W2656" s="117">
        <v>0.27695499000000001</v>
      </c>
      <c r="X2656" s="257">
        <f t="shared" si="516"/>
        <v>5.8468008447910211E-2</v>
      </c>
      <c r="Y2656" s="257">
        <f t="shared" si="517"/>
        <v>2.7074169579900009E-2</v>
      </c>
      <c r="Z2656" s="257">
        <f t="shared" si="518"/>
        <v>1.16197149157102E-2</v>
      </c>
      <c r="AA2656" s="257">
        <f t="shared" si="519"/>
        <v>1.97741239523E-2</v>
      </c>
      <c r="AB2656" s="257">
        <v>1.6463483000000001E-2</v>
      </c>
      <c r="AC2656" s="257">
        <v>2.8033596000000001E-6</v>
      </c>
      <c r="AD2656" s="257">
        <v>6.7897331999999995E-4</v>
      </c>
      <c r="AE2656" s="257">
        <v>3.7012792999999999E-6</v>
      </c>
      <c r="AF2656" s="257">
        <v>9.8469304000000004E-3</v>
      </c>
      <c r="AG2656" s="257">
        <v>7.8278220999999996E-5</v>
      </c>
      <c r="AH2656" s="257">
        <v>1.0775524999999999E-2</v>
      </c>
      <c r="AI2656" s="257">
        <v>7.8913436999999997E-5</v>
      </c>
      <c r="AJ2656" s="257">
        <v>4.0489142000000002E-6</v>
      </c>
      <c r="AK2656" s="257">
        <v>1.6653974999999998E-5</v>
      </c>
      <c r="AL2656" s="257">
        <v>5.8145472999999996E-7</v>
      </c>
      <c r="AM2656" s="257">
        <v>3.0447802E-9</v>
      </c>
      <c r="AN2656" s="257">
        <v>1.0559784E-4</v>
      </c>
      <c r="AO2656" s="257">
        <v>9.0768310000000004E-5</v>
      </c>
      <c r="AP2656" s="257">
        <v>5.4762294000000003E-4</v>
      </c>
      <c r="AQ2656" s="257">
        <v>3.2279523E-6</v>
      </c>
      <c r="AR2656" s="257">
        <v>1.9770896E-2</v>
      </c>
      <c r="AT2656" s="193"/>
      <c r="AU2656" s="193"/>
      <c r="AV2656" s="193"/>
      <c r="AW2656" s="193"/>
      <c r="AX2656" s="193"/>
      <c r="AY2656" s="193"/>
      <c r="AZ2656" s="193"/>
      <c r="BA2656" s="193"/>
      <c r="BB2656" s="193"/>
      <c r="BC2656" s="193"/>
      <c r="BD2656" s="193"/>
      <c r="BE2656" s="315"/>
      <c r="BF2656" s="315"/>
      <c r="BG2656" s="315"/>
      <c r="BH2656" s="315"/>
      <c r="BI2656" s="315"/>
      <c r="BJ2656" s="315"/>
      <c r="BK2656" s="315"/>
    </row>
    <row r="2657" spans="1:63" x14ac:dyDescent="0.25">
      <c r="A2657" s="3"/>
      <c r="B2657" s="3" t="s">
        <v>5770</v>
      </c>
      <c r="C2657" s="48" t="s">
        <v>2299</v>
      </c>
      <c r="D2657" s="223">
        <v>4.7033266999999997E-2</v>
      </c>
      <c r="E2657" s="223">
        <v>5.1915851999999998E-2</v>
      </c>
      <c r="F2657" s="223">
        <v>2.2800652000000001E-2</v>
      </c>
      <c r="G2657" s="223">
        <v>2.0741744999999999E-4</v>
      </c>
      <c r="H2657" s="223">
        <v>1.3787886E-4</v>
      </c>
      <c r="I2657" s="223">
        <v>2.7764763E-3</v>
      </c>
      <c r="J2657" s="223">
        <v>9.5114308E-4</v>
      </c>
      <c r="K2657" s="223">
        <v>1.1218566999999999E-5</v>
      </c>
      <c r="L2657" s="223">
        <v>6.4179560999999997E-4</v>
      </c>
      <c r="M2657" s="223">
        <v>1.9598833E-2</v>
      </c>
      <c r="N2657" s="223">
        <v>-5.2007999999999999E-2</v>
      </c>
      <c r="O2657" s="223">
        <v>0</v>
      </c>
      <c r="P2657" s="227">
        <f t="shared" si="515"/>
        <v>0.38456186666666664</v>
      </c>
      <c r="Q2657" s="238">
        <v>7.5402847</v>
      </c>
      <c r="R2657" s="117">
        <v>4.9185375999999996</v>
      </c>
      <c r="S2657" s="117">
        <v>2.2501329000000001</v>
      </c>
      <c r="T2657" s="117">
        <v>3.2304867999999998E-6</v>
      </c>
      <c r="U2657" s="117">
        <v>7.5338756000000007E-2</v>
      </c>
      <c r="V2657" s="117">
        <v>4.2251235999999998E-2</v>
      </c>
      <c r="W2657" s="117">
        <v>0.25402093999999997</v>
      </c>
      <c r="X2657" s="257">
        <f t="shared" si="516"/>
        <v>3.5404709537523803E-2</v>
      </c>
      <c r="Y2657" s="257">
        <f t="shared" si="517"/>
        <v>1.5662752779000002E-2</v>
      </c>
      <c r="Z2657" s="257">
        <f t="shared" si="518"/>
        <v>7.4279777239237999E-3</v>
      </c>
      <c r="AA2657" s="257">
        <f t="shared" si="519"/>
        <v>1.2313979034600001E-2</v>
      </c>
      <c r="AB2657" s="257">
        <v>1.0659495E-2</v>
      </c>
      <c r="AC2657" s="257">
        <v>1.4283552000000001E-6</v>
      </c>
      <c r="AD2657" s="257">
        <v>3.7839440000000002E-4</v>
      </c>
      <c r="AE2657" s="257">
        <v>1.5715938000000001E-6</v>
      </c>
      <c r="AF2657" s="257">
        <v>4.5499362999999998E-3</v>
      </c>
      <c r="AG2657" s="257">
        <v>7.192713E-5</v>
      </c>
      <c r="AH2657" s="257">
        <v>6.9767177999999997E-3</v>
      </c>
      <c r="AI2657" s="257">
        <v>3.6638370000000003E-5</v>
      </c>
      <c r="AJ2657" s="257">
        <v>1.4630571E-6</v>
      </c>
      <c r="AK2657" s="257">
        <v>9.8399399999999998E-6</v>
      </c>
      <c r="AL2657" s="257">
        <v>3.0064344999999999E-7</v>
      </c>
      <c r="AM2657" s="257">
        <v>1.4453737999999999E-9</v>
      </c>
      <c r="AN2657" s="257">
        <v>9.4575850999999996E-5</v>
      </c>
      <c r="AO2657" s="257">
        <v>5.6825457000000002E-5</v>
      </c>
      <c r="AP2657" s="257">
        <v>2.5161516000000002E-4</v>
      </c>
      <c r="AQ2657" s="257">
        <v>2.1420346000000001E-6</v>
      </c>
      <c r="AR2657" s="257">
        <v>1.2311837000000001E-2</v>
      </c>
      <c r="AT2657" s="193"/>
      <c r="AU2657" s="193"/>
      <c r="AV2657" s="193"/>
      <c r="AW2657" s="193"/>
      <c r="AX2657" s="193"/>
      <c r="AY2657" s="193"/>
      <c r="AZ2657" s="193"/>
      <c r="BA2657" s="193"/>
      <c r="BB2657" s="193"/>
      <c r="BC2657" s="193"/>
      <c r="BD2657" s="193"/>
      <c r="BE2657" s="315"/>
      <c r="BF2657" s="315"/>
      <c r="BG2657" s="315"/>
      <c r="BH2657" s="315"/>
      <c r="BI2657" s="315"/>
      <c r="BJ2657" s="315"/>
      <c r="BK2657" s="315"/>
    </row>
    <row r="2658" spans="1:63" x14ac:dyDescent="0.25">
      <c r="A2658" s="3"/>
      <c r="B2658" s="3" t="s">
        <v>5770</v>
      </c>
      <c r="C2658" s="48" t="s">
        <v>2300</v>
      </c>
      <c r="D2658" s="223">
        <v>9.4971828999999994E-2</v>
      </c>
      <c r="E2658" s="223">
        <v>6.6409469999999998E-2</v>
      </c>
      <c r="F2658" s="223">
        <v>3.6155002999999998E-2</v>
      </c>
      <c r="G2658" s="223">
        <v>3.8074300000000001E-4</v>
      </c>
      <c r="H2658" s="223">
        <v>2.1737188000000001E-4</v>
      </c>
      <c r="I2658" s="223">
        <v>3.7730340000000002E-3</v>
      </c>
      <c r="J2658" s="223">
        <v>1.5655699E-3</v>
      </c>
      <c r="K2658" s="223">
        <v>1.5031301000000001E-5</v>
      </c>
      <c r="L2658" s="223">
        <v>8.2971045000000004E-4</v>
      </c>
      <c r="M2658" s="223">
        <v>3.7633896E-2</v>
      </c>
      <c r="N2658" s="223">
        <v>-5.2007999999999999E-2</v>
      </c>
      <c r="O2658" s="223">
        <v>0</v>
      </c>
      <c r="P2658" s="227">
        <f t="shared" si="515"/>
        <v>0.49192199999999997</v>
      </c>
      <c r="Q2658" s="238">
        <v>9.1861446000000004</v>
      </c>
      <c r="R2658" s="117">
        <v>6.4482683999999999</v>
      </c>
      <c r="S2658" s="117">
        <v>2.3494609</v>
      </c>
      <c r="T2658" s="117">
        <v>5.0333130000000003E-6</v>
      </c>
      <c r="U2658" s="117">
        <v>7.8820172999999993E-2</v>
      </c>
      <c r="V2658" s="117">
        <v>4.4092953999999997E-2</v>
      </c>
      <c r="W2658" s="117">
        <v>0.26549708999999999</v>
      </c>
      <c r="X2658" s="257">
        <f t="shared" si="516"/>
        <v>4.7177922789556598E-2</v>
      </c>
      <c r="Y2658" s="257">
        <f t="shared" si="517"/>
        <v>2.1463512030000003E-2</v>
      </c>
      <c r="Z2658" s="257">
        <f t="shared" si="518"/>
        <v>9.5756285893565992E-3</v>
      </c>
      <c r="AA2658" s="257">
        <f t="shared" si="519"/>
        <v>1.6138782170200001E-2</v>
      </c>
      <c r="AB2658" s="257">
        <v>1.3635464999999999E-2</v>
      </c>
      <c r="AC2658" s="257">
        <v>2.1375589000000001E-6</v>
      </c>
      <c r="AD2658" s="257">
        <v>5.2914062000000001E-4</v>
      </c>
      <c r="AE2658" s="257">
        <v>2.6520570999999998E-6</v>
      </c>
      <c r="AF2658" s="257">
        <v>7.2190140000000002E-3</v>
      </c>
      <c r="AG2658" s="257">
        <v>7.5102793999999999E-5</v>
      </c>
      <c r="AH2658" s="257">
        <v>8.9245386999999999E-3</v>
      </c>
      <c r="AI2658" s="257">
        <v>5.7874061000000002E-5</v>
      </c>
      <c r="AJ2658" s="257">
        <v>2.7554209999999999E-6</v>
      </c>
      <c r="AK2658" s="257">
        <v>1.3372094000000001E-5</v>
      </c>
      <c r="AL2658" s="257">
        <v>4.4181131999999998E-7</v>
      </c>
      <c r="AM2658" s="257">
        <v>2.2480366000000002E-9</v>
      </c>
      <c r="AN2658" s="257">
        <v>1.0010049E-4</v>
      </c>
      <c r="AO2658" s="257">
        <v>7.3917804000000003E-5</v>
      </c>
      <c r="AP2658" s="257">
        <v>4.0262596E-4</v>
      </c>
      <c r="AQ2658" s="257">
        <v>2.6871702000000002E-6</v>
      </c>
      <c r="AR2658" s="257">
        <v>1.6136095E-2</v>
      </c>
      <c r="AT2658" s="193"/>
      <c r="AU2658" s="193"/>
      <c r="AV2658" s="193"/>
      <c r="AW2658" s="193"/>
      <c r="AX2658" s="193"/>
      <c r="AY2658" s="193"/>
      <c r="AZ2658" s="193"/>
      <c r="BA2658" s="193"/>
      <c r="BB2658" s="193"/>
      <c r="BC2658" s="193"/>
      <c r="BD2658" s="193"/>
      <c r="BE2658" s="315"/>
      <c r="BF2658" s="315"/>
      <c r="BG2658" s="315"/>
      <c r="BH2658" s="315"/>
      <c r="BI2658" s="315"/>
      <c r="BJ2658" s="315"/>
      <c r="BK2658" s="315"/>
    </row>
    <row r="2659" spans="1:63" x14ac:dyDescent="0.25">
      <c r="A2659" s="3"/>
      <c r="B2659" s="3" t="s">
        <v>5770</v>
      </c>
      <c r="C2659" s="48" t="s">
        <v>2301</v>
      </c>
      <c r="D2659" s="223">
        <v>0.86497183</v>
      </c>
      <c r="E2659" s="223">
        <v>6.6409469999999998E-2</v>
      </c>
      <c r="F2659" s="223">
        <v>3.6155002999999998E-2</v>
      </c>
      <c r="G2659" s="223">
        <v>3.8074300000000001E-4</v>
      </c>
      <c r="H2659" s="223">
        <v>2.1737188000000001E-4</v>
      </c>
      <c r="I2659" s="223">
        <v>3.7730340000000002E-3</v>
      </c>
      <c r="J2659" s="223">
        <v>1.5655699E-3</v>
      </c>
      <c r="K2659" s="223">
        <v>1.5031301000000001E-5</v>
      </c>
      <c r="L2659" s="223">
        <v>8.2971045000000004E-4</v>
      </c>
      <c r="M2659" s="223">
        <v>3.7633896E-2</v>
      </c>
      <c r="N2659" s="223">
        <v>-5.2007999999999999E-2</v>
      </c>
      <c r="O2659" s="223">
        <v>0.77</v>
      </c>
      <c r="P2659" s="227">
        <f t="shared" si="515"/>
        <v>0.49192199999999997</v>
      </c>
      <c r="Q2659" s="238">
        <v>9.1861446000000004</v>
      </c>
      <c r="R2659" s="117">
        <v>6.4482683999999999</v>
      </c>
      <c r="S2659" s="117">
        <v>2.3494609</v>
      </c>
      <c r="T2659" s="117">
        <v>5.0333130000000003E-6</v>
      </c>
      <c r="U2659" s="117">
        <v>7.8820172999999993E-2</v>
      </c>
      <c r="V2659" s="117">
        <v>4.4092953999999997E-2</v>
      </c>
      <c r="W2659" s="117">
        <v>0.26549708999999999</v>
      </c>
      <c r="X2659" s="257">
        <f t="shared" si="516"/>
        <v>4.7177922789556598E-2</v>
      </c>
      <c r="Y2659" s="257">
        <f t="shared" si="517"/>
        <v>2.1463512030000003E-2</v>
      </c>
      <c r="Z2659" s="257">
        <f t="shared" si="518"/>
        <v>9.5756285893565992E-3</v>
      </c>
      <c r="AA2659" s="257">
        <f t="shared" si="519"/>
        <v>1.6138782170200001E-2</v>
      </c>
      <c r="AB2659" s="257">
        <v>1.3635464999999999E-2</v>
      </c>
      <c r="AC2659" s="257">
        <v>2.1375589000000001E-6</v>
      </c>
      <c r="AD2659" s="257">
        <v>5.2914062000000001E-4</v>
      </c>
      <c r="AE2659" s="257">
        <v>2.6520570999999998E-6</v>
      </c>
      <c r="AF2659" s="257">
        <v>7.2190140000000002E-3</v>
      </c>
      <c r="AG2659" s="257">
        <v>7.5102793999999999E-5</v>
      </c>
      <c r="AH2659" s="257">
        <v>8.9245386999999999E-3</v>
      </c>
      <c r="AI2659" s="257">
        <v>5.7874061000000002E-5</v>
      </c>
      <c r="AJ2659" s="257">
        <v>2.7554209999999999E-6</v>
      </c>
      <c r="AK2659" s="257">
        <v>1.3372094000000001E-5</v>
      </c>
      <c r="AL2659" s="257">
        <v>4.4181131999999998E-7</v>
      </c>
      <c r="AM2659" s="257">
        <v>2.2480366000000002E-9</v>
      </c>
      <c r="AN2659" s="257">
        <v>1.0010049E-4</v>
      </c>
      <c r="AO2659" s="257">
        <v>7.3917804000000003E-5</v>
      </c>
      <c r="AP2659" s="257">
        <v>4.0262596E-4</v>
      </c>
      <c r="AQ2659" s="257">
        <v>2.6871702000000002E-6</v>
      </c>
      <c r="AR2659" s="257">
        <v>1.6136095E-2</v>
      </c>
      <c r="AT2659" s="193"/>
      <c r="AU2659" s="193"/>
      <c r="AV2659" s="193"/>
      <c r="AW2659" s="193"/>
      <c r="AX2659" s="193"/>
      <c r="AY2659" s="193"/>
      <c r="AZ2659" s="193"/>
      <c r="BA2659" s="193"/>
      <c r="BB2659" s="193"/>
      <c r="BC2659" s="193"/>
      <c r="BD2659" s="193"/>
      <c r="BE2659" s="315"/>
      <c r="BF2659" s="315"/>
      <c r="BG2659" s="315"/>
      <c r="BH2659" s="315"/>
      <c r="BI2659" s="315"/>
      <c r="BJ2659" s="315"/>
      <c r="BK2659" s="315"/>
    </row>
    <row r="2660" spans="1:63" x14ac:dyDescent="0.25">
      <c r="A2660" s="3"/>
      <c r="B2660" s="3" t="s">
        <v>5770</v>
      </c>
      <c r="C2660" s="48" t="s">
        <v>2302</v>
      </c>
      <c r="D2660" s="223">
        <v>3.9349718</v>
      </c>
      <c r="E2660" s="223">
        <v>6.6409469999999998E-2</v>
      </c>
      <c r="F2660" s="223">
        <v>3.6155002999999998E-2</v>
      </c>
      <c r="G2660" s="223">
        <v>3.8074300000000001E-4</v>
      </c>
      <c r="H2660" s="223">
        <v>2.1737188000000001E-4</v>
      </c>
      <c r="I2660" s="223">
        <v>3.7730340000000002E-3</v>
      </c>
      <c r="J2660" s="223">
        <v>1.5655699E-3</v>
      </c>
      <c r="K2660" s="223">
        <v>1.5031301000000001E-5</v>
      </c>
      <c r="L2660" s="223">
        <v>8.2971045000000004E-4</v>
      </c>
      <c r="M2660" s="223">
        <v>3.7633896E-2</v>
      </c>
      <c r="N2660" s="223">
        <v>-5.2007999999999999E-2</v>
      </c>
      <c r="O2660" s="223">
        <v>3.84</v>
      </c>
      <c r="P2660" s="227">
        <f t="shared" si="515"/>
        <v>0.49192199999999997</v>
      </c>
      <c r="Q2660" s="238">
        <v>9.1861446000000004</v>
      </c>
      <c r="R2660" s="117">
        <v>6.4482683999999999</v>
      </c>
      <c r="S2660" s="117">
        <v>2.3494609</v>
      </c>
      <c r="T2660" s="117">
        <v>5.0333130000000003E-6</v>
      </c>
      <c r="U2660" s="117">
        <v>7.8820172999999993E-2</v>
      </c>
      <c r="V2660" s="117">
        <v>4.4092953999999997E-2</v>
      </c>
      <c r="W2660" s="117">
        <v>0.26549708999999999</v>
      </c>
      <c r="X2660" s="257">
        <f t="shared" si="516"/>
        <v>4.7177922789556598E-2</v>
      </c>
      <c r="Y2660" s="257">
        <f t="shared" si="517"/>
        <v>2.1463512030000003E-2</v>
      </c>
      <c r="Z2660" s="257">
        <f t="shared" si="518"/>
        <v>9.5756285893565992E-3</v>
      </c>
      <c r="AA2660" s="257">
        <f t="shared" si="519"/>
        <v>1.6138782170200001E-2</v>
      </c>
      <c r="AB2660" s="257">
        <v>1.3635464999999999E-2</v>
      </c>
      <c r="AC2660" s="257">
        <v>2.1375589000000001E-6</v>
      </c>
      <c r="AD2660" s="257">
        <v>5.2914062000000001E-4</v>
      </c>
      <c r="AE2660" s="257">
        <v>2.6520570999999998E-6</v>
      </c>
      <c r="AF2660" s="257">
        <v>7.2190140000000002E-3</v>
      </c>
      <c r="AG2660" s="257">
        <v>7.5102793999999999E-5</v>
      </c>
      <c r="AH2660" s="257">
        <v>8.9245386999999999E-3</v>
      </c>
      <c r="AI2660" s="257">
        <v>5.7874061000000002E-5</v>
      </c>
      <c r="AJ2660" s="257">
        <v>2.7554209999999999E-6</v>
      </c>
      <c r="AK2660" s="257">
        <v>1.3372094000000001E-5</v>
      </c>
      <c r="AL2660" s="257">
        <v>4.4181131999999998E-7</v>
      </c>
      <c r="AM2660" s="257">
        <v>2.2480366000000002E-9</v>
      </c>
      <c r="AN2660" s="257">
        <v>1.0010049E-4</v>
      </c>
      <c r="AO2660" s="257">
        <v>7.3917804000000003E-5</v>
      </c>
      <c r="AP2660" s="257">
        <v>4.0262596E-4</v>
      </c>
      <c r="AQ2660" s="257">
        <v>2.6871702000000002E-6</v>
      </c>
      <c r="AR2660" s="257">
        <v>1.6136095E-2</v>
      </c>
      <c r="AT2660" s="193"/>
      <c r="AU2660" s="193"/>
      <c r="AV2660" s="193"/>
      <c r="AW2660" s="193"/>
      <c r="AX2660" s="193"/>
      <c r="AY2660" s="193"/>
      <c r="AZ2660" s="193"/>
      <c r="BA2660" s="193"/>
      <c r="BB2660" s="193"/>
      <c r="BC2660" s="193"/>
      <c r="BD2660" s="193"/>
      <c r="BE2660" s="315"/>
      <c r="BF2660" s="315"/>
      <c r="BG2660" s="315"/>
      <c r="BH2660" s="315"/>
      <c r="BI2660" s="315"/>
      <c r="BJ2660" s="315"/>
      <c r="BK2660" s="315"/>
    </row>
    <row r="2661" spans="1:63" x14ac:dyDescent="0.25">
      <c r="A2661" s="3"/>
      <c r="B2661" s="3" t="s">
        <v>5770</v>
      </c>
      <c r="C2661" s="48" t="s">
        <v>2303</v>
      </c>
      <c r="D2661" s="223">
        <v>0.10196425000000001</v>
      </c>
      <c r="E2661" s="223">
        <v>6.8537662999999999E-2</v>
      </c>
      <c r="F2661" s="223">
        <v>3.8064091000000001E-2</v>
      </c>
      <c r="G2661" s="223">
        <v>4.0542208999999997E-4</v>
      </c>
      <c r="H2661" s="223">
        <v>2.2898229999999999E-4</v>
      </c>
      <c r="I2661" s="223">
        <v>3.9170775000000003E-3</v>
      </c>
      <c r="J2661" s="223">
        <v>1.6591945000000001E-3</v>
      </c>
      <c r="K2661" s="223">
        <v>1.5576649E-5</v>
      </c>
      <c r="L2661" s="223">
        <v>8.5653172000000005E-4</v>
      </c>
      <c r="M2661" s="223">
        <v>4.0287712000000003E-2</v>
      </c>
      <c r="N2661" s="223">
        <v>-5.2007999999999999E-2</v>
      </c>
      <c r="O2661" s="223">
        <v>0</v>
      </c>
      <c r="P2661" s="227">
        <f t="shared" si="515"/>
        <v>0.50768639259259252</v>
      </c>
      <c r="Q2661" s="238">
        <v>9.4272106000000004</v>
      </c>
      <c r="R2661" s="117">
        <v>6.6728633999999998</v>
      </c>
      <c r="S2661" s="117">
        <v>2.3635476</v>
      </c>
      <c r="T2661" s="117">
        <v>5.2972016999999997E-6</v>
      </c>
      <c r="U2661" s="117">
        <v>7.9314098E-2</v>
      </c>
      <c r="V2661" s="117">
        <v>4.4353819000000003E-2</v>
      </c>
      <c r="W2661" s="117">
        <v>0.26712643000000003</v>
      </c>
      <c r="X2661" s="257">
        <f t="shared" si="516"/>
        <v>4.8896342025274597E-2</v>
      </c>
      <c r="Y2661" s="257">
        <f t="shared" si="517"/>
        <v>2.2305349404500002E-2</v>
      </c>
      <c r="Z2661" s="257">
        <f t="shared" si="518"/>
        <v>9.8906587020745999E-3</v>
      </c>
      <c r="AA2661" s="257">
        <f t="shared" si="519"/>
        <v>1.6700333918699999E-2</v>
      </c>
      <c r="AB2661" s="257">
        <v>1.4072446000000001E-2</v>
      </c>
      <c r="AC2661" s="257">
        <v>2.2425185999999998E-6</v>
      </c>
      <c r="AD2661" s="257">
        <v>5.5061107000000005E-4</v>
      </c>
      <c r="AE2661" s="257">
        <v>2.8084389000000002E-6</v>
      </c>
      <c r="AF2661" s="257">
        <v>7.6016881999999997E-3</v>
      </c>
      <c r="AG2661" s="257">
        <v>7.5553176999999997E-5</v>
      </c>
      <c r="AH2661" s="257">
        <v>9.2105500999999992E-3</v>
      </c>
      <c r="AI2661" s="257">
        <v>6.0905442000000003E-5</v>
      </c>
      <c r="AJ2661" s="257">
        <v>2.9385844999999998E-6</v>
      </c>
      <c r="AK2661" s="257">
        <v>1.3898284999999999E-5</v>
      </c>
      <c r="AL2661" s="257">
        <v>4.6198511000000002E-7</v>
      </c>
      <c r="AM2661" s="257">
        <v>2.3624645999999999E-9</v>
      </c>
      <c r="AN2661" s="257">
        <v>1.0088672000000001E-4</v>
      </c>
      <c r="AO2661" s="257">
        <v>7.6366192999999995E-5</v>
      </c>
      <c r="AP2661" s="257">
        <v>4.2464903000000002E-4</v>
      </c>
      <c r="AQ2661" s="257">
        <v>2.7649187000000001E-6</v>
      </c>
      <c r="AR2661" s="257">
        <v>1.6697568999999999E-2</v>
      </c>
      <c r="AT2661" s="193"/>
      <c r="AU2661" s="193"/>
      <c r="AV2661" s="193"/>
      <c r="AW2661" s="193"/>
      <c r="AX2661" s="193"/>
      <c r="AY2661" s="193"/>
      <c r="AZ2661" s="193"/>
      <c r="BA2661" s="193"/>
      <c r="BB2661" s="193"/>
      <c r="BC2661" s="193"/>
      <c r="BD2661" s="193"/>
      <c r="BE2661" s="315"/>
      <c r="BF2661" s="315"/>
      <c r="BG2661" s="315"/>
      <c r="BH2661" s="315"/>
      <c r="BI2661" s="315"/>
      <c r="BJ2661" s="315"/>
      <c r="BK2661" s="315"/>
    </row>
    <row r="2662" spans="1:63" x14ac:dyDescent="0.25">
      <c r="A2662" s="3"/>
      <c r="B2662" s="3" t="s">
        <v>5770</v>
      </c>
      <c r="C2662" s="48" t="s">
        <v>2304</v>
      </c>
      <c r="D2662" s="223">
        <v>0.88196425000000001</v>
      </c>
      <c r="E2662" s="223">
        <v>6.8537662999999999E-2</v>
      </c>
      <c r="F2662" s="223">
        <v>3.8064091000000001E-2</v>
      </c>
      <c r="G2662" s="223">
        <v>4.0542208999999997E-4</v>
      </c>
      <c r="H2662" s="223">
        <v>2.2898229999999999E-4</v>
      </c>
      <c r="I2662" s="223">
        <v>3.9170775000000003E-3</v>
      </c>
      <c r="J2662" s="223">
        <v>1.6591945000000001E-3</v>
      </c>
      <c r="K2662" s="223">
        <v>1.5576649E-5</v>
      </c>
      <c r="L2662" s="223">
        <v>8.5653172000000005E-4</v>
      </c>
      <c r="M2662" s="223">
        <v>4.0287712000000003E-2</v>
      </c>
      <c r="N2662" s="223">
        <v>-5.2007999999999999E-2</v>
      </c>
      <c r="O2662" s="223">
        <v>0.78</v>
      </c>
      <c r="P2662" s="227">
        <f t="shared" si="515"/>
        <v>0.50768639259259252</v>
      </c>
      <c r="Q2662" s="238">
        <v>9.4272106000000004</v>
      </c>
      <c r="R2662" s="117">
        <v>6.6728633999999998</v>
      </c>
      <c r="S2662" s="117">
        <v>2.3635476</v>
      </c>
      <c r="T2662" s="117">
        <v>5.2972016999999997E-6</v>
      </c>
      <c r="U2662" s="117">
        <v>7.9314098E-2</v>
      </c>
      <c r="V2662" s="117">
        <v>4.4353819000000003E-2</v>
      </c>
      <c r="W2662" s="117">
        <v>0.26712643000000003</v>
      </c>
      <c r="X2662" s="257">
        <f t="shared" si="516"/>
        <v>4.8896342025274597E-2</v>
      </c>
      <c r="Y2662" s="257">
        <f t="shared" si="517"/>
        <v>2.2305349404500002E-2</v>
      </c>
      <c r="Z2662" s="257">
        <f t="shared" si="518"/>
        <v>9.8906587020745999E-3</v>
      </c>
      <c r="AA2662" s="257">
        <f t="shared" si="519"/>
        <v>1.6700333918699999E-2</v>
      </c>
      <c r="AB2662" s="257">
        <v>1.4072446000000001E-2</v>
      </c>
      <c r="AC2662" s="257">
        <v>2.2425185999999998E-6</v>
      </c>
      <c r="AD2662" s="257">
        <v>5.5061107000000005E-4</v>
      </c>
      <c r="AE2662" s="257">
        <v>2.8084389000000002E-6</v>
      </c>
      <c r="AF2662" s="257">
        <v>7.6016881999999997E-3</v>
      </c>
      <c r="AG2662" s="257">
        <v>7.5553176999999997E-5</v>
      </c>
      <c r="AH2662" s="257">
        <v>9.2105500999999992E-3</v>
      </c>
      <c r="AI2662" s="257">
        <v>6.0905442000000003E-5</v>
      </c>
      <c r="AJ2662" s="257">
        <v>2.9385844999999998E-6</v>
      </c>
      <c r="AK2662" s="257">
        <v>1.3898284999999999E-5</v>
      </c>
      <c r="AL2662" s="257">
        <v>4.6198511000000002E-7</v>
      </c>
      <c r="AM2662" s="257">
        <v>2.3624645999999999E-9</v>
      </c>
      <c r="AN2662" s="257">
        <v>1.0088672000000001E-4</v>
      </c>
      <c r="AO2662" s="257">
        <v>7.6366192999999995E-5</v>
      </c>
      <c r="AP2662" s="257">
        <v>4.2464903000000002E-4</v>
      </c>
      <c r="AQ2662" s="257">
        <v>2.7649187000000001E-6</v>
      </c>
      <c r="AR2662" s="257">
        <v>1.6697568999999999E-2</v>
      </c>
      <c r="AT2662" s="193"/>
      <c r="AU2662" s="193"/>
      <c r="AV2662" s="193"/>
      <c r="AW2662" s="193"/>
      <c r="AX2662" s="193"/>
      <c r="AY2662" s="193"/>
      <c r="AZ2662" s="193"/>
      <c r="BA2662" s="193"/>
      <c r="BB2662" s="193"/>
      <c r="BC2662" s="193"/>
      <c r="BD2662" s="193"/>
      <c r="BE2662" s="315"/>
      <c r="BF2662" s="315"/>
      <c r="BG2662" s="315"/>
      <c r="BH2662" s="315"/>
      <c r="BI2662" s="315"/>
      <c r="BJ2662" s="315"/>
      <c r="BK2662" s="315"/>
    </row>
    <row r="2663" spans="1:63" x14ac:dyDescent="0.25">
      <c r="A2663" s="3"/>
      <c r="B2663" s="3" t="s">
        <v>5770</v>
      </c>
      <c r="C2663" s="48" t="s">
        <v>2305</v>
      </c>
      <c r="D2663" s="223">
        <v>3.9919642999999998</v>
      </c>
      <c r="E2663" s="223">
        <v>6.8537662999999999E-2</v>
      </c>
      <c r="F2663" s="223">
        <v>3.8064091000000001E-2</v>
      </c>
      <c r="G2663" s="223">
        <v>4.0542208999999997E-4</v>
      </c>
      <c r="H2663" s="223">
        <v>2.2898229999999999E-4</v>
      </c>
      <c r="I2663" s="223">
        <v>3.9170775000000003E-3</v>
      </c>
      <c r="J2663" s="223">
        <v>1.6591945000000001E-3</v>
      </c>
      <c r="K2663" s="223">
        <v>1.5576649E-5</v>
      </c>
      <c r="L2663" s="223">
        <v>8.5653172000000005E-4</v>
      </c>
      <c r="M2663" s="223">
        <v>4.0287712000000003E-2</v>
      </c>
      <c r="N2663" s="223">
        <v>-5.2007999999999999E-2</v>
      </c>
      <c r="O2663" s="223">
        <v>3.89</v>
      </c>
      <c r="P2663" s="227">
        <f t="shared" si="515"/>
        <v>0.50768639259259252</v>
      </c>
      <c r="Q2663" s="238">
        <v>9.4272106000000004</v>
      </c>
      <c r="R2663" s="117">
        <v>6.6728633999999998</v>
      </c>
      <c r="S2663" s="117">
        <v>2.3635476</v>
      </c>
      <c r="T2663" s="117">
        <v>5.2972016999999997E-6</v>
      </c>
      <c r="U2663" s="117">
        <v>7.9314098E-2</v>
      </c>
      <c r="V2663" s="117">
        <v>4.4353819000000003E-2</v>
      </c>
      <c r="W2663" s="117">
        <v>0.26712643000000003</v>
      </c>
      <c r="X2663" s="257">
        <f t="shared" si="516"/>
        <v>4.8896342025274597E-2</v>
      </c>
      <c r="Y2663" s="257">
        <f t="shared" si="517"/>
        <v>2.2305349404500002E-2</v>
      </c>
      <c r="Z2663" s="257">
        <f t="shared" si="518"/>
        <v>9.8906587020745999E-3</v>
      </c>
      <c r="AA2663" s="257">
        <f t="shared" si="519"/>
        <v>1.6700333918699999E-2</v>
      </c>
      <c r="AB2663" s="257">
        <v>1.4072446000000001E-2</v>
      </c>
      <c r="AC2663" s="257">
        <v>2.2425185999999998E-6</v>
      </c>
      <c r="AD2663" s="257">
        <v>5.5061107000000005E-4</v>
      </c>
      <c r="AE2663" s="257">
        <v>2.8084389000000002E-6</v>
      </c>
      <c r="AF2663" s="257">
        <v>7.6016881999999997E-3</v>
      </c>
      <c r="AG2663" s="257">
        <v>7.5553176999999997E-5</v>
      </c>
      <c r="AH2663" s="257">
        <v>9.2105500999999992E-3</v>
      </c>
      <c r="AI2663" s="257">
        <v>6.0905442000000003E-5</v>
      </c>
      <c r="AJ2663" s="257">
        <v>2.9385844999999998E-6</v>
      </c>
      <c r="AK2663" s="257">
        <v>1.3898284999999999E-5</v>
      </c>
      <c r="AL2663" s="257">
        <v>4.6198511000000002E-7</v>
      </c>
      <c r="AM2663" s="257">
        <v>2.3624645999999999E-9</v>
      </c>
      <c r="AN2663" s="257">
        <v>1.0088672000000001E-4</v>
      </c>
      <c r="AO2663" s="257">
        <v>7.6366192999999995E-5</v>
      </c>
      <c r="AP2663" s="257">
        <v>4.2464903000000002E-4</v>
      </c>
      <c r="AQ2663" s="257">
        <v>2.7649187000000001E-6</v>
      </c>
      <c r="AR2663" s="257">
        <v>1.6697568999999999E-2</v>
      </c>
      <c r="AT2663" s="193"/>
      <c r="AU2663" s="193"/>
      <c r="AV2663" s="193"/>
      <c r="AW2663" s="193"/>
      <c r="AX2663" s="193"/>
      <c r="AY2663" s="193"/>
      <c r="AZ2663" s="193"/>
      <c r="BA2663" s="193"/>
      <c r="BB2663" s="193"/>
      <c r="BC2663" s="193"/>
      <c r="BD2663" s="193"/>
      <c r="BE2663" s="315"/>
      <c r="BF2663" s="315"/>
      <c r="BG2663" s="315"/>
      <c r="BH2663" s="315"/>
      <c r="BI2663" s="315"/>
      <c r="BJ2663" s="315"/>
      <c r="BK2663" s="315"/>
    </row>
    <row r="2664" spans="1:63" x14ac:dyDescent="0.25">
      <c r="A2664" s="58" t="s">
        <v>557</v>
      </c>
      <c r="B2664" s="58"/>
      <c r="C2664" s="9"/>
      <c r="D2664" s="195"/>
      <c r="E2664" s="195"/>
      <c r="F2664" s="195"/>
      <c r="G2664" s="195"/>
      <c r="H2664" s="195"/>
      <c r="I2664" s="195"/>
      <c r="J2664" s="195"/>
      <c r="K2664" s="195"/>
      <c r="L2664" s="195"/>
      <c r="M2664" s="195"/>
      <c r="N2664" s="195"/>
      <c r="O2664" s="195"/>
      <c r="P2664" s="195"/>
      <c r="Q2664" s="239"/>
      <c r="R2664" s="97"/>
      <c r="S2664" s="97"/>
      <c r="T2664" s="97"/>
      <c r="U2664" s="97"/>
      <c r="V2664" s="97"/>
      <c r="W2664" s="97"/>
      <c r="X2664" s="259"/>
      <c r="Y2664" s="259"/>
      <c r="Z2664" s="259"/>
      <c r="AA2664" s="259"/>
      <c r="AB2664" s="259"/>
      <c r="AC2664" s="259"/>
      <c r="AD2664" s="259"/>
      <c r="AE2664" s="258"/>
      <c r="AF2664" s="258"/>
      <c r="AG2664" s="258"/>
      <c r="AH2664" s="258"/>
      <c r="AI2664" s="258"/>
      <c r="AJ2664" s="258"/>
      <c r="AK2664" s="258"/>
      <c r="AL2664" s="258"/>
      <c r="AM2664" s="258"/>
      <c r="AN2664" s="258"/>
      <c r="AO2664" s="258"/>
      <c r="AP2664" s="258"/>
      <c r="AQ2664" s="258"/>
      <c r="AR2664" s="258"/>
      <c r="AT2664" s="193"/>
      <c r="AU2664" s="193"/>
      <c r="AV2664" s="193"/>
      <c r="AW2664" s="193"/>
      <c r="AX2664" s="193"/>
      <c r="AY2664" s="193"/>
      <c r="AZ2664" s="193"/>
      <c r="BA2664" s="193"/>
      <c r="BB2664" s="193"/>
      <c r="BC2664" s="193"/>
      <c r="BD2664" s="193"/>
      <c r="BE2664" s="315"/>
      <c r="BF2664" s="315"/>
      <c r="BG2664" s="315"/>
      <c r="BH2664" s="315"/>
      <c r="BI2664" s="315"/>
      <c r="BJ2664" s="315"/>
      <c r="BK2664" s="315"/>
    </row>
    <row r="2665" spans="1:63" x14ac:dyDescent="0.25">
      <c r="A2665" s="9"/>
      <c r="B2665" s="43" t="s">
        <v>5970</v>
      </c>
      <c r="C2665" s="25" t="s">
        <v>5098</v>
      </c>
      <c r="D2665" s="193">
        <v>0.46285021999999998</v>
      </c>
      <c r="E2665" s="193">
        <v>0.25298028</v>
      </c>
      <c r="F2665" s="193">
        <v>0.1242434</v>
      </c>
      <c r="G2665" s="193">
        <v>3.0639166000000001E-3</v>
      </c>
      <c r="H2665" s="193">
        <v>1.5747500000000001E-2</v>
      </c>
      <c r="I2665" s="193">
        <v>4.6814684000000002E-2</v>
      </c>
      <c r="J2665" s="193">
        <v>7.1157861999999999E-3</v>
      </c>
      <c r="K2665" s="193">
        <v>2.6149598999999999E-4</v>
      </c>
      <c r="L2665" s="193">
        <v>1.2623161000000001E-2</v>
      </c>
      <c r="M2665" s="193">
        <v>0</v>
      </c>
      <c r="N2665" s="193">
        <v>0</v>
      </c>
      <c r="O2665" s="193">
        <v>0</v>
      </c>
      <c r="P2665" s="199">
        <f t="shared" ref="P2665:P2675" si="520">E2665/0.135</f>
        <v>1.8739279999999998</v>
      </c>
      <c r="Q2665" s="240">
        <v>9212.2147000000004</v>
      </c>
      <c r="R2665" s="99">
        <v>29.748944999999999</v>
      </c>
      <c r="S2665" s="99">
        <v>1.412768</v>
      </c>
      <c r="T2665" s="99">
        <v>5.4778999999999998E-5</v>
      </c>
      <c r="U2665" s="99">
        <v>9180.7999999999993</v>
      </c>
      <c r="V2665" s="99">
        <v>1.3241899999999999E-2</v>
      </c>
      <c r="W2665" s="99">
        <v>0.23968</v>
      </c>
      <c r="X2665" s="241">
        <f t="shared" ref="X2665:X2675" si="521">SUM(Y2665:AA2665)</f>
        <v>4.302129135565095</v>
      </c>
      <c r="Y2665" s="241">
        <f t="shared" ref="Y2665:Y2675" si="522">SUM(AB2665:AG2665)</f>
        <v>8.9932205341000007E-2</v>
      </c>
      <c r="Z2665" s="241">
        <f t="shared" ref="Z2665:Z2675" si="523">SUM(AH2665:AP2665)</f>
        <v>4.1378004441880947</v>
      </c>
      <c r="AA2665" s="241">
        <f t="shared" ref="AA2665:AA2675" si="524">SUM(AQ2665:AR2665)</f>
        <v>7.4396486035999992E-2</v>
      </c>
      <c r="AB2665" s="258">
        <v>5.1944270000000001E-2</v>
      </c>
      <c r="AC2665" s="258">
        <v>1.3279284E-5</v>
      </c>
      <c r="AD2665" s="258">
        <v>3.3725471000000001E-3</v>
      </c>
      <c r="AE2665" s="258">
        <v>3.7583214000000001E-5</v>
      </c>
      <c r="AF2665" s="258">
        <v>3.4518788000000002E-2</v>
      </c>
      <c r="AG2665" s="258">
        <v>4.5737742999999998E-5</v>
      </c>
      <c r="AH2665" s="258">
        <v>3.3997910999999999E-2</v>
      </c>
      <c r="AI2665" s="258">
        <v>1.8380343999999999E-4</v>
      </c>
      <c r="AJ2665" s="258">
        <v>1.2719344000000001E-5</v>
      </c>
      <c r="AK2665" s="258">
        <v>1.6382766999999999E-4</v>
      </c>
      <c r="AL2665" s="258">
        <v>2.3283851000000002E-6</v>
      </c>
      <c r="AM2665" s="258">
        <v>7.3489949000000002E-9</v>
      </c>
      <c r="AN2665" s="258">
        <v>3.9787924000000001</v>
      </c>
      <c r="AO2665" s="258">
        <v>6.8544848000000005E-2</v>
      </c>
      <c r="AP2665" s="258">
        <v>5.6102599000000003E-2</v>
      </c>
      <c r="AQ2665" s="258">
        <v>3.1299035999999998E-5</v>
      </c>
      <c r="AR2665" s="258">
        <v>7.4365186999999999E-2</v>
      </c>
      <c r="AT2665" s="193"/>
      <c r="AU2665" s="193"/>
      <c r="AV2665" s="193"/>
      <c r="AW2665" s="193"/>
      <c r="AX2665" s="193"/>
      <c r="AY2665" s="193"/>
      <c r="AZ2665" s="193"/>
      <c r="BA2665" s="193"/>
      <c r="BB2665" s="193"/>
      <c r="BC2665" s="193"/>
      <c r="BD2665" s="193"/>
      <c r="BE2665" s="315"/>
      <c r="BF2665" s="315"/>
      <c r="BG2665" s="315"/>
      <c r="BH2665" s="315"/>
      <c r="BI2665" s="315"/>
      <c r="BJ2665" s="315"/>
      <c r="BK2665" s="315"/>
    </row>
    <row r="2666" spans="1:63" x14ac:dyDescent="0.25">
      <c r="A2666" s="9"/>
      <c r="B2666" s="43" t="s">
        <v>5970</v>
      </c>
      <c r="C2666" s="25" t="s">
        <v>5097</v>
      </c>
      <c r="D2666" s="193">
        <v>0</v>
      </c>
      <c r="E2666" s="193">
        <v>0</v>
      </c>
      <c r="F2666" s="193">
        <v>0</v>
      </c>
      <c r="G2666" s="193">
        <v>0</v>
      </c>
      <c r="H2666" s="193">
        <v>0</v>
      </c>
      <c r="I2666" s="193">
        <v>0</v>
      </c>
      <c r="J2666" s="193">
        <v>0</v>
      </c>
      <c r="K2666" s="193">
        <v>0</v>
      </c>
      <c r="L2666" s="193">
        <v>0</v>
      </c>
      <c r="M2666" s="193">
        <v>0</v>
      </c>
      <c r="N2666" s="193">
        <v>0</v>
      </c>
      <c r="O2666" s="193">
        <v>0</v>
      </c>
      <c r="P2666" s="199">
        <f t="shared" si="520"/>
        <v>0</v>
      </c>
      <c r="Q2666" s="240">
        <v>9180</v>
      </c>
      <c r="R2666" s="99">
        <v>0</v>
      </c>
      <c r="S2666" s="99">
        <v>0</v>
      </c>
      <c r="T2666" s="99">
        <v>0</v>
      </c>
      <c r="U2666" s="99">
        <v>9180</v>
      </c>
      <c r="V2666" s="99">
        <v>0</v>
      </c>
      <c r="W2666" s="99">
        <v>0</v>
      </c>
      <c r="X2666" s="241">
        <f t="shared" si="521"/>
        <v>0</v>
      </c>
      <c r="Y2666" s="241">
        <f t="shared" si="522"/>
        <v>0</v>
      </c>
      <c r="Z2666" s="241">
        <f t="shared" si="523"/>
        <v>0</v>
      </c>
      <c r="AA2666" s="241">
        <f t="shared" si="524"/>
        <v>0</v>
      </c>
      <c r="AB2666" s="258">
        <v>0</v>
      </c>
      <c r="AC2666" s="258">
        <v>0</v>
      </c>
      <c r="AD2666" s="258">
        <v>0</v>
      </c>
      <c r="AE2666" s="258">
        <v>0</v>
      </c>
      <c r="AF2666" s="258">
        <v>0</v>
      </c>
      <c r="AG2666" s="258">
        <v>0</v>
      </c>
      <c r="AH2666" s="258">
        <v>0</v>
      </c>
      <c r="AI2666" s="258">
        <v>0</v>
      </c>
      <c r="AJ2666" s="258">
        <v>0</v>
      </c>
      <c r="AK2666" s="258">
        <v>0</v>
      </c>
      <c r="AL2666" s="258">
        <v>0</v>
      </c>
      <c r="AM2666" s="258">
        <v>0</v>
      </c>
      <c r="AN2666" s="258">
        <v>0</v>
      </c>
      <c r="AO2666" s="258">
        <v>0</v>
      </c>
      <c r="AP2666" s="258">
        <v>0</v>
      </c>
      <c r="AQ2666" s="258">
        <v>0</v>
      </c>
      <c r="AR2666" s="258">
        <v>0</v>
      </c>
      <c r="AT2666" s="193"/>
      <c r="AU2666" s="193"/>
      <c r="AV2666" s="193"/>
      <c r="AW2666" s="193"/>
      <c r="AX2666" s="193"/>
      <c r="AY2666" s="193"/>
      <c r="AZ2666" s="193"/>
      <c r="BA2666" s="193"/>
      <c r="BB2666" s="193"/>
      <c r="BC2666" s="193"/>
      <c r="BD2666" s="193"/>
      <c r="BE2666" s="315"/>
      <c r="BF2666" s="315"/>
      <c r="BG2666" s="315"/>
      <c r="BH2666" s="315"/>
      <c r="BI2666" s="315"/>
      <c r="BJ2666" s="315"/>
      <c r="BK2666" s="315"/>
    </row>
    <row r="2667" spans="1:63" x14ac:dyDescent="0.25">
      <c r="A2667" s="9"/>
      <c r="B2667" s="43" t="s">
        <v>5970</v>
      </c>
      <c r="C2667" s="25" t="s">
        <v>4948</v>
      </c>
      <c r="D2667" s="193">
        <v>0.65981299999999998</v>
      </c>
      <c r="E2667" s="193">
        <v>0.35121045000000001</v>
      </c>
      <c r="F2667" s="193">
        <v>0.1479868</v>
      </c>
      <c r="G2667" s="193">
        <v>9.1031758000000001E-3</v>
      </c>
      <c r="H2667" s="193">
        <v>4.7546393000000003E-3</v>
      </c>
      <c r="I2667" s="193">
        <v>8.4164682000000005E-2</v>
      </c>
      <c r="J2667" s="193">
        <v>1.6434292999999999E-2</v>
      </c>
      <c r="K2667" s="193">
        <v>3.3879389999999998E-4</v>
      </c>
      <c r="L2667" s="193">
        <v>4.5820160999999998E-2</v>
      </c>
      <c r="M2667" s="193">
        <v>0</v>
      </c>
      <c r="N2667" s="193">
        <v>0</v>
      </c>
      <c r="O2667" s="193">
        <v>0</v>
      </c>
      <c r="P2667" s="199">
        <f t="shared" si="520"/>
        <v>2.601558888888889</v>
      </c>
      <c r="Q2667" s="240">
        <v>9307.3945000000003</v>
      </c>
      <c r="R2667" s="99">
        <v>38.861350000000002</v>
      </c>
      <c r="S2667" s="99">
        <v>11.0936</v>
      </c>
      <c r="T2667" s="99">
        <v>2.0137E-4</v>
      </c>
      <c r="U2667" s="99">
        <v>9252.6</v>
      </c>
      <c r="V2667" s="99">
        <v>0.20958932999999999</v>
      </c>
      <c r="W2667" s="99">
        <v>4.6298000000000004</v>
      </c>
      <c r="X2667" s="241">
        <f t="shared" si="521"/>
        <v>8.8174554930611002</v>
      </c>
      <c r="Y2667" s="241">
        <f t="shared" si="522"/>
        <v>0.14974259780599999</v>
      </c>
      <c r="Z2667" s="241">
        <f t="shared" si="523"/>
        <v>8.5713811677451002</v>
      </c>
      <c r="AA2667" s="241">
        <f t="shared" si="524"/>
        <v>9.6331727509999993E-2</v>
      </c>
      <c r="AB2667" s="258">
        <v>7.2038289000000005E-2</v>
      </c>
      <c r="AC2667" s="258">
        <v>1.6326814999999999E-5</v>
      </c>
      <c r="AD2667" s="258">
        <v>2.9957377E-2</v>
      </c>
      <c r="AE2667" s="258">
        <v>2.1479830999999999E-5</v>
      </c>
      <c r="AF2667" s="258">
        <v>4.7360528999999998E-2</v>
      </c>
      <c r="AG2667" s="258">
        <v>3.4859616000000002E-4</v>
      </c>
      <c r="AH2667" s="258">
        <v>4.7147065000000002E-2</v>
      </c>
      <c r="AI2667" s="258">
        <v>2.2026361E-4</v>
      </c>
      <c r="AJ2667" s="258">
        <v>4.7215697000000001E-5</v>
      </c>
      <c r="AK2667" s="258">
        <v>2.2844439E-4</v>
      </c>
      <c r="AL2667" s="258">
        <v>1.3196907E-5</v>
      </c>
      <c r="AM2667" s="258">
        <v>4.2141101000000002E-8</v>
      </c>
      <c r="AN2667" s="258">
        <v>8.1401511000000006</v>
      </c>
      <c r="AO2667" s="258">
        <v>0.23500104999999999</v>
      </c>
      <c r="AP2667" s="258">
        <v>0.14857279000000001</v>
      </c>
      <c r="AQ2667" s="258">
        <v>1.2440250999999999E-4</v>
      </c>
      <c r="AR2667" s="258">
        <v>9.6207324999999996E-2</v>
      </c>
      <c r="AT2667" s="193"/>
      <c r="AU2667" s="193"/>
      <c r="AV2667" s="193"/>
      <c r="AW2667" s="193"/>
      <c r="AX2667" s="193"/>
      <c r="AY2667" s="193"/>
      <c r="AZ2667" s="193"/>
      <c r="BA2667" s="193"/>
      <c r="BB2667" s="193"/>
      <c r="BC2667" s="193"/>
      <c r="BD2667" s="193"/>
      <c r="BE2667" s="315"/>
      <c r="BF2667" s="315"/>
      <c r="BG2667" s="315"/>
      <c r="BH2667" s="315"/>
      <c r="BI2667" s="315"/>
      <c r="BJ2667" s="315"/>
      <c r="BK2667" s="315"/>
    </row>
    <row r="2668" spans="1:63" x14ac:dyDescent="0.25">
      <c r="A2668" s="9"/>
      <c r="B2668" s="43" t="s">
        <v>5970</v>
      </c>
      <c r="C2668" s="25" t="s">
        <v>4947</v>
      </c>
      <c r="D2668" s="193">
        <v>0.61654929000000003</v>
      </c>
      <c r="E2668" s="193">
        <v>0.32818332</v>
      </c>
      <c r="F2668" s="193">
        <v>0.1382806</v>
      </c>
      <c r="G2668" s="193">
        <v>8.5066276999999999E-3</v>
      </c>
      <c r="H2668" s="193">
        <v>4.4429452999999999E-3</v>
      </c>
      <c r="I2668" s="193">
        <v>7.8646196000000002E-2</v>
      </c>
      <c r="J2668" s="193">
        <v>1.5356969999999999E-2</v>
      </c>
      <c r="K2668" s="193">
        <v>3.1658203999999999E-4</v>
      </c>
      <c r="L2668" s="193">
        <v>4.2816041999999999E-2</v>
      </c>
      <c r="M2668" s="193">
        <v>0</v>
      </c>
      <c r="N2668" s="193">
        <v>0</v>
      </c>
      <c r="O2668" s="193">
        <v>0</v>
      </c>
      <c r="P2668" s="199">
        <f t="shared" si="520"/>
        <v>2.4309875555555553</v>
      </c>
      <c r="Q2668" s="240">
        <v>9299.1023999999998</v>
      </c>
      <c r="R2668" s="99">
        <v>36.313943999999999</v>
      </c>
      <c r="S2668" s="99">
        <v>10.366160000000001</v>
      </c>
      <c r="T2668" s="99">
        <v>1.8817000000000001E-4</v>
      </c>
      <c r="U2668" s="99">
        <v>9247.9</v>
      </c>
      <c r="V2668" s="99">
        <v>0.19585234000000001</v>
      </c>
      <c r="W2668" s="99">
        <v>4.3262999999999998</v>
      </c>
      <c r="X2668" s="241">
        <f t="shared" si="521"/>
        <v>8.2394377542961177</v>
      </c>
      <c r="Y2668" s="241">
        <f t="shared" si="522"/>
        <v>0.13992363092100002</v>
      </c>
      <c r="Z2668" s="241">
        <f t="shared" si="523"/>
        <v>8.0094970636951182</v>
      </c>
      <c r="AA2668" s="241">
        <f t="shared" si="524"/>
        <v>9.0017059679999997E-2</v>
      </c>
      <c r="AB2668" s="258">
        <v>6.7315096000000005E-2</v>
      </c>
      <c r="AC2668" s="258">
        <v>1.5256202E-5</v>
      </c>
      <c r="AD2668" s="258">
        <v>2.7992855000000001E-2</v>
      </c>
      <c r="AE2668" s="258">
        <v>2.0071079000000001E-5</v>
      </c>
      <c r="AF2668" s="258">
        <v>4.4254607000000001E-2</v>
      </c>
      <c r="AG2668" s="258">
        <v>3.2574564E-4</v>
      </c>
      <c r="AH2668" s="258">
        <v>4.4055865E-2</v>
      </c>
      <c r="AI2668" s="258">
        <v>2.0581717000000001E-4</v>
      </c>
      <c r="AJ2668" s="258">
        <v>4.4122506E-5</v>
      </c>
      <c r="AK2668" s="258">
        <v>2.1346802E-4</v>
      </c>
      <c r="AL2668" s="258">
        <v>1.2331621E-5</v>
      </c>
      <c r="AM2668" s="258">
        <v>3.9378118999999999E-8</v>
      </c>
      <c r="AN2668" s="258">
        <v>7.6064799000000001</v>
      </c>
      <c r="AO2668" s="258">
        <v>0.21959480000000001</v>
      </c>
      <c r="AP2668" s="258">
        <v>0.13889072</v>
      </c>
      <c r="AQ2668" s="258">
        <v>1.1624668E-4</v>
      </c>
      <c r="AR2668" s="258">
        <v>8.9900812999999996E-2</v>
      </c>
      <c r="AT2668" s="193"/>
      <c r="AU2668" s="193"/>
      <c r="AV2668" s="193"/>
      <c r="AW2668" s="193"/>
      <c r="AX2668" s="193"/>
      <c r="AY2668" s="193"/>
      <c r="AZ2668" s="193"/>
      <c r="BA2668" s="193"/>
      <c r="BB2668" s="193"/>
      <c r="BC2668" s="193"/>
      <c r="BD2668" s="193"/>
      <c r="BE2668" s="315"/>
      <c r="BF2668" s="315"/>
      <c r="BG2668" s="315"/>
      <c r="BH2668" s="315"/>
      <c r="BI2668" s="315"/>
      <c r="BJ2668" s="315"/>
      <c r="BK2668" s="315"/>
    </row>
    <row r="2669" spans="1:63" x14ac:dyDescent="0.25">
      <c r="A2669" s="9"/>
      <c r="B2669" s="43" t="s">
        <v>5970</v>
      </c>
      <c r="C2669" s="25" t="s">
        <v>4946</v>
      </c>
      <c r="D2669" s="193">
        <v>0.97942485999999995</v>
      </c>
      <c r="E2669" s="193">
        <v>0.63337109000000003</v>
      </c>
      <c r="F2669" s="193">
        <v>0.20747444000000001</v>
      </c>
      <c r="G2669" s="193">
        <v>2.6331529999999999E-2</v>
      </c>
      <c r="H2669" s="193">
        <v>3.8365316E-3</v>
      </c>
      <c r="I2669" s="193">
        <v>3.9907830999999998E-2</v>
      </c>
      <c r="J2669" s="193">
        <v>3.2505376000000002E-2</v>
      </c>
      <c r="K2669" s="193">
        <v>3.1124989000000001E-4</v>
      </c>
      <c r="L2669" s="193">
        <v>3.5686805000000002E-2</v>
      </c>
      <c r="M2669" s="193">
        <v>0</v>
      </c>
      <c r="N2669" s="193">
        <v>0</v>
      </c>
      <c r="O2669" s="193">
        <v>0</v>
      </c>
      <c r="P2669" s="199">
        <f t="shared" si="520"/>
        <v>4.6916377037037034</v>
      </c>
      <c r="Q2669" s="240">
        <v>88.217994000000004</v>
      </c>
      <c r="R2669" s="99">
        <v>66.378185000000002</v>
      </c>
      <c r="S2669" s="99">
        <v>18.572399999999998</v>
      </c>
      <c r="T2669" s="99">
        <v>1.797E-4</v>
      </c>
      <c r="U2669" s="99">
        <v>0.66756000000000004</v>
      </c>
      <c r="V2669" s="99">
        <v>0.32336910000000002</v>
      </c>
      <c r="W2669" s="99">
        <v>2.2763</v>
      </c>
      <c r="X2669" s="241">
        <f t="shared" si="521"/>
        <v>0.46479316491029399</v>
      </c>
      <c r="Y2669" s="241">
        <f t="shared" si="522"/>
        <v>0.20367834809199997</v>
      </c>
      <c r="Z2669" s="241">
        <f t="shared" si="523"/>
        <v>9.4941286818293988E-2</v>
      </c>
      <c r="AA2669" s="241">
        <f t="shared" si="524"/>
        <v>0.16617352999999999</v>
      </c>
      <c r="AB2669" s="258">
        <v>0.13004272</v>
      </c>
      <c r="AC2669" s="258">
        <v>2.6890402000000001E-5</v>
      </c>
      <c r="AD2669" s="258">
        <v>2.3276079000000002E-2</v>
      </c>
      <c r="AE2669" s="258">
        <v>2.368189E-5</v>
      </c>
      <c r="AF2669" s="258">
        <v>4.9715034999999998E-2</v>
      </c>
      <c r="AG2669" s="258">
        <v>5.9394180000000001E-4</v>
      </c>
      <c r="AH2669" s="258">
        <v>8.5113605999999994E-2</v>
      </c>
      <c r="AI2669" s="258">
        <v>3.1569995999999997E-4</v>
      </c>
      <c r="AJ2669" s="258">
        <v>2.2703634000000001E-4</v>
      </c>
      <c r="AK2669" s="258">
        <v>1.4093951E-4</v>
      </c>
      <c r="AL2669" s="258">
        <v>2.1639843E-5</v>
      </c>
      <c r="AM2669" s="258">
        <v>6.6765293999999997E-8</v>
      </c>
      <c r="AN2669" s="258">
        <v>1.1892761E-3</v>
      </c>
      <c r="AO2669" s="258">
        <v>2.9098936E-3</v>
      </c>
      <c r="AP2669" s="258">
        <v>5.0231286999999998E-3</v>
      </c>
      <c r="AQ2669" s="258">
        <v>1.0658E-4</v>
      </c>
      <c r="AR2669" s="258">
        <v>0.16606694999999999</v>
      </c>
      <c r="AT2669" s="193"/>
      <c r="AU2669" s="193"/>
      <c r="AV2669" s="193"/>
      <c r="AW2669" s="193"/>
      <c r="AX2669" s="193"/>
      <c r="AY2669" s="193"/>
      <c r="AZ2669" s="193"/>
      <c r="BA2669" s="193"/>
      <c r="BB2669" s="193"/>
      <c r="BC2669" s="193"/>
      <c r="BD2669" s="193"/>
      <c r="BE2669" s="315"/>
      <c r="BF2669" s="315"/>
      <c r="BG2669" s="315"/>
      <c r="BH2669" s="315"/>
      <c r="BI2669" s="315"/>
      <c r="BJ2669" s="315"/>
      <c r="BK2669" s="315"/>
    </row>
    <row r="2670" spans="1:63" x14ac:dyDescent="0.25">
      <c r="A2670" s="9"/>
      <c r="B2670" s="43" t="s">
        <v>5970</v>
      </c>
      <c r="C2670" s="25" t="s">
        <v>4945</v>
      </c>
      <c r="D2670" s="193">
        <v>0.66823661000000001</v>
      </c>
      <c r="E2670" s="193">
        <v>0.45180793000000002</v>
      </c>
      <c r="F2670" s="193">
        <v>0.12348112</v>
      </c>
      <c r="G2670" s="193">
        <v>3.2709386999999999E-2</v>
      </c>
      <c r="H2670" s="193">
        <v>3.6297484000000001E-3</v>
      </c>
      <c r="I2670" s="193">
        <v>2.8611304000000001E-2</v>
      </c>
      <c r="J2670" s="193">
        <v>6.6193559999999999E-3</v>
      </c>
      <c r="K2670" s="193">
        <v>1.9498586000000001E-4</v>
      </c>
      <c r="L2670" s="193">
        <v>2.1182775000000001E-2</v>
      </c>
      <c r="M2670" s="193">
        <v>0</v>
      </c>
      <c r="N2670" s="193">
        <v>0</v>
      </c>
      <c r="O2670" s="193">
        <v>0</v>
      </c>
      <c r="P2670" s="199">
        <f t="shared" si="520"/>
        <v>3.3467254074074075</v>
      </c>
      <c r="Q2670" s="240">
        <v>4745.2561999999998</v>
      </c>
      <c r="R2670" s="99">
        <v>42.335645</v>
      </c>
      <c r="S2670" s="99">
        <v>23.296559999999999</v>
      </c>
      <c r="T2670" s="99">
        <v>7.1763999999999999E-5</v>
      </c>
      <c r="U2670" s="99">
        <v>4676.5</v>
      </c>
      <c r="V2670" s="99">
        <v>0.42918990000000001</v>
      </c>
      <c r="W2670" s="99">
        <v>2.6947000000000001</v>
      </c>
      <c r="X2670" s="241">
        <f t="shared" si="521"/>
        <v>2.3177253975364871</v>
      </c>
      <c r="Y2670" s="241">
        <f t="shared" si="522"/>
        <v>0.14838981963299999</v>
      </c>
      <c r="Z2670" s="241">
        <f t="shared" si="523"/>
        <v>2.0632655397354869</v>
      </c>
      <c r="AA2670" s="241">
        <f t="shared" si="524"/>
        <v>0.10607003816800001</v>
      </c>
      <c r="AB2670" s="258">
        <v>9.2760597E-2</v>
      </c>
      <c r="AC2670" s="258">
        <v>1.0342433E-5</v>
      </c>
      <c r="AD2670" s="258">
        <v>2.7263295E-2</v>
      </c>
      <c r="AE2670" s="258">
        <v>1.171148E-5</v>
      </c>
      <c r="AF2670" s="258">
        <v>2.7598919E-2</v>
      </c>
      <c r="AG2670" s="258">
        <v>7.4495471999999998E-4</v>
      </c>
      <c r="AH2670" s="258">
        <v>6.0711988000000001E-2</v>
      </c>
      <c r="AI2670" s="258">
        <v>1.9831853999999999E-4</v>
      </c>
      <c r="AJ2670" s="258">
        <v>2.8869053999999999E-4</v>
      </c>
      <c r="AK2670" s="258">
        <v>1.2275637E-4</v>
      </c>
      <c r="AL2670" s="258">
        <v>2.5157535E-5</v>
      </c>
      <c r="AM2670" s="258">
        <v>7.6750487000000002E-8</v>
      </c>
      <c r="AN2670" s="258">
        <v>1.9446806999999999</v>
      </c>
      <c r="AO2670" s="258">
        <v>3.4383095000000002E-2</v>
      </c>
      <c r="AP2670" s="258">
        <v>2.2854757E-2</v>
      </c>
      <c r="AQ2670" s="258">
        <v>6.2778167999999994E-5</v>
      </c>
      <c r="AR2670" s="258">
        <v>0.10600726000000001</v>
      </c>
      <c r="AT2670" s="193"/>
      <c r="AU2670" s="193"/>
      <c r="AV2670" s="193"/>
      <c r="AW2670" s="193"/>
      <c r="AX2670" s="193"/>
      <c r="AY2670" s="193"/>
      <c r="AZ2670" s="193"/>
      <c r="BA2670" s="193"/>
      <c r="BB2670" s="193"/>
      <c r="BC2670" s="193"/>
      <c r="BD2670" s="193"/>
      <c r="BE2670" s="315"/>
      <c r="BF2670" s="315"/>
      <c r="BG2670" s="315"/>
      <c r="BH2670" s="315"/>
      <c r="BI2670" s="315"/>
      <c r="BJ2670" s="315"/>
      <c r="BK2670" s="315"/>
    </row>
    <row r="2671" spans="1:63" x14ac:dyDescent="0.25">
      <c r="A2671" s="9"/>
      <c r="B2671" s="43" t="s">
        <v>5970</v>
      </c>
      <c r="C2671" s="25" t="s">
        <v>4944</v>
      </c>
      <c r="D2671" s="193">
        <v>1.4688642999999999</v>
      </c>
      <c r="E2671" s="193">
        <v>0.73958603000000001</v>
      </c>
      <c r="F2671" s="193">
        <v>0.3290903</v>
      </c>
      <c r="G2671" s="193">
        <v>1.2939925E-2</v>
      </c>
      <c r="H2671" s="193">
        <v>1.5319862E-2</v>
      </c>
      <c r="I2671" s="193">
        <v>0.13206002999999999</v>
      </c>
      <c r="J2671" s="193">
        <v>2.0051204E-2</v>
      </c>
      <c r="K2671" s="193">
        <v>6.7819098000000005E-4</v>
      </c>
      <c r="L2671" s="193">
        <v>0.21913877000000001</v>
      </c>
      <c r="M2671" s="193">
        <v>0</v>
      </c>
      <c r="N2671" s="193">
        <v>0</v>
      </c>
      <c r="O2671" s="193">
        <v>0</v>
      </c>
      <c r="P2671" s="199">
        <f t="shared" si="520"/>
        <v>5.4784150370370366</v>
      </c>
      <c r="Q2671" s="240">
        <v>4786.9853000000003</v>
      </c>
      <c r="R2671" s="99">
        <v>81.576384000000004</v>
      </c>
      <c r="S2671" s="99">
        <v>8.0399200000000004</v>
      </c>
      <c r="T2671" s="99">
        <v>1.3747E-4</v>
      </c>
      <c r="U2671" s="99">
        <v>4694.7</v>
      </c>
      <c r="V2671" s="99">
        <v>5.7663800000000001E-2</v>
      </c>
      <c r="W2671" s="99">
        <v>2.6112000000000002</v>
      </c>
      <c r="X2671" s="241">
        <f t="shared" si="521"/>
        <v>7.1986130498609509</v>
      </c>
      <c r="Y2671" s="241">
        <f t="shared" si="522"/>
        <v>0.26509888943400001</v>
      </c>
      <c r="Z2671" s="241">
        <f t="shared" si="523"/>
        <v>6.7291282171269504</v>
      </c>
      <c r="AA2671" s="241">
        <f t="shared" si="524"/>
        <v>0.20438594330000001</v>
      </c>
      <c r="AB2671" s="258">
        <v>0.15184985000000001</v>
      </c>
      <c r="AC2671" s="258">
        <v>3.3248559E-5</v>
      </c>
      <c r="AD2671" s="258">
        <v>1.4597878E-2</v>
      </c>
      <c r="AE2671" s="258">
        <v>5.6623104999999997E-5</v>
      </c>
      <c r="AF2671" s="258">
        <v>9.8303401999999998E-2</v>
      </c>
      <c r="AG2671" s="258">
        <v>2.5788777000000001E-4</v>
      </c>
      <c r="AH2671" s="258">
        <v>9.9392728999999999E-2</v>
      </c>
      <c r="AI2671" s="258">
        <v>4.8901562E-4</v>
      </c>
      <c r="AJ2671" s="258">
        <v>9.6520025999999995E-5</v>
      </c>
      <c r="AK2671" s="258">
        <v>2.1334153E-4</v>
      </c>
      <c r="AL2671" s="258">
        <v>1.5350770999999999E-5</v>
      </c>
      <c r="AM2671" s="258">
        <v>5.0179950000000001E-8</v>
      </c>
      <c r="AN2671" s="258">
        <v>6.4439190000000002</v>
      </c>
      <c r="AO2671" s="258">
        <v>0.10964559</v>
      </c>
      <c r="AP2671" s="258">
        <v>7.5356619999999999E-2</v>
      </c>
      <c r="AQ2671" s="258">
        <v>3.9784329999999999E-4</v>
      </c>
      <c r="AR2671" s="258">
        <v>0.20398810000000001</v>
      </c>
      <c r="AT2671" s="193"/>
      <c r="AU2671" s="193"/>
      <c r="AV2671" s="193"/>
      <c r="AW2671" s="193"/>
      <c r="AX2671" s="193"/>
      <c r="AY2671" s="193"/>
      <c r="AZ2671" s="193"/>
      <c r="BA2671" s="193"/>
      <c r="BB2671" s="193"/>
      <c r="BC2671" s="193"/>
      <c r="BD2671" s="193"/>
      <c r="BE2671" s="315"/>
      <c r="BF2671" s="315"/>
      <c r="BG2671" s="315"/>
      <c r="BH2671" s="315"/>
      <c r="BI2671" s="315"/>
      <c r="BJ2671" s="315"/>
      <c r="BK2671" s="315"/>
    </row>
    <row r="2672" spans="1:63" x14ac:dyDescent="0.25">
      <c r="A2672" s="9"/>
      <c r="B2672" s="43" t="s">
        <v>5970</v>
      </c>
      <c r="C2672" s="25" t="s">
        <v>4943</v>
      </c>
      <c r="D2672" s="193">
        <v>0.63647569999999998</v>
      </c>
      <c r="E2672" s="193">
        <v>0.41905776</v>
      </c>
      <c r="F2672" s="193">
        <v>0.12304759999999999</v>
      </c>
      <c r="G2672" s="193">
        <v>2.7942489000000001E-2</v>
      </c>
      <c r="H2672" s="193">
        <v>5.0803107999999996E-3</v>
      </c>
      <c r="I2672" s="193">
        <v>3.1273285999999997E-2</v>
      </c>
      <c r="J2672" s="193">
        <v>6.8738896000000004E-3</v>
      </c>
      <c r="K2672" s="193">
        <v>2.1172994999999999E-4</v>
      </c>
      <c r="L2672" s="193">
        <v>2.2988640000000001E-2</v>
      </c>
      <c r="M2672" s="193">
        <v>0</v>
      </c>
      <c r="N2672" s="193">
        <v>0</v>
      </c>
      <c r="O2672" s="193">
        <v>0</v>
      </c>
      <c r="P2672" s="199">
        <f t="shared" si="520"/>
        <v>3.1041315555555555</v>
      </c>
      <c r="Q2672" s="240">
        <v>3852.6511999999998</v>
      </c>
      <c r="R2672" s="99">
        <v>40.164504000000001</v>
      </c>
      <c r="S2672" s="99">
        <v>19.64368</v>
      </c>
      <c r="T2672" s="99">
        <v>8.7556E-5</v>
      </c>
      <c r="U2672" s="99">
        <v>3790.2</v>
      </c>
      <c r="V2672" s="99">
        <v>0.3621009</v>
      </c>
      <c r="W2672" s="99">
        <v>2.2808000000000002</v>
      </c>
      <c r="X2672" s="241">
        <f t="shared" si="521"/>
        <v>1.7463970495351628</v>
      </c>
      <c r="Y2672" s="241">
        <f t="shared" si="522"/>
        <v>0.13881142495600002</v>
      </c>
      <c r="Z2672" s="241">
        <f t="shared" si="523"/>
        <v>1.5069673861051629</v>
      </c>
      <c r="AA2672" s="241">
        <f t="shared" si="524"/>
        <v>0.100618238474</v>
      </c>
      <c r="AB2672" s="258">
        <v>8.6037482999999998E-2</v>
      </c>
      <c r="AC2672" s="258">
        <v>1.0712703E-5</v>
      </c>
      <c r="AD2672" s="258">
        <v>2.3469783000000001E-2</v>
      </c>
      <c r="AE2672" s="258">
        <v>1.4992843000000001E-5</v>
      </c>
      <c r="AF2672" s="258">
        <v>2.8650373999999999E-2</v>
      </c>
      <c r="AG2672" s="258">
        <v>6.2807941000000002E-4</v>
      </c>
      <c r="AH2672" s="258">
        <v>5.6311756999999997E-2</v>
      </c>
      <c r="AI2672" s="258">
        <v>1.9521649E-4</v>
      </c>
      <c r="AJ2672" s="258">
        <v>2.446932E-4</v>
      </c>
      <c r="AK2672" s="258">
        <v>1.2081493E-4</v>
      </c>
      <c r="AL2672" s="258">
        <v>2.1666351999999998E-5</v>
      </c>
      <c r="AM2672" s="258">
        <v>6.6133162999999996E-8</v>
      </c>
      <c r="AN2672" s="258">
        <v>1.4042109</v>
      </c>
      <c r="AO2672" s="258">
        <v>2.5816267E-2</v>
      </c>
      <c r="AP2672" s="258">
        <v>2.0046004999999999E-2</v>
      </c>
      <c r="AQ2672" s="258">
        <v>6.6318474000000001E-5</v>
      </c>
      <c r="AR2672" s="258">
        <v>0.10055192</v>
      </c>
      <c r="AT2672" s="193"/>
      <c r="AU2672" s="193"/>
      <c r="AV2672" s="193"/>
      <c r="AW2672" s="193"/>
      <c r="AX2672" s="193"/>
      <c r="AY2672" s="193"/>
      <c r="AZ2672" s="193"/>
      <c r="BA2672" s="193"/>
      <c r="BB2672" s="193"/>
      <c r="BC2672" s="193"/>
      <c r="BD2672" s="193"/>
      <c r="BE2672" s="315"/>
      <c r="BF2672" s="315"/>
      <c r="BG2672" s="315"/>
      <c r="BH2672" s="315"/>
      <c r="BI2672" s="315"/>
      <c r="BJ2672" s="315"/>
      <c r="BK2672" s="315"/>
    </row>
    <row r="2673" spans="1:63" x14ac:dyDescent="0.25">
      <c r="A2673" s="9"/>
      <c r="B2673" s="43" t="s">
        <v>5970</v>
      </c>
      <c r="C2673" s="25" t="s">
        <v>4942</v>
      </c>
      <c r="D2673" s="193">
        <v>1.4610358999999999</v>
      </c>
      <c r="E2673" s="193">
        <v>0.72500947999999998</v>
      </c>
      <c r="F2673" s="193">
        <v>0.30804986000000001</v>
      </c>
      <c r="G2673" s="193">
        <v>1.4425080999999999E-2</v>
      </c>
      <c r="H2673" s="193">
        <v>1.8296607999999999E-2</v>
      </c>
      <c r="I2673" s="193">
        <v>0.12363114</v>
      </c>
      <c r="J2673" s="193">
        <v>1.9792585000000001E-2</v>
      </c>
      <c r="K2673" s="193">
        <v>7.3035218999999998E-4</v>
      </c>
      <c r="L2673" s="193">
        <v>0.25110083999999999</v>
      </c>
      <c r="M2673" s="193">
        <v>0</v>
      </c>
      <c r="N2673" s="193">
        <v>0</v>
      </c>
      <c r="O2673" s="193">
        <v>0</v>
      </c>
      <c r="P2673" s="199">
        <f t="shared" si="520"/>
        <v>5.3704405925925922</v>
      </c>
      <c r="Q2673" s="240">
        <v>3890.7</v>
      </c>
      <c r="R2673" s="99">
        <v>79.522779</v>
      </c>
      <c r="S2673" s="99">
        <v>8.8339999999999996</v>
      </c>
      <c r="T2673" s="99">
        <v>1.3292999999999999E-4</v>
      </c>
      <c r="U2673" s="99">
        <v>3799.2</v>
      </c>
      <c r="V2673" s="99">
        <v>5.8962199999999999E-2</v>
      </c>
      <c r="W2673" s="99">
        <v>3.0840999999999998</v>
      </c>
      <c r="X2673" s="241">
        <f t="shared" si="521"/>
        <v>4.8470070708931186</v>
      </c>
      <c r="Y2673" s="241">
        <f t="shared" si="522"/>
        <v>0.25885587893700002</v>
      </c>
      <c r="Z2673" s="241">
        <f t="shared" si="523"/>
        <v>4.3888568651261188</v>
      </c>
      <c r="AA2673" s="241">
        <f t="shared" si="524"/>
        <v>0.19929432683000001</v>
      </c>
      <c r="AB2673" s="258">
        <v>0.14885407</v>
      </c>
      <c r="AC2673" s="258">
        <v>3.1628482000000001E-5</v>
      </c>
      <c r="AD2673" s="258">
        <v>1.6418069E-2</v>
      </c>
      <c r="AE2673" s="258">
        <v>5.7047445000000002E-5</v>
      </c>
      <c r="AF2673" s="258">
        <v>9.3211690999999999E-2</v>
      </c>
      <c r="AG2673" s="258">
        <v>2.8337301000000003E-4</v>
      </c>
      <c r="AH2673" s="258">
        <v>9.7433235000000007E-2</v>
      </c>
      <c r="AI2673" s="258">
        <v>4.5993542999999998E-4</v>
      </c>
      <c r="AJ2673" s="258">
        <v>1.0876747E-4</v>
      </c>
      <c r="AK2673" s="258">
        <v>2.2781451999999999E-4</v>
      </c>
      <c r="AL2673" s="258">
        <v>1.6845026999999999E-5</v>
      </c>
      <c r="AM2673" s="258">
        <v>5.4679118999999998E-8</v>
      </c>
      <c r="AN2673" s="258">
        <v>4.1614135000000001</v>
      </c>
      <c r="AO2673" s="258">
        <v>7.1771297999999997E-2</v>
      </c>
      <c r="AP2673" s="258">
        <v>5.7425415E-2</v>
      </c>
      <c r="AQ2673" s="258">
        <v>4.2824683000000001E-4</v>
      </c>
      <c r="AR2673" s="258">
        <v>0.19886608</v>
      </c>
      <c r="AT2673" s="193"/>
      <c r="AU2673" s="193"/>
      <c r="AV2673" s="193"/>
      <c r="AW2673" s="193"/>
      <c r="AX2673" s="193"/>
      <c r="AY2673" s="193"/>
      <c r="AZ2673" s="193"/>
      <c r="BA2673" s="193"/>
      <c r="BB2673" s="193"/>
      <c r="BC2673" s="193"/>
      <c r="BD2673" s="193"/>
      <c r="BE2673" s="315"/>
      <c r="BF2673" s="315"/>
      <c r="BG2673" s="315"/>
      <c r="BH2673" s="315"/>
      <c r="BI2673" s="315"/>
      <c r="BJ2673" s="315"/>
      <c r="BK2673" s="315"/>
    </row>
    <row r="2674" spans="1:63" x14ac:dyDescent="0.25">
      <c r="A2674" s="9"/>
      <c r="B2674" s="43" t="s">
        <v>5970</v>
      </c>
      <c r="C2674" s="25" t="s">
        <v>4832</v>
      </c>
      <c r="D2674" s="193">
        <v>0.62412531000000004</v>
      </c>
      <c r="E2674" s="193">
        <v>0.40632136000000002</v>
      </c>
      <c r="F2674" s="193">
        <v>0.12288021</v>
      </c>
      <c r="G2674" s="193">
        <v>2.608866E-2</v>
      </c>
      <c r="H2674" s="193">
        <v>5.6446402000000003E-3</v>
      </c>
      <c r="I2674" s="193">
        <v>3.2308322E-2</v>
      </c>
      <c r="J2674" s="193">
        <v>6.9729227999999997E-3</v>
      </c>
      <c r="K2674" s="193">
        <v>2.1823842E-4</v>
      </c>
      <c r="L2674" s="193">
        <v>2.3690958000000002E-2</v>
      </c>
      <c r="M2674" s="193">
        <v>0</v>
      </c>
      <c r="N2674" s="193">
        <v>0</v>
      </c>
      <c r="O2674" s="193">
        <v>0</v>
      </c>
      <c r="P2674" s="199">
        <f t="shared" si="520"/>
        <v>3.0097878518518519</v>
      </c>
      <c r="Q2674" s="240">
        <v>3505.5988000000002</v>
      </c>
      <c r="R2674" s="99">
        <v>39.319870000000002</v>
      </c>
      <c r="S2674" s="99">
        <v>18.22296</v>
      </c>
      <c r="T2674" s="99">
        <v>9.3697999999999996E-5</v>
      </c>
      <c r="U2674" s="99">
        <v>3445.6</v>
      </c>
      <c r="V2674" s="99">
        <v>0.33600790000000003</v>
      </c>
      <c r="W2674" s="99">
        <v>2.1198999999999999</v>
      </c>
      <c r="X2674" s="241">
        <f t="shared" si="521"/>
        <v>1.5242552224648489</v>
      </c>
      <c r="Y2674" s="241">
        <f t="shared" si="522"/>
        <v>0.13508656959099999</v>
      </c>
      <c r="Z2674" s="241">
        <f t="shared" si="523"/>
        <v>1.290671309474849</v>
      </c>
      <c r="AA2674" s="241">
        <f t="shared" si="524"/>
        <v>9.8497343399000001E-2</v>
      </c>
      <c r="AB2674" s="258">
        <v>8.3422892999999998E-2</v>
      </c>
      <c r="AC2674" s="258">
        <v>1.0856358999999999E-5</v>
      </c>
      <c r="AD2674" s="258">
        <v>2.1994448999999999E-2</v>
      </c>
      <c r="AE2674" s="258">
        <v>1.6269132000000001E-5</v>
      </c>
      <c r="AF2674" s="258">
        <v>2.9059461000000002E-2</v>
      </c>
      <c r="AG2674" s="258">
        <v>5.8264109999999999E-4</v>
      </c>
      <c r="AH2674" s="258">
        <v>5.4600527000000003E-2</v>
      </c>
      <c r="AI2674" s="258">
        <v>1.9401172999999999E-4</v>
      </c>
      <c r="AJ2674" s="258">
        <v>2.2758275E-4</v>
      </c>
      <c r="AK2674" s="258">
        <v>1.2006011999999999E-4</v>
      </c>
      <c r="AL2674" s="258">
        <v>2.0308869999999999E-5</v>
      </c>
      <c r="AM2674" s="258">
        <v>6.2004849E-8</v>
      </c>
      <c r="AN2674" s="258">
        <v>1.1940409999999999</v>
      </c>
      <c r="AO2674" s="258">
        <v>2.2484438999999998E-2</v>
      </c>
      <c r="AP2674" s="258">
        <v>1.8983317999999999E-2</v>
      </c>
      <c r="AQ2674" s="258">
        <v>6.7695399E-5</v>
      </c>
      <c r="AR2674" s="258">
        <v>9.8429647999999995E-2</v>
      </c>
      <c r="AT2674" s="193"/>
      <c r="AU2674" s="193"/>
      <c r="AV2674" s="193"/>
      <c r="AW2674" s="193"/>
      <c r="AX2674" s="193"/>
      <c r="AY2674" s="193"/>
      <c r="AZ2674" s="193"/>
      <c r="BA2674" s="193"/>
      <c r="BB2674" s="193"/>
      <c r="BC2674" s="193"/>
      <c r="BD2674" s="193"/>
      <c r="BE2674" s="315"/>
      <c r="BF2674" s="315"/>
      <c r="BG2674" s="315"/>
      <c r="BH2674" s="315"/>
      <c r="BI2674" s="315"/>
      <c r="BJ2674" s="315"/>
      <c r="BK2674" s="315"/>
    </row>
    <row r="2675" spans="1:63" x14ac:dyDescent="0.25">
      <c r="A2675" s="9"/>
      <c r="B2675" s="43" t="s">
        <v>5970</v>
      </c>
      <c r="C2675" s="25" t="s">
        <v>6854</v>
      </c>
      <c r="D2675" s="193">
        <v>1.4579918999999999</v>
      </c>
      <c r="E2675" s="193">
        <v>0.71934355000000005</v>
      </c>
      <c r="F2675" s="193">
        <v>0.29986569000000002</v>
      </c>
      <c r="G2675" s="193">
        <v>1.5002593999999999E-2</v>
      </c>
      <c r="H2675" s="193">
        <v>1.9453791000000002E-2</v>
      </c>
      <c r="I2675" s="193">
        <v>0.12035571</v>
      </c>
      <c r="J2675" s="193">
        <v>1.9692220999999999E-2</v>
      </c>
      <c r="K2675" s="193">
        <v>7.5063582999999998E-4</v>
      </c>
      <c r="L2675" s="193">
        <v>0.26352775000000001</v>
      </c>
      <c r="M2675" s="193">
        <v>0</v>
      </c>
      <c r="N2675" s="193">
        <v>0</v>
      </c>
      <c r="O2675" s="193">
        <v>0</v>
      </c>
      <c r="P2675" s="199">
        <f t="shared" si="520"/>
        <v>5.328470740740741</v>
      </c>
      <c r="Q2675" s="240">
        <v>3542.1963999999998</v>
      </c>
      <c r="R2675" s="99">
        <v>78.725571000000002</v>
      </c>
      <c r="S2675" s="99">
        <v>9.1431199999999997</v>
      </c>
      <c r="T2675" s="99">
        <v>1.3117000000000001E-4</v>
      </c>
      <c r="U2675" s="99">
        <v>3451</v>
      </c>
      <c r="V2675" s="99">
        <v>5.94668E-2</v>
      </c>
      <c r="W2675" s="99">
        <v>3.2681</v>
      </c>
      <c r="X2675" s="241">
        <f t="shared" si="521"/>
        <v>3.9326321305667626</v>
      </c>
      <c r="Y2675" s="241">
        <f t="shared" si="522"/>
        <v>0.25642904113599996</v>
      </c>
      <c r="Z2675" s="241">
        <f t="shared" si="523"/>
        <v>3.4788853029507623</v>
      </c>
      <c r="AA2675" s="241">
        <f t="shared" si="524"/>
        <v>0.19731778648000001</v>
      </c>
      <c r="AB2675" s="258">
        <v>0.14768961</v>
      </c>
      <c r="AC2675" s="258">
        <v>3.0998287999999998E-5</v>
      </c>
      <c r="AD2675" s="258">
        <v>1.7126045999999999E-2</v>
      </c>
      <c r="AE2675" s="258">
        <v>5.7212727999999999E-5</v>
      </c>
      <c r="AF2675" s="258">
        <v>9.1231888999999997E-2</v>
      </c>
      <c r="AG2675" s="258">
        <v>2.9328512000000002E-4</v>
      </c>
      <c r="AH2675" s="258">
        <v>9.6671575999999995E-2</v>
      </c>
      <c r="AI2675" s="258">
        <v>4.4862439000000002E-4</v>
      </c>
      <c r="AJ2675" s="258">
        <v>1.1353020000000001E-4</v>
      </c>
      <c r="AK2675" s="258">
        <v>2.3344646999999999E-4</v>
      </c>
      <c r="AL2675" s="258">
        <v>1.7425463999999999E-5</v>
      </c>
      <c r="AM2675" s="258">
        <v>5.6426762000000003E-8</v>
      </c>
      <c r="AN2675" s="258">
        <v>3.2737725000000002</v>
      </c>
      <c r="AO2675" s="258">
        <v>5.7039711999999999E-2</v>
      </c>
      <c r="AP2675" s="258">
        <v>5.0588432000000003E-2</v>
      </c>
      <c r="AQ2675" s="258">
        <v>4.4006648E-4</v>
      </c>
      <c r="AR2675" s="258">
        <v>0.19687772000000001</v>
      </c>
      <c r="AT2675" s="193"/>
      <c r="AU2675" s="193"/>
      <c r="AV2675" s="193"/>
      <c r="AW2675" s="193"/>
      <c r="AX2675" s="193"/>
      <c r="AY2675" s="193"/>
      <c r="AZ2675" s="193"/>
      <c r="BA2675" s="193"/>
      <c r="BB2675" s="193"/>
      <c r="BC2675" s="193"/>
      <c r="BD2675" s="193"/>
      <c r="BE2675" s="315"/>
      <c r="BF2675" s="315"/>
      <c r="BG2675" s="315"/>
      <c r="BH2675" s="315"/>
      <c r="BI2675" s="315"/>
      <c r="BJ2675" s="315"/>
      <c r="BK2675" s="315"/>
    </row>
    <row r="2676" spans="1:63" x14ac:dyDescent="0.25">
      <c r="A2676" s="58" t="s">
        <v>558</v>
      </c>
      <c r="B2676" s="58"/>
      <c r="C2676" s="9"/>
      <c r="D2676" s="195"/>
      <c r="E2676" s="195"/>
      <c r="F2676" s="195"/>
      <c r="G2676" s="195"/>
      <c r="H2676" s="195"/>
      <c r="I2676" s="195"/>
      <c r="J2676" s="195"/>
      <c r="K2676" s="195"/>
      <c r="L2676" s="195"/>
      <c r="M2676" s="195"/>
      <c r="N2676" s="195"/>
      <c r="O2676" s="195"/>
      <c r="P2676" s="195"/>
      <c r="Q2676" s="239"/>
      <c r="R2676" s="97"/>
      <c r="S2676" s="97"/>
      <c r="T2676" s="97"/>
      <c r="U2676" s="97"/>
      <c r="V2676" s="97"/>
      <c r="W2676" s="97"/>
      <c r="X2676" s="259"/>
      <c r="Y2676" s="259"/>
      <c r="Z2676" s="259"/>
      <c r="AA2676" s="258"/>
      <c r="AB2676" s="258"/>
      <c r="AC2676" s="258"/>
      <c r="AD2676" s="258"/>
      <c r="AE2676" s="258"/>
      <c r="AF2676" s="258"/>
      <c r="AG2676" s="258"/>
      <c r="AH2676" s="258"/>
      <c r="AI2676" s="258"/>
      <c r="AJ2676" s="258"/>
      <c r="AK2676" s="258"/>
      <c r="AL2676" s="258"/>
      <c r="AM2676" s="258"/>
      <c r="AN2676" s="258"/>
      <c r="AO2676" s="258"/>
      <c r="AP2676" s="258"/>
      <c r="AQ2676" s="258"/>
      <c r="AR2676" s="258"/>
      <c r="AT2676" s="193"/>
      <c r="AU2676" s="193"/>
      <c r="AV2676" s="193"/>
      <c r="AW2676" s="193"/>
      <c r="AX2676" s="193"/>
      <c r="AY2676" s="193"/>
      <c r="AZ2676" s="193"/>
      <c r="BA2676" s="193"/>
      <c r="BB2676" s="193"/>
      <c r="BC2676" s="193"/>
      <c r="BD2676" s="193"/>
      <c r="BE2676" s="315"/>
      <c r="BF2676" s="315"/>
      <c r="BG2676" s="315"/>
      <c r="BH2676" s="315"/>
      <c r="BI2676" s="315"/>
      <c r="BJ2676" s="315"/>
      <c r="BK2676" s="315"/>
    </row>
    <row r="2677" spans="1:63" x14ac:dyDescent="0.25">
      <c r="A2677" s="58"/>
      <c r="B2677" s="43" t="s">
        <v>5970</v>
      </c>
      <c r="C2677" s="25" t="s">
        <v>2088</v>
      </c>
      <c r="D2677" s="193">
        <v>0</v>
      </c>
      <c r="E2677" s="193">
        <v>0</v>
      </c>
      <c r="F2677" s="193">
        <v>0</v>
      </c>
      <c r="G2677" s="193">
        <v>0</v>
      </c>
      <c r="H2677" s="193">
        <v>0</v>
      </c>
      <c r="I2677" s="193">
        <v>0</v>
      </c>
      <c r="J2677" s="193">
        <v>0</v>
      </c>
      <c r="K2677" s="193">
        <v>0</v>
      </c>
      <c r="L2677" s="193">
        <v>0</v>
      </c>
      <c r="M2677" s="193">
        <v>0</v>
      </c>
      <c r="N2677" s="193">
        <v>0</v>
      </c>
      <c r="O2677" s="193">
        <v>0</v>
      </c>
      <c r="P2677" s="199">
        <f>E2677/0.135</f>
        <v>0</v>
      </c>
      <c r="Q2677" s="240">
        <v>26500</v>
      </c>
      <c r="R2677" s="99">
        <v>0</v>
      </c>
      <c r="S2677" s="99">
        <v>0</v>
      </c>
      <c r="T2677" s="99">
        <v>0</v>
      </c>
      <c r="U2677" s="99">
        <v>26500</v>
      </c>
      <c r="V2677" s="99">
        <v>0</v>
      </c>
      <c r="W2677" s="99">
        <v>0</v>
      </c>
      <c r="X2677" s="241">
        <f t="shared" ref="X2677:X2734" si="525">SUM(Y2677:AA2677)</f>
        <v>178.3480000000007</v>
      </c>
      <c r="Y2677" s="241">
        <f t="shared" ref="Y2677:Y2734" si="526">SUM(AB2677:AG2677)</f>
        <v>0</v>
      </c>
      <c r="Z2677" s="241">
        <f t="shared" ref="Z2677:Z2734" si="527">SUM(AH2677:AP2677)</f>
        <v>178.3480000000007</v>
      </c>
      <c r="AA2677" s="241">
        <f t="shared" ref="AA2677:AA2734" si="528">SUM(AQ2677:AR2677)</f>
        <v>0</v>
      </c>
      <c r="AB2677" s="258">
        <v>0</v>
      </c>
      <c r="AC2677" s="258">
        <v>0</v>
      </c>
      <c r="AD2677" s="258">
        <v>0</v>
      </c>
      <c r="AE2677" s="258">
        <v>0</v>
      </c>
      <c r="AF2677" s="258">
        <v>0</v>
      </c>
      <c r="AG2677" s="258">
        <v>0</v>
      </c>
      <c r="AH2677" s="258">
        <v>0</v>
      </c>
      <c r="AI2677" s="258">
        <v>0</v>
      </c>
      <c r="AJ2677" s="258">
        <v>0</v>
      </c>
      <c r="AK2677" s="258">
        <v>0</v>
      </c>
      <c r="AL2677" s="258">
        <v>0</v>
      </c>
      <c r="AM2677" s="258">
        <v>0</v>
      </c>
      <c r="AN2677" s="258">
        <v>178.34800000000001</v>
      </c>
      <c r="AO2677" s="258">
        <v>0</v>
      </c>
      <c r="AP2677" s="258">
        <v>6.8212102999999995E-13</v>
      </c>
      <c r="AQ2677" s="258">
        <v>0</v>
      </c>
      <c r="AR2677" s="258">
        <v>0</v>
      </c>
      <c r="AT2677" s="193"/>
      <c r="AU2677" s="193"/>
      <c r="AV2677" s="193"/>
      <c r="AW2677" s="193"/>
      <c r="AX2677" s="193"/>
      <c r="AY2677" s="193"/>
      <c r="AZ2677" s="193"/>
      <c r="BA2677" s="193"/>
      <c r="BB2677" s="193"/>
      <c r="BC2677" s="193"/>
      <c r="BD2677" s="193"/>
      <c r="BE2677" s="315"/>
      <c r="BF2677" s="315"/>
      <c r="BG2677" s="315"/>
      <c r="BH2677" s="315"/>
      <c r="BI2677" s="315"/>
      <c r="BJ2677" s="315"/>
      <c r="BK2677" s="315"/>
    </row>
    <row r="2678" spans="1:63" x14ac:dyDescent="0.25">
      <c r="A2678" s="58"/>
      <c r="B2678" s="43" t="s">
        <v>5970</v>
      </c>
      <c r="C2678" s="25" t="s">
        <v>2089</v>
      </c>
      <c r="D2678" s="193">
        <v>0</v>
      </c>
      <c r="E2678" s="193">
        <v>0</v>
      </c>
      <c r="F2678" s="193">
        <v>0</v>
      </c>
      <c r="G2678" s="193">
        <v>0</v>
      </c>
      <c r="H2678" s="193">
        <v>0</v>
      </c>
      <c r="I2678" s="193">
        <v>0</v>
      </c>
      <c r="J2678" s="193">
        <v>0</v>
      </c>
      <c r="K2678" s="193">
        <v>0</v>
      </c>
      <c r="L2678" s="193">
        <v>0</v>
      </c>
      <c r="M2678" s="193">
        <v>0</v>
      </c>
      <c r="N2678" s="193">
        <v>0</v>
      </c>
      <c r="O2678" s="193">
        <v>0</v>
      </c>
      <c r="P2678" s="199">
        <f t="shared" ref="P2678:P2741" si="529">E2678/0.135</f>
        <v>0</v>
      </c>
      <c r="Q2678" s="240">
        <v>24300</v>
      </c>
      <c r="R2678" s="99">
        <v>0</v>
      </c>
      <c r="S2678" s="99">
        <v>0</v>
      </c>
      <c r="T2678" s="99">
        <v>0</v>
      </c>
      <c r="U2678" s="99">
        <v>24300</v>
      </c>
      <c r="V2678" s="99">
        <v>0</v>
      </c>
      <c r="W2678" s="99">
        <v>0</v>
      </c>
      <c r="X2678" s="241">
        <f t="shared" si="525"/>
        <v>10.43328</v>
      </c>
      <c r="Y2678" s="241">
        <f t="shared" si="526"/>
        <v>0</v>
      </c>
      <c r="Z2678" s="241">
        <f t="shared" si="527"/>
        <v>10.43328</v>
      </c>
      <c r="AA2678" s="241">
        <f t="shared" si="528"/>
        <v>0</v>
      </c>
      <c r="AB2678" s="258">
        <v>0</v>
      </c>
      <c r="AC2678" s="258">
        <v>0</v>
      </c>
      <c r="AD2678" s="258">
        <v>0</v>
      </c>
      <c r="AE2678" s="258">
        <v>0</v>
      </c>
      <c r="AF2678" s="258">
        <v>0</v>
      </c>
      <c r="AG2678" s="258">
        <v>0</v>
      </c>
      <c r="AH2678" s="258">
        <v>0</v>
      </c>
      <c r="AI2678" s="258">
        <v>0</v>
      </c>
      <c r="AJ2678" s="258">
        <v>0</v>
      </c>
      <c r="AK2678" s="258">
        <v>0</v>
      </c>
      <c r="AL2678" s="258">
        <v>0</v>
      </c>
      <c r="AM2678" s="258">
        <v>0</v>
      </c>
      <c r="AN2678" s="258">
        <v>10.43328</v>
      </c>
      <c r="AO2678" s="258">
        <v>0</v>
      </c>
      <c r="AP2678" s="258">
        <v>-8.8817842000000006E-16</v>
      </c>
      <c r="AQ2678" s="258">
        <v>0</v>
      </c>
      <c r="AR2678" s="258">
        <v>0</v>
      </c>
      <c r="AT2678" s="193"/>
      <c r="AU2678" s="193"/>
      <c r="AV2678" s="193"/>
      <c r="AW2678" s="193"/>
      <c r="AX2678" s="193"/>
      <c r="AY2678" s="193"/>
      <c r="AZ2678" s="193"/>
      <c r="BA2678" s="193"/>
      <c r="BB2678" s="193"/>
      <c r="BC2678" s="193"/>
      <c r="BD2678" s="193"/>
      <c r="BE2678" s="315"/>
      <c r="BF2678" s="315"/>
      <c r="BG2678" s="315"/>
      <c r="BH2678" s="315"/>
      <c r="BI2678" s="315"/>
      <c r="BJ2678" s="315"/>
      <c r="BK2678" s="315"/>
    </row>
    <row r="2679" spans="1:63" x14ac:dyDescent="0.25">
      <c r="A2679" s="58"/>
      <c r="B2679" s="43" t="s">
        <v>5970</v>
      </c>
      <c r="C2679" s="25" t="s">
        <v>3833</v>
      </c>
      <c r="D2679" s="193">
        <v>0</v>
      </c>
      <c r="E2679" s="193">
        <v>0</v>
      </c>
      <c r="F2679" s="193">
        <v>0</v>
      </c>
      <c r="G2679" s="193">
        <v>0</v>
      </c>
      <c r="H2679" s="193">
        <v>0</v>
      </c>
      <c r="I2679" s="193">
        <v>0</v>
      </c>
      <c r="J2679" s="193">
        <v>0</v>
      </c>
      <c r="K2679" s="193">
        <v>0</v>
      </c>
      <c r="L2679" s="193">
        <v>0</v>
      </c>
      <c r="M2679" s="193">
        <v>0</v>
      </c>
      <c r="N2679" s="193">
        <v>0</v>
      </c>
      <c r="O2679" s="193">
        <v>0</v>
      </c>
      <c r="P2679" s="199">
        <f t="shared" si="529"/>
        <v>0</v>
      </c>
      <c r="Q2679" s="240">
        <v>14300</v>
      </c>
      <c r="R2679" s="99">
        <v>0</v>
      </c>
      <c r="S2679" s="99">
        <v>0</v>
      </c>
      <c r="T2679" s="99">
        <v>0</v>
      </c>
      <c r="U2679" s="99">
        <v>14300</v>
      </c>
      <c r="V2679" s="99">
        <v>0</v>
      </c>
      <c r="W2679" s="99">
        <v>0</v>
      </c>
      <c r="X2679" s="241">
        <f t="shared" si="525"/>
        <v>108.65254</v>
      </c>
      <c r="Y2679" s="241">
        <f t="shared" si="526"/>
        <v>0</v>
      </c>
      <c r="Z2679" s="241">
        <f t="shared" si="527"/>
        <v>108.65254</v>
      </c>
      <c r="AA2679" s="241">
        <f t="shared" si="528"/>
        <v>0</v>
      </c>
      <c r="AB2679" s="258">
        <v>0</v>
      </c>
      <c r="AC2679" s="258">
        <v>0</v>
      </c>
      <c r="AD2679" s="258">
        <v>0</v>
      </c>
      <c r="AE2679" s="258">
        <v>0</v>
      </c>
      <c r="AF2679" s="258">
        <v>0</v>
      </c>
      <c r="AG2679" s="258">
        <v>0</v>
      </c>
      <c r="AH2679" s="258">
        <v>0</v>
      </c>
      <c r="AI2679" s="258">
        <v>0</v>
      </c>
      <c r="AJ2679" s="258">
        <v>0</v>
      </c>
      <c r="AK2679" s="258">
        <v>0</v>
      </c>
      <c r="AL2679" s="258">
        <v>0</v>
      </c>
      <c r="AM2679" s="258">
        <v>0</v>
      </c>
      <c r="AN2679" s="258">
        <v>108.65254</v>
      </c>
      <c r="AO2679" s="258">
        <v>0</v>
      </c>
      <c r="AP2679" s="258">
        <v>-5.4886651000000002E-15</v>
      </c>
      <c r="AQ2679" s="258">
        <v>0</v>
      </c>
      <c r="AR2679" s="258">
        <v>0</v>
      </c>
      <c r="AT2679" s="193"/>
      <c r="AU2679" s="193"/>
      <c r="AV2679" s="193"/>
      <c r="AW2679" s="193"/>
      <c r="AX2679" s="193"/>
      <c r="AY2679" s="193"/>
      <c r="AZ2679" s="193"/>
      <c r="BA2679" s="193"/>
      <c r="BB2679" s="193"/>
      <c r="BC2679" s="193"/>
      <c r="BD2679" s="193"/>
      <c r="BE2679" s="315"/>
      <c r="BF2679" s="315"/>
      <c r="BG2679" s="315"/>
      <c r="BH2679" s="315"/>
      <c r="BI2679" s="315"/>
      <c r="BJ2679" s="315"/>
      <c r="BK2679" s="315"/>
    </row>
    <row r="2680" spans="1:63" x14ac:dyDescent="0.25">
      <c r="A2680" s="58"/>
      <c r="B2680" s="43" t="s">
        <v>5970</v>
      </c>
      <c r="C2680" s="25" t="s">
        <v>4172</v>
      </c>
      <c r="D2680" s="193">
        <v>0.71774488999999997</v>
      </c>
      <c r="E2680" s="193">
        <v>0.41796788000000001</v>
      </c>
      <c r="F2680" s="193">
        <v>0.16239613</v>
      </c>
      <c r="G2680" s="193">
        <v>7.3132774999999997E-3</v>
      </c>
      <c r="H2680" s="193">
        <v>2.0085816999999999E-2</v>
      </c>
      <c r="I2680" s="193">
        <v>4.3871786000000003E-2</v>
      </c>
      <c r="J2680" s="193">
        <v>2.2480548999999999E-2</v>
      </c>
      <c r="K2680" s="193">
        <v>4.1615764E-4</v>
      </c>
      <c r="L2680" s="193">
        <v>4.3213293999999999E-2</v>
      </c>
      <c r="M2680" s="193">
        <v>0</v>
      </c>
      <c r="N2680" s="193">
        <v>0</v>
      </c>
      <c r="O2680" s="193">
        <v>0</v>
      </c>
      <c r="P2680" s="199">
        <f t="shared" si="529"/>
        <v>3.0960583703703701</v>
      </c>
      <c r="Q2680" s="240">
        <v>63.166736999999998</v>
      </c>
      <c r="R2680" s="99">
        <v>48.398071000000002</v>
      </c>
      <c r="S2680" s="99">
        <v>11.73536</v>
      </c>
      <c r="T2680" s="99">
        <v>2.2487000000000001E-4</v>
      </c>
      <c r="U2680" s="99">
        <v>0.80457000000000001</v>
      </c>
      <c r="V2680" s="99">
        <v>4.7611399999999998E-2</v>
      </c>
      <c r="W2680" s="99">
        <v>2.1808999999999998</v>
      </c>
      <c r="X2680" s="241">
        <f t="shared" si="525"/>
        <v>1.8177310034615848</v>
      </c>
      <c r="Y2680" s="241">
        <f t="shared" si="526"/>
        <v>0.13900022539500001</v>
      </c>
      <c r="Z2680" s="241">
        <f t="shared" si="527"/>
        <v>1.5576014700565848</v>
      </c>
      <c r="AA2680" s="241">
        <f t="shared" si="528"/>
        <v>0.12112930801000001</v>
      </c>
      <c r="AB2680" s="258">
        <v>8.5818532000000003E-2</v>
      </c>
      <c r="AC2680" s="258">
        <v>2.3407393E-5</v>
      </c>
      <c r="AD2680" s="258">
        <v>9.4251609E-3</v>
      </c>
      <c r="AE2680" s="258">
        <v>4.6585341999999998E-5</v>
      </c>
      <c r="AF2680" s="258">
        <v>4.3302871999999999E-2</v>
      </c>
      <c r="AG2680" s="258">
        <v>3.8366776000000002E-4</v>
      </c>
      <c r="AH2680" s="258">
        <v>5.6167984999999997E-2</v>
      </c>
      <c r="AI2680" s="258">
        <v>2.4375296999999999E-4</v>
      </c>
      <c r="AJ2680" s="258">
        <v>4.7231183999999999E-5</v>
      </c>
      <c r="AK2680" s="258">
        <v>2.7918795000000002E-4</v>
      </c>
      <c r="AL2680" s="258">
        <v>7.4350205000000002E-6</v>
      </c>
      <c r="AM2680" s="258">
        <v>2.4832085000000001E-8</v>
      </c>
      <c r="AN2680" s="258">
        <v>5.1954630999999996E-3</v>
      </c>
      <c r="AO2680" s="258">
        <v>0.91874310999999997</v>
      </c>
      <c r="AP2680" s="258">
        <v>0.57691727999999998</v>
      </c>
      <c r="AQ2680" s="258">
        <v>1.2003801000000001E-4</v>
      </c>
      <c r="AR2680" s="258">
        <v>0.12100927</v>
      </c>
      <c r="AT2680" s="193"/>
      <c r="AU2680" s="193"/>
      <c r="AV2680" s="193"/>
      <c r="AW2680" s="193"/>
      <c r="AX2680" s="193"/>
      <c r="AY2680" s="193"/>
      <c r="AZ2680" s="193"/>
      <c r="BA2680" s="193"/>
      <c r="BB2680" s="193"/>
      <c r="BC2680" s="193"/>
      <c r="BD2680" s="193"/>
      <c r="BE2680" s="315"/>
      <c r="BF2680" s="315"/>
      <c r="BG2680" s="315"/>
      <c r="BH2680" s="315"/>
      <c r="BI2680" s="315"/>
      <c r="BJ2680" s="315"/>
      <c r="BK2680" s="315"/>
    </row>
    <row r="2681" spans="1:63" x14ac:dyDescent="0.25">
      <c r="A2681" s="9"/>
      <c r="B2681" s="43" t="s">
        <v>5970</v>
      </c>
      <c r="C2681" s="25" t="s">
        <v>3834</v>
      </c>
      <c r="D2681" s="193">
        <v>0</v>
      </c>
      <c r="E2681" s="193">
        <v>0</v>
      </c>
      <c r="F2681" s="193">
        <v>0</v>
      </c>
      <c r="G2681" s="193">
        <v>0</v>
      </c>
      <c r="H2681" s="193">
        <v>0</v>
      </c>
      <c r="I2681" s="193">
        <v>0</v>
      </c>
      <c r="J2681" s="193">
        <v>0</v>
      </c>
      <c r="K2681" s="193">
        <v>0</v>
      </c>
      <c r="L2681" s="193">
        <v>0</v>
      </c>
      <c r="M2681" s="193">
        <v>0</v>
      </c>
      <c r="N2681" s="193">
        <v>0</v>
      </c>
      <c r="O2681" s="193">
        <v>0</v>
      </c>
      <c r="P2681" s="199">
        <f t="shared" si="529"/>
        <v>0</v>
      </c>
      <c r="Q2681" s="240">
        <v>14300</v>
      </c>
      <c r="R2681" s="99">
        <v>0</v>
      </c>
      <c r="S2681" s="99">
        <v>0</v>
      </c>
      <c r="T2681" s="99">
        <v>0</v>
      </c>
      <c r="U2681" s="99">
        <v>14300</v>
      </c>
      <c r="V2681" s="99">
        <v>0</v>
      </c>
      <c r="W2681" s="99">
        <v>0</v>
      </c>
      <c r="X2681" s="241">
        <f t="shared" si="525"/>
        <v>54.326272000000003</v>
      </c>
      <c r="Y2681" s="241">
        <f t="shared" si="526"/>
        <v>0</v>
      </c>
      <c r="Z2681" s="241">
        <f t="shared" si="527"/>
        <v>54.326272000000003</v>
      </c>
      <c r="AA2681" s="241">
        <f t="shared" si="528"/>
        <v>0</v>
      </c>
      <c r="AB2681" s="258">
        <v>0</v>
      </c>
      <c r="AC2681" s="258">
        <v>0</v>
      </c>
      <c r="AD2681" s="258">
        <v>0</v>
      </c>
      <c r="AE2681" s="258">
        <v>0</v>
      </c>
      <c r="AF2681" s="258">
        <v>0</v>
      </c>
      <c r="AG2681" s="258">
        <v>0</v>
      </c>
      <c r="AH2681" s="258">
        <v>0</v>
      </c>
      <c r="AI2681" s="258">
        <v>0</v>
      </c>
      <c r="AJ2681" s="258">
        <v>0</v>
      </c>
      <c r="AK2681" s="258">
        <v>0</v>
      </c>
      <c r="AL2681" s="258">
        <v>0</v>
      </c>
      <c r="AM2681" s="258">
        <v>0</v>
      </c>
      <c r="AN2681" s="258">
        <v>54.326272000000003</v>
      </c>
      <c r="AO2681" s="258">
        <v>0</v>
      </c>
      <c r="AP2681" s="258">
        <v>-2.3626933999999999E-15</v>
      </c>
      <c r="AQ2681" s="258">
        <v>0</v>
      </c>
      <c r="AR2681" s="258">
        <v>0</v>
      </c>
      <c r="AT2681" s="193"/>
      <c r="AU2681" s="193"/>
      <c r="AV2681" s="193"/>
      <c r="AW2681" s="193"/>
      <c r="AX2681" s="193"/>
      <c r="AY2681" s="193"/>
      <c r="AZ2681" s="193"/>
      <c r="BA2681" s="193"/>
      <c r="BB2681" s="193"/>
      <c r="BC2681" s="193"/>
      <c r="BD2681" s="193"/>
      <c r="BE2681" s="315"/>
      <c r="BF2681" s="315"/>
      <c r="BG2681" s="315"/>
      <c r="BH2681" s="315"/>
      <c r="BI2681" s="315"/>
      <c r="BJ2681" s="315"/>
      <c r="BK2681" s="315"/>
    </row>
    <row r="2682" spans="1:63" x14ac:dyDescent="0.25">
      <c r="A2682" s="9"/>
      <c r="B2682" s="43" t="s">
        <v>5970</v>
      </c>
      <c r="C2682" s="25" t="s">
        <v>4171</v>
      </c>
      <c r="D2682" s="193">
        <v>42.045175</v>
      </c>
      <c r="E2682" s="193">
        <v>7.6280387999999997</v>
      </c>
      <c r="F2682" s="193">
        <v>4.5149281999999999</v>
      </c>
      <c r="G2682" s="193">
        <v>0.15258679999999999</v>
      </c>
      <c r="H2682" s="193">
        <v>4.4774864999999997E-2</v>
      </c>
      <c r="I2682" s="193">
        <v>29.186260000000001</v>
      </c>
      <c r="J2682" s="193">
        <v>0.23487361000000001</v>
      </c>
      <c r="K2682" s="193">
        <v>2.9504196999999999E-3</v>
      </c>
      <c r="L2682" s="193">
        <v>0.2807617</v>
      </c>
      <c r="M2682" s="193">
        <v>0</v>
      </c>
      <c r="N2682" s="193">
        <v>0</v>
      </c>
      <c r="O2682" s="193">
        <v>0</v>
      </c>
      <c r="P2682" s="199">
        <f t="shared" si="529"/>
        <v>56.503991111111105</v>
      </c>
      <c r="Q2682" s="240">
        <v>25285.101999999999</v>
      </c>
      <c r="R2682" s="99">
        <v>711.26220999999998</v>
      </c>
      <c r="S2682" s="99">
        <v>99.696799999999996</v>
      </c>
      <c r="T2682" s="99">
        <v>1.5662E-3</v>
      </c>
      <c r="U2682" s="99">
        <v>24460</v>
      </c>
      <c r="V2682" s="99">
        <v>1.7314940000000001</v>
      </c>
      <c r="W2682" s="99">
        <v>12.41</v>
      </c>
      <c r="X2682" s="241">
        <f t="shared" si="525"/>
        <v>77.212708541691043</v>
      </c>
      <c r="Y2682" s="241">
        <f t="shared" si="526"/>
        <v>12.487747330349999</v>
      </c>
      <c r="Z2682" s="241">
        <f t="shared" si="527"/>
        <v>62.945511707331036</v>
      </c>
      <c r="AA2682" s="241">
        <f t="shared" si="528"/>
        <v>1.77944950401</v>
      </c>
      <c r="AB2682" s="258">
        <v>1.5437609000000001</v>
      </c>
      <c r="AC2682" s="258">
        <v>3.0437025000000002E-4</v>
      </c>
      <c r="AD2682" s="258">
        <v>0.13886338000000001</v>
      </c>
      <c r="AE2682" s="258">
        <v>4.363708E-4</v>
      </c>
      <c r="AF2682" s="258">
        <v>10.801197</v>
      </c>
      <c r="AG2682" s="258">
        <v>3.1853093E-3</v>
      </c>
      <c r="AH2682" s="258">
        <v>1.0099113</v>
      </c>
      <c r="AI2682" s="258">
        <v>7.0762446E-3</v>
      </c>
      <c r="AJ2682" s="258">
        <v>1.2518051E-3</v>
      </c>
      <c r="AK2682" s="258">
        <v>1.5719048999999999E-3</v>
      </c>
      <c r="AL2682" s="258">
        <v>1.3095663999999999E-4</v>
      </c>
      <c r="AM2682" s="258">
        <v>4.9709103000000004E-7</v>
      </c>
      <c r="AN2682" s="258">
        <v>61.836122000000003</v>
      </c>
      <c r="AO2682" s="258">
        <v>2.1756918E-2</v>
      </c>
      <c r="AP2682" s="258">
        <v>6.7690080999999999E-2</v>
      </c>
      <c r="AQ2682" s="258">
        <v>8.1550400999999995E-4</v>
      </c>
      <c r="AR2682" s="258">
        <v>1.778634</v>
      </c>
      <c r="AT2682" s="193"/>
      <c r="AU2682" s="193"/>
      <c r="AV2682" s="193"/>
      <c r="AW2682" s="193"/>
      <c r="AX2682" s="193"/>
      <c r="AY2682" s="193"/>
      <c r="AZ2682" s="193"/>
      <c r="BA2682" s="193"/>
      <c r="BB2682" s="193"/>
      <c r="BC2682" s="193"/>
      <c r="BD2682" s="193"/>
      <c r="BE2682" s="315"/>
      <c r="BF2682" s="315"/>
      <c r="BG2682" s="315"/>
      <c r="BH2682" s="315"/>
      <c r="BI2682" s="315"/>
      <c r="BJ2682" s="315"/>
      <c r="BK2682" s="315"/>
    </row>
    <row r="2683" spans="1:63" x14ac:dyDescent="0.25">
      <c r="A2683" s="9"/>
      <c r="B2683" s="43" t="s">
        <v>5970</v>
      </c>
      <c r="C2683" s="25" t="s">
        <v>5627</v>
      </c>
      <c r="D2683" s="193">
        <v>9.1122665000000005</v>
      </c>
      <c r="E2683" s="193">
        <v>2.5831984000000001</v>
      </c>
      <c r="F2683" s="193">
        <v>0.86896547000000002</v>
      </c>
      <c r="G2683" s="193">
        <v>2.0116452E-2</v>
      </c>
      <c r="H2683" s="193">
        <v>2.9875987999999999E-2</v>
      </c>
      <c r="I2683" s="193">
        <v>5.4254405999999999</v>
      </c>
      <c r="J2683" s="193">
        <v>9.1953535000000003E-2</v>
      </c>
      <c r="K2683" s="193">
        <v>2.5972105000000001E-3</v>
      </c>
      <c r="L2683" s="193">
        <v>9.0118815000000005E-2</v>
      </c>
      <c r="M2683" s="193">
        <v>0</v>
      </c>
      <c r="N2683" s="193">
        <v>0</v>
      </c>
      <c r="O2683" s="193">
        <v>0</v>
      </c>
      <c r="P2683" s="199">
        <f t="shared" si="529"/>
        <v>19.134802962962961</v>
      </c>
      <c r="Q2683" s="240">
        <v>13406.611999999999</v>
      </c>
      <c r="R2683" s="99">
        <v>242.15172999999999</v>
      </c>
      <c r="S2683" s="99">
        <v>13.875679999999999</v>
      </c>
      <c r="T2683" s="99">
        <v>4.1272999999999999E-4</v>
      </c>
      <c r="U2683" s="99">
        <v>13059</v>
      </c>
      <c r="V2683" s="99">
        <v>0.1024708</v>
      </c>
      <c r="W2683" s="99">
        <v>91.481999999999999</v>
      </c>
      <c r="X2683" s="241">
        <f t="shared" si="525"/>
        <v>13.255144594833657</v>
      </c>
      <c r="Y2683" s="241">
        <f t="shared" si="526"/>
        <v>2.5510759785600001</v>
      </c>
      <c r="Z2683" s="241">
        <f t="shared" si="527"/>
        <v>10.098323567983657</v>
      </c>
      <c r="AA2683" s="241">
        <f t="shared" si="528"/>
        <v>0.60574504828999998</v>
      </c>
      <c r="AB2683" s="258">
        <v>0.52203151000000003</v>
      </c>
      <c r="AC2683" s="258">
        <v>1.0560660000000001E-4</v>
      </c>
      <c r="AD2683" s="258">
        <v>3.6073714999999999E-2</v>
      </c>
      <c r="AE2683" s="258">
        <v>8.6536816000000005E-4</v>
      </c>
      <c r="AF2683" s="258">
        <v>1.9915513</v>
      </c>
      <c r="AG2683" s="258">
        <v>4.4847879999999999E-4</v>
      </c>
      <c r="AH2683" s="258">
        <v>0.34149243000000001</v>
      </c>
      <c r="AI2683" s="258">
        <v>1.2933648E-3</v>
      </c>
      <c r="AJ2683" s="258">
        <v>1.3088063E-4</v>
      </c>
      <c r="AK2683" s="258">
        <v>4.6833318999999997E-3</v>
      </c>
      <c r="AL2683" s="258">
        <v>1.8721522E-5</v>
      </c>
      <c r="AM2683" s="258">
        <v>6.4631659E-8</v>
      </c>
      <c r="AN2683" s="258">
        <v>9.6989833999999995</v>
      </c>
      <c r="AO2683" s="258">
        <v>3.8854705E-3</v>
      </c>
      <c r="AP2683" s="258">
        <v>4.7835903999999999E-2</v>
      </c>
      <c r="AQ2683" s="258">
        <v>2.4994828999999998E-4</v>
      </c>
      <c r="AR2683" s="258">
        <v>0.60549509999999995</v>
      </c>
      <c r="AT2683" s="193"/>
      <c r="AU2683" s="193"/>
      <c r="AV2683" s="193"/>
      <c r="AW2683" s="193"/>
      <c r="AX2683" s="193"/>
      <c r="AY2683" s="193"/>
      <c r="AZ2683" s="193"/>
      <c r="BA2683" s="193"/>
      <c r="BB2683" s="193"/>
      <c r="BC2683" s="193"/>
      <c r="BD2683" s="193"/>
      <c r="BE2683" s="315"/>
      <c r="BF2683" s="315"/>
      <c r="BG2683" s="315"/>
      <c r="BH2683" s="315"/>
      <c r="BI2683" s="315"/>
      <c r="BJ2683" s="315"/>
      <c r="BK2683" s="315"/>
    </row>
    <row r="2684" spans="1:63" x14ac:dyDescent="0.25">
      <c r="A2684" s="9"/>
      <c r="B2684" s="43" t="s">
        <v>5970</v>
      </c>
      <c r="C2684" s="25" t="s">
        <v>6890</v>
      </c>
      <c r="D2684" s="193">
        <v>1.4887140999999999</v>
      </c>
      <c r="E2684" s="193">
        <v>0.88475804000000002</v>
      </c>
      <c r="F2684" s="193">
        <v>0.30971353000000001</v>
      </c>
      <c r="G2684" s="193">
        <v>4.7262123000000003E-2</v>
      </c>
      <c r="H2684" s="193">
        <v>1.9044095E-2</v>
      </c>
      <c r="I2684" s="193">
        <v>0.12751932999999999</v>
      </c>
      <c r="J2684" s="193">
        <v>2.9121485999999999E-2</v>
      </c>
      <c r="K2684" s="193">
        <v>6.6596410000000004E-4</v>
      </c>
      <c r="L2684" s="193">
        <v>7.0629504999999995E-2</v>
      </c>
      <c r="M2684" s="193">
        <v>0</v>
      </c>
      <c r="N2684" s="193">
        <v>0</v>
      </c>
      <c r="O2684" s="193">
        <v>0</v>
      </c>
      <c r="P2684" s="199">
        <f t="shared" si="529"/>
        <v>6.5537632592592594</v>
      </c>
      <c r="Q2684" s="240">
        <v>9349.8585000000003</v>
      </c>
      <c r="R2684" s="99">
        <v>94.458882000000003</v>
      </c>
      <c r="S2684" s="99">
        <v>33.072479999999999</v>
      </c>
      <c r="T2684" s="99">
        <v>2.7734E-4</v>
      </c>
      <c r="U2684" s="99">
        <v>9217.7000000000007</v>
      </c>
      <c r="V2684" s="99">
        <v>0.57724600000000004</v>
      </c>
      <c r="W2684" s="99">
        <v>4.0495999999999999</v>
      </c>
      <c r="X2684" s="241">
        <f t="shared" si="525"/>
        <v>4.2168885310794799</v>
      </c>
      <c r="Y2684" s="241">
        <f t="shared" si="526"/>
        <v>0.32044653886699997</v>
      </c>
      <c r="Z2684" s="241">
        <f t="shared" si="527"/>
        <v>3.6598449274624802</v>
      </c>
      <c r="AA2684" s="241">
        <f t="shared" si="528"/>
        <v>0.23659706475</v>
      </c>
      <c r="AB2684" s="258">
        <v>0.18165326000000001</v>
      </c>
      <c r="AC2684" s="258">
        <v>2.9004041000000001E-5</v>
      </c>
      <c r="AD2684" s="258">
        <v>5.3281373999999999E-2</v>
      </c>
      <c r="AE2684" s="258">
        <v>4.8797425999999999E-5</v>
      </c>
      <c r="AF2684" s="258">
        <v>8.4378501999999994E-2</v>
      </c>
      <c r="AG2684" s="258">
        <v>1.0556013999999999E-3</v>
      </c>
      <c r="AH2684" s="258">
        <v>0.11889158</v>
      </c>
      <c r="AI2684" s="258">
        <v>4.7937406E-4</v>
      </c>
      <c r="AJ2684" s="258">
        <v>4.0404170999999998E-4</v>
      </c>
      <c r="AK2684" s="258">
        <v>2.1051625E-3</v>
      </c>
      <c r="AL2684" s="258">
        <v>3.8419885E-5</v>
      </c>
      <c r="AM2684" s="258">
        <v>1.1930747999999999E-7</v>
      </c>
      <c r="AN2684" s="258">
        <v>3.4153332000000001</v>
      </c>
      <c r="AO2684" s="258">
        <v>6.7078077E-2</v>
      </c>
      <c r="AP2684" s="258">
        <v>5.5514952999999999E-2</v>
      </c>
      <c r="AQ2684" s="258">
        <v>1.9192475000000001E-4</v>
      </c>
      <c r="AR2684" s="258">
        <v>0.23640514000000001</v>
      </c>
      <c r="AT2684" s="193"/>
      <c r="AU2684" s="193"/>
      <c r="AV2684" s="193"/>
      <c r="AW2684" s="193"/>
      <c r="AX2684" s="193"/>
      <c r="AY2684" s="193"/>
      <c r="AZ2684" s="193"/>
      <c r="BA2684" s="193"/>
      <c r="BB2684" s="193"/>
      <c r="BC2684" s="193"/>
      <c r="BD2684" s="193"/>
      <c r="BE2684" s="315"/>
      <c r="BF2684" s="315"/>
      <c r="BG2684" s="315"/>
      <c r="BH2684" s="315"/>
      <c r="BI2684" s="315"/>
      <c r="BJ2684" s="315"/>
      <c r="BK2684" s="315"/>
    </row>
    <row r="2685" spans="1:63" x14ac:dyDescent="0.25">
      <c r="A2685" s="9"/>
      <c r="B2685" s="43" t="s">
        <v>5970</v>
      </c>
      <c r="C2685" s="25" t="s">
        <v>6889</v>
      </c>
      <c r="D2685" s="193">
        <v>1.4734897</v>
      </c>
      <c r="E2685" s="193">
        <v>0.84803585999999997</v>
      </c>
      <c r="F2685" s="193">
        <v>0.30595421</v>
      </c>
      <c r="G2685" s="193">
        <v>4.2779613000000001E-2</v>
      </c>
      <c r="H2685" s="193">
        <v>1.9254067E-2</v>
      </c>
      <c r="I2685" s="193">
        <v>0.11701437000000001</v>
      </c>
      <c r="J2685" s="193">
        <v>3.3139657000000003E-2</v>
      </c>
      <c r="K2685" s="193">
        <v>7.0823610000000003E-4</v>
      </c>
      <c r="L2685" s="193">
        <v>0.10660367</v>
      </c>
      <c r="M2685" s="193">
        <v>0</v>
      </c>
      <c r="N2685" s="193">
        <v>0</v>
      </c>
      <c r="O2685" s="193">
        <v>0</v>
      </c>
      <c r="P2685" s="199">
        <f t="shared" si="529"/>
        <v>6.2817471111111107</v>
      </c>
      <c r="Q2685" s="240">
        <v>12838.886</v>
      </c>
      <c r="R2685" s="99">
        <v>85.755381</v>
      </c>
      <c r="S2685" s="99">
        <v>30.613520000000001</v>
      </c>
      <c r="T2685" s="99">
        <v>3.7103E-4</v>
      </c>
      <c r="U2685" s="99">
        <v>12718</v>
      </c>
      <c r="V2685" s="99">
        <v>0.50506039999999996</v>
      </c>
      <c r="W2685" s="99">
        <v>4.0119999999999996</v>
      </c>
      <c r="X2685" s="241">
        <f t="shared" si="525"/>
        <v>12.785052099279881</v>
      </c>
      <c r="Y2685" s="241">
        <f t="shared" si="526"/>
        <v>0.30832510192699997</v>
      </c>
      <c r="Z2685" s="241">
        <f t="shared" si="527"/>
        <v>12.261857349082881</v>
      </c>
      <c r="AA2685" s="241">
        <f t="shared" si="528"/>
        <v>0.21486964826999999</v>
      </c>
      <c r="AB2685" s="258">
        <v>0.17411425</v>
      </c>
      <c r="AC2685" s="258">
        <v>2.8974875000000001E-5</v>
      </c>
      <c r="AD2685" s="258">
        <v>4.9557815999999998E-2</v>
      </c>
      <c r="AE2685" s="258">
        <v>5.1502012000000002E-5</v>
      </c>
      <c r="AF2685" s="258">
        <v>8.3591915000000003E-2</v>
      </c>
      <c r="AG2685" s="258">
        <v>9.8064403999999997E-4</v>
      </c>
      <c r="AH2685" s="258">
        <v>0.11395804</v>
      </c>
      <c r="AI2685" s="258">
        <v>4.7426078999999999E-4</v>
      </c>
      <c r="AJ2685" s="258">
        <v>3.6357223E-4</v>
      </c>
      <c r="AK2685" s="258">
        <v>1.9170624999999999E-3</v>
      </c>
      <c r="AL2685" s="258">
        <v>3.7159005000000002E-5</v>
      </c>
      <c r="AM2685" s="258">
        <v>1.1455788E-7</v>
      </c>
      <c r="AN2685" s="258">
        <v>11.798161</v>
      </c>
      <c r="AO2685" s="258">
        <v>0.21090159999999999</v>
      </c>
      <c r="AP2685" s="258">
        <v>0.13604453999999999</v>
      </c>
      <c r="AQ2685" s="258">
        <v>2.7758827E-4</v>
      </c>
      <c r="AR2685" s="258">
        <v>0.21459206</v>
      </c>
      <c r="AT2685" s="193"/>
      <c r="AU2685" s="193"/>
      <c r="AV2685" s="193"/>
      <c r="AW2685" s="193"/>
      <c r="AX2685" s="193"/>
      <c r="AY2685" s="193"/>
      <c r="AZ2685" s="193"/>
      <c r="BA2685" s="193"/>
      <c r="BB2685" s="193"/>
      <c r="BC2685" s="193"/>
      <c r="BD2685" s="193"/>
      <c r="BE2685" s="315"/>
      <c r="BF2685" s="315"/>
      <c r="BG2685" s="315"/>
      <c r="BH2685" s="315"/>
      <c r="BI2685" s="315"/>
      <c r="BJ2685" s="315"/>
      <c r="BK2685" s="315"/>
    </row>
    <row r="2686" spans="1:63" x14ac:dyDescent="0.25">
      <c r="A2686" s="9"/>
      <c r="B2686" s="43" t="s">
        <v>5970</v>
      </c>
      <c r="C2686" s="25" t="s">
        <v>6888</v>
      </c>
      <c r="D2686" s="193">
        <v>1.8385232</v>
      </c>
      <c r="E2686" s="193">
        <v>0.99961769</v>
      </c>
      <c r="F2686" s="193">
        <v>0.39001942000000001</v>
      </c>
      <c r="G2686" s="193">
        <v>5.5169916999999999E-2</v>
      </c>
      <c r="H2686" s="193">
        <v>2.0825646999999999E-2</v>
      </c>
      <c r="I2686" s="193">
        <v>0.20858571000000001</v>
      </c>
      <c r="J2686" s="193">
        <v>4.9559651000000003E-2</v>
      </c>
      <c r="K2686" s="193">
        <v>8.2071436999999999E-4</v>
      </c>
      <c r="L2686" s="193">
        <v>0.11392447999999999</v>
      </c>
      <c r="M2686" s="193">
        <v>0</v>
      </c>
      <c r="N2686" s="193">
        <v>0</v>
      </c>
      <c r="O2686" s="193">
        <v>0</v>
      </c>
      <c r="P2686" s="199">
        <f t="shared" si="529"/>
        <v>7.4045754814814808</v>
      </c>
      <c r="Q2686" s="240">
        <v>12937.155000000001</v>
      </c>
      <c r="R2686" s="99">
        <v>98.749093999999999</v>
      </c>
      <c r="S2686" s="99">
        <v>40.42136</v>
      </c>
      <c r="T2686" s="99">
        <v>3.7952E-4</v>
      </c>
      <c r="U2686" s="99">
        <v>12792</v>
      </c>
      <c r="V2686" s="99">
        <v>0.65284500000000001</v>
      </c>
      <c r="W2686" s="99">
        <v>5.3311000000000002</v>
      </c>
      <c r="X2686" s="241">
        <f t="shared" si="525"/>
        <v>12.96694150927584</v>
      </c>
      <c r="Y2686" s="241">
        <f t="shared" si="526"/>
        <v>0.404733557056</v>
      </c>
      <c r="Z2686" s="241">
        <f t="shared" si="527"/>
        <v>12.314780369919839</v>
      </c>
      <c r="AA2686" s="241">
        <f t="shared" si="528"/>
        <v>0.2474275823</v>
      </c>
      <c r="AB2686" s="258">
        <v>0.20523179</v>
      </c>
      <c r="AC2686" s="258">
        <v>3.1878545E-5</v>
      </c>
      <c r="AD2686" s="258">
        <v>8.1205444000000002E-2</v>
      </c>
      <c r="AE2686" s="258">
        <v>6.0250310999999998E-5</v>
      </c>
      <c r="AF2686" s="258">
        <v>0.11690823</v>
      </c>
      <c r="AG2686" s="258">
        <v>1.2959642E-3</v>
      </c>
      <c r="AH2686" s="258">
        <v>0.13432401999999999</v>
      </c>
      <c r="AI2686" s="258">
        <v>6.0230109000000004E-4</v>
      </c>
      <c r="AJ2686" s="258">
        <v>4.7191749999999998E-4</v>
      </c>
      <c r="AK2686" s="258">
        <v>5.1800029999999999E-3</v>
      </c>
      <c r="AL2686" s="258">
        <v>4.7549838000000001E-5</v>
      </c>
      <c r="AM2686" s="258">
        <v>1.4849184000000001E-7</v>
      </c>
      <c r="AN2686" s="258">
        <v>11.829181999999999</v>
      </c>
      <c r="AO2686" s="258">
        <v>0.20894071</v>
      </c>
      <c r="AP2686" s="258">
        <v>0.13603171999999999</v>
      </c>
      <c r="AQ2686" s="258">
        <v>2.9255230000000001E-4</v>
      </c>
      <c r="AR2686" s="258">
        <v>0.24713503000000001</v>
      </c>
      <c r="AT2686" s="193"/>
      <c r="AU2686" s="193"/>
      <c r="AV2686" s="193"/>
      <c r="AW2686" s="193"/>
      <c r="AX2686" s="193"/>
      <c r="AY2686" s="193"/>
      <c r="AZ2686" s="193"/>
      <c r="BA2686" s="193"/>
      <c r="BB2686" s="193"/>
      <c r="BC2686" s="193"/>
      <c r="BD2686" s="193"/>
      <c r="BE2686" s="315"/>
      <c r="BF2686" s="315"/>
      <c r="BG2686" s="315"/>
      <c r="BH2686" s="315"/>
      <c r="BI2686" s="315"/>
      <c r="BJ2686" s="315"/>
      <c r="BK2686" s="315"/>
    </row>
    <row r="2687" spans="1:63" x14ac:dyDescent="0.25">
      <c r="A2687" s="9"/>
      <c r="B2687" s="43" t="s">
        <v>5970</v>
      </c>
      <c r="C2687" s="25" t="s">
        <v>6887</v>
      </c>
      <c r="D2687" s="193">
        <v>1.3181634</v>
      </c>
      <c r="E2687" s="193">
        <v>0.77629963000000002</v>
      </c>
      <c r="F2687" s="193">
        <v>0.28200659</v>
      </c>
      <c r="G2687" s="193">
        <v>3.5021989000000003E-2</v>
      </c>
      <c r="H2687" s="193">
        <v>2.0401803E-2</v>
      </c>
      <c r="I2687" s="193">
        <v>8.4526889999999993E-2</v>
      </c>
      <c r="J2687" s="193">
        <v>2.185225E-2</v>
      </c>
      <c r="K2687" s="193">
        <v>6.6129530999999996E-4</v>
      </c>
      <c r="L2687" s="193">
        <v>9.7392916999999996E-2</v>
      </c>
      <c r="M2687" s="193">
        <v>0</v>
      </c>
      <c r="N2687" s="193">
        <v>0</v>
      </c>
      <c r="O2687" s="193">
        <v>0</v>
      </c>
      <c r="P2687" s="199">
        <f t="shared" si="529"/>
        <v>5.7503676296296291</v>
      </c>
      <c r="Q2687" s="240">
        <v>9258.8927000000003</v>
      </c>
      <c r="R2687" s="99">
        <v>80.167478000000003</v>
      </c>
      <c r="S2687" s="99">
        <v>23.26296</v>
      </c>
      <c r="T2687" s="99">
        <v>3.3275999999999998E-4</v>
      </c>
      <c r="U2687" s="99">
        <v>9152.1</v>
      </c>
      <c r="V2687" s="99">
        <v>0.41005449999999999</v>
      </c>
      <c r="W2687" s="99">
        <v>2.9519000000000002</v>
      </c>
      <c r="X2687" s="241">
        <f t="shared" si="525"/>
        <v>5.2716188155992745</v>
      </c>
      <c r="Y2687" s="241">
        <f t="shared" si="526"/>
        <v>0.26521427109100004</v>
      </c>
      <c r="Z2687" s="241">
        <f t="shared" si="527"/>
        <v>4.8055714676682744</v>
      </c>
      <c r="AA2687" s="241">
        <f t="shared" si="528"/>
        <v>0.20083307683999999</v>
      </c>
      <c r="AB2687" s="258">
        <v>0.15938888000000001</v>
      </c>
      <c r="AC2687" s="258">
        <v>2.7701687000000001E-5</v>
      </c>
      <c r="AD2687" s="258">
        <v>3.2049673000000001E-2</v>
      </c>
      <c r="AE2687" s="258">
        <v>5.2838133999999998E-5</v>
      </c>
      <c r="AF2687" s="258">
        <v>7.2951475000000002E-2</v>
      </c>
      <c r="AG2687" s="258">
        <v>7.4370326999999997E-4</v>
      </c>
      <c r="AH2687" s="258">
        <v>0.10432079</v>
      </c>
      <c r="AI2687" s="258">
        <v>4.3560206000000003E-4</v>
      </c>
      <c r="AJ2687" s="258">
        <v>2.9324076E-4</v>
      </c>
      <c r="AK2687" s="258">
        <v>2.9593562000000001E-4</v>
      </c>
      <c r="AL2687" s="258">
        <v>3.0304994999999998E-5</v>
      </c>
      <c r="AM2687" s="258">
        <v>9.2233274999999994E-8</v>
      </c>
      <c r="AN2687" s="258">
        <v>4.5393885999999997</v>
      </c>
      <c r="AO2687" s="258">
        <v>8.8578144999999997E-2</v>
      </c>
      <c r="AP2687" s="258">
        <v>7.2228757000000005E-2</v>
      </c>
      <c r="AQ2687" s="258">
        <v>2.5321684000000001E-4</v>
      </c>
      <c r="AR2687" s="258">
        <v>0.20057986</v>
      </c>
      <c r="AT2687" s="193"/>
      <c r="AU2687" s="193"/>
      <c r="AV2687" s="193"/>
      <c r="AW2687" s="193"/>
      <c r="AX2687" s="193"/>
      <c r="AY2687" s="193"/>
      <c r="AZ2687" s="193"/>
      <c r="BA2687" s="193"/>
      <c r="BB2687" s="193"/>
      <c r="BC2687" s="193"/>
      <c r="BD2687" s="193"/>
      <c r="BE2687" s="315"/>
      <c r="BF2687" s="315"/>
      <c r="BG2687" s="315"/>
      <c r="BH2687" s="315"/>
      <c r="BI2687" s="315"/>
      <c r="BJ2687" s="315"/>
      <c r="BK2687" s="315"/>
    </row>
    <row r="2688" spans="1:63" x14ac:dyDescent="0.25">
      <c r="A2688" s="9"/>
      <c r="B2688" s="43" t="s">
        <v>5970</v>
      </c>
      <c r="C2688" s="25" t="s">
        <v>5257</v>
      </c>
      <c r="D2688" s="193">
        <v>1.7133071</v>
      </c>
      <c r="E2688" s="193">
        <v>0.94649695</v>
      </c>
      <c r="F2688" s="193">
        <v>0.36614774</v>
      </c>
      <c r="G2688" s="193">
        <v>4.8921353000000001E-2</v>
      </c>
      <c r="H2688" s="193">
        <v>2.2129042000000002E-2</v>
      </c>
      <c r="I2688" s="193">
        <v>0.18584533</v>
      </c>
      <c r="J2688" s="193">
        <v>3.9288365999999998E-2</v>
      </c>
      <c r="K2688" s="193">
        <v>7.8198047999999997E-4</v>
      </c>
      <c r="L2688" s="193">
        <v>0.10369634</v>
      </c>
      <c r="M2688" s="193">
        <v>0</v>
      </c>
      <c r="N2688" s="193">
        <v>0</v>
      </c>
      <c r="O2688" s="193">
        <v>0</v>
      </c>
      <c r="P2688" s="199">
        <f t="shared" si="529"/>
        <v>7.0110885185185179</v>
      </c>
      <c r="Q2688" s="240">
        <v>9366.4509999999991</v>
      </c>
      <c r="R2688" s="99">
        <v>94.785999000000004</v>
      </c>
      <c r="S2688" s="99">
        <v>34.290480000000002</v>
      </c>
      <c r="T2688" s="99">
        <v>3.4241000000000002E-4</v>
      </c>
      <c r="U2688" s="99">
        <v>9232.4</v>
      </c>
      <c r="V2688" s="99">
        <v>0.57762860000000005</v>
      </c>
      <c r="W2688" s="99">
        <v>4.3964999999999996</v>
      </c>
      <c r="X2688" s="241">
        <f t="shared" si="525"/>
        <v>5.4661250098019911</v>
      </c>
      <c r="Y2688" s="241">
        <f t="shared" si="526"/>
        <v>0.36971277934699992</v>
      </c>
      <c r="Z2688" s="241">
        <f t="shared" si="527"/>
        <v>4.8589501824549908</v>
      </c>
      <c r="AA2688" s="241">
        <f t="shared" si="528"/>
        <v>0.23746204799999998</v>
      </c>
      <c r="AB2688" s="258">
        <v>0.19432822</v>
      </c>
      <c r="AC2688" s="258">
        <v>3.0991466000000003E-5</v>
      </c>
      <c r="AD2688" s="258">
        <v>6.6345537999999996E-2</v>
      </c>
      <c r="AE2688" s="258">
        <v>6.1247280999999993E-5</v>
      </c>
      <c r="AF2688" s="258">
        <v>0.10784845999999999</v>
      </c>
      <c r="AG2688" s="258">
        <v>1.0983226000000001E-3</v>
      </c>
      <c r="AH2688" s="258">
        <v>0.12718794</v>
      </c>
      <c r="AI2688" s="258">
        <v>5.6493080999999996E-4</v>
      </c>
      <c r="AJ2688" s="258">
        <v>4.1479309999999998E-4</v>
      </c>
      <c r="AK2688" s="258">
        <v>3.7285793999999998E-3</v>
      </c>
      <c r="AL2688" s="258">
        <v>4.1728301999999997E-5</v>
      </c>
      <c r="AM2688" s="258">
        <v>1.2984299E-7</v>
      </c>
      <c r="AN2688" s="258">
        <v>4.5676076999999999</v>
      </c>
      <c r="AO2688" s="258">
        <v>8.6952422000000001E-2</v>
      </c>
      <c r="AP2688" s="258">
        <v>7.2451958999999996E-2</v>
      </c>
      <c r="AQ2688" s="258">
        <v>2.70048E-4</v>
      </c>
      <c r="AR2688" s="258">
        <v>0.23719199999999999</v>
      </c>
      <c r="AT2688" s="193"/>
      <c r="AU2688" s="193"/>
      <c r="AV2688" s="193"/>
      <c r="AW2688" s="193"/>
      <c r="AX2688" s="193"/>
      <c r="AY2688" s="193"/>
      <c r="AZ2688" s="193"/>
      <c r="BA2688" s="193"/>
      <c r="BB2688" s="193"/>
      <c r="BC2688" s="193"/>
      <c r="BD2688" s="193"/>
      <c r="BE2688" s="315"/>
      <c r="BF2688" s="315"/>
      <c r="BG2688" s="315"/>
      <c r="BH2688" s="315"/>
      <c r="BI2688" s="315"/>
      <c r="BJ2688" s="315"/>
      <c r="BK2688" s="315"/>
    </row>
    <row r="2689" spans="1:63" x14ac:dyDescent="0.25">
      <c r="A2689" s="9"/>
      <c r="B2689" s="43" t="s">
        <v>5970</v>
      </c>
      <c r="C2689" s="25" t="s">
        <v>3835</v>
      </c>
      <c r="D2689" s="193">
        <v>0</v>
      </c>
      <c r="E2689" s="193">
        <v>0</v>
      </c>
      <c r="F2689" s="193">
        <v>0</v>
      </c>
      <c r="G2689" s="193">
        <v>0</v>
      </c>
      <c r="H2689" s="193">
        <v>0</v>
      </c>
      <c r="I2689" s="193">
        <v>0</v>
      </c>
      <c r="J2689" s="193">
        <v>0</v>
      </c>
      <c r="K2689" s="193">
        <v>0</v>
      </c>
      <c r="L2689" s="193">
        <v>0</v>
      </c>
      <c r="M2689" s="193">
        <v>0</v>
      </c>
      <c r="N2689" s="193">
        <v>0</v>
      </c>
      <c r="O2689" s="193">
        <v>0</v>
      </c>
      <c r="P2689" s="199">
        <f t="shared" si="529"/>
        <v>0</v>
      </c>
      <c r="Q2689" s="240">
        <v>9180</v>
      </c>
      <c r="R2689" s="99">
        <v>0</v>
      </c>
      <c r="S2689" s="99">
        <v>0</v>
      </c>
      <c r="T2689" s="99">
        <v>0</v>
      </c>
      <c r="U2689" s="99">
        <v>9180</v>
      </c>
      <c r="V2689" s="99">
        <v>0</v>
      </c>
      <c r="W2689" s="99">
        <v>0</v>
      </c>
      <c r="X2689" s="241">
        <f t="shared" si="525"/>
        <v>0</v>
      </c>
      <c r="Y2689" s="241">
        <f t="shared" si="526"/>
        <v>0</v>
      </c>
      <c r="Z2689" s="241">
        <f t="shared" si="527"/>
        <v>0</v>
      </c>
      <c r="AA2689" s="241">
        <f t="shared" si="528"/>
        <v>0</v>
      </c>
      <c r="AB2689" s="258">
        <v>0</v>
      </c>
      <c r="AC2689" s="258">
        <v>0</v>
      </c>
      <c r="AD2689" s="258">
        <v>0</v>
      </c>
      <c r="AE2689" s="258">
        <v>0</v>
      </c>
      <c r="AF2689" s="258">
        <v>0</v>
      </c>
      <c r="AG2689" s="258">
        <v>0</v>
      </c>
      <c r="AH2689" s="258">
        <v>0</v>
      </c>
      <c r="AI2689" s="258">
        <v>0</v>
      </c>
      <c r="AJ2689" s="258">
        <v>0</v>
      </c>
      <c r="AK2689" s="258">
        <v>0</v>
      </c>
      <c r="AL2689" s="258">
        <v>0</v>
      </c>
      <c r="AM2689" s="258">
        <v>0</v>
      </c>
      <c r="AN2689" s="258">
        <v>0</v>
      </c>
      <c r="AO2689" s="258">
        <v>0</v>
      </c>
      <c r="AP2689" s="258">
        <v>0</v>
      </c>
      <c r="AQ2689" s="258">
        <v>0</v>
      </c>
      <c r="AR2689" s="258">
        <v>0</v>
      </c>
      <c r="AT2689" s="193"/>
      <c r="AU2689" s="193"/>
      <c r="AV2689" s="193"/>
      <c r="AW2689" s="193"/>
      <c r="AX2689" s="193"/>
      <c r="AY2689" s="193"/>
      <c r="AZ2689" s="193"/>
      <c r="BA2689" s="193"/>
      <c r="BB2689" s="193"/>
      <c r="BC2689" s="193"/>
      <c r="BD2689" s="193"/>
      <c r="BE2689" s="315"/>
      <c r="BF2689" s="315"/>
      <c r="BG2689" s="315"/>
      <c r="BH2689" s="315"/>
      <c r="BI2689" s="315"/>
      <c r="BJ2689" s="315"/>
      <c r="BK2689" s="315"/>
    </row>
    <row r="2690" spans="1:63" x14ac:dyDescent="0.25">
      <c r="A2690" s="9"/>
      <c r="B2690" s="43" t="s">
        <v>5970</v>
      </c>
      <c r="C2690" s="25" t="s">
        <v>3836</v>
      </c>
      <c r="D2690" s="193">
        <v>0</v>
      </c>
      <c r="E2690" s="193">
        <v>0</v>
      </c>
      <c r="F2690" s="193">
        <v>0</v>
      </c>
      <c r="G2690" s="193">
        <v>0</v>
      </c>
      <c r="H2690" s="193">
        <v>0</v>
      </c>
      <c r="I2690" s="193">
        <v>0</v>
      </c>
      <c r="J2690" s="193">
        <v>0</v>
      </c>
      <c r="K2690" s="193">
        <v>0</v>
      </c>
      <c r="L2690" s="193">
        <v>0</v>
      </c>
      <c r="M2690" s="193">
        <v>0</v>
      </c>
      <c r="N2690" s="193">
        <v>0</v>
      </c>
      <c r="O2690" s="193">
        <v>0</v>
      </c>
      <c r="P2690" s="199">
        <f t="shared" si="529"/>
        <v>0</v>
      </c>
      <c r="Q2690" s="240">
        <v>9180</v>
      </c>
      <c r="R2690" s="99">
        <v>0</v>
      </c>
      <c r="S2690" s="99">
        <v>0</v>
      </c>
      <c r="T2690" s="99">
        <v>0</v>
      </c>
      <c r="U2690" s="99">
        <v>9180</v>
      </c>
      <c r="V2690" s="99">
        <v>0</v>
      </c>
      <c r="W2690" s="99">
        <v>0</v>
      </c>
      <c r="X2690" s="241">
        <f t="shared" si="525"/>
        <v>0</v>
      </c>
      <c r="Y2690" s="241">
        <f t="shared" si="526"/>
        <v>0</v>
      </c>
      <c r="Z2690" s="241">
        <f t="shared" si="527"/>
        <v>0</v>
      </c>
      <c r="AA2690" s="241">
        <f t="shared" si="528"/>
        <v>0</v>
      </c>
      <c r="AB2690" s="258">
        <v>0</v>
      </c>
      <c r="AC2690" s="258">
        <v>0</v>
      </c>
      <c r="AD2690" s="258">
        <v>0</v>
      </c>
      <c r="AE2690" s="258">
        <v>0</v>
      </c>
      <c r="AF2690" s="258">
        <v>0</v>
      </c>
      <c r="AG2690" s="258">
        <v>0</v>
      </c>
      <c r="AH2690" s="258">
        <v>0</v>
      </c>
      <c r="AI2690" s="258">
        <v>0</v>
      </c>
      <c r="AJ2690" s="258">
        <v>0</v>
      </c>
      <c r="AK2690" s="258">
        <v>0</v>
      </c>
      <c r="AL2690" s="258">
        <v>0</v>
      </c>
      <c r="AM2690" s="258">
        <v>0</v>
      </c>
      <c r="AN2690" s="258">
        <v>0</v>
      </c>
      <c r="AO2690" s="258">
        <v>0</v>
      </c>
      <c r="AP2690" s="258">
        <v>0</v>
      </c>
      <c r="AQ2690" s="258">
        <v>0</v>
      </c>
      <c r="AR2690" s="258">
        <v>0</v>
      </c>
      <c r="AT2690" s="193"/>
      <c r="AU2690" s="193"/>
      <c r="AV2690" s="193"/>
      <c r="AW2690" s="193"/>
      <c r="AX2690" s="193"/>
      <c r="AY2690" s="193"/>
      <c r="AZ2690" s="193"/>
      <c r="BA2690" s="193"/>
      <c r="BB2690" s="193"/>
      <c r="BC2690" s="193"/>
      <c r="BD2690" s="193"/>
      <c r="BE2690" s="315"/>
      <c r="BF2690" s="315"/>
      <c r="BG2690" s="315"/>
      <c r="BH2690" s="315"/>
      <c r="BI2690" s="315"/>
      <c r="BJ2690" s="315"/>
      <c r="BK2690" s="315"/>
    </row>
    <row r="2691" spans="1:63" x14ac:dyDescent="0.25">
      <c r="A2691" s="9"/>
      <c r="B2691" s="43" t="s">
        <v>5970</v>
      </c>
      <c r="C2691" s="25" t="s">
        <v>5256</v>
      </c>
      <c r="D2691" s="193">
        <v>0.51003852999999999</v>
      </c>
      <c r="E2691" s="193">
        <v>0.30226444000000002</v>
      </c>
      <c r="F2691" s="193">
        <v>0.10898004999999999</v>
      </c>
      <c r="G2691" s="193">
        <v>1.1867702000000001E-2</v>
      </c>
      <c r="H2691" s="193">
        <v>9.0716136000000003E-3</v>
      </c>
      <c r="I2691" s="193">
        <v>3.0792743000000001E-2</v>
      </c>
      <c r="J2691" s="193">
        <v>1.1038157E-2</v>
      </c>
      <c r="K2691" s="193">
        <v>2.7493975000000002E-4</v>
      </c>
      <c r="L2691" s="193">
        <v>3.5748876999999998E-2</v>
      </c>
      <c r="M2691" s="193">
        <v>0</v>
      </c>
      <c r="N2691" s="193">
        <v>0</v>
      </c>
      <c r="O2691" s="193">
        <v>0</v>
      </c>
      <c r="P2691" s="199">
        <f t="shared" si="529"/>
        <v>2.2389958518518518</v>
      </c>
      <c r="Q2691" s="240">
        <v>12791.923000000001</v>
      </c>
      <c r="R2691" s="99">
        <v>32.225684000000001</v>
      </c>
      <c r="S2691" s="99">
        <v>8.4347200000000004</v>
      </c>
      <c r="T2691" s="99">
        <v>1.8312999999999999E-4</v>
      </c>
      <c r="U2691" s="99">
        <v>12750</v>
      </c>
      <c r="V2691" s="99">
        <v>0.13393360000000001</v>
      </c>
      <c r="W2691" s="99">
        <v>1.1281000000000001</v>
      </c>
      <c r="X2691" s="241">
        <f t="shared" si="525"/>
        <v>6.5345796734369381</v>
      </c>
      <c r="Y2691" s="241">
        <f t="shared" si="526"/>
        <v>0.10188578462799999</v>
      </c>
      <c r="Z2691" s="241">
        <f t="shared" si="527"/>
        <v>6.3519811474569376</v>
      </c>
      <c r="AA2691" s="241">
        <f t="shared" si="528"/>
        <v>8.0712741352000003E-2</v>
      </c>
      <c r="AB2691" s="258">
        <v>6.2060973999999998E-2</v>
      </c>
      <c r="AC2691" s="258">
        <v>1.2328822999999999E-5</v>
      </c>
      <c r="AD2691" s="258">
        <v>1.1272648999999999E-2</v>
      </c>
      <c r="AE2691" s="258">
        <v>2.2940615E-5</v>
      </c>
      <c r="AF2691" s="258">
        <v>2.8246482999999999E-2</v>
      </c>
      <c r="AG2691" s="258">
        <v>2.7040918999999999E-4</v>
      </c>
      <c r="AH2691" s="258">
        <v>4.0619062999999997E-2</v>
      </c>
      <c r="AI2691" s="258">
        <v>1.6656983999999999E-4</v>
      </c>
      <c r="AJ2691" s="258">
        <v>9.7495207999999996E-5</v>
      </c>
      <c r="AK2691" s="258">
        <v>1.3097392E-4</v>
      </c>
      <c r="AL2691" s="258">
        <v>1.0410271E-5</v>
      </c>
      <c r="AM2691" s="258">
        <v>3.2217937000000001E-8</v>
      </c>
      <c r="AN2691" s="258">
        <v>6.0844940000000003</v>
      </c>
      <c r="AO2691" s="258">
        <v>0.14387326</v>
      </c>
      <c r="AP2691" s="258">
        <v>8.2589342999999996E-2</v>
      </c>
      <c r="AQ2691" s="258">
        <v>9.7500352000000001E-5</v>
      </c>
      <c r="AR2691" s="258">
        <v>8.0615241000000004E-2</v>
      </c>
      <c r="AT2691" s="193"/>
      <c r="AU2691" s="193"/>
      <c r="AV2691" s="193"/>
      <c r="AW2691" s="193"/>
      <c r="AX2691" s="193"/>
      <c r="AY2691" s="193"/>
      <c r="AZ2691" s="193"/>
      <c r="BA2691" s="193"/>
      <c r="BB2691" s="193"/>
      <c r="BC2691" s="193"/>
      <c r="BD2691" s="193"/>
      <c r="BE2691" s="315"/>
      <c r="BF2691" s="315"/>
      <c r="BG2691" s="315"/>
      <c r="BH2691" s="315"/>
      <c r="BI2691" s="315"/>
      <c r="BJ2691" s="315"/>
      <c r="BK2691" s="315"/>
    </row>
    <row r="2692" spans="1:63" x14ac:dyDescent="0.25">
      <c r="A2692" s="9"/>
      <c r="B2692" s="43" t="s">
        <v>5970</v>
      </c>
      <c r="C2692" s="25" t="s">
        <v>3428</v>
      </c>
      <c r="D2692" s="193">
        <v>0.44739993</v>
      </c>
      <c r="E2692" s="193">
        <v>0.26514271</v>
      </c>
      <c r="F2692" s="193">
        <v>9.5596089999999995E-2</v>
      </c>
      <c r="G2692" s="193">
        <v>1.0410311E-2</v>
      </c>
      <c r="H2692" s="193">
        <v>7.9573590000000007E-3</v>
      </c>
      <c r="I2692" s="193">
        <v>2.7011066E-2</v>
      </c>
      <c r="J2692" s="193">
        <v>9.6825802000000006E-3</v>
      </c>
      <c r="K2692" s="193">
        <v>2.4117459000000001E-4</v>
      </c>
      <c r="L2692" s="193">
        <v>3.1358642999999999E-2</v>
      </c>
      <c r="M2692" s="193">
        <v>0</v>
      </c>
      <c r="N2692" s="193">
        <v>0</v>
      </c>
      <c r="O2692" s="193">
        <v>0</v>
      </c>
      <c r="P2692" s="199">
        <f t="shared" si="529"/>
        <v>1.9640200740740739</v>
      </c>
      <c r="Q2692" s="240">
        <v>12735.773999999999</v>
      </c>
      <c r="R2692" s="99">
        <v>28.268042000000001</v>
      </c>
      <c r="S2692" s="99">
        <v>7.39872</v>
      </c>
      <c r="T2692" s="99">
        <v>1.6064000000000001E-4</v>
      </c>
      <c r="U2692" s="99">
        <v>12699</v>
      </c>
      <c r="V2692" s="99">
        <v>0.1174877</v>
      </c>
      <c r="W2692" s="99">
        <v>0.98958000000000002</v>
      </c>
      <c r="X2692" s="241">
        <f t="shared" si="525"/>
        <v>5.6867425921244239</v>
      </c>
      <c r="Y2692" s="241">
        <f t="shared" si="526"/>
        <v>8.9373079115000004E-2</v>
      </c>
      <c r="Z2692" s="241">
        <f t="shared" si="527"/>
        <v>5.5265691162654242</v>
      </c>
      <c r="AA2692" s="241">
        <f t="shared" si="528"/>
        <v>7.0800396744000002E-2</v>
      </c>
      <c r="AB2692" s="258">
        <v>5.4439135E-2</v>
      </c>
      <c r="AC2692" s="258">
        <v>1.0814736E-5</v>
      </c>
      <c r="AD2692" s="258">
        <v>9.8883058000000003E-3</v>
      </c>
      <c r="AE2692" s="258">
        <v>2.0123629000000001E-5</v>
      </c>
      <c r="AF2692" s="258">
        <v>2.4777496999999999E-2</v>
      </c>
      <c r="AG2692" s="258">
        <v>2.3720295E-4</v>
      </c>
      <c r="AH2692" s="258">
        <v>3.5630551000000003E-2</v>
      </c>
      <c r="AI2692" s="258">
        <v>1.4611314E-4</v>
      </c>
      <c r="AJ2692" s="258">
        <v>8.5522654999999997E-5</v>
      </c>
      <c r="AK2692" s="258">
        <v>1.1488841E-4</v>
      </c>
      <c r="AL2692" s="258">
        <v>9.1317991000000001E-6</v>
      </c>
      <c r="AM2692" s="258">
        <v>2.8261324000000001E-8</v>
      </c>
      <c r="AN2692" s="258">
        <v>5.337262</v>
      </c>
      <c r="AO2692" s="258">
        <v>9.3279058999999998E-2</v>
      </c>
      <c r="AP2692" s="258">
        <v>6.0041822000000002E-2</v>
      </c>
      <c r="AQ2692" s="258">
        <v>8.5526744000000003E-5</v>
      </c>
      <c r="AR2692" s="258">
        <v>7.0714869999999999E-2</v>
      </c>
      <c r="AT2692" s="193"/>
      <c r="AU2692" s="193"/>
      <c r="AV2692" s="193"/>
      <c r="AW2692" s="193"/>
      <c r="AX2692" s="193"/>
      <c r="AY2692" s="193"/>
      <c r="AZ2692" s="193"/>
      <c r="BA2692" s="193"/>
      <c r="BB2692" s="193"/>
      <c r="BC2692" s="193"/>
      <c r="BD2692" s="193"/>
      <c r="BE2692" s="315"/>
      <c r="BF2692" s="315"/>
      <c r="BG2692" s="315"/>
      <c r="BH2692" s="315"/>
      <c r="BI2692" s="315"/>
      <c r="BJ2692" s="315"/>
      <c r="BK2692" s="315"/>
    </row>
    <row r="2693" spans="1:63" x14ac:dyDescent="0.25">
      <c r="A2693" s="9"/>
      <c r="B2693" s="43" t="s">
        <v>5970</v>
      </c>
      <c r="C2693" s="5" t="s">
        <v>3837</v>
      </c>
      <c r="D2693" s="172">
        <v>0</v>
      </c>
      <c r="E2693" s="172">
        <v>0</v>
      </c>
      <c r="F2693" s="172">
        <v>0</v>
      </c>
      <c r="G2693" s="172">
        <v>0</v>
      </c>
      <c r="H2693" s="172">
        <v>0</v>
      </c>
      <c r="I2693" s="172">
        <v>0</v>
      </c>
      <c r="J2693" s="172">
        <v>0</v>
      </c>
      <c r="K2693" s="172">
        <v>0</v>
      </c>
      <c r="L2693" s="172">
        <v>0</v>
      </c>
      <c r="M2693" s="172">
        <v>0</v>
      </c>
      <c r="N2693" s="172">
        <v>0</v>
      </c>
      <c r="O2693" s="172">
        <v>0</v>
      </c>
      <c r="P2693" s="199">
        <f t="shared" si="529"/>
        <v>0</v>
      </c>
      <c r="Q2693" s="233">
        <v>12700</v>
      </c>
      <c r="R2693" s="96">
        <v>0</v>
      </c>
      <c r="S2693" s="96">
        <v>0</v>
      </c>
      <c r="T2693" s="96">
        <v>0</v>
      </c>
      <c r="U2693" s="96">
        <v>12700</v>
      </c>
      <c r="V2693" s="96">
        <v>0</v>
      </c>
      <c r="W2693" s="96">
        <v>0</v>
      </c>
      <c r="X2693" s="241">
        <f t="shared" si="525"/>
        <v>0</v>
      </c>
      <c r="Y2693" s="241">
        <f t="shared" si="526"/>
        <v>0</v>
      </c>
      <c r="Z2693" s="241">
        <f t="shared" si="527"/>
        <v>0</v>
      </c>
      <c r="AA2693" s="241">
        <f t="shared" si="528"/>
        <v>0</v>
      </c>
      <c r="AB2693" s="241">
        <v>0</v>
      </c>
      <c r="AC2693" s="241">
        <v>0</v>
      </c>
      <c r="AD2693" s="241">
        <v>0</v>
      </c>
      <c r="AE2693" s="241">
        <v>0</v>
      </c>
      <c r="AF2693" s="241">
        <v>0</v>
      </c>
      <c r="AG2693" s="241">
        <v>0</v>
      </c>
      <c r="AH2693" s="241">
        <v>0</v>
      </c>
      <c r="AI2693" s="241">
        <v>0</v>
      </c>
      <c r="AJ2693" s="241">
        <v>0</v>
      </c>
      <c r="AK2693" s="241">
        <v>0</v>
      </c>
      <c r="AL2693" s="241">
        <v>0</v>
      </c>
      <c r="AM2693" s="241">
        <v>0</v>
      </c>
      <c r="AN2693" s="241">
        <v>0</v>
      </c>
      <c r="AO2693" s="241">
        <v>0</v>
      </c>
      <c r="AP2693" s="241">
        <v>0</v>
      </c>
      <c r="AQ2693" s="241">
        <v>0</v>
      </c>
      <c r="AR2693" s="241">
        <v>0</v>
      </c>
      <c r="AT2693" s="193"/>
      <c r="AU2693" s="193"/>
      <c r="AV2693" s="193"/>
      <c r="AW2693" s="193"/>
      <c r="AX2693" s="193"/>
      <c r="AY2693" s="193"/>
      <c r="AZ2693" s="193"/>
      <c r="BA2693" s="193"/>
      <c r="BB2693" s="193"/>
      <c r="BC2693" s="193"/>
      <c r="BD2693" s="193"/>
      <c r="BE2693" s="315"/>
      <c r="BF2693" s="315"/>
      <c r="BG2693" s="315"/>
      <c r="BH2693" s="315"/>
      <c r="BI2693" s="315"/>
      <c r="BJ2693" s="315"/>
      <c r="BK2693" s="315"/>
    </row>
    <row r="2694" spans="1:63" x14ac:dyDescent="0.25">
      <c r="A2694" s="9"/>
      <c r="B2694" s="43" t="s">
        <v>5970</v>
      </c>
      <c r="C2694" s="25" t="s">
        <v>693</v>
      </c>
      <c r="D2694" s="193">
        <v>1.733295</v>
      </c>
      <c r="E2694" s="193">
        <v>1.00807</v>
      </c>
      <c r="F2694" s="193">
        <v>0.38088628000000002</v>
      </c>
      <c r="G2694" s="193">
        <v>3.8616758000000001E-2</v>
      </c>
      <c r="H2694" s="193">
        <v>2.8759006E-2</v>
      </c>
      <c r="I2694" s="193">
        <v>0.11505951</v>
      </c>
      <c r="J2694" s="193">
        <v>3.3051102999999998E-2</v>
      </c>
      <c r="K2694" s="193">
        <v>9.0307606000000003E-4</v>
      </c>
      <c r="L2694" s="193">
        <v>0.12794929999999999</v>
      </c>
      <c r="M2694" s="193">
        <v>0</v>
      </c>
      <c r="N2694" s="193">
        <v>0</v>
      </c>
      <c r="O2694" s="193">
        <v>0</v>
      </c>
      <c r="P2694" s="199">
        <f t="shared" si="529"/>
        <v>7.4671851851851851</v>
      </c>
      <c r="Q2694" s="240">
        <v>9329.6003999999994</v>
      </c>
      <c r="R2694" s="99">
        <v>107.00198</v>
      </c>
      <c r="S2694" s="99">
        <v>25.275600000000001</v>
      </c>
      <c r="T2694" s="99">
        <v>4.9914999999999996E-4</v>
      </c>
      <c r="U2694" s="99">
        <v>9193.6</v>
      </c>
      <c r="V2694" s="99">
        <v>0.43380210000000002</v>
      </c>
      <c r="W2694" s="99">
        <v>3.2885</v>
      </c>
      <c r="X2694" s="241">
        <f t="shared" si="525"/>
        <v>7.4003679848282102</v>
      </c>
      <c r="Y2694" s="241">
        <f t="shared" si="526"/>
        <v>0.344586955182</v>
      </c>
      <c r="Z2694" s="241">
        <f t="shared" si="527"/>
        <v>6.7877697944662101</v>
      </c>
      <c r="AA2694" s="241">
        <f t="shared" si="528"/>
        <v>0.26801123517999997</v>
      </c>
      <c r="AB2694" s="258">
        <v>0.20697789</v>
      </c>
      <c r="AC2694" s="258">
        <v>4.0065043999999997E-5</v>
      </c>
      <c r="AD2694" s="258">
        <v>3.6344851999999997E-2</v>
      </c>
      <c r="AE2694" s="258">
        <v>7.6370118000000005E-5</v>
      </c>
      <c r="AF2694" s="258">
        <v>0.10033933</v>
      </c>
      <c r="AG2694" s="258">
        <v>8.0844802000000005E-4</v>
      </c>
      <c r="AH2694" s="258">
        <v>0.13546804000000001</v>
      </c>
      <c r="AI2694" s="258">
        <v>5.8098532000000003E-4</v>
      </c>
      <c r="AJ2694" s="258">
        <v>3.1689895999999999E-4</v>
      </c>
      <c r="AK2694" s="258">
        <v>4.0761779999999999E-4</v>
      </c>
      <c r="AL2694" s="258">
        <v>3.4217071000000002E-5</v>
      </c>
      <c r="AM2694" s="258">
        <v>1.0531520999999999E-7</v>
      </c>
      <c r="AN2694" s="258">
        <v>6.4205329000000004</v>
      </c>
      <c r="AO2694" s="258">
        <v>0.1268572</v>
      </c>
      <c r="AP2694" s="258">
        <v>0.10357183</v>
      </c>
      <c r="AQ2694" s="258">
        <v>3.4118518000000002E-4</v>
      </c>
      <c r="AR2694" s="258">
        <v>0.26767004999999999</v>
      </c>
      <c r="AT2694" s="193"/>
      <c r="AU2694" s="193"/>
      <c r="AV2694" s="193"/>
      <c r="AW2694" s="193"/>
      <c r="AX2694" s="193"/>
      <c r="AY2694" s="193"/>
      <c r="AZ2694" s="193"/>
      <c r="BA2694" s="193"/>
      <c r="BB2694" s="193"/>
      <c r="BC2694" s="193"/>
      <c r="BD2694" s="193"/>
      <c r="BE2694" s="315"/>
      <c r="BF2694" s="315"/>
      <c r="BG2694" s="315"/>
      <c r="BH2694" s="315"/>
      <c r="BI2694" s="315"/>
      <c r="BJ2694" s="315"/>
      <c r="BK2694" s="315"/>
    </row>
    <row r="2695" spans="1:63" x14ac:dyDescent="0.25">
      <c r="A2695" s="9"/>
      <c r="B2695" s="43" t="s">
        <v>5970</v>
      </c>
      <c r="C2695" s="5" t="s">
        <v>3373</v>
      </c>
      <c r="D2695" s="172">
        <v>0.45558384000000002</v>
      </c>
      <c r="E2695" s="172">
        <v>0.26888426999999998</v>
      </c>
      <c r="F2695" s="172">
        <v>9.7231820999999996E-2</v>
      </c>
      <c r="G2695" s="172">
        <v>1.0801778E-2</v>
      </c>
      <c r="H2695" s="172">
        <v>7.9215872E-3</v>
      </c>
      <c r="I2695" s="172">
        <v>2.8714977999999999E-2</v>
      </c>
      <c r="J2695" s="172">
        <v>9.9658358999999992E-3</v>
      </c>
      <c r="K2695" s="172">
        <v>2.4311712999999999E-4</v>
      </c>
      <c r="L2695" s="172">
        <v>3.1820452999999999E-2</v>
      </c>
      <c r="M2695" s="172">
        <v>0</v>
      </c>
      <c r="N2695" s="172">
        <v>0</v>
      </c>
      <c r="O2695" s="172">
        <v>0</v>
      </c>
      <c r="P2695" s="199">
        <f t="shared" si="529"/>
        <v>1.991735333333333</v>
      </c>
      <c r="Q2695" s="233">
        <v>12743.387000000001</v>
      </c>
      <c r="R2695" s="96">
        <v>28.546804999999999</v>
      </c>
      <c r="S2695" s="96">
        <v>7.69048</v>
      </c>
      <c r="T2695" s="96">
        <v>1.5935999999999999E-4</v>
      </c>
      <c r="U2695" s="96">
        <v>12706</v>
      </c>
      <c r="V2695" s="96">
        <v>0.1224114</v>
      </c>
      <c r="W2695" s="96">
        <v>1.0270999999999999</v>
      </c>
      <c r="X2695" s="241">
        <f t="shared" si="525"/>
        <v>5.633719968593911</v>
      </c>
      <c r="Y2695" s="241">
        <f t="shared" si="526"/>
        <v>9.1503220313000011E-2</v>
      </c>
      <c r="Z2695" s="241">
        <f t="shared" si="527"/>
        <v>5.4707163741909106</v>
      </c>
      <c r="AA2695" s="241">
        <f t="shared" si="528"/>
        <v>7.1500374089999999E-2</v>
      </c>
      <c r="AB2695" s="241">
        <v>5.5207213999999998E-2</v>
      </c>
      <c r="AC2695" s="241">
        <v>1.0827556000000001E-5</v>
      </c>
      <c r="AD2695" s="241">
        <v>1.0623397999999999E-2</v>
      </c>
      <c r="AE2695" s="241">
        <v>2.0132847E-5</v>
      </c>
      <c r="AF2695" s="241">
        <v>2.5395094E-2</v>
      </c>
      <c r="AG2695" s="241">
        <v>2.4655390999999999E-4</v>
      </c>
      <c r="AH2695" s="241">
        <v>3.6133251999999998E-2</v>
      </c>
      <c r="AI2695" s="241">
        <v>1.4873676999999999E-4</v>
      </c>
      <c r="AJ2695" s="241">
        <v>8.9035366000000005E-5</v>
      </c>
      <c r="AK2695" s="241">
        <v>1.7714618E-4</v>
      </c>
      <c r="AL2695" s="241">
        <v>9.4635783E-6</v>
      </c>
      <c r="AM2695" s="241">
        <v>2.9296610999999999E-8</v>
      </c>
      <c r="AN2695" s="241">
        <v>5.2821505999999996</v>
      </c>
      <c r="AO2695" s="241">
        <v>9.2377957999999996E-2</v>
      </c>
      <c r="AP2695" s="241">
        <v>5.9630152999999998E-2</v>
      </c>
      <c r="AQ2695" s="241">
        <v>8.648409E-5</v>
      </c>
      <c r="AR2695" s="241">
        <v>7.1413889999999994E-2</v>
      </c>
      <c r="AT2695" s="193"/>
      <c r="AU2695" s="193"/>
      <c r="AV2695" s="193"/>
      <c r="AW2695" s="193"/>
      <c r="AX2695" s="193"/>
      <c r="AY2695" s="193"/>
      <c r="AZ2695" s="193"/>
      <c r="BA2695" s="193"/>
      <c r="BB2695" s="193"/>
      <c r="BC2695" s="193"/>
      <c r="BD2695" s="193"/>
      <c r="BE2695" s="315"/>
      <c r="BF2695" s="315"/>
      <c r="BG2695" s="315"/>
      <c r="BH2695" s="315"/>
      <c r="BI2695" s="315"/>
      <c r="BJ2695" s="315"/>
      <c r="BK2695" s="315"/>
    </row>
    <row r="2696" spans="1:63" x14ac:dyDescent="0.25">
      <c r="A2696" s="9"/>
      <c r="B2696" s="43" t="s">
        <v>5970</v>
      </c>
      <c r="C2696" s="5" t="s">
        <v>1800</v>
      </c>
      <c r="D2696" s="172">
        <v>0.72043226000000005</v>
      </c>
      <c r="E2696" s="172">
        <v>0.41817708999999997</v>
      </c>
      <c r="F2696" s="172">
        <v>0.1623096</v>
      </c>
      <c r="G2696" s="172">
        <v>1.5387413000000001E-2</v>
      </c>
      <c r="H2696" s="172">
        <v>1.3704485000000001E-2</v>
      </c>
      <c r="I2696" s="172">
        <v>5.2129552000000003E-2</v>
      </c>
      <c r="J2696" s="172">
        <v>1.3028095999999999E-2</v>
      </c>
      <c r="K2696" s="172">
        <v>3.8299603999999998E-4</v>
      </c>
      <c r="L2696" s="172">
        <v>4.5313028999999998E-2</v>
      </c>
      <c r="M2696" s="172">
        <v>0</v>
      </c>
      <c r="N2696" s="172">
        <v>0</v>
      </c>
      <c r="O2696" s="172">
        <v>0</v>
      </c>
      <c r="P2696" s="199">
        <f t="shared" si="529"/>
        <v>3.0976080740740737</v>
      </c>
      <c r="Q2696" s="233">
        <v>9243.1913999999997</v>
      </c>
      <c r="R2696" s="96">
        <v>44.832413000000003</v>
      </c>
      <c r="S2696" s="96">
        <v>10.00272</v>
      </c>
      <c r="T2696" s="96">
        <v>2.2512000000000001E-4</v>
      </c>
      <c r="U2696" s="96">
        <v>9186.9</v>
      </c>
      <c r="V2696" s="96">
        <v>0.1716674</v>
      </c>
      <c r="W2696" s="96">
        <v>1.2844</v>
      </c>
      <c r="X2696" s="241">
        <f t="shared" si="525"/>
        <v>3.6036877241327776</v>
      </c>
      <c r="Y2696" s="241">
        <f t="shared" si="526"/>
        <v>0.14391852700900001</v>
      </c>
      <c r="Z2696" s="241">
        <f t="shared" si="527"/>
        <v>3.3475039499837775</v>
      </c>
      <c r="AA2696" s="241">
        <f t="shared" si="528"/>
        <v>0.11226524714</v>
      </c>
      <c r="AB2696" s="241">
        <v>8.5860714000000005E-2</v>
      </c>
      <c r="AC2696" s="241">
        <v>1.6962507000000001E-5</v>
      </c>
      <c r="AD2696" s="241">
        <v>1.4613496E-2</v>
      </c>
      <c r="AE2696" s="241">
        <v>3.5271012000000001E-5</v>
      </c>
      <c r="AF2696" s="241">
        <v>4.3072034000000002E-2</v>
      </c>
      <c r="AG2696" s="241">
        <v>3.2004948999999998E-4</v>
      </c>
      <c r="AH2696" s="241">
        <v>5.6196242E-2</v>
      </c>
      <c r="AI2696" s="241">
        <v>2.4661699999999997E-4</v>
      </c>
      <c r="AJ2696" s="241">
        <v>1.2430678E-4</v>
      </c>
      <c r="AK2696" s="241">
        <v>2.1160843999999999E-4</v>
      </c>
      <c r="AL2696" s="241">
        <v>1.3285812E-5</v>
      </c>
      <c r="AM2696" s="241">
        <v>4.0951777E-8</v>
      </c>
      <c r="AN2696" s="241">
        <v>3.1824074000000002</v>
      </c>
      <c r="AO2696" s="241">
        <v>5.9227360999999999E-2</v>
      </c>
      <c r="AP2696" s="241">
        <v>4.9077087999999998E-2</v>
      </c>
      <c r="AQ2696" s="241">
        <v>1.2215714E-4</v>
      </c>
      <c r="AR2696" s="241">
        <v>0.11214309</v>
      </c>
      <c r="AT2696" s="193"/>
      <c r="AU2696" s="193"/>
      <c r="AV2696" s="193"/>
      <c r="AW2696" s="193"/>
      <c r="AX2696" s="193"/>
      <c r="AY2696" s="193"/>
      <c r="AZ2696" s="193"/>
      <c r="BA2696" s="193"/>
      <c r="BB2696" s="193"/>
      <c r="BC2696" s="193"/>
      <c r="BD2696" s="193"/>
      <c r="BE2696" s="315"/>
      <c r="BF2696" s="315"/>
      <c r="BG2696" s="315"/>
      <c r="BH2696" s="315"/>
      <c r="BI2696" s="315"/>
      <c r="BJ2696" s="315"/>
      <c r="BK2696" s="315"/>
    </row>
    <row r="2697" spans="1:63" x14ac:dyDescent="0.25">
      <c r="A2697" s="9"/>
      <c r="B2697" s="43" t="s">
        <v>5970</v>
      </c>
      <c r="C2697" s="5" t="s">
        <v>3838</v>
      </c>
      <c r="D2697" s="172">
        <v>0</v>
      </c>
      <c r="E2697" s="172">
        <v>0</v>
      </c>
      <c r="F2697" s="172">
        <v>0</v>
      </c>
      <c r="G2697" s="172">
        <v>0</v>
      </c>
      <c r="H2697" s="172">
        <v>0</v>
      </c>
      <c r="I2697" s="172">
        <v>0</v>
      </c>
      <c r="J2697" s="172">
        <v>0</v>
      </c>
      <c r="K2697" s="172">
        <v>0</v>
      </c>
      <c r="L2697" s="172">
        <v>0</v>
      </c>
      <c r="M2697" s="172">
        <v>0</v>
      </c>
      <c r="N2697" s="172">
        <v>0</v>
      </c>
      <c r="O2697" s="172">
        <v>0</v>
      </c>
      <c r="P2697" s="199">
        <f t="shared" si="529"/>
        <v>0</v>
      </c>
      <c r="Q2697" s="233">
        <v>12700</v>
      </c>
      <c r="R2697" s="96">
        <v>0</v>
      </c>
      <c r="S2697" s="96">
        <v>0</v>
      </c>
      <c r="T2697" s="96">
        <v>0</v>
      </c>
      <c r="U2697" s="96">
        <v>12700</v>
      </c>
      <c r="V2697" s="96">
        <v>0</v>
      </c>
      <c r="W2697" s="96">
        <v>0</v>
      </c>
      <c r="X2697" s="241">
        <f t="shared" si="525"/>
        <v>0</v>
      </c>
      <c r="Y2697" s="241">
        <f t="shared" si="526"/>
        <v>0</v>
      </c>
      <c r="Z2697" s="241">
        <f t="shared" si="527"/>
        <v>0</v>
      </c>
      <c r="AA2697" s="241">
        <f t="shared" si="528"/>
        <v>0</v>
      </c>
      <c r="AB2697" s="241">
        <v>0</v>
      </c>
      <c r="AC2697" s="241">
        <v>0</v>
      </c>
      <c r="AD2697" s="241">
        <v>0</v>
      </c>
      <c r="AE2697" s="241">
        <v>0</v>
      </c>
      <c r="AF2697" s="241">
        <v>0</v>
      </c>
      <c r="AG2697" s="241">
        <v>0</v>
      </c>
      <c r="AH2697" s="241">
        <v>0</v>
      </c>
      <c r="AI2697" s="241">
        <v>0</v>
      </c>
      <c r="AJ2697" s="241">
        <v>0</v>
      </c>
      <c r="AK2697" s="241">
        <v>0</v>
      </c>
      <c r="AL2697" s="241">
        <v>0</v>
      </c>
      <c r="AM2697" s="241">
        <v>0</v>
      </c>
      <c r="AN2697" s="241">
        <v>0</v>
      </c>
      <c r="AO2697" s="241">
        <v>0</v>
      </c>
      <c r="AP2697" s="241">
        <v>0</v>
      </c>
      <c r="AQ2697" s="241">
        <v>0</v>
      </c>
      <c r="AR2697" s="241">
        <v>0</v>
      </c>
      <c r="AT2697" s="193"/>
      <c r="AU2697" s="193"/>
      <c r="AV2697" s="193"/>
      <c r="AW2697" s="193"/>
      <c r="AX2697" s="193"/>
      <c r="AY2697" s="193"/>
      <c r="AZ2697" s="193"/>
      <c r="BA2697" s="193"/>
      <c r="BB2697" s="193"/>
      <c r="BC2697" s="193"/>
      <c r="BD2697" s="193"/>
      <c r="BE2697" s="315"/>
      <c r="BF2697" s="315"/>
      <c r="BG2697" s="315"/>
      <c r="BH2697" s="315"/>
      <c r="BI2697" s="315"/>
      <c r="BJ2697" s="315"/>
      <c r="BK2697" s="315"/>
    </row>
    <row r="2698" spans="1:63" x14ac:dyDescent="0.25">
      <c r="A2698" s="9"/>
      <c r="B2698" s="43" t="s">
        <v>5970</v>
      </c>
      <c r="C2698" s="5" t="s">
        <v>3839</v>
      </c>
      <c r="D2698" s="172">
        <v>0</v>
      </c>
      <c r="E2698" s="172">
        <v>0</v>
      </c>
      <c r="F2698" s="172">
        <v>0</v>
      </c>
      <c r="G2698" s="172">
        <v>0</v>
      </c>
      <c r="H2698" s="172">
        <v>0</v>
      </c>
      <c r="I2698" s="172">
        <v>0</v>
      </c>
      <c r="J2698" s="172">
        <v>0</v>
      </c>
      <c r="K2698" s="172">
        <v>0</v>
      </c>
      <c r="L2698" s="172">
        <v>0</v>
      </c>
      <c r="M2698" s="172">
        <v>0</v>
      </c>
      <c r="N2698" s="172">
        <v>0</v>
      </c>
      <c r="O2698" s="172">
        <v>0</v>
      </c>
      <c r="P2698" s="199">
        <f t="shared" si="529"/>
        <v>0</v>
      </c>
      <c r="Q2698" s="233">
        <v>12700</v>
      </c>
      <c r="R2698" s="96">
        <v>0</v>
      </c>
      <c r="S2698" s="96">
        <v>0</v>
      </c>
      <c r="T2698" s="96">
        <v>0</v>
      </c>
      <c r="U2698" s="96">
        <v>12700</v>
      </c>
      <c r="V2698" s="96">
        <v>0</v>
      </c>
      <c r="W2698" s="96">
        <v>0</v>
      </c>
      <c r="X2698" s="241">
        <f t="shared" si="525"/>
        <v>0</v>
      </c>
      <c r="Y2698" s="241">
        <f t="shared" si="526"/>
        <v>0</v>
      </c>
      <c r="Z2698" s="241">
        <f t="shared" si="527"/>
        <v>0</v>
      </c>
      <c r="AA2698" s="241">
        <f t="shared" si="528"/>
        <v>0</v>
      </c>
      <c r="AB2698" s="241">
        <v>0</v>
      </c>
      <c r="AC2698" s="241">
        <v>0</v>
      </c>
      <c r="AD2698" s="241">
        <v>0</v>
      </c>
      <c r="AE2698" s="241">
        <v>0</v>
      </c>
      <c r="AF2698" s="241">
        <v>0</v>
      </c>
      <c r="AG2698" s="241">
        <v>0</v>
      </c>
      <c r="AH2698" s="241">
        <v>0</v>
      </c>
      <c r="AI2698" s="241">
        <v>0</v>
      </c>
      <c r="AJ2698" s="241">
        <v>0</v>
      </c>
      <c r="AK2698" s="241">
        <v>0</v>
      </c>
      <c r="AL2698" s="241">
        <v>0</v>
      </c>
      <c r="AM2698" s="241">
        <v>0</v>
      </c>
      <c r="AN2698" s="241">
        <v>0</v>
      </c>
      <c r="AO2698" s="241">
        <v>0</v>
      </c>
      <c r="AP2698" s="241">
        <v>0</v>
      </c>
      <c r="AQ2698" s="241">
        <v>0</v>
      </c>
      <c r="AR2698" s="241">
        <v>0</v>
      </c>
      <c r="AT2698" s="193"/>
      <c r="AU2698" s="193"/>
      <c r="AV2698" s="193"/>
      <c r="AW2698" s="193"/>
      <c r="AX2698" s="193"/>
      <c r="AY2698" s="193"/>
      <c r="AZ2698" s="193"/>
      <c r="BA2698" s="193"/>
      <c r="BB2698" s="193"/>
      <c r="BC2698" s="193"/>
      <c r="BD2698" s="193"/>
      <c r="BE2698" s="315"/>
      <c r="BF2698" s="315"/>
      <c r="BG2698" s="315"/>
      <c r="BH2698" s="315"/>
      <c r="BI2698" s="315"/>
      <c r="BJ2698" s="315"/>
      <c r="BK2698" s="315"/>
    </row>
    <row r="2699" spans="1:63" x14ac:dyDescent="0.25">
      <c r="A2699" s="9"/>
      <c r="B2699" s="43" t="s">
        <v>5970</v>
      </c>
      <c r="C2699" s="5" t="s">
        <v>1799</v>
      </c>
      <c r="D2699" s="172">
        <v>0.77634181000000002</v>
      </c>
      <c r="E2699" s="172">
        <v>0.45100065</v>
      </c>
      <c r="F2699" s="172">
        <v>0.17525772000000001</v>
      </c>
      <c r="G2699" s="172">
        <v>1.6387562000000001E-2</v>
      </c>
      <c r="H2699" s="172">
        <v>1.4920958999999999E-2</v>
      </c>
      <c r="I2699" s="172">
        <v>5.5660941999999998E-2</v>
      </c>
      <c r="J2699" s="172">
        <v>1.3975115E-2</v>
      </c>
      <c r="K2699" s="172">
        <v>4.1441965000000002E-4</v>
      </c>
      <c r="L2699" s="172">
        <v>4.8724451000000002E-2</v>
      </c>
      <c r="M2699" s="172">
        <v>0</v>
      </c>
      <c r="N2699" s="172">
        <v>0</v>
      </c>
      <c r="O2699" s="172">
        <v>0</v>
      </c>
      <c r="P2699" s="199">
        <f t="shared" si="529"/>
        <v>3.3407455555555554</v>
      </c>
      <c r="Q2699" s="233">
        <v>9256.7194999999992</v>
      </c>
      <c r="R2699" s="96">
        <v>48.449942</v>
      </c>
      <c r="S2699" s="96">
        <v>10.622640000000001</v>
      </c>
      <c r="T2699" s="96">
        <v>2.4533999999999998E-4</v>
      </c>
      <c r="U2699" s="96">
        <v>9196.1</v>
      </c>
      <c r="V2699" s="96">
        <v>0.1823053</v>
      </c>
      <c r="W2699" s="96">
        <v>1.3644000000000001</v>
      </c>
      <c r="X2699" s="241">
        <f t="shared" si="525"/>
        <v>3.9731531375359275</v>
      </c>
      <c r="Y2699" s="241">
        <f t="shared" si="526"/>
        <v>0.15479052401200002</v>
      </c>
      <c r="Z2699" s="241">
        <f t="shared" si="527"/>
        <v>3.6970406299339271</v>
      </c>
      <c r="AA2699" s="241">
        <f t="shared" si="528"/>
        <v>0.12132198359</v>
      </c>
      <c r="AB2699" s="241">
        <v>9.2600192999999997E-2</v>
      </c>
      <c r="AC2699" s="241">
        <v>1.8406741999999999E-5</v>
      </c>
      <c r="AD2699" s="241">
        <v>1.5374282E-2</v>
      </c>
      <c r="AE2699" s="241">
        <v>3.8355339999999998E-5</v>
      </c>
      <c r="AF2699" s="241">
        <v>4.6419412E-2</v>
      </c>
      <c r="AG2699" s="241">
        <v>3.3987493000000002E-4</v>
      </c>
      <c r="AH2699" s="241">
        <v>6.0607269999999998E-2</v>
      </c>
      <c r="AI2699" s="241">
        <v>2.6613173999999999E-4</v>
      </c>
      <c r="AJ2699" s="241">
        <v>1.3208432E-4</v>
      </c>
      <c r="AK2699" s="241">
        <v>1.9632773E-4</v>
      </c>
      <c r="AL2699" s="241">
        <v>1.4153518E-5</v>
      </c>
      <c r="AM2699" s="241">
        <v>4.3625927000000003E-8</v>
      </c>
      <c r="AN2699" s="241">
        <v>3.4727646000000001</v>
      </c>
      <c r="AO2699" s="241">
        <v>9.7645517000000001E-2</v>
      </c>
      <c r="AP2699" s="241">
        <v>6.5414501999999999E-2</v>
      </c>
      <c r="AQ2699" s="241">
        <v>1.3154359E-4</v>
      </c>
      <c r="AR2699" s="241">
        <v>0.12119044</v>
      </c>
      <c r="AT2699" s="193"/>
      <c r="AU2699" s="193"/>
      <c r="AV2699" s="193"/>
      <c r="AW2699" s="193"/>
      <c r="AX2699" s="193"/>
      <c r="AY2699" s="193"/>
      <c r="AZ2699" s="193"/>
      <c r="BA2699" s="193"/>
      <c r="BB2699" s="193"/>
      <c r="BC2699" s="193"/>
      <c r="BD2699" s="193"/>
      <c r="BE2699" s="315"/>
      <c r="BF2699" s="315"/>
      <c r="BG2699" s="315"/>
      <c r="BH2699" s="315"/>
      <c r="BI2699" s="315"/>
      <c r="BJ2699" s="315"/>
      <c r="BK2699" s="315"/>
    </row>
    <row r="2700" spans="1:63" x14ac:dyDescent="0.25">
      <c r="A2700" s="9"/>
      <c r="B2700" s="43" t="s">
        <v>5970</v>
      </c>
      <c r="C2700" s="5" t="s">
        <v>1798</v>
      </c>
      <c r="D2700" s="172">
        <v>0.70577018999999996</v>
      </c>
      <c r="E2700" s="172">
        <v>0.41000500000000001</v>
      </c>
      <c r="F2700" s="172">
        <v>0.15932619000000001</v>
      </c>
      <c r="G2700" s="172">
        <v>1.4897749E-2</v>
      </c>
      <c r="H2700" s="172">
        <v>1.3564486000000001E-2</v>
      </c>
      <c r="I2700" s="172">
        <v>5.0600705000000003E-2</v>
      </c>
      <c r="J2700" s="172">
        <v>1.2704626E-2</v>
      </c>
      <c r="K2700" s="172">
        <v>3.7674627000000002E-4</v>
      </c>
      <c r="L2700" s="172">
        <v>4.4294696000000001E-2</v>
      </c>
      <c r="M2700" s="172">
        <v>0</v>
      </c>
      <c r="N2700" s="172">
        <v>0</v>
      </c>
      <c r="O2700" s="172">
        <v>0</v>
      </c>
      <c r="P2700" s="199">
        <f t="shared" si="529"/>
        <v>3.037074074074074</v>
      </c>
      <c r="Q2700" s="233">
        <v>9241.3081000000002</v>
      </c>
      <c r="R2700" s="96">
        <v>44.045093000000001</v>
      </c>
      <c r="S2700" s="96">
        <v>9.6566399999999994</v>
      </c>
      <c r="T2700" s="96">
        <v>2.2304000000000001E-4</v>
      </c>
      <c r="U2700" s="96">
        <v>9186.2000000000007</v>
      </c>
      <c r="V2700" s="96">
        <v>0.1657293</v>
      </c>
      <c r="W2700" s="96">
        <v>1.2403999999999999</v>
      </c>
      <c r="X2700" s="241">
        <f t="shared" si="525"/>
        <v>3.5709507669730947</v>
      </c>
      <c r="Y2700" s="241">
        <f t="shared" si="526"/>
        <v>0.14071975507000004</v>
      </c>
      <c r="Z2700" s="241">
        <f t="shared" si="527"/>
        <v>3.3199390672030944</v>
      </c>
      <c r="AA2700" s="241">
        <f t="shared" si="528"/>
        <v>0.11029194469999999</v>
      </c>
      <c r="AB2700" s="241">
        <v>8.4182899000000005E-2</v>
      </c>
      <c r="AC2700" s="241">
        <v>1.6733680000000001E-5</v>
      </c>
      <c r="AD2700" s="241">
        <v>1.3976644999999999E-2</v>
      </c>
      <c r="AE2700" s="241">
        <v>3.4868749999999997E-5</v>
      </c>
      <c r="AF2700" s="241">
        <v>4.2199631000000001E-2</v>
      </c>
      <c r="AG2700" s="241">
        <v>3.0897763999999998E-4</v>
      </c>
      <c r="AH2700" s="241">
        <v>5.5098110999999998E-2</v>
      </c>
      <c r="AI2700" s="241">
        <v>2.4193935999999999E-4</v>
      </c>
      <c r="AJ2700" s="241">
        <v>1.2007620999999999E-4</v>
      </c>
      <c r="AK2700" s="241">
        <v>1.7847809E-4</v>
      </c>
      <c r="AL2700" s="241">
        <v>1.2866883000000001E-5</v>
      </c>
      <c r="AM2700" s="241">
        <v>3.9660094000000003E-8</v>
      </c>
      <c r="AN2700" s="241">
        <v>3.1570121000000002</v>
      </c>
      <c r="AO2700" s="241">
        <v>5.8700904999999998E-2</v>
      </c>
      <c r="AP2700" s="241">
        <v>4.8574551000000001E-2</v>
      </c>
      <c r="AQ2700" s="241">
        <v>1.1958469999999999E-4</v>
      </c>
      <c r="AR2700" s="241">
        <v>0.11017236</v>
      </c>
      <c r="AT2700" s="193"/>
      <c r="AU2700" s="193"/>
      <c r="AV2700" s="193"/>
      <c r="AW2700" s="193"/>
      <c r="AX2700" s="193"/>
      <c r="AY2700" s="193"/>
      <c r="AZ2700" s="193"/>
      <c r="BA2700" s="193"/>
      <c r="BB2700" s="193"/>
      <c r="BC2700" s="193"/>
      <c r="BD2700" s="193"/>
      <c r="BE2700" s="315"/>
      <c r="BF2700" s="315"/>
      <c r="BG2700" s="315"/>
      <c r="BH2700" s="315"/>
      <c r="BI2700" s="315"/>
      <c r="BJ2700" s="315"/>
      <c r="BK2700" s="315"/>
    </row>
    <row r="2701" spans="1:63" x14ac:dyDescent="0.25">
      <c r="A2701" s="9"/>
      <c r="B2701" s="43" t="s">
        <v>5970</v>
      </c>
      <c r="C2701" s="5" t="s">
        <v>1412</v>
      </c>
      <c r="D2701" s="172">
        <v>0.65960993999999995</v>
      </c>
      <c r="E2701" s="172">
        <v>0.38577243</v>
      </c>
      <c r="F2701" s="172">
        <v>0.14479995000000001</v>
      </c>
      <c r="G2701" s="172">
        <v>1.4761748999999999E-2</v>
      </c>
      <c r="H2701" s="172">
        <v>1.3491041E-2</v>
      </c>
      <c r="I2701" s="172">
        <v>4.4020620000000003E-2</v>
      </c>
      <c r="J2701" s="172">
        <v>1.2649887E-2</v>
      </c>
      <c r="K2701" s="172">
        <v>3.6701331999999999E-4</v>
      </c>
      <c r="L2701" s="172">
        <v>4.3747258999999997E-2</v>
      </c>
      <c r="M2701" s="172">
        <v>0</v>
      </c>
      <c r="N2701" s="172">
        <v>0</v>
      </c>
      <c r="O2701" s="172">
        <v>0</v>
      </c>
      <c r="P2701" s="199">
        <f t="shared" si="529"/>
        <v>2.8575735555555553</v>
      </c>
      <c r="Q2701" s="233">
        <v>9236.5804000000007</v>
      </c>
      <c r="R2701" s="96">
        <v>41.331868</v>
      </c>
      <c r="S2701" s="96">
        <v>9.64208</v>
      </c>
      <c r="T2701" s="96">
        <v>2.2107E-4</v>
      </c>
      <c r="U2701" s="96">
        <v>9184.2000000000007</v>
      </c>
      <c r="V2701" s="96">
        <v>0.16480130000000001</v>
      </c>
      <c r="W2701" s="96">
        <v>1.2414000000000001</v>
      </c>
      <c r="X2701" s="241">
        <f t="shared" si="525"/>
        <v>3.5905727999876431</v>
      </c>
      <c r="Y2701" s="241">
        <f t="shared" si="526"/>
        <v>0.13142734576000001</v>
      </c>
      <c r="Z2701" s="241">
        <f t="shared" si="527"/>
        <v>3.3556370331076431</v>
      </c>
      <c r="AA2701" s="241">
        <f t="shared" si="528"/>
        <v>0.10350842112</v>
      </c>
      <c r="AB2701" s="241">
        <v>7.9207158999999999E-2</v>
      </c>
      <c r="AC2701" s="241">
        <v>1.5614862000000001E-5</v>
      </c>
      <c r="AD2701" s="241">
        <v>1.3902615E-2</v>
      </c>
      <c r="AE2701" s="241">
        <v>3.2945038000000001E-5</v>
      </c>
      <c r="AF2701" s="241">
        <v>3.7960503E-2</v>
      </c>
      <c r="AG2701" s="241">
        <v>3.0850886000000001E-4</v>
      </c>
      <c r="AH2701" s="241">
        <v>5.1841356999999998E-2</v>
      </c>
      <c r="AI2701" s="241">
        <v>2.2071393000000001E-4</v>
      </c>
      <c r="AJ2701" s="241">
        <v>1.1939944E-4</v>
      </c>
      <c r="AK2701" s="241">
        <v>1.7554382000000001E-4</v>
      </c>
      <c r="AL2701" s="241">
        <v>1.2757663E-5</v>
      </c>
      <c r="AM2701" s="241">
        <v>3.9254642999999998E-8</v>
      </c>
      <c r="AN2701" s="241">
        <v>3.1952310000000002</v>
      </c>
      <c r="AO2701" s="241">
        <v>5.9364989E-2</v>
      </c>
      <c r="AP2701" s="241">
        <v>4.8671233000000001E-2</v>
      </c>
      <c r="AQ2701" s="241">
        <v>1.1802112E-4</v>
      </c>
      <c r="AR2701" s="241">
        <v>0.10339039999999999</v>
      </c>
      <c r="AT2701" s="193"/>
      <c r="AU2701" s="193"/>
      <c r="AV2701" s="193"/>
      <c r="AW2701" s="193"/>
      <c r="AX2701" s="193"/>
      <c r="AY2701" s="193"/>
      <c r="AZ2701" s="193"/>
      <c r="BA2701" s="193"/>
      <c r="BB2701" s="193"/>
      <c r="BC2701" s="193"/>
      <c r="BD2701" s="193"/>
      <c r="BE2701" s="315"/>
      <c r="BF2701" s="315"/>
      <c r="BG2701" s="315"/>
      <c r="BH2701" s="315"/>
      <c r="BI2701" s="315"/>
      <c r="BJ2701" s="315"/>
      <c r="BK2701" s="315"/>
    </row>
    <row r="2702" spans="1:63" x14ac:dyDescent="0.25">
      <c r="A2702" s="9"/>
      <c r="B2702" s="43" t="s">
        <v>5970</v>
      </c>
      <c r="C2702" s="5" t="s">
        <v>3840</v>
      </c>
      <c r="D2702" s="172">
        <v>0</v>
      </c>
      <c r="E2702" s="172">
        <v>0</v>
      </c>
      <c r="F2702" s="172">
        <v>0</v>
      </c>
      <c r="G2702" s="172">
        <v>0</v>
      </c>
      <c r="H2702" s="172">
        <v>0</v>
      </c>
      <c r="I2702" s="172">
        <v>0</v>
      </c>
      <c r="J2702" s="172">
        <v>0</v>
      </c>
      <c r="K2702" s="172">
        <v>0</v>
      </c>
      <c r="L2702" s="172">
        <v>0</v>
      </c>
      <c r="M2702" s="172">
        <v>0</v>
      </c>
      <c r="N2702" s="172">
        <v>0</v>
      </c>
      <c r="O2702" s="172">
        <v>0</v>
      </c>
      <c r="P2702" s="199">
        <f t="shared" si="529"/>
        <v>0</v>
      </c>
      <c r="Q2702" s="233">
        <v>9180</v>
      </c>
      <c r="R2702" s="96">
        <v>0</v>
      </c>
      <c r="S2702" s="96">
        <v>0</v>
      </c>
      <c r="T2702" s="96">
        <v>0</v>
      </c>
      <c r="U2702" s="96">
        <v>9180</v>
      </c>
      <c r="V2702" s="96">
        <v>0</v>
      </c>
      <c r="W2702" s="96">
        <v>0</v>
      </c>
      <c r="X2702" s="241">
        <f t="shared" si="525"/>
        <v>0</v>
      </c>
      <c r="Y2702" s="241">
        <f t="shared" si="526"/>
        <v>0</v>
      </c>
      <c r="Z2702" s="241">
        <f t="shared" si="527"/>
        <v>0</v>
      </c>
      <c r="AA2702" s="241">
        <f t="shared" si="528"/>
        <v>0</v>
      </c>
      <c r="AB2702" s="241">
        <v>0</v>
      </c>
      <c r="AC2702" s="241">
        <v>0</v>
      </c>
      <c r="AD2702" s="241">
        <v>0</v>
      </c>
      <c r="AE2702" s="241">
        <v>0</v>
      </c>
      <c r="AF2702" s="241">
        <v>0</v>
      </c>
      <c r="AG2702" s="241">
        <v>0</v>
      </c>
      <c r="AH2702" s="241">
        <v>0</v>
      </c>
      <c r="AI2702" s="241">
        <v>0</v>
      </c>
      <c r="AJ2702" s="241">
        <v>0</v>
      </c>
      <c r="AK2702" s="241">
        <v>0</v>
      </c>
      <c r="AL2702" s="241">
        <v>0</v>
      </c>
      <c r="AM2702" s="241">
        <v>0</v>
      </c>
      <c r="AN2702" s="241">
        <v>0</v>
      </c>
      <c r="AO2702" s="241">
        <v>0</v>
      </c>
      <c r="AP2702" s="241">
        <v>0</v>
      </c>
      <c r="AQ2702" s="241">
        <v>0</v>
      </c>
      <c r="AR2702" s="241">
        <v>0</v>
      </c>
      <c r="AT2702" s="193"/>
      <c r="AU2702" s="193"/>
      <c r="AV2702" s="193"/>
      <c r="AW2702" s="193"/>
      <c r="AX2702" s="193"/>
      <c r="AY2702" s="193"/>
      <c r="AZ2702" s="193"/>
      <c r="BA2702" s="193"/>
      <c r="BB2702" s="193"/>
      <c r="BC2702" s="193"/>
      <c r="BD2702" s="193"/>
      <c r="BE2702" s="315"/>
      <c r="BF2702" s="315"/>
      <c r="BG2702" s="315"/>
      <c r="BH2702" s="315"/>
      <c r="BI2702" s="315"/>
      <c r="BJ2702" s="315"/>
      <c r="BK2702" s="315"/>
    </row>
    <row r="2703" spans="1:63" x14ac:dyDescent="0.25">
      <c r="A2703" s="9"/>
      <c r="B2703" s="43" t="s">
        <v>5970</v>
      </c>
      <c r="C2703" s="5" t="s">
        <v>1411</v>
      </c>
      <c r="D2703" s="172">
        <v>1.8718431</v>
      </c>
      <c r="E2703" s="172">
        <v>0.89301909999999995</v>
      </c>
      <c r="F2703" s="172">
        <v>0.28993179000000002</v>
      </c>
      <c r="G2703" s="172">
        <v>2.7011084000000001E-2</v>
      </c>
      <c r="H2703" s="172">
        <v>3.5115416000000003E-2</v>
      </c>
      <c r="I2703" s="172">
        <v>0.10795179000000001</v>
      </c>
      <c r="J2703" s="172">
        <v>3.0447135E-2</v>
      </c>
      <c r="K2703" s="172">
        <v>1.1951760000000001E-3</v>
      </c>
      <c r="L2703" s="172">
        <v>0.48717157</v>
      </c>
      <c r="M2703" s="172">
        <v>0</v>
      </c>
      <c r="N2703" s="172">
        <v>0</v>
      </c>
      <c r="O2703" s="172">
        <v>0</v>
      </c>
      <c r="P2703" s="199">
        <f t="shared" si="529"/>
        <v>6.6149562962962953</v>
      </c>
      <c r="Q2703" s="233">
        <v>14391.933000000001</v>
      </c>
      <c r="R2703" s="96">
        <v>95.577157</v>
      </c>
      <c r="S2703" s="96">
        <v>20.103999999999999</v>
      </c>
      <c r="T2703" s="96">
        <v>2.2408000000000001E-4</v>
      </c>
      <c r="U2703" s="96">
        <v>14269</v>
      </c>
      <c r="V2703" s="96">
        <v>9.6650899999999998E-2</v>
      </c>
      <c r="W2703" s="96">
        <v>7.1548999999999996</v>
      </c>
      <c r="X2703" s="241">
        <f t="shared" si="525"/>
        <v>20.800897051016563</v>
      </c>
      <c r="Y2703" s="241">
        <f t="shared" si="526"/>
        <v>0.30915049904899994</v>
      </c>
      <c r="Z2703" s="241">
        <f t="shared" si="527"/>
        <v>20.251925703117561</v>
      </c>
      <c r="AA2703" s="241">
        <f t="shared" si="528"/>
        <v>0.23982084884999999</v>
      </c>
      <c r="AB2703" s="241">
        <v>0.18333356000000001</v>
      </c>
      <c r="AC2703" s="241">
        <v>3.5266406000000001E-5</v>
      </c>
      <c r="AD2703" s="241">
        <v>3.1977851000000002E-2</v>
      </c>
      <c r="AE2703" s="241">
        <v>7.0057562999999997E-5</v>
      </c>
      <c r="AF2703" s="241">
        <v>9.3085422000000001E-2</v>
      </c>
      <c r="AG2703" s="241">
        <v>6.4834208E-4</v>
      </c>
      <c r="AH2703" s="241">
        <v>0.12000797000000001</v>
      </c>
      <c r="AI2703" s="241">
        <v>4.4566498000000001E-4</v>
      </c>
      <c r="AJ2703" s="241">
        <v>2.1290210000000001E-4</v>
      </c>
      <c r="AK2703" s="241">
        <v>3.7464021000000001E-4</v>
      </c>
      <c r="AL2703" s="241">
        <v>3.0816867000000003E-5</v>
      </c>
      <c r="AM2703" s="241">
        <v>9.8960560000000001E-8</v>
      </c>
      <c r="AN2703" s="241">
        <v>19.585256999999999</v>
      </c>
      <c r="AO2703" s="241">
        <v>0.33226919999999999</v>
      </c>
      <c r="AP2703" s="241">
        <v>0.21332741</v>
      </c>
      <c r="AQ2703" s="241">
        <v>7.3253884999999999E-4</v>
      </c>
      <c r="AR2703" s="241">
        <v>0.23908831</v>
      </c>
      <c r="AT2703" s="193"/>
      <c r="AU2703" s="193"/>
      <c r="AV2703" s="193"/>
      <c r="AW2703" s="193"/>
      <c r="AX2703" s="193"/>
      <c r="AY2703" s="193"/>
      <c r="AZ2703" s="193"/>
      <c r="BA2703" s="193"/>
      <c r="BB2703" s="193"/>
      <c r="BC2703" s="193"/>
      <c r="BD2703" s="193"/>
      <c r="BE2703" s="315"/>
      <c r="BF2703" s="315"/>
      <c r="BG2703" s="315"/>
      <c r="BH2703" s="315"/>
      <c r="BI2703" s="315"/>
      <c r="BJ2703" s="315"/>
      <c r="BK2703" s="315"/>
    </row>
    <row r="2704" spans="1:63" x14ac:dyDescent="0.25">
      <c r="A2704" s="9"/>
      <c r="B2704" s="43" t="s">
        <v>5970</v>
      </c>
      <c r="C2704" s="5" t="s">
        <v>1410</v>
      </c>
      <c r="D2704" s="172">
        <v>5.9228883999999997</v>
      </c>
      <c r="E2704" s="172">
        <v>3.4047903000000002</v>
      </c>
      <c r="F2704" s="172">
        <v>1.4462697</v>
      </c>
      <c r="G2704" s="172">
        <v>8.5008635999999999E-2</v>
      </c>
      <c r="H2704" s="172">
        <v>9.8739927000000005E-2</v>
      </c>
      <c r="I2704" s="172">
        <v>0.50474428999999998</v>
      </c>
      <c r="J2704" s="172">
        <v>0.1126212</v>
      </c>
      <c r="K2704" s="172">
        <v>2.5792248E-3</v>
      </c>
      <c r="L2704" s="172">
        <v>0.26813513999999999</v>
      </c>
      <c r="M2704" s="172">
        <v>0</v>
      </c>
      <c r="N2704" s="172">
        <v>0</v>
      </c>
      <c r="O2704" s="172">
        <v>0</v>
      </c>
      <c r="P2704" s="199">
        <f t="shared" si="529"/>
        <v>25.220668888888888</v>
      </c>
      <c r="Q2704" s="233">
        <v>14746.953</v>
      </c>
      <c r="R2704" s="96">
        <v>392.10300999999998</v>
      </c>
      <c r="S2704" s="96">
        <v>42.800800000000002</v>
      </c>
      <c r="T2704" s="96">
        <v>9.8992999999999998E-4</v>
      </c>
      <c r="U2704" s="96">
        <v>14304</v>
      </c>
      <c r="V2704" s="96">
        <v>0.2782828</v>
      </c>
      <c r="W2704" s="96">
        <v>7.7694999999999999</v>
      </c>
      <c r="X2704" s="241">
        <f t="shared" si="525"/>
        <v>116.33186358483684</v>
      </c>
      <c r="Y2704" s="241">
        <f t="shared" si="526"/>
        <v>1.1566769557600001</v>
      </c>
      <c r="Z2704" s="241">
        <f t="shared" si="527"/>
        <v>114.19379573100683</v>
      </c>
      <c r="AA2704" s="241">
        <f t="shared" si="528"/>
        <v>0.98139089807000002</v>
      </c>
      <c r="AB2704" s="241">
        <v>0.69909845000000004</v>
      </c>
      <c r="AC2704" s="241">
        <v>1.7678632999999999E-4</v>
      </c>
      <c r="AD2704" s="241">
        <v>5.7940391000000001E-2</v>
      </c>
      <c r="AE2704" s="241">
        <v>3.0601883000000001E-4</v>
      </c>
      <c r="AF2704" s="241">
        <v>0.39776212</v>
      </c>
      <c r="AG2704" s="241">
        <v>1.3931896E-3</v>
      </c>
      <c r="AH2704" s="241">
        <v>0.45756518000000002</v>
      </c>
      <c r="AI2704" s="241">
        <v>2.1514395E-3</v>
      </c>
      <c r="AJ2704" s="241">
        <v>2.9818687999999999E-4</v>
      </c>
      <c r="AK2704" s="241">
        <v>1.4585024999999999E-3</v>
      </c>
      <c r="AL2704" s="241">
        <v>4.5366408999999998E-5</v>
      </c>
      <c r="AM2704" s="241">
        <v>1.5571783000000001E-7</v>
      </c>
      <c r="AN2704" s="241">
        <v>108.67702</v>
      </c>
      <c r="AO2704" s="241">
        <v>3.0939412000000002</v>
      </c>
      <c r="AP2704" s="241">
        <v>1.9613157000000001</v>
      </c>
      <c r="AQ2704" s="241">
        <v>7.0992807000000002E-4</v>
      </c>
      <c r="AR2704" s="241">
        <v>0.98068096999999999</v>
      </c>
      <c r="AT2704" s="193"/>
      <c r="AU2704" s="193"/>
      <c r="AV2704" s="193"/>
      <c r="AW2704" s="193"/>
      <c r="AX2704" s="193"/>
      <c r="AY2704" s="193"/>
      <c r="AZ2704" s="193"/>
      <c r="BA2704" s="193"/>
      <c r="BB2704" s="193"/>
      <c r="BC2704" s="193"/>
      <c r="BD2704" s="193"/>
      <c r="BE2704" s="315"/>
      <c r="BF2704" s="315"/>
      <c r="BG2704" s="315"/>
      <c r="BH2704" s="315"/>
      <c r="BI2704" s="315"/>
      <c r="BJ2704" s="315"/>
      <c r="BK2704" s="315"/>
    </row>
    <row r="2705" spans="1:63" x14ac:dyDescent="0.25">
      <c r="A2705" s="9"/>
      <c r="B2705" s="43" t="s">
        <v>5970</v>
      </c>
      <c r="C2705" s="5" t="s">
        <v>3930</v>
      </c>
      <c r="D2705" s="172">
        <v>4.6510597999999996</v>
      </c>
      <c r="E2705" s="172">
        <v>2.6828878999999999</v>
      </c>
      <c r="F2705" s="172">
        <v>1.1326973</v>
      </c>
      <c r="G2705" s="172">
        <v>7.0363344999999994E-2</v>
      </c>
      <c r="H2705" s="172">
        <v>6.5003369000000005E-2</v>
      </c>
      <c r="I2705" s="172">
        <v>0.39529101</v>
      </c>
      <c r="J2705" s="172">
        <v>8.8278310999999998E-2</v>
      </c>
      <c r="K2705" s="172">
        <v>1.9120404E-3</v>
      </c>
      <c r="L2705" s="172">
        <v>0.21462649</v>
      </c>
      <c r="M2705" s="172">
        <v>0</v>
      </c>
      <c r="N2705" s="172">
        <v>0</v>
      </c>
      <c r="O2705" s="172">
        <v>0</v>
      </c>
      <c r="P2705" s="199">
        <f t="shared" si="529"/>
        <v>19.8732437037037</v>
      </c>
      <c r="Q2705" s="233">
        <v>10451.273999999999</v>
      </c>
      <c r="R2705" s="96">
        <v>307.45443</v>
      </c>
      <c r="S2705" s="96">
        <v>34.352640000000001</v>
      </c>
      <c r="T2705" s="96">
        <v>7.8054000000000003E-4</v>
      </c>
      <c r="U2705" s="96">
        <v>10103</v>
      </c>
      <c r="V2705" s="96">
        <v>0.2230174</v>
      </c>
      <c r="W2705" s="96">
        <v>6.2427000000000001</v>
      </c>
      <c r="X2705" s="241">
        <f t="shared" si="525"/>
        <v>113.61192377417395</v>
      </c>
      <c r="Y2705" s="241">
        <f t="shared" si="526"/>
        <v>0.90959811890999975</v>
      </c>
      <c r="Z2705" s="241">
        <f t="shared" si="527"/>
        <v>111.93275150849395</v>
      </c>
      <c r="AA2705" s="241">
        <f t="shared" si="528"/>
        <v>0.76957414677000002</v>
      </c>
      <c r="AB2705" s="241">
        <v>0.55087184</v>
      </c>
      <c r="AC2705" s="241">
        <v>1.3857267999999999E-4</v>
      </c>
      <c r="AD2705" s="241">
        <v>4.5455296999999999E-2</v>
      </c>
      <c r="AE2705" s="241">
        <v>2.2154282999999999E-4</v>
      </c>
      <c r="AF2705" s="241">
        <v>0.31179258999999998</v>
      </c>
      <c r="AG2705" s="241">
        <v>1.1182764E-3</v>
      </c>
      <c r="AH2705" s="241">
        <v>0.36055009999999998</v>
      </c>
      <c r="AI2705" s="241">
        <v>1.6845361E-3</v>
      </c>
      <c r="AJ2705" s="241">
        <v>2.4036553999999999E-4</v>
      </c>
      <c r="AK2705" s="241">
        <v>1.0520403000000001E-3</v>
      </c>
      <c r="AL2705" s="241">
        <v>3.6141567999999999E-5</v>
      </c>
      <c r="AM2705" s="241">
        <v>1.2498595000000001E-7</v>
      </c>
      <c r="AN2705" s="241">
        <v>106.6185</v>
      </c>
      <c r="AO2705" s="241">
        <v>3.0377410999999999</v>
      </c>
      <c r="AP2705" s="241">
        <v>1.9129471</v>
      </c>
      <c r="AQ2705" s="241">
        <v>5.7123676999999999E-4</v>
      </c>
      <c r="AR2705" s="241">
        <v>0.76900290999999998</v>
      </c>
      <c r="AT2705" s="193"/>
      <c r="AU2705" s="193"/>
      <c r="AV2705" s="193"/>
      <c r="AW2705" s="193"/>
      <c r="AX2705" s="193"/>
      <c r="AY2705" s="193"/>
      <c r="AZ2705" s="193"/>
      <c r="BA2705" s="193"/>
      <c r="BB2705" s="193"/>
      <c r="BC2705" s="193"/>
      <c r="BD2705" s="193"/>
      <c r="BE2705" s="315"/>
      <c r="BF2705" s="315"/>
      <c r="BG2705" s="315"/>
      <c r="BH2705" s="315"/>
      <c r="BI2705" s="315"/>
      <c r="BJ2705" s="315"/>
      <c r="BK2705" s="315"/>
    </row>
    <row r="2706" spans="1:63" x14ac:dyDescent="0.25">
      <c r="A2706" s="9"/>
      <c r="B2706" s="43" t="s">
        <v>5970</v>
      </c>
      <c r="C2706" s="5" t="s">
        <v>5168</v>
      </c>
      <c r="D2706" s="172">
        <v>2.5067560000000002</v>
      </c>
      <c r="E2706" s="172">
        <v>1.1851029</v>
      </c>
      <c r="F2706" s="172">
        <v>0.39475739999999998</v>
      </c>
      <c r="G2706" s="172">
        <v>3.5590808000000002E-2</v>
      </c>
      <c r="H2706" s="172">
        <v>4.9239610000000003E-2</v>
      </c>
      <c r="I2706" s="172">
        <v>0.15274868</v>
      </c>
      <c r="J2706" s="172">
        <v>3.6941109E-2</v>
      </c>
      <c r="K2706" s="172">
        <v>1.6103582E-3</v>
      </c>
      <c r="L2706" s="172">
        <v>0.65076515999999995</v>
      </c>
      <c r="M2706" s="172">
        <v>0</v>
      </c>
      <c r="N2706" s="172">
        <v>0</v>
      </c>
      <c r="O2706" s="172">
        <v>0</v>
      </c>
      <c r="P2706" s="199">
        <f t="shared" si="529"/>
        <v>8.7785399999999996</v>
      </c>
      <c r="Q2706" s="233">
        <v>10279.94</v>
      </c>
      <c r="R2706" s="96">
        <v>126.91298</v>
      </c>
      <c r="S2706" s="96">
        <v>23.855440000000002</v>
      </c>
      <c r="T2706" s="96">
        <v>2.5249000000000002E-4</v>
      </c>
      <c r="U2706" s="96">
        <v>10120</v>
      </c>
      <c r="V2706" s="96">
        <v>0.1207545</v>
      </c>
      <c r="W2706" s="96">
        <v>9.0503999999999998</v>
      </c>
      <c r="X2706" s="241">
        <f t="shared" si="525"/>
        <v>10.79624182932054</v>
      </c>
      <c r="Y2706" s="241">
        <f t="shared" si="526"/>
        <v>0.41317836252899998</v>
      </c>
      <c r="Z2706" s="241">
        <f t="shared" si="527"/>
        <v>10.06462716857154</v>
      </c>
      <c r="AA2706" s="241">
        <f t="shared" si="528"/>
        <v>0.31843629822000002</v>
      </c>
      <c r="AB2706" s="241">
        <v>0.24329735</v>
      </c>
      <c r="AC2706" s="241">
        <v>4.6019049999999998E-5</v>
      </c>
      <c r="AD2706" s="241">
        <v>4.1768188999999997E-2</v>
      </c>
      <c r="AE2706" s="241">
        <v>9.8158309000000003E-5</v>
      </c>
      <c r="AF2706" s="241">
        <v>0.12720105000000001</v>
      </c>
      <c r="AG2706" s="241">
        <v>7.6759617000000003E-4</v>
      </c>
      <c r="AH2706" s="241">
        <v>0.15926021000000001</v>
      </c>
      <c r="AI2706" s="241">
        <v>6.0561896E-4</v>
      </c>
      <c r="AJ2706" s="241">
        <v>2.7803341E-4</v>
      </c>
      <c r="AK2706" s="241">
        <v>4.9778357999999997E-4</v>
      </c>
      <c r="AL2706" s="241">
        <v>4.0293687000000001E-5</v>
      </c>
      <c r="AM2706" s="241">
        <v>1.2893454000000001E-7</v>
      </c>
      <c r="AN2706" s="241">
        <v>9.5999388999999997</v>
      </c>
      <c r="AO2706" s="241">
        <v>0.16659162</v>
      </c>
      <c r="AP2706" s="241">
        <v>0.13741458000000001</v>
      </c>
      <c r="AQ2706" s="241">
        <v>9.6531822000000005E-4</v>
      </c>
      <c r="AR2706" s="241">
        <v>0.31747098000000001</v>
      </c>
      <c r="AT2706" s="193"/>
      <c r="AU2706" s="193"/>
      <c r="AV2706" s="193"/>
      <c r="AW2706" s="193"/>
      <c r="AX2706" s="193"/>
      <c r="AY2706" s="193"/>
      <c r="AZ2706" s="193"/>
      <c r="BA2706" s="193"/>
      <c r="BB2706" s="193"/>
      <c r="BC2706" s="193"/>
      <c r="BD2706" s="193"/>
      <c r="BE2706" s="315"/>
      <c r="BF2706" s="315"/>
      <c r="BG2706" s="315"/>
      <c r="BH2706" s="315"/>
      <c r="BI2706" s="315"/>
      <c r="BJ2706" s="315"/>
      <c r="BK2706" s="315"/>
    </row>
    <row r="2707" spans="1:63" x14ac:dyDescent="0.25">
      <c r="A2707" s="9"/>
      <c r="B2707" s="43" t="s">
        <v>5970</v>
      </c>
      <c r="C2707" s="5" t="s">
        <v>5167</v>
      </c>
      <c r="D2707" s="172">
        <v>3.5509404</v>
      </c>
      <c r="E2707" s="172">
        <v>1.8002343999999999</v>
      </c>
      <c r="F2707" s="172">
        <v>0.77167512000000005</v>
      </c>
      <c r="G2707" s="172">
        <v>3.4389373000000001E-2</v>
      </c>
      <c r="H2707" s="172">
        <v>4.4561970999999999E-2</v>
      </c>
      <c r="I2707" s="172">
        <v>0.30342166999999998</v>
      </c>
      <c r="J2707" s="172">
        <v>4.9319307E-2</v>
      </c>
      <c r="K2707" s="172">
        <v>1.6737303999999999E-3</v>
      </c>
      <c r="L2707" s="172">
        <v>0.54566481</v>
      </c>
      <c r="M2707" s="172">
        <v>0</v>
      </c>
      <c r="N2707" s="172">
        <v>0</v>
      </c>
      <c r="O2707" s="172">
        <v>0</v>
      </c>
      <c r="P2707" s="199">
        <f t="shared" si="529"/>
        <v>13.335069629629627</v>
      </c>
      <c r="Q2707" s="233">
        <v>13042.894</v>
      </c>
      <c r="R2707" s="96">
        <v>194.59125</v>
      </c>
      <c r="S2707" s="96">
        <v>23.294319999999999</v>
      </c>
      <c r="T2707" s="96">
        <v>3.6225999999999999E-4</v>
      </c>
      <c r="U2707" s="96">
        <v>12817</v>
      </c>
      <c r="V2707" s="96">
        <v>0.13727500000000001</v>
      </c>
      <c r="W2707" s="96">
        <v>7.8703000000000003</v>
      </c>
      <c r="X2707" s="241">
        <f t="shared" si="525"/>
        <v>23.116599052642318</v>
      </c>
      <c r="Y2707" s="241">
        <f t="shared" si="526"/>
        <v>0.64074967975800001</v>
      </c>
      <c r="Z2707" s="241">
        <f t="shared" si="527"/>
        <v>21.988386233674319</v>
      </c>
      <c r="AA2707" s="241">
        <f t="shared" si="528"/>
        <v>0.48746313921000001</v>
      </c>
      <c r="AB2707" s="241">
        <v>0.36961159999999998</v>
      </c>
      <c r="AC2707" s="241">
        <v>7.8582118000000004E-5</v>
      </c>
      <c r="AD2707" s="241">
        <v>3.8873540999999998E-2</v>
      </c>
      <c r="AE2707" s="241">
        <v>1.4221810000000001E-4</v>
      </c>
      <c r="AF2707" s="241">
        <v>0.23129306999999999</v>
      </c>
      <c r="AG2707" s="241">
        <v>7.5066854000000003E-4</v>
      </c>
      <c r="AH2707" s="241">
        <v>0.24193162000000001</v>
      </c>
      <c r="AI2707" s="241">
        <v>1.1508499999999999E-3</v>
      </c>
      <c r="AJ2707" s="241">
        <v>2.5783727000000002E-4</v>
      </c>
      <c r="AK2707" s="241">
        <v>5.7044029999999996E-4</v>
      </c>
      <c r="AL2707" s="241">
        <v>3.8071777000000001E-5</v>
      </c>
      <c r="AM2707" s="241">
        <v>1.2432731999999999E-7</v>
      </c>
      <c r="AN2707" s="241">
        <v>21.144842000000001</v>
      </c>
      <c r="AO2707" s="241">
        <v>0.35923535000000001</v>
      </c>
      <c r="AP2707" s="241">
        <v>0.24035993999999999</v>
      </c>
      <c r="AQ2707" s="241">
        <v>8.5865921000000003E-4</v>
      </c>
      <c r="AR2707" s="241">
        <v>0.48660448000000001</v>
      </c>
      <c r="AT2707" s="193"/>
      <c r="AU2707" s="193"/>
      <c r="AV2707" s="193"/>
      <c r="AW2707" s="193"/>
      <c r="AX2707" s="193"/>
      <c r="AY2707" s="193"/>
      <c r="AZ2707" s="193"/>
      <c r="BA2707" s="193"/>
      <c r="BB2707" s="193"/>
      <c r="BC2707" s="193"/>
      <c r="BD2707" s="193"/>
      <c r="BE2707" s="315"/>
      <c r="BF2707" s="315"/>
      <c r="BG2707" s="315"/>
      <c r="BH2707" s="315"/>
      <c r="BI2707" s="315"/>
      <c r="BJ2707" s="315"/>
      <c r="BK2707" s="315"/>
    </row>
    <row r="2708" spans="1:63" x14ac:dyDescent="0.25">
      <c r="A2708" s="9"/>
      <c r="B2708" s="43" t="s">
        <v>5970</v>
      </c>
      <c r="C2708" s="5" t="s">
        <v>5001</v>
      </c>
      <c r="D2708" s="172">
        <v>4.1743592999999999</v>
      </c>
      <c r="E2708" s="172">
        <v>2.0873932000000002</v>
      </c>
      <c r="F2708" s="172">
        <v>0.87179130999999999</v>
      </c>
      <c r="G2708" s="172">
        <v>4.3024386999999997E-2</v>
      </c>
      <c r="H2708" s="172">
        <v>5.7735476000000001E-2</v>
      </c>
      <c r="I2708" s="172">
        <v>0.34552031</v>
      </c>
      <c r="J2708" s="172">
        <v>5.6255587000000003E-2</v>
      </c>
      <c r="K2708" s="172">
        <v>2.0801322999999998E-3</v>
      </c>
      <c r="L2708" s="172">
        <v>0.71055888</v>
      </c>
      <c r="M2708" s="172">
        <v>0</v>
      </c>
      <c r="N2708" s="172">
        <v>0</v>
      </c>
      <c r="O2708" s="172">
        <v>0</v>
      </c>
      <c r="P2708" s="199">
        <f t="shared" si="529"/>
        <v>15.462171851851853</v>
      </c>
      <c r="Q2708" s="233">
        <v>10468.865</v>
      </c>
      <c r="R2708" s="96">
        <v>225.28390999999999</v>
      </c>
      <c r="S2708" s="96">
        <v>27.55312</v>
      </c>
      <c r="T2708" s="96">
        <v>3.9698000000000001E-4</v>
      </c>
      <c r="U2708" s="96">
        <v>10206</v>
      </c>
      <c r="V2708" s="96">
        <v>0.16258600000000001</v>
      </c>
      <c r="W2708" s="96">
        <v>9.8653999999999993</v>
      </c>
      <c r="X2708" s="241">
        <f t="shared" si="525"/>
        <v>15.780762330572133</v>
      </c>
      <c r="Y2708" s="241">
        <f t="shared" si="526"/>
        <v>0.74252992419300012</v>
      </c>
      <c r="Z2708" s="241">
        <f t="shared" si="527"/>
        <v>14.473756324079131</v>
      </c>
      <c r="AA2708" s="241">
        <f t="shared" si="528"/>
        <v>0.56447608230000001</v>
      </c>
      <c r="AB2708" s="241">
        <v>0.428564</v>
      </c>
      <c r="AC2708" s="241">
        <v>8.9140793000000006E-5</v>
      </c>
      <c r="AD2708" s="241">
        <v>4.8798097999999998E-2</v>
      </c>
      <c r="AE2708" s="241">
        <v>1.6828072E-4</v>
      </c>
      <c r="AF2708" s="241">
        <v>0.26402384000000001</v>
      </c>
      <c r="AG2708" s="241">
        <v>8.8656468000000005E-4</v>
      </c>
      <c r="AH2708" s="241">
        <v>0.28052186000000001</v>
      </c>
      <c r="AI2708" s="241">
        <v>1.3040047999999999E-3</v>
      </c>
      <c r="AJ2708" s="241">
        <v>3.2429968E-4</v>
      </c>
      <c r="AK2708" s="241">
        <v>6.8839194000000004E-4</v>
      </c>
      <c r="AL2708" s="241">
        <v>4.7712744999999998E-5</v>
      </c>
      <c r="AM2708" s="241">
        <v>1.5491413E-7</v>
      </c>
      <c r="AN2708" s="241">
        <v>13.766944000000001</v>
      </c>
      <c r="AO2708" s="241">
        <v>0.23713234</v>
      </c>
      <c r="AP2708" s="241">
        <v>0.18679356</v>
      </c>
      <c r="AQ2708" s="241">
        <v>1.0950923000000001E-3</v>
      </c>
      <c r="AR2708" s="241">
        <v>0.56338098999999997</v>
      </c>
      <c r="AT2708" s="193"/>
      <c r="AU2708" s="193"/>
      <c r="AV2708" s="193"/>
      <c r="AW2708" s="193"/>
      <c r="AX2708" s="193"/>
      <c r="AY2708" s="193"/>
      <c r="AZ2708" s="193"/>
      <c r="BA2708" s="193"/>
      <c r="BB2708" s="193"/>
      <c r="BC2708" s="193"/>
      <c r="BD2708" s="193"/>
      <c r="BE2708" s="315"/>
      <c r="BF2708" s="315"/>
      <c r="BG2708" s="315"/>
      <c r="BH2708" s="315"/>
      <c r="BI2708" s="315"/>
      <c r="BJ2708" s="315"/>
      <c r="BK2708" s="315"/>
    </row>
    <row r="2709" spans="1:63" x14ac:dyDescent="0.25">
      <c r="A2709" s="9"/>
      <c r="B2709" s="43" t="s">
        <v>5970</v>
      </c>
      <c r="C2709" s="5" t="s">
        <v>5000</v>
      </c>
      <c r="D2709" s="172">
        <v>4.4167673000000001</v>
      </c>
      <c r="E2709" s="172">
        <v>2.1990631999999999</v>
      </c>
      <c r="F2709" s="172">
        <v>0.91069730000000004</v>
      </c>
      <c r="G2709" s="172">
        <v>4.6382909999999999E-2</v>
      </c>
      <c r="H2709" s="172">
        <v>6.2857982000000007E-2</v>
      </c>
      <c r="I2709" s="172">
        <v>0.36188936999999999</v>
      </c>
      <c r="J2709" s="172">
        <v>5.8952305000000003E-2</v>
      </c>
      <c r="K2709" s="172">
        <v>2.2381744E-3</v>
      </c>
      <c r="L2709" s="172">
        <v>0.77468608000000005</v>
      </c>
      <c r="M2709" s="172">
        <v>0</v>
      </c>
      <c r="N2709" s="172">
        <v>0</v>
      </c>
      <c r="O2709" s="172">
        <v>0</v>
      </c>
      <c r="P2709" s="199">
        <f t="shared" si="529"/>
        <v>16.289357037037036</v>
      </c>
      <c r="Q2709" s="233">
        <v>9467.6389999999992</v>
      </c>
      <c r="R2709" s="96">
        <v>237.21609000000001</v>
      </c>
      <c r="S2709" s="96">
        <v>29.209040000000002</v>
      </c>
      <c r="T2709" s="96">
        <v>4.1049000000000001E-4</v>
      </c>
      <c r="U2709" s="96">
        <v>9190.4</v>
      </c>
      <c r="V2709" s="96">
        <v>0.17242750000000001</v>
      </c>
      <c r="W2709" s="96">
        <v>10.641</v>
      </c>
      <c r="X2709" s="241">
        <f t="shared" si="525"/>
        <v>12.927812009606029</v>
      </c>
      <c r="Y2709" s="241">
        <f t="shared" si="526"/>
        <v>0.78210481083900008</v>
      </c>
      <c r="Z2709" s="241">
        <f t="shared" si="527"/>
        <v>11.551291313167029</v>
      </c>
      <c r="AA2709" s="241">
        <f t="shared" si="528"/>
        <v>0.59441588559999992</v>
      </c>
      <c r="AB2709" s="241">
        <v>0.45148932000000003</v>
      </c>
      <c r="AC2709" s="241">
        <v>9.3245469000000002E-5</v>
      </c>
      <c r="AD2709" s="241">
        <v>5.2657953E-2</v>
      </c>
      <c r="AE2709" s="241">
        <v>1.7841296000000001E-4</v>
      </c>
      <c r="AF2709" s="241">
        <v>0.27674646000000003</v>
      </c>
      <c r="AG2709" s="241">
        <v>9.3941941000000003E-4</v>
      </c>
      <c r="AH2709" s="241">
        <v>0.29552877999999999</v>
      </c>
      <c r="AI2709" s="241">
        <v>1.3635234000000001E-3</v>
      </c>
      <c r="AJ2709" s="241">
        <v>3.5015072000000002E-4</v>
      </c>
      <c r="AK2709" s="241">
        <v>7.3425955999999995E-4</v>
      </c>
      <c r="AL2709" s="241">
        <v>5.1462675999999999E-5</v>
      </c>
      <c r="AM2709" s="241">
        <v>1.6681103E-7</v>
      </c>
      <c r="AN2709" s="241">
        <v>10.897605</v>
      </c>
      <c r="AO2709" s="241">
        <v>0.18965061</v>
      </c>
      <c r="AP2709" s="241">
        <v>0.16600735999999999</v>
      </c>
      <c r="AQ2709" s="241">
        <v>1.1870056000000001E-3</v>
      </c>
      <c r="AR2709" s="241">
        <v>0.59322887999999996</v>
      </c>
      <c r="AT2709" s="193"/>
      <c r="AU2709" s="193"/>
      <c r="AV2709" s="193"/>
      <c r="AW2709" s="193"/>
      <c r="AX2709" s="193"/>
      <c r="AY2709" s="193"/>
      <c r="AZ2709" s="193"/>
      <c r="BA2709" s="193"/>
      <c r="BB2709" s="193"/>
      <c r="BC2709" s="193"/>
      <c r="BD2709" s="193"/>
      <c r="BE2709" s="315"/>
      <c r="BF2709" s="315"/>
      <c r="BG2709" s="315"/>
      <c r="BH2709" s="315"/>
      <c r="BI2709" s="315"/>
      <c r="BJ2709" s="315"/>
      <c r="BK2709" s="315"/>
    </row>
    <row r="2710" spans="1:63" x14ac:dyDescent="0.25">
      <c r="A2710" s="9"/>
      <c r="B2710" s="43" t="s">
        <v>5970</v>
      </c>
      <c r="C2710" s="5" t="s">
        <v>5099</v>
      </c>
      <c r="D2710" s="172">
        <v>0</v>
      </c>
      <c r="E2710" s="172">
        <v>0</v>
      </c>
      <c r="F2710" s="172">
        <v>0</v>
      </c>
      <c r="G2710" s="172">
        <v>0</v>
      </c>
      <c r="H2710" s="172">
        <v>0</v>
      </c>
      <c r="I2710" s="172">
        <v>0</v>
      </c>
      <c r="J2710" s="172">
        <v>0</v>
      </c>
      <c r="K2710" s="172">
        <v>0</v>
      </c>
      <c r="L2710" s="172">
        <v>0</v>
      </c>
      <c r="M2710" s="172">
        <v>0</v>
      </c>
      <c r="N2710" s="172">
        <v>0</v>
      </c>
      <c r="O2710" s="172">
        <v>0</v>
      </c>
      <c r="P2710" s="199">
        <f t="shared" si="529"/>
        <v>0</v>
      </c>
      <c r="Q2710" s="233">
        <v>18700</v>
      </c>
      <c r="R2710" s="96">
        <v>0</v>
      </c>
      <c r="S2710" s="96">
        <v>0</v>
      </c>
      <c r="T2710" s="96">
        <v>0</v>
      </c>
      <c r="U2710" s="96">
        <v>18700</v>
      </c>
      <c r="V2710" s="96">
        <v>0</v>
      </c>
      <c r="W2710" s="96">
        <v>0</v>
      </c>
      <c r="X2710" s="241">
        <f t="shared" si="525"/>
        <v>324.08833999999968</v>
      </c>
      <c r="Y2710" s="241">
        <f t="shared" si="526"/>
        <v>0</v>
      </c>
      <c r="Z2710" s="241">
        <f t="shared" si="527"/>
        <v>324.08833999999968</v>
      </c>
      <c r="AA2710" s="241">
        <f t="shared" si="528"/>
        <v>0</v>
      </c>
      <c r="AB2710" s="241">
        <v>0</v>
      </c>
      <c r="AC2710" s="241">
        <v>0</v>
      </c>
      <c r="AD2710" s="241">
        <v>0</v>
      </c>
      <c r="AE2710" s="241">
        <v>0</v>
      </c>
      <c r="AF2710" s="241">
        <v>0</v>
      </c>
      <c r="AG2710" s="241">
        <v>0</v>
      </c>
      <c r="AH2710" s="241">
        <v>0</v>
      </c>
      <c r="AI2710" s="241">
        <v>0</v>
      </c>
      <c r="AJ2710" s="241">
        <v>0</v>
      </c>
      <c r="AK2710" s="241">
        <v>0</v>
      </c>
      <c r="AL2710" s="241">
        <v>0</v>
      </c>
      <c r="AM2710" s="241">
        <v>0</v>
      </c>
      <c r="AN2710" s="241">
        <v>324.08834000000002</v>
      </c>
      <c r="AO2710" s="241">
        <v>0</v>
      </c>
      <c r="AP2710" s="241">
        <v>-3.1263879999999998E-13</v>
      </c>
      <c r="AQ2710" s="241">
        <v>0</v>
      </c>
      <c r="AR2710" s="241">
        <v>0</v>
      </c>
      <c r="AT2710" s="193"/>
      <c r="AU2710" s="193"/>
      <c r="AV2710" s="193"/>
      <c r="AW2710" s="193"/>
      <c r="AX2710" s="193"/>
      <c r="AY2710" s="193"/>
      <c r="AZ2710" s="193"/>
      <c r="BA2710" s="193"/>
      <c r="BB2710" s="193"/>
      <c r="BC2710" s="193"/>
      <c r="BD2710" s="193"/>
      <c r="BE2710" s="315"/>
      <c r="BF2710" s="315"/>
      <c r="BG2710" s="315"/>
      <c r="BH2710" s="315"/>
      <c r="BI2710" s="315"/>
      <c r="BJ2710" s="315"/>
      <c r="BK2710" s="315"/>
    </row>
    <row r="2711" spans="1:63" x14ac:dyDescent="0.25">
      <c r="A2711" s="9"/>
      <c r="B2711" s="43" t="s">
        <v>5970</v>
      </c>
      <c r="C2711" s="5" t="s">
        <v>5100</v>
      </c>
      <c r="D2711" s="172">
        <v>0</v>
      </c>
      <c r="E2711" s="172">
        <v>0</v>
      </c>
      <c r="F2711" s="172">
        <v>0</v>
      </c>
      <c r="G2711" s="172">
        <v>0</v>
      </c>
      <c r="H2711" s="172">
        <v>0</v>
      </c>
      <c r="I2711" s="172">
        <v>0</v>
      </c>
      <c r="J2711" s="172">
        <v>0</v>
      </c>
      <c r="K2711" s="172">
        <v>0</v>
      </c>
      <c r="L2711" s="172">
        <v>0</v>
      </c>
      <c r="M2711" s="172">
        <v>0</v>
      </c>
      <c r="N2711" s="172">
        <v>0</v>
      </c>
      <c r="O2711" s="172">
        <v>0</v>
      </c>
      <c r="P2711" s="199">
        <f t="shared" si="529"/>
        <v>0</v>
      </c>
      <c r="Q2711" s="233">
        <v>15100</v>
      </c>
      <c r="R2711" s="96">
        <v>0</v>
      </c>
      <c r="S2711" s="96">
        <v>0</v>
      </c>
      <c r="T2711" s="96">
        <v>0</v>
      </c>
      <c r="U2711" s="96">
        <v>15100</v>
      </c>
      <c r="V2711" s="96">
        <v>0</v>
      </c>
      <c r="W2711" s="96">
        <v>0</v>
      </c>
      <c r="X2711" s="241">
        <f t="shared" si="525"/>
        <v>78.414336000000034</v>
      </c>
      <c r="Y2711" s="241">
        <f t="shared" si="526"/>
        <v>0</v>
      </c>
      <c r="Z2711" s="241">
        <f t="shared" si="527"/>
        <v>78.414336000000034</v>
      </c>
      <c r="AA2711" s="241">
        <f t="shared" si="528"/>
        <v>0</v>
      </c>
      <c r="AB2711" s="241">
        <v>0</v>
      </c>
      <c r="AC2711" s="241">
        <v>0</v>
      </c>
      <c r="AD2711" s="241">
        <v>0</v>
      </c>
      <c r="AE2711" s="241">
        <v>0</v>
      </c>
      <c r="AF2711" s="241">
        <v>0</v>
      </c>
      <c r="AG2711" s="241">
        <v>0</v>
      </c>
      <c r="AH2711" s="241">
        <v>0</v>
      </c>
      <c r="AI2711" s="241">
        <v>0</v>
      </c>
      <c r="AJ2711" s="241">
        <v>0</v>
      </c>
      <c r="AK2711" s="241">
        <v>0</v>
      </c>
      <c r="AL2711" s="241">
        <v>0</v>
      </c>
      <c r="AM2711" s="241">
        <v>0</v>
      </c>
      <c r="AN2711" s="241">
        <v>78.414336000000006</v>
      </c>
      <c r="AO2711" s="241">
        <v>0</v>
      </c>
      <c r="AP2711" s="241">
        <v>2.4868996E-14</v>
      </c>
      <c r="AQ2711" s="241">
        <v>0</v>
      </c>
      <c r="AR2711" s="241">
        <v>0</v>
      </c>
      <c r="AT2711" s="193"/>
      <c r="AU2711" s="193"/>
      <c r="AV2711" s="193"/>
      <c r="AW2711" s="193"/>
      <c r="AX2711" s="193"/>
      <c r="AY2711" s="193"/>
      <c r="AZ2711" s="193"/>
      <c r="BA2711" s="193"/>
      <c r="BB2711" s="193"/>
      <c r="BC2711" s="193"/>
      <c r="BD2711" s="193"/>
      <c r="BE2711" s="315"/>
      <c r="BF2711" s="315"/>
      <c r="BG2711" s="315"/>
      <c r="BH2711" s="315"/>
      <c r="BI2711" s="315"/>
      <c r="BJ2711" s="315"/>
      <c r="BK2711" s="315"/>
    </row>
    <row r="2712" spans="1:63" x14ac:dyDescent="0.25">
      <c r="A2712" s="9"/>
      <c r="B2712" s="43" t="s">
        <v>5970</v>
      </c>
      <c r="C2712" s="5" t="s">
        <v>4999</v>
      </c>
      <c r="D2712" s="172">
        <v>4.5774784999999998</v>
      </c>
      <c r="E2712" s="172">
        <v>1.8558463000000001</v>
      </c>
      <c r="F2712" s="172">
        <v>0.24746483999999999</v>
      </c>
      <c r="G2712" s="172">
        <v>0</v>
      </c>
      <c r="H2712" s="172">
        <v>0.58684296000000002</v>
      </c>
      <c r="I2712" s="172">
        <v>1.8873232</v>
      </c>
      <c r="J2712" s="172">
        <v>9.8474047999999996E-7</v>
      </c>
      <c r="K2712" s="172">
        <v>1.8221882000000001E-7</v>
      </c>
      <c r="L2712" s="172">
        <v>0</v>
      </c>
      <c r="M2712" s="172">
        <v>0</v>
      </c>
      <c r="N2712" s="172">
        <v>0</v>
      </c>
      <c r="O2712" s="172">
        <v>0</v>
      </c>
      <c r="P2712" s="199">
        <f t="shared" si="529"/>
        <v>13.747009629629629</v>
      </c>
      <c r="Q2712" s="233">
        <v>140.44999999999999</v>
      </c>
      <c r="R2712" s="96">
        <v>0</v>
      </c>
      <c r="S2712" s="96">
        <v>0</v>
      </c>
      <c r="T2712" s="96">
        <v>140.44999999999999</v>
      </c>
      <c r="U2712" s="96">
        <v>0</v>
      </c>
      <c r="V2712" s="96">
        <v>0</v>
      </c>
      <c r="W2712" s="96">
        <v>0</v>
      </c>
      <c r="X2712" s="241">
        <f t="shared" si="525"/>
        <v>132.40995058473689</v>
      </c>
      <c r="Y2712" s="241">
        <f t="shared" si="526"/>
        <v>0.80412288818</v>
      </c>
      <c r="Z2712" s="241">
        <f t="shared" si="527"/>
        <v>131.6058276965569</v>
      </c>
      <c r="AA2712" s="241">
        <f t="shared" si="528"/>
        <v>0</v>
      </c>
      <c r="AB2712" s="241">
        <v>0.38106109999999999</v>
      </c>
      <c r="AC2712" s="241">
        <v>0</v>
      </c>
      <c r="AD2712" s="241">
        <v>2.5576280000000002E-3</v>
      </c>
      <c r="AE2712" s="241">
        <v>9.7580179999999997E-5</v>
      </c>
      <c r="AF2712" s="241">
        <v>0.42040657999999997</v>
      </c>
      <c r="AG2712" s="241">
        <v>0</v>
      </c>
      <c r="AH2712" s="241">
        <v>0.2493832</v>
      </c>
      <c r="AI2712" s="241">
        <v>4.8339127000000001E-4</v>
      </c>
      <c r="AJ2712" s="241">
        <v>0</v>
      </c>
      <c r="AK2712" s="241">
        <v>6.6773655000000002E-4</v>
      </c>
      <c r="AL2712" s="241">
        <v>2.0242170999999999E-7</v>
      </c>
      <c r="AM2712" s="241">
        <v>2.6151799E-9</v>
      </c>
      <c r="AN2712" s="241">
        <v>0</v>
      </c>
      <c r="AO2712" s="241">
        <v>1.2131637E-3</v>
      </c>
      <c r="AP2712" s="241">
        <v>131.35408000000001</v>
      </c>
      <c r="AQ2712" s="241">
        <v>0</v>
      </c>
      <c r="AR2712" s="241">
        <v>0</v>
      </c>
      <c r="AT2712" s="193"/>
      <c r="AU2712" s="193"/>
      <c r="AV2712" s="193"/>
      <c r="AW2712" s="193"/>
      <c r="AX2712" s="193"/>
      <c r="AY2712" s="193"/>
      <c r="AZ2712" s="193"/>
      <c r="BA2712" s="193"/>
      <c r="BB2712" s="193"/>
      <c r="BC2712" s="193"/>
      <c r="BD2712" s="193"/>
      <c r="BE2712" s="315"/>
      <c r="BF2712" s="315"/>
      <c r="BG2712" s="315"/>
      <c r="BH2712" s="315"/>
      <c r="BI2712" s="315"/>
      <c r="BJ2712" s="315"/>
      <c r="BK2712" s="315"/>
    </row>
    <row r="2713" spans="1:63" x14ac:dyDescent="0.25">
      <c r="A2713" s="9"/>
      <c r="B2713" s="43" t="s">
        <v>5970</v>
      </c>
      <c r="C2713" s="5" t="s">
        <v>4998</v>
      </c>
      <c r="D2713" s="172">
        <v>3.6379207</v>
      </c>
      <c r="E2713" s="172">
        <v>1.4749369999999999</v>
      </c>
      <c r="F2713" s="172">
        <v>0.19667116000000001</v>
      </c>
      <c r="G2713" s="172">
        <v>0</v>
      </c>
      <c r="H2713" s="172">
        <v>0.46638637999999999</v>
      </c>
      <c r="I2713" s="172">
        <v>1.4999252999999999</v>
      </c>
      <c r="J2713" s="172">
        <v>7.8259731000000002E-7</v>
      </c>
      <c r="K2713" s="172">
        <v>1.4482117999999999E-7</v>
      </c>
      <c r="L2713" s="172">
        <v>0</v>
      </c>
      <c r="M2713" s="172">
        <v>0</v>
      </c>
      <c r="N2713" s="172">
        <v>0</v>
      </c>
      <c r="O2713" s="172">
        <v>0</v>
      </c>
      <c r="P2713" s="199">
        <f t="shared" si="529"/>
        <v>10.925459259259258</v>
      </c>
      <c r="Q2713" s="233">
        <v>111.62</v>
      </c>
      <c r="R2713" s="96">
        <v>0</v>
      </c>
      <c r="S2713" s="96">
        <v>0</v>
      </c>
      <c r="T2713" s="96">
        <v>111.62</v>
      </c>
      <c r="U2713" s="96">
        <v>0</v>
      </c>
      <c r="V2713" s="96">
        <v>0</v>
      </c>
      <c r="W2713" s="96">
        <v>0</v>
      </c>
      <c r="X2713" s="241">
        <f t="shared" si="525"/>
        <v>132.19347826103507</v>
      </c>
      <c r="Y2713" s="241">
        <f t="shared" si="526"/>
        <v>0.63907236176399995</v>
      </c>
      <c r="Z2713" s="241">
        <f t="shared" si="527"/>
        <v>131.55440589927107</v>
      </c>
      <c r="AA2713" s="241">
        <f t="shared" si="528"/>
        <v>0</v>
      </c>
      <c r="AB2713" s="241">
        <v>0.30284894000000001</v>
      </c>
      <c r="AC2713" s="241">
        <v>0</v>
      </c>
      <c r="AD2713" s="241">
        <v>2.0326408999999999E-3</v>
      </c>
      <c r="AE2713" s="241">
        <v>7.7550864000000005E-5</v>
      </c>
      <c r="AF2713" s="241">
        <v>0.33411322999999998</v>
      </c>
      <c r="AG2713" s="241">
        <v>0</v>
      </c>
      <c r="AH2713" s="241">
        <v>0.19819771999999999</v>
      </c>
      <c r="AI2713" s="241">
        <v>3.8417141999999999E-4</v>
      </c>
      <c r="AJ2713" s="241">
        <v>0</v>
      </c>
      <c r="AK2713" s="241">
        <v>5.3068120000000004E-4</v>
      </c>
      <c r="AL2713" s="241">
        <v>1.6087267999999999E-7</v>
      </c>
      <c r="AM2713" s="241">
        <v>2.0783808999999999E-9</v>
      </c>
      <c r="AN2713" s="241">
        <v>0</v>
      </c>
      <c r="AO2713" s="241">
        <v>1.2131637E-3</v>
      </c>
      <c r="AP2713" s="241">
        <v>131.35408000000001</v>
      </c>
      <c r="AQ2713" s="241">
        <v>0</v>
      </c>
      <c r="AR2713" s="241">
        <v>0</v>
      </c>
      <c r="AT2713" s="193"/>
      <c r="AU2713" s="193"/>
      <c r="AV2713" s="193"/>
      <c r="AW2713" s="193"/>
      <c r="AX2713" s="193"/>
      <c r="AY2713" s="193"/>
      <c r="AZ2713" s="193"/>
      <c r="BA2713" s="193"/>
      <c r="BB2713" s="193"/>
      <c r="BC2713" s="193"/>
      <c r="BD2713" s="193"/>
      <c r="BE2713" s="315"/>
      <c r="BF2713" s="315"/>
      <c r="BG2713" s="315"/>
      <c r="BH2713" s="315"/>
      <c r="BI2713" s="315"/>
      <c r="BJ2713" s="315"/>
      <c r="BK2713" s="315"/>
    </row>
    <row r="2714" spans="1:63" x14ac:dyDescent="0.25">
      <c r="A2714" s="9"/>
      <c r="B2714" s="43" t="s">
        <v>5970</v>
      </c>
      <c r="C2714" s="5" t="s">
        <v>5101</v>
      </c>
      <c r="D2714" s="172">
        <v>4.5050074999999998E-3</v>
      </c>
      <c r="E2714" s="172">
        <v>2.5063364999999998E-3</v>
      </c>
      <c r="F2714" s="172">
        <v>1.1385765E-3</v>
      </c>
      <c r="G2714" s="172">
        <v>3.6074307E-5</v>
      </c>
      <c r="H2714" s="172">
        <v>1.6709208000000001E-4</v>
      </c>
      <c r="I2714" s="172">
        <v>3.9430150000000001E-4</v>
      </c>
      <c r="J2714" s="172">
        <v>9.1203681000000004E-5</v>
      </c>
      <c r="K2714" s="172">
        <v>2.7859772E-6</v>
      </c>
      <c r="L2714" s="172">
        <v>1.6863686000000001E-4</v>
      </c>
      <c r="M2714" s="172">
        <v>0</v>
      </c>
      <c r="N2714" s="172">
        <v>0</v>
      </c>
      <c r="O2714" s="172">
        <v>0</v>
      </c>
      <c r="P2714" s="199">
        <f t="shared" si="529"/>
        <v>1.8565455555555554E-2</v>
      </c>
      <c r="Q2714" s="233">
        <v>19.002642999999999</v>
      </c>
      <c r="R2714" s="96">
        <v>0.29510397999999999</v>
      </c>
      <c r="S2714" s="96">
        <v>3.0791039999999999E-2</v>
      </c>
      <c r="T2714" s="96">
        <v>7.9041000000000005E-7</v>
      </c>
      <c r="U2714" s="96">
        <v>18.670999999999999</v>
      </c>
      <c r="V2714" s="96">
        <v>1.7734129999999999E-4</v>
      </c>
      <c r="W2714" s="96">
        <v>5.5696000000000001E-3</v>
      </c>
      <c r="X2714" s="241">
        <f t="shared" si="525"/>
        <v>0.13032535060291522</v>
      </c>
      <c r="Y2714" s="241">
        <f t="shared" si="526"/>
        <v>8.7060757998000003E-4</v>
      </c>
      <c r="Z2714" s="241">
        <f t="shared" si="527"/>
        <v>0.12871657490327523</v>
      </c>
      <c r="AA2714" s="241">
        <f t="shared" si="528"/>
        <v>7.3816811965999999E-4</v>
      </c>
      <c r="AB2714" s="241">
        <v>5.1461930999999997E-4</v>
      </c>
      <c r="AC2714" s="241">
        <v>1.3491988999999999E-7</v>
      </c>
      <c r="AD2714" s="241">
        <v>4.2637272000000003E-5</v>
      </c>
      <c r="AE2714" s="241">
        <v>3.7332178999999999E-7</v>
      </c>
      <c r="AF2714" s="241">
        <v>3.1183936999999999E-4</v>
      </c>
      <c r="AG2714" s="241">
        <v>1.0033863000000001E-6</v>
      </c>
      <c r="AH2714" s="241">
        <v>3.3681967000000001E-4</v>
      </c>
      <c r="AI2714" s="241">
        <v>1.6938084E-6</v>
      </c>
      <c r="AJ2714" s="241">
        <v>1.7379922000000001E-7</v>
      </c>
      <c r="AK2714" s="241">
        <v>1.8080646E-6</v>
      </c>
      <c r="AL2714" s="241">
        <v>3.0064986999999997E-8</v>
      </c>
      <c r="AM2714" s="241">
        <v>9.6068246000000006E-11</v>
      </c>
      <c r="AN2714" s="241">
        <v>0.12491397999999999</v>
      </c>
      <c r="AO2714" s="241">
        <v>2.1132464999999998E-3</v>
      </c>
      <c r="AP2714" s="241">
        <v>1.3488229E-3</v>
      </c>
      <c r="AQ2714" s="241">
        <v>4.3433965999999999E-7</v>
      </c>
      <c r="AR2714" s="241">
        <v>7.3773377999999999E-4</v>
      </c>
      <c r="AT2714" s="193"/>
      <c r="AU2714" s="193"/>
      <c r="AV2714" s="193"/>
      <c r="AW2714" s="193"/>
      <c r="AX2714" s="193"/>
      <c r="AY2714" s="193"/>
      <c r="AZ2714" s="193"/>
      <c r="BA2714" s="193"/>
      <c r="BB2714" s="193"/>
      <c r="BC2714" s="193"/>
      <c r="BD2714" s="193"/>
      <c r="BE2714" s="315"/>
      <c r="BF2714" s="315"/>
      <c r="BG2714" s="315"/>
      <c r="BH2714" s="315"/>
      <c r="BI2714" s="315"/>
      <c r="BJ2714" s="315"/>
      <c r="BK2714" s="315"/>
    </row>
    <row r="2715" spans="1:63" x14ac:dyDescent="0.25">
      <c r="A2715" s="9"/>
      <c r="B2715" s="43" t="s">
        <v>5970</v>
      </c>
      <c r="C2715" s="5" t="s">
        <v>4997</v>
      </c>
      <c r="D2715" s="172">
        <v>2.2419673000000002</v>
      </c>
      <c r="E2715" s="172">
        <v>1.0706123999999999</v>
      </c>
      <c r="F2715" s="172">
        <v>0.34850797999999999</v>
      </c>
      <c r="G2715" s="172">
        <v>3.2270279999999998E-2</v>
      </c>
      <c r="H2715" s="172">
        <v>4.2293837000000001E-2</v>
      </c>
      <c r="I2715" s="172">
        <v>0.12967765000000001</v>
      </c>
      <c r="J2715" s="172">
        <v>3.6518242999999999E-2</v>
      </c>
      <c r="K2715" s="172">
        <v>1.4312744999999999E-3</v>
      </c>
      <c r="L2715" s="172">
        <v>0.58065557000000001</v>
      </c>
      <c r="M2715" s="172">
        <v>0</v>
      </c>
      <c r="N2715" s="172">
        <v>0</v>
      </c>
      <c r="O2715" s="172">
        <v>0</v>
      </c>
      <c r="P2715" s="199">
        <f t="shared" si="529"/>
        <v>7.9304622222222214</v>
      </c>
      <c r="Q2715" s="233">
        <v>14500.34</v>
      </c>
      <c r="R2715" s="96">
        <v>114.65791</v>
      </c>
      <c r="S2715" s="96">
        <v>24.029599999999999</v>
      </c>
      <c r="T2715" s="96">
        <v>2.6909999999999998E-4</v>
      </c>
      <c r="U2715" s="96">
        <v>14353</v>
      </c>
      <c r="V2715" s="96">
        <v>0.11560330000000001</v>
      </c>
      <c r="W2715" s="96">
        <v>8.5366999999999997</v>
      </c>
      <c r="X2715" s="241">
        <f t="shared" si="525"/>
        <v>25.14127131316625</v>
      </c>
      <c r="Y2715" s="241">
        <f t="shared" si="526"/>
        <v>0.37063730774199999</v>
      </c>
      <c r="Z2715" s="241">
        <f t="shared" si="527"/>
        <v>24.482942476984249</v>
      </c>
      <c r="AA2715" s="241">
        <f t="shared" si="528"/>
        <v>0.28769152844000001</v>
      </c>
      <c r="AB2715" s="241">
        <v>0.21979303</v>
      </c>
      <c r="AC2715" s="241">
        <v>4.2381617999999997E-5</v>
      </c>
      <c r="AD2715" s="241">
        <v>3.8202958000000002E-2</v>
      </c>
      <c r="AE2715" s="241">
        <v>8.4490084000000002E-5</v>
      </c>
      <c r="AF2715" s="241">
        <v>0.11173948</v>
      </c>
      <c r="AG2715" s="241">
        <v>7.7496803999999996E-4</v>
      </c>
      <c r="AH2715" s="241">
        <v>0.14387379</v>
      </c>
      <c r="AI2715" s="241">
        <v>5.3554584000000001E-4</v>
      </c>
      <c r="AJ2715" s="241">
        <v>2.5404269000000001E-4</v>
      </c>
      <c r="AK2715" s="241">
        <v>4.5128443E-4</v>
      </c>
      <c r="AL2715" s="241">
        <v>3.6785897000000001E-5</v>
      </c>
      <c r="AM2715" s="241">
        <v>1.1812725E-7</v>
      </c>
      <c r="AN2715" s="241">
        <v>23.678258</v>
      </c>
      <c r="AO2715" s="241">
        <v>0.40169186000000001</v>
      </c>
      <c r="AP2715" s="241">
        <v>0.25784105000000002</v>
      </c>
      <c r="AQ2715" s="241">
        <v>8.7362843999999997E-4</v>
      </c>
      <c r="AR2715" s="241">
        <v>0.28681790000000001</v>
      </c>
      <c r="AT2715" s="193"/>
      <c r="AU2715" s="193"/>
      <c r="AV2715" s="193"/>
      <c r="AW2715" s="193"/>
      <c r="AX2715" s="193"/>
      <c r="AY2715" s="193"/>
      <c r="AZ2715" s="193"/>
      <c r="BA2715" s="193"/>
      <c r="BB2715" s="193"/>
      <c r="BC2715" s="193"/>
      <c r="BD2715" s="193"/>
      <c r="BE2715" s="315"/>
      <c r="BF2715" s="315"/>
      <c r="BG2715" s="315"/>
      <c r="BH2715" s="315"/>
      <c r="BI2715" s="315"/>
      <c r="BJ2715" s="315"/>
      <c r="BK2715" s="315"/>
    </row>
    <row r="2716" spans="1:63" x14ac:dyDescent="0.25">
      <c r="A2716" s="9"/>
      <c r="B2716" s="43" t="s">
        <v>5970</v>
      </c>
      <c r="C2716" s="5" t="s">
        <v>2613</v>
      </c>
      <c r="D2716" s="172">
        <v>1.9666477</v>
      </c>
      <c r="E2716" s="172">
        <v>0.93913690999999999</v>
      </c>
      <c r="F2716" s="172">
        <v>0.30570638999999999</v>
      </c>
      <c r="G2716" s="172">
        <v>2.8307384000000001E-2</v>
      </c>
      <c r="H2716" s="172">
        <v>3.7099643000000002E-2</v>
      </c>
      <c r="I2716" s="172">
        <v>0.11375054</v>
      </c>
      <c r="J2716" s="172">
        <v>3.2033698999999999E-2</v>
      </c>
      <c r="K2716" s="172">
        <v>1.2554943999999999E-3</v>
      </c>
      <c r="L2716" s="172">
        <v>0.50935763000000001</v>
      </c>
      <c r="M2716" s="172">
        <v>0</v>
      </c>
      <c r="N2716" s="172">
        <v>0</v>
      </c>
      <c r="O2716" s="172">
        <v>0</v>
      </c>
      <c r="P2716" s="199">
        <f t="shared" si="529"/>
        <v>6.9565697037037033</v>
      </c>
      <c r="Q2716" s="233">
        <v>14413.248</v>
      </c>
      <c r="R2716" s="96">
        <v>100.57962000000001</v>
      </c>
      <c r="S2716" s="96">
        <v>21.078399999999998</v>
      </c>
      <c r="T2716" s="96">
        <v>2.3604999999999999E-4</v>
      </c>
      <c r="U2716" s="96">
        <v>14284</v>
      </c>
      <c r="V2716" s="96">
        <v>0.1014094</v>
      </c>
      <c r="W2716" s="96">
        <v>7.4882999999999997</v>
      </c>
      <c r="X2716" s="241">
        <f t="shared" si="525"/>
        <v>22.053491359099112</v>
      </c>
      <c r="Y2716" s="241">
        <f t="shared" si="526"/>
        <v>0.32512145609299997</v>
      </c>
      <c r="Z2716" s="241">
        <f t="shared" si="527"/>
        <v>21.47600264506611</v>
      </c>
      <c r="AA2716" s="241">
        <f t="shared" si="528"/>
        <v>0.25236725794000003</v>
      </c>
      <c r="AB2716" s="241">
        <v>0.19280156000000001</v>
      </c>
      <c r="AC2716" s="241">
        <v>3.7176828000000003E-5</v>
      </c>
      <c r="AD2716" s="241">
        <v>3.3512111999999997E-2</v>
      </c>
      <c r="AE2716" s="241">
        <v>7.4113485E-5</v>
      </c>
      <c r="AF2716" s="241">
        <v>9.8016724999999999E-2</v>
      </c>
      <c r="AG2716" s="241">
        <v>6.7976878E-4</v>
      </c>
      <c r="AH2716" s="241">
        <v>0.12620550999999999</v>
      </c>
      <c r="AI2716" s="241">
        <v>4.6977333000000003E-4</v>
      </c>
      <c r="AJ2716" s="241">
        <v>2.2284499000000001E-4</v>
      </c>
      <c r="AK2716" s="241">
        <v>3.9586455999999999E-4</v>
      </c>
      <c r="AL2716" s="241">
        <v>3.2268565000000002E-5</v>
      </c>
      <c r="AM2716" s="241">
        <v>1.0362111E-7</v>
      </c>
      <c r="AN2716" s="241">
        <v>20.770576999999999</v>
      </c>
      <c r="AO2716" s="241">
        <v>0.35236132999999997</v>
      </c>
      <c r="AP2716" s="241">
        <v>0.22573794999999999</v>
      </c>
      <c r="AQ2716" s="241">
        <v>7.6634794000000005E-4</v>
      </c>
      <c r="AR2716" s="241">
        <v>0.25160091000000001</v>
      </c>
      <c r="AT2716" s="193"/>
      <c r="AU2716" s="193"/>
      <c r="AV2716" s="193"/>
      <c r="AW2716" s="193"/>
      <c r="AX2716" s="193"/>
      <c r="AY2716" s="193"/>
      <c r="AZ2716" s="193"/>
      <c r="BA2716" s="193"/>
      <c r="BB2716" s="193"/>
      <c r="BC2716" s="193"/>
      <c r="BD2716" s="193"/>
      <c r="BE2716" s="315"/>
      <c r="BF2716" s="315"/>
      <c r="BG2716" s="315"/>
      <c r="BH2716" s="315"/>
      <c r="BI2716" s="315"/>
      <c r="BJ2716" s="315"/>
      <c r="BK2716" s="315"/>
    </row>
    <row r="2717" spans="1:63" x14ac:dyDescent="0.25">
      <c r="A2717" s="9"/>
      <c r="B2717" s="43" t="s">
        <v>5970</v>
      </c>
      <c r="C2717" s="5" t="s">
        <v>1493</v>
      </c>
      <c r="D2717" s="172">
        <v>3.1550482</v>
      </c>
      <c r="E2717" s="172">
        <v>1.490524</v>
      </c>
      <c r="F2717" s="172">
        <v>0.49532435000000002</v>
      </c>
      <c r="G2717" s="172">
        <v>4.4896215000000003E-2</v>
      </c>
      <c r="H2717" s="172">
        <v>6.1678352999999998E-2</v>
      </c>
      <c r="I2717" s="172">
        <v>0.19172728999999999</v>
      </c>
      <c r="J2717" s="172">
        <v>4.6473364000000003E-2</v>
      </c>
      <c r="K2717" s="172">
        <v>2.0270278000000001E-3</v>
      </c>
      <c r="L2717" s="172">
        <v>0.82239762000000005</v>
      </c>
      <c r="M2717" s="172">
        <v>0</v>
      </c>
      <c r="N2717" s="172">
        <v>0</v>
      </c>
      <c r="O2717" s="172">
        <v>0</v>
      </c>
      <c r="P2717" s="199">
        <f t="shared" si="529"/>
        <v>11.040918518518518</v>
      </c>
      <c r="Q2717" s="233">
        <v>10311.234</v>
      </c>
      <c r="R2717" s="96">
        <v>159.53308000000001</v>
      </c>
      <c r="S2717" s="96">
        <v>30.113440000000001</v>
      </c>
      <c r="T2717" s="96">
        <v>3.1743E-4</v>
      </c>
      <c r="U2717" s="96">
        <v>10110</v>
      </c>
      <c r="V2717" s="96">
        <v>0.152256</v>
      </c>
      <c r="W2717" s="96">
        <v>11.435</v>
      </c>
      <c r="X2717" s="241">
        <f t="shared" si="525"/>
        <v>13.49017115278965</v>
      </c>
      <c r="Y2717" s="241">
        <f t="shared" si="526"/>
        <v>0.51962426966500008</v>
      </c>
      <c r="Z2717" s="241">
        <f t="shared" si="527"/>
        <v>12.570256108524649</v>
      </c>
      <c r="AA2717" s="241">
        <f t="shared" si="528"/>
        <v>0.40029077460000001</v>
      </c>
      <c r="AB2717" s="241">
        <v>0.30599894</v>
      </c>
      <c r="AC2717" s="241">
        <v>5.7766355E-5</v>
      </c>
      <c r="AD2717" s="241">
        <v>5.2694088E-2</v>
      </c>
      <c r="AE2717" s="241">
        <v>1.2282378000000001E-4</v>
      </c>
      <c r="AF2717" s="241">
        <v>0.15978169</v>
      </c>
      <c r="AG2717" s="241">
        <v>9.6896153E-4</v>
      </c>
      <c r="AH2717" s="241">
        <v>0.20030423999999999</v>
      </c>
      <c r="AI2717" s="241">
        <v>7.6009761999999996E-4</v>
      </c>
      <c r="AJ2717" s="241">
        <v>3.5112408999999999E-4</v>
      </c>
      <c r="AK2717" s="241">
        <v>6.2355422E-4</v>
      </c>
      <c r="AL2717" s="241">
        <v>5.0869809999999999E-5</v>
      </c>
      <c r="AM2717" s="241">
        <v>1.6278465000000001E-7</v>
      </c>
      <c r="AN2717" s="241">
        <v>11.988512999999999</v>
      </c>
      <c r="AO2717" s="241">
        <v>0.20805778</v>
      </c>
      <c r="AP2717" s="241">
        <v>0.17159527999999999</v>
      </c>
      <c r="AQ2717" s="241">
        <v>1.2194846000000001E-3</v>
      </c>
      <c r="AR2717" s="241">
        <v>0.39907129000000002</v>
      </c>
      <c r="AT2717" s="193"/>
      <c r="AU2717" s="193"/>
      <c r="AV2717" s="193"/>
      <c r="AW2717" s="193"/>
      <c r="AX2717" s="193"/>
      <c r="AY2717" s="193"/>
      <c r="AZ2717" s="193"/>
      <c r="BA2717" s="193"/>
      <c r="BB2717" s="193"/>
      <c r="BC2717" s="193"/>
      <c r="BD2717" s="193"/>
      <c r="BE2717" s="315"/>
      <c r="BF2717" s="315"/>
      <c r="BG2717" s="315"/>
      <c r="BH2717" s="315"/>
      <c r="BI2717" s="315"/>
      <c r="BJ2717" s="315"/>
      <c r="BK2717" s="315"/>
    </row>
    <row r="2718" spans="1:63" x14ac:dyDescent="0.25">
      <c r="A2718" s="43"/>
      <c r="B2718" s="43" t="s">
        <v>5970</v>
      </c>
      <c r="C2718" s="5" t="s">
        <v>1492</v>
      </c>
      <c r="D2718" s="172">
        <v>2.8682335000000001</v>
      </c>
      <c r="E2718" s="172">
        <v>1.3550294000000001</v>
      </c>
      <c r="F2718" s="172">
        <v>0.45029437</v>
      </c>
      <c r="G2718" s="172">
        <v>4.0814949000000003E-2</v>
      </c>
      <c r="H2718" s="172">
        <v>5.6071108000000001E-2</v>
      </c>
      <c r="I2718" s="172">
        <v>0.17429871999999999</v>
      </c>
      <c r="J2718" s="172">
        <v>4.2248442999999997E-2</v>
      </c>
      <c r="K2718" s="172">
        <v>1.8427604000000001E-3</v>
      </c>
      <c r="L2718" s="172">
        <v>0.74763369000000002</v>
      </c>
      <c r="M2718" s="172">
        <v>0</v>
      </c>
      <c r="N2718" s="172">
        <v>0</v>
      </c>
      <c r="O2718" s="172">
        <v>0</v>
      </c>
      <c r="P2718" s="199">
        <f t="shared" si="529"/>
        <v>10.037254814814814</v>
      </c>
      <c r="Q2718" s="233">
        <v>10283.941999999999</v>
      </c>
      <c r="R2718" s="96">
        <v>145.03251</v>
      </c>
      <c r="S2718" s="96">
        <v>27.376159999999999</v>
      </c>
      <c r="T2718" s="96">
        <v>2.8856999999999998E-4</v>
      </c>
      <c r="U2718" s="96">
        <v>10101</v>
      </c>
      <c r="V2718" s="96">
        <v>0.1384146</v>
      </c>
      <c r="W2718" s="96">
        <v>10.395</v>
      </c>
      <c r="X2718" s="241">
        <f t="shared" si="525"/>
        <v>12.263852278926009</v>
      </c>
      <c r="Y2718" s="241">
        <f t="shared" si="526"/>
        <v>0.472387325094</v>
      </c>
      <c r="Z2718" s="241">
        <f t="shared" si="527"/>
        <v>11.42755813703201</v>
      </c>
      <c r="AA2718" s="241">
        <f t="shared" si="528"/>
        <v>0.36390681680000003</v>
      </c>
      <c r="AB2718" s="241">
        <v>0.27818241999999999</v>
      </c>
      <c r="AC2718" s="241">
        <v>5.2515234000000001E-5</v>
      </c>
      <c r="AD2718" s="241">
        <v>4.7903521999999997E-2</v>
      </c>
      <c r="AE2718" s="241">
        <v>1.1165721999999999E-4</v>
      </c>
      <c r="AF2718" s="241">
        <v>0.14525632999999999</v>
      </c>
      <c r="AG2718" s="241">
        <v>8.8088064000000005E-4</v>
      </c>
      <c r="AH2718" s="241">
        <v>0.18209578000000001</v>
      </c>
      <c r="AI2718" s="241">
        <v>6.9099731999999997E-4</v>
      </c>
      <c r="AJ2718" s="241">
        <v>3.1920492999999999E-4</v>
      </c>
      <c r="AK2718" s="241">
        <v>5.6687152999999998E-4</v>
      </c>
      <c r="AL2718" s="241">
        <v>4.6245266000000003E-5</v>
      </c>
      <c r="AM2718" s="241">
        <v>1.4798601E-7</v>
      </c>
      <c r="AN2718" s="241">
        <v>10.898624999999999</v>
      </c>
      <c r="AO2718" s="241">
        <v>0.18914344</v>
      </c>
      <c r="AP2718" s="241">
        <v>0.15607045</v>
      </c>
      <c r="AQ2718" s="241">
        <v>1.1086367999999999E-3</v>
      </c>
      <c r="AR2718" s="241">
        <v>0.36279818000000003</v>
      </c>
      <c r="AT2718" s="193"/>
      <c r="AU2718" s="193"/>
      <c r="AV2718" s="193"/>
      <c r="AW2718" s="193"/>
      <c r="AX2718" s="193"/>
      <c r="AY2718" s="193"/>
      <c r="AZ2718" s="193"/>
      <c r="BA2718" s="193"/>
      <c r="BB2718" s="193"/>
      <c r="BC2718" s="193"/>
      <c r="BD2718" s="193"/>
      <c r="BE2718" s="315"/>
      <c r="BF2718" s="315"/>
      <c r="BG2718" s="315"/>
      <c r="BH2718" s="315"/>
      <c r="BI2718" s="315"/>
      <c r="BJ2718" s="315"/>
      <c r="BK2718" s="315"/>
    </row>
    <row r="2719" spans="1:63" x14ac:dyDescent="0.25">
      <c r="A2719" s="43"/>
      <c r="B2719" s="43" t="s">
        <v>5970</v>
      </c>
      <c r="C2719" s="5" t="s">
        <v>1491</v>
      </c>
      <c r="D2719" s="172">
        <v>3.148387</v>
      </c>
      <c r="E2719" s="172">
        <v>1.7511429000000001</v>
      </c>
      <c r="F2719" s="172">
        <v>0.79597477999999999</v>
      </c>
      <c r="G2719" s="172">
        <v>2.5207369E-2</v>
      </c>
      <c r="H2719" s="172">
        <v>0.11684870999999999</v>
      </c>
      <c r="I2719" s="172">
        <v>0.27573945999999999</v>
      </c>
      <c r="J2719" s="172">
        <v>6.3723569999999993E-2</v>
      </c>
      <c r="K2719" s="172">
        <v>1.9443672999999999E-3</v>
      </c>
      <c r="L2719" s="172">
        <v>0.11780593</v>
      </c>
      <c r="M2719" s="172">
        <v>0</v>
      </c>
      <c r="N2719" s="172">
        <v>0</v>
      </c>
      <c r="O2719" s="172">
        <v>0</v>
      </c>
      <c r="P2719" s="199">
        <f t="shared" si="529"/>
        <v>12.971428888888889</v>
      </c>
      <c r="Q2719" s="233">
        <v>14586.726000000001</v>
      </c>
      <c r="R2719" s="96">
        <v>206.20393999999999</v>
      </c>
      <c r="S2719" s="96">
        <v>21.507359999999998</v>
      </c>
      <c r="T2719" s="96">
        <v>5.5228000000000005E-4</v>
      </c>
      <c r="U2719" s="96">
        <v>14355</v>
      </c>
      <c r="V2719" s="96">
        <v>0.12383710000000001</v>
      </c>
      <c r="W2719" s="96">
        <v>3.8902999999999999</v>
      </c>
      <c r="X2719" s="241">
        <f t="shared" si="525"/>
        <v>91.160278021122423</v>
      </c>
      <c r="Y2719" s="241">
        <f t="shared" si="526"/>
        <v>0.60842692410900012</v>
      </c>
      <c r="Z2719" s="241">
        <f t="shared" si="527"/>
        <v>90.036056225783426</v>
      </c>
      <c r="AA2719" s="241">
        <f t="shared" si="528"/>
        <v>0.51579487123000001</v>
      </c>
      <c r="AB2719" s="241">
        <v>0.35955743000000001</v>
      </c>
      <c r="AC2719" s="241">
        <v>9.4273239000000004E-5</v>
      </c>
      <c r="AD2719" s="241">
        <v>2.9790648999999999E-2</v>
      </c>
      <c r="AE2719" s="241">
        <v>2.6107734999999998E-4</v>
      </c>
      <c r="AF2719" s="241">
        <v>0.21802263999999999</v>
      </c>
      <c r="AG2719" s="241">
        <v>7.0085451999999998E-4</v>
      </c>
      <c r="AH2719" s="241">
        <v>0.23533127000000001</v>
      </c>
      <c r="AI2719" s="241">
        <v>1.1840972999999999E-3</v>
      </c>
      <c r="AJ2719" s="241">
        <v>1.2136333999999999E-4</v>
      </c>
      <c r="AK2719" s="241">
        <v>1.2641302999999999E-3</v>
      </c>
      <c r="AL2719" s="241">
        <v>2.0997756E-5</v>
      </c>
      <c r="AM2719" s="241">
        <v>6.7087425999999994E-8</v>
      </c>
      <c r="AN2719" s="241">
        <v>87.378264999999999</v>
      </c>
      <c r="AO2719" s="241">
        <v>1.4781924</v>
      </c>
      <c r="AP2719" s="241">
        <v>0.94167690000000004</v>
      </c>
      <c r="AQ2719" s="241">
        <v>3.0341123000000002E-4</v>
      </c>
      <c r="AR2719" s="241">
        <v>0.51549146000000001</v>
      </c>
      <c r="AT2719" s="193"/>
      <c r="AU2719" s="193"/>
      <c r="AV2719" s="193"/>
      <c r="AW2719" s="193"/>
      <c r="AX2719" s="193"/>
      <c r="AY2719" s="193"/>
      <c r="AZ2719" s="193"/>
      <c r="BA2719" s="193"/>
      <c r="BB2719" s="193"/>
      <c r="BC2719" s="193"/>
      <c r="BD2719" s="193"/>
      <c r="BE2719" s="315"/>
      <c r="BF2719" s="315"/>
      <c r="BG2719" s="315"/>
      <c r="BH2719" s="315"/>
      <c r="BI2719" s="315"/>
      <c r="BJ2719" s="315"/>
      <c r="BK2719" s="315"/>
    </row>
    <row r="2720" spans="1:63" x14ac:dyDescent="0.25">
      <c r="A2720" s="9"/>
      <c r="B2720" s="43" t="s">
        <v>5970</v>
      </c>
      <c r="C2720" s="5" t="s">
        <v>313</v>
      </c>
      <c r="D2720" s="172">
        <v>1.9943972000000001</v>
      </c>
      <c r="E2720" s="172">
        <v>1.0791198</v>
      </c>
      <c r="F2720" s="172">
        <v>0.53489754</v>
      </c>
      <c r="G2720" s="172">
        <v>1.3448455E-2</v>
      </c>
      <c r="H2720" s="172">
        <v>8.4551794E-2</v>
      </c>
      <c r="I2720" s="172">
        <v>0.20520071000000001</v>
      </c>
      <c r="J2720" s="172">
        <v>2.7577621E-2</v>
      </c>
      <c r="K2720" s="172">
        <v>1.2752244000000001E-3</v>
      </c>
      <c r="L2720" s="172">
        <v>4.8326018999999998E-2</v>
      </c>
      <c r="M2720" s="172">
        <v>0</v>
      </c>
      <c r="N2720" s="172">
        <v>0</v>
      </c>
      <c r="O2720" s="172">
        <v>0</v>
      </c>
      <c r="P2720" s="199">
        <f t="shared" si="529"/>
        <v>7.993479999999999</v>
      </c>
      <c r="Q2720" s="233">
        <v>10914.205</v>
      </c>
      <c r="R2720" s="96">
        <v>128.38829999999999</v>
      </c>
      <c r="S2720" s="96">
        <v>2.6381039999999998</v>
      </c>
      <c r="T2720" s="96">
        <v>10780</v>
      </c>
      <c r="U2720" s="96">
        <v>2.7479</v>
      </c>
      <c r="V2720" s="96">
        <v>4.7282270000000001E-2</v>
      </c>
      <c r="W2720" s="96">
        <v>0.38381999999999999</v>
      </c>
      <c r="X2720" s="241">
        <f t="shared" si="525"/>
        <v>0.98161013475104697</v>
      </c>
      <c r="Y2720" s="241">
        <f t="shared" si="526"/>
        <v>0.38494372411000005</v>
      </c>
      <c r="Z2720" s="241">
        <f t="shared" si="527"/>
        <v>0.27562628062104699</v>
      </c>
      <c r="AA2720" s="241">
        <f t="shared" si="528"/>
        <v>0.32104013001999998</v>
      </c>
      <c r="AB2720" s="241">
        <v>0.22157547</v>
      </c>
      <c r="AC2720" s="241">
        <v>5.6633966000000001E-5</v>
      </c>
      <c r="AD2720" s="241">
        <v>1.4636424E-2</v>
      </c>
      <c r="AE2720" s="241">
        <v>1.8618271E-4</v>
      </c>
      <c r="AF2720" s="241">
        <v>0.14840502999999999</v>
      </c>
      <c r="AG2720" s="241">
        <v>8.3983433999999999E-5</v>
      </c>
      <c r="AH2720" s="241">
        <v>0.14502245999999999</v>
      </c>
      <c r="AI2720" s="241">
        <v>7.9222392999999996E-4</v>
      </c>
      <c r="AJ2720" s="241">
        <v>4.5422703000000003E-5</v>
      </c>
      <c r="AK2720" s="241">
        <v>8.1523261999999995E-4</v>
      </c>
      <c r="AL2720" s="241">
        <v>9.0432076000000005E-6</v>
      </c>
      <c r="AM2720" s="241">
        <v>2.7160447E-8</v>
      </c>
      <c r="AN2720" s="241">
        <v>2.1006810000000001E-2</v>
      </c>
      <c r="AO2720" s="241">
        <v>9.4103260999999994E-2</v>
      </c>
      <c r="AP2720" s="241">
        <v>1.38318E-2</v>
      </c>
      <c r="AQ2720" s="241">
        <v>1.1041002E-4</v>
      </c>
      <c r="AR2720" s="241">
        <v>0.32092971999999997</v>
      </c>
      <c r="AT2720" s="193"/>
      <c r="AU2720" s="193"/>
      <c r="AV2720" s="193"/>
      <c r="AW2720" s="193"/>
      <c r="AX2720" s="193"/>
      <c r="AY2720" s="193"/>
      <c r="AZ2720" s="193"/>
      <c r="BA2720" s="193"/>
      <c r="BB2720" s="193"/>
      <c r="BC2720" s="193"/>
      <c r="BD2720" s="193"/>
      <c r="BE2720" s="315"/>
      <c r="BF2720" s="315"/>
      <c r="BG2720" s="315"/>
      <c r="BH2720" s="315"/>
      <c r="BI2720" s="315"/>
      <c r="BJ2720" s="315"/>
      <c r="BK2720" s="315"/>
    </row>
    <row r="2721" spans="1:63" x14ac:dyDescent="0.25">
      <c r="A2721" s="9"/>
      <c r="B2721" s="43" t="s">
        <v>5970</v>
      </c>
      <c r="C2721" s="5" t="s">
        <v>312</v>
      </c>
      <c r="D2721" s="172">
        <v>1.9944043</v>
      </c>
      <c r="E2721" s="172">
        <v>1.0791219000000001</v>
      </c>
      <c r="F2721" s="172">
        <v>0.53489850999999999</v>
      </c>
      <c r="G2721" s="172">
        <v>1.3448474E-2</v>
      </c>
      <c r="H2721" s="172">
        <v>8.4552040999999994E-2</v>
      </c>
      <c r="I2721" s="172">
        <v>0.20520345000000001</v>
      </c>
      <c r="J2721" s="172">
        <v>2.7577944E-2</v>
      </c>
      <c r="K2721" s="172">
        <v>1.2752659999999999E-3</v>
      </c>
      <c r="L2721" s="172">
        <v>4.8326687E-2</v>
      </c>
      <c r="M2721" s="172">
        <v>0</v>
      </c>
      <c r="N2721" s="172">
        <v>0</v>
      </c>
      <c r="O2721" s="172">
        <v>0</v>
      </c>
      <c r="P2721" s="199">
        <f t="shared" si="529"/>
        <v>7.9934955555555556</v>
      </c>
      <c r="Q2721" s="233">
        <v>10914.206</v>
      </c>
      <c r="R2721" s="96">
        <v>128.38840999999999</v>
      </c>
      <c r="S2721" s="96">
        <v>2.6381600000000001</v>
      </c>
      <c r="T2721" s="96">
        <v>10780</v>
      </c>
      <c r="U2721" s="96">
        <v>2.7479</v>
      </c>
      <c r="V2721" s="96">
        <v>4.7282270000000001E-2</v>
      </c>
      <c r="W2721" s="96">
        <v>0.38381999999999999</v>
      </c>
      <c r="X2721" s="241">
        <f t="shared" si="525"/>
        <v>1.005660547034926</v>
      </c>
      <c r="Y2721" s="241">
        <f t="shared" si="526"/>
        <v>0.38494489395299997</v>
      </c>
      <c r="Z2721" s="241">
        <f t="shared" si="527"/>
        <v>0.29967526205192607</v>
      </c>
      <c r="AA2721" s="241">
        <f t="shared" si="528"/>
        <v>0.32104039102999998</v>
      </c>
      <c r="AB2721" s="241">
        <v>0.22157589999999999</v>
      </c>
      <c r="AC2721" s="241">
        <v>5.6634629000000001E-5</v>
      </c>
      <c r="AD2721" s="241">
        <v>1.4636463000000001E-2</v>
      </c>
      <c r="AE2721" s="241">
        <v>1.8618285000000001E-4</v>
      </c>
      <c r="AF2721" s="241">
        <v>0.14840573000000001</v>
      </c>
      <c r="AG2721" s="241">
        <v>8.3983474000000002E-5</v>
      </c>
      <c r="AH2721" s="241">
        <v>0.14502274000000001</v>
      </c>
      <c r="AI2721" s="241">
        <v>7.9222568999999998E-4</v>
      </c>
      <c r="AJ2721" s="241">
        <v>4.5422712999999997E-5</v>
      </c>
      <c r="AK2721" s="241">
        <v>8.1523719000000001E-4</v>
      </c>
      <c r="AL2721" s="241">
        <v>9.0432980999999998E-6</v>
      </c>
      <c r="AM2721" s="241">
        <v>2.7160826000000002E-8</v>
      </c>
      <c r="AN2721" s="241">
        <v>2.1006836000000001E-2</v>
      </c>
      <c r="AO2721" s="241">
        <v>0.11815193</v>
      </c>
      <c r="AP2721" s="241">
        <v>1.38318E-2</v>
      </c>
      <c r="AQ2721" s="241">
        <v>1.1041103E-4</v>
      </c>
      <c r="AR2721" s="241">
        <v>0.32092998</v>
      </c>
      <c r="AT2721" s="193"/>
      <c r="AU2721" s="193"/>
      <c r="AV2721" s="193"/>
      <c r="AW2721" s="193"/>
      <c r="AX2721" s="193"/>
      <c r="AY2721" s="193"/>
      <c r="AZ2721" s="193"/>
      <c r="BA2721" s="193"/>
      <c r="BB2721" s="193"/>
      <c r="BC2721" s="193"/>
      <c r="BD2721" s="193"/>
      <c r="BE2721" s="315"/>
      <c r="BF2721" s="315"/>
      <c r="BG2721" s="315"/>
      <c r="BH2721" s="315"/>
      <c r="BI2721" s="315"/>
      <c r="BJ2721" s="315"/>
      <c r="BK2721" s="315"/>
    </row>
    <row r="2722" spans="1:63" x14ac:dyDescent="0.25">
      <c r="A2722" s="9"/>
      <c r="B2722" s="43" t="s">
        <v>5970</v>
      </c>
      <c r="C2722" s="5" t="s">
        <v>4123</v>
      </c>
      <c r="D2722" s="172">
        <v>3.8279671</v>
      </c>
      <c r="E2722" s="172">
        <v>2.2365349000000001</v>
      </c>
      <c r="F2722" s="172">
        <v>0.90604941999999999</v>
      </c>
      <c r="G2722" s="172">
        <v>6.5333583000000001E-2</v>
      </c>
      <c r="H2722" s="172">
        <v>3.8122135000000001E-2</v>
      </c>
      <c r="I2722" s="172">
        <v>0.30737539000000003</v>
      </c>
      <c r="J2722" s="172">
        <v>7.7257129999999993E-2</v>
      </c>
      <c r="K2722" s="172">
        <v>1.4658797E-3</v>
      </c>
      <c r="L2722" s="172">
        <v>0.19582860999999999</v>
      </c>
      <c r="M2722" s="172">
        <v>0</v>
      </c>
      <c r="N2722" s="172">
        <v>0</v>
      </c>
      <c r="O2722" s="172">
        <v>0</v>
      </c>
      <c r="P2722" s="199">
        <f t="shared" si="529"/>
        <v>16.566925185185184</v>
      </c>
      <c r="Q2722" s="233">
        <v>10395.276</v>
      </c>
      <c r="R2722" s="96">
        <v>253.75979000000001</v>
      </c>
      <c r="S2722" s="96">
        <v>33.229280000000003</v>
      </c>
      <c r="T2722" s="96">
        <v>7.0313000000000005E-4</v>
      </c>
      <c r="U2722" s="96">
        <v>10102</v>
      </c>
      <c r="V2722" s="96">
        <v>0.20268610000000001</v>
      </c>
      <c r="W2722" s="96">
        <v>6.0831999999999997</v>
      </c>
      <c r="X2722" s="241">
        <f t="shared" si="525"/>
        <v>113.24425295248018</v>
      </c>
      <c r="Y2722" s="241">
        <f t="shared" si="526"/>
        <v>0.74933994937999993</v>
      </c>
      <c r="Z2722" s="241">
        <f t="shared" si="527"/>
        <v>111.85960425484018</v>
      </c>
      <c r="AA2722" s="241">
        <f t="shared" si="528"/>
        <v>0.63530874826000006</v>
      </c>
      <c r="AB2722" s="241">
        <v>0.45922206999999998</v>
      </c>
      <c r="AC2722" s="241">
        <v>1.1487834E-4</v>
      </c>
      <c r="AD2722" s="241">
        <v>4.0182562999999998E-2</v>
      </c>
      <c r="AE2722" s="241">
        <v>1.5528924000000001E-4</v>
      </c>
      <c r="AF2722" s="241">
        <v>0.24858268</v>
      </c>
      <c r="AG2722" s="241">
        <v>1.0824687999999999E-3</v>
      </c>
      <c r="AH2722" s="241">
        <v>0.30056445999999998</v>
      </c>
      <c r="AI2722" s="241">
        <v>1.3497406000000001E-3</v>
      </c>
      <c r="AJ2722" s="241">
        <v>2.2126282000000001E-4</v>
      </c>
      <c r="AK2722" s="241">
        <v>7.7664304999999995E-4</v>
      </c>
      <c r="AL2722" s="241">
        <v>3.2534679000000001E-5</v>
      </c>
      <c r="AM2722" s="241">
        <v>1.1369118E-7</v>
      </c>
      <c r="AN2722" s="241">
        <v>106.61201</v>
      </c>
      <c r="AO2722" s="241">
        <v>3.0373144999999999</v>
      </c>
      <c r="AP2722" s="241">
        <v>1.907335</v>
      </c>
      <c r="AQ2722" s="241">
        <v>5.2604826000000003E-4</v>
      </c>
      <c r="AR2722" s="241">
        <v>0.63478270000000003</v>
      </c>
      <c r="AT2722" s="193"/>
      <c r="AU2722" s="193"/>
      <c r="AV2722" s="193"/>
      <c r="AW2722" s="193"/>
      <c r="AX2722" s="193"/>
      <c r="AY2722" s="193"/>
      <c r="AZ2722" s="193"/>
      <c r="BA2722" s="193"/>
      <c r="BB2722" s="193"/>
      <c r="BC2722" s="193"/>
      <c r="BD2722" s="193"/>
      <c r="BE2722" s="315"/>
      <c r="BF2722" s="315"/>
      <c r="BG2722" s="315"/>
      <c r="BH2722" s="315"/>
      <c r="BI2722" s="315"/>
      <c r="BJ2722" s="315"/>
      <c r="BK2722" s="315"/>
    </row>
    <row r="2723" spans="1:63" x14ac:dyDescent="0.25">
      <c r="A2723" s="9"/>
      <c r="B2723" s="43" t="s">
        <v>5970</v>
      </c>
      <c r="C2723" s="5" t="s">
        <v>4122</v>
      </c>
      <c r="D2723" s="172">
        <v>3.8107926000000001</v>
      </c>
      <c r="E2723" s="172">
        <v>2.0828438999999999</v>
      </c>
      <c r="F2723" s="172">
        <v>1.0229427</v>
      </c>
      <c r="G2723" s="172">
        <v>2.5226007000000002E-2</v>
      </c>
      <c r="H2723" s="172">
        <v>0.12965445</v>
      </c>
      <c r="I2723" s="172">
        <v>0.38545478</v>
      </c>
      <c r="J2723" s="172">
        <v>5.8587413999999997E-2</v>
      </c>
      <c r="K2723" s="172">
        <v>2.1530105000000001E-3</v>
      </c>
      <c r="L2723" s="172">
        <v>0.10393033</v>
      </c>
      <c r="M2723" s="172">
        <v>0</v>
      </c>
      <c r="N2723" s="172">
        <v>0</v>
      </c>
      <c r="O2723" s="172">
        <v>0</v>
      </c>
      <c r="P2723" s="199">
        <f t="shared" si="529"/>
        <v>15.428473333333331</v>
      </c>
      <c r="Q2723" s="233">
        <v>9445.5478000000003</v>
      </c>
      <c r="R2723" s="96">
        <v>244.93313000000001</v>
      </c>
      <c r="S2723" s="96">
        <v>11.63176</v>
      </c>
      <c r="T2723" s="96">
        <v>4.5102E-4</v>
      </c>
      <c r="U2723" s="96">
        <v>9186.9</v>
      </c>
      <c r="V2723" s="96">
        <v>0.1090198</v>
      </c>
      <c r="W2723" s="96">
        <v>1.9734</v>
      </c>
      <c r="X2723" s="241">
        <f t="shared" si="525"/>
        <v>35.420424235604777</v>
      </c>
      <c r="Y2723" s="241">
        <f t="shared" si="526"/>
        <v>0.74043985579000005</v>
      </c>
      <c r="Z2723" s="241">
        <f t="shared" si="527"/>
        <v>34.067452954814776</v>
      </c>
      <c r="AA2723" s="241">
        <f t="shared" si="528"/>
        <v>0.61253142499999991</v>
      </c>
      <c r="AB2723" s="241">
        <v>0.42766894</v>
      </c>
      <c r="AC2723" s="241">
        <v>1.093287E-4</v>
      </c>
      <c r="AD2723" s="241">
        <v>2.7767383E-2</v>
      </c>
      <c r="AE2723" s="241">
        <v>3.0943851000000001E-4</v>
      </c>
      <c r="AF2723" s="241">
        <v>0.28420819000000003</v>
      </c>
      <c r="AG2723" s="241">
        <v>3.7657557999999999E-4</v>
      </c>
      <c r="AH2723" s="241">
        <v>0.27991250000000001</v>
      </c>
      <c r="AI2723" s="241">
        <v>1.5133232999999999E-3</v>
      </c>
      <c r="AJ2723" s="241">
        <v>1.0472236E-4</v>
      </c>
      <c r="AK2723" s="241">
        <v>1.3488278E-3</v>
      </c>
      <c r="AL2723" s="241">
        <v>1.9170847000000001E-5</v>
      </c>
      <c r="AM2723" s="241">
        <v>6.0507778000000004E-8</v>
      </c>
      <c r="AN2723" s="241">
        <v>32.759886000000002</v>
      </c>
      <c r="AO2723" s="241">
        <v>0.56434050000000002</v>
      </c>
      <c r="AP2723" s="241">
        <v>0.46032784999999998</v>
      </c>
      <c r="AQ2723" s="241">
        <v>2.5769500000000001E-4</v>
      </c>
      <c r="AR2723" s="241">
        <v>0.61227372999999996</v>
      </c>
      <c r="AT2723" s="193"/>
      <c r="AU2723" s="193"/>
      <c r="AV2723" s="193"/>
      <c r="AW2723" s="193"/>
      <c r="AX2723" s="193"/>
      <c r="AY2723" s="193"/>
      <c r="AZ2723" s="193"/>
      <c r="BA2723" s="193"/>
      <c r="BB2723" s="193"/>
      <c r="BC2723" s="193"/>
      <c r="BD2723" s="193"/>
      <c r="BE2723" s="315"/>
      <c r="BF2723" s="315"/>
      <c r="BG2723" s="315"/>
      <c r="BH2723" s="315"/>
      <c r="BI2723" s="315"/>
      <c r="BJ2723" s="315"/>
      <c r="BK2723" s="315"/>
    </row>
    <row r="2724" spans="1:63" x14ac:dyDescent="0.25">
      <c r="A2724" s="9"/>
      <c r="B2724" s="43" t="s">
        <v>5970</v>
      </c>
      <c r="C2724" s="5" t="s">
        <v>4121</v>
      </c>
      <c r="D2724" s="172">
        <v>3.2067127000000002</v>
      </c>
      <c r="E2724" s="172">
        <v>1.7535324999999999</v>
      </c>
      <c r="F2724" s="172">
        <v>0.84225185999999996</v>
      </c>
      <c r="G2724" s="172">
        <v>2.3064853E-2</v>
      </c>
      <c r="H2724" s="172">
        <v>0.12836381999999999</v>
      </c>
      <c r="I2724" s="172">
        <v>0.31190731999999999</v>
      </c>
      <c r="J2724" s="172">
        <v>5.2028882999999998E-2</v>
      </c>
      <c r="K2724" s="172">
        <v>2.0121257999999999E-3</v>
      </c>
      <c r="L2724" s="172">
        <v>9.3551364999999997E-2</v>
      </c>
      <c r="M2724" s="172">
        <v>0</v>
      </c>
      <c r="N2724" s="172">
        <v>0</v>
      </c>
      <c r="O2724" s="172">
        <v>0</v>
      </c>
      <c r="P2724" s="199">
        <f t="shared" si="529"/>
        <v>12.989129629629629</v>
      </c>
      <c r="Q2724" s="233">
        <v>10325.564</v>
      </c>
      <c r="R2724" s="96">
        <v>207.63715999999999</v>
      </c>
      <c r="S2724" s="96">
        <v>10.94464</v>
      </c>
      <c r="T2724" s="96">
        <v>4.0324000000000002E-4</v>
      </c>
      <c r="U2724" s="96">
        <v>10105</v>
      </c>
      <c r="V2724" s="96">
        <v>9.4990199999999997E-2</v>
      </c>
      <c r="W2724" s="96">
        <v>1.8864000000000001</v>
      </c>
      <c r="X2724" s="241">
        <f t="shared" si="525"/>
        <v>35.56998508338971</v>
      </c>
      <c r="Y2724" s="241">
        <f t="shared" si="526"/>
        <v>0.61943757927400012</v>
      </c>
      <c r="Z2724" s="241">
        <f t="shared" si="527"/>
        <v>34.431275278165714</v>
      </c>
      <c r="AA2724" s="241">
        <f t="shared" si="528"/>
        <v>0.51927222595</v>
      </c>
      <c r="AB2724" s="241">
        <v>0.36005082999999999</v>
      </c>
      <c r="AC2724" s="241">
        <v>9.2870344000000005E-5</v>
      </c>
      <c r="AD2724" s="241">
        <v>2.5986512E-2</v>
      </c>
      <c r="AE2724" s="241">
        <v>2.8513395999999998E-4</v>
      </c>
      <c r="AF2724" s="241">
        <v>0.23266754000000001</v>
      </c>
      <c r="AG2724" s="241">
        <v>3.5469297000000001E-4</v>
      </c>
      <c r="AH2724" s="241">
        <v>0.23565499000000001</v>
      </c>
      <c r="AI2724" s="241">
        <v>1.2492663000000001E-3</v>
      </c>
      <c r="AJ2724" s="241">
        <v>9.2143835999999995E-5</v>
      </c>
      <c r="AK2724" s="241">
        <v>1.2927024000000001E-3</v>
      </c>
      <c r="AL2724" s="241">
        <v>1.7102651000000001E-5</v>
      </c>
      <c r="AM2724" s="241">
        <v>5.2978717999999997E-8</v>
      </c>
      <c r="AN2724" s="241">
        <v>33.157454999999999</v>
      </c>
      <c r="AO2724" s="241">
        <v>0.57096409000000004</v>
      </c>
      <c r="AP2724" s="241">
        <v>0.46454993</v>
      </c>
      <c r="AQ2724" s="241">
        <v>2.2730594999999999E-4</v>
      </c>
      <c r="AR2724" s="241">
        <v>0.51904492000000002</v>
      </c>
      <c r="AT2724" s="193"/>
      <c r="AU2724" s="193"/>
      <c r="AV2724" s="193"/>
      <c r="AW2724" s="193"/>
      <c r="AX2724" s="193"/>
      <c r="AY2724" s="193"/>
      <c r="AZ2724" s="193"/>
      <c r="BA2724" s="193"/>
      <c r="BB2724" s="193"/>
      <c r="BC2724" s="193"/>
      <c r="BD2724" s="193"/>
      <c r="BE2724" s="315"/>
      <c r="BF2724" s="315"/>
      <c r="BG2724" s="315"/>
      <c r="BH2724" s="315"/>
      <c r="BI2724" s="315"/>
      <c r="BJ2724" s="315"/>
      <c r="BK2724" s="315"/>
    </row>
    <row r="2725" spans="1:63" x14ac:dyDescent="0.25">
      <c r="A2725" s="9"/>
      <c r="B2725" s="43" t="s">
        <v>5970</v>
      </c>
      <c r="C2725" s="5" t="s">
        <v>4120</v>
      </c>
      <c r="D2725" s="172">
        <v>223.46987999999999</v>
      </c>
      <c r="E2725" s="172">
        <v>31.606019</v>
      </c>
      <c r="F2725" s="172">
        <v>22.113125</v>
      </c>
      <c r="G2725" s="172">
        <v>0.32319989999999998</v>
      </c>
      <c r="H2725" s="172">
        <v>0.20095242999999999</v>
      </c>
      <c r="I2725" s="172">
        <v>167.60762</v>
      </c>
      <c r="J2725" s="172">
        <v>0.82549945000000002</v>
      </c>
      <c r="K2725" s="172">
        <v>1.0910665E-2</v>
      </c>
      <c r="L2725" s="172">
        <v>0.78255691000000005</v>
      </c>
      <c r="M2725" s="172">
        <v>0</v>
      </c>
      <c r="N2725" s="172">
        <v>0</v>
      </c>
      <c r="O2725" s="172">
        <v>0</v>
      </c>
      <c r="P2725" s="199">
        <f t="shared" si="529"/>
        <v>234.11865925925923</v>
      </c>
      <c r="Q2725" s="233">
        <v>28239.946</v>
      </c>
      <c r="R2725" s="96">
        <v>2821.8787000000002</v>
      </c>
      <c r="S2725" s="96">
        <v>183.28800000000001</v>
      </c>
      <c r="T2725" s="96">
        <v>4.6007000000000001E-3</v>
      </c>
      <c r="U2725" s="96">
        <v>25208</v>
      </c>
      <c r="V2725" s="96">
        <v>3.0653169999999998</v>
      </c>
      <c r="W2725" s="96">
        <v>23.709</v>
      </c>
      <c r="X2725" s="241">
        <f t="shared" si="525"/>
        <v>436.35644680223533</v>
      </c>
      <c r="Y2725" s="241">
        <f t="shared" si="526"/>
        <v>68.053305223500004</v>
      </c>
      <c r="Z2725" s="241">
        <f t="shared" si="527"/>
        <v>361.24616254073533</v>
      </c>
      <c r="AA2725" s="241">
        <f t="shared" si="528"/>
        <v>7.0569790380000006</v>
      </c>
      <c r="AB2725" s="241">
        <v>6.3599772999999997</v>
      </c>
      <c r="AC2725" s="241">
        <v>1.2628501000000001E-3</v>
      </c>
      <c r="AD2725" s="241">
        <v>0.30500389999999999</v>
      </c>
      <c r="AE2725" s="241">
        <v>2.0642479999999999E-3</v>
      </c>
      <c r="AF2725" s="241">
        <v>61.379142000000002</v>
      </c>
      <c r="AG2725" s="241">
        <v>5.8549253999999997E-3</v>
      </c>
      <c r="AH2725" s="241">
        <v>4.1598248</v>
      </c>
      <c r="AI2725" s="241">
        <v>3.4793238999999997E-2</v>
      </c>
      <c r="AJ2725" s="241">
        <v>2.367142E-3</v>
      </c>
      <c r="AK2725" s="241">
        <v>6.0097715000000003E-3</v>
      </c>
      <c r="AL2725" s="241">
        <v>2.8318601000000001E-4</v>
      </c>
      <c r="AM2725" s="241">
        <v>1.3972253E-6</v>
      </c>
      <c r="AN2725" s="241">
        <v>356.71798000000001</v>
      </c>
      <c r="AO2725" s="241">
        <v>4.3616105000000002E-2</v>
      </c>
      <c r="AP2725" s="241">
        <v>0.28128690000000001</v>
      </c>
      <c r="AQ2725" s="241">
        <v>2.2898380000000002E-3</v>
      </c>
      <c r="AR2725" s="241">
        <v>7.0546892000000003</v>
      </c>
      <c r="AT2725" s="193"/>
      <c r="AU2725" s="193"/>
      <c r="AV2725" s="193"/>
      <c r="AW2725" s="193"/>
      <c r="AX2725" s="193"/>
      <c r="AY2725" s="193"/>
      <c r="AZ2725" s="193"/>
      <c r="BA2725" s="193"/>
      <c r="BB2725" s="193"/>
      <c r="BC2725" s="193"/>
      <c r="BD2725" s="193"/>
      <c r="BE2725" s="315"/>
      <c r="BF2725" s="315"/>
      <c r="BG2725" s="315"/>
      <c r="BH2725" s="315"/>
      <c r="BI2725" s="315"/>
      <c r="BJ2725" s="315"/>
      <c r="BK2725" s="315"/>
    </row>
    <row r="2726" spans="1:63" x14ac:dyDescent="0.25">
      <c r="A2726" s="9"/>
      <c r="B2726" s="43" t="s">
        <v>5970</v>
      </c>
      <c r="C2726" s="5" t="s">
        <v>6940</v>
      </c>
      <c r="D2726" s="172">
        <v>183.8066</v>
      </c>
      <c r="E2726" s="172">
        <v>13.310368</v>
      </c>
      <c r="F2726" s="172">
        <v>3.7950314999999999</v>
      </c>
      <c r="G2726" s="172">
        <v>5.3583817999999998E-2</v>
      </c>
      <c r="H2726" s="172">
        <v>8.8820152999999999E-2</v>
      </c>
      <c r="I2726" s="172">
        <v>166.16444000000001</v>
      </c>
      <c r="J2726" s="172">
        <v>0.15058441</v>
      </c>
      <c r="K2726" s="172">
        <v>3.6425124999999998E-3</v>
      </c>
      <c r="L2726" s="172">
        <v>0.24012977999999999</v>
      </c>
      <c r="M2726" s="172">
        <v>0</v>
      </c>
      <c r="N2726" s="172">
        <v>0</v>
      </c>
      <c r="O2726" s="172">
        <v>0</v>
      </c>
      <c r="P2726" s="199">
        <f t="shared" si="529"/>
        <v>98.595318518518511</v>
      </c>
      <c r="Q2726" s="233">
        <v>27361.792000000001</v>
      </c>
      <c r="R2726" s="96">
        <v>826.67930000000001</v>
      </c>
      <c r="S2726" s="96">
        <v>17.4468</v>
      </c>
      <c r="T2726" s="96">
        <v>1.1016999999999999E-3</v>
      </c>
      <c r="U2726" s="96">
        <v>26515</v>
      </c>
      <c r="V2726" s="96">
        <v>0.32279560000000002</v>
      </c>
      <c r="W2726" s="96">
        <v>2.3422999999999998</v>
      </c>
      <c r="X2726" s="241">
        <f t="shared" si="525"/>
        <v>420.93181444790594</v>
      </c>
      <c r="Y2726" s="241">
        <f t="shared" si="526"/>
        <v>60.356617780580002</v>
      </c>
      <c r="Z2726" s="241">
        <f t="shared" si="527"/>
        <v>358.50805760124592</v>
      </c>
      <c r="AA2726" s="241">
        <f t="shared" si="528"/>
        <v>2.0671390660800002</v>
      </c>
      <c r="AB2726" s="241">
        <v>2.6033590000000002</v>
      </c>
      <c r="AC2726" s="241">
        <v>3.6517941000000002E-4</v>
      </c>
      <c r="AD2726" s="241">
        <v>4.7462856999999997E-2</v>
      </c>
      <c r="AE2726" s="241">
        <v>6.1159656999999995E-4</v>
      </c>
      <c r="AF2726" s="241">
        <v>57.704262</v>
      </c>
      <c r="AG2726" s="241">
        <v>5.5714760000000001E-4</v>
      </c>
      <c r="AH2726" s="241">
        <v>1.7010567999999999</v>
      </c>
      <c r="AI2726" s="241">
        <v>5.5606620000000001E-3</v>
      </c>
      <c r="AJ2726" s="241">
        <v>2.9038563999999998E-4</v>
      </c>
      <c r="AK2726" s="241">
        <v>1.7238219E-3</v>
      </c>
      <c r="AL2726" s="241">
        <v>4.8280752000000002E-5</v>
      </c>
      <c r="AM2726" s="241">
        <v>1.7055389E-7</v>
      </c>
      <c r="AN2726" s="241">
        <v>356.70681999999999</v>
      </c>
      <c r="AO2726" s="241">
        <v>4.8504693999999998E-3</v>
      </c>
      <c r="AP2726" s="241">
        <v>8.7707011000000001E-2</v>
      </c>
      <c r="AQ2726" s="241">
        <v>6.7656607999999998E-4</v>
      </c>
      <c r="AR2726" s="241">
        <v>2.0664625000000001</v>
      </c>
      <c r="AT2726" s="193"/>
      <c r="AU2726" s="193"/>
      <c r="AV2726" s="193"/>
      <c r="AW2726" s="193"/>
      <c r="AX2726" s="193"/>
      <c r="AY2726" s="193"/>
      <c r="AZ2726" s="193"/>
      <c r="BA2726" s="193"/>
      <c r="BB2726" s="193"/>
      <c r="BC2726" s="193"/>
      <c r="BD2726" s="193"/>
      <c r="BE2726" s="315"/>
      <c r="BF2726" s="315"/>
      <c r="BG2726" s="315"/>
      <c r="BH2726" s="315"/>
      <c r="BI2726" s="315"/>
      <c r="BJ2726" s="315"/>
      <c r="BK2726" s="315"/>
    </row>
    <row r="2727" spans="1:63" x14ac:dyDescent="0.25">
      <c r="A2727" s="9"/>
      <c r="B2727" s="43" t="s">
        <v>5970</v>
      </c>
      <c r="C2727" s="5" t="s">
        <v>6939</v>
      </c>
      <c r="D2727" s="172">
        <v>30.114023</v>
      </c>
      <c r="E2727" s="172">
        <v>2.0769636</v>
      </c>
      <c r="F2727" s="172">
        <v>0.50146915999999997</v>
      </c>
      <c r="G2727" s="172">
        <v>1.4956886000000001E-2</v>
      </c>
      <c r="H2727" s="172">
        <v>8.8141608999999996E-2</v>
      </c>
      <c r="I2727" s="172">
        <v>27.350985000000001</v>
      </c>
      <c r="J2727" s="172">
        <v>2.9891675999999999E-2</v>
      </c>
      <c r="K2727" s="172">
        <v>1.3006935000000001E-3</v>
      </c>
      <c r="L2727" s="172">
        <v>5.0315139000000002E-2</v>
      </c>
      <c r="M2727" s="172">
        <v>0</v>
      </c>
      <c r="N2727" s="172">
        <v>0</v>
      </c>
      <c r="O2727" s="172">
        <v>0</v>
      </c>
      <c r="P2727" s="199">
        <f t="shared" si="529"/>
        <v>15.384915555555555</v>
      </c>
      <c r="Q2727" s="233">
        <v>24442.581999999999</v>
      </c>
      <c r="R2727" s="96">
        <v>141.84164999999999</v>
      </c>
      <c r="S2727" s="96">
        <v>3.223808</v>
      </c>
      <c r="T2727" s="96">
        <v>2.0942000000000001E-4</v>
      </c>
      <c r="U2727" s="96">
        <v>24297</v>
      </c>
      <c r="V2727" s="96">
        <v>5.8070129999999998E-2</v>
      </c>
      <c r="W2727" s="96">
        <v>0.45841999999999999</v>
      </c>
      <c r="X2727" s="241">
        <f t="shared" si="525"/>
        <v>23.081053788677263</v>
      </c>
      <c r="Y2727" s="241">
        <f t="shared" si="526"/>
        <v>9.9017591744909996</v>
      </c>
      <c r="Z2727" s="241">
        <f t="shared" si="527"/>
        <v>12.824617000106265</v>
      </c>
      <c r="AA2727" s="241">
        <f t="shared" si="528"/>
        <v>0.35467761407999998</v>
      </c>
      <c r="AB2727" s="241">
        <v>0.40486997000000002</v>
      </c>
      <c r="AC2727" s="241">
        <v>6.2558910999999998E-5</v>
      </c>
      <c r="AD2727" s="241">
        <v>1.6207889999999999E-2</v>
      </c>
      <c r="AE2727" s="241">
        <v>1.8978984999999999E-4</v>
      </c>
      <c r="AF2727" s="241">
        <v>9.4803262999999998</v>
      </c>
      <c r="AG2727" s="241">
        <v>1.0266573E-4</v>
      </c>
      <c r="AH2727" s="241">
        <v>0.26451014</v>
      </c>
      <c r="AI2727" s="241">
        <v>7.4807919999999998E-4</v>
      </c>
      <c r="AJ2727" s="241">
        <v>5.3915405000000003E-5</v>
      </c>
      <c r="AK2727" s="241">
        <v>8.6183362000000002E-4</v>
      </c>
      <c r="AL2727" s="241">
        <v>1.0131212999999999E-5</v>
      </c>
      <c r="AM2727" s="241">
        <v>3.0368264999999999E-8</v>
      </c>
      <c r="AN2727" s="241">
        <v>12.542096000000001</v>
      </c>
      <c r="AO2727" s="241">
        <v>1.0887633000000001E-3</v>
      </c>
      <c r="AP2727" s="241">
        <v>1.5248107E-2</v>
      </c>
      <c r="AQ2727" s="241">
        <v>1.1276408E-4</v>
      </c>
      <c r="AR2727" s="241">
        <v>0.35456484999999999</v>
      </c>
      <c r="AT2727" s="193"/>
      <c r="AU2727" s="193"/>
      <c r="AV2727" s="193"/>
      <c r="AW2727" s="193"/>
      <c r="AX2727" s="193"/>
      <c r="AY2727" s="193"/>
      <c r="AZ2727" s="193"/>
      <c r="BA2727" s="193"/>
      <c r="BB2727" s="193"/>
      <c r="BC2727" s="193"/>
      <c r="BD2727" s="193"/>
      <c r="BE2727" s="315"/>
      <c r="BF2727" s="315"/>
      <c r="BG2727" s="315"/>
      <c r="BH2727" s="315"/>
      <c r="BI2727" s="315"/>
      <c r="BJ2727" s="315"/>
      <c r="BK2727" s="315"/>
    </row>
    <row r="2728" spans="1:63" x14ac:dyDescent="0.25">
      <c r="A2728" s="9"/>
      <c r="B2728" s="43" t="s">
        <v>5970</v>
      </c>
      <c r="C2728" s="5" t="s">
        <v>6938</v>
      </c>
      <c r="D2728" s="172">
        <v>169.13425000000001</v>
      </c>
      <c r="E2728" s="172">
        <v>33.917608999999999</v>
      </c>
      <c r="F2728" s="172">
        <v>31.164155000000001</v>
      </c>
      <c r="G2728" s="172">
        <v>0.43935944999999998</v>
      </c>
      <c r="H2728" s="172">
        <v>0.20735986000000001</v>
      </c>
      <c r="I2728" s="172">
        <v>101.74937</v>
      </c>
      <c r="J2728" s="172">
        <v>0.87156433</v>
      </c>
      <c r="K2728" s="172">
        <v>1.1931585E-2</v>
      </c>
      <c r="L2728" s="172">
        <v>0.77290073000000004</v>
      </c>
      <c r="M2728" s="172">
        <v>0</v>
      </c>
      <c r="N2728" s="172">
        <v>0</v>
      </c>
      <c r="O2728" s="172">
        <v>0</v>
      </c>
      <c r="P2728" s="199">
        <f t="shared" si="529"/>
        <v>251.24154814814813</v>
      </c>
      <c r="Q2728" s="233">
        <v>20803.039000000001</v>
      </c>
      <c r="R2728" s="96">
        <v>3281.4495000000002</v>
      </c>
      <c r="S2728" s="96">
        <v>257.488</v>
      </c>
      <c r="T2728" s="96">
        <v>4.9125999999999996E-3</v>
      </c>
      <c r="U2728" s="96">
        <v>17228</v>
      </c>
      <c r="V2728" s="96">
        <v>4.5316450000000001</v>
      </c>
      <c r="W2728" s="96">
        <v>31.565000000000001</v>
      </c>
      <c r="X2728" s="241">
        <f t="shared" si="525"/>
        <v>708.96776383923373</v>
      </c>
      <c r="Y2728" s="241">
        <f t="shared" si="526"/>
        <v>47.612931107800001</v>
      </c>
      <c r="Z2728" s="241">
        <f t="shared" si="527"/>
        <v>653.14870632453369</v>
      </c>
      <c r="AA2728" s="241">
        <f t="shared" si="528"/>
        <v>8.2061264069000011</v>
      </c>
      <c r="AB2728" s="241">
        <v>6.8864742000000003</v>
      </c>
      <c r="AC2728" s="241">
        <v>1.4297047E-3</v>
      </c>
      <c r="AD2728" s="241">
        <v>0.40057204000000002</v>
      </c>
      <c r="AE2728" s="241">
        <v>2.5306178E-3</v>
      </c>
      <c r="AF2728" s="241">
        <v>40.313696999999998</v>
      </c>
      <c r="AG2728" s="241">
        <v>8.2275452999999998E-3</v>
      </c>
      <c r="AH2728" s="241">
        <v>4.5055898000000001</v>
      </c>
      <c r="AI2728" s="241">
        <v>4.9689352999999999E-2</v>
      </c>
      <c r="AJ2728" s="241">
        <v>3.3291724000000002E-3</v>
      </c>
      <c r="AK2728" s="241">
        <v>6.6749755999999999E-3</v>
      </c>
      <c r="AL2728" s="241">
        <v>3.6739054E-4</v>
      </c>
      <c r="AM2728" s="241">
        <v>1.9639935999999998E-6</v>
      </c>
      <c r="AN2728" s="241">
        <v>648.19785999999999</v>
      </c>
      <c r="AO2728" s="241">
        <v>5.1765568999999997E-2</v>
      </c>
      <c r="AP2728" s="241">
        <v>0.33342810000000001</v>
      </c>
      <c r="AQ2728" s="241">
        <v>2.2670069000000001E-3</v>
      </c>
      <c r="AR2728" s="241">
        <v>8.2038594000000007</v>
      </c>
      <c r="AT2728" s="193"/>
      <c r="AU2728" s="193"/>
      <c r="AV2728" s="193"/>
      <c r="AW2728" s="193"/>
      <c r="AX2728" s="193"/>
      <c r="AY2728" s="193"/>
      <c r="AZ2728" s="193"/>
      <c r="BA2728" s="193"/>
      <c r="BB2728" s="193"/>
      <c r="BC2728" s="193"/>
      <c r="BD2728" s="193"/>
      <c r="BE2728" s="315"/>
      <c r="BF2728" s="315"/>
      <c r="BG2728" s="315"/>
      <c r="BH2728" s="315"/>
      <c r="BI2728" s="315"/>
      <c r="BJ2728" s="315"/>
      <c r="BK2728" s="315"/>
    </row>
    <row r="2729" spans="1:63" x14ac:dyDescent="0.25">
      <c r="A2729" s="9"/>
      <c r="B2729" s="43" t="s">
        <v>5970</v>
      </c>
      <c r="C2729" s="5" t="s">
        <v>1159</v>
      </c>
      <c r="D2729" s="172">
        <v>109.78869</v>
      </c>
      <c r="E2729" s="172">
        <v>7.7159671000000003</v>
      </c>
      <c r="F2729" s="172">
        <v>2.1310511999999999</v>
      </c>
      <c r="G2729" s="172">
        <v>3.0089425999999999E-2</v>
      </c>
      <c r="H2729" s="172">
        <v>4.9876677000000001E-2</v>
      </c>
      <c r="I2729" s="172">
        <v>99.640262000000007</v>
      </c>
      <c r="J2729" s="172">
        <v>8.4558135000000006E-2</v>
      </c>
      <c r="K2729" s="172">
        <v>2.0454029999999999E-3</v>
      </c>
      <c r="L2729" s="172">
        <v>0.13483953000000001</v>
      </c>
      <c r="M2729" s="172">
        <v>0</v>
      </c>
      <c r="N2729" s="172">
        <v>0</v>
      </c>
      <c r="O2729" s="172">
        <v>0</v>
      </c>
      <c r="P2729" s="199">
        <f t="shared" si="529"/>
        <v>57.155311851851849</v>
      </c>
      <c r="Q2729" s="233">
        <v>19544.516</v>
      </c>
      <c r="R2729" s="96">
        <v>464.22203999999999</v>
      </c>
      <c r="S2729" s="96">
        <v>9.7972000000000001</v>
      </c>
      <c r="T2729" s="96">
        <v>6.1866000000000004E-4</v>
      </c>
      <c r="U2729" s="96">
        <v>19069</v>
      </c>
      <c r="V2729" s="96">
        <v>0.18126500000000001</v>
      </c>
      <c r="W2729" s="96">
        <v>1.3152999999999999</v>
      </c>
      <c r="X2729" s="241">
        <f t="shared" si="525"/>
        <v>686.49957688645611</v>
      </c>
      <c r="Y2729" s="241">
        <f t="shared" si="526"/>
        <v>36.11545243402</v>
      </c>
      <c r="Z2729" s="241">
        <f t="shared" si="527"/>
        <v>649.22332184023617</v>
      </c>
      <c r="AA2729" s="241">
        <f t="shared" si="528"/>
        <v>1.1608026122000001</v>
      </c>
      <c r="AB2729" s="241">
        <v>1.5065282</v>
      </c>
      <c r="AC2729" s="241">
        <v>2.0506241000000001E-4</v>
      </c>
      <c r="AD2729" s="241">
        <v>2.6652360999999999E-2</v>
      </c>
      <c r="AE2729" s="241">
        <v>3.4395281999999999E-4</v>
      </c>
      <c r="AF2729" s="241">
        <v>34.581409999999998</v>
      </c>
      <c r="AG2729" s="241">
        <v>3.1285778999999998E-4</v>
      </c>
      <c r="AH2729" s="241">
        <v>0.98431670999999998</v>
      </c>
      <c r="AI2729" s="241">
        <v>3.1225177999999998E-3</v>
      </c>
      <c r="AJ2729" s="241">
        <v>1.6306113000000001E-4</v>
      </c>
      <c r="AK2729" s="241">
        <v>9.6798336999999999E-4</v>
      </c>
      <c r="AL2729" s="241">
        <v>2.7111364000000001E-5</v>
      </c>
      <c r="AM2729" s="241">
        <v>9.5772054000000003E-8</v>
      </c>
      <c r="AN2729" s="241">
        <v>648.18275000000006</v>
      </c>
      <c r="AO2729" s="241">
        <v>2.7237068000000001E-3</v>
      </c>
      <c r="AP2729" s="241">
        <v>4.9250653999999998E-2</v>
      </c>
      <c r="AQ2729" s="241">
        <v>3.799122E-4</v>
      </c>
      <c r="AR2729" s="241">
        <v>1.1604227</v>
      </c>
      <c r="AT2729" s="193"/>
      <c r="AU2729" s="193"/>
      <c r="AV2729" s="193"/>
      <c r="AW2729" s="193"/>
      <c r="AX2729" s="193"/>
      <c r="AY2729" s="193"/>
      <c r="AZ2729" s="193"/>
      <c r="BA2729" s="193"/>
      <c r="BB2729" s="193"/>
      <c r="BC2729" s="193"/>
      <c r="BD2729" s="193"/>
      <c r="BE2729" s="315"/>
      <c r="BF2729" s="315"/>
      <c r="BG2729" s="315"/>
      <c r="BH2729" s="315"/>
      <c r="BI2729" s="315"/>
      <c r="BJ2729" s="315"/>
      <c r="BK2729" s="315"/>
    </row>
    <row r="2730" spans="1:63" x14ac:dyDescent="0.25">
      <c r="A2730" s="9"/>
      <c r="B2730" s="43" t="s">
        <v>5970</v>
      </c>
      <c r="C2730" s="5" t="s">
        <v>1158</v>
      </c>
      <c r="D2730" s="172">
        <v>124.8976</v>
      </c>
      <c r="E2730" s="172">
        <v>24.918429</v>
      </c>
      <c r="F2730" s="172">
        <v>11.431232</v>
      </c>
      <c r="G2730" s="172">
        <v>0.15065413</v>
      </c>
      <c r="H2730" s="172">
        <v>0.29789304</v>
      </c>
      <c r="I2730" s="172">
        <v>86.954724999999996</v>
      </c>
      <c r="J2730" s="172">
        <v>0.42951672000000002</v>
      </c>
      <c r="K2730" s="172">
        <v>1.1267111E-2</v>
      </c>
      <c r="L2730" s="172">
        <v>0.70387787999999996</v>
      </c>
      <c r="M2730" s="172">
        <v>0</v>
      </c>
      <c r="N2730" s="172">
        <v>0</v>
      </c>
      <c r="O2730" s="172">
        <v>0</v>
      </c>
      <c r="P2730" s="199">
        <f t="shared" si="529"/>
        <v>184.58095555555553</v>
      </c>
      <c r="Q2730" s="233">
        <v>15422.602999999999</v>
      </c>
      <c r="R2730" s="96">
        <v>2330.4281999999998</v>
      </c>
      <c r="S2730" s="96">
        <v>46.957120000000003</v>
      </c>
      <c r="T2730" s="96">
        <v>3.1129E-3</v>
      </c>
      <c r="U2730" s="96">
        <v>13038</v>
      </c>
      <c r="V2730" s="96">
        <v>0.86428899999999997</v>
      </c>
      <c r="W2730" s="96">
        <v>6.3498999999999999</v>
      </c>
      <c r="X2730" s="241">
        <f t="shared" si="525"/>
        <v>203.03421221388055</v>
      </c>
      <c r="Y2730" s="241">
        <f t="shared" si="526"/>
        <v>36.748414075100001</v>
      </c>
      <c r="Z2730" s="241">
        <f t="shared" si="527"/>
        <v>160.45843066008055</v>
      </c>
      <c r="AA2730" s="241">
        <f t="shared" si="528"/>
        <v>5.8273674786999994</v>
      </c>
      <c r="AB2730" s="241">
        <v>5.0387345000000003</v>
      </c>
      <c r="AC2730" s="241">
        <v>1.0274751E-3</v>
      </c>
      <c r="AD2730" s="241">
        <v>0.13409059000000001</v>
      </c>
      <c r="AE2730" s="241">
        <v>1.84793E-3</v>
      </c>
      <c r="AF2730" s="241">
        <v>31.57122</v>
      </c>
      <c r="AG2730" s="241">
        <v>1.49358E-3</v>
      </c>
      <c r="AH2730" s="241">
        <v>3.2962151</v>
      </c>
      <c r="AI2730" s="241">
        <v>1.6717405000000001E-2</v>
      </c>
      <c r="AJ2730" s="241">
        <v>7.9006328999999995E-4</v>
      </c>
      <c r="AK2730" s="241">
        <v>5.2040241000000003E-3</v>
      </c>
      <c r="AL2730" s="241">
        <v>1.3529547E-4</v>
      </c>
      <c r="AM2730" s="241">
        <v>4.7822058000000004E-7</v>
      </c>
      <c r="AN2730" s="241">
        <v>156.86881</v>
      </c>
      <c r="AO2730" s="241">
        <v>1.3727664000000001E-2</v>
      </c>
      <c r="AP2730" s="241">
        <v>0.25683063</v>
      </c>
      <c r="AQ2730" s="241">
        <v>1.9837787000000001E-3</v>
      </c>
      <c r="AR2730" s="241">
        <v>5.8253836999999997</v>
      </c>
      <c r="AT2730" s="193"/>
      <c r="AU2730" s="193"/>
      <c r="AV2730" s="193"/>
      <c r="AW2730" s="193"/>
      <c r="AX2730" s="193"/>
      <c r="AY2730" s="193"/>
      <c r="AZ2730" s="193"/>
      <c r="BA2730" s="193"/>
      <c r="BB2730" s="193"/>
      <c r="BC2730" s="193"/>
      <c r="BD2730" s="193"/>
      <c r="BE2730" s="315"/>
      <c r="BF2730" s="315"/>
      <c r="BG2730" s="315"/>
      <c r="BH2730" s="315"/>
      <c r="BI2730" s="315"/>
      <c r="BJ2730" s="315"/>
      <c r="BK2730" s="315"/>
    </row>
    <row r="2731" spans="1:63" x14ac:dyDescent="0.25">
      <c r="A2731" s="9"/>
      <c r="B2731" s="43" t="s">
        <v>5970</v>
      </c>
      <c r="C2731" s="5" t="s">
        <v>2166</v>
      </c>
      <c r="D2731" s="172">
        <v>0</v>
      </c>
      <c r="E2731" s="172">
        <v>0</v>
      </c>
      <c r="F2731" s="172">
        <v>0</v>
      </c>
      <c r="G2731" s="172">
        <v>0</v>
      </c>
      <c r="H2731" s="172">
        <v>0</v>
      </c>
      <c r="I2731" s="172">
        <v>0</v>
      </c>
      <c r="J2731" s="172">
        <v>0</v>
      </c>
      <c r="K2731" s="172">
        <v>0</v>
      </c>
      <c r="L2731" s="172">
        <v>0</v>
      </c>
      <c r="M2731" s="172">
        <v>0</v>
      </c>
      <c r="N2731" s="172">
        <v>0</v>
      </c>
      <c r="O2731" s="172">
        <v>0</v>
      </c>
      <c r="P2731" s="199">
        <f t="shared" si="529"/>
        <v>0</v>
      </c>
      <c r="Q2731" s="233">
        <v>10100</v>
      </c>
      <c r="R2731" s="96">
        <v>0</v>
      </c>
      <c r="S2731" s="96">
        <v>0</v>
      </c>
      <c r="T2731" s="96">
        <v>0</v>
      </c>
      <c r="U2731" s="96">
        <v>10100</v>
      </c>
      <c r="V2731" s="96">
        <v>0</v>
      </c>
      <c r="W2731" s="96">
        <v>0</v>
      </c>
      <c r="X2731" s="241">
        <f t="shared" si="525"/>
        <v>106.60250000000001</v>
      </c>
      <c r="Y2731" s="241">
        <f t="shared" si="526"/>
        <v>0</v>
      </c>
      <c r="Z2731" s="241">
        <f t="shared" si="527"/>
        <v>106.60250000000001</v>
      </c>
      <c r="AA2731" s="241">
        <f t="shared" si="528"/>
        <v>0</v>
      </c>
      <c r="AB2731" s="241">
        <v>0</v>
      </c>
      <c r="AC2731" s="241">
        <v>0</v>
      </c>
      <c r="AD2731" s="241">
        <v>0</v>
      </c>
      <c r="AE2731" s="241">
        <v>0</v>
      </c>
      <c r="AF2731" s="241">
        <v>0</v>
      </c>
      <c r="AG2731" s="241">
        <v>0</v>
      </c>
      <c r="AH2731" s="241">
        <v>0</v>
      </c>
      <c r="AI2731" s="241">
        <v>0</v>
      </c>
      <c r="AJ2731" s="241">
        <v>0</v>
      </c>
      <c r="AK2731" s="241">
        <v>0</v>
      </c>
      <c r="AL2731" s="241">
        <v>0</v>
      </c>
      <c r="AM2731" s="241">
        <v>0</v>
      </c>
      <c r="AN2731" s="241">
        <v>106.60250000000001</v>
      </c>
      <c r="AO2731" s="241">
        <v>0</v>
      </c>
      <c r="AP2731" s="241">
        <v>-1.6167623E-15</v>
      </c>
      <c r="AQ2731" s="241">
        <v>0</v>
      </c>
      <c r="AR2731" s="241">
        <v>0</v>
      </c>
      <c r="AT2731" s="193"/>
      <c r="AU2731" s="193"/>
      <c r="AV2731" s="193"/>
      <c r="AW2731" s="193"/>
      <c r="AX2731" s="193"/>
      <c r="AY2731" s="193"/>
      <c r="AZ2731" s="193"/>
      <c r="BA2731" s="193"/>
      <c r="BB2731" s="193"/>
      <c r="BC2731" s="193"/>
      <c r="BD2731" s="193"/>
      <c r="BE2731" s="315"/>
      <c r="BF2731" s="315"/>
      <c r="BG2731" s="315"/>
      <c r="BH2731" s="315"/>
      <c r="BI2731" s="315"/>
      <c r="BJ2731" s="315"/>
      <c r="BK2731" s="315"/>
    </row>
    <row r="2732" spans="1:63" x14ac:dyDescent="0.25">
      <c r="A2732" s="9"/>
      <c r="B2732" s="43" t="s">
        <v>5970</v>
      </c>
      <c r="C2732" s="5" t="s">
        <v>1157</v>
      </c>
      <c r="D2732" s="172">
        <v>0.31535374999999999</v>
      </c>
      <c r="E2732" s="172">
        <v>0.18456829</v>
      </c>
      <c r="F2732" s="172">
        <v>7.0996409999999996E-2</v>
      </c>
      <c r="G2732" s="172">
        <v>3.2305352000000002E-3</v>
      </c>
      <c r="H2732" s="172">
        <v>7.8116167999999998E-3</v>
      </c>
      <c r="I2732" s="172">
        <v>1.8734311999999999E-2</v>
      </c>
      <c r="J2732" s="172">
        <v>1.0185501E-2</v>
      </c>
      <c r="K2732" s="172">
        <v>1.7448483E-4</v>
      </c>
      <c r="L2732" s="172">
        <v>1.9652598E-2</v>
      </c>
      <c r="M2732" s="172">
        <v>0</v>
      </c>
      <c r="N2732" s="172">
        <v>0</v>
      </c>
      <c r="O2732" s="172">
        <v>0</v>
      </c>
      <c r="P2732" s="199">
        <f t="shared" si="529"/>
        <v>1.3671725185185184</v>
      </c>
      <c r="Q2732" s="233">
        <v>28.084479999999999</v>
      </c>
      <c r="R2732" s="96">
        <v>21.23471</v>
      </c>
      <c r="S2732" s="96">
        <v>5.4841360000000003</v>
      </c>
      <c r="T2732" s="96">
        <v>1.0323999999999999E-4</v>
      </c>
      <c r="U2732" s="96">
        <v>0.32351000000000002</v>
      </c>
      <c r="V2732" s="96">
        <v>2.1820369999999999E-2</v>
      </c>
      <c r="W2732" s="96">
        <v>1.0202</v>
      </c>
      <c r="X2732" s="241">
        <f t="shared" si="525"/>
        <v>0.90821705514417395</v>
      </c>
      <c r="Y2732" s="241">
        <f t="shared" si="526"/>
        <v>6.1214575836000006E-2</v>
      </c>
      <c r="Z2732" s="241">
        <f t="shared" si="527"/>
        <v>0.79385348780717391</v>
      </c>
      <c r="AA2732" s="241">
        <f t="shared" si="528"/>
        <v>5.3148991500999998E-2</v>
      </c>
      <c r="AB2732" s="241">
        <v>3.7896106999999998E-2</v>
      </c>
      <c r="AC2732" s="241">
        <v>1.0331255000000001E-5</v>
      </c>
      <c r="AD2732" s="241">
        <v>4.1882756000000002E-3</v>
      </c>
      <c r="AE2732" s="241">
        <v>1.8925021E-5</v>
      </c>
      <c r="AF2732" s="241">
        <v>1.8921618000000001E-2</v>
      </c>
      <c r="AG2732" s="241">
        <v>1.7931895999999999E-4</v>
      </c>
      <c r="AH2732" s="241">
        <v>2.4802906E-2</v>
      </c>
      <c r="AI2732" s="241">
        <v>1.0655933E-4</v>
      </c>
      <c r="AJ2732" s="241">
        <v>2.1638241000000001E-5</v>
      </c>
      <c r="AK2732" s="241">
        <v>1.166169E-4</v>
      </c>
      <c r="AL2732" s="241">
        <v>3.3720991E-6</v>
      </c>
      <c r="AM2732" s="241">
        <v>1.1337074E-8</v>
      </c>
      <c r="AN2732" s="241">
        <v>2.0196639E-3</v>
      </c>
      <c r="AO2732" s="241">
        <v>0.43050971999999998</v>
      </c>
      <c r="AP2732" s="241">
        <v>0.33627299999999999</v>
      </c>
      <c r="AQ2732" s="241">
        <v>5.5107501000000003E-5</v>
      </c>
      <c r="AR2732" s="241">
        <v>5.3093884000000001E-2</v>
      </c>
      <c r="AT2732" s="193"/>
      <c r="AU2732" s="193"/>
      <c r="AV2732" s="193"/>
      <c r="AW2732" s="193"/>
      <c r="AX2732" s="193"/>
      <c r="AY2732" s="193"/>
      <c r="AZ2732" s="193"/>
      <c r="BA2732" s="193"/>
      <c r="BB2732" s="193"/>
      <c r="BC2732" s="193"/>
      <c r="BD2732" s="193"/>
      <c r="BE2732" s="315"/>
      <c r="BF2732" s="315"/>
      <c r="BG2732" s="315"/>
      <c r="BH2732" s="315"/>
      <c r="BI2732" s="315"/>
      <c r="BJ2732" s="315"/>
      <c r="BK2732" s="315"/>
    </row>
    <row r="2733" spans="1:63" x14ac:dyDescent="0.25">
      <c r="A2733" s="9"/>
      <c r="B2733" s="43" t="s">
        <v>5970</v>
      </c>
      <c r="C2733" s="5" t="s">
        <v>2167</v>
      </c>
      <c r="D2733" s="172">
        <v>0</v>
      </c>
      <c r="E2733" s="172">
        <v>0</v>
      </c>
      <c r="F2733" s="172">
        <v>0</v>
      </c>
      <c r="G2733" s="172">
        <v>0</v>
      </c>
      <c r="H2733" s="172">
        <v>0</v>
      </c>
      <c r="I2733" s="172">
        <v>0</v>
      </c>
      <c r="J2733" s="172">
        <v>0</v>
      </c>
      <c r="K2733" s="172">
        <v>0</v>
      </c>
      <c r="L2733" s="172">
        <v>0</v>
      </c>
      <c r="M2733" s="172">
        <v>0</v>
      </c>
      <c r="N2733" s="172">
        <v>0</v>
      </c>
      <c r="O2733" s="172">
        <v>0</v>
      </c>
      <c r="P2733" s="199">
        <f t="shared" si="529"/>
        <v>0</v>
      </c>
      <c r="Q2733" s="233">
        <v>10100</v>
      </c>
      <c r="R2733" s="96">
        <v>0</v>
      </c>
      <c r="S2733" s="96">
        <v>0</v>
      </c>
      <c r="T2733" s="96">
        <v>0</v>
      </c>
      <c r="U2733" s="96">
        <v>10100</v>
      </c>
      <c r="V2733" s="96">
        <v>0</v>
      </c>
      <c r="W2733" s="96">
        <v>0</v>
      </c>
      <c r="X2733" s="241">
        <f t="shared" si="525"/>
        <v>25.036211000000002</v>
      </c>
      <c r="Y2733" s="241">
        <f t="shared" si="526"/>
        <v>0</v>
      </c>
      <c r="Z2733" s="241">
        <f t="shared" si="527"/>
        <v>25.036211000000002</v>
      </c>
      <c r="AA2733" s="241">
        <f t="shared" si="528"/>
        <v>0</v>
      </c>
      <c r="AB2733" s="241">
        <v>0</v>
      </c>
      <c r="AC2733" s="241">
        <v>0</v>
      </c>
      <c r="AD2733" s="241">
        <v>0</v>
      </c>
      <c r="AE2733" s="241">
        <v>0</v>
      </c>
      <c r="AF2733" s="241">
        <v>0</v>
      </c>
      <c r="AG2733" s="241">
        <v>0</v>
      </c>
      <c r="AH2733" s="241">
        <v>0</v>
      </c>
      <c r="AI2733" s="241">
        <v>0</v>
      </c>
      <c r="AJ2733" s="241">
        <v>0</v>
      </c>
      <c r="AK2733" s="241">
        <v>0</v>
      </c>
      <c r="AL2733" s="241">
        <v>0</v>
      </c>
      <c r="AM2733" s="241">
        <v>0</v>
      </c>
      <c r="AN2733" s="241">
        <v>25.036211000000002</v>
      </c>
      <c r="AO2733" s="241">
        <v>0</v>
      </c>
      <c r="AP2733" s="241">
        <v>-9.2634233999999995E-16</v>
      </c>
      <c r="AQ2733" s="241">
        <v>0</v>
      </c>
      <c r="AR2733" s="241">
        <v>0</v>
      </c>
      <c r="AT2733" s="193"/>
      <c r="AU2733" s="193"/>
      <c r="AV2733" s="193"/>
      <c r="AW2733" s="193"/>
      <c r="AX2733" s="193"/>
      <c r="AY2733" s="193"/>
      <c r="AZ2733" s="193"/>
      <c r="BA2733" s="193"/>
      <c r="BB2733" s="193"/>
      <c r="BC2733" s="193"/>
      <c r="BD2733" s="193"/>
      <c r="BE2733" s="315"/>
      <c r="BF2733" s="315"/>
      <c r="BG2733" s="315"/>
      <c r="BH2733" s="315"/>
      <c r="BI2733" s="315"/>
      <c r="BJ2733" s="315"/>
      <c r="BK2733" s="315"/>
    </row>
    <row r="2734" spans="1:63" x14ac:dyDescent="0.25">
      <c r="A2734" s="9"/>
      <c r="B2734" s="43" t="s">
        <v>5970</v>
      </c>
      <c r="C2734" s="5" t="s">
        <v>2893</v>
      </c>
      <c r="D2734" s="172">
        <v>5.8744822000000002E-2</v>
      </c>
      <c r="E2734" s="172">
        <v>3.2673898E-2</v>
      </c>
      <c r="F2734" s="172">
        <v>1.4852201000000001E-2</v>
      </c>
      <c r="G2734" s="172">
        <v>4.7032794999999998E-4</v>
      </c>
      <c r="H2734" s="172">
        <v>2.1801991999999999E-3</v>
      </c>
      <c r="I2734" s="172">
        <v>5.1448186E-3</v>
      </c>
      <c r="J2734" s="172">
        <v>1.1889779E-3</v>
      </c>
      <c r="K2734" s="172">
        <v>3.6279351000000003E-5</v>
      </c>
      <c r="L2734" s="172">
        <v>2.1981196999999999E-3</v>
      </c>
      <c r="M2734" s="172">
        <v>0</v>
      </c>
      <c r="N2734" s="172">
        <v>0</v>
      </c>
      <c r="O2734" s="172">
        <v>0</v>
      </c>
      <c r="P2734" s="199">
        <f t="shared" si="529"/>
        <v>0.24202887407407406</v>
      </c>
      <c r="Q2734" s="233">
        <v>12701.324000000001</v>
      </c>
      <c r="R2734" s="96">
        <v>3.8474892999999999</v>
      </c>
      <c r="S2734" s="96">
        <v>0.40129039999999999</v>
      </c>
      <c r="T2734" s="96">
        <v>1.0305E-5</v>
      </c>
      <c r="U2734" s="96">
        <v>12697</v>
      </c>
      <c r="V2734" s="96">
        <v>2.3105529999999999E-3</v>
      </c>
      <c r="W2734" s="96">
        <v>7.2586999999999999E-2</v>
      </c>
      <c r="X2734" s="241">
        <f t="shared" si="525"/>
        <v>1.7008992201480158</v>
      </c>
      <c r="Y2734" s="241">
        <f t="shared" si="526"/>
        <v>1.13524738637E-2</v>
      </c>
      <c r="Z2734" s="241">
        <f t="shared" si="527"/>
        <v>1.6799227048664156</v>
      </c>
      <c r="AA2734" s="241">
        <f t="shared" si="528"/>
        <v>9.6240414179000009E-3</v>
      </c>
      <c r="AB2734" s="241">
        <v>6.7088432999999996E-3</v>
      </c>
      <c r="AC2734" s="241">
        <v>1.7589375000000001E-6</v>
      </c>
      <c r="AD2734" s="241">
        <v>5.5585246000000002E-4</v>
      </c>
      <c r="AE2734" s="241">
        <v>4.8714102000000002E-6</v>
      </c>
      <c r="AF2734" s="241">
        <v>4.0680708000000003E-3</v>
      </c>
      <c r="AG2734" s="241">
        <v>1.3076956E-5</v>
      </c>
      <c r="AH2734" s="241">
        <v>4.3909552000000003E-3</v>
      </c>
      <c r="AI2734" s="241">
        <v>2.2094206999999998E-5</v>
      </c>
      <c r="AJ2734" s="241">
        <v>2.2644386000000001E-6</v>
      </c>
      <c r="AK2734" s="241">
        <v>2.3586987000000001E-5</v>
      </c>
      <c r="AL2734" s="241">
        <v>3.9178208000000001E-7</v>
      </c>
      <c r="AM2734" s="241">
        <v>1.2517354E-9</v>
      </c>
      <c r="AN2734" s="241">
        <v>1.6303415000000001</v>
      </c>
      <c r="AO2734" s="241">
        <v>2.7580582999999999E-2</v>
      </c>
      <c r="AP2734" s="241">
        <v>1.7561328000000001E-2</v>
      </c>
      <c r="AQ2734" s="241">
        <v>5.6612179000000002E-6</v>
      </c>
      <c r="AR2734" s="241">
        <v>9.6183802000000002E-3</v>
      </c>
      <c r="AT2734" s="193"/>
      <c r="AU2734" s="193"/>
      <c r="AV2734" s="193"/>
      <c r="AW2734" s="193"/>
      <c r="AX2734" s="193"/>
      <c r="AY2734" s="193"/>
      <c r="AZ2734" s="193"/>
      <c r="BA2734" s="193"/>
      <c r="BB2734" s="193"/>
      <c r="BC2734" s="193"/>
      <c r="BD2734" s="193"/>
      <c r="BE2734" s="315"/>
      <c r="BF2734" s="315"/>
      <c r="BG2734" s="315"/>
      <c r="BH2734" s="315"/>
      <c r="BI2734" s="315"/>
      <c r="BJ2734" s="315"/>
      <c r="BK2734" s="315"/>
    </row>
    <row r="2735" spans="1:63" x14ac:dyDescent="0.25">
      <c r="A2735" s="58" t="s">
        <v>559</v>
      </c>
      <c r="B2735" s="58"/>
      <c r="P2735" s="199">
        <f t="shared" si="529"/>
        <v>0</v>
      </c>
      <c r="Q2735" s="240"/>
      <c r="R2735" s="99"/>
      <c r="S2735" s="99"/>
      <c r="T2735" s="99"/>
      <c r="U2735" s="99"/>
      <c r="V2735" s="99"/>
      <c r="W2735" s="99"/>
      <c r="X2735" s="258"/>
      <c r="Y2735" s="258"/>
      <c r="Z2735" s="258"/>
      <c r="AA2735" s="258"/>
      <c r="AB2735" s="258"/>
      <c r="AC2735" s="258"/>
      <c r="AD2735" s="258"/>
      <c r="AE2735" s="258"/>
      <c r="AF2735" s="258"/>
      <c r="AG2735" s="258"/>
      <c r="AH2735" s="258"/>
      <c r="AI2735" s="258"/>
      <c r="AJ2735" s="258"/>
      <c r="AK2735" s="258"/>
      <c r="AL2735" s="258"/>
      <c r="AM2735" s="258"/>
      <c r="AN2735" s="258"/>
      <c r="AO2735" s="258"/>
      <c r="AP2735" s="258"/>
      <c r="AQ2735" s="258"/>
      <c r="AR2735" s="258"/>
      <c r="AT2735" s="193"/>
      <c r="AU2735" s="193"/>
      <c r="AV2735" s="193"/>
      <c r="AW2735" s="193"/>
      <c r="AX2735" s="193"/>
      <c r="AY2735" s="193"/>
      <c r="AZ2735" s="193"/>
      <c r="BA2735" s="193"/>
      <c r="BB2735" s="193"/>
      <c r="BC2735" s="193"/>
      <c r="BD2735" s="193"/>
      <c r="BE2735" s="315"/>
      <c r="BF2735" s="315"/>
      <c r="BG2735" s="315"/>
      <c r="BH2735" s="315"/>
      <c r="BI2735" s="315"/>
      <c r="BJ2735" s="315"/>
      <c r="BK2735" s="315"/>
    </row>
    <row r="2736" spans="1:63" x14ac:dyDescent="0.25">
      <c r="A2736" s="9"/>
      <c r="B2736" s="43" t="s">
        <v>5970</v>
      </c>
      <c r="C2736" t="s">
        <v>2168</v>
      </c>
      <c r="D2736" s="193">
        <v>0</v>
      </c>
      <c r="E2736" s="193">
        <v>0</v>
      </c>
      <c r="F2736" s="193">
        <v>0</v>
      </c>
      <c r="G2736" s="193">
        <v>0</v>
      </c>
      <c r="H2736" s="193">
        <v>0</v>
      </c>
      <c r="I2736" s="193">
        <v>0</v>
      </c>
      <c r="J2736" s="193">
        <v>0</v>
      </c>
      <c r="K2736" s="193">
        <v>0</v>
      </c>
      <c r="L2736" s="193">
        <v>0</v>
      </c>
      <c r="M2736" s="193">
        <v>0</v>
      </c>
      <c r="N2736" s="193">
        <v>0</v>
      </c>
      <c r="O2736" s="193">
        <v>0</v>
      </c>
      <c r="P2736" s="199">
        <f t="shared" si="529"/>
        <v>0</v>
      </c>
      <c r="Q2736" s="240">
        <v>24300</v>
      </c>
      <c r="R2736" s="99">
        <v>0</v>
      </c>
      <c r="S2736" s="99">
        <v>0</v>
      </c>
      <c r="T2736" s="99">
        <v>0</v>
      </c>
      <c r="U2736" s="99">
        <v>24300</v>
      </c>
      <c r="V2736" s="99">
        <v>0</v>
      </c>
      <c r="W2736" s="99">
        <v>0</v>
      </c>
      <c r="X2736" s="241">
        <f t="shared" ref="X2736:X2745" si="530">SUM(Y2736:AA2736)</f>
        <v>0</v>
      </c>
      <c r="Y2736" s="241">
        <f t="shared" ref="Y2736:Y2745" si="531">SUM(AB2736:AG2736)</f>
        <v>0</v>
      </c>
      <c r="Z2736" s="241">
        <f t="shared" ref="Z2736:Z2745" si="532">SUM(AH2736:AP2736)</f>
        <v>0</v>
      </c>
      <c r="AA2736" s="241">
        <f t="shared" ref="AA2736:AA2745" si="533">SUM(AQ2736:AR2736)</f>
        <v>0</v>
      </c>
      <c r="AB2736" s="258">
        <v>0</v>
      </c>
      <c r="AC2736" s="258">
        <v>0</v>
      </c>
      <c r="AD2736" s="258">
        <v>0</v>
      </c>
      <c r="AE2736" s="258">
        <v>0</v>
      </c>
      <c r="AF2736" s="258">
        <v>0</v>
      </c>
      <c r="AG2736" s="258">
        <v>0</v>
      </c>
      <c r="AH2736" s="258">
        <v>0</v>
      </c>
      <c r="AI2736" s="258">
        <v>0</v>
      </c>
      <c r="AJ2736" s="258">
        <v>0</v>
      </c>
      <c r="AK2736" s="258">
        <v>0</v>
      </c>
      <c r="AL2736" s="258">
        <v>0</v>
      </c>
      <c r="AM2736" s="258">
        <v>0</v>
      </c>
      <c r="AN2736" s="258">
        <v>0</v>
      </c>
      <c r="AO2736" s="258">
        <v>0</v>
      </c>
      <c r="AP2736" s="258">
        <v>0</v>
      </c>
      <c r="AQ2736" s="258">
        <v>0</v>
      </c>
      <c r="AR2736" s="258">
        <v>0</v>
      </c>
      <c r="AT2736" s="193"/>
      <c r="AU2736" s="193"/>
      <c r="AV2736" s="193"/>
      <c r="AW2736" s="193"/>
      <c r="AX2736" s="193"/>
      <c r="AY2736" s="193"/>
      <c r="AZ2736" s="193"/>
      <c r="BA2736" s="193"/>
      <c r="BB2736" s="193"/>
      <c r="BC2736" s="193"/>
      <c r="BD2736" s="193"/>
      <c r="BE2736" s="315"/>
      <c r="BF2736" s="315"/>
      <c r="BG2736" s="315"/>
      <c r="BH2736" s="315"/>
      <c r="BI2736" s="315"/>
      <c r="BJ2736" s="315"/>
      <c r="BK2736" s="315"/>
    </row>
    <row r="2737" spans="1:63" x14ac:dyDescent="0.25">
      <c r="A2737" s="9"/>
      <c r="B2737" s="43" t="s">
        <v>5970</v>
      </c>
      <c r="C2737" t="s">
        <v>2169</v>
      </c>
      <c r="D2737" s="193">
        <v>0</v>
      </c>
      <c r="E2737" s="193">
        <v>0</v>
      </c>
      <c r="F2737" s="193">
        <v>0</v>
      </c>
      <c r="G2737" s="193">
        <v>0</v>
      </c>
      <c r="H2737" s="193">
        <v>0</v>
      </c>
      <c r="I2737" s="193">
        <v>0</v>
      </c>
      <c r="J2737" s="193">
        <v>0</v>
      </c>
      <c r="K2737" s="193">
        <v>0</v>
      </c>
      <c r="L2737" s="193">
        <v>0</v>
      </c>
      <c r="M2737" s="193">
        <v>0</v>
      </c>
      <c r="N2737" s="193">
        <v>0</v>
      </c>
      <c r="O2737" s="193">
        <v>0</v>
      </c>
      <c r="P2737" s="199">
        <f t="shared" si="529"/>
        <v>0</v>
      </c>
      <c r="Q2737" s="240">
        <v>24300</v>
      </c>
      <c r="R2737" s="99">
        <v>0</v>
      </c>
      <c r="S2737" s="99">
        <v>0</v>
      </c>
      <c r="T2737" s="99">
        <v>0</v>
      </c>
      <c r="U2737" s="99">
        <v>24300</v>
      </c>
      <c r="V2737" s="99">
        <v>0</v>
      </c>
      <c r="W2737" s="99">
        <v>0</v>
      </c>
      <c r="X2737" s="241">
        <f t="shared" si="530"/>
        <v>0</v>
      </c>
      <c r="Y2737" s="241">
        <f t="shared" si="531"/>
        <v>0</v>
      </c>
      <c r="Z2737" s="241">
        <f t="shared" si="532"/>
        <v>0</v>
      </c>
      <c r="AA2737" s="241">
        <f t="shared" si="533"/>
        <v>0</v>
      </c>
      <c r="AB2737" s="258">
        <v>0</v>
      </c>
      <c r="AC2737" s="258">
        <v>0</v>
      </c>
      <c r="AD2737" s="258">
        <v>0</v>
      </c>
      <c r="AE2737" s="258">
        <v>0</v>
      </c>
      <c r="AF2737" s="258">
        <v>0</v>
      </c>
      <c r="AG2737" s="258">
        <v>0</v>
      </c>
      <c r="AH2737" s="258">
        <v>0</v>
      </c>
      <c r="AI2737" s="258">
        <v>0</v>
      </c>
      <c r="AJ2737" s="258">
        <v>0</v>
      </c>
      <c r="AK2737" s="258">
        <v>0</v>
      </c>
      <c r="AL2737" s="258">
        <v>0</v>
      </c>
      <c r="AM2737" s="258">
        <v>0</v>
      </c>
      <c r="AN2737" s="258">
        <v>0</v>
      </c>
      <c r="AO2737" s="258">
        <v>0</v>
      </c>
      <c r="AP2737" s="258">
        <v>0</v>
      </c>
      <c r="AQ2737" s="258">
        <v>0</v>
      </c>
      <c r="AR2737" s="258">
        <v>0</v>
      </c>
      <c r="AT2737" s="193"/>
      <c r="AU2737" s="193"/>
      <c r="AV2737" s="193"/>
      <c r="AW2737" s="193"/>
      <c r="AX2737" s="193"/>
      <c r="AY2737" s="193"/>
      <c r="AZ2737" s="193"/>
      <c r="BA2737" s="193"/>
      <c r="BB2737" s="193"/>
      <c r="BC2737" s="193"/>
      <c r="BD2737" s="193"/>
      <c r="BE2737" s="315"/>
      <c r="BF2737" s="315"/>
      <c r="BG2737" s="315"/>
      <c r="BH2737" s="315"/>
      <c r="BI2737" s="315"/>
      <c r="BJ2737" s="315"/>
      <c r="BK2737" s="315"/>
    </row>
    <row r="2738" spans="1:63" x14ac:dyDescent="0.25">
      <c r="A2738" s="9"/>
      <c r="B2738" s="43" t="s">
        <v>5970</v>
      </c>
      <c r="C2738" t="s">
        <v>2170</v>
      </c>
      <c r="D2738" s="193">
        <v>0</v>
      </c>
      <c r="E2738" s="193">
        <v>0</v>
      </c>
      <c r="F2738" s="193">
        <v>0</v>
      </c>
      <c r="G2738" s="193">
        <v>0</v>
      </c>
      <c r="H2738" s="193">
        <v>0</v>
      </c>
      <c r="I2738" s="193">
        <v>0</v>
      </c>
      <c r="J2738" s="193">
        <v>0</v>
      </c>
      <c r="K2738" s="193">
        <v>0</v>
      </c>
      <c r="L2738" s="193">
        <v>0</v>
      </c>
      <c r="M2738" s="193">
        <v>0</v>
      </c>
      <c r="N2738" s="193">
        <v>0</v>
      </c>
      <c r="O2738" s="200">
        <v>0</v>
      </c>
      <c r="P2738" s="199">
        <f t="shared" si="529"/>
        <v>0</v>
      </c>
      <c r="Q2738" s="240">
        <v>12700</v>
      </c>
      <c r="R2738" s="99">
        <v>0</v>
      </c>
      <c r="S2738" s="99">
        <v>0</v>
      </c>
      <c r="T2738" s="99">
        <v>0</v>
      </c>
      <c r="U2738" s="99">
        <v>12700</v>
      </c>
      <c r="V2738" s="99">
        <v>0</v>
      </c>
      <c r="W2738" s="99">
        <v>0</v>
      </c>
      <c r="X2738" s="241">
        <f t="shared" si="530"/>
        <v>0</v>
      </c>
      <c r="Y2738" s="241">
        <f t="shared" si="531"/>
        <v>0</v>
      </c>
      <c r="Z2738" s="241">
        <f t="shared" si="532"/>
        <v>0</v>
      </c>
      <c r="AA2738" s="241">
        <f t="shared" si="533"/>
        <v>0</v>
      </c>
      <c r="AB2738" s="258">
        <v>0</v>
      </c>
      <c r="AC2738" s="258">
        <v>0</v>
      </c>
      <c r="AD2738" s="258">
        <v>0</v>
      </c>
      <c r="AE2738" s="258">
        <v>0</v>
      </c>
      <c r="AF2738" s="258">
        <v>0</v>
      </c>
      <c r="AG2738" s="258">
        <v>0</v>
      </c>
      <c r="AH2738" s="258">
        <v>0</v>
      </c>
      <c r="AI2738" s="258">
        <v>0</v>
      </c>
      <c r="AJ2738" s="262">
        <v>0</v>
      </c>
      <c r="AK2738" s="262">
        <v>0</v>
      </c>
      <c r="AL2738" s="258">
        <v>0</v>
      </c>
      <c r="AM2738" s="258">
        <v>0</v>
      </c>
      <c r="AN2738" s="258">
        <v>0</v>
      </c>
      <c r="AO2738" s="258">
        <v>0</v>
      </c>
      <c r="AP2738" s="258">
        <v>0</v>
      </c>
      <c r="AQ2738" s="258">
        <v>0</v>
      </c>
      <c r="AR2738" s="258">
        <v>0</v>
      </c>
      <c r="AT2738" s="193"/>
      <c r="AU2738" s="193"/>
      <c r="AV2738" s="193"/>
      <c r="AW2738" s="193"/>
      <c r="AX2738" s="193"/>
      <c r="AY2738" s="193"/>
      <c r="AZ2738" s="193"/>
      <c r="BA2738" s="193"/>
      <c r="BB2738" s="193"/>
      <c r="BC2738" s="193"/>
      <c r="BD2738" s="193"/>
      <c r="BE2738" s="315"/>
      <c r="BF2738" s="315"/>
      <c r="BG2738" s="315"/>
      <c r="BH2738" s="315"/>
      <c r="BI2738" s="315"/>
      <c r="BJ2738" s="315"/>
      <c r="BK2738" s="315"/>
    </row>
    <row r="2739" spans="1:63" x14ac:dyDescent="0.25">
      <c r="A2739" s="9"/>
      <c r="B2739" s="43" t="s">
        <v>5970</v>
      </c>
      <c r="C2739" t="s">
        <v>2171</v>
      </c>
      <c r="D2739" s="193">
        <v>0</v>
      </c>
      <c r="E2739" s="193">
        <v>0</v>
      </c>
      <c r="F2739" s="193">
        <v>0</v>
      </c>
      <c r="G2739" s="193">
        <v>0</v>
      </c>
      <c r="H2739" s="193">
        <v>0</v>
      </c>
      <c r="I2739" s="193">
        <v>0</v>
      </c>
      <c r="J2739" s="193">
        <v>0</v>
      </c>
      <c r="K2739" s="193">
        <v>0</v>
      </c>
      <c r="L2739" s="193">
        <v>0</v>
      </c>
      <c r="M2739" s="193">
        <v>0</v>
      </c>
      <c r="N2739" s="193">
        <v>0</v>
      </c>
      <c r="O2739" s="200">
        <v>0</v>
      </c>
      <c r="P2739" s="199">
        <f t="shared" si="529"/>
        <v>0</v>
      </c>
      <c r="Q2739" s="240">
        <v>12700</v>
      </c>
      <c r="R2739" s="99">
        <v>0</v>
      </c>
      <c r="S2739" s="99">
        <v>0</v>
      </c>
      <c r="T2739" s="99">
        <v>0</v>
      </c>
      <c r="U2739" s="99">
        <v>12700</v>
      </c>
      <c r="V2739" s="99">
        <v>0</v>
      </c>
      <c r="W2739" s="99">
        <v>0</v>
      </c>
      <c r="X2739" s="241">
        <f t="shared" si="530"/>
        <v>0</v>
      </c>
      <c r="Y2739" s="241">
        <f t="shared" si="531"/>
        <v>0</v>
      </c>
      <c r="Z2739" s="241">
        <f t="shared" si="532"/>
        <v>0</v>
      </c>
      <c r="AA2739" s="241">
        <f t="shared" si="533"/>
        <v>0</v>
      </c>
      <c r="AB2739" s="258">
        <v>0</v>
      </c>
      <c r="AC2739" s="258">
        <v>0</v>
      </c>
      <c r="AD2739" s="258">
        <v>0</v>
      </c>
      <c r="AE2739" s="258">
        <v>0</v>
      </c>
      <c r="AF2739" s="258">
        <v>0</v>
      </c>
      <c r="AG2739" s="258">
        <v>0</v>
      </c>
      <c r="AH2739" s="258">
        <v>0</v>
      </c>
      <c r="AI2739" s="258">
        <v>0</v>
      </c>
      <c r="AJ2739" s="262">
        <v>0</v>
      </c>
      <c r="AK2739" s="262">
        <v>0</v>
      </c>
      <c r="AL2739" s="258">
        <v>0</v>
      </c>
      <c r="AM2739" s="258">
        <v>0</v>
      </c>
      <c r="AN2739" s="258">
        <v>0</v>
      </c>
      <c r="AO2739" s="258">
        <v>0</v>
      </c>
      <c r="AP2739" s="258">
        <v>0</v>
      </c>
      <c r="AQ2739" s="258">
        <v>0</v>
      </c>
      <c r="AR2739" s="258">
        <v>0</v>
      </c>
      <c r="AT2739" s="193"/>
      <c r="AU2739" s="193"/>
      <c r="AV2739" s="193"/>
      <c r="AW2739" s="193"/>
      <c r="AX2739" s="193"/>
      <c r="AY2739" s="193"/>
      <c r="AZ2739" s="193"/>
      <c r="BA2739" s="193"/>
      <c r="BB2739" s="193"/>
      <c r="BC2739" s="193"/>
      <c r="BD2739" s="193"/>
      <c r="BE2739" s="315"/>
      <c r="BF2739" s="315"/>
      <c r="BG2739" s="315"/>
      <c r="BH2739" s="315"/>
      <c r="BI2739" s="315"/>
      <c r="BJ2739" s="315"/>
      <c r="BK2739" s="315"/>
    </row>
    <row r="2740" spans="1:63" x14ac:dyDescent="0.25">
      <c r="A2740" s="9"/>
      <c r="B2740" s="43" t="s">
        <v>5970</v>
      </c>
      <c r="C2740" t="s">
        <v>2172</v>
      </c>
      <c r="D2740" s="193">
        <v>0</v>
      </c>
      <c r="E2740" s="193">
        <v>0</v>
      </c>
      <c r="F2740" s="193">
        <v>0</v>
      </c>
      <c r="G2740" s="193">
        <v>0</v>
      </c>
      <c r="H2740" s="193">
        <v>0</v>
      </c>
      <c r="I2740" s="193">
        <v>0</v>
      </c>
      <c r="J2740" s="193">
        <v>0</v>
      </c>
      <c r="K2740" s="193">
        <v>0</v>
      </c>
      <c r="L2740" s="193">
        <v>0</v>
      </c>
      <c r="M2740" s="193">
        <v>0</v>
      </c>
      <c r="N2740" s="193">
        <v>0</v>
      </c>
      <c r="O2740" s="200">
        <v>0</v>
      </c>
      <c r="P2740" s="199">
        <f t="shared" si="529"/>
        <v>0</v>
      </c>
      <c r="Q2740" s="240">
        <v>12700</v>
      </c>
      <c r="R2740" s="99">
        <v>0</v>
      </c>
      <c r="S2740" s="99">
        <v>0</v>
      </c>
      <c r="T2740" s="99">
        <v>0</v>
      </c>
      <c r="U2740" s="99">
        <v>12700</v>
      </c>
      <c r="V2740" s="99">
        <v>0</v>
      </c>
      <c r="W2740" s="99">
        <v>0</v>
      </c>
      <c r="X2740" s="241">
        <f t="shared" si="530"/>
        <v>0</v>
      </c>
      <c r="Y2740" s="241">
        <f t="shared" si="531"/>
        <v>0</v>
      </c>
      <c r="Z2740" s="241">
        <f t="shared" si="532"/>
        <v>0</v>
      </c>
      <c r="AA2740" s="241">
        <f t="shared" si="533"/>
        <v>0</v>
      </c>
      <c r="AB2740" s="258">
        <v>0</v>
      </c>
      <c r="AC2740" s="258">
        <v>0</v>
      </c>
      <c r="AD2740" s="258">
        <v>0</v>
      </c>
      <c r="AE2740" s="258">
        <v>0</v>
      </c>
      <c r="AF2740" s="258">
        <v>0</v>
      </c>
      <c r="AG2740" s="258">
        <v>0</v>
      </c>
      <c r="AH2740" s="258">
        <v>0</v>
      </c>
      <c r="AI2740" s="258">
        <v>0</v>
      </c>
      <c r="AJ2740" s="262">
        <v>0</v>
      </c>
      <c r="AK2740" s="262">
        <v>0</v>
      </c>
      <c r="AL2740" s="258">
        <v>0</v>
      </c>
      <c r="AM2740" s="258">
        <v>0</v>
      </c>
      <c r="AN2740" s="258">
        <v>0</v>
      </c>
      <c r="AO2740" s="258">
        <v>0</v>
      </c>
      <c r="AP2740" s="258">
        <v>0</v>
      </c>
      <c r="AQ2740" s="258">
        <v>0</v>
      </c>
      <c r="AR2740" s="258">
        <v>0</v>
      </c>
      <c r="AT2740" s="193"/>
      <c r="AU2740" s="193"/>
      <c r="AV2740" s="193"/>
      <c r="AW2740" s="193"/>
      <c r="AX2740" s="193"/>
      <c r="AY2740" s="193"/>
      <c r="AZ2740" s="193"/>
      <c r="BA2740" s="193"/>
      <c r="BB2740" s="193"/>
      <c r="BC2740" s="193"/>
      <c r="BD2740" s="193"/>
      <c r="BE2740" s="315"/>
      <c r="BF2740" s="315"/>
      <c r="BG2740" s="315"/>
      <c r="BH2740" s="315"/>
      <c r="BI2740" s="315"/>
      <c r="BJ2740" s="315"/>
      <c r="BK2740" s="315"/>
    </row>
    <row r="2741" spans="1:63" x14ac:dyDescent="0.25">
      <c r="A2741" s="9"/>
      <c r="B2741" s="43" t="s">
        <v>5970</v>
      </c>
      <c r="C2741" t="s">
        <v>2173</v>
      </c>
      <c r="D2741" s="193">
        <v>0</v>
      </c>
      <c r="E2741" s="193">
        <v>0</v>
      </c>
      <c r="F2741" s="193">
        <v>0</v>
      </c>
      <c r="G2741" s="193">
        <v>0</v>
      </c>
      <c r="H2741" s="193">
        <v>0</v>
      </c>
      <c r="I2741" s="193">
        <v>0</v>
      </c>
      <c r="J2741" s="193">
        <v>0</v>
      </c>
      <c r="K2741" s="193">
        <v>0</v>
      </c>
      <c r="L2741" s="193">
        <v>0</v>
      </c>
      <c r="M2741" s="193">
        <v>0</v>
      </c>
      <c r="N2741" s="193">
        <v>0</v>
      </c>
      <c r="O2741" s="200">
        <v>0</v>
      </c>
      <c r="P2741" s="199">
        <f t="shared" si="529"/>
        <v>0</v>
      </c>
      <c r="Q2741" s="240">
        <v>13125</v>
      </c>
      <c r="R2741" s="99">
        <v>0</v>
      </c>
      <c r="S2741" s="99">
        <v>0</v>
      </c>
      <c r="T2741" s="99">
        <v>0</v>
      </c>
      <c r="U2741" s="99">
        <v>13125</v>
      </c>
      <c r="V2741" s="99">
        <v>0</v>
      </c>
      <c r="W2741" s="99">
        <v>0</v>
      </c>
      <c r="X2741" s="241">
        <f t="shared" si="530"/>
        <v>0</v>
      </c>
      <c r="Y2741" s="241">
        <f t="shared" si="531"/>
        <v>0</v>
      </c>
      <c r="Z2741" s="241">
        <f t="shared" si="532"/>
        <v>0</v>
      </c>
      <c r="AA2741" s="241">
        <f t="shared" si="533"/>
        <v>0</v>
      </c>
      <c r="AB2741" s="258">
        <v>0</v>
      </c>
      <c r="AC2741" s="258">
        <v>0</v>
      </c>
      <c r="AD2741" s="258">
        <v>0</v>
      </c>
      <c r="AE2741" s="258">
        <v>0</v>
      </c>
      <c r="AF2741" s="258">
        <v>0</v>
      </c>
      <c r="AG2741" s="258">
        <v>0</v>
      </c>
      <c r="AH2741" s="258">
        <v>0</v>
      </c>
      <c r="AI2741" s="258">
        <v>0</v>
      </c>
      <c r="AJ2741" s="262">
        <v>0</v>
      </c>
      <c r="AK2741" s="262">
        <v>0</v>
      </c>
      <c r="AL2741" s="258">
        <v>0</v>
      </c>
      <c r="AM2741" s="258">
        <v>0</v>
      </c>
      <c r="AN2741" s="258">
        <v>0</v>
      </c>
      <c r="AO2741" s="258">
        <v>0</v>
      </c>
      <c r="AP2741" s="258">
        <v>0</v>
      </c>
      <c r="AQ2741" s="258">
        <v>0</v>
      </c>
      <c r="AR2741" s="258">
        <v>0</v>
      </c>
      <c r="AT2741" s="193"/>
      <c r="AU2741" s="193"/>
      <c r="AV2741" s="193"/>
      <c r="AW2741" s="193"/>
      <c r="AX2741" s="193"/>
      <c r="AY2741" s="193"/>
      <c r="AZ2741" s="193"/>
      <c r="BA2741" s="193"/>
      <c r="BB2741" s="193"/>
      <c r="BC2741" s="193"/>
      <c r="BD2741" s="193"/>
      <c r="BE2741" s="315"/>
      <c r="BF2741" s="315"/>
      <c r="BG2741" s="315"/>
      <c r="BH2741" s="315"/>
      <c r="BI2741" s="315"/>
      <c r="BJ2741" s="315"/>
      <c r="BK2741" s="315"/>
    </row>
    <row r="2742" spans="1:63" x14ac:dyDescent="0.25">
      <c r="A2742" s="9"/>
      <c r="B2742" s="43" t="s">
        <v>5970</v>
      </c>
      <c r="C2742" t="s">
        <v>2174</v>
      </c>
      <c r="D2742" s="193">
        <v>0</v>
      </c>
      <c r="E2742" s="193">
        <v>0</v>
      </c>
      <c r="F2742" s="193">
        <v>0</v>
      </c>
      <c r="G2742" s="193">
        <v>0</v>
      </c>
      <c r="H2742" s="193">
        <v>0</v>
      </c>
      <c r="I2742" s="193">
        <v>0</v>
      </c>
      <c r="J2742" s="193">
        <v>0</v>
      </c>
      <c r="K2742" s="193">
        <v>0</v>
      </c>
      <c r="L2742" s="193">
        <v>0</v>
      </c>
      <c r="M2742" s="193">
        <v>0</v>
      </c>
      <c r="N2742" s="193">
        <v>0</v>
      </c>
      <c r="O2742" s="200">
        <v>0</v>
      </c>
      <c r="P2742" s="199">
        <f t="shared" ref="P2742:P2753" si="534">E2742/0.135</f>
        <v>0</v>
      </c>
      <c r="Q2742" s="240">
        <v>13125</v>
      </c>
      <c r="R2742" s="99">
        <v>0</v>
      </c>
      <c r="S2742" s="99">
        <v>0</v>
      </c>
      <c r="T2742" s="99">
        <v>0</v>
      </c>
      <c r="U2742" s="99">
        <v>13125</v>
      </c>
      <c r="V2742" s="99">
        <v>0</v>
      </c>
      <c r="W2742" s="99">
        <v>0</v>
      </c>
      <c r="X2742" s="241">
        <f t="shared" si="530"/>
        <v>0</v>
      </c>
      <c r="Y2742" s="241">
        <f t="shared" si="531"/>
        <v>0</v>
      </c>
      <c r="Z2742" s="241">
        <f t="shared" si="532"/>
        <v>0</v>
      </c>
      <c r="AA2742" s="241">
        <f t="shared" si="533"/>
        <v>0</v>
      </c>
      <c r="AB2742" s="258">
        <v>0</v>
      </c>
      <c r="AC2742" s="258">
        <v>0</v>
      </c>
      <c r="AD2742" s="258">
        <v>0</v>
      </c>
      <c r="AE2742" s="258">
        <v>0</v>
      </c>
      <c r="AF2742" s="258">
        <v>0</v>
      </c>
      <c r="AG2742" s="258">
        <v>0</v>
      </c>
      <c r="AH2742" s="258">
        <v>0</v>
      </c>
      <c r="AI2742" s="258">
        <v>0</v>
      </c>
      <c r="AJ2742" s="262">
        <v>0</v>
      </c>
      <c r="AK2742" s="262">
        <v>0</v>
      </c>
      <c r="AL2742" s="258">
        <v>0</v>
      </c>
      <c r="AM2742" s="258">
        <v>0</v>
      </c>
      <c r="AN2742" s="258">
        <v>0</v>
      </c>
      <c r="AO2742" s="258">
        <v>0</v>
      </c>
      <c r="AP2742" s="258">
        <v>0</v>
      </c>
      <c r="AQ2742" s="258">
        <v>0</v>
      </c>
      <c r="AR2742" s="258">
        <v>0</v>
      </c>
      <c r="AT2742" s="193"/>
      <c r="AU2742" s="193"/>
      <c r="AV2742" s="193"/>
      <c r="AW2742" s="193"/>
      <c r="AX2742" s="193"/>
      <c r="AY2742" s="193"/>
      <c r="AZ2742" s="193"/>
      <c r="BA2742" s="193"/>
      <c r="BB2742" s="193"/>
      <c r="BC2742" s="193"/>
      <c r="BD2742" s="193"/>
      <c r="BE2742" s="315"/>
      <c r="BF2742" s="315"/>
      <c r="BG2742" s="315"/>
      <c r="BH2742" s="315"/>
      <c r="BI2742" s="315"/>
      <c r="BJ2742" s="315"/>
      <c r="BK2742" s="315"/>
    </row>
    <row r="2743" spans="1:63" x14ac:dyDescent="0.25">
      <c r="A2743" s="9"/>
      <c r="B2743" s="43" t="s">
        <v>5970</v>
      </c>
      <c r="C2743" t="s">
        <v>2175</v>
      </c>
      <c r="D2743" s="193">
        <v>0</v>
      </c>
      <c r="E2743" s="193">
        <v>0</v>
      </c>
      <c r="F2743" s="193">
        <v>0</v>
      </c>
      <c r="G2743" s="193">
        <v>0</v>
      </c>
      <c r="H2743" s="193">
        <v>0</v>
      </c>
      <c r="I2743" s="193">
        <v>0</v>
      </c>
      <c r="J2743" s="193">
        <v>0</v>
      </c>
      <c r="K2743" s="193">
        <v>0</v>
      </c>
      <c r="L2743" s="193">
        <v>0</v>
      </c>
      <c r="M2743" s="193">
        <v>0</v>
      </c>
      <c r="N2743" s="193">
        <v>0</v>
      </c>
      <c r="O2743" s="200">
        <v>0</v>
      </c>
      <c r="P2743" s="199">
        <f t="shared" si="534"/>
        <v>0</v>
      </c>
      <c r="Q2743" s="240">
        <v>9180</v>
      </c>
      <c r="R2743" s="99">
        <v>0</v>
      </c>
      <c r="S2743" s="99">
        <v>0</v>
      </c>
      <c r="T2743" s="99">
        <v>0</v>
      </c>
      <c r="U2743" s="99">
        <v>9180</v>
      </c>
      <c r="V2743" s="99">
        <v>0</v>
      </c>
      <c r="W2743" s="99">
        <v>0</v>
      </c>
      <c r="X2743" s="241">
        <f t="shared" si="530"/>
        <v>0</v>
      </c>
      <c r="Y2743" s="241">
        <f t="shared" si="531"/>
        <v>0</v>
      </c>
      <c r="Z2743" s="241">
        <f t="shared" si="532"/>
        <v>0</v>
      </c>
      <c r="AA2743" s="241">
        <f t="shared" si="533"/>
        <v>0</v>
      </c>
      <c r="AB2743" s="258">
        <v>0</v>
      </c>
      <c r="AC2743" s="258">
        <v>0</v>
      </c>
      <c r="AD2743" s="258">
        <v>0</v>
      </c>
      <c r="AE2743" s="258">
        <v>0</v>
      </c>
      <c r="AF2743" s="258">
        <v>0</v>
      </c>
      <c r="AG2743" s="258">
        <v>0</v>
      </c>
      <c r="AH2743" s="258">
        <v>0</v>
      </c>
      <c r="AI2743" s="258">
        <v>0</v>
      </c>
      <c r="AJ2743" s="262">
        <v>0</v>
      </c>
      <c r="AK2743" s="262">
        <v>0</v>
      </c>
      <c r="AL2743" s="258">
        <v>0</v>
      </c>
      <c r="AM2743" s="258">
        <v>0</v>
      </c>
      <c r="AN2743" s="258">
        <v>0</v>
      </c>
      <c r="AO2743" s="258">
        <v>0</v>
      </c>
      <c r="AP2743" s="258">
        <v>0</v>
      </c>
      <c r="AQ2743" s="258">
        <v>0</v>
      </c>
      <c r="AR2743" s="258">
        <v>0</v>
      </c>
      <c r="AT2743" s="193"/>
      <c r="AU2743" s="193"/>
      <c r="AV2743" s="193"/>
      <c r="AW2743" s="193"/>
      <c r="AX2743" s="193"/>
      <c r="AY2743" s="193"/>
      <c r="AZ2743" s="193"/>
      <c r="BA2743" s="193"/>
      <c r="BB2743" s="193"/>
      <c r="BC2743" s="193"/>
      <c r="BD2743" s="193"/>
      <c r="BE2743" s="315"/>
      <c r="BF2743" s="315"/>
      <c r="BG2743" s="315"/>
      <c r="BH2743" s="315"/>
      <c r="BI2743" s="315"/>
      <c r="BJ2743" s="315"/>
      <c r="BK2743" s="315"/>
    </row>
    <row r="2744" spans="1:63" x14ac:dyDescent="0.25">
      <c r="A2744" s="9"/>
      <c r="B2744" s="43" t="s">
        <v>5970</v>
      </c>
      <c r="C2744" t="s">
        <v>2176</v>
      </c>
      <c r="D2744" s="193">
        <v>0</v>
      </c>
      <c r="E2744" s="193">
        <v>0</v>
      </c>
      <c r="F2744" s="193">
        <v>0</v>
      </c>
      <c r="G2744" s="193">
        <v>0</v>
      </c>
      <c r="H2744" s="193">
        <v>0</v>
      </c>
      <c r="I2744" s="193">
        <v>0</v>
      </c>
      <c r="J2744" s="193">
        <v>0</v>
      </c>
      <c r="K2744" s="193">
        <v>0</v>
      </c>
      <c r="L2744" s="193">
        <v>0</v>
      </c>
      <c r="M2744" s="193">
        <v>0</v>
      </c>
      <c r="N2744" s="193">
        <v>0</v>
      </c>
      <c r="O2744" s="200">
        <v>0</v>
      </c>
      <c r="P2744" s="199">
        <f t="shared" si="534"/>
        <v>0</v>
      </c>
      <c r="Q2744" s="240">
        <v>9180</v>
      </c>
      <c r="R2744" s="99">
        <v>0</v>
      </c>
      <c r="S2744" s="99">
        <v>0</v>
      </c>
      <c r="T2744" s="99">
        <v>0</v>
      </c>
      <c r="U2744" s="99">
        <v>9180</v>
      </c>
      <c r="V2744" s="99">
        <v>0</v>
      </c>
      <c r="W2744" s="99">
        <v>0</v>
      </c>
      <c r="X2744" s="241">
        <f t="shared" si="530"/>
        <v>0</v>
      </c>
      <c r="Y2744" s="241">
        <f t="shared" si="531"/>
        <v>0</v>
      </c>
      <c r="Z2744" s="241">
        <f t="shared" si="532"/>
        <v>0</v>
      </c>
      <c r="AA2744" s="241">
        <f t="shared" si="533"/>
        <v>0</v>
      </c>
      <c r="AB2744" s="258">
        <v>0</v>
      </c>
      <c r="AC2744" s="258">
        <v>0</v>
      </c>
      <c r="AD2744" s="258">
        <v>0</v>
      </c>
      <c r="AE2744" s="258">
        <v>0</v>
      </c>
      <c r="AF2744" s="258">
        <v>0</v>
      </c>
      <c r="AG2744" s="258">
        <v>0</v>
      </c>
      <c r="AH2744" s="258">
        <v>0</v>
      </c>
      <c r="AI2744" s="258">
        <v>0</v>
      </c>
      <c r="AJ2744" s="262">
        <v>0</v>
      </c>
      <c r="AK2744" s="262">
        <v>0</v>
      </c>
      <c r="AL2744" s="258">
        <v>0</v>
      </c>
      <c r="AM2744" s="258">
        <v>0</v>
      </c>
      <c r="AN2744" s="258">
        <v>0</v>
      </c>
      <c r="AO2744" s="258">
        <v>0</v>
      </c>
      <c r="AP2744" s="258">
        <v>0</v>
      </c>
      <c r="AQ2744" s="258">
        <v>0</v>
      </c>
      <c r="AR2744" s="258">
        <v>0</v>
      </c>
      <c r="AT2744" s="193"/>
      <c r="AU2744" s="193"/>
      <c r="AV2744" s="193"/>
      <c r="AW2744" s="193"/>
      <c r="AX2744" s="193"/>
      <c r="AY2744" s="193"/>
      <c r="AZ2744" s="193"/>
      <c r="BA2744" s="193"/>
      <c r="BB2744" s="193"/>
      <c r="BC2744" s="193"/>
      <c r="BD2744" s="193"/>
      <c r="BE2744" s="315"/>
      <c r="BF2744" s="315"/>
      <c r="BG2744" s="315"/>
      <c r="BH2744" s="315"/>
      <c r="BI2744" s="315"/>
      <c r="BJ2744" s="315"/>
      <c r="BK2744" s="315"/>
    </row>
    <row r="2745" spans="1:63" x14ac:dyDescent="0.25">
      <c r="A2745" s="9"/>
      <c r="B2745" s="43" t="s">
        <v>5970</v>
      </c>
      <c r="C2745" t="s">
        <v>2177</v>
      </c>
      <c r="D2745" s="193">
        <v>0</v>
      </c>
      <c r="E2745" s="193">
        <v>0</v>
      </c>
      <c r="F2745" s="193">
        <v>0</v>
      </c>
      <c r="G2745" s="193">
        <v>0</v>
      </c>
      <c r="H2745" s="193">
        <v>0</v>
      </c>
      <c r="I2745" s="193">
        <v>0</v>
      </c>
      <c r="J2745" s="193">
        <v>0</v>
      </c>
      <c r="K2745" s="193">
        <v>0</v>
      </c>
      <c r="L2745" s="193">
        <v>0</v>
      </c>
      <c r="M2745" s="193">
        <v>0</v>
      </c>
      <c r="N2745" s="193">
        <v>0</v>
      </c>
      <c r="O2745" s="200">
        <v>0</v>
      </c>
      <c r="P2745" s="199">
        <f t="shared" si="534"/>
        <v>0</v>
      </c>
      <c r="Q2745" s="240">
        <v>9180</v>
      </c>
      <c r="R2745" s="99">
        <v>0</v>
      </c>
      <c r="S2745" s="99">
        <v>0</v>
      </c>
      <c r="T2745" s="99">
        <v>0</v>
      </c>
      <c r="U2745" s="99">
        <v>9180</v>
      </c>
      <c r="V2745" s="99">
        <v>0</v>
      </c>
      <c r="W2745" s="99">
        <v>0</v>
      </c>
      <c r="X2745" s="241">
        <f t="shared" si="530"/>
        <v>0</v>
      </c>
      <c r="Y2745" s="241">
        <f t="shared" si="531"/>
        <v>0</v>
      </c>
      <c r="Z2745" s="241">
        <f t="shared" si="532"/>
        <v>0</v>
      </c>
      <c r="AA2745" s="241">
        <f t="shared" si="533"/>
        <v>0</v>
      </c>
      <c r="AB2745" s="258">
        <v>0</v>
      </c>
      <c r="AC2745" s="258">
        <v>0</v>
      </c>
      <c r="AD2745" s="258">
        <v>0</v>
      </c>
      <c r="AE2745" s="258">
        <v>0</v>
      </c>
      <c r="AF2745" s="258">
        <v>0</v>
      </c>
      <c r="AG2745" s="258">
        <v>0</v>
      </c>
      <c r="AH2745" s="258">
        <v>0</v>
      </c>
      <c r="AI2745" s="258">
        <v>0</v>
      </c>
      <c r="AJ2745" s="262">
        <v>0</v>
      </c>
      <c r="AK2745" s="262">
        <v>0</v>
      </c>
      <c r="AL2745" s="258">
        <v>0</v>
      </c>
      <c r="AM2745" s="258">
        <v>0</v>
      </c>
      <c r="AN2745" s="258">
        <v>0</v>
      </c>
      <c r="AO2745" s="258">
        <v>0</v>
      </c>
      <c r="AP2745" s="258">
        <v>0</v>
      </c>
      <c r="AQ2745" s="258">
        <v>0</v>
      </c>
      <c r="AR2745" s="258">
        <v>0</v>
      </c>
      <c r="AT2745" s="193"/>
      <c r="AU2745" s="193"/>
      <c r="AV2745" s="193"/>
      <c r="AW2745" s="193"/>
      <c r="AX2745" s="193"/>
      <c r="AY2745" s="193"/>
      <c r="AZ2745" s="193"/>
      <c r="BA2745" s="193"/>
      <c r="BB2745" s="193"/>
      <c r="BC2745" s="193"/>
      <c r="BD2745" s="193"/>
      <c r="BE2745" s="315"/>
      <c r="BF2745" s="315"/>
      <c r="BG2745" s="315"/>
      <c r="BH2745" s="315"/>
      <c r="BI2745" s="315"/>
      <c r="BJ2745" s="315"/>
      <c r="BK2745" s="315"/>
    </row>
    <row r="2746" spans="1:63" x14ac:dyDescent="0.25">
      <c r="A2746" s="58" t="s">
        <v>3500</v>
      </c>
      <c r="B2746" s="58"/>
      <c r="C2746" s="43"/>
      <c r="D2746" s="199"/>
      <c r="E2746" s="199"/>
      <c r="F2746" s="199"/>
      <c r="G2746" s="199"/>
      <c r="H2746" s="199"/>
      <c r="I2746" s="199"/>
      <c r="J2746" s="199"/>
      <c r="K2746" s="199"/>
      <c r="L2746" s="199"/>
      <c r="M2746" s="199"/>
      <c r="N2746" s="199"/>
      <c r="O2746" s="199"/>
      <c r="P2746" s="199">
        <f t="shared" si="534"/>
        <v>0</v>
      </c>
      <c r="Q2746" s="239"/>
      <c r="R2746" s="97"/>
      <c r="S2746" s="97"/>
      <c r="T2746" s="97"/>
      <c r="U2746" s="97"/>
      <c r="V2746" s="97"/>
      <c r="W2746" s="97"/>
      <c r="X2746" s="259"/>
      <c r="Y2746" s="259"/>
      <c r="Z2746" s="259"/>
      <c r="AA2746" s="258"/>
      <c r="AB2746" s="258"/>
      <c r="AC2746" s="258"/>
      <c r="AD2746" s="258"/>
      <c r="AE2746" s="258"/>
      <c r="AF2746" s="258"/>
      <c r="AG2746" s="258"/>
      <c r="AH2746" s="258"/>
      <c r="AI2746" s="258"/>
      <c r="AJ2746" s="258"/>
      <c r="AK2746" s="258"/>
      <c r="AL2746" s="258"/>
      <c r="AM2746" s="258"/>
      <c r="AN2746" s="258"/>
      <c r="AO2746" s="258"/>
      <c r="AP2746" s="258"/>
      <c r="AQ2746" s="258"/>
      <c r="AR2746" s="258"/>
      <c r="AT2746" s="193"/>
      <c r="AU2746" s="193"/>
      <c r="AV2746" s="193"/>
      <c r="AW2746" s="193"/>
      <c r="AX2746" s="193"/>
      <c r="AY2746" s="193"/>
      <c r="AZ2746" s="193"/>
      <c r="BA2746" s="193"/>
      <c r="BB2746" s="193"/>
      <c r="BC2746" s="193"/>
      <c r="BD2746" s="193"/>
      <c r="BE2746" s="315"/>
      <c r="BF2746" s="315"/>
      <c r="BG2746" s="315"/>
      <c r="BH2746" s="315"/>
      <c r="BI2746" s="315"/>
      <c r="BJ2746" s="315"/>
      <c r="BK2746" s="315"/>
    </row>
    <row r="2747" spans="1:63" x14ac:dyDescent="0.25">
      <c r="A2747" s="43"/>
      <c r="B2747" s="43" t="s">
        <v>1264</v>
      </c>
      <c r="C2747" t="s">
        <v>3239</v>
      </c>
      <c r="D2747" s="193">
        <v>1.3778086</v>
      </c>
      <c r="E2747" s="193">
        <v>0.82263167999999998</v>
      </c>
      <c r="F2747" s="193">
        <v>0.22450667999999999</v>
      </c>
      <c r="G2747" s="193">
        <v>3.0324380000000001E-2</v>
      </c>
      <c r="H2747" s="193">
        <v>2.7076141000000001E-2</v>
      </c>
      <c r="I2747" s="193">
        <v>7.6022904000000002E-2</v>
      </c>
      <c r="J2747" s="193">
        <v>2.6090973E-2</v>
      </c>
      <c r="K2747" s="193">
        <v>1.2528181E-3</v>
      </c>
      <c r="L2747" s="193">
        <v>0.16990303000000001</v>
      </c>
      <c r="M2747" s="193">
        <v>0</v>
      </c>
      <c r="N2747" s="193">
        <v>0</v>
      </c>
      <c r="O2747" s="193">
        <v>0</v>
      </c>
      <c r="P2747" s="199">
        <f t="shared" si="534"/>
        <v>6.0935679999999994</v>
      </c>
      <c r="Q2747" s="240">
        <v>622.40286000000003</v>
      </c>
      <c r="R2747" s="99">
        <v>124.12978</v>
      </c>
      <c r="S2747" s="99">
        <v>18.92296</v>
      </c>
      <c r="T2747" s="99">
        <v>1.7756E-4</v>
      </c>
      <c r="U2747" s="99">
        <v>476.58</v>
      </c>
      <c r="V2747" s="99">
        <v>0.30514200000000002</v>
      </c>
      <c r="W2747" s="99">
        <v>2.4647999999999999</v>
      </c>
      <c r="X2747" s="241">
        <f t="shared" ref="X2747:X2795" si="535">SUM(Y2747:AA2747)</f>
        <v>2.845159566161505</v>
      </c>
      <c r="Y2747" s="241">
        <f t="shared" ref="Y2747:Y2795" si="536">SUM(AB2747:AG2747)</f>
        <v>0.26559923432100002</v>
      </c>
      <c r="Z2747" s="241">
        <f t="shared" ref="Z2747:Z2795" si="537">SUM(AH2747:AP2747)</f>
        <v>2.2684136709605052</v>
      </c>
      <c r="AA2747" s="241">
        <f t="shared" ref="AA2747:AA2795" si="538">SUM(AQ2747:AR2747)</f>
        <v>0.31114666088000004</v>
      </c>
      <c r="AB2747" s="258">
        <v>0.16890298000000001</v>
      </c>
      <c r="AC2747" s="258">
        <v>2.2201189E-5</v>
      </c>
      <c r="AD2747" s="258">
        <v>3.3215903999999997E-2</v>
      </c>
      <c r="AE2747" s="258">
        <v>3.6460722000000002E-5</v>
      </c>
      <c r="AF2747" s="258">
        <v>6.2864018999999993E-2</v>
      </c>
      <c r="AG2747" s="258">
        <v>5.5766940999999999E-4</v>
      </c>
      <c r="AH2747" s="258">
        <v>0.11054321</v>
      </c>
      <c r="AI2747" s="258">
        <v>3.5159953999999998E-4</v>
      </c>
      <c r="AJ2747" s="258">
        <v>2.4119041E-4</v>
      </c>
      <c r="AK2747" s="258">
        <v>8.0619090000000001E-4</v>
      </c>
      <c r="AL2747" s="258">
        <v>2.9017922999999998E-5</v>
      </c>
      <c r="AM2747" s="258">
        <v>8.9187504999999995E-8</v>
      </c>
      <c r="AN2747" s="258">
        <v>2.0814021999999999</v>
      </c>
      <c r="AO2747" s="258">
        <v>4.0930935000000002E-2</v>
      </c>
      <c r="AP2747" s="258">
        <v>3.4109238E-2</v>
      </c>
      <c r="AQ2747" s="258">
        <v>4.4663088000000001E-4</v>
      </c>
      <c r="AR2747" s="258">
        <v>0.31070003000000002</v>
      </c>
      <c r="AT2747" s="193"/>
      <c r="AU2747" s="193"/>
      <c r="AV2747" s="193"/>
      <c r="AW2747" s="193"/>
      <c r="AX2747" s="193"/>
      <c r="AY2747" s="193"/>
      <c r="AZ2747" s="193"/>
      <c r="BA2747" s="193"/>
      <c r="BB2747" s="193"/>
      <c r="BC2747" s="193"/>
      <c r="BD2747" s="193"/>
      <c r="BE2747" s="315"/>
      <c r="BF2747" s="315"/>
      <c r="BG2747" s="315"/>
      <c r="BH2747" s="315"/>
      <c r="BI2747" s="315"/>
      <c r="BJ2747" s="315"/>
      <c r="BK2747" s="315"/>
    </row>
    <row r="2748" spans="1:63" x14ac:dyDescent="0.25">
      <c r="A2748" s="9"/>
      <c r="B2748" s="43" t="s">
        <v>5970</v>
      </c>
      <c r="C2748" t="s">
        <v>1754</v>
      </c>
      <c r="D2748" s="193">
        <v>100.60993000000001</v>
      </c>
      <c r="E2748" s="193">
        <v>78.939102000000005</v>
      </c>
      <c r="F2748" s="193">
        <v>12.017773999999999</v>
      </c>
      <c r="G2748" s="193">
        <v>4.0302552</v>
      </c>
      <c r="H2748" s="193">
        <v>0.47604510999999999</v>
      </c>
      <c r="I2748" s="193">
        <v>2.1708497000000002</v>
      </c>
      <c r="J2748" s="193">
        <v>0.67749897000000003</v>
      </c>
      <c r="K2748" s="193">
        <v>4.7646630000000002E-2</v>
      </c>
      <c r="L2748" s="193">
        <v>2.2507611999999999</v>
      </c>
      <c r="M2748" s="193">
        <v>0</v>
      </c>
      <c r="N2748" s="193">
        <v>0</v>
      </c>
      <c r="O2748" s="193">
        <v>0</v>
      </c>
      <c r="P2748" s="199">
        <f t="shared" si="534"/>
        <v>584.73408888888889</v>
      </c>
      <c r="Q2748" s="240">
        <v>35847.17</v>
      </c>
      <c r="R2748" s="99">
        <v>9344.7266999999993</v>
      </c>
      <c r="S2748" s="99">
        <v>2107</v>
      </c>
      <c r="T2748" s="99">
        <v>6.8171999999999998E-3</v>
      </c>
      <c r="U2748" s="99">
        <v>24098</v>
      </c>
      <c r="V2748" s="99">
        <v>36.096080000000001</v>
      </c>
      <c r="W2748" s="99">
        <v>261.33999999999997</v>
      </c>
      <c r="X2748" s="241">
        <f t="shared" si="535"/>
        <v>70.145847804563303</v>
      </c>
      <c r="Y2748" s="241">
        <f t="shared" si="536"/>
        <v>21.13704323892</v>
      </c>
      <c r="Z2748" s="241">
        <f t="shared" si="537"/>
        <v>25.575115499043303</v>
      </c>
      <c r="AA2748" s="241">
        <f t="shared" si="538"/>
        <v>23.4336890666</v>
      </c>
      <c r="AB2748" s="258">
        <v>16.188043</v>
      </c>
      <c r="AC2748" s="258">
        <v>2.9666061000000001E-3</v>
      </c>
      <c r="AD2748" s="258">
        <v>2.3403605999999999</v>
      </c>
      <c r="AE2748" s="258">
        <v>9.6398282000000003E-4</v>
      </c>
      <c r="AF2748" s="258">
        <v>2.5379306000000001</v>
      </c>
      <c r="AG2748" s="258">
        <v>6.6778450000000003E-2</v>
      </c>
      <c r="AH2748" s="258">
        <v>10.594545</v>
      </c>
      <c r="AI2748" s="258">
        <v>1.9265635E-2</v>
      </c>
      <c r="AJ2748" s="258">
        <v>2.4513279999999998E-2</v>
      </c>
      <c r="AK2748" s="258">
        <v>8.6248729999999999E-3</v>
      </c>
      <c r="AL2748" s="258">
        <v>2.1510089000000001E-3</v>
      </c>
      <c r="AM2748" s="258">
        <v>6.6621433000000001E-6</v>
      </c>
      <c r="AN2748" s="258">
        <v>14.123984</v>
      </c>
      <c r="AO2748" s="258">
        <v>0.34573171000000003</v>
      </c>
      <c r="AP2748" s="258">
        <v>0.45629333</v>
      </c>
      <c r="AQ2748" s="258">
        <v>5.4720665999999996E-3</v>
      </c>
      <c r="AR2748" s="258">
        <v>23.428217</v>
      </c>
      <c r="AT2748" s="193"/>
      <c r="AU2748" s="193"/>
      <c r="AV2748" s="193"/>
      <c r="AW2748" s="193"/>
      <c r="AX2748" s="193"/>
      <c r="AY2748" s="193"/>
      <c r="AZ2748" s="193"/>
      <c r="BA2748" s="193"/>
      <c r="BB2748" s="193"/>
      <c r="BC2748" s="193"/>
      <c r="BD2748" s="193"/>
      <c r="BE2748" s="315"/>
      <c r="BF2748" s="315"/>
      <c r="BG2748" s="315"/>
      <c r="BH2748" s="315"/>
      <c r="BI2748" s="315"/>
      <c r="BJ2748" s="315"/>
      <c r="BK2748" s="315"/>
    </row>
    <row r="2749" spans="1:63" x14ac:dyDescent="0.25">
      <c r="A2749" s="9"/>
      <c r="B2749" s="43" t="s">
        <v>5970</v>
      </c>
      <c r="C2749" t="s">
        <v>3402</v>
      </c>
      <c r="D2749" s="193">
        <v>10.531179</v>
      </c>
      <c r="E2749" s="193">
        <v>7.4963179000000002</v>
      </c>
      <c r="F2749" s="193">
        <v>1.4813442000000001</v>
      </c>
      <c r="G2749" s="193">
        <v>0.19632506999999999</v>
      </c>
      <c r="H2749" s="193">
        <v>5.9643379000000003E-2</v>
      </c>
      <c r="I2749" s="193">
        <v>0.81700048000000003</v>
      </c>
      <c r="J2749" s="193">
        <v>0.20267224</v>
      </c>
      <c r="K2749" s="193">
        <v>5.7275542999999998E-3</v>
      </c>
      <c r="L2749" s="193">
        <v>0.27214813999999998</v>
      </c>
      <c r="M2749" s="200">
        <v>0</v>
      </c>
      <c r="N2749" s="200">
        <v>0</v>
      </c>
      <c r="O2749" s="193">
        <v>0</v>
      </c>
      <c r="P2749" s="199">
        <f t="shared" si="534"/>
        <v>55.52828074074074</v>
      </c>
      <c r="Q2749" s="240">
        <v>3270.4421000000002</v>
      </c>
      <c r="R2749" s="99">
        <v>924.85179000000005</v>
      </c>
      <c r="S2749" s="99">
        <v>603.904</v>
      </c>
      <c r="T2749" s="99">
        <v>7.9018999999999997E-4</v>
      </c>
      <c r="U2749" s="127">
        <v>1630.4</v>
      </c>
      <c r="V2749" s="127">
        <v>2.0455000000000001</v>
      </c>
      <c r="W2749" s="99">
        <v>109.24</v>
      </c>
      <c r="X2749" s="241">
        <f t="shared" si="535"/>
        <v>6.3991869919757711</v>
      </c>
      <c r="Y2749" s="241">
        <f t="shared" si="536"/>
        <v>2.38286156168</v>
      </c>
      <c r="Z2749" s="241">
        <f t="shared" si="537"/>
        <v>1.6974441994157703</v>
      </c>
      <c r="AA2749" s="241">
        <f t="shared" si="538"/>
        <v>2.3188812308800002</v>
      </c>
      <c r="AB2749" s="258">
        <v>1.5388354</v>
      </c>
      <c r="AC2749" s="258">
        <v>3.8566491999999998E-4</v>
      </c>
      <c r="AD2749" s="258">
        <v>0.39973785000000001</v>
      </c>
      <c r="AE2749" s="262">
        <v>1.3442276000000001E-4</v>
      </c>
      <c r="AF2749" s="262">
        <v>0.42396951999999999</v>
      </c>
      <c r="AG2749" s="258">
        <v>1.9798704E-2</v>
      </c>
      <c r="AH2749" s="258">
        <v>1.0071437999999999</v>
      </c>
      <c r="AI2749" s="258">
        <v>2.3479675E-3</v>
      </c>
      <c r="AJ2749" s="258">
        <v>1.495218E-3</v>
      </c>
      <c r="AK2749" s="258">
        <v>1.966058E-2</v>
      </c>
      <c r="AL2749" s="258">
        <v>2.0000359E-4</v>
      </c>
      <c r="AM2749" s="258">
        <v>7.0632577000000001E-7</v>
      </c>
      <c r="AN2749" s="258">
        <v>0.59763639000000002</v>
      </c>
      <c r="AO2749" s="258">
        <v>2.5010012000000002E-2</v>
      </c>
      <c r="AP2749" s="258">
        <v>4.3949521999999998E-2</v>
      </c>
      <c r="AQ2749" s="258">
        <v>7.7573088000000004E-4</v>
      </c>
      <c r="AR2749" s="258">
        <v>2.3181055000000002</v>
      </c>
      <c r="AT2749" s="193"/>
      <c r="AU2749" s="193"/>
      <c r="AV2749" s="193"/>
      <c r="AW2749" s="193"/>
      <c r="AX2749" s="193"/>
      <c r="AY2749" s="193"/>
      <c r="AZ2749" s="193"/>
      <c r="BA2749" s="193"/>
      <c r="BB2749" s="193"/>
      <c r="BC2749" s="193"/>
      <c r="BD2749" s="193"/>
      <c r="BE2749" s="315"/>
      <c r="BF2749" s="315"/>
      <c r="BG2749" s="315"/>
      <c r="BH2749" s="315"/>
      <c r="BI2749" s="315"/>
      <c r="BJ2749" s="315"/>
      <c r="BK2749" s="315"/>
    </row>
    <row r="2750" spans="1:63" x14ac:dyDescent="0.25">
      <c r="A2750" s="9"/>
      <c r="B2750" s="43" t="s">
        <v>5970</v>
      </c>
      <c r="C2750" t="s">
        <v>3403</v>
      </c>
      <c r="D2750" s="193">
        <v>19.884587</v>
      </c>
      <c r="E2750" s="193">
        <v>13.538581000000001</v>
      </c>
      <c r="F2750" s="193">
        <v>3.7157043000000001</v>
      </c>
      <c r="G2750" s="193">
        <v>0.31873159000000001</v>
      </c>
      <c r="H2750" s="193">
        <v>0.10163413</v>
      </c>
      <c r="I2750" s="193">
        <v>1.2485638999999999</v>
      </c>
      <c r="J2750" s="193">
        <v>0.44818455000000001</v>
      </c>
      <c r="K2750" s="193">
        <v>4.6093605000000003E-2</v>
      </c>
      <c r="L2750" s="193">
        <v>0.46709400000000001</v>
      </c>
      <c r="M2750" s="200">
        <v>0</v>
      </c>
      <c r="N2750" s="200">
        <v>0</v>
      </c>
      <c r="O2750" s="193">
        <v>0</v>
      </c>
      <c r="P2750" s="199">
        <f t="shared" si="534"/>
        <v>100.28578518518518</v>
      </c>
      <c r="Q2750" s="240">
        <v>5694.4681</v>
      </c>
      <c r="R2750" s="99">
        <v>1895.35</v>
      </c>
      <c r="S2750" s="99">
        <v>994.44799999999998</v>
      </c>
      <c r="T2750" s="99">
        <v>1.2294999999999999E-3</v>
      </c>
      <c r="U2750" s="127">
        <v>2622.8</v>
      </c>
      <c r="V2750" s="127">
        <v>3.2888299999999999</v>
      </c>
      <c r="W2750" s="99">
        <v>178.58</v>
      </c>
      <c r="X2750" s="241">
        <f t="shared" si="535"/>
        <v>11.9807203835311</v>
      </c>
      <c r="Y2750" s="241">
        <f t="shared" si="536"/>
        <v>4.3237890457899999</v>
      </c>
      <c r="Z2750" s="241">
        <f t="shared" si="537"/>
        <v>2.9090590856410996</v>
      </c>
      <c r="AA2750" s="241">
        <f t="shared" si="538"/>
        <v>4.7478722520999996</v>
      </c>
      <c r="AB2750" s="258">
        <v>2.7791937999999998</v>
      </c>
      <c r="AC2750" s="258">
        <v>6.3556210999999999E-4</v>
      </c>
      <c r="AD2750" s="258">
        <v>0.60095253999999998</v>
      </c>
      <c r="AE2750" s="262">
        <v>3.0839267999999999E-4</v>
      </c>
      <c r="AF2750" s="262">
        <v>0.91048187000000003</v>
      </c>
      <c r="AG2750" s="258">
        <v>3.2216881000000003E-2</v>
      </c>
      <c r="AH2750" s="258">
        <v>1.8189365</v>
      </c>
      <c r="AI2750" s="258">
        <v>5.9685388000000001E-3</v>
      </c>
      <c r="AJ2750" s="258">
        <v>2.3967271E-3</v>
      </c>
      <c r="AK2750" s="258">
        <v>2.9334441999999999E-2</v>
      </c>
      <c r="AL2750" s="258">
        <v>3.0418277999999998E-4</v>
      </c>
      <c r="AM2750" s="258">
        <v>1.2169611000000001E-6</v>
      </c>
      <c r="AN2750" s="258">
        <v>0.94792810999999999</v>
      </c>
      <c r="AO2750" s="258">
        <v>3.5909495E-2</v>
      </c>
      <c r="AP2750" s="258">
        <v>6.8279873000000005E-2</v>
      </c>
      <c r="AQ2750" s="258">
        <v>1.2238520999999999E-3</v>
      </c>
      <c r="AR2750" s="258">
        <v>4.7466483999999998</v>
      </c>
      <c r="AT2750" s="193"/>
      <c r="AU2750" s="193"/>
      <c r="AV2750" s="193"/>
      <c r="AW2750" s="193"/>
      <c r="AX2750" s="193"/>
      <c r="AY2750" s="193"/>
      <c r="AZ2750" s="193"/>
      <c r="BA2750" s="193"/>
      <c r="BB2750" s="193"/>
      <c r="BC2750" s="193"/>
      <c r="BD2750" s="193"/>
      <c r="BE2750" s="315"/>
      <c r="BF2750" s="315"/>
      <c r="BG2750" s="315"/>
      <c r="BH2750" s="315"/>
      <c r="BI2750" s="315"/>
      <c r="BJ2750" s="315"/>
      <c r="BK2750" s="315"/>
    </row>
    <row r="2751" spans="1:63" x14ac:dyDescent="0.25">
      <c r="A2751" s="9"/>
      <c r="B2751" s="43" t="s">
        <v>5970</v>
      </c>
      <c r="C2751" t="s">
        <v>3459</v>
      </c>
      <c r="D2751" s="193">
        <v>15.201905</v>
      </c>
      <c r="E2751" s="193">
        <v>10.937006999999999</v>
      </c>
      <c r="F2751" s="193">
        <v>2.0843362000000001</v>
      </c>
      <c r="G2751" s="193">
        <v>0.27136179999999999</v>
      </c>
      <c r="H2751" s="193">
        <v>4.4815232000000003E-2</v>
      </c>
      <c r="I2751" s="193">
        <v>1.2636723999999999</v>
      </c>
      <c r="J2751" s="193">
        <v>0.28843471999999998</v>
      </c>
      <c r="K2751" s="193">
        <v>7.2064816999999996E-3</v>
      </c>
      <c r="L2751" s="193">
        <v>0.30507068999999998</v>
      </c>
      <c r="M2751" s="200">
        <v>0</v>
      </c>
      <c r="N2751" s="200">
        <v>0</v>
      </c>
      <c r="O2751" s="193">
        <v>0</v>
      </c>
      <c r="P2751" s="199">
        <f t="shared" si="534"/>
        <v>81.014866666666663</v>
      </c>
      <c r="Q2751" s="240">
        <v>4943.1198000000004</v>
      </c>
      <c r="R2751" s="99">
        <v>1267.546</v>
      </c>
      <c r="S2751" s="99">
        <v>929.48800000000006</v>
      </c>
      <c r="T2751" s="99">
        <v>1.1229E-3</v>
      </c>
      <c r="U2751" s="127">
        <v>2573.8000000000002</v>
      </c>
      <c r="V2751" s="127">
        <v>2.8246799999999999</v>
      </c>
      <c r="W2751" s="99">
        <v>169.46</v>
      </c>
      <c r="X2751" s="241">
        <f t="shared" si="535"/>
        <v>9.2109960635399002</v>
      </c>
      <c r="Y2751" s="241">
        <f t="shared" si="536"/>
        <v>3.4937559552500006</v>
      </c>
      <c r="Z2751" s="241">
        <f t="shared" si="537"/>
        <v>2.5385718731798996</v>
      </c>
      <c r="AA2751" s="241">
        <f t="shared" si="538"/>
        <v>3.17866823511</v>
      </c>
      <c r="AB2751" s="258">
        <v>2.2451056</v>
      </c>
      <c r="AC2751" s="258">
        <v>5.6785845999999997E-4</v>
      </c>
      <c r="AD2751" s="258">
        <v>0.59839737000000004</v>
      </c>
      <c r="AE2751" s="262">
        <v>1.8843878999999999E-4</v>
      </c>
      <c r="AF2751" s="262">
        <v>0.61894705999999999</v>
      </c>
      <c r="AG2751" s="258">
        <v>3.0549627999999999E-2</v>
      </c>
      <c r="AH2751" s="258">
        <v>1.4693963000000001</v>
      </c>
      <c r="AI2751" s="258">
        <v>3.2884422E-3</v>
      </c>
      <c r="AJ2751" s="258">
        <v>2.0425652000000002E-3</v>
      </c>
      <c r="AK2751" s="258">
        <v>3.0748186E-2</v>
      </c>
      <c r="AL2751" s="258">
        <v>2.8346339999999999E-4</v>
      </c>
      <c r="AM2751" s="258">
        <v>1.0043799E-6</v>
      </c>
      <c r="AN2751" s="258">
        <v>0.94039987000000003</v>
      </c>
      <c r="AO2751" s="258">
        <v>3.3575064000000002E-2</v>
      </c>
      <c r="AP2751" s="258">
        <v>5.8836977999999998E-2</v>
      </c>
      <c r="AQ2751" s="258">
        <v>9.1793511000000003E-4</v>
      </c>
      <c r="AR2751" s="258">
        <v>3.1777503</v>
      </c>
      <c r="AT2751" s="193"/>
      <c r="AU2751" s="193"/>
      <c r="AV2751" s="193"/>
      <c r="AW2751" s="193"/>
      <c r="AX2751" s="193"/>
      <c r="AY2751" s="193"/>
      <c r="AZ2751" s="193"/>
      <c r="BA2751" s="193"/>
      <c r="BB2751" s="193"/>
      <c r="BC2751" s="193"/>
      <c r="BD2751" s="193"/>
      <c r="BE2751" s="315"/>
      <c r="BF2751" s="315"/>
      <c r="BG2751" s="315"/>
      <c r="BH2751" s="315"/>
      <c r="BI2751" s="315"/>
      <c r="BJ2751" s="315"/>
      <c r="BK2751" s="315"/>
    </row>
    <row r="2752" spans="1:63" x14ac:dyDescent="0.25">
      <c r="A2752" s="9"/>
      <c r="B2752" s="43" t="s">
        <v>5970</v>
      </c>
      <c r="C2752" t="s">
        <v>3656</v>
      </c>
      <c r="D2752" s="193">
        <v>48.684227999999997</v>
      </c>
      <c r="E2752" s="193">
        <v>27.613296999999999</v>
      </c>
      <c r="F2752" s="193">
        <v>9.8989238999999998</v>
      </c>
      <c r="G2752" s="193">
        <v>1.3538199</v>
      </c>
      <c r="H2752" s="193">
        <v>0.56566923000000002</v>
      </c>
      <c r="I2752" s="193">
        <v>5.7105987999999996</v>
      </c>
      <c r="J2752" s="193">
        <v>1.1800535999999999</v>
      </c>
      <c r="K2752" s="193">
        <v>1.9768833E-2</v>
      </c>
      <c r="L2752" s="193">
        <v>2.3420958999999999</v>
      </c>
      <c r="M2752" s="200">
        <v>0</v>
      </c>
      <c r="N2752" s="200">
        <v>0</v>
      </c>
      <c r="O2752" s="193">
        <v>0</v>
      </c>
      <c r="P2752" s="199">
        <f t="shared" si="534"/>
        <v>204.54294074074073</v>
      </c>
      <c r="Q2752" s="240">
        <v>16230.481</v>
      </c>
      <c r="R2752" s="99">
        <v>2989.3134</v>
      </c>
      <c r="S2752" s="99">
        <v>948.24800000000005</v>
      </c>
      <c r="T2752" s="99">
        <v>7.3867999999999998E-3</v>
      </c>
      <c r="U2752" s="127">
        <v>12156</v>
      </c>
      <c r="V2752" s="127">
        <v>15.852220000000001</v>
      </c>
      <c r="W2752" s="99">
        <v>121.06</v>
      </c>
      <c r="X2752" s="241">
        <f t="shared" si="535"/>
        <v>106.27734615699711</v>
      </c>
      <c r="Y2752" s="241">
        <f t="shared" si="536"/>
        <v>10.793419812699998</v>
      </c>
      <c r="Z2752" s="241">
        <f t="shared" si="537"/>
        <v>87.99260748269711</v>
      </c>
      <c r="AA2752" s="241">
        <f t="shared" si="538"/>
        <v>7.4913188615999999</v>
      </c>
      <c r="AB2752" s="258">
        <v>5.6693809999999996</v>
      </c>
      <c r="AC2752" s="258">
        <v>9.778040999999999E-4</v>
      </c>
      <c r="AD2752" s="258">
        <v>2.0953173</v>
      </c>
      <c r="AE2752" s="262">
        <v>1.4045166E-3</v>
      </c>
      <c r="AF2752" s="262">
        <v>2.9959435999999999</v>
      </c>
      <c r="AG2752" s="258">
        <v>3.0395591999999999E-2</v>
      </c>
      <c r="AH2752" s="258">
        <v>3.7105861</v>
      </c>
      <c r="AI2752" s="258">
        <v>1.5524667000000001E-2</v>
      </c>
      <c r="AJ2752" s="258">
        <v>1.1538675E-2</v>
      </c>
      <c r="AK2752" s="258">
        <v>0.13263354999999999</v>
      </c>
      <c r="AL2752" s="258">
        <v>1.1431271999999999E-3</v>
      </c>
      <c r="AM2752" s="258">
        <v>3.6634970999999998E-6</v>
      </c>
      <c r="AN2752" s="258">
        <v>81.124626000000006</v>
      </c>
      <c r="AO2752" s="258">
        <v>1.6222531</v>
      </c>
      <c r="AP2752" s="258">
        <v>1.3742985999999999</v>
      </c>
      <c r="AQ2752" s="258">
        <v>6.2308616000000001E-3</v>
      </c>
      <c r="AR2752" s="258">
        <v>7.4850880000000002</v>
      </c>
      <c r="AT2752" s="193"/>
      <c r="AU2752" s="193"/>
      <c r="AV2752" s="193"/>
      <c r="AW2752" s="193"/>
      <c r="AX2752" s="200"/>
      <c r="AY2752" s="200"/>
      <c r="AZ2752" s="200"/>
      <c r="BA2752" s="200"/>
      <c r="BB2752" s="200"/>
      <c r="BC2752" s="200"/>
      <c r="BD2752" s="200"/>
      <c r="BE2752" s="321"/>
      <c r="BF2752" s="321"/>
      <c r="BG2752" s="321"/>
      <c r="BH2752" s="321"/>
      <c r="BI2752" s="321"/>
      <c r="BJ2752" s="321"/>
      <c r="BK2752" s="321"/>
    </row>
    <row r="2753" spans="1:63" x14ac:dyDescent="0.25">
      <c r="A2753" s="9"/>
      <c r="B2753" s="43" t="s">
        <v>5970</v>
      </c>
      <c r="C2753" t="s">
        <v>1242</v>
      </c>
      <c r="D2753" s="193">
        <v>52.748075</v>
      </c>
      <c r="E2753" s="193">
        <v>30.130337000000001</v>
      </c>
      <c r="F2753" s="193">
        <v>10.772812</v>
      </c>
      <c r="G2753" s="193">
        <v>1.4188210999999999</v>
      </c>
      <c r="H2753" s="193">
        <v>0.57651085000000002</v>
      </c>
      <c r="I2753" s="193">
        <v>5.9344460999999997</v>
      </c>
      <c r="J2753" s="193">
        <v>1.2093467</v>
      </c>
      <c r="K2753" s="193">
        <v>2.1528665999999998E-2</v>
      </c>
      <c r="L2753" s="193">
        <v>2.6842717</v>
      </c>
      <c r="M2753" s="200">
        <v>0</v>
      </c>
      <c r="N2753" s="200">
        <v>0</v>
      </c>
      <c r="O2753" s="193">
        <v>0</v>
      </c>
      <c r="P2753" s="199">
        <f t="shared" si="534"/>
        <v>223.18768148148146</v>
      </c>
      <c r="Q2753" s="240">
        <v>16570.702000000001</v>
      </c>
      <c r="R2753" s="99">
        <v>3316.1642000000002</v>
      </c>
      <c r="S2753" s="99">
        <v>980.28</v>
      </c>
      <c r="T2753" s="99">
        <v>7.7600999999999998E-3</v>
      </c>
      <c r="U2753" s="127">
        <v>12132</v>
      </c>
      <c r="V2753" s="127">
        <v>16.440539999999999</v>
      </c>
      <c r="W2753" s="99">
        <v>125.81</v>
      </c>
      <c r="X2753" s="241">
        <f t="shared" si="535"/>
        <v>108.25087294206671</v>
      </c>
      <c r="Y2753" s="241">
        <f t="shared" si="536"/>
        <v>11.575315314000001</v>
      </c>
      <c r="Z2753" s="241">
        <f t="shared" si="537"/>
        <v>88.364243745366707</v>
      </c>
      <c r="AA2753" s="241">
        <f t="shared" si="538"/>
        <v>8.3113138827000004</v>
      </c>
      <c r="AB2753" s="258">
        <v>6.1861949000000003</v>
      </c>
      <c r="AC2753" s="258">
        <v>1.1286193999999999E-3</v>
      </c>
      <c r="AD2753" s="258">
        <v>2.1769645999999998</v>
      </c>
      <c r="AE2753" s="262">
        <v>1.4327196E-3</v>
      </c>
      <c r="AF2753" s="262">
        <v>3.1781787000000001</v>
      </c>
      <c r="AG2753" s="258">
        <v>3.1415775E-2</v>
      </c>
      <c r="AH2753" s="258">
        <v>4.0488387000000001</v>
      </c>
      <c r="AI2753" s="258">
        <v>1.7274951E-2</v>
      </c>
      <c r="AJ2753" s="258">
        <v>1.2088949E-2</v>
      </c>
      <c r="AK2753" s="258">
        <v>0.132408</v>
      </c>
      <c r="AL2753" s="258">
        <v>1.198862E-3</v>
      </c>
      <c r="AM2753" s="258">
        <v>3.8833666999999999E-6</v>
      </c>
      <c r="AN2753" s="258">
        <v>81.135014999999996</v>
      </c>
      <c r="AO2753" s="258">
        <v>1.6265748</v>
      </c>
      <c r="AP2753" s="258">
        <v>1.3908406</v>
      </c>
      <c r="AQ2753" s="258">
        <v>7.0194827000000003E-3</v>
      </c>
      <c r="AR2753" s="258">
        <v>8.3042943999999999</v>
      </c>
      <c r="AT2753" s="193"/>
      <c r="AU2753" s="193"/>
      <c r="AV2753" s="193"/>
      <c r="AW2753" s="193"/>
      <c r="AX2753" s="200"/>
      <c r="AY2753" s="200"/>
      <c r="AZ2753" s="200"/>
      <c r="BA2753" s="200"/>
      <c r="BB2753" s="200"/>
      <c r="BC2753" s="200"/>
      <c r="BD2753" s="200"/>
      <c r="BE2753" s="321"/>
      <c r="BF2753" s="321"/>
      <c r="BG2753" s="321"/>
      <c r="BH2753" s="321"/>
      <c r="BI2753" s="321"/>
      <c r="BJ2753" s="321"/>
      <c r="BK2753" s="321"/>
    </row>
    <row r="2754" spans="1:63" x14ac:dyDescent="0.25">
      <c r="A2754" s="9"/>
      <c r="B2754" s="43" t="s">
        <v>5770</v>
      </c>
      <c r="C2754" s="48" t="s">
        <v>3460</v>
      </c>
      <c r="D2754" s="223">
        <v>0.36864767999999998</v>
      </c>
      <c r="E2754" s="223">
        <v>8.9511420999999994E-2</v>
      </c>
      <c r="F2754" s="223">
        <v>6.3146540000000001E-2</v>
      </c>
      <c r="G2754" s="223">
        <v>-2.2362226000000002E-3</v>
      </c>
      <c r="H2754" s="223">
        <v>-4.5184385000000002E-3</v>
      </c>
      <c r="I2754" s="223">
        <v>4.0269323999999997E-3</v>
      </c>
      <c r="J2754" s="223">
        <v>4.6957565000000003E-3</v>
      </c>
      <c r="K2754" s="223">
        <v>1.1282367999999999E-4</v>
      </c>
      <c r="L2754" s="223">
        <v>5.1107100000000001E-3</v>
      </c>
      <c r="M2754" s="223">
        <v>0.20879816000000001</v>
      </c>
      <c r="N2754" s="223">
        <v>0</v>
      </c>
      <c r="O2754" s="223">
        <v>0</v>
      </c>
      <c r="P2754" s="227">
        <f>E2754/0.135</f>
        <v>0.66304756296296286</v>
      </c>
      <c r="Q2754" s="238">
        <v>14.316229999999999</v>
      </c>
      <c r="R2754" s="117">
        <v>15.717622</v>
      </c>
      <c r="S2754" s="117">
        <v>-0.50346815</v>
      </c>
      <c r="T2754" s="117">
        <v>9.2398594000000004E-6</v>
      </c>
      <c r="U2754" s="130">
        <v>-0.84025468999999997</v>
      </c>
      <c r="V2754" s="130">
        <v>-7.8349625000000006E-3</v>
      </c>
      <c r="W2754" s="117">
        <v>-4.9843258000000001E-2</v>
      </c>
      <c r="X2754" s="257">
        <f t="shared" si="535"/>
        <v>8.0540576145695347E-2</v>
      </c>
      <c r="Y2754" s="257">
        <f t="shared" si="536"/>
        <v>2.9794344237700002E-2</v>
      </c>
      <c r="Z2754" s="257">
        <f t="shared" si="537"/>
        <v>1.1291670840995359E-2</v>
      </c>
      <c r="AA2754" s="257">
        <f t="shared" si="538"/>
        <v>3.9454561066999995E-2</v>
      </c>
      <c r="AB2754" s="257">
        <v>1.8380521E-2</v>
      </c>
      <c r="AC2754" s="257">
        <v>7.2487245000000001E-6</v>
      </c>
      <c r="AD2754" s="257">
        <v>-8.7177892000000004E-4</v>
      </c>
      <c r="AE2754" s="263">
        <v>4.1229872000000003E-6</v>
      </c>
      <c r="AF2754" s="263">
        <v>1.2290594E-2</v>
      </c>
      <c r="AG2754" s="257">
        <v>-1.6363554000000001E-5</v>
      </c>
      <c r="AH2754" s="257">
        <v>1.2029217E-2</v>
      </c>
      <c r="AI2754" s="257">
        <v>1.0102786E-4</v>
      </c>
      <c r="AJ2754" s="257">
        <v>-1.8780034999999999E-5</v>
      </c>
      <c r="AK2754" s="257">
        <v>2.5666920000000001E-5</v>
      </c>
      <c r="AL2754" s="257">
        <v>-1.4029287000000001E-6</v>
      </c>
      <c r="AM2754" s="257">
        <v>7.8869535999999998E-10</v>
      </c>
      <c r="AN2754" s="257">
        <v>-1.3881874000000001E-3</v>
      </c>
      <c r="AO2754" s="257">
        <v>6.3456955999999999E-5</v>
      </c>
      <c r="AP2754" s="257">
        <v>4.8067168E-4</v>
      </c>
      <c r="AQ2754" s="257">
        <v>1.2112067E-5</v>
      </c>
      <c r="AR2754" s="257">
        <v>3.9442448999999997E-2</v>
      </c>
      <c r="AT2754" s="193"/>
      <c r="AU2754" s="193"/>
      <c r="AV2754" s="193"/>
      <c r="AW2754" s="193"/>
      <c r="AX2754" s="193"/>
      <c r="AY2754" s="193"/>
      <c r="AZ2754" s="193"/>
      <c r="BA2754" s="193"/>
      <c r="BB2754" s="193"/>
      <c r="BC2754" s="193"/>
      <c r="BD2754" s="193"/>
      <c r="BE2754" s="315"/>
      <c r="BF2754" s="315"/>
      <c r="BG2754" s="315"/>
      <c r="BH2754" s="315"/>
      <c r="BI2754" s="315"/>
      <c r="BJ2754" s="315"/>
      <c r="BK2754" s="315"/>
    </row>
    <row r="2755" spans="1:63" x14ac:dyDescent="0.25">
      <c r="A2755" s="9"/>
      <c r="B2755" s="43" t="s">
        <v>5770</v>
      </c>
      <c r="C2755" s="48" t="s">
        <v>3461</v>
      </c>
      <c r="D2755" s="223">
        <v>0.16560072000000001</v>
      </c>
      <c r="E2755" s="223">
        <v>6.9677571999999998E-3</v>
      </c>
      <c r="F2755" s="223">
        <v>3.1182501E-3</v>
      </c>
      <c r="G2755" s="223">
        <v>-3.1580509999999998E-3</v>
      </c>
      <c r="H2755" s="223">
        <v>-4.8521663999999999E-3</v>
      </c>
      <c r="I2755" s="223">
        <v>3.0282395999999999E-5</v>
      </c>
      <c r="J2755" s="223">
        <v>2.8793104000000001E-3</v>
      </c>
      <c r="K2755" s="223">
        <v>8.8703233999999994E-5</v>
      </c>
      <c r="L2755" s="223">
        <v>4.0726204E-3</v>
      </c>
      <c r="M2755" s="223">
        <v>0.15645401</v>
      </c>
      <c r="N2755" s="223">
        <v>0</v>
      </c>
      <c r="O2755" s="223">
        <v>0</v>
      </c>
      <c r="P2755" s="227">
        <f t="shared" ref="P2755:P2764" si="539">E2755/0.135</f>
        <v>5.1613016296296291E-2</v>
      </c>
      <c r="Q2755" s="238">
        <v>4.9032726000000002</v>
      </c>
      <c r="R2755" s="117">
        <v>6.8766311</v>
      </c>
      <c r="S2755" s="117">
        <v>-0.99756741999999998</v>
      </c>
      <c r="T2755" s="117">
        <v>-2.0833412999999999E-6</v>
      </c>
      <c r="U2755" s="130">
        <v>-0.85207087999999997</v>
      </c>
      <c r="V2755" s="130">
        <v>-1.7098966E-2</v>
      </c>
      <c r="W2755" s="117">
        <v>-0.10661909</v>
      </c>
      <c r="X2755" s="257">
        <f t="shared" si="535"/>
        <v>1.6798060692213401E-2</v>
      </c>
      <c r="Y2755" s="257">
        <f t="shared" si="536"/>
        <v>4.6139168739800008E-4</v>
      </c>
      <c r="Z2755" s="257">
        <f t="shared" si="537"/>
        <v>-1.0131755756846001E-3</v>
      </c>
      <c r="AA2755" s="257">
        <f t="shared" si="538"/>
        <v>1.7349844580500002E-2</v>
      </c>
      <c r="AB2755" s="257">
        <v>1.4317844000000001E-3</v>
      </c>
      <c r="AC2755" s="257">
        <v>3.452746E-6</v>
      </c>
      <c r="AD2755" s="257">
        <v>-1.6849038E-3</v>
      </c>
      <c r="AE2755" s="263">
        <v>-8.7008601999999994E-8</v>
      </c>
      <c r="AF2755" s="263">
        <v>7.4329873999999995E-4</v>
      </c>
      <c r="AG2755" s="257">
        <v>-3.2153390000000002E-5</v>
      </c>
      <c r="AH2755" s="257">
        <v>9.3586633000000002E-4</v>
      </c>
      <c r="AI2755" s="257">
        <v>3.9589188999999999E-6</v>
      </c>
      <c r="AJ2755" s="257">
        <v>-2.5309962999999999E-5</v>
      </c>
      <c r="AK2755" s="257">
        <v>-1.4322012000000001E-5</v>
      </c>
      <c r="AL2755" s="257">
        <v>-2.1381749000000001E-6</v>
      </c>
      <c r="AM2755" s="257">
        <v>-4.3986845999999998E-9</v>
      </c>
      <c r="AN2755" s="257">
        <v>-1.4062764000000001E-3</v>
      </c>
      <c r="AO2755" s="257">
        <v>-2.4475146000000001E-5</v>
      </c>
      <c r="AP2755" s="257">
        <v>-4.8047473E-4</v>
      </c>
      <c r="AQ2755" s="257">
        <v>9.1125804999999998E-6</v>
      </c>
      <c r="AR2755" s="257">
        <v>1.7340732000000001E-2</v>
      </c>
      <c r="AT2755" s="193"/>
      <c r="AU2755" s="193"/>
      <c r="AV2755" s="193"/>
      <c r="AW2755" s="193"/>
      <c r="AX2755" s="193"/>
      <c r="AY2755" s="193"/>
      <c r="AZ2755" s="193"/>
      <c r="BA2755" s="193"/>
      <c r="BB2755" s="193"/>
      <c r="BC2755" s="193"/>
      <c r="BD2755" s="193"/>
      <c r="BE2755" s="315"/>
      <c r="BF2755" s="315"/>
      <c r="BG2755" s="315"/>
      <c r="BH2755" s="315"/>
      <c r="BI2755" s="315"/>
      <c r="BJ2755" s="315"/>
      <c r="BK2755" s="315"/>
    </row>
    <row r="2756" spans="1:63" x14ac:dyDescent="0.25">
      <c r="A2756" s="9"/>
      <c r="B2756" s="43" t="s">
        <v>5770</v>
      </c>
      <c r="C2756" s="48" t="s">
        <v>3462</v>
      </c>
      <c r="D2756" s="223">
        <v>2.7295189000000001E-3</v>
      </c>
      <c r="E2756" s="223">
        <v>1.1011159E-3</v>
      </c>
      <c r="F2756" s="223">
        <v>1.1358647E-4</v>
      </c>
      <c r="G2756" s="223">
        <v>5.5071197000000001E-6</v>
      </c>
      <c r="H2756" s="223">
        <v>3.1092026999999999E-6</v>
      </c>
      <c r="I2756" s="223">
        <v>1.2162866E-5</v>
      </c>
      <c r="J2756" s="223">
        <v>1.9482196E-5</v>
      </c>
      <c r="K2756" s="223">
        <v>3.5465887000000002E-6</v>
      </c>
      <c r="L2756" s="223">
        <v>6.9562831999999998E-6</v>
      </c>
      <c r="M2756" s="223">
        <v>1.4640523000000001E-3</v>
      </c>
      <c r="N2756" s="223">
        <v>0</v>
      </c>
      <c r="O2756" s="223">
        <v>0</v>
      </c>
      <c r="P2756" s="227">
        <f t="shared" si="539"/>
        <v>8.156414074074074E-3</v>
      </c>
      <c r="Q2756" s="238">
        <v>0.11986412</v>
      </c>
      <c r="R2756" s="117">
        <v>0.117663</v>
      </c>
      <c r="S2756" s="117">
        <v>1.8705903E-3</v>
      </c>
      <c r="T2756" s="117">
        <v>1.5544052E-7</v>
      </c>
      <c r="U2756" s="130">
        <v>7.6741438000000001E-5</v>
      </c>
      <c r="V2756" s="130">
        <v>3.3920313999999999E-5</v>
      </c>
      <c r="W2756" s="117">
        <v>2.1971242E-4</v>
      </c>
      <c r="X2756" s="257">
        <f t="shared" si="535"/>
        <v>7.0668114366993491E-4</v>
      </c>
      <c r="Y2756" s="257">
        <f t="shared" si="536"/>
        <v>2.5063792524029996E-4</v>
      </c>
      <c r="Z2756" s="257">
        <f t="shared" si="537"/>
        <v>1.6192371032663498E-4</v>
      </c>
      <c r="AA2756" s="257">
        <f t="shared" si="538"/>
        <v>2.9411950810300002E-4</v>
      </c>
      <c r="AB2756" s="257">
        <v>2.2609523E-4</v>
      </c>
      <c r="AC2756" s="257">
        <v>5.1712256000000002E-8</v>
      </c>
      <c r="AD2756" s="257">
        <v>4.2042309000000002E-6</v>
      </c>
      <c r="AE2756" s="263">
        <v>6.6579192999999999E-9</v>
      </c>
      <c r="AF2756" s="263">
        <v>2.0221639E-5</v>
      </c>
      <c r="AG2756" s="257">
        <v>5.8455164999999999E-8</v>
      </c>
      <c r="AH2756" s="257">
        <v>1.4798572E-4</v>
      </c>
      <c r="AI2756" s="257">
        <v>1.9132514000000001E-7</v>
      </c>
      <c r="AJ2756" s="257">
        <v>2.5496395999999999E-8</v>
      </c>
      <c r="AK2756" s="257">
        <v>1.7691831000000001E-7</v>
      </c>
      <c r="AL2756" s="257">
        <v>4.4855061000000002E-9</v>
      </c>
      <c r="AM2756" s="257">
        <v>1.5584535E-11</v>
      </c>
      <c r="AN2756" s="257">
        <v>1.5193239E-7</v>
      </c>
      <c r="AO2756" s="257">
        <v>6.2567999999999998E-7</v>
      </c>
      <c r="AP2756" s="257">
        <v>1.2762137000000001E-5</v>
      </c>
      <c r="AQ2756" s="257">
        <v>1.6268103E-8</v>
      </c>
      <c r="AR2756" s="257">
        <v>2.9410324E-4</v>
      </c>
      <c r="AT2756" s="193"/>
      <c r="AU2756" s="193"/>
      <c r="AV2756" s="193"/>
      <c r="AW2756" s="193"/>
      <c r="AX2756" s="193"/>
      <c r="AY2756" s="193"/>
      <c r="AZ2756" s="193"/>
      <c r="BA2756" s="193"/>
      <c r="BB2756" s="193"/>
      <c r="BC2756" s="193"/>
      <c r="BD2756" s="193"/>
      <c r="BE2756" s="315"/>
      <c r="BF2756" s="315"/>
      <c r="BG2756" s="315"/>
      <c r="BH2756" s="315"/>
      <c r="BI2756" s="315"/>
      <c r="BJ2756" s="315"/>
      <c r="BK2756" s="315"/>
    </row>
    <row r="2757" spans="1:63" x14ac:dyDescent="0.25">
      <c r="A2757" s="9"/>
      <c r="B2757" s="43" t="s">
        <v>5770</v>
      </c>
      <c r="C2757" s="48" t="s">
        <v>3463</v>
      </c>
      <c r="D2757" s="223">
        <v>1.925503</v>
      </c>
      <c r="E2757" s="223">
        <v>2.2241147999999999E-2</v>
      </c>
      <c r="F2757" s="223">
        <v>9.9842625000000004E-3</v>
      </c>
      <c r="G2757" s="223">
        <v>1.6433210000000001E-3</v>
      </c>
      <c r="H2757" s="223">
        <v>1.8140163000000001E-4</v>
      </c>
      <c r="I2757" s="223">
        <v>2.2681823000000002E-3</v>
      </c>
      <c r="J2757" s="223">
        <v>1.8232396</v>
      </c>
      <c r="K2757" s="223">
        <v>1.8563034000000001E-5</v>
      </c>
      <c r="L2757" s="223">
        <v>5.4985838000000002E-2</v>
      </c>
      <c r="M2757" s="223">
        <v>1.0940708E-2</v>
      </c>
      <c r="N2757" s="223">
        <v>0</v>
      </c>
      <c r="O2757" s="223">
        <v>0</v>
      </c>
      <c r="P2757" s="227">
        <f t="shared" si="539"/>
        <v>0.16474924444444441</v>
      </c>
      <c r="Q2757" s="238">
        <v>1.9635868000000001</v>
      </c>
      <c r="R2757" s="117">
        <v>2.682178</v>
      </c>
      <c r="S2757" s="117">
        <v>-1.0495015999999999</v>
      </c>
      <c r="T2757" s="117">
        <v>6.2681029000000001E-6</v>
      </c>
      <c r="U2757" s="130">
        <v>-3.3879731000000003E-2</v>
      </c>
      <c r="V2757" s="130">
        <v>-2.1027766999999999E-2</v>
      </c>
      <c r="W2757" s="117">
        <v>0.38581164000000001</v>
      </c>
      <c r="X2757" s="257">
        <f t="shared" si="535"/>
        <v>0.555044267640319</v>
      </c>
      <c r="Y2757" s="257">
        <f t="shared" si="536"/>
        <v>0.54476608487567002</v>
      </c>
      <c r="Z2757" s="257">
        <f t="shared" si="537"/>
        <v>3.4464559446489998E-3</v>
      </c>
      <c r="AA2757" s="257">
        <f t="shared" si="538"/>
        <v>6.83172682E-3</v>
      </c>
      <c r="AB2757" s="257">
        <v>4.5664254E-3</v>
      </c>
      <c r="AC2757" s="257">
        <v>1.6138781000000001E-6</v>
      </c>
      <c r="AD2757" s="257">
        <v>0.53761966999999999</v>
      </c>
      <c r="AE2757" s="263">
        <v>9.5002257000000004E-7</v>
      </c>
      <c r="AF2757" s="263">
        <v>2.6110282000000001E-3</v>
      </c>
      <c r="AG2757" s="257">
        <v>-3.3602624999999997E-5</v>
      </c>
      <c r="AH2757" s="257">
        <v>2.9891995999999999E-3</v>
      </c>
      <c r="AI2757" s="257">
        <v>1.5844097000000001E-5</v>
      </c>
      <c r="AJ2757" s="257">
        <v>1.4110789E-5</v>
      </c>
      <c r="AK2757" s="257">
        <v>1.9257425000000001E-5</v>
      </c>
      <c r="AL2757" s="257">
        <v>2.8408568E-5</v>
      </c>
      <c r="AM2757" s="257">
        <v>8.4020649000000006E-8</v>
      </c>
      <c r="AN2757" s="257">
        <v>-2.6237524999999999E-5</v>
      </c>
      <c r="AO2757" s="257">
        <v>3.3184830000000003E-5</v>
      </c>
      <c r="AP2757" s="257">
        <v>3.7260414E-4</v>
      </c>
      <c r="AQ2757" s="257">
        <v>1.2935531999999999E-4</v>
      </c>
      <c r="AR2757" s="257">
        <v>6.7023715000000001E-3</v>
      </c>
      <c r="AT2757" s="193"/>
      <c r="AU2757" s="193"/>
      <c r="AV2757" s="193"/>
      <c r="AW2757" s="193"/>
      <c r="AX2757" s="193"/>
      <c r="AY2757" s="193"/>
      <c r="AZ2757" s="193"/>
      <c r="BA2757" s="193"/>
      <c r="BB2757" s="193"/>
      <c r="BC2757" s="193"/>
      <c r="BD2757" s="193"/>
      <c r="BE2757" s="315"/>
      <c r="BF2757" s="315"/>
      <c r="BG2757" s="315"/>
      <c r="BH2757" s="315"/>
      <c r="BI2757" s="315"/>
      <c r="BJ2757" s="315"/>
      <c r="BK2757" s="315"/>
    </row>
    <row r="2758" spans="1:63" x14ac:dyDescent="0.25">
      <c r="A2758" s="9"/>
      <c r="B2758" s="43" t="s">
        <v>5770</v>
      </c>
      <c r="C2758" s="48" t="s">
        <v>3464</v>
      </c>
      <c r="D2758" s="223">
        <v>3.9094777999999997E-2</v>
      </c>
      <c r="E2758" s="223">
        <v>1.4878752E-2</v>
      </c>
      <c r="F2758" s="223">
        <v>5.5134162999999998E-3</v>
      </c>
      <c r="G2758" s="223">
        <v>7.9451117999999998E-5</v>
      </c>
      <c r="H2758" s="223">
        <v>2.2653699E-4</v>
      </c>
      <c r="I2758" s="223">
        <v>9.3488041000000001E-4</v>
      </c>
      <c r="J2758" s="223">
        <v>1.0772065E-3</v>
      </c>
      <c r="K2758" s="223">
        <v>4.0748724000000004E-6</v>
      </c>
      <c r="L2758" s="223">
        <v>2.2445977999999999E-4</v>
      </c>
      <c r="M2758" s="223">
        <v>1.6156E-2</v>
      </c>
      <c r="N2758" s="223">
        <v>0</v>
      </c>
      <c r="O2758" s="223">
        <v>0</v>
      </c>
      <c r="P2758" s="227">
        <f t="shared" si="539"/>
        <v>0.11021297777777778</v>
      </c>
      <c r="Q2758" s="238">
        <v>20.325403999999999</v>
      </c>
      <c r="R2758" s="117">
        <v>1.5974927999999999</v>
      </c>
      <c r="S2758" s="117">
        <v>4.8021568000000001E-2</v>
      </c>
      <c r="T2758" s="117">
        <v>2.2165700000000001E-6</v>
      </c>
      <c r="U2758" s="130">
        <v>18.67163</v>
      </c>
      <c r="V2758" s="130">
        <v>4.5261113999999999E-4</v>
      </c>
      <c r="W2758" s="117">
        <v>7.8045600000000003E-3</v>
      </c>
      <c r="X2758" s="257">
        <f t="shared" si="535"/>
        <v>0.13897660066489706</v>
      </c>
      <c r="Y2758" s="257">
        <f t="shared" si="536"/>
        <v>4.4767889316499991E-3</v>
      </c>
      <c r="Z2758" s="257">
        <f t="shared" si="537"/>
        <v>0.13050603148734707</v>
      </c>
      <c r="AA2758" s="257">
        <f t="shared" si="538"/>
        <v>3.9937802458999997E-3</v>
      </c>
      <c r="AB2758" s="257">
        <v>3.0550669999999999E-3</v>
      </c>
      <c r="AC2758" s="257">
        <v>8.518492E-7</v>
      </c>
      <c r="AD2758" s="257">
        <v>8.1221458E-5</v>
      </c>
      <c r="AE2758" s="263">
        <v>9.8795954999999992E-7</v>
      </c>
      <c r="AF2758" s="263">
        <v>1.3371047E-3</v>
      </c>
      <c r="AG2758" s="257">
        <v>1.5559649E-6</v>
      </c>
      <c r="AH2758" s="257">
        <v>1.9995655000000002E-3</v>
      </c>
      <c r="AI2758" s="257">
        <v>8.0550707999999993E-6</v>
      </c>
      <c r="AJ2758" s="257">
        <v>3.8189705999999997E-7</v>
      </c>
      <c r="AK2758" s="257">
        <v>5.8456466E-6</v>
      </c>
      <c r="AL2758" s="257">
        <v>7.5356927999999995E-8</v>
      </c>
      <c r="AM2758" s="257">
        <v>3.1595907000000001E-10</v>
      </c>
      <c r="AN2758" s="257">
        <v>0.12491531</v>
      </c>
      <c r="AO2758" s="257">
        <v>2.1195144E-3</v>
      </c>
      <c r="AP2758" s="257">
        <v>1.4572833000000001E-3</v>
      </c>
      <c r="AQ2758" s="257">
        <v>5.8824589999999999E-7</v>
      </c>
      <c r="AR2758" s="257">
        <v>3.9931919999999996E-3</v>
      </c>
      <c r="AT2758" s="193"/>
      <c r="AU2758" s="193"/>
      <c r="AV2758" s="193"/>
      <c r="AW2758" s="193"/>
      <c r="AX2758" s="193"/>
      <c r="AY2758" s="193"/>
      <c r="AZ2758" s="193"/>
      <c r="BA2758" s="193"/>
      <c r="BB2758" s="193"/>
      <c r="BC2758" s="193"/>
      <c r="BD2758" s="193"/>
      <c r="BE2758" s="315"/>
      <c r="BF2758" s="315"/>
      <c r="BG2758" s="315"/>
      <c r="BH2758" s="315"/>
      <c r="BI2758" s="315"/>
      <c r="BJ2758" s="315"/>
      <c r="BK2758" s="315"/>
    </row>
    <row r="2759" spans="1:63" x14ac:dyDescent="0.25">
      <c r="A2759" s="9"/>
      <c r="B2759" s="43" t="s">
        <v>5770</v>
      </c>
      <c r="C2759" s="48" t="s">
        <v>3465</v>
      </c>
      <c r="D2759" s="223">
        <v>4.5050074999999998E-3</v>
      </c>
      <c r="E2759" s="223">
        <v>2.5063364999999998E-3</v>
      </c>
      <c r="F2759" s="223">
        <v>1.1385765E-3</v>
      </c>
      <c r="G2759" s="223">
        <v>3.6074307E-5</v>
      </c>
      <c r="H2759" s="223">
        <v>1.6709208000000001E-4</v>
      </c>
      <c r="I2759" s="223">
        <v>3.9430150000000001E-4</v>
      </c>
      <c r="J2759" s="223">
        <v>9.1203681000000004E-5</v>
      </c>
      <c r="K2759" s="223">
        <v>2.7859772E-6</v>
      </c>
      <c r="L2759" s="223">
        <v>1.6863686000000001E-4</v>
      </c>
      <c r="M2759" s="223">
        <v>0</v>
      </c>
      <c r="N2759" s="223">
        <v>0</v>
      </c>
      <c r="O2759" s="223">
        <v>0</v>
      </c>
      <c r="P2759" s="227">
        <f t="shared" si="539"/>
        <v>1.8565455555555554E-2</v>
      </c>
      <c r="Q2759" s="238">
        <v>19.002642999999999</v>
      </c>
      <c r="R2759" s="117">
        <v>0.29510397999999999</v>
      </c>
      <c r="S2759" s="117">
        <v>3.0791039999999999E-2</v>
      </c>
      <c r="T2759" s="117">
        <v>7.9041000000000005E-7</v>
      </c>
      <c r="U2759" s="130">
        <v>18.670999999999999</v>
      </c>
      <c r="V2759" s="130">
        <v>1.7734129999999999E-4</v>
      </c>
      <c r="W2759" s="117">
        <v>5.5696000000000001E-3</v>
      </c>
      <c r="X2759" s="257">
        <f t="shared" si="535"/>
        <v>0.13032535060291522</v>
      </c>
      <c r="Y2759" s="257">
        <f t="shared" si="536"/>
        <v>8.7060757998000003E-4</v>
      </c>
      <c r="Z2759" s="257">
        <f t="shared" si="537"/>
        <v>0.12871657490327523</v>
      </c>
      <c r="AA2759" s="257">
        <f t="shared" si="538"/>
        <v>7.3816811965999999E-4</v>
      </c>
      <c r="AB2759" s="257">
        <v>5.1461930999999997E-4</v>
      </c>
      <c r="AC2759" s="257">
        <v>1.3491988999999999E-7</v>
      </c>
      <c r="AD2759" s="257">
        <v>4.2637272000000003E-5</v>
      </c>
      <c r="AE2759" s="263">
        <v>3.7332178999999999E-7</v>
      </c>
      <c r="AF2759" s="263">
        <v>3.1183936999999999E-4</v>
      </c>
      <c r="AG2759" s="257">
        <v>1.0033863000000001E-6</v>
      </c>
      <c r="AH2759" s="257">
        <v>3.3681967000000001E-4</v>
      </c>
      <c r="AI2759" s="257">
        <v>1.6938084E-6</v>
      </c>
      <c r="AJ2759" s="257">
        <v>1.7379922000000001E-7</v>
      </c>
      <c r="AK2759" s="257">
        <v>1.8080646E-6</v>
      </c>
      <c r="AL2759" s="257">
        <v>3.0064986999999997E-8</v>
      </c>
      <c r="AM2759" s="257">
        <v>9.6068246000000006E-11</v>
      </c>
      <c r="AN2759" s="257">
        <v>0.12491397999999999</v>
      </c>
      <c r="AO2759" s="257">
        <v>2.1132464999999998E-3</v>
      </c>
      <c r="AP2759" s="257">
        <v>1.3488229E-3</v>
      </c>
      <c r="AQ2759" s="257">
        <v>4.3433965999999999E-7</v>
      </c>
      <c r="AR2759" s="257">
        <v>7.3773377999999999E-4</v>
      </c>
      <c r="AT2759" s="193"/>
      <c r="AU2759" s="193"/>
      <c r="AV2759" s="193"/>
      <c r="AW2759" s="193"/>
      <c r="AX2759" s="193"/>
      <c r="AY2759" s="193"/>
      <c r="AZ2759" s="193"/>
      <c r="BA2759" s="193"/>
      <c r="BB2759" s="193"/>
      <c r="BC2759" s="193"/>
      <c r="BD2759" s="193"/>
      <c r="BE2759" s="315"/>
      <c r="BF2759" s="315"/>
      <c r="BG2759" s="315"/>
      <c r="BH2759" s="315"/>
      <c r="BI2759" s="315"/>
      <c r="BJ2759" s="315"/>
      <c r="BK2759" s="315"/>
    </row>
    <row r="2760" spans="1:63" x14ac:dyDescent="0.25">
      <c r="A2760" s="9"/>
      <c r="B2760" s="43" t="s">
        <v>5770</v>
      </c>
      <c r="C2760" s="48" t="s">
        <v>3466</v>
      </c>
      <c r="D2760" s="223">
        <v>0.14208011000000001</v>
      </c>
      <c r="E2760" s="223">
        <v>0.10183522</v>
      </c>
      <c r="F2760" s="223">
        <v>1.9052953000000001E-2</v>
      </c>
      <c r="G2760" s="223">
        <v>5.2016359999999999E-3</v>
      </c>
      <c r="H2760" s="223">
        <v>6.6173117999999997E-4</v>
      </c>
      <c r="I2760" s="223">
        <v>2.6850670999999998E-3</v>
      </c>
      <c r="J2760" s="223">
        <v>1.4162859000000001E-3</v>
      </c>
      <c r="K2760" s="223">
        <v>6.1436630999999999E-5</v>
      </c>
      <c r="L2760" s="223">
        <v>2.9602389999999999E-3</v>
      </c>
      <c r="M2760" s="223">
        <v>8.2055313000000008E-3</v>
      </c>
      <c r="N2760" s="223">
        <v>0</v>
      </c>
      <c r="O2760" s="223">
        <v>0</v>
      </c>
      <c r="P2760" s="227">
        <f t="shared" si="539"/>
        <v>0.75433496296296298</v>
      </c>
      <c r="Q2760" s="238">
        <v>44.134278000000002</v>
      </c>
      <c r="R2760" s="117">
        <v>12.395042999999999</v>
      </c>
      <c r="S2760" s="117">
        <v>1.4407863999999999</v>
      </c>
      <c r="T2760" s="117">
        <v>1.1191979999999999E-5</v>
      </c>
      <c r="U2760" s="130">
        <v>30.082947999999998</v>
      </c>
      <c r="V2760" s="130">
        <v>2.2682230000000001E-2</v>
      </c>
      <c r="W2760" s="117">
        <v>0.19280799000000001</v>
      </c>
      <c r="X2760" s="257">
        <f t="shared" si="535"/>
        <v>9.1566637620801389E-2</v>
      </c>
      <c r="Y2760" s="257">
        <f t="shared" si="536"/>
        <v>2.7909823489899999E-2</v>
      </c>
      <c r="Z2760" s="257">
        <f t="shared" si="537"/>
        <v>3.2589404988201398E-2</v>
      </c>
      <c r="AA2760" s="257">
        <f t="shared" si="538"/>
        <v>3.1067409142700002E-2</v>
      </c>
      <c r="AB2760" s="257">
        <v>2.0884442E-2</v>
      </c>
      <c r="AC2760" s="257">
        <v>4.5161210999999997E-6</v>
      </c>
      <c r="AD2760" s="257">
        <v>2.9557405999999999E-3</v>
      </c>
      <c r="AE2760" s="263">
        <v>1.7262628E-6</v>
      </c>
      <c r="AF2760" s="263">
        <v>4.0180631999999997E-3</v>
      </c>
      <c r="AG2760" s="257">
        <v>4.5335306000000003E-5</v>
      </c>
      <c r="AH2760" s="257">
        <v>1.3668309999999999E-2</v>
      </c>
      <c r="AI2760" s="257">
        <v>3.0266320999999999E-5</v>
      </c>
      <c r="AJ2760" s="257">
        <v>3.1657342999999997E-5</v>
      </c>
      <c r="AK2760" s="257">
        <v>2.2234515999999999E-5</v>
      </c>
      <c r="AL2760" s="257">
        <v>2.75341E-6</v>
      </c>
      <c r="AM2760" s="257">
        <v>9.1582013999999997E-9</v>
      </c>
      <c r="AN2760" s="257">
        <v>1.7607711000000002E-2</v>
      </c>
      <c r="AO2760" s="257">
        <v>4.2634906E-4</v>
      </c>
      <c r="AP2760" s="257">
        <v>8.0011418000000003E-4</v>
      </c>
      <c r="AQ2760" s="257">
        <v>7.0401427E-6</v>
      </c>
      <c r="AR2760" s="257">
        <v>3.1060369000000001E-2</v>
      </c>
      <c r="AT2760" s="193"/>
      <c r="AU2760" s="193"/>
      <c r="AV2760" s="193"/>
      <c r="AW2760" s="193"/>
      <c r="AX2760" s="193"/>
      <c r="AY2760" s="193"/>
      <c r="AZ2760" s="193"/>
      <c r="BA2760" s="193"/>
      <c r="BB2760" s="193"/>
      <c r="BC2760" s="193"/>
      <c r="BD2760" s="193"/>
      <c r="BE2760" s="315"/>
      <c r="BF2760" s="315"/>
      <c r="BG2760" s="315"/>
      <c r="BH2760" s="315"/>
      <c r="BI2760" s="315"/>
      <c r="BJ2760" s="315"/>
      <c r="BK2760" s="315"/>
    </row>
    <row r="2761" spans="1:63" x14ac:dyDescent="0.25">
      <c r="A2761" s="9"/>
      <c r="B2761" s="43" t="s">
        <v>5770</v>
      </c>
      <c r="C2761" s="48" t="s">
        <v>3467</v>
      </c>
      <c r="D2761" s="223">
        <v>0.14772813000000001</v>
      </c>
      <c r="E2761" s="223">
        <v>9.3043684000000001E-2</v>
      </c>
      <c r="F2761" s="223">
        <v>2.4645205999999999E-2</v>
      </c>
      <c r="G2761" s="223">
        <v>3.6933421000000001E-3</v>
      </c>
      <c r="H2761" s="223">
        <v>8.3372245E-4</v>
      </c>
      <c r="I2761" s="223">
        <v>8.8663988999999992E-3</v>
      </c>
      <c r="J2761" s="223">
        <v>2.4156789E-3</v>
      </c>
      <c r="K2761" s="223">
        <v>5.0080738E-5</v>
      </c>
      <c r="L2761" s="223">
        <v>6.1568287000000003E-3</v>
      </c>
      <c r="M2761" s="223">
        <v>8.0231860999999995E-3</v>
      </c>
      <c r="N2761" s="223">
        <v>0</v>
      </c>
      <c r="O2761" s="223">
        <v>0</v>
      </c>
      <c r="P2761" s="227">
        <f t="shared" si="539"/>
        <v>0.68921247407407404</v>
      </c>
      <c r="Q2761" s="238">
        <v>40.056995999999998</v>
      </c>
      <c r="R2761" s="117">
        <v>12.960924</v>
      </c>
      <c r="S2761" s="117">
        <v>1.3173017</v>
      </c>
      <c r="T2761" s="117">
        <v>1.1578295E-5</v>
      </c>
      <c r="U2761" s="130">
        <v>25.574669</v>
      </c>
      <c r="V2761" s="130">
        <v>2.2082250000000001E-2</v>
      </c>
      <c r="W2761" s="117">
        <v>0.18200693000000001</v>
      </c>
      <c r="X2761" s="257">
        <f t="shared" si="535"/>
        <v>9.1519185811322998E-2</v>
      </c>
      <c r="Y2761" s="257">
        <f t="shared" si="536"/>
        <v>2.9969885016399998E-2</v>
      </c>
      <c r="Z2761" s="257">
        <f t="shared" si="537"/>
        <v>2.9068983869923005E-2</v>
      </c>
      <c r="AA2761" s="257">
        <f t="shared" si="538"/>
        <v>3.2480316924999995E-2</v>
      </c>
      <c r="AB2761" s="257">
        <v>1.9103894999999999E-2</v>
      </c>
      <c r="AC2761" s="257">
        <v>4.3848972000000002E-6</v>
      </c>
      <c r="AD2761" s="257">
        <v>4.5848605999999998E-3</v>
      </c>
      <c r="AE2761" s="263">
        <v>2.0878742E-6</v>
      </c>
      <c r="AF2761" s="263">
        <v>6.2324555999999998E-3</v>
      </c>
      <c r="AG2761" s="257">
        <v>4.2201045000000001E-5</v>
      </c>
      <c r="AH2761" s="257">
        <v>1.2503490000000001E-2</v>
      </c>
      <c r="AI2761" s="257">
        <v>4.0309134000000003E-5</v>
      </c>
      <c r="AJ2761" s="257">
        <v>3.1860053000000002E-5</v>
      </c>
      <c r="AK2761" s="257">
        <v>1.986511E-4</v>
      </c>
      <c r="AL2761" s="257">
        <v>2.9835661999999999E-6</v>
      </c>
      <c r="AM2761" s="257">
        <v>1.0256723E-8</v>
      </c>
      <c r="AN2761" s="257">
        <v>1.5020194000000001E-2</v>
      </c>
      <c r="AO2761" s="257">
        <v>4.1928106E-4</v>
      </c>
      <c r="AP2761" s="257">
        <v>8.5220469999999998E-4</v>
      </c>
      <c r="AQ2761" s="257">
        <v>1.3502925000000001E-5</v>
      </c>
      <c r="AR2761" s="257">
        <v>3.2466813999999997E-2</v>
      </c>
      <c r="AT2761" s="193"/>
      <c r="AU2761" s="193"/>
      <c r="AV2761" s="193"/>
      <c r="AW2761" s="193"/>
      <c r="AX2761" s="193"/>
      <c r="AY2761" s="193"/>
      <c r="AZ2761" s="193"/>
      <c r="BA2761" s="193"/>
      <c r="BB2761" s="193"/>
      <c r="BC2761" s="193"/>
      <c r="BD2761" s="193"/>
      <c r="BE2761" s="315"/>
      <c r="BF2761" s="315"/>
      <c r="BG2761" s="315"/>
      <c r="BH2761" s="315"/>
      <c r="BI2761" s="315"/>
      <c r="BJ2761" s="315"/>
      <c r="BK2761" s="315"/>
    </row>
    <row r="2762" spans="1:63" x14ac:dyDescent="0.25">
      <c r="A2762" s="136">
        <v>1</v>
      </c>
      <c r="B2762" s="43" t="s">
        <v>5770</v>
      </c>
      <c r="C2762" s="48" t="s">
        <v>3468</v>
      </c>
      <c r="D2762" s="223">
        <v>0.14596856</v>
      </c>
      <c r="E2762" s="223">
        <v>9.4036465999999999E-2</v>
      </c>
      <c r="F2762" s="223">
        <v>2.4587178000000001E-2</v>
      </c>
      <c r="G2762" s="223">
        <v>5.1065324000000004E-4</v>
      </c>
      <c r="H2762" s="223">
        <v>9.5047975999999995E-4</v>
      </c>
      <c r="I2762" s="223">
        <v>6.6018316999999997E-3</v>
      </c>
      <c r="J2762" s="223">
        <v>2.9081860000000001E-3</v>
      </c>
      <c r="K2762" s="223">
        <v>5.0648208999999999E-5</v>
      </c>
      <c r="L2762" s="223">
        <v>6.4329397000000002E-3</v>
      </c>
      <c r="M2762" s="223">
        <v>9.8901735999999997E-3</v>
      </c>
      <c r="N2762" s="223">
        <v>0</v>
      </c>
      <c r="O2762" s="223">
        <v>0</v>
      </c>
      <c r="P2762" s="227">
        <f t="shared" si="539"/>
        <v>0.69656641481481474</v>
      </c>
      <c r="Q2762" s="238">
        <v>36.857438999999999</v>
      </c>
      <c r="R2762" s="117">
        <v>13.020338000000001</v>
      </c>
      <c r="S2762" s="117">
        <v>-7.0468217E-2</v>
      </c>
      <c r="T2762" s="117">
        <v>1.506071E-5</v>
      </c>
      <c r="U2762" s="130">
        <v>23.889900999999998</v>
      </c>
      <c r="V2762" s="130">
        <v>-2.9269351999999999E-3</v>
      </c>
      <c r="W2762" s="117">
        <v>2.0580075999999999E-2</v>
      </c>
      <c r="X2762" s="257">
        <f t="shared" si="535"/>
        <v>8.8077287541099489E-2</v>
      </c>
      <c r="Y2762" s="257">
        <f t="shared" si="536"/>
        <v>2.6942009612199998E-2</v>
      </c>
      <c r="Z2762" s="257">
        <f t="shared" si="537"/>
        <v>2.8526949203899497E-2</v>
      </c>
      <c r="AA2762" s="257">
        <f t="shared" si="538"/>
        <v>3.2608328724999996E-2</v>
      </c>
      <c r="AB2762" s="257">
        <v>1.9308636000000001E-2</v>
      </c>
      <c r="AC2762" s="257">
        <v>5.2291005000000002E-6</v>
      </c>
      <c r="AD2762" s="257">
        <v>1.4249204E-3</v>
      </c>
      <c r="AE2762" s="263">
        <v>2.2717044000000001E-6</v>
      </c>
      <c r="AF2762" s="263">
        <v>6.2031780000000002E-3</v>
      </c>
      <c r="AG2762" s="257">
        <v>-2.2255927000000001E-6</v>
      </c>
      <c r="AH2762" s="257">
        <v>1.2637707999999999E-2</v>
      </c>
      <c r="AI2762" s="257">
        <v>4.0840909000000002E-5</v>
      </c>
      <c r="AJ2762" s="257">
        <v>2.5498920000000001E-6</v>
      </c>
      <c r="AK2762" s="257">
        <v>1.3853098999999999E-4</v>
      </c>
      <c r="AL2762" s="257">
        <v>6.4238128000000005E-7</v>
      </c>
      <c r="AM2762" s="257">
        <v>4.4416194999999996E-9</v>
      </c>
      <c r="AN2762" s="257">
        <v>1.402661E-2</v>
      </c>
      <c r="AO2762" s="257">
        <v>4.2832489000000002E-4</v>
      </c>
      <c r="AP2762" s="257">
        <v>1.2517377E-3</v>
      </c>
      <c r="AQ2762" s="257">
        <v>1.8745725000000001E-5</v>
      </c>
      <c r="AR2762" s="257">
        <v>3.2589582999999998E-2</v>
      </c>
      <c r="AT2762" s="193"/>
      <c r="AU2762" s="193"/>
      <c r="AV2762" s="193"/>
      <c r="AW2762" s="193"/>
      <c r="AX2762" s="193"/>
      <c r="AY2762" s="193"/>
      <c r="AZ2762" s="193"/>
      <c r="BA2762" s="193"/>
      <c r="BB2762" s="193"/>
      <c r="BC2762" s="193"/>
      <c r="BD2762" s="193"/>
      <c r="BE2762" s="315"/>
      <c r="BF2762" s="315"/>
      <c r="BG2762" s="315"/>
      <c r="BH2762" s="315"/>
      <c r="BI2762" s="315"/>
      <c r="BJ2762" s="315"/>
      <c r="BK2762" s="315"/>
    </row>
    <row r="2763" spans="1:63" x14ac:dyDescent="0.25">
      <c r="A2763" s="9"/>
      <c r="B2763" s="43" t="s">
        <v>5770</v>
      </c>
      <c r="C2763" s="48" t="s">
        <v>1948</v>
      </c>
      <c r="D2763" s="223">
        <v>0.15257562</v>
      </c>
      <c r="E2763" s="223">
        <v>0.10320848000000001</v>
      </c>
      <c r="F2763" s="223">
        <v>2.2405703999999999E-2</v>
      </c>
      <c r="G2763" s="223">
        <v>1.7235483E-3</v>
      </c>
      <c r="H2763" s="223">
        <v>3.5550589999999997E-4</v>
      </c>
      <c r="I2763" s="223">
        <v>2.2505873000000002E-3</v>
      </c>
      <c r="J2763" s="223">
        <v>2.4770574000000001E-3</v>
      </c>
      <c r="K2763" s="223">
        <v>3.7674498000000001E-5</v>
      </c>
      <c r="L2763" s="223">
        <v>9.3051698999999999E-4</v>
      </c>
      <c r="M2763" s="223">
        <v>1.9186541000000001E-2</v>
      </c>
      <c r="N2763" s="223">
        <v>0</v>
      </c>
      <c r="O2763" s="223">
        <v>0</v>
      </c>
      <c r="P2763" s="227">
        <f t="shared" si="539"/>
        <v>0.76450725925925922</v>
      </c>
      <c r="Q2763" s="238">
        <v>11.210355</v>
      </c>
      <c r="R2763" s="117">
        <v>11.985422</v>
      </c>
      <c r="S2763" s="117">
        <v>-0.67169190000000001</v>
      </c>
      <c r="T2763" s="117">
        <v>1.5203962999999999E-5</v>
      </c>
      <c r="U2763" s="117">
        <v>-2.0807704999999999E-2</v>
      </c>
      <c r="V2763" s="117">
        <v>-1.2651498000000001E-2</v>
      </c>
      <c r="W2763" s="117">
        <v>-6.9931080000000007E-2</v>
      </c>
      <c r="X2763" s="257">
        <f t="shared" si="535"/>
        <v>7.1277458397350599E-2</v>
      </c>
      <c r="Y2763" s="257">
        <f t="shared" si="536"/>
        <v>2.6187746235499999E-2</v>
      </c>
      <c r="Z2763" s="257">
        <f t="shared" si="537"/>
        <v>1.5097662609450601E-2</v>
      </c>
      <c r="AA2763" s="257">
        <f t="shared" si="538"/>
        <v>2.9992049552400001E-2</v>
      </c>
      <c r="AB2763" s="257">
        <v>2.1192214000000001E-2</v>
      </c>
      <c r="AC2763" s="257">
        <v>5.7080863000000003E-6</v>
      </c>
      <c r="AD2763" s="257">
        <v>5.7094686000000005E-4</v>
      </c>
      <c r="AE2763" s="257">
        <v>1.8443991999999999E-6</v>
      </c>
      <c r="AF2763" s="257">
        <v>4.4385157000000003E-3</v>
      </c>
      <c r="AG2763" s="257">
        <v>-2.1482810000000001E-5</v>
      </c>
      <c r="AH2763" s="257">
        <v>1.3870698000000001E-2</v>
      </c>
      <c r="AI2763" s="257">
        <v>3.5974545999999998E-5</v>
      </c>
      <c r="AJ2763" s="257">
        <v>3.3234154000000002E-6</v>
      </c>
      <c r="AK2763" s="257">
        <v>5.9534034999999999E-5</v>
      </c>
      <c r="AL2763" s="257">
        <v>4.4765941E-7</v>
      </c>
      <c r="AM2763" s="257">
        <v>4.1526405999999996E-9</v>
      </c>
      <c r="AN2763" s="257">
        <v>-2.0156723999999999E-5</v>
      </c>
      <c r="AO2763" s="257">
        <v>4.1468825E-5</v>
      </c>
      <c r="AP2763" s="257">
        <v>1.1063687E-3</v>
      </c>
      <c r="AQ2763" s="257">
        <v>2.5365524000000001E-6</v>
      </c>
      <c r="AR2763" s="257">
        <v>2.9989512999999999E-2</v>
      </c>
      <c r="AT2763" s="193"/>
      <c r="AU2763" s="193"/>
      <c r="AV2763" s="193"/>
      <c r="AW2763" s="193"/>
      <c r="AX2763" s="193"/>
      <c r="AY2763" s="193"/>
      <c r="AZ2763" s="193"/>
      <c r="BA2763" s="193"/>
      <c r="BB2763" s="193"/>
      <c r="BC2763" s="193"/>
      <c r="BD2763" s="193"/>
      <c r="BE2763" s="315"/>
      <c r="BF2763" s="315"/>
      <c r="BG2763" s="315"/>
      <c r="BH2763" s="315"/>
      <c r="BI2763" s="315"/>
      <c r="BJ2763" s="315"/>
      <c r="BK2763" s="315"/>
    </row>
    <row r="2764" spans="1:63" x14ac:dyDescent="0.25">
      <c r="A2764" s="9"/>
      <c r="B2764" s="43" t="s">
        <v>5770</v>
      </c>
      <c r="C2764" s="48" t="s">
        <v>1949</v>
      </c>
      <c r="D2764" s="223">
        <v>0.34710719000000001</v>
      </c>
      <c r="E2764" s="223">
        <v>0.16699755999999999</v>
      </c>
      <c r="F2764" s="223">
        <v>7.0505628000000001E-2</v>
      </c>
      <c r="G2764" s="223">
        <v>8.2010785000000003E-3</v>
      </c>
      <c r="H2764" s="223">
        <v>5.4945893999999999E-4</v>
      </c>
      <c r="I2764" s="223">
        <v>9.4396068E-3</v>
      </c>
      <c r="J2764" s="223">
        <v>5.1560338000000002E-3</v>
      </c>
      <c r="K2764" s="223">
        <v>3.3266984999999997E-4</v>
      </c>
      <c r="L2764" s="223">
        <v>5.6506148000000003E-3</v>
      </c>
      <c r="M2764" s="223">
        <v>8.0274535999999994E-2</v>
      </c>
      <c r="N2764" s="223">
        <v>0</v>
      </c>
      <c r="O2764" s="223">
        <v>0</v>
      </c>
      <c r="P2764" s="227">
        <f t="shared" si="539"/>
        <v>1.2370189629629629</v>
      </c>
      <c r="Q2764" s="238">
        <v>24.140502000000001</v>
      </c>
      <c r="R2764" s="117">
        <v>17.485855000000001</v>
      </c>
      <c r="S2764" s="117">
        <v>5.6814796999999997</v>
      </c>
      <c r="T2764" s="117">
        <v>1.3101596000000001E-5</v>
      </c>
      <c r="U2764" s="117">
        <v>0.20830778999999999</v>
      </c>
      <c r="V2764" s="117">
        <v>0.10595664</v>
      </c>
      <c r="W2764" s="117">
        <v>0.65888961999999995</v>
      </c>
      <c r="X2764" s="257">
        <f t="shared" si="535"/>
        <v>0.1186182171258075</v>
      </c>
      <c r="Y2764" s="257">
        <f t="shared" si="536"/>
        <v>5.0723038936199998E-2</v>
      </c>
      <c r="Z2764" s="257">
        <f t="shared" si="537"/>
        <v>2.4104361649607501E-2</v>
      </c>
      <c r="AA2764" s="257">
        <f t="shared" si="538"/>
        <v>4.3790816539999999E-2</v>
      </c>
      <c r="AB2764" s="257">
        <v>3.4285014000000003E-2</v>
      </c>
      <c r="AC2764" s="257">
        <v>5.7079441000000003E-6</v>
      </c>
      <c r="AD2764" s="257">
        <v>1.8160311000000001E-3</v>
      </c>
      <c r="AE2764" s="257">
        <v>5.1982120999999999E-6</v>
      </c>
      <c r="AF2764" s="257">
        <v>1.4429697999999999E-2</v>
      </c>
      <c r="AG2764" s="257">
        <v>1.8138968E-4</v>
      </c>
      <c r="AH2764" s="257">
        <v>2.2439728999999999E-2</v>
      </c>
      <c r="AI2764" s="257">
        <v>1.1340387E-4</v>
      </c>
      <c r="AJ2764" s="257">
        <v>9.8203408000000004E-6</v>
      </c>
      <c r="AK2764" s="257">
        <v>3.4019124E-5</v>
      </c>
      <c r="AL2764" s="257">
        <v>1.5010156E-6</v>
      </c>
      <c r="AM2764" s="257">
        <v>6.3192075000000002E-9</v>
      </c>
      <c r="AN2764" s="257">
        <v>3.6189190999999998E-4</v>
      </c>
      <c r="AO2764" s="257">
        <v>2.0754524E-4</v>
      </c>
      <c r="AP2764" s="257">
        <v>9.3644482999999997E-4</v>
      </c>
      <c r="AQ2764" s="257">
        <v>1.258254E-5</v>
      </c>
      <c r="AR2764" s="257">
        <v>4.3778233999999999E-2</v>
      </c>
      <c r="AT2764" s="193"/>
      <c r="AU2764" s="193"/>
      <c r="AV2764" s="193"/>
      <c r="AW2764" s="193"/>
      <c r="AX2764" s="193"/>
      <c r="AY2764" s="193"/>
      <c r="AZ2764" s="193"/>
      <c r="BA2764" s="193"/>
      <c r="BB2764" s="193"/>
      <c r="BC2764" s="193"/>
      <c r="BD2764" s="193"/>
      <c r="BE2764" s="315"/>
      <c r="BF2764" s="315"/>
      <c r="BG2764" s="315"/>
      <c r="BH2764" s="315"/>
      <c r="BI2764" s="315"/>
      <c r="BJ2764" s="315"/>
      <c r="BK2764" s="315"/>
    </row>
    <row r="2765" spans="1:63" x14ac:dyDescent="0.25">
      <c r="A2765" s="9"/>
      <c r="B2765" s="43" t="s">
        <v>5770</v>
      </c>
      <c r="C2765" s="48" t="s">
        <v>1950</v>
      </c>
      <c r="D2765" s="223">
        <v>0.21338444000000001</v>
      </c>
      <c r="E2765" s="223">
        <v>0.11558177</v>
      </c>
      <c r="F2765" s="223">
        <v>4.2565529999999997E-2</v>
      </c>
      <c r="G2765" s="223">
        <v>5.1957228999999997E-3</v>
      </c>
      <c r="H2765" s="223">
        <v>2.7880222999999999E-3</v>
      </c>
      <c r="I2765" s="223">
        <v>2.0245241000000001E-2</v>
      </c>
      <c r="J2765" s="223">
        <v>8.4037751000000001E-3</v>
      </c>
      <c r="K2765" s="223">
        <v>7.9516554999999994E-5</v>
      </c>
      <c r="L2765" s="223">
        <v>9.4076104000000004E-3</v>
      </c>
      <c r="M2765" s="223">
        <v>9.1172569000000005E-3</v>
      </c>
      <c r="N2765" s="223">
        <v>0</v>
      </c>
      <c r="O2765" s="223">
        <v>0</v>
      </c>
      <c r="P2765" s="227">
        <f t="shared" ref="P2765:P2795" si="540">E2765/0.135</f>
        <v>0.85616125925925923</v>
      </c>
      <c r="Q2765" s="238">
        <v>53.998812999999998</v>
      </c>
      <c r="R2765" s="117">
        <v>14.948537</v>
      </c>
      <c r="S2765" s="117">
        <v>1.9810049000000001</v>
      </c>
      <c r="T2765" s="117">
        <v>1.69012E-5</v>
      </c>
      <c r="U2765" s="117">
        <v>36.744385999999999</v>
      </c>
      <c r="V2765" s="117">
        <v>2.7508899999999999E-2</v>
      </c>
      <c r="W2765" s="117">
        <v>0.29735887999999999</v>
      </c>
      <c r="X2765" s="257">
        <f t="shared" si="535"/>
        <v>0.50725163643395599</v>
      </c>
      <c r="Y2765" s="257">
        <f t="shared" si="536"/>
        <v>4.7197362441900002E-2</v>
      </c>
      <c r="Z2765" s="257">
        <f t="shared" si="537"/>
        <v>0.42258425817005602</v>
      </c>
      <c r="AA2765" s="257">
        <f t="shared" si="538"/>
        <v>3.7470015821999998E-2</v>
      </c>
      <c r="AB2765" s="257">
        <v>2.3725782000000001E-2</v>
      </c>
      <c r="AC2765" s="257">
        <v>5.5869803000000002E-6</v>
      </c>
      <c r="AD2765" s="257">
        <v>1.1416832999999999E-2</v>
      </c>
      <c r="AE2765" s="257">
        <v>4.9080866000000002E-6</v>
      </c>
      <c r="AF2765" s="257">
        <v>1.1980484E-2</v>
      </c>
      <c r="AG2765" s="257">
        <v>6.3768374999999996E-5</v>
      </c>
      <c r="AH2765" s="257">
        <v>1.5528210000000001E-2</v>
      </c>
      <c r="AI2765" s="257">
        <v>6.8617325999999996E-5</v>
      </c>
      <c r="AJ2765" s="257">
        <v>4.3780374999999997E-5</v>
      </c>
      <c r="AK2765" s="257">
        <v>1.3480918999999999E-3</v>
      </c>
      <c r="AL2765" s="257">
        <v>4.1330963999999999E-6</v>
      </c>
      <c r="AM2765" s="257">
        <v>1.4672656E-8</v>
      </c>
      <c r="AN2765" s="257">
        <v>0.39345495000000003</v>
      </c>
      <c r="AO2765" s="257">
        <v>6.9535265000000004E-3</v>
      </c>
      <c r="AP2765" s="257">
        <v>5.1829342999999998E-3</v>
      </c>
      <c r="AQ2765" s="257">
        <v>2.3581821999999999E-5</v>
      </c>
      <c r="AR2765" s="257">
        <v>3.7446434000000001E-2</v>
      </c>
      <c r="AT2765" s="193"/>
      <c r="AU2765" s="193"/>
      <c r="AV2765" s="193"/>
      <c r="AW2765" s="193"/>
      <c r="AX2765" s="193"/>
      <c r="AY2765" s="193"/>
      <c r="AZ2765" s="193"/>
      <c r="BA2765" s="193"/>
      <c r="BB2765" s="193"/>
      <c r="BC2765" s="193"/>
      <c r="BD2765" s="193"/>
      <c r="BE2765" s="315"/>
      <c r="BF2765" s="315"/>
      <c r="BG2765" s="315"/>
      <c r="BH2765" s="315"/>
      <c r="BI2765" s="315"/>
      <c r="BJ2765" s="315"/>
      <c r="BK2765" s="315"/>
    </row>
    <row r="2766" spans="1:63" x14ac:dyDescent="0.25">
      <c r="A2766" s="9"/>
      <c r="B2766" s="43" t="s">
        <v>5770</v>
      </c>
      <c r="C2766" s="48" t="s">
        <v>3238</v>
      </c>
      <c r="D2766" s="223">
        <v>0.37077462</v>
      </c>
      <c r="E2766" s="223">
        <v>0.20957933000000001</v>
      </c>
      <c r="F2766" s="223">
        <v>9.3245734999999996E-2</v>
      </c>
      <c r="G2766" s="223">
        <v>6.3228030999999997E-3</v>
      </c>
      <c r="H2766" s="223">
        <v>3.0933903999999998E-3</v>
      </c>
      <c r="I2766" s="223">
        <v>2.7186844000000002E-2</v>
      </c>
      <c r="J2766" s="223">
        <v>9.9307486000000007E-3</v>
      </c>
      <c r="K2766" s="223">
        <v>1.1573671E-4</v>
      </c>
      <c r="L2766" s="223">
        <v>1.4097503000000001E-2</v>
      </c>
      <c r="M2766" s="223">
        <v>4.6208530999999997E-2</v>
      </c>
      <c r="N2766" s="223">
        <v>-3.9005999999999999E-2</v>
      </c>
      <c r="O2766" s="223">
        <v>0</v>
      </c>
      <c r="P2766" s="227">
        <f t="shared" si="540"/>
        <v>1.5524394814814815</v>
      </c>
      <c r="Q2766" s="238">
        <v>67.627330999999998</v>
      </c>
      <c r="R2766" s="117">
        <v>24.347252000000001</v>
      </c>
      <c r="S2766" s="117">
        <v>5.5881959999999999</v>
      </c>
      <c r="T2766" s="117">
        <v>2.3946816999999999E-5</v>
      </c>
      <c r="U2766" s="117">
        <v>36.879004000000002</v>
      </c>
      <c r="V2766" s="117">
        <v>9.4991810999999995E-2</v>
      </c>
      <c r="W2766" s="117">
        <v>0.71786421</v>
      </c>
      <c r="X2766" s="257">
        <f t="shared" si="535"/>
        <v>0.57552366378388309</v>
      </c>
      <c r="Y2766" s="257">
        <f t="shared" si="536"/>
        <v>7.8387287599800015E-2</v>
      </c>
      <c r="Z2766" s="257">
        <f t="shared" si="537"/>
        <v>0.43611063719108306</v>
      </c>
      <c r="AA2766" s="257">
        <f t="shared" si="538"/>
        <v>6.1025738992999998E-2</v>
      </c>
      <c r="AB2766" s="257">
        <v>4.3025563000000003E-2</v>
      </c>
      <c r="AC2766" s="257">
        <v>8.7022751999999995E-6</v>
      </c>
      <c r="AD2766" s="257">
        <v>1.3046254E-2</v>
      </c>
      <c r="AE2766" s="257">
        <v>7.9637346000000007E-6</v>
      </c>
      <c r="AF2766" s="257">
        <v>2.2119748000000002E-2</v>
      </c>
      <c r="AG2766" s="257">
        <v>1.7905659E-4</v>
      </c>
      <c r="AH2766" s="257">
        <v>2.8159947000000001E-2</v>
      </c>
      <c r="AI2766" s="257">
        <v>1.5421305000000001E-4</v>
      </c>
      <c r="AJ2766" s="257">
        <v>5.2985609999999997E-5</v>
      </c>
      <c r="AK2766" s="257">
        <v>1.3567118000000001E-3</v>
      </c>
      <c r="AL2766" s="257">
        <v>5.3150227999999996E-6</v>
      </c>
      <c r="AM2766" s="257">
        <v>1.9308283000000001E-8</v>
      </c>
      <c r="AN2766" s="257">
        <v>0.39369857000000003</v>
      </c>
      <c r="AO2766" s="257">
        <v>7.0881853999999996E-3</v>
      </c>
      <c r="AP2766" s="257">
        <v>5.5946900000000003E-3</v>
      </c>
      <c r="AQ2766" s="257">
        <v>3.5271992999999998E-5</v>
      </c>
      <c r="AR2766" s="257">
        <v>6.0990467E-2</v>
      </c>
      <c r="AT2766" s="193"/>
      <c r="AU2766" s="193"/>
      <c r="AV2766" s="193"/>
      <c r="AW2766" s="193"/>
      <c r="AX2766" s="193"/>
      <c r="AY2766" s="193"/>
      <c r="AZ2766" s="193"/>
      <c r="BA2766" s="193"/>
      <c r="BB2766" s="193"/>
      <c r="BC2766" s="193"/>
      <c r="BD2766" s="193"/>
      <c r="BE2766" s="315"/>
      <c r="BF2766" s="315"/>
      <c r="BG2766" s="315"/>
      <c r="BH2766" s="315"/>
      <c r="BI2766" s="315"/>
      <c r="BJ2766" s="315"/>
      <c r="BK2766" s="315"/>
    </row>
    <row r="2767" spans="1:63" x14ac:dyDescent="0.25">
      <c r="A2767" s="9"/>
      <c r="B2767" s="43" t="s">
        <v>5970</v>
      </c>
      <c r="C2767" t="s">
        <v>1241</v>
      </c>
      <c r="D2767" s="172">
        <v>68.764384000000007</v>
      </c>
      <c r="E2767" s="172">
        <v>24.587534999999999</v>
      </c>
      <c r="F2767" s="172">
        <v>7.405996</v>
      </c>
      <c r="G2767" s="172">
        <v>1.1343483000000001</v>
      </c>
      <c r="H2767" s="172">
        <v>0.65914412</v>
      </c>
      <c r="I2767" s="172">
        <v>3.7290095999999999</v>
      </c>
      <c r="J2767" s="172">
        <v>1.5202807</v>
      </c>
      <c r="K2767" s="172">
        <v>6.9218218999999997E-2</v>
      </c>
      <c r="L2767" s="172">
        <v>29.658852</v>
      </c>
      <c r="M2767" s="172">
        <v>0</v>
      </c>
      <c r="N2767" s="172">
        <v>0</v>
      </c>
      <c r="O2767" s="172">
        <v>0</v>
      </c>
      <c r="P2767" s="199">
        <f t="shared" si="540"/>
        <v>182.12988888888887</v>
      </c>
      <c r="Q2767" s="233">
        <v>12551.785</v>
      </c>
      <c r="R2767" s="96">
        <v>2550.6264000000001</v>
      </c>
      <c r="S2767" s="96">
        <v>467.28640000000001</v>
      </c>
      <c r="T2767" s="96">
        <v>7.0463000000000001E-3</v>
      </c>
      <c r="U2767" s="96">
        <v>9422.1</v>
      </c>
      <c r="V2767" s="96">
        <v>8.1653099999999998</v>
      </c>
      <c r="W2767" s="96">
        <v>103.6</v>
      </c>
      <c r="X2767" s="241">
        <f t="shared" si="535"/>
        <v>110.0404625597415</v>
      </c>
      <c r="Y2767" s="241">
        <f t="shared" si="536"/>
        <v>9.4302142537400009</v>
      </c>
      <c r="Z2767" s="241">
        <f t="shared" si="537"/>
        <v>94.147348502001492</v>
      </c>
      <c r="AA2767" s="241">
        <f t="shared" si="538"/>
        <v>6.4628998040000001</v>
      </c>
      <c r="AB2767" s="241">
        <v>5.0484116999999999</v>
      </c>
      <c r="AC2767" s="241">
        <v>7.0033973999999999E-4</v>
      </c>
      <c r="AD2767" s="241">
        <v>1.4580028</v>
      </c>
      <c r="AE2767" s="241">
        <v>1.177509E-3</v>
      </c>
      <c r="AF2767" s="241">
        <v>2.9069812000000002</v>
      </c>
      <c r="AG2767" s="241">
        <v>1.4940705E-2</v>
      </c>
      <c r="AH2767" s="241">
        <v>3.3041485000000002</v>
      </c>
      <c r="AI2767" s="241">
        <v>1.148513E-2</v>
      </c>
      <c r="AJ2767" s="241">
        <v>9.6446916999999993E-3</v>
      </c>
      <c r="AK2767" s="241">
        <v>8.4878101999999993E-3</v>
      </c>
      <c r="AL2767" s="241">
        <v>1.9566988E-3</v>
      </c>
      <c r="AM2767" s="241">
        <v>6.1713014999999996E-6</v>
      </c>
      <c r="AN2767" s="241">
        <v>87.683239</v>
      </c>
      <c r="AO2767" s="241">
        <v>1.7444917</v>
      </c>
      <c r="AP2767" s="241">
        <v>1.3838888</v>
      </c>
      <c r="AQ2767" s="241">
        <v>7.9421004000000003E-2</v>
      </c>
      <c r="AR2767" s="241">
        <v>6.3834787999999998</v>
      </c>
      <c r="AT2767" s="193"/>
      <c r="AU2767" s="193"/>
      <c r="AV2767" s="193"/>
      <c r="AW2767" s="193"/>
      <c r="AX2767" s="193"/>
      <c r="AY2767" s="193"/>
      <c r="AZ2767" s="193"/>
      <c r="BA2767" s="193"/>
      <c r="BB2767" s="193"/>
      <c r="BC2767" s="193"/>
      <c r="BD2767" s="193"/>
      <c r="BE2767" s="315"/>
      <c r="BF2767" s="315"/>
      <c r="BG2767" s="315"/>
      <c r="BH2767" s="315"/>
      <c r="BI2767" s="315"/>
      <c r="BJ2767" s="315"/>
      <c r="BK2767" s="315"/>
    </row>
    <row r="2768" spans="1:63" x14ac:dyDescent="0.25">
      <c r="A2768" s="9"/>
      <c r="B2768" s="43" t="s">
        <v>5970</v>
      </c>
      <c r="C2768" t="s">
        <v>1240</v>
      </c>
      <c r="D2768" s="172">
        <v>99.041652999999997</v>
      </c>
      <c r="E2768" s="172">
        <v>67.537038999999993</v>
      </c>
      <c r="F2768" s="172">
        <v>15.549861</v>
      </c>
      <c r="G2768" s="172">
        <v>2.7369393</v>
      </c>
      <c r="H2768" s="172">
        <v>0.57537569</v>
      </c>
      <c r="I2768" s="172">
        <v>6.6819419</v>
      </c>
      <c r="J2768" s="172">
        <v>1.3958835000000001</v>
      </c>
      <c r="K2768" s="172">
        <v>3.6171775000000003E-2</v>
      </c>
      <c r="L2768" s="172">
        <v>4.5284412999999999</v>
      </c>
      <c r="M2768" s="172">
        <v>0</v>
      </c>
      <c r="N2768" s="172">
        <v>0</v>
      </c>
      <c r="O2768" s="172">
        <v>0</v>
      </c>
      <c r="P2768" s="199">
        <f t="shared" si="540"/>
        <v>500.27436296296287</v>
      </c>
      <c r="Q2768" s="233">
        <v>30543.366999999998</v>
      </c>
      <c r="R2768" s="96">
        <v>9202.8356999999996</v>
      </c>
      <c r="S2768" s="96">
        <v>1862.672</v>
      </c>
      <c r="T2768" s="96">
        <v>6.7317999999999996E-3</v>
      </c>
      <c r="U2768" s="96">
        <v>19210</v>
      </c>
      <c r="V2768" s="96">
        <v>33.012419999999999</v>
      </c>
      <c r="W2768" s="96">
        <v>234.84</v>
      </c>
      <c r="X2768" s="241">
        <f t="shared" si="535"/>
        <v>65.90254978555231</v>
      </c>
      <c r="Y2768" s="241">
        <f t="shared" si="536"/>
        <v>21.473576706799999</v>
      </c>
      <c r="Z2768" s="241">
        <f t="shared" si="537"/>
        <v>21.356383655152303</v>
      </c>
      <c r="AA2768" s="241">
        <f t="shared" si="538"/>
        <v>23.0725894236</v>
      </c>
      <c r="AB2768" s="241">
        <v>13.866595999999999</v>
      </c>
      <c r="AC2768" s="241">
        <v>2.6996451000000001E-3</v>
      </c>
      <c r="AD2768" s="241">
        <v>3.4835003000000002</v>
      </c>
      <c r="AE2768" s="241">
        <v>1.1867377E-3</v>
      </c>
      <c r="AF2768" s="241">
        <v>4.0599800999999998</v>
      </c>
      <c r="AG2768" s="241">
        <v>5.9613923999999999E-2</v>
      </c>
      <c r="AH2768" s="241">
        <v>9.0756022999999999</v>
      </c>
      <c r="AI2768" s="241">
        <v>2.5727626E-2</v>
      </c>
      <c r="AJ2768" s="241">
        <v>2.3929074000000002E-2</v>
      </c>
      <c r="AK2768" s="241">
        <v>0.14072483</v>
      </c>
      <c r="AL2768" s="241">
        <v>2.2526496E-3</v>
      </c>
      <c r="AM2768" s="241">
        <v>7.2755522999999996E-6</v>
      </c>
      <c r="AN2768" s="241">
        <v>11.299775</v>
      </c>
      <c r="AO2768" s="241">
        <v>0.31792367999999999</v>
      </c>
      <c r="AP2768" s="241">
        <v>0.47044121999999999</v>
      </c>
      <c r="AQ2768" s="241">
        <v>9.6184236000000003E-3</v>
      </c>
      <c r="AR2768" s="241">
        <v>23.062971000000001</v>
      </c>
      <c r="AT2768" s="193"/>
      <c r="AU2768" s="193"/>
      <c r="AV2768" s="193"/>
      <c r="AW2768" s="193"/>
      <c r="AX2768" s="193"/>
      <c r="AY2768" s="193"/>
      <c r="AZ2768" s="193"/>
      <c r="BA2768" s="193"/>
      <c r="BB2768" s="193"/>
      <c r="BC2768" s="193"/>
      <c r="BD2768" s="193"/>
      <c r="BE2768" s="315"/>
      <c r="BF2768" s="315"/>
      <c r="BG2768" s="315"/>
      <c r="BH2768" s="315"/>
      <c r="BI2768" s="315"/>
      <c r="BJ2768" s="315"/>
      <c r="BK2768" s="315"/>
    </row>
    <row r="2769" spans="1:63" x14ac:dyDescent="0.25">
      <c r="A2769" s="9"/>
      <c r="B2769" s="43" t="s">
        <v>5970</v>
      </c>
      <c r="C2769" t="s">
        <v>1239</v>
      </c>
      <c r="D2769" s="172">
        <v>66.274420000000006</v>
      </c>
      <c r="E2769" s="172">
        <v>42.133485999999998</v>
      </c>
      <c r="F2769" s="172">
        <v>10.519152</v>
      </c>
      <c r="G2769" s="172">
        <v>1.6851579999999999</v>
      </c>
      <c r="H2769" s="172">
        <v>1.3874442</v>
      </c>
      <c r="I2769" s="172">
        <v>5.3857914999999998</v>
      </c>
      <c r="J2769" s="172">
        <v>1.5273463</v>
      </c>
      <c r="K2769" s="172">
        <v>6.4122037000000007E-2</v>
      </c>
      <c r="L2769" s="172">
        <v>3.5719192</v>
      </c>
      <c r="M2769" s="172">
        <v>0</v>
      </c>
      <c r="N2769" s="172">
        <v>0</v>
      </c>
      <c r="O2769" s="172">
        <v>0</v>
      </c>
      <c r="P2769" s="199">
        <f t="shared" si="540"/>
        <v>312.09989629629627</v>
      </c>
      <c r="Q2769" s="233">
        <v>21550.365000000002</v>
      </c>
      <c r="R2769" s="96">
        <v>6959.0267000000003</v>
      </c>
      <c r="S2769" s="96">
        <v>1170.1199999999999</v>
      </c>
      <c r="T2769" s="96">
        <v>2.7468000000000002E-3</v>
      </c>
      <c r="U2769" s="96">
        <v>13255</v>
      </c>
      <c r="V2769" s="96">
        <v>17.51587</v>
      </c>
      <c r="W2769" s="96">
        <v>148.69999999999999</v>
      </c>
      <c r="X2769" s="241">
        <f t="shared" si="535"/>
        <v>50.950531535503494</v>
      </c>
      <c r="Y2769" s="241">
        <f t="shared" si="536"/>
        <v>14.136630408529999</v>
      </c>
      <c r="Z2769" s="241">
        <f t="shared" si="537"/>
        <v>19.381878410973499</v>
      </c>
      <c r="AA2769" s="241">
        <f t="shared" si="538"/>
        <v>17.432022715999999</v>
      </c>
      <c r="AB2769" s="241">
        <v>8.6506434999999993</v>
      </c>
      <c r="AC2769" s="241">
        <v>8.1835112999999995E-4</v>
      </c>
      <c r="AD2769" s="241">
        <v>2.4163275999999998</v>
      </c>
      <c r="AE2769" s="241">
        <v>1.2080204000000001E-3</v>
      </c>
      <c r="AF2769" s="241">
        <v>3.033712</v>
      </c>
      <c r="AG2769" s="241">
        <v>3.3920936999999998E-2</v>
      </c>
      <c r="AH2769" s="241">
        <v>5.6615475000000002</v>
      </c>
      <c r="AI2769" s="241">
        <v>1.6617257999999999E-2</v>
      </c>
      <c r="AJ2769" s="241">
        <v>1.3425704E-2</v>
      </c>
      <c r="AK2769" s="241">
        <v>0.14481337</v>
      </c>
      <c r="AL2769" s="241">
        <v>1.4015938999999999E-3</v>
      </c>
      <c r="AM2769" s="241">
        <v>4.2650735000000001E-6</v>
      </c>
      <c r="AN2769" s="241">
        <v>12.906027999999999</v>
      </c>
      <c r="AO2769" s="241">
        <v>0.31894423</v>
      </c>
      <c r="AP2769" s="241">
        <v>0.31909649000000001</v>
      </c>
      <c r="AQ2769" s="241">
        <v>8.1857160000000009E-3</v>
      </c>
      <c r="AR2769" s="241">
        <v>17.423836999999999</v>
      </c>
      <c r="AT2769" s="193"/>
      <c r="AU2769" s="193"/>
      <c r="AV2769" s="193"/>
      <c r="AW2769" s="193"/>
      <c r="AX2769" s="193"/>
      <c r="AY2769" s="193"/>
      <c r="AZ2769" s="193"/>
      <c r="BA2769" s="193"/>
      <c r="BB2769" s="193"/>
      <c r="BC2769" s="193"/>
      <c r="BD2769" s="193"/>
      <c r="BE2769" s="315"/>
      <c r="BF2769" s="315"/>
      <c r="BG2769" s="315"/>
      <c r="BH2769" s="315"/>
      <c r="BI2769" s="315"/>
      <c r="BJ2769" s="315"/>
      <c r="BK2769" s="315"/>
    </row>
    <row r="2770" spans="1:63" x14ac:dyDescent="0.25">
      <c r="A2770" s="9"/>
      <c r="B2770" s="43" t="s">
        <v>5970</v>
      </c>
      <c r="C2770" t="s">
        <v>5230</v>
      </c>
      <c r="D2770" s="172">
        <v>117.43237999999999</v>
      </c>
      <c r="E2770" s="172">
        <v>100.61032</v>
      </c>
      <c r="F2770" s="172">
        <v>11.349416</v>
      </c>
      <c r="G2770" s="172">
        <v>0.68335235000000005</v>
      </c>
      <c r="H2770" s="172">
        <v>0.33046681</v>
      </c>
      <c r="I2770" s="172">
        <v>1.6270205</v>
      </c>
      <c r="J2770" s="172">
        <v>1.0502533999999999</v>
      </c>
      <c r="K2770" s="172">
        <v>4.7586802999999997E-2</v>
      </c>
      <c r="L2770" s="172">
        <v>1.7339658</v>
      </c>
      <c r="M2770" s="172">
        <v>0</v>
      </c>
      <c r="N2770" s="172">
        <v>0</v>
      </c>
      <c r="O2770" s="172">
        <v>0</v>
      </c>
      <c r="P2770" s="199">
        <f t="shared" si="540"/>
        <v>745.26162962962962</v>
      </c>
      <c r="Q2770" s="233">
        <v>10182.448</v>
      </c>
      <c r="R2770" s="96">
        <v>5607.4582</v>
      </c>
      <c r="S2770" s="96">
        <v>862.73599999999999</v>
      </c>
      <c r="T2770" s="96">
        <v>4.2897999999999999E-3</v>
      </c>
      <c r="U2770" s="96">
        <v>3532.5</v>
      </c>
      <c r="V2770" s="96">
        <v>6.0696099999999999</v>
      </c>
      <c r="W2770" s="96">
        <v>173.68</v>
      </c>
      <c r="X2770" s="241">
        <f t="shared" si="535"/>
        <v>54.403995384079408</v>
      </c>
      <c r="Y2770" s="241">
        <f t="shared" si="536"/>
        <v>24.273474660900003</v>
      </c>
      <c r="Z2770" s="241">
        <f t="shared" si="537"/>
        <v>16.093015379579398</v>
      </c>
      <c r="AA2770" s="241">
        <f t="shared" si="538"/>
        <v>14.037505343599999</v>
      </c>
      <c r="AB2770" s="241">
        <v>20.658345000000001</v>
      </c>
      <c r="AC2770" s="241">
        <v>1.5694476000000001E-3</v>
      </c>
      <c r="AD2770" s="241">
        <v>0.90951470000000001</v>
      </c>
      <c r="AE2770" s="241">
        <v>1.2041953E-3</v>
      </c>
      <c r="AF2770" s="241">
        <v>2.6772056000000002</v>
      </c>
      <c r="AG2770" s="241">
        <v>2.5635717999999998E-2</v>
      </c>
      <c r="AH2770" s="241">
        <v>13.521117</v>
      </c>
      <c r="AI2770" s="241">
        <v>1.7826161E-2</v>
      </c>
      <c r="AJ2770" s="241">
        <v>5.7433761999999998E-3</v>
      </c>
      <c r="AK2770" s="241">
        <v>7.9917014000000005E-3</v>
      </c>
      <c r="AL2770" s="241">
        <v>6.4756061999999995E-4</v>
      </c>
      <c r="AM2770" s="241">
        <v>2.0703593999999998E-6</v>
      </c>
      <c r="AN2770" s="241">
        <v>2.2154481000000001</v>
      </c>
      <c r="AO2770" s="241">
        <v>0.11494433</v>
      </c>
      <c r="AP2770" s="241">
        <v>0.20929507999999999</v>
      </c>
      <c r="AQ2770" s="241">
        <v>4.4793436000000004E-3</v>
      </c>
      <c r="AR2770" s="241">
        <v>14.033026</v>
      </c>
      <c r="AT2770" s="193"/>
      <c r="AU2770" s="193"/>
      <c r="AV2770" s="193"/>
      <c r="AW2770" s="193"/>
      <c r="AX2770" s="193"/>
      <c r="AY2770" s="193"/>
      <c r="AZ2770" s="193"/>
      <c r="BA2770" s="193"/>
      <c r="BB2770" s="193"/>
      <c r="BC2770" s="193"/>
      <c r="BD2770" s="193"/>
      <c r="BE2770" s="315"/>
      <c r="BF2770" s="315"/>
      <c r="BG2770" s="315"/>
      <c r="BH2770" s="315"/>
      <c r="BI2770" s="315"/>
      <c r="BJ2770" s="315"/>
      <c r="BK2770" s="315"/>
    </row>
    <row r="2771" spans="1:63" x14ac:dyDescent="0.25">
      <c r="A2771" s="43"/>
      <c r="B2771" s="43" t="s">
        <v>5970</v>
      </c>
      <c r="C2771" t="s">
        <v>5229</v>
      </c>
      <c r="D2771" s="172">
        <v>54.138722000000001</v>
      </c>
      <c r="E2771" s="172">
        <v>35.555940999999997</v>
      </c>
      <c r="F2771" s="172">
        <v>9.0106926999999999</v>
      </c>
      <c r="G2771" s="172">
        <v>1.1613070999999999</v>
      </c>
      <c r="H2771" s="172">
        <v>0.45334718000000002</v>
      </c>
      <c r="I2771" s="172">
        <v>3.7220917</v>
      </c>
      <c r="J2771" s="172">
        <v>0.86965831000000005</v>
      </c>
      <c r="K2771" s="172">
        <v>2.1929351E-2</v>
      </c>
      <c r="L2771" s="172">
        <v>3.3437551000000001</v>
      </c>
      <c r="M2771" s="172">
        <v>0</v>
      </c>
      <c r="N2771" s="172">
        <v>0</v>
      </c>
      <c r="O2771" s="172">
        <v>0</v>
      </c>
      <c r="P2771" s="199">
        <f t="shared" si="540"/>
        <v>263.37734074074069</v>
      </c>
      <c r="Q2771" s="233">
        <v>20490.875</v>
      </c>
      <c r="R2771" s="96">
        <v>5312.9924000000001</v>
      </c>
      <c r="S2771" s="96">
        <v>709.46400000000006</v>
      </c>
      <c r="T2771" s="96">
        <v>4.5875999999999998E-3</v>
      </c>
      <c r="U2771" s="96">
        <v>14359</v>
      </c>
      <c r="V2771" s="96">
        <v>12.32798</v>
      </c>
      <c r="W2771" s="96">
        <v>97.085999999999999</v>
      </c>
      <c r="X2771" s="241">
        <f t="shared" si="535"/>
        <v>38.7505525932011</v>
      </c>
      <c r="Y2771" s="241">
        <f t="shared" si="536"/>
        <v>11.530134320649999</v>
      </c>
      <c r="Z2771" s="241">
        <f t="shared" si="537"/>
        <v>13.899108588151099</v>
      </c>
      <c r="AA2771" s="241">
        <f t="shared" si="538"/>
        <v>13.321309684400001</v>
      </c>
      <c r="AB2771" s="241">
        <v>7.3004033000000002</v>
      </c>
      <c r="AC2771" s="241">
        <v>1.7132636E-3</v>
      </c>
      <c r="AD2771" s="241">
        <v>1.6837153</v>
      </c>
      <c r="AE2771" s="241">
        <v>8.0889904999999998E-4</v>
      </c>
      <c r="AF2771" s="241">
        <v>2.5207937</v>
      </c>
      <c r="AG2771" s="241">
        <v>2.2699858E-2</v>
      </c>
      <c r="AH2771" s="241">
        <v>4.7780649999999998</v>
      </c>
      <c r="AI2771" s="241">
        <v>1.5358049E-2</v>
      </c>
      <c r="AJ2771" s="241">
        <v>9.9162346000000005E-3</v>
      </c>
      <c r="AK2771" s="241">
        <v>6.1102073999999999E-2</v>
      </c>
      <c r="AL2771" s="241">
        <v>1.0370213000000001E-3</v>
      </c>
      <c r="AM2771" s="241">
        <v>3.5392510999999998E-6</v>
      </c>
      <c r="AN2771" s="241">
        <v>8.4418536999999993</v>
      </c>
      <c r="AO2771" s="241">
        <v>0.23991272</v>
      </c>
      <c r="AP2771" s="241">
        <v>0.35186024999999999</v>
      </c>
      <c r="AQ2771" s="241">
        <v>7.9846844000000007E-3</v>
      </c>
      <c r="AR2771" s="241">
        <v>13.313325000000001</v>
      </c>
      <c r="AT2771" s="193"/>
      <c r="AU2771" s="193"/>
      <c r="AV2771" s="193"/>
      <c r="AW2771" s="193"/>
      <c r="AX2771" s="193"/>
      <c r="AY2771" s="193"/>
      <c r="AZ2771" s="193"/>
      <c r="BA2771" s="193"/>
      <c r="BB2771" s="193"/>
      <c r="BC2771" s="193"/>
      <c r="BD2771" s="193"/>
      <c r="BE2771" s="315"/>
      <c r="BF2771" s="315"/>
      <c r="BG2771" s="315"/>
      <c r="BH2771" s="315"/>
      <c r="BI2771" s="315"/>
      <c r="BJ2771" s="315"/>
      <c r="BK2771" s="315"/>
    </row>
    <row r="2772" spans="1:63" x14ac:dyDescent="0.25">
      <c r="A2772" s="43"/>
      <c r="B2772" s="43" t="s">
        <v>5970</v>
      </c>
      <c r="C2772" t="s">
        <v>5228</v>
      </c>
      <c r="D2772" s="172">
        <v>64.777398000000005</v>
      </c>
      <c r="E2772" s="172">
        <v>44.437491999999999</v>
      </c>
      <c r="F2772" s="172">
        <v>9.7717717000000004</v>
      </c>
      <c r="G2772" s="172">
        <v>1.5821584</v>
      </c>
      <c r="H2772" s="172">
        <v>1.4882512000000001</v>
      </c>
      <c r="I2772" s="172">
        <v>3.0404754999999999</v>
      </c>
      <c r="J2772" s="172">
        <v>1.1961035</v>
      </c>
      <c r="K2772" s="172">
        <v>6.8335952000000005E-2</v>
      </c>
      <c r="L2772" s="172">
        <v>3.1928095000000001</v>
      </c>
      <c r="M2772" s="172">
        <v>0</v>
      </c>
      <c r="N2772" s="172">
        <v>0</v>
      </c>
      <c r="O2772" s="172">
        <v>0</v>
      </c>
      <c r="P2772" s="199">
        <f t="shared" si="540"/>
        <v>329.16660740740735</v>
      </c>
      <c r="Q2772" s="233">
        <v>23417.438999999998</v>
      </c>
      <c r="R2772" s="96">
        <v>7854.2311</v>
      </c>
      <c r="S2772" s="96">
        <v>1049.8320000000001</v>
      </c>
      <c r="T2772" s="96">
        <v>2.9337E-3</v>
      </c>
      <c r="U2772" s="96">
        <v>14373</v>
      </c>
      <c r="V2772" s="96">
        <v>16.283290000000001</v>
      </c>
      <c r="W2772" s="96">
        <v>124.09</v>
      </c>
      <c r="X2772" s="241">
        <f t="shared" si="535"/>
        <v>48.175271040325001</v>
      </c>
      <c r="Y2772" s="241">
        <f t="shared" si="536"/>
        <v>13.497321972719996</v>
      </c>
      <c r="Z2772" s="241">
        <f t="shared" si="537"/>
        <v>15.007244076805</v>
      </c>
      <c r="AA2772" s="241">
        <f t="shared" si="538"/>
        <v>19.670704990800001</v>
      </c>
      <c r="AB2772" s="241">
        <v>9.1238630999999994</v>
      </c>
      <c r="AC2772" s="241">
        <v>9.3479841999999998E-4</v>
      </c>
      <c r="AD2772" s="241">
        <v>1.7669623000000001</v>
      </c>
      <c r="AE2772" s="241">
        <v>1.1683853E-3</v>
      </c>
      <c r="AF2772" s="241">
        <v>2.574884</v>
      </c>
      <c r="AG2772" s="241">
        <v>2.9509389E-2</v>
      </c>
      <c r="AH2772" s="241">
        <v>5.9712380999999999</v>
      </c>
      <c r="AI2772" s="241">
        <v>1.5685047000000001E-2</v>
      </c>
      <c r="AJ2772" s="241">
        <v>1.2339347000000001E-2</v>
      </c>
      <c r="AK2772" s="241">
        <v>5.8223786999999999E-2</v>
      </c>
      <c r="AL2772" s="241">
        <v>1.3002048E-3</v>
      </c>
      <c r="AM2772" s="241">
        <v>3.9410050000000004E-6</v>
      </c>
      <c r="AN2772" s="241">
        <v>8.4461677000000002</v>
      </c>
      <c r="AO2772" s="241">
        <v>0.24035711000000001</v>
      </c>
      <c r="AP2772" s="241">
        <v>0.26192884</v>
      </c>
      <c r="AQ2772" s="241">
        <v>7.7819908000000002E-3</v>
      </c>
      <c r="AR2772" s="241">
        <v>19.662922999999999</v>
      </c>
      <c r="AT2772" s="193"/>
      <c r="AU2772" s="193"/>
      <c r="AV2772" s="193"/>
      <c r="AW2772" s="193"/>
      <c r="AX2772" s="193"/>
      <c r="AY2772" s="193"/>
      <c r="AZ2772" s="193"/>
      <c r="BA2772" s="193"/>
      <c r="BB2772" s="193"/>
      <c r="BC2772" s="193"/>
      <c r="BD2772" s="193"/>
      <c r="BE2772" s="315"/>
      <c r="BF2772" s="315"/>
      <c r="BG2772" s="315"/>
      <c r="BH2772" s="315"/>
      <c r="BI2772" s="315"/>
      <c r="BJ2772" s="315"/>
      <c r="BK2772" s="315"/>
    </row>
    <row r="2773" spans="1:63" x14ac:dyDescent="0.25">
      <c r="A2773" s="9"/>
      <c r="B2773" s="43" t="s">
        <v>5970</v>
      </c>
      <c r="C2773" t="s">
        <v>5227</v>
      </c>
      <c r="D2773" s="172">
        <v>117.15221</v>
      </c>
      <c r="E2773" s="172">
        <v>67.241495999999998</v>
      </c>
      <c r="F2773" s="172">
        <v>22.852160999999999</v>
      </c>
      <c r="G2773" s="172">
        <v>3.0082224000000002</v>
      </c>
      <c r="H2773" s="172">
        <v>1.6283635000000001</v>
      </c>
      <c r="I2773" s="172">
        <v>12.166141</v>
      </c>
      <c r="J2773" s="172">
        <v>4.6626569</v>
      </c>
      <c r="K2773" s="172">
        <v>4.6457704000000002E-2</v>
      </c>
      <c r="L2773" s="172">
        <v>5.5467078000000001</v>
      </c>
      <c r="M2773" s="172">
        <v>0</v>
      </c>
      <c r="N2773" s="172">
        <v>0</v>
      </c>
      <c r="O2773" s="172">
        <v>0</v>
      </c>
      <c r="P2773" s="199">
        <f t="shared" si="540"/>
        <v>498.0851555555555</v>
      </c>
      <c r="Q2773" s="233">
        <v>32849.076999999997</v>
      </c>
      <c r="R2773" s="96">
        <v>8493.0324000000001</v>
      </c>
      <c r="S2773" s="96">
        <v>1983.912</v>
      </c>
      <c r="T2773" s="96">
        <v>8.3604000000000005E-3</v>
      </c>
      <c r="U2773" s="96">
        <v>22073</v>
      </c>
      <c r="V2773" s="96">
        <v>31.463920000000002</v>
      </c>
      <c r="W2773" s="96">
        <v>267.66000000000003</v>
      </c>
      <c r="X2773" s="241">
        <f t="shared" si="535"/>
        <v>301.76142772411225</v>
      </c>
      <c r="Y2773" s="241">
        <f t="shared" si="536"/>
        <v>27.326071437599996</v>
      </c>
      <c r="Z2773" s="241">
        <f t="shared" si="537"/>
        <v>253.13687856651228</v>
      </c>
      <c r="AA2773" s="241">
        <f t="shared" si="538"/>
        <v>21.298477720000001</v>
      </c>
      <c r="AB2773" s="241">
        <v>13.802543999999999</v>
      </c>
      <c r="AC2773" s="241">
        <v>2.8136124999999998E-3</v>
      </c>
      <c r="AD2773" s="241">
        <v>6.8299067999999998</v>
      </c>
      <c r="AE2773" s="241">
        <v>2.5973290999999998E-3</v>
      </c>
      <c r="AF2773" s="241">
        <v>6.6245234999999996</v>
      </c>
      <c r="AG2773" s="241">
        <v>6.3686196E-2</v>
      </c>
      <c r="AH2773" s="241">
        <v>9.0335067999999996</v>
      </c>
      <c r="AI2773" s="241">
        <v>3.7047544000000002E-2</v>
      </c>
      <c r="AJ2773" s="241">
        <v>2.5591064E-2</v>
      </c>
      <c r="AK2773" s="241">
        <v>0.80121955</v>
      </c>
      <c r="AL2773" s="241">
        <v>2.4367586E-3</v>
      </c>
      <c r="AM2773" s="241">
        <v>8.2499122999999997E-6</v>
      </c>
      <c r="AN2773" s="241">
        <v>236.10448</v>
      </c>
      <c r="AO2773" s="241">
        <v>4.1759930000000001</v>
      </c>
      <c r="AP2773" s="241">
        <v>2.9565956</v>
      </c>
      <c r="AQ2773" s="241">
        <v>1.4015720000000001E-2</v>
      </c>
      <c r="AR2773" s="241">
        <v>21.284462000000001</v>
      </c>
      <c r="AT2773" s="193"/>
      <c r="AU2773" s="193"/>
      <c r="AV2773" s="193"/>
      <c r="AW2773" s="193"/>
      <c r="AX2773" s="193"/>
      <c r="AY2773" s="193"/>
      <c r="AZ2773" s="193"/>
      <c r="BA2773" s="193"/>
      <c r="BB2773" s="193"/>
      <c r="BC2773" s="193"/>
      <c r="BD2773" s="193"/>
      <c r="BE2773" s="315"/>
      <c r="BF2773" s="315"/>
      <c r="BG2773" s="315"/>
      <c r="BH2773" s="315"/>
      <c r="BI2773" s="315"/>
      <c r="BJ2773" s="315"/>
      <c r="BK2773" s="315"/>
    </row>
    <row r="2774" spans="1:63" x14ac:dyDescent="0.25">
      <c r="A2774" s="9"/>
      <c r="B2774" s="43" t="s">
        <v>5970</v>
      </c>
      <c r="C2774" t="s">
        <v>5226</v>
      </c>
      <c r="D2774" s="172">
        <v>148.19273999999999</v>
      </c>
      <c r="E2774" s="172">
        <v>86.983407</v>
      </c>
      <c r="F2774" s="172">
        <v>29.095451000000001</v>
      </c>
      <c r="G2774" s="172">
        <v>3.4804211999999999</v>
      </c>
      <c r="H2774" s="172">
        <v>1.7066383000000001</v>
      </c>
      <c r="I2774" s="172">
        <v>13.897707</v>
      </c>
      <c r="J2774" s="172">
        <v>5.0351818000000002</v>
      </c>
      <c r="K2774" s="172">
        <v>5.9670276000000001E-2</v>
      </c>
      <c r="L2774" s="172">
        <v>7.9342645999999997</v>
      </c>
      <c r="M2774" s="172">
        <v>0</v>
      </c>
      <c r="N2774" s="172">
        <v>0</v>
      </c>
      <c r="O2774" s="172">
        <v>0</v>
      </c>
      <c r="P2774" s="199">
        <f t="shared" si="540"/>
        <v>644.32153333333326</v>
      </c>
      <c r="Q2774" s="233">
        <v>35406.158000000003</v>
      </c>
      <c r="R2774" s="96">
        <v>10768.215</v>
      </c>
      <c r="S2774" s="96">
        <v>2211.7199999999998</v>
      </c>
      <c r="T2774" s="96">
        <v>1.0959999999999999E-2</v>
      </c>
      <c r="U2774" s="96">
        <v>22089</v>
      </c>
      <c r="V2774" s="96">
        <v>35.58175</v>
      </c>
      <c r="W2774" s="96">
        <v>301.63</v>
      </c>
      <c r="X2774" s="241">
        <f t="shared" si="535"/>
        <v>316.39295886749613</v>
      </c>
      <c r="Y2774" s="241">
        <f t="shared" si="536"/>
        <v>33.360024846400002</v>
      </c>
      <c r="Z2774" s="241">
        <f t="shared" si="537"/>
        <v>256.02653345909613</v>
      </c>
      <c r="AA2774" s="241">
        <f t="shared" si="538"/>
        <v>27.006400562</v>
      </c>
      <c r="AB2774" s="241">
        <v>17.856075000000001</v>
      </c>
      <c r="AC2774" s="241">
        <v>3.8630540999999999E-3</v>
      </c>
      <c r="AD2774" s="241">
        <v>7.4664950000000001</v>
      </c>
      <c r="AE2774" s="241">
        <v>2.8177052999999999E-3</v>
      </c>
      <c r="AF2774" s="241">
        <v>7.9598195</v>
      </c>
      <c r="AG2774" s="241">
        <v>7.0954587E-2</v>
      </c>
      <c r="AH2774" s="241">
        <v>11.686537</v>
      </c>
      <c r="AI2774" s="241">
        <v>4.9453480000000001E-2</v>
      </c>
      <c r="AJ2774" s="241">
        <v>2.9453778E-2</v>
      </c>
      <c r="AK2774" s="241">
        <v>0.80619487000000001</v>
      </c>
      <c r="AL2774" s="241">
        <v>2.8780085000000002E-3</v>
      </c>
      <c r="AM2774" s="241">
        <v>9.9225960999999995E-6</v>
      </c>
      <c r="AN2774" s="241">
        <v>236.16954999999999</v>
      </c>
      <c r="AO2774" s="241">
        <v>4.2063322999999997</v>
      </c>
      <c r="AP2774" s="241">
        <v>3.0761240999999999</v>
      </c>
      <c r="AQ2774" s="241">
        <v>1.9513562000000002E-2</v>
      </c>
      <c r="AR2774" s="241">
        <v>26.986886999999999</v>
      </c>
      <c r="AT2774" s="193"/>
      <c r="AU2774" s="193"/>
      <c r="AV2774" s="193"/>
      <c r="AW2774" s="193"/>
      <c r="AX2774" s="193"/>
      <c r="AY2774" s="193"/>
      <c r="AZ2774" s="193"/>
      <c r="BA2774" s="193"/>
      <c r="BB2774" s="193"/>
      <c r="BC2774" s="193"/>
      <c r="BD2774" s="193"/>
      <c r="BE2774" s="315"/>
      <c r="BF2774" s="315"/>
      <c r="BG2774" s="315"/>
      <c r="BH2774" s="315"/>
      <c r="BI2774" s="315"/>
      <c r="BJ2774" s="315"/>
      <c r="BK2774" s="315"/>
    </row>
    <row r="2775" spans="1:63" x14ac:dyDescent="0.25">
      <c r="A2775" s="9"/>
      <c r="B2775" s="43" t="s">
        <v>5970</v>
      </c>
      <c r="C2775" t="s">
        <v>5225</v>
      </c>
      <c r="D2775" s="172">
        <v>302.7269</v>
      </c>
      <c r="E2775" s="172">
        <v>54.922429999999999</v>
      </c>
      <c r="F2775" s="172">
        <v>32.507454000000003</v>
      </c>
      <c r="G2775" s="172">
        <v>1.0986119000000001</v>
      </c>
      <c r="H2775" s="172">
        <v>0.32237900000000003</v>
      </c>
      <c r="I2775" s="172">
        <v>210.14223999999999</v>
      </c>
      <c r="J2775" s="172">
        <v>1.6910973</v>
      </c>
      <c r="K2775" s="172">
        <v>2.1242925999999999E-2</v>
      </c>
      <c r="L2775" s="172">
        <v>2.0214447</v>
      </c>
      <c r="M2775" s="172">
        <v>0</v>
      </c>
      <c r="N2775" s="172">
        <v>0</v>
      </c>
      <c r="O2775" s="172">
        <v>0</v>
      </c>
      <c r="P2775" s="199">
        <f t="shared" si="540"/>
        <v>406.83281481481475</v>
      </c>
      <c r="Q2775" s="233">
        <v>31392.883000000002</v>
      </c>
      <c r="R2775" s="96">
        <v>5121.2452999999996</v>
      </c>
      <c r="S2775" s="96">
        <v>717.80799999999999</v>
      </c>
      <c r="T2775" s="96">
        <v>1.1277000000000001E-2</v>
      </c>
      <c r="U2775" s="96">
        <v>25452</v>
      </c>
      <c r="V2775" s="96">
        <v>12.466559999999999</v>
      </c>
      <c r="W2775" s="96">
        <v>89.352000000000004</v>
      </c>
      <c r="X2775" s="241">
        <f t="shared" si="535"/>
        <v>555.9295106527095</v>
      </c>
      <c r="Y2775" s="241">
        <f t="shared" si="536"/>
        <v>89.911728340800011</v>
      </c>
      <c r="Z2775" s="241">
        <f t="shared" si="537"/>
        <v>453.20535272430948</v>
      </c>
      <c r="AA2775" s="241">
        <f t="shared" si="538"/>
        <v>12.812429587600001</v>
      </c>
      <c r="AB2775" s="241">
        <v>11.11519</v>
      </c>
      <c r="AC2775" s="241">
        <v>2.1914597E-3</v>
      </c>
      <c r="AD2775" s="241">
        <v>0.99981196999999999</v>
      </c>
      <c r="AE2775" s="241">
        <v>3.1418701000000002E-3</v>
      </c>
      <c r="AF2775" s="241">
        <v>77.768459000000007</v>
      </c>
      <c r="AG2775" s="241">
        <v>2.2934040999999999E-2</v>
      </c>
      <c r="AH2775" s="241">
        <v>7.2714340000000002</v>
      </c>
      <c r="AI2775" s="241">
        <v>5.0948914999999997E-2</v>
      </c>
      <c r="AJ2775" s="241">
        <v>9.0128544000000008E-3</v>
      </c>
      <c r="AK2775" s="241">
        <v>1.1317659000000001E-2</v>
      </c>
      <c r="AL2775" s="241">
        <v>9.4286689000000002E-4</v>
      </c>
      <c r="AM2775" s="241">
        <v>3.5790195E-6</v>
      </c>
      <c r="AN2775" s="241">
        <v>445.21769</v>
      </c>
      <c r="AO2775" s="241">
        <v>0.15664742000000001</v>
      </c>
      <c r="AP2775" s="241">
        <v>0.48735542999999998</v>
      </c>
      <c r="AQ2775" s="241">
        <v>5.8715876000000004E-3</v>
      </c>
      <c r="AR2775" s="241">
        <v>12.806558000000001</v>
      </c>
      <c r="AT2775" s="193"/>
      <c r="AU2775" s="193"/>
      <c r="AV2775" s="193"/>
      <c r="AW2775" s="193"/>
      <c r="AX2775" s="193"/>
      <c r="AY2775" s="193"/>
      <c r="AZ2775" s="193"/>
      <c r="BA2775" s="193"/>
      <c r="BB2775" s="193"/>
      <c r="BC2775" s="193"/>
      <c r="BD2775" s="193"/>
      <c r="BE2775" s="315"/>
      <c r="BF2775" s="315"/>
      <c r="BG2775" s="315"/>
      <c r="BH2775" s="315"/>
      <c r="BI2775" s="315"/>
      <c r="BJ2775" s="315"/>
      <c r="BK2775" s="315"/>
    </row>
    <row r="2776" spans="1:63" x14ac:dyDescent="0.25">
      <c r="A2776" s="9"/>
      <c r="B2776" s="43" t="s">
        <v>5970</v>
      </c>
      <c r="C2776" t="s">
        <v>3653</v>
      </c>
      <c r="D2776" s="172">
        <v>21.881277000000001</v>
      </c>
      <c r="E2776" s="172">
        <v>12.59332</v>
      </c>
      <c r="F2776" s="172">
        <v>4.5433726999999999</v>
      </c>
      <c r="G2776" s="172">
        <v>0.63528529</v>
      </c>
      <c r="H2776" s="172">
        <v>0.28592508999999999</v>
      </c>
      <c r="I2776" s="172">
        <v>1.7376807999999999</v>
      </c>
      <c r="J2776" s="172">
        <v>0.49212461000000002</v>
      </c>
      <c r="K2776" s="172">
        <v>1.0517172E-2</v>
      </c>
      <c r="L2776" s="172">
        <v>1.5830512999999999</v>
      </c>
      <c r="M2776" s="172">
        <v>0</v>
      </c>
      <c r="N2776" s="172">
        <v>0</v>
      </c>
      <c r="O2776" s="172">
        <v>0</v>
      </c>
      <c r="P2776" s="199">
        <f t="shared" si="540"/>
        <v>93.28385185185185</v>
      </c>
      <c r="Q2776" s="233">
        <v>15398.156999999999</v>
      </c>
      <c r="R2776" s="96">
        <v>1273.4656</v>
      </c>
      <c r="S2776" s="96">
        <v>454.608</v>
      </c>
      <c r="T2776" s="96">
        <v>5.5097999999999996E-3</v>
      </c>
      <c r="U2776" s="96">
        <v>13603</v>
      </c>
      <c r="V2776" s="96">
        <v>7.5001100000000003</v>
      </c>
      <c r="W2776" s="96">
        <v>59.578000000000003</v>
      </c>
      <c r="X2776" s="241">
        <f t="shared" si="535"/>
        <v>189.85716861109879</v>
      </c>
      <c r="Y2776" s="241">
        <f t="shared" si="536"/>
        <v>4.5786196926600002</v>
      </c>
      <c r="Z2776" s="241">
        <f t="shared" si="537"/>
        <v>182.0877392669388</v>
      </c>
      <c r="AA2776" s="241">
        <f t="shared" si="538"/>
        <v>3.1908096515</v>
      </c>
      <c r="AB2776" s="241">
        <v>2.5855939999999999</v>
      </c>
      <c r="AC2776" s="241">
        <v>4.3027799999999998E-4</v>
      </c>
      <c r="AD2776" s="241">
        <v>0.73593595999999994</v>
      </c>
      <c r="AE2776" s="241">
        <v>7.6480266000000005E-4</v>
      </c>
      <c r="AF2776" s="241">
        <v>1.2413320999999999</v>
      </c>
      <c r="AG2776" s="241">
        <v>1.4562551999999999E-2</v>
      </c>
      <c r="AH2776" s="241">
        <v>1.6922752000000001</v>
      </c>
      <c r="AI2776" s="241">
        <v>7.0427001000000003E-3</v>
      </c>
      <c r="AJ2776" s="241">
        <v>5.3991196000000002E-3</v>
      </c>
      <c r="AK2776" s="241">
        <v>2.8468337E-2</v>
      </c>
      <c r="AL2776" s="241">
        <v>5.5180905999999998E-4</v>
      </c>
      <c r="AM2776" s="241">
        <v>1.7011788000000001E-6</v>
      </c>
      <c r="AN2776" s="241">
        <v>175.19980000000001</v>
      </c>
      <c r="AO2776" s="241">
        <v>3.1318910999999998</v>
      </c>
      <c r="AP2776" s="241">
        <v>2.0223092999999999</v>
      </c>
      <c r="AQ2776" s="241">
        <v>4.1221514999999999E-3</v>
      </c>
      <c r="AR2776" s="241">
        <v>3.1866875000000001</v>
      </c>
      <c r="AT2776" s="193"/>
      <c r="AU2776" s="193"/>
      <c r="AV2776" s="193"/>
      <c r="AW2776" s="193"/>
      <c r="AX2776" s="193"/>
      <c r="AY2776" s="193"/>
      <c r="AZ2776" s="193"/>
      <c r="BA2776" s="193"/>
      <c r="BB2776" s="193"/>
      <c r="BC2776" s="193"/>
      <c r="BD2776" s="193"/>
      <c r="BE2776" s="315"/>
      <c r="BF2776" s="315"/>
      <c r="BG2776" s="315"/>
      <c r="BH2776" s="315"/>
      <c r="BI2776" s="315"/>
      <c r="BJ2776" s="315"/>
      <c r="BK2776" s="315"/>
    </row>
    <row r="2777" spans="1:63" x14ac:dyDescent="0.25">
      <c r="A2777" s="9"/>
      <c r="B2777" s="43" t="s">
        <v>5970</v>
      </c>
      <c r="C2777" t="s">
        <v>3652</v>
      </c>
      <c r="D2777" s="172">
        <v>27.302083</v>
      </c>
      <c r="E2777" s="172">
        <v>14.844315</v>
      </c>
      <c r="F2777" s="172">
        <v>5.7918187999999997</v>
      </c>
      <c r="G2777" s="172">
        <v>0.81926540000000003</v>
      </c>
      <c r="H2777" s="172">
        <v>0.30926206000000001</v>
      </c>
      <c r="I2777" s="172">
        <v>3.0974721999999999</v>
      </c>
      <c r="J2777" s="172">
        <v>0.73596613</v>
      </c>
      <c r="K2777" s="172">
        <v>1.2187577999999999E-2</v>
      </c>
      <c r="L2777" s="172">
        <v>1.6917956999999999</v>
      </c>
      <c r="M2777" s="172">
        <v>0</v>
      </c>
      <c r="N2777" s="172">
        <v>0</v>
      </c>
      <c r="O2777" s="172">
        <v>0</v>
      </c>
      <c r="P2777" s="199">
        <f t="shared" si="540"/>
        <v>109.95788888888887</v>
      </c>
      <c r="Q2777" s="233">
        <v>16862.541000000001</v>
      </c>
      <c r="R2777" s="96">
        <v>1466.4095</v>
      </c>
      <c r="S2777" s="96">
        <v>600.26400000000001</v>
      </c>
      <c r="T2777" s="96">
        <v>5.6357999999999998E-3</v>
      </c>
      <c r="U2777" s="96">
        <v>14707</v>
      </c>
      <c r="V2777" s="96">
        <v>9.6947700000000001</v>
      </c>
      <c r="W2777" s="96">
        <v>79.167000000000002</v>
      </c>
      <c r="X2777" s="241">
        <f t="shared" si="535"/>
        <v>192.5595601640878</v>
      </c>
      <c r="Y2777" s="241">
        <f t="shared" si="536"/>
        <v>6.0102915487899997</v>
      </c>
      <c r="Z2777" s="241">
        <f t="shared" si="537"/>
        <v>182.87500545439778</v>
      </c>
      <c r="AA2777" s="241">
        <f t="shared" si="538"/>
        <v>3.6742631608999998</v>
      </c>
      <c r="AB2777" s="241">
        <v>3.0476904999999999</v>
      </c>
      <c r="AC2777" s="241">
        <v>4.7339913000000002E-4</v>
      </c>
      <c r="AD2777" s="241">
        <v>1.2059001</v>
      </c>
      <c r="AE2777" s="241">
        <v>8.9472065999999996E-4</v>
      </c>
      <c r="AF2777" s="241">
        <v>1.7360876999999999</v>
      </c>
      <c r="AG2777" s="241">
        <v>1.9245129E-2</v>
      </c>
      <c r="AH2777" s="241">
        <v>1.9947105999999999</v>
      </c>
      <c r="AI2777" s="241">
        <v>8.9442076000000002E-3</v>
      </c>
      <c r="AJ2777" s="241">
        <v>7.0079026000000001E-3</v>
      </c>
      <c r="AK2777" s="241">
        <v>7.6923922000000006E-2</v>
      </c>
      <c r="AL2777" s="241">
        <v>7.0611708999999999E-4</v>
      </c>
      <c r="AM2777" s="241">
        <v>2.2051078000000002E-6</v>
      </c>
      <c r="AN2777" s="241">
        <v>175.66383999999999</v>
      </c>
      <c r="AO2777" s="241">
        <v>3.1027374999999999</v>
      </c>
      <c r="AP2777" s="241">
        <v>2.020133</v>
      </c>
      <c r="AQ2777" s="241">
        <v>4.3443609000000001E-3</v>
      </c>
      <c r="AR2777" s="241">
        <v>3.6699188</v>
      </c>
      <c r="AT2777" s="193"/>
      <c r="AU2777" s="193"/>
      <c r="AV2777" s="193"/>
      <c r="AW2777" s="193"/>
      <c r="AX2777" s="193"/>
      <c r="AY2777" s="193"/>
      <c r="AZ2777" s="193"/>
      <c r="BA2777" s="193"/>
      <c r="BB2777" s="193"/>
      <c r="BC2777" s="193"/>
      <c r="BD2777" s="193"/>
      <c r="BE2777" s="315"/>
      <c r="BF2777" s="315"/>
      <c r="BG2777" s="315"/>
      <c r="BH2777" s="315"/>
      <c r="BI2777" s="315"/>
      <c r="BJ2777" s="315"/>
      <c r="BK2777" s="315"/>
    </row>
    <row r="2778" spans="1:63" x14ac:dyDescent="0.25">
      <c r="A2778" s="9"/>
      <c r="B2778" s="43" t="s">
        <v>5970</v>
      </c>
      <c r="C2778" t="s">
        <v>3651</v>
      </c>
      <c r="D2778" s="172">
        <v>15.254635</v>
      </c>
      <c r="E2778" s="172">
        <v>8.6206109000000009</v>
      </c>
      <c r="F2778" s="172">
        <v>3.2986764000000002</v>
      </c>
      <c r="G2778" s="172">
        <v>0.38042457000000002</v>
      </c>
      <c r="H2778" s="172">
        <v>0.23928906999999999</v>
      </c>
      <c r="I2778" s="172">
        <v>1.3721969999999999</v>
      </c>
      <c r="J2778" s="172">
        <v>0.38536195000000001</v>
      </c>
      <c r="K2778" s="172">
        <v>7.6739865000000004E-3</v>
      </c>
      <c r="L2778" s="172">
        <v>0.95040060000000004</v>
      </c>
      <c r="M2778" s="172">
        <v>0</v>
      </c>
      <c r="N2778" s="172">
        <v>0</v>
      </c>
      <c r="O2778" s="172">
        <v>0</v>
      </c>
      <c r="P2778" s="199">
        <f t="shared" si="540"/>
        <v>63.856377037037042</v>
      </c>
      <c r="Q2778" s="233">
        <v>14694.782999999999</v>
      </c>
      <c r="R2778" s="96">
        <v>898.47538999999995</v>
      </c>
      <c r="S2778" s="96">
        <v>276.88080000000002</v>
      </c>
      <c r="T2778" s="96">
        <v>4.6797999999999996E-3</v>
      </c>
      <c r="U2778" s="96">
        <v>13478</v>
      </c>
      <c r="V2778" s="96">
        <v>4.3455880000000002</v>
      </c>
      <c r="W2778" s="96">
        <v>37.076999999999998</v>
      </c>
      <c r="X2778" s="241">
        <f t="shared" si="535"/>
        <v>164.97947354368549</v>
      </c>
      <c r="Y2778" s="241">
        <f t="shared" si="536"/>
        <v>3.1999089316399996</v>
      </c>
      <c r="Z2778" s="241">
        <f t="shared" si="537"/>
        <v>159.52914551574548</v>
      </c>
      <c r="AA2778" s="241">
        <f t="shared" si="538"/>
        <v>2.2504190962999999</v>
      </c>
      <c r="AB2778" s="241">
        <v>1.7699507000000001</v>
      </c>
      <c r="AC2778" s="241">
        <v>3.3025707000000002E-4</v>
      </c>
      <c r="AD2778" s="241">
        <v>0.49035318</v>
      </c>
      <c r="AE2778" s="241">
        <v>6.3614137000000005E-4</v>
      </c>
      <c r="AF2778" s="241">
        <v>0.92975616999999999</v>
      </c>
      <c r="AG2778" s="241">
        <v>8.8824831999999992E-3</v>
      </c>
      <c r="AH2778" s="241">
        <v>1.1584338000000001</v>
      </c>
      <c r="AI2778" s="241">
        <v>5.0390262000000003E-3</v>
      </c>
      <c r="AJ2778" s="241">
        <v>3.1680261E-3</v>
      </c>
      <c r="AK2778" s="241">
        <v>2.4490553000000002E-2</v>
      </c>
      <c r="AL2778" s="241">
        <v>3.3057586999999999E-4</v>
      </c>
      <c r="AM2778" s="241">
        <v>1.0345755000000001E-6</v>
      </c>
      <c r="AN2778" s="241">
        <v>153.85292999999999</v>
      </c>
      <c r="AO2778" s="241">
        <v>2.7288204</v>
      </c>
      <c r="AP2778" s="241">
        <v>1.7559321000000001</v>
      </c>
      <c r="AQ2778" s="241">
        <v>2.5593962999999999E-3</v>
      </c>
      <c r="AR2778" s="241">
        <v>2.2478596999999998</v>
      </c>
      <c r="AT2778" s="193"/>
      <c r="AU2778" s="193"/>
      <c r="AV2778" s="193"/>
      <c r="AW2778" s="193"/>
      <c r="AX2778" s="193"/>
      <c r="AY2778" s="193"/>
      <c r="AZ2778" s="193"/>
      <c r="BA2778" s="193"/>
      <c r="BB2778" s="193"/>
      <c r="BC2778" s="193"/>
      <c r="BD2778" s="193"/>
      <c r="BE2778" s="315"/>
      <c r="BF2778" s="315"/>
      <c r="BG2778" s="315"/>
      <c r="BH2778" s="315"/>
      <c r="BI2778" s="315"/>
      <c r="BJ2778" s="315"/>
      <c r="BK2778" s="315"/>
    </row>
    <row r="2779" spans="1:63" x14ac:dyDescent="0.25">
      <c r="A2779" s="9"/>
      <c r="B2779" s="43" t="s">
        <v>5970</v>
      </c>
      <c r="C2779" t="s">
        <v>3650</v>
      </c>
      <c r="D2779" s="172">
        <v>12.879702</v>
      </c>
      <c r="E2779" s="172">
        <v>7.6329365999999998</v>
      </c>
      <c r="F2779" s="172">
        <v>2.7520052000000002</v>
      </c>
      <c r="G2779" s="172">
        <v>0.29968949</v>
      </c>
      <c r="H2779" s="172">
        <v>0.22907637</v>
      </c>
      <c r="I2779" s="172">
        <v>0.77757551000000003</v>
      </c>
      <c r="J2779" s="172">
        <v>0.27873976</v>
      </c>
      <c r="K2779" s="172">
        <v>6.9428303999999998E-3</v>
      </c>
      <c r="L2779" s="172">
        <v>0.90273587</v>
      </c>
      <c r="M2779" s="172">
        <v>0</v>
      </c>
      <c r="N2779" s="172">
        <v>0</v>
      </c>
      <c r="O2779" s="172">
        <v>0</v>
      </c>
      <c r="P2779" s="199">
        <f t="shared" si="540"/>
        <v>56.540271111111103</v>
      </c>
      <c r="Q2779" s="233">
        <v>14053.635</v>
      </c>
      <c r="R2779" s="96">
        <v>813.76400999999998</v>
      </c>
      <c r="S2779" s="96">
        <v>212.99600000000001</v>
      </c>
      <c r="T2779" s="96">
        <v>4.6246000000000004E-3</v>
      </c>
      <c r="U2779" s="96">
        <v>12995</v>
      </c>
      <c r="V2779" s="96">
        <v>3.3821150000000002</v>
      </c>
      <c r="W2779" s="96">
        <v>28.488</v>
      </c>
      <c r="X2779" s="241">
        <f t="shared" si="535"/>
        <v>163.76800809914829</v>
      </c>
      <c r="Y2779" s="241">
        <f t="shared" si="536"/>
        <v>2.5728602191399998</v>
      </c>
      <c r="Z2779" s="241">
        <f t="shared" si="537"/>
        <v>159.15698706650826</v>
      </c>
      <c r="AA2779" s="241">
        <f t="shared" si="538"/>
        <v>2.0381608135000002</v>
      </c>
      <c r="AB2779" s="241">
        <v>1.5671955</v>
      </c>
      <c r="AC2779" s="241">
        <v>3.1133647999999998E-4</v>
      </c>
      <c r="AD2779" s="241">
        <v>0.28465724999999997</v>
      </c>
      <c r="AE2779" s="241">
        <v>5.7930885999999998E-4</v>
      </c>
      <c r="AF2779" s="241">
        <v>0.71328815000000001</v>
      </c>
      <c r="AG2779" s="241">
        <v>6.8286737999999998E-3</v>
      </c>
      <c r="AH2779" s="241">
        <v>1.0257334</v>
      </c>
      <c r="AI2779" s="241">
        <v>4.2062847999999996E-3</v>
      </c>
      <c r="AJ2779" s="241">
        <v>2.4620056E-3</v>
      </c>
      <c r="AK2779" s="241">
        <v>3.3073819000000002E-3</v>
      </c>
      <c r="AL2779" s="241">
        <v>2.6288063999999999E-4</v>
      </c>
      <c r="AM2779" s="241">
        <v>8.1356828999999999E-7</v>
      </c>
      <c r="AN2779" s="241">
        <v>153.65038999999999</v>
      </c>
      <c r="AO2779" s="241">
        <v>2.7228709000000002</v>
      </c>
      <c r="AP2779" s="241">
        <v>1.7477533999999999</v>
      </c>
      <c r="AQ2779" s="241">
        <v>2.4621134999999999E-3</v>
      </c>
      <c r="AR2779" s="241">
        <v>2.0356987000000002</v>
      </c>
      <c r="AT2779" s="193"/>
      <c r="AU2779" s="193"/>
      <c r="AV2779" s="193"/>
      <c r="AW2779" s="193"/>
      <c r="AX2779" s="193"/>
      <c r="AY2779" s="193"/>
      <c r="AZ2779" s="193"/>
      <c r="BA2779" s="193"/>
      <c r="BB2779" s="193"/>
      <c r="BC2779" s="193"/>
      <c r="BD2779" s="193"/>
      <c r="BE2779" s="315"/>
      <c r="BF2779" s="315"/>
      <c r="BG2779" s="315"/>
      <c r="BH2779" s="315"/>
      <c r="BI2779" s="315"/>
      <c r="BJ2779" s="315"/>
      <c r="BK2779" s="315"/>
    </row>
    <row r="2780" spans="1:63" x14ac:dyDescent="0.25">
      <c r="A2780" s="9"/>
      <c r="B2780" s="43" t="s">
        <v>5970</v>
      </c>
      <c r="C2780" t="s">
        <v>3667</v>
      </c>
      <c r="D2780" s="172">
        <v>20.015964</v>
      </c>
      <c r="E2780" s="172">
        <v>10.597773</v>
      </c>
      <c r="F2780" s="172">
        <v>4.3952184000000001</v>
      </c>
      <c r="G2780" s="172">
        <v>0.54202357000000001</v>
      </c>
      <c r="H2780" s="172">
        <v>0.25978574999999998</v>
      </c>
      <c r="I2780" s="172">
        <v>2.5665985</v>
      </c>
      <c r="J2780" s="172">
        <v>0.59954317999999995</v>
      </c>
      <c r="K2780" s="172">
        <v>9.1410903999999994E-3</v>
      </c>
      <c r="L2780" s="172">
        <v>1.0458806</v>
      </c>
      <c r="M2780" s="172">
        <v>0</v>
      </c>
      <c r="N2780" s="172">
        <v>0</v>
      </c>
      <c r="O2780" s="172">
        <v>0</v>
      </c>
      <c r="P2780" s="199">
        <f t="shared" si="540"/>
        <v>78.502022222222223</v>
      </c>
      <c r="Q2780" s="233">
        <v>15980.329</v>
      </c>
      <c r="R2780" s="96">
        <v>1067.9607000000001</v>
      </c>
      <c r="S2780" s="96">
        <v>404.80720000000002</v>
      </c>
      <c r="T2780" s="96">
        <v>4.7904999999999996E-3</v>
      </c>
      <c r="U2780" s="96">
        <v>14447</v>
      </c>
      <c r="V2780" s="96">
        <v>6.2732640000000002</v>
      </c>
      <c r="W2780" s="96">
        <v>54.283000000000001</v>
      </c>
      <c r="X2780" s="241">
        <f t="shared" si="535"/>
        <v>167.35113762692461</v>
      </c>
      <c r="Y2780" s="241">
        <f t="shared" si="536"/>
        <v>4.4574132645800004</v>
      </c>
      <c r="Z2780" s="241">
        <f t="shared" si="537"/>
        <v>160.2186313596446</v>
      </c>
      <c r="AA2780" s="241">
        <f t="shared" si="538"/>
        <v>2.6750930027000002</v>
      </c>
      <c r="AB2780" s="241">
        <v>2.1758332</v>
      </c>
      <c r="AC2780" s="241">
        <v>3.6813212999999999E-4</v>
      </c>
      <c r="AD2780" s="241">
        <v>0.90314256999999998</v>
      </c>
      <c r="AE2780" s="241">
        <v>7.5025544999999996E-4</v>
      </c>
      <c r="AF2780" s="241">
        <v>1.3643242</v>
      </c>
      <c r="AG2780" s="241">
        <v>1.2994907E-2</v>
      </c>
      <c r="AH2780" s="241">
        <v>1.4240778999999999</v>
      </c>
      <c r="AI2780" s="241">
        <v>6.7091661000000004E-3</v>
      </c>
      <c r="AJ2780" s="241">
        <v>4.5811063000000003E-3</v>
      </c>
      <c r="AK2780" s="241">
        <v>6.7052601000000003E-2</v>
      </c>
      <c r="AL2780" s="241">
        <v>4.6610905E-4</v>
      </c>
      <c r="AM2780" s="241">
        <v>1.4771945999999999E-6</v>
      </c>
      <c r="AN2780" s="241">
        <v>154.25799000000001</v>
      </c>
      <c r="AO2780" s="241">
        <v>2.7032333</v>
      </c>
      <c r="AP2780" s="241">
        <v>1.7545196999999999</v>
      </c>
      <c r="AQ2780" s="241">
        <v>2.7545027000000001E-3</v>
      </c>
      <c r="AR2780" s="241">
        <v>2.6723385</v>
      </c>
      <c r="AT2780" s="193"/>
      <c r="AU2780" s="193"/>
      <c r="AV2780" s="193"/>
      <c r="AW2780" s="193"/>
      <c r="AX2780" s="193"/>
      <c r="AY2780" s="193"/>
      <c r="AZ2780" s="193"/>
      <c r="BA2780" s="193"/>
      <c r="BB2780" s="193"/>
      <c r="BC2780" s="193"/>
      <c r="BD2780" s="193"/>
      <c r="BE2780" s="315"/>
      <c r="BF2780" s="315"/>
      <c r="BG2780" s="315"/>
      <c r="BH2780" s="315"/>
      <c r="BI2780" s="315"/>
      <c r="BJ2780" s="315"/>
      <c r="BK2780" s="315"/>
    </row>
    <row r="2781" spans="1:63" x14ac:dyDescent="0.25">
      <c r="A2781" s="9"/>
      <c r="B2781" s="43" t="s">
        <v>5970</v>
      </c>
      <c r="C2781" t="s">
        <v>3666</v>
      </c>
      <c r="D2781" s="172">
        <v>11.297907</v>
      </c>
      <c r="E2781" s="172">
        <v>6.6955080000000002</v>
      </c>
      <c r="F2781" s="172">
        <v>2.4140090000000001</v>
      </c>
      <c r="G2781" s="172">
        <v>0.26288579000000001</v>
      </c>
      <c r="H2781" s="172">
        <v>0.20094396</v>
      </c>
      <c r="I2781" s="172">
        <v>0.68208267</v>
      </c>
      <c r="J2781" s="172">
        <v>0.24450896</v>
      </c>
      <c r="K2781" s="172">
        <v>6.0902278000000004E-3</v>
      </c>
      <c r="L2781" s="172">
        <v>0.79187801000000002</v>
      </c>
      <c r="M2781" s="172">
        <v>0</v>
      </c>
      <c r="N2781" s="172">
        <v>0</v>
      </c>
      <c r="O2781" s="172">
        <v>0</v>
      </c>
      <c r="P2781" s="199">
        <f t="shared" si="540"/>
        <v>49.596355555555554</v>
      </c>
      <c r="Q2781" s="233">
        <v>13843.635</v>
      </c>
      <c r="R2781" s="96">
        <v>713.83695999999998</v>
      </c>
      <c r="S2781" s="96">
        <v>186.83840000000001</v>
      </c>
      <c r="T2781" s="96">
        <v>4.0565999999999996E-3</v>
      </c>
      <c r="U2781" s="96">
        <v>12915</v>
      </c>
      <c r="V2781" s="96">
        <v>2.9667530000000002</v>
      </c>
      <c r="W2781" s="96">
        <v>24.989000000000001</v>
      </c>
      <c r="X2781" s="241">
        <f t="shared" si="535"/>
        <v>143.61090341993057</v>
      </c>
      <c r="Y2781" s="241">
        <f t="shared" si="536"/>
        <v>2.2568800528900002</v>
      </c>
      <c r="Z2781" s="241">
        <f t="shared" si="537"/>
        <v>139.56614081284056</v>
      </c>
      <c r="AA2781" s="241">
        <f t="shared" si="538"/>
        <v>1.7878825542000001</v>
      </c>
      <c r="AB2781" s="241">
        <v>1.3747225999999999</v>
      </c>
      <c r="AC2781" s="241">
        <v>2.7310255999999999E-4</v>
      </c>
      <c r="AD2781" s="241">
        <v>0.24970170999999999</v>
      </c>
      <c r="AE2781" s="241">
        <v>5.0815823000000004E-4</v>
      </c>
      <c r="AF2781" s="241">
        <v>0.62568453000000002</v>
      </c>
      <c r="AG2781" s="241">
        <v>5.9899521000000002E-3</v>
      </c>
      <c r="AH2781" s="241">
        <v>0.89975936999999995</v>
      </c>
      <c r="AI2781" s="241">
        <v>3.6896777E-3</v>
      </c>
      <c r="AJ2781" s="241">
        <v>2.1596586999999999E-3</v>
      </c>
      <c r="AK2781" s="241">
        <v>2.901191E-3</v>
      </c>
      <c r="AL2781" s="241">
        <v>2.3060177E-4</v>
      </c>
      <c r="AM2781" s="241">
        <v>7.1367054000000001E-7</v>
      </c>
      <c r="AN2781" s="241">
        <v>134.78118000000001</v>
      </c>
      <c r="AO2781" s="241">
        <v>2.3555454</v>
      </c>
      <c r="AP2781" s="241">
        <v>1.5206742</v>
      </c>
      <c r="AQ2781" s="241">
        <v>2.1597541999999999E-3</v>
      </c>
      <c r="AR2781" s="241">
        <v>1.7857228000000001</v>
      </c>
      <c r="AT2781" s="193"/>
      <c r="AU2781" s="193"/>
      <c r="AV2781" s="193"/>
      <c r="AW2781" s="193"/>
      <c r="AX2781" s="193"/>
      <c r="AY2781" s="193"/>
      <c r="AZ2781" s="193"/>
      <c r="BA2781" s="193"/>
      <c r="BB2781" s="193"/>
      <c r="BC2781" s="193"/>
      <c r="BD2781" s="193"/>
      <c r="BE2781" s="315"/>
      <c r="BF2781" s="315"/>
      <c r="BG2781" s="315"/>
      <c r="BH2781" s="315"/>
      <c r="BI2781" s="315"/>
      <c r="BJ2781" s="315"/>
      <c r="BK2781" s="315"/>
    </row>
    <row r="2782" spans="1:63" x14ac:dyDescent="0.25">
      <c r="A2782" s="9"/>
      <c r="B2782" s="43" t="s">
        <v>5970</v>
      </c>
      <c r="C2782" t="s">
        <v>3352</v>
      </c>
      <c r="D2782" s="172">
        <v>310.06299999999999</v>
      </c>
      <c r="E2782" s="172">
        <v>87.897859999999994</v>
      </c>
      <c r="F2782" s="172">
        <v>29.569254000000001</v>
      </c>
      <c r="G2782" s="172">
        <v>0.68451452000000002</v>
      </c>
      <c r="H2782" s="172">
        <v>1.0166009</v>
      </c>
      <c r="I2782" s="172">
        <v>184.61102</v>
      </c>
      <c r="J2782" s="172">
        <v>3.1289102</v>
      </c>
      <c r="K2782" s="172">
        <v>8.8377212999999996E-2</v>
      </c>
      <c r="L2782" s="172">
        <v>3.0664582999999999</v>
      </c>
      <c r="M2782" s="172">
        <v>0</v>
      </c>
      <c r="N2782" s="172">
        <v>0</v>
      </c>
      <c r="O2782" s="172">
        <v>0</v>
      </c>
      <c r="P2782" s="199">
        <f t="shared" si="540"/>
        <v>651.09525925925914</v>
      </c>
      <c r="Q2782" s="233">
        <v>22017.464</v>
      </c>
      <c r="R2782" s="96">
        <v>8239.9045000000006</v>
      </c>
      <c r="S2782" s="96">
        <v>472.15839999999997</v>
      </c>
      <c r="T2782" s="96">
        <v>1.4043999999999999E-2</v>
      </c>
      <c r="U2782" s="96">
        <v>10189</v>
      </c>
      <c r="V2782" s="96">
        <v>3.486723</v>
      </c>
      <c r="W2782" s="96">
        <v>3112.9</v>
      </c>
      <c r="X2782" s="241">
        <f t="shared" si="535"/>
        <v>451.07005136245931</v>
      </c>
      <c r="Y2782" s="241">
        <f t="shared" si="536"/>
        <v>86.804959514900006</v>
      </c>
      <c r="Z2782" s="241">
        <f t="shared" si="537"/>
        <v>343.65288681325927</v>
      </c>
      <c r="AA2782" s="241">
        <f t="shared" si="538"/>
        <v>20.612205034300001</v>
      </c>
      <c r="AB2782" s="241">
        <v>17.763044000000001</v>
      </c>
      <c r="AC2782" s="241">
        <v>3.5934229000000001E-3</v>
      </c>
      <c r="AD2782" s="241">
        <v>1.2274716000000001</v>
      </c>
      <c r="AE2782" s="241">
        <v>2.9446275000000001E-2</v>
      </c>
      <c r="AF2782" s="241">
        <v>67.766143999999997</v>
      </c>
      <c r="AG2782" s="241">
        <v>1.5260217E-2</v>
      </c>
      <c r="AH2782" s="241">
        <v>11.619883</v>
      </c>
      <c r="AI2782" s="241">
        <v>4.4010681000000003E-2</v>
      </c>
      <c r="AJ2782" s="241">
        <v>4.4535764E-3</v>
      </c>
      <c r="AK2782" s="241">
        <v>0.15935674999999999</v>
      </c>
      <c r="AL2782" s="241">
        <v>6.3704661999999996E-4</v>
      </c>
      <c r="AM2782" s="241">
        <v>2.1992392999999999E-6</v>
      </c>
      <c r="AN2782" s="241">
        <v>330.03681</v>
      </c>
      <c r="AO2782" s="241">
        <v>0.13221046</v>
      </c>
      <c r="AP2782" s="241">
        <v>1.6555230999999999</v>
      </c>
      <c r="AQ2782" s="241">
        <v>8.5050343000000004E-3</v>
      </c>
      <c r="AR2782" s="241">
        <v>20.6037</v>
      </c>
      <c r="AT2782" s="193"/>
      <c r="AU2782" s="193"/>
      <c r="AV2782" s="193"/>
      <c r="AW2782" s="193"/>
      <c r="AX2782" s="193"/>
      <c r="AY2782" s="193"/>
      <c r="AZ2782" s="193"/>
      <c r="BA2782" s="193"/>
      <c r="BB2782" s="193"/>
      <c r="BC2782" s="193"/>
      <c r="BD2782" s="193"/>
      <c r="BE2782" s="315"/>
      <c r="BF2782" s="315"/>
      <c r="BG2782" s="315"/>
      <c r="BH2782" s="315"/>
      <c r="BI2782" s="315"/>
      <c r="BJ2782" s="315"/>
      <c r="BK2782" s="315"/>
    </row>
    <row r="2783" spans="1:63" x14ac:dyDescent="0.25">
      <c r="A2783" s="9"/>
      <c r="B2783" s="43" t="s">
        <v>5970</v>
      </c>
      <c r="C2783" t="s">
        <v>2135</v>
      </c>
      <c r="D2783" s="172">
        <v>335.39587999999998</v>
      </c>
      <c r="E2783" s="172">
        <v>100.03454000000001</v>
      </c>
      <c r="F2783" s="172">
        <v>40.649327</v>
      </c>
      <c r="G2783" s="172">
        <v>0.85455590999999997</v>
      </c>
      <c r="H2783" s="172">
        <v>1.0920734999999999</v>
      </c>
      <c r="I2783" s="172">
        <v>185.54478</v>
      </c>
      <c r="J2783" s="172">
        <v>3.6471965000000002</v>
      </c>
      <c r="K2783" s="172">
        <v>9.3396051999999993E-2</v>
      </c>
      <c r="L2783" s="172">
        <v>3.4800176999999999</v>
      </c>
      <c r="M2783" s="172">
        <v>0</v>
      </c>
      <c r="N2783" s="172">
        <v>0</v>
      </c>
      <c r="O2783" s="172">
        <v>0</v>
      </c>
      <c r="P2783" s="199">
        <f t="shared" si="540"/>
        <v>740.99659259259261</v>
      </c>
      <c r="Q2783" s="233">
        <v>23480.777999999998</v>
      </c>
      <c r="R2783" s="96">
        <v>9576.9920000000002</v>
      </c>
      <c r="S2783" s="96">
        <v>578.42399999999998</v>
      </c>
      <c r="T2783" s="96">
        <v>1.6645E-2</v>
      </c>
      <c r="U2783" s="96">
        <v>10193</v>
      </c>
      <c r="V2783" s="96">
        <v>5.1448980000000004</v>
      </c>
      <c r="W2783" s="96">
        <v>3127.2</v>
      </c>
      <c r="X2783" s="241">
        <f t="shared" si="535"/>
        <v>461.12138230761218</v>
      </c>
      <c r="Y2783" s="241">
        <f t="shared" si="536"/>
        <v>91.7276952486</v>
      </c>
      <c r="Z2783" s="241">
        <f t="shared" si="537"/>
        <v>345.43739056501215</v>
      </c>
      <c r="AA2783" s="241">
        <f t="shared" si="538"/>
        <v>23.956296494</v>
      </c>
      <c r="AB2783" s="241">
        <v>20.255050000000001</v>
      </c>
      <c r="AC2783" s="241">
        <v>4.2119306000000002E-3</v>
      </c>
      <c r="AD2783" s="241">
        <v>1.3965957</v>
      </c>
      <c r="AE2783" s="241">
        <v>3.0368565E-2</v>
      </c>
      <c r="AF2783" s="241">
        <v>70.022813999999997</v>
      </c>
      <c r="AG2783" s="241">
        <v>1.8655053000000001E-2</v>
      </c>
      <c r="AH2783" s="241">
        <v>13.250938</v>
      </c>
      <c r="AI2783" s="241">
        <v>6.1603814E-2</v>
      </c>
      <c r="AJ2783" s="241">
        <v>5.7588175E-3</v>
      </c>
      <c r="AK2783" s="241">
        <v>0.16236945999999999</v>
      </c>
      <c r="AL2783" s="241">
        <v>7.9154238E-4</v>
      </c>
      <c r="AM2783" s="241">
        <v>2.9711321000000002E-6</v>
      </c>
      <c r="AN2783" s="241">
        <v>330.04423000000003</v>
      </c>
      <c r="AO2783" s="241">
        <v>0.16051196000000001</v>
      </c>
      <c r="AP2783" s="241">
        <v>1.7511840000000001</v>
      </c>
      <c r="AQ2783" s="241">
        <v>9.7394939999999996E-3</v>
      </c>
      <c r="AR2783" s="241">
        <v>23.946556999999999</v>
      </c>
      <c r="AT2783" s="193"/>
      <c r="AU2783" s="193"/>
      <c r="AV2783" s="193"/>
      <c r="AW2783" s="193"/>
      <c r="AX2783" s="193"/>
      <c r="AY2783" s="193"/>
      <c r="AZ2783" s="193"/>
      <c r="BA2783" s="193"/>
      <c r="BB2783" s="193"/>
      <c r="BC2783" s="193"/>
      <c r="BD2783" s="193"/>
      <c r="BE2783" s="315"/>
      <c r="BF2783" s="315"/>
      <c r="BG2783" s="315"/>
      <c r="BH2783" s="315"/>
      <c r="BI2783" s="315"/>
      <c r="BJ2783" s="315"/>
      <c r="BK2783" s="315"/>
    </row>
    <row r="2784" spans="1:63" x14ac:dyDescent="0.25">
      <c r="A2784" s="9"/>
      <c r="B2784" s="43" t="s">
        <v>5970</v>
      </c>
      <c r="C2784" t="s">
        <v>2134</v>
      </c>
      <c r="D2784" s="172">
        <v>17.756706000000001</v>
      </c>
      <c r="E2784" s="172">
        <v>9.4516696000000007</v>
      </c>
      <c r="F2784" s="172">
        <v>3.9825759999999999</v>
      </c>
      <c r="G2784" s="172">
        <v>0.24498777999999999</v>
      </c>
      <c r="H2784" s="172">
        <v>0.12795743000000001</v>
      </c>
      <c r="I2784" s="172">
        <v>2.2650096</v>
      </c>
      <c r="J2784" s="172">
        <v>0.44227949999999999</v>
      </c>
      <c r="K2784" s="172">
        <v>9.1176286000000002E-3</v>
      </c>
      <c r="L2784" s="172">
        <v>1.2331080999999999</v>
      </c>
      <c r="M2784" s="172">
        <v>0</v>
      </c>
      <c r="N2784" s="172">
        <v>0</v>
      </c>
      <c r="O2784" s="172">
        <v>0</v>
      </c>
      <c r="P2784" s="199">
        <f t="shared" si="540"/>
        <v>70.01236740740741</v>
      </c>
      <c r="Q2784" s="233">
        <v>12599.611000000001</v>
      </c>
      <c r="R2784" s="96">
        <v>1045.8181999999999</v>
      </c>
      <c r="S2784" s="96">
        <v>298.54719999999998</v>
      </c>
      <c r="T2784" s="96">
        <v>5.4194000000000004E-3</v>
      </c>
      <c r="U2784" s="96">
        <v>11125</v>
      </c>
      <c r="V2784" s="96">
        <v>5.6403949999999998</v>
      </c>
      <c r="W2784" s="96">
        <v>124.6</v>
      </c>
      <c r="X2784" s="241">
        <f t="shared" si="535"/>
        <v>237.29808684166002</v>
      </c>
      <c r="Y2784" s="241">
        <f t="shared" si="536"/>
        <v>4.0298230908199999</v>
      </c>
      <c r="Z2784" s="241">
        <f t="shared" si="537"/>
        <v>230.67583123784001</v>
      </c>
      <c r="AA2784" s="241">
        <f t="shared" si="538"/>
        <v>2.5924325129999999</v>
      </c>
      <c r="AB2784" s="241">
        <v>1.9386726000000001</v>
      </c>
      <c r="AC2784" s="241">
        <v>4.3938457999999998E-4</v>
      </c>
      <c r="AD2784" s="241">
        <v>0.80620073999999997</v>
      </c>
      <c r="AE2784" s="241">
        <v>5.7805933999999996E-4</v>
      </c>
      <c r="AF2784" s="241">
        <v>1.2745508999999999</v>
      </c>
      <c r="AG2784" s="241">
        <v>9.3814069E-3</v>
      </c>
      <c r="AH2784" s="241">
        <v>1.2688075000000001</v>
      </c>
      <c r="AI2784" s="241">
        <v>5.9276724000000003E-3</v>
      </c>
      <c r="AJ2784" s="241">
        <v>1.2706996999999999E-3</v>
      </c>
      <c r="AK2784" s="241">
        <v>6.1478768000000003E-3</v>
      </c>
      <c r="AL2784" s="241">
        <v>3.5515484E-4</v>
      </c>
      <c r="AM2784" s="241">
        <v>1.1341000000000001E-6</v>
      </c>
      <c r="AN2784" s="241">
        <v>219.06662</v>
      </c>
      <c r="AO2784" s="241">
        <v>6.3241896999999998</v>
      </c>
      <c r="AP2784" s="241">
        <v>4.0025114999999998</v>
      </c>
      <c r="AQ2784" s="241">
        <v>3.3479130000000001E-3</v>
      </c>
      <c r="AR2784" s="241">
        <v>2.5890846000000001</v>
      </c>
      <c r="AT2784" s="193"/>
      <c r="AU2784" s="193"/>
      <c r="AV2784" s="193"/>
      <c r="AW2784" s="193"/>
      <c r="AX2784" s="193"/>
      <c r="AY2784" s="193"/>
      <c r="AZ2784" s="193"/>
      <c r="BA2784" s="193"/>
      <c r="BB2784" s="193"/>
      <c r="BC2784" s="193"/>
      <c r="BD2784" s="193"/>
      <c r="BE2784" s="315"/>
      <c r="BF2784" s="315"/>
      <c r="BG2784" s="315"/>
      <c r="BH2784" s="315"/>
      <c r="BI2784" s="315"/>
      <c r="BJ2784" s="315"/>
      <c r="BK2784" s="315"/>
    </row>
    <row r="2785" spans="1:63" x14ac:dyDescent="0.25">
      <c r="A2785" s="9"/>
      <c r="B2785" s="43" t="s">
        <v>5970</v>
      </c>
      <c r="C2785" t="s">
        <v>2133</v>
      </c>
      <c r="D2785" s="172">
        <v>19.574864000000002</v>
      </c>
      <c r="E2785" s="172">
        <v>11.528262</v>
      </c>
      <c r="F2785" s="172">
        <v>4.1877516000000004</v>
      </c>
      <c r="G2785" s="172">
        <v>0.52008441999999999</v>
      </c>
      <c r="H2785" s="172">
        <v>0.30296525000000002</v>
      </c>
      <c r="I2785" s="172">
        <v>1.2551994</v>
      </c>
      <c r="J2785" s="172">
        <v>0.32450758000000002</v>
      </c>
      <c r="K2785" s="172">
        <v>9.8202123000000006E-3</v>
      </c>
      <c r="L2785" s="172">
        <v>1.4462731</v>
      </c>
      <c r="M2785" s="172">
        <v>0</v>
      </c>
      <c r="N2785" s="172">
        <v>0</v>
      </c>
      <c r="O2785" s="172">
        <v>0</v>
      </c>
      <c r="P2785" s="199">
        <f t="shared" si="540"/>
        <v>85.394533333333328</v>
      </c>
      <c r="Q2785" s="233">
        <v>10810.535</v>
      </c>
      <c r="R2785" s="96">
        <v>1190.4516000000001</v>
      </c>
      <c r="S2785" s="96">
        <v>345.45280000000002</v>
      </c>
      <c r="T2785" s="96">
        <v>4.9414999999999997E-3</v>
      </c>
      <c r="U2785" s="96">
        <v>9224.7000000000007</v>
      </c>
      <c r="V2785" s="96">
        <v>6.0893689999999996</v>
      </c>
      <c r="W2785" s="96">
        <v>43.835999999999999</v>
      </c>
      <c r="X2785" s="241">
        <f t="shared" si="535"/>
        <v>78.282199962303693</v>
      </c>
      <c r="Y2785" s="241">
        <f t="shared" si="536"/>
        <v>3.93846273613</v>
      </c>
      <c r="Z2785" s="241">
        <f t="shared" si="537"/>
        <v>71.36145476757369</v>
      </c>
      <c r="AA2785" s="241">
        <f t="shared" si="538"/>
        <v>2.9822824585999999</v>
      </c>
      <c r="AB2785" s="241">
        <v>2.3669685</v>
      </c>
      <c r="AC2785" s="241">
        <v>4.1137222000000001E-4</v>
      </c>
      <c r="AD2785" s="241">
        <v>0.47593538000000002</v>
      </c>
      <c r="AE2785" s="241">
        <v>7.8464390999999996E-4</v>
      </c>
      <c r="AF2785" s="241">
        <v>1.0833191</v>
      </c>
      <c r="AG2785" s="241">
        <v>1.104374E-2</v>
      </c>
      <c r="AH2785" s="241">
        <v>1.5491923000000001</v>
      </c>
      <c r="AI2785" s="241">
        <v>6.468611E-3</v>
      </c>
      <c r="AJ2785" s="241">
        <v>4.3546964000000001E-3</v>
      </c>
      <c r="AK2785" s="241">
        <v>4.3946580000000001E-3</v>
      </c>
      <c r="AL2785" s="241">
        <v>4.5003250000000001E-4</v>
      </c>
      <c r="AM2785" s="241">
        <v>1.3696737000000001E-6</v>
      </c>
      <c r="AN2785" s="241">
        <v>67.409808999999996</v>
      </c>
      <c r="AO2785" s="241">
        <v>1.3153987</v>
      </c>
      <c r="AP2785" s="241">
        <v>1.0713854</v>
      </c>
      <c r="AQ2785" s="241">
        <v>3.7602586E-3</v>
      </c>
      <c r="AR2785" s="241">
        <v>2.9785222</v>
      </c>
      <c r="AT2785" s="193"/>
      <c r="AU2785" s="193"/>
      <c r="AV2785" s="193"/>
      <c r="AW2785" s="193"/>
      <c r="AX2785" s="193"/>
      <c r="AY2785" s="193"/>
      <c r="AZ2785" s="193"/>
      <c r="BA2785" s="193"/>
      <c r="BB2785" s="193"/>
      <c r="BC2785" s="193"/>
      <c r="BD2785" s="193"/>
      <c r="BE2785" s="315"/>
      <c r="BF2785" s="315"/>
      <c r="BG2785" s="315"/>
      <c r="BH2785" s="315"/>
      <c r="BI2785" s="315"/>
      <c r="BJ2785" s="315"/>
      <c r="BK2785" s="315"/>
    </row>
    <row r="2786" spans="1:63" x14ac:dyDescent="0.25">
      <c r="A2786" s="9"/>
      <c r="B2786" s="43" t="s">
        <v>5970</v>
      </c>
      <c r="C2786" t="s">
        <v>6310</v>
      </c>
      <c r="D2786" s="172">
        <v>25.442712</v>
      </c>
      <c r="E2786" s="172">
        <v>14.055564</v>
      </c>
      <c r="F2786" s="172">
        <v>5.4373170999999996</v>
      </c>
      <c r="G2786" s="172">
        <v>0.72647766000000003</v>
      </c>
      <c r="H2786" s="172">
        <v>0.32861615</v>
      </c>
      <c r="I2786" s="172">
        <v>2.7598126000000001</v>
      </c>
      <c r="J2786" s="172">
        <v>0.58343383000000004</v>
      </c>
      <c r="K2786" s="172">
        <v>1.1612427999999999E-2</v>
      </c>
      <c r="L2786" s="172">
        <v>1.5398788000000001</v>
      </c>
      <c r="M2786" s="172">
        <v>0</v>
      </c>
      <c r="N2786" s="172">
        <v>0</v>
      </c>
      <c r="O2786" s="172">
        <v>0</v>
      </c>
      <c r="P2786" s="199">
        <f t="shared" si="540"/>
        <v>104.11528888888888</v>
      </c>
      <c r="Q2786" s="233">
        <v>12407.648999999999</v>
      </c>
      <c r="R2786" s="96">
        <v>1407.5645999999999</v>
      </c>
      <c r="S2786" s="96">
        <v>509.21359999999999</v>
      </c>
      <c r="T2786" s="96">
        <v>5.0848000000000004E-3</v>
      </c>
      <c r="U2786" s="96">
        <v>10417</v>
      </c>
      <c r="V2786" s="96">
        <v>8.5777300000000007</v>
      </c>
      <c r="W2786" s="96">
        <v>65.287999999999997</v>
      </c>
      <c r="X2786" s="241">
        <f t="shared" si="535"/>
        <v>81.167711871944505</v>
      </c>
      <c r="Y2786" s="241">
        <f t="shared" si="536"/>
        <v>5.4902477316799994</v>
      </c>
      <c r="Z2786" s="241">
        <f t="shared" si="537"/>
        <v>72.151171539664503</v>
      </c>
      <c r="AA2786" s="241">
        <f t="shared" si="538"/>
        <v>3.5262926005999997</v>
      </c>
      <c r="AB2786" s="241">
        <v>2.8857914</v>
      </c>
      <c r="AC2786" s="241">
        <v>4.602222E-4</v>
      </c>
      <c r="AD2786" s="241">
        <v>0.98522566</v>
      </c>
      <c r="AE2786" s="241">
        <v>9.0952047999999996E-4</v>
      </c>
      <c r="AF2786" s="241">
        <v>1.6015509000000001</v>
      </c>
      <c r="AG2786" s="241">
        <v>1.6310029E-2</v>
      </c>
      <c r="AH2786" s="241">
        <v>1.8887522000000001</v>
      </c>
      <c r="AI2786" s="241">
        <v>8.3892772999999993E-3</v>
      </c>
      <c r="AJ2786" s="241">
        <v>6.1596411999999996E-3</v>
      </c>
      <c r="AK2786" s="241">
        <v>5.5367922E-2</v>
      </c>
      <c r="AL2786" s="241">
        <v>6.1967098E-4</v>
      </c>
      <c r="AM2786" s="241">
        <v>1.9281845000000001E-6</v>
      </c>
      <c r="AN2786" s="241">
        <v>67.827967000000001</v>
      </c>
      <c r="AO2786" s="241">
        <v>1.2911956</v>
      </c>
      <c r="AP2786" s="241">
        <v>1.0727183</v>
      </c>
      <c r="AQ2786" s="241">
        <v>4.0102006000000004E-3</v>
      </c>
      <c r="AR2786" s="241">
        <v>3.5222823999999999</v>
      </c>
      <c r="AT2786" s="193"/>
      <c r="AU2786" s="193"/>
      <c r="AV2786" s="193"/>
      <c r="AW2786" s="193"/>
      <c r="AX2786" s="193"/>
      <c r="AY2786" s="193"/>
      <c r="AZ2786" s="193"/>
      <c r="BA2786" s="193"/>
      <c r="BB2786" s="193"/>
      <c r="BC2786" s="193"/>
      <c r="BD2786" s="193"/>
      <c r="BE2786" s="315"/>
      <c r="BF2786" s="315"/>
      <c r="BG2786" s="315"/>
      <c r="BH2786" s="315"/>
      <c r="BI2786" s="315"/>
      <c r="BJ2786" s="315"/>
      <c r="BK2786" s="315"/>
    </row>
    <row r="2787" spans="1:63" x14ac:dyDescent="0.25">
      <c r="A2787" s="9"/>
      <c r="B2787" s="43" t="s">
        <v>5970</v>
      </c>
      <c r="C2787" t="s">
        <v>6309</v>
      </c>
      <c r="D2787" s="172">
        <v>13.228866</v>
      </c>
      <c r="E2787" s="172">
        <v>7.6851155000000002</v>
      </c>
      <c r="F2787" s="172">
        <v>2.986351</v>
      </c>
      <c r="G2787" s="172">
        <v>0.27924350999999997</v>
      </c>
      <c r="H2787" s="172">
        <v>0.25425294999999998</v>
      </c>
      <c r="I2787" s="172">
        <v>0.94845866000000001</v>
      </c>
      <c r="J2787" s="172">
        <v>0.23813534</v>
      </c>
      <c r="K2787" s="172">
        <v>7.0617134E-3</v>
      </c>
      <c r="L2787" s="172">
        <v>0.83024706000000004</v>
      </c>
      <c r="M2787" s="172">
        <v>0</v>
      </c>
      <c r="N2787" s="172">
        <v>0</v>
      </c>
      <c r="O2787" s="172">
        <v>0</v>
      </c>
      <c r="P2787" s="199">
        <f t="shared" si="540"/>
        <v>56.926781481481477</v>
      </c>
      <c r="Q2787" s="233">
        <v>10238.269</v>
      </c>
      <c r="R2787" s="96">
        <v>825.59987000000001</v>
      </c>
      <c r="S2787" s="96">
        <v>181.00880000000001</v>
      </c>
      <c r="T2787" s="96">
        <v>4.1806999999999999E-3</v>
      </c>
      <c r="U2787" s="96">
        <v>9205.2999999999993</v>
      </c>
      <c r="V2787" s="96">
        <v>3.106398</v>
      </c>
      <c r="W2787" s="96">
        <v>23.25</v>
      </c>
      <c r="X2787" s="241">
        <f t="shared" si="535"/>
        <v>66.977962711115865</v>
      </c>
      <c r="Y2787" s="241">
        <f t="shared" si="536"/>
        <v>2.6376346586400001</v>
      </c>
      <c r="Z2787" s="241">
        <f t="shared" si="537"/>
        <v>62.272969306075865</v>
      </c>
      <c r="AA2787" s="241">
        <f t="shared" si="538"/>
        <v>2.0673587463999996</v>
      </c>
      <c r="AB2787" s="241">
        <v>1.5779205000000001</v>
      </c>
      <c r="AC2787" s="241">
        <v>3.1365088999999997E-4</v>
      </c>
      <c r="AD2787" s="241">
        <v>0.26197784000000002</v>
      </c>
      <c r="AE2787" s="241">
        <v>6.5357144999999997E-4</v>
      </c>
      <c r="AF2787" s="241">
        <v>0.79097759999999995</v>
      </c>
      <c r="AG2787" s="241">
        <v>5.7914962999999998E-3</v>
      </c>
      <c r="AH2787" s="241">
        <v>1.0327565999999999</v>
      </c>
      <c r="AI2787" s="241">
        <v>4.5348263000000002E-3</v>
      </c>
      <c r="AJ2787" s="241">
        <v>2.2507095999999998E-3</v>
      </c>
      <c r="AK2787" s="241">
        <v>3.3454107999999999E-3</v>
      </c>
      <c r="AL2787" s="241">
        <v>2.4117599E-4</v>
      </c>
      <c r="AM2787" s="241">
        <v>7.4338586000000001E-7</v>
      </c>
      <c r="AN2787" s="241">
        <v>59.174742000000002</v>
      </c>
      <c r="AO2787" s="241">
        <v>1.1333259</v>
      </c>
      <c r="AP2787" s="241">
        <v>0.92177193999999996</v>
      </c>
      <c r="AQ2787" s="241">
        <v>2.2414463999999999E-3</v>
      </c>
      <c r="AR2787" s="241">
        <v>2.0651172999999998</v>
      </c>
      <c r="AT2787" s="193"/>
      <c r="AU2787" s="193"/>
      <c r="AV2787" s="193"/>
      <c r="AW2787" s="193"/>
      <c r="AX2787" s="193"/>
      <c r="AY2787" s="193"/>
      <c r="AZ2787" s="193"/>
      <c r="BA2787" s="193"/>
      <c r="BB2787" s="193"/>
      <c r="BC2787" s="193"/>
      <c r="BD2787" s="193"/>
      <c r="BE2787" s="315"/>
      <c r="BF2787" s="315"/>
      <c r="BG2787" s="315"/>
      <c r="BH2787" s="315"/>
      <c r="BI2787" s="315"/>
      <c r="BJ2787" s="315"/>
      <c r="BK2787" s="315"/>
    </row>
    <row r="2788" spans="1:63" x14ac:dyDescent="0.25">
      <c r="A2788" s="9"/>
      <c r="B2788" s="43" t="s">
        <v>5970</v>
      </c>
      <c r="C2788" t="s">
        <v>6308</v>
      </c>
      <c r="D2788" s="172">
        <v>12.026189</v>
      </c>
      <c r="E2788" s="172">
        <v>6.9864325999999997</v>
      </c>
      <c r="F2788" s="172">
        <v>2.7148599</v>
      </c>
      <c r="G2788" s="172">
        <v>0.25385678</v>
      </c>
      <c r="H2788" s="172">
        <v>0.23113861999999999</v>
      </c>
      <c r="I2788" s="172">
        <v>0.86220870000000005</v>
      </c>
      <c r="J2788" s="172">
        <v>0.21648609999999999</v>
      </c>
      <c r="K2788" s="172">
        <v>6.4197272000000001E-3</v>
      </c>
      <c r="L2788" s="172">
        <v>0.75478683999999996</v>
      </c>
      <c r="M2788" s="172">
        <v>0</v>
      </c>
      <c r="N2788" s="172">
        <v>0</v>
      </c>
      <c r="O2788" s="172">
        <v>0</v>
      </c>
      <c r="P2788" s="199">
        <f t="shared" si="540"/>
        <v>51.751352592592589</v>
      </c>
      <c r="Q2788" s="233">
        <v>10133.746999999999</v>
      </c>
      <c r="R2788" s="96">
        <v>750.53290000000004</v>
      </c>
      <c r="S2788" s="96">
        <v>164.5504</v>
      </c>
      <c r="T2788" s="96">
        <v>3.8005999999999999E-3</v>
      </c>
      <c r="U2788" s="96">
        <v>9194.7000000000007</v>
      </c>
      <c r="V2788" s="96">
        <v>2.8240069999999999</v>
      </c>
      <c r="W2788" s="96">
        <v>21.135999999999999</v>
      </c>
      <c r="X2788" s="241">
        <f t="shared" si="535"/>
        <v>60.850192216100275</v>
      </c>
      <c r="Y2788" s="241">
        <f t="shared" si="536"/>
        <v>2.3978325793099997</v>
      </c>
      <c r="Z2788" s="241">
        <f t="shared" si="537"/>
        <v>56.572973598290275</v>
      </c>
      <c r="AA2788" s="241">
        <f t="shared" si="538"/>
        <v>1.8793860385000001</v>
      </c>
      <c r="AB2788" s="241">
        <v>1.4344657999999999</v>
      </c>
      <c r="AC2788" s="241">
        <v>2.8513650000000002E-4</v>
      </c>
      <c r="AD2788" s="241">
        <v>0.23815834</v>
      </c>
      <c r="AE2788" s="241">
        <v>5.9415501000000003E-4</v>
      </c>
      <c r="AF2788" s="241">
        <v>0.71906420999999998</v>
      </c>
      <c r="AG2788" s="241">
        <v>5.2649378000000002E-3</v>
      </c>
      <c r="AH2788" s="241">
        <v>0.93886475999999996</v>
      </c>
      <c r="AI2788" s="241">
        <v>4.1225662999999999E-3</v>
      </c>
      <c r="AJ2788" s="241">
        <v>2.0460907999999998E-3</v>
      </c>
      <c r="AK2788" s="241">
        <v>3.0412362000000002E-3</v>
      </c>
      <c r="AL2788" s="241">
        <v>2.1924919E-4</v>
      </c>
      <c r="AM2788" s="241">
        <v>6.7580026999999998E-7</v>
      </c>
      <c r="AN2788" s="241">
        <v>53.795918</v>
      </c>
      <c r="AO2788" s="241">
        <v>1.0002664999999999</v>
      </c>
      <c r="AP2788" s="241">
        <v>0.82849452000000001</v>
      </c>
      <c r="AQ2788" s="241">
        <v>2.0377385E-3</v>
      </c>
      <c r="AR2788" s="241">
        <v>1.8773483</v>
      </c>
      <c r="AT2788" s="193"/>
      <c r="AU2788" s="193"/>
      <c r="AV2788" s="193"/>
      <c r="AW2788" s="193"/>
      <c r="AX2788" s="193"/>
      <c r="AY2788" s="193"/>
      <c r="AZ2788" s="193"/>
      <c r="BA2788" s="193"/>
      <c r="BB2788" s="193"/>
      <c r="BC2788" s="193"/>
      <c r="BD2788" s="193"/>
      <c r="BE2788" s="315"/>
      <c r="BF2788" s="315"/>
      <c r="BG2788" s="315"/>
      <c r="BH2788" s="315"/>
      <c r="BI2788" s="315"/>
      <c r="BJ2788" s="315"/>
      <c r="BK2788" s="315"/>
    </row>
    <row r="2789" spans="1:63" x14ac:dyDescent="0.25">
      <c r="A2789" s="9"/>
      <c r="B2789" s="43" t="s">
        <v>5970</v>
      </c>
      <c r="C2789" t="s">
        <v>6307</v>
      </c>
      <c r="D2789" s="172">
        <v>18.382808000000001</v>
      </c>
      <c r="E2789" s="172">
        <v>9.9050168999999997</v>
      </c>
      <c r="F2789" s="172">
        <v>4.0838028</v>
      </c>
      <c r="G2789" s="172">
        <v>0.46051873999999998</v>
      </c>
      <c r="H2789" s="172">
        <v>0.27678645000000002</v>
      </c>
      <c r="I2789" s="172">
        <v>2.2700184999999999</v>
      </c>
      <c r="J2789" s="172">
        <v>0.46555950000000001</v>
      </c>
      <c r="K2789" s="172">
        <v>8.6359086000000005E-3</v>
      </c>
      <c r="L2789" s="172">
        <v>0.91246892999999996</v>
      </c>
      <c r="M2789" s="172">
        <v>0</v>
      </c>
      <c r="N2789" s="172">
        <v>0</v>
      </c>
      <c r="O2789" s="172">
        <v>0</v>
      </c>
      <c r="P2789" s="199">
        <f t="shared" si="540"/>
        <v>73.37049555555555</v>
      </c>
      <c r="Q2789" s="233">
        <v>11640.498</v>
      </c>
      <c r="R2789" s="96">
        <v>1016.2651</v>
      </c>
      <c r="S2789" s="96">
        <v>324.84480000000002</v>
      </c>
      <c r="T2789" s="96">
        <v>4.3065999999999998E-3</v>
      </c>
      <c r="U2789" s="96">
        <v>10252</v>
      </c>
      <c r="V2789" s="96">
        <v>5.2921079999999998</v>
      </c>
      <c r="W2789" s="96">
        <v>42.091999999999999</v>
      </c>
      <c r="X2789" s="241">
        <f t="shared" si="535"/>
        <v>69.516535176690496</v>
      </c>
      <c r="Y2789" s="241">
        <f t="shared" si="536"/>
        <v>4.0006298754599996</v>
      </c>
      <c r="Z2789" s="241">
        <f t="shared" si="537"/>
        <v>62.970805188730509</v>
      </c>
      <c r="AA2789" s="241">
        <f t="shared" si="538"/>
        <v>2.5451001125000001</v>
      </c>
      <c r="AB2789" s="241">
        <v>2.0336379999999998</v>
      </c>
      <c r="AC2789" s="241">
        <v>3.5656111999999998E-4</v>
      </c>
      <c r="AD2789" s="241">
        <v>0.70930868000000002</v>
      </c>
      <c r="AE2789" s="241">
        <v>7.6324833999999995E-4</v>
      </c>
      <c r="AF2789" s="241">
        <v>1.2461464</v>
      </c>
      <c r="AG2789" s="241">
        <v>1.0416986E-2</v>
      </c>
      <c r="AH2789" s="241">
        <v>1.3310152</v>
      </c>
      <c r="AI2789" s="241">
        <v>6.2216796000000001E-3</v>
      </c>
      <c r="AJ2789" s="241">
        <v>3.8359929000000002E-3</v>
      </c>
      <c r="AK2789" s="241">
        <v>4.8117765E-2</v>
      </c>
      <c r="AL2789" s="241">
        <v>3.9017727999999998E-4</v>
      </c>
      <c r="AM2789" s="241">
        <v>1.2339505E-6</v>
      </c>
      <c r="AN2789" s="241">
        <v>59.541589999999999</v>
      </c>
      <c r="AO2789" s="241">
        <v>1.1120962000000001</v>
      </c>
      <c r="AP2789" s="241">
        <v>0.92753693999999998</v>
      </c>
      <c r="AQ2789" s="241">
        <v>2.4610125E-3</v>
      </c>
      <c r="AR2789" s="241">
        <v>2.5426391000000002</v>
      </c>
      <c r="AT2789" s="193"/>
      <c r="AU2789" s="193"/>
      <c r="AV2789" s="193"/>
      <c r="AW2789" s="193"/>
      <c r="AX2789" s="193"/>
      <c r="AY2789" s="193"/>
      <c r="AZ2789" s="193"/>
      <c r="BA2789" s="193"/>
      <c r="BB2789" s="193"/>
      <c r="BC2789" s="193"/>
      <c r="BD2789" s="193"/>
      <c r="BE2789" s="315"/>
      <c r="BF2789" s="315"/>
      <c r="BG2789" s="315"/>
      <c r="BH2789" s="315"/>
      <c r="BI2789" s="315"/>
      <c r="BJ2789" s="315"/>
      <c r="BK2789" s="315"/>
    </row>
    <row r="2790" spans="1:63" x14ac:dyDescent="0.25">
      <c r="A2790" s="9"/>
      <c r="B2790" s="43" t="s">
        <v>5970</v>
      </c>
      <c r="C2790" t="s">
        <v>4125</v>
      </c>
      <c r="D2790" s="172">
        <v>16.637224</v>
      </c>
      <c r="E2790" s="172">
        <v>9.1502739000000002</v>
      </c>
      <c r="F2790" s="172">
        <v>3.7144317</v>
      </c>
      <c r="G2790" s="172">
        <v>0.39940849</v>
      </c>
      <c r="H2790" s="172">
        <v>0.26901301</v>
      </c>
      <c r="I2790" s="172">
        <v>1.8278061000000001</v>
      </c>
      <c r="J2790" s="172">
        <v>0.38928311999999998</v>
      </c>
      <c r="K2790" s="172">
        <v>8.0915290999999997E-3</v>
      </c>
      <c r="L2790" s="172">
        <v>0.87891567000000004</v>
      </c>
      <c r="M2790" s="172">
        <v>0</v>
      </c>
      <c r="N2790" s="172">
        <v>0</v>
      </c>
      <c r="O2790" s="172">
        <v>0</v>
      </c>
      <c r="P2790" s="199">
        <f t="shared" si="540"/>
        <v>67.779806666666659</v>
      </c>
      <c r="Q2790" s="233">
        <v>11170.718000000001</v>
      </c>
      <c r="R2790" s="96">
        <v>951.47122999999999</v>
      </c>
      <c r="S2790" s="96">
        <v>276.43279999999999</v>
      </c>
      <c r="T2790" s="96">
        <v>4.2618999999999999E-3</v>
      </c>
      <c r="U2790" s="96">
        <v>9902.6</v>
      </c>
      <c r="V2790" s="96">
        <v>4.5573459999999999</v>
      </c>
      <c r="W2790" s="96">
        <v>35.652000000000001</v>
      </c>
      <c r="X2790" s="241">
        <f t="shared" si="535"/>
        <v>68.6425598943068</v>
      </c>
      <c r="Y2790" s="241">
        <f t="shared" si="536"/>
        <v>3.5413414215999999</v>
      </c>
      <c r="Z2790" s="241">
        <f t="shared" si="537"/>
        <v>62.718468051006802</v>
      </c>
      <c r="AA2790" s="241">
        <f t="shared" si="538"/>
        <v>2.3827504217</v>
      </c>
      <c r="AB2790" s="241">
        <v>1.8786992</v>
      </c>
      <c r="AC2790" s="241">
        <v>3.4197854000000001E-4</v>
      </c>
      <c r="AD2790" s="241">
        <v>0.55935964000000005</v>
      </c>
      <c r="AE2790" s="241">
        <v>7.2641915999999997E-4</v>
      </c>
      <c r="AF2790" s="241">
        <v>1.0933535999999999</v>
      </c>
      <c r="AG2790" s="241">
        <v>8.8605838999999999E-3</v>
      </c>
      <c r="AH2790" s="241">
        <v>1.2296100999999999</v>
      </c>
      <c r="AI2790" s="241">
        <v>5.6536872999999998E-3</v>
      </c>
      <c r="AJ2790" s="241">
        <v>3.3016047999999999E-3</v>
      </c>
      <c r="AK2790" s="241">
        <v>3.3158036000000002E-2</v>
      </c>
      <c r="AL2790" s="241">
        <v>3.3948467000000001E-4</v>
      </c>
      <c r="AM2790" s="241">
        <v>1.0682368000000001E-6</v>
      </c>
      <c r="AN2790" s="241">
        <v>59.418449000000003</v>
      </c>
      <c r="AO2790" s="241">
        <v>1.1079109</v>
      </c>
      <c r="AP2790" s="241">
        <v>0.92004417000000005</v>
      </c>
      <c r="AQ2790" s="241">
        <v>2.3865217000000002E-3</v>
      </c>
      <c r="AR2790" s="241">
        <v>2.3803638999999999</v>
      </c>
      <c r="AT2790" s="193"/>
      <c r="AU2790" s="193"/>
      <c r="AV2790" s="193"/>
      <c r="AW2790" s="193"/>
      <c r="AX2790" s="193"/>
      <c r="AY2790" s="193"/>
      <c r="AZ2790" s="193"/>
      <c r="BA2790" s="193"/>
      <c r="BB2790" s="193"/>
      <c r="BC2790" s="193"/>
      <c r="BD2790" s="193"/>
      <c r="BE2790" s="315"/>
      <c r="BF2790" s="315"/>
      <c r="BG2790" s="315"/>
      <c r="BH2790" s="315"/>
      <c r="BI2790" s="315"/>
      <c r="BJ2790" s="315"/>
      <c r="BK2790" s="315"/>
    </row>
    <row r="2791" spans="1:63" x14ac:dyDescent="0.25">
      <c r="A2791" s="9"/>
      <c r="B2791" s="43" t="s">
        <v>5970</v>
      </c>
      <c r="C2791" t="s">
        <v>4124</v>
      </c>
      <c r="D2791" s="172">
        <v>11.239762000000001</v>
      </c>
      <c r="E2791" s="172">
        <v>6.5735628999999998</v>
      </c>
      <c r="F2791" s="172">
        <v>2.4674111000000001</v>
      </c>
      <c r="G2791" s="172">
        <v>0.25154093</v>
      </c>
      <c r="H2791" s="172">
        <v>0.22988528999999999</v>
      </c>
      <c r="I2791" s="172">
        <v>0.75009928999999997</v>
      </c>
      <c r="J2791" s="172">
        <v>0.21555431</v>
      </c>
      <c r="K2791" s="172">
        <v>6.2538990999999999E-3</v>
      </c>
      <c r="L2791" s="172">
        <v>0.74545463999999995</v>
      </c>
      <c r="M2791" s="172">
        <v>0</v>
      </c>
      <c r="N2791" s="172">
        <v>0</v>
      </c>
      <c r="O2791" s="172">
        <v>0</v>
      </c>
      <c r="P2791" s="199">
        <f t="shared" si="540"/>
        <v>48.693058518518512</v>
      </c>
      <c r="Q2791" s="233">
        <v>10088.866</v>
      </c>
      <c r="R2791" s="96">
        <v>704.29634999999996</v>
      </c>
      <c r="S2791" s="96">
        <v>164.304</v>
      </c>
      <c r="T2791" s="96">
        <v>3.7669999999999999E-3</v>
      </c>
      <c r="U2791" s="96">
        <v>9196.2999999999993</v>
      </c>
      <c r="V2791" s="96">
        <v>2.808271</v>
      </c>
      <c r="W2791" s="96">
        <v>21.154</v>
      </c>
      <c r="X2791" s="241">
        <f t="shared" si="535"/>
        <v>61.18198137838737</v>
      </c>
      <c r="Y2791" s="241">
        <f t="shared" si="536"/>
        <v>2.23952773151</v>
      </c>
      <c r="Z2791" s="241">
        <f t="shared" si="537"/>
        <v>57.178666828677365</v>
      </c>
      <c r="AA2791" s="241">
        <f t="shared" si="538"/>
        <v>1.7637868182000001</v>
      </c>
      <c r="AB2791" s="241">
        <v>1.3496900999999999</v>
      </c>
      <c r="AC2791" s="241">
        <v>2.6607722000000002E-4</v>
      </c>
      <c r="AD2791" s="241">
        <v>0.23690486999999999</v>
      </c>
      <c r="AE2791" s="241">
        <v>5.6137978999999997E-4</v>
      </c>
      <c r="AF2791" s="241">
        <v>0.64684828999999999</v>
      </c>
      <c r="AG2791" s="241">
        <v>5.2570144999999997E-3</v>
      </c>
      <c r="AH2791" s="241">
        <v>0.88337681999999995</v>
      </c>
      <c r="AI2791" s="241">
        <v>3.7609957999999999E-3</v>
      </c>
      <c r="AJ2791" s="241">
        <v>2.0345752999999999E-3</v>
      </c>
      <c r="AK2791" s="241">
        <v>2.9911917000000001E-3</v>
      </c>
      <c r="AL2791" s="241">
        <v>2.1739696E-4</v>
      </c>
      <c r="AM2791" s="241">
        <v>6.6891736000000004E-7</v>
      </c>
      <c r="AN2791" s="241">
        <v>54.447434000000001</v>
      </c>
      <c r="AO2791" s="241">
        <v>1.0115874</v>
      </c>
      <c r="AP2791" s="241">
        <v>0.82726378</v>
      </c>
      <c r="AQ2791" s="241">
        <v>2.0111182000000002E-3</v>
      </c>
      <c r="AR2791" s="241">
        <v>1.7617757000000001</v>
      </c>
      <c r="AT2791" s="193"/>
      <c r="AU2791" s="193"/>
      <c r="AV2791" s="193"/>
      <c r="AW2791" s="193"/>
      <c r="AX2791" s="193"/>
      <c r="AY2791" s="193"/>
      <c r="AZ2791" s="193"/>
      <c r="BA2791" s="193"/>
      <c r="BB2791" s="193"/>
      <c r="BC2791" s="193"/>
      <c r="BD2791" s="193"/>
      <c r="BE2791" s="315"/>
      <c r="BF2791" s="315"/>
      <c r="BG2791" s="315"/>
      <c r="BH2791" s="315"/>
      <c r="BI2791" s="315"/>
      <c r="BJ2791" s="315"/>
      <c r="BK2791" s="315"/>
    </row>
    <row r="2792" spans="1:63" x14ac:dyDescent="0.25">
      <c r="A2792" s="9"/>
      <c r="B2792" s="43" t="s">
        <v>5970</v>
      </c>
      <c r="C2792" t="s">
        <v>4175</v>
      </c>
      <c r="D2792" s="172">
        <v>62.576028000000001</v>
      </c>
      <c r="E2792" s="172">
        <v>37.189624000000002</v>
      </c>
      <c r="F2792" s="172">
        <v>13.018371</v>
      </c>
      <c r="G2792" s="172">
        <v>1.9866306</v>
      </c>
      <c r="H2792" s="172">
        <v>0.80049802000000003</v>
      </c>
      <c r="I2792" s="172">
        <v>5.3600583000000004</v>
      </c>
      <c r="J2792" s="172">
        <v>1.2240683000000001</v>
      </c>
      <c r="K2792" s="172">
        <v>2.7992718999999999E-2</v>
      </c>
      <c r="L2792" s="172">
        <v>2.9687855000000001</v>
      </c>
      <c r="M2792" s="172">
        <v>0</v>
      </c>
      <c r="N2792" s="172">
        <v>0</v>
      </c>
      <c r="O2792" s="172">
        <v>0</v>
      </c>
      <c r="P2792" s="199">
        <f t="shared" si="540"/>
        <v>275.47869629629628</v>
      </c>
      <c r="Q2792" s="233">
        <v>16626.055</v>
      </c>
      <c r="R2792" s="96">
        <v>3970.4162000000001</v>
      </c>
      <c r="S2792" s="96">
        <v>1390.144</v>
      </c>
      <c r="T2792" s="96">
        <v>1.1657000000000001E-2</v>
      </c>
      <c r="U2792" s="96">
        <v>11071</v>
      </c>
      <c r="V2792" s="96">
        <v>24.263269999999999</v>
      </c>
      <c r="W2792" s="96">
        <v>170.22</v>
      </c>
      <c r="X2792" s="241">
        <f t="shared" si="535"/>
        <v>177.25419941261308</v>
      </c>
      <c r="Y2792" s="241">
        <f t="shared" si="536"/>
        <v>13.4695551505</v>
      </c>
      <c r="Z2792" s="241">
        <f t="shared" si="537"/>
        <v>153.8396947105131</v>
      </c>
      <c r="AA2792" s="241">
        <f t="shared" si="538"/>
        <v>9.9449495516000006</v>
      </c>
      <c r="AB2792" s="241">
        <v>7.6355525000000002</v>
      </c>
      <c r="AC2792" s="241">
        <v>1.2191278E-3</v>
      </c>
      <c r="AD2792" s="241">
        <v>2.2396275000000001</v>
      </c>
      <c r="AE2792" s="241">
        <v>2.0511307000000002E-3</v>
      </c>
      <c r="AF2792" s="241">
        <v>3.5467352999999999</v>
      </c>
      <c r="AG2792" s="241">
        <v>4.4369591999999999E-2</v>
      </c>
      <c r="AH2792" s="241">
        <v>4.9974489000000002</v>
      </c>
      <c r="AI2792" s="241">
        <v>2.0149771E-2</v>
      </c>
      <c r="AJ2792" s="241">
        <v>1.6983646000000002E-2</v>
      </c>
      <c r="AK2792" s="241">
        <v>8.8486588000000005E-2</v>
      </c>
      <c r="AL2792" s="241">
        <v>1.6148906999999999E-3</v>
      </c>
      <c r="AM2792" s="241">
        <v>5.0148131000000003E-6</v>
      </c>
      <c r="AN2792" s="241">
        <v>143.55941999999999</v>
      </c>
      <c r="AO2792" s="241">
        <v>2.8195191999999998</v>
      </c>
      <c r="AP2792" s="241">
        <v>2.3360666999999999</v>
      </c>
      <c r="AQ2792" s="241">
        <v>8.0672516000000003E-3</v>
      </c>
      <c r="AR2792" s="241">
        <v>9.9368823000000006</v>
      </c>
      <c r="AT2792" s="193"/>
      <c r="AU2792" s="193"/>
      <c r="AV2792" s="193"/>
      <c r="AW2792" s="193"/>
      <c r="AX2792" s="193"/>
      <c r="AY2792" s="193"/>
      <c r="AZ2792" s="193"/>
      <c r="BA2792" s="193"/>
      <c r="BB2792" s="193"/>
      <c r="BC2792" s="193"/>
      <c r="BD2792" s="193"/>
      <c r="BE2792" s="315"/>
      <c r="BF2792" s="315"/>
      <c r="BG2792" s="315"/>
      <c r="BH2792" s="315"/>
      <c r="BI2792" s="315"/>
      <c r="BJ2792" s="315"/>
      <c r="BK2792" s="315"/>
    </row>
    <row r="2793" spans="1:63" x14ac:dyDescent="0.25">
      <c r="A2793" s="9"/>
      <c r="B2793" s="43" t="s">
        <v>5970</v>
      </c>
      <c r="C2793" t="s">
        <v>4174</v>
      </c>
      <c r="D2793" s="172">
        <v>20.276302999999999</v>
      </c>
      <c r="E2793" s="172">
        <v>13.965585000000001</v>
      </c>
      <c r="F2793" s="172">
        <v>3.7606665000000001</v>
      </c>
      <c r="G2793" s="172">
        <v>1.0587066999999999</v>
      </c>
      <c r="H2793" s="172">
        <v>5.1245981000000003E-2</v>
      </c>
      <c r="I2793" s="172">
        <v>0.86585329</v>
      </c>
      <c r="J2793" s="172">
        <v>0.18257113</v>
      </c>
      <c r="K2793" s="172">
        <v>3.9442916999999997E-3</v>
      </c>
      <c r="L2793" s="172">
        <v>0.38772955999999997</v>
      </c>
      <c r="M2793" s="172">
        <v>0</v>
      </c>
      <c r="N2793" s="172">
        <v>0</v>
      </c>
      <c r="O2793" s="172">
        <v>0</v>
      </c>
      <c r="P2793" s="199">
        <f t="shared" si="540"/>
        <v>103.44877777777778</v>
      </c>
      <c r="Q2793" s="233">
        <v>15290.746999999999</v>
      </c>
      <c r="R2793" s="96">
        <v>1288.3122000000001</v>
      </c>
      <c r="S2793" s="96">
        <v>759.36</v>
      </c>
      <c r="T2793" s="96">
        <v>1.1287999999999999E-3</v>
      </c>
      <c r="U2793" s="96">
        <v>13142</v>
      </c>
      <c r="V2793" s="96">
        <v>14.10416</v>
      </c>
      <c r="W2793" s="96">
        <v>86.97</v>
      </c>
      <c r="X2793" s="241">
        <f t="shared" si="535"/>
        <v>18.551342073233897</v>
      </c>
      <c r="Y2793" s="241">
        <f t="shared" si="536"/>
        <v>4.5942722893700001</v>
      </c>
      <c r="Z2793" s="241">
        <f t="shared" si="537"/>
        <v>10.729713173863898</v>
      </c>
      <c r="AA2793" s="241">
        <f t="shared" si="538"/>
        <v>3.2273566100000002</v>
      </c>
      <c r="AB2793" s="241">
        <v>2.8672510999999998</v>
      </c>
      <c r="AC2793" s="241">
        <v>3.0024521000000001E-4</v>
      </c>
      <c r="AD2793" s="241">
        <v>0.88780685999999998</v>
      </c>
      <c r="AE2793" s="241">
        <v>2.6397416E-4</v>
      </c>
      <c r="AF2793" s="241">
        <v>0.81437280000000001</v>
      </c>
      <c r="AG2793" s="241">
        <v>2.427731E-2</v>
      </c>
      <c r="AH2793" s="241">
        <v>1.8766229000000001</v>
      </c>
      <c r="AI2793" s="241">
        <v>6.0645706000000002E-3</v>
      </c>
      <c r="AJ2793" s="241">
        <v>9.3944696000000001E-3</v>
      </c>
      <c r="AK2793" s="241">
        <v>6.3317534999999996E-3</v>
      </c>
      <c r="AL2793" s="241">
        <v>7.9993879999999999E-4</v>
      </c>
      <c r="AM2793" s="241">
        <v>2.4413639E-6</v>
      </c>
      <c r="AN2793" s="241">
        <v>8.5029836999999997</v>
      </c>
      <c r="AO2793" s="241">
        <v>0.17448155000000001</v>
      </c>
      <c r="AP2793" s="241">
        <v>0.15303185</v>
      </c>
      <c r="AQ2793" s="241">
        <v>1.12521E-3</v>
      </c>
      <c r="AR2793" s="241">
        <v>3.2262314000000001</v>
      </c>
      <c r="AT2793" s="193"/>
      <c r="AU2793" s="193"/>
      <c r="AV2793" s="193"/>
      <c r="AW2793" s="193"/>
      <c r="AX2793" s="193"/>
      <c r="AY2793" s="193"/>
      <c r="AZ2793" s="193"/>
      <c r="BA2793" s="193"/>
      <c r="BB2793" s="193"/>
      <c r="BC2793" s="193"/>
      <c r="BD2793" s="193"/>
      <c r="BE2793" s="315"/>
      <c r="BF2793" s="315"/>
      <c r="BG2793" s="315"/>
      <c r="BH2793" s="315"/>
      <c r="BI2793" s="315"/>
      <c r="BJ2793" s="315"/>
      <c r="BK2793" s="315"/>
    </row>
    <row r="2794" spans="1:63" x14ac:dyDescent="0.25">
      <c r="A2794" s="9"/>
      <c r="B2794" s="43" t="s">
        <v>5970</v>
      </c>
      <c r="C2794" t="s">
        <v>4173</v>
      </c>
      <c r="D2794" s="172">
        <v>32.403343999999997</v>
      </c>
      <c r="E2794" s="172">
        <v>27.339925000000001</v>
      </c>
      <c r="F2794" s="172">
        <v>3.2486858999999999</v>
      </c>
      <c r="G2794" s="172">
        <v>0.24945723</v>
      </c>
      <c r="H2794" s="172">
        <v>7.9587835999999995E-2</v>
      </c>
      <c r="I2794" s="172">
        <v>0.50080387000000004</v>
      </c>
      <c r="J2794" s="172">
        <v>0.27384240999999998</v>
      </c>
      <c r="K2794" s="172">
        <v>1.0530085999999999E-2</v>
      </c>
      <c r="L2794" s="172">
        <v>0.70051227000000005</v>
      </c>
      <c r="M2794" s="172">
        <v>0</v>
      </c>
      <c r="N2794" s="172">
        <v>0</v>
      </c>
      <c r="O2794" s="172">
        <v>0</v>
      </c>
      <c r="P2794" s="199">
        <f t="shared" si="540"/>
        <v>202.51796296296297</v>
      </c>
      <c r="Q2794" s="233">
        <v>4485.1406999999999</v>
      </c>
      <c r="R2794" s="96">
        <v>1355.2488000000001</v>
      </c>
      <c r="S2794" s="96">
        <v>271.25839999999999</v>
      </c>
      <c r="T2794" s="96">
        <v>2.2575E-3</v>
      </c>
      <c r="U2794" s="96">
        <v>2804.1</v>
      </c>
      <c r="V2794" s="96">
        <v>2.5052059999999998</v>
      </c>
      <c r="W2794" s="96">
        <v>52.026000000000003</v>
      </c>
      <c r="X2794" s="241">
        <f t="shared" si="535"/>
        <v>14.98229772657111</v>
      </c>
      <c r="Y2794" s="241">
        <f t="shared" si="536"/>
        <v>6.7005118534700001</v>
      </c>
      <c r="Z2794" s="241">
        <f t="shared" si="537"/>
        <v>4.8887107884011094</v>
      </c>
      <c r="AA2794" s="241">
        <f t="shared" si="538"/>
        <v>3.3930750847</v>
      </c>
      <c r="AB2794" s="241">
        <v>5.6137001</v>
      </c>
      <c r="AC2794" s="241">
        <v>4.2499279E-4</v>
      </c>
      <c r="AD2794" s="241">
        <v>0.30253229999999998</v>
      </c>
      <c r="AE2794" s="241">
        <v>3.3453448000000003E-4</v>
      </c>
      <c r="AF2794" s="241">
        <v>0.77509863999999995</v>
      </c>
      <c r="AG2794" s="241">
        <v>8.4212861999999993E-3</v>
      </c>
      <c r="AH2794" s="241">
        <v>3.6742511000000002</v>
      </c>
      <c r="AI2794" s="241">
        <v>5.1000055999999997E-3</v>
      </c>
      <c r="AJ2794" s="241">
        <v>2.1344538E-3</v>
      </c>
      <c r="AK2794" s="241">
        <v>2.4615036000000001E-3</v>
      </c>
      <c r="AL2794" s="241">
        <v>2.3243912000000001E-4</v>
      </c>
      <c r="AM2794" s="241">
        <v>7.4728111000000001E-7</v>
      </c>
      <c r="AN2794" s="241">
        <v>1.0437689999999999</v>
      </c>
      <c r="AO2794" s="241">
        <v>7.0432839999999997E-2</v>
      </c>
      <c r="AP2794" s="241">
        <v>9.0328698999999998E-2</v>
      </c>
      <c r="AQ2794" s="241">
        <v>1.8542846999999999E-3</v>
      </c>
      <c r="AR2794" s="241">
        <v>3.3912208000000001</v>
      </c>
      <c r="AT2794" s="193"/>
      <c r="AU2794" s="193"/>
      <c r="AV2794" s="193"/>
      <c r="AW2794" s="193"/>
      <c r="AX2794" s="193"/>
      <c r="AY2794" s="193"/>
      <c r="AZ2794" s="193"/>
      <c r="BA2794" s="193"/>
      <c r="BB2794" s="193"/>
      <c r="BC2794" s="193"/>
      <c r="BD2794" s="193"/>
      <c r="BE2794" s="315"/>
      <c r="BF2794" s="315"/>
      <c r="BG2794" s="315"/>
      <c r="BH2794" s="315"/>
      <c r="BI2794" s="315"/>
      <c r="BJ2794" s="315"/>
      <c r="BK2794" s="315"/>
    </row>
    <row r="2795" spans="1:63" x14ac:dyDescent="0.25">
      <c r="A2795" s="9"/>
      <c r="B2795" s="43" t="s">
        <v>5770</v>
      </c>
      <c r="C2795" t="s">
        <v>3499</v>
      </c>
      <c r="D2795" s="172">
        <v>1.3781223E-2</v>
      </c>
      <c r="E2795" s="172">
        <v>8.3482326999999995E-3</v>
      </c>
      <c r="F2795" s="172">
        <v>2.5228138999999999E-3</v>
      </c>
      <c r="G2795" s="172">
        <v>4.8213930000000002E-4</v>
      </c>
      <c r="H2795" s="172">
        <v>7.0088423999999997E-5</v>
      </c>
      <c r="I2795" s="172">
        <v>5.9824222000000001E-4</v>
      </c>
      <c r="J2795" s="172">
        <v>2.6443172999999999E-4</v>
      </c>
      <c r="K2795" s="172">
        <v>7.4171886E-6</v>
      </c>
      <c r="L2795" s="172">
        <v>1.4878572E-3</v>
      </c>
      <c r="M2795" s="172">
        <v>0</v>
      </c>
      <c r="N2795" s="172">
        <v>0</v>
      </c>
      <c r="O2795" s="172">
        <v>0</v>
      </c>
      <c r="P2795" s="199">
        <f t="shared" si="540"/>
        <v>6.1838760740740732E-2</v>
      </c>
      <c r="Q2795" s="233">
        <v>19.832048</v>
      </c>
      <c r="R2795" s="96">
        <v>0.8162391</v>
      </c>
      <c r="S2795" s="96">
        <v>0.32874799999999998</v>
      </c>
      <c r="T2795" s="96">
        <v>7.0951000000000001E-6</v>
      </c>
      <c r="U2795" s="96">
        <v>18.64</v>
      </c>
      <c r="V2795" s="96">
        <v>5.9133349999999996E-3</v>
      </c>
      <c r="W2795" s="96">
        <v>4.1140000000000003E-2</v>
      </c>
      <c r="X2795" s="241">
        <f t="shared" si="535"/>
        <v>1.3257718692031399E-2</v>
      </c>
      <c r="Y2795" s="241">
        <f t="shared" si="536"/>
        <v>2.80139002783E-3</v>
      </c>
      <c r="Z2795" s="241">
        <f t="shared" si="537"/>
        <v>8.4091350367013987E-3</v>
      </c>
      <c r="AA2795" s="241">
        <f t="shared" si="538"/>
        <v>2.0471936275E-3</v>
      </c>
      <c r="AB2795" s="241">
        <v>1.7140164E-3</v>
      </c>
      <c r="AC2795" s="241">
        <v>2.4594867999999998E-7</v>
      </c>
      <c r="AD2795" s="241">
        <v>4.4245926999999998E-4</v>
      </c>
      <c r="AE2795" s="241">
        <v>2.5392815000000001E-7</v>
      </c>
      <c r="AF2795" s="241">
        <v>6.3390750000000002E-4</v>
      </c>
      <c r="AG2795" s="241">
        <v>1.0506980999999999E-5</v>
      </c>
      <c r="AH2795" s="241">
        <v>1.1218292E-3</v>
      </c>
      <c r="AI2795" s="241">
        <v>3.9735728E-6</v>
      </c>
      <c r="AJ2795" s="241">
        <v>4.2289041000000003E-6</v>
      </c>
      <c r="AK2795" s="241">
        <v>2.0934409999999998E-6</v>
      </c>
      <c r="AL2795" s="241">
        <v>4.3119402999999999E-7</v>
      </c>
      <c r="AM2795" s="241">
        <v>1.3247714E-9</v>
      </c>
      <c r="AN2795" s="241">
        <v>6.7340647999999999E-3</v>
      </c>
      <c r="AO2795" s="241">
        <v>2.9318053999999999E-4</v>
      </c>
      <c r="AP2795" s="241">
        <v>2.4933205999999998E-4</v>
      </c>
      <c r="AQ2795" s="241">
        <v>4.0892275E-6</v>
      </c>
      <c r="AR2795" s="241">
        <v>2.0431044000000002E-3</v>
      </c>
      <c r="AT2795" s="193"/>
      <c r="AU2795" s="193"/>
      <c r="AV2795" s="193"/>
      <c r="AW2795" s="193"/>
      <c r="AX2795" s="193"/>
      <c r="AY2795" s="193"/>
      <c r="AZ2795" s="193"/>
      <c r="BA2795" s="193"/>
      <c r="BB2795" s="193"/>
      <c r="BC2795" s="193"/>
      <c r="BD2795" s="193"/>
      <c r="BE2795" s="315"/>
      <c r="BF2795" s="315"/>
      <c r="BG2795" s="315"/>
      <c r="BH2795" s="315"/>
      <c r="BI2795" s="315"/>
      <c r="BJ2795" s="315"/>
      <c r="BK2795" s="315"/>
    </row>
    <row r="2796" spans="1:63" x14ac:dyDescent="0.25">
      <c r="A2796" s="58" t="s">
        <v>3500</v>
      </c>
      <c r="B2796" s="58"/>
      <c r="C2796" s="9"/>
      <c r="D2796" s="195"/>
      <c r="E2796" s="195"/>
      <c r="F2796" s="195"/>
      <c r="G2796" s="195"/>
      <c r="H2796" s="195"/>
      <c r="I2796" s="195"/>
      <c r="J2796" s="195"/>
      <c r="K2796" s="195"/>
      <c r="L2796" s="195"/>
      <c r="M2796" s="195"/>
      <c r="N2796" s="195"/>
      <c r="O2796" s="195"/>
      <c r="P2796" s="195"/>
      <c r="Q2796" s="240"/>
      <c r="R2796" s="99"/>
      <c r="S2796" s="99"/>
      <c r="T2796" s="99"/>
      <c r="U2796" s="99"/>
      <c r="V2796" s="99"/>
      <c r="W2796" s="99"/>
      <c r="X2796" s="258"/>
      <c r="Y2796" s="258"/>
      <c r="Z2796" s="258"/>
      <c r="AA2796" s="258"/>
      <c r="AB2796" s="258"/>
      <c r="AC2796" s="258"/>
      <c r="AD2796" s="258"/>
      <c r="AE2796" s="258"/>
      <c r="AF2796" s="258"/>
      <c r="AG2796" s="258"/>
      <c r="AH2796" s="258"/>
      <c r="AI2796" s="258"/>
      <c r="AJ2796" s="258"/>
      <c r="AK2796" s="258"/>
      <c r="AL2796" s="258"/>
      <c r="AM2796" s="258"/>
      <c r="AN2796" s="258"/>
      <c r="AO2796" s="258"/>
      <c r="AP2796" s="258"/>
      <c r="AQ2796" s="258"/>
      <c r="AR2796" s="258"/>
      <c r="AT2796" s="193"/>
      <c r="AU2796" s="193"/>
      <c r="AV2796" s="193"/>
      <c r="AW2796" s="193"/>
      <c r="AX2796" s="193"/>
      <c r="AY2796" s="193"/>
      <c r="AZ2796" s="193"/>
      <c r="BA2796" s="193"/>
      <c r="BB2796" s="193"/>
      <c r="BC2796" s="193"/>
      <c r="BD2796" s="193"/>
      <c r="BE2796" s="315"/>
      <c r="BF2796" s="315"/>
      <c r="BG2796" s="315"/>
      <c r="BH2796" s="315"/>
      <c r="BI2796" s="315"/>
      <c r="BJ2796" s="315"/>
      <c r="BK2796" s="315"/>
    </row>
    <row r="2797" spans="1:63" x14ac:dyDescent="0.25">
      <c r="A2797" s="9"/>
      <c r="B2797" s="43" t="s">
        <v>1264</v>
      </c>
      <c r="C2797" s="6" t="s">
        <v>3240</v>
      </c>
      <c r="D2797" s="193">
        <v>1788097.7</v>
      </c>
      <c r="E2797" s="193">
        <v>720739.27</v>
      </c>
      <c r="F2797" s="193">
        <v>298324.68</v>
      </c>
      <c r="G2797" s="193">
        <v>25014.243999999999</v>
      </c>
      <c r="H2797" s="193">
        <v>13010.027</v>
      </c>
      <c r="I2797" s="193">
        <v>83138.069000000003</v>
      </c>
      <c r="J2797" s="193">
        <v>49180.673000000003</v>
      </c>
      <c r="K2797" s="193">
        <v>1692.7840000000001</v>
      </c>
      <c r="L2797" s="193">
        <v>596997.94999999995</v>
      </c>
      <c r="M2797" s="193">
        <v>0</v>
      </c>
      <c r="N2797" s="193">
        <v>0</v>
      </c>
      <c r="O2797" s="193">
        <v>0</v>
      </c>
      <c r="P2797" s="199">
        <f>E2797/0.135</f>
        <v>5338809.4074074076</v>
      </c>
      <c r="Q2797" s="240">
        <v>88220303</v>
      </c>
      <c r="R2797" s="99">
        <v>65509125</v>
      </c>
      <c r="S2797" s="99">
        <v>10693760</v>
      </c>
      <c r="T2797" s="99">
        <v>130.38</v>
      </c>
      <c r="U2797" s="99">
        <v>8619400</v>
      </c>
      <c r="V2797" s="99">
        <v>116787.1</v>
      </c>
      <c r="W2797" s="99">
        <v>3281100</v>
      </c>
      <c r="X2797" s="241">
        <f>SUM(Y2797:AA2797)</f>
        <v>634389.17772922001</v>
      </c>
      <c r="Y2797" s="241">
        <f>SUM(AB2797:AG2797)</f>
        <v>278692.55176900001</v>
      </c>
      <c r="Z2797" s="241">
        <f>SUM(AH2797:AP2797)</f>
        <v>190296.98976021999</v>
      </c>
      <c r="AA2797" s="241">
        <f>SUM(AQ2797:AR2797)</f>
        <v>165399.63620000001</v>
      </c>
      <c r="AB2797" s="258">
        <v>147983.73000000001</v>
      </c>
      <c r="AC2797" s="258">
        <v>18.612604000000001</v>
      </c>
      <c r="AD2797" s="258">
        <v>39128.760999999999</v>
      </c>
      <c r="AE2797" s="258">
        <v>17.909635000000002</v>
      </c>
      <c r="AF2797" s="258">
        <v>91208.036999999997</v>
      </c>
      <c r="AG2797" s="258">
        <v>335.50153</v>
      </c>
      <c r="AH2797" s="258">
        <v>96857.585999999996</v>
      </c>
      <c r="AI2797" s="258">
        <v>507.59377999999998</v>
      </c>
      <c r="AJ2797" s="258">
        <v>211.60499999999999</v>
      </c>
      <c r="AK2797" s="258">
        <v>289.49624999999997</v>
      </c>
      <c r="AL2797" s="258">
        <v>50.280709000000002</v>
      </c>
      <c r="AM2797" s="258">
        <v>0.14002122</v>
      </c>
      <c r="AN2797" s="258">
        <v>43036.184999999998</v>
      </c>
      <c r="AO2797" s="258">
        <v>28821.684000000001</v>
      </c>
      <c r="AP2797" s="258">
        <v>20522.419000000002</v>
      </c>
      <c r="AQ2797" s="258">
        <v>1411.1862000000001</v>
      </c>
      <c r="AR2797" s="258">
        <v>163988.45000000001</v>
      </c>
      <c r="AT2797" s="193"/>
      <c r="AU2797" s="193"/>
      <c r="AV2797" s="193"/>
      <c r="AW2797" s="193"/>
      <c r="AX2797" s="193"/>
      <c r="AY2797" s="193"/>
      <c r="AZ2797" s="193"/>
      <c r="BA2797" s="193"/>
      <c r="BB2797" s="193"/>
      <c r="BC2797" s="193"/>
      <c r="BD2797" s="193"/>
      <c r="BE2797" s="315"/>
      <c r="BF2797" s="315"/>
      <c r="BG2797" s="315"/>
      <c r="BH2797" s="315"/>
      <c r="BI2797" s="315"/>
      <c r="BJ2797" s="315"/>
      <c r="BK2797" s="315"/>
    </row>
    <row r="2798" spans="1:63" x14ac:dyDescent="0.25">
      <c r="A2798" s="9"/>
      <c r="B2798" s="43" t="s">
        <v>1264</v>
      </c>
      <c r="C2798" s="6" t="s">
        <v>3241</v>
      </c>
      <c r="D2798" s="193">
        <v>3026477.6</v>
      </c>
      <c r="E2798" s="193">
        <v>1077531.6000000001</v>
      </c>
      <c r="F2798" s="193">
        <v>327550.63</v>
      </c>
      <c r="G2798" s="193">
        <v>46390.993999999999</v>
      </c>
      <c r="H2798" s="193">
        <v>23230.031999999999</v>
      </c>
      <c r="I2798" s="193">
        <v>148212.71</v>
      </c>
      <c r="J2798" s="193">
        <v>94023.56</v>
      </c>
      <c r="K2798" s="193">
        <v>5142.7722999999996</v>
      </c>
      <c r="L2798" s="193">
        <v>1304395.2</v>
      </c>
      <c r="M2798" s="193">
        <v>0</v>
      </c>
      <c r="N2798" s="193">
        <v>0</v>
      </c>
      <c r="O2798" s="193">
        <v>0</v>
      </c>
      <c r="P2798" s="199">
        <f>E2798/0.135</f>
        <v>7981715.555555556</v>
      </c>
      <c r="Q2798" s="240">
        <v>130087790</v>
      </c>
      <c r="R2798" s="99">
        <v>104036850</v>
      </c>
      <c r="S2798" s="99">
        <v>15050560</v>
      </c>
      <c r="T2798" s="99">
        <v>6936.5</v>
      </c>
      <c r="U2798" s="99">
        <v>6325000</v>
      </c>
      <c r="V2798" s="99">
        <v>221941.8</v>
      </c>
      <c r="W2798" s="99">
        <v>4446500</v>
      </c>
      <c r="X2798" s="241">
        <f>SUM(Y2798:AA2798)</f>
        <v>1196890.1854892599</v>
      </c>
      <c r="Y2798" s="241">
        <f>SUM(AB2798:AG2798)</f>
        <v>439222.40643099998</v>
      </c>
      <c r="Z2798" s="241">
        <f>SUM(AH2798:AP2798)</f>
        <v>493672.67065826</v>
      </c>
      <c r="AA2798" s="241">
        <f>SUM(AQ2798:AR2798)</f>
        <v>263995.10839999997</v>
      </c>
      <c r="AB2798" s="258">
        <v>221243.9</v>
      </c>
      <c r="AC2798" s="258">
        <v>23.548815999999999</v>
      </c>
      <c r="AD2798" s="258">
        <v>81423.944000000003</v>
      </c>
      <c r="AE2798" s="258">
        <v>23.394404999999999</v>
      </c>
      <c r="AF2798" s="258">
        <v>136032.49</v>
      </c>
      <c r="AG2798" s="258">
        <v>475.12921</v>
      </c>
      <c r="AH2798" s="258">
        <v>144803.34</v>
      </c>
      <c r="AI2798" s="258">
        <v>543.53570999999999</v>
      </c>
      <c r="AJ2798" s="258">
        <v>398.83747</v>
      </c>
      <c r="AK2798" s="258">
        <v>431.53116</v>
      </c>
      <c r="AL2798" s="258">
        <v>100.61162</v>
      </c>
      <c r="AM2798" s="258">
        <v>0.30569826</v>
      </c>
      <c r="AN2798" s="258">
        <v>31552.528999999999</v>
      </c>
      <c r="AO2798" s="258">
        <v>177749.57</v>
      </c>
      <c r="AP2798" s="258">
        <v>138092.41</v>
      </c>
      <c r="AQ2798" s="258">
        <v>3536.2683999999999</v>
      </c>
      <c r="AR2798" s="258">
        <v>260458.84</v>
      </c>
      <c r="AT2798" s="193"/>
      <c r="AU2798" s="193"/>
      <c r="AV2798" s="193"/>
      <c r="AW2798" s="193"/>
      <c r="AX2798" s="193"/>
      <c r="AY2798" s="193"/>
      <c r="AZ2798" s="193"/>
      <c r="BA2798" s="193"/>
      <c r="BB2798" s="193"/>
      <c r="BC2798" s="193"/>
      <c r="BD2798" s="193"/>
      <c r="BE2798" s="315"/>
      <c r="BF2798" s="315"/>
      <c r="BG2798" s="315"/>
      <c r="BH2798" s="315"/>
      <c r="BI2798" s="315"/>
      <c r="BJ2798" s="315"/>
      <c r="BK2798" s="315"/>
    </row>
    <row r="2799" spans="1:63" x14ac:dyDescent="0.25">
      <c r="A2799" s="9"/>
      <c r="B2799" s="43" t="s">
        <v>1264</v>
      </c>
      <c r="C2799" s="6" t="s">
        <v>3242</v>
      </c>
      <c r="D2799" s="193">
        <v>18602.617999999999</v>
      </c>
      <c r="E2799" s="193">
        <v>8597.9148000000005</v>
      </c>
      <c r="F2799" s="193">
        <v>4280.0228999999999</v>
      </c>
      <c r="G2799" s="193">
        <v>252.93089000000001</v>
      </c>
      <c r="H2799" s="193">
        <v>145.50218000000001</v>
      </c>
      <c r="I2799" s="193">
        <v>835.02059999999994</v>
      </c>
      <c r="J2799" s="193">
        <v>547.21916999999996</v>
      </c>
      <c r="K2799" s="193">
        <v>15.911220999999999</v>
      </c>
      <c r="L2799" s="193">
        <v>3928.0965000000001</v>
      </c>
      <c r="M2799" s="193">
        <v>0</v>
      </c>
      <c r="N2799" s="193">
        <v>0</v>
      </c>
      <c r="O2799" s="193">
        <v>0</v>
      </c>
      <c r="P2799" s="199">
        <f>E2799/0.135</f>
        <v>63688.257777777777</v>
      </c>
      <c r="Q2799" s="240">
        <v>1074928.7</v>
      </c>
      <c r="R2799" s="99">
        <v>761405.15</v>
      </c>
      <c r="S2799" s="99">
        <v>128979.2</v>
      </c>
      <c r="T2799" s="99">
        <v>1.9034</v>
      </c>
      <c r="U2799" s="99">
        <v>144140</v>
      </c>
      <c r="V2799" s="99">
        <v>1115.404</v>
      </c>
      <c r="W2799" s="99">
        <v>39287</v>
      </c>
      <c r="X2799" s="241">
        <f>SUM(Y2799:AA2799)</f>
        <v>7486.0086542825011</v>
      </c>
      <c r="Y2799" s="241">
        <f>SUM(AB2799:AG2799)</f>
        <v>3292.4968685399999</v>
      </c>
      <c r="Z2799" s="241">
        <f>SUM(AH2799:AP2799)</f>
        <v>2280.4919104425003</v>
      </c>
      <c r="AA2799" s="241">
        <f>SUM(AQ2799:AR2799)</f>
        <v>1913.0198753000002</v>
      </c>
      <c r="AB2799" s="258">
        <v>1765.3251</v>
      </c>
      <c r="AC2799" s="258">
        <v>0.24308716</v>
      </c>
      <c r="AD2799" s="258">
        <v>418.93484000000001</v>
      </c>
      <c r="AE2799" s="258">
        <v>0.23015698000000001</v>
      </c>
      <c r="AF2799" s="258">
        <v>1103.7530999999999</v>
      </c>
      <c r="AG2799" s="258">
        <v>4.0105843999999999</v>
      </c>
      <c r="AH2799" s="258">
        <v>1155.4535000000001</v>
      </c>
      <c r="AI2799" s="258">
        <v>7.3783219000000004</v>
      </c>
      <c r="AJ2799" s="258">
        <v>2.0976048999999999</v>
      </c>
      <c r="AK2799" s="258">
        <v>4.0681878999999999</v>
      </c>
      <c r="AL2799" s="258">
        <v>0.46960299</v>
      </c>
      <c r="AM2799" s="258">
        <v>1.1627524999999999E-3</v>
      </c>
      <c r="AN2799" s="258">
        <v>718.94516999999996</v>
      </c>
      <c r="AO2799" s="258">
        <v>47.318210000000001</v>
      </c>
      <c r="AP2799" s="258">
        <v>344.76015000000001</v>
      </c>
      <c r="AQ2799" s="258">
        <v>7.1796753000000004</v>
      </c>
      <c r="AR2799" s="258">
        <v>1905.8402000000001</v>
      </c>
      <c r="AT2799" s="193"/>
      <c r="AU2799" s="193"/>
      <c r="AV2799" s="193"/>
      <c r="AW2799" s="193"/>
      <c r="AX2799" s="193"/>
      <c r="AY2799" s="193"/>
      <c r="AZ2799" s="193"/>
      <c r="BA2799" s="193"/>
      <c r="BB2799" s="193"/>
      <c r="BC2799" s="193"/>
      <c r="BD2799" s="193"/>
      <c r="BE2799" s="315"/>
      <c r="BF2799" s="315"/>
      <c r="BG2799" s="315"/>
      <c r="BH2799" s="315"/>
      <c r="BI2799" s="315"/>
      <c r="BJ2799" s="315"/>
      <c r="BK2799" s="315"/>
    </row>
    <row r="2800" spans="1:63" x14ac:dyDescent="0.25">
      <c r="A2800" s="9"/>
      <c r="B2800" s="43" t="s">
        <v>1264</v>
      </c>
      <c r="C2800" s="6" t="s">
        <v>3243</v>
      </c>
      <c r="D2800" s="193">
        <v>875397.77</v>
      </c>
      <c r="E2800" s="193">
        <v>334910.87</v>
      </c>
      <c r="F2800" s="193">
        <v>133537.74</v>
      </c>
      <c r="G2800" s="193">
        <v>12433.378000000001</v>
      </c>
      <c r="H2800" s="193">
        <v>6328.6944000000003</v>
      </c>
      <c r="I2800" s="193">
        <v>40689.214999999997</v>
      </c>
      <c r="J2800" s="193">
        <v>23963.766</v>
      </c>
      <c r="K2800" s="193">
        <v>862.63693000000001</v>
      </c>
      <c r="L2800" s="193">
        <v>322671.46999999997</v>
      </c>
      <c r="M2800" s="193">
        <v>0</v>
      </c>
      <c r="N2800" s="193">
        <v>0</v>
      </c>
      <c r="O2800" s="193">
        <v>0</v>
      </c>
      <c r="P2800" s="199">
        <f>E2800/0.135</f>
        <v>2480821.2592592589</v>
      </c>
      <c r="Q2800" s="240">
        <v>41268847</v>
      </c>
      <c r="R2800" s="99">
        <v>31022245</v>
      </c>
      <c r="S2800" s="99">
        <v>4932200</v>
      </c>
      <c r="T2800" s="99">
        <v>360.84</v>
      </c>
      <c r="U2800" s="99">
        <v>3714900</v>
      </c>
      <c r="V2800" s="99">
        <v>58141.1</v>
      </c>
      <c r="W2800" s="99">
        <v>1541000</v>
      </c>
      <c r="X2800" s="241">
        <f>SUM(Y2800:AA2800)</f>
        <v>314203.206099923</v>
      </c>
      <c r="Y2800" s="241">
        <f>SUM(AB2800:AG2800)</f>
        <v>130917.7925366</v>
      </c>
      <c r="Z2800" s="241">
        <f>SUM(AH2800:AP2800)</f>
        <v>104839.46972332301</v>
      </c>
      <c r="AA2800" s="241">
        <f>SUM(AQ2800:AR2800)</f>
        <v>78445.943840000007</v>
      </c>
      <c r="AB2800" s="258">
        <v>68764.714999999997</v>
      </c>
      <c r="AC2800" s="258">
        <v>8.4118665999999997</v>
      </c>
      <c r="AD2800" s="258">
        <v>19309.803</v>
      </c>
      <c r="AE2800" s="258">
        <v>8.1295300000000008</v>
      </c>
      <c r="AF2800" s="258">
        <v>42671.942999999999</v>
      </c>
      <c r="AG2800" s="258">
        <v>154.79014000000001</v>
      </c>
      <c r="AH2800" s="258">
        <v>45007.313999999998</v>
      </c>
      <c r="AI2800" s="258">
        <v>226.70025000000001</v>
      </c>
      <c r="AJ2800" s="258">
        <v>105.60629</v>
      </c>
      <c r="AK2800" s="258">
        <v>133.51455999999999</v>
      </c>
      <c r="AL2800" s="258">
        <v>25.752367</v>
      </c>
      <c r="AM2800" s="258">
        <v>7.3256322999999998E-2</v>
      </c>
      <c r="AN2800" s="258">
        <v>18541.364000000001</v>
      </c>
      <c r="AO2800" s="258">
        <v>23429.629000000001</v>
      </c>
      <c r="AP2800" s="258">
        <v>17369.516</v>
      </c>
      <c r="AQ2800" s="258">
        <v>784.69384000000002</v>
      </c>
      <c r="AR2800" s="258">
        <v>77661.25</v>
      </c>
      <c r="AT2800" s="193"/>
      <c r="AU2800" s="193"/>
      <c r="AV2800" s="193"/>
      <c r="AW2800" s="193"/>
      <c r="AX2800" s="193"/>
      <c r="AY2800" s="193"/>
      <c r="AZ2800" s="193"/>
      <c r="BA2800" s="193"/>
      <c r="BB2800" s="193"/>
      <c r="BC2800" s="193"/>
      <c r="BD2800" s="193"/>
      <c r="BE2800" s="315"/>
      <c r="BF2800" s="315"/>
      <c r="BG2800" s="315"/>
      <c r="BH2800" s="315"/>
      <c r="BI2800" s="315"/>
      <c r="BJ2800" s="315"/>
      <c r="BK2800" s="315"/>
    </row>
    <row r="2801" spans="1:63" x14ac:dyDescent="0.25">
      <c r="A2801" s="9"/>
      <c r="B2801" s="43" t="s">
        <v>1264</v>
      </c>
      <c r="C2801" s="6" t="s">
        <v>3244</v>
      </c>
      <c r="D2801" s="193">
        <v>25193430</v>
      </c>
      <c r="E2801" s="193">
        <v>9261082.5999999996</v>
      </c>
      <c r="F2801" s="193">
        <v>3478815.4</v>
      </c>
      <c r="G2801" s="193">
        <v>361152.93</v>
      </c>
      <c r="H2801" s="193">
        <v>179538.44</v>
      </c>
      <c r="I2801" s="193">
        <v>1179124</v>
      </c>
      <c r="J2801" s="193">
        <v>680150.19</v>
      </c>
      <c r="K2801" s="193">
        <v>25402.409</v>
      </c>
      <c r="L2801" s="193">
        <v>10028164</v>
      </c>
      <c r="M2801" s="193">
        <v>0</v>
      </c>
      <c r="N2801" s="193">
        <v>0</v>
      </c>
      <c r="O2801" s="193">
        <v>0</v>
      </c>
      <c r="P2801" s="199">
        <f>E2801/0.135</f>
        <v>68600611.851851851</v>
      </c>
      <c r="Q2801" s="240">
        <v>1138471900</v>
      </c>
      <c r="R2801" s="99">
        <v>867627240</v>
      </c>
      <c r="S2801" s="99">
        <v>136147200</v>
      </c>
      <c r="T2801" s="99">
        <v>7540.6</v>
      </c>
      <c r="U2801" s="99">
        <v>90262000</v>
      </c>
      <c r="V2801" s="99">
        <v>1709933</v>
      </c>
      <c r="W2801" s="99">
        <v>42718000</v>
      </c>
      <c r="X2801" s="241">
        <f>SUM(Y2801:AA2801)</f>
        <v>9598372.000195099</v>
      </c>
      <c r="Y2801" s="241">
        <f>SUM(AB2801:AG2801)</f>
        <v>3638372.4999000002</v>
      </c>
      <c r="Z2801" s="241">
        <f>SUM(AH2801:AP2801)</f>
        <v>3762905.3002950996</v>
      </c>
      <c r="AA2801" s="241">
        <f>SUM(AQ2801:AR2801)</f>
        <v>2197094.1999999997</v>
      </c>
      <c r="AB2801" s="258">
        <v>1901513</v>
      </c>
      <c r="AC2801" s="258">
        <v>225.38820000000001</v>
      </c>
      <c r="AD2801" s="258">
        <v>552759.87</v>
      </c>
      <c r="AE2801" s="258">
        <v>219.6643</v>
      </c>
      <c r="AF2801" s="258">
        <v>1179371.1000000001</v>
      </c>
      <c r="AG2801" s="258">
        <v>4283.4773999999998</v>
      </c>
      <c r="AH2801" s="258">
        <v>1244555.3999999999</v>
      </c>
      <c r="AI2801" s="258">
        <v>5876.6376</v>
      </c>
      <c r="AJ2801" s="258">
        <v>3081.1716999999999</v>
      </c>
      <c r="AK2801" s="258">
        <v>3504.43</v>
      </c>
      <c r="AL2801" s="258">
        <v>758.45965999999999</v>
      </c>
      <c r="AM2801" s="258">
        <v>2.2013351000000001</v>
      </c>
      <c r="AN2801" s="258">
        <v>450767.05</v>
      </c>
      <c r="AO2801" s="258">
        <v>1184559</v>
      </c>
      <c r="AP2801" s="258">
        <v>869800.95</v>
      </c>
      <c r="AQ2801" s="258">
        <v>24997.9</v>
      </c>
      <c r="AR2801" s="258">
        <v>2172096.2999999998</v>
      </c>
      <c r="AT2801" s="193"/>
      <c r="AU2801" s="193"/>
      <c r="AV2801" s="193"/>
      <c r="AW2801" s="193"/>
      <c r="AX2801" s="193"/>
      <c r="AY2801" s="193"/>
      <c r="AZ2801" s="193"/>
      <c r="BA2801" s="193"/>
      <c r="BB2801" s="193"/>
      <c r="BC2801" s="193"/>
      <c r="BD2801" s="193"/>
      <c r="BE2801" s="315"/>
      <c r="BF2801" s="315"/>
      <c r="BG2801" s="315"/>
      <c r="BH2801" s="315"/>
      <c r="BI2801" s="315"/>
      <c r="BJ2801" s="315"/>
      <c r="BK2801" s="315"/>
    </row>
    <row r="2802" spans="1:63" x14ac:dyDescent="0.25">
      <c r="A2802" s="9"/>
      <c r="B2802" s="9"/>
      <c r="C2802" s="9"/>
      <c r="D2802" s="195"/>
      <c r="E2802" s="195"/>
      <c r="F2802" s="195"/>
      <c r="G2802" s="195"/>
      <c r="H2802" s="195"/>
      <c r="I2802" s="195"/>
      <c r="J2802" s="195"/>
      <c r="K2802" s="195"/>
      <c r="L2802" s="195"/>
      <c r="M2802" s="195"/>
      <c r="N2802" s="195"/>
      <c r="O2802" s="195"/>
      <c r="P2802" s="195"/>
      <c r="Q2802" s="239"/>
      <c r="R2802" s="97"/>
      <c r="S2802" s="97"/>
      <c r="T2802" s="97"/>
      <c r="U2802" s="97"/>
      <c r="V2802" s="97"/>
      <c r="W2802" s="97"/>
      <c r="X2802" s="259"/>
      <c r="Y2802" s="259"/>
      <c r="Z2802" s="259"/>
      <c r="AA2802" s="258"/>
      <c r="AB2802" s="258"/>
      <c r="AC2802" s="258"/>
      <c r="AD2802" s="258"/>
      <c r="AE2802" s="258"/>
      <c r="AF2802" s="258"/>
      <c r="AG2802" s="258"/>
      <c r="AH2802" s="258"/>
      <c r="AI2802" s="258"/>
      <c r="AJ2802" s="258"/>
      <c r="AK2802" s="258"/>
      <c r="AL2802" s="258"/>
      <c r="AM2802" s="258"/>
      <c r="AN2802" s="258"/>
      <c r="AO2802" s="258"/>
      <c r="AP2802" s="258"/>
      <c r="AQ2802" s="258"/>
      <c r="AR2802" s="258"/>
      <c r="AT2802" s="193"/>
      <c r="AU2802" s="193"/>
      <c r="AV2802" s="193"/>
      <c r="AW2802" s="193"/>
      <c r="AX2802" s="193"/>
      <c r="AY2802" s="193"/>
      <c r="AZ2802" s="193"/>
      <c r="BA2802" s="193"/>
      <c r="BB2802" s="193"/>
      <c r="BC2802" s="193"/>
      <c r="BD2802" s="193"/>
      <c r="BE2802" s="315"/>
      <c r="BF2802" s="315"/>
      <c r="BG2802" s="315"/>
      <c r="BH2802" s="315"/>
      <c r="BI2802" s="315"/>
      <c r="BJ2802" s="315"/>
      <c r="BK2802" s="315"/>
    </row>
    <row r="2803" spans="1:63" x14ac:dyDescent="0.25">
      <c r="A2803" s="45" t="s">
        <v>560</v>
      </c>
      <c r="B2803" s="45"/>
      <c r="C2803" s="9"/>
      <c r="D2803" s="195"/>
      <c r="E2803" s="195"/>
      <c r="F2803" s="195"/>
      <c r="G2803" s="195"/>
      <c r="H2803" s="195"/>
      <c r="I2803" s="195"/>
      <c r="J2803" s="195"/>
      <c r="K2803" s="195"/>
      <c r="L2803" s="195"/>
      <c r="M2803" s="195"/>
      <c r="N2803" s="195"/>
      <c r="O2803" s="195"/>
      <c r="P2803" s="195"/>
      <c r="Q2803" s="239"/>
      <c r="R2803" s="97"/>
      <c r="S2803" s="97"/>
      <c r="T2803" s="97"/>
      <c r="U2803" s="97"/>
      <c r="V2803" s="97"/>
      <c r="W2803" s="99"/>
      <c r="X2803" s="258"/>
      <c r="Y2803" s="258"/>
      <c r="Z2803" s="258"/>
      <c r="AA2803" s="258"/>
      <c r="AB2803" s="258"/>
      <c r="AC2803" s="258"/>
      <c r="AD2803" s="258"/>
      <c r="AE2803" s="258"/>
      <c r="AF2803" s="258"/>
      <c r="AG2803" s="258"/>
      <c r="AH2803" s="258"/>
      <c r="AI2803" s="258"/>
      <c r="AJ2803" s="258"/>
      <c r="AK2803" s="258"/>
      <c r="AL2803" s="258"/>
      <c r="AM2803" s="258"/>
      <c r="AN2803" s="258"/>
      <c r="AO2803" s="258"/>
      <c r="AP2803" s="258"/>
      <c r="AQ2803" s="258"/>
      <c r="AR2803" s="258"/>
      <c r="AT2803" s="193"/>
      <c r="AU2803" s="193"/>
      <c r="AV2803" s="193"/>
      <c r="AW2803" s="193"/>
      <c r="AX2803" s="193"/>
      <c r="AY2803" s="193"/>
      <c r="AZ2803" s="193"/>
      <c r="BA2803" s="193"/>
      <c r="BB2803" s="193"/>
      <c r="BC2803" s="193"/>
      <c r="BD2803" s="193"/>
      <c r="BE2803" s="315"/>
      <c r="BF2803" s="315"/>
      <c r="BG2803" s="315"/>
      <c r="BH2803" s="315"/>
      <c r="BI2803" s="315"/>
      <c r="BJ2803" s="315"/>
      <c r="BK2803" s="315"/>
    </row>
    <row r="2804" spans="1:63" x14ac:dyDescent="0.25">
      <c r="A2804" s="9"/>
      <c r="B2804" s="43" t="s">
        <v>4654</v>
      </c>
      <c r="C2804" s="25" t="s">
        <v>4479</v>
      </c>
      <c r="D2804" s="193">
        <v>1.1547363999999999E-2</v>
      </c>
      <c r="E2804" s="193">
        <v>5.9879004999999997E-3</v>
      </c>
      <c r="F2804" s="193">
        <v>5.039333E-3</v>
      </c>
      <c r="G2804" s="193">
        <v>3.3634229999999999E-5</v>
      </c>
      <c r="H2804" s="193">
        <v>4.0604096000000002E-5</v>
      </c>
      <c r="I2804" s="193">
        <v>5.8073184000000001E-5</v>
      </c>
      <c r="J2804" s="193">
        <v>6.8688049999999994E-5</v>
      </c>
      <c r="K2804" s="193">
        <v>8.2873168000000004E-7</v>
      </c>
      <c r="L2804" s="193">
        <v>3.1830262999999999E-4</v>
      </c>
      <c r="M2804" s="193">
        <v>0</v>
      </c>
      <c r="N2804" s="193">
        <v>0</v>
      </c>
      <c r="O2804" s="193">
        <v>0</v>
      </c>
      <c r="P2804" s="199">
        <f t="shared" ref="P2804:P2829" si="541">E2804/0.135</f>
        <v>4.4354818518518517E-2</v>
      </c>
      <c r="Q2804" s="240">
        <v>0.15668038000000001</v>
      </c>
      <c r="R2804" s="99">
        <v>7.2989629E-2</v>
      </c>
      <c r="S2804" s="99">
        <v>5.4738443999999997E-2</v>
      </c>
      <c r="T2804" s="99">
        <v>1.0445833E-7</v>
      </c>
      <c r="U2804" s="99">
        <v>1.8686110999999998E-2</v>
      </c>
      <c r="V2804" s="99">
        <v>2.4720055999999998E-4</v>
      </c>
      <c r="W2804" s="99">
        <v>1.0018889E-2</v>
      </c>
      <c r="X2804" s="241">
        <f t="shared" ref="X2804:X2829" si="542">SUM(Y2804:AA2804)</f>
        <v>2.9553100462343098E-3</v>
      </c>
      <c r="Y2804" s="241">
        <f t="shared" ref="Y2804:Y2829" si="543">SUM(AB2804:AG2804)</f>
        <v>1.8495767863409998E-3</v>
      </c>
      <c r="Z2804" s="241">
        <f t="shared" ref="Z2804:Z2829" si="544">SUM(AH2804:AP2804)</f>
        <v>9.2218790990331002E-4</v>
      </c>
      <c r="AA2804" s="241">
        <f t="shared" ref="AA2804:AA2829" si="545">SUM(AQ2804:AR2804)</f>
        <v>1.8354534999E-4</v>
      </c>
      <c r="AB2804" s="258">
        <v>1.1899339999999999E-3</v>
      </c>
      <c r="AC2804" s="258">
        <v>2.9015080000000001E-8</v>
      </c>
      <c r="AD2804" s="258">
        <v>5.3277299999999999E-5</v>
      </c>
      <c r="AE2804" s="258">
        <v>7.3394861000000002E-8</v>
      </c>
      <c r="AF2804" s="258">
        <v>6.0447590000000002E-4</v>
      </c>
      <c r="AG2804" s="258">
        <v>1.7871764E-6</v>
      </c>
      <c r="AH2804" s="258">
        <v>7.7759043999999996E-4</v>
      </c>
      <c r="AI2804" s="258">
        <v>9.8889295000000002E-6</v>
      </c>
      <c r="AJ2804" s="258">
        <v>2.9169691000000001E-7</v>
      </c>
      <c r="AK2804" s="258">
        <v>4.3097575999999998E-7</v>
      </c>
      <c r="AL2804" s="258">
        <v>4.0507606999999998E-8</v>
      </c>
      <c r="AM2804" s="258">
        <v>1.3302631000000001E-10</v>
      </c>
      <c r="AN2804" s="258">
        <v>1.2150386E-4</v>
      </c>
      <c r="AO2804" s="258">
        <v>6.9295329999999997E-6</v>
      </c>
      <c r="AP2804" s="258">
        <v>5.5118340999999999E-6</v>
      </c>
      <c r="AQ2804" s="258">
        <v>9.0910999000000004E-7</v>
      </c>
      <c r="AR2804" s="258">
        <v>1.8263624000000001E-4</v>
      </c>
      <c r="AT2804" s="193"/>
      <c r="AU2804" s="193"/>
      <c r="AV2804" s="193"/>
      <c r="AW2804" s="193"/>
      <c r="AX2804" s="193"/>
      <c r="AY2804" s="193"/>
      <c r="AZ2804" s="193"/>
      <c r="BA2804" s="193"/>
      <c r="BB2804" s="193"/>
      <c r="BC2804" s="193"/>
      <c r="BD2804" s="193"/>
      <c r="BE2804" s="315"/>
      <c r="BF2804" s="315"/>
      <c r="BG2804" s="315"/>
      <c r="BH2804" s="315"/>
      <c r="BI2804" s="315"/>
      <c r="BJ2804" s="315"/>
      <c r="BK2804" s="315"/>
    </row>
    <row r="2805" spans="1:63" x14ac:dyDescent="0.25">
      <c r="A2805" s="9"/>
      <c r="B2805" s="43" t="s">
        <v>4654</v>
      </c>
      <c r="C2805" s="25" t="s">
        <v>4843</v>
      </c>
      <c r="D2805" s="193">
        <v>2.7634249E-2</v>
      </c>
      <c r="E2805" s="193">
        <v>1.3791187E-2</v>
      </c>
      <c r="F2805" s="193">
        <v>1.3038756E-2</v>
      </c>
      <c r="G2805" s="193">
        <v>4.1662604000000001E-5</v>
      </c>
      <c r="H2805" s="193">
        <v>5.4434770000000001E-5</v>
      </c>
      <c r="I2805" s="193">
        <v>1.0388708E-4</v>
      </c>
      <c r="J2805" s="193">
        <v>9.9976217000000007E-5</v>
      </c>
      <c r="K2805" s="193">
        <v>1.2381921999999999E-6</v>
      </c>
      <c r="L2805" s="193">
        <v>5.0310763000000001E-4</v>
      </c>
      <c r="M2805" s="193">
        <v>0</v>
      </c>
      <c r="N2805" s="193">
        <v>0</v>
      </c>
      <c r="O2805" s="193">
        <v>0</v>
      </c>
      <c r="P2805" s="199">
        <f t="shared" si="541"/>
        <v>0.10215694074074073</v>
      </c>
      <c r="Q2805" s="240">
        <v>0.23774047000000001</v>
      </c>
      <c r="R2805" s="99">
        <v>0.15139523999999999</v>
      </c>
      <c r="S2805" s="99">
        <v>6.7770889000000001E-2</v>
      </c>
      <c r="T2805" s="99">
        <v>2.4758889000000001E-7</v>
      </c>
      <c r="U2805" s="99">
        <v>5.3308332999999998E-3</v>
      </c>
      <c r="V2805" s="99">
        <v>2.9603221999999999E-4</v>
      </c>
      <c r="W2805" s="99">
        <v>1.2947222E-2</v>
      </c>
      <c r="X2805" s="241">
        <f t="shared" si="542"/>
        <v>6.3972902926496197E-3</v>
      </c>
      <c r="Y2805" s="241">
        <f t="shared" si="543"/>
        <v>4.2624511606859997E-3</v>
      </c>
      <c r="Z2805" s="241">
        <f t="shared" si="544"/>
        <v>1.7549455096636201E-3</v>
      </c>
      <c r="AA2805" s="241">
        <f t="shared" si="545"/>
        <v>3.7989362230000001E-4</v>
      </c>
      <c r="AB2805" s="258">
        <v>2.5667315999999998E-3</v>
      </c>
      <c r="AC2805" s="258">
        <v>6.9089616000000002E-8</v>
      </c>
      <c r="AD2805" s="258">
        <v>6.3797417E-5</v>
      </c>
      <c r="AE2805" s="258">
        <v>1.4643136999999999E-7</v>
      </c>
      <c r="AF2805" s="258">
        <v>1.6294914E-3</v>
      </c>
      <c r="AG2805" s="258">
        <v>2.2152227000000002E-6</v>
      </c>
      <c r="AH2805" s="258">
        <v>1.6741314000000001E-3</v>
      </c>
      <c r="AI2805" s="258">
        <v>2.8885968999999999E-5</v>
      </c>
      <c r="AJ2805" s="258">
        <v>3.5327774999999999E-7</v>
      </c>
      <c r="AK2805" s="258">
        <v>4.4360154E-7</v>
      </c>
      <c r="AL2805" s="258">
        <v>5.4540707000000001E-8</v>
      </c>
      <c r="AM2805" s="258">
        <v>1.7786661999999999E-10</v>
      </c>
      <c r="AN2805" s="258">
        <v>3.1334777999999997E-5</v>
      </c>
      <c r="AO2805" s="258">
        <v>1.0485676E-5</v>
      </c>
      <c r="AP2805" s="258">
        <v>9.2560887999999994E-6</v>
      </c>
      <c r="AQ2805" s="258">
        <v>1.2300223000000001E-6</v>
      </c>
      <c r="AR2805" s="258">
        <v>3.7866359999999999E-4</v>
      </c>
      <c r="AT2805" s="193"/>
      <c r="AU2805" s="193"/>
      <c r="AV2805" s="193"/>
      <c r="AW2805" s="193"/>
      <c r="AX2805" s="193"/>
      <c r="AY2805" s="193"/>
      <c r="AZ2805" s="193"/>
      <c r="BA2805" s="193"/>
      <c r="BB2805" s="193"/>
      <c r="BC2805" s="193"/>
      <c r="BD2805" s="193"/>
      <c r="BE2805" s="315"/>
      <c r="BF2805" s="315"/>
      <c r="BG2805" s="315"/>
      <c r="BH2805" s="315"/>
      <c r="BI2805" s="315"/>
      <c r="BJ2805" s="315"/>
      <c r="BK2805" s="315"/>
    </row>
    <row r="2806" spans="1:63" x14ac:dyDescent="0.25">
      <c r="A2806" s="9"/>
      <c r="B2806" s="43" t="s">
        <v>4654</v>
      </c>
      <c r="C2806" s="25" t="s">
        <v>4480</v>
      </c>
      <c r="D2806" s="193">
        <v>1.2227284E-2</v>
      </c>
      <c r="E2806" s="193">
        <v>9.6219744000000003E-3</v>
      </c>
      <c r="F2806" s="193">
        <v>2.1388638999999998E-3</v>
      </c>
      <c r="G2806" s="193">
        <v>4.9293001E-5</v>
      </c>
      <c r="H2806" s="193">
        <v>4.0303280000000003E-5</v>
      </c>
      <c r="I2806" s="193">
        <v>8.1778903999999995E-5</v>
      </c>
      <c r="J2806" s="193">
        <v>8.1559687000000002E-5</v>
      </c>
      <c r="K2806" s="193">
        <v>2.4155462999999998E-6</v>
      </c>
      <c r="L2806" s="193">
        <v>2.1109486E-4</v>
      </c>
      <c r="M2806" s="193">
        <v>0</v>
      </c>
      <c r="N2806" s="193">
        <v>0</v>
      </c>
      <c r="O2806" s="193">
        <v>0</v>
      </c>
      <c r="P2806" s="199">
        <f t="shared" si="541"/>
        <v>7.1273884444444435E-2</v>
      </c>
      <c r="Q2806" s="240">
        <v>0.50594287999999998</v>
      </c>
      <c r="R2806" s="99">
        <v>0.36311694</v>
      </c>
      <c r="S2806" s="99">
        <v>0.11906377999999999</v>
      </c>
      <c r="T2806" s="99">
        <v>3.3530555999999999E-7</v>
      </c>
      <c r="U2806" s="99">
        <v>1.4158332999999999E-3</v>
      </c>
      <c r="V2806" s="99">
        <v>4.1043667E-4</v>
      </c>
      <c r="W2806" s="99">
        <v>2.1935555999999998E-2</v>
      </c>
      <c r="X2806" s="241">
        <f t="shared" si="542"/>
        <v>4.3460063150163701E-3</v>
      </c>
      <c r="Y2806" s="241">
        <f t="shared" si="543"/>
        <v>2.1918651054129998E-3</v>
      </c>
      <c r="Z2806" s="241">
        <f t="shared" si="544"/>
        <v>1.2426378721833702E-3</v>
      </c>
      <c r="AA2806" s="241">
        <f t="shared" si="545"/>
        <v>9.1150333741999996E-4</v>
      </c>
      <c r="AB2806" s="258">
        <v>1.8515280000000001E-3</v>
      </c>
      <c r="AC2806" s="258">
        <v>1.5870064E-7</v>
      </c>
      <c r="AD2806" s="258">
        <v>7.5888937999999995E-5</v>
      </c>
      <c r="AE2806" s="258">
        <v>9.2812272999999995E-8</v>
      </c>
      <c r="AF2806" s="258">
        <v>2.6028934999999998E-4</v>
      </c>
      <c r="AG2806" s="258">
        <v>3.9073044999999996E-6</v>
      </c>
      <c r="AH2806" s="258">
        <v>1.2090283999999999E-3</v>
      </c>
      <c r="AI2806" s="258">
        <v>2.9022079000000002E-6</v>
      </c>
      <c r="AJ2806" s="258">
        <v>4.0815633E-7</v>
      </c>
      <c r="AK2806" s="258">
        <v>4.2042333999999999E-7</v>
      </c>
      <c r="AL2806" s="258">
        <v>6.2495698999999999E-8</v>
      </c>
      <c r="AM2806" s="258">
        <v>2.0491437E-10</v>
      </c>
      <c r="AN2806" s="258">
        <v>2.303836E-6</v>
      </c>
      <c r="AO2806" s="258">
        <v>1.1838394E-5</v>
      </c>
      <c r="AP2806" s="258">
        <v>1.5673754E-5</v>
      </c>
      <c r="AQ2806" s="258">
        <v>8.2111742000000005E-7</v>
      </c>
      <c r="AR2806" s="258">
        <v>9.1068221999999999E-4</v>
      </c>
      <c r="AT2806" s="193"/>
      <c r="AU2806" s="193"/>
      <c r="AV2806" s="193"/>
      <c r="AW2806" s="193"/>
      <c r="AX2806" s="193"/>
      <c r="AY2806" s="193"/>
      <c r="AZ2806" s="193"/>
      <c r="BA2806" s="193"/>
      <c r="BB2806" s="193"/>
      <c r="BC2806" s="193"/>
      <c r="BD2806" s="193"/>
      <c r="BE2806" s="315"/>
      <c r="BF2806" s="315"/>
      <c r="BG2806" s="315"/>
      <c r="BH2806" s="315"/>
      <c r="BI2806" s="315"/>
      <c r="BJ2806" s="315"/>
      <c r="BK2806" s="315"/>
    </row>
    <row r="2807" spans="1:63" x14ac:dyDescent="0.25">
      <c r="A2807" s="9"/>
      <c r="B2807" s="43" t="s">
        <v>4654</v>
      </c>
      <c r="C2807" s="25" t="s">
        <v>6184</v>
      </c>
      <c r="D2807" s="193">
        <v>1.6009255999999999E-2</v>
      </c>
      <c r="E2807" s="193">
        <v>9.1408245999999999E-3</v>
      </c>
      <c r="F2807" s="193">
        <v>6.2529038999999996E-3</v>
      </c>
      <c r="G2807" s="193">
        <v>3.8209293999999997E-5</v>
      </c>
      <c r="H2807" s="193">
        <v>1.1345398E-4</v>
      </c>
      <c r="I2807" s="193">
        <v>1.5703531000000001E-4</v>
      </c>
      <c r="J2807" s="193">
        <v>7.8414318000000002E-5</v>
      </c>
      <c r="K2807" s="193">
        <v>1.0463541E-6</v>
      </c>
      <c r="L2807" s="193">
        <v>2.2736872000000001E-4</v>
      </c>
      <c r="M2807" s="193">
        <v>0</v>
      </c>
      <c r="N2807" s="193">
        <v>0</v>
      </c>
      <c r="O2807" s="193">
        <v>0</v>
      </c>
      <c r="P2807" s="199">
        <f t="shared" si="541"/>
        <v>6.7709811851851848E-2</v>
      </c>
      <c r="Q2807" s="240">
        <v>0.44631117999999997</v>
      </c>
      <c r="R2807" s="99">
        <v>0.36734676999999999</v>
      </c>
      <c r="S2807" s="99">
        <v>5.2675777999999999E-2</v>
      </c>
      <c r="T2807" s="99">
        <v>4.2005556E-7</v>
      </c>
      <c r="U2807" s="99">
        <v>1.6634444000000002E-2</v>
      </c>
      <c r="V2807" s="99">
        <v>2.8931861E-4</v>
      </c>
      <c r="W2807" s="99">
        <v>9.3644443999999997E-3</v>
      </c>
      <c r="X2807" s="241">
        <f t="shared" si="542"/>
        <v>5.0752030159460304E-3</v>
      </c>
      <c r="Y2807" s="241">
        <f t="shared" si="543"/>
        <v>2.8010465713900002E-3</v>
      </c>
      <c r="Z2807" s="241">
        <f t="shared" si="544"/>
        <v>1.3551361026160303E-3</v>
      </c>
      <c r="AA2807" s="241">
        <f t="shared" si="545"/>
        <v>9.1902034193999996E-4</v>
      </c>
      <c r="AB2807" s="258">
        <v>1.8318098000000001E-3</v>
      </c>
      <c r="AC2807" s="258">
        <v>1.9182594000000001E-7</v>
      </c>
      <c r="AD2807" s="258">
        <v>5.0716776000000003E-5</v>
      </c>
      <c r="AE2807" s="258">
        <v>3.2048294999999998E-7</v>
      </c>
      <c r="AF2807" s="258">
        <v>9.1629063000000003E-4</v>
      </c>
      <c r="AG2807" s="258">
        <v>1.7170565E-6</v>
      </c>
      <c r="AH2807" s="258">
        <v>1.1976094E-3</v>
      </c>
      <c r="AI2807" s="258">
        <v>1.1378859999999999E-5</v>
      </c>
      <c r="AJ2807" s="258">
        <v>2.9153052999999998E-7</v>
      </c>
      <c r="AK2807" s="258">
        <v>7.4666105999999997E-7</v>
      </c>
      <c r="AL2807" s="258">
        <v>4.1551621999999999E-8</v>
      </c>
      <c r="AM2807" s="258">
        <v>1.3500403000000001E-10</v>
      </c>
      <c r="AN2807" s="258">
        <v>1.0745112000000001E-4</v>
      </c>
      <c r="AO2807" s="258">
        <v>7.5482563999999996E-6</v>
      </c>
      <c r="AP2807" s="258">
        <v>3.0068587999999999E-5</v>
      </c>
      <c r="AQ2807" s="258">
        <v>6.2379194000000005E-7</v>
      </c>
      <c r="AR2807" s="258">
        <v>9.1839655000000001E-4</v>
      </c>
      <c r="AT2807" s="193"/>
      <c r="AU2807" s="193"/>
      <c r="AV2807" s="193"/>
      <c r="AW2807" s="193"/>
      <c r="AX2807" s="193"/>
      <c r="AY2807" s="193"/>
      <c r="AZ2807" s="193"/>
      <c r="BA2807" s="193"/>
      <c r="BB2807" s="193"/>
      <c r="BC2807" s="193"/>
      <c r="BD2807" s="193"/>
      <c r="BE2807" s="315"/>
      <c r="BF2807" s="315"/>
      <c r="BG2807" s="315"/>
      <c r="BH2807" s="315"/>
      <c r="BI2807" s="315"/>
      <c r="BJ2807" s="315"/>
      <c r="BK2807" s="315"/>
    </row>
    <row r="2808" spans="1:63" x14ac:dyDescent="0.25">
      <c r="A2808" s="9"/>
      <c r="B2808" s="43" t="s">
        <v>4654</v>
      </c>
      <c r="C2808" s="25" t="s">
        <v>5615</v>
      </c>
      <c r="D2808" s="193">
        <v>2.9260431E-2</v>
      </c>
      <c r="E2808" s="193">
        <v>1.5711818999999998E-2</v>
      </c>
      <c r="F2808" s="193">
        <v>1.2607464000000001E-2</v>
      </c>
      <c r="G2808" s="193">
        <v>4.6040893999999998E-5</v>
      </c>
      <c r="H2808" s="193">
        <v>1.1877978E-4</v>
      </c>
      <c r="I2808" s="193">
        <v>1.8520955999999999E-4</v>
      </c>
      <c r="J2808" s="193">
        <v>8.5577118E-5</v>
      </c>
      <c r="K2808" s="193">
        <v>1.5179361E-6</v>
      </c>
      <c r="L2808" s="193">
        <v>5.0402217999999995E-4</v>
      </c>
      <c r="M2808" s="193">
        <v>0</v>
      </c>
      <c r="N2808" s="193">
        <v>0</v>
      </c>
      <c r="O2808" s="193">
        <v>0</v>
      </c>
      <c r="P2808" s="199">
        <f t="shared" si="541"/>
        <v>0.11638384444444443</v>
      </c>
      <c r="Q2808" s="240">
        <v>0.47674782999999998</v>
      </c>
      <c r="R2808" s="99">
        <v>0.39397210999999999</v>
      </c>
      <c r="S2808" s="99">
        <v>6.3777777999999993E-2</v>
      </c>
      <c r="T2808" s="99">
        <v>4.4063889E-7</v>
      </c>
      <c r="U2808" s="99">
        <v>6.4816667000000003E-3</v>
      </c>
      <c r="V2808" s="99">
        <v>3.2805943999999999E-4</v>
      </c>
      <c r="W2808" s="99">
        <v>1.2187778E-2</v>
      </c>
      <c r="X2808" s="241">
        <f t="shared" si="542"/>
        <v>7.8082425259148498E-3</v>
      </c>
      <c r="Y2808" s="241">
        <f t="shared" si="543"/>
        <v>4.7679501929399999E-3</v>
      </c>
      <c r="Z2808" s="241">
        <f t="shared" si="544"/>
        <v>2.0542022113748497E-3</v>
      </c>
      <c r="AA2808" s="241">
        <f t="shared" si="545"/>
        <v>9.8609012159999983E-4</v>
      </c>
      <c r="AB2808" s="258">
        <v>2.9810395000000002E-3</v>
      </c>
      <c r="AC2808" s="258">
        <v>2.0175079E-7</v>
      </c>
      <c r="AD2808" s="258">
        <v>6.3195206999999993E-5</v>
      </c>
      <c r="AE2808" s="258">
        <v>3.5444065000000002E-7</v>
      </c>
      <c r="AF2808" s="258">
        <v>1.7210782000000001E-3</v>
      </c>
      <c r="AG2808" s="258">
        <v>2.0810944999999998E-6</v>
      </c>
      <c r="AH2808" s="258">
        <v>1.9457233E-3</v>
      </c>
      <c r="AI2808" s="258">
        <v>2.6710709999999999E-5</v>
      </c>
      <c r="AJ2808" s="258">
        <v>3.5783953000000002E-7</v>
      </c>
      <c r="AK2808" s="258">
        <v>6.9658333999999995E-7</v>
      </c>
      <c r="AL2808" s="258">
        <v>5.8418865000000002E-8</v>
      </c>
      <c r="AM2808" s="258">
        <v>1.8863985000000001E-10</v>
      </c>
      <c r="AN2808" s="258">
        <v>3.8984978E-5</v>
      </c>
      <c r="AO2808" s="258">
        <v>1.2682973E-5</v>
      </c>
      <c r="AP2808" s="258">
        <v>2.8987220000000001E-5</v>
      </c>
      <c r="AQ2808" s="258">
        <v>1.0863016E-6</v>
      </c>
      <c r="AR2808" s="258">
        <v>9.850038199999999E-4</v>
      </c>
      <c r="AT2808" s="193"/>
      <c r="AU2808" s="193"/>
      <c r="AV2808" s="193"/>
      <c r="AW2808" s="193"/>
      <c r="AX2808" s="193"/>
      <c r="AY2808" s="193"/>
      <c r="AZ2808" s="193"/>
      <c r="BA2808" s="193"/>
      <c r="BB2808" s="193"/>
      <c r="BC2808" s="193"/>
      <c r="BD2808" s="193"/>
      <c r="BE2808" s="315"/>
      <c r="BF2808" s="315"/>
      <c r="BG2808" s="315"/>
      <c r="BH2808" s="315"/>
      <c r="BI2808" s="315"/>
      <c r="BJ2808" s="315"/>
      <c r="BK2808" s="315"/>
    </row>
    <row r="2809" spans="1:63" x14ac:dyDescent="0.25">
      <c r="A2809" s="43"/>
      <c r="B2809" s="43" t="s">
        <v>4654</v>
      </c>
      <c r="C2809" s="25" t="s">
        <v>3865</v>
      </c>
      <c r="D2809" s="193">
        <v>1.8295776E-2</v>
      </c>
      <c r="E2809" s="193">
        <v>9.6624903999999994E-3</v>
      </c>
      <c r="F2809" s="193">
        <v>7.9619476999999994E-3</v>
      </c>
      <c r="G2809" s="193">
        <v>3.8206785E-5</v>
      </c>
      <c r="H2809" s="193">
        <v>6.9859673000000004E-5</v>
      </c>
      <c r="I2809" s="193">
        <v>1.0604211000000001E-4</v>
      </c>
      <c r="J2809" s="193">
        <v>7.6931941000000007E-5</v>
      </c>
      <c r="K2809" s="193">
        <v>1.0765368000000001E-6</v>
      </c>
      <c r="L2809" s="193">
        <v>3.7922036000000002E-4</v>
      </c>
      <c r="M2809" s="193">
        <v>0</v>
      </c>
      <c r="N2809" s="193">
        <v>0</v>
      </c>
      <c r="O2809" s="193">
        <v>0</v>
      </c>
      <c r="P2809" s="199">
        <f t="shared" si="541"/>
        <v>7.1574002962962957E-2</v>
      </c>
      <c r="Q2809" s="240">
        <v>0.27782999000000003</v>
      </c>
      <c r="R2809" s="99">
        <v>0.19454977000000001</v>
      </c>
      <c r="S2809" s="99">
        <v>5.8243111E-2</v>
      </c>
      <c r="T2809" s="99">
        <v>2.3756666999999999E-7</v>
      </c>
      <c r="U2809" s="99">
        <v>1.3929443999999999E-2</v>
      </c>
      <c r="V2809" s="99">
        <v>2.7770444000000001E-4</v>
      </c>
      <c r="W2809" s="99">
        <v>1.0829722E-2</v>
      </c>
      <c r="X2809" s="241">
        <f t="shared" si="542"/>
        <v>4.7952732330268895E-3</v>
      </c>
      <c r="Y2809" s="241">
        <f t="shared" si="543"/>
        <v>2.9588679663009997E-3</v>
      </c>
      <c r="Z2809" s="241">
        <f t="shared" si="544"/>
        <v>1.34894003578589E-3</v>
      </c>
      <c r="AA2809" s="241">
        <f t="shared" si="545"/>
        <v>4.8746523094E-4</v>
      </c>
      <c r="AB2809" s="258">
        <v>1.8666221000000001E-3</v>
      </c>
      <c r="AC2809" s="258">
        <v>9.4614711000000001E-8</v>
      </c>
      <c r="AD2809" s="258">
        <v>5.6776685E-5</v>
      </c>
      <c r="AE2809" s="258">
        <v>1.7933988999999999E-7</v>
      </c>
      <c r="AF2809" s="258">
        <v>1.0332939999999999E-3</v>
      </c>
      <c r="AG2809" s="258">
        <v>1.9012267E-6</v>
      </c>
      <c r="AH2809" s="258">
        <v>1.2189127E-3</v>
      </c>
      <c r="AI2809" s="258">
        <v>1.6389956E-5</v>
      </c>
      <c r="AJ2809" s="258">
        <v>3.1568191000000002E-7</v>
      </c>
      <c r="AK2809" s="258">
        <v>5.3304674999999999E-7</v>
      </c>
      <c r="AL2809" s="258">
        <v>4.6861366000000003E-8</v>
      </c>
      <c r="AM2809" s="258">
        <v>1.5275989E-10</v>
      </c>
      <c r="AN2809" s="258">
        <v>8.9339768000000001E-5</v>
      </c>
      <c r="AO2809" s="258">
        <v>8.9123329999999996E-6</v>
      </c>
      <c r="AP2809" s="258">
        <v>1.4489535999999999E-5</v>
      </c>
      <c r="AQ2809" s="258">
        <v>9.6340093999999998E-7</v>
      </c>
      <c r="AR2809" s="258">
        <v>4.8650183000000001E-4</v>
      </c>
      <c r="AT2809" s="193"/>
      <c r="AU2809" s="193"/>
      <c r="AV2809" s="193"/>
      <c r="AW2809" s="193"/>
      <c r="AX2809" s="193"/>
      <c r="AY2809" s="193"/>
      <c r="AZ2809" s="193"/>
      <c r="BA2809" s="193"/>
      <c r="BB2809" s="193"/>
      <c r="BC2809" s="193"/>
      <c r="BD2809" s="193"/>
      <c r="BE2809" s="315"/>
      <c r="BF2809" s="315"/>
      <c r="BG2809" s="315"/>
      <c r="BH2809" s="315"/>
      <c r="BI2809" s="315"/>
      <c r="BJ2809" s="315"/>
      <c r="BK2809" s="315"/>
    </row>
    <row r="2810" spans="1:63" x14ac:dyDescent="0.25">
      <c r="A2810" s="43"/>
      <c r="B2810" s="43" t="s">
        <v>4654</v>
      </c>
      <c r="C2810" s="25" t="s">
        <v>4481</v>
      </c>
      <c r="D2810" s="193">
        <v>1.1421007E-2</v>
      </c>
      <c r="E2810" s="193">
        <v>9.6427605000000004E-4</v>
      </c>
      <c r="F2810" s="193">
        <v>7.994489E-4</v>
      </c>
      <c r="G2810" s="193">
        <v>5.7575311999999997E-5</v>
      </c>
      <c r="H2810" s="193">
        <v>1.8901562999999999E-3</v>
      </c>
      <c r="I2810" s="193">
        <v>6.3627012000000004E-4</v>
      </c>
      <c r="J2810" s="193">
        <v>6.9770832999999999E-3</v>
      </c>
      <c r="K2810" s="193">
        <v>7.7549422999999996E-7</v>
      </c>
      <c r="L2810" s="193">
        <v>9.5421060999999993E-5</v>
      </c>
      <c r="M2810" s="193">
        <v>0</v>
      </c>
      <c r="N2810" s="193">
        <v>0</v>
      </c>
      <c r="O2810" s="193">
        <v>0</v>
      </c>
      <c r="P2810" s="199">
        <f t="shared" si="541"/>
        <v>7.1427855555555551E-3</v>
      </c>
      <c r="Q2810" s="240">
        <v>1.3557798000000001</v>
      </c>
      <c r="R2810" s="99">
        <v>5.5232427000000001E-2</v>
      </c>
      <c r="S2810" s="99">
        <v>5.9227778E-3</v>
      </c>
      <c r="T2810" s="99">
        <v>3.6150000000000001E-6</v>
      </c>
      <c r="U2810" s="99">
        <v>1.2932778</v>
      </c>
      <c r="V2810" s="99">
        <v>7.6906444E-5</v>
      </c>
      <c r="W2810" s="99">
        <v>1.2663333E-3</v>
      </c>
      <c r="X2810" s="241">
        <f t="shared" si="542"/>
        <v>2.5006089597127594E-3</v>
      </c>
      <c r="Y2810" s="241">
        <f t="shared" si="543"/>
        <v>6.629602626129999E-4</v>
      </c>
      <c r="Z2810" s="241">
        <f t="shared" si="544"/>
        <v>1.6992018869197599E-3</v>
      </c>
      <c r="AA2810" s="241">
        <f t="shared" si="545"/>
        <v>1.3844681018000002E-4</v>
      </c>
      <c r="AB2810" s="258">
        <v>1.9227641E-4</v>
      </c>
      <c r="AC2810" s="258">
        <v>4.0985823E-8</v>
      </c>
      <c r="AD2810" s="258">
        <v>2.1821073E-4</v>
      </c>
      <c r="AE2810" s="258">
        <v>3.2874674000000001E-7</v>
      </c>
      <c r="AF2810" s="258">
        <v>2.5191185999999999E-4</v>
      </c>
      <c r="AG2810" s="258">
        <v>1.9153004999999999E-7</v>
      </c>
      <c r="AH2810" s="258">
        <v>1.2570149E-4</v>
      </c>
      <c r="AI2810" s="258">
        <v>1.4785827E-6</v>
      </c>
      <c r="AJ2810" s="258">
        <v>4.7643237000000001E-7</v>
      </c>
      <c r="AK2810" s="258">
        <v>6.1193833E-5</v>
      </c>
      <c r="AL2810" s="258">
        <v>1.4937981E-7</v>
      </c>
      <c r="AM2810" s="258">
        <v>1.3803976000000001E-10</v>
      </c>
      <c r="AN2810" s="258">
        <v>1.4980166E-3</v>
      </c>
      <c r="AO2810" s="258">
        <v>4.0221701999999997E-6</v>
      </c>
      <c r="AP2810" s="258">
        <v>8.1632608000000004E-6</v>
      </c>
      <c r="AQ2810" s="258">
        <v>2.0717018000000001E-7</v>
      </c>
      <c r="AR2810" s="258">
        <v>1.3823964000000001E-4</v>
      </c>
      <c r="AT2810" s="193"/>
      <c r="AU2810" s="193"/>
      <c r="AV2810" s="193"/>
      <c r="AW2810" s="193"/>
      <c r="AX2810" s="193"/>
      <c r="AY2810" s="193"/>
      <c r="AZ2810" s="193"/>
      <c r="BA2810" s="193"/>
      <c r="BB2810" s="193"/>
      <c r="BC2810" s="193"/>
      <c r="BD2810" s="193"/>
      <c r="BE2810" s="315"/>
      <c r="BF2810" s="315"/>
      <c r="BG2810" s="315"/>
      <c r="BH2810" s="315"/>
      <c r="BI2810" s="315"/>
      <c r="BJ2810" s="315"/>
      <c r="BK2810" s="315"/>
    </row>
    <row r="2811" spans="1:63" x14ac:dyDescent="0.25">
      <c r="A2811" s="9"/>
      <c r="B2811" s="43" t="s">
        <v>4654</v>
      </c>
      <c r="C2811" s="25" t="s">
        <v>4482</v>
      </c>
      <c r="D2811" s="193">
        <v>7.8635570000000002E-3</v>
      </c>
      <c r="E2811" s="193">
        <v>6.7242381000000003E-4</v>
      </c>
      <c r="F2811" s="193">
        <v>5.5067816999999995E-4</v>
      </c>
      <c r="G2811" s="193">
        <v>3.9259321999999999E-5</v>
      </c>
      <c r="H2811" s="193">
        <v>1.3331428000000001E-3</v>
      </c>
      <c r="I2811" s="193">
        <v>3.0268577999999999E-4</v>
      </c>
      <c r="J2811" s="193">
        <v>4.9052458000000002E-3</v>
      </c>
      <c r="K2811" s="193">
        <v>4.4941232E-7</v>
      </c>
      <c r="L2811" s="193">
        <v>5.9671806999999999E-5</v>
      </c>
      <c r="M2811" s="193">
        <v>0</v>
      </c>
      <c r="N2811" s="193">
        <v>0</v>
      </c>
      <c r="O2811" s="193">
        <v>0</v>
      </c>
      <c r="P2811" s="199">
        <f t="shared" si="541"/>
        <v>4.9809171111111113E-3</v>
      </c>
      <c r="Q2811" s="240">
        <v>0.95945849000000005</v>
      </c>
      <c r="R2811" s="99">
        <v>4.1252748999999998E-2</v>
      </c>
      <c r="S2811" s="99">
        <v>4.5619778000000003E-3</v>
      </c>
      <c r="T2811" s="99">
        <v>2.5453333000000001E-6</v>
      </c>
      <c r="U2811" s="99">
        <v>0.91272222000000003</v>
      </c>
      <c r="V2811" s="99">
        <v>6.1355250000000002E-5</v>
      </c>
      <c r="W2811" s="99">
        <v>8.5763889E-4</v>
      </c>
      <c r="X2811" s="241">
        <f t="shared" si="542"/>
        <v>1.6967767163975371E-3</v>
      </c>
      <c r="Y2811" s="241">
        <f t="shared" si="543"/>
        <v>4.0133265359999998E-4</v>
      </c>
      <c r="Z2811" s="241">
        <f t="shared" si="544"/>
        <v>1.1920649537975371E-3</v>
      </c>
      <c r="AA2811" s="241">
        <f t="shared" si="545"/>
        <v>1.03379109E-4</v>
      </c>
      <c r="AB2811" s="258">
        <v>1.3403568999999999E-4</v>
      </c>
      <c r="AC2811" s="258">
        <v>2.9921699999999999E-8</v>
      </c>
      <c r="AD2811" s="258">
        <v>1.2082058E-4</v>
      </c>
      <c r="AE2811" s="258">
        <v>2.2753719000000001E-7</v>
      </c>
      <c r="AF2811" s="258">
        <v>1.4607167000000001E-4</v>
      </c>
      <c r="AG2811" s="258">
        <v>1.4725471000000001E-7</v>
      </c>
      <c r="AH2811" s="258">
        <v>8.7625959000000006E-5</v>
      </c>
      <c r="AI2811" s="258">
        <v>1.0295493E-6</v>
      </c>
      <c r="AJ2811" s="258">
        <v>3.2648113000000002E-7</v>
      </c>
      <c r="AK2811" s="258">
        <v>3.8296827000000003E-5</v>
      </c>
      <c r="AL2811" s="258">
        <v>1.0324842E-7</v>
      </c>
      <c r="AM2811" s="258">
        <v>8.6347536999999998E-11</v>
      </c>
      <c r="AN2811" s="258">
        <v>1.056654E-3</v>
      </c>
      <c r="AO2811" s="258">
        <v>2.5535269999999999E-6</v>
      </c>
      <c r="AP2811" s="258">
        <v>5.4752756000000003E-6</v>
      </c>
      <c r="AQ2811" s="258">
        <v>1.33429E-7</v>
      </c>
      <c r="AR2811" s="258">
        <v>1.0324568E-4</v>
      </c>
      <c r="AT2811" s="193"/>
      <c r="AU2811" s="193"/>
      <c r="AV2811" s="193"/>
      <c r="AW2811" s="193"/>
      <c r="AX2811" s="193"/>
      <c r="AY2811" s="193"/>
      <c r="AZ2811" s="193"/>
      <c r="BA2811" s="193"/>
      <c r="BB2811" s="193"/>
      <c r="BC2811" s="193"/>
      <c r="BD2811" s="193"/>
      <c r="BE2811" s="315"/>
      <c r="BF2811" s="315"/>
      <c r="BG2811" s="315"/>
      <c r="BH2811" s="315"/>
      <c r="BI2811" s="315"/>
      <c r="BJ2811" s="315"/>
      <c r="BK2811" s="315"/>
    </row>
    <row r="2812" spans="1:63" x14ac:dyDescent="0.25">
      <c r="A2812" s="9"/>
      <c r="B2812" s="43" t="s">
        <v>4654</v>
      </c>
      <c r="C2812" s="25" t="s">
        <v>4483</v>
      </c>
      <c r="D2812" s="193">
        <v>9.1284220000000006E-3</v>
      </c>
      <c r="E2812" s="193">
        <v>2.6903015000000001E-3</v>
      </c>
      <c r="F2812" s="193">
        <v>1.6465674E-3</v>
      </c>
      <c r="G2812" s="193">
        <v>4.6387379E-4</v>
      </c>
      <c r="H2812" s="193">
        <v>1.5465835999999999E-5</v>
      </c>
      <c r="I2812" s="193">
        <v>1.0031319000000001E-3</v>
      </c>
      <c r="J2812" s="193">
        <v>2.9811566999999998E-3</v>
      </c>
      <c r="K2812" s="193">
        <v>2.1210705E-6</v>
      </c>
      <c r="L2812" s="193">
        <v>3.2580381000000001E-4</v>
      </c>
      <c r="M2812" s="193">
        <v>0</v>
      </c>
      <c r="N2812" s="193">
        <v>0</v>
      </c>
      <c r="O2812" s="193">
        <v>0</v>
      </c>
      <c r="P2812" s="199">
        <f t="shared" si="541"/>
        <v>1.9928159259259261E-2</v>
      </c>
      <c r="Q2812" s="240">
        <v>2.8267476999999999</v>
      </c>
      <c r="R2812" s="99">
        <v>0.16047895000000001</v>
      </c>
      <c r="S2812" s="99">
        <v>7.1250667000000004E-2</v>
      </c>
      <c r="T2812" s="99">
        <v>6.3827778000000001E-6</v>
      </c>
      <c r="U2812" s="99">
        <v>2.5815556000000002</v>
      </c>
      <c r="V2812" s="99">
        <v>2.9419971999999998E-4</v>
      </c>
      <c r="W2812" s="99">
        <v>1.3161944E-2</v>
      </c>
      <c r="X2812" s="241">
        <f t="shared" si="542"/>
        <v>3.90364519425089E-3</v>
      </c>
      <c r="Y2812" s="241">
        <f t="shared" si="543"/>
        <v>1.3179477422659998E-3</v>
      </c>
      <c r="Z2812" s="241">
        <f t="shared" si="544"/>
        <v>2.1832721486948902E-3</v>
      </c>
      <c r="AA2812" s="241">
        <f t="shared" si="545"/>
        <v>4.0242530329000003E-4</v>
      </c>
      <c r="AB2812" s="258">
        <v>5.5220048000000001E-4</v>
      </c>
      <c r="AC2812" s="258">
        <v>7.2215676000000006E-8</v>
      </c>
      <c r="AD2812" s="258">
        <v>2.9415404999999999E-4</v>
      </c>
      <c r="AE2812" s="258">
        <v>1.1444498999999999E-7</v>
      </c>
      <c r="AF2812" s="258">
        <v>4.6910232999999998E-4</v>
      </c>
      <c r="AG2812" s="258">
        <v>2.3042215999999999E-6</v>
      </c>
      <c r="AH2812" s="258">
        <v>3.6127476999999998E-4</v>
      </c>
      <c r="AI2812" s="258">
        <v>3.0176612000000002E-6</v>
      </c>
      <c r="AJ2812" s="258">
        <v>1.6814797999999999E-6</v>
      </c>
      <c r="AK2812" s="258">
        <v>1.1264989000000001E-4</v>
      </c>
      <c r="AL2812" s="258">
        <v>6.0212628999999999E-7</v>
      </c>
      <c r="AM2812" s="258">
        <v>3.7140489E-10</v>
      </c>
      <c r="AN2812" s="258">
        <v>1.6732041E-3</v>
      </c>
      <c r="AO2812" s="258">
        <v>1.2880786E-5</v>
      </c>
      <c r="AP2812" s="258">
        <v>1.7960964000000001E-5</v>
      </c>
      <c r="AQ2812" s="258">
        <v>7.8200328999999996E-7</v>
      </c>
      <c r="AR2812" s="258">
        <v>4.0164330000000002E-4</v>
      </c>
      <c r="AT2812" s="193"/>
      <c r="AU2812" s="193"/>
      <c r="AV2812" s="193"/>
      <c r="AW2812" s="193"/>
      <c r="AX2812" s="193"/>
      <c r="AY2812" s="193"/>
      <c r="AZ2812" s="193"/>
      <c r="BA2812" s="193"/>
      <c r="BB2812" s="193"/>
      <c r="BC2812" s="193"/>
      <c r="BD2812" s="193"/>
      <c r="BE2812" s="315"/>
      <c r="BF2812" s="315"/>
      <c r="BG2812" s="315"/>
      <c r="BH2812" s="315"/>
      <c r="BI2812" s="315"/>
      <c r="BJ2812" s="315"/>
      <c r="BK2812" s="315"/>
    </row>
    <row r="2813" spans="1:63" x14ac:dyDescent="0.25">
      <c r="A2813" s="9"/>
      <c r="B2813" s="43" t="s">
        <v>4654</v>
      </c>
      <c r="C2813" s="25" t="s">
        <v>2113</v>
      </c>
      <c r="D2813" s="193">
        <v>2.3077503999999999E-2</v>
      </c>
      <c r="E2813" s="193">
        <v>1.8479510000000001E-2</v>
      </c>
      <c r="F2813" s="193">
        <v>2.7411995999999999E-3</v>
      </c>
      <c r="G2813" s="193">
        <v>1.7283011E-4</v>
      </c>
      <c r="H2813" s="193">
        <v>3.8827184000000003E-5</v>
      </c>
      <c r="I2813" s="193">
        <v>2.5620195000000001E-4</v>
      </c>
      <c r="J2813" s="193">
        <v>1.3997603E-4</v>
      </c>
      <c r="K2813" s="193">
        <v>3.9299590999999999E-6</v>
      </c>
      <c r="L2813" s="193">
        <v>1.2450289999999999E-3</v>
      </c>
      <c r="M2813" s="193">
        <v>0</v>
      </c>
      <c r="N2813" s="193">
        <v>0</v>
      </c>
      <c r="O2813" s="193">
        <v>0</v>
      </c>
      <c r="P2813" s="199">
        <f t="shared" si="541"/>
        <v>0.13688525925925926</v>
      </c>
      <c r="Q2813" s="240">
        <v>1.003277</v>
      </c>
      <c r="R2813" s="99">
        <v>0.50446674999999996</v>
      </c>
      <c r="S2813" s="99">
        <v>0.41183333</v>
      </c>
      <c r="T2813" s="99">
        <v>2.2671110999999999E-6</v>
      </c>
      <c r="U2813" s="99">
        <v>8.2919443999999991E-3</v>
      </c>
      <c r="V2813" s="99">
        <v>1.3632360999999999E-3</v>
      </c>
      <c r="W2813" s="99">
        <v>7.7319444000000001E-2</v>
      </c>
      <c r="X2813" s="241">
        <f t="shared" si="542"/>
        <v>7.8674728758540199E-3</v>
      </c>
      <c r="Y2813" s="241">
        <f t="shared" si="543"/>
        <v>4.2089304856800002E-3</v>
      </c>
      <c r="Z2813" s="241">
        <f t="shared" si="544"/>
        <v>2.3905692389740198E-3</v>
      </c>
      <c r="AA2813" s="241">
        <f t="shared" si="545"/>
        <v>1.2679731511999999E-3</v>
      </c>
      <c r="AB2813" s="258">
        <v>3.5043678999999999E-3</v>
      </c>
      <c r="AC2813" s="258">
        <v>2.1276629000000001E-7</v>
      </c>
      <c r="AD2813" s="258">
        <v>2.7310490000000002E-4</v>
      </c>
      <c r="AE2813" s="258">
        <v>1.6543339000000001E-7</v>
      </c>
      <c r="AF2813" s="258">
        <v>4.1756783000000003E-4</v>
      </c>
      <c r="AG2813" s="258">
        <v>1.3511655999999999E-5</v>
      </c>
      <c r="AH2813" s="258">
        <v>2.2872177E-3</v>
      </c>
      <c r="AI2813" s="258">
        <v>3.7557623000000001E-6</v>
      </c>
      <c r="AJ2813" s="258">
        <v>1.5008260999999999E-6</v>
      </c>
      <c r="AK2813" s="258">
        <v>8.9323700000000005E-7</v>
      </c>
      <c r="AL2813" s="258">
        <v>2.0696514999999999E-7</v>
      </c>
      <c r="AM2813" s="258">
        <v>6.7642402000000005E-10</v>
      </c>
      <c r="AN2813" s="258">
        <v>2.9422085E-5</v>
      </c>
      <c r="AO2813" s="258">
        <v>2.1716269999999999E-5</v>
      </c>
      <c r="AP2813" s="258">
        <v>4.5855717000000002E-5</v>
      </c>
      <c r="AQ2813" s="258">
        <v>3.1154512000000001E-6</v>
      </c>
      <c r="AR2813" s="258">
        <v>1.2648576999999999E-3</v>
      </c>
      <c r="AT2813" s="193"/>
      <c r="AU2813" s="193"/>
      <c r="AV2813" s="193"/>
      <c r="AW2813" s="193"/>
      <c r="AX2813" s="193"/>
      <c r="AY2813" s="193"/>
      <c r="AZ2813" s="193"/>
      <c r="BA2813" s="193"/>
      <c r="BB2813" s="193"/>
      <c r="BC2813" s="193"/>
      <c r="BD2813" s="193"/>
      <c r="BE2813" s="315"/>
      <c r="BF2813" s="315"/>
      <c r="BG2813" s="315"/>
      <c r="BH2813" s="315"/>
      <c r="BI2813" s="315"/>
      <c r="BJ2813" s="315"/>
      <c r="BK2813" s="315"/>
    </row>
    <row r="2814" spans="1:63" x14ac:dyDescent="0.25">
      <c r="A2814" s="9"/>
      <c r="B2814" s="43" t="s">
        <v>4654</v>
      </c>
      <c r="C2814" s="25" t="s">
        <v>2112</v>
      </c>
      <c r="D2814" s="193">
        <v>2.6357978000000001E-2</v>
      </c>
      <c r="E2814" s="193">
        <v>1.9744336000000001E-2</v>
      </c>
      <c r="F2814" s="193">
        <v>3.0616001999999999E-3</v>
      </c>
      <c r="G2814" s="193">
        <v>2.2488289E-4</v>
      </c>
      <c r="H2814" s="193">
        <v>3.2766594000000003E-5</v>
      </c>
      <c r="I2814" s="193">
        <v>2.8727324000000002E-4</v>
      </c>
      <c r="J2814" s="193">
        <v>6.0008499000000002E-4</v>
      </c>
      <c r="K2814" s="193">
        <v>5.0881718E-6</v>
      </c>
      <c r="L2814" s="193">
        <v>2.4019455000000001E-3</v>
      </c>
      <c r="M2814" s="193">
        <v>0</v>
      </c>
      <c r="N2814" s="193">
        <v>0</v>
      </c>
      <c r="O2814" s="193">
        <v>0</v>
      </c>
      <c r="P2814" s="199">
        <f t="shared" si="541"/>
        <v>0.14625434074074073</v>
      </c>
      <c r="Q2814" s="240">
        <v>1.1395165</v>
      </c>
      <c r="R2814" s="99">
        <v>0.60275926000000002</v>
      </c>
      <c r="S2814" s="99">
        <v>0.44171556000000001</v>
      </c>
      <c r="T2814" s="99">
        <v>2.4932222000000002E-6</v>
      </c>
      <c r="U2814" s="99">
        <v>9.6405555999999996E-3</v>
      </c>
      <c r="V2814" s="99">
        <v>1.6986556000000001E-3</v>
      </c>
      <c r="W2814" s="99">
        <v>8.3699999999999997E-2</v>
      </c>
      <c r="X2814" s="241">
        <f t="shared" si="542"/>
        <v>8.666103968383871E-3</v>
      </c>
      <c r="Y2814" s="241">
        <f t="shared" si="543"/>
        <v>4.578776310330001E-3</v>
      </c>
      <c r="Z2814" s="241">
        <f t="shared" si="544"/>
        <v>2.5700683366538702E-3</v>
      </c>
      <c r="AA2814" s="241">
        <f t="shared" si="545"/>
        <v>1.5172593213999999E-3</v>
      </c>
      <c r="AB2814" s="258">
        <v>3.7561272999999998E-3</v>
      </c>
      <c r="AC2814" s="258">
        <v>6.9881333999999999E-7</v>
      </c>
      <c r="AD2814" s="258">
        <v>3.5806246999999999E-4</v>
      </c>
      <c r="AE2814" s="258">
        <v>1.1957599E-7</v>
      </c>
      <c r="AF2814" s="258">
        <v>4.4929573000000001E-4</v>
      </c>
      <c r="AG2814" s="258">
        <v>1.4472421E-5</v>
      </c>
      <c r="AH2814" s="258">
        <v>2.4518538000000002E-3</v>
      </c>
      <c r="AI2814" s="258">
        <v>4.4226137999999999E-6</v>
      </c>
      <c r="AJ2814" s="258">
        <v>1.9557157E-6</v>
      </c>
      <c r="AK2814" s="258">
        <v>1.2565580000000001E-6</v>
      </c>
      <c r="AL2814" s="258">
        <v>3.0362357999999998E-7</v>
      </c>
      <c r="AM2814" s="258">
        <v>9.5857387E-10</v>
      </c>
      <c r="AN2814" s="258">
        <v>3.2860293999999998E-5</v>
      </c>
      <c r="AO2814" s="258">
        <v>2.5617924E-5</v>
      </c>
      <c r="AP2814" s="258">
        <v>5.1796848999999999E-5</v>
      </c>
      <c r="AQ2814" s="258">
        <v>6.2707213999999997E-6</v>
      </c>
      <c r="AR2814" s="258">
        <v>1.5109886E-3</v>
      </c>
      <c r="AT2814" s="193"/>
      <c r="AU2814" s="193"/>
      <c r="AV2814" s="193"/>
      <c r="AW2814" s="193"/>
      <c r="AX2814" s="193"/>
      <c r="AY2814" s="193"/>
      <c r="AZ2814" s="193"/>
      <c r="BA2814" s="193"/>
      <c r="BB2814" s="193"/>
      <c r="BC2814" s="193"/>
      <c r="BD2814" s="193"/>
      <c r="BE2814" s="315"/>
      <c r="BF2814" s="315"/>
      <c r="BG2814" s="315"/>
      <c r="BH2814" s="315"/>
      <c r="BI2814" s="315"/>
      <c r="BJ2814" s="315"/>
      <c r="BK2814" s="315"/>
    </row>
    <row r="2815" spans="1:63" x14ac:dyDescent="0.25">
      <c r="A2815" s="9"/>
      <c r="B2815" s="43" t="s">
        <v>4654</v>
      </c>
      <c r="C2815" s="25" t="s">
        <v>3299</v>
      </c>
      <c r="D2815" s="193">
        <v>1.4904193E-2</v>
      </c>
      <c r="E2815" s="193">
        <v>1.1636522999999999E-2</v>
      </c>
      <c r="F2815" s="193">
        <v>1.6246698999999999E-3</v>
      </c>
      <c r="G2815" s="193">
        <v>1.2642942000000001E-4</v>
      </c>
      <c r="H2815" s="193">
        <v>1.8809616000000001E-5</v>
      </c>
      <c r="I2815" s="193">
        <v>1.7013183000000001E-4</v>
      </c>
      <c r="J2815" s="193">
        <v>1.0642802000000001E-4</v>
      </c>
      <c r="K2815" s="193">
        <v>2.9310729000000001E-6</v>
      </c>
      <c r="L2815" s="193">
        <v>1.2182708000000001E-3</v>
      </c>
      <c r="M2815" s="193">
        <v>0</v>
      </c>
      <c r="N2815" s="193">
        <v>0</v>
      </c>
      <c r="O2815" s="193">
        <v>0</v>
      </c>
      <c r="P2815" s="199">
        <f t="shared" si="541"/>
        <v>8.6196466666666652E-2</v>
      </c>
      <c r="Q2815" s="240">
        <v>0.65895906000000004</v>
      </c>
      <c r="R2815" s="99">
        <v>0.34181372999999998</v>
      </c>
      <c r="S2815" s="99">
        <v>0.26136443999999998</v>
      </c>
      <c r="T2815" s="99">
        <v>4.4213888999999997E-6</v>
      </c>
      <c r="U2815" s="99">
        <v>5.5844444000000002E-3</v>
      </c>
      <c r="V2815" s="99">
        <v>9.6979444000000004E-4</v>
      </c>
      <c r="W2815" s="99">
        <v>4.9222222000000003E-2</v>
      </c>
      <c r="X2815" s="241">
        <f t="shared" si="542"/>
        <v>5.0409582523463494E-3</v>
      </c>
      <c r="Y2815" s="241">
        <f t="shared" si="543"/>
        <v>2.6661403930529994E-3</v>
      </c>
      <c r="Z2815" s="241">
        <f t="shared" si="544"/>
        <v>1.5147252514933498E-3</v>
      </c>
      <c r="AA2815" s="241">
        <f t="shared" si="545"/>
        <v>8.6009260780000002E-4</v>
      </c>
      <c r="AB2815" s="258">
        <v>2.2105451E-3</v>
      </c>
      <c r="AC2815" s="258">
        <v>1.4206647000000001E-7</v>
      </c>
      <c r="AD2815" s="258">
        <v>1.9899262000000001E-4</v>
      </c>
      <c r="AE2815" s="258">
        <v>8.1204183000000006E-8</v>
      </c>
      <c r="AF2815" s="258">
        <v>2.4781169000000002E-4</v>
      </c>
      <c r="AG2815" s="258">
        <v>8.5677124000000002E-6</v>
      </c>
      <c r="AH2815" s="258">
        <v>1.4428672999999999E-3</v>
      </c>
      <c r="AI2815" s="258">
        <v>2.2526323000000001E-6</v>
      </c>
      <c r="AJ2815" s="258">
        <v>1.0992082000000001E-6</v>
      </c>
      <c r="AK2815" s="258">
        <v>6.8927488999999998E-7</v>
      </c>
      <c r="AL2815" s="258">
        <v>1.5871293000000001E-7</v>
      </c>
      <c r="AM2815" s="258">
        <v>5.1417335000000003E-10</v>
      </c>
      <c r="AN2815" s="258">
        <v>1.9932251000000002E-5</v>
      </c>
      <c r="AO2815" s="258">
        <v>1.4422842E-5</v>
      </c>
      <c r="AP2815" s="258">
        <v>3.3302515999999999E-5</v>
      </c>
      <c r="AQ2815" s="258">
        <v>3.1452478000000001E-6</v>
      </c>
      <c r="AR2815" s="258">
        <v>8.5694736000000002E-4</v>
      </c>
      <c r="AT2815" s="193"/>
      <c r="AU2815" s="193"/>
      <c r="AV2815" s="193"/>
      <c r="AW2815" s="193"/>
      <c r="AX2815" s="193"/>
      <c r="AY2815" s="193"/>
      <c r="AZ2815" s="193"/>
      <c r="BA2815" s="193"/>
      <c r="BB2815" s="193"/>
      <c r="BC2815" s="193"/>
      <c r="BD2815" s="193"/>
      <c r="BE2815" s="315"/>
      <c r="BF2815" s="315"/>
      <c r="BG2815" s="315"/>
      <c r="BH2815" s="315"/>
      <c r="BI2815" s="315"/>
      <c r="BJ2815" s="315"/>
      <c r="BK2815" s="315"/>
    </row>
    <row r="2816" spans="1:63" x14ac:dyDescent="0.25">
      <c r="A2816" s="43"/>
      <c r="B2816" s="43" t="s">
        <v>4654</v>
      </c>
      <c r="C2816" s="25" t="s">
        <v>3298</v>
      </c>
      <c r="D2816" s="193">
        <v>1.7388869000000001E-2</v>
      </c>
      <c r="E2816" s="193">
        <v>1.3664094E-2</v>
      </c>
      <c r="F2816" s="193">
        <v>1.8200665999999999E-3</v>
      </c>
      <c r="G2816" s="193">
        <v>1.4810358999999999E-4</v>
      </c>
      <c r="H2816" s="193">
        <v>2.2300101999999999E-5</v>
      </c>
      <c r="I2816" s="193">
        <v>1.9782489E-4</v>
      </c>
      <c r="J2816" s="193">
        <v>1.2494620000000001E-4</v>
      </c>
      <c r="K2816" s="193">
        <v>3.403344E-6</v>
      </c>
      <c r="L2816" s="193">
        <v>1.4081308999999999E-3</v>
      </c>
      <c r="M2816" s="193">
        <v>0</v>
      </c>
      <c r="N2816" s="193">
        <v>0</v>
      </c>
      <c r="O2816" s="193">
        <v>0</v>
      </c>
      <c r="P2816" s="199">
        <f t="shared" si="541"/>
        <v>0.1012155111111111</v>
      </c>
      <c r="Q2816" s="240">
        <v>0.77433516000000002</v>
      </c>
      <c r="R2816" s="99">
        <v>0.40183961000000001</v>
      </c>
      <c r="S2816" s="99">
        <v>0.30705111000000002</v>
      </c>
      <c r="T2816" s="99">
        <v>5.7797222E-6</v>
      </c>
      <c r="U2816" s="99">
        <v>6.5944443999999998E-3</v>
      </c>
      <c r="V2816" s="99">
        <v>1.147E-3</v>
      </c>
      <c r="W2816" s="99">
        <v>5.7697221999999999E-2</v>
      </c>
      <c r="X2816" s="241">
        <f t="shared" si="542"/>
        <v>5.8997395926575101E-3</v>
      </c>
      <c r="Y2816" s="241">
        <f t="shared" si="543"/>
        <v>3.1090950165329999E-3</v>
      </c>
      <c r="Z2816" s="241">
        <f t="shared" si="544"/>
        <v>1.7795001220245097E-3</v>
      </c>
      <c r="AA2816" s="241">
        <f t="shared" si="545"/>
        <v>1.0111444540999999E-3</v>
      </c>
      <c r="AB2816" s="258">
        <v>2.5958294000000002E-3</v>
      </c>
      <c r="AC2816" s="258">
        <v>1.674542E-7</v>
      </c>
      <c r="AD2816" s="258">
        <v>2.3161421E-4</v>
      </c>
      <c r="AE2816" s="258">
        <v>8.2328332999999998E-8</v>
      </c>
      <c r="AF2816" s="258">
        <v>2.7133639999999998E-4</v>
      </c>
      <c r="AG2816" s="258">
        <v>1.0065224E-5</v>
      </c>
      <c r="AH2816" s="258">
        <v>1.6943524E-3</v>
      </c>
      <c r="AI2816" s="258">
        <v>2.5230213999999999E-6</v>
      </c>
      <c r="AJ2816" s="258">
        <v>1.2872194E-6</v>
      </c>
      <c r="AK2816" s="258">
        <v>8.1744231999999999E-7</v>
      </c>
      <c r="AL2816" s="258">
        <v>1.8459909000000001E-7</v>
      </c>
      <c r="AM2816" s="258">
        <v>5.9681450999999996E-10</v>
      </c>
      <c r="AN2816" s="258">
        <v>2.3526934E-5</v>
      </c>
      <c r="AO2816" s="258">
        <v>1.6950092E-5</v>
      </c>
      <c r="AP2816" s="258">
        <v>3.9857817000000003E-5</v>
      </c>
      <c r="AQ2816" s="258">
        <v>3.7081540999999999E-6</v>
      </c>
      <c r="AR2816" s="258">
        <v>1.0074362999999999E-3</v>
      </c>
      <c r="AT2816" s="193"/>
      <c r="AU2816" s="193"/>
      <c r="AV2816" s="193"/>
      <c r="AW2816" s="193"/>
      <c r="AX2816" s="193"/>
      <c r="AY2816" s="193"/>
      <c r="AZ2816" s="193"/>
      <c r="BA2816" s="193"/>
      <c r="BB2816" s="193"/>
      <c r="BC2816" s="193"/>
      <c r="BD2816" s="193"/>
      <c r="BE2816" s="315"/>
      <c r="BF2816" s="315"/>
      <c r="BG2816" s="315"/>
      <c r="BH2816" s="315"/>
      <c r="BI2816" s="315"/>
      <c r="BJ2816" s="315"/>
      <c r="BK2816" s="315"/>
    </row>
    <row r="2817" spans="1:63" x14ac:dyDescent="0.25">
      <c r="A2817" s="43"/>
      <c r="B2817" s="43" t="s">
        <v>4654</v>
      </c>
      <c r="C2817" s="25" t="s">
        <v>1842</v>
      </c>
      <c r="D2817" s="193">
        <v>1.1254742999999999E-2</v>
      </c>
      <c r="E2817" s="193">
        <v>5.8130615999999998E-3</v>
      </c>
      <c r="F2817" s="193">
        <v>2.9230236000000001E-3</v>
      </c>
      <c r="G2817" s="193">
        <v>3.5188567E-4</v>
      </c>
      <c r="H2817" s="193">
        <v>7.5695094000000003E-5</v>
      </c>
      <c r="I2817" s="193">
        <v>1.2925702999999999E-3</v>
      </c>
      <c r="J2817" s="193">
        <v>2.7952514000000001E-4</v>
      </c>
      <c r="K2817" s="193">
        <v>6.5898172999999996E-6</v>
      </c>
      <c r="L2817" s="193">
        <v>5.1239185000000003E-4</v>
      </c>
      <c r="M2817" s="193">
        <v>0</v>
      </c>
      <c r="N2817" s="193">
        <v>0</v>
      </c>
      <c r="O2817" s="193">
        <v>0</v>
      </c>
      <c r="P2817" s="199">
        <f t="shared" si="541"/>
        <v>4.3059715555555551E-2</v>
      </c>
      <c r="Q2817" s="240">
        <v>4.5256233999999997</v>
      </c>
      <c r="R2817" s="99">
        <v>0.52238812999999995</v>
      </c>
      <c r="S2817" s="99">
        <v>0.26674667000000002</v>
      </c>
      <c r="T2817" s="99">
        <v>6.2355555999999999E-7</v>
      </c>
      <c r="U2817" s="99">
        <v>3.6977777999999999</v>
      </c>
      <c r="V2817" s="99">
        <v>4.2907389000000004E-3</v>
      </c>
      <c r="W2817" s="99">
        <v>3.4419444E-2</v>
      </c>
      <c r="X2817" s="241">
        <f t="shared" si="542"/>
        <v>7.4441784847450003E-3</v>
      </c>
      <c r="Y2817" s="241">
        <f t="shared" si="543"/>
        <v>2.8383232618200004E-3</v>
      </c>
      <c r="Z2817" s="241">
        <f t="shared" si="544"/>
        <v>3.2966750685249997E-3</v>
      </c>
      <c r="AA2817" s="241">
        <f t="shared" si="545"/>
        <v>1.3091801544E-3</v>
      </c>
      <c r="AB2817" s="258">
        <v>1.1933536000000001E-3</v>
      </c>
      <c r="AC2817" s="258">
        <v>1.5691817000000001E-7</v>
      </c>
      <c r="AD2817" s="258">
        <v>8.1728053000000003E-4</v>
      </c>
      <c r="AE2817" s="258">
        <v>3.2879084999999998E-7</v>
      </c>
      <c r="AF2817" s="258">
        <v>8.1864505000000002E-4</v>
      </c>
      <c r="AG2817" s="258">
        <v>8.5583728000000005E-6</v>
      </c>
      <c r="AH2817" s="258">
        <v>7.8100898000000001E-4</v>
      </c>
      <c r="AI2817" s="258">
        <v>4.4748351999999997E-6</v>
      </c>
      <c r="AJ2817" s="258">
        <v>2.9885573000000002E-6</v>
      </c>
      <c r="AK2817" s="258">
        <v>5.0982293999999997E-6</v>
      </c>
      <c r="AL2817" s="258">
        <v>3.3281821999999999E-7</v>
      </c>
      <c r="AM2817" s="258">
        <v>1.1304050000000001E-9</v>
      </c>
      <c r="AN2817" s="258">
        <v>2.3943068E-3</v>
      </c>
      <c r="AO2817" s="258">
        <v>5.4789971999999999E-5</v>
      </c>
      <c r="AP2817" s="258">
        <v>5.3673746E-5</v>
      </c>
      <c r="AQ2817" s="258">
        <v>1.4010544E-6</v>
      </c>
      <c r="AR2817" s="258">
        <v>1.3077791000000001E-3</v>
      </c>
      <c r="AT2817" s="193"/>
      <c r="AU2817" s="193"/>
      <c r="AV2817" s="193"/>
      <c r="AW2817" s="193"/>
      <c r="AX2817" s="193"/>
      <c r="AY2817" s="193"/>
      <c r="AZ2817" s="193"/>
      <c r="BA2817" s="193"/>
      <c r="BB2817" s="193"/>
      <c r="BC2817" s="193"/>
      <c r="BD2817" s="193"/>
      <c r="BE2817" s="315"/>
      <c r="BF2817" s="315"/>
      <c r="BG2817" s="315"/>
      <c r="BH2817" s="315"/>
      <c r="BI2817" s="315"/>
      <c r="BJ2817" s="315"/>
      <c r="BK2817" s="315"/>
    </row>
    <row r="2818" spans="1:63" x14ac:dyDescent="0.25">
      <c r="A2818" s="9"/>
      <c r="B2818" s="43" t="s">
        <v>4654</v>
      </c>
      <c r="C2818" s="25" t="s">
        <v>1841</v>
      </c>
      <c r="D2818" s="193">
        <v>1.1175613000000001E-3</v>
      </c>
      <c r="E2818" s="193">
        <v>5.7824427000000001E-4</v>
      </c>
      <c r="F2818" s="193">
        <v>4.7517460999999998E-4</v>
      </c>
      <c r="G2818" s="193">
        <v>3.7470841E-6</v>
      </c>
      <c r="H2818" s="193">
        <v>4.1542981999999996E-6</v>
      </c>
      <c r="I2818" s="193">
        <v>7.0571954000000002E-6</v>
      </c>
      <c r="J2818" s="193">
        <v>7.4576006E-6</v>
      </c>
      <c r="K2818" s="193">
        <v>1.3649861E-7</v>
      </c>
      <c r="L2818" s="193">
        <v>4.1589754E-5</v>
      </c>
      <c r="M2818" s="193">
        <v>0</v>
      </c>
      <c r="N2818" s="193">
        <v>0</v>
      </c>
      <c r="O2818" s="193">
        <v>0</v>
      </c>
      <c r="P2818" s="199">
        <f t="shared" si="541"/>
        <v>4.2832908888888891E-3</v>
      </c>
      <c r="Q2818" s="240">
        <v>1.6865781E-2</v>
      </c>
      <c r="R2818" s="99">
        <v>8.5709167999999999E-3</v>
      </c>
      <c r="S2818" s="99">
        <v>5.4657680000000002E-3</v>
      </c>
      <c r="T2818" s="99">
        <v>1.2032E-8</v>
      </c>
      <c r="U2818" s="99">
        <v>1.7654000000000001E-3</v>
      </c>
      <c r="V2818" s="99">
        <v>2.8484400000000001E-5</v>
      </c>
      <c r="W2818" s="99">
        <v>1.0352E-3</v>
      </c>
      <c r="X2818" s="241">
        <f t="shared" si="542"/>
        <v>2.8923368527074001E-4</v>
      </c>
      <c r="Y2818" s="241">
        <f t="shared" si="543"/>
        <v>1.7876812951750002E-4</v>
      </c>
      <c r="Z2818" s="241">
        <f t="shared" si="544"/>
        <v>8.8910629773240001E-5</v>
      </c>
      <c r="AA2818" s="241">
        <f t="shared" si="545"/>
        <v>2.1554925980000001E-5</v>
      </c>
      <c r="AB2818" s="258">
        <v>1.150269E-4</v>
      </c>
      <c r="AC2818" s="258">
        <v>3.1005107999999999E-9</v>
      </c>
      <c r="AD2818" s="258">
        <v>5.3361242000000002E-6</v>
      </c>
      <c r="AE2818" s="258">
        <v>7.1709267E-9</v>
      </c>
      <c r="AF2818" s="258">
        <v>5.8216634000000001E-5</v>
      </c>
      <c r="AG2818" s="258">
        <v>1.7819988000000001E-7</v>
      </c>
      <c r="AH2818" s="258">
        <v>7.5170957999999994E-5</v>
      </c>
      <c r="AI2818" s="258">
        <v>9.3120550000000002E-7</v>
      </c>
      <c r="AJ2818" s="258">
        <v>3.2411315000000003E-8</v>
      </c>
      <c r="AK2818" s="258">
        <v>4.4664777999999999E-8</v>
      </c>
      <c r="AL2818" s="258">
        <v>4.6644955000000004E-9</v>
      </c>
      <c r="AM2818" s="258">
        <v>1.5094739999999999E-11</v>
      </c>
      <c r="AN2818" s="258">
        <v>1.1442577999999999E-5</v>
      </c>
      <c r="AO2818" s="258">
        <v>6.9183096999999999E-7</v>
      </c>
      <c r="AP2818" s="258">
        <v>5.9230161999999998E-7</v>
      </c>
      <c r="AQ2818" s="258">
        <v>1.0668198E-7</v>
      </c>
      <c r="AR2818" s="258">
        <v>2.1448243999999999E-5</v>
      </c>
      <c r="AT2818" s="193"/>
      <c r="AU2818" s="193"/>
      <c r="AV2818" s="193"/>
      <c r="AW2818" s="193"/>
      <c r="AX2818" s="193"/>
      <c r="AY2818" s="193"/>
      <c r="AZ2818" s="193"/>
      <c r="BA2818" s="193"/>
      <c r="BB2818" s="193"/>
      <c r="BC2818" s="193"/>
      <c r="BD2818" s="193"/>
      <c r="BE2818" s="315"/>
      <c r="BF2818" s="315"/>
      <c r="BG2818" s="315"/>
      <c r="BH2818" s="315"/>
      <c r="BI2818" s="315"/>
      <c r="BJ2818" s="315"/>
      <c r="BK2818" s="315"/>
    </row>
    <row r="2819" spans="1:63" x14ac:dyDescent="0.25">
      <c r="A2819" s="9"/>
      <c r="B2819" s="43" t="s">
        <v>4654</v>
      </c>
      <c r="C2819" s="25" t="s">
        <v>1840</v>
      </c>
      <c r="D2819" s="193">
        <v>2.6235756000000002E-3</v>
      </c>
      <c r="E2819" s="193">
        <v>1.3087821999999999E-3</v>
      </c>
      <c r="F2819" s="193">
        <v>1.2240482E-3</v>
      </c>
      <c r="G2819" s="193">
        <v>4.4986556999999996E-6</v>
      </c>
      <c r="H2819" s="193">
        <v>5.4490986000000001E-6</v>
      </c>
      <c r="I2819" s="193">
        <v>1.1346163E-5</v>
      </c>
      <c r="J2819" s="193">
        <v>1.0386646000000001E-5</v>
      </c>
      <c r="K2819" s="193">
        <v>1.7483089999999999E-7</v>
      </c>
      <c r="L2819" s="193">
        <v>5.8889864000000002E-5</v>
      </c>
      <c r="M2819" s="193">
        <v>0</v>
      </c>
      <c r="N2819" s="193">
        <v>0</v>
      </c>
      <c r="O2819" s="193">
        <v>0</v>
      </c>
      <c r="P2819" s="199">
        <f t="shared" si="541"/>
        <v>9.6946829629629624E-3</v>
      </c>
      <c r="Q2819" s="240">
        <v>2.4454249000000001E-2</v>
      </c>
      <c r="R2819" s="99">
        <v>1.5910868000000002E-2</v>
      </c>
      <c r="S2819" s="99">
        <v>6.6858400000000002E-3</v>
      </c>
      <c r="T2819" s="99">
        <v>2.5431000000000001E-8</v>
      </c>
      <c r="U2819" s="99">
        <v>5.1515999999999997E-4</v>
      </c>
      <c r="V2819" s="99">
        <v>3.3055100000000001E-5</v>
      </c>
      <c r="W2819" s="99">
        <v>1.3093E-3</v>
      </c>
      <c r="X2819" s="241">
        <f t="shared" si="542"/>
        <v>6.1146565737631099E-4</v>
      </c>
      <c r="Y2819" s="241">
        <f t="shared" si="543"/>
        <v>4.0465636731629997E-4</v>
      </c>
      <c r="Z2819" s="241">
        <f t="shared" si="544"/>
        <v>1.6687319455001097E-4</v>
      </c>
      <c r="AA2819" s="241">
        <f t="shared" si="545"/>
        <v>3.993609551E-5</v>
      </c>
      <c r="AB2819" s="258">
        <v>2.4392192000000001E-4</v>
      </c>
      <c r="AC2819" s="258">
        <v>6.8519472999999997E-9</v>
      </c>
      <c r="AD2819" s="258">
        <v>6.3210721000000004E-6</v>
      </c>
      <c r="AE2819" s="258">
        <v>1.4008309E-8</v>
      </c>
      <c r="AF2819" s="258">
        <v>1.5417423999999999E-4</v>
      </c>
      <c r="AG2819" s="258">
        <v>2.1827496E-7</v>
      </c>
      <c r="AH2819" s="258">
        <v>1.5910463E-4</v>
      </c>
      <c r="AI2819" s="258">
        <v>2.7096268000000001E-6</v>
      </c>
      <c r="AJ2819" s="258">
        <v>3.8176205999999997E-8</v>
      </c>
      <c r="AK2819" s="258">
        <v>4.5847518999999997E-8</v>
      </c>
      <c r="AL2819" s="258">
        <v>5.9782224999999996E-9</v>
      </c>
      <c r="AM2819" s="258">
        <v>1.9292511000000001E-11</v>
      </c>
      <c r="AN2819" s="258">
        <v>3.0014867E-6</v>
      </c>
      <c r="AO2819" s="258">
        <v>1.0247288E-6</v>
      </c>
      <c r="AP2819" s="258">
        <v>9.4270100999999995E-7</v>
      </c>
      <c r="AQ2819" s="258">
        <v>1.3672451E-7</v>
      </c>
      <c r="AR2819" s="258">
        <v>3.9799370999999998E-5</v>
      </c>
      <c r="AT2819" s="193"/>
      <c r="AU2819" s="193"/>
      <c r="AV2819" s="193"/>
      <c r="AW2819" s="193"/>
      <c r="AX2819" s="193"/>
      <c r="AY2819" s="193"/>
      <c r="AZ2819" s="193"/>
      <c r="BA2819" s="193"/>
      <c r="BB2819" s="193"/>
      <c r="BC2819" s="193"/>
      <c r="BD2819" s="193"/>
      <c r="BE2819" s="315"/>
      <c r="BF2819" s="315"/>
      <c r="BG2819" s="315"/>
      <c r="BH2819" s="315"/>
      <c r="BI2819" s="315"/>
      <c r="BJ2819" s="315"/>
      <c r="BK2819" s="315"/>
    </row>
    <row r="2820" spans="1:63" x14ac:dyDescent="0.25">
      <c r="A2820" s="9"/>
      <c r="B2820" s="43" t="s">
        <v>4654</v>
      </c>
      <c r="C2820" s="5" t="s">
        <v>1839</v>
      </c>
      <c r="D2820" s="172">
        <v>2.1110110999999999E-3</v>
      </c>
      <c r="E2820" s="172">
        <v>1.6514917E-3</v>
      </c>
      <c r="F2820" s="172">
        <v>3.6629635999999998E-4</v>
      </c>
      <c r="G2820" s="172">
        <v>8.6877519000000005E-6</v>
      </c>
      <c r="H2820" s="172">
        <v>7.1887056000000003E-6</v>
      </c>
      <c r="I2820" s="172">
        <v>1.5329549E-5</v>
      </c>
      <c r="J2820" s="172">
        <v>1.4768531000000001E-5</v>
      </c>
      <c r="K2820" s="172">
        <v>4.6540159000000002E-7</v>
      </c>
      <c r="L2820" s="172">
        <v>4.6783048E-5</v>
      </c>
      <c r="M2820" s="172">
        <v>0</v>
      </c>
      <c r="N2820" s="172">
        <v>0</v>
      </c>
      <c r="O2820" s="172">
        <v>0</v>
      </c>
      <c r="P2820" s="199">
        <f t="shared" si="541"/>
        <v>1.223327185185185E-2</v>
      </c>
      <c r="Q2820" s="233">
        <v>8.7958509000000004E-2</v>
      </c>
      <c r="R2820" s="96">
        <v>6.3268293000000003E-2</v>
      </c>
      <c r="S2820" s="96">
        <v>2.0540800000000001E-2</v>
      </c>
      <c r="T2820" s="96">
        <v>5.9011999999999999E-8</v>
      </c>
      <c r="U2820" s="96">
        <v>2.5516999999999998E-4</v>
      </c>
      <c r="V2820" s="96">
        <v>7.4387099999999998E-5</v>
      </c>
      <c r="W2820" s="96">
        <v>3.8197999999999999E-3</v>
      </c>
      <c r="X2820" s="241">
        <f t="shared" si="542"/>
        <v>7.4933064044002207E-4</v>
      </c>
      <c r="Y2820" s="241">
        <f t="shared" si="543"/>
        <v>3.7697063322100001E-4</v>
      </c>
      <c r="Z2820" s="241">
        <f t="shared" si="544"/>
        <v>2.1353921356902204E-4</v>
      </c>
      <c r="AA2820" s="241">
        <f t="shared" si="545"/>
        <v>1.5882079365E-4</v>
      </c>
      <c r="AB2820" s="241">
        <v>3.1799433999999999E-4</v>
      </c>
      <c r="AC2820" s="241">
        <v>2.7297739E-8</v>
      </c>
      <c r="AD2820" s="241">
        <v>1.2572681E-5</v>
      </c>
      <c r="AE2820" s="241">
        <v>1.6043381999999999E-8</v>
      </c>
      <c r="AF2820" s="241">
        <v>4.5686416999999997E-5</v>
      </c>
      <c r="AG2820" s="241">
        <v>6.7385409999999996E-7</v>
      </c>
      <c r="AH2820" s="241">
        <v>2.0765205E-4</v>
      </c>
      <c r="AI2820" s="241">
        <v>4.9760205000000003E-7</v>
      </c>
      <c r="AJ2820" s="241">
        <v>7.1870673E-8</v>
      </c>
      <c r="AK2820" s="241">
        <v>7.4428659000000005E-8</v>
      </c>
      <c r="AL2820" s="241">
        <v>1.1179973E-8</v>
      </c>
      <c r="AM2820" s="241">
        <v>3.6344022000000002E-11</v>
      </c>
      <c r="AN2820" s="241">
        <v>4.5578397000000002E-7</v>
      </c>
      <c r="AO2820" s="241">
        <v>2.0491467999999999E-6</v>
      </c>
      <c r="AP2820" s="241">
        <v>2.7271150999999998E-6</v>
      </c>
      <c r="AQ2820" s="241">
        <v>1.5355365E-7</v>
      </c>
      <c r="AR2820" s="241">
        <v>1.5866723999999999E-4</v>
      </c>
      <c r="AT2820" s="193"/>
      <c r="AU2820" s="193"/>
      <c r="AV2820" s="193"/>
      <c r="AW2820" s="193"/>
      <c r="AX2820" s="193"/>
      <c r="AY2820" s="193"/>
      <c r="AZ2820" s="193"/>
      <c r="BA2820" s="193"/>
      <c r="BB2820" s="193"/>
      <c r="BC2820" s="193"/>
      <c r="BD2820" s="193"/>
      <c r="BE2820" s="315"/>
      <c r="BF2820" s="315"/>
      <c r="BG2820" s="315"/>
      <c r="BH2820" s="315"/>
      <c r="BI2820" s="315"/>
      <c r="BJ2820" s="315"/>
      <c r="BK2820" s="315"/>
    </row>
    <row r="2821" spans="1:63" x14ac:dyDescent="0.25">
      <c r="A2821" s="9"/>
      <c r="B2821" s="43" t="s">
        <v>4654</v>
      </c>
      <c r="C2821" s="25" t="s">
        <v>4484</v>
      </c>
      <c r="D2821" s="193">
        <v>1.6225077000000001E-3</v>
      </c>
      <c r="E2821" s="193">
        <v>9.2193834999999998E-4</v>
      </c>
      <c r="F2821" s="193">
        <v>6.1950294E-4</v>
      </c>
      <c r="G2821" s="193">
        <v>4.6583820000000001E-6</v>
      </c>
      <c r="H2821" s="193">
        <v>1.1614958999999999E-5</v>
      </c>
      <c r="I2821" s="193">
        <v>1.7604928000000001E-5</v>
      </c>
      <c r="J2821" s="193">
        <v>9.0761592000000007E-6</v>
      </c>
      <c r="K2821" s="193">
        <v>1.8036739E-7</v>
      </c>
      <c r="L2821" s="193">
        <v>3.7931600000000001E-5</v>
      </c>
      <c r="M2821" s="193">
        <v>0</v>
      </c>
      <c r="N2821" s="193">
        <v>0</v>
      </c>
      <c r="O2821" s="193">
        <v>0</v>
      </c>
      <c r="P2821" s="199">
        <f t="shared" si="541"/>
        <v>6.8291729629629625E-3</v>
      </c>
      <c r="Q2821" s="240">
        <v>4.6759299999999997E-2</v>
      </c>
      <c r="R2821" s="99">
        <v>3.8398436000000001E-2</v>
      </c>
      <c r="S2821" s="99">
        <v>5.6218400000000003E-3</v>
      </c>
      <c r="T2821" s="99">
        <v>4.4256000000000003E-8</v>
      </c>
      <c r="U2821" s="99">
        <v>1.6567000000000001E-3</v>
      </c>
      <c r="V2821" s="99">
        <v>3.5380299999999997E-5</v>
      </c>
      <c r="W2821" s="99">
        <v>1.0468999999999999E-3</v>
      </c>
      <c r="X2821" s="241">
        <f t="shared" si="542"/>
        <v>5.1588009045763501E-4</v>
      </c>
      <c r="Y2821" s="241">
        <f t="shared" si="543"/>
        <v>2.83153390447E-4</v>
      </c>
      <c r="Z2821" s="241">
        <f t="shared" si="544"/>
        <v>1.36627482016635E-4</v>
      </c>
      <c r="AA2821" s="241">
        <f t="shared" si="545"/>
        <v>9.6099217993999997E-5</v>
      </c>
      <c r="AB2821" s="258">
        <v>1.8486876000000001E-4</v>
      </c>
      <c r="AC2821" s="258">
        <v>1.9370493999999999E-8</v>
      </c>
      <c r="AD2821" s="258">
        <v>5.7844256999999997E-6</v>
      </c>
      <c r="AE2821" s="258">
        <v>3.1909442999999997E-8</v>
      </c>
      <c r="AF2821" s="258">
        <v>9.2265973999999996E-5</v>
      </c>
      <c r="AG2821" s="258">
        <v>1.8295081000000001E-7</v>
      </c>
      <c r="AH2821" s="258">
        <v>1.2086802E-4</v>
      </c>
      <c r="AI2821" s="258">
        <v>1.1263398000000001E-6</v>
      </c>
      <c r="AJ2821" s="258">
        <v>3.6428697999999998E-8</v>
      </c>
      <c r="AK2821" s="258">
        <v>7.9446539000000005E-8</v>
      </c>
      <c r="AL2821" s="258">
        <v>5.3579055999999996E-9</v>
      </c>
      <c r="AM2821" s="258">
        <v>1.7214035000000001E-11</v>
      </c>
      <c r="AN2821" s="258">
        <v>1.0655178000000001E-5</v>
      </c>
      <c r="AO2821" s="258">
        <v>7.9962066000000002E-7</v>
      </c>
      <c r="AP2821" s="258">
        <v>3.0570732000000001E-6</v>
      </c>
      <c r="AQ2821" s="258">
        <v>9.2619993999999996E-8</v>
      </c>
      <c r="AR2821" s="258">
        <v>9.6006597999999998E-5</v>
      </c>
      <c r="AT2821" s="193"/>
      <c r="AU2821" s="193"/>
      <c r="AV2821" s="193"/>
      <c r="AW2821" s="193"/>
      <c r="AX2821" s="193"/>
      <c r="AY2821" s="193"/>
      <c r="AZ2821" s="193"/>
      <c r="BA2821" s="193"/>
      <c r="BB2821" s="193"/>
      <c r="BC2821" s="193"/>
      <c r="BD2821" s="193"/>
      <c r="BE2821" s="315"/>
      <c r="BF2821" s="315"/>
      <c r="BG2821" s="315"/>
      <c r="BH2821" s="315"/>
      <c r="BI2821" s="315"/>
      <c r="BJ2821" s="315"/>
      <c r="BK2821" s="315"/>
    </row>
    <row r="2822" spans="1:63" x14ac:dyDescent="0.25">
      <c r="A2822" s="9"/>
      <c r="B2822" s="43" t="s">
        <v>4654</v>
      </c>
      <c r="C2822" s="5" t="s">
        <v>883</v>
      </c>
      <c r="D2822" s="172">
        <v>5.0189446000000002E-3</v>
      </c>
      <c r="E2822" s="172">
        <v>2.6922983999999998E-3</v>
      </c>
      <c r="F2822" s="172">
        <v>2.1473130000000001E-3</v>
      </c>
      <c r="G2822" s="172">
        <v>8.4938906000000007E-6</v>
      </c>
      <c r="H2822" s="172">
        <v>2.0638477999999999E-5</v>
      </c>
      <c r="I2822" s="172">
        <v>3.3490849000000002E-5</v>
      </c>
      <c r="J2822" s="172">
        <v>1.5807525999999998E-5</v>
      </c>
      <c r="K2822" s="172">
        <v>3.3218299999999998E-7</v>
      </c>
      <c r="L2822" s="172">
        <v>1.0057036000000001E-4</v>
      </c>
      <c r="M2822" s="172">
        <v>0</v>
      </c>
      <c r="N2822" s="172">
        <v>0</v>
      </c>
      <c r="O2822" s="172">
        <v>0</v>
      </c>
      <c r="P2822" s="199">
        <f t="shared" si="541"/>
        <v>1.9942951111111107E-2</v>
      </c>
      <c r="Q2822" s="233">
        <v>8.3675779000000006E-2</v>
      </c>
      <c r="R2822" s="96">
        <v>6.9059894999999996E-2</v>
      </c>
      <c r="S2822" s="96">
        <v>1.124088E-2</v>
      </c>
      <c r="T2822" s="96">
        <v>7.7629E-8</v>
      </c>
      <c r="U2822" s="96">
        <v>1.1213E-3</v>
      </c>
      <c r="V2822" s="96">
        <v>6.1926600000000004E-5</v>
      </c>
      <c r="W2822" s="96">
        <v>2.1917E-3</v>
      </c>
      <c r="X2822" s="241">
        <f t="shared" si="542"/>
        <v>1.3424190704561132E-3</v>
      </c>
      <c r="Y2822" s="241">
        <f t="shared" si="543"/>
        <v>8.1722263694800003E-4</v>
      </c>
      <c r="Z2822" s="241">
        <f t="shared" si="544"/>
        <v>3.5231721016811311E-4</v>
      </c>
      <c r="AA2822" s="241">
        <f t="shared" si="545"/>
        <v>1.7287922334E-4</v>
      </c>
      <c r="AB2822" s="241">
        <v>5.1114653999999999E-4</v>
      </c>
      <c r="AC2822" s="241">
        <v>3.4744202999999998E-8</v>
      </c>
      <c r="AD2822" s="241">
        <v>1.1020928E-5</v>
      </c>
      <c r="AE2822" s="241">
        <v>6.0621815000000002E-8</v>
      </c>
      <c r="AF2822" s="241">
        <v>2.9459328000000002E-4</v>
      </c>
      <c r="AG2822" s="241">
        <v>3.6652293000000002E-7</v>
      </c>
      <c r="AH2822" s="241">
        <v>3.3363324000000003E-4</v>
      </c>
      <c r="AI2822" s="241">
        <v>4.5472573000000002E-6</v>
      </c>
      <c r="AJ2822" s="241">
        <v>6.6488682000000005E-8</v>
      </c>
      <c r="AK2822" s="241">
        <v>1.2324480000000001E-7</v>
      </c>
      <c r="AL2822" s="241">
        <v>1.0952972E-8</v>
      </c>
      <c r="AM2822" s="241">
        <v>3.5114112999999998E-11</v>
      </c>
      <c r="AN2822" s="241">
        <v>6.7129740999999996E-6</v>
      </c>
      <c r="AO2822" s="241">
        <v>2.2076666E-6</v>
      </c>
      <c r="AP2822" s="241">
        <v>5.0153505999999998E-6</v>
      </c>
      <c r="AQ2822" s="241">
        <v>2.0988333999999999E-7</v>
      </c>
      <c r="AR2822" s="241">
        <v>1.7266933999999999E-4</v>
      </c>
      <c r="AT2822" s="193"/>
      <c r="AU2822" s="193"/>
      <c r="AV2822" s="193"/>
      <c r="AW2822" s="193"/>
      <c r="AX2822" s="193"/>
      <c r="AY2822" s="193"/>
      <c r="AZ2822" s="193"/>
      <c r="BA2822" s="193"/>
      <c r="BB2822" s="193"/>
      <c r="BC2822" s="193"/>
      <c r="BD2822" s="193"/>
      <c r="BE2822" s="315"/>
      <c r="BF2822" s="315"/>
      <c r="BG2822" s="315"/>
      <c r="BH2822" s="315"/>
      <c r="BI2822" s="315"/>
      <c r="BJ2822" s="315"/>
      <c r="BK2822" s="315"/>
    </row>
    <row r="2823" spans="1:63" x14ac:dyDescent="0.25">
      <c r="A2823" s="9"/>
      <c r="B2823" s="43" t="s">
        <v>4654</v>
      </c>
      <c r="C2823" s="5" t="s">
        <v>4545</v>
      </c>
      <c r="D2823" s="172">
        <v>2.3917181000000002E-3</v>
      </c>
      <c r="E2823" s="172">
        <v>1.2671208999999999E-3</v>
      </c>
      <c r="F2823" s="172">
        <v>1.0241867999999999E-3</v>
      </c>
      <c r="G2823" s="172">
        <v>5.2300170999999997E-6</v>
      </c>
      <c r="H2823" s="172">
        <v>9.5411387999999993E-6</v>
      </c>
      <c r="I2823" s="172">
        <v>1.5768092E-5</v>
      </c>
      <c r="J2823" s="172">
        <v>1.0204003000000001E-5</v>
      </c>
      <c r="K2823" s="172">
        <v>1.9876536E-7</v>
      </c>
      <c r="L2823" s="172">
        <v>5.9468312000000001E-5</v>
      </c>
      <c r="M2823" s="172">
        <v>0</v>
      </c>
      <c r="N2823" s="172">
        <v>0</v>
      </c>
      <c r="O2823" s="172">
        <v>0</v>
      </c>
      <c r="P2823" s="199">
        <f t="shared" si="541"/>
        <v>9.3860807407407394E-3</v>
      </c>
      <c r="Q2823" s="233">
        <v>3.8869131000000001E-2</v>
      </c>
      <c r="R2823" s="96">
        <v>2.8756687999999999E-2</v>
      </c>
      <c r="S2823" s="96">
        <v>7.2183999999999998E-3</v>
      </c>
      <c r="T2823" s="96">
        <v>3.4376000000000003E-8</v>
      </c>
      <c r="U2823" s="96">
        <v>1.4679999999999999E-3</v>
      </c>
      <c r="V2823" s="96">
        <v>3.8908900000000003E-5</v>
      </c>
      <c r="W2823" s="96">
        <v>1.3871000000000001E-3</v>
      </c>
      <c r="X2823" s="241">
        <f t="shared" si="542"/>
        <v>6.3338909372379201E-4</v>
      </c>
      <c r="Y2823" s="241">
        <f t="shared" si="543"/>
        <v>3.8730641851199998E-4</v>
      </c>
      <c r="Z2823" s="241">
        <f t="shared" si="544"/>
        <v>1.7403380600179201E-4</v>
      </c>
      <c r="AA2823" s="241">
        <f t="shared" si="545"/>
        <v>7.2048869209999995E-5</v>
      </c>
      <c r="AB2823" s="241">
        <v>2.4386998999999999E-4</v>
      </c>
      <c r="AC2823" s="241">
        <v>1.3707198E-8</v>
      </c>
      <c r="AD2823" s="241">
        <v>7.0668817000000002E-6</v>
      </c>
      <c r="AE2823" s="241">
        <v>2.4906434000000001E-8</v>
      </c>
      <c r="AF2823" s="241">
        <v>1.3609559E-4</v>
      </c>
      <c r="AG2823" s="241">
        <v>2.3534318000000001E-7</v>
      </c>
      <c r="AH2823" s="241">
        <v>1.5923517999999999E-4</v>
      </c>
      <c r="AI2823" s="241">
        <v>2.1224295000000001E-6</v>
      </c>
      <c r="AJ2823" s="241">
        <v>4.2883702E-8</v>
      </c>
      <c r="AK2823" s="241">
        <v>6.9859343000000004E-8</v>
      </c>
      <c r="AL2823" s="241">
        <v>6.6140614000000002E-9</v>
      </c>
      <c r="AM2823" s="241">
        <v>2.1295391999999999E-11</v>
      </c>
      <c r="AN2823" s="241">
        <v>9.3227477999999994E-6</v>
      </c>
      <c r="AO2823" s="241">
        <v>1.1582617E-6</v>
      </c>
      <c r="AP2823" s="241">
        <v>2.0758086E-6</v>
      </c>
      <c r="AQ2823" s="241">
        <v>1.3732321000000001E-7</v>
      </c>
      <c r="AR2823" s="241">
        <v>7.1911545999999997E-5</v>
      </c>
      <c r="AT2823" s="193"/>
      <c r="AU2823" s="193"/>
      <c r="AV2823" s="193"/>
      <c r="AW2823" s="193"/>
      <c r="AX2823" s="193"/>
      <c r="AY2823" s="193"/>
      <c r="AZ2823" s="193"/>
      <c r="BA2823" s="193"/>
      <c r="BB2823" s="193"/>
      <c r="BC2823" s="193"/>
      <c r="BD2823" s="193"/>
      <c r="BE2823" s="315"/>
      <c r="BF2823" s="315"/>
      <c r="BG2823" s="315"/>
      <c r="BH2823" s="315"/>
      <c r="BI2823" s="315"/>
      <c r="BJ2823" s="315"/>
      <c r="BK2823" s="315"/>
    </row>
    <row r="2824" spans="1:63" x14ac:dyDescent="0.25">
      <c r="A2824" s="9"/>
      <c r="B2824" s="43" t="s">
        <v>4654</v>
      </c>
      <c r="C2824" s="5" t="s">
        <v>1914</v>
      </c>
      <c r="D2824" s="172">
        <v>4.1633657000000003E-3</v>
      </c>
      <c r="E2824" s="172">
        <v>3.3255396E-3</v>
      </c>
      <c r="F2824" s="172">
        <v>4.9410093999999996E-4</v>
      </c>
      <c r="G2824" s="172">
        <v>3.1524450000000003E-5</v>
      </c>
      <c r="H2824" s="172">
        <v>7.2189863999999996E-6</v>
      </c>
      <c r="I2824" s="172">
        <v>4.7104383999999999E-5</v>
      </c>
      <c r="J2824" s="172">
        <v>2.5872611E-5</v>
      </c>
      <c r="K2824" s="172">
        <v>7.4814149999999996E-7</v>
      </c>
      <c r="L2824" s="172">
        <v>2.3125659E-4</v>
      </c>
      <c r="M2824" s="172">
        <v>0</v>
      </c>
      <c r="N2824" s="172">
        <v>0</v>
      </c>
      <c r="O2824" s="172">
        <v>0</v>
      </c>
      <c r="P2824" s="199">
        <f t="shared" si="541"/>
        <v>2.4633626666666665E-2</v>
      </c>
      <c r="Q2824" s="233">
        <v>0.18129065</v>
      </c>
      <c r="R2824" s="96">
        <v>9.1562432999999999E-2</v>
      </c>
      <c r="S2824" s="96">
        <v>7.4043200000000003E-2</v>
      </c>
      <c r="T2824" s="96">
        <v>4.0830000000000002E-7</v>
      </c>
      <c r="U2824" s="96">
        <v>1.4966999999999999E-3</v>
      </c>
      <c r="V2824" s="96">
        <v>2.4691099999999999E-4</v>
      </c>
      <c r="W2824" s="96">
        <v>1.3941E-2</v>
      </c>
      <c r="X2824" s="241">
        <f t="shared" si="542"/>
        <v>1.4195979365938603E-3</v>
      </c>
      <c r="Y2824" s="241">
        <f t="shared" si="543"/>
        <v>7.5906186029200018E-4</v>
      </c>
      <c r="Z2824" s="241">
        <f t="shared" si="544"/>
        <v>4.3038865008186011E-4</v>
      </c>
      <c r="AA2824" s="241">
        <f t="shared" si="545"/>
        <v>2.3014742621999999E-4</v>
      </c>
      <c r="AB2824" s="241">
        <v>6.3081365000000004E-4</v>
      </c>
      <c r="AC2824" s="241">
        <v>3.8379304E-8</v>
      </c>
      <c r="AD2824" s="241">
        <v>4.9666063000000001E-5</v>
      </c>
      <c r="AE2824" s="241">
        <v>2.9872287999999997E-8</v>
      </c>
      <c r="AF2824" s="241">
        <v>7.6084787999999994E-5</v>
      </c>
      <c r="AG2824" s="241">
        <v>2.4291077000000002E-6</v>
      </c>
      <c r="AH2824" s="241">
        <v>4.1172144000000001E-4</v>
      </c>
      <c r="AI2824" s="241">
        <v>6.7756085999999998E-7</v>
      </c>
      <c r="AJ2824" s="241">
        <v>2.7376793999999999E-7</v>
      </c>
      <c r="AK2824" s="241">
        <v>1.6279384E-7</v>
      </c>
      <c r="AL2824" s="241">
        <v>3.7862389999999997E-8</v>
      </c>
      <c r="AM2824" s="241">
        <v>1.2365186E-10</v>
      </c>
      <c r="AN2824" s="241">
        <v>5.3257818999999999E-6</v>
      </c>
      <c r="AO2824" s="241">
        <v>3.9219985E-6</v>
      </c>
      <c r="AP2824" s="241">
        <v>8.2673210000000004E-6</v>
      </c>
      <c r="AQ2824" s="241">
        <v>5.7532621999999995E-7</v>
      </c>
      <c r="AR2824" s="241">
        <v>2.295721E-4</v>
      </c>
      <c r="AT2824" s="193"/>
      <c r="AU2824" s="193"/>
      <c r="AV2824" s="193"/>
      <c r="AW2824" s="193"/>
      <c r="AX2824" s="193"/>
      <c r="AY2824" s="193"/>
      <c r="AZ2824" s="193"/>
      <c r="BA2824" s="193"/>
      <c r="BB2824" s="193"/>
      <c r="BC2824" s="193"/>
      <c r="BD2824" s="193"/>
      <c r="BE2824" s="315"/>
      <c r="BF2824" s="315"/>
      <c r="BG2824" s="315"/>
      <c r="BH2824" s="315"/>
      <c r="BI2824" s="315"/>
      <c r="BJ2824" s="315"/>
      <c r="BK2824" s="315"/>
    </row>
    <row r="2825" spans="1:63" x14ac:dyDescent="0.25">
      <c r="A2825" s="9"/>
      <c r="B2825" s="43" t="s">
        <v>4654</v>
      </c>
      <c r="C2825" s="5" t="s">
        <v>4485</v>
      </c>
      <c r="D2825" s="172">
        <v>2.9658974E-3</v>
      </c>
      <c r="E2825" s="172">
        <v>2.0925488999999999E-3</v>
      </c>
      <c r="F2825" s="172">
        <v>3.3937376000000002E-4</v>
      </c>
      <c r="G2825" s="172">
        <v>2.9588605E-5</v>
      </c>
      <c r="H2825" s="172">
        <v>6.3013867E-6</v>
      </c>
      <c r="I2825" s="172">
        <v>4.4057258999999997E-5</v>
      </c>
      <c r="J2825" s="172">
        <v>6.7382111000000003E-5</v>
      </c>
      <c r="K2825" s="172">
        <v>1.6123000999999999E-6</v>
      </c>
      <c r="L2825" s="172">
        <v>3.8503316000000002E-4</v>
      </c>
      <c r="M2825" s="172">
        <v>0</v>
      </c>
      <c r="N2825" s="172">
        <v>0</v>
      </c>
      <c r="O2825" s="172">
        <v>0</v>
      </c>
      <c r="P2825" s="199">
        <f t="shared" si="541"/>
        <v>1.550036222222222E-2</v>
      </c>
      <c r="Q2825" s="233">
        <v>0.13921467000000001</v>
      </c>
      <c r="R2825" s="96">
        <v>8.4093109999999999E-2</v>
      </c>
      <c r="S2825" s="96">
        <v>4.5270400000000002E-2</v>
      </c>
      <c r="T2825" s="96">
        <v>2.6973999999999998E-7</v>
      </c>
      <c r="U2825" s="96">
        <v>1.1115999999999999E-3</v>
      </c>
      <c r="V2825" s="96">
        <v>2.278882E-4</v>
      </c>
      <c r="W2825" s="96">
        <v>8.5114000000000006E-3</v>
      </c>
      <c r="X2825" s="241">
        <f t="shared" si="542"/>
        <v>9.9785959237890009E-4</v>
      </c>
      <c r="Y2825" s="241">
        <f t="shared" si="543"/>
        <v>5.1061184141800006E-4</v>
      </c>
      <c r="Z2825" s="241">
        <f t="shared" si="544"/>
        <v>2.7562914781089997E-4</v>
      </c>
      <c r="AA2825" s="241">
        <f t="shared" si="545"/>
        <v>2.1161860315E-4</v>
      </c>
      <c r="AB2825" s="241">
        <v>4.0213473000000002E-4</v>
      </c>
      <c r="AC2825" s="241">
        <v>7.4152600999999998E-8</v>
      </c>
      <c r="AD2825" s="241">
        <v>4.7583251999999998E-5</v>
      </c>
      <c r="AE2825" s="241">
        <v>1.5600117000000002E-8</v>
      </c>
      <c r="AF2825" s="241">
        <v>5.933384E-5</v>
      </c>
      <c r="AG2825" s="241">
        <v>1.4702667E-6</v>
      </c>
      <c r="AH2825" s="241">
        <v>2.6258766000000002E-4</v>
      </c>
      <c r="AI2825" s="241">
        <v>5.0010509999999996E-7</v>
      </c>
      <c r="AJ2825" s="241">
        <v>2.5219479999999998E-7</v>
      </c>
      <c r="AK2825" s="241">
        <v>1.8039053999999999E-7</v>
      </c>
      <c r="AL2825" s="241">
        <v>4.0270636999999997E-8</v>
      </c>
      <c r="AM2825" s="241">
        <v>1.2823390000000001E-10</v>
      </c>
      <c r="AN2825" s="241">
        <v>3.7609659E-6</v>
      </c>
      <c r="AO2825" s="241">
        <v>2.7911497000000001E-6</v>
      </c>
      <c r="AP2825" s="241">
        <v>5.5162829000000002E-6</v>
      </c>
      <c r="AQ2825" s="241">
        <v>8.6985315000000002E-7</v>
      </c>
      <c r="AR2825" s="241">
        <v>2.1074875000000001E-4</v>
      </c>
      <c r="AT2825" s="193"/>
      <c r="AU2825" s="193"/>
      <c r="AV2825" s="193"/>
      <c r="AW2825" s="193"/>
      <c r="AX2825" s="193"/>
      <c r="AY2825" s="193"/>
      <c r="AZ2825" s="193"/>
      <c r="BA2825" s="193"/>
      <c r="BB2825" s="193"/>
      <c r="BC2825" s="193"/>
      <c r="BD2825" s="193"/>
      <c r="BE2825" s="315"/>
      <c r="BF2825" s="315"/>
      <c r="BG2825" s="315"/>
      <c r="BH2825" s="315"/>
      <c r="BI2825" s="315"/>
      <c r="BJ2825" s="315"/>
      <c r="BK2825" s="315"/>
    </row>
    <row r="2826" spans="1:63" x14ac:dyDescent="0.25">
      <c r="A2826" s="9"/>
      <c r="B2826" s="43" t="s">
        <v>4654</v>
      </c>
      <c r="C2826" s="5" t="s">
        <v>4486</v>
      </c>
      <c r="D2826" s="172">
        <v>2.5671571000000001E-3</v>
      </c>
      <c r="E2826" s="172">
        <v>1.9852132000000001E-3</v>
      </c>
      <c r="F2826" s="172">
        <v>2.7938532000000002E-4</v>
      </c>
      <c r="G2826" s="172">
        <v>2.2558151E-5</v>
      </c>
      <c r="H2826" s="172">
        <v>3.7873603999999999E-6</v>
      </c>
      <c r="I2826" s="172">
        <v>3.1438313000000002E-5</v>
      </c>
      <c r="J2826" s="172">
        <v>1.9778429E-5</v>
      </c>
      <c r="K2826" s="172">
        <v>5.9872074000000004E-7</v>
      </c>
      <c r="L2826" s="172">
        <v>2.2439764E-4</v>
      </c>
      <c r="M2826" s="172">
        <v>0</v>
      </c>
      <c r="N2826" s="172">
        <v>0</v>
      </c>
      <c r="O2826" s="172">
        <v>0</v>
      </c>
      <c r="P2826" s="199">
        <f t="shared" si="541"/>
        <v>1.4705282962962963E-2</v>
      </c>
      <c r="Q2826" s="233">
        <v>0.11417462</v>
      </c>
      <c r="R2826" s="96">
        <v>6.0163129000000003E-2</v>
      </c>
      <c r="S2826" s="96">
        <v>4.4416400000000002E-2</v>
      </c>
      <c r="T2826" s="96">
        <v>7.4809000000000002E-7</v>
      </c>
      <c r="U2826" s="96">
        <v>9.6288999999999999E-4</v>
      </c>
      <c r="V2826" s="96">
        <v>1.6905079999999999E-4</v>
      </c>
      <c r="W2826" s="96">
        <v>8.4624000000000001E-3</v>
      </c>
      <c r="X2826" s="241">
        <f t="shared" si="542"/>
        <v>8.6903146050681197E-4</v>
      </c>
      <c r="Y2826" s="241">
        <f t="shared" si="543"/>
        <v>4.5879031036800001E-4</v>
      </c>
      <c r="Z2826" s="241">
        <f t="shared" si="544"/>
        <v>2.5884773891881197E-4</v>
      </c>
      <c r="AA2826" s="241">
        <f t="shared" si="545"/>
        <v>1.5139341121999999E-4</v>
      </c>
      <c r="AB2826" s="241">
        <v>3.775386E-4</v>
      </c>
      <c r="AC2826" s="241">
        <v>2.4438079999999999E-8</v>
      </c>
      <c r="AD2826" s="241">
        <v>3.5150676000000003E-5</v>
      </c>
      <c r="AE2826" s="241">
        <v>1.4154488000000001E-8</v>
      </c>
      <c r="AF2826" s="241">
        <v>4.4606861000000001E-5</v>
      </c>
      <c r="AG2826" s="241">
        <v>1.4555807999999999E-6</v>
      </c>
      <c r="AH2826" s="241">
        <v>2.4643742999999997E-4</v>
      </c>
      <c r="AI2826" s="241">
        <v>3.8871428999999999E-7</v>
      </c>
      <c r="AJ2826" s="241">
        <v>1.9615041E-7</v>
      </c>
      <c r="AK2826" s="241">
        <v>1.2229363999999999E-7</v>
      </c>
      <c r="AL2826" s="241">
        <v>2.8516971000000001E-8</v>
      </c>
      <c r="AM2826" s="241">
        <v>9.2207812000000001E-11</v>
      </c>
      <c r="AN2826" s="241">
        <v>3.4728478000000002E-6</v>
      </c>
      <c r="AO2826" s="241">
        <v>2.4931018000000001E-6</v>
      </c>
      <c r="AP2826" s="241">
        <v>5.7085917999999998E-6</v>
      </c>
      <c r="AQ2826" s="241">
        <v>5.6962122000000002E-7</v>
      </c>
      <c r="AR2826" s="241">
        <v>1.5082379E-4</v>
      </c>
      <c r="AT2826" s="193"/>
      <c r="AU2826" s="193"/>
      <c r="AV2826" s="193"/>
      <c r="AW2826" s="193"/>
      <c r="AX2826" s="193"/>
      <c r="AY2826" s="193"/>
      <c r="AZ2826" s="193"/>
      <c r="BA2826" s="193"/>
      <c r="BB2826" s="193"/>
      <c r="BC2826" s="193"/>
      <c r="BD2826" s="193"/>
      <c r="BE2826" s="315"/>
      <c r="BF2826" s="315"/>
      <c r="BG2826" s="315"/>
      <c r="BH2826" s="315"/>
      <c r="BI2826" s="315"/>
      <c r="BJ2826" s="315"/>
      <c r="BK2826" s="315"/>
    </row>
    <row r="2827" spans="1:63" x14ac:dyDescent="0.25">
      <c r="A2827" s="9"/>
      <c r="B2827" s="43" t="s">
        <v>4654</v>
      </c>
      <c r="C2827" s="5" t="s">
        <v>4487</v>
      </c>
      <c r="D2827" s="172">
        <v>2.9827037E-3</v>
      </c>
      <c r="E2827" s="172">
        <v>2.3286652999999998E-3</v>
      </c>
      <c r="F2827" s="172">
        <v>3.1204018999999997E-4</v>
      </c>
      <c r="G2827" s="172">
        <v>2.6010979000000001E-5</v>
      </c>
      <c r="H2827" s="172">
        <v>4.2511442000000001E-6</v>
      </c>
      <c r="I2827" s="172">
        <v>3.5598273E-5</v>
      </c>
      <c r="J2827" s="172">
        <v>2.2557855999999999E-5</v>
      </c>
      <c r="K2827" s="172">
        <v>6.5701016000000003E-7</v>
      </c>
      <c r="L2827" s="172">
        <v>2.5292286000000002E-4</v>
      </c>
      <c r="M2827" s="172">
        <v>0</v>
      </c>
      <c r="N2827" s="172">
        <v>0</v>
      </c>
      <c r="O2827" s="172">
        <v>0</v>
      </c>
      <c r="P2827" s="199">
        <f t="shared" si="541"/>
        <v>1.7249372592592589E-2</v>
      </c>
      <c r="Q2827" s="233">
        <v>0.13333115000000001</v>
      </c>
      <c r="R2827" s="96">
        <v>6.9924135999999998E-2</v>
      </c>
      <c r="S2827" s="96">
        <v>5.2192559999999999E-2</v>
      </c>
      <c r="T2827" s="96">
        <v>9.7923000000000007E-7</v>
      </c>
      <c r="U2827" s="96">
        <v>1.1317E-3</v>
      </c>
      <c r="V2827" s="96">
        <v>1.982718E-4</v>
      </c>
      <c r="W2827" s="96">
        <v>9.8834999999999999E-3</v>
      </c>
      <c r="X2827" s="241">
        <f t="shared" si="542"/>
        <v>1.0125211873266702E-3</v>
      </c>
      <c r="Y2827" s="241">
        <f t="shared" si="543"/>
        <v>5.3296436827500004E-4</v>
      </c>
      <c r="Z2827" s="241">
        <f t="shared" si="544"/>
        <v>3.0360190500167004E-4</v>
      </c>
      <c r="AA2827" s="241">
        <f t="shared" si="545"/>
        <v>1.7595491405E-4</v>
      </c>
      <c r="AB2827" s="241">
        <v>4.4271060000000001E-4</v>
      </c>
      <c r="AC2827" s="241">
        <v>2.8693261000000001E-8</v>
      </c>
      <c r="AD2827" s="241">
        <v>4.0411865999999999E-5</v>
      </c>
      <c r="AE2827" s="241">
        <v>1.4285114E-8</v>
      </c>
      <c r="AF2827" s="241">
        <v>4.8088379999999997E-5</v>
      </c>
      <c r="AG2827" s="241">
        <v>1.7105439E-6</v>
      </c>
      <c r="AH2827" s="241">
        <v>2.8897459999999999E-4</v>
      </c>
      <c r="AI2827" s="241">
        <v>4.3360489000000002E-7</v>
      </c>
      <c r="AJ2827" s="241">
        <v>2.2609146999999999E-7</v>
      </c>
      <c r="AK2827" s="241">
        <v>1.4296251999999999E-7</v>
      </c>
      <c r="AL2827" s="241">
        <v>3.2585300999999997E-8</v>
      </c>
      <c r="AM2827" s="241">
        <v>1.0522067E-10</v>
      </c>
      <c r="AN2827" s="241">
        <v>4.0658506999999998E-6</v>
      </c>
      <c r="AO2827" s="241">
        <v>2.9139569999999998E-6</v>
      </c>
      <c r="AP2827" s="241">
        <v>6.8121479000000001E-6</v>
      </c>
      <c r="AQ2827" s="241">
        <v>6.5768405000000002E-7</v>
      </c>
      <c r="AR2827" s="241">
        <v>1.7529722999999999E-4</v>
      </c>
      <c r="AT2827" s="193"/>
      <c r="AU2827" s="193"/>
      <c r="AV2827" s="193"/>
      <c r="AW2827" s="193"/>
      <c r="AX2827" s="193"/>
      <c r="AY2827" s="193"/>
      <c r="AZ2827" s="193"/>
      <c r="BA2827" s="193"/>
      <c r="BB2827" s="193"/>
      <c r="BC2827" s="193"/>
      <c r="BD2827" s="193"/>
      <c r="BE2827" s="315"/>
      <c r="BF2827" s="315"/>
      <c r="BG2827" s="315"/>
      <c r="BH2827" s="315"/>
      <c r="BI2827" s="315"/>
      <c r="BJ2827" s="315"/>
      <c r="BK2827" s="315"/>
    </row>
    <row r="2828" spans="1:63" x14ac:dyDescent="0.25">
      <c r="A2828" s="9"/>
      <c r="B2828" s="43" t="s">
        <v>4654</v>
      </c>
      <c r="C2828" s="5" t="s">
        <v>4488</v>
      </c>
      <c r="D2828" s="172">
        <v>1.3338614999999999E-3</v>
      </c>
      <c r="E2828" s="172">
        <v>6.8584722000000005E-4</v>
      </c>
      <c r="F2828" s="172">
        <v>3.0132074000000002E-4</v>
      </c>
      <c r="G2828" s="172">
        <v>3.7384610000000002E-5</v>
      </c>
      <c r="H2828" s="172">
        <v>8.8055159999999994E-6</v>
      </c>
      <c r="I2828" s="172">
        <v>1.2908725000000001E-4</v>
      </c>
      <c r="J2828" s="172">
        <v>3.2440439000000002E-5</v>
      </c>
      <c r="K2828" s="172">
        <v>1.2415375999999999E-6</v>
      </c>
      <c r="L2828" s="172">
        <v>1.3773421000000001E-4</v>
      </c>
      <c r="M2828" s="172">
        <v>0</v>
      </c>
      <c r="N2828" s="172">
        <v>0</v>
      </c>
      <c r="O2828" s="172">
        <v>0</v>
      </c>
      <c r="P2828" s="199">
        <f t="shared" si="541"/>
        <v>5.0803497777777776E-3</v>
      </c>
      <c r="Q2828" s="233">
        <v>0.43678231000000001</v>
      </c>
      <c r="R2828" s="96">
        <v>6.3991136000000004E-2</v>
      </c>
      <c r="S2828" s="96">
        <v>2.7114079999999999E-2</v>
      </c>
      <c r="T2828" s="96">
        <v>7.9451000000000001E-8</v>
      </c>
      <c r="U2828" s="96">
        <v>0.34162999999999999</v>
      </c>
      <c r="V2828" s="96">
        <v>4.3561020000000003E-4</v>
      </c>
      <c r="W2828" s="96">
        <v>3.6113999999999999E-3</v>
      </c>
      <c r="X2828" s="241">
        <f t="shared" si="542"/>
        <v>7.9690190669215E-4</v>
      </c>
      <c r="Y2828" s="241">
        <f t="shared" si="543"/>
        <v>3.1072727170300001E-4</v>
      </c>
      <c r="Z2828" s="241">
        <f t="shared" si="544"/>
        <v>3.2566275286915E-4</v>
      </c>
      <c r="AA2828" s="241">
        <f t="shared" si="545"/>
        <v>1.6051188211999999E-4</v>
      </c>
      <c r="AB2828" s="241">
        <v>1.4079914E-4</v>
      </c>
      <c r="AC2828" s="241">
        <v>1.9815511E-8</v>
      </c>
      <c r="AD2828" s="241">
        <v>8.3521272999999995E-5</v>
      </c>
      <c r="AE2828" s="241">
        <v>3.2890201999999997E-8</v>
      </c>
      <c r="AF2828" s="241">
        <v>8.5489755E-5</v>
      </c>
      <c r="AG2828" s="241">
        <v>8.6439799000000005E-7</v>
      </c>
      <c r="AH2828" s="241">
        <v>9.2145788000000002E-5</v>
      </c>
      <c r="AI2828" s="241">
        <v>4.6404858000000001E-7</v>
      </c>
      <c r="AJ2828" s="241">
        <v>3.1566193000000002E-7</v>
      </c>
      <c r="AK2828" s="241">
        <v>5.0650031E-7</v>
      </c>
      <c r="AL2828" s="241">
        <v>3.7512554000000003E-8</v>
      </c>
      <c r="AM2828" s="241">
        <v>1.2639515E-10</v>
      </c>
      <c r="AN2828" s="241">
        <v>2.2153078E-4</v>
      </c>
      <c r="AO2828" s="241">
        <v>5.2955879000000003E-6</v>
      </c>
      <c r="AP2828" s="241">
        <v>5.3667471999999999E-6</v>
      </c>
      <c r="AQ2828" s="241">
        <v>2.9044212000000001E-7</v>
      </c>
      <c r="AR2828" s="241">
        <v>1.6022144E-4</v>
      </c>
      <c r="AT2828" s="193"/>
      <c r="AU2828" s="193"/>
      <c r="AV2828" s="193"/>
      <c r="AW2828" s="193"/>
      <c r="AX2828" s="193"/>
      <c r="AY2828" s="193"/>
      <c r="AZ2828" s="193"/>
      <c r="BA2828" s="193"/>
      <c r="BB2828" s="193"/>
      <c r="BC2828" s="193"/>
      <c r="BD2828" s="193"/>
      <c r="BE2828" s="315"/>
      <c r="BF2828" s="315"/>
      <c r="BG2828" s="315"/>
      <c r="BH2828" s="315"/>
      <c r="BI2828" s="315"/>
      <c r="BJ2828" s="315"/>
      <c r="BK2828" s="315"/>
    </row>
    <row r="2829" spans="1:63" x14ac:dyDescent="0.25">
      <c r="A2829" s="9"/>
      <c r="B2829" s="43" t="s">
        <v>4654</v>
      </c>
      <c r="C2829" s="5" t="s">
        <v>4489</v>
      </c>
      <c r="D2829" s="172">
        <v>8.8166376999999994</v>
      </c>
      <c r="E2829" s="172">
        <v>5.9852955000000003</v>
      </c>
      <c r="F2829" s="172">
        <v>1.0655733000000001</v>
      </c>
      <c r="G2829" s="172">
        <v>0.10341527</v>
      </c>
      <c r="H2829" s="172">
        <v>0.14167360000000001</v>
      </c>
      <c r="I2829" s="172">
        <v>0.36384847999999997</v>
      </c>
      <c r="J2829" s="172">
        <v>0.24505178</v>
      </c>
      <c r="K2829" s="172">
        <v>1.7949625E-2</v>
      </c>
      <c r="L2829" s="172">
        <v>0.89383011999999995</v>
      </c>
      <c r="M2829" s="172">
        <v>0</v>
      </c>
      <c r="N2829" s="172">
        <v>0</v>
      </c>
      <c r="O2829" s="172">
        <v>0</v>
      </c>
      <c r="P2829" s="199">
        <f t="shared" si="541"/>
        <v>44.335522222222224</v>
      </c>
      <c r="Q2829" s="233">
        <v>757.01282000000003</v>
      </c>
      <c r="R2829" s="96">
        <v>654.73775000000001</v>
      </c>
      <c r="S2829" s="96">
        <v>84.106399999999994</v>
      </c>
      <c r="T2829" s="96">
        <v>1.5901999999999999E-3</v>
      </c>
      <c r="U2829" s="96">
        <v>2.3725999999999998</v>
      </c>
      <c r="V2829" s="96">
        <v>0.69547999999999999</v>
      </c>
      <c r="W2829" s="96">
        <v>15.099</v>
      </c>
      <c r="X2829" s="241">
        <f t="shared" si="542"/>
        <v>4.2569771880932601</v>
      </c>
      <c r="Y2829" s="241">
        <f t="shared" si="543"/>
        <v>1.6916138871099999</v>
      </c>
      <c r="Z2829" s="241">
        <f t="shared" si="544"/>
        <v>0.92552932618326</v>
      </c>
      <c r="AA2829" s="241">
        <f t="shared" si="545"/>
        <v>1.6398339748000001</v>
      </c>
      <c r="AB2829" s="241">
        <v>1.2289448000000001</v>
      </c>
      <c r="AC2829" s="241">
        <v>2.8945365999999997E-4</v>
      </c>
      <c r="AD2829" s="241">
        <v>0.13691436000000001</v>
      </c>
      <c r="AE2829" s="241">
        <v>1.2834654999999999E-4</v>
      </c>
      <c r="AF2829" s="241">
        <v>0.32264198999999999</v>
      </c>
      <c r="AG2829" s="241">
        <v>2.6949369000000001E-3</v>
      </c>
      <c r="AH2829" s="241">
        <v>0.80435774999999998</v>
      </c>
      <c r="AI2829" s="241">
        <v>1.7255191E-3</v>
      </c>
      <c r="AJ2829" s="241">
        <v>8.3912877000000003E-4</v>
      </c>
      <c r="AK2829" s="241">
        <v>1.6803661E-3</v>
      </c>
      <c r="AL2829" s="241">
        <v>1.2865848000000001E-4</v>
      </c>
      <c r="AM2829" s="241">
        <v>4.3013326000000002E-7</v>
      </c>
      <c r="AN2829" s="241">
        <v>8.0392016000000004E-3</v>
      </c>
      <c r="AO2829" s="241">
        <v>5.6483434999999999E-2</v>
      </c>
      <c r="AP2829" s="241">
        <v>5.2274836999999998E-2</v>
      </c>
      <c r="AQ2829" s="241">
        <v>2.5132748000000001E-3</v>
      </c>
      <c r="AR2829" s="241">
        <v>1.6373207000000001</v>
      </c>
      <c r="AT2829" s="193"/>
      <c r="AU2829" s="193"/>
      <c r="AV2829" s="193"/>
      <c r="AW2829" s="193"/>
      <c r="AX2829" s="193"/>
      <c r="AY2829" s="193"/>
      <c r="AZ2829" s="193"/>
      <c r="BA2829" s="193"/>
      <c r="BB2829" s="193"/>
      <c r="BC2829" s="193"/>
      <c r="BD2829" s="193"/>
      <c r="BE2829" s="315"/>
      <c r="BF2829" s="315"/>
      <c r="BG2829" s="315"/>
      <c r="BH2829" s="315"/>
      <c r="BI2829" s="315"/>
      <c r="BJ2829" s="315"/>
      <c r="BK2829" s="315"/>
    </row>
    <row r="2830" spans="1:63" x14ac:dyDescent="0.25">
      <c r="A2830" s="1" t="s">
        <v>561</v>
      </c>
      <c r="B2830" s="1"/>
      <c r="C2830" s="9"/>
      <c r="D2830" s="195"/>
      <c r="E2830" s="195"/>
      <c r="F2830" s="195"/>
      <c r="G2830" s="195"/>
      <c r="H2830" s="195"/>
      <c r="I2830" s="195"/>
      <c r="J2830" s="195"/>
      <c r="K2830" s="195"/>
      <c r="L2830" s="195"/>
      <c r="M2830" s="195"/>
      <c r="N2830" s="195"/>
      <c r="O2830" s="195"/>
      <c r="P2830" s="195"/>
      <c r="Q2830" s="239"/>
      <c r="R2830" s="97"/>
      <c r="S2830" s="97"/>
      <c r="T2830" s="97"/>
      <c r="U2830" s="97"/>
      <c r="V2830" s="97"/>
      <c r="W2830" s="99"/>
      <c r="X2830" s="259"/>
      <c r="Y2830" s="259"/>
      <c r="Z2830" s="259"/>
      <c r="AA2830" s="258"/>
      <c r="AB2830" s="258"/>
      <c r="AC2830" s="258"/>
      <c r="AD2830" s="258"/>
      <c r="AE2830" s="258"/>
      <c r="AF2830" s="258"/>
      <c r="AG2830" s="258"/>
      <c r="AH2830" s="258"/>
      <c r="AI2830" s="258"/>
      <c r="AJ2830" s="258"/>
      <c r="AK2830" s="258"/>
      <c r="AL2830" s="258"/>
      <c r="AM2830" s="258"/>
      <c r="AN2830" s="258"/>
      <c r="AO2830" s="258"/>
      <c r="AP2830" s="258"/>
      <c r="AQ2830" s="258"/>
      <c r="AR2830" s="258"/>
      <c r="AT2830" s="193"/>
      <c r="AU2830" s="193"/>
      <c r="AV2830" s="193"/>
      <c r="AW2830" s="193"/>
      <c r="AX2830" s="193"/>
      <c r="AY2830" s="193"/>
      <c r="AZ2830" s="193"/>
      <c r="BA2830" s="193"/>
      <c r="BB2830" s="193"/>
      <c r="BC2830" s="193"/>
      <c r="BD2830" s="193"/>
      <c r="BE2830" s="315"/>
      <c r="BF2830" s="315"/>
      <c r="BG2830" s="315"/>
      <c r="BH2830" s="315"/>
      <c r="BI2830" s="315"/>
      <c r="BJ2830" s="315"/>
      <c r="BK2830" s="315"/>
    </row>
    <row r="2831" spans="1:63" x14ac:dyDescent="0.25">
      <c r="A2831" s="9"/>
      <c r="B2831" s="43" t="s">
        <v>1264</v>
      </c>
      <c r="C2831" s="6" t="s">
        <v>4490</v>
      </c>
      <c r="D2831" s="193">
        <v>757.50752999999997</v>
      </c>
      <c r="E2831" s="193">
        <v>368.59917999999999</v>
      </c>
      <c r="F2831" s="193">
        <v>72.692518000000007</v>
      </c>
      <c r="G2831" s="193">
        <v>16.847557999999999</v>
      </c>
      <c r="H2831" s="193">
        <v>3.4739741999999998</v>
      </c>
      <c r="I2831" s="193">
        <v>27.562256000000001</v>
      </c>
      <c r="J2831" s="193">
        <v>15.241402000000001</v>
      </c>
      <c r="K2831" s="193">
        <v>0.8643035</v>
      </c>
      <c r="L2831" s="193">
        <v>252.22633999999999</v>
      </c>
      <c r="M2831" s="193">
        <v>0</v>
      </c>
      <c r="N2831" s="193">
        <v>0</v>
      </c>
      <c r="O2831" s="193">
        <v>0</v>
      </c>
      <c r="P2831" s="199">
        <f>E2831/0.135</f>
        <v>2730.3642962962958</v>
      </c>
      <c r="Q2831" s="240">
        <v>48374.322</v>
      </c>
      <c r="R2831" s="99">
        <v>38346.292000000001</v>
      </c>
      <c r="S2831" s="99">
        <v>7903.28</v>
      </c>
      <c r="T2831" s="99">
        <v>3.8508000000000001E-2</v>
      </c>
      <c r="U2831" s="99">
        <v>360.04</v>
      </c>
      <c r="V2831" s="99">
        <v>131.87200000000001</v>
      </c>
      <c r="W2831" s="99">
        <v>1632.8</v>
      </c>
      <c r="X2831" s="241">
        <f>SUM(Y2831:AA2831)</f>
        <v>275.87589487246998</v>
      </c>
      <c r="Y2831" s="241">
        <f>SUM(AB2831:AG2831)</f>
        <v>125.57779839119999</v>
      </c>
      <c r="Z2831" s="241">
        <f>SUM(AH2831:AP2831)</f>
        <v>53.618580231269995</v>
      </c>
      <c r="AA2831" s="241">
        <f>SUM(AQ2831:AR2831)</f>
        <v>96.679516250000006</v>
      </c>
      <c r="AB2831" s="258">
        <v>75.679557000000003</v>
      </c>
      <c r="AC2831" s="258">
        <v>1.2197311000000001E-2</v>
      </c>
      <c r="AD2831" s="258">
        <v>25.059348</v>
      </c>
      <c r="AE2831" s="258">
        <v>5.0559102000000003E-3</v>
      </c>
      <c r="AF2831" s="258">
        <v>24.571854999999999</v>
      </c>
      <c r="AG2831" s="258">
        <v>0.24978517</v>
      </c>
      <c r="AH2831" s="258">
        <v>49.533701999999998</v>
      </c>
      <c r="AI2831" s="258">
        <v>0.1182507</v>
      </c>
      <c r="AJ2831" s="258">
        <v>0.14764305</v>
      </c>
      <c r="AK2831" s="258">
        <v>0.12119665</v>
      </c>
      <c r="AL2831" s="258">
        <v>2.3484376000000001E-2</v>
      </c>
      <c r="AM2831" s="258">
        <v>7.7965269999999995E-5</v>
      </c>
      <c r="AN2831" s="258">
        <v>1.1456398999999999</v>
      </c>
      <c r="AO2831" s="258">
        <v>0.76424829000000005</v>
      </c>
      <c r="AP2831" s="258">
        <v>1.7643373</v>
      </c>
      <c r="AQ2831" s="258">
        <v>0.64688124999999996</v>
      </c>
      <c r="AR2831" s="258">
        <v>96.032634999999999</v>
      </c>
      <c r="AT2831" s="193"/>
      <c r="AU2831" s="193"/>
      <c r="AV2831" s="193"/>
      <c r="AW2831" s="193"/>
      <c r="AX2831" s="193"/>
      <c r="AY2831" s="193"/>
      <c r="AZ2831" s="193"/>
      <c r="BA2831" s="193"/>
      <c r="BB2831" s="193"/>
      <c r="BC2831" s="193"/>
      <c r="BD2831" s="193"/>
      <c r="BE2831" s="315"/>
      <c r="BF2831" s="315"/>
      <c r="BG2831" s="315"/>
      <c r="BH2831" s="315"/>
      <c r="BI2831" s="315"/>
      <c r="BJ2831" s="315"/>
      <c r="BK2831" s="315"/>
    </row>
    <row r="2832" spans="1:63" x14ac:dyDescent="0.25">
      <c r="A2832" s="45" t="s">
        <v>562</v>
      </c>
      <c r="B2832" s="45"/>
      <c r="P2832" s="199"/>
      <c r="Q2832" s="240"/>
      <c r="R2832" s="99"/>
      <c r="S2832" s="99"/>
      <c r="T2832" s="99"/>
      <c r="U2832" s="99"/>
      <c r="V2832" s="99"/>
      <c r="W2832" s="99"/>
      <c r="X2832" s="258"/>
      <c r="Y2832" s="258"/>
      <c r="Z2832" s="258"/>
      <c r="AA2832" s="258"/>
      <c r="AB2832" s="258"/>
      <c r="AC2832" s="258"/>
      <c r="AD2832" s="258"/>
      <c r="AE2832" s="258"/>
      <c r="AF2832" s="258"/>
      <c r="AG2832" s="258"/>
      <c r="AH2832" s="258"/>
      <c r="AI2832" s="258"/>
      <c r="AJ2832" s="258"/>
      <c r="AK2832" s="258"/>
      <c r="AL2832" s="258"/>
      <c r="AM2832" s="258"/>
      <c r="AN2832" s="258"/>
      <c r="AO2832" s="258"/>
      <c r="AP2832" s="258"/>
      <c r="AQ2832" s="258"/>
      <c r="AR2832" s="258"/>
      <c r="AT2832" s="193"/>
      <c r="AU2832" s="193"/>
      <c r="AV2832" s="193"/>
      <c r="AW2832" s="193"/>
      <c r="AX2832" s="193"/>
      <c r="AY2832" s="193"/>
      <c r="AZ2832" s="193"/>
      <c r="BA2832" s="193"/>
      <c r="BB2832" s="193"/>
      <c r="BC2832" s="193"/>
      <c r="BD2832" s="193"/>
      <c r="BE2832" s="315"/>
      <c r="BF2832" s="315"/>
      <c r="BG2832" s="315"/>
      <c r="BH2832" s="315"/>
      <c r="BI2832" s="315"/>
      <c r="BJ2832" s="315"/>
      <c r="BK2832" s="315"/>
    </row>
    <row r="2833" spans="1:63" x14ac:dyDescent="0.25">
      <c r="A2833" s="9"/>
      <c r="B2833" s="43" t="s">
        <v>4654</v>
      </c>
      <c r="C2833" s="25" t="s">
        <v>4844</v>
      </c>
      <c r="D2833" s="193">
        <v>2.6040328999999999E-3</v>
      </c>
      <c r="E2833" s="193">
        <v>1.4292554000000001E-3</v>
      </c>
      <c r="F2833" s="193">
        <v>6.5477381999999996E-4</v>
      </c>
      <c r="G2833" s="193">
        <v>3.4012820999999998E-5</v>
      </c>
      <c r="H2833" s="193">
        <v>1.2930973E-5</v>
      </c>
      <c r="I2833" s="193">
        <v>1.4636936000000001E-4</v>
      </c>
      <c r="J2833" s="193">
        <v>1.7101850999999999E-4</v>
      </c>
      <c r="K2833" s="193">
        <v>1.1063344E-6</v>
      </c>
      <c r="L2833" s="193">
        <v>1.5456576000000001E-4</v>
      </c>
      <c r="M2833" s="193">
        <v>0</v>
      </c>
      <c r="N2833" s="193">
        <v>0</v>
      </c>
      <c r="O2833" s="193">
        <v>0</v>
      </c>
      <c r="P2833" s="199">
        <f>E2833/0.135</f>
        <v>1.0587077037037037E-2</v>
      </c>
      <c r="Q2833" s="240">
        <v>1.6424183999999999</v>
      </c>
      <c r="R2833" s="99">
        <v>0.12805728</v>
      </c>
      <c r="S2833" s="99">
        <v>9.3012888999999994E-3</v>
      </c>
      <c r="T2833" s="99">
        <v>2.4477221999999999E-7</v>
      </c>
      <c r="U2833" s="99">
        <v>1.5022500000000001</v>
      </c>
      <c r="V2833" s="99">
        <v>1.0183131E-4</v>
      </c>
      <c r="W2833" s="99">
        <v>2.7077778E-3</v>
      </c>
      <c r="X2833" s="241">
        <f>SUM(Y2833:AA2833)</f>
        <v>3.2718763666573303E-3</v>
      </c>
      <c r="Y2833" s="241">
        <f>SUM(AB2833:AG2833)</f>
        <v>5.8259907614300005E-4</v>
      </c>
      <c r="Z2833" s="241">
        <f>SUM(AH2833:AP2833)</f>
        <v>2.3684239070943303E-3</v>
      </c>
      <c r="AA2833" s="241">
        <f>SUM(AQ2833:AR2833)</f>
        <v>3.2085338342000003E-4</v>
      </c>
      <c r="AB2833" s="258">
        <v>2.9341312999999999E-4</v>
      </c>
      <c r="AC2833" s="258">
        <v>5.8195139000000001E-8</v>
      </c>
      <c r="AD2833" s="258">
        <v>1.4474255E-4</v>
      </c>
      <c r="AE2833" s="258">
        <v>5.4558404000000001E-8</v>
      </c>
      <c r="AF2833" s="258">
        <v>1.4403313E-4</v>
      </c>
      <c r="AG2833" s="258">
        <v>2.9751259999999998E-7</v>
      </c>
      <c r="AH2833" s="258">
        <v>1.9200633999999999E-4</v>
      </c>
      <c r="AI2833" s="258">
        <v>1.1030949E-6</v>
      </c>
      <c r="AJ2833" s="258">
        <v>1.7449857999999999E-7</v>
      </c>
      <c r="AK2833" s="258">
        <v>1.8992518000000001E-5</v>
      </c>
      <c r="AL2833" s="258">
        <v>2.9119007E-8</v>
      </c>
      <c r="AM2833" s="258">
        <v>1.0860733E-10</v>
      </c>
      <c r="AN2833" s="258">
        <v>2.0864837999999999E-3</v>
      </c>
      <c r="AO2833" s="258">
        <v>3.8640375000000002E-5</v>
      </c>
      <c r="AP2833" s="258">
        <v>3.0994053E-5</v>
      </c>
      <c r="AQ2833" s="258">
        <v>3.2282341999999999E-7</v>
      </c>
      <c r="AR2833" s="258">
        <v>3.2053056000000001E-4</v>
      </c>
      <c r="AT2833" s="193"/>
      <c r="AU2833" s="193"/>
      <c r="AV2833" s="193"/>
      <c r="AW2833" s="193"/>
      <c r="AX2833" s="193"/>
      <c r="AY2833" s="193"/>
      <c r="AZ2833" s="193"/>
      <c r="BA2833" s="193"/>
      <c r="BB2833" s="193"/>
      <c r="BC2833" s="193"/>
      <c r="BD2833" s="193"/>
      <c r="BE2833" s="315"/>
      <c r="BF2833" s="315"/>
      <c r="BG2833" s="315"/>
      <c r="BH2833" s="315"/>
      <c r="BI2833" s="315"/>
      <c r="BJ2833" s="315"/>
      <c r="BK2833" s="315"/>
    </row>
    <row r="2834" spans="1:63" x14ac:dyDescent="0.25">
      <c r="A2834" s="45" t="s">
        <v>563</v>
      </c>
      <c r="B2834" s="45"/>
      <c r="C2834" s="9"/>
      <c r="D2834" s="195"/>
      <c r="E2834" s="195"/>
      <c r="F2834" s="195"/>
      <c r="G2834" s="195"/>
      <c r="H2834" s="195"/>
      <c r="I2834" s="195"/>
      <c r="J2834" s="195"/>
      <c r="K2834" s="195"/>
      <c r="L2834" s="195"/>
      <c r="M2834" s="195"/>
      <c r="N2834" s="195"/>
      <c r="O2834" s="195"/>
      <c r="P2834" s="195"/>
      <c r="Q2834" s="239"/>
      <c r="R2834" s="97"/>
      <c r="S2834" s="97"/>
      <c r="T2834" s="97"/>
      <c r="U2834" s="97"/>
      <c r="V2834" s="97"/>
      <c r="W2834" s="99"/>
      <c r="X2834" s="259"/>
      <c r="Y2834" s="259"/>
      <c r="Z2834" s="259"/>
      <c r="AA2834" s="258"/>
      <c r="AB2834" s="258"/>
      <c r="AC2834" s="258"/>
      <c r="AD2834" s="258"/>
      <c r="AE2834" s="258"/>
      <c r="AF2834" s="258"/>
      <c r="AG2834" s="258"/>
      <c r="AH2834" s="258"/>
      <c r="AI2834" s="258"/>
      <c r="AJ2834" s="258"/>
      <c r="AK2834" s="258"/>
      <c r="AL2834" s="258"/>
      <c r="AM2834" s="258"/>
      <c r="AN2834" s="258"/>
      <c r="AO2834" s="258"/>
      <c r="AP2834" s="258"/>
      <c r="AQ2834" s="258"/>
      <c r="AR2834" s="258"/>
      <c r="AT2834" s="193"/>
      <c r="AU2834" s="193"/>
      <c r="AV2834" s="193"/>
      <c r="AW2834" s="193"/>
      <c r="AX2834" s="193"/>
      <c r="AY2834" s="193"/>
      <c r="AZ2834" s="193"/>
      <c r="BA2834" s="193"/>
      <c r="BB2834" s="193"/>
      <c r="BC2834" s="193"/>
      <c r="BD2834" s="193"/>
      <c r="BE2834" s="315"/>
      <c r="BF2834" s="315"/>
      <c r="BG2834" s="315"/>
      <c r="BH2834" s="315"/>
      <c r="BI2834" s="315"/>
      <c r="BJ2834" s="315"/>
      <c r="BK2834" s="315"/>
    </row>
    <row r="2835" spans="1:63" x14ac:dyDescent="0.25">
      <c r="A2835" s="9"/>
      <c r="B2835" s="43" t="s">
        <v>4654</v>
      </c>
      <c r="C2835" s="25" t="s">
        <v>4663</v>
      </c>
      <c r="D2835" s="193">
        <v>9.4701821999999998E-3</v>
      </c>
      <c r="E2835" s="193">
        <v>7.6904405000000004E-3</v>
      </c>
      <c r="F2835" s="193">
        <v>6.2746704999999995E-4</v>
      </c>
      <c r="G2835" s="193">
        <v>1.0493311E-4</v>
      </c>
      <c r="H2835" s="193">
        <v>3.4233300999999999E-5</v>
      </c>
      <c r="I2835" s="193">
        <v>1.1443002E-4</v>
      </c>
      <c r="J2835" s="193">
        <v>8.5491444999999996E-5</v>
      </c>
      <c r="K2835" s="193">
        <v>5.7737140000000003E-6</v>
      </c>
      <c r="L2835" s="193">
        <v>8.0741308999999995E-4</v>
      </c>
      <c r="M2835" s="193">
        <v>0</v>
      </c>
      <c r="N2835" s="193">
        <v>0</v>
      </c>
      <c r="O2835" s="193">
        <v>0</v>
      </c>
      <c r="P2835" s="199">
        <f t="shared" ref="P2835:P2898" si="546">E2835/0.135</f>
        <v>5.6966225925925922E-2</v>
      </c>
      <c r="Q2835" s="240">
        <v>1.1186514999999999</v>
      </c>
      <c r="R2835" s="99">
        <v>0.91916366999999999</v>
      </c>
      <c r="S2835" s="99">
        <v>0.16372159999999999</v>
      </c>
      <c r="T2835" s="99">
        <v>1.2114E-6</v>
      </c>
      <c r="U2835" s="99">
        <v>2.235E-3</v>
      </c>
      <c r="V2835" s="99">
        <v>5.3897700000000005E-4</v>
      </c>
      <c r="W2835" s="99">
        <v>3.2990999999999999E-2</v>
      </c>
      <c r="X2835" s="241">
        <f t="shared" ref="X2835:X2898" si="547">SUM(Y2835:AA2835)</f>
        <v>5.3085923386361799E-3</v>
      </c>
      <c r="Y2835" s="241">
        <f t="shared" ref="Y2835:Y2898" si="548">SUM(AB2835:AG2835)</f>
        <v>1.9287842954480001E-3</v>
      </c>
      <c r="Z2835" s="241">
        <f t="shared" ref="Z2835:Z2898" si="549">SUM(AH2835:AP2835)</f>
        <v>1.0708027027881799E-3</v>
      </c>
      <c r="AA2835" s="241">
        <f t="shared" ref="AA2835:AA2898" si="550">SUM(AQ2835:AR2835)</f>
        <v>2.3090053404000001E-3</v>
      </c>
      <c r="AB2835" s="258">
        <v>1.5790462E-3</v>
      </c>
      <c r="AC2835" s="258">
        <v>4.4083473000000002E-7</v>
      </c>
      <c r="AD2835" s="258">
        <v>1.9861877999999999E-4</v>
      </c>
      <c r="AE2835" s="258">
        <v>5.5488818000000003E-8</v>
      </c>
      <c r="AF2835" s="258">
        <v>1.4525487000000001E-4</v>
      </c>
      <c r="AG2835" s="258">
        <v>5.3681218999999997E-6</v>
      </c>
      <c r="AH2835" s="258">
        <v>1.033413E-3</v>
      </c>
      <c r="AI2835" s="258">
        <v>1.0116096000000001E-6</v>
      </c>
      <c r="AJ2835" s="258">
        <v>9.2867441000000003E-7</v>
      </c>
      <c r="AK2835" s="258">
        <v>6.5932301999999995E-7</v>
      </c>
      <c r="AL2835" s="258">
        <v>1.2370905999999999E-7</v>
      </c>
      <c r="AM2835" s="258">
        <v>4.3779817999999999E-10</v>
      </c>
      <c r="AN2835" s="258">
        <v>4.8736250000000003E-6</v>
      </c>
      <c r="AO2835" s="258">
        <v>3.6826649000000001E-6</v>
      </c>
      <c r="AP2835" s="258">
        <v>2.6109659E-5</v>
      </c>
      <c r="AQ2835" s="258">
        <v>2.3584404000000002E-6</v>
      </c>
      <c r="AR2835" s="258">
        <v>2.3066469000000002E-3</v>
      </c>
      <c r="AT2835" s="193"/>
      <c r="AU2835" s="193"/>
      <c r="AV2835" s="193"/>
      <c r="AW2835" s="193"/>
      <c r="AX2835" s="193"/>
      <c r="AY2835" s="193"/>
      <c r="AZ2835" s="193"/>
      <c r="BA2835" s="193"/>
      <c r="BB2835" s="193"/>
      <c r="BC2835" s="193"/>
      <c r="BD2835" s="193"/>
      <c r="BE2835" s="315"/>
      <c r="BF2835" s="315"/>
      <c r="BG2835" s="315"/>
      <c r="BH2835" s="315"/>
      <c r="BI2835" s="315"/>
      <c r="BJ2835" s="315"/>
      <c r="BK2835" s="315"/>
    </row>
    <row r="2836" spans="1:63" x14ac:dyDescent="0.25">
      <c r="A2836" s="9"/>
      <c r="B2836" s="43" t="s">
        <v>4654</v>
      </c>
      <c r="C2836" s="25" t="s">
        <v>4491</v>
      </c>
      <c r="D2836" s="193">
        <v>3.9092159000000001E-2</v>
      </c>
      <c r="E2836" s="193">
        <v>3.6552991E-2</v>
      </c>
      <c r="F2836" s="193">
        <v>1.8334611E-3</v>
      </c>
      <c r="G2836" s="193">
        <v>3.5791026000000001E-5</v>
      </c>
      <c r="H2836" s="193">
        <v>1.4359052000000001E-4</v>
      </c>
      <c r="I2836" s="193">
        <v>1.0366433E-4</v>
      </c>
      <c r="J2836" s="193">
        <v>1.0298656E-4</v>
      </c>
      <c r="K2836" s="193">
        <v>2.4420429E-5</v>
      </c>
      <c r="L2836" s="193">
        <v>2.9525440999999999E-4</v>
      </c>
      <c r="M2836" s="193">
        <v>0</v>
      </c>
      <c r="N2836" s="193">
        <v>0</v>
      </c>
      <c r="O2836" s="193">
        <v>0</v>
      </c>
      <c r="P2836" s="199">
        <f t="shared" si="546"/>
        <v>0.2707628962962963</v>
      </c>
      <c r="Q2836" s="240">
        <v>4.5029158000000002</v>
      </c>
      <c r="R2836" s="99">
        <v>4.4817011000000004</v>
      </c>
      <c r="S2836" s="99">
        <v>1.34456E-2</v>
      </c>
      <c r="T2836" s="99">
        <v>5.9074999999999998E-6</v>
      </c>
      <c r="U2836" s="99">
        <v>1.2460832999999999E-3</v>
      </c>
      <c r="V2836" s="99">
        <v>2.6293972000000001E-4</v>
      </c>
      <c r="W2836" s="99">
        <v>6.2541667E-3</v>
      </c>
      <c r="X2836" s="241">
        <f t="shared" si="547"/>
        <v>2.4206897720234242E-2</v>
      </c>
      <c r="Y2836" s="241">
        <f t="shared" si="548"/>
        <v>7.9083234727700003E-3</v>
      </c>
      <c r="Z2836" s="241">
        <f t="shared" si="549"/>
        <v>5.048546073364241E-3</v>
      </c>
      <c r="AA2836" s="241">
        <f t="shared" si="550"/>
        <v>1.12500281741E-2</v>
      </c>
      <c r="AB2836" s="258">
        <v>7.5054971999999999E-3</v>
      </c>
      <c r="AC2836" s="258">
        <v>2.1964668999999998E-6</v>
      </c>
      <c r="AD2836" s="258">
        <v>5.7785882000000003E-5</v>
      </c>
      <c r="AE2836" s="258">
        <v>2.2067640999999999E-7</v>
      </c>
      <c r="AF2836" s="258">
        <v>3.4220662000000003E-4</v>
      </c>
      <c r="AG2836" s="258">
        <v>4.1662745999999999E-7</v>
      </c>
      <c r="AH2836" s="258">
        <v>4.9119243999999999E-3</v>
      </c>
      <c r="AI2836" s="258">
        <v>2.8654979999999999E-6</v>
      </c>
      <c r="AJ2836" s="258">
        <v>2.9653506000000001E-7</v>
      </c>
      <c r="AK2836" s="258">
        <v>1.2750226000000001E-6</v>
      </c>
      <c r="AL2836" s="258">
        <v>4.2360007000000002E-8</v>
      </c>
      <c r="AM2836" s="258">
        <v>2.5929723999999998E-10</v>
      </c>
      <c r="AN2836" s="258">
        <v>4.2125247000000001E-6</v>
      </c>
      <c r="AO2836" s="258">
        <v>6.5286537E-6</v>
      </c>
      <c r="AP2836" s="258">
        <v>1.2140082E-4</v>
      </c>
      <c r="AQ2836" s="258">
        <v>1.0651741000000001E-6</v>
      </c>
      <c r="AR2836" s="258">
        <v>1.1248963000000001E-2</v>
      </c>
      <c r="AT2836" s="193"/>
      <c r="AU2836" s="193"/>
      <c r="AV2836" s="193"/>
      <c r="AW2836" s="193"/>
      <c r="AX2836" s="193"/>
      <c r="AY2836" s="193"/>
      <c r="AZ2836" s="193"/>
      <c r="BA2836" s="193"/>
      <c r="BB2836" s="193"/>
      <c r="BC2836" s="193"/>
      <c r="BD2836" s="193"/>
      <c r="BE2836" s="315"/>
      <c r="BF2836" s="315"/>
      <c r="BG2836" s="315"/>
      <c r="BH2836" s="315"/>
      <c r="BI2836" s="315"/>
      <c r="BJ2836" s="315"/>
      <c r="BK2836" s="315"/>
    </row>
    <row r="2837" spans="1:63" x14ac:dyDescent="0.25">
      <c r="A2837" s="9"/>
      <c r="B2837" s="43" t="s">
        <v>4654</v>
      </c>
      <c r="C2837" s="25" t="s">
        <v>4492</v>
      </c>
      <c r="D2837" s="193">
        <v>1.4114972E-2</v>
      </c>
      <c r="E2837" s="193">
        <v>1.317843E-2</v>
      </c>
      <c r="F2837" s="193">
        <v>6.6735513000000003E-4</v>
      </c>
      <c r="G2837" s="193">
        <v>1.5769525E-5</v>
      </c>
      <c r="H2837" s="193">
        <v>5.1852550000000002E-5</v>
      </c>
      <c r="I2837" s="193">
        <v>3.9241954000000002E-5</v>
      </c>
      <c r="J2837" s="193">
        <v>3.8307745999999998E-5</v>
      </c>
      <c r="K2837" s="193">
        <v>8.8325456999999999E-6</v>
      </c>
      <c r="L2837" s="193">
        <v>1.1518291000000001E-4</v>
      </c>
      <c r="M2837" s="193">
        <v>0</v>
      </c>
      <c r="N2837" s="193">
        <v>0</v>
      </c>
      <c r="O2837" s="193">
        <v>0</v>
      </c>
      <c r="P2837" s="199">
        <f t="shared" si="546"/>
        <v>9.7617999999999996E-2</v>
      </c>
      <c r="Q2837" s="240">
        <v>1.6235204000000001</v>
      </c>
      <c r="R2837" s="99">
        <v>1.6153846999999999</v>
      </c>
      <c r="S2837" s="99">
        <v>5.2507778000000001E-3</v>
      </c>
      <c r="T2837" s="99">
        <v>2.1291111000000001E-6</v>
      </c>
      <c r="U2837" s="99">
        <v>4.6491666999999998E-4</v>
      </c>
      <c r="V2837" s="99">
        <v>1.0193139E-4</v>
      </c>
      <c r="W2837" s="99">
        <v>2.3159999999999999E-3</v>
      </c>
      <c r="X2837" s="241">
        <f t="shared" si="547"/>
        <v>8.7350176171663192E-3</v>
      </c>
      <c r="Y2837" s="241">
        <f t="shared" si="548"/>
        <v>2.8596232369160006E-3</v>
      </c>
      <c r="Z2837" s="241">
        <f t="shared" si="549"/>
        <v>1.82037270511032E-3</v>
      </c>
      <c r="AA2837" s="241">
        <f t="shared" si="550"/>
        <v>4.0550216751399993E-3</v>
      </c>
      <c r="AB2837" s="258">
        <v>2.7059527E-3</v>
      </c>
      <c r="AC2837" s="258">
        <v>7.9137542000000005E-7</v>
      </c>
      <c r="AD2837" s="258">
        <v>2.7529743999999999E-5</v>
      </c>
      <c r="AE2837" s="258">
        <v>7.9790256000000004E-8</v>
      </c>
      <c r="AF2837" s="258">
        <v>1.2510668000000001E-4</v>
      </c>
      <c r="AG2837" s="258">
        <v>1.6294724000000001E-7</v>
      </c>
      <c r="AH2837" s="258">
        <v>1.7708935999999999E-3</v>
      </c>
      <c r="AI2837" s="258">
        <v>1.0439095E-6</v>
      </c>
      <c r="AJ2837" s="258">
        <v>1.3277141E-7</v>
      </c>
      <c r="AK2837" s="258">
        <v>4.7254119E-7</v>
      </c>
      <c r="AL2837" s="258">
        <v>1.8396006E-8</v>
      </c>
      <c r="AM2837" s="258">
        <v>1.0460432000000001E-10</v>
      </c>
      <c r="AN2837" s="258">
        <v>1.5568434E-6</v>
      </c>
      <c r="AO2837" s="258">
        <v>2.4152129999999999E-6</v>
      </c>
      <c r="AP2837" s="258">
        <v>4.3839326000000003E-5</v>
      </c>
      <c r="AQ2837" s="258">
        <v>4.5907514E-7</v>
      </c>
      <c r="AR2837" s="258">
        <v>4.0545625999999996E-3</v>
      </c>
      <c r="AT2837" s="193"/>
      <c r="AU2837" s="193"/>
      <c r="AV2837" s="193"/>
      <c r="AW2837" s="193"/>
      <c r="AX2837" s="193"/>
      <c r="AY2837" s="193"/>
      <c r="AZ2837" s="193"/>
      <c r="BA2837" s="193"/>
      <c r="BB2837" s="193"/>
      <c r="BC2837" s="193"/>
      <c r="BD2837" s="193"/>
      <c r="BE2837" s="315"/>
      <c r="BF2837" s="315"/>
      <c r="BG2837" s="315"/>
      <c r="BH2837" s="315"/>
      <c r="BI2837" s="315"/>
      <c r="BJ2837" s="315"/>
      <c r="BK2837" s="315"/>
    </row>
    <row r="2838" spans="1:63" x14ac:dyDescent="0.25">
      <c r="A2838" s="43"/>
      <c r="B2838" s="43" t="s">
        <v>4654</v>
      </c>
      <c r="C2838" s="25" t="s">
        <v>4493</v>
      </c>
      <c r="D2838" s="193">
        <v>2.9725713000000001E-2</v>
      </c>
      <c r="E2838" s="193">
        <v>2.7787513999999999E-2</v>
      </c>
      <c r="F2838" s="193">
        <v>1.396188E-3</v>
      </c>
      <c r="G2838" s="193">
        <v>2.8282732E-5</v>
      </c>
      <c r="H2838" s="193">
        <v>1.0918830999999999E-4</v>
      </c>
      <c r="I2838" s="193">
        <v>7.9505758999999995E-5</v>
      </c>
      <c r="J2838" s="193">
        <v>7.8732540000000002E-5</v>
      </c>
      <c r="K2838" s="193">
        <v>1.8574382E-5</v>
      </c>
      <c r="L2838" s="193">
        <v>2.2772738E-4</v>
      </c>
      <c r="M2838" s="193">
        <v>0</v>
      </c>
      <c r="N2838" s="193">
        <v>0</v>
      </c>
      <c r="O2838" s="193">
        <v>0</v>
      </c>
      <c r="P2838" s="199">
        <f t="shared" si="546"/>
        <v>0.20583343703703702</v>
      </c>
      <c r="Q2838" s="240">
        <v>3.4232092999999999</v>
      </c>
      <c r="R2838" s="99">
        <v>3.4068995000000002</v>
      </c>
      <c r="S2838" s="99">
        <v>1.0372444E-2</v>
      </c>
      <c r="T2838" s="99">
        <v>4.4905555999999997E-6</v>
      </c>
      <c r="U2838" s="99">
        <v>9.5313888999999999E-4</v>
      </c>
      <c r="V2838" s="99">
        <v>2.0256260999999999E-4</v>
      </c>
      <c r="W2838" s="99">
        <v>4.7772222000000003E-3</v>
      </c>
      <c r="X2838" s="241">
        <f t="shared" si="547"/>
        <v>1.840510756912378E-2</v>
      </c>
      <c r="Y2838" s="241">
        <f t="shared" si="548"/>
        <v>6.0150605891400007E-3</v>
      </c>
      <c r="Z2838" s="241">
        <f t="shared" si="549"/>
        <v>3.8379781883837796E-3</v>
      </c>
      <c r="AA2838" s="241">
        <f t="shared" si="550"/>
        <v>8.5520687916000003E-3</v>
      </c>
      <c r="AB2838" s="258">
        <v>5.7056646000000003E-3</v>
      </c>
      <c r="AC2838" s="258">
        <v>1.6695165999999999E-6</v>
      </c>
      <c r="AD2838" s="258">
        <v>4.6440051000000002E-5</v>
      </c>
      <c r="AE2838" s="258">
        <v>1.6784472E-7</v>
      </c>
      <c r="AF2838" s="258">
        <v>2.6079708000000001E-4</v>
      </c>
      <c r="AG2838" s="258">
        <v>3.2149682000000002E-7</v>
      </c>
      <c r="AH2838" s="258">
        <v>3.7340355999999999E-3</v>
      </c>
      <c r="AI2838" s="258">
        <v>2.1824281999999999E-6</v>
      </c>
      <c r="AJ2838" s="258">
        <v>2.3512173999999999E-7</v>
      </c>
      <c r="AK2838" s="258">
        <v>9.7409629000000001E-7</v>
      </c>
      <c r="AL2838" s="258">
        <v>3.3373169000000001E-8</v>
      </c>
      <c r="AM2838" s="258">
        <v>2.0128478E-10</v>
      </c>
      <c r="AN2838" s="258">
        <v>3.2165908999999999E-6</v>
      </c>
      <c r="AO2838" s="258">
        <v>4.9860717999999998E-6</v>
      </c>
      <c r="AP2838" s="258">
        <v>9.2314704999999999E-5</v>
      </c>
      <c r="AQ2838" s="258">
        <v>8.3789159999999997E-7</v>
      </c>
      <c r="AR2838" s="258">
        <v>8.5512308999999998E-3</v>
      </c>
      <c r="AT2838" s="193"/>
      <c r="AU2838" s="193"/>
      <c r="AV2838" s="193"/>
      <c r="AW2838" s="193"/>
      <c r="AX2838" s="193"/>
      <c r="AY2838" s="193"/>
      <c r="AZ2838" s="193"/>
      <c r="BA2838" s="193"/>
      <c r="BB2838" s="193"/>
      <c r="BC2838" s="193"/>
      <c r="BD2838" s="193"/>
      <c r="BE2838" s="315"/>
      <c r="BF2838" s="315"/>
      <c r="BG2838" s="315"/>
      <c r="BH2838" s="315"/>
      <c r="BI2838" s="315"/>
      <c r="BJ2838" s="315"/>
      <c r="BK2838" s="315"/>
    </row>
    <row r="2839" spans="1:63" x14ac:dyDescent="0.25">
      <c r="A2839" s="9"/>
      <c r="B2839" s="43" t="s">
        <v>4654</v>
      </c>
      <c r="C2839" s="25" t="s">
        <v>4494</v>
      </c>
      <c r="D2839" s="193">
        <v>6.5169955000000005E-5</v>
      </c>
      <c r="E2839" s="193">
        <v>3.0114173E-5</v>
      </c>
      <c r="F2839" s="193">
        <v>1.1414211999999999E-5</v>
      </c>
      <c r="G2839" s="193">
        <v>4.5070301999999997E-6</v>
      </c>
      <c r="H2839" s="193">
        <v>2.4992124E-7</v>
      </c>
      <c r="I2839" s="193">
        <v>3.0040764000000001E-6</v>
      </c>
      <c r="J2839" s="193">
        <v>1.9263146000000001E-6</v>
      </c>
      <c r="K2839" s="193">
        <v>6.4629132999999995E-8</v>
      </c>
      <c r="L2839" s="193">
        <v>1.3889597999999999E-5</v>
      </c>
      <c r="M2839" s="193">
        <v>0</v>
      </c>
      <c r="N2839" s="193">
        <v>0</v>
      </c>
      <c r="O2839" s="193">
        <v>0</v>
      </c>
      <c r="P2839" s="199">
        <f t="shared" si="546"/>
        <v>2.2306794814814813E-4</v>
      </c>
      <c r="Q2839" s="240">
        <v>3.9070045999999997E-3</v>
      </c>
      <c r="R2839" s="99">
        <v>3.1280305000000001E-3</v>
      </c>
      <c r="S2839" s="99">
        <v>6.4124666999999997E-4</v>
      </c>
      <c r="T2839" s="99">
        <v>3.7811110999999999E-9</v>
      </c>
      <c r="U2839" s="99">
        <v>2.5528333000000001E-5</v>
      </c>
      <c r="V2839" s="99">
        <v>1.1364694E-5</v>
      </c>
      <c r="W2839" s="99">
        <v>1.0083055999999999E-4</v>
      </c>
      <c r="X2839" s="241">
        <f t="shared" si="547"/>
        <v>3.2158038422830001E-5</v>
      </c>
      <c r="Y2839" s="241">
        <f t="shared" si="548"/>
        <v>1.9703237627160002E-5</v>
      </c>
      <c r="Z2839" s="241">
        <f t="shared" si="549"/>
        <v>4.5078379656700003E-6</v>
      </c>
      <c r="AA2839" s="241">
        <f t="shared" si="550"/>
        <v>7.9469628300000004E-6</v>
      </c>
      <c r="AB2839" s="258">
        <v>6.1831331000000004E-6</v>
      </c>
      <c r="AC2839" s="258">
        <v>1.0165906000000001E-9</v>
      </c>
      <c r="AD2839" s="258">
        <v>1.0510823000000001E-5</v>
      </c>
      <c r="AE2839" s="258">
        <v>5.4322855999999999E-10</v>
      </c>
      <c r="AF2839" s="258">
        <v>2.9874702000000001E-6</v>
      </c>
      <c r="AG2839" s="258">
        <v>2.0251508E-8</v>
      </c>
      <c r="AH2839" s="258">
        <v>4.0468919E-6</v>
      </c>
      <c r="AI2839" s="258">
        <v>1.9252600999999999E-8</v>
      </c>
      <c r="AJ2839" s="258">
        <v>4.0650512999999998E-8</v>
      </c>
      <c r="AK2839" s="258">
        <v>2.1152024000000001E-8</v>
      </c>
      <c r="AL2839" s="258">
        <v>4.9167067000000003E-9</v>
      </c>
      <c r="AM2839" s="258">
        <v>1.7587969999999999E-11</v>
      </c>
      <c r="AN2839" s="258">
        <v>6.2990433000000006E-8</v>
      </c>
      <c r="AO2839" s="258">
        <v>1.0145676E-7</v>
      </c>
      <c r="AP2839" s="258">
        <v>2.1050944E-7</v>
      </c>
      <c r="AQ2839" s="258">
        <v>1.1812923E-7</v>
      </c>
      <c r="AR2839" s="258">
        <v>7.8288336000000002E-6</v>
      </c>
      <c r="AT2839" s="193"/>
      <c r="AU2839" s="193"/>
      <c r="AV2839" s="193"/>
      <c r="AW2839" s="193"/>
      <c r="AX2839" s="193"/>
      <c r="AY2839" s="193"/>
      <c r="AZ2839" s="193"/>
      <c r="BA2839" s="193"/>
      <c r="BB2839" s="193"/>
      <c r="BC2839" s="193"/>
      <c r="BD2839" s="193"/>
      <c r="BE2839" s="315"/>
      <c r="BF2839" s="315"/>
      <c r="BG2839" s="315"/>
      <c r="BH2839" s="315"/>
      <c r="BI2839" s="315"/>
      <c r="BJ2839" s="315"/>
      <c r="BK2839" s="315"/>
    </row>
    <row r="2840" spans="1:63" x14ac:dyDescent="0.25">
      <c r="A2840" s="9"/>
      <c r="B2840" s="43" t="s">
        <v>4654</v>
      </c>
      <c r="C2840" s="25" t="s">
        <v>4495</v>
      </c>
      <c r="D2840" s="193">
        <v>2.5432753999999998E-2</v>
      </c>
      <c r="E2840" s="193">
        <v>2.3770020999999999E-2</v>
      </c>
      <c r="F2840" s="193">
        <v>1.1957487E-3</v>
      </c>
      <c r="G2840" s="193">
        <v>2.4841460999999999E-5</v>
      </c>
      <c r="H2840" s="193">
        <v>9.3421318999999998E-5</v>
      </c>
      <c r="I2840" s="193">
        <v>6.8433589000000005E-5</v>
      </c>
      <c r="J2840" s="193">
        <v>6.7615921000000002E-5</v>
      </c>
      <c r="K2840" s="193">
        <v>1.5895707999999999E-5</v>
      </c>
      <c r="L2840" s="193">
        <v>1.9677656999999999E-4</v>
      </c>
      <c r="M2840" s="193">
        <v>0</v>
      </c>
      <c r="N2840" s="193">
        <v>0</v>
      </c>
      <c r="O2840" s="193">
        <v>0</v>
      </c>
      <c r="P2840" s="199">
        <f t="shared" si="546"/>
        <v>0.1760742296296296</v>
      </c>
      <c r="Q2840" s="240">
        <v>2.9283220000000001</v>
      </c>
      <c r="R2840" s="99">
        <v>2.9142598</v>
      </c>
      <c r="S2840" s="99">
        <v>8.9640443999999993E-3</v>
      </c>
      <c r="T2840" s="99">
        <v>3.8411111000000004E-6</v>
      </c>
      <c r="U2840" s="99">
        <v>8.1888888999999995E-4</v>
      </c>
      <c r="V2840" s="99">
        <v>1.7488806E-4</v>
      </c>
      <c r="W2840" s="99">
        <v>4.1005555999999999E-3</v>
      </c>
      <c r="X2840" s="241">
        <f t="shared" si="547"/>
        <v>1.574590029106911E-2</v>
      </c>
      <c r="Y2840" s="241">
        <f t="shared" si="548"/>
        <v>5.1473146049999998E-3</v>
      </c>
      <c r="Z2840" s="241">
        <f t="shared" si="549"/>
        <v>3.2831372733191097E-3</v>
      </c>
      <c r="AA2840" s="241">
        <f t="shared" si="550"/>
        <v>7.3154484127499995E-3</v>
      </c>
      <c r="AB2840" s="258">
        <v>4.8807449000000001E-3</v>
      </c>
      <c r="AC2840" s="258">
        <v>1.4280893000000001E-6</v>
      </c>
      <c r="AD2840" s="258">
        <v>4.1239629999999999E-5</v>
      </c>
      <c r="AE2840" s="258">
        <v>1.4363006E-7</v>
      </c>
      <c r="AF2840" s="258">
        <v>2.2348046E-4</v>
      </c>
      <c r="AG2840" s="258">
        <v>2.7789563999999998E-7</v>
      </c>
      <c r="AH2840" s="258">
        <v>3.1941722E-3</v>
      </c>
      <c r="AI2840" s="258">
        <v>1.8693191000000001E-6</v>
      </c>
      <c r="AJ2840" s="258">
        <v>2.0697426E-7</v>
      </c>
      <c r="AK2840" s="258">
        <v>8.3616275000000001E-7</v>
      </c>
      <c r="AL2840" s="258">
        <v>2.9254411E-8</v>
      </c>
      <c r="AM2840" s="258">
        <v>1.7469811000000001E-10</v>
      </c>
      <c r="AN2840" s="258">
        <v>2.7601388000000002E-6</v>
      </c>
      <c r="AO2840" s="258">
        <v>4.2790663000000004E-6</v>
      </c>
      <c r="AP2840" s="258">
        <v>7.8983983000000002E-5</v>
      </c>
      <c r="AQ2840" s="258">
        <v>7.3371275000000005E-7</v>
      </c>
      <c r="AR2840" s="258">
        <v>7.3147146999999997E-3</v>
      </c>
      <c r="AT2840" s="193"/>
      <c r="AU2840" s="193"/>
      <c r="AV2840" s="193"/>
      <c r="AW2840" s="193"/>
      <c r="AX2840" s="193"/>
      <c r="AY2840" s="193"/>
      <c r="AZ2840" s="193"/>
      <c r="BA2840" s="193"/>
      <c r="BB2840" s="193"/>
      <c r="BC2840" s="193"/>
      <c r="BD2840" s="193"/>
      <c r="BE2840" s="315"/>
      <c r="BF2840" s="315"/>
      <c r="BG2840" s="315"/>
      <c r="BH2840" s="315"/>
      <c r="BI2840" s="315"/>
      <c r="BJ2840" s="315"/>
      <c r="BK2840" s="315"/>
    </row>
    <row r="2841" spans="1:63" x14ac:dyDescent="0.25">
      <c r="A2841" s="9"/>
      <c r="B2841" s="43" t="s">
        <v>4654</v>
      </c>
      <c r="C2841" s="25" t="s">
        <v>4496</v>
      </c>
      <c r="D2841" s="193">
        <v>3.2979792000000001E-2</v>
      </c>
      <c r="E2841" s="193">
        <v>3.0837631000000001E-2</v>
      </c>
      <c r="F2841" s="193">
        <v>1.5467936000000001E-3</v>
      </c>
      <c r="G2841" s="193">
        <v>3.0195319000000001E-5</v>
      </c>
      <c r="H2841" s="193">
        <v>1.2114007E-4</v>
      </c>
      <c r="I2841" s="193">
        <v>8.7454998000000003E-5</v>
      </c>
      <c r="J2841" s="193">
        <v>8.6883557999999994E-5</v>
      </c>
      <c r="K2841" s="193">
        <v>2.0602017E-5</v>
      </c>
      <c r="L2841" s="193">
        <v>2.4909139999999998E-4</v>
      </c>
      <c r="M2841" s="193">
        <v>0</v>
      </c>
      <c r="N2841" s="193">
        <v>0</v>
      </c>
      <c r="O2841" s="193">
        <v>0</v>
      </c>
      <c r="P2841" s="199">
        <f t="shared" si="546"/>
        <v>0.22842689629629628</v>
      </c>
      <c r="Q2841" s="240">
        <v>3.7989259999999998</v>
      </c>
      <c r="R2841" s="99">
        <v>3.7810286</v>
      </c>
      <c r="S2841" s="99">
        <v>1.1343267000000001E-2</v>
      </c>
      <c r="T2841" s="99">
        <v>4.9838888999999998E-6</v>
      </c>
      <c r="U2841" s="99">
        <v>1.0512500000000001E-3</v>
      </c>
      <c r="V2841" s="99">
        <v>2.2182694000000001E-4</v>
      </c>
      <c r="W2841" s="99">
        <v>5.2761110999999996E-3</v>
      </c>
      <c r="X2841" s="241">
        <f t="shared" si="547"/>
        <v>2.042214904556576E-2</v>
      </c>
      <c r="Y2841" s="241">
        <f t="shared" si="548"/>
        <v>6.6717942403500003E-3</v>
      </c>
      <c r="Z2841" s="241">
        <f t="shared" si="549"/>
        <v>4.2591646710157596E-3</v>
      </c>
      <c r="AA2841" s="241">
        <f t="shared" si="550"/>
        <v>9.4911901342000001E-3</v>
      </c>
      <c r="AB2841" s="258">
        <v>6.3319511999999998E-3</v>
      </c>
      <c r="AC2841" s="258">
        <v>1.8530274E-6</v>
      </c>
      <c r="AD2841" s="258">
        <v>4.8750644000000001E-5</v>
      </c>
      <c r="AE2841" s="258">
        <v>1.8617369E-7</v>
      </c>
      <c r="AF2841" s="258">
        <v>2.8870171000000002E-4</v>
      </c>
      <c r="AG2841" s="258">
        <v>3.5148525999999999E-7</v>
      </c>
      <c r="AH2841" s="258">
        <v>4.1439047999999997E-3</v>
      </c>
      <c r="AI2841" s="258">
        <v>2.4174660000000001E-6</v>
      </c>
      <c r="AJ2841" s="258">
        <v>2.5017424E-7</v>
      </c>
      <c r="AK2841" s="258">
        <v>1.0756639000000001E-6</v>
      </c>
      <c r="AL2841" s="258">
        <v>3.5735624000000002E-8</v>
      </c>
      <c r="AM2841" s="258">
        <v>2.1875176E-10</v>
      </c>
      <c r="AN2841" s="258">
        <v>3.5538810000000001E-6</v>
      </c>
      <c r="AO2841" s="258">
        <v>5.5077915000000001E-6</v>
      </c>
      <c r="AP2841" s="258">
        <v>1.0241894000000001E-4</v>
      </c>
      <c r="AQ2841" s="258">
        <v>8.9863420000000004E-7</v>
      </c>
      <c r="AR2841" s="258">
        <v>9.4902914999999994E-3</v>
      </c>
      <c r="AT2841" s="193"/>
      <c r="AU2841" s="193"/>
      <c r="AV2841" s="193"/>
      <c r="AW2841" s="193"/>
      <c r="AX2841" s="193"/>
      <c r="AY2841" s="193"/>
      <c r="AZ2841" s="193"/>
      <c r="BA2841" s="193"/>
      <c r="BB2841" s="193"/>
      <c r="BC2841" s="193"/>
      <c r="BD2841" s="193"/>
      <c r="BE2841" s="315"/>
      <c r="BF2841" s="315"/>
      <c r="BG2841" s="315"/>
      <c r="BH2841" s="315"/>
      <c r="BI2841" s="315"/>
      <c r="BJ2841" s="315"/>
      <c r="BK2841" s="315"/>
    </row>
    <row r="2842" spans="1:63" x14ac:dyDescent="0.25">
      <c r="A2842" s="9"/>
      <c r="B2842" s="43" t="s">
        <v>4654</v>
      </c>
      <c r="C2842" s="25" t="s">
        <v>5786</v>
      </c>
      <c r="D2842" s="193">
        <v>1.2237382E-2</v>
      </c>
      <c r="E2842" s="193">
        <v>1.1426143E-2</v>
      </c>
      <c r="F2842" s="193">
        <v>5.7838875999999999E-4</v>
      </c>
      <c r="G2842" s="193">
        <v>1.3567558E-5</v>
      </c>
      <c r="H2842" s="193">
        <v>4.4954333999999997E-5</v>
      </c>
      <c r="I2842" s="193">
        <v>3.3955012999999998E-5</v>
      </c>
      <c r="J2842" s="193">
        <v>3.3170821999999998E-5</v>
      </c>
      <c r="K2842" s="193">
        <v>7.6570378000000005E-6</v>
      </c>
      <c r="L2842" s="193">
        <v>9.9545708999999996E-5</v>
      </c>
      <c r="M2842" s="193">
        <v>0</v>
      </c>
      <c r="N2842" s="193">
        <v>0</v>
      </c>
      <c r="O2842" s="193">
        <v>0</v>
      </c>
      <c r="P2842" s="199">
        <f t="shared" si="546"/>
        <v>8.4638096296296289E-2</v>
      </c>
      <c r="Q2842" s="240">
        <v>1.4076934999999999</v>
      </c>
      <c r="R2842" s="99">
        <v>1.4006573</v>
      </c>
      <c r="S2842" s="99">
        <v>4.5378666999999996E-3</v>
      </c>
      <c r="T2842" s="99">
        <v>1.8460278E-6</v>
      </c>
      <c r="U2842" s="99">
        <v>4.0252777999999999E-4</v>
      </c>
      <c r="V2842" s="99">
        <v>8.8116306000000005E-5</v>
      </c>
      <c r="W2842" s="99">
        <v>2.0057778000000001E-3</v>
      </c>
      <c r="X2842" s="241">
        <f t="shared" si="547"/>
        <v>7.5733959895345829E-3</v>
      </c>
      <c r="Y2842" s="241">
        <f t="shared" si="548"/>
        <v>2.4790810613169998E-3</v>
      </c>
      <c r="Z2842" s="241">
        <f t="shared" si="549"/>
        <v>1.5783150459175832E-3</v>
      </c>
      <c r="AA2842" s="241">
        <f t="shared" si="550"/>
        <v>3.5159998823000001E-3</v>
      </c>
      <c r="AB2842" s="258">
        <v>2.3461521999999999E-3</v>
      </c>
      <c r="AC2842" s="258">
        <v>6.8616359000000005E-7</v>
      </c>
      <c r="AD2842" s="258">
        <v>2.3624172E-5</v>
      </c>
      <c r="AE2842" s="258">
        <v>6.9172667000000003E-8</v>
      </c>
      <c r="AF2842" s="258">
        <v>1.0840853999999999E-4</v>
      </c>
      <c r="AG2842" s="258">
        <v>1.4081306000000001E-7</v>
      </c>
      <c r="AH2842" s="258">
        <v>1.5354244E-3</v>
      </c>
      <c r="AI2842" s="258">
        <v>9.0471023000000005E-7</v>
      </c>
      <c r="AJ2842" s="258">
        <v>1.1416828E-7</v>
      </c>
      <c r="AK2842" s="258">
        <v>4.0924255000000002E-7</v>
      </c>
      <c r="AL2842" s="258">
        <v>1.5835472000000001E-8</v>
      </c>
      <c r="AM2842" s="258">
        <v>9.0285582999999996E-11</v>
      </c>
      <c r="AN2842" s="258">
        <v>1.348382E-6</v>
      </c>
      <c r="AO2842" s="258">
        <v>2.0918030999999998E-6</v>
      </c>
      <c r="AP2842" s="258">
        <v>3.8006414000000001E-5</v>
      </c>
      <c r="AQ2842" s="258">
        <v>3.9528230000000001E-7</v>
      </c>
      <c r="AR2842" s="258">
        <v>3.5156046000000001E-3</v>
      </c>
      <c r="AT2842" s="193"/>
      <c r="AU2842" s="193"/>
      <c r="AV2842" s="193"/>
      <c r="AW2842" s="193"/>
      <c r="AX2842" s="193"/>
      <c r="AY2842" s="193"/>
      <c r="AZ2842" s="193"/>
      <c r="BA2842" s="193"/>
      <c r="BB2842" s="193"/>
      <c r="BC2842" s="193"/>
      <c r="BD2842" s="193"/>
      <c r="BE2842" s="315"/>
      <c r="BF2842" s="315"/>
      <c r="BG2842" s="315"/>
      <c r="BH2842" s="315"/>
      <c r="BI2842" s="315"/>
      <c r="BJ2842" s="315"/>
      <c r="BK2842" s="315"/>
    </row>
    <row r="2843" spans="1:63" x14ac:dyDescent="0.25">
      <c r="A2843" s="9"/>
      <c r="B2843" s="43" t="s">
        <v>4654</v>
      </c>
      <c r="C2843" s="25" t="s">
        <v>4497</v>
      </c>
      <c r="D2843" s="193">
        <v>2.5407211999999998E-2</v>
      </c>
      <c r="E2843" s="193">
        <v>2.3750960000000002E-2</v>
      </c>
      <c r="F2843" s="193">
        <v>1.1932323999999999E-3</v>
      </c>
      <c r="G2843" s="193">
        <v>2.4124918999999999E-5</v>
      </c>
      <c r="H2843" s="193">
        <v>9.3325604000000004E-5</v>
      </c>
      <c r="I2843" s="193">
        <v>6.7924104E-5</v>
      </c>
      <c r="J2843" s="193">
        <v>6.7273696999999998E-5</v>
      </c>
      <c r="K2843" s="193">
        <v>1.5876307000000002E-5</v>
      </c>
      <c r="L2843" s="193">
        <v>1.9449551000000001E-4</v>
      </c>
      <c r="M2843" s="193">
        <v>0</v>
      </c>
      <c r="N2843" s="193">
        <v>0</v>
      </c>
      <c r="O2843" s="193">
        <v>0</v>
      </c>
      <c r="P2843" s="199">
        <f t="shared" si="546"/>
        <v>0.17593303703703703</v>
      </c>
      <c r="Q2843" s="240">
        <v>2.9258774000000001</v>
      </c>
      <c r="R2843" s="99">
        <v>2.9119451999999999</v>
      </c>
      <c r="S2843" s="99">
        <v>8.8587332999999994E-3</v>
      </c>
      <c r="T2843" s="99">
        <v>3.8383333000000003E-6</v>
      </c>
      <c r="U2843" s="99">
        <v>8.1441667000000002E-4</v>
      </c>
      <c r="V2843" s="99">
        <v>1.7301386E-4</v>
      </c>
      <c r="W2843" s="99">
        <v>4.0822222E-3</v>
      </c>
      <c r="X2843" s="241">
        <f t="shared" si="547"/>
        <v>1.5731204978444848E-2</v>
      </c>
      <c r="Y2843" s="241">
        <f t="shared" si="548"/>
        <v>5.1411309591399999E-3</v>
      </c>
      <c r="Z2843" s="241">
        <f t="shared" si="549"/>
        <v>3.2804505474148499E-3</v>
      </c>
      <c r="AA2843" s="241">
        <f t="shared" si="550"/>
        <v>7.3096234718899996E-3</v>
      </c>
      <c r="AB2843" s="258">
        <v>4.8768309999999999E-3</v>
      </c>
      <c r="AC2843" s="258">
        <v>1.4270621E-6</v>
      </c>
      <c r="AD2843" s="258">
        <v>3.9577530000000001E-5</v>
      </c>
      <c r="AE2843" s="258">
        <v>1.4345581999999999E-7</v>
      </c>
      <c r="AF2843" s="258">
        <v>2.2287734000000001E-4</v>
      </c>
      <c r="AG2843" s="258">
        <v>2.7457121999999998E-7</v>
      </c>
      <c r="AH2843" s="258">
        <v>3.1916107999999999E-3</v>
      </c>
      <c r="AI2843" s="258">
        <v>1.8651656000000001E-6</v>
      </c>
      <c r="AJ2843" s="258">
        <v>2.0052182999999999E-7</v>
      </c>
      <c r="AK2843" s="258">
        <v>8.3236103999999998E-7</v>
      </c>
      <c r="AL2843" s="258">
        <v>2.8470890999999999E-8</v>
      </c>
      <c r="AM2843" s="258">
        <v>1.7185384999999999E-10</v>
      </c>
      <c r="AN2843" s="258">
        <v>2.7487240999999998E-6</v>
      </c>
      <c r="AO2843" s="258">
        <v>4.2607351000000004E-6</v>
      </c>
      <c r="AP2843" s="258">
        <v>7.8903597E-5</v>
      </c>
      <c r="AQ2843" s="258">
        <v>7.1487189000000002E-7</v>
      </c>
      <c r="AR2843" s="258">
        <v>7.3089085999999996E-3</v>
      </c>
      <c r="AT2843" s="193"/>
      <c r="AU2843" s="193"/>
      <c r="AV2843" s="193"/>
      <c r="AW2843" s="193"/>
      <c r="AX2843" s="193"/>
      <c r="AY2843" s="193"/>
      <c r="AZ2843" s="193"/>
      <c r="BA2843" s="193"/>
      <c r="BB2843" s="193"/>
      <c r="BC2843" s="193"/>
      <c r="BD2843" s="193"/>
      <c r="BE2843" s="315"/>
      <c r="BF2843" s="315"/>
      <c r="BG2843" s="315"/>
      <c r="BH2843" s="315"/>
      <c r="BI2843" s="315"/>
      <c r="BJ2843" s="315"/>
      <c r="BK2843" s="315"/>
    </row>
    <row r="2844" spans="1:63" x14ac:dyDescent="0.25">
      <c r="A2844" s="9"/>
      <c r="B2844" s="43" t="s">
        <v>4654</v>
      </c>
      <c r="C2844" s="25" t="s">
        <v>969</v>
      </c>
      <c r="D2844" s="193">
        <v>5.4980447000000002E-5</v>
      </c>
      <c r="E2844" s="193">
        <v>2.5405867E-5</v>
      </c>
      <c r="F2844" s="193">
        <v>9.6295091999999994E-6</v>
      </c>
      <c r="G2844" s="193">
        <v>3.8023175E-6</v>
      </c>
      <c r="H2844" s="193">
        <v>2.1084194E-7</v>
      </c>
      <c r="I2844" s="193">
        <v>2.5343949999999999E-6</v>
      </c>
      <c r="J2844" s="193">
        <v>1.6251370000000001E-6</v>
      </c>
      <c r="K2844" s="193">
        <v>5.4524433999999998E-8</v>
      </c>
      <c r="L2844" s="193">
        <v>1.1717853999999999E-5</v>
      </c>
      <c r="M2844" s="193">
        <v>0</v>
      </c>
      <c r="N2844" s="193">
        <v>0</v>
      </c>
      <c r="O2844" s="193">
        <v>0</v>
      </c>
      <c r="P2844" s="199">
        <f t="shared" si="546"/>
        <v>1.881916074074074E-4</v>
      </c>
      <c r="Q2844" s="240">
        <v>3.2961452E-3</v>
      </c>
      <c r="R2844" s="99">
        <v>2.6389780000000002E-3</v>
      </c>
      <c r="S2844" s="99">
        <v>5.4097556E-4</v>
      </c>
      <c r="T2844" s="99">
        <v>3.1897221999999999E-9</v>
      </c>
      <c r="U2844" s="99">
        <v>2.1536944000000001E-5</v>
      </c>
      <c r="V2844" s="99">
        <v>9.5875999999999995E-6</v>
      </c>
      <c r="W2844" s="99">
        <v>8.5063888999999994E-5</v>
      </c>
      <c r="X2844" s="241">
        <f t="shared" si="547"/>
        <v>2.7130112155971003E-5</v>
      </c>
      <c r="Y2844" s="241">
        <f t="shared" si="548"/>
        <v>1.6622569973590001E-5</v>
      </c>
      <c r="Z2844" s="241">
        <f t="shared" si="549"/>
        <v>3.8030504593810001E-6</v>
      </c>
      <c r="AA2844" s="241">
        <f t="shared" si="550"/>
        <v>6.7044917230000005E-6</v>
      </c>
      <c r="AB2844" s="258">
        <v>5.2164095999999998E-6</v>
      </c>
      <c r="AC2844" s="258">
        <v>8.5763115000000002E-10</v>
      </c>
      <c r="AD2844" s="258">
        <v>8.8673947000000007E-6</v>
      </c>
      <c r="AE2844" s="258">
        <v>4.5829344E-10</v>
      </c>
      <c r="AF2844" s="258">
        <v>2.5203650000000001E-6</v>
      </c>
      <c r="AG2844" s="258">
        <v>1.7084749E-8</v>
      </c>
      <c r="AH2844" s="258">
        <v>3.4141664999999999E-6</v>
      </c>
      <c r="AI2844" s="258">
        <v>1.6242297E-8</v>
      </c>
      <c r="AJ2844" s="258">
        <v>3.4294461999999998E-8</v>
      </c>
      <c r="AK2844" s="258">
        <v>1.7844595999999999E-8</v>
      </c>
      <c r="AL2844" s="258">
        <v>4.1479485000000003E-9</v>
      </c>
      <c r="AM2844" s="258">
        <v>1.4837880999999999E-11</v>
      </c>
      <c r="AN2844" s="258">
        <v>5.3141471E-8</v>
      </c>
      <c r="AO2844" s="258">
        <v>8.5594477000000002E-8</v>
      </c>
      <c r="AP2844" s="258">
        <v>1.7760387000000001E-7</v>
      </c>
      <c r="AQ2844" s="258">
        <v>9.9658722999999994E-8</v>
      </c>
      <c r="AR2844" s="258">
        <v>6.6048330000000001E-6</v>
      </c>
      <c r="AT2844" s="193"/>
      <c r="AU2844" s="193"/>
      <c r="AV2844" s="193"/>
      <c r="AW2844" s="193"/>
      <c r="AX2844" s="193"/>
      <c r="AY2844" s="193"/>
      <c r="AZ2844" s="193"/>
      <c r="BA2844" s="193"/>
      <c r="BB2844" s="193"/>
      <c r="BC2844" s="193"/>
      <c r="BD2844" s="193"/>
      <c r="BE2844" s="315"/>
      <c r="BF2844" s="315"/>
      <c r="BG2844" s="315"/>
      <c r="BH2844" s="315"/>
      <c r="BI2844" s="315"/>
      <c r="BJ2844" s="315"/>
      <c r="BK2844" s="315"/>
    </row>
    <row r="2845" spans="1:63" x14ac:dyDescent="0.25">
      <c r="A2845" s="9"/>
      <c r="B2845" s="43" t="s">
        <v>4654</v>
      </c>
      <c r="C2845" s="25" t="s">
        <v>3374</v>
      </c>
      <c r="D2845" s="193">
        <v>2.1785483000000001E-2</v>
      </c>
      <c r="E2845" s="193">
        <v>2.0361606000000001E-2</v>
      </c>
      <c r="F2845" s="193">
        <v>1.0241530999999999E-3</v>
      </c>
      <c r="G2845" s="193">
        <v>2.1221534E-5</v>
      </c>
      <c r="H2845" s="193">
        <v>8.0023681000000006E-5</v>
      </c>
      <c r="I2845" s="193">
        <v>5.8583016999999998E-5</v>
      </c>
      <c r="J2845" s="193">
        <v>5.7894569999999998E-5</v>
      </c>
      <c r="K2845" s="193">
        <v>1.3616088E-5</v>
      </c>
      <c r="L2845" s="193">
        <v>1.6838587999999999E-4</v>
      </c>
      <c r="M2845" s="193">
        <v>0</v>
      </c>
      <c r="N2845" s="193">
        <v>0</v>
      </c>
      <c r="O2845" s="193">
        <v>0</v>
      </c>
      <c r="P2845" s="199">
        <f t="shared" si="546"/>
        <v>0.15082671111111109</v>
      </c>
      <c r="Q2845" s="240">
        <v>2.5083372000000002</v>
      </c>
      <c r="R2845" s="99">
        <v>2.4963015999999998</v>
      </c>
      <c r="S2845" s="99">
        <v>7.6704444000000004E-3</v>
      </c>
      <c r="T2845" s="99">
        <v>3.2902778E-6</v>
      </c>
      <c r="U2845" s="99">
        <v>7.0113889000000004E-4</v>
      </c>
      <c r="V2845" s="99">
        <v>1.4966660999999999E-4</v>
      </c>
      <c r="W2845" s="99">
        <v>3.5111111E-3</v>
      </c>
      <c r="X2845" s="241">
        <f t="shared" si="547"/>
        <v>1.348769887675467E-2</v>
      </c>
      <c r="Y2845" s="241">
        <f t="shared" si="548"/>
        <v>4.4090616497800003E-3</v>
      </c>
      <c r="Z2845" s="241">
        <f t="shared" si="549"/>
        <v>2.8123593381946697E-3</v>
      </c>
      <c r="AA2845" s="241">
        <f t="shared" si="550"/>
        <v>6.2662778887799999E-3</v>
      </c>
      <c r="AB2845" s="258">
        <v>4.1808883000000003E-3</v>
      </c>
      <c r="AC2845" s="258">
        <v>1.2232612000000001E-6</v>
      </c>
      <c r="AD2845" s="258">
        <v>3.5190361999999997E-5</v>
      </c>
      <c r="AE2845" s="258">
        <v>1.2302921E-7</v>
      </c>
      <c r="AF2845" s="258">
        <v>1.9139891000000001E-4</v>
      </c>
      <c r="AG2845" s="258">
        <v>2.3778737E-7</v>
      </c>
      <c r="AH2845" s="258">
        <v>2.7361555999999999E-3</v>
      </c>
      <c r="AI2845" s="258">
        <v>1.6010448000000001E-6</v>
      </c>
      <c r="AJ2845" s="258">
        <v>1.7677377E-7</v>
      </c>
      <c r="AK2845" s="258">
        <v>7.1600795999999998E-7</v>
      </c>
      <c r="AL2845" s="258">
        <v>2.4996141E-8</v>
      </c>
      <c r="AM2845" s="258">
        <v>1.4942367E-10</v>
      </c>
      <c r="AN2845" s="258">
        <v>2.3635836999999999E-6</v>
      </c>
      <c r="AO2845" s="258">
        <v>3.6642584000000001E-6</v>
      </c>
      <c r="AP2845" s="258">
        <v>6.7656923999999998E-5</v>
      </c>
      <c r="AQ2845" s="258">
        <v>6.2698878000000005E-7</v>
      </c>
      <c r="AR2845" s="258">
        <v>6.2656509000000001E-3</v>
      </c>
      <c r="AT2845" s="193"/>
      <c r="AU2845" s="193"/>
      <c r="AV2845" s="193"/>
      <c r="AW2845" s="193"/>
      <c r="AX2845" s="193"/>
      <c r="AY2845" s="193"/>
      <c r="AZ2845" s="193"/>
      <c r="BA2845" s="193"/>
      <c r="BB2845" s="193"/>
      <c r="BC2845" s="193"/>
      <c r="BD2845" s="193"/>
      <c r="BE2845" s="315"/>
      <c r="BF2845" s="315"/>
      <c r="BG2845" s="315"/>
      <c r="BH2845" s="315"/>
      <c r="BI2845" s="315"/>
      <c r="BJ2845" s="315"/>
      <c r="BK2845" s="315"/>
    </row>
    <row r="2846" spans="1:63" x14ac:dyDescent="0.25">
      <c r="A2846" s="9"/>
      <c r="B2846" s="43" t="s">
        <v>4654</v>
      </c>
      <c r="C2846" s="25" t="s">
        <v>4498</v>
      </c>
      <c r="D2846" s="193">
        <v>1.3330916999999999E-2</v>
      </c>
      <c r="E2846" s="193">
        <v>1.2224698000000001E-2</v>
      </c>
      <c r="F2846" s="193">
        <v>8.9592195000000004E-4</v>
      </c>
      <c r="G2846" s="193">
        <v>1.0674732000000001E-5</v>
      </c>
      <c r="H2846" s="193">
        <v>7.9062803E-5</v>
      </c>
      <c r="I2846" s="193">
        <v>3.2598278000000002E-5</v>
      </c>
      <c r="J2846" s="193">
        <v>1.7356672999999999E-5</v>
      </c>
      <c r="K2846" s="193">
        <v>7.9358605999999999E-6</v>
      </c>
      <c r="L2846" s="193">
        <v>6.2668605999999995E-5</v>
      </c>
      <c r="M2846" s="193">
        <v>0</v>
      </c>
      <c r="N2846" s="193">
        <v>0</v>
      </c>
      <c r="O2846" s="193">
        <v>0</v>
      </c>
      <c r="P2846" s="199">
        <f t="shared" si="546"/>
        <v>9.0553318518518514E-2</v>
      </c>
      <c r="Q2846" s="240">
        <v>1.4622975</v>
      </c>
      <c r="R2846" s="99">
        <v>1.4561249999999999</v>
      </c>
      <c r="S2846" s="99">
        <v>3.7639777999999998E-3</v>
      </c>
      <c r="T2846" s="99">
        <v>1.9182777999999999E-6</v>
      </c>
      <c r="U2846" s="99">
        <v>3.8111111E-4</v>
      </c>
      <c r="V2846" s="99">
        <v>7.4310583E-5</v>
      </c>
      <c r="W2846" s="99">
        <v>1.9511111E-3</v>
      </c>
      <c r="X2846" s="241">
        <f t="shared" si="547"/>
        <v>8.0504468384324686E-3</v>
      </c>
      <c r="Y2846" s="241">
        <f t="shared" si="548"/>
        <v>2.7080751698399996E-3</v>
      </c>
      <c r="Z2846" s="241">
        <f t="shared" si="549"/>
        <v>1.6872629301624687E-3</v>
      </c>
      <c r="AA2846" s="241">
        <f t="shared" si="550"/>
        <v>3.6551087384299997E-3</v>
      </c>
      <c r="AB2846" s="258">
        <v>2.5101099999999999E-3</v>
      </c>
      <c r="AC2846" s="258">
        <v>7.1401009999999996E-7</v>
      </c>
      <c r="AD2846" s="258">
        <v>1.8315045E-5</v>
      </c>
      <c r="AE2846" s="258">
        <v>1.3508781E-7</v>
      </c>
      <c r="AF2846" s="258">
        <v>1.7868494000000001E-4</v>
      </c>
      <c r="AG2846" s="258">
        <v>1.1608693E-7</v>
      </c>
      <c r="AH2846" s="258">
        <v>1.6426787999999999E-3</v>
      </c>
      <c r="AI2846" s="258">
        <v>1.3362379000000001E-6</v>
      </c>
      <c r="AJ2846" s="258">
        <v>8.8165972000000001E-8</v>
      </c>
      <c r="AK2846" s="258">
        <v>4.0613975E-7</v>
      </c>
      <c r="AL2846" s="258">
        <v>1.1905221000000001E-8</v>
      </c>
      <c r="AM2846" s="258">
        <v>7.9119469000000004E-11</v>
      </c>
      <c r="AN2846" s="258">
        <v>1.3152302E-6</v>
      </c>
      <c r="AO2846" s="258">
        <v>2.0829520000000002E-6</v>
      </c>
      <c r="AP2846" s="258">
        <v>3.9343420000000002E-5</v>
      </c>
      <c r="AQ2846" s="258">
        <v>2.5123842999999999E-7</v>
      </c>
      <c r="AR2846" s="258">
        <v>3.6548574999999998E-3</v>
      </c>
      <c r="AT2846" s="193"/>
      <c r="AU2846" s="193"/>
      <c r="AV2846" s="193"/>
      <c r="AW2846" s="193"/>
      <c r="AX2846" s="193"/>
      <c r="AY2846" s="193"/>
      <c r="AZ2846" s="193"/>
      <c r="BA2846" s="193"/>
      <c r="BB2846" s="193"/>
      <c r="BC2846" s="193"/>
      <c r="BD2846" s="193"/>
      <c r="BE2846" s="315"/>
      <c r="BF2846" s="315"/>
      <c r="BG2846" s="315"/>
      <c r="BH2846" s="315"/>
      <c r="BI2846" s="315"/>
      <c r="BJ2846" s="315"/>
      <c r="BK2846" s="315"/>
    </row>
    <row r="2847" spans="1:63" x14ac:dyDescent="0.25">
      <c r="A2847" s="9"/>
      <c r="B2847" s="43" t="s">
        <v>4654</v>
      </c>
      <c r="C2847" s="25" t="s">
        <v>4499</v>
      </c>
      <c r="D2847" s="193">
        <v>1.3367307E-2</v>
      </c>
      <c r="E2847" s="193">
        <v>1.2153363E-2</v>
      </c>
      <c r="F2847" s="193">
        <v>1.0531916E-3</v>
      </c>
      <c r="G2847" s="193">
        <v>9.1986509999999998E-6</v>
      </c>
      <c r="H2847" s="193">
        <v>4.5844852000000001E-5</v>
      </c>
      <c r="I2847" s="193">
        <v>3.1013122999999999E-5</v>
      </c>
      <c r="J2847" s="193">
        <v>1.5724141E-5</v>
      </c>
      <c r="K2847" s="193">
        <v>6.5942689E-6</v>
      </c>
      <c r="L2847" s="193">
        <v>5.2377491E-5</v>
      </c>
      <c r="M2847" s="193">
        <v>0</v>
      </c>
      <c r="N2847" s="193">
        <v>0</v>
      </c>
      <c r="O2847" s="193">
        <v>0</v>
      </c>
      <c r="P2847" s="199">
        <f t="shared" si="546"/>
        <v>9.0024911111111106E-2</v>
      </c>
      <c r="Q2847" s="240">
        <v>1.4330883000000001</v>
      </c>
      <c r="R2847" s="99">
        <v>1.4276776</v>
      </c>
      <c r="S2847" s="99">
        <v>3.0868444000000002E-3</v>
      </c>
      <c r="T2847" s="99">
        <v>1.1731944000000001E-6</v>
      </c>
      <c r="U2847" s="99">
        <v>2.5126111000000001E-4</v>
      </c>
      <c r="V2847" s="99">
        <v>7.3610194000000006E-5</v>
      </c>
      <c r="W2847" s="99">
        <v>1.9978055999999998E-3</v>
      </c>
      <c r="X2847" s="241">
        <f t="shared" si="547"/>
        <v>7.9866518668365548E-3</v>
      </c>
      <c r="Y2847" s="241">
        <f t="shared" si="548"/>
        <v>2.7270853896019993E-3</v>
      </c>
      <c r="Z2847" s="241">
        <f t="shared" si="549"/>
        <v>1.675884827374555E-3</v>
      </c>
      <c r="AA2847" s="241">
        <f t="shared" si="550"/>
        <v>3.58368164986E-3</v>
      </c>
      <c r="AB2847" s="258">
        <v>2.4954630999999999E-3</v>
      </c>
      <c r="AC2847" s="258">
        <v>6.2300970000000004E-7</v>
      </c>
      <c r="AD2847" s="258">
        <v>1.5148013E-5</v>
      </c>
      <c r="AE2847" s="258">
        <v>1.5660021999999999E-7</v>
      </c>
      <c r="AF2847" s="258">
        <v>2.1559781999999999E-4</v>
      </c>
      <c r="AG2847" s="258">
        <v>9.6846682000000005E-8</v>
      </c>
      <c r="AH2847" s="258">
        <v>1.6330957E-3</v>
      </c>
      <c r="AI2847" s="258">
        <v>1.5407128E-6</v>
      </c>
      <c r="AJ2847" s="258">
        <v>7.6588767E-8</v>
      </c>
      <c r="AK2847" s="258">
        <v>4.1919976000000002E-7</v>
      </c>
      <c r="AL2847" s="258">
        <v>9.8517735000000001E-9</v>
      </c>
      <c r="AM2847" s="258">
        <v>6.7284054999999994E-11</v>
      </c>
      <c r="AN2847" s="258">
        <v>5.4881018999999995E-7</v>
      </c>
      <c r="AO2847" s="258">
        <v>1.4048038000000001E-6</v>
      </c>
      <c r="AP2847" s="258">
        <v>3.8789092999999999E-5</v>
      </c>
      <c r="AQ2847" s="258">
        <v>2.0624986000000001E-7</v>
      </c>
      <c r="AR2847" s="258">
        <v>3.5834754000000002E-3</v>
      </c>
      <c r="AT2847" s="193"/>
      <c r="AU2847" s="193"/>
      <c r="AV2847" s="193"/>
      <c r="AW2847" s="193"/>
      <c r="AX2847" s="193"/>
      <c r="AY2847" s="193"/>
      <c r="AZ2847" s="193"/>
      <c r="BA2847" s="193"/>
      <c r="BB2847" s="193"/>
      <c r="BC2847" s="193"/>
      <c r="BD2847" s="193"/>
      <c r="BE2847" s="315"/>
      <c r="BF2847" s="315"/>
      <c r="BG2847" s="315"/>
      <c r="BH2847" s="315"/>
      <c r="BI2847" s="315"/>
      <c r="BJ2847" s="315"/>
      <c r="BK2847" s="315"/>
    </row>
    <row r="2848" spans="1:63" x14ac:dyDescent="0.25">
      <c r="A2848" s="9"/>
      <c r="B2848" s="43" t="s">
        <v>4654</v>
      </c>
      <c r="C2848" s="25" t="s">
        <v>4274</v>
      </c>
      <c r="D2848" s="193">
        <v>2.4314605999999999E-2</v>
      </c>
      <c r="E2848" s="193">
        <v>2.2311338E-2</v>
      </c>
      <c r="F2848" s="193">
        <v>1.6309141000000001E-3</v>
      </c>
      <c r="G2848" s="193">
        <v>1.7300229E-5</v>
      </c>
      <c r="H2848" s="193">
        <v>1.4426012000000001E-4</v>
      </c>
      <c r="I2848" s="193">
        <v>5.8085221000000002E-5</v>
      </c>
      <c r="J2848" s="193">
        <v>3.0805771000000003E-5</v>
      </c>
      <c r="K2848" s="193">
        <v>1.4459615000000001E-5</v>
      </c>
      <c r="L2848" s="193">
        <v>1.0744289E-4</v>
      </c>
      <c r="M2848" s="193">
        <v>0</v>
      </c>
      <c r="N2848" s="193">
        <v>0</v>
      </c>
      <c r="O2848" s="193">
        <v>0</v>
      </c>
      <c r="P2848" s="199">
        <f t="shared" si="546"/>
        <v>0.16526917037037037</v>
      </c>
      <c r="Q2848" s="240">
        <v>2.6687240000000001</v>
      </c>
      <c r="R2848" s="99">
        <v>2.65774</v>
      </c>
      <c r="S2848" s="99">
        <v>6.6405110999999996E-3</v>
      </c>
      <c r="T2848" s="99">
        <v>3.5013889E-6</v>
      </c>
      <c r="U2848" s="99">
        <v>6.8597221999999996E-4</v>
      </c>
      <c r="V2848" s="99">
        <v>1.3155694E-4</v>
      </c>
      <c r="W2848" s="99">
        <v>3.5225E-3</v>
      </c>
      <c r="X2848" s="241">
        <f t="shared" si="547"/>
        <v>1.4686577294134631E-2</v>
      </c>
      <c r="Y2848" s="241">
        <f t="shared" si="548"/>
        <v>4.9359960481000003E-3</v>
      </c>
      <c r="Z2848" s="241">
        <f t="shared" si="549"/>
        <v>3.0792739993446305E-3</v>
      </c>
      <c r="AA2848" s="241">
        <f t="shared" si="550"/>
        <v>6.6713072466899996E-3</v>
      </c>
      <c r="AB2848" s="258">
        <v>4.5812105000000002E-3</v>
      </c>
      <c r="AC2848" s="258">
        <v>1.3034612999999999E-6</v>
      </c>
      <c r="AD2848" s="258">
        <v>2.8126758000000002E-5</v>
      </c>
      <c r="AE2848" s="258">
        <v>2.4644738000000001E-7</v>
      </c>
      <c r="AF2848" s="258">
        <v>3.2490425999999998E-4</v>
      </c>
      <c r="AG2848" s="258">
        <v>2.0462142E-7</v>
      </c>
      <c r="AH2848" s="258">
        <v>2.9980586999999999E-3</v>
      </c>
      <c r="AI2848" s="258">
        <v>2.4314294000000001E-6</v>
      </c>
      <c r="AJ2848" s="258">
        <v>1.4116878999999999E-7</v>
      </c>
      <c r="AK2848" s="258">
        <v>7.3212238999999996E-7</v>
      </c>
      <c r="AL2848" s="258">
        <v>1.9307797999999998E-8</v>
      </c>
      <c r="AM2848" s="258">
        <v>1.3576662999999999E-10</v>
      </c>
      <c r="AN2848" s="258">
        <v>2.3733784999999999E-6</v>
      </c>
      <c r="AO2848" s="258">
        <v>3.7592376999999999E-6</v>
      </c>
      <c r="AP2848" s="258">
        <v>7.1758518999999999E-5</v>
      </c>
      <c r="AQ2848" s="258">
        <v>4.0074669E-7</v>
      </c>
      <c r="AR2848" s="258">
        <v>6.6709064999999996E-3</v>
      </c>
      <c r="AT2848" s="193"/>
      <c r="AU2848" s="193"/>
      <c r="AV2848" s="193"/>
      <c r="AW2848" s="193"/>
      <c r="AX2848" s="193"/>
      <c r="AY2848" s="193"/>
      <c r="AZ2848" s="193"/>
      <c r="BA2848" s="193"/>
      <c r="BB2848" s="193"/>
      <c r="BC2848" s="193"/>
      <c r="BD2848" s="193"/>
      <c r="BE2848" s="315"/>
      <c r="BF2848" s="315"/>
      <c r="BG2848" s="315"/>
      <c r="BH2848" s="315"/>
      <c r="BI2848" s="315"/>
      <c r="BJ2848" s="315"/>
      <c r="BK2848" s="315"/>
    </row>
    <row r="2849" spans="1:63" x14ac:dyDescent="0.25">
      <c r="A2849" s="9"/>
      <c r="B2849" s="43" t="s">
        <v>4654</v>
      </c>
      <c r="C2849" s="25" t="s">
        <v>4275</v>
      </c>
      <c r="D2849" s="193">
        <v>2.4380642000000001E-2</v>
      </c>
      <c r="E2849" s="193">
        <v>2.2180683999999999E-2</v>
      </c>
      <c r="F2849" s="193">
        <v>1.9180734999999999E-3</v>
      </c>
      <c r="G2849" s="193">
        <v>1.4604147E-5</v>
      </c>
      <c r="H2849" s="193">
        <v>8.3602283999999994E-5</v>
      </c>
      <c r="I2849" s="193">
        <v>5.5189599000000002E-5</v>
      </c>
      <c r="J2849" s="193">
        <v>2.782477E-5</v>
      </c>
      <c r="K2849" s="193">
        <v>1.2009891E-5</v>
      </c>
      <c r="L2849" s="193">
        <v>8.8654165999999996E-5</v>
      </c>
      <c r="M2849" s="193">
        <v>0</v>
      </c>
      <c r="N2849" s="193">
        <v>0</v>
      </c>
      <c r="O2849" s="193">
        <v>0</v>
      </c>
      <c r="P2849" s="199">
        <f t="shared" si="546"/>
        <v>0.16430136296296294</v>
      </c>
      <c r="Q2849" s="240">
        <v>2.6153388999999998</v>
      </c>
      <c r="R2849" s="99">
        <v>2.6057459999999999</v>
      </c>
      <c r="S2849" s="99">
        <v>5.4038443999999998E-3</v>
      </c>
      <c r="T2849" s="99">
        <v>2.1408055999999999E-6</v>
      </c>
      <c r="U2849" s="99">
        <v>4.4888889000000001E-4</v>
      </c>
      <c r="V2849" s="99">
        <v>1.3028038999999999E-4</v>
      </c>
      <c r="W2849" s="99">
        <v>3.6077777999999998E-3</v>
      </c>
      <c r="X2849" s="241">
        <f t="shared" si="547"/>
        <v>1.456982746728732E-2</v>
      </c>
      <c r="Y2849" s="241">
        <f t="shared" si="548"/>
        <v>4.9706248822200001E-3</v>
      </c>
      <c r="Z2849" s="241">
        <f t="shared" si="549"/>
        <v>3.0584443838573205E-3</v>
      </c>
      <c r="AA2849" s="241">
        <f t="shared" si="550"/>
        <v>6.5407582012099999E-3</v>
      </c>
      <c r="AB2849" s="258">
        <v>4.5543839000000003E-3</v>
      </c>
      <c r="AC2849" s="258">
        <v>1.1372290000000001E-6</v>
      </c>
      <c r="AD2849" s="258">
        <v>2.2343281000000001E-5</v>
      </c>
      <c r="AE2849" s="258">
        <v>2.8572805000000003E-7</v>
      </c>
      <c r="AF2849" s="258">
        <v>3.9230526000000001E-4</v>
      </c>
      <c r="AG2849" s="258">
        <v>1.6948416999999999E-7</v>
      </c>
      <c r="AH2849" s="258">
        <v>2.9805065000000001E-3</v>
      </c>
      <c r="AI2849" s="258">
        <v>2.8047724000000001E-6</v>
      </c>
      <c r="AJ2849" s="258">
        <v>1.200218E-7</v>
      </c>
      <c r="AK2849" s="258">
        <v>7.5597265999999997E-7</v>
      </c>
      <c r="AL2849" s="258">
        <v>1.5557997999999999E-8</v>
      </c>
      <c r="AM2849" s="258">
        <v>1.1414932E-10</v>
      </c>
      <c r="AN2849" s="258">
        <v>9.739233499999999E-7</v>
      </c>
      <c r="AO2849" s="258">
        <v>2.5208685E-6</v>
      </c>
      <c r="AP2849" s="258">
        <v>7.0746652999999996E-5</v>
      </c>
      <c r="AQ2849" s="258">
        <v>3.1860121E-7</v>
      </c>
      <c r="AR2849" s="258">
        <v>6.5404395999999997E-3</v>
      </c>
      <c r="AT2849" s="193"/>
      <c r="AU2849" s="193"/>
      <c r="AV2849" s="193"/>
      <c r="AW2849" s="193"/>
      <c r="AX2849" s="193"/>
      <c r="AY2849" s="193"/>
      <c r="AZ2849" s="193"/>
      <c r="BA2849" s="193"/>
      <c r="BB2849" s="193"/>
      <c r="BC2849" s="193"/>
      <c r="BD2849" s="193"/>
      <c r="BE2849" s="315"/>
      <c r="BF2849" s="315"/>
      <c r="BG2849" s="315"/>
      <c r="BH2849" s="315"/>
      <c r="BI2849" s="315"/>
      <c r="BJ2849" s="315"/>
      <c r="BK2849" s="315"/>
    </row>
    <row r="2850" spans="1:63" x14ac:dyDescent="0.25">
      <c r="A2850" s="9"/>
      <c r="B2850" s="43" t="s">
        <v>4654</v>
      </c>
      <c r="C2850" s="25" t="s">
        <v>4500</v>
      </c>
      <c r="D2850" s="193">
        <v>3.5089807000000003E-5</v>
      </c>
      <c r="E2850" s="193">
        <v>1.4764475000000001E-5</v>
      </c>
      <c r="F2850" s="193">
        <v>6.2051774999999996E-6</v>
      </c>
      <c r="G2850" s="193">
        <v>2.6546087000000002E-6</v>
      </c>
      <c r="H2850" s="193">
        <v>1.3906815E-7</v>
      </c>
      <c r="I2850" s="193">
        <v>1.7457892000000001E-6</v>
      </c>
      <c r="J2850" s="193">
        <v>1.076216E-6</v>
      </c>
      <c r="K2850" s="193">
        <v>3.8204487000000002E-8</v>
      </c>
      <c r="L2850" s="193">
        <v>8.4662684999999994E-6</v>
      </c>
      <c r="M2850" s="193">
        <v>0</v>
      </c>
      <c r="N2850" s="193">
        <v>0</v>
      </c>
      <c r="O2850" s="193">
        <v>0</v>
      </c>
      <c r="P2850" s="199">
        <f t="shared" si="546"/>
        <v>1.0936648148148148E-4</v>
      </c>
      <c r="Q2850" s="240">
        <v>1.8963987999999999E-3</v>
      </c>
      <c r="R2850" s="99">
        <v>1.5484895000000001E-3</v>
      </c>
      <c r="S2850" s="99">
        <v>2.8192889E-4</v>
      </c>
      <c r="T2850" s="99">
        <v>1.8877778E-9</v>
      </c>
      <c r="U2850" s="99">
        <v>1.2042778000000001E-5</v>
      </c>
      <c r="V2850" s="99">
        <v>5.0135471999999996E-6</v>
      </c>
      <c r="W2850" s="99">
        <v>4.8922221999999997E-5</v>
      </c>
      <c r="X2850" s="241">
        <f t="shared" si="547"/>
        <v>1.7332696093290999E-5</v>
      </c>
      <c r="Y2850" s="241">
        <f t="shared" si="548"/>
        <v>1.1162472261699999E-5</v>
      </c>
      <c r="Z2850" s="241">
        <f t="shared" si="549"/>
        <v>2.2240053595910002E-6</v>
      </c>
      <c r="AA2850" s="241">
        <f t="shared" si="550"/>
        <v>3.9462184719999997E-6</v>
      </c>
      <c r="AB2850" s="258">
        <v>3.0314999000000002E-6</v>
      </c>
      <c r="AC2850" s="258">
        <v>4.9788689999999997E-10</v>
      </c>
      <c r="AD2850" s="258">
        <v>6.4378396000000001E-6</v>
      </c>
      <c r="AE2850" s="258">
        <v>2.8447910000000001E-10</v>
      </c>
      <c r="AF2850" s="258">
        <v>1.6834367999999999E-6</v>
      </c>
      <c r="AG2850" s="258">
        <v>8.9135956999999998E-9</v>
      </c>
      <c r="AH2850" s="258">
        <v>1.9841261E-6</v>
      </c>
      <c r="AI2850" s="258">
        <v>1.050027E-8</v>
      </c>
      <c r="AJ2850" s="258">
        <v>2.4006905000000001E-8</v>
      </c>
      <c r="AK2850" s="258">
        <v>1.1530121E-8</v>
      </c>
      <c r="AL2850" s="258">
        <v>2.9442261999999999E-9</v>
      </c>
      <c r="AM2850" s="258">
        <v>1.0550391E-11</v>
      </c>
      <c r="AN2850" s="258">
        <v>3.4231933999999997E-8</v>
      </c>
      <c r="AO2850" s="258">
        <v>5.3785513000000003E-8</v>
      </c>
      <c r="AP2850" s="258">
        <v>1.0286974E-7</v>
      </c>
      <c r="AQ2850" s="258">
        <v>7.0249371999999995E-8</v>
      </c>
      <c r="AR2850" s="258">
        <v>3.8759691E-6</v>
      </c>
      <c r="AT2850" s="193"/>
      <c r="AU2850" s="193"/>
      <c r="AV2850" s="193"/>
      <c r="AW2850" s="193"/>
      <c r="AX2850" s="193"/>
      <c r="AY2850" s="193"/>
      <c r="AZ2850" s="193"/>
      <c r="BA2850" s="193"/>
      <c r="BB2850" s="193"/>
      <c r="BC2850" s="193"/>
      <c r="BD2850" s="193"/>
      <c r="BE2850" s="315"/>
      <c r="BF2850" s="315"/>
      <c r="BG2850" s="315"/>
      <c r="BH2850" s="315"/>
      <c r="BI2850" s="315"/>
      <c r="BJ2850" s="315"/>
      <c r="BK2850" s="315"/>
    </row>
    <row r="2851" spans="1:63" x14ac:dyDescent="0.25">
      <c r="A2851" s="9"/>
      <c r="B2851" s="43" t="s">
        <v>4654</v>
      </c>
      <c r="C2851" s="5" t="s">
        <v>4049</v>
      </c>
      <c r="D2851" s="172">
        <v>3.5089807000000003E-5</v>
      </c>
      <c r="E2851" s="172">
        <v>1.4764475000000001E-5</v>
      </c>
      <c r="F2851" s="172">
        <v>6.2051774999999996E-6</v>
      </c>
      <c r="G2851" s="172">
        <v>2.6546087000000002E-6</v>
      </c>
      <c r="H2851" s="172">
        <v>1.3906815E-7</v>
      </c>
      <c r="I2851" s="172">
        <v>1.7457892000000001E-6</v>
      </c>
      <c r="J2851" s="172">
        <v>1.076216E-6</v>
      </c>
      <c r="K2851" s="172">
        <v>3.8204487000000002E-8</v>
      </c>
      <c r="L2851" s="172">
        <v>8.4662684999999994E-6</v>
      </c>
      <c r="M2851" s="172">
        <v>0</v>
      </c>
      <c r="N2851" s="172">
        <v>0</v>
      </c>
      <c r="O2851" s="172">
        <v>0</v>
      </c>
      <c r="P2851" s="199">
        <f t="shared" si="546"/>
        <v>1.0936648148148148E-4</v>
      </c>
      <c r="Q2851" s="233">
        <v>1.8963987999999999E-3</v>
      </c>
      <c r="R2851" s="96">
        <v>1.5484895000000001E-3</v>
      </c>
      <c r="S2851" s="96">
        <v>2.8192889E-4</v>
      </c>
      <c r="T2851" s="96">
        <v>1.8877778E-9</v>
      </c>
      <c r="U2851" s="96">
        <v>1.2042778000000001E-5</v>
      </c>
      <c r="V2851" s="96">
        <v>5.0135471999999996E-6</v>
      </c>
      <c r="W2851" s="96">
        <v>4.8922221999999997E-5</v>
      </c>
      <c r="X2851" s="241">
        <f t="shared" si="547"/>
        <v>1.7332696093290999E-5</v>
      </c>
      <c r="Y2851" s="241">
        <f t="shared" si="548"/>
        <v>1.1162472261699999E-5</v>
      </c>
      <c r="Z2851" s="241">
        <f t="shared" si="549"/>
        <v>2.2240053595910002E-6</v>
      </c>
      <c r="AA2851" s="241">
        <f t="shared" si="550"/>
        <v>3.9462184719999997E-6</v>
      </c>
      <c r="AB2851" s="241">
        <v>3.0314999000000002E-6</v>
      </c>
      <c r="AC2851" s="241">
        <v>4.9788689999999997E-10</v>
      </c>
      <c r="AD2851" s="241">
        <v>6.4378396000000001E-6</v>
      </c>
      <c r="AE2851" s="241">
        <v>2.8447910000000001E-10</v>
      </c>
      <c r="AF2851" s="241">
        <v>1.6834367999999999E-6</v>
      </c>
      <c r="AG2851" s="241">
        <v>8.9135956999999998E-9</v>
      </c>
      <c r="AH2851" s="241">
        <v>1.9841261E-6</v>
      </c>
      <c r="AI2851" s="241">
        <v>1.050027E-8</v>
      </c>
      <c r="AJ2851" s="241">
        <v>2.4006905000000001E-8</v>
      </c>
      <c r="AK2851" s="241">
        <v>1.1530121E-8</v>
      </c>
      <c r="AL2851" s="241">
        <v>2.9442261999999999E-9</v>
      </c>
      <c r="AM2851" s="241">
        <v>1.0550391E-11</v>
      </c>
      <c r="AN2851" s="241">
        <v>3.4231933999999997E-8</v>
      </c>
      <c r="AO2851" s="241">
        <v>5.3785513000000003E-8</v>
      </c>
      <c r="AP2851" s="241">
        <v>1.0286974E-7</v>
      </c>
      <c r="AQ2851" s="241">
        <v>7.0249371999999995E-8</v>
      </c>
      <c r="AR2851" s="241">
        <v>3.8759691E-6</v>
      </c>
      <c r="AT2851" s="193"/>
      <c r="AU2851" s="193"/>
      <c r="AV2851" s="193"/>
      <c r="AW2851" s="193"/>
      <c r="AX2851" s="193"/>
      <c r="AY2851" s="193"/>
      <c r="AZ2851" s="193"/>
      <c r="BA2851" s="193"/>
      <c r="BB2851" s="193"/>
      <c r="BC2851" s="193"/>
      <c r="BD2851" s="193"/>
      <c r="BE2851" s="315"/>
      <c r="BF2851" s="315"/>
      <c r="BG2851" s="315"/>
      <c r="BH2851" s="315"/>
      <c r="BI2851" s="315"/>
      <c r="BJ2851" s="315"/>
      <c r="BK2851" s="315"/>
    </row>
    <row r="2852" spans="1:63" x14ac:dyDescent="0.25">
      <c r="A2852" s="9"/>
      <c r="B2852" s="43" t="s">
        <v>4654</v>
      </c>
      <c r="C2852" s="25" t="s">
        <v>4050</v>
      </c>
      <c r="D2852" s="193">
        <v>1.3106222000000001E-2</v>
      </c>
      <c r="E2852" s="193">
        <v>1.2008212000000001E-2</v>
      </c>
      <c r="F2852" s="193">
        <v>8.8402268999999999E-4</v>
      </c>
      <c r="G2852" s="193">
        <v>1.1896951000000001E-5</v>
      </c>
      <c r="H2852" s="193">
        <v>7.7649441999999997E-5</v>
      </c>
      <c r="I2852" s="193">
        <v>3.3202818999999999E-5</v>
      </c>
      <c r="J2852" s="193">
        <v>1.7946545000000001E-5</v>
      </c>
      <c r="K2852" s="193">
        <v>7.8067128E-6</v>
      </c>
      <c r="L2852" s="193">
        <v>6.5484637999999997E-5</v>
      </c>
      <c r="M2852" s="193">
        <v>0</v>
      </c>
      <c r="N2852" s="193">
        <v>0</v>
      </c>
      <c r="O2852" s="193">
        <v>0</v>
      </c>
      <c r="P2852" s="199">
        <f t="shared" si="546"/>
        <v>8.8949718518518517E-2</v>
      </c>
      <c r="Q2852" s="240">
        <v>1.4365794000000001</v>
      </c>
      <c r="R2852" s="99">
        <v>1.4298408</v>
      </c>
      <c r="S2852" s="99">
        <v>4.2723333000000002E-3</v>
      </c>
      <c r="T2852" s="99">
        <v>1.8830555999999999E-6</v>
      </c>
      <c r="U2852" s="99">
        <v>3.9541666999999998E-4</v>
      </c>
      <c r="V2852" s="99">
        <v>8.3348638999999997E-5</v>
      </c>
      <c r="W2852" s="99">
        <v>1.9856666999999999E-3</v>
      </c>
      <c r="X2852" s="241">
        <f t="shared" si="547"/>
        <v>7.9101755101286253E-3</v>
      </c>
      <c r="Y2852" s="241">
        <f t="shared" si="548"/>
        <v>2.6634247470199999E-3</v>
      </c>
      <c r="Z2852" s="241">
        <f t="shared" si="549"/>
        <v>1.6576126491686259E-3</v>
      </c>
      <c r="AA2852" s="241">
        <f t="shared" si="550"/>
        <v>3.5891381139399998E-3</v>
      </c>
      <c r="AB2852" s="258">
        <v>2.4656585000000001E-3</v>
      </c>
      <c r="AC2852" s="258">
        <v>7.0072446999999995E-7</v>
      </c>
      <c r="AD2852" s="258">
        <v>2.0203116E-5</v>
      </c>
      <c r="AE2852" s="258">
        <v>1.3274375999999999E-7</v>
      </c>
      <c r="AF2852" s="258">
        <v>1.7659737999999999E-4</v>
      </c>
      <c r="AG2852" s="258">
        <v>1.3228279E-7</v>
      </c>
      <c r="AH2852" s="258">
        <v>1.6135890999999999E-3</v>
      </c>
      <c r="AI2852" s="258">
        <v>1.3194624999999999E-6</v>
      </c>
      <c r="AJ2852" s="258">
        <v>9.8993631999999995E-8</v>
      </c>
      <c r="AK2852" s="258">
        <v>4.1183566999999998E-7</v>
      </c>
      <c r="AL2852" s="258">
        <v>1.3053751999999999E-8</v>
      </c>
      <c r="AM2852" s="258">
        <v>8.2514626000000003E-11</v>
      </c>
      <c r="AN2852" s="258">
        <v>1.3360539000000001E-6</v>
      </c>
      <c r="AO2852" s="258">
        <v>2.0895322E-6</v>
      </c>
      <c r="AP2852" s="258">
        <v>3.8754534999999999E-5</v>
      </c>
      <c r="AQ2852" s="258">
        <v>2.7511393999999998E-7</v>
      </c>
      <c r="AR2852" s="258">
        <v>3.5888629999999999E-3</v>
      </c>
      <c r="AT2852" s="193"/>
      <c r="AU2852" s="193"/>
      <c r="AV2852" s="193"/>
      <c r="AW2852" s="193"/>
      <c r="AX2852" s="193"/>
      <c r="AY2852" s="193"/>
      <c r="AZ2852" s="193"/>
      <c r="BA2852" s="193"/>
      <c r="BB2852" s="193"/>
      <c r="BC2852" s="193"/>
      <c r="BD2852" s="193"/>
      <c r="BE2852" s="315"/>
      <c r="BF2852" s="315"/>
      <c r="BG2852" s="315"/>
      <c r="BH2852" s="315"/>
      <c r="BI2852" s="315"/>
      <c r="BJ2852" s="315"/>
      <c r="BK2852" s="315"/>
    </row>
    <row r="2853" spans="1:63" x14ac:dyDescent="0.25">
      <c r="A2853" s="9"/>
      <c r="B2853" s="43" t="s">
        <v>4654</v>
      </c>
      <c r="C2853" s="5" t="s">
        <v>4051</v>
      </c>
      <c r="D2853" s="172">
        <v>2.6498006000000001E-2</v>
      </c>
      <c r="E2853" s="172">
        <v>2.4300773000000001E-2</v>
      </c>
      <c r="F2853" s="172">
        <v>1.7819398E-3</v>
      </c>
      <c r="G2853" s="172">
        <v>2.063546E-5</v>
      </c>
      <c r="H2853" s="172">
        <v>1.5709772E-4</v>
      </c>
      <c r="I2853" s="172">
        <v>6.4947987999999996E-5</v>
      </c>
      <c r="J2853" s="172">
        <v>3.4872963999999998E-5</v>
      </c>
      <c r="K2853" s="172">
        <v>1.5764016000000001E-5</v>
      </c>
      <c r="L2853" s="172">
        <v>1.2197506E-4</v>
      </c>
      <c r="M2853" s="172">
        <v>0</v>
      </c>
      <c r="N2853" s="172">
        <v>0</v>
      </c>
      <c r="O2853" s="172">
        <v>0</v>
      </c>
      <c r="P2853" s="199">
        <f t="shared" si="546"/>
        <v>0.18000572592592592</v>
      </c>
      <c r="Q2853" s="233">
        <v>2.9071098000000002</v>
      </c>
      <c r="R2853" s="96">
        <v>2.8940581999999999</v>
      </c>
      <c r="S2853" s="96">
        <v>8.1615333000000009E-3</v>
      </c>
      <c r="T2853" s="96">
        <v>3.8113889E-6</v>
      </c>
      <c r="U2853" s="96">
        <v>7.8138888999999996E-4</v>
      </c>
      <c r="V2853" s="96">
        <v>1.6010111E-4</v>
      </c>
      <c r="W2853" s="96">
        <v>3.9447222000000004E-3</v>
      </c>
      <c r="X2853" s="241">
        <f t="shared" si="547"/>
        <v>1.5998619902167541E-2</v>
      </c>
      <c r="Y2853" s="241">
        <f t="shared" si="548"/>
        <v>5.3799175073200008E-3</v>
      </c>
      <c r="Z2853" s="241">
        <f t="shared" si="549"/>
        <v>3.3542080819075394E-3</v>
      </c>
      <c r="AA2853" s="241">
        <f t="shared" si="550"/>
        <v>7.2644943129400001E-3</v>
      </c>
      <c r="AB2853" s="241">
        <v>4.9897029000000002E-3</v>
      </c>
      <c r="AC2853" s="241">
        <v>1.4186482E-6</v>
      </c>
      <c r="AD2853" s="241">
        <v>3.2847566000000001E-5</v>
      </c>
      <c r="AE2853" s="241">
        <v>2.6847563999999999E-7</v>
      </c>
      <c r="AF2853" s="241">
        <v>3.5542751999999999E-4</v>
      </c>
      <c r="AG2853" s="241">
        <v>2.5239747999999997E-7</v>
      </c>
      <c r="AH2853" s="241">
        <v>3.2653870999999998E-3</v>
      </c>
      <c r="AI2853" s="241">
        <v>2.6579568000000002E-6</v>
      </c>
      <c r="AJ2853" s="241">
        <v>1.6928712999999999E-7</v>
      </c>
      <c r="AK2853" s="241">
        <v>8.1797189999999997E-7</v>
      </c>
      <c r="AL2853" s="241">
        <v>2.2664349999999999E-8</v>
      </c>
      <c r="AM2853" s="241">
        <v>1.5362753999999999E-10</v>
      </c>
      <c r="AN2853" s="241">
        <v>2.6578834999999999E-6</v>
      </c>
      <c r="AO2853" s="241">
        <v>4.1546636000000003E-6</v>
      </c>
      <c r="AP2853" s="241">
        <v>7.8340400999999996E-5</v>
      </c>
      <c r="AQ2853" s="241">
        <v>4.6651293999999998E-7</v>
      </c>
      <c r="AR2853" s="241">
        <v>7.2640278000000004E-3</v>
      </c>
      <c r="AT2853" s="193"/>
      <c r="AU2853" s="193"/>
      <c r="AV2853" s="193"/>
      <c r="AW2853" s="193"/>
      <c r="AX2853" s="193"/>
      <c r="AY2853" s="193"/>
      <c r="AZ2853" s="193"/>
      <c r="BA2853" s="193"/>
      <c r="BB2853" s="193"/>
      <c r="BC2853" s="193"/>
      <c r="BD2853" s="193"/>
      <c r="BE2853" s="315"/>
      <c r="BF2853" s="315"/>
      <c r="BG2853" s="315"/>
      <c r="BH2853" s="315"/>
      <c r="BI2853" s="315"/>
      <c r="BJ2853" s="315"/>
      <c r="BK2853" s="315"/>
    </row>
    <row r="2854" spans="1:63" x14ac:dyDescent="0.25">
      <c r="A2854" s="43"/>
      <c r="B2854" s="43" t="s">
        <v>4654</v>
      </c>
      <c r="C2854" s="5" t="s">
        <v>4052</v>
      </c>
      <c r="D2854" s="172">
        <v>4.8824084000000002E-5</v>
      </c>
      <c r="E2854" s="172">
        <v>2.2561017999999999E-5</v>
      </c>
      <c r="F2854" s="172">
        <v>8.5513275000000008E-6</v>
      </c>
      <c r="G2854" s="172">
        <v>3.3765679E-6</v>
      </c>
      <c r="H2854" s="172">
        <v>1.8723225E-7</v>
      </c>
      <c r="I2854" s="172">
        <v>2.2505709E-6</v>
      </c>
      <c r="J2854" s="172">
        <v>1.4431624999999999E-6</v>
      </c>
      <c r="K2854" s="172">
        <v>4.8419393000000001E-8</v>
      </c>
      <c r="L2854" s="172">
        <v>1.0405785E-5</v>
      </c>
      <c r="M2854" s="172">
        <v>0</v>
      </c>
      <c r="N2854" s="172">
        <v>0</v>
      </c>
      <c r="O2854" s="172">
        <v>0</v>
      </c>
      <c r="P2854" s="199">
        <f t="shared" si="546"/>
        <v>1.6711865185185183E-4</v>
      </c>
      <c r="Q2854" s="233">
        <v>2.9270528000000001E-3</v>
      </c>
      <c r="R2854" s="96">
        <v>2.3434696000000001E-3</v>
      </c>
      <c r="S2854" s="96">
        <v>4.8040221999999999E-4</v>
      </c>
      <c r="T2854" s="96">
        <v>2.8327777999999999E-9</v>
      </c>
      <c r="U2854" s="96">
        <v>1.9125278000000001E-5</v>
      </c>
      <c r="V2854" s="96">
        <v>8.5140111000000002E-6</v>
      </c>
      <c r="W2854" s="96">
        <v>7.5538889000000006E-5</v>
      </c>
      <c r="X2854" s="241">
        <f t="shared" si="547"/>
        <v>2.4092382813488E-5</v>
      </c>
      <c r="Y2854" s="241">
        <f t="shared" si="548"/>
        <v>1.47614507823E-5</v>
      </c>
      <c r="Z2854" s="241">
        <f t="shared" si="549"/>
        <v>3.3771974311879995E-6</v>
      </c>
      <c r="AA2854" s="241">
        <f t="shared" si="550"/>
        <v>5.9537346000000004E-6</v>
      </c>
      <c r="AB2854" s="241">
        <v>4.6322965000000001E-6</v>
      </c>
      <c r="AC2854" s="241">
        <v>7.6160968999999998E-10</v>
      </c>
      <c r="AD2854" s="241">
        <v>7.8746579999999994E-6</v>
      </c>
      <c r="AE2854" s="241">
        <v>4.0697860999999999E-10</v>
      </c>
      <c r="AF2854" s="241">
        <v>2.2381558000000002E-6</v>
      </c>
      <c r="AG2854" s="241">
        <v>1.5171894000000001E-8</v>
      </c>
      <c r="AH2854" s="241">
        <v>3.0318614999999998E-6</v>
      </c>
      <c r="AI2854" s="241">
        <v>1.4423708E-8</v>
      </c>
      <c r="AJ2854" s="241">
        <v>3.0454463000000001E-8</v>
      </c>
      <c r="AK2854" s="241">
        <v>1.5846643000000002E-8</v>
      </c>
      <c r="AL2854" s="241">
        <v>3.6835585E-9</v>
      </c>
      <c r="AM2854" s="241">
        <v>1.3176687999999999E-11</v>
      </c>
      <c r="AN2854" s="241">
        <v>4.7191208000000002E-8</v>
      </c>
      <c r="AO2854" s="241">
        <v>7.6010554000000002E-8</v>
      </c>
      <c r="AP2854" s="241">
        <v>1.5771262E-7</v>
      </c>
      <c r="AQ2854" s="241">
        <v>8.8500000000000005E-8</v>
      </c>
      <c r="AR2854" s="241">
        <v>5.8652346000000003E-6</v>
      </c>
      <c r="AT2854" s="193"/>
      <c r="AU2854" s="193"/>
      <c r="AV2854" s="193"/>
      <c r="AW2854" s="193"/>
      <c r="AX2854" s="193"/>
      <c r="AY2854" s="193"/>
      <c r="AZ2854" s="193"/>
      <c r="BA2854" s="193"/>
      <c r="BB2854" s="193"/>
      <c r="BC2854" s="193"/>
      <c r="BD2854" s="193"/>
      <c r="BE2854" s="315"/>
      <c r="BF2854" s="315"/>
      <c r="BG2854" s="315"/>
      <c r="BH2854" s="315"/>
      <c r="BI2854" s="315"/>
      <c r="BJ2854" s="315"/>
      <c r="BK2854" s="315"/>
    </row>
    <row r="2855" spans="1:63" x14ac:dyDescent="0.25">
      <c r="A2855" s="43"/>
      <c r="B2855" s="43" t="s">
        <v>4654</v>
      </c>
      <c r="C2855" s="5" t="s">
        <v>4053</v>
      </c>
      <c r="D2855" s="172">
        <v>1.3530019000000001E-2</v>
      </c>
      <c r="E2855" s="172">
        <v>1.2404148E-2</v>
      </c>
      <c r="F2855" s="172">
        <v>9.1033669000000004E-4</v>
      </c>
      <c r="G2855" s="172">
        <v>1.1252309E-5</v>
      </c>
      <c r="H2855" s="172">
        <v>8.0216711999999993E-5</v>
      </c>
      <c r="I2855" s="172">
        <v>3.3441486000000003E-5</v>
      </c>
      <c r="J2855" s="172">
        <v>1.7895614E-5</v>
      </c>
      <c r="K2855" s="172">
        <v>8.0553149E-6</v>
      </c>
      <c r="L2855" s="172">
        <v>6.4672614000000007E-5</v>
      </c>
      <c r="M2855" s="172">
        <v>0</v>
      </c>
      <c r="N2855" s="172">
        <v>0</v>
      </c>
      <c r="O2855" s="172">
        <v>0</v>
      </c>
      <c r="P2855" s="199">
        <f t="shared" si="546"/>
        <v>9.188257777777778E-2</v>
      </c>
      <c r="Q2855" s="233">
        <v>1.4838678000000001</v>
      </c>
      <c r="R2855" s="96">
        <v>1.4773750999999999</v>
      </c>
      <c r="S2855" s="96">
        <v>4.0152E-3</v>
      </c>
      <c r="T2855" s="96">
        <v>1.9460000000000001E-6</v>
      </c>
      <c r="U2855" s="96">
        <v>3.9383332999999999E-4</v>
      </c>
      <c r="V2855" s="96">
        <v>7.8930693999999997E-5</v>
      </c>
      <c r="W2855" s="96">
        <v>2.0028056000000001E-3</v>
      </c>
      <c r="X2855" s="241">
        <f t="shared" si="547"/>
        <v>8.1693176599412949E-3</v>
      </c>
      <c r="Y2855" s="241">
        <f t="shared" si="548"/>
        <v>2.7487609357699999E-3</v>
      </c>
      <c r="Z2855" s="241">
        <f t="shared" si="549"/>
        <v>1.712106303861295E-3</v>
      </c>
      <c r="AA2855" s="241">
        <f t="shared" si="550"/>
        <v>3.7084504203100002E-3</v>
      </c>
      <c r="AB2855" s="241">
        <v>2.5469567000000002E-3</v>
      </c>
      <c r="AC2855" s="241">
        <v>7.2427249999999998E-7</v>
      </c>
      <c r="AD2855" s="241">
        <v>1.9173137999999998E-5</v>
      </c>
      <c r="AE2855" s="241">
        <v>1.3708445E-7</v>
      </c>
      <c r="AF2855" s="241">
        <v>1.8164573000000001E-4</v>
      </c>
      <c r="AG2855" s="241">
        <v>1.2401081999999999E-7</v>
      </c>
      <c r="AH2855" s="241">
        <v>1.6667924E-3</v>
      </c>
      <c r="AI2855" s="241">
        <v>1.3580463999999999E-6</v>
      </c>
      <c r="AJ2855" s="241">
        <v>9.3133215000000003E-8</v>
      </c>
      <c r="AK2855" s="241">
        <v>4.1635978999999998E-7</v>
      </c>
      <c r="AL2855" s="241">
        <v>1.2471397E-8</v>
      </c>
      <c r="AM2855" s="241">
        <v>8.1659295000000006E-11</v>
      </c>
      <c r="AN2855" s="241">
        <v>1.3491555000000001E-6</v>
      </c>
      <c r="AO2855" s="241">
        <v>2.1272938999999998E-6</v>
      </c>
      <c r="AP2855" s="241">
        <v>3.9957362000000001E-5</v>
      </c>
      <c r="AQ2855" s="241">
        <v>2.6272031000000003E-7</v>
      </c>
      <c r="AR2855" s="241">
        <v>3.7081877000000002E-3</v>
      </c>
      <c r="AT2855" s="193"/>
      <c r="AU2855" s="193"/>
      <c r="AV2855" s="193"/>
      <c r="AW2855" s="193"/>
      <c r="AX2855" s="193"/>
      <c r="AY2855" s="193"/>
      <c r="AZ2855" s="193"/>
      <c r="BA2855" s="193"/>
      <c r="BB2855" s="193"/>
      <c r="BC2855" s="193"/>
      <c r="BD2855" s="193"/>
      <c r="BE2855" s="315"/>
      <c r="BF2855" s="315"/>
      <c r="BG2855" s="315"/>
      <c r="BH2855" s="315"/>
      <c r="BI2855" s="315"/>
      <c r="BJ2855" s="315"/>
      <c r="BK2855" s="315"/>
    </row>
    <row r="2856" spans="1:63" x14ac:dyDescent="0.25">
      <c r="A2856" s="9"/>
      <c r="B2856" s="43" t="s">
        <v>4654</v>
      </c>
      <c r="C2856" s="5" t="s">
        <v>4054</v>
      </c>
      <c r="D2856" s="172">
        <v>2.5180884000000001E-2</v>
      </c>
      <c r="E2856" s="172">
        <v>2.3101865999999999E-2</v>
      </c>
      <c r="F2856" s="172">
        <v>1.6905069999999999E-3</v>
      </c>
      <c r="G2856" s="172">
        <v>1.8480729999999999E-5</v>
      </c>
      <c r="H2856" s="172">
        <v>1.4935831E-4</v>
      </c>
      <c r="I2856" s="172">
        <v>6.0677287E-5</v>
      </c>
      <c r="J2856" s="172">
        <v>3.2320387000000001E-5</v>
      </c>
      <c r="K2856" s="172">
        <v>1.4976859999999999E-5</v>
      </c>
      <c r="L2856" s="172">
        <v>1.1269689E-4</v>
      </c>
      <c r="M2856" s="172">
        <v>0</v>
      </c>
      <c r="N2856" s="172">
        <v>0</v>
      </c>
      <c r="O2856" s="172">
        <v>0</v>
      </c>
      <c r="P2856" s="199">
        <f t="shared" si="546"/>
        <v>0.17112493333333331</v>
      </c>
      <c r="Q2856" s="233">
        <v>2.7633342000000001</v>
      </c>
      <c r="R2856" s="96">
        <v>2.7516017000000002</v>
      </c>
      <c r="S2856" s="96">
        <v>7.1827777999999998E-3</v>
      </c>
      <c r="T2856" s="96">
        <v>3.6247221999999998E-6</v>
      </c>
      <c r="U2856" s="96">
        <v>7.2155555999999996E-4</v>
      </c>
      <c r="V2856" s="96">
        <v>1.4177577999999999E-4</v>
      </c>
      <c r="W2856" s="96">
        <v>3.6827778000000002E-3</v>
      </c>
      <c r="X2856" s="241">
        <f t="shared" si="547"/>
        <v>1.5207462752846571E-2</v>
      </c>
      <c r="Y2856" s="241">
        <f t="shared" si="548"/>
        <v>5.1120549729899998E-3</v>
      </c>
      <c r="Z2856" s="241">
        <f t="shared" si="549"/>
        <v>3.1884968828365706E-3</v>
      </c>
      <c r="AA2856" s="241">
        <f t="shared" si="550"/>
        <v>6.9069108970199996E-3</v>
      </c>
      <c r="AB2856" s="241">
        <v>4.7435304000000003E-3</v>
      </c>
      <c r="AC2856" s="241">
        <v>1.3493047E-6</v>
      </c>
      <c r="AD2856" s="241">
        <v>2.9786827000000001E-5</v>
      </c>
      <c r="AE2856" s="241">
        <v>2.5519333000000001E-7</v>
      </c>
      <c r="AF2856" s="241">
        <v>3.3691161000000002E-4</v>
      </c>
      <c r="AG2856" s="241">
        <v>2.2163796E-7</v>
      </c>
      <c r="AH2856" s="241">
        <v>3.1042851000000001E-3</v>
      </c>
      <c r="AI2856" s="241">
        <v>2.5207178E-6</v>
      </c>
      <c r="AJ2856" s="241">
        <v>1.5107638E-7</v>
      </c>
      <c r="AK2856" s="241">
        <v>7.6479199999999996E-7</v>
      </c>
      <c r="AL2856" s="241">
        <v>2.0499693E-8</v>
      </c>
      <c r="AM2856" s="241">
        <v>1.4236356999999999E-10</v>
      </c>
      <c r="AN2856" s="241">
        <v>2.4812259E-6</v>
      </c>
      <c r="AO2856" s="241">
        <v>3.9118346999999996E-6</v>
      </c>
      <c r="AP2856" s="241">
        <v>7.4361494000000006E-5</v>
      </c>
      <c r="AQ2856" s="241">
        <v>4.2399701999999997E-7</v>
      </c>
      <c r="AR2856" s="241">
        <v>6.9064868999999997E-3</v>
      </c>
      <c r="AT2856" s="193"/>
      <c r="AU2856" s="193"/>
      <c r="AV2856" s="193"/>
      <c r="AW2856" s="193"/>
      <c r="AX2856" s="193"/>
      <c r="AY2856" s="193"/>
      <c r="AZ2856" s="193"/>
      <c r="BA2856" s="193"/>
      <c r="BB2856" s="193"/>
      <c r="BC2856" s="193"/>
      <c r="BD2856" s="193"/>
      <c r="BE2856" s="315"/>
      <c r="BF2856" s="315"/>
      <c r="BG2856" s="315"/>
      <c r="BH2856" s="315"/>
      <c r="BI2856" s="315"/>
      <c r="BJ2856" s="315"/>
      <c r="BK2856" s="315"/>
    </row>
    <row r="2857" spans="1:63" x14ac:dyDescent="0.25">
      <c r="A2857" s="9"/>
      <c r="B2857" s="43" t="s">
        <v>4654</v>
      </c>
      <c r="C2857" s="5" t="s">
        <v>4055</v>
      </c>
      <c r="D2857" s="172">
        <v>3.9508121E-5</v>
      </c>
      <c r="E2857" s="172">
        <v>1.7303987E-5</v>
      </c>
      <c r="F2857" s="172">
        <v>6.9593991000000004E-6</v>
      </c>
      <c r="G2857" s="172">
        <v>2.8821974E-6</v>
      </c>
      <c r="H2857" s="172">
        <v>1.5440543999999999E-7</v>
      </c>
      <c r="I2857" s="172">
        <v>1.9053734000000001E-6</v>
      </c>
      <c r="J2857" s="172">
        <v>1.1933692999999999E-6</v>
      </c>
      <c r="K2857" s="172">
        <v>4.1405499000000003E-8</v>
      </c>
      <c r="L2857" s="172">
        <v>9.0679834000000002E-6</v>
      </c>
      <c r="M2857" s="172">
        <v>0</v>
      </c>
      <c r="N2857" s="172">
        <v>0</v>
      </c>
      <c r="O2857" s="172">
        <v>0</v>
      </c>
      <c r="P2857" s="199">
        <f t="shared" si="546"/>
        <v>1.2817768148148148E-4</v>
      </c>
      <c r="Q2857" s="233">
        <v>2.2325558000000001E-3</v>
      </c>
      <c r="R2857" s="96">
        <v>1.8071859000000001E-3</v>
      </c>
      <c r="S2857" s="96">
        <v>3.4723110999999998E-4</v>
      </c>
      <c r="T2857" s="96">
        <v>2.1951667000000002E-9</v>
      </c>
      <c r="U2857" s="96">
        <v>1.4360278E-5</v>
      </c>
      <c r="V2857" s="96">
        <v>6.1652416999999999E-6</v>
      </c>
      <c r="W2857" s="96">
        <v>5.7611110999999998E-5</v>
      </c>
      <c r="X2857" s="241">
        <f t="shared" si="547"/>
        <v>1.9507404305068999E-5</v>
      </c>
      <c r="Y2857" s="241">
        <f t="shared" si="548"/>
        <v>1.2308734782110001E-5</v>
      </c>
      <c r="Z2857" s="241">
        <f t="shared" si="549"/>
        <v>2.5993968049589996E-6</v>
      </c>
      <c r="AA2857" s="241">
        <f t="shared" si="550"/>
        <v>4.5992727179999997E-6</v>
      </c>
      <c r="AB2857" s="241">
        <v>3.5529156000000002E-6</v>
      </c>
      <c r="AC2857" s="241">
        <v>5.8383879000000001E-10</v>
      </c>
      <c r="AD2857" s="241">
        <v>6.8837067E-6</v>
      </c>
      <c r="AE2857" s="241">
        <v>3.2406932000000002E-10</v>
      </c>
      <c r="AF2857" s="241">
        <v>1.8602317E-6</v>
      </c>
      <c r="AG2857" s="241">
        <v>1.0972874E-8</v>
      </c>
      <c r="AH2857" s="241">
        <v>2.3253974000000001E-6</v>
      </c>
      <c r="AI2857" s="241">
        <v>1.1760848E-8</v>
      </c>
      <c r="AJ2857" s="241">
        <v>2.6037627999999999E-8</v>
      </c>
      <c r="AK2857" s="241">
        <v>1.2916774E-8</v>
      </c>
      <c r="AL2857" s="241">
        <v>3.1758144000000002E-9</v>
      </c>
      <c r="AM2857" s="241">
        <v>1.1372559000000001E-11</v>
      </c>
      <c r="AN2857" s="241">
        <v>3.838819E-8</v>
      </c>
      <c r="AO2857" s="241">
        <v>6.0958188000000003E-8</v>
      </c>
      <c r="AP2857" s="241">
        <v>1.2075058999999999E-7</v>
      </c>
      <c r="AQ2857" s="241">
        <v>7.5980317999999998E-8</v>
      </c>
      <c r="AR2857" s="241">
        <v>4.5232923999999999E-6</v>
      </c>
      <c r="AT2857" s="193"/>
      <c r="AU2857" s="193"/>
      <c r="AV2857" s="193"/>
      <c r="AW2857" s="193"/>
      <c r="AX2857" s="193"/>
      <c r="AY2857" s="193"/>
      <c r="AZ2857" s="193"/>
      <c r="BA2857" s="193"/>
      <c r="BB2857" s="193"/>
      <c r="BC2857" s="193"/>
      <c r="BD2857" s="193"/>
      <c r="BE2857" s="315"/>
      <c r="BF2857" s="315"/>
      <c r="BG2857" s="315"/>
      <c r="BH2857" s="315"/>
      <c r="BI2857" s="315"/>
      <c r="BJ2857" s="315"/>
      <c r="BK2857" s="315"/>
    </row>
    <row r="2858" spans="1:63" x14ac:dyDescent="0.25">
      <c r="A2858" s="9"/>
      <c r="B2858" s="43" t="s">
        <v>4654</v>
      </c>
      <c r="C2858" s="5" t="s">
        <v>4056</v>
      </c>
      <c r="D2858" s="172">
        <v>1.3364465000000001E-2</v>
      </c>
      <c r="E2858" s="172">
        <v>1.2235040000000001E-2</v>
      </c>
      <c r="F2858" s="172">
        <v>9.0493601999999999E-4</v>
      </c>
      <c r="G2858" s="172">
        <v>1.3434154E-5</v>
      </c>
      <c r="H2858" s="172">
        <v>7.9086385000000001E-5</v>
      </c>
      <c r="I2858" s="172">
        <v>3.4999682E-5</v>
      </c>
      <c r="J2858" s="172">
        <v>1.9234282000000001E-5</v>
      </c>
      <c r="K2858" s="172">
        <v>7.9614334999999997E-6</v>
      </c>
      <c r="L2858" s="172">
        <v>6.9772898999999995E-5</v>
      </c>
      <c r="M2858" s="172">
        <v>0</v>
      </c>
      <c r="N2858" s="172">
        <v>0</v>
      </c>
      <c r="O2858" s="172">
        <v>0</v>
      </c>
      <c r="P2858" s="199">
        <f t="shared" si="546"/>
        <v>9.0629925925925919E-2</v>
      </c>
      <c r="Q2858" s="233">
        <v>1.4640656999999999</v>
      </c>
      <c r="R2858" s="96">
        <v>1.456369</v>
      </c>
      <c r="S2858" s="96">
        <v>5.0633333000000003E-3</v>
      </c>
      <c r="T2858" s="96">
        <v>1.9171110999999999E-6</v>
      </c>
      <c r="U2858" s="96">
        <v>4.2841667000000002E-4</v>
      </c>
      <c r="V2858" s="96">
        <v>9.7694417000000004E-5</v>
      </c>
      <c r="W2858" s="96">
        <v>2.1053611000000001E-3</v>
      </c>
      <c r="X2858" s="241">
        <f t="shared" si="547"/>
        <v>8.06133505586701E-3</v>
      </c>
      <c r="Y2858" s="241">
        <f t="shared" si="548"/>
        <v>2.7164227311899996E-3</v>
      </c>
      <c r="Z2858" s="241">
        <f t="shared" si="549"/>
        <v>1.6891866276770109E-3</v>
      </c>
      <c r="AA2858" s="241">
        <f t="shared" si="550"/>
        <v>3.6557256969999997E-3</v>
      </c>
      <c r="AB2858" s="241">
        <v>2.5122331E-3</v>
      </c>
      <c r="AC2858" s="241">
        <v>7.1321684E-7</v>
      </c>
      <c r="AD2858" s="241">
        <v>2.2152793E-5</v>
      </c>
      <c r="AE2858" s="241">
        <v>1.3529471E-7</v>
      </c>
      <c r="AF2858" s="241">
        <v>1.8103102000000001E-4</v>
      </c>
      <c r="AG2858" s="241">
        <v>1.5730664000000001E-7</v>
      </c>
      <c r="AH2858" s="241">
        <v>1.6440693000000001E-3</v>
      </c>
      <c r="AI2858" s="241">
        <v>1.3516994000000001E-6</v>
      </c>
      <c r="AJ2858" s="241">
        <v>1.1224259E-7</v>
      </c>
      <c r="AK2858" s="241">
        <v>4.3407830999999999E-7</v>
      </c>
      <c r="AL2858" s="241">
        <v>1.4467714999999999E-8</v>
      </c>
      <c r="AM2858" s="241">
        <v>8.8162011E-11</v>
      </c>
      <c r="AN2858" s="241">
        <v>1.4114995E-6</v>
      </c>
      <c r="AO2858" s="241">
        <v>2.1767319999999999E-6</v>
      </c>
      <c r="AP2858" s="241">
        <v>3.9616519999999997E-5</v>
      </c>
      <c r="AQ2858" s="241">
        <v>3.0329699999999999E-7</v>
      </c>
      <c r="AR2858" s="241">
        <v>3.6554223999999999E-3</v>
      </c>
      <c r="AT2858" s="193"/>
      <c r="AU2858" s="193"/>
      <c r="AV2858" s="193"/>
      <c r="AW2858" s="193"/>
      <c r="AX2858" s="193"/>
      <c r="AY2858" s="193"/>
      <c r="AZ2858" s="193"/>
      <c r="BA2858" s="193"/>
      <c r="BB2858" s="193"/>
      <c r="BC2858" s="193"/>
      <c r="BD2858" s="193"/>
      <c r="BE2858" s="315"/>
      <c r="BF2858" s="315"/>
      <c r="BG2858" s="315"/>
      <c r="BH2858" s="315"/>
      <c r="BI2858" s="315"/>
      <c r="BJ2858" s="315"/>
      <c r="BK2858" s="315"/>
    </row>
    <row r="2859" spans="1:63" x14ac:dyDescent="0.25">
      <c r="A2859" s="9"/>
      <c r="B2859" s="43" t="s">
        <v>4654</v>
      </c>
      <c r="C2859" s="5" t="s">
        <v>4057</v>
      </c>
      <c r="D2859" s="172">
        <v>2.8512910999999998E-2</v>
      </c>
      <c r="E2859" s="172">
        <v>2.6132968999999999E-2</v>
      </c>
      <c r="F2859" s="172">
        <v>1.923052E-3</v>
      </c>
      <c r="G2859" s="172">
        <v>2.4220014E-5</v>
      </c>
      <c r="H2859" s="172">
        <v>1.6889077E-4</v>
      </c>
      <c r="I2859" s="172">
        <v>7.1801494000000004E-5</v>
      </c>
      <c r="J2859" s="172">
        <v>3.9087249000000001E-5</v>
      </c>
      <c r="K2859" s="172">
        <v>1.6963932999999999E-5</v>
      </c>
      <c r="L2859" s="172">
        <v>1.3592688999999999E-4</v>
      </c>
      <c r="M2859" s="172">
        <v>0</v>
      </c>
      <c r="N2859" s="172">
        <v>0</v>
      </c>
      <c r="O2859" s="172">
        <v>0</v>
      </c>
      <c r="P2859" s="199">
        <f t="shared" si="546"/>
        <v>0.19357754814814812</v>
      </c>
      <c r="Q2859" s="233">
        <v>3.1267504000000002</v>
      </c>
      <c r="R2859" s="96">
        <v>3.1113021999999999</v>
      </c>
      <c r="S2859" s="96">
        <v>9.9855777999999992E-3</v>
      </c>
      <c r="T2859" s="96">
        <v>4.0961110999999997E-6</v>
      </c>
      <c r="U2859" s="96">
        <v>8.8444444000000005E-4</v>
      </c>
      <c r="V2859" s="96">
        <v>1.9402997E-4</v>
      </c>
      <c r="W2859" s="96">
        <v>4.3800000000000002E-3</v>
      </c>
      <c r="X2859" s="241">
        <f t="shared" si="547"/>
        <v>1.720681658953405E-2</v>
      </c>
      <c r="Y2859" s="241">
        <f t="shared" si="548"/>
        <v>5.7894652621100001E-3</v>
      </c>
      <c r="Z2859" s="241">
        <f t="shared" si="549"/>
        <v>3.6075593879240499E-3</v>
      </c>
      <c r="AA2859" s="241">
        <f t="shared" si="550"/>
        <v>7.8097919394999995E-3</v>
      </c>
      <c r="AB2859" s="241">
        <v>5.3659090000000003E-3</v>
      </c>
      <c r="AC2859" s="241">
        <v>1.5242476E-6</v>
      </c>
      <c r="AD2859" s="241">
        <v>3.7377313000000001E-5</v>
      </c>
      <c r="AE2859" s="241">
        <v>2.8876419999999999E-7</v>
      </c>
      <c r="AF2859" s="241">
        <v>3.8405611000000002E-4</v>
      </c>
      <c r="AG2859" s="241">
        <v>3.0982731E-7</v>
      </c>
      <c r="AH2859" s="241">
        <v>3.5115869E-3</v>
      </c>
      <c r="AI2859" s="241">
        <v>2.8701078000000002E-6</v>
      </c>
      <c r="AJ2859" s="241">
        <v>1.9949495999999999E-7</v>
      </c>
      <c r="AK2859" s="241">
        <v>9.0530187999999998E-7</v>
      </c>
      <c r="AL2859" s="241">
        <v>2.6122729000000001E-8</v>
      </c>
      <c r="AM2859" s="241">
        <v>1.7135504999999999E-10</v>
      </c>
      <c r="AN2859" s="241">
        <v>2.9498755999999999E-6</v>
      </c>
      <c r="AO2859" s="241">
        <v>4.5415466000000001E-6</v>
      </c>
      <c r="AP2859" s="241">
        <v>8.4479866999999994E-5</v>
      </c>
      <c r="AQ2859" s="241">
        <v>5.3183949999999996E-7</v>
      </c>
      <c r="AR2859" s="241">
        <v>7.8092600999999998E-3</v>
      </c>
      <c r="AT2859" s="193"/>
      <c r="AU2859" s="193"/>
      <c r="AV2859" s="193"/>
      <c r="AW2859" s="193"/>
      <c r="AX2859" s="193"/>
      <c r="AY2859" s="193"/>
      <c r="AZ2859" s="193"/>
      <c r="BA2859" s="193"/>
      <c r="BB2859" s="193"/>
      <c r="BC2859" s="193"/>
      <c r="BD2859" s="193"/>
      <c r="BE2859" s="315"/>
      <c r="BF2859" s="315"/>
      <c r="BG2859" s="315"/>
      <c r="BH2859" s="315"/>
      <c r="BI2859" s="315"/>
      <c r="BJ2859" s="315"/>
      <c r="BK2859" s="315"/>
    </row>
    <row r="2860" spans="1:63" x14ac:dyDescent="0.25">
      <c r="A2860" s="9"/>
      <c r="B2860" s="43" t="s">
        <v>4654</v>
      </c>
      <c r="C2860" s="5" t="s">
        <v>4058</v>
      </c>
      <c r="D2860" s="172">
        <v>6.3417686999999999E-5</v>
      </c>
      <c r="E2860" s="172">
        <v>3.1991708000000003E-5</v>
      </c>
      <c r="F2860" s="172">
        <v>1.0995891E-5</v>
      </c>
      <c r="G2860" s="172">
        <v>3.9632009999999998E-6</v>
      </c>
      <c r="H2860" s="172">
        <v>2.3495781999999999E-7</v>
      </c>
      <c r="I2860" s="172">
        <v>2.6856596E-6</v>
      </c>
      <c r="J2860" s="172">
        <v>1.8023075E-6</v>
      </c>
      <c r="K2860" s="172">
        <v>5.6599649999999998E-8</v>
      </c>
      <c r="L2860" s="172">
        <v>1.1687363E-5</v>
      </c>
      <c r="M2860" s="172">
        <v>0</v>
      </c>
      <c r="N2860" s="172">
        <v>0</v>
      </c>
      <c r="O2860" s="172">
        <v>0</v>
      </c>
      <c r="P2860" s="199">
        <f t="shared" si="546"/>
        <v>2.3697561481481481E-4</v>
      </c>
      <c r="Q2860" s="233">
        <v>4.1859558000000002E-3</v>
      </c>
      <c r="R2860" s="96">
        <v>3.2955671000000001E-3</v>
      </c>
      <c r="S2860" s="96">
        <v>7.4123777999999998E-4</v>
      </c>
      <c r="T2860" s="96">
        <v>3.9533333000000003E-9</v>
      </c>
      <c r="U2860" s="96">
        <v>2.7994444000000001E-5</v>
      </c>
      <c r="V2860" s="96">
        <v>1.3105336E-5</v>
      </c>
      <c r="W2860" s="96">
        <v>1.0804722000000001E-4</v>
      </c>
      <c r="X2860" s="241">
        <f t="shared" si="547"/>
        <v>3.1259946178461E-5</v>
      </c>
      <c r="Y2860" s="241">
        <f t="shared" si="548"/>
        <v>1.8146795980339999E-5</v>
      </c>
      <c r="Z2860" s="241">
        <f t="shared" si="549"/>
        <v>4.7631308581210005E-6</v>
      </c>
      <c r="AA2860" s="241">
        <f t="shared" si="550"/>
        <v>8.3500193400000008E-6</v>
      </c>
      <c r="AB2860" s="241">
        <v>6.5686099999999999E-6</v>
      </c>
      <c r="AC2860" s="241">
        <v>1.0808829E-9</v>
      </c>
      <c r="AD2860" s="241">
        <v>8.7847201000000004E-6</v>
      </c>
      <c r="AE2860" s="241">
        <v>5.4346743999999996E-10</v>
      </c>
      <c r="AF2860" s="241">
        <v>2.7684510999999999E-6</v>
      </c>
      <c r="AG2860" s="241">
        <v>2.3390430000000001E-8</v>
      </c>
      <c r="AH2860" s="241">
        <v>4.2991993999999998E-6</v>
      </c>
      <c r="AI2860" s="241">
        <v>1.8484165999999999E-8</v>
      </c>
      <c r="AJ2860" s="241">
        <v>3.5626833000000002E-8</v>
      </c>
      <c r="AK2860" s="241">
        <v>2.0319766000000001E-8</v>
      </c>
      <c r="AL2860" s="241">
        <v>4.2340064999999997E-9</v>
      </c>
      <c r="AM2860" s="241">
        <v>1.5111620999999999E-11</v>
      </c>
      <c r="AN2860" s="241">
        <v>6.0722044999999997E-8</v>
      </c>
      <c r="AO2860" s="241">
        <v>1.0028262E-7</v>
      </c>
      <c r="AP2860" s="241">
        <v>2.2424691E-7</v>
      </c>
      <c r="AQ2860" s="241">
        <v>1.0263414E-7</v>
      </c>
      <c r="AR2860" s="241">
        <v>8.2473852000000005E-6</v>
      </c>
      <c r="AT2860" s="193"/>
      <c r="AU2860" s="193"/>
      <c r="AV2860" s="193"/>
      <c r="AW2860" s="193"/>
      <c r="AX2860" s="193"/>
      <c r="AY2860" s="193"/>
      <c r="AZ2860" s="193"/>
      <c r="BA2860" s="193"/>
      <c r="BB2860" s="193"/>
      <c r="BC2860" s="193"/>
      <c r="BD2860" s="193"/>
      <c r="BE2860" s="315"/>
      <c r="BF2860" s="315"/>
      <c r="BG2860" s="315"/>
      <c r="BH2860" s="315"/>
      <c r="BI2860" s="315"/>
      <c r="BJ2860" s="315"/>
      <c r="BK2860" s="315"/>
    </row>
    <row r="2861" spans="1:63" x14ac:dyDescent="0.25">
      <c r="A2861" s="9"/>
      <c r="B2861" s="43" t="s">
        <v>4654</v>
      </c>
      <c r="C2861" s="5" t="s">
        <v>4059</v>
      </c>
      <c r="D2861" s="172">
        <v>1.1975972E-2</v>
      </c>
      <c r="E2861" s="172">
        <v>1.1158370000000001E-2</v>
      </c>
      <c r="F2861" s="172">
        <v>5.9629824999999997E-4</v>
      </c>
      <c r="G2861" s="172">
        <v>1.1058152000000001E-5</v>
      </c>
      <c r="H2861" s="172">
        <v>6.5461898000000005E-5</v>
      </c>
      <c r="I2861" s="172">
        <v>3.2417922E-5</v>
      </c>
      <c r="J2861" s="172">
        <v>2.3210360000000001E-5</v>
      </c>
      <c r="K2861" s="172">
        <v>7.5114515999999998E-6</v>
      </c>
      <c r="L2861" s="172">
        <v>8.1643963000000005E-5</v>
      </c>
      <c r="M2861" s="172">
        <v>0</v>
      </c>
      <c r="N2861" s="172">
        <v>0</v>
      </c>
      <c r="O2861" s="172">
        <v>0</v>
      </c>
      <c r="P2861" s="199">
        <f t="shared" si="546"/>
        <v>8.2654592592592599E-2</v>
      </c>
      <c r="Q2861" s="233">
        <v>1.3655755000000001</v>
      </c>
      <c r="R2861" s="96">
        <v>1.3586050000000001</v>
      </c>
      <c r="S2861" s="96">
        <v>4.3698666999999998E-3</v>
      </c>
      <c r="T2861" s="96">
        <v>1.7920832999999999E-6</v>
      </c>
      <c r="U2861" s="96">
        <v>3.8563889000000002E-4</v>
      </c>
      <c r="V2861" s="96">
        <v>7.8630443999999999E-5</v>
      </c>
      <c r="W2861" s="96">
        <v>2.1345832999999999E-3</v>
      </c>
      <c r="X2861" s="241">
        <f t="shared" si="547"/>
        <v>7.3742544811837025E-3</v>
      </c>
      <c r="Y2861" s="241">
        <f t="shared" si="548"/>
        <v>2.4230591906430001E-3</v>
      </c>
      <c r="Z2861" s="241">
        <f t="shared" si="549"/>
        <v>1.5408933630307029E-3</v>
      </c>
      <c r="AA2861" s="241">
        <f t="shared" si="550"/>
        <v>3.4103019275099999E-3</v>
      </c>
      <c r="AB2861" s="241">
        <v>2.2911680000000001E-3</v>
      </c>
      <c r="AC2861" s="241">
        <v>6.6547393E-7</v>
      </c>
      <c r="AD2861" s="241">
        <v>1.7867451000000001E-5</v>
      </c>
      <c r="AE2861" s="241">
        <v>7.9261173000000003E-8</v>
      </c>
      <c r="AF2861" s="241">
        <v>1.1314599E-4</v>
      </c>
      <c r="AG2861" s="241">
        <v>1.3301454E-7</v>
      </c>
      <c r="AH2861" s="241">
        <v>1.4994294E-3</v>
      </c>
      <c r="AI2861" s="241">
        <v>9.2466063999999996E-7</v>
      </c>
      <c r="AJ2861" s="241">
        <v>9.1317058999999999E-8</v>
      </c>
      <c r="AK2861" s="241">
        <v>3.8113693000000002E-7</v>
      </c>
      <c r="AL2861" s="241">
        <v>1.2590741E-8</v>
      </c>
      <c r="AM2861" s="241">
        <v>7.7760702999999997E-11</v>
      </c>
      <c r="AN2861" s="241">
        <v>1.3057033E-6</v>
      </c>
      <c r="AO2861" s="241">
        <v>2.0609326000000001E-6</v>
      </c>
      <c r="AP2861" s="241">
        <v>3.6687543999999998E-5</v>
      </c>
      <c r="AQ2861" s="241">
        <v>2.4422750999999998E-7</v>
      </c>
      <c r="AR2861" s="241">
        <v>3.4100577E-3</v>
      </c>
      <c r="AT2861" s="193"/>
      <c r="AU2861" s="193"/>
      <c r="AV2861" s="193"/>
      <c r="AW2861" s="193"/>
      <c r="AX2861" s="193"/>
      <c r="AY2861" s="193"/>
      <c r="AZ2861" s="193"/>
      <c r="BA2861" s="193"/>
      <c r="BB2861" s="193"/>
      <c r="BC2861" s="193"/>
      <c r="BD2861" s="193"/>
      <c r="BE2861" s="315"/>
      <c r="BF2861" s="315"/>
      <c r="BG2861" s="315"/>
      <c r="BH2861" s="315"/>
      <c r="BI2861" s="315"/>
      <c r="BJ2861" s="315"/>
      <c r="BK2861" s="315"/>
    </row>
    <row r="2862" spans="1:63" x14ac:dyDescent="0.25">
      <c r="A2862" s="9"/>
      <c r="B2862" s="43" t="s">
        <v>4654</v>
      </c>
      <c r="C2862" s="5" t="s">
        <v>4060</v>
      </c>
      <c r="D2862" s="172">
        <v>3.1059854000000001E-2</v>
      </c>
      <c r="E2862" s="172">
        <v>2.9001032E-2</v>
      </c>
      <c r="F2862" s="172">
        <v>1.5249726999999999E-3</v>
      </c>
      <c r="G2862" s="172">
        <v>2.3578407E-5</v>
      </c>
      <c r="H2862" s="172">
        <v>1.6999172999999999E-4</v>
      </c>
      <c r="I2862" s="172">
        <v>7.9931030000000006E-5</v>
      </c>
      <c r="J2862" s="172">
        <v>5.3726434999999997E-5</v>
      </c>
      <c r="K2862" s="172">
        <v>1.9370801E-5</v>
      </c>
      <c r="L2862" s="172">
        <v>1.8725152E-4</v>
      </c>
      <c r="M2862" s="172">
        <v>0</v>
      </c>
      <c r="N2862" s="172">
        <v>0</v>
      </c>
      <c r="O2862" s="172">
        <v>0</v>
      </c>
      <c r="P2862" s="199">
        <f t="shared" si="546"/>
        <v>0.21482245925925925</v>
      </c>
      <c r="Q2862" s="233">
        <v>3.5480678999999999</v>
      </c>
      <c r="R2862" s="96">
        <v>3.5320260000000001</v>
      </c>
      <c r="S2862" s="96">
        <v>9.6547110999999994E-3</v>
      </c>
      <c r="T2862" s="96">
        <v>4.6638889000000003E-6</v>
      </c>
      <c r="U2862" s="96">
        <v>9.3383333E-4</v>
      </c>
      <c r="V2862" s="96">
        <v>1.7674716999999999E-4</v>
      </c>
      <c r="W2862" s="96">
        <v>5.2719443999999999E-3</v>
      </c>
      <c r="X2862" s="241">
        <f t="shared" si="547"/>
        <v>1.915236367565324E-2</v>
      </c>
      <c r="Y2862" s="241">
        <f t="shared" si="548"/>
        <v>6.2821173462099993E-3</v>
      </c>
      <c r="Z2862" s="241">
        <f t="shared" si="549"/>
        <v>4.0043971256232408E-3</v>
      </c>
      <c r="AA2862" s="241">
        <f t="shared" si="550"/>
        <v>8.8658492038200011E-3</v>
      </c>
      <c r="AB2862" s="241">
        <v>5.9548353E-3</v>
      </c>
      <c r="AC2862" s="241">
        <v>1.7317012E-6</v>
      </c>
      <c r="AD2862" s="241">
        <v>3.6689994E-5</v>
      </c>
      <c r="AE2862" s="241">
        <v>2.0523172000000001E-7</v>
      </c>
      <c r="AF2862" s="241">
        <v>2.8835938999999998E-4</v>
      </c>
      <c r="AG2862" s="241">
        <v>2.9572928999999998E-7</v>
      </c>
      <c r="AH2862" s="241">
        <v>3.8970751999999999E-3</v>
      </c>
      <c r="AI2862" s="241">
        <v>2.3608696E-6</v>
      </c>
      <c r="AJ2862" s="241">
        <v>1.9202285999999999E-7</v>
      </c>
      <c r="AK2862" s="241">
        <v>9.6353852999999997E-7</v>
      </c>
      <c r="AL2862" s="241">
        <v>2.7389487000000001E-8</v>
      </c>
      <c r="AM2862" s="241">
        <v>1.8404624E-10</v>
      </c>
      <c r="AN2862" s="241">
        <v>3.2401767000000001E-6</v>
      </c>
      <c r="AO2862" s="241">
        <v>5.2512973999999999E-6</v>
      </c>
      <c r="AP2862" s="241">
        <v>9.5286446999999998E-5</v>
      </c>
      <c r="AQ2862" s="241">
        <v>5.1600382E-7</v>
      </c>
      <c r="AR2862" s="241">
        <v>8.8653332000000005E-3</v>
      </c>
      <c r="AT2862" s="193"/>
      <c r="AU2862" s="193"/>
      <c r="AV2862" s="193"/>
      <c r="AW2862" s="193"/>
      <c r="AX2862" s="193"/>
      <c r="AY2862" s="193"/>
      <c r="AZ2862" s="193"/>
      <c r="BA2862" s="193"/>
      <c r="BB2862" s="193"/>
      <c r="BC2862" s="193"/>
      <c r="BD2862" s="193"/>
      <c r="BE2862" s="315"/>
      <c r="BF2862" s="315"/>
      <c r="BG2862" s="315"/>
      <c r="BH2862" s="315"/>
      <c r="BI2862" s="315"/>
      <c r="BJ2862" s="315"/>
      <c r="BK2862" s="315"/>
    </row>
    <row r="2863" spans="1:63" x14ac:dyDescent="0.25">
      <c r="A2863" s="9"/>
      <c r="B2863" s="43" t="s">
        <v>4654</v>
      </c>
      <c r="C2863" s="5" t="s">
        <v>4061</v>
      </c>
      <c r="D2863" s="172">
        <v>1.0126572E-4</v>
      </c>
      <c r="E2863" s="172">
        <v>5.5999470999999999E-5</v>
      </c>
      <c r="F2863" s="172">
        <v>1.843593E-5</v>
      </c>
      <c r="G2863" s="172">
        <v>3.2675027000000001E-6</v>
      </c>
      <c r="H2863" s="172">
        <v>4.2086907E-7</v>
      </c>
      <c r="I2863" s="172">
        <v>2.8548679E-6</v>
      </c>
      <c r="J2863" s="172">
        <v>4.2226516999999999E-6</v>
      </c>
      <c r="K2863" s="172">
        <v>1.3234141000000001E-7</v>
      </c>
      <c r="L2863" s="172">
        <v>1.5932088999999999E-5</v>
      </c>
      <c r="M2863" s="172">
        <v>0</v>
      </c>
      <c r="N2863" s="172">
        <v>0</v>
      </c>
      <c r="O2863" s="172">
        <v>0</v>
      </c>
      <c r="P2863" s="199">
        <f t="shared" si="546"/>
        <v>4.1481089629629624E-4</v>
      </c>
      <c r="Q2863" s="233">
        <v>7.4962997999999999E-3</v>
      </c>
      <c r="R2863" s="96">
        <v>6.1701587999999996E-3</v>
      </c>
      <c r="S2863" s="96">
        <v>1.0816089000000001E-3</v>
      </c>
      <c r="T2863" s="96">
        <v>5.1511110999999999E-9</v>
      </c>
      <c r="U2863" s="96">
        <v>4.4536110999999999E-5</v>
      </c>
      <c r="V2863" s="96">
        <v>1.7579722000000001E-5</v>
      </c>
      <c r="W2863" s="96">
        <v>1.8241110999999999E-4</v>
      </c>
      <c r="X2863" s="241">
        <f t="shared" si="547"/>
        <v>4.5347805046084E-5</v>
      </c>
      <c r="Y2863" s="241">
        <f t="shared" si="548"/>
        <v>2.180875506361E-5</v>
      </c>
      <c r="Z2863" s="241">
        <f t="shared" si="549"/>
        <v>8.0107312554739994E-6</v>
      </c>
      <c r="AA2863" s="241">
        <f t="shared" si="550"/>
        <v>1.5528318727000001E-5</v>
      </c>
      <c r="AB2863" s="241">
        <v>1.1497226999999999E-5</v>
      </c>
      <c r="AC2863" s="241">
        <v>2.0579552999999999E-9</v>
      </c>
      <c r="AD2863" s="241">
        <v>6.1555884000000003E-6</v>
      </c>
      <c r="AE2863" s="241">
        <v>8.7887231000000004E-10</v>
      </c>
      <c r="AF2863" s="241">
        <v>4.1212323000000003E-6</v>
      </c>
      <c r="AG2863" s="241">
        <v>3.1770535999999998E-8</v>
      </c>
      <c r="AH2863" s="241">
        <v>7.5245235999999998E-6</v>
      </c>
      <c r="AI2863" s="241">
        <v>3.0985529999999999E-8</v>
      </c>
      <c r="AJ2863" s="241">
        <v>2.8652879E-8</v>
      </c>
      <c r="AK2863" s="241">
        <v>1.8758103999999998E-8</v>
      </c>
      <c r="AL2863" s="241">
        <v>3.3826416999999999E-9</v>
      </c>
      <c r="AM2863" s="241">
        <v>1.1629774E-11</v>
      </c>
      <c r="AN2863" s="241">
        <v>1.0207752E-7</v>
      </c>
      <c r="AO2863" s="241">
        <v>7.5834251E-8</v>
      </c>
      <c r="AP2863" s="241">
        <v>2.2650509999999999E-7</v>
      </c>
      <c r="AQ2863" s="241">
        <v>7.5121727000000005E-8</v>
      </c>
      <c r="AR2863" s="241">
        <v>1.5453197000000002E-5</v>
      </c>
      <c r="AT2863" s="193"/>
      <c r="AU2863" s="193"/>
      <c r="AV2863" s="193"/>
      <c r="AW2863" s="193"/>
      <c r="AX2863" s="193"/>
      <c r="AY2863" s="193"/>
      <c r="AZ2863" s="193"/>
      <c r="BA2863" s="193"/>
      <c r="BB2863" s="193"/>
      <c r="BC2863" s="193"/>
      <c r="BD2863" s="193"/>
      <c r="BE2863" s="315"/>
      <c r="BF2863" s="315"/>
      <c r="BG2863" s="315"/>
      <c r="BH2863" s="315"/>
      <c r="BI2863" s="315"/>
      <c r="BJ2863" s="315"/>
      <c r="BK2863" s="315"/>
    </row>
    <row r="2864" spans="1:63" x14ac:dyDescent="0.25">
      <c r="A2864" s="9"/>
      <c r="B2864" s="43" t="s">
        <v>4654</v>
      </c>
      <c r="C2864" s="5" t="s">
        <v>4062</v>
      </c>
      <c r="D2864" s="172">
        <v>2.8505402999999999E-2</v>
      </c>
      <c r="E2864" s="172">
        <v>2.6392887E-2</v>
      </c>
      <c r="F2864" s="172">
        <v>1.4800111999999999E-3</v>
      </c>
      <c r="G2864" s="172">
        <v>2.3723429E-5</v>
      </c>
      <c r="H2864" s="172">
        <v>9.2719116000000002E-5</v>
      </c>
      <c r="I2864" s="172">
        <v>1.1014107000000001E-4</v>
      </c>
      <c r="J2864" s="172">
        <v>4.0815480999999997E-5</v>
      </c>
      <c r="K2864" s="172">
        <v>1.7971881000000001E-5</v>
      </c>
      <c r="L2864" s="172">
        <v>3.4713389999999999E-4</v>
      </c>
      <c r="M2864" s="172">
        <v>0</v>
      </c>
      <c r="N2864" s="172">
        <v>0</v>
      </c>
      <c r="O2864" s="172">
        <v>0</v>
      </c>
      <c r="P2864" s="199">
        <f t="shared" si="546"/>
        <v>0.19550286666666666</v>
      </c>
      <c r="Q2864" s="233">
        <v>3.2901107000000001</v>
      </c>
      <c r="R2864" s="96">
        <v>3.2756807000000001</v>
      </c>
      <c r="S2864" s="96">
        <v>8.5196222000000002E-3</v>
      </c>
      <c r="T2864" s="96">
        <v>4.3161111000000001E-6</v>
      </c>
      <c r="U2864" s="96">
        <v>8.7261111000000002E-4</v>
      </c>
      <c r="V2864" s="96">
        <v>1.5980994E-4</v>
      </c>
      <c r="W2864" s="96">
        <v>4.8736111000000004E-3</v>
      </c>
      <c r="X2864" s="241">
        <f t="shared" si="547"/>
        <v>1.762675427057997E-2</v>
      </c>
      <c r="Y2864" s="241">
        <f t="shared" si="548"/>
        <v>5.7581927461800003E-3</v>
      </c>
      <c r="Z2864" s="241">
        <f t="shared" si="549"/>
        <v>3.64571236583997E-3</v>
      </c>
      <c r="AA2864" s="241">
        <f t="shared" si="550"/>
        <v>8.222849158560001E-3</v>
      </c>
      <c r="AB2864" s="241">
        <v>5.4193186000000004E-3</v>
      </c>
      <c r="AC2864" s="241">
        <v>1.6057013999999999E-6</v>
      </c>
      <c r="AD2864" s="241">
        <v>4.0584251000000003E-5</v>
      </c>
      <c r="AE2864" s="241">
        <v>1.9061976E-7</v>
      </c>
      <c r="AF2864" s="241">
        <v>2.9623105000000001E-4</v>
      </c>
      <c r="AG2864" s="241">
        <v>2.6252402000000002E-7</v>
      </c>
      <c r="AH2864" s="241">
        <v>3.5466766000000001E-3</v>
      </c>
      <c r="AI2864" s="241">
        <v>2.2540522E-6</v>
      </c>
      <c r="AJ2864" s="241">
        <v>1.9722083999999999E-7</v>
      </c>
      <c r="AK2864" s="241">
        <v>8.8111331999999995E-7</v>
      </c>
      <c r="AL2864" s="241">
        <v>3.40268E-8</v>
      </c>
      <c r="AM2864" s="241">
        <v>1.9947996999999999E-10</v>
      </c>
      <c r="AN2864" s="241">
        <v>3.1724363999999998E-6</v>
      </c>
      <c r="AO2864" s="241">
        <v>4.8133098000000001E-6</v>
      </c>
      <c r="AP2864" s="241">
        <v>8.7683406999999994E-5</v>
      </c>
      <c r="AQ2864" s="241">
        <v>8.4665856E-7</v>
      </c>
      <c r="AR2864" s="241">
        <v>8.2220025000000006E-3</v>
      </c>
      <c r="AT2864" s="193"/>
      <c r="AU2864" s="193"/>
      <c r="AV2864" s="193"/>
      <c r="AW2864" s="193"/>
      <c r="AX2864" s="193"/>
      <c r="AY2864" s="193"/>
      <c r="AZ2864" s="193"/>
      <c r="BA2864" s="193"/>
      <c r="BB2864" s="193"/>
      <c r="BC2864" s="193"/>
      <c r="BD2864" s="193"/>
      <c r="BE2864" s="315"/>
      <c r="BF2864" s="315"/>
      <c r="BG2864" s="315"/>
      <c r="BH2864" s="315"/>
      <c r="BI2864" s="315"/>
      <c r="BJ2864" s="315"/>
      <c r="BK2864" s="315"/>
    </row>
    <row r="2865" spans="1:63" x14ac:dyDescent="0.25">
      <c r="A2865" s="9"/>
      <c r="B2865" s="43" t="s">
        <v>4654</v>
      </c>
      <c r="C2865" s="5" t="s">
        <v>4063</v>
      </c>
      <c r="D2865" s="172">
        <v>3.0955724E-2</v>
      </c>
      <c r="E2865" s="172">
        <v>2.6966239999999999E-2</v>
      </c>
      <c r="F2865" s="172">
        <v>1.7160706999999999E-3</v>
      </c>
      <c r="G2865" s="172">
        <v>7.0978898E-5</v>
      </c>
      <c r="H2865" s="172">
        <v>8.4926557999999999E-5</v>
      </c>
      <c r="I2865" s="172">
        <v>1.3354573999999999E-4</v>
      </c>
      <c r="J2865" s="172">
        <v>4.9688005999999998E-4</v>
      </c>
      <c r="K2865" s="172">
        <v>1.8890628000000002E-5</v>
      </c>
      <c r="L2865" s="172">
        <v>1.4681912000000001E-3</v>
      </c>
      <c r="M2865" s="172">
        <v>0</v>
      </c>
      <c r="N2865" s="172">
        <v>0</v>
      </c>
      <c r="O2865" s="172">
        <v>0</v>
      </c>
      <c r="P2865" s="199">
        <f t="shared" si="546"/>
        <v>0.19974992592592591</v>
      </c>
      <c r="Q2865" s="233">
        <v>3.3748844999999998</v>
      </c>
      <c r="R2865" s="96">
        <v>3.3359391999999999</v>
      </c>
      <c r="S2865" s="96">
        <v>2.7338889000000002E-2</v>
      </c>
      <c r="T2865" s="96">
        <v>4.4494444000000002E-6</v>
      </c>
      <c r="U2865" s="96">
        <v>1.9932778000000002E-3</v>
      </c>
      <c r="V2865" s="96">
        <v>4.5757833000000003E-4</v>
      </c>
      <c r="W2865" s="96">
        <v>9.1511110999999996E-3</v>
      </c>
      <c r="X2865" s="241">
        <f t="shared" si="547"/>
        <v>1.80826164432367E-2</v>
      </c>
      <c r="Y2865" s="241">
        <f t="shared" si="548"/>
        <v>5.9721594091200004E-3</v>
      </c>
      <c r="Z2865" s="241">
        <f t="shared" si="549"/>
        <v>3.7338406747167005E-3</v>
      </c>
      <c r="AA2865" s="241">
        <f t="shared" si="550"/>
        <v>8.3766163593999993E-3</v>
      </c>
      <c r="AB2865" s="241">
        <v>5.5365657E-3</v>
      </c>
      <c r="AC2865" s="241">
        <v>2.0740507000000001E-6</v>
      </c>
      <c r="AD2865" s="241">
        <v>1.1793842E-4</v>
      </c>
      <c r="AE2865" s="241">
        <v>1.3891064000000001E-7</v>
      </c>
      <c r="AF2865" s="241">
        <v>3.1458216E-4</v>
      </c>
      <c r="AG2865" s="241">
        <v>8.6016778000000005E-7</v>
      </c>
      <c r="AH2865" s="241">
        <v>3.6234432000000001E-3</v>
      </c>
      <c r="AI2865" s="241">
        <v>2.8036738000000002E-6</v>
      </c>
      <c r="AJ2865" s="241">
        <v>6.1051635000000004E-7</v>
      </c>
      <c r="AK2865" s="241">
        <v>1.2139741E-6</v>
      </c>
      <c r="AL2865" s="241">
        <v>1.2490099999999999E-7</v>
      </c>
      <c r="AM2865" s="241">
        <v>4.6206670000000002E-10</v>
      </c>
      <c r="AN2865" s="241">
        <v>5.8008253000000003E-6</v>
      </c>
      <c r="AO2865" s="241">
        <v>8.0991781000000001E-6</v>
      </c>
      <c r="AP2865" s="241">
        <v>9.1743944000000001E-5</v>
      </c>
      <c r="AQ2865" s="241">
        <v>3.9123594000000001E-6</v>
      </c>
      <c r="AR2865" s="241">
        <v>8.3727039999999999E-3</v>
      </c>
      <c r="AT2865" s="193"/>
      <c r="AU2865" s="193"/>
      <c r="AV2865" s="193"/>
      <c r="AW2865" s="193"/>
      <c r="AX2865" s="193"/>
      <c r="AY2865" s="193"/>
      <c r="AZ2865" s="193"/>
      <c r="BA2865" s="193"/>
      <c r="BB2865" s="193"/>
      <c r="BC2865" s="193"/>
      <c r="BD2865" s="193"/>
      <c r="BE2865" s="315"/>
      <c r="BF2865" s="315"/>
      <c r="BG2865" s="315"/>
      <c r="BH2865" s="315"/>
      <c r="BI2865" s="315"/>
      <c r="BJ2865" s="315"/>
      <c r="BK2865" s="315"/>
    </row>
    <row r="2866" spans="1:63" x14ac:dyDescent="0.25">
      <c r="A2866" s="9"/>
      <c r="B2866" s="43" t="s">
        <v>4654</v>
      </c>
      <c r="C2866" s="5" t="s">
        <v>4064</v>
      </c>
      <c r="D2866" s="172">
        <v>1.7667109E-2</v>
      </c>
      <c r="E2866" s="172">
        <v>1.5976414000000001E-2</v>
      </c>
      <c r="F2866" s="172">
        <v>8.1609529999999997E-4</v>
      </c>
      <c r="G2866" s="172">
        <v>3.3941339E-5</v>
      </c>
      <c r="H2866" s="172">
        <v>5.0155850999999998E-5</v>
      </c>
      <c r="I2866" s="172">
        <v>7.7744850999999994E-5</v>
      </c>
      <c r="J2866" s="172">
        <v>4.4404362999999997E-5</v>
      </c>
      <c r="K2866" s="172">
        <v>1.1225945E-5</v>
      </c>
      <c r="L2866" s="172">
        <v>6.5712743999999995E-4</v>
      </c>
      <c r="M2866" s="172">
        <v>0</v>
      </c>
      <c r="N2866" s="172">
        <v>0</v>
      </c>
      <c r="O2866" s="172">
        <v>0</v>
      </c>
      <c r="P2866" s="199">
        <f t="shared" si="546"/>
        <v>0.11834380740740741</v>
      </c>
      <c r="Q2866" s="233">
        <v>2.0022962999999998</v>
      </c>
      <c r="R2866" s="96">
        <v>1.9843176</v>
      </c>
      <c r="S2866" s="96">
        <v>1.2337267000000001E-2</v>
      </c>
      <c r="T2866" s="96">
        <v>5.5969443999999998E-6</v>
      </c>
      <c r="U2866" s="96">
        <v>9.8877778000000006E-4</v>
      </c>
      <c r="V2866" s="96">
        <v>2.2397028E-4</v>
      </c>
      <c r="W2866" s="96">
        <v>4.4230555999999997E-3</v>
      </c>
      <c r="X2866" s="241">
        <f t="shared" si="547"/>
        <v>1.0699778492693952E-2</v>
      </c>
      <c r="Y2866" s="241">
        <f t="shared" si="548"/>
        <v>3.5034757463480001E-3</v>
      </c>
      <c r="Z2866" s="241">
        <f t="shared" si="549"/>
        <v>2.2140811602459503E-3</v>
      </c>
      <c r="AA2866" s="241">
        <f t="shared" si="550"/>
        <v>4.9822215861000003E-3</v>
      </c>
      <c r="AB2866" s="241">
        <v>3.2804791999999998E-3</v>
      </c>
      <c r="AC2866" s="241">
        <v>9.6850622000000003E-7</v>
      </c>
      <c r="AD2866" s="241">
        <v>5.4689535999999997E-5</v>
      </c>
      <c r="AE2866" s="241">
        <v>9.2826257999999996E-8</v>
      </c>
      <c r="AF2866" s="241">
        <v>1.6685832999999999E-4</v>
      </c>
      <c r="AG2866" s="241">
        <v>3.8734786999999999E-7</v>
      </c>
      <c r="AH2866" s="241">
        <v>2.1469205999999998E-3</v>
      </c>
      <c r="AI2866" s="241">
        <v>1.2797701E-6</v>
      </c>
      <c r="AJ2866" s="241">
        <v>2.9081682999999999E-7</v>
      </c>
      <c r="AK2866" s="241">
        <v>6.6368633999999999E-7</v>
      </c>
      <c r="AL2866" s="241">
        <v>5.1308081999999998E-8</v>
      </c>
      <c r="AM2866" s="241">
        <v>2.1579395E-10</v>
      </c>
      <c r="AN2866" s="241">
        <v>3.6701979E-6</v>
      </c>
      <c r="AO2866" s="241">
        <v>3.8946601999999998E-6</v>
      </c>
      <c r="AP2866" s="241">
        <v>5.7309904999999999E-5</v>
      </c>
      <c r="AQ2866" s="241">
        <v>1.7279861E-6</v>
      </c>
      <c r="AR2866" s="241">
        <v>4.9804936000000001E-3</v>
      </c>
      <c r="AT2866" s="193"/>
      <c r="AU2866" s="193"/>
      <c r="AV2866" s="193"/>
      <c r="AW2866" s="193"/>
      <c r="AX2866" s="193"/>
      <c r="AY2866" s="193"/>
      <c r="AZ2866" s="193"/>
      <c r="BA2866" s="193"/>
      <c r="BB2866" s="193"/>
      <c r="BC2866" s="193"/>
      <c r="BD2866" s="193"/>
      <c r="BE2866" s="315"/>
      <c r="BF2866" s="315"/>
      <c r="BG2866" s="315"/>
      <c r="BH2866" s="315"/>
      <c r="BI2866" s="315"/>
      <c r="BJ2866" s="315"/>
      <c r="BK2866" s="315"/>
    </row>
    <row r="2867" spans="1:63" x14ac:dyDescent="0.25">
      <c r="A2867" s="9"/>
      <c r="B2867" s="43" t="s">
        <v>4654</v>
      </c>
      <c r="C2867" s="5" t="s">
        <v>4065</v>
      </c>
      <c r="D2867" s="172">
        <v>2.0631402E-2</v>
      </c>
      <c r="E2867" s="172">
        <v>1.8757375E-2</v>
      </c>
      <c r="F2867" s="172">
        <v>8.7112215000000005E-4</v>
      </c>
      <c r="G2867" s="172">
        <v>3.9556254E-5</v>
      </c>
      <c r="H2867" s="172">
        <v>5.9088315000000002E-5</v>
      </c>
      <c r="I2867" s="172">
        <v>8.9398333999999994E-5</v>
      </c>
      <c r="J2867" s="172">
        <v>5.2155089999999997E-5</v>
      </c>
      <c r="K2867" s="172">
        <v>1.3137944E-5</v>
      </c>
      <c r="L2867" s="172">
        <v>7.4956966000000002E-4</v>
      </c>
      <c r="M2867" s="172">
        <v>0</v>
      </c>
      <c r="N2867" s="172">
        <v>0</v>
      </c>
      <c r="O2867" s="172">
        <v>0</v>
      </c>
      <c r="P2867" s="199">
        <f t="shared" si="546"/>
        <v>0.13894351851851849</v>
      </c>
      <c r="Q2867" s="233">
        <v>2.3508732000000001</v>
      </c>
      <c r="R2867" s="96">
        <v>2.3294809000000001</v>
      </c>
      <c r="S2867" s="96">
        <v>1.4793178000000001E-2</v>
      </c>
      <c r="T2867" s="96">
        <v>7.1591666999999999E-6</v>
      </c>
      <c r="U2867" s="96">
        <v>1.2008056000000001E-3</v>
      </c>
      <c r="V2867" s="96">
        <v>2.7169333000000003E-4</v>
      </c>
      <c r="W2867" s="96">
        <v>5.1194444E-3</v>
      </c>
      <c r="X2867" s="241">
        <f t="shared" si="547"/>
        <v>1.2540917834463899E-2</v>
      </c>
      <c r="Y2867" s="241">
        <f t="shared" si="548"/>
        <v>4.0917845808179998E-3</v>
      </c>
      <c r="Z2867" s="241">
        <f t="shared" si="549"/>
        <v>2.6002613042459006E-3</v>
      </c>
      <c r="AA2867" s="241">
        <f t="shared" si="550"/>
        <v>5.8488719493999999E-3</v>
      </c>
      <c r="AB2867" s="241">
        <v>3.8515009000000002E-3</v>
      </c>
      <c r="AC2867" s="241">
        <v>1.1374333E-6</v>
      </c>
      <c r="AD2867" s="241">
        <v>6.2258309999999994E-5</v>
      </c>
      <c r="AE2867" s="241">
        <v>9.5965257999999996E-8</v>
      </c>
      <c r="AF2867" s="241">
        <v>1.7632727999999999E-4</v>
      </c>
      <c r="AG2867" s="241">
        <v>4.6469226000000001E-7</v>
      </c>
      <c r="AH2867" s="241">
        <v>2.5206273000000002E-3</v>
      </c>
      <c r="AI2867" s="241">
        <v>1.3812539000000001E-6</v>
      </c>
      <c r="AJ2867" s="241">
        <v>3.3845925999999999E-7</v>
      </c>
      <c r="AK2867" s="241">
        <v>7.8740997000000003E-7</v>
      </c>
      <c r="AL2867" s="241">
        <v>5.8548483000000001E-8</v>
      </c>
      <c r="AM2867" s="241">
        <v>2.466329E-10</v>
      </c>
      <c r="AN2867" s="241">
        <v>4.4422203E-6</v>
      </c>
      <c r="AO2867" s="241">
        <v>4.5940246999999998E-6</v>
      </c>
      <c r="AP2867" s="241">
        <v>6.8031841E-5</v>
      </c>
      <c r="AQ2867" s="241">
        <v>2.0448493999999999E-6</v>
      </c>
      <c r="AR2867" s="241">
        <v>5.8468271000000002E-3</v>
      </c>
      <c r="AT2867" s="193"/>
      <c r="AU2867" s="193"/>
      <c r="AV2867" s="193"/>
      <c r="AW2867" s="193"/>
      <c r="AX2867" s="193"/>
      <c r="AY2867" s="193"/>
      <c r="AZ2867" s="193"/>
      <c r="BA2867" s="193"/>
      <c r="BB2867" s="193"/>
      <c r="BC2867" s="193"/>
      <c r="BD2867" s="193"/>
      <c r="BE2867" s="315"/>
      <c r="BF2867" s="315"/>
      <c r="BG2867" s="315"/>
      <c r="BH2867" s="315"/>
      <c r="BI2867" s="315"/>
      <c r="BJ2867" s="315"/>
      <c r="BK2867" s="315"/>
    </row>
    <row r="2868" spans="1:63" x14ac:dyDescent="0.25">
      <c r="A2868" s="9"/>
      <c r="B2868" s="43" t="s">
        <v>4654</v>
      </c>
      <c r="C2868" s="5" t="s">
        <v>4066</v>
      </c>
      <c r="D2868" s="172">
        <v>1.6953810999999999E-2</v>
      </c>
      <c r="E2868" s="172">
        <v>1.5931605000000001E-2</v>
      </c>
      <c r="F2868" s="172">
        <v>7.7827327000000001E-4</v>
      </c>
      <c r="G2868" s="172">
        <v>8.9778529000000007E-6</v>
      </c>
      <c r="H2868" s="172">
        <v>4.5067709E-5</v>
      </c>
      <c r="I2868" s="172">
        <v>6.1694945000000001E-5</v>
      </c>
      <c r="J2868" s="172">
        <v>2.0025214000000001E-5</v>
      </c>
      <c r="K2868" s="172">
        <v>9.8985910000000008E-6</v>
      </c>
      <c r="L2868" s="172">
        <v>9.8268743999999997E-5</v>
      </c>
      <c r="M2868" s="172">
        <v>0</v>
      </c>
      <c r="N2868" s="172">
        <v>0</v>
      </c>
      <c r="O2868" s="172">
        <v>0</v>
      </c>
      <c r="P2868" s="199">
        <f t="shared" si="546"/>
        <v>0.11801188888888889</v>
      </c>
      <c r="Q2868" s="233">
        <v>2.0575304999999999</v>
      </c>
      <c r="R2868" s="96">
        <v>2.0510329999999999</v>
      </c>
      <c r="S2868" s="96">
        <v>3.2769333000000002E-3</v>
      </c>
      <c r="T2868" s="96">
        <v>1.6829443999999999E-6</v>
      </c>
      <c r="U2868" s="96">
        <v>3.1944443999999998E-4</v>
      </c>
      <c r="V2868" s="96">
        <v>8.3340111000000002E-5</v>
      </c>
      <c r="W2868" s="96">
        <v>2.8161111000000001E-3</v>
      </c>
      <c r="X2868" s="241">
        <f t="shared" si="547"/>
        <v>1.0792307027623117E-2</v>
      </c>
      <c r="Y2868" s="241">
        <f t="shared" si="548"/>
        <v>3.442692651283E-3</v>
      </c>
      <c r="Z2868" s="241">
        <f t="shared" si="549"/>
        <v>2.2012002234101167E-3</v>
      </c>
      <c r="AA2868" s="241">
        <f t="shared" si="550"/>
        <v>5.1484141529299999E-3</v>
      </c>
      <c r="AB2868" s="241">
        <v>3.2712777999999998E-3</v>
      </c>
      <c r="AC2868" s="241">
        <v>8.9554737999999997E-7</v>
      </c>
      <c r="AD2868" s="241">
        <v>1.4568558E-5</v>
      </c>
      <c r="AE2868" s="241">
        <v>9.9106563000000005E-8</v>
      </c>
      <c r="AF2868" s="241">
        <v>1.5575051000000001E-4</v>
      </c>
      <c r="AG2868" s="241">
        <v>1.0112933999999999E-7</v>
      </c>
      <c r="AH2868" s="241">
        <v>2.1410157999999999E-3</v>
      </c>
      <c r="AI2868" s="241">
        <v>1.1762753E-6</v>
      </c>
      <c r="AJ2868" s="241">
        <v>7.3240438E-8</v>
      </c>
      <c r="AK2868" s="241">
        <v>5.7630927999999999E-7</v>
      </c>
      <c r="AL2868" s="241">
        <v>1.1755829E-8</v>
      </c>
      <c r="AM2868" s="241">
        <v>8.7523116999999995E-11</v>
      </c>
      <c r="AN2868" s="241">
        <v>7.0474954000000003E-7</v>
      </c>
      <c r="AO2868" s="241">
        <v>2.1678185E-6</v>
      </c>
      <c r="AP2868" s="241">
        <v>5.5474187000000003E-5</v>
      </c>
      <c r="AQ2868" s="241">
        <v>2.4525292999999999E-7</v>
      </c>
      <c r="AR2868" s="241">
        <v>5.1481688999999997E-3</v>
      </c>
      <c r="AT2868" s="193"/>
      <c r="AU2868" s="193"/>
      <c r="AV2868" s="193"/>
      <c r="AW2868" s="193"/>
      <c r="AX2868" s="193"/>
      <c r="AY2868" s="193"/>
      <c r="AZ2868" s="193"/>
      <c r="BA2868" s="193"/>
      <c r="BB2868" s="193"/>
      <c r="BC2868" s="193"/>
      <c r="BD2868" s="193"/>
      <c r="BE2868" s="315"/>
      <c r="BF2868" s="315"/>
      <c r="BG2868" s="315"/>
      <c r="BH2868" s="315"/>
      <c r="BI2868" s="315"/>
      <c r="BJ2868" s="315"/>
      <c r="BK2868" s="315"/>
    </row>
    <row r="2869" spans="1:63" x14ac:dyDescent="0.25">
      <c r="A2869" s="9"/>
      <c r="B2869" s="43" t="s">
        <v>4654</v>
      </c>
      <c r="C2869" s="5" t="s">
        <v>3004</v>
      </c>
      <c r="D2869" s="172">
        <v>4.3877372999999997E-3</v>
      </c>
      <c r="E2869" s="172">
        <v>2.0795242000000002E-3</v>
      </c>
      <c r="F2869" s="172">
        <v>7.5934110999999996E-4</v>
      </c>
      <c r="G2869" s="172">
        <v>1.8951204999999999E-4</v>
      </c>
      <c r="H2869" s="172">
        <v>1.8853521999999998E-5</v>
      </c>
      <c r="I2869" s="172">
        <v>1.4324016999999999E-4</v>
      </c>
      <c r="J2869" s="172">
        <v>2.6781245000000002E-4</v>
      </c>
      <c r="K2869" s="172">
        <v>3.9625405999999996E-6</v>
      </c>
      <c r="L2869" s="172">
        <v>9.2549123000000002E-4</v>
      </c>
      <c r="M2869" s="172">
        <v>0</v>
      </c>
      <c r="N2869" s="172">
        <v>0</v>
      </c>
      <c r="O2869" s="172">
        <v>0</v>
      </c>
      <c r="P2869" s="199">
        <f t="shared" si="546"/>
        <v>1.5403882962962964E-2</v>
      </c>
      <c r="Q2869" s="233">
        <v>1.3222145000000001</v>
      </c>
      <c r="R2869" s="96">
        <v>0.18794516</v>
      </c>
      <c r="S2869" s="96">
        <v>4.6500222000000001E-2</v>
      </c>
      <c r="T2869" s="96">
        <v>1.0723611E-6</v>
      </c>
      <c r="U2869" s="96">
        <v>4.8163889000000003E-3</v>
      </c>
      <c r="V2869" s="96">
        <v>1.07036</v>
      </c>
      <c r="W2869" s="96">
        <v>1.2591667000000001E-2</v>
      </c>
      <c r="X2869" s="241">
        <f t="shared" si="547"/>
        <v>1.75506870353937E-3</v>
      </c>
      <c r="Y2869" s="241">
        <f t="shared" si="548"/>
        <v>9.60190632453E-4</v>
      </c>
      <c r="Z2869" s="241">
        <f t="shared" si="549"/>
        <v>3.2096454528636996E-4</v>
      </c>
      <c r="AA2869" s="241">
        <f t="shared" si="550"/>
        <v>4.7391352580000002E-4</v>
      </c>
      <c r="AB2869" s="241">
        <v>4.2691366999999999E-4</v>
      </c>
      <c r="AC2869" s="241">
        <v>5.1821218999999998E-8</v>
      </c>
      <c r="AD2869" s="241">
        <v>3.6194299999999999E-4</v>
      </c>
      <c r="AE2869" s="241">
        <v>4.3426934000000001E-8</v>
      </c>
      <c r="AF2869" s="241">
        <v>1.6996622999999999E-4</v>
      </c>
      <c r="AG2869" s="241">
        <v>1.2724842999999999E-6</v>
      </c>
      <c r="AH2869" s="241">
        <v>2.7944846999999998E-4</v>
      </c>
      <c r="AI2869" s="241">
        <v>1.2481538000000001E-6</v>
      </c>
      <c r="AJ2869" s="241">
        <v>1.6787506000000001E-6</v>
      </c>
      <c r="AK2869" s="241">
        <v>7.4975555000000002E-7</v>
      </c>
      <c r="AL2869" s="241">
        <v>2.1396498999999999E-7</v>
      </c>
      <c r="AM2869" s="241">
        <v>6.9454637000000001E-10</v>
      </c>
      <c r="AN2869" s="241">
        <v>1.9685710000000001E-5</v>
      </c>
      <c r="AO2869" s="241">
        <v>7.0956628000000003E-6</v>
      </c>
      <c r="AP2869" s="241">
        <v>1.0843383E-5</v>
      </c>
      <c r="AQ2869" s="241">
        <v>3.4005857999999998E-6</v>
      </c>
      <c r="AR2869" s="241">
        <v>4.7051294000000001E-4</v>
      </c>
      <c r="AT2869" s="193"/>
      <c r="AU2869" s="193"/>
      <c r="AV2869" s="193"/>
      <c r="AW2869" s="193"/>
      <c r="AX2869" s="193"/>
      <c r="AY2869" s="193"/>
      <c r="AZ2869" s="193"/>
      <c r="BA2869" s="193"/>
      <c r="BB2869" s="193"/>
      <c r="BC2869" s="193"/>
      <c r="BD2869" s="193"/>
      <c r="BE2869" s="315"/>
      <c r="BF2869" s="315"/>
      <c r="BG2869" s="315"/>
      <c r="BH2869" s="315"/>
      <c r="BI2869" s="315"/>
      <c r="BJ2869" s="315"/>
      <c r="BK2869" s="315"/>
    </row>
    <row r="2870" spans="1:63" x14ac:dyDescent="0.25">
      <c r="A2870" s="9"/>
      <c r="B2870" s="43" t="s">
        <v>4654</v>
      </c>
      <c r="C2870" s="5" t="s">
        <v>4067</v>
      </c>
      <c r="D2870" s="172">
        <v>4.6807583000000002E-5</v>
      </c>
      <c r="E2870" s="172">
        <v>2.2521728000000001E-5</v>
      </c>
      <c r="F2870" s="172">
        <v>4.8481968999999998E-6</v>
      </c>
      <c r="G2870" s="172">
        <v>1.0712404E-6</v>
      </c>
      <c r="H2870" s="172">
        <v>4.1853865000000001E-7</v>
      </c>
      <c r="I2870" s="172">
        <v>2.0854035E-6</v>
      </c>
      <c r="J2870" s="172">
        <v>1.3238654E-6</v>
      </c>
      <c r="K2870" s="172">
        <v>7.1861414999999994E-8</v>
      </c>
      <c r="L2870" s="172">
        <v>1.4466748E-5</v>
      </c>
      <c r="M2870" s="172">
        <v>0</v>
      </c>
      <c r="N2870" s="172">
        <v>0</v>
      </c>
      <c r="O2870" s="172">
        <v>0</v>
      </c>
      <c r="P2870" s="199">
        <f t="shared" si="546"/>
        <v>1.6682761481481482E-4</v>
      </c>
      <c r="Q2870" s="233">
        <v>2.8136126999999999E-3</v>
      </c>
      <c r="R2870" s="96">
        <v>2.2280987000000002E-3</v>
      </c>
      <c r="S2870" s="96">
        <v>4.4005919999999998E-4</v>
      </c>
      <c r="T2870" s="96">
        <v>2.8645000000000002E-9</v>
      </c>
      <c r="U2870" s="96">
        <v>2.0356999999999998E-5</v>
      </c>
      <c r="V2870" s="96">
        <v>7.0049599999999996E-6</v>
      </c>
      <c r="W2870" s="96">
        <v>1.1809E-4</v>
      </c>
      <c r="X2870" s="241">
        <f t="shared" si="547"/>
        <v>1.6962633109824201E-5</v>
      </c>
      <c r="Y2870" s="241">
        <f t="shared" si="548"/>
        <v>8.0549310851000004E-6</v>
      </c>
      <c r="Z2870" s="241">
        <f t="shared" si="549"/>
        <v>3.2955113917242E-6</v>
      </c>
      <c r="AA2870" s="241">
        <f t="shared" si="550"/>
        <v>5.6121906329999996E-6</v>
      </c>
      <c r="AB2870" s="241">
        <v>4.6238688000000002E-6</v>
      </c>
      <c r="AC2870" s="241">
        <v>5.2136011000000002E-10</v>
      </c>
      <c r="AD2870" s="241">
        <v>1.323288E-6</v>
      </c>
      <c r="AE2870" s="241">
        <v>3.8506198999999999E-10</v>
      </c>
      <c r="AF2870" s="241">
        <v>2.0928429999999998E-6</v>
      </c>
      <c r="AG2870" s="241">
        <v>1.4024862999999999E-8</v>
      </c>
      <c r="AH2870" s="241">
        <v>3.0265394999999999E-6</v>
      </c>
      <c r="AI2870" s="241">
        <v>7.8245103E-9</v>
      </c>
      <c r="AJ2870" s="241">
        <v>9.3327967999999997E-9</v>
      </c>
      <c r="AK2870" s="241">
        <v>6.7239547E-9</v>
      </c>
      <c r="AL2870" s="241">
        <v>1.4151266E-9</v>
      </c>
      <c r="AM2870" s="241">
        <v>4.5243242000000003E-12</v>
      </c>
      <c r="AN2870" s="241">
        <v>8.2124675000000001E-8</v>
      </c>
      <c r="AO2870" s="241">
        <v>5.7393934000000003E-8</v>
      </c>
      <c r="AP2870" s="241">
        <v>1.0415237E-7</v>
      </c>
      <c r="AQ2870" s="241">
        <v>3.4689633E-8</v>
      </c>
      <c r="AR2870" s="241">
        <v>5.5775009999999998E-6</v>
      </c>
      <c r="AT2870" s="193"/>
      <c r="AU2870" s="193"/>
      <c r="AV2870" s="193"/>
      <c r="AW2870" s="193"/>
      <c r="AX2870" s="193"/>
      <c r="AY2870" s="193"/>
      <c r="AZ2870" s="193"/>
      <c r="BA2870" s="193"/>
      <c r="BB2870" s="193"/>
      <c r="BC2870" s="193"/>
      <c r="BD2870" s="193"/>
      <c r="BE2870" s="315"/>
      <c r="BF2870" s="315"/>
      <c r="BG2870" s="315"/>
      <c r="BH2870" s="315"/>
      <c r="BI2870" s="315"/>
      <c r="BJ2870" s="315"/>
      <c r="BK2870" s="315"/>
    </row>
    <row r="2871" spans="1:63" x14ac:dyDescent="0.25">
      <c r="A2871" s="9"/>
      <c r="B2871" s="43" t="s">
        <v>4654</v>
      </c>
      <c r="C2871" s="5" t="s">
        <v>4068</v>
      </c>
      <c r="D2871" s="172">
        <v>1.3809849000000001E-2</v>
      </c>
      <c r="E2871" s="172">
        <v>1.2902479999999999E-2</v>
      </c>
      <c r="F2871" s="172">
        <v>6.4739984E-4</v>
      </c>
      <c r="G2871" s="172">
        <v>1.2103470999999999E-5</v>
      </c>
      <c r="H2871" s="172">
        <v>5.0967200999999998E-5</v>
      </c>
      <c r="I2871" s="172">
        <v>3.7583468000000003E-5</v>
      </c>
      <c r="J2871" s="172">
        <v>3.6962604000000002E-5</v>
      </c>
      <c r="K2871" s="172">
        <v>8.6607193000000001E-6</v>
      </c>
      <c r="L2871" s="172">
        <v>1.1369218999999999E-4</v>
      </c>
      <c r="M2871" s="172">
        <v>0</v>
      </c>
      <c r="N2871" s="172">
        <v>0</v>
      </c>
      <c r="O2871" s="172">
        <v>0</v>
      </c>
      <c r="P2871" s="199">
        <f t="shared" si="546"/>
        <v>9.5573925925925909E-2</v>
      </c>
      <c r="Q2871" s="233">
        <v>1.5893995000000001</v>
      </c>
      <c r="R2871" s="96">
        <v>1.5816072999999999</v>
      </c>
      <c r="S2871" s="96">
        <v>4.9555520000000002E-3</v>
      </c>
      <c r="T2871" s="96">
        <v>2.0847999999999999E-6</v>
      </c>
      <c r="U2871" s="96">
        <v>4.5078000000000002E-4</v>
      </c>
      <c r="V2871" s="96">
        <v>9.5724100000000001E-5</v>
      </c>
      <c r="W2871" s="96">
        <v>2.2880999999999999E-3</v>
      </c>
      <c r="X2871" s="241">
        <f t="shared" si="547"/>
        <v>8.5422686326538169E-3</v>
      </c>
      <c r="Y2871" s="241">
        <f t="shared" si="548"/>
        <v>2.7900121900579999E-3</v>
      </c>
      <c r="Z2871" s="241">
        <f t="shared" si="549"/>
        <v>1.7820982682858163E-3</v>
      </c>
      <c r="AA2871" s="241">
        <f t="shared" si="550"/>
        <v>3.9701581743100001E-3</v>
      </c>
      <c r="AB2871" s="241">
        <v>2.6492909999999998E-3</v>
      </c>
      <c r="AC2871" s="241">
        <v>7.7473508999999999E-7</v>
      </c>
      <c r="AD2871" s="241">
        <v>1.7994872E-5</v>
      </c>
      <c r="AE2871" s="241">
        <v>7.8015698000000005E-8</v>
      </c>
      <c r="AF2871" s="241">
        <v>1.2171976E-4</v>
      </c>
      <c r="AG2871" s="241">
        <v>1.5380727E-7</v>
      </c>
      <c r="AH2871" s="241">
        <v>1.7338118000000001E-3</v>
      </c>
      <c r="AI2871" s="241">
        <v>1.0115639000000001E-6</v>
      </c>
      <c r="AJ2871" s="241">
        <v>9.9569884E-8</v>
      </c>
      <c r="AK2871" s="241">
        <v>4.4890454000000001E-7</v>
      </c>
      <c r="AL2871" s="241">
        <v>1.4619598E-8</v>
      </c>
      <c r="AM2871" s="241">
        <v>8.9763816000000001E-11</v>
      </c>
      <c r="AN2871" s="241">
        <v>1.5454502E-6</v>
      </c>
      <c r="AO2871" s="241">
        <v>2.3238984E-6</v>
      </c>
      <c r="AP2871" s="241">
        <v>4.2842371999999998E-5</v>
      </c>
      <c r="AQ2871" s="241">
        <v>3.6867431E-7</v>
      </c>
      <c r="AR2871" s="241">
        <v>3.9697895000000002E-3</v>
      </c>
      <c r="AT2871" s="193"/>
      <c r="AU2871" s="193"/>
      <c r="AV2871" s="193"/>
      <c r="AW2871" s="193"/>
      <c r="AX2871" s="193"/>
      <c r="AY2871" s="193"/>
      <c r="AZ2871" s="193"/>
      <c r="BA2871" s="193"/>
      <c r="BB2871" s="193"/>
      <c r="BC2871" s="193"/>
      <c r="BD2871" s="193"/>
      <c r="BE2871" s="315"/>
      <c r="BF2871" s="315"/>
      <c r="BG2871" s="315"/>
      <c r="BH2871" s="315"/>
      <c r="BI2871" s="315"/>
      <c r="BJ2871" s="315"/>
      <c r="BK2871" s="315"/>
    </row>
    <row r="2872" spans="1:63" x14ac:dyDescent="0.25">
      <c r="A2872" s="9"/>
      <c r="B2872" s="43" t="s">
        <v>4654</v>
      </c>
      <c r="C2872" s="5" t="s">
        <v>4069</v>
      </c>
      <c r="D2872" s="172">
        <v>5.2078530000000001E-3</v>
      </c>
      <c r="E2872" s="172">
        <v>4.8524125000000001E-3</v>
      </c>
      <c r="F2872" s="172">
        <v>2.4580274000000001E-4</v>
      </c>
      <c r="G2872" s="172">
        <v>5.2084617999999997E-6</v>
      </c>
      <c r="H2872" s="172">
        <v>1.9374730000000001E-5</v>
      </c>
      <c r="I2872" s="172">
        <v>1.5397188999999999E-5</v>
      </c>
      <c r="J2872" s="172">
        <v>1.4688503E-5</v>
      </c>
      <c r="K2872" s="172">
        <v>3.2927268000000001E-6</v>
      </c>
      <c r="L2872" s="172">
        <v>5.1676187999999999E-5</v>
      </c>
      <c r="M2872" s="172">
        <v>0</v>
      </c>
      <c r="N2872" s="172">
        <v>0</v>
      </c>
      <c r="O2872" s="172">
        <v>0</v>
      </c>
      <c r="P2872" s="199">
        <f t="shared" si="546"/>
        <v>3.5943796296296293E-2</v>
      </c>
      <c r="Q2872" s="233">
        <v>0.59780584999999997</v>
      </c>
      <c r="R2872" s="96">
        <v>0.59451781999999997</v>
      </c>
      <c r="S2872" s="96">
        <v>2.1333760000000002E-3</v>
      </c>
      <c r="T2872" s="96">
        <v>7.836E-7</v>
      </c>
      <c r="U2872" s="96">
        <v>1.8176999999999999E-4</v>
      </c>
      <c r="V2872" s="96">
        <v>4.0274149999999998E-5</v>
      </c>
      <c r="W2872" s="96">
        <v>9.3183000000000003E-4</v>
      </c>
      <c r="X2872" s="241">
        <f t="shared" si="547"/>
        <v>3.2139765821835023E-3</v>
      </c>
      <c r="Y2872" s="241">
        <f t="shared" si="548"/>
        <v>1.0512691812270001E-3</v>
      </c>
      <c r="Z2872" s="241">
        <f t="shared" si="549"/>
        <v>6.7033396575650196E-4</v>
      </c>
      <c r="AA2872" s="241">
        <f t="shared" si="550"/>
        <v>1.4923734351999999E-3</v>
      </c>
      <c r="AB2872" s="241">
        <v>9.9635483999999997E-4</v>
      </c>
      <c r="AC2872" s="241">
        <v>2.9085643000000002E-7</v>
      </c>
      <c r="AD2872" s="241">
        <v>7.5751341000000001E-6</v>
      </c>
      <c r="AE2872" s="241">
        <v>2.9496123000000001E-8</v>
      </c>
      <c r="AF2872" s="241">
        <v>4.6952412000000001E-5</v>
      </c>
      <c r="AG2872" s="241">
        <v>6.6442573999999998E-8</v>
      </c>
      <c r="AH2872" s="241">
        <v>6.5205845E-4</v>
      </c>
      <c r="AI2872" s="241">
        <v>3.8422350000000003E-7</v>
      </c>
      <c r="AJ2872" s="241">
        <v>4.3172889E-8</v>
      </c>
      <c r="AK2872" s="241">
        <v>1.7254331E-7</v>
      </c>
      <c r="AL2872" s="241">
        <v>6.3666785000000001E-9</v>
      </c>
      <c r="AM2872" s="241">
        <v>3.6489002E-11</v>
      </c>
      <c r="AN2872" s="241">
        <v>6.3088131000000004E-7</v>
      </c>
      <c r="AO2872" s="241">
        <v>9.0734558000000004E-7</v>
      </c>
      <c r="AP2872" s="241">
        <v>1.6130946000000001E-5</v>
      </c>
      <c r="AQ2872" s="241">
        <v>1.5993519999999999E-7</v>
      </c>
      <c r="AR2872" s="241">
        <v>1.4922135E-3</v>
      </c>
      <c r="AT2872" s="193"/>
      <c r="AU2872" s="193"/>
      <c r="AV2872" s="193"/>
      <c r="AW2872" s="193"/>
      <c r="AX2872" s="193"/>
      <c r="AY2872" s="193"/>
      <c r="AZ2872" s="193"/>
      <c r="BA2872" s="193"/>
      <c r="BB2872" s="193"/>
      <c r="BC2872" s="193"/>
      <c r="BD2872" s="193"/>
      <c r="BE2872" s="315"/>
      <c r="BF2872" s="315"/>
      <c r="BG2872" s="315"/>
      <c r="BH2872" s="315"/>
      <c r="BI2872" s="315"/>
      <c r="BJ2872" s="315"/>
      <c r="BK2872" s="315"/>
    </row>
    <row r="2873" spans="1:63" x14ac:dyDescent="0.25">
      <c r="A2873" s="9"/>
      <c r="B2873" s="43" t="s">
        <v>4654</v>
      </c>
      <c r="C2873" s="5" t="s">
        <v>4070</v>
      </c>
      <c r="D2873" s="172">
        <v>2.1552012999999998E-2</v>
      </c>
      <c r="E2873" s="172">
        <v>2.0147906E-2</v>
      </c>
      <c r="F2873" s="172">
        <v>1.0088369E-3</v>
      </c>
      <c r="G2873" s="172">
        <v>1.8309475E-5</v>
      </c>
      <c r="H2873" s="172">
        <v>7.9402622000000005E-5</v>
      </c>
      <c r="I2873" s="172">
        <v>5.7551118000000001E-5</v>
      </c>
      <c r="J2873" s="172">
        <v>5.7009767000000001E-5</v>
      </c>
      <c r="K2873" s="172">
        <v>1.3492093999999999E-5</v>
      </c>
      <c r="L2873" s="172">
        <v>1.6950577000000001E-4</v>
      </c>
      <c r="M2873" s="172">
        <v>0</v>
      </c>
      <c r="N2873" s="172">
        <v>0</v>
      </c>
      <c r="O2873" s="172">
        <v>0</v>
      </c>
      <c r="P2873" s="199">
        <f t="shared" si="546"/>
        <v>0.14924374814814814</v>
      </c>
      <c r="Q2873" s="233">
        <v>2.4818764999999998</v>
      </c>
      <c r="R2873" s="96">
        <v>2.4700304000000002</v>
      </c>
      <c r="S2873" s="96">
        <v>7.4955999999999998E-3</v>
      </c>
      <c r="T2873" s="96">
        <v>3.2559E-6</v>
      </c>
      <c r="U2873" s="96">
        <v>6.9289999999999998E-4</v>
      </c>
      <c r="V2873" s="96">
        <v>1.456265E-4</v>
      </c>
      <c r="W2873" s="96">
        <v>3.5087E-3</v>
      </c>
      <c r="X2873" s="241">
        <f t="shared" si="547"/>
        <v>1.3337960264662019E-2</v>
      </c>
      <c r="Y2873" s="241">
        <f t="shared" si="548"/>
        <v>4.3549558946499997E-3</v>
      </c>
      <c r="Z2873" s="241">
        <f t="shared" si="549"/>
        <v>2.7827331302820199E-3</v>
      </c>
      <c r="AA2873" s="241">
        <f t="shared" si="550"/>
        <v>6.20027123973E-3</v>
      </c>
      <c r="AB2873" s="241">
        <v>4.1370084999999999E-3</v>
      </c>
      <c r="AC2873" s="241">
        <v>1.2102531E-6</v>
      </c>
      <c r="AD2873" s="241">
        <v>2.7373133000000001E-5</v>
      </c>
      <c r="AE2873" s="241">
        <v>1.2168310999999999E-7</v>
      </c>
      <c r="AF2873" s="241">
        <v>1.8900988999999999E-4</v>
      </c>
      <c r="AG2873" s="241">
        <v>2.3243544000000001E-7</v>
      </c>
      <c r="AH2873" s="241">
        <v>2.7074388999999998E-3</v>
      </c>
      <c r="AI2873" s="241">
        <v>1.5761697E-6</v>
      </c>
      <c r="AJ2873" s="241">
        <v>1.5033158000000001E-7</v>
      </c>
      <c r="AK2873" s="241">
        <v>6.9764032999999997E-7</v>
      </c>
      <c r="AL2873" s="241">
        <v>2.2046862000000001E-8</v>
      </c>
      <c r="AM2873" s="241">
        <v>1.3771001999999999E-10</v>
      </c>
      <c r="AN2873" s="241">
        <v>2.3685966E-6</v>
      </c>
      <c r="AO2873" s="241">
        <v>3.5989075000000001E-6</v>
      </c>
      <c r="AP2873" s="241">
        <v>6.6880399999999998E-5</v>
      </c>
      <c r="AQ2873" s="241">
        <v>5.5653973000000001E-7</v>
      </c>
      <c r="AR2873" s="241">
        <v>6.1997147000000001E-3</v>
      </c>
      <c r="AT2873" s="193"/>
      <c r="AU2873" s="193"/>
      <c r="AV2873" s="193"/>
      <c r="AW2873" s="193"/>
      <c r="AX2873" s="193"/>
      <c r="AY2873" s="193"/>
      <c r="AZ2873" s="193"/>
      <c r="BA2873" s="193"/>
      <c r="BB2873" s="193"/>
      <c r="BC2873" s="193"/>
      <c r="BD2873" s="193"/>
      <c r="BE2873" s="315"/>
      <c r="BF2873" s="315"/>
      <c r="BG2873" s="315"/>
      <c r="BH2873" s="315"/>
      <c r="BI2873" s="315"/>
      <c r="BJ2873" s="315"/>
      <c r="BK2873" s="315"/>
    </row>
    <row r="2874" spans="1:63" x14ac:dyDescent="0.25">
      <c r="A2874" s="9"/>
      <c r="B2874" s="43" t="s">
        <v>4654</v>
      </c>
      <c r="C2874" s="5" t="s">
        <v>4071</v>
      </c>
      <c r="D2874" s="172">
        <v>7.5734638000000002E-3</v>
      </c>
      <c r="E2874" s="172">
        <v>7.0662377000000002E-3</v>
      </c>
      <c r="F2874" s="172">
        <v>3.5624639999999998E-4</v>
      </c>
      <c r="G2874" s="172">
        <v>7.1044708000000003E-6</v>
      </c>
      <c r="H2874" s="172">
        <v>2.8062692999999999E-5</v>
      </c>
      <c r="I2874" s="172">
        <v>2.1498758999999999E-5</v>
      </c>
      <c r="J2874" s="172">
        <v>2.0813733000000001E-5</v>
      </c>
      <c r="K2874" s="172">
        <v>4.7689923E-6</v>
      </c>
      <c r="L2874" s="172">
        <v>6.8731085000000002E-5</v>
      </c>
      <c r="M2874" s="172">
        <v>0</v>
      </c>
      <c r="N2874" s="172">
        <v>0</v>
      </c>
      <c r="O2874" s="172">
        <v>0</v>
      </c>
      <c r="P2874" s="199">
        <f t="shared" si="546"/>
        <v>5.2342501481481479E-2</v>
      </c>
      <c r="Q2874" s="233">
        <v>0.87047383</v>
      </c>
      <c r="R2874" s="96">
        <v>0.86594713000000001</v>
      </c>
      <c r="S2874" s="96">
        <v>2.9094799999999999E-3</v>
      </c>
      <c r="T2874" s="96">
        <v>1.1414E-6</v>
      </c>
      <c r="U2874" s="96">
        <v>2.5575000000000001E-4</v>
      </c>
      <c r="V2874" s="96">
        <v>5.5523289999999997E-5</v>
      </c>
      <c r="W2874" s="96">
        <v>1.3048000000000001E-3</v>
      </c>
      <c r="X2874" s="241">
        <f t="shared" si="547"/>
        <v>4.6792262364838324E-3</v>
      </c>
      <c r="Y2874" s="241">
        <f t="shared" si="548"/>
        <v>1.5294359930570001E-3</v>
      </c>
      <c r="Z2874" s="241">
        <f t="shared" si="549"/>
        <v>9.7607690381683191E-4</v>
      </c>
      <c r="AA2874" s="241">
        <f t="shared" si="550"/>
        <v>2.1737133396100001E-3</v>
      </c>
      <c r="AB2874" s="241">
        <v>1.4509239000000001E-3</v>
      </c>
      <c r="AC2874" s="241">
        <v>4.2392768000000001E-7</v>
      </c>
      <c r="AD2874" s="241">
        <v>1.0440640000000001E-5</v>
      </c>
      <c r="AE2874" s="241">
        <v>4.2839479000000001E-8</v>
      </c>
      <c r="AF2874" s="241">
        <v>6.7514218000000001E-5</v>
      </c>
      <c r="AG2874" s="241">
        <v>9.0467898E-8</v>
      </c>
      <c r="AH2874" s="241">
        <v>9.4954824000000005E-4</v>
      </c>
      <c r="AI2874" s="241">
        <v>5.5674913000000003E-7</v>
      </c>
      <c r="AJ2874" s="241">
        <v>5.8681055000000002E-8</v>
      </c>
      <c r="AK2874" s="241">
        <v>2.4854391000000002E-7</v>
      </c>
      <c r="AL2874" s="241">
        <v>8.6361820000000005E-9</v>
      </c>
      <c r="AM2874" s="241">
        <v>5.1139831999999997E-11</v>
      </c>
      <c r="AN2874" s="241">
        <v>8.8237929999999999E-7</v>
      </c>
      <c r="AO2874" s="241">
        <v>1.2969060999999999E-6</v>
      </c>
      <c r="AP2874" s="241">
        <v>2.3476717000000002E-5</v>
      </c>
      <c r="AQ2874" s="241">
        <v>2.1733961E-7</v>
      </c>
      <c r="AR2874" s="241">
        <v>2.173496E-3</v>
      </c>
      <c r="AT2874" s="193"/>
      <c r="AU2874" s="193"/>
      <c r="AV2874" s="193"/>
      <c r="AW2874" s="193"/>
      <c r="AX2874" s="193"/>
      <c r="AY2874" s="193"/>
      <c r="AZ2874" s="193"/>
      <c r="BA2874" s="193"/>
      <c r="BB2874" s="193"/>
      <c r="BC2874" s="193"/>
      <c r="BD2874" s="193"/>
      <c r="BE2874" s="315"/>
      <c r="BF2874" s="315"/>
      <c r="BG2874" s="315"/>
      <c r="BH2874" s="315"/>
      <c r="BI2874" s="315"/>
      <c r="BJ2874" s="315"/>
      <c r="BK2874" s="315"/>
    </row>
    <row r="2875" spans="1:63" x14ac:dyDescent="0.25">
      <c r="A2875" s="9"/>
      <c r="B2875" s="43" t="s">
        <v>4654</v>
      </c>
      <c r="C2875" s="5" t="s">
        <v>4072</v>
      </c>
      <c r="D2875" s="172">
        <v>4.1701081999999997E-5</v>
      </c>
      <c r="E2875" s="172">
        <v>2.0064725999999999E-5</v>
      </c>
      <c r="F2875" s="172">
        <v>4.3192707000000003E-6</v>
      </c>
      <c r="G2875" s="172">
        <v>9.543915299999999E-7</v>
      </c>
      <c r="H2875" s="172">
        <v>3.7287093000000001E-7</v>
      </c>
      <c r="I2875" s="172">
        <v>1.8578858E-6</v>
      </c>
      <c r="J2875" s="172">
        <v>1.1794328000000001E-6</v>
      </c>
      <c r="K2875" s="172">
        <v>6.4020939000000005E-8</v>
      </c>
      <c r="L2875" s="172">
        <v>1.2888483000000001E-5</v>
      </c>
      <c r="M2875" s="172">
        <v>0</v>
      </c>
      <c r="N2875" s="172">
        <v>0</v>
      </c>
      <c r="O2875" s="172">
        <v>0</v>
      </c>
      <c r="P2875" s="199">
        <f t="shared" si="546"/>
        <v>1.4862759999999999E-4</v>
      </c>
      <c r="Q2875" s="233">
        <v>2.5066795000000001E-3</v>
      </c>
      <c r="R2875" s="96">
        <v>1.9850341000000001E-3</v>
      </c>
      <c r="S2875" s="96">
        <v>3.92056E-4</v>
      </c>
      <c r="T2875" s="96">
        <v>2.5519999999999999E-9</v>
      </c>
      <c r="U2875" s="96">
        <v>1.8136000000000001E-5</v>
      </c>
      <c r="V2875" s="96">
        <v>6.2407820000000004E-6</v>
      </c>
      <c r="W2875" s="96">
        <v>1.0521E-4</v>
      </c>
      <c r="X2875" s="241">
        <f t="shared" si="547"/>
        <v>1.5112126686664899E-5</v>
      </c>
      <c r="Y2875" s="241">
        <f t="shared" si="548"/>
        <v>7.1761806223600002E-6</v>
      </c>
      <c r="Z2875" s="241">
        <f t="shared" si="549"/>
        <v>2.9359924883048999E-6</v>
      </c>
      <c r="AA2875" s="241">
        <f t="shared" si="550"/>
        <v>4.9999535759999997E-6</v>
      </c>
      <c r="AB2875" s="241">
        <v>4.1194291E-6</v>
      </c>
      <c r="AC2875" s="241">
        <v>4.6448624000000002E-10</v>
      </c>
      <c r="AD2875" s="241">
        <v>1.1789371E-6</v>
      </c>
      <c r="AE2875" s="241">
        <v>3.4305011999999999E-10</v>
      </c>
      <c r="AF2875" s="241">
        <v>1.8645117999999999E-6</v>
      </c>
      <c r="AG2875" s="241">
        <v>1.2495086E-8</v>
      </c>
      <c r="AH2875" s="241">
        <v>2.6963599999999999E-6</v>
      </c>
      <c r="AI2875" s="241">
        <v>6.9708844000000004E-9</v>
      </c>
      <c r="AJ2875" s="241">
        <v>8.3148038000000007E-9</v>
      </c>
      <c r="AK2875" s="241">
        <v>5.9903922000000003E-9</v>
      </c>
      <c r="AL2875" s="241">
        <v>1.2607312E-9</v>
      </c>
      <c r="AM2875" s="241">
        <v>4.0307049000000002E-12</v>
      </c>
      <c r="AN2875" s="241">
        <v>7.3163792999999996E-8</v>
      </c>
      <c r="AO2875" s="241">
        <v>5.1133464999999998E-8</v>
      </c>
      <c r="AP2875" s="241">
        <v>9.2794387999999995E-8</v>
      </c>
      <c r="AQ2875" s="241">
        <v>3.0905375999999999E-8</v>
      </c>
      <c r="AR2875" s="241">
        <v>4.9690481999999997E-6</v>
      </c>
      <c r="AT2875" s="193"/>
      <c r="AU2875" s="193"/>
      <c r="AV2875" s="193"/>
      <c r="AW2875" s="193"/>
      <c r="AX2875" s="193"/>
      <c r="AY2875" s="193"/>
      <c r="AZ2875" s="193"/>
      <c r="BA2875" s="193"/>
      <c r="BB2875" s="193"/>
      <c r="BC2875" s="193"/>
      <c r="BD2875" s="193"/>
      <c r="BE2875" s="315"/>
      <c r="BF2875" s="315"/>
      <c r="BG2875" s="315"/>
      <c r="BH2875" s="315"/>
      <c r="BI2875" s="315"/>
      <c r="BJ2875" s="315"/>
      <c r="BK2875" s="315"/>
    </row>
    <row r="2876" spans="1:63" x14ac:dyDescent="0.25">
      <c r="A2876" s="9"/>
      <c r="B2876" s="43" t="s">
        <v>4654</v>
      </c>
      <c r="C2876" s="5" t="s">
        <v>4073</v>
      </c>
      <c r="D2876" s="172">
        <v>1.2111712E-2</v>
      </c>
      <c r="E2876" s="172">
        <v>1.1315621E-2</v>
      </c>
      <c r="F2876" s="172">
        <v>5.6782928999999998E-4</v>
      </c>
      <c r="G2876" s="172">
        <v>1.0629472000000001E-5</v>
      </c>
      <c r="H2876" s="172">
        <v>4.4703836000000002E-5</v>
      </c>
      <c r="I2876" s="172">
        <v>3.2989630000000002E-5</v>
      </c>
      <c r="J2876" s="172">
        <v>3.2434534000000002E-5</v>
      </c>
      <c r="K2876" s="172">
        <v>7.5965681000000002E-6</v>
      </c>
      <c r="L2876" s="172">
        <v>9.9907680999999994E-5</v>
      </c>
      <c r="M2876" s="172">
        <v>0</v>
      </c>
      <c r="N2876" s="172">
        <v>0</v>
      </c>
      <c r="O2876" s="172">
        <v>0</v>
      </c>
      <c r="P2876" s="199">
        <f t="shared" si="546"/>
        <v>8.3819414814814808E-2</v>
      </c>
      <c r="Q2876" s="233">
        <v>1.3939543999999999</v>
      </c>
      <c r="R2876" s="96">
        <v>1.3871126</v>
      </c>
      <c r="S2876" s="96">
        <v>4.3520959999999997E-3</v>
      </c>
      <c r="T2876" s="96">
        <v>1.8283999999999999E-6</v>
      </c>
      <c r="U2876" s="96">
        <v>3.9562000000000001E-4</v>
      </c>
      <c r="V2876" s="96">
        <v>8.4046099999999995E-5</v>
      </c>
      <c r="W2876" s="96">
        <v>2.0081999999999999E-3</v>
      </c>
      <c r="X2876" s="241">
        <f t="shared" si="547"/>
        <v>7.4917763651078098E-3</v>
      </c>
      <c r="Y2876" s="241">
        <f t="shared" si="548"/>
        <v>2.4469163911549998E-3</v>
      </c>
      <c r="Z2876" s="241">
        <f t="shared" si="549"/>
        <v>1.5629230689528102E-3</v>
      </c>
      <c r="AA2876" s="241">
        <f t="shared" si="550"/>
        <v>3.481936905E-3</v>
      </c>
      <c r="AB2876" s="241">
        <v>2.3234582000000001E-3</v>
      </c>
      <c r="AC2876" s="241">
        <v>6.7946763000000001E-7</v>
      </c>
      <c r="AD2876" s="241">
        <v>1.5799724999999999E-5</v>
      </c>
      <c r="AE2876" s="241">
        <v>6.8423504999999996E-8</v>
      </c>
      <c r="AF2876" s="241">
        <v>1.0677549E-4</v>
      </c>
      <c r="AG2876" s="241">
        <v>1.3508501999999999E-7</v>
      </c>
      <c r="AH2876" s="241">
        <v>1.5205726E-3</v>
      </c>
      <c r="AI2876" s="241">
        <v>8.8723893999999996E-7</v>
      </c>
      <c r="AJ2876" s="241">
        <v>8.7451106999999998E-8</v>
      </c>
      <c r="AK2876" s="241">
        <v>3.9377727000000002E-7</v>
      </c>
      <c r="AL2876" s="241">
        <v>1.2840850999999999E-8</v>
      </c>
      <c r="AM2876" s="241">
        <v>7.8784809999999996E-11</v>
      </c>
      <c r="AN2876" s="241">
        <v>1.3564869E-6</v>
      </c>
      <c r="AO2876" s="241">
        <v>2.0388660999999999E-6</v>
      </c>
      <c r="AP2876" s="241">
        <v>3.7573729000000002E-5</v>
      </c>
      <c r="AQ2876" s="241">
        <v>3.2380500000000001E-7</v>
      </c>
      <c r="AR2876" s="241">
        <v>3.4816131000000002E-3</v>
      </c>
      <c r="AT2876" s="193"/>
      <c r="AU2876" s="193"/>
      <c r="AV2876" s="193"/>
      <c r="AW2876" s="193"/>
      <c r="AX2876" s="193"/>
      <c r="AY2876" s="193"/>
      <c r="AZ2876" s="193"/>
      <c r="BA2876" s="193"/>
      <c r="BB2876" s="193"/>
      <c r="BC2876" s="193"/>
      <c r="BD2876" s="193"/>
      <c r="BE2876" s="315"/>
      <c r="BF2876" s="315"/>
      <c r="BG2876" s="315"/>
      <c r="BH2876" s="315"/>
      <c r="BI2876" s="315"/>
      <c r="BJ2876" s="315"/>
      <c r="BK2876" s="315"/>
    </row>
    <row r="2877" spans="1:63" x14ac:dyDescent="0.25">
      <c r="A2877" s="9"/>
      <c r="B2877" s="43" t="s">
        <v>4654</v>
      </c>
      <c r="C2877" s="5" t="s">
        <v>4096</v>
      </c>
      <c r="D2877" s="172">
        <v>4.4482304000000002E-3</v>
      </c>
      <c r="E2877" s="172">
        <v>4.1438561999999996E-3</v>
      </c>
      <c r="F2877" s="172">
        <v>2.1004509999999999E-4</v>
      </c>
      <c r="G2877" s="172">
        <v>4.4866364000000003E-6</v>
      </c>
      <c r="H2877" s="172">
        <v>1.6557402000000001E-5</v>
      </c>
      <c r="I2877" s="172">
        <v>1.3223399999999999E-5</v>
      </c>
      <c r="J2877" s="172">
        <v>1.2590050999999999E-5</v>
      </c>
      <c r="K2877" s="172">
        <v>2.8139576E-6</v>
      </c>
      <c r="L2877" s="172">
        <v>4.4657709000000002E-5</v>
      </c>
      <c r="M2877" s="172">
        <v>0</v>
      </c>
      <c r="N2877" s="172">
        <v>0</v>
      </c>
      <c r="O2877" s="172">
        <v>0</v>
      </c>
      <c r="P2877" s="199">
        <f t="shared" si="546"/>
        <v>3.0695231111111106E-2</v>
      </c>
      <c r="Q2877" s="233">
        <v>0.51049891000000003</v>
      </c>
      <c r="R2877" s="96">
        <v>0.50766992</v>
      </c>
      <c r="S2877" s="96">
        <v>1.837752E-3</v>
      </c>
      <c r="T2877" s="96">
        <v>6.6912999999999996E-7</v>
      </c>
      <c r="U2877" s="96">
        <v>1.5595E-4</v>
      </c>
      <c r="V2877" s="96">
        <v>3.4646130000000002E-5</v>
      </c>
      <c r="W2877" s="96">
        <v>7.9997E-4</v>
      </c>
      <c r="X2877" s="241">
        <f t="shared" si="547"/>
        <v>2.744702553470639E-3</v>
      </c>
      <c r="Y2877" s="241">
        <f t="shared" si="548"/>
        <v>8.978788498069999E-4</v>
      </c>
      <c r="Z2877" s="241">
        <f t="shared" si="549"/>
        <v>5.7245726478363909E-4</v>
      </c>
      <c r="AA2877" s="241">
        <f t="shared" si="550"/>
        <v>1.2743664388800001E-3</v>
      </c>
      <c r="AB2877" s="241">
        <v>8.5086563999999996E-4</v>
      </c>
      <c r="AC2877" s="241">
        <v>2.4834880000000001E-7</v>
      </c>
      <c r="AD2877" s="241">
        <v>6.5167335999999997E-6</v>
      </c>
      <c r="AE2877" s="241">
        <v>2.5198404999999998E-8</v>
      </c>
      <c r="AF2877" s="241">
        <v>4.0165679000000003E-5</v>
      </c>
      <c r="AG2877" s="241">
        <v>5.7250002E-8</v>
      </c>
      <c r="AH2877" s="241">
        <v>5.5684392999999998E-4</v>
      </c>
      <c r="AI2877" s="241">
        <v>3.2833729E-7</v>
      </c>
      <c r="AJ2877" s="241">
        <v>3.7206412999999998E-8</v>
      </c>
      <c r="AK2877" s="241">
        <v>1.4756413999999999E-7</v>
      </c>
      <c r="AL2877" s="241">
        <v>5.4883883999999998E-9</v>
      </c>
      <c r="AM2877" s="241">
        <v>3.1322239000000001E-11</v>
      </c>
      <c r="AN2877" s="241">
        <v>5.4167355999999995E-7</v>
      </c>
      <c r="AO2877" s="241">
        <v>7.7681766999999996E-7</v>
      </c>
      <c r="AP2877" s="241">
        <v>1.3776216000000001E-5</v>
      </c>
      <c r="AQ2877" s="241">
        <v>1.3783888000000001E-7</v>
      </c>
      <c r="AR2877" s="241">
        <v>1.2742286000000001E-3</v>
      </c>
      <c r="AT2877" s="193"/>
      <c r="AU2877" s="193"/>
      <c r="AV2877" s="193"/>
      <c r="AW2877" s="193"/>
      <c r="AX2877" s="193"/>
      <c r="AY2877" s="193"/>
      <c r="AZ2877" s="193"/>
      <c r="BA2877" s="193"/>
      <c r="BB2877" s="193"/>
      <c r="BC2877" s="193"/>
      <c r="BD2877" s="193"/>
      <c r="BE2877" s="315"/>
      <c r="BF2877" s="315"/>
      <c r="BG2877" s="315"/>
      <c r="BH2877" s="315"/>
      <c r="BI2877" s="315"/>
      <c r="BJ2877" s="315"/>
      <c r="BK2877" s="315"/>
    </row>
    <row r="2878" spans="1:63" x14ac:dyDescent="0.25">
      <c r="A2878" s="9"/>
      <c r="B2878" s="43" t="s">
        <v>4654</v>
      </c>
      <c r="C2878" s="5" t="s">
        <v>4097</v>
      </c>
      <c r="D2878" s="172">
        <v>1.9200089E-2</v>
      </c>
      <c r="E2878" s="172">
        <v>1.7949153999999998E-2</v>
      </c>
      <c r="F2878" s="172">
        <v>8.9878593999999997E-4</v>
      </c>
      <c r="G2878" s="172">
        <v>1.6311852000000001E-5</v>
      </c>
      <c r="H2878" s="172">
        <v>7.0740232999999994E-5</v>
      </c>
      <c r="I2878" s="172">
        <v>5.1272854000000003E-5</v>
      </c>
      <c r="J2878" s="172">
        <v>5.0790388999999997E-5</v>
      </c>
      <c r="K2878" s="172">
        <v>1.2020410999999999E-5</v>
      </c>
      <c r="L2878" s="172">
        <v>1.5101371000000001E-4</v>
      </c>
      <c r="M2878" s="172">
        <v>0</v>
      </c>
      <c r="N2878" s="172">
        <v>0</v>
      </c>
      <c r="O2878" s="172">
        <v>0</v>
      </c>
      <c r="P2878" s="199">
        <f t="shared" si="546"/>
        <v>0.13295669629629628</v>
      </c>
      <c r="Q2878" s="233">
        <v>2.2111377000000001</v>
      </c>
      <c r="R2878" s="96">
        <v>2.2005838</v>
      </c>
      <c r="S2878" s="96">
        <v>6.6779999999999999E-3</v>
      </c>
      <c r="T2878" s="96">
        <v>2.9007E-6</v>
      </c>
      <c r="U2878" s="96">
        <v>6.1731000000000004E-4</v>
      </c>
      <c r="V2878" s="96">
        <v>1.297429E-4</v>
      </c>
      <c r="W2878" s="96">
        <v>3.1259E-3</v>
      </c>
      <c r="X2878" s="241">
        <f t="shared" si="547"/>
        <v>1.188267049774982E-2</v>
      </c>
      <c r="Y2878" s="241">
        <f t="shared" si="548"/>
        <v>3.8797063359800005E-3</v>
      </c>
      <c r="Z2878" s="241">
        <f t="shared" si="549"/>
        <v>2.4790577378298205E-3</v>
      </c>
      <c r="AA2878" s="241">
        <f t="shared" si="550"/>
        <v>5.5239064239399997E-3</v>
      </c>
      <c r="AB2878" s="241">
        <v>3.6855345E-3</v>
      </c>
      <c r="AC2878" s="241">
        <v>1.0782347999999999E-6</v>
      </c>
      <c r="AD2878" s="241">
        <v>2.4386401E-5</v>
      </c>
      <c r="AE2878" s="241">
        <v>1.0840881E-7</v>
      </c>
      <c r="AF2878" s="241">
        <v>1.6839171E-4</v>
      </c>
      <c r="AG2878" s="241">
        <v>2.0708136999999999E-7</v>
      </c>
      <c r="AH2878" s="241">
        <v>2.4119746000000001E-3</v>
      </c>
      <c r="AI2878" s="241">
        <v>1.404229E-6</v>
      </c>
      <c r="AJ2878" s="241">
        <v>1.3392970999999999E-7</v>
      </c>
      <c r="AK2878" s="241">
        <v>6.2151358999999996E-7</v>
      </c>
      <c r="AL2878" s="241">
        <v>1.9641543000000001E-8</v>
      </c>
      <c r="AM2878" s="241">
        <v>1.2268681999999999E-10</v>
      </c>
      <c r="AN2878" s="241">
        <v>2.1101978000000002E-6</v>
      </c>
      <c r="AO2878" s="241">
        <v>3.2062494999999999E-6</v>
      </c>
      <c r="AP2878" s="241">
        <v>5.9587253999999999E-5</v>
      </c>
      <c r="AQ2878" s="241">
        <v>4.9582394E-7</v>
      </c>
      <c r="AR2878" s="241">
        <v>5.5234105999999996E-3</v>
      </c>
      <c r="AT2878" s="193"/>
      <c r="AU2878" s="193"/>
      <c r="AV2878" s="193"/>
      <c r="AW2878" s="193"/>
      <c r="AX2878" s="193"/>
      <c r="AY2878" s="193"/>
      <c r="AZ2878" s="193"/>
      <c r="BA2878" s="193"/>
      <c r="BB2878" s="193"/>
      <c r="BC2878" s="193"/>
      <c r="BD2878" s="193"/>
      <c r="BE2878" s="315"/>
      <c r="BF2878" s="315"/>
      <c r="BG2878" s="315"/>
      <c r="BH2878" s="315"/>
      <c r="BI2878" s="315"/>
      <c r="BJ2878" s="315"/>
      <c r="BK2878" s="315"/>
    </row>
    <row r="2879" spans="1:63" x14ac:dyDescent="0.25">
      <c r="A2879" s="9"/>
      <c r="B2879" s="43" t="s">
        <v>4654</v>
      </c>
      <c r="C2879" s="5" t="s">
        <v>4098</v>
      </c>
      <c r="D2879" s="172">
        <v>6.5557191999999999E-3</v>
      </c>
      <c r="E2879" s="172">
        <v>6.1161217000000002E-3</v>
      </c>
      <c r="F2879" s="172">
        <v>3.0843686000000002E-4</v>
      </c>
      <c r="G2879" s="172">
        <v>6.1758816999999997E-6</v>
      </c>
      <c r="H2879" s="172">
        <v>2.4297681000000001E-5</v>
      </c>
      <c r="I2879" s="172">
        <v>1.8659053E-5</v>
      </c>
      <c r="J2879" s="172">
        <v>1.8047264000000001E-5</v>
      </c>
      <c r="K2879" s="172">
        <v>4.1292780000000002E-6</v>
      </c>
      <c r="L2879" s="172">
        <v>5.9851491999999999E-5</v>
      </c>
      <c r="M2879" s="172">
        <v>0</v>
      </c>
      <c r="N2879" s="172">
        <v>0</v>
      </c>
      <c r="O2879" s="172">
        <v>0</v>
      </c>
      <c r="P2879" s="199">
        <f t="shared" si="546"/>
        <v>4.5304605185185184E-2</v>
      </c>
      <c r="Q2879" s="233">
        <v>0.75344679999999997</v>
      </c>
      <c r="R2879" s="96">
        <v>0.74951433000000001</v>
      </c>
      <c r="S2879" s="96">
        <v>2.5291839999999999E-3</v>
      </c>
      <c r="T2879" s="96">
        <v>9.8793999999999994E-7</v>
      </c>
      <c r="U2879" s="96">
        <v>2.2185999999999999E-4</v>
      </c>
      <c r="V2879" s="96">
        <v>4.82311E-5</v>
      </c>
      <c r="W2879" s="96">
        <v>1.1322000000000001E-3</v>
      </c>
      <c r="X2879" s="241">
        <f t="shared" si="547"/>
        <v>4.0501523004443495E-3</v>
      </c>
      <c r="Y2879" s="241">
        <f t="shared" si="548"/>
        <v>1.323870295607E-3</v>
      </c>
      <c r="Z2879" s="241">
        <f t="shared" si="549"/>
        <v>8.4483952625734999E-4</v>
      </c>
      <c r="AA2879" s="241">
        <f t="shared" si="550"/>
        <v>1.8814424785799999E-3</v>
      </c>
      <c r="AB2879" s="241">
        <v>1.2558348E-3</v>
      </c>
      <c r="AC2879" s="241">
        <v>3.6689128999999999E-7</v>
      </c>
      <c r="AD2879" s="241">
        <v>9.0695536999999997E-6</v>
      </c>
      <c r="AE2879" s="241">
        <v>3.7085081999999997E-8</v>
      </c>
      <c r="AF2879" s="241">
        <v>5.8483312000000002E-5</v>
      </c>
      <c r="AG2879" s="241">
        <v>7.8653535000000005E-8</v>
      </c>
      <c r="AH2879" s="241">
        <v>8.2187337999999998E-4</v>
      </c>
      <c r="AI2879" s="241">
        <v>4.8203833000000002E-7</v>
      </c>
      <c r="AJ2879" s="241">
        <v>5.1023409999999998E-8</v>
      </c>
      <c r="AK2879" s="241">
        <v>2.1527279E-7</v>
      </c>
      <c r="AL2879" s="241">
        <v>7.5103030999999998E-9</v>
      </c>
      <c r="AM2879" s="241">
        <v>4.4374250000000002E-11</v>
      </c>
      <c r="AN2879" s="241">
        <v>7.6575215E-7</v>
      </c>
      <c r="AO2879" s="241">
        <v>1.1238779E-6</v>
      </c>
      <c r="AP2879" s="241">
        <v>2.0320627E-5</v>
      </c>
      <c r="AQ2879" s="241">
        <v>1.8897858E-7</v>
      </c>
      <c r="AR2879" s="241">
        <v>1.8812535E-3</v>
      </c>
      <c r="AT2879" s="193"/>
      <c r="AU2879" s="193"/>
      <c r="AV2879" s="193"/>
      <c r="AW2879" s="193"/>
      <c r="AX2879" s="193"/>
      <c r="AY2879" s="193"/>
      <c r="AZ2879" s="193"/>
      <c r="BA2879" s="193"/>
      <c r="BB2879" s="193"/>
      <c r="BC2879" s="193"/>
      <c r="BD2879" s="193"/>
      <c r="BE2879" s="315"/>
      <c r="BF2879" s="315"/>
      <c r="BG2879" s="315"/>
      <c r="BH2879" s="315"/>
      <c r="BI2879" s="315"/>
      <c r="BJ2879" s="315"/>
      <c r="BK2879" s="315"/>
    </row>
    <row r="2880" spans="1:63" x14ac:dyDescent="0.25">
      <c r="A2880" s="9"/>
      <c r="B2880" s="43" t="s">
        <v>4654</v>
      </c>
      <c r="C2880" s="5" t="s">
        <v>4099</v>
      </c>
      <c r="D2880" s="172">
        <v>1.3565392000000001E-2</v>
      </c>
      <c r="E2880" s="172">
        <v>1.244491E-2</v>
      </c>
      <c r="F2880" s="172">
        <v>9.0879402000000001E-4</v>
      </c>
      <c r="G2880" s="172">
        <v>8.8245594999999994E-6</v>
      </c>
      <c r="H2880" s="172">
        <v>8.0609480000000007E-5</v>
      </c>
      <c r="I2880" s="172">
        <v>3.2694368000000002E-5</v>
      </c>
      <c r="J2880" s="172">
        <v>1.7389901E-5</v>
      </c>
      <c r="K2880" s="172">
        <v>8.0847710999999999E-6</v>
      </c>
      <c r="L2880" s="172">
        <v>6.4084181999999996E-5</v>
      </c>
      <c r="M2880" s="172">
        <v>0</v>
      </c>
      <c r="N2880" s="172">
        <v>0</v>
      </c>
      <c r="O2880" s="172">
        <v>0</v>
      </c>
      <c r="P2880" s="199">
        <f t="shared" si="546"/>
        <v>9.2184518518518513E-2</v>
      </c>
      <c r="Q2880" s="233">
        <v>1.4885664000000001</v>
      </c>
      <c r="R2880" s="96">
        <v>1.4822759999999999</v>
      </c>
      <c r="S2880" s="96">
        <v>3.8160080000000001E-3</v>
      </c>
      <c r="T2880" s="96">
        <v>1.9528000000000002E-6</v>
      </c>
      <c r="U2880" s="96">
        <v>3.8827000000000002E-4</v>
      </c>
      <c r="V2880" s="96">
        <v>7.4864300000000001E-5</v>
      </c>
      <c r="W2880" s="96">
        <v>2.0092999999999999E-3</v>
      </c>
      <c r="X2880" s="241">
        <f t="shared" si="547"/>
        <v>8.1889897170276636E-3</v>
      </c>
      <c r="Y2880" s="241">
        <f t="shared" si="548"/>
        <v>2.75070473266E-3</v>
      </c>
      <c r="Z2880" s="241">
        <f t="shared" si="549"/>
        <v>1.7175814725576631E-3</v>
      </c>
      <c r="AA2880" s="241">
        <f t="shared" si="550"/>
        <v>3.7207035118099999E-3</v>
      </c>
      <c r="AB2880" s="241">
        <v>2.5553262000000002E-3</v>
      </c>
      <c r="AC2880" s="241">
        <v>7.2675293000000001E-7</v>
      </c>
      <c r="AD2880" s="241">
        <v>1.2906584000000001E-5</v>
      </c>
      <c r="AE2880" s="241">
        <v>1.3747729E-7</v>
      </c>
      <c r="AF2880" s="241">
        <v>1.8148997000000001E-4</v>
      </c>
      <c r="AG2880" s="241">
        <v>1.1774844E-7</v>
      </c>
      <c r="AH2880" s="241">
        <v>1.6722696000000001E-3</v>
      </c>
      <c r="AI2880" s="241">
        <v>1.3545395E-6</v>
      </c>
      <c r="AJ2880" s="241">
        <v>7.1064192000000002E-8</v>
      </c>
      <c r="AK2880" s="241">
        <v>4.0588910999999999E-7</v>
      </c>
      <c r="AL2880" s="241">
        <v>9.9940596999999992E-9</v>
      </c>
      <c r="AM2880" s="241">
        <v>7.2595963000000003E-11</v>
      </c>
      <c r="AN2880" s="241">
        <v>1.3546921000000001E-6</v>
      </c>
      <c r="AO2880" s="241">
        <v>2.1012420000000002E-6</v>
      </c>
      <c r="AP2880" s="241">
        <v>4.0014378999999997E-5</v>
      </c>
      <c r="AQ2880" s="241">
        <v>2.0561181E-7</v>
      </c>
      <c r="AR2880" s="241">
        <v>3.7204979E-3</v>
      </c>
      <c r="AT2880" s="193"/>
      <c r="AU2880" s="193"/>
      <c r="AV2880" s="193"/>
      <c r="AW2880" s="193"/>
      <c r="AX2880" s="193"/>
      <c r="AY2880" s="193"/>
      <c r="AZ2880" s="193"/>
      <c r="BA2880" s="193"/>
      <c r="BB2880" s="193"/>
      <c r="BC2880" s="193"/>
      <c r="BD2880" s="193"/>
      <c r="BE2880" s="315"/>
      <c r="BF2880" s="315"/>
      <c r="BG2880" s="315"/>
      <c r="BH2880" s="315"/>
      <c r="BI2880" s="315"/>
      <c r="BJ2880" s="315"/>
      <c r="BK2880" s="315"/>
    </row>
    <row r="2881" spans="1:63" x14ac:dyDescent="0.25">
      <c r="A2881" s="9"/>
      <c r="B2881" s="43" t="s">
        <v>4654</v>
      </c>
      <c r="C2881" s="5" t="s">
        <v>2907</v>
      </c>
      <c r="D2881" s="172">
        <v>1.3602215000000001E-2</v>
      </c>
      <c r="E2881" s="172">
        <v>1.2372052999999999E-2</v>
      </c>
      <c r="F2881" s="172">
        <v>1.0689141000000001E-3</v>
      </c>
      <c r="G2881" s="172">
        <v>7.3217569999999998E-6</v>
      </c>
      <c r="H2881" s="172">
        <v>4.6790606000000002E-5</v>
      </c>
      <c r="I2881" s="172">
        <v>3.1080040000000003E-5</v>
      </c>
      <c r="J2881" s="172">
        <v>1.5727707000000001E-5</v>
      </c>
      <c r="K2881" s="172">
        <v>6.7190803999999998E-6</v>
      </c>
      <c r="L2881" s="172">
        <v>5.3608995000000001E-5</v>
      </c>
      <c r="M2881" s="172">
        <v>0</v>
      </c>
      <c r="N2881" s="172">
        <v>0</v>
      </c>
      <c r="O2881" s="172">
        <v>0</v>
      </c>
      <c r="P2881" s="199">
        <f t="shared" si="546"/>
        <v>9.1644837037037019E-2</v>
      </c>
      <c r="Q2881" s="233">
        <v>1.4587916999999999</v>
      </c>
      <c r="R2881" s="96">
        <v>1.4532769000000001</v>
      </c>
      <c r="S2881" s="96">
        <v>3.1265360000000001E-3</v>
      </c>
      <c r="T2881" s="96">
        <v>1.1942999999999999E-6</v>
      </c>
      <c r="U2881" s="96">
        <v>2.5608E-4</v>
      </c>
      <c r="V2881" s="96">
        <v>7.4152499999999999E-5</v>
      </c>
      <c r="W2881" s="96">
        <v>2.0568000000000001E-3</v>
      </c>
      <c r="X2881" s="241">
        <f t="shared" si="547"/>
        <v>8.1238707894270602E-3</v>
      </c>
      <c r="Y2881" s="241">
        <f t="shared" si="548"/>
        <v>2.7700129864569999E-3</v>
      </c>
      <c r="Z2881" s="241">
        <f t="shared" si="549"/>
        <v>1.7059665909000591E-3</v>
      </c>
      <c r="AA2881" s="241">
        <f t="shared" si="550"/>
        <v>3.6478912120699999E-3</v>
      </c>
      <c r="AB2881" s="241">
        <v>2.5403667999999999E-3</v>
      </c>
      <c r="AC2881" s="241">
        <v>6.3409628000000005E-7</v>
      </c>
      <c r="AD2881" s="241">
        <v>9.6821687000000006E-6</v>
      </c>
      <c r="AE2881" s="241">
        <v>1.5938129999999999E-7</v>
      </c>
      <c r="AF2881" s="241">
        <v>2.1907238000000001E-4</v>
      </c>
      <c r="AG2881" s="241">
        <v>9.8160176999999994E-8</v>
      </c>
      <c r="AH2881" s="241">
        <v>1.6624819E-3</v>
      </c>
      <c r="AI2881" s="241">
        <v>1.5627161E-6</v>
      </c>
      <c r="AJ2881" s="241">
        <v>5.9277224000000001E-8</v>
      </c>
      <c r="AK2881" s="241">
        <v>4.1919386000000001E-7</v>
      </c>
      <c r="AL2881" s="241">
        <v>7.9034218000000002E-9</v>
      </c>
      <c r="AM2881" s="241">
        <v>6.0544259000000001E-11</v>
      </c>
      <c r="AN2881" s="241">
        <v>5.7442924999999997E-7</v>
      </c>
      <c r="AO2881" s="241">
        <v>1.4107964999999999E-6</v>
      </c>
      <c r="AP2881" s="241">
        <v>3.9450314000000002E-5</v>
      </c>
      <c r="AQ2881" s="241">
        <v>1.5981206999999999E-7</v>
      </c>
      <c r="AR2881" s="241">
        <v>3.6477314000000001E-3</v>
      </c>
      <c r="AT2881" s="193"/>
      <c r="AU2881" s="193"/>
      <c r="AV2881" s="193"/>
      <c r="AW2881" s="193"/>
      <c r="AX2881" s="193"/>
      <c r="AY2881" s="193"/>
      <c r="AZ2881" s="193"/>
      <c r="BA2881" s="193"/>
      <c r="BB2881" s="193"/>
      <c r="BC2881" s="193"/>
      <c r="BD2881" s="193"/>
      <c r="BE2881" s="315"/>
      <c r="BF2881" s="315"/>
      <c r="BG2881" s="315"/>
      <c r="BH2881" s="315"/>
      <c r="BI2881" s="315"/>
      <c r="BJ2881" s="315"/>
      <c r="BK2881" s="315"/>
    </row>
    <row r="2882" spans="1:63" x14ac:dyDescent="0.25">
      <c r="A2882" s="9"/>
      <c r="B2882" s="43" t="s">
        <v>4654</v>
      </c>
      <c r="C2882" s="5" t="s">
        <v>2908</v>
      </c>
      <c r="D2882" s="172">
        <v>4.0396987999999998E-3</v>
      </c>
      <c r="E2882" s="172">
        <v>3.6971803000000001E-3</v>
      </c>
      <c r="F2882" s="172">
        <v>2.7138012E-4</v>
      </c>
      <c r="G2882" s="172">
        <v>3.0786413999999999E-6</v>
      </c>
      <c r="H2882" s="172">
        <v>2.4065630000000001E-5</v>
      </c>
      <c r="I2882" s="172">
        <v>1.0590125000000001E-5</v>
      </c>
      <c r="J2882" s="172">
        <v>5.7257462999999999E-6</v>
      </c>
      <c r="K2882" s="172">
        <v>2.426617E-6</v>
      </c>
      <c r="L2882" s="172">
        <v>2.5251677000000001E-5</v>
      </c>
      <c r="M2882" s="172">
        <v>0</v>
      </c>
      <c r="N2882" s="172">
        <v>0</v>
      </c>
      <c r="O2882" s="172">
        <v>0</v>
      </c>
      <c r="P2882" s="199">
        <f t="shared" si="546"/>
        <v>2.7386520740740741E-2</v>
      </c>
      <c r="Q2882" s="233">
        <v>0.44227822</v>
      </c>
      <c r="R2882" s="96">
        <v>0.44016076999999998</v>
      </c>
      <c r="S2882" s="96">
        <v>1.32132E-3</v>
      </c>
      <c r="T2882" s="96">
        <v>5.7986000000000001E-7</v>
      </c>
      <c r="U2882" s="96">
        <v>1.2386E-4</v>
      </c>
      <c r="V2882" s="96">
        <v>2.521691E-5</v>
      </c>
      <c r="W2882" s="96">
        <v>6.4647999999999995E-4</v>
      </c>
      <c r="X2882" s="241">
        <f t="shared" si="547"/>
        <v>2.433737965317886E-3</v>
      </c>
      <c r="Y2882" s="241">
        <f t="shared" si="548"/>
        <v>8.1852294208900004E-4</v>
      </c>
      <c r="Z2882" s="241">
        <f t="shared" si="549"/>
        <v>5.1034648001988599E-4</v>
      </c>
      <c r="AA2882" s="241">
        <f t="shared" si="550"/>
        <v>1.1048685432090001E-3</v>
      </c>
      <c r="AB2882" s="241">
        <v>7.5914559000000005E-4</v>
      </c>
      <c r="AC2882" s="241">
        <v>2.1555668000000001E-7</v>
      </c>
      <c r="AD2882" s="241">
        <v>4.3972565000000004E-6</v>
      </c>
      <c r="AE2882" s="241">
        <v>4.09018E-8</v>
      </c>
      <c r="AF2882" s="241">
        <v>5.4682672999999997E-5</v>
      </c>
      <c r="AG2882" s="241">
        <v>4.0964109E-8</v>
      </c>
      <c r="AH2882" s="241">
        <v>4.9680416000000001E-4</v>
      </c>
      <c r="AI2882" s="241">
        <v>4.0474528999999998E-7</v>
      </c>
      <c r="AJ2882" s="241">
        <v>2.5098104000000001E-8</v>
      </c>
      <c r="AK2882" s="241">
        <v>1.2317545999999999E-7</v>
      </c>
      <c r="AL2882" s="241">
        <v>3.5739969000000001E-9</v>
      </c>
      <c r="AM2882" s="241">
        <v>2.3468986E-11</v>
      </c>
      <c r="AN2882" s="241">
        <v>4.3693996000000001E-7</v>
      </c>
      <c r="AO2882" s="241">
        <v>6.4744474000000002E-7</v>
      </c>
      <c r="AP2882" s="241">
        <v>1.1901318999999999E-5</v>
      </c>
      <c r="AQ2882" s="241">
        <v>7.5943208999999998E-8</v>
      </c>
      <c r="AR2882" s="241">
        <v>1.1047926E-3</v>
      </c>
      <c r="AT2882" s="193"/>
      <c r="AU2882" s="193"/>
      <c r="AV2882" s="193"/>
      <c r="AW2882" s="193"/>
      <c r="AX2882" s="193"/>
      <c r="AY2882" s="193"/>
      <c r="AZ2882" s="193"/>
      <c r="BA2882" s="193"/>
      <c r="BB2882" s="193"/>
      <c r="BC2882" s="193"/>
      <c r="BD2882" s="193"/>
      <c r="BE2882" s="315"/>
      <c r="BF2882" s="315"/>
      <c r="BG2882" s="315"/>
      <c r="BH2882" s="315"/>
      <c r="BI2882" s="315"/>
      <c r="BJ2882" s="315"/>
      <c r="BK2882" s="315"/>
    </row>
    <row r="2883" spans="1:63" x14ac:dyDescent="0.25">
      <c r="A2883" s="9"/>
      <c r="B2883" s="43" t="s">
        <v>4654</v>
      </c>
      <c r="C2883" s="5" t="s">
        <v>2909</v>
      </c>
      <c r="D2883" s="172">
        <v>4.0505326000000001E-3</v>
      </c>
      <c r="E2883" s="172">
        <v>3.6755240999999999E-3</v>
      </c>
      <c r="F2883" s="172">
        <v>3.1881446000000001E-4</v>
      </c>
      <c r="G2883" s="172">
        <v>2.6333953E-6</v>
      </c>
      <c r="H2883" s="172">
        <v>1.4045087E-5</v>
      </c>
      <c r="I2883" s="172">
        <v>1.0111881E-5</v>
      </c>
      <c r="J2883" s="172">
        <v>5.2333243999999999E-6</v>
      </c>
      <c r="K2883" s="172">
        <v>2.0218998000000002E-6</v>
      </c>
      <c r="L2883" s="172">
        <v>2.2148392000000001E-5</v>
      </c>
      <c r="M2883" s="172">
        <v>0</v>
      </c>
      <c r="N2883" s="172">
        <v>0</v>
      </c>
      <c r="O2883" s="172">
        <v>0</v>
      </c>
      <c r="P2883" s="199">
        <f t="shared" si="546"/>
        <v>2.7226104444444441E-2</v>
      </c>
      <c r="Q2883" s="233">
        <v>0.433446</v>
      </c>
      <c r="R2883" s="96">
        <v>0.43155834999999998</v>
      </c>
      <c r="S2883" s="96">
        <v>1.117032E-3</v>
      </c>
      <c r="T2883" s="96">
        <v>3.551E-7</v>
      </c>
      <c r="U2883" s="96">
        <v>8.4692999999999997E-5</v>
      </c>
      <c r="V2883" s="96">
        <v>2.500589E-5</v>
      </c>
      <c r="W2883" s="96">
        <v>6.6056999999999997E-4</v>
      </c>
      <c r="X2883" s="241">
        <f t="shared" si="547"/>
        <v>2.4143929437115902E-3</v>
      </c>
      <c r="Y2883" s="241">
        <f t="shared" si="548"/>
        <v>8.24228061187E-4</v>
      </c>
      <c r="Z2883" s="241">
        <f t="shared" si="549"/>
        <v>5.0689570851558988E-4</v>
      </c>
      <c r="AA2883" s="241">
        <f t="shared" si="550"/>
        <v>1.0832691740090001E-3</v>
      </c>
      <c r="AB2883" s="241">
        <v>7.5469904000000001E-4</v>
      </c>
      <c r="AC2883" s="241">
        <v>1.8810784000000001E-7</v>
      </c>
      <c r="AD2883" s="241">
        <v>3.4418408999999999E-6</v>
      </c>
      <c r="AE2883" s="241">
        <v>4.7390704999999999E-8</v>
      </c>
      <c r="AF2883" s="241">
        <v>6.5816521999999996E-5</v>
      </c>
      <c r="AG2883" s="241">
        <v>3.5159742000000002E-8</v>
      </c>
      <c r="AH2883" s="241">
        <v>4.9389485999999996E-4</v>
      </c>
      <c r="AI2883" s="241">
        <v>4.6641477E-7</v>
      </c>
      <c r="AJ2883" s="241">
        <v>2.1605952E-8</v>
      </c>
      <c r="AK2883" s="241">
        <v>1.2711783000000001E-7</v>
      </c>
      <c r="AL2883" s="241">
        <v>2.9545751E-9</v>
      </c>
      <c r="AM2883" s="241">
        <v>1.9898490000000001E-11</v>
      </c>
      <c r="AN2883" s="241">
        <v>2.0576067999999999E-7</v>
      </c>
      <c r="AO2883" s="241">
        <v>4.4287680999999997E-7</v>
      </c>
      <c r="AP2883" s="241">
        <v>1.1734098E-5</v>
      </c>
      <c r="AQ2883" s="241">
        <v>6.2374009000000006E-8</v>
      </c>
      <c r="AR2883" s="241">
        <v>1.0832068E-3</v>
      </c>
      <c r="AT2883" s="193"/>
      <c r="AU2883" s="193"/>
      <c r="AV2883" s="193"/>
      <c r="AW2883" s="193"/>
      <c r="AX2883" s="193"/>
      <c r="AY2883" s="193"/>
      <c r="AZ2883" s="193"/>
      <c r="BA2883" s="193"/>
      <c r="BB2883" s="193"/>
      <c r="BC2883" s="193"/>
      <c r="BD2883" s="193"/>
      <c r="BE2883" s="315"/>
      <c r="BF2883" s="315"/>
      <c r="BG2883" s="315"/>
      <c r="BH2883" s="315"/>
      <c r="BI2883" s="315"/>
      <c r="BJ2883" s="315"/>
      <c r="BK2883" s="315"/>
    </row>
    <row r="2884" spans="1:63" x14ac:dyDescent="0.25">
      <c r="A2884" s="9"/>
      <c r="B2884" s="43" t="s">
        <v>4654</v>
      </c>
      <c r="C2884" s="5" t="s">
        <v>2910</v>
      </c>
      <c r="D2884" s="172">
        <v>2.5096191E-2</v>
      </c>
      <c r="E2884" s="172">
        <v>2.3033905E-2</v>
      </c>
      <c r="F2884" s="172">
        <v>1.6804605999999999E-3</v>
      </c>
      <c r="G2884" s="172">
        <v>1.5780246000000001E-5</v>
      </c>
      <c r="H2884" s="172">
        <v>1.4905916000000001E-4</v>
      </c>
      <c r="I2884" s="172">
        <v>5.9450743999999997E-5</v>
      </c>
      <c r="J2884" s="172">
        <v>3.1509423999999999E-5</v>
      </c>
      <c r="K2884" s="172">
        <v>1.4934222E-5</v>
      </c>
      <c r="L2884" s="172">
        <v>1.1109196E-4</v>
      </c>
      <c r="M2884" s="172">
        <v>0</v>
      </c>
      <c r="N2884" s="172">
        <v>0</v>
      </c>
      <c r="O2884" s="172">
        <v>0</v>
      </c>
      <c r="P2884" s="199">
        <f t="shared" si="546"/>
        <v>0.17062151851851851</v>
      </c>
      <c r="Q2884" s="233">
        <v>2.7551101999999998</v>
      </c>
      <c r="R2884" s="96">
        <v>2.7437684</v>
      </c>
      <c r="S2884" s="96">
        <v>6.8359199999999997E-3</v>
      </c>
      <c r="T2884" s="96">
        <v>3.6148999999999999E-6</v>
      </c>
      <c r="U2884" s="96">
        <v>7.0834999999999995E-4</v>
      </c>
      <c r="V2884" s="96">
        <v>1.3495989999999999E-4</v>
      </c>
      <c r="W2884" s="96">
        <v>3.6589999999999999E-3</v>
      </c>
      <c r="X2884" s="241">
        <f t="shared" si="547"/>
        <v>1.5155722547557079E-2</v>
      </c>
      <c r="Y2884" s="241">
        <f t="shared" si="548"/>
        <v>5.0895999851999999E-3</v>
      </c>
      <c r="Z2884" s="241">
        <f t="shared" si="549"/>
        <v>3.1789210842570808E-3</v>
      </c>
      <c r="AA2884" s="241">
        <f t="shared" si="550"/>
        <v>6.8872014780999996E-3</v>
      </c>
      <c r="AB2884" s="241">
        <v>4.7295757000000004E-3</v>
      </c>
      <c r="AC2884" s="241">
        <v>1.3455544000000001E-6</v>
      </c>
      <c r="AD2884" s="241">
        <v>2.3207501E-5</v>
      </c>
      <c r="AE2884" s="241">
        <v>2.5439326999999999E-7</v>
      </c>
      <c r="AF2884" s="241">
        <v>3.3500613999999998E-4</v>
      </c>
      <c r="AG2884" s="241">
        <v>2.1069653000000001E-7</v>
      </c>
      <c r="AH2884" s="241">
        <v>3.0951527000000001E-3</v>
      </c>
      <c r="AI2884" s="241">
        <v>2.5043737999999999E-6</v>
      </c>
      <c r="AJ2884" s="241">
        <v>1.2670831000000001E-7</v>
      </c>
      <c r="AK2884" s="241">
        <v>7.4813601999999999E-7</v>
      </c>
      <c r="AL2884" s="241">
        <v>1.7765762999999999E-8</v>
      </c>
      <c r="AM2884" s="241">
        <v>1.3206408000000001E-10</v>
      </c>
      <c r="AN2884" s="241">
        <v>2.4656280000000001E-6</v>
      </c>
      <c r="AO2884" s="241">
        <v>3.8610632999999996E-6</v>
      </c>
      <c r="AP2884" s="241">
        <v>7.4044576999999996E-5</v>
      </c>
      <c r="AQ2884" s="241">
        <v>3.625781E-7</v>
      </c>
      <c r="AR2884" s="241">
        <v>6.8868389E-3</v>
      </c>
      <c r="AT2884" s="193"/>
      <c r="AU2884" s="193"/>
      <c r="AV2884" s="193"/>
      <c r="AW2884" s="193"/>
      <c r="AX2884" s="193"/>
      <c r="AY2884" s="193"/>
      <c r="AZ2884" s="193"/>
      <c r="BA2884" s="193"/>
      <c r="BB2884" s="193"/>
      <c r="BC2884" s="193"/>
      <c r="BD2884" s="193"/>
      <c r="BE2884" s="315"/>
      <c r="BF2884" s="315"/>
      <c r="BG2884" s="315"/>
      <c r="BH2884" s="315"/>
      <c r="BI2884" s="315"/>
      <c r="BJ2884" s="315"/>
      <c r="BK2884" s="315"/>
    </row>
    <row r="2885" spans="1:63" x14ac:dyDescent="0.25">
      <c r="A2885" s="9"/>
      <c r="B2885" s="43" t="s">
        <v>4654</v>
      </c>
      <c r="C2885" s="5" t="s">
        <v>2911</v>
      </c>
      <c r="D2885" s="172">
        <v>2.5164802E-2</v>
      </c>
      <c r="E2885" s="172">
        <v>2.2899415999999999E-2</v>
      </c>
      <c r="F2885" s="172">
        <v>1.9769662999999998E-3</v>
      </c>
      <c r="G2885" s="172">
        <v>1.2997275E-5</v>
      </c>
      <c r="H2885" s="172">
        <v>8.6431704000000006E-5</v>
      </c>
      <c r="I2885" s="172">
        <v>5.6462882000000002E-5</v>
      </c>
      <c r="J2885" s="172">
        <v>2.8431625999999998E-5</v>
      </c>
      <c r="K2885" s="172">
        <v>1.2404859E-5</v>
      </c>
      <c r="L2885" s="172">
        <v>9.1691987E-5</v>
      </c>
      <c r="M2885" s="172">
        <v>0</v>
      </c>
      <c r="N2885" s="172">
        <v>0</v>
      </c>
      <c r="O2885" s="172">
        <v>0</v>
      </c>
      <c r="P2885" s="199">
        <f t="shared" si="546"/>
        <v>0.16962530370370368</v>
      </c>
      <c r="Q2885" s="233">
        <v>2.6999952999999999</v>
      </c>
      <c r="R2885" s="96">
        <v>2.6900895999999999</v>
      </c>
      <c r="S2885" s="96">
        <v>5.5591199999999999E-3</v>
      </c>
      <c r="T2885" s="96">
        <v>2.2100999999999998E-6</v>
      </c>
      <c r="U2885" s="96">
        <v>4.6355000000000002E-4</v>
      </c>
      <c r="V2885" s="96">
        <v>1.336473E-4</v>
      </c>
      <c r="W2885" s="96">
        <v>3.7471000000000002E-3</v>
      </c>
      <c r="X2885" s="241">
        <f t="shared" si="547"/>
        <v>1.5035333744393101E-2</v>
      </c>
      <c r="Y2885" s="241">
        <f t="shared" si="548"/>
        <v>5.1254414716099999E-3</v>
      </c>
      <c r="Z2885" s="241">
        <f t="shared" si="549"/>
        <v>3.1574699122730999E-3</v>
      </c>
      <c r="AA2885" s="241">
        <f t="shared" si="550"/>
        <v>6.7524223605100004E-3</v>
      </c>
      <c r="AB2885" s="241">
        <v>4.7019616000000004E-3</v>
      </c>
      <c r="AC2885" s="241">
        <v>1.1740005E-6</v>
      </c>
      <c r="AD2885" s="241">
        <v>1.723611E-5</v>
      </c>
      <c r="AE2885" s="241">
        <v>2.9495354000000001E-7</v>
      </c>
      <c r="AF2885" s="241">
        <v>4.0460038999999998E-4</v>
      </c>
      <c r="AG2885" s="241">
        <v>1.7441757E-7</v>
      </c>
      <c r="AH2885" s="241">
        <v>3.0770852999999999E-3</v>
      </c>
      <c r="AI2885" s="241">
        <v>2.8898689999999998E-6</v>
      </c>
      <c r="AJ2885" s="241">
        <v>1.0488052E-7</v>
      </c>
      <c r="AK2885" s="241">
        <v>7.7275663000000005E-7</v>
      </c>
      <c r="AL2885" s="241">
        <v>1.3894175E-8</v>
      </c>
      <c r="AM2885" s="241">
        <v>1.097481E-10</v>
      </c>
      <c r="AN2885" s="241">
        <v>1.0207166000000001E-6</v>
      </c>
      <c r="AO2885" s="241">
        <v>2.5824845999999999E-6</v>
      </c>
      <c r="AP2885" s="241">
        <v>7.2999901000000002E-5</v>
      </c>
      <c r="AQ2885" s="241">
        <v>2.7776051000000002E-7</v>
      </c>
      <c r="AR2885" s="241">
        <v>6.7521446000000001E-3</v>
      </c>
      <c r="AT2885" s="193"/>
      <c r="AU2885" s="193"/>
      <c r="AV2885" s="193"/>
      <c r="AW2885" s="193"/>
      <c r="AX2885" s="193"/>
      <c r="AY2885" s="193"/>
      <c r="AZ2885" s="193"/>
      <c r="BA2885" s="193"/>
      <c r="BB2885" s="193"/>
      <c r="BC2885" s="193"/>
      <c r="BD2885" s="193"/>
      <c r="BE2885" s="315"/>
      <c r="BF2885" s="315"/>
      <c r="BG2885" s="315"/>
      <c r="BH2885" s="315"/>
      <c r="BI2885" s="315"/>
      <c r="BJ2885" s="315"/>
      <c r="BK2885" s="315"/>
    </row>
    <row r="2886" spans="1:63" x14ac:dyDescent="0.25">
      <c r="A2886" s="9"/>
      <c r="B2886" s="43" t="s">
        <v>4654</v>
      </c>
      <c r="C2886" s="5" t="s">
        <v>2912</v>
      </c>
      <c r="D2886" s="172">
        <v>1.3005910000000001E-2</v>
      </c>
      <c r="E2886" s="172">
        <v>1.1920718E-2</v>
      </c>
      <c r="F2886" s="172">
        <v>8.7351992000000002E-4</v>
      </c>
      <c r="G2886" s="172">
        <v>9.3851583999999994E-6</v>
      </c>
      <c r="H2886" s="172">
        <v>7.7278997000000002E-5</v>
      </c>
      <c r="I2886" s="172">
        <v>3.2534202999999999E-5</v>
      </c>
      <c r="J2886" s="172">
        <v>1.7530011999999999E-5</v>
      </c>
      <c r="K2886" s="172">
        <v>7.7657581999999994E-6</v>
      </c>
      <c r="L2886" s="172">
        <v>6.7177871999999996E-5</v>
      </c>
      <c r="M2886" s="172">
        <v>0</v>
      </c>
      <c r="N2886" s="172">
        <v>0</v>
      </c>
      <c r="O2886" s="172">
        <v>0</v>
      </c>
      <c r="P2886" s="199">
        <f t="shared" si="546"/>
        <v>8.8301614814814813E-2</v>
      </c>
      <c r="Q2886" s="233">
        <v>1.4260075999999999</v>
      </c>
      <c r="R2886" s="96">
        <v>1.4193905</v>
      </c>
      <c r="S2886" s="96">
        <v>4.1451200000000004E-3</v>
      </c>
      <c r="T2886" s="96">
        <v>1.8695000000000001E-6</v>
      </c>
      <c r="U2886" s="96">
        <v>3.9123000000000001E-4</v>
      </c>
      <c r="V2886" s="96">
        <v>8.0352900000000001E-5</v>
      </c>
      <c r="W2886" s="96">
        <v>1.9986000000000001E-3</v>
      </c>
      <c r="X2886" s="241">
        <f t="shared" si="547"/>
        <v>7.8452633942388585E-3</v>
      </c>
      <c r="Y2886" s="241">
        <f t="shared" si="548"/>
        <v>2.63697660234E-3</v>
      </c>
      <c r="Z2886" s="241">
        <f t="shared" si="549"/>
        <v>1.6454347504888591E-3</v>
      </c>
      <c r="AA2886" s="241">
        <f t="shared" si="550"/>
        <v>3.56285204141E-3</v>
      </c>
      <c r="AB2886" s="241">
        <v>2.4476928999999999E-3</v>
      </c>
      <c r="AC2886" s="241">
        <v>6.9549894000000002E-7</v>
      </c>
      <c r="AD2886" s="241">
        <v>1.3383918999999999E-5</v>
      </c>
      <c r="AE2886" s="241">
        <v>1.3174240999999999E-7</v>
      </c>
      <c r="AF2886" s="241">
        <v>1.7494415000000001E-4</v>
      </c>
      <c r="AG2886" s="241">
        <v>1.2839198999999999E-7</v>
      </c>
      <c r="AH2886" s="241">
        <v>1.6018320999999999E-3</v>
      </c>
      <c r="AI2886" s="241">
        <v>1.3026419E-6</v>
      </c>
      <c r="AJ2886" s="241">
        <v>7.6113311000000005E-8</v>
      </c>
      <c r="AK2886" s="241">
        <v>3.9900486000000001E-7</v>
      </c>
      <c r="AL2886" s="241">
        <v>1.0525764E-8</v>
      </c>
      <c r="AM2886" s="241">
        <v>7.2753859000000005E-11</v>
      </c>
      <c r="AN2886" s="241">
        <v>1.3506457999999999E-6</v>
      </c>
      <c r="AO2886" s="241">
        <v>2.0488921000000001E-6</v>
      </c>
      <c r="AP2886" s="241">
        <v>3.8414753999999998E-5</v>
      </c>
      <c r="AQ2886" s="241">
        <v>2.1524140999999999E-7</v>
      </c>
      <c r="AR2886" s="241">
        <v>3.5626367999999999E-3</v>
      </c>
      <c r="AT2886" s="193"/>
      <c r="AU2886" s="193"/>
      <c r="AV2886" s="193"/>
      <c r="AW2886" s="193"/>
      <c r="AX2886" s="193"/>
      <c r="AY2886" s="193"/>
      <c r="AZ2886" s="193"/>
      <c r="BA2886" s="193"/>
      <c r="BB2886" s="193"/>
      <c r="BC2886" s="193"/>
      <c r="BD2886" s="193"/>
      <c r="BE2886" s="315"/>
      <c r="BF2886" s="315"/>
      <c r="BG2886" s="315"/>
      <c r="BH2886" s="315"/>
      <c r="BI2886" s="315"/>
      <c r="BJ2886" s="315"/>
      <c r="BK2886" s="315"/>
    </row>
    <row r="2887" spans="1:63" x14ac:dyDescent="0.25">
      <c r="A2887" s="9"/>
      <c r="B2887" s="43" t="s">
        <v>4654</v>
      </c>
      <c r="C2887" s="5" t="s">
        <v>2913</v>
      </c>
      <c r="D2887" s="172">
        <v>4.5038522000000001E-3</v>
      </c>
      <c r="E2887" s="172">
        <v>4.1165256000000004E-3</v>
      </c>
      <c r="F2887" s="172">
        <v>3.0345437000000002E-4</v>
      </c>
      <c r="G2887" s="172">
        <v>3.8372316999999997E-6</v>
      </c>
      <c r="H2887" s="172">
        <v>2.6840954E-5</v>
      </c>
      <c r="I2887" s="172">
        <v>1.2380632000000001E-5</v>
      </c>
      <c r="J2887" s="172">
        <v>6.7841978999999998E-6</v>
      </c>
      <c r="K2887" s="172">
        <v>2.7141176999999998E-6</v>
      </c>
      <c r="L2887" s="172">
        <v>3.1315122000000001E-5</v>
      </c>
      <c r="M2887" s="172">
        <v>0</v>
      </c>
      <c r="N2887" s="172">
        <v>0</v>
      </c>
      <c r="O2887" s="172">
        <v>0</v>
      </c>
      <c r="P2887" s="199">
        <f t="shared" si="546"/>
        <v>3.0492782222222223E-2</v>
      </c>
      <c r="Q2887" s="233">
        <v>0.49252761</v>
      </c>
      <c r="R2887" s="96">
        <v>0.48991815999999999</v>
      </c>
      <c r="S2887" s="96">
        <v>1.6760799999999999E-3</v>
      </c>
      <c r="T2887" s="96">
        <v>6.4521000000000004E-7</v>
      </c>
      <c r="U2887" s="96">
        <v>1.4621E-4</v>
      </c>
      <c r="V2887" s="96">
        <v>3.162767E-5</v>
      </c>
      <c r="W2887" s="96">
        <v>7.5489000000000003E-4</v>
      </c>
      <c r="X2887" s="241">
        <f t="shared" si="547"/>
        <v>2.7104379685732281E-3</v>
      </c>
      <c r="Y2887" s="241">
        <f t="shared" si="548"/>
        <v>9.1235342031099995E-4</v>
      </c>
      <c r="Z2887" s="241">
        <f t="shared" si="549"/>
        <v>5.6831621363722794E-4</v>
      </c>
      <c r="AA2887" s="241">
        <f t="shared" si="550"/>
        <v>1.229768334625E-3</v>
      </c>
      <c r="AB2887" s="241">
        <v>8.4525002E-4</v>
      </c>
      <c r="AC2887" s="241">
        <v>2.3972475E-7</v>
      </c>
      <c r="AD2887" s="241">
        <v>5.3565580999999997E-6</v>
      </c>
      <c r="AE2887" s="241">
        <v>4.5570722000000002E-8</v>
      </c>
      <c r="AF2887" s="241">
        <v>6.1409408000000004E-5</v>
      </c>
      <c r="AG2887" s="241">
        <v>5.2138739000000001E-8</v>
      </c>
      <c r="AH2887" s="241">
        <v>5.5315330000000002E-4</v>
      </c>
      <c r="AI2887" s="241">
        <v>4.5286460999999999E-7</v>
      </c>
      <c r="AJ2887" s="241">
        <v>3.1484915000000003E-8</v>
      </c>
      <c r="AK2887" s="241">
        <v>1.4116711000000001E-7</v>
      </c>
      <c r="AL2887" s="241">
        <v>4.4245851E-9</v>
      </c>
      <c r="AM2887" s="241">
        <v>2.7607127999999999E-11</v>
      </c>
      <c r="AN2887" s="241">
        <v>5.1144788999999996E-7</v>
      </c>
      <c r="AO2887" s="241">
        <v>7.3784491999999995E-7</v>
      </c>
      <c r="AP2887" s="241">
        <v>1.3283652E-5</v>
      </c>
      <c r="AQ2887" s="241">
        <v>9.3734625000000001E-8</v>
      </c>
      <c r="AR2887" s="241">
        <v>1.2296746E-3</v>
      </c>
      <c r="AT2887" s="193"/>
      <c r="AU2887" s="193"/>
      <c r="AV2887" s="193"/>
      <c r="AW2887" s="193"/>
      <c r="AX2887" s="193"/>
      <c r="AY2887" s="193"/>
      <c r="AZ2887" s="193"/>
      <c r="BA2887" s="193"/>
      <c r="BB2887" s="193"/>
      <c r="BC2887" s="193"/>
      <c r="BD2887" s="193"/>
      <c r="BE2887" s="315"/>
      <c r="BF2887" s="315"/>
      <c r="BG2887" s="315"/>
      <c r="BH2887" s="315"/>
      <c r="BI2887" s="315"/>
      <c r="BJ2887" s="315"/>
      <c r="BK2887" s="315"/>
    </row>
    <row r="2888" spans="1:63" x14ac:dyDescent="0.25">
      <c r="A2888" s="9"/>
      <c r="B2888" s="43" t="s">
        <v>4654</v>
      </c>
      <c r="C2888" s="5" t="s">
        <v>2914</v>
      </c>
      <c r="D2888" s="172">
        <v>2.1294871999999999E-2</v>
      </c>
      <c r="E2888" s="172">
        <v>1.9529338E-2</v>
      </c>
      <c r="F2888" s="172">
        <v>1.4292598000000001E-3</v>
      </c>
      <c r="G2888" s="172">
        <v>1.479432E-5</v>
      </c>
      <c r="H2888" s="172">
        <v>1.2645374E-4</v>
      </c>
      <c r="I2888" s="172">
        <v>5.2183050999999998E-5</v>
      </c>
      <c r="J2888" s="172">
        <v>2.8007019E-5</v>
      </c>
      <c r="K2888" s="172">
        <v>1.2690949999999999E-5</v>
      </c>
      <c r="L2888" s="172">
        <v>1.0214451E-4</v>
      </c>
      <c r="M2888" s="172">
        <v>0</v>
      </c>
      <c r="N2888" s="172">
        <v>0</v>
      </c>
      <c r="O2888" s="172">
        <v>0</v>
      </c>
      <c r="P2888" s="199">
        <f t="shared" si="546"/>
        <v>0.14466176296296296</v>
      </c>
      <c r="Q2888" s="233">
        <v>2.3361898999999999</v>
      </c>
      <c r="R2888" s="96">
        <v>2.3256649999999999</v>
      </c>
      <c r="S2888" s="96">
        <v>6.5525599999999998E-3</v>
      </c>
      <c r="T2888" s="96">
        <v>3.0630999999999999E-6</v>
      </c>
      <c r="U2888" s="96">
        <v>6.3011999999999996E-4</v>
      </c>
      <c r="V2888" s="96">
        <v>1.2786580000000001E-4</v>
      </c>
      <c r="W2888" s="96">
        <v>3.2112999999999998E-3</v>
      </c>
      <c r="X2888" s="241">
        <f t="shared" si="547"/>
        <v>1.2851642535740948E-2</v>
      </c>
      <c r="Y2888" s="241">
        <f t="shared" si="548"/>
        <v>4.3183725163199998E-3</v>
      </c>
      <c r="Z2888" s="241">
        <f t="shared" si="549"/>
        <v>2.6955635047709496E-3</v>
      </c>
      <c r="AA2888" s="241">
        <f t="shared" si="550"/>
        <v>5.8377065146499995E-3</v>
      </c>
      <c r="AB2888" s="241">
        <v>4.0099788999999999E-3</v>
      </c>
      <c r="AC2888" s="241">
        <v>1.1398657E-6</v>
      </c>
      <c r="AD2888" s="241">
        <v>2.1210582000000001E-5</v>
      </c>
      <c r="AE2888" s="241">
        <v>2.1574916000000001E-7</v>
      </c>
      <c r="AF2888" s="241">
        <v>2.8562467999999999E-4</v>
      </c>
      <c r="AG2888" s="241">
        <v>2.0273946E-7</v>
      </c>
      <c r="AH2888" s="241">
        <v>2.6242313E-3</v>
      </c>
      <c r="AI2888" s="241">
        <v>2.1310697E-6</v>
      </c>
      <c r="AJ2888" s="241">
        <v>1.1962536E-7</v>
      </c>
      <c r="AK2888" s="241">
        <v>6.5039322999999995E-7</v>
      </c>
      <c r="AL2888" s="241">
        <v>1.6474308999999998E-8</v>
      </c>
      <c r="AM2888" s="241">
        <v>1.1677195E-10</v>
      </c>
      <c r="AN2888" s="241">
        <v>2.1688669999999998E-6</v>
      </c>
      <c r="AO2888" s="241">
        <v>3.3272064E-6</v>
      </c>
      <c r="AP2888" s="241">
        <v>6.2918452000000006E-5</v>
      </c>
      <c r="AQ2888" s="241">
        <v>3.3371465000000002E-7</v>
      </c>
      <c r="AR2888" s="241">
        <v>5.8373727999999998E-3</v>
      </c>
      <c r="AT2888" s="193"/>
      <c r="AU2888" s="193"/>
      <c r="AV2888" s="193"/>
      <c r="AW2888" s="193"/>
      <c r="AX2888" s="193"/>
      <c r="AY2888" s="193"/>
      <c r="AZ2888" s="193"/>
      <c r="BA2888" s="193"/>
      <c r="BB2888" s="193"/>
      <c r="BC2888" s="193"/>
      <c r="BD2888" s="193"/>
      <c r="BE2888" s="315"/>
      <c r="BF2888" s="315"/>
      <c r="BG2888" s="315"/>
      <c r="BH2888" s="315"/>
      <c r="BI2888" s="315"/>
      <c r="BJ2888" s="315"/>
      <c r="BK2888" s="315"/>
    </row>
    <row r="2889" spans="1:63" x14ac:dyDescent="0.25">
      <c r="A2889" s="9"/>
      <c r="B2889" s="43" t="s">
        <v>4654</v>
      </c>
      <c r="C2889" s="5" t="s">
        <v>2915</v>
      </c>
      <c r="D2889" s="172">
        <v>1.3471141000000001E-2</v>
      </c>
      <c r="E2889" s="172">
        <v>1.2354215E-2</v>
      </c>
      <c r="F2889" s="172">
        <v>9.0331281999999995E-4</v>
      </c>
      <c r="G2889" s="172">
        <v>9.1145041999999997E-6</v>
      </c>
      <c r="H2889" s="172">
        <v>8.0050392E-5</v>
      </c>
      <c r="I2889" s="172">
        <v>3.2925838E-5</v>
      </c>
      <c r="J2889" s="172">
        <v>1.7597408E-5</v>
      </c>
      <c r="K2889" s="172">
        <v>8.0343260999999997E-6</v>
      </c>
      <c r="L2889" s="172">
        <v>6.5891213999999995E-5</v>
      </c>
      <c r="M2889" s="172">
        <v>0</v>
      </c>
      <c r="N2889" s="172">
        <v>0</v>
      </c>
      <c r="O2889" s="172">
        <v>0</v>
      </c>
      <c r="P2889" s="199">
        <f t="shared" si="546"/>
        <v>9.1512703703703693E-2</v>
      </c>
      <c r="Q2889" s="233">
        <v>1.4777737</v>
      </c>
      <c r="R2889" s="96">
        <v>1.4713056</v>
      </c>
      <c r="S2889" s="96">
        <v>3.9726400000000004E-3</v>
      </c>
      <c r="T2889" s="96">
        <v>1.9381999999999999E-6</v>
      </c>
      <c r="U2889" s="96">
        <v>3.9274999999999998E-4</v>
      </c>
      <c r="V2889" s="96">
        <v>7.756006E-5</v>
      </c>
      <c r="W2889" s="96">
        <v>2.0232000000000002E-3</v>
      </c>
      <c r="X2889" s="241">
        <f t="shared" si="547"/>
        <v>8.1297836120319145E-3</v>
      </c>
      <c r="Y2889" s="241">
        <f t="shared" si="548"/>
        <v>2.7314775361200003E-3</v>
      </c>
      <c r="Z2889" s="241">
        <f t="shared" si="549"/>
        <v>1.7051396851119139E-3</v>
      </c>
      <c r="AA2889" s="241">
        <f t="shared" si="550"/>
        <v>3.6931663907999999E-3</v>
      </c>
      <c r="AB2889" s="241">
        <v>2.5367035000000001E-3</v>
      </c>
      <c r="AC2889" s="241">
        <v>7.2119888000000004E-7</v>
      </c>
      <c r="AD2889" s="241">
        <v>1.3201292999999999E-5</v>
      </c>
      <c r="AE2889" s="241">
        <v>1.3649894E-7</v>
      </c>
      <c r="AF2889" s="241">
        <v>1.8059228E-4</v>
      </c>
      <c r="AG2889" s="241">
        <v>1.227653E-7</v>
      </c>
      <c r="AH2889" s="241">
        <v>1.6600826E-3</v>
      </c>
      <c r="AI2889" s="241">
        <v>1.3466229E-6</v>
      </c>
      <c r="AJ2889" s="241">
        <v>7.3603755E-8</v>
      </c>
      <c r="AK2889" s="241">
        <v>4.0672602999999999E-7</v>
      </c>
      <c r="AL2889" s="241">
        <v>1.0286232E-8</v>
      </c>
      <c r="AM2889" s="241">
        <v>7.3294914000000006E-11</v>
      </c>
      <c r="AN2889" s="241">
        <v>1.3652294999999999E-6</v>
      </c>
      <c r="AO2889" s="241">
        <v>2.0998314000000002E-6</v>
      </c>
      <c r="AP2889" s="241">
        <v>3.9754712E-5</v>
      </c>
      <c r="AQ2889" s="241">
        <v>2.1119079999999999E-7</v>
      </c>
      <c r="AR2889" s="241">
        <v>3.6929552E-3</v>
      </c>
      <c r="AT2889" s="193"/>
      <c r="AU2889" s="193"/>
      <c r="AV2889" s="193"/>
      <c r="AW2889" s="193"/>
      <c r="AX2889" s="193"/>
      <c r="AY2889" s="193"/>
      <c r="AZ2889" s="193"/>
      <c r="BA2889" s="193"/>
      <c r="BB2889" s="193"/>
      <c r="BC2889" s="193"/>
      <c r="BD2889" s="193"/>
      <c r="BE2889" s="315"/>
      <c r="BF2889" s="315"/>
      <c r="BG2889" s="315"/>
      <c r="BH2889" s="315"/>
      <c r="BI2889" s="315"/>
      <c r="BJ2889" s="315"/>
      <c r="BK2889" s="315"/>
    </row>
    <row r="2890" spans="1:63" x14ac:dyDescent="0.25">
      <c r="A2890" s="9"/>
      <c r="B2890" s="43" t="s">
        <v>4654</v>
      </c>
      <c r="C2890" s="5" t="s">
        <v>2916</v>
      </c>
      <c r="D2890" s="172">
        <v>4.3530323999999999E-3</v>
      </c>
      <c r="E2890" s="172">
        <v>3.9820478000000001E-3</v>
      </c>
      <c r="F2890" s="172">
        <v>2.9274458000000001E-4</v>
      </c>
      <c r="G2890" s="172">
        <v>3.4572177E-6</v>
      </c>
      <c r="H2890" s="172">
        <v>2.5936676999999999E-5</v>
      </c>
      <c r="I2890" s="172">
        <v>1.1610566000000001E-5</v>
      </c>
      <c r="J2890" s="172">
        <v>6.3085958000000001E-6</v>
      </c>
      <c r="K2890" s="172">
        <v>2.6178881999999999E-6</v>
      </c>
      <c r="L2890" s="172">
        <v>2.8309062999999998E-5</v>
      </c>
      <c r="M2890" s="172">
        <v>0</v>
      </c>
      <c r="N2890" s="172">
        <v>0</v>
      </c>
      <c r="O2890" s="172">
        <v>0</v>
      </c>
      <c r="P2890" s="199">
        <f t="shared" si="546"/>
        <v>2.9496650370370369E-2</v>
      </c>
      <c r="Q2890" s="233">
        <v>0.47639942000000002</v>
      </c>
      <c r="R2890" s="96">
        <v>0.47403208000000002</v>
      </c>
      <c r="S2890" s="96">
        <v>1.4935759999999999E-3</v>
      </c>
      <c r="T2890" s="96">
        <v>6.2440000000000001E-7</v>
      </c>
      <c r="U2890" s="96">
        <v>1.3626999999999999E-4</v>
      </c>
      <c r="V2890" s="96">
        <v>2.8378330000000001E-5</v>
      </c>
      <c r="W2890" s="96">
        <v>7.0850000000000004E-4</v>
      </c>
      <c r="X2890" s="241">
        <f t="shared" si="547"/>
        <v>2.6215239918625762E-3</v>
      </c>
      <c r="Y2890" s="241">
        <f t="shared" si="548"/>
        <v>8.8193486488799999E-4</v>
      </c>
      <c r="Z2890" s="241">
        <f t="shared" si="549"/>
        <v>5.4969804867057597E-4</v>
      </c>
      <c r="AA2890" s="241">
        <f t="shared" si="550"/>
        <v>1.189891078304E-3</v>
      </c>
      <c r="AB2890" s="241">
        <v>8.1763766000000004E-4</v>
      </c>
      <c r="AC2890" s="241">
        <v>2.3207348999999999E-7</v>
      </c>
      <c r="AD2890" s="241">
        <v>4.8950874999999999E-6</v>
      </c>
      <c r="AE2890" s="241">
        <v>4.4064532999999998E-8</v>
      </c>
      <c r="AF2890" s="241">
        <v>5.9079614999999997E-5</v>
      </c>
      <c r="AG2890" s="241">
        <v>4.6364364999999998E-8</v>
      </c>
      <c r="AH2890" s="241">
        <v>5.3508292999999995E-4</v>
      </c>
      <c r="AI2890" s="241">
        <v>4.3670682E-7</v>
      </c>
      <c r="AJ2890" s="241">
        <v>2.8254494000000001E-8</v>
      </c>
      <c r="AK2890" s="241">
        <v>1.3404457999999999E-7</v>
      </c>
      <c r="AL2890" s="241">
        <v>4.0034092000000001E-9</v>
      </c>
      <c r="AM2890" s="241">
        <v>2.5787376E-11</v>
      </c>
      <c r="AN2890" s="241">
        <v>4.7929417000000004E-7</v>
      </c>
      <c r="AO2890" s="241">
        <v>7.0320841000000001E-7</v>
      </c>
      <c r="AP2890" s="241">
        <v>1.2829581E-5</v>
      </c>
      <c r="AQ2890" s="241">
        <v>8.4978303999999999E-8</v>
      </c>
      <c r="AR2890" s="241">
        <v>1.1898061000000001E-3</v>
      </c>
      <c r="AT2890" s="193"/>
      <c r="AU2890" s="193"/>
      <c r="AV2890" s="193"/>
      <c r="AW2890" s="193"/>
      <c r="AX2890" s="193"/>
      <c r="AY2890" s="193"/>
      <c r="AZ2890" s="193"/>
      <c r="BA2890" s="193"/>
      <c r="BB2890" s="193"/>
      <c r="BC2890" s="193"/>
      <c r="BD2890" s="193"/>
      <c r="BE2890" s="315"/>
      <c r="BF2890" s="315"/>
      <c r="BG2890" s="315"/>
      <c r="BH2890" s="315"/>
      <c r="BI2890" s="315"/>
      <c r="BJ2890" s="315"/>
      <c r="BK2890" s="315"/>
    </row>
    <row r="2891" spans="1:63" x14ac:dyDescent="0.25">
      <c r="A2891" s="9"/>
      <c r="B2891" s="43" t="s">
        <v>4654</v>
      </c>
      <c r="C2891" s="5" t="s">
        <v>2917</v>
      </c>
      <c r="D2891" s="172">
        <v>2.4029537E-2</v>
      </c>
      <c r="E2891" s="172">
        <v>2.2048881999999999E-2</v>
      </c>
      <c r="F2891" s="172">
        <v>1.6102902E-3</v>
      </c>
      <c r="G2891" s="172">
        <v>1.5664873999999999E-5</v>
      </c>
      <c r="H2891" s="172">
        <v>1.4270894999999999E-4</v>
      </c>
      <c r="I2891" s="172">
        <v>5.7606191E-5</v>
      </c>
      <c r="J2891" s="172">
        <v>3.0668788000000001E-5</v>
      </c>
      <c r="K2891" s="172">
        <v>1.4306226999999999E-5</v>
      </c>
      <c r="L2891" s="172">
        <v>1.0940926E-4</v>
      </c>
      <c r="M2891" s="172">
        <v>0</v>
      </c>
      <c r="N2891" s="172">
        <v>0</v>
      </c>
      <c r="O2891" s="172">
        <v>0</v>
      </c>
      <c r="P2891" s="199">
        <f t="shared" si="546"/>
        <v>0.16332505185185184</v>
      </c>
      <c r="Q2891" s="233">
        <v>2.6372844</v>
      </c>
      <c r="R2891" s="96">
        <v>2.6260680000000001</v>
      </c>
      <c r="S2891" s="96">
        <v>6.8431999999999998E-3</v>
      </c>
      <c r="T2891" s="96">
        <v>3.4593999999999999E-6</v>
      </c>
      <c r="U2891" s="96">
        <v>6.8973000000000005E-4</v>
      </c>
      <c r="V2891" s="96">
        <v>1.34504E-4</v>
      </c>
      <c r="W2891" s="96">
        <v>3.5455E-3</v>
      </c>
      <c r="X2891" s="241">
        <f t="shared" si="547"/>
        <v>1.4508028859870681E-2</v>
      </c>
      <c r="Y2891" s="241">
        <f t="shared" si="548"/>
        <v>4.8731723393600004E-3</v>
      </c>
      <c r="Z2891" s="241">
        <f t="shared" si="549"/>
        <v>3.04309908180068E-3</v>
      </c>
      <c r="AA2891" s="241">
        <f t="shared" si="550"/>
        <v>6.5917574387099999E-3</v>
      </c>
      <c r="AB2891" s="241">
        <v>4.5273198000000004E-3</v>
      </c>
      <c r="AC2891" s="241">
        <v>1.2875714999999999E-6</v>
      </c>
      <c r="AD2891" s="241">
        <v>2.2819032E-5</v>
      </c>
      <c r="AE2891" s="241">
        <v>2.4352711000000001E-7</v>
      </c>
      <c r="AF2891" s="241">
        <v>3.2129118000000001E-4</v>
      </c>
      <c r="AG2891" s="241">
        <v>2.1122875000000001E-7</v>
      </c>
      <c r="AH2891" s="241">
        <v>2.9627917E-3</v>
      </c>
      <c r="AI2891" s="241">
        <v>2.4002166E-6</v>
      </c>
      <c r="AJ2891" s="241">
        <v>1.2611185E-7</v>
      </c>
      <c r="AK2891" s="241">
        <v>7.2246001999999999E-7</v>
      </c>
      <c r="AL2891" s="241">
        <v>1.7561029E-8</v>
      </c>
      <c r="AM2891" s="241">
        <v>1.2830168E-10</v>
      </c>
      <c r="AN2891" s="241">
        <v>2.3910515000000001E-6</v>
      </c>
      <c r="AO2891" s="241">
        <v>3.7169415000000001E-6</v>
      </c>
      <c r="AP2891" s="241">
        <v>7.0932910999999996E-5</v>
      </c>
      <c r="AQ2891" s="241">
        <v>3.5733870999999997E-7</v>
      </c>
      <c r="AR2891" s="241">
        <v>6.5914001000000003E-3</v>
      </c>
      <c r="AT2891" s="193"/>
      <c r="AU2891" s="193"/>
      <c r="AV2891" s="193"/>
      <c r="AW2891" s="193"/>
      <c r="AX2891" s="193"/>
      <c r="AY2891" s="193"/>
      <c r="AZ2891" s="193"/>
      <c r="BA2891" s="193"/>
      <c r="BB2891" s="193"/>
      <c r="BC2891" s="193"/>
      <c r="BD2891" s="193"/>
      <c r="BE2891" s="315"/>
      <c r="BF2891" s="315"/>
      <c r="BG2891" s="315"/>
      <c r="BH2891" s="315"/>
      <c r="BI2891" s="315"/>
      <c r="BJ2891" s="315"/>
      <c r="BK2891" s="315"/>
    </row>
    <row r="2892" spans="1:63" x14ac:dyDescent="0.25">
      <c r="A2892" s="9"/>
      <c r="B2892" s="43" t="s">
        <v>4654</v>
      </c>
      <c r="C2892" s="5" t="s">
        <v>2918</v>
      </c>
      <c r="D2892" s="172">
        <v>1.3190359E-2</v>
      </c>
      <c r="E2892" s="172">
        <v>1.2075815E-2</v>
      </c>
      <c r="F2892" s="172">
        <v>8.8867041000000003E-4</v>
      </c>
      <c r="G2892" s="172">
        <v>1.0695466E-5</v>
      </c>
      <c r="H2892" s="172">
        <v>7.8372855E-5</v>
      </c>
      <c r="I2892" s="172">
        <v>3.4521477000000002E-5</v>
      </c>
      <c r="J2892" s="172">
        <v>1.8872744E-5</v>
      </c>
      <c r="K2892" s="172">
        <v>7.8943541999999992E-6</v>
      </c>
      <c r="L2892" s="172">
        <v>7.5517016000000006E-5</v>
      </c>
      <c r="M2892" s="172">
        <v>0</v>
      </c>
      <c r="N2892" s="172">
        <v>0</v>
      </c>
      <c r="O2892" s="172">
        <v>0</v>
      </c>
      <c r="P2892" s="199">
        <f t="shared" si="546"/>
        <v>8.9450481481481478E-2</v>
      </c>
      <c r="Q2892" s="233">
        <v>1.4447996999999999</v>
      </c>
      <c r="R2892" s="96">
        <v>1.4373450000000001</v>
      </c>
      <c r="S2892" s="96">
        <v>4.819472E-3</v>
      </c>
      <c r="T2892" s="96">
        <v>1.8924000000000001E-6</v>
      </c>
      <c r="U2892" s="96">
        <v>4.2088E-4</v>
      </c>
      <c r="V2892" s="96">
        <v>9.2304099999999996E-5</v>
      </c>
      <c r="W2892" s="96">
        <v>2.1202E-3</v>
      </c>
      <c r="X2892" s="241">
        <f t="shared" si="547"/>
        <v>7.9490275335665581E-3</v>
      </c>
      <c r="Y2892" s="241">
        <f t="shared" si="548"/>
        <v>2.6740118466000002E-3</v>
      </c>
      <c r="Z2892" s="241">
        <f t="shared" si="549"/>
        <v>1.6670958060265577E-3</v>
      </c>
      <c r="AA2892" s="241">
        <f t="shared" si="550"/>
        <v>3.60791988094E-3</v>
      </c>
      <c r="AB2892" s="241">
        <v>2.4795388000000002E-3</v>
      </c>
      <c r="AC2892" s="241">
        <v>7.0372262999999996E-7</v>
      </c>
      <c r="AD2892" s="241">
        <v>1.4859437E-5</v>
      </c>
      <c r="AE2892" s="241">
        <v>1.3352312999999999E-7</v>
      </c>
      <c r="AF2892" s="241">
        <v>1.7862653999999999E-4</v>
      </c>
      <c r="AG2892" s="241">
        <v>1.4982384000000001E-7</v>
      </c>
      <c r="AH2892" s="241">
        <v>1.6226735E-3</v>
      </c>
      <c r="AI2892" s="241">
        <v>1.3260994E-6</v>
      </c>
      <c r="AJ2892" s="241">
        <v>8.7358981999999996E-8</v>
      </c>
      <c r="AK2892" s="241">
        <v>4.1692667999999999E-7</v>
      </c>
      <c r="AL2892" s="241">
        <v>1.1880763E-8</v>
      </c>
      <c r="AM2892" s="241">
        <v>7.7801558E-11</v>
      </c>
      <c r="AN2892" s="241">
        <v>1.4367167999999999E-6</v>
      </c>
      <c r="AO2892" s="241">
        <v>2.1220816000000001E-6</v>
      </c>
      <c r="AP2892" s="241">
        <v>3.9021164E-5</v>
      </c>
      <c r="AQ2892" s="241">
        <v>2.4168094E-7</v>
      </c>
      <c r="AR2892" s="241">
        <v>3.6076782000000001E-3</v>
      </c>
      <c r="AT2892" s="193"/>
      <c r="AU2892" s="193"/>
      <c r="AV2892" s="193"/>
      <c r="AW2892" s="193"/>
      <c r="AX2892" s="193"/>
      <c r="AY2892" s="193"/>
      <c r="AZ2892" s="193"/>
      <c r="BA2892" s="193"/>
      <c r="BB2892" s="193"/>
      <c r="BC2892" s="193"/>
      <c r="BD2892" s="193"/>
      <c r="BE2892" s="315"/>
      <c r="BF2892" s="315"/>
      <c r="BG2892" s="315"/>
      <c r="BH2892" s="315"/>
      <c r="BI2892" s="315"/>
      <c r="BJ2892" s="315"/>
      <c r="BK2892" s="315"/>
    </row>
    <row r="2893" spans="1:63" x14ac:dyDescent="0.25">
      <c r="A2893" s="9"/>
      <c r="B2893" s="43" t="s">
        <v>4654</v>
      </c>
      <c r="C2893" s="5" t="s">
        <v>4088</v>
      </c>
      <c r="D2893" s="172">
        <v>4.7779792999999996E-3</v>
      </c>
      <c r="E2893" s="172">
        <v>4.3579112E-3</v>
      </c>
      <c r="F2893" s="172">
        <v>3.2325388000000002E-4</v>
      </c>
      <c r="G2893" s="172">
        <v>4.705613E-6</v>
      </c>
      <c r="H2893" s="172">
        <v>2.8501943999999999E-5</v>
      </c>
      <c r="I2893" s="172">
        <v>1.408423E-5</v>
      </c>
      <c r="J2893" s="172">
        <v>7.8474967999999992E-6</v>
      </c>
      <c r="K2893" s="172">
        <v>2.8948709999999998E-6</v>
      </c>
      <c r="L2893" s="172">
        <v>3.8780109000000003E-5</v>
      </c>
      <c r="M2893" s="172">
        <v>0</v>
      </c>
      <c r="N2893" s="172">
        <v>0</v>
      </c>
      <c r="O2893" s="172">
        <v>0</v>
      </c>
      <c r="P2893" s="199">
        <f t="shared" si="546"/>
        <v>3.22808237037037E-2</v>
      </c>
      <c r="Q2893" s="233">
        <v>0.52148346000000001</v>
      </c>
      <c r="R2893" s="96">
        <v>0.51833344999999997</v>
      </c>
      <c r="S2893" s="96">
        <v>2.0859440000000002E-3</v>
      </c>
      <c r="T2893" s="96">
        <v>6.8238E-7</v>
      </c>
      <c r="U2893" s="96">
        <v>1.6762999999999999E-4</v>
      </c>
      <c r="V2893" s="96">
        <v>3.8805540000000003E-5</v>
      </c>
      <c r="W2893" s="96">
        <v>8.5694999999999999E-4</v>
      </c>
      <c r="X2893" s="241">
        <f t="shared" si="547"/>
        <v>2.8703295335666193E-3</v>
      </c>
      <c r="Y2893" s="241">
        <f t="shared" si="548"/>
        <v>9.6746048123400009E-4</v>
      </c>
      <c r="Z2893" s="241">
        <f t="shared" si="549"/>
        <v>6.0177008554261895E-4</v>
      </c>
      <c r="AA2893" s="241">
        <f t="shared" si="550"/>
        <v>1.3010989667900002E-3</v>
      </c>
      <c r="AB2893" s="241">
        <v>8.9481371000000004E-4</v>
      </c>
      <c r="AC2893" s="241">
        <v>2.5331891000000001E-7</v>
      </c>
      <c r="AD2893" s="241">
        <v>6.4047010000000001E-6</v>
      </c>
      <c r="AE2893" s="241">
        <v>4.8293051999999998E-8</v>
      </c>
      <c r="AF2893" s="241">
        <v>6.5875335000000005E-5</v>
      </c>
      <c r="AG2893" s="241">
        <v>6.5123272000000001E-8</v>
      </c>
      <c r="AH2893" s="241">
        <v>5.8558939999999999E-4</v>
      </c>
      <c r="AI2893" s="241">
        <v>4.8284360000000004E-7</v>
      </c>
      <c r="AJ2893" s="241">
        <v>3.8903888E-8</v>
      </c>
      <c r="AK2893" s="241">
        <v>1.5524049999999999E-7</v>
      </c>
      <c r="AL2893" s="241">
        <v>5.4080757999999997E-9</v>
      </c>
      <c r="AM2893" s="241">
        <v>3.1598819000000003E-11</v>
      </c>
      <c r="AN2893" s="241">
        <v>5.8239049000000005E-7</v>
      </c>
      <c r="AO2893" s="241">
        <v>8.0878139000000003E-7</v>
      </c>
      <c r="AP2893" s="241">
        <v>1.4107085999999999E-5</v>
      </c>
      <c r="AQ2893" s="241">
        <v>1.1476679E-7</v>
      </c>
      <c r="AR2893" s="241">
        <v>1.3009842000000001E-3</v>
      </c>
      <c r="AT2893" s="193"/>
      <c r="AU2893" s="193"/>
      <c r="AV2893" s="193"/>
      <c r="AW2893" s="193"/>
      <c r="AX2893" s="193"/>
      <c r="AY2893" s="193"/>
      <c r="AZ2893" s="193"/>
      <c r="BA2893" s="193"/>
      <c r="BB2893" s="193"/>
      <c r="BC2893" s="193"/>
      <c r="BD2893" s="193"/>
      <c r="BE2893" s="315"/>
      <c r="BF2893" s="315"/>
      <c r="BG2893" s="315"/>
      <c r="BH2893" s="315"/>
      <c r="BI2893" s="315"/>
      <c r="BJ2893" s="315"/>
      <c r="BK2893" s="315"/>
    </row>
    <row r="2894" spans="1:63" x14ac:dyDescent="0.25">
      <c r="A2894" s="9"/>
      <c r="B2894" s="43" t="s">
        <v>4654</v>
      </c>
      <c r="C2894" s="5" t="s">
        <v>4089</v>
      </c>
      <c r="D2894" s="172">
        <v>2.0576845999999999E-2</v>
      </c>
      <c r="E2894" s="172">
        <v>1.8852580000000001E-2</v>
      </c>
      <c r="F2894" s="172">
        <v>1.3850704000000001E-3</v>
      </c>
      <c r="G2894" s="172">
        <v>1.5954993999999999E-5</v>
      </c>
      <c r="H2894" s="172">
        <v>1.221618E-4</v>
      </c>
      <c r="I2894" s="172">
        <v>5.2466850000000001E-5</v>
      </c>
      <c r="J2894" s="172">
        <v>2.8553080000000001E-5</v>
      </c>
      <c r="K2894" s="172">
        <v>1.2284365E-5</v>
      </c>
      <c r="L2894" s="172">
        <v>1.077752E-4</v>
      </c>
      <c r="M2894" s="172">
        <v>0</v>
      </c>
      <c r="N2894" s="172">
        <v>0</v>
      </c>
      <c r="O2894" s="172">
        <v>0</v>
      </c>
      <c r="P2894" s="199">
        <f t="shared" si="546"/>
        <v>0.13964874074074074</v>
      </c>
      <c r="Q2894" s="233">
        <v>2.2555399999999999</v>
      </c>
      <c r="R2894" s="96">
        <v>2.2443057</v>
      </c>
      <c r="S2894" s="96">
        <v>7.2195200000000001E-3</v>
      </c>
      <c r="T2894" s="96">
        <v>2.9548000000000001E-6</v>
      </c>
      <c r="U2894" s="96">
        <v>6.4325000000000005E-4</v>
      </c>
      <c r="V2894" s="96">
        <v>1.392772E-4</v>
      </c>
      <c r="W2894" s="96">
        <v>3.2293000000000001E-3</v>
      </c>
      <c r="X2894" s="241">
        <f t="shared" si="547"/>
        <v>1.2408441999567539E-2</v>
      </c>
      <c r="Y2894" s="241">
        <f t="shared" si="548"/>
        <v>4.1724485473800003E-3</v>
      </c>
      <c r="Z2894" s="241">
        <f t="shared" si="549"/>
        <v>2.6025125299975397E-3</v>
      </c>
      <c r="AA2894" s="241">
        <f t="shared" si="550"/>
        <v>5.6334809221900003E-3</v>
      </c>
      <c r="AB2894" s="241">
        <v>3.8710188999999998E-3</v>
      </c>
      <c r="AC2894" s="241">
        <v>1.0991800000000001E-6</v>
      </c>
      <c r="AD2894" s="241">
        <v>2.2283011E-5</v>
      </c>
      <c r="AE2894" s="241">
        <v>2.0835057000000001E-7</v>
      </c>
      <c r="AF2894" s="241">
        <v>2.7761491000000003E-4</v>
      </c>
      <c r="AG2894" s="241">
        <v>2.2419581E-7</v>
      </c>
      <c r="AH2894" s="241">
        <v>2.5332931999999999E-3</v>
      </c>
      <c r="AI2894" s="241">
        <v>2.0664262E-6</v>
      </c>
      <c r="AJ2894" s="241">
        <v>1.2990623000000001E-7</v>
      </c>
      <c r="AK2894" s="241">
        <v>6.4669181000000003E-7</v>
      </c>
      <c r="AL2894" s="241">
        <v>1.7563491000000001E-8</v>
      </c>
      <c r="AM2894" s="241">
        <v>1.1836653999999999E-10</v>
      </c>
      <c r="AN2894" s="241">
        <v>2.1868523999999999E-6</v>
      </c>
      <c r="AO2894" s="241">
        <v>3.2752175E-6</v>
      </c>
      <c r="AP2894" s="241">
        <v>6.0896554000000003E-5</v>
      </c>
      <c r="AQ2894" s="241">
        <v>3.5312218999999998E-7</v>
      </c>
      <c r="AR2894" s="241">
        <v>5.6331278000000002E-3</v>
      </c>
      <c r="AT2894" s="193"/>
      <c r="AU2894" s="193"/>
      <c r="AV2894" s="193"/>
      <c r="AW2894" s="193"/>
      <c r="AX2894" s="193"/>
      <c r="AY2894" s="193"/>
      <c r="AZ2894" s="193"/>
      <c r="BA2894" s="193"/>
      <c r="BB2894" s="193"/>
      <c r="BC2894" s="193"/>
      <c r="BD2894" s="193"/>
      <c r="BE2894" s="315"/>
      <c r="BF2894" s="315"/>
      <c r="BG2894" s="315"/>
      <c r="BH2894" s="315"/>
      <c r="BI2894" s="315"/>
      <c r="BJ2894" s="315"/>
      <c r="BK2894" s="315"/>
    </row>
    <row r="2895" spans="1:63" x14ac:dyDescent="0.25">
      <c r="A2895" s="9"/>
      <c r="B2895" s="43" t="s">
        <v>4654</v>
      </c>
      <c r="C2895" s="5" t="s">
        <v>4090</v>
      </c>
      <c r="D2895" s="172">
        <v>7.6034240000000001E-3</v>
      </c>
      <c r="E2895" s="172">
        <v>6.5927631000000002E-3</v>
      </c>
      <c r="F2895" s="172">
        <v>6.9677488999999996E-4</v>
      </c>
      <c r="G2895" s="172">
        <v>2.9629836000000001E-5</v>
      </c>
      <c r="H2895" s="172">
        <v>1.9514312999999999E-5</v>
      </c>
      <c r="I2895" s="172">
        <v>6.8967503999999998E-5</v>
      </c>
      <c r="J2895" s="172">
        <v>9.9701600000000001E-5</v>
      </c>
      <c r="K2895" s="172">
        <v>1.8008083E-6</v>
      </c>
      <c r="L2895" s="172">
        <v>9.4271944999999998E-5</v>
      </c>
      <c r="M2895" s="172">
        <v>0</v>
      </c>
      <c r="N2895" s="172">
        <v>0</v>
      </c>
      <c r="O2895" s="172">
        <v>0</v>
      </c>
      <c r="P2895" s="199">
        <f t="shared" si="546"/>
        <v>4.883528222222222E-2</v>
      </c>
      <c r="Q2895" s="233">
        <v>0.75955848000000004</v>
      </c>
      <c r="R2895" s="96">
        <v>0.71908417000000002</v>
      </c>
      <c r="S2895" s="96">
        <v>3.3732720000000001E-2</v>
      </c>
      <c r="T2895" s="96">
        <v>8.2803000000000004E-7</v>
      </c>
      <c r="U2895" s="96">
        <v>5.8319999999999997E-4</v>
      </c>
      <c r="V2895" s="96">
        <v>2.032681E-4</v>
      </c>
      <c r="W2895" s="96">
        <v>5.9543E-3</v>
      </c>
      <c r="X2895" s="241">
        <f t="shared" si="547"/>
        <v>4.264455825185357E-3</v>
      </c>
      <c r="Y2895" s="241">
        <f t="shared" si="548"/>
        <v>1.5187267681450001E-3</v>
      </c>
      <c r="Z2895" s="241">
        <f t="shared" si="549"/>
        <v>9.4654199548035696E-4</v>
      </c>
      <c r="AA2895" s="241">
        <f t="shared" si="550"/>
        <v>1.79918706156E-3</v>
      </c>
      <c r="AB2895" s="241">
        <v>1.3537008000000001E-3</v>
      </c>
      <c r="AC2895" s="241">
        <v>3.9074636000000001E-7</v>
      </c>
      <c r="AD2895" s="241">
        <v>3.1975549E-5</v>
      </c>
      <c r="AE2895" s="241">
        <v>5.7068185000000001E-8</v>
      </c>
      <c r="AF2895" s="241">
        <v>1.3150415E-4</v>
      </c>
      <c r="AG2895" s="241">
        <v>1.0984546E-6</v>
      </c>
      <c r="AH2895" s="241">
        <v>8.8600116999999995E-4</v>
      </c>
      <c r="AI2895" s="241">
        <v>1.1416884000000001E-6</v>
      </c>
      <c r="AJ2895" s="241">
        <v>1.7803684E-7</v>
      </c>
      <c r="AK2895" s="241">
        <v>7.9040399999999999E-7</v>
      </c>
      <c r="AL2895" s="241">
        <v>2.9190065E-8</v>
      </c>
      <c r="AM2895" s="241">
        <v>9.5275356999999995E-11</v>
      </c>
      <c r="AN2895" s="241">
        <v>1.0911024E-6</v>
      </c>
      <c r="AO2895" s="241">
        <v>3.0190615000000001E-6</v>
      </c>
      <c r="AP2895" s="241">
        <v>5.4291247000000001E-5</v>
      </c>
      <c r="AQ2895" s="241">
        <v>2.9606156000000001E-7</v>
      </c>
      <c r="AR2895" s="241">
        <v>1.7988909999999999E-3</v>
      </c>
      <c r="AT2895" s="193"/>
      <c r="AU2895" s="193"/>
      <c r="AV2895" s="193"/>
      <c r="AW2895" s="193"/>
      <c r="AX2895" s="193"/>
      <c r="AY2895" s="193"/>
      <c r="AZ2895" s="193"/>
      <c r="BA2895" s="193"/>
      <c r="BB2895" s="193"/>
      <c r="BC2895" s="193"/>
      <c r="BD2895" s="193"/>
      <c r="BE2895" s="315"/>
      <c r="BF2895" s="315"/>
      <c r="BG2895" s="315"/>
      <c r="BH2895" s="315"/>
      <c r="BI2895" s="315"/>
      <c r="BJ2895" s="315"/>
      <c r="BK2895" s="315"/>
    </row>
    <row r="2896" spans="1:63" x14ac:dyDescent="0.25">
      <c r="A2896" s="9"/>
      <c r="B2896" s="43" t="s">
        <v>4654</v>
      </c>
      <c r="C2896" s="5" t="s">
        <v>4091</v>
      </c>
      <c r="D2896" s="172">
        <v>1.3679345000000001E-2</v>
      </c>
      <c r="E2896" s="172">
        <v>1.2278829999999999E-2</v>
      </c>
      <c r="F2896" s="172">
        <v>9.8044172999999998E-4</v>
      </c>
      <c r="G2896" s="172">
        <v>3.4500260999999999E-5</v>
      </c>
      <c r="H2896" s="172">
        <v>4.182994E-5</v>
      </c>
      <c r="I2896" s="172">
        <v>8.4638681000000001E-5</v>
      </c>
      <c r="J2896" s="172">
        <v>1.1543525E-4</v>
      </c>
      <c r="K2896" s="172">
        <v>5.5926715000000002E-6</v>
      </c>
      <c r="L2896" s="172">
        <v>1.3807646E-4</v>
      </c>
      <c r="M2896" s="172">
        <v>0</v>
      </c>
      <c r="N2896" s="172">
        <v>0</v>
      </c>
      <c r="O2896" s="172">
        <v>0</v>
      </c>
      <c r="P2896" s="199">
        <f t="shared" si="546"/>
        <v>9.0954296296296283E-2</v>
      </c>
      <c r="Q2896" s="233">
        <v>1.4599891</v>
      </c>
      <c r="R2896" s="96">
        <v>1.4163330999999999</v>
      </c>
      <c r="S2896" s="96">
        <v>3.5726319999999999E-2</v>
      </c>
      <c r="T2896" s="96">
        <v>1.7471E-6</v>
      </c>
      <c r="U2896" s="96">
        <v>7.7322000000000003E-4</v>
      </c>
      <c r="V2896" s="96">
        <v>2.4243680000000001E-4</v>
      </c>
      <c r="W2896" s="96">
        <v>6.9122999999999997E-3</v>
      </c>
      <c r="X2896" s="241">
        <f t="shared" si="547"/>
        <v>8.0281083671720505E-3</v>
      </c>
      <c r="Y2896" s="241">
        <f t="shared" si="548"/>
        <v>2.74686774924E-3</v>
      </c>
      <c r="Z2896" s="241">
        <f t="shared" si="549"/>
        <v>1.7318247131620501E-3</v>
      </c>
      <c r="AA2896" s="241">
        <f t="shared" si="550"/>
        <v>3.54941590477E-3</v>
      </c>
      <c r="AB2896" s="241">
        <v>2.521232E-3</v>
      </c>
      <c r="AC2896" s="241">
        <v>7.3253452000000005E-7</v>
      </c>
      <c r="AD2896" s="241">
        <v>3.9335907999999999E-5</v>
      </c>
      <c r="AE2896" s="241">
        <v>9.1339320000000004E-8</v>
      </c>
      <c r="AF2896" s="241">
        <v>1.8431580999999999E-4</v>
      </c>
      <c r="AG2896" s="241">
        <v>1.1601574E-6</v>
      </c>
      <c r="AH2896" s="241">
        <v>1.6500843999999999E-3</v>
      </c>
      <c r="AI2896" s="241">
        <v>1.5848078E-6</v>
      </c>
      <c r="AJ2896" s="241">
        <v>2.1787408000000001E-7</v>
      </c>
      <c r="AK2896" s="241">
        <v>9.8560609E-7</v>
      </c>
      <c r="AL2896" s="241">
        <v>3.5019685999999998E-8</v>
      </c>
      <c r="AM2896" s="241">
        <v>1.3290604999999999E-10</v>
      </c>
      <c r="AN2896" s="241">
        <v>1.7371036999999999E-6</v>
      </c>
      <c r="AO2896" s="241">
        <v>4.0196388999999997E-6</v>
      </c>
      <c r="AP2896" s="241">
        <v>7.3160130000000007E-5</v>
      </c>
      <c r="AQ2896" s="241">
        <v>4.4350477000000001E-7</v>
      </c>
      <c r="AR2896" s="241">
        <v>3.5489724000000002E-3</v>
      </c>
      <c r="AT2896" s="193"/>
      <c r="AU2896" s="193"/>
      <c r="AV2896" s="193"/>
      <c r="AW2896" s="193"/>
      <c r="AX2896" s="193"/>
      <c r="AY2896" s="193"/>
      <c r="AZ2896" s="193"/>
      <c r="BA2896" s="193"/>
      <c r="BB2896" s="193"/>
      <c r="BC2896" s="193"/>
      <c r="BD2896" s="193"/>
      <c r="BE2896" s="315"/>
      <c r="BF2896" s="315"/>
      <c r="BG2896" s="315"/>
      <c r="BH2896" s="315"/>
      <c r="BI2896" s="315"/>
      <c r="BJ2896" s="315"/>
      <c r="BK2896" s="315"/>
    </row>
    <row r="2897" spans="1:63" x14ac:dyDescent="0.25">
      <c r="A2897" s="9"/>
      <c r="B2897" s="43" t="s">
        <v>4654</v>
      </c>
      <c r="C2897" s="5" t="s">
        <v>4092</v>
      </c>
      <c r="D2897" s="172">
        <v>9.8818631000000007E-3</v>
      </c>
      <c r="E2897" s="172">
        <v>8.7250009E-3</v>
      </c>
      <c r="F2897" s="172">
        <v>8.0315414000000003E-4</v>
      </c>
      <c r="G2897" s="172">
        <v>3.1456367000000002E-5</v>
      </c>
      <c r="H2897" s="172">
        <v>2.7882738E-5</v>
      </c>
      <c r="I2897" s="172">
        <v>7.4844822999999995E-5</v>
      </c>
      <c r="J2897" s="172">
        <v>1.0560288E-4</v>
      </c>
      <c r="K2897" s="172">
        <v>3.222721E-6</v>
      </c>
      <c r="L2897" s="172">
        <v>1.1069854E-4</v>
      </c>
      <c r="M2897" s="172">
        <v>0</v>
      </c>
      <c r="N2897" s="172">
        <v>0</v>
      </c>
      <c r="O2897" s="172">
        <v>0</v>
      </c>
      <c r="P2897" s="199">
        <f t="shared" si="546"/>
        <v>6.4629636296296297E-2</v>
      </c>
      <c r="Q2897" s="233">
        <v>1.0222572999999999</v>
      </c>
      <c r="R2897" s="96">
        <v>0.98058977999999997</v>
      </c>
      <c r="S2897" s="96">
        <v>3.4480320000000002E-2</v>
      </c>
      <c r="T2897" s="96">
        <v>1.1727E-6</v>
      </c>
      <c r="U2897" s="96">
        <v>6.5446000000000005E-4</v>
      </c>
      <c r="V2897" s="96">
        <v>2.1795509999999999E-4</v>
      </c>
      <c r="W2897" s="96">
        <v>6.3135999999999999E-3</v>
      </c>
      <c r="X2897" s="241">
        <f t="shared" si="547"/>
        <v>5.6759085879181494E-3</v>
      </c>
      <c r="Y2897" s="241">
        <f t="shared" si="548"/>
        <v>1.9792738228589998E-3</v>
      </c>
      <c r="Z2897" s="241">
        <f t="shared" si="549"/>
        <v>1.2410186126591497E-3</v>
      </c>
      <c r="AA2897" s="241">
        <f t="shared" si="550"/>
        <v>2.4556161523999996E-3</v>
      </c>
      <c r="AB2897" s="241">
        <v>1.7915173E-3</v>
      </c>
      <c r="AC2897" s="241">
        <v>5.1892166000000003E-7</v>
      </c>
      <c r="AD2897" s="241">
        <v>3.4736358E-5</v>
      </c>
      <c r="AE2897" s="241">
        <v>6.9920598999999996E-8</v>
      </c>
      <c r="AF2897" s="241">
        <v>1.5130969000000001E-4</v>
      </c>
      <c r="AG2897" s="241">
        <v>1.1216326000000001E-6</v>
      </c>
      <c r="AH2897" s="241">
        <v>1.1725274E-3</v>
      </c>
      <c r="AI2897" s="241">
        <v>1.3078638999999999E-6</v>
      </c>
      <c r="AJ2897" s="241">
        <v>1.9297650000000001E-7</v>
      </c>
      <c r="AK2897" s="241">
        <v>8.6363487000000005E-7</v>
      </c>
      <c r="AL2897" s="241">
        <v>3.1376600999999999E-8</v>
      </c>
      <c r="AM2897" s="241">
        <v>1.0938815E-10</v>
      </c>
      <c r="AN2897" s="241">
        <v>1.3333541E-6</v>
      </c>
      <c r="AO2897" s="241">
        <v>3.3943073000000001E-6</v>
      </c>
      <c r="AP2897" s="241">
        <v>6.1367589999999998E-5</v>
      </c>
      <c r="AQ2897" s="241">
        <v>3.513524E-7</v>
      </c>
      <c r="AR2897" s="241">
        <v>2.4552647999999998E-3</v>
      </c>
      <c r="AT2897" s="193"/>
      <c r="AU2897" s="193"/>
      <c r="AV2897" s="193"/>
      <c r="AW2897" s="193"/>
      <c r="AX2897" s="193"/>
      <c r="AY2897" s="193"/>
      <c r="AZ2897" s="193"/>
      <c r="BA2897" s="193"/>
      <c r="BB2897" s="193"/>
      <c r="BC2897" s="193"/>
      <c r="BD2897" s="193"/>
      <c r="BE2897" s="315"/>
      <c r="BF2897" s="315"/>
      <c r="BG2897" s="315"/>
      <c r="BH2897" s="315"/>
      <c r="BI2897" s="315"/>
      <c r="BJ2897" s="315"/>
      <c r="BK2897" s="315"/>
    </row>
    <row r="2898" spans="1:63" x14ac:dyDescent="0.25">
      <c r="A2898" s="9"/>
      <c r="B2898" s="43" t="s">
        <v>4654</v>
      </c>
      <c r="C2898" s="5" t="s">
        <v>4093</v>
      </c>
      <c r="D2898" s="172">
        <v>1.7096996999999999E-2</v>
      </c>
      <c r="E2898" s="172">
        <v>1.5477189000000001E-2</v>
      </c>
      <c r="F2898" s="172">
        <v>1.1400049999999999E-3</v>
      </c>
      <c r="G2898" s="172">
        <v>3.7240114999999997E-5</v>
      </c>
      <c r="H2898" s="172">
        <v>5.4382309000000001E-5</v>
      </c>
      <c r="I2898" s="172">
        <v>9.3454221000000001E-5</v>
      </c>
      <c r="J2898" s="172">
        <v>1.2428547000000001E-4</v>
      </c>
      <c r="K2898" s="172">
        <v>7.7254323999999996E-6</v>
      </c>
      <c r="L2898" s="172">
        <v>1.6271560999999999E-4</v>
      </c>
      <c r="M2898" s="172">
        <v>0</v>
      </c>
      <c r="N2898" s="172">
        <v>0</v>
      </c>
      <c r="O2898" s="172">
        <v>0</v>
      </c>
      <c r="P2898" s="199">
        <f t="shared" si="546"/>
        <v>0.11464584444444444</v>
      </c>
      <c r="Q2898" s="233">
        <v>1.8539912000000001</v>
      </c>
      <c r="R2898" s="96">
        <v>1.8085458000000001</v>
      </c>
      <c r="S2898" s="96">
        <v>3.6847440000000002E-2</v>
      </c>
      <c r="T2898" s="96">
        <v>2.2641000000000001E-6</v>
      </c>
      <c r="U2898" s="96">
        <v>8.8009999999999998E-4</v>
      </c>
      <c r="V2898" s="96">
        <v>2.6446729999999999E-4</v>
      </c>
      <c r="W2898" s="96">
        <v>7.4511000000000004E-3</v>
      </c>
      <c r="X2898" s="241">
        <f t="shared" si="547"/>
        <v>1.0145167221889521E-2</v>
      </c>
      <c r="Y2898" s="241">
        <f t="shared" si="548"/>
        <v>3.4376859950800004E-3</v>
      </c>
      <c r="Z2898" s="241">
        <f t="shared" si="549"/>
        <v>2.1735358881795198E-3</v>
      </c>
      <c r="AA2898" s="241">
        <f t="shared" si="550"/>
        <v>4.5339453386300001E-3</v>
      </c>
      <c r="AB2898" s="241">
        <v>3.1779574000000001E-3</v>
      </c>
      <c r="AC2898" s="241">
        <v>9.2480053999999997E-7</v>
      </c>
      <c r="AD2898" s="241">
        <v>4.3475820999999999E-5</v>
      </c>
      <c r="AE2898" s="241">
        <v>1.1061604E-7</v>
      </c>
      <c r="AF2898" s="241">
        <v>2.1402247000000001E-4</v>
      </c>
      <c r="AG2898" s="241">
        <v>1.1948875E-6</v>
      </c>
      <c r="AH2898" s="241">
        <v>2.0798740999999998E-3</v>
      </c>
      <c r="AI2898" s="241">
        <v>1.8340656000000001E-6</v>
      </c>
      <c r="AJ2898" s="241">
        <v>2.4028478999999999E-7</v>
      </c>
      <c r="AK2898" s="241">
        <v>1.0954149999999999E-6</v>
      </c>
      <c r="AL2898" s="241">
        <v>3.8298815999999999E-8</v>
      </c>
      <c r="AM2898" s="241">
        <v>1.5407352000000001E-10</v>
      </c>
      <c r="AN2898" s="241">
        <v>2.1004811000000001E-6</v>
      </c>
      <c r="AO2898" s="241">
        <v>4.5824878000000004E-6</v>
      </c>
      <c r="AP2898" s="241">
        <v>8.3770601000000003E-5</v>
      </c>
      <c r="AQ2898" s="241">
        <v>5.2643863E-7</v>
      </c>
      <c r="AR2898" s="241">
        <v>4.5334188999999999E-3</v>
      </c>
      <c r="AT2898" s="193"/>
      <c r="AU2898" s="193"/>
      <c r="AV2898" s="193"/>
      <c r="AW2898" s="193"/>
      <c r="AX2898" s="193"/>
      <c r="AY2898" s="193"/>
      <c r="AZ2898" s="193"/>
      <c r="BA2898" s="193"/>
      <c r="BB2898" s="193"/>
      <c r="BC2898" s="193"/>
      <c r="BD2898" s="193"/>
      <c r="BE2898" s="315"/>
      <c r="BF2898" s="315"/>
      <c r="BG2898" s="315"/>
      <c r="BH2898" s="315"/>
      <c r="BI2898" s="315"/>
      <c r="BJ2898" s="315"/>
      <c r="BK2898" s="315"/>
    </row>
    <row r="2899" spans="1:63" x14ac:dyDescent="0.25">
      <c r="A2899" s="9"/>
      <c r="B2899" s="43" t="s">
        <v>4654</v>
      </c>
      <c r="C2899" s="5" t="s">
        <v>4094</v>
      </c>
      <c r="D2899" s="172">
        <v>1.0926184E-2</v>
      </c>
      <c r="E2899" s="172">
        <v>9.7023118000000002E-3</v>
      </c>
      <c r="F2899" s="172">
        <v>8.5191214999999997E-4</v>
      </c>
      <c r="G2899" s="172">
        <v>3.2293533999999998E-5</v>
      </c>
      <c r="H2899" s="172">
        <v>3.1718129999999999E-5</v>
      </c>
      <c r="I2899" s="172">
        <v>7.7539788E-5</v>
      </c>
      <c r="J2899" s="172">
        <v>1.0830644999999999E-4</v>
      </c>
      <c r="K2899" s="172">
        <v>3.8744490000000004E-6</v>
      </c>
      <c r="L2899" s="172">
        <v>1.1822735E-4</v>
      </c>
      <c r="M2899" s="172">
        <v>0</v>
      </c>
      <c r="N2899" s="172">
        <v>0</v>
      </c>
      <c r="O2899" s="172">
        <v>0</v>
      </c>
      <c r="P2899" s="199">
        <f t="shared" ref="P2899:P2915" si="551">E2899/0.135</f>
        <v>7.1868976296296294E-2</v>
      </c>
      <c r="Q2899" s="233">
        <v>1.1426016999999999</v>
      </c>
      <c r="R2899" s="96">
        <v>1.1003873</v>
      </c>
      <c r="S2899" s="96">
        <v>3.482304E-2</v>
      </c>
      <c r="T2899" s="96">
        <v>1.3307E-6</v>
      </c>
      <c r="U2899" s="96">
        <v>6.8712000000000005E-4</v>
      </c>
      <c r="V2899" s="96">
        <v>2.2469079999999999E-4</v>
      </c>
      <c r="W2899" s="96">
        <v>6.4781999999999999E-3</v>
      </c>
      <c r="X2899" s="241">
        <f t="shared" ref="X2899:X2916" si="552">SUM(Y2899:AA2899)</f>
        <v>6.3226839095244201E-3</v>
      </c>
      <c r="Y2899" s="241">
        <f t="shared" ref="Y2899:Y2916" si="553">SUM(AB2899:AG2899)</f>
        <v>2.1903638169570002E-3</v>
      </c>
      <c r="Z2899" s="241">
        <f t="shared" ref="Z2899:Z2916" si="554">SUM(AH2899:AP2899)</f>
        <v>1.3759888981174199E-3</v>
      </c>
      <c r="AA2899" s="241">
        <f t="shared" ref="AA2899:AA2916" si="555">SUM(AQ2899:AR2899)</f>
        <v>2.7563311944499998E-3</v>
      </c>
      <c r="AB2899" s="241">
        <v>1.9921905000000002E-3</v>
      </c>
      <c r="AC2899" s="241">
        <v>5.7766479999999999E-7</v>
      </c>
      <c r="AD2899" s="241">
        <v>3.6000710000000003E-5</v>
      </c>
      <c r="AE2899" s="241">
        <v>7.5810657000000003E-8</v>
      </c>
      <c r="AF2899" s="241">
        <v>1.6038692E-4</v>
      </c>
      <c r="AG2899" s="241">
        <v>1.1322114999999999E-6</v>
      </c>
      <c r="AH2899" s="241">
        <v>1.3038565999999999E-3</v>
      </c>
      <c r="AI2899" s="241">
        <v>1.3840312000000001E-6</v>
      </c>
      <c r="AJ2899" s="241">
        <v>1.9982489E-7</v>
      </c>
      <c r="AK2899" s="241">
        <v>8.9719137E-7</v>
      </c>
      <c r="AL2899" s="241">
        <v>3.2378403E-8</v>
      </c>
      <c r="AM2899" s="241">
        <v>1.1585442E-10</v>
      </c>
      <c r="AN2899" s="241">
        <v>1.4443716999999999E-6</v>
      </c>
      <c r="AO2899" s="241">
        <v>3.5662267000000001E-6</v>
      </c>
      <c r="AP2899" s="241">
        <v>6.4608157999999994E-5</v>
      </c>
      <c r="AQ2899" s="241">
        <v>3.7669445000000002E-7</v>
      </c>
      <c r="AR2899" s="241">
        <v>2.7559544999999999E-3</v>
      </c>
      <c r="AT2899" s="193"/>
      <c r="AU2899" s="193"/>
      <c r="AV2899" s="193"/>
      <c r="AW2899" s="193"/>
      <c r="AX2899" s="193"/>
      <c r="AY2899" s="193"/>
      <c r="AZ2899" s="193"/>
      <c r="BA2899" s="193"/>
      <c r="BB2899" s="193"/>
      <c r="BC2899" s="193"/>
      <c r="BD2899" s="193"/>
      <c r="BE2899" s="315"/>
      <c r="BF2899" s="315"/>
      <c r="BG2899" s="315"/>
      <c r="BH2899" s="315"/>
      <c r="BI2899" s="315"/>
      <c r="BJ2899" s="315"/>
      <c r="BK2899" s="315"/>
    </row>
    <row r="2900" spans="1:63" x14ac:dyDescent="0.25">
      <c r="A2900" s="9"/>
      <c r="B2900" s="43" t="s">
        <v>4654</v>
      </c>
      <c r="C2900" s="5" t="s">
        <v>4095</v>
      </c>
      <c r="D2900" s="172">
        <v>1.2067832000000001E-2</v>
      </c>
      <c r="E2900" s="172">
        <v>1.1148127000000001E-2</v>
      </c>
      <c r="F2900" s="172">
        <v>6.1085614999999995E-4</v>
      </c>
      <c r="G2900" s="172">
        <v>1.7464809000000001E-5</v>
      </c>
      <c r="H2900" s="172">
        <v>6.5951208000000002E-5</v>
      </c>
      <c r="I2900" s="172">
        <v>4.0545530999999998E-5</v>
      </c>
      <c r="J2900" s="172">
        <v>2.5570153999999999E-5</v>
      </c>
      <c r="K2900" s="172">
        <v>7.8113103999999997E-6</v>
      </c>
      <c r="L2900" s="172">
        <v>1.5150529E-4</v>
      </c>
      <c r="M2900" s="172">
        <v>0</v>
      </c>
      <c r="N2900" s="172">
        <v>0</v>
      </c>
      <c r="O2900" s="172">
        <v>0</v>
      </c>
      <c r="P2900" s="199">
        <f t="shared" si="551"/>
        <v>8.2578718518518515E-2</v>
      </c>
      <c r="Q2900" s="233">
        <v>1.3647079</v>
      </c>
      <c r="R2900" s="96">
        <v>1.3550323</v>
      </c>
      <c r="S2900" s="96">
        <v>6.5542400000000002E-3</v>
      </c>
      <c r="T2900" s="96">
        <v>1.7895E-6</v>
      </c>
      <c r="U2900" s="96">
        <v>4.8003E-4</v>
      </c>
      <c r="V2900" s="96">
        <v>1.154804E-4</v>
      </c>
      <c r="W2900" s="96">
        <v>2.5241E-3</v>
      </c>
      <c r="X2900" s="241">
        <f t="shared" si="552"/>
        <v>7.3806613042014203E-3</v>
      </c>
      <c r="Y2900" s="241">
        <f t="shared" si="553"/>
        <v>2.4391490322879998E-3</v>
      </c>
      <c r="Z2900" s="241">
        <f t="shared" si="554"/>
        <v>1.5400821184934201E-3</v>
      </c>
      <c r="AA2900" s="241">
        <f t="shared" si="555"/>
        <v>3.4014301534200002E-3</v>
      </c>
      <c r="AB2900" s="241">
        <v>2.2890621000000002E-3</v>
      </c>
      <c r="AC2900" s="241">
        <v>6.6211551999999995E-7</v>
      </c>
      <c r="AD2900" s="241">
        <v>2.9996347000000001E-5</v>
      </c>
      <c r="AE2900" s="241">
        <v>8.0189678000000002E-8</v>
      </c>
      <c r="AF2900" s="241">
        <v>1.1914656E-4</v>
      </c>
      <c r="AG2900" s="241">
        <v>2.0172008999999999E-7</v>
      </c>
      <c r="AH2900" s="241">
        <v>1.498051E-3</v>
      </c>
      <c r="AI2900" s="241">
        <v>9.4836963999999998E-7</v>
      </c>
      <c r="AJ2900" s="241">
        <v>1.466153E-7</v>
      </c>
      <c r="AK2900" s="241">
        <v>4.1504377000000001E-7</v>
      </c>
      <c r="AL2900" s="241">
        <v>2.0461027999999999E-8</v>
      </c>
      <c r="AM2900" s="241">
        <v>1.0415542E-10</v>
      </c>
      <c r="AN2900" s="241">
        <v>1.5861247999999999E-6</v>
      </c>
      <c r="AO2900" s="241">
        <v>2.2361238E-6</v>
      </c>
      <c r="AP2900" s="241">
        <v>3.6678275999999998E-5</v>
      </c>
      <c r="AQ2900" s="241">
        <v>4.0315342000000002E-7</v>
      </c>
      <c r="AR2900" s="241">
        <v>3.401027E-3</v>
      </c>
      <c r="AT2900" s="193"/>
      <c r="AU2900" s="193"/>
      <c r="AV2900" s="193"/>
      <c r="AW2900" s="193"/>
      <c r="AX2900" s="193"/>
      <c r="AY2900" s="193"/>
      <c r="AZ2900" s="193"/>
      <c r="BA2900" s="193"/>
      <c r="BB2900" s="193"/>
      <c r="BC2900" s="193"/>
      <c r="BD2900" s="193"/>
      <c r="BE2900" s="315"/>
      <c r="BF2900" s="315"/>
      <c r="BG2900" s="315"/>
      <c r="BH2900" s="315"/>
      <c r="BI2900" s="315"/>
      <c r="BJ2900" s="315"/>
      <c r="BK2900" s="315"/>
    </row>
    <row r="2901" spans="1:63" x14ac:dyDescent="0.25">
      <c r="A2901" s="9"/>
      <c r="B2901" s="43" t="s">
        <v>4654</v>
      </c>
      <c r="C2901" s="5" t="s">
        <v>2900</v>
      </c>
      <c r="D2901" s="172">
        <v>4.7325129999999998E-3</v>
      </c>
      <c r="E2901" s="172">
        <v>4.2898996999999996E-3</v>
      </c>
      <c r="F2901" s="172">
        <v>2.5389921E-4</v>
      </c>
      <c r="G2901" s="172">
        <v>1.2652062E-5</v>
      </c>
      <c r="H2901" s="172">
        <v>2.5772460000000002E-5</v>
      </c>
      <c r="I2901" s="172">
        <v>2.2283393000000002E-5</v>
      </c>
      <c r="J2901" s="172">
        <v>1.3840620000000001E-5</v>
      </c>
      <c r="K2901" s="172">
        <v>3.2528697999999999E-6</v>
      </c>
      <c r="L2901" s="172">
        <v>1.1091270000000001E-4</v>
      </c>
      <c r="M2901" s="172">
        <v>0</v>
      </c>
      <c r="N2901" s="172">
        <v>0</v>
      </c>
      <c r="O2901" s="172">
        <v>0</v>
      </c>
      <c r="P2901" s="199">
        <f t="shared" si="551"/>
        <v>3.1777034814814809E-2</v>
      </c>
      <c r="Q2901" s="233">
        <v>0.52579931000000002</v>
      </c>
      <c r="R2901" s="96">
        <v>0.51961064999999995</v>
      </c>
      <c r="S2901" s="96">
        <v>4.5226720000000002E-3</v>
      </c>
      <c r="T2901" s="96">
        <v>6.8560000000000005E-7</v>
      </c>
      <c r="U2901" s="96">
        <v>2.6933000000000003E-4</v>
      </c>
      <c r="V2901" s="96">
        <v>7.7765399999999999E-5</v>
      </c>
      <c r="W2901" s="96">
        <v>1.3182000000000001E-3</v>
      </c>
      <c r="X2901" s="241">
        <f t="shared" si="552"/>
        <v>2.8534343444837455E-3</v>
      </c>
      <c r="Y2901" s="241">
        <f t="shared" si="553"/>
        <v>9.5583342642599999E-4</v>
      </c>
      <c r="Z2901" s="241">
        <f t="shared" si="554"/>
        <v>5.9317923049774578E-4</v>
      </c>
      <c r="AA2901" s="241">
        <f t="shared" si="555"/>
        <v>1.3044216875599999E-3</v>
      </c>
      <c r="AB2901" s="241">
        <v>8.8084928999999999E-4</v>
      </c>
      <c r="AC2901" s="241">
        <v>2.5230556E-7</v>
      </c>
      <c r="AD2901" s="241">
        <v>2.2761331999999999E-5</v>
      </c>
      <c r="AE2901" s="241">
        <v>3.1770535999999998E-8</v>
      </c>
      <c r="AF2901" s="241">
        <v>5.1799553000000003E-5</v>
      </c>
      <c r="AG2901" s="241">
        <v>1.3917533000000001E-7</v>
      </c>
      <c r="AH2901" s="241">
        <v>5.7646198999999996E-4</v>
      </c>
      <c r="AI2901" s="241">
        <v>3.9633012000000001E-7</v>
      </c>
      <c r="AJ2901" s="241">
        <v>1.0790387E-7</v>
      </c>
      <c r="AK2901" s="241">
        <v>1.9118616E-7</v>
      </c>
      <c r="AL2901" s="241">
        <v>1.4773082999999999E-8</v>
      </c>
      <c r="AM2901" s="241">
        <v>6.3304746000000003E-11</v>
      </c>
      <c r="AN2901" s="241">
        <v>8.4256575999999998E-7</v>
      </c>
      <c r="AO2901" s="241">
        <v>1.0098282000000001E-6</v>
      </c>
      <c r="AP2901" s="241">
        <v>1.4154589999999999E-5</v>
      </c>
      <c r="AQ2901" s="241">
        <v>2.9868756000000003E-7</v>
      </c>
      <c r="AR2901" s="241">
        <v>1.3041229999999999E-3</v>
      </c>
      <c r="AT2901" s="193"/>
      <c r="AU2901" s="193"/>
      <c r="AV2901" s="193"/>
      <c r="AW2901" s="193"/>
      <c r="AX2901" s="193"/>
      <c r="AY2901" s="193"/>
      <c r="AZ2901" s="193"/>
      <c r="BA2901" s="193"/>
      <c r="BB2901" s="193"/>
      <c r="BC2901" s="193"/>
      <c r="BD2901" s="193"/>
      <c r="BE2901" s="315"/>
      <c r="BF2901" s="315"/>
      <c r="BG2901" s="315"/>
      <c r="BH2901" s="315"/>
      <c r="BI2901" s="315"/>
      <c r="BJ2901" s="315"/>
      <c r="BK2901" s="315"/>
    </row>
    <row r="2902" spans="1:63" x14ac:dyDescent="0.25">
      <c r="A2902" s="9"/>
      <c r="B2902" s="43" t="s">
        <v>4654</v>
      </c>
      <c r="C2902" s="5" t="s">
        <v>2901</v>
      </c>
      <c r="D2902" s="172">
        <v>1.6632105000000001E-2</v>
      </c>
      <c r="E2902" s="172">
        <v>1.5415536000000001E-2</v>
      </c>
      <c r="F2902" s="172">
        <v>8.3296939999999995E-4</v>
      </c>
      <c r="G2902" s="172">
        <v>2.0459332999999999E-5</v>
      </c>
      <c r="H2902" s="172">
        <v>9.0951047000000006E-5</v>
      </c>
      <c r="I2902" s="172">
        <v>5.1908803000000002E-5</v>
      </c>
      <c r="J2902" s="172">
        <v>3.2868316000000002E-5</v>
      </c>
      <c r="K2902" s="172">
        <v>1.0647445000000001E-5</v>
      </c>
      <c r="L2902" s="172">
        <v>1.7676433E-4</v>
      </c>
      <c r="M2902" s="172">
        <v>0</v>
      </c>
      <c r="N2902" s="172">
        <v>0</v>
      </c>
      <c r="O2902" s="172">
        <v>0</v>
      </c>
      <c r="P2902" s="199">
        <f t="shared" si="551"/>
        <v>0.11418915555555555</v>
      </c>
      <c r="Q2902" s="233">
        <v>1.8866866</v>
      </c>
      <c r="R2902" s="96">
        <v>1.8748412999999999</v>
      </c>
      <c r="S2902" s="96">
        <v>7.8181599999999993E-3</v>
      </c>
      <c r="T2902" s="96">
        <v>2.4762999999999999E-6</v>
      </c>
      <c r="U2902" s="96">
        <v>6.1114000000000003E-4</v>
      </c>
      <c r="V2902" s="96">
        <v>1.3894480000000001E-4</v>
      </c>
      <c r="W2902" s="96">
        <v>3.2745000000000001E-3</v>
      </c>
      <c r="X2902" s="241">
        <f t="shared" si="552"/>
        <v>1.019760293899959E-2</v>
      </c>
      <c r="Y2902" s="241">
        <f t="shared" si="553"/>
        <v>3.3621158983399998E-3</v>
      </c>
      <c r="Z2902" s="241">
        <f t="shared" si="554"/>
        <v>2.1292737909595896E-3</v>
      </c>
      <c r="AA2902" s="241">
        <f t="shared" si="555"/>
        <v>4.7062132497000001E-3</v>
      </c>
      <c r="AB2902" s="241">
        <v>3.1652972000000001E-3</v>
      </c>
      <c r="AC2902" s="241">
        <v>9.1712740000000005E-7</v>
      </c>
      <c r="AD2902" s="241">
        <v>3.4498120000000002E-5</v>
      </c>
      <c r="AE2902" s="241">
        <v>1.1031729E-7</v>
      </c>
      <c r="AF2902" s="241">
        <v>1.610525E-4</v>
      </c>
      <c r="AG2902" s="241">
        <v>2.4063365000000001E-7</v>
      </c>
      <c r="AH2902" s="241">
        <v>2.0714931999999998E-3</v>
      </c>
      <c r="AI2902" s="241">
        <v>1.291873E-6</v>
      </c>
      <c r="AJ2902" s="241">
        <v>1.7070164000000001E-7</v>
      </c>
      <c r="AK2902" s="241">
        <v>5.5434484999999999E-7</v>
      </c>
      <c r="AL2902" s="241">
        <v>2.4000594000000001E-8</v>
      </c>
      <c r="AM2902" s="241">
        <v>1.2957559000000001E-10</v>
      </c>
      <c r="AN2902" s="241">
        <v>2.0487774999999999E-6</v>
      </c>
      <c r="AO2902" s="241">
        <v>2.9990938000000002E-6</v>
      </c>
      <c r="AP2902" s="241">
        <v>5.0691669999999999E-5</v>
      </c>
      <c r="AQ2902" s="241">
        <v>4.6814969999999999E-7</v>
      </c>
      <c r="AR2902" s="241">
        <v>4.7057451000000004E-3</v>
      </c>
      <c r="AT2902" s="193"/>
      <c r="AU2902" s="193"/>
      <c r="AV2902" s="193"/>
      <c r="AW2902" s="193"/>
      <c r="AX2902" s="193"/>
      <c r="AY2902" s="193"/>
      <c r="AZ2902" s="193"/>
      <c r="BA2902" s="193"/>
      <c r="BB2902" s="193"/>
      <c r="BC2902" s="193"/>
      <c r="BD2902" s="193"/>
      <c r="BE2902" s="315"/>
      <c r="BF2902" s="315"/>
      <c r="BG2902" s="315"/>
      <c r="BH2902" s="315"/>
      <c r="BI2902" s="315"/>
      <c r="BJ2902" s="315"/>
      <c r="BK2902" s="315"/>
    </row>
    <row r="2903" spans="1:63" x14ac:dyDescent="0.25">
      <c r="A2903" s="9"/>
      <c r="B2903" s="43" t="s">
        <v>4654</v>
      </c>
      <c r="C2903" s="5" t="s">
        <v>2902</v>
      </c>
      <c r="D2903" s="172">
        <v>1.9539884E-3</v>
      </c>
      <c r="E2903" s="172">
        <v>1.8093406E-3</v>
      </c>
      <c r="F2903" s="172">
        <v>9.3273159999999997E-5</v>
      </c>
      <c r="G2903" s="172">
        <v>2.8966236999999999E-6</v>
      </c>
      <c r="H2903" s="172">
        <v>7.2956750000000002E-6</v>
      </c>
      <c r="I2903" s="172">
        <v>6.8721234E-6</v>
      </c>
      <c r="J2903" s="172">
        <v>6.1325828999999998E-6</v>
      </c>
      <c r="K2903" s="172">
        <v>1.2417978999999999E-6</v>
      </c>
      <c r="L2903" s="172">
        <v>2.6935918E-5</v>
      </c>
      <c r="M2903" s="172">
        <v>0</v>
      </c>
      <c r="N2903" s="172">
        <v>0</v>
      </c>
      <c r="O2903" s="172">
        <v>0</v>
      </c>
      <c r="P2903" s="199">
        <f t="shared" si="551"/>
        <v>1.3402522962962961E-2</v>
      </c>
      <c r="Q2903" s="233">
        <v>0.22042962999999999</v>
      </c>
      <c r="R2903" s="96">
        <v>0.21889828</v>
      </c>
      <c r="S2903" s="96">
        <v>1.031688E-3</v>
      </c>
      <c r="T2903" s="96">
        <v>2.8844000000000001E-7</v>
      </c>
      <c r="U2903" s="96">
        <v>7.7496999999999993E-5</v>
      </c>
      <c r="V2903" s="96">
        <v>1.85344E-5</v>
      </c>
      <c r="W2903" s="96">
        <v>4.0334000000000002E-4</v>
      </c>
      <c r="X2903" s="241">
        <f t="shared" si="552"/>
        <v>1.1942270304815769E-3</v>
      </c>
      <c r="Y2903" s="241">
        <f t="shared" si="553"/>
        <v>3.9474809486899997E-4</v>
      </c>
      <c r="Z2903" s="241">
        <f t="shared" si="554"/>
        <v>2.4997415635457699E-4</v>
      </c>
      <c r="AA2903" s="241">
        <f t="shared" si="555"/>
        <v>5.4950477925799995E-4</v>
      </c>
      <c r="AB2903" s="241">
        <v>3.7151106000000002E-4</v>
      </c>
      <c r="AC2903" s="241">
        <v>1.3265483000000001E-7</v>
      </c>
      <c r="AD2903" s="241">
        <v>4.6535336000000003E-6</v>
      </c>
      <c r="AE2903" s="241">
        <v>1.1016934000000001E-8</v>
      </c>
      <c r="AF2903" s="241">
        <v>1.840756E-5</v>
      </c>
      <c r="AG2903" s="241">
        <v>3.2269505000000001E-8</v>
      </c>
      <c r="AH2903" s="241">
        <v>2.431271E-4</v>
      </c>
      <c r="AI2903" s="241">
        <v>1.4606708999999999E-7</v>
      </c>
      <c r="AJ2903" s="241">
        <v>2.4614837E-8</v>
      </c>
      <c r="AK2903" s="241">
        <v>6.7936558999999997E-8</v>
      </c>
      <c r="AL2903" s="241">
        <v>3.5333536999999999E-9</v>
      </c>
      <c r="AM2903" s="241">
        <v>1.7424877000000001E-11</v>
      </c>
      <c r="AN2903" s="241">
        <v>2.7284494000000003E-7</v>
      </c>
      <c r="AO2903" s="241">
        <v>3.6630705E-7</v>
      </c>
      <c r="AP2903" s="241">
        <v>5.9657351000000002E-6</v>
      </c>
      <c r="AQ2903" s="241">
        <v>8.7699258000000006E-8</v>
      </c>
      <c r="AR2903" s="241">
        <v>5.4941707999999997E-4</v>
      </c>
      <c r="AT2903" s="193"/>
      <c r="AU2903" s="193"/>
      <c r="AV2903" s="193"/>
      <c r="AW2903" s="193"/>
      <c r="AX2903" s="193"/>
      <c r="AY2903" s="193"/>
      <c r="AZ2903" s="193"/>
      <c r="BA2903" s="193"/>
      <c r="BB2903" s="193"/>
      <c r="BC2903" s="193"/>
      <c r="BD2903" s="193"/>
      <c r="BE2903" s="315"/>
      <c r="BF2903" s="315"/>
      <c r="BG2903" s="315"/>
      <c r="BH2903" s="315"/>
      <c r="BI2903" s="315"/>
      <c r="BJ2903" s="315"/>
      <c r="BK2903" s="315"/>
    </row>
    <row r="2904" spans="1:63" x14ac:dyDescent="0.25">
      <c r="A2904" s="9"/>
      <c r="B2904" s="43" t="s">
        <v>4654</v>
      </c>
      <c r="C2904" s="5" t="s">
        <v>2903</v>
      </c>
      <c r="D2904" s="172">
        <v>1.1507170000000001E-2</v>
      </c>
      <c r="E2904" s="172">
        <v>1.0749551E-2</v>
      </c>
      <c r="F2904" s="172">
        <v>5.3928421000000004E-4</v>
      </c>
      <c r="G2904" s="172">
        <v>1.0554473E-5</v>
      </c>
      <c r="H2904" s="172">
        <v>4.2383089000000001E-5</v>
      </c>
      <c r="I2904" s="172">
        <v>3.1512116999999999E-5</v>
      </c>
      <c r="J2904" s="172">
        <v>3.0870814000000001E-5</v>
      </c>
      <c r="K2904" s="172">
        <v>7.2037867E-6</v>
      </c>
      <c r="L2904" s="172">
        <v>9.5810445000000003E-5</v>
      </c>
      <c r="M2904" s="172">
        <v>0</v>
      </c>
      <c r="N2904" s="172">
        <v>0</v>
      </c>
      <c r="O2904" s="172">
        <v>0</v>
      </c>
      <c r="P2904" s="199">
        <f t="shared" si="551"/>
        <v>7.9626303703703702E-2</v>
      </c>
      <c r="Q2904" s="233">
        <v>1.3217228999999999</v>
      </c>
      <c r="R2904" s="96">
        <v>1.3151892000000001</v>
      </c>
      <c r="S2904" s="96">
        <v>4.1660079999999997E-3</v>
      </c>
      <c r="T2904" s="96">
        <v>1.7336E-6</v>
      </c>
      <c r="U2904" s="96">
        <v>3.7627E-4</v>
      </c>
      <c r="V2904" s="96">
        <v>8.0116499999999998E-5</v>
      </c>
      <c r="W2904" s="96">
        <v>1.9096E-3</v>
      </c>
      <c r="X2904" s="241">
        <f t="shared" si="552"/>
        <v>7.1118348517263674E-3</v>
      </c>
      <c r="Y2904" s="241">
        <f t="shared" si="553"/>
        <v>2.3257555209930006E-3</v>
      </c>
      <c r="Z2904" s="241">
        <f t="shared" si="554"/>
        <v>1.4846733057733673E-3</v>
      </c>
      <c r="AA2904" s="241">
        <f t="shared" si="555"/>
        <v>3.30140602496E-3</v>
      </c>
      <c r="AB2904" s="241">
        <v>2.2072221E-3</v>
      </c>
      <c r="AC2904" s="241">
        <v>6.7006153000000005E-7</v>
      </c>
      <c r="AD2904" s="241">
        <v>1.6225732E-5</v>
      </c>
      <c r="AE2904" s="241">
        <v>6.4901572999999994E-8</v>
      </c>
      <c r="AF2904" s="241">
        <v>1.0144343E-4</v>
      </c>
      <c r="AG2904" s="241">
        <v>1.2929588999999999E-7</v>
      </c>
      <c r="AH2904" s="241">
        <v>1.4444963000000001E-3</v>
      </c>
      <c r="AI2904" s="241">
        <v>8.4278761999999999E-7</v>
      </c>
      <c r="AJ2904" s="241">
        <v>8.7251612000000001E-8</v>
      </c>
      <c r="AK2904" s="241">
        <v>3.7486356000000001E-7</v>
      </c>
      <c r="AL2904" s="241">
        <v>1.2698789999999999E-8</v>
      </c>
      <c r="AM2904" s="241">
        <v>7.6591366999999998E-11</v>
      </c>
      <c r="AN2904" s="241">
        <v>1.2885917999999999E-6</v>
      </c>
      <c r="AO2904" s="241">
        <v>1.9395527999999999E-6</v>
      </c>
      <c r="AP2904" s="241">
        <v>3.5631182999999999E-5</v>
      </c>
      <c r="AQ2904" s="241">
        <v>3.1952495999999998E-7</v>
      </c>
      <c r="AR2904" s="241">
        <v>3.3010865000000001E-3</v>
      </c>
      <c r="AT2904" s="193"/>
      <c r="AU2904" s="193"/>
      <c r="AV2904" s="193"/>
      <c r="AW2904" s="193"/>
      <c r="AX2904" s="193"/>
      <c r="AY2904" s="193"/>
      <c r="AZ2904" s="193"/>
      <c r="BA2904" s="193"/>
      <c r="BB2904" s="193"/>
      <c r="BC2904" s="193"/>
      <c r="BD2904" s="193"/>
      <c r="BE2904" s="315"/>
      <c r="BF2904" s="315"/>
      <c r="BG2904" s="315"/>
      <c r="BH2904" s="315"/>
      <c r="BI2904" s="315"/>
      <c r="BJ2904" s="315"/>
      <c r="BK2904" s="315"/>
    </row>
    <row r="2905" spans="1:63" x14ac:dyDescent="0.25">
      <c r="A2905" s="9"/>
      <c r="B2905" s="43" t="s">
        <v>4654</v>
      </c>
      <c r="C2905" s="5" t="s">
        <v>2904</v>
      </c>
      <c r="D2905" s="172">
        <v>5.5363987000000003E-3</v>
      </c>
      <c r="E2905" s="172">
        <v>5.1618849999999997E-3</v>
      </c>
      <c r="F2905" s="172">
        <v>2.6052942000000001E-4</v>
      </c>
      <c r="G2905" s="172">
        <v>5.7683652999999996E-6</v>
      </c>
      <c r="H2905" s="172">
        <v>2.0453550999999999E-5</v>
      </c>
      <c r="I2905" s="172">
        <v>1.6112311000000002E-5</v>
      </c>
      <c r="J2905" s="172">
        <v>1.5409308E-5</v>
      </c>
      <c r="K2905" s="172">
        <v>3.4774773999999999E-6</v>
      </c>
      <c r="L2905" s="172">
        <v>5.2763278999999999E-5</v>
      </c>
      <c r="M2905" s="172">
        <v>0</v>
      </c>
      <c r="N2905" s="172">
        <v>0</v>
      </c>
      <c r="O2905" s="172">
        <v>0</v>
      </c>
      <c r="P2905" s="199">
        <f t="shared" si="551"/>
        <v>3.8236185185185179E-2</v>
      </c>
      <c r="Q2905" s="233">
        <v>0.63341466000000002</v>
      </c>
      <c r="R2905" s="96">
        <v>0.63000741999999998</v>
      </c>
      <c r="S2905" s="96">
        <v>2.207072E-3</v>
      </c>
      <c r="T2905" s="96">
        <v>8.3037000000000004E-7</v>
      </c>
      <c r="U2905" s="96">
        <v>1.8954E-4</v>
      </c>
      <c r="V2905" s="96">
        <v>4.1627420000000002E-5</v>
      </c>
      <c r="W2905" s="96">
        <v>9.6816999999999997E-4</v>
      </c>
      <c r="X2905" s="241">
        <f t="shared" si="552"/>
        <v>3.4133185545477279E-3</v>
      </c>
      <c r="Y2905" s="241">
        <f t="shared" si="553"/>
        <v>1.1188691150379999E-3</v>
      </c>
      <c r="Z2905" s="241">
        <f t="shared" si="554"/>
        <v>7.1298150670972801E-4</v>
      </c>
      <c r="AA2905" s="241">
        <f t="shared" si="555"/>
        <v>1.5814679328E-3</v>
      </c>
      <c r="AB2905" s="241">
        <v>1.0598955999999999E-3</v>
      </c>
      <c r="AC2905" s="241">
        <v>3.3418485000000001E-7</v>
      </c>
      <c r="AD2905" s="241">
        <v>8.9930264999999993E-6</v>
      </c>
      <c r="AE2905" s="241">
        <v>3.1223600999999997E-8</v>
      </c>
      <c r="AF2905" s="241">
        <v>4.9546424999999999E-5</v>
      </c>
      <c r="AG2905" s="241">
        <v>6.8655087E-8</v>
      </c>
      <c r="AH2905" s="241">
        <v>6.9363588999999998E-4</v>
      </c>
      <c r="AI2905" s="241">
        <v>4.0734079999999998E-7</v>
      </c>
      <c r="AJ2905" s="241">
        <v>4.8104079999999998E-8</v>
      </c>
      <c r="AK2905" s="241">
        <v>1.8303250000000001E-7</v>
      </c>
      <c r="AL2905" s="241">
        <v>6.9702973000000002E-9</v>
      </c>
      <c r="AM2905" s="241">
        <v>3.9612427999999999E-11</v>
      </c>
      <c r="AN2905" s="241">
        <v>6.5374639999999995E-7</v>
      </c>
      <c r="AO2905" s="241">
        <v>9.5627801999999995E-7</v>
      </c>
      <c r="AP2905" s="241">
        <v>1.7090105000000001E-5</v>
      </c>
      <c r="AQ2905" s="241">
        <v>1.7463279999999999E-7</v>
      </c>
      <c r="AR2905" s="241">
        <v>1.5812933E-3</v>
      </c>
      <c r="AT2905" s="193"/>
      <c r="AU2905" s="193"/>
      <c r="AV2905" s="193"/>
      <c r="AW2905" s="193"/>
      <c r="AX2905" s="193"/>
      <c r="AY2905" s="193"/>
      <c r="AZ2905" s="193"/>
      <c r="BA2905" s="193"/>
      <c r="BB2905" s="193"/>
      <c r="BC2905" s="193"/>
      <c r="BD2905" s="193"/>
      <c r="BE2905" s="315"/>
      <c r="BF2905" s="315"/>
      <c r="BG2905" s="315"/>
      <c r="BH2905" s="315"/>
      <c r="BI2905" s="315"/>
      <c r="BJ2905" s="315"/>
      <c r="BK2905" s="315"/>
    </row>
    <row r="2906" spans="1:63" x14ac:dyDescent="0.25">
      <c r="A2906" s="43"/>
      <c r="B2906" s="43" t="s">
        <v>4654</v>
      </c>
      <c r="C2906" s="5" t="s">
        <v>2905</v>
      </c>
      <c r="D2906" s="172">
        <v>1.6880774000000001E-2</v>
      </c>
      <c r="E2906" s="172">
        <v>1.5778362000000001E-2</v>
      </c>
      <c r="F2906" s="172">
        <v>7.9016454999999996E-4</v>
      </c>
      <c r="G2906" s="172">
        <v>1.4862084000000001E-5</v>
      </c>
      <c r="H2906" s="172">
        <v>6.2119493000000001E-5</v>
      </c>
      <c r="I2906" s="172">
        <v>4.5372137E-5</v>
      </c>
      <c r="J2906" s="172">
        <v>4.4785800000000001E-5</v>
      </c>
      <c r="K2906" s="172">
        <v>1.0557046999999999E-5</v>
      </c>
      <c r="L2906" s="172">
        <v>1.3455111E-4</v>
      </c>
      <c r="M2906" s="172">
        <v>0</v>
      </c>
      <c r="N2906" s="172">
        <v>0</v>
      </c>
      <c r="O2906" s="172">
        <v>0</v>
      </c>
      <c r="P2906" s="199">
        <f t="shared" si="551"/>
        <v>0.11687675555555556</v>
      </c>
      <c r="Q2906" s="233">
        <v>1.9412195999999999</v>
      </c>
      <c r="R2906" s="96">
        <v>1.9318719</v>
      </c>
      <c r="S2906" s="96">
        <v>5.9292800000000003E-3</v>
      </c>
      <c r="T2906" s="96">
        <v>2.5465000000000001E-6</v>
      </c>
      <c r="U2906" s="96">
        <v>5.4432000000000005E-4</v>
      </c>
      <c r="V2906" s="96">
        <v>1.147555E-4</v>
      </c>
      <c r="W2906" s="96">
        <v>2.7567999999999998E-3</v>
      </c>
      <c r="X2906" s="241">
        <f t="shared" si="552"/>
        <v>1.0440519063198272E-2</v>
      </c>
      <c r="Y2906" s="241">
        <f t="shared" si="553"/>
        <v>3.4119354521740006E-3</v>
      </c>
      <c r="Z2906" s="241">
        <f t="shared" si="554"/>
        <v>2.1791851872842703E-3</v>
      </c>
      <c r="AA2906" s="241">
        <f t="shared" si="555"/>
        <v>4.8493984237400001E-3</v>
      </c>
      <c r="AB2906" s="241">
        <v>3.2397976000000002E-3</v>
      </c>
      <c r="AC2906" s="241">
        <v>9.7234984999999998E-7</v>
      </c>
      <c r="AD2906" s="241">
        <v>2.2735456999999998E-5</v>
      </c>
      <c r="AE2906" s="241">
        <v>9.5212543999999994E-8</v>
      </c>
      <c r="AF2906" s="241">
        <v>1.4815096000000001E-4</v>
      </c>
      <c r="AG2906" s="241">
        <v>1.8387277999999999E-7</v>
      </c>
      <c r="AH2906" s="241">
        <v>2.1202587000000001E-3</v>
      </c>
      <c r="AI2906" s="241">
        <v>1.2346916E-6</v>
      </c>
      <c r="AJ2906" s="241">
        <v>1.2248535E-7</v>
      </c>
      <c r="AK2906" s="241">
        <v>5.4752413999999995E-7</v>
      </c>
      <c r="AL2906" s="241">
        <v>1.7854422000000001E-8</v>
      </c>
      <c r="AM2906" s="241">
        <v>1.0987227E-10</v>
      </c>
      <c r="AN2906" s="241">
        <v>1.8599446E-6</v>
      </c>
      <c r="AO2906" s="241">
        <v>2.8245402999999999E-6</v>
      </c>
      <c r="AP2906" s="241">
        <v>5.2319337E-5</v>
      </c>
      <c r="AQ2906" s="241">
        <v>4.4992374000000001E-7</v>
      </c>
      <c r="AR2906" s="241">
        <v>4.8489485000000002E-3</v>
      </c>
      <c r="AT2906" s="193"/>
      <c r="AU2906" s="193"/>
      <c r="AV2906" s="193"/>
      <c r="AW2906" s="193"/>
      <c r="AX2906" s="193"/>
      <c r="AY2906" s="193"/>
      <c r="AZ2906" s="193"/>
      <c r="BA2906" s="193"/>
      <c r="BB2906" s="193"/>
      <c r="BC2906" s="193"/>
      <c r="BD2906" s="193"/>
      <c r="BE2906" s="315"/>
      <c r="BF2906" s="315"/>
      <c r="BG2906" s="315"/>
      <c r="BH2906" s="315"/>
      <c r="BI2906" s="315"/>
      <c r="BJ2906" s="315"/>
      <c r="BK2906" s="315"/>
    </row>
    <row r="2907" spans="1:63" x14ac:dyDescent="0.25">
      <c r="A2907" s="43"/>
      <c r="B2907" s="43" t="s">
        <v>4654</v>
      </c>
      <c r="C2907" s="5" t="s">
        <v>2906</v>
      </c>
      <c r="D2907" s="172">
        <v>7.1783039999999999E-3</v>
      </c>
      <c r="E2907" s="172">
        <v>6.6984347000000003E-3</v>
      </c>
      <c r="F2907" s="172">
        <v>3.371882E-4</v>
      </c>
      <c r="G2907" s="172">
        <v>7.0846185999999996E-6</v>
      </c>
      <c r="H2907" s="172">
        <v>2.6484150999999999E-5</v>
      </c>
      <c r="I2907" s="172">
        <v>2.0347071000000001E-5</v>
      </c>
      <c r="J2907" s="172">
        <v>1.9661157E-5</v>
      </c>
      <c r="K2907" s="172">
        <v>4.5023046999999998E-6</v>
      </c>
      <c r="L2907" s="172">
        <v>6.4601779000000005E-5</v>
      </c>
      <c r="M2907" s="172">
        <v>0</v>
      </c>
      <c r="N2907" s="172">
        <v>0</v>
      </c>
      <c r="O2907" s="172">
        <v>0</v>
      </c>
      <c r="P2907" s="199">
        <f t="shared" si="551"/>
        <v>4.9618034814814811E-2</v>
      </c>
      <c r="Q2907" s="233">
        <v>0.82270412000000004</v>
      </c>
      <c r="R2907" s="96">
        <v>0.81843703999999995</v>
      </c>
      <c r="S2907" s="96">
        <v>2.7457919999999999E-3</v>
      </c>
      <c r="T2907" s="96">
        <v>1.0787999999999999E-6</v>
      </c>
      <c r="U2907" s="96">
        <v>2.4089000000000001E-4</v>
      </c>
      <c r="V2907" s="96">
        <v>5.221218E-5</v>
      </c>
      <c r="W2907" s="96">
        <v>1.2271000000000001E-3</v>
      </c>
      <c r="X2907" s="241">
        <f t="shared" si="552"/>
        <v>4.4304027300292297E-3</v>
      </c>
      <c r="Y2907" s="241">
        <f t="shared" si="553"/>
        <v>1.4507511662580001E-3</v>
      </c>
      <c r="Z2907" s="241">
        <f t="shared" si="554"/>
        <v>9.2518898397122911E-4</v>
      </c>
      <c r="AA2907" s="241">
        <f t="shared" si="555"/>
        <v>2.0544625798000001E-3</v>
      </c>
      <c r="AB2907" s="241">
        <v>1.3753984E-3</v>
      </c>
      <c r="AC2907" s="241">
        <v>4.2654778999999999E-7</v>
      </c>
      <c r="AD2907" s="241">
        <v>1.0982087000000001E-5</v>
      </c>
      <c r="AE2907" s="241">
        <v>4.0485536E-8</v>
      </c>
      <c r="AF2907" s="241">
        <v>6.3818315000000006E-5</v>
      </c>
      <c r="AG2907" s="241">
        <v>8.5330932000000003E-8</v>
      </c>
      <c r="AH2907" s="241">
        <v>9.0011463999999997E-4</v>
      </c>
      <c r="AI2907" s="241">
        <v>5.2709038999999998E-7</v>
      </c>
      <c r="AJ2907" s="241">
        <v>5.8870333000000001E-8</v>
      </c>
      <c r="AK2907" s="241">
        <v>2.3578652E-7</v>
      </c>
      <c r="AL2907" s="241">
        <v>8.5456767000000004E-9</v>
      </c>
      <c r="AM2907" s="241">
        <v>4.9781528999999999E-11</v>
      </c>
      <c r="AN2907" s="241">
        <v>8.2833767000000004E-7</v>
      </c>
      <c r="AO2907" s="241">
        <v>1.2266906E-6</v>
      </c>
      <c r="AP2907" s="241">
        <v>2.2188973E-5</v>
      </c>
      <c r="AQ2907" s="241">
        <v>2.1447979999999999E-7</v>
      </c>
      <c r="AR2907" s="241">
        <v>2.0542480999999999E-3</v>
      </c>
      <c r="AT2907" s="193"/>
      <c r="AU2907" s="193"/>
      <c r="AV2907" s="193"/>
      <c r="AW2907" s="193"/>
      <c r="AX2907" s="193"/>
      <c r="AY2907" s="193"/>
      <c r="AZ2907" s="193"/>
      <c r="BA2907" s="193"/>
      <c r="BB2907" s="193"/>
      <c r="BC2907" s="193"/>
      <c r="BD2907" s="193"/>
      <c r="BE2907" s="315"/>
      <c r="BF2907" s="315"/>
      <c r="BG2907" s="315"/>
      <c r="BH2907" s="315"/>
      <c r="BI2907" s="315"/>
      <c r="BJ2907" s="315"/>
      <c r="BK2907" s="315"/>
    </row>
    <row r="2908" spans="1:63" x14ac:dyDescent="0.25">
      <c r="A2908" s="9"/>
      <c r="B2908" s="43" t="s">
        <v>4654</v>
      </c>
      <c r="C2908" s="5" t="s">
        <v>1614</v>
      </c>
      <c r="D2908" s="172">
        <v>7.0691464999999998E-3</v>
      </c>
      <c r="E2908" s="172">
        <v>6.1543437999999999E-3</v>
      </c>
      <c r="F2908" s="172">
        <v>6.4214915999999996E-4</v>
      </c>
      <c r="G2908" s="172">
        <v>2.3882498000000002E-5</v>
      </c>
      <c r="H2908" s="172">
        <v>1.7819935000000001E-5</v>
      </c>
      <c r="I2908" s="172">
        <v>6.0273799000000003E-5</v>
      </c>
      <c r="J2908" s="172">
        <v>9.2791399000000005E-5</v>
      </c>
      <c r="K2908" s="172">
        <v>1.6317027E-6</v>
      </c>
      <c r="L2908" s="172">
        <v>7.6254215999999996E-5</v>
      </c>
      <c r="M2908" s="172">
        <v>0</v>
      </c>
      <c r="N2908" s="172">
        <v>0</v>
      </c>
      <c r="O2908" s="172">
        <v>0</v>
      </c>
      <c r="P2908" s="199">
        <f t="shared" si="551"/>
        <v>4.5587731851851845E-2</v>
      </c>
      <c r="Q2908" s="233">
        <v>0.68788537000000005</v>
      </c>
      <c r="R2908" s="96">
        <v>0.67166605000000001</v>
      </c>
      <c r="S2908" s="96">
        <v>1.3454560000000001E-2</v>
      </c>
      <c r="T2908" s="96">
        <v>7.7818999999999996E-7</v>
      </c>
      <c r="U2908" s="96">
        <v>3.6788000000000001E-4</v>
      </c>
      <c r="V2908" s="96">
        <v>1.4430040000000001E-4</v>
      </c>
      <c r="W2908" s="96">
        <v>2.2518E-3</v>
      </c>
      <c r="X2908" s="241">
        <f t="shared" si="552"/>
        <v>3.9741640322053639E-3</v>
      </c>
      <c r="Y2908" s="241">
        <f t="shared" si="553"/>
        <v>1.4100602322079999E-3</v>
      </c>
      <c r="Z2908" s="241">
        <f t="shared" si="554"/>
        <v>8.8361726767736384E-4</v>
      </c>
      <c r="AA2908" s="241">
        <f t="shared" si="555"/>
        <v>1.6804865323200001E-3</v>
      </c>
      <c r="AB2908" s="241">
        <v>1.2636834E-3</v>
      </c>
      <c r="AC2908" s="241">
        <v>3.6657612E-7</v>
      </c>
      <c r="AD2908" s="241">
        <v>2.6146887E-5</v>
      </c>
      <c r="AE2908" s="241">
        <v>5.2864478000000003E-8</v>
      </c>
      <c r="AF2908" s="241">
        <v>1.1937516E-4</v>
      </c>
      <c r="AG2908" s="241">
        <v>4.3534461000000003E-7</v>
      </c>
      <c r="AH2908" s="241">
        <v>8.2708480000000001E-4</v>
      </c>
      <c r="AI2908" s="241">
        <v>1.0523634000000001E-6</v>
      </c>
      <c r="AJ2908" s="241">
        <v>1.3209239E-7</v>
      </c>
      <c r="AK2908" s="241">
        <v>7.3021728000000002E-7</v>
      </c>
      <c r="AL2908" s="241">
        <v>2.4083437999999999E-8</v>
      </c>
      <c r="AM2908" s="241">
        <v>7.9199364000000003E-11</v>
      </c>
      <c r="AN2908" s="241">
        <v>8.1241657000000002E-7</v>
      </c>
      <c r="AO2908" s="241">
        <v>2.7482084000000002E-6</v>
      </c>
      <c r="AP2908" s="241">
        <v>5.1033007000000003E-5</v>
      </c>
      <c r="AQ2908" s="241">
        <v>2.3613232000000001E-7</v>
      </c>
      <c r="AR2908" s="241">
        <v>1.6802504E-3</v>
      </c>
      <c r="AT2908" s="193"/>
      <c r="AU2908" s="193"/>
      <c r="AV2908" s="193"/>
      <c r="AW2908" s="193"/>
      <c r="AX2908" s="193"/>
      <c r="AY2908" s="193"/>
      <c r="AZ2908" s="193"/>
      <c r="BA2908" s="193"/>
      <c r="BB2908" s="193"/>
      <c r="BC2908" s="193"/>
      <c r="BD2908" s="193"/>
      <c r="BE2908" s="315"/>
      <c r="BF2908" s="315"/>
      <c r="BG2908" s="315"/>
      <c r="BH2908" s="315"/>
      <c r="BI2908" s="315"/>
      <c r="BJ2908" s="315"/>
      <c r="BK2908" s="315"/>
    </row>
    <row r="2909" spans="1:63" x14ac:dyDescent="0.25">
      <c r="A2909" s="9"/>
      <c r="B2909" s="43" t="s">
        <v>4654</v>
      </c>
      <c r="C2909" s="5" t="s">
        <v>1615</v>
      </c>
      <c r="D2909" s="172">
        <v>1.2801178999999999E-2</v>
      </c>
      <c r="E2909" s="172">
        <v>1.151859E-2</v>
      </c>
      <c r="F2909" s="172">
        <v>9.0975736000000005E-4</v>
      </c>
      <c r="G2909" s="172">
        <v>2.8477082999999999E-5</v>
      </c>
      <c r="H2909" s="172">
        <v>3.8872519999999999E-5</v>
      </c>
      <c r="I2909" s="172">
        <v>7.5059213000000004E-5</v>
      </c>
      <c r="J2909" s="172">
        <v>1.0763451E-4</v>
      </c>
      <c r="K2909" s="172">
        <v>5.2088356000000004E-6</v>
      </c>
      <c r="L2909" s="172">
        <v>1.1757926E-4</v>
      </c>
      <c r="M2909" s="172">
        <v>0</v>
      </c>
      <c r="N2909" s="172">
        <v>0</v>
      </c>
      <c r="O2909" s="172">
        <v>0</v>
      </c>
      <c r="P2909" s="199">
        <f t="shared" si="551"/>
        <v>8.5322888888888893E-2</v>
      </c>
      <c r="Q2909" s="233">
        <v>1.3486511999999999</v>
      </c>
      <c r="R2909" s="96">
        <v>1.3294306</v>
      </c>
      <c r="S2909" s="96">
        <v>1.5335039999999999E-2</v>
      </c>
      <c r="T2909" s="96">
        <v>1.6452999999999999E-6</v>
      </c>
      <c r="U2909" s="96">
        <v>5.4714E-4</v>
      </c>
      <c r="V2909" s="96">
        <v>1.812509E-4</v>
      </c>
      <c r="W2909" s="96">
        <v>3.1554999999999999E-3</v>
      </c>
      <c r="X2909" s="241">
        <f t="shared" si="552"/>
        <v>7.524746933877011E-3</v>
      </c>
      <c r="Y2909" s="241">
        <f t="shared" si="553"/>
        <v>2.5686903582100001E-3</v>
      </c>
      <c r="Z2909" s="241">
        <f t="shared" si="554"/>
        <v>1.62445414790701E-3</v>
      </c>
      <c r="AA2909" s="241">
        <f t="shared" si="555"/>
        <v>3.3316024277600001E-3</v>
      </c>
      <c r="AB2909" s="241">
        <v>2.3651345999999998E-3</v>
      </c>
      <c r="AC2909" s="241">
        <v>6.8900713999999995E-7</v>
      </c>
      <c r="AD2909" s="241">
        <v>3.3090514999999999E-5</v>
      </c>
      <c r="AE2909" s="241">
        <v>8.5195859999999999E-8</v>
      </c>
      <c r="AF2909" s="241">
        <v>1.6919748000000001E-4</v>
      </c>
      <c r="AG2909" s="241">
        <v>4.9356021E-7</v>
      </c>
      <c r="AH2909" s="241">
        <v>1.5479224000000001E-3</v>
      </c>
      <c r="AI2909" s="241">
        <v>1.4703967E-6</v>
      </c>
      <c r="AJ2909" s="241">
        <v>1.6967304E-7</v>
      </c>
      <c r="AK2909" s="241">
        <v>9.1439409999999997E-7</v>
      </c>
      <c r="AL2909" s="241">
        <v>2.9582967E-8</v>
      </c>
      <c r="AM2909" s="241">
        <v>1.1470000999999999E-10</v>
      </c>
      <c r="AN2909" s="241">
        <v>1.4218347E-6</v>
      </c>
      <c r="AO2909" s="241">
        <v>3.6921916999999999E-6</v>
      </c>
      <c r="AP2909" s="241">
        <v>6.8833559999999995E-5</v>
      </c>
      <c r="AQ2909" s="241">
        <v>3.7522775999999998E-7</v>
      </c>
      <c r="AR2909" s="241">
        <v>3.3312272E-3</v>
      </c>
      <c r="AT2909" s="193"/>
      <c r="AU2909" s="193"/>
      <c r="AV2909" s="193"/>
      <c r="AW2909" s="193"/>
      <c r="AX2909" s="193"/>
      <c r="AY2909" s="193"/>
      <c r="AZ2909" s="193"/>
      <c r="BA2909" s="193"/>
      <c r="BB2909" s="193"/>
      <c r="BC2909" s="193"/>
      <c r="BD2909" s="193"/>
      <c r="BE2909" s="315"/>
      <c r="BF2909" s="315"/>
      <c r="BG2909" s="315"/>
      <c r="BH2909" s="315"/>
      <c r="BI2909" s="315"/>
      <c r="BJ2909" s="315"/>
      <c r="BK2909" s="315"/>
    </row>
    <row r="2910" spans="1:63" x14ac:dyDescent="0.25">
      <c r="A2910" s="9"/>
      <c r="B2910" s="43" t="s">
        <v>4654</v>
      </c>
      <c r="C2910" s="5" t="s">
        <v>1616</v>
      </c>
      <c r="D2910" s="172">
        <v>9.2186140999999996E-3</v>
      </c>
      <c r="E2910" s="172">
        <v>8.1658877000000008E-3</v>
      </c>
      <c r="F2910" s="172">
        <v>7.425051E-4</v>
      </c>
      <c r="G2910" s="172">
        <v>2.5605724E-5</v>
      </c>
      <c r="H2910" s="172">
        <v>2.5714649E-5</v>
      </c>
      <c r="I2910" s="172">
        <v>6.5819121000000006E-5</v>
      </c>
      <c r="J2910" s="172">
        <v>9.8358140000000006E-5</v>
      </c>
      <c r="K2910" s="172">
        <v>2.9731152E-6</v>
      </c>
      <c r="L2910" s="172">
        <v>9.1750544999999998E-5</v>
      </c>
      <c r="M2910" s="172">
        <v>0</v>
      </c>
      <c r="N2910" s="172">
        <v>0</v>
      </c>
      <c r="O2910" s="172">
        <v>0</v>
      </c>
      <c r="P2910" s="199">
        <f t="shared" si="551"/>
        <v>6.0488057037037038E-2</v>
      </c>
      <c r="Q2910" s="233">
        <v>0.93566910000000003</v>
      </c>
      <c r="R2910" s="96">
        <v>0.91832444000000002</v>
      </c>
      <c r="S2910" s="96">
        <v>1.41596E-2</v>
      </c>
      <c r="T2910" s="96">
        <v>1.1033000000000001E-6</v>
      </c>
      <c r="U2910" s="96">
        <v>4.351E-4</v>
      </c>
      <c r="V2910" s="96">
        <v>1.5815689999999999E-4</v>
      </c>
      <c r="W2910" s="96">
        <v>2.5907E-3</v>
      </c>
      <c r="X2910" s="241">
        <f t="shared" si="552"/>
        <v>5.3056072480685643E-3</v>
      </c>
      <c r="Y2910" s="241">
        <f t="shared" si="553"/>
        <v>1.844537469607E-3</v>
      </c>
      <c r="Z2910" s="241">
        <f t="shared" si="554"/>
        <v>1.161423087831564E-3</v>
      </c>
      <c r="AA2910" s="241">
        <f t="shared" si="555"/>
        <v>2.29964669063E-3</v>
      </c>
      <c r="AB2910" s="241">
        <v>1.6767176999999999E-3</v>
      </c>
      <c r="AC2910" s="241">
        <v>4.8748976000000001E-7</v>
      </c>
      <c r="AD2910" s="241">
        <v>2.8750884999999998E-5</v>
      </c>
      <c r="AE2910" s="241">
        <v>6.4988906999999994E-8</v>
      </c>
      <c r="AF2910" s="241">
        <v>1.3805923E-4</v>
      </c>
      <c r="AG2910" s="241">
        <v>4.5717594000000001E-7</v>
      </c>
      <c r="AH2910" s="241">
        <v>1.0973923999999999E-3</v>
      </c>
      <c r="AI2910" s="241">
        <v>1.2091303E-6</v>
      </c>
      <c r="AJ2910" s="241">
        <v>1.4618712E-7</v>
      </c>
      <c r="AK2910" s="241">
        <v>7.9929872999999996E-7</v>
      </c>
      <c r="AL2910" s="241">
        <v>2.6145770000000001E-8</v>
      </c>
      <c r="AM2910" s="241">
        <v>9.2511563999999997E-11</v>
      </c>
      <c r="AN2910" s="241">
        <v>1.0409578000000001E-6</v>
      </c>
      <c r="AO2910" s="241">
        <v>3.1022306000000002E-6</v>
      </c>
      <c r="AP2910" s="241">
        <v>5.7706644999999997E-5</v>
      </c>
      <c r="AQ2910" s="241">
        <v>2.8829063E-7</v>
      </c>
      <c r="AR2910" s="241">
        <v>2.2993584000000002E-3</v>
      </c>
      <c r="AT2910" s="193"/>
      <c r="AU2910" s="193"/>
      <c r="AV2910" s="193"/>
      <c r="AW2910" s="193"/>
      <c r="AX2910" s="193"/>
      <c r="AY2910" s="193"/>
      <c r="AZ2910" s="193"/>
      <c r="BA2910" s="193"/>
      <c r="BB2910" s="193"/>
      <c r="BC2910" s="193"/>
      <c r="BD2910" s="193"/>
      <c r="BE2910" s="315"/>
      <c r="BF2910" s="315"/>
      <c r="BG2910" s="315"/>
      <c r="BH2910" s="315"/>
      <c r="BI2910" s="315"/>
      <c r="BJ2910" s="315"/>
      <c r="BK2910" s="315"/>
    </row>
    <row r="2911" spans="1:63" x14ac:dyDescent="0.25">
      <c r="A2911" s="9"/>
      <c r="B2911" s="43" t="s">
        <v>4654</v>
      </c>
      <c r="C2911" s="5" t="s">
        <v>1617</v>
      </c>
      <c r="D2911" s="172">
        <v>1.6025318E-2</v>
      </c>
      <c r="E2911" s="172">
        <v>1.4535858E-2</v>
      </c>
      <c r="F2911" s="172">
        <v>1.0602823E-3</v>
      </c>
      <c r="G2911" s="172">
        <v>3.1061868000000001E-5</v>
      </c>
      <c r="H2911" s="172">
        <v>5.0714758999999999E-5</v>
      </c>
      <c r="I2911" s="172">
        <v>8.3373369000000006E-5</v>
      </c>
      <c r="J2911" s="172">
        <v>1.1598348E-4</v>
      </c>
      <c r="K2911" s="172">
        <v>7.2208407000000002E-6</v>
      </c>
      <c r="L2911" s="172">
        <v>1.4082396E-4</v>
      </c>
      <c r="M2911" s="172">
        <v>0</v>
      </c>
      <c r="N2911" s="172">
        <v>0</v>
      </c>
      <c r="O2911" s="172">
        <v>0</v>
      </c>
      <c r="P2911" s="199">
        <f t="shared" si="551"/>
        <v>0.10767302222222222</v>
      </c>
      <c r="Q2911" s="233">
        <v>1.7203864</v>
      </c>
      <c r="R2911" s="96">
        <v>1.6994773999999999</v>
      </c>
      <c r="S2911" s="96">
        <v>1.6392879999999999E-2</v>
      </c>
      <c r="T2911" s="96">
        <v>2.1330000000000002E-6</v>
      </c>
      <c r="U2911" s="96">
        <v>6.4798000000000004E-4</v>
      </c>
      <c r="V2911" s="96">
        <v>2.0203549999999999E-4</v>
      </c>
      <c r="W2911" s="96">
        <v>3.6638999999999999E-3</v>
      </c>
      <c r="X2911" s="241">
        <f t="shared" si="552"/>
        <v>9.5220410450149694E-3</v>
      </c>
      <c r="Y2911" s="241">
        <f t="shared" si="553"/>
        <v>3.2203938912300002E-3</v>
      </c>
      <c r="Z2911" s="241">
        <f t="shared" si="554"/>
        <v>2.0411561858449698E-3</v>
      </c>
      <c r="AA2911" s="241">
        <f t="shared" si="555"/>
        <v>4.2604909679400003E-3</v>
      </c>
      <c r="AB2911" s="241">
        <v>2.9846760999999999E-3</v>
      </c>
      <c r="AC2911" s="241">
        <v>8.7039483000000005E-7</v>
      </c>
      <c r="AD2911" s="241">
        <v>3.6996085000000002E-5</v>
      </c>
      <c r="AE2911" s="241">
        <v>1.0338217E-7</v>
      </c>
      <c r="AF2911" s="241">
        <v>1.9722161999999999E-4</v>
      </c>
      <c r="AG2911" s="241">
        <v>5.2630922999999997E-7</v>
      </c>
      <c r="AH2911" s="241">
        <v>1.9533773000000002E-3</v>
      </c>
      <c r="AI2911" s="241">
        <v>1.7055330000000001E-6</v>
      </c>
      <c r="AJ2911" s="241">
        <v>1.9081538000000001E-7</v>
      </c>
      <c r="AK2911" s="241">
        <v>1.0179766000000001E-6</v>
      </c>
      <c r="AL2911" s="241">
        <v>3.2676496E-8</v>
      </c>
      <c r="AM2911" s="241">
        <v>1.3466897E-10</v>
      </c>
      <c r="AN2911" s="241">
        <v>1.7646461E-6</v>
      </c>
      <c r="AO2911" s="241">
        <v>4.2231595999999996E-6</v>
      </c>
      <c r="AP2911" s="241">
        <v>7.8843943999999999E-5</v>
      </c>
      <c r="AQ2911" s="241">
        <v>4.5346793999999999E-7</v>
      </c>
      <c r="AR2911" s="241">
        <v>4.2600375000000001E-3</v>
      </c>
      <c r="AT2911" s="193"/>
      <c r="AU2911" s="193"/>
      <c r="AV2911" s="193"/>
      <c r="AW2911" s="193"/>
      <c r="AX2911" s="193"/>
      <c r="AY2911" s="193"/>
      <c r="AZ2911" s="193"/>
      <c r="BA2911" s="193"/>
      <c r="BB2911" s="193"/>
      <c r="BC2911" s="193"/>
      <c r="BD2911" s="193"/>
      <c r="BE2911" s="315"/>
      <c r="BF2911" s="315"/>
      <c r="BG2911" s="315"/>
      <c r="BH2911" s="315"/>
      <c r="BI2911" s="315"/>
      <c r="BJ2911" s="315"/>
      <c r="BK2911" s="315"/>
    </row>
    <row r="2912" spans="1:63" x14ac:dyDescent="0.25">
      <c r="A2912" s="9"/>
      <c r="B2912" s="43" t="s">
        <v>4654</v>
      </c>
      <c r="C2912" s="5" t="s">
        <v>1618</v>
      </c>
      <c r="D2912" s="172">
        <v>1.0203871E-2</v>
      </c>
      <c r="E2912" s="172">
        <v>9.0879363999999997E-3</v>
      </c>
      <c r="F2912" s="172">
        <v>7.8849680999999998E-4</v>
      </c>
      <c r="G2912" s="172">
        <v>2.6395419999999999E-5</v>
      </c>
      <c r="H2912" s="172">
        <v>2.9333194999999999E-5</v>
      </c>
      <c r="I2912" s="172">
        <v>6.8358447000000001E-5</v>
      </c>
      <c r="J2912" s="172">
        <v>1.0090854E-4</v>
      </c>
      <c r="K2912" s="172">
        <v>3.5879565999999999E-6</v>
      </c>
      <c r="L2912" s="172">
        <v>9.8854074000000002E-5</v>
      </c>
      <c r="M2912" s="172">
        <v>0</v>
      </c>
      <c r="N2912" s="172">
        <v>0</v>
      </c>
      <c r="O2912" s="172">
        <v>0</v>
      </c>
      <c r="P2912" s="199">
        <f t="shared" si="551"/>
        <v>6.7318047407407405E-2</v>
      </c>
      <c r="Q2912" s="233">
        <v>1.0492376000000001</v>
      </c>
      <c r="R2912" s="96">
        <v>1.0313772000000001</v>
      </c>
      <c r="S2912" s="96">
        <v>1.4482719999999999E-2</v>
      </c>
      <c r="T2912" s="96">
        <v>1.2524000000000001E-6</v>
      </c>
      <c r="U2912" s="96">
        <v>4.6590999999999999E-4</v>
      </c>
      <c r="V2912" s="96">
        <v>1.6450770000000001E-4</v>
      </c>
      <c r="W2912" s="96">
        <v>2.7460000000000002E-3</v>
      </c>
      <c r="X2912" s="241">
        <f t="shared" si="552"/>
        <v>5.9158859762712679E-3</v>
      </c>
      <c r="Y2912" s="241">
        <f t="shared" si="553"/>
        <v>2.0436900219179999E-3</v>
      </c>
      <c r="Z2912" s="241">
        <f t="shared" si="554"/>
        <v>1.2887649537432673E-3</v>
      </c>
      <c r="AA2912" s="241">
        <f t="shared" si="555"/>
        <v>2.5834310006100001E-3</v>
      </c>
      <c r="AB2912" s="241">
        <v>1.8660437E-3</v>
      </c>
      <c r="AC2912" s="241">
        <v>5.4291238999999997E-7</v>
      </c>
      <c r="AD2912" s="241">
        <v>2.994414E-5</v>
      </c>
      <c r="AE2912" s="241">
        <v>7.0546008000000004E-8</v>
      </c>
      <c r="AF2912" s="241">
        <v>1.4662154E-4</v>
      </c>
      <c r="AG2912" s="241">
        <v>4.6718351999999999E-7</v>
      </c>
      <c r="AH2912" s="241">
        <v>1.2212956000000001E-3</v>
      </c>
      <c r="AI2912" s="241">
        <v>1.2809743E-6</v>
      </c>
      <c r="AJ2912" s="241">
        <v>1.5264636000000001E-7</v>
      </c>
      <c r="AK2912" s="241">
        <v>8.3093011999999995E-7</v>
      </c>
      <c r="AL2912" s="241">
        <v>2.7090950000000001E-8</v>
      </c>
      <c r="AM2912" s="241">
        <v>9.8613267000000001E-11</v>
      </c>
      <c r="AN2912" s="241">
        <v>1.1456865E-6</v>
      </c>
      <c r="AO2912" s="241">
        <v>3.2644658999999998E-6</v>
      </c>
      <c r="AP2912" s="241">
        <v>6.0767460999999997E-5</v>
      </c>
      <c r="AQ2912" s="241">
        <v>3.1220060999999999E-7</v>
      </c>
      <c r="AR2912" s="241">
        <v>2.5831188E-3</v>
      </c>
      <c r="AT2912" s="193"/>
      <c r="AU2912" s="193"/>
      <c r="AV2912" s="193"/>
      <c r="AW2912" s="193"/>
      <c r="AX2912" s="193"/>
      <c r="AY2912" s="193"/>
      <c r="AZ2912" s="193"/>
      <c r="BA2912" s="193"/>
      <c r="BB2912" s="193"/>
      <c r="BC2912" s="193"/>
      <c r="BD2912" s="193"/>
      <c r="BE2912" s="315"/>
      <c r="BF2912" s="315"/>
      <c r="BG2912" s="315"/>
      <c r="BH2912" s="315"/>
      <c r="BI2912" s="315"/>
      <c r="BJ2912" s="315"/>
      <c r="BK2912" s="315"/>
    </row>
    <row r="2913" spans="1:63" x14ac:dyDescent="0.25">
      <c r="A2913" s="9"/>
      <c r="B2913" s="43" t="s">
        <v>4654</v>
      </c>
      <c r="C2913" s="5" t="s">
        <v>1619</v>
      </c>
      <c r="D2913" s="172">
        <v>4.8585774999999999E-3</v>
      </c>
      <c r="E2913" s="172">
        <v>4.4874006000000001E-3</v>
      </c>
      <c r="F2913" s="172">
        <v>2.5343038000000002E-4</v>
      </c>
      <c r="G2913" s="172">
        <v>4.5386057E-6</v>
      </c>
      <c r="H2913" s="172">
        <v>1.5975807E-5</v>
      </c>
      <c r="I2913" s="172">
        <v>1.9808802000000001E-5</v>
      </c>
      <c r="J2913" s="172">
        <v>7.6729723000000008E-6</v>
      </c>
      <c r="K2913" s="172">
        <v>3.0905606999999998E-6</v>
      </c>
      <c r="L2913" s="172">
        <v>6.6659787999999995E-5</v>
      </c>
      <c r="M2913" s="172">
        <v>0</v>
      </c>
      <c r="N2913" s="172">
        <v>0</v>
      </c>
      <c r="O2913" s="172">
        <v>0</v>
      </c>
      <c r="P2913" s="199">
        <f t="shared" si="551"/>
        <v>3.3240004444444443E-2</v>
      </c>
      <c r="Q2913" s="233">
        <v>0.55935221000000002</v>
      </c>
      <c r="R2913" s="96">
        <v>0.55664628999999999</v>
      </c>
      <c r="S2913" s="96">
        <v>1.619856E-3</v>
      </c>
      <c r="T2913" s="96">
        <v>7.3371000000000002E-7</v>
      </c>
      <c r="U2913" s="96">
        <v>1.5729000000000001E-4</v>
      </c>
      <c r="V2913" s="96">
        <v>2.945817E-5</v>
      </c>
      <c r="W2913" s="96">
        <v>8.9857999999999995E-4</v>
      </c>
      <c r="X2913" s="241">
        <f t="shared" si="552"/>
        <v>2.9980111474950419E-3</v>
      </c>
      <c r="Y2913" s="241">
        <f t="shared" si="553"/>
        <v>9.8072612290299997E-4</v>
      </c>
      <c r="Z2913" s="241">
        <f t="shared" si="554"/>
        <v>6.1994222770204185E-4</v>
      </c>
      <c r="AA2913" s="241">
        <f t="shared" si="555"/>
        <v>1.3973427968899999E-3</v>
      </c>
      <c r="AB2913" s="241">
        <v>9.2140897E-4</v>
      </c>
      <c r="AC2913" s="241">
        <v>2.7256310000000002E-7</v>
      </c>
      <c r="AD2913" s="241">
        <v>7.5515554999999998E-6</v>
      </c>
      <c r="AE2913" s="241">
        <v>3.2527596999999999E-8</v>
      </c>
      <c r="AF2913" s="241">
        <v>5.1410426000000003E-5</v>
      </c>
      <c r="AG2913" s="241">
        <v>5.0080706000000002E-8</v>
      </c>
      <c r="AH2913" s="241">
        <v>6.0301699999999996E-4</v>
      </c>
      <c r="AI2913" s="241">
        <v>3.8618405999999999E-7</v>
      </c>
      <c r="AJ2913" s="241">
        <v>3.7936766999999999E-8</v>
      </c>
      <c r="AK2913" s="241">
        <v>1.5197535000000001E-7</v>
      </c>
      <c r="AL2913" s="241">
        <v>6.4974203000000002E-9</v>
      </c>
      <c r="AM2913" s="241">
        <v>3.6114742000000002E-11</v>
      </c>
      <c r="AN2913" s="241">
        <v>5.8572130999999997E-7</v>
      </c>
      <c r="AO2913" s="241">
        <v>8.4289668000000004E-7</v>
      </c>
      <c r="AP2913" s="241">
        <v>1.491398E-5</v>
      </c>
      <c r="AQ2913" s="241">
        <v>1.5979689000000001E-7</v>
      </c>
      <c r="AR2913" s="241">
        <v>1.397183E-3</v>
      </c>
      <c r="AT2913" s="193"/>
      <c r="AU2913" s="193"/>
      <c r="AV2913" s="193"/>
      <c r="AW2913" s="193"/>
      <c r="AX2913" s="193"/>
      <c r="AY2913" s="193"/>
      <c r="AZ2913" s="193"/>
      <c r="BA2913" s="193"/>
      <c r="BB2913" s="193"/>
      <c r="BC2913" s="193"/>
      <c r="BD2913" s="193"/>
      <c r="BE2913" s="315"/>
      <c r="BF2913" s="315"/>
      <c r="BG2913" s="315"/>
      <c r="BH2913" s="315"/>
      <c r="BI2913" s="315"/>
      <c r="BJ2913" s="315"/>
      <c r="BK2913" s="315"/>
    </row>
    <row r="2914" spans="1:63" x14ac:dyDescent="0.25">
      <c r="A2914" s="43"/>
      <c r="B2914" s="43" t="s">
        <v>4654</v>
      </c>
      <c r="C2914" s="5" t="s">
        <v>1620</v>
      </c>
      <c r="D2914" s="172">
        <v>3.3904718000000002E-3</v>
      </c>
      <c r="E2914" s="172">
        <v>2.7594975999999998E-3</v>
      </c>
      <c r="F2914" s="172">
        <v>2.1510111000000001E-4</v>
      </c>
      <c r="G2914" s="172">
        <v>1.5373837999999999E-5</v>
      </c>
      <c r="H2914" s="172">
        <v>1.1119256E-5</v>
      </c>
      <c r="I2914" s="172">
        <v>2.9858008E-5</v>
      </c>
      <c r="J2914" s="172">
        <v>5.7848818999999999E-5</v>
      </c>
      <c r="K2914" s="172">
        <v>2.8870929999999999E-6</v>
      </c>
      <c r="L2914" s="172">
        <v>2.9878602000000002E-4</v>
      </c>
      <c r="M2914" s="172">
        <v>0</v>
      </c>
      <c r="N2914" s="172">
        <v>0</v>
      </c>
      <c r="O2914" s="172">
        <v>0</v>
      </c>
      <c r="P2914" s="199">
        <f t="shared" si="551"/>
        <v>2.0440722962962961E-2</v>
      </c>
      <c r="Q2914" s="233">
        <v>0.34568001999999998</v>
      </c>
      <c r="R2914" s="96">
        <v>0.33653798000000001</v>
      </c>
      <c r="S2914" s="96">
        <v>6.9972000000000003E-3</v>
      </c>
      <c r="T2914" s="96">
        <v>4.5041000000000002E-7</v>
      </c>
      <c r="U2914" s="96">
        <v>4.0522000000000003E-4</v>
      </c>
      <c r="V2914" s="96">
        <v>1.132656E-4</v>
      </c>
      <c r="W2914" s="96">
        <v>1.6259E-3</v>
      </c>
      <c r="X2914" s="241">
        <f t="shared" si="552"/>
        <v>1.86756872537136E-3</v>
      </c>
      <c r="Y2914" s="241">
        <f t="shared" si="553"/>
        <v>6.3929193408199985E-4</v>
      </c>
      <c r="Z2914" s="241">
        <f t="shared" si="554"/>
        <v>3.8310697199936004E-4</v>
      </c>
      <c r="AA2914" s="241">
        <f t="shared" si="555"/>
        <v>8.4516981928999999E-4</v>
      </c>
      <c r="AB2914" s="241">
        <v>5.6656326000000001E-4</v>
      </c>
      <c r="AC2914" s="241">
        <v>2.0117466999999999E-7</v>
      </c>
      <c r="AD2914" s="241">
        <v>2.5405348E-5</v>
      </c>
      <c r="AE2914" s="241">
        <v>1.7386132E-8</v>
      </c>
      <c r="AF2914" s="241">
        <v>4.6891765000000001E-5</v>
      </c>
      <c r="AG2914" s="241">
        <v>2.1300028E-7</v>
      </c>
      <c r="AH2914" s="241">
        <v>3.7078730999999998E-4</v>
      </c>
      <c r="AI2914" s="241">
        <v>3.5058307000000003E-7</v>
      </c>
      <c r="AJ2914" s="241">
        <v>1.2795087999999999E-7</v>
      </c>
      <c r="AK2914" s="241">
        <v>1.7645809000000001E-7</v>
      </c>
      <c r="AL2914" s="241">
        <v>2.3763783000000001E-8</v>
      </c>
      <c r="AM2914" s="241">
        <v>8.2376359999999997E-11</v>
      </c>
      <c r="AN2914" s="241">
        <v>1.2617267999999999E-6</v>
      </c>
      <c r="AO2914" s="241">
        <v>1.1730261000000001E-6</v>
      </c>
      <c r="AP2914" s="241">
        <v>9.2060709000000006E-6</v>
      </c>
      <c r="AQ2914" s="241">
        <v>6.5201928999999995E-7</v>
      </c>
      <c r="AR2914" s="241">
        <v>8.4451779999999998E-4</v>
      </c>
      <c r="AT2914" s="193"/>
      <c r="AU2914" s="193"/>
      <c r="AV2914" s="193"/>
      <c r="AW2914" s="193"/>
      <c r="AX2914" s="193"/>
      <c r="AY2914" s="193"/>
      <c r="AZ2914" s="193"/>
      <c r="BA2914" s="193"/>
      <c r="BB2914" s="193"/>
      <c r="BC2914" s="193"/>
      <c r="BD2914" s="193"/>
      <c r="BE2914" s="315"/>
      <c r="BF2914" s="315"/>
      <c r="BG2914" s="315"/>
      <c r="BH2914" s="315"/>
      <c r="BI2914" s="315"/>
      <c r="BJ2914" s="315"/>
      <c r="BK2914" s="315"/>
    </row>
    <row r="2915" spans="1:63" x14ac:dyDescent="0.25">
      <c r="A2915" s="43"/>
      <c r="B2915" s="43" t="s">
        <v>4654</v>
      </c>
      <c r="C2915" s="5" t="s">
        <v>1621</v>
      </c>
      <c r="D2915" s="172">
        <v>3.0320996000000001E-3</v>
      </c>
      <c r="E2915" s="172">
        <v>2.7155336000000002E-3</v>
      </c>
      <c r="F2915" s="172">
        <v>1.4331491000000001E-4</v>
      </c>
      <c r="G2915" s="172">
        <v>6.9945017000000004E-6</v>
      </c>
      <c r="H2915" s="172">
        <v>9.0622323000000001E-6</v>
      </c>
      <c r="I2915" s="172">
        <v>1.5891747000000001E-5</v>
      </c>
      <c r="J2915" s="172">
        <v>9.3413377000000006E-6</v>
      </c>
      <c r="K2915" s="172">
        <v>1.9945160000000001E-6</v>
      </c>
      <c r="L2915" s="172">
        <v>1.2996675999999999E-4</v>
      </c>
      <c r="M2915" s="172">
        <v>0</v>
      </c>
      <c r="N2915" s="172">
        <v>0</v>
      </c>
      <c r="O2915" s="172">
        <v>0</v>
      </c>
      <c r="P2915" s="199">
        <f t="shared" si="551"/>
        <v>2.0115063703703705E-2</v>
      </c>
      <c r="Q2915" s="233">
        <v>0.34023319000000002</v>
      </c>
      <c r="R2915" s="96">
        <v>0.33656387999999998</v>
      </c>
      <c r="S2915" s="96">
        <v>2.5117120000000001E-3</v>
      </c>
      <c r="T2915" s="96">
        <v>9.4590999999999998E-7</v>
      </c>
      <c r="U2915" s="96">
        <v>1.8953000000000001E-4</v>
      </c>
      <c r="V2915" s="96">
        <v>4.3551660000000002E-5</v>
      </c>
      <c r="W2915" s="96">
        <v>9.2356999999999997E-4</v>
      </c>
      <c r="X2915" s="241">
        <f t="shared" si="552"/>
        <v>1.821296916135573E-3</v>
      </c>
      <c r="Y2915" s="241">
        <f t="shared" si="553"/>
        <v>5.9969620824500006E-4</v>
      </c>
      <c r="Z2915" s="241">
        <f t="shared" si="554"/>
        <v>3.7653492412057291E-4</v>
      </c>
      <c r="AA2915" s="241">
        <f t="shared" si="555"/>
        <v>8.4506578377000006E-4</v>
      </c>
      <c r="AB2915" s="241">
        <v>5.5758662999999997E-4</v>
      </c>
      <c r="AC2915" s="241">
        <v>1.6351437000000001E-7</v>
      </c>
      <c r="AD2915" s="241">
        <v>1.086744E-5</v>
      </c>
      <c r="AE2915" s="241">
        <v>1.6109981000000001E-8</v>
      </c>
      <c r="AF2915" s="241">
        <v>3.0983494999999999E-5</v>
      </c>
      <c r="AG2915" s="241">
        <v>7.9018894E-8</v>
      </c>
      <c r="AH2915" s="241">
        <v>3.6491517999999998E-4</v>
      </c>
      <c r="AI2915" s="241">
        <v>2.2499370999999999E-7</v>
      </c>
      <c r="AJ2915" s="241">
        <v>6.0116266000000006E-8</v>
      </c>
      <c r="AK2915" s="241">
        <v>1.1798674000000001E-7</v>
      </c>
      <c r="AL2915" s="241">
        <v>1.0443346999999999E-8</v>
      </c>
      <c r="AM2915" s="241">
        <v>4.1997572999999998E-11</v>
      </c>
      <c r="AN2915" s="241">
        <v>7.3631056999999996E-7</v>
      </c>
      <c r="AO2915" s="241">
        <v>7.2142639E-7</v>
      </c>
      <c r="AP2915" s="241">
        <v>9.7484250999999997E-6</v>
      </c>
      <c r="AQ2915" s="241">
        <v>3.3112376999999998E-7</v>
      </c>
      <c r="AR2915" s="241">
        <v>8.4473466000000005E-4</v>
      </c>
      <c r="AT2915" s="193"/>
      <c r="AU2915" s="193"/>
      <c r="AV2915" s="193"/>
      <c r="AW2915" s="193"/>
      <c r="AX2915" s="193"/>
      <c r="AY2915" s="193"/>
      <c r="AZ2915" s="193"/>
      <c r="BA2915" s="193"/>
      <c r="BB2915" s="193"/>
      <c r="BC2915" s="193"/>
      <c r="BD2915" s="193"/>
      <c r="BE2915" s="315"/>
      <c r="BF2915" s="315"/>
      <c r="BG2915" s="315"/>
      <c r="BH2915" s="315"/>
      <c r="BI2915" s="315"/>
      <c r="BJ2915" s="315"/>
      <c r="BK2915" s="315"/>
    </row>
    <row r="2916" spans="1:63" x14ac:dyDescent="0.25">
      <c r="A2916" s="43"/>
      <c r="B2916" s="43" t="s">
        <v>4654</v>
      </c>
      <c r="C2916" s="5" t="s">
        <v>1622</v>
      </c>
      <c r="D2916" s="172">
        <v>3.5302643000000001E-3</v>
      </c>
      <c r="E2916" s="172">
        <v>3.1887805000000002E-3</v>
      </c>
      <c r="F2916" s="172">
        <v>1.5178114000000001E-4</v>
      </c>
      <c r="G2916" s="172">
        <v>7.6805893000000004E-6</v>
      </c>
      <c r="H2916" s="172">
        <v>1.0463812000000001E-5</v>
      </c>
      <c r="I2916" s="172">
        <v>1.7287733000000001E-5</v>
      </c>
      <c r="J2916" s="172">
        <v>1.0265584999999999E-5</v>
      </c>
      <c r="K2916" s="172">
        <v>2.3009395999999999E-6</v>
      </c>
      <c r="L2916" s="172">
        <v>1.4170397E-4</v>
      </c>
      <c r="M2916" s="172">
        <v>0</v>
      </c>
      <c r="N2916" s="172">
        <v>0</v>
      </c>
      <c r="O2916" s="172">
        <v>0</v>
      </c>
      <c r="P2916" s="199"/>
      <c r="Q2916" s="233">
        <v>0.39955613000000001</v>
      </c>
      <c r="R2916" s="96">
        <v>0.39544126000000002</v>
      </c>
      <c r="S2916" s="96">
        <v>2.8379680000000002E-3</v>
      </c>
      <c r="T2916" s="96">
        <v>1.2122E-6</v>
      </c>
      <c r="U2916" s="96">
        <v>2.2083000000000001E-4</v>
      </c>
      <c r="V2916" s="96">
        <v>5.0454280000000001E-5</v>
      </c>
      <c r="W2916" s="96">
        <v>1.0043999999999999E-3</v>
      </c>
      <c r="X2916" s="241">
        <f t="shared" si="552"/>
        <v>2.1340132092171433E-3</v>
      </c>
      <c r="Y2916" s="241">
        <f t="shared" si="553"/>
        <v>6.9891361646700007E-4</v>
      </c>
      <c r="Z2916" s="241">
        <f t="shared" si="554"/>
        <v>4.4220683453014296E-4</v>
      </c>
      <c r="AA2916" s="241">
        <f t="shared" si="555"/>
        <v>9.9289275822000002E-4</v>
      </c>
      <c r="AB2916" s="241">
        <v>6.5475986000000002E-4</v>
      </c>
      <c r="AC2916" s="241">
        <v>1.9249302E-7</v>
      </c>
      <c r="AD2916" s="241">
        <v>1.1812109E-5</v>
      </c>
      <c r="AE2916" s="241">
        <v>1.6588246999999999E-8</v>
      </c>
      <c r="AF2916" s="241">
        <v>3.2043296000000001E-5</v>
      </c>
      <c r="AG2916" s="241">
        <v>8.9270200000000002E-8</v>
      </c>
      <c r="AH2916" s="241">
        <v>4.285103E-4</v>
      </c>
      <c r="AI2916" s="241">
        <v>2.4078045000000001E-7</v>
      </c>
      <c r="AJ2916" s="241">
        <v>6.5874943999999995E-8</v>
      </c>
      <c r="AK2916" s="241">
        <v>1.3789082999999999E-7</v>
      </c>
      <c r="AL2916" s="241">
        <v>1.1298323E-8</v>
      </c>
      <c r="AM2916" s="241">
        <v>4.6083143000000002E-11</v>
      </c>
      <c r="AN2916" s="241">
        <v>8.4275727000000001E-7</v>
      </c>
      <c r="AO2916" s="241">
        <v>8.2732263000000004E-7</v>
      </c>
      <c r="AP2916" s="241">
        <v>1.1570564000000001E-5</v>
      </c>
      <c r="AQ2916" s="241">
        <v>3.7678821999999998E-7</v>
      </c>
      <c r="AR2916" s="241">
        <v>9.9251597000000005E-4</v>
      </c>
      <c r="AT2916" s="193"/>
      <c r="AU2916" s="193"/>
      <c r="AV2916" s="193"/>
      <c r="AW2916" s="193"/>
      <c r="AX2916" s="193"/>
      <c r="AY2916" s="193"/>
      <c r="AZ2916" s="193"/>
      <c r="BA2916" s="193"/>
      <c r="BB2916" s="193"/>
      <c r="BC2916" s="193"/>
      <c r="BD2916" s="193"/>
      <c r="BE2916" s="315"/>
      <c r="BF2916" s="315"/>
      <c r="BG2916" s="315"/>
      <c r="BH2916" s="315"/>
      <c r="BI2916" s="315"/>
      <c r="BJ2916" s="315"/>
      <c r="BK2916" s="315"/>
    </row>
    <row r="2917" spans="1:63" x14ac:dyDescent="0.25">
      <c r="A2917" s="45" t="s">
        <v>564</v>
      </c>
      <c r="B2917" s="45"/>
      <c r="C2917" s="9"/>
      <c r="D2917" s="195"/>
      <c r="E2917" s="195"/>
      <c r="F2917" s="195"/>
      <c r="G2917" s="195"/>
      <c r="H2917" s="195"/>
      <c r="I2917" s="195"/>
      <c r="J2917" s="195"/>
      <c r="K2917" s="195"/>
      <c r="L2917" s="195"/>
      <c r="M2917" s="195"/>
      <c r="N2917" s="195"/>
      <c r="O2917" s="195"/>
      <c r="P2917" s="195"/>
      <c r="Q2917" s="239"/>
      <c r="R2917" s="97"/>
      <c r="S2917" s="97"/>
      <c r="T2917" s="97"/>
      <c r="U2917" s="97"/>
      <c r="V2917" s="97"/>
      <c r="W2917" s="97"/>
      <c r="X2917" s="259"/>
      <c r="Y2917" s="259"/>
      <c r="Z2917" s="259"/>
      <c r="AA2917" s="258"/>
      <c r="AB2917" s="258"/>
      <c r="AC2917" s="258"/>
      <c r="AD2917" s="258"/>
      <c r="AE2917" s="258"/>
      <c r="AF2917" s="258"/>
      <c r="AG2917" s="258"/>
      <c r="AH2917" s="258"/>
      <c r="AI2917" s="258"/>
      <c r="AJ2917" s="258"/>
      <c r="AK2917" s="258"/>
      <c r="AL2917" s="258"/>
      <c r="AM2917" s="258"/>
      <c r="AN2917" s="258"/>
      <c r="AO2917" s="258"/>
      <c r="AP2917" s="258"/>
      <c r="AQ2917" s="258"/>
      <c r="AR2917" s="258"/>
      <c r="AT2917" s="193"/>
      <c r="AU2917" s="193"/>
      <c r="AV2917" s="193"/>
      <c r="AW2917" s="193"/>
      <c r="AX2917" s="193"/>
      <c r="AY2917" s="193"/>
      <c r="AZ2917" s="193"/>
      <c r="BA2917" s="193"/>
      <c r="BB2917" s="193"/>
      <c r="BC2917" s="193"/>
      <c r="BD2917" s="193"/>
      <c r="BE2917" s="315"/>
      <c r="BF2917" s="315"/>
      <c r="BG2917" s="315"/>
      <c r="BH2917" s="315"/>
      <c r="BI2917" s="315"/>
      <c r="BJ2917" s="315"/>
      <c r="BK2917" s="315"/>
    </row>
    <row r="2918" spans="1:63" x14ac:dyDescent="0.25">
      <c r="A2918" s="43"/>
      <c r="B2918" s="43" t="s">
        <v>1264</v>
      </c>
      <c r="C2918" s="25" t="s">
        <v>1623</v>
      </c>
      <c r="D2918" s="193">
        <v>84.644215000000003</v>
      </c>
      <c r="E2918" s="193">
        <v>25.691583999999999</v>
      </c>
      <c r="F2918" s="193">
        <v>8.0764037000000002</v>
      </c>
      <c r="G2918" s="193">
        <v>1.69309</v>
      </c>
      <c r="H2918" s="193">
        <v>0.41964256999999999</v>
      </c>
      <c r="I2918" s="193">
        <v>3.5154901000000001</v>
      </c>
      <c r="J2918" s="193">
        <v>1.6993259000000001</v>
      </c>
      <c r="K2918" s="193">
        <v>6.6642309999999996E-2</v>
      </c>
      <c r="L2918" s="193">
        <v>43.482036000000001</v>
      </c>
      <c r="M2918" s="193">
        <v>0</v>
      </c>
      <c r="N2918" s="193">
        <v>0</v>
      </c>
      <c r="O2918" s="193">
        <v>0</v>
      </c>
      <c r="P2918" s="199">
        <f t="shared" ref="P2918:P2932" si="556">E2918/0.135</f>
        <v>190.3080296296296</v>
      </c>
      <c r="Q2918" s="240">
        <v>3321.0012000000002</v>
      </c>
      <c r="R2918" s="99">
        <v>2627.9656</v>
      </c>
      <c r="S2918" s="99">
        <v>506.78879999999998</v>
      </c>
      <c r="T2918" s="99">
        <v>3.8162000000000001E-3</v>
      </c>
      <c r="U2918" s="99">
        <v>21.83</v>
      </c>
      <c r="V2918" s="99">
        <v>6.9429400000000001</v>
      </c>
      <c r="W2918" s="99">
        <v>157.47</v>
      </c>
      <c r="X2918" s="241">
        <f t="shared" ref="X2918:X2932" si="557">SUM(Y2918:AA2918)</f>
        <v>21.743810047628997</v>
      </c>
      <c r="Y2918" s="241">
        <f t="shared" ref="Y2918:Y2932" si="558">SUM(AB2918:AG2918)</f>
        <v>11.244373212479999</v>
      </c>
      <c r="Z2918" s="241">
        <f t="shared" ref="Z2918:Z2932" si="559">SUM(AH2918:AP2918)</f>
        <v>3.8323869461489997</v>
      </c>
      <c r="AA2918" s="241">
        <f t="shared" ref="AA2918:AA2932" si="560">SUM(AQ2918:AR2918)</f>
        <v>6.6670498889999994</v>
      </c>
      <c r="AB2918" s="258">
        <v>5.2749801999999999</v>
      </c>
      <c r="AC2918" s="258">
        <v>8.0853119000000003E-4</v>
      </c>
      <c r="AD2918" s="258">
        <v>3.1749079</v>
      </c>
      <c r="AE2918" s="258">
        <v>5.3605028999999997E-4</v>
      </c>
      <c r="AF2918" s="258">
        <v>2.777056</v>
      </c>
      <c r="AG2918" s="258">
        <v>1.6084530999999999E-2</v>
      </c>
      <c r="AH2918" s="258">
        <v>3.452547</v>
      </c>
      <c r="AI2918" s="258">
        <v>1.3308983999999999E-2</v>
      </c>
      <c r="AJ2918" s="258">
        <v>1.4917072E-2</v>
      </c>
      <c r="AK2918" s="258">
        <v>8.7106827999999994E-3</v>
      </c>
      <c r="AL2918" s="258">
        <v>3.1139208999999999E-3</v>
      </c>
      <c r="AM2918" s="258">
        <v>1.0298449E-5</v>
      </c>
      <c r="AN2918" s="258">
        <v>8.7851578E-2</v>
      </c>
      <c r="AO2918" s="258">
        <v>0.12117151</v>
      </c>
      <c r="AP2918" s="258">
        <v>0.13075590000000001</v>
      </c>
      <c r="AQ2918" s="258">
        <v>8.8615289E-2</v>
      </c>
      <c r="AR2918" s="258">
        <v>6.5784345999999996</v>
      </c>
      <c r="AT2918" s="193"/>
      <c r="AU2918" s="193"/>
      <c r="AV2918" s="193"/>
      <c r="AW2918" s="193"/>
      <c r="AX2918" s="193"/>
      <c r="AY2918" s="193"/>
      <c r="AZ2918" s="193"/>
      <c r="BA2918" s="193"/>
      <c r="BB2918" s="193"/>
      <c r="BC2918" s="193"/>
      <c r="BD2918" s="193"/>
      <c r="BE2918" s="315"/>
      <c r="BF2918" s="315"/>
      <c r="BG2918" s="315"/>
      <c r="BH2918" s="315"/>
      <c r="BI2918" s="315"/>
      <c r="BJ2918" s="315"/>
      <c r="BK2918" s="315"/>
    </row>
    <row r="2919" spans="1:63" x14ac:dyDescent="0.25">
      <c r="A2919" s="43"/>
      <c r="B2919" s="43" t="s">
        <v>1264</v>
      </c>
      <c r="C2919" s="25" t="s">
        <v>1624</v>
      </c>
      <c r="D2919" s="193">
        <v>52.917639999999999</v>
      </c>
      <c r="E2919" s="193">
        <v>9.862997</v>
      </c>
      <c r="F2919" s="193">
        <v>14.710762000000001</v>
      </c>
      <c r="G2919" s="193">
        <v>0.57967599000000003</v>
      </c>
      <c r="H2919" s="193">
        <v>0.17062084</v>
      </c>
      <c r="I2919" s="193">
        <v>0.67577134000000005</v>
      </c>
      <c r="J2919" s="193">
        <v>10.276713000000001</v>
      </c>
      <c r="K2919" s="193">
        <v>1.7380144E-2</v>
      </c>
      <c r="L2919" s="193">
        <v>16.623719999999999</v>
      </c>
      <c r="M2919" s="193">
        <v>0</v>
      </c>
      <c r="N2919" s="193">
        <v>0</v>
      </c>
      <c r="O2919" s="193">
        <v>0</v>
      </c>
      <c r="P2919" s="199">
        <f t="shared" si="556"/>
        <v>73.059237037037036</v>
      </c>
      <c r="Q2919" s="240">
        <v>1102.0672</v>
      </c>
      <c r="R2919" s="99">
        <v>875.78043000000002</v>
      </c>
      <c r="S2919" s="99">
        <v>170.91200000000001</v>
      </c>
      <c r="T2919" s="99">
        <v>2.4001999999999999E-3</v>
      </c>
      <c r="U2919" s="99">
        <v>14.685</v>
      </c>
      <c r="V2919" s="99">
        <v>2.2563330000000001</v>
      </c>
      <c r="W2919" s="99">
        <v>38.430999999999997</v>
      </c>
      <c r="X2919" s="241">
        <f t="shared" si="557"/>
        <v>9.324348296634799</v>
      </c>
      <c r="Y2919" s="241">
        <f t="shared" si="558"/>
        <v>5.5587141153899999</v>
      </c>
      <c r="Z2919" s="241">
        <f t="shared" si="559"/>
        <v>1.5152868772448</v>
      </c>
      <c r="AA2919" s="241">
        <f t="shared" si="560"/>
        <v>2.2503473039999999</v>
      </c>
      <c r="AB2919" s="258">
        <v>2.0143922999999999</v>
      </c>
      <c r="AC2919" s="258">
        <v>1.0383913E-2</v>
      </c>
      <c r="AD2919" s="258">
        <v>1.1509815999999999</v>
      </c>
      <c r="AE2919" s="258">
        <v>2.7827589E-4</v>
      </c>
      <c r="AF2919" s="258">
        <v>2.3772430999999998</v>
      </c>
      <c r="AG2919" s="258">
        <v>5.4349265000000003E-3</v>
      </c>
      <c r="AH2919" s="258">
        <v>1.3186268000000001</v>
      </c>
      <c r="AI2919" s="258">
        <v>2.5615466999999999E-2</v>
      </c>
      <c r="AJ2919" s="258">
        <v>5.0833956999999999E-3</v>
      </c>
      <c r="AK2919" s="258">
        <v>3.8314184000000002E-3</v>
      </c>
      <c r="AL2919" s="258">
        <v>1.3701757E-3</v>
      </c>
      <c r="AM2919" s="258">
        <v>3.6784448000000001E-6</v>
      </c>
      <c r="AN2919" s="258">
        <v>3.1593554000000003E-2</v>
      </c>
      <c r="AO2919" s="258">
        <v>6.7741149000000001E-2</v>
      </c>
      <c r="AP2919" s="258">
        <v>6.1421239000000002E-2</v>
      </c>
      <c r="AQ2919" s="258">
        <v>5.9294404000000002E-2</v>
      </c>
      <c r="AR2919" s="258">
        <v>2.1910528999999999</v>
      </c>
      <c r="AT2919" s="193"/>
      <c r="AU2919" s="193"/>
      <c r="AV2919" s="193"/>
      <c r="AW2919" s="193"/>
      <c r="AX2919" s="193"/>
      <c r="AY2919" s="193"/>
      <c r="AZ2919" s="193"/>
      <c r="BA2919" s="193"/>
      <c r="BB2919" s="193"/>
      <c r="BC2919" s="193"/>
      <c r="BD2919" s="193"/>
      <c r="BE2919" s="315"/>
      <c r="BF2919" s="315"/>
      <c r="BG2919" s="315"/>
      <c r="BH2919" s="315"/>
      <c r="BI2919" s="315"/>
      <c r="BJ2919" s="315"/>
      <c r="BK2919" s="315"/>
    </row>
    <row r="2920" spans="1:63" x14ac:dyDescent="0.25">
      <c r="A2920" s="9"/>
      <c r="B2920" s="43" t="s">
        <v>1264</v>
      </c>
      <c r="C2920" s="25" t="s">
        <v>1625</v>
      </c>
      <c r="D2920" s="193">
        <v>1190.5418999999999</v>
      </c>
      <c r="E2920" s="193">
        <v>422.09931</v>
      </c>
      <c r="F2920" s="193">
        <v>144.56398999999999</v>
      </c>
      <c r="G2920" s="193">
        <v>18.43308</v>
      </c>
      <c r="H2920" s="193">
        <v>6.8178314999999996</v>
      </c>
      <c r="I2920" s="193">
        <v>36.94003</v>
      </c>
      <c r="J2920" s="193">
        <v>13.164501</v>
      </c>
      <c r="K2920" s="193">
        <v>0.40631362999999998</v>
      </c>
      <c r="L2920" s="193">
        <v>548.11681999999996</v>
      </c>
      <c r="M2920" s="193">
        <v>0</v>
      </c>
      <c r="N2920" s="193">
        <v>0</v>
      </c>
      <c r="O2920" s="193">
        <v>0</v>
      </c>
      <c r="P2920" s="199">
        <f t="shared" si="556"/>
        <v>3126.6615555555554</v>
      </c>
      <c r="Q2920" s="240">
        <v>54928.898999999998</v>
      </c>
      <c r="R2920" s="99">
        <v>42193.474999999999</v>
      </c>
      <c r="S2920" s="99">
        <v>10168.48</v>
      </c>
      <c r="T2920" s="99">
        <v>8.9382999999999999</v>
      </c>
      <c r="U2920" s="99">
        <v>555.39</v>
      </c>
      <c r="V2920" s="99">
        <v>183.7159</v>
      </c>
      <c r="W2920" s="99">
        <v>1818.9</v>
      </c>
      <c r="X2920" s="241">
        <f t="shared" si="557"/>
        <v>327.99943275683802</v>
      </c>
      <c r="Y2920" s="241">
        <f t="shared" si="558"/>
        <v>147.59641152</v>
      </c>
      <c r="Z2920" s="241">
        <f t="shared" si="559"/>
        <v>72.569670836838</v>
      </c>
      <c r="AA2920" s="241">
        <f t="shared" si="560"/>
        <v>107.8333504</v>
      </c>
      <c r="AB2920" s="258">
        <v>86.661907999999997</v>
      </c>
      <c r="AC2920" s="258">
        <v>1.8562138999999998E-2</v>
      </c>
      <c r="AD2920" s="258">
        <v>21.070795</v>
      </c>
      <c r="AE2920" s="258">
        <v>1.0460261E-2</v>
      </c>
      <c r="AF2920" s="258">
        <v>39.512763</v>
      </c>
      <c r="AG2920" s="258">
        <v>0.32192312000000001</v>
      </c>
      <c r="AH2920" s="258">
        <v>56.715811000000002</v>
      </c>
      <c r="AI2920" s="258">
        <v>0.23886503000000001</v>
      </c>
      <c r="AJ2920" s="258">
        <v>0.15998283999999999</v>
      </c>
      <c r="AK2920" s="258">
        <v>0.18718285000000001</v>
      </c>
      <c r="AL2920" s="258">
        <v>2.7871496999999999E-2</v>
      </c>
      <c r="AM2920" s="258">
        <v>7.6239837999999999E-5</v>
      </c>
      <c r="AN2920" s="258">
        <v>1.5279197</v>
      </c>
      <c r="AO2920" s="258">
        <v>0.97170367999999996</v>
      </c>
      <c r="AP2920" s="258">
        <v>12.740258000000001</v>
      </c>
      <c r="AQ2920" s="258">
        <v>2.1450103999999999</v>
      </c>
      <c r="AR2920" s="258">
        <v>105.68834</v>
      </c>
      <c r="AT2920" s="193"/>
      <c r="AU2920" s="193"/>
      <c r="AV2920" s="193"/>
      <c r="AW2920" s="193"/>
      <c r="AX2920" s="193"/>
      <c r="AY2920" s="193"/>
      <c r="AZ2920" s="193"/>
      <c r="BA2920" s="193"/>
      <c r="BB2920" s="193"/>
      <c r="BC2920" s="193"/>
      <c r="BD2920" s="193"/>
      <c r="BE2920" s="315"/>
      <c r="BF2920" s="315"/>
      <c r="BG2920" s="315"/>
      <c r="BH2920" s="315"/>
      <c r="BI2920" s="315"/>
      <c r="BJ2920" s="315"/>
      <c r="BK2920" s="315"/>
    </row>
    <row r="2921" spans="1:63" x14ac:dyDescent="0.25">
      <c r="A2921" s="9"/>
      <c r="B2921" s="43" t="s">
        <v>1264</v>
      </c>
      <c r="C2921" s="25" t="s">
        <v>1626</v>
      </c>
      <c r="D2921" s="193">
        <v>1143.9782</v>
      </c>
      <c r="E2921" s="193">
        <v>407.95866999999998</v>
      </c>
      <c r="F2921" s="193">
        <v>140.12087</v>
      </c>
      <c r="G2921" s="193">
        <v>17.501850999999998</v>
      </c>
      <c r="H2921" s="193">
        <v>6.5870718999999998</v>
      </c>
      <c r="I2921" s="193">
        <v>35.005400000000002</v>
      </c>
      <c r="J2921" s="193">
        <v>12.229868</v>
      </c>
      <c r="K2921" s="193">
        <v>0.36965961000000003</v>
      </c>
      <c r="L2921" s="193">
        <v>524.20479</v>
      </c>
      <c r="M2921" s="193">
        <v>0</v>
      </c>
      <c r="N2921" s="193">
        <v>0</v>
      </c>
      <c r="O2921" s="193">
        <v>0</v>
      </c>
      <c r="P2921" s="199">
        <f t="shared" si="556"/>
        <v>3021.9160740740735</v>
      </c>
      <c r="Q2921" s="240">
        <v>53102.506000000001</v>
      </c>
      <c r="R2921" s="99">
        <v>40748.387999999999</v>
      </c>
      <c r="S2921" s="99">
        <v>9889.6</v>
      </c>
      <c r="T2921" s="99">
        <v>8.9361999999999995</v>
      </c>
      <c r="U2921" s="99">
        <v>543.39</v>
      </c>
      <c r="V2921" s="99">
        <v>179.89250000000001</v>
      </c>
      <c r="W2921" s="99">
        <v>1732.3</v>
      </c>
      <c r="X2921" s="241">
        <f t="shared" si="557"/>
        <v>316.03751529331203</v>
      </c>
      <c r="Y2921" s="241">
        <f t="shared" si="558"/>
        <v>141.40987045399999</v>
      </c>
      <c r="Z2921" s="241">
        <f t="shared" si="559"/>
        <v>70.460453739312015</v>
      </c>
      <c r="AA2921" s="241">
        <f t="shared" si="560"/>
        <v>104.1671911</v>
      </c>
      <c r="AB2921" s="258">
        <v>83.758560000000003</v>
      </c>
      <c r="AC2921" s="258">
        <v>1.8117367999999998E-2</v>
      </c>
      <c r="AD2921" s="258">
        <v>19.325144999999999</v>
      </c>
      <c r="AE2921" s="258">
        <v>1.0165436E-2</v>
      </c>
      <c r="AF2921" s="258">
        <v>37.984803999999997</v>
      </c>
      <c r="AG2921" s="258">
        <v>0.31307865000000001</v>
      </c>
      <c r="AH2921" s="258">
        <v>54.815530000000003</v>
      </c>
      <c r="AI2921" s="258">
        <v>0.23154264999999999</v>
      </c>
      <c r="AJ2921" s="258">
        <v>0.15177809</v>
      </c>
      <c r="AK2921" s="258">
        <v>0.18239427</v>
      </c>
      <c r="AL2921" s="258">
        <v>2.6159462000000001E-2</v>
      </c>
      <c r="AM2921" s="258">
        <v>7.0577311999999999E-5</v>
      </c>
      <c r="AN2921" s="258">
        <v>1.4796064</v>
      </c>
      <c r="AO2921" s="258">
        <v>0.90506229000000005</v>
      </c>
      <c r="AP2921" s="258">
        <v>12.66831</v>
      </c>
      <c r="AQ2921" s="258">
        <v>2.0962510999999999</v>
      </c>
      <c r="AR2921" s="258">
        <v>102.07093999999999</v>
      </c>
      <c r="AT2921" s="193"/>
      <c r="AU2921" s="193"/>
      <c r="AV2921" s="193"/>
      <c r="AW2921" s="193"/>
      <c r="AX2921" s="193"/>
      <c r="AY2921" s="193"/>
      <c r="AZ2921" s="193"/>
      <c r="BA2921" s="193"/>
      <c r="BB2921" s="193"/>
      <c r="BC2921" s="193"/>
      <c r="BD2921" s="193"/>
      <c r="BE2921" s="315"/>
      <c r="BF2921" s="315"/>
      <c r="BG2921" s="315"/>
      <c r="BH2921" s="315"/>
      <c r="BI2921" s="315"/>
      <c r="BJ2921" s="315"/>
      <c r="BK2921" s="315"/>
    </row>
    <row r="2922" spans="1:63" x14ac:dyDescent="0.25">
      <c r="A2922" s="9"/>
      <c r="B2922" s="43" t="s">
        <v>1264</v>
      </c>
      <c r="C2922" s="25" t="s">
        <v>1627</v>
      </c>
      <c r="D2922" s="193">
        <v>5927.4795999999997</v>
      </c>
      <c r="E2922" s="193">
        <v>4238.9880000000003</v>
      </c>
      <c r="F2922" s="193">
        <v>783.85915999999997</v>
      </c>
      <c r="G2922" s="193">
        <v>153.10543999999999</v>
      </c>
      <c r="H2922" s="193">
        <v>27.912268000000001</v>
      </c>
      <c r="I2922" s="193">
        <v>161.07033000000001</v>
      </c>
      <c r="J2922" s="193">
        <v>124.55064</v>
      </c>
      <c r="K2922" s="193">
        <v>4.3176595000000004</v>
      </c>
      <c r="L2922" s="193">
        <v>433.67615000000001</v>
      </c>
      <c r="M2922" s="193">
        <v>0</v>
      </c>
      <c r="N2922" s="193">
        <v>0</v>
      </c>
      <c r="O2922" s="193">
        <v>0</v>
      </c>
      <c r="P2922" s="199">
        <f t="shared" si="556"/>
        <v>31399.911111111112</v>
      </c>
      <c r="Q2922" s="240">
        <v>535424.68000000005</v>
      </c>
      <c r="R2922" s="99">
        <v>431733.94</v>
      </c>
      <c r="S2922" s="99">
        <v>88267.199999999997</v>
      </c>
      <c r="T2922" s="99">
        <v>0.45146999999999998</v>
      </c>
      <c r="U2922" s="99">
        <v>3268.4</v>
      </c>
      <c r="V2922" s="99">
        <v>1626.691</v>
      </c>
      <c r="W2922" s="99">
        <v>10528</v>
      </c>
      <c r="X2922" s="241">
        <f t="shared" si="557"/>
        <v>2928.2574797984598</v>
      </c>
      <c r="Y2922" s="241">
        <f t="shared" si="558"/>
        <v>1226.663512162</v>
      </c>
      <c r="Z2922" s="241">
        <f t="shared" si="559"/>
        <v>620.07435113645977</v>
      </c>
      <c r="AA2922" s="241">
        <f t="shared" si="560"/>
        <v>1081.5196165000002</v>
      </c>
      <c r="AB2922" s="258">
        <v>870.36551999999995</v>
      </c>
      <c r="AC2922" s="258">
        <v>0.1477995</v>
      </c>
      <c r="AD2922" s="258">
        <v>154.50681</v>
      </c>
      <c r="AE2922" s="258">
        <v>5.1339761999999997E-2</v>
      </c>
      <c r="AF2922" s="258">
        <v>198.77162000000001</v>
      </c>
      <c r="AG2922" s="258">
        <v>2.8204229000000001</v>
      </c>
      <c r="AH2922" s="258">
        <v>569.66504999999995</v>
      </c>
      <c r="AI2922" s="258">
        <v>1.2822353</v>
      </c>
      <c r="AJ2922" s="258">
        <v>1.3095546</v>
      </c>
      <c r="AK2922" s="258">
        <v>2.2591245</v>
      </c>
      <c r="AL2922" s="258">
        <v>0.13541242000000001</v>
      </c>
      <c r="AM2922" s="258">
        <v>4.9491645999999998E-4</v>
      </c>
      <c r="AN2922" s="258">
        <v>6.6055799000000004</v>
      </c>
      <c r="AO2922" s="258">
        <v>5.7686175000000004</v>
      </c>
      <c r="AP2922" s="258">
        <v>33.048282</v>
      </c>
      <c r="AQ2922" s="258">
        <v>1.5336164999999999</v>
      </c>
      <c r="AR2922" s="258">
        <v>1079.9860000000001</v>
      </c>
      <c r="AT2922" s="193"/>
      <c r="AU2922" s="193"/>
      <c r="AV2922" s="193"/>
      <c r="AW2922" s="193"/>
      <c r="AX2922" s="193"/>
      <c r="AY2922" s="193"/>
      <c r="AZ2922" s="193"/>
      <c r="BA2922" s="193"/>
      <c r="BB2922" s="193"/>
      <c r="BC2922" s="193"/>
      <c r="BD2922" s="193"/>
      <c r="BE2922" s="315"/>
      <c r="BF2922" s="315"/>
      <c r="BG2922" s="315"/>
      <c r="BH2922" s="315"/>
      <c r="BI2922" s="315"/>
      <c r="BJ2922" s="315"/>
      <c r="BK2922" s="315"/>
    </row>
    <row r="2923" spans="1:63" x14ac:dyDescent="0.25">
      <c r="A2923" s="9"/>
      <c r="B2923" s="43" t="s">
        <v>1264</v>
      </c>
      <c r="C2923" s="25" t="s">
        <v>1628</v>
      </c>
      <c r="D2923" s="193">
        <v>150.98385999999999</v>
      </c>
      <c r="E2923" s="193">
        <v>87.919278000000006</v>
      </c>
      <c r="F2923" s="193">
        <v>17.834658000000001</v>
      </c>
      <c r="G2923" s="193">
        <v>2.6435957999999999</v>
      </c>
      <c r="H2923" s="193">
        <v>1.9196956999999999</v>
      </c>
      <c r="I2923" s="193">
        <v>6.4333849000000001</v>
      </c>
      <c r="J2923" s="193">
        <v>5.0956710999999997</v>
      </c>
      <c r="K2923" s="193">
        <v>0.32538388000000001</v>
      </c>
      <c r="L2923" s="193">
        <v>28.812196</v>
      </c>
      <c r="M2923" s="193">
        <v>0</v>
      </c>
      <c r="N2923" s="193">
        <v>0</v>
      </c>
      <c r="O2923" s="193">
        <v>0</v>
      </c>
      <c r="P2923" s="199">
        <f t="shared" si="556"/>
        <v>651.25391111111117</v>
      </c>
      <c r="Q2923" s="240">
        <v>10818.391</v>
      </c>
      <c r="R2923" s="99">
        <v>9328.5105000000003</v>
      </c>
      <c r="S2923" s="99">
        <v>1215.5360000000001</v>
      </c>
      <c r="T2923" s="99">
        <v>1.7257999999999999E-2</v>
      </c>
      <c r="U2923" s="99">
        <v>48.136000000000003</v>
      </c>
      <c r="V2923" s="99">
        <v>13.721629999999999</v>
      </c>
      <c r="W2923" s="99">
        <v>212.47</v>
      </c>
      <c r="X2923" s="241">
        <f t="shared" si="557"/>
        <v>65.765467363645001</v>
      </c>
      <c r="Y2923" s="241">
        <f t="shared" si="558"/>
        <v>28.978074707600005</v>
      </c>
      <c r="Z2923" s="241">
        <f t="shared" si="559"/>
        <v>13.354034966045001</v>
      </c>
      <c r="AA2923" s="241">
        <f t="shared" si="560"/>
        <v>23.433357690000001</v>
      </c>
      <c r="AB2923" s="258">
        <v>18.052202000000001</v>
      </c>
      <c r="AC2923" s="258">
        <v>3.1685896000000001E-3</v>
      </c>
      <c r="AD2923" s="258">
        <v>3.7592973999999999</v>
      </c>
      <c r="AE2923" s="258">
        <v>2.0766349999999999E-3</v>
      </c>
      <c r="AF2923" s="258">
        <v>7.1223973999999997</v>
      </c>
      <c r="AG2923" s="258">
        <v>3.8932683000000003E-2</v>
      </c>
      <c r="AH2923" s="258">
        <v>11.815115</v>
      </c>
      <c r="AI2923" s="258">
        <v>2.8357215000000002E-2</v>
      </c>
      <c r="AJ2923" s="258">
        <v>2.2589853E-2</v>
      </c>
      <c r="AK2923" s="258">
        <v>2.4718731000000001E-2</v>
      </c>
      <c r="AL2923" s="258">
        <v>3.4458075000000001E-3</v>
      </c>
      <c r="AM2923" s="258">
        <v>1.1119545000000001E-5</v>
      </c>
      <c r="AN2923" s="258">
        <v>0.22566170999999999</v>
      </c>
      <c r="AO2923" s="258">
        <v>0.65498993999999999</v>
      </c>
      <c r="AP2923" s="258">
        <v>0.57914558999999999</v>
      </c>
      <c r="AQ2923" s="258">
        <v>9.4949690000000003E-2</v>
      </c>
      <c r="AR2923" s="258">
        <v>23.338408000000001</v>
      </c>
      <c r="AT2923" s="193"/>
      <c r="AU2923" s="193"/>
      <c r="AV2923" s="193"/>
      <c r="AW2923" s="193"/>
      <c r="AX2923" s="193"/>
      <c r="AY2923" s="193"/>
      <c r="AZ2923" s="193"/>
      <c r="BA2923" s="193"/>
      <c r="BB2923" s="193"/>
      <c r="BC2923" s="193"/>
      <c r="BD2923" s="193"/>
      <c r="BE2923" s="315"/>
      <c r="BF2923" s="315"/>
      <c r="BG2923" s="315"/>
      <c r="BH2923" s="315"/>
      <c r="BI2923" s="315"/>
      <c r="BJ2923" s="315"/>
      <c r="BK2923" s="315"/>
    </row>
    <row r="2924" spans="1:63" x14ac:dyDescent="0.25">
      <c r="A2924" s="9"/>
      <c r="B2924" s="43" t="s">
        <v>4654</v>
      </c>
      <c r="C2924" s="25" t="s">
        <v>1629</v>
      </c>
      <c r="D2924" s="193">
        <v>1.0577871000000001E-2</v>
      </c>
      <c r="E2924" s="193">
        <v>9.8803933E-3</v>
      </c>
      <c r="F2924" s="193">
        <v>4.9741192999999998E-4</v>
      </c>
      <c r="G2924" s="193">
        <v>1.0188298E-5</v>
      </c>
      <c r="H2924" s="193">
        <v>3.8974090999999999E-5</v>
      </c>
      <c r="I2924" s="193">
        <v>2.9011564999999999E-5</v>
      </c>
      <c r="J2924" s="193">
        <v>2.8454819999999999E-5</v>
      </c>
      <c r="K2924" s="193">
        <v>6.6285727E-6</v>
      </c>
      <c r="L2924" s="193">
        <v>8.6808214999999994E-5</v>
      </c>
      <c r="M2924" s="193">
        <v>0</v>
      </c>
      <c r="N2924" s="193">
        <v>0</v>
      </c>
      <c r="O2924" s="193">
        <v>0</v>
      </c>
      <c r="P2924" s="199">
        <f t="shared" si="556"/>
        <v>7.3188098518518513E-2</v>
      </c>
      <c r="Q2924" s="240">
        <v>1.2171803999999999</v>
      </c>
      <c r="R2924" s="99">
        <v>1.2111654999999999</v>
      </c>
      <c r="S2924" s="99">
        <v>3.8459119999999999E-3</v>
      </c>
      <c r="T2924" s="99">
        <v>1.5964000000000001E-6</v>
      </c>
      <c r="U2924" s="99">
        <v>3.4641000000000001E-4</v>
      </c>
      <c r="V2924" s="99">
        <v>7.4425970000000007E-5</v>
      </c>
      <c r="W2924" s="99">
        <v>1.7465E-3</v>
      </c>
      <c r="X2924" s="241">
        <f t="shared" si="557"/>
        <v>6.5442278711356355E-3</v>
      </c>
      <c r="Y2924" s="241">
        <f t="shared" si="558"/>
        <v>2.1392050894630003E-3</v>
      </c>
      <c r="Z2924" s="241">
        <f t="shared" si="559"/>
        <v>1.3647289838526349E-3</v>
      </c>
      <c r="AA2924" s="241">
        <f t="shared" si="560"/>
        <v>3.0402937978200001E-3</v>
      </c>
      <c r="AB2924" s="258">
        <v>2.0287602000000002E-3</v>
      </c>
      <c r="AC2924" s="258">
        <v>5.9330433000000004E-7</v>
      </c>
      <c r="AD2924" s="258">
        <v>1.6250650999999999E-5</v>
      </c>
      <c r="AE2924" s="258">
        <v>5.9771143000000002E-8</v>
      </c>
      <c r="AF2924" s="258">
        <v>9.3421802000000006E-5</v>
      </c>
      <c r="AG2924" s="258">
        <v>1.1936099E-7</v>
      </c>
      <c r="AH2924" s="258">
        <v>1.3277092999999999E-3</v>
      </c>
      <c r="AI2924" s="258">
        <v>7.7752065999999995E-7</v>
      </c>
      <c r="AJ2924" s="258">
        <v>8.4635916999999994E-8</v>
      </c>
      <c r="AK2924" s="258">
        <v>3.4755013999999999E-7</v>
      </c>
      <c r="AL2924" s="258">
        <v>1.2130409E-8</v>
      </c>
      <c r="AM2924" s="258">
        <v>7.2226634999999995E-11</v>
      </c>
      <c r="AN2924" s="258">
        <v>1.1776146E-6</v>
      </c>
      <c r="AO2924" s="258">
        <v>1.7908378999999999E-6</v>
      </c>
      <c r="AP2924" s="258">
        <v>3.2829322000000001E-5</v>
      </c>
      <c r="AQ2924" s="258">
        <v>3.0459781999999999E-7</v>
      </c>
      <c r="AR2924" s="258">
        <v>3.0399892E-3</v>
      </c>
      <c r="AT2924" s="193"/>
      <c r="AU2924" s="193"/>
      <c r="AV2924" s="193"/>
      <c r="AW2924" s="193"/>
      <c r="AX2924" s="193"/>
      <c r="AY2924" s="193"/>
      <c r="AZ2924" s="193"/>
      <c r="BA2924" s="193"/>
      <c r="BB2924" s="193"/>
      <c r="BC2924" s="193"/>
      <c r="BD2924" s="193"/>
      <c r="BE2924" s="315"/>
      <c r="BF2924" s="315"/>
      <c r="BG2924" s="315"/>
      <c r="BH2924" s="315"/>
      <c r="BI2924" s="315"/>
      <c r="BJ2924" s="315"/>
      <c r="BK2924" s="315"/>
    </row>
    <row r="2925" spans="1:63" x14ac:dyDescent="0.25">
      <c r="A2925" s="43"/>
      <c r="B2925" s="43" t="s">
        <v>4654</v>
      </c>
      <c r="C2925" s="25" t="s">
        <v>1630</v>
      </c>
      <c r="D2925" s="193">
        <v>1.0577871000000001E-2</v>
      </c>
      <c r="E2925" s="193">
        <v>9.8803933E-3</v>
      </c>
      <c r="F2925" s="193">
        <v>4.9741192999999998E-4</v>
      </c>
      <c r="G2925" s="193">
        <v>1.0188298E-5</v>
      </c>
      <c r="H2925" s="193">
        <v>3.8974090999999999E-5</v>
      </c>
      <c r="I2925" s="193">
        <v>2.9011564999999999E-5</v>
      </c>
      <c r="J2925" s="193">
        <v>2.8454819999999999E-5</v>
      </c>
      <c r="K2925" s="193">
        <v>6.6285727E-6</v>
      </c>
      <c r="L2925" s="193">
        <v>8.6808214999999994E-5</v>
      </c>
      <c r="M2925" s="193">
        <v>0</v>
      </c>
      <c r="N2925" s="193">
        <v>0</v>
      </c>
      <c r="O2925" s="193">
        <v>0</v>
      </c>
      <c r="P2925" s="199">
        <f t="shared" si="556"/>
        <v>7.3188098518518513E-2</v>
      </c>
      <c r="Q2925" s="240">
        <v>1.2171803999999999</v>
      </c>
      <c r="R2925" s="99">
        <v>1.2111654999999999</v>
      </c>
      <c r="S2925" s="99">
        <v>3.8459119999999999E-3</v>
      </c>
      <c r="T2925" s="99">
        <v>1.5964000000000001E-6</v>
      </c>
      <c r="U2925" s="99">
        <v>3.4641000000000001E-4</v>
      </c>
      <c r="V2925" s="99">
        <v>7.4425970000000007E-5</v>
      </c>
      <c r="W2925" s="99">
        <v>1.7465E-3</v>
      </c>
      <c r="X2925" s="241">
        <f t="shared" si="557"/>
        <v>6.5442278711356355E-3</v>
      </c>
      <c r="Y2925" s="241">
        <f t="shared" si="558"/>
        <v>2.1392050894630003E-3</v>
      </c>
      <c r="Z2925" s="241">
        <f t="shared" si="559"/>
        <v>1.3647289838526349E-3</v>
      </c>
      <c r="AA2925" s="241">
        <f t="shared" si="560"/>
        <v>3.0402937978200001E-3</v>
      </c>
      <c r="AB2925" s="258">
        <v>2.0287602000000002E-3</v>
      </c>
      <c r="AC2925" s="258">
        <v>5.9330433000000004E-7</v>
      </c>
      <c r="AD2925" s="258">
        <v>1.6250650999999999E-5</v>
      </c>
      <c r="AE2925" s="258">
        <v>5.9771143000000002E-8</v>
      </c>
      <c r="AF2925" s="258">
        <v>9.3421802000000006E-5</v>
      </c>
      <c r="AG2925" s="258">
        <v>1.1936099E-7</v>
      </c>
      <c r="AH2925" s="258">
        <v>1.3277092999999999E-3</v>
      </c>
      <c r="AI2925" s="258">
        <v>7.7752065999999995E-7</v>
      </c>
      <c r="AJ2925" s="258">
        <v>8.4635916999999994E-8</v>
      </c>
      <c r="AK2925" s="258">
        <v>3.4755013999999999E-7</v>
      </c>
      <c r="AL2925" s="258">
        <v>1.2130409E-8</v>
      </c>
      <c r="AM2925" s="258">
        <v>7.2226634999999995E-11</v>
      </c>
      <c r="AN2925" s="258">
        <v>1.1776146E-6</v>
      </c>
      <c r="AO2925" s="258">
        <v>1.7908378999999999E-6</v>
      </c>
      <c r="AP2925" s="258">
        <v>3.2829322000000001E-5</v>
      </c>
      <c r="AQ2925" s="258">
        <v>3.0459781999999999E-7</v>
      </c>
      <c r="AR2925" s="258">
        <v>3.0399892E-3</v>
      </c>
      <c r="AT2925" s="193"/>
      <c r="AU2925" s="193"/>
      <c r="AV2925" s="193"/>
      <c r="AW2925" s="193"/>
      <c r="AX2925" s="193"/>
      <c r="AY2925" s="193"/>
      <c r="AZ2925" s="193"/>
      <c r="BA2925" s="193"/>
      <c r="BB2925" s="193"/>
      <c r="BC2925" s="193"/>
      <c r="BD2925" s="193"/>
      <c r="BE2925" s="315"/>
      <c r="BF2925" s="315"/>
      <c r="BG2925" s="315"/>
      <c r="BH2925" s="315"/>
      <c r="BI2925" s="315"/>
      <c r="BJ2925" s="315"/>
      <c r="BK2925" s="315"/>
    </row>
    <row r="2926" spans="1:63" x14ac:dyDescent="0.25">
      <c r="A2926" s="43"/>
      <c r="B2926" s="43" t="s">
        <v>4654</v>
      </c>
      <c r="C2926" s="25" t="s">
        <v>2931</v>
      </c>
      <c r="D2926" s="193">
        <v>1.1055867E-2</v>
      </c>
      <c r="E2926" s="193">
        <v>1.0140715E-2</v>
      </c>
      <c r="F2926" s="193">
        <v>7.4176085000000002E-4</v>
      </c>
      <c r="G2926" s="193">
        <v>7.9561212000000006E-6</v>
      </c>
      <c r="H2926" s="193">
        <v>6.5638449000000006E-5</v>
      </c>
      <c r="I2926" s="193">
        <v>2.682488E-5</v>
      </c>
      <c r="J2926" s="193">
        <v>1.4274871E-5</v>
      </c>
      <c r="K2926" s="193">
        <v>6.5855268999999996E-6</v>
      </c>
      <c r="L2926" s="193">
        <v>5.2111882999999998E-5</v>
      </c>
      <c r="M2926" s="193">
        <v>0</v>
      </c>
      <c r="N2926" s="193">
        <v>0</v>
      </c>
      <c r="O2926" s="193">
        <v>0</v>
      </c>
      <c r="P2926" s="199">
        <f t="shared" si="556"/>
        <v>7.5116407407407396E-2</v>
      </c>
      <c r="Q2926" s="240">
        <v>1.2129614</v>
      </c>
      <c r="R2926" s="99">
        <v>1.2078382999999999</v>
      </c>
      <c r="S2926" s="99">
        <v>3.1153919999999998E-3</v>
      </c>
      <c r="T2926" s="99">
        <v>1.5912999999999999E-6</v>
      </c>
      <c r="U2926" s="99">
        <v>3.1627000000000001E-4</v>
      </c>
      <c r="V2926" s="99">
        <v>6.1297190000000006E-5</v>
      </c>
      <c r="W2926" s="99">
        <v>1.6286E-3</v>
      </c>
      <c r="X2926" s="241">
        <f t="shared" si="557"/>
        <v>6.6751593378036756E-3</v>
      </c>
      <c r="Y2926" s="241">
        <f t="shared" si="558"/>
        <v>2.2437150836799999E-3</v>
      </c>
      <c r="Z2926" s="241">
        <f t="shared" si="559"/>
        <v>1.399596610663676E-3</v>
      </c>
      <c r="AA2926" s="241">
        <f t="shared" si="560"/>
        <v>3.03184764346E-3</v>
      </c>
      <c r="AB2926" s="258">
        <v>2.0822034000000001E-3</v>
      </c>
      <c r="AC2926" s="258">
        <v>5.9222715000000004E-7</v>
      </c>
      <c r="AD2926" s="258">
        <v>1.2668019E-5</v>
      </c>
      <c r="AE2926" s="258">
        <v>1.1204030000000001E-7</v>
      </c>
      <c r="AF2926" s="258">
        <v>1.4804329E-4</v>
      </c>
      <c r="AG2926" s="258">
        <v>9.6107230000000002E-8</v>
      </c>
      <c r="AH2926" s="258">
        <v>1.3626460999999999E-3</v>
      </c>
      <c r="AI2926" s="258">
        <v>1.1059158999999999E-6</v>
      </c>
      <c r="AJ2926" s="258">
        <v>6.4910984E-8</v>
      </c>
      <c r="AK2926" s="258">
        <v>3.3357498999999998E-7</v>
      </c>
      <c r="AL2926" s="258">
        <v>8.9404550000000004E-9</v>
      </c>
      <c r="AM2926" s="258">
        <v>6.2134675999999994E-11</v>
      </c>
      <c r="AN2926" s="258">
        <v>1.0979351999999999E-6</v>
      </c>
      <c r="AO2926" s="258">
        <v>1.7194100000000001E-6</v>
      </c>
      <c r="AP2926" s="258">
        <v>3.2619761000000002E-5</v>
      </c>
      <c r="AQ2926" s="258">
        <v>1.8634345999999999E-7</v>
      </c>
      <c r="AR2926" s="258">
        <v>3.0316612999999998E-3</v>
      </c>
      <c r="AT2926" s="193"/>
      <c r="AU2926" s="193"/>
      <c r="AV2926" s="193"/>
      <c r="AW2926" s="193"/>
      <c r="AX2926" s="193"/>
      <c r="AY2926" s="193"/>
      <c r="AZ2926" s="193"/>
      <c r="BA2926" s="193"/>
      <c r="BB2926" s="193"/>
      <c r="BC2926" s="193"/>
      <c r="BD2926" s="193"/>
      <c r="BE2926" s="315"/>
      <c r="BF2926" s="315"/>
      <c r="BG2926" s="315"/>
      <c r="BH2926" s="315"/>
      <c r="BI2926" s="315"/>
      <c r="BJ2926" s="315"/>
      <c r="BK2926" s="315"/>
    </row>
    <row r="2927" spans="1:63" x14ac:dyDescent="0.25">
      <c r="A2927" s="9"/>
      <c r="B2927" s="43" t="s">
        <v>4654</v>
      </c>
      <c r="C2927" s="25" t="s">
        <v>2932</v>
      </c>
      <c r="D2927" s="193">
        <v>1.1085787999999999E-2</v>
      </c>
      <c r="E2927" s="193">
        <v>1.0081296999999999E-2</v>
      </c>
      <c r="F2927" s="193">
        <v>8.7219730999999997E-4</v>
      </c>
      <c r="G2927" s="193">
        <v>6.7318806999999997E-6</v>
      </c>
      <c r="H2927" s="193">
        <v>3.8083383000000002E-5</v>
      </c>
      <c r="I2927" s="193">
        <v>2.5509691999999999E-5</v>
      </c>
      <c r="J2927" s="193">
        <v>1.2920602E-5</v>
      </c>
      <c r="K2927" s="193">
        <v>5.4727939999999998E-6</v>
      </c>
      <c r="L2927" s="193">
        <v>4.3575534999999999E-5</v>
      </c>
      <c r="M2927" s="193">
        <v>0</v>
      </c>
      <c r="N2927" s="193">
        <v>0</v>
      </c>
      <c r="O2927" s="193">
        <v>0</v>
      </c>
      <c r="P2927" s="199">
        <f t="shared" si="556"/>
        <v>7.4676274074074067E-2</v>
      </c>
      <c r="Q2927" s="240">
        <v>1.1887405</v>
      </c>
      <c r="R2927" s="99">
        <v>1.1842492</v>
      </c>
      <c r="S2927" s="99">
        <v>2.5536000000000001E-3</v>
      </c>
      <c r="T2927" s="99">
        <v>9.7317999999999993E-7</v>
      </c>
      <c r="U2927" s="99">
        <v>2.0856E-4</v>
      </c>
      <c r="V2927" s="99">
        <v>6.071765E-5</v>
      </c>
      <c r="W2927" s="99">
        <v>1.6674000000000001E-3</v>
      </c>
      <c r="X2927" s="241">
        <f t="shared" si="557"/>
        <v>6.6221745866813005E-3</v>
      </c>
      <c r="Y2927" s="241">
        <f t="shared" si="558"/>
        <v>2.2594299432450002E-3</v>
      </c>
      <c r="Z2927" s="241">
        <f t="shared" si="559"/>
        <v>1.3901256193663007E-3</v>
      </c>
      <c r="AA2927" s="241">
        <f t="shared" si="560"/>
        <v>2.97261902407E-3</v>
      </c>
      <c r="AB2927" s="258">
        <v>2.0700035000000001E-3</v>
      </c>
      <c r="AC2927" s="258">
        <v>5.1674759000000001E-7</v>
      </c>
      <c r="AD2927" s="258">
        <v>1.0040614999999999E-5</v>
      </c>
      <c r="AE2927" s="258">
        <v>1.2988324E-7</v>
      </c>
      <c r="AF2927" s="258">
        <v>1.7865905E-4</v>
      </c>
      <c r="AG2927" s="258">
        <v>8.0147415000000006E-8</v>
      </c>
      <c r="AH2927" s="258">
        <v>1.3546639E-3</v>
      </c>
      <c r="AI2927" s="258">
        <v>1.2754992E-6</v>
      </c>
      <c r="AJ2927" s="258">
        <v>5.5309242999999997E-8</v>
      </c>
      <c r="AK2927" s="258">
        <v>3.4441279999999999E-7</v>
      </c>
      <c r="AL2927" s="258">
        <v>7.2369087000000004E-9</v>
      </c>
      <c r="AM2927" s="258">
        <v>5.2314600999999998E-11</v>
      </c>
      <c r="AN2927" s="258">
        <v>4.6218649999999999E-7</v>
      </c>
      <c r="AO2927" s="258">
        <v>1.1568284E-6</v>
      </c>
      <c r="AP2927" s="258">
        <v>3.2160194000000001E-5</v>
      </c>
      <c r="AQ2927" s="258">
        <v>1.4902406999999999E-7</v>
      </c>
      <c r="AR2927" s="258">
        <v>2.9724700000000001E-3</v>
      </c>
      <c r="AT2927" s="193"/>
      <c r="AU2927" s="193"/>
      <c r="AV2927" s="193"/>
      <c r="AW2927" s="193"/>
      <c r="AX2927" s="193"/>
      <c r="AY2927" s="193"/>
      <c r="AZ2927" s="193"/>
      <c r="BA2927" s="193"/>
      <c r="BB2927" s="193"/>
      <c r="BC2927" s="193"/>
      <c r="BD2927" s="193"/>
      <c r="BE2927" s="315"/>
      <c r="BF2927" s="315"/>
      <c r="BG2927" s="315"/>
      <c r="BH2927" s="315"/>
      <c r="BI2927" s="315"/>
      <c r="BJ2927" s="315"/>
      <c r="BK2927" s="315"/>
    </row>
    <row r="2928" spans="1:63" x14ac:dyDescent="0.25">
      <c r="A2928" s="9"/>
      <c r="B2928" s="43" t="s">
        <v>4654</v>
      </c>
      <c r="C2928" s="25" t="s">
        <v>2933</v>
      </c>
      <c r="D2928" s="193">
        <v>1.1089590999999999E-2</v>
      </c>
      <c r="E2928" s="193">
        <v>1.0162829999999999E-2</v>
      </c>
      <c r="F2928" s="193">
        <v>7.4605248999999997E-4</v>
      </c>
      <c r="G2928" s="193">
        <v>8.8076241000000008E-6</v>
      </c>
      <c r="H2928" s="193">
        <v>6.5817783999999995E-5</v>
      </c>
      <c r="I2928" s="193">
        <v>2.7878563E-5</v>
      </c>
      <c r="J2928" s="193">
        <v>1.5039911E-5</v>
      </c>
      <c r="K2928" s="193">
        <v>6.6151635999999999E-6</v>
      </c>
      <c r="L2928" s="193">
        <v>5.6549743000000003E-5</v>
      </c>
      <c r="M2928" s="193">
        <v>0</v>
      </c>
      <c r="N2928" s="193">
        <v>0</v>
      </c>
      <c r="O2928" s="193">
        <v>0</v>
      </c>
      <c r="P2928" s="199">
        <f t="shared" si="556"/>
        <v>7.5280222222222207E-2</v>
      </c>
      <c r="Q2928" s="240">
        <v>1.2157819999999999</v>
      </c>
      <c r="R2928" s="99">
        <v>1.2101165</v>
      </c>
      <c r="S2928" s="99">
        <v>3.5658560000000001E-3</v>
      </c>
      <c r="T2928" s="99">
        <v>1.5938000000000001E-6</v>
      </c>
      <c r="U2928" s="99">
        <v>3.3398E-4</v>
      </c>
      <c r="V2928" s="99">
        <v>6.9298070000000004E-5</v>
      </c>
      <c r="W2928" s="99">
        <v>1.6948E-3</v>
      </c>
      <c r="X2928" s="241">
        <f t="shared" si="557"/>
        <v>6.6908453014412408E-3</v>
      </c>
      <c r="Y2928" s="241">
        <f t="shared" si="558"/>
        <v>2.2504555310999996E-3</v>
      </c>
      <c r="Z2928" s="241">
        <f t="shared" si="559"/>
        <v>1.4028243257512409E-3</v>
      </c>
      <c r="AA2928" s="241">
        <f t="shared" si="560"/>
        <v>3.0375654445899997E-3</v>
      </c>
      <c r="AB2928" s="258">
        <v>2.0867440999999998E-3</v>
      </c>
      <c r="AC2928" s="258">
        <v>5.9297433999999996E-7</v>
      </c>
      <c r="AD2928" s="258">
        <v>1.3629058999999999E-5</v>
      </c>
      <c r="AE2928" s="258">
        <v>1.1232537E-7</v>
      </c>
      <c r="AF2928" s="258">
        <v>1.4926663999999999E-4</v>
      </c>
      <c r="AG2928" s="258">
        <v>1.1043239E-7</v>
      </c>
      <c r="AH2928" s="258">
        <v>1.3656180999999999E-3</v>
      </c>
      <c r="AI2928" s="258">
        <v>1.1129395000000001E-6</v>
      </c>
      <c r="AJ2928" s="258">
        <v>7.2258013000000005E-8</v>
      </c>
      <c r="AK2928" s="258">
        <v>3.4343670999999999E-7</v>
      </c>
      <c r="AL2928" s="258">
        <v>9.7827559000000006E-9</v>
      </c>
      <c r="AM2928" s="258">
        <v>6.5072341000000002E-11</v>
      </c>
      <c r="AN2928" s="258">
        <v>1.1433863999999999E-6</v>
      </c>
      <c r="AO2928" s="258">
        <v>1.7552353000000001E-6</v>
      </c>
      <c r="AP2928" s="258">
        <v>3.2769121999999998E-5</v>
      </c>
      <c r="AQ2928" s="258">
        <v>2.0274459E-7</v>
      </c>
      <c r="AR2928" s="258">
        <v>3.0373626999999999E-3</v>
      </c>
      <c r="AT2928" s="193"/>
      <c r="AU2928" s="193"/>
      <c r="AV2928" s="193"/>
      <c r="AW2928" s="193"/>
      <c r="AX2928" s="193"/>
      <c r="AY2928" s="193"/>
      <c r="AZ2928" s="193"/>
      <c r="BA2928" s="193"/>
      <c r="BB2928" s="193"/>
      <c r="BC2928" s="193"/>
      <c r="BD2928" s="193"/>
      <c r="BE2928" s="315"/>
      <c r="BF2928" s="315"/>
      <c r="BG2928" s="315"/>
      <c r="BH2928" s="315"/>
      <c r="BI2928" s="315"/>
      <c r="BJ2928" s="315"/>
      <c r="BK2928" s="315"/>
    </row>
    <row r="2929" spans="1:63" x14ac:dyDescent="0.25">
      <c r="A2929" s="9"/>
      <c r="B2929" s="43" t="s">
        <v>4654</v>
      </c>
      <c r="C2929" s="25" t="s">
        <v>2934</v>
      </c>
      <c r="D2929" s="193">
        <v>1.106745E-2</v>
      </c>
      <c r="E2929" s="193">
        <v>1.0148353000000001E-2</v>
      </c>
      <c r="F2929" s="193">
        <v>7.4324120999999998E-4</v>
      </c>
      <c r="G2929" s="193">
        <v>8.2435508999999995E-6</v>
      </c>
      <c r="H2929" s="193">
        <v>6.5701394999999994E-5</v>
      </c>
      <c r="I2929" s="193">
        <v>2.7184758999999999E-5</v>
      </c>
      <c r="J2929" s="193">
        <v>1.4537229E-5</v>
      </c>
      <c r="K2929" s="193">
        <v>6.5959068999999999E-6</v>
      </c>
      <c r="L2929" s="193">
        <v>5.3592647000000001E-5</v>
      </c>
      <c r="M2929" s="193">
        <v>0</v>
      </c>
      <c r="N2929" s="193">
        <v>0</v>
      </c>
      <c r="O2929" s="193">
        <v>0</v>
      </c>
      <c r="P2929" s="199">
        <f t="shared" si="556"/>
        <v>7.5172985185185184E-2</v>
      </c>
      <c r="Q2929" s="240">
        <v>1.2139629999999999</v>
      </c>
      <c r="R2929" s="99">
        <v>1.2086503</v>
      </c>
      <c r="S2929" s="99">
        <v>3.2728639999999999E-3</v>
      </c>
      <c r="T2929" s="99">
        <v>1.5921E-6</v>
      </c>
      <c r="U2929" s="99">
        <v>3.2245E-4</v>
      </c>
      <c r="V2929" s="99">
        <v>6.4093339999999994E-5</v>
      </c>
      <c r="W2929" s="99">
        <v>1.6517000000000001E-3</v>
      </c>
      <c r="X2929" s="241">
        <f t="shared" si="557"/>
        <v>6.680614030167272E-3</v>
      </c>
      <c r="Y2929" s="241">
        <f t="shared" si="558"/>
        <v>2.2460165222300001E-3</v>
      </c>
      <c r="Z2929" s="241">
        <f t="shared" si="559"/>
        <v>1.4007120799172719E-3</v>
      </c>
      <c r="AA2929" s="241">
        <f t="shared" si="560"/>
        <v>3.0338854280199997E-3</v>
      </c>
      <c r="AB2929" s="258">
        <v>2.0837717000000001E-3</v>
      </c>
      <c r="AC2929" s="258">
        <v>5.9248485999999997E-7</v>
      </c>
      <c r="AD2929" s="258">
        <v>1.2974953E-5</v>
      </c>
      <c r="AE2929" s="258">
        <v>1.1213913E-7</v>
      </c>
      <c r="AF2929" s="258">
        <v>1.4846413E-4</v>
      </c>
      <c r="AG2929" s="258">
        <v>1.0111524E-7</v>
      </c>
      <c r="AH2929" s="258">
        <v>1.3636726E-3</v>
      </c>
      <c r="AI2929" s="258">
        <v>1.1083377E-6</v>
      </c>
      <c r="AJ2929" s="258">
        <v>6.7386125999999999E-8</v>
      </c>
      <c r="AK2929" s="258">
        <v>3.3698612999999999E-7</v>
      </c>
      <c r="AL2929" s="258">
        <v>9.2214475000000007E-9</v>
      </c>
      <c r="AM2929" s="258">
        <v>6.3113771999999995E-11</v>
      </c>
      <c r="AN2929" s="258">
        <v>1.1137191000000001E-6</v>
      </c>
      <c r="AO2929" s="258">
        <v>1.7317343E-6</v>
      </c>
      <c r="AP2929" s="258">
        <v>3.2672032000000002E-5</v>
      </c>
      <c r="AQ2929" s="258">
        <v>1.9172802E-7</v>
      </c>
      <c r="AR2929" s="258">
        <v>3.0336936999999999E-3</v>
      </c>
      <c r="AT2929" s="193"/>
      <c r="AU2929" s="193"/>
      <c r="AV2929" s="193"/>
      <c r="AW2929" s="193"/>
      <c r="AX2929" s="193"/>
      <c r="AY2929" s="193"/>
      <c r="AZ2929" s="193"/>
      <c r="BA2929" s="193"/>
      <c r="BB2929" s="193"/>
      <c r="BC2929" s="193"/>
      <c r="BD2929" s="193"/>
      <c r="BE2929" s="315"/>
      <c r="BF2929" s="315"/>
      <c r="BG2929" s="315"/>
      <c r="BH2929" s="315"/>
      <c r="BI2929" s="315"/>
      <c r="BJ2929" s="315"/>
      <c r="BK2929" s="315"/>
    </row>
    <row r="2930" spans="1:63" x14ac:dyDescent="0.25">
      <c r="A2930" s="9"/>
      <c r="B2930" s="43" t="s">
        <v>4654</v>
      </c>
      <c r="C2930" s="25" t="s">
        <v>2935</v>
      </c>
      <c r="D2930" s="193">
        <v>1.1130582E-2</v>
      </c>
      <c r="E2930" s="193">
        <v>1.0190047000000001E-2</v>
      </c>
      <c r="F2930" s="193">
        <v>7.5124190000000002E-4</v>
      </c>
      <c r="G2930" s="193">
        <v>9.8041777000000001E-6</v>
      </c>
      <c r="H2930" s="193">
        <v>6.6039043E-5</v>
      </c>
      <c r="I2930" s="193">
        <v>2.9137299E-5</v>
      </c>
      <c r="J2930" s="193">
        <v>1.5959342999999999E-5</v>
      </c>
      <c r="K2930" s="193">
        <v>6.6505025000000003E-6</v>
      </c>
      <c r="L2930" s="193">
        <v>6.1702759999999999E-5</v>
      </c>
      <c r="M2930" s="193">
        <v>0</v>
      </c>
      <c r="N2930" s="193">
        <v>0</v>
      </c>
      <c r="O2930" s="193">
        <v>0</v>
      </c>
      <c r="P2930" s="199">
        <f t="shared" si="556"/>
        <v>7.5481829629629626E-2</v>
      </c>
      <c r="Q2930" s="240">
        <v>1.2192373999999999</v>
      </c>
      <c r="R2930" s="99">
        <v>1.2129038000000001</v>
      </c>
      <c r="S2930" s="99">
        <v>4.1208720000000003E-3</v>
      </c>
      <c r="T2930" s="99">
        <v>1.5967999999999999E-6</v>
      </c>
      <c r="U2930" s="99">
        <v>3.5575E-4</v>
      </c>
      <c r="V2930" s="99">
        <v>7.9140400000000005E-5</v>
      </c>
      <c r="W2930" s="99">
        <v>1.7761999999999999E-3</v>
      </c>
      <c r="X2930" s="241">
        <f t="shared" si="557"/>
        <v>6.7099308337373598E-3</v>
      </c>
      <c r="Y2930" s="241">
        <f t="shared" si="558"/>
        <v>2.2585774912799996E-3</v>
      </c>
      <c r="Z2930" s="241">
        <f t="shared" si="559"/>
        <v>1.4067934801173599E-3</v>
      </c>
      <c r="AA2930" s="241">
        <f t="shared" si="560"/>
        <v>3.0445598623399998E-3</v>
      </c>
      <c r="AB2930" s="258">
        <v>2.0923323999999998E-3</v>
      </c>
      <c r="AC2930" s="258">
        <v>5.9387603999999995E-7</v>
      </c>
      <c r="AD2930" s="258">
        <v>1.4667223E-5</v>
      </c>
      <c r="AE2930" s="258">
        <v>1.1267341999999999E-7</v>
      </c>
      <c r="AF2930" s="258">
        <v>1.5074323999999999E-4</v>
      </c>
      <c r="AG2930" s="258">
        <v>1.2807882E-7</v>
      </c>
      <c r="AH2930" s="258">
        <v>1.3692756999999999E-3</v>
      </c>
      <c r="AI2930" s="258">
        <v>1.1214242000000001E-6</v>
      </c>
      <c r="AJ2930" s="258">
        <v>8.0833116000000004E-8</v>
      </c>
      <c r="AK2930" s="258">
        <v>3.5531163000000001E-7</v>
      </c>
      <c r="AL2930" s="258">
        <v>1.0754121E-8</v>
      </c>
      <c r="AM2930" s="258">
        <v>6.8450359999999995E-11</v>
      </c>
      <c r="AN2930" s="258">
        <v>1.1991085E-6</v>
      </c>
      <c r="AO2930" s="258">
        <v>1.7986781E-6</v>
      </c>
      <c r="AP2930" s="258">
        <v>3.2951601999999997E-5</v>
      </c>
      <c r="AQ2930" s="258">
        <v>2.2146233999999999E-7</v>
      </c>
      <c r="AR2930" s="258">
        <v>3.0443383999999999E-3</v>
      </c>
      <c r="AT2930" s="193"/>
      <c r="AU2930" s="193"/>
      <c r="AV2930" s="193"/>
      <c r="AW2930" s="193"/>
      <c r="AX2930" s="193"/>
      <c r="AY2930" s="193"/>
      <c r="AZ2930" s="193"/>
      <c r="BA2930" s="193"/>
      <c r="BB2930" s="193"/>
      <c r="BC2930" s="193"/>
      <c r="BD2930" s="193"/>
      <c r="BE2930" s="315"/>
      <c r="BF2930" s="315"/>
      <c r="BG2930" s="315"/>
      <c r="BH2930" s="315"/>
      <c r="BI2930" s="315"/>
      <c r="BJ2930" s="315"/>
      <c r="BK2930" s="315"/>
    </row>
    <row r="2931" spans="1:63" x14ac:dyDescent="0.25">
      <c r="A2931" s="9"/>
      <c r="B2931" s="43" t="s">
        <v>4654</v>
      </c>
      <c r="C2931" s="25" t="s">
        <v>2936</v>
      </c>
      <c r="D2931" s="193">
        <v>9.7497483999999992E-3</v>
      </c>
      <c r="E2931" s="193">
        <v>9.1619005999999999E-3</v>
      </c>
      <c r="F2931" s="193">
        <v>4.4756622999999999E-4</v>
      </c>
      <c r="G2931" s="193">
        <v>5.1630580999999998E-6</v>
      </c>
      <c r="H2931" s="193">
        <v>2.5917343000000001E-5</v>
      </c>
      <c r="I2931" s="193">
        <v>3.5479667999999998E-5</v>
      </c>
      <c r="J2931" s="193">
        <v>1.1516055999999999E-5</v>
      </c>
      <c r="K2931" s="193">
        <v>5.6926173E-6</v>
      </c>
      <c r="L2931" s="193">
        <v>5.6512855000000003E-5</v>
      </c>
      <c r="M2931" s="193">
        <v>0</v>
      </c>
      <c r="N2931" s="193">
        <v>0</v>
      </c>
      <c r="O2931" s="193">
        <v>0</v>
      </c>
      <c r="P2931" s="199">
        <f t="shared" si="556"/>
        <v>6.7865930370370364E-2</v>
      </c>
      <c r="Q2931" s="240">
        <v>1.1832373</v>
      </c>
      <c r="R2931" s="99">
        <v>1.1795007</v>
      </c>
      <c r="S2931" s="99">
        <v>1.8845120000000001E-3</v>
      </c>
      <c r="T2931" s="99">
        <v>9.6781999999999999E-7</v>
      </c>
      <c r="U2931" s="99">
        <v>1.8370999999999999E-4</v>
      </c>
      <c r="V2931" s="99">
        <v>4.7927540000000001E-5</v>
      </c>
      <c r="W2931" s="99">
        <v>1.6195000000000001E-3</v>
      </c>
      <c r="X2931" s="241">
        <f t="shared" si="557"/>
        <v>6.2064044615176457E-3</v>
      </c>
      <c r="Y2931" s="241">
        <f t="shared" si="558"/>
        <v>1.979813346027E-3</v>
      </c>
      <c r="Z2931" s="241">
        <f t="shared" si="559"/>
        <v>1.2658594719006451E-3</v>
      </c>
      <c r="AA2931" s="241">
        <f t="shared" si="560"/>
        <v>2.9607316435900002E-3</v>
      </c>
      <c r="AB2931" s="258">
        <v>1.8812367999999999E-3</v>
      </c>
      <c r="AC2931" s="258">
        <v>5.1500630999999996E-7</v>
      </c>
      <c r="AD2931" s="258">
        <v>8.3781169000000002E-6</v>
      </c>
      <c r="AE2931" s="258">
        <v>5.6993436E-8</v>
      </c>
      <c r="AF2931" s="258">
        <v>8.9568272000000004E-5</v>
      </c>
      <c r="AG2931" s="258">
        <v>5.8157381000000002E-8</v>
      </c>
      <c r="AH2931" s="258">
        <v>1.2312491E-3</v>
      </c>
      <c r="AI2931" s="258">
        <v>6.7644791999999997E-7</v>
      </c>
      <c r="AJ2931" s="258">
        <v>4.2119759000000002E-8</v>
      </c>
      <c r="AK2931" s="258">
        <v>3.314239E-7</v>
      </c>
      <c r="AL2931" s="258">
        <v>6.7605386000000003E-9</v>
      </c>
      <c r="AM2931" s="258">
        <v>5.0333045000000002E-11</v>
      </c>
      <c r="AN2931" s="258">
        <v>4.0528384999999998E-7</v>
      </c>
      <c r="AO2931" s="258">
        <v>1.2466746E-6</v>
      </c>
      <c r="AP2931" s="258">
        <v>3.1901611000000003E-5</v>
      </c>
      <c r="AQ2931" s="258">
        <v>1.4104359E-7</v>
      </c>
      <c r="AR2931" s="258">
        <v>2.9605906000000001E-3</v>
      </c>
      <c r="AT2931" s="193"/>
      <c r="AU2931" s="193"/>
      <c r="AV2931" s="193"/>
      <c r="AW2931" s="193"/>
      <c r="AX2931" s="193"/>
      <c r="AY2931" s="193"/>
      <c r="AZ2931" s="193"/>
      <c r="BA2931" s="193"/>
      <c r="BB2931" s="193"/>
      <c r="BC2931" s="193"/>
      <c r="BD2931" s="193"/>
      <c r="BE2931" s="315"/>
      <c r="BF2931" s="315"/>
      <c r="BG2931" s="315"/>
      <c r="BH2931" s="315"/>
      <c r="BI2931" s="315"/>
      <c r="BJ2931" s="315"/>
      <c r="BK2931" s="315"/>
    </row>
    <row r="2932" spans="1:63" x14ac:dyDescent="0.25">
      <c r="A2932" s="9"/>
      <c r="B2932" s="43" t="s">
        <v>4654</v>
      </c>
      <c r="C2932" s="25" t="s">
        <v>2937</v>
      </c>
      <c r="D2932" s="193">
        <v>1.0836175999999999E-2</v>
      </c>
      <c r="E2932" s="193">
        <v>1.0034104E-2</v>
      </c>
      <c r="F2932" s="193">
        <v>5.4603077000000004E-4</v>
      </c>
      <c r="G2932" s="193">
        <v>1.4114876E-5</v>
      </c>
      <c r="H2932" s="193">
        <v>5.9222060999999997E-5</v>
      </c>
      <c r="I2932" s="193">
        <v>3.4453809999999999E-5</v>
      </c>
      <c r="J2932" s="193">
        <v>2.2419289000000001E-5</v>
      </c>
      <c r="K2932" s="193">
        <v>6.9538817999999997E-6</v>
      </c>
      <c r="L2932" s="193">
        <v>1.1887706E-4</v>
      </c>
      <c r="M2932" s="193">
        <v>0</v>
      </c>
      <c r="N2932" s="193">
        <v>0</v>
      </c>
      <c r="O2932" s="193">
        <v>0</v>
      </c>
      <c r="P2932" s="199">
        <f t="shared" si="556"/>
        <v>7.4326696296296291E-2</v>
      </c>
      <c r="Q2932" s="240">
        <v>1.2282122</v>
      </c>
      <c r="R2932" s="99">
        <v>1.2201816000000001</v>
      </c>
      <c r="S2932" s="99">
        <v>5.3518639999999996E-3</v>
      </c>
      <c r="T2932" s="99">
        <v>1.6108999999999999E-6</v>
      </c>
      <c r="U2932" s="99">
        <v>4.0837000000000002E-4</v>
      </c>
      <c r="V2932" s="99">
        <v>9.4706300000000005E-5</v>
      </c>
      <c r="W2932" s="99">
        <v>2.1740000000000002E-3</v>
      </c>
      <c r="X2932" s="241">
        <f t="shared" si="557"/>
        <v>6.639759408518014E-3</v>
      </c>
      <c r="Y2932" s="241">
        <f t="shared" si="558"/>
        <v>2.190826005117E-3</v>
      </c>
      <c r="Z2932" s="241">
        <f t="shared" si="559"/>
        <v>1.3860323362110143E-3</v>
      </c>
      <c r="AA2932" s="241">
        <f t="shared" si="560"/>
        <v>3.0629010671899999E-3</v>
      </c>
      <c r="AB2932" s="258">
        <v>2.0603186E-3</v>
      </c>
      <c r="AC2932" s="258">
        <v>5.9664472000000005E-7</v>
      </c>
      <c r="AD2932" s="258">
        <v>2.3961396E-5</v>
      </c>
      <c r="AE2932" s="258">
        <v>7.1925596999999999E-8</v>
      </c>
      <c r="AF2932" s="258">
        <v>1.0571309E-4</v>
      </c>
      <c r="AG2932" s="258">
        <v>1.643488E-7</v>
      </c>
      <c r="AH2932" s="258">
        <v>1.3483525000000001E-3</v>
      </c>
      <c r="AI2932" s="258">
        <v>8.4744968000000004E-7</v>
      </c>
      <c r="AJ2932" s="258">
        <v>1.1811439000000001E-7</v>
      </c>
      <c r="AK2932" s="258">
        <v>3.6500426999999998E-7</v>
      </c>
      <c r="AL2932" s="258">
        <v>1.6445441000000001E-8</v>
      </c>
      <c r="AM2932" s="258">
        <v>8.7130013999999996E-11</v>
      </c>
      <c r="AN2932" s="258">
        <v>1.3571974999999999E-6</v>
      </c>
      <c r="AO2932" s="258">
        <v>1.9683838000000002E-6</v>
      </c>
      <c r="AP2932" s="258">
        <v>3.3007153999999999E-5</v>
      </c>
      <c r="AQ2932" s="258">
        <v>3.2306719000000002E-7</v>
      </c>
      <c r="AR2932" s="258">
        <v>3.0625779999999998E-3</v>
      </c>
      <c r="AT2932" s="193"/>
      <c r="AU2932" s="193"/>
      <c r="AV2932" s="193"/>
      <c r="AW2932" s="193"/>
      <c r="AX2932" s="193"/>
      <c r="AY2932" s="193"/>
      <c r="AZ2932" s="193"/>
      <c r="BA2932" s="193"/>
      <c r="BB2932" s="193"/>
      <c r="BC2932" s="193"/>
      <c r="BD2932" s="193"/>
      <c r="BE2932" s="315"/>
      <c r="BF2932" s="315"/>
      <c r="BG2932" s="315"/>
      <c r="BH2932" s="315"/>
      <c r="BI2932" s="315"/>
      <c r="BJ2932" s="315"/>
      <c r="BK2932" s="315"/>
    </row>
    <row r="2933" spans="1:63" x14ac:dyDescent="0.25">
      <c r="A2933" s="45" t="s">
        <v>566</v>
      </c>
      <c r="B2933" s="45"/>
      <c r="C2933" s="9"/>
      <c r="D2933" s="195"/>
      <c r="E2933" s="195"/>
      <c r="F2933" s="195"/>
      <c r="G2933" s="195"/>
      <c r="H2933" s="195"/>
      <c r="I2933" s="195"/>
      <c r="J2933" s="195"/>
      <c r="K2933" s="195"/>
      <c r="L2933" s="195"/>
      <c r="M2933" s="195"/>
      <c r="N2933" s="195"/>
      <c r="O2933" s="195"/>
      <c r="P2933" s="195"/>
      <c r="Q2933" s="239"/>
      <c r="R2933" s="97"/>
      <c r="S2933" s="97"/>
      <c r="T2933" s="97"/>
      <c r="U2933" s="97"/>
      <c r="V2933" s="97"/>
      <c r="W2933" s="97"/>
      <c r="X2933" s="259"/>
      <c r="Y2933" s="259"/>
      <c r="Z2933" s="259"/>
      <c r="AA2933" s="258"/>
      <c r="AB2933" s="258"/>
      <c r="AC2933" s="258"/>
      <c r="AD2933" s="258"/>
      <c r="AE2933" s="258"/>
      <c r="AF2933" s="258"/>
      <c r="AG2933" s="258"/>
      <c r="AH2933" s="258"/>
      <c r="AI2933" s="258"/>
      <c r="AJ2933" s="258"/>
      <c r="AK2933" s="258"/>
      <c r="AL2933" s="258"/>
      <c r="AM2933" s="258"/>
      <c r="AN2933" s="258"/>
      <c r="AO2933" s="258"/>
      <c r="AP2933" s="258"/>
      <c r="AQ2933" s="258"/>
      <c r="AR2933" s="258"/>
      <c r="AT2933" s="193"/>
      <c r="AU2933" s="193"/>
      <c r="AV2933" s="193"/>
      <c r="AW2933" s="193"/>
      <c r="AX2933" s="193"/>
      <c r="AY2933" s="193"/>
      <c r="AZ2933" s="193"/>
      <c r="BA2933" s="193"/>
      <c r="BB2933" s="193"/>
      <c r="BC2933" s="193"/>
      <c r="BD2933" s="193"/>
      <c r="BE2933" s="315"/>
      <c r="BF2933" s="315"/>
      <c r="BG2933" s="315"/>
      <c r="BH2933" s="315"/>
      <c r="BI2933" s="315"/>
      <c r="BJ2933" s="315"/>
      <c r="BK2933" s="315"/>
    </row>
    <row r="2934" spans="1:63" x14ac:dyDescent="0.25">
      <c r="A2934" s="9"/>
      <c r="B2934" s="43" t="s">
        <v>1264</v>
      </c>
      <c r="C2934" s="6" t="s">
        <v>4323</v>
      </c>
      <c r="D2934" s="193">
        <v>10124.393</v>
      </c>
      <c r="E2934" s="193">
        <v>2646.3815</v>
      </c>
      <c r="F2934" s="193">
        <v>1209.6799000000001</v>
      </c>
      <c r="G2934" s="193">
        <v>447.64517000000001</v>
      </c>
      <c r="H2934" s="193">
        <v>40.580998000000001</v>
      </c>
      <c r="I2934" s="193">
        <v>453.92304999999999</v>
      </c>
      <c r="J2934" s="193">
        <v>361.03706</v>
      </c>
      <c r="K2934" s="193">
        <v>6.9393985999999996</v>
      </c>
      <c r="L2934" s="193">
        <v>4958.2062999999998</v>
      </c>
      <c r="M2934" s="193">
        <v>0</v>
      </c>
      <c r="N2934" s="193">
        <v>0</v>
      </c>
      <c r="O2934" s="193">
        <v>0</v>
      </c>
      <c r="P2934" s="199">
        <f t="shared" ref="P2934:P2983" si="561">E2934/0.135</f>
        <v>19602.825925925925</v>
      </c>
      <c r="Q2934" s="240">
        <v>333355.21000000002</v>
      </c>
      <c r="R2934" s="99">
        <v>249861.24</v>
      </c>
      <c r="S2934" s="99">
        <v>53649.68</v>
      </c>
      <c r="T2934" s="99">
        <v>0.51858000000000004</v>
      </c>
      <c r="U2934" s="99">
        <v>3522.5</v>
      </c>
      <c r="V2934" s="99">
        <v>659.26700000000005</v>
      </c>
      <c r="W2934" s="99">
        <v>25662</v>
      </c>
      <c r="X2934" s="241">
        <f t="shared" ref="X2934:X2983" si="562">SUM(Y2934:AA2934)</f>
        <v>2978.6016080859999</v>
      </c>
      <c r="Y2934" s="241">
        <f t="shared" ref="Y2934:Y2983" si="563">SUM(AB2934:AG2934)</f>
        <v>1934.4156317009999</v>
      </c>
      <c r="Z2934" s="241">
        <f t="shared" ref="Z2934:Z2983" si="564">SUM(AH2934:AP2934)</f>
        <v>405.15501638499995</v>
      </c>
      <c r="AA2934" s="241">
        <f t="shared" ref="AA2934:AA2983" si="565">SUM(AQ2934:AR2934)</f>
        <v>639.03095999999994</v>
      </c>
      <c r="AB2934" s="258">
        <v>543.27665000000002</v>
      </c>
      <c r="AC2934" s="258">
        <v>6.9181603999999994E-2</v>
      </c>
      <c r="AD2934" s="258">
        <v>1011.6752</v>
      </c>
      <c r="AE2934" s="258">
        <v>5.7477697000000001E-2</v>
      </c>
      <c r="AF2934" s="258">
        <v>377.65314999999998</v>
      </c>
      <c r="AG2934" s="258">
        <v>1.6839724</v>
      </c>
      <c r="AH2934" s="258">
        <v>355.62560999999999</v>
      </c>
      <c r="AI2934" s="258">
        <v>2.0489906000000002</v>
      </c>
      <c r="AJ2934" s="258">
        <v>3.9737681999999999</v>
      </c>
      <c r="AK2934" s="258">
        <v>1.4699473000000001</v>
      </c>
      <c r="AL2934" s="258">
        <v>0.60118221000000005</v>
      </c>
      <c r="AM2934" s="258">
        <v>2.0470750000000002E-3</v>
      </c>
      <c r="AN2934" s="258">
        <v>16.036549000000001</v>
      </c>
      <c r="AO2934" s="258">
        <v>12.653173000000001</v>
      </c>
      <c r="AP2934" s="258">
        <v>12.743748999999999</v>
      </c>
      <c r="AQ2934" s="258">
        <v>13.52135</v>
      </c>
      <c r="AR2934" s="258">
        <v>625.50960999999995</v>
      </c>
      <c r="AT2934" s="193"/>
      <c r="AU2934" s="193"/>
      <c r="AV2934" s="193"/>
      <c r="AW2934" s="193"/>
      <c r="AX2934" s="193"/>
      <c r="AY2934" s="193"/>
      <c r="AZ2934" s="193"/>
      <c r="BA2934" s="193"/>
      <c r="BB2934" s="193"/>
      <c r="BC2934" s="193"/>
      <c r="BD2934" s="193"/>
      <c r="BE2934" s="315"/>
      <c r="BF2934" s="315"/>
      <c r="BG2934" s="315"/>
      <c r="BH2934" s="315"/>
      <c r="BI2934" s="315"/>
      <c r="BJ2934" s="315"/>
      <c r="BK2934" s="315"/>
    </row>
    <row r="2935" spans="1:63" x14ac:dyDescent="0.25">
      <c r="A2935" s="9"/>
      <c r="B2935" s="43" t="s">
        <v>1264</v>
      </c>
      <c r="C2935" s="6" t="s">
        <v>4322</v>
      </c>
      <c r="D2935" s="193">
        <v>317.53967</v>
      </c>
      <c r="E2935" s="193">
        <v>182.11670000000001</v>
      </c>
      <c r="F2935" s="193">
        <v>30.490337</v>
      </c>
      <c r="G2935" s="193">
        <v>6.3078171000000003</v>
      </c>
      <c r="H2935" s="193">
        <v>3.4105200999999998</v>
      </c>
      <c r="I2935" s="193">
        <v>13.376866</v>
      </c>
      <c r="J2935" s="193">
        <v>10.354751</v>
      </c>
      <c r="K2935" s="193">
        <v>0.64124429000000005</v>
      </c>
      <c r="L2935" s="193">
        <v>70.841430000000003</v>
      </c>
      <c r="M2935" s="193">
        <v>0</v>
      </c>
      <c r="N2935" s="193">
        <v>0</v>
      </c>
      <c r="O2935" s="193">
        <v>0</v>
      </c>
      <c r="P2935" s="199">
        <f t="shared" si="561"/>
        <v>1349.0125925925925</v>
      </c>
      <c r="Q2935" s="240">
        <v>21807.962</v>
      </c>
      <c r="R2935" s="99">
        <v>19656.681</v>
      </c>
      <c r="S2935" s="99">
        <v>1745.3520000000001</v>
      </c>
      <c r="T2935" s="99">
        <v>1.5699000000000001E-2</v>
      </c>
      <c r="U2935" s="99">
        <v>103.5</v>
      </c>
      <c r="V2935" s="99">
        <v>31.95354</v>
      </c>
      <c r="W2935" s="99">
        <v>270.45999999999998</v>
      </c>
      <c r="X2935" s="241">
        <f t="shared" si="562"/>
        <v>137.01635693909799</v>
      </c>
      <c r="Y2935" s="241">
        <f t="shared" si="563"/>
        <v>61.089500487000002</v>
      </c>
      <c r="Z2935" s="241">
        <f t="shared" si="564"/>
        <v>26.463812322098001</v>
      </c>
      <c r="AA2935" s="241">
        <f t="shared" si="565"/>
        <v>49.46304413</v>
      </c>
      <c r="AB2935" s="258">
        <v>37.393802000000001</v>
      </c>
      <c r="AC2935" s="258">
        <v>5.3178634999999997E-3</v>
      </c>
      <c r="AD2935" s="258">
        <v>8.8465693999999999</v>
      </c>
      <c r="AE2935" s="258">
        <v>2.7735364999999998E-3</v>
      </c>
      <c r="AF2935" s="258">
        <v>14.785278999999999</v>
      </c>
      <c r="AG2935" s="258">
        <v>5.5758687000000001E-2</v>
      </c>
      <c r="AH2935" s="258">
        <v>24.4739</v>
      </c>
      <c r="AI2935" s="258">
        <v>4.8836493000000002E-2</v>
      </c>
      <c r="AJ2935" s="258">
        <v>5.4571095E-2</v>
      </c>
      <c r="AK2935" s="258">
        <v>6.1274622000000001E-2</v>
      </c>
      <c r="AL2935" s="258">
        <v>8.0149469000000001E-3</v>
      </c>
      <c r="AM2935" s="258">
        <v>2.6605197999999998E-5</v>
      </c>
      <c r="AN2935" s="258">
        <v>0.53850761000000003</v>
      </c>
      <c r="AO2935" s="258">
        <v>0.34888477000000001</v>
      </c>
      <c r="AP2935" s="258">
        <v>0.92979617999999997</v>
      </c>
      <c r="AQ2935" s="258">
        <v>0.24044613000000001</v>
      </c>
      <c r="AR2935" s="258">
        <v>49.222597999999998</v>
      </c>
      <c r="AT2935" s="193"/>
      <c r="AU2935" s="193"/>
      <c r="AV2935" s="193"/>
      <c r="AW2935" s="193"/>
      <c r="AX2935" s="193"/>
      <c r="AY2935" s="193"/>
      <c r="AZ2935" s="193"/>
      <c r="BA2935" s="193"/>
      <c r="BB2935" s="193"/>
      <c r="BC2935" s="193"/>
      <c r="BD2935" s="193"/>
      <c r="BE2935" s="315"/>
      <c r="BF2935" s="315"/>
      <c r="BG2935" s="315"/>
      <c r="BH2935" s="315"/>
      <c r="BI2935" s="315"/>
      <c r="BJ2935" s="315"/>
      <c r="BK2935" s="315"/>
    </row>
    <row r="2936" spans="1:63" x14ac:dyDescent="0.25">
      <c r="A2936" s="9"/>
      <c r="B2936" s="43" t="s">
        <v>1264</v>
      </c>
      <c r="C2936" s="6" t="s">
        <v>2938</v>
      </c>
      <c r="D2936" s="193">
        <v>51.680719000000003</v>
      </c>
      <c r="E2936" s="193">
        <v>36.844904</v>
      </c>
      <c r="F2936" s="193">
        <v>7.5576971999999998</v>
      </c>
      <c r="G2936" s="193">
        <v>1.0241598999999999</v>
      </c>
      <c r="H2936" s="193">
        <v>0.31637426000000002</v>
      </c>
      <c r="I2936" s="193">
        <v>1.3454587</v>
      </c>
      <c r="J2936" s="193">
        <v>1.0949541</v>
      </c>
      <c r="K2936" s="193">
        <v>0.14774641999999999</v>
      </c>
      <c r="L2936" s="193">
        <v>3.3494247000000001</v>
      </c>
      <c r="M2936" s="193">
        <v>0</v>
      </c>
      <c r="N2936" s="193">
        <v>0</v>
      </c>
      <c r="O2936" s="193">
        <v>0</v>
      </c>
      <c r="P2936" s="199">
        <f t="shared" si="561"/>
        <v>272.92521481481481</v>
      </c>
      <c r="Q2936" s="240">
        <v>4612.8561</v>
      </c>
      <c r="R2936" s="99">
        <v>3921.1433000000002</v>
      </c>
      <c r="S2936" s="99">
        <v>581.55999999999995</v>
      </c>
      <c r="T2936" s="99">
        <v>2.1914E-3</v>
      </c>
      <c r="U2936" s="99">
        <v>28.43</v>
      </c>
      <c r="V2936" s="99">
        <v>9.6506500000000006</v>
      </c>
      <c r="W2936" s="99">
        <v>72.069999999999993</v>
      </c>
      <c r="X2936" s="241">
        <f t="shared" si="562"/>
        <v>26.265643270030296</v>
      </c>
      <c r="Y2936" s="241">
        <f t="shared" si="563"/>
        <v>11.2329800215</v>
      </c>
      <c r="Z2936" s="241">
        <f t="shared" si="564"/>
        <v>5.2005865185303</v>
      </c>
      <c r="AA2936" s="241">
        <f t="shared" si="565"/>
        <v>9.8320767299999989</v>
      </c>
      <c r="AB2936" s="258">
        <v>7.5643459000000002</v>
      </c>
      <c r="AC2936" s="258">
        <v>1.4874565E-3</v>
      </c>
      <c r="AD2936" s="258">
        <v>1.7512197</v>
      </c>
      <c r="AE2936" s="258">
        <v>5.86314E-4</v>
      </c>
      <c r="AF2936" s="258">
        <v>1.8982197999999999</v>
      </c>
      <c r="AG2936" s="258">
        <v>1.7120850999999999E-2</v>
      </c>
      <c r="AH2936" s="258">
        <v>4.9498509999999998</v>
      </c>
      <c r="AI2936" s="258">
        <v>1.2278813E-2</v>
      </c>
      <c r="AJ2936" s="258">
        <v>8.0761240000000005E-3</v>
      </c>
      <c r="AK2936" s="258">
        <v>8.3010646999999993E-3</v>
      </c>
      <c r="AL2936" s="258">
        <v>8.4001438000000004E-4</v>
      </c>
      <c r="AM2936" s="258">
        <v>2.8144503E-6</v>
      </c>
      <c r="AN2936" s="258">
        <v>7.6769919000000006E-2</v>
      </c>
      <c r="AO2936" s="258">
        <v>4.1790619000000001E-2</v>
      </c>
      <c r="AP2936" s="258">
        <v>0.10267614999999999</v>
      </c>
      <c r="AQ2936" s="258">
        <v>9.5217300000000008E-3</v>
      </c>
      <c r="AR2936" s="258">
        <v>9.8225549999999995</v>
      </c>
      <c r="AT2936" s="193"/>
      <c r="AU2936" s="193"/>
      <c r="AV2936" s="193"/>
      <c r="AW2936" s="193"/>
      <c r="AX2936" s="193"/>
      <c r="AY2936" s="193"/>
      <c r="AZ2936" s="193"/>
      <c r="BA2936" s="193"/>
      <c r="BB2936" s="193"/>
      <c r="BC2936" s="193"/>
      <c r="BD2936" s="193"/>
      <c r="BE2936" s="315"/>
      <c r="BF2936" s="315"/>
      <c r="BG2936" s="315"/>
      <c r="BH2936" s="315"/>
      <c r="BI2936" s="315"/>
      <c r="BJ2936" s="315"/>
      <c r="BK2936" s="315"/>
    </row>
    <row r="2937" spans="1:63" x14ac:dyDescent="0.25">
      <c r="A2937" s="9"/>
      <c r="B2937" s="43" t="s">
        <v>1264</v>
      </c>
      <c r="C2937" s="6" t="s">
        <v>4321</v>
      </c>
      <c r="D2937" s="193">
        <v>943.34699999999998</v>
      </c>
      <c r="E2937" s="193">
        <v>712.20048999999995</v>
      </c>
      <c r="F2937" s="193">
        <v>145.24653000000001</v>
      </c>
      <c r="G2937" s="193">
        <v>35.828040000000001</v>
      </c>
      <c r="H2937" s="193">
        <v>1.5162466000000001</v>
      </c>
      <c r="I2937" s="193">
        <v>23.638462000000001</v>
      </c>
      <c r="J2937" s="193">
        <v>12.315003000000001</v>
      </c>
      <c r="K2937" s="193">
        <v>0.14513156999999999</v>
      </c>
      <c r="L2937" s="193">
        <v>12.457096999999999</v>
      </c>
      <c r="M2937" s="193">
        <v>0</v>
      </c>
      <c r="N2937" s="193">
        <v>0</v>
      </c>
      <c r="O2937" s="193">
        <v>0</v>
      </c>
      <c r="P2937" s="199">
        <f t="shared" si="561"/>
        <v>5275.5591851851841</v>
      </c>
      <c r="Q2937" s="240">
        <v>97651.979000000007</v>
      </c>
      <c r="R2937" s="99">
        <v>69711.979000000007</v>
      </c>
      <c r="S2937" s="99">
        <v>23943.360000000001</v>
      </c>
      <c r="T2937" s="99">
        <v>6.0290999999999997E-2</v>
      </c>
      <c r="U2937" s="99">
        <v>831.62</v>
      </c>
      <c r="V2937" s="99">
        <v>449.5598</v>
      </c>
      <c r="W2937" s="99">
        <v>2715.4</v>
      </c>
      <c r="X2937" s="241">
        <f t="shared" si="562"/>
        <v>484.89855328724502</v>
      </c>
      <c r="Y2937" s="241">
        <f t="shared" si="563"/>
        <v>207.32415322099999</v>
      </c>
      <c r="Z2937" s="241">
        <f t="shared" si="564"/>
        <v>103.07706493424502</v>
      </c>
      <c r="AA2937" s="241">
        <f t="shared" si="565"/>
        <v>174.49733513200002</v>
      </c>
      <c r="AB2937" s="258">
        <v>146.22765999999999</v>
      </c>
      <c r="AC2937" s="258">
        <v>2.2367517999999999E-2</v>
      </c>
      <c r="AD2937" s="258">
        <v>31.990085000000001</v>
      </c>
      <c r="AE2937" s="258">
        <v>7.7125930000000002E-3</v>
      </c>
      <c r="AF2937" s="258">
        <v>28.311361000000002</v>
      </c>
      <c r="AG2937" s="258">
        <v>0.76496710999999995</v>
      </c>
      <c r="AH2937" s="258">
        <v>95.707965000000002</v>
      </c>
      <c r="AI2937" s="258">
        <v>0.23876865999999999</v>
      </c>
      <c r="AJ2937" s="258">
        <v>0.31256761999999999</v>
      </c>
      <c r="AK2937" s="258">
        <v>0.33850626</v>
      </c>
      <c r="AL2937" s="258">
        <v>2.7434298999999999E-2</v>
      </c>
      <c r="AM2937" s="258">
        <v>9.4925245E-5</v>
      </c>
      <c r="AN2937" s="258">
        <v>1.1197547000000001</v>
      </c>
      <c r="AO2937" s="258">
        <v>0.59138747000000003</v>
      </c>
      <c r="AP2937" s="258">
        <v>4.7405860000000004</v>
      </c>
      <c r="AQ2937" s="258">
        <v>6.5815131999999998E-2</v>
      </c>
      <c r="AR2937" s="258">
        <v>174.43152000000001</v>
      </c>
      <c r="AT2937" s="193"/>
      <c r="AU2937" s="193"/>
      <c r="AV2937" s="193"/>
      <c r="AW2937" s="193"/>
      <c r="AX2937" s="193"/>
      <c r="AY2937" s="193"/>
      <c r="AZ2937" s="193"/>
      <c r="BA2937" s="193"/>
      <c r="BB2937" s="193"/>
      <c r="BC2937" s="193"/>
      <c r="BD2937" s="193"/>
      <c r="BE2937" s="315"/>
      <c r="BF2937" s="315"/>
      <c r="BG2937" s="315"/>
      <c r="BH2937" s="315"/>
      <c r="BI2937" s="315"/>
      <c r="BJ2937" s="315"/>
      <c r="BK2937" s="315"/>
    </row>
    <row r="2938" spans="1:63" x14ac:dyDescent="0.25">
      <c r="A2938" s="9"/>
      <c r="B2938" s="43" t="s">
        <v>1264</v>
      </c>
      <c r="C2938" s="6" t="s">
        <v>4320</v>
      </c>
      <c r="D2938" s="193">
        <v>3558.3009999999999</v>
      </c>
      <c r="E2938" s="193">
        <v>180.98532</v>
      </c>
      <c r="F2938" s="193">
        <v>1631.4639</v>
      </c>
      <c r="G2938" s="193">
        <v>43.437418000000001</v>
      </c>
      <c r="H2938" s="193">
        <v>0.72329873</v>
      </c>
      <c r="I2938" s="193">
        <v>31.801518000000002</v>
      </c>
      <c r="J2938" s="193">
        <v>527.14263000000005</v>
      </c>
      <c r="K2938" s="193">
        <v>0.13632871999999999</v>
      </c>
      <c r="L2938" s="193">
        <v>1142.6106</v>
      </c>
      <c r="M2938" s="193">
        <v>0</v>
      </c>
      <c r="N2938" s="193">
        <v>0</v>
      </c>
      <c r="O2938" s="193">
        <v>0</v>
      </c>
      <c r="P2938" s="199">
        <f t="shared" si="561"/>
        <v>1340.6319999999998</v>
      </c>
      <c r="Q2938" s="240">
        <v>25448.435000000001</v>
      </c>
      <c r="R2938" s="99">
        <v>17089.004000000001</v>
      </c>
      <c r="S2938" s="99">
        <v>6568.8</v>
      </c>
      <c r="T2938" s="99">
        <v>8.0544000000000004E-2</v>
      </c>
      <c r="U2938" s="99">
        <v>310.70999999999998</v>
      </c>
      <c r="V2938" s="99">
        <v>122.541</v>
      </c>
      <c r="W2938" s="99">
        <v>1357.3</v>
      </c>
      <c r="X2938" s="241">
        <f t="shared" si="562"/>
        <v>444.09624686049</v>
      </c>
      <c r="Y2938" s="241">
        <f t="shared" si="563"/>
        <v>367.09918279649997</v>
      </c>
      <c r="Z2938" s="241">
        <f t="shared" si="564"/>
        <v>30.383454463990002</v>
      </c>
      <c r="AA2938" s="241">
        <f t="shared" si="565"/>
        <v>46.613609600000004</v>
      </c>
      <c r="AB2938" s="258">
        <v>37.158521999999998</v>
      </c>
      <c r="AC2938" s="258">
        <v>4.8717765000000001E-3</v>
      </c>
      <c r="AD2938" s="258">
        <v>86.583578000000003</v>
      </c>
      <c r="AE2938" s="258">
        <v>1.629651E-2</v>
      </c>
      <c r="AF2938" s="258">
        <v>243.12620999999999</v>
      </c>
      <c r="AG2938" s="258">
        <v>0.20970451000000001</v>
      </c>
      <c r="AH2938" s="258">
        <v>24.320011999999998</v>
      </c>
      <c r="AI2938" s="258">
        <v>2.8604929000000001</v>
      </c>
      <c r="AJ2938" s="258">
        <v>0.39199444999999999</v>
      </c>
      <c r="AK2938" s="258">
        <v>5.0956248000000003E-2</v>
      </c>
      <c r="AL2938" s="258">
        <v>8.1267875000000003E-2</v>
      </c>
      <c r="AM2938" s="258">
        <v>2.4184099E-4</v>
      </c>
      <c r="AN2938" s="258">
        <v>0.86304627</v>
      </c>
      <c r="AO2938" s="258">
        <v>1.0031068000000001</v>
      </c>
      <c r="AP2938" s="258">
        <v>0.81233608000000002</v>
      </c>
      <c r="AQ2938" s="258">
        <v>3.8052416</v>
      </c>
      <c r="AR2938" s="258">
        <v>42.808368000000002</v>
      </c>
      <c r="AT2938" s="193"/>
      <c r="AU2938" s="193"/>
      <c r="AV2938" s="193"/>
      <c r="AW2938" s="193"/>
      <c r="AX2938" s="193"/>
      <c r="AY2938" s="193"/>
      <c r="AZ2938" s="193"/>
      <c r="BA2938" s="193"/>
      <c r="BB2938" s="193"/>
      <c r="BC2938" s="193"/>
      <c r="BD2938" s="193"/>
      <c r="BE2938" s="315"/>
      <c r="BF2938" s="315"/>
      <c r="BG2938" s="315"/>
      <c r="BH2938" s="315"/>
      <c r="BI2938" s="315"/>
      <c r="BJ2938" s="315"/>
      <c r="BK2938" s="315"/>
    </row>
    <row r="2939" spans="1:63" x14ac:dyDescent="0.25">
      <c r="A2939" s="9"/>
      <c r="B2939" s="43" t="s">
        <v>1264</v>
      </c>
      <c r="C2939" s="6" t="s">
        <v>2939</v>
      </c>
      <c r="D2939" s="193">
        <v>61.131563</v>
      </c>
      <c r="E2939" s="193">
        <v>2.1881637</v>
      </c>
      <c r="F2939" s="193">
        <v>43.589238000000002</v>
      </c>
      <c r="G2939" s="193">
        <v>0.43260717999999998</v>
      </c>
      <c r="H2939" s="193">
        <v>7.1887482000000001E-3</v>
      </c>
      <c r="I2939" s="193">
        <v>0.28365665000000001</v>
      </c>
      <c r="J2939" s="193">
        <v>4.6411512000000004</v>
      </c>
      <c r="K2939" s="193">
        <v>1.413908E-3</v>
      </c>
      <c r="L2939" s="193">
        <v>9.9881430000000009</v>
      </c>
      <c r="M2939" s="193">
        <v>0</v>
      </c>
      <c r="N2939" s="193">
        <v>0</v>
      </c>
      <c r="O2939" s="193">
        <v>0</v>
      </c>
      <c r="P2939" s="199">
        <f t="shared" si="561"/>
        <v>16.20862</v>
      </c>
      <c r="Q2939" s="240">
        <v>306.27884</v>
      </c>
      <c r="R2939" s="99">
        <v>208.64129</v>
      </c>
      <c r="S2939" s="99">
        <v>79.094399999999993</v>
      </c>
      <c r="T2939" s="99">
        <v>1.4997999999999999E-3</v>
      </c>
      <c r="U2939" s="99">
        <v>3.5825999999999998</v>
      </c>
      <c r="V2939" s="99">
        <v>1.4760489999999999</v>
      </c>
      <c r="W2939" s="99">
        <v>13.483000000000001</v>
      </c>
      <c r="X2939" s="241">
        <f t="shared" si="562"/>
        <v>8.3585175535804996</v>
      </c>
      <c r="Y2939" s="241">
        <f t="shared" si="563"/>
        <v>7.4232574228220001</v>
      </c>
      <c r="Z2939" s="241">
        <f t="shared" si="564"/>
        <v>0.40627676975849997</v>
      </c>
      <c r="AA2939" s="241">
        <f t="shared" si="565"/>
        <v>0.52898336099999999</v>
      </c>
      <c r="AB2939" s="258">
        <v>0.44925150000000003</v>
      </c>
      <c r="AC2939" s="258">
        <v>6.6663911999999997E-5</v>
      </c>
      <c r="AD2939" s="258">
        <v>0.83178903000000004</v>
      </c>
      <c r="AE2939" s="258">
        <v>3.9165861000000003E-4</v>
      </c>
      <c r="AF2939" s="258">
        <v>6.1392328000000003</v>
      </c>
      <c r="AG2939" s="258">
        <v>2.5257703000000002E-3</v>
      </c>
      <c r="AH2939" s="258">
        <v>0.29402993999999999</v>
      </c>
      <c r="AI2939" s="258">
        <v>7.6540147000000003E-2</v>
      </c>
      <c r="AJ2939" s="258">
        <v>3.8797584000000002E-3</v>
      </c>
      <c r="AK2939" s="258">
        <v>6.6657019999999997E-4</v>
      </c>
      <c r="AL2939" s="258">
        <v>9.7504264000000001E-4</v>
      </c>
      <c r="AM2939" s="258">
        <v>2.9360185000000001E-6</v>
      </c>
      <c r="AN2939" s="258">
        <v>9.2923017999999996E-3</v>
      </c>
      <c r="AO2939" s="258">
        <v>1.1649804E-2</v>
      </c>
      <c r="AP2939" s="258">
        <v>9.2402696999999995E-3</v>
      </c>
      <c r="AQ2939" s="258">
        <v>6.247191E-3</v>
      </c>
      <c r="AR2939" s="258">
        <v>0.52273616999999994</v>
      </c>
      <c r="AT2939" s="193"/>
      <c r="AU2939" s="193"/>
      <c r="AV2939" s="193"/>
      <c r="AW2939" s="193"/>
      <c r="AX2939" s="193"/>
      <c r="AY2939" s="193"/>
      <c r="AZ2939" s="193"/>
      <c r="BA2939" s="193"/>
      <c r="BB2939" s="193"/>
      <c r="BC2939" s="193"/>
      <c r="BD2939" s="193"/>
      <c r="BE2939" s="315"/>
      <c r="BF2939" s="315"/>
      <c r="BG2939" s="315"/>
      <c r="BH2939" s="315"/>
      <c r="BI2939" s="315"/>
      <c r="BJ2939" s="315"/>
      <c r="BK2939" s="315"/>
    </row>
    <row r="2940" spans="1:63" x14ac:dyDescent="0.25">
      <c r="A2940" s="9"/>
      <c r="B2940" s="43" t="s">
        <v>1264</v>
      </c>
      <c r="C2940" s="6" t="s">
        <v>4319</v>
      </c>
      <c r="D2940" s="193">
        <v>33023.506999999998</v>
      </c>
      <c r="E2940" s="193">
        <v>11193.628000000001</v>
      </c>
      <c r="F2940" s="193">
        <v>10037.865</v>
      </c>
      <c r="G2940" s="193">
        <v>570.91290000000004</v>
      </c>
      <c r="H2940" s="193">
        <v>71.840934000000004</v>
      </c>
      <c r="I2940" s="193">
        <v>596.14209000000005</v>
      </c>
      <c r="J2940" s="193">
        <v>2964.6127000000001</v>
      </c>
      <c r="K2940" s="193">
        <v>13.743712</v>
      </c>
      <c r="L2940" s="193">
        <v>7574.7620999999999</v>
      </c>
      <c r="M2940" s="193">
        <v>0</v>
      </c>
      <c r="N2940" s="193">
        <v>0</v>
      </c>
      <c r="O2940" s="193">
        <v>0</v>
      </c>
      <c r="P2940" s="199">
        <f t="shared" si="561"/>
        <v>82915.762962962966</v>
      </c>
      <c r="Q2940" s="240">
        <v>1431385.7</v>
      </c>
      <c r="R2940" s="99">
        <v>1154935.1000000001</v>
      </c>
      <c r="S2940" s="99">
        <v>230921.60000000001</v>
      </c>
      <c r="T2940" s="99">
        <v>1.4952000000000001</v>
      </c>
      <c r="U2940" s="99">
        <v>9296.7000000000007</v>
      </c>
      <c r="V2940" s="99">
        <v>4227.768</v>
      </c>
      <c r="W2940" s="99">
        <v>32003</v>
      </c>
      <c r="X2940" s="241">
        <f t="shared" si="562"/>
        <v>9421.4375915097989</v>
      </c>
      <c r="Y2940" s="241">
        <f t="shared" si="563"/>
        <v>4853.9504598599997</v>
      </c>
      <c r="Z2940" s="241">
        <f t="shared" si="564"/>
        <v>1651.7733946498001</v>
      </c>
      <c r="AA2940" s="241">
        <f t="shared" si="565"/>
        <v>2915.7137369999996</v>
      </c>
      <c r="AB2940" s="258">
        <v>2298.3154</v>
      </c>
      <c r="AC2940" s="258">
        <v>0.39130019999999999</v>
      </c>
      <c r="AD2940" s="258">
        <v>823.61364000000003</v>
      </c>
      <c r="AE2940" s="258">
        <v>0.20472995999999999</v>
      </c>
      <c r="AF2940" s="258">
        <v>1724.0695000000001</v>
      </c>
      <c r="AG2940" s="258">
        <v>7.3558896999999996</v>
      </c>
      <c r="AH2940" s="258">
        <v>1504.2652</v>
      </c>
      <c r="AI2940" s="258">
        <v>17.379988000000001</v>
      </c>
      <c r="AJ2940" s="258">
        <v>4.9914927999999996</v>
      </c>
      <c r="AK2940" s="258">
        <v>5.2122533000000004</v>
      </c>
      <c r="AL2940" s="258">
        <v>0.75454295000000005</v>
      </c>
      <c r="AM2940" s="258">
        <v>2.4565998000000001E-3</v>
      </c>
      <c r="AN2940" s="258">
        <v>22.993013999999999</v>
      </c>
      <c r="AO2940" s="258">
        <v>18.985108</v>
      </c>
      <c r="AP2940" s="258">
        <v>77.189339000000004</v>
      </c>
      <c r="AQ2940" s="258">
        <v>25.248237</v>
      </c>
      <c r="AR2940" s="258">
        <v>2890.4654999999998</v>
      </c>
      <c r="AT2940" s="193"/>
      <c r="AU2940" s="193"/>
      <c r="AV2940" s="193"/>
      <c r="AW2940" s="193"/>
      <c r="AX2940" s="193"/>
      <c r="AY2940" s="193"/>
      <c r="AZ2940" s="193"/>
      <c r="BA2940" s="193"/>
      <c r="BB2940" s="193"/>
      <c r="BC2940" s="193"/>
      <c r="BD2940" s="193"/>
      <c r="BE2940" s="315"/>
      <c r="BF2940" s="315"/>
      <c r="BG2940" s="315"/>
      <c r="BH2940" s="315"/>
      <c r="BI2940" s="315"/>
      <c r="BJ2940" s="315"/>
      <c r="BK2940" s="315"/>
    </row>
    <row r="2941" spans="1:63" x14ac:dyDescent="0.25">
      <c r="A2941" s="9"/>
      <c r="B2941" s="43" t="s">
        <v>1264</v>
      </c>
      <c r="C2941" s="6" t="s">
        <v>4318</v>
      </c>
      <c r="D2941" s="193">
        <v>3519.1804000000002</v>
      </c>
      <c r="E2941" s="193">
        <v>1626.1774</v>
      </c>
      <c r="F2941" s="193">
        <v>616.36568999999997</v>
      </c>
      <c r="G2941" s="193">
        <v>243.37782999999999</v>
      </c>
      <c r="H2941" s="193">
        <v>13.495502999999999</v>
      </c>
      <c r="I2941" s="193">
        <v>162.22012000000001</v>
      </c>
      <c r="J2941" s="193">
        <v>104.02088000000001</v>
      </c>
      <c r="K2941" s="193">
        <v>3.4899868000000001</v>
      </c>
      <c r="L2941" s="193">
        <v>750.03296999999998</v>
      </c>
      <c r="M2941" s="193">
        <v>0</v>
      </c>
      <c r="N2941" s="193">
        <v>0</v>
      </c>
      <c r="O2941" s="193">
        <v>0</v>
      </c>
      <c r="P2941" s="199">
        <f t="shared" si="561"/>
        <v>12045.758518518518</v>
      </c>
      <c r="Q2941" s="240">
        <v>210979.14</v>
      </c>
      <c r="R2941" s="99">
        <v>168914.9</v>
      </c>
      <c r="S2941" s="99">
        <v>34627.040000000001</v>
      </c>
      <c r="T2941" s="99">
        <v>0.20418</v>
      </c>
      <c r="U2941" s="99">
        <v>1378.5</v>
      </c>
      <c r="V2941" s="99">
        <v>613.68849999999998</v>
      </c>
      <c r="W2941" s="99">
        <v>5444.8</v>
      </c>
      <c r="X2941" s="241">
        <f t="shared" si="562"/>
        <v>1736.5441915195402</v>
      </c>
      <c r="Y2941" s="241">
        <f t="shared" si="563"/>
        <v>1063.9800337730001</v>
      </c>
      <c r="Z2941" s="241">
        <f t="shared" si="564"/>
        <v>243.42505114653997</v>
      </c>
      <c r="AA2941" s="241">
        <f t="shared" si="565"/>
        <v>429.13910659999999</v>
      </c>
      <c r="AB2941" s="258">
        <v>333.89166</v>
      </c>
      <c r="AC2941" s="258">
        <v>5.4896044999999997E-2</v>
      </c>
      <c r="AD2941" s="258">
        <v>567.58691999999996</v>
      </c>
      <c r="AE2941" s="258">
        <v>2.9334728000000001E-2</v>
      </c>
      <c r="AF2941" s="258">
        <v>161.32364999999999</v>
      </c>
      <c r="AG2941" s="258">
        <v>1.0935729999999999</v>
      </c>
      <c r="AH2941" s="258">
        <v>218.53378000000001</v>
      </c>
      <c r="AI2941" s="258">
        <v>1.0396365000000001</v>
      </c>
      <c r="AJ2941" s="258">
        <v>2.1951111000000001</v>
      </c>
      <c r="AK2941" s="258">
        <v>1.1421992999999999</v>
      </c>
      <c r="AL2941" s="258">
        <v>0.2655035</v>
      </c>
      <c r="AM2941" s="258">
        <v>9.4974654000000002E-4</v>
      </c>
      <c r="AN2941" s="258">
        <v>3.4014706000000001</v>
      </c>
      <c r="AO2941" s="258">
        <v>5.4787194000000001</v>
      </c>
      <c r="AP2941" s="258">
        <v>11.367680999999999</v>
      </c>
      <c r="AQ2941" s="258">
        <v>6.3789566000000004</v>
      </c>
      <c r="AR2941" s="258">
        <v>422.76015000000001</v>
      </c>
      <c r="AT2941" s="193"/>
      <c r="AU2941" s="193"/>
      <c r="AV2941" s="193"/>
      <c r="AW2941" s="193"/>
      <c r="AX2941" s="193"/>
      <c r="AY2941" s="193"/>
      <c r="AZ2941" s="193"/>
      <c r="BA2941" s="193"/>
      <c r="BB2941" s="193"/>
      <c r="BC2941" s="193"/>
      <c r="BD2941" s="193"/>
      <c r="BE2941" s="315"/>
      <c r="BF2941" s="315"/>
      <c r="BG2941" s="315"/>
      <c r="BH2941" s="315"/>
      <c r="BI2941" s="315"/>
      <c r="BJ2941" s="315"/>
      <c r="BK2941" s="315"/>
    </row>
    <row r="2942" spans="1:63" x14ac:dyDescent="0.25">
      <c r="A2942" s="9"/>
      <c r="B2942" s="43" t="s">
        <v>1264</v>
      </c>
      <c r="C2942" s="6" t="s">
        <v>314</v>
      </c>
      <c r="D2942" s="193">
        <v>4587.1237000000001</v>
      </c>
      <c r="E2942" s="193">
        <v>2207.1181000000001</v>
      </c>
      <c r="F2942" s="193">
        <v>475.11876000000001</v>
      </c>
      <c r="G2942" s="193">
        <v>104.98025</v>
      </c>
      <c r="H2942" s="193">
        <v>41.016050999999997</v>
      </c>
      <c r="I2942" s="193">
        <v>204.36949999999999</v>
      </c>
      <c r="J2942" s="193">
        <v>129.73893000000001</v>
      </c>
      <c r="K2942" s="193">
        <v>7.0423919000000001</v>
      </c>
      <c r="L2942" s="193">
        <v>1417.7397000000001</v>
      </c>
      <c r="M2942" s="193">
        <v>0</v>
      </c>
      <c r="N2942" s="193">
        <v>0</v>
      </c>
      <c r="O2942" s="193">
        <v>0</v>
      </c>
      <c r="P2942" s="199">
        <f t="shared" si="561"/>
        <v>16349.022962962963</v>
      </c>
      <c r="Q2942" s="240">
        <v>275735.76</v>
      </c>
      <c r="R2942" s="99">
        <v>218355.4</v>
      </c>
      <c r="S2942" s="99">
        <v>43125.599999999999</v>
      </c>
      <c r="T2942" s="99">
        <v>0.28072000000000003</v>
      </c>
      <c r="U2942" s="99">
        <v>1995</v>
      </c>
      <c r="V2942" s="99">
        <v>686.48299999999995</v>
      </c>
      <c r="W2942" s="99">
        <v>11573</v>
      </c>
      <c r="X2942" s="241">
        <f t="shared" si="562"/>
        <v>1662.33970468497</v>
      </c>
      <c r="Y2942" s="241">
        <f t="shared" si="563"/>
        <v>789.38177928200002</v>
      </c>
      <c r="Z2942" s="241">
        <f t="shared" si="564"/>
        <v>322.95885780297004</v>
      </c>
      <c r="AA2942" s="241">
        <f t="shared" si="565"/>
        <v>549.99906759999999</v>
      </c>
      <c r="AB2942" s="258">
        <v>453.13684000000001</v>
      </c>
      <c r="AC2942" s="258">
        <v>5.1092769000000003E-2</v>
      </c>
      <c r="AD2942" s="258">
        <v>129.6825</v>
      </c>
      <c r="AE2942" s="258">
        <v>3.7735512999999998E-2</v>
      </c>
      <c r="AF2942" s="258">
        <v>205.09916000000001</v>
      </c>
      <c r="AG2942" s="258">
        <v>1.3744510000000001</v>
      </c>
      <c r="AH2942" s="258">
        <v>296.59935999999999</v>
      </c>
      <c r="AI2942" s="258">
        <v>0.76679509000000001</v>
      </c>
      <c r="AJ2942" s="258">
        <v>0.91460220000000003</v>
      </c>
      <c r="AK2942" s="258">
        <v>0.65894436000000001</v>
      </c>
      <c r="AL2942" s="258">
        <v>0.13867878</v>
      </c>
      <c r="AM2942" s="258">
        <v>4.4337297000000001E-4</v>
      </c>
      <c r="AN2942" s="258">
        <v>8.0480418</v>
      </c>
      <c r="AO2942" s="258">
        <v>5.6245821999999999</v>
      </c>
      <c r="AP2942" s="258">
        <v>10.207409999999999</v>
      </c>
      <c r="AQ2942" s="258">
        <v>3.3996276000000001</v>
      </c>
      <c r="AR2942" s="258">
        <v>546.59943999999996</v>
      </c>
      <c r="AT2942" s="193"/>
      <c r="AU2942" s="193"/>
      <c r="AV2942" s="193"/>
      <c r="AW2942" s="193"/>
      <c r="AX2942" s="193"/>
      <c r="AY2942" s="193"/>
      <c r="AZ2942" s="193"/>
      <c r="BA2942" s="193"/>
      <c r="BB2942" s="193"/>
      <c r="BC2942" s="193"/>
      <c r="BD2942" s="193"/>
      <c r="BE2942" s="315"/>
      <c r="BF2942" s="315"/>
      <c r="BG2942" s="315"/>
      <c r="BH2942" s="315"/>
      <c r="BI2942" s="315"/>
      <c r="BJ2942" s="315"/>
      <c r="BK2942" s="315"/>
    </row>
    <row r="2943" spans="1:63" x14ac:dyDescent="0.25">
      <c r="A2943" s="9"/>
      <c r="B2943" s="43" t="s">
        <v>1264</v>
      </c>
      <c r="C2943" s="6" t="s">
        <v>1244</v>
      </c>
      <c r="D2943" s="193">
        <v>44411.347000000002</v>
      </c>
      <c r="E2943" s="193">
        <v>29062.940999999999</v>
      </c>
      <c r="F2943" s="193">
        <v>5321.1225000000004</v>
      </c>
      <c r="G2943" s="193">
        <v>1001.0613</v>
      </c>
      <c r="H2943" s="193">
        <v>203.69159999999999</v>
      </c>
      <c r="I2943" s="193">
        <v>1317.4023999999999</v>
      </c>
      <c r="J2943" s="193">
        <v>983.46835999999996</v>
      </c>
      <c r="K2943" s="193">
        <v>41.870387999999998</v>
      </c>
      <c r="L2943" s="193">
        <v>6479.7896000000001</v>
      </c>
      <c r="M2943" s="193">
        <v>0</v>
      </c>
      <c r="N2943" s="193">
        <v>0</v>
      </c>
      <c r="O2943" s="193">
        <v>0</v>
      </c>
      <c r="P2943" s="199">
        <f t="shared" si="561"/>
        <v>215281.04444444441</v>
      </c>
      <c r="Q2943" s="240">
        <v>3679613.1</v>
      </c>
      <c r="R2943" s="99">
        <v>3022550</v>
      </c>
      <c r="S2943" s="99">
        <v>552888</v>
      </c>
      <c r="T2943" s="99">
        <v>3.0638999999999998</v>
      </c>
      <c r="U2943" s="99">
        <v>21792</v>
      </c>
      <c r="V2943" s="99">
        <v>10094.1</v>
      </c>
      <c r="W2943" s="99">
        <v>72286</v>
      </c>
      <c r="X2943" s="241">
        <f t="shared" si="562"/>
        <v>20430.693768102501</v>
      </c>
      <c r="Y2943" s="241">
        <f t="shared" si="563"/>
        <v>8610.0475734600004</v>
      </c>
      <c r="Z2943" s="241">
        <f t="shared" si="564"/>
        <v>4237.0946006425002</v>
      </c>
      <c r="AA2943" s="241">
        <f t="shared" si="565"/>
        <v>7583.5515940000005</v>
      </c>
      <c r="AB2943" s="258">
        <v>5967.3377</v>
      </c>
      <c r="AC2943" s="258">
        <v>1.0290836000000001</v>
      </c>
      <c r="AD2943" s="258">
        <v>1138.451</v>
      </c>
      <c r="AE2943" s="258">
        <v>0.35263686</v>
      </c>
      <c r="AF2943" s="258">
        <v>1485.2679000000001</v>
      </c>
      <c r="AG2943" s="258">
        <v>17.609252999999999</v>
      </c>
      <c r="AH2943" s="258">
        <v>3905.6725000000001</v>
      </c>
      <c r="AI2943" s="258">
        <v>8.6997338000000006</v>
      </c>
      <c r="AJ2943" s="258">
        <v>8.5784091</v>
      </c>
      <c r="AK2943" s="258">
        <v>14.028081</v>
      </c>
      <c r="AL2943" s="258">
        <v>1.0348078999999999</v>
      </c>
      <c r="AM2943" s="258">
        <v>3.6838424999999998E-3</v>
      </c>
      <c r="AN2943" s="258">
        <v>54.002741</v>
      </c>
      <c r="AO2943" s="258">
        <v>40.497973999999999</v>
      </c>
      <c r="AP2943" s="258">
        <v>204.57667000000001</v>
      </c>
      <c r="AQ2943" s="258">
        <v>19.505693999999998</v>
      </c>
      <c r="AR2943" s="258">
        <v>7564.0459000000001</v>
      </c>
      <c r="AT2943" s="193"/>
      <c r="AU2943" s="193"/>
      <c r="AV2943" s="193"/>
      <c r="AW2943" s="193"/>
      <c r="AX2943" s="193"/>
      <c r="AY2943" s="193"/>
      <c r="AZ2943" s="193"/>
      <c r="BA2943" s="193"/>
      <c r="BB2943" s="193"/>
      <c r="BC2943" s="193"/>
      <c r="BD2943" s="193"/>
      <c r="BE2943" s="315"/>
      <c r="BF2943" s="315"/>
      <c r="BG2943" s="315"/>
      <c r="BH2943" s="315"/>
      <c r="BI2943" s="315"/>
      <c r="BJ2943" s="315"/>
      <c r="BK2943" s="315"/>
    </row>
    <row r="2944" spans="1:63" x14ac:dyDescent="0.25">
      <c r="A2944" s="9"/>
      <c r="B2944" s="43" t="s">
        <v>1264</v>
      </c>
      <c r="C2944" s="6" t="s">
        <v>3643</v>
      </c>
      <c r="D2944" s="193">
        <v>12632.331</v>
      </c>
      <c r="E2944" s="193">
        <v>5315.2110000000002</v>
      </c>
      <c r="F2944" s="193">
        <v>2233.8638999999998</v>
      </c>
      <c r="G2944" s="193">
        <v>955.65913</v>
      </c>
      <c r="H2944" s="193">
        <v>50.064534000000002</v>
      </c>
      <c r="I2944" s="193">
        <v>628.48411999999996</v>
      </c>
      <c r="J2944" s="193">
        <v>387.43774999999999</v>
      </c>
      <c r="K2944" s="193">
        <v>13.753615</v>
      </c>
      <c r="L2944" s="193">
        <v>3047.8566999999998</v>
      </c>
      <c r="M2944" s="193">
        <v>0</v>
      </c>
      <c r="N2944" s="193">
        <v>0</v>
      </c>
      <c r="O2944" s="193">
        <v>0</v>
      </c>
      <c r="P2944" s="199">
        <f t="shared" si="561"/>
        <v>39371.933333333334</v>
      </c>
      <c r="Q2944" s="240">
        <v>682703.58</v>
      </c>
      <c r="R2944" s="99">
        <v>557456.23</v>
      </c>
      <c r="S2944" s="99">
        <v>101494.39999999999</v>
      </c>
      <c r="T2944" s="99">
        <v>0.67959999999999998</v>
      </c>
      <c r="U2944" s="99">
        <v>4335.3999999999996</v>
      </c>
      <c r="V2944" s="99">
        <v>1804.877</v>
      </c>
      <c r="W2944" s="99">
        <v>17612</v>
      </c>
      <c r="X2944" s="241">
        <f t="shared" si="562"/>
        <v>6239.7707156005999</v>
      </c>
      <c r="Y2944" s="241">
        <f t="shared" si="563"/>
        <v>4018.4900961600001</v>
      </c>
      <c r="Z2944" s="241">
        <f t="shared" si="564"/>
        <v>800.64194544060001</v>
      </c>
      <c r="AA2944" s="241">
        <f t="shared" si="565"/>
        <v>1420.638674</v>
      </c>
      <c r="AB2944" s="258">
        <v>1091.3399999999999</v>
      </c>
      <c r="AC2944" s="258">
        <v>0.17923928</v>
      </c>
      <c r="AD2944" s="258">
        <v>2317.6223</v>
      </c>
      <c r="AE2944" s="258">
        <v>0.10241248</v>
      </c>
      <c r="AF2944" s="258">
        <v>606.03724999999997</v>
      </c>
      <c r="AG2944" s="258">
        <v>3.2088944000000001</v>
      </c>
      <c r="AH2944" s="258">
        <v>714.28540999999996</v>
      </c>
      <c r="AI2944" s="258">
        <v>3.7800973999999998</v>
      </c>
      <c r="AJ2944" s="258">
        <v>8.6424859000000005</v>
      </c>
      <c r="AK2944" s="258">
        <v>4.1508436</v>
      </c>
      <c r="AL2944" s="258">
        <v>1.0599213999999999</v>
      </c>
      <c r="AM2944" s="258">
        <v>3.7981406E-3</v>
      </c>
      <c r="AN2944" s="258">
        <v>12.323496</v>
      </c>
      <c r="AO2944" s="258">
        <v>19.362784999999999</v>
      </c>
      <c r="AP2944" s="258">
        <v>37.033107999999999</v>
      </c>
      <c r="AQ2944" s="258">
        <v>25.289774000000001</v>
      </c>
      <c r="AR2944" s="258">
        <v>1395.3489</v>
      </c>
      <c r="AT2944" s="193"/>
      <c r="AU2944" s="193"/>
      <c r="AV2944" s="193"/>
      <c r="AW2944" s="193"/>
      <c r="AX2944" s="193"/>
      <c r="AY2944" s="193"/>
      <c r="AZ2944" s="193"/>
      <c r="BA2944" s="193"/>
      <c r="BB2944" s="193"/>
      <c r="BC2944" s="193"/>
      <c r="BD2944" s="193"/>
      <c r="BE2944" s="315"/>
      <c r="BF2944" s="315"/>
      <c r="BG2944" s="315"/>
      <c r="BH2944" s="315"/>
      <c r="BI2944" s="315"/>
      <c r="BJ2944" s="315"/>
      <c r="BK2944" s="315"/>
    </row>
    <row r="2945" spans="1:63" x14ac:dyDescent="0.25">
      <c r="A2945" s="9"/>
      <c r="B2945" s="43" t="s">
        <v>1264</v>
      </c>
      <c r="C2945" s="6" t="s">
        <v>4113</v>
      </c>
      <c r="D2945" s="193">
        <v>11957.237999999999</v>
      </c>
      <c r="E2945" s="193">
        <v>5753.9089999999997</v>
      </c>
      <c r="F2945" s="193">
        <v>1238.5727999999999</v>
      </c>
      <c r="G2945" s="193">
        <v>273.68342999999999</v>
      </c>
      <c r="H2945" s="193">
        <v>106.89528</v>
      </c>
      <c r="I2945" s="193">
        <v>532.67570999999998</v>
      </c>
      <c r="J2945" s="193">
        <v>338.14188000000001</v>
      </c>
      <c r="K2945" s="193">
        <v>18.353836000000001</v>
      </c>
      <c r="L2945" s="193">
        <v>3695.0059999999999</v>
      </c>
      <c r="M2945" s="193">
        <v>0</v>
      </c>
      <c r="N2945" s="193">
        <v>0</v>
      </c>
      <c r="O2945" s="193">
        <v>0</v>
      </c>
      <c r="P2945" s="199">
        <f t="shared" si="561"/>
        <v>42621.54814814814</v>
      </c>
      <c r="Q2945" s="240">
        <v>718866.28</v>
      </c>
      <c r="R2945" s="99">
        <v>569257.49</v>
      </c>
      <c r="S2945" s="99">
        <v>112453.6</v>
      </c>
      <c r="T2945" s="99">
        <v>0.73170999999999997</v>
      </c>
      <c r="U2945" s="99">
        <v>5201.2</v>
      </c>
      <c r="V2945" s="99">
        <v>1790.2560000000001</v>
      </c>
      <c r="W2945" s="99">
        <v>30163</v>
      </c>
      <c r="X2945" s="241">
        <f t="shared" si="562"/>
        <v>4333.5613747491998</v>
      </c>
      <c r="Y2945" s="241">
        <f t="shared" si="563"/>
        <v>2057.756115056</v>
      </c>
      <c r="Z2945" s="241">
        <f t="shared" si="564"/>
        <v>841.94715089320005</v>
      </c>
      <c r="AA2945" s="241">
        <f t="shared" si="565"/>
        <v>1433.8581087999999</v>
      </c>
      <c r="AB2945" s="258">
        <v>1181.318</v>
      </c>
      <c r="AC2945" s="258">
        <v>0.13322753000000001</v>
      </c>
      <c r="AD2945" s="258">
        <v>338.05023999999997</v>
      </c>
      <c r="AE2945" s="258">
        <v>9.8367226000000002E-2</v>
      </c>
      <c r="AF2945" s="258">
        <v>534.57235000000003</v>
      </c>
      <c r="AG2945" s="258">
        <v>3.5839303</v>
      </c>
      <c r="AH2945" s="258">
        <v>773.22810000000004</v>
      </c>
      <c r="AI2945" s="258">
        <v>1.9989421999999999</v>
      </c>
      <c r="AJ2945" s="258">
        <v>2.3843692000000001</v>
      </c>
      <c r="AK2945" s="258">
        <v>1.7182523000000001</v>
      </c>
      <c r="AL2945" s="258">
        <v>0.36149144</v>
      </c>
      <c r="AM2945" s="258">
        <v>1.1557532000000001E-3</v>
      </c>
      <c r="AN2945" s="258">
        <v>20.975959</v>
      </c>
      <c r="AO2945" s="258">
        <v>14.663460000000001</v>
      </c>
      <c r="AP2945" s="258">
        <v>26.615421000000001</v>
      </c>
      <c r="AQ2945" s="258">
        <v>8.8613087999999998</v>
      </c>
      <c r="AR2945" s="258">
        <v>1424.9967999999999</v>
      </c>
      <c r="AT2945" s="193"/>
      <c r="AU2945" s="193"/>
      <c r="AV2945" s="193"/>
      <c r="AW2945" s="193"/>
      <c r="AX2945" s="193"/>
      <c r="AY2945" s="193"/>
      <c r="AZ2945" s="193"/>
      <c r="BA2945" s="193"/>
      <c r="BB2945" s="193"/>
      <c r="BC2945" s="193"/>
      <c r="BD2945" s="193"/>
      <c r="BE2945" s="315"/>
      <c r="BF2945" s="315"/>
      <c r="BG2945" s="315"/>
      <c r="BH2945" s="315"/>
      <c r="BI2945" s="315"/>
      <c r="BJ2945" s="315"/>
      <c r="BK2945" s="315"/>
    </row>
    <row r="2946" spans="1:63" x14ac:dyDescent="0.25">
      <c r="A2946" s="9"/>
      <c r="B2946" s="43" t="s">
        <v>1264</v>
      </c>
      <c r="C2946" s="6" t="s">
        <v>4112</v>
      </c>
      <c r="D2946" s="193">
        <v>15231.433999999999</v>
      </c>
      <c r="E2946" s="193">
        <v>10288.695</v>
      </c>
      <c r="F2946" s="193">
        <v>1880.0092</v>
      </c>
      <c r="G2946" s="193">
        <v>353.73842000000002</v>
      </c>
      <c r="H2946" s="193">
        <v>68.223821000000001</v>
      </c>
      <c r="I2946" s="193">
        <v>437.13841000000002</v>
      </c>
      <c r="J2946" s="193">
        <v>328.87425999999999</v>
      </c>
      <c r="K2946" s="193">
        <v>13.06222</v>
      </c>
      <c r="L2946" s="193">
        <v>1861.6923999999999</v>
      </c>
      <c r="M2946" s="193">
        <v>0</v>
      </c>
      <c r="N2946" s="193">
        <v>0</v>
      </c>
      <c r="O2946" s="193">
        <v>0</v>
      </c>
      <c r="P2946" s="199">
        <f t="shared" si="561"/>
        <v>76212.555555555547</v>
      </c>
      <c r="Q2946" s="240">
        <v>1304141</v>
      </c>
      <c r="R2946" s="99">
        <v>1069482.5</v>
      </c>
      <c r="S2946" s="99">
        <v>198083.20000000001</v>
      </c>
      <c r="T2946" s="99">
        <v>1.0924</v>
      </c>
      <c r="U2946" s="99">
        <v>7743.1</v>
      </c>
      <c r="V2946" s="99">
        <v>3615.1129999999998</v>
      </c>
      <c r="W2946" s="99">
        <v>25216</v>
      </c>
      <c r="X2946" s="241">
        <f t="shared" si="562"/>
        <v>7200.8622965768</v>
      </c>
      <c r="Y2946" s="241">
        <f t="shared" si="563"/>
        <v>3018.3835927300001</v>
      </c>
      <c r="Z2946" s="241">
        <f t="shared" si="564"/>
        <v>1499.8524929467999</v>
      </c>
      <c r="AA2946" s="241">
        <f t="shared" si="565"/>
        <v>2682.6262108999999</v>
      </c>
      <c r="AB2946" s="258">
        <v>2112.5214999999998</v>
      </c>
      <c r="AC2946" s="258">
        <v>0.36694173000000002</v>
      </c>
      <c r="AD2946" s="258">
        <v>390.69605999999999</v>
      </c>
      <c r="AE2946" s="258">
        <v>0.1232429</v>
      </c>
      <c r="AF2946" s="258">
        <v>508.36849999999998</v>
      </c>
      <c r="AG2946" s="258">
        <v>6.3073480999999996</v>
      </c>
      <c r="AH2946" s="258">
        <v>1382.6642999999999</v>
      </c>
      <c r="AI2946" s="258">
        <v>3.0765831000000001</v>
      </c>
      <c r="AJ2946" s="258">
        <v>3.0316369000000001</v>
      </c>
      <c r="AK2946" s="258">
        <v>4.9574844000000002</v>
      </c>
      <c r="AL2946" s="258">
        <v>0.34820116000000001</v>
      </c>
      <c r="AM2946" s="258">
        <v>1.2473867999999999E-3</v>
      </c>
      <c r="AN2946" s="258">
        <v>18.677797999999999</v>
      </c>
      <c r="AO2946" s="258">
        <v>13.969283000000001</v>
      </c>
      <c r="AP2946" s="258">
        <v>73.125958999999995</v>
      </c>
      <c r="AQ2946" s="258">
        <v>6.2217108999999997</v>
      </c>
      <c r="AR2946" s="258">
        <v>2676.4045000000001</v>
      </c>
      <c r="AT2946" s="193"/>
      <c r="AU2946" s="193"/>
      <c r="AV2946" s="193"/>
      <c r="AW2946" s="193"/>
      <c r="AX2946" s="193"/>
      <c r="AY2946" s="193"/>
      <c r="AZ2946" s="193"/>
      <c r="BA2946" s="193"/>
      <c r="BB2946" s="193"/>
      <c r="BC2946" s="193"/>
      <c r="BD2946" s="193"/>
      <c r="BE2946" s="315"/>
      <c r="BF2946" s="315"/>
      <c r="BG2946" s="315"/>
      <c r="BH2946" s="315"/>
      <c r="BI2946" s="315"/>
      <c r="BJ2946" s="315"/>
      <c r="BK2946" s="315"/>
    </row>
    <row r="2947" spans="1:63" x14ac:dyDescent="0.25">
      <c r="A2947" s="9"/>
      <c r="B2947" s="43" t="s">
        <v>1264</v>
      </c>
      <c r="C2947" s="6" t="s">
        <v>4111</v>
      </c>
      <c r="D2947" s="193">
        <v>3519.1804000000002</v>
      </c>
      <c r="E2947" s="193">
        <v>1626.1774</v>
      </c>
      <c r="F2947" s="193">
        <v>616.36568999999997</v>
      </c>
      <c r="G2947" s="193">
        <v>243.37782999999999</v>
      </c>
      <c r="H2947" s="193">
        <v>13.495502999999999</v>
      </c>
      <c r="I2947" s="193">
        <v>162.22012000000001</v>
      </c>
      <c r="J2947" s="193">
        <v>104.02088000000001</v>
      </c>
      <c r="K2947" s="193">
        <v>3.4899868000000001</v>
      </c>
      <c r="L2947" s="193">
        <v>750.03296999999998</v>
      </c>
      <c r="M2947" s="193">
        <v>0</v>
      </c>
      <c r="N2947" s="193">
        <v>0</v>
      </c>
      <c r="O2947" s="193">
        <v>0</v>
      </c>
      <c r="P2947" s="199">
        <f t="shared" si="561"/>
        <v>12045.758518518518</v>
      </c>
      <c r="Q2947" s="240">
        <v>210979.14</v>
      </c>
      <c r="R2947" s="99">
        <v>168914.9</v>
      </c>
      <c r="S2947" s="99">
        <v>34627.040000000001</v>
      </c>
      <c r="T2947" s="99">
        <v>0.20418</v>
      </c>
      <c r="U2947" s="99">
        <v>1378.5</v>
      </c>
      <c r="V2947" s="99">
        <v>613.68849999999998</v>
      </c>
      <c r="W2947" s="99">
        <v>5444.8</v>
      </c>
      <c r="X2947" s="241">
        <f t="shared" si="562"/>
        <v>1736.5441915195402</v>
      </c>
      <c r="Y2947" s="241">
        <f t="shared" si="563"/>
        <v>1063.9800337730001</v>
      </c>
      <c r="Z2947" s="241">
        <f t="shared" si="564"/>
        <v>243.42505114653997</v>
      </c>
      <c r="AA2947" s="241">
        <f t="shared" si="565"/>
        <v>429.13910659999999</v>
      </c>
      <c r="AB2947" s="258">
        <v>333.89166</v>
      </c>
      <c r="AC2947" s="258">
        <v>5.4896044999999997E-2</v>
      </c>
      <c r="AD2947" s="258">
        <v>567.58691999999996</v>
      </c>
      <c r="AE2947" s="258">
        <v>2.9334728000000001E-2</v>
      </c>
      <c r="AF2947" s="258">
        <v>161.32364999999999</v>
      </c>
      <c r="AG2947" s="258">
        <v>1.0935729999999999</v>
      </c>
      <c r="AH2947" s="258">
        <v>218.53378000000001</v>
      </c>
      <c r="AI2947" s="258">
        <v>1.0396365000000001</v>
      </c>
      <c r="AJ2947" s="258">
        <v>2.1951111000000001</v>
      </c>
      <c r="AK2947" s="258">
        <v>1.1421992999999999</v>
      </c>
      <c r="AL2947" s="258">
        <v>0.2655035</v>
      </c>
      <c r="AM2947" s="258">
        <v>9.4974654000000002E-4</v>
      </c>
      <c r="AN2947" s="258">
        <v>3.4014706000000001</v>
      </c>
      <c r="AO2947" s="258">
        <v>5.4787194000000001</v>
      </c>
      <c r="AP2947" s="258">
        <v>11.367680999999999</v>
      </c>
      <c r="AQ2947" s="258">
        <v>6.3789566000000004</v>
      </c>
      <c r="AR2947" s="258">
        <v>422.76015000000001</v>
      </c>
      <c r="AT2947" s="193"/>
      <c r="AU2947" s="193"/>
      <c r="AV2947" s="193"/>
      <c r="AW2947" s="193"/>
      <c r="AX2947" s="193"/>
      <c r="AY2947" s="193"/>
      <c r="AZ2947" s="193"/>
      <c r="BA2947" s="193"/>
      <c r="BB2947" s="193"/>
      <c r="BC2947" s="193"/>
      <c r="BD2947" s="193"/>
      <c r="BE2947" s="315"/>
      <c r="BF2947" s="315"/>
      <c r="BG2947" s="315"/>
      <c r="BH2947" s="315"/>
      <c r="BI2947" s="315"/>
      <c r="BJ2947" s="315"/>
      <c r="BK2947" s="315"/>
    </row>
    <row r="2948" spans="1:63" x14ac:dyDescent="0.25">
      <c r="A2948" s="9"/>
      <c r="B2948" s="43" t="s">
        <v>1264</v>
      </c>
      <c r="C2948" s="6" t="s">
        <v>3873</v>
      </c>
      <c r="D2948" s="193">
        <v>4587.1237000000001</v>
      </c>
      <c r="E2948" s="193">
        <v>2207.1181000000001</v>
      </c>
      <c r="F2948" s="193">
        <v>475.11876000000001</v>
      </c>
      <c r="G2948" s="193">
        <v>104.98025</v>
      </c>
      <c r="H2948" s="193">
        <v>41.016050999999997</v>
      </c>
      <c r="I2948" s="193">
        <v>204.36949999999999</v>
      </c>
      <c r="J2948" s="193">
        <v>129.73893000000001</v>
      </c>
      <c r="K2948" s="193">
        <v>7.0423919000000001</v>
      </c>
      <c r="L2948" s="193">
        <v>1417.7397000000001</v>
      </c>
      <c r="M2948" s="193">
        <v>0</v>
      </c>
      <c r="N2948" s="193">
        <v>0</v>
      </c>
      <c r="O2948" s="193">
        <v>0</v>
      </c>
      <c r="P2948" s="199">
        <f t="shared" si="561"/>
        <v>16349.022962962963</v>
      </c>
      <c r="Q2948" s="240">
        <v>275735.76</v>
      </c>
      <c r="R2948" s="99">
        <v>218355.4</v>
      </c>
      <c r="S2948" s="99">
        <v>43125.599999999999</v>
      </c>
      <c r="T2948" s="99">
        <v>0.28072000000000003</v>
      </c>
      <c r="U2948" s="99">
        <v>1995</v>
      </c>
      <c r="V2948" s="99">
        <v>686.48299999999995</v>
      </c>
      <c r="W2948" s="99">
        <v>11573</v>
      </c>
      <c r="X2948" s="241">
        <f t="shared" si="562"/>
        <v>1662.33970468497</v>
      </c>
      <c r="Y2948" s="241">
        <f t="shared" si="563"/>
        <v>789.38177928200002</v>
      </c>
      <c r="Z2948" s="241">
        <f t="shared" si="564"/>
        <v>322.95885780297004</v>
      </c>
      <c r="AA2948" s="241">
        <f t="shared" si="565"/>
        <v>549.99906759999999</v>
      </c>
      <c r="AB2948" s="258">
        <v>453.13684000000001</v>
      </c>
      <c r="AC2948" s="258">
        <v>5.1092769000000003E-2</v>
      </c>
      <c r="AD2948" s="258">
        <v>129.6825</v>
      </c>
      <c r="AE2948" s="258">
        <v>3.7735512999999998E-2</v>
      </c>
      <c r="AF2948" s="258">
        <v>205.09916000000001</v>
      </c>
      <c r="AG2948" s="258">
        <v>1.3744510000000001</v>
      </c>
      <c r="AH2948" s="258">
        <v>296.59935999999999</v>
      </c>
      <c r="AI2948" s="258">
        <v>0.76679509000000001</v>
      </c>
      <c r="AJ2948" s="258">
        <v>0.91460220000000003</v>
      </c>
      <c r="AK2948" s="258">
        <v>0.65894436000000001</v>
      </c>
      <c r="AL2948" s="258">
        <v>0.13867878</v>
      </c>
      <c r="AM2948" s="258">
        <v>4.4337297000000001E-4</v>
      </c>
      <c r="AN2948" s="258">
        <v>8.0480418</v>
      </c>
      <c r="AO2948" s="258">
        <v>5.6245821999999999</v>
      </c>
      <c r="AP2948" s="258">
        <v>10.207409999999999</v>
      </c>
      <c r="AQ2948" s="258">
        <v>3.3996276000000001</v>
      </c>
      <c r="AR2948" s="258">
        <v>546.59943999999996</v>
      </c>
      <c r="AT2948" s="193"/>
      <c r="AU2948" s="193"/>
      <c r="AV2948" s="193"/>
      <c r="AW2948" s="193"/>
      <c r="AX2948" s="193"/>
      <c r="AY2948" s="193"/>
      <c r="AZ2948" s="193"/>
      <c r="BA2948" s="193"/>
      <c r="BB2948" s="193"/>
      <c r="BC2948" s="193"/>
      <c r="BD2948" s="193"/>
      <c r="BE2948" s="315"/>
      <c r="BF2948" s="315"/>
      <c r="BG2948" s="315"/>
      <c r="BH2948" s="315"/>
      <c r="BI2948" s="315"/>
      <c r="BJ2948" s="315"/>
      <c r="BK2948" s="315"/>
    </row>
    <row r="2949" spans="1:63" x14ac:dyDescent="0.25">
      <c r="A2949" s="9"/>
      <c r="B2949" s="43" t="s">
        <v>1264</v>
      </c>
      <c r="C2949" s="6" t="s">
        <v>3872</v>
      </c>
      <c r="D2949" s="193">
        <v>27469.147000000001</v>
      </c>
      <c r="E2949" s="193">
        <v>18249.974999999999</v>
      </c>
      <c r="F2949" s="193">
        <v>3338.3262</v>
      </c>
      <c r="G2949" s="193">
        <v>628.125</v>
      </c>
      <c r="H2949" s="193">
        <v>124.61274</v>
      </c>
      <c r="I2949" s="193">
        <v>802.32997</v>
      </c>
      <c r="J2949" s="193">
        <v>601.12899000000004</v>
      </c>
      <c r="K2949" s="193">
        <v>24.791392999999999</v>
      </c>
      <c r="L2949" s="193">
        <v>3699.8577</v>
      </c>
      <c r="M2949" s="193">
        <v>0</v>
      </c>
      <c r="N2949" s="193">
        <v>0</v>
      </c>
      <c r="O2949" s="193">
        <v>0</v>
      </c>
      <c r="P2949" s="199">
        <f t="shared" si="561"/>
        <v>135184.99999999997</v>
      </c>
      <c r="Q2949" s="240">
        <v>2311865</v>
      </c>
      <c r="R2949" s="99">
        <v>1897470.3</v>
      </c>
      <c r="S2949" s="99">
        <v>349232.8</v>
      </c>
      <c r="T2949" s="99">
        <v>1.9306000000000001</v>
      </c>
      <c r="U2949" s="99">
        <v>13709</v>
      </c>
      <c r="V2949" s="99">
        <v>6374.9920000000002</v>
      </c>
      <c r="W2949" s="99">
        <v>45076</v>
      </c>
      <c r="X2949" s="241">
        <f t="shared" si="562"/>
        <v>12802.054155047299</v>
      </c>
      <c r="Y2949" s="241">
        <f t="shared" si="563"/>
        <v>5381.3517938899995</v>
      </c>
      <c r="Z2949" s="241">
        <f t="shared" si="564"/>
        <v>2660.5672961573</v>
      </c>
      <c r="AA2949" s="241">
        <f t="shared" si="565"/>
        <v>4760.1350649999995</v>
      </c>
      <c r="AB2949" s="258">
        <v>3747.1686</v>
      </c>
      <c r="AC2949" s="258">
        <v>0.64841382000000003</v>
      </c>
      <c r="AD2949" s="258">
        <v>704.37982999999997</v>
      </c>
      <c r="AE2949" s="258">
        <v>0.22009207</v>
      </c>
      <c r="AF2949" s="258">
        <v>917.81290000000001</v>
      </c>
      <c r="AG2949" s="258">
        <v>11.121957999999999</v>
      </c>
      <c r="AH2949" s="258">
        <v>2452.5542999999998</v>
      </c>
      <c r="AI2949" s="258">
        <v>5.4604068999999997</v>
      </c>
      <c r="AJ2949" s="258">
        <v>5.3828708000000001</v>
      </c>
      <c r="AK2949" s="258">
        <v>8.8033023000000004</v>
      </c>
      <c r="AL2949" s="258">
        <v>0.63436815000000002</v>
      </c>
      <c r="AM2949" s="258">
        <v>2.2650073E-3</v>
      </c>
      <c r="AN2949" s="258">
        <v>33.528118999999997</v>
      </c>
      <c r="AO2949" s="258">
        <v>25.119354000000001</v>
      </c>
      <c r="AP2949" s="258">
        <v>129.08231000000001</v>
      </c>
      <c r="AQ2949" s="258">
        <v>11.660765</v>
      </c>
      <c r="AR2949" s="258">
        <v>4748.4742999999999</v>
      </c>
      <c r="AT2949" s="193"/>
      <c r="AU2949" s="193"/>
      <c r="AV2949" s="193"/>
      <c r="AW2949" s="193"/>
      <c r="AX2949" s="193"/>
      <c r="AY2949" s="193"/>
      <c r="AZ2949" s="193"/>
      <c r="BA2949" s="193"/>
      <c r="BB2949" s="193"/>
      <c r="BC2949" s="193"/>
      <c r="BD2949" s="193"/>
      <c r="BE2949" s="315"/>
      <c r="BF2949" s="315"/>
      <c r="BG2949" s="315"/>
      <c r="BH2949" s="315"/>
      <c r="BI2949" s="315"/>
      <c r="BJ2949" s="315"/>
      <c r="BK2949" s="315"/>
    </row>
    <row r="2950" spans="1:63" x14ac:dyDescent="0.25">
      <c r="A2950" s="9"/>
      <c r="B2950" s="43" t="s">
        <v>1264</v>
      </c>
      <c r="C2950" s="24" t="s">
        <v>5071</v>
      </c>
      <c r="D2950" s="172">
        <v>7111.4459999999999</v>
      </c>
      <c r="E2950" s="172">
        <v>3114.7532999999999</v>
      </c>
      <c r="F2950" s="172">
        <v>1252.6575</v>
      </c>
      <c r="G2950" s="172">
        <v>518.79360999999994</v>
      </c>
      <c r="H2950" s="172">
        <v>27.793022000000001</v>
      </c>
      <c r="I2950" s="172">
        <v>342.95299999999997</v>
      </c>
      <c r="J2950" s="172">
        <v>214.80615</v>
      </c>
      <c r="K2950" s="172">
        <v>7.4530124000000004</v>
      </c>
      <c r="L2950" s="172">
        <v>1632.2365</v>
      </c>
      <c r="M2950" s="172">
        <v>0</v>
      </c>
      <c r="N2950" s="172">
        <v>0</v>
      </c>
      <c r="O2950" s="172">
        <v>0</v>
      </c>
      <c r="P2950" s="199">
        <f t="shared" si="561"/>
        <v>23072.246666666662</v>
      </c>
      <c r="Q2950" s="233">
        <v>401861.89</v>
      </c>
      <c r="R2950" s="96">
        <v>325295.34999999998</v>
      </c>
      <c r="S2950" s="96">
        <v>62501.599999999999</v>
      </c>
      <c r="T2950" s="96">
        <v>0.39512999999999998</v>
      </c>
      <c r="U2950" s="96">
        <v>2584.8000000000002</v>
      </c>
      <c r="V2950" s="96">
        <v>1109.7439999999999</v>
      </c>
      <c r="W2950" s="96">
        <v>10370</v>
      </c>
      <c r="X2950" s="241">
        <f t="shared" si="562"/>
        <v>3511.3518857419999</v>
      </c>
      <c r="Y2950" s="241">
        <f t="shared" si="563"/>
        <v>2215.5812423880002</v>
      </c>
      <c r="Z2950" s="241">
        <f t="shared" si="564"/>
        <v>467.89681235400002</v>
      </c>
      <c r="AA2950" s="241">
        <f t="shared" si="565"/>
        <v>827.873831</v>
      </c>
      <c r="AB2950" s="241">
        <v>639.53211999999996</v>
      </c>
      <c r="AC2950" s="241">
        <v>0.10508814</v>
      </c>
      <c r="AD2950" s="241">
        <v>1239.0762</v>
      </c>
      <c r="AE2950" s="241">
        <v>5.8332047999999997E-2</v>
      </c>
      <c r="AF2950" s="241">
        <v>334.83442000000002</v>
      </c>
      <c r="AG2950" s="241">
        <v>1.9750821999999999</v>
      </c>
      <c r="AH2950" s="241">
        <v>418.57632000000001</v>
      </c>
      <c r="AI2950" s="241">
        <v>2.116892</v>
      </c>
      <c r="AJ2950" s="241">
        <v>4.6867564000000002</v>
      </c>
      <c r="AK2950" s="241">
        <v>2.3250092000000002</v>
      </c>
      <c r="AL2950" s="241">
        <v>0.57165277999999997</v>
      </c>
      <c r="AM2950" s="241">
        <v>2.0470739999999999E-3</v>
      </c>
      <c r="AN2950" s="241">
        <v>6.9098739</v>
      </c>
      <c r="AO2950" s="241">
        <v>10.972692</v>
      </c>
      <c r="AP2950" s="241">
        <v>21.735569000000002</v>
      </c>
      <c r="AQ2950" s="241">
        <v>13.676441000000001</v>
      </c>
      <c r="AR2950" s="241">
        <v>814.19739000000004</v>
      </c>
      <c r="AT2950" s="193"/>
      <c r="AU2950" s="193"/>
      <c r="AV2950" s="193"/>
      <c r="AW2950" s="193"/>
      <c r="AX2950" s="193"/>
      <c r="AY2950" s="193"/>
      <c r="AZ2950" s="193"/>
      <c r="BA2950" s="193"/>
      <c r="BB2950" s="193"/>
      <c r="BC2950" s="193"/>
      <c r="BD2950" s="193"/>
      <c r="BE2950" s="315"/>
      <c r="BF2950" s="315"/>
      <c r="BG2950" s="315"/>
      <c r="BH2950" s="315"/>
      <c r="BI2950" s="315"/>
      <c r="BJ2950" s="315"/>
      <c r="BK2950" s="315"/>
    </row>
    <row r="2951" spans="1:63" x14ac:dyDescent="0.25">
      <c r="A2951" s="9"/>
      <c r="B2951" s="43" t="s">
        <v>1264</v>
      </c>
      <c r="C2951" s="6" t="s">
        <v>5070</v>
      </c>
      <c r="D2951" s="193">
        <v>7815.2840999999999</v>
      </c>
      <c r="E2951" s="193">
        <v>3759.4659000000001</v>
      </c>
      <c r="F2951" s="193">
        <v>809.32120999999995</v>
      </c>
      <c r="G2951" s="193">
        <v>178.82382000000001</v>
      </c>
      <c r="H2951" s="193">
        <v>69.900773000000001</v>
      </c>
      <c r="I2951" s="193">
        <v>348.25479000000001</v>
      </c>
      <c r="J2951" s="193">
        <v>221.08339000000001</v>
      </c>
      <c r="K2951" s="193">
        <v>12.002276</v>
      </c>
      <c r="L2951" s="193">
        <v>2416.4319</v>
      </c>
      <c r="M2951" s="193">
        <v>0</v>
      </c>
      <c r="N2951" s="193">
        <v>0</v>
      </c>
      <c r="O2951" s="193">
        <v>0</v>
      </c>
      <c r="P2951" s="199">
        <f t="shared" si="561"/>
        <v>27847.895555555555</v>
      </c>
      <c r="Q2951" s="240">
        <v>469640.13</v>
      </c>
      <c r="R2951" s="99">
        <v>371927.1</v>
      </c>
      <c r="S2951" s="99">
        <v>73427.199999999997</v>
      </c>
      <c r="T2951" s="99">
        <v>0.47821999999999998</v>
      </c>
      <c r="U2951" s="99">
        <v>3397.7</v>
      </c>
      <c r="V2951" s="99">
        <v>1168.644</v>
      </c>
      <c r="W2951" s="99">
        <v>19719</v>
      </c>
      <c r="X2951" s="241">
        <f t="shared" si="562"/>
        <v>2831.6810742296398</v>
      </c>
      <c r="Y2951" s="241">
        <f t="shared" si="563"/>
        <v>1344.7518792119999</v>
      </c>
      <c r="Z2951" s="241">
        <f t="shared" si="564"/>
        <v>550.1063146176399</v>
      </c>
      <c r="AA2951" s="241">
        <f t="shared" si="565"/>
        <v>936.82288040000003</v>
      </c>
      <c r="AB2951" s="258">
        <v>771.84469999999999</v>
      </c>
      <c r="AC2951" s="258">
        <v>8.6998805999999998E-2</v>
      </c>
      <c r="AD2951" s="258">
        <v>220.93261999999999</v>
      </c>
      <c r="AE2951" s="258">
        <v>6.4285605999999995E-2</v>
      </c>
      <c r="AF2951" s="258">
        <v>349.48307999999997</v>
      </c>
      <c r="AG2951" s="258">
        <v>2.3401947999999999</v>
      </c>
      <c r="AH2951" s="258">
        <v>505.20866999999998</v>
      </c>
      <c r="AI2951" s="258">
        <v>1.3061556999999999</v>
      </c>
      <c r="AJ2951" s="258">
        <v>1.5579392999999999</v>
      </c>
      <c r="AK2951" s="258">
        <v>1.1219729000000001</v>
      </c>
      <c r="AL2951" s="258">
        <v>0.236289</v>
      </c>
      <c r="AM2951" s="258">
        <v>7.5541764000000003E-4</v>
      </c>
      <c r="AN2951" s="258">
        <v>13.714413</v>
      </c>
      <c r="AO2951" s="258">
        <v>9.5806912999999998</v>
      </c>
      <c r="AP2951" s="258">
        <v>17.379428000000001</v>
      </c>
      <c r="AQ2951" s="258">
        <v>5.7938304</v>
      </c>
      <c r="AR2951" s="258">
        <v>931.02904999999998</v>
      </c>
      <c r="AT2951" s="193"/>
      <c r="AU2951" s="193"/>
      <c r="AV2951" s="193"/>
      <c r="AW2951" s="193"/>
      <c r="AX2951" s="193"/>
      <c r="AY2951" s="193"/>
      <c r="AZ2951" s="193"/>
      <c r="BA2951" s="193"/>
      <c r="BB2951" s="193"/>
      <c r="BC2951" s="193"/>
      <c r="BD2951" s="193"/>
      <c r="BE2951" s="315"/>
      <c r="BF2951" s="315"/>
      <c r="BG2951" s="315"/>
      <c r="BH2951" s="315"/>
      <c r="BI2951" s="315"/>
      <c r="BJ2951" s="315"/>
      <c r="BK2951" s="315"/>
    </row>
    <row r="2952" spans="1:63" x14ac:dyDescent="0.25">
      <c r="A2952" s="9"/>
      <c r="B2952" s="43" t="s">
        <v>1264</v>
      </c>
      <c r="C2952" s="24" t="s">
        <v>908</v>
      </c>
      <c r="D2952" s="172">
        <v>5809.5994000000001</v>
      </c>
      <c r="E2952" s="172">
        <v>4008.2415000000001</v>
      </c>
      <c r="F2952" s="172">
        <v>731.31610999999998</v>
      </c>
      <c r="G2952" s="172">
        <v>137.55867000000001</v>
      </c>
      <c r="H2952" s="172">
        <v>25.567461999999999</v>
      </c>
      <c r="I2952" s="172">
        <v>162.87446</v>
      </c>
      <c r="J2952" s="172">
        <v>123.21061</v>
      </c>
      <c r="K2952" s="172">
        <v>4.6412129000000002</v>
      </c>
      <c r="L2952" s="172">
        <v>616.18937000000005</v>
      </c>
      <c r="M2952" s="172">
        <v>0</v>
      </c>
      <c r="N2952" s="172">
        <v>0</v>
      </c>
      <c r="O2952" s="172">
        <v>0</v>
      </c>
      <c r="P2952" s="199">
        <f t="shared" si="561"/>
        <v>29690.677777777775</v>
      </c>
      <c r="Q2952" s="233">
        <v>508472.29</v>
      </c>
      <c r="R2952" s="96">
        <v>416601.08</v>
      </c>
      <c r="S2952" s="96">
        <v>77705.600000000006</v>
      </c>
      <c r="T2952" s="96">
        <v>0.42759999999999998</v>
      </c>
      <c r="U2952" s="96">
        <v>3023.1</v>
      </c>
      <c r="V2952" s="96">
        <v>1417.68</v>
      </c>
      <c r="W2952" s="96">
        <v>9724.4</v>
      </c>
      <c r="X2952" s="241">
        <f t="shared" si="562"/>
        <v>2797.3894204530898</v>
      </c>
      <c r="Y2952" s="241">
        <f t="shared" si="563"/>
        <v>1168.32894917</v>
      </c>
      <c r="Z2952" s="241">
        <f t="shared" si="564"/>
        <v>584.2489368830901</v>
      </c>
      <c r="AA2952" s="241">
        <f t="shared" si="565"/>
        <v>1044.8115344</v>
      </c>
      <c r="AB2952" s="241">
        <v>822.99008000000003</v>
      </c>
      <c r="AC2952" s="241">
        <v>0.14367242999999999</v>
      </c>
      <c r="AD2952" s="241">
        <v>149.05945</v>
      </c>
      <c r="AE2952" s="241">
        <v>4.7589640000000002E-2</v>
      </c>
      <c r="AF2952" s="241">
        <v>193.61427</v>
      </c>
      <c r="AG2952" s="241">
        <v>2.4738870999999998</v>
      </c>
      <c r="AH2952" s="241">
        <v>538.65470000000005</v>
      </c>
      <c r="AI2952" s="241">
        <v>1.1975353</v>
      </c>
      <c r="AJ2952" s="241">
        <v>1.1790361</v>
      </c>
      <c r="AK2952" s="241">
        <v>1.9266232999999999</v>
      </c>
      <c r="AL2952" s="241">
        <v>0.13101051999999999</v>
      </c>
      <c r="AM2952" s="241">
        <v>4.7136309E-4</v>
      </c>
      <c r="AN2952" s="241">
        <v>7.1739177999999999</v>
      </c>
      <c r="AO2952" s="241">
        <v>5.3460675000000002</v>
      </c>
      <c r="AP2952" s="241">
        <v>28.639575000000001</v>
      </c>
      <c r="AQ2952" s="241">
        <v>2.2569344</v>
      </c>
      <c r="AR2952" s="241">
        <v>1042.5545999999999</v>
      </c>
      <c r="AT2952" s="193"/>
      <c r="AU2952" s="193"/>
      <c r="AV2952" s="193"/>
      <c r="AW2952" s="193"/>
      <c r="AX2952" s="193"/>
      <c r="AY2952" s="193"/>
      <c r="AZ2952" s="193"/>
      <c r="BA2952" s="193"/>
      <c r="BB2952" s="193"/>
      <c r="BC2952" s="193"/>
      <c r="BD2952" s="193"/>
      <c r="BE2952" s="315"/>
      <c r="BF2952" s="315"/>
      <c r="BG2952" s="315"/>
      <c r="BH2952" s="315"/>
      <c r="BI2952" s="315"/>
      <c r="BJ2952" s="315"/>
      <c r="BK2952" s="315"/>
    </row>
    <row r="2953" spans="1:63" x14ac:dyDescent="0.25">
      <c r="A2953" s="9"/>
      <c r="B2953" s="43" t="s">
        <v>1264</v>
      </c>
      <c r="C2953" s="24" t="s">
        <v>1738</v>
      </c>
      <c r="D2953" s="172">
        <v>1138.7819</v>
      </c>
      <c r="E2953" s="172">
        <v>574.46946000000003</v>
      </c>
      <c r="F2953" s="172">
        <v>197.44980000000001</v>
      </c>
      <c r="G2953" s="172">
        <v>71.167393000000004</v>
      </c>
      <c r="H2953" s="172">
        <v>4.2189578000000001</v>
      </c>
      <c r="I2953" s="172">
        <v>48.226157999999998</v>
      </c>
      <c r="J2953" s="172">
        <v>32.363649000000002</v>
      </c>
      <c r="K2953" s="172">
        <v>1.0163731</v>
      </c>
      <c r="L2953" s="172">
        <v>209.87007</v>
      </c>
      <c r="M2953" s="172">
        <v>0</v>
      </c>
      <c r="N2953" s="172">
        <v>0</v>
      </c>
      <c r="O2953" s="172">
        <v>0</v>
      </c>
      <c r="P2953" s="199">
        <f t="shared" si="561"/>
        <v>4255.3293333333331</v>
      </c>
      <c r="Q2953" s="233">
        <v>75166.373999999996</v>
      </c>
      <c r="R2953" s="96">
        <v>59177.455000000002</v>
      </c>
      <c r="S2953" s="96">
        <v>13310.64</v>
      </c>
      <c r="T2953" s="96">
        <v>7.0990999999999999E-2</v>
      </c>
      <c r="U2953" s="96">
        <v>502.68</v>
      </c>
      <c r="V2953" s="96">
        <v>235.3279</v>
      </c>
      <c r="W2953" s="96">
        <v>1940.2</v>
      </c>
      <c r="X2953" s="241">
        <f t="shared" si="562"/>
        <v>561.32913076208001</v>
      </c>
      <c r="Y2953" s="241">
        <f t="shared" si="563"/>
        <v>325.8596942785</v>
      </c>
      <c r="Z2953" s="241">
        <f t="shared" si="564"/>
        <v>85.530747183580019</v>
      </c>
      <c r="AA2953" s="241">
        <f t="shared" si="565"/>
        <v>149.93868929999999</v>
      </c>
      <c r="AB2953" s="241">
        <v>117.95137</v>
      </c>
      <c r="AC2953" s="241">
        <v>1.9409523000000001E-2</v>
      </c>
      <c r="AD2953" s="241">
        <v>157.74695</v>
      </c>
      <c r="AE2953" s="241">
        <v>9.7589354999999996E-3</v>
      </c>
      <c r="AF2953" s="241">
        <v>49.712187999999998</v>
      </c>
      <c r="AG2953" s="241">
        <v>0.42001781999999999</v>
      </c>
      <c r="AH2953" s="241">
        <v>77.199965000000006</v>
      </c>
      <c r="AI2953" s="241">
        <v>0.33191429</v>
      </c>
      <c r="AJ2953" s="241">
        <v>0.63975280999999995</v>
      </c>
      <c r="AK2953" s="241">
        <v>0.36488403000000003</v>
      </c>
      <c r="AL2953" s="241">
        <v>7.6029596000000005E-2</v>
      </c>
      <c r="AM2953" s="241">
        <v>2.7135758000000002E-4</v>
      </c>
      <c r="AN2953" s="241">
        <v>1.0903643000000001</v>
      </c>
      <c r="AO2953" s="241">
        <v>1.8007408</v>
      </c>
      <c r="AP2953" s="241">
        <v>4.0268249999999997</v>
      </c>
      <c r="AQ2953" s="241">
        <v>1.8429993</v>
      </c>
      <c r="AR2953" s="241">
        <v>148.09568999999999</v>
      </c>
      <c r="AT2953" s="193"/>
      <c r="AU2953" s="193"/>
      <c r="AV2953" s="193"/>
      <c r="AW2953" s="193"/>
      <c r="AX2953" s="193"/>
      <c r="AY2953" s="193"/>
      <c r="AZ2953" s="193"/>
      <c r="BA2953" s="193"/>
      <c r="BB2953" s="193"/>
      <c r="BC2953" s="193"/>
      <c r="BD2953" s="193"/>
      <c r="BE2953" s="315"/>
      <c r="BF2953" s="315"/>
      <c r="BG2953" s="315"/>
      <c r="BH2953" s="315"/>
      <c r="BI2953" s="315"/>
      <c r="BJ2953" s="315"/>
      <c r="BK2953" s="315"/>
    </row>
    <row r="2954" spans="1:63" x14ac:dyDescent="0.25">
      <c r="A2954" s="9"/>
      <c r="B2954" s="43" t="s">
        <v>1264</v>
      </c>
      <c r="C2954" s="24" t="s">
        <v>6613</v>
      </c>
      <c r="D2954" s="172">
        <v>1900.7895000000001</v>
      </c>
      <c r="E2954" s="172">
        <v>914.48128999999994</v>
      </c>
      <c r="F2954" s="172">
        <v>196.86287999999999</v>
      </c>
      <c r="G2954" s="172">
        <v>43.496279000000001</v>
      </c>
      <c r="H2954" s="172">
        <v>16.998111999999999</v>
      </c>
      <c r="I2954" s="172">
        <v>84.691502</v>
      </c>
      <c r="J2954" s="172">
        <v>53.764533999999998</v>
      </c>
      <c r="K2954" s="172">
        <v>2.9185444999999999</v>
      </c>
      <c r="L2954" s="172">
        <v>587.57631000000003</v>
      </c>
      <c r="M2954" s="172">
        <v>0</v>
      </c>
      <c r="N2954" s="172">
        <v>0</v>
      </c>
      <c r="O2954" s="172">
        <v>0</v>
      </c>
      <c r="P2954" s="199">
        <f t="shared" si="561"/>
        <v>6773.9354814814806</v>
      </c>
      <c r="Q2954" s="233">
        <v>114243.2</v>
      </c>
      <c r="R2954" s="96">
        <v>90470.691999999995</v>
      </c>
      <c r="S2954" s="96">
        <v>17865.68</v>
      </c>
      <c r="T2954" s="96">
        <v>0.11632000000000001</v>
      </c>
      <c r="U2954" s="96">
        <v>826.55</v>
      </c>
      <c r="V2954" s="96">
        <v>284.36290000000002</v>
      </c>
      <c r="W2954" s="96">
        <v>4795.8</v>
      </c>
      <c r="X2954" s="241">
        <f t="shared" si="562"/>
        <v>688.77590148003003</v>
      </c>
      <c r="Y2954" s="241">
        <f t="shared" si="563"/>
        <v>327.08335242100003</v>
      </c>
      <c r="Z2954" s="241">
        <f t="shared" si="564"/>
        <v>133.81232795903</v>
      </c>
      <c r="AA2954" s="241">
        <f t="shared" si="565"/>
        <v>227.8802211</v>
      </c>
      <c r="AB2954" s="241">
        <v>187.74941999999999</v>
      </c>
      <c r="AC2954" s="241">
        <v>2.1166796000000002E-2</v>
      </c>
      <c r="AD2954" s="241">
        <v>53.735447000000001</v>
      </c>
      <c r="AE2954" s="241">
        <v>1.5636015E-2</v>
      </c>
      <c r="AF2954" s="241">
        <v>84.992313999999993</v>
      </c>
      <c r="AG2954" s="241">
        <v>0.56936861000000005</v>
      </c>
      <c r="AH2954" s="241">
        <v>122.89082999999999</v>
      </c>
      <c r="AI2954" s="241">
        <v>0.31771685999999999</v>
      </c>
      <c r="AJ2954" s="241">
        <v>0.37894507999999999</v>
      </c>
      <c r="AK2954" s="241">
        <v>0.27297781999999998</v>
      </c>
      <c r="AL2954" s="241">
        <v>5.7466972999999998E-2</v>
      </c>
      <c r="AM2954" s="241">
        <v>1.8372603000000001E-4</v>
      </c>
      <c r="AN2954" s="241">
        <v>3.3351920000000002</v>
      </c>
      <c r="AO2954" s="241">
        <v>2.330473</v>
      </c>
      <c r="AP2954" s="241">
        <v>4.2285424999999996</v>
      </c>
      <c r="AQ2954" s="241">
        <v>1.4089011</v>
      </c>
      <c r="AR2954" s="241">
        <v>226.47131999999999</v>
      </c>
      <c r="AT2954" s="193"/>
      <c r="AU2954" s="193"/>
      <c r="AV2954" s="193"/>
      <c r="AW2954" s="193"/>
      <c r="AX2954" s="193"/>
      <c r="AY2954" s="193"/>
      <c r="AZ2954" s="193"/>
      <c r="BA2954" s="193"/>
      <c r="BB2954" s="193"/>
      <c r="BC2954" s="193"/>
      <c r="BD2954" s="193"/>
      <c r="BE2954" s="315"/>
      <c r="BF2954" s="315"/>
      <c r="BG2954" s="315"/>
      <c r="BH2954" s="315"/>
      <c r="BI2954" s="315"/>
      <c r="BJ2954" s="315"/>
      <c r="BK2954" s="315"/>
    </row>
    <row r="2955" spans="1:63" x14ac:dyDescent="0.25">
      <c r="A2955" s="9"/>
      <c r="B2955" s="43" t="s">
        <v>1264</v>
      </c>
      <c r="C2955" s="24" t="s">
        <v>6612</v>
      </c>
      <c r="D2955" s="172">
        <v>581.73997999999995</v>
      </c>
      <c r="E2955" s="172">
        <v>415.97685000000001</v>
      </c>
      <c r="F2955" s="172">
        <v>82.503214999999997</v>
      </c>
      <c r="G2955" s="172">
        <v>17.101247999999998</v>
      </c>
      <c r="H2955" s="172">
        <v>2.5264745</v>
      </c>
      <c r="I2955" s="172">
        <v>17.536877</v>
      </c>
      <c r="J2955" s="172">
        <v>10.452985999999999</v>
      </c>
      <c r="K2955" s="172">
        <v>0.38415626000000003</v>
      </c>
      <c r="L2955" s="172">
        <v>35.258170999999997</v>
      </c>
      <c r="M2955" s="172">
        <v>0</v>
      </c>
      <c r="N2955" s="172">
        <v>0</v>
      </c>
      <c r="O2955" s="172">
        <v>0</v>
      </c>
      <c r="P2955" s="199">
        <f t="shared" si="561"/>
        <v>3081.31</v>
      </c>
      <c r="Q2955" s="233">
        <v>52624.205000000002</v>
      </c>
      <c r="R2955" s="96">
        <v>39110.635999999999</v>
      </c>
      <c r="S2955" s="96">
        <v>11303.04</v>
      </c>
      <c r="T2955" s="96">
        <v>4.7735E-2</v>
      </c>
      <c r="U2955" s="96">
        <v>585.02</v>
      </c>
      <c r="V2955" s="96">
        <v>191.06180000000001</v>
      </c>
      <c r="W2955" s="96">
        <v>1434.4</v>
      </c>
      <c r="X2955" s="241">
        <f t="shared" si="562"/>
        <v>282.95136361809301</v>
      </c>
      <c r="Y2955" s="241">
        <f t="shared" si="563"/>
        <v>122.90849614269999</v>
      </c>
      <c r="Z2955" s="241">
        <f t="shared" si="564"/>
        <v>62.061624205392995</v>
      </c>
      <c r="AA2955" s="241">
        <f t="shared" si="565"/>
        <v>97.981243270000007</v>
      </c>
      <c r="AB2955" s="241">
        <v>85.408901999999998</v>
      </c>
      <c r="AC2955" s="241">
        <v>1.3148299E-2</v>
      </c>
      <c r="AD2955" s="241">
        <v>16.878247999999999</v>
      </c>
      <c r="AE2955" s="241">
        <v>6.0409037E-3</v>
      </c>
      <c r="AF2955" s="241">
        <v>20.240783</v>
      </c>
      <c r="AG2955" s="241">
        <v>0.36137394</v>
      </c>
      <c r="AH2955" s="241">
        <v>55.900987999999998</v>
      </c>
      <c r="AI2955" s="241">
        <v>0.13356237000000001</v>
      </c>
      <c r="AJ2955" s="241">
        <v>0.14715365999999999</v>
      </c>
      <c r="AK2955" s="241">
        <v>0.1651349</v>
      </c>
      <c r="AL2955" s="241">
        <v>1.4581273E-2</v>
      </c>
      <c r="AM2955" s="241">
        <v>4.9402393000000001E-5</v>
      </c>
      <c r="AN2955" s="241">
        <v>2.8160352999999998</v>
      </c>
      <c r="AO2955" s="241">
        <v>1.2185916999999999</v>
      </c>
      <c r="AP2955" s="241">
        <v>1.6655276000000001</v>
      </c>
      <c r="AQ2955" s="241">
        <v>0.12544427</v>
      </c>
      <c r="AR2955" s="241">
        <v>97.855799000000005</v>
      </c>
      <c r="AT2955" s="193"/>
      <c r="AU2955" s="193"/>
      <c r="AV2955" s="193"/>
      <c r="AW2955" s="193"/>
      <c r="AX2955" s="193"/>
      <c r="AY2955" s="193"/>
      <c r="AZ2955" s="193"/>
      <c r="BA2955" s="193"/>
      <c r="BB2955" s="193"/>
      <c r="BC2955" s="193"/>
      <c r="BD2955" s="193"/>
      <c r="BE2955" s="315"/>
      <c r="BF2955" s="315"/>
      <c r="BG2955" s="315"/>
      <c r="BH2955" s="315"/>
      <c r="BI2955" s="315"/>
      <c r="BJ2955" s="315"/>
      <c r="BK2955" s="315"/>
    </row>
    <row r="2956" spans="1:63" x14ac:dyDescent="0.25">
      <c r="A2956" s="9"/>
      <c r="B2956" s="43" t="s">
        <v>1264</v>
      </c>
      <c r="C2956" s="24" t="s">
        <v>5224</v>
      </c>
      <c r="D2956" s="172">
        <v>2482.0254</v>
      </c>
      <c r="E2956" s="172">
        <v>1968.3280999999999</v>
      </c>
      <c r="F2956" s="172">
        <v>280.82583</v>
      </c>
      <c r="G2956" s="172">
        <v>27.142281000000001</v>
      </c>
      <c r="H2956" s="172">
        <v>6.4973685000000003</v>
      </c>
      <c r="I2956" s="172">
        <v>29.851759999999999</v>
      </c>
      <c r="J2956" s="172">
        <v>52.911403</v>
      </c>
      <c r="K2956" s="172">
        <v>1.1149764</v>
      </c>
      <c r="L2956" s="172">
        <v>115.3537</v>
      </c>
      <c r="M2956" s="172">
        <v>0</v>
      </c>
      <c r="N2956" s="172">
        <v>0</v>
      </c>
      <c r="O2956" s="172">
        <v>0</v>
      </c>
      <c r="P2956" s="199">
        <f t="shared" si="561"/>
        <v>14580.208148148147</v>
      </c>
      <c r="Q2956" s="233">
        <v>239369.06</v>
      </c>
      <c r="R2956" s="96">
        <v>225997.11</v>
      </c>
      <c r="S2956" s="96">
        <v>11254.88</v>
      </c>
      <c r="T2956" s="96">
        <v>0.23246</v>
      </c>
      <c r="U2956" s="96">
        <v>429.93</v>
      </c>
      <c r="V2956" s="96">
        <v>198.60210000000001</v>
      </c>
      <c r="W2956" s="96">
        <v>1488.3</v>
      </c>
      <c r="X2956" s="241">
        <f t="shared" si="562"/>
        <v>1350.0815630075199</v>
      </c>
      <c r="Y2956" s="241">
        <f t="shared" si="563"/>
        <v>499.63269919299995</v>
      </c>
      <c r="Z2956" s="241">
        <f t="shared" si="564"/>
        <v>282.82285421452008</v>
      </c>
      <c r="AA2956" s="241">
        <f t="shared" si="565"/>
        <v>567.62600959999997</v>
      </c>
      <c r="AB2956" s="241">
        <v>404.15760999999998</v>
      </c>
      <c r="AC2956" s="241">
        <v>9.2869998999999995E-2</v>
      </c>
      <c r="AD2956" s="241">
        <v>38.403776999999998</v>
      </c>
      <c r="AE2956" s="241">
        <v>1.7345343999999999E-2</v>
      </c>
      <c r="AF2956" s="241">
        <v>56.623316000000003</v>
      </c>
      <c r="AG2956" s="241">
        <v>0.33778085000000002</v>
      </c>
      <c r="AH2956" s="241">
        <v>264.52462000000003</v>
      </c>
      <c r="AI2956" s="241">
        <v>0.46417978999999998</v>
      </c>
      <c r="AJ2956" s="241">
        <v>0.22024358999999999</v>
      </c>
      <c r="AK2956" s="241">
        <v>0.85657181999999998</v>
      </c>
      <c r="AL2956" s="241">
        <v>2.6761196000000001E-2</v>
      </c>
      <c r="AM2956" s="241">
        <v>1.1987852E-4</v>
      </c>
      <c r="AN2956" s="241">
        <v>0.78004954000000004</v>
      </c>
      <c r="AO2956" s="241">
        <v>1.0644853999999999</v>
      </c>
      <c r="AP2956" s="241">
        <v>14.885823</v>
      </c>
      <c r="AQ2956" s="241">
        <v>1.6118596000000001</v>
      </c>
      <c r="AR2956" s="241">
        <v>566.01414999999997</v>
      </c>
      <c r="AT2956" s="193"/>
      <c r="AU2956" s="193"/>
      <c r="AV2956" s="193"/>
      <c r="AW2956" s="193"/>
      <c r="AX2956" s="193"/>
      <c r="AY2956" s="193"/>
      <c r="AZ2956" s="193"/>
      <c r="BA2956" s="193"/>
      <c r="BB2956" s="193"/>
      <c r="BC2956" s="193"/>
      <c r="BD2956" s="193"/>
      <c r="BE2956" s="315"/>
      <c r="BF2956" s="315"/>
      <c r="BG2956" s="315"/>
      <c r="BH2956" s="315"/>
      <c r="BI2956" s="315"/>
      <c r="BJ2956" s="315"/>
      <c r="BK2956" s="315"/>
    </row>
    <row r="2957" spans="1:63" x14ac:dyDescent="0.25">
      <c r="A2957" s="9"/>
      <c r="B2957" s="43" t="s">
        <v>1264</v>
      </c>
      <c r="C2957" s="24" t="s">
        <v>5223</v>
      </c>
      <c r="D2957" s="172">
        <v>1362.3476000000001</v>
      </c>
      <c r="E2957" s="172">
        <v>956.28662999999995</v>
      </c>
      <c r="F2957" s="172">
        <v>225.17449999999999</v>
      </c>
      <c r="G2957" s="172">
        <v>42.861128000000001</v>
      </c>
      <c r="H2957" s="172">
        <v>4.2126194999999997</v>
      </c>
      <c r="I2957" s="172">
        <v>33.890295000000002</v>
      </c>
      <c r="J2957" s="172">
        <v>31.478759</v>
      </c>
      <c r="K2957" s="172">
        <v>0.58427392</v>
      </c>
      <c r="L2957" s="172">
        <v>67.859382999999994</v>
      </c>
      <c r="M2957" s="172">
        <v>0</v>
      </c>
      <c r="N2957" s="172">
        <v>0</v>
      </c>
      <c r="O2957" s="172">
        <v>0</v>
      </c>
      <c r="P2957" s="199">
        <f t="shared" si="561"/>
        <v>7083.6046666666662</v>
      </c>
      <c r="Q2957" s="233">
        <v>128376.19</v>
      </c>
      <c r="R2957" s="96">
        <v>95982.17</v>
      </c>
      <c r="S2957" s="96">
        <v>27673.52</v>
      </c>
      <c r="T2957" s="96">
        <v>0.11239</v>
      </c>
      <c r="U2957" s="96">
        <v>917.17</v>
      </c>
      <c r="V2957" s="96">
        <v>486.62200000000001</v>
      </c>
      <c r="W2957" s="96">
        <v>3316.6</v>
      </c>
      <c r="X2957" s="241">
        <f t="shared" si="562"/>
        <v>668.24425251709999</v>
      </c>
      <c r="Y2957" s="241">
        <f t="shared" si="563"/>
        <v>287.12229724700001</v>
      </c>
      <c r="Z2957" s="241">
        <f t="shared" si="564"/>
        <v>140.01810734009999</v>
      </c>
      <c r="AA2957" s="241">
        <f t="shared" si="565"/>
        <v>241.10384793</v>
      </c>
      <c r="AB2957" s="241">
        <v>196.34469000000001</v>
      </c>
      <c r="AC2957" s="241">
        <v>3.2397285999999997E-2</v>
      </c>
      <c r="AD2957" s="241">
        <v>44.281832000000001</v>
      </c>
      <c r="AE2957" s="241">
        <v>1.3161551E-2</v>
      </c>
      <c r="AF2957" s="241">
        <v>45.578536999999997</v>
      </c>
      <c r="AG2957" s="241">
        <v>0.87167941000000004</v>
      </c>
      <c r="AH2957" s="241">
        <v>128.50991999999999</v>
      </c>
      <c r="AI2957" s="241">
        <v>0.37217302000000002</v>
      </c>
      <c r="AJ2957" s="241">
        <v>0.37214968999999998</v>
      </c>
      <c r="AK2957" s="241">
        <v>0.41032004</v>
      </c>
      <c r="AL2957" s="241">
        <v>3.5872911E-2</v>
      </c>
      <c r="AM2957" s="241">
        <v>1.2417910000000001E-4</v>
      </c>
      <c r="AN2957" s="241">
        <v>1.2459186</v>
      </c>
      <c r="AO2957" s="241">
        <v>2.3105739000000001</v>
      </c>
      <c r="AP2957" s="241">
        <v>6.7610549999999998</v>
      </c>
      <c r="AQ2957" s="241">
        <v>0.97209793</v>
      </c>
      <c r="AR2957" s="241">
        <v>240.13175000000001</v>
      </c>
      <c r="AT2957" s="193"/>
      <c r="AU2957" s="193"/>
      <c r="AV2957" s="193"/>
      <c r="AW2957" s="193"/>
      <c r="AX2957" s="193"/>
      <c r="AY2957" s="193"/>
      <c r="AZ2957" s="193"/>
      <c r="BA2957" s="193"/>
      <c r="BB2957" s="193"/>
      <c r="BC2957" s="193"/>
      <c r="BD2957" s="193"/>
      <c r="BE2957" s="315"/>
      <c r="BF2957" s="315"/>
      <c r="BG2957" s="315"/>
      <c r="BH2957" s="315"/>
      <c r="BI2957" s="315"/>
      <c r="BJ2957" s="315"/>
      <c r="BK2957" s="315"/>
    </row>
    <row r="2958" spans="1:63" x14ac:dyDescent="0.25">
      <c r="A2958" s="9"/>
      <c r="B2958" s="43" t="s">
        <v>1264</v>
      </c>
      <c r="C2958" s="24" t="s">
        <v>2940</v>
      </c>
      <c r="D2958" s="172">
        <v>103.13424000000001</v>
      </c>
      <c r="E2958" s="172">
        <v>54.229520999999998</v>
      </c>
      <c r="F2958" s="172">
        <v>21.521509000000002</v>
      </c>
      <c r="G2958" s="172">
        <v>3.1210515999999999</v>
      </c>
      <c r="H2958" s="172">
        <v>0.30694496999999998</v>
      </c>
      <c r="I2958" s="172">
        <v>2.4619642000000002</v>
      </c>
      <c r="J2958" s="172">
        <v>5.8674030999999998</v>
      </c>
      <c r="K2958" s="172">
        <v>6.7090965000000002E-2</v>
      </c>
      <c r="L2958" s="172">
        <v>15.558752</v>
      </c>
      <c r="M2958" s="172">
        <v>0</v>
      </c>
      <c r="N2958" s="172">
        <v>0</v>
      </c>
      <c r="O2958" s="172">
        <v>0</v>
      </c>
      <c r="P2958" s="199">
        <f t="shared" si="561"/>
        <v>401.70015555555551</v>
      </c>
      <c r="Q2958" s="233">
        <v>7713.9085999999998</v>
      </c>
      <c r="R2958" s="96">
        <v>6262.6224000000002</v>
      </c>
      <c r="S2958" s="96">
        <v>1228.4159999999999</v>
      </c>
      <c r="T2958" s="96">
        <v>4.7464999999999999E-3</v>
      </c>
      <c r="U2958" s="96">
        <v>46.26</v>
      </c>
      <c r="V2958" s="96">
        <v>20.755490000000002</v>
      </c>
      <c r="W2958" s="96">
        <v>155.85</v>
      </c>
      <c r="X2958" s="241">
        <f t="shared" si="562"/>
        <v>44.130963479057996</v>
      </c>
      <c r="Y2958" s="241">
        <f t="shared" si="563"/>
        <v>20.592208030609999</v>
      </c>
      <c r="Z2958" s="241">
        <f t="shared" si="564"/>
        <v>7.7724497114480009</v>
      </c>
      <c r="AA2958" s="241">
        <f t="shared" si="565"/>
        <v>15.766305737</v>
      </c>
      <c r="AB2958" s="241">
        <v>11.134480999999999</v>
      </c>
      <c r="AC2958" s="241">
        <v>1.9117339E-3</v>
      </c>
      <c r="AD2958" s="241">
        <v>5.1081529000000003</v>
      </c>
      <c r="AE2958" s="241">
        <v>8.0517570999999997E-4</v>
      </c>
      <c r="AF2958" s="241">
        <v>4.3111097999999997</v>
      </c>
      <c r="AG2958" s="241">
        <v>3.5747421000000001E-2</v>
      </c>
      <c r="AH2958" s="241">
        <v>7.2874441000000001</v>
      </c>
      <c r="AI2958" s="241">
        <v>3.6575257E-2</v>
      </c>
      <c r="AJ2958" s="241">
        <v>2.7785834999999998E-2</v>
      </c>
      <c r="AK2958" s="241">
        <v>1.9121657E-2</v>
      </c>
      <c r="AL2958" s="241">
        <v>3.2562352999999998E-3</v>
      </c>
      <c r="AM2958" s="241">
        <v>1.1037147999999999E-5</v>
      </c>
      <c r="AN2958" s="241">
        <v>8.2884431999999994E-2</v>
      </c>
      <c r="AO2958" s="241">
        <v>6.3882077999999995E-2</v>
      </c>
      <c r="AP2958" s="241">
        <v>0.25148907999999998</v>
      </c>
      <c r="AQ2958" s="241">
        <v>8.2716736999999999E-2</v>
      </c>
      <c r="AR2958" s="241">
        <v>15.683589</v>
      </c>
      <c r="AT2958" s="193"/>
      <c r="AU2958" s="193"/>
      <c r="AV2958" s="193"/>
      <c r="AW2958" s="193"/>
      <c r="AX2958" s="193"/>
      <c r="AY2958" s="193"/>
      <c r="AZ2958" s="193"/>
      <c r="BA2958" s="193"/>
      <c r="BB2958" s="193"/>
      <c r="BC2958" s="193"/>
      <c r="BD2958" s="193"/>
      <c r="BE2958" s="315"/>
      <c r="BF2958" s="315"/>
      <c r="BG2958" s="315"/>
      <c r="BH2958" s="315"/>
      <c r="BI2958" s="315"/>
      <c r="BJ2958" s="315"/>
      <c r="BK2958" s="315"/>
    </row>
    <row r="2959" spans="1:63" x14ac:dyDescent="0.25">
      <c r="A2959" s="9"/>
      <c r="B2959" s="43" t="s">
        <v>1264</v>
      </c>
      <c r="C2959" s="24" t="s">
        <v>5222</v>
      </c>
      <c r="D2959" s="172">
        <v>25817046</v>
      </c>
      <c r="E2959" s="172">
        <v>7976880.5999999996</v>
      </c>
      <c r="F2959" s="172">
        <v>3143485.6</v>
      </c>
      <c r="G2959" s="172">
        <v>457554.45</v>
      </c>
      <c r="H2959" s="172">
        <v>91950.759000000005</v>
      </c>
      <c r="I2959" s="172">
        <v>1458039.2</v>
      </c>
      <c r="J2959" s="172">
        <v>449079.02</v>
      </c>
      <c r="K2959" s="172">
        <v>16783.832999999999</v>
      </c>
      <c r="L2959" s="172">
        <v>12223272</v>
      </c>
      <c r="M2959" s="172">
        <v>0</v>
      </c>
      <c r="N2959" s="172">
        <v>0</v>
      </c>
      <c r="O2959" s="172">
        <v>0</v>
      </c>
      <c r="P2959" s="199">
        <f t="shared" si="561"/>
        <v>59088004.44444444</v>
      </c>
      <c r="Q2959" s="233">
        <v>982960900</v>
      </c>
      <c r="R2959" s="96">
        <v>854907150</v>
      </c>
      <c r="S2959" s="96">
        <v>83843200</v>
      </c>
      <c r="T2959" s="96">
        <v>1066.0999999999999</v>
      </c>
      <c r="U2959" s="96">
        <v>4960500</v>
      </c>
      <c r="V2959" s="96">
        <v>1164989</v>
      </c>
      <c r="W2959" s="96">
        <v>38084000</v>
      </c>
      <c r="X2959" s="241">
        <f t="shared" si="562"/>
        <v>7128024.7720352998</v>
      </c>
      <c r="Y2959" s="241">
        <f t="shared" si="563"/>
        <v>3658615.8159999996</v>
      </c>
      <c r="Z2959" s="241">
        <f t="shared" si="564"/>
        <v>1308258.4780352998</v>
      </c>
      <c r="AA2959" s="241">
        <f t="shared" si="565"/>
        <v>2161150.4780000001</v>
      </c>
      <c r="AB2959" s="241">
        <v>1637805.4</v>
      </c>
      <c r="AC2959" s="241">
        <v>249.88910999999999</v>
      </c>
      <c r="AD2959" s="241">
        <v>975411.58</v>
      </c>
      <c r="AE2959" s="241">
        <v>260.72118999999998</v>
      </c>
      <c r="AF2959" s="241">
        <v>1042528.7</v>
      </c>
      <c r="AG2959" s="241">
        <v>2359.5257000000001</v>
      </c>
      <c r="AH2959" s="241">
        <v>1071984.5</v>
      </c>
      <c r="AI2959" s="241">
        <v>5030.2121999999999</v>
      </c>
      <c r="AJ2959" s="241">
        <v>4001.6170999999999</v>
      </c>
      <c r="AK2959" s="241">
        <v>3325.8942999999999</v>
      </c>
      <c r="AL2959" s="241">
        <v>839.45288000000005</v>
      </c>
      <c r="AM2959" s="241">
        <v>2.8735553</v>
      </c>
      <c r="AN2959" s="241">
        <v>20033.184000000001</v>
      </c>
      <c r="AO2959" s="241">
        <v>80985.354000000007</v>
      </c>
      <c r="AP2959" s="241">
        <v>122055.39</v>
      </c>
      <c r="AQ2959" s="241">
        <v>22320.477999999999</v>
      </c>
      <c r="AR2959" s="241">
        <v>2138830</v>
      </c>
      <c r="AT2959" s="193"/>
      <c r="AU2959" s="193"/>
      <c r="AV2959" s="193"/>
      <c r="AW2959" s="193"/>
      <c r="AX2959" s="193"/>
      <c r="AY2959" s="193"/>
      <c r="AZ2959" s="193"/>
      <c r="BA2959" s="193"/>
      <c r="BB2959" s="193"/>
      <c r="BC2959" s="193"/>
      <c r="BD2959" s="193"/>
      <c r="BE2959" s="315"/>
      <c r="BF2959" s="315"/>
      <c r="BG2959" s="315"/>
      <c r="BH2959" s="315"/>
      <c r="BI2959" s="315"/>
      <c r="BJ2959" s="315"/>
      <c r="BK2959" s="315"/>
    </row>
    <row r="2960" spans="1:63" x14ac:dyDescent="0.25">
      <c r="A2960" s="9"/>
      <c r="B2960" s="43" t="s">
        <v>1264</v>
      </c>
      <c r="C2960" s="24" t="s">
        <v>6844</v>
      </c>
      <c r="D2960" s="172">
        <v>1500.6969999999999</v>
      </c>
      <c r="E2960" s="172">
        <v>511.84823</v>
      </c>
      <c r="F2960" s="172">
        <v>97.560163000000003</v>
      </c>
      <c r="G2960" s="172">
        <v>17.479516</v>
      </c>
      <c r="H2960" s="172">
        <v>8.9155871999999992</v>
      </c>
      <c r="I2960" s="172">
        <v>65.786420000000007</v>
      </c>
      <c r="J2960" s="172">
        <v>45.173693999999998</v>
      </c>
      <c r="K2960" s="172">
        <v>3.2887814</v>
      </c>
      <c r="L2960" s="172">
        <v>750.64459999999997</v>
      </c>
      <c r="M2960" s="172">
        <v>0</v>
      </c>
      <c r="N2960" s="172">
        <v>0</v>
      </c>
      <c r="O2960" s="172">
        <v>0</v>
      </c>
      <c r="P2960" s="199">
        <f t="shared" si="561"/>
        <v>3791.4683703703699</v>
      </c>
      <c r="Q2960" s="233">
        <v>63018.701999999997</v>
      </c>
      <c r="R2960" s="96">
        <v>55221.536999999997</v>
      </c>
      <c r="S2960" s="96">
        <v>5597.1440000000002</v>
      </c>
      <c r="T2960" s="96">
        <v>4.3179000000000002E-2</v>
      </c>
      <c r="U2960" s="96">
        <v>333.8</v>
      </c>
      <c r="V2960" s="96">
        <v>101.77719999999999</v>
      </c>
      <c r="W2960" s="96">
        <v>1764.4</v>
      </c>
      <c r="X2960" s="241">
        <f t="shared" si="562"/>
        <v>408.75196176527004</v>
      </c>
      <c r="Y2960" s="241">
        <f t="shared" si="563"/>
        <v>194.54200941579998</v>
      </c>
      <c r="Z2960" s="241">
        <f t="shared" si="564"/>
        <v>74.512241549470005</v>
      </c>
      <c r="AA2960" s="241">
        <f t="shared" si="565"/>
        <v>139.69771080000001</v>
      </c>
      <c r="AB2960" s="241">
        <v>105.09684</v>
      </c>
      <c r="AC2960" s="241">
        <v>1.5008944999999999E-2</v>
      </c>
      <c r="AD2960" s="241">
        <v>37.783821000000003</v>
      </c>
      <c r="AE2960" s="241">
        <v>8.3118507999999994E-3</v>
      </c>
      <c r="AF2960" s="241">
        <v>51.459187</v>
      </c>
      <c r="AG2960" s="241">
        <v>0.17884062000000001</v>
      </c>
      <c r="AH2960" s="241">
        <v>68.784586000000004</v>
      </c>
      <c r="AI2960" s="241">
        <v>0.15565311000000001</v>
      </c>
      <c r="AJ2960" s="241">
        <v>0.14968037000000001</v>
      </c>
      <c r="AK2960" s="241">
        <v>0.22850909</v>
      </c>
      <c r="AL2960" s="241">
        <v>4.4096514000000003E-2</v>
      </c>
      <c r="AM2960" s="241">
        <v>1.4496547000000001E-4</v>
      </c>
      <c r="AN2960" s="241">
        <v>1.7036289</v>
      </c>
      <c r="AO2960" s="241">
        <v>1.2129441000000001</v>
      </c>
      <c r="AP2960" s="241">
        <v>2.2329984999999999</v>
      </c>
      <c r="AQ2960" s="241">
        <v>1.4206707999999999</v>
      </c>
      <c r="AR2960" s="241">
        <v>138.27704</v>
      </c>
      <c r="AT2960" s="193"/>
      <c r="AU2960" s="193"/>
      <c r="AV2960" s="193"/>
      <c r="AW2960" s="193"/>
      <c r="AX2960" s="193"/>
      <c r="AY2960" s="193"/>
      <c r="AZ2960" s="193"/>
      <c r="BA2960" s="193"/>
      <c r="BB2960" s="193"/>
      <c r="BC2960" s="193"/>
      <c r="BD2960" s="193"/>
      <c r="BE2960" s="315"/>
      <c r="BF2960" s="315"/>
      <c r="BG2960" s="315"/>
      <c r="BH2960" s="315"/>
      <c r="BI2960" s="315"/>
      <c r="BJ2960" s="315"/>
      <c r="BK2960" s="315"/>
    </row>
    <row r="2961" spans="1:63" x14ac:dyDescent="0.25">
      <c r="A2961" s="9"/>
      <c r="B2961" s="43" t="s">
        <v>1264</v>
      </c>
      <c r="C2961" s="24" t="s">
        <v>2941</v>
      </c>
      <c r="D2961" s="172">
        <v>71.144855000000007</v>
      </c>
      <c r="E2961" s="172">
        <v>31.601286000000002</v>
      </c>
      <c r="F2961" s="172">
        <v>7.1394131999999999</v>
      </c>
      <c r="G2961" s="172">
        <v>1.1216349000000001</v>
      </c>
      <c r="H2961" s="172">
        <v>0.47417197</v>
      </c>
      <c r="I2961" s="172">
        <v>2.4366539</v>
      </c>
      <c r="J2961" s="172">
        <v>1.0863461999999999</v>
      </c>
      <c r="K2961" s="172">
        <v>7.8654892000000004E-2</v>
      </c>
      <c r="L2961" s="172">
        <v>27.206693000000001</v>
      </c>
      <c r="M2961" s="172">
        <v>0</v>
      </c>
      <c r="N2961" s="172">
        <v>0</v>
      </c>
      <c r="O2961" s="172">
        <v>0</v>
      </c>
      <c r="P2961" s="199">
        <f t="shared" si="561"/>
        <v>234.08359999999999</v>
      </c>
      <c r="Q2961" s="233">
        <v>3730.2759999999998</v>
      </c>
      <c r="R2961" s="96">
        <v>2659.5221999999999</v>
      </c>
      <c r="S2961" s="96">
        <v>547.4896</v>
      </c>
      <c r="T2961" s="96">
        <v>1.0224E-2</v>
      </c>
      <c r="U2961" s="96">
        <v>14.494</v>
      </c>
      <c r="V2961" s="96">
        <v>2.5399569999999998</v>
      </c>
      <c r="W2961" s="96">
        <v>506.22</v>
      </c>
      <c r="X2961" s="241">
        <f t="shared" si="562"/>
        <v>21.329987704219597</v>
      </c>
      <c r="Y2961" s="241">
        <f t="shared" si="563"/>
        <v>10.129743297239999</v>
      </c>
      <c r="Z2961" s="241">
        <f t="shared" si="564"/>
        <v>4.5335695729795997</v>
      </c>
      <c r="AA2961" s="241">
        <f t="shared" si="565"/>
        <v>6.6666748340000002</v>
      </c>
      <c r="AB2961" s="241">
        <v>6.4853183000000003</v>
      </c>
      <c r="AC2961" s="241">
        <v>8.2965904999999997E-4</v>
      </c>
      <c r="AD2961" s="241">
        <v>1.2976531</v>
      </c>
      <c r="AE2961" s="241">
        <v>4.4695819000000001E-4</v>
      </c>
      <c r="AF2961" s="241">
        <v>2.3282953000000002</v>
      </c>
      <c r="AG2961" s="241">
        <v>1.719998E-2</v>
      </c>
      <c r="AH2961" s="241">
        <v>4.2467518000000002</v>
      </c>
      <c r="AI2961" s="241">
        <v>1.1576738E-2</v>
      </c>
      <c r="AJ2961" s="241">
        <v>9.6340804999999995E-3</v>
      </c>
      <c r="AK2961" s="241">
        <v>7.4126271999999998E-3</v>
      </c>
      <c r="AL2961" s="241">
        <v>1.4060696E-3</v>
      </c>
      <c r="AM2961" s="241">
        <v>4.5416795999999998E-6</v>
      </c>
      <c r="AN2961" s="241">
        <v>6.1801979999999999E-2</v>
      </c>
      <c r="AO2961" s="241">
        <v>4.7558476000000002E-2</v>
      </c>
      <c r="AP2961" s="241">
        <v>0.14742326</v>
      </c>
      <c r="AQ2961" s="241">
        <v>1.0056134E-2</v>
      </c>
      <c r="AR2961" s="241">
        <v>6.6566187000000001</v>
      </c>
      <c r="AT2961" s="193"/>
      <c r="AU2961" s="193"/>
      <c r="AV2961" s="193"/>
      <c r="AW2961" s="193"/>
      <c r="AX2961" s="193"/>
      <c r="AY2961" s="193"/>
      <c r="AZ2961" s="193"/>
      <c r="BA2961" s="193"/>
      <c r="BB2961" s="193"/>
      <c r="BC2961" s="193"/>
      <c r="BD2961" s="193"/>
      <c r="BE2961" s="315"/>
      <c r="BF2961" s="315"/>
      <c r="BG2961" s="315"/>
      <c r="BH2961" s="315"/>
      <c r="BI2961" s="315"/>
      <c r="BJ2961" s="315"/>
      <c r="BK2961" s="315"/>
    </row>
    <row r="2962" spans="1:63" x14ac:dyDescent="0.25">
      <c r="A2962" s="9"/>
      <c r="B2962" s="43" t="s">
        <v>1264</v>
      </c>
      <c r="C2962" s="24" t="s">
        <v>6843</v>
      </c>
      <c r="D2962" s="172">
        <v>1471.4274</v>
      </c>
      <c r="E2962" s="172">
        <v>390.21265</v>
      </c>
      <c r="F2962" s="172">
        <v>288.56033000000002</v>
      </c>
      <c r="G2962" s="172">
        <v>155.36635000000001</v>
      </c>
      <c r="H2962" s="172">
        <v>4.6979046999999996</v>
      </c>
      <c r="I2962" s="172">
        <v>91.960464999999999</v>
      </c>
      <c r="J2962" s="172">
        <v>49.74991</v>
      </c>
      <c r="K2962" s="172">
        <v>1.8115673999999999</v>
      </c>
      <c r="L2962" s="172">
        <v>489.06819000000002</v>
      </c>
      <c r="M2962" s="172">
        <v>0</v>
      </c>
      <c r="N2962" s="172">
        <v>0</v>
      </c>
      <c r="O2962" s="172">
        <v>0</v>
      </c>
      <c r="P2962" s="199">
        <f t="shared" si="561"/>
        <v>2890.4640740740738</v>
      </c>
      <c r="Q2962" s="233">
        <v>48637.017999999996</v>
      </c>
      <c r="R2962" s="96">
        <v>42621.866999999998</v>
      </c>
      <c r="S2962" s="96">
        <v>4166.5119999999997</v>
      </c>
      <c r="T2962" s="96">
        <v>6.0867999999999998E-2</v>
      </c>
      <c r="U2962" s="96">
        <v>286.29000000000002</v>
      </c>
      <c r="V2962" s="96">
        <v>76.087400000000002</v>
      </c>
      <c r="W2962" s="96">
        <v>1486.2</v>
      </c>
      <c r="X2962" s="241">
        <f t="shared" si="562"/>
        <v>745.02905521243997</v>
      </c>
      <c r="Y2962" s="241">
        <f t="shared" si="563"/>
        <v>572.61514433799994</v>
      </c>
      <c r="Z2962" s="241">
        <f t="shared" si="564"/>
        <v>61.553592574440003</v>
      </c>
      <c r="AA2962" s="241">
        <f t="shared" si="565"/>
        <v>110.86031829999999</v>
      </c>
      <c r="AB2962" s="241">
        <v>80.121181000000007</v>
      </c>
      <c r="AC2962" s="241">
        <v>1.3744114999999999E-2</v>
      </c>
      <c r="AD2962" s="241">
        <v>411.56932999999998</v>
      </c>
      <c r="AE2962" s="241">
        <v>1.0719443E-2</v>
      </c>
      <c r="AF2962" s="241">
        <v>80.767264999999995</v>
      </c>
      <c r="AG2962" s="241">
        <v>0.13290478</v>
      </c>
      <c r="AH2962" s="241">
        <v>52.439084000000001</v>
      </c>
      <c r="AI2962" s="241">
        <v>0.49490165000000003</v>
      </c>
      <c r="AJ2962" s="241">
        <v>1.4147053999999999</v>
      </c>
      <c r="AK2962" s="241">
        <v>0.53648127999999995</v>
      </c>
      <c r="AL2962" s="241">
        <v>0.17729447000000001</v>
      </c>
      <c r="AM2962" s="241">
        <v>6.3917444000000003E-4</v>
      </c>
      <c r="AN2962" s="241">
        <v>1.2936261</v>
      </c>
      <c r="AO2962" s="241">
        <v>2.2553687</v>
      </c>
      <c r="AP2962" s="241">
        <v>2.9414918000000001</v>
      </c>
      <c r="AQ2962" s="241">
        <v>4.1331182999999996</v>
      </c>
      <c r="AR2962" s="241">
        <v>106.7272</v>
      </c>
      <c r="AT2962" s="193"/>
      <c r="AU2962" s="193"/>
      <c r="AV2962" s="193"/>
      <c r="AW2962" s="193"/>
      <c r="AX2962" s="193"/>
      <c r="AY2962" s="193"/>
      <c r="AZ2962" s="193"/>
      <c r="BA2962" s="193"/>
      <c r="BB2962" s="193"/>
      <c r="BC2962" s="193"/>
      <c r="BD2962" s="193"/>
      <c r="BE2962" s="315"/>
      <c r="BF2962" s="315"/>
      <c r="BG2962" s="315"/>
      <c r="BH2962" s="315"/>
      <c r="BI2962" s="315"/>
      <c r="BJ2962" s="315"/>
      <c r="BK2962" s="315"/>
    </row>
    <row r="2963" spans="1:63" x14ac:dyDescent="0.25">
      <c r="A2963" s="9"/>
      <c r="B2963" s="43" t="s">
        <v>1264</v>
      </c>
      <c r="C2963" s="24" t="s">
        <v>2942</v>
      </c>
      <c r="D2963" s="172">
        <v>21.760159000000002</v>
      </c>
      <c r="E2963" s="172">
        <v>7.6630275000000001</v>
      </c>
      <c r="F2963" s="172">
        <v>3.2460317999999999</v>
      </c>
      <c r="G2963" s="172">
        <v>1.3822591</v>
      </c>
      <c r="H2963" s="172">
        <v>0.10652333999999999</v>
      </c>
      <c r="I2963" s="172">
        <v>1.0591691999999999</v>
      </c>
      <c r="J2963" s="172">
        <v>0.50199775999999996</v>
      </c>
      <c r="K2963" s="172">
        <v>1.8427745999999998E-2</v>
      </c>
      <c r="L2963" s="172">
        <v>7.7827223999999999</v>
      </c>
      <c r="M2963" s="172">
        <v>0</v>
      </c>
      <c r="N2963" s="172">
        <v>0</v>
      </c>
      <c r="O2963" s="172">
        <v>0</v>
      </c>
      <c r="P2963" s="199">
        <f t="shared" si="561"/>
        <v>56.763166666666663</v>
      </c>
      <c r="Q2963" s="233">
        <v>917.74752000000001</v>
      </c>
      <c r="R2963" s="96">
        <v>725.23280999999997</v>
      </c>
      <c r="S2963" s="96">
        <v>107.3128</v>
      </c>
      <c r="T2963" s="96">
        <v>1.8565000000000001E-3</v>
      </c>
      <c r="U2963" s="96">
        <v>4.2888999999999999</v>
      </c>
      <c r="V2963" s="96">
        <v>0.95315899999999998</v>
      </c>
      <c r="W2963" s="96">
        <v>79.957999999999998</v>
      </c>
      <c r="X2963" s="241">
        <f t="shared" si="562"/>
        <v>8.8893901321340998</v>
      </c>
      <c r="Y2963" s="241">
        <f t="shared" si="563"/>
        <v>5.8991345642899997</v>
      </c>
      <c r="Z2963" s="241">
        <f t="shared" si="564"/>
        <v>1.1403532428441001</v>
      </c>
      <c r="AA2963" s="241">
        <f t="shared" si="565"/>
        <v>1.849902325</v>
      </c>
      <c r="AB2963" s="241">
        <v>1.5729909</v>
      </c>
      <c r="AC2963" s="241">
        <v>2.3985681999999999E-4</v>
      </c>
      <c r="AD2963" s="241">
        <v>3.3638243999999999</v>
      </c>
      <c r="AE2963" s="241">
        <v>1.5054997000000001E-4</v>
      </c>
      <c r="AF2963" s="241">
        <v>0.95854017000000002</v>
      </c>
      <c r="AG2963" s="241">
        <v>3.3886875000000002E-3</v>
      </c>
      <c r="AH2963" s="241">
        <v>1.0298011</v>
      </c>
      <c r="AI2963" s="241">
        <v>5.4714758000000002E-3</v>
      </c>
      <c r="AJ2963" s="241">
        <v>1.2511164E-2</v>
      </c>
      <c r="AK2963" s="241">
        <v>5.0346159999999996E-3</v>
      </c>
      <c r="AL2963" s="241">
        <v>1.5869556999999999E-3</v>
      </c>
      <c r="AM2963" s="241">
        <v>5.6413441E-6</v>
      </c>
      <c r="AN2963" s="241">
        <v>1.9059093999999999E-2</v>
      </c>
      <c r="AO2963" s="241">
        <v>2.4505253000000001E-2</v>
      </c>
      <c r="AP2963" s="241">
        <v>4.2377943000000001E-2</v>
      </c>
      <c r="AQ2963" s="241">
        <v>3.4229925000000001E-2</v>
      </c>
      <c r="AR2963" s="241">
        <v>1.8156724</v>
      </c>
      <c r="AT2963" s="193"/>
      <c r="AU2963" s="193"/>
      <c r="AV2963" s="193"/>
      <c r="AW2963" s="193"/>
      <c r="AX2963" s="193"/>
      <c r="AY2963" s="193"/>
      <c r="AZ2963" s="193"/>
      <c r="BA2963" s="193"/>
      <c r="BB2963" s="193"/>
      <c r="BC2963" s="193"/>
      <c r="BD2963" s="193"/>
      <c r="BE2963" s="315"/>
      <c r="BF2963" s="315"/>
      <c r="BG2963" s="315"/>
      <c r="BH2963" s="315"/>
      <c r="BI2963" s="315"/>
      <c r="BJ2963" s="315"/>
      <c r="BK2963" s="315"/>
    </row>
    <row r="2964" spans="1:63" x14ac:dyDescent="0.25">
      <c r="A2964" s="9"/>
      <c r="B2964" s="43" t="s">
        <v>1264</v>
      </c>
      <c r="C2964" s="24" t="s">
        <v>3728</v>
      </c>
      <c r="D2964" s="172">
        <v>788.08277999999996</v>
      </c>
      <c r="E2964" s="172">
        <v>257.05183</v>
      </c>
      <c r="F2964" s="172">
        <v>55.597501999999999</v>
      </c>
      <c r="G2964" s="172">
        <v>13.548843</v>
      </c>
      <c r="H2964" s="172">
        <v>6.8870183999999997</v>
      </c>
      <c r="I2964" s="172">
        <v>39.775185999999998</v>
      </c>
      <c r="J2964" s="172">
        <v>22.433962000000001</v>
      </c>
      <c r="K2964" s="172">
        <v>1.304961</v>
      </c>
      <c r="L2964" s="172">
        <v>391.48347999999999</v>
      </c>
      <c r="M2964" s="172">
        <v>0</v>
      </c>
      <c r="N2964" s="172">
        <v>0</v>
      </c>
      <c r="O2964" s="172">
        <v>0</v>
      </c>
      <c r="P2964" s="199">
        <f t="shared" si="561"/>
        <v>1904.0876296296294</v>
      </c>
      <c r="Q2964" s="233">
        <v>30765.952000000001</v>
      </c>
      <c r="R2964" s="96">
        <v>26253.863000000001</v>
      </c>
      <c r="S2964" s="96">
        <v>3280.2559999999999</v>
      </c>
      <c r="T2964" s="96">
        <v>1.7524999999999999E-2</v>
      </c>
      <c r="U2964" s="96">
        <v>215.94</v>
      </c>
      <c r="V2964" s="96">
        <v>59.715290000000003</v>
      </c>
      <c r="W2964" s="96">
        <v>956.16</v>
      </c>
      <c r="X2964" s="241">
        <f t="shared" si="562"/>
        <v>210.916888374255</v>
      </c>
      <c r="Y2964" s="241">
        <f t="shared" si="563"/>
        <v>106.3643992929</v>
      </c>
      <c r="Z2964" s="241">
        <f t="shared" si="564"/>
        <v>37.714443081355007</v>
      </c>
      <c r="AA2964" s="241">
        <f t="shared" si="565"/>
        <v>66.838046000000006</v>
      </c>
      <c r="AB2964" s="241">
        <v>52.779730999999998</v>
      </c>
      <c r="AC2964" s="241">
        <v>4.3006184000000001E-3</v>
      </c>
      <c r="AD2964" s="241">
        <v>20.269383999999999</v>
      </c>
      <c r="AE2964" s="241">
        <v>5.1402944999999998E-3</v>
      </c>
      <c r="AF2964" s="241">
        <v>33.201056000000001</v>
      </c>
      <c r="AG2964" s="241">
        <v>0.10478738</v>
      </c>
      <c r="AH2964" s="241">
        <v>34.543258999999999</v>
      </c>
      <c r="AI2964" s="241">
        <v>8.8587319999999997E-2</v>
      </c>
      <c r="AJ2964" s="241">
        <v>0.11838529</v>
      </c>
      <c r="AK2964" s="241">
        <v>7.1222389999999997E-2</v>
      </c>
      <c r="AL2964" s="241">
        <v>2.5362964000000002E-2</v>
      </c>
      <c r="AM2964" s="241">
        <v>8.0407354999999995E-5</v>
      </c>
      <c r="AN2964" s="241">
        <v>1.2078161999999999</v>
      </c>
      <c r="AO2964" s="241">
        <v>0.81942382000000002</v>
      </c>
      <c r="AP2964" s="241">
        <v>0.84030568999999999</v>
      </c>
      <c r="AQ2964" s="241">
        <v>1.1017600000000001</v>
      </c>
      <c r="AR2964" s="241">
        <v>65.736286000000007</v>
      </c>
      <c r="AT2964" s="193"/>
      <c r="AU2964" s="193"/>
      <c r="AV2964" s="193"/>
      <c r="AW2964" s="193"/>
      <c r="AX2964" s="193"/>
      <c r="AY2964" s="193"/>
      <c r="AZ2964" s="193"/>
      <c r="BA2964" s="193"/>
      <c r="BB2964" s="193"/>
      <c r="BC2964" s="193"/>
      <c r="BD2964" s="193"/>
      <c r="BE2964" s="315"/>
      <c r="BF2964" s="315"/>
      <c r="BG2964" s="315"/>
      <c r="BH2964" s="315"/>
      <c r="BI2964" s="315"/>
      <c r="BJ2964" s="315"/>
      <c r="BK2964" s="315"/>
    </row>
    <row r="2965" spans="1:63" x14ac:dyDescent="0.25">
      <c r="A2965" s="9"/>
      <c r="B2965" s="43" t="s">
        <v>1264</v>
      </c>
      <c r="C2965" s="24" t="s">
        <v>2943</v>
      </c>
      <c r="D2965" s="172">
        <v>113.75279</v>
      </c>
      <c r="E2965" s="172">
        <v>11.906646</v>
      </c>
      <c r="F2965" s="172">
        <v>24.628332</v>
      </c>
      <c r="G2965" s="172">
        <v>14.772819</v>
      </c>
      <c r="H2965" s="172">
        <v>0.19886314999999999</v>
      </c>
      <c r="I2965" s="172">
        <v>8.1226041000000002</v>
      </c>
      <c r="J2965" s="172">
        <v>3.3811035999999999</v>
      </c>
      <c r="K2965" s="172">
        <v>3.6555328999999998E-2</v>
      </c>
      <c r="L2965" s="172">
        <v>50.705869</v>
      </c>
      <c r="M2965" s="172">
        <v>0</v>
      </c>
      <c r="N2965" s="172">
        <v>0</v>
      </c>
      <c r="O2965" s="172">
        <v>0</v>
      </c>
      <c r="P2965" s="199">
        <f t="shared" si="561"/>
        <v>88.197377777777774</v>
      </c>
      <c r="Q2965" s="233">
        <v>1514.9836</v>
      </c>
      <c r="R2965" s="96">
        <v>1151.3402000000001</v>
      </c>
      <c r="S2965" s="96">
        <v>209.21600000000001</v>
      </c>
      <c r="T2965" s="96">
        <v>3.2057000000000001E-3</v>
      </c>
      <c r="U2965" s="96">
        <v>18.427</v>
      </c>
      <c r="V2965" s="96">
        <v>3.7472370000000002</v>
      </c>
      <c r="W2965" s="96">
        <v>132.25</v>
      </c>
      <c r="X2965" s="241">
        <f t="shared" si="562"/>
        <v>53.624376682221012</v>
      </c>
      <c r="Y2965" s="241">
        <f t="shared" si="563"/>
        <v>48.116009736660011</v>
      </c>
      <c r="Z2965" s="241">
        <f t="shared" si="564"/>
        <v>2.2237520355610001</v>
      </c>
      <c r="AA2965" s="241">
        <f t="shared" si="565"/>
        <v>3.2846149099999997</v>
      </c>
      <c r="AB2965" s="241">
        <v>2.4446805999999999</v>
      </c>
      <c r="AC2965" s="241">
        <v>2.8339800999999999E-4</v>
      </c>
      <c r="AD2965" s="241">
        <v>39.055872000000001</v>
      </c>
      <c r="AE2965" s="241">
        <v>7.6258735000000002E-4</v>
      </c>
      <c r="AF2965" s="241">
        <v>6.6077462999999996</v>
      </c>
      <c r="AG2965" s="241">
        <v>6.6648513E-3</v>
      </c>
      <c r="AH2965" s="241">
        <v>1.6000217000000001</v>
      </c>
      <c r="AI2965" s="241">
        <v>4.2612550999999999E-2</v>
      </c>
      <c r="AJ2965" s="241">
        <v>0.13491059999999999</v>
      </c>
      <c r="AK2965" s="241">
        <v>3.8790087000000001E-2</v>
      </c>
      <c r="AL2965" s="241">
        <v>1.6889953999999999E-2</v>
      </c>
      <c r="AM2965" s="241">
        <v>6.0672560999999999E-5</v>
      </c>
      <c r="AN2965" s="241">
        <v>8.6475900999999994E-2</v>
      </c>
      <c r="AO2965" s="241">
        <v>0.19486892</v>
      </c>
      <c r="AP2965" s="241">
        <v>0.10912165</v>
      </c>
      <c r="AQ2965" s="241">
        <v>0.40212390999999997</v>
      </c>
      <c r="AR2965" s="241">
        <v>2.8824909999999999</v>
      </c>
      <c r="AT2965" s="193"/>
      <c r="AU2965" s="193"/>
      <c r="AV2965" s="193"/>
      <c r="AW2965" s="193"/>
      <c r="AX2965" s="193"/>
      <c r="AY2965" s="193"/>
      <c r="AZ2965" s="193"/>
      <c r="BA2965" s="193"/>
      <c r="BB2965" s="193"/>
      <c r="BC2965" s="193"/>
      <c r="BD2965" s="193"/>
      <c r="BE2965" s="315"/>
      <c r="BF2965" s="315"/>
      <c r="BG2965" s="315"/>
      <c r="BH2965" s="315"/>
      <c r="BI2965" s="315"/>
      <c r="BJ2965" s="315"/>
      <c r="BK2965" s="315"/>
    </row>
    <row r="2966" spans="1:63" x14ac:dyDescent="0.25">
      <c r="A2966" s="9"/>
      <c r="B2966" s="43" t="s">
        <v>1264</v>
      </c>
      <c r="C2966" s="24" t="s">
        <v>3727</v>
      </c>
      <c r="D2966" s="172">
        <v>954.28704000000005</v>
      </c>
      <c r="E2966" s="172">
        <v>673.22406999999998</v>
      </c>
      <c r="F2966" s="172">
        <v>137.65404000000001</v>
      </c>
      <c r="G2966" s="172">
        <v>30.626345000000001</v>
      </c>
      <c r="H2966" s="172">
        <v>4.5615338000000003</v>
      </c>
      <c r="I2966" s="172">
        <v>28.917259999999999</v>
      </c>
      <c r="J2966" s="172">
        <v>18.031609</v>
      </c>
      <c r="K2966" s="172">
        <v>0.68909054000000003</v>
      </c>
      <c r="L2966" s="172">
        <v>60.583092999999998</v>
      </c>
      <c r="M2966" s="172">
        <v>0</v>
      </c>
      <c r="N2966" s="172">
        <v>0</v>
      </c>
      <c r="O2966" s="172">
        <v>0</v>
      </c>
      <c r="P2966" s="199">
        <f t="shared" si="561"/>
        <v>4986.8449629629622</v>
      </c>
      <c r="Q2966" s="233">
        <v>90130.642000000007</v>
      </c>
      <c r="R2966" s="96">
        <v>67212.653000000006</v>
      </c>
      <c r="S2966" s="96">
        <v>19526.080000000002</v>
      </c>
      <c r="T2966" s="96">
        <v>7.5563000000000005E-2</v>
      </c>
      <c r="U2966" s="96">
        <v>689.4</v>
      </c>
      <c r="V2966" s="96">
        <v>349.43380000000002</v>
      </c>
      <c r="W2966" s="96">
        <v>2353</v>
      </c>
      <c r="X2966" s="241">
        <f t="shared" si="562"/>
        <v>469.28565020096602</v>
      </c>
      <c r="Y2966" s="241">
        <f t="shared" si="563"/>
        <v>202.27508847999999</v>
      </c>
      <c r="Z2966" s="241">
        <f t="shared" si="564"/>
        <v>98.621778770966003</v>
      </c>
      <c r="AA2966" s="241">
        <f t="shared" si="565"/>
        <v>168.38878295000001</v>
      </c>
      <c r="AB2966" s="241">
        <v>138.22649000000001</v>
      </c>
      <c r="AC2966" s="241">
        <v>2.1908792E-2</v>
      </c>
      <c r="AD2966" s="241">
        <v>29.844059999999999</v>
      </c>
      <c r="AE2966" s="241">
        <v>9.3934280000000005E-3</v>
      </c>
      <c r="AF2966" s="241">
        <v>33.549222</v>
      </c>
      <c r="AG2966" s="241">
        <v>0.62401426000000004</v>
      </c>
      <c r="AH2966" s="241">
        <v>90.470561000000004</v>
      </c>
      <c r="AI2966" s="241">
        <v>0.22452733</v>
      </c>
      <c r="AJ2966" s="241">
        <v>0.26633902999999998</v>
      </c>
      <c r="AK2966" s="241">
        <v>0.28774801</v>
      </c>
      <c r="AL2966" s="241">
        <v>2.5994959000000002E-2</v>
      </c>
      <c r="AM2966" s="241">
        <v>8.8441966000000005E-5</v>
      </c>
      <c r="AN2966" s="241">
        <v>1.2248082</v>
      </c>
      <c r="AO2966" s="241">
        <v>1.6445519</v>
      </c>
      <c r="AP2966" s="241">
        <v>4.4771599000000002</v>
      </c>
      <c r="AQ2966" s="241">
        <v>0.21659295000000001</v>
      </c>
      <c r="AR2966" s="241">
        <v>168.17219</v>
      </c>
      <c r="AT2966" s="193"/>
      <c r="AU2966" s="193"/>
      <c r="AV2966" s="193"/>
      <c r="AW2966" s="193"/>
      <c r="AX2966" s="193"/>
      <c r="AY2966" s="193"/>
      <c r="AZ2966" s="193"/>
      <c r="BA2966" s="193"/>
      <c r="BB2966" s="193"/>
      <c r="BC2966" s="193"/>
      <c r="BD2966" s="193"/>
      <c r="BE2966" s="315"/>
      <c r="BF2966" s="315"/>
      <c r="BG2966" s="315"/>
      <c r="BH2966" s="315"/>
      <c r="BI2966" s="315"/>
      <c r="BJ2966" s="315"/>
      <c r="BK2966" s="315"/>
    </row>
    <row r="2967" spans="1:63" x14ac:dyDescent="0.25">
      <c r="A2967" s="9"/>
      <c r="B2967" s="43" t="s">
        <v>1264</v>
      </c>
      <c r="C2967" s="24" t="s">
        <v>2944</v>
      </c>
      <c r="D2967" s="172">
        <v>405.89875000000001</v>
      </c>
      <c r="E2967" s="172">
        <v>296.66717999999997</v>
      </c>
      <c r="F2967" s="172">
        <v>48.316433000000004</v>
      </c>
      <c r="G2967" s="172">
        <v>10.580088</v>
      </c>
      <c r="H2967" s="172">
        <v>1.3672887</v>
      </c>
      <c r="I2967" s="172">
        <v>9.7906112000000007</v>
      </c>
      <c r="J2967" s="172">
        <v>5.0568213999999996</v>
      </c>
      <c r="K2967" s="172">
        <v>0.22339977</v>
      </c>
      <c r="L2967" s="172">
        <v>33.896934000000002</v>
      </c>
      <c r="M2967" s="172">
        <v>0</v>
      </c>
      <c r="N2967" s="172">
        <v>0</v>
      </c>
      <c r="O2967" s="172">
        <v>0</v>
      </c>
      <c r="P2967" s="199">
        <f t="shared" si="561"/>
        <v>2197.5346666666665</v>
      </c>
      <c r="Q2967" s="233">
        <v>39165.254999999997</v>
      </c>
      <c r="R2967" s="96">
        <v>30912.121999999999</v>
      </c>
      <c r="S2967" s="96">
        <v>6760.88</v>
      </c>
      <c r="T2967" s="96">
        <v>3.0526999999999999E-2</v>
      </c>
      <c r="U2967" s="96">
        <v>228.55</v>
      </c>
      <c r="V2967" s="96">
        <v>119.37220000000001</v>
      </c>
      <c r="W2967" s="96">
        <v>1144.3</v>
      </c>
      <c r="X2967" s="241">
        <f t="shared" si="562"/>
        <v>202.22302490278199</v>
      </c>
      <c r="Y2967" s="241">
        <f t="shared" si="563"/>
        <v>82.512206238399997</v>
      </c>
      <c r="Z2967" s="241">
        <f t="shared" si="564"/>
        <v>42.237876706381996</v>
      </c>
      <c r="AA2967" s="241">
        <f t="shared" si="565"/>
        <v>77.472941957999993</v>
      </c>
      <c r="AB2967" s="241">
        <v>60.910013999999997</v>
      </c>
      <c r="AC2967" s="241">
        <v>1.1537105000000001E-2</v>
      </c>
      <c r="AD2967" s="241">
        <v>9.9736755000000006</v>
      </c>
      <c r="AE2967" s="241">
        <v>3.1765534000000001E-3</v>
      </c>
      <c r="AF2967" s="241">
        <v>11.398453999999999</v>
      </c>
      <c r="AG2967" s="241">
        <v>0.21534908</v>
      </c>
      <c r="AH2967" s="241">
        <v>39.867497</v>
      </c>
      <c r="AI2967" s="241">
        <v>7.8514081999999999E-2</v>
      </c>
      <c r="AJ2967" s="241">
        <v>9.2499007999999994E-2</v>
      </c>
      <c r="AK2967" s="241">
        <v>9.6244142000000005E-2</v>
      </c>
      <c r="AL2967" s="241">
        <v>8.9687679000000006E-3</v>
      </c>
      <c r="AM2967" s="241">
        <v>3.0756482E-5</v>
      </c>
      <c r="AN2967" s="241">
        <v>0.37787129000000003</v>
      </c>
      <c r="AO2967" s="241">
        <v>0.23721206</v>
      </c>
      <c r="AP2967" s="241">
        <v>1.4790395999999999</v>
      </c>
      <c r="AQ2967" s="241">
        <v>5.3281957999999997E-2</v>
      </c>
      <c r="AR2967" s="241">
        <v>77.419659999999993</v>
      </c>
      <c r="AT2967" s="193"/>
      <c r="AU2967" s="193"/>
      <c r="AV2967" s="193"/>
      <c r="AW2967" s="193"/>
      <c r="AX2967" s="193"/>
      <c r="AY2967" s="193"/>
      <c r="AZ2967" s="193"/>
      <c r="BA2967" s="193"/>
      <c r="BB2967" s="193"/>
      <c r="BC2967" s="193"/>
      <c r="BD2967" s="193"/>
      <c r="BE2967" s="315"/>
      <c r="BF2967" s="315"/>
      <c r="BG2967" s="315"/>
      <c r="BH2967" s="315"/>
      <c r="BI2967" s="315"/>
      <c r="BJ2967" s="315"/>
      <c r="BK2967" s="315"/>
    </row>
    <row r="2968" spans="1:63" x14ac:dyDescent="0.25">
      <c r="A2968" s="9"/>
      <c r="B2968" s="43" t="s">
        <v>1264</v>
      </c>
      <c r="C2968" s="24" t="s">
        <v>3726</v>
      </c>
      <c r="D2968" s="172">
        <v>7754.6030000000001</v>
      </c>
      <c r="E2968" s="172">
        <v>2044.3016</v>
      </c>
      <c r="F2968" s="172">
        <v>715.96037999999999</v>
      </c>
      <c r="G2968" s="172">
        <v>162.64476999999999</v>
      </c>
      <c r="H2968" s="172">
        <v>29.823414</v>
      </c>
      <c r="I2968" s="172">
        <v>335.13081</v>
      </c>
      <c r="J2968" s="172">
        <v>151.36834999999999</v>
      </c>
      <c r="K2968" s="172">
        <v>5.2562680999999998</v>
      </c>
      <c r="L2968" s="172">
        <v>4310.1174000000001</v>
      </c>
      <c r="M2968" s="172">
        <v>0</v>
      </c>
      <c r="N2968" s="172">
        <v>0</v>
      </c>
      <c r="O2968" s="172">
        <v>0</v>
      </c>
      <c r="P2968" s="199">
        <f t="shared" si="561"/>
        <v>15142.974814814814</v>
      </c>
      <c r="Q2968" s="233">
        <v>265242.68</v>
      </c>
      <c r="R2968" s="96">
        <v>205002.31</v>
      </c>
      <c r="S2968" s="96">
        <v>43191.68</v>
      </c>
      <c r="T2968" s="96">
        <v>0.22778999999999999</v>
      </c>
      <c r="U2968" s="96">
        <v>2013.1</v>
      </c>
      <c r="V2968" s="96">
        <v>641.36099999999999</v>
      </c>
      <c r="W2968" s="96">
        <v>14394</v>
      </c>
      <c r="X2968" s="241">
        <f t="shared" si="562"/>
        <v>1810.2117319289</v>
      </c>
      <c r="Y2968" s="241">
        <f t="shared" si="563"/>
        <v>986.56530963499995</v>
      </c>
      <c r="Z2968" s="241">
        <f t="shared" si="564"/>
        <v>301.54211419390003</v>
      </c>
      <c r="AA2968" s="241">
        <f t="shared" si="565"/>
        <v>522.10430810000003</v>
      </c>
      <c r="AB2968" s="241">
        <v>419.73057</v>
      </c>
      <c r="AC2968" s="241">
        <v>5.3248416E-2</v>
      </c>
      <c r="AD2968" s="241">
        <v>309.19238999999999</v>
      </c>
      <c r="AE2968" s="241">
        <v>4.2171619E-2</v>
      </c>
      <c r="AF2968" s="241">
        <v>256.17847</v>
      </c>
      <c r="AG2968" s="241">
        <v>1.3684596</v>
      </c>
      <c r="AH2968" s="241">
        <v>274.71924000000001</v>
      </c>
      <c r="AI2968" s="241">
        <v>1.1821324</v>
      </c>
      <c r="AJ2968" s="241">
        <v>1.4400139999999999</v>
      </c>
      <c r="AK2968" s="241">
        <v>0.72232333999999998</v>
      </c>
      <c r="AL2968" s="241">
        <v>0.30334895000000001</v>
      </c>
      <c r="AM2968" s="241">
        <v>1.0021038999999999E-3</v>
      </c>
      <c r="AN2968" s="241">
        <v>8.3589652000000001</v>
      </c>
      <c r="AO2968" s="241">
        <v>6.7035355000000001</v>
      </c>
      <c r="AP2968" s="241">
        <v>8.1115527000000007</v>
      </c>
      <c r="AQ2968" s="241">
        <v>8.7624180999999997</v>
      </c>
      <c r="AR2968" s="241">
        <v>513.34189000000003</v>
      </c>
      <c r="AT2968" s="193"/>
      <c r="AU2968" s="193"/>
      <c r="AV2968" s="193"/>
      <c r="AW2968" s="193"/>
      <c r="AX2968" s="193"/>
      <c r="AY2968" s="193"/>
      <c r="AZ2968" s="193"/>
      <c r="BA2968" s="193"/>
      <c r="BB2968" s="193"/>
      <c r="BC2968" s="193"/>
      <c r="BD2968" s="193"/>
      <c r="BE2968" s="315"/>
      <c r="BF2968" s="315"/>
      <c r="BG2968" s="315"/>
      <c r="BH2968" s="315"/>
      <c r="BI2968" s="315"/>
      <c r="BJ2968" s="315"/>
      <c r="BK2968" s="315"/>
    </row>
    <row r="2969" spans="1:63" x14ac:dyDescent="0.25">
      <c r="A2969" s="9"/>
      <c r="B2969" s="43" t="s">
        <v>1264</v>
      </c>
      <c r="C2969" s="24" t="s">
        <v>2945</v>
      </c>
      <c r="D2969" s="172">
        <v>716.37858000000006</v>
      </c>
      <c r="E2969" s="172">
        <v>241.93286000000001</v>
      </c>
      <c r="F2969" s="172">
        <v>265.07</v>
      </c>
      <c r="G2969" s="172">
        <v>9.7803141</v>
      </c>
      <c r="H2969" s="172">
        <v>3.3712081</v>
      </c>
      <c r="I2969" s="172">
        <v>15.691376</v>
      </c>
      <c r="J2969" s="172">
        <v>32.224362999999997</v>
      </c>
      <c r="K2969" s="172">
        <v>0.55389286999999998</v>
      </c>
      <c r="L2969" s="172">
        <v>147.75457</v>
      </c>
      <c r="M2969" s="172">
        <v>0</v>
      </c>
      <c r="N2969" s="172">
        <v>0</v>
      </c>
      <c r="O2969" s="172">
        <v>0</v>
      </c>
      <c r="P2969" s="199">
        <f t="shared" si="561"/>
        <v>1792.0952592592591</v>
      </c>
      <c r="Q2969" s="233">
        <v>29951.679</v>
      </c>
      <c r="R2969" s="96">
        <v>23469.018</v>
      </c>
      <c r="S2969" s="96">
        <v>4543.7280000000001</v>
      </c>
      <c r="T2969" s="96">
        <v>5.7105999999999997E-2</v>
      </c>
      <c r="U2969" s="96">
        <v>153.16999999999999</v>
      </c>
      <c r="V2969" s="96">
        <v>55.30518</v>
      </c>
      <c r="W2969" s="96">
        <v>1730.4</v>
      </c>
      <c r="X2969" s="241">
        <f t="shared" si="562"/>
        <v>203.60912923035801</v>
      </c>
      <c r="Y2969" s="241">
        <f t="shared" si="563"/>
        <v>108.7193206308</v>
      </c>
      <c r="Z2969" s="241">
        <f t="shared" si="564"/>
        <v>36.011932649558005</v>
      </c>
      <c r="AA2969" s="241">
        <f t="shared" si="565"/>
        <v>58.877875949999996</v>
      </c>
      <c r="AB2969" s="241">
        <v>49.666666999999997</v>
      </c>
      <c r="AC2969" s="241">
        <v>8.2634156000000007E-3</v>
      </c>
      <c r="AD2969" s="241">
        <v>12.979392000000001</v>
      </c>
      <c r="AE2969" s="241">
        <v>5.9624652000000002E-3</v>
      </c>
      <c r="AF2969" s="241">
        <v>45.914451</v>
      </c>
      <c r="AG2969" s="241">
        <v>0.14458475000000001</v>
      </c>
      <c r="AH2969" s="241">
        <v>32.512197999999998</v>
      </c>
      <c r="AI2969" s="241">
        <v>0.4586326</v>
      </c>
      <c r="AJ2969" s="241">
        <v>8.4774173999999994E-2</v>
      </c>
      <c r="AK2969" s="241">
        <v>7.8162007000000006E-2</v>
      </c>
      <c r="AL2969" s="241">
        <v>1.3521563E-2</v>
      </c>
      <c r="AM2969" s="241">
        <v>4.3385557999999999E-5</v>
      </c>
      <c r="AN2969" s="241">
        <v>0.49356088999999997</v>
      </c>
      <c r="AO2969" s="241">
        <v>0.94158032999999997</v>
      </c>
      <c r="AP2969" s="241">
        <v>1.4294597</v>
      </c>
      <c r="AQ2969" s="241">
        <v>0.15413294999999999</v>
      </c>
      <c r="AR2969" s="241">
        <v>58.723742999999999</v>
      </c>
      <c r="AT2969" s="193"/>
      <c r="AU2969" s="193"/>
      <c r="AV2969" s="193"/>
      <c r="AW2969" s="193"/>
      <c r="AX2969" s="193"/>
      <c r="AY2969" s="193"/>
      <c r="AZ2969" s="193"/>
      <c r="BA2969" s="193"/>
      <c r="BB2969" s="193"/>
      <c r="BC2969" s="193"/>
      <c r="BD2969" s="193"/>
      <c r="BE2969" s="315"/>
      <c r="BF2969" s="315"/>
      <c r="BG2969" s="315"/>
      <c r="BH2969" s="315"/>
      <c r="BI2969" s="315"/>
      <c r="BJ2969" s="315"/>
      <c r="BK2969" s="315"/>
    </row>
    <row r="2970" spans="1:63" x14ac:dyDescent="0.25">
      <c r="A2970" s="9"/>
      <c r="B2970" s="43" t="s">
        <v>1264</v>
      </c>
      <c r="C2970" s="24" t="s">
        <v>2946</v>
      </c>
      <c r="D2970" s="172">
        <v>182.01599999999999</v>
      </c>
      <c r="E2970" s="172">
        <v>100.65397</v>
      </c>
      <c r="F2970" s="172">
        <v>33.137095000000002</v>
      </c>
      <c r="G2970" s="172">
        <v>5.8729655000000003</v>
      </c>
      <c r="H2970" s="172">
        <v>0.75646371000000001</v>
      </c>
      <c r="I2970" s="172">
        <v>5.1313247000000004</v>
      </c>
      <c r="J2970" s="172">
        <v>7.5898911</v>
      </c>
      <c r="K2970" s="172">
        <v>0.23787162000000001</v>
      </c>
      <c r="L2970" s="172">
        <v>28.636413999999998</v>
      </c>
      <c r="M2970" s="172">
        <v>0</v>
      </c>
      <c r="N2970" s="172">
        <v>0</v>
      </c>
      <c r="O2970" s="172">
        <v>0</v>
      </c>
      <c r="P2970" s="199">
        <f t="shared" si="561"/>
        <v>745.58496296296289</v>
      </c>
      <c r="Q2970" s="233">
        <v>13473.962</v>
      </c>
      <c r="R2970" s="96">
        <v>11090.338</v>
      </c>
      <c r="S2970" s="96">
        <v>1944.096</v>
      </c>
      <c r="T2970" s="96">
        <v>9.2584999999999994E-3</v>
      </c>
      <c r="U2970" s="96">
        <v>80.051000000000002</v>
      </c>
      <c r="V2970" s="96">
        <v>31.597850000000001</v>
      </c>
      <c r="W2970" s="96">
        <v>327.87</v>
      </c>
      <c r="X2970" s="241">
        <f t="shared" si="562"/>
        <v>81.508611446612989</v>
      </c>
      <c r="Y2970" s="241">
        <f t="shared" si="563"/>
        <v>39.199202744499999</v>
      </c>
      <c r="Z2970" s="241">
        <f t="shared" si="564"/>
        <v>14.398571692112998</v>
      </c>
      <c r="AA2970" s="241">
        <f t="shared" si="565"/>
        <v>27.910837009999998</v>
      </c>
      <c r="AB2970" s="241">
        <v>20.665222</v>
      </c>
      <c r="AC2970" s="241">
        <v>3.6990329E-3</v>
      </c>
      <c r="AD2970" s="241">
        <v>11.064056000000001</v>
      </c>
      <c r="AE2970" s="241">
        <v>1.5796855999999999E-3</v>
      </c>
      <c r="AF2970" s="241">
        <v>7.4075416000000001</v>
      </c>
      <c r="AG2970" s="241">
        <v>5.7104426E-2</v>
      </c>
      <c r="AH2970" s="241">
        <v>13.524649</v>
      </c>
      <c r="AI2970" s="241">
        <v>5.5694027E-2</v>
      </c>
      <c r="AJ2970" s="241">
        <v>5.1500283000000001E-2</v>
      </c>
      <c r="AK2970" s="241">
        <v>3.3715766000000001E-2</v>
      </c>
      <c r="AL2970" s="241">
        <v>6.0799427999999999E-3</v>
      </c>
      <c r="AM2970" s="241">
        <v>2.0903312999999999E-5</v>
      </c>
      <c r="AN2970" s="241">
        <v>0.18347695</v>
      </c>
      <c r="AO2970" s="241">
        <v>0.13630266999999999</v>
      </c>
      <c r="AP2970" s="241">
        <v>0.40713215000000003</v>
      </c>
      <c r="AQ2970" s="241">
        <v>0.13502501</v>
      </c>
      <c r="AR2970" s="241">
        <v>27.775811999999998</v>
      </c>
      <c r="AT2970" s="193"/>
      <c r="AU2970" s="193"/>
      <c r="AV2970" s="193"/>
      <c r="AW2970" s="193"/>
      <c r="AX2970" s="193"/>
      <c r="AY2970" s="193"/>
      <c r="AZ2970" s="193"/>
      <c r="BA2970" s="193"/>
      <c r="BB2970" s="193"/>
      <c r="BC2970" s="193"/>
      <c r="BD2970" s="193"/>
      <c r="BE2970" s="315"/>
      <c r="BF2970" s="315"/>
      <c r="BG2970" s="315"/>
      <c r="BH2970" s="315"/>
      <c r="BI2970" s="315"/>
      <c r="BJ2970" s="315"/>
      <c r="BK2970" s="315"/>
    </row>
    <row r="2971" spans="1:63" x14ac:dyDescent="0.25">
      <c r="A2971" s="9"/>
      <c r="B2971" s="43" t="s">
        <v>1264</v>
      </c>
      <c r="C2971" s="24" t="s">
        <v>2947</v>
      </c>
      <c r="D2971" s="172">
        <v>1549.425</v>
      </c>
      <c r="E2971" s="172">
        <v>818.25289999999995</v>
      </c>
      <c r="F2971" s="172">
        <v>185.75953000000001</v>
      </c>
      <c r="G2971" s="172">
        <v>45.661850000000001</v>
      </c>
      <c r="H2971" s="172">
        <v>7.7874736999999996</v>
      </c>
      <c r="I2971" s="172">
        <v>52.963591000000001</v>
      </c>
      <c r="J2971" s="172">
        <v>31.812697</v>
      </c>
      <c r="K2971" s="172">
        <v>2.4216554000000001</v>
      </c>
      <c r="L2971" s="172">
        <v>404.76533999999998</v>
      </c>
      <c r="M2971" s="172">
        <v>0</v>
      </c>
      <c r="N2971" s="172">
        <v>0</v>
      </c>
      <c r="O2971" s="172">
        <v>0</v>
      </c>
      <c r="P2971" s="199">
        <f t="shared" si="561"/>
        <v>6061.1325925925921</v>
      </c>
      <c r="Q2971" s="233">
        <v>105061.7</v>
      </c>
      <c r="R2971" s="96">
        <v>85905.065000000002</v>
      </c>
      <c r="S2971" s="96">
        <v>15449.84</v>
      </c>
      <c r="T2971" s="96">
        <v>0.10888</v>
      </c>
      <c r="U2971" s="96">
        <v>668.25</v>
      </c>
      <c r="V2971" s="96">
        <v>257.83789999999999</v>
      </c>
      <c r="W2971" s="96">
        <v>2780.6</v>
      </c>
      <c r="X2971" s="241">
        <f t="shared" si="562"/>
        <v>641.28498598227998</v>
      </c>
      <c r="Y2971" s="241">
        <f t="shared" si="563"/>
        <v>307.92037471399999</v>
      </c>
      <c r="Z2971" s="241">
        <f t="shared" si="564"/>
        <v>117.09340346828003</v>
      </c>
      <c r="AA2971" s="241">
        <f t="shared" si="565"/>
        <v>216.27120780000001</v>
      </c>
      <c r="AB2971" s="241">
        <v>167.99520000000001</v>
      </c>
      <c r="AC2971" s="241">
        <v>2.9996828999999999E-2</v>
      </c>
      <c r="AD2971" s="241">
        <v>86.138895000000005</v>
      </c>
      <c r="AE2971" s="241">
        <v>1.2714774999999999E-2</v>
      </c>
      <c r="AF2971" s="241">
        <v>53.268220999999997</v>
      </c>
      <c r="AG2971" s="241">
        <v>0.47534711000000002</v>
      </c>
      <c r="AH2971" s="241">
        <v>109.94293999999999</v>
      </c>
      <c r="AI2971" s="241">
        <v>0.30444487999999997</v>
      </c>
      <c r="AJ2971" s="241">
        <v>0.39598022999999999</v>
      </c>
      <c r="AK2971" s="241">
        <v>0.26595369000000002</v>
      </c>
      <c r="AL2971" s="241">
        <v>5.3121966E-2</v>
      </c>
      <c r="AM2971" s="241">
        <v>1.8140227999999999E-4</v>
      </c>
      <c r="AN2971" s="241">
        <v>1.8539026999999999</v>
      </c>
      <c r="AO2971" s="241">
        <v>1.2816187999999999</v>
      </c>
      <c r="AP2971" s="241">
        <v>2.9952597999999999</v>
      </c>
      <c r="AQ2971" s="241">
        <v>1.1036577999999999</v>
      </c>
      <c r="AR2971" s="241">
        <v>215.16755000000001</v>
      </c>
      <c r="AT2971" s="193"/>
      <c r="AU2971" s="193"/>
      <c r="AV2971" s="193"/>
      <c r="AW2971" s="193"/>
      <c r="AX2971" s="193"/>
      <c r="AY2971" s="193"/>
      <c r="AZ2971" s="193"/>
      <c r="BA2971" s="193"/>
      <c r="BB2971" s="193"/>
      <c r="BC2971" s="193"/>
      <c r="BD2971" s="193"/>
      <c r="BE2971" s="315"/>
      <c r="BF2971" s="315"/>
      <c r="BG2971" s="315"/>
      <c r="BH2971" s="315"/>
      <c r="BI2971" s="315"/>
      <c r="BJ2971" s="315"/>
      <c r="BK2971" s="315"/>
    </row>
    <row r="2972" spans="1:63" x14ac:dyDescent="0.25">
      <c r="A2972" s="9"/>
      <c r="B2972" s="43" t="s">
        <v>1264</v>
      </c>
      <c r="C2972" s="24" t="s">
        <v>3725</v>
      </c>
      <c r="D2972" s="172">
        <v>10.173985</v>
      </c>
      <c r="E2972" s="172">
        <v>7.3285716000000001</v>
      </c>
      <c r="F2972" s="172">
        <v>1.4917076</v>
      </c>
      <c r="G2972" s="172">
        <v>9.6730494E-2</v>
      </c>
      <c r="H2972" s="172">
        <v>0.11579063000000001</v>
      </c>
      <c r="I2972" s="172">
        <v>0.29347355000000003</v>
      </c>
      <c r="J2972" s="172">
        <v>0.26595758000000003</v>
      </c>
      <c r="K2972" s="172">
        <v>1.5969384E-2</v>
      </c>
      <c r="L2972" s="172">
        <v>0.56578406000000003</v>
      </c>
      <c r="M2972" s="172">
        <v>0</v>
      </c>
      <c r="N2972" s="172">
        <v>0</v>
      </c>
      <c r="O2972" s="172">
        <v>0</v>
      </c>
      <c r="P2972" s="199">
        <f t="shared" si="561"/>
        <v>54.285715555555555</v>
      </c>
      <c r="Q2972" s="233">
        <v>929.25476000000003</v>
      </c>
      <c r="R2972" s="96">
        <v>793.58879000000002</v>
      </c>
      <c r="S2972" s="96">
        <v>112.0504</v>
      </c>
      <c r="T2972" s="96">
        <v>2.2244999999999999E-3</v>
      </c>
      <c r="U2972" s="96">
        <v>2.4994999999999998</v>
      </c>
      <c r="V2972" s="96">
        <v>0.77384799999999998</v>
      </c>
      <c r="W2972" s="96">
        <v>20.34</v>
      </c>
      <c r="X2972" s="241">
        <f t="shared" si="562"/>
        <v>5.1258444689465694</v>
      </c>
      <c r="Y2972" s="241">
        <f t="shared" si="563"/>
        <v>1.9941584506199999</v>
      </c>
      <c r="Z2972" s="241">
        <f t="shared" si="564"/>
        <v>1.1459835908265701</v>
      </c>
      <c r="AA2972" s="241">
        <f t="shared" si="565"/>
        <v>1.9857024274999999</v>
      </c>
      <c r="AB2972" s="241">
        <v>1.5047501999999999</v>
      </c>
      <c r="AC2972" s="241">
        <v>3.8162868000000001E-4</v>
      </c>
      <c r="AD2972" s="241">
        <v>0.12304652000000001</v>
      </c>
      <c r="AE2972" s="241">
        <v>1.9728123999999999E-4</v>
      </c>
      <c r="AF2972" s="241">
        <v>0.36218761999999999</v>
      </c>
      <c r="AG2972" s="241">
        <v>3.5952007E-3</v>
      </c>
      <c r="AH2972" s="241">
        <v>0.98487815999999995</v>
      </c>
      <c r="AI2972" s="241">
        <v>2.3651113000000001E-3</v>
      </c>
      <c r="AJ2972" s="241">
        <v>7.5925719000000005E-4</v>
      </c>
      <c r="AK2972" s="241">
        <v>2.1291149E-3</v>
      </c>
      <c r="AL2972" s="241">
        <v>1.1781949E-4</v>
      </c>
      <c r="AM2972" s="241">
        <v>4.0594657E-7</v>
      </c>
      <c r="AN2972" s="241">
        <v>6.2820970000000004E-3</v>
      </c>
      <c r="AO2972" s="241">
        <v>8.2029503000000004E-2</v>
      </c>
      <c r="AP2972" s="241">
        <v>6.7422122000000001E-2</v>
      </c>
      <c r="AQ2972" s="241">
        <v>1.4740275000000001E-3</v>
      </c>
      <c r="AR2972" s="241">
        <v>1.9842283999999999</v>
      </c>
      <c r="AT2972" s="193"/>
      <c r="AU2972" s="193"/>
      <c r="AV2972" s="193"/>
      <c r="AW2972" s="193"/>
      <c r="AX2972" s="193"/>
      <c r="AY2972" s="193"/>
      <c r="AZ2972" s="193"/>
      <c r="BA2972" s="193"/>
      <c r="BB2972" s="193"/>
      <c r="BC2972" s="193"/>
      <c r="BD2972" s="193"/>
      <c r="BE2972" s="315"/>
      <c r="BF2972" s="315"/>
      <c r="BG2972" s="315"/>
      <c r="BH2972" s="315"/>
      <c r="BI2972" s="315"/>
      <c r="BJ2972" s="315"/>
      <c r="BK2972" s="315"/>
    </row>
    <row r="2973" spans="1:63" x14ac:dyDescent="0.25">
      <c r="A2973" s="9"/>
      <c r="B2973" s="43" t="s">
        <v>1264</v>
      </c>
      <c r="C2973" s="24" t="s">
        <v>3724</v>
      </c>
      <c r="D2973" s="172">
        <v>921.01423999999997</v>
      </c>
      <c r="E2973" s="172">
        <v>313.35174999999998</v>
      </c>
      <c r="F2973" s="172">
        <v>118.42479</v>
      </c>
      <c r="G2973" s="172">
        <v>17.207802999999998</v>
      </c>
      <c r="H2973" s="172">
        <v>2.8260512000000002</v>
      </c>
      <c r="I2973" s="172">
        <v>26.382987</v>
      </c>
      <c r="J2973" s="172">
        <v>64.052713999999995</v>
      </c>
      <c r="K2973" s="172">
        <v>0.36190106999999999</v>
      </c>
      <c r="L2973" s="172">
        <v>378.40624000000003</v>
      </c>
      <c r="M2973" s="172">
        <v>0</v>
      </c>
      <c r="N2973" s="172">
        <v>0</v>
      </c>
      <c r="O2973" s="172">
        <v>0</v>
      </c>
      <c r="P2973" s="199">
        <f t="shared" si="561"/>
        <v>2321.1240740740736</v>
      </c>
      <c r="Q2973" s="233">
        <v>40322.625</v>
      </c>
      <c r="R2973" s="96">
        <v>30948.376</v>
      </c>
      <c r="S2973" s="96">
        <v>7150.64</v>
      </c>
      <c r="T2973" s="96">
        <v>4.6394999999999999E-2</v>
      </c>
      <c r="U2973" s="96">
        <v>349.5</v>
      </c>
      <c r="V2973" s="96">
        <v>118.3629</v>
      </c>
      <c r="W2973" s="96">
        <v>1755.7</v>
      </c>
      <c r="X2973" s="241">
        <f t="shared" si="562"/>
        <v>242.39926696317502</v>
      </c>
      <c r="Y2973" s="241">
        <f t="shared" si="563"/>
        <v>118.43223171470001</v>
      </c>
      <c r="Z2973" s="241">
        <f t="shared" si="564"/>
        <v>45.698234868475005</v>
      </c>
      <c r="AA2973" s="241">
        <f t="shared" si="565"/>
        <v>78.268800380000002</v>
      </c>
      <c r="AB2973" s="241">
        <v>64.271894000000003</v>
      </c>
      <c r="AC2973" s="241">
        <v>7.0825184999999999E-2</v>
      </c>
      <c r="AD2973" s="241">
        <v>26.418021</v>
      </c>
      <c r="AE2973" s="241">
        <v>4.7043896999999996E-3</v>
      </c>
      <c r="AF2973" s="241">
        <v>27.439923</v>
      </c>
      <c r="AG2973" s="241">
        <v>0.22686413999999999</v>
      </c>
      <c r="AH2973" s="241">
        <v>42.068913000000002</v>
      </c>
      <c r="AI2973" s="241">
        <v>0.20004548</v>
      </c>
      <c r="AJ2973" s="241">
        <v>0.15069484</v>
      </c>
      <c r="AK2973" s="241">
        <v>0.11660698</v>
      </c>
      <c r="AL2973" s="241">
        <v>2.9225220999999999E-2</v>
      </c>
      <c r="AM2973" s="241">
        <v>9.1887474999999996E-5</v>
      </c>
      <c r="AN2973" s="241">
        <v>0.95512174000000005</v>
      </c>
      <c r="AO2973" s="241">
        <v>0.71277511999999998</v>
      </c>
      <c r="AP2973" s="241">
        <v>1.4647606</v>
      </c>
      <c r="AQ2973" s="241">
        <v>0.76456338000000001</v>
      </c>
      <c r="AR2973" s="241">
        <v>77.504237000000003</v>
      </c>
      <c r="AT2973" s="193"/>
      <c r="AU2973" s="193"/>
      <c r="AV2973" s="193"/>
      <c r="AW2973" s="193"/>
      <c r="AX2973" s="193"/>
      <c r="AY2973" s="193"/>
      <c r="AZ2973" s="193"/>
      <c r="BA2973" s="193"/>
      <c r="BB2973" s="193"/>
      <c r="BC2973" s="193"/>
      <c r="BD2973" s="193"/>
      <c r="BE2973" s="315"/>
      <c r="BF2973" s="315"/>
      <c r="BG2973" s="315"/>
      <c r="BH2973" s="315"/>
      <c r="BI2973" s="315"/>
      <c r="BJ2973" s="315"/>
      <c r="BK2973" s="315"/>
    </row>
    <row r="2974" spans="1:63" x14ac:dyDescent="0.25">
      <c r="A2974" s="9"/>
      <c r="B2974" s="43" t="s">
        <v>1264</v>
      </c>
      <c r="C2974" s="24" t="s">
        <v>3723</v>
      </c>
      <c r="D2974" s="172">
        <v>1655.6197</v>
      </c>
      <c r="E2974" s="172">
        <v>1277.5867000000001</v>
      </c>
      <c r="F2974" s="172">
        <v>243.14437000000001</v>
      </c>
      <c r="G2974" s="172">
        <v>52.169497</v>
      </c>
      <c r="H2974" s="172">
        <v>2.9218839999999999</v>
      </c>
      <c r="I2974" s="172">
        <v>36.194403000000001</v>
      </c>
      <c r="J2974" s="172">
        <v>24.06521</v>
      </c>
      <c r="K2974" s="172">
        <v>0.26036663999999998</v>
      </c>
      <c r="L2974" s="172">
        <v>19.277335999999998</v>
      </c>
      <c r="M2974" s="172">
        <v>0</v>
      </c>
      <c r="N2974" s="172">
        <v>0</v>
      </c>
      <c r="O2974" s="172">
        <v>0</v>
      </c>
      <c r="P2974" s="199">
        <f t="shared" si="561"/>
        <v>9463.6051851851844</v>
      </c>
      <c r="Q2974" s="233">
        <v>167854.54</v>
      </c>
      <c r="R2974" s="96">
        <v>127708.23</v>
      </c>
      <c r="S2974" s="96">
        <v>34400.800000000003</v>
      </c>
      <c r="T2974" s="96">
        <v>0.12436999999999999</v>
      </c>
      <c r="U2974" s="96">
        <v>1196.0999999999999</v>
      </c>
      <c r="V2974" s="96">
        <v>645.78779999999995</v>
      </c>
      <c r="W2974" s="96">
        <v>3903.5</v>
      </c>
      <c r="X2974" s="241">
        <f t="shared" si="562"/>
        <v>862.15649620872</v>
      </c>
      <c r="Y2974" s="241">
        <f t="shared" si="563"/>
        <v>356.81106970799999</v>
      </c>
      <c r="Z2974" s="241">
        <f t="shared" si="564"/>
        <v>185.77799796471999</v>
      </c>
      <c r="AA2974" s="241">
        <f t="shared" si="565"/>
        <v>319.56742853600002</v>
      </c>
      <c r="AB2974" s="241">
        <v>262.31558000000001</v>
      </c>
      <c r="AC2974" s="241">
        <v>4.4669911999999999E-2</v>
      </c>
      <c r="AD2974" s="241">
        <v>46.597805999999999</v>
      </c>
      <c r="AE2974" s="241">
        <v>1.3397595999999999E-2</v>
      </c>
      <c r="AF2974" s="241">
        <v>46.740574000000002</v>
      </c>
      <c r="AG2974" s="241">
        <v>1.0990422</v>
      </c>
      <c r="AH2974" s="241">
        <v>171.68983</v>
      </c>
      <c r="AI2974" s="241">
        <v>0.39995048</v>
      </c>
      <c r="AJ2974" s="241">
        <v>0.44946932000000001</v>
      </c>
      <c r="AK2974" s="241">
        <v>0.69397575</v>
      </c>
      <c r="AL2974" s="241">
        <v>4.0041004999999998E-2</v>
      </c>
      <c r="AM2974" s="241">
        <v>1.4696971999999999E-4</v>
      </c>
      <c r="AN2974" s="241">
        <v>1.6179773</v>
      </c>
      <c r="AO2974" s="241">
        <v>0.97233453999999997</v>
      </c>
      <c r="AP2974" s="241">
        <v>9.9142726000000003</v>
      </c>
      <c r="AQ2974" s="241">
        <v>9.7878536000000002E-2</v>
      </c>
      <c r="AR2974" s="241">
        <v>319.46955000000003</v>
      </c>
      <c r="AT2974" s="193"/>
      <c r="AU2974" s="193"/>
      <c r="AV2974" s="193"/>
      <c r="AW2974" s="193"/>
      <c r="AX2974" s="193"/>
      <c r="AY2974" s="193"/>
      <c r="AZ2974" s="193"/>
      <c r="BA2974" s="193"/>
      <c r="BB2974" s="193"/>
      <c r="BC2974" s="193"/>
      <c r="BD2974" s="193"/>
      <c r="BE2974" s="315"/>
      <c r="BF2974" s="315"/>
      <c r="BG2974" s="315"/>
      <c r="BH2974" s="315"/>
      <c r="BI2974" s="315"/>
      <c r="BJ2974" s="315"/>
      <c r="BK2974" s="315"/>
    </row>
    <row r="2975" spans="1:63" x14ac:dyDescent="0.25">
      <c r="A2975" s="9"/>
      <c r="B2975" s="43" t="s">
        <v>1264</v>
      </c>
      <c r="C2975" s="24" t="s">
        <v>2948</v>
      </c>
      <c r="D2975" s="172">
        <v>81.875190000000003</v>
      </c>
      <c r="E2975" s="172">
        <v>64.068079999999995</v>
      </c>
      <c r="F2975" s="172">
        <v>11.442170000000001</v>
      </c>
      <c r="G2975" s="172">
        <v>2.1695679999999999</v>
      </c>
      <c r="H2975" s="172">
        <v>0.23012487000000001</v>
      </c>
      <c r="I2975" s="172">
        <v>1.7480515000000001</v>
      </c>
      <c r="J2975" s="172">
        <v>1.2072419999999999</v>
      </c>
      <c r="K2975" s="172">
        <v>2.4798982000000001E-2</v>
      </c>
      <c r="L2975" s="172">
        <v>0.98515505000000003</v>
      </c>
      <c r="M2975" s="172">
        <v>0</v>
      </c>
      <c r="N2975" s="172">
        <v>0</v>
      </c>
      <c r="O2975" s="172">
        <v>0</v>
      </c>
      <c r="P2975" s="199">
        <f t="shared" si="561"/>
        <v>474.57837037037029</v>
      </c>
      <c r="Q2975" s="233">
        <v>8276.2885000000006</v>
      </c>
      <c r="R2975" s="96">
        <v>6448.5137999999997</v>
      </c>
      <c r="S2975" s="96">
        <v>1564.0239999999999</v>
      </c>
      <c r="T2975" s="96">
        <v>6.7885999999999997E-3</v>
      </c>
      <c r="U2975" s="96">
        <v>50.89</v>
      </c>
      <c r="V2975" s="96">
        <v>27.853919999999999</v>
      </c>
      <c r="W2975" s="96">
        <v>185</v>
      </c>
      <c r="X2975" s="241">
        <f t="shared" si="562"/>
        <v>42.725865199231094</v>
      </c>
      <c r="Y2975" s="241">
        <f t="shared" si="563"/>
        <v>17.300476485589996</v>
      </c>
      <c r="Z2975" s="241">
        <f t="shared" si="564"/>
        <v>9.2924308585410991</v>
      </c>
      <c r="AA2975" s="241">
        <f t="shared" si="565"/>
        <v>16.132957855099999</v>
      </c>
      <c r="AB2975" s="241">
        <v>13.154610999999999</v>
      </c>
      <c r="AC2975" s="241">
        <v>2.6873128000000001E-3</v>
      </c>
      <c r="AD2975" s="241">
        <v>1.8170021999999999</v>
      </c>
      <c r="AE2975" s="241">
        <v>8.1016279E-4</v>
      </c>
      <c r="AF2975" s="241">
        <v>2.2753394</v>
      </c>
      <c r="AG2975" s="241">
        <v>5.002641E-2</v>
      </c>
      <c r="AH2975" s="241">
        <v>8.6098564</v>
      </c>
      <c r="AI2975" s="241">
        <v>1.8635512E-2</v>
      </c>
      <c r="AJ2975" s="241">
        <v>1.8700063999999999E-2</v>
      </c>
      <c r="AK2975" s="241">
        <v>3.1578627999999997E-2</v>
      </c>
      <c r="AL2975" s="241">
        <v>1.6852461999999999E-3</v>
      </c>
      <c r="AM2975" s="241">
        <v>6.2313411000000004E-6</v>
      </c>
      <c r="AN2975" s="241">
        <v>6.6937807000000002E-2</v>
      </c>
      <c r="AO2975" s="241">
        <v>0.10944818000000001</v>
      </c>
      <c r="AP2975" s="241">
        <v>0.43558279</v>
      </c>
      <c r="AQ2975" s="241">
        <v>2.8058550999999999E-3</v>
      </c>
      <c r="AR2975" s="241">
        <v>16.130151999999999</v>
      </c>
      <c r="AT2975" s="193"/>
      <c r="AU2975" s="193"/>
      <c r="AV2975" s="193"/>
      <c r="AW2975" s="193"/>
      <c r="AX2975" s="193"/>
      <c r="AY2975" s="193"/>
      <c r="AZ2975" s="193"/>
      <c r="BA2975" s="193"/>
      <c r="BB2975" s="193"/>
      <c r="BC2975" s="193"/>
      <c r="BD2975" s="193"/>
      <c r="BE2975" s="315"/>
      <c r="BF2975" s="315"/>
      <c r="BG2975" s="315"/>
      <c r="BH2975" s="315"/>
      <c r="BI2975" s="315"/>
      <c r="BJ2975" s="315"/>
      <c r="BK2975" s="315"/>
    </row>
    <row r="2976" spans="1:63" x14ac:dyDescent="0.25">
      <c r="A2976" s="9"/>
      <c r="B2976" s="43" t="s">
        <v>1264</v>
      </c>
      <c r="C2976" s="24" t="s">
        <v>6611</v>
      </c>
      <c r="D2976" s="172">
        <v>43594.339</v>
      </c>
      <c r="E2976" s="172">
        <v>13087.046</v>
      </c>
      <c r="F2976" s="172">
        <v>4854.5087999999996</v>
      </c>
      <c r="G2976" s="172">
        <v>966.23090999999999</v>
      </c>
      <c r="H2976" s="172">
        <v>212.64241000000001</v>
      </c>
      <c r="I2976" s="172">
        <v>1709.913</v>
      </c>
      <c r="J2976" s="172">
        <v>1009.6452</v>
      </c>
      <c r="K2976" s="172">
        <v>27.046008</v>
      </c>
      <c r="L2976" s="172">
        <v>21727.307000000001</v>
      </c>
      <c r="M2976" s="172">
        <v>0</v>
      </c>
      <c r="N2976" s="172">
        <v>0</v>
      </c>
      <c r="O2976" s="172">
        <v>0</v>
      </c>
      <c r="P2976" s="199">
        <f t="shared" si="561"/>
        <v>96941.08148148148</v>
      </c>
      <c r="Q2976" s="233">
        <v>1699827.6</v>
      </c>
      <c r="R2976" s="96">
        <v>1303304</v>
      </c>
      <c r="S2976" s="96">
        <v>299040</v>
      </c>
      <c r="T2976" s="96">
        <v>55.179000000000002</v>
      </c>
      <c r="U2976" s="96">
        <v>19012</v>
      </c>
      <c r="V2976" s="96">
        <v>5077.4089999999997</v>
      </c>
      <c r="W2976" s="96">
        <v>73339</v>
      </c>
      <c r="X2976" s="241">
        <f t="shared" si="562"/>
        <v>11188.023785499499</v>
      </c>
      <c r="Y2976" s="241">
        <f t="shared" si="563"/>
        <v>5844.7727668199996</v>
      </c>
      <c r="Z2976" s="241">
        <f t="shared" si="564"/>
        <v>2030.8086026795004</v>
      </c>
      <c r="AA2976" s="241">
        <f t="shared" si="565"/>
        <v>3312.4424159999999</v>
      </c>
      <c r="AB2976" s="241">
        <v>2687.0054</v>
      </c>
      <c r="AC2976" s="241">
        <v>0.39883341</v>
      </c>
      <c r="AD2976" s="241">
        <v>1642.4938</v>
      </c>
      <c r="AE2976" s="241">
        <v>0.27529151000000002</v>
      </c>
      <c r="AF2976" s="241">
        <v>1505.0833</v>
      </c>
      <c r="AG2976" s="241">
        <v>9.5161418999999992</v>
      </c>
      <c r="AH2976" s="241">
        <v>1758.6201000000001</v>
      </c>
      <c r="AI2976" s="241">
        <v>8.0802508999999993</v>
      </c>
      <c r="AJ2976" s="241">
        <v>8.4911733999999992</v>
      </c>
      <c r="AK2976" s="241">
        <v>5.6016640000000004</v>
      </c>
      <c r="AL2976" s="241">
        <v>1.5962061000000001</v>
      </c>
      <c r="AM2976" s="241">
        <v>5.1632795000000004E-3</v>
      </c>
      <c r="AN2976" s="241">
        <v>78.464866000000001</v>
      </c>
      <c r="AO2976" s="241">
        <v>47.592139000000003</v>
      </c>
      <c r="AP2976" s="241">
        <v>122.35704</v>
      </c>
      <c r="AQ2976" s="241">
        <v>48.682616000000003</v>
      </c>
      <c r="AR2976" s="241">
        <v>3263.7597999999998</v>
      </c>
      <c r="AT2976" s="193"/>
      <c r="AU2976" s="193"/>
      <c r="AV2976" s="193"/>
      <c r="AW2976" s="193"/>
      <c r="AX2976" s="193"/>
      <c r="AY2976" s="193"/>
      <c r="AZ2976" s="193"/>
      <c r="BA2976" s="193"/>
      <c r="BB2976" s="193"/>
      <c r="BC2976" s="193"/>
      <c r="BD2976" s="193"/>
      <c r="BE2976" s="315"/>
      <c r="BF2976" s="315"/>
      <c r="BG2976" s="315"/>
      <c r="BH2976" s="315"/>
      <c r="BI2976" s="315"/>
      <c r="BJ2976" s="315"/>
      <c r="BK2976" s="315"/>
    </row>
    <row r="2977" spans="1:63" x14ac:dyDescent="0.25">
      <c r="A2977" s="9"/>
      <c r="B2977" s="43" t="s">
        <v>1264</v>
      </c>
      <c r="C2977" s="24" t="s">
        <v>6610</v>
      </c>
      <c r="D2977" s="172">
        <v>35840.019999999997</v>
      </c>
      <c r="E2977" s="172">
        <v>11042.632</v>
      </c>
      <c r="F2977" s="172">
        <v>4138.5797000000002</v>
      </c>
      <c r="G2977" s="172">
        <v>803.60388999999998</v>
      </c>
      <c r="H2977" s="172">
        <v>182.8184</v>
      </c>
      <c r="I2977" s="172">
        <v>1374.7885000000001</v>
      </c>
      <c r="J2977" s="172">
        <v>858.28236000000004</v>
      </c>
      <c r="K2977" s="172">
        <v>21.789674000000002</v>
      </c>
      <c r="L2977" s="172">
        <v>17417.525000000001</v>
      </c>
      <c r="M2977" s="172">
        <v>0</v>
      </c>
      <c r="N2977" s="172">
        <v>0</v>
      </c>
      <c r="O2977" s="172">
        <v>0</v>
      </c>
      <c r="P2977" s="199">
        <f t="shared" si="561"/>
        <v>81797.27407407407</v>
      </c>
      <c r="Q2977" s="233">
        <v>1434570.2</v>
      </c>
      <c r="R2977" s="96">
        <v>1098286.8999999999</v>
      </c>
      <c r="S2977" s="96">
        <v>255847.2</v>
      </c>
      <c r="T2977" s="96">
        <v>54.951000000000001</v>
      </c>
      <c r="U2977" s="96">
        <v>16999</v>
      </c>
      <c r="V2977" s="96">
        <v>4436.1180000000004</v>
      </c>
      <c r="W2977" s="96">
        <v>58946</v>
      </c>
      <c r="X2977" s="241">
        <f t="shared" si="562"/>
        <v>9377.7464098796991</v>
      </c>
      <c r="Y2977" s="241">
        <f t="shared" si="563"/>
        <v>4858.1911228500003</v>
      </c>
      <c r="Z2977" s="241">
        <f t="shared" si="564"/>
        <v>1729.2537180296999</v>
      </c>
      <c r="AA2977" s="241">
        <f t="shared" si="565"/>
        <v>2790.3015690000002</v>
      </c>
      <c r="AB2977" s="241">
        <v>2267.2516999999998</v>
      </c>
      <c r="AC2977" s="241">
        <v>0.34558367000000001</v>
      </c>
      <c r="AD2977" s="241">
        <v>1333.3028999999999</v>
      </c>
      <c r="AE2977" s="241">
        <v>0.23311937999999999</v>
      </c>
      <c r="AF2977" s="241">
        <v>1248.9101000000001</v>
      </c>
      <c r="AG2977" s="241">
        <v>8.1477198000000008</v>
      </c>
      <c r="AH2977" s="241">
        <v>1483.8857</v>
      </c>
      <c r="AI2977" s="241">
        <v>6.8981741000000003</v>
      </c>
      <c r="AJ2977" s="241">
        <v>7.0513252</v>
      </c>
      <c r="AK2977" s="241">
        <v>4.8793278999999998</v>
      </c>
      <c r="AL2977" s="241">
        <v>1.2928746</v>
      </c>
      <c r="AM2977" s="241">
        <v>4.1612296999999996E-3</v>
      </c>
      <c r="AN2977" s="241">
        <v>70.106989999999996</v>
      </c>
      <c r="AO2977" s="241">
        <v>40.889085000000001</v>
      </c>
      <c r="AP2977" s="241">
        <v>114.24608000000001</v>
      </c>
      <c r="AQ2977" s="241">
        <v>39.920869000000003</v>
      </c>
      <c r="AR2977" s="241">
        <v>2750.3807000000002</v>
      </c>
      <c r="AT2977" s="193"/>
      <c r="AU2977" s="193"/>
      <c r="AV2977" s="193"/>
      <c r="AW2977" s="193"/>
      <c r="AX2977" s="193"/>
      <c r="AY2977" s="193"/>
      <c r="AZ2977" s="193"/>
      <c r="BA2977" s="193"/>
      <c r="BB2977" s="193"/>
      <c r="BC2977" s="193"/>
      <c r="BD2977" s="193"/>
      <c r="BE2977" s="315"/>
      <c r="BF2977" s="315"/>
      <c r="BG2977" s="315"/>
      <c r="BH2977" s="315"/>
      <c r="BI2977" s="315"/>
      <c r="BJ2977" s="315"/>
      <c r="BK2977" s="315"/>
    </row>
    <row r="2978" spans="1:63" x14ac:dyDescent="0.25">
      <c r="A2978" s="9"/>
      <c r="B2978" s="43" t="s">
        <v>1264</v>
      </c>
      <c r="C2978" s="24" t="s">
        <v>6609</v>
      </c>
      <c r="D2978" s="172">
        <v>949.51748999999995</v>
      </c>
      <c r="E2978" s="172">
        <v>453.42345999999998</v>
      </c>
      <c r="F2978" s="172">
        <v>107.15156</v>
      </c>
      <c r="G2978" s="172">
        <v>21.710274999999999</v>
      </c>
      <c r="H2978" s="172">
        <v>11.809288</v>
      </c>
      <c r="I2978" s="172">
        <v>62.951129999999999</v>
      </c>
      <c r="J2978" s="172">
        <v>32.799509</v>
      </c>
      <c r="K2978" s="172">
        <v>2.1403056</v>
      </c>
      <c r="L2978" s="172">
        <v>257.53194999999999</v>
      </c>
      <c r="M2978" s="172">
        <v>0</v>
      </c>
      <c r="N2978" s="172">
        <v>0</v>
      </c>
      <c r="O2978" s="172">
        <v>0</v>
      </c>
      <c r="P2978" s="199">
        <f t="shared" si="561"/>
        <v>3358.6922962962958</v>
      </c>
      <c r="Q2978" s="233">
        <v>55038.021999999997</v>
      </c>
      <c r="R2978" s="96">
        <v>47400.421000000002</v>
      </c>
      <c r="S2978" s="96">
        <v>6063.68</v>
      </c>
      <c r="T2978" s="96">
        <v>5.5034E-2</v>
      </c>
      <c r="U2978" s="96">
        <v>457.66</v>
      </c>
      <c r="V2978" s="96">
        <v>93.605999999999995</v>
      </c>
      <c r="W2978" s="96">
        <v>1022.6</v>
      </c>
      <c r="X2978" s="241">
        <f t="shared" si="562"/>
        <v>376.84421115242895</v>
      </c>
      <c r="Y2978" s="241">
        <f t="shared" si="563"/>
        <v>189.70669506799999</v>
      </c>
      <c r="Z2978" s="241">
        <f t="shared" si="564"/>
        <v>67.616992044428997</v>
      </c>
      <c r="AA2978" s="241">
        <f t="shared" si="565"/>
        <v>119.52052404</v>
      </c>
      <c r="AB2978" s="241">
        <v>93.100121000000001</v>
      </c>
      <c r="AC2978" s="241">
        <v>7.5723105999999998E-3</v>
      </c>
      <c r="AD2978" s="241">
        <v>30.853770000000001</v>
      </c>
      <c r="AE2978" s="241">
        <v>9.0002873999999993E-3</v>
      </c>
      <c r="AF2978" s="241">
        <v>65.542477000000005</v>
      </c>
      <c r="AG2978" s="241">
        <v>0.19375447000000001</v>
      </c>
      <c r="AH2978" s="241">
        <v>60.932071999999998</v>
      </c>
      <c r="AI2978" s="241">
        <v>0.17535264</v>
      </c>
      <c r="AJ2978" s="241">
        <v>0.19008026</v>
      </c>
      <c r="AK2978" s="241">
        <v>0.10951603</v>
      </c>
      <c r="AL2978" s="241">
        <v>2.7712671000000001E-2</v>
      </c>
      <c r="AM2978" s="241">
        <v>8.7543429000000006E-5</v>
      </c>
      <c r="AN2978" s="241">
        <v>2.6210992000000002</v>
      </c>
      <c r="AO2978" s="241">
        <v>1.4171521</v>
      </c>
      <c r="AP2978" s="241">
        <v>2.1439195999999998</v>
      </c>
      <c r="AQ2978" s="241">
        <v>0.83360403999999999</v>
      </c>
      <c r="AR2978" s="241">
        <v>118.68692</v>
      </c>
      <c r="AT2978" s="193"/>
      <c r="AU2978" s="193"/>
      <c r="AV2978" s="193"/>
      <c r="AW2978" s="193"/>
      <c r="AX2978" s="193"/>
      <c r="AY2978" s="193"/>
      <c r="AZ2978" s="193"/>
      <c r="BA2978" s="193"/>
      <c r="BB2978" s="193"/>
      <c r="BC2978" s="193"/>
      <c r="BD2978" s="193"/>
      <c r="BE2978" s="315"/>
      <c r="BF2978" s="315"/>
      <c r="BG2978" s="315"/>
      <c r="BH2978" s="315"/>
      <c r="BI2978" s="315"/>
      <c r="BJ2978" s="315"/>
      <c r="BK2978" s="315"/>
    </row>
    <row r="2979" spans="1:63" x14ac:dyDescent="0.25">
      <c r="A2979" s="43"/>
      <c r="B2979" s="43" t="s">
        <v>1264</v>
      </c>
      <c r="C2979" s="24" t="s">
        <v>6608</v>
      </c>
      <c r="D2979" s="172">
        <v>118.20249</v>
      </c>
      <c r="E2979" s="172">
        <v>18.533227</v>
      </c>
      <c r="F2979" s="172">
        <v>33.355946000000003</v>
      </c>
      <c r="G2979" s="172">
        <v>1.3504456</v>
      </c>
      <c r="H2979" s="172">
        <v>0.18593197</v>
      </c>
      <c r="I2979" s="172">
        <v>0.65075207999999996</v>
      </c>
      <c r="J2979" s="172">
        <v>39.890498000000001</v>
      </c>
      <c r="K2979" s="172">
        <v>8.9283620000000005E-3</v>
      </c>
      <c r="L2979" s="172">
        <v>24.226758</v>
      </c>
      <c r="M2979" s="172">
        <v>0</v>
      </c>
      <c r="N2979" s="172">
        <v>0</v>
      </c>
      <c r="O2979" s="172">
        <v>0</v>
      </c>
      <c r="P2979" s="199">
        <f t="shared" si="561"/>
        <v>137.28316296296296</v>
      </c>
      <c r="Q2979" s="233">
        <v>1328.8672999999999</v>
      </c>
      <c r="R2979" s="96">
        <v>934.36305000000004</v>
      </c>
      <c r="S2979" s="96">
        <v>319.27280000000002</v>
      </c>
      <c r="T2979" s="96">
        <v>2.2485999999999999E-3</v>
      </c>
      <c r="U2979" s="96">
        <v>14.586</v>
      </c>
      <c r="V2979" s="96">
        <v>5.5821779999999999</v>
      </c>
      <c r="W2979" s="96">
        <v>55.061</v>
      </c>
      <c r="X2979" s="241">
        <f t="shared" si="562"/>
        <v>16.9172494687325</v>
      </c>
      <c r="Y2979" s="241">
        <f t="shared" si="563"/>
        <v>11.81504943385</v>
      </c>
      <c r="Z2979" s="241">
        <f t="shared" si="564"/>
        <v>2.6391088348824998</v>
      </c>
      <c r="AA2979" s="241">
        <f t="shared" si="565"/>
        <v>2.4630912</v>
      </c>
      <c r="AB2979" s="241">
        <v>3.7433659000000001</v>
      </c>
      <c r="AC2979" s="241">
        <v>6.0297792000000003E-2</v>
      </c>
      <c r="AD2979" s="241">
        <v>2.9565646999999999</v>
      </c>
      <c r="AE2979" s="241">
        <v>4.1787384999999999E-4</v>
      </c>
      <c r="AF2979" s="241">
        <v>5.0443961000000002</v>
      </c>
      <c r="AG2979" s="241">
        <v>1.0007067999999999E-2</v>
      </c>
      <c r="AH2979" s="241">
        <v>2.4512371000000002</v>
      </c>
      <c r="AI2979" s="241">
        <v>5.8312896000000003E-2</v>
      </c>
      <c r="AJ2979" s="241">
        <v>1.1896313E-2</v>
      </c>
      <c r="AK2979" s="241">
        <v>1.1190659E-2</v>
      </c>
      <c r="AL2979" s="241">
        <v>3.8296307999999999E-3</v>
      </c>
      <c r="AM2979" s="241">
        <v>8.5790824999999994E-6</v>
      </c>
      <c r="AN2979" s="241">
        <v>3.8076447999999999E-2</v>
      </c>
      <c r="AO2979" s="241">
        <v>2.9699857E-2</v>
      </c>
      <c r="AP2979" s="241">
        <v>3.4857352000000001E-2</v>
      </c>
      <c r="AQ2979" s="241">
        <v>0.1227268</v>
      </c>
      <c r="AR2979" s="241">
        <v>2.3403643999999999</v>
      </c>
      <c r="AT2979" s="193"/>
      <c r="AU2979" s="193"/>
      <c r="AV2979" s="193"/>
      <c r="AW2979" s="193"/>
      <c r="AX2979" s="193"/>
      <c r="AY2979" s="193"/>
      <c r="AZ2979" s="193"/>
      <c r="BA2979" s="193"/>
      <c r="BB2979" s="193"/>
      <c r="BC2979" s="193"/>
      <c r="BD2979" s="193"/>
      <c r="BE2979" s="315"/>
      <c r="BF2979" s="315"/>
      <c r="BG2979" s="315"/>
      <c r="BH2979" s="315"/>
      <c r="BI2979" s="315"/>
      <c r="BJ2979" s="315"/>
      <c r="BK2979" s="315"/>
    </row>
    <row r="2980" spans="1:63" x14ac:dyDescent="0.25">
      <c r="A2980" s="43"/>
      <c r="B2980" s="43" t="s">
        <v>1264</v>
      </c>
      <c r="C2980" s="24" t="s">
        <v>6607</v>
      </c>
      <c r="D2980" s="172">
        <v>5121.7623999999996</v>
      </c>
      <c r="E2980" s="172">
        <v>2073.9924999999998</v>
      </c>
      <c r="F2980" s="172">
        <v>750.70074999999997</v>
      </c>
      <c r="G2980" s="172">
        <v>89.992913999999999</v>
      </c>
      <c r="H2980" s="172">
        <v>31.207246000000001</v>
      </c>
      <c r="I2980" s="172">
        <v>138.5942</v>
      </c>
      <c r="J2980" s="172">
        <v>40.590926000000003</v>
      </c>
      <c r="K2980" s="172">
        <v>0.94649061000000001</v>
      </c>
      <c r="L2980" s="172">
        <v>1995.7374</v>
      </c>
      <c r="M2980" s="172">
        <v>0</v>
      </c>
      <c r="N2980" s="172">
        <v>0</v>
      </c>
      <c r="O2980" s="172">
        <v>0</v>
      </c>
      <c r="P2980" s="199">
        <f t="shared" si="561"/>
        <v>15362.907407407405</v>
      </c>
      <c r="Q2980" s="233">
        <v>272434.33</v>
      </c>
      <c r="R2980" s="96">
        <v>206402.95</v>
      </c>
      <c r="S2980" s="96">
        <v>54143.040000000001</v>
      </c>
      <c r="T2980" s="96">
        <v>53.460999999999999</v>
      </c>
      <c r="U2980" s="96">
        <v>2974.4</v>
      </c>
      <c r="V2980" s="96">
        <v>998.37699999999995</v>
      </c>
      <c r="W2980" s="96">
        <v>7862.1</v>
      </c>
      <c r="X2980" s="241">
        <f t="shared" si="562"/>
        <v>1598.0466807412997</v>
      </c>
      <c r="Y2980" s="241">
        <f t="shared" si="563"/>
        <v>702.99614601399992</v>
      </c>
      <c r="Z2980" s="241">
        <f t="shared" si="564"/>
        <v>366.99444572729999</v>
      </c>
      <c r="AA2980" s="241">
        <f t="shared" si="565"/>
        <v>528.05608899999993</v>
      </c>
      <c r="AB2980" s="241">
        <v>425.80856</v>
      </c>
      <c r="AC2980" s="241">
        <v>9.8254185999999993E-2</v>
      </c>
      <c r="AD2980" s="241">
        <v>92.937066000000002</v>
      </c>
      <c r="AE2980" s="241">
        <v>5.2594927999999999E-2</v>
      </c>
      <c r="AF2980" s="241">
        <v>182.38737</v>
      </c>
      <c r="AG2980" s="241">
        <v>1.7123009</v>
      </c>
      <c r="AH2980" s="241">
        <v>278.66568000000001</v>
      </c>
      <c r="AI2980" s="241">
        <v>1.2461412999999999</v>
      </c>
      <c r="AJ2980" s="241">
        <v>0.78266497000000002</v>
      </c>
      <c r="AK2980" s="241">
        <v>0.97222081000000005</v>
      </c>
      <c r="AL2980" s="241">
        <v>0.105044</v>
      </c>
      <c r="AM2980" s="241">
        <v>2.5624730000000002E-4</v>
      </c>
      <c r="AN2980" s="241">
        <v>7.4908824999999997</v>
      </c>
      <c r="AO2980" s="241">
        <v>3.5372998999999998</v>
      </c>
      <c r="AP2980" s="241">
        <v>74.194255999999996</v>
      </c>
      <c r="AQ2980" s="241">
        <v>10.966068999999999</v>
      </c>
      <c r="AR2980" s="241">
        <v>517.09001999999998</v>
      </c>
      <c r="AT2980" s="193"/>
      <c r="AU2980" s="193"/>
      <c r="AV2980" s="193"/>
      <c r="AW2980" s="193"/>
      <c r="AX2980" s="193"/>
      <c r="AY2980" s="193"/>
      <c r="AZ2980" s="193"/>
      <c r="BA2980" s="193"/>
      <c r="BB2980" s="193"/>
      <c r="BC2980" s="193"/>
      <c r="BD2980" s="193"/>
      <c r="BE2980" s="315"/>
      <c r="BF2980" s="315"/>
      <c r="BG2980" s="315"/>
      <c r="BH2980" s="315"/>
      <c r="BI2980" s="315"/>
      <c r="BJ2980" s="315"/>
      <c r="BK2980" s="315"/>
    </row>
    <row r="2981" spans="1:63" x14ac:dyDescent="0.25">
      <c r="A2981" s="9"/>
      <c r="B2981" s="43" t="s">
        <v>1264</v>
      </c>
      <c r="C2981" s="24" t="s">
        <v>1445</v>
      </c>
      <c r="D2981" s="172">
        <v>1323.8831</v>
      </c>
      <c r="E2981" s="172">
        <v>606.30402000000004</v>
      </c>
      <c r="F2981" s="172">
        <v>133.98333</v>
      </c>
      <c r="G2981" s="172">
        <v>28.709786000000001</v>
      </c>
      <c r="H2981" s="172">
        <v>13.923021</v>
      </c>
      <c r="I2981" s="172">
        <v>62.866385000000001</v>
      </c>
      <c r="J2981" s="172">
        <v>41.831958</v>
      </c>
      <c r="K2981" s="172">
        <v>2.3610517</v>
      </c>
      <c r="L2981" s="172">
        <v>433.90354000000002</v>
      </c>
      <c r="M2981" s="172">
        <v>0</v>
      </c>
      <c r="N2981" s="172">
        <v>0</v>
      </c>
      <c r="O2981" s="172">
        <v>0</v>
      </c>
      <c r="P2981" s="199">
        <f t="shared" si="561"/>
        <v>4491.1408888888891</v>
      </c>
      <c r="Q2981" s="233">
        <v>73574.759000000005</v>
      </c>
      <c r="R2981" s="96">
        <v>59163.53</v>
      </c>
      <c r="S2981" s="96">
        <v>9749.6</v>
      </c>
      <c r="T2981" s="96">
        <v>9.1623999999999997E-2</v>
      </c>
      <c r="U2981" s="96">
        <v>517.83000000000004</v>
      </c>
      <c r="V2981" s="96">
        <v>131.20689999999999</v>
      </c>
      <c r="W2981" s="96">
        <v>4012.5</v>
      </c>
      <c r="X2981" s="241">
        <f t="shared" si="562"/>
        <v>464.70954825383001</v>
      </c>
      <c r="Y2981" s="241">
        <f t="shared" si="563"/>
        <v>227.07718195999999</v>
      </c>
      <c r="Z2981" s="241">
        <f t="shared" si="564"/>
        <v>88.598960593829986</v>
      </c>
      <c r="AA2981" s="241">
        <f t="shared" si="565"/>
        <v>149.0334057</v>
      </c>
      <c r="AB2981" s="241">
        <v>124.4708</v>
      </c>
      <c r="AC2981" s="241">
        <v>1.1904324000000001E-2</v>
      </c>
      <c r="AD2981" s="241">
        <v>37.250320000000002</v>
      </c>
      <c r="AE2981" s="241">
        <v>1.0958436E-2</v>
      </c>
      <c r="AF2981" s="241">
        <v>65.023484999999994</v>
      </c>
      <c r="AG2981" s="241">
        <v>0.3097142</v>
      </c>
      <c r="AH2981" s="241">
        <v>81.476798000000002</v>
      </c>
      <c r="AI2981" s="241">
        <v>0.21576587</v>
      </c>
      <c r="AJ2981" s="241">
        <v>0.2501487</v>
      </c>
      <c r="AK2981" s="241">
        <v>0.1410805</v>
      </c>
      <c r="AL2981" s="241">
        <v>4.0491109999999997E-2</v>
      </c>
      <c r="AM2981" s="241">
        <v>1.2721383000000001E-4</v>
      </c>
      <c r="AN2981" s="241">
        <v>2.6567840999999999</v>
      </c>
      <c r="AO2981" s="241">
        <v>1.4779064</v>
      </c>
      <c r="AP2981" s="241">
        <v>2.3398587000000002</v>
      </c>
      <c r="AQ2981" s="241">
        <v>0.90291569999999999</v>
      </c>
      <c r="AR2981" s="241">
        <v>148.13049000000001</v>
      </c>
      <c r="AT2981" s="193"/>
      <c r="AU2981" s="193"/>
      <c r="AV2981" s="193"/>
      <c r="AW2981" s="193"/>
      <c r="AX2981" s="193"/>
      <c r="AY2981" s="193"/>
      <c r="AZ2981" s="193"/>
      <c r="BA2981" s="193"/>
      <c r="BB2981" s="193"/>
      <c r="BC2981" s="193"/>
      <c r="BD2981" s="193"/>
      <c r="BE2981" s="315"/>
      <c r="BF2981" s="315"/>
      <c r="BG2981" s="315"/>
      <c r="BH2981" s="315"/>
      <c r="BI2981" s="315"/>
      <c r="BJ2981" s="315"/>
      <c r="BK2981" s="315"/>
    </row>
    <row r="2982" spans="1:63" x14ac:dyDescent="0.25">
      <c r="A2982" s="9"/>
      <c r="B2982" s="43" t="s">
        <v>1264</v>
      </c>
      <c r="C2982" s="24" t="s">
        <v>2949</v>
      </c>
      <c r="D2982" s="172">
        <v>500.66692999999998</v>
      </c>
      <c r="E2982" s="172">
        <v>253.34929</v>
      </c>
      <c r="F2982" s="172">
        <v>53.328659000000002</v>
      </c>
      <c r="G2982" s="172">
        <v>8.3080867000000005</v>
      </c>
      <c r="H2982" s="172">
        <v>3.0857576</v>
      </c>
      <c r="I2982" s="172">
        <v>16.510145999999999</v>
      </c>
      <c r="J2982" s="172">
        <v>11.264806999999999</v>
      </c>
      <c r="K2982" s="172">
        <v>1.0762849000000001</v>
      </c>
      <c r="L2982" s="172">
        <v>153.7439</v>
      </c>
      <c r="M2982" s="172">
        <v>0</v>
      </c>
      <c r="N2982" s="172">
        <v>0</v>
      </c>
      <c r="O2982" s="172">
        <v>0</v>
      </c>
      <c r="P2982" s="199">
        <f t="shared" si="561"/>
        <v>1876.6614074074073</v>
      </c>
      <c r="Q2982" s="233">
        <v>32001.197</v>
      </c>
      <c r="R2982" s="96">
        <v>26776.875</v>
      </c>
      <c r="S2982" s="96">
        <v>4213.5519999999997</v>
      </c>
      <c r="T2982" s="96">
        <v>3.7175E-2</v>
      </c>
      <c r="U2982" s="96">
        <v>208.33</v>
      </c>
      <c r="V2982" s="96">
        <v>66.893289999999993</v>
      </c>
      <c r="W2982" s="96">
        <v>735.51</v>
      </c>
      <c r="X2982" s="241">
        <f t="shared" si="562"/>
        <v>186.01516258271698</v>
      </c>
      <c r="Y2982" s="241">
        <f t="shared" si="563"/>
        <v>82.631290312299996</v>
      </c>
      <c r="Z2982" s="241">
        <f t="shared" si="564"/>
        <v>36.037649350416999</v>
      </c>
      <c r="AA2982" s="241">
        <f t="shared" si="565"/>
        <v>67.346222920000002</v>
      </c>
      <c r="AB2982" s="241">
        <v>52.014276000000002</v>
      </c>
      <c r="AC2982" s="241">
        <v>9.0526144000000006E-3</v>
      </c>
      <c r="AD2982" s="241">
        <v>13.672777999999999</v>
      </c>
      <c r="AE2982" s="241">
        <v>4.2924879000000001E-3</v>
      </c>
      <c r="AF2982" s="241">
        <v>16.805057000000001</v>
      </c>
      <c r="AG2982" s="241">
        <v>0.12583421</v>
      </c>
      <c r="AH2982" s="241">
        <v>34.03745</v>
      </c>
      <c r="AI2982" s="241">
        <v>8.6332187000000005E-2</v>
      </c>
      <c r="AJ2982" s="241">
        <v>6.7423392999999998E-2</v>
      </c>
      <c r="AK2982" s="241">
        <v>6.0612243000000003E-2</v>
      </c>
      <c r="AL2982" s="241">
        <v>1.1520604E-2</v>
      </c>
      <c r="AM2982" s="241">
        <v>3.7403417000000002E-5</v>
      </c>
      <c r="AN2982" s="241">
        <v>0.68397142</v>
      </c>
      <c r="AO2982" s="241">
        <v>0.40040398999999999</v>
      </c>
      <c r="AP2982" s="241">
        <v>0.68989811000000001</v>
      </c>
      <c r="AQ2982" s="241">
        <v>0.27385692</v>
      </c>
      <c r="AR2982" s="241">
        <v>67.072366000000002</v>
      </c>
      <c r="AT2982" s="193"/>
      <c r="AU2982" s="193"/>
      <c r="AV2982" s="193"/>
      <c r="AW2982" s="193"/>
      <c r="AX2982" s="193"/>
      <c r="AY2982" s="193"/>
      <c r="AZ2982" s="193"/>
      <c r="BA2982" s="193"/>
      <c r="BB2982" s="193"/>
      <c r="BC2982" s="193"/>
      <c r="BD2982" s="193"/>
      <c r="BE2982" s="315"/>
      <c r="BF2982" s="315"/>
      <c r="BG2982" s="315"/>
      <c r="BH2982" s="315"/>
      <c r="BI2982" s="315"/>
      <c r="BJ2982" s="315"/>
      <c r="BK2982" s="315"/>
    </row>
    <row r="2983" spans="1:63" x14ac:dyDescent="0.25">
      <c r="A2983" s="9"/>
      <c r="B2983" s="43" t="s">
        <v>1264</v>
      </c>
      <c r="C2983" s="24" t="s">
        <v>4845</v>
      </c>
      <c r="D2983" s="172">
        <v>805.67953</v>
      </c>
      <c r="E2983" s="172">
        <v>575.12604999999996</v>
      </c>
      <c r="F2983" s="172">
        <v>113.83038000000001</v>
      </c>
      <c r="G2983" s="172">
        <v>24.739035999999999</v>
      </c>
      <c r="H2983" s="172">
        <v>3.7810147999999999</v>
      </c>
      <c r="I2983" s="172">
        <v>23.358657000000001</v>
      </c>
      <c r="J2983" s="172">
        <v>15.04364</v>
      </c>
      <c r="K2983" s="172">
        <v>0.57264842000000005</v>
      </c>
      <c r="L2983" s="172">
        <v>49.228101000000002</v>
      </c>
      <c r="M2983" s="172">
        <v>0</v>
      </c>
      <c r="N2983" s="172">
        <v>0</v>
      </c>
      <c r="O2983" s="172">
        <v>0</v>
      </c>
      <c r="P2983" s="199">
        <f t="shared" si="561"/>
        <v>4260.1929629629622</v>
      </c>
      <c r="Q2983" s="233">
        <v>76468.915999999997</v>
      </c>
      <c r="R2983" s="96">
        <v>57998.22</v>
      </c>
      <c r="S2983" s="96">
        <v>15736</v>
      </c>
      <c r="T2983" s="96">
        <v>6.4879000000000006E-2</v>
      </c>
      <c r="U2983" s="96">
        <v>554.69000000000005</v>
      </c>
      <c r="V2983" s="96">
        <v>281.74169999999998</v>
      </c>
      <c r="W2983" s="96">
        <v>1898.2</v>
      </c>
      <c r="X2983" s="241">
        <f t="shared" si="562"/>
        <v>399.62219140162301</v>
      </c>
      <c r="Y2983" s="241">
        <f t="shared" si="563"/>
        <v>170.17346314969998</v>
      </c>
      <c r="Z2983" s="241">
        <f t="shared" si="564"/>
        <v>84.146073271923015</v>
      </c>
      <c r="AA2983" s="241">
        <f t="shared" si="565"/>
        <v>145.30265498</v>
      </c>
      <c r="AB2983" s="241">
        <v>118.08541</v>
      </c>
      <c r="AC2983" s="241">
        <v>1.9372659E-2</v>
      </c>
      <c r="AD2983" s="241">
        <v>24.108746</v>
      </c>
      <c r="AE2983" s="241">
        <v>7.8191907000000008E-3</v>
      </c>
      <c r="AF2983" s="241">
        <v>27.449207000000001</v>
      </c>
      <c r="AG2983" s="241">
        <v>0.50290829999999997</v>
      </c>
      <c r="AH2983" s="241">
        <v>77.288043000000002</v>
      </c>
      <c r="AI2983" s="241">
        <v>0.18559174000000001</v>
      </c>
      <c r="AJ2983" s="241">
        <v>0.21474103999999999</v>
      </c>
      <c r="AK2983" s="241">
        <v>0.24684717</v>
      </c>
      <c r="AL2983" s="241">
        <v>2.1018748E-2</v>
      </c>
      <c r="AM2983" s="241">
        <v>7.2133922999999993E-5</v>
      </c>
      <c r="AN2983" s="241">
        <v>0.98132903999999999</v>
      </c>
      <c r="AO2983" s="241">
        <v>1.3386252000000001</v>
      </c>
      <c r="AP2983" s="241">
        <v>3.8698052000000001</v>
      </c>
      <c r="AQ2983" s="241">
        <v>0.17610497999999999</v>
      </c>
      <c r="AR2983" s="241">
        <v>145.12655000000001</v>
      </c>
      <c r="AT2983" s="193"/>
      <c r="AU2983" s="193"/>
      <c r="AV2983" s="193"/>
      <c r="AW2983" s="193"/>
      <c r="AX2983" s="193"/>
      <c r="AY2983" s="193"/>
      <c r="AZ2983" s="193"/>
      <c r="BA2983" s="193"/>
      <c r="BB2983" s="193"/>
      <c r="BC2983" s="193"/>
      <c r="BD2983" s="193"/>
      <c r="BE2983" s="315"/>
      <c r="BF2983" s="315"/>
      <c r="BG2983" s="315"/>
      <c r="BH2983" s="315"/>
      <c r="BI2983" s="315"/>
      <c r="BJ2983" s="315"/>
      <c r="BK2983" s="315"/>
    </row>
    <row r="2984" spans="1:63" x14ac:dyDescent="0.25">
      <c r="A2984" s="45" t="s">
        <v>565</v>
      </c>
      <c r="B2984" s="45"/>
      <c r="C2984" s="9"/>
      <c r="D2984" s="195"/>
      <c r="E2984" s="195"/>
      <c r="F2984" s="195"/>
      <c r="G2984" s="195"/>
      <c r="H2984" s="195"/>
      <c r="I2984" s="195"/>
      <c r="J2984" s="195"/>
      <c r="K2984" s="195"/>
      <c r="L2984" s="195"/>
      <c r="M2984" s="195"/>
      <c r="N2984" s="195"/>
      <c r="O2984" s="195"/>
      <c r="P2984" s="195"/>
      <c r="Q2984" s="239"/>
      <c r="R2984" s="97"/>
      <c r="S2984" s="97"/>
      <c r="T2984" s="97"/>
      <c r="U2984" s="97"/>
      <c r="V2984" s="97"/>
      <c r="W2984" s="97"/>
      <c r="X2984" s="259"/>
      <c r="Y2984" s="259"/>
      <c r="Z2984" s="259"/>
      <c r="AA2984" s="258"/>
      <c r="AB2984" s="258"/>
      <c r="AC2984" s="258"/>
      <c r="AD2984" s="258"/>
      <c r="AE2984" s="258"/>
      <c r="AF2984" s="258"/>
      <c r="AG2984" s="258"/>
      <c r="AH2984" s="258"/>
      <c r="AI2984" s="258"/>
      <c r="AJ2984" s="258"/>
      <c r="AK2984" s="258"/>
      <c r="AL2984" s="258"/>
      <c r="AM2984" s="258"/>
      <c r="AN2984" s="258"/>
      <c r="AO2984" s="258"/>
      <c r="AP2984" s="258"/>
      <c r="AQ2984" s="258"/>
      <c r="AR2984" s="258"/>
      <c r="AT2984" s="193"/>
      <c r="AU2984" s="193"/>
      <c r="AV2984" s="193"/>
      <c r="AW2984" s="193"/>
      <c r="AX2984" s="193"/>
      <c r="AY2984" s="193"/>
      <c r="AZ2984" s="193"/>
      <c r="BA2984" s="193"/>
      <c r="BB2984" s="193"/>
      <c r="BC2984" s="193"/>
      <c r="BD2984" s="193"/>
      <c r="BE2984" s="315"/>
      <c r="BF2984" s="315"/>
      <c r="BG2984" s="315"/>
      <c r="BH2984" s="315"/>
      <c r="BI2984" s="315"/>
      <c r="BJ2984" s="315"/>
      <c r="BK2984" s="315"/>
    </row>
    <row r="2985" spans="1:63" x14ac:dyDescent="0.25">
      <c r="A2985" s="9"/>
      <c r="B2985" s="43" t="s">
        <v>4654</v>
      </c>
      <c r="C2985" s="25" t="s">
        <v>2950</v>
      </c>
      <c r="D2985" s="193">
        <v>1.8452234000000001E-2</v>
      </c>
      <c r="E2985" s="193">
        <v>1.5515734E-2</v>
      </c>
      <c r="F2985" s="193">
        <v>2.1121696999999999E-3</v>
      </c>
      <c r="G2985" s="193">
        <v>6.7215653000000006E-5</v>
      </c>
      <c r="H2985" s="193">
        <v>8.1278479E-5</v>
      </c>
      <c r="I2985" s="193">
        <v>2.1333982999999999E-4</v>
      </c>
      <c r="J2985" s="193">
        <v>2.7214806999999999E-4</v>
      </c>
      <c r="K2985" s="193">
        <v>2.0527385000000002E-6</v>
      </c>
      <c r="L2985" s="193">
        <v>1.8829612E-4</v>
      </c>
      <c r="M2985" s="193">
        <v>0</v>
      </c>
      <c r="N2985" s="193">
        <v>0</v>
      </c>
      <c r="O2985" s="193">
        <v>0</v>
      </c>
      <c r="P2985" s="199">
        <f t="shared" ref="P2985:P2990" si="566">E2985/0.135</f>
        <v>0.11493136296296295</v>
      </c>
      <c r="Q2985" s="240">
        <v>1.6769958</v>
      </c>
      <c r="R2985" s="99">
        <v>1.6459508</v>
      </c>
      <c r="S2985" s="99">
        <v>2.5945111E-2</v>
      </c>
      <c r="T2985" s="99">
        <v>1.7972222E-6</v>
      </c>
      <c r="U2985" s="99">
        <v>1.1174443999999999E-3</v>
      </c>
      <c r="V2985" s="99">
        <v>4.2682389000000002E-4</v>
      </c>
      <c r="W2985" s="99">
        <v>3.5538889000000001E-3</v>
      </c>
      <c r="X2985" s="241">
        <f t="shared" ref="X2985:X2990" si="567">SUM(Y2985:AA2985)</f>
        <v>1.001154016097776E-2</v>
      </c>
      <c r="Y2985" s="241">
        <f t="shared" ref="Y2985:Y2990" si="568">SUM(AB2985:AG2985)</f>
        <v>3.6591436490199998E-3</v>
      </c>
      <c r="Z2985" s="241">
        <f t="shared" ref="Z2985:Z2990" si="569">SUM(AH2985:AP2985)</f>
        <v>2.2371161295477596E-3</v>
      </c>
      <c r="AA2985" s="241">
        <f t="shared" ref="AA2985:AA2990" si="570">SUM(AQ2985:AR2985)</f>
        <v>4.1152803824100002E-3</v>
      </c>
      <c r="AB2985" s="258">
        <v>3.1858638E-3</v>
      </c>
      <c r="AC2985" s="258">
        <v>8.9509875000000003E-7</v>
      </c>
      <c r="AD2985" s="258">
        <v>6.6754855000000004E-5</v>
      </c>
      <c r="AE2985" s="258">
        <v>2.3735450000000001E-7</v>
      </c>
      <c r="AF2985" s="258">
        <v>4.0456180000000001E-4</v>
      </c>
      <c r="AG2985" s="258">
        <v>8.3074077000000003E-7</v>
      </c>
      <c r="AH2985" s="258">
        <v>2.0851700999999999E-3</v>
      </c>
      <c r="AI2985" s="258">
        <v>3.4521930000000002E-6</v>
      </c>
      <c r="AJ2985" s="258">
        <v>3.7350978999999999E-7</v>
      </c>
      <c r="AK2985" s="258">
        <v>2.0141734000000002E-6</v>
      </c>
      <c r="AL2985" s="258">
        <v>6.7561343999999996E-8</v>
      </c>
      <c r="AM2985" s="258">
        <v>2.1141376E-10</v>
      </c>
      <c r="AN2985" s="258">
        <v>3.0014937999999999E-6</v>
      </c>
      <c r="AO2985" s="258">
        <v>8.2922367999999997E-6</v>
      </c>
      <c r="AP2985" s="258">
        <v>1.3474464999999999E-4</v>
      </c>
      <c r="AQ2985" s="258">
        <v>5.3898240999999998E-7</v>
      </c>
      <c r="AR2985" s="258">
        <v>4.1147414E-3</v>
      </c>
      <c r="AT2985" s="193"/>
      <c r="AU2985" s="193"/>
      <c r="AV2985" s="193"/>
      <c r="AW2985" s="193"/>
      <c r="AX2985" s="193"/>
      <c r="AY2985" s="193"/>
      <c r="AZ2985" s="193"/>
      <c r="BA2985" s="193"/>
      <c r="BB2985" s="193"/>
      <c r="BC2985" s="193"/>
      <c r="BD2985" s="193"/>
      <c r="BE2985" s="315"/>
      <c r="BF2985" s="315"/>
      <c r="BG2985" s="315"/>
      <c r="BH2985" s="315"/>
      <c r="BI2985" s="315"/>
      <c r="BJ2985" s="315"/>
      <c r="BK2985" s="315"/>
    </row>
    <row r="2986" spans="1:63" x14ac:dyDescent="0.25">
      <c r="A2986" s="9"/>
      <c r="B2986" s="43" t="s">
        <v>4654</v>
      </c>
      <c r="C2986" s="25" t="s">
        <v>2951</v>
      </c>
      <c r="D2986" s="193">
        <v>3.2638044999999997E-2</v>
      </c>
      <c r="E2986" s="193">
        <v>2.7458338999999998E-2</v>
      </c>
      <c r="F2986" s="193">
        <v>3.7336767999999998E-3</v>
      </c>
      <c r="G2986" s="193">
        <v>1.1641247E-4</v>
      </c>
      <c r="H2986" s="193">
        <v>1.4378310000000001E-4</v>
      </c>
      <c r="I2986" s="193">
        <v>3.7604301999999998E-4</v>
      </c>
      <c r="J2986" s="193">
        <v>4.8081071000000001E-4</v>
      </c>
      <c r="K2986" s="193">
        <v>3.5975234E-6</v>
      </c>
      <c r="L2986" s="193">
        <v>3.2538278000000001E-4</v>
      </c>
      <c r="M2986" s="193">
        <v>0</v>
      </c>
      <c r="N2986" s="193">
        <v>0</v>
      </c>
      <c r="O2986" s="193">
        <v>0</v>
      </c>
      <c r="P2986" s="199">
        <f t="shared" si="566"/>
        <v>0.20339510370370367</v>
      </c>
      <c r="Q2986" s="240">
        <v>2.9674901</v>
      </c>
      <c r="R2986" s="99">
        <v>2.9129673999999999</v>
      </c>
      <c r="S2986" s="99">
        <v>4.5571555999999999E-2</v>
      </c>
      <c r="T2986" s="99">
        <v>3.1802777999999998E-6</v>
      </c>
      <c r="U2986" s="99">
        <v>1.964E-3</v>
      </c>
      <c r="V2986" s="99">
        <v>7.4923193999999998E-4</v>
      </c>
      <c r="W2986" s="99">
        <v>6.2347221999999999E-3</v>
      </c>
      <c r="X2986" s="241">
        <f t="shared" si="567"/>
        <v>1.771030354262992E-2</v>
      </c>
      <c r="Y2986" s="241">
        <f t="shared" si="568"/>
        <v>6.46830657351E-3</v>
      </c>
      <c r="Z2986" s="241">
        <f t="shared" si="569"/>
        <v>3.9589377596799206E-3</v>
      </c>
      <c r="AA2986" s="241">
        <f t="shared" si="570"/>
        <v>7.2830592094399998E-3</v>
      </c>
      <c r="AB2986" s="258">
        <v>5.6380529E-3</v>
      </c>
      <c r="AC2986" s="258">
        <v>1.5844777E-6</v>
      </c>
      <c r="AD2986" s="258">
        <v>1.1211188000000001E-4</v>
      </c>
      <c r="AE2986" s="258">
        <v>4.2000101000000001E-7</v>
      </c>
      <c r="AF2986" s="258">
        <v>7.1467798000000003E-4</v>
      </c>
      <c r="AG2986" s="258">
        <v>1.4593348E-6</v>
      </c>
      <c r="AH2986" s="258">
        <v>3.6901450000000001E-3</v>
      </c>
      <c r="AI2986" s="258">
        <v>6.1020806000000003E-6</v>
      </c>
      <c r="AJ2986" s="258">
        <v>6.3784267000000005E-7</v>
      </c>
      <c r="AK2986" s="258">
        <v>3.5544939999999999E-6</v>
      </c>
      <c r="AL2986" s="258">
        <v>1.1678564E-7</v>
      </c>
      <c r="AM2986" s="258">
        <v>3.6416992E-10</v>
      </c>
      <c r="AN2986" s="258">
        <v>5.2786585999999997E-6</v>
      </c>
      <c r="AO2986" s="258">
        <v>1.4625224000000001E-5</v>
      </c>
      <c r="AP2986" s="258">
        <v>2.3847731E-4</v>
      </c>
      <c r="AQ2986" s="258">
        <v>8.8590944E-7</v>
      </c>
      <c r="AR2986" s="258">
        <v>7.2821733E-3</v>
      </c>
      <c r="AT2986" s="193"/>
      <c r="AU2986" s="193"/>
      <c r="AV2986" s="193"/>
      <c r="AW2986" s="193"/>
      <c r="AX2986" s="193"/>
      <c r="AY2986" s="193"/>
      <c r="AZ2986" s="193"/>
      <c r="BA2986" s="193"/>
      <c r="BB2986" s="193"/>
      <c r="BC2986" s="193"/>
      <c r="BD2986" s="193"/>
      <c r="BE2986" s="315"/>
      <c r="BF2986" s="315"/>
      <c r="BG2986" s="315"/>
      <c r="BH2986" s="315"/>
      <c r="BI2986" s="315"/>
      <c r="BJ2986" s="315"/>
      <c r="BK2986" s="315"/>
    </row>
    <row r="2987" spans="1:63" x14ac:dyDescent="0.25">
      <c r="A2987" s="9"/>
      <c r="B2987" s="43" t="s">
        <v>4654</v>
      </c>
      <c r="C2987" s="25" t="s">
        <v>2952</v>
      </c>
      <c r="D2987" s="193">
        <v>4.9058246999999999E-5</v>
      </c>
      <c r="E2987" s="193">
        <v>2.2669194E-5</v>
      </c>
      <c r="F2987" s="193">
        <v>8.5922289999999998E-6</v>
      </c>
      <c r="G2987" s="193">
        <v>3.3928194E-6</v>
      </c>
      <c r="H2987" s="193">
        <v>1.8813311999999999E-7</v>
      </c>
      <c r="I2987" s="193">
        <v>2.2613998000000002E-6</v>
      </c>
      <c r="J2987" s="193">
        <v>1.450088E-6</v>
      </c>
      <c r="K2987" s="193">
        <v>4.8651508999999997E-8</v>
      </c>
      <c r="L2987" s="193">
        <v>1.0455732E-5</v>
      </c>
      <c r="M2987" s="193">
        <v>0</v>
      </c>
      <c r="N2987" s="193">
        <v>0</v>
      </c>
      <c r="O2987" s="193">
        <v>0</v>
      </c>
      <c r="P2987" s="199">
        <f t="shared" si="566"/>
        <v>1.6791995555555554E-4</v>
      </c>
      <c r="Q2987" s="240">
        <v>2.9411135000000001E-3</v>
      </c>
      <c r="R2987" s="99">
        <v>2.3547158000000001E-3</v>
      </c>
      <c r="S2987" s="99">
        <v>4.8272000000000001E-4</v>
      </c>
      <c r="T2987" s="99">
        <v>2.8463889000000002E-9</v>
      </c>
      <c r="U2987" s="99">
        <v>1.9217222E-5</v>
      </c>
      <c r="V2987" s="99">
        <v>8.5548806E-6</v>
      </c>
      <c r="W2987" s="99">
        <v>7.5902778000000001E-5</v>
      </c>
      <c r="X2987" s="241">
        <f t="shared" si="567"/>
        <v>2.4207919907950003E-5</v>
      </c>
      <c r="Y2987" s="241">
        <f t="shared" si="568"/>
        <v>1.483221953907E-5</v>
      </c>
      <c r="Z2987" s="241">
        <f t="shared" si="569"/>
        <v>3.3933940958800006E-6</v>
      </c>
      <c r="AA2987" s="241">
        <f t="shared" si="570"/>
        <v>5.9823062730000005E-6</v>
      </c>
      <c r="AB2987" s="258">
        <v>4.6545074999999998E-6</v>
      </c>
      <c r="AC2987" s="258">
        <v>7.6527031000000002E-10</v>
      </c>
      <c r="AD2987" s="258">
        <v>7.9124062000000003E-6</v>
      </c>
      <c r="AE2987" s="258">
        <v>4.0892976000000002E-10</v>
      </c>
      <c r="AF2987" s="258">
        <v>2.248887E-6</v>
      </c>
      <c r="AG2987" s="258">
        <v>1.5244638999999999E-8</v>
      </c>
      <c r="AH2987" s="258">
        <v>3.0463987000000001E-6</v>
      </c>
      <c r="AI2987" s="258">
        <v>1.449269E-8</v>
      </c>
      <c r="AJ2987" s="258">
        <v>3.0601056000000002E-8</v>
      </c>
      <c r="AK2987" s="258">
        <v>1.5922632999999999E-8</v>
      </c>
      <c r="AL2987" s="258">
        <v>3.701222E-9</v>
      </c>
      <c r="AM2987" s="258">
        <v>1.323988E-11</v>
      </c>
      <c r="AN2987" s="258">
        <v>4.7417876000000002E-8</v>
      </c>
      <c r="AO2987" s="258">
        <v>7.6375079000000003E-8</v>
      </c>
      <c r="AP2987" s="258">
        <v>1.584716E-7</v>
      </c>
      <c r="AQ2987" s="258">
        <v>8.8924572999999997E-8</v>
      </c>
      <c r="AR2987" s="258">
        <v>5.8933817000000003E-6</v>
      </c>
      <c r="AT2987" s="193"/>
      <c r="AU2987" s="193"/>
      <c r="AV2987" s="193"/>
      <c r="AW2987" s="193"/>
      <c r="AX2987" s="193"/>
      <c r="AY2987" s="193"/>
      <c r="AZ2987" s="193"/>
      <c r="BA2987" s="193"/>
      <c r="BB2987" s="193"/>
      <c r="BC2987" s="193"/>
      <c r="BD2987" s="193"/>
      <c r="BE2987" s="315"/>
      <c r="BF2987" s="315"/>
      <c r="BG2987" s="315"/>
      <c r="BH2987" s="315"/>
      <c r="BI2987" s="315"/>
      <c r="BJ2987" s="315"/>
      <c r="BK2987" s="315"/>
    </row>
    <row r="2988" spans="1:63" x14ac:dyDescent="0.25">
      <c r="A2988" s="9"/>
      <c r="B2988" s="43" t="s">
        <v>4654</v>
      </c>
      <c r="C2988" s="25" t="s">
        <v>2953</v>
      </c>
      <c r="D2988" s="193">
        <v>1.8084434999999999E-2</v>
      </c>
      <c r="E2988" s="193">
        <v>1.5203878000000001E-2</v>
      </c>
      <c r="F2988" s="193">
        <v>2.0665147E-3</v>
      </c>
      <c r="G2988" s="193">
        <v>6.3840739999999996E-5</v>
      </c>
      <c r="H2988" s="193">
        <v>7.9948681000000004E-5</v>
      </c>
      <c r="I2988" s="193">
        <v>2.0933167E-4</v>
      </c>
      <c r="J2988" s="193">
        <v>2.6679462000000001E-4</v>
      </c>
      <c r="K2988" s="193">
        <v>2.0518122000000002E-6</v>
      </c>
      <c r="L2988" s="193">
        <v>1.9207447E-4</v>
      </c>
      <c r="M2988" s="193">
        <v>0</v>
      </c>
      <c r="N2988" s="193">
        <v>0</v>
      </c>
      <c r="O2988" s="193">
        <v>0</v>
      </c>
      <c r="P2988" s="199">
        <f t="shared" si="566"/>
        <v>0.11262131851851852</v>
      </c>
      <c r="Q2988" s="240">
        <v>1.6432948000000001</v>
      </c>
      <c r="R2988" s="99">
        <v>1.6127366999999999</v>
      </c>
      <c r="S2988" s="99">
        <v>2.548448E-2</v>
      </c>
      <c r="T2988" s="99">
        <v>1.7612E-6</v>
      </c>
      <c r="U2988" s="99">
        <v>1.1008999999999999E-3</v>
      </c>
      <c r="V2988" s="99">
        <v>4.1835210000000002E-4</v>
      </c>
      <c r="W2988" s="99">
        <v>3.5525999999999999E-3</v>
      </c>
      <c r="X2988" s="241">
        <f t="shared" si="567"/>
        <v>9.8039711951303891E-3</v>
      </c>
      <c r="Y2988" s="241">
        <f t="shared" si="568"/>
        <v>3.5796927161800005E-3</v>
      </c>
      <c r="Z2988" s="241">
        <f t="shared" si="569"/>
        <v>2.1920833749603896E-3</v>
      </c>
      <c r="AA2988" s="241">
        <f t="shared" si="570"/>
        <v>4.0321951039899995E-3</v>
      </c>
      <c r="AB2988" s="258">
        <v>3.1218296000000002E-3</v>
      </c>
      <c r="AC2988" s="258">
        <v>8.7670103999999997E-7</v>
      </c>
      <c r="AD2988" s="258">
        <v>5.9273154000000001E-5</v>
      </c>
      <c r="AE2988" s="258">
        <v>2.3257339000000001E-7</v>
      </c>
      <c r="AF2988" s="258">
        <v>3.9666456000000001E-4</v>
      </c>
      <c r="AG2988" s="258">
        <v>8.1612774999999998E-7</v>
      </c>
      <c r="AH2988" s="258">
        <v>2.0432595000000001E-3</v>
      </c>
      <c r="AI2988" s="258">
        <v>3.3770076000000001E-6</v>
      </c>
      <c r="AJ2988" s="258">
        <v>3.4742382000000001E-7</v>
      </c>
      <c r="AK2988" s="258">
        <v>1.9656251999999998E-6</v>
      </c>
      <c r="AL2988" s="258">
        <v>6.4300534999999995E-8</v>
      </c>
      <c r="AM2988" s="258">
        <v>1.9970538999999999E-10</v>
      </c>
      <c r="AN2988" s="258">
        <v>2.9951107000000002E-6</v>
      </c>
      <c r="AO2988" s="258">
        <v>8.1185974000000004E-6</v>
      </c>
      <c r="AP2988" s="258">
        <v>1.3195561000000001E-4</v>
      </c>
      <c r="AQ2988" s="258">
        <v>4.8370398999999999E-7</v>
      </c>
      <c r="AR2988" s="258">
        <v>4.0317113999999996E-3</v>
      </c>
      <c r="AT2988" s="193"/>
      <c r="AU2988" s="193"/>
      <c r="AV2988" s="193"/>
      <c r="AW2988" s="193"/>
      <c r="AX2988" s="193"/>
      <c r="AY2988" s="193"/>
      <c r="AZ2988" s="193"/>
      <c r="BA2988" s="193"/>
      <c r="BB2988" s="193"/>
      <c r="BC2988" s="193"/>
      <c r="BD2988" s="193"/>
      <c r="BE2988" s="315"/>
      <c r="BF2988" s="315"/>
      <c r="BG2988" s="315"/>
      <c r="BH2988" s="315"/>
      <c r="BI2988" s="315"/>
      <c r="BJ2988" s="315"/>
      <c r="BK2988" s="315"/>
    </row>
    <row r="2989" spans="1:63" x14ac:dyDescent="0.25">
      <c r="A2989" s="9"/>
      <c r="B2989" s="43" t="s">
        <v>4654</v>
      </c>
      <c r="C2989" s="25" t="s">
        <v>2954</v>
      </c>
      <c r="D2989" s="193">
        <v>5.2577370999999998E-3</v>
      </c>
      <c r="E2989" s="193">
        <v>4.4054701000000003E-3</v>
      </c>
      <c r="F2989" s="193">
        <v>6.0036281000000003E-4</v>
      </c>
      <c r="G2989" s="193">
        <v>1.9356966000000002E-5</v>
      </c>
      <c r="H2989" s="193">
        <v>2.3429829E-5</v>
      </c>
      <c r="I2989" s="193">
        <v>6.2217543999999999E-5</v>
      </c>
      <c r="J2989" s="193">
        <v>7.8124151000000006E-5</v>
      </c>
      <c r="K2989" s="193">
        <v>6.5504103000000005E-7</v>
      </c>
      <c r="L2989" s="193">
        <v>6.8120646999999995E-5</v>
      </c>
      <c r="M2989" s="193">
        <v>0</v>
      </c>
      <c r="N2989" s="193">
        <v>0</v>
      </c>
      <c r="O2989" s="193">
        <v>0</v>
      </c>
      <c r="P2989" s="199">
        <f t="shared" si="566"/>
        <v>3.2633111851851852E-2</v>
      </c>
      <c r="Q2989" s="240">
        <v>0.47649721</v>
      </c>
      <c r="R2989" s="99">
        <v>0.46716773</v>
      </c>
      <c r="S2989" s="99">
        <v>7.7380799999999996E-3</v>
      </c>
      <c r="T2989" s="99">
        <v>5.1055000000000003E-7</v>
      </c>
      <c r="U2989" s="99">
        <v>3.3545999999999999E-4</v>
      </c>
      <c r="V2989" s="99">
        <v>1.2683449999999999E-4</v>
      </c>
      <c r="W2989" s="99">
        <v>1.1286E-3</v>
      </c>
      <c r="X2989" s="241">
        <f t="shared" si="567"/>
        <v>2.8429484809984959E-3</v>
      </c>
      <c r="Y2989" s="241">
        <f t="shared" si="568"/>
        <v>1.03966983597E-3</v>
      </c>
      <c r="Z2989" s="241">
        <f t="shared" si="569"/>
        <v>6.3522052547849604E-4</v>
      </c>
      <c r="AA2989" s="241">
        <f t="shared" si="570"/>
        <v>1.1680581195499999E-3</v>
      </c>
      <c r="AB2989" s="258">
        <v>9.045797E-4</v>
      </c>
      <c r="AC2989" s="258">
        <v>2.5334416000000002E-7</v>
      </c>
      <c r="AD2989" s="258">
        <v>1.8261067999999999E-5</v>
      </c>
      <c r="AE2989" s="258">
        <v>6.7426149999999999E-8</v>
      </c>
      <c r="AF2989" s="258">
        <v>1.1626055E-4</v>
      </c>
      <c r="AG2989" s="258">
        <v>2.4774766000000001E-7</v>
      </c>
      <c r="AH2989" s="258">
        <v>5.9205396E-4</v>
      </c>
      <c r="AI2989" s="258">
        <v>9.8100048000000006E-7</v>
      </c>
      <c r="AJ2989" s="258">
        <v>1.0842078999999999E-7</v>
      </c>
      <c r="AK2989" s="258">
        <v>5.7293636999999996E-7</v>
      </c>
      <c r="AL2989" s="258">
        <v>1.9792264000000001E-8</v>
      </c>
      <c r="AM2989" s="258">
        <v>6.1584496000000006E-11</v>
      </c>
      <c r="AN2989" s="258">
        <v>9.3615538999999999E-7</v>
      </c>
      <c r="AO2989" s="258">
        <v>2.3923296000000002E-6</v>
      </c>
      <c r="AP2989" s="258">
        <v>3.8155869E-5</v>
      </c>
      <c r="AQ2989" s="258">
        <v>1.7001954999999999E-7</v>
      </c>
      <c r="AR2989" s="258">
        <v>1.1678881E-3</v>
      </c>
      <c r="AT2989" s="193"/>
      <c r="AU2989" s="193"/>
      <c r="AV2989" s="193"/>
      <c r="AW2989" s="193"/>
      <c r="AX2989" s="193"/>
      <c r="AY2989" s="193"/>
      <c r="AZ2989" s="193"/>
      <c r="BA2989" s="193"/>
      <c r="BB2989" s="193"/>
      <c r="BC2989" s="193"/>
      <c r="BD2989" s="193"/>
      <c r="BE2989" s="315"/>
      <c r="BF2989" s="315"/>
      <c r="BG2989" s="315"/>
      <c r="BH2989" s="315"/>
      <c r="BI2989" s="315"/>
      <c r="BJ2989" s="315"/>
      <c r="BK2989" s="315"/>
    </row>
    <row r="2990" spans="1:63" x14ac:dyDescent="0.25">
      <c r="A2990" s="9"/>
      <c r="B2990" s="43" t="s">
        <v>4654</v>
      </c>
      <c r="C2990" s="25" t="s">
        <v>2955</v>
      </c>
      <c r="D2990" s="193">
        <v>3.4723676000000002E-2</v>
      </c>
      <c r="E2990" s="193">
        <v>2.9211806E-2</v>
      </c>
      <c r="F2990" s="193">
        <v>3.9685711999999998E-3</v>
      </c>
      <c r="G2990" s="193">
        <v>1.2154956E-4</v>
      </c>
      <c r="H2990" s="193">
        <v>1.5326890999999999E-4</v>
      </c>
      <c r="I2990" s="193">
        <v>4.0018732E-4</v>
      </c>
      <c r="J2990" s="193">
        <v>5.1155457999999996E-4</v>
      </c>
      <c r="K2990" s="193">
        <v>3.8639212000000002E-6</v>
      </c>
      <c r="L2990" s="193">
        <v>3.5287505000000002E-4</v>
      </c>
      <c r="M2990" s="193">
        <v>0</v>
      </c>
      <c r="N2990" s="193">
        <v>0</v>
      </c>
      <c r="O2990" s="193">
        <v>0</v>
      </c>
      <c r="P2990" s="199">
        <f t="shared" si="566"/>
        <v>0.21638374814814812</v>
      </c>
      <c r="Q2990" s="240">
        <v>3.1569679000000002</v>
      </c>
      <c r="R2990" s="99">
        <v>3.0988701000000001</v>
      </c>
      <c r="S2990" s="99">
        <v>4.8506639999999997E-2</v>
      </c>
      <c r="T2990" s="99">
        <v>3.3836000000000001E-6</v>
      </c>
      <c r="U2990" s="99">
        <v>2.0939000000000001E-3</v>
      </c>
      <c r="V2990" s="99">
        <v>7.9653899999999997E-4</v>
      </c>
      <c r="W2990" s="99">
        <v>6.6972999999999998E-3</v>
      </c>
      <c r="X2990" s="241">
        <f t="shared" si="567"/>
        <v>1.8834187226069707E-2</v>
      </c>
      <c r="Y2990" s="241">
        <f t="shared" si="568"/>
        <v>6.8746927259399999E-3</v>
      </c>
      <c r="Z2990" s="241">
        <f t="shared" si="569"/>
        <v>4.2116874634597094E-3</v>
      </c>
      <c r="AA2990" s="241">
        <f t="shared" si="570"/>
        <v>7.7478070366699993E-3</v>
      </c>
      <c r="AB2990" s="258">
        <v>5.9980939000000002E-3</v>
      </c>
      <c r="AC2990" s="258">
        <v>1.6853101999999999E-6</v>
      </c>
      <c r="AD2990" s="258">
        <v>1.1247708000000001E-4</v>
      </c>
      <c r="AE2990" s="258">
        <v>4.4681614E-7</v>
      </c>
      <c r="AF2990" s="258">
        <v>7.6043615000000002E-4</v>
      </c>
      <c r="AG2990" s="258">
        <v>1.5534696000000001E-6</v>
      </c>
      <c r="AH2990" s="258">
        <v>3.9257946E-3</v>
      </c>
      <c r="AI2990" s="258">
        <v>6.4853768000000003E-6</v>
      </c>
      <c r="AJ2990" s="258">
        <v>6.5749243000000002E-7</v>
      </c>
      <c r="AK2990" s="258">
        <v>3.7724267E-6</v>
      </c>
      <c r="AL2990" s="258">
        <v>1.2204203999999999E-7</v>
      </c>
      <c r="AM2990" s="258">
        <v>3.7888971000000002E-10</v>
      </c>
      <c r="AN2990" s="258">
        <v>5.6660266000000004E-6</v>
      </c>
      <c r="AO2990" s="258">
        <v>1.554711E-5</v>
      </c>
      <c r="AP2990" s="258">
        <v>2.5364201000000001E-4</v>
      </c>
      <c r="AQ2990" s="258">
        <v>8.9063667000000003E-7</v>
      </c>
      <c r="AR2990" s="258">
        <v>7.7469163999999997E-3</v>
      </c>
      <c r="AT2990" s="193"/>
      <c r="AU2990" s="193"/>
      <c r="AV2990" s="193"/>
      <c r="AW2990" s="193"/>
      <c r="AX2990" s="193"/>
      <c r="AY2990" s="193"/>
      <c r="AZ2990" s="193"/>
      <c r="BA2990" s="193"/>
      <c r="BB2990" s="193"/>
      <c r="BC2990" s="193"/>
      <c r="BD2990" s="193"/>
      <c r="BE2990" s="315"/>
      <c r="BF2990" s="315"/>
      <c r="BG2990" s="315"/>
      <c r="BH2990" s="315"/>
      <c r="BI2990" s="315"/>
      <c r="BJ2990" s="315"/>
      <c r="BK2990" s="315"/>
    </row>
    <row r="2991" spans="1:63" x14ac:dyDescent="0.25">
      <c r="A2991" s="45" t="s">
        <v>585</v>
      </c>
      <c r="B2991" s="45"/>
      <c r="C2991" s="9"/>
      <c r="D2991" s="195"/>
      <c r="E2991" s="195"/>
      <c r="F2991" s="195"/>
      <c r="G2991" s="195"/>
      <c r="H2991" s="195"/>
      <c r="I2991" s="195"/>
      <c r="J2991" s="195"/>
      <c r="K2991" s="195"/>
      <c r="L2991" s="195"/>
      <c r="M2991" s="195"/>
      <c r="N2991" s="195"/>
      <c r="O2991" s="195"/>
      <c r="P2991" s="195"/>
      <c r="Q2991" s="239"/>
      <c r="R2991" s="97"/>
      <c r="S2991" s="97"/>
      <c r="T2991" s="97"/>
      <c r="U2991" s="97"/>
      <c r="V2991" s="97"/>
      <c r="W2991" s="97"/>
      <c r="X2991" s="259"/>
      <c r="Y2991" s="259"/>
      <c r="Z2991" s="259"/>
      <c r="AA2991" s="258"/>
      <c r="AB2991" s="258"/>
      <c r="AC2991" s="258"/>
      <c r="AD2991" s="258"/>
      <c r="AE2991" s="258"/>
      <c r="AF2991" s="258"/>
      <c r="AG2991" s="258"/>
      <c r="AH2991" s="258"/>
      <c r="AI2991" s="258"/>
      <c r="AJ2991" s="258"/>
      <c r="AK2991" s="258"/>
      <c r="AL2991" s="258"/>
      <c r="AM2991" s="258"/>
      <c r="AN2991" s="258"/>
      <c r="AO2991" s="258"/>
      <c r="AP2991" s="258"/>
      <c r="AQ2991" s="258"/>
      <c r="AR2991" s="258"/>
      <c r="AT2991" s="193"/>
      <c r="AU2991" s="193"/>
      <c r="AV2991" s="193"/>
      <c r="AW2991" s="193"/>
      <c r="AX2991" s="193"/>
      <c r="AY2991" s="193"/>
      <c r="AZ2991" s="193"/>
      <c r="BA2991" s="193"/>
      <c r="BB2991" s="193"/>
      <c r="BC2991" s="193"/>
      <c r="BD2991" s="193"/>
      <c r="BE2991" s="315"/>
      <c r="BF2991" s="315"/>
      <c r="BG2991" s="315"/>
      <c r="BH2991" s="315"/>
      <c r="BI2991" s="315"/>
      <c r="BJ2991" s="315"/>
      <c r="BK2991" s="315"/>
    </row>
    <row r="2992" spans="1:63" x14ac:dyDescent="0.25">
      <c r="A2992" s="9"/>
      <c r="B2992" s="43" t="s">
        <v>4654</v>
      </c>
      <c r="C2992" s="25" t="s">
        <v>2667</v>
      </c>
      <c r="D2992" s="193">
        <v>1.4950531E-2</v>
      </c>
      <c r="E2992" s="193">
        <v>1.2570188E-2</v>
      </c>
      <c r="F2992" s="193">
        <v>1.7098065999999999E-3</v>
      </c>
      <c r="G2992" s="193">
        <v>5.3585068999999998E-5</v>
      </c>
      <c r="H2992" s="193">
        <v>6.5978999000000004E-5</v>
      </c>
      <c r="I2992" s="193">
        <v>1.7295923000000001E-4</v>
      </c>
      <c r="J2992" s="193">
        <v>2.2053298E-4</v>
      </c>
      <c r="K2992" s="193">
        <v>1.6803736999999999E-6</v>
      </c>
      <c r="L2992" s="193">
        <v>1.5580022000000001E-4</v>
      </c>
      <c r="M2992" s="193">
        <v>0</v>
      </c>
      <c r="N2992" s="193">
        <v>0</v>
      </c>
      <c r="O2992" s="193">
        <v>0</v>
      </c>
      <c r="P2992" s="199">
        <f>E2992/0.135</f>
        <v>9.3112503703703692E-2</v>
      </c>
      <c r="Q2992" s="240">
        <v>1.3586355000000001</v>
      </c>
      <c r="R2992" s="99">
        <v>1.3334257</v>
      </c>
      <c r="S2992" s="99">
        <v>2.1045359999999999E-2</v>
      </c>
      <c r="T2992" s="99">
        <v>1.4560999999999999E-6</v>
      </c>
      <c r="U2992" s="99">
        <v>9.0784999999999998E-4</v>
      </c>
      <c r="V2992" s="99">
        <v>3.4583930000000001E-4</v>
      </c>
      <c r="W2992" s="99">
        <v>2.9093000000000001E-3</v>
      </c>
      <c r="X2992" s="241">
        <f>SUM(Y2992:AA2992)</f>
        <v>8.1082023081174587E-3</v>
      </c>
      <c r="Y2992" s="241">
        <f>SUM(AB2992:AG2992)</f>
        <v>2.9619423228199999E-3</v>
      </c>
      <c r="Z2992" s="241">
        <f>SUM(AH2992:AP2992)</f>
        <v>1.8123868369274597E-3</v>
      </c>
      <c r="AA2992" s="241">
        <f>SUM(AQ2992:AR2992)</f>
        <v>3.3338731483700001E-3</v>
      </c>
      <c r="AB2992" s="258">
        <v>2.5810511E-3</v>
      </c>
      <c r="AC2992" s="258">
        <v>7.2495380999999999E-7</v>
      </c>
      <c r="AD2992" s="258">
        <v>5.1441443999999999E-5</v>
      </c>
      <c r="AE2992" s="258">
        <v>1.9228973000000001E-7</v>
      </c>
      <c r="AF2992" s="258">
        <v>3.2785859999999998E-4</v>
      </c>
      <c r="AG2992" s="258">
        <v>6.7393527999999999E-7</v>
      </c>
      <c r="AH2992" s="258">
        <v>1.6893161E-3</v>
      </c>
      <c r="AI2992" s="258">
        <v>2.7943143999999998E-6</v>
      </c>
      <c r="AJ2992" s="258">
        <v>2.9461541E-7</v>
      </c>
      <c r="AK2992" s="258">
        <v>1.6283196000000001E-6</v>
      </c>
      <c r="AL2992" s="258">
        <v>5.3916647999999999E-8</v>
      </c>
      <c r="AM2992" s="258">
        <v>1.6806945999999999E-10</v>
      </c>
      <c r="AN2992" s="258">
        <v>2.4548784E-6</v>
      </c>
      <c r="AO2992" s="258">
        <v>6.7149944000000001E-6</v>
      </c>
      <c r="AP2992" s="258">
        <v>1.0912953E-4</v>
      </c>
      <c r="AQ2992" s="258">
        <v>4.1754836999999999E-7</v>
      </c>
      <c r="AR2992" s="258">
        <v>3.3334556000000001E-3</v>
      </c>
      <c r="AT2992" s="193"/>
      <c r="AU2992" s="193"/>
      <c r="AV2992" s="193"/>
      <c r="AW2992" s="193"/>
      <c r="AX2992" s="193"/>
      <c r="AY2992" s="193"/>
      <c r="AZ2992" s="193"/>
      <c r="BA2992" s="193"/>
      <c r="BB2992" s="193"/>
      <c r="BC2992" s="193"/>
      <c r="BD2992" s="193"/>
      <c r="BE2992" s="315"/>
      <c r="BF2992" s="315"/>
      <c r="BG2992" s="315"/>
      <c r="BH2992" s="315"/>
      <c r="BI2992" s="315"/>
      <c r="BJ2992" s="315"/>
      <c r="BK2992" s="315"/>
    </row>
    <row r="2993" spans="1:63" x14ac:dyDescent="0.25">
      <c r="A2993" s="45" t="s">
        <v>5392</v>
      </c>
      <c r="B2993" s="45"/>
      <c r="C2993" s="9"/>
      <c r="D2993" s="195"/>
      <c r="E2993" s="195"/>
      <c r="F2993" s="195"/>
      <c r="G2993" s="195"/>
      <c r="H2993" s="195"/>
      <c r="I2993" s="195"/>
      <c r="J2993" s="195"/>
      <c r="K2993" s="195"/>
      <c r="L2993" s="195"/>
      <c r="M2993" s="195"/>
      <c r="N2993" s="195"/>
      <c r="O2993" s="195"/>
      <c r="P2993" s="195"/>
      <c r="Q2993" s="239"/>
      <c r="R2993" s="97"/>
      <c r="S2993" s="97"/>
      <c r="T2993" s="97"/>
      <c r="U2993" s="97"/>
      <c r="V2993" s="97"/>
      <c r="W2993" s="97"/>
      <c r="X2993" s="259"/>
      <c r="Y2993" s="259"/>
      <c r="Z2993" s="259"/>
      <c r="AA2993" s="258"/>
      <c r="AB2993" s="258"/>
      <c r="AC2993" s="258"/>
      <c r="AD2993" s="258"/>
      <c r="AE2993" s="258"/>
      <c r="AF2993" s="258"/>
      <c r="AG2993" s="258"/>
      <c r="AH2993" s="258"/>
      <c r="AI2993" s="258"/>
      <c r="AJ2993" s="258"/>
      <c r="AK2993" s="258"/>
      <c r="AL2993" s="258"/>
      <c r="AM2993" s="258"/>
      <c r="AN2993" s="258"/>
      <c r="AO2993" s="258"/>
      <c r="AP2993" s="258"/>
      <c r="AQ2993" s="258"/>
      <c r="AR2993" s="258"/>
      <c r="AT2993" s="193"/>
      <c r="AU2993" s="193"/>
      <c r="AV2993" s="193"/>
      <c r="AW2993" s="193"/>
      <c r="AX2993" s="193"/>
      <c r="AY2993" s="193"/>
      <c r="AZ2993" s="193"/>
      <c r="BA2993" s="193"/>
      <c r="BB2993" s="193"/>
      <c r="BC2993" s="193"/>
      <c r="BD2993" s="193"/>
      <c r="BE2993" s="315"/>
      <c r="BF2993" s="315"/>
      <c r="BG2993" s="315"/>
      <c r="BH2993" s="315"/>
      <c r="BI2993" s="315"/>
      <c r="BJ2993" s="315"/>
      <c r="BK2993" s="315"/>
    </row>
    <row r="2994" spans="1:63" x14ac:dyDescent="0.25">
      <c r="A2994" s="9"/>
      <c r="B2994" s="43" t="s">
        <v>1264</v>
      </c>
      <c r="C2994" s="6" t="s">
        <v>3842</v>
      </c>
      <c r="D2994" s="193">
        <v>1967.6985999999999</v>
      </c>
      <c r="E2994" s="193">
        <v>114.37011</v>
      </c>
      <c r="F2994" s="193">
        <v>830.76752999999997</v>
      </c>
      <c r="G2994" s="193">
        <v>20.26484</v>
      </c>
      <c r="H2994" s="193">
        <v>0.57051830000000003</v>
      </c>
      <c r="I2994" s="193">
        <v>25.099722</v>
      </c>
      <c r="J2994" s="193">
        <v>223.36588</v>
      </c>
      <c r="K2994" s="193">
        <v>0.11438096</v>
      </c>
      <c r="L2994" s="193">
        <v>753.14558</v>
      </c>
      <c r="M2994" s="193">
        <v>0</v>
      </c>
      <c r="N2994" s="193">
        <v>0</v>
      </c>
      <c r="O2994" s="193">
        <v>0</v>
      </c>
      <c r="P2994" s="199">
        <f>E2994/0.135</f>
        <v>847.18599999999992</v>
      </c>
      <c r="Q2994" s="240">
        <v>15830.544</v>
      </c>
      <c r="R2994" s="99">
        <v>10737.207</v>
      </c>
      <c r="S2994" s="99">
        <v>3780.84</v>
      </c>
      <c r="T2994" s="99">
        <v>3.9912000000000003E-2</v>
      </c>
      <c r="U2994" s="99">
        <v>177.57</v>
      </c>
      <c r="V2994" s="99">
        <v>70.486350000000002</v>
      </c>
      <c r="W2994" s="99">
        <v>1064.4000000000001</v>
      </c>
      <c r="X2994" s="241">
        <f>SUM(Y2994:AA2994)</f>
        <v>236.23081831451</v>
      </c>
      <c r="Y2994" s="241">
        <f>SUM(AB2994:AG2994)</f>
        <v>188.45934557379999</v>
      </c>
      <c r="Z2994" s="241">
        <f>SUM(AH2994:AP2994)</f>
        <v>18.602200140710003</v>
      </c>
      <c r="AA2994" s="241">
        <f>SUM(AQ2994:AR2994)</f>
        <v>29.169272599999999</v>
      </c>
      <c r="AB2994" s="258">
        <v>23.48188</v>
      </c>
      <c r="AC2994" s="258">
        <v>2.8832470999999998E-3</v>
      </c>
      <c r="AD2994" s="258">
        <v>38.885945</v>
      </c>
      <c r="AE2994" s="258">
        <v>8.6229367000000001E-3</v>
      </c>
      <c r="AF2994" s="258">
        <v>125.95928000000001</v>
      </c>
      <c r="AG2994" s="258">
        <v>0.12073439</v>
      </c>
      <c r="AH2994" s="258">
        <v>15.368732</v>
      </c>
      <c r="AI2994" s="258">
        <v>1.4556331</v>
      </c>
      <c r="AJ2994" s="258">
        <v>0.18174829000000001</v>
      </c>
      <c r="AK2994" s="258">
        <v>3.3619587999999999E-2</v>
      </c>
      <c r="AL2994" s="258">
        <v>4.4513799E-2</v>
      </c>
      <c r="AM2994" s="258">
        <v>1.3473371000000001E-4</v>
      </c>
      <c r="AN2994" s="258">
        <v>0.51236599000000005</v>
      </c>
      <c r="AO2994" s="258">
        <v>0.57596104999999997</v>
      </c>
      <c r="AP2994" s="258">
        <v>0.42949158999999998</v>
      </c>
      <c r="AQ2994" s="258">
        <v>2.2728616000000001</v>
      </c>
      <c r="AR2994" s="258">
        <v>26.896411000000001</v>
      </c>
      <c r="AT2994" s="193"/>
      <c r="AU2994" s="193"/>
      <c r="AV2994" s="193"/>
      <c r="AW2994" s="193"/>
      <c r="AX2994" s="193"/>
      <c r="AY2994" s="193"/>
      <c r="AZ2994" s="193"/>
      <c r="BA2994" s="193"/>
      <c r="BB2994" s="193"/>
      <c r="BC2994" s="193"/>
      <c r="BD2994" s="193"/>
      <c r="BE2994" s="315"/>
      <c r="BF2994" s="315"/>
      <c r="BG2994" s="315"/>
      <c r="BH2994" s="315"/>
      <c r="BI2994" s="315"/>
      <c r="BJ2994" s="315"/>
      <c r="BK2994" s="315"/>
    </row>
    <row r="2995" spans="1:63" x14ac:dyDescent="0.25">
      <c r="A2995" s="9"/>
      <c r="B2995" s="43" t="s">
        <v>1264</v>
      </c>
      <c r="C2995" s="6" t="s">
        <v>2671</v>
      </c>
      <c r="D2995" s="193">
        <v>1526.5477000000001</v>
      </c>
      <c r="E2995" s="193">
        <v>273.97145</v>
      </c>
      <c r="F2995" s="193">
        <v>73.612735000000001</v>
      </c>
      <c r="G2995" s="193">
        <v>17.580774999999999</v>
      </c>
      <c r="H2995" s="193">
        <v>1.5934769</v>
      </c>
      <c r="I2995" s="193">
        <v>60.688609</v>
      </c>
      <c r="J2995" s="193">
        <v>16.714286999999999</v>
      </c>
      <c r="K2995" s="193">
        <v>0.32475920000000003</v>
      </c>
      <c r="L2995" s="193">
        <v>1082.0616</v>
      </c>
      <c r="M2995" s="193">
        <v>0</v>
      </c>
      <c r="N2995" s="193">
        <v>0</v>
      </c>
      <c r="O2995" s="193">
        <v>0</v>
      </c>
      <c r="P2995" s="199">
        <f>E2995/0.135</f>
        <v>2029.418148148148</v>
      </c>
      <c r="Q2995" s="240">
        <v>39223.07</v>
      </c>
      <c r="R2995" s="99">
        <v>25110.29</v>
      </c>
      <c r="S2995" s="99">
        <v>10517.92</v>
      </c>
      <c r="T2995" s="99">
        <v>1.8086000000000001E-2</v>
      </c>
      <c r="U2995" s="99">
        <v>419.06</v>
      </c>
      <c r="V2995" s="99">
        <v>196.881</v>
      </c>
      <c r="W2995" s="99">
        <v>2978.9</v>
      </c>
      <c r="X2995" s="241">
        <f>SUM(Y2995:AA2995)</f>
        <v>209.51521254453996</v>
      </c>
      <c r="Y2995" s="241">
        <f>SUM(AB2995:AG2995)</f>
        <v>105.70983267599999</v>
      </c>
      <c r="Z2995" s="241">
        <f>SUM(AH2995:AP2995)</f>
        <v>39.609175268539992</v>
      </c>
      <c r="AA2995" s="241">
        <f>SUM(AQ2995:AR2995)</f>
        <v>64.196204600000002</v>
      </c>
      <c r="AB2995" s="258">
        <v>56.250616000000001</v>
      </c>
      <c r="AC2995" s="258">
        <v>5.2038465000000004E-3</v>
      </c>
      <c r="AD2995" s="258">
        <v>18.388293999999998</v>
      </c>
      <c r="AE2995" s="258">
        <v>4.2634595000000004E-3</v>
      </c>
      <c r="AF2995" s="258">
        <v>30.725303</v>
      </c>
      <c r="AG2995" s="258">
        <v>0.33615236999999998</v>
      </c>
      <c r="AH2995" s="258">
        <v>36.815828000000003</v>
      </c>
      <c r="AI2995" s="258">
        <v>0.11893943999999999</v>
      </c>
      <c r="AJ2995" s="258">
        <v>0.15299518000000001</v>
      </c>
      <c r="AK2995" s="258">
        <v>6.9851021999999999E-2</v>
      </c>
      <c r="AL2995" s="258">
        <v>5.0072696999999999E-2</v>
      </c>
      <c r="AM2995" s="258">
        <v>1.5919953999999999E-4</v>
      </c>
      <c r="AN2995" s="258">
        <v>0.98754072999999998</v>
      </c>
      <c r="AO2995" s="258">
        <v>0.78434459999999995</v>
      </c>
      <c r="AP2995" s="258">
        <v>0.62944440000000002</v>
      </c>
      <c r="AQ2995" s="258">
        <v>1.3019316000000001</v>
      </c>
      <c r="AR2995" s="258">
        <v>62.894272999999998</v>
      </c>
      <c r="AT2995" s="193"/>
      <c r="AU2995" s="193"/>
      <c r="AV2995" s="193"/>
      <c r="AW2995" s="193"/>
      <c r="AX2995" s="193"/>
      <c r="AY2995" s="193"/>
      <c r="AZ2995" s="193"/>
      <c r="BA2995" s="193"/>
      <c r="BB2995" s="193"/>
      <c r="BC2995" s="193"/>
      <c r="BD2995" s="193"/>
      <c r="BE2995" s="315"/>
      <c r="BF2995" s="315"/>
      <c r="BG2995" s="315"/>
      <c r="BH2995" s="315"/>
      <c r="BI2995" s="315"/>
      <c r="BJ2995" s="315"/>
      <c r="BK2995" s="315"/>
    </row>
    <row r="2996" spans="1:63" x14ac:dyDescent="0.25">
      <c r="A2996" s="9"/>
      <c r="B2996" s="43" t="s">
        <v>1264</v>
      </c>
      <c r="C2996" s="6" t="s">
        <v>2670</v>
      </c>
      <c r="D2996" s="193">
        <v>32861.635000000002</v>
      </c>
      <c r="E2996" s="193">
        <v>13289.887000000001</v>
      </c>
      <c r="F2996" s="193">
        <v>6524.8697000000002</v>
      </c>
      <c r="G2996" s="193">
        <v>558.47245999999996</v>
      </c>
      <c r="H2996" s="193">
        <v>111.32762</v>
      </c>
      <c r="I2996" s="193">
        <v>883.66233</v>
      </c>
      <c r="J2996" s="193">
        <v>1568.1514999999999</v>
      </c>
      <c r="K2996" s="193">
        <v>19.369354000000001</v>
      </c>
      <c r="L2996" s="193">
        <v>9905.8948999999993</v>
      </c>
      <c r="M2996" s="193">
        <v>0</v>
      </c>
      <c r="N2996" s="193">
        <v>0</v>
      </c>
      <c r="O2996" s="193">
        <v>0</v>
      </c>
      <c r="P2996" s="199">
        <f>E2996/0.135</f>
        <v>98443.607407407399</v>
      </c>
      <c r="Q2996" s="240">
        <v>1686210.3</v>
      </c>
      <c r="R2996" s="99">
        <v>1372121.2</v>
      </c>
      <c r="S2996" s="99">
        <v>257118.4</v>
      </c>
      <c r="T2996" s="99">
        <v>1.4681999999999999</v>
      </c>
      <c r="U2996" s="99">
        <v>10750</v>
      </c>
      <c r="V2996" s="99">
        <v>4698.2460000000001</v>
      </c>
      <c r="W2996" s="99">
        <v>41521</v>
      </c>
      <c r="X2996" s="241">
        <f>SUM(Y2996:AA2996)</f>
        <v>10230.267788425201</v>
      </c>
      <c r="Y2996" s="241">
        <f>SUM(AB2996:AG2996)</f>
        <v>4825.8687723800003</v>
      </c>
      <c r="Z2996" s="241">
        <f>SUM(AH2996:AP2996)</f>
        <v>1945.6589060451997</v>
      </c>
      <c r="AA2996" s="241">
        <f>SUM(AQ2996:AR2996)</f>
        <v>3458.7401100000002</v>
      </c>
      <c r="AB2996" s="258">
        <v>2728.7366000000002</v>
      </c>
      <c r="AC2996" s="258">
        <v>0.44071769999999999</v>
      </c>
      <c r="AD2996" s="258">
        <v>707.47465</v>
      </c>
      <c r="AE2996" s="258">
        <v>0.20469218</v>
      </c>
      <c r="AF2996" s="258">
        <v>1380.8294000000001</v>
      </c>
      <c r="AG2996" s="258">
        <v>8.1827124999999992</v>
      </c>
      <c r="AH2996" s="258">
        <v>1785.9703999999999</v>
      </c>
      <c r="AI2996" s="258">
        <v>11.142384</v>
      </c>
      <c r="AJ2996" s="258">
        <v>4.8352560999999996</v>
      </c>
      <c r="AK2996" s="258">
        <v>5.8258673999999999</v>
      </c>
      <c r="AL2996" s="258">
        <v>0.78425316</v>
      </c>
      <c r="AM2996" s="258">
        <v>2.6093852000000002E-3</v>
      </c>
      <c r="AN2996" s="258">
        <v>30.367754999999999</v>
      </c>
      <c r="AO2996" s="258">
        <v>22.475082</v>
      </c>
      <c r="AP2996" s="258">
        <v>84.255298999999994</v>
      </c>
      <c r="AQ2996" s="258">
        <v>24.47991</v>
      </c>
      <c r="AR2996" s="258">
        <v>3434.2602000000002</v>
      </c>
      <c r="AT2996" s="193"/>
      <c r="AU2996" s="193"/>
      <c r="AV2996" s="193"/>
      <c r="AW2996" s="193"/>
      <c r="AX2996" s="193"/>
      <c r="AY2996" s="193"/>
      <c r="AZ2996" s="193"/>
      <c r="BA2996" s="193"/>
      <c r="BB2996" s="193"/>
      <c r="BC2996" s="193"/>
      <c r="BD2996" s="193"/>
      <c r="BE2996" s="315"/>
      <c r="BF2996" s="315"/>
      <c r="BG2996" s="315"/>
      <c r="BH2996" s="315"/>
      <c r="BI2996" s="315"/>
      <c r="BJ2996" s="315"/>
      <c r="BK2996" s="315"/>
    </row>
    <row r="2997" spans="1:63" x14ac:dyDescent="0.25">
      <c r="A2997" s="9"/>
      <c r="B2997" s="43" t="s">
        <v>1264</v>
      </c>
      <c r="C2997" s="6" t="s">
        <v>2669</v>
      </c>
      <c r="D2997" s="193">
        <v>3519.1804000000002</v>
      </c>
      <c r="E2997" s="193">
        <v>1626.1774</v>
      </c>
      <c r="F2997" s="193">
        <v>616.36568999999997</v>
      </c>
      <c r="G2997" s="193">
        <v>243.37782999999999</v>
      </c>
      <c r="H2997" s="193">
        <v>13.495502999999999</v>
      </c>
      <c r="I2997" s="193">
        <v>162.22012000000001</v>
      </c>
      <c r="J2997" s="193">
        <v>104.02088000000001</v>
      </c>
      <c r="K2997" s="193">
        <v>3.4899868000000001</v>
      </c>
      <c r="L2997" s="193">
        <v>750.03296999999998</v>
      </c>
      <c r="M2997" s="193">
        <v>0</v>
      </c>
      <c r="N2997" s="193">
        <v>0</v>
      </c>
      <c r="O2997" s="193">
        <v>0</v>
      </c>
      <c r="P2997" s="199">
        <f>E2997/0.135</f>
        <v>12045.758518518518</v>
      </c>
      <c r="Q2997" s="240">
        <v>210979.14</v>
      </c>
      <c r="R2997" s="99">
        <v>168914.9</v>
      </c>
      <c r="S2997" s="99">
        <v>34627.040000000001</v>
      </c>
      <c r="T2997" s="99">
        <v>0.20418</v>
      </c>
      <c r="U2997" s="99">
        <v>1378.5</v>
      </c>
      <c r="V2997" s="99">
        <v>613.68849999999998</v>
      </c>
      <c r="W2997" s="99">
        <v>5444.8</v>
      </c>
      <c r="X2997" s="241">
        <f>SUM(Y2997:AA2997)</f>
        <v>1736.5441915195402</v>
      </c>
      <c r="Y2997" s="241">
        <f>SUM(AB2997:AG2997)</f>
        <v>1063.9800337730001</v>
      </c>
      <c r="Z2997" s="241">
        <f>SUM(AH2997:AP2997)</f>
        <v>243.42505114653997</v>
      </c>
      <c r="AA2997" s="241">
        <f>SUM(AQ2997:AR2997)</f>
        <v>429.13910659999999</v>
      </c>
      <c r="AB2997" s="258">
        <v>333.89166</v>
      </c>
      <c r="AC2997" s="258">
        <v>5.4896044999999997E-2</v>
      </c>
      <c r="AD2997" s="258">
        <v>567.58691999999996</v>
      </c>
      <c r="AE2997" s="258">
        <v>2.9334728000000001E-2</v>
      </c>
      <c r="AF2997" s="258">
        <v>161.32364999999999</v>
      </c>
      <c r="AG2997" s="258">
        <v>1.0935729999999999</v>
      </c>
      <c r="AH2997" s="258">
        <v>218.53378000000001</v>
      </c>
      <c r="AI2997" s="258">
        <v>1.0396365000000001</v>
      </c>
      <c r="AJ2997" s="258">
        <v>2.1951111000000001</v>
      </c>
      <c r="AK2997" s="258">
        <v>1.1421992999999999</v>
      </c>
      <c r="AL2997" s="258">
        <v>0.2655035</v>
      </c>
      <c r="AM2997" s="258">
        <v>9.4974654000000002E-4</v>
      </c>
      <c r="AN2997" s="258">
        <v>3.4014706000000001</v>
      </c>
      <c r="AO2997" s="258">
        <v>5.4787194000000001</v>
      </c>
      <c r="AP2997" s="258">
        <v>11.367680999999999</v>
      </c>
      <c r="AQ2997" s="258">
        <v>6.3789566000000004</v>
      </c>
      <c r="AR2997" s="258">
        <v>422.76015000000001</v>
      </c>
      <c r="AT2997" s="193"/>
      <c r="AU2997" s="193"/>
      <c r="AV2997" s="193"/>
      <c r="AW2997" s="193"/>
      <c r="AX2997" s="193"/>
      <c r="AY2997" s="193"/>
      <c r="AZ2997" s="193"/>
      <c r="BA2997" s="193"/>
      <c r="BB2997" s="193"/>
      <c r="BC2997" s="193"/>
      <c r="BD2997" s="193"/>
      <c r="BE2997" s="315"/>
      <c r="BF2997" s="315"/>
      <c r="BG2997" s="315"/>
      <c r="BH2997" s="315"/>
      <c r="BI2997" s="315"/>
      <c r="BJ2997" s="315"/>
      <c r="BK2997" s="315"/>
    </row>
    <row r="2998" spans="1:63" x14ac:dyDescent="0.25">
      <c r="A2998" s="9"/>
      <c r="B2998" s="43" t="s">
        <v>1264</v>
      </c>
      <c r="C2998" s="6" t="s">
        <v>2668</v>
      </c>
      <c r="D2998" s="193">
        <v>4587.1237000000001</v>
      </c>
      <c r="E2998" s="193">
        <v>2207.1181000000001</v>
      </c>
      <c r="F2998" s="193">
        <v>475.11876000000001</v>
      </c>
      <c r="G2998" s="193">
        <v>104.98025</v>
      </c>
      <c r="H2998" s="193">
        <v>41.016050999999997</v>
      </c>
      <c r="I2998" s="193">
        <v>204.36949999999999</v>
      </c>
      <c r="J2998" s="193">
        <v>129.73893000000001</v>
      </c>
      <c r="K2998" s="193">
        <v>7.0423919000000001</v>
      </c>
      <c r="L2998" s="193">
        <v>1417.7397000000001</v>
      </c>
      <c r="M2998" s="193">
        <v>0</v>
      </c>
      <c r="N2998" s="193">
        <v>0</v>
      </c>
      <c r="O2998" s="193">
        <v>0</v>
      </c>
      <c r="P2998" s="199">
        <f>E2998/0.135</f>
        <v>16349.022962962963</v>
      </c>
      <c r="Q2998" s="240">
        <v>275735.76</v>
      </c>
      <c r="R2998" s="99">
        <v>218355.4</v>
      </c>
      <c r="S2998" s="99">
        <v>43125.599999999999</v>
      </c>
      <c r="T2998" s="99">
        <v>0.28072000000000003</v>
      </c>
      <c r="U2998" s="99">
        <v>1995</v>
      </c>
      <c r="V2998" s="99">
        <v>686.48299999999995</v>
      </c>
      <c r="W2998" s="99">
        <v>11573</v>
      </c>
      <c r="X2998" s="241">
        <f>SUM(Y2998:AA2998)</f>
        <v>1662.33970468497</v>
      </c>
      <c r="Y2998" s="241">
        <f>SUM(AB2998:AG2998)</f>
        <v>789.38177928200002</v>
      </c>
      <c r="Z2998" s="241">
        <f>SUM(AH2998:AP2998)</f>
        <v>322.95885780297004</v>
      </c>
      <c r="AA2998" s="241">
        <f>SUM(AQ2998:AR2998)</f>
        <v>549.99906759999999</v>
      </c>
      <c r="AB2998" s="258">
        <v>453.13684000000001</v>
      </c>
      <c r="AC2998" s="258">
        <v>5.1092769000000003E-2</v>
      </c>
      <c r="AD2998" s="258">
        <v>129.6825</v>
      </c>
      <c r="AE2998" s="258">
        <v>3.7735512999999998E-2</v>
      </c>
      <c r="AF2998" s="258">
        <v>205.09916000000001</v>
      </c>
      <c r="AG2998" s="258">
        <v>1.3744510000000001</v>
      </c>
      <c r="AH2998" s="258">
        <v>296.59935999999999</v>
      </c>
      <c r="AI2998" s="258">
        <v>0.76679509000000001</v>
      </c>
      <c r="AJ2998" s="258">
        <v>0.91460220000000003</v>
      </c>
      <c r="AK2998" s="258">
        <v>0.65894436000000001</v>
      </c>
      <c r="AL2998" s="258">
        <v>0.13867878</v>
      </c>
      <c r="AM2998" s="258">
        <v>4.4337297000000001E-4</v>
      </c>
      <c r="AN2998" s="258">
        <v>8.0480418</v>
      </c>
      <c r="AO2998" s="258">
        <v>5.6245821999999999</v>
      </c>
      <c r="AP2998" s="258">
        <v>10.207409999999999</v>
      </c>
      <c r="AQ2998" s="258">
        <v>3.3996276000000001</v>
      </c>
      <c r="AR2998" s="258">
        <v>546.59943999999996</v>
      </c>
      <c r="AT2998" s="193"/>
      <c r="AU2998" s="193"/>
      <c r="AV2998" s="193"/>
      <c r="AW2998" s="193"/>
      <c r="AX2998" s="193"/>
      <c r="AY2998" s="193"/>
      <c r="AZ2998" s="193"/>
      <c r="BA2998" s="193"/>
      <c r="BB2998" s="193"/>
      <c r="BC2998" s="193"/>
      <c r="BD2998" s="193"/>
      <c r="BE2998" s="315"/>
      <c r="BF2998" s="315"/>
      <c r="BG2998" s="315"/>
      <c r="BH2998" s="315"/>
      <c r="BI2998" s="315"/>
      <c r="BJ2998" s="315"/>
      <c r="BK2998" s="315"/>
    </row>
    <row r="2999" spans="1:63" x14ac:dyDescent="0.25">
      <c r="A2999" s="45" t="s">
        <v>586</v>
      </c>
      <c r="B2999" s="45"/>
      <c r="C2999" s="9"/>
      <c r="D2999" s="195"/>
      <c r="E2999" s="195"/>
      <c r="F2999" s="195"/>
      <c r="G2999" s="195"/>
      <c r="H2999" s="195"/>
      <c r="I2999" s="195"/>
      <c r="J2999" s="195"/>
      <c r="K2999" s="195"/>
      <c r="L2999" s="195"/>
      <c r="M2999" s="195"/>
      <c r="N2999" s="195"/>
      <c r="O2999" s="195"/>
      <c r="P2999" s="195"/>
      <c r="Q2999" s="239"/>
      <c r="R2999" s="97"/>
      <c r="S2999" s="97"/>
      <c r="T2999" s="97"/>
      <c r="U2999" s="97"/>
      <c r="V2999" s="97"/>
      <c r="W2999" s="97"/>
      <c r="X2999" s="259"/>
      <c r="Y2999" s="259"/>
      <c r="Z2999" s="259"/>
      <c r="AA2999" s="258"/>
      <c r="AB2999" s="258"/>
      <c r="AC2999" s="258"/>
      <c r="AD2999" s="258"/>
      <c r="AE2999" s="258"/>
      <c r="AF2999" s="258"/>
      <c r="AG2999" s="258"/>
      <c r="AH2999" s="258"/>
      <c r="AI2999" s="258"/>
      <c r="AJ2999" s="258"/>
      <c r="AK2999" s="258"/>
      <c r="AL2999" s="258"/>
      <c r="AM2999" s="258"/>
      <c r="AN2999" s="258"/>
      <c r="AO2999" s="258"/>
      <c r="AP2999" s="258"/>
      <c r="AQ2999" s="258"/>
      <c r="AR2999" s="258"/>
      <c r="AT2999" s="193"/>
      <c r="AU2999" s="193"/>
      <c r="AV2999" s="193"/>
      <c r="AW2999" s="193"/>
      <c r="AX2999" s="193"/>
      <c r="AY2999" s="193"/>
      <c r="AZ2999" s="193"/>
      <c r="BA2999" s="193"/>
      <c r="BB2999" s="193"/>
      <c r="BC2999" s="193"/>
      <c r="BD2999" s="193"/>
      <c r="BE2999" s="315"/>
      <c r="BF2999" s="315"/>
      <c r="BG2999" s="315"/>
      <c r="BH2999" s="315"/>
      <c r="BI2999" s="315"/>
      <c r="BJ2999" s="315"/>
      <c r="BK2999" s="315"/>
    </row>
    <row r="3000" spans="1:63" x14ac:dyDescent="0.25">
      <c r="A3000" s="9"/>
      <c r="B3000" s="43" t="s">
        <v>4654</v>
      </c>
      <c r="C3000" s="25" t="s">
        <v>2956</v>
      </c>
      <c r="D3000" s="193">
        <v>3.0630134E-3</v>
      </c>
      <c r="E3000" s="193">
        <v>4.9504197999999998E-4</v>
      </c>
      <c r="F3000" s="193">
        <v>7.1706053999999995E-4</v>
      </c>
      <c r="G3000" s="193">
        <v>3.5764484000000002E-5</v>
      </c>
      <c r="H3000" s="193">
        <v>1.2330483E-5</v>
      </c>
      <c r="I3000" s="193">
        <v>1.4686912999999999E-3</v>
      </c>
      <c r="J3000" s="193">
        <v>2.9114173999999999E-4</v>
      </c>
      <c r="K3000" s="193">
        <v>1.4619444000000001E-6</v>
      </c>
      <c r="L3000" s="193">
        <v>4.1520882999999998E-5</v>
      </c>
      <c r="M3000" s="193">
        <v>0</v>
      </c>
      <c r="N3000" s="193">
        <v>0</v>
      </c>
      <c r="O3000" s="193">
        <v>0</v>
      </c>
      <c r="P3000" s="199">
        <f t="shared" ref="P3000:P3023" si="571">E3000/0.135</f>
        <v>3.6669776296296293E-3</v>
      </c>
      <c r="Q3000" s="240">
        <v>1.3301339000000001</v>
      </c>
      <c r="R3000" s="99">
        <v>4.1278154999999997E-2</v>
      </c>
      <c r="S3000" s="99">
        <v>8.3131999999999998E-3</v>
      </c>
      <c r="T3000" s="99">
        <v>9.0363888999999995E-8</v>
      </c>
      <c r="U3000" s="99">
        <v>1.2793056</v>
      </c>
      <c r="V3000" s="99">
        <v>1.4065769000000001E-4</v>
      </c>
      <c r="W3000" s="99">
        <v>1.0962777999999999E-3</v>
      </c>
      <c r="X3000" s="241">
        <f t="shared" ref="X3000:X3028" si="572">SUM(Y3000:AA3000)</f>
        <v>1.67927390235962E-3</v>
      </c>
      <c r="Y3000" s="241">
        <f t="shared" ref="Y3000:Y3028" si="573">SUM(AB3000:AG3000)</f>
        <v>9.4968680543900004E-4</v>
      </c>
      <c r="Z3000" s="241">
        <f t="shared" ref="Z3000:Z3028" si="574">SUM(AH3000:AP3000)</f>
        <v>6.2610989246061996E-4</v>
      </c>
      <c r="AA3000" s="241">
        <f t="shared" ref="AA3000:AA3028" si="575">SUM(AQ3000:AR3000)</f>
        <v>1.0347720446E-4</v>
      </c>
      <c r="AB3000" s="258">
        <v>1.0159021E-4</v>
      </c>
      <c r="AC3000" s="258">
        <v>1.6924662999999999E-8</v>
      </c>
      <c r="AD3000" s="258">
        <v>4.2470117000000001E-4</v>
      </c>
      <c r="AE3000" s="258">
        <v>9.6503655999999998E-8</v>
      </c>
      <c r="AF3000" s="258">
        <v>4.2301721000000001E-4</v>
      </c>
      <c r="AG3000" s="258">
        <v>2.6478712000000001E-7</v>
      </c>
      <c r="AH3000" s="258">
        <v>6.6478833999999998E-5</v>
      </c>
      <c r="AI3000" s="258">
        <v>1.0514313E-6</v>
      </c>
      <c r="AJ3000" s="258">
        <v>2.8091983000000002E-7</v>
      </c>
      <c r="AK3000" s="258">
        <v>6.0207017000000001E-5</v>
      </c>
      <c r="AL3000" s="258">
        <v>4.3876591000000002E-8</v>
      </c>
      <c r="AM3000" s="258">
        <v>1.8453962E-10</v>
      </c>
      <c r="AN3000" s="258">
        <v>4.7690348000000002E-4</v>
      </c>
      <c r="AO3000" s="258">
        <v>1.1493934999999999E-5</v>
      </c>
      <c r="AP3000" s="258">
        <v>9.6502141999999994E-6</v>
      </c>
      <c r="AQ3000" s="258">
        <v>1.9184446000000001E-7</v>
      </c>
      <c r="AR3000" s="258">
        <v>1.0328536E-4</v>
      </c>
      <c r="AT3000" s="193"/>
      <c r="AU3000" s="193"/>
      <c r="AV3000" s="193"/>
      <c r="AW3000" s="193"/>
      <c r="AX3000" s="193"/>
      <c r="AY3000" s="193"/>
      <c r="AZ3000" s="193"/>
      <c r="BA3000" s="193"/>
      <c r="BB3000" s="193"/>
      <c r="BC3000" s="193"/>
      <c r="BD3000" s="193"/>
      <c r="BE3000" s="315"/>
      <c r="BF3000" s="315"/>
      <c r="BG3000" s="315"/>
      <c r="BH3000" s="315"/>
      <c r="BI3000" s="315"/>
      <c r="BJ3000" s="315"/>
      <c r="BK3000" s="315"/>
    </row>
    <row r="3001" spans="1:63" x14ac:dyDescent="0.25">
      <c r="A3001" s="9"/>
      <c r="B3001" s="43" t="s">
        <v>4654</v>
      </c>
      <c r="C3001" s="25" t="s">
        <v>2957</v>
      </c>
      <c r="D3001" s="193">
        <v>7.5167308000000004E-3</v>
      </c>
      <c r="E3001" s="193">
        <v>1.1296799000000001E-3</v>
      </c>
      <c r="F3001" s="193">
        <v>1.776487E-3</v>
      </c>
      <c r="G3001" s="193">
        <v>8.5441104000000002E-5</v>
      </c>
      <c r="H3001" s="193">
        <v>3.0464932000000001E-5</v>
      </c>
      <c r="I3001" s="193">
        <v>3.6760260999999998E-3</v>
      </c>
      <c r="J3001" s="193">
        <v>7.2569927000000001E-4</v>
      </c>
      <c r="K3001" s="193">
        <v>3.5719346000000002E-6</v>
      </c>
      <c r="L3001" s="193">
        <v>8.9360538000000003E-5</v>
      </c>
      <c r="M3001" s="193">
        <v>0</v>
      </c>
      <c r="N3001" s="193">
        <v>0</v>
      </c>
      <c r="O3001" s="193">
        <v>0</v>
      </c>
      <c r="P3001" s="199">
        <f t="shared" si="571"/>
        <v>8.3679992592592591E-3</v>
      </c>
      <c r="Q3001" s="240">
        <v>3.3186249999999999</v>
      </c>
      <c r="R3001" s="99">
        <v>9.0762469999999998E-2</v>
      </c>
      <c r="S3001" s="99">
        <v>2.0158444000000001E-2</v>
      </c>
      <c r="T3001" s="99">
        <v>2.1305833000000001E-7</v>
      </c>
      <c r="U3001" s="99">
        <v>3.2047222</v>
      </c>
      <c r="V3001" s="99">
        <v>3.4058610999999998E-4</v>
      </c>
      <c r="W3001" s="99">
        <v>2.6410278000000001E-3</v>
      </c>
      <c r="X3001" s="241">
        <f t="shared" si="572"/>
        <v>4.1227091432480103E-3</v>
      </c>
      <c r="Y3001" s="241">
        <f t="shared" si="573"/>
        <v>2.3427402575959999E-3</v>
      </c>
      <c r="Z3001" s="241">
        <f t="shared" si="574"/>
        <v>1.5525708428720099E-3</v>
      </c>
      <c r="AA3001" s="241">
        <f t="shared" si="575"/>
        <v>2.2739804278E-4</v>
      </c>
      <c r="AB3001" s="258">
        <v>2.3181497E-4</v>
      </c>
      <c r="AC3001" s="258">
        <v>3.7267946000000003E-8</v>
      </c>
      <c r="AD3001" s="258">
        <v>1.0546987E-3</v>
      </c>
      <c r="AE3001" s="258">
        <v>2.4065242000000002E-7</v>
      </c>
      <c r="AF3001" s="258">
        <v>1.0553055E-3</v>
      </c>
      <c r="AG3001" s="258">
        <v>6.4316722999999997E-7</v>
      </c>
      <c r="AH3001" s="258">
        <v>1.5169275E-4</v>
      </c>
      <c r="AI3001" s="258">
        <v>2.6008601000000001E-6</v>
      </c>
      <c r="AJ3001" s="258">
        <v>6.6733954999999995E-7</v>
      </c>
      <c r="AK3001" s="258">
        <v>1.5077563E-4</v>
      </c>
      <c r="AL3001" s="258">
        <v>1.0539944E-7</v>
      </c>
      <c r="AM3001" s="258">
        <v>4.4478201E-10</v>
      </c>
      <c r="AN3001" s="258">
        <v>1.1946603000000001E-3</v>
      </c>
      <c r="AO3001" s="258">
        <v>2.8698233999999999E-5</v>
      </c>
      <c r="AP3001" s="258">
        <v>2.3369885E-5</v>
      </c>
      <c r="AQ3001" s="258">
        <v>3.2325278000000001E-7</v>
      </c>
      <c r="AR3001" s="258">
        <v>2.2707479E-4</v>
      </c>
      <c r="AT3001" s="193"/>
      <c r="AU3001" s="193"/>
      <c r="AV3001" s="193"/>
      <c r="AW3001" s="193"/>
      <c r="AX3001" s="193"/>
      <c r="AY3001" s="193"/>
      <c r="AZ3001" s="193"/>
      <c r="BA3001" s="193"/>
      <c r="BB3001" s="193"/>
      <c r="BC3001" s="193"/>
      <c r="BD3001" s="193"/>
      <c r="BE3001" s="315"/>
      <c r="BF3001" s="315"/>
      <c r="BG3001" s="315"/>
      <c r="BH3001" s="315"/>
      <c r="BI3001" s="315"/>
      <c r="BJ3001" s="315"/>
      <c r="BK3001" s="315"/>
    </row>
    <row r="3002" spans="1:63" x14ac:dyDescent="0.25">
      <c r="A3002" s="9"/>
      <c r="B3002" s="43" t="s">
        <v>4654</v>
      </c>
      <c r="C3002" s="25" t="s">
        <v>2958</v>
      </c>
      <c r="D3002" s="193">
        <v>1.039855E-4</v>
      </c>
      <c r="E3002" s="193">
        <v>7.3401033000000001E-5</v>
      </c>
      <c r="F3002" s="193">
        <v>1.319476E-5</v>
      </c>
      <c r="G3002" s="193">
        <v>2.7601336E-6</v>
      </c>
      <c r="H3002" s="193">
        <v>2.8224531999999999E-7</v>
      </c>
      <c r="I3002" s="193">
        <v>2.1180410999999999E-6</v>
      </c>
      <c r="J3002" s="193">
        <v>2.4323613E-6</v>
      </c>
      <c r="K3002" s="193">
        <v>6.0119228999999994E-8</v>
      </c>
      <c r="L3002" s="193">
        <v>9.7368037000000008E-6</v>
      </c>
      <c r="M3002" s="193">
        <v>0</v>
      </c>
      <c r="N3002" s="193">
        <v>0</v>
      </c>
      <c r="O3002" s="193">
        <v>0</v>
      </c>
      <c r="P3002" s="199">
        <f t="shared" si="571"/>
        <v>5.4371135555555548E-4</v>
      </c>
      <c r="Q3002" s="240">
        <v>8.9417129000000008E-3</v>
      </c>
      <c r="R3002" s="99">
        <v>8.4023628000000003E-3</v>
      </c>
      <c r="S3002" s="99">
        <v>4.4314666999999998E-4</v>
      </c>
      <c r="T3002" s="99">
        <v>8.8477777999999995E-9</v>
      </c>
      <c r="U3002" s="99">
        <v>1.8380832999999999E-5</v>
      </c>
      <c r="V3002" s="99">
        <v>7.8331360999999997E-6</v>
      </c>
      <c r="W3002" s="99">
        <v>6.9980556000000005E-5</v>
      </c>
      <c r="X3002" s="241">
        <f t="shared" si="572"/>
        <v>5.5912715972740001E-5</v>
      </c>
      <c r="Y3002" s="241">
        <f t="shared" si="573"/>
        <v>2.415342742456E-5</v>
      </c>
      <c r="Z3002" s="241">
        <f t="shared" si="574"/>
        <v>1.0611122038179999E-5</v>
      </c>
      <c r="AA3002" s="241">
        <f t="shared" si="575"/>
        <v>2.114816651E-5</v>
      </c>
      <c r="AB3002" s="258">
        <v>1.5071448000000001E-5</v>
      </c>
      <c r="AC3002" s="258">
        <v>3.4093181000000002E-9</v>
      </c>
      <c r="AD3002" s="258">
        <v>6.1398977999999999E-6</v>
      </c>
      <c r="AE3002" s="258">
        <v>7.3329746E-10</v>
      </c>
      <c r="AF3002" s="258">
        <v>2.9245442999999999E-6</v>
      </c>
      <c r="AG3002" s="258">
        <v>1.3394709E-8</v>
      </c>
      <c r="AH3002" s="258">
        <v>9.8643813999999994E-6</v>
      </c>
      <c r="AI3002" s="258">
        <v>2.2016334000000001E-8</v>
      </c>
      <c r="AJ3002" s="258">
        <v>2.4191470999999999E-8</v>
      </c>
      <c r="AK3002" s="258">
        <v>3.6211119999999998E-8</v>
      </c>
      <c r="AL3002" s="258">
        <v>3.0024139000000002E-9</v>
      </c>
      <c r="AM3002" s="258">
        <v>1.1642280000000001E-11</v>
      </c>
      <c r="AN3002" s="258">
        <v>4.2398101000000003E-8</v>
      </c>
      <c r="AO3002" s="258">
        <v>6.3819096000000001E-8</v>
      </c>
      <c r="AP3002" s="258">
        <v>5.5509046E-7</v>
      </c>
      <c r="AQ3002" s="258">
        <v>1.0453751E-7</v>
      </c>
      <c r="AR3002" s="258">
        <v>2.1043628999999999E-5</v>
      </c>
      <c r="AT3002" s="193"/>
      <c r="AU3002" s="193"/>
      <c r="AV3002" s="193"/>
      <c r="AW3002" s="193"/>
      <c r="AX3002" s="193"/>
      <c r="AY3002" s="193"/>
      <c r="AZ3002" s="193"/>
      <c r="BA3002" s="193"/>
      <c r="BB3002" s="193"/>
      <c r="BC3002" s="193"/>
      <c r="BD3002" s="193"/>
      <c r="BE3002" s="315"/>
      <c r="BF3002" s="315"/>
      <c r="BG3002" s="315"/>
      <c r="BH3002" s="315"/>
      <c r="BI3002" s="315"/>
      <c r="BJ3002" s="315"/>
      <c r="BK3002" s="315"/>
    </row>
    <row r="3003" spans="1:63" x14ac:dyDescent="0.25">
      <c r="A3003" s="9"/>
      <c r="B3003" s="43" t="s">
        <v>4654</v>
      </c>
      <c r="C3003" s="25" t="s">
        <v>2959</v>
      </c>
      <c r="D3003" s="193">
        <v>2.7218020000000002E-3</v>
      </c>
      <c r="E3003" s="193">
        <v>1.4443240999999999E-3</v>
      </c>
      <c r="F3003" s="193">
        <v>7.0386049000000005E-4</v>
      </c>
      <c r="G3003" s="193">
        <v>3.6212060999999998E-5</v>
      </c>
      <c r="H3003" s="193">
        <v>1.2440564000000001E-5</v>
      </c>
      <c r="I3003" s="193">
        <v>1.8781856000000001E-4</v>
      </c>
      <c r="J3003" s="193">
        <v>2.9216919E-4</v>
      </c>
      <c r="K3003" s="193">
        <v>1.4783123E-6</v>
      </c>
      <c r="L3003" s="193">
        <v>4.3498696E-5</v>
      </c>
      <c r="M3003" s="193">
        <v>0</v>
      </c>
      <c r="N3003" s="193">
        <v>0</v>
      </c>
      <c r="O3003" s="193">
        <v>0</v>
      </c>
      <c r="P3003" s="199">
        <f t="shared" si="571"/>
        <v>1.0698697037037035E-2</v>
      </c>
      <c r="Q3003" s="240">
        <v>1.3357504</v>
      </c>
      <c r="R3003" s="99">
        <v>4.3734804000000002E-2</v>
      </c>
      <c r="S3003" s="99">
        <v>8.4483778000000002E-3</v>
      </c>
      <c r="T3003" s="99">
        <v>9.2930556000000004E-8</v>
      </c>
      <c r="U3003" s="99">
        <v>1.2823055999999999</v>
      </c>
      <c r="V3003" s="99">
        <v>1.4307831E-4</v>
      </c>
      <c r="W3003" s="99">
        <v>1.1184722E-3</v>
      </c>
      <c r="X3003" s="241">
        <f t="shared" si="572"/>
        <v>1.7427376500700599E-3</v>
      </c>
      <c r="Y3003" s="241">
        <f t="shared" si="573"/>
        <v>8.7783373065300008E-4</v>
      </c>
      <c r="Z3003" s="241">
        <f t="shared" si="574"/>
        <v>7.5526021485705999E-4</v>
      </c>
      <c r="AA3003" s="241">
        <f t="shared" si="575"/>
        <v>1.0964370455999999E-4</v>
      </c>
      <c r="AB3003" s="258">
        <v>2.9641766000000001E-4</v>
      </c>
      <c r="AC3003" s="258">
        <v>1.7956436999999999E-8</v>
      </c>
      <c r="AD3003" s="258">
        <v>4.2633060999999999E-4</v>
      </c>
      <c r="AE3003" s="258">
        <v>5.7009676000000002E-8</v>
      </c>
      <c r="AF3003" s="258">
        <v>1.5474143999999999E-4</v>
      </c>
      <c r="AG3003" s="258">
        <v>2.6905454E-7</v>
      </c>
      <c r="AH3003" s="258">
        <v>1.9389468999999999E-4</v>
      </c>
      <c r="AI3003" s="258">
        <v>1.2591175000000001E-6</v>
      </c>
      <c r="AJ3003" s="258">
        <v>2.8453442000000001E-7</v>
      </c>
      <c r="AK3003" s="258">
        <v>6.0353392999999998E-5</v>
      </c>
      <c r="AL3003" s="258">
        <v>4.4353387999999998E-8</v>
      </c>
      <c r="AM3003" s="258">
        <v>1.8644906000000001E-10</v>
      </c>
      <c r="AN3003" s="258">
        <v>4.7807245E-4</v>
      </c>
      <c r="AO3003" s="258">
        <v>1.1548037E-5</v>
      </c>
      <c r="AP3003" s="258">
        <v>9.8034530999999999E-6</v>
      </c>
      <c r="AQ3003" s="258">
        <v>2.0040455999999999E-7</v>
      </c>
      <c r="AR3003" s="258">
        <v>1.094433E-4</v>
      </c>
      <c r="AT3003" s="193"/>
      <c r="AU3003" s="193"/>
      <c r="AV3003" s="193"/>
      <c r="AW3003" s="193"/>
      <c r="AX3003" s="193"/>
      <c r="AY3003" s="193"/>
      <c r="AZ3003" s="193"/>
      <c r="BA3003" s="193"/>
      <c r="BB3003" s="193"/>
      <c r="BC3003" s="193"/>
      <c r="BD3003" s="193"/>
      <c r="BE3003" s="315"/>
      <c r="BF3003" s="315"/>
      <c r="BG3003" s="315"/>
      <c r="BH3003" s="315"/>
      <c r="BI3003" s="315"/>
      <c r="BJ3003" s="315"/>
      <c r="BK3003" s="315"/>
    </row>
    <row r="3004" spans="1:63" x14ac:dyDescent="0.25">
      <c r="A3004" s="9"/>
      <c r="B3004" s="43" t="s">
        <v>4654</v>
      </c>
      <c r="C3004" s="25" t="s">
        <v>2960</v>
      </c>
      <c r="D3004" s="193">
        <v>6.7112468999999996E-3</v>
      </c>
      <c r="E3004" s="193">
        <v>3.5321666E-3</v>
      </c>
      <c r="F3004" s="193">
        <v>1.7574464000000001E-3</v>
      </c>
      <c r="G3004" s="193">
        <v>8.7083954999999999E-5</v>
      </c>
      <c r="H3004" s="193">
        <v>3.0983913000000002E-5</v>
      </c>
      <c r="I3004" s="193">
        <v>4.7121037E-4</v>
      </c>
      <c r="J3004" s="193">
        <v>7.3439086000000005E-4</v>
      </c>
      <c r="K3004" s="193">
        <v>3.6393001999999999E-6</v>
      </c>
      <c r="L3004" s="193">
        <v>9.4325527999999993E-5</v>
      </c>
      <c r="M3004" s="193">
        <v>0</v>
      </c>
      <c r="N3004" s="193">
        <v>0</v>
      </c>
      <c r="O3004" s="193">
        <v>0</v>
      </c>
      <c r="P3004" s="199">
        <f t="shared" si="571"/>
        <v>2.6164197037037037E-2</v>
      </c>
      <c r="Q3004" s="240">
        <v>3.3610376999999998</v>
      </c>
      <c r="R3004" s="99">
        <v>9.7057378999999999E-2</v>
      </c>
      <c r="S3004" s="99">
        <v>2.0639111000000002E-2</v>
      </c>
      <c r="T3004" s="99">
        <v>2.2066111E-7</v>
      </c>
      <c r="U3004" s="99">
        <v>3.2402777999999999</v>
      </c>
      <c r="V3004" s="99">
        <v>3.4898611000000002E-4</v>
      </c>
      <c r="W3004" s="99">
        <v>2.7142222000000001E-3</v>
      </c>
      <c r="X3004" s="241">
        <f t="shared" si="572"/>
        <v>4.3141786830799295E-3</v>
      </c>
      <c r="Y3004" s="241">
        <f t="shared" si="573"/>
        <v>2.1795348536509996E-3</v>
      </c>
      <c r="Z3004" s="241">
        <f t="shared" si="574"/>
        <v>1.8914532046489299E-3</v>
      </c>
      <c r="AA3004" s="241">
        <f t="shared" si="575"/>
        <v>2.4319062477999999E-4</v>
      </c>
      <c r="AB3004" s="258">
        <v>7.2489229000000002E-4</v>
      </c>
      <c r="AC3004" s="258">
        <v>3.9915291000000001E-8</v>
      </c>
      <c r="AD3004" s="258">
        <v>1.0674699E-3</v>
      </c>
      <c r="AE3004" s="258">
        <v>1.4288169000000001E-7</v>
      </c>
      <c r="AF3004" s="258">
        <v>3.8633142999999997E-4</v>
      </c>
      <c r="AG3004" s="258">
        <v>6.5843666999999995E-7</v>
      </c>
      <c r="AH3004" s="258">
        <v>4.7416218000000002E-4</v>
      </c>
      <c r="AI3004" s="258">
        <v>3.1463966E-6</v>
      </c>
      <c r="AJ3004" s="258">
        <v>6.8024823E-7</v>
      </c>
      <c r="AK3004" s="258">
        <v>1.5245119999999999E-4</v>
      </c>
      <c r="AL3004" s="258">
        <v>1.0726932E-7</v>
      </c>
      <c r="AM3004" s="258">
        <v>4.5249892999999998E-10</v>
      </c>
      <c r="AN3004" s="258">
        <v>1.2079833E-3</v>
      </c>
      <c r="AO3004" s="258">
        <v>2.9078198999999999E-5</v>
      </c>
      <c r="AP3004" s="258">
        <v>2.3843958999999999E-5</v>
      </c>
      <c r="AQ3004" s="258">
        <v>3.3900477999999998E-7</v>
      </c>
      <c r="AR3004" s="258">
        <v>2.4285162E-4</v>
      </c>
      <c r="AT3004" s="193"/>
      <c r="AU3004" s="193"/>
      <c r="AV3004" s="193"/>
      <c r="AW3004" s="193"/>
      <c r="AX3004" s="193"/>
      <c r="AY3004" s="193"/>
      <c r="AZ3004" s="193"/>
      <c r="BA3004" s="193"/>
      <c r="BB3004" s="193"/>
      <c r="BC3004" s="193"/>
      <c r="BD3004" s="193"/>
      <c r="BE3004" s="315"/>
      <c r="BF3004" s="315"/>
      <c r="BG3004" s="315"/>
      <c r="BH3004" s="315"/>
      <c r="BI3004" s="315"/>
      <c r="BJ3004" s="315"/>
      <c r="BK3004" s="315"/>
    </row>
    <row r="3005" spans="1:63" x14ac:dyDescent="0.25">
      <c r="A3005" s="9"/>
      <c r="B3005" s="43" t="s">
        <v>4654</v>
      </c>
      <c r="C3005" s="25" t="s">
        <v>2961</v>
      </c>
      <c r="D3005" s="193">
        <v>1.0905234E-4</v>
      </c>
      <c r="E3005" s="193">
        <v>7.6978283999999997E-5</v>
      </c>
      <c r="F3005" s="193">
        <v>1.3837312999999999E-5</v>
      </c>
      <c r="G3005" s="193">
        <v>2.8946479999999998E-6</v>
      </c>
      <c r="H3005" s="193">
        <v>2.9599203999999998E-7</v>
      </c>
      <c r="I3005" s="193">
        <v>2.2212216E-6</v>
      </c>
      <c r="J3005" s="193">
        <v>2.5508368999999998E-6</v>
      </c>
      <c r="K3005" s="193">
        <v>6.3046181000000002E-8</v>
      </c>
      <c r="L3005" s="193">
        <v>1.0210999999999999E-5</v>
      </c>
      <c r="M3005" s="193">
        <v>0</v>
      </c>
      <c r="N3005" s="193">
        <v>0</v>
      </c>
      <c r="O3005" s="193">
        <v>0</v>
      </c>
      <c r="P3005" s="199">
        <f t="shared" si="571"/>
        <v>5.7020951111111102E-4</v>
      </c>
      <c r="Q3005" s="240">
        <v>9.3772127E-3</v>
      </c>
      <c r="R3005" s="99">
        <v>8.8116012999999993E-3</v>
      </c>
      <c r="S3005" s="99">
        <v>4.6472221999999997E-4</v>
      </c>
      <c r="T3005" s="99">
        <v>9.2788888999999992E-9</v>
      </c>
      <c r="U3005" s="99">
        <v>1.9276111E-5</v>
      </c>
      <c r="V3005" s="99">
        <v>8.2148999999999999E-6</v>
      </c>
      <c r="W3005" s="99">
        <v>7.3388888999999994E-5</v>
      </c>
      <c r="X3005" s="241">
        <f t="shared" si="572"/>
        <v>5.8636794582430999E-5</v>
      </c>
      <c r="Y3005" s="241">
        <f t="shared" si="573"/>
        <v>2.533035593189E-5</v>
      </c>
      <c r="Z3005" s="241">
        <f t="shared" si="574"/>
        <v>1.1128246150541001E-5</v>
      </c>
      <c r="AA3005" s="241">
        <f t="shared" si="575"/>
        <v>2.21781925E-5</v>
      </c>
      <c r="AB3005" s="258">
        <v>1.5805966000000001E-5</v>
      </c>
      <c r="AC3005" s="258">
        <v>3.5753305000000001E-9</v>
      </c>
      <c r="AD3005" s="258">
        <v>6.4390261999999998E-6</v>
      </c>
      <c r="AE3005" s="258">
        <v>7.6901239000000001E-10</v>
      </c>
      <c r="AF3005" s="258">
        <v>3.0669722999999999E-6</v>
      </c>
      <c r="AG3005" s="258">
        <v>1.4047089E-8</v>
      </c>
      <c r="AH3005" s="258">
        <v>1.0345129E-5</v>
      </c>
      <c r="AI3005" s="258">
        <v>2.3088465000000001E-8</v>
      </c>
      <c r="AJ3005" s="258">
        <v>2.5370463E-8</v>
      </c>
      <c r="AK3005" s="258">
        <v>3.7974858999999999E-8</v>
      </c>
      <c r="AL3005" s="258">
        <v>3.1486890999999999E-9</v>
      </c>
      <c r="AM3005" s="258">
        <v>1.2209440999999999E-11</v>
      </c>
      <c r="AN3005" s="258">
        <v>4.4463128E-8</v>
      </c>
      <c r="AO3005" s="258">
        <v>6.6926647000000004E-8</v>
      </c>
      <c r="AP3005" s="258">
        <v>5.8213269E-7</v>
      </c>
      <c r="AQ3005" s="258">
        <v>1.096295E-7</v>
      </c>
      <c r="AR3005" s="258">
        <v>2.2068563E-5</v>
      </c>
      <c r="AT3005" s="193"/>
      <c r="AU3005" s="193"/>
      <c r="AV3005" s="193"/>
      <c r="AW3005" s="193"/>
      <c r="AX3005" s="193"/>
      <c r="AY3005" s="193"/>
      <c r="AZ3005" s="193"/>
      <c r="BA3005" s="193"/>
      <c r="BB3005" s="193"/>
      <c r="BC3005" s="193"/>
      <c r="BD3005" s="193"/>
      <c r="BE3005" s="315"/>
      <c r="BF3005" s="315"/>
      <c r="BG3005" s="315"/>
      <c r="BH3005" s="315"/>
      <c r="BI3005" s="315"/>
      <c r="BJ3005" s="315"/>
      <c r="BK3005" s="315"/>
    </row>
    <row r="3006" spans="1:63" x14ac:dyDescent="0.25">
      <c r="A3006" s="9"/>
      <c r="B3006" s="43" t="s">
        <v>4654</v>
      </c>
      <c r="C3006" s="25" t="s">
        <v>2962</v>
      </c>
      <c r="D3006" s="193">
        <v>6.0018014999999999E-3</v>
      </c>
      <c r="E3006" s="193">
        <v>7.4702644E-4</v>
      </c>
      <c r="F3006" s="193">
        <v>9.6235611999999999E-4</v>
      </c>
      <c r="G3006" s="193">
        <v>4.6321971000000002E-5</v>
      </c>
      <c r="H3006" s="193">
        <v>1.4044028E-5</v>
      </c>
      <c r="I3006" s="193">
        <v>3.8361824999999998E-3</v>
      </c>
      <c r="J3006" s="193">
        <v>3.1762602000000003E-4</v>
      </c>
      <c r="K3006" s="193">
        <v>1.7470559000000001E-6</v>
      </c>
      <c r="L3006" s="193">
        <v>7.6497368999999999E-5</v>
      </c>
      <c r="M3006" s="193">
        <v>0</v>
      </c>
      <c r="N3006" s="193">
        <v>0</v>
      </c>
      <c r="O3006" s="193">
        <v>0</v>
      </c>
      <c r="P3006" s="199">
        <f t="shared" si="571"/>
        <v>5.5335291851851846E-3</v>
      </c>
      <c r="Q3006" s="240">
        <v>1.4444747</v>
      </c>
      <c r="R3006" s="99">
        <v>6.9174773999999994E-2</v>
      </c>
      <c r="S3006" s="99">
        <v>1.0231822E-2</v>
      </c>
      <c r="T3006" s="99">
        <v>1.2265556E-7</v>
      </c>
      <c r="U3006" s="99">
        <v>1.3634999999999999</v>
      </c>
      <c r="V3006" s="99">
        <v>1.7347814E-4</v>
      </c>
      <c r="W3006" s="99">
        <v>1.3944999999999999E-3</v>
      </c>
      <c r="X3006" s="241">
        <f t="shared" si="572"/>
        <v>2.4174755470202803E-3</v>
      </c>
      <c r="Y3006" s="241">
        <f t="shared" si="573"/>
        <v>1.5431949966740002E-3</v>
      </c>
      <c r="Z3006" s="241">
        <f t="shared" si="574"/>
        <v>7.0061812247627995E-4</v>
      </c>
      <c r="AA3006" s="241">
        <f t="shared" si="575"/>
        <v>1.7366242787E-4</v>
      </c>
      <c r="AB3006" s="258">
        <v>1.5332645000000001E-4</v>
      </c>
      <c r="AC3006" s="258">
        <v>2.8103253999999999E-8</v>
      </c>
      <c r="AD3006" s="258">
        <v>4.7085943999999999E-4</v>
      </c>
      <c r="AE3006" s="258">
        <v>1.2824749E-7</v>
      </c>
      <c r="AF3006" s="258">
        <v>9.1852934999999997E-4</v>
      </c>
      <c r="AG3006" s="258">
        <v>3.2340593000000002E-7</v>
      </c>
      <c r="AH3006" s="258">
        <v>1.0033975E-4</v>
      </c>
      <c r="AI3006" s="258">
        <v>1.4092476000000001E-6</v>
      </c>
      <c r="AJ3006" s="258">
        <v>3.7121404999999997E-7</v>
      </c>
      <c r="AK3006" s="258">
        <v>6.4267759999999999E-5</v>
      </c>
      <c r="AL3006" s="258">
        <v>5.5893067999999998E-8</v>
      </c>
      <c r="AM3006" s="258">
        <v>2.3175828E-10</v>
      </c>
      <c r="AN3006" s="258">
        <v>5.0907515000000005E-4</v>
      </c>
      <c r="AO3006" s="258">
        <v>1.2955856E-5</v>
      </c>
      <c r="AP3006" s="258">
        <v>1.214302E-5</v>
      </c>
      <c r="AQ3006" s="258">
        <v>5.1763786999999997E-7</v>
      </c>
      <c r="AR3006" s="258">
        <v>1.7314479000000001E-4</v>
      </c>
      <c r="AT3006" s="193"/>
      <c r="AU3006" s="193"/>
      <c r="AV3006" s="193"/>
      <c r="AW3006" s="193"/>
      <c r="AX3006" s="193"/>
      <c r="AY3006" s="193"/>
      <c r="AZ3006" s="193"/>
      <c r="BA3006" s="193"/>
      <c r="BB3006" s="193"/>
      <c r="BC3006" s="193"/>
      <c r="BD3006" s="193"/>
      <c r="BE3006" s="315"/>
      <c r="BF3006" s="315"/>
      <c r="BG3006" s="315"/>
      <c r="BH3006" s="315"/>
      <c r="BI3006" s="315"/>
      <c r="BJ3006" s="315"/>
      <c r="BK3006" s="315"/>
    </row>
    <row r="3007" spans="1:63" x14ac:dyDescent="0.25">
      <c r="A3007" s="9"/>
      <c r="B3007" s="43" t="s">
        <v>4654</v>
      </c>
      <c r="C3007" s="25" t="s">
        <v>2963</v>
      </c>
      <c r="D3007" s="193">
        <v>2.3748847999999999E-2</v>
      </c>
      <c r="E3007" s="193">
        <v>2.1951383999999998E-3</v>
      </c>
      <c r="F3007" s="193">
        <v>3.8517461000000001E-3</v>
      </c>
      <c r="G3007" s="193">
        <v>1.5866156999999999E-4</v>
      </c>
      <c r="H3007" s="193">
        <v>5.5081558999999999E-5</v>
      </c>
      <c r="I3007" s="193">
        <v>1.5989353000000001E-2</v>
      </c>
      <c r="J3007" s="193">
        <v>1.2954849E-3</v>
      </c>
      <c r="K3007" s="193">
        <v>6.5374935000000002E-6</v>
      </c>
      <c r="L3007" s="193">
        <v>1.9684455E-4</v>
      </c>
      <c r="M3007" s="193">
        <v>0</v>
      </c>
      <c r="N3007" s="193">
        <v>0</v>
      </c>
      <c r="O3007" s="193">
        <v>0</v>
      </c>
      <c r="P3007" s="199">
        <f t="shared" si="571"/>
        <v>1.6260284444444443E-2</v>
      </c>
      <c r="Q3007" s="240">
        <v>5.9180026000000003</v>
      </c>
      <c r="R3007" s="99">
        <v>0.18307090000000001</v>
      </c>
      <c r="S3007" s="99">
        <v>3.7142000000000001E-2</v>
      </c>
      <c r="T3007" s="99">
        <v>4.0074999999999999E-7</v>
      </c>
      <c r="U3007" s="99">
        <v>5.6922221999999998</v>
      </c>
      <c r="V3007" s="99">
        <v>6.2570138999999995E-4</v>
      </c>
      <c r="W3007" s="99">
        <v>4.9413889000000004E-3</v>
      </c>
      <c r="X3007" s="241">
        <f t="shared" si="572"/>
        <v>9.3894051227310614E-3</v>
      </c>
      <c r="Y3007" s="241">
        <f t="shared" si="573"/>
        <v>6.1388870620750005E-3</v>
      </c>
      <c r="Z3007" s="241">
        <f t="shared" si="574"/>
        <v>2.7916020532060604E-3</v>
      </c>
      <c r="AA3007" s="241">
        <f t="shared" si="575"/>
        <v>4.5891600745E-4</v>
      </c>
      <c r="AB3007" s="258">
        <v>4.5047506000000002E-4</v>
      </c>
      <c r="AC3007" s="258">
        <v>7.4431614999999994E-8</v>
      </c>
      <c r="AD3007" s="258">
        <v>1.8885931000000001E-3</v>
      </c>
      <c r="AE3007" s="258">
        <v>5.2619805999999999E-7</v>
      </c>
      <c r="AF3007" s="258">
        <v>3.7980366000000001E-3</v>
      </c>
      <c r="AG3007" s="258">
        <v>1.1816724000000001E-6</v>
      </c>
      <c r="AH3007" s="258">
        <v>2.9478259000000003E-4</v>
      </c>
      <c r="AI3007" s="258">
        <v>5.6064896999999999E-6</v>
      </c>
      <c r="AJ3007" s="258">
        <v>1.2453968E-6</v>
      </c>
      <c r="AK3007" s="258">
        <v>2.6786403000000002E-4</v>
      </c>
      <c r="AL3007" s="258">
        <v>1.9557062E-7</v>
      </c>
      <c r="AM3007" s="258">
        <v>8.2108606000000003E-10</v>
      </c>
      <c r="AN3007" s="258">
        <v>2.1248282000000001E-3</v>
      </c>
      <c r="AO3007" s="258">
        <v>5.3287724E-5</v>
      </c>
      <c r="AP3007" s="258">
        <v>4.3791231E-5</v>
      </c>
      <c r="AQ3007" s="258">
        <v>8.4563745000000001E-7</v>
      </c>
      <c r="AR3007" s="258">
        <v>4.5807037000000002E-4</v>
      </c>
      <c r="AT3007" s="193"/>
      <c r="AU3007" s="193"/>
      <c r="AV3007" s="193"/>
      <c r="AW3007" s="193"/>
      <c r="AX3007" s="193"/>
      <c r="AY3007" s="193"/>
      <c r="AZ3007" s="193"/>
      <c r="BA3007" s="193"/>
      <c r="BB3007" s="193"/>
      <c r="BC3007" s="193"/>
      <c r="BD3007" s="193"/>
      <c r="BE3007" s="315"/>
      <c r="BF3007" s="315"/>
      <c r="BG3007" s="315"/>
      <c r="BH3007" s="315"/>
      <c r="BI3007" s="315"/>
      <c r="BJ3007" s="315"/>
      <c r="BK3007" s="315"/>
    </row>
    <row r="3008" spans="1:63" x14ac:dyDescent="0.25">
      <c r="A3008" s="9"/>
      <c r="B3008" s="43" t="s">
        <v>4654</v>
      </c>
      <c r="C3008" s="25" t="s">
        <v>1676</v>
      </c>
      <c r="D3008" s="193">
        <v>4.1213993999999999E-4</v>
      </c>
      <c r="E3008" s="193">
        <v>2.9092072000000001E-4</v>
      </c>
      <c r="F3008" s="193">
        <v>5.2296275000000001E-5</v>
      </c>
      <c r="G3008" s="193">
        <v>1.0939836999999999E-5</v>
      </c>
      <c r="H3008" s="193">
        <v>1.1186669999999999E-6</v>
      </c>
      <c r="I3008" s="193">
        <v>8.3946373000000003E-6</v>
      </c>
      <c r="J3008" s="193">
        <v>9.6404944000000003E-6</v>
      </c>
      <c r="K3008" s="193">
        <v>2.3828097000000001E-7</v>
      </c>
      <c r="L3008" s="193">
        <v>3.8591028E-5</v>
      </c>
      <c r="M3008" s="193">
        <v>0</v>
      </c>
      <c r="N3008" s="193">
        <v>0</v>
      </c>
      <c r="O3008" s="193">
        <v>0</v>
      </c>
      <c r="P3008" s="199">
        <f t="shared" si="571"/>
        <v>2.1549682962962963E-3</v>
      </c>
      <c r="Q3008" s="240">
        <v>3.5439827E-2</v>
      </c>
      <c r="R3008" s="99">
        <v>3.3302149000000003E-2</v>
      </c>
      <c r="S3008" s="99">
        <v>1.7563778E-3</v>
      </c>
      <c r="T3008" s="99">
        <v>3.5066667000000002E-8</v>
      </c>
      <c r="U3008" s="99">
        <v>7.2849999999999995E-5</v>
      </c>
      <c r="V3008" s="99">
        <v>3.1045722E-5</v>
      </c>
      <c r="W3008" s="99">
        <v>2.7736944E-4</v>
      </c>
      <c r="X3008" s="241">
        <f t="shared" si="572"/>
        <v>2.2160670071011402E-4</v>
      </c>
      <c r="Y3008" s="241">
        <f t="shared" si="573"/>
        <v>9.5730871924300007E-5</v>
      </c>
      <c r="Z3008" s="241">
        <f t="shared" si="574"/>
        <v>4.2056616485813995E-5</v>
      </c>
      <c r="AA3008" s="241">
        <f t="shared" si="575"/>
        <v>8.38192123E-5</v>
      </c>
      <c r="AB3008" s="258">
        <v>5.9734807000000002E-5</v>
      </c>
      <c r="AC3008" s="258">
        <v>1.3512714E-8</v>
      </c>
      <c r="AD3008" s="258">
        <v>2.4335388000000001E-5</v>
      </c>
      <c r="AE3008" s="258">
        <v>2.9064023000000001E-9</v>
      </c>
      <c r="AF3008" s="258">
        <v>1.1591167999999999E-5</v>
      </c>
      <c r="AG3008" s="258">
        <v>5.3089807999999999E-8</v>
      </c>
      <c r="AH3008" s="258">
        <v>3.9096900999999998E-5</v>
      </c>
      <c r="AI3008" s="258">
        <v>8.7259695999999998E-8</v>
      </c>
      <c r="AJ3008" s="258">
        <v>9.5883316999999998E-8</v>
      </c>
      <c r="AK3008" s="258">
        <v>1.4352189999999999E-7</v>
      </c>
      <c r="AL3008" s="258">
        <v>1.1899958999999999E-8</v>
      </c>
      <c r="AM3008" s="258">
        <v>4.6143814E-11</v>
      </c>
      <c r="AN3008" s="258">
        <v>1.6804450999999999E-7</v>
      </c>
      <c r="AO3008" s="258">
        <v>2.5294215999999999E-7</v>
      </c>
      <c r="AP3008" s="258">
        <v>2.2001178000000001E-6</v>
      </c>
      <c r="AQ3008" s="258">
        <v>4.1432830000000001E-7</v>
      </c>
      <c r="AR3008" s="258">
        <v>8.3404883999999994E-5</v>
      </c>
      <c r="AT3008" s="193"/>
      <c r="AU3008" s="193"/>
      <c r="AV3008" s="193"/>
      <c r="AW3008" s="193"/>
      <c r="AX3008" s="193"/>
      <c r="AY3008" s="193"/>
      <c r="AZ3008" s="193"/>
      <c r="BA3008" s="193"/>
      <c r="BB3008" s="193"/>
      <c r="BC3008" s="193"/>
      <c r="BD3008" s="193"/>
      <c r="BE3008" s="315"/>
      <c r="BF3008" s="315"/>
      <c r="BG3008" s="315"/>
      <c r="BH3008" s="315"/>
      <c r="BI3008" s="315"/>
      <c r="BJ3008" s="315"/>
      <c r="BK3008" s="315"/>
    </row>
    <row r="3009" spans="1:63" x14ac:dyDescent="0.25">
      <c r="A3009" s="9"/>
      <c r="B3009" s="43" t="s">
        <v>4654</v>
      </c>
      <c r="C3009" s="25" t="s">
        <v>1677</v>
      </c>
      <c r="D3009" s="193">
        <v>3.6732958999999999E-3</v>
      </c>
      <c r="E3009" s="193">
        <v>1.8507102000000001E-3</v>
      </c>
      <c r="F3009" s="193">
        <v>9.0894233000000002E-4</v>
      </c>
      <c r="G3009" s="193">
        <v>4.9370594999999998E-5</v>
      </c>
      <c r="H3009" s="193">
        <v>1.4826331E-5</v>
      </c>
      <c r="I3009" s="193">
        <v>4.3077934E-4</v>
      </c>
      <c r="J3009" s="193">
        <v>3.3247151E-4</v>
      </c>
      <c r="K3009" s="193">
        <v>1.8530311E-6</v>
      </c>
      <c r="L3009" s="193">
        <v>8.4342552999999999E-5</v>
      </c>
      <c r="M3009" s="193">
        <v>0</v>
      </c>
      <c r="N3009" s="193">
        <v>0</v>
      </c>
      <c r="O3009" s="193">
        <v>0</v>
      </c>
      <c r="P3009" s="199">
        <f t="shared" si="571"/>
        <v>1.3708964444444444E-2</v>
      </c>
      <c r="Q3009" s="240">
        <v>1.5129573000000001</v>
      </c>
      <c r="R3009" s="99">
        <v>7.7072603000000003E-2</v>
      </c>
      <c r="S3009" s="99">
        <v>1.0924978E-2</v>
      </c>
      <c r="T3009" s="99">
        <v>1.3297222000000001E-7</v>
      </c>
      <c r="U3009" s="99">
        <v>1.4232777999999999</v>
      </c>
      <c r="V3009" s="99">
        <v>1.8546386E-4</v>
      </c>
      <c r="W3009" s="99">
        <v>1.4963333E-3</v>
      </c>
      <c r="X3009" s="241">
        <f t="shared" si="572"/>
        <v>2.1828373978233099E-3</v>
      </c>
      <c r="Y3009" s="241">
        <f t="shared" si="573"/>
        <v>1.1137146160080001E-3</v>
      </c>
      <c r="Z3009" s="241">
        <f t="shared" si="574"/>
        <v>8.7562374504530991E-4</v>
      </c>
      <c r="AA3009" s="241">
        <f t="shared" si="575"/>
        <v>1.9349903676999999E-4</v>
      </c>
      <c r="AB3009" s="258">
        <v>3.7984493999999999E-4</v>
      </c>
      <c r="AC3009" s="258">
        <v>3.1358009000000001E-8</v>
      </c>
      <c r="AD3009" s="258">
        <v>4.9352599999999999E-4</v>
      </c>
      <c r="AE3009" s="258">
        <v>7.7900038999999999E-8</v>
      </c>
      <c r="AF3009" s="258">
        <v>2.3988922000000001E-4</v>
      </c>
      <c r="AG3009" s="258">
        <v>3.4519796000000001E-7</v>
      </c>
      <c r="AH3009" s="258">
        <v>2.4848606E-4</v>
      </c>
      <c r="AI3009" s="258">
        <v>1.5886818E-6</v>
      </c>
      <c r="AJ3009" s="258">
        <v>3.9607776999999999E-7</v>
      </c>
      <c r="AK3009" s="258">
        <v>6.7099505000000004E-5</v>
      </c>
      <c r="AL3009" s="258">
        <v>5.9421340000000002E-8</v>
      </c>
      <c r="AM3009" s="258">
        <v>2.4613530999999998E-10</v>
      </c>
      <c r="AN3009" s="258">
        <v>5.3146691999999998E-4</v>
      </c>
      <c r="AO3009" s="258">
        <v>1.3576831999999999E-5</v>
      </c>
      <c r="AP3009" s="258">
        <v>1.2950001000000001E-5</v>
      </c>
      <c r="AQ3009" s="258">
        <v>5.7093676999999999E-7</v>
      </c>
      <c r="AR3009" s="258">
        <v>1.9292809999999999E-4</v>
      </c>
      <c r="AT3009" s="193"/>
      <c r="AU3009" s="193"/>
      <c r="AV3009" s="193"/>
      <c r="AW3009" s="193"/>
      <c r="AX3009" s="193"/>
      <c r="AY3009" s="193"/>
      <c r="AZ3009" s="193"/>
      <c r="BA3009" s="193"/>
      <c r="BB3009" s="193"/>
      <c r="BC3009" s="193"/>
      <c r="BD3009" s="193"/>
      <c r="BE3009" s="315"/>
      <c r="BF3009" s="315"/>
      <c r="BG3009" s="315"/>
      <c r="BH3009" s="315"/>
      <c r="BI3009" s="315"/>
      <c r="BJ3009" s="315"/>
      <c r="BK3009" s="315"/>
    </row>
    <row r="3010" spans="1:63" x14ac:dyDescent="0.25">
      <c r="A3010" s="9"/>
      <c r="B3010" s="43" t="s">
        <v>4654</v>
      </c>
      <c r="C3010" s="25" t="s">
        <v>1678</v>
      </c>
      <c r="D3010" s="193">
        <v>1.4087334999999999E-2</v>
      </c>
      <c r="E3010" s="193">
        <v>6.7993838000000003E-3</v>
      </c>
      <c r="F3010" s="193">
        <v>3.6637034000000001E-3</v>
      </c>
      <c r="G3010" s="193">
        <v>1.7000612000000001E-4</v>
      </c>
      <c r="H3010" s="193">
        <v>5.8810892999999997E-5</v>
      </c>
      <c r="I3010" s="193">
        <v>1.7951264000000001E-3</v>
      </c>
      <c r="J3010" s="193">
        <v>1.3741391E-3</v>
      </c>
      <c r="K3010" s="193">
        <v>6.9977174000000004E-6</v>
      </c>
      <c r="L3010" s="193">
        <v>2.1916772999999999E-4</v>
      </c>
      <c r="M3010" s="193">
        <v>0</v>
      </c>
      <c r="N3010" s="193">
        <v>0</v>
      </c>
      <c r="O3010" s="193">
        <v>0</v>
      </c>
      <c r="P3010" s="199">
        <f t="shared" si="571"/>
        <v>5.0365805925925926E-2</v>
      </c>
      <c r="Q3010" s="240">
        <v>6.2833214999999996</v>
      </c>
      <c r="R3010" s="99">
        <v>0.20730177</v>
      </c>
      <c r="S3010" s="99">
        <v>3.9997999999999999E-2</v>
      </c>
      <c r="T3010" s="99">
        <v>4.3780556000000001E-7</v>
      </c>
      <c r="U3010" s="99">
        <v>6.03</v>
      </c>
      <c r="V3010" s="99">
        <v>6.7461721999999996E-4</v>
      </c>
      <c r="W3010" s="99">
        <v>5.3466666999999997E-3</v>
      </c>
      <c r="X3010" s="241">
        <f t="shared" si="572"/>
        <v>8.4548273543684112E-3</v>
      </c>
      <c r="Y3010" s="241">
        <f t="shared" si="573"/>
        <v>4.3758290654520001E-3</v>
      </c>
      <c r="Z3010" s="241">
        <f t="shared" si="574"/>
        <v>3.5592989725964103E-3</v>
      </c>
      <c r="AA3010" s="241">
        <f t="shared" si="575"/>
        <v>5.1969931632000002E-4</v>
      </c>
      <c r="AB3010" s="258">
        <v>1.3954334999999999E-3</v>
      </c>
      <c r="AC3010" s="258">
        <v>8.4474342000000002E-8</v>
      </c>
      <c r="AD3010" s="258">
        <v>2.0038603999999998E-3</v>
      </c>
      <c r="AE3010" s="258">
        <v>3.1963201E-7</v>
      </c>
      <c r="AF3010" s="258">
        <v>9.7485859000000002E-4</v>
      </c>
      <c r="AG3010" s="258">
        <v>1.2724691E-6</v>
      </c>
      <c r="AH3010" s="258">
        <v>9.1279073000000003E-4</v>
      </c>
      <c r="AI3010" s="258">
        <v>6.4184120999999997E-6</v>
      </c>
      <c r="AJ3010" s="258">
        <v>1.3348192000000001E-6</v>
      </c>
      <c r="AK3010" s="258">
        <v>2.8377818999999999E-4</v>
      </c>
      <c r="AL3010" s="258">
        <v>2.0915168E-7</v>
      </c>
      <c r="AM3010" s="258">
        <v>8.7761641000000005E-10</v>
      </c>
      <c r="AN3010" s="258">
        <v>2.2511378000000001E-3</v>
      </c>
      <c r="AO3010" s="258">
        <v>5.6617277000000001E-5</v>
      </c>
      <c r="AP3010" s="258">
        <v>4.7011714999999997E-5</v>
      </c>
      <c r="AQ3010" s="258">
        <v>9.3547631999999995E-7</v>
      </c>
      <c r="AR3010" s="258">
        <v>5.1876384E-4</v>
      </c>
      <c r="AT3010" s="193"/>
      <c r="AU3010" s="193"/>
      <c r="AV3010" s="193"/>
      <c r="AW3010" s="193"/>
      <c r="AX3010" s="193"/>
      <c r="AY3010" s="193"/>
      <c r="AZ3010" s="193"/>
      <c r="BA3010" s="193"/>
      <c r="BB3010" s="193"/>
      <c r="BC3010" s="193"/>
      <c r="BD3010" s="193"/>
      <c r="BE3010" s="315"/>
      <c r="BF3010" s="315"/>
      <c r="BG3010" s="315"/>
      <c r="BH3010" s="315"/>
      <c r="BI3010" s="315"/>
      <c r="BJ3010" s="315"/>
      <c r="BK3010" s="315"/>
    </row>
    <row r="3011" spans="1:63" x14ac:dyDescent="0.25">
      <c r="A3011" s="9"/>
      <c r="B3011" s="43" t="s">
        <v>4654</v>
      </c>
      <c r="C3011" s="25" t="s">
        <v>1679</v>
      </c>
      <c r="D3011" s="193">
        <v>4.5590441999999998E-4</v>
      </c>
      <c r="E3011" s="193">
        <v>3.2181349E-4</v>
      </c>
      <c r="F3011" s="193">
        <v>5.7849387E-5</v>
      </c>
      <c r="G3011" s="193">
        <v>1.2101434E-5</v>
      </c>
      <c r="H3011" s="193">
        <v>1.2374647000000001E-6</v>
      </c>
      <c r="I3011" s="193">
        <v>9.2861354999999995E-6</v>
      </c>
      <c r="J3011" s="193">
        <v>1.0664149000000001E-5</v>
      </c>
      <c r="K3011" s="193">
        <v>2.6357798000000001E-7</v>
      </c>
      <c r="L3011" s="193">
        <v>4.2688782000000001E-5</v>
      </c>
      <c r="M3011" s="193">
        <v>0</v>
      </c>
      <c r="N3011" s="193">
        <v>0</v>
      </c>
      <c r="O3011" s="193">
        <v>0</v>
      </c>
      <c r="P3011" s="199">
        <f t="shared" si="571"/>
        <v>2.3838036296296296E-3</v>
      </c>
      <c r="Q3011" s="240">
        <v>3.9203714000000001E-2</v>
      </c>
      <c r="R3011" s="99">
        <v>3.6839024999999997E-2</v>
      </c>
      <c r="S3011" s="99">
        <v>1.9428888999999999E-3</v>
      </c>
      <c r="T3011" s="99">
        <v>3.8791666999999997E-8</v>
      </c>
      <c r="U3011" s="99">
        <v>8.0586110999999994E-5</v>
      </c>
      <c r="V3011" s="99">
        <v>3.4342167000000001E-5</v>
      </c>
      <c r="W3011" s="99">
        <v>3.0683332999999999E-4</v>
      </c>
      <c r="X3011" s="241">
        <f t="shared" si="572"/>
        <v>2.4514032451852298E-4</v>
      </c>
      <c r="Y3011" s="241">
        <f t="shared" si="573"/>
        <v>1.0589651736849999E-4</v>
      </c>
      <c r="Z3011" s="241">
        <f t="shared" si="574"/>
        <v>4.6522529990022991E-5</v>
      </c>
      <c r="AA3011" s="241">
        <f t="shared" si="575"/>
        <v>9.2721277160000011E-5</v>
      </c>
      <c r="AB3011" s="258">
        <v>6.6078027E-5</v>
      </c>
      <c r="AC3011" s="258">
        <v>1.4947589000000001E-8</v>
      </c>
      <c r="AD3011" s="258">
        <v>2.6919537999999999E-5</v>
      </c>
      <c r="AE3011" s="258">
        <v>3.2150394999999999E-9</v>
      </c>
      <c r="AF3011" s="258">
        <v>1.2822062999999999E-5</v>
      </c>
      <c r="AG3011" s="258">
        <v>5.8726739999999997E-8</v>
      </c>
      <c r="AH3011" s="258">
        <v>4.3248587999999998E-5</v>
      </c>
      <c r="AI3011" s="258">
        <v>9.6525403999999996E-8</v>
      </c>
      <c r="AJ3011" s="258">
        <v>1.0606424E-7</v>
      </c>
      <c r="AK3011" s="258">
        <v>1.5876187999999999E-7</v>
      </c>
      <c r="AL3011" s="258">
        <v>1.3163692000000001E-8</v>
      </c>
      <c r="AM3011" s="258">
        <v>5.1044023000000001E-11</v>
      </c>
      <c r="AN3011" s="258">
        <v>1.8588930000000001E-7</v>
      </c>
      <c r="AO3011" s="258">
        <v>2.7980343000000001E-7</v>
      </c>
      <c r="AP3011" s="258">
        <v>2.4336829999999998E-6</v>
      </c>
      <c r="AQ3011" s="258">
        <v>4.5832716000000002E-7</v>
      </c>
      <c r="AR3011" s="258">
        <v>9.2262950000000004E-5</v>
      </c>
      <c r="AT3011" s="193"/>
      <c r="AU3011" s="193"/>
      <c r="AV3011" s="193"/>
      <c r="AW3011" s="193"/>
      <c r="AX3011" s="193"/>
      <c r="AY3011" s="193"/>
      <c r="AZ3011" s="193"/>
      <c r="BA3011" s="193"/>
      <c r="BB3011" s="193"/>
      <c r="BC3011" s="193"/>
      <c r="BD3011" s="193"/>
      <c r="BE3011" s="315"/>
      <c r="BF3011" s="315"/>
      <c r="BG3011" s="315"/>
      <c r="BH3011" s="315"/>
      <c r="BI3011" s="315"/>
      <c r="BJ3011" s="315"/>
      <c r="BK3011" s="315"/>
    </row>
    <row r="3012" spans="1:63" x14ac:dyDescent="0.25">
      <c r="A3012" s="9"/>
      <c r="B3012" s="43" t="s">
        <v>4654</v>
      </c>
      <c r="C3012" s="25" t="s">
        <v>1680</v>
      </c>
      <c r="D3012" s="193">
        <v>2.9736731000000001E-3</v>
      </c>
      <c r="E3012" s="193">
        <v>4.2373623999999999E-4</v>
      </c>
      <c r="F3012" s="193">
        <v>7.0735133000000003E-4</v>
      </c>
      <c r="G3012" s="193">
        <v>3.3168294000000003E-5</v>
      </c>
      <c r="H3012" s="193">
        <v>1.2108095E-5</v>
      </c>
      <c r="I3012" s="193">
        <v>1.4738151000000001E-3</v>
      </c>
      <c r="J3012" s="193">
        <v>2.9014306000000001E-4</v>
      </c>
      <c r="K3012" s="193">
        <v>1.4087932000000001E-6</v>
      </c>
      <c r="L3012" s="193">
        <v>3.1942130999999998E-5</v>
      </c>
      <c r="M3012" s="193">
        <v>0</v>
      </c>
      <c r="N3012" s="193">
        <v>0</v>
      </c>
      <c r="O3012" s="193">
        <v>0</v>
      </c>
      <c r="P3012" s="199">
        <f t="shared" si="571"/>
        <v>3.1387869629629626E-3</v>
      </c>
      <c r="Q3012" s="240">
        <v>1.3277129999999999</v>
      </c>
      <c r="R3012" s="99">
        <v>3.3039113000000002E-2</v>
      </c>
      <c r="S3012" s="99">
        <v>7.9088800000000001E-3</v>
      </c>
      <c r="T3012" s="99">
        <v>8.1920999999999996E-8</v>
      </c>
      <c r="U3012" s="99">
        <v>1.2856000000000001</v>
      </c>
      <c r="V3012" s="99">
        <v>1.334861E-4</v>
      </c>
      <c r="W3012" s="99">
        <v>1.0314E-3</v>
      </c>
      <c r="X3012" s="241">
        <f t="shared" si="572"/>
        <v>1.6314125401748699E-3</v>
      </c>
      <c r="Y3012" s="241">
        <f t="shared" si="573"/>
        <v>9.3012047539999996E-4</v>
      </c>
      <c r="Z3012" s="241">
        <f t="shared" si="574"/>
        <v>6.1855403385487008E-4</v>
      </c>
      <c r="AA3012" s="241">
        <f t="shared" si="575"/>
        <v>8.2738030920000006E-5</v>
      </c>
      <c r="AB3012" s="258">
        <v>8.6948708999999994E-5</v>
      </c>
      <c r="AC3012" s="258">
        <v>1.3582608999999999E-8</v>
      </c>
      <c r="AD3012" s="258">
        <v>4.2064027000000002E-4</v>
      </c>
      <c r="AE3012" s="258">
        <v>9.6244501000000002E-8</v>
      </c>
      <c r="AF3012" s="258">
        <v>4.2216903000000001E-4</v>
      </c>
      <c r="AG3012" s="258">
        <v>2.5263928999999998E-7</v>
      </c>
      <c r="AH3012" s="258">
        <v>5.6895791E-5</v>
      </c>
      <c r="AI3012" s="258">
        <v>1.0345126E-6</v>
      </c>
      <c r="AJ3012" s="258">
        <v>2.5800509999999998E-7</v>
      </c>
      <c r="AK3012" s="258">
        <v>6.0470665000000001E-5</v>
      </c>
      <c r="AL3012" s="258">
        <v>4.1077497000000001E-8</v>
      </c>
      <c r="AM3012" s="258">
        <v>1.7375787E-10</v>
      </c>
      <c r="AN3012" s="258">
        <v>4.7923969000000002E-4</v>
      </c>
      <c r="AO3012" s="258">
        <v>1.1486885000000001E-5</v>
      </c>
      <c r="AP3012" s="258">
        <v>9.1272338999999993E-6</v>
      </c>
      <c r="AQ3012" s="258">
        <v>8.7739920000000004E-8</v>
      </c>
      <c r="AR3012" s="258">
        <v>8.2650291000000006E-5</v>
      </c>
      <c r="AT3012" s="193"/>
      <c r="AU3012" s="193"/>
      <c r="AV3012" s="193"/>
      <c r="AW3012" s="193"/>
      <c r="AX3012" s="193"/>
      <c r="AY3012" s="193"/>
      <c r="AZ3012" s="193"/>
      <c r="BA3012" s="193"/>
      <c r="BB3012" s="193"/>
      <c r="BC3012" s="193"/>
      <c r="BD3012" s="193"/>
      <c r="BE3012" s="315"/>
      <c r="BF3012" s="315"/>
      <c r="BG3012" s="315"/>
      <c r="BH3012" s="315"/>
      <c r="BI3012" s="315"/>
      <c r="BJ3012" s="315"/>
      <c r="BK3012" s="315"/>
    </row>
    <row r="3013" spans="1:63" x14ac:dyDescent="0.25">
      <c r="A3013" s="9"/>
      <c r="B3013" s="43" t="s">
        <v>4654</v>
      </c>
      <c r="C3013" s="25" t="s">
        <v>1681</v>
      </c>
      <c r="D3013" s="193">
        <v>2.4928983E-3</v>
      </c>
      <c r="E3013" s="193">
        <v>3.5522126000000001E-4</v>
      </c>
      <c r="F3013" s="193">
        <v>5.9299300999999995E-4</v>
      </c>
      <c r="G3013" s="193">
        <v>2.7805673999999999E-5</v>
      </c>
      <c r="H3013" s="193">
        <v>1.0150384999999999E-5</v>
      </c>
      <c r="I3013" s="193">
        <v>1.2355345000000001E-3</v>
      </c>
      <c r="J3013" s="193">
        <v>2.4323517000000001E-4</v>
      </c>
      <c r="K3013" s="193">
        <v>1.1810202999999999E-6</v>
      </c>
      <c r="L3013" s="193">
        <v>2.6777260999999999E-5</v>
      </c>
      <c r="M3013" s="193">
        <v>0</v>
      </c>
      <c r="N3013" s="193">
        <v>0</v>
      </c>
      <c r="O3013" s="193">
        <v>0</v>
      </c>
      <c r="P3013" s="199">
        <f t="shared" si="571"/>
        <v>2.6312685925925926E-3</v>
      </c>
      <c r="Q3013" s="240">
        <v>1.1131044000000001</v>
      </c>
      <c r="R3013" s="99">
        <v>2.7697362999999999E-2</v>
      </c>
      <c r="S3013" s="99">
        <v>6.6303999999999998E-3</v>
      </c>
      <c r="T3013" s="99">
        <v>6.8675999999999999E-8</v>
      </c>
      <c r="U3013" s="99">
        <v>1.0778000000000001</v>
      </c>
      <c r="V3013" s="99">
        <v>1.119034E-4</v>
      </c>
      <c r="W3013" s="99">
        <v>8.6463999999999996E-4</v>
      </c>
      <c r="X3013" s="241">
        <f t="shared" si="572"/>
        <v>1.3676284403433699E-3</v>
      </c>
      <c r="Y3013" s="241">
        <f t="shared" si="573"/>
        <v>7.7974109383E-4</v>
      </c>
      <c r="Z3013" s="241">
        <f t="shared" si="574"/>
        <v>5.1852636512536988E-4</v>
      </c>
      <c r="AA3013" s="241">
        <f t="shared" si="575"/>
        <v>6.9360981387999999E-5</v>
      </c>
      <c r="AB3013" s="258">
        <v>7.2889752999999999E-5</v>
      </c>
      <c r="AC3013" s="258">
        <v>1.1386193E-8</v>
      </c>
      <c r="AD3013" s="258">
        <v>3.5263227000000003E-4</v>
      </c>
      <c r="AE3013" s="258">
        <v>8.0684576999999998E-8</v>
      </c>
      <c r="AF3013" s="258">
        <v>3.5391520999999998E-4</v>
      </c>
      <c r="AG3013" s="258">
        <v>2.1179006E-7</v>
      </c>
      <c r="AH3013" s="258">
        <v>4.7696167000000002E-5</v>
      </c>
      <c r="AI3013" s="258">
        <v>8.6726161000000002E-7</v>
      </c>
      <c r="AJ3013" s="258">
        <v>2.1629093E-7</v>
      </c>
      <c r="AK3013" s="258">
        <v>5.0693906000000002E-5</v>
      </c>
      <c r="AL3013" s="258">
        <v>3.4435521999999998E-8</v>
      </c>
      <c r="AM3013" s="258">
        <v>1.4566337000000001E-10</v>
      </c>
      <c r="AN3013" s="258">
        <v>4.0173864E-4</v>
      </c>
      <c r="AO3013" s="258">
        <v>9.6296553000000004E-6</v>
      </c>
      <c r="AP3013" s="258">
        <v>7.6498630999999998E-6</v>
      </c>
      <c r="AQ3013" s="258">
        <v>7.3553388000000002E-8</v>
      </c>
      <c r="AR3013" s="258">
        <v>6.9287428E-5</v>
      </c>
      <c r="AT3013" s="193"/>
      <c r="AU3013" s="193"/>
      <c r="AV3013" s="193"/>
      <c r="AW3013" s="193"/>
      <c r="AX3013" s="193"/>
      <c r="AY3013" s="193"/>
      <c r="AZ3013" s="193"/>
      <c r="BA3013" s="193"/>
      <c r="BB3013" s="193"/>
      <c r="BC3013" s="193"/>
      <c r="BD3013" s="193"/>
      <c r="BE3013" s="315"/>
      <c r="BF3013" s="315"/>
      <c r="BG3013" s="315"/>
      <c r="BH3013" s="315"/>
      <c r="BI3013" s="315"/>
      <c r="BJ3013" s="315"/>
      <c r="BK3013" s="315"/>
    </row>
    <row r="3014" spans="1:63" x14ac:dyDescent="0.25">
      <c r="A3014" s="9"/>
      <c r="B3014" s="43" t="s">
        <v>4654</v>
      </c>
      <c r="C3014" s="25" t="s">
        <v>1682</v>
      </c>
      <c r="D3014" s="193">
        <v>3.2931369000000002E-3</v>
      </c>
      <c r="E3014" s="193">
        <v>4.6924616E-4</v>
      </c>
      <c r="F3014" s="193">
        <v>7.8334767999999999E-4</v>
      </c>
      <c r="G3014" s="193">
        <v>3.6730477000000001E-5</v>
      </c>
      <c r="H3014" s="193">
        <v>1.3408734000000001E-5</v>
      </c>
      <c r="I3014" s="193">
        <v>1.6321581999999999E-3</v>
      </c>
      <c r="J3014" s="193">
        <v>3.2131256999999997E-4</v>
      </c>
      <c r="K3014" s="193">
        <v>1.5601337E-6</v>
      </c>
      <c r="L3014" s="193">
        <v>3.5372875E-5</v>
      </c>
      <c r="M3014" s="193">
        <v>0</v>
      </c>
      <c r="N3014" s="193">
        <v>0</v>
      </c>
      <c r="O3014" s="193">
        <v>0</v>
      </c>
      <c r="P3014" s="199">
        <f t="shared" si="571"/>
        <v>3.4758974814814813E-3</v>
      </c>
      <c r="Q3014" s="240">
        <v>1.4703375000000001</v>
      </c>
      <c r="R3014" s="99">
        <v>3.6588390999999998E-2</v>
      </c>
      <c r="S3014" s="99">
        <v>8.7589599999999997E-3</v>
      </c>
      <c r="T3014" s="99">
        <v>9.0720999999999996E-8</v>
      </c>
      <c r="U3014" s="99">
        <v>1.4237</v>
      </c>
      <c r="V3014" s="99">
        <v>1.4782050000000001E-4</v>
      </c>
      <c r="W3014" s="99">
        <v>1.1421999999999999E-3</v>
      </c>
      <c r="X3014" s="241">
        <f t="shared" si="572"/>
        <v>1.8066799418873299E-3</v>
      </c>
      <c r="Y3014" s="241">
        <f t="shared" si="573"/>
        <v>1.030035943213E-3</v>
      </c>
      <c r="Z3014" s="241">
        <f t="shared" si="574"/>
        <v>6.8501770420132996E-4</v>
      </c>
      <c r="AA3014" s="241">
        <f t="shared" si="575"/>
        <v>9.1626294473E-5</v>
      </c>
      <c r="AB3014" s="258">
        <v>9.6287133000000005E-5</v>
      </c>
      <c r="AC3014" s="258">
        <v>1.5041523E-8</v>
      </c>
      <c r="AD3014" s="258">
        <v>4.6582140000000003E-4</v>
      </c>
      <c r="AE3014" s="258">
        <v>1.0658494000000001E-7</v>
      </c>
      <c r="AF3014" s="258">
        <v>4.6752601000000002E-4</v>
      </c>
      <c r="AG3014" s="258">
        <v>2.7977375000000002E-7</v>
      </c>
      <c r="AH3014" s="258">
        <v>6.3006485E-5</v>
      </c>
      <c r="AI3014" s="258">
        <v>1.1456580999999999E-6</v>
      </c>
      <c r="AJ3014" s="258">
        <v>2.8571335000000001E-7</v>
      </c>
      <c r="AK3014" s="258">
        <v>6.6964727999999996E-5</v>
      </c>
      <c r="AL3014" s="258">
        <v>4.5490327999999998E-8</v>
      </c>
      <c r="AM3014" s="258">
        <v>1.9242332999999999E-10</v>
      </c>
      <c r="AN3014" s="258">
        <v>5.3071046E-4</v>
      </c>
      <c r="AO3014" s="258">
        <v>1.2720614999999999E-5</v>
      </c>
      <c r="AP3014" s="258">
        <v>1.0138362E-5</v>
      </c>
      <c r="AQ3014" s="258">
        <v>9.7164473000000004E-8</v>
      </c>
      <c r="AR3014" s="258">
        <v>9.1529130000000006E-5</v>
      </c>
      <c r="AT3014" s="193"/>
      <c r="AU3014" s="193"/>
      <c r="AV3014" s="193"/>
      <c r="AW3014" s="193"/>
      <c r="AX3014" s="193"/>
      <c r="AY3014" s="193"/>
      <c r="AZ3014" s="193"/>
      <c r="BA3014" s="193"/>
      <c r="BB3014" s="193"/>
      <c r="BC3014" s="193"/>
      <c r="BD3014" s="193"/>
      <c r="BE3014" s="315"/>
      <c r="BF3014" s="315"/>
      <c r="BG3014" s="315"/>
      <c r="BH3014" s="315"/>
      <c r="BI3014" s="315"/>
      <c r="BJ3014" s="315"/>
      <c r="BK3014" s="315"/>
    </row>
    <row r="3015" spans="1:63" x14ac:dyDescent="0.25">
      <c r="A3015" s="9"/>
      <c r="B3015" s="43" t="s">
        <v>4654</v>
      </c>
      <c r="C3015" s="25" t="s">
        <v>1683</v>
      </c>
      <c r="D3015" s="193">
        <v>2.6311934000000001E-3</v>
      </c>
      <c r="E3015" s="193">
        <v>1.377009E-3</v>
      </c>
      <c r="F3015" s="193">
        <v>6.9487854000000002E-4</v>
      </c>
      <c r="G3015" s="193">
        <v>3.3552059999999997E-5</v>
      </c>
      <c r="H3015" s="193">
        <v>1.2230244000000001E-5</v>
      </c>
      <c r="I3015" s="193">
        <v>1.8690916999999999E-4</v>
      </c>
      <c r="J3015" s="193">
        <v>2.9166686999999999E-4</v>
      </c>
      <c r="K3015" s="193">
        <v>1.4252745E-6</v>
      </c>
      <c r="L3015" s="193">
        <v>3.3522283999999999E-5</v>
      </c>
      <c r="M3015" s="193">
        <v>0</v>
      </c>
      <c r="N3015" s="193">
        <v>0</v>
      </c>
      <c r="O3015" s="193">
        <v>0</v>
      </c>
      <c r="P3015" s="199">
        <f t="shared" si="571"/>
        <v>1.0200066666666665E-2</v>
      </c>
      <c r="Q3015" s="240">
        <v>1.3356977999999999</v>
      </c>
      <c r="R3015" s="99">
        <v>3.5169523000000001E-2</v>
      </c>
      <c r="S3015" s="99">
        <v>8.0399200000000007E-3</v>
      </c>
      <c r="T3015" s="99">
        <v>8.4242999999999995E-8</v>
      </c>
      <c r="U3015" s="99">
        <v>1.2912999999999999</v>
      </c>
      <c r="V3015" s="99">
        <v>1.3580959999999999E-4</v>
      </c>
      <c r="W3015" s="99">
        <v>1.0525000000000001E-3</v>
      </c>
      <c r="X3015" s="241">
        <f t="shared" si="572"/>
        <v>1.6959733747817902E-3</v>
      </c>
      <c r="Y3015" s="241">
        <f t="shared" si="573"/>
        <v>8.5852030839599991E-4</v>
      </c>
      <c r="Z3015" s="241">
        <f t="shared" si="574"/>
        <v>7.4937064220979008E-4</v>
      </c>
      <c r="AA3015" s="241">
        <f t="shared" si="575"/>
        <v>8.8082424176000004E-5</v>
      </c>
      <c r="AB3015" s="258">
        <v>2.825948E-4</v>
      </c>
      <c r="AC3015" s="258">
        <v>1.4482354000000001E-8</v>
      </c>
      <c r="AD3015" s="258">
        <v>4.2285454999999998E-4</v>
      </c>
      <c r="AE3015" s="258">
        <v>5.6636601999999998E-8</v>
      </c>
      <c r="AF3015" s="258">
        <v>1.5274303000000001E-4</v>
      </c>
      <c r="AG3015" s="258">
        <v>2.5680944000000001E-7</v>
      </c>
      <c r="AH3015" s="258">
        <v>1.8484673E-4</v>
      </c>
      <c r="AI3015" s="258">
        <v>1.2447248000000001E-6</v>
      </c>
      <c r="AJ3015" s="258">
        <v>2.6098775E-7</v>
      </c>
      <c r="AK3015" s="258">
        <v>6.0740216999999998E-5</v>
      </c>
      <c r="AL3015" s="258">
        <v>4.1495689E-8</v>
      </c>
      <c r="AM3015" s="258">
        <v>1.7547078999999999E-10</v>
      </c>
      <c r="AN3015" s="258">
        <v>4.8139451999999999E-4</v>
      </c>
      <c r="AO3015" s="258">
        <v>1.1562293E-5</v>
      </c>
      <c r="AP3015" s="258">
        <v>9.2794985000000008E-6</v>
      </c>
      <c r="AQ3015" s="258">
        <v>9.1414176000000004E-8</v>
      </c>
      <c r="AR3015" s="258">
        <v>8.7991010000000006E-5</v>
      </c>
      <c r="AT3015" s="193"/>
      <c r="AU3015" s="193"/>
      <c r="AV3015" s="193"/>
      <c r="AW3015" s="193"/>
      <c r="AX3015" s="193"/>
      <c r="AY3015" s="193"/>
      <c r="AZ3015" s="193"/>
      <c r="BA3015" s="193"/>
      <c r="BB3015" s="193"/>
      <c r="BC3015" s="193"/>
      <c r="BD3015" s="193"/>
      <c r="BE3015" s="315"/>
      <c r="BF3015" s="315"/>
      <c r="BG3015" s="315"/>
      <c r="BH3015" s="315"/>
      <c r="BI3015" s="315"/>
      <c r="BJ3015" s="315"/>
      <c r="BK3015" s="315"/>
    </row>
    <row r="3016" spans="1:63" x14ac:dyDescent="0.25">
      <c r="A3016" s="9"/>
      <c r="B3016" s="43" t="s">
        <v>4654</v>
      </c>
      <c r="C3016" s="5" t="s">
        <v>1684</v>
      </c>
      <c r="D3016" s="172">
        <v>2.2192500999999999E-3</v>
      </c>
      <c r="E3016" s="172">
        <v>1.1614190999999999E-3</v>
      </c>
      <c r="F3016" s="172">
        <v>5.8609614000000002E-4</v>
      </c>
      <c r="G3016" s="172">
        <v>2.8299731000000001E-5</v>
      </c>
      <c r="H3016" s="172">
        <v>1.0315497E-5</v>
      </c>
      <c r="I3016" s="172">
        <v>1.5764764000000001E-4</v>
      </c>
      <c r="J3016" s="172">
        <v>2.4599582999999998E-4</v>
      </c>
      <c r="K3016" s="172">
        <v>1.2021347E-6</v>
      </c>
      <c r="L3016" s="172">
        <v>2.8274095000000001E-5</v>
      </c>
      <c r="M3016" s="172">
        <v>0</v>
      </c>
      <c r="N3016" s="172">
        <v>0</v>
      </c>
      <c r="O3016" s="172">
        <v>0</v>
      </c>
      <c r="P3016" s="199">
        <f t="shared" si="571"/>
        <v>8.6031044444444434E-3</v>
      </c>
      <c r="Q3016" s="233">
        <v>1.1266468999999999</v>
      </c>
      <c r="R3016" s="96">
        <v>2.9663513999999998E-2</v>
      </c>
      <c r="S3016" s="96">
        <v>6.7810400000000003E-3</v>
      </c>
      <c r="T3016" s="96">
        <v>7.1053999999999996E-8</v>
      </c>
      <c r="U3016" s="96">
        <v>1.0891999999999999</v>
      </c>
      <c r="V3016" s="96">
        <v>1.145518E-4</v>
      </c>
      <c r="W3016" s="96">
        <v>8.8769000000000001E-4</v>
      </c>
      <c r="X3016" s="241">
        <f t="shared" si="572"/>
        <v>1.43047090965076E-3</v>
      </c>
      <c r="Y3016" s="241">
        <f t="shared" si="573"/>
        <v>7.24117440589E-4</v>
      </c>
      <c r="Z3016" s="241">
        <f t="shared" si="574"/>
        <v>6.3206090161076005E-4</v>
      </c>
      <c r="AA3016" s="241">
        <f t="shared" si="575"/>
        <v>7.4292567451000007E-5</v>
      </c>
      <c r="AB3016" s="241">
        <v>2.3835065E-4</v>
      </c>
      <c r="AC3016" s="241">
        <v>1.221494E-8</v>
      </c>
      <c r="AD3016" s="241">
        <v>3.5665921999999999E-4</v>
      </c>
      <c r="AE3016" s="241">
        <v>4.7770118999999998E-8</v>
      </c>
      <c r="AF3016" s="241">
        <v>1.2883098000000001E-4</v>
      </c>
      <c r="AG3016" s="241">
        <v>2.1660552999999999E-7</v>
      </c>
      <c r="AH3016" s="241">
        <v>1.5590640000000001E-4</v>
      </c>
      <c r="AI3016" s="241">
        <v>1.0498657E-6</v>
      </c>
      <c r="AJ3016" s="241">
        <v>2.2013282000000001E-7</v>
      </c>
      <c r="AK3016" s="241">
        <v>5.1232761999999998E-5</v>
      </c>
      <c r="AL3016" s="241">
        <v>3.4998892E-8</v>
      </c>
      <c r="AM3016" s="241">
        <v>1.4799875999999999E-10</v>
      </c>
      <c r="AN3016" s="241">
        <v>4.0602196000000002E-4</v>
      </c>
      <c r="AO3016" s="241">
        <v>9.7521094000000004E-6</v>
      </c>
      <c r="AP3016" s="241">
        <v>7.8425248000000001E-6</v>
      </c>
      <c r="AQ3016" s="241">
        <v>7.7102451000000006E-8</v>
      </c>
      <c r="AR3016" s="241">
        <v>7.4215465000000006E-5</v>
      </c>
      <c r="AT3016" s="193"/>
      <c r="AU3016" s="193"/>
      <c r="AV3016" s="193"/>
      <c r="AW3016" s="193"/>
      <c r="AX3016" s="193"/>
      <c r="AY3016" s="193"/>
      <c r="AZ3016" s="193"/>
      <c r="BA3016" s="193"/>
      <c r="BB3016" s="193"/>
      <c r="BC3016" s="193"/>
      <c r="BD3016" s="193"/>
      <c r="BE3016" s="315"/>
      <c r="BF3016" s="315"/>
      <c r="BG3016" s="315"/>
      <c r="BH3016" s="315"/>
      <c r="BI3016" s="315"/>
      <c r="BJ3016" s="315"/>
      <c r="BK3016" s="315"/>
    </row>
    <row r="3017" spans="1:63" x14ac:dyDescent="0.25">
      <c r="A3017" s="9"/>
      <c r="B3017" s="43" t="s">
        <v>4654</v>
      </c>
      <c r="C3017" s="25" t="s">
        <v>1685</v>
      </c>
      <c r="D3017" s="193">
        <v>2.9009655999999999E-3</v>
      </c>
      <c r="E3017" s="193">
        <v>1.5181806E-3</v>
      </c>
      <c r="F3017" s="193">
        <v>7.6613283999999999E-4</v>
      </c>
      <c r="G3017" s="193">
        <v>3.6992597999999997E-5</v>
      </c>
      <c r="H3017" s="193">
        <v>1.3484435E-5</v>
      </c>
      <c r="I3017" s="193">
        <v>2.0607494999999999E-4</v>
      </c>
      <c r="J3017" s="193">
        <v>3.2156911E-4</v>
      </c>
      <c r="K3017" s="193">
        <v>1.5714072999999999E-6</v>
      </c>
      <c r="L3017" s="193">
        <v>3.6959657E-5</v>
      </c>
      <c r="M3017" s="193">
        <v>0</v>
      </c>
      <c r="N3017" s="193">
        <v>0</v>
      </c>
      <c r="O3017" s="193">
        <v>0</v>
      </c>
      <c r="P3017" s="199">
        <f t="shared" si="571"/>
        <v>1.1245782222222223E-2</v>
      </c>
      <c r="Q3017" s="240">
        <v>1.4727501999999999</v>
      </c>
      <c r="R3017" s="99">
        <v>3.8775771000000001E-2</v>
      </c>
      <c r="S3017" s="99">
        <v>8.8642400000000007E-3</v>
      </c>
      <c r="T3017" s="99">
        <v>9.2880999999999996E-8</v>
      </c>
      <c r="U3017" s="99">
        <v>1.4238</v>
      </c>
      <c r="V3017" s="99">
        <v>1.4973769999999999E-4</v>
      </c>
      <c r="W3017" s="99">
        <v>1.1604E-3</v>
      </c>
      <c r="X3017" s="241">
        <f t="shared" si="572"/>
        <v>1.8698849946001701E-3</v>
      </c>
      <c r="Y3017" s="241">
        <f t="shared" si="573"/>
        <v>9.4654377517699995E-4</v>
      </c>
      <c r="Z3017" s="241">
        <f t="shared" si="574"/>
        <v>8.2622691301317006E-4</v>
      </c>
      <c r="AA3017" s="241">
        <f t="shared" si="575"/>
        <v>9.7114306409999999E-5</v>
      </c>
      <c r="AB3017" s="258">
        <v>3.1156655000000002E-4</v>
      </c>
      <c r="AC3017" s="258">
        <v>1.5967512000000001E-8</v>
      </c>
      <c r="AD3017" s="258">
        <v>4.6620987999999999E-4</v>
      </c>
      <c r="AE3017" s="258">
        <v>6.2444675E-8</v>
      </c>
      <c r="AF3017" s="258">
        <v>1.6840579000000001E-4</v>
      </c>
      <c r="AG3017" s="258">
        <v>2.8314299000000003E-7</v>
      </c>
      <c r="AH3017" s="258">
        <v>2.0379729999999999E-4</v>
      </c>
      <c r="AI3017" s="258">
        <v>1.3723589999999999E-6</v>
      </c>
      <c r="AJ3017" s="258">
        <v>2.8775039999999999E-7</v>
      </c>
      <c r="AK3017" s="258">
        <v>6.6968651999999997E-5</v>
      </c>
      <c r="AL3017" s="258">
        <v>4.5749153999999998E-8</v>
      </c>
      <c r="AM3017" s="258">
        <v>1.9345917E-10</v>
      </c>
      <c r="AN3017" s="258">
        <v>5.3076239000000001E-4</v>
      </c>
      <c r="AO3017" s="258">
        <v>1.2747746000000001E-5</v>
      </c>
      <c r="AP3017" s="258">
        <v>1.0244773E-5</v>
      </c>
      <c r="AQ3017" s="258">
        <v>1.0078741000000001E-7</v>
      </c>
      <c r="AR3017" s="258">
        <v>9.7013519000000001E-5</v>
      </c>
      <c r="AT3017" s="193"/>
      <c r="AU3017" s="193"/>
      <c r="AV3017" s="193"/>
      <c r="AW3017" s="193"/>
      <c r="AX3017" s="193"/>
      <c r="AY3017" s="193"/>
      <c r="AZ3017" s="193"/>
      <c r="BA3017" s="193"/>
      <c r="BB3017" s="193"/>
      <c r="BC3017" s="193"/>
      <c r="BD3017" s="193"/>
      <c r="BE3017" s="315"/>
      <c r="BF3017" s="315"/>
      <c r="BG3017" s="315"/>
      <c r="BH3017" s="315"/>
      <c r="BI3017" s="315"/>
      <c r="BJ3017" s="315"/>
      <c r="BK3017" s="315"/>
    </row>
    <row r="3018" spans="1:63" x14ac:dyDescent="0.25">
      <c r="A3018" s="9"/>
      <c r="B3018" s="43" t="s">
        <v>4654</v>
      </c>
      <c r="C3018" s="5" t="s">
        <v>1686</v>
      </c>
      <c r="D3018" s="172">
        <v>5.5966467999999997E-3</v>
      </c>
      <c r="E3018" s="172">
        <v>4.5667260999999998E-4</v>
      </c>
      <c r="F3018" s="172">
        <v>9.1118158000000002E-4</v>
      </c>
      <c r="G3018" s="172">
        <v>3.5426138E-5</v>
      </c>
      <c r="H3018" s="172">
        <v>1.2941363E-5</v>
      </c>
      <c r="I3018" s="172">
        <v>3.832593E-3</v>
      </c>
      <c r="J3018" s="172">
        <v>3.0836839000000001E-4</v>
      </c>
      <c r="K3018" s="172">
        <v>1.5106623E-6</v>
      </c>
      <c r="L3018" s="172">
        <v>3.7952974000000003E-5</v>
      </c>
      <c r="M3018" s="172">
        <v>0</v>
      </c>
      <c r="N3018" s="172">
        <v>0</v>
      </c>
      <c r="O3018" s="172">
        <v>0</v>
      </c>
      <c r="P3018" s="199">
        <f t="shared" si="571"/>
        <v>3.3827600740740735E-3</v>
      </c>
      <c r="Q3018" s="233">
        <v>1.4107651999999999</v>
      </c>
      <c r="R3018" s="96">
        <v>3.5917775999999998E-2</v>
      </c>
      <c r="S3018" s="96">
        <v>8.4862400000000008E-3</v>
      </c>
      <c r="T3018" s="96">
        <v>8.7696999999999994E-8</v>
      </c>
      <c r="U3018" s="96">
        <v>1.3651</v>
      </c>
      <c r="V3018" s="96">
        <v>1.426051E-4</v>
      </c>
      <c r="W3018" s="96">
        <v>1.1184999999999999E-3</v>
      </c>
      <c r="X3018" s="241">
        <f t="shared" si="572"/>
        <v>2.19860762685335E-3</v>
      </c>
      <c r="Y3018" s="241">
        <f t="shared" si="573"/>
        <v>1.4492715103590001E-3</v>
      </c>
      <c r="Z3018" s="241">
        <f t="shared" si="574"/>
        <v>6.5937981529435002E-4</v>
      </c>
      <c r="AA3018" s="241">
        <f t="shared" si="575"/>
        <v>8.995630119999999E-5</v>
      </c>
      <c r="AB3018" s="241">
        <v>9.3707967000000001E-5</v>
      </c>
      <c r="AC3018" s="241">
        <v>1.4609389E-8</v>
      </c>
      <c r="AD3018" s="241">
        <v>4.4708062E-4</v>
      </c>
      <c r="AE3018" s="241">
        <v>1.2549525999999999E-7</v>
      </c>
      <c r="AF3018" s="241">
        <v>9.0807216000000001E-4</v>
      </c>
      <c r="AG3018" s="241">
        <v>2.7065871E-7</v>
      </c>
      <c r="AH3018" s="241">
        <v>6.1318962000000003E-5</v>
      </c>
      <c r="AI3018" s="241">
        <v>1.3236191E-6</v>
      </c>
      <c r="AJ3018" s="241">
        <v>2.7567155999999997E-7</v>
      </c>
      <c r="AK3018" s="241">
        <v>6.4203266999999999E-5</v>
      </c>
      <c r="AL3018" s="241">
        <v>4.4047488999999998E-8</v>
      </c>
      <c r="AM3018" s="241">
        <v>1.8584535E-10</v>
      </c>
      <c r="AN3018" s="241">
        <v>5.0955523999999999E-4</v>
      </c>
      <c r="AO3018" s="241">
        <v>1.2718642E-5</v>
      </c>
      <c r="AP3018" s="241">
        <v>9.9401803000000002E-6</v>
      </c>
      <c r="AQ3018" s="241">
        <v>1.034372E-7</v>
      </c>
      <c r="AR3018" s="241">
        <v>8.9852863999999996E-5</v>
      </c>
      <c r="AT3018" s="193"/>
      <c r="AU3018" s="193"/>
      <c r="AV3018" s="193"/>
      <c r="AW3018" s="193"/>
      <c r="AX3018" s="193"/>
      <c r="AY3018" s="193"/>
      <c r="AZ3018" s="193"/>
      <c r="BA3018" s="193"/>
      <c r="BB3018" s="193"/>
      <c r="BC3018" s="193"/>
      <c r="BD3018" s="193"/>
      <c r="BE3018" s="315"/>
      <c r="BF3018" s="315"/>
      <c r="BG3018" s="315"/>
      <c r="BH3018" s="315"/>
      <c r="BI3018" s="315"/>
      <c r="BJ3018" s="315"/>
      <c r="BK3018" s="315"/>
    </row>
    <row r="3019" spans="1:63" x14ac:dyDescent="0.25">
      <c r="A3019" s="9"/>
      <c r="B3019" s="43" t="s">
        <v>4654</v>
      </c>
      <c r="C3019" s="5" t="s">
        <v>1687</v>
      </c>
      <c r="D3019" s="172">
        <v>4.8561734999999998E-3</v>
      </c>
      <c r="E3019" s="172">
        <v>3.9625952000000002E-4</v>
      </c>
      <c r="F3019" s="172">
        <v>7.9065940000000001E-4</v>
      </c>
      <c r="G3019" s="172">
        <v>3.0740283999999997E-5</v>
      </c>
      <c r="H3019" s="172">
        <v>1.1229371E-5</v>
      </c>
      <c r="I3019" s="172">
        <v>3.3254644999999999E-3</v>
      </c>
      <c r="J3019" s="172">
        <v>2.6757798E-4</v>
      </c>
      <c r="K3019" s="172">
        <v>1.3108129999999999E-6</v>
      </c>
      <c r="L3019" s="172">
        <v>3.2931600000000002E-5</v>
      </c>
      <c r="M3019" s="172">
        <v>0</v>
      </c>
      <c r="N3019" s="172">
        <v>0</v>
      </c>
      <c r="O3019" s="172">
        <v>0</v>
      </c>
      <c r="P3019" s="199">
        <f t="shared" si="571"/>
        <v>2.9352557037037037E-3</v>
      </c>
      <c r="Q3019" s="233">
        <v>1.2241238000000001</v>
      </c>
      <c r="R3019" s="96">
        <v>3.1165998E-2</v>
      </c>
      <c r="S3019" s="96">
        <v>7.3634399999999997E-3</v>
      </c>
      <c r="T3019" s="96">
        <v>7.6095999999999995E-8</v>
      </c>
      <c r="U3019" s="96">
        <v>1.1845000000000001</v>
      </c>
      <c r="V3019" s="96">
        <v>1.237426E-4</v>
      </c>
      <c r="W3019" s="96">
        <v>9.7055000000000004E-4</v>
      </c>
      <c r="X3019" s="241">
        <f t="shared" si="572"/>
        <v>1.90777210370505E-3</v>
      </c>
      <c r="Y3019" s="241">
        <f t="shared" si="573"/>
        <v>1.257537292253E-3</v>
      </c>
      <c r="Z3019" s="241">
        <f t="shared" si="574"/>
        <v>5.7217936965905003E-4</v>
      </c>
      <c r="AA3019" s="241">
        <f t="shared" si="575"/>
        <v>7.8055441793000008E-5</v>
      </c>
      <c r="AB3019" s="241">
        <v>8.1311368000000001E-5</v>
      </c>
      <c r="AC3019" s="241">
        <v>1.2676373E-8</v>
      </c>
      <c r="AD3019" s="241">
        <v>3.8794373999999999E-4</v>
      </c>
      <c r="AE3019" s="241">
        <v>1.0889631999999999E-7</v>
      </c>
      <c r="AF3019" s="241">
        <v>7.8792575999999997E-4</v>
      </c>
      <c r="AG3019" s="241">
        <v>2.3485156000000001E-7</v>
      </c>
      <c r="AH3019" s="241">
        <v>5.3207095000000001E-5</v>
      </c>
      <c r="AI3019" s="241">
        <v>1.1485419E-6</v>
      </c>
      <c r="AJ3019" s="241">
        <v>2.3920960000000001E-7</v>
      </c>
      <c r="AK3019" s="241">
        <v>5.5712370999999999E-5</v>
      </c>
      <c r="AL3019" s="241">
        <v>3.8220697999999998E-8</v>
      </c>
      <c r="AM3019" s="241">
        <v>1.6126104999999999E-10</v>
      </c>
      <c r="AN3019" s="241">
        <v>4.4213259E-4</v>
      </c>
      <c r="AO3019" s="241">
        <v>1.1035965999999999E-5</v>
      </c>
      <c r="AP3019" s="241">
        <v>8.6652141999999995E-6</v>
      </c>
      <c r="AQ3019" s="241">
        <v>8.9752793E-8</v>
      </c>
      <c r="AR3019" s="241">
        <v>7.7965689000000001E-5</v>
      </c>
      <c r="AT3019" s="193"/>
      <c r="AU3019" s="193"/>
      <c r="AV3019" s="193"/>
      <c r="AW3019" s="193"/>
      <c r="AX3019" s="193"/>
      <c r="AY3019" s="193"/>
      <c r="AZ3019" s="193"/>
      <c r="BA3019" s="193"/>
      <c r="BB3019" s="193"/>
      <c r="BC3019" s="193"/>
      <c r="BD3019" s="193"/>
      <c r="BE3019" s="315"/>
      <c r="BF3019" s="315"/>
      <c r="BG3019" s="315"/>
      <c r="BH3019" s="315"/>
      <c r="BI3019" s="315"/>
      <c r="BJ3019" s="315"/>
      <c r="BK3019" s="315"/>
    </row>
    <row r="3020" spans="1:63" x14ac:dyDescent="0.25">
      <c r="A3020" s="9"/>
      <c r="B3020" s="43" t="s">
        <v>4654</v>
      </c>
      <c r="C3020" s="5" t="s">
        <v>1688</v>
      </c>
      <c r="D3020" s="172">
        <v>5.8300399000000003E-3</v>
      </c>
      <c r="E3020" s="172">
        <v>4.7570788000000003E-4</v>
      </c>
      <c r="F3020" s="172">
        <v>9.4918949999999998E-4</v>
      </c>
      <c r="G3020" s="172">
        <v>3.6902581999999999E-5</v>
      </c>
      <c r="H3020" s="172">
        <v>1.3480626E-5</v>
      </c>
      <c r="I3020" s="172">
        <v>3.9924334000000002E-3</v>
      </c>
      <c r="J3020" s="172">
        <v>3.2121803E-4</v>
      </c>
      <c r="K3020" s="172">
        <v>1.5736335E-6</v>
      </c>
      <c r="L3020" s="172">
        <v>3.9534231999999999E-5</v>
      </c>
      <c r="M3020" s="172">
        <v>0</v>
      </c>
      <c r="N3020" s="172">
        <v>0</v>
      </c>
      <c r="O3020" s="172">
        <v>0</v>
      </c>
      <c r="P3020" s="199">
        <f t="shared" si="571"/>
        <v>3.5237620740740739E-3</v>
      </c>
      <c r="Q3020" s="233">
        <v>1.4695674000000001</v>
      </c>
      <c r="R3020" s="96">
        <v>3.7414067000000002E-2</v>
      </c>
      <c r="S3020" s="96">
        <v>8.8395999999999995E-3</v>
      </c>
      <c r="T3020" s="96">
        <v>9.1350999999999995E-8</v>
      </c>
      <c r="U3020" s="96">
        <v>1.4219999999999999</v>
      </c>
      <c r="V3020" s="96">
        <v>1.4855409999999999E-4</v>
      </c>
      <c r="W3020" s="96">
        <v>1.1651000000000001E-3</v>
      </c>
      <c r="X3020" s="241">
        <f t="shared" si="572"/>
        <v>2.2902631527274998E-3</v>
      </c>
      <c r="Y3020" s="241">
        <f t="shared" si="573"/>
        <v>1.5096975072869999E-3</v>
      </c>
      <c r="Z3020" s="241">
        <f t="shared" si="574"/>
        <v>6.868618766505E-4</v>
      </c>
      <c r="AA3020" s="241">
        <f t="shared" si="575"/>
        <v>9.3703768789999998E-5</v>
      </c>
      <c r="AB3020" s="241">
        <v>9.7613953000000002E-5</v>
      </c>
      <c r="AC3020" s="241">
        <v>1.5218346999999999E-8</v>
      </c>
      <c r="AD3020" s="241">
        <v>4.6571014999999998E-4</v>
      </c>
      <c r="AE3020" s="241">
        <v>1.3073043E-7</v>
      </c>
      <c r="AF3020" s="241">
        <v>9.4594551999999999E-4</v>
      </c>
      <c r="AG3020" s="241">
        <v>2.8193551000000001E-7</v>
      </c>
      <c r="AH3020" s="241">
        <v>6.3874892000000005E-5</v>
      </c>
      <c r="AI3020" s="241">
        <v>1.3788287E-6</v>
      </c>
      <c r="AJ3020" s="241">
        <v>2.8716113000000001E-7</v>
      </c>
      <c r="AK3020" s="241">
        <v>6.6878730999999999E-5</v>
      </c>
      <c r="AL3020" s="241">
        <v>4.5883230000000002E-8</v>
      </c>
      <c r="AM3020" s="241">
        <v>1.935905E-10</v>
      </c>
      <c r="AN3020" s="241">
        <v>5.3076429000000001E-4</v>
      </c>
      <c r="AO3020" s="241">
        <v>1.3248492E-5</v>
      </c>
      <c r="AP3020" s="241">
        <v>1.0383405E-5</v>
      </c>
      <c r="AQ3020" s="241">
        <v>1.0774679E-7</v>
      </c>
      <c r="AR3020" s="241">
        <v>9.3596021999999996E-5</v>
      </c>
      <c r="AT3020" s="193"/>
      <c r="AU3020" s="193"/>
      <c r="AV3020" s="193"/>
      <c r="AW3020" s="193"/>
      <c r="AX3020" s="193"/>
      <c r="AY3020" s="193"/>
      <c r="AZ3020" s="193"/>
      <c r="BA3020" s="193"/>
      <c r="BB3020" s="193"/>
      <c r="BC3020" s="193"/>
      <c r="BD3020" s="193"/>
      <c r="BE3020" s="315"/>
      <c r="BF3020" s="315"/>
      <c r="BG3020" s="315"/>
      <c r="BH3020" s="315"/>
      <c r="BI3020" s="315"/>
      <c r="BJ3020" s="315"/>
      <c r="BK3020" s="315"/>
    </row>
    <row r="3021" spans="1:63" x14ac:dyDescent="0.25">
      <c r="A3021" s="9"/>
      <c r="B3021" s="43" t="s">
        <v>4654</v>
      </c>
      <c r="C3021" s="5" t="s">
        <v>1689</v>
      </c>
      <c r="D3021" s="172">
        <v>3.0925961E-3</v>
      </c>
      <c r="E3021" s="172">
        <v>1.4695753E-3</v>
      </c>
      <c r="F3021" s="172">
        <v>8.1807912000000005E-4</v>
      </c>
      <c r="G3021" s="172">
        <v>3.5823086999999997E-5</v>
      </c>
      <c r="H3021" s="172">
        <v>1.3061916E-5</v>
      </c>
      <c r="I3021" s="172">
        <v>4.0515632000000002E-4</v>
      </c>
      <c r="J3021" s="172">
        <v>3.0933517000000002E-4</v>
      </c>
      <c r="K3021" s="172">
        <v>1.5277957000000001E-6</v>
      </c>
      <c r="L3021" s="172">
        <v>4.0037306E-5</v>
      </c>
      <c r="M3021" s="172">
        <v>0</v>
      </c>
      <c r="N3021" s="172">
        <v>0</v>
      </c>
      <c r="O3021" s="172">
        <v>0</v>
      </c>
      <c r="P3021" s="199">
        <f t="shared" si="571"/>
        <v>1.0885742962962961E-2</v>
      </c>
      <c r="Q3021" s="233">
        <v>1.4165951000000001</v>
      </c>
      <c r="R3021" s="96">
        <v>3.8672816999999998E-2</v>
      </c>
      <c r="S3021" s="96">
        <v>8.6335200000000004E-3</v>
      </c>
      <c r="T3021" s="96">
        <v>9.0527000000000001E-8</v>
      </c>
      <c r="U3021" s="96">
        <v>1.3680000000000001</v>
      </c>
      <c r="V3021" s="96">
        <v>1.4525289999999999E-4</v>
      </c>
      <c r="W3021" s="96">
        <v>1.1433999999999999E-3</v>
      </c>
      <c r="X3021" s="241">
        <f t="shared" si="572"/>
        <v>1.8625457585637101E-3</v>
      </c>
      <c r="Y3021" s="241">
        <f t="shared" si="573"/>
        <v>9.6871642004999999E-4</v>
      </c>
      <c r="Z3021" s="241">
        <f t="shared" si="574"/>
        <v>7.9696099487370998E-4</v>
      </c>
      <c r="AA3021" s="241">
        <f t="shared" si="575"/>
        <v>9.6868343639999995E-5</v>
      </c>
      <c r="AB3021" s="241">
        <v>3.0159271999999999E-4</v>
      </c>
      <c r="AC3021" s="241">
        <v>1.5773415000000002E-8</v>
      </c>
      <c r="AD3021" s="241">
        <v>4.4849941999999999E-4</v>
      </c>
      <c r="AE3021" s="241">
        <v>7.1787655E-8</v>
      </c>
      <c r="AF3021" s="241">
        <v>2.1826136E-4</v>
      </c>
      <c r="AG3021" s="241">
        <v>2.7535898E-7</v>
      </c>
      <c r="AH3021" s="241">
        <v>1.9727423E-4</v>
      </c>
      <c r="AI3021" s="241">
        <v>1.4342772000000001E-6</v>
      </c>
      <c r="AJ3021" s="241">
        <v>2.787612E-7</v>
      </c>
      <c r="AK3021" s="241">
        <v>6.4343007000000003E-5</v>
      </c>
      <c r="AL3021" s="241">
        <v>4.4462951999999997E-8</v>
      </c>
      <c r="AM3021" s="241">
        <v>1.8752171000000001E-10</v>
      </c>
      <c r="AN3021" s="241">
        <v>5.1068445999999997E-4</v>
      </c>
      <c r="AO3021" s="241">
        <v>1.2781011E-5</v>
      </c>
      <c r="AP3021" s="241">
        <v>1.0120598000000001E-5</v>
      </c>
      <c r="AQ3021" s="241">
        <v>1.0824864E-7</v>
      </c>
      <c r="AR3021" s="241">
        <v>9.6760095000000002E-5</v>
      </c>
      <c r="AT3021" s="193"/>
      <c r="AU3021" s="193"/>
      <c r="AV3021" s="193"/>
      <c r="AW3021" s="193"/>
      <c r="AX3021" s="193"/>
      <c r="AY3021" s="193"/>
      <c r="AZ3021" s="193"/>
      <c r="BA3021" s="193"/>
      <c r="BB3021" s="193"/>
      <c r="BC3021" s="193"/>
      <c r="BD3021" s="193"/>
      <c r="BE3021" s="315"/>
      <c r="BF3021" s="315"/>
      <c r="BG3021" s="315"/>
      <c r="BH3021" s="315"/>
      <c r="BI3021" s="315"/>
      <c r="BJ3021" s="315"/>
      <c r="BK3021" s="315"/>
    </row>
    <row r="3022" spans="1:63" x14ac:dyDescent="0.25">
      <c r="A3022" s="9"/>
      <c r="B3022" s="43" t="s">
        <v>4654</v>
      </c>
      <c r="C3022" s="5" t="s">
        <v>2990</v>
      </c>
      <c r="D3022" s="172">
        <v>2.6971604999999998E-3</v>
      </c>
      <c r="E3022" s="172">
        <v>1.2816762999999999E-3</v>
      </c>
      <c r="F3022" s="172">
        <v>7.1347480999999998E-4</v>
      </c>
      <c r="G3022" s="172">
        <v>3.1243223000000002E-5</v>
      </c>
      <c r="H3022" s="172">
        <v>1.139168E-5</v>
      </c>
      <c r="I3022" s="172">
        <v>3.5334362000000001E-4</v>
      </c>
      <c r="J3022" s="172">
        <v>2.6977973E-4</v>
      </c>
      <c r="K3022" s="172">
        <v>1.3324316999999999E-6</v>
      </c>
      <c r="L3022" s="172">
        <v>3.4918695999999997E-5</v>
      </c>
      <c r="M3022" s="172">
        <v>0</v>
      </c>
      <c r="N3022" s="172">
        <v>0</v>
      </c>
      <c r="O3022" s="172">
        <v>0</v>
      </c>
      <c r="P3022" s="199">
        <f t="shared" si="571"/>
        <v>9.4938985185185169E-3</v>
      </c>
      <c r="Q3022" s="233">
        <v>1.2354816</v>
      </c>
      <c r="R3022" s="96">
        <v>3.3727907000000001E-2</v>
      </c>
      <c r="S3022" s="96">
        <v>7.5297599999999999E-3</v>
      </c>
      <c r="T3022" s="96">
        <v>7.8952000000000004E-8</v>
      </c>
      <c r="U3022" s="96">
        <v>1.1931</v>
      </c>
      <c r="V3022" s="96">
        <v>1.266851E-4</v>
      </c>
      <c r="W3022" s="96">
        <v>9.9718000000000007E-4</v>
      </c>
      <c r="X3022" s="241">
        <f t="shared" si="572"/>
        <v>1.6243861023985599E-3</v>
      </c>
      <c r="Y3022" s="241">
        <f t="shared" si="573"/>
        <v>8.448621796899999E-4</v>
      </c>
      <c r="Z3022" s="241">
        <f t="shared" si="574"/>
        <v>6.9504167480056002E-4</v>
      </c>
      <c r="AA3022" s="241">
        <f t="shared" si="575"/>
        <v>8.4482247908000005E-5</v>
      </c>
      <c r="AB3022" s="241">
        <v>2.6303125999999999E-4</v>
      </c>
      <c r="AC3022" s="241">
        <v>1.3756554E-8</v>
      </c>
      <c r="AD3022" s="241">
        <v>3.911621E-4</v>
      </c>
      <c r="AE3022" s="241">
        <v>6.2609056000000006E-8</v>
      </c>
      <c r="AF3022" s="241">
        <v>1.9035229999999999E-4</v>
      </c>
      <c r="AG3022" s="241">
        <v>2.4015408000000002E-7</v>
      </c>
      <c r="AH3022" s="241">
        <v>1.7205087E-4</v>
      </c>
      <c r="AI3022" s="241">
        <v>1.2508789000000001E-6</v>
      </c>
      <c r="AJ3022" s="241">
        <v>2.4312277000000001E-7</v>
      </c>
      <c r="AK3022" s="241">
        <v>5.6117493E-5</v>
      </c>
      <c r="AL3022" s="241">
        <v>3.8778583000000002E-8</v>
      </c>
      <c r="AM3022" s="241">
        <v>1.6354756000000001E-10</v>
      </c>
      <c r="AN3022" s="241">
        <v>4.4539029999999998E-4</v>
      </c>
      <c r="AO3022" s="241">
        <v>1.1146768000000001E-5</v>
      </c>
      <c r="AP3022" s="241">
        <v>8.8032999999999992E-6</v>
      </c>
      <c r="AQ3022" s="241">
        <v>9.4408908000000006E-8</v>
      </c>
      <c r="AR3022" s="241">
        <v>8.4387838999999999E-5</v>
      </c>
      <c r="AT3022" s="193"/>
      <c r="AU3022" s="193"/>
      <c r="AV3022" s="193"/>
      <c r="AW3022" s="193"/>
      <c r="AX3022" s="193"/>
      <c r="AY3022" s="193"/>
      <c r="AZ3022" s="193"/>
      <c r="BA3022" s="193"/>
      <c r="BB3022" s="193"/>
      <c r="BC3022" s="193"/>
      <c r="BD3022" s="193"/>
      <c r="BE3022" s="315"/>
      <c r="BF3022" s="315"/>
      <c r="BG3022" s="315"/>
      <c r="BH3022" s="315"/>
      <c r="BI3022" s="315"/>
      <c r="BJ3022" s="315"/>
      <c r="BK3022" s="315"/>
    </row>
    <row r="3023" spans="1:63" x14ac:dyDescent="0.25">
      <c r="A3023" s="9"/>
      <c r="B3023" s="43" t="s">
        <v>4654</v>
      </c>
      <c r="C3023" s="5" t="s">
        <v>2991</v>
      </c>
      <c r="D3023" s="172">
        <v>3.2147205000000001E-3</v>
      </c>
      <c r="E3023" s="172">
        <v>1.5276180999999999E-3</v>
      </c>
      <c r="F3023" s="172">
        <v>8.5038547000000002E-4</v>
      </c>
      <c r="G3023" s="172">
        <v>3.7238021999999998E-5</v>
      </c>
      <c r="H3023" s="172">
        <v>1.3577754999999999E-5</v>
      </c>
      <c r="I3023" s="172">
        <v>4.2114673000000002E-4</v>
      </c>
      <c r="J3023" s="172">
        <v>3.2154682E-4</v>
      </c>
      <c r="K3023" s="172">
        <v>1.5881321000000001E-6</v>
      </c>
      <c r="L3023" s="172">
        <v>4.1619385000000002E-5</v>
      </c>
      <c r="M3023" s="172">
        <v>0</v>
      </c>
      <c r="N3023" s="172">
        <v>0</v>
      </c>
      <c r="O3023" s="172">
        <v>0</v>
      </c>
      <c r="P3023" s="199">
        <f t="shared" si="571"/>
        <v>1.1315689629629628E-2</v>
      </c>
      <c r="Q3023" s="233">
        <v>1.4725149</v>
      </c>
      <c r="R3023" s="96">
        <v>4.0200742999999997E-2</v>
      </c>
      <c r="S3023" s="96">
        <v>8.9745599999999995E-3</v>
      </c>
      <c r="T3023" s="96">
        <v>9.4103000000000006E-8</v>
      </c>
      <c r="U3023" s="96">
        <v>1.4219999999999999</v>
      </c>
      <c r="V3023" s="96">
        <v>1.509987E-4</v>
      </c>
      <c r="W3023" s="96">
        <v>1.1885000000000001E-3</v>
      </c>
      <c r="X3023" s="241">
        <f t="shared" si="572"/>
        <v>1.9360997916813901E-3</v>
      </c>
      <c r="Y3023" s="241">
        <f t="shared" si="573"/>
        <v>1.0069796484330001E-3</v>
      </c>
      <c r="Z3023" s="241">
        <f t="shared" si="574"/>
        <v>8.2842462769838992E-4</v>
      </c>
      <c r="AA3023" s="241">
        <f t="shared" si="575"/>
        <v>1.0069551555E-4</v>
      </c>
      <c r="AB3023" s="241">
        <v>3.1350452000000002E-4</v>
      </c>
      <c r="AC3023" s="241">
        <v>1.6396284000000001E-8</v>
      </c>
      <c r="AD3023" s="241">
        <v>4.6621894E-4</v>
      </c>
      <c r="AE3023" s="241">
        <v>7.4622769000000002E-8</v>
      </c>
      <c r="AF3023" s="241">
        <v>2.2687892999999999E-4</v>
      </c>
      <c r="AG3023" s="241">
        <v>2.8623937999999998E-7</v>
      </c>
      <c r="AH3023" s="241">
        <v>2.0506583000000001E-4</v>
      </c>
      <c r="AI3023" s="241">
        <v>1.4909167E-6</v>
      </c>
      <c r="AJ3023" s="241">
        <v>2.8977135000000001E-7</v>
      </c>
      <c r="AK3023" s="241">
        <v>6.6883703999999996E-5</v>
      </c>
      <c r="AL3023" s="241">
        <v>4.6220716000000003E-8</v>
      </c>
      <c r="AM3023" s="241">
        <v>1.9493238999999999E-10</v>
      </c>
      <c r="AN3023" s="241">
        <v>5.3084205999999999E-4</v>
      </c>
      <c r="AO3023" s="241">
        <v>1.3285800000000001E-5</v>
      </c>
      <c r="AP3023" s="241">
        <v>1.052013E-5</v>
      </c>
      <c r="AQ3023" s="241">
        <v>1.1252554999999999E-7</v>
      </c>
      <c r="AR3023" s="241">
        <v>1.0058298999999999E-4</v>
      </c>
      <c r="AT3023" s="193"/>
      <c r="AU3023" s="193"/>
      <c r="AV3023" s="193"/>
      <c r="AW3023" s="193"/>
      <c r="AX3023" s="193"/>
      <c r="AY3023" s="193"/>
      <c r="AZ3023" s="193"/>
      <c r="BA3023" s="193"/>
      <c r="BB3023" s="193"/>
      <c r="BC3023" s="193"/>
      <c r="BD3023" s="193"/>
      <c r="BE3023" s="315"/>
      <c r="BF3023" s="315"/>
      <c r="BG3023" s="315"/>
      <c r="BH3023" s="315"/>
      <c r="BI3023" s="315"/>
      <c r="BJ3023" s="315"/>
      <c r="BK3023" s="315"/>
    </row>
    <row r="3024" spans="1:63" x14ac:dyDescent="0.25">
      <c r="A3024" s="45" t="s">
        <v>587</v>
      </c>
      <c r="B3024" s="45"/>
      <c r="C3024" s="9"/>
      <c r="D3024" s="195"/>
      <c r="E3024" s="195"/>
      <c r="F3024" s="195"/>
      <c r="G3024" s="195"/>
      <c r="H3024" s="195"/>
      <c r="I3024" s="195"/>
      <c r="J3024" s="195"/>
      <c r="K3024" s="195"/>
      <c r="L3024" s="195"/>
      <c r="M3024" s="195"/>
      <c r="N3024" s="195"/>
      <c r="O3024" s="195"/>
      <c r="P3024" s="195"/>
      <c r="Q3024" s="239"/>
      <c r="R3024" s="97"/>
      <c r="S3024" s="97"/>
      <c r="T3024" s="97"/>
      <c r="U3024" s="97"/>
      <c r="V3024" s="97"/>
      <c r="W3024" s="97"/>
      <c r="X3024" s="241">
        <f t="shared" si="572"/>
        <v>0</v>
      </c>
      <c r="Y3024" s="241">
        <f t="shared" si="573"/>
        <v>0</v>
      </c>
      <c r="Z3024" s="241">
        <f t="shared" si="574"/>
        <v>0</v>
      </c>
      <c r="AA3024" s="241">
        <f t="shared" si="575"/>
        <v>0</v>
      </c>
      <c r="AB3024" s="258"/>
      <c r="AC3024" s="258"/>
      <c r="AD3024" s="258"/>
      <c r="AE3024" s="258"/>
      <c r="AF3024" s="258"/>
      <c r="AG3024" s="258"/>
      <c r="AH3024" s="258"/>
      <c r="AI3024" s="258"/>
      <c r="AJ3024" s="258"/>
      <c r="AK3024" s="258"/>
      <c r="AL3024" s="258"/>
      <c r="AM3024" s="258"/>
      <c r="AN3024" s="258"/>
      <c r="AO3024" s="258"/>
      <c r="AP3024" s="258"/>
      <c r="AQ3024" s="258"/>
      <c r="AR3024" s="258"/>
      <c r="AT3024" s="193"/>
      <c r="AU3024" s="193"/>
      <c r="AV3024" s="193"/>
      <c r="AW3024" s="193"/>
      <c r="AX3024" s="193"/>
      <c r="AY3024" s="193"/>
      <c r="AZ3024" s="193"/>
      <c r="BA3024" s="193"/>
      <c r="BB3024" s="193"/>
      <c r="BC3024" s="193"/>
      <c r="BD3024" s="193"/>
      <c r="BE3024" s="315"/>
      <c r="BF3024" s="315"/>
      <c r="BG3024" s="315"/>
      <c r="BH3024" s="315"/>
      <c r="BI3024" s="315"/>
      <c r="BJ3024" s="315"/>
      <c r="BK3024" s="315"/>
    </row>
    <row r="3025" spans="1:63" x14ac:dyDescent="0.25">
      <c r="A3025" s="9"/>
      <c r="B3025" s="43" t="s">
        <v>4654</v>
      </c>
      <c r="C3025" s="25" t="s">
        <v>4889</v>
      </c>
      <c r="D3025" s="193">
        <v>2.2337145000000001E-3</v>
      </c>
      <c r="E3025" s="193">
        <v>1.1705649999999999E-3</v>
      </c>
      <c r="F3025" s="193">
        <v>5.8873010999999998E-4</v>
      </c>
      <c r="G3025" s="193">
        <v>2.860323E-5</v>
      </c>
      <c r="H3025" s="193">
        <v>1.0365906E-5</v>
      </c>
      <c r="I3025" s="193">
        <v>1.5823546000000001E-4</v>
      </c>
      <c r="J3025" s="193">
        <v>2.4684765000000002E-4</v>
      </c>
      <c r="K3025" s="193">
        <v>1.2102829000000001E-6</v>
      </c>
      <c r="L3025" s="193">
        <v>2.9156859E-5</v>
      </c>
      <c r="M3025" s="193">
        <v>0</v>
      </c>
      <c r="N3025" s="193">
        <v>0</v>
      </c>
      <c r="O3025" s="193">
        <v>0</v>
      </c>
      <c r="P3025" s="199">
        <f>E3025/0.135</f>
        <v>8.6708518518518515E-3</v>
      </c>
      <c r="Q3025" s="240">
        <v>1.1302859999999999</v>
      </c>
      <c r="R3025" s="99">
        <v>3.0438697000000001E-2</v>
      </c>
      <c r="S3025" s="99">
        <v>6.8359199999999997E-3</v>
      </c>
      <c r="T3025" s="99">
        <v>7.1974999999999994E-8</v>
      </c>
      <c r="U3025" s="99">
        <v>1.0920000000000001</v>
      </c>
      <c r="V3025" s="99">
        <v>1.1550549999999999E-4</v>
      </c>
      <c r="W3025" s="99">
        <v>8.9583000000000002E-4</v>
      </c>
      <c r="X3025" s="241">
        <f t="shared" si="572"/>
        <v>1.4388623977686498E-3</v>
      </c>
      <c r="Y3025" s="241">
        <f t="shared" si="573"/>
        <v>7.2802338896399985E-4</v>
      </c>
      <c r="Z3025" s="241">
        <f t="shared" si="574"/>
        <v>6.3459631803865007E-4</v>
      </c>
      <c r="AA3025" s="241">
        <f t="shared" si="575"/>
        <v>7.6242690766000002E-5</v>
      </c>
      <c r="AB3025" s="258">
        <v>2.4022826000000001E-4</v>
      </c>
      <c r="AC3025" s="258">
        <v>1.2530195E-8</v>
      </c>
      <c r="AD3025" s="258">
        <v>3.5810502999999999E-4</v>
      </c>
      <c r="AE3025" s="258">
        <v>4.7955899E-8</v>
      </c>
      <c r="AF3025" s="258">
        <v>1.2941132999999999E-4</v>
      </c>
      <c r="AG3025" s="258">
        <v>2.1828287E-7</v>
      </c>
      <c r="AH3025" s="258">
        <v>1.5713505E-4</v>
      </c>
      <c r="AI3025" s="258">
        <v>1.0544515000000001E-6</v>
      </c>
      <c r="AJ3025" s="258">
        <v>2.2272035E-7</v>
      </c>
      <c r="AK3025" s="258">
        <v>5.1370669000000001E-5</v>
      </c>
      <c r="AL3025" s="258">
        <v>3.5340333999999998E-8</v>
      </c>
      <c r="AM3025" s="258">
        <v>1.4935464999999999E-10</v>
      </c>
      <c r="AN3025" s="258">
        <v>4.0709920999999999E-4</v>
      </c>
      <c r="AO3025" s="258">
        <v>9.7827404999999995E-6</v>
      </c>
      <c r="AP3025" s="258">
        <v>7.8959869999999997E-6</v>
      </c>
      <c r="AQ3025" s="258">
        <v>8.5986765999999999E-8</v>
      </c>
      <c r="AR3025" s="258">
        <v>7.6156704E-5</v>
      </c>
      <c r="AT3025" s="193"/>
      <c r="AU3025" s="193"/>
      <c r="AV3025" s="193"/>
      <c r="AW3025" s="193"/>
      <c r="AX3025" s="193"/>
      <c r="AY3025" s="193"/>
      <c r="AZ3025" s="193"/>
      <c r="BA3025" s="193"/>
      <c r="BB3025" s="193"/>
      <c r="BC3025" s="193"/>
      <c r="BD3025" s="193"/>
      <c r="BE3025" s="315"/>
      <c r="BF3025" s="315"/>
      <c r="BG3025" s="315"/>
      <c r="BH3025" s="315"/>
      <c r="BI3025" s="315"/>
      <c r="BJ3025" s="315"/>
      <c r="BK3025" s="315"/>
    </row>
    <row r="3026" spans="1:63" x14ac:dyDescent="0.25">
      <c r="A3026" s="9"/>
      <c r="B3026" s="43" t="s">
        <v>4654</v>
      </c>
      <c r="C3026" s="25" t="s">
        <v>4888</v>
      </c>
      <c r="D3026" s="193">
        <v>2.5344471E-3</v>
      </c>
      <c r="E3026" s="193">
        <v>3.6599575000000002E-4</v>
      </c>
      <c r="F3026" s="193">
        <v>6.0191854000000002E-4</v>
      </c>
      <c r="G3026" s="193">
        <v>2.8400661000000001E-5</v>
      </c>
      <c r="H3026" s="193">
        <v>1.0307818000000001E-5</v>
      </c>
      <c r="I3026" s="193">
        <v>1.252036E-3</v>
      </c>
      <c r="J3026" s="193">
        <v>2.4664981000000001E-4</v>
      </c>
      <c r="K3026" s="193">
        <v>1.2015813999999999E-6</v>
      </c>
      <c r="L3026" s="193">
        <v>2.7937029E-5</v>
      </c>
      <c r="M3026" s="193">
        <v>0</v>
      </c>
      <c r="N3026" s="193">
        <v>0</v>
      </c>
      <c r="O3026" s="193">
        <v>0</v>
      </c>
      <c r="P3026" s="199">
        <f>E3026/0.135</f>
        <v>2.7110796296296296E-3</v>
      </c>
      <c r="Q3026" s="240">
        <v>1.1285095000000001</v>
      </c>
      <c r="R3026" s="99">
        <v>2.8758853000000001E-2</v>
      </c>
      <c r="S3026" s="99">
        <v>6.7547199999999996E-3</v>
      </c>
      <c r="T3026" s="99">
        <v>7.0316000000000006E-8</v>
      </c>
      <c r="U3026" s="99">
        <v>1.0920000000000001</v>
      </c>
      <c r="V3026" s="99">
        <v>1.1402460000000001E-4</v>
      </c>
      <c r="W3026" s="99">
        <v>8.8186000000000004E-4</v>
      </c>
      <c r="X3026" s="241">
        <f t="shared" si="572"/>
        <v>1.3903288576678399E-3</v>
      </c>
      <c r="Y3026" s="241">
        <f t="shared" si="573"/>
        <v>7.9203278298099994E-4</v>
      </c>
      <c r="Z3026" s="241">
        <f t="shared" si="574"/>
        <v>5.262680371078399E-4</v>
      </c>
      <c r="AA3026" s="241">
        <f t="shared" si="575"/>
        <v>7.2028037579000007E-5</v>
      </c>
      <c r="AB3026" s="258">
        <v>7.5101447000000001E-5</v>
      </c>
      <c r="AC3026" s="258">
        <v>1.1818728999999999E-8</v>
      </c>
      <c r="AD3026" s="258">
        <v>3.5778862999999997E-4</v>
      </c>
      <c r="AE3026" s="258">
        <v>8.1811121999999996E-8</v>
      </c>
      <c r="AF3026" s="258">
        <v>3.5883338000000002E-4</v>
      </c>
      <c r="AG3026" s="258">
        <v>2.1569613E-7</v>
      </c>
      <c r="AH3026" s="258">
        <v>4.9143595999999997E-5</v>
      </c>
      <c r="AI3026" s="258">
        <v>8.8054009000000003E-7</v>
      </c>
      <c r="AJ3026" s="258">
        <v>2.2114346999999999E-7</v>
      </c>
      <c r="AK3026" s="258">
        <v>5.1363770999999998E-5</v>
      </c>
      <c r="AL3026" s="258">
        <v>3.5139097000000002E-8</v>
      </c>
      <c r="AM3026" s="258">
        <v>1.4855083999999999E-10</v>
      </c>
      <c r="AN3026" s="258">
        <v>4.0704743999999998E-4</v>
      </c>
      <c r="AO3026" s="258">
        <v>9.7620452000000004E-6</v>
      </c>
      <c r="AP3026" s="258">
        <v>7.8142137000000006E-6</v>
      </c>
      <c r="AQ3026" s="258">
        <v>8.3180579000000004E-8</v>
      </c>
      <c r="AR3026" s="258">
        <v>7.1944857000000005E-5</v>
      </c>
      <c r="AT3026" s="193"/>
      <c r="AU3026" s="193"/>
      <c r="AV3026" s="193"/>
      <c r="AW3026" s="193"/>
      <c r="AX3026" s="193"/>
      <c r="AY3026" s="193"/>
      <c r="AZ3026" s="193"/>
      <c r="BA3026" s="193"/>
      <c r="BB3026" s="193"/>
      <c r="BC3026" s="193"/>
      <c r="BD3026" s="193"/>
      <c r="BE3026" s="315"/>
      <c r="BF3026" s="315"/>
      <c r="BG3026" s="315"/>
      <c r="BH3026" s="315"/>
      <c r="BI3026" s="315"/>
      <c r="BJ3026" s="315"/>
      <c r="BK3026" s="315"/>
    </row>
    <row r="3027" spans="1:63" x14ac:dyDescent="0.25">
      <c r="A3027" s="9"/>
      <c r="B3027" s="43" t="s">
        <v>4654</v>
      </c>
      <c r="C3027" s="25" t="s">
        <v>4887</v>
      </c>
      <c r="D3027" s="193">
        <v>2.4821681999999999E-3</v>
      </c>
      <c r="E3027" s="193">
        <v>1.1825710999999999E-3</v>
      </c>
      <c r="F3027" s="193">
        <v>6.5478107000000005E-4</v>
      </c>
      <c r="G3027" s="193">
        <v>2.8952585E-5</v>
      </c>
      <c r="H3027" s="193">
        <v>1.0463723000000001E-5</v>
      </c>
      <c r="I3027" s="193">
        <v>3.2370469000000002E-4</v>
      </c>
      <c r="J3027" s="193">
        <v>2.4725948999999999E-4</v>
      </c>
      <c r="K3027" s="193">
        <v>1.2273849E-6</v>
      </c>
      <c r="L3027" s="193">
        <v>3.3208172000000002E-5</v>
      </c>
      <c r="M3027" s="193">
        <v>0</v>
      </c>
      <c r="N3027" s="193">
        <v>0</v>
      </c>
      <c r="O3027" s="193">
        <v>0</v>
      </c>
      <c r="P3027" s="199">
        <f>E3027/0.135</f>
        <v>8.7597859259259253E-3</v>
      </c>
      <c r="Q3027" s="240">
        <v>1.1320361000000001</v>
      </c>
      <c r="R3027" s="99">
        <v>3.1948312999999999E-2</v>
      </c>
      <c r="S3027" s="99">
        <v>6.9490400000000001E-3</v>
      </c>
      <c r="T3027" s="99">
        <v>7.3401999999999998E-8</v>
      </c>
      <c r="U3027" s="99">
        <v>1.0921000000000001</v>
      </c>
      <c r="V3027" s="99">
        <v>1.169688E-4</v>
      </c>
      <c r="W3027" s="99">
        <v>9.2173999999999999E-4</v>
      </c>
      <c r="X3027" s="241">
        <f t="shared" si="572"/>
        <v>1.4940567317996499E-3</v>
      </c>
      <c r="Y3027" s="241">
        <f t="shared" si="573"/>
        <v>7.7644755436999998E-4</v>
      </c>
      <c r="Z3027" s="241">
        <f t="shared" si="574"/>
        <v>6.3757147668865E-4</v>
      </c>
      <c r="AA3027" s="241">
        <f t="shared" si="575"/>
        <v>8.0037700740999995E-5</v>
      </c>
      <c r="AB3027" s="258">
        <v>2.4269343999999999E-4</v>
      </c>
      <c r="AC3027" s="258">
        <v>1.3028103000000001E-8</v>
      </c>
      <c r="AD3027" s="258">
        <v>3.5884664E-4</v>
      </c>
      <c r="AE3027" s="258">
        <v>5.7404076999999997E-8</v>
      </c>
      <c r="AF3027" s="258">
        <v>1.7461549999999999E-4</v>
      </c>
      <c r="AG3027" s="258">
        <v>2.2154218999999999E-7</v>
      </c>
      <c r="AH3027" s="258">
        <v>1.5874851E-4</v>
      </c>
      <c r="AI3027" s="258">
        <v>1.1478336999999999E-6</v>
      </c>
      <c r="AJ3027" s="258">
        <v>2.2564600999999999E-7</v>
      </c>
      <c r="AK3027" s="258">
        <v>5.13741E-5</v>
      </c>
      <c r="AL3027" s="258">
        <v>3.5880783000000002E-8</v>
      </c>
      <c r="AM3027" s="258">
        <v>1.5119564999999999E-10</v>
      </c>
      <c r="AN3027" s="258">
        <v>4.0769123999999997E-4</v>
      </c>
      <c r="AO3027" s="258">
        <v>1.0212053999999999E-5</v>
      </c>
      <c r="AP3027" s="258">
        <v>8.1360609999999999E-6</v>
      </c>
      <c r="AQ3027" s="258">
        <v>9.9783741000000002E-8</v>
      </c>
      <c r="AR3027" s="258">
        <v>7.9937916999999999E-5</v>
      </c>
      <c r="AT3027" s="193"/>
      <c r="AU3027" s="193"/>
      <c r="AV3027" s="193"/>
      <c r="AW3027" s="193"/>
      <c r="AX3027" s="193"/>
      <c r="AY3027" s="193"/>
      <c r="AZ3027" s="193"/>
      <c r="BA3027" s="193"/>
      <c r="BB3027" s="193"/>
      <c r="BC3027" s="193"/>
      <c r="BD3027" s="193"/>
      <c r="BE3027" s="315"/>
      <c r="BF3027" s="315"/>
      <c r="BG3027" s="315"/>
      <c r="BH3027" s="315"/>
      <c r="BI3027" s="315"/>
      <c r="BJ3027" s="315"/>
      <c r="BK3027" s="315"/>
    </row>
    <row r="3028" spans="1:63" x14ac:dyDescent="0.25">
      <c r="A3028" s="9"/>
      <c r="B3028" s="43" t="s">
        <v>4654</v>
      </c>
      <c r="C3028" s="25" t="s">
        <v>4847</v>
      </c>
      <c r="D3028" s="193">
        <v>4.4906692999999998E-3</v>
      </c>
      <c r="E3028" s="193">
        <v>3.7466179999999998E-4</v>
      </c>
      <c r="F3028" s="193">
        <v>7.3062471999999997E-4</v>
      </c>
      <c r="G3028" s="193">
        <v>2.8692314000000001E-5</v>
      </c>
      <c r="H3028" s="193">
        <v>1.0388941E-5</v>
      </c>
      <c r="I3028" s="193">
        <v>3.0664816E-3</v>
      </c>
      <c r="J3028" s="193">
        <v>2.4700474000000002E-4</v>
      </c>
      <c r="K3028" s="193">
        <v>1.2161680000000001E-6</v>
      </c>
      <c r="L3028" s="193">
        <v>3.1598952000000002E-5</v>
      </c>
      <c r="M3028" s="193">
        <v>0</v>
      </c>
      <c r="N3028" s="193">
        <v>0</v>
      </c>
      <c r="O3028" s="193">
        <v>0</v>
      </c>
      <c r="P3028" s="199">
        <f>E3028/0.135</f>
        <v>2.7752725925925923E-3</v>
      </c>
      <c r="Q3028" s="240">
        <v>1.1297649999999999</v>
      </c>
      <c r="R3028" s="99">
        <v>2.9801263000000001E-2</v>
      </c>
      <c r="S3028" s="99">
        <v>6.8448800000000002E-3</v>
      </c>
      <c r="T3028" s="99">
        <v>7.1281000000000001E-8</v>
      </c>
      <c r="U3028" s="99">
        <v>1.0921000000000001</v>
      </c>
      <c r="V3028" s="99">
        <v>1.150821E-4</v>
      </c>
      <c r="W3028" s="99">
        <v>9.0370000000000001E-4</v>
      </c>
      <c r="X3028" s="241">
        <f t="shared" si="572"/>
        <v>1.7660245385519397E-3</v>
      </c>
      <c r="Y3028" s="241">
        <f t="shared" si="573"/>
        <v>1.162521441429E-3</v>
      </c>
      <c r="Z3028" s="241">
        <f t="shared" si="574"/>
        <v>5.2885238632893988E-4</v>
      </c>
      <c r="AA3028" s="241">
        <f t="shared" si="575"/>
        <v>7.4650710794000005E-5</v>
      </c>
      <c r="AB3028" s="258">
        <v>7.6880813999999996E-5</v>
      </c>
      <c r="AC3028" s="258">
        <v>1.2120699E-8</v>
      </c>
      <c r="AD3028" s="258">
        <v>3.5845387E-4</v>
      </c>
      <c r="AE3028" s="258">
        <v>1.0048994E-7</v>
      </c>
      <c r="AF3028" s="258">
        <v>7.2685592E-4</v>
      </c>
      <c r="AG3028" s="258">
        <v>2.1822678999999999E-7</v>
      </c>
      <c r="AH3028" s="258">
        <v>5.0308186000000002E-5</v>
      </c>
      <c r="AI3028" s="258">
        <v>1.0616961999999999E-6</v>
      </c>
      <c r="AJ3028" s="258">
        <v>2.2361799E-7</v>
      </c>
      <c r="AK3028" s="258">
        <v>5.1370242E-5</v>
      </c>
      <c r="AL3028" s="258">
        <v>3.5619782000000001E-8</v>
      </c>
      <c r="AM3028" s="258">
        <v>1.5015693999999999E-10</v>
      </c>
      <c r="AN3028" s="258">
        <v>4.076393E-4</v>
      </c>
      <c r="AO3028" s="258">
        <v>1.0183000000000001E-5</v>
      </c>
      <c r="AP3028" s="258">
        <v>8.0305741999999994E-6</v>
      </c>
      <c r="AQ3028" s="258">
        <v>9.6024793999999995E-8</v>
      </c>
      <c r="AR3028" s="258">
        <v>7.4554686000000001E-5</v>
      </c>
      <c r="AT3028" s="193"/>
      <c r="AU3028" s="193"/>
      <c r="AV3028" s="193"/>
      <c r="AW3028" s="193"/>
      <c r="AX3028" s="193"/>
      <c r="AY3028" s="193"/>
      <c r="AZ3028" s="193"/>
      <c r="BA3028" s="193"/>
      <c r="BB3028" s="193"/>
      <c r="BC3028" s="193"/>
      <c r="BD3028" s="193"/>
      <c r="BE3028" s="315"/>
      <c r="BF3028" s="315"/>
      <c r="BG3028" s="315"/>
      <c r="BH3028" s="315"/>
      <c r="BI3028" s="315"/>
      <c r="BJ3028" s="315"/>
      <c r="BK3028" s="315"/>
    </row>
    <row r="3029" spans="1:63" x14ac:dyDescent="0.25">
      <c r="A3029" s="45" t="s">
        <v>5393</v>
      </c>
      <c r="B3029" s="45"/>
      <c r="C3029" s="9"/>
      <c r="D3029" s="195"/>
      <c r="E3029" s="195"/>
      <c r="F3029" s="195"/>
      <c r="G3029" s="195"/>
      <c r="H3029" s="195"/>
      <c r="I3029" s="195"/>
      <c r="J3029" s="195"/>
      <c r="K3029" s="195"/>
      <c r="L3029" s="195"/>
      <c r="M3029" s="195"/>
      <c r="N3029" s="195"/>
      <c r="O3029" s="195"/>
      <c r="P3029" s="195"/>
      <c r="Q3029" s="239"/>
      <c r="R3029" s="97"/>
      <c r="S3029" s="97"/>
      <c r="T3029" s="97"/>
      <c r="U3029" s="97"/>
      <c r="V3029" s="97"/>
      <c r="W3029" s="97"/>
      <c r="X3029" s="259"/>
      <c r="Y3029" s="259"/>
      <c r="Z3029" s="259"/>
      <c r="AA3029" s="258"/>
      <c r="AB3029" s="258"/>
      <c r="AC3029" s="258"/>
      <c r="AD3029" s="258"/>
      <c r="AE3029" s="258"/>
      <c r="AF3029" s="258"/>
      <c r="AG3029" s="258"/>
      <c r="AH3029" s="258"/>
      <c r="AI3029" s="258"/>
      <c r="AJ3029" s="258"/>
      <c r="AK3029" s="258"/>
      <c r="AL3029" s="258"/>
      <c r="AM3029" s="258"/>
      <c r="AN3029" s="258"/>
      <c r="AO3029" s="258"/>
      <c r="AP3029" s="258"/>
      <c r="AQ3029" s="258"/>
      <c r="AR3029" s="258"/>
      <c r="AT3029" s="193"/>
      <c r="AU3029" s="193"/>
      <c r="AV3029" s="193"/>
      <c r="AW3029" s="193"/>
      <c r="AX3029" s="193"/>
      <c r="AY3029" s="193"/>
      <c r="AZ3029" s="193"/>
      <c r="BA3029" s="193"/>
      <c r="BB3029" s="193"/>
      <c r="BC3029" s="193"/>
      <c r="BD3029" s="193"/>
      <c r="BE3029" s="315"/>
      <c r="BF3029" s="315"/>
      <c r="BG3029" s="315"/>
      <c r="BH3029" s="315"/>
      <c r="BI3029" s="315"/>
      <c r="BJ3029" s="315"/>
      <c r="BK3029" s="315"/>
    </row>
    <row r="3030" spans="1:63" x14ac:dyDescent="0.25">
      <c r="A3030" s="9"/>
      <c r="B3030" s="43" t="s">
        <v>1264</v>
      </c>
      <c r="C3030" s="6" t="s">
        <v>3415</v>
      </c>
      <c r="D3030" s="193">
        <v>68894.797999999995</v>
      </c>
      <c r="E3030" s="193">
        <v>41261.733999999997</v>
      </c>
      <c r="F3030" s="193">
        <v>11292.224</v>
      </c>
      <c r="G3030" s="193">
        <v>696.89374999999995</v>
      </c>
      <c r="H3030" s="193">
        <v>370.33373999999998</v>
      </c>
      <c r="I3030" s="193">
        <v>3372.2755999999999</v>
      </c>
      <c r="J3030" s="193">
        <v>1186.2505000000001</v>
      </c>
      <c r="K3030" s="193">
        <v>54.612136999999997</v>
      </c>
      <c r="L3030" s="193">
        <v>10660.475</v>
      </c>
      <c r="M3030" s="193">
        <v>0</v>
      </c>
      <c r="N3030" s="193">
        <v>0</v>
      </c>
      <c r="O3030" s="193">
        <v>0</v>
      </c>
      <c r="P3030" s="199">
        <f t="shared" ref="P3030:P3035" si="576">E3030/0.135</f>
        <v>305642.47407407401</v>
      </c>
      <c r="Q3030" s="240">
        <v>4721207.0999999996</v>
      </c>
      <c r="R3030" s="99">
        <v>2528257.5</v>
      </c>
      <c r="S3030" s="99">
        <v>465701.6</v>
      </c>
      <c r="T3030" s="99">
        <v>5.4222000000000001</v>
      </c>
      <c r="U3030" s="99">
        <v>1619900</v>
      </c>
      <c r="V3030" s="99">
        <v>3782.5120000000002</v>
      </c>
      <c r="W3030" s="99">
        <v>103560</v>
      </c>
      <c r="X3030" s="241">
        <f t="shared" ref="X3030:X3035" si="577">SUM(Y3030:AA3030)</f>
        <v>48006.552122874302</v>
      </c>
      <c r="Y3030" s="241">
        <f t="shared" ref="Y3030:Y3035" si="578">SUM(AB3030:AG3030)</f>
        <v>14714.931814560001</v>
      </c>
      <c r="Z3030" s="241">
        <f t="shared" ref="Z3030:Z3035" si="579">SUM(AH3030:AP3030)</f>
        <v>26938.5911823143</v>
      </c>
      <c r="AA3030" s="241">
        <f t="shared" ref="AA3030:AA3035" si="580">SUM(AQ3030:AR3030)</f>
        <v>6353.0291260000004</v>
      </c>
      <c r="AB3030" s="258">
        <v>8472.2389000000003</v>
      </c>
      <c r="AC3030" s="258">
        <v>0.89688592</v>
      </c>
      <c r="AD3030" s="258">
        <v>2918.1462000000001</v>
      </c>
      <c r="AE3030" s="258">
        <v>0.95565064</v>
      </c>
      <c r="AF3030" s="258">
        <v>3307.5819000000001</v>
      </c>
      <c r="AG3030" s="258">
        <v>15.112278</v>
      </c>
      <c r="AH3030" s="258">
        <v>5545.174</v>
      </c>
      <c r="AI3030" s="258">
        <v>11.676842000000001</v>
      </c>
      <c r="AJ3030" s="258">
        <v>5.7955879000000001</v>
      </c>
      <c r="AK3030" s="258">
        <v>8.3861042999999995</v>
      </c>
      <c r="AL3030" s="258">
        <v>2.5073069000000001</v>
      </c>
      <c r="AM3030" s="258">
        <v>7.5412142999999997E-3</v>
      </c>
      <c r="AN3030" s="258">
        <v>10458.026</v>
      </c>
      <c r="AO3030" s="258">
        <v>7480.2065000000002</v>
      </c>
      <c r="AP3030" s="258">
        <v>3426.8112999999998</v>
      </c>
      <c r="AQ3030" s="258">
        <v>27.705825999999998</v>
      </c>
      <c r="AR3030" s="258">
        <v>6325.3233</v>
      </c>
      <c r="AT3030" s="193"/>
      <c r="AU3030" s="193"/>
      <c r="AV3030" s="193"/>
      <c r="AW3030" s="193"/>
      <c r="AX3030" s="193"/>
      <c r="AY3030" s="193"/>
      <c r="AZ3030" s="193"/>
      <c r="BA3030" s="193"/>
      <c r="BB3030" s="193"/>
      <c r="BC3030" s="193"/>
      <c r="BD3030" s="193"/>
      <c r="BE3030" s="315"/>
      <c r="BF3030" s="315"/>
      <c r="BG3030" s="315"/>
      <c r="BH3030" s="315"/>
      <c r="BI3030" s="315"/>
      <c r="BJ3030" s="315"/>
      <c r="BK3030" s="315"/>
    </row>
    <row r="3031" spans="1:63" x14ac:dyDescent="0.25">
      <c r="A3031" s="9"/>
      <c r="B3031" s="43" t="s">
        <v>1264</v>
      </c>
      <c r="C3031" s="6" t="s">
        <v>4356</v>
      </c>
      <c r="D3031" s="193">
        <v>20488.203000000001</v>
      </c>
      <c r="E3031" s="193">
        <v>5429.8617999999997</v>
      </c>
      <c r="F3031" s="193">
        <v>1475.3939</v>
      </c>
      <c r="G3031" s="193">
        <v>414.57224000000002</v>
      </c>
      <c r="H3031" s="193">
        <v>104.16782000000001</v>
      </c>
      <c r="I3031" s="193">
        <v>961.85173999999995</v>
      </c>
      <c r="J3031" s="193">
        <v>430.97242</v>
      </c>
      <c r="K3031" s="193">
        <v>19.948596999999999</v>
      </c>
      <c r="L3031" s="193">
        <v>11651.434999999999</v>
      </c>
      <c r="M3031" s="193">
        <v>0</v>
      </c>
      <c r="N3031" s="193">
        <v>0</v>
      </c>
      <c r="O3031" s="193">
        <v>0</v>
      </c>
      <c r="P3031" s="199">
        <f t="shared" si="576"/>
        <v>40221.198518518511</v>
      </c>
      <c r="Q3031" s="240">
        <v>630871.05000000005</v>
      </c>
      <c r="R3031" s="99">
        <v>502373.36</v>
      </c>
      <c r="S3031" s="99">
        <v>81200</v>
      </c>
      <c r="T3031" s="99">
        <v>0.65380000000000005</v>
      </c>
      <c r="U3031" s="99">
        <v>4118.3999999999996</v>
      </c>
      <c r="V3031" s="99">
        <v>1005.641</v>
      </c>
      <c r="W3031" s="99">
        <v>42173</v>
      </c>
      <c r="X3031" s="241">
        <f t="shared" si="577"/>
        <v>4733.8797475433003</v>
      </c>
      <c r="Y3031" s="241">
        <f t="shared" si="578"/>
        <v>2652.3591640700001</v>
      </c>
      <c r="Z3031" s="241">
        <f t="shared" si="579"/>
        <v>794.26242247329992</v>
      </c>
      <c r="AA3031" s="241">
        <f t="shared" si="580"/>
        <v>1287.258161</v>
      </c>
      <c r="AB3031" s="258">
        <v>1114.826</v>
      </c>
      <c r="AC3031" s="258">
        <v>0.10337917000000001</v>
      </c>
      <c r="AD3031" s="258">
        <v>837.96410000000003</v>
      </c>
      <c r="AE3031" s="258">
        <v>0.1137613</v>
      </c>
      <c r="AF3031" s="258">
        <v>696.79714000000001</v>
      </c>
      <c r="AG3031" s="258">
        <v>2.5547835999999999</v>
      </c>
      <c r="AH3031" s="258">
        <v>729.68601999999998</v>
      </c>
      <c r="AI3031" s="258">
        <v>2.3860863000000001</v>
      </c>
      <c r="AJ3031" s="258">
        <v>3.6744059999999998</v>
      </c>
      <c r="AK3031" s="258">
        <v>1.7843123000000001</v>
      </c>
      <c r="AL3031" s="258">
        <v>0.78445843999999998</v>
      </c>
      <c r="AM3031" s="258">
        <v>2.5834333000000001E-3</v>
      </c>
      <c r="AN3031" s="258">
        <v>21.343131</v>
      </c>
      <c r="AO3031" s="258">
        <v>21.241741000000001</v>
      </c>
      <c r="AP3031" s="258">
        <v>13.359684</v>
      </c>
      <c r="AQ3031" s="258">
        <v>29.569960999999999</v>
      </c>
      <c r="AR3031" s="258">
        <v>1257.6882000000001</v>
      </c>
      <c r="AT3031" s="193"/>
      <c r="AU3031" s="193"/>
      <c r="AV3031" s="193"/>
      <c r="AW3031" s="193"/>
      <c r="AX3031" s="193"/>
      <c r="AY3031" s="193"/>
      <c r="AZ3031" s="193"/>
      <c r="BA3031" s="193"/>
      <c r="BB3031" s="193"/>
      <c r="BC3031" s="193"/>
      <c r="BD3031" s="193"/>
      <c r="BE3031" s="315"/>
      <c r="BF3031" s="315"/>
      <c r="BG3031" s="315"/>
      <c r="BH3031" s="315"/>
      <c r="BI3031" s="315"/>
      <c r="BJ3031" s="315"/>
      <c r="BK3031" s="315"/>
    </row>
    <row r="3032" spans="1:63" x14ac:dyDescent="0.25">
      <c r="A3032" s="9"/>
      <c r="B3032" s="43" t="s">
        <v>1264</v>
      </c>
      <c r="C3032" s="6" t="s">
        <v>6870</v>
      </c>
      <c r="D3032" s="193">
        <v>8922.3812999999991</v>
      </c>
      <c r="E3032" s="193">
        <v>6298.1287000000002</v>
      </c>
      <c r="F3032" s="193">
        <v>1132.1585</v>
      </c>
      <c r="G3032" s="193">
        <v>236.83374000000001</v>
      </c>
      <c r="H3032" s="193">
        <v>24.217631999999998</v>
      </c>
      <c r="I3032" s="193">
        <v>181.73425</v>
      </c>
      <c r="J3032" s="193">
        <v>208.70474999999999</v>
      </c>
      <c r="K3032" s="193">
        <v>5.1584054999999998</v>
      </c>
      <c r="L3032" s="193">
        <v>835.44538999999997</v>
      </c>
      <c r="M3032" s="193">
        <v>0</v>
      </c>
      <c r="N3032" s="193">
        <v>0</v>
      </c>
      <c r="O3032" s="193">
        <v>0</v>
      </c>
      <c r="P3032" s="199">
        <f t="shared" si="576"/>
        <v>46652.805185185185</v>
      </c>
      <c r="Q3032" s="240">
        <v>767225.76</v>
      </c>
      <c r="R3032" s="99">
        <v>720948.31</v>
      </c>
      <c r="S3032" s="99">
        <v>38022.879999999997</v>
      </c>
      <c r="T3032" s="99">
        <v>0.75917000000000001</v>
      </c>
      <c r="U3032" s="99">
        <v>1577.1</v>
      </c>
      <c r="V3032" s="99">
        <v>672.11900000000003</v>
      </c>
      <c r="W3032" s="99">
        <v>6004.6</v>
      </c>
      <c r="X3032" s="241">
        <f t="shared" si="577"/>
        <v>4797.5213443535004</v>
      </c>
      <c r="Y3032" s="241">
        <f t="shared" si="578"/>
        <v>2072.4634512709999</v>
      </c>
      <c r="Z3032" s="241">
        <f t="shared" si="579"/>
        <v>910.48076688250012</v>
      </c>
      <c r="AA3032" s="241">
        <f t="shared" si="580"/>
        <v>1814.5771262000001</v>
      </c>
      <c r="AB3032" s="258">
        <v>1293.1959999999999</v>
      </c>
      <c r="AC3032" s="258">
        <v>0.29253276</v>
      </c>
      <c r="AD3032" s="258">
        <v>526.82673</v>
      </c>
      <c r="AE3032" s="258">
        <v>6.2919510999999997E-2</v>
      </c>
      <c r="AF3032" s="258">
        <v>250.93595999999999</v>
      </c>
      <c r="AG3032" s="258">
        <v>1.1493089999999999</v>
      </c>
      <c r="AH3032" s="258">
        <v>846.40693999999996</v>
      </c>
      <c r="AI3032" s="258">
        <v>1.889081</v>
      </c>
      <c r="AJ3032" s="258">
        <v>2.0757561</v>
      </c>
      <c r="AK3032" s="258">
        <v>3.1070383000000001</v>
      </c>
      <c r="AL3032" s="258">
        <v>0.25761932999999998</v>
      </c>
      <c r="AM3032" s="258">
        <v>9.9895249999999995E-4</v>
      </c>
      <c r="AN3032" s="258">
        <v>3.6380086</v>
      </c>
      <c r="AO3032" s="258">
        <v>5.4758775999999996</v>
      </c>
      <c r="AP3032" s="258">
        <v>47.629446999999999</v>
      </c>
      <c r="AQ3032" s="258">
        <v>8.9696262000000004</v>
      </c>
      <c r="AR3032" s="258">
        <v>1805.6075000000001</v>
      </c>
      <c r="AT3032" s="193"/>
      <c r="AU3032" s="193"/>
      <c r="AV3032" s="193"/>
      <c r="AW3032" s="193"/>
      <c r="AX3032" s="193"/>
      <c r="AY3032" s="193"/>
      <c r="AZ3032" s="193"/>
      <c r="BA3032" s="193"/>
      <c r="BB3032" s="193"/>
      <c r="BC3032" s="193"/>
      <c r="BD3032" s="193"/>
      <c r="BE3032" s="315"/>
      <c r="BF3032" s="315"/>
      <c r="BG3032" s="315"/>
      <c r="BH3032" s="315"/>
      <c r="BI3032" s="315"/>
      <c r="BJ3032" s="315"/>
      <c r="BK3032" s="315"/>
    </row>
    <row r="3033" spans="1:63" x14ac:dyDescent="0.25">
      <c r="A3033" s="9"/>
      <c r="B3033" s="43" t="s">
        <v>1264</v>
      </c>
      <c r="C3033" s="6" t="s">
        <v>6869</v>
      </c>
      <c r="D3033" s="193">
        <v>55173.120000000003</v>
      </c>
      <c r="E3033" s="193">
        <v>33039.322</v>
      </c>
      <c r="F3033" s="193">
        <v>9053.5527000000002</v>
      </c>
      <c r="G3033" s="193">
        <v>557.79589999999996</v>
      </c>
      <c r="H3033" s="193">
        <v>296.42532999999997</v>
      </c>
      <c r="I3033" s="193">
        <v>2702.9272999999998</v>
      </c>
      <c r="J3033" s="193">
        <v>949.80391999999995</v>
      </c>
      <c r="K3033" s="193">
        <v>43.693620000000003</v>
      </c>
      <c r="L3033" s="193">
        <v>8529.5989000000009</v>
      </c>
      <c r="M3033" s="193">
        <v>0</v>
      </c>
      <c r="N3033" s="193">
        <v>0</v>
      </c>
      <c r="O3033" s="193">
        <v>0</v>
      </c>
      <c r="P3033" s="199">
        <f t="shared" si="576"/>
        <v>244735.71851851849</v>
      </c>
      <c r="Q3033" s="240">
        <v>3780328.5</v>
      </c>
      <c r="R3033" s="99">
        <v>2024964.4</v>
      </c>
      <c r="S3033" s="99">
        <v>372993.6</v>
      </c>
      <c r="T3033" s="99">
        <v>4.343</v>
      </c>
      <c r="U3033" s="99">
        <v>1296400</v>
      </c>
      <c r="V3033" s="99">
        <v>3028.2469999999998</v>
      </c>
      <c r="W3033" s="99">
        <v>82938</v>
      </c>
      <c r="X3033" s="241">
        <f t="shared" si="577"/>
        <v>38435.620385402399</v>
      </c>
      <c r="Y3033" s="241">
        <f t="shared" si="578"/>
        <v>11789.325817810002</v>
      </c>
      <c r="Z3033" s="241">
        <f t="shared" si="579"/>
        <v>21557.970521592397</v>
      </c>
      <c r="AA3033" s="241">
        <f t="shared" si="580"/>
        <v>5088.3240459999997</v>
      </c>
      <c r="AB3033" s="258">
        <v>6783.9376000000002</v>
      </c>
      <c r="AC3033" s="258">
        <v>0.71864048000000003</v>
      </c>
      <c r="AD3033" s="258">
        <v>2341.1532999999999</v>
      </c>
      <c r="AE3033" s="258">
        <v>0.76562432999999996</v>
      </c>
      <c r="AF3033" s="258">
        <v>2650.6469999999999</v>
      </c>
      <c r="AG3033" s="258">
        <v>12.103653</v>
      </c>
      <c r="AH3033" s="258">
        <v>4440.1621999999998</v>
      </c>
      <c r="AI3033" s="258">
        <v>9.3533044000000007</v>
      </c>
      <c r="AJ3033" s="258">
        <v>4.6391268999999999</v>
      </c>
      <c r="AK3033" s="258">
        <v>6.7182867999999996</v>
      </c>
      <c r="AL3033" s="258">
        <v>2.0113544000000001</v>
      </c>
      <c r="AM3033" s="258">
        <v>6.0490924E-3</v>
      </c>
      <c r="AN3033" s="258">
        <v>8369.6227999999992</v>
      </c>
      <c r="AO3033" s="258">
        <v>5984.6607000000004</v>
      </c>
      <c r="AP3033" s="258">
        <v>2740.7966999999999</v>
      </c>
      <c r="AQ3033" s="258">
        <v>22.168445999999999</v>
      </c>
      <c r="AR3033" s="258">
        <v>5066.1556</v>
      </c>
      <c r="AT3033" s="193"/>
      <c r="AU3033" s="193"/>
      <c r="AV3033" s="193"/>
      <c r="AW3033" s="193"/>
      <c r="AX3033" s="193"/>
      <c r="AY3033" s="193"/>
      <c r="AZ3033" s="193"/>
      <c r="BA3033" s="193"/>
      <c r="BB3033" s="193"/>
      <c r="BC3033" s="193"/>
      <c r="BD3033" s="193"/>
      <c r="BE3033" s="315"/>
      <c r="BF3033" s="315"/>
      <c r="BG3033" s="315"/>
      <c r="BH3033" s="315"/>
      <c r="BI3033" s="315"/>
      <c r="BJ3033" s="315"/>
      <c r="BK3033" s="315"/>
    </row>
    <row r="3034" spans="1:63" x14ac:dyDescent="0.25">
      <c r="A3034" s="9"/>
      <c r="B3034" s="43" t="s">
        <v>1264</v>
      </c>
      <c r="C3034" s="6" t="s">
        <v>6868</v>
      </c>
      <c r="D3034" s="193">
        <v>17643.136999999999</v>
      </c>
      <c r="E3034" s="193">
        <v>5284.7534999999998</v>
      </c>
      <c r="F3034" s="193">
        <v>1352.2762</v>
      </c>
      <c r="G3034" s="193">
        <v>346.85982000000001</v>
      </c>
      <c r="H3034" s="193">
        <v>97.482112000000001</v>
      </c>
      <c r="I3034" s="193">
        <v>795.17435</v>
      </c>
      <c r="J3034" s="193">
        <v>384.18569000000002</v>
      </c>
      <c r="K3034" s="193">
        <v>18.498187999999999</v>
      </c>
      <c r="L3034" s="193">
        <v>9363.9071999999996</v>
      </c>
      <c r="M3034" s="193">
        <v>0</v>
      </c>
      <c r="N3034" s="193">
        <v>0</v>
      </c>
      <c r="O3034" s="193">
        <v>0</v>
      </c>
      <c r="P3034" s="199">
        <f t="shared" si="576"/>
        <v>39146.322222222218</v>
      </c>
      <c r="Q3034" s="240">
        <v>741469.68</v>
      </c>
      <c r="R3034" s="99">
        <v>621339.28</v>
      </c>
      <c r="S3034" s="99">
        <v>79419.199999999997</v>
      </c>
      <c r="T3034" s="99">
        <v>0.56823000000000001</v>
      </c>
      <c r="U3034" s="99">
        <v>3946.3</v>
      </c>
      <c r="V3034" s="99">
        <v>939.32799999999997</v>
      </c>
      <c r="W3034" s="99">
        <v>35825</v>
      </c>
      <c r="X3034" s="241">
        <f t="shared" si="577"/>
        <v>4714.6762197278995</v>
      </c>
      <c r="Y3034" s="241">
        <f t="shared" si="578"/>
        <v>2368.2182520699998</v>
      </c>
      <c r="Z3034" s="241">
        <f t="shared" si="579"/>
        <v>767.08688265789999</v>
      </c>
      <c r="AA3034" s="241">
        <f t="shared" si="580"/>
        <v>1579.371085</v>
      </c>
      <c r="AB3034" s="258">
        <v>1085.0431000000001</v>
      </c>
      <c r="AC3034" s="258">
        <v>0.11447461</v>
      </c>
      <c r="AD3034" s="258">
        <v>686.13049999999998</v>
      </c>
      <c r="AE3034" s="258">
        <v>0.10867876</v>
      </c>
      <c r="AF3034" s="258">
        <v>594.50728000000004</v>
      </c>
      <c r="AG3034" s="258">
        <v>2.3142187000000001</v>
      </c>
      <c r="AH3034" s="258">
        <v>710.17214999999999</v>
      </c>
      <c r="AI3034" s="258">
        <v>2.1922027000000002</v>
      </c>
      <c r="AJ3034" s="258">
        <v>3.0615553000000002</v>
      </c>
      <c r="AK3034" s="258">
        <v>1.5825045</v>
      </c>
      <c r="AL3034" s="258">
        <v>0.64272978000000003</v>
      </c>
      <c r="AM3034" s="258">
        <v>2.1093778999999998E-3</v>
      </c>
      <c r="AN3034" s="258">
        <v>18.342095</v>
      </c>
      <c r="AO3034" s="258">
        <v>17.863151999999999</v>
      </c>
      <c r="AP3034" s="258">
        <v>13.228384</v>
      </c>
      <c r="AQ3034" s="258">
        <v>23.760884999999998</v>
      </c>
      <c r="AR3034" s="258">
        <v>1555.6102000000001</v>
      </c>
      <c r="AT3034" s="193"/>
      <c r="AU3034" s="193"/>
      <c r="AV3034" s="193"/>
      <c r="AW3034" s="193"/>
      <c r="AX3034" s="193"/>
      <c r="AY3034" s="193"/>
      <c r="AZ3034" s="193"/>
      <c r="BA3034" s="193"/>
      <c r="BB3034" s="193"/>
      <c r="BC3034" s="193"/>
      <c r="BD3034" s="193"/>
      <c r="BE3034" s="315"/>
      <c r="BF3034" s="315"/>
      <c r="BG3034" s="315"/>
      <c r="BH3034" s="315"/>
      <c r="BI3034" s="315"/>
      <c r="BJ3034" s="315"/>
      <c r="BK3034" s="315"/>
    </row>
    <row r="3035" spans="1:63" x14ac:dyDescent="0.25">
      <c r="A3035" s="9"/>
      <c r="B3035" s="43" t="s">
        <v>1264</v>
      </c>
      <c r="C3035" s="6" t="s">
        <v>6124</v>
      </c>
      <c r="D3035" s="193">
        <v>8922.3812999999991</v>
      </c>
      <c r="E3035" s="193">
        <v>6298.1287000000002</v>
      </c>
      <c r="F3035" s="193">
        <v>1132.1585</v>
      </c>
      <c r="G3035" s="193">
        <v>236.83374000000001</v>
      </c>
      <c r="H3035" s="193">
        <v>24.217631999999998</v>
      </c>
      <c r="I3035" s="193">
        <v>181.73425</v>
      </c>
      <c r="J3035" s="193">
        <v>208.70474999999999</v>
      </c>
      <c r="K3035" s="193">
        <v>5.1584054999999998</v>
      </c>
      <c r="L3035" s="193">
        <v>835.44538999999997</v>
      </c>
      <c r="M3035" s="193">
        <v>0</v>
      </c>
      <c r="N3035" s="193">
        <v>0</v>
      </c>
      <c r="O3035" s="193">
        <v>0</v>
      </c>
      <c r="P3035" s="199">
        <f t="shared" si="576"/>
        <v>46652.805185185185</v>
      </c>
      <c r="Q3035" s="240">
        <v>767225.76</v>
      </c>
      <c r="R3035" s="99">
        <v>720948.31</v>
      </c>
      <c r="S3035" s="99">
        <v>38022.879999999997</v>
      </c>
      <c r="T3035" s="99">
        <v>0.75917000000000001</v>
      </c>
      <c r="U3035" s="99">
        <v>1577.1</v>
      </c>
      <c r="V3035" s="99">
        <v>672.11900000000003</v>
      </c>
      <c r="W3035" s="99">
        <v>6004.6</v>
      </c>
      <c r="X3035" s="241">
        <f t="shared" si="577"/>
        <v>4797.5213443535004</v>
      </c>
      <c r="Y3035" s="241">
        <f t="shared" si="578"/>
        <v>2072.4634512709999</v>
      </c>
      <c r="Z3035" s="241">
        <f t="shared" si="579"/>
        <v>910.48076688250012</v>
      </c>
      <c r="AA3035" s="241">
        <f t="shared" si="580"/>
        <v>1814.5771262000001</v>
      </c>
      <c r="AB3035" s="258">
        <v>1293.1959999999999</v>
      </c>
      <c r="AC3035" s="258">
        <v>0.29253276</v>
      </c>
      <c r="AD3035" s="258">
        <v>526.82673</v>
      </c>
      <c r="AE3035" s="258">
        <v>6.2919510999999997E-2</v>
      </c>
      <c r="AF3035" s="258">
        <v>250.93595999999999</v>
      </c>
      <c r="AG3035" s="258">
        <v>1.1493089999999999</v>
      </c>
      <c r="AH3035" s="258">
        <v>846.40693999999996</v>
      </c>
      <c r="AI3035" s="258">
        <v>1.889081</v>
      </c>
      <c r="AJ3035" s="258">
        <v>2.0757561</v>
      </c>
      <c r="AK3035" s="258">
        <v>3.1070383000000001</v>
      </c>
      <c r="AL3035" s="258">
        <v>0.25761932999999998</v>
      </c>
      <c r="AM3035" s="258">
        <v>9.9895249999999995E-4</v>
      </c>
      <c r="AN3035" s="258">
        <v>3.6380086</v>
      </c>
      <c r="AO3035" s="258">
        <v>5.4758775999999996</v>
      </c>
      <c r="AP3035" s="258">
        <v>47.629446999999999</v>
      </c>
      <c r="AQ3035" s="258">
        <v>8.9696262000000004</v>
      </c>
      <c r="AR3035" s="258">
        <v>1805.6075000000001</v>
      </c>
      <c r="AT3035" s="193"/>
      <c r="AU3035" s="193"/>
      <c r="AV3035" s="193"/>
      <c r="AW3035" s="193"/>
      <c r="AX3035" s="193"/>
      <c r="AY3035" s="193"/>
      <c r="AZ3035" s="193"/>
      <c r="BA3035" s="193"/>
      <c r="BB3035" s="193"/>
      <c r="BC3035" s="193"/>
      <c r="BD3035" s="193"/>
      <c r="BE3035" s="315"/>
      <c r="BF3035" s="315"/>
      <c r="BG3035" s="315"/>
      <c r="BH3035" s="315"/>
      <c r="BI3035" s="315"/>
      <c r="BJ3035" s="315"/>
      <c r="BK3035" s="315"/>
    </row>
    <row r="3036" spans="1:63" x14ac:dyDescent="0.25">
      <c r="A3036" s="9"/>
      <c r="B3036" s="9"/>
      <c r="C3036" s="9"/>
      <c r="D3036" s="195"/>
      <c r="E3036" s="195"/>
      <c r="F3036" s="195"/>
      <c r="G3036" s="195"/>
      <c r="H3036" s="195"/>
      <c r="I3036" s="195"/>
      <c r="J3036" s="195"/>
      <c r="K3036" s="195"/>
      <c r="L3036" s="195"/>
      <c r="M3036" s="195"/>
      <c r="N3036" s="195"/>
      <c r="O3036" s="195"/>
      <c r="P3036" s="195"/>
      <c r="Q3036" s="239"/>
      <c r="R3036" s="97"/>
      <c r="S3036" s="97"/>
      <c r="T3036" s="97"/>
      <c r="U3036" s="97"/>
      <c r="V3036" s="97"/>
      <c r="W3036" s="97"/>
      <c r="X3036" s="259"/>
      <c r="Y3036" s="259"/>
      <c r="Z3036" s="259"/>
      <c r="AA3036" s="258"/>
      <c r="AB3036" s="258"/>
      <c r="AC3036" s="258"/>
      <c r="AD3036" s="258"/>
      <c r="AE3036" s="258"/>
      <c r="AF3036" s="258"/>
      <c r="AG3036" s="258"/>
      <c r="AH3036" s="258"/>
      <c r="AI3036" s="258"/>
      <c r="AJ3036" s="258"/>
      <c r="AK3036" s="258"/>
      <c r="AL3036" s="258"/>
      <c r="AM3036" s="258"/>
      <c r="AN3036" s="258"/>
      <c r="AO3036" s="258"/>
      <c r="AP3036" s="258"/>
      <c r="AQ3036" s="258"/>
      <c r="AR3036" s="258"/>
      <c r="AT3036" s="193"/>
      <c r="AU3036" s="193"/>
      <c r="AV3036" s="193"/>
      <c r="AW3036" s="193"/>
      <c r="AX3036" s="193"/>
      <c r="AY3036" s="193"/>
      <c r="AZ3036" s="193"/>
      <c r="BA3036" s="193"/>
      <c r="BB3036" s="193"/>
      <c r="BC3036" s="193"/>
      <c r="BD3036" s="193"/>
      <c r="BE3036" s="315"/>
      <c r="BF3036" s="315"/>
      <c r="BG3036" s="315"/>
      <c r="BH3036" s="315"/>
      <c r="BI3036" s="315"/>
      <c r="BJ3036" s="315"/>
      <c r="BK3036" s="315"/>
    </row>
    <row r="3037" spans="1:63" x14ac:dyDescent="0.25">
      <c r="A3037" s="45" t="s">
        <v>588</v>
      </c>
      <c r="B3037" s="45"/>
      <c r="C3037" s="43"/>
      <c r="D3037" s="199"/>
      <c r="E3037" s="199"/>
      <c r="F3037" s="199"/>
      <c r="G3037" s="199"/>
      <c r="H3037" s="199"/>
      <c r="I3037" s="199"/>
      <c r="J3037" s="199"/>
      <c r="K3037" s="199"/>
      <c r="L3037" s="199"/>
      <c r="M3037" s="199"/>
      <c r="N3037" s="199"/>
      <c r="O3037" s="199"/>
      <c r="P3037" s="199"/>
      <c r="Q3037" s="239"/>
      <c r="R3037" s="97"/>
      <c r="S3037" s="97"/>
      <c r="T3037" s="97"/>
      <c r="U3037" s="97"/>
      <c r="V3037" s="97"/>
      <c r="W3037" s="97"/>
      <c r="X3037" s="259"/>
      <c r="Y3037" s="259"/>
      <c r="Z3037" s="259"/>
      <c r="AA3037" s="258"/>
      <c r="AB3037" s="258"/>
      <c r="AC3037" s="258"/>
      <c r="AD3037" s="258"/>
      <c r="AE3037" s="258"/>
      <c r="AF3037" s="258"/>
      <c r="AG3037" s="258"/>
      <c r="AH3037" s="258"/>
      <c r="AI3037" s="258"/>
      <c r="AJ3037" s="258"/>
      <c r="AK3037" s="258"/>
      <c r="AL3037" s="258"/>
      <c r="AM3037" s="258"/>
      <c r="AN3037" s="258"/>
      <c r="AO3037" s="258"/>
      <c r="AP3037" s="258"/>
      <c r="AQ3037" s="258"/>
      <c r="AR3037" s="258"/>
      <c r="AT3037" s="193"/>
      <c r="AU3037" s="193"/>
      <c r="AV3037" s="193"/>
      <c r="AW3037" s="193"/>
      <c r="AX3037" s="193"/>
      <c r="AY3037" s="193"/>
      <c r="AZ3037" s="193"/>
      <c r="BA3037" s="193"/>
      <c r="BB3037" s="193"/>
      <c r="BC3037" s="193"/>
      <c r="BD3037" s="193"/>
      <c r="BE3037" s="315"/>
      <c r="BF3037" s="315"/>
      <c r="BG3037" s="315"/>
      <c r="BH3037" s="315"/>
      <c r="BI3037" s="315"/>
      <c r="BJ3037" s="315"/>
      <c r="BK3037" s="315"/>
    </row>
    <row r="3038" spans="1:63" x14ac:dyDescent="0.25">
      <c r="A3038" s="43"/>
      <c r="B3038" s="43" t="s">
        <v>4654</v>
      </c>
      <c r="C3038" s="25" t="s">
        <v>2841</v>
      </c>
      <c r="D3038" s="193">
        <v>0.49645250000000002</v>
      </c>
      <c r="E3038" s="193">
        <v>0.15411491999999999</v>
      </c>
      <c r="F3038" s="193">
        <v>0.10836936</v>
      </c>
      <c r="G3038" s="193">
        <v>2.0368967000000001E-3</v>
      </c>
      <c r="H3038" s="193">
        <v>1.4837908E-4</v>
      </c>
      <c r="I3038" s="193">
        <v>0.22598940000000001</v>
      </c>
      <c r="J3038" s="193">
        <v>4.2421697999999999E-3</v>
      </c>
      <c r="K3038" s="193">
        <v>9.0587841999999998E-6</v>
      </c>
      <c r="L3038" s="193">
        <v>1.5423246000000001E-3</v>
      </c>
      <c r="M3038" s="193">
        <v>0</v>
      </c>
      <c r="N3038" s="193">
        <v>0</v>
      </c>
      <c r="O3038" s="193">
        <v>0</v>
      </c>
      <c r="P3038" s="199">
        <f t="shared" ref="P3038:P3064" si="581">E3038/0.135</f>
        <v>1.1415919999999999</v>
      </c>
      <c r="Q3038" s="240">
        <v>10.868181999999999</v>
      </c>
      <c r="R3038" s="99">
        <v>10.740997</v>
      </c>
      <c r="S3038" s="99">
        <v>2.9325332999999999E-2</v>
      </c>
      <c r="T3038" s="99">
        <v>4.3625000000000001E-7</v>
      </c>
      <c r="U3038" s="99">
        <v>8.9466667E-2</v>
      </c>
      <c r="V3038" s="99">
        <v>4.3469194E-4</v>
      </c>
      <c r="W3038" s="99">
        <v>7.9574999999999993E-3</v>
      </c>
      <c r="X3038" s="241">
        <f t="shared" ref="X3038:X3064" si="582">SUM(Y3038:AA3038)</f>
        <v>0.14901543474232201</v>
      </c>
      <c r="Y3038" s="241">
        <f t="shared" ref="Y3038:Y3064" si="583">SUM(AB3038:AG3038)</f>
        <v>9.957056186603E-2</v>
      </c>
      <c r="Z3038" s="241">
        <f t="shared" ref="Z3038:Z3064" si="584">SUM(AH3038:AP3038)</f>
        <v>2.2556798269192001E-2</v>
      </c>
      <c r="AA3038" s="241">
        <f t="shared" ref="AA3038:AA3064" si="585">SUM(AQ3038:AR3038)</f>
        <v>2.68880746071E-2</v>
      </c>
      <c r="AB3038" s="258">
        <v>3.1644881E-2</v>
      </c>
      <c r="AC3038" s="258">
        <v>1.2948593000000001E-7</v>
      </c>
      <c r="AD3038" s="258">
        <v>4.5249414999999999E-3</v>
      </c>
      <c r="AE3038" s="258">
        <v>3.5247485000000001E-6</v>
      </c>
      <c r="AF3038" s="258">
        <v>6.3396067E-2</v>
      </c>
      <c r="AG3038" s="258">
        <v>1.0181315999999999E-6</v>
      </c>
      <c r="AH3038" s="258">
        <v>2.0708539000000002E-2</v>
      </c>
      <c r="AI3038" s="258">
        <v>1.8058839000000001E-4</v>
      </c>
      <c r="AJ3038" s="258">
        <v>1.8236072E-5</v>
      </c>
      <c r="AK3038" s="258">
        <v>8.2663537000000004E-6</v>
      </c>
      <c r="AL3038" s="258">
        <v>3.7545799999999999E-6</v>
      </c>
      <c r="AM3038" s="258">
        <v>1.1123491999999999E-8</v>
      </c>
      <c r="AN3038" s="258">
        <v>9.6950222999999996E-4</v>
      </c>
      <c r="AO3038" s="258">
        <v>5.0263908000000004E-4</v>
      </c>
      <c r="AP3038" s="258">
        <v>1.6526143999999999E-4</v>
      </c>
      <c r="AQ3038" s="258">
        <v>4.9716070999999999E-6</v>
      </c>
      <c r="AR3038" s="258">
        <v>2.6883102999999998E-2</v>
      </c>
      <c r="AT3038" s="193"/>
      <c r="AU3038" s="193"/>
      <c r="AV3038" s="193"/>
      <c r="AW3038" s="193"/>
      <c r="AX3038" s="193"/>
      <c r="AY3038" s="193"/>
      <c r="AZ3038" s="193"/>
      <c r="BA3038" s="193"/>
      <c r="BB3038" s="193"/>
      <c r="BC3038" s="193"/>
      <c r="BD3038" s="193"/>
      <c r="BE3038" s="315"/>
      <c r="BF3038" s="315"/>
      <c r="BG3038" s="315"/>
      <c r="BH3038" s="315"/>
      <c r="BI3038" s="315"/>
      <c r="BJ3038" s="315"/>
      <c r="BK3038" s="315"/>
    </row>
    <row r="3039" spans="1:63" x14ac:dyDescent="0.25">
      <c r="A3039" s="9"/>
      <c r="B3039" s="43" t="s">
        <v>4654</v>
      </c>
      <c r="C3039" s="25" t="s">
        <v>4317</v>
      </c>
      <c r="D3039" s="193">
        <v>4.0660165999999998E-2</v>
      </c>
      <c r="E3039" s="193">
        <v>3.6844602999999997E-2</v>
      </c>
      <c r="F3039" s="193">
        <v>2.4830784999999998E-3</v>
      </c>
      <c r="G3039" s="193">
        <v>6.5196030999999999E-4</v>
      </c>
      <c r="H3039" s="193">
        <v>2.0323042E-5</v>
      </c>
      <c r="I3039" s="193">
        <v>3.0239702999999997E-4</v>
      </c>
      <c r="J3039" s="193">
        <v>6.8005579999999997E-5</v>
      </c>
      <c r="K3039" s="193">
        <v>1.4255548000000001E-6</v>
      </c>
      <c r="L3039" s="193">
        <v>2.8837264E-4</v>
      </c>
      <c r="M3039" s="193">
        <v>0</v>
      </c>
      <c r="N3039" s="193">
        <v>0</v>
      </c>
      <c r="O3039" s="193">
        <v>0</v>
      </c>
      <c r="P3039" s="199">
        <f t="shared" si="581"/>
        <v>0.27292298518518515</v>
      </c>
      <c r="Q3039" s="240">
        <v>3.2210812</v>
      </c>
      <c r="R3039" s="99">
        <v>3.1291159</v>
      </c>
      <c r="S3039" s="99">
        <v>6.1809999999999997E-2</v>
      </c>
      <c r="T3039" s="99">
        <v>1.4274444000000001E-7</v>
      </c>
      <c r="U3039" s="99">
        <v>2.1103055999999999E-2</v>
      </c>
      <c r="V3039" s="99">
        <v>1.0843002999999999E-3</v>
      </c>
      <c r="W3039" s="99">
        <v>7.9677778000000008E-3</v>
      </c>
      <c r="X3039" s="241">
        <f t="shared" si="582"/>
        <v>2.1740320196129502E-2</v>
      </c>
      <c r="Y3039" s="241">
        <f t="shared" si="583"/>
        <v>8.6053472832320014E-3</v>
      </c>
      <c r="Z3039" s="241">
        <f t="shared" si="584"/>
        <v>5.3025203147474996E-3</v>
      </c>
      <c r="AA3039" s="241">
        <f t="shared" si="585"/>
        <v>7.8324525981500002E-3</v>
      </c>
      <c r="AB3039" s="258">
        <v>7.5652311999999996E-3</v>
      </c>
      <c r="AC3039" s="258">
        <v>4.8230012E-8</v>
      </c>
      <c r="AD3039" s="258">
        <v>5.5263220999999998E-4</v>
      </c>
      <c r="AE3039" s="258">
        <v>1.9006262E-7</v>
      </c>
      <c r="AF3039" s="258">
        <v>4.8526416000000002E-4</v>
      </c>
      <c r="AG3039" s="258">
        <v>1.9814206E-6</v>
      </c>
      <c r="AH3039" s="258">
        <v>4.9511573999999996E-3</v>
      </c>
      <c r="AI3039" s="258">
        <v>3.7255518E-6</v>
      </c>
      <c r="AJ3039" s="258">
        <v>5.7861174E-6</v>
      </c>
      <c r="AK3039" s="258">
        <v>5.5839142999999996E-7</v>
      </c>
      <c r="AL3039" s="258">
        <v>5.3955507999999999E-7</v>
      </c>
      <c r="AM3039" s="258">
        <v>1.6200374999999999E-9</v>
      </c>
      <c r="AN3039" s="258">
        <v>2.2753329000000001E-4</v>
      </c>
      <c r="AO3039" s="258">
        <v>7.0430515000000004E-5</v>
      </c>
      <c r="AP3039" s="258">
        <v>4.2787874E-5</v>
      </c>
      <c r="AQ3039" s="258">
        <v>5.6219814999999995E-7</v>
      </c>
      <c r="AR3039" s="258">
        <v>7.8318903999999995E-3</v>
      </c>
      <c r="AT3039" s="193"/>
      <c r="AU3039" s="193"/>
      <c r="AV3039" s="193"/>
      <c r="AW3039" s="193"/>
      <c r="AX3039" s="193"/>
      <c r="AY3039" s="193"/>
      <c r="AZ3039" s="193"/>
      <c r="BA3039" s="193"/>
      <c r="BB3039" s="193"/>
      <c r="BC3039" s="193"/>
      <c r="BD3039" s="193"/>
      <c r="BE3039" s="315"/>
      <c r="BF3039" s="315"/>
      <c r="BG3039" s="315"/>
      <c r="BH3039" s="315"/>
      <c r="BI3039" s="315"/>
      <c r="BJ3039" s="315"/>
      <c r="BK3039" s="315"/>
    </row>
    <row r="3040" spans="1:63" x14ac:dyDescent="0.25">
      <c r="A3040" s="9"/>
      <c r="B3040" s="43" t="s">
        <v>4654</v>
      </c>
      <c r="C3040" s="25" t="s">
        <v>4316</v>
      </c>
      <c r="D3040" s="193">
        <v>5.9253137999999997E-2</v>
      </c>
      <c r="E3040" s="193">
        <v>4.0570266000000001E-2</v>
      </c>
      <c r="F3040" s="193">
        <v>1.3686144000000001E-2</v>
      </c>
      <c r="G3040" s="193">
        <v>2.7836007E-3</v>
      </c>
      <c r="H3040" s="193">
        <v>3.5182996000000001E-5</v>
      </c>
      <c r="I3040" s="193">
        <v>1.8751254E-3</v>
      </c>
      <c r="J3040" s="193">
        <v>1.0638544E-4</v>
      </c>
      <c r="K3040" s="193">
        <v>1.9466218E-6</v>
      </c>
      <c r="L3040" s="193">
        <v>1.9448662E-4</v>
      </c>
      <c r="M3040" s="193">
        <v>0</v>
      </c>
      <c r="N3040" s="193">
        <v>0</v>
      </c>
      <c r="O3040" s="193">
        <v>0</v>
      </c>
      <c r="P3040" s="199">
        <f t="shared" si="581"/>
        <v>0.30052048888888888</v>
      </c>
      <c r="Q3040" s="240">
        <v>3.3904559000000001</v>
      </c>
      <c r="R3040" s="99">
        <v>3.3086340999999999</v>
      </c>
      <c r="S3040" s="99">
        <v>6.1382222E-2</v>
      </c>
      <c r="T3040" s="99">
        <v>3.9794443999999999E-7</v>
      </c>
      <c r="U3040" s="99">
        <v>1.1520278E-2</v>
      </c>
      <c r="V3040" s="99">
        <v>1.1078058E-3</v>
      </c>
      <c r="W3040" s="99">
        <v>7.8111111000000004E-3</v>
      </c>
      <c r="X3040" s="241">
        <f t="shared" si="582"/>
        <v>2.7051599528249703E-2</v>
      </c>
      <c r="Y3040" s="241">
        <f t="shared" si="583"/>
        <v>1.3002622026400002E-2</v>
      </c>
      <c r="Z3040" s="241">
        <f t="shared" si="584"/>
        <v>5.7678123407896992E-3</v>
      </c>
      <c r="AA3040" s="241">
        <f t="shared" si="585"/>
        <v>8.2811651610600005E-3</v>
      </c>
      <c r="AB3040" s="258">
        <v>8.3303582000000004E-3</v>
      </c>
      <c r="AC3040" s="258">
        <v>1.3146097000000001E-7</v>
      </c>
      <c r="AD3040" s="258">
        <v>2.0976079999999999E-3</v>
      </c>
      <c r="AE3040" s="258">
        <v>7.0461892999999995E-7</v>
      </c>
      <c r="AF3040" s="258">
        <v>2.5718488000000001E-3</v>
      </c>
      <c r="AG3040" s="258">
        <v>1.9709465000000002E-6</v>
      </c>
      <c r="AH3040" s="258">
        <v>5.4522705999999997E-3</v>
      </c>
      <c r="AI3040" s="258">
        <v>2.2197348999999999E-5</v>
      </c>
      <c r="AJ3040" s="258">
        <v>2.4842748999999999E-5</v>
      </c>
      <c r="AK3040" s="258">
        <v>1.2915422E-6</v>
      </c>
      <c r="AL3040" s="258">
        <v>2.0285979999999999E-6</v>
      </c>
      <c r="AM3040" s="258">
        <v>6.1425896999999999E-9</v>
      </c>
      <c r="AN3040" s="258">
        <v>1.1264921E-4</v>
      </c>
      <c r="AO3040" s="258">
        <v>8.8017755E-5</v>
      </c>
      <c r="AP3040" s="258">
        <v>6.4508394999999993E-5</v>
      </c>
      <c r="AQ3040" s="258">
        <v>4.9256106000000004E-7</v>
      </c>
      <c r="AR3040" s="258">
        <v>8.2806726000000004E-3</v>
      </c>
      <c r="AT3040" s="193"/>
      <c r="AU3040" s="193"/>
      <c r="AV3040" s="193"/>
      <c r="AW3040" s="193"/>
      <c r="AX3040" s="193"/>
      <c r="AY3040" s="193"/>
      <c r="AZ3040" s="193"/>
      <c r="BA3040" s="193"/>
      <c r="BB3040" s="193"/>
      <c r="BC3040" s="193"/>
      <c r="BD3040" s="193"/>
      <c r="BE3040" s="315"/>
      <c r="BF3040" s="315"/>
      <c r="BG3040" s="315"/>
      <c r="BH3040" s="315"/>
      <c r="BI3040" s="315"/>
      <c r="BJ3040" s="315"/>
      <c r="BK3040" s="315"/>
    </row>
    <row r="3041" spans="1:63" x14ac:dyDescent="0.25">
      <c r="A3041" s="9"/>
      <c r="B3041" s="43" t="s">
        <v>4654</v>
      </c>
      <c r="C3041" s="25" t="s">
        <v>4315</v>
      </c>
      <c r="D3041" s="193">
        <v>6.0314669000000001E-2</v>
      </c>
      <c r="E3041" s="193">
        <v>4.3312851999999999E-2</v>
      </c>
      <c r="F3041" s="193">
        <v>1.3393551E-2</v>
      </c>
      <c r="G3041" s="193">
        <v>7.9956715999999995E-4</v>
      </c>
      <c r="H3041" s="193">
        <v>2.0934875999999999E-5</v>
      </c>
      <c r="I3041" s="193">
        <v>2.1957837E-3</v>
      </c>
      <c r="J3041" s="193">
        <v>4.4065487000000001E-4</v>
      </c>
      <c r="K3041" s="193">
        <v>1.2898682999999999E-6</v>
      </c>
      <c r="L3041" s="193">
        <v>1.5003634000000001E-4</v>
      </c>
      <c r="M3041" s="193">
        <v>0</v>
      </c>
      <c r="N3041" s="193">
        <v>0</v>
      </c>
      <c r="O3041" s="193">
        <v>0</v>
      </c>
      <c r="P3041" s="199">
        <f t="shared" si="581"/>
        <v>0.32083594074074073</v>
      </c>
      <c r="Q3041" s="240">
        <v>3.8411506000000002</v>
      </c>
      <c r="R3041" s="99">
        <v>3.7534698</v>
      </c>
      <c r="S3041" s="99">
        <v>5.4855110999999998E-2</v>
      </c>
      <c r="T3041" s="99">
        <v>1.1496944E-7</v>
      </c>
      <c r="U3041" s="99">
        <v>2.4912778E-2</v>
      </c>
      <c r="V3041" s="99">
        <v>9.8020472000000009E-4</v>
      </c>
      <c r="W3041" s="99">
        <v>6.9325000000000003E-3</v>
      </c>
      <c r="X3041" s="241">
        <f t="shared" si="582"/>
        <v>2.78929475141932E-2</v>
      </c>
      <c r="Y3041" s="241">
        <f t="shared" si="583"/>
        <v>1.2247789905443E-2</v>
      </c>
      <c r="Z3041" s="241">
        <f t="shared" si="584"/>
        <v>6.2501404560101987E-3</v>
      </c>
      <c r="AA3041" s="241">
        <f t="shared" si="585"/>
        <v>9.3950171527399998E-3</v>
      </c>
      <c r="AB3041" s="258">
        <v>8.8934101000000005E-3</v>
      </c>
      <c r="AC3041" s="258">
        <v>4.0123303000000002E-8</v>
      </c>
      <c r="AD3041" s="258">
        <v>9.1372008999999999E-4</v>
      </c>
      <c r="AE3041" s="258">
        <v>5.3343943999999997E-7</v>
      </c>
      <c r="AF3041" s="258">
        <v>2.4383234999999998E-3</v>
      </c>
      <c r="AG3041" s="258">
        <v>1.7626527E-6</v>
      </c>
      <c r="AH3041" s="258">
        <v>5.8204255000000003E-3</v>
      </c>
      <c r="AI3041" s="258">
        <v>2.1303635E-5</v>
      </c>
      <c r="AJ3041" s="258">
        <v>7.1153255E-6</v>
      </c>
      <c r="AK3041" s="258">
        <v>1.4068223E-6</v>
      </c>
      <c r="AL3041" s="258">
        <v>8.4369278999999996E-7</v>
      </c>
      <c r="AM3041" s="258">
        <v>2.5424202000000001E-9</v>
      </c>
      <c r="AN3041" s="258">
        <v>2.7523795000000001E-4</v>
      </c>
      <c r="AO3041" s="258">
        <v>8.3333134999999999E-5</v>
      </c>
      <c r="AP3041" s="258">
        <v>4.0471852999999999E-5</v>
      </c>
      <c r="AQ3041" s="258">
        <v>4.3285274E-7</v>
      </c>
      <c r="AR3041" s="258">
        <v>9.3945842999999998E-3</v>
      </c>
      <c r="AT3041" s="193"/>
      <c r="AU3041" s="193"/>
      <c r="AV3041" s="193"/>
      <c r="AW3041" s="193"/>
      <c r="AX3041" s="193"/>
      <c r="AY3041" s="193"/>
      <c r="AZ3041" s="193"/>
      <c r="BA3041" s="193"/>
      <c r="BB3041" s="193"/>
      <c r="BC3041" s="193"/>
      <c r="BD3041" s="193"/>
      <c r="BE3041" s="315"/>
      <c r="BF3041" s="315"/>
      <c r="BG3041" s="315"/>
      <c r="BH3041" s="315"/>
      <c r="BI3041" s="315"/>
      <c r="BJ3041" s="315"/>
      <c r="BK3041" s="315"/>
    </row>
    <row r="3042" spans="1:63" x14ac:dyDescent="0.25">
      <c r="A3042" s="9"/>
      <c r="B3042" s="43" t="s">
        <v>4654</v>
      </c>
      <c r="C3042" s="25" t="s">
        <v>4314</v>
      </c>
      <c r="D3042" s="193">
        <v>8.8541686999999994E-2</v>
      </c>
      <c r="E3042" s="193">
        <v>5.2872072999999999E-2</v>
      </c>
      <c r="F3042" s="193">
        <v>2.8250132000000001E-2</v>
      </c>
      <c r="G3042" s="193">
        <v>5.7416623999999999E-4</v>
      </c>
      <c r="H3042" s="193">
        <v>2.2181940000000001E-5</v>
      </c>
      <c r="I3042" s="193">
        <v>6.1474164000000003E-3</v>
      </c>
      <c r="J3042" s="193">
        <v>5.0189012000000002E-4</v>
      </c>
      <c r="K3042" s="193">
        <v>1.3560342E-6</v>
      </c>
      <c r="L3042" s="193">
        <v>1.7247068999999999E-4</v>
      </c>
      <c r="M3042" s="193">
        <v>0</v>
      </c>
      <c r="N3042" s="193">
        <v>0</v>
      </c>
      <c r="O3042" s="193">
        <v>0</v>
      </c>
      <c r="P3042" s="199">
        <f t="shared" si="581"/>
        <v>0.39164498518518515</v>
      </c>
      <c r="Q3042" s="240">
        <v>3.3925315</v>
      </c>
      <c r="R3042" s="99">
        <v>3.353507</v>
      </c>
      <c r="S3042" s="99">
        <v>7.6547333E-3</v>
      </c>
      <c r="T3042" s="99">
        <v>9.7761111000000003E-8</v>
      </c>
      <c r="U3042" s="99">
        <v>2.8158333000000001E-2</v>
      </c>
      <c r="V3042" s="99">
        <v>8.7727472000000007E-5</v>
      </c>
      <c r="W3042" s="99">
        <v>3.1236111000000001E-3</v>
      </c>
      <c r="X3042" s="241">
        <f t="shared" si="582"/>
        <v>3.33945551729877E-2</v>
      </c>
      <c r="Y3042" s="241">
        <f t="shared" si="583"/>
        <v>1.7328657529041998E-2</v>
      </c>
      <c r="Z3042" s="241">
        <f t="shared" si="584"/>
        <v>7.6720481874956994E-3</v>
      </c>
      <c r="AA3042" s="241">
        <f t="shared" si="585"/>
        <v>8.3938494564500012E-3</v>
      </c>
      <c r="AB3042" s="258">
        <v>1.0856378E-2</v>
      </c>
      <c r="AC3042" s="258">
        <v>2.9563042000000002E-8</v>
      </c>
      <c r="AD3042" s="258">
        <v>8.9223256999999996E-4</v>
      </c>
      <c r="AE3042" s="258">
        <v>1.1665286E-6</v>
      </c>
      <c r="AF3042" s="258">
        <v>5.5785786999999996E-3</v>
      </c>
      <c r="AG3042" s="258">
        <v>2.7216740000000003E-7</v>
      </c>
      <c r="AH3042" s="258">
        <v>7.1045769000000003E-3</v>
      </c>
      <c r="AI3042" s="258">
        <v>4.6108703000000003E-5</v>
      </c>
      <c r="AJ3042" s="258">
        <v>5.1298909000000002E-6</v>
      </c>
      <c r="AK3042" s="258">
        <v>2.3413333E-6</v>
      </c>
      <c r="AL3042" s="258">
        <v>6.7890329000000005E-7</v>
      </c>
      <c r="AM3042" s="258">
        <v>2.0750057000000001E-9</v>
      </c>
      <c r="AN3042" s="258">
        <v>3.0500063000000002E-4</v>
      </c>
      <c r="AO3042" s="258">
        <v>1.4920813000000001E-4</v>
      </c>
      <c r="AP3042" s="258">
        <v>5.9001622000000001E-5</v>
      </c>
      <c r="AQ3042" s="258">
        <v>5.1895645000000002E-7</v>
      </c>
      <c r="AR3042" s="258">
        <v>8.3933305000000007E-3</v>
      </c>
      <c r="AT3042" s="193"/>
      <c r="AU3042" s="193"/>
      <c r="AV3042" s="193"/>
      <c r="AW3042" s="193"/>
      <c r="AX3042" s="193"/>
      <c r="AY3042" s="193"/>
      <c r="AZ3042" s="193"/>
      <c r="BA3042" s="193"/>
      <c r="BB3042" s="193"/>
      <c r="BC3042" s="193"/>
      <c r="BD3042" s="193"/>
      <c r="BE3042" s="315"/>
      <c r="BF3042" s="315"/>
      <c r="BG3042" s="315"/>
      <c r="BH3042" s="315"/>
      <c r="BI3042" s="315"/>
      <c r="BJ3042" s="315"/>
      <c r="BK3042" s="315"/>
    </row>
    <row r="3043" spans="1:63" x14ac:dyDescent="0.25">
      <c r="A3043" s="9"/>
      <c r="B3043" s="43" t="s">
        <v>4654</v>
      </c>
      <c r="C3043" s="25" t="s">
        <v>4313</v>
      </c>
      <c r="D3043" s="193">
        <v>5.5385990000000003E-2</v>
      </c>
      <c r="E3043" s="193">
        <v>4.8677698999999998E-2</v>
      </c>
      <c r="F3043" s="193">
        <v>4.9085346999999998E-3</v>
      </c>
      <c r="G3043" s="193">
        <v>8.7379928000000005E-4</v>
      </c>
      <c r="H3043" s="193">
        <v>2.3067454999999999E-5</v>
      </c>
      <c r="I3043" s="193">
        <v>5.5668709000000001E-4</v>
      </c>
      <c r="J3043" s="193">
        <v>1.8451962999999999E-4</v>
      </c>
      <c r="K3043" s="193">
        <v>1.4044210999999999E-6</v>
      </c>
      <c r="L3043" s="193">
        <v>1.6027808E-4</v>
      </c>
      <c r="M3043" s="193">
        <v>0</v>
      </c>
      <c r="N3043" s="193">
        <v>0</v>
      </c>
      <c r="O3043" s="193">
        <v>0</v>
      </c>
      <c r="P3043" s="199">
        <f t="shared" si="581"/>
        <v>0.36057554814814813</v>
      </c>
      <c r="Q3043" s="240">
        <v>4.3109047</v>
      </c>
      <c r="R3043" s="99">
        <v>4.2147296000000001</v>
      </c>
      <c r="S3043" s="99">
        <v>5.9593332999999998E-2</v>
      </c>
      <c r="T3043" s="99">
        <v>1.1907778E-7</v>
      </c>
      <c r="U3043" s="99">
        <v>2.8008333E-2</v>
      </c>
      <c r="V3043" s="99">
        <v>1.0675318999999999E-3</v>
      </c>
      <c r="W3043" s="99">
        <v>7.5058332999999996E-3</v>
      </c>
      <c r="X3043" s="241">
        <f t="shared" si="582"/>
        <v>2.9321988059779001E-2</v>
      </c>
      <c r="Y3043" s="241">
        <f t="shared" si="583"/>
        <v>1.1767149531708999E-2</v>
      </c>
      <c r="Z3043" s="241">
        <f t="shared" si="584"/>
        <v>7.005286277440001E-3</v>
      </c>
      <c r="AA3043" s="241">
        <f t="shared" si="585"/>
        <v>1.054955225063E-2</v>
      </c>
      <c r="AB3043" s="258">
        <v>9.9949823999999996E-3</v>
      </c>
      <c r="AC3043" s="258">
        <v>4.1836229000000002E-8</v>
      </c>
      <c r="AD3043" s="258">
        <v>7.6853852000000002E-4</v>
      </c>
      <c r="AE3043" s="258">
        <v>4.7072678E-7</v>
      </c>
      <c r="AF3043" s="258">
        <v>1.0012069E-3</v>
      </c>
      <c r="AG3043" s="258">
        <v>1.9091487000000001E-6</v>
      </c>
      <c r="AH3043" s="258">
        <v>6.5413677E-3</v>
      </c>
      <c r="AI3043" s="258">
        <v>7.1771536999999998E-6</v>
      </c>
      <c r="AJ3043" s="258">
        <v>7.7764491999999995E-6</v>
      </c>
      <c r="AK3043" s="258">
        <v>7.0326753999999999E-7</v>
      </c>
      <c r="AL3043" s="258">
        <v>8.7432245999999999E-7</v>
      </c>
      <c r="AM3043" s="258">
        <v>2.6015400000000001E-9</v>
      </c>
      <c r="AN3043" s="258">
        <v>3.1012383999999999E-4</v>
      </c>
      <c r="AO3043" s="258">
        <v>9.1798495000000005E-5</v>
      </c>
      <c r="AP3043" s="258">
        <v>4.5462447999999998E-5</v>
      </c>
      <c r="AQ3043" s="258">
        <v>4.6525063000000002E-7</v>
      </c>
      <c r="AR3043" s="258">
        <v>1.0549087E-2</v>
      </c>
      <c r="AT3043" s="193"/>
      <c r="AU3043" s="193"/>
      <c r="AV3043" s="193"/>
      <c r="AW3043" s="193"/>
      <c r="AX3043" s="193"/>
      <c r="AY3043" s="193"/>
      <c r="AZ3043" s="193"/>
      <c r="BA3043" s="193"/>
      <c r="BB3043" s="193"/>
      <c r="BC3043" s="193"/>
      <c r="BD3043" s="193"/>
      <c r="BE3043" s="315"/>
      <c r="BF3043" s="315"/>
      <c r="BG3043" s="315"/>
      <c r="BH3043" s="315"/>
      <c r="BI3043" s="315"/>
      <c r="BJ3043" s="315"/>
      <c r="BK3043" s="315"/>
    </row>
    <row r="3044" spans="1:63" x14ac:dyDescent="0.25">
      <c r="A3044" s="9"/>
      <c r="B3044" s="43" t="s">
        <v>4654</v>
      </c>
      <c r="C3044" s="25" t="s">
        <v>3952</v>
      </c>
      <c r="D3044" s="193">
        <v>4.6332311000000001E-2</v>
      </c>
      <c r="E3044" s="193">
        <v>4.1004855999999999E-2</v>
      </c>
      <c r="F3044" s="193">
        <v>3.5359041999999999E-3</v>
      </c>
      <c r="G3044" s="193">
        <v>9.4524913999999999E-4</v>
      </c>
      <c r="H3044" s="193">
        <v>2.1853383999999999E-5</v>
      </c>
      <c r="I3044" s="193">
        <v>4.8634831000000001E-4</v>
      </c>
      <c r="J3044" s="193">
        <v>8.3832555999999994E-5</v>
      </c>
      <c r="K3044" s="193">
        <v>1.2627456E-6</v>
      </c>
      <c r="L3044" s="193">
        <v>2.5300466E-4</v>
      </c>
      <c r="M3044" s="193">
        <v>0</v>
      </c>
      <c r="N3044" s="193">
        <v>0</v>
      </c>
      <c r="O3044" s="193">
        <v>0</v>
      </c>
      <c r="P3044" s="199">
        <f t="shared" si="581"/>
        <v>0.30373967407407404</v>
      </c>
      <c r="Q3044" s="240">
        <v>3.5554459999999999</v>
      </c>
      <c r="R3044" s="99">
        <v>3.4871588</v>
      </c>
      <c r="S3044" s="99">
        <v>4.3401556000000001E-2</v>
      </c>
      <c r="T3044" s="99">
        <v>1.5622500000000001E-7</v>
      </c>
      <c r="U3044" s="99">
        <v>1.8454722E-2</v>
      </c>
      <c r="V3044" s="99">
        <v>7.7715444000000004E-4</v>
      </c>
      <c r="W3044" s="99">
        <v>5.6536110999999998E-3</v>
      </c>
      <c r="X3044" s="241">
        <f t="shared" si="582"/>
        <v>2.4500510397667E-2</v>
      </c>
      <c r="Y3044" s="241">
        <f t="shared" si="583"/>
        <v>9.9184930754519993E-3</v>
      </c>
      <c r="Z3044" s="241">
        <f t="shared" si="584"/>
        <v>5.8538467987749995E-3</v>
      </c>
      <c r="AA3044" s="241">
        <f t="shared" si="585"/>
        <v>8.7281705234400001E-3</v>
      </c>
      <c r="AB3044" s="258">
        <v>8.4194378000000004E-3</v>
      </c>
      <c r="AC3044" s="258">
        <v>5.3405761999999999E-8</v>
      </c>
      <c r="AD3044" s="258">
        <v>7.9871439999999998E-4</v>
      </c>
      <c r="AE3044" s="258">
        <v>2.4795589000000002E-7</v>
      </c>
      <c r="AF3044" s="258">
        <v>6.9864804000000001E-4</v>
      </c>
      <c r="AG3044" s="258">
        <v>1.3914738E-6</v>
      </c>
      <c r="AH3044" s="258">
        <v>5.5100868999999999E-3</v>
      </c>
      <c r="AI3044" s="258">
        <v>5.6016446999999998E-6</v>
      </c>
      <c r="AJ3044" s="258">
        <v>8.3983041999999997E-6</v>
      </c>
      <c r="AK3044" s="258">
        <v>7.3743336999999995E-7</v>
      </c>
      <c r="AL3044" s="258">
        <v>7.6782117000000001E-7</v>
      </c>
      <c r="AM3044" s="258">
        <v>2.3203349999999999E-9</v>
      </c>
      <c r="AN3044" s="258">
        <v>2.0221131999999999E-4</v>
      </c>
      <c r="AO3044" s="258">
        <v>7.9249088999999996E-5</v>
      </c>
      <c r="AP3044" s="258">
        <v>4.6791966000000002E-5</v>
      </c>
      <c r="AQ3044" s="258">
        <v>3.7322343999999999E-7</v>
      </c>
      <c r="AR3044" s="258">
        <v>8.7277972999999995E-3</v>
      </c>
      <c r="AT3044" s="193"/>
      <c r="AU3044" s="193"/>
      <c r="AV3044" s="193"/>
      <c r="AW3044" s="193"/>
      <c r="AX3044" s="193"/>
      <c r="AY3044" s="193"/>
      <c r="AZ3044" s="193"/>
      <c r="BA3044" s="193"/>
      <c r="BB3044" s="193"/>
      <c r="BC3044" s="193"/>
      <c r="BD3044" s="193"/>
      <c r="BE3044" s="315"/>
      <c r="BF3044" s="315"/>
      <c r="BG3044" s="315"/>
      <c r="BH3044" s="315"/>
      <c r="BI3044" s="315"/>
      <c r="BJ3044" s="315"/>
      <c r="BK3044" s="315"/>
    </row>
    <row r="3045" spans="1:63" x14ac:dyDescent="0.25">
      <c r="A3045" s="9"/>
      <c r="B3045" s="43" t="s">
        <v>4654</v>
      </c>
      <c r="C3045" s="25" t="s">
        <v>2732</v>
      </c>
      <c r="D3045" s="193">
        <v>5.9817588999999997E-2</v>
      </c>
      <c r="E3045" s="193">
        <v>4.6750745000000003E-2</v>
      </c>
      <c r="F3045" s="193">
        <v>9.3266561000000005E-3</v>
      </c>
      <c r="G3045" s="193">
        <v>2.3983051999999999E-3</v>
      </c>
      <c r="H3045" s="193">
        <v>3.4639839E-5</v>
      </c>
      <c r="I3045" s="193">
        <v>5.2520335000000003E-4</v>
      </c>
      <c r="J3045" s="193">
        <v>3.007649E-4</v>
      </c>
      <c r="K3045" s="193">
        <v>4.9520343999999996E-6</v>
      </c>
      <c r="L3045" s="193">
        <v>4.7632312999999998E-4</v>
      </c>
      <c r="M3045" s="193">
        <v>0</v>
      </c>
      <c r="N3045" s="193">
        <v>0</v>
      </c>
      <c r="O3045" s="193">
        <v>0</v>
      </c>
      <c r="P3045" s="199">
        <f t="shared" si="581"/>
        <v>0.34630181481481481</v>
      </c>
      <c r="Q3045" s="240">
        <v>4.4018851999999997</v>
      </c>
      <c r="R3045" s="99">
        <v>4.3459466000000004</v>
      </c>
      <c r="S3045" s="99">
        <v>3.6280222000000001E-2</v>
      </c>
      <c r="T3045" s="99">
        <v>2.9408333000000001E-7</v>
      </c>
      <c r="U3045" s="99">
        <v>1.3233610999999999E-2</v>
      </c>
      <c r="V3045" s="99">
        <v>5.1341221999999997E-4</v>
      </c>
      <c r="W3045" s="99">
        <v>5.9111110999999997E-3</v>
      </c>
      <c r="X3045" s="241">
        <f t="shared" si="582"/>
        <v>3.0669168008205999E-2</v>
      </c>
      <c r="Y3045" s="241">
        <f t="shared" si="583"/>
        <v>1.3080530926781998E-2</v>
      </c>
      <c r="Z3045" s="241">
        <f t="shared" si="584"/>
        <v>6.7103918678940002E-3</v>
      </c>
      <c r="AA3045" s="241">
        <f t="shared" si="585"/>
        <v>1.0878245213530001E-2</v>
      </c>
      <c r="AB3045" s="258">
        <v>9.5991272999999995E-3</v>
      </c>
      <c r="AC3045" s="258">
        <v>8.7425252000000005E-8</v>
      </c>
      <c r="AD3045" s="258">
        <v>1.9839842999999999E-3</v>
      </c>
      <c r="AE3045" s="258">
        <v>4.3615923000000002E-7</v>
      </c>
      <c r="AF3045" s="258">
        <v>1.4956278999999999E-3</v>
      </c>
      <c r="AG3045" s="258">
        <v>1.2678423000000001E-6</v>
      </c>
      <c r="AH3045" s="258">
        <v>6.2826799999999997E-3</v>
      </c>
      <c r="AI3045" s="258">
        <v>1.4576947E-5</v>
      </c>
      <c r="AJ3045" s="258">
        <v>2.1384562000000001E-5</v>
      </c>
      <c r="AK3045" s="258">
        <v>1.31534E-6</v>
      </c>
      <c r="AL3045" s="258">
        <v>1.9385892000000002E-6</v>
      </c>
      <c r="AM3045" s="258">
        <v>5.7716940000000004E-9</v>
      </c>
      <c r="AN3045" s="258">
        <v>1.4103617000000001E-4</v>
      </c>
      <c r="AO3045" s="258">
        <v>1.7059987999999999E-4</v>
      </c>
      <c r="AP3045" s="258">
        <v>7.6854608000000003E-5</v>
      </c>
      <c r="AQ3045" s="258">
        <v>9.7421353000000009E-7</v>
      </c>
      <c r="AR3045" s="258">
        <v>1.0877271000000001E-2</v>
      </c>
      <c r="AT3045" s="193"/>
      <c r="AU3045" s="193"/>
      <c r="AV3045" s="193"/>
      <c r="AW3045" s="193"/>
      <c r="AX3045" s="193"/>
      <c r="AY3045" s="193"/>
      <c r="AZ3045" s="193"/>
      <c r="BA3045" s="193"/>
      <c r="BB3045" s="193"/>
      <c r="BC3045" s="193"/>
      <c r="BD3045" s="193"/>
      <c r="BE3045" s="315"/>
      <c r="BF3045" s="315"/>
      <c r="BG3045" s="315"/>
      <c r="BH3045" s="315"/>
      <c r="BI3045" s="315"/>
      <c r="BJ3045" s="315"/>
      <c r="BK3045" s="315"/>
    </row>
    <row r="3046" spans="1:63" x14ac:dyDescent="0.25">
      <c r="A3046" s="9"/>
      <c r="B3046" s="43" t="s">
        <v>4654</v>
      </c>
      <c r="C3046" s="25" t="s">
        <v>989</v>
      </c>
      <c r="D3046" s="193">
        <v>7.0272381999999994E-2</v>
      </c>
      <c r="E3046" s="193">
        <v>4.1301180999999999E-2</v>
      </c>
      <c r="F3046" s="193">
        <v>2.3071894999999999E-2</v>
      </c>
      <c r="G3046" s="193">
        <v>1.5792819E-3</v>
      </c>
      <c r="H3046" s="193">
        <v>2.6126848999999999E-5</v>
      </c>
      <c r="I3046" s="193">
        <v>3.8816916999999999E-3</v>
      </c>
      <c r="J3046" s="193">
        <v>2.5348139999999998E-4</v>
      </c>
      <c r="K3046" s="193">
        <v>1.4554465E-6</v>
      </c>
      <c r="L3046" s="193">
        <v>1.5726797E-4</v>
      </c>
      <c r="M3046" s="193">
        <v>0</v>
      </c>
      <c r="N3046" s="193">
        <v>0</v>
      </c>
      <c r="O3046" s="193">
        <v>0</v>
      </c>
      <c r="P3046" s="199">
        <f t="shared" si="581"/>
        <v>0.30593467407407404</v>
      </c>
      <c r="Q3046" s="240">
        <v>3.4477739000000001</v>
      </c>
      <c r="R3046" s="99">
        <v>3.3779868</v>
      </c>
      <c r="S3046" s="99">
        <v>4.6861110999999997E-2</v>
      </c>
      <c r="T3046" s="99">
        <v>2.4160555999999999E-7</v>
      </c>
      <c r="U3046" s="99">
        <v>1.6142222000000001E-2</v>
      </c>
      <c r="V3046" s="99">
        <v>8.4350528E-4</v>
      </c>
      <c r="W3046" s="99">
        <v>5.94E-3</v>
      </c>
      <c r="X3046" s="241">
        <f t="shared" si="582"/>
        <v>2.8625180746458503E-2</v>
      </c>
      <c r="Y3046" s="241">
        <f t="shared" si="583"/>
        <v>1.4255860519158002E-2</v>
      </c>
      <c r="Z3046" s="241">
        <f t="shared" si="584"/>
        <v>5.9145023318604995E-3</v>
      </c>
      <c r="AA3046" s="241">
        <f t="shared" si="585"/>
        <v>8.4548178954399998E-3</v>
      </c>
      <c r="AB3046" s="258">
        <v>8.4804431000000003E-3</v>
      </c>
      <c r="AC3046" s="258">
        <v>7.9252757999999997E-8</v>
      </c>
      <c r="AD3046" s="258">
        <v>1.3562693999999999E-3</v>
      </c>
      <c r="AE3046" s="258">
        <v>1.0764009000000001E-6</v>
      </c>
      <c r="AF3046" s="258">
        <v>4.4164735000000004E-3</v>
      </c>
      <c r="AG3046" s="258">
        <v>1.5188655E-6</v>
      </c>
      <c r="AH3046" s="258">
        <v>5.5502544000000003E-3</v>
      </c>
      <c r="AI3046" s="258">
        <v>3.7734651000000002E-5</v>
      </c>
      <c r="AJ3046" s="258">
        <v>1.4095043000000001E-5</v>
      </c>
      <c r="AK3046" s="258">
        <v>1.3015695000000001E-6</v>
      </c>
      <c r="AL3046" s="258">
        <v>1.3200559999999999E-6</v>
      </c>
      <c r="AM3046" s="258">
        <v>4.0123604999999997E-9</v>
      </c>
      <c r="AN3046" s="258">
        <v>1.7339805E-4</v>
      </c>
      <c r="AO3046" s="258">
        <v>8.8008288000000003E-5</v>
      </c>
      <c r="AP3046" s="258">
        <v>4.8386261999999997E-5</v>
      </c>
      <c r="AQ3046" s="258">
        <v>3.8649544E-7</v>
      </c>
      <c r="AR3046" s="258">
        <v>8.4544314000000002E-3</v>
      </c>
      <c r="AT3046" s="193"/>
      <c r="AU3046" s="193"/>
      <c r="AV3046" s="193"/>
      <c r="AW3046" s="193"/>
      <c r="AX3046" s="193"/>
      <c r="AY3046" s="193"/>
      <c r="AZ3046" s="193"/>
      <c r="BA3046" s="193"/>
      <c r="BB3046" s="193"/>
      <c r="BC3046" s="193"/>
      <c r="BD3046" s="193"/>
      <c r="BE3046" s="315"/>
      <c r="BF3046" s="315"/>
      <c r="BG3046" s="315"/>
      <c r="BH3046" s="315"/>
      <c r="BI3046" s="315"/>
      <c r="BJ3046" s="315"/>
      <c r="BK3046" s="315"/>
    </row>
    <row r="3047" spans="1:63" x14ac:dyDescent="0.25">
      <c r="A3047" s="9"/>
      <c r="B3047" s="43" t="s">
        <v>4654</v>
      </c>
      <c r="C3047" s="25" t="s">
        <v>988</v>
      </c>
      <c r="D3047" s="193">
        <v>6.1952159E-2</v>
      </c>
      <c r="E3047" s="193">
        <v>4.0238060999999999E-2</v>
      </c>
      <c r="F3047" s="193">
        <v>1.6557725999999998E-2</v>
      </c>
      <c r="G3047" s="193">
        <v>2.6016364000000002E-3</v>
      </c>
      <c r="H3047" s="193">
        <v>3.6044791E-5</v>
      </c>
      <c r="I3047" s="193">
        <v>2.1690053E-3</v>
      </c>
      <c r="J3047" s="193">
        <v>1.5304667999999999E-4</v>
      </c>
      <c r="K3047" s="193">
        <v>1.9724669E-6</v>
      </c>
      <c r="L3047" s="193">
        <v>1.9466619E-4</v>
      </c>
      <c r="M3047" s="193">
        <v>0</v>
      </c>
      <c r="N3047" s="193">
        <v>0</v>
      </c>
      <c r="O3047" s="193">
        <v>0</v>
      </c>
      <c r="P3047" s="199">
        <f t="shared" si="581"/>
        <v>0.29805971111111107</v>
      </c>
      <c r="Q3047" s="240">
        <v>3.4570123000000001</v>
      </c>
      <c r="R3047" s="99">
        <v>3.3775892000000001</v>
      </c>
      <c r="S3047" s="99">
        <v>6.0016444000000002E-2</v>
      </c>
      <c r="T3047" s="99">
        <v>4.0638889000000002E-7</v>
      </c>
      <c r="U3047" s="99">
        <v>1.0591667000000001E-2</v>
      </c>
      <c r="V3047" s="99">
        <v>1.0782172000000001E-3</v>
      </c>
      <c r="W3047" s="99">
        <v>7.7363889000000002E-3</v>
      </c>
      <c r="X3047" s="241">
        <f t="shared" si="582"/>
        <v>2.7506317499821804E-2</v>
      </c>
      <c r="Y3047" s="241">
        <f t="shared" si="583"/>
        <v>1.3333253382440001E-2</v>
      </c>
      <c r="Z3047" s="241">
        <f t="shared" si="584"/>
        <v>5.7192729112918016E-3</v>
      </c>
      <c r="AA3047" s="241">
        <f t="shared" si="585"/>
        <v>8.4537912060899997E-3</v>
      </c>
      <c r="AB3047" s="258">
        <v>8.2621502000000003E-3</v>
      </c>
      <c r="AC3047" s="258">
        <v>1.3208121E-7</v>
      </c>
      <c r="AD3047" s="258">
        <v>2.0003180000000001E-3</v>
      </c>
      <c r="AE3047" s="258">
        <v>8.1416222999999997E-7</v>
      </c>
      <c r="AF3047" s="258">
        <v>3.0679077000000002E-3</v>
      </c>
      <c r="AG3047" s="258">
        <v>1.9312389999999998E-6</v>
      </c>
      <c r="AH3047" s="258">
        <v>5.4076792000000004E-3</v>
      </c>
      <c r="AI3047" s="258">
        <v>2.6986308000000001E-5</v>
      </c>
      <c r="AJ3047" s="258">
        <v>2.3213546999999999E-5</v>
      </c>
      <c r="AK3047" s="258">
        <v>1.5216242000000001E-6</v>
      </c>
      <c r="AL3047" s="258">
        <v>1.9040964999999999E-6</v>
      </c>
      <c r="AM3047" s="258">
        <v>5.7945917999999997E-9</v>
      </c>
      <c r="AN3047" s="258">
        <v>1.0193941E-4</v>
      </c>
      <c r="AO3047" s="258">
        <v>9.0709482E-5</v>
      </c>
      <c r="AP3047" s="258">
        <v>6.5313448999999998E-5</v>
      </c>
      <c r="AQ3047" s="258">
        <v>5.0480608999999998E-7</v>
      </c>
      <c r="AR3047" s="258">
        <v>8.4532863999999992E-3</v>
      </c>
      <c r="AT3047" s="193"/>
      <c r="AU3047" s="193"/>
      <c r="AV3047" s="193"/>
      <c r="AW3047" s="193"/>
      <c r="AX3047" s="193"/>
      <c r="AY3047" s="193"/>
      <c r="AZ3047" s="193"/>
      <c r="BA3047" s="193"/>
      <c r="BB3047" s="193"/>
      <c r="BC3047" s="193"/>
      <c r="BD3047" s="193"/>
      <c r="BE3047" s="315"/>
      <c r="BF3047" s="315"/>
      <c r="BG3047" s="315"/>
      <c r="BH3047" s="315"/>
      <c r="BI3047" s="315"/>
      <c r="BJ3047" s="315"/>
      <c r="BK3047" s="315"/>
    </row>
    <row r="3048" spans="1:63" x14ac:dyDescent="0.25">
      <c r="A3048" s="9"/>
      <c r="B3048" s="43" t="s">
        <v>4654</v>
      </c>
      <c r="C3048" s="25" t="s">
        <v>987</v>
      </c>
      <c r="D3048" s="193">
        <v>5.0511557999999998E-2</v>
      </c>
      <c r="E3048" s="193">
        <v>3.7423794000000003E-2</v>
      </c>
      <c r="F3048" s="193">
        <v>1.0720904E-2</v>
      </c>
      <c r="G3048" s="193">
        <v>1.4526463E-3</v>
      </c>
      <c r="H3048" s="193">
        <v>2.3419932E-5</v>
      </c>
      <c r="I3048" s="193">
        <v>3.864041E-4</v>
      </c>
      <c r="J3048" s="193">
        <v>2.3155743000000001E-4</v>
      </c>
      <c r="K3048" s="193">
        <v>3.6895001999999999E-6</v>
      </c>
      <c r="L3048" s="193">
        <v>2.6914315000000001E-4</v>
      </c>
      <c r="M3048" s="193">
        <v>0</v>
      </c>
      <c r="N3048" s="193">
        <v>0</v>
      </c>
      <c r="O3048" s="193">
        <v>0</v>
      </c>
      <c r="P3048" s="199">
        <f t="shared" si="581"/>
        <v>0.27721328888888891</v>
      </c>
      <c r="Q3048" s="240">
        <v>2.6512853000000001</v>
      </c>
      <c r="R3048" s="99">
        <v>2.6169424999999999</v>
      </c>
      <c r="S3048" s="99">
        <v>2.2339332999999999E-2</v>
      </c>
      <c r="T3048" s="99">
        <v>1.7973888999999999E-7</v>
      </c>
      <c r="U3048" s="99">
        <v>7.9833332999999992E-3</v>
      </c>
      <c r="V3048" s="99">
        <v>3.1606278000000001E-4</v>
      </c>
      <c r="W3048" s="99">
        <v>3.7038889000000001E-3</v>
      </c>
      <c r="X3048" s="241">
        <f t="shared" si="582"/>
        <v>2.2536740944150598E-2</v>
      </c>
      <c r="Y3048" s="241">
        <f t="shared" si="583"/>
        <v>1.0690284346071E-2</v>
      </c>
      <c r="Z3048" s="241">
        <f t="shared" si="584"/>
        <v>5.2959663998595995E-3</v>
      </c>
      <c r="AA3048" s="241">
        <f t="shared" si="585"/>
        <v>6.5504901982199994E-3</v>
      </c>
      <c r="AB3048" s="258">
        <v>7.6840804000000004E-3</v>
      </c>
      <c r="AC3048" s="258">
        <v>5.3541620999999999E-8</v>
      </c>
      <c r="AD3048" s="258">
        <v>1.2285950000000001E-3</v>
      </c>
      <c r="AE3048" s="258">
        <v>6.2714394000000004E-7</v>
      </c>
      <c r="AF3048" s="258">
        <v>1.7761172999999999E-3</v>
      </c>
      <c r="AG3048" s="258">
        <v>8.1096050999999995E-7</v>
      </c>
      <c r="AH3048" s="258">
        <v>5.0293289000000003E-3</v>
      </c>
      <c r="AI3048" s="258">
        <v>1.6679846000000002E-5</v>
      </c>
      <c r="AJ3048" s="258">
        <v>1.2949788E-5</v>
      </c>
      <c r="AK3048" s="258">
        <v>8.8272616999999999E-7</v>
      </c>
      <c r="AL3048" s="258">
        <v>1.2027276000000001E-6</v>
      </c>
      <c r="AM3048" s="258">
        <v>3.5800896000000001E-9</v>
      </c>
      <c r="AN3048" s="258">
        <v>8.4979735000000005E-5</v>
      </c>
      <c r="AO3048" s="258">
        <v>1.0360003E-4</v>
      </c>
      <c r="AP3048" s="258">
        <v>4.6339067000000001E-5</v>
      </c>
      <c r="AQ3048" s="258">
        <v>6.7909821999999999E-7</v>
      </c>
      <c r="AR3048" s="258">
        <v>6.5498110999999996E-3</v>
      </c>
      <c r="AT3048" s="193"/>
      <c r="AU3048" s="193"/>
      <c r="AV3048" s="193"/>
      <c r="AW3048" s="193"/>
      <c r="AX3048" s="193"/>
      <c r="AY3048" s="193"/>
      <c r="AZ3048" s="193"/>
      <c r="BA3048" s="193"/>
      <c r="BB3048" s="193"/>
      <c r="BC3048" s="193"/>
      <c r="BD3048" s="193"/>
      <c r="BE3048" s="315"/>
      <c r="BF3048" s="315"/>
      <c r="BG3048" s="315"/>
      <c r="BH3048" s="315"/>
      <c r="BI3048" s="315"/>
      <c r="BJ3048" s="315"/>
      <c r="BK3048" s="315"/>
    </row>
    <row r="3049" spans="1:63" x14ac:dyDescent="0.25">
      <c r="A3049" s="9"/>
      <c r="B3049" s="43" t="s">
        <v>4654</v>
      </c>
      <c r="C3049" s="25" t="s">
        <v>986</v>
      </c>
      <c r="D3049" s="193">
        <v>5.4540048000000001E-2</v>
      </c>
      <c r="E3049" s="193">
        <v>4.1283707000000003E-2</v>
      </c>
      <c r="F3049" s="193">
        <v>1.0688090000000001E-2</v>
      </c>
      <c r="G3049" s="193">
        <v>9.2309898999999996E-4</v>
      </c>
      <c r="H3049" s="193">
        <v>2.3003600000000001E-5</v>
      </c>
      <c r="I3049" s="193">
        <v>1.0825977000000001E-3</v>
      </c>
      <c r="J3049" s="193">
        <v>3.1556820000000003E-4</v>
      </c>
      <c r="K3049" s="193">
        <v>1.5901774999999999E-6</v>
      </c>
      <c r="L3049" s="193">
        <v>2.2239212999999999E-4</v>
      </c>
      <c r="M3049" s="193">
        <v>0</v>
      </c>
      <c r="N3049" s="193">
        <v>0</v>
      </c>
      <c r="O3049" s="193">
        <v>0</v>
      </c>
      <c r="P3049" s="199">
        <f t="shared" si="581"/>
        <v>0.30580523703703705</v>
      </c>
      <c r="Q3049" s="240">
        <v>3.6550433999999998</v>
      </c>
      <c r="R3049" s="99">
        <v>3.5476293000000001</v>
      </c>
      <c r="S3049" s="99">
        <v>7.3265110999999994E-2</v>
      </c>
      <c r="T3049" s="99">
        <v>1.4926943999999999E-7</v>
      </c>
      <c r="U3049" s="99">
        <v>2.3567500000000002E-2</v>
      </c>
      <c r="V3049" s="99">
        <v>1.2908294E-3</v>
      </c>
      <c r="W3049" s="99">
        <v>9.2905556E-3</v>
      </c>
      <c r="X3049" s="241">
        <f t="shared" si="582"/>
        <v>2.6259169714697401E-2</v>
      </c>
      <c r="Y3049" s="241">
        <f t="shared" si="583"/>
        <v>1.1427309068855999E-2</v>
      </c>
      <c r="Z3049" s="241">
        <f t="shared" si="584"/>
        <v>5.9518419587214003E-3</v>
      </c>
      <c r="AA3049" s="241">
        <f t="shared" si="585"/>
        <v>8.8800186871199997E-3</v>
      </c>
      <c r="AB3049" s="258">
        <v>8.4768102000000005E-3</v>
      </c>
      <c r="AC3049" s="258">
        <v>5.0278735999999998E-8</v>
      </c>
      <c r="AD3049" s="258">
        <v>9.4409034999999998E-4</v>
      </c>
      <c r="AE3049" s="258">
        <v>7.3326812000000001E-7</v>
      </c>
      <c r="AF3049" s="258">
        <v>2.0032739000000002E-3</v>
      </c>
      <c r="AG3049" s="258">
        <v>2.3510719999999999E-6</v>
      </c>
      <c r="AH3049" s="258">
        <v>5.5477759999999999E-3</v>
      </c>
      <c r="AI3049" s="258">
        <v>1.6482261E-5</v>
      </c>
      <c r="AJ3049" s="258">
        <v>8.2294868999999992E-6</v>
      </c>
      <c r="AK3049" s="258">
        <v>9.5294738000000004E-7</v>
      </c>
      <c r="AL3049" s="258">
        <v>9.0722155E-7</v>
      </c>
      <c r="AM3049" s="258">
        <v>2.7248914000000001E-9</v>
      </c>
      <c r="AN3049" s="258">
        <v>2.5267755E-4</v>
      </c>
      <c r="AO3049" s="258">
        <v>8.1446086999999997E-5</v>
      </c>
      <c r="AP3049" s="258">
        <v>4.336768E-5</v>
      </c>
      <c r="AQ3049" s="258">
        <v>6.2748712E-7</v>
      </c>
      <c r="AR3049" s="258">
        <v>8.8793911999999996E-3</v>
      </c>
      <c r="AT3049" s="193"/>
      <c r="AU3049" s="193"/>
      <c r="AV3049" s="193"/>
      <c r="AW3049" s="193"/>
      <c r="AX3049" s="193"/>
      <c r="AY3049" s="193"/>
      <c r="AZ3049" s="193"/>
      <c r="BA3049" s="193"/>
      <c r="BB3049" s="193"/>
      <c r="BC3049" s="193"/>
      <c r="BD3049" s="193"/>
      <c r="BE3049" s="315"/>
      <c r="BF3049" s="315"/>
      <c r="BG3049" s="315"/>
      <c r="BH3049" s="315"/>
      <c r="BI3049" s="315"/>
      <c r="BJ3049" s="315"/>
      <c r="BK3049" s="315"/>
    </row>
    <row r="3050" spans="1:63" x14ac:dyDescent="0.25">
      <c r="A3050" s="9"/>
      <c r="B3050" s="43" t="s">
        <v>4654</v>
      </c>
      <c r="C3050" s="25" t="s">
        <v>985</v>
      </c>
      <c r="D3050" s="193">
        <v>5.7644726E-2</v>
      </c>
      <c r="E3050" s="193">
        <v>3.8637624000000002E-2</v>
      </c>
      <c r="F3050" s="193">
        <v>1.4137268999999999E-2</v>
      </c>
      <c r="G3050" s="193">
        <v>2.2993917999999999E-3</v>
      </c>
      <c r="H3050" s="193">
        <v>3.2307948000000001E-5</v>
      </c>
      <c r="I3050" s="193">
        <v>2.0716158E-3</v>
      </c>
      <c r="J3050" s="193">
        <v>1.0310128999999999E-4</v>
      </c>
      <c r="K3050" s="193">
        <v>1.8209007E-6</v>
      </c>
      <c r="L3050" s="193">
        <v>3.6159505E-4</v>
      </c>
      <c r="M3050" s="193">
        <v>0</v>
      </c>
      <c r="N3050" s="193">
        <v>0</v>
      </c>
      <c r="O3050" s="193">
        <v>0</v>
      </c>
      <c r="P3050" s="199">
        <f t="shared" si="581"/>
        <v>0.2862046222222222</v>
      </c>
      <c r="Q3050" s="240">
        <v>3.255369</v>
      </c>
      <c r="R3050" s="99">
        <v>3.1787643000000001</v>
      </c>
      <c r="S3050" s="99">
        <v>5.6805778000000001E-2</v>
      </c>
      <c r="T3050" s="99">
        <v>3.5269443999999998E-7</v>
      </c>
      <c r="U3050" s="99">
        <v>1.1395278E-2</v>
      </c>
      <c r="V3050" s="99">
        <v>1.0198886E-3</v>
      </c>
      <c r="W3050" s="99">
        <v>7.3833333000000003E-3</v>
      </c>
      <c r="X3050" s="241">
        <f t="shared" si="582"/>
        <v>2.5845914933887604E-2</v>
      </c>
      <c r="Y3050" s="241">
        <f t="shared" si="583"/>
        <v>1.2380201938910002E-2</v>
      </c>
      <c r="Z3050" s="241">
        <f t="shared" si="584"/>
        <v>5.5094564183275994E-3</v>
      </c>
      <c r="AA3050" s="241">
        <f t="shared" si="585"/>
        <v>7.9562565766499987E-3</v>
      </c>
      <c r="AB3050" s="258">
        <v>7.9334559000000006E-3</v>
      </c>
      <c r="AC3050" s="258">
        <v>1.1722548E-7</v>
      </c>
      <c r="AD3050" s="258">
        <v>1.7425947999999999E-3</v>
      </c>
      <c r="AE3050" s="258">
        <v>7.3533533000000002E-7</v>
      </c>
      <c r="AF3050" s="258">
        <v>2.7014748E-3</v>
      </c>
      <c r="AG3050" s="258">
        <v>1.8238781E-6</v>
      </c>
      <c r="AH3050" s="258">
        <v>5.1925013999999997E-3</v>
      </c>
      <c r="AI3050" s="258">
        <v>2.314389E-5</v>
      </c>
      <c r="AJ3050" s="258">
        <v>2.0503113999999999E-5</v>
      </c>
      <c r="AK3050" s="258">
        <v>1.1159961E-6</v>
      </c>
      <c r="AL3050" s="258">
        <v>1.6860663E-6</v>
      </c>
      <c r="AM3050" s="258">
        <v>5.1019276E-9</v>
      </c>
      <c r="AN3050" s="258">
        <v>1.1273446E-4</v>
      </c>
      <c r="AO3050" s="258">
        <v>9.5199391000000004E-5</v>
      </c>
      <c r="AP3050" s="258">
        <v>6.2566999000000003E-5</v>
      </c>
      <c r="AQ3050" s="258">
        <v>4.7617664999999999E-7</v>
      </c>
      <c r="AR3050" s="258">
        <v>7.9557803999999992E-3</v>
      </c>
      <c r="AT3050" s="193"/>
      <c r="AU3050" s="193"/>
      <c r="AV3050" s="193"/>
      <c r="AW3050" s="193"/>
      <c r="AX3050" s="193"/>
      <c r="AY3050" s="193"/>
      <c r="AZ3050" s="193"/>
      <c r="BA3050" s="193"/>
      <c r="BB3050" s="193"/>
      <c r="BC3050" s="193"/>
      <c r="BD3050" s="193"/>
      <c r="BE3050" s="315"/>
      <c r="BF3050" s="315"/>
      <c r="BG3050" s="315"/>
      <c r="BH3050" s="315"/>
      <c r="BI3050" s="315"/>
      <c r="BJ3050" s="315"/>
      <c r="BK3050" s="315"/>
    </row>
    <row r="3051" spans="1:63" x14ac:dyDescent="0.25">
      <c r="A3051" s="9"/>
      <c r="B3051" s="43" t="s">
        <v>4654</v>
      </c>
      <c r="C3051" s="25" t="s">
        <v>984</v>
      </c>
      <c r="D3051" s="193">
        <v>7.4931919999999999E-2</v>
      </c>
      <c r="E3051" s="193">
        <v>5.5342405999999997E-2</v>
      </c>
      <c r="F3051" s="193">
        <v>1.5270860000000001E-2</v>
      </c>
      <c r="G3051" s="193">
        <v>2.8281131000000002E-3</v>
      </c>
      <c r="H3051" s="193">
        <v>4.0893716999999998E-5</v>
      </c>
      <c r="I3051" s="193">
        <v>6.1848358000000003E-4</v>
      </c>
      <c r="J3051" s="193">
        <v>3.500749E-4</v>
      </c>
      <c r="K3051" s="193">
        <v>5.8590751000000003E-6</v>
      </c>
      <c r="L3051" s="193">
        <v>4.7522892000000002E-4</v>
      </c>
      <c r="M3051" s="193">
        <v>0</v>
      </c>
      <c r="N3051" s="193">
        <v>0</v>
      </c>
      <c r="O3051" s="193">
        <v>0</v>
      </c>
      <c r="P3051" s="199">
        <f t="shared" si="581"/>
        <v>0.4099437481481481</v>
      </c>
      <c r="Q3051" s="240">
        <v>5.1856331000000004</v>
      </c>
      <c r="R3051" s="99">
        <v>5.1199326000000003</v>
      </c>
      <c r="S3051" s="99">
        <v>4.2577111000000001E-2</v>
      </c>
      <c r="T3051" s="99">
        <v>3.4027778000000002E-7</v>
      </c>
      <c r="U3051" s="99">
        <v>1.559E-2</v>
      </c>
      <c r="V3051" s="99">
        <v>6.0171333000000001E-4</v>
      </c>
      <c r="W3051" s="99">
        <v>6.9313889E-3</v>
      </c>
      <c r="X3051" s="241">
        <f t="shared" si="582"/>
        <v>3.7022622523250601E-2</v>
      </c>
      <c r="Y3051" s="241">
        <f t="shared" si="583"/>
        <v>1.6259234740859999E-2</v>
      </c>
      <c r="Z3051" s="241">
        <f t="shared" si="584"/>
        <v>7.9477925062906001E-3</v>
      </c>
      <c r="AA3051" s="241">
        <f t="shared" si="585"/>
        <v>1.2815595276100001E-2</v>
      </c>
      <c r="AB3051" s="258">
        <v>1.1363237E-2</v>
      </c>
      <c r="AC3051" s="258">
        <v>1.0002753E-7</v>
      </c>
      <c r="AD3051" s="258">
        <v>2.3378375999999999E-3</v>
      </c>
      <c r="AE3051" s="258">
        <v>9.1915482999999997E-7</v>
      </c>
      <c r="AF3051" s="258">
        <v>2.5556527000000001E-3</v>
      </c>
      <c r="AG3051" s="258">
        <v>1.4882585E-6</v>
      </c>
      <c r="AH3051" s="258">
        <v>7.4373017000000001E-3</v>
      </c>
      <c r="AI3051" s="258">
        <v>2.3748157999999999E-5</v>
      </c>
      <c r="AJ3051" s="258">
        <v>2.5222865999999999E-5</v>
      </c>
      <c r="AK3051" s="258">
        <v>1.4793132E-6</v>
      </c>
      <c r="AL3051" s="258">
        <v>2.2864844000000002E-6</v>
      </c>
      <c r="AM3051" s="258">
        <v>6.8036905999999999E-9</v>
      </c>
      <c r="AN3051" s="258">
        <v>1.6627977000000001E-4</v>
      </c>
      <c r="AO3051" s="258">
        <v>2.0121934000000001E-4</v>
      </c>
      <c r="AP3051" s="258">
        <v>9.0248070999999995E-5</v>
      </c>
      <c r="AQ3051" s="258">
        <v>1.1702761E-6</v>
      </c>
      <c r="AR3051" s="258">
        <v>1.2814425000000001E-2</v>
      </c>
      <c r="AT3051" s="193"/>
      <c r="AU3051" s="193"/>
      <c r="AV3051" s="193"/>
      <c r="AW3051" s="193"/>
      <c r="AX3051" s="193"/>
      <c r="AY3051" s="193"/>
      <c r="AZ3051" s="193"/>
      <c r="BA3051" s="193"/>
      <c r="BB3051" s="193"/>
      <c r="BC3051" s="193"/>
      <c r="BD3051" s="193"/>
      <c r="BE3051" s="315"/>
      <c r="BF3051" s="315"/>
      <c r="BG3051" s="315"/>
      <c r="BH3051" s="315"/>
      <c r="BI3051" s="315"/>
      <c r="BJ3051" s="315"/>
      <c r="BK3051" s="315"/>
    </row>
    <row r="3052" spans="1:63" x14ac:dyDescent="0.25">
      <c r="A3052" s="9"/>
      <c r="B3052" s="43" t="s">
        <v>4654</v>
      </c>
      <c r="C3052" s="25" t="s">
        <v>983</v>
      </c>
      <c r="D3052" s="193">
        <v>4.9868491000000001E-2</v>
      </c>
      <c r="E3052" s="193">
        <v>4.0640479E-2</v>
      </c>
      <c r="F3052" s="193">
        <v>6.1159691000000002E-3</v>
      </c>
      <c r="G3052" s="193">
        <v>2.2321056000000001E-3</v>
      </c>
      <c r="H3052" s="193">
        <v>3.4851484E-5</v>
      </c>
      <c r="I3052" s="193">
        <v>4.3559483000000002E-4</v>
      </c>
      <c r="J3052" s="193">
        <v>1.0988494000000001E-4</v>
      </c>
      <c r="K3052" s="193">
        <v>1.9184154000000001E-6</v>
      </c>
      <c r="L3052" s="193">
        <v>2.9768794999999998E-4</v>
      </c>
      <c r="M3052" s="193">
        <v>0</v>
      </c>
      <c r="N3052" s="193">
        <v>0</v>
      </c>
      <c r="O3052" s="193">
        <v>0</v>
      </c>
      <c r="P3052" s="199">
        <f t="shared" si="581"/>
        <v>0.30104058518518517</v>
      </c>
      <c r="Q3052" s="240">
        <v>3.4605153</v>
      </c>
      <c r="R3052" s="99">
        <v>3.3810964000000001</v>
      </c>
      <c r="S3052" s="99">
        <v>5.8659999999999997E-2</v>
      </c>
      <c r="T3052" s="99">
        <v>3.8413888999999999E-7</v>
      </c>
      <c r="U3052" s="99">
        <v>1.2009166999999999E-2</v>
      </c>
      <c r="V3052" s="99">
        <v>1.0529489E-3</v>
      </c>
      <c r="W3052" s="99">
        <v>7.6963889000000001E-3</v>
      </c>
      <c r="X3052" s="241">
        <f t="shared" si="582"/>
        <v>2.5438052402171601E-2</v>
      </c>
      <c r="Y3052" s="241">
        <f t="shared" si="583"/>
        <v>1.1201907975420001E-2</v>
      </c>
      <c r="Z3052" s="241">
        <f t="shared" si="584"/>
        <v>5.7735285729616E-3</v>
      </c>
      <c r="AA3052" s="241">
        <f t="shared" si="585"/>
        <v>8.4626158537900002E-3</v>
      </c>
      <c r="AB3052" s="258">
        <v>8.3446401999999996E-3</v>
      </c>
      <c r="AC3052" s="258">
        <v>1.2682153999999999E-7</v>
      </c>
      <c r="AD3052" s="258">
        <v>1.6824023E-3</v>
      </c>
      <c r="AE3052" s="258">
        <v>4.7435508000000001E-7</v>
      </c>
      <c r="AF3052" s="258">
        <v>1.1723858E-3</v>
      </c>
      <c r="AG3052" s="258">
        <v>1.8784988E-6</v>
      </c>
      <c r="AH3052" s="258">
        <v>5.4616153000000001E-3</v>
      </c>
      <c r="AI3052" s="258">
        <v>9.7640769000000007E-6</v>
      </c>
      <c r="AJ3052" s="258">
        <v>1.9884281999999999E-5</v>
      </c>
      <c r="AK3052" s="258">
        <v>9.3270617000000002E-7</v>
      </c>
      <c r="AL3052" s="258">
        <v>1.640386E-6</v>
      </c>
      <c r="AM3052" s="258">
        <v>4.9528915999999999E-9</v>
      </c>
      <c r="AN3052" s="258">
        <v>1.1927499E-4</v>
      </c>
      <c r="AO3052" s="258">
        <v>9.4729043999999994E-5</v>
      </c>
      <c r="AP3052" s="258">
        <v>6.5682834999999996E-5</v>
      </c>
      <c r="AQ3052" s="258">
        <v>4.8985379000000005E-7</v>
      </c>
      <c r="AR3052" s="258">
        <v>8.4621260000000004E-3</v>
      </c>
      <c r="AT3052" s="193"/>
      <c r="AU3052" s="193"/>
      <c r="AV3052" s="193"/>
      <c r="AW3052" s="193"/>
      <c r="AX3052" s="193"/>
      <c r="AY3052" s="193"/>
      <c r="AZ3052" s="193"/>
      <c r="BA3052" s="193"/>
      <c r="BB3052" s="193"/>
      <c r="BC3052" s="193"/>
      <c r="BD3052" s="193"/>
      <c r="BE3052" s="315"/>
      <c r="BF3052" s="315"/>
      <c r="BG3052" s="315"/>
      <c r="BH3052" s="315"/>
      <c r="BI3052" s="315"/>
      <c r="BJ3052" s="315"/>
      <c r="BK3052" s="315"/>
    </row>
    <row r="3053" spans="1:63" x14ac:dyDescent="0.25">
      <c r="A3053" s="9"/>
      <c r="B3053" s="43" t="s">
        <v>4654</v>
      </c>
      <c r="C3053" s="25" t="s">
        <v>982</v>
      </c>
      <c r="D3053" s="193">
        <v>4.1906353E-2</v>
      </c>
      <c r="E3053" s="193">
        <v>3.6193276000000003E-2</v>
      </c>
      <c r="F3053" s="193">
        <v>4.3079353000000003E-3</v>
      </c>
      <c r="G3053" s="193">
        <v>8.4209769000000005E-4</v>
      </c>
      <c r="H3053" s="193">
        <v>1.9010482000000001E-5</v>
      </c>
      <c r="I3053" s="193">
        <v>2.9070331999999998E-4</v>
      </c>
      <c r="J3053" s="193">
        <v>4.9515792000000003E-5</v>
      </c>
      <c r="K3053" s="193">
        <v>1.1016683999999999E-6</v>
      </c>
      <c r="L3053" s="193">
        <v>2.0271336000000001E-4</v>
      </c>
      <c r="M3053" s="193">
        <v>0</v>
      </c>
      <c r="N3053" s="193">
        <v>0</v>
      </c>
      <c r="O3053" s="193">
        <v>0</v>
      </c>
      <c r="P3053" s="199">
        <f t="shared" si="581"/>
        <v>0.26809834074074074</v>
      </c>
      <c r="Q3053" s="240">
        <v>3.1789627999999999</v>
      </c>
      <c r="R3053" s="99">
        <v>3.1183138000000001</v>
      </c>
      <c r="S3053" s="99">
        <v>3.8507777999999999E-2</v>
      </c>
      <c r="T3053" s="99">
        <v>1.3575278000000001E-7</v>
      </c>
      <c r="U3053" s="99">
        <v>1.6503611000000001E-2</v>
      </c>
      <c r="V3053" s="99">
        <v>6.9134305999999995E-4</v>
      </c>
      <c r="W3053" s="99">
        <v>4.9461111E-3</v>
      </c>
      <c r="X3053" s="241">
        <f t="shared" si="582"/>
        <v>2.1848354358548101E-2</v>
      </c>
      <c r="Y3053" s="241">
        <f t="shared" si="583"/>
        <v>8.8707509461020007E-3</v>
      </c>
      <c r="Z3053" s="241">
        <f t="shared" si="584"/>
        <v>5.1726413542660995E-3</v>
      </c>
      <c r="AA3053" s="241">
        <f t="shared" si="585"/>
        <v>7.8049620581799994E-3</v>
      </c>
      <c r="AB3053" s="258">
        <v>7.4315299E-3</v>
      </c>
      <c r="AC3053" s="258">
        <v>4.6294382E-8</v>
      </c>
      <c r="AD3053" s="258">
        <v>6.9878819999999995E-4</v>
      </c>
      <c r="AE3053" s="258">
        <v>2.2541232E-7</v>
      </c>
      <c r="AF3053" s="258">
        <v>7.3892722E-4</v>
      </c>
      <c r="AG3053" s="258">
        <v>1.2339194E-6</v>
      </c>
      <c r="AH3053" s="258">
        <v>4.8635461999999999E-3</v>
      </c>
      <c r="AI3053" s="258">
        <v>6.9220304000000001E-6</v>
      </c>
      <c r="AJ3053" s="258">
        <v>7.4915797E-6</v>
      </c>
      <c r="AK3053" s="258">
        <v>4.8377650999999995E-7</v>
      </c>
      <c r="AL3053" s="258">
        <v>6.7519598000000004E-7</v>
      </c>
      <c r="AM3053" s="258">
        <v>2.0316761000000002E-9</v>
      </c>
      <c r="AN3053" s="258">
        <v>1.8093796999999999E-4</v>
      </c>
      <c r="AO3053" s="258">
        <v>7.0724029000000002E-5</v>
      </c>
      <c r="AP3053" s="258">
        <v>4.1858540999999998E-5</v>
      </c>
      <c r="AQ3053" s="258">
        <v>3.2655818E-7</v>
      </c>
      <c r="AR3053" s="258">
        <v>7.8046354999999996E-3</v>
      </c>
      <c r="AT3053" s="193"/>
      <c r="AU3053" s="193"/>
      <c r="AV3053" s="193"/>
      <c r="AW3053" s="193"/>
      <c r="AX3053" s="193"/>
      <c r="AY3053" s="193"/>
      <c r="AZ3053" s="193"/>
      <c r="BA3053" s="193"/>
      <c r="BB3053" s="193"/>
      <c r="BC3053" s="193"/>
      <c r="BD3053" s="193"/>
      <c r="BE3053" s="315"/>
      <c r="BF3053" s="315"/>
      <c r="BG3053" s="315"/>
      <c r="BH3053" s="315"/>
      <c r="BI3053" s="315"/>
      <c r="BJ3053" s="315"/>
      <c r="BK3053" s="315"/>
    </row>
    <row r="3054" spans="1:63" x14ac:dyDescent="0.25">
      <c r="A3054" s="9"/>
      <c r="B3054" s="43" t="s">
        <v>4654</v>
      </c>
      <c r="C3054" s="5" t="s">
        <v>981</v>
      </c>
      <c r="D3054" s="172">
        <v>6.1464113000000001E-2</v>
      </c>
      <c r="E3054" s="172">
        <v>4.2844591000000001E-2</v>
      </c>
      <c r="F3054" s="172">
        <v>1.5811242E-2</v>
      </c>
      <c r="G3054" s="172">
        <v>1.6797804E-3</v>
      </c>
      <c r="H3054" s="172">
        <v>2.7614915999999999E-5</v>
      </c>
      <c r="I3054" s="172">
        <v>4.5138998E-4</v>
      </c>
      <c r="J3054" s="172">
        <v>2.6038876000000001E-4</v>
      </c>
      <c r="K3054" s="172">
        <v>4.3962864000000004E-6</v>
      </c>
      <c r="L3054" s="172">
        <v>3.8470901999999998E-4</v>
      </c>
      <c r="M3054" s="172">
        <v>0</v>
      </c>
      <c r="N3054" s="172">
        <v>0</v>
      </c>
      <c r="O3054" s="172">
        <v>0</v>
      </c>
      <c r="P3054" s="199">
        <f t="shared" si="581"/>
        <v>0.31736734074074074</v>
      </c>
      <c r="Q3054" s="233">
        <v>3.0719303999999998</v>
      </c>
      <c r="R3054" s="96">
        <v>3.0319394000000002</v>
      </c>
      <c r="S3054" s="96">
        <v>2.6080444000000001E-2</v>
      </c>
      <c r="T3054" s="96">
        <v>2.1354444E-7</v>
      </c>
      <c r="U3054" s="96">
        <v>9.2572221999999999E-3</v>
      </c>
      <c r="V3054" s="96">
        <v>3.7088972E-4</v>
      </c>
      <c r="W3054" s="96">
        <v>4.2822221999999997E-3</v>
      </c>
      <c r="X3054" s="241">
        <f t="shared" si="582"/>
        <v>2.6288725761081905E-2</v>
      </c>
      <c r="Y3054" s="241">
        <f t="shared" si="583"/>
        <v>1.2626085685582001E-2</v>
      </c>
      <c r="Z3054" s="241">
        <f t="shared" si="584"/>
        <v>6.0732939741499009E-3</v>
      </c>
      <c r="AA3054" s="241">
        <f t="shared" si="585"/>
        <v>7.5893461013499999E-3</v>
      </c>
      <c r="AB3054" s="241">
        <v>8.7971686000000004E-3</v>
      </c>
      <c r="AC3054" s="241">
        <v>6.3881992E-8</v>
      </c>
      <c r="AD3054" s="241">
        <v>1.4237296999999999E-3</v>
      </c>
      <c r="AE3054" s="241">
        <v>5.4526490000000004E-7</v>
      </c>
      <c r="AF3054" s="241">
        <v>2.4036334999999998E-3</v>
      </c>
      <c r="AG3054" s="241">
        <v>9.4473868999999999E-7</v>
      </c>
      <c r="AH3054" s="241">
        <v>5.7578580000000002E-3</v>
      </c>
      <c r="AI3054" s="241">
        <v>2.5825081999999999E-5</v>
      </c>
      <c r="AJ3054" s="241">
        <v>1.4987601E-5</v>
      </c>
      <c r="AK3054" s="241">
        <v>1.078081E-6</v>
      </c>
      <c r="AL3054" s="241">
        <v>1.3920660000000001E-6</v>
      </c>
      <c r="AM3054" s="241">
        <v>4.1471498999999997E-9</v>
      </c>
      <c r="AN3054" s="241">
        <v>9.8409268999999995E-5</v>
      </c>
      <c r="AO3054" s="241">
        <v>1.1989367000000001E-4</v>
      </c>
      <c r="AP3054" s="241">
        <v>5.3846057999999998E-5</v>
      </c>
      <c r="AQ3054" s="241">
        <v>8.4730135000000005E-7</v>
      </c>
      <c r="AR3054" s="241">
        <v>7.5884988000000002E-3</v>
      </c>
      <c r="AT3054" s="193"/>
      <c r="AU3054" s="193"/>
      <c r="AV3054" s="193"/>
      <c r="AW3054" s="193"/>
      <c r="AX3054" s="193"/>
      <c r="AY3054" s="193"/>
      <c r="AZ3054" s="193"/>
      <c r="BA3054" s="193"/>
      <c r="BB3054" s="193"/>
      <c r="BC3054" s="193"/>
      <c r="BD3054" s="193"/>
      <c r="BE3054" s="315"/>
      <c r="BF3054" s="315"/>
      <c r="BG3054" s="315"/>
      <c r="BH3054" s="315"/>
      <c r="BI3054" s="315"/>
      <c r="BJ3054" s="315"/>
      <c r="BK3054" s="315"/>
    </row>
    <row r="3055" spans="1:63" x14ac:dyDescent="0.25">
      <c r="A3055" s="9"/>
      <c r="B3055" s="43" t="s">
        <v>4654</v>
      </c>
      <c r="C3055" s="25" t="s">
        <v>980</v>
      </c>
      <c r="D3055" s="193">
        <v>6.0301140000000003E-2</v>
      </c>
      <c r="E3055" s="193">
        <v>4.3168599000000002E-2</v>
      </c>
      <c r="F3055" s="193">
        <v>1.3908212999999999E-2</v>
      </c>
      <c r="G3055" s="193">
        <v>7.8211369000000003E-4</v>
      </c>
      <c r="H3055" s="193">
        <v>2.0771717E-5</v>
      </c>
      <c r="I3055" s="193">
        <v>1.8063325000000001E-3</v>
      </c>
      <c r="J3055" s="193">
        <v>4.6649050000000002E-4</v>
      </c>
      <c r="K3055" s="193">
        <v>1.2759166E-6</v>
      </c>
      <c r="L3055" s="193">
        <v>1.4734336E-4</v>
      </c>
      <c r="M3055" s="193">
        <v>0</v>
      </c>
      <c r="N3055" s="193">
        <v>0</v>
      </c>
      <c r="O3055" s="193">
        <v>0</v>
      </c>
      <c r="P3055" s="199">
        <f t="shared" si="581"/>
        <v>0.31976739999999998</v>
      </c>
      <c r="Q3055" s="240">
        <v>3.8319572000000002</v>
      </c>
      <c r="R3055" s="99">
        <v>3.7453406</v>
      </c>
      <c r="S3055" s="99">
        <v>5.3943555999999997E-2</v>
      </c>
      <c r="T3055" s="99">
        <v>1.1351667E-7</v>
      </c>
      <c r="U3055" s="99">
        <v>2.4888055999999999E-2</v>
      </c>
      <c r="V3055" s="99">
        <v>9.6405305999999996E-4</v>
      </c>
      <c r="W3055" s="99">
        <v>6.8208332999999998E-3</v>
      </c>
      <c r="X3055" s="241">
        <f t="shared" si="582"/>
        <v>2.7813865783007902E-2</v>
      </c>
      <c r="Y3055" s="241">
        <f t="shared" si="583"/>
        <v>1.2208260923714999E-2</v>
      </c>
      <c r="Z3055" s="241">
        <f t="shared" si="584"/>
        <v>6.2309416515328999E-3</v>
      </c>
      <c r="AA3055" s="241">
        <f t="shared" si="585"/>
        <v>9.3746632077600003E-3</v>
      </c>
      <c r="AB3055" s="258">
        <v>8.8637886000000003E-3</v>
      </c>
      <c r="AC3055" s="258">
        <v>3.9651075000000003E-8</v>
      </c>
      <c r="AD3055" s="258">
        <v>9.1939593999999997E-4</v>
      </c>
      <c r="AE3055" s="258">
        <v>5.3822884E-7</v>
      </c>
      <c r="AF3055" s="258">
        <v>2.4227657000000001E-3</v>
      </c>
      <c r="AG3055" s="258">
        <v>1.7328038E-6</v>
      </c>
      <c r="AH3055" s="258">
        <v>5.8010398000000003E-3</v>
      </c>
      <c r="AI3055" s="258">
        <v>2.2148445999999999E-5</v>
      </c>
      <c r="AJ3055" s="258">
        <v>6.9588647999999998E-6</v>
      </c>
      <c r="AK3055" s="258">
        <v>1.4594236E-6</v>
      </c>
      <c r="AL3055" s="258">
        <v>8.3683849999999998E-7</v>
      </c>
      <c r="AM3055" s="258">
        <v>2.5216328999999998E-9</v>
      </c>
      <c r="AN3055" s="258">
        <v>2.7528158000000001E-4</v>
      </c>
      <c r="AO3055" s="258">
        <v>8.3038559999999999E-5</v>
      </c>
      <c r="AP3055" s="258">
        <v>4.0175617000000002E-5</v>
      </c>
      <c r="AQ3055" s="258">
        <v>4.2610776000000002E-7</v>
      </c>
      <c r="AR3055" s="258">
        <v>9.3742371000000001E-3</v>
      </c>
      <c r="AT3055" s="193"/>
      <c r="AU3055" s="193"/>
      <c r="AV3055" s="193"/>
      <c r="AW3055" s="193"/>
      <c r="AX3055" s="193"/>
      <c r="AY3055" s="193"/>
      <c r="AZ3055" s="193"/>
      <c r="BA3055" s="193"/>
      <c r="BB3055" s="193"/>
      <c r="BC3055" s="193"/>
      <c r="BD3055" s="193"/>
      <c r="BE3055" s="315"/>
      <c r="BF3055" s="315"/>
      <c r="BG3055" s="315"/>
      <c r="BH3055" s="315"/>
      <c r="BI3055" s="315"/>
      <c r="BJ3055" s="315"/>
      <c r="BK3055" s="315"/>
    </row>
    <row r="3056" spans="1:63" x14ac:dyDescent="0.25">
      <c r="A3056" s="9"/>
      <c r="B3056" s="43" t="s">
        <v>4654</v>
      </c>
      <c r="C3056" s="5" t="s">
        <v>4656</v>
      </c>
      <c r="D3056" s="172">
        <v>5.8320236999999997E-2</v>
      </c>
      <c r="E3056" s="172">
        <v>3.7042012999999999E-2</v>
      </c>
      <c r="F3056" s="172">
        <v>1.7680669E-2</v>
      </c>
      <c r="G3056" s="172">
        <v>2.0023756E-3</v>
      </c>
      <c r="H3056" s="172">
        <v>3.0581460000000002E-5</v>
      </c>
      <c r="I3056" s="172">
        <v>1.3152490999999999E-3</v>
      </c>
      <c r="J3056" s="172">
        <v>8.7701028999999999E-5</v>
      </c>
      <c r="K3056" s="172">
        <v>1.572823E-6</v>
      </c>
      <c r="L3056" s="172">
        <v>1.6007510000000001E-4</v>
      </c>
      <c r="M3056" s="172">
        <v>0</v>
      </c>
      <c r="N3056" s="172">
        <v>0</v>
      </c>
      <c r="O3056" s="172">
        <v>0</v>
      </c>
      <c r="P3056" s="199">
        <f t="shared" si="581"/>
        <v>0.27438528148148145</v>
      </c>
      <c r="Q3056" s="233">
        <v>3.1247522999999999</v>
      </c>
      <c r="R3056" s="96">
        <v>3.066316</v>
      </c>
      <c r="S3056" s="96">
        <v>4.5181111000000003E-2</v>
      </c>
      <c r="T3056" s="96">
        <v>2.9472221999999999E-7</v>
      </c>
      <c r="U3056" s="96">
        <v>6.4747221999999997E-3</v>
      </c>
      <c r="V3056" s="96">
        <v>8.1098832999999999E-4</v>
      </c>
      <c r="W3056" s="96">
        <v>5.9691667000000004E-3</v>
      </c>
      <c r="X3056" s="241">
        <f t="shared" si="582"/>
        <v>2.5102627646571098E-2</v>
      </c>
      <c r="Y3056" s="241">
        <f t="shared" si="583"/>
        <v>1.2208699805318999E-2</v>
      </c>
      <c r="Z3056" s="241">
        <f t="shared" si="584"/>
        <v>5.2190771733721004E-3</v>
      </c>
      <c r="AA3056" s="241">
        <f t="shared" si="585"/>
        <v>7.67485066788E-3</v>
      </c>
      <c r="AB3056" s="241">
        <v>7.6059257000000002E-3</v>
      </c>
      <c r="AC3056" s="241">
        <v>9.4735109000000006E-8</v>
      </c>
      <c r="AD3056" s="241">
        <v>1.5263258999999999E-3</v>
      </c>
      <c r="AE3056" s="241">
        <v>8.8380271E-7</v>
      </c>
      <c r="AF3056" s="241">
        <v>3.0740202999999999E-3</v>
      </c>
      <c r="AG3056" s="241">
        <v>1.4493675000000001E-6</v>
      </c>
      <c r="AH3056" s="241">
        <v>4.9782413999999997E-3</v>
      </c>
      <c r="AI3056" s="241">
        <v>2.892313E-5</v>
      </c>
      <c r="AJ3056" s="241">
        <v>1.7873184E-5</v>
      </c>
      <c r="AK3056" s="241">
        <v>1.2187758999999999E-6</v>
      </c>
      <c r="AL3056" s="241">
        <v>1.4748508000000001E-6</v>
      </c>
      <c r="AM3056" s="241">
        <v>4.4656720999999998E-9</v>
      </c>
      <c r="AN3056" s="241">
        <v>5.8203881000000002E-5</v>
      </c>
      <c r="AO3056" s="241">
        <v>8.1460172999999996E-5</v>
      </c>
      <c r="AP3056" s="241">
        <v>5.1677313000000003E-5</v>
      </c>
      <c r="AQ3056" s="241">
        <v>3.9726788E-7</v>
      </c>
      <c r="AR3056" s="241">
        <v>7.6744533999999996E-3</v>
      </c>
      <c r="AT3056" s="193"/>
      <c r="AU3056" s="193"/>
      <c r="AV3056" s="193"/>
      <c r="AW3056" s="193"/>
      <c r="AX3056" s="193"/>
      <c r="AY3056" s="193"/>
      <c r="AZ3056" s="193"/>
      <c r="BA3056" s="193"/>
      <c r="BB3056" s="193"/>
      <c r="BC3056" s="193"/>
      <c r="BD3056" s="193"/>
      <c r="BE3056" s="315"/>
      <c r="BF3056" s="315"/>
      <c r="BG3056" s="315"/>
      <c r="BH3056" s="315"/>
      <c r="BI3056" s="315"/>
      <c r="BJ3056" s="315"/>
      <c r="BK3056" s="315"/>
    </row>
    <row r="3057" spans="1:63" x14ac:dyDescent="0.25">
      <c r="A3057" s="9"/>
      <c r="B3057" s="43" t="s">
        <v>4654</v>
      </c>
      <c r="C3057" s="5" t="s">
        <v>3414</v>
      </c>
      <c r="D3057" s="172">
        <v>6.3713184000000006E-2</v>
      </c>
      <c r="E3057" s="172">
        <v>4.2245619999999998E-2</v>
      </c>
      <c r="F3057" s="172">
        <v>1.8798563000000001E-2</v>
      </c>
      <c r="G3057" s="172">
        <v>1.6316112999999999E-3</v>
      </c>
      <c r="H3057" s="172">
        <v>2.6118851000000001E-5</v>
      </c>
      <c r="I3057" s="172">
        <v>4.3432261000000001E-4</v>
      </c>
      <c r="J3057" s="172">
        <v>2.4726136E-4</v>
      </c>
      <c r="K3057" s="172">
        <v>4.1552493000000002E-6</v>
      </c>
      <c r="L3057" s="172">
        <v>3.2553186999999999E-4</v>
      </c>
      <c r="M3057" s="172">
        <v>0</v>
      </c>
      <c r="N3057" s="172">
        <v>0</v>
      </c>
      <c r="O3057" s="172">
        <v>0</v>
      </c>
      <c r="P3057" s="199">
        <f t="shared" si="581"/>
        <v>0.3129305185185185</v>
      </c>
      <c r="Q3057" s="233">
        <v>2.9822148999999998</v>
      </c>
      <c r="R3057" s="96">
        <v>2.9441662000000002</v>
      </c>
      <c r="S3057" s="96">
        <v>2.4741111E-2</v>
      </c>
      <c r="T3057" s="96">
        <v>2.0057500000000001E-7</v>
      </c>
      <c r="U3057" s="96">
        <v>8.9736111000000007E-3</v>
      </c>
      <c r="V3057" s="96">
        <v>3.5213582999999999E-4</v>
      </c>
      <c r="W3057" s="96">
        <v>3.9816666999999998E-3</v>
      </c>
      <c r="X3057" s="241">
        <f t="shared" si="582"/>
        <v>2.6284115745101099E-2</v>
      </c>
      <c r="Y3057" s="241">
        <f t="shared" si="583"/>
        <v>1.2924982247011E-2</v>
      </c>
      <c r="Z3057" s="241">
        <f t="shared" si="584"/>
        <v>5.9895604788000999E-3</v>
      </c>
      <c r="AA3057" s="241">
        <f t="shared" si="585"/>
        <v>7.3695730192900001E-3</v>
      </c>
      <c r="AB3057" s="241">
        <v>8.6742195999999997E-3</v>
      </c>
      <c r="AC3057" s="241">
        <v>6.0079241000000006E-8</v>
      </c>
      <c r="AD3057" s="241">
        <v>1.3847255E-3</v>
      </c>
      <c r="AE3057" s="241">
        <v>6.6931496999999998E-7</v>
      </c>
      <c r="AF3057" s="241">
        <v>2.8644090000000001E-3</v>
      </c>
      <c r="AG3057" s="241">
        <v>8.9875279999999996E-7</v>
      </c>
      <c r="AH3057" s="241">
        <v>5.6773904999999998E-3</v>
      </c>
      <c r="AI3057" s="241">
        <v>3.0844014999999999E-5</v>
      </c>
      <c r="AJ3057" s="241">
        <v>1.4565979E-5</v>
      </c>
      <c r="AK3057" s="241">
        <v>1.1260352000000001E-6</v>
      </c>
      <c r="AL3057" s="241">
        <v>1.3515841E-6</v>
      </c>
      <c r="AM3057" s="241">
        <v>4.0305001000000001E-9</v>
      </c>
      <c r="AN3057" s="241">
        <v>9.5595463000000002E-5</v>
      </c>
      <c r="AO3057" s="241">
        <v>1.1652208E-4</v>
      </c>
      <c r="AP3057" s="241">
        <v>5.2160792000000002E-5</v>
      </c>
      <c r="AQ3057" s="241">
        <v>7.6211928999999996E-7</v>
      </c>
      <c r="AR3057" s="241">
        <v>7.3688108999999998E-3</v>
      </c>
      <c r="AT3057" s="193"/>
      <c r="AU3057" s="193"/>
      <c r="AV3057" s="193"/>
      <c r="AW3057" s="193"/>
      <c r="AX3057" s="193"/>
      <c r="AY3057" s="193"/>
      <c r="AZ3057" s="193"/>
      <c r="BA3057" s="193"/>
      <c r="BB3057" s="193"/>
      <c r="BC3057" s="193"/>
      <c r="BD3057" s="193"/>
      <c r="BE3057" s="315"/>
      <c r="BF3057" s="315"/>
      <c r="BG3057" s="315"/>
      <c r="BH3057" s="315"/>
      <c r="BI3057" s="315"/>
      <c r="BJ3057" s="315"/>
      <c r="BK3057" s="315"/>
    </row>
    <row r="3058" spans="1:63" x14ac:dyDescent="0.25">
      <c r="A3058" s="9"/>
      <c r="B3058" s="43" t="s">
        <v>4654</v>
      </c>
      <c r="C3058" s="5" t="s">
        <v>4031</v>
      </c>
      <c r="D3058" s="172">
        <v>6.2394759000000001E-2</v>
      </c>
      <c r="E3058" s="172">
        <v>4.3415462000000002E-2</v>
      </c>
      <c r="F3058" s="172">
        <v>1.5950841E-2</v>
      </c>
      <c r="G3058" s="172">
        <v>1.9040885999999999E-3</v>
      </c>
      <c r="H3058" s="172">
        <v>2.8990672E-5</v>
      </c>
      <c r="I3058" s="172">
        <v>4.6295152E-4</v>
      </c>
      <c r="J3058" s="172">
        <v>2.6195504999999998E-4</v>
      </c>
      <c r="K3058" s="172">
        <v>4.4002967000000003E-6</v>
      </c>
      <c r="L3058" s="172">
        <v>3.6607006E-4</v>
      </c>
      <c r="M3058" s="172">
        <v>0</v>
      </c>
      <c r="N3058" s="172">
        <v>0</v>
      </c>
      <c r="O3058" s="172">
        <v>0</v>
      </c>
      <c r="P3058" s="199">
        <f t="shared" si="581"/>
        <v>0.32159601481481481</v>
      </c>
      <c r="Q3058" s="233">
        <v>3.4866359</v>
      </c>
      <c r="R3058" s="96">
        <v>3.4423358999999998</v>
      </c>
      <c r="S3058" s="96">
        <v>2.8760667E-2</v>
      </c>
      <c r="T3058" s="96">
        <v>2.3246944E-7</v>
      </c>
      <c r="U3058" s="96">
        <v>1.0485833E-2</v>
      </c>
      <c r="V3058" s="96">
        <v>4.0821222000000002E-4</v>
      </c>
      <c r="W3058" s="96">
        <v>4.6449999999999998E-3</v>
      </c>
      <c r="X3058" s="241">
        <f t="shared" si="582"/>
        <v>2.7786119511455001E-2</v>
      </c>
      <c r="Y3058" s="241">
        <f t="shared" si="583"/>
        <v>1.2981113070699001E-2</v>
      </c>
      <c r="Z3058" s="241">
        <f t="shared" si="584"/>
        <v>6.1885164355559999E-3</v>
      </c>
      <c r="AA3058" s="241">
        <f t="shared" si="585"/>
        <v>8.6164900052000011E-3</v>
      </c>
      <c r="AB3058" s="241">
        <v>8.9143829000000001E-3</v>
      </c>
      <c r="AC3058" s="241">
        <v>6.9254908999999995E-8</v>
      </c>
      <c r="AD3058" s="241">
        <v>1.5945296999999999E-3</v>
      </c>
      <c r="AE3058" s="241">
        <v>6.2924148999999999E-7</v>
      </c>
      <c r="AF3058" s="241">
        <v>2.4704762000000002E-3</v>
      </c>
      <c r="AG3058" s="241">
        <v>1.0257742999999999E-6</v>
      </c>
      <c r="AH3058" s="241">
        <v>5.8345521000000003E-3</v>
      </c>
      <c r="AI3058" s="241">
        <v>2.5886465000000001E-5</v>
      </c>
      <c r="AJ3058" s="241">
        <v>1.6990678E-5</v>
      </c>
      <c r="AK3058" s="241">
        <v>1.1347910000000001E-6</v>
      </c>
      <c r="AL3058" s="241">
        <v>1.5588182E-6</v>
      </c>
      <c r="AM3058" s="241">
        <v>4.6423559999999996E-9</v>
      </c>
      <c r="AN3058" s="241">
        <v>1.1175903E-4</v>
      </c>
      <c r="AO3058" s="241">
        <v>1.3573354999999999E-4</v>
      </c>
      <c r="AP3058" s="241">
        <v>6.0896361000000002E-5</v>
      </c>
      <c r="AQ3058" s="241">
        <v>8.3210519999999996E-7</v>
      </c>
      <c r="AR3058" s="241">
        <v>8.6156579000000004E-3</v>
      </c>
      <c r="AT3058" s="193"/>
      <c r="AU3058" s="193"/>
      <c r="AV3058" s="193"/>
      <c r="AW3058" s="193"/>
      <c r="AX3058" s="193"/>
      <c r="AY3058" s="193"/>
      <c r="AZ3058" s="193"/>
      <c r="BA3058" s="193"/>
      <c r="BB3058" s="193"/>
      <c r="BC3058" s="193"/>
      <c r="BD3058" s="193"/>
      <c r="BE3058" s="315"/>
      <c r="BF3058" s="315"/>
      <c r="BG3058" s="315"/>
      <c r="BH3058" s="315"/>
      <c r="BI3058" s="315"/>
      <c r="BJ3058" s="315"/>
      <c r="BK3058" s="315"/>
    </row>
    <row r="3059" spans="1:63" x14ac:dyDescent="0.25">
      <c r="A3059" s="9"/>
      <c r="B3059" s="43" t="s">
        <v>4654</v>
      </c>
      <c r="C3059" s="5" t="s">
        <v>4030</v>
      </c>
      <c r="D3059" s="172">
        <v>6.8675254000000005E-2</v>
      </c>
      <c r="E3059" s="172">
        <v>3.8173169999999999E-2</v>
      </c>
      <c r="F3059" s="172">
        <v>1.4590275E-2</v>
      </c>
      <c r="G3059" s="172">
        <v>1.1052684999999999E-3</v>
      </c>
      <c r="H3059" s="172">
        <v>2.1461792999999999E-5</v>
      </c>
      <c r="I3059" s="172">
        <v>1.4358920000000001E-2</v>
      </c>
      <c r="J3059" s="172">
        <v>2.255546E-4</v>
      </c>
      <c r="K3059" s="172">
        <v>1.4444099999999999E-6</v>
      </c>
      <c r="L3059" s="172">
        <v>1.9915952999999999E-4</v>
      </c>
      <c r="M3059" s="172">
        <v>0</v>
      </c>
      <c r="N3059" s="172">
        <v>0</v>
      </c>
      <c r="O3059" s="172">
        <v>0</v>
      </c>
      <c r="P3059" s="199">
        <f t="shared" si="581"/>
        <v>0.28276422222222219</v>
      </c>
      <c r="Q3059" s="233">
        <v>3.3039014</v>
      </c>
      <c r="R3059" s="96">
        <v>3.2040046000000002</v>
      </c>
      <c r="S3059" s="96">
        <v>6.9441556000000002E-2</v>
      </c>
      <c r="T3059" s="96">
        <v>1.4377222E-7</v>
      </c>
      <c r="U3059" s="96">
        <v>2.0492222000000001E-2</v>
      </c>
      <c r="V3059" s="96">
        <v>1.2323405999999999E-3</v>
      </c>
      <c r="W3059" s="96">
        <v>8.7305556000000003E-3</v>
      </c>
      <c r="X3059" s="241">
        <f t="shared" si="582"/>
        <v>2.7518808365739601E-2</v>
      </c>
      <c r="Y3059" s="241">
        <f t="shared" si="583"/>
        <v>1.3999544142440002E-2</v>
      </c>
      <c r="Z3059" s="241">
        <f t="shared" si="584"/>
        <v>5.4994065238396003E-3</v>
      </c>
      <c r="AA3059" s="241">
        <f t="shared" si="585"/>
        <v>8.0198576994599986E-3</v>
      </c>
      <c r="AB3059" s="241">
        <v>7.8381222000000004E-3</v>
      </c>
      <c r="AC3059" s="241">
        <v>4.885746E-8</v>
      </c>
      <c r="AD3059" s="241">
        <v>1.010403E-3</v>
      </c>
      <c r="AE3059" s="241">
        <v>5.1819508000000001E-7</v>
      </c>
      <c r="AF3059" s="241">
        <v>5.1481977E-3</v>
      </c>
      <c r="AG3059" s="241">
        <v>2.2541899000000002E-6</v>
      </c>
      <c r="AH3059" s="241">
        <v>5.1297579000000003E-3</v>
      </c>
      <c r="AI3059" s="241">
        <v>2.3589212000000001E-5</v>
      </c>
      <c r="AJ3059" s="241">
        <v>9.8628276E-6</v>
      </c>
      <c r="AK3059" s="241">
        <v>1.2639629999999999E-6</v>
      </c>
      <c r="AL3059" s="241">
        <v>9.6115081000000008E-7</v>
      </c>
      <c r="AM3059" s="241">
        <v>2.9534296000000001E-9</v>
      </c>
      <c r="AN3059" s="241">
        <v>2.1750854E-4</v>
      </c>
      <c r="AO3059" s="241">
        <v>7.6780988000000003E-5</v>
      </c>
      <c r="AP3059" s="241">
        <v>3.9678989000000001E-5</v>
      </c>
      <c r="AQ3059" s="241">
        <v>5.4489946000000002E-7</v>
      </c>
      <c r="AR3059" s="241">
        <v>8.0193127999999992E-3</v>
      </c>
      <c r="AT3059" s="193"/>
      <c r="AU3059" s="193"/>
      <c r="AV3059" s="193"/>
      <c r="AW3059" s="193"/>
      <c r="AX3059" s="193"/>
      <c r="AY3059" s="193"/>
      <c r="AZ3059" s="193"/>
      <c r="BA3059" s="193"/>
      <c r="BB3059" s="193"/>
      <c r="BC3059" s="193"/>
      <c r="BD3059" s="193"/>
      <c r="BE3059" s="315"/>
      <c r="BF3059" s="315"/>
      <c r="BG3059" s="315"/>
      <c r="BH3059" s="315"/>
      <c r="BI3059" s="315"/>
      <c r="BJ3059" s="315"/>
      <c r="BK3059" s="315"/>
    </row>
    <row r="3060" spans="1:63" x14ac:dyDescent="0.25">
      <c r="A3060" s="9"/>
      <c r="B3060" s="43" t="s">
        <v>4654</v>
      </c>
      <c r="C3060" s="5" t="s">
        <v>3377</v>
      </c>
      <c r="D3060" s="172">
        <v>7.0652571999999997E-2</v>
      </c>
      <c r="E3060" s="172">
        <v>5.3207095000000003E-2</v>
      </c>
      <c r="F3060" s="172">
        <v>1.3773792999999999E-2</v>
      </c>
      <c r="G3060" s="172">
        <v>2.2956226E-3</v>
      </c>
      <c r="H3060" s="172">
        <v>3.553436E-5</v>
      </c>
      <c r="I3060" s="172">
        <v>5.6602865999999996E-4</v>
      </c>
      <c r="J3060" s="172">
        <v>3.3333407000000001E-4</v>
      </c>
      <c r="K3060" s="172">
        <v>5.3998055000000004E-6</v>
      </c>
      <c r="L3060" s="172">
        <v>4.3576477000000001E-4</v>
      </c>
      <c r="M3060" s="172">
        <v>0</v>
      </c>
      <c r="N3060" s="172">
        <v>0</v>
      </c>
      <c r="O3060" s="172">
        <v>0</v>
      </c>
      <c r="P3060" s="199">
        <f t="shared" si="581"/>
        <v>0.39412662962962963</v>
      </c>
      <c r="Q3060" s="233">
        <v>4.1994211999999997</v>
      </c>
      <c r="R3060" s="96">
        <v>4.1453604999999998</v>
      </c>
      <c r="S3060" s="96">
        <v>3.5132221999999998E-2</v>
      </c>
      <c r="T3060" s="96">
        <v>2.8327778000000003E-7</v>
      </c>
      <c r="U3060" s="96">
        <v>1.2638889E-2</v>
      </c>
      <c r="V3060" s="96">
        <v>4.9702917000000004E-4</v>
      </c>
      <c r="W3060" s="96">
        <v>5.7922221999999997E-3</v>
      </c>
      <c r="X3060" s="241">
        <f t="shared" si="582"/>
        <v>3.3064332869740601E-2</v>
      </c>
      <c r="Y3060" s="241">
        <f t="shared" si="583"/>
        <v>1.5121086911198999E-2</v>
      </c>
      <c r="Z3060" s="241">
        <f t="shared" si="584"/>
        <v>7.5669979639415999E-3</v>
      </c>
      <c r="AA3060" s="241">
        <f t="shared" si="585"/>
        <v>1.0376247994599999E-2</v>
      </c>
      <c r="AB3060" s="241">
        <v>1.0924797999999999E-2</v>
      </c>
      <c r="AC3060" s="241">
        <v>8.4142139000000001E-8</v>
      </c>
      <c r="AD3060" s="241">
        <v>1.9240453E-3</v>
      </c>
      <c r="AE3060" s="241">
        <v>7.7552166000000004E-7</v>
      </c>
      <c r="AF3060" s="241">
        <v>2.2701288E-3</v>
      </c>
      <c r="AG3060" s="241">
        <v>1.2551474000000001E-6</v>
      </c>
      <c r="AH3060" s="241">
        <v>7.1503918999999997E-3</v>
      </c>
      <c r="AI3060" s="241">
        <v>2.1435264999999999E-5</v>
      </c>
      <c r="AJ3060" s="241">
        <v>2.0466834000000002E-5</v>
      </c>
      <c r="AK3060" s="241">
        <v>1.3401614000000001E-6</v>
      </c>
      <c r="AL3060" s="241">
        <v>1.8819459999999999E-6</v>
      </c>
      <c r="AM3060" s="241">
        <v>5.6025416000000001E-9</v>
      </c>
      <c r="AN3060" s="241">
        <v>1.345935E-4</v>
      </c>
      <c r="AO3060" s="241">
        <v>1.6353906000000001E-4</v>
      </c>
      <c r="AP3060" s="241">
        <v>7.3343694999999993E-5</v>
      </c>
      <c r="AQ3060" s="241">
        <v>1.0299946E-6</v>
      </c>
      <c r="AR3060" s="241">
        <v>1.0375218E-2</v>
      </c>
      <c r="AT3060" s="193"/>
      <c r="AU3060" s="193"/>
      <c r="AV3060" s="193"/>
      <c r="AW3060" s="193"/>
      <c r="AX3060" s="193"/>
      <c r="AY3060" s="193"/>
      <c r="AZ3060" s="193"/>
      <c r="BA3060" s="193"/>
      <c r="BB3060" s="193"/>
      <c r="BC3060" s="193"/>
      <c r="BD3060" s="193"/>
      <c r="BE3060" s="315"/>
      <c r="BF3060" s="315"/>
      <c r="BG3060" s="315"/>
      <c r="BH3060" s="315"/>
      <c r="BI3060" s="315"/>
      <c r="BJ3060" s="315"/>
      <c r="BK3060" s="315"/>
    </row>
    <row r="3061" spans="1:63" x14ac:dyDescent="0.25">
      <c r="A3061" s="9" t="s">
        <v>1753</v>
      </c>
      <c r="B3061" s="43" t="s">
        <v>4654</v>
      </c>
      <c r="C3061" s="5" t="s">
        <v>3883</v>
      </c>
      <c r="D3061" s="172">
        <v>5.4228933999999999E-2</v>
      </c>
      <c r="E3061" s="172">
        <v>4.0457039E-2</v>
      </c>
      <c r="F3061" s="172">
        <v>1.0376430000000001E-2</v>
      </c>
      <c r="G3061" s="172">
        <v>1.5373097E-3</v>
      </c>
      <c r="H3061" s="172">
        <v>2.6658134000000001E-5</v>
      </c>
      <c r="I3061" s="172">
        <v>1.4679038000000001E-3</v>
      </c>
      <c r="J3061" s="172">
        <v>1.2572142E-4</v>
      </c>
      <c r="K3061" s="172">
        <v>1.5018755E-6</v>
      </c>
      <c r="L3061" s="172">
        <v>2.3637033E-4</v>
      </c>
      <c r="M3061" s="172">
        <v>0</v>
      </c>
      <c r="N3061" s="172">
        <v>0</v>
      </c>
      <c r="O3061" s="172">
        <v>0</v>
      </c>
      <c r="P3061" s="199">
        <f t="shared" si="581"/>
        <v>0.29968177037037036</v>
      </c>
      <c r="Q3061" s="233">
        <v>3.4599530999999999</v>
      </c>
      <c r="R3061" s="96">
        <v>3.3883315000000001</v>
      </c>
      <c r="S3061" s="96">
        <v>4.8954889000000001E-2</v>
      </c>
      <c r="T3061" s="96">
        <v>2.4347499999999997E-7</v>
      </c>
      <c r="U3061" s="96">
        <v>1.5451111E-2</v>
      </c>
      <c r="V3061" s="96">
        <v>8.781425E-4</v>
      </c>
      <c r="W3061" s="96">
        <v>6.3372222000000001E-3</v>
      </c>
      <c r="X3061" s="241">
        <f t="shared" si="582"/>
        <v>2.5766250178612803E-2</v>
      </c>
      <c r="Y3061" s="241">
        <f t="shared" si="583"/>
        <v>1.1514877339468002E-2</v>
      </c>
      <c r="Z3061" s="241">
        <f t="shared" si="584"/>
        <v>5.7705965535347998E-3</v>
      </c>
      <c r="AA3061" s="241">
        <f t="shared" si="585"/>
        <v>8.4807762856099998E-3</v>
      </c>
      <c r="AB3061" s="241">
        <v>8.3070217000000002E-3</v>
      </c>
      <c r="AC3061" s="241">
        <v>8.0923457999999997E-8</v>
      </c>
      <c r="AD3061" s="241">
        <v>1.2355411E-3</v>
      </c>
      <c r="AE3061" s="241">
        <v>5.5457530999999996E-7</v>
      </c>
      <c r="AF3061" s="241">
        <v>1.9701057E-3</v>
      </c>
      <c r="AG3061" s="241">
        <v>1.5733407000000001E-6</v>
      </c>
      <c r="AH3061" s="241">
        <v>5.4367301999999999E-3</v>
      </c>
      <c r="AI3061" s="241">
        <v>1.6845091000000001E-5</v>
      </c>
      <c r="AJ3061" s="241">
        <v>1.3697462999999999E-5</v>
      </c>
      <c r="AK3061" s="241">
        <v>9.9810172999999995E-7</v>
      </c>
      <c r="AL3061" s="241">
        <v>1.1925762000000001E-6</v>
      </c>
      <c r="AM3061" s="241">
        <v>3.6126048E-9</v>
      </c>
      <c r="AN3061" s="241">
        <v>1.6423467000000001E-4</v>
      </c>
      <c r="AO3061" s="241">
        <v>8.4596671000000003E-5</v>
      </c>
      <c r="AP3061" s="241">
        <v>5.2298167999999999E-5</v>
      </c>
      <c r="AQ3061" s="241">
        <v>4.1428561E-7</v>
      </c>
      <c r="AR3061" s="241">
        <v>8.480362E-3</v>
      </c>
      <c r="AT3061" s="193"/>
      <c r="AU3061" s="193"/>
      <c r="AV3061" s="193"/>
      <c r="AW3061" s="193"/>
      <c r="AX3061" s="193"/>
      <c r="AY3061" s="193"/>
      <c r="AZ3061" s="193"/>
      <c r="BA3061" s="193"/>
      <c r="BB3061" s="193"/>
      <c r="BC3061" s="193"/>
      <c r="BD3061" s="193"/>
      <c r="BE3061" s="315"/>
      <c r="BF3061" s="315"/>
      <c r="BG3061" s="315"/>
      <c r="BH3061" s="315"/>
      <c r="BI3061" s="315"/>
      <c r="BJ3061" s="315"/>
      <c r="BK3061" s="315"/>
    </row>
    <row r="3062" spans="1:63" x14ac:dyDescent="0.25">
      <c r="A3062" s="9"/>
      <c r="B3062" s="43" t="s">
        <v>4654</v>
      </c>
      <c r="C3062" s="5" t="s">
        <v>3376</v>
      </c>
      <c r="D3062" s="172">
        <v>6.3350923000000003E-2</v>
      </c>
      <c r="E3062" s="172">
        <v>4.4621968999999997E-2</v>
      </c>
      <c r="F3062" s="172">
        <v>1.5640953999999999E-2</v>
      </c>
      <c r="G3062" s="172">
        <v>1.9398905000000001E-3</v>
      </c>
      <c r="H3062" s="172">
        <v>2.9708759E-5</v>
      </c>
      <c r="I3062" s="172">
        <v>4.7468333999999999E-4</v>
      </c>
      <c r="J3062" s="172">
        <v>2.7134145000000002E-4</v>
      </c>
      <c r="K3062" s="172">
        <v>4.5189001E-6</v>
      </c>
      <c r="L3062" s="172">
        <v>3.6785738000000003E-4</v>
      </c>
      <c r="M3062" s="172">
        <v>0</v>
      </c>
      <c r="N3062" s="172">
        <v>0</v>
      </c>
      <c r="O3062" s="172">
        <v>0</v>
      </c>
      <c r="P3062" s="199">
        <f t="shared" si="581"/>
        <v>0.33053310370370365</v>
      </c>
      <c r="Q3062" s="233">
        <v>3.5509989000000002</v>
      </c>
      <c r="R3062" s="96">
        <v>3.5057437999999999</v>
      </c>
      <c r="S3062" s="96">
        <v>2.9387555999999999E-2</v>
      </c>
      <c r="T3062" s="96">
        <v>2.3716944000000001E-7</v>
      </c>
      <c r="U3062" s="96">
        <v>1.0681667000000001E-2</v>
      </c>
      <c r="V3062" s="96">
        <v>4.1680166999999999E-4</v>
      </c>
      <c r="W3062" s="96">
        <v>4.7688888999999996E-3</v>
      </c>
      <c r="X3062" s="241">
        <f t="shared" si="582"/>
        <v>2.8375831333313398E-2</v>
      </c>
      <c r="Y3062" s="241">
        <f t="shared" si="583"/>
        <v>1.3244554264822E-2</v>
      </c>
      <c r="Z3062" s="241">
        <f t="shared" si="584"/>
        <v>6.3560645074813996E-3</v>
      </c>
      <c r="AA3062" s="241">
        <f t="shared" si="585"/>
        <v>8.7752125610099999E-3</v>
      </c>
      <c r="AB3062" s="241">
        <v>9.1620998999999998E-3</v>
      </c>
      <c r="AC3062" s="241">
        <v>7.0555442000000001E-8</v>
      </c>
      <c r="AD3062" s="241">
        <v>1.6262074000000001E-3</v>
      </c>
      <c r="AE3062" s="241">
        <v>6.7240567999999997E-7</v>
      </c>
      <c r="AF3062" s="241">
        <v>2.4544547999999998E-3</v>
      </c>
      <c r="AG3062" s="241">
        <v>1.0492036999999999E-6</v>
      </c>
      <c r="AH3062" s="241">
        <v>5.9966873000000002E-3</v>
      </c>
      <c r="AI3062" s="241">
        <v>2.5198112000000001E-5</v>
      </c>
      <c r="AJ3062" s="241">
        <v>1.7307281000000001E-5</v>
      </c>
      <c r="AK3062" s="241">
        <v>1.1718859E-6</v>
      </c>
      <c r="AL3062" s="241">
        <v>1.5893526999999999E-6</v>
      </c>
      <c r="AM3062" s="241">
        <v>4.7338813999999998E-9</v>
      </c>
      <c r="AN3062" s="241">
        <v>1.1382739000000001E-4</v>
      </c>
      <c r="AO3062" s="241">
        <v>1.3828093000000001E-4</v>
      </c>
      <c r="AP3062" s="241">
        <v>6.1997521999999997E-5</v>
      </c>
      <c r="AQ3062" s="241">
        <v>8.5666101000000001E-7</v>
      </c>
      <c r="AR3062" s="241">
        <v>8.7743558999999992E-3</v>
      </c>
      <c r="AT3062" s="193"/>
      <c r="AU3062" s="193"/>
      <c r="AV3062" s="193"/>
      <c r="AW3062" s="193"/>
      <c r="AX3062" s="193"/>
      <c r="AY3062" s="193"/>
      <c r="AZ3062" s="193"/>
      <c r="BA3062" s="193"/>
      <c r="BB3062" s="193"/>
      <c r="BC3062" s="193"/>
      <c r="BD3062" s="193"/>
      <c r="BE3062" s="315"/>
      <c r="BF3062" s="315"/>
      <c r="BG3062" s="315"/>
      <c r="BH3062" s="315"/>
      <c r="BI3062" s="315"/>
      <c r="BJ3062" s="315"/>
      <c r="BK3062" s="315"/>
    </row>
    <row r="3063" spans="1:63" x14ac:dyDescent="0.25">
      <c r="A3063" s="9"/>
      <c r="B3063" s="43" t="s">
        <v>4654</v>
      </c>
      <c r="C3063" s="5" t="s">
        <v>3375</v>
      </c>
      <c r="D3063" s="172">
        <v>5.9386000000000001E-2</v>
      </c>
      <c r="E3063" s="172">
        <v>4.6610310000000002E-2</v>
      </c>
      <c r="F3063" s="172">
        <v>9.1330739999999997E-3</v>
      </c>
      <c r="G3063" s="172">
        <v>2.3782253E-3</v>
      </c>
      <c r="H3063" s="172">
        <v>3.4379772999999999E-5</v>
      </c>
      <c r="I3063" s="172">
        <v>5.1971749000000005E-4</v>
      </c>
      <c r="J3063" s="172">
        <v>3.0090598000000001E-4</v>
      </c>
      <c r="K3063" s="172">
        <v>4.9038803999999998E-6</v>
      </c>
      <c r="L3063" s="172">
        <v>4.0448371000000001E-4</v>
      </c>
      <c r="M3063" s="172">
        <v>0</v>
      </c>
      <c r="N3063" s="172">
        <v>0</v>
      </c>
      <c r="O3063" s="172">
        <v>0</v>
      </c>
      <c r="P3063" s="199">
        <f t="shared" si="581"/>
        <v>0.34526155555555554</v>
      </c>
      <c r="Q3063" s="233">
        <v>4.3599176000000002</v>
      </c>
      <c r="R3063" s="96">
        <v>4.3044586000000002</v>
      </c>
      <c r="S3063" s="96">
        <v>3.5944221999999998E-2</v>
      </c>
      <c r="T3063" s="96">
        <v>2.8752777999999998E-7</v>
      </c>
      <c r="U3063" s="96">
        <v>1.3108610999999999E-2</v>
      </c>
      <c r="V3063" s="96">
        <v>5.0724167E-4</v>
      </c>
      <c r="W3063" s="96">
        <v>5.8986111000000003E-3</v>
      </c>
      <c r="X3063" s="241">
        <f t="shared" si="582"/>
        <v>3.0621188780431099E-2</v>
      </c>
      <c r="Y3063" s="241">
        <f t="shared" si="583"/>
        <v>1.3160283818731999E-2</v>
      </c>
      <c r="Z3063" s="241">
        <f t="shared" si="584"/>
        <v>6.6865169726991009E-3</v>
      </c>
      <c r="AA3063" s="241">
        <f t="shared" si="585"/>
        <v>1.0774387989E-2</v>
      </c>
      <c r="AB3063" s="241">
        <v>9.5702685999999992E-3</v>
      </c>
      <c r="AC3063" s="241">
        <v>8.4658672000000005E-8</v>
      </c>
      <c r="AD3063" s="241">
        <v>1.9648131000000002E-3</v>
      </c>
      <c r="AE3063" s="241">
        <v>7.0677606000000003E-7</v>
      </c>
      <c r="AF3063" s="241">
        <v>1.6231542E-3</v>
      </c>
      <c r="AG3063" s="241">
        <v>1.2564839999999999E-6</v>
      </c>
      <c r="AH3063" s="241">
        <v>6.2637932999999998E-3</v>
      </c>
      <c r="AI3063" s="241">
        <v>1.3543564E-5</v>
      </c>
      <c r="AJ3063" s="241">
        <v>2.1200526999999999E-5</v>
      </c>
      <c r="AK3063" s="241">
        <v>1.2197602E-6</v>
      </c>
      <c r="AL3063" s="241">
        <v>1.9223297999999999E-6</v>
      </c>
      <c r="AM3063" s="241">
        <v>5.7186990999999998E-9</v>
      </c>
      <c r="AN3063" s="241">
        <v>1.3977889000000001E-4</v>
      </c>
      <c r="AO3063" s="241">
        <v>1.6913582999999999E-4</v>
      </c>
      <c r="AP3063" s="241">
        <v>7.5917053000000003E-5</v>
      </c>
      <c r="AQ3063" s="241">
        <v>9.7198900000000009E-7</v>
      </c>
      <c r="AR3063" s="241">
        <v>1.0773415999999999E-2</v>
      </c>
      <c r="AT3063" s="193"/>
      <c r="AU3063" s="193"/>
      <c r="AV3063" s="193"/>
      <c r="AW3063" s="193"/>
      <c r="AX3063" s="193"/>
      <c r="AY3063" s="193"/>
      <c r="AZ3063" s="193"/>
      <c r="BA3063" s="193"/>
      <c r="BB3063" s="193"/>
      <c r="BC3063" s="193"/>
      <c r="BD3063" s="193"/>
      <c r="BE3063" s="315"/>
      <c r="BF3063" s="315"/>
      <c r="BG3063" s="315"/>
      <c r="BH3063" s="315"/>
      <c r="BI3063" s="315"/>
      <c r="BJ3063" s="315"/>
      <c r="BK3063" s="315"/>
    </row>
    <row r="3064" spans="1:63" x14ac:dyDescent="0.25">
      <c r="A3064" s="9"/>
      <c r="B3064" s="43" t="s">
        <v>4654</v>
      </c>
      <c r="C3064" s="48" t="s">
        <v>2215</v>
      </c>
      <c r="D3064" s="223">
        <v>5.4228933999999999E-2</v>
      </c>
      <c r="E3064" s="223">
        <v>4.0457039E-2</v>
      </c>
      <c r="F3064" s="223">
        <v>1.0376430000000001E-2</v>
      </c>
      <c r="G3064" s="223">
        <v>1.5373097E-3</v>
      </c>
      <c r="H3064" s="223">
        <v>2.6658134000000001E-5</v>
      </c>
      <c r="I3064" s="223">
        <v>1.4679038000000001E-3</v>
      </c>
      <c r="J3064" s="223">
        <v>1.2572142E-4</v>
      </c>
      <c r="K3064" s="223">
        <v>1.5018755E-6</v>
      </c>
      <c r="L3064" s="223">
        <v>2.3637033E-4</v>
      </c>
      <c r="M3064" s="223">
        <v>0</v>
      </c>
      <c r="N3064" s="223">
        <v>0</v>
      </c>
      <c r="O3064" s="223">
        <v>0</v>
      </c>
      <c r="P3064" s="227">
        <f t="shared" si="581"/>
        <v>0.29968177037037036</v>
      </c>
      <c r="Q3064" s="238">
        <v>3.4599530999999999</v>
      </c>
      <c r="R3064" s="117">
        <v>3.3883315000000001</v>
      </c>
      <c r="S3064" s="117">
        <v>4.8954889000000001E-2</v>
      </c>
      <c r="T3064" s="117">
        <v>2.4347499999999997E-7</v>
      </c>
      <c r="U3064" s="117">
        <v>1.5451111E-2</v>
      </c>
      <c r="V3064" s="117">
        <v>8.781425E-4</v>
      </c>
      <c r="W3064" s="117">
        <v>6.3372222000000001E-3</v>
      </c>
      <c r="X3064" s="257">
        <f t="shared" si="582"/>
        <v>2.5766250178612803E-2</v>
      </c>
      <c r="Y3064" s="257">
        <f t="shared" si="583"/>
        <v>1.1514877339468002E-2</v>
      </c>
      <c r="Z3064" s="257">
        <f t="shared" si="584"/>
        <v>5.7705965535347998E-3</v>
      </c>
      <c r="AA3064" s="257">
        <f t="shared" si="585"/>
        <v>8.4807762856099998E-3</v>
      </c>
      <c r="AB3064" s="257">
        <v>8.3070217000000002E-3</v>
      </c>
      <c r="AC3064" s="257">
        <v>8.0923457999999997E-8</v>
      </c>
      <c r="AD3064" s="257">
        <v>1.2355411E-3</v>
      </c>
      <c r="AE3064" s="257">
        <v>5.5457530999999996E-7</v>
      </c>
      <c r="AF3064" s="257">
        <v>1.9701057E-3</v>
      </c>
      <c r="AG3064" s="257">
        <v>1.5733407000000001E-6</v>
      </c>
      <c r="AH3064" s="257">
        <v>5.4367301999999999E-3</v>
      </c>
      <c r="AI3064" s="257">
        <v>1.6845091000000001E-5</v>
      </c>
      <c r="AJ3064" s="257">
        <v>1.3697462999999999E-5</v>
      </c>
      <c r="AK3064" s="257">
        <v>9.9810172999999995E-7</v>
      </c>
      <c r="AL3064" s="257">
        <v>1.1925762000000001E-6</v>
      </c>
      <c r="AM3064" s="257">
        <v>3.6126048E-9</v>
      </c>
      <c r="AN3064" s="257">
        <v>1.6423467000000001E-4</v>
      </c>
      <c r="AO3064" s="257">
        <v>8.4596671000000003E-5</v>
      </c>
      <c r="AP3064" s="257">
        <v>5.2298167999999999E-5</v>
      </c>
      <c r="AQ3064" s="257">
        <v>4.1428561E-7</v>
      </c>
      <c r="AR3064" s="257">
        <v>8.480362E-3</v>
      </c>
      <c r="AT3064" s="193"/>
      <c r="AU3064" s="193"/>
      <c r="AV3064" s="193"/>
      <c r="AW3064" s="193"/>
      <c r="AX3064" s="193"/>
      <c r="AY3064" s="193"/>
      <c r="AZ3064" s="193"/>
      <c r="BA3064" s="193"/>
      <c r="BB3064" s="193"/>
      <c r="BC3064" s="193"/>
      <c r="BD3064" s="193"/>
      <c r="BE3064" s="315"/>
      <c r="BF3064" s="315"/>
      <c r="BG3064" s="315"/>
      <c r="BH3064" s="315"/>
      <c r="BI3064" s="315"/>
      <c r="BJ3064" s="315"/>
      <c r="BK3064" s="315"/>
    </row>
    <row r="3065" spans="1:63" x14ac:dyDescent="0.25">
      <c r="A3065" s="45" t="s">
        <v>589</v>
      </c>
      <c r="B3065" s="45"/>
      <c r="C3065" s="43"/>
      <c r="D3065" s="199"/>
      <c r="E3065" s="199"/>
      <c r="F3065" s="199"/>
      <c r="G3065" s="199"/>
      <c r="H3065" s="199"/>
      <c r="I3065" s="199"/>
      <c r="J3065" s="199"/>
      <c r="K3065" s="199"/>
      <c r="L3065" s="199"/>
      <c r="M3065" s="199"/>
      <c r="N3065" s="199"/>
      <c r="O3065" s="199"/>
      <c r="P3065" s="199"/>
      <c r="Q3065" s="239"/>
      <c r="R3065" s="97"/>
      <c r="S3065" s="97"/>
      <c r="T3065" s="97"/>
      <c r="U3065" s="97"/>
      <c r="V3065" s="97"/>
      <c r="W3065" s="97"/>
      <c r="X3065" s="259"/>
      <c r="Y3065" s="259"/>
      <c r="Z3065" s="259"/>
      <c r="AA3065" s="258"/>
      <c r="AB3065" s="258"/>
      <c r="AC3065" s="258"/>
      <c r="AD3065" s="258"/>
      <c r="AE3065" s="258"/>
      <c r="AF3065" s="258"/>
      <c r="AG3065" s="258"/>
      <c r="AH3065" s="258"/>
      <c r="AI3065" s="258"/>
      <c r="AJ3065" s="258"/>
      <c r="AK3065" s="258"/>
      <c r="AL3065" s="258"/>
      <c r="AM3065" s="258"/>
      <c r="AN3065" s="258"/>
      <c r="AO3065" s="258"/>
      <c r="AP3065" s="258"/>
      <c r="AQ3065" s="258"/>
      <c r="AR3065" s="258"/>
      <c r="AT3065" s="193"/>
      <c r="AU3065" s="193"/>
      <c r="AV3065" s="193"/>
      <c r="AW3065" s="193"/>
      <c r="AX3065" s="193"/>
      <c r="AY3065" s="193"/>
      <c r="AZ3065" s="193"/>
      <c r="BA3065" s="193"/>
      <c r="BB3065" s="193"/>
      <c r="BC3065" s="193"/>
      <c r="BD3065" s="193"/>
      <c r="BE3065" s="315"/>
      <c r="BF3065" s="315"/>
      <c r="BG3065" s="315"/>
      <c r="BH3065" s="315"/>
      <c r="BI3065" s="315"/>
      <c r="BJ3065" s="315"/>
      <c r="BK3065" s="315"/>
    </row>
    <row r="3066" spans="1:63" x14ac:dyDescent="0.25">
      <c r="A3066" s="9"/>
      <c r="B3066" s="43" t="s">
        <v>4654</v>
      </c>
      <c r="C3066" s="25" t="s">
        <v>793</v>
      </c>
      <c r="D3066" s="193">
        <v>6.3375195999999995E-2</v>
      </c>
      <c r="E3066" s="193">
        <v>1.9673812999999998E-2</v>
      </c>
      <c r="F3066" s="193">
        <v>1.3834334E-2</v>
      </c>
      <c r="G3066" s="193">
        <v>2.6003240000000002E-4</v>
      </c>
      <c r="H3066" s="193">
        <v>1.8941659999999999E-5</v>
      </c>
      <c r="I3066" s="193">
        <v>2.8848466E-2</v>
      </c>
      <c r="J3066" s="193">
        <v>5.4156394000000004E-4</v>
      </c>
      <c r="K3066" s="193">
        <v>1.1564332999999999E-6</v>
      </c>
      <c r="L3066" s="193">
        <v>1.9688841999999999E-4</v>
      </c>
      <c r="M3066" s="193">
        <v>0</v>
      </c>
      <c r="N3066" s="193">
        <v>0</v>
      </c>
      <c r="O3066" s="193">
        <v>0</v>
      </c>
      <c r="P3066" s="199">
        <f t="shared" ref="P3066:P3088" si="586">E3066/0.135</f>
        <v>0.14573194814814813</v>
      </c>
      <c r="Q3066" s="240">
        <v>1.3873941000000001</v>
      </c>
      <c r="R3066" s="99">
        <v>1.3711580000000001</v>
      </c>
      <c r="S3066" s="99">
        <v>3.7437120000000002E-3</v>
      </c>
      <c r="T3066" s="99">
        <v>5.5692E-8</v>
      </c>
      <c r="U3066" s="99">
        <v>1.1421000000000001E-2</v>
      </c>
      <c r="V3066" s="99">
        <v>5.5493369999999998E-5</v>
      </c>
      <c r="W3066" s="99">
        <v>1.0158999999999999E-3</v>
      </c>
      <c r="X3066" s="241">
        <f t="shared" ref="X3066:X3089" si="587">SUM(Y3066:AA3066)</f>
        <v>1.9022785122317899E-2</v>
      </c>
      <c r="Y3066" s="241">
        <f t="shared" ref="Y3066:Y3089" si="588">SUM(AB3066:AG3066)</f>
        <v>1.2710816341585001E-2</v>
      </c>
      <c r="Z3066" s="241">
        <f t="shared" ref="Z3066:Z3089" si="589">SUM(AH3066:AP3066)</f>
        <v>2.8795317116228998E-3</v>
      </c>
      <c r="AA3066" s="241">
        <f t="shared" ref="AA3066:AA3089" si="590">SUM(AQ3066:AR3066)</f>
        <v>3.4324370691099998E-3</v>
      </c>
      <c r="AB3066" s="258">
        <v>4.0396835000000002E-3</v>
      </c>
      <c r="AC3066" s="258">
        <v>1.6530155E-8</v>
      </c>
      <c r="AD3066" s="258">
        <v>5.7766318E-4</v>
      </c>
      <c r="AE3066" s="258">
        <v>4.4995761E-7</v>
      </c>
      <c r="AF3066" s="258">
        <v>8.0928731999999996E-3</v>
      </c>
      <c r="AG3066" s="258">
        <v>1.2997382000000001E-7</v>
      </c>
      <c r="AH3066" s="258">
        <v>2.6435853E-3</v>
      </c>
      <c r="AI3066" s="258">
        <v>2.3053770000000001E-5</v>
      </c>
      <c r="AJ3066" s="258">
        <v>2.3280381000000001E-6</v>
      </c>
      <c r="AK3066" s="258">
        <v>1.0552764E-6</v>
      </c>
      <c r="AL3066" s="258">
        <v>4.7930909999999999E-7</v>
      </c>
      <c r="AM3066" s="258">
        <v>1.4200228999999999E-9</v>
      </c>
      <c r="AN3066" s="258">
        <v>1.2376408000000001E-4</v>
      </c>
      <c r="AO3066" s="258">
        <v>6.4166368999999998E-5</v>
      </c>
      <c r="AP3066" s="258">
        <v>2.1098149000000001E-5</v>
      </c>
      <c r="AQ3066" s="258">
        <v>6.3466911000000001E-7</v>
      </c>
      <c r="AR3066" s="258">
        <v>3.4318024E-3</v>
      </c>
      <c r="AT3066" s="193"/>
      <c r="AU3066" s="193"/>
      <c r="AV3066" s="193"/>
      <c r="AW3066" s="193"/>
      <c r="AX3066" s="193"/>
      <c r="AY3066" s="193"/>
      <c r="AZ3066" s="193"/>
      <c r="BA3066" s="193"/>
      <c r="BB3066" s="193"/>
      <c r="BC3066" s="193"/>
      <c r="BD3066" s="193"/>
      <c r="BE3066" s="315"/>
      <c r="BF3066" s="315"/>
      <c r="BG3066" s="315"/>
      <c r="BH3066" s="315"/>
      <c r="BI3066" s="315"/>
      <c r="BJ3066" s="315"/>
      <c r="BK3066" s="315"/>
    </row>
    <row r="3067" spans="1:63" x14ac:dyDescent="0.25">
      <c r="A3067" s="9"/>
      <c r="B3067" s="43" t="s">
        <v>4654</v>
      </c>
      <c r="C3067" s="25" t="s">
        <v>792</v>
      </c>
      <c r="D3067" s="193">
        <v>1.6428312E-2</v>
      </c>
      <c r="E3067" s="193">
        <v>1.4886673E-2</v>
      </c>
      <c r="F3067" s="193">
        <v>1.0032619E-3</v>
      </c>
      <c r="G3067" s="193">
        <v>2.6341842000000002E-4</v>
      </c>
      <c r="H3067" s="193">
        <v>8.2114193000000008E-6</v>
      </c>
      <c r="I3067" s="193">
        <v>1.2218168000000001E-4</v>
      </c>
      <c r="J3067" s="193">
        <v>2.7476987999999998E-5</v>
      </c>
      <c r="K3067" s="193">
        <v>5.7598528000000004E-7</v>
      </c>
      <c r="L3067" s="193">
        <v>1.1651317E-4</v>
      </c>
      <c r="M3067" s="193">
        <v>0</v>
      </c>
      <c r="N3067" s="193">
        <v>0</v>
      </c>
      <c r="O3067" s="193">
        <v>0</v>
      </c>
      <c r="P3067" s="199">
        <f t="shared" si="586"/>
        <v>0.11027165185185184</v>
      </c>
      <c r="Q3067" s="240">
        <v>1.3014323000000001</v>
      </c>
      <c r="R3067" s="99">
        <v>1.2642747000000001</v>
      </c>
      <c r="S3067" s="99">
        <v>2.4973760000000001E-2</v>
      </c>
      <c r="T3067" s="99">
        <v>5.7674999999999999E-8</v>
      </c>
      <c r="U3067" s="99">
        <v>8.5264E-3</v>
      </c>
      <c r="V3067" s="99">
        <v>4.380977E-4</v>
      </c>
      <c r="W3067" s="99">
        <v>3.2193E-3</v>
      </c>
      <c r="X3067" s="241">
        <f t="shared" si="587"/>
        <v>8.7839172226324893E-3</v>
      </c>
      <c r="Y3067" s="241">
        <f t="shared" si="588"/>
        <v>3.4768950140949997E-3</v>
      </c>
      <c r="Z3067" s="241">
        <f t="shared" si="589"/>
        <v>2.14243145873749E-3</v>
      </c>
      <c r="AA3067" s="241">
        <f t="shared" si="590"/>
        <v>3.1645907498E-3</v>
      </c>
      <c r="AB3067" s="258">
        <v>3.0566516999999999E-3</v>
      </c>
      <c r="AC3067" s="258">
        <v>1.9487247E-8</v>
      </c>
      <c r="AD3067" s="258">
        <v>2.2327999999999999E-4</v>
      </c>
      <c r="AE3067" s="258">
        <v>7.6792638000000002E-8</v>
      </c>
      <c r="AF3067" s="258">
        <v>1.9606644000000001E-4</v>
      </c>
      <c r="AG3067" s="258">
        <v>8.0059420999999997E-7</v>
      </c>
      <c r="AH3067" s="258">
        <v>2.0004628E-3</v>
      </c>
      <c r="AI3067" s="258">
        <v>1.5052717000000001E-6</v>
      </c>
      <c r="AJ3067" s="258">
        <v>2.3378247000000001E-6</v>
      </c>
      <c r="AK3067" s="258">
        <v>2.2561112999999999E-7</v>
      </c>
      <c r="AL3067" s="258">
        <v>2.1799766E-7</v>
      </c>
      <c r="AM3067" s="258">
        <v>6.5454748999999996E-10</v>
      </c>
      <c r="AN3067" s="258">
        <v>9.1934845000000003E-5</v>
      </c>
      <c r="AO3067" s="258">
        <v>2.845614E-5</v>
      </c>
      <c r="AP3067" s="258">
        <v>1.7290314000000001E-5</v>
      </c>
      <c r="AQ3067" s="258">
        <v>2.2714980000000001E-7</v>
      </c>
      <c r="AR3067" s="258">
        <v>3.1643636000000001E-3</v>
      </c>
      <c r="AT3067" s="193"/>
      <c r="AU3067" s="193"/>
      <c r="AV3067" s="193"/>
      <c r="AW3067" s="193"/>
      <c r="AX3067" s="193"/>
      <c r="AY3067" s="193"/>
      <c r="AZ3067" s="193"/>
      <c r="BA3067" s="193"/>
      <c r="BB3067" s="193"/>
      <c r="BC3067" s="193"/>
      <c r="BD3067" s="193"/>
      <c r="BE3067" s="315"/>
      <c r="BF3067" s="315"/>
      <c r="BG3067" s="315"/>
      <c r="BH3067" s="315"/>
      <c r="BI3067" s="315"/>
      <c r="BJ3067" s="315"/>
      <c r="BK3067" s="315"/>
    </row>
    <row r="3068" spans="1:63" x14ac:dyDescent="0.25">
      <c r="A3068" s="9"/>
      <c r="B3068" s="43" t="s">
        <v>4654</v>
      </c>
      <c r="C3068" s="25" t="s">
        <v>791</v>
      </c>
      <c r="D3068" s="193">
        <v>2.133113E-2</v>
      </c>
      <c r="E3068" s="193">
        <v>1.4605296E-2</v>
      </c>
      <c r="F3068" s="193">
        <v>4.9270119000000001E-3</v>
      </c>
      <c r="G3068" s="193">
        <v>1.0020961999999999E-3</v>
      </c>
      <c r="H3068" s="193">
        <v>1.2665878999999999E-5</v>
      </c>
      <c r="I3068" s="193">
        <v>6.7504516E-4</v>
      </c>
      <c r="J3068" s="193">
        <v>3.8298759000000001E-5</v>
      </c>
      <c r="K3068" s="193">
        <v>7.0078383999999996E-7</v>
      </c>
      <c r="L3068" s="193">
        <v>7.0015183E-5</v>
      </c>
      <c r="M3068" s="193">
        <v>0</v>
      </c>
      <c r="N3068" s="193">
        <v>0</v>
      </c>
      <c r="O3068" s="193">
        <v>0</v>
      </c>
      <c r="P3068" s="199">
        <f t="shared" si="586"/>
        <v>0.10818737777777777</v>
      </c>
      <c r="Q3068" s="240">
        <v>1.2205641</v>
      </c>
      <c r="R3068" s="99">
        <v>1.1911083</v>
      </c>
      <c r="S3068" s="99">
        <v>2.2097599999999998E-2</v>
      </c>
      <c r="T3068" s="99">
        <v>1.4326E-7</v>
      </c>
      <c r="U3068" s="99">
        <v>4.1472999999999996E-3</v>
      </c>
      <c r="V3068" s="99">
        <v>3.9881010000000002E-4</v>
      </c>
      <c r="W3068" s="99">
        <v>2.8119999999999998E-3</v>
      </c>
      <c r="X3068" s="241">
        <f t="shared" si="587"/>
        <v>9.7385757475723003E-3</v>
      </c>
      <c r="Y3068" s="241">
        <f t="shared" si="588"/>
        <v>4.6809438994999996E-3</v>
      </c>
      <c r="Z3068" s="241">
        <f t="shared" si="589"/>
        <v>2.0764124260923005E-3</v>
      </c>
      <c r="AA3068" s="241">
        <f t="shared" si="590"/>
        <v>2.9812194219800002E-3</v>
      </c>
      <c r="AB3068" s="258">
        <v>2.9989289E-3</v>
      </c>
      <c r="AC3068" s="258">
        <v>4.732595E-8</v>
      </c>
      <c r="AD3068" s="258">
        <v>7.5513888999999995E-4</v>
      </c>
      <c r="AE3068" s="258">
        <v>2.5366282000000002E-7</v>
      </c>
      <c r="AF3068" s="258">
        <v>9.2586557999999996E-4</v>
      </c>
      <c r="AG3068" s="258">
        <v>7.0954072999999999E-7</v>
      </c>
      <c r="AH3068" s="258">
        <v>1.9628174000000001E-3</v>
      </c>
      <c r="AI3068" s="258">
        <v>7.9910457999999995E-6</v>
      </c>
      <c r="AJ3068" s="258">
        <v>8.9433894999999994E-6</v>
      </c>
      <c r="AK3068" s="258">
        <v>4.6495517999999999E-7</v>
      </c>
      <c r="AL3068" s="258">
        <v>7.3029528000000005E-7</v>
      </c>
      <c r="AM3068" s="258">
        <v>2.2113323E-9</v>
      </c>
      <c r="AN3068" s="258">
        <v>4.0553714999999999E-5</v>
      </c>
      <c r="AO3068" s="258">
        <v>3.1686392E-5</v>
      </c>
      <c r="AP3068" s="258">
        <v>2.3223022000000001E-5</v>
      </c>
      <c r="AQ3068" s="258">
        <v>1.7732198000000001E-7</v>
      </c>
      <c r="AR3068" s="258">
        <v>2.9810421000000002E-3</v>
      </c>
      <c r="AT3068" s="193"/>
      <c r="AU3068" s="193"/>
      <c r="AV3068" s="193"/>
      <c r="AW3068" s="193"/>
      <c r="AX3068" s="193"/>
      <c r="AY3068" s="193"/>
      <c r="AZ3068" s="193"/>
      <c r="BA3068" s="193"/>
      <c r="BB3068" s="193"/>
      <c r="BC3068" s="193"/>
      <c r="BD3068" s="193"/>
      <c r="BE3068" s="315"/>
      <c r="BF3068" s="315"/>
      <c r="BG3068" s="315"/>
      <c r="BH3068" s="315"/>
      <c r="BI3068" s="315"/>
      <c r="BJ3068" s="315"/>
      <c r="BK3068" s="315"/>
    </row>
    <row r="3069" spans="1:63" x14ac:dyDescent="0.25">
      <c r="A3069" s="9"/>
      <c r="B3069" s="43" t="s">
        <v>4654</v>
      </c>
      <c r="C3069" s="25" t="s">
        <v>790</v>
      </c>
      <c r="D3069" s="193">
        <v>3.1560604999999999E-2</v>
      </c>
      <c r="E3069" s="193">
        <v>1.8846617999999999E-2</v>
      </c>
      <c r="F3069" s="193">
        <v>1.0069417000000001E-2</v>
      </c>
      <c r="G3069" s="193">
        <v>2.0465401000000001E-4</v>
      </c>
      <c r="H3069" s="193">
        <v>7.9063419000000008E-6</v>
      </c>
      <c r="I3069" s="193">
        <v>2.1911607E-3</v>
      </c>
      <c r="J3069" s="193">
        <v>1.7888969000000001E-4</v>
      </c>
      <c r="K3069" s="193">
        <v>4.8334142E-7</v>
      </c>
      <c r="L3069" s="193">
        <v>6.1475378999999993E-5</v>
      </c>
      <c r="M3069" s="193">
        <v>0</v>
      </c>
      <c r="N3069" s="193">
        <v>0</v>
      </c>
      <c r="O3069" s="193">
        <v>0</v>
      </c>
      <c r="P3069" s="199">
        <f t="shared" si="586"/>
        <v>0.13960457777777777</v>
      </c>
      <c r="Q3069" s="240">
        <v>1.2092242</v>
      </c>
      <c r="R3069" s="99">
        <v>1.1953141</v>
      </c>
      <c r="S3069" s="99">
        <v>2.7284319999999998E-3</v>
      </c>
      <c r="T3069" s="99">
        <v>3.4844999999999999E-8</v>
      </c>
      <c r="U3069" s="99">
        <v>1.0037000000000001E-2</v>
      </c>
      <c r="V3069" s="99">
        <v>3.1269590000000002E-5</v>
      </c>
      <c r="W3069" s="99">
        <v>1.1134000000000001E-3</v>
      </c>
      <c r="X3069" s="241">
        <f t="shared" si="587"/>
        <v>1.190341384866307E-2</v>
      </c>
      <c r="Y3069" s="241">
        <f t="shared" si="588"/>
        <v>6.1767888072949998E-3</v>
      </c>
      <c r="Z3069" s="241">
        <f t="shared" si="589"/>
        <v>2.73474626369807E-3</v>
      </c>
      <c r="AA3069" s="241">
        <f t="shared" si="590"/>
        <v>2.9918787776699999E-3</v>
      </c>
      <c r="AB3069" s="258">
        <v>3.8698312999999999E-3</v>
      </c>
      <c r="AC3069" s="258">
        <v>1.0537185E-8</v>
      </c>
      <c r="AD3069" s="258">
        <v>3.1802197000000001E-4</v>
      </c>
      <c r="AE3069" s="258">
        <v>4.157913E-7</v>
      </c>
      <c r="AF3069" s="258">
        <v>1.9884121999999998E-3</v>
      </c>
      <c r="AG3069" s="258">
        <v>9.7008810000000004E-8</v>
      </c>
      <c r="AH3069" s="258">
        <v>2.5324758E-3</v>
      </c>
      <c r="AI3069" s="258">
        <v>1.6434896E-5</v>
      </c>
      <c r="AJ3069" s="258">
        <v>1.8284815E-6</v>
      </c>
      <c r="AK3069" s="258">
        <v>8.3453392999999996E-7</v>
      </c>
      <c r="AL3069" s="258">
        <v>2.4198267E-7</v>
      </c>
      <c r="AM3069" s="258">
        <v>7.3959806999999999E-10</v>
      </c>
      <c r="AN3069" s="258">
        <v>1.0871208E-4</v>
      </c>
      <c r="AO3069" s="258">
        <v>5.3183188000000003E-5</v>
      </c>
      <c r="AP3069" s="258">
        <v>2.1034562E-5</v>
      </c>
      <c r="AQ3069" s="258">
        <v>1.8497767E-7</v>
      </c>
      <c r="AR3069" s="258">
        <v>2.9916938E-3</v>
      </c>
      <c r="AT3069" s="193"/>
      <c r="AU3069" s="193"/>
      <c r="AV3069" s="193"/>
      <c r="AW3069" s="193"/>
      <c r="AX3069" s="193"/>
      <c r="AY3069" s="193"/>
      <c r="AZ3069" s="193"/>
      <c r="BA3069" s="193"/>
      <c r="BB3069" s="193"/>
      <c r="BC3069" s="193"/>
      <c r="BD3069" s="193"/>
      <c r="BE3069" s="315"/>
      <c r="BF3069" s="315"/>
      <c r="BG3069" s="315"/>
      <c r="BH3069" s="315"/>
      <c r="BI3069" s="315"/>
      <c r="BJ3069" s="315"/>
      <c r="BK3069" s="315"/>
    </row>
    <row r="3070" spans="1:63" x14ac:dyDescent="0.25">
      <c r="A3070" s="9"/>
      <c r="B3070" s="43" t="s">
        <v>4654</v>
      </c>
      <c r="C3070" s="25" t="s">
        <v>789</v>
      </c>
      <c r="D3070" s="193">
        <v>1.6343039E-2</v>
      </c>
      <c r="E3070" s="193">
        <v>1.4363516E-2</v>
      </c>
      <c r="F3070" s="193">
        <v>1.4484510999999999E-3</v>
      </c>
      <c r="G3070" s="193">
        <v>2.5784089999999999E-4</v>
      </c>
      <c r="H3070" s="193">
        <v>6.8068460999999997E-6</v>
      </c>
      <c r="I3070" s="193">
        <v>1.6426693000000001E-4</v>
      </c>
      <c r="J3070" s="193">
        <v>5.4447746999999999E-5</v>
      </c>
      <c r="K3070" s="193">
        <v>4.1441897999999998E-7</v>
      </c>
      <c r="L3070" s="193">
        <v>4.7295361000000001E-5</v>
      </c>
      <c r="M3070" s="193">
        <v>0</v>
      </c>
      <c r="N3070" s="193">
        <v>0</v>
      </c>
      <c r="O3070" s="193">
        <v>0</v>
      </c>
      <c r="P3070" s="199">
        <f t="shared" si="586"/>
        <v>0.10639641481481481</v>
      </c>
      <c r="Q3070" s="240">
        <v>1.2720704</v>
      </c>
      <c r="R3070" s="99">
        <v>1.2436913999999999</v>
      </c>
      <c r="S3070" s="99">
        <v>1.7584559999999999E-2</v>
      </c>
      <c r="T3070" s="99">
        <v>3.5138E-8</v>
      </c>
      <c r="U3070" s="99">
        <v>8.2644999999999993E-3</v>
      </c>
      <c r="V3070" s="99">
        <v>3.1500860000000002E-4</v>
      </c>
      <c r="W3070" s="99">
        <v>2.2149000000000001E-3</v>
      </c>
      <c r="X3070" s="241">
        <f t="shared" si="587"/>
        <v>8.6522646579629513E-3</v>
      </c>
      <c r="Y3070" s="241">
        <f t="shared" si="588"/>
        <v>3.4721967997310005E-3</v>
      </c>
      <c r="Z3070" s="241">
        <f t="shared" si="589"/>
        <v>2.0670835716219498E-3</v>
      </c>
      <c r="AA3070" s="241">
        <f t="shared" si="590"/>
        <v>3.1129842866100001E-3</v>
      </c>
      <c r="AB3070" s="258">
        <v>2.9492579000000001E-3</v>
      </c>
      <c r="AC3070" s="258">
        <v>1.2345140999999999E-8</v>
      </c>
      <c r="AD3070" s="258">
        <v>2.2677932E-4</v>
      </c>
      <c r="AE3070" s="258">
        <v>1.3890772000000001E-7</v>
      </c>
      <c r="AF3070" s="258">
        <v>2.9544498E-4</v>
      </c>
      <c r="AG3070" s="258">
        <v>5.6334686999999995E-7</v>
      </c>
      <c r="AH3070" s="258">
        <v>1.9301864999999999E-3</v>
      </c>
      <c r="AI3070" s="258">
        <v>2.1178927999999998E-6</v>
      </c>
      <c r="AJ3070" s="258">
        <v>2.2946767999999999E-6</v>
      </c>
      <c r="AK3070" s="258">
        <v>2.0751955999999999E-7</v>
      </c>
      <c r="AL3070" s="258">
        <v>2.5799479999999999E-7</v>
      </c>
      <c r="AM3070" s="258">
        <v>7.6766195000000002E-10</v>
      </c>
      <c r="AN3070" s="258">
        <v>9.1512372000000005E-5</v>
      </c>
      <c r="AO3070" s="258">
        <v>2.7088061999999998E-5</v>
      </c>
      <c r="AP3070" s="258">
        <v>1.3417786000000001E-5</v>
      </c>
      <c r="AQ3070" s="258">
        <v>1.3728660999999999E-7</v>
      </c>
      <c r="AR3070" s="258">
        <v>3.1128470000000002E-3</v>
      </c>
      <c r="AT3070" s="193"/>
      <c r="AU3070" s="193"/>
      <c r="AV3070" s="193"/>
      <c r="AW3070" s="193"/>
      <c r="AX3070" s="193"/>
      <c r="AY3070" s="193"/>
      <c r="AZ3070" s="193"/>
      <c r="BA3070" s="193"/>
      <c r="BB3070" s="193"/>
      <c r="BC3070" s="193"/>
      <c r="BD3070" s="193"/>
      <c r="BE3070" s="315"/>
      <c r="BF3070" s="315"/>
      <c r="BG3070" s="315"/>
      <c r="BH3070" s="315"/>
      <c r="BI3070" s="315"/>
      <c r="BJ3070" s="315"/>
      <c r="BK3070" s="315"/>
    </row>
    <row r="3071" spans="1:63" x14ac:dyDescent="0.25">
      <c r="A3071" s="9"/>
      <c r="B3071" s="43" t="s">
        <v>4654</v>
      </c>
      <c r="C3071" s="25" t="s">
        <v>788</v>
      </c>
      <c r="D3071" s="193">
        <v>1.6679632E-2</v>
      </c>
      <c r="E3071" s="193">
        <v>1.4761748E-2</v>
      </c>
      <c r="F3071" s="193">
        <v>1.2729255E-3</v>
      </c>
      <c r="G3071" s="193">
        <v>3.4028968999999997E-4</v>
      </c>
      <c r="H3071" s="193">
        <v>7.8672181000000007E-6</v>
      </c>
      <c r="I3071" s="193">
        <v>1.7508539E-4</v>
      </c>
      <c r="J3071" s="193">
        <v>3.017972E-5</v>
      </c>
      <c r="K3071" s="193">
        <v>4.5458841E-7</v>
      </c>
      <c r="L3071" s="193">
        <v>9.1081676E-5</v>
      </c>
      <c r="M3071" s="193">
        <v>0</v>
      </c>
      <c r="N3071" s="193">
        <v>0</v>
      </c>
      <c r="O3071" s="193">
        <v>0</v>
      </c>
      <c r="P3071" s="199">
        <f t="shared" si="586"/>
        <v>0.10934628148148147</v>
      </c>
      <c r="Q3071" s="240">
        <v>1.2799605999999999</v>
      </c>
      <c r="R3071" s="99">
        <v>1.2553772000000001</v>
      </c>
      <c r="S3071" s="99">
        <v>1.5624559999999999E-2</v>
      </c>
      <c r="T3071" s="99">
        <v>5.6241E-8</v>
      </c>
      <c r="U3071" s="99">
        <v>6.6436999999999998E-3</v>
      </c>
      <c r="V3071" s="99">
        <v>2.797756E-4</v>
      </c>
      <c r="W3071" s="99">
        <v>2.0352999999999999E-3</v>
      </c>
      <c r="X3071" s="241">
        <f t="shared" si="587"/>
        <v>8.8201837157556098E-3</v>
      </c>
      <c r="Y3071" s="241">
        <f t="shared" si="588"/>
        <v>3.5706574907650003E-3</v>
      </c>
      <c r="Z3071" s="241">
        <f t="shared" si="589"/>
        <v>2.1073848645506103E-3</v>
      </c>
      <c r="AA3071" s="241">
        <f t="shared" si="590"/>
        <v>3.1421413604400001E-3</v>
      </c>
      <c r="AB3071" s="258">
        <v>3.0309975999999999E-3</v>
      </c>
      <c r="AC3071" s="258">
        <v>1.9226074E-8</v>
      </c>
      <c r="AD3071" s="258">
        <v>2.8753718000000002E-4</v>
      </c>
      <c r="AE3071" s="258">
        <v>8.9264121E-8</v>
      </c>
      <c r="AF3071" s="258">
        <v>2.5151329000000001E-4</v>
      </c>
      <c r="AG3071" s="258">
        <v>5.0093056999999998E-7</v>
      </c>
      <c r="AH3071" s="258">
        <v>1.9836313000000001E-3</v>
      </c>
      <c r="AI3071" s="258">
        <v>2.0165921E-6</v>
      </c>
      <c r="AJ3071" s="258">
        <v>3.0233895000000002E-6</v>
      </c>
      <c r="AK3071" s="258">
        <v>2.6547601E-7</v>
      </c>
      <c r="AL3071" s="258">
        <v>2.7641561999999998E-7</v>
      </c>
      <c r="AM3071" s="258">
        <v>8.3532060999999999E-10</v>
      </c>
      <c r="AN3071" s="258">
        <v>7.2796075999999993E-5</v>
      </c>
      <c r="AO3071" s="258">
        <v>2.8529671999999999E-5</v>
      </c>
      <c r="AP3071" s="258">
        <v>1.6845108000000001E-5</v>
      </c>
      <c r="AQ3071" s="258">
        <v>1.3436044E-7</v>
      </c>
      <c r="AR3071" s="258">
        <v>3.142007E-3</v>
      </c>
      <c r="AT3071" s="193"/>
      <c r="AU3071" s="193"/>
      <c r="AV3071" s="193"/>
      <c r="AW3071" s="193"/>
      <c r="AX3071" s="193"/>
      <c r="AY3071" s="193"/>
      <c r="AZ3071" s="193"/>
      <c r="BA3071" s="193"/>
      <c r="BB3071" s="193"/>
      <c r="BC3071" s="193"/>
      <c r="BD3071" s="193"/>
      <c r="BE3071" s="315"/>
      <c r="BF3071" s="315"/>
      <c r="BG3071" s="315"/>
      <c r="BH3071" s="315"/>
      <c r="BI3071" s="315"/>
      <c r="BJ3071" s="315"/>
      <c r="BK3071" s="315"/>
    </row>
    <row r="3072" spans="1:63" x14ac:dyDescent="0.25">
      <c r="A3072" s="9"/>
      <c r="B3072" s="43" t="s">
        <v>4654</v>
      </c>
      <c r="C3072" s="25" t="s">
        <v>787</v>
      </c>
      <c r="D3072" s="193">
        <v>1.8405549E-2</v>
      </c>
      <c r="E3072" s="193">
        <v>1.4385034999999999E-2</v>
      </c>
      <c r="F3072" s="193">
        <v>2.8697150000000001E-3</v>
      </c>
      <c r="G3072" s="193">
        <v>7.3791275999999996E-4</v>
      </c>
      <c r="H3072" s="193">
        <v>1.0658285E-5</v>
      </c>
      <c r="I3072" s="193">
        <v>1.6160033000000001E-4</v>
      </c>
      <c r="J3072" s="193">
        <v>9.2542341000000002E-5</v>
      </c>
      <c r="K3072" s="193">
        <v>1.5237163999999999E-6</v>
      </c>
      <c r="L3072" s="193">
        <v>1.4656165999999999E-4</v>
      </c>
      <c r="M3072" s="193">
        <v>0</v>
      </c>
      <c r="N3072" s="193">
        <v>0</v>
      </c>
      <c r="O3072" s="193">
        <v>0</v>
      </c>
      <c r="P3072" s="199">
        <f t="shared" si="586"/>
        <v>0.1065558148148148</v>
      </c>
      <c r="Q3072" s="240">
        <v>1.3544186</v>
      </c>
      <c r="R3072" s="99">
        <v>1.3372067999999999</v>
      </c>
      <c r="S3072" s="99">
        <v>1.1163040000000001E-2</v>
      </c>
      <c r="T3072" s="99">
        <v>9.0486999999999995E-8</v>
      </c>
      <c r="U3072" s="99">
        <v>4.0718999999999998E-3</v>
      </c>
      <c r="V3072" s="99">
        <v>1.5797399999999999E-4</v>
      </c>
      <c r="W3072" s="99">
        <v>1.8188E-3</v>
      </c>
      <c r="X3072" s="241">
        <f t="shared" si="587"/>
        <v>9.4367046986707989E-3</v>
      </c>
      <c r="Y3072" s="241">
        <f t="shared" si="588"/>
        <v>4.0248099510180003E-3</v>
      </c>
      <c r="Z3072" s="241">
        <f t="shared" si="589"/>
        <v>2.0647611896427998E-3</v>
      </c>
      <c r="AA3072" s="241">
        <f t="shared" si="590"/>
        <v>3.3471335580099997E-3</v>
      </c>
      <c r="AB3072" s="258">
        <v>2.9536167999999999E-3</v>
      </c>
      <c r="AC3072" s="258">
        <v>2.6900038000000002E-8</v>
      </c>
      <c r="AD3072" s="258">
        <v>6.1045231999999996E-4</v>
      </c>
      <c r="AE3072" s="258">
        <v>1.3420303999999999E-7</v>
      </c>
      <c r="AF3072" s="258">
        <v>4.6018962000000002E-4</v>
      </c>
      <c r="AG3072" s="258">
        <v>3.9010793999999998E-7</v>
      </c>
      <c r="AH3072" s="258">
        <v>1.9331579000000001E-3</v>
      </c>
      <c r="AI3072" s="258">
        <v>4.4851696999999996E-6</v>
      </c>
      <c r="AJ3072" s="258">
        <v>6.5796155000000004E-6</v>
      </c>
      <c r="AK3072" s="258">
        <v>4.0471560000000001E-7</v>
      </c>
      <c r="AL3072" s="258">
        <v>5.9648794000000001E-7</v>
      </c>
      <c r="AM3072" s="258">
        <v>1.7759027999999999E-9</v>
      </c>
      <c r="AN3072" s="258">
        <v>4.3395005000000001E-5</v>
      </c>
      <c r="AO3072" s="258">
        <v>5.2492125E-5</v>
      </c>
      <c r="AP3072" s="258">
        <v>2.3648394999999998E-5</v>
      </c>
      <c r="AQ3072" s="258">
        <v>2.9975801000000001E-7</v>
      </c>
      <c r="AR3072" s="258">
        <v>3.3468337999999999E-3</v>
      </c>
      <c r="AT3072" s="193"/>
      <c r="AU3072" s="193"/>
      <c r="AV3072" s="193"/>
      <c r="AW3072" s="193"/>
      <c r="AX3072" s="193"/>
      <c r="AY3072" s="193"/>
      <c r="AZ3072" s="193"/>
      <c r="BA3072" s="193"/>
      <c r="BB3072" s="193"/>
      <c r="BC3072" s="193"/>
      <c r="BD3072" s="193"/>
      <c r="BE3072" s="315"/>
      <c r="BF3072" s="315"/>
      <c r="BG3072" s="315"/>
      <c r="BH3072" s="315"/>
      <c r="BI3072" s="315"/>
      <c r="BJ3072" s="315"/>
      <c r="BK3072" s="315"/>
    </row>
    <row r="3073" spans="1:63" x14ac:dyDescent="0.25">
      <c r="A3073" s="9"/>
      <c r="B3073" s="43" t="s">
        <v>4654</v>
      </c>
      <c r="C3073" s="25" t="s">
        <v>786</v>
      </c>
      <c r="D3073" s="193">
        <v>2.5298057999999998E-2</v>
      </c>
      <c r="E3073" s="193">
        <v>1.4868424999999999E-2</v>
      </c>
      <c r="F3073" s="193">
        <v>8.3058822999999993E-3</v>
      </c>
      <c r="G3073" s="193">
        <v>5.6854148999999998E-4</v>
      </c>
      <c r="H3073" s="193">
        <v>9.4056656999999992E-6</v>
      </c>
      <c r="I3073" s="193">
        <v>1.3974090000000001E-3</v>
      </c>
      <c r="J3073" s="193">
        <v>9.1253303999999993E-5</v>
      </c>
      <c r="K3073" s="193">
        <v>5.2396072000000001E-7</v>
      </c>
      <c r="L3073" s="193">
        <v>5.661647E-5</v>
      </c>
      <c r="M3073" s="193">
        <v>0</v>
      </c>
      <c r="N3073" s="193">
        <v>0</v>
      </c>
      <c r="O3073" s="193">
        <v>0</v>
      </c>
      <c r="P3073" s="199">
        <f t="shared" si="586"/>
        <v>0.11013648148148147</v>
      </c>
      <c r="Q3073" s="240">
        <v>1.2411985999999999</v>
      </c>
      <c r="R3073" s="99">
        <v>1.2160753</v>
      </c>
      <c r="S3073" s="99">
        <v>1.687E-2</v>
      </c>
      <c r="T3073" s="99">
        <v>8.6978E-8</v>
      </c>
      <c r="U3073" s="99">
        <v>5.8111999999999999E-3</v>
      </c>
      <c r="V3073" s="99">
        <v>3.0366189999999997E-4</v>
      </c>
      <c r="W3073" s="99">
        <v>2.1383999999999999E-3</v>
      </c>
      <c r="X3073" s="241">
        <f t="shared" si="587"/>
        <v>1.0305065001582799E-2</v>
      </c>
      <c r="Y3073" s="241">
        <f t="shared" si="588"/>
        <v>5.1321097068929991E-3</v>
      </c>
      <c r="Z3073" s="241">
        <f t="shared" si="589"/>
        <v>2.1292208563297994E-3</v>
      </c>
      <c r="AA3073" s="241">
        <f t="shared" si="590"/>
        <v>3.04373443836E-3</v>
      </c>
      <c r="AB3073" s="258">
        <v>3.0529594999999998E-3</v>
      </c>
      <c r="AC3073" s="258">
        <v>2.8530993E-8</v>
      </c>
      <c r="AD3073" s="258">
        <v>4.8825698E-4</v>
      </c>
      <c r="AE3073" s="258">
        <v>3.8750431000000001E-7</v>
      </c>
      <c r="AF3073" s="258">
        <v>1.5899304E-3</v>
      </c>
      <c r="AG3073" s="258">
        <v>5.4679158999999999E-7</v>
      </c>
      <c r="AH3073" s="258">
        <v>1.9980915999999998E-3</v>
      </c>
      <c r="AI3073" s="258">
        <v>1.3584474000000001E-5</v>
      </c>
      <c r="AJ3073" s="258">
        <v>5.0742157000000003E-6</v>
      </c>
      <c r="AK3073" s="258">
        <v>4.6856501000000002E-7</v>
      </c>
      <c r="AL3073" s="258">
        <v>4.7522017000000002E-7</v>
      </c>
      <c r="AM3073" s="258">
        <v>1.4444498000000001E-9</v>
      </c>
      <c r="AN3073" s="258">
        <v>6.2423299000000007E-5</v>
      </c>
      <c r="AO3073" s="258">
        <v>3.1682983999999998E-5</v>
      </c>
      <c r="AP3073" s="258">
        <v>1.7419054000000001E-5</v>
      </c>
      <c r="AQ3073" s="258">
        <v>1.3913835999999999E-7</v>
      </c>
      <c r="AR3073" s="258">
        <v>3.0435953000000002E-3</v>
      </c>
      <c r="AT3073" s="193"/>
      <c r="AU3073" s="193"/>
      <c r="AV3073" s="193"/>
      <c r="AW3073" s="193"/>
      <c r="AX3073" s="193"/>
      <c r="AY3073" s="193"/>
      <c r="AZ3073" s="193"/>
      <c r="BA3073" s="193"/>
      <c r="BB3073" s="193"/>
      <c r="BC3073" s="193"/>
      <c r="BD3073" s="193"/>
      <c r="BE3073" s="315"/>
      <c r="BF3073" s="315"/>
      <c r="BG3073" s="315"/>
      <c r="BH3073" s="315"/>
      <c r="BI3073" s="315"/>
      <c r="BJ3073" s="315"/>
      <c r="BK3073" s="315"/>
    </row>
    <row r="3074" spans="1:63" x14ac:dyDescent="0.25">
      <c r="A3074" s="9"/>
      <c r="B3074" s="43" t="s">
        <v>4654</v>
      </c>
      <c r="C3074" s="25" t="s">
        <v>3855</v>
      </c>
      <c r="D3074" s="193">
        <v>2.1864992E-2</v>
      </c>
      <c r="E3074" s="193">
        <v>1.4201235E-2</v>
      </c>
      <c r="F3074" s="193">
        <v>5.8438683999999996E-3</v>
      </c>
      <c r="G3074" s="193">
        <v>9.1823466000000005E-4</v>
      </c>
      <c r="H3074" s="193">
        <v>1.2721931000000001E-5</v>
      </c>
      <c r="I3074" s="193">
        <v>7.6551473000000003E-4</v>
      </c>
      <c r="J3074" s="193">
        <v>5.4016257000000002E-5</v>
      </c>
      <c r="K3074" s="193">
        <v>6.9616108999999999E-7</v>
      </c>
      <c r="L3074" s="193">
        <v>6.8705057000000003E-5</v>
      </c>
      <c r="M3074" s="193">
        <v>0</v>
      </c>
      <c r="N3074" s="193">
        <v>0</v>
      </c>
      <c r="O3074" s="193">
        <v>0</v>
      </c>
      <c r="P3074" s="199">
        <f t="shared" si="586"/>
        <v>0.10519433333333332</v>
      </c>
      <c r="Q3074" s="240">
        <v>1.2201272000000001</v>
      </c>
      <c r="R3074" s="99">
        <v>1.1920953000000001</v>
      </c>
      <c r="S3074" s="99">
        <v>2.118256E-2</v>
      </c>
      <c r="T3074" s="99">
        <v>1.4343000000000001E-7</v>
      </c>
      <c r="U3074" s="99">
        <v>3.7382000000000001E-3</v>
      </c>
      <c r="V3074" s="99">
        <v>3.805487E-4</v>
      </c>
      <c r="W3074" s="99">
        <v>2.7304999999999999E-3</v>
      </c>
      <c r="X3074" s="241">
        <f t="shared" si="587"/>
        <v>9.7079706149261012E-3</v>
      </c>
      <c r="Y3074" s="241">
        <f t="shared" si="588"/>
        <v>4.7057595899080004E-3</v>
      </c>
      <c r="Z3074" s="241">
        <f t="shared" si="589"/>
        <v>2.0185075596981E-3</v>
      </c>
      <c r="AA3074" s="241">
        <f t="shared" si="590"/>
        <v>2.9837034653199999E-3</v>
      </c>
      <c r="AB3074" s="258">
        <v>2.9159641000000001E-3</v>
      </c>
      <c r="AC3074" s="258">
        <v>4.6617057999999998E-8</v>
      </c>
      <c r="AD3074" s="258">
        <v>7.0599710999999998E-4</v>
      </c>
      <c r="AE3074" s="258">
        <v>2.8735008000000001E-7</v>
      </c>
      <c r="AF3074" s="258">
        <v>1.0827828000000001E-3</v>
      </c>
      <c r="AG3074" s="258">
        <v>6.8161277000000002E-7</v>
      </c>
      <c r="AH3074" s="258">
        <v>1.9085344000000001E-3</v>
      </c>
      <c r="AI3074" s="258">
        <v>9.5245246000000003E-6</v>
      </c>
      <c r="AJ3074" s="258">
        <v>8.1931081999999996E-6</v>
      </c>
      <c r="AK3074" s="258">
        <v>5.3704601999999997E-7</v>
      </c>
      <c r="AL3074" s="258">
        <v>6.7203671999999999E-7</v>
      </c>
      <c r="AM3074" s="258">
        <v>2.0451580999999998E-9</v>
      </c>
      <c r="AN3074" s="258">
        <v>3.5976853999999999E-5</v>
      </c>
      <c r="AO3074" s="258">
        <v>3.2015084999999997E-5</v>
      </c>
      <c r="AP3074" s="258">
        <v>2.3052460000000001E-5</v>
      </c>
      <c r="AQ3074" s="258">
        <v>1.7816532E-7</v>
      </c>
      <c r="AR3074" s="258">
        <v>2.9835253E-3</v>
      </c>
      <c r="AT3074" s="193"/>
      <c r="AU3074" s="193"/>
      <c r="AV3074" s="193"/>
      <c r="AW3074" s="193"/>
      <c r="AX3074" s="193"/>
      <c r="AY3074" s="193"/>
      <c r="AZ3074" s="193"/>
      <c r="BA3074" s="193"/>
      <c r="BB3074" s="193"/>
      <c r="BC3074" s="193"/>
      <c r="BD3074" s="193"/>
      <c r="BE3074" s="315"/>
      <c r="BF3074" s="315"/>
      <c r="BG3074" s="315"/>
      <c r="BH3074" s="315"/>
      <c r="BI3074" s="315"/>
      <c r="BJ3074" s="315"/>
      <c r="BK3074" s="315"/>
    </row>
    <row r="3075" spans="1:63" x14ac:dyDescent="0.25">
      <c r="A3075" s="9"/>
      <c r="B3075" s="43" t="s">
        <v>4654</v>
      </c>
      <c r="C3075" s="25" t="s">
        <v>3854</v>
      </c>
      <c r="D3075" s="193">
        <v>1.8941748000000001E-2</v>
      </c>
      <c r="E3075" s="193">
        <v>1.4033828E-2</v>
      </c>
      <c r="F3075" s="193">
        <v>4.0203499000000002E-3</v>
      </c>
      <c r="G3075" s="193">
        <v>5.4473713999999998E-4</v>
      </c>
      <c r="H3075" s="193">
        <v>8.7825601000000001E-6</v>
      </c>
      <c r="I3075" s="193">
        <v>1.4490259E-4</v>
      </c>
      <c r="J3075" s="193">
        <v>8.6835750000000003E-5</v>
      </c>
      <c r="K3075" s="193">
        <v>1.3835742E-6</v>
      </c>
      <c r="L3075" s="193">
        <v>1.0092886E-4</v>
      </c>
      <c r="M3075" s="193">
        <v>0</v>
      </c>
      <c r="N3075" s="193">
        <v>0</v>
      </c>
      <c r="O3075" s="193">
        <v>0</v>
      </c>
      <c r="P3075" s="199">
        <f t="shared" si="586"/>
        <v>0.10395428148148148</v>
      </c>
      <c r="Q3075" s="240">
        <v>0.99424248999999998</v>
      </c>
      <c r="R3075" s="99">
        <v>0.9813636</v>
      </c>
      <c r="S3075" s="99">
        <v>8.3776000000000007E-3</v>
      </c>
      <c r="T3075" s="99">
        <v>6.7401999999999997E-8</v>
      </c>
      <c r="U3075" s="99">
        <v>2.9937000000000002E-3</v>
      </c>
      <c r="V3075" s="99">
        <v>1.18521E-4</v>
      </c>
      <c r="W3075" s="99">
        <v>1.389E-3</v>
      </c>
      <c r="X3075" s="241">
        <f t="shared" si="587"/>
        <v>8.4512808453926988E-3</v>
      </c>
      <c r="Y3075" s="241">
        <f t="shared" si="588"/>
        <v>4.0088456270539995E-3</v>
      </c>
      <c r="Z3075" s="241">
        <f t="shared" si="589"/>
        <v>1.9859759586786999E-3</v>
      </c>
      <c r="AA3075" s="241">
        <f t="shared" si="590"/>
        <v>2.4564592596599999E-3</v>
      </c>
      <c r="AB3075" s="258">
        <v>2.8815106000000001E-3</v>
      </c>
      <c r="AC3075" s="258">
        <v>2.0077994000000001E-8</v>
      </c>
      <c r="AD3075" s="258">
        <v>4.6073031000000002E-4</v>
      </c>
      <c r="AE3075" s="258">
        <v>2.3517901E-7</v>
      </c>
      <c r="AF3075" s="258">
        <v>6.6604534999999999E-4</v>
      </c>
      <c r="AG3075" s="258">
        <v>3.0411005000000001E-7</v>
      </c>
      <c r="AH3075" s="258">
        <v>1.8859855999999999E-3</v>
      </c>
      <c r="AI3075" s="258">
        <v>6.2549549999999996E-6</v>
      </c>
      <c r="AJ3075" s="258">
        <v>4.8561222E-6</v>
      </c>
      <c r="AK3075" s="258">
        <v>3.3102511000000002E-7</v>
      </c>
      <c r="AL3075" s="258">
        <v>4.5102782000000002E-7</v>
      </c>
      <c r="AM3075" s="258">
        <v>1.3425487000000001E-9</v>
      </c>
      <c r="AN3075" s="258">
        <v>3.1869214999999997E-5</v>
      </c>
      <c r="AO3075" s="258">
        <v>3.8849753E-5</v>
      </c>
      <c r="AP3075" s="258">
        <v>1.7376917999999999E-5</v>
      </c>
      <c r="AQ3075" s="258">
        <v>2.5465966000000002E-7</v>
      </c>
      <c r="AR3075" s="258">
        <v>2.4562045999999998E-3</v>
      </c>
      <c r="AT3075" s="193"/>
      <c r="AU3075" s="193"/>
      <c r="AV3075" s="193"/>
      <c r="AW3075" s="193"/>
      <c r="AX3075" s="193"/>
      <c r="AY3075" s="193"/>
      <c r="AZ3075" s="193"/>
      <c r="BA3075" s="193"/>
      <c r="BB3075" s="193"/>
      <c r="BC3075" s="193"/>
      <c r="BD3075" s="193"/>
      <c r="BE3075" s="315"/>
      <c r="BF3075" s="315"/>
      <c r="BG3075" s="315"/>
      <c r="BH3075" s="315"/>
      <c r="BI3075" s="315"/>
      <c r="BJ3075" s="315"/>
      <c r="BK3075" s="315"/>
    </row>
    <row r="3076" spans="1:63" x14ac:dyDescent="0.25">
      <c r="A3076" s="9"/>
      <c r="B3076" s="43" t="s">
        <v>4654</v>
      </c>
      <c r="C3076" s="25" t="s">
        <v>3853</v>
      </c>
      <c r="D3076" s="193">
        <v>1.9249404000000001E-2</v>
      </c>
      <c r="E3076" s="193">
        <v>1.4570694E-2</v>
      </c>
      <c r="F3076" s="193">
        <v>3.7722644000000001E-3</v>
      </c>
      <c r="G3076" s="193">
        <v>3.2579853999999998E-4</v>
      </c>
      <c r="H3076" s="193">
        <v>8.1188669999999992E-6</v>
      </c>
      <c r="I3076" s="193">
        <v>3.8209776999999998E-4</v>
      </c>
      <c r="J3076" s="193">
        <v>1.1137732E-4</v>
      </c>
      <c r="K3076" s="193">
        <v>5.6123979999999998E-7</v>
      </c>
      <c r="L3076" s="193">
        <v>7.8491817000000006E-5</v>
      </c>
      <c r="M3076" s="193">
        <v>0</v>
      </c>
      <c r="N3076" s="193">
        <v>0</v>
      </c>
      <c r="O3076" s="193">
        <v>0</v>
      </c>
      <c r="P3076" s="199">
        <f t="shared" si="586"/>
        <v>0.10793106666666666</v>
      </c>
      <c r="Q3076" s="240">
        <v>1.2900109</v>
      </c>
      <c r="R3076" s="99">
        <v>1.2521004</v>
      </c>
      <c r="S3076" s="99">
        <v>2.5857999999999999E-2</v>
      </c>
      <c r="T3076" s="99">
        <v>5.2683999999999997E-8</v>
      </c>
      <c r="U3076" s="99">
        <v>8.3178999999999996E-3</v>
      </c>
      <c r="V3076" s="99">
        <v>4.555855E-4</v>
      </c>
      <c r="W3076" s="99">
        <v>3.2789999999999998E-3</v>
      </c>
      <c r="X3076" s="241">
        <f t="shared" si="587"/>
        <v>9.2679232774343107E-3</v>
      </c>
      <c r="Y3076" s="241">
        <f t="shared" si="588"/>
        <v>4.0331632369770007E-3</v>
      </c>
      <c r="Z3076" s="241">
        <f t="shared" si="589"/>
        <v>2.1006459736073097E-3</v>
      </c>
      <c r="AA3076" s="241">
        <f t="shared" si="590"/>
        <v>3.1341140668499998E-3</v>
      </c>
      <c r="AB3076" s="258">
        <v>2.9918100000000001E-3</v>
      </c>
      <c r="AC3076" s="258">
        <v>1.7744866999999998E-8</v>
      </c>
      <c r="AD3076" s="258">
        <v>3.3320754999999999E-4</v>
      </c>
      <c r="AE3076" s="258">
        <v>2.5880184000000002E-7</v>
      </c>
      <c r="AF3076" s="258">
        <v>7.0703935000000003E-4</v>
      </c>
      <c r="AG3076" s="258">
        <v>8.2979027000000005E-7</v>
      </c>
      <c r="AH3076" s="258">
        <v>1.9580350999999999E-3</v>
      </c>
      <c r="AI3076" s="258">
        <v>5.817264E-6</v>
      </c>
      <c r="AJ3076" s="258">
        <v>2.9045163000000001E-6</v>
      </c>
      <c r="AK3076" s="258">
        <v>3.3633486E-7</v>
      </c>
      <c r="AL3076" s="258">
        <v>3.2019273000000001E-7</v>
      </c>
      <c r="AM3076" s="258">
        <v>9.6171731000000008E-10</v>
      </c>
      <c r="AN3076" s="258">
        <v>8.9180311999999997E-5</v>
      </c>
      <c r="AO3076" s="258">
        <v>2.8746054999999999E-5</v>
      </c>
      <c r="AP3076" s="258">
        <v>1.5305237000000002E-5</v>
      </c>
      <c r="AQ3076" s="258">
        <v>2.2146684999999999E-7</v>
      </c>
      <c r="AR3076" s="258">
        <v>3.1338925999999999E-3</v>
      </c>
      <c r="AT3076" s="193"/>
      <c r="AU3076" s="193"/>
      <c r="AV3076" s="193"/>
      <c r="AW3076" s="193"/>
      <c r="AX3076" s="193"/>
      <c r="AY3076" s="193"/>
      <c r="AZ3076" s="193"/>
      <c r="BA3076" s="193"/>
      <c r="BB3076" s="193"/>
      <c r="BC3076" s="193"/>
      <c r="BD3076" s="193"/>
      <c r="BE3076" s="315"/>
      <c r="BF3076" s="315"/>
      <c r="BG3076" s="315"/>
      <c r="BH3076" s="315"/>
      <c r="BI3076" s="315"/>
      <c r="BJ3076" s="315"/>
      <c r="BK3076" s="315"/>
    </row>
    <row r="3077" spans="1:63" x14ac:dyDescent="0.25">
      <c r="A3077" s="9"/>
      <c r="B3077" s="43" t="s">
        <v>4654</v>
      </c>
      <c r="C3077" s="25" t="s">
        <v>3852</v>
      </c>
      <c r="D3077" s="193">
        <v>2.1504708000000001E-2</v>
      </c>
      <c r="E3077" s="193">
        <v>1.4413964E-2</v>
      </c>
      <c r="F3077" s="193">
        <v>5.2740136000000003E-3</v>
      </c>
      <c r="G3077" s="193">
        <v>8.5779781E-4</v>
      </c>
      <c r="H3077" s="193">
        <v>1.2052651999999999E-5</v>
      </c>
      <c r="I3077" s="193">
        <v>7.7284073999999998E-4</v>
      </c>
      <c r="J3077" s="193">
        <v>3.8462593999999997E-5</v>
      </c>
      <c r="K3077" s="193">
        <v>6.7930296999999998E-7</v>
      </c>
      <c r="L3077" s="193">
        <v>1.3489719999999999E-4</v>
      </c>
      <c r="M3077" s="193">
        <v>0</v>
      </c>
      <c r="N3077" s="193">
        <v>0</v>
      </c>
      <c r="O3077" s="193">
        <v>0</v>
      </c>
      <c r="P3077" s="199">
        <f t="shared" si="586"/>
        <v>0.1067701037037037</v>
      </c>
      <c r="Q3077" s="240">
        <v>1.2144416</v>
      </c>
      <c r="R3077" s="99">
        <v>1.1858633999999999</v>
      </c>
      <c r="S3077" s="99">
        <v>2.1192079999999999E-2</v>
      </c>
      <c r="T3077" s="99">
        <v>1.3157999999999999E-7</v>
      </c>
      <c r="U3077" s="99">
        <v>4.2510999999999998E-3</v>
      </c>
      <c r="V3077" s="99">
        <v>3.8047180000000001E-4</v>
      </c>
      <c r="W3077" s="99">
        <v>2.7544000000000002E-3</v>
      </c>
      <c r="X3077" s="241">
        <f t="shared" si="587"/>
        <v>9.6419767007934996E-3</v>
      </c>
      <c r="Y3077" s="241">
        <f t="shared" si="588"/>
        <v>4.6185014640549998E-3</v>
      </c>
      <c r="Z3077" s="241">
        <f t="shared" si="589"/>
        <v>2.0553301998984998E-3</v>
      </c>
      <c r="AA3077" s="241">
        <f t="shared" si="590"/>
        <v>2.96814503684E-3</v>
      </c>
      <c r="AB3077" s="258">
        <v>2.9596165000000002E-3</v>
      </c>
      <c r="AC3077" s="258">
        <v>4.3731965000000003E-8</v>
      </c>
      <c r="AD3077" s="258">
        <v>6.5008111000000005E-4</v>
      </c>
      <c r="AE3077" s="258">
        <v>2.7431990999999998E-7</v>
      </c>
      <c r="AF3077" s="258">
        <v>1.0078054E-3</v>
      </c>
      <c r="AG3077" s="258">
        <v>6.8040218000000005E-7</v>
      </c>
      <c r="AH3077" s="258">
        <v>1.9370894E-3</v>
      </c>
      <c r="AI3077" s="258">
        <v>8.6340066000000001E-6</v>
      </c>
      <c r="AJ3077" s="258">
        <v>7.6487720000000004E-6</v>
      </c>
      <c r="AK3077" s="258">
        <v>4.1632679000000003E-7</v>
      </c>
      <c r="AL3077" s="258">
        <v>6.2899819999999996E-7</v>
      </c>
      <c r="AM3077" s="258">
        <v>1.9033085000000001E-9</v>
      </c>
      <c r="AN3077" s="258">
        <v>4.2057897000000001E-5</v>
      </c>
      <c r="AO3077" s="258">
        <v>3.5514685E-5</v>
      </c>
      <c r="AP3077" s="258">
        <v>2.3338211E-5</v>
      </c>
      <c r="AQ3077" s="258">
        <v>1.7763683999999999E-7</v>
      </c>
      <c r="AR3077" s="258">
        <v>2.9679673999999999E-3</v>
      </c>
      <c r="AT3077" s="193"/>
      <c r="AU3077" s="193"/>
      <c r="AV3077" s="193"/>
      <c r="AW3077" s="193"/>
      <c r="AX3077" s="193"/>
      <c r="AY3077" s="193"/>
      <c r="AZ3077" s="193"/>
      <c r="BA3077" s="193"/>
      <c r="BB3077" s="193"/>
      <c r="BC3077" s="193"/>
      <c r="BD3077" s="193"/>
      <c r="BE3077" s="315"/>
      <c r="BF3077" s="315"/>
      <c r="BG3077" s="315"/>
      <c r="BH3077" s="315"/>
      <c r="BI3077" s="315"/>
      <c r="BJ3077" s="315"/>
      <c r="BK3077" s="315"/>
    </row>
    <row r="3078" spans="1:63" x14ac:dyDescent="0.25">
      <c r="A3078" s="9"/>
      <c r="B3078" s="43" t="s">
        <v>4654</v>
      </c>
      <c r="C3078" s="25" t="s">
        <v>2131</v>
      </c>
      <c r="D3078" s="193">
        <v>1.9547565999999999E-2</v>
      </c>
      <c r="E3078" s="193">
        <v>1.4437222E-2</v>
      </c>
      <c r="F3078" s="193">
        <v>3.9837266000000001E-3</v>
      </c>
      <c r="G3078" s="193">
        <v>7.3777887999999998E-4</v>
      </c>
      <c r="H3078" s="193">
        <v>1.0668062999999999E-5</v>
      </c>
      <c r="I3078" s="193">
        <v>1.6134468E-4</v>
      </c>
      <c r="J3078" s="193">
        <v>9.1324198000000003E-5</v>
      </c>
      <c r="K3078" s="193">
        <v>1.5284343999999999E-6</v>
      </c>
      <c r="L3078" s="193">
        <v>1.2397374000000001E-4</v>
      </c>
      <c r="M3078" s="193">
        <v>0</v>
      </c>
      <c r="N3078" s="193">
        <v>0</v>
      </c>
      <c r="O3078" s="193">
        <v>0</v>
      </c>
      <c r="P3078" s="199">
        <f t="shared" si="586"/>
        <v>0.10694238518518517</v>
      </c>
      <c r="Q3078" s="240">
        <v>1.3527754000000001</v>
      </c>
      <c r="R3078" s="99">
        <v>1.3356361999999999</v>
      </c>
      <c r="S3078" s="99">
        <v>1.110704E-2</v>
      </c>
      <c r="T3078" s="99">
        <v>8.8767000000000003E-8</v>
      </c>
      <c r="U3078" s="99">
        <v>4.0669E-3</v>
      </c>
      <c r="V3078" s="99">
        <v>1.5696920000000001E-4</v>
      </c>
      <c r="W3078" s="99">
        <v>1.8082E-3</v>
      </c>
      <c r="X3078" s="241">
        <f t="shared" si="587"/>
        <v>9.6581102764251997E-3</v>
      </c>
      <c r="Y3078" s="241">
        <f t="shared" si="588"/>
        <v>4.2415588709030002E-3</v>
      </c>
      <c r="Z3078" s="241">
        <f t="shared" si="589"/>
        <v>2.0733486131121999E-3</v>
      </c>
      <c r="AA3078" s="241">
        <f t="shared" si="590"/>
        <v>3.34320279241E-3</v>
      </c>
      <c r="AB3078" s="258">
        <v>2.9643375999999998E-3</v>
      </c>
      <c r="AC3078" s="258">
        <v>2.6094332999999999E-8</v>
      </c>
      <c r="AD3078" s="258">
        <v>6.0986926000000002E-4</v>
      </c>
      <c r="AE3078" s="258">
        <v>2.3978441999999999E-7</v>
      </c>
      <c r="AF3078" s="258">
        <v>6.6669788999999997E-4</v>
      </c>
      <c r="AG3078" s="258">
        <v>3.8824215E-7</v>
      </c>
      <c r="AH3078" s="258">
        <v>1.9401754000000001E-3</v>
      </c>
      <c r="AI3078" s="258">
        <v>6.1952015000000004E-6</v>
      </c>
      <c r="AJ3078" s="258">
        <v>6.5799702999999999E-6</v>
      </c>
      <c r="AK3078" s="258">
        <v>3.8591498000000001E-7</v>
      </c>
      <c r="AL3078" s="258">
        <v>5.9647645000000004E-7</v>
      </c>
      <c r="AM3078" s="258">
        <v>1.7748822000000001E-9</v>
      </c>
      <c r="AN3078" s="258">
        <v>4.3379120999999997E-5</v>
      </c>
      <c r="AO3078" s="258">
        <v>5.2490346E-5</v>
      </c>
      <c r="AP3078" s="258">
        <v>2.3544408E-5</v>
      </c>
      <c r="AQ3078" s="258">
        <v>3.0529241000000001E-7</v>
      </c>
      <c r="AR3078" s="258">
        <v>3.3428974999999998E-3</v>
      </c>
      <c r="AT3078" s="193"/>
      <c r="AU3078" s="193"/>
      <c r="AV3078" s="193"/>
      <c r="AW3078" s="193"/>
      <c r="AX3078" s="193"/>
      <c r="AY3078" s="193"/>
      <c r="AZ3078" s="193"/>
      <c r="BA3078" s="193"/>
      <c r="BB3078" s="193"/>
      <c r="BC3078" s="193"/>
      <c r="BD3078" s="193"/>
      <c r="BE3078" s="315"/>
      <c r="BF3078" s="315"/>
      <c r="BG3078" s="315"/>
      <c r="BH3078" s="315"/>
      <c r="BI3078" s="315"/>
      <c r="BJ3078" s="315"/>
      <c r="BK3078" s="315"/>
    </row>
    <row r="3079" spans="1:63" x14ac:dyDescent="0.25">
      <c r="A3079" s="9" t="s">
        <v>1753</v>
      </c>
      <c r="B3079" s="43" t="s">
        <v>4654</v>
      </c>
      <c r="C3079" s="25" t="s">
        <v>2130</v>
      </c>
      <c r="D3079" s="193">
        <v>1.7601154000000001E-2</v>
      </c>
      <c r="E3079" s="193">
        <v>1.4344197E-2</v>
      </c>
      <c r="F3079" s="193">
        <v>2.1586153000000001E-3</v>
      </c>
      <c r="G3079" s="193">
        <v>7.8777462999999996E-4</v>
      </c>
      <c r="H3079" s="193">
        <v>1.2300451E-5</v>
      </c>
      <c r="I3079" s="193">
        <v>1.5374116E-4</v>
      </c>
      <c r="J3079" s="193">
        <v>3.8783103E-5</v>
      </c>
      <c r="K3079" s="193">
        <v>6.7709217999999995E-7</v>
      </c>
      <c r="L3079" s="193">
        <v>1.0506530000000001E-4</v>
      </c>
      <c r="M3079" s="193">
        <v>0</v>
      </c>
      <c r="N3079" s="193">
        <v>0</v>
      </c>
      <c r="O3079" s="193">
        <v>0</v>
      </c>
      <c r="P3079" s="199">
        <f t="shared" si="586"/>
        <v>0.1062533111111111</v>
      </c>
      <c r="Q3079" s="240">
        <v>1.2213655000000001</v>
      </c>
      <c r="R3079" s="99">
        <v>1.1933355999999999</v>
      </c>
      <c r="S3079" s="99">
        <v>2.0703200000000001E-2</v>
      </c>
      <c r="T3079" s="99">
        <v>1.3558E-7</v>
      </c>
      <c r="U3079" s="99">
        <v>4.2385000000000001E-3</v>
      </c>
      <c r="V3079" s="99">
        <v>3.7162449999999999E-4</v>
      </c>
      <c r="W3079" s="99">
        <v>2.7163999999999999E-3</v>
      </c>
      <c r="X3079" s="241">
        <f t="shared" si="587"/>
        <v>8.9783242161939007E-3</v>
      </c>
      <c r="Y3079" s="241">
        <f t="shared" si="588"/>
        <v>3.95372258535E-3</v>
      </c>
      <c r="Z3079" s="241">
        <f t="shared" si="589"/>
        <v>2.0377772442239004E-3</v>
      </c>
      <c r="AA3079" s="241">
        <f t="shared" si="590"/>
        <v>2.9868243866200002E-3</v>
      </c>
      <c r="AB3079" s="258">
        <v>2.9452695000000001E-3</v>
      </c>
      <c r="AC3079" s="258">
        <v>4.4761019999999999E-8</v>
      </c>
      <c r="AD3079" s="258">
        <v>5.9378814999999998E-4</v>
      </c>
      <c r="AE3079" s="258">
        <v>1.6742229E-7</v>
      </c>
      <c r="AF3079" s="258">
        <v>4.1378976999999998E-4</v>
      </c>
      <c r="AG3079" s="258">
        <v>6.6298204000000001E-7</v>
      </c>
      <c r="AH3079" s="258">
        <v>1.9276959E-3</v>
      </c>
      <c r="AI3079" s="258">
        <v>3.4462035000000001E-6</v>
      </c>
      <c r="AJ3079" s="258">
        <v>7.0177296000000004E-6</v>
      </c>
      <c r="AK3079" s="258">
        <v>3.2919276999999999E-7</v>
      </c>
      <c r="AL3079" s="258">
        <v>5.7896126999999999E-7</v>
      </c>
      <c r="AM3079" s="258">
        <v>1.7480839E-9</v>
      </c>
      <c r="AN3079" s="258">
        <v>4.2095095000000003E-5</v>
      </c>
      <c r="AO3079" s="258">
        <v>3.3433453999999998E-5</v>
      </c>
      <c r="AP3079" s="258">
        <v>2.317896E-5</v>
      </c>
      <c r="AQ3079" s="258">
        <v>1.7288662E-7</v>
      </c>
      <c r="AR3079" s="258">
        <v>2.9866515000000001E-3</v>
      </c>
      <c r="AT3079" s="193"/>
      <c r="AU3079" s="193"/>
      <c r="AV3079" s="193"/>
      <c r="AW3079" s="193"/>
      <c r="AX3079" s="193"/>
      <c r="AY3079" s="193"/>
      <c r="AZ3079" s="193"/>
      <c r="BA3079" s="193"/>
      <c r="BB3079" s="193"/>
      <c r="BC3079" s="193"/>
      <c r="BD3079" s="193"/>
      <c r="BE3079" s="315"/>
      <c r="BF3079" s="315"/>
      <c r="BG3079" s="315"/>
      <c r="BH3079" s="315"/>
      <c r="BI3079" s="315"/>
      <c r="BJ3079" s="315"/>
      <c r="BK3079" s="315"/>
    </row>
    <row r="3080" spans="1:63" x14ac:dyDescent="0.25">
      <c r="A3080" s="9"/>
      <c r="B3080" s="43" t="s">
        <v>4654</v>
      </c>
      <c r="C3080" s="25" t="s">
        <v>2129</v>
      </c>
      <c r="D3080" s="193">
        <v>1.7420596E-2</v>
      </c>
      <c r="E3080" s="193">
        <v>1.5045658E-2</v>
      </c>
      <c r="F3080" s="193">
        <v>1.7908131000000001E-3</v>
      </c>
      <c r="G3080" s="193">
        <v>3.5006502999999998E-4</v>
      </c>
      <c r="H3080" s="193">
        <v>7.9029221000000003E-6</v>
      </c>
      <c r="I3080" s="193">
        <v>1.2084623E-4</v>
      </c>
      <c r="J3080" s="193">
        <v>2.0583914999999999E-5</v>
      </c>
      <c r="K3080" s="193">
        <v>4.5796867999999999E-7</v>
      </c>
      <c r="L3080" s="193">
        <v>8.4268824000000001E-5</v>
      </c>
      <c r="M3080" s="193">
        <v>0</v>
      </c>
      <c r="N3080" s="193">
        <v>0</v>
      </c>
      <c r="O3080" s="193">
        <v>0</v>
      </c>
      <c r="P3080" s="199">
        <f t="shared" si="586"/>
        <v>0.11144931851851851</v>
      </c>
      <c r="Q3080" s="240">
        <v>1.3215181</v>
      </c>
      <c r="R3080" s="99">
        <v>1.2963055999999999</v>
      </c>
      <c r="S3080" s="99">
        <v>1.600816E-2</v>
      </c>
      <c r="T3080" s="99">
        <v>5.6433E-8</v>
      </c>
      <c r="U3080" s="99">
        <v>6.8605999999999997E-3</v>
      </c>
      <c r="V3080" s="99">
        <v>2.8739949999999998E-4</v>
      </c>
      <c r="W3080" s="99">
        <v>2.0562000000000002E-3</v>
      </c>
      <c r="X3080" s="241">
        <f t="shared" si="587"/>
        <v>9.0824569012873009E-3</v>
      </c>
      <c r="Y3080" s="241">
        <f t="shared" si="588"/>
        <v>3.6875953077080002E-3</v>
      </c>
      <c r="Z3080" s="241">
        <f t="shared" si="589"/>
        <v>2.1502823408693001E-3</v>
      </c>
      <c r="AA3080" s="241">
        <f t="shared" si="590"/>
        <v>3.2445792527099997E-3</v>
      </c>
      <c r="AB3080" s="258">
        <v>3.0893102000000001E-3</v>
      </c>
      <c r="AC3080" s="258">
        <v>1.9244933E-8</v>
      </c>
      <c r="AD3080" s="258">
        <v>2.9048619000000001E-4</v>
      </c>
      <c r="AE3080" s="258">
        <v>9.3704525000000002E-8</v>
      </c>
      <c r="AF3080" s="258">
        <v>3.0717302000000002E-4</v>
      </c>
      <c r="AG3080" s="258">
        <v>5.1294825E-7</v>
      </c>
      <c r="AH3080" s="258">
        <v>2.0217913999999999E-3</v>
      </c>
      <c r="AI3080" s="258">
        <v>2.8774957000000001E-6</v>
      </c>
      <c r="AJ3080" s="258">
        <v>3.1142963000000001E-6</v>
      </c>
      <c r="AK3080" s="258">
        <v>2.0110708E-7</v>
      </c>
      <c r="AL3080" s="258">
        <v>2.8068619999999999E-7</v>
      </c>
      <c r="AM3080" s="258">
        <v>8.4458929999999996E-10</v>
      </c>
      <c r="AN3080" s="258">
        <v>7.5215716999999999E-5</v>
      </c>
      <c r="AO3080" s="258">
        <v>2.9400541E-5</v>
      </c>
      <c r="AP3080" s="258">
        <v>1.7400253000000002E-5</v>
      </c>
      <c r="AQ3080" s="258">
        <v>1.3575270999999999E-7</v>
      </c>
      <c r="AR3080" s="258">
        <v>3.2444434999999998E-3</v>
      </c>
      <c r="AT3080" s="193"/>
      <c r="AU3080" s="193"/>
      <c r="AV3080" s="193"/>
      <c r="AW3080" s="193"/>
      <c r="AX3080" s="193"/>
      <c r="AY3080" s="193"/>
      <c r="AZ3080" s="193"/>
      <c r="BA3080" s="193"/>
      <c r="BB3080" s="193"/>
      <c r="BC3080" s="193"/>
      <c r="BD3080" s="193"/>
      <c r="BE3080" s="315"/>
      <c r="BF3080" s="315"/>
      <c r="BG3080" s="315"/>
      <c r="BH3080" s="315"/>
      <c r="BI3080" s="315"/>
      <c r="BJ3080" s="315"/>
      <c r="BK3080" s="315"/>
    </row>
    <row r="3081" spans="1:63" x14ac:dyDescent="0.25">
      <c r="A3081" s="9"/>
      <c r="B3081" s="43" t="s">
        <v>4654</v>
      </c>
      <c r="C3081" s="25" t="s">
        <v>2128</v>
      </c>
      <c r="D3081" s="193">
        <v>1.9934745E-2</v>
      </c>
      <c r="E3081" s="193">
        <v>1.3896019000000001E-2</v>
      </c>
      <c r="F3081" s="193">
        <v>5.1279619999999998E-3</v>
      </c>
      <c r="G3081" s="193">
        <v>5.4476576999999997E-4</v>
      </c>
      <c r="H3081" s="193">
        <v>8.9561825999999995E-6</v>
      </c>
      <c r="I3081" s="193">
        <v>1.4639566999999999E-4</v>
      </c>
      <c r="J3081" s="193">
        <v>8.4450344999999997E-5</v>
      </c>
      <c r="K3081" s="193">
        <v>1.4258111E-6</v>
      </c>
      <c r="L3081" s="193">
        <v>1.2476988E-4</v>
      </c>
      <c r="M3081" s="193">
        <v>0</v>
      </c>
      <c r="N3081" s="193">
        <v>0</v>
      </c>
      <c r="O3081" s="193">
        <v>0</v>
      </c>
      <c r="P3081" s="199">
        <f t="shared" si="586"/>
        <v>0.10293347407407408</v>
      </c>
      <c r="Q3081" s="240">
        <v>0.99628916000000001</v>
      </c>
      <c r="R3081" s="99">
        <v>0.9833189</v>
      </c>
      <c r="S3081" s="99">
        <v>8.4588000000000007E-3</v>
      </c>
      <c r="T3081" s="99">
        <v>6.9256999999999996E-8</v>
      </c>
      <c r="U3081" s="99">
        <v>3.0022999999999998E-3</v>
      </c>
      <c r="V3081" s="99">
        <v>1.202923E-4</v>
      </c>
      <c r="W3081" s="99">
        <v>1.3887999999999999E-3</v>
      </c>
      <c r="X3081" s="241">
        <f t="shared" si="587"/>
        <v>8.5262007181627006E-3</v>
      </c>
      <c r="Y3081" s="241">
        <f t="shared" si="588"/>
        <v>4.0950436624280001E-3</v>
      </c>
      <c r="Z3081" s="241">
        <f t="shared" si="589"/>
        <v>1.9697795591047001E-3</v>
      </c>
      <c r="AA3081" s="241">
        <f t="shared" si="590"/>
        <v>2.46137749663E-3</v>
      </c>
      <c r="AB3081" s="258">
        <v>2.8532334999999999E-3</v>
      </c>
      <c r="AC3081" s="258">
        <v>2.0718718000000001E-8</v>
      </c>
      <c r="AD3081" s="258">
        <v>4.6174900999999997E-4</v>
      </c>
      <c r="AE3081" s="258">
        <v>1.7684450000000001E-7</v>
      </c>
      <c r="AF3081" s="258">
        <v>7.7955718999999995E-4</v>
      </c>
      <c r="AG3081" s="258">
        <v>3.0639920999999998E-7</v>
      </c>
      <c r="AH3081" s="258">
        <v>1.8674773999999999E-3</v>
      </c>
      <c r="AI3081" s="258">
        <v>8.3756891999999999E-6</v>
      </c>
      <c r="AJ3081" s="258">
        <v>4.8605880000000002E-6</v>
      </c>
      <c r="AK3081" s="258">
        <v>3.4965141999999997E-7</v>
      </c>
      <c r="AL3081" s="258">
        <v>4.5147847000000003E-7</v>
      </c>
      <c r="AM3081" s="258">
        <v>1.3450146999999999E-9</v>
      </c>
      <c r="AN3081" s="258">
        <v>3.1915363999999998E-5</v>
      </c>
      <c r="AO3081" s="258">
        <v>3.8884197000000001E-5</v>
      </c>
      <c r="AP3081" s="258">
        <v>1.7463846E-5</v>
      </c>
      <c r="AQ3081" s="258">
        <v>2.7479663E-7</v>
      </c>
      <c r="AR3081" s="258">
        <v>2.4611027E-3</v>
      </c>
      <c r="AT3081" s="193"/>
      <c r="AU3081" s="193"/>
      <c r="AV3081" s="193"/>
      <c r="AW3081" s="193"/>
      <c r="AX3081" s="193"/>
      <c r="AY3081" s="193"/>
      <c r="AZ3081" s="193"/>
      <c r="BA3081" s="193"/>
      <c r="BB3081" s="193"/>
      <c r="BC3081" s="193"/>
      <c r="BD3081" s="193"/>
      <c r="BE3081" s="315"/>
      <c r="BF3081" s="315"/>
      <c r="BG3081" s="315"/>
      <c r="BH3081" s="315"/>
      <c r="BI3081" s="315"/>
      <c r="BJ3081" s="315"/>
      <c r="BK3081" s="315"/>
    </row>
    <row r="3082" spans="1:63" x14ac:dyDescent="0.25">
      <c r="A3082" s="9"/>
      <c r="B3082" s="43" t="s">
        <v>4654</v>
      </c>
      <c r="C3082" s="5" t="s">
        <v>2127</v>
      </c>
      <c r="D3082" s="172">
        <v>2.0100092E-2</v>
      </c>
      <c r="E3082" s="172">
        <v>1.4389258E-2</v>
      </c>
      <c r="F3082" s="172">
        <v>4.6360634999999999E-3</v>
      </c>
      <c r="G3082" s="172">
        <v>2.6070356000000003E-4</v>
      </c>
      <c r="H3082" s="172">
        <v>6.9238999999999999E-6</v>
      </c>
      <c r="I3082" s="172">
        <v>6.0210579000000001E-4</v>
      </c>
      <c r="J3082" s="172">
        <v>1.5549750999999999E-4</v>
      </c>
      <c r="K3082" s="172">
        <v>4.2530846000000001E-7</v>
      </c>
      <c r="L3082" s="172">
        <v>4.9114669999999997E-5</v>
      </c>
      <c r="M3082" s="172">
        <v>0</v>
      </c>
      <c r="N3082" s="172">
        <v>0</v>
      </c>
      <c r="O3082" s="172">
        <v>0</v>
      </c>
      <c r="P3082" s="199">
        <f t="shared" si="586"/>
        <v>0.10658709629629629</v>
      </c>
      <c r="Q3082" s="233">
        <v>1.2773045999999999</v>
      </c>
      <c r="R3082" s="96">
        <v>1.2484325000000001</v>
      </c>
      <c r="S3082" s="96">
        <v>1.798104E-2</v>
      </c>
      <c r="T3082" s="96">
        <v>3.7838999999999999E-8</v>
      </c>
      <c r="U3082" s="96">
        <v>8.2961000000000007E-3</v>
      </c>
      <c r="V3082" s="96">
        <v>3.2135650000000003E-4</v>
      </c>
      <c r="W3082" s="96">
        <v>2.2736000000000002E-3</v>
      </c>
      <c r="X3082" s="241">
        <f t="shared" si="587"/>
        <v>9.2711582079991108E-3</v>
      </c>
      <c r="Y3082" s="241">
        <f t="shared" si="588"/>
        <v>4.0693659452220006E-3</v>
      </c>
      <c r="Z3082" s="241">
        <f t="shared" si="589"/>
        <v>2.07694062505711E-3</v>
      </c>
      <c r="AA3082" s="241">
        <f t="shared" si="590"/>
        <v>3.1248516377200002E-3</v>
      </c>
      <c r="AB3082" s="241">
        <v>2.9545396000000002E-3</v>
      </c>
      <c r="AC3082" s="241">
        <v>1.3216902E-8</v>
      </c>
      <c r="AD3082" s="241">
        <v>3.0647033999999998E-4</v>
      </c>
      <c r="AE3082" s="241">
        <v>1.7940705999999999E-7</v>
      </c>
      <c r="AF3082" s="241">
        <v>8.0758578999999997E-4</v>
      </c>
      <c r="AG3082" s="241">
        <v>5.7759126000000004E-7</v>
      </c>
      <c r="AH3082" s="241">
        <v>1.9336429E-3</v>
      </c>
      <c r="AI3082" s="241">
        <v>7.3828144000000004E-6</v>
      </c>
      <c r="AJ3082" s="241">
        <v>2.3196109999999999E-6</v>
      </c>
      <c r="AK3082" s="241">
        <v>4.8647362000000004E-7</v>
      </c>
      <c r="AL3082" s="241">
        <v>2.7895047999999999E-7</v>
      </c>
      <c r="AM3082" s="241">
        <v>8.4055710999999999E-10</v>
      </c>
      <c r="AN3082" s="241">
        <v>9.1760533E-5</v>
      </c>
      <c r="AO3082" s="241">
        <v>2.767962E-5</v>
      </c>
      <c r="AP3082" s="241">
        <v>1.3388882000000001E-5</v>
      </c>
      <c r="AQ3082" s="241">
        <v>1.4203772000000001E-7</v>
      </c>
      <c r="AR3082" s="241">
        <v>3.1247096E-3</v>
      </c>
      <c r="AT3082" s="193"/>
      <c r="AU3082" s="193"/>
      <c r="AV3082" s="193"/>
      <c r="AW3082" s="193"/>
      <c r="AX3082" s="193"/>
      <c r="AY3082" s="193"/>
      <c r="AZ3082" s="193"/>
      <c r="BA3082" s="193"/>
      <c r="BB3082" s="193"/>
      <c r="BC3082" s="193"/>
      <c r="BD3082" s="193"/>
      <c r="BE3082" s="315"/>
      <c r="BF3082" s="315"/>
      <c r="BG3082" s="315"/>
      <c r="BH3082" s="315"/>
      <c r="BI3082" s="315"/>
      <c r="BJ3082" s="315"/>
      <c r="BK3082" s="315"/>
    </row>
    <row r="3083" spans="1:63" x14ac:dyDescent="0.25">
      <c r="A3083" s="9"/>
      <c r="B3083" s="43" t="s">
        <v>4654</v>
      </c>
      <c r="C3083" s="25" t="s">
        <v>2126</v>
      </c>
      <c r="D3083" s="193">
        <v>2.1869903999999999E-2</v>
      </c>
      <c r="E3083" s="193">
        <v>1.3890646E-2</v>
      </c>
      <c r="F3083" s="193">
        <v>6.6301561000000004E-3</v>
      </c>
      <c r="G3083" s="193">
        <v>7.5088537E-4</v>
      </c>
      <c r="H3083" s="193">
        <v>1.1467726E-5</v>
      </c>
      <c r="I3083" s="193">
        <v>4.9324237E-4</v>
      </c>
      <c r="J3083" s="193">
        <v>3.2887768E-5</v>
      </c>
      <c r="K3083" s="193">
        <v>5.8981033000000004E-7</v>
      </c>
      <c r="L3083" s="193">
        <v>6.0029031999999998E-5</v>
      </c>
      <c r="M3083" s="193">
        <v>0</v>
      </c>
      <c r="N3083" s="193">
        <v>0</v>
      </c>
      <c r="O3083" s="193">
        <v>0</v>
      </c>
      <c r="P3083" s="199">
        <f t="shared" si="586"/>
        <v>0.10289367407407407</v>
      </c>
      <c r="Q3083" s="240">
        <v>1.1717919999999999</v>
      </c>
      <c r="R3083" s="99">
        <v>1.1498786000000001</v>
      </c>
      <c r="S3083" s="99">
        <v>1.6942800000000001E-2</v>
      </c>
      <c r="T3083" s="99">
        <v>1.1052E-7</v>
      </c>
      <c r="U3083" s="99">
        <v>2.428E-3</v>
      </c>
      <c r="V3083" s="99">
        <v>3.041206E-4</v>
      </c>
      <c r="W3083" s="99">
        <v>2.2384000000000002E-3</v>
      </c>
      <c r="X3083" s="241">
        <f t="shared" si="587"/>
        <v>9.4134682412184006E-3</v>
      </c>
      <c r="Y3083" s="241">
        <f t="shared" si="588"/>
        <v>4.5782355667110001E-3</v>
      </c>
      <c r="Z3083" s="241">
        <f t="shared" si="589"/>
        <v>1.9571383967974003E-3</v>
      </c>
      <c r="AA3083" s="241">
        <f t="shared" si="590"/>
        <v>2.8780942777099998E-3</v>
      </c>
      <c r="AB3083" s="258">
        <v>2.8521996999999999E-3</v>
      </c>
      <c r="AC3083" s="258">
        <v>3.5525620999999998E-8</v>
      </c>
      <c r="AD3083" s="258">
        <v>5.7237960999999998E-4</v>
      </c>
      <c r="AE3083" s="258">
        <v>3.314191E-7</v>
      </c>
      <c r="AF3083" s="258">
        <v>1.1527458E-3</v>
      </c>
      <c r="AG3083" s="258">
        <v>5.4351199000000005E-7</v>
      </c>
      <c r="AH3083" s="258">
        <v>1.8668258E-3</v>
      </c>
      <c r="AI3083" s="258">
        <v>1.0846023E-5</v>
      </c>
      <c r="AJ3083" s="258">
        <v>6.7023941999999997E-6</v>
      </c>
      <c r="AK3083" s="258">
        <v>4.5703544999999998E-7</v>
      </c>
      <c r="AL3083" s="258">
        <v>5.5307250999999996E-7</v>
      </c>
      <c r="AM3083" s="258">
        <v>1.6746373999999999E-9</v>
      </c>
      <c r="AN3083" s="258">
        <v>2.1826481E-5</v>
      </c>
      <c r="AO3083" s="258">
        <v>3.0547277999999998E-5</v>
      </c>
      <c r="AP3083" s="258">
        <v>1.9378637999999998E-5</v>
      </c>
      <c r="AQ3083" s="258">
        <v>1.4897771000000001E-7</v>
      </c>
      <c r="AR3083" s="258">
        <v>2.8779452999999999E-3</v>
      </c>
      <c r="AT3083" s="193"/>
      <c r="AU3083" s="193"/>
      <c r="AV3083" s="193"/>
      <c r="AW3083" s="193"/>
      <c r="AX3083" s="193"/>
      <c r="AY3083" s="193"/>
      <c r="AZ3083" s="193"/>
      <c r="BA3083" s="193"/>
      <c r="BB3083" s="193"/>
      <c r="BC3083" s="193"/>
      <c r="BD3083" s="193"/>
      <c r="BE3083" s="315"/>
      <c r="BF3083" s="315"/>
      <c r="BG3083" s="315"/>
      <c r="BH3083" s="315"/>
      <c r="BI3083" s="315"/>
      <c r="BJ3083" s="315"/>
      <c r="BK3083" s="315"/>
    </row>
    <row r="3084" spans="1:63" x14ac:dyDescent="0.25">
      <c r="A3084" s="9"/>
      <c r="B3084" s="43" t="s">
        <v>4654</v>
      </c>
      <c r="C3084" s="5" t="s">
        <v>1699</v>
      </c>
      <c r="D3084" s="172">
        <v>2.1238140999999999E-2</v>
      </c>
      <c r="E3084" s="172">
        <v>1.4082254000000001E-2</v>
      </c>
      <c r="F3084" s="172">
        <v>6.2662218E-3</v>
      </c>
      <c r="G3084" s="172">
        <v>5.4387032999999999E-4</v>
      </c>
      <c r="H3084" s="172">
        <v>8.7065821999999996E-6</v>
      </c>
      <c r="I3084" s="172">
        <v>1.4477102999999999E-4</v>
      </c>
      <c r="J3084" s="172">
        <v>8.2421695000000004E-5</v>
      </c>
      <c r="K3084" s="172">
        <v>1.3850822000000001E-6</v>
      </c>
      <c r="L3084" s="172">
        <v>1.0851077E-4</v>
      </c>
      <c r="M3084" s="172">
        <v>0</v>
      </c>
      <c r="N3084" s="172">
        <v>0</v>
      </c>
      <c r="O3084" s="172">
        <v>0</v>
      </c>
      <c r="P3084" s="199">
        <f t="shared" si="586"/>
        <v>0.10431299259259259</v>
      </c>
      <c r="Q3084" s="233">
        <v>0.99406832999999994</v>
      </c>
      <c r="R3084" s="96">
        <v>0.98138535999999998</v>
      </c>
      <c r="S3084" s="96">
        <v>8.2471200000000001E-3</v>
      </c>
      <c r="T3084" s="96">
        <v>6.6858000000000002E-8</v>
      </c>
      <c r="U3084" s="96">
        <v>2.9911999999999998E-3</v>
      </c>
      <c r="V3084" s="96">
        <v>1.173842E-4</v>
      </c>
      <c r="W3084" s="96">
        <v>1.3272E-3</v>
      </c>
      <c r="X3084" s="241">
        <f t="shared" si="587"/>
        <v>8.7614969559515997E-3</v>
      </c>
      <c r="Y3084" s="241">
        <f t="shared" si="588"/>
        <v>4.3084111467359999E-3</v>
      </c>
      <c r="Z3084" s="241">
        <f t="shared" si="589"/>
        <v>1.9965698691655994E-3</v>
      </c>
      <c r="AA3084" s="241">
        <f t="shared" si="590"/>
        <v>2.4565159400499999E-3</v>
      </c>
      <c r="AB3084" s="241">
        <v>2.8914847E-3</v>
      </c>
      <c r="AC3084" s="241">
        <v>2.0026535999999999E-8</v>
      </c>
      <c r="AD3084" s="241">
        <v>4.6157651000000002E-4</v>
      </c>
      <c r="AE3084" s="241">
        <v>2.2310448E-7</v>
      </c>
      <c r="AF3084" s="241">
        <v>9.5480722E-4</v>
      </c>
      <c r="AG3084" s="241">
        <v>2.9958571999999998E-7</v>
      </c>
      <c r="AH3084" s="241">
        <v>1.8925146999999999E-3</v>
      </c>
      <c r="AI3084" s="241">
        <v>1.0281402999999999E-5</v>
      </c>
      <c r="AJ3084" s="241">
        <v>4.8553251999999998E-6</v>
      </c>
      <c r="AK3084" s="241">
        <v>3.7534699000000002E-7</v>
      </c>
      <c r="AL3084" s="241">
        <v>4.5052647999999999E-7</v>
      </c>
      <c r="AM3084" s="241">
        <v>1.3434956E-9</v>
      </c>
      <c r="AN3084" s="241">
        <v>3.186392E-5</v>
      </c>
      <c r="AO3084" s="241">
        <v>3.8840310999999998E-5</v>
      </c>
      <c r="AP3084" s="241">
        <v>1.7386992999999999E-5</v>
      </c>
      <c r="AQ3084" s="241">
        <v>2.5404004999999999E-7</v>
      </c>
      <c r="AR3084" s="241">
        <v>2.4562618999999998E-3</v>
      </c>
      <c r="AT3084" s="193"/>
      <c r="AU3084" s="193"/>
      <c r="AV3084" s="193"/>
      <c r="AW3084" s="193"/>
      <c r="AX3084" s="193"/>
      <c r="AY3084" s="193"/>
      <c r="AZ3084" s="193"/>
      <c r="BA3084" s="193"/>
      <c r="BB3084" s="193"/>
      <c r="BC3084" s="193"/>
      <c r="BD3084" s="193"/>
      <c r="BE3084" s="315"/>
      <c r="BF3084" s="315"/>
      <c r="BG3084" s="315"/>
      <c r="BH3084" s="315"/>
      <c r="BI3084" s="315"/>
      <c r="BJ3084" s="315"/>
      <c r="BK3084" s="315"/>
    </row>
    <row r="3085" spans="1:63" x14ac:dyDescent="0.25">
      <c r="A3085" s="9"/>
      <c r="B3085" s="43" t="s">
        <v>4654</v>
      </c>
      <c r="C3085" s="5" t="s">
        <v>1698</v>
      </c>
      <c r="D3085" s="172">
        <v>2.0420476999999999E-2</v>
      </c>
      <c r="E3085" s="172">
        <v>1.4209039999999999E-2</v>
      </c>
      <c r="F3085" s="172">
        <v>5.2203268999999998E-3</v>
      </c>
      <c r="G3085" s="172">
        <v>6.2313604999999995E-4</v>
      </c>
      <c r="H3085" s="172">
        <v>9.4878421000000007E-6</v>
      </c>
      <c r="I3085" s="172">
        <v>1.5150963000000001E-4</v>
      </c>
      <c r="J3085" s="172">
        <v>8.5730754999999999E-5</v>
      </c>
      <c r="K3085" s="172">
        <v>1.4401097E-6</v>
      </c>
      <c r="L3085" s="172">
        <v>1.1980492E-4</v>
      </c>
      <c r="M3085" s="172">
        <v>0</v>
      </c>
      <c r="N3085" s="172">
        <v>0</v>
      </c>
      <c r="O3085" s="172">
        <v>0</v>
      </c>
      <c r="P3085" s="199">
        <f t="shared" si="586"/>
        <v>0.10525214814814814</v>
      </c>
      <c r="Q3085" s="233">
        <v>1.1410826000000001</v>
      </c>
      <c r="R3085" s="96">
        <v>1.1265845000000001</v>
      </c>
      <c r="S3085" s="96">
        <v>9.4124800000000008E-3</v>
      </c>
      <c r="T3085" s="96">
        <v>7.6081000000000005E-8</v>
      </c>
      <c r="U3085" s="96">
        <v>3.4318E-3</v>
      </c>
      <c r="V3085" s="96">
        <v>1.335958E-4</v>
      </c>
      <c r="W3085" s="96">
        <v>1.5202E-3</v>
      </c>
      <c r="X3085" s="241">
        <f t="shared" si="587"/>
        <v>9.0937695361415997E-3</v>
      </c>
      <c r="Y3085" s="241">
        <f t="shared" si="588"/>
        <v>4.2484474177899995E-3</v>
      </c>
      <c r="Z3085" s="241">
        <f t="shared" si="589"/>
        <v>2.0253753916316002E-3</v>
      </c>
      <c r="AA3085" s="241">
        <f t="shared" si="590"/>
        <v>2.81994672672E-3</v>
      </c>
      <c r="AB3085" s="241">
        <v>2.9175049999999999E-3</v>
      </c>
      <c r="AC3085" s="241">
        <v>2.2665260000000002E-8</v>
      </c>
      <c r="AD3085" s="241">
        <v>5.2185160000000003E-4</v>
      </c>
      <c r="AE3085" s="241">
        <v>2.0593463000000001E-7</v>
      </c>
      <c r="AF3085" s="241">
        <v>8.0852650999999997E-4</v>
      </c>
      <c r="AG3085" s="241">
        <v>3.3570789999999999E-7</v>
      </c>
      <c r="AH3085" s="241">
        <v>1.9095360000000001E-3</v>
      </c>
      <c r="AI3085" s="241">
        <v>8.4720264000000004E-6</v>
      </c>
      <c r="AJ3085" s="241">
        <v>5.5603986000000002E-6</v>
      </c>
      <c r="AK3085" s="241">
        <v>3.7137916E-7</v>
      </c>
      <c r="AL3085" s="241">
        <v>5.1015716000000003E-7</v>
      </c>
      <c r="AM3085" s="241">
        <v>1.5193116000000001E-9</v>
      </c>
      <c r="AN3085" s="241">
        <v>3.6574754000000002E-5</v>
      </c>
      <c r="AO3085" s="241">
        <v>4.4421983000000003E-5</v>
      </c>
      <c r="AP3085" s="241">
        <v>1.9927174E-5</v>
      </c>
      <c r="AQ3085" s="241">
        <v>2.7232672000000002E-7</v>
      </c>
      <c r="AR3085" s="241">
        <v>2.8196744E-3</v>
      </c>
      <c r="AT3085" s="193"/>
      <c r="AU3085" s="193"/>
      <c r="AV3085" s="193"/>
      <c r="AW3085" s="193"/>
      <c r="AX3085" s="193"/>
      <c r="AY3085" s="193"/>
      <c r="AZ3085" s="193"/>
      <c r="BA3085" s="193"/>
      <c r="BB3085" s="193"/>
      <c r="BC3085" s="193"/>
      <c r="BD3085" s="193"/>
      <c r="BE3085" s="315"/>
      <c r="BF3085" s="315"/>
      <c r="BG3085" s="315"/>
      <c r="BH3085" s="315"/>
      <c r="BI3085" s="315"/>
      <c r="BJ3085" s="315"/>
      <c r="BK3085" s="315"/>
    </row>
    <row r="3086" spans="1:63" x14ac:dyDescent="0.25">
      <c r="A3086" s="9"/>
      <c r="B3086" s="43" t="s">
        <v>4654</v>
      </c>
      <c r="C3086" s="5" t="s">
        <v>1697</v>
      </c>
      <c r="D3086" s="172">
        <v>2.6357143E-2</v>
      </c>
      <c r="E3086" s="172">
        <v>1.4650674000000001E-2</v>
      </c>
      <c r="F3086" s="172">
        <v>5.5997486000000001E-3</v>
      </c>
      <c r="G3086" s="172">
        <v>4.2418825000000002E-4</v>
      </c>
      <c r="H3086" s="172">
        <v>8.2369285000000003E-6</v>
      </c>
      <c r="I3086" s="172">
        <v>5.5107385E-3</v>
      </c>
      <c r="J3086" s="172">
        <v>8.6566417999999994E-5</v>
      </c>
      <c r="K3086" s="172">
        <v>5.5435814999999996E-7</v>
      </c>
      <c r="L3086" s="172">
        <v>7.6435779E-5</v>
      </c>
      <c r="M3086" s="172">
        <v>0</v>
      </c>
      <c r="N3086" s="172">
        <v>0</v>
      </c>
      <c r="O3086" s="172">
        <v>0</v>
      </c>
      <c r="P3086" s="199">
        <f t="shared" si="586"/>
        <v>0.10852351111111111</v>
      </c>
      <c r="Q3086" s="233">
        <v>1.2680198</v>
      </c>
      <c r="R3086" s="96">
        <v>1.2296795</v>
      </c>
      <c r="S3086" s="96">
        <v>2.6651520000000001E-2</v>
      </c>
      <c r="T3086" s="96">
        <v>5.5180000000000002E-8</v>
      </c>
      <c r="U3086" s="96">
        <v>7.8648999999999993E-3</v>
      </c>
      <c r="V3086" s="96">
        <v>4.7296909999999998E-4</v>
      </c>
      <c r="W3086" s="96">
        <v>3.3508000000000001E-3</v>
      </c>
      <c r="X3086" s="241">
        <f t="shared" si="587"/>
        <v>1.0561562465196201E-2</v>
      </c>
      <c r="Y3086" s="241">
        <f t="shared" si="588"/>
        <v>5.3729443106460004E-3</v>
      </c>
      <c r="Z3086" s="241">
        <f t="shared" si="589"/>
        <v>2.1106404271902003E-3</v>
      </c>
      <c r="AA3086" s="241">
        <f t="shared" si="590"/>
        <v>3.0779777273599999E-3</v>
      </c>
      <c r="AB3086" s="241">
        <v>3.0082326000000002E-3</v>
      </c>
      <c r="AC3086" s="241">
        <v>1.8750916E-8</v>
      </c>
      <c r="AD3086" s="241">
        <v>3.8778833E-4</v>
      </c>
      <c r="AE3086" s="241">
        <v>1.9888741999999999E-7</v>
      </c>
      <c r="AF3086" s="241">
        <v>1.9758406000000002E-3</v>
      </c>
      <c r="AG3086" s="241">
        <v>8.6514231000000004E-7</v>
      </c>
      <c r="AH3086" s="241">
        <v>1.9687758000000001E-3</v>
      </c>
      <c r="AI3086" s="241">
        <v>9.0535329999999992E-6</v>
      </c>
      <c r="AJ3086" s="241">
        <v>3.7852289E-6</v>
      </c>
      <c r="AK3086" s="241">
        <v>4.8510335E-7</v>
      </c>
      <c r="AL3086" s="241">
        <v>3.6888442999999998E-7</v>
      </c>
      <c r="AM3086" s="241">
        <v>1.1335102E-9</v>
      </c>
      <c r="AN3086" s="241">
        <v>8.3479289000000002E-5</v>
      </c>
      <c r="AO3086" s="241">
        <v>2.9467813000000002E-5</v>
      </c>
      <c r="AP3086" s="241">
        <v>1.5223641999999999E-5</v>
      </c>
      <c r="AQ3086" s="241">
        <v>2.0912736E-7</v>
      </c>
      <c r="AR3086" s="241">
        <v>3.0777686E-3</v>
      </c>
      <c r="AT3086" s="193"/>
      <c r="AU3086" s="193"/>
      <c r="AV3086" s="193"/>
      <c r="AW3086" s="193"/>
      <c r="AX3086" s="193"/>
      <c r="AY3086" s="193"/>
      <c r="AZ3086" s="193"/>
      <c r="BA3086" s="193"/>
      <c r="BB3086" s="193"/>
      <c r="BC3086" s="193"/>
      <c r="BD3086" s="193"/>
      <c r="BE3086" s="315"/>
      <c r="BF3086" s="315"/>
      <c r="BG3086" s="315"/>
      <c r="BH3086" s="315"/>
      <c r="BI3086" s="315"/>
      <c r="BJ3086" s="315"/>
      <c r="BK3086" s="315"/>
    </row>
    <row r="3087" spans="1:63" x14ac:dyDescent="0.25">
      <c r="A3087" s="9"/>
      <c r="B3087" s="43" t="s">
        <v>4654</v>
      </c>
      <c r="C3087" s="5" t="s">
        <v>1696</v>
      </c>
      <c r="D3087" s="172">
        <v>1.8840408999999999E-2</v>
      </c>
      <c r="E3087" s="172">
        <v>1.4188301E-2</v>
      </c>
      <c r="F3087" s="172">
        <v>3.673005E-3</v>
      </c>
      <c r="G3087" s="172">
        <v>6.1215306999999998E-4</v>
      </c>
      <c r="H3087" s="172">
        <v>9.4757616999999995E-6</v>
      </c>
      <c r="I3087" s="172">
        <v>1.5094102000000001E-4</v>
      </c>
      <c r="J3087" s="172">
        <v>8.8889046999999997E-5</v>
      </c>
      <c r="K3087" s="172">
        <v>1.4399270000000001E-6</v>
      </c>
      <c r="L3087" s="172">
        <v>1.162044E-4</v>
      </c>
      <c r="M3087" s="172">
        <v>0</v>
      </c>
      <c r="N3087" s="172">
        <v>0</v>
      </c>
      <c r="O3087" s="172">
        <v>0</v>
      </c>
      <c r="P3087" s="199">
        <f t="shared" si="586"/>
        <v>0.10509852592592592</v>
      </c>
      <c r="Q3087" s="233">
        <v>1.1198497999999999</v>
      </c>
      <c r="R3087" s="96">
        <v>1.1054339</v>
      </c>
      <c r="S3087" s="96">
        <v>9.3682399999999999E-3</v>
      </c>
      <c r="T3087" s="96">
        <v>7.5543000000000004E-8</v>
      </c>
      <c r="U3087" s="96">
        <v>3.3704E-3</v>
      </c>
      <c r="V3087" s="96">
        <v>1.3254299999999999E-4</v>
      </c>
      <c r="W3087" s="96">
        <v>1.5445999999999999E-3</v>
      </c>
      <c r="X3087" s="241">
        <f t="shared" si="587"/>
        <v>8.8170807084380996E-3</v>
      </c>
      <c r="Y3087" s="241">
        <f t="shared" si="588"/>
        <v>4.032238902747E-3</v>
      </c>
      <c r="Z3087" s="241">
        <f t="shared" si="589"/>
        <v>2.0178311390610998E-3</v>
      </c>
      <c r="AA3087" s="241">
        <f t="shared" si="590"/>
        <v>2.7670106666300002E-3</v>
      </c>
      <c r="AB3087" s="241">
        <v>2.9132264999999998E-3</v>
      </c>
      <c r="AC3087" s="241">
        <v>2.2437886999999999E-8</v>
      </c>
      <c r="AD3087" s="241">
        <v>5.1308118999999998E-4</v>
      </c>
      <c r="AE3087" s="241">
        <v>2.0680626E-7</v>
      </c>
      <c r="AF3087" s="241">
        <v>6.0536726000000004E-4</v>
      </c>
      <c r="AG3087" s="241">
        <v>3.3470860000000001E-7</v>
      </c>
      <c r="AH3087" s="241">
        <v>1.9067365E-3</v>
      </c>
      <c r="AI3087" s="241">
        <v>5.7160585E-6</v>
      </c>
      <c r="AJ3087" s="241">
        <v>5.4577045000000001E-6</v>
      </c>
      <c r="AK3087" s="241">
        <v>3.5738402000000001E-7</v>
      </c>
      <c r="AL3087" s="241">
        <v>5.0184904000000002E-7</v>
      </c>
      <c r="AM3087" s="241">
        <v>1.4940010999999999E-9</v>
      </c>
      <c r="AN3087" s="241">
        <v>3.5891306999999999E-5</v>
      </c>
      <c r="AO3087" s="241">
        <v>4.3610197000000003E-5</v>
      </c>
      <c r="AP3087" s="241">
        <v>1.9558644999999999E-5</v>
      </c>
      <c r="AQ3087" s="241">
        <v>2.7466663000000001E-7</v>
      </c>
      <c r="AR3087" s="241">
        <v>2.7667360000000001E-3</v>
      </c>
      <c r="AT3087" s="193"/>
      <c r="AU3087" s="193"/>
      <c r="AV3087" s="193"/>
      <c r="AW3087" s="193"/>
      <c r="AX3087" s="193"/>
      <c r="AY3087" s="193"/>
      <c r="AZ3087" s="193"/>
      <c r="BA3087" s="193"/>
      <c r="BB3087" s="193"/>
      <c r="BC3087" s="193"/>
      <c r="BD3087" s="193"/>
      <c r="BE3087" s="315"/>
      <c r="BF3087" s="315"/>
      <c r="BG3087" s="315"/>
      <c r="BH3087" s="315"/>
      <c r="BI3087" s="315"/>
      <c r="BJ3087" s="315"/>
      <c r="BK3087" s="315"/>
    </row>
    <row r="3088" spans="1:63" x14ac:dyDescent="0.25">
      <c r="A3088" s="9"/>
      <c r="B3088" s="43" t="s">
        <v>4654</v>
      </c>
      <c r="C3088" s="5" t="s">
        <v>2842</v>
      </c>
      <c r="D3088" s="172">
        <v>1.8430500999999998E-2</v>
      </c>
      <c r="E3088" s="172">
        <v>1.446569E-2</v>
      </c>
      <c r="F3088" s="172">
        <v>2.8343306000000001E-3</v>
      </c>
      <c r="G3088" s="172">
        <v>7.3808193999999995E-4</v>
      </c>
      <c r="H3088" s="172">
        <v>1.0669639E-5</v>
      </c>
      <c r="I3088" s="172">
        <v>1.6129111000000001E-4</v>
      </c>
      <c r="J3088" s="172">
        <v>9.3385854000000004E-5</v>
      </c>
      <c r="K3088" s="172">
        <v>1.5218856000000001E-6</v>
      </c>
      <c r="L3088" s="172">
        <v>1.2553046E-4</v>
      </c>
      <c r="M3088" s="172">
        <v>0</v>
      </c>
      <c r="N3088" s="172">
        <v>0</v>
      </c>
      <c r="O3088" s="172">
        <v>0</v>
      </c>
      <c r="P3088" s="199">
        <f t="shared" si="586"/>
        <v>0.10715325925925925</v>
      </c>
      <c r="Q3088" s="233">
        <v>1.3530723</v>
      </c>
      <c r="R3088" s="96">
        <v>1.3358608000000001</v>
      </c>
      <c r="S3088" s="96">
        <v>1.1155200000000001E-2</v>
      </c>
      <c r="T3088" s="96">
        <v>8.9231E-8</v>
      </c>
      <c r="U3088" s="96">
        <v>4.0682000000000001E-3</v>
      </c>
      <c r="V3088" s="96">
        <v>1.5741950000000001E-4</v>
      </c>
      <c r="W3088" s="96">
        <v>1.8305999999999999E-3</v>
      </c>
      <c r="X3088" s="241">
        <f t="shared" si="587"/>
        <v>9.5032367661956E-3</v>
      </c>
      <c r="Y3088" s="241">
        <f t="shared" si="588"/>
        <v>4.0842964189930003E-3</v>
      </c>
      <c r="Z3088" s="241">
        <f t="shared" si="589"/>
        <v>2.0751789951025997E-3</v>
      </c>
      <c r="AA3088" s="241">
        <f t="shared" si="590"/>
        <v>3.3437613521E-3</v>
      </c>
      <c r="AB3088" s="241">
        <v>2.9701698000000002E-3</v>
      </c>
      <c r="AC3088" s="241">
        <v>2.6273922999999999E-8</v>
      </c>
      <c r="AD3088" s="241">
        <v>6.0976582000000004E-4</v>
      </c>
      <c r="AE3088" s="241">
        <v>2.1934005E-7</v>
      </c>
      <c r="AF3088" s="241">
        <v>5.0372524000000002E-4</v>
      </c>
      <c r="AG3088" s="241">
        <v>3.8994502000000001E-7</v>
      </c>
      <c r="AH3088" s="241">
        <v>1.9439924E-3</v>
      </c>
      <c r="AI3088" s="241">
        <v>4.2030506999999999E-6</v>
      </c>
      <c r="AJ3088" s="241">
        <v>6.5795871999999998E-6</v>
      </c>
      <c r="AK3088" s="241">
        <v>3.7855102000000001E-7</v>
      </c>
      <c r="AL3088" s="241">
        <v>5.9658640999999997E-7</v>
      </c>
      <c r="AM3088" s="241">
        <v>1.7747726000000001E-9</v>
      </c>
      <c r="AN3088" s="241">
        <v>4.3379032E-5</v>
      </c>
      <c r="AO3088" s="241">
        <v>5.2490010999999997E-5</v>
      </c>
      <c r="AP3088" s="241">
        <v>2.3558001999999999E-5</v>
      </c>
      <c r="AQ3088" s="241">
        <v>3.016521E-7</v>
      </c>
      <c r="AR3088" s="241">
        <v>3.3434596999999998E-3</v>
      </c>
      <c r="AT3088" s="193"/>
      <c r="AU3088" s="193"/>
      <c r="AV3088" s="193"/>
      <c r="AW3088" s="193"/>
      <c r="AX3088" s="193"/>
      <c r="AY3088" s="193"/>
      <c r="AZ3088" s="193"/>
      <c r="BA3088" s="193"/>
      <c r="BB3088" s="193"/>
      <c r="BC3088" s="193"/>
      <c r="BD3088" s="193"/>
      <c r="BE3088" s="315"/>
      <c r="BF3088" s="315"/>
      <c r="BG3088" s="315"/>
      <c r="BH3088" s="315"/>
      <c r="BI3088" s="315"/>
      <c r="BJ3088" s="315"/>
      <c r="BK3088" s="315"/>
    </row>
    <row r="3089" spans="1:63" x14ac:dyDescent="0.25">
      <c r="A3089" s="43"/>
      <c r="B3089" s="43" t="s">
        <v>4654</v>
      </c>
      <c r="C3089" s="48" t="s">
        <v>2992</v>
      </c>
      <c r="D3089" s="223">
        <v>1.7601154000000001E-2</v>
      </c>
      <c r="E3089" s="223">
        <v>1.4344197E-2</v>
      </c>
      <c r="F3089" s="223">
        <v>2.1586153000000001E-3</v>
      </c>
      <c r="G3089" s="223">
        <v>7.8777462999999996E-4</v>
      </c>
      <c r="H3089" s="223">
        <v>1.2300451E-5</v>
      </c>
      <c r="I3089" s="223">
        <v>1.5374116E-4</v>
      </c>
      <c r="J3089" s="223">
        <v>3.8783103E-5</v>
      </c>
      <c r="K3089" s="223">
        <v>6.7709217999999995E-7</v>
      </c>
      <c r="L3089" s="223">
        <v>1.0506530000000001E-4</v>
      </c>
      <c r="M3089" s="223">
        <v>0</v>
      </c>
      <c r="N3089" s="223">
        <v>0</v>
      </c>
      <c r="O3089" s="223">
        <v>0</v>
      </c>
      <c r="P3089" s="227">
        <f>E3089/0.135</f>
        <v>0.1062533111111111</v>
      </c>
      <c r="Q3089" s="238">
        <v>1.2213655000000001</v>
      </c>
      <c r="R3089" s="117">
        <v>1.1933355999999999</v>
      </c>
      <c r="S3089" s="117">
        <v>2.0703200000000001E-2</v>
      </c>
      <c r="T3089" s="117">
        <v>1.3558E-7</v>
      </c>
      <c r="U3089" s="117">
        <v>4.2385000000000001E-3</v>
      </c>
      <c r="V3089" s="117">
        <v>3.7162449999999999E-4</v>
      </c>
      <c r="W3089" s="117">
        <v>2.7163999999999999E-3</v>
      </c>
      <c r="X3089" s="257">
        <f t="shared" si="587"/>
        <v>8.9783242161939007E-3</v>
      </c>
      <c r="Y3089" s="257">
        <f t="shared" si="588"/>
        <v>3.95372258535E-3</v>
      </c>
      <c r="Z3089" s="257">
        <f t="shared" si="589"/>
        <v>2.0377772442239004E-3</v>
      </c>
      <c r="AA3089" s="257">
        <f t="shared" si="590"/>
        <v>2.9868243866200002E-3</v>
      </c>
      <c r="AB3089" s="257">
        <v>2.9452695000000001E-3</v>
      </c>
      <c r="AC3089" s="257">
        <v>4.4761019999999999E-8</v>
      </c>
      <c r="AD3089" s="257">
        <v>5.9378814999999998E-4</v>
      </c>
      <c r="AE3089" s="257">
        <v>1.6742229E-7</v>
      </c>
      <c r="AF3089" s="257">
        <v>4.1378976999999998E-4</v>
      </c>
      <c r="AG3089" s="257">
        <v>6.6298204000000001E-7</v>
      </c>
      <c r="AH3089" s="257">
        <v>1.9276959E-3</v>
      </c>
      <c r="AI3089" s="257">
        <v>3.4462035000000001E-6</v>
      </c>
      <c r="AJ3089" s="257">
        <v>7.0177296000000004E-6</v>
      </c>
      <c r="AK3089" s="257">
        <v>3.2919276999999999E-7</v>
      </c>
      <c r="AL3089" s="257">
        <v>5.7896126999999999E-7</v>
      </c>
      <c r="AM3089" s="257">
        <v>1.7480839E-9</v>
      </c>
      <c r="AN3089" s="257">
        <v>4.2095095000000003E-5</v>
      </c>
      <c r="AO3089" s="257">
        <v>3.3433453999999998E-5</v>
      </c>
      <c r="AP3089" s="257">
        <v>2.317896E-5</v>
      </c>
      <c r="AQ3089" s="257">
        <v>1.7288662E-7</v>
      </c>
      <c r="AR3089" s="257">
        <v>2.9866515000000001E-3</v>
      </c>
      <c r="AT3089" s="193"/>
      <c r="AU3089" s="193"/>
      <c r="AV3089" s="193"/>
      <c r="AW3089" s="193"/>
      <c r="AX3089" s="193"/>
      <c r="AY3089" s="193"/>
      <c r="AZ3089" s="193"/>
      <c r="BA3089" s="193"/>
      <c r="BB3089" s="193"/>
      <c r="BC3089" s="193"/>
      <c r="BD3089" s="193"/>
      <c r="BE3089" s="315"/>
      <c r="BF3089" s="315"/>
      <c r="BG3089" s="315"/>
      <c r="BH3089" s="315"/>
      <c r="BI3089" s="315"/>
      <c r="BJ3089" s="315"/>
      <c r="BK3089" s="315"/>
    </row>
    <row r="3090" spans="1:63" x14ac:dyDescent="0.25">
      <c r="A3090" s="45" t="s">
        <v>3632</v>
      </c>
      <c r="B3090" s="45"/>
      <c r="C3090" s="43"/>
      <c r="D3090" s="199"/>
      <c r="E3090" s="199"/>
      <c r="F3090" s="199"/>
      <c r="G3090" s="199"/>
      <c r="H3090" s="199"/>
      <c r="I3090" s="199"/>
      <c r="J3090" s="199"/>
      <c r="K3090" s="199"/>
      <c r="L3090" s="199"/>
      <c r="M3090" s="199"/>
      <c r="N3090" s="199"/>
      <c r="O3090" s="199"/>
      <c r="P3090" s="199"/>
      <c r="Q3090" s="239"/>
      <c r="R3090" s="97"/>
      <c r="S3090" s="97"/>
      <c r="T3090" s="97"/>
      <c r="U3090" s="97"/>
      <c r="V3090" s="97"/>
      <c r="W3090" s="97"/>
      <c r="X3090" s="259"/>
      <c r="Y3090" s="259"/>
      <c r="Z3090" s="259"/>
      <c r="AA3090" s="258"/>
      <c r="AB3090" s="258"/>
      <c r="AC3090" s="258"/>
      <c r="AD3090" s="258"/>
      <c r="AE3090" s="258"/>
      <c r="AF3090" s="258"/>
      <c r="AG3090" s="258"/>
      <c r="AH3090" s="258"/>
      <c r="AI3090" s="258"/>
      <c r="AJ3090" s="258"/>
      <c r="AK3090" s="258"/>
      <c r="AL3090" s="258"/>
      <c r="AM3090" s="258"/>
      <c r="AN3090" s="258"/>
      <c r="AO3090" s="258"/>
      <c r="AP3090" s="258"/>
      <c r="AQ3090" s="258"/>
      <c r="AR3090" s="258"/>
      <c r="AT3090" s="193"/>
      <c r="AU3090" s="193"/>
      <c r="AV3090" s="193"/>
      <c r="AW3090" s="193"/>
      <c r="AX3090" s="193"/>
      <c r="AY3090" s="193"/>
      <c r="AZ3090" s="193"/>
      <c r="BA3090" s="193"/>
      <c r="BB3090" s="193"/>
      <c r="BC3090" s="193"/>
      <c r="BD3090" s="193"/>
      <c r="BE3090" s="315"/>
      <c r="BF3090" s="315"/>
      <c r="BG3090" s="315"/>
      <c r="BH3090" s="315"/>
      <c r="BI3090" s="315"/>
      <c r="BJ3090" s="315"/>
      <c r="BK3090" s="315"/>
    </row>
    <row r="3091" spans="1:63" x14ac:dyDescent="0.25">
      <c r="A3091" s="43"/>
      <c r="B3091" s="43" t="s">
        <v>1264</v>
      </c>
      <c r="C3091" s="6" t="s">
        <v>5232</v>
      </c>
      <c r="D3091" s="193">
        <v>8958419.3000000007</v>
      </c>
      <c r="E3091" s="193">
        <v>4068703.3</v>
      </c>
      <c r="F3091" s="193">
        <v>1020109.9</v>
      </c>
      <c r="G3091" s="193">
        <v>231924.69</v>
      </c>
      <c r="H3091" s="193">
        <v>77031.771999999997</v>
      </c>
      <c r="I3091" s="193">
        <v>485419.72</v>
      </c>
      <c r="J3091" s="193">
        <v>257025.02</v>
      </c>
      <c r="K3091" s="193">
        <v>14351.653</v>
      </c>
      <c r="L3091" s="193">
        <v>2803853.3</v>
      </c>
      <c r="M3091" s="193">
        <v>0</v>
      </c>
      <c r="N3091" s="193">
        <v>0</v>
      </c>
      <c r="O3091" s="193">
        <v>0</v>
      </c>
      <c r="P3091" s="199">
        <f>E3091/0.135</f>
        <v>30138542.962962959</v>
      </c>
      <c r="Q3091" s="240">
        <v>441422340</v>
      </c>
      <c r="R3091" s="99">
        <v>379975480</v>
      </c>
      <c r="S3091" s="99">
        <v>46505760</v>
      </c>
      <c r="T3091" s="99">
        <v>406.45</v>
      </c>
      <c r="U3091" s="99">
        <v>2635200</v>
      </c>
      <c r="V3091" s="99">
        <v>721489</v>
      </c>
      <c r="W3091" s="99">
        <v>11584000</v>
      </c>
      <c r="X3091" s="241">
        <f>SUM(Y3091:AA3091)</f>
        <v>3348676.4532663999</v>
      </c>
      <c r="Y3091" s="241">
        <f>SUM(AB3091:AG3091)</f>
        <v>1727923.4802459998</v>
      </c>
      <c r="Z3091" s="241">
        <f>SUM(AH3091:AP3091)</f>
        <v>660730.38562039996</v>
      </c>
      <c r="AA3091" s="241">
        <f>SUM(AQ3091:AR3091)</f>
        <v>960022.58739999996</v>
      </c>
      <c r="AB3091" s="258">
        <v>835403.43</v>
      </c>
      <c r="AC3091" s="258">
        <v>89.582913000000005</v>
      </c>
      <c r="AD3091" s="258">
        <v>437723.14</v>
      </c>
      <c r="AE3091" s="258">
        <v>95.742132999999995</v>
      </c>
      <c r="AF3091" s="258">
        <v>453146.68</v>
      </c>
      <c r="AG3091" s="258">
        <v>1464.9051999999999</v>
      </c>
      <c r="AH3091" s="258">
        <v>546775.44999999995</v>
      </c>
      <c r="AI3091" s="258">
        <v>1620.9439</v>
      </c>
      <c r="AJ3091" s="258">
        <v>2047.6898000000001</v>
      </c>
      <c r="AK3091" s="258">
        <v>1263.9257</v>
      </c>
      <c r="AL3091" s="258">
        <v>314.44596000000001</v>
      </c>
      <c r="AM3091" s="258">
        <v>1.0482604</v>
      </c>
      <c r="AN3091" s="258">
        <v>13790.143</v>
      </c>
      <c r="AO3091" s="258">
        <v>42904.86</v>
      </c>
      <c r="AP3091" s="258">
        <v>52011.879000000001</v>
      </c>
      <c r="AQ3091" s="258">
        <v>9010.7574000000004</v>
      </c>
      <c r="AR3091" s="258">
        <v>951011.83</v>
      </c>
      <c r="AT3091" s="193"/>
      <c r="AU3091" s="193"/>
      <c r="AV3091" s="193"/>
      <c r="AW3091" s="193"/>
      <c r="AX3091" s="193"/>
      <c r="AY3091" s="193"/>
      <c r="AZ3091" s="193"/>
      <c r="BA3091" s="193"/>
      <c r="BB3091" s="193"/>
      <c r="BC3091" s="193"/>
      <c r="BD3091" s="193"/>
      <c r="BE3091" s="315"/>
      <c r="BF3091" s="315"/>
      <c r="BG3091" s="315"/>
      <c r="BH3091" s="315"/>
      <c r="BI3091" s="315"/>
      <c r="BJ3091" s="315"/>
      <c r="BK3091" s="315"/>
    </row>
    <row r="3092" spans="1:63" x14ac:dyDescent="0.25">
      <c r="A3092" s="9"/>
      <c r="B3092" s="43" t="s">
        <v>1264</v>
      </c>
      <c r="C3092" s="6" t="s">
        <v>5231</v>
      </c>
      <c r="D3092" s="193">
        <v>33888774</v>
      </c>
      <c r="E3092" s="193">
        <v>14972259</v>
      </c>
      <c r="F3092" s="193">
        <v>3866322.7</v>
      </c>
      <c r="G3092" s="193">
        <v>928711.02</v>
      </c>
      <c r="H3092" s="193">
        <v>293219.61</v>
      </c>
      <c r="I3092" s="193">
        <v>1848321.1</v>
      </c>
      <c r="J3092" s="193">
        <v>986592.6</v>
      </c>
      <c r="K3092" s="193">
        <v>54664.747000000003</v>
      </c>
      <c r="L3092" s="193">
        <v>10938683</v>
      </c>
      <c r="M3092" s="193">
        <v>0</v>
      </c>
      <c r="N3092" s="193">
        <v>0</v>
      </c>
      <c r="O3092" s="193">
        <v>0</v>
      </c>
      <c r="P3092" s="199">
        <f>E3092/0.135</f>
        <v>110905622.22222221</v>
      </c>
      <c r="Q3092" s="240">
        <v>1649033200</v>
      </c>
      <c r="R3092" s="99">
        <v>1420667400</v>
      </c>
      <c r="S3092" s="99">
        <v>173359200</v>
      </c>
      <c r="T3092" s="99">
        <v>1459.5</v>
      </c>
      <c r="U3092" s="99">
        <v>9989400</v>
      </c>
      <c r="V3092" s="99">
        <v>2766735</v>
      </c>
      <c r="W3092" s="99">
        <v>42249000</v>
      </c>
      <c r="X3092" s="241">
        <f>SUM(Y3092:AA3092)</f>
        <v>12709620.790806899</v>
      </c>
      <c r="Y3092" s="241">
        <f>SUM(AB3092:AG3092)</f>
        <v>6584983.1517200004</v>
      </c>
      <c r="Z3092" s="241">
        <f>SUM(AH3092:AP3092)</f>
        <v>2532919.5410869</v>
      </c>
      <c r="AA3092" s="241">
        <f>SUM(AQ3092:AR3092)</f>
        <v>3591718.0979999998</v>
      </c>
      <c r="AB3092" s="258">
        <v>3074176.1</v>
      </c>
      <c r="AC3092" s="258">
        <v>328.32261999999997</v>
      </c>
      <c r="AD3092" s="258">
        <v>1788790.7</v>
      </c>
      <c r="AE3092" s="258">
        <v>355.32459999999998</v>
      </c>
      <c r="AF3092" s="258">
        <v>1715864.3</v>
      </c>
      <c r="AG3092" s="258">
        <v>5468.4044999999996</v>
      </c>
      <c r="AH3092" s="258">
        <v>2012053</v>
      </c>
      <c r="AI3092" s="258">
        <v>6161.4620000000004</v>
      </c>
      <c r="AJ3092" s="258">
        <v>8217.8379000000004</v>
      </c>
      <c r="AK3092" s="258">
        <v>4885.7093999999997</v>
      </c>
      <c r="AL3092" s="258">
        <v>1253.3659</v>
      </c>
      <c r="AM3092" s="258">
        <v>4.1908868999999997</v>
      </c>
      <c r="AN3092" s="258">
        <v>52220.535000000003</v>
      </c>
      <c r="AO3092" s="258">
        <v>199263.88</v>
      </c>
      <c r="AP3092" s="258">
        <v>248859.56</v>
      </c>
      <c r="AQ3092" s="258">
        <v>35954.298000000003</v>
      </c>
      <c r="AR3092" s="258">
        <v>3555763.8</v>
      </c>
      <c r="AT3092" s="193"/>
      <c r="AU3092" s="193"/>
      <c r="AV3092" s="193"/>
      <c r="AW3092" s="193"/>
      <c r="AX3092" s="193"/>
      <c r="AY3092" s="193"/>
      <c r="AZ3092" s="193"/>
      <c r="BA3092" s="193"/>
      <c r="BB3092" s="193"/>
      <c r="BC3092" s="193"/>
      <c r="BD3092" s="193"/>
      <c r="BE3092" s="315"/>
      <c r="BF3092" s="315"/>
      <c r="BG3092" s="315"/>
      <c r="BH3092" s="315"/>
      <c r="BI3092" s="315"/>
      <c r="BJ3092" s="315"/>
      <c r="BK3092" s="315"/>
    </row>
    <row r="3093" spans="1:63" x14ac:dyDescent="0.25">
      <c r="A3093" s="9"/>
      <c r="B3093" s="43" t="s">
        <v>1264</v>
      </c>
      <c r="C3093" s="6" t="s">
        <v>795</v>
      </c>
      <c r="D3093" s="193">
        <v>43608503</v>
      </c>
      <c r="E3093" s="193">
        <v>20738152</v>
      </c>
      <c r="F3093" s="193">
        <v>6347275.0999999996</v>
      </c>
      <c r="G3093" s="193">
        <v>969447.36</v>
      </c>
      <c r="H3093" s="193">
        <v>307083.38</v>
      </c>
      <c r="I3093" s="193">
        <v>2578475.6</v>
      </c>
      <c r="J3093" s="193">
        <v>1075517.5</v>
      </c>
      <c r="K3093" s="193">
        <v>54254.36</v>
      </c>
      <c r="L3093" s="193">
        <v>11538298</v>
      </c>
      <c r="M3093" s="193">
        <v>0</v>
      </c>
      <c r="N3093" s="193">
        <v>0</v>
      </c>
      <c r="O3093" s="193">
        <v>0</v>
      </c>
      <c r="P3093" s="199">
        <f>E3093/0.135</f>
        <v>153615940.74074072</v>
      </c>
      <c r="Q3093" s="240">
        <v>2147714200</v>
      </c>
      <c r="R3093" s="99">
        <v>1919384800</v>
      </c>
      <c r="S3093" s="99">
        <v>162780800</v>
      </c>
      <c r="T3093" s="99">
        <v>2022</v>
      </c>
      <c r="U3093" s="99">
        <v>11033000</v>
      </c>
      <c r="V3093" s="99">
        <v>2465546</v>
      </c>
      <c r="W3093" s="99">
        <v>52048000</v>
      </c>
      <c r="X3093" s="241">
        <f>SUM(Y3093:AA3093)</f>
        <v>16746070.466892902</v>
      </c>
      <c r="Y3093" s="241">
        <f>SUM(AB3093:AG3093)</f>
        <v>8460943.3776300009</v>
      </c>
      <c r="Z3093" s="241">
        <f>SUM(AH3093:AP3093)</f>
        <v>3445183.8162629004</v>
      </c>
      <c r="AA3093" s="241">
        <f>SUM(AQ3093:AR3093)</f>
        <v>4839943.273</v>
      </c>
      <c r="AB3093" s="258">
        <v>4258053.4000000004</v>
      </c>
      <c r="AC3093" s="258">
        <v>503.68576000000002</v>
      </c>
      <c r="AD3093" s="258">
        <v>1902768</v>
      </c>
      <c r="AE3093" s="258">
        <v>565.25967000000003</v>
      </c>
      <c r="AF3093" s="258">
        <v>2293953.4</v>
      </c>
      <c r="AG3093" s="258">
        <v>5099.6322</v>
      </c>
      <c r="AH3093" s="258">
        <v>2786885.6</v>
      </c>
      <c r="AI3093" s="258">
        <v>10051.508</v>
      </c>
      <c r="AJ3093" s="258">
        <v>8507.0949999999993</v>
      </c>
      <c r="AK3093" s="258">
        <v>6845.1544000000004</v>
      </c>
      <c r="AL3093" s="258">
        <v>1320.9513999999999</v>
      </c>
      <c r="AM3093" s="258">
        <v>4.4894629000000004</v>
      </c>
      <c r="AN3093" s="258">
        <v>65448.718000000001</v>
      </c>
      <c r="AO3093" s="258">
        <v>272166.40999999997</v>
      </c>
      <c r="AP3093" s="258">
        <v>293953.89</v>
      </c>
      <c r="AQ3093" s="258">
        <v>37377.572999999997</v>
      </c>
      <c r="AR3093" s="258">
        <v>4802565.7</v>
      </c>
      <c r="AT3093" s="193"/>
      <c r="AU3093" s="193"/>
      <c r="AV3093" s="193"/>
      <c r="AW3093" s="193"/>
      <c r="AX3093" s="193"/>
      <c r="AY3093" s="193"/>
      <c r="AZ3093" s="193"/>
      <c r="BA3093" s="193"/>
      <c r="BB3093" s="193"/>
      <c r="BC3093" s="193"/>
      <c r="BD3093" s="193"/>
      <c r="BE3093" s="315"/>
      <c r="BF3093" s="315"/>
      <c r="BG3093" s="315"/>
      <c r="BH3093" s="315"/>
      <c r="BI3093" s="315"/>
      <c r="BJ3093" s="315"/>
      <c r="BK3093" s="315"/>
    </row>
    <row r="3094" spans="1:63" x14ac:dyDescent="0.25">
      <c r="A3094" s="9"/>
      <c r="B3094" s="43" t="s">
        <v>1264</v>
      </c>
      <c r="C3094" s="6" t="s">
        <v>794</v>
      </c>
      <c r="D3094" s="193">
        <v>41109507</v>
      </c>
      <c r="E3094" s="193">
        <v>19422834</v>
      </c>
      <c r="F3094" s="193">
        <v>5347432.0999999996</v>
      </c>
      <c r="G3094" s="193">
        <v>1034170.3</v>
      </c>
      <c r="H3094" s="193">
        <v>307262.32</v>
      </c>
      <c r="I3094" s="193">
        <v>2346341.4</v>
      </c>
      <c r="J3094" s="193">
        <v>1057823.3</v>
      </c>
      <c r="K3094" s="193">
        <v>54394.870999999999</v>
      </c>
      <c r="L3094" s="193">
        <v>11539248</v>
      </c>
      <c r="M3094" s="193">
        <v>0</v>
      </c>
      <c r="N3094" s="193">
        <v>0</v>
      </c>
      <c r="O3094" s="193">
        <v>0</v>
      </c>
      <c r="P3094" s="199">
        <f>E3094/0.135</f>
        <v>143872844.44444445</v>
      </c>
      <c r="Q3094" s="240">
        <v>2150488400</v>
      </c>
      <c r="R3094" s="99">
        <v>1862298600</v>
      </c>
      <c r="S3094" s="99">
        <v>222913600</v>
      </c>
      <c r="T3094" s="99">
        <v>2043.2</v>
      </c>
      <c r="U3094" s="99">
        <v>11651000</v>
      </c>
      <c r="V3094" s="99">
        <v>3650150</v>
      </c>
      <c r="W3094" s="99">
        <v>49973000</v>
      </c>
      <c r="X3094" s="241">
        <f>SUM(Y3094:AA3094)</f>
        <v>15970884.637369402</v>
      </c>
      <c r="Y3094" s="241">
        <f>SUM(AB3094:AG3094)</f>
        <v>8024234.2352599995</v>
      </c>
      <c r="Z3094" s="241">
        <f>SUM(AH3094:AP3094)</f>
        <v>3249370.0641094004</v>
      </c>
      <c r="AA3094" s="241">
        <f>SUM(AQ3094:AR3094)</f>
        <v>4697280.3380000005</v>
      </c>
      <c r="AB3094" s="258">
        <v>3988000.6</v>
      </c>
      <c r="AC3094" s="258">
        <v>517.51628000000005</v>
      </c>
      <c r="AD3094" s="258">
        <v>1934266.7</v>
      </c>
      <c r="AE3094" s="258">
        <v>524.56758000000002</v>
      </c>
      <c r="AF3094" s="258">
        <v>2093855.5</v>
      </c>
      <c r="AG3094" s="258">
        <v>7069.3513999999996</v>
      </c>
      <c r="AH3094" s="258">
        <v>2610175.7999999998</v>
      </c>
      <c r="AI3094" s="258">
        <v>8422.0897000000004</v>
      </c>
      <c r="AJ3094" s="258">
        <v>9085.4742000000006</v>
      </c>
      <c r="AK3094" s="258">
        <v>6867.6849000000002</v>
      </c>
      <c r="AL3094" s="258">
        <v>1357.6482000000001</v>
      </c>
      <c r="AM3094" s="258">
        <v>4.5991093999999997</v>
      </c>
      <c r="AN3094" s="258">
        <v>54634.498</v>
      </c>
      <c r="AO3094" s="258">
        <v>266705.11</v>
      </c>
      <c r="AP3094" s="258">
        <v>292117.15999999997</v>
      </c>
      <c r="AQ3094" s="258">
        <v>37376.838000000003</v>
      </c>
      <c r="AR3094" s="258">
        <v>4659903.5</v>
      </c>
      <c r="AT3094" s="193"/>
      <c r="AU3094" s="193"/>
      <c r="AV3094" s="193"/>
      <c r="AW3094" s="193"/>
      <c r="AX3094" s="193"/>
      <c r="AY3094" s="193"/>
      <c r="AZ3094" s="193"/>
      <c r="BA3094" s="193"/>
      <c r="BB3094" s="193"/>
      <c r="BC3094" s="193"/>
      <c r="BD3094" s="193"/>
      <c r="BE3094" s="315"/>
      <c r="BF3094" s="315"/>
      <c r="BG3094" s="315"/>
      <c r="BH3094" s="315"/>
      <c r="BI3094" s="315"/>
      <c r="BJ3094" s="315"/>
      <c r="BK3094" s="315"/>
    </row>
    <row r="3095" spans="1:63" x14ac:dyDescent="0.25">
      <c r="A3095" s="45" t="s">
        <v>590</v>
      </c>
      <c r="B3095" s="45"/>
      <c r="C3095" s="9"/>
      <c r="D3095" s="195"/>
      <c r="E3095" s="195"/>
      <c r="F3095" s="195"/>
      <c r="G3095" s="195"/>
      <c r="H3095" s="195"/>
      <c r="I3095" s="195"/>
      <c r="J3095" s="195"/>
      <c r="K3095" s="195"/>
      <c r="L3095" s="195"/>
      <c r="M3095" s="195"/>
      <c r="N3095" s="195"/>
      <c r="O3095" s="195"/>
      <c r="P3095" s="195"/>
      <c r="Q3095" s="239"/>
      <c r="R3095" s="97"/>
      <c r="S3095" s="97"/>
      <c r="T3095" s="97"/>
      <c r="U3095" s="97"/>
      <c r="V3095" s="97"/>
      <c r="W3095" s="97"/>
      <c r="X3095" s="259"/>
      <c r="Y3095" s="259"/>
      <c r="Z3095" s="259"/>
      <c r="AA3095" s="258"/>
      <c r="AB3095" s="258"/>
      <c r="AC3095" s="258"/>
      <c r="AD3095" s="258"/>
      <c r="AE3095" s="258"/>
      <c r="AF3095" s="258"/>
      <c r="AG3095" s="258"/>
      <c r="AH3095" s="258"/>
      <c r="AI3095" s="258"/>
      <c r="AJ3095" s="258"/>
      <c r="AK3095" s="258"/>
      <c r="AL3095" s="258"/>
      <c r="AM3095" s="258"/>
      <c r="AN3095" s="258"/>
      <c r="AO3095" s="258"/>
      <c r="AP3095" s="258"/>
      <c r="AQ3095" s="258"/>
      <c r="AR3095" s="258"/>
      <c r="AT3095" s="193"/>
      <c r="AU3095" s="193"/>
      <c r="AV3095" s="193"/>
      <c r="AW3095" s="193"/>
      <c r="AX3095" s="193"/>
      <c r="AY3095" s="193"/>
      <c r="AZ3095" s="193"/>
      <c r="BA3095" s="193"/>
      <c r="BB3095" s="193"/>
      <c r="BC3095" s="193"/>
      <c r="BD3095" s="193"/>
      <c r="BE3095" s="315"/>
      <c r="BF3095" s="315"/>
      <c r="BG3095" s="315"/>
      <c r="BH3095" s="315"/>
      <c r="BI3095" s="315"/>
      <c r="BJ3095" s="315"/>
      <c r="BK3095" s="315"/>
    </row>
    <row r="3096" spans="1:63" x14ac:dyDescent="0.25">
      <c r="A3096" s="43"/>
      <c r="B3096" s="43" t="s">
        <v>4654</v>
      </c>
      <c r="C3096" s="25" t="s">
        <v>1868</v>
      </c>
      <c r="D3096" s="193">
        <v>5.1849111000000003E-2</v>
      </c>
      <c r="E3096" s="193">
        <v>3.2818344999999999E-2</v>
      </c>
      <c r="F3096" s="193">
        <v>8.0346940999999998E-3</v>
      </c>
      <c r="G3096" s="193">
        <v>1.7002292E-3</v>
      </c>
      <c r="H3096" s="193">
        <v>8.0490708999999996E-4</v>
      </c>
      <c r="I3096" s="193">
        <v>7.9295369000000008E-3</v>
      </c>
      <c r="J3096" s="193">
        <v>5.4273958000000001E-5</v>
      </c>
      <c r="K3096" s="193">
        <v>3.0010741000000002E-4</v>
      </c>
      <c r="L3096" s="193">
        <v>2.0701753000000001E-4</v>
      </c>
      <c r="M3096" s="193">
        <v>0</v>
      </c>
      <c r="N3096" s="193">
        <v>0</v>
      </c>
      <c r="O3096" s="193">
        <v>0</v>
      </c>
      <c r="P3096" s="199">
        <f t="shared" ref="P3096:P3130" si="591">E3096/0.135</f>
        <v>0.24309885185185182</v>
      </c>
      <c r="Q3096" s="240">
        <v>4.5497125</v>
      </c>
      <c r="R3096" s="99">
        <v>4.4242695999999997</v>
      </c>
      <c r="S3096" s="99">
        <v>8.8929556000000007E-2</v>
      </c>
      <c r="T3096" s="99">
        <v>6.9775000000000001E-7</v>
      </c>
      <c r="U3096" s="99">
        <v>2.4079722000000001E-2</v>
      </c>
      <c r="V3096" s="99">
        <v>1.6229119E-3</v>
      </c>
      <c r="W3096" s="99">
        <v>1.081E-2</v>
      </c>
      <c r="X3096" s="241">
        <f t="shared" ref="X3096:X3130" si="592">SUM(Y3096:AA3096)</f>
        <v>2.7523482467956599E-2</v>
      </c>
      <c r="Y3096" s="241">
        <f t="shared" ref="Y3096:Y3130" si="593">SUM(AB3096:AG3096)</f>
        <v>1.1588710750000002E-2</v>
      </c>
      <c r="Z3096" s="241">
        <f t="shared" ref="Z3096:Z3130" si="594">SUM(AH3096:AP3096)</f>
        <v>4.8608718391865997E-3</v>
      </c>
      <c r="AA3096" s="241">
        <f t="shared" ref="AA3096:AA3130" si="595">SUM(AQ3096:AR3096)</f>
        <v>1.1073899878770001E-2</v>
      </c>
      <c r="AB3096" s="258">
        <v>6.7385997000000003E-3</v>
      </c>
      <c r="AC3096" s="258">
        <v>1.4074326E-6</v>
      </c>
      <c r="AD3096" s="258">
        <v>1.3278993999999999E-3</v>
      </c>
      <c r="AE3096" s="258">
        <v>1.5653548E-6</v>
      </c>
      <c r="AF3096" s="258">
        <v>3.5163949999999999E-3</v>
      </c>
      <c r="AG3096" s="258">
        <v>2.8438625999999999E-6</v>
      </c>
      <c r="AH3096" s="258">
        <v>4.4098536999999998E-3</v>
      </c>
      <c r="AI3096" s="258">
        <v>1.3032626000000001E-5</v>
      </c>
      <c r="AJ3096" s="258">
        <v>1.5153611E-5</v>
      </c>
      <c r="AK3096" s="258">
        <v>6.5529589999999995E-7</v>
      </c>
      <c r="AL3096" s="258">
        <v>1.2865694000000001E-6</v>
      </c>
      <c r="AM3096" s="258">
        <v>3.8608866E-9</v>
      </c>
      <c r="AN3096" s="258">
        <v>2.5201819000000001E-4</v>
      </c>
      <c r="AO3096" s="258">
        <v>1.0359621E-4</v>
      </c>
      <c r="AP3096" s="258">
        <v>6.5271775999999995E-5</v>
      </c>
      <c r="AQ3096" s="258">
        <v>5.5887877000000002E-7</v>
      </c>
      <c r="AR3096" s="258">
        <v>1.1073341E-2</v>
      </c>
      <c r="AT3096" s="193"/>
      <c r="AU3096" s="193"/>
      <c r="AV3096" s="193"/>
      <c r="AW3096" s="193"/>
      <c r="AX3096" s="193"/>
      <c r="AY3096" s="193"/>
      <c r="AZ3096" s="193"/>
      <c r="BA3096" s="193"/>
      <c r="BB3096" s="193"/>
      <c r="BC3096" s="193"/>
      <c r="BD3096" s="193"/>
      <c r="BE3096" s="315"/>
      <c r="BF3096" s="315"/>
      <c r="BG3096" s="315"/>
      <c r="BH3096" s="315"/>
      <c r="BI3096" s="315"/>
      <c r="BJ3096" s="315"/>
      <c r="BK3096" s="315"/>
    </row>
    <row r="3097" spans="1:63" x14ac:dyDescent="0.25">
      <c r="A3097" s="43"/>
      <c r="B3097" s="43" t="s">
        <v>4654</v>
      </c>
      <c r="C3097" s="25" t="s">
        <v>5872</v>
      </c>
      <c r="D3097" s="193">
        <v>7.1589883000000007E-2</v>
      </c>
      <c r="E3097" s="193">
        <v>6.5164332000000005E-2</v>
      </c>
      <c r="F3097" s="193">
        <v>3.2977636999999998E-3</v>
      </c>
      <c r="G3097" s="193">
        <v>4.6907212000000002E-4</v>
      </c>
      <c r="H3097" s="193">
        <v>2.5674592000000002E-4</v>
      </c>
      <c r="I3097" s="193">
        <v>2.2421897000000001E-3</v>
      </c>
      <c r="J3097" s="193">
        <v>1.5357644000000001E-5</v>
      </c>
      <c r="K3097" s="193">
        <v>8.3221789999999996E-5</v>
      </c>
      <c r="L3097" s="193">
        <v>6.1200470999999999E-5</v>
      </c>
      <c r="M3097" s="193">
        <v>0</v>
      </c>
      <c r="N3097" s="193">
        <v>0</v>
      </c>
      <c r="O3097" s="193">
        <v>0</v>
      </c>
      <c r="P3097" s="199">
        <f t="shared" si="591"/>
        <v>0.48269875555555558</v>
      </c>
      <c r="Q3097" s="240">
        <v>1.2541859</v>
      </c>
      <c r="R3097" s="99">
        <v>1.2194894000000001</v>
      </c>
      <c r="S3097" s="99">
        <v>2.4593332999999998E-2</v>
      </c>
      <c r="T3097" s="99">
        <v>1.9368055999999999E-7</v>
      </c>
      <c r="U3097" s="99">
        <v>6.6383333000000003E-3</v>
      </c>
      <c r="V3097" s="99">
        <v>4.4799360999999999E-4</v>
      </c>
      <c r="W3097" s="99">
        <v>3.0166667000000001E-3</v>
      </c>
      <c r="X3097" s="241">
        <f t="shared" si="592"/>
        <v>2.6874432743032799E-2</v>
      </c>
      <c r="Y3097" s="241">
        <f t="shared" si="593"/>
        <v>1.4937408537969998E-2</v>
      </c>
      <c r="Z3097" s="241">
        <f t="shared" si="594"/>
        <v>8.884636696372801E-3</v>
      </c>
      <c r="AA3097" s="241">
        <f t="shared" si="595"/>
        <v>3.05238750869E-3</v>
      </c>
      <c r="AB3097" s="258">
        <v>1.3380372999999999E-2</v>
      </c>
      <c r="AC3097" s="258">
        <v>3.8790653E-7</v>
      </c>
      <c r="AD3097" s="258">
        <v>3.6777216E-4</v>
      </c>
      <c r="AE3097" s="258">
        <v>5.5133500999999996E-7</v>
      </c>
      <c r="AF3097" s="258">
        <v>1.1875382E-3</v>
      </c>
      <c r="AG3097" s="258">
        <v>7.8593642999999998E-7</v>
      </c>
      <c r="AH3097" s="258">
        <v>8.7577468000000006E-3</v>
      </c>
      <c r="AI3097" s="258">
        <v>5.2265315000000002E-6</v>
      </c>
      <c r="AJ3097" s="258">
        <v>4.1807088000000002E-6</v>
      </c>
      <c r="AK3097" s="258">
        <v>1.9052620999999999E-7</v>
      </c>
      <c r="AL3097" s="258">
        <v>3.5525922999999998E-7</v>
      </c>
      <c r="AM3097" s="258">
        <v>1.0666327999999999E-9</v>
      </c>
      <c r="AN3097" s="258">
        <v>6.9435007000000001E-5</v>
      </c>
      <c r="AO3097" s="258">
        <v>2.9000344000000001E-5</v>
      </c>
      <c r="AP3097" s="258">
        <v>1.8500453000000002E-5</v>
      </c>
      <c r="AQ3097" s="258">
        <v>1.7380869000000001E-7</v>
      </c>
      <c r="AR3097" s="258">
        <v>3.0522137E-3</v>
      </c>
      <c r="AT3097" s="193"/>
      <c r="AU3097" s="193"/>
      <c r="AV3097" s="193"/>
      <c r="AW3097" s="193"/>
      <c r="AX3097" s="193"/>
      <c r="AY3097" s="193"/>
      <c r="AZ3097" s="193"/>
      <c r="BA3097" s="193"/>
      <c r="BB3097" s="193"/>
      <c r="BC3097" s="193"/>
      <c r="BD3097" s="193"/>
      <c r="BE3097" s="315"/>
      <c r="BF3097" s="315"/>
      <c r="BG3097" s="315"/>
      <c r="BH3097" s="315"/>
      <c r="BI3097" s="315"/>
      <c r="BJ3097" s="315"/>
      <c r="BK3097" s="315"/>
    </row>
    <row r="3098" spans="1:63" x14ac:dyDescent="0.25">
      <c r="A3098" s="9"/>
      <c r="B3098" s="43" t="s">
        <v>4654</v>
      </c>
      <c r="C3098" s="25" t="s">
        <v>3916</v>
      </c>
      <c r="D3098" s="193">
        <v>9.050793E-2</v>
      </c>
      <c r="E3098" s="193">
        <v>8.3143516000000001E-2</v>
      </c>
      <c r="F3098" s="193">
        <v>3.8710620999999998E-3</v>
      </c>
      <c r="G3098" s="193">
        <v>5.2118472999999996E-4</v>
      </c>
      <c r="H3098" s="193">
        <v>2.9190425999999999E-4</v>
      </c>
      <c r="I3098" s="193">
        <v>2.5017953999999999E-3</v>
      </c>
      <c r="J3098" s="193">
        <v>1.7137323999999998E-5</v>
      </c>
      <c r="K3098" s="193">
        <v>9.2548867000000001E-5</v>
      </c>
      <c r="L3098" s="193">
        <v>6.8782097999999994E-5</v>
      </c>
      <c r="M3098" s="193">
        <v>0</v>
      </c>
      <c r="N3098" s="193">
        <v>0</v>
      </c>
      <c r="O3098" s="193">
        <v>0</v>
      </c>
      <c r="P3098" s="199">
        <f t="shared" si="591"/>
        <v>0.6158778962962963</v>
      </c>
      <c r="Q3098" s="240">
        <v>1.3933268000000001</v>
      </c>
      <c r="R3098" s="99">
        <v>1.3547597</v>
      </c>
      <c r="S3098" s="99">
        <v>2.7335778000000002E-2</v>
      </c>
      <c r="T3098" s="99">
        <v>2.1542222000000001E-7</v>
      </c>
      <c r="U3098" s="99">
        <v>7.3749999999999996E-3</v>
      </c>
      <c r="V3098" s="99">
        <v>4.9779000000000002E-4</v>
      </c>
      <c r="W3098" s="99">
        <v>3.3583332999999999E-3</v>
      </c>
      <c r="X3098" s="241">
        <f t="shared" si="592"/>
        <v>3.35505590907434E-2</v>
      </c>
      <c r="Y3098" s="241">
        <f t="shared" si="593"/>
        <v>1.884402999287E-2</v>
      </c>
      <c r="Z3098" s="241">
        <f t="shared" si="594"/>
        <v>1.1315555822143402E-2</v>
      </c>
      <c r="AA3098" s="241">
        <f t="shared" si="595"/>
        <v>3.3909732757299998E-3</v>
      </c>
      <c r="AB3098" s="258">
        <v>1.7072093E-2</v>
      </c>
      <c r="AC3098" s="258">
        <v>4.3093426E-7</v>
      </c>
      <c r="AD3098" s="258">
        <v>4.0889859999999997E-4</v>
      </c>
      <c r="AE3098" s="258">
        <v>6.3545363000000003E-7</v>
      </c>
      <c r="AF3098" s="258">
        <v>1.3610985E-3</v>
      </c>
      <c r="AG3098" s="258">
        <v>8.7350498000000005E-7</v>
      </c>
      <c r="AH3098" s="258">
        <v>1.1174096E-2</v>
      </c>
      <c r="AI3098" s="258">
        <v>6.1193614999999999E-6</v>
      </c>
      <c r="AJ3098" s="258">
        <v>4.6451737999999998E-6</v>
      </c>
      <c r="AK3098" s="258">
        <v>2.1355551999999999E-7</v>
      </c>
      <c r="AL3098" s="258">
        <v>3.9479388999999998E-7</v>
      </c>
      <c r="AM3098" s="258">
        <v>1.1854334E-9</v>
      </c>
      <c r="AN3098" s="258">
        <v>7.7133789E-5</v>
      </c>
      <c r="AO3098" s="258">
        <v>3.2302385000000003E-5</v>
      </c>
      <c r="AP3098" s="258">
        <v>2.0649577999999999E-5</v>
      </c>
      <c r="AQ3098" s="258">
        <v>1.9687573E-7</v>
      </c>
      <c r="AR3098" s="258">
        <v>3.3907764E-3</v>
      </c>
      <c r="AT3098" s="193"/>
      <c r="AU3098" s="193"/>
      <c r="AV3098" s="193"/>
      <c r="AW3098" s="193"/>
      <c r="AX3098" s="193"/>
      <c r="AY3098" s="193"/>
      <c r="AZ3098" s="193"/>
      <c r="BA3098" s="193"/>
      <c r="BB3098" s="193"/>
      <c r="BC3098" s="193"/>
      <c r="BD3098" s="193"/>
      <c r="BE3098" s="315"/>
      <c r="BF3098" s="315"/>
      <c r="BG3098" s="315"/>
      <c r="BH3098" s="315"/>
      <c r="BI3098" s="315"/>
      <c r="BJ3098" s="315"/>
      <c r="BK3098" s="315"/>
    </row>
    <row r="3099" spans="1:63" x14ac:dyDescent="0.25">
      <c r="A3099" s="9"/>
      <c r="B3099" s="43" t="s">
        <v>4654</v>
      </c>
      <c r="C3099" s="25" t="s">
        <v>3915</v>
      </c>
      <c r="D3099" s="193">
        <v>6.5028246999999997E-2</v>
      </c>
      <c r="E3099" s="193">
        <v>5.6333530999999999E-2</v>
      </c>
      <c r="F3099" s="193">
        <v>4.1179820000000001E-3</v>
      </c>
      <c r="G3099" s="193">
        <v>6.9653193999999995E-4</v>
      </c>
      <c r="H3099" s="193">
        <v>3.5625884999999999E-4</v>
      </c>
      <c r="I3099" s="193">
        <v>3.2902122999999999E-3</v>
      </c>
      <c r="J3099" s="193">
        <v>2.2528395999999998E-5</v>
      </c>
      <c r="K3099" s="193">
        <v>1.2326863E-4</v>
      </c>
      <c r="L3099" s="193">
        <v>8.7933593999999998E-5</v>
      </c>
      <c r="M3099" s="193">
        <v>0</v>
      </c>
      <c r="N3099" s="193">
        <v>0</v>
      </c>
      <c r="O3099" s="193">
        <v>0</v>
      </c>
      <c r="P3099" s="199">
        <f t="shared" si="591"/>
        <v>0.41728541481481479</v>
      </c>
      <c r="Q3099" s="240">
        <v>1.8631172</v>
      </c>
      <c r="R3099" s="99">
        <v>1.8116597999999999</v>
      </c>
      <c r="S3099" s="99">
        <v>3.6476222000000003E-2</v>
      </c>
      <c r="T3099" s="99">
        <v>2.8675E-7</v>
      </c>
      <c r="U3099" s="99">
        <v>9.8611111000000001E-3</v>
      </c>
      <c r="V3099" s="99">
        <v>6.6504306000000001E-4</v>
      </c>
      <c r="W3099" s="99">
        <v>4.4547221999999996E-3</v>
      </c>
      <c r="X3099" s="241">
        <f t="shared" si="592"/>
        <v>2.6013427417150702E-2</v>
      </c>
      <c r="Y3099" s="241">
        <f t="shared" si="593"/>
        <v>1.3721417018950001E-2</v>
      </c>
      <c r="Z3099" s="241">
        <f t="shared" si="594"/>
        <v>7.7574309417207015E-3</v>
      </c>
      <c r="AA3099" s="241">
        <f t="shared" si="595"/>
        <v>4.53457945648E-3</v>
      </c>
      <c r="AB3099" s="258">
        <v>1.1567104E-2</v>
      </c>
      <c r="AC3099" s="258">
        <v>5.7629703000000002E-7</v>
      </c>
      <c r="AD3099" s="258">
        <v>5.4507570999999999E-4</v>
      </c>
      <c r="AE3099" s="258">
        <v>7.3260151999999999E-7</v>
      </c>
      <c r="AF3099" s="258">
        <v>1.6067623E-3</v>
      </c>
      <c r="AG3099" s="258">
        <v>1.1661104E-6</v>
      </c>
      <c r="AH3099" s="258">
        <v>7.5707819000000003E-3</v>
      </c>
      <c r="AI3099" s="258">
        <v>6.5858483999999999E-6</v>
      </c>
      <c r="AJ3099" s="258">
        <v>6.2079769000000002E-6</v>
      </c>
      <c r="AK3099" s="258">
        <v>2.7590405E-7</v>
      </c>
      <c r="AL3099" s="258">
        <v>5.2730756000000002E-7</v>
      </c>
      <c r="AM3099" s="258">
        <v>1.5828107000000001E-9</v>
      </c>
      <c r="AN3099" s="258">
        <v>1.0317339E-4</v>
      </c>
      <c r="AO3099" s="258">
        <v>4.2761579000000003E-5</v>
      </c>
      <c r="AP3099" s="258">
        <v>2.7115453E-5</v>
      </c>
      <c r="AQ3099" s="258">
        <v>2.4395648000000001E-7</v>
      </c>
      <c r="AR3099" s="258">
        <v>4.5343355000000002E-3</v>
      </c>
      <c r="AT3099" s="193"/>
      <c r="AU3099" s="193"/>
      <c r="AV3099" s="193"/>
      <c r="AW3099" s="193"/>
      <c r="AX3099" s="193"/>
      <c r="AY3099" s="193"/>
      <c r="AZ3099" s="193"/>
      <c r="BA3099" s="193"/>
      <c r="BB3099" s="193"/>
      <c r="BC3099" s="193"/>
      <c r="BD3099" s="193"/>
      <c r="BE3099" s="315"/>
      <c r="BF3099" s="315"/>
      <c r="BG3099" s="315"/>
      <c r="BH3099" s="315"/>
      <c r="BI3099" s="315"/>
      <c r="BJ3099" s="315"/>
      <c r="BK3099" s="315"/>
    </row>
    <row r="3100" spans="1:63" x14ac:dyDescent="0.25">
      <c r="A3100" s="9"/>
      <c r="B3100" s="43" t="s">
        <v>4654</v>
      </c>
      <c r="C3100" s="25" t="s">
        <v>3914</v>
      </c>
      <c r="D3100" s="193">
        <v>6.0425798000000003E-2</v>
      </c>
      <c r="E3100" s="193">
        <v>5.3393800999999998E-2</v>
      </c>
      <c r="F3100" s="193">
        <v>3.4151978999999999E-3</v>
      </c>
      <c r="G3100" s="193">
        <v>5.4812738999999999E-4</v>
      </c>
      <c r="H3100" s="193">
        <v>2.8595901999999999E-4</v>
      </c>
      <c r="I3100" s="193">
        <v>2.5979877999999998E-3</v>
      </c>
      <c r="J3100" s="193">
        <v>1.7790287999999999E-5</v>
      </c>
      <c r="K3100" s="193">
        <v>9.7076761999999995E-5</v>
      </c>
      <c r="L3100" s="193">
        <v>6.9857894999999994E-5</v>
      </c>
      <c r="M3100" s="193">
        <v>0</v>
      </c>
      <c r="N3100" s="193">
        <v>0</v>
      </c>
      <c r="O3100" s="193">
        <v>0</v>
      </c>
      <c r="P3100" s="199">
        <f t="shared" si="591"/>
        <v>0.39550963703703701</v>
      </c>
      <c r="Q3100" s="240">
        <v>1.4659933000000001</v>
      </c>
      <c r="R3100" s="99">
        <v>1.4254853999999999</v>
      </c>
      <c r="S3100" s="99">
        <v>2.8714E-2</v>
      </c>
      <c r="T3100" s="99">
        <v>2.2584444E-7</v>
      </c>
      <c r="U3100" s="99">
        <v>7.7591667000000003E-3</v>
      </c>
      <c r="V3100" s="99">
        <v>5.2340556000000005E-4</v>
      </c>
      <c r="W3100" s="99">
        <v>3.5111111E-3</v>
      </c>
      <c r="X3100" s="241">
        <f t="shared" si="592"/>
        <v>2.3585177689758499E-2</v>
      </c>
      <c r="Y3100" s="241">
        <f t="shared" si="593"/>
        <v>1.2694144648470001E-2</v>
      </c>
      <c r="Z3100" s="241">
        <f t="shared" si="594"/>
        <v>7.3230440939584997E-3</v>
      </c>
      <c r="AA3100" s="241">
        <f t="shared" si="595"/>
        <v>3.5679889473299998E-3</v>
      </c>
      <c r="AB3100" s="258">
        <v>1.0963488E-2</v>
      </c>
      <c r="AC3100" s="258">
        <v>4.5344350999999999E-7</v>
      </c>
      <c r="AD3100" s="258">
        <v>4.2916404E-4</v>
      </c>
      <c r="AE3100" s="258">
        <v>5.9580843999999999E-7</v>
      </c>
      <c r="AF3100" s="258">
        <v>1.2995254999999999E-3</v>
      </c>
      <c r="AG3100" s="258">
        <v>9.1785651999999996E-7</v>
      </c>
      <c r="AH3100" s="258">
        <v>7.1757636999999997E-3</v>
      </c>
      <c r="AI3100" s="258">
        <v>5.4460630999999998E-6</v>
      </c>
      <c r="AJ3100" s="258">
        <v>4.8852990000000002E-6</v>
      </c>
      <c r="AK3100" s="258">
        <v>2.1868973999999999E-7</v>
      </c>
      <c r="AL3100" s="258">
        <v>4.1501130000000001E-7</v>
      </c>
      <c r="AM3100" s="258">
        <v>1.2458185000000001E-9</v>
      </c>
      <c r="AN3100" s="258">
        <v>8.1177804999999994E-5</v>
      </c>
      <c r="AO3100" s="258">
        <v>3.3717492999999998E-5</v>
      </c>
      <c r="AP3100" s="258">
        <v>2.1418787E-5</v>
      </c>
      <c r="AQ3100" s="258">
        <v>1.9514733E-7</v>
      </c>
      <c r="AR3100" s="258">
        <v>3.5677937999999999E-3</v>
      </c>
      <c r="AT3100" s="193"/>
      <c r="AU3100" s="193"/>
      <c r="AV3100" s="193"/>
      <c r="AW3100" s="193"/>
      <c r="AX3100" s="193"/>
      <c r="AY3100" s="193"/>
      <c r="AZ3100" s="193"/>
      <c r="BA3100" s="193"/>
      <c r="BB3100" s="193"/>
      <c r="BC3100" s="193"/>
      <c r="BD3100" s="193"/>
      <c r="BE3100" s="315"/>
      <c r="BF3100" s="315"/>
      <c r="BG3100" s="315"/>
      <c r="BH3100" s="315"/>
      <c r="BI3100" s="315"/>
      <c r="BJ3100" s="315"/>
      <c r="BK3100" s="315"/>
    </row>
    <row r="3101" spans="1:63" x14ac:dyDescent="0.25">
      <c r="A3101" s="9"/>
      <c r="B3101" s="43" t="s">
        <v>4654</v>
      </c>
      <c r="C3101" s="25" t="s">
        <v>3936</v>
      </c>
      <c r="D3101" s="193">
        <v>7.9339142000000001E-2</v>
      </c>
      <c r="E3101" s="193">
        <v>7.6101811000000005E-2</v>
      </c>
      <c r="F3101" s="193">
        <v>2.1294396000000001E-3</v>
      </c>
      <c r="G3101" s="193">
        <v>1.5232192E-4</v>
      </c>
      <c r="H3101" s="193">
        <v>1.1732746E-4</v>
      </c>
      <c r="I3101" s="193">
        <v>7.8156155000000003E-4</v>
      </c>
      <c r="J3101" s="193">
        <v>5.3631857E-6</v>
      </c>
      <c r="K3101" s="193">
        <v>2.7441996000000002E-5</v>
      </c>
      <c r="L3101" s="193">
        <v>2.3875399999999998E-5</v>
      </c>
      <c r="M3101" s="193">
        <v>0</v>
      </c>
      <c r="N3101" s="193">
        <v>0</v>
      </c>
      <c r="O3101" s="193">
        <v>0</v>
      </c>
      <c r="P3101" s="199">
        <f t="shared" si="591"/>
        <v>0.56371711851851847</v>
      </c>
      <c r="Q3101" s="240">
        <v>0.40627419999999997</v>
      </c>
      <c r="R3101" s="99">
        <v>0.39492140999999997</v>
      </c>
      <c r="S3101" s="99">
        <v>8.0429999999999998E-3</v>
      </c>
      <c r="T3101" s="99">
        <v>6.4049999999999995E-8</v>
      </c>
      <c r="U3101" s="99">
        <v>2.1508611E-3</v>
      </c>
      <c r="V3101" s="99">
        <v>1.4570577999999999E-4</v>
      </c>
      <c r="W3101" s="99">
        <v>1.0131667E-3</v>
      </c>
      <c r="X3101" s="241">
        <f t="shared" si="592"/>
        <v>2.7606233890952171E-2</v>
      </c>
      <c r="Y3101" s="241">
        <f t="shared" si="593"/>
        <v>1.6346218496890001E-2</v>
      </c>
      <c r="Z3101" s="241">
        <f t="shared" si="594"/>
        <v>1.0271507119922169E-2</v>
      </c>
      <c r="AA3101" s="241">
        <f t="shared" si="595"/>
        <v>9.885082741399999E-4</v>
      </c>
      <c r="AB3101" s="258">
        <v>1.5626219E-2</v>
      </c>
      <c r="AC3101" s="258">
        <v>1.2559619000000001E-7</v>
      </c>
      <c r="AD3101" s="258">
        <v>1.2080481000000001E-4</v>
      </c>
      <c r="AE3101" s="258">
        <v>2.9601248999999999E-7</v>
      </c>
      <c r="AF3101" s="258">
        <v>5.9851654999999997E-4</v>
      </c>
      <c r="AG3101" s="258">
        <v>2.5652821E-7</v>
      </c>
      <c r="AH3101" s="258">
        <v>1.0227893E-2</v>
      </c>
      <c r="AI3101" s="258">
        <v>3.2942045E-6</v>
      </c>
      <c r="AJ3101" s="258">
        <v>1.3576175000000001E-6</v>
      </c>
      <c r="AK3101" s="258">
        <v>7.1401924999999999E-8</v>
      </c>
      <c r="AL3101" s="258">
        <v>1.156668E-7</v>
      </c>
      <c r="AM3101" s="258">
        <v>3.4779716999999999E-10</v>
      </c>
      <c r="AN3101" s="258">
        <v>2.2456609999999998E-5</v>
      </c>
      <c r="AO3101" s="258">
        <v>9.8276236999999997E-6</v>
      </c>
      <c r="AP3101" s="258">
        <v>6.4906477E-6</v>
      </c>
      <c r="AQ3101" s="258">
        <v>7.5654140000000002E-8</v>
      </c>
      <c r="AR3101" s="258">
        <v>9.8843261999999993E-4</v>
      </c>
      <c r="AT3101" s="193"/>
      <c r="AU3101" s="193"/>
      <c r="AV3101" s="193"/>
      <c r="AW3101" s="193"/>
      <c r="AX3101" s="193"/>
      <c r="AY3101" s="193"/>
      <c r="AZ3101" s="193"/>
      <c r="BA3101" s="193"/>
      <c r="BB3101" s="193"/>
      <c r="BC3101" s="193"/>
      <c r="BD3101" s="193"/>
      <c r="BE3101" s="315"/>
      <c r="BF3101" s="315"/>
      <c r="BG3101" s="315"/>
      <c r="BH3101" s="315"/>
      <c r="BI3101" s="315"/>
      <c r="BJ3101" s="315"/>
      <c r="BK3101" s="315"/>
    </row>
    <row r="3102" spans="1:63" x14ac:dyDescent="0.25">
      <c r="A3102" s="9"/>
      <c r="B3102" s="43" t="s">
        <v>4654</v>
      </c>
      <c r="C3102" s="25" t="s">
        <v>4245</v>
      </c>
      <c r="D3102" s="193">
        <v>7.9118825000000004E-2</v>
      </c>
      <c r="E3102" s="193">
        <v>7.5855587000000002E-2</v>
      </c>
      <c r="F3102" s="193">
        <v>2.1372400999999999E-3</v>
      </c>
      <c r="G3102" s="193">
        <v>1.5520314000000001E-4</v>
      </c>
      <c r="H3102" s="193">
        <v>1.1850493E-4</v>
      </c>
      <c r="I3102" s="193">
        <v>7.9468541000000004E-4</v>
      </c>
      <c r="J3102" s="193">
        <v>5.4529873000000002E-6</v>
      </c>
      <c r="K3102" s="193">
        <v>2.7947573999999999E-5</v>
      </c>
      <c r="L3102" s="193">
        <v>2.4203952999999999E-5</v>
      </c>
      <c r="M3102" s="193">
        <v>0</v>
      </c>
      <c r="N3102" s="193">
        <v>0</v>
      </c>
      <c r="O3102" s="193">
        <v>0</v>
      </c>
      <c r="P3102" s="199">
        <f t="shared" si="591"/>
        <v>0.56189323703703697</v>
      </c>
      <c r="Q3102" s="240">
        <v>0.41397680999999997</v>
      </c>
      <c r="R3102" s="99">
        <v>0.40241210999999999</v>
      </c>
      <c r="S3102" s="99">
        <v>8.1932667000000001E-3</v>
      </c>
      <c r="T3102" s="99">
        <v>6.5222221999999998E-8</v>
      </c>
      <c r="U3102" s="99">
        <v>2.1916389E-3</v>
      </c>
      <c r="V3102" s="99">
        <v>1.4845061000000001E-4</v>
      </c>
      <c r="W3102" s="99">
        <v>1.0312778E-3</v>
      </c>
      <c r="X3102" s="241">
        <f t="shared" si="592"/>
        <v>2.7549113463109912E-2</v>
      </c>
      <c r="Y3102" s="241">
        <f t="shared" si="593"/>
        <v>1.6302692321360002E-2</v>
      </c>
      <c r="Z3102" s="241">
        <f t="shared" si="594"/>
        <v>1.0239163846647911E-2</v>
      </c>
      <c r="AA3102" s="241">
        <f t="shared" si="595"/>
        <v>1.007257295102E-3</v>
      </c>
      <c r="AB3102" s="258">
        <v>1.557566E-2</v>
      </c>
      <c r="AC3102" s="258">
        <v>1.2797892000000001E-7</v>
      </c>
      <c r="AD3102" s="258">
        <v>1.2304429999999999E-4</v>
      </c>
      <c r="AE3102" s="258">
        <v>2.9802243999999997E-7</v>
      </c>
      <c r="AF3102" s="258">
        <v>6.0330069000000004E-4</v>
      </c>
      <c r="AG3102" s="258">
        <v>2.6133000000000002E-7</v>
      </c>
      <c r="AH3102" s="258">
        <v>1.0194798999999999E-2</v>
      </c>
      <c r="AI3102" s="258">
        <v>3.3075122999999998E-6</v>
      </c>
      <c r="AJ3102" s="258">
        <v>1.3832981E-6</v>
      </c>
      <c r="AK3102" s="258">
        <v>7.2459136000000004E-8</v>
      </c>
      <c r="AL3102" s="258">
        <v>1.1784198999999999E-7</v>
      </c>
      <c r="AM3102" s="258">
        <v>3.5432191E-10</v>
      </c>
      <c r="AN3102" s="258">
        <v>2.2883241E-5</v>
      </c>
      <c r="AO3102" s="258">
        <v>1.0000838E-5</v>
      </c>
      <c r="AP3102" s="258">
        <v>6.5993018000000002E-6</v>
      </c>
      <c r="AQ3102" s="258">
        <v>7.6495101999999997E-8</v>
      </c>
      <c r="AR3102" s="258">
        <v>1.0071807999999999E-3</v>
      </c>
      <c r="AT3102" s="193"/>
      <c r="AU3102" s="193"/>
      <c r="AV3102" s="193"/>
      <c r="AW3102" s="193"/>
      <c r="AX3102" s="193"/>
      <c r="AY3102" s="193"/>
      <c r="AZ3102" s="193"/>
      <c r="BA3102" s="193"/>
      <c r="BB3102" s="193"/>
      <c r="BC3102" s="193"/>
      <c r="BD3102" s="193"/>
      <c r="BE3102" s="315"/>
      <c r="BF3102" s="315"/>
      <c r="BG3102" s="315"/>
      <c r="BH3102" s="315"/>
      <c r="BI3102" s="315"/>
      <c r="BJ3102" s="315"/>
      <c r="BK3102" s="315"/>
    </row>
    <row r="3103" spans="1:63" x14ac:dyDescent="0.25">
      <c r="A3103" s="9"/>
      <c r="B3103" s="43" t="s">
        <v>4654</v>
      </c>
      <c r="C3103" s="25" t="s">
        <v>4244</v>
      </c>
      <c r="D3103" s="193">
        <v>7.7484852000000007E-2</v>
      </c>
      <c r="E3103" s="193">
        <v>7.5883846000000005E-2</v>
      </c>
      <c r="F3103" s="193">
        <v>1.4667776E-3</v>
      </c>
      <c r="G3103" s="193">
        <v>1.0762932000000001E-6</v>
      </c>
      <c r="H3103" s="193">
        <v>4.7393381000000001E-5</v>
      </c>
      <c r="I3103" s="193">
        <v>7.8784480000000003E-5</v>
      </c>
      <c r="J3103" s="193">
        <v>5.5344412000000003E-7</v>
      </c>
      <c r="K3103" s="193">
        <v>7.6505827000000002E-7</v>
      </c>
      <c r="L3103" s="193">
        <v>5.6560627999999997E-6</v>
      </c>
      <c r="M3103" s="193">
        <v>0</v>
      </c>
      <c r="N3103" s="193">
        <v>0</v>
      </c>
      <c r="O3103" s="193">
        <v>0</v>
      </c>
      <c r="P3103" s="199">
        <f t="shared" si="591"/>
        <v>0.56210256296296301</v>
      </c>
      <c r="Q3103" s="240">
        <v>1.4792916E-3</v>
      </c>
      <c r="R3103" s="99">
        <v>1.2816787000000001E-3</v>
      </c>
      <c r="S3103" s="99">
        <v>1.3463177999999999E-4</v>
      </c>
      <c r="T3103" s="99">
        <v>2.0337778000000001E-9</v>
      </c>
      <c r="U3103" s="99">
        <v>8.4736110999999997E-6</v>
      </c>
      <c r="V3103" s="99">
        <v>1.3415894000000001E-6</v>
      </c>
      <c r="W3103" s="99">
        <v>5.3163888999999998E-5</v>
      </c>
      <c r="X3103" s="241">
        <f t="shared" si="592"/>
        <v>2.6086077424939163E-2</v>
      </c>
      <c r="Y3103" s="241">
        <f t="shared" si="593"/>
        <v>1.5880556971052239E-2</v>
      </c>
      <c r="Z3103" s="241">
        <f t="shared" si="594"/>
        <v>1.0202287355861922E-2</v>
      </c>
      <c r="AA3103" s="241">
        <f t="shared" si="595"/>
        <v>3.2330980249999999E-6</v>
      </c>
      <c r="AB3103" s="258">
        <v>1.5581472000000001E-2</v>
      </c>
      <c r="AC3103" s="258">
        <v>3.7490014000000002E-10</v>
      </c>
      <c r="AD3103" s="258">
        <v>2.7424032E-6</v>
      </c>
      <c r="AE3103" s="258">
        <v>1.62516E-7</v>
      </c>
      <c r="AF3103" s="258">
        <v>2.9617608E-4</v>
      </c>
      <c r="AG3103" s="258">
        <v>3.5969520999999999E-9</v>
      </c>
      <c r="AH3103" s="258">
        <v>1.0198677E-2</v>
      </c>
      <c r="AI3103" s="258">
        <v>2.2134298999999999E-6</v>
      </c>
      <c r="AJ3103" s="258">
        <v>9.6153040999999997E-9</v>
      </c>
      <c r="AK3103" s="258">
        <v>1.3574813999999999E-8</v>
      </c>
      <c r="AL3103" s="258">
        <v>1.2264271E-9</v>
      </c>
      <c r="AM3103" s="258">
        <v>4.3967219000000002E-12</v>
      </c>
      <c r="AN3103" s="258">
        <v>3.2535349999999999E-8</v>
      </c>
      <c r="AO3103" s="258">
        <v>6.3187700999999997E-7</v>
      </c>
      <c r="AP3103" s="258">
        <v>7.0809266E-7</v>
      </c>
      <c r="AQ3103" s="258">
        <v>2.6882325E-8</v>
      </c>
      <c r="AR3103" s="258">
        <v>3.2062157000000001E-6</v>
      </c>
      <c r="AT3103" s="193"/>
      <c r="AU3103" s="193"/>
      <c r="AV3103" s="193"/>
      <c r="AW3103" s="193"/>
      <c r="AX3103" s="193"/>
      <c r="AY3103" s="193"/>
      <c r="AZ3103" s="193"/>
      <c r="BA3103" s="193"/>
      <c r="BB3103" s="193"/>
      <c r="BC3103" s="193"/>
      <c r="BD3103" s="193"/>
      <c r="BE3103" s="315"/>
      <c r="BF3103" s="315"/>
      <c r="BG3103" s="315"/>
      <c r="BH3103" s="315"/>
      <c r="BI3103" s="315"/>
      <c r="BJ3103" s="315"/>
      <c r="BK3103" s="315"/>
    </row>
    <row r="3104" spans="1:63" x14ac:dyDescent="0.25">
      <c r="A3104" s="9"/>
      <c r="B3104" s="43" t="s">
        <v>4654</v>
      </c>
      <c r="C3104" s="25" t="s">
        <v>4243</v>
      </c>
      <c r="D3104" s="193">
        <v>5.3942468E-2</v>
      </c>
      <c r="E3104" s="193">
        <v>4.9555689E-2</v>
      </c>
      <c r="F3104" s="193">
        <v>2.3062346000000001E-3</v>
      </c>
      <c r="G3104" s="193">
        <v>3.1039719999999998E-4</v>
      </c>
      <c r="H3104" s="193">
        <v>1.7387439000000001E-4</v>
      </c>
      <c r="I3104" s="193">
        <v>1.4899798000000001E-3</v>
      </c>
      <c r="J3104" s="193">
        <v>1.0206689E-5</v>
      </c>
      <c r="K3104" s="193">
        <v>5.5119015E-5</v>
      </c>
      <c r="L3104" s="193">
        <v>4.0967256000000003E-5</v>
      </c>
      <c r="M3104" s="193">
        <v>0</v>
      </c>
      <c r="N3104" s="193">
        <v>0</v>
      </c>
      <c r="O3104" s="193">
        <v>0</v>
      </c>
      <c r="P3104" s="199">
        <f t="shared" si="591"/>
        <v>0.36707917777777777</v>
      </c>
      <c r="Q3104" s="240">
        <v>0.82982350999999999</v>
      </c>
      <c r="R3104" s="99">
        <v>0.80685410999999996</v>
      </c>
      <c r="S3104" s="99">
        <v>1.6280444000000002E-2</v>
      </c>
      <c r="T3104" s="99">
        <v>1.283E-7</v>
      </c>
      <c r="U3104" s="99">
        <v>4.3922222000000004E-3</v>
      </c>
      <c r="V3104" s="99">
        <v>2.9646472000000002E-4</v>
      </c>
      <c r="W3104" s="99">
        <v>2.0001389000000001E-3</v>
      </c>
      <c r="X3104" s="241">
        <f t="shared" si="592"/>
        <v>1.9994716194612898E-2</v>
      </c>
      <c r="Y3104" s="241">
        <f t="shared" si="593"/>
        <v>1.1230854727869997E-2</v>
      </c>
      <c r="Z3104" s="241">
        <f t="shared" si="594"/>
        <v>6.7442998011329009E-3</v>
      </c>
      <c r="AA3104" s="241">
        <f t="shared" si="595"/>
        <v>2.0195616656100003E-3</v>
      </c>
      <c r="AB3104" s="258">
        <v>1.0175409999999999E-2</v>
      </c>
      <c r="AC3104" s="258">
        <v>2.5664761000000002E-7</v>
      </c>
      <c r="AD3104" s="258">
        <v>2.4352200999999999E-4</v>
      </c>
      <c r="AE3104" s="258">
        <v>3.7853777000000001E-7</v>
      </c>
      <c r="AF3104" s="258">
        <v>8.1076729999999999E-4</v>
      </c>
      <c r="AG3104" s="258">
        <v>5.2023249000000003E-7</v>
      </c>
      <c r="AH3104" s="258">
        <v>6.6600506999999996E-3</v>
      </c>
      <c r="AI3104" s="258">
        <v>3.6456326999999999E-6</v>
      </c>
      <c r="AJ3104" s="258">
        <v>2.7664842E-6</v>
      </c>
      <c r="AK3104" s="258">
        <v>1.2719412000000001E-7</v>
      </c>
      <c r="AL3104" s="258">
        <v>2.3512211999999999E-7</v>
      </c>
      <c r="AM3104" s="258">
        <v>7.0599289999999995E-10</v>
      </c>
      <c r="AN3104" s="258">
        <v>4.5937097000000003E-5</v>
      </c>
      <c r="AO3104" s="258">
        <v>1.9238454E-5</v>
      </c>
      <c r="AP3104" s="258">
        <v>1.2298411000000001E-5</v>
      </c>
      <c r="AQ3104" s="258">
        <v>1.1726561E-7</v>
      </c>
      <c r="AR3104" s="258">
        <v>2.0194444000000001E-3</v>
      </c>
      <c r="AT3104" s="193"/>
      <c r="AU3104" s="193"/>
      <c r="AV3104" s="193"/>
      <c r="AW3104" s="193"/>
      <c r="AX3104" s="193"/>
      <c r="AY3104" s="193"/>
      <c r="AZ3104" s="193"/>
      <c r="BA3104" s="193"/>
      <c r="BB3104" s="193"/>
      <c r="BC3104" s="193"/>
      <c r="BD3104" s="193"/>
      <c r="BE3104" s="315"/>
      <c r="BF3104" s="315"/>
      <c r="BG3104" s="315"/>
      <c r="BH3104" s="315"/>
      <c r="BI3104" s="315"/>
      <c r="BJ3104" s="315"/>
      <c r="BK3104" s="315"/>
    </row>
    <row r="3105" spans="1:63" x14ac:dyDescent="0.25">
      <c r="A3105" s="9"/>
      <c r="B3105" s="43" t="s">
        <v>4654</v>
      </c>
      <c r="C3105" s="25" t="s">
        <v>3881</v>
      </c>
      <c r="D3105" s="193">
        <v>7.1716760000000004E-2</v>
      </c>
      <c r="E3105" s="193">
        <v>6.5882140000000006E-2</v>
      </c>
      <c r="F3105" s="193">
        <v>3.0670477000000001E-3</v>
      </c>
      <c r="G3105" s="193">
        <v>4.1290081000000002E-4</v>
      </c>
      <c r="H3105" s="193">
        <v>2.3126637E-4</v>
      </c>
      <c r="I3105" s="193">
        <v>1.9820136000000001E-3</v>
      </c>
      <c r="J3105" s="193">
        <v>1.3576954E-5</v>
      </c>
      <c r="K3105" s="193">
        <v>7.3321586000000001E-5</v>
      </c>
      <c r="L3105" s="193">
        <v>5.4493217999999998E-5</v>
      </c>
      <c r="M3105" s="193">
        <v>0</v>
      </c>
      <c r="N3105" s="193">
        <v>0</v>
      </c>
      <c r="O3105" s="193">
        <v>0</v>
      </c>
      <c r="P3105" s="199">
        <f t="shared" si="591"/>
        <v>0.48801585185185187</v>
      </c>
      <c r="Q3105" s="240">
        <v>1.1038711999999999</v>
      </c>
      <c r="R3105" s="99">
        <v>1.0733168</v>
      </c>
      <c r="S3105" s="99">
        <v>2.1656444E-2</v>
      </c>
      <c r="T3105" s="99">
        <v>1.7066667E-7</v>
      </c>
      <c r="U3105" s="99">
        <v>5.8427777999999998E-3</v>
      </c>
      <c r="V3105" s="99">
        <v>3.9436556000000002E-4</v>
      </c>
      <c r="W3105" s="99">
        <v>2.6606110999999998E-3</v>
      </c>
      <c r="X3105" s="241">
        <f t="shared" si="592"/>
        <v>2.6584439827005001E-2</v>
      </c>
      <c r="Y3105" s="241">
        <f t="shared" si="593"/>
        <v>1.49316030959E-2</v>
      </c>
      <c r="Z3105" s="241">
        <f t="shared" si="594"/>
        <v>8.9663169531350017E-3</v>
      </c>
      <c r="AA3105" s="241">
        <f t="shared" si="595"/>
        <v>2.6865197779700001E-3</v>
      </c>
      <c r="AB3105" s="258">
        <v>1.3527766E-2</v>
      </c>
      <c r="AC3105" s="258">
        <v>3.4140459E-7</v>
      </c>
      <c r="AD3105" s="258">
        <v>3.2393701999999997E-4</v>
      </c>
      <c r="AE3105" s="258">
        <v>5.0344819000000002E-7</v>
      </c>
      <c r="AF3105" s="258">
        <v>1.0783632E-3</v>
      </c>
      <c r="AG3105" s="258">
        <v>6.9202312000000001E-7</v>
      </c>
      <c r="AH3105" s="258">
        <v>8.8542483000000009E-3</v>
      </c>
      <c r="AI3105" s="258">
        <v>4.8483624E-6</v>
      </c>
      <c r="AJ3105" s="258">
        <v>3.6800700000000002E-6</v>
      </c>
      <c r="AK3105" s="258">
        <v>1.6918947E-7</v>
      </c>
      <c r="AL3105" s="258">
        <v>3.1276712999999998E-7</v>
      </c>
      <c r="AM3105" s="258">
        <v>9.3913499999999998E-10</v>
      </c>
      <c r="AN3105" s="258">
        <v>6.1106293999999998E-5</v>
      </c>
      <c r="AO3105" s="258">
        <v>2.5591309000000001E-5</v>
      </c>
      <c r="AP3105" s="258">
        <v>1.6359721999999999E-5</v>
      </c>
      <c r="AQ3105" s="258">
        <v>1.5597796999999999E-7</v>
      </c>
      <c r="AR3105" s="258">
        <v>2.6863638E-3</v>
      </c>
      <c r="AT3105" s="193"/>
      <c r="AU3105" s="193"/>
      <c r="AV3105" s="193"/>
      <c r="AW3105" s="193"/>
      <c r="AX3105" s="193"/>
      <c r="AY3105" s="193"/>
      <c r="AZ3105" s="193"/>
      <c r="BA3105" s="193"/>
      <c r="BB3105" s="193"/>
      <c r="BC3105" s="193"/>
      <c r="BD3105" s="193"/>
      <c r="BE3105" s="315"/>
      <c r="BF3105" s="315"/>
      <c r="BG3105" s="315"/>
      <c r="BH3105" s="315"/>
      <c r="BI3105" s="315"/>
      <c r="BJ3105" s="315"/>
      <c r="BK3105" s="315"/>
    </row>
    <row r="3106" spans="1:63" x14ac:dyDescent="0.25">
      <c r="A3106" s="9"/>
      <c r="B3106" s="43" t="s">
        <v>4654</v>
      </c>
      <c r="C3106" s="25" t="s">
        <v>4242</v>
      </c>
      <c r="D3106" s="193">
        <v>5.3598486000000001E-2</v>
      </c>
      <c r="E3106" s="193">
        <v>3.0641211000000002E-2</v>
      </c>
      <c r="F3106" s="193">
        <v>1.7292655000000001E-2</v>
      </c>
      <c r="G3106" s="193">
        <v>3.4561413E-5</v>
      </c>
      <c r="H3106" s="193">
        <v>1.3203286E-4</v>
      </c>
      <c r="I3106" s="193">
        <v>8.586396E-5</v>
      </c>
      <c r="J3106" s="193">
        <v>4.5391524000000004E-3</v>
      </c>
      <c r="K3106" s="193">
        <v>8.4471614999999996E-4</v>
      </c>
      <c r="L3106" s="193">
        <v>2.8292872000000002E-5</v>
      </c>
      <c r="M3106" s="193">
        <v>0</v>
      </c>
      <c r="N3106" s="193">
        <v>0</v>
      </c>
      <c r="O3106" s="193">
        <v>0</v>
      </c>
      <c r="P3106" s="199">
        <f t="shared" si="591"/>
        <v>0.22697193333333332</v>
      </c>
      <c r="Q3106" s="240">
        <v>3.9652783999999999</v>
      </c>
      <c r="R3106" s="99">
        <v>3.9475072</v>
      </c>
      <c r="S3106" s="99">
        <v>1.5553067E-2</v>
      </c>
      <c r="T3106" s="99">
        <v>1.3890278E-6</v>
      </c>
      <c r="U3106" s="99">
        <v>6.6033333000000002E-4</v>
      </c>
      <c r="V3106" s="99">
        <v>7.9545277999999999E-5</v>
      </c>
      <c r="W3106" s="99">
        <v>1.4769167E-3</v>
      </c>
      <c r="X3106" s="241">
        <f t="shared" si="592"/>
        <v>2.35252996718756E-2</v>
      </c>
      <c r="Y3106" s="241">
        <f t="shared" si="593"/>
        <v>9.4464999330519002E-3</v>
      </c>
      <c r="Z3106" s="241">
        <f t="shared" si="594"/>
        <v>4.170219015513699E-3</v>
      </c>
      <c r="AA3106" s="241">
        <f t="shared" si="595"/>
        <v>9.9085807233100006E-3</v>
      </c>
      <c r="AB3106" s="258">
        <v>6.2916385000000002E-3</v>
      </c>
      <c r="AC3106" s="258">
        <v>6.1993918999999998E-9</v>
      </c>
      <c r="AD3106" s="258">
        <v>5.7704592999999996E-4</v>
      </c>
      <c r="AE3106" s="258">
        <v>5.7986979999999998E-7</v>
      </c>
      <c r="AF3106" s="258">
        <v>2.5768823000000001E-3</v>
      </c>
      <c r="AG3106" s="258">
        <v>3.4713385999999999E-7</v>
      </c>
      <c r="AH3106" s="258">
        <v>4.1174536999999999E-3</v>
      </c>
      <c r="AI3106" s="258">
        <v>2.9478305999999998E-5</v>
      </c>
      <c r="AJ3106" s="258">
        <v>1.9895247999999999E-7</v>
      </c>
      <c r="AK3106" s="258">
        <v>1.1960015E-5</v>
      </c>
      <c r="AL3106" s="258">
        <v>1.7274568999999999E-6</v>
      </c>
      <c r="AM3106" s="258">
        <v>1.5404337E-9</v>
      </c>
      <c r="AN3106" s="258">
        <v>1.3249934E-6</v>
      </c>
      <c r="AO3106" s="258">
        <v>2.0774621000000002E-6</v>
      </c>
      <c r="AP3106" s="258">
        <v>5.9965892000000001E-6</v>
      </c>
      <c r="AQ3106" s="258">
        <v>1.0352331000000001E-7</v>
      </c>
      <c r="AR3106" s="258">
        <v>9.9084771999999998E-3</v>
      </c>
      <c r="AT3106" s="193"/>
      <c r="AU3106" s="193"/>
      <c r="AV3106" s="193"/>
      <c r="AW3106" s="193"/>
      <c r="AX3106" s="193"/>
      <c r="AY3106" s="193"/>
      <c r="AZ3106" s="193"/>
      <c r="BA3106" s="193"/>
      <c r="BB3106" s="193"/>
      <c r="BC3106" s="193"/>
      <c r="BD3106" s="193"/>
      <c r="BE3106" s="315"/>
      <c r="BF3106" s="315"/>
      <c r="BG3106" s="315"/>
      <c r="BH3106" s="315"/>
      <c r="BI3106" s="315"/>
      <c r="BJ3106" s="315"/>
      <c r="BK3106" s="315"/>
    </row>
    <row r="3107" spans="1:63" x14ac:dyDescent="0.25">
      <c r="A3107" s="9"/>
      <c r="B3107" s="43" t="s">
        <v>4654</v>
      </c>
      <c r="C3107" s="25" t="s">
        <v>4326</v>
      </c>
      <c r="D3107" s="193">
        <v>3.3010837000000001E-2</v>
      </c>
      <c r="E3107" s="193">
        <v>3.0256939E-2</v>
      </c>
      <c r="F3107" s="193">
        <v>2.3433597E-3</v>
      </c>
      <c r="G3107" s="193">
        <v>1.5827816000000002E-5</v>
      </c>
      <c r="H3107" s="193">
        <v>1.0252866E-4</v>
      </c>
      <c r="I3107" s="193">
        <v>1.1123065E-4</v>
      </c>
      <c r="J3107" s="193">
        <v>4.8195212000000002E-5</v>
      </c>
      <c r="K3107" s="193">
        <v>2.1093623000000001E-6</v>
      </c>
      <c r="L3107" s="193">
        <v>1.3064682E-4</v>
      </c>
      <c r="M3107" s="193">
        <v>0</v>
      </c>
      <c r="N3107" s="193">
        <v>0</v>
      </c>
      <c r="O3107" s="193">
        <v>0</v>
      </c>
      <c r="P3107" s="199">
        <f t="shared" si="591"/>
        <v>0.22412547407407407</v>
      </c>
      <c r="Q3107" s="240">
        <v>3.9043720999999998</v>
      </c>
      <c r="R3107" s="99">
        <v>3.8903439</v>
      </c>
      <c r="S3107" s="99">
        <v>5.6844666999999998E-3</v>
      </c>
      <c r="T3107" s="99">
        <v>5.4136111000000002E-6</v>
      </c>
      <c r="U3107" s="99">
        <v>6.6444444000000001E-4</v>
      </c>
      <c r="V3107" s="99">
        <v>1.5584828000000001E-4</v>
      </c>
      <c r="W3107" s="99">
        <v>7.5180556000000003E-3</v>
      </c>
      <c r="X3107" s="241">
        <f t="shared" si="592"/>
        <v>2.0659974804347177E-2</v>
      </c>
      <c r="Y3107" s="241">
        <f t="shared" si="593"/>
        <v>6.6727062566499995E-3</v>
      </c>
      <c r="Z3107" s="241">
        <f t="shared" si="594"/>
        <v>4.2219434982471785E-3</v>
      </c>
      <c r="AA3107" s="241">
        <f t="shared" si="595"/>
        <v>9.7653250494499997E-3</v>
      </c>
      <c r="AB3107" s="258">
        <v>6.2127370999999999E-3</v>
      </c>
      <c r="AC3107" s="258">
        <v>3.0867229000000001E-6</v>
      </c>
      <c r="AD3107" s="258">
        <v>2.7604693000000001E-5</v>
      </c>
      <c r="AE3107" s="258">
        <v>2.7580204000000001E-7</v>
      </c>
      <c r="AF3107" s="258">
        <v>4.2882606000000002E-4</v>
      </c>
      <c r="AG3107" s="258">
        <v>1.7587870999999999E-7</v>
      </c>
      <c r="AH3107" s="258">
        <v>4.0658761999999996E-3</v>
      </c>
      <c r="AI3107" s="258">
        <v>3.5786272999999999E-6</v>
      </c>
      <c r="AJ3107" s="258">
        <v>1.3236321E-7</v>
      </c>
      <c r="AK3107" s="258">
        <v>1.5263868000000001E-6</v>
      </c>
      <c r="AL3107" s="258">
        <v>2.0419118E-8</v>
      </c>
      <c r="AM3107" s="258">
        <v>8.4619178999999999E-11</v>
      </c>
      <c r="AN3107" s="258">
        <v>1.4966713000000001E-6</v>
      </c>
      <c r="AO3107" s="258">
        <v>3.8781858999999997E-6</v>
      </c>
      <c r="AP3107" s="258">
        <v>1.4543455999999999E-4</v>
      </c>
      <c r="AQ3107" s="258">
        <v>4.2984945000000002E-7</v>
      </c>
      <c r="AR3107" s="258">
        <v>9.7648952000000001E-3</v>
      </c>
      <c r="AT3107" s="193"/>
      <c r="AU3107" s="193"/>
      <c r="AV3107" s="193"/>
      <c r="AW3107" s="193"/>
      <c r="AX3107" s="193"/>
      <c r="AY3107" s="193"/>
      <c r="AZ3107" s="193"/>
      <c r="BA3107" s="193"/>
      <c r="BB3107" s="193"/>
      <c r="BC3107" s="193"/>
      <c r="BD3107" s="193"/>
      <c r="BE3107" s="315"/>
      <c r="BF3107" s="315"/>
      <c r="BG3107" s="315"/>
      <c r="BH3107" s="315"/>
      <c r="BI3107" s="315"/>
      <c r="BJ3107" s="315"/>
      <c r="BK3107" s="315"/>
    </row>
    <row r="3108" spans="1:63" x14ac:dyDescent="0.25">
      <c r="A3108" s="9"/>
      <c r="B3108" s="43" t="s">
        <v>4654</v>
      </c>
      <c r="C3108" s="25" t="s">
        <v>4325</v>
      </c>
      <c r="D3108" s="193">
        <v>2.0822659E-2</v>
      </c>
      <c r="E3108" s="193">
        <v>1.9749698E-2</v>
      </c>
      <c r="F3108" s="193">
        <v>8.5843669000000003E-4</v>
      </c>
      <c r="G3108" s="193">
        <v>6.8912991000000001E-6</v>
      </c>
      <c r="H3108" s="193">
        <v>4.9580706999999997E-5</v>
      </c>
      <c r="I3108" s="193">
        <v>6.9394738999999995E-5</v>
      </c>
      <c r="J3108" s="193">
        <v>1.0401392999999999E-5</v>
      </c>
      <c r="K3108" s="193">
        <v>2.6817569000000001E-5</v>
      </c>
      <c r="L3108" s="193">
        <v>5.1438677999999999E-5</v>
      </c>
      <c r="M3108" s="193">
        <v>0</v>
      </c>
      <c r="N3108" s="193">
        <v>0</v>
      </c>
      <c r="O3108" s="193">
        <v>0</v>
      </c>
      <c r="P3108" s="199">
        <f t="shared" si="591"/>
        <v>0.14629405925925926</v>
      </c>
      <c r="Q3108" s="240">
        <v>2.6488428000000002</v>
      </c>
      <c r="R3108" s="99">
        <v>2.6431746999999999</v>
      </c>
      <c r="S3108" s="99">
        <v>3.5320443999999999E-3</v>
      </c>
      <c r="T3108" s="99">
        <v>1.1794722000000001E-6</v>
      </c>
      <c r="U3108" s="99">
        <v>3.4058333000000002E-4</v>
      </c>
      <c r="V3108" s="99">
        <v>7.8457222000000005E-5</v>
      </c>
      <c r="W3108" s="99">
        <v>1.7158611E-3</v>
      </c>
      <c r="X3108" s="241">
        <f t="shared" si="592"/>
        <v>1.3588638622416851E-2</v>
      </c>
      <c r="Y3108" s="241">
        <f t="shared" si="593"/>
        <v>4.2616893785900004E-3</v>
      </c>
      <c r="Z3108" s="241">
        <f t="shared" si="594"/>
        <v>2.69225448691685E-3</v>
      </c>
      <c r="AA3108" s="241">
        <f t="shared" si="595"/>
        <v>6.63469475691E-3</v>
      </c>
      <c r="AB3108" s="258">
        <v>4.0552556E-3</v>
      </c>
      <c r="AC3108" s="258">
        <v>5.6137031000000002E-7</v>
      </c>
      <c r="AD3108" s="258">
        <v>1.0595506E-5</v>
      </c>
      <c r="AE3108" s="258">
        <v>1.2955298E-7</v>
      </c>
      <c r="AF3108" s="258">
        <v>1.9503879000000001E-4</v>
      </c>
      <c r="AG3108" s="258">
        <v>1.085593E-7</v>
      </c>
      <c r="AH3108" s="258">
        <v>2.6542782E-3</v>
      </c>
      <c r="AI3108" s="258">
        <v>1.2312087E-6</v>
      </c>
      <c r="AJ3108" s="258">
        <v>5.6584597000000001E-8</v>
      </c>
      <c r="AK3108" s="258">
        <v>2.2226059E-7</v>
      </c>
      <c r="AL3108" s="258">
        <v>8.4605972999999995E-9</v>
      </c>
      <c r="AM3108" s="258">
        <v>1.6513254999999999E-10</v>
      </c>
      <c r="AN3108" s="258">
        <v>6.2665639999999999E-7</v>
      </c>
      <c r="AO3108" s="258">
        <v>3.1823829E-6</v>
      </c>
      <c r="AP3108" s="258">
        <v>3.2648567999999997E-5</v>
      </c>
      <c r="AQ3108" s="258">
        <v>1.5445691000000001E-7</v>
      </c>
      <c r="AR3108" s="258">
        <v>6.6345403000000001E-3</v>
      </c>
      <c r="AT3108" s="193"/>
      <c r="AU3108" s="193"/>
      <c r="AV3108" s="193"/>
      <c r="AW3108" s="193"/>
      <c r="AX3108" s="193"/>
      <c r="AY3108" s="193"/>
      <c r="AZ3108" s="193"/>
      <c r="BA3108" s="193"/>
      <c r="BB3108" s="193"/>
      <c r="BC3108" s="193"/>
      <c r="BD3108" s="193"/>
      <c r="BE3108" s="315"/>
      <c r="BF3108" s="315"/>
      <c r="BG3108" s="315"/>
      <c r="BH3108" s="315"/>
      <c r="BI3108" s="315"/>
      <c r="BJ3108" s="315"/>
      <c r="BK3108" s="315"/>
    </row>
    <row r="3109" spans="1:63" x14ac:dyDescent="0.25">
      <c r="A3109" s="9"/>
      <c r="B3109" s="43" t="s">
        <v>4654</v>
      </c>
      <c r="C3109" s="25" t="s">
        <v>4324</v>
      </c>
      <c r="D3109" s="193">
        <v>3.7689800000000002E-2</v>
      </c>
      <c r="E3109" s="193">
        <v>3.4268252999999999E-2</v>
      </c>
      <c r="F3109" s="193">
        <v>2.9580226E-3</v>
      </c>
      <c r="G3109" s="193">
        <v>1.8881691000000001E-5</v>
      </c>
      <c r="H3109" s="193">
        <v>1.1991711E-4</v>
      </c>
      <c r="I3109" s="193">
        <v>1.2348639E-4</v>
      </c>
      <c r="J3109" s="193">
        <v>5.4659676999999998E-5</v>
      </c>
      <c r="K3109" s="193">
        <v>2.4430665E-6</v>
      </c>
      <c r="L3109" s="193">
        <v>1.4413718E-4</v>
      </c>
      <c r="M3109" s="193">
        <v>0</v>
      </c>
      <c r="N3109" s="193">
        <v>0</v>
      </c>
      <c r="O3109" s="193">
        <v>0</v>
      </c>
      <c r="P3109" s="199">
        <f t="shared" si="591"/>
        <v>0.25383891111111107</v>
      </c>
      <c r="Q3109" s="240">
        <v>4.2623540999999996</v>
      </c>
      <c r="R3109" s="99">
        <v>4.2461283999999999</v>
      </c>
      <c r="S3109" s="99">
        <v>7.2401777999999998E-3</v>
      </c>
      <c r="T3109" s="99">
        <v>5.9569443999999998E-6</v>
      </c>
      <c r="U3109" s="99">
        <v>7.5719443999999996E-4</v>
      </c>
      <c r="V3109" s="99">
        <v>1.5650875000000001E-4</v>
      </c>
      <c r="W3109" s="99">
        <v>8.0658333000000002E-3</v>
      </c>
      <c r="X3109" s="241">
        <f t="shared" si="592"/>
        <v>2.3072201703349532E-2</v>
      </c>
      <c r="Y3109" s="241">
        <f t="shared" si="593"/>
        <v>7.6222549035999997E-3</v>
      </c>
      <c r="Z3109" s="241">
        <f t="shared" si="594"/>
        <v>4.7915512433695301E-3</v>
      </c>
      <c r="AA3109" s="241">
        <f t="shared" si="595"/>
        <v>1.065839555638E-2</v>
      </c>
      <c r="AB3109" s="258">
        <v>7.0363915999999997E-3</v>
      </c>
      <c r="AC3109" s="258">
        <v>3.2724866000000001E-6</v>
      </c>
      <c r="AD3109" s="258">
        <v>3.2028993000000002E-5</v>
      </c>
      <c r="AE3109" s="258">
        <v>3.5704585000000002E-7</v>
      </c>
      <c r="AF3109" s="258">
        <v>5.4998028000000001E-4</v>
      </c>
      <c r="AG3109" s="258">
        <v>2.2449814999999999E-7</v>
      </c>
      <c r="AH3109" s="258">
        <v>4.6048898999999999E-3</v>
      </c>
      <c r="AI3109" s="258">
        <v>4.4762760999999999E-6</v>
      </c>
      <c r="AJ3109" s="258">
        <v>1.5869546000000001E-7</v>
      </c>
      <c r="AK3109" s="258">
        <v>1.7540789999999999E-6</v>
      </c>
      <c r="AL3109" s="258">
        <v>2.3658288000000002E-8</v>
      </c>
      <c r="AM3109" s="258">
        <v>8.5421530999999999E-11</v>
      </c>
      <c r="AN3109" s="258">
        <v>1.7272093E-6</v>
      </c>
      <c r="AO3109" s="258">
        <v>4.3868098000000001E-6</v>
      </c>
      <c r="AP3109" s="258">
        <v>1.7413452999999999E-4</v>
      </c>
      <c r="AQ3109" s="258">
        <v>4.7755638000000005E-7</v>
      </c>
      <c r="AR3109" s="258">
        <v>1.0657918000000001E-2</v>
      </c>
      <c r="AT3109" s="193"/>
      <c r="AU3109" s="193"/>
      <c r="AV3109" s="193"/>
      <c r="AW3109" s="193"/>
      <c r="AX3109" s="193"/>
      <c r="AY3109" s="193"/>
      <c r="AZ3109" s="193"/>
      <c r="BA3109" s="193"/>
      <c r="BB3109" s="193"/>
      <c r="BC3109" s="193"/>
      <c r="BD3109" s="193"/>
      <c r="BE3109" s="315"/>
      <c r="BF3109" s="315"/>
      <c r="BG3109" s="315"/>
      <c r="BH3109" s="315"/>
      <c r="BI3109" s="315"/>
      <c r="BJ3109" s="315"/>
      <c r="BK3109" s="315"/>
    </row>
    <row r="3110" spans="1:63" x14ac:dyDescent="0.25">
      <c r="A3110" s="9"/>
      <c r="B3110" s="43" t="s">
        <v>4654</v>
      </c>
      <c r="C3110" s="25" t="s">
        <v>2595</v>
      </c>
      <c r="D3110" s="193">
        <v>2.2733091E-2</v>
      </c>
      <c r="E3110" s="193">
        <v>2.1094829999999998E-2</v>
      </c>
      <c r="F3110" s="193">
        <v>1.3962406E-3</v>
      </c>
      <c r="G3110" s="193">
        <v>1.1475911E-5</v>
      </c>
      <c r="H3110" s="193">
        <v>5.8870645999999998E-5</v>
      </c>
      <c r="I3110" s="193">
        <v>6.2156371999999997E-5</v>
      </c>
      <c r="J3110" s="193">
        <v>2.3787633999999999E-5</v>
      </c>
      <c r="K3110" s="193">
        <v>1.0858378000000001E-5</v>
      </c>
      <c r="L3110" s="193">
        <v>7.4871480999999998E-5</v>
      </c>
      <c r="M3110" s="193">
        <v>0</v>
      </c>
      <c r="N3110" s="193">
        <v>0</v>
      </c>
      <c r="O3110" s="193">
        <v>0</v>
      </c>
      <c r="P3110" s="199">
        <f t="shared" si="591"/>
        <v>0.15625799999999998</v>
      </c>
      <c r="Q3110" s="240">
        <v>2.8311489999999999</v>
      </c>
      <c r="R3110" s="99">
        <v>2.8232439</v>
      </c>
      <c r="S3110" s="99">
        <v>4.1102444E-3</v>
      </c>
      <c r="T3110" s="99">
        <v>2.6438056E-6</v>
      </c>
      <c r="U3110" s="99">
        <v>4.1686111000000003E-4</v>
      </c>
      <c r="V3110" s="99">
        <v>1.3119797E-4</v>
      </c>
      <c r="W3110" s="99">
        <v>3.2441667E-3</v>
      </c>
      <c r="X3110" s="241">
        <f t="shared" si="592"/>
        <v>1.462461573679693E-2</v>
      </c>
      <c r="Y3110" s="241">
        <f t="shared" si="593"/>
        <v>4.6125464981099998E-3</v>
      </c>
      <c r="Z3110" s="241">
        <f t="shared" si="594"/>
        <v>2.9253517887269298E-3</v>
      </c>
      <c r="AA3110" s="241">
        <f t="shared" si="595"/>
        <v>7.08671744996E-3</v>
      </c>
      <c r="AB3110" s="258">
        <v>4.3314603999999998E-3</v>
      </c>
      <c r="AC3110" s="258">
        <v>1.3380602E-6</v>
      </c>
      <c r="AD3110" s="258">
        <v>1.7419840000000002E-5</v>
      </c>
      <c r="AE3110" s="258">
        <v>1.6999781999999999E-7</v>
      </c>
      <c r="AF3110" s="258">
        <v>2.6203567999999997E-4</v>
      </c>
      <c r="AG3110" s="258">
        <v>1.2252009E-7</v>
      </c>
      <c r="AH3110" s="258">
        <v>2.8348817999999999E-3</v>
      </c>
      <c r="AI3110" s="258">
        <v>2.1473167000000002E-6</v>
      </c>
      <c r="AJ3110" s="258">
        <v>9.6667908E-8</v>
      </c>
      <c r="AK3110" s="258">
        <v>7.0437862000000003E-7</v>
      </c>
      <c r="AL3110" s="258">
        <v>1.3415817E-8</v>
      </c>
      <c r="AM3110" s="258">
        <v>1.0741193E-10</v>
      </c>
      <c r="AN3110" s="258">
        <v>9.869759699999999E-7</v>
      </c>
      <c r="AO3110" s="258">
        <v>3.1736193000000001E-6</v>
      </c>
      <c r="AP3110" s="258">
        <v>8.3347506999999994E-5</v>
      </c>
      <c r="AQ3110" s="258">
        <v>2.4104996000000002E-7</v>
      </c>
      <c r="AR3110" s="258">
        <v>7.0864763999999997E-3</v>
      </c>
      <c r="AT3110" s="193"/>
      <c r="AU3110" s="193"/>
      <c r="AV3110" s="193"/>
      <c r="AW3110" s="193"/>
      <c r="AX3110" s="193"/>
      <c r="AY3110" s="193"/>
      <c r="AZ3110" s="193"/>
      <c r="BA3110" s="193"/>
      <c r="BB3110" s="193"/>
      <c r="BC3110" s="193"/>
      <c r="BD3110" s="193"/>
      <c r="BE3110" s="315"/>
      <c r="BF3110" s="315"/>
      <c r="BG3110" s="315"/>
      <c r="BH3110" s="315"/>
      <c r="BI3110" s="315"/>
      <c r="BJ3110" s="315"/>
      <c r="BK3110" s="315"/>
    </row>
    <row r="3111" spans="1:63" x14ac:dyDescent="0.25">
      <c r="A3111" s="9"/>
      <c r="B3111" s="43" t="s">
        <v>4654</v>
      </c>
      <c r="C3111" s="25" t="s">
        <v>2594</v>
      </c>
      <c r="D3111" s="193">
        <v>4.1765278000000003E-2</v>
      </c>
      <c r="E3111" s="193">
        <v>2.4915439000000001E-2</v>
      </c>
      <c r="F3111" s="193">
        <v>1.2296312E-2</v>
      </c>
      <c r="G3111" s="193">
        <v>2.7757956000000001E-5</v>
      </c>
      <c r="H3111" s="193">
        <v>1.1012708E-4</v>
      </c>
      <c r="I3111" s="193">
        <v>6.8961011000000003E-5</v>
      </c>
      <c r="J3111" s="193">
        <v>3.6455238000000002E-3</v>
      </c>
      <c r="K3111" s="193">
        <v>6.7843416000000001E-4</v>
      </c>
      <c r="L3111" s="193">
        <v>2.2723058000000001E-5</v>
      </c>
      <c r="M3111" s="193">
        <v>0</v>
      </c>
      <c r="N3111" s="193">
        <v>0</v>
      </c>
      <c r="O3111" s="193">
        <v>0</v>
      </c>
      <c r="P3111" s="199">
        <f t="shared" si="591"/>
        <v>0.1845588074074074</v>
      </c>
      <c r="Q3111" s="240">
        <v>3.1847546000000002</v>
      </c>
      <c r="R3111" s="99">
        <v>3.1704816</v>
      </c>
      <c r="S3111" s="99">
        <v>1.2491422E-2</v>
      </c>
      <c r="T3111" s="99">
        <v>1.1155832999999999E-6</v>
      </c>
      <c r="U3111" s="99">
        <v>5.3033333E-4</v>
      </c>
      <c r="V3111" s="99">
        <v>6.3886306000000002E-5</v>
      </c>
      <c r="W3111" s="99">
        <v>1.1861943999999999E-3</v>
      </c>
      <c r="X3111" s="241">
        <f t="shared" si="592"/>
        <v>1.8656235248623601E-2</v>
      </c>
      <c r="Y3111" s="241">
        <f t="shared" si="593"/>
        <v>7.3098715847237997E-3</v>
      </c>
      <c r="Z3111" s="241">
        <f t="shared" si="594"/>
        <v>3.3881835204687995E-3</v>
      </c>
      <c r="AA3111" s="241">
        <f t="shared" si="595"/>
        <v>7.9581801434310002E-3</v>
      </c>
      <c r="AB3111" s="258">
        <v>5.1159511999999997E-3</v>
      </c>
      <c r="AC3111" s="258">
        <v>4.9790338000000003E-9</v>
      </c>
      <c r="AD3111" s="258">
        <v>4.6344217999999998E-4</v>
      </c>
      <c r="AE3111" s="258">
        <v>2.3642405E-7</v>
      </c>
      <c r="AF3111" s="258">
        <v>1.729958E-3</v>
      </c>
      <c r="AG3111" s="258">
        <v>2.7880164E-7</v>
      </c>
      <c r="AH3111" s="258">
        <v>3.3480522999999999E-3</v>
      </c>
      <c r="AI3111" s="258">
        <v>2.1428150999999999E-5</v>
      </c>
      <c r="AJ3111" s="258">
        <v>1.5978798000000001E-7</v>
      </c>
      <c r="AK3111" s="258">
        <v>9.6056244000000004E-6</v>
      </c>
      <c r="AL3111" s="258">
        <v>1.3873977999999999E-6</v>
      </c>
      <c r="AM3111" s="258">
        <v>1.2371888E-9</v>
      </c>
      <c r="AN3111" s="258">
        <v>1.0641869E-6</v>
      </c>
      <c r="AO3111" s="258">
        <v>1.6685212E-6</v>
      </c>
      <c r="AP3111" s="258">
        <v>4.8163139999999999E-6</v>
      </c>
      <c r="AQ3111" s="258">
        <v>8.3143430999999994E-8</v>
      </c>
      <c r="AR3111" s="258">
        <v>7.9580970000000008E-3</v>
      </c>
      <c r="AT3111" s="193"/>
      <c r="AU3111" s="193"/>
      <c r="AV3111" s="193"/>
      <c r="AW3111" s="193"/>
      <c r="AX3111" s="193"/>
      <c r="AY3111" s="193"/>
      <c r="AZ3111" s="193"/>
      <c r="BA3111" s="193"/>
      <c r="BB3111" s="193"/>
      <c r="BC3111" s="193"/>
      <c r="BD3111" s="193"/>
      <c r="BE3111" s="315"/>
      <c r="BF3111" s="315"/>
      <c r="BG3111" s="315"/>
      <c r="BH3111" s="315"/>
      <c r="BI3111" s="315"/>
      <c r="BJ3111" s="315"/>
      <c r="BK3111" s="315"/>
    </row>
    <row r="3112" spans="1:63" x14ac:dyDescent="0.25">
      <c r="A3112" s="9"/>
      <c r="B3112" s="43" t="s">
        <v>4654</v>
      </c>
      <c r="C3112" s="5" t="s">
        <v>2593</v>
      </c>
      <c r="D3112" s="172">
        <v>2.0361837000000001E-2</v>
      </c>
      <c r="E3112" s="172">
        <v>1.9240251999999999E-2</v>
      </c>
      <c r="F3112" s="172">
        <v>8.6351443000000003E-4</v>
      </c>
      <c r="G3112" s="172">
        <v>9.3094851000000001E-6</v>
      </c>
      <c r="H3112" s="172">
        <v>6.2793778999999998E-5</v>
      </c>
      <c r="I3112" s="172">
        <v>7.8289110000000003E-5</v>
      </c>
      <c r="J3112" s="172">
        <v>2.7169865E-5</v>
      </c>
      <c r="K3112" s="172">
        <v>1.4859792E-6</v>
      </c>
      <c r="L3112" s="172">
        <v>7.9022034000000003E-5</v>
      </c>
      <c r="M3112" s="172">
        <v>0</v>
      </c>
      <c r="N3112" s="172">
        <v>0</v>
      </c>
      <c r="O3112" s="172">
        <v>0</v>
      </c>
      <c r="P3112" s="199">
        <f t="shared" si="591"/>
        <v>0.14252038518518517</v>
      </c>
      <c r="Q3112" s="233">
        <v>2.4309433999999999</v>
      </c>
      <c r="R3112" s="96">
        <v>2.4221094000000001</v>
      </c>
      <c r="S3112" s="96">
        <v>3.9005556000000002E-3</v>
      </c>
      <c r="T3112" s="96">
        <v>1.7580278E-6</v>
      </c>
      <c r="U3112" s="96">
        <v>3.9894444000000001E-4</v>
      </c>
      <c r="V3112" s="96">
        <v>1.1824878E-4</v>
      </c>
      <c r="W3112" s="96">
        <v>4.4144444000000001E-3</v>
      </c>
      <c r="X3112" s="241">
        <f t="shared" si="592"/>
        <v>1.2908115139662335E-2</v>
      </c>
      <c r="Y3112" s="241">
        <f t="shared" si="593"/>
        <v>4.1704496033500007E-3</v>
      </c>
      <c r="Z3112" s="241">
        <f t="shared" si="594"/>
        <v>2.6578187464423352E-3</v>
      </c>
      <c r="AA3112" s="241">
        <f t="shared" si="595"/>
        <v>6.07984678987E-3</v>
      </c>
      <c r="AB3112" s="241">
        <v>3.9506510000000003E-3</v>
      </c>
      <c r="AC3112" s="241">
        <v>1.0262126E-6</v>
      </c>
      <c r="AD3112" s="241">
        <v>1.6083720000000001E-5</v>
      </c>
      <c r="AE3112" s="241">
        <v>1.3603904E-7</v>
      </c>
      <c r="AF3112" s="241">
        <v>2.0243023E-4</v>
      </c>
      <c r="AG3112" s="241">
        <v>1.2240170999999999E-7</v>
      </c>
      <c r="AH3112" s="241">
        <v>2.5857697000000002E-3</v>
      </c>
      <c r="AI3112" s="241">
        <v>1.2315017999999999E-6</v>
      </c>
      <c r="AJ3112" s="241">
        <v>7.8039041000000005E-8</v>
      </c>
      <c r="AK3112" s="241">
        <v>7.8979091E-7</v>
      </c>
      <c r="AL3112" s="241">
        <v>1.2009853999999999E-8</v>
      </c>
      <c r="AM3112" s="241">
        <v>7.4537335000000001E-11</v>
      </c>
      <c r="AN3112" s="241">
        <v>8.0864689999999996E-7</v>
      </c>
      <c r="AO3112" s="241">
        <v>2.5341413999999998E-6</v>
      </c>
      <c r="AP3112" s="241">
        <v>6.6594842000000003E-5</v>
      </c>
      <c r="AQ3112" s="241">
        <v>2.5418986999999998E-7</v>
      </c>
      <c r="AR3112" s="241">
        <v>6.0795926000000002E-3</v>
      </c>
      <c r="AT3112" s="193"/>
      <c r="AU3112" s="193"/>
      <c r="AV3112" s="193"/>
      <c r="AW3112" s="193"/>
      <c r="AX3112" s="193"/>
      <c r="AY3112" s="193"/>
      <c r="AZ3112" s="193"/>
      <c r="BA3112" s="193"/>
      <c r="BB3112" s="193"/>
      <c r="BC3112" s="193"/>
      <c r="BD3112" s="193"/>
      <c r="BE3112" s="315"/>
      <c r="BF3112" s="315"/>
      <c r="BG3112" s="315"/>
      <c r="BH3112" s="315"/>
      <c r="BI3112" s="315"/>
      <c r="BJ3112" s="315"/>
      <c r="BK3112" s="315"/>
    </row>
    <row r="3113" spans="1:63" x14ac:dyDescent="0.25">
      <c r="A3113" s="9"/>
      <c r="B3113" s="43" t="s">
        <v>4654</v>
      </c>
      <c r="C3113" s="25" t="s">
        <v>4241</v>
      </c>
      <c r="D3113" s="193">
        <v>1.9582484000000001E-2</v>
      </c>
      <c r="E3113" s="193">
        <v>1.8273171000000001E-2</v>
      </c>
      <c r="F3113" s="193">
        <v>1.0657895000000001E-3</v>
      </c>
      <c r="G3113" s="193">
        <v>8.7003059000000002E-6</v>
      </c>
      <c r="H3113" s="193">
        <v>6.0245811000000002E-5</v>
      </c>
      <c r="I3113" s="193">
        <v>7.0091654000000006E-5</v>
      </c>
      <c r="J3113" s="193">
        <v>2.3257699999999999E-5</v>
      </c>
      <c r="K3113" s="193">
        <v>6.9006428999999998E-6</v>
      </c>
      <c r="L3113" s="193">
        <v>7.4328029999999999E-5</v>
      </c>
      <c r="M3113" s="193">
        <v>0</v>
      </c>
      <c r="N3113" s="193">
        <v>0</v>
      </c>
      <c r="O3113" s="193">
        <v>0</v>
      </c>
      <c r="P3113" s="199">
        <f t="shared" si="591"/>
        <v>0.13535682222222223</v>
      </c>
      <c r="Q3113" s="240">
        <v>2.2906005</v>
      </c>
      <c r="R3113" s="99">
        <v>2.2819235</v>
      </c>
      <c r="S3113" s="99">
        <v>4.6036667E-3</v>
      </c>
      <c r="T3113" s="99">
        <v>2.5020833000000001E-6</v>
      </c>
      <c r="U3113" s="99">
        <v>3.8416667E-4</v>
      </c>
      <c r="V3113" s="99">
        <v>7.8915916999999994E-5</v>
      </c>
      <c r="W3113" s="99">
        <v>3.6077777999999998E-3</v>
      </c>
      <c r="X3113" s="241">
        <f t="shared" si="592"/>
        <v>1.226737945170308E-2</v>
      </c>
      <c r="Y3113" s="241">
        <f t="shared" si="593"/>
        <v>3.9921198868500003E-3</v>
      </c>
      <c r="Z3113" s="241">
        <f t="shared" si="594"/>
        <v>2.5473077503130799E-3</v>
      </c>
      <c r="AA3113" s="241">
        <f t="shared" si="595"/>
        <v>5.7279518145399999E-3</v>
      </c>
      <c r="AB3113" s="258">
        <v>3.7520778000000002E-3</v>
      </c>
      <c r="AC3113" s="258">
        <v>1.1289471000000001E-6</v>
      </c>
      <c r="AD3113" s="258">
        <v>1.5082067000000001E-5</v>
      </c>
      <c r="AE3113" s="258">
        <v>1.4774395999999999E-7</v>
      </c>
      <c r="AF3113" s="258">
        <v>2.235374E-4</v>
      </c>
      <c r="AG3113" s="258">
        <v>1.4592878999999999E-7</v>
      </c>
      <c r="AH3113" s="258">
        <v>2.4556933000000002E-3</v>
      </c>
      <c r="AI3113" s="258">
        <v>1.5641177E-6</v>
      </c>
      <c r="AJ3113" s="258">
        <v>7.2173896000000002E-8</v>
      </c>
      <c r="AK3113" s="258">
        <v>6.4734287000000001E-7</v>
      </c>
      <c r="AL3113" s="258">
        <v>1.1414872999999999E-8</v>
      </c>
      <c r="AM3113" s="258">
        <v>8.7384080000000003E-11</v>
      </c>
      <c r="AN3113" s="258">
        <v>9.7880778999999994E-7</v>
      </c>
      <c r="AO3113" s="258">
        <v>2.9677237999999999E-6</v>
      </c>
      <c r="AP3113" s="258">
        <v>8.5372782000000001E-5</v>
      </c>
      <c r="AQ3113" s="258">
        <v>2.4151454E-7</v>
      </c>
      <c r="AR3113" s="258">
        <v>5.7277103000000001E-3</v>
      </c>
      <c r="AT3113" s="193"/>
      <c r="AU3113" s="193"/>
      <c r="AV3113" s="193"/>
      <c r="AW3113" s="193"/>
      <c r="AX3113" s="193"/>
      <c r="AY3113" s="193"/>
      <c r="AZ3113" s="193"/>
      <c r="BA3113" s="193"/>
      <c r="BB3113" s="193"/>
      <c r="BC3113" s="193"/>
      <c r="BD3113" s="193"/>
      <c r="BE3113" s="315"/>
      <c r="BF3113" s="315"/>
      <c r="BG3113" s="315"/>
      <c r="BH3113" s="315"/>
      <c r="BI3113" s="315"/>
      <c r="BJ3113" s="315"/>
      <c r="BK3113" s="315"/>
    </row>
    <row r="3114" spans="1:63" x14ac:dyDescent="0.25">
      <c r="A3114" s="9"/>
      <c r="B3114" s="43" t="s">
        <v>4654</v>
      </c>
      <c r="C3114" s="5" t="s">
        <v>1784</v>
      </c>
      <c r="D3114" s="172">
        <v>5.9103397000000002E-2</v>
      </c>
      <c r="E3114" s="172">
        <v>3.4986473999999997E-2</v>
      </c>
      <c r="F3114" s="172">
        <v>1.7718278E-2</v>
      </c>
      <c r="G3114" s="172">
        <v>3.9187546999999999E-5</v>
      </c>
      <c r="H3114" s="172">
        <v>1.4749656000000001E-4</v>
      </c>
      <c r="I3114" s="172">
        <v>7.5404281999999996E-5</v>
      </c>
      <c r="J3114" s="172">
        <v>5.1466728E-3</v>
      </c>
      <c r="K3114" s="172">
        <v>9.5780351000000004E-4</v>
      </c>
      <c r="L3114" s="172">
        <v>3.2079946999999999E-5</v>
      </c>
      <c r="M3114" s="172">
        <v>0</v>
      </c>
      <c r="N3114" s="172">
        <v>0</v>
      </c>
      <c r="O3114" s="172">
        <v>0</v>
      </c>
      <c r="P3114" s="199">
        <f t="shared" si="591"/>
        <v>0.2591590666666666</v>
      </c>
      <c r="Q3114" s="233">
        <v>4.4960176000000001</v>
      </c>
      <c r="R3114" s="96">
        <v>4.4758671000000003</v>
      </c>
      <c r="S3114" s="96">
        <v>1.7635333E-2</v>
      </c>
      <c r="T3114" s="96">
        <v>1.5749444000000001E-6</v>
      </c>
      <c r="U3114" s="96">
        <v>7.4872222000000005E-4</v>
      </c>
      <c r="V3114" s="96">
        <v>9.0191944E-5</v>
      </c>
      <c r="W3114" s="96">
        <v>1.6746110999999999E-3</v>
      </c>
      <c r="X3114" s="241">
        <f t="shared" si="592"/>
        <v>2.6346728703114296E-2</v>
      </c>
      <c r="Y3114" s="241">
        <f t="shared" si="593"/>
        <v>1.0353382257306597E-2</v>
      </c>
      <c r="Z3114" s="241">
        <f t="shared" si="594"/>
        <v>4.7585370654377014E-3</v>
      </c>
      <c r="AA3114" s="241">
        <f t="shared" si="595"/>
        <v>1.123480938037E-2</v>
      </c>
      <c r="AB3114" s="241">
        <v>7.1838707E-3</v>
      </c>
      <c r="AC3114" s="241">
        <v>7.0292965999999999E-9</v>
      </c>
      <c r="AD3114" s="241">
        <v>6.5427827999999996E-4</v>
      </c>
      <c r="AE3114" s="241">
        <v>3.8394510000000001E-7</v>
      </c>
      <c r="AF3114" s="241">
        <v>2.5144487000000001E-3</v>
      </c>
      <c r="AG3114" s="241">
        <v>3.9360291E-7</v>
      </c>
      <c r="AH3114" s="241">
        <v>4.7013742000000004E-3</v>
      </c>
      <c r="AI3114" s="241">
        <v>3.0759059999999999E-5</v>
      </c>
      <c r="AJ3114" s="241">
        <v>2.2558412E-7</v>
      </c>
      <c r="AK3114" s="241">
        <v>1.3560715E-5</v>
      </c>
      <c r="AL3114" s="241">
        <v>1.9586617999999999E-6</v>
      </c>
      <c r="AM3114" s="241">
        <v>1.7466177E-9</v>
      </c>
      <c r="AN3114" s="241">
        <v>1.5023104E-6</v>
      </c>
      <c r="AO3114" s="241">
        <v>2.3555314000000001E-6</v>
      </c>
      <c r="AP3114" s="241">
        <v>6.7992560999999998E-6</v>
      </c>
      <c r="AQ3114" s="241">
        <v>1.1738037E-7</v>
      </c>
      <c r="AR3114" s="241">
        <v>1.1234691999999999E-2</v>
      </c>
      <c r="AT3114" s="193"/>
      <c r="AU3114" s="193"/>
      <c r="AV3114" s="193"/>
      <c r="AW3114" s="193"/>
      <c r="AX3114" s="193"/>
      <c r="AY3114" s="193"/>
      <c r="AZ3114" s="193"/>
      <c r="BA3114" s="193"/>
      <c r="BB3114" s="193"/>
      <c r="BC3114" s="193"/>
      <c r="BD3114" s="193"/>
      <c r="BE3114" s="315"/>
      <c r="BF3114" s="315"/>
      <c r="BG3114" s="315"/>
      <c r="BH3114" s="315"/>
      <c r="BI3114" s="315"/>
      <c r="BJ3114" s="315"/>
      <c r="BK3114" s="315"/>
    </row>
    <row r="3115" spans="1:63" x14ac:dyDescent="0.25">
      <c r="A3115" s="9"/>
      <c r="B3115" s="43" t="s">
        <v>4654</v>
      </c>
      <c r="C3115" s="5" t="s">
        <v>1783</v>
      </c>
      <c r="D3115" s="172">
        <v>1.9039688999999999E-2</v>
      </c>
      <c r="E3115" s="172">
        <v>1.8137422E-2</v>
      </c>
      <c r="F3115" s="172">
        <v>7.3080783999999999E-4</v>
      </c>
      <c r="G3115" s="172">
        <v>1.2965691000000001E-5</v>
      </c>
      <c r="H3115" s="172">
        <v>4.7746256E-5</v>
      </c>
      <c r="I3115" s="172">
        <v>6.2444556000000001E-5</v>
      </c>
      <c r="J3115" s="172">
        <v>8.4599751000000002E-6</v>
      </c>
      <c r="K3115" s="172">
        <v>9.3071958999999995E-7</v>
      </c>
      <c r="L3115" s="172">
        <v>3.8912333E-5</v>
      </c>
      <c r="M3115" s="172">
        <v>0</v>
      </c>
      <c r="N3115" s="172">
        <v>0</v>
      </c>
      <c r="O3115" s="172">
        <v>0</v>
      </c>
      <c r="P3115" s="199">
        <f t="shared" si="591"/>
        <v>0.13435127407407407</v>
      </c>
      <c r="Q3115" s="233">
        <v>2.3111323000000001</v>
      </c>
      <c r="R3115" s="96">
        <v>2.3088829</v>
      </c>
      <c r="S3115" s="96">
        <v>1.7952667E-3</v>
      </c>
      <c r="T3115" s="96">
        <v>1.4384167000000001E-6</v>
      </c>
      <c r="U3115" s="96">
        <v>1.3595833E-4</v>
      </c>
      <c r="V3115" s="96">
        <v>2.5739193999999999E-5</v>
      </c>
      <c r="W3115" s="96">
        <v>2.9097222000000001E-4</v>
      </c>
      <c r="X3115" s="241">
        <f t="shared" si="592"/>
        <v>1.215642107689585E-2</v>
      </c>
      <c r="Y3115" s="241">
        <f t="shared" si="593"/>
        <v>3.9000384603640002E-3</v>
      </c>
      <c r="Z3115" s="241">
        <f t="shared" si="594"/>
        <v>2.4609443078618498E-3</v>
      </c>
      <c r="AA3115" s="241">
        <f t="shared" si="595"/>
        <v>5.7954383086699993E-3</v>
      </c>
      <c r="AB3115" s="241">
        <v>3.7242066000000001E-3</v>
      </c>
      <c r="AC3115" s="241">
        <v>2.6487636999999999E-7</v>
      </c>
      <c r="AD3115" s="241">
        <v>7.9092917000000006E-6</v>
      </c>
      <c r="AE3115" s="241">
        <v>1.0963436E-7</v>
      </c>
      <c r="AF3115" s="241">
        <v>1.6749260999999999E-4</v>
      </c>
      <c r="AG3115" s="241">
        <v>5.5447934E-8</v>
      </c>
      <c r="AH3115" s="241">
        <v>2.4375970000000001E-3</v>
      </c>
      <c r="AI3115" s="241">
        <v>1.0425366E-6</v>
      </c>
      <c r="AJ3115" s="241">
        <v>3.8714911000000001E-8</v>
      </c>
      <c r="AK3115" s="241">
        <v>7.2095757999999995E-8</v>
      </c>
      <c r="AL3115" s="241">
        <v>6.8180342999999996E-9</v>
      </c>
      <c r="AM3115" s="241">
        <v>2.4525854999999999E-10</v>
      </c>
      <c r="AN3115" s="241">
        <v>4.4461680000000001E-7</v>
      </c>
      <c r="AO3115" s="241">
        <v>3.7214545E-6</v>
      </c>
      <c r="AP3115" s="241">
        <v>1.8020826E-5</v>
      </c>
      <c r="AQ3115" s="241">
        <v>1.1720866999999999E-7</v>
      </c>
      <c r="AR3115" s="241">
        <v>5.7953210999999996E-3</v>
      </c>
      <c r="AT3115" s="193"/>
      <c r="AU3115" s="193"/>
      <c r="AV3115" s="193"/>
      <c r="AW3115" s="193"/>
      <c r="AX3115" s="193"/>
      <c r="AY3115" s="193"/>
      <c r="AZ3115" s="193"/>
      <c r="BA3115" s="193"/>
      <c r="BB3115" s="193"/>
      <c r="BC3115" s="193"/>
      <c r="BD3115" s="193"/>
      <c r="BE3115" s="315"/>
      <c r="BF3115" s="315"/>
      <c r="BG3115" s="315"/>
      <c r="BH3115" s="315"/>
      <c r="BI3115" s="315"/>
      <c r="BJ3115" s="315"/>
      <c r="BK3115" s="315"/>
    </row>
    <row r="3116" spans="1:63" x14ac:dyDescent="0.25">
      <c r="A3116" s="9"/>
      <c r="B3116" s="43" t="s">
        <v>4654</v>
      </c>
      <c r="C3116" s="5" t="s">
        <v>1782</v>
      </c>
      <c r="D3116" s="172">
        <v>2.6872585000000001E-2</v>
      </c>
      <c r="E3116" s="172">
        <v>2.4674756999999999E-2</v>
      </c>
      <c r="F3116" s="172">
        <v>1.8974894E-3</v>
      </c>
      <c r="G3116" s="172">
        <v>1.2184670999999999E-5</v>
      </c>
      <c r="H3116" s="172">
        <v>7.3967336000000004E-5</v>
      </c>
      <c r="I3116" s="172">
        <v>8.6462448999999995E-5</v>
      </c>
      <c r="J3116" s="172">
        <v>3.4890702E-5</v>
      </c>
      <c r="K3116" s="172">
        <v>6.0501146000000003E-6</v>
      </c>
      <c r="L3116" s="172">
        <v>8.6782670999999999E-5</v>
      </c>
      <c r="M3116" s="172">
        <v>0</v>
      </c>
      <c r="N3116" s="172">
        <v>0</v>
      </c>
      <c r="O3116" s="172">
        <v>0</v>
      </c>
      <c r="P3116" s="199">
        <f t="shared" si="591"/>
        <v>0.18277597777777776</v>
      </c>
      <c r="Q3116" s="233">
        <v>3.0874630999999999</v>
      </c>
      <c r="R3116" s="96">
        <v>3.0777014999999999</v>
      </c>
      <c r="S3116" s="96">
        <v>4.5610444000000003E-3</v>
      </c>
      <c r="T3116" s="96">
        <v>2.2915556000000001E-6</v>
      </c>
      <c r="U3116" s="96">
        <v>4.4177778E-4</v>
      </c>
      <c r="V3116" s="96">
        <v>1.2815921999999999E-4</v>
      </c>
      <c r="W3116" s="96">
        <v>4.6283332999999998E-3</v>
      </c>
      <c r="X3116" s="241">
        <f t="shared" si="592"/>
        <v>1.6616072969246609E-2</v>
      </c>
      <c r="Y3116" s="241">
        <f t="shared" si="593"/>
        <v>5.4632826062900007E-3</v>
      </c>
      <c r="Z3116" s="241">
        <f t="shared" si="594"/>
        <v>3.4273203643666083E-3</v>
      </c>
      <c r="AA3116" s="241">
        <f t="shared" si="595"/>
        <v>7.7254699985900002E-3</v>
      </c>
      <c r="AB3116" s="241">
        <v>5.0665333000000003E-3</v>
      </c>
      <c r="AC3116" s="241">
        <v>1.2389891999999999E-6</v>
      </c>
      <c r="AD3116" s="241">
        <v>2.0656615999999998E-5</v>
      </c>
      <c r="AE3116" s="241">
        <v>2.4566263E-7</v>
      </c>
      <c r="AF3116" s="241">
        <v>3.7446757999999998E-4</v>
      </c>
      <c r="AG3116" s="241">
        <v>1.4045846E-7</v>
      </c>
      <c r="AH3116" s="241">
        <v>3.3160124999999999E-3</v>
      </c>
      <c r="AI3116" s="241">
        <v>2.8676737999999999E-6</v>
      </c>
      <c r="AJ3116" s="241">
        <v>1.0296654E-7</v>
      </c>
      <c r="AK3116" s="241">
        <v>1.1448487000000001E-6</v>
      </c>
      <c r="AL3116" s="241">
        <v>1.4820904E-8</v>
      </c>
      <c r="AM3116" s="241">
        <v>6.0522607999999995E-11</v>
      </c>
      <c r="AN3116" s="241">
        <v>1.0011818000000001E-6</v>
      </c>
      <c r="AO3116" s="241">
        <v>3.0244421E-6</v>
      </c>
      <c r="AP3116" s="241">
        <v>1.0315187E-4</v>
      </c>
      <c r="AQ3116" s="241">
        <v>2.8699858999999998E-7</v>
      </c>
      <c r="AR3116" s="241">
        <v>7.725183E-3</v>
      </c>
      <c r="AT3116" s="193"/>
      <c r="AU3116" s="193"/>
      <c r="AV3116" s="193"/>
      <c r="AW3116" s="193"/>
      <c r="AX3116" s="193"/>
      <c r="AY3116" s="193"/>
      <c r="AZ3116" s="193"/>
      <c r="BA3116" s="193"/>
      <c r="BB3116" s="193"/>
      <c r="BC3116" s="193"/>
      <c r="BD3116" s="193"/>
      <c r="BE3116" s="315"/>
      <c r="BF3116" s="315"/>
      <c r="BG3116" s="315"/>
      <c r="BH3116" s="315"/>
      <c r="BI3116" s="315"/>
      <c r="BJ3116" s="315"/>
      <c r="BK3116" s="315"/>
    </row>
    <row r="3117" spans="1:63" x14ac:dyDescent="0.25">
      <c r="A3117" s="9"/>
      <c r="B3117" s="43" t="s">
        <v>4654</v>
      </c>
      <c r="C3117" s="5" t="s">
        <v>1781</v>
      </c>
      <c r="D3117" s="172">
        <v>2.7585798000000002E-2</v>
      </c>
      <c r="E3117" s="172">
        <v>2.5864066000000002E-2</v>
      </c>
      <c r="F3117" s="172">
        <v>1.0560887E-3</v>
      </c>
      <c r="G3117" s="172">
        <v>3.877731E-5</v>
      </c>
      <c r="H3117" s="172">
        <v>8.7757076999999997E-5</v>
      </c>
      <c r="I3117" s="172">
        <v>1.6911517000000001E-4</v>
      </c>
      <c r="J3117" s="172">
        <v>7.7540605999999997E-5</v>
      </c>
      <c r="K3117" s="172">
        <v>3.4727793999999998E-6</v>
      </c>
      <c r="L3117" s="172">
        <v>2.8897957999999999E-4</v>
      </c>
      <c r="M3117" s="172">
        <v>0</v>
      </c>
      <c r="N3117" s="172">
        <v>0</v>
      </c>
      <c r="O3117" s="172">
        <v>0</v>
      </c>
      <c r="P3117" s="199">
        <f t="shared" si="591"/>
        <v>0.19158567407407406</v>
      </c>
      <c r="Q3117" s="233">
        <v>3.3357413999999999</v>
      </c>
      <c r="R3117" s="96">
        <v>3.3103148</v>
      </c>
      <c r="S3117" s="96">
        <v>1.5294689E-2</v>
      </c>
      <c r="T3117" s="96">
        <v>1.0796111E-5</v>
      </c>
      <c r="U3117" s="96">
        <v>1.7353888999999999E-3</v>
      </c>
      <c r="V3117" s="96">
        <v>2.6149860999999998E-4</v>
      </c>
      <c r="W3117" s="96">
        <v>8.1241666999999993E-3</v>
      </c>
      <c r="X3117" s="241">
        <f t="shared" si="592"/>
        <v>1.8100946889770399E-2</v>
      </c>
      <c r="Y3117" s="241">
        <f t="shared" si="593"/>
        <v>5.6470909878149995E-3</v>
      </c>
      <c r="Z3117" s="241">
        <f t="shared" si="594"/>
        <v>4.1443440960554001E-3</v>
      </c>
      <c r="AA3117" s="241">
        <f t="shared" si="595"/>
        <v>8.3095118058999998E-3</v>
      </c>
      <c r="AB3117" s="241">
        <v>5.3107325999999996E-3</v>
      </c>
      <c r="AC3117" s="241">
        <v>2.9094674999999999E-8</v>
      </c>
      <c r="AD3117" s="241">
        <v>6.1335316000000006E-5</v>
      </c>
      <c r="AE3117" s="241">
        <v>1.6336953E-7</v>
      </c>
      <c r="AF3117" s="241">
        <v>2.7437796999999999E-4</v>
      </c>
      <c r="AG3117" s="241">
        <v>4.5263761000000002E-7</v>
      </c>
      <c r="AH3117" s="241">
        <v>3.4759774E-3</v>
      </c>
      <c r="AI3117" s="241">
        <v>1.5260319999999999E-6</v>
      </c>
      <c r="AJ3117" s="241">
        <v>3.2457585999999998E-7</v>
      </c>
      <c r="AK3117" s="241">
        <v>1.5743783999999999E-6</v>
      </c>
      <c r="AL3117" s="241">
        <v>4.8308493999999997E-8</v>
      </c>
      <c r="AM3117" s="241">
        <v>1.5500139999999999E-10</v>
      </c>
      <c r="AN3117" s="241">
        <v>7.0611693000000003E-6</v>
      </c>
      <c r="AO3117" s="241">
        <v>1.5172097E-5</v>
      </c>
      <c r="AP3117" s="241">
        <v>6.4265997999999995E-4</v>
      </c>
      <c r="AQ3117" s="241">
        <v>1.0095059E-6</v>
      </c>
      <c r="AR3117" s="241">
        <v>8.3085022999999994E-3</v>
      </c>
      <c r="AT3117" s="193"/>
      <c r="AU3117" s="193"/>
      <c r="AV3117" s="193"/>
      <c r="AW3117" s="193"/>
      <c r="AX3117" s="193"/>
      <c r="AY3117" s="193"/>
      <c r="AZ3117" s="193"/>
      <c r="BA3117" s="193"/>
      <c r="BB3117" s="193"/>
      <c r="BC3117" s="193"/>
      <c r="BD3117" s="193"/>
      <c r="BE3117" s="315"/>
      <c r="BF3117" s="315"/>
      <c r="BG3117" s="315"/>
      <c r="BH3117" s="315"/>
      <c r="BI3117" s="315"/>
      <c r="BJ3117" s="315"/>
      <c r="BK3117" s="315"/>
    </row>
    <row r="3118" spans="1:63" x14ac:dyDescent="0.25">
      <c r="A3118" s="9"/>
      <c r="B3118" s="43" t="s">
        <v>4654</v>
      </c>
      <c r="C3118" s="5" t="s">
        <v>3655</v>
      </c>
      <c r="D3118" s="172">
        <v>4.0148272999999998E-2</v>
      </c>
      <c r="E3118" s="172">
        <v>3.7353527999999997E-2</v>
      </c>
      <c r="F3118" s="172">
        <v>2.3347764999999999E-3</v>
      </c>
      <c r="G3118" s="172">
        <v>1.8319837000000002E-5</v>
      </c>
      <c r="H3118" s="172">
        <v>1.128278E-4</v>
      </c>
      <c r="I3118" s="172">
        <v>1.3416101000000001E-4</v>
      </c>
      <c r="J3118" s="172">
        <v>4.3678506000000002E-5</v>
      </c>
      <c r="K3118" s="172">
        <v>2.3123280000000001E-5</v>
      </c>
      <c r="L3118" s="172">
        <v>1.2785824E-4</v>
      </c>
      <c r="M3118" s="172">
        <v>0</v>
      </c>
      <c r="N3118" s="172">
        <v>0</v>
      </c>
      <c r="O3118" s="172">
        <v>0</v>
      </c>
      <c r="P3118" s="199">
        <f t="shared" si="591"/>
        <v>0.27669279999999996</v>
      </c>
      <c r="Q3118" s="233">
        <v>4.8243980000000004</v>
      </c>
      <c r="R3118" s="96">
        <v>4.8101697000000003</v>
      </c>
      <c r="S3118" s="96">
        <v>6.9989110999999996E-3</v>
      </c>
      <c r="T3118" s="96">
        <v>3.9450000000000003E-6</v>
      </c>
      <c r="U3118" s="96">
        <v>7.1166667000000005E-4</v>
      </c>
      <c r="V3118" s="96">
        <v>1.8481831000000001E-4</v>
      </c>
      <c r="W3118" s="96">
        <v>6.3288889000000003E-3</v>
      </c>
      <c r="X3118" s="241">
        <f t="shared" si="592"/>
        <v>2.5409021454594592E-2</v>
      </c>
      <c r="Y3118" s="241">
        <f t="shared" si="593"/>
        <v>8.1730524994300009E-3</v>
      </c>
      <c r="Z3118" s="241">
        <f t="shared" si="594"/>
        <v>5.1618028087045895E-3</v>
      </c>
      <c r="AA3118" s="241">
        <f t="shared" si="595"/>
        <v>1.2074166146460001E-2</v>
      </c>
      <c r="AB3118" s="241">
        <v>7.6698977E-3</v>
      </c>
      <c r="AC3118" s="241">
        <v>2.1006630000000001E-6</v>
      </c>
      <c r="AD3118" s="241">
        <v>2.8829369000000001E-5</v>
      </c>
      <c r="AE3118" s="241">
        <v>3.0929144000000002E-7</v>
      </c>
      <c r="AF3118" s="241">
        <v>4.7169836000000002E-4</v>
      </c>
      <c r="AG3118" s="241">
        <v>2.1711598999999999E-7</v>
      </c>
      <c r="AH3118" s="241">
        <v>5.0198643999999999E-3</v>
      </c>
      <c r="AI3118" s="241">
        <v>3.4718286999999999E-6</v>
      </c>
      <c r="AJ3118" s="241">
        <v>1.4814046E-7</v>
      </c>
      <c r="AK3118" s="241">
        <v>1.3294619E-6</v>
      </c>
      <c r="AL3118" s="241">
        <v>2.1611937999999999E-8</v>
      </c>
      <c r="AM3118" s="241">
        <v>1.8530658999999999E-10</v>
      </c>
      <c r="AN3118" s="241">
        <v>1.5052342999999999E-6</v>
      </c>
      <c r="AO3118" s="241">
        <v>5.2685960999999997E-6</v>
      </c>
      <c r="AP3118" s="241">
        <v>1.3019335E-4</v>
      </c>
      <c r="AQ3118" s="241">
        <v>4.1214646000000002E-7</v>
      </c>
      <c r="AR3118" s="241">
        <v>1.2073754000000001E-2</v>
      </c>
      <c r="AT3118" s="193"/>
      <c r="AU3118" s="193"/>
      <c r="AV3118" s="193"/>
      <c r="AW3118" s="193"/>
      <c r="AX3118" s="193"/>
      <c r="AY3118" s="193"/>
      <c r="AZ3118" s="193"/>
      <c r="BA3118" s="193"/>
      <c r="BB3118" s="193"/>
      <c r="BC3118" s="193"/>
      <c r="BD3118" s="193"/>
      <c r="BE3118" s="315"/>
      <c r="BF3118" s="315"/>
      <c r="BG3118" s="315"/>
      <c r="BH3118" s="315"/>
      <c r="BI3118" s="315"/>
      <c r="BJ3118" s="315"/>
      <c r="BK3118" s="315"/>
    </row>
    <row r="3119" spans="1:63" x14ac:dyDescent="0.25">
      <c r="A3119" s="9"/>
      <c r="B3119" s="43" t="s">
        <v>4654</v>
      </c>
      <c r="C3119" s="5" t="s">
        <v>3654</v>
      </c>
      <c r="D3119" s="172">
        <v>5.2284549999999999E-2</v>
      </c>
      <c r="E3119" s="172">
        <v>3.1022211000000001E-2</v>
      </c>
      <c r="F3119" s="172">
        <v>1.5592632E-2</v>
      </c>
      <c r="G3119" s="172">
        <v>3.4561413E-5</v>
      </c>
      <c r="H3119" s="172">
        <v>1.3711921E-4</v>
      </c>
      <c r="I3119" s="172">
        <v>8.586396E-5</v>
      </c>
      <c r="J3119" s="172">
        <v>4.5391524000000004E-3</v>
      </c>
      <c r="K3119" s="172">
        <v>8.4471614999999996E-4</v>
      </c>
      <c r="L3119" s="172">
        <v>2.8292872000000002E-5</v>
      </c>
      <c r="M3119" s="172">
        <v>0</v>
      </c>
      <c r="N3119" s="172">
        <v>0</v>
      </c>
      <c r="O3119" s="172">
        <v>0</v>
      </c>
      <c r="P3119" s="199">
        <f t="shared" si="591"/>
        <v>0.22979415555555555</v>
      </c>
      <c r="Q3119" s="233">
        <v>3.9652783999999999</v>
      </c>
      <c r="R3119" s="96">
        <v>3.9475072</v>
      </c>
      <c r="S3119" s="96">
        <v>1.5553067E-2</v>
      </c>
      <c r="T3119" s="96">
        <v>1.3890278E-6</v>
      </c>
      <c r="U3119" s="96">
        <v>6.6033333000000002E-4</v>
      </c>
      <c r="V3119" s="96">
        <v>7.9545277999999999E-5</v>
      </c>
      <c r="W3119" s="96">
        <v>1.4769167E-3</v>
      </c>
      <c r="X3119" s="241">
        <f t="shared" si="592"/>
        <v>2.3289499503745599E-2</v>
      </c>
      <c r="Y3119" s="241">
        <f t="shared" si="593"/>
        <v>9.1618934209219006E-3</v>
      </c>
      <c r="Z3119" s="241">
        <f t="shared" si="594"/>
        <v>4.2190253595136987E-3</v>
      </c>
      <c r="AA3119" s="241">
        <f t="shared" si="595"/>
        <v>9.9085807233100006E-3</v>
      </c>
      <c r="AB3119" s="241">
        <v>6.3698705000000003E-3</v>
      </c>
      <c r="AC3119" s="241">
        <v>6.1993918999999998E-9</v>
      </c>
      <c r="AD3119" s="241">
        <v>5.7704592999999996E-4</v>
      </c>
      <c r="AE3119" s="241">
        <v>3.3525767000000002E-7</v>
      </c>
      <c r="AF3119" s="241">
        <v>2.2142884000000002E-3</v>
      </c>
      <c r="AG3119" s="241">
        <v>3.4713385999999999E-7</v>
      </c>
      <c r="AH3119" s="241">
        <v>4.1686596999999997E-3</v>
      </c>
      <c r="AI3119" s="241">
        <v>2.7078649999999999E-5</v>
      </c>
      <c r="AJ3119" s="241">
        <v>1.9895247999999999E-7</v>
      </c>
      <c r="AK3119" s="241">
        <v>1.1960015E-5</v>
      </c>
      <c r="AL3119" s="241">
        <v>1.7274568999999999E-6</v>
      </c>
      <c r="AM3119" s="241">
        <v>1.5404337E-9</v>
      </c>
      <c r="AN3119" s="241">
        <v>1.3249934E-6</v>
      </c>
      <c r="AO3119" s="241">
        <v>2.0774621000000002E-6</v>
      </c>
      <c r="AP3119" s="241">
        <v>5.9965892000000001E-6</v>
      </c>
      <c r="AQ3119" s="241">
        <v>1.0352331000000001E-7</v>
      </c>
      <c r="AR3119" s="241">
        <v>9.9084771999999998E-3</v>
      </c>
      <c r="AT3119" s="193"/>
      <c r="AU3119" s="193"/>
      <c r="AV3119" s="193"/>
      <c r="AW3119" s="193"/>
      <c r="AX3119" s="193"/>
      <c r="AY3119" s="193"/>
      <c r="AZ3119" s="193"/>
      <c r="BA3119" s="193"/>
      <c r="BB3119" s="193"/>
      <c r="BC3119" s="193"/>
      <c r="BD3119" s="193"/>
      <c r="BE3119" s="315"/>
      <c r="BF3119" s="315"/>
      <c r="BG3119" s="315"/>
      <c r="BH3119" s="315"/>
      <c r="BI3119" s="315"/>
      <c r="BJ3119" s="315"/>
      <c r="BK3119" s="315"/>
    </row>
    <row r="3120" spans="1:63" x14ac:dyDescent="0.25">
      <c r="A3120" s="9"/>
      <c r="B3120" s="43" t="s">
        <v>4654</v>
      </c>
      <c r="C3120" s="5" t="s">
        <v>6855</v>
      </c>
      <c r="D3120" s="172">
        <v>2.3097403999999998E-2</v>
      </c>
      <c r="E3120" s="172">
        <v>2.1952122000000001E-2</v>
      </c>
      <c r="F3120" s="172">
        <v>8.9660651999999997E-4</v>
      </c>
      <c r="G3120" s="172">
        <v>8.4872897000000004E-6</v>
      </c>
      <c r="H3120" s="172">
        <v>5.1697114000000002E-5</v>
      </c>
      <c r="I3120" s="172">
        <v>7.4222791000000006E-5</v>
      </c>
      <c r="J3120" s="172">
        <v>1.2648916000000001E-5</v>
      </c>
      <c r="K3120" s="172">
        <v>5.2115906999999999E-5</v>
      </c>
      <c r="L3120" s="172">
        <v>4.9503372999999997E-5</v>
      </c>
      <c r="M3120" s="172">
        <v>0</v>
      </c>
      <c r="N3120" s="172">
        <v>0</v>
      </c>
      <c r="O3120" s="172">
        <v>0</v>
      </c>
      <c r="P3120" s="199">
        <f t="shared" si="591"/>
        <v>0.1626083111111111</v>
      </c>
      <c r="Q3120" s="233">
        <v>3.1266919999999998</v>
      </c>
      <c r="R3120" s="96">
        <v>3.1223420000000002</v>
      </c>
      <c r="S3120" s="96">
        <v>2.8228667000000001E-3</v>
      </c>
      <c r="T3120" s="96">
        <v>1.0852777999999999E-6</v>
      </c>
      <c r="U3120" s="96">
        <v>4.8411111000000001E-4</v>
      </c>
      <c r="V3120" s="96">
        <v>1.1975008E-4</v>
      </c>
      <c r="W3120" s="96">
        <v>9.2222221999999998E-4</v>
      </c>
      <c r="X3120" s="241">
        <f t="shared" si="592"/>
        <v>1.5565249093747969E-2</v>
      </c>
      <c r="Y3120" s="241">
        <f t="shared" si="593"/>
        <v>4.7269380324319998E-3</v>
      </c>
      <c r="Z3120" s="241">
        <f t="shared" si="594"/>
        <v>3.0008594735059699E-3</v>
      </c>
      <c r="AA3120" s="241">
        <f t="shared" si="595"/>
        <v>7.8374515878099991E-3</v>
      </c>
      <c r="AB3120" s="241">
        <v>4.5074846999999998E-3</v>
      </c>
      <c r="AC3120" s="241">
        <v>4.9313437999999998E-7</v>
      </c>
      <c r="AD3120" s="241">
        <v>1.2493324E-5</v>
      </c>
      <c r="AE3120" s="241">
        <v>1.3602422E-7</v>
      </c>
      <c r="AF3120" s="241">
        <v>2.0624618E-4</v>
      </c>
      <c r="AG3120" s="241">
        <v>8.4669832000000003E-8</v>
      </c>
      <c r="AH3120" s="241">
        <v>2.9502778000000001E-3</v>
      </c>
      <c r="AI3120" s="241">
        <v>1.2755781000000001E-6</v>
      </c>
      <c r="AJ3120" s="241">
        <v>7.0222277999999994E-8</v>
      </c>
      <c r="AK3120" s="241">
        <v>3.4614277999999997E-7</v>
      </c>
      <c r="AL3120" s="241">
        <v>9.6295762999999998E-9</v>
      </c>
      <c r="AM3120" s="241">
        <v>1.9525166999999999E-10</v>
      </c>
      <c r="AN3120" s="241">
        <v>7.5126932E-7</v>
      </c>
      <c r="AO3120" s="241">
        <v>3.8770341999999999E-6</v>
      </c>
      <c r="AP3120" s="241">
        <v>4.4251602E-5</v>
      </c>
      <c r="AQ3120" s="241">
        <v>1.5228780999999999E-7</v>
      </c>
      <c r="AR3120" s="241">
        <v>7.8372992999999995E-3</v>
      </c>
      <c r="AT3120" s="193"/>
      <c r="AU3120" s="193"/>
      <c r="AV3120" s="193"/>
      <c r="AW3120" s="193"/>
      <c r="AX3120" s="193"/>
      <c r="AY3120" s="193"/>
      <c r="AZ3120" s="193"/>
      <c r="BA3120" s="193"/>
      <c r="BB3120" s="193"/>
      <c r="BC3120" s="193"/>
      <c r="BD3120" s="193"/>
      <c r="BE3120" s="315"/>
      <c r="BF3120" s="315"/>
      <c r="BG3120" s="315"/>
      <c r="BH3120" s="315"/>
      <c r="BI3120" s="315"/>
      <c r="BJ3120" s="315"/>
      <c r="BK3120" s="315"/>
    </row>
    <row r="3121" spans="1:63" x14ac:dyDescent="0.25">
      <c r="A3121" s="9"/>
      <c r="B3121" s="43" t="s">
        <v>4654</v>
      </c>
      <c r="C3121" s="5" t="s">
        <v>4647</v>
      </c>
      <c r="D3121" s="172">
        <v>2.4109116E-2</v>
      </c>
      <c r="E3121" s="172">
        <v>2.2415105000000001E-2</v>
      </c>
      <c r="F3121" s="172">
        <v>1.4340687E-3</v>
      </c>
      <c r="G3121" s="172">
        <v>8.5526857000000005E-6</v>
      </c>
      <c r="H3121" s="172">
        <v>6.9924441999999999E-5</v>
      </c>
      <c r="I3121" s="172">
        <v>8.0923044999999994E-5</v>
      </c>
      <c r="J3121" s="172">
        <v>2.2001686000000001E-5</v>
      </c>
      <c r="K3121" s="172">
        <v>1.2648871999999999E-6</v>
      </c>
      <c r="L3121" s="172">
        <v>7.7275184000000005E-5</v>
      </c>
      <c r="M3121" s="172">
        <v>0</v>
      </c>
      <c r="N3121" s="172">
        <v>0</v>
      </c>
      <c r="O3121" s="172">
        <v>0</v>
      </c>
      <c r="P3121" s="199">
        <f t="shared" si="591"/>
        <v>0.1660378148148148</v>
      </c>
      <c r="Q3121" s="233">
        <v>2.7248958000000001</v>
      </c>
      <c r="R3121" s="96">
        <v>2.7163533000000002</v>
      </c>
      <c r="S3121" s="96">
        <v>3.4433777999999999E-3</v>
      </c>
      <c r="T3121" s="96">
        <v>2.4667778000000002E-6</v>
      </c>
      <c r="U3121" s="96">
        <v>5.8872221999999995E-4</v>
      </c>
      <c r="V3121" s="96">
        <v>1.2297552999999999E-4</v>
      </c>
      <c r="W3121" s="96">
        <v>4.385E-3</v>
      </c>
      <c r="X3121" s="241">
        <f t="shared" si="592"/>
        <v>1.4803656986651119E-2</v>
      </c>
      <c r="Y3121" s="241">
        <f t="shared" si="593"/>
        <v>4.9071900603699986E-3</v>
      </c>
      <c r="Z3121" s="241">
        <f t="shared" si="594"/>
        <v>3.0781915351311196E-3</v>
      </c>
      <c r="AA3121" s="241">
        <f t="shared" si="595"/>
        <v>6.8182753911499999E-3</v>
      </c>
      <c r="AB3121" s="241">
        <v>4.6025414999999997E-3</v>
      </c>
      <c r="AC3121" s="241">
        <v>1.4036073E-6</v>
      </c>
      <c r="AD3121" s="241">
        <v>1.4866081E-5</v>
      </c>
      <c r="AE3121" s="241">
        <v>1.9018289E-7</v>
      </c>
      <c r="AF3121" s="241">
        <v>2.880817E-4</v>
      </c>
      <c r="AG3121" s="241">
        <v>1.0698918E-7</v>
      </c>
      <c r="AH3121" s="241">
        <v>3.0122702000000001E-3</v>
      </c>
      <c r="AI3121" s="241">
        <v>2.1222472999999998E-6</v>
      </c>
      <c r="AJ3121" s="241">
        <v>7.0663985000000002E-8</v>
      </c>
      <c r="AK3121" s="241">
        <v>6.2604388999999999E-7</v>
      </c>
      <c r="AL3121" s="241">
        <v>1.1351059000000001E-8</v>
      </c>
      <c r="AM3121" s="241">
        <v>1.1287711999999999E-10</v>
      </c>
      <c r="AN3121" s="241">
        <v>8.8188662000000004E-7</v>
      </c>
      <c r="AO3121" s="241">
        <v>2.8159183999999998E-6</v>
      </c>
      <c r="AP3121" s="241">
        <v>5.9393111000000002E-5</v>
      </c>
      <c r="AQ3121" s="241">
        <v>2.4139115000000001E-7</v>
      </c>
      <c r="AR3121" s="241">
        <v>6.8180339999999997E-3</v>
      </c>
      <c r="AT3121" s="193"/>
      <c r="AU3121" s="193"/>
      <c r="AV3121" s="193"/>
      <c r="AW3121" s="193"/>
      <c r="AX3121" s="193"/>
      <c r="AY3121" s="193"/>
      <c r="AZ3121" s="193"/>
      <c r="BA3121" s="193"/>
      <c r="BB3121" s="193"/>
      <c r="BC3121" s="193"/>
      <c r="BD3121" s="193"/>
      <c r="BE3121" s="315"/>
      <c r="BF3121" s="315"/>
      <c r="BG3121" s="315"/>
      <c r="BH3121" s="315"/>
      <c r="BI3121" s="315"/>
      <c r="BJ3121" s="315"/>
      <c r="BK3121" s="315"/>
    </row>
    <row r="3122" spans="1:63" x14ac:dyDescent="0.25">
      <c r="A3122" s="9"/>
      <c r="B3122" s="43" t="s">
        <v>4654</v>
      </c>
      <c r="C3122" s="5" t="s">
        <v>4646</v>
      </c>
      <c r="D3122" s="172">
        <v>4.2857556999999998E-2</v>
      </c>
      <c r="E3122" s="172">
        <v>2.5648127999999999E-2</v>
      </c>
      <c r="F3122" s="172">
        <v>1.2521971999999999E-2</v>
      </c>
      <c r="G3122" s="172">
        <v>2.8574533999999999E-5</v>
      </c>
      <c r="H3122" s="172">
        <v>1.1336676E-4</v>
      </c>
      <c r="I3122" s="172">
        <v>7.0989208000000003E-5</v>
      </c>
      <c r="J3122" s="172">
        <v>3.7527481999999998E-3</v>
      </c>
      <c r="K3122" s="172">
        <v>6.9838690000000004E-4</v>
      </c>
      <c r="L3122" s="172">
        <v>2.3391441999999999E-5</v>
      </c>
      <c r="M3122" s="172">
        <v>0</v>
      </c>
      <c r="N3122" s="172">
        <v>0</v>
      </c>
      <c r="O3122" s="172">
        <v>0</v>
      </c>
      <c r="P3122" s="199">
        <f t="shared" si="591"/>
        <v>0.18998613333333331</v>
      </c>
      <c r="Q3122" s="233">
        <v>3.2783704999999999</v>
      </c>
      <c r="R3122" s="96">
        <v>3.2636777000000001</v>
      </c>
      <c r="S3122" s="96">
        <v>1.2858843999999999E-2</v>
      </c>
      <c r="T3122" s="96">
        <v>1.1483889000000001E-6</v>
      </c>
      <c r="U3122" s="96">
        <v>5.4594444000000001E-4</v>
      </c>
      <c r="V3122" s="96">
        <v>6.5765472000000003E-5</v>
      </c>
      <c r="W3122" s="96">
        <v>1.2210833000000001E-3</v>
      </c>
      <c r="X3122" s="241">
        <f t="shared" si="592"/>
        <v>1.9175207212818499E-2</v>
      </c>
      <c r="Y3122" s="241">
        <f t="shared" si="593"/>
        <v>7.4954675894577001E-3</v>
      </c>
      <c r="Z3122" s="241">
        <f t="shared" si="594"/>
        <v>3.4876294345027995E-3</v>
      </c>
      <c r="AA3122" s="241">
        <f t="shared" si="595"/>
        <v>8.1921101888579994E-3</v>
      </c>
      <c r="AB3122" s="241">
        <v>5.2663961E-3</v>
      </c>
      <c r="AC3122" s="241">
        <v>5.1255677000000002E-9</v>
      </c>
      <c r="AD3122" s="241">
        <v>4.7707362999999998E-4</v>
      </c>
      <c r="AE3122" s="241">
        <v>2.2313059000000001E-7</v>
      </c>
      <c r="AF3122" s="241">
        <v>1.7514825999999999E-3</v>
      </c>
      <c r="AG3122" s="241">
        <v>2.8700330000000002E-7</v>
      </c>
      <c r="AH3122" s="241">
        <v>3.4465085999999998E-3</v>
      </c>
      <c r="AI3122" s="241">
        <v>2.1868002E-5</v>
      </c>
      <c r="AJ3122" s="241">
        <v>1.6449034E-7</v>
      </c>
      <c r="AK3122" s="241">
        <v>9.8879621000000002E-6</v>
      </c>
      <c r="AL3122" s="241">
        <v>1.4281803000000001E-6</v>
      </c>
      <c r="AM3122" s="241">
        <v>1.2735628E-9</v>
      </c>
      <c r="AN3122" s="241">
        <v>1.0954869000000001E-6</v>
      </c>
      <c r="AO3122" s="241">
        <v>1.7175768999999999E-6</v>
      </c>
      <c r="AP3122" s="241">
        <v>4.9578624000000004E-6</v>
      </c>
      <c r="AQ3122" s="241">
        <v>8.5588858000000001E-8</v>
      </c>
      <c r="AR3122" s="241">
        <v>8.1920246000000002E-3</v>
      </c>
      <c r="AT3122" s="193"/>
      <c r="AU3122" s="193"/>
      <c r="AV3122" s="193"/>
      <c r="AW3122" s="193"/>
      <c r="AX3122" s="193"/>
      <c r="AY3122" s="193"/>
      <c r="AZ3122" s="193"/>
      <c r="BA3122" s="193"/>
      <c r="BB3122" s="193"/>
      <c r="BC3122" s="193"/>
      <c r="BD3122" s="193"/>
      <c r="BE3122" s="315"/>
      <c r="BF3122" s="315"/>
      <c r="BG3122" s="315"/>
      <c r="BH3122" s="315"/>
      <c r="BI3122" s="315"/>
      <c r="BJ3122" s="315"/>
      <c r="BK3122" s="315"/>
    </row>
    <row r="3123" spans="1:63" x14ac:dyDescent="0.25">
      <c r="A3123" s="9"/>
      <c r="B3123" s="43" t="s">
        <v>4654</v>
      </c>
      <c r="C3123" s="5" t="s">
        <v>1692</v>
      </c>
      <c r="D3123" s="172">
        <v>4.4588731999999999E-2</v>
      </c>
      <c r="E3123" s="172">
        <v>2.6584449999999999E-2</v>
      </c>
      <c r="F3123" s="172">
        <v>1.3143258999999999E-2</v>
      </c>
      <c r="G3123" s="172">
        <v>2.9663180999999999E-5</v>
      </c>
      <c r="H3123" s="172">
        <v>1.1259299E-4</v>
      </c>
      <c r="I3123" s="172">
        <v>7.3693038999999994E-5</v>
      </c>
      <c r="J3123" s="172">
        <v>3.8957985E-3</v>
      </c>
      <c r="K3123" s="172">
        <v>7.2499273000000005E-4</v>
      </c>
      <c r="L3123" s="172">
        <v>2.4282498000000001E-5</v>
      </c>
      <c r="M3123" s="172">
        <v>0</v>
      </c>
      <c r="N3123" s="172">
        <v>0</v>
      </c>
      <c r="O3123" s="172">
        <v>0</v>
      </c>
      <c r="P3123" s="199">
        <f t="shared" si="591"/>
        <v>0.19692185185185182</v>
      </c>
      <c r="Q3123" s="233">
        <v>3.4032624</v>
      </c>
      <c r="R3123" s="96">
        <v>3.38801</v>
      </c>
      <c r="S3123" s="96">
        <v>1.3348689E-2</v>
      </c>
      <c r="T3123" s="96">
        <v>1.1921389000000001E-6</v>
      </c>
      <c r="U3123" s="96">
        <v>5.6674999999999998E-4</v>
      </c>
      <c r="V3123" s="96">
        <v>6.8270110999999999E-5</v>
      </c>
      <c r="W3123" s="96">
        <v>1.2675833E-3</v>
      </c>
      <c r="X3123" s="241">
        <f t="shared" si="592"/>
        <v>1.9923230616314201E-2</v>
      </c>
      <c r="Y3123" s="241">
        <f t="shared" si="593"/>
        <v>7.803819156989E-3</v>
      </c>
      <c r="Z3123" s="241">
        <f t="shared" si="594"/>
        <v>3.6152166099581999E-3</v>
      </c>
      <c r="AA3123" s="241">
        <f t="shared" si="595"/>
        <v>8.5041948493670017E-3</v>
      </c>
      <c r="AB3123" s="241">
        <v>5.4586534999999997E-3</v>
      </c>
      <c r="AC3123" s="241">
        <v>5.320709E-9</v>
      </c>
      <c r="AD3123" s="241">
        <v>4.9525923000000001E-4</v>
      </c>
      <c r="AE3123" s="241">
        <v>2.5237105000000003E-7</v>
      </c>
      <c r="AF3123" s="241">
        <v>1.8493508000000001E-3</v>
      </c>
      <c r="AG3123" s="241">
        <v>2.9793522999999999E-7</v>
      </c>
      <c r="AH3123" s="241">
        <v>3.5723273999999998E-3</v>
      </c>
      <c r="AI3123" s="241">
        <v>2.2903003999999998E-5</v>
      </c>
      <c r="AJ3123" s="241">
        <v>1.7075677000000001E-7</v>
      </c>
      <c r="AK3123" s="241">
        <v>1.026457E-5</v>
      </c>
      <c r="AL3123" s="241">
        <v>1.4825823999999999E-6</v>
      </c>
      <c r="AM3123" s="241">
        <v>1.3220882E-9</v>
      </c>
      <c r="AN3123" s="241">
        <v>1.1371967999999999E-6</v>
      </c>
      <c r="AO3123" s="241">
        <v>1.7830138999999999E-6</v>
      </c>
      <c r="AP3123" s="241">
        <v>5.1467640000000003E-6</v>
      </c>
      <c r="AQ3123" s="241">
        <v>8.8849366999999998E-8</v>
      </c>
      <c r="AR3123" s="241">
        <v>8.5041060000000009E-3</v>
      </c>
      <c r="AT3123" s="193"/>
      <c r="AU3123" s="193"/>
      <c r="AV3123" s="193"/>
      <c r="AW3123" s="193"/>
      <c r="AX3123" s="193"/>
      <c r="AY3123" s="193"/>
      <c r="AZ3123" s="193"/>
      <c r="BA3123" s="193"/>
      <c r="BB3123" s="193"/>
      <c r="BC3123" s="193"/>
      <c r="BD3123" s="193"/>
      <c r="BE3123" s="315"/>
      <c r="BF3123" s="315"/>
      <c r="BG3123" s="315"/>
      <c r="BH3123" s="315"/>
      <c r="BI3123" s="315"/>
      <c r="BJ3123" s="315"/>
      <c r="BK3123" s="315"/>
    </row>
    <row r="3124" spans="1:63" x14ac:dyDescent="0.25">
      <c r="A3124" s="9"/>
      <c r="B3124" s="43" t="s">
        <v>4654</v>
      </c>
      <c r="C3124" s="5" t="s">
        <v>1880</v>
      </c>
      <c r="D3124" s="172">
        <v>4.1854255E-2</v>
      </c>
      <c r="E3124" s="172">
        <v>2.4915439000000001E-2</v>
      </c>
      <c r="F3124" s="172">
        <v>1.2385289000000001E-2</v>
      </c>
      <c r="G3124" s="172">
        <v>2.7757956000000001E-5</v>
      </c>
      <c r="H3124" s="172">
        <v>1.1012708E-4</v>
      </c>
      <c r="I3124" s="172">
        <v>6.8961011000000003E-5</v>
      </c>
      <c r="J3124" s="172">
        <v>3.6455238000000002E-3</v>
      </c>
      <c r="K3124" s="172">
        <v>6.7843416000000001E-4</v>
      </c>
      <c r="L3124" s="172">
        <v>2.2723058000000001E-5</v>
      </c>
      <c r="M3124" s="172">
        <v>0</v>
      </c>
      <c r="N3124" s="172">
        <v>0</v>
      </c>
      <c r="O3124" s="172">
        <v>0</v>
      </c>
      <c r="P3124" s="199">
        <f t="shared" si="591"/>
        <v>0.1845588074074074</v>
      </c>
      <c r="Q3124" s="233">
        <v>3.1847546000000002</v>
      </c>
      <c r="R3124" s="96">
        <v>3.1704816</v>
      </c>
      <c r="S3124" s="96">
        <v>1.2491422E-2</v>
      </c>
      <c r="T3124" s="96">
        <v>1.1155832999999999E-6</v>
      </c>
      <c r="U3124" s="96">
        <v>5.3033333E-4</v>
      </c>
      <c r="V3124" s="96">
        <v>6.3886306000000002E-5</v>
      </c>
      <c r="W3124" s="96">
        <v>1.1861943999999999E-3</v>
      </c>
      <c r="X3124" s="241">
        <f t="shared" si="592"/>
        <v>1.86753920734536E-2</v>
      </c>
      <c r="Y3124" s="241">
        <f t="shared" si="593"/>
        <v>7.3289029985537995E-3</v>
      </c>
      <c r="Z3124" s="241">
        <f t="shared" si="594"/>
        <v>3.3883089314687997E-3</v>
      </c>
      <c r="AA3124" s="241">
        <f t="shared" si="595"/>
        <v>7.9581801434310002E-3</v>
      </c>
      <c r="AB3124" s="241">
        <v>5.1159511999999997E-3</v>
      </c>
      <c r="AC3124" s="241">
        <v>4.9790338000000003E-9</v>
      </c>
      <c r="AD3124" s="241">
        <v>4.6344217999999998E-4</v>
      </c>
      <c r="AE3124" s="241">
        <v>2.4933788000000002E-7</v>
      </c>
      <c r="AF3124" s="241">
        <v>1.7489764999999999E-3</v>
      </c>
      <c r="AG3124" s="241">
        <v>2.7880164E-7</v>
      </c>
      <c r="AH3124" s="241">
        <v>3.3480522999999999E-3</v>
      </c>
      <c r="AI3124" s="241">
        <v>2.1553561999999999E-5</v>
      </c>
      <c r="AJ3124" s="241">
        <v>1.5978798000000001E-7</v>
      </c>
      <c r="AK3124" s="241">
        <v>9.6056244000000004E-6</v>
      </c>
      <c r="AL3124" s="241">
        <v>1.3873977999999999E-6</v>
      </c>
      <c r="AM3124" s="241">
        <v>1.2371888E-9</v>
      </c>
      <c r="AN3124" s="241">
        <v>1.0641869E-6</v>
      </c>
      <c r="AO3124" s="241">
        <v>1.6685212E-6</v>
      </c>
      <c r="AP3124" s="241">
        <v>4.8163139999999999E-6</v>
      </c>
      <c r="AQ3124" s="241">
        <v>8.3143430999999994E-8</v>
      </c>
      <c r="AR3124" s="241">
        <v>7.9580970000000008E-3</v>
      </c>
      <c r="AT3124" s="193"/>
      <c r="AU3124" s="193"/>
      <c r="AV3124" s="193"/>
      <c r="AW3124" s="193"/>
      <c r="AX3124" s="193"/>
      <c r="AY3124" s="193"/>
      <c r="AZ3124" s="193"/>
      <c r="BA3124" s="193"/>
      <c r="BB3124" s="193"/>
      <c r="BC3124" s="193"/>
      <c r="BD3124" s="193"/>
      <c r="BE3124" s="315"/>
      <c r="BF3124" s="315"/>
      <c r="BG3124" s="315"/>
      <c r="BH3124" s="315"/>
      <c r="BI3124" s="315"/>
      <c r="BJ3124" s="315"/>
      <c r="BK3124" s="315"/>
    </row>
    <row r="3125" spans="1:63" x14ac:dyDescent="0.25">
      <c r="A3125" s="9"/>
      <c r="B3125" s="43" t="s">
        <v>4654</v>
      </c>
      <c r="C3125" s="5" t="s">
        <v>1879</v>
      </c>
      <c r="D3125" s="172">
        <v>4.1736181999999997E-2</v>
      </c>
      <c r="E3125" s="172">
        <v>2.4747149999999999E-2</v>
      </c>
      <c r="F3125" s="172">
        <v>1.2480111E-2</v>
      </c>
      <c r="G3125" s="172">
        <v>2.7486105000000001E-5</v>
      </c>
      <c r="H3125" s="172">
        <v>1.0904694E-4</v>
      </c>
      <c r="I3125" s="172">
        <v>6.8284691999999998E-5</v>
      </c>
      <c r="J3125" s="172">
        <v>3.6098228999999998E-3</v>
      </c>
      <c r="K3125" s="172">
        <v>6.7178063000000005E-4</v>
      </c>
      <c r="L3125" s="172">
        <v>2.2500393999999999E-5</v>
      </c>
      <c r="M3125" s="172">
        <v>0</v>
      </c>
      <c r="N3125" s="172">
        <v>0</v>
      </c>
      <c r="O3125" s="172">
        <v>0</v>
      </c>
      <c r="P3125" s="199">
        <f t="shared" si="591"/>
        <v>0.18331222222222221</v>
      </c>
      <c r="Q3125" s="233">
        <v>3.1534778999999999</v>
      </c>
      <c r="R3125" s="96">
        <v>3.1393449000000002</v>
      </c>
      <c r="S3125" s="96">
        <v>1.2369E-2</v>
      </c>
      <c r="T3125" s="96">
        <v>1.1046389000000001E-6</v>
      </c>
      <c r="U3125" s="96">
        <v>5.2513888999999999E-4</v>
      </c>
      <c r="V3125" s="96">
        <v>6.3260833000000006E-5</v>
      </c>
      <c r="W3125" s="96">
        <v>1.1745556000000001E-3</v>
      </c>
      <c r="X3125" s="241">
        <f t="shared" si="592"/>
        <v>1.8565023412893997E-2</v>
      </c>
      <c r="Y3125" s="241">
        <f t="shared" si="593"/>
        <v>7.3193951353265991E-3</v>
      </c>
      <c r="Z3125" s="241">
        <f t="shared" si="594"/>
        <v>3.3656040492404003E-3</v>
      </c>
      <c r="AA3125" s="241">
        <f t="shared" si="595"/>
        <v>7.880024228326999E-3</v>
      </c>
      <c r="AB3125" s="241">
        <v>5.0813960000000002E-3</v>
      </c>
      <c r="AC3125" s="241">
        <v>4.9302566E-9</v>
      </c>
      <c r="AD3125" s="241">
        <v>4.5890379999999998E-4</v>
      </c>
      <c r="AE3125" s="241">
        <v>2.7913383000000001E-7</v>
      </c>
      <c r="AF3125" s="241">
        <v>1.7785352E-3</v>
      </c>
      <c r="AG3125" s="241">
        <v>2.7607124000000001E-7</v>
      </c>
      <c r="AH3125" s="241">
        <v>3.3254398000000002E-3</v>
      </c>
      <c r="AI3125" s="241">
        <v>2.1644870000000001E-5</v>
      </c>
      <c r="AJ3125" s="241">
        <v>1.5822298999999999E-7</v>
      </c>
      <c r="AK3125" s="241">
        <v>9.5113546000000006E-6</v>
      </c>
      <c r="AL3125" s="241">
        <v>1.3737823E-6</v>
      </c>
      <c r="AM3125" s="241">
        <v>1.2250503999999999E-9</v>
      </c>
      <c r="AN3125" s="241">
        <v>1.0537071000000001E-6</v>
      </c>
      <c r="AO3125" s="241">
        <v>1.6521386000000001E-6</v>
      </c>
      <c r="AP3125" s="241">
        <v>4.7689486000000003E-6</v>
      </c>
      <c r="AQ3125" s="241">
        <v>8.2328327000000003E-8</v>
      </c>
      <c r="AR3125" s="241">
        <v>7.8799418999999996E-3</v>
      </c>
      <c r="AT3125" s="193"/>
      <c r="AU3125" s="193"/>
      <c r="AV3125" s="193"/>
      <c r="AW3125" s="193"/>
      <c r="AX3125" s="193"/>
      <c r="AY3125" s="193"/>
      <c r="AZ3125" s="193"/>
      <c r="BA3125" s="193"/>
      <c r="BB3125" s="193"/>
      <c r="BC3125" s="193"/>
      <c r="BD3125" s="193"/>
      <c r="BE3125" s="315"/>
      <c r="BF3125" s="315"/>
      <c r="BG3125" s="315"/>
      <c r="BH3125" s="315"/>
      <c r="BI3125" s="315"/>
      <c r="BJ3125" s="315"/>
      <c r="BK3125" s="315"/>
    </row>
    <row r="3126" spans="1:63" x14ac:dyDescent="0.25">
      <c r="A3126" s="9" t="s">
        <v>1753</v>
      </c>
      <c r="B3126" s="43" t="s">
        <v>4654</v>
      </c>
      <c r="C3126" s="5" t="s">
        <v>1878</v>
      </c>
      <c r="D3126" s="172">
        <v>2.5891529E-2</v>
      </c>
      <c r="E3126" s="172">
        <v>2.4089203E-2</v>
      </c>
      <c r="F3126" s="172">
        <v>1.5056921999999999E-3</v>
      </c>
      <c r="G3126" s="172">
        <v>1.1814054999999999E-5</v>
      </c>
      <c r="H3126" s="172">
        <v>7.2761994000000003E-5</v>
      </c>
      <c r="I3126" s="172">
        <v>8.6520835000000003E-5</v>
      </c>
      <c r="J3126" s="172">
        <v>2.8168204E-5</v>
      </c>
      <c r="K3126" s="172">
        <v>1.4912085E-5</v>
      </c>
      <c r="L3126" s="172">
        <v>8.2456624999999994E-5</v>
      </c>
      <c r="M3126" s="172">
        <v>0</v>
      </c>
      <c r="N3126" s="172">
        <v>0</v>
      </c>
      <c r="O3126" s="172">
        <v>0</v>
      </c>
      <c r="P3126" s="199">
        <f t="shared" si="591"/>
        <v>0.17843854074074073</v>
      </c>
      <c r="Q3126" s="233">
        <v>3.1112592000000001</v>
      </c>
      <c r="R3126" s="96">
        <v>3.1020832999999999</v>
      </c>
      <c r="S3126" s="96">
        <v>4.5136000000000004E-3</v>
      </c>
      <c r="T3126" s="96">
        <v>2.5441667E-6</v>
      </c>
      <c r="U3126" s="96">
        <v>4.5894444000000001E-4</v>
      </c>
      <c r="V3126" s="96">
        <v>1.1919019E-4</v>
      </c>
      <c r="W3126" s="96">
        <v>4.0816667000000001E-3</v>
      </c>
      <c r="X3126" s="241">
        <f t="shared" si="592"/>
        <v>1.6386257616058501E-2</v>
      </c>
      <c r="Y3126" s="241">
        <f t="shared" si="593"/>
        <v>5.2707819925699997E-3</v>
      </c>
      <c r="Z3126" s="241">
        <f t="shared" si="594"/>
        <v>3.3288339259984999E-3</v>
      </c>
      <c r="AA3126" s="241">
        <f t="shared" si="595"/>
        <v>7.7866416974900002E-3</v>
      </c>
      <c r="AB3126" s="241">
        <v>4.9462991E-3</v>
      </c>
      <c r="AC3126" s="241">
        <v>1.3547377000000001E-6</v>
      </c>
      <c r="AD3126" s="241">
        <v>1.8592079E-5</v>
      </c>
      <c r="AE3126" s="241">
        <v>1.9946069E-7</v>
      </c>
      <c r="AF3126" s="241">
        <v>3.041966E-4</v>
      </c>
      <c r="AG3126" s="241">
        <v>1.4001517999999999E-7</v>
      </c>
      <c r="AH3126" s="241">
        <v>3.2372988999999999E-3</v>
      </c>
      <c r="AI3126" s="241">
        <v>2.2389801999999998E-6</v>
      </c>
      <c r="AJ3126" s="241">
        <v>9.5532296E-8</v>
      </c>
      <c r="AK3126" s="241">
        <v>8.5734912999999995E-7</v>
      </c>
      <c r="AL3126" s="241">
        <v>1.3937459E-8</v>
      </c>
      <c r="AM3126" s="241">
        <v>1.1950350000000001E-10</v>
      </c>
      <c r="AN3126" s="241">
        <v>9.706913099999999E-7</v>
      </c>
      <c r="AO3126" s="241">
        <v>3.3977961000000001E-6</v>
      </c>
      <c r="AP3126" s="241">
        <v>8.3960620000000005E-5</v>
      </c>
      <c r="AQ3126" s="241">
        <v>2.6579749000000001E-7</v>
      </c>
      <c r="AR3126" s="241">
        <v>7.7863758999999998E-3</v>
      </c>
      <c r="AT3126" s="193"/>
      <c r="AU3126" s="193"/>
      <c r="AV3126" s="193"/>
      <c r="AW3126" s="193"/>
      <c r="AX3126" s="193"/>
      <c r="AY3126" s="193"/>
      <c r="AZ3126" s="193"/>
      <c r="BA3126" s="193"/>
      <c r="BB3126" s="193"/>
      <c r="BC3126" s="193"/>
      <c r="BD3126" s="193"/>
      <c r="BE3126" s="315"/>
      <c r="BF3126" s="315"/>
      <c r="BG3126" s="315"/>
      <c r="BH3126" s="315"/>
      <c r="BI3126" s="315"/>
      <c r="BJ3126" s="315"/>
      <c r="BK3126" s="315"/>
    </row>
    <row r="3127" spans="1:63" x14ac:dyDescent="0.25">
      <c r="A3127" s="9"/>
      <c r="B3127" s="43" t="s">
        <v>4654</v>
      </c>
      <c r="C3127" s="5" t="s">
        <v>5870</v>
      </c>
      <c r="D3127" s="172">
        <v>4.3064969000000002E-2</v>
      </c>
      <c r="E3127" s="172">
        <v>2.5647565000000001E-2</v>
      </c>
      <c r="F3127" s="172">
        <v>1.2712274000000001E-2</v>
      </c>
      <c r="G3127" s="172">
        <v>2.8574533999999999E-5</v>
      </c>
      <c r="H3127" s="172">
        <v>1.3093528000000001E-4</v>
      </c>
      <c r="I3127" s="172">
        <v>7.0989208000000003E-5</v>
      </c>
      <c r="J3127" s="172">
        <v>3.7528518E-3</v>
      </c>
      <c r="K3127" s="172">
        <v>6.9838690000000004E-4</v>
      </c>
      <c r="L3127" s="172">
        <v>2.3391441999999999E-5</v>
      </c>
      <c r="M3127" s="172">
        <v>0</v>
      </c>
      <c r="N3127" s="172">
        <v>0</v>
      </c>
      <c r="O3127" s="172">
        <v>0</v>
      </c>
      <c r="P3127" s="199">
        <f t="shared" si="591"/>
        <v>0.18998196296296296</v>
      </c>
      <c r="Q3127" s="233">
        <v>3.2783704999999999</v>
      </c>
      <c r="R3127" s="96">
        <v>3.2636777000000001</v>
      </c>
      <c r="S3127" s="96">
        <v>1.2858843999999999E-2</v>
      </c>
      <c r="T3127" s="96">
        <v>1.1483889000000001E-6</v>
      </c>
      <c r="U3127" s="96">
        <v>5.4594444000000001E-4</v>
      </c>
      <c r="V3127" s="96">
        <v>6.5765472000000003E-5</v>
      </c>
      <c r="W3127" s="96">
        <v>1.2210833000000001E-3</v>
      </c>
      <c r="X3127" s="241">
        <f t="shared" si="592"/>
        <v>1.9217815781128397E-2</v>
      </c>
      <c r="Y3127" s="241">
        <f t="shared" si="593"/>
        <v>7.5378774158177007E-3</v>
      </c>
      <c r="Z3127" s="241">
        <f t="shared" si="594"/>
        <v>3.4878281764526993E-3</v>
      </c>
      <c r="AA3127" s="241">
        <f t="shared" si="595"/>
        <v>8.1921101888579994E-3</v>
      </c>
      <c r="AB3127" s="241">
        <v>5.2662806000000001E-3</v>
      </c>
      <c r="AC3127" s="241">
        <v>5.1255677000000002E-9</v>
      </c>
      <c r="AD3127" s="241">
        <v>4.7872196E-4</v>
      </c>
      <c r="AE3127" s="241">
        <v>2.5362694999999998E-7</v>
      </c>
      <c r="AF3127" s="241">
        <v>1.7923291000000001E-3</v>
      </c>
      <c r="AG3127" s="241">
        <v>2.8700330000000002E-7</v>
      </c>
      <c r="AH3127" s="241">
        <v>3.4464331000000001E-3</v>
      </c>
      <c r="AI3127" s="241">
        <v>2.2135463000000001E-5</v>
      </c>
      <c r="AJ3127" s="241">
        <v>1.6449034E-7</v>
      </c>
      <c r="AK3127" s="241">
        <v>9.8947424E-6</v>
      </c>
      <c r="AL3127" s="241">
        <v>1.4281807E-6</v>
      </c>
      <c r="AM3127" s="241">
        <v>1.2738127E-9</v>
      </c>
      <c r="AN3127" s="241">
        <v>1.0954869000000001E-6</v>
      </c>
      <c r="AO3127" s="241">
        <v>1.7175768999999999E-6</v>
      </c>
      <c r="AP3127" s="241">
        <v>4.9578624000000004E-6</v>
      </c>
      <c r="AQ3127" s="241">
        <v>8.5588858000000001E-8</v>
      </c>
      <c r="AR3127" s="241">
        <v>8.1920246000000002E-3</v>
      </c>
      <c r="AT3127" s="193"/>
      <c r="AU3127" s="193"/>
      <c r="AV3127" s="193"/>
      <c r="AW3127" s="193"/>
      <c r="AX3127" s="193"/>
      <c r="AY3127" s="193"/>
      <c r="AZ3127" s="193"/>
      <c r="BA3127" s="193"/>
      <c r="BB3127" s="193"/>
      <c r="BC3127" s="193"/>
      <c r="BD3127" s="193"/>
      <c r="BE3127" s="315"/>
      <c r="BF3127" s="315"/>
      <c r="BG3127" s="315"/>
      <c r="BH3127" s="315"/>
      <c r="BI3127" s="315"/>
      <c r="BJ3127" s="315"/>
      <c r="BK3127" s="315"/>
    </row>
    <row r="3128" spans="1:63" x14ac:dyDescent="0.25">
      <c r="A3128" s="9"/>
      <c r="B3128" s="43" t="s">
        <v>4654</v>
      </c>
      <c r="C3128" s="5" t="s">
        <v>5869</v>
      </c>
      <c r="D3128" s="172">
        <v>4.256281E-2</v>
      </c>
      <c r="E3128" s="172">
        <v>2.5365089E-2</v>
      </c>
      <c r="F3128" s="172">
        <v>1.2554869E-2</v>
      </c>
      <c r="G3128" s="172">
        <v>2.8302677999999999E-5</v>
      </c>
      <c r="H3128" s="172">
        <v>1.1228718E-4</v>
      </c>
      <c r="I3128" s="172">
        <v>7.0312888999999999E-5</v>
      </c>
      <c r="J3128" s="172">
        <v>3.7170484999999999E-3</v>
      </c>
      <c r="K3128" s="172">
        <v>6.9173292999999999E-4</v>
      </c>
      <c r="L3128" s="172">
        <v>2.3168785E-5</v>
      </c>
      <c r="M3128" s="172">
        <v>0</v>
      </c>
      <c r="N3128" s="172">
        <v>0</v>
      </c>
      <c r="O3128" s="172">
        <v>0</v>
      </c>
      <c r="P3128" s="199">
        <f t="shared" si="591"/>
        <v>0.18788954814814815</v>
      </c>
      <c r="Q3128" s="233">
        <v>3.2472004000000001</v>
      </c>
      <c r="R3128" s="96">
        <v>3.2326475000000001</v>
      </c>
      <c r="S3128" s="96">
        <v>1.2736422000000001E-2</v>
      </c>
      <c r="T3128" s="96">
        <v>1.1374722000000001E-6</v>
      </c>
      <c r="U3128" s="96">
        <v>5.4075E-4</v>
      </c>
      <c r="V3128" s="96">
        <v>6.5140028E-5</v>
      </c>
      <c r="W3128" s="96">
        <v>1.2094444E-3</v>
      </c>
      <c r="X3128" s="241">
        <f t="shared" si="592"/>
        <v>1.9012315427977197E-2</v>
      </c>
      <c r="Y3128" s="241">
        <f t="shared" si="593"/>
        <v>7.4486762573481987E-3</v>
      </c>
      <c r="Z3128" s="241">
        <f t="shared" si="594"/>
        <v>3.4494173964800005E-3</v>
      </c>
      <c r="AA3128" s="241">
        <f t="shared" si="595"/>
        <v>8.1142217741489997E-3</v>
      </c>
      <c r="AB3128" s="241">
        <v>5.2082789999999997E-3</v>
      </c>
      <c r="AC3128" s="241">
        <v>5.0766982000000003E-9</v>
      </c>
      <c r="AD3128" s="241">
        <v>4.7253512000000001E-4</v>
      </c>
      <c r="AE3128" s="241">
        <v>2.4309819999999998E-7</v>
      </c>
      <c r="AF3128" s="241">
        <v>1.7673297E-3</v>
      </c>
      <c r="AG3128" s="241">
        <v>2.8426245000000003E-7</v>
      </c>
      <c r="AH3128" s="241">
        <v>3.4084738999999998E-3</v>
      </c>
      <c r="AI3128" s="241">
        <v>2.1874165999999998E-5</v>
      </c>
      <c r="AJ3128" s="241">
        <v>1.6292534E-7</v>
      </c>
      <c r="AK3128" s="241">
        <v>9.7936909999999995E-6</v>
      </c>
      <c r="AL3128" s="241">
        <v>1.4145711E-6</v>
      </c>
      <c r="AM3128" s="241">
        <v>1.2614399999999999E-9</v>
      </c>
      <c r="AN3128" s="241">
        <v>1.0850066E-6</v>
      </c>
      <c r="AO3128" s="241">
        <v>1.7012187999999999E-6</v>
      </c>
      <c r="AP3128" s="241">
        <v>4.9106561999999998E-6</v>
      </c>
      <c r="AQ3128" s="241">
        <v>8.4774149E-8</v>
      </c>
      <c r="AR3128" s="241">
        <v>8.1141370000000004E-3</v>
      </c>
      <c r="AT3128" s="193"/>
      <c r="AU3128" s="193"/>
      <c r="AV3128" s="193"/>
      <c r="AW3128" s="193"/>
      <c r="AX3128" s="193"/>
      <c r="AY3128" s="193"/>
      <c r="AZ3128" s="193"/>
      <c r="BA3128" s="193"/>
      <c r="BB3128" s="193"/>
      <c r="BC3128" s="193"/>
      <c r="BD3128" s="193"/>
      <c r="BE3128" s="315"/>
      <c r="BF3128" s="315"/>
      <c r="BG3128" s="315"/>
      <c r="BH3128" s="315"/>
      <c r="BI3128" s="315"/>
      <c r="BJ3128" s="315"/>
      <c r="BK3128" s="315"/>
    </row>
    <row r="3129" spans="1:63" x14ac:dyDescent="0.25">
      <c r="A3129" s="9"/>
      <c r="B3129" s="43" t="s">
        <v>4654</v>
      </c>
      <c r="C3129" s="5" t="s">
        <v>5233</v>
      </c>
      <c r="D3129" s="172">
        <v>3.0584698E-2</v>
      </c>
      <c r="E3129" s="172">
        <v>2.7345765000000001E-2</v>
      </c>
      <c r="F3129" s="172">
        <v>2.9767092000000002E-3</v>
      </c>
      <c r="G3129" s="172">
        <v>1.1311299E-5</v>
      </c>
      <c r="H3129" s="172">
        <v>6.2076212E-5</v>
      </c>
      <c r="I3129" s="172">
        <v>5.3923152000000001E-5</v>
      </c>
      <c r="J3129" s="172">
        <v>3.0487263000000001E-5</v>
      </c>
      <c r="K3129" s="172">
        <v>1.6283611000000001E-5</v>
      </c>
      <c r="L3129" s="172">
        <v>8.8142854999999996E-5</v>
      </c>
      <c r="M3129" s="172">
        <v>0</v>
      </c>
      <c r="N3129" s="172">
        <v>0</v>
      </c>
      <c r="O3129" s="172">
        <v>0</v>
      </c>
      <c r="P3129" s="199">
        <f t="shared" si="591"/>
        <v>0.20256122222222223</v>
      </c>
      <c r="Q3129" s="233">
        <v>3.5766423000000001</v>
      </c>
      <c r="R3129" s="96">
        <v>3.5676534000000002</v>
      </c>
      <c r="S3129" s="96">
        <v>3.9178221999999997E-3</v>
      </c>
      <c r="T3129" s="96">
        <v>2.2010833E-6</v>
      </c>
      <c r="U3129" s="96">
        <v>4.4430556000000002E-4</v>
      </c>
      <c r="V3129" s="96">
        <v>1.1593361E-4</v>
      </c>
      <c r="W3129" s="96">
        <v>4.5086110999999996E-3</v>
      </c>
      <c r="X3129" s="241">
        <f t="shared" si="592"/>
        <v>1.8957819295919283E-2</v>
      </c>
      <c r="Y3129" s="241">
        <f t="shared" si="593"/>
        <v>6.2430807894199997E-3</v>
      </c>
      <c r="Z3129" s="241">
        <f t="shared" si="594"/>
        <v>3.7594464962392798E-3</v>
      </c>
      <c r="AA3129" s="241">
        <f t="shared" si="595"/>
        <v>8.9552920102600013E-3</v>
      </c>
      <c r="AB3129" s="241">
        <v>5.6149781999999997E-3</v>
      </c>
      <c r="AC3129" s="241">
        <v>1.3466519E-6</v>
      </c>
      <c r="AD3129" s="241">
        <v>1.8677050000000001E-5</v>
      </c>
      <c r="AE3129" s="241">
        <v>4.1076496E-7</v>
      </c>
      <c r="AF3129" s="241">
        <v>6.0754641999999999E-4</v>
      </c>
      <c r="AG3129" s="241">
        <v>1.2170256000000001E-7</v>
      </c>
      <c r="AH3129" s="241">
        <v>3.6749545E-3</v>
      </c>
      <c r="AI3129" s="241">
        <v>4.3256095999999998E-6</v>
      </c>
      <c r="AJ3129" s="241">
        <v>9.0362896000000006E-8</v>
      </c>
      <c r="AK3129" s="241">
        <v>9.6548176000000002E-7</v>
      </c>
      <c r="AL3129" s="241">
        <v>1.264831E-8</v>
      </c>
      <c r="AM3129" s="241">
        <v>1.2683328E-10</v>
      </c>
      <c r="AN3129" s="241">
        <v>8.1596353999999999E-7</v>
      </c>
      <c r="AO3129" s="241">
        <v>2.9996033000000002E-6</v>
      </c>
      <c r="AP3129" s="241">
        <v>7.5282200000000002E-5</v>
      </c>
      <c r="AQ3129" s="241">
        <v>2.8011025999999998E-7</v>
      </c>
      <c r="AR3129" s="241">
        <v>8.9550119000000004E-3</v>
      </c>
      <c r="AT3129" s="193"/>
      <c r="AU3129" s="193"/>
      <c r="AV3129" s="193"/>
      <c r="AW3129" s="193"/>
      <c r="AX3129" s="193"/>
      <c r="AY3129" s="193"/>
      <c r="AZ3129" s="193"/>
      <c r="BA3129" s="193"/>
      <c r="BB3129" s="193"/>
      <c r="BC3129" s="193"/>
      <c r="BD3129" s="193"/>
      <c r="BE3129" s="315"/>
      <c r="BF3129" s="315"/>
      <c r="BG3129" s="315"/>
      <c r="BH3129" s="315"/>
      <c r="BI3129" s="315"/>
      <c r="BJ3129" s="315"/>
      <c r="BK3129" s="315"/>
    </row>
    <row r="3130" spans="1:63" x14ac:dyDescent="0.25">
      <c r="A3130" s="9"/>
      <c r="B3130" s="43" t="s">
        <v>4654</v>
      </c>
      <c r="C3130" s="48" t="s">
        <v>2216</v>
      </c>
      <c r="D3130" s="223">
        <v>2.5891529E-2</v>
      </c>
      <c r="E3130" s="223">
        <v>2.4089203E-2</v>
      </c>
      <c r="F3130" s="223">
        <v>1.5056921999999999E-3</v>
      </c>
      <c r="G3130" s="223">
        <v>1.1814054999999999E-5</v>
      </c>
      <c r="H3130" s="223">
        <v>7.2761994000000003E-5</v>
      </c>
      <c r="I3130" s="223">
        <v>8.6520835000000003E-5</v>
      </c>
      <c r="J3130" s="223">
        <v>2.8168204E-5</v>
      </c>
      <c r="K3130" s="223">
        <v>1.4912085E-5</v>
      </c>
      <c r="L3130" s="223">
        <v>8.2456624999999994E-5</v>
      </c>
      <c r="M3130" s="223">
        <v>0</v>
      </c>
      <c r="N3130" s="223">
        <v>0</v>
      </c>
      <c r="O3130" s="223">
        <v>0</v>
      </c>
      <c r="P3130" s="227">
        <f t="shared" si="591"/>
        <v>0.17843854074074073</v>
      </c>
      <c r="Q3130" s="238">
        <v>3.1112592000000001</v>
      </c>
      <c r="R3130" s="117">
        <v>3.1020832999999999</v>
      </c>
      <c r="S3130" s="117">
        <v>4.5136000000000004E-3</v>
      </c>
      <c r="T3130" s="117">
        <v>2.5441667E-6</v>
      </c>
      <c r="U3130" s="117">
        <v>4.5894444000000001E-4</v>
      </c>
      <c r="V3130" s="117">
        <v>1.1919019E-4</v>
      </c>
      <c r="W3130" s="117">
        <v>4.0816667000000001E-3</v>
      </c>
      <c r="X3130" s="257">
        <f t="shared" si="592"/>
        <v>1.6386257616058501E-2</v>
      </c>
      <c r="Y3130" s="257">
        <f t="shared" si="593"/>
        <v>5.2707819925699997E-3</v>
      </c>
      <c r="Z3130" s="257">
        <f t="shared" si="594"/>
        <v>3.3288339259984999E-3</v>
      </c>
      <c r="AA3130" s="257">
        <f t="shared" si="595"/>
        <v>7.7866416974900002E-3</v>
      </c>
      <c r="AB3130" s="257">
        <v>4.9462991E-3</v>
      </c>
      <c r="AC3130" s="257">
        <v>1.3547377000000001E-6</v>
      </c>
      <c r="AD3130" s="257">
        <v>1.8592079E-5</v>
      </c>
      <c r="AE3130" s="257">
        <v>1.9946069E-7</v>
      </c>
      <c r="AF3130" s="257">
        <v>3.041966E-4</v>
      </c>
      <c r="AG3130" s="257">
        <v>1.4001517999999999E-7</v>
      </c>
      <c r="AH3130" s="257">
        <v>3.2372988999999999E-3</v>
      </c>
      <c r="AI3130" s="257">
        <v>2.2389801999999998E-6</v>
      </c>
      <c r="AJ3130" s="257">
        <v>9.5532296E-8</v>
      </c>
      <c r="AK3130" s="257">
        <v>8.5734912999999995E-7</v>
      </c>
      <c r="AL3130" s="257">
        <v>1.3937459E-8</v>
      </c>
      <c r="AM3130" s="257">
        <v>1.1950350000000001E-10</v>
      </c>
      <c r="AN3130" s="257">
        <v>9.706913099999999E-7</v>
      </c>
      <c r="AO3130" s="257">
        <v>3.3977961000000001E-6</v>
      </c>
      <c r="AP3130" s="257">
        <v>8.3960620000000005E-5</v>
      </c>
      <c r="AQ3130" s="257">
        <v>2.6579749000000001E-7</v>
      </c>
      <c r="AR3130" s="257">
        <v>7.7863758999999998E-3</v>
      </c>
      <c r="AT3130" s="193"/>
      <c r="AU3130" s="193"/>
      <c r="AV3130" s="193"/>
      <c r="AW3130" s="193"/>
      <c r="AX3130" s="193"/>
      <c r="AY3130" s="193"/>
      <c r="AZ3130" s="193"/>
      <c r="BA3130" s="193"/>
      <c r="BB3130" s="193"/>
      <c r="BC3130" s="193"/>
      <c r="BD3130" s="193"/>
      <c r="BE3130" s="315"/>
      <c r="BF3130" s="315"/>
      <c r="BG3130" s="315"/>
      <c r="BH3130" s="315"/>
      <c r="BI3130" s="315"/>
      <c r="BJ3130" s="315"/>
      <c r="BK3130" s="315"/>
    </row>
    <row r="3131" spans="1:63" x14ac:dyDescent="0.25">
      <c r="A3131" s="45" t="s">
        <v>591</v>
      </c>
      <c r="B3131" s="45"/>
      <c r="C3131" s="43"/>
      <c r="D3131" s="199"/>
      <c r="E3131" s="199"/>
      <c r="F3131" s="199"/>
      <c r="G3131" s="199"/>
      <c r="H3131" s="199"/>
      <c r="I3131" s="199"/>
      <c r="J3131" s="199"/>
      <c r="K3131" s="199"/>
      <c r="L3131" s="199"/>
      <c r="M3131" s="199"/>
      <c r="N3131" s="199"/>
      <c r="O3131" s="199"/>
      <c r="P3131" s="199"/>
      <c r="Q3131" s="239"/>
      <c r="R3131" s="97"/>
      <c r="S3131" s="97"/>
      <c r="T3131" s="97"/>
      <c r="U3131" s="97"/>
      <c r="V3131" s="97"/>
      <c r="W3131" s="97"/>
      <c r="X3131" s="259"/>
      <c r="Y3131" s="259"/>
      <c r="Z3131" s="259"/>
      <c r="AA3131" s="258"/>
      <c r="AB3131" s="258"/>
      <c r="AC3131" s="258"/>
      <c r="AD3131" s="258"/>
      <c r="AE3131" s="258"/>
      <c r="AF3131" s="258"/>
      <c r="AG3131" s="258"/>
      <c r="AH3131" s="258"/>
      <c r="AI3131" s="258"/>
      <c r="AJ3131" s="258"/>
      <c r="AK3131" s="258"/>
      <c r="AL3131" s="258"/>
      <c r="AM3131" s="258"/>
      <c r="AN3131" s="258"/>
      <c r="AO3131" s="258"/>
      <c r="AP3131" s="258"/>
      <c r="AQ3131" s="258"/>
      <c r="AR3131" s="258"/>
      <c r="AT3131" s="193"/>
      <c r="AU3131" s="193"/>
      <c r="AV3131" s="193"/>
      <c r="AW3131" s="193"/>
      <c r="AX3131" s="193"/>
      <c r="AY3131" s="193"/>
      <c r="AZ3131" s="193"/>
      <c r="BA3131" s="193"/>
      <c r="BB3131" s="193"/>
      <c r="BC3131" s="193"/>
      <c r="BD3131" s="193"/>
      <c r="BE3131" s="315"/>
      <c r="BF3131" s="315"/>
      <c r="BG3131" s="315"/>
      <c r="BH3131" s="315"/>
      <c r="BI3131" s="315"/>
      <c r="BJ3131" s="315"/>
      <c r="BK3131" s="315"/>
    </row>
    <row r="3132" spans="1:63" x14ac:dyDescent="0.25">
      <c r="A3132" s="9"/>
      <c r="B3132" s="43" t="s">
        <v>4654</v>
      </c>
      <c r="C3132" s="25" t="s">
        <v>5218</v>
      </c>
      <c r="D3132" s="193">
        <v>8.8598533999999993E-3</v>
      </c>
      <c r="E3132" s="193">
        <v>8.0350057999999999E-3</v>
      </c>
      <c r="F3132" s="193">
        <v>7.2124448000000004E-4</v>
      </c>
      <c r="G3132" s="193">
        <v>3.7662829000000001E-6</v>
      </c>
      <c r="H3132" s="193">
        <v>1.7672908E-5</v>
      </c>
      <c r="I3132" s="193">
        <v>6.0134487999999999E-5</v>
      </c>
      <c r="J3132" s="193">
        <v>6.8868596000000001E-6</v>
      </c>
      <c r="K3132" s="193">
        <v>1.0502828E-7</v>
      </c>
      <c r="L3132" s="193">
        <v>1.5037507E-5</v>
      </c>
      <c r="M3132" s="193">
        <v>0</v>
      </c>
      <c r="N3132" s="193">
        <v>0</v>
      </c>
      <c r="O3132" s="193">
        <v>0</v>
      </c>
      <c r="P3132" s="199">
        <f t="shared" ref="P3132:P3151" si="596">E3132/0.135</f>
        <v>5.9518561481481477E-2</v>
      </c>
      <c r="Q3132" s="240">
        <v>1.1023429</v>
      </c>
      <c r="R3132" s="99">
        <v>1.1007321999999999</v>
      </c>
      <c r="S3132" s="99">
        <v>1.3702079999999999E-3</v>
      </c>
      <c r="T3132" s="99">
        <v>6.5303000000000001E-9</v>
      </c>
      <c r="U3132" s="99">
        <v>6.4770999999999994E-5</v>
      </c>
      <c r="V3132" s="99">
        <v>5.5271400000000001E-5</v>
      </c>
      <c r="W3132" s="99">
        <v>1.2051E-4</v>
      </c>
      <c r="X3132" s="241">
        <f t="shared" ref="X3132:X3151" si="597">SUM(Y3132:AA3132)</f>
        <v>5.6426003816333579E-3</v>
      </c>
      <c r="Y3132" s="241">
        <f t="shared" ref="Y3132:Y3151" si="598">SUM(AB3132:AG3132)</f>
        <v>1.7764998517794E-3</v>
      </c>
      <c r="Z3132" s="241">
        <f t="shared" ref="Z3132:Z3151" si="599">SUM(AH3132:AP3132)</f>
        <v>1.1031160577659582E-3</v>
      </c>
      <c r="AA3132" s="241">
        <f t="shared" ref="AA3132:AA3151" si="600">SUM(AQ3132:AR3132)</f>
        <v>2.7629844720879998E-3</v>
      </c>
      <c r="AB3132" s="258">
        <v>1.6498531E-3</v>
      </c>
      <c r="AC3132" s="258">
        <v>1.2364784E-9</v>
      </c>
      <c r="AD3132" s="258">
        <v>5.6202109000000001E-6</v>
      </c>
      <c r="AE3132" s="258">
        <v>7.6454774999999996E-8</v>
      </c>
      <c r="AF3132" s="258">
        <v>1.2090947E-4</v>
      </c>
      <c r="AG3132" s="258">
        <v>3.9379625999999999E-8</v>
      </c>
      <c r="AH3132" s="258">
        <v>1.0798794000000001E-3</v>
      </c>
      <c r="AI3132" s="258">
        <v>1.2216357999999999E-6</v>
      </c>
      <c r="AJ3132" s="258">
        <v>3.2782848999999998E-8</v>
      </c>
      <c r="AK3132" s="258">
        <v>2.8925732999999999E-7</v>
      </c>
      <c r="AL3132" s="258">
        <v>3.3048116E-9</v>
      </c>
      <c r="AM3132" s="258">
        <v>1.0375358E-11</v>
      </c>
      <c r="AN3132" s="258">
        <v>1.5637615000000001E-7</v>
      </c>
      <c r="AO3132" s="258">
        <v>4.7906644999999995E-7</v>
      </c>
      <c r="AP3132" s="258">
        <v>2.1054224000000001E-5</v>
      </c>
      <c r="AQ3132" s="258">
        <v>4.0372088000000001E-8</v>
      </c>
      <c r="AR3132" s="258">
        <v>2.7629440999999999E-3</v>
      </c>
      <c r="AT3132" s="193"/>
      <c r="AU3132" s="193"/>
      <c r="AV3132" s="193"/>
      <c r="AW3132" s="193"/>
      <c r="AX3132" s="193"/>
      <c r="AY3132" s="193"/>
      <c r="AZ3132" s="193"/>
      <c r="BA3132" s="193"/>
      <c r="BB3132" s="193"/>
      <c r="BC3132" s="193"/>
      <c r="BD3132" s="193"/>
      <c r="BE3132" s="315"/>
      <c r="BF3132" s="315"/>
      <c r="BG3132" s="315"/>
      <c r="BH3132" s="315"/>
      <c r="BI3132" s="315"/>
      <c r="BJ3132" s="315"/>
      <c r="BK3132" s="315"/>
    </row>
    <row r="3133" spans="1:63" x14ac:dyDescent="0.25">
      <c r="A3133" s="9"/>
      <c r="B3133" s="43" t="s">
        <v>4654</v>
      </c>
      <c r="C3133" s="25" t="s">
        <v>5217</v>
      </c>
      <c r="D3133" s="193">
        <v>8.2459127E-3</v>
      </c>
      <c r="E3133" s="193">
        <v>7.9699083999999996E-3</v>
      </c>
      <c r="F3133" s="193">
        <v>1.5199739E-4</v>
      </c>
      <c r="G3133" s="193">
        <v>2.0042803000000001E-6</v>
      </c>
      <c r="H3133" s="193">
        <v>2.1700746E-5</v>
      </c>
      <c r="I3133" s="193">
        <v>6.8074556999999996E-5</v>
      </c>
      <c r="J3133" s="193">
        <v>1.1842169E-5</v>
      </c>
      <c r="K3133" s="193">
        <v>1.4862338E-7</v>
      </c>
      <c r="L3133" s="193">
        <v>2.0236560999999999E-5</v>
      </c>
      <c r="M3133" s="193">
        <v>0</v>
      </c>
      <c r="N3133" s="193">
        <v>0</v>
      </c>
      <c r="O3133" s="193">
        <v>0</v>
      </c>
      <c r="P3133" s="199">
        <f t="shared" si="596"/>
        <v>5.903635851851851E-2</v>
      </c>
      <c r="Q3133" s="240">
        <v>1.0840110000000001</v>
      </c>
      <c r="R3133" s="99">
        <v>1.0808321000000001</v>
      </c>
      <c r="S3133" s="99">
        <v>9.5530400000000003E-4</v>
      </c>
      <c r="T3133" s="99">
        <v>1.1421E-8</v>
      </c>
      <c r="U3133" s="99">
        <v>1.2362000000000001E-4</v>
      </c>
      <c r="V3133" s="99">
        <v>2.9446099999999999E-5</v>
      </c>
      <c r="W3133" s="99">
        <v>2.0704999999999999E-3</v>
      </c>
      <c r="X3133" s="241">
        <f t="shared" si="597"/>
        <v>5.5062160194922025E-3</v>
      </c>
      <c r="Y3133" s="241">
        <f t="shared" si="598"/>
        <v>1.6877375356145002E-3</v>
      </c>
      <c r="Z3133" s="241">
        <f t="shared" si="599"/>
        <v>1.1054537243747023E-3</v>
      </c>
      <c r="AA3133" s="241">
        <f t="shared" si="600"/>
        <v>2.7130247595030001E-3</v>
      </c>
      <c r="AB3133" s="258">
        <v>1.6364867E-3</v>
      </c>
      <c r="AC3133" s="258">
        <v>2.0684115E-9</v>
      </c>
      <c r="AD3133" s="258">
        <v>5.1959815000000001E-6</v>
      </c>
      <c r="AE3133" s="258">
        <v>3.2776239999999999E-8</v>
      </c>
      <c r="AF3133" s="258">
        <v>4.5989733000000001E-5</v>
      </c>
      <c r="AG3133" s="258">
        <v>3.0276462999999998E-8</v>
      </c>
      <c r="AH3133" s="258">
        <v>1.0711155E-3</v>
      </c>
      <c r="AI3133" s="258">
        <v>2.1768662999999999E-7</v>
      </c>
      <c r="AJ3133" s="258">
        <v>1.6315002000000001E-8</v>
      </c>
      <c r="AK3133" s="258">
        <v>4.5064106E-7</v>
      </c>
      <c r="AL3133" s="258">
        <v>2.4468598999999999E-9</v>
      </c>
      <c r="AM3133" s="258">
        <v>8.0528022999999995E-12</v>
      </c>
      <c r="AN3133" s="258">
        <v>1.7648835999999999E-7</v>
      </c>
      <c r="AO3133" s="258">
        <v>5.5612340999999996E-7</v>
      </c>
      <c r="AP3133" s="258">
        <v>3.2918515000000001E-5</v>
      </c>
      <c r="AQ3133" s="258">
        <v>5.5859503000000002E-8</v>
      </c>
      <c r="AR3133" s="258">
        <v>2.7129688999999999E-3</v>
      </c>
      <c r="AT3133" s="193"/>
      <c r="AU3133" s="193"/>
      <c r="AV3133" s="193"/>
      <c r="AW3133" s="193"/>
      <c r="AX3133" s="193"/>
      <c r="AY3133" s="193"/>
      <c r="AZ3133" s="193"/>
      <c r="BA3133" s="193"/>
      <c r="BB3133" s="193"/>
      <c r="BC3133" s="193"/>
      <c r="BD3133" s="193"/>
      <c r="BE3133" s="315"/>
      <c r="BF3133" s="315"/>
      <c r="BG3133" s="315"/>
      <c r="BH3133" s="315"/>
      <c r="BI3133" s="315"/>
      <c r="BJ3133" s="315"/>
      <c r="BK3133" s="315"/>
    </row>
    <row r="3134" spans="1:63" x14ac:dyDescent="0.25">
      <c r="A3134" s="9"/>
      <c r="B3134" s="43" t="s">
        <v>4654</v>
      </c>
      <c r="C3134" s="25" t="s">
        <v>5216</v>
      </c>
      <c r="D3134" s="193">
        <v>9.5802696999999996E-3</v>
      </c>
      <c r="E3134" s="193">
        <v>9.0323661999999992E-3</v>
      </c>
      <c r="F3134" s="193">
        <v>4.0044709999999999E-4</v>
      </c>
      <c r="G3134" s="193">
        <v>3.4086993000000001E-6</v>
      </c>
      <c r="H3134" s="193">
        <v>2.5314626000000001E-5</v>
      </c>
      <c r="I3134" s="193">
        <v>7.2392049000000001E-5</v>
      </c>
      <c r="J3134" s="193">
        <v>1.0177222E-5</v>
      </c>
      <c r="K3134" s="193">
        <v>5.3869966999999997E-6</v>
      </c>
      <c r="L3134" s="193">
        <v>3.0776842999999997E-5</v>
      </c>
      <c r="M3134" s="193">
        <v>0</v>
      </c>
      <c r="N3134" s="193">
        <v>0</v>
      </c>
      <c r="O3134" s="193">
        <v>0</v>
      </c>
      <c r="P3134" s="199">
        <f t="shared" si="596"/>
        <v>6.6906416296296289E-2</v>
      </c>
      <c r="Q3134" s="240">
        <v>1.1810692</v>
      </c>
      <c r="R3134" s="99">
        <v>1.178121</v>
      </c>
      <c r="S3134" s="99">
        <v>1.2747839999999999E-3</v>
      </c>
      <c r="T3134" s="99">
        <v>7.2674999999999997E-7</v>
      </c>
      <c r="U3134" s="99">
        <v>1.4604E-4</v>
      </c>
      <c r="V3134" s="99">
        <v>3.8100370000000003E-5</v>
      </c>
      <c r="W3134" s="99">
        <v>1.4885E-3</v>
      </c>
      <c r="X3134" s="241">
        <f t="shared" si="597"/>
        <v>6.145449038726573E-3</v>
      </c>
      <c r="Y3134" s="241">
        <f t="shared" si="598"/>
        <v>1.9475563564210002E-3</v>
      </c>
      <c r="Z3134" s="241">
        <f t="shared" si="599"/>
        <v>1.240651185000573E-3</v>
      </c>
      <c r="AA3134" s="241">
        <f t="shared" si="600"/>
        <v>2.9572414973049999E-3</v>
      </c>
      <c r="AB3134" s="258">
        <v>1.8546436E-3</v>
      </c>
      <c r="AC3134" s="258">
        <v>4.4472516999999999E-7</v>
      </c>
      <c r="AD3134" s="258">
        <v>6.2449234000000003E-6</v>
      </c>
      <c r="AE3134" s="258">
        <v>5.6831078E-8</v>
      </c>
      <c r="AF3134" s="258">
        <v>8.6126429999999998E-5</v>
      </c>
      <c r="AG3134" s="258">
        <v>3.9846773000000003E-8</v>
      </c>
      <c r="AH3134" s="258">
        <v>1.2138456000000001E-3</v>
      </c>
      <c r="AI3134" s="258">
        <v>6.0850550000000002E-7</v>
      </c>
      <c r="AJ3134" s="258">
        <v>2.6875917999999999E-8</v>
      </c>
      <c r="AK3134" s="258">
        <v>3.2170024999999998E-7</v>
      </c>
      <c r="AL3134" s="258">
        <v>3.9218058999999996E-9</v>
      </c>
      <c r="AM3134" s="258">
        <v>4.1036673E-11</v>
      </c>
      <c r="AN3134" s="258">
        <v>2.7174672999999998E-7</v>
      </c>
      <c r="AO3134" s="258">
        <v>9.1255475999999996E-7</v>
      </c>
      <c r="AP3134" s="258">
        <v>2.4660239000000002E-5</v>
      </c>
      <c r="AQ3134" s="258">
        <v>8.8797305000000006E-8</v>
      </c>
      <c r="AR3134" s="258">
        <v>2.9571527E-3</v>
      </c>
      <c r="AT3134" s="193"/>
      <c r="AU3134" s="193"/>
      <c r="AV3134" s="193"/>
      <c r="AW3134" s="193"/>
      <c r="AX3134" s="193"/>
      <c r="AY3134" s="193"/>
      <c r="AZ3134" s="193"/>
      <c r="BA3134" s="193"/>
      <c r="BB3134" s="193"/>
      <c r="BC3134" s="193"/>
      <c r="BD3134" s="193"/>
      <c r="BE3134" s="315"/>
      <c r="BF3134" s="315"/>
      <c r="BG3134" s="315"/>
      <c r="BH3134" s="315"/>
      <c r="BI3134" s="315"/>
      <c r="BJ3134" s="315"/>
      <c r="BK3134" s="315"/>
    </row>
    <row r="3135" spans="1:63" x14ac:dyDescent="0.25">
      <c r="A3135" s="9"/>
      <c r="B3135" s="43" t="s">
        <v>4654</v>
      </c>
      <c r="C3135" s="25" t="s">
        <v>1015</v>
      </c>
      <c r="D3135" s="193">
        <v>8.0956780999999998E-3</v>
      </c>
      <c r="E3135" s="193">
        <v>7.7913065000000002E-3</v>
      </c>
      <c r="F3135" s="193">
        <v>1.6413954000000001E-4</v>
      </c>
      <c r="G3135" s="193">
        <v>2.6628866E-6</v>
      </c>
      <c r="H3135" s="193">
        <v>1.6044727999999999E-5</v>
      </c>
      <c r="I3135" s="193">
        <v>7.5820726000000002E-5</v>
      </c>
      <c r="J3135" s="193">
        <v>2.7283712000000001E-6</v>
      </c>
      <c r="K3135" s="193">
        <v>2.1338633E-5</v>
      </c>
      <c r="L3135" s="193">
        <v>2.1636732E-5</v>
      </c>
      <c r="M3135" s="193">
        <v>0</v>
      </c>
      <c r="N3135" s="193">
        <v>0</v>
      </c>
      <c r="O3135" s="193">
        <v>0</v>
      </c>
      <c r="P3135" s="199">
        <f t="shared" si="596"/>
        <v>5.7713381481481481E-2</v>
      </c>
      <c r="Q3135" s="240">
        <v>1.0721012999999999</v>
      </c>
      <c r="R3135" s="99">
        <v>1.0708826</v>
      </c>
      <c r="S3135" s="99">
        <v>9.3156000000000001E-4</v>
      </c>
      <c r="T3135" s="99">
        <v>2.1588999999999999E-8</v>
      </c>
      <c r="U3135" s="99">
        <v>1.3856E-4</v>
      </c>
      <c r="V3135" s="99">
        <v>3.877674E-5</v>
      </c>
      <c r="W3135" s="99">
        <v>1.0986E-4</v>
      </c>
      <c r="X3135" s="241">
        <f t="shared" si="597"/>
        <v>5.39134272760194E-3</v>
      </c>
      <c r="Y3135" s="241">
        <f t="shared" si="598"/>
        <v>1.6525656519519999E-3</v>
      </c>
      <c r="Z3135" s="241">
        <f t="shared" si="599"/>
        <v>1.0507602131049401E-3</v>
      </c>
      <c r="AA3135" s="241">
        <f t="shared" si="600"/>
        <v>2.6880168625449999E-3</v>
      </c>
      <c r="AB3135" s="258">
        <v>1.5998125000000001E-3</v>
      </c>
      <c r="AC3135" s="258">
        <v>1.2290349E-8</v>
      </c>
      <c r="AD3135" s="258">
        <v>3.9385061000000002E-6</v>
      </c>
      <c r="AE3135" s="258">
        <v>3.0712501999999999E-8</v>
      </c>
      <c r="AF3135" s="258">
        <v>4.8743004000000002E-5</v>
      </c>
      <c r="AG3135" s="258">
        <v>2.8639001E-8</v>
      </c>
      <c r="AH3135" s="258">
        <v>1.0471274E-3</v>
      </c>
      <c r="AI3135" s="258">
        <v>2.3820762999999999E-7</v>
      </c>
      <c r="AJ3135" s="258">
        <v>2.0037788999999999E-8</v>
      </c>
      <c r="AK3135" s="258">
        <v>2.6174980000000001E-8</v>
      </c>
      <c r="AL3135" s="258">
        <v>2.5513370999999999E-9</v>
      </c>
      <c r="AM3135" s="258">
        <v>1.9615884E-10</v>
      </c>
      <c r="AN3135" s="258">
        <v>1.8213205E-7</v>
      </c>
      <c r="AO3135" s="258">
        <v>2.3394328E-6</v>
      </c>
      <c r="AP3135" s="258">
        <v>8.2408035999999999E-7</v>
      </c>
      <c r="AQ3135" s="258">
        <v>4.9062544999999998E-8</v>
      </c>
      <c r="AR3135" s="258">
        <v>2.6879678000000001E-3</v>
      </c>
      <c r="AT3135" s="193"/>
      <c r="AU3135" s="193"/>
      <c r="AV3135" s="193"/>
      <c r="AW3135" s="193"/>
      <c r="AX3135" s="193"/>
      <c r="AY3135" s="193"/>
      <c r="AZ3135" s="193"/>
      <c r="BA3135" s="193"/>
      <c r="BB3135" s="193"/>
      <c r="BC3135" s="193"/>
      <c r="BD3135" s="193"/>
      <c r="BE3135" s="315"/>
      <c r="BF3135" s="315"/>
      <c r="BG3135" s="315"/>
      <c r="BH3135" s="315"/>
      <c r="BI3135" s="315"/>
      <c r="BJ3135" s="315"/>
      <c r="BK3135" s="315"/>
    </row>
    <row r="3136" spans="1:63" x14ac:dyDescent="0.25">
      <c r="A3136" s="9"/>
      <c r="B3136" s="43" t="s">
        <v>4654</v>
      </c>
      <c r="C3136" s="25" t="s">
        <v>3385</v>
      </c>
      <c r="D3136" s="193">
        <v>8.3305991000000006E-3</v>
      </c>
      <c r="E3136" s="193">
        <v>8.0568429999999993E-3</v>
      </c>
      <c r="F3136" s="193">
        <v>1.6057094E-4</v>
      </c>
      <c r="G3136" s="193">
        <v>1.4941098E-6</v>
      </c>
      <c r="H3136" s="193">
        <v>1.7419483000000002E-5</v>
      </c>
      <c r="I3136" s="193">
        <v>6.9931150999999998E-5</v>
      </c>
      <c r="J3136" s="193">
        <v>2.3233285999999998E-6</v>
      </c>
      <c r="K3136" s="193">
        <v>9.9000560999999997E-8</v>
      </c>
      <c r="L3136" s="193">
        <v>2.1918130000000002E-5</v>
      </c>
      <c r="M3136" s="193">
        <v>0</v>
      </c>
      <c r="N3136" s="193">
        <v>0</v>
      </c>
      <c r="O3136" s="193">
        <v>0</v>
      </c>
      <c r="P3136" s="199">
        <f t="shared" si="596"/>
        <v>5.9680318518518509E-2</v>
      </c>
      <c r="Q3136" s="240">
        <v>1.0833642999999999</v>
      </c>
      <c r="R3136" s="99">
        <v>1.0812706999999999</v>
      </c>
      <c r="S3136" s="99">
        <v>7.2391199999999995E-4</v>
      </c>
      <c r="T3136" s="99">
        <v>1.7348000000000001E-8</v>
      </c>
      <c r="U3136" s="99">
        <v>8.0585000000000002E-5</v>
      </c>
      <c r="V3136" s="99">
        <v>2.0135790000000001E-5</v>
      </c>
      <c r="W3136" s="99">
        <v>1.2689999999999999E-3</v>
      </c>
      <c r="X3136" s="241">
        <f t="shared" si="597"/>
        <v>5.5036307876125115E-3</v>
      </c>
      <c r="Y3136" s="241">
        <f t="shared" si="598"/>
        <v>1.7049328652812997E-3</v>
      </c>
      <c r="Z3136" s="241">
        <f t="shared" si="599"/>
        <v>1.084577960100212E-3</v>
      </c>
      <c r="AA3136" s="241">
        <f t="shared" si="600"/>
        <v>2.7141199622309998E-3</v>
      </c>
      <c r="AB3136" s="258">
        <v>1.6543363000000001E-3</v>
      </c>
      <c r="AC3136" s="258">
        <v>7.5992903000000006E-9</v>
      </c>
      <c r="AD3136" s="258">
        <v>3.0282458000000002E-6</v>
      </c>
      <c r="AE3136" s="258">
        <v>3.2698840999999999E-8</v>
      </c>
      <c r="AF3136" s="258">
        <v>4.7505273E-5</v>
      </c>
      <c r="AG3136" s="258">
        <v>2.2748349999999999E-8</v>
      </c>
      <c r="AH3136" s="258">
        <v>1.082817E-3</v>
      </c>
      <c r="AI3136" s="258">
        <v>2.3053947999999999E-7</v>
      </c>
      <c r="AJ3136" s="258">
        <v>1.1561856E-8</v>
      </c>
      <c r="AK3136" s="258">
        <v>2.0833525000000001E-8</v>
      </c>
      <c r="AL3136" s="258">
        <v>1.8484535E-9</v>
      </c>
      <c r="AM3136" s="258">
        <v>6.5535711999999994E-11</v>
      </c>
      <c r="AN3136" s="258">
        <v>1.2396078E-7</v>
      </c>
      <c r="AO3136" s="258">
        <v>8.3013104999999998E-7</v>
      </c>
      <c r="AP3136" s="258">
        <v>5.4201941999999999E-7</v>
      </c>
      <c r="AQ3136" s="258">
        <v>5.0762230999999999E-8</v>
      </c>
      <c r="AR3136" s="258">
        <v>2.7140692E-3</v>
      </c>
      <c r="AT3136" s="193"/>
      <c r="AU3136" s="193"/>
      <c r="AV3136" s="193"/>
      <c r="AW3136" s="193"/>
      <c r="AX3136" s="193"/>
      <c r="AY3136" s="193"/>
      <c r="AZ3136" s="193"/>
      <c r="BA3136" s="193"/>
      <c r="BB3136" s="193"/>
      <c r="BC3136" s="193"/>
      <c r="BD3136" s="193"/>
      <c r="BE3136" s="315"/>
      <c r="BF3136" s="315"/>
      <c r="BG3136" s="315"/>
      <c r="BH3136" s="315"/>
      <c r="BI3136" s="315"/>
      <c r="BJ3136" s="315"/>
      <c r="BK3136" s="315"/>
    </row>
    <row r="3137" spans="1:69" x14ac:dyDescent="0.25">
      <c r="A3137" s="9"/>
      <c r="B3137" s="43" t="s">
        <v>4654</v>
      </c>
      <c r="C3137" s="25" t="s">
        <v>3384</v>
      </c>
      <c r="D3137" s="193">
        <v>8.8348520000000007E-3</v>
      </c>
      <c r="E3137" s="193">
        <v>8.2012523999999993E-3</v>
      </c>
      <c r="F3137" s="193">
        <v>5.0364848000000002E-4</v>
      </c>
      <c r="G3137" s="193">
        <v>2.1827382E-6</v>
      </c>
      <c r="H3137" s="193">
        <v>2.6417042999999999E-5</v>
      </c>
      <c r="I3137" s="193">
        <v>6.8421373999999997E-5</v>
      </c>
      <c r="J3137" s="193">
        <v>1.1030348E-5</v>
      </c>
      <c r="K3137" s="193">
        <v>1.5618584E-7</v>
      </c>
      <c r="L3137" s="193">
        <v>2.1743393999999999E-5</v>
      </c>
      <c r="M3137" s="193">
        <v>0</v>
      </c>
      <c r="N3137" s="193">
        <v>0</v>
      </c>
      <c r="O3137" s="193">
        <v>0</v>
      </c>
      <c r="P3137" s="199">
        <f t="shared" si="596"/>
        <v>6.0750017777777769E-2</v>
      </c>
      <c r="Q3137" s="240">
        <v>1.0971411</v>
      </c>
      <c r="R3137" s="99">
        <v>1.0938865</v>
      </c>
      <c r="S3137" s="99">
        <v>1.018192E-3</v>
      </c>
      <c r="T3137" s="99">
        <v>1.1655000000000001E-8</v>
      </c>
      <c r="U3137" s="99">
        <v>1.2672000000000001E-4</v>
      </c>
      <c r="V3137" s="99">
        <v>3.0791299999999998E-5</v>
      </c>
      <c r="W3137" s="99">
        <v>2.0788E-3</v>
      </c>
      <c r="X3137" s="241">
        <f t="shared" si="597"/>
        <v>5.6636403573926269E-3</v>
      </c>
      <c r="Y3137" s="241">
        <f t="shared" si="598"/>
        <v>1.7805645721734999E-3</v>
      </c>
      <c r="Z3137" s="241">
        <f t="shared" si="599"/>
        <v>1.1372797994841264E-3</v>
      </c>
      <c r="AA3137" s="241">
        <f t="shared" si="600"/>
        <v>2.7457959857350002E-3</v>
      </c>
      <c r="AB3137" s="258">
        <v>1.6839893E-3</v>
      </c>
      <c r="AC3137" s="258">
        <v>2.1295354999999999E-9</v>
      </c>
      <c r="AD3137" s="258">
        <v>5.4185528E-6</v>
      </c>
      <c r="AE3137" s="258">
        <v>5.7561374999999999E-8</v>
      </c>
      <c r="AF3137" s="258">
        <v>9.1064752999999994E-5</v>
      </c>
      <c r="AG3137" s="258">
        <v>3.2275463000000001E-8</v>
      </c>
      <c r="AH3137" s="258">
        <v>1.1021781999999999E-3</v>
      </c>
      <c r="AI3137" s="258">
        <v>7.8637639000000001E-7</v>
      </c>
      <c r="AJ3137" s="258">
        <v>1.7884893E-8</v>
      </c>
      <c r="AK3137" s="258">
        <v>4.5305946000000001E-7</v>
      </c>
      <c r="AL3137" s="258">
        <v>2.5099434E-9</v>
      </c>
      <c r="AM3137" s="258">
        <v>8.6477267000000001E-12</v>
      </c>
      <c r="AN3137" s="258">
        <v>1.8895211000000001E-7</v>
      </c>
      <c r="AO3137" s="258">
        <v>5.8372204000000003E-7</v>
      </c>
      <c r="AP3137" s="258">
        <v>3.3069086E-5</v>
      </c>
      <c r="AQ3137" s="258">
        <v>6.0985735000000006E-8</v>
      </c>
      <c r="AR3137" s="258">
        <v>2.745735E-3</v>
      </c>
      <c r="AT3137" s="193"/>
      <c r="AU3137" s="193"/>
      <c r="AV3137" s="193"/>
      <c r="AW3137" s="193"/>
      <c r="AX3137" s="193"/>
      <c r="AY3137" s="193"/>
      <c r="AZ3137" s="193"/>
      <c r="BA3137" s="193"/>
      <c r="BB3137" s="193"/>
      <c r="BC3137" s="193"/>
      <c r="BD3137" s="193"/>
      <c r="BE3137" s="315"/>
      <c r="BF3137" s="315"/>
      <c r="BG3137" s="315"/>
      <c r="BH3137" s="315"/>
      <c r="BI3137" s="315"/>
      <c r="BJ3137" s="315"/>
      <c r="BK3137" s="315"/>
    </row>
    <row r="3138" spans="1:69" x14ac:dyDescent="0.25">
      <c r="A3138" s="9"/>
      <c r="B3138" s="43" t="s">
        <v>4654</v>
      </c>
      <c r="C3138" s="25" t="s">
        <v>3383</v>
      </c>
      <c r="D3138" s="193">
        <v>9.7246493000000007E-3</v>
      </c>
      <c r="E3138" s="193">
        <v>8.0343616999999992E-3</v>
      </c>
      <c r="F3138" s="193">
        <v>1.6474790999999999E-3</v>
      </c>
      <c r="G3138" s="193">
        <v>4.0934134E-6</v>
      </c>
      <c r="H3138" s="193">
        <v>1.2860638000000001E-5</v>
      </c>
      <c r="I3138" s="193">
        <v>5.5532248999999997E-6</v>
      </c>
      <c r="J3138" s="193">
        <v>6.8327666999999999E-6</v>
      </c>
      <c r="K3138" s="193">
        <v>9.6081093999999995E-8</v>
      </c>
      <c r="L3138" s="193">
        <v>1.3372311000000001E-5</v>
      </c>
      <c r="M3138" s="193">
        <v>0</v>
      </c>
      <c r="N3138" s="193">
        <v>0</v>
      </c>
      <c r="O3138" s="193">
        <v>0</v>
      </c>
      <c r="P3138" s="199">
        <f t="shared" si="596"/>
        <v>5.9513790370370363E-2</v>
      </c>
      <c r="Q3138" s="240">
        <v>1.1025457000000001</v>
      </c>
      <c r="R3138" s="99">
        <v>1.1009142999999999</v>
      </c>
      <c r="S3138" s="99">
        <v>1.3894160000000001E-3</v>
      </c>
      <c r="T3138" s="99">
        <v>6.7418999999999996E-9</v>
      </c>
      <c r="U3138" s="99">
        <v>6.5475000000000006E-5</v>
      </c>
      <c r="V3138" s="99">
        <v>5.5460200000000001E-5</v>
      </c>
      <c r="W3138" s="99">
        <v>1.2103E-4</v>
      </c>
      <c r="X3138" s="241">
        <f t="shared" si="597"/>
        <v>5.8334909506830715E-3</v>
      </c>
      <c r="Y3138" s="241">
        <f t="shared" si="598"/>
        <v>1.9654316507457001E-3</v>
      </c>
      <c r="Z3138" s="241">
        <f t="shared" si="599"/>
        <v>1.1046162108563711E-3</v>
      </c>
      <c r="AA3138" s="241">
        <f t="shared" si="600"/>
        <v>2.7634430890810004E-3</v>
      </c>
      <c r="AB3138" s="258">
        <v>1.6497168999999999E-3</v>
      </c>
      <c r="AC3138" s="258">
        <v>1.2764597000000001E-9</v>
      </c>
      <c r="AD3138" s="258">
        <v>6.4062805999999999E-6</v>
      </c>
      <c r="AE3138" s="258">
        <v>2.0548531E-7</v>
      </c>
      <c r="AF3138" s="258">
        <v>3.0906198E-4</v>
      </c>
      <c r="AG3138" s="258">
        <v>3.9728375999999998E-8</v>
      </c>
      <c r="AH3138" s="258">
        <v>1.0797928E-3</v>
      </c>
      <c r="AI3138" s="258">
        <v>2.5251462000000001E-6</v>
      </c>
      <c r="AJ3138" s="258">
        <v>3.5751449999999998E-8</v>
      </c>
      <c r="AK3138" s="258">
        <v>2.9000096000000002E-7</v>
      </c>
      <c r="AL3138" s="258">
        <v>3.5606784000000001E-9</v>
      </c>
      <c r="AM3138" s="258">
        <v>1.1357971E-11</v>
      </c>
      <c r="AN3138" s="258">
        <v>1.5412213999999999E-7</v>
      </c>
      <c r="AO3138" s="258">
        <v>5.5719906999999995E-7</v>
      </c>
      <c r="AP3138" s="258">
        <v>2.1257619E-5</v>
      </c>
      <c r="AQ3138" s="258">
        <v>4.4089081000000001E-8</v>
      </c>
      <c r="AR3138" s="258">
        <v>2.7633990000000002E-3</v>
      </c>
      <c r="AT3138" s="193"/>
      <c r="AU3138" s="193"/>
      <c r="AV3138" s="193"/>
      <c r="AW3138" s="193"/>
      <c r="AX3138" s="193"/>
      <c r="AY3138" s="193"/>
      <c r="AZ3138" s="193"/>
      <c r="BA3138" s="193"/>
      <c r="BB3138" s="193"/>
      <c r="BC3138" s="193"/>
      <c r="BD3138" s="193"/>
      <c r="BE3138" s="315"/>
      <c r="BF3138" s="315"/>
      <c r="BG3138" s="315"/>
      <c r="BH3138" s="315"/>
      <c r="BI3138" s="315"/>
      <c r="BJ3138" s="315"/>
      <c r="BK3138" s="315"/>
      <c r="BO3138" s="315"/>
      <c r="BP3138" s="315"/>
      <c r="BQ3138" s="315"/>
    </row>
    <row r="3139" spans="1:69" x14ac:dyDescent="0.25">
      <c r="A3139" s="43"/>
      <c r="B3139" s="43" t="s">
        <v>4654</v>
      </c>
      <c r="C3139" s="25" t="s">
        <v>6188</v>
      </c>
      <c r="D3139" s="193">
        <v>9.1107141999999999E-3</v>
      </c>
      <c r="E3139" s="193">
        <v>7.9692663999999993E-3</v>
      </c>
      <c r="F3139" s="193">
        <v>1.0782362000000001E-3</v>
      </c>
      <c r="G3139" s="193">
        <v>2.3314431999999998E-6</v>
      </c>
      <c r="H3139" s="193">
        <v>1.6888180000000001E-5</v>
      </c>
      <c r="I3139" s="193">
        <v>1.3493044E-5</v>
      </c>
      <c r="J3139" s="193">
        <v>1.1788083E-5</v>
      </c>
      <c r="K3139" s="193">
        <v>1.3967585E-7</v>
      </c>
      <c r="L3139" s="193">
        <v>1.8571099999999999E-5</v>
      </c>
      <c r="M3139" s="193">
        <v>0</v>
      </c>
      <c r="N3139" s="193">
        <v>0</v>
      </c>
      <c r="O3139" s="193">
        <v>0</v>
      </c>
      <c r="P3139" s="199">
        <f t="shared" si="596"/>
        <v>5.9031602962962955E-2</v>
      </c>
      <c r="Q3139" s="240">
        <v>1.0842137999999999</v>
      </c>
      <c r="R3139" s="99">
        <v>1.0810143000000001</v>
      </c>
      <c r="S3139" s="99">
        <v>9.7451199999999997E-4</v>
      </c>
      <c r="T3139" s="99">
        <v>1.1633000000000001E-8</v>
      </c>
      <c r="U3139" s="99">
        <v>1.2432E-4</v>
      </c>
      <c r="V3139" s="99">
        <v>2.9635859999999999E-5</v>
      </c>
      <c r="W3139" s="99">
        <v>2.0709999999999999E-3</v>
      </c>
      <c r="X3139" s="241">
        <f t="shared" si="597"/>
        <v>5.6971087519245983E-3</v>
      </c>
      <c r="Y3139" s="241">
        <f t="shared" si="598"/>
        <v>1.8766708883812E-3</v>
      </c>
      <c r="Z3139" s="241">
        <f t="shared" si="599"/>
        <v>1.1069544875113989E-3</v>
      </c>
      <c r="AA3139" s="241">
        <f t="shared" si="600"/>
        <v>2.7134833760319998E-3</v>
      </c>
      <c r="AB3139" s="258">
        <v>1.6363509E-3</v>
      </c>
      <c r="AC3139" s="258">
        <v>2.1083871999999999E-9</v>
      </c>
      <c r="AD3139" s="258">
        <v>5.9822268999999998E-6</v>
      </c>
      <c r="AE3139" s="258">
        <v>1.6180788E-7</v>
      </c>
      <c r="AF3139" s="258">
        <v>2.3414322000000001E-4</v>
      </c>
      <c r="AG3139" s="258">
        <v>3.0625214E-8</v>
      </c>
      <c r="AH3139" s="258">
        <v>1.0710291000000001E-3</v>
      </c>
      <c r="AI3139" s="258">
        <v>1.5212024E-6</v>
      </c>
      <c r="AJ3139" s="258">
        <v>1.9283868E-8</v>
      </c>
      <c r="AK3139" s="258">
        <v>4.5138499000000001E-7</v>
      </c>
      <c r="AL3139" s="258">
        <v>2.7027479000000002E-9</v>
      </c>
      <c r="AM3139" s="258">
        <v>9.0354985999999996E-12</v>
      </c>
      <c r="AN3139" s="258">
        <v>1.7423174999999999E-7</v>
      </c>
      <c r="AO3139" s="258">
        <v>6.3425871999999998E-7</v>
      </c>
      <c r="AP3139" s="258">
        <v>3.3122313999999998E-5</v>
      </c>
      <c r="AQ3139" s="258">
        <v>5.9576032000000001E-8</v>
      </c>
      <c r="AR3139" s="258">
        <v>2.7134237999999998E-3</v>
      </c>
      <c r="AT3139" s="193"/>
      <c r="AU3139" s="193"/>
      <c r="AV3139" s="193"/>
      <c r="AW3139" s="193"/>
      <c r="AX3139" s="193"/>
      <c r="AY3139" s="193"/>
      <c r="AZ3139" s="193"/>
      <c r="BA3139" s="193"/>
      <c r="BB3139" s="193"/>
      <c r="BC3139" s="193"/>
      <c r="BD3139" s="193"/>
      <c r="BE3139" s="315"/>
      <c r="BF3139" s="315"/>
      <c r="BG3139" s="315"/>
      <c r="BH3139" s="315"/>
      <c r="BI3139" s="315"/>
      <c r="BJ3139" s="315"/>
      <c r="BK3139" s="315"/>
    </row>
    <row r="3140" spans="1:69" x14ac:dyDescent="0.25">
      <c r="A3140" s="9"/>
      <c r="B3140" s="43" t="s">
        <v>4654</v>
      </c>
      <c r="C3140" s="25" t="s">
        <v>6187</v>
      </c>
      <c r="D3140" s="193">
        <v>8.9603155999999993E-3</v>
      </c>
      <c r="E3140" s="193">
        <v>7.7905281999999998E-3</v>
      </c>
      <c r="F3140" s="193">
        <v>1.0903515E-3</v>
      </c>
      <c r="G3140" s="193">
        <v>2.9899967000000001E-6</v>
      </c>
      <c r="H3140" s="193">
        <v>1.1232443E-5</v>
      </c>
      <c r="I3140" s="193">
        <v>2.1238280000000002E-5</v>
      </c>
      <c r="J3140" s="193">
        <v>2.6742512999999999E-6</v>
      </c>
      <c r="K3140" s="193">
        <v>2.1329605E-5</v>
      </c>
      <c r="L3140" s="193">
        <v>1.9971231000000001E-5</v>
      </c>
      <c r="M3140" s="193">
        <v>0</v>
      </c>
      <c r="N3140" s="193">
        <v>0</v>
      </c>
      <c r="O3140" s="193">
        <v>0</v>
      </c>
      <c r="P3140" s="199">
        <f t="shared" si="596"/>
        <v>5.7707616296296289E-2</v>
      </c>
      <c r="Q3140" s="240">
        <v>1.0723042</v>
      </c>
      <c r="R3140" s="99">
        <v>1.0710649000000001</v>
      </c>
      <c r="S3140" s="99">
        <v>9.5071200000000004E-4</v>
      </c>
      <c r="T3140" s="99">
        <v>2.1801000000000001E-8</v>
      </c>
      <c r="U3140" s="99">
        <v>1.3925999999999999E-4</v>
      </c>
      <c r="V3140" s="99">
        <v>3.896649E-5</v>
      </c>
      <c r="W3140" s="99">
        <v>1.1039000000000001E-4</v>
      </c>
      <c r="X3140" s="241">
        <f t="shared" si="597"/>
        <v>5.5821834212934993E-3</v>
      </c>
      <c r="Y3140" s="241">
        <f t="shared" si="598"/>
        <v>1.8414649624239998E-3</v>
      </c>
      <c r="Z3140" s="241">
        <f t="shared" si="599"/>
        <v>1.0522424794414998E-3</v>
      </c>
      <c r="AA3140" s="241">
        <f t="shared" si="600"/>
        <v>2.6884759794280001E-3</v>
      </c>
      <c r="AB3140" s="258">
        <v>1.5996487E-3</v>
      </c>
      <c r="AC3140" s="258">
        <v>1.2330592E-8</v>
      </c>
      <c r="AD3140" s="258">
        <v>4.7246439000000001E-6</v>
      </c>
      <c r="AE3140" s="258">
        <v>1.5974017999999999E-7</v>
      </c>
      <c r="AF3140" s="258">
        <v>2.3689056E-4</v>
      </c>
      <c r="AG3140" s="258">
        <v>2.8987752000000002E-8</v>
      </c>
      <c r="AH3140" s="258">
        <v>1.0470226999999999E-3</v>
      </c>
      <c r="AI3140" s="258">
        <v>1.5416857E-6</v>
      </c>
      <c r="AJ3140" s="258">
        <v>2.3006188000000001E-8</v>
      </c>
      <c r="AK3140" s="258">
        <v>2.6917336E-8</v>
      </c>
      <c r="AL3140" s="258">
        <v>2.8072006000000002E-9</v>
      </c>
      <c r="AM3140" s="258">
        <v>1.971369E-10</v>
      </c>
      <c r="AN3140" s="258">
        <v>1.7987548000000001E-7</v>
      </c>
      <c r="AO3140" s="258">
        <v>2.41757E-6</v>
      </c>
      <c r="AP3140" s="258">
        <v>1.0277204E-6</v>
      </c>
      <c r="AQ3140" s="258">
        <v>5.2779428000000003E-8</v>
      </c>
      <c r="AR3140" s="258">
        <v>2.6884232000000002E-3</v>
      </c>
      <c r="AT3140" s="193"/>
      <c r="AU3140" s="193"/>
      <c r="AV3140" s="193"/>
      <c r="AW3140" s="193"/>
      <c r="AX3140" s="193"/>
      <c r="AY3140" s="193"/>
      <c r="AZ3140" s="193"/>
      <c r="BA3140" s="193"/>
      <c r="BB3140" s="193"/>
      <c r="BC3140" s="193"/>
      <c r="BD3140" s="193"/>
      <c r="BE3140" s="315"/>
      <c r="BF3140" s="315"/>
      <c r="BG3140" s="315"/>
      <c r="BH3140" s="315"/>
      <c r="BI3140" s="315"/>
      <c r="BJ3140" s="315"/>
      <c r="BK3140" s="315"/>
    </row>
    <row r="3141" spans="1:69" x14ac:dyDescent="0.25">
      <c r="A3141" s="9"/>
      <c r="B3141" s="43" t="s">
        <v>4654</v>
      </c>
      <c r="C3141" s="25" t="s">
        <v>6186</v>
      </c>
      <c r="D3141" s="193">
        <v>9.1953647999999995E-3</v>
      </c>
      <c r="E3141" s="193">
        <v>8.0561982999999993E-3</v>
      </c>
      <c r="F3141" s="193">
        <v>1.0867774000000001E-3</v>
      </c>
      <c r="G3141" s="193">
        <v>1.8212718E-6</v>
      </c>
      <c r="H3141" s="193">
        <v>1.2607233E-5</v>
      </c>
      <c r="I3141" s="193">
        <v>1.5348789000000001E-5</v>
      </c>
      <c r="J3141" s="193">
        <v>2.2691974000000001E-6</v>
      </c>
      <c r="K3141" s="193">
        <v>9.0052876000000006E-8</v>
      </c>
      <c r="L3141" s="193">
        <v>2.0252578999999999E-5</v>
      </c>
      <c r="M3141" s="193">
        <v>0</v>
      </c>
      <c r="N3141" s="193">
        <v>0</v>
      </c>
      <c r="O3141" s="193">
        <v>0</v>
      </c>
      <c r="P3141" s="199">
        <f t="shared" si="596"/>
        <v>5.9675542962962957E-2</v>
      </c>
      <c r="Q3141" s="240">
        <v>1.0835672000000001</v>
      </c>
      <c r="R3141" s="99">
        <v>1.0814528000000001</v>
      </c>
      <c r="S3141" s="99">
        <v>7.4312E-4</v>
      </c>
      <c r="T3141" s="99">
        <v>1.756E-8</v>
      </c>
      <c r="U3141" s="99">
        <v>8.1289E-5</v>
      </c>
      <c r="V3141" s="99">
        <v>2.0324549999999998E-5</v>
      </c>
      <c r="W3141" s="99">
        <v>1.2696000000000001E-3</v>
      </c>
      <c r="X3141" s="241">
        <f t="shared" si="597"/>
        <v>5.6945153473268173E-3</v>
      </c>
      <c r="Y3141" s="241">
        <f t="shared" si="598"/>
        <v>1.8938584453177998E-3</v>
      </c>
      <c r="Z3141" s="241">
        <f t="shared" si="599"/>
        <v>1.0860782234410179E-3</v>
      </c>
      <c r="AA3141" s="241">
        <f t="shared" si="600"/>
        <v>2.714578678568E-3</v>
      </c>
      <c r="AB3141" s="258">
        <v>1.6541999E-3</v>
      </c>
      <c r="AC3141" s="258">
        <v>7.6392398000000001E-9</v>
      </c>
      <c r="AD3141" s="258">
        <v>3.8144034999999998E-6</v>
      </c>
      <c r="AE3141" s="258">
        <v>1.6172581E-7</v>
      </c>
      <c r="AF3141" s="258">
        <v>2.3565167999999999E-4</v>
      </c>
      <c r="AG3141" s="258">
        <v>2.3096768E-8</v>
      </c>
      <c r="AH3141" s="258">
        <v>1.0827302999999999E-3</v>
      </c>
      <c r="AI3141" s="258">
        <v>1.5340097000000001E-6</v>
      </c>
      <c r="AJ3141" s="258">
        <v>1.4530718999999999E-8</v>
      </c>
      <c r="AK3141" s="258">
        <v>2.1575888000000001E-8</v>
      </c>
      <c r="AL3141" s="258">
        <v>2.1043350999999999E-9</v>
      </c>
      <c r="AM3141" s="258">
        <v>6.6518918000000002E-11</v>
      </c>
      <c r="AN3141" s="258">
        <v>1.2170421999999999E-7</v>
      </c>
      <c r="AO3141" s="258">
        <v>9.0826955000000003E-7</v>
      </c>
      <c r="AP3141" s="258">
        <v>7.4566250999999997E-7</v>
      </c>
      <c r="AQ3141" s="258">
        <v>5.4478568000000002E-8</v>
      </c>
      <c r="AR3141" s="258">
        <v>2.7145241999999999E-3</v>
      </c>
      <c r="AT3141" s="193"/>
      <c r="AU3141" s="193"/>
      <c r="AV3141" s="193"/>
      <c r="AW3141" s="193"/>
      <c r="AX3141" s="193"/>
      <c r="AY3141" s="193"/>
      <c r="AZ3141" s="193"/>
      <c r="BA3141" s="193"/>
      <c r="BB3141" s="193"/>
      <c r="BC3141" s="193"/>
      <c r="BD3141" s="193"/>
      <c r="BE3141" s="315"/>
      <c r="BF3141" s="315"/>
      <c r="BG3141" s="315"/>
      <c r="BH3141" s="315"/>
      <c r="BI3141" s="315"/>
      <c r="BJ3141" s="315"/>
      <c r="BK3141" s="315"/>
    </row>
    <row r="3142" spans="1:69" x14ac:dyDescent="0.25">
      <c r="A3142" s="9"/>
      <c r="B3142" s="43" t="s">
        <v>4654</v>
      </c>
      <c r="C3142" s="25" t="s">
        <v>6185</v>
      </c>
      <c r="D3142" s="193">
        <v>9.6994891E-3</v>
      </c>
      <c r="E3142" s="193">
        <v>8.2004710000000008E-3</v>
      </c>
      <c r="F3142" s="193">
        <v>1.4298619E-3</v>
      </c>
      <c r="G3142" s="193">
        <v>2.5098532999999999E-6</v>
      </c>
      <c r="H3142" s="193">
        <v>2.1604974999999999E-5</v>
      </c>
      <c r="I3142" s="193">
        <v>1.3839586E-5</v>
      </c>
      <c r="J3142" s="193">
        <v>1.0976255000000001E-5</v>
      </c>
      <c r="K3142" s="193">
        <v>1.4723840000000001E-7</v>
      </c>
      <c r="L3142" s="193">
        <v>2.0078294000000001E-5</v>
      </c>
      <c r="M3142" s="193">
        <v>0</v>
      </c>
      <c r="N3142" s="193">
        <v>0</v>
      </c>
      <c r="O3142" s="193">
        <v>0</v>
      </c>
      <c r="P3142" s="199">
        <f t="shared" si="596"/>
        <v>6.074422962962963E-2</v>
      </c>
      <c r="Q3142" s="240">
        <v>1.0973438</v>
      </c>
      <c r="R3142" s="99">
        <v>1.0940685999999999</v>
      </c>
      <c r="S3142" s="99">
        <v>1.0374E-3</v>
      </c>
      <c r="T3142" s="99">
        <v>1.1867E-8</v>
      </c>
      <c r="U3142" s="99">
        <v>1.2742999999999999E-4</v>
      </c>
      <c r="V3142" s="99">
        <v>3.0981059999999998E-5</v>
      </c>
      <c r="W3142" s="99">
        <v>2.0793000000000001E-3</v>
      </c>
      <c r="X3142" s="241">
        <f t="shared" si="597"/>
        <v>5.8544800274330198E-3</v>
      </c>
      <c r="Y3142" s="241">
        <f t="shared" si="598"/>
        <v>1.9694636902245002E-3</v>
      </c>
      <c r="Z3142" s="241">
        <f t="shared" si="599"/>
        <v>1.1387618332025199E-3</v>
      </c>
      <c r="AA3142" s="241">
        <f t="shared" si="600"/>
        <v>2.7462545040059998E-3</v>
      </c>
      <c r="AB3142" s="258">
        <v>1.6838249000000001E-3</v>
      </c>
      <c r="AC3142" s="258">
        <v>2.1695734999999999E-9</v>
      </c>
      <c r="AD3142" s="258">
        <v>6.2047680000000003E-6</v>
      </c>
      <c r="AE3142" s="258">
        <v>1.8658876999999999E-7</v>
      </c>
      <c r="AF3142" s="258">
        <v>2.7921263999999997E-4</v>
      </c>
      <c r="AG3142" s="258">
        <v>3.2623881E-8</v>
      </c>
      <c r="AH3142" s="258">
        <v>1.1020731000000001E-3</v>
      </c>
      <c r="AI3142" s="258">
        <v>2.0898570999999999E-6</v>
      </c>
      <c r="AJ3142" s="258">
        <v>2.0853426999999999E-8</v>
      </c>
      <c r="AK3142" s="258">
        <v>4.5380283999999998E-7</v>
      </c>
      <c r="AL3142" s="258">
        <v>2.7658351000000001E-9</v>
      </c>
      <c r="AM3142" s="258">
        <v>9.6304198E-12</v>
      </c>
      <c r="AN3142" s="258">
        <v>1.8669553999999999E-7</v>
      </c>
      <c r="AO3142" s="258">
        <v>6.6185782999999999E-7</v>
      </c>
      <c r="AP3142" s="258">
        <v>3.3272891E-5</v>
      </c>
      <c r="AQ3142" s="258">
        <v>6.4704006000000003E-8</v>
      </c>
      <c r="AR3142" s="258">
        <v>2.7461897999999998E-3</v>
      </c>
      <c r="AT3142" s="193"/>
      <c r="AU3142" s="193"/>
      <c r="AV3142" s="193"/>
      <c r="AW3142" s="193"/>
      <c r="AX3142" s="193"/>
      <c r="AY3142" s="193"/>
      <c r="AZ3142" s="193"/>
      <c r="BA3142" s="193"/>
      <c r="BB3142" s="193"/>
      <c r="BC3142" s="193"/>
      <c r="BD3142" s="193"/>
      <c r="BE3142" s="315"/>
      <c r="BF3142" s="315"/>
      <c r="BG3142" s="315"/>
      <c r="BH3142" s="315"/>
      <c r="BI3142" s="315"/>
      <c r="BJ3142" s="315"/>
      <c r="BK3142" s="315"/>
    </row>
    <row r="3143" spans="1:69" x14ac:dyDescent="0.25">
      <c r="A3143" s="9"/>
      <c r="B3143" s="43" t="s">
        <v>4654</v>
      </c>
      <c r="C3143" s="25" t="s">
        <v>6290</v>
      </c>
      <c r="D3143" s="193">
        <v>1.0444902000000001E-2</v>
      </c>
      <c r="E3143" s="193">
        <v>9.0315797000000003E-3</v>
      </c>
      <c r="F3143" s="193">
        <v>1.3266606999999999E-3</v>
      </c>
      <c r="G3143" s="193">
        <v>3.7358409999999999E-6</v>
      </c>
      <c r="H3143" s="193">
        <v>2.0502207000000001E-5</v>
      </c>
      <c r="I3143" s="193">
        <v>1.7809603000000001E-5</v>
      </c>
      <c r="J3143" s="193">
        <v>1.012306E-5</v>
      </c>
      <c r="K3143" s="193">
        <v>5.3779696999999998E-6</v>
      </c>
      <c r="L3143" s="193">
        <v>2.9112661999999999E-5</v>
      </c>
      <c r="M3143" s="193">
        <v>0</v>
      </c>
      <c r="N3143" s="193">
        <v>0</v>
      </c>
      <c r="O3143" s="193">
        <v>0</v>
      </c>
      <c r="P3143" s="199">
        <f t="shared" si="596"/>
        <v>6.6900590370370369E-2</v>
      </c>
      <c r="Q3143" s="240">
        <v>1.1812720000000001</v>
      </c>
      <c r="R3143" s="99">
        <v>1.1783033000000001</v>
      </c>
      <c r="S3143" s="99">
        <v>1.2939360000000001E-3</v>
      </c>
      <c r="T3143" s="99">
        <v>7.2696000000000005E-7</v>
      </c>
      <c r="U3143" s="99">
        <v>1.4674999999999999E-4</v>
      </c>
      <c r="V3143" s="99">
        <v>3.8290120000000003E-5</v>
      </c>
      <c r="W3143" s="99">
        <v>1.4890000000000001E-3</v>
      </c>
      <c r="X3143" s="241">
        <f t="shared" si="597"/>
        <v>6.3362871920597287E-3</v>
      </c>
      <c r="Y3143" s="241">
        <f t="shared" si="598"/>
        <v>2.1364541591439999E-3</v>
      </c>
      <c r="Z3143" s="241">
        <f t="shared" si="599"/>
        <v>1.2421326153777292E-3</v>
      </c>
      <c r="AA3143" s="241">
        <f t="shared" si="600"/>
        <v>2.957700417538E-3</v>
      </c>
      <c r="AB3143" s="258">
        <v>1.8544780999999999E-3</v>
      </c>
      <c r="AC3143" s="258">
        <v>4.4475846999999998E-7</v>
      </c>
      <c r="AD3143" s="258">
        <v>7.0310270999999997E-6</v>
      </c>
      <c r="AE3143" s="258">
        <v>1.8585842000000001E-7</v>
      </c>
      <c r="AF3143" s="258">
        <v>2.7427422000000001E-4</v>
      </c>
      <c r="AG3143" s="258">
        <v>4.0195154E-8</v>
      </c>
      <c r="AH3143" s="258">
        <v>1.2137399E-3</v>
      </c>
      <c r="AI3143" s="258">
        <v>1.9119862999999999E-6</v>
      </c>
      <c r="AJ3143" s="258">
        <v>2.9844716999999999E-8</v>
      </c>
      <c r="AK3143" s="258">
        <v>3.2244343000000002E-7</v>
      </c>
      <c r="AL3143" s="258">
        <v>4.1776709000000004E-9</v>
      </c>
      <c r="AM3143" s="258">
        <v>4.2019828999999999E-11</v>
      </c>
      <c r="AN3143" s="258">
        <v>2.6949045E-7</v>
      </c>
      <c r="AO3143" s="258">
        <v>9.9069379000000002E-7</v>
      </c>
      <c r="AP3143" s="258">
        <v>2.4864036999999999E-5</v>
      </c>
      <c r="AQ3143" s="258">
        <v>9.2517538E-8</v>
      </c>
      <c r="AR3143" s="258">
        <v>2.9576079E-3</v>
      </c>
      <c r="AT3143" s="193"/>
      <c r="AU3143" s="193"/>
      <c r="AV3143" s="193"/>
      <c r="AW3143" s="193"/>
      <c r="AX3143" s="193"/>
      <c r="AY3143" s="193"/>
      <c r="AZ3143" s="193"/>
      <c r="BA3143" s="193"/>
      <c r="BB3143" s="193"/>
      <c r="BC3143" s="193"/>
      <c r="BD3143" s="193"/>
      <c r="BE3143" s="315"/>
      <c r="BF3143" s="315"/>
      <c r="BG3143" s="315"/>
      <c r="BH3143" s="315"/>
      <c r="BI3143" s="315"/>
      <c r="BJ3143" s="315"/>
      <c r="BK3143" s="315"/>
    </row>
    <row r="3144" spans="1:69" x14ac:dyDescent="0.25">
      <c r="A3144" s="9"/>
      <c r="B3144" s="43" t="s">
        <v>4654</v>
      </c>
      <c r="C3144" s="25" t="s">
        <v>6289</v>
      </c>
      <c r="D3144" s="193">
        <v>1.0074329999999999E-2</v>
      </c>
      <c r="E3144" s="193">
        <v>8.9753031999999996E-3</v>
      </c>
      <c r="F3144" s="193">
        <v>1.0170820000000001E-3</v>
      </c>
      <c r="G3144" s="193">
        <v>3.6771675E-6</v>
      </c>
      <c r="H3144" s="193">
        <v>1.9624759999999999E-5</v>
      </c>
      <c r="I3144" s="193">
        <v>1.6391995000000001E-5</v>
      </c>
      <c r="J3144" s="193">
        <v>9.0877106999999997E-6</v>
      </c>
      <c r="K3144" s="193">
        <v>6.2196266999999996E-6</v>
      </c>
      <c r="L3144" s="193">
        <v>2.6943753999999999E-5</v>
      </c>
      <c r="M3144" s="193">
        <v>0</v>
      </c>
      <c r="N3144" s="193">
        <v>0</v>
      </c>
      <c r="O3144" s="193">
        <v>0</v>
      </c>
      <c r="P3144" s="199">
        <f t="shared" si="596"/>
        <v>6.6483727407407406E-2</v>
      </c>
      <c r="Q3144" s="240">
        <v>1.1729162</v>
      </c>
      <c r="R3144" s="99">
        <v>1.1702458</v>
      </c>
      <c r="S3144" s="99">
        <v>1.228696E-3</v>
      </c>
      <c r="T3144" s="99">
        <v>7.2717000000000002E-7</v>
      </c>
      <c r="U3144" s="99">
        <v>1.3893E-4</v>
      </c>
      <c r="V3144" s="99">
        <v>3.8207950000000001E-5</v>
      </c>
      <c r="W3144" s="99">
        <v>1.2638E-3</v>
      </c>
      <c r="X3144" s="241">
        <f t="shared" si="597"/>
        <v>6.2232784419456143E-3</v>
      </c>
      <c r="Y3144" s="241">
        <f t="shared" si="598"/>
        <v>2.0538757670950001E-3</v>
      </c>
      <c r="Z3144" s="241">
        <f t="shared" si="599"/>
        <v>1.231931075446615E-3</v>
      </c>
      <c r="AA3144" s="241">
        <f t="shared" si="600"/>
        <v>2.9374715994039996E-3</v>
      </c>
      <c r="AB3144" s="258">
        <v>1.8429226999999999E-3</v>
      </c>
      <c r="AC3144" s="258">
        <v>4.4445806999999998E-7</v>
      </c>
      <c r="AD3144" s="258">
        <v>5.8516711E-6</v>
      </c>
      <c r="AE3144" s="258">
        <v>1.3779936999999999E-7</v>
      </c>
      <c r="AF3144" s="258">
        <v>2.0448126999999999E-4</v>
      </c>
      <c r="AG3144" s="258">
        <v>3.7868555E-8</v>
      </c>
      <c r="AH3144" s="258">
        <v>1.2061753E-3</v>
      </c>
      <c r="AI3144" s="258">
        <v>1.4882812999999999E-6</v>
      </c>
      <c r="AJ3144" s="258">
        <v>2.9038788000000001E-8</v>
      </c>
      <c r="AK3144" s="258">
        <v>2.8915808999999998E-7</v>
      </c>
      <c r="AL3144" s="258">
        <v>3.9802690999999997E-9</v>
      </c>
      <c r="AM3144" s="258">
        <v>4.4569514999999999E-11</v>
      </c>
      <c r="AN3144" s="258">
        <v>2.5288693000000002E-7</v>
      </c>
      <c r="AO3144" s="258">
        <v>9.8316250000000009E-7</v>
      </c>
      <c r="AP3144" s="258">
        <v>2.2709222999999999E-5</v>
      </c>
      <c r="AQ3144" s="258">
        <v>8.5299403999999998E-8</v>
      </c>
      <c r="AR3144" s="258">
        <v>2.9373862999999998E-3</v>
      </c>
      <c r="AT3144" s="193"/>
      <c r="AU3144" s="193"/>
      <c r="AV3144" s="193"/>
      <c r="AW3144" s="193"/>
      <c r="AX3144" s="193"/>
      <c r="AY3144" s="193"/>
      <c r="AZ3144" s="193"/>
      <c r="BA3144" s="193"/>
      <c r="BB3144" s="193"/>
      <c r="BC3144" s="193"/>
      <c r="BD3144" s="193"/>
      <c r="BE3144" s="315"/>
      <c r="BF3144" s="315"/>
      <c r="BG3144" s="315"/>
      <c r="BH3144" s="315"/>
      <c r="BI3144" s="315"/>
      <c r="BJ3144" s="315"/>
      <c r="BK3144" s="315"/>
    </row>
    <row r="3145" spans="1:69" x14ac:dyDescent="0.25">
      <c r="A3145" s="9"/>
      <c r="B3145" s="43" t="s">
        <v>4654</v>
      </c>
      <c r="C3145" s="25" t="s">
        <v>6288</v>
      </c>
      <c r="D3145" s="193">
        <v>9.3810703000000006E-3</v>
      </c>
      <c r="E3145" s="193">
        <v>8.0343616999999992E-3</v>
      </c>
      <c r="F3145" s="193">
        <v>1.3039541E-3</v>
      </c>
      <c r="G3145" s="193">
        <v>4.0934134E-6</v>
      </c>
      <c r="H3145" s="193">
        <v>1.2860638000000001E-5</v>
      </c>
      <c r="I3145" s="193">
        <v>5.5532248999999997E-6</v>
      </c>
      <c r="J3145" s="193">
        <v>6.7788102999999999E-6</v>
      </c>
      <c r="K3145" s="193">
        <v>9.6081093999999995E-8</v>
      </c>
      <c r="L3145" s="193">
        <v>1.3372311000000001E-5</v>
      </c>
      <c r="M3145" s="193">
        <v>0</v>
      </c>
      <c r="N3145" s="193">
        <v>0</v>
      </c>
      <c r="O3145" s="193">
        <v>0</v>
      </c>
      <c r="P3145" s="199">
        <f t="shared" si="596"/>
        <v>5.9513790370370363E-2</v>
      </c>
      <c r="Q3145" s="240">
        <v>1.1025457000000001</v>
      </c>
      <c r="R3145" s="99">
        <v>1.1009142999999999</v>
      </c>
      <c r="S3145" s="99">
        <v>1.3894160000000001E-3</v>
      </c>
      <c r="T3145" s="99">
        <v>6.7418999999999996E-9</v>
      </c>
      <c r="U3145" s="99">
        <v>6.5475000000000006E-5</v>
      </c>
      <c r="V3145" s="99">
        <v>5.5460200000000001E-5</v>
      </c>
      <c r="W3145" s="99">
        <v>1.2103E-4</v>
      </c>
      <c r="X3145" s="241">
        <f t="shared" si="597"/>
        <v>5.758474981727932E-3</v>
      </c>
      <c r="Y3145" s="241">
        <f t="shared" si="598"/>
        <v>1.8909025913456999E-3</v>
      </c>
      <c r="Z3145" s="241">
        <f t="shared" si="599"/>
        <v>1.1041293013012319E-3</v>
      </c>
      <c r="AA3145" s="241">
        <f t="shared" si="600"/>
        <v>2.7634430890810004E-3</v>
      </c>
      <c r="AB3145" s="258">
        <v>1.6497168999999999E-3</v>
      </c>
      <c r="AC3145" s="258">
        <v>1.2764597000000001E-9</v>
      </c>
      <c r="AD3145" s="258">
        <v>5.5438142E-6</v>
      </c>
      <c r="AE3145" s="258">
        <v>1.5529231E-7</v>
      </c>
      <c r="AF3145" s="258">
        <v>2.3544557999999999E-4</v>
      </c>
      <c r="AG3145" s="258">
        <v>3.9728375999999998E-8</v>
      </c>
      <c r="AH3145" s="258">
        <v>1.0797928E-3</v>
      </c>
      <c r="AI3145" s="258">
        <v>2.0418062000000001E-6</v>
      </c>
      <c r="AJ3145" s="258">
        <v>3.5751449999999998E-8</v>
      </c>
      <c r="AK3145" s="258">
        <v>2.8643177000000002E-7</v>
      </c>
      <c r="AL3145" s="258">
        <v>3.5604434E-9</v>
      </c>
      <c r="AM3145" s="258">
        <v>1.1227832E-11</v>
      </c>
      <c r="AN3145" s="258">
        <v>1.5412213999999999E-7</v>
      </c>
      <c r="AO3145" s="258">
        <v>5.5719906999999995E-7</v>
      </c>
      <c r="AP3145" s="258">
        <v>2.1257619E-5</v>
      </c>
      <c r="AQ3145" s="258">
        <v>4.4089081000000001E-8</v>
      </c>
      <c r="AR3145" s="258">
        <v>2.7633990000000002E-3</v>
      </c>
      <c r="AT3145" s="193"/>
      <c r="AU3145" s="193"/>
      <c r="AV3145" s="193"/>
      <c r="AW3145" s="193"/>
      <c r="AX3145" s="193"/>
      <c r="AY3145" s="193"/>
      <c r="AZ3145" s="193"/>
      <c r="BA3145" s="193"/>
      <c r="BB3145" s="193"/>
      <c r="BC3145" s="193"/>
      <c r="BD3145" s="193"/>
      <c r="BE3145" s="315"/>
      <c r="BF3145" s="315"/>
      <c r="BG3145" s="315"/>
      <c r="BH3145" s="315"/>
      <c r="BI3145" s="315"/>
      <c r="BJ3145" s="315"/>
      <c r="BK3145" s="315"/>
    </row>
    <row r="3146" spans="1:69" x14ac:dyDescent="0.25">
      <c r="A3146" s="9"/>
      <c r="B3146" s="43" t="s">
        <v>4654</v>
      </c>
      <c r="C3146" s="25" t="s">
        <v>6287</v>
      </c>
      <c r="D3146" s="193">
        <v>1.0101323000000001E-2</v>
      </c>
      <c r="E3146" s="193">
        <v>9.0315797000000003E-3</v>
      </c>
      <c r="F3146" s="193">
        <v>9.8313570000000002E-4</v>
      </c>
      <c r="G3146" s="193">
        <v>3.7358409999999999E-6</v>
      </c>
      <c r="H3146" s="193">
        <v>2.0502207000000001E-5</v>
      </c>
      <c r="I3146" s="193">
        <v>1.7809603000000001E-5</v>
      </c>
      <c r="J3146" s="193">
        <v>1.0069100999999999E-5</v>
      </c>
      <c r="K3146" s="193">
        <v>5.3779696999999998E-6</v>
      </c>
      <c r="L3146" s="193">
        <v>2.9112661999999999E-5</v>
      </c>
      <c r="M3146" s="193">
        <v>0</v>
      </c>
      <c r="N3146" s="193">
        <v>0</v>
      </c>
      <c r="O3146" s="193">
        <v>0</v>
      </c>
      <c r="P3146" s="199">
        <f t="shared" si="596"/>
        <v>6.6900590370370369E-2</v>
      </c>
      <c r="Q3146" s="240">
        <v>1.1812720000000001</v>
      </c>
      <c r="R3146" s="99">
        <v>1.1783033000000001</v>
      </c>
      <c r="S3146" s="99">
        <v>1.2939360000000001E-3</v>
      </c>
      <c r="T3146" s="99">
        <v>7.2696000000000005E-7</v>
      </c>
      <c r="U3146" s="99">
        <v>1.4674999999999999E-4</v>
      </c>
      <c r="V3146" s="99">
        <v>3.8290120000000003E-5</v>
      </c>
      <c r="W3146" s="99">
        <v>1.4890000000000001E-3</v>
      </c>
      <c r="X3146" s="241">
        <f t="shared" si="597"/>
        <v>6.2612711941845856E-3</v>
      </c>
      <c r="Y3146" s="241">
        <f t="shared" si="598"/>
        <v>2.0619250709439998E-3</v>
      </c>
      <c r="Z3146" s="241">
        <f t="shared" si="599"/>
        <v>1.241645705702586E-3</v>
      </c>
      <c r="AA3146" s="241">
        <f t="shared" si="600"/>
        <v>2.957700417538E-3</v>
      </c>
      <c r="AB3146" s="258">
        <v>1.8544780999999999E-3</v>
      </c>
      <c r="AC3146" s="258">
        <v>4.4475846999999998E-7</v>
      </c>
      <c r="AD3146" s="258">
        <v>6.1685319000000004E-6</v>
      </c>
      <c r="AE3146" s="258">
        <v>1.3566542000000001E-7</v>
      </c>
      <c r="AF3146" s="258">
        <v>2.0065782E-4</v>
      </c>
      <c r="AG3146" s="258">
        <v>4.0195154E-8</v>
      </c>
      <c r="AH3146" s="258">
        <v>1.2137399E-3</v>
      </c>
      <c r="AI3146" s="258">
        <v>1.4286463E-6</v>
      </c>
      <c r="AJ3146" s="258">
        <v>2.9844716999999999E-8</v>
      </c>
      <c r="AK3146" s="258">
        <v>3.1887412000000001E-7</v>
      </c>
      <c r="AL3146" s="258">
        <v>4.1774358999999999E-9</v>
      </c>
      <c r="AM3146" s="258">
        <v>4.1889686000000003E-11</v>
      </c>
      <c r="AN3146" s="258">
        <v>2.6949045E-7</v>
      </c>
      <c r="AO3146" s="258">
        <v>9.9069379000000002E-7</v>
      </c>
      <c r="AP3146" s="258">
        <v>2.4864036999999999E-5</v>
      </c>
      <c r="AQ3146" s="258">
        <v>9.2517538E-8</v>
      </c>
      <c r="AR3146" s="258">
        <v>2.9576079E-3</v>
      </c>
      <c r="AT3146" s="193"/>
      <c r="AU3146" s="193"/>
      <c r="AV3146" s="193"/>
      <c r="AW3146" s="193"/>
      <c r="AX3146" s="193"/>
      <c r="AY3146" s="193"/>
      <c r="AZ3146" s="193"/>
      <c r="BA3146" s="193"/>
      <c r="BB3146" s="193"/>
      <c r="BC3146" s="193"/>
      <c r="BD3146" s="193"/>
      <c r="BE3146" s="315"/>
      <c r="BF3146" s="315"/>
      <c r="BG3146" s="315"/>
      <c r="BH3146" s="315"/>
      <c r="BI3146" s="315"/>
      <c r="BJ3146" s="315"/>
      <c r="BK3146" s="315"/>
    </row>
    <row r="3147" spans="1:69" x14ac:dyDescent="0.25">
      <c r="A3147" s="9"/>
      <c r="B3147" s="43" t="s">
        <v>4654</v>
      </c>
      <c r="C3147" s="25" t="s">
        <v>1871</v>
      </c>
      <c r="D3147" s="193">
        <v>8.6167365999999992E-3</v>
      </c>
      <c r="E3147" s="193">
        <v>7.7905281999999998E-3</v>
      </c>
      <c r="F3147" s="193">
        <v>7.4682652E-4</v>
      </c>
      <c r="G3147" s="193">
        <v>2.9899967000000001E-6</v>
      </c>
      <c r="H3147" s="193">
        <v>1.1232443E-5</v>
      </c>
      <c r="I3147" s="193">
        <v>2.1238280000000002E-5</v>
      </c>
      <c r="J3147" s="193">
        <v>2.6202926E-6</v>
      </c>
      <c r="K3147" s="193">
        <v>2.1329605E-5</v>
      </c>
      <c r="L3147" s="193">
        <v>1.9971231000000001E-5</v>
      </c>
      <c r="M3147" s="193">
        <v>0</v>
      </c>
      <c r="N3147" s="193">
        <v>0</v>
      </c>
      <c r="O3147" s="193">
        <v>0</v>
      </c>
      <c r="P3147" s="199">
        <f t="shared" si="596"/>
        <v>5.7707616296296289E-2</v>
      </c>
      <c r="Q3147" s="240">
        <v>1.0723042</v>
      </c>
      <c r="R3147" s="99">
        <v>1.0710649000000001</v>
      </c>
      <c r="S3147" s="99">
        <v>9.5071200000000004E-4</v>
      </c>
      <c r="T3147" s="99">
        <v>2.1801000000000001E-8</v>
      </c>
      <c r="U3147" s="99">
        <v>1.3925999999999999E-4</v>
      </c>
      <c r="V3147" s="99">
        <v>3.896649E-5</v>
      </c>
      <c r="W3147" s="99">
        <v>1.1039000000000001E-4</v>
      </c>
      <c r="X3147" s="241">
        <f t="shared" si="597"/>
        <v>5.5071674161883497E-3</v>
      </c>
      <c r="Y3147" s="241">
        <f t="shared" si="598"/>
        <v>1.7669358670239998E-3</v>
      </c>
      <c r="Z3147" s="241">
        <f t="shared" si="599"/>
        <v>1.05175556973635E-3</v>
      </c>
      <c r="AA3147" s="241">
        <f t="shared" si="600"/>
        <v>2.6884759794280001E-3</v>
      </c>
      <c r="AB3147" s="258">
        <v>1.5996487E-3</v>
      </c>
      <c r="AC3147" s="258">
        <v>1.2330592E-8</v>
      </c>
      <c r="AD3147" s="258">
        <v>3.8621415E-6</v>
      </c>
      <c r="AE3147" s="258">
        <v>1.0954718E-7</v>
      </c>
      <c r="AF3147" s="258">
        <v>1.6327415999999999E-4</v>
      </c>
      <c r="AG3147" s="258">
        <v>2.8987752000000002E-8</v>
      </c>
      <c r="AH3147" s="258">
        <v>1.0470226999999999E-3</v>
      </c>
      <c r="AI3147" s="258">
        <v>1.0583457000000001E-6</v>
      </c>
      <c r="AJ3147" s="258">
        <v>2.3006188000000001E-8</v>
      </c>
      <c r="AK3147" s="258">
        <v>2.3347996E-8</v>
      </c>
      <c r="AL3147" s="258">
        <v>2.8069656000000001E-9</v>
      </c>
      <c r="AM3147" s="258">
        <v>1.9700675E-10</v>
      </c>
      <c r="AN3147" s="258">
        <v>1.7987548000000001E-7</v>
      </c>
      <c r="AO3147" s="258">
        <v>2.41757E-6</v>
      </c>
      <c r="AP3147" s="258">
        <v>1.0277204E-6</v>
      </c>
      <c r="AQ3147" s="258">
        <v>5.2779428000000003E-8</v>
      </c>
      <c r="AR3147" s="258">
        <v>2.6884232000000002E-3</v>
      </c>
      <c r="AT3147" s="193"/>
      <c r="AU3147" s="193"/>
      <c r="AV3147" s="193"/>
      <c r="AW3147" s="193"/>
      <c r="AX3147" s="193"/>
      <c r="AY3147" s="193"/>
      <c r="AZ3147" s="193"/>
      <c r="BA3147" s="193"/>
      <c r="BB3147" s="193"/>
      <c r="BC3147" s="193"/>
      <c r="BD3147" s="193"/>
      <c r="BE3147" s="315"/>
      <c r="BF3147" s="315"/>
      <c r="BG3147" s="315"/>
      <c r="BH3147" s="315"/>
      <c r="BI3147" s="315"/>
      <c r="BJ3147" s="315"/>
      <c r="BK3147" s="315"/>
    </row>
    <row r="3148" spans="1:69" x14ac:dyDescent="0.25">
      <c r="A3148" s="9"/>
      <c r="B3148" s="43" t="s">
        <v>437</v>
      </c>
      <c r="C3148" s="5" t="s">
        <v>2993</v>
      </c>
      <c r="D3148" s="172">
        <v>1.7366372000000001</v>
      </c>
      <c r="E3148" s="172">
        <v>0.33806994000000001</v>
      </c>
      <c r="F3148" s="172">
        <v>1.3967723999999999</v>
      </c>
      <c r="G3148" s="172">
        <v>4.7883848000000002E-5</v>
      </c>
      <c r="H3148" s="172">
        <v>1.2414998999999999E-3</v>
      </c>
      <c r="I3148" s="172">
        <v>7.9065286999999994E-5</v>
      </c>
      <c r="J3148" s="172">
        <v>7.2462000999999994E-5</v>
      </c>
      <c r="K3148" s="172">
        <v>1.3656186E-6</v>
      </c>
      <c r="L3148" s="172">
        <v>3.5253697E-4</v>
      </c>
      <c r="M3148" s="172">
        <v>0</v>
      </c>
      <c r="N3148" s="172">
        <v>0</v>
      </c>
      <c r="O3148" s="172">
        <v>0</v>
      </c>
      <c r="P3148" s="199">
        <f t="shared" si="596"/>
        <v>2.5042217777777775</v>
      </c>
      <c r="Q3148" s="233">
        <v>39.462069</v>
      </c>
      <c r="R3148" s="96">
        <v>39.454298000000001</v>
      </c>
      <c r="S3148" s="96">
        <v>6.0547200000000004E-3</v>
      </c>
      <c r="T3148" s="96">
        <v>5.3612999999999998E-8</v>
      </c>
      <c r="U3148" s="96">
        <v>3.1335E-4</v>
      </c>
      <c r="V3148" s="96">
        <v>9.2812999999999994E-5</v>
      </c>
      <c r="W3148" s="96">
        <v>1.3102000000000001E-3</v>
      </c>
      <c r="X3148" s="241">
        <f t="shared" si="597"/>
        <v>0.41012317402279774</v>
      </c>
      <c r="Y3148" s="241">
        <f t="shared" si="598"/>
        <v>0.26317276637639497</v>
      </c>
      <c r="Z3148" s="241">
        <f t="shared" si="599"/>
        <v>4.791404371270274E-2</v>
      </c>
      <c r="AA3148" s="241">
        <f t="shared" si="600"/>
        <v>9.9036363933699995E-2</v>
      </c>
      <c r="AB3148" s="241">
        <v>6.9416986999999999E-2</v>
      </c>
      <c r="AC3148" s="241">
        <v>1.4998514999999998E-8</v>
      </c>
      <c r="AD3148" s="241">
        <v>1.9272355E-4</v>
      </c>
      <c r="AE3148" s="241">
        <v>1.7229850999999998E-5</v>
      </c>
      <c r="AF3148" s="241">
        <v>0.19354557</v>
      </c>
      <c r="AG3148" s="241">
        <v>2.4097687999999999E-7</v>
      </c>
      <c r="AH3148" s="241">
        <v>4.5435611000000001E-2</v>
      </c>
      <c r="AI3148" s="241">
        <v>2.4413871000000002E-3</v>
      </c>
      <c r="AJ3148" s="241">
        <v>4.2817883E-7</v>
      </c>
      <c r="AK3148" s="241">
        <v>2.5937352E-6</v>
      </c>
      <c r="AL3148" s="241">
        <v>5.9215313999999999E-8</v>
      </c>
      <c r="AM3148" s="241">
        <v>3.3351874000000002E-10</v>
      </c>
      <c r="AN3148" s="241">
        <v>9.6526573999999991E-7</v>
      </c>
      <c r="AO3148" s="241">
        <v>9.3334371000000006E-6</v>
      </c>
      <c r="AP3148" s="241">
        <v>2.3665447000000001E-5</v>
      </c>
      <c r="AQ3148" s="241">
        <v>1.4119337E-6</v>
      </c>
      <c r="AR3148" s="241">
        <v>9.9034951999999996E-2</v>
      </c>
      <c r="AT3148" s="193"/>
      <c r="AU3148" s="193"/>
      <c r="AV3148" s="193"/>
      <c r="AW3148" s="193"/>
      <c r="AX3148" s="193"/>
      <c r="AY3148" s="193"/>
      <c r="AZ3148" s="193"/>
      <c r="BA3148" s="193"/>
      <c r="BB3148" s="193"/>
      <c r="BC3148" s="193"/>
      <c r="BD3148" s="193"/>
      <c r="BE3148" s="315"/>
      <c r="BF3148" s="315"/>
      <c r="BG3148" s="315"/>
      <c r="BH3148" s="315"/>
      <c r="BI3148" s="315"/>
      <c r="BJ3148" s="315"/>
      <c r="BK3148" s="315"/>
    </row>
    <row r="3149" spans="1:69" x14ac:dyDescent="0.25">
      <c r="A3149" s="9"/>
      <c r="B3149" s="43" t="s">
        <v>4654</v>
      </c>
      <c r="C3149" s="25" t="s">
        <v>1870</v>
      </c>
      <c r="D3149" s="193">
        <v>4.6936354E-2</v>
      </c>
      <c r="E3149" s="193">
        <v>9.1369977999999994E-3</v>
      </c>
      <c r="F3149" s="193">
        <v>3.7750847999999997E-2</v>
      </c>
      <c r="G3149" s="193">
        <v>1.2941705E-6</v>
      </c>
      <c r="H3149" s="193">
        <v>3.3553660999999997E-5</v>
      </c>
      <c r="I3149" s="193">
        <v>2.1368774E-6</v>
      </c>
      <c r="J3149" s="193">
        <v>1.9584864000000002E-6</v>
      </c>
      <c r="K3149" s="193">
        <v>3.690843E-8</v>
      </c>
      <c r="L3149" s="193">
        <v>9.5281248999999996E-6</v>
      </c>
      <c r="M3149" s="193">
        <v>0</v>
      </c>
      <c r="N3149" s="193">
        <v>0</v>
      </c>
      <c r="O3149" s="193">
        <v>0</v>
      </c>
      <c r="P3149" s="199">
        <f t="shared" si="596"/>
        <v>6.7681465185185183E-2</v>
      </c>
      <c r="Q3149" s="240">
        <v>1.0665382999999999</v>
      </c>
      <c r="R3149" s="99">
        <v>1.0663282000000001</v>
      </c>
      <c r="S3149" s="99">
        <v>1.6364320000000001E-4</v>
      </c>
      <c r="T3149" s="99">
        <v>1.4490000000000001E-9</v>
      </c>
      <c r="U3149" s="99">
        <v>8.4688999999999995E-6</v>
      </c>
      <c r="V3149" s="99">
        <v>2.5084439999999999E-6</v>
      </c>
      <c r="W3149" s="99">
        <v>3.5410000000000001E-5</v>
      </c>
      <c r="X3149" s="241">
        <f t="shared" si="597"/>
        <v>1.1084425149733975E-2</v>
      </c>
      <c r="Y3149" s="241">
        <f t="shared" si="598"/>
        <v>7.1128061951290207E-3</v>
      </c>
      <c r="Z3149" s="241">
        <f t="shared" si="599"/>
        <v>1.2949708940579541E-3</v>
      </c>
      <c r="AA3149" s="241">
        <f t="shared" si="600"/>
        <v>2.6766480605469999E-3</v>
      </c>
      <c r="AB3149" s="258">
        <v>1.8761291000000001E-3</v>
      </c>
      <c r="AC3149" s="258">
        <v>4.0535761999999998E-10</v>
      </c>
      <c r="AD3149" s="258">
        <v>5.2088009000000003E-6</v>
      </c>
      <c r="AE3149" s="258">
        <v>4.6567598999999998E-7</v>
      </c>
      <c r="AF3149" s="258">
        <v>5.2309957000000002E-3</v>
      </c>
      <c r="AG3149" s="258">
        <v>6.5128814000000004E-9</v>
      </c>
      <c r="AH3149" s="258">
        <v>1.2279858000000001E-3</v>
      </c>
      <c r="AI3149" s="258">
        <v>6.5983853000000002E-5</v>
      </c>
      <c r="AJ3149" s="258">
        <v>1.1572517E-8</v>
      </c>
      <c r="AK3149" s="258">
        <v>7.0103668000000004E-8</v>
      </c>
      <c r="AL3149" s="258">
        <v>1.6004068000000001E-9</v>
      </c>
      <c r="AM3149" s="258">
        <v>9.0141539000000001E-12</v>
      </c>
      <c r="AN3149" s="258">
        <v>2.6088182E-8</v>
      </c>
      <c r="AO3149" s="258">
        <v>2.5225704000000002E-7</v>
      </c>
      <c r="AP3149" s="258">
        <v>6.3961023000000003E-7</v>
      </c>
      <c r="AQ3149" s="258">
        <v>3.8160546999999998E-8</v>
      </c>
      <c r="AR3149" s="258">
        <v>2.6766098999999998E-3</v>
      </c>
      <c r="AT3149" s="193"/>
      <c r="AU3149" s="193"/>
      <c r="AV3149" s="193"/>
      <c r="AW3149" s="193"/>
      <c r="AX3149" s="193"/>
      <c r="AY3149" s="193"/>
      <c r="AZ3149" s="193"/>
      <c r="BA3149" s="193"/>
      <c r="BB3149" s="193"/>
      <c r="BC3149" s="193"/>
      <c r="BD3149" s="193"/>
      <c r="BE3149" s="315"/>
      <c r="BF3149" s="315"/>
      <c r="BG3149" s="315"/>
      <c r="BH3149" s="315"/>
      <c r="BI3149" s="315"/>
      <c r="BJ3149" s="315"/>
      <c r="BK3149" s="315"/>
    </row>
    <row r="3150" spans="1:69" x14ac:dyDescent="0.25">
      <c r="A3150" s="9"/>
      <c r="B3150" s="43" t="s">
        <v>437</v>
      </c>
      <c r="C3150" s="5" t="s">
        <v>2994</v>
      </c>
      <c r="D3150" s="172">
        <v>0.36875352</v>
      </c>
      <c r="E3150" s="172">
        <v>0.32893512000000003</v>
      </c>
      <c r="F3150" s="172">
        <v>3.8072092000000002E-2</v>
      </c>
      <c r="G3150" s="172">
        <v>4.6589618000000001E-5</v>
      </c>
      <c r="H3150" s="172">
        <v>1.2079510000000001E-3</v>
      </c>
      <c r="I3150" s="172">
        <v>7.6927587000000003E-5</v>
      </c>
      <c r="J3150" s="172">
        <v>7.0504074000000004E-5</v>
      </c>
      <c r="K3150" s="172">
        <v>1.3286956E-6</v>
      </c>
      <c r="L3150" s="172">
        <v>3.4301074000000001E-4</v>
      </c>
      <c r="M3150" s="172">
        <v>0</v>
      </c>
      <c r="N3150" s="172">
        <v>0</v>
      </c>
      <c r="O3150" s="172">
        <v>0</v>
      </c>
      <c r="P3150" s="199">
        <f t="shared" si="596"/>
        <v>2.4365564444444443</v>
      </c>
      <c r="Q3150" s="233">
        <v>38.395837</v>
      </c>
      <c r="R3150" s="96">
        <v>38.388275999999998</v>
      </c>
      <c r="S3150" s="96">
        <v>5.8912000000000001E-3</v>
      </c>
      <c r="T3150" s="96">
        <v>5.2164000000000003E-8</v>
      </c>
      <c r="U3150" s="96">
        <v>3.0487999999999999E-4</v>
      </c>
      <c r="V3150" s="96">
        <v>9.0303799999999994E-5</v>
      </c>
      <c r="W3150" s="96">
        <v>1.2748E-3</v>
      </c>
      <c r="X3150" s="241">
        <f t="shared" si="597"/>
        <v>0.21656848740996665</v>
      </c>
      <c r="Y3150" s="241">
        <f t="shared" si="598"/>
        <v>7.5910428342586989E-2</v>
      </c>
      <c r="Z3150" s="241">
        <f t="shared" si="599"/>
        <v>4.4297574295379644E-2</v>
      </c>
      <c r="AA3150" s="241">
        <f t="shared" si="600"/>
        <v>9.6360484772000002E-2</v>
      </c>
      <c r="AB3150" s="241">
        <v>6.7541303999999996E-2</v>
      </c>
      <c r="AC3150" s="241">
        <v>1.4592677E-8</v>
      </c>
      <c r="AD3150" s="241">
        <v>1.8751505000000001E-4</v>
      </c>
      <c r="AE3150" s="241">
        <v>5.8172370000000004E-6</v>
      </c>
      <c r="AF3150" s="241">
        <v>8.1755430000000004E-3</v>
      </c>
      <c r="AG3150" s="241">
        <v>2.3446290999999999E-7</v>
      </c>
      <c r="AH3150" s="241">
        <v>4.4207917999999999E-2</v>
      </c>
      <c r="AI3150" s="241">
        <v>5.3611491000000002E-5</v>
      </c>
      <c r="AJ3150" s="241">
        <v>4.1660598E-7</v>
      </c>
      <c r="AK3150" s="241">
        <v>2.5236590999999999E-6</v>
      </c>
      <c r="AL3150" s="241">
        <v>5.7615302E-8</v>
      </c>
      <c r="AM3150" s="241">
        <v>3.2450763999999998E-10</v>
      </c>
      <c r="AN3150" s="241">
        <v>9.3917189000000004E-7</v>
      </c>
      <c r="AO3150" s="241">
        <v>9.0811015999999992E-6</v>
      </c>
      <c r="AP3150" s="241">
        <v>2.3026326000000001E-5</v>
      </c>
      <c r="AQ3150" s="241">
        <v>1.3737719999999999E-6</v>
      </c>
      <c r="AR3150" s="241">
        <v>9.6359110999999997E-2</v>
      </c>
      <c r="AT3150" s="193"/>
      <c r="AU3150" s="193"/>
      <c r="AV3150" s="193"/>
      <c r="AW3150" s="193"/>
      <c r="AX3150" s="193"/>
      <c r="AY3150" s="193"/>
      <c r="AZ3150" s="193"/>
      <c r="BA3150" s="193"/>
      <c r="BB3150" s="193"/>
      <c r="BC3150" s="193"/>
      <c r="BD3150" s="193"/>
      <c r="BE3150" s="315"/>
      <c r="BF3150" s="315"/>
      <c r="BG3150" s="315"/>
      <c r="BH3150" s="315"/>
      <c r="BI3150" s="315"/>
      <c r="BJ3150" s="315"/>
      <c r="BK3150" s="315"/>
    </row>
    <row r="3151" spans="1:69" x14ac:dyDescent="0.25">
      <c r="A3151" s="43"/>
      <c r="B3151" s="43" t="s">
        <v>4654</v>
      </c>
      <c r="C3151" s="5" t="s">
        <v>1869</v>
      </c>
      <c r="D3151" s="193">
        <v>1.0243087999999999E-2</v>
      </c>
      <c r="E3151" s="172">
        <v>9.1369977999999994E-3</v>
      </c>
      <c r="F3151" s="172">
        <v>1.0575815999999999E-3</v>
      </c>
      <c r="G3151" s="172">
        <v>1.2941705E-6</v>
      </c>
      <c r="H3151" s="172">
        <v>3.3553660999999997E-5</v>
      </c>
      <c r="I3151" s="172">
        <v>2.1368774E-6</v>
      </c>
      <c r="J3151" s="172">
        <v>1.9584864000000002E-6</v>
      </c>
      <c r="K3151" s="172">
        <v>3.690843E-8</v>
      </c>
      <c r="L3151" s="172">
        <v>9.5281248999999996E-6</v>
      </c>
      <c r="M3151" s="172">
        <v>0</v>
      </c>
      <c r="N3151" s="172">
        <v>0</v>
      </c>
      <c r="O3151" s="172">
        <v>0</v>
      </c>
      <c r="P3151" s="199">
        <f t="shared" si="596"/>
        <v>6.7681465185185183E-2</v>
      </c>
      <c r="Q3151" s="233">
        <v>1.0665382999999999</v>
      </c>
      <c r="R3151" s="99">
        <v>1.0663282000000001</v>
      </c>
      <c r="S3151" s="96">
        <v>1.6364320000000001E-4</v>
      </c>
      <c r="T3151" s="96">
        <v>1.4490000000000001E-9</v>
      </c>
      <c r="U3151" s="96">
        <v>8.4688999999999995E-6</v>
      </c>
      <c r="V3151" s="96">
        <v>2.5084439999999999E-6</v>
      </c>
      <c r="W3151" s="96">
        <v>3.5410000000000001E-5</v>
      </c>
      <c r="X3151" s="241">
        <f t="shared" si="597"/>
        <v>6.0157342051539737E-3</v>
      </c>
      <c r="Y3151" s="241">
        <f t="shared" si="598"/>
        <v>2.1086098624490202E-3</v>
      </c>
      <c r="Z3151" s="241">
        <f t="shared" si="599"/>
        <v>1.230476282157954E-3</v>
      </c>
      <c r="AA3151" s="241">
        <f t="shared" si="600"/>
        <v>2.6766480605469999E-3</v>
      </c>
      <c r="AB3151" s="241">
        <v>1.8761291000000001E-3</v>
      </c>
      <c r="AC3151" s="241">
        <v>4.0535761999999998E-10</v>
      </c>
      <c r="AD3151" s="241">
        <v>5.2088009000000003E-6</v>
      </c>
      <c r="AE3151" s="241">
        <v>1.6159331E-7</v>
      </c>
      <c r="AF3151" s="241">
        <v>2.2710345E-4</v>
      </c>
      <c r="AG3151" s="241">
        <v>6.5128814000000004E-9</v>
      </c>
      <c r="AH3151" s="241">
        <v>1.2279858000000001E-3</v>
      </c>
      <c r="AI3151" s="241">
        <v>1.4892411000000001E-6</v>
      </c>
      <c r="AJ3151" s="241">
        <v>1.1572517E-8</v>
      </c>
      <c r="AK3151" s="241">
        <v>7.0103668000000004E-8</v>
      </c>
      <c r="AL3151" s="241">
        <v>1.6004068000000001E-9</v>
      </c>
      <c r="AM3151" s="241">
        <v>9.0141539000000001E-12</v>
      </c>
      <c r="AN3151" s="241">
        <v>2.6088182E-8</v>
      </c>
      <c r="AO3151" s="241">
        <v>2.5225704000000002E-7</v>
      </c>
      <c r="AP3151" s="241">
        <v>6.3961023000000003E-7</v>
      </c>
      <c r="AQ3151" s="241">
        <v>3.8160546999999998E-8</v>
      </c>
      <c r="AR3151" s="241">
        <v>2.6766098999999998E-3</v>
      </c>
      <c r="AT3151" s="193"/>
      <c r="AU3151" s="193"/>
      <c r="AV3151" s="193"/>
      <c r="AW3151" s="193"/>
      <c r="AX3151" s="193"/>
      <c r="AY3151" s="193"/>
      <c r="AZ3151" s="193"/>
      <c r="BA3151" s="193"/>
      <c r="BB3151" s="193"/>
      <c r="BC3151" s="193"/>
      <c r="BD3151" s="193"/>
      <c r="BE3151" s="315"/>
      <c r="BF3151" s="315"/>
      <c r="BG3151" s="315"/>
      <c r="BH3151" s="315"/>
      <c r="BI3151" s="315"/>
      <c r="BJ3151" s="315"/>
      <c r="BK3151" s="315"/>
    </row>
    <row r="3152" spans="1:69" x14ac:dyDescent="0.25">
      <c r="A3152" s="45" t="s">
        <v>3633</v>
      </c>
      <c r="B3152" s="45"/>
      <c r="C3152" s="43"/>
      <c r="D3152" s="199"/>
      <c r="E3152" s="199"/>
      <c r="F3152" s="199"/>
      <c r="G3152" s="199"/>
      <c r="H3152" s="199"/>
      <c r="I3152" s="199"/>
      <c r="J3152" s="199"/>
      <c r="K3152" s="199"/>
      <c r="L3152" s="199"/>
      <c r="M3152" s="199"/>
      <c r="N3152" s="199"/>
      <c r="O3152" s="199"/>
      <c r="P3152" s="199"/>
      <c r="Q3152" s="239"/>
      <c r="R3152" s="97"/>
      <c r="S3152" s="97"/>
      <c r="T3152" s="97"/>
      <c r="U3152" s="97"/>
      <c r="V3152" s="97"/>
      <c r="W3152" s="97"/>
      <c r="X3152" s="259"/>
      <c r="Y3152" s="259"/>
      <c r="Z3152" s="259"/>
      <c r="AA3152" s="258"/>
      <c r="AB3152" s="258"/>
      <c r="AC3152" s="258"/>
      <c r="AD3152" s="258"/>
      <c r="AE3152" s="258"/>
      <c r="AF3152" s="258"/>
      <c r="AG3152" s="258"/>
      <c r="AH3152" s="258"/>
      <c r="AI3152" s="258"/>
      <c r="AJ3152" s="258"/>
      <c r="AK3152" s="258"/>
      <c r="AL3152" s="258"/>
      <c r="AM3152" s="258"/>
      <c r="AN3152" s="258"/>
      <c r="AO3152" s="258"/>
      <c r="AP3152" s="258"/>
      <c r="AQ3152" s="258"/>
      <c r="AR3152" s="258"/>
      <c r="AT3152" s="193"/>
      <c r="AU3152" s="193"/>
      <c r="AV3152" s="193"/>
      <c r="AW3152" s="193"/>
      <c r="AX3152" s="193"/>
      <c r="AY3152" s="193"/>
      <c r="AZ3152" s="193"/>
      <c r="BA3152" s="193"/>
      <c r="BB3152" s="193"/>
      <c r="BC3152" s="193"/>
      <c r="BD3152" s="193"/>
      <c r="BE3152" s="315"/>
      <c r="BF3152" s="315"/>
      <c r="BG3152" s="315"/>
      <c r="BH3152" s="315"/>
      <c r="BI3152" s="315"/>
      <c r="BJ3152" s="315"/>
      <c r="BK3152" s="315"/>
    </row>
    <row r="3153" spans="1:63" x14ac:dyDescent="0.25">
      <c r="A3153" s="9"/>
      <c r="B3153" s="43" t="s">
        <v>1264</v>
      </c>
      <c r="C3153" s="6" t="s">
        <v>5219</v>
      </c>
      <c r="D3153" s="193">
        <v>98190.168999999994</v>
      </c>
      <c r="E3153" s="193">
        <v>39731.544000000002</v>
      </c>
      <c r="F3153" s="193">
        <v>17340.048999999999</v>
      </c>
      <c r="G3153" s="193">
        <v>3840.2247000000002</v>
      </c>
      <c r="H3153" s="193">
        <v>452.52233999999999</v>
      </c>
      <c r="I3153" s="193">
        <v>6340.7871999999998</v>
      </c>
      <c r="J3153" s="193">
        <v>2102.2831000000001</v>
      </c>
      <c r="K3153" s="193">
        <v>109.52016999999999</v>
      </c>
      <c r="L3153" s="193">
        <v>28273.239000000001</v>
      </c>
      <c r="M3153" s="193">
        <v>0</v>
      </c>
      <c r="N3153" s="193">
        <v>0</v>
      </c>
      <c r="O3153" s="193">
        <v>0</v>
      </c>
      <c r="P3153" s="199">
        <f>E3153/0.135</f>
        <v>294307.73333333334</v>
      </c>
      <c r="Q3153" s="240">
        <v>5298032.9000000004</v>
      </c>
      <c r="R3153" s="99">
        <v>4674792.4000000004</v>
      </c>
      <c r="S3153" s="99">
        <v>485592.8</v>
      </c>
      <c r="T3153" s="99">
        <v>4.2996999999999996</v>
      </c>
      <c r="U3153" s="99">
        <v>25130</v>
      </c>
      <c r="V3153" s="99">
        <v>7443.45</v>
      </c>
      <c r="W3153" s="99">
        <v>105070</v>
      </c>
      <c r="X3153" s="241">
        <f>SUM(Y3153:AA3153)</f>
        <v>42221.614782290002</v>
      </c>
      <c r="Y3153" s="241">
        <f>SUM(AB3153:AG3153)</f>
        <v>22263.209735200002</v>
      </c>
      <c r="Z3153" s="241">
        <f>SUM(AH3153:AP3153)</f>
        <v>8149.7986770900006</v>
      </c>
      <c r="AA3153" s="241">
        <f>SUM(AQ3153:AR3153)</f>
        <v>11808.606370000001</v>
      </c>
      <c r="AB3153" s="258">
        <v>8157.8923000000004</v>
      </c>
      <c r="AC3153" s="258">
        <v>1.2028346000000001</v>
      </c>
      <c r="AD3153" s="258">
        <v>8988.3979999999992</v>
      </c>
      <c r="AE3153" s="258">
        <v>1.3726376</v>
      </c>
      <c r="AF3153" s="258">
        <v>5101.1265999999996</v>
      </c>
      <c r="AG3153" s="258">
        <v>13.217363000000001</v>
      </c>
      <c r="AH3153" s="258">
        <v>5339.3013000000001</v>
      </c>
      <c r="AI3153" s="258">
        <v>28.026064000000002</v>
      </c>
      <c r="AJ3153" s="258">
        <v>34.339426000000003</v>
      </c>
      <c r="AK3153" s="258">
        <v>19.469094999999999</v>
      </c>
      <c r="AL3153" s="258">
        <v>4.7365925999999998</v>
      </c>
      <c r="AM3153" s="258">
        <v>1.6801489999999999E-2</v>
      </c>
      <c r="AN3153" s="258">
        <v>77.412407999999999</v>
      </c>
      <c r="AO3153" s="258">
        <v>748.53638999999998</v>
      </c>
      <c r="AP3153" s="258">
        <v>1897.9606000000001</v>
      </c>
      <c r="AQ3153" s="258">
        <v>113.23636999999999</v>
      </c>
      <c r="AR3153" s="258">
        <v>11695.37</v>
      </c>
      <c r="AT3153" s="193"/>
      <c r="AU3153" s="193"/>
      <c r="AV3153" s="193"/>
      <c r="AW3153" s="193"/>
      <c r="AX3153" s="193"/>
      <c r="AY3153" s="193"/>
      <c r="AZ3153" s="193"/>
      <c r="BA3153" s="193"/>
      <c r="BB3153" s="193"/>
      <c r="BC3153" s="193"/>
      <c r="BD3153" s="193"/>
      <c r="BE3153" s="315"/>
      <c r="BF3153" s="315"/>
      <c r="BG3153" s="315"/>
      <c r="BH3153" s="315"/>
      <c r="BI3153" s="315"/>
      <c r="BJ3153" s="315"/>
      <c r="BK3153" s="315"/>
    </row>
    <row r="3154" spans="1:63" x14ac:dyDescent="0.25">
      <c r="A3154" s="45" t="s">
        <v>592</v>
      </c>
      <c r="B3154" s="45"/>
      <c r="C3154" s="43"/>
      <c r="D3154" s="199"/>
      <c r="E3154" s="199"/>
      <c r="F3154" s="199"/>
      <c r="G3154" s="199"/>
      <c r="H3154" s="199"/>
      <c r="I3154" s="199"/>
      <c r="J3154" s="199"/>
      <c r="K3154" s="199"/>
      <c r="L3154" s="199"/>
      <c r="M3154" s="199"/>
      <c r="N3154" s="199"/>
      <c r="O3154" s="199"/>
      <c r="P3154" s="199"/>
      <c r="Q3154" s="239"/>
      <c r="R3154" s="97"/>
      <c r="S3154" s="97"/>
      <c r="T3154" s="97"/>
      <c r="U3154" s="97"/>
      <c r="V3154" s="97"/>
      <c r="W3154" s="97"/>
      <c r="X3154" s="259"/>
      <c r="Y3154" s="259"/>
      <c r="Z3154" s="259"/>
      <c r="AA3154" s="258"/>
      <c r="AB3154" s="258"/>
      <c r="AC3154" s="258"/>
      <c r="AD3154" s="258"/>
      <c r="AE3154" s="258"/>
      <c r="AF3154" s="258"/>
      <c r="AG3154" s="258"/>
      <c r="AH3154" s="258"/>
      <c r="AI3154" s="258"/>
      <c r="AJ3154" s="258"/>
      <c r="AK3154" s="258"/>
      <c r="AL3154" s="258"/>
      <c r="AM3154" s="258"/>
      <c r="AN3154" s="258"/>
      <c r="AO3154" s="258"/>
      <c r="AP3154" s="258"/>
      <c r="AQ3154" s="258"/>
      <c r="AR3154" s="258"/>
      <c r="AT3154" s="193"/>
      <c r="AU3154" s="193"/>
      <c r="AV3154" s="193"/>
      <c r="AW3154" s="193"/>
      <c r="AX3154" s="193"/>
      <c r="AY3154" s="193"/>
      <c r="AZ3154" s="193"/>
      <c r="BA3154" s="193"/>
      <c r="BB3154" s="193"/>
      <c r="BC3154" s="193"/>
      <c r="BD3154" s="193"/>
      <c r="BE3154" s="315"/>
      <c r="BF3154" s="315"/>
      <c r="BG3154" s="315"/>
      <c r="BH3154" s="315"/>
      <c r="BI3154" s="315"/>
      <c r="BJ3154" s="315"/>
      <c r="BK3154" s="315"/>
    </row>
    <row r="3155" spans="1:63" x14ac:dyDescent="0.25">
      <c r="A3155" s="43"/>
      <c r="B3155" s="43" t="s">
        <v>4654</v>
      </c>
      <c r="C3155" s="25" t="s">
        <v>809</v>
      </c>
      <c r="D3155" s="193">
        <v>2.7618371999999999E-2</v>
      </c>
      <c r="E3155" s="193">
        <v>2.7047721E-2</v>
      </c>
      <c r="F3155" s="193">
        <v>5.2280865000000004E-4</v>
      </c>
      <c r="G3155" s="193">
        <v>3.8363056000000002E-7</v>
      </c>
      <c r="H3155" s="193">
        <v>1.6892734000000001E-5</v>
      </c>
      <c r="I3155" s="193">
        <v>2.8079803999999999E-5</v>
      </c>
      <c r="J3155" s="193">
        <v>1.9726736E-7</v>
      </c>
      <c r="K3155" s="193">
        <v>2.7269408000000002E-7</v>
      </c>
      <c r="L3155" s="193">
        <v>2.0160243999999998E-6</v>
      </c>
      <c r="M3155" s="193">
        <v>0</v>
      </c>
      <c r="N3155" s="193">
        <v>0</v>
      </c>
      <c r="O3155" s="193">
        <v>0</v>
      </c>
      <c r="P3155" s="199">
        <f t="shared" ref="P3155:P3180" si="601">E3155/0.135</f>
        <v>0.20035348888888888</v>
      </c>
      <c r="Q3155" s="240">
        <v>5.2727134999999996E-4</v>
      </c>
      <c r="R3155" s="99">
        <v>4.5683460999999999E-4</v>
      </c>
      <c r="S3155" s="99">
        <v>4.7987520000000002E-5</v>
      </c>
      <c r="T3155" s="99">
        <v>7.2491000000000003E-10</v>
      </c>
      <c r="U3155" s="99">
        <v>3.0203000000000001E-6</v>
      </c>
      <c r="V3155" s="99">
        <v>4.7818689999999995E-7</v>
      </c>
      <c r="W3155" s="99">
        <v>1.895E-5</v>
      </c>
      <c r="X3155" s="241">
        <f t="shared" ref="X3155:X3180" si="602">SUM(Y3155:AA3155)</f>
        <v>9.2980116870941491E-3</v>
      </c>
      <c r="Y3155" s="241">
        <f t="shared" ref="Y3155:Y3180" si="603">SUM(AB3155:AG3155)</f>
        <v>5.6603985434456492E-3</v>
      </c>
      <c r="Z3155" s="241">
        <f t="shared" ref="Z3155:Z3180" si="604">SUM(AH3155:AP3155)</f>
        <v>3.6364607557800997E-3</v>
      </c>
      <c r="AA3155" s="241">
        <f t="shared" ref="AA3155:AA3180" si="605">SUM(AQ3155:AR3155)</f>
        <v>1.1523878684000001E-6</v>
      </c>
      <c r="AB3155" s="258">
        <v>5.5537946999999997E-3</v>
      </c>
      <c r="AC3155" s="258">
        <v>1.3362545000000001E-10</v>
      </c>
      <c r="AD3155" s="258">
        <v>9.7749112999999997E-7</v>
      </c>
      <c r="AE3155" s="258">
        <v>5.7926595999999997E-8</v>
      </c>
      <c r="AF3155" s="258">
        <v>1.0556701E-4</v>
      </c>
      <c r="AG3155" s="258">
        <v>1.2820942E-9</v>
      </c>
      <c r="AH3155" s="258">
        <v>3.6351739000000001E-3</v>
      </c>
      <c r="AI3155" s="258">
        <v>7.8893945999999997E-7</v>
      </c>
      <c r="AJ3155" s="258">
        <v>3.4272476000000002E-9</v>
      </c>
      <c r="AK3155" s="258">
        <v>4.8385740000000002E-9</v>
      </c>
      <c r="AL3155" s="258">
        <v>4.3713735999999998E-10</v>
      </c>
      <c r="AM3155" s="258">
        <v>1.5671401E-12</v>
      </c>
      <c r="AN3155" s="258">
        <v>1.1596863999999999E-8</v>
      </c>
      <c r="AO3155" s="258">
        <v>2.2522372E-7</v>
      </c>
      <c r="AP3155" s="258">
        <v>2.5239120999999999E-7</v>
      </c>
      <c r="AQ3155" s="258">
        <v>9.5817684E-9</v>
      </c>
      <c r="AR3155" s="258">
        <v>1.1428061E-6</v>
      </c>
      <c r="AT3155" s="193"/>
      <c r="AU3155" s="193"/>
      <c r="AV3155" s="193"/>
      <c r="AW3155" s="193"/>
      <c r="AX3155" s="193"/>
      <c r="AY3155" s="193"/>
      <c r="AZ3155" s="193"/>
      <c r="BA3155" s="193"/>
      <c r="BB3155" s="193"/>
      <c r="BC3155" s="193"/>
      <c r="BD3155" s="193"/>
      <c r="BE3155" s="315"/>
      <c r="BF3155" s="315"/>
      <c r="BG3155" s="315"/>
      <c r="BH3155" s="315"/>
      <c r="BI3155" s="315"/>
      <c r="BJ3155" s="315"/>
      <c r="BK3155" s="315"/>
    </row>
    <row r="3156" spans="1:63" x14ac:dyDescent="0.25">
      <c r="A3156" s="9"/>
      <c r="B3156" s="43" t="s">
        <v>4654</v>
      </c>
      <c r="C3156" s="25" t="s">
        <v>808</v>
      </c>
      <c r="D3156" s="193">
        <v>1.5818240000000001E-2</v>
      </c>
      <c r="E3156" s="193">
        <v>1.0012343E-2</v>
      </c>
      <c r="F3156" s="193">
        <v>2.4512179000000002E-3</v>
      </c>
      <c r="G3156" s="193">
        <v>5.1868651E-4</v>
      </c>
      <c r="H3156" s="193">
        <v>2.4556618E-4</v>
      </c>
      <c r="I3156" s="193">
        <v>2.4191539000000001E-3</v>
      </c>
      <c r="J3156" s="193">
        <v>1.6558112999999999E-5</v>
      </c>
      <c r="K3156" s="193">
        <v>9.1556398999999994E-5</v>
      </c>
      <c r="L3156" s="193">
        <v>6.3157327999999996E-5</v>
      </c>
      <c r="M3156" s="193">
        <v>0</v>
      </c>
      <c r="N3156" s="193">
        <v>0</v>
      </c>
      <c r="O3156" s="193">
        <v>0</v>
      </c>
      <c r="P3156" s="199">
        <f t="shared" si="601"/>
        <v>7.41655037037037E-2</v>
      </c>
      <c r="Q3156" s="240">
        <v>1.3880542</v>
      </c>
      <c r="R3156" s="99">
        <v>1.3497836999999999</v>
      </c>
      <c r="S3156" s="99">
        <v>2.713088E-2</v>
      </c>
      <c r="T3156" s="99">
        <v>2.1287E-7</v>
      </c>
      <c r="U3156" s="99">
        <v>7.3463000000000001E-3</v>
      </c>
      <c r="V3156" s="99">
        <v>4.9513330000000003E-4</v>
      </c>
      <c r="W3156" s="99">
        <v>3.2978999999999999E-3</v>
      </c>
      <c r="X3156" s="241">
        <f t="shared" si="602"/>
        <v>8.3969766704772002E-3</v>
      </c>
      <c r="Y3156" s="241">
        <f t="shared" si="603"/>
        <v>3.5355090489800002E-3</v>
      </c>
      <c r="Z3156" s="241">
        <f t="shared" si="604"/>
        <v>1.4829732184872E-3</v>
      </c>
      <c r="AA3156" s="241">
        <f t="shared" si="605"/>
        <v>3.3784944030099996E-3</v>
      </c>
      <c r="AB3156" s="258">
        <v>2.0558372000000001E-3</v>
      </c>
      <c r="AC3156" s="258">
        <v>4.2939461E-7</v>
      </c>
      <c r="AD3156" s="258">
        <v>4.0511365999999999E-4</v>
      </c>
      <c r="AE3156" s="258">
        <v>4.7755950999999997E-7</v>
      </c>
      <c r="AF3156" s="258">
        <v>1.0727836000000001E-3</v>
      </c>
      <c r="AG3156" s="258">
        <v>8.6763486E-7</v>
      </c>
      <c r="AH3156" s="258">
        <v>1.3453746999999999E-3</v>
      </c>
      <c r="AI3156" s="258">
        <v>3.9759911E-6</v>
      </c>
      <c r="AJ3156" s="258">
        <v>4.6228819000000002E-6</v>
      </c>
      <c r="AK3156" s="258">
        <v>1.9992407E-7</v>
      </c>
      <c r="AL3156" s="258">
        <v>3.9251251999999999E-7</v>
      </c>
      <c r="AM3156" s="258">
        <v>1.1778972E-9</v>
      </c>
      <c r="AN3156" s="258">
        <v>7.6885385E-5</v>
      </c>
      <c r="AO3156" s="258">
        <v>3.1605617999999997E-5</v>
      </c>
      <c r="AP3156" s="258">
        <v>1.9915028000000002E-5</v>
      </c>
      <c r="AQ3156" s="258">
        <v>1.7050301000000001E-7</v>
      </c>
      <c r="AR3156" s="258">
        <v>3.3783238999999998E-3</v>
      </c>
      <c r="AT3156" s="193"/>
      <c r="AU3156" s="193"/>
      <c r="AV3156" s="193"/>
      <c r="AW3156" s="193"/>
      <c r="AX3156" s="193"/>
      <c r="AY3156" s="193"/>
      <c r="AZ3156" s="193"/>
      <c r="BA3156" s="193"/>
      <c r="BB3156" s="193"/>
      <c r="BC3156" s="193"/>
      <c r="BD3156" s="193"/>
      <c r="BE3156" s="315"/>
      <c r="BF3156" s="315"/>
      <c r="BG3156" s="315"/>
      <c r="BH3156" s="315"/>
      <c r="BI3156" s="315"/>
      <c r="BJ3156" s="315"/>
      <c r="BK3156" s="315"/>
    </row>
    <row r="3157" spans="1:63" x14ac:dyDescent="0.25">
      <c r="A3157" s="9"/>
      <c r="B3157" s="43" t="s">
        <v>4654</v>
      </c>
      <c r="C3157" s="48" t="s">
        <v>2995</v>
      </c>
      <c r="D3157" s="223">
        <v>9.8322891000000006E-3</v>
      </c>
      <c r="E3157" s="223">
        <v>9.1478671000000001E-3</v>
      </c>
      <c r="F3157" s="223">
        <v>5.7177702000000001E-4</v>
      </c>
      <c r="G3157" s="223">
        <v>4.4863528999999998E-6</v>
      </c>
      <c r="H3157" s="223">
        <v>2.7631240999999999E-5</v>
      </c>
      <c r="I3157" s="223">
        <v>3.2855731000000003E-5</v>
      </c>
      <c r="J3157" s="223">
        <v>1.0696739E-5</v>
      </c>
      <c r="K3157" s="223">
        <v>5.6628313999999998E-6</v>
      </c>
      <c r="L3157" s="223">
        <v>3.1312115999999998E-5</v>
      </c>
      <c r="M3157" s="223">
        <v>0</v>
      </c>
      <c r="N3157" s="223">
        <v>0</v>
      </c>
      <c r="O3157" s="223">
        <v>0</v>
      </c>
      <c r="P3157" s="227">
        <f t="shared" si="601"/>
        <v>6.776197851851852E-2</v>
      </c>
      <c r="Q3157" s="238">
        <v>1.1814823000000001</v>
      </c>
      <c r="R3157" s="117">
        <v>1.1779978</v>
      </c>
      <c r="S3157" s="117">
        <v>1.7140479999999999E-3</v>
      </c>
      <c r="T3157" s="117">
        <v>9.6613999999999999E-7</v>
      </c>
      <c r="U3157" s="117">
        <v>1.7427999999999999E-4</v>
      </c>
      <c r="V3157" s="117">
        <v>4.5261089999999999E-5</v>
      </c>
      <c r="W3157" s="117">
        <v>1.5499999999999999E-3</v>
      </c>
      <c r="X3157" s="257">
        <f t="shared" si="602"/>
        <v>6.2226304625404572E-3</v>
      </c>
      <c r="Y3157" s="257">
        <f t="shared" si="603"/>
        <v>2.0015762908770001E-3</v>
      </c>
      <c r="Z3157" s="257">
        <f t="shared" si="604"/>
        <v>1.264123038093457E-3</v>
      </c>
      <c r="AA3157" s="257">
        <f t="shared" si="605"/>
        <v>2.95693113357E-3</v>
      </c>
      <c r="AB3157" s="257">
        <v>1.8783554999999999E-3</v>
      </c>
      <c r="AC3157" s="257">
        <v>5.1444779999999996E-7</v>
      </c>
      <c r="AD3157" s="257">
        <v>7.0602780999999997E-6</v>
      </c>
      <c r="AE3157" s="257">
        <v>7.5744752999999998E-8</v>
      </c>
      <c r="AF3157" s="257">
        <v>1.1551715E-4</v>
      </c>
      <c r="AG3157" s="257">
        <v>5.3170223999999998E-8</v>
      </c>
      <c r="AH3157" s="257">
        <v>1.2293632000000001E-3</v>
      </c>
      <c r="AI3157" s="257">
        <v>8.5023643999999997E-7</v>
      </c>
      <c r="AJ3157" s="257">
        <v>3.6278126000000003E-8</v>
      </c>
      <c r="AK3157" s="257">
        <v>3.2557290999999999E-7</v>
      </c>
      <c r="AL3157" s="257">
        <v>5.2927162000000003E-9</v>
      </c>
      <c r="AM3157" s="257">
        <v>4.5381256999999998E-11</v>
      </c>
      <c r="AN3157" s="257">
        <v>3.6861741999999999E-7</v>
      </c>
      <c r="AO3157" s="257">
        <v>1.2902581E-6</v>
      </c>
      <c r="AP3157" s="257">
        <v>3.1883537000000002E-5</v>
      </c>
      <c r="AQ3157" s="257">
        <v>1.0093357E-7</v>
      </c>
      <c r="AR3157" s="257">
        <v>2.9568302000000002E-3</v>
      </c>
      <c r="AT3157" s="193"/>
      <c r="AU3157" s="193"/>
      <c r="AV3157" s="193"/>
      <c r="AW3157" s="193"/>
      <c r="AX3157" s="193"/>
      <c r="AY3157" s="193"/>
      <c r="AZ3157" s="193"/>
      <c r="BA3157" s="193"/>
      <c r="BB3157" s="193"/>
      <c r="BC3157" s="193"/>
      <c r="BD3157" s="193"/>
      <c r="BE3157" s="315"/>
      <c r="BF3157" s="315"/>
      <c r="BG3157" s="315"/>
      <c r="BH3157" s="315"/>
      <c r="BI3157" s="315"/>
      <c r="BJ3157" s="315"/>
      <c r="BK3157" s="315"/>
    </row>
    <row r="3158" spans="1:63" x14ac:dyDescent="0.25">
      <c r="A3158" s="9"/>
      <c r="B3158" s="43" t="s">
        <v>4654</v>
      </c>
      <c r="C3158" s="25" t="s">
        <v>807</v>
      </c>
      <c r="D3158" s="193">
        <v>1.5193219000000001E-2</v>
      </c>
      <c r="E3158" s="193">
        <v>8.6856815000000004E-3</v>
      </c>
      <c r="F3158" s="193">
        <v>4.9018233999999997E-3</v>
      </c>
      <c r="G3158" s="193">
        <v>9.7970862999999996E-6</v>
      </c>
      <c r="H3158" s="193">
        <v>3.7426759E-5</v>
      </c>
      <c r="I3158" s="193">
        <v>2.4339014E-5</v>
      </c>
      <c r="J3158" s="193">
        <v>1.2866853E-3</v>
      </c>
      <c r="K3158" s="193">
        <v>2.3944560000000001E-4</v>
      </c>
      <c r="L3158" s="193">
        <v>8.0198993999999996E-6</v>
      </c>
      <c r="M3158" s="193">
        <v>0</v>
      </c>
      <c r="N3158" s="193">
        <v>0</v>
      </c>
      <c r="O3158" s="193">
        <v>0</v>
      </c>
      <c r="P3158" s="199">
        <f t="shared" si="601"/>
        <v>6.433838148148148E-2</v>
      </c>
      <c r="Q3158" s="240">
        <v>1.124031</v>
      </c>
      <c r="R3158" s="99">
        <v>1.1189935</v>
      </c>
      <c r="S3158" s="99">
        <v>4.4087680000000004E-3</v>
      </c>
      <c r="T3158" s="99">
        <v>3.9373999999999998E-7</v>
      </c>
      <c r="U3158" s="99">
        <v>1.8718000000000001E-4</v>
      </c>
      <c r="V3158" s="99">
        <v>2.254774E-5</v>
      </c>
      <c r="W3158" s="99">
        <v>4.1865000000000001E-4</v>
      </c>
      <c r="X3158" s="241">
        <f t="shared" si="602"/>
        <v>6.6686140652049298E-3</v>
      </c>
      <c r="Y3158" s="241">
        <f t="shared" si="603"/>
        <v>2.6777376350467998E-3</v>
      </c>
      <c r="Z3158" s="241">
        <f t="shared" si="604"/>
        <v>1.1821070855141298E-3</v>
      </c>
      <c r="AA3158" s="241">
        <f t="shared" si="605"/>
        <v>2.808769344644E-3</v>
      </c>
      <c r="AB3158" s="258">
        <v>1.7834533000000001E-3</v>
      </c>
      <c r="AC3158" s="258">
        <v>1.7573278000000001E-9</v>
      </c>
      <c r="AD3158" s="258">
        <v>1.6357154000000001E-4</v>
      </c>
      <c r="AE3158" s="258">
        <v>1.6436876000000001E-7</v>
      </c>
      <c r="AF3158" s="258">
        <v>7.3044826999999998E-4</v>
      </c>
      <c r="AG3158" s="258">
        <v>9.8398959000000003E-8</v>
      </c>
      <c r="AH3158" s="258">
        <v>1.1671501000000001E-3</v>
      </c>
      <c r="AI3158" s="258">
        <v>8.3560095000000003E-6</v>
      </c>
      <c r="AJ3158" s="258">
        <v>5.6397209999999999E-8</v>
      </c>
      <c r="AK3158" s="258">
        <v>3.3901502999999999E-6</v>
      </c>
      <c r="AL3158" s="258">
        <v>4.8966237999999996E-7</v>
      </c>
      <c r="AM3158" s="258">
        <v>4.3665412999999998E-10</v>
      </c>
      <c r="AN3158" s="258">
        <v>3.7558706000000002E-7</v>
      </c>
      <c r="AO3158" s="258">
        <v>5.8888630999999998E-7</v>
      </c>
      <c r="AP3158" s="258">
        <v>1.6998561E-6</v>
      </c>
      <c r="AQ3158" s="258">
        <v>2.9344644000000001E-8</v>
      </c>
      <c r="AR3158" s="258">
        <v>2.8087400000000001E-3</v>
      </c>
      <c r="AT3158" s="193"/>
      <c r="AU3158" s="193"/>
      <c r="AV3158" s="193"/>
      <c r="AW3158" s="193"/>
      <c r="AX3158" s="193"/>
      <c r="AY3158" s="193"/>
      <c r="AZ3158" s="193"/>
      <c r="BA3158" s="193"/>
      <c r="BB3158" s="193"/>
      <c r="BC3158" s="193"/>
      <c r="BD3158" s="193"/>
      <c r="BE3158" s="315"/>
      <c r="BF3158" s="315"/>
      <c r="BG3158" s="315"/>
      <c r="BH3158" s="315"/>
      <c r="BI3158" s="315"/>
      <c r="BJ3158" s="315"/>
      <c r="BK3158" s="315"/>
    </row>
    <row r="3159" spans="1:63" x14ac:dyDescent="0.25">
      <c r="A3159" s="43"/>
      <c r="B3159" s="43" t="s">
        <v>4654</v>
      </c>
      <c r="C3159" s="25" t="s">
        <v>6881</v>
      </c>
      <c r="D3159" s="193">
        <v>1.1426856000000001E-2</v>
      </c>
      <c r="E3159" s="193">
        <v>1.0473586E-2</v>
      </c>
      <c r="F3159" s="193">
        <v>8.1116087999999996E-4</v>
      </c>
      <c r="G3159" s="193">
        <v>5.4788729999999996E-6</v>
      </c>
      <c r="H3159" s="193">
        <v>3.5490473999999997E-5</v>
      </c>
      <c r="I3159" s="193">
        <v>3.8502803999999998E-5</v>
      </c>
      <c r="J3159" s="193">
        <v>1.6682408999999999E-5</v>
      </c>
      <c r="K3159" s="193">
        <v>7.3016369000000001E-7</v>
      </c>
      <c r="L3159" s="193">
        <v>4.5223589999999998E-5</v>
      </c>
      <c r="M3159" s="193">
        <v>0</v>
      </c>
      <c r="N3159" s="193">
        <v>0</v>
      </c>
      <c r="O3159" s="193">
        <v>0</v>
      </c>
      <c r="P3159" s="199">
        <f t="shared" si="601"/>
        <v>7.7582118518518511E-2</v>
      </c>
      <c r="Q3159" s="240">
        <v>1.3515178999999999</v>
      </c>
      <c r="R3159" s="99">
        <v>1.346662</v>
      </c>
      <c r="S3159" s="99">
        <v>1.9677280000000002E-3</v>
      </c>
      <c r="T3159" s="99">
        <v>1.8739E-6</v>
      </c>
      <c r="U3159" s="99">
        <v>2.3000000000000001E-4</v>
      </c>
      <c r="V3159" s="99">
        <v>5.3947709999999999E-5</v>
      </c>
      <c r="W3159" s="99">
        <v>2.6023999999999999E-3</v>
      </c>
      <c r="X3159" s="241">
        <f t="shared" si="602"/>
        <v>7.1515519422516646E-3</v>
      </c>
      <c r="Y3159" s="241">
        <f t="shared" si="603"/>
        <v>2.3097887383050002E-3</v>
      </c>
      <c r="Z3159" s="241">
        <f t="shared" si="604"/>
        <v>1.4614471103366643E-3</v>
      </c>
      <c r="AA3159" s="241">
        <f t="shared" si="605"/>
        <v>3.3803160936099999E-3</v>
      </c>
      <c r="AB3159" s="258">
        <v>2.1505691000000002E-3</v>
      </c>
      <c r="AC3159" s="258">
        <v>1.0684955E-6</v>
      </c>
      <c r="AD3159" s="258">
        <v>9.5554319999999992E-6</v>
      </c>
      <c r="AE3159" s="258">
        <v>9.5469733999999995E-8</v>
      </c>
      <c r="AF3159" s="258">
        <v>1.4843935999999999E-4</v>
      </c>
      <c r="AG3159" s="258">
        <v>6.0881070999999994E-8</v>
      </c>
      <c r="AH3159" s="258">
        <v>1.4074228E-3</v>
      </c>
      <c r="AI3159" s="258">
        <v>1.2387535E-6</v>
      </c>
      <c r="AJ3159" s="258">
        <v>4.5818135E-8</v>
      </c>
      <c r="AK3159" s="258">
        <v>5.2833822999999996E-7</v>
      </c>
      <c r="AL3159" s="258">
        <v>7.0681602999999998E-9</v>
      </c>
      <c r="AM3159" s="258">
        <v>2.9291364000000002E-11</v>
      </c>
      <c r="AN3159" s="258">
        <v>5.1809311999999999E-7</v>
      </c>
      <c r="AO3159" s="258">
        <v>1.3424639E-6</v>
      </c>
      <c r="AP3159" s="258">
        <v>5.0343746000000003E-5</v>
      </c>
      <c r="AQ3159" s="258">
        <v>1.4879360999999999E-7</v>
      </c>
      <c r="AR3159" s="258">
        <v>3.3801673E-3</v>
      </c>
      <c r="AT3159" s="193"/>
      <c r="AU3159" s="193"/>
      <c r="AV3159" s="193"/>
      <c r="AW3159" s="193"/>
      <c r="AX3159" s="193"/>
      <c r="AY3159" s="193"/>
      <c r="AZ3159" s="193"/>
      <c r="BA3159" s="193"/>
      <c r="BB3159" s="193"/>
      <c r="BC3159" s="193"/>
      <c r="BD3159" s="193"/>
      <c r="BE3159" s="315"/>
      <c r="BF3159" s="315"/>
      <c r="BG3159" s="315"/>
      <c r="BH3159" s="315"/>
      <c r="BI3159" s="315"/>
      <c r="BJ3159" s="315"/>
      <c r="BK3159" s="315"/>
    </row>
    <row r="3160" spans="1:63" x14ac:dyDescent="0.25">
      <c r="A3160" s="9"/>
      <c r="B3160" s="43" t="s">
        <v>4654</v>
      </c>
      <c r="C3160" s="25" t="s">
        <v>6880</v>
      </c>
      <c r="D3160" s="193">
        <v>8.5473945999999992E-3</v>
      </c>
      <c r="E3160" s="193">
        <v>8.1069552E-3</v>
      </c>
      <c r="F3160" s="193">
        <v>3.5237961E-4</v>
      </c>
      <c r="G3160" s="193">
        <v>2.8288313999999999E-6</v>
      </c>
      <c r="H3160" s="193">
        <v>2.0352281E-5</v>
      </c>
      <c r="I3160" s="193">
        <v>2.8485842999999999E-5</v>
      </c>
      <c r="J3160" s="193">
        <v>4.2696413000000001E-6</v>
      </c>
      <c r="K3160" s="193">
        <v>1.1008056E-5</v>
      </c>
      <c r="L3160" s="193">
        <v>2.1115174E-5</v>
      </c>
      <c r="M3160" s="193">
        <v>0</v>
      </c>
      <c r="N3160" s="193">
        <v>0</v>
      </c>
      <c r="O3160" s="193">
        <v>0</v>
      </c>
      <c r="P3160" s="199">
        <f t="shared" si="601"/>
        <v>6.0051519999999997E-2</v>
      </c>
      <c r="Q3160" s="240">
        <v>1.0873261999999999</v>
      </c>
      <c r="R3160" s="99">
        <v>1.0849994999999999</v>
      </c>
      <c r="S3160" s="99">
        <v>1.44984E-3</v>
      </c>
      <c r="T3160" s="99">
        <v>4.8416999999999997E-7</v>
      </c>
      <c r="U3160" s="99">
        <v>1.3981E-4</v>
      </c>
      <c r="V3160" s="99">
        <v>3.220664E-5</v>
      </c>
      <c r="W3160" s="99">
        <v>7.0434000000000002E-4</v>
      </c>
      <c r="X3160" s="241">
        <f t="shared" si="602"/>
        <v>5.5779737365401335E-3</v>
      </c>
      <c r="Y3160" s="241">
        <f t="shared" si="603"/>
        <v>1.7493606289309999E-3</v>
      </c>
      <c r="Z3160" s="241">
        <f t="shared" si="604"/>
        <v>1.1051304049981339E-3</v>
      </c>
      <c r="AA3160" s="241">
        <f t="shared" si="605"/>
        <v>2.7234827026109999E-3</v>
      </c>
      <c r="AB3160" s="258">
        <v>1.6646217E-3</v>
      </c>
      <c r="AC3160" s="258">
        <v>2.3043886999999999E-7</v>
      </c>
      <c r="AD3160" s="258">
        <v>4.3492919999999998E-6</v>
      </c>
      <c r="AE3160" s="258">
        <v>5.3180140000000002E-8</v>
      </c>
      <c r="AF3160" s="258">
        <v>8.0061455000000003E-5</v>
      </c>
      <c r="AG3160" s="258">
        <v>4.4562920999999998E-8</v>
      </c>
      <c r="AH3160" s="258">
        <v>1.0895414E-3</v>
      </c>
      <c r="AI3160" s="258">
        <v>5.0539877999999998E-7</v>
      </c>
      <c r="AJ3160" s="258">
        <v>2.3227624000000001E-8</v>
      </c>
      <c r="AK3160" s="258">
        <v>9.1232751000000004E-8</v>
      </c>
      <c r="AL3160" s="258">
        <v>3.4729774000000001E-9</v>
      </c>
      <c r="AM3160" s="258">
        <v>6.7785733999999999E-11</v>
      </c>
      <c r="AN3160" s="258">
        <v>2.5723668000000002E-7</v>
      </c>
      <c r="AO3160" s="258">
        <v>1.3063534E-6</v>
      </c>
      <c r="AP3160" s="258">
        <v>1.3402015000000001E-5</v>
      </c>
      <c r="AQ3160" s="258">
        <v>6.3402610999999994E-8</v>
      </c>
      <c r="AR3160" s="258">
        <v>2.7234193E-3</v>
      </c>
      <c r="AT3160" s="193"/>
      <c r="AU3160" s="193"/>
      <c r="AV3160" s="193"/>
      <c r="AW3160" s="193"/>
      <c r="AX3160" s="193"/>
      <c r="AY3160" s="193"/>
      <c r="AZ3160" s="193"/>
      <c r="BA3160" s="193"/>
      <c r="BB3160" s="193"/>
      <c r="BC3160" s="193"/>
      <c r="BD3160" s="193"/>
      <c r="BE3160" s="315"/>
      <c r="BF3160" s="315"/>
      <c r="BG3160" s="315"/>
      <c r="BH3160" s="315"/>
      <c r="BI3160" s="315"/>
      <c r="BJ3160" s="315"/>
      <c r="BK3160" s="315"/>
    </row>
    <row r="3161" spans="1:63" x14ac:dyDescent="0.25">
      <c r="A3161" s="9"/>
      <c r="B3161" s="43" t="s">
        <v>4654</v>
      </c>
      <c r="C3161" s="25" t="s">
        <v>6879</v>
      </c>
      <c r="D3161" s="193">
        <v>1.169686E-2</v>
      </c>
      <c r="E3161" s="193">
        <v>1.0634998E-2</v>
      </c>
      <c r="F3161" s="193">
        <v>9.1800791999999999E-4</v>
      </c>
      <c r="G3161" s="193">
        <v>5.8598785999999999E-6</v>
      </c>
      <c r="H3161" s="193">
        <v>3.7215436000000001E-5</v>
      </c>
      <c r="I3161" s="193">
        <v>3.8323474999999998E-5</v>
      </c>
      <c r="J3161" s="193">
        <v>1.6963520999999999E-5</v>
      </c>
      <c r="K3161" s="193">
        <v>7.5819256000000001E-7</v>
      </c>
      <c r="L3161" s="193">
        <v>4.4732889000000003E-5</v>
      </c>
      <c r="M3161" s="193">
        <v>0</v>
      </c>
      <c r="N3161" s="193">
        <v>0</v>
      </c>
      <c r="O3161" s="193">
        <v>0</v>
      </c>
      <c r="P3161" s="199">
        <f t="shared" si="601"/>
        <v>7.8777762962962961E-2</v>
      </c>
      <c r="Q3161" s="240">
        <v>1.3228274</v>
      </c>
      <c r="R3161" s="99">
        <v>1.3177918</v>
      </c>
      <c r="S3161" s="99">
        <v>2.2469439999999999E-3</v>
      </c>
      <c r="T3161" s="99">
        <v>1.8487E-6</v>
      </c>
      <c r="U3161" s="99">
        <v>2.3499E-4</v>
      </c>
      <c r="V3161" s="99">
        <v>4.8571610000000002E-5</v>
      </c>
      <c r="W3161" s="99">
        <v>2.5032000000000001E-3</v>
      </c>
      <c r="X3161" s="241">
        <f t="shared" si="602"/>
        <v>7.1604181930333228E-3</v>
      </c>
      <c r="Y3161" s="241">
        <f t="shared" si="603"/>
        <v>2.3655320298940001E-3</v>
      </c>
      <c r="Z3161" s="241">
        <f t="shared" si="604"/>
        <v>1.4870382525593222E-3</v>
      </c>
      <c r="AA3161" s="241">
        <f t="shared" si="605"/>
        <v>3.3078479105800003E-3</v>
      </c>
      <c r="AB3161" s="258">
        <v>2.1837125000000001E-3</v>
      </c>
      <c r="AC3161" s="258">
        <v>1.0155949E-6</v>
      </c>
      <c r="AD3161" s="258">
        <v>9.9401064999999994E-6</v>
      </c>
      <c r="AE3161" s="258">
        <v>1.1080649E-7</v>
      </c>
      <c r="AF3161" s="258">
        <v>1.7068334999999999E-4</v>
      </c>
      <c r="AG3161" s="258">
        <v>6.9672004000000005E-8</v>
      </c>
      <c r="AH3161" s="258">
        <v>1.4291069E-3</v>
      </c>
      <c r="AI3161" s="258">
        <v>1.3891923E-6</v>
      </c>
      <c r="AJ3161" s="258">
        <v>4.9250732000000003E-8</v>
      </c>
      <c r="AK3161" s="258">
        <v>5.4437654999999999E-7</v>
      </c>
      <c r="AL3161" s="258">
        <v>7.3422470999999999E-9</v>
      </c>
      <c r="AM3161" s="258">
        <v>2.6510222E-11</v>
      </c>
      <c r="AN3161" s="258">
        <v>5.3603322000000005E-7</v>
      </c>
      <c r="AO3161" s="258">
        <v>1.361391E-6</v>
      </c>
      <c r="AP3161" s="258">
        <v>5.4043740000000002E-5</v>
      </c>
      <c r="AQ3161" s="258">
        <v>1.4821057999999999E-7</v>
      </c>
      <c r="AR3161" s="258">
        <v>3.3076997000000001E-3</v>
      </c>
      <c r="AT3161" s="193"/>
      <c r="AU3161" s="193"/>
      <c r="AV3161" s="193"/>
      <c r="AW3161" s="193"/>
      <c r="AX3161" s="193"/>
      <c r="AY3161" s="193"/>
      <c r="AZ3161" s="193"/>
      <c r="BA3161" s="193"/>
      <c r="BB3161" s="193"/>
      <c r="BC3161" s="193"/>
      <c r="BD3161" s="193"/>
      <c r="BE3161" s="315"/>
      <c r="BF3161" s="315"/>
      <c r="BG3161" s="315"/>
      <c r="BH3161" s="315"/>
      <c r="BI3161" s="315"/>
      <c r="BJ3161" s="315"/>
      <c r="BK3161" s="315"/>
    </row>
    <row r="3162" spans="1:63" x14ac:dyDescent="0.25">
      <c r="A3162" s="9"/>
      <c r="B3162" s="43" t="s">
        <v>4654</v>
      </c>
      <c r="C3162" s="25" t="s">
        <v>4906</v>
      </c>
      <c r="D3162" s="193">
        <v>9.9440246999999999E-3</v>
      </c>
      <c r="E3162" s="193">
        <v>9.2274073000000005E-3</v>
      </c>
      <c r="F3162" s="193">
        <v>6.1075213999999998E-4</v>
      </c>
      <c r="G3162" s="193">
        <v>5.0196997999999997E-6</v>
      </c>
      <c r="H3162" s="193">
        <v>2.5751379000000001E-5</v>
      </c>
      <c r="I3162" s="193">
        <v>2.7188890999999999E-5</v>
      </c>
      <c r="J3162" s="193">
        <v>1.0405197999999999E-5</v>
      </c>
      <c r="K3162" s="193">
        <v>4.7495099999999999E-6</v>
      </c>
      <c r="L3162" s="193">
        <v>3.2750572999999997E-5</v>
      </c>
      <c r="M3162" s="193">
        <v>0</v>
      </c>
      <c r="N3162" s="193">
        <v>0</v>
      </c>
      <c r="O3162" s="193">
        <v>0</v>
      </c>
      <c r="P3162" s="199">
        <f t="shared" si="601"/>
        <v>6.8351165185185178E-2</v>
      </c>
      <c r="Q3162" s="240">
        <v>1.2383865000000001</v>
      </c>
      <c r="R3162" s="99">
        <v>1.2349285999999999</v>
      </c>
      <c r="S3162" s="99">
        <v>1.797936E-3</v>
      </c>
      <c r="T3162" s="99">
        <v>1.1565000000000001E-6</v>
      </c>
      <c r="U3162" s="99">
        <v>1.8233999999999999E-4</v>
      </c>
      <c r="V3162" s="99">
        <v>5.7388610000000002E-5</v>
      </c>
      <c r="W3162" s="99">
        <v>1.4191E-3</v>
      </c>
      <c r="X3162" s="241">
        <f t="shared" si="602"/>
        <v>6.3971009220378334E-3</v>
      </c>
      <c r="Y3162" s="241">
        <f t="shared" si="603"/>
        <v>2.0176437546910002E-3</v>
      </c>
      <c r="Z3162" s="241">
        <f t="shared" si="604"/>
        <v>1.2796222272268331E-3</v>
      </c>
      <c r="AA3162" s="241">
        <f t="shared" si="605"/>
        <v>3.0998349401200002E-3</v>
      </c>
      <c r="AB3162" s="258">
        <v>1.8946893000000001E-3</v>
      </c>
      <c r="AC3162" s="258">
        <v>5.8533033999999998E-7</v>
      </c>
      <c r="AD3162" s="258">
        <v>7.6199194999999997E-6</v>
      </c>
      <c r="AE3162" s="258">
        <v>7.4361436999999997E-8</v>
      </c>
      <c r="AF3162" s="258">
        <v>1.1462125E-4</v>
      </c>
      <c r="AG3162" s="258">
        <v>5.3593414000000002E-8</v>
      </c>
      <c r="AH3162" s="258">
        <v>1.2400483E-3</v>
      </c>
      <c r="AI3162" s="258">
        <v>9.3929244000000005E-7</v>
      </c>
      <c r="AJ3162" s="258">
        <v>4.2283567000000001E-8</v>
      </c>
      <c r="AK3162" s="258">
        <v>3.0811020999999999E-7</v>
      </c>
      <c r="AL3162" s="258">
        <v>5.8683862999999999E-9</v>
      </c>
      <c r="AM3162" s="258">
        <v>4.6983533E-11</v>
      </c>
      <c r="AN3162" s="258">
        <v>4.3170474000000002E-7</v>
      </c>
      <c r="AO3162" s="258">
        <v>1.3882319E-6</v>
      </c>
      <c r="AP3162" s="258">
        <v>3.6458389E-5</v>
      </c>
      <c r="AQ3162" s="258">
        <v>1.0544012E-7</v>
      </c>
      <c r="AR3162" s="258">
        <v>3.0997295E-3</v>
      </c>
      <c r="AT3162" s="193"/>
      <c r="AU3162" s="193"/>
      <c r="AV3162" s="193"/>
      <c r="AW3162" s="193"/>
      <c r="AX3162" s="193"/>
      <c r="AY3162" s="193"/>
      <c r="AZ3162" s="193"/>
      <c r="BA3162" s="193"/>
      <c r="BB3162" s="193"/>
      <c r="BC3162" s="193"/>
      <c r="BD3162" s="193"/>
      <c r="BE3162" s="315"/>
      <c r="BF3162" s="315"/>
      <c r="BG3162" s="315"/>
      <c r="BH3162" s="315"/>
      <c r="BI3162" s="315"/>
      <c r="BJ3162" s="315"/>
      <c r="BK3162" s="315"/>
    </row>
    <row r="3163" spans="1:63" x14ac:dyDescent="0.25">
      <c r="A3163" s="9"/>
      <c r="B3163" s="43" t="s">
        <v>4654</v>
      </c>
      <c r="C3163" s="25" t="s">
        <v>4905</v>
      </c>
      <c r="D3163" s="193">
        <v>1.4740735E-2</v>
      </c>
      <c r="E3163" s="193">
        <v>8.7936815000000008E-3</v>
      </c>
      <c r="F3163" s="193">
        <v>4.3398980999999996E-3</v>
      </c>
      <c r="G3163" s="193">
        <v>9.7970862999999996E-6</v>
      </c>
      <c r="H3163" s="193">
        <v>3.8868558999999997E-5</v>
      </c>
      <c r="I3163" s="193">
        <v>2.4339014E-5</v>
      </c>
      <c r="J3163" s="193">
        <v>1.2866853E-3</v>
      </c>
      <c r="K3163" s="193">
        <v>2.3944560000000001E-4</v>
      </c>
      <c r="L3163" s="193">
        <v>8.0198993999999996E-6</v>
      </c>
      <c r="M3163" s="193">
        <v>0</v>
      </c>
      <c r="N3163" s="193">
        <v>0</v>
      </c>
      <c r="O3163" s="193">
        <v>0</v>
      </c>
      <c r="P3163" s="199">
        <f t="shared" si="601"/>
        <v>6.5138381481481489E-2</v>
      </c>
      <c r="Q3163" s="240">
        <v>1.124031</v>
      </c>
      <c r="R3163" s="99">
        <v>1.1189935</v>
      </c>
      <c r="S3163" s="99">
        <v>4.4087680000000004E-3</v>
      </c>
      <c r="T3163" s="99">
        <v>3.9373999999999998E-7</v>
      </c>
      <c r="U3163" s="99">
        <v>1.8718000000000001E-4</v>
      </c>
      <c r="V3163" s="99">
        <v>2.254774E-5</v>
      </c>
      <c r="W3163" s="99">
        <v>4.1865000000000001E-4</v>
      </c>
      <c r="X3163" s="241">
        <f t="shared" si="602"/>
        <v>6.5845592488709302E-3</v>
      </c>
      <c r="Y3163" s="241">
        <f t="shared" si="603"/>
        <v>2.5799609104128003E-3</v>
      </c>
      <c r="Z3163" s="241">
        <f t="shared" si="604"/>
        <v>1.1958289938141299E-3</v>
      </c>
      <c r="AA3163" s="241">
        <f t="shared" si="605"/>
        <v>2.808769344644E-3</v>
      </c>
      <c r="AB3163" s="258">
        <v>1.8056293000000001E-3</v>
      </c>
      <c r="AC3163" s="258">
        <v>1.7573278000000001E-9</v>
      </c>
      <c r="AD3163" s="258">
        <v>1.6357154000000001E-4</v>
      </c>
      <c r="AE3163" s="258">
        <v>8.3444125999999996E-8</v>
      </c>
      <c r="AF3163" s="258">
        <v>6.1057647000000001E-4</v>
      </c>
      <c r="AG3163" s="258">
        <v>9.8398959000000003E-8</v>
      </c>
      <c r="AH3163" s="258">
        <v>1.1816651E-3</v>
      </c>
      <c r="AI3163" s="258">
        <v>7.5629178000000002E-6</v>
      </c>
      <c r="AJ3163" s="258">
        <v>5.6397209999999999E-8</v>
      </c>
      <c r="AK3163" s="258">
        <v>3.3901502999999999E-6</v>
      </c>
      <c r="AL3163" s="258">
        <v>4.8966237999999996E-7</v>
      </c>
      <c r="AM3163" s="258">
        <v>4.3665412999999998E-10</v>
      </c>
      <c r="AN3163" s="258">
        <v>3.7558706000000002E-7</v>
      </c>
      <c r="AO3163" s="258">
        <v>5.8888630999999998E-7</v>
      </c>
      <c r="AP3163" s="258">
        <v>1.6998561E-6</v>
      </c>
      <c r="AQ3163" s="258">
        <v>2.9344644000000001E-8</v>
      </c>
      <c r="AR3163" s="258">
        <v>2.8087400000000001E-3</v>
      </c>
      <c r="AT3163" s="193"/>
      <c r="AU3163" s="193"/>
      <c r="AV3163" s="193"/>
      <c r="AW3163" s="193"/>
      <c r="AX3163" s="193"/>
      <c r="AY3163" s="193"/>
      <c r="AZ3163" s="193"/>
      <c r="BA3163" s="193"/>
      <c r="BB3163" s="193"/>
      <c r="BC3163" s="193"/>
      <c r="BD3163" s="193"/>
      <c r="BE3163" s="315"/>
      <c r="BF3163" s="315"/>
      <c r="BG3163" s="315"/>
      <c r="BH3163" s="315"/>
      <c r="BI3163" s="315"/>
      <c r="BJ3163" s="315"/>
      <c r="BK3163" s="315"/>
    </row>
    <row r="3164" spans="1:63" x14ac:dyDescent="0.25">
      <c r="A3164" s="9"/>
      <c r="B3164" s="43" t="s">
        <v>4654</v>
      </c>
      <c r="C3164" s="25" t="s">
        <v>6122</v>
      </c>
      <c r="D3164" s="193">
        <v>9.4829660000000007E-3</v>
      </c>
      <c r="E3164" s="193">
        <v>8.9606261000000006E-3</v>
      </c>
      <c r="F3164" s="193">
        <v>4.0215183E-4</v>
      </c>
      <c r="G3164" s="193">
        <v>4.3356149999999998E-6</v>
      </c>
      <c r="H3164" s="193">
        <v>2.9244227000000001E-5</v>
      </c>
      <c r="I3164" s="193">
        <v>3.6460552000000003E-5</v>
      </c>
      <c r="J3164" s="193">
        <v>1.2653425E-5</v>
      </c>
      <c r="K3164" s="193">
        <v>6.9204645999999998E-7</v>
      </c>
      <c r="L3164" s="193">
        <v>3.6802192000000003E-5</v>
      </c>
      <c r="M3164" s="193">
        <v>0</v>
      </c>
      <c r="N3164" s="193">
        <v>0</v>
      </c>
      <c r="O3164" s="193">
        <v>0</v>
      </c>
      <c r="P3164" s="199">
        <f t="shared" si="601"/>
        <v>6.6375008148148146E-2</v>
      </c>
      <c r="Q3164" s="240">
        <v>1.1321161</v>
      </c>
      <c r="R3164" s="99">
        <v>1.1280019999999999</v>
      </c>
      <c r="S3164" s="99">
        <v>1.816528E-3</v>
      </c>
      <c r="T3164" s="99">
        <v>8.1875E-7</v>
      </c>
      <c r="U3164" s="99">
        <v>1.8578999999999999E-4</v>
      </c>
      <c r="V3164" s="99">
        <v>5.5070639999999997E-5</v>
      </c>
      <c r="W3164" s="99">
        <v>2.0558999999999998E-3</v>
      </c>
      <c r="X3164" s="241">
        <f t="shared" si="602"/>
        <v>6.0115276869141775E-3</v>
      </c>
      <c r="Y3164" s="241">
        <f t="shared" si="603"/>
        <v>1.9422722198799997E-3</v>
      </c>
      <c r="Z3164" s="241">
        <f t="shared" si="604"/>
        <v>1.2378064857341772E-3</v>
      </c>
      <c r="AA3164" s="241">
        <f t="shared" si="605"/>
        <v>2.8314489813000003E-3</v>
      </c>
      <c r="AB3164" s="258">
        <v>1.8399086999999999E-3</v>
      </c>
      <c r="AC3164" s="258">
        <v>4.7794588E-7</v>
      </c>
      <c r="AD3164" s="258">
        <v>7.4903636000000004E-6</v>
      </c>
      <c r="AE3164" s="258">
        <v>6.3355461999999996E-8</v>
      </c>
      <c r="AF3164" s="258">
        <v>9.4274851E-5</v>
      </c>
      <c r="AG3164" s="258">
        <v>5.7003937999999999E-8</v>
      </c>
      <c r="AH3164" s="258">
        <v>1.2042521000000001E-3</v>
      </c>
      <c r="AI3164" s="258">
        <v>5.7352928000000001E-7</v>
      </c>
      <c r="AJ3164" s="258">
        <v>3.6344366000000002E-8</v>
      </c>
      <c r="AK3164" s="258">
        <v>3.678182E-7</v>
      </c>
      <c r="AL3164" s="258">
        <v>5.5931346999999999E-9</v>
      </c>
      <c r="AM3164" s="258">
        <v>3.4713477E-11</v>
      </c>
      <c r="AN3164" s="258">
        <v>3.7660204000000001E-7</v>
      </c>
      <c r="AO3164" s="258">
        <v>1.180173E-6</v>
      </c>
      <c r="AP3164" s="258">
        <v>3.1014291000000001E-5</v>
      </c>
      <c r="AQ3164" s="258">
        <v>1.183813E-7</v>
      </c>
      <c r="AR3164" s="258">
        <v>2.8313306000000002E-3</v>
      </c>
      <c r="AT3164" s="193"/>
      <c r="AU3164" s="193"/>
      <c r="AV3164" s="193"/>
      <c r="AW3164" s="193"/>
      <c r="AX3164" s="193"/>
      <c r="AY3164" s="193"/>
      <c r="AZ3164" s="193"/>
      <c r="BA3164" s="193"/>
      <c r="BB3164" s="193"/>
      <c r="BC3164" s="193"/>
      <c r="BD3164" s="193"/>
      <c r="BE3164" s="315"/>
      <c r="BF3164" s="315"/>
      <c r="BG3164" s="315"/>
      <c r="BH3164" s="315"/>
      <c r="BI3164" s="315"/>
      <c r="BJ3164" s="315"/>
      <c r="BK3164" s="315"/>
    </row>
    <row r="3165" spans="1:63" x14ac:dyDescent="0.25">
      <c r="A3165" s="9"/>
      <c r="B3165" s="43" t="s">
        <v>4654</v>
      </c>
      <c r="C3165" s="25" t="s">
        <v>6817</v>
      </c>
      <c r="D3165" s="193">
        <v>9.9151863E-3</v>
      </c>
      <c r="E3165" s="193">
        <v>9.2522420000000008E-3</v>
      </c>
      <c r="F3165" s="193">
        <v>5.3964110999999999E-4</v>
      </c>
      <c r="G3165" s="193">
        <v>4.4052054999999998E-6</v>
      </c>
      <c r="H3165" s="193">
        <v>3.0504196000000001E-5</v>
      </c>
      <c r="I3165" s="193">
        <v>3.5489691000000002E-5</v>
      </c>
      <c r="J3165" s="193">
        <v>1.1776053E-5</v>
      </c>
      <c r="K3165" s="193">
        <v>3.4940080000000001E-6</v>
      </c>
      <c r="L3165" s="193">
        <v>3.7634003000000001E-5</v>
      </c>
      <c r="M3165" s="193">
        <v>0</v>
      </c>
      <c r="N3165" s="193">
        <v>0</v>
      </c>
      <c r="O3165" s="193">
        <v>0</v>
      </c>
      <c r="P3165" s="199">
        <f t="shared" si="601"/>
        <v>6.8535125925925922E-2</v>
      </c>
      <c r="Q3165" s="240">
        <v>1.1597634000000001</v>
      </c>
      <c r="R3165" s="99">
        <v>1.1553698999999999</v>
      </c>
      <c r="S3165" s="99">
        <v>2.3310000000000002E-3</v>
      </c>
      <c r="T3165" s="99">
        <v>1.2669000000000001E-6</v>
      </c>
      <c r="U3165" s="99">
        <v>1.9452E-4</v>
      </c>
      <c r="V3165" s="99">
        <v>3.9957760000000003E-5</v>
      </c>
      <c r="W3165" s="99">
        <v>1.8266999999999999E-3</v>
      </c>
      <c r="X3165" s="241">
        <f t="shared" si="602"/>
        <v>6.2112453147087857E-3</v>
      </c>
      <c r="Y3165" s="241">
        <f t="shared" si="603"/>
        <v>2.021327718146E-3</v>
      </c>
      <c r="Z3165" s="241">
        <f t="shared" si="604"/>
        <v>1.2897751139627862E-3</v>
      </c>
      <c r="AA3165" s="241">
        <f t="shared" si="605"/>
        <v>2.9001424826E-3</v>
      </c>
      <c r="AB3165" s="258">
        <v>1.899787E-3</v>
      </c>
      <c r="AC3165" s="258">
        <v>5.7161433999999999E-7</v>
      </c>
      <c r="AD3165" s="258">
        <v>7.6364977000000002E-6</v>
      </c>
      <c r="AE3165" s="258">
        <v>7.4807292000000003E-8</v>
      </c>
      <c r="AF3165" s="258">
        <v>1.1318391E-4</v>
      </c>
      <c r="AG3165" s="258">
        <v>7.3888813999999994E-8</v>
      </c>
      <c r="AH3165" s="258">
        <v>1.2433895000000001E-3</v>
      </c>
      <c r="AI3165" s="258">
        <v>7.9195889999999999E-7</v>
      </c>
      <c r="AJ3165" s="258">
        <v>3.6543632000000001E-8</v>
      </c>
      <c r="AK3165" s="258">
        <v>3.2777081999999999E-7</v>
      </c>
      <c r="AL3165" s="258">
        <v>5.7797053999999999E-9</v>
      </c>
      <c r="AM3165" s="258">
        <v>4.4245386000000001E-11</v>
      </c>
      <c r="AN3165" s="258">
        <v>4.9559356E-7</v>
      </c>
      <c r="AO3165" s="258">
        <v>1.5026651000000001E-6</v>
      </c>
      <c r="AP3165" s="258">
        <v>4.3225257999999999E-5</v>
      </c>
      <c r="AQ3165" s="258">
        <v>1.2228259999999999E-7</v>
      </c>
      <c r="AR3165" s="258">
        <v>2.9000202000000002E-3</v>
      </c>
      <c r="AT3165" s="193"/>
      <c r="AU3165" s="193"/>
      <c r="AV3165" s="193"/>
      <c r="AW3165" s="193"/>
      <c r="AX3165" s="193"/>
      <c r="AY3165" s="193"/>
      <c r="AZ3165" s="193"/>
      <c r="BA3165" s="193"/>
      <c r="BB3165" s="193"/>
      <c r="BC3165" s="193"/>
      <c r="BD3165" s="193"/>
      <c r="BE3165" s="315"/>
      <c r="BF3165" s="315"/>
      <c r="BG3165" s="315"/>
      <c r="BH3165" s="315"/>
      <c r="BI3165" s="315"/>
      <c r="BJ3165" s="315"/>
      <c r="BK3165" s="315"/>
    </row>
    <row r="3166" spans="1:63" x14ac:dyDescent="0.25">
      <c r="A3166" s="9"/>
      <c r="B3166" s="43" t="s">
        <v>4654</v>
      </c>
      <c r="C3166" s="25" t="s">
        <v>6816</v>
      </c>
      <c r="D3166" s="193">
        <v>1.4775754E-2</v>
      </c>
      <c r="E3166" s="193">
        <v>8.7465648999999999E-3</v>
      </c>
      <c r="F3166" s="193">
        <v>4.4295165999999999E-3</v>
      </c>
      <c r="G3166" s="193">
        <v>9.7970862999999996E-6</v>
      </c>
      <c r="H3166" s="193">
        <v>3.6873996999999998E-5</v>
      </c>
      <c r="I3166" s="193">
        <v>1.8851014000000001E-5</v>
      </c>
      <c r="J3166" s="193">
        <v>1.2866853E-3</v>
      </c>
      <c r="K3166" s="193">
        <v>2.3944560000000001E-4</v>
      </c>
      <c r="L3166" s="193">
        <v>8.0198993999999996E-6</v>
      </c>
      <c r="M3166" s="193">
        <v>0</v>
      </c>
      <c r="N3166" s="193">
        <v>0</v>
      </c>
      <c r="O3166" s="193">
        <v>0</v>
      </c>
      <c r="P3166" s="199">
        <f t="shared" si="601"/>
        <v>6.4789369629629626E-2</v>
      </c>
      <c r="Q3166" s="240">
        <v>1.124031</v>
      </c>
      <c r="R3166" s="99">
        <v>1.1189935</v>
      </c>
      <c r="S3166" s="99">
        <v>4.4087680000000004E-3</v>
      </c>
      <c r="T3166" s="99">
        <v>3.9373999999999998E-7</v>
      </c>
      <c r="U3166" s="99">
        <v>1.8718000000000001E-4</v>
      </c>
      <c r="V3166" s="99">
        <v>2.254774E-5</v>
      </c>
      <c r="W3166" s="99">
        <v>4.1865000000000001E-4</v>
      </c>
      <c r="X3166" s="241">
        <f t="shared" si="602"/>
        <v>6.5867253456969293E-3</v>
      </c>
      <c r="Y3166" s="241">
        <f t="shared" si="603"/>
        <v>2.5883290520387998E-3</v>
      </c>
      <c r="Z3166" s="241">
        <f t="shared" si="604"/>
        <v>1.1896269490141299E-3</v>
      </c>
      <c r="AA3166" s="241">
        <f t="shared" si="605"/>
        <v>2.808769344644E-3</v>
      </c>
      <c r="AB3166" s="258">
        <v>1.7959566E-3</v>
      </c>
      <c r="AC3166" s="258">
        <v>1.7573278000000001E-9</v>
      </c>
      <c r="AD3166" s="258">
        <v>1.6357154000000001E-4</v>
      </c>
      <c r="AE3166" s="258">
        <v>9.5985751999999997E-8</v>
      </c>
      <c r="AF3166" s="258">
        <v>6.2860477000000001E-4</v>
      </c>
      <c r="AG3166" s="258">
        <v>9.8398959000000003E-8</v>
      </c>
      <c r="AH3166" s="258">
        <v>1.1753363E-3</v>
      </c>
      <c r="AI3166" s="258">
        <v>7.6896729999999997E-6</v>
      </c>
      <c r="AJ3166" s="258">
        <v>5.6397209999999999E-8</v>
      </c>
      <c r="AK3166" s="258">
        <v>3.3901502999999999E-6</v>
      </c>
      <c r="AL3166" s="258">
        <v>4.8966237999999996E-7</v>
      </c>
      <c r="AM3166" s="258">
        <v>4.3665412999999998E-10</v>
      </c>
      <c r="AN3166" s="258">
        <v>3.7558706000000002E-7</v>
      </c>
      <c r="AO3166" s="258">
        <v>5.8888630999999998E-7</v>
      </c>
      <c r="AP3166" s="258">
        <v>1.6998561E-6</v>
      </c>
      <c r="AQ3166" s="258">
        <v>2.9344644000000001E-8</v>
      </c>
      <c r="AR3166" s="258">
        <v>2.8087400000000001E-3</v>
      </c>
      <c r="AT3166" s="193"/>
      <c r="AU3166" s="193"/>
      <c r="AV3166" s="193"/>
      <c r="AW3166" s="193"/>
      <c r="AX3166" s="193"/>
      <c r="AY3166" s="193"/>
      <c r="AZ3166" s="193"/>
      <c r="BA3166" s="193"/>
      <c r="BB3166" s="193"/>
      <c r="BC3166" s="193"/>
      <c r="BD3166" s="193"/>
      <c r="BE3166" s="315"/>
      <c r="BF3166" s="315"/>
      <c r="BG3166" s="315"/>
      <c r="BH3166" s="315"/>
      <c r="BI3166" s="315"/>
      <c r="BJ3166" s="315"/>
      <c r="BK3166" s="315"/>
    </row>
    <row r="3167" spans="1:63" x14ac:dyDescent="0.25">
      <c r="A3167" s="9"/>
      <c r="B3167" s="43" t="s">
        <v>4654</v>
      </c>
      <c r="C3167" s="25" t="s">
        <v>6815</v>
      </c>
      <c r="D3167" s="193">
        <v>8.2682047000000002E-3</v>
      </c>
      <c r="E3167" s="193">
        <v>7.8763858999999995E-3</v>
      </c>
      <c r="F3167" s="193">
        <v>3.1736134E-4</v>
      </c>
      <c r="G3167" s="193">
        <v>5.6305288999999999E-6</v>
      </c>
      <c r="H3167" s="193">
        <v>2.0734024000000001E-5</v>
      </c>
      <c r="I3167" s="193">
        <v>2.7116866000000002E-5</v>
      </c>
      <c r="J3167" s="193">
        <v>3.6738075E-6</v>
      </c>
      <c r="K3167" s="193">
        <v>4.0417470999999998E-7</v>
      </c>
      <c r="L3167" s="193">
        <v>1.6898053000000002E-5</v>
      </c>
      <c r="M3167" s="193">
        <v>0</v>
      </c>
      <c r="N3167" s="193">
        <v>0</v>
      </c>
      <c r="O3167" s="193">
        <v>0</v>
      </c>
      <c r="P3167" s="199">
        <f t="shared" si="601"/>
        <v>5.8343599259259249E-2</v>
      </c>
      <c r="Q3167" s="240">
        <v>1.0036282999999999</v>
      </c>
      <c r="R3167" s="99">
        <v>1.0026515</v>
      </c>
      <c r="S3167" s="99">
        <v>7.7957600000000003E-4</v>
      </c>
      <c r="T3167" s="99">
        <v>6.2463999999999996E-7</v>
      </c>
      <c r="U3167" s="99">
        <v>5.9040999999999999E-5</v>
      </c>
      <c r="V3167" s="99">
        <v>1.1177159999999999E-5</v>
      </c>
      <c r="W3167" s="99">
        <v>1.2635000000000001E-4</v>
      </c>
      <c r="X3167" s="241">
        <f t="shared" si="602"/>
        <v>5.2790475354450497E-3</v>
      </c>
      <c r="Y3167" s="241">
        <f t="shared" si="603"/>
        <v>1.6936368411139999E-3</v>
      </c>
      <c r="Z3167" s="241">
        <f t="shared" si="604"/>
        <v>1.06869359571705E-3</v>
      </c>
      <c r="AA3167" s="241">
        <f t="shared" si="605"/>
        <v>2.5167170986140001E-3</v>
      </c>
      <c r="AB3167" s="258">
        <v>1.61728E-3</v>
      </c>
      <c r="AC3167" s="258">
        <v>1.1502492E-7</v>
      </c>
      <c r="AD3167" s="258">
        <v>3.4346738000000002E-6</v>
      </c>
      <c r="AE3167" s="258">
        <v>4.7609902000000003E-8</v>
      </c>
      <c r="AF3167" s="258">
        <v>7.2735454000000003E-5</v>
      </c>
      <c r="AG3167" s="258">
        <v>2.4078492E-8</v>
      </c>
      <c r="AH3167" s="258">
        <v>1.0585548E-3</v>
      </c>
      <c r="AI3167" s="258">
        <v>4.5273291000000003E-7</v>
      </c>
      <c r="AJ3167" s="258">
        <v>1.6812217999999999E-8</v>
      </c>
      <c r="AK3167" s="258">
        <v>3.1307740999999998E-8</v>
      </c>
      <c r="AL3167" s="258">
        <v>2.9607533E-9</v>
      </c>
      <c r="AM3167" s="258">
        <v>1.0650475E-10</v>
      </c>
      <c r="AN3167" s="258">
        <v>1.9307628999999999E-7</v>
      </c>
      <c r="AO3167" s="258">
        <v>1.6160921E-6</v>
      </c>
      <c r="AP3167" s="258">
        <v>7.8257071999999993E-6</v>
      </c>
      <c r="AQ3167" s="258">
        <v>5.0898614000000001E-8</v>
      </c>
      <c r="AR3167" s="258">
        <v>2.5166661999999999E-3</v>
      </c>
      <c r="AT3167" s="193"/>
      <c r="AU3167" s="193"/>
      <c r="AV3167" s="193"/>
      <c r="AW3167" s="193"/>
      <c r="AX3167" s="193"/>
      <c r="AY3167" s="193"/>
      <c r="AZ3167" s="193"/>
      <c r="BA3167" s="193"/>
      <c r="BB3167" s="193"/>
      <c r="BC3167" s="193"/>
      <c r="BD3167" s="193"/>
      <c r="BE3167" s="315"/>
      <c r="BF3167" s="315"/>
      <c r="BG3167" s="315"/>
      <c r="BH3167" s="315"/>
      <c r="BI3167" s="315"/>
      <c r="BJ3167" s="315"/>
      <c r="BK3167" s="315"/>
    </row>
    <row r="3168" spans="1:63" x14ac:dyDescent="0.25">
      <c r="A3168" s="9"/>
      <c r="B3168" s="43" t="s">
        <v>4654</v>
      </c>
      <c r="C3168" s="25" t="s">
        <v>6814</v>
      </c>
      <c r="D3168" s="193">
        <v>1.0077254000000001E-2</v>
      </c>
      <c r="E3168" s="193">
        <v>9.2530723999999995E-3</v>
      </c>
      <c r="F3168" s="193">
        <v>7.1155478000000001E-4</v>
      </c>
      <c r="G3168" s="193">
        <v>4.5692645E-6</v>
      </c>
      <c r="H3168" s="193">
        <v>2.7738007E-5</v>
      </c>
      <c r="I3168" s="193">
        <v>3.2423282000000003E-5</v>
      </c>
      <c r="J3168" s="193">
        <v>1.3084030000000001E-5</v>
      </c>
      <c r="K3168" s="193">
        <v>2.2687809999999999E-6</v>
      </c>
      <c r="L3168" s="193">
        <v>3.2543372000000001E-5</v>
      </c>
      <c r="M3168" s="193">
        <v>0</v>
      </c>
      <c r="N3168" s="193">
        <v>0</v>
      </c>
      <c r="O3168" s="193">
        <v>0</v>
      </c>
      <c r="P3168" s="199">
        <f t="shared" si="601"/>
        <v>6.8541277037037024E-2</v>
      </c>
      <c r="Q3168" s="240">
        <v>1.1577763000000001</v>
      </c>
      <c r="R3168" s="99">
        <v>1.1541157</v>
      </c>
      <c r="S3168" s="99">
        <v>1.7104080000000001E-3</v>
      </c>
      <c r="T3168" s="99">
        <v>8.5932999999999995E-7</v>
      </c>
      <c r="U3168" s="99">
        <v>1.6567E-4</v>
      </c>
      <c r="V3168" s="99">
        <v>4.8059419999999997E-5</v>
      </c>
      <c r="W3168" s="99">
        <v>1.7355999999999999E-3</v>
      </c>
      <c r="X3168" s="241">
        <f t="shared" si="602"/>
        <v>6.2309836363404749E-3</v>
      </c>
      <c r="Y3168" s="241">
        <f t="shared" si="603"/>
        <v>2.0487380719290001E-3</v>
      </c>
      <c r="Z3168" s="241">
        <f t="shared" si="604"/>
        <v>1.2852504407414747E-3</v>
      </c>
      <c r="AA3168" s="241">
        <f t="shared" si="605"/>
        <v>2.8969951236699999E-3</v>
      </c>
      <c r="AB3168" s="258">
        <v>1.8999579E-3</v>
      </c>
      <c r="AC3168" s="258">
        <v>4.6463491000000002E-7</v>
      </c>
      <c r="AD3168" s="258">
        <v>7.7462222000000005E-6</v>
      </c>
      <c r="AE3168" s="258">
        <v>9.2122845999999994E-8</v>
      </c>
      <c r="AF3168" s="258">
        <v>1.4042452000000001E-4</v>
      </c>
      <c r="AG3168" s="258">
        <v>5.2671972999999998E-8</v>
      </c>
      <c r="AH3168" s="258">
        <v>1.2435097999999999E-3</v>
      </c>
      <c r="AI3168" s="258">
        <v>1.0753723E-6</v>
      </c>
      <c r="AJ3168" s="258">
        <v>3.8612547999999998E-8</v>
      </c>
      <c r="AK3168" s="258">
        <v>4.2931802999999998E-7</v>
      </c>
      <c r="AL3168" s="258">
        <v>5.5578275999999997E-9</v>
      </c>
      <c r="AM3168" s="258">
        <v>2.2695875E-11</v>
      </c>
      <c r="AN3168" s="258">
        <v>3.7545044E-7</v>
      </c>
      <c r="AO3168" s="258">
        <v>1.1341739000000001E-6</v>
      </c>
      <c r="AP3168" s="258">
        <v>3.8682132999999997E-5</v>
      </c>
      <c r="AQ3168" s="258">
        <v>1.0762367000000001E-7</v>
      </c>
      <c r="AR3168" s="258">
        <v>2.8968875000000001E-3</v>
      </c>
      <c r="AT3168" s="193"/>
      <c r="AU3168" s="193"/>
      <c r="AV3168" s="193"/>
      <c r="AW3168" s="193"/>
      <c r="AX3168" s="193"/>
      <c r="AY3168" s="193"/>
      <c r="AZ3168" s="193"/>
      <c r="BA3168" s="193"/>
      <c r="BB3168" s="193"/>
      <c r="BC3168" s="193"/>
      <c r="BD3168" s="193"/>
      <c r="BE3168" s="315"/>
      <c r="BF3168" s="315"/>
      <c r="BG3168" s="315"/>
      <c r="BH3168" s="315"/>
      <c r="BI3168" s="315"/>
      <c r="BJ3168" s="315"/>
      <c r="BK3168" s="315"/>
    </row>
    <row r="3169" spans="1:63" x14ac:dyDescent="0.25">
      <c r="A3169" s="9"/>
      <c r="B3169" s="43" t="s">
        <v>4654</v>
      </c>
      <c r="C3169" s="25" t="s">
        <v>6813</v>
      </c>
      <c r="D3169" s="193">
        <v>1.0747631000000001E-2</v>
      </c>
      <c r="E3169" s="193">
        <v>1.0076824E-2</v>
      </c>
      <c r="F3169" s="193">
        <v>4.1146477999999998E-4</v>
      </c>
      <c r="G3169" s="193">
        <v>1.5108282E-5</v>
      </c>
      <c r="H3169" s="193">
        <v>3.4191271E-5</v>
      </c>
      <c r="I3169" s="193">
        <v>6.5889109000000004E-5</v>
      </c>
      <c r="J3169" s="193">
        <v>3.0210840000000002E-5</v>
      </c>
      <c r="K3169" s="193">
        <v>1.3530145000000001E-6</v>
      </c>
      <c r="L3169" s="193">
        <v>1.1258997E-4</v>
      </c>
      <c r="M3169" s="193">
        <v>0</v>
      </c>
      <c r="N3169" s="193">
        <v>0</v>
      </c>
      <c r="O3169" s="193">
        <v>0</v>
      </c>
      <c r="P3169" s="199">
        <f t="shared" si="601"/>
        <v>7.4643140740740729E-2</v>
      </c>
      <c r="Q3169" s="240">
        <v>1.2996364</v>
      </c>
      <c r="R3169" s="99">
        <v>1.2897299</v>
      </c>
      <c r="S3169" s="99">
        <v>5.9589600000000001E-3</v>
      </c>
      <c r="T3169" s="99">
        <v>4.2061999999999996E-6</v>
      </c>
      <c r="U3169" s="99">
        <v>6.7613000000000005E-4</v>
      </c>
      <c r="V3169" s="99">
        <v>1.018818E-4</v>
      </c>
      <c r="W3169" s="99">
        <v>3.1652999999999998E-3</v>
      </c>
      <c r="X3169" s="241">
        <f t="shared" si="602"/>
        <v>7.0522799982156957E-3</v>
      </c>
      <c r="Y3169" s="241">
        <f t="shared" si="603"/>
        <v>2.2001486130779997E-3</v>
      </c>
      <c r="Z3169" s="241">
        <f t="shared" si="604"/>
        <v>1.6146671684376952E-3</v>
      </c>
      <c r="AA3169" s="241">
        <f t="shared" si="605"/>
        <v>3.2374642167000002E-3</v>
      </c>
      <c r="AB3169" s="258">
        <v>2.0690991000000001E-3</v>
      </c>
      <c r="AC3169" s="258">
        <v>1.1335208E-8</v>
      </c>
      <c r="AD3169" s="258">
        <v>2.3897193999999999E-5</v>
      </c>
      <c r="AE3169" s="258">
        <v>6.3650789999999998E-8</v>
      </c>
      <c r="AF3169" s="258">
        <v>1.0690098E-4</v>
      </c>
      <c r="AG3169" s="258">
        <v>1.7635307999999999E-7</v>
      </c>
      <c r="AH3169" s="258">
        <v>1.3542655000000001E-3</v>
      </c>
      <c r="AI3169" s="258">
        <v>5.9456023999999997E-7</v>
      </c>
      <c r="AJ3169" s="258">
        <v>1.2646030000000001E-7</v>
      </c>
      <c r="AK3169" s="258">
        <v>6.1339822999999996E-7</v>
      </c>
      <c r="AL3169" s="258">
        <v>1.8821677000000001E-8</v>
      </c>
      <c r="AM3169" s="258">
        <v>6.0390695000000005E-11</v>
      </c>
      <c r="AN3169" s="258">
        <v>2.7511986E-6</v>
      </c>
      <c r="AO3169" s="258">
        <v>5.9111790000000003E-6</v>
      </c>
      <c r="AP3169" s="258">
        <v>2.5038599E-4</v>
      </c>
      <c r="AQ3169" s="258">
        <v>3.9331670000000002E-7</v>
      </c>
      <c r="AR3169" s="258">
        <v>3.2370709000000002E-3</v>
      </c>
      <c r="AT3169" s="193"/>
      <c r="AU3169" s="193"/>
      <c r="AV3169" s="193"/>
      <c r="AW3169" s="193"/>
      <c r="AX3169" s="193"/>
      <c r="AY3169" s="193"/>
      <c r="AZ3169" s="193"/>
      <c r="BA3169" s="193"/>
      <c r="BB3169" s="193"/>
      <c r="BC3169" s="193"/>
      <c r="BD3169" s="193"/>
      <c r="BE3169" s="315"/>
      <c r="BF3169" s="315"/>
      <c r="BG3169" s="315"/>
      <c r="BH3169" s="315"/>
      <c r="BI3169" s="315"/>
      <c r="BJ3169" s="315"/>
      <c r="BK3169" s="315"/>
    </row>
    <row r="3170" spans="1:63" x14ac:dyDescent="0.25">
      <c r="A3170" s="9"/>
      <c r="B3170" s="43" t="s">
        <v>4654</v>
      </c>
      <c r="C3170" s="25" t="s">
        <v>6812</v>
      </c>
      <c r="D3170" s="193">
        <v>9.8322891000000006E-3</v>
      </c>
      <c r="E3170" s="193">
        <v>9.1478671000000001E-3</v>
      </c>
      <c r="F3170" s="193">
        <v>5.7177702000000001E-4</v>
      </c>
      <c r="G3170" s="193">
        <v>4.4863528999999998E-6</v>
      </c>
      <c r="H3170" s="193">
        <v>2.7631240999999999E-5</v>
      </c>
      <c r="I3170" s="193">
        <v>3.2855731000000003E-5</v>
      </c>
      <c r="J3170" s="193">
        <v>1.0696739E-5</v>
      </c>
      <c r="K3170" s="193">
        <v>5.6628313999999998E-6</v>
      </c>
      <c r="L3170" s="193">
        <v>3.1312115999999998E-5</v>
      </c>
      <c r="M3170" s="193">
        <v>0</v>
      </c>
      <c r="N3170" s="193">
        <v>0</v>
      </c>
      <c r="O3170" s="193">
        <v>0</v>
      </c>
      <c r="P3170" s="199">
        <f t="shared" si="601"/>
        <v>6.776197851851852E-2</v>
      </c>
      <c r="Q3170" s="240">
        <v>1.1814823000000001</v>
      </c>
      <c r="R3170" s="99">
        <v>1.1779978</v>
      </c>
      <c r="S3170" s="99">
        <v>1.7140479999999999E-3</v>
      </c>
      <c r="T3170" s="99">
        <v>9.6613999999999999E-7</v>
      </c>
      <c r="U3170" s="99">
        <v>1.7427999999999999E-4</v>
      </c>
      <c r="V3170" s="99">
        <v>4.5261089999999999E-5</v>
      </c>
      <c r="W3170" s="99">
        <v>1.5499999999999999E-3</v>
      </c>
      <c r="X3170" s="241">
        <f t="shared" si="602"/>
        <v>6.2226304625404572E-3</v>
      </c>
      <c r="Y3170" s="241">
        <f t="shared" si="603"/>
        <v>2.0015762908770001E-3</v>
      </c>
      <c r="Z3170" s="241">
        <f t="shared" si="604"/>
        <v>1.264123038093457E-3</v>
      </c>
      <c r="AA3170" s="241">
        <f t="shared" si="605"/>
        <v>2.95693113357E-3</v>
      </c>
      <c r="AB3170" s="258">
        <v>1.8783554999999999E-3</v>
      </c>
      <c r="AC3170" s="258">
        <v>5.1444779999999996E-7</v>
      </c>
      <c r="AD3170" s="258">
        <v>7.0602780999999997E-6</v>
      </c>
      <c r="AE3170" s="258">
        <v>7.5744752999999998E-8</v>
      </c>
      <c r="AF3170" s="258">
        <v>1.1551715E-4</v>
      </c>
      <c r="AG3170" s="258">
        <v>5.3170223999999998E-8</v>
      </c>
      <c r="AH3170" s="258">
        <v>1.2293632000000001E-3</v>
      </c>
      <c r="AI3170" s="258">
        <v>8.5023643999999997E-7</v>
      </c>
      <c r="AJ3170" s="258">
        <v>3.6278126000000003E-8</v>
      </c>
      <c r="AK3170" s="258">
        <v>3.2557290999999999E-7</v>
      </c>
      <c r="AL3170" s="258">
        <v>5.2927162000000003E-9</v>
      </c>
      <c r="AM3170" s="258">
        <v>4.5381256999999998E-11</v>
      </c>
      <c r="AN3170" s="258">
        <v>3.6861741999999999E-7</v>
      </c>
      <c r="AO3170" s="258">
        <v>1.2902581E-6</v>
      </c>
      <c r="AP3170" s="258">
        <v>3.1883537000000002E-5</v>
      </c>
      <c r="AQ3170" s="258">
        <v>1.0093357E-7</v>
      </c>
      <c r="AR3170" s="258">
        <v>2.9568302000000002E-3</v>
      </c>
      <c r="AT3170" s="193"/>
      <c r="AU3170" s="193"/>
      <c r="AV3170" s="193"/>
      <c r="AW3170" s="193"/>
      <c r="AX3170" s="193"/>
      <c r="AY3170" s="193"/>
      <c r="AZ3170" s="193"/>
      <c r="BA3170" s="193"/>
      <c r="BB3170" s="193"/>
      <c r="BC3170" s="193"/>
      <c r="BD3170" s="193"/>
      <c r="BE3170" s="315"/>
      <c r="BF3170" s="315"/>
      <c r="BG3170" s="315"/>
      <c r="BH3170" s="315"/>
      <c r="BI3170" s="315"/>
      <c r="BJ3170" s="315"/>
      <c r="BK3170" s="315"/>
    </row>
    <row r="3171" spans="1:63" x14ac:dyDescent="0.25">
      <c r="A3171" s="9"/>
      <c r="B3171" s="43" t="s">
        <v>4654</v>
      </c>
      <c r="C3171" s="5" t="s">
        <v>6811</v>
      </c>
      <c r="D3171" s="172">
        <v>1.4820765E-2</v>
      </c>
      <c r="E3171" s="172">
        <v>8.7936815000000008E-3</v>
      </c>
      <c r="F3171" s="172">
        <v>4.4199280999999997E-3</v>
      </c>
      <c r="G3171" s="172">
        <v>9.7970862999999996E-6</v>
      </c>
      <c r="H3171" s="172">
        <v>3.8868558999999997E-5</v>
      </c>
      <c r="I3171" s="172">
        <v>2.4339014E-5</v>
      </c>
      <c r="J3171" s="172">
        <v>1.2866853E-3</v>
      </c>
      <c r="K3171" s="172">
        <v>2.3944560000000001E-4</v>
      </c>
      <c r="L3171" s="172">
        <v>8.0198993999999996E-6</v>
      </c>
      <c r="M3171" s="172">
        <v>0</v>
      </c>
      <c r="N3171" s="172">
        <v>0</v>
      </c>
      <c r="O3171" s="172">
        <v>0</v>
      </c>
      <c r="P3171" s="199">
        <f t="shared" si="601"/>
        <v>6.5138381481481489E-2</v>
      </c>
      <c r="Q3171" s="233">
        <v>1.124031</v>
      </c>
      <c r="R3171" s="96">
        <v>1.1189935</v>
      </c>
      <c r="S3171" s="96">
        <v>4.4087680000000004E-3</v>
      </c>
      <c r="T3171" s="96">
        <v>3.9373999999999998E-7</v>
      </c>
      <c r="U3171" s="96">
        <v>1.8718000000000001E-4</v>
      </c>
      <c r="V3171" s="96">
        <v>2.254774E-5</v>
      </c>
      <c r="W3171" s="96">
        <v>4.1865000000000001E-4</v>
      </c>
      <c r="X3171" s="241">
        <f t="shared" si="602"/>
        <v>6.6017750651279298E-3</v>
      </c>
      <c r="Y3171" s="241">
        <f t="shared" si="603"/>
        <v>2.5970638596697999E-3</v>
      </c>
      <c r="Z3171" s="241">
        <f t="shared" si="604"/>
        <v>1.1959418608141297E-3</v>
      </c>
      <c r="AA3171" s="241">
        <f t="shared" si="605"/>
        <v>2.808769344644E-3</v>
      </c>
      <c r="AB3171" s="241">
        <v>1.8056293000000001E-3</v>
      </c>
      <c r="AC3171" s="241">
        <v>1.7573278000000001E-9</v>
      </c>
      <c r="AD3171" s="241">
        <v>1.6357154000000001E-4</v>
      </c>
      <c r="AE3171" s="241">
        <v>9.5033383000000001E-8</v>
      </c>
      <c r="AF3171" s="241">
        <v>6.2766782999999998E-4</v>
      </c>
      <c r="AG3171" s="241">
        <v>9.8398959000000003E-8</v>
      </c>
      <c r="AH3171" s="241">
        <v>1.1816651E-3</v>
      </c>
      <c r="AI3171" s="241">
        <v>7.6757847999999993E-6</v>
      </c>
      <c r="AJ3171" s="241">
        <v>5.6397209999999999E-8</v>
      </c>
      <c r="AK3171" s="241">
        <v>3.3901502999999999E-6</v>
      </c>
      <c r="AL3171" s="241">
        <v>4.8966237999999996E-7</v>
      </c>
      <c r="AM3171" s="241">
        <v>4.3665412999999998E-10</v>
      </c>
      <c r="AN3171" s="241">
        <v>3.7558706000000002E-7</v>
      </c>
      <c r="AO3171" s="241">
        <v>5.8888630999999998E-7</v>
      </c>
      <c r="AP3171" s="241">
        <v>1.6998561E-6</v>
      </c>
      <c r="AQ3171" s="241">
        <v>2.9344644000000001E-8</v>
      </c>
      <c r="AR3171" s="241">
        <v>2.8087400000000001E-3</v>
      </c>
      <c r="AT3171" s="193"/>
      <c r="AU3171" s="193"/>
      <c r="AV3171" s="193"/>
      <c r="AW3171" s="193"/>
      <c r="AX3171" s="193"/>
      <c r="AY3171" s="193"/>
      <c r="AZ3171" s="193"/>
      <c r="BA3171" s="193"/>
      <c r="BB3171" s="193"/>
      <c r="BC3171" s="193"/>
      <c r="BD3171" s="193"/>
      <c r="BE3171" s="315"/>
      <c r="BF3171" s="315"/>
      <c r="BG3171" s="315"/>
      <c r="BH3171" s="315"/>
      <c r="BI3171" s="315"/>
      <c r="BJ3171" s="315"/>
      <c r="BK3171" s="315"/>
    </row>
    <row r="3172" spans="1:63" x14ac:dyDescent="0.25">
      <c r="A3172" s="9"/>
      <c r="B3172" s="43" t="s">
        <v>4654</v>
      </c>
      <c r="C3172" s="25" t="s">
        <v>6622</v>
      </c>
      <c r="D3172" s="193">
        <v>8.4331191000000007E-3</v>
      </c>
      <c r="E3172" s="193">
        <v>8.0149650000000006E-3</v>
      </c>
      <c r="F3172" s="193">
        <v>3.2735971999999999E-4</v>
      </c>
      <c r="G3172" s="193">
        <v>3.0988184000000001E-6</v>
      </c>
      <c r="H3172" s="193">
        <v>1.8875555E-5</v>
      </c>
      <c r="I3172" s="193">
        <v>2.7099549000000001E-5</v>
      </c>
      <c r="J3172" s="193">
        <v>4.6182573999999999E-6</v>
      </c>
      <c r="K3172" s="193">
        <v>1.9028065999999999E-5</v>
      </c>
      <c r="L3172" s="193">
        <v>1.8074190999999999E-5</v>
      </c>
      <c r="M3172" s="193">
        <v>0</v>
      </c>
      <c r="N3172" s="193">
        <v>0</v>
      </c>
      <c r="O3172" s="193">
        <v>0</v>
      </c>
      <c r="P3172" s="199">
        <f t="shared" si="601"/>
        <v>5.937011111111111E-2</v>
      </c>
      <c r="Q3172" s="240">
        <v>1.1415852</v>
      </c>
      <c r="R3172" s="99">
        <v>1.1399969000000001</v>
      </c>
      <c r="S3172" s="99">
        <v>1.03068E-3</v>
      </c>
      <c r="T3172" s="99">
        <v>3.9625000000000002E-7</v>
      </c>
      <c r="U3172" s="99">
        <v>1.7676000000000001E-4</v>
      </c>
      <c r="V3172" s="99">
        <v>4.3721830000000001E-5</v>
      </c>
      <c r="W3172" s="99">
        <v>3.3670999999999999E-4</v>
      </c>
      <c r="X3172" s="241">
        <f t="shared" si="602"/>
        <v>5.6830335325009406E-3</v>
      </c>
      <c r="Y3172" s="241">
        <f t="shared" si="603"/>
        <v>1.7258575626359998E-3</v>
      </c>
      <c r="Z3172" s="241">
        <f t="shared" si="604"/>
        <v>1.0956473681889411E-3</v>
      </c>
      <c r="AA3172" s="241">
        <f t="shared" si="605"/>
        <v>2.8615286016759997E-3</v>
      </c>
      <c r="AB3172" s="258">
        <v>1.6457329999999999E-3</v>
      </c>
      <c r="AC3172" s="258">
        <v>1.8004841999999999E-7</v>
      </c>
      <c r="AD3172" s="258">
        <v>4.5614475999999999E-6</v>
      </c>
      <c r="AE3172" s="258">
        <v>4.9663847000000001E-8</v>
      </c>
      <c r="AF3172" s="258">
        <v>7.5302489000000003E-5</v>
      </c>
      <c r="AG3172" s="258">
        <v>3.0913768999999997E-8</v>
      </c>
      <c r="AH3172" s="258">
        <v>1.0771794000000001E-3</v>
      </c>
      <c r="AI3172" s="258">
        <v>4.6572588000000001E-7</v>
      </c>
      <c r="AJ3172" s="258">
        <v>2.5639020999999999E-8</v>
      </c>
      <c r="AK3172" s="258">
        <v>1.2638187999999999E-7</v>
      </c>
      <c r="AL3172" s="258">
        <v>3.5158298999999998E-9</v>
      </c>
      <c r="AM3172" s="258">
        <v>7.1288040999999994E-11</v>
      </c>
      <c r="AN3172" s="258">
        <v>2.7428038999999998E-7</v>
      </c>
      <c r="AO3172" s="258">
        <v>1.4155609000000001E-6</v>
      </c>
      <c r="AP3172" s="258">
        <v>1.6156792999999998E-5</v>
      </c>
      <c r="AQ3172" s="258">
        <v>5.5601676E-8</v>
      </c>
      <c r="AR3172" s="258">
        <v>2.8614729999999998E-3</v>
      </c>
      <c r="AT3172" s="193"/>
      <c r="AU3172" s="193"/>
      <c r="AV3172" s="193"/>
      <c r="AW3172" s="193"/>
      <c r="AX3172" s="193"/>
      <c r="AY3172" s="193"/>
      <c r="AZ3172" s="193"/>
      <c r="BA3172" s="193"/>
      <c r="BB3172" s="193"/>
      <c r="BC3172" s="193"/>
      <c r="BD3172" s="193"/>
      <c r="BE3172" s="315"/>
      <c r="BF3172" s="315"/>
      <c r="BG3172" s="315"/>
      <c r="BH3172" s="315"/>
      <c r="BI3172" s="315"/>
      <c r="BJ3172" s="315"/>
      <c r="BK3172" s="315"/>
    </row>
    <row r="3173" spans="1:63" x14ac:dyDescent="0.25">
      <c r="A3173" s="9"/>
      <c r="B3173" s="43" t="s">
        <v>4654</v>
      </c>
      <c r="C3173" s="5" t="s">
        <v>6621</v>
      </c>
      <c r="D3173" s="172">
        <v>9.9990758999999995E-3</v>
      </c>
      <c r="E3173" s="172">
        <v>9.2964958000000004E-3</v>
      </c>
      <c r="F3173" s="172">
        <v>5.9477073999999997E-4</v>
      </c>
      <c r="G3173" s="172">
        <v>3.5471793E-6</v>
      </c>
      <c r="H3173" s="172">
        <v>2.9000926999999999E-5</v>
      </c>
      <c r="I3173" s="172">
        <v>3.3562700999999999E-5</v>
      </c>
      <c r="J3173" s="172">
        <v>9.1250847999999992E-6</v>
      </c>
      <c r="K3173" s="172">
        <v>5.2460601000000002E-7</v>
      </c>
      <c r="L3173" s="172">
        <v>3.2048926999999998E-5</v>
      </c>
      <c r="M3173" s="172">
        <v>0</v>
      </c>
      <c r="N3173" s="172">
        <v>0</v>
      </c>
      <c r="O3173" s="172">
        <v>0</v>
      </c>
      <c r="P3173" s="199">
        <f t="shared" si="601"/>
        <v>6.8862931851851855E-2</v>
      </c>
      <c r="Q3173" s="233">
        <v>1.1301428</v>
      </c>
      <c r="R3173" s="96">
        <v>1.1265997000000001</v>
      </c>
      <c r="S3173" s="96">
        <v>1.4281680000000001E-3</v>
      </c>
      <c r="T3173" s="96">
        <v>1.0231E-6</v>
      </c>
      <c r="U3173" s="96">
        <v>2.4416999999999999E-4</v>
      </c>
      <c r="V3173" s="96">
        <v>5.1004590000000002E-5</v>
      </c>
      <c r="W3173" s="96">
        <v>1.8186999999999999E-3</v>
      </c>
      <c r="X3173" s="241">
        <f t="shared" si="602"/>
        <v>6.1397377912934051E-3</v>
      </c>
      <c r="Y3173" s="241">
        <f t="shared" si="603"/>
        <v>2.035220646663E-3</v>
      </c>
      <c r="Z3173" s="241">
        <f t="shared" si="604"/>
        <v>1.2766570314704051E-3</v>
      </c>
      <c r="AA3173" s="241">
        <f t="shared" si="605"/>
        <v>2.8278601131599998E-3</v>
      </c>
      <c r="AB3173" s="241">
        <v>1.9088694E-3</v>
      </c>
      <c r="AC3173" s="241">
        <v>5.8213054999999997E-7</v>
      </c>
      <c r="AD3173" s="241">
        <v>6.165735E-6</v>
      </c>
      <c r="AE3173" s="241">
        <v>7.8877439000000003E-8</v>
      </c>
      <c r="AF3173" s="241">
        <v>1.1948013E-4</v>
      </c>
      <c r="AG3173" s="241">
        <v>4.4373673999999999E-8</v>
      </c>
      <c r="AH3173" s="241">
        <v>1.2493163E-3</v>
      </c>
      <c r="AI3173" s="241">
        <v>8.8018814000000002E-7</v>
      </c>
      <c r="AJ3173" s="241">
        <v>2.9307484000000001E-8</v>
      </c>
      <c r="AK3173" s="241">
        <v>2.5964988000000001E-7</v>
      </c>
      <c r="AL3173" s="241">
        <v>4.7077906000000001E-9</v>
      </c>
      <c r="AM3173" s="241">
        <v>4.6815805000000001E-11</v>
      </c>
      <c r="AN3173" s="241">
        <v>3.6573906000000002E-7</v>
      </c>
      <c r="AO3173" s="241">
        <v>1.1678913000000001E-6</v>
      </c>
      <c r="AP3173" s="241">
        <v>2.4633200999999999E-5</v>
      </c>
      <c r="AQ3173" s="241">
        <v>1.0011316E-7</v>
      </c>
      <c r="AR3173" s="241">
        <v>2.8277599999999999E-3</v>
      </c>
      <c r="AT3173" s="193"/>
      <c r="AU3173" s="193"/>
      <c r="AV3173" s="193"/>
      <c r="AW3173" s="193"/>
      <c r="AX3173" s="193"/>
      <c r="AY3173" s="193"/>
      <c r="AZ3173" s="193"/>
      <c r="BA3173" s="193"/>
      <c r="BB3173" s="193"/>
      <c r="BC3173" s="193"/>
      <c r="BD3173" s="193"/>
      <c r="BE3173" s="315"/>
      <c r="BF3173" s="315"/>
      <c r="BG3173" s="315"/>
      <c r="BH3173" s="315"/>
      <c r="BI3173" s="315"/>
      <c r="BJ3173" s="315"/>
      <c r="BK3173" s="315"/>
    </row>
    <row r="3174" spans="1:63" x14ac:dyDescent="0.25">
      <c r="A3174" s="9"/>
      <c r="B3174" s="43" t="s">
        <v>4654</v>
      </c>
      <c r="C3174" s="5" t="s">
        <v>6620</v>
      </c>
      <c r="D3174" s="172">
        <v>1.4694076E-2</v>
      </c>
      <c r="E3174" s="172">
        <v>8.7936815000000008E-3</v>
      </c>
      <c r="F3174" s="172">
        <v>4.2932391000000004E-3</v>
      </c>
      <c r="G3174" s="172">
        <v>9.7970862999999996E-6</v>
      </c>
      <c r="H3174" s="172">
        <v>3.8868558999999997E-5</v>
      </c>
      <c r="I3174" s="172">
        <v>2.4339014E-5</v>
      </c>
      <c r="J3174" s="172">
        <v>1.2866853E-3</v>
      </c>
      <c r="K3174" s="172">
        <v>2.3944560000000001E-4</v>
      </c>
      <c r="L3174" s="172">
        <v>8.0198993999999996E-6</v>
      </c>
      <c r="M3174" s="172">
        <v>0</v>
      </c>
      <c r="N3174" s="172">
        <v>0</v>
      </c>
      <c r="O3174" s="172">
        <v>0</v>
      </c>
      <c r="P3174" s="199">
        <f t="shared" si="601"/>
        <v>6.5138381481481489E-2</v>
      </c>
      <c r="Q3174" s="233">
        <v>1.124031</v>
      </c>
      <c r="R3174" s="96">
        <v>1.1189935</v>
      </c>
      <c r="S3174" s="96">
        <v>4.4087680000000004E-3</v>
      </c>
      <c r="T3174" s="96">
        <v>3.9373999999999998E-7</v>
      </c>
      <c r="U3174" s="96">
        <v>1.8718000000000001E-4</v>
      </c>
      <c r="V3174" s="96">
        <v>2.254774E-5</v>
      </c>
      <c r="W3174" s="96">
        <v>4.1865000000000001E-4</v>
      </c>
      <c r="X3174" s="241">
        <f t="shared" si="602"/>
        <v>6.57441749507893E-3</v>
      </c>
      <c r="Y3174" s="241">
        <f t="shared" si="603"/>
        <v>2.5698844881208004E-3</v>
      </c>
      <c r="Z3174" s="241">
        <f t="shared" si="604"/>
        <v>1.1957636623141298E-3</v>
      </c>
      <c r="AA3174" s="241">
        <f t="shared" si="605"/>
        <v>2.808769344644E-3</v>
      </c>
      <c r="AB3174" s="241">
        <v>1.8056293000000001E-3</v>
      </c>
      <c r="AC3174" s="241">
        <v>1.7573278000000001E-9</v>
      </c>
      <c r="AD3174" s="241">
        <v>1.6357154000000001E-4</v>
      </c>
      <c r="AE3174" s="241">
        <v>7.6501833999999999E-8</v>
      </c>
      <c r="AF3174" s="241">
        <v>6.0050698999999995E-4</v>
      </c>
      <c r="AG3174" s="241">
        <v>9.8398959000000003E-8</v>
      </c>
      <c r="AH3174" s="241">
        <v>1.1816651E-3</v>
      </c>
      <c r="AI3174" s="241">
        <v>7.4975862999999999E-6</v>
      </c>
      <c r="AJ3174" s="241">
        <v>5.6397209999999999E-8</v>
      </c>
      <c r="AK3174" s="241">
        <v>3.3901502999999999E-6</v>
      </c>
      <c r="AL3174" s="241">
        <v>4.8966237999999996E-7</v>
      </c>
      <c r="AM3174" s="241">
        <v>4.3665412999999998E-10</v>
      </c>
      <c r="AN3174" s="241">
        <v>3.7558706000000002E-7</v>
      </c>
      <c r="AO3174" s="241">
        <v>5.8888630999999998E-7</v>
      </c>
      <c r="AP3174" s="241">
        <v>1.6998561E-6</v>
      </c>
      <c r="AQ3174" s="241">
        <v>2.9344644000000001E-8</v>
      </c>
      <c r="AR3174" s="241">
        <v>2.8087400000000001E-3</v>
      </c>
      <c r="AT3174" s="193"/>
      <c r="AU3174" s="193"/>
      <c r="AV3174" s="193"/>
      <c r="AW3174" s="193"/>
      <c r="AX3174" s="193"/>
      <c r="AY3174" s="193"/>
      <c r="AZ3174" s="193"/>
      <c r="BA3174" s="193"/>
      <c r="BB3174" s="193"/>
      <c r="BC3174" s="193"/>
      <c r="BD3174" s="193"/>
      <c r="BE3174" s="315"/>
      <c r="BF3174" s="315"/>
      <c r="BG3174" s="315"/>
      <c r="BH3174" s="315"/>
      <c r="BI3174" s="315"/>
      <c r="BJ3174" s="315"/>
      <c r="BK3174" s="315"/>
    </row>
    <row r="3175" spans="1:63" x14ac:dyDescent="0.25">
      <c r="A3175" s="9"/>
      <c r="B3175" s="43" t="s">
        <v>4654</v>
      </c>
      <c r="C3175" s="5" t="s">
        <v>5381</v>
      </c>
      <c r="D3175" s="172">
        <v>1.4726533999999999E-2</v>
      </c>
      <c r="E3175" s="172">
        <v>8.7801814999999995E-3</v>
      </c>
      <c r="F3175" s="172">
        <v>4.3408795999999999E-3</v>
      </c>
      <c r="G3175" s="172">
        <v>9.7970862999999996E-6</v>
      </c>
      <c r="H3175" s="172">
        <v>3.7186386999999998E-5</v>
      </c>
      <c r="I3175" s="172">
        <v>2.4339014E-5</v>
      </c>
      <c r="J3175" s="172">
        <v>1.2866853E-3</v>
      </c>
      <c r="K3175" s="172">
        <v>2.3944560000000001E-4</v>
      </c>
      <c r="L3175" s="172">
        <v>8.0198993999999996E-6</v>
      </c>
      <c r="M3175" s="172">
        <v>0</v>
      </c>
      <c r="N3175" s="172">
        <v>0</v>
      </c>
      <c r="O3175" s="172">
        <v>0</v>
      </c>
      <c r="P3175" s="199">
        <f t="shared" si="601"/>
        <v>6.5038381481481472E-2</v>
      </c>
      <c r="Q3175" s="233">
        <v>1.124031</v>
      </c>
      <c r="R3175" s="96">
        <v>1.1189935</v>
      </c>
      <c r="S3175" s="96">
        <v>4.4087680000000004E-3</v>
      </c>
      <c r="T3175" s="96">
        <v>3.9373999999999998E-7</v>
      </c>
      <c r="U3175" s="96">
        <v>1.8718000000000001E-4</v>
      </c>
      <c r="V3175" s="96">
        <v>2.254774E-5</v>
      </c>
      <c r="W3175" s="96">
        <v>4.1865000000000001E-4</v>
      </c>
      <c r="X3175" s="241">
        <f t="shared" si="602"/>
        <v>6.58019043046693E-3</v>
      </c>
      <c r="Y3175" s="241">
        <f t="shared" si="603"/>
        <v>2.5774050375087999E-3</v>
      </c>
      <c r="Z3175" s="241">
        <f t="shared" si="604"/>
        <v>1.1940160483141298E-3</v>
      </c>
      <c r="AA3175" s="241">
        <f t="shared" si="605"/>
        <v>2.808769344644E-3</v>
      </c>
      <c r="AB3175" s="241">
        <v>1.8028573E-3</v>
      </c>
      <c r="AC3175" s="241">
        <v>1.7573278000000001E-9</v>
      </c>
      <c r="AD3175" s="241">
        <v>1.6357154000000001E-4</v>
      </c>
      <c r="AE3175" s="241">
        <v>8.3351222000000001E-8</v>
      </c>
      <c r="AF3175" s="241">
        <v>6.1079269000000004E-4</v>
      </c>
      <c r="AG3175" s="241">
        <v>9.8398959000000003E-8</v>
      </c>
      <c r="AH3175" s="241">
        <v>1.1798507999999999E-3</v>
      </c>
      <c r="AI3175" s="241">
        <v>7.5642722999999996E-6</v>
      </c>
      <c r="AJ3175" s="241">
        <v>5.6397209999999999E-8</v>
      </c>
      <c r="AK3175" s="241">
        <v>3.3901502999999999E-6</v>
      </c>
      <c r="AL3175" s="241">
        <v>4.8966237999999996E-7</v>
      </c>
      <c r="AM3175" s="241">
        <v>4.3665412999999998E-10</v>
      </c>
      <c r="AN3175" s="241">
        <v>3.7558706000000002E-7</v>
      </c>
      <c r="AO3175" s="241">
        <v>5.8888630999999998E-7</v>
      </c>
      <c r="AP3175" s="241">
        <v>1.6998561E-6</v>
      </c>
      <c r="AQ3175" s="241">
        <v>2.9344644000000001E-8</v>
      </c>
      <c r="AR3175" s="241">
        <v>2.8087400000000001E-3</v>
      </c>
      <c r="AT3175" s="193"/>
      <c r="AU3175" s="193"/>
      <c r="AV3175" s="193"/>
      <c r="AW3175" s="193"/>
      <c r="AX3175" s="193"/>
      <c r="AY3175" s="193"/>
      <c r="AZ3175" s="193"/>
      <c r="BA3175" s="193"/>
      <c r="BB3175" s="193"/>
      <c r="BC3175" s="193"/>
      <c r="BD3175" s="193"/>
      <c r="BE3175" s="315"/>
      <c r="BF3175" s="315"/>
      <c r="BG3175" s="315"/>
      <c r="BH3175" s="315"/>
      <c r="BI3175" s="315"/>
      <c r="BJ3175" s="315"/>
      <c r="BK3175" s="315"/>
    </row>
    <row r="3176" spans="1:63" x14ac:dyDescent="0.25">
      <c r="A3176" s="9"/>
      <c r="B3176" s="43" t="s">
        <v>4654</v>
      </c>
      <c r="C3176" s="5" t="s">
        <v>3665</v>
      </c>
      <c r="D3176" s="172">
        <v>1.4772143E-2</v>
      </c>
      <c r="E3176" s="172">
        <v>8.7936815000000008E-3</v>
      </c>
      <c r="F3176" s="172">
        <v>4.3713060999999998E-3</v>
      </c>
      <c r="G3176" s="172">
        <v>9.7970862999999996E-6</v>
      </c>
      <c r="H3176" s="172">
        <v>3.8868558999999997E-5</v>
      </c>
      <c r="I3176" s="172">
        <v>2.4339014E-5</v>
      </c>
      <c r="J3176" s="172">
        <v>1.2866853E-3</v>
      </c>
      <c r="K3176" s="172">
        <v>2.3944560000000001E-4</v>
      </c>
      <c r="L3176" s="172">
        <v>8.0198993999999996E-6</v>
      </c>
      <c r="M3176" s="172">
        <v>0</v>
      </c>
      <c r="N3176" s="172">
        <v>0</v>
      </c>
      <c r="O3176" s="172">
        <v>0</v>
      </c>
      <c r="P3176" s="199">
        <f t="shared" si="601"/>
        <v>6.5138381481481489E-2</v>
      </c>
      <c r="Q3176" s="233">
        <v>1.124031</v>
      </c>
      <c r="R3176" s="96">
        <v>1.1189935</v>
      </c>
      <c r="S3176" s="96">
        <v>4.4087680000000004E-3</v>
      </c>
      <c r="T3176" s="96">
        <v>3.9373999999999998E-7</v>
      </c>
      <c r="U3176" s="96">
        <v>1.8718000000000001E-4</v>
      </c>
      <c r="V3176" s="96">
        <v>2.254774E-5</v>
      </c>
      <c r="W3176" s="96">
        <v>4.1865000000000001E-4</v>
      </c>
      <c r="X3176" s="241">
        <f t="shared" si="602"/>
        <v>6.5913210772279296E-3</v>
      </c>
      <c r="Y3176" s="241">
        <f t="shared" si="603"/>
        <v>2.5866784682697999E-3</v>
      </c>
      <c r="Z3176" s="241">
        <f t="shared" si="604"/>
        <v>1.1958732643141297E-3</v>
      </c>
      <c r="AA3176" s="241">
        <f t="shared" si="605"/>
        <v>2.808769344644E-3</v>
      </c>
      <c r="AB3176" s="241">
        <v>1.8056293000000001E-3</v>
      </c>
      <c r="AC3176" s="241">
        <v>1.7573278000000001E-9</v>
      </c>
      <c r="AD3176" s="241">
        <v>1.6357154000000001E-4</v>
      </c>
      <c r="AE3176" s="241">
        <v>8.8001983000000001E-8</v>
      </c>
      <c r="AF3176" s="241">
        <v>6.1728947E-4</v>
      </c>
      <c r="AG3176" s="241">
        <v>9.8398959000000003E-8</v>
      </c>
      <c r="AH3176" s="241">
        <v>1.1816651E-3</v>
      </c>
      <c r="AI3176" s="241">
        <v>7.6071883000000001E-6</v>
      </c>
      <c r="AJ3176" s="241">
        <v>5.6397209999999999E-8</v>
      </c>
      <c r="AK3176" s="241">
        <v>3.3901502999999999E-6</v>
      </c>
      <c r="AL3176" s="241">
        <v>4.8966237999999996E-7</v>
      </c>
      <c r="AM3176" s="241">
        <v>4.3665412999999998E-10</v>
      </c>
      <c r="AN3176" s="241">
        <v>3.7558706000000002E-7</v>
      </c>
      <c r="AO3176" s="241">
        <v>5.8888630999999998E-7</v>
      </c>
      <c r="AP3176" s="241">
        <v>1.6998561E-6</v>
      </c>
      <c r="AQ3176" s="241">
        <v>2.9344644000000001E-8</v>
      </c>
      <c r="AR3176" s="241">
        <v>2.8087400000000001E-3</v>
      </c>
      <c r="AT3176" s="193"/>
      <c r="AU3176" s="193"/>
      <c r="AV3176" s="193"/>
      <c r="AW3176" s="193"/>
      <c r="AX3176" s="193"/>
      <c r="AY3176" s="193"/>
      <c r="AZ3176" s="193"/>
      <c r="BA3176" s="193"/>
      <c r="BB3176" s="193"/>
      <c r="BC3176" s="193"/>
      <c r="BD3176" s="193"/>
      <c r="BE3176" s="315"/>
      <c r="BF3176" s="315"/>
      <c r="BG3176" s="315"/>
      <c r="BH3176" s="315"/>
      <c r="BI3176" s="315"/>
      <c r="BJ3176" s="315"/>
      <c r="BK3176" s="315"/>
    </row>
    <row r="3177" spans="1:63" x14ac:dyDescent="0.25">
      <c r="A3177" s="9"/>
      <c r="B3177" s="43" t="s">
        <v>4654</v>
      </c>
      <c r="C3177" s="5" t="s">
        <v>3664</v>
      </c>
      <c r="D3177" s="172">
        <v>1.4876153E-2</v>
      </c>
      <c r="E3177" s="172">
        <v>8.8206815000000001E-3</v>
      </c>
      <c r="F3177" s="172">
        <v>4.4483161000000004E-3</v>
      </c>
      <c r="G3177" s="172">
        <v>9.7970862999999996E-6</v>
      </c>
      <c r="H3177" s="172">
        <v>3.8868558999999997E-5</v>
      </c>
      <c r="I3177" s="172">
        <v>2.4339014E-5</v>
      </c>
      <c r="J3177" s="172">
        <v>1.2866853E-3</v>
      </c>
      <c r="K3177" s="172">
        <v>2.3944560000000001E-4</v>
      </c>
      <c r="L3177" s="172">
        <v>8.0198993999999996E-6</v>
      </c>
      <c r="M3177" s="172">
        <v>0</v>
      </c>
      <c r="N3177" s="172">
        <v>0</v>
      </c>
      <c r="O3177" s="172">
        <v>0</v>
      </c>
      <c r="P3177" s="199">
        <f t="shared" si="601"/>
        <v>6.5338381481481481E-2</v>
      </c>
      <c r="Q3177" s="233">
        <v>1.124031</v>
      </c>
      <c r="R3177" s="96">
        <v>1.1189935</v>
      </c>
      <c r="S3177" s="96">
        <v>4.4087680000000004E-3</v>
      </c>
      <c r="T3177" s="96">
        <v>3.9373999999999998E-7</v>
      </c>
      <c r="U3177" s="96">
        <v>1.8718000000000001E-4</v>
      </c>
      <c r="V3177" s="96">
        <v>2.254774E-5</v>
      </c>
      <c r="W3177" s="96">
        <v>4.1865000000000001E-4</v>
      </c>
      <c r="X3177" s="241">
        <f t="shared" si="602"/>
        <v>6.61725144281693E-3</v>
      </c>
      <c r="Y3177" s="241">
        <f t="shared" si="603"/>
        <v>2.6088722896587999E-3</v>
      </c>
      <c r="Z3177" s="241">
        <f t="shared" si="604"/>
        <v>1.1996098085141297E-3</v>
      </c>
      <c r="AA3177" s="241">
        <f t="shared" si="605"/>
        <v>2.808769344644E-3</v>
      </c>
      <c r="AB3177" s="241">
        <v>1.8111733E-3</v>
      </c>
      <c r="AC3177" s="241">
        <v>1.7573278000000001E-9</v>
      </c>
      <c r="AD3177" s="241">
        <v>1.6357154000000001E-4</v>
      </c>
      <c r="AE3177" s="241">
        <v>9.9493372000000002E-8</v>
      </c>
      <c r="AF3177" s="241">
        <v>6.3392780000000001E-4</v>
      </c>
      <c r="AG3177" s="241">
        <v>9.8398959000000003E-8</v>
      </c>
      <c r="AH3177" s="241">
        <v>1.1852938999999999E-3</v>
      </c>
      <c r="AI3177" s="241">
        <v>7.7149325000000002E-6</v>
      </c>
      <c r="AJ3177" s="241">
        <v>5.6397209999999999E-8</v>
      </c>
      <c r="AK3177" s="241">
        <v>3.3901502999999999E-6</v>
      </c>
      <c r="AL3177" s="241">
        <v>4.8966237999999996E-7</v>
      </c>
      <c r="AM3177" s="241">
        <v>4.3665412999999998E-10</v>
      </c>
      <c r="AN3177" s="241">
        <v>3.7558706000000002E-7</v>
      </c>
      <c r="AO3177" s="241">
        <v>5.8888630999999998E-7</v>
      </c>
      <c r="AP3177" s="241">
        <v>1.6998561E-6</v>
      </c>
      <c r="AQ3177" s="241">
        <v>2.9344644000000001E-8</v>
      </c>
      <c r="AR3177" s="241">
        <v>2.8087400000000001E-3</v>
      </c>
      <c r="AT3177" s="193"/>
      <c r="AU3177" s="193"/>
      <c r="AV3177" s="193"/>
      <c r="AW3177" s="193"/>
      <c r="AX3177" s="193"/>
      <c r="AY3177" s="193"/>
      <c r="AZ3177" s="193"/>
      <c r="BA3177" s="193"/>
      <c r="BB3177" s="193"/>
      <c r="BC3177" s="193"/>
      <c r="BD3177" s="193"/>
      <c r="BE3177" s="315"/>
      <c r="BF3177" s="315"/>
      <c r="BG3177" s="315"/>
      <c r="BH3177" s="315"/>
      <c r="BI3177" s="315"/>
      <c r="BJ3177" s="315"/>
      <c r="BK3177" s="315"/>
    </row>
    <row r="3178" spans="1:63" x14ac:dyDescent="0.25">
      <c r="A3178" s="9" t="s">
        <v>1753</v>
      </c>
      <c r="B3178" s="43" t="s">
        <v>4654</v>
      </c>
      <c r="C3178" s="5" t="s">
        <v>3663</v>
      </c>
      <c r="D3178" s="172">
        <v>9.8322891000000006E-3</v>
      </c>
      <c r="E3178" s="172">
        <v>9.1478671000000001E-3</v>
      </c>
      <c r="F3178" s="172">
        <v>5.7177702000000001E-4</v>
      </c>
      <c r="G3178" s="172">
        <v>4.4863528999999998E-6</v>
      </c>
      <c r="H3178" s="172">
        <v>2.7631240999999999E-5</v>
      </c>
      <c r="I3178" s="172">
        <v>3.2855731000000003E-5</v>
      </c>
      <c r="J3178" s="172">
        <v>1.0696739E-5</v>
      </c>
      <c r="K3178" s="172">
        <v>5.6628313999999998E-6</v>
      </c>
      <c r="L3178" s="172">
        <v>3.1312115999999998E-5</v>
      </c>
      <c r="M3178" s="172">
        <v>0</v>
      </c>
      <c r="N3178" s="172">
        <v>0</v>
      </c>
      <c r="O3178" s="172">
        <v>0</v>
      </c>
      <c r="P3178" s="199">
        <f t="shared" si="601"/>
        <v>6.776197851851852E-2</v>
      </c>
      <c r="Q3178" s="233">
        <v>1.1814823000000001</v>
      </c>
      <c r="R3178" s="96">
        <v>1.1779978</v>
      </c>
      <c r="S3178" s="96">
        <v>1.7140479999999999E-3</v>
      </c>
      <c r="T3178" s="96">
        <v>9.6613999999999999E-7</v>
      </c>
      <c r="U3178" s="96">
        <v>1.7427999999999999E-4</v>
      </c>
      <c r="V3178" s="96">
        <v>4.5261089999999999E-5</v>
      </c>
      <c r="W3178" s="96">
        <v>1.5499999999999999E-3</v>
      </c>
      <c r="X3178" s="241">
        <f t="shared" si="602"/>
        <v>6.2226304625404572E-3</v>
      </c>
      <c r="Y3178" s="241">
        <f t="shared" si="603"/>
        <v>2.0015762908770001E-3</v>
      </c>
      <c r="Z3178" s="241">
        <f t="shared" si="604"/>
        <v>1.264123038093457E-3</v>
      </c>
      <c r="AA3178" s="241">
        <f t="shared" si="605"/>
        <v>2.95693113357E-3</v>
      </c>
      <c r="AB3178" s="241">
        <v>1.8783554999999999E-3</v>
      </c>
      <c r="AC3178" s="241">
        <v>5.1444779999999996E-7</v>
      </c>
      <c r="AD3178" s="241">
        <v>7.0602780999999997E-6</v>
      </c>
      <c r="AE3178" s="241">
        <v>7.5744752999999998E-8</v>
      </c>
      <c r="AF3178" s="241">
        <v>1.1551715E-4</v>
      </c>
      <c r="AG3178" s="241">
        <v>5.3170223999999998E-8</v>
      </c>
      <c r="AH3178" s="241">
        <v>1.2293632000000001E-3</v>
      </c>
      <c r="AI3178" s="241">
        <v>8.5023643999999997E-7</v>
      </c>
      <c r="AJ3178" s="241">
        <v>3.6278126000000003E-8</v>
      </c>
      <c r="AK3178" s="241">
        <v>3.2557290999999999E-7</v>
      </c>
      <c r="AL3178" s="241">
        <v>5.2927162000000003E-9</v>
      </c>
      <c r="AM3178" s="241">
        <v>4.5381256999999998E-11</v>
      </c>
      <c r="AN3178" s="241">
        <v>3.6861741999999999E-7</v>
      </c>
      <c r="AO3178" s="241">
        <v>1.2902581E-6</v>
      </c>
      <c r="AP3178" s="241">
        <v>3.1883537000000002E-5</v>
      </c>
      <c r="AQ3178" s="241">
        <v>1.0093357E-7</v>
      </c>
      <c r="AR3178" s="241">
        <v>2.9568302000000002E-3</v>
      </c>
      <c r="AT3178" s="193"/>
      <c r="AU3178" s="193"/>
      <c r="AV3178" s="193"/>
      <c r="AW3178" s="193"/>
      <c r="AX3178" s="193"/>
      <c r="AY3178" s="193"/>
      <c r="AZ3178" s="193"/>
      <c r="BA3178" s="193"/>
      <c r="BB3178" s="193"/>
      <c r="BC3178" s="193"/>
      <c r="BD3178" s="193"/>
      <c r="BE3178" s="315"/>
      <c r="BF3178" s="315"/>
      <c r="BG3178" s="315"/>
      <c r="BH3178" s="315"/>
      <c r="BI3178" s="315"/>
      <c r="BJ3178" s="315"/>
      <c r="BK3178" s="315"/>
    </row>
    <row r="3179" spans="1:63" x14ac:dyDescent="0.25">
      <c r="A3179" s="9"/>
      <c r="B3179" s="43" t="s">
        <v>4654</v>
      </c>
      <c r="C3179" s="5" t="s">
        <v>1739</v>
      </c>
      <c r="D3179" s="172">
        <v>1.4765165E-2</v>
      </c>
      <c r="E3179" s="172">
        <v>8.7934789999999999E-3</v>
      </c>
      <c r="F3179" s="172">
        <v>4.3584710999999996E-3</v>
      </c>
      <c r="G3179" s="172">
        <v>9.7970862999999996E-6</v>
      </c>
      <c r="H3179" s="172">
        <v>4.4892041999999998E-5</v>
      </c>
      <c r="I3179" s="172">
        <v>2.4339014E-5</v>
      </c>
      <c r="J3179" s="172">
        <v>1.2867209E-3</v>
      </c>
      <c r="K3179" s="172">
        <v>2.3944560000000001E-4</v>
      </c>
      <c r="L3179" s="172">
        <v>8.0198993999999996E-6</v>
      </c>
      <c r="M3179" s="172">
        <v>0</v>
      </c>
      <c r="N3179" s="172">
        <v>0</v>
      </c>
      <c r="O3179" s="172">
        <v>0</v>
      </c>
      <c r="P3179" s="199">
        <f t="shared" si="601"/>
        <v>6.5136881481481473E-2</v>
      </c>
      <c r="Q3179" s="233">
        <v>1.124031</v>
      </c>
      <c r="R3179" s="96">
        <v>1.1189935</v>
      </c>
      <c r="S3179" s="96">
        <v>4.4087680000000004E-3</v>
      </c>
      <c r="T3179" s="96">
        <v>3.9373999999999998E-7</v>
      </c>
      <c r="U3179" s="96">
        <v>1.8718000000000001E-4</v>
      </c>
      <c r="V3179" s="96">
        <v>2.254774E-5</v>
      </c>
      <c r="W3179" s="96">
        <v>4.1865000000000001E-4</v>
      </c>
      <c r="X3179" s="241">
        <f t="shared" si="602"/>
        <v>6.5890209412575902E-3</v>
      </c>
      <c r="Y3179" s="241">
        <f t="shared" si="603"/>
        <v>2.5844210338738E-3</v>
      </c>
      <c r="Z3179" s="241">
        <f t="shared" si="604"/>
        <v>1.1958305627397898E-3</v>
      </c>
      <c r="AA3179" s="241">
        <f t="shared" si="605"/>
        <v>2.808769344644E-3</v>
      </c>
      <c r="AB3179" s="241">
        <v>1.8055877E-3</v>
      </c>
      <c r="AC3179" s="241">
        <v>1.7573278000000001E-9</v>
      </c>
      <c r="AD3179" s="241">
        <v>1.6413667000000001E-4</v>
      </c>
      <c r="AE3179" s="241">
        <v>8.6957587000000001E-8</v>
      </c>
      <c r="AF3179" s="241">
        <v>6.1450955000000003E-4</v>
      </c>
      <c r="AG3179" s="241">
        <v>9.8398959000000003E-8</v>
      </c>
      <c r="AH3179" s="241">
        <v>1.181638E-3</v>
      </c>
      <c r="AI3179" s="241">
        <v>7.5892617999999998E-6</v>
      </c>
      <c r="AJ3179" s="241">
        <v>5.6397209999999999E-8</v>
      </c>
      <c r="AK3179" s="241">
        <v>3.3924750000000001E-6</v>
      </c>
      <c r="AL3179" s="241">
        <v>4.8966252000000004E-7</v>
      </c>
      <c r="AM3179" s="241">
        <v>4.3673978999999998E-10</v>
      </c>
      <c r="AN3179" s="241">
        <v>3.7558706000000002E-7</v>
      </c>
      <c r="AO3179" s="241">
        <v>5.8888630999999998E-7</v>
      </c>
      <c r="AP3179" s="241">
        <v>1.6998561E-6</v>
      </c>
      <c r="AQ3179" s="241">
        <v>2.9344644000000001E-8</v>
      </c>
      <c r="AR3179" s="241">
        <v>2.8087400000000001E-3</v>
      </c>
      <c r="AT3179" s="193"/>
      <c r="AU3179" s="193"/>
      <c r="AV3179" s="193"/>
      <c r="AW3179" s="193"/>
      <c r="AX3179" s="193"/>
      <c r="AY3179" s="193"/>
      <c r="AZ3179" s="193"/>
      <c r="BA3179" s="193"/>
      <c r="BB3179" s="193"/>
      <c r="BC3179" s="193"/>
      <c r="BD3179" s="193"/>
      <c r="BE3179" s="315"/>
      <c r="BF3179" s="315"/>
      <c r="BG3179" s="315"/>
      <c r="BH3179" s="315"/>
      <c r="BI3179" s="315"/>
      <c r="BJ3179" s="315"/>
      <c r="BK3179" s="315"/>
    </row>
    <row r="3180" spans="1:63" x14ac:dyDescent="0.25">
      <c r="A3180" s="9"/>
      <c r="B3180" s="43" t="s">
        <v>4654</v>
      </c>
      <c r="C3180" s="5" t="s">
        <v>5220</v>
      </c>
      <c r="D3180" s="172">
        <v>1.47332E-2</v>
      </c>
      <c r="E3180" s="172">
        <v>8.7801814999999995E-3</v>
      </c>
      <c r="F3180" s="172">
        <v>4.3458626E-3</v>
      </c>
      <c r="G3180" s="172">
        <v>9.7970862999999996E-6</v>
      </c>
      <c r="H3180" s="172">
        <v>3.8868558999999997E-5</v>
      </c>
      <c r="I3180" s="172">
        <v>2.4339014E-5</v>
      </c>
      <c r="J3180" s="172">
        <v>1.2866853E-3</v>
      </c>
      <c r="K3180" s="172">
        <v>2.3944560000000001E-4</v>
      </c>
      <c r="L3180" s="172">
        <v>8.0198993999999996E-6</v>
      </c>
      <c r="M3180" s="172">
        <v>0</v>
      </c>
      <c r="N3180" s="172">
        <v>0</v>
      </c>
      <c r="O3180" s="172">
        <v>0</v>
      </c>
      <c r="P3180" s="199">
        <f t="shared" si="601"/>
        <v>6.5038381481481472E-2</v>
      </c>
      <c r="Q3180" s="233">
        <v>1.124031</v>
      </c>
      <c r="R3180" s="96">
        <v>1.1189935</v>
      </c>
      <c r="S3180" s="96">
        <v>4.4087680000000004E-3</v>
      </c>
      <c r="T3180" s="96">
        <v>3.9373999999999998E-7</v>
      </c>
      <c r="U3180" s="96">
        <v>1.8718000000000001E-4</v>
      </c>
      <c r="V3180" s="96">
        <v>2.254774E-5</v>
      </c>
      <c r="W3180" s="96">
        <v>4.1865000000000001E-4</v>
      </c>
      <c r="X3180" s="241">
        <f t="shared" si="602"/>
        <v>6.5811665095619294E-3</v>
      </c>
      <c r="Y3180" s="241">
        <f t="shared" si="603"/>
        <v>2.5783736554037999E-3</v>
      </c>
      <c r="Z3180" s="241">
        <f t="shared" si="604"/>
        <v>1.1940235095141297E-3</v>
      </c>
      <c r="AA3180" s="241">
        <f t="shared" si="605"/>
        <v>2.808769344644E-3</v>
      </c>
      <c r="AB3180" s="241">
        <v>1.8028573E-3</v>
      </c>
      <c r="AC3180" s="241">
        <v>1.7573278000000001E-9</v>
      </c>
      <c r="AD3180" s="241">
        <v>1.6357154000000001E-4</v>
      </c>
      <c r="AE3180" s="241">
        <v>8.4149116999999996E-8</v>
      </c>
      <c r="AF3180" s="241">
        <v>6.1176050999999995E-4</v>
      </c>
      <c r="AG3180" s="241">
        <v>9.8398959000000003E-8</v>
      </c>
      <c r="AH3180" s="241">
        <v>1.1798507999999999E-3</v>
      </c>
      <c r="AI3180" s="241">
        <v>7.5717334999999998E-6</v>
      </c>
      <c r="AJ3180" s="241">
        <v>5.6397209999999999E-8</v>
      </c>
      <c r="AK3180" s="241">
        <v>3.3901502999999999E-6</v>
      </c>
      <c r="AL3180" s="241">
        <v>4.8966237999999996E-7</v>
      </c>
      <c r="AM3180" s="241">
        <v>4.3665412999999998E-10</v>
      </c>
      <c r="AN3180" s="241">
        <v>3.7558706000000002E-7</v>
      </c>
      <c r="AO3180" s="241">
        <v>5.8888630999999998E-7</v>
      </c>
      <c r="AP3180" s="241">
        <v>1.6998561E-6</v>
      </c>
      <c r="AQ3180" s="241">
        <v>2.9344644000000001E-8</v>
      </c>
      <c r="AR3180" s="241">
        <v>2.8087400000000001E-3</v>
      </c>
      <c r="AT3180" s="193"/>
      <c r="AU3180" s="193"/>
      <c r="AV3180" s="193"/>
      <c r="AW3180" s="193"/>
      <c r="AX3180" s="193"/>
      <c r="AY3180" s="193"/>
      <c r="AZ3180" s="193"/>
      <c r="BA3180" s="193"/>
      <c r="BB3180" s="193"/>
      <c r="BC3180" s="193"/>
      <c r="BD3180" s="193"/>
      <c r="BE3180" s="315"/>
      <c r="BF3180" s="315"/>
      <c r="BG3180" s="315"/>
      <c r="BH3180" s="315"/>
      <c r="BI3180" s="315"/>
      <c r="BJ3180" s="315"/>
      <c r="BK3180" s="315"/>
    </row>
    <row r="3181" spans="1:63" x14ac:dyDescent="0.25">
      <c r="A3181" s="45" t="s">
        <v>3138</v>
      </c>
      <c r="B3181" s="45"/>
      <c r="C3181" s="9"/>
      <c r="D3181" s="195"/>
      <c r="E3181" s="195"/>
      <c r="F3181" s="195"/>
      <c r="G3181" s="195"/>
      <c r="H3181" s="195"/>
      <c r="I3181" s="195"/>
      <c r="J3181" s="195"/>
      <c r="K3181" s="195"/>
      <c r="L3181" s="195"/>
      <c r="M3181" s="195"/>
      <c r="N3181" s="195"/>
      <c r="O3181" s="195"/>
      <c r="P3181" s="195"/>
      <c r="Q3181" s="239"/>
      <c r="R3181" s="97"/>
      <c r="S3181" s="97"/>
      <c r="T3181" s="97"/>
      <c r="U3181" s="97"/>
      <c r="V3181" s="97"/>
      <c r="W3181" s="97"/>
      <c r="X3181" s="259"/>
      <c r="Y3181" s="259"/>
      <c r="Z3181" s="259"/>
      <c r="AA3181" s="258"/>
      <c r="AT3181" s="193"/>
      <c r="AU3181" s="193"/>
      <c r="AV3181" s="193"/>
      <c r="AW3181" s="193"/>
      <c r="AX3181" s="193"/>
      <c r="AY3181" s="193"/>
      <c r="AZ3181" s="193"/>
      <c r="BA3181" s="193"/>
      <c r="BB3181" s="193"/>
      <c r="BC3181" s="193"/>
      <c r="BD3181" s="193"/>
      <c r="BE3181" s="315"/>
      <c r="BF3181" s="315"/>
      <c r="BG3181" s="315"/>
      <c r="BH3181" s="315"/>
      <c r="BI3181" s="315"/>
      <c r="BJ3181" s="315"/>
      <c r="BK3181" s="315"/>
    </row>
    <row r="3182" spans="1:63" x14ac:dyDescent="0.25">
      <c r="A3182" s="43"/>
      <c r="B3182" s="43" t="s">
        <v>1264</v>
      </c>
      <c r="C3182" s="6" t="s">
        <v>4376</v>
      </c>
      <c r="D3182" s="193">
        <v>1402679.7</v>
      </c>
      <c r="E3182" s="193">
        <v>644354.21</v>
      </c>
      <c r="F3182" s="193">
        <v>273630.56</v>
      </c>
      <c r="G3182" s="193">
        <v>56499.548999999999</v>
      </c>
      <c r="H3182" s="193">
        <v>6648.6157000000003</v>
      </c>
      <c r="I3182" s="193">
        <v>94398.52</v>
      </c>
      <c r="J3182" s="193">
        <v>29052.611000000001</v>
      </c>
      <c r="K3182" s="193">
        <v>1186.172</v>
      </c>
      <c r="L3182" s="193">
        <v>296909.49</v>
      </c>
      <c r="M3182" s="193">
        <v>0</v>
      </c>
      <c r="N3182" s="193">
        <v>0</v>
      </c>
      <c r="O3182" s="193">
        <v>0</v>
      </c>
      <c r="P3182" s="199">
        <f>E3182/0.135</f>
        <v>4772994.1481481474</v>
      </c>
      <c r="Q3182" s="240">
        <v>77653648</v>
      </c>
      <c r="R3182" s="99">
        <v>67280306</v>
      </c>
      <c r="S3182" s="99">
        <v>7067200</v>
      </c>
      <c r="T3182" s="99">
        <v>106.76</v>
      </c>
      <c r="U3182" s="99">
        <v>444810</v>
      </c>
      <c r="V3182" s="99">
        <v>70425.5</v>
      </c>
      <c r="W3182" s="99">
        <v>2790800</v>
      </c>
      <c r="X3182" s="241">
        <f>SUM(Y3182:AA3182)</f>
        <v>676651.72296839999</v>
      </c>
      <c r="Y3182" s="241">
        <f>SUM(AB3182:AG3182)</f>
        <v>346986.44867400004</v>
      </c>
      <c r="Z3182" s="241">
        <f>SUM(AH3182:AP3182)</f>
        <v>159947.37209439997</v>
      </c>
      <c r="AA3182" s="241">
        <f>SUM(AQ3182:AR3182)</f>
        <v>169717.90220000001</v>
      </c>
      <c r="AB3182" s="258">
        <v>132292.04999999999</v>
      </c>
      <c r="AC3182" s="258">
        <v>19.679933999999999</v>
      </c>
      <c r="AD3182" s="258">
        <v>133780.29</v>
      </c>
      <c r="AE3182" s="258">
        <v>21.095420000000001</v>
      </c>
      <c r="AF3182" s="258">
        <v>80684.509000000005</v>
      </c>
      <c r="AG3182" s="258">
        <v>188.82432</v>
      </c>
      <c r="AH3182" s="258">
        <v>86592.350999999995</v>
      </c>
      <c r="AI3182" s="258">
        <v>443.39416999999997</v>
      </c>
      <c r="AJ3182" s="258">
        <v>504.75144999999998</v>
      </c>
      <c r="AK3182" s="258">
        <v>294.25794000000002</v>
      </c>
      <c r="AL3182" s="258">
        <v>64.213014000000001</v>
      </c>
      <c r="AM3182" s="258">
        <v>0.2306204</v>
      </c>
      <c r="AN3182" s="258">
        <v>1707.9049</v>
      </c>
      <c r="AO3182" s="258">
        <v>33169.980000000003</v>
      </c>
      <c r="AP3182" s="258">
        <v>37170.288999999997</v>
      </c>
      <c r="AQ3182" s="258">
        <v>1411.1522</v>
      </c>
      <c r="AR3182" s="258">
        <v>168306.75</v>
      </c>
      <c r="AT3182" s="193"/>
      <c r="AU3182" s="193"/>
      <c r="AV3182" s="193"/>
      <c r="AW3182" s="193"/>
      <c r="AX3182" s="193"/>
      <c r="AY3182" s="193"/>
      <c r="AZ3182" s="193"/>
      <c r="BA3182" s="193"/>
      <c r="BB3182" s="193"/>
      <c r="BC3182" s="193"/>
      <c r="BD3182" s="193"/>
      <c r="BE3182" s="315"/>
      <c r="BF3182" s="315"/>
      <c r="BG3182" s="315"/>
      <c r="BH3182" s="315"/>
      <c r="BI3182" s="315"/>
      <c r="BJ3182" s="315"/>
      <c r="BK3182" s="315"/>
    </row>
    <row r="3183" spans="1:63" x14ac:dyDescent="0.25">
      <c r="A3183" s="43"/>
      <c r="B3183" s="43" t="s">
        <v>1264</v>
      </c>
      <c r="C3183" s="6" t="s">
        <v>2200</v>
      </c>
      <c r="D3183" s="193">
        <v>4207632.7</v>
      </c>
      <c r="E3183" s="193">
        <v>1932718.1</v>
      </c>
      <c r="F3183" s="193">
        <v>820854.1</v>
      </c>
      <c r="G3183" s="193">
        <v>169495.66</v>
      </c>
      <c r="H3183" s="193">
        <v>19945.401000000002</v>
      </c>
      <c r="I3183" s="193">
        <v>283188.07</v>
      </c>
      <c r="J3183" s="193">
        <v>87155.423999999999</v>
      </c>
      <c r="K3183" s="193">
        <v>3558.4461000000001</v>
      </c>
      <c r="L3183" s="193">
        <v>890717.49</v>
      </c>
      <c r="M3183" s="193">
        <v>0</v>
      </c>
      <c r="N3183" s="193">
        <v>0</v>
      </c>
      <c r="O3183" s="193">
        <v>0</v>
      </c>
      <c r="P3183" s="199">
        <f>E3183/0.135</f>
        <v>14316430.370370369</v>
      </c>
      <c r="Q3183" s="240">
        <v>232946770</v>
      </c>
      <c r="R3183" s="99">
        <v>201829830</v>
      </c>
      <c r="S3183" s="99">
        <v>21199360</v>
      </c>
      <c r="T3183" s="99">
        <v>320.25</v>
      </c>
      <c r="U3183" s="99">
        <v>1334300</v>
      </c>
      <c r="V3183" s="99">
        <v>211265.1</v>
      </c>
      <c r="W3183" s="99">
        <v>8371700</v>
      </c>
      <c r="X3183" s="241">
        <f>SUM(Y3183:AA3183)</f>
        <v>2029791.98917977</v>
      </c>
      <c r="Y3183" s="241">
        <f>SUM(AB3183:AG3183)</f>
        <v>1040875.4350269999</v>
      </c>
      <c r="Z3183" s="241">
        <f>SUM(AH3183:AP3183)</f>
        <v>479790.61385277001</v>
      </c>
      <c r="AA3183" s="241">
        <f>SUM(AQ3183:AR3183)</f>
        <v>509125.94030000002</v>
      </c>
      <c r="AB3183" s="258">
        <v>396805.42</v>
      </c>
      <c r="AC3183" s="258">
        <v>59.035646999999997</v>
      </c>
      <c r="AD3183" s="258">
        <v>401337.82</v>
      </c>
      <c r="AE3183" s="258">
        <v>63.282179999999997</v>
      </c>
      <c r="AF3183" s="258">
        <v>242043.49</v>
      </c>
      <c r="AG3183" s="258">
        <v>566.38720000000001</v>
      </c>
      <c r="AH3183" s="258">
        <v>259730.75</v>
      </c>
      <c r="AI3183" s="258">
        <v>1330.1244999999999</v>
      </c>
      <c r="AJ3183" s="258">
        <v>1514.2277999999999</v>
      </c>
      <c r="AK3183" s="258">
        <v>882.75309000000004</v>
      </c>
      <c r="AL3183" s="258">
        <v>192.63660999999999</v>
      </c>
      <c r="AM3183" s="258">
        <v>0.69185277000000001</v>
      </c>
      <c r="AN3183" s="258">
        <v>5123.3280000000004</v>
      </c>
      <c r="AO3183" s="258">
        <v>99508.812000000005</v>
      </c>
      <c r="AP3183" s="258">
        <v>111507.29</v>
      </c>
      <c r="AQ3183" s="258">
        <v>4233.4503000000004</v>
      </c>
      <c r="AR3183" s="258">
        <v>504892.49</v>
      </c>
      <c r="AT3183" s="193"/>
      <c r="AU3183" s="193"/>
      <c r="AV3183" s="193"/>
      <c r="AW3183" s="193"/>
      <c r="AX3183" s="193"/>
      <c r="AY3183" s="193"/>
      <c r="AZ3183" s="193"/>
      <c r="BA3183" s="193"/>
      <c r="BB3183" s="193"/>
      <c r="BC3183" s="193"/>
      <c r="BD3183" s="193"/>
      <c r="BE3183" s="315"/>
      <c r="BF3183" s="315"/>
      <c r="BG3183" s="315"/>
      <c r="BH3183" s="315"/>
      <c r="BI3183" s="315"/>
      <c r="BJ3183" s="315"/>
      <c r="BK3183" s="315"/>
    </row>
    <row r="3184" spans="1:63" x14ac:dyDescent="0.25">
      <c r="A3184" s="45" t="s">
        <v>593</v>
      </c>
      <c r="B3184" s="45"/>
      <c r="C3184" s="9"/>
      <c r="D3184" s="195"/>
      <c r="E3184" s="195"/>
      <c r="F3184" s="195"/>
      <c r="G3184" s="195"/>
      <c r="H3184" s="195"/>
      <c r="I3184" s="195"/>
      <c r="J3184" s="195"/>
      <c r="K3184" s="195"/>
      <c r="L3184" s="195"/>
      <c r="M3184" s="195"/>
      <c r="N3184" s="195"/>
      <c r="O3184" s="195"/>
      <c r="P3184" s="195"/>
      <c r="Q3184" s="239"/>
      <c r="R3184" s="97"/>
      <c r="S3184" s="97"/>
      <c r="T3184" s="97"/>
      <c r="U3184" s="97"/>
      <c r="V3184" s="97"/>
      <c r="W3184" s="97"/>
      <c r="X3184" s="259"/>
      <c r="Y3184" s="259"/>
      <c r="Z3184" s="259"/>
      <c r="AA3184" s="258"/>
      <c r="AB3184" s="258"/>
      <c r="AC3184" s="258"/>
      <c r="AD3184" s="258"/>
      <c r="AE3184" s="258"/>
      <c r="AF3184" s="258"/>
      <c r="AG3184" s="258"/>
      <c r="AH3184" s="258"/>
      <c r="AI3184" s="258"/>
      <c r="AJ3184" s="258"/>
      <c r="AK3184" s="258"/>
      <c r="AL3184" s="258"/>
      <c r="AM3184" s="258"/>
      <c r="AN3184" s="258"/>
      <c r="AO3184" s="258"/>
      <c r="AP3184" s="258"/>
      <c r="AQ3184" s="258"/>
      <c r="AR3184" s="258"/>
      <c r="AT3184" s="193"/>
      <c r="AU3184" s="193"/>
      <c r="AV3184" s="193"/>
      <c r="AW3184" s="193"/>
      <c r="AX3184" s="193"/>
      <c r="AY3184" s="193"/>
      <c r="AZ3184" s="193"/>
      <c r="BA3184" s="193"/>
      <c r="BB3184" s="193"/>
      <c r="BC3184" s="193"/>
      <c r="BD3184" s="193"/>
      <c r="BE3184" s="315"/>
      <c r="BF3184" s="315"/>
      <c r="BG3184" s="315"/>
      <c r="BH3184" s="315"/>
      <c r="BI3184" s="315"/>
      <c r="BJ3184" s="315"/>
      <c r="BK3184" s="315"/>
    </row>
    <row r="3185" spans="1:63" x14ac:dyDescent="0.25">
      <c r="A3185" s="9"/>
      <c r="B3185" s="43" t="s">
        <v>4654</v>
      </c>
      <c r="C3185" s="25" t="s">
        <v>4908</v>
      </c>
      <c r="D3185" s="193">
        <v>3.5895589999999998E-4</v>
      </c>
      <c r="E3185" s="193">
        <v>1.5782251999999999E-4</v>
      </c>
      <c r="F3185" s="193">
        <v>3.3906533000000002E-5</v>
      </c>
      <c r="G3185" s="193">
        <v>3.6219401000000002E-6</v>
      </c>
      <c r="H3185" s="193">
        <v>1.2860697000000001E-6</v>
      </c>
      <c r="I3185" s="193">
        <v>3.0854429E-5</v>
      </c>
      <c r="J3185" s="193">
        <v>5.1657687000000001E-6</v>
      </c>
      <c r="K3185" s="193">
        <v>2.0471223E-7</v>
      </c>
      <c r="L3185" s="193">
        <v>1.2609392000000001E-4</v>
      </c>
      <c r="M3185" s="193">
        <v>0</v>
      </c>
      <c r="N3185" s="193">
        <v>0</v>
      </c>
      <c r="O3185" s="193">
        <v>0</v>
      </c>
      <c r="P3185" s="199">
        <f t="shared" ref="P3185:P3212" si="606">E3185/0.135</f>
        <v>1.1690557037037036E-3</v>
      </c>
      <c r="Q3185" s="240">
        <v>1.0663434000000001</v>
      </c>
      <c r="R3185" s="99">
        <v>1.0987314E-2</v>
      </c>
      <c r="S3185" s="99">
        <v>1.9705778000000001E-3</v>
      </c>
      <c r="T3185" s="99">
        <v>1.4221389E-8</v>
      </c>
      <c r="U3185" s="99">
        <v>8.0369444000000004E-5</v>
      </c>
      <c r="V3185" s="99">
        <v>2.7372110999999998E-5</v>
      </c>
      <c r="W3185" s="99">
        <v>1.0532778</v>
      </c>
      <c r="X3185" s="241">
        <f t="shared" ref="X3185:X3212" si="607">SUM(Y3185:AA3185)</f>
        <v>1.1721079670921498E-4</v>
      </c>
      <c r="Y3185" s="241">
        <f t="shared" ref="Y3185:Y3212" si="608">SUM(AB3185:AG3185)</f>
        <v>6.5073820707199986E-5</v>
      </c>
      <c r="Z3185" s="241">
        <f t="shared" ref="Z3185:Z3212" si="609">SUM(AH3185:AP3185)</f>
        <v>2.4395394912014998E-5</v>
      </c>
      <c r="AA3185" s="241">
        <f t="shared" ref="AA3185:AA3212" si="610">SUM(AQ3185:AR3185)</f>
        <v>2.7741581089999999E-5</v>
      </c>
      <c r="AB3185" s="258">
        <v>3.2332205999999998E-5</v>
      </c>
      <c r="AC3185" s="258">
        <v>3.6675584E-9</v>
      </c>
      <c r="AD3185" s="258">
        <v>4.6887730000000002E-6</v>
      </c>
      <c r="AE3185" s="258">
        <v>3.8241428000000001E-9</v>
      </c>
      <c r="AF3185" s="258">
        <v>2.7981968E-5</v>
      </c>
      <c r="AG3185" s="258">
        <v>6.3382006E-8</v>
      </c>
      <c r="AH3185" s="258">
        <v>2.1160078000000001E-5</v>
      </c>
      <c r="AI3185" s="258">
        <v>5.2026218999999999E-8</v>
      </c>
      <c r="AJ3185" s="258">
        <v>3.1012062999999997E-8</v>
      </c>
      <c r="AK3185" s="258">
        <v>2.3265689000000001E-8</v>
      </c>
      <c r="AL3185" s="258">
        <v>7.3033600999999999E-9</v>
      </c>
      <c r="AM3185" s="258">
        <v>2.3210915000000001E-11</v>
      </c>
      <c r="AN3185" s="258">
        <v>3.5931394999999999E-7</v>
      </c>
      <c r="AO3185" s="258">
        <v>6.0880392000000003E-7</v>
      </c>
      <c r="AP3185" s="258">
        <v>2.1535685000000001E-6</v>
      </c>
      <c r="AQ3185" s="258">
        <v>2.4967008999999999E-7</v>
      </c>
      <c r="AR3185" s="258">
        <v>2.7491911E-5</v>
      </c>
      <c r="AT3185" s="193"/>
      <c r="AU3185" s="193"/>
      <c r="AV3185" s="193"/>
      <c r="AW3185" s="193"/>
      <c r="AX3185" s="193"/>
      <c r="AY3185" s="193"/>
      <c r="AZ3185" s="193"/>
      <c r="BA3185" s="193"/>
      <c r="BB3185" s="193"/>
      <c r="BC3185" s="193"/>
      <c r="BD3185" s="193"/>
      <c r="BE3185" s="315"/>
      <c r="BF3185" s="315"/>
      <c r="BG3185" s="315"/>
      <c r="BH3185" s="315"/>
      <c r="BI3185" s="315"/>
      <c r="BJ3185" s="315"/>
      <c r="BK3185" s="315"/>
    </row>
    <row r="3186" spans="1:63" x14ac:dyDescent="0.25">
      <c r="A3186" s="43"/>
      <c r="B3186" s="43" t="s">
        <v>4654</v>
      </c>
      <c r="C3186" s="25" t="s">
        <v>1837</v>
      </c>
      <c r="D3186" s="193">
        <v>4.6090136999999998E-4</v>
      </c>
      <c r="E3186" s="193">
        <v>2.5436761999999999E-4</v>
      </c>
      <c r="F3186" s="193">
        <v>3.4686325000000002E-5</v>
      </c>
      <c r="G3186" s="193">
        <v>3.7195314000000001E-6</v>
      </c>
      <c r="H3186" s="193">
        <v>1.2735758000000001E-6</v>
      </c>
      <c r="I3186" s="193">
        <v>3.0495216999999999E-5</v>
      </c>
      <c r="J3186" s="193">
        <v>5.2152235999999997E-6</v>
      </c>
      <c r="K3186" s="193">
        <v>2.016474E-7</v>
      </c>
      <c r="L3186" s="193">
        <v>1.3094223E-4</v>
      </c>
      <c r="M3186" s="193">
        <v>0</v>
      </c>
      <c r="N3186" s="193">
        <v>0</v>
      </c>
      <c r="O3186" s="193">
        <v>0</v>
      </c>
      <c r="P3186" s="199">
        <f t="shared" si="606"/>
        <v>1.8842045925925924E-3</v>
      </c>
      <c r="Q3186" s="240">
        <v>1.0667597</v>
      </c>
      <c r="R3186" s="99">
        <v>1.1254309000000001E-2</v>
      </c>
      <c r="S3186" s="99">
        <v>2.0866221999999999E-3</v>
      </c>
      <c r="T3186" s="99">
        <v>1.4774444E-8</v>
      </c>
      <c r="U3186" s="99">
        <v>8.4316667000000002E-5</v>
      </c>
      <c r="V3186" s="99">
        <v>2.8865249999999999E-5</v>
      </c>
      <c r="W3186" s="99">
        <v>1.0533056000000001</v>
      </c>
      <c r="X3186" s="241">
        <f t="shared" si="607"/>
        <v>1.80237764329826E-4</v>
      </c>
      <c r="Y3186" s="241">
        <f t="shared" si="608"/>
        <v>8.2390042757699998E-5</v>
      </c>
      <c r="Z3186" s="241">
        <f t="shared" si="609"/>
        <v>6.9435264252126002E-5</v>
      </c>
      <c r="AA3186" s="241">
        <f t="shared" si="610"/>
        <v>2.841245732E-5</v>
      </c>
      <c r="AB3186" s="258">
        <v>5.0137167000000001E-5</v>
      </c>
      <c r="AC3186" s="258">
        <v>3.787168E-9</v>
      </c>
      <c r="AD3186" s="258">
        <v>4.7709061E-6</v>
      </c>
      <c r="AE3186" s="258">
        <v>4.0938727000000001E-9</v>
      </c>
      <c r="AF3186" s="258">
        <v>2.7406967999999999E-5</v>
      </c>
      <c r="AG3186" s="258">
        <v>6.7120616999999996E-8</v>
      </c>
      <c r="AH3186" s="258">
        <v>3.2769572999999998E-5</v>
      </c>
      <c r="AI3186" s="258">
        <v>5.3270872999999997E-8</v>
      </c>
      <c r="AJ3186" s="258">
        <v>3.1859910999999997E-8</v>
      </c>
      <c r="AK3186" s="258">
        <v>2.3709181999999999E-8</v>
      </c>
      <c r="AL3186" s="258">
        <v>7.5367655999999997E-9</v>
      </c>
      <c r="AM3186" s="258">
        <v>2.3950525999999999E-11</v>
      </c>
      <c r="AN3186" s="258">
        <v>3.7202557E-7</v>
      </c>
      <c r="AO3186" s="258">
        <v>6.42815E-7</v>
      </c>
      <c r="AP3186" s="258">
        <v>3.553445E-5</v>
      </c>
      <c r="AQ3186" s="258">
        <v>2.5242031999999998E-7</v>
      </c>
      <c r="AR3186" s="258">
        <v>2.8160036999999999E-5</v>
      </c>
      <c r="AT3186" s="193"/>
      <c r="AU3186" s="193"/>
      <c r="AV3186" s="193"/>
      <c r="AW3186" s="193"/>
      <c r="AX3186" s="193"/>
      <c r="AY3186" s="193"/>
      <c r="AZ3186" s="193"/>
      <c r="BA3186" s="193"/>
      <c r="BB3186" s="193"/>
      <c r="BC3186" s="193"/>
      <c r="BD3186" s="193"/>
      <c r="BE3186" s="315"/>
      <c r="BF3186" s="315"/>
      <c r="BG3186" s="315"/>
      <c r="BH3186" s="315"/>
      <c r="BI3186" s="315"/>
      <c r="BJ3186" s="315"/>
      <c r="BK3186" s="315"/>
    </row>
    <row r="3187" spans="1:63" x14ac:dyDescent="0.25">
      <c r="A3187" s="43"/>
      <c r="B3187" s="43" t="s">
        <v>4654</v>
      </c>
      <c r="C3187" s="25" t="s">
        <v>1836</v>
      </c>
      <c r="D3187" s="193">
        <v>3.2646682E-4</v>
      </c>
      <c r="E3187" s="193">
        <v>1.3883788000000001E-4</v>
      </c>
      <c r="F3187" s="193">
        <v>3.1952668000000002E-5</v>
      </c>
      <c r="G3187" s="193">
        <v>3.3778161E-6</v>
      </c>
      <c r="H3187" s="193">
        <v>1.3172695E-6</v>
      </c>
      <c r="I3187" s="193">
        <v>3.1752614000000003E-5</v>
      </c>
      <c r="J3187" s="193">
        <v>5.0421606E-6</v>
      </c>
      <c r="K3187" s="193">
        <v>2.1239741E-7</v>
      </c>
      <c r="L3187" s="193">
        <v>1.1397402E-4</v>
      </c>
      <c r="M3187" s="193">
        <v>0</v>
      </c>
      <c r="N3187" s="193">
        <v>0</v>
      </c>
      <c r="O3187" s="193">
        <v>0</v>
      </c>
      <c r="P3187" s="199">
        <f t="shared" si="606"/>
        <v>1.0284287407407407E-3</v>
      </c>
      <c r="Q3187" s="240">
        <v>1.0653163000000001</v>
      </c>
      <c r="R3187" s="99">
        <v>1.0319649E-2</v>
      </c>
      <c r="S3187" s="99">
        <v>1.6803110999999999E-3</v>
      </c>
      <c r="T3187" s="99">
        <v>1.2838888999999999E-8</v>
      </c>
      <c r="U3187" s="99">
        <v>7.0497221999999993E-5</v>
      </c>
      <c r="V3187" s="99">
        <v>2.3638472000000001E-5</v>
      </c>
      <c r="W3187" s="99">
        <v>1.0532222</v>
      </c>
      <c r="X3187" s="241">
        <f t="shared" si="607"/>
        <v>1.0789300555262701E-4</v>
      </c>
      <c r="Y3187" s="241">
        <f t="shared" si="608"/>
        <v>6.2470224543500008E-5</v>
      </c>
      <c r="Z3187" s="241">
        <f t="shared" si="609"/>
        <v>1.9358835939127005E-5</v>
      </c>
      <c r="AA3187" s="241">
        <f t="shared" si="610"/>
        <v>2.6063945069999998E-5</v>
      </c>
      <c r="AB3187" s="258">
        <v>2.8507339000000001E-5</v>
      </c>
      <c r="AC3187" s="258">
        <v>3.3689605000000001E-9</v>
      </c>
      <c r="AD3187" s="258">
        <v>4.4834766000000002E-6</v>
      </c>
      <c r="AE3187" s="258">
        <v>3.6662820000000001E-9</v>
      </c>
      <c r="AF3187" s="258">
        <v>2.9418341000000001E-5</v>
      </c>
      <c r="AG3187" s="258">
        <v>5.4032700999999999E-8</v>
      </c>
      <c r="AH3187" s="258">
        <v>1.8658260000000001E-5</v>
      </c>
      <c r="AI3187" s="258">
        <v>4.8908242999999998E-8</v>
      </c>
      <c r="AJ3187" s="258">
        <v>2.8891155E-8</v>
      </c>
      <c r="AK3187" s="258">
        <v>2.2157063000000001E-8</v>
      </c>
      <c r="AL3187" s="258">
        <v>6.7199159999999996E-9</v>
      </c>
      <c r="AM3187" s="258">
        <v>2.1362127000000001E-11</v>
      </c>
      <c r="AN3187" s="258">
        <v>3.2754469E-7</v>
      </c>
      <c r="AO3187" s="258">
        <v>5.2376537000000002E-7</v>
      </c>
      <c r="AP3187" s="258">
        <v>-2.5743186000000002E-7</v>
      </c>
      <c r="AQ3187" s="258">
        <v>2.4279506999999999E-7</v>
      </c>
      <c r="AR3187" s="258">
        <v>2.5821149999999999E-5</v>
      </c>
      <c r="AT3187" s="193"/>
      <c r="AU3187" s="193"/>
      <c r="AV3187" s="193"/>
      <c r="AW3187" s="193"/>
      <c r="AX3187" s="193"/>
      <c r="AY3187" s="193"/>
      <c r="AZ3187" s="193"/>
      <c r="BA3187" s="193"/>
      <c r="BB3187" s="193"/>
      <c r="BC3187" s="193"/>
      <c r="BD3187" s="193"/>
      <c r="BE3187" s="315"/>
      <c r="BF3187" s="315"/>
      <c r="BG3187" s="315"/>
      <c r="BH3187" s="315"/>
      <c r="BI3187" s="315"/>
      <c r="BJ3187" s="315"/>
      <c r="BK3187" s="315"/>
    </row>
    <row r="3188" spans="1:63" x14ac:dyDescent="0.25">
      <c r="A3188" s="9"/>
      <c r="B3188" s="43" t="s">
        <v>4654</v>
      </c>
      <c r="C3188" s="25" t="s">
        <v>1415</v>
      </c>
      <c r="D3188" s="193">
        <v>3.7995767999999999E-4</v>
      </c>
      <c r="E3188" s="193">
        <v>1.6735160999999999E-4</v>
      </c>
      <c r="F3188" s="193">
        <v>3.3044196E-5</v>
      </c>
      <c r="G3188" s="193">
        <v>2.8123904999999998E-6</v>
      </c>
      <c r="H3188" s="193">
        <v>1.2377038E-6</v>
      </c>
      <c r="I3188" s="193">
        <v>2.9856503999999999E-5</v>
      </c>
      <c r="J3188" s="193">
        <v>5.2943522999999998E-6</v>
      </c>
      <c r="K3188" s="193">
        <v>1.9356077000000001E-7</v>
      </c>
      <c r="L3188" s="193">
        <v>1.4016736000000001E-4</v>
      </c>
      <c r="M3188" s="193">
        <v>0</v>
      </c>
      <c r="N3188" s="193">
        <v>0</v>
      </c>
      <c r="O3188" s="193">
        <v>0</v>
      </c>
      <c r="P3188" s="199">
        <f t="shared" si="606"/>
        <v>1.2396415555555554E-3</v>
      </c>
      <c r="Q3188" s="240">
        <v>1.0672702999999999</v>
      </c>
      <c r="R3188" s="99">
        <v>1.0649377999999999E-2</v>
      </c>
      <c r="S3188" s="99">
        <v>2.9479332999999999E-3</v>
      </c>
      <c r="T3188" s="99">
        <v>1.5531666999999999E-8</v>
      </c>
      <c r="U3188" s="99">
        <v>7.2655556000000002E-5</v>
      </c>
      <c r="V3188" s="99">
        <v>1.6977971999999999E-5</v>
      </c>
      <c r="W3188" s="99">
        <v>1.0535832999999999</v>
      </c>
      <c r="X3188" s="241">
        <f t="shared" si="607"/>
        <v>1.1991619758343398E-4</v>
      </c>
      <c r="Y3188" s="241">
        <f t="shared" si="608"/>
        <v>6.4531109401599998E-5</v>
      </c>
      <c r="Z3188" s="241">
        <f t="shared" si="609"/>
        <v>2.8483858781834001E-5</v>
      </c>
      <c r="AA3188" s="241">
        <f t="shared" si="610"/>
        <v>2.6901229399999998E-5</v>
      </c>
      <c r="AB3188" s="258">
        <v>3.4203920000000001E-5</v>
      </c>
      <c r="AC3188" s="258">
        <v>3.9021823000000002E-9</v>
      </c>
      <c r="AD3188" s="258">
        <v>4.1196361000000004E-6</v>
      </c>
      <c r="AE3188" s="258">
        <v>3.8704302999999999E-9</v>
      </c>
      <c r="AF3188" s="258">
        <v>2.6103502000000001E-5</v>
      </c>
      <c r="AG3188" s="258">
        <v>9.6278688999999995E-8</v>
      </c>
      <c r="AH3188" s="258">
        <v>2.2383297000000001E-5</v>
      </c>
      <c r="AI3188" s="258">
        <v>5.0499865999999999E-8</v>
      </c>
      <c r="AJ3188" s="258">
        <v>2.3724493E-8</v>
      </c>
      <c r="AK3188" s="258">
        <v>2.3075764999999999E-8</v>
      </c>
      <c r="AL3188" s="258">
        <v>7.1912952000000003E-9</v>
      </c>
      <c r="AM3188" s="258">
        <v>2.2982634E-11</v>
      </c>
      <c r="AN3188" s="258">
        <v>3.6820790999999998E-7</v>
      </c>
      <c r="AO3188" s="258">
        <v>7.0284646999999998E-7</v>
      </c>
      <c r="AP3188" s="258">
        <v>4.9249930000000003E-6</v>
      </c>
      <c r="AQ3188" s="258">
        <v>2.577174E-7</v>
      </c>
      <c r="AR3188" s="258">
        <v>2.6643511999999999E-5</v>
      </c>
      <c r="AT3188" s="193"/>
      <c r="AU3188" s="193"/>
      <c r="AV3188" s="193"/>
      <c r="AW3188" s="193"/>
      <c r="AX3188" s="193"/>
      <c r="AY3188" s="193"/>
      <c r="AZ3188" s="193"/>
      <c r="BA3188" s="193"/>
      <c r="BB3188" s="193"/>
      <c r="BC3188" s="193"/>
      <c r="BD3188" s="193"/>
      <c r="BE3188" s="315"/>
      <c r="BF3188" s="315"/>
      <c r="BG3188" s="315"/>
      <c r="BH3188" s="315"/>
      <c r="BI3188" s="315"/>
      <c r="BJ3188" s="315"/>
      <c r="BK3188" s="315"/>
    </row>
    <row r="3189" spans="1:63" x14ac:dyDescent="0.25">
      <c r="A3189" s="9"/>
      <c r="B3189" s="43" t="s">
        <v>4654</v>
      </c>
      <c r="C3189" s="25" t="s">
        <v>1414</v>
      </c>
      <c r="D3189" s="193">
        <v>3.9176420999999999E-4</v>
      </c>
      <c r="E3189" s="193">
        <v>1.949535E-4</v>
      </c>
      <c r="F3189" s="193">
        <v>3.3279918000000002E-5</v>
      </c>
      <c r="G3189" s="193">
        <v>3.5437877000000001E-6</v>
      </c>
      <c r="H3189" s="193">
        <v>1.2960511E-6</v>
      </c>
      <c r="I3189" s="193">
        <v>3.1141983000000001E-5</v>
      </c>
      <c r="J3189" s="193">
        <v>5.1261682999999999E-6</v>
      </c>
      <c r="K3189" s="193">
        <v>2.0717508E-7</v>
      </c>
      <c r="L3189" s="193">
        <v>1.2221562E-4</v>
      </c>
      <c r="M3189" s="193">
        <v>0</v>
      </c>
      <c r="N3189" s="193">
        <v>0</v>
      </c>
      <c r="O3189" s="193">
        <v>0</v>
      </c>
      <c r="P3189" s="199">
        <f t="shared" si="606"/>
        <v>1.4440999999999998E-3</v>
      </c>
      <c r="Q3189" s="240">
        <v>1.0660046999999999</v>
      </c>
      <c r="R3189" s="99">
        <v>1.077358E-2</v>
      </c>
      <c r="S3189" s="99">
        <v>1.8777111E-3</v>
      </c>
      <c r="T3189" s="99">
        <v>1.3779167000000001E-8</v>
      </c>
      <c r="U3189" s="99">
        <v>7.7208332999999994E-5</v>
      </c>
      <c r="V3189" s="99">
        <v>2.6177333000000001E-5</v>
      </c>
      <c r="W3189" s="99">
        <v>1.05325</v>
      </c>
      <c r="X3189" s="241">
        <f t="shared" si="607"/>
        <v>1.4303241762780102E-4</v>
      </c>
      <c r="Y3189" s="241">
        <f t="shared" si="608"/>
        <v>7.2145915555700001E-5</v>
      </c>
      <c r="Z3189" s="241">
        <f t="shared" si="609"/>
        <v>4.3681966212101007E-5</v>
      </c>
      <c r="AA3189" s="241">
        <f t="shared" si="610"/>
        <v>2.7204535860000001E-5</v>
      </c>
      <c r="AB3189" s="258">
        <v>3.9013502000000001E-5</v>
      </c>
      <c r="AC3189" s="258">
        <v>3.5719327000000001E-9</v>
      </c>
      <c r="AD3189" s="258">
        <v>4.6230813000000002E-6</v>
      </c>
      <c r="AE3189" s="258">
        <v>3.8739069999999998E-9</v>
      </c>
      <c r="AF3189" s="258">
        <v>2.8441497E-5</v>
      </c>
      <c r="AG3189" s="258">
        <v>6.0389415999999999E-8</v>
      </c>
      <c r="AH3189" s="258">
        <v>2.5512487000000001E-5</v>
      </c>
      <c r="AI3189" s="258">
        <v>5.1026470000000001E-8</v>
      </c>
      <c r="AJ3189" s="258">
        <v>3.0333067000000003E-8</v>
      </c>
      <c r="AK3189" s="258">
        <v>2.2910859000000001E-8</v>
      </c>
      <c r="AL3189" s="258">
        <v>7.1166867000000004E-9</v>
      </c>
      <c r="AM3189" s="258">
        <v>2.2619400999999998E-11</v>
      </c>
      <c r="AN3189" s="258">
        <v>3.4914875999999998E-7</v>
      </c>
      <c r="AO3189" s="258">
        <v>5.8159575000000001E-7</v>
      </c>
      <c r="AP3189" s="258">
        <v>1.7127325E-5</v>
      </c>
      <c r="AQ3189" s="258">
        <v>2.4747085999999997E-7</v>
      </c>
      <c r="AR3189" s="258">
        <v>2.6957065000000001E-5</v>
      </c>
      <c r="AT3189" s="193"/>
      <c r="AU3189" s="193"/>
      <c r="AV3189" s="193"/>
      <c r="AW3189" s="193"/>
      <c r="AX3189" s="193"/>
      <c r="AY3189" s="193"/>
      <c r="AZ3189" s="193"/>
      <c r="BA3189" s="193"/>
      <c r="BB3189" s="193"/>
      <c r="BC3189" s="193"/>
      <c r="BD3189" s="193"/>
      <c r="BE3189" s="315"/>
      <c r="BF3189" s="315"/>
      <c r="BG3189" s="315"/>
      <c r="BH3189" s="315"/>
      <c r="BI3189" s="315"/>
      <c r="BJ3189" s="315"/>
      <c r="BK3189" s="315"/>
    </row>
    <row r="3190" spans="1:63" x14ac:dyDescent="0.25">
      <c r="A3190" s="9"/>
      <c r="B3190" s="43" t="s">
        <v>4654</v>
      </c>
      <c r="C3190" s="25" t="s">
        <v>5844</v>
      </c>
      <c r="D3190" s="193">
        <v>4.2249087999999998E-4</v>
      </c>
      <c r="E3190" s="193">
        <v>2.213575E-4</v>
      </c>
      <c r="F3190" s="193">
        <v>3.3906533000000002E-5</v>
      </c>
      <c r="G3190" s="193">
        <v>3.6219401000000002E-6</v>
      </c>
      <c r="H3190" s="193">
        <v>1.2860697000000001E-6</v>
      </c>
      <c r="I3190" s="193">
        <v>3.0854429E-5</v>
      </c>
      <c r="J3190" s="193">
        <v>5.1657687000000001E-6</v>
      </c>
      <c r="K3190" s="193">
        <v>2.0471223E-7</v>
      </c>
      <c r="L3190" s="193">
        <v>1.2609392000000001E-4</v>
      </c>
      <c r="M3190" s="193">
        <v>0</v>
      </c>
      <c r="N3190" s="193">
        <v>0</v>
      </c>
      <c r="O3190" s="193">
        <v>0</v>
      </c>
      <c r="P3190" s="199">
        <f t="shared" si="606"/>
        <v>1.639685185185185E-3</v>
      </c>
      <c r="Q3190" s="240">
        <v>1.0663434000000001</v>
      </c>
      <c r="R3190" s="99">
        <v>1.0987314E-2</v>
      </c>
      <c r="S3190" s="99">
        <v>1.9705778000000001E-3</v>
      </c>
      <c r="T3190" s="99">
        <v>1.4221389E-8</v>
      </c>
      <c r="U3190" s="99">
        <v>8.0369444000000004E-5</v>
      </c>
      <c r="V3190" s="99">
        <v>2.7372110999999998E-5</v>
      </c>
      <c r="W3190" s="99">
        <v>1.0532778</v>
      </c>
      <c r="X3190" s="241">
        <f t="shared" si="607"/>
        <v>1.5956746093941497E-4</v>
      </c>
      <c r="Y3190" s="241">
        <f t="shared" si="608"/>
        <v>7.669863643739999E-5</v>
      </c>
      <c r="Z3190" s="241">
        <f t="shared" si="609"/>
        <v>5.5127243412014993E-5</v>
      </c>
      <c r="AA3190" s="241">
        <f t="shared" si="610"/>
        <v>2.7741581089999999E-5</v>
      </c>
      <c r="AB3190" s="258">
        <v>4.3956874000000001E-5</v>
      </c>
      <c r="AC3190" s="258">
        <v>3.6675584E-9</v>
      </c>
      <c r="AD3190" s="258">
        <v>4.6887730000000002E-6</v>
      </c>
      <c r="AE3190" s="258">
        <v>3.971873E-9</v>
      </c>
      <c r="AF3190" s="258">
        <v>2.7981968E-5</v>
      </c>
      <c r="AG3190" s="258">
        <v>6.3382006E-8</v>
      </c>
      <c r="AH3190" s="258">
        <v>2.8737545E-5</v>
      </c>
      <c r="AI3190" s="258">
        <v>5.2026218999999999E-8</v>
      </c>
      <c r="AJ3190" s="258">
        <v>3.1012062999999997E-8</v>
      </c>
      <c r="AK3190" s="258">
        <v>2.3265689000000001E-8</v>
      </c>
      <c r="AL3190" s="258">
        <v>7.3033600999999999E-9</v>
      </c>
      <c r="AM3190" s="258">
        <v>2.3210915000000001E-11</v>
      </c>
      <c r="AN3190" s="258">
        <v>3.5931394999999999E-7</v>
      </c>
      <c r="AO3190" s="258">
        <v>6.0880392000000003E-7</v>
      </c>
      <c r="AP3190" s="258">
        <v>2.5307949999999999E-5</v>
      </c>
      <c r="AQ3190" s="258">
        <v>2.4967008999999999E-7</v>
      </c>
      <c r="AR3190" s="258">
        <v>2.7491911E-5</v>
      </c>
      <c r="AT3190" s="193"/>
      <c r="AU3190" s="193"/>
      <c r="AV3190" s="193"/>
      <c r="AW3190" s="193"/>
      <c r="AX3190" s="193"/>
      <c r="AY3190" s="193"/>
      <c r="AZ3190" s="193"/>
      <c r="BA3190" s="193"/>
      <c r="BB3190" s="193"/>
      <c r="BC3190" s="193"/>
      <c r="BD3190" s="193"/>
      <c r="BE3190" s="315"/>
      <c r="BF3190" s="315"/>
      <c r="BG3190" s="315"/>
      <c r="BH3190" s="315"/>
      <c r="BI3190" s="315"/>
      <c r="BJ3190" s="315"/>
      <c r="BK3190" s="315"/>
    </row>
    <row r="3191" spans="1:63" x14ac:dyDescent="0.25">
      <c r="A3191" s="9"/>
      <c r="B3191" s="43" t="s">
        <v>4654</v>
      </c>
      <c r="C3191" s="25" t="s">
        <v>5843</v>
      </c>
      <c r="D3191" s="193">
        <v>3.8792287000000001E-4</v>
      </c>
      <c r="E3191" s="193">
        <v>1.9165204999999999E-4</v>
      </c>
      <c r="F3191" s="193">
        <v>3.3202598999999997E-5</v>
      </c>
      <c r="G3191" s="193">
        <v>3.5340210999999998E-6</v>
      </c>
      <c r="H3191" s="193">
        <v>1.2973063E-6</v>
      </c>
      <c r="I3191" s="193">
        <v>3.1177507999999999E-5</v>
      </c>
      <c r="J3191" s="193">
        <v>5.1212823000000002E-6</v>
      </c>
      <c r="K3191" s="193">
        <v>2.0748076999999999E-7</v>
      </c>
      <c r="L3191" s="193">
        <v>1.2173063000000001E-4</v>
      </c>
      <c r="M3191" s="193">
        <v>0</v>
      </c>
      <c r="N3191" s="193">
        <v>0</v>
      </c>
      <c r="O3191" s="193">
        <v>0</v>
      </c>
      <c r="P3191" s="199">
        <f t="shared" si="606"/>
        <v>1.4196448148148146E-3</v>
      </c>
      <c r="Q3191" s="240">
        <v>1.0659658000000001</v>
      </c>
      <c r="R3191" s="99">
        <v>1.0746937E-2</v>
      </c>
      <c r="S3191" s="99">
        <v>1.8660444E-3</v>
      </c>
      <c r="T3191" s="99">
        <v>1.3723610999999999E-8</v>
      </c>
      <c r="U3191" s="99">
        <v>7.6813888999999996E-5</v>
      </c>
      <c r="V3191" s="99">
        <v>2.6028027999999999E-5</v>
      </c>
      <c r="W3191" s="99">
        <v>1.05325</v>
      </c>
      <c r="X3191" s="241">
        <f t="shared" si="607"/>
        <v>1.4096577698057201E-4</v>
      </c>
      <c r="Y3191" s="241">
        <f t="shared" si="608"/>
        <v>7.1577149536600004E-5</v>
      </c>
      <c r="Z3191" s="241">
        <f t="shared" si="609"/>
        <v>4.2251039933971995E-5</v>
      </c>
      <c r="AA3191" s="241">
        <f t="shared" si="610"/>
        <v>2.7137587510000002E-5</v>
      </c>
      <c r="AB3191" s="258">
        <v>3.8395381000000003E-5</v>
      </c>
      <c r="AC3191" s="258">
        <v>3.5600224999999998E-9</v>
      </c>
      <c r="AD3191" s="258">
        <v>4.6148698000000002E-6</v>
      </c>
      <c r="AE3191" s="258">
        <v>3.8617591000000002E-9</v>
      </c>
      <c r="AF3191" s="258">
        <v>2.8499461E-5</v>
      </c>
      <c r="AG3191" s="258">
        <v>6.0015954999999995E-8</v>
      </c>
      <c r="AH3191" s="258">
        <v>2.5109224999999998E-5</v>
      </c>
      <c r="AI3191" s="258">
        <v>5.0902983999999997E-8</v>
      </c>
      <c r="AJ3191" s="258">
        <v>3.0248226999999997E-8</v>
      </c>
      <c r="AK3191" s="258">
        <v>2.2866613000000001E-8</v>
      </c>
      <c r="AL3191" s="258">
        <v>7.0933944000000002E-9</v>
      </c>
      <c r="AM3191" s="258">
        <v>2.2545571999999999E-11</v>
      </c>
      <c r="AN3191" s="258">
        <v>3.4788255E-7</v>
      </c>
      <c r="AO3191" s="258">
        <v>5.7819361999999997E-7</v>
      </c>
      <c r="AP3191" s="258">
        <v>1.6104604999999999E-5</v>
      </c>
      <c r="AQ3191" s="258">
        <v>2.4719551000000001E-7</v>
      </c>
      <c r="AR3191" s="258">
        <v>2.6890392000000001E-5</v>
      </c>
      <c r="AT3191" s="193"/>
      <c r="AU3191" s="193"/>
      <c r="AV3191" s="193"/>
      <c r="AW3191" s="193"/>
      <c r="AX3191" s="193"/>
      <c r="AY3191" s="193"/>
      <c r="AZ3191" s="193"/>
      <c r="BA3191" s="193"/>
      <c r="BB3191" s="193"/>
      <c r="BC3191" s="193"/>
      <c r="BD3191" s="193"/>
      <c r="BE3191" s="315"/>
      <c r="BF3191" s="315"/>
      <c r="BG3191" s="315"/>
      <c r="BH3191" s="315"/>
      <c r="BI3191" s="315"/>
      <c r="BJ3191" s="315"/>
      <c r="BK3191" s="315"/>
    </row>
    <row r="3192" spans="1:63" x14ac:dyDescent="0.25">
      <c r="A3192" s="9"/>
      <c r="B3192" s="43" t="s">
        <v>4654</v>
      </c>
      <c r="C3192" s="25" t="s">
        <v>5842</v>
      </c>
      <c r="D3192" s="193">
        <v>3.2646682E-4</v>
      </c>
      <c r="E3192" s="193">
        <v>1.3883788000000001E-4</v>
      </c>
      <c r="F3192" s="193">
        <v>3.1952668000000002E-5</v>
      </c>
      <c r="G3192" s="193">
        <v>3.3778161E-6</v>
      </c>
      <c r="H3192" s="193">
        <v>1.3172695E-6</v>
      </c>
      <c r="I3192" s="193">
        <v>3.1752614000000003E-5</v>
      </c>
      <c r="J3192" s="193">
        <v>5.0421606E-6</v>
      </c>
      <c r="K3192" s="193">
        <v>2.1239741E-7</v>
      </c>
      <c r="L3192" s="193">
        <v>1.1397402E-4</v>
      </c>
      <c r="M3192" s="193">
        <v>0</v>
      </c>
      <c r="N3192" s="193">
        <v>0</v>
      </c>
      <c r="O3192" s="193">
        <v>0</v>
      </c>
      <c r="P3192" s="199">
        <f t="shared" si="606"/>
        <v>1.0284287407407407E-3</v>
      </c>
      <c r="Q3192" s="240">
        <v>1.0653163000000001</v>
      </c>
      <c r="R3192" s="99">
        <v>1.0319649E-2</v>
      </c>
      <c r="S3192" s="99">
        <v>1.6803110999999999E-3</v>
      </c>
      <c r="T3192" s="99">
        <v>1.2838888999999999E-8</v>
      </c>
      <c r="U3192" s="99">
        <v>7.0497221999999993E-5</v>
      </c>
      <c r="V3192" s="99">
        <v>2.3638472000000001E-5</v>
      </c>
      <c r="W3192" s="99">
        <v>1.0532222</v>
      </c>
      <c r="X3192" s="241">
        <f t="shared" si="607"/>
        <v>1.0789300555262701E-4</v>
      </c>
      <c r="Y3192" s="241">
        <f t="shared" si="608"/>
        <v>6.2470224543500008E-5</v>
      </c>
      <c r="Z3192" s="241">
        <f t="shared" si="609"/>
        <v>1.9358835939127005E-5</v>
      </c>
      <c r="AA3192" s="241">
        <f t="shared" si="610"/>
        <v>2.6063945069999998E-5</v>
      </c>
      <c r="AB3192" s="258">
        <v>2.8507339000000001E-5</v>
      </c>
      <c r="AC3192" s="258">
        <v>3.3689605000000001E-9</v>
      </c>
      <c r="AD3192" s="258">
        <v>4.4834766000000002E-6</v>
      </c>
      <c r="AE3192" s="258">
        <v>3.6662820000000001E-9</v>
      </c>
      <c r="AF3192" s="258">
        <v>2.9418341000000001E-5</v>
      </c>
      <c r="AG3192" s="258">
        <v>5.4032700999999999E-8</v>
      </c>
      <c r="AH3192" s="258">
        <v>1.8658260000000001E-5</v>
      </c>
      <c r="AI3192" s="258">
        <v>4.8908242999999998E-8</v>
      </c>
      <c r="AJ3192" s="258">
        <v>2.8891155E-8</v>
      </c>
      <c r="AK3192" s="258">
        <v>2.2157063000000001E-8</v>
      </c>
      <c r="AL3192" s="258">
        <v>6.7199159999999996E-9</v>
      </c>
      <c r="AM3192" s="258">
        <v>2.1362127000000001E-11</v>
      </c>
      <c r="AN3192" s="258">
        <v>3.2754469E-7</v>
      </c>
      <c r="AO3192" s="258">
        <v>5.2376537000000002E-7</v>
      </c>
      <c r="AP3192" s="258">
        <v>-2.5743186000000002E-7</v>
      </c>
      <c r="AQ3192" s="258">
        <v>2.4279506999999999E-7</v>
      </c>
      <c r="AR3192" s="258">
        <v>2.5821149999999999E-5</v>
      </c>
      <c r="AT3192" s="193"/>
      <c r="AU3192" s="193"/>
      <c r="AV3192" s="193"/>
      <c r="AW3192" s="193"/>
      <c r="AX3192" s="193"/>
      <c r="AY3192" s="193"/>
      <c r="AZ3192" s="193"/>
      <c r="BA3192" s="193"/>
      <c r="BB3192" s="193"/>
      <c r="BC3192" s="193"/>
      <c r="BD3192" s="193"/>
      <c r="BE3192" s="315"/>
      <c r="BF3192" s="315"/>
      <c r="BG3192" s="315"/>
      <c r="BH3192" s="315"/>
      <c r="BI3192" s="315"/>
      <c r="BJ3192" s="315"/>
      <c r="BK3192" s="315"/>
    </row>
    <row r="3193" spans="1:63" x14ac:dyDescent="0.25">
      <c r="A3193" s="9"/>
      <c r="B3193" s="43" t="s">
        <v>4654</v>
      </c>
      <c r="C3193" s="25" t="s">
        <v>1877</v>
      </c>
      <c r="D3193" s="193">
        <v>4.5705935000000001E-4</v>
      </c>
      <c r="E3193" s="193">
        <v>2.5106576999999998E-4</v>
      </c>
      <c r="F3193" s="193">
        <v>3.4608806000000003E-5</v>
      </c>
      <c r="G3193" s="193">
        <v>3.709867E-6</v>
      </c>
      <c r="H3193" s="193">
        <v>1.2748318999999999E-6</v>
      </c>
      <c r="I3193" s="193">
        <v>3.0530666000000003E-5</v>
      </c>
      <c r="J3193" s="193">
        <v>5.2102463000000003E-6</v>
      </c>
      <c r="K3193" s="193">
        <v>2.0195326E-7</v>
      </c>
      <c r="L3193" s="193">
        <v>1.3045721E-4</v>
      </c>
      <c r="M3193" s="193">
        <v>0</v>
      </c>
      <c r="N3193" s="193">
        <v>0</v>
      </c>
      <c r="O3193" s="193">
        <v>0</v>
      </c>
      <c r="P3193" s="199">
        <f t="shared" si="606"/>
        <v>1.8597464444444442E-3</v>
      </c>
      <c r="Q3193" s="240">
        <v>1.066721</v>
      </c>
      <c r="R3193" s="99">
        <v>1.1227665E-2</v>
      </c>
      <c r="S3193" s="99">
        <v>2.0751111000000002E-3</v>
      </c>
      <c r="T3193" s="99">
        <v>1.4719167E-8</v>
      </c>
      <c r="U3193" s="99">
        <v>8.3922221999999994E-5</v>
      </c>
      <c r="V3193" s="99">
        <v>2.8715388999999999E-5</v>
      </c>
      <c r="W3193" s="99">
        <v>1.0533056000000001</v>
      </c>
      <c r="X3193" s="241">
        <f t="shared" si="607"/>
        <v>1.7817053492374799E-4</v>
      </c>
      <c r="Y3193" s="241">
        <f t="shared" si="608"/>
        <v>8.1820849927699996E-5</v>
      </c>
      <c r="Z3193" s="241">
        <f t="shared" si="609"/>
        <v>6.8004174656048001E-5</v>
      </c>
      <c r="AA3193" s="241">
        <f t="shared" si="610"/>
        <v>2.834551034E-5</v>
      </c>
      <c r="AB3193" s="258">
        <v>4.9518964E-5</v>
      </c>
      <c r="AC3193" s="258">
        <v>3.7750838000000001E-9</v>
      </c>
      <c r="AD3193" s="258">
        <v>4.7626908999999998E-6</v>
      </c>
      <c r="AE3193" s="258">
        <v>4.0817469000000001E-9</v>
      </c>
      <c r="AF3193" s="258">
        <v>2.7464591E-5</v>
      </c>
      <c r="AG3193" s="258">
        <v>6.6747196999999995E-8</v>
      </c>
      <c r="AH3193" s="258">
        <v>3.2366256000000002E-5</v>
      </c>
      <c r="AI3193" s="258">
        <v>5.3147039999999999E-8</v>
      </c>
      <c r="AJ3193" s="258">
        <v>3.1775991999999997E-8</v>
      </c>
      <c r="AK3193" s="258">
        <v>2.3664728E-8</v>
      </c>
      <c r="AL3193" s="258">
        <v>7.5134892999999996E-9</v>
      </c>
      <c r="AM3193" s="258">
        <v>2.3876747999999999E-11</v>
      </c>
      <c r="AN3193" s="258">
        <v>3.7075239E-7</v>
      </c>
      <c r="AO3193" s="258">
        <v>6.3942514E-7</v>
      </c>
      <c r="AP3193" s="258">
        <v>3.4511616E-5</v>
      </c>
      <c r="AQ3193" s="258">
        <v>2.5214634E-7</v>
      </c>
      <c r="AR3193" s="258">
        <v>2.8093363999999999E-5</v>
      </c>
      <c r="AT3193" s="193"/>
      <c r="AU3193" s="193"/>
      <c r="AV3193" s="193"/>
      <c r="AW3193" s="193"/>
      <c r="AX3193" s="193"/>
      <c r="AY3193" s="193"/>
      <c r="AZ3193" s="193"/>
      <c r="BA3193" s="193"/>
      <c r="BB3193" s="193"/>
      <c r="BC3193" s="193"/>
      <c r="BD3193" s="193"/>
      <c r="BE3193" s="315"/>
      <c r="BF3193" s="315"/>
      <c r="BG3193" s="315"/>
      <c r="BH3193" s="315"/>
      <c r="BI3193" s="315"/>
      <c r="BJ3193" s="315"/>
      <c r="BK3193" s="315"/>
    </row>
    <row r="3194" spans="1:63" x14ac:dyDescent="0.25">
      <c r="A3194" s="9"/>
      <c r="B3194" s="43" t="s">
        <v>4654</v>
      </c>
      <c r="C3194" s="25" t="s">
        <v>1876</v>
      </c>
      <c r="D3194" s="193">
        <v>1.4189045999999999E-3</v>
      </c>
      <c r="E3194" s="193">
        <v>1.1907625999999999E-3</v>
      </c>
      <c r="F3194" s="193">
        <v>3.7812460000000002E-5</v>
      </c>
      <c r="G3194" s="193">
        <v>4.1102040000000002E-6</v>
      </c>
      <c r="H3194" s="193">
        <v>1.2236689000000001E-6</v>
      </c>
      <c r="I3194" s="193">
        <v>2.9057451E-5</v>
      </c>
      <c r="J3194" s="193">
        <v>5.4130786000000002E-6</v>
      </c>
      <c r="K3194" s="193">
        <v>1.8936092E-7</v>
      </c>
      <c r="L3194" s="193">
        <v>1.5033578E-4</v>
      </c>
      <c r="M3194" s="193">
        <v>0</v>
      </c>
      <c r="N3194" s="193">
        <v>0</v>
      </c>
      <c r="O3194" s="193">
        <v>0</v>
      </c>
      <c r="P3194" s="199">
        <f t="shared" si="606"/>
        <v>8.8204637037037018E-3</v>
      </c>
      <c r="Q3194" s="240">
        <v>1.0684252999999999</v>
      </c>
      <c r="R3194" s="99">
        <v>1.2322671E-2</v>
      </c>
      <c r="S3194" s="99">
        <v>2.5509555999999999E-3</v>
      </c>
      <c r="T3194" s="99">
        <v>1.6986944000000001E-8</v>
      </c>
      <c r="U3194" s="99">
        <v>1.0011111E-4</v>
      </c>
      <c r="V3194" s="99">
        <v>3.4840555999999999E-5</v>
      </c>
      <c r="W3194" s="99">
        <v>1.0534167000000001</v>
      </c>
      <c r="X3194" s="241">
        <f t="shared" si="607"/>
        <v>5.0612264787573897E-4</v>
      </c>
      <c r="Y3194" s="241">
        <f t="shared" si="608"/>
        <v>2.5238795571950003E-4</v>
      </c>
      <c r="Z3194" s="241">
        <f t="shared" si="609"/>
        <v>2.2263776783623896E-4</v>
      </c>
      <c r="AA3194" s="241">
        <f t="shared" si="610"/>
        <v>3.1096924319999997E-5</v>
      </c>
      <c r="AB3194" s="258">
        <v>2.2208713000000001E-4</v>
      </c>
      <c r="AC3194" s="258">
        <v>4.2650841E-9</v>
      </c>
      <c r="AD3194" s="258">
        <v>5.0994140999999997E-6</v>
      </c>
      <c r="AE3194" s="258">
        <v>6.4467704000000002E-9</v>
      </c>
      <c r="AF3194" s="258">
        <v>2.510862E-5</v>
      </c>
      <c r="AG3194" s="258">
        <v>8.2079764999999999E-8</v>
      </c>
      <c r="AH3194" s="258">
        <v>1.4486904E-4</v>
      </c>
      <c r="AI3194" s="258">
        <v>5.8259553999999997E-8</v>
      </c>
      <c r="AJ3194" s="258">
        <v>3.5254064E-8</v>
      </c>
      <c r="AK3194" s="258">
        <v>2.5482969000000001E-8</v>
      </c>
      <c r="AL3194" s="258">
        <v>8.4704202000000007E-9</v>
      </c>
      <c r="AM3194" s="258">
        <v>2.6909038999999998E-11</v>
      </c>
      <c r="AN3194" s="258">
        <v>4.2285816999999999E-7</v>
      </c>
      <c r="AO3194" s="258">
        <v>7.7889575000000001E-7</v>
      </c>
      <c r="AP3194" s="258">
        <v>7.6439479999999997E-5</v>
      </c>
      <c r="AQ3194" s="258">
        <v>2.6342331999999999E-7</v>
      </c>
      <c r="AR3194" s="258">
        <v>3.0833500999999998E-5</v>
      </c>
      <c r="AT3194" s="193"/>
      <c r="AU3194" s="193"/>
      <c r="AV3194" s="193"/>
      <c r="AW3194" s="193"/>
      <c r="AX3194" s="193"/>
      <c r="AY3194" s="193"/>
      <c r="AZ3194" s="193"/>
      <c r="BA3194" s="193"/>
      <c r="BB3194" s="193"/>
      <c r="BC3194" s="193"/>
      <c r="BD3194" s="193"/>
      <c r="BE3194" s="315"/>
      <c r="BF3194" s="315"/>
      <c r="BG3194" s="315"/>
      <c r="BH3194" s="315"/>
      <c r="BI3194" s="315"/>
      <c r="BJ3194" s="315"/>
      <c r="BK3194" s="315"/>
    </row>
    <row r="3195" spans="1:63" x14ac:dyDescent="0.25">
      <c r="A3195" s="9"/>
      <c r="B3195" s="43" t="s">
        <v>4654</v>
      </c>
      <c r="C3195" s="25" t="s">
        <v>1875</v>
      </c>
      <c r="D3195" s="193">
        <v>3.4856094999999998E-4</v>
      </c>
      <c r="E3195" s="193">
        <v>1.5175025000000001E-4</v>
      </c>
      <c r="F3195" s="193">
        <v>3.3279918000000002E-5</v>
      </c>
      <c r="G3195" s="193">
        <v>3.5437877000000001E-6</v>
      </c>
      <c r="H3195" s="193">
        <v>1.2960511E-6</v>
      </c>
      <c r="I3195" s="193">
        <v>3.1141983000000001E-5</v>
      </c>
      <c r="J3195" s="193">
        <v>5.1261682999999999E-6</v>
      </c>
      <c r="K3195" s="193">
        <v>2.0717508E-7</v>
      </c>
      <c r="L3195" s="193">
        <v>1.2221562E-4</v>
      </c>
      <c r="M3195" s="193">
        <v>0</v>
      </c>
      <c r="N3195" s="193">
        <v>0</v>
      </c>
      <c r="O3195" s="193">
        <v>0</v>
      </c>
      <c r="P3195" s="199">
        <f t="shared" si="606"/>
        <v>1.124075925925926E-3</v>
      </c>
      <c r="Q3195" s="240">
        <v>1.0660046999999999</v>
      </c>
      <c r="R3195" s="99">
        <v>1.077358E-2</v>
      </c>
      <c r="S3195" s="99">
        <v>1.8777111E-3</v>
      </c>
      <c r="T3195" s="99">
        <v>1.3779167000000001E-8</v>
      </c>
      <c r="U3195" s="99">
        <v>7.7208332999999994E-5</v>
      </c>
      <c r="V3195" s="99">
        <v>2.6177333000000001E-5</v>
      </c>
      <c r="W3195" s="99">
        <v>1.05325</v>
      </c>
      <c r="X3195" s="241">
        <f t="shared" si="607"/>
        <v>1.1422970077250102E-4</v>
      </c>
      <c r="Y3195" s="241">
        <f t="shared" si="608"/>
        <v>6.42411371004E-5</v>
      </c>
      <c r="Z3195" s="241">
        <f t="shared" si="609"/>
        <v>2.2784027812101008E-5</v>
      </c>
      <c r="AA3195" s="241">
        <f t="shared" si="610"/>
        <v>2.7204535860000001E-5</v>
      </c>
      <c r="AB3195" s="258">
        <v>3.1108824000000002E-5</v>
      </c>
      <c r="AC3195" s="258">
        <v>3.5719327000000001E-9</v>
      </c>
      <c r="AD3195" s="258">
        <v>4.6230813000000002E-6</v>
      </c>
      <c r="AE3195" s="258">
        <v>3.7734517000000002E-9</v>
      </c>
      <c r="AF3195" s="258">
        <v>2.8441497E-5</v>
      </c>
      <c r="AG3195" s="258">
        <v>6.0389415999999999E-8</v>
      </c>
      <c r="AH3195" s="258">
        <v>2.0359873000000001E-5</v>
      </c>
      <c r="AI3195" s="258">
        <v>5.1026470000000001E-8</v>
      </c>
      <c r="AJ3195" s="258">
        <v>3.0333067000000003E-8</v>
      </c>
      <c r="AK3195" s="258">
        <v>2.2910859000000001E-8</v>
      </c>
      <c r="AL3195" s="258">
        <v>7.1166867000000004E-9</v>
      </c>
      <c r="AM3195" s="258">
        <v>2.2619400999999998E-11</v>
      </c>
      <c r="AN3195" s="258">
        <v>3.4914875999999998E-7</v>
      </c>
      <c r="AO3195" s="258">
        <v>5.8159575000000001E-7</v>
      </c>
      <c r="AP3195" s="258">
        <v>1.3820005999999999E-6</v>
      </c>
      <c r="AQ3195" s="258">
        <v>2.4747085999999997E-7</v>
      </c>
      <c r="AR3195" s="258">
        <v>2.6957065000000001E-5</v>
      </c>
      <c r="AT3195" s="193"/>
      <c r="AU3195" s="193"/>
      <c r="AV3195" s="193"/>
      <c r="AW3195" s="193"/>
      <c r="AX3195" s="193"/>
      <c r="AY3195" s="193"/>
      <c r="AZ3195" s="193"/>
      <c r="BA3195" s="193"/>
      <c r="BB3195" s="193"/>
      <c r="BC3195" s="193"/>
      <c r="BD3195" s="193"/>
      <c r="BE3195" s="315"/>
      <c r="BF3195" s="315"/>
      <c r="BG3195" s="315"/>
      <c r="BH3195" s="315"/>
      <c r="BI3195" s="315"/>
      <c r="BJ3195" s="315"/>
      <c r="BK3195" s="315"/>
    </row>
    <row r="3196" spans="1:63" x14ac:dyDescent="0.25">
      <c r="A3196" s="9"/>
      <c r="B3196" s="43" t="s">
        <v>4654</v>
      </c>
      <c r="C3196" s="25" t="s">
        <v>1874</v>
      </c>
      <c r="D3196" s="193">
        <v>3.2646682E-4</v>
      </c>
      <c r="E3196" s="193">
        <v>1.3883788000000001E-4</v>
      </c>
      <c r="F3196" s="193">
        <v>3.1952668000000002E-5</v>
      </c>
      <c r="G3196" s="193">
        <v>3.3778161E-6</v>
      </c>
      <c r="H3196" s="193">
        <v>1.3172695E-6</v>
      </c>
      <c r="I3196" s="193">
        <v>3.1752614000000003E-5</v>
      </c>
      <c r="J3196" s="193">
        <v>5.0421606E-6</v>
      </c>
      <c r="K3196" s="193">
        <v>2.1239741E-7</v>
      </c>
      <c r="L3196" s="193">
        <v>1.1397402E-4</v>
      </c>
      <c r="M3196" s="193">
        <v>0</v>
      </c>
      <c r="N3196" s="193">
        <v>0</v>
      </c>
      <c r="O3196" s="193">
        <v>0</v>
      </c>
      <c r="P3196" s="199">
        <f t="shared" si="606"/>
        <v>1.0284287407407407E-3</v>
      </c>
      <c r="Q3196" s="240">
        <v>1.0653163000000001</v>
      </c>
      <c r="R3196" s="99">
        <v>1.0319649E-2</v>
      </c>
      <c r="S3196" s="99">
        <v>1.6803110999999999E-3</v>
      </c>
      <c r="T3196" s="99">
        <v>1.2838888999999999E-8</v>
      </c>
      <c r="U3196" s="99">
        <v>7.0497221999999993E-5</v>
      </c>
      <c r="V3196" s="99">
        <v>2.3638472000000001E-5</v>
      </c>
      <c r="W3196" s="99">
        <v>1.0532222</v>
      </c>
      <c r="X3196" s="241">
        <f t="shared" si="607"/>
        <v>1.0789300555262701E-4</v>
      </c>
      <c r="Y3196" s="241">
        <f t="shared" si="608"/>
        <v>6.2470224543500008E-5</v>
      </c>
      <c r="Z3196" s="241">
        <f t="shared" si="609"/>
        <v>1.9358835939127005E-5</v>
      </c>
      <c r="AA3196" s="241">
        <f t="shared" si="610"/>
        <v>2.6063945069999998E-5</v>
      </c>
      <c r="AB3196" s="258">
        <v>2.8507339000000001E-5</v>
      </c>
      <c r="AC3196" s="258">
        <v>3.3689605000000001E-9</v>
      </c>
      <c r="AD3196" s="258">
        <v>4.4834766000000002E-6</v>
      </c>
      <c r="AE3196" s="258">
        <v>3.6662820000000001E-9</v>
      </c>
      <c r="AF3196" s="258">
        <v>2.9418341000000001E-5</v>
      </c>
      <c r="AG3196" s="258">
        <v>5.4032700999999999E-8</v>
      </c>
      <c r="AH3196" s="258">
        <v>1.8658260000000001E-5</v>
      </c>
      <c r="AI3196" s="258">
        <v>4.8908242999999998E-8</v>
      </c>
      <c r="AJ3196" s="258">
        <v>2.8891155E-8</v>
      </c>
      <c r="AK3196" s="258">
        <v>2.2157063000000001E-8</v>
      </c>
      <c r="AL3196" s="258">
        <v>6.7199159999999996E-9</v>
      </c>
      <c r="AM3196" s="258">
        <v>2.1362127000000001E-11</v>
      </c>
      <c r="AN3196" s="258">
        <v>3.2754469E-7</v>
      </c>
      <c r="AO3196" s="258">
        <v>5.2376537000000002E-7</v>
      </c>
      <c r="AP3196" s="258">
        <v>-2.5743186000000002E-7</v>
      </c>
      <c r="AQ3196" s="258">
        <v>2.4279506999999999E-7</v>
      </c>
      <c r="AR3196" s="258">
        <v>2.5821149999999999E-5</v>
      </c>
      <c r="AT3196" s="193"/>
      <c r="AU3196" s="193"/>
      <c r="AV3196" s="193"/>
      <c r="AW3196" s="193"/>
      <c r="AX3196" s="193"/>
      <c r="AY3196" s="193"/>
      <c r="AZ3196" s="193"/>
      <c r="BA3196" s="193"/>
      <c r="BB3196" s="193"/>
      <c r="BC3196" s="193"/>
      <c r="BD3196" s="193"/>
      <c r="BE3196" s="315"/>
      <c r="BF3196" s="315"/>
      <c r="BG3196" s="315"/>
      <c r="BH3196" s="315"/>
      <c r="BI3196" s="315"/>
      <c r="BJ3196" s="315"/>
      <c r="BK3196" s="315"/>
    </row>
    <row r="3197" spans="1:63" x14ac:dyDescent="0.25">
      <c r="A3197" s="9"/>
      <c r="B3197" s="43" t="s">
        <v>4654</v>
      </c>
      <c r="C3197" s="25" t="s">
        <v>1873</v>
      </c>
      <c r="D3197" s="193">
        <v>7.1056655999999997E-4</v>
      </c>
      <c r="E3197" s="193">
        <v>4.6891852000000001E-4</v>
      </c>
      <c r="F3197" s="193">
        <v>3.9766116000000002E-5</v>
      </c>
      <c r="G3197" s="193">
        <v>4.3543361000000001E-6</v>
      </c>
      <c r="H3197" s="193">
        <v>1.1924669E-6</v>
      </c>
      <c r="I3197" s="193">
        <v>2.8159262999999999E-5</v>
      </c>
      <c r="J3197" s="193">
        <v>5.5366427999999999E-6</v>
      </c>
      <c r="K3197" s="193">
        <v>1.8168509999999999E-7</v>
      </c>
      <c r="L3197" s="193">
        <v>1.6245752999999999E-4</v>
      </c>
      <c r="M3197" s="193">
        <v>0</v>
      </c>
      <c r="N3197" s="193">
        <v>0</v>
      </c>
      <c r="O3197" s="193">
        <v>0</v>
      </c>
      <c r="P3197" s="199">
        <f t="shared" si="606"/>
        <v>3.4734705185185183E-3</v>
      </c>
      <c r="Q3197" s="240">
        <v>1.0694523</v>
      </c>
      <c r="R3197" s="99">
        <v>1.2990256E-2</v>
      </c>
      <c r="S3197" s="99">
        <v>2.8412222000000001E-3</v>
      </c>
      <c r="T3197" s="99">
        <v>1.8369444E-8</v>
      </c>
      <c r="U3197" s="99">
        <v>1.0998056E-4</v>
      </c>
      <c r="V3197" s="99">
        <v>3.8573389000000002E-5</v>
      </c>
      <c r="W3197" s="99">
        <v>1.0534722000000001</v>
      </c>
      <c r="X3197" s="241">
        <f t="shared" si="607"/>
        <v>3.1459253581334799E-4</v>
      </c>
      <c r="Y3197" s="241">
        <f t="shared" si="608"/>
        <v>1.193836868121E-4</v>
      </c>
      <c r="Z3197" s="241">
        <f t="shared" si="609"/>
        <v>1.6243448350124797E-4</v>
      </c>
      <c r="AA3197" s="241">
        <f t="shared" si="610"/>
        <v>3.2774365499999998E-5</v>
      </c>
      <c r="AB3197" s="258">
        <v>9.0306014999999993E-5</v>
      </c>
      <c r="AC3197" s="258">
        <v>4.5636820999999999E-9</v>
      </c>
      <c r="AD3197" s="258">
        <v>5.3047057000000001E-6</v>
      </c>
      <c r="AE3197" s="258">
        <v>4.8883600000000003E-9</v>
      </c>
      <c r="AF3197" s="258">
        <v>2.3672083999999999E-5</v>
      </c>
      <c r="AG3197" s="258">
        <v>9.1430069999999995E-8</v>
      </c>
      <c r="AH3197" s="258">
        <v>5.8975752999999997E-5</v>
      </c>
      <c r="AI3197" s="258">
        <v>6.1377160999999996E-8</v>
      </c>
      <c r="AJ3197" s="258">
        <v>3.7375062999999999E-8</v>
      </c>
      <c r="AK3197" s="258">
        <v>2.659148E-8</v>
      </c>
      <c r="AL3197" s="258">
        <v>9.0540389000000004E-9</v>
      </c>
      <c r="AM3197" s="258">
        <v>2.8758347999999999E-11</v>
      </c>
      <c r="AN3197" s="258">
        <v>4.5462717999999998E-7</v>
      </c>
      <c r="AO3197" s="258">
        <v>8.6392681999999999E-7</v>
      </c>
      <c r="AP3197" s="258">
        <v>1.0200574999999999E-4</v>
      </c>
      <c r="AQ3197" s="258">
        <v>2.7030150000000002E-7</v>
      </c>
      <c r="AR3197" s="258">
        <v>3.2504064000000001E-5</v>
      </c>
      <c r="AT3197" s="193"/>
      <c r="AU3197" s="193"/>
      <c r="AV3197" s="193"/>
      <c r="AW3197" s="193"/>
      <c r="AX3197" s="193"/>
      <c r="AY3197" s="193"/>
      <c r="AZ3197" s="193"/>
      <c r="BA3197" s="193"/>
      <c r="BB3197" s="193"/>
      <c r="BC3197" s="193"/>
      <c r="BD3197" s="193"/>
      <c r="BE3197" s="315"/>
      <c r="BF3197" s="315"/>
      <c r="BG3197" s="315"/>
      <c r="BH3197" s="315"/>
      <c r="BI3197" s="315"/>
      <c r="BJ3197" s="315"/>
      <c r="BK3197" s="315"/>
    </row>
    <row r="3198" spans="1:63" x14ac:dyDescent="0.25">
      <c r="A3198" s="9"/>
      <c r="B3198" s="43" t="s">
        <v>4654</v>
      </c>
      <c r="C3198" s="25" t="s">
        <v>1872</v>
      </c>
      <c r="D3198" s="193">
        <v>7.0288220999999997E-4</v>
      </c>
      <c r="E3198" s="193">
        <v>4.6231519999999999E-4</v>
      </c>
      <c r="F3198" s="193">
        <v>3.9609654000000002E-5</v>
      </c>
      <c r="G3198" s="193">
        <v>4.3347972000000004E-6</v>
      </c>
      <c r="H3198" s="193">
        <v>1.1949784E-6</v>
      </c>
      <c r="I3198" s="193">
        <v>2.8231003999999999E-5</v>
      </c>
      <c r="J3198" s="193">
        <v>5.5267440000000003E-6</v>
      </c>
      <c r="K3198" s="193">
        <v>1.8229624999999999E-7</v>
      </c>
      <c r="L3198" s="193">
        <v>1.6148753E-4</v>
      </c>
      <c r="M3198" s="193">
        <v>0</v>
      </c>
      <c r="N3198" s="193">
        <v>0</v>
      </c>
      <c r="O3198" s="193">
        <v>0</v>
      </c>
      <c r="P3198" s="199">
        <f t="shared" si="606"/>
        <v>3.4245570370370366E-3</v>
      </c>
      <c r="Q3198" s="240">
        <v>1.0693746</v>
      </c>
      <c r="R3198" s="99">
        <v>1.2936843E-2</v>
      </c>
      <c r="S3198" s="99">
        <v>2.8180444000000002E-3</v>
      </c>
      <c r="T3198" s="99">
        <v>1.8258888999999999E-8</v>
      </c>
      <c r="U3198" s="99">
        <v>1.0919167E-4</v>
      </c>
      <c r="V3198" s="99">
        <v>3.8273638999999999E-5</v>
      </c>
      <c r="W3198" s="99">
        <v>1.0534722000000001</v>
      </c>
      <c r="X3198" s="241">
        <f t="shared" si="607"/>
        <v>3.1045487743152196E-4</v>
      </c>
      <c r="Y3198" s="241">
        <f t="shared" si="608"/>
        <v>1.182449595763E-4</v>
      </c>
      <c r="Z3198" s="241">
        <f t="shared" si="609"/>
        <v>1.5956976532522201E-4</v>
      </c>
      <c r="AA3198" s="241">
        <f t="shared" si="610"/>
        <v>3.2640152530000003E-5</v>
      </c>
      <c r="AB3198" s="258">
        <v>8.9069690000000005E-5</v>
      </c>
      <c r="AC3198" s="258">
        <v>4.5398611E-9</v>
      </c>
      <c r="AD3198" s="258">
        <v>5.2882837000000004E-6</v>
      </c>
      <c r="AE3198" s="258">
        <v>4.8639171999999998E-9</v>
      </c>
      <c r="AF3198" s="258">
        <v>2.3786900000000001E-5</v>
      </c>
      <c r="AG3198" s="258">
        <v>9.0682098000000002E-8</v>
      </c>
      <c r="AH3198" s="258">
        <v>5.8169172999999998E-5</v>
      </c>
      <c r="AI3198" s="258">
        <v>6.1127519000000005E-8</v>
      </c>
      <c r="AJ3198" s="258">
        <v>3.7205290999999998E-8</v>
      </c>
      <c r="AK3198" s="258">
        <v>2.6502833999999999E-8</v>
      </c>
      <c r="AL3198" s="258">
        <v>9.0072909999999993E-9</v>
      </c>
      <c r="AM3198" s="258">
        <v>2.8610222000000001E-11</v>
      </c>
      <c r="AN3198" s="258">
        <v>4.5208702000000001E-7</v>
      </c>
      <c r="AO3198" s="258">
        <v>8.5711276000000004E-7</v>
      </c>
      <c r="AP3198" s="258">
        <v>9.9957520999999997E-5</v>
      </c>
      <c r="AQ3198" s="258">
        <v>2.6975053000000001E-7</v>
      </c>
      <c r="AR3198" s="258">
        <v>3.2370402000000003E-5</v>
      </c>
      <c r="AT3198" s="193"/>
      <c r="AU3198" s="193"/>
      <c r="AV3198" s="193"/>
      <c r="AW3198" s="193"/>
      <c r="AX3198" s="193"/>
      <c r="AY3198" s="193"/>
      <c r="AZ3198" s="193"/>
      <c r="BA3198" s="193"/>
      <c r="BB3198" s="193"/>
      <c r="BC3198" s="193"/>
      <c r="BD3198" s="193"/>
      <c r="BE3198" s="315"/>
      <c r="BF3198" s="315"/>
      <c r="BG3198" s="315"/>
      <c r="BH3198" s="315"/>
      <c r="BI3198" s="315"/>
      <c r="BJ3198" s="315"/>
      <c r="BK3198" s="315"/>
    </row>
    <row r="3199" spans="1:63" x14ac:dyDescent="0.25">
      <c r="A3199" s="9"/>
      <c r="B3199" s="43" t="s">
        <v>4654</v>
      </c>
      <c r="C3199" s="25" t="s">
        <v>1732</v>
      </c>
      <c r="D3199" s="193">
        <v>3.2646682E-4</v>
      </c>
      <c r="E3199" s="193">
        <v>1.3883788000000001E-4</v>
      </c>
      <c r="F3199" s="193">
        <v>3.1952668000000002E-5</v>
      </c>
      <c r="G3199" s="193">
        <v>3.3778161E-6</v>
      </c>
      <c r="H3199" s="193">
        <v>1.3172695E-6</v>
      </c>
      <c r="I3199" s="193">
        <v>3.1752614000000003E-5</v>
      </c>
      <c r="J3199" s="193">
        <v>5.0421606E-6</v>
      </c>
      <c r="K3199" s="193">
        <v>2.1239741E-7</v>
      </c>
      <c r="L3199" s="193">
        <v>1.1397402E-4</v>
      </c>
      <c r="M3199" s="193">
        <v>0</v>
      </c>
      <c r="N3199" s="193">
        <v>0</v>
      </c>
      <c r="O3199" s="193">
        <v>0</v>
      </c>
      <c r="P3199" s="199">
        <f t="shared" si="606"/>
        <v>1.0284287407407407E-3</v>
      </c>
      <c r="Q3199" s="240">
        <v>1.0653163000000001</v>
      </c>
      <c r="R3199" s="99">
        <v>1.0319649E-2</v>
      </c>
      <c r="S3199" s="99">
        <v>1.6803110999999999E-3</v>
      </c>
      <c r="T3199" s="99">
        <v>1.2838888999999999E-8</v>
      </c>
      <c r="U3199" s="99">
        <v>7.0497221999999993E-5</v>
      </c>
      <c r="V3199" s="99">
        <v>2.3638472000000001E-5</v>
      </c>
      <c r="W3199" s="99">
        <v>1.0532222</v>
      </c>
      <c r="X3199" s="241">
        <f t="shared" si="607"/>
        <v>1.0789300555262701E-4</v>
      </c>
      <c r="Y3199" s="241">
        <f t="shared" si="608"/>
        <v>6.2470224543500008E-5</v>
      </c>
      <c r="Z3199" s="241">
        <f t="shared" si="609"/>
        <v>1.9358835939127005E-5</v>
      </c>
      <c r="AA3199" s="241">
        <f t="shared" si="610"/>
        <v>2.6063945069999998E-5</v>
      </c>
      <c r="AB3199" s="258">
        <v>2.8507339000000001E-5</v>
      </c>
      <c r="AC3199" s="258">
        <v>3.3689605000000001E-9</v>
      </c>
      <c r="AD3199" s="258">
        <v>4.4834766000000002E-6</v>
      </c>
      <c r="AE3199" s="258">
        <v>3.6662820000000001E-9</v>
      </c>
      <c r="AF3199" s="258">
        <v>2.9418341000000001E-5</v>
      </c>
      <c r="AG3199" s="258">
        <v>5.4032700999999999E-8</v>
      </c>
      <c r="AH3199" s="258">
        <v>1.8658260000000001E-5</v>
      </c>
      <c r="AI3199" s="258">
        <v>4.8908242999999998E-8</v>
      </c>
      <c r="AJ3199" s="258">
        <v>2.8891155E-8</v>
      </c>
      <c r="AK3199" s="258">
        <v>2.2157063000000001E-8</v>
      </c>
      <c r="AL3199" s="258">
        <v>6.7199159999999996E-9</v>
      </c>
      <c r="AM3199" s="258">
        <v>2.1362127000000001E-11</v>
      </c>
      <c r="AN3199" s="258">
        <v>3.2754469E-7</v>
      </c>
      <c r="AO3199" s="258">
        <v>5.2376537000000002E-7</v>
      </c>
      <c r="AP3199" s="258">
        <v>-2.5743186000000002E-7</v>
      </c>
      <c r="AQ3199" s="258">
        <v>2.4279506999999999E-7</v>
      </c>
      <c r="AR3199" s="258">
        <v>2.5821149999999999E-5</v>
      </c>
      <c r="AT3199" s="193"/>
      <c r="AU3199" s="193"/>
      <c r="AV3199" s="193"/>
      <c r="AW3199" s="193"/>
      <c r="AX3199" s="193"/>
      <c r="AY3199" s="193"/>
      <c r="AZ3199" s="193"/>
      <c r="BA3199" s="193"/>
      <c r="BB3199" s="193"/>
      <c r="BC3199" s="193"/>
      <c r="BD3199" s="193"/>
      <c r="BE3199" s="315"/>
      <c r="BF3199" s="315"/>
      <c r="BG3199" s="315"/>
      <c r="BH3199" s="315"/>
      <c r="BI3199" s="315"/>
      <c r="BJ3199" s="315"/>
      <c r="BK3199" s="315"/>
    </row>
    <row r="3200" spans="1:63" x14ac:dyDescent="0.25">
      <c r="A3200" s="9"/>
      <c r="B3200" s="43" t="s">
        <v>4654</v>
      </c>
      <c r="C3200" s="25" t="s">
        <v>1731</v>
      </c>
      <c r="D3200" s="193">
        <v>3.2646682E-4</v>
      </c>
      <c r="E3200" s="193">
        <v>1.3883788000000001E-4</v>
      </c>
      <c r="F3200" s="193">
        <v>3.1952668000000002E-5</v>
      </c>
      <c r="G3200" s="193">
        <v>3.3778161E-6</v>
      </c>
      <c r="H3200" s="193">
        <v>1.3172695E-6</v>
      </c>
      <c r="I3200" s="193">
        <v>3.1752614000000003E-5</v>
      </c>
      <c r="J3200" s="193">
        <v>5.0421606E-6</v>
      </c>
      <c r="K3200" s="193">
        <v>2.1239741E-7</v>
      </c>
      <c r="L3200" s="193">
        <v>1.1397402E-4</v>
      </c>
      <c r="M3200" s="193">
        <v>0</v>
      </c>
      <c r="N3200" s="193">
        <v>0</v>
      </c>
      <c r="O3200" s="193">
        <v>0</v>
      </c>
      <c r="P3200" s="199">
        <f t="shared" si="606"/>
        <v>1.0284287407407407E-3</v>
      </c>
      <c r="Q3200" s="240">
        <v>1.0653163000000001</v>
      </c>
      <c r="R3200" s="99">
        <v>1.0319649E-2</v>
      </c>
      <c r="S3200" s="99">
        <v>1.6803110999999999E-3</v>
      </c>
      <c r="T3200" s="99">
        <v>1.2838888999999999E-8</v>
      </c>
      <c r="U3200" s="99">
        <v>7.0497221999999993E-5</v>
      </c>
      <c r="V3200" s="99">
        <v>2.3638472000000001E-5</v>
      </c>
      <c r="W3200" s="99">
        <v>1.0532222</v>
      </c>
      <c r="X3200" s="241">
        <f t="shared" si="607"/>
        <v>1.0789300555262701E-4</v>
      </c>
      <c r="Y3200" s="241">
        <f t="shared" si="608"/>
        <v>6.2470224543500008E-5</v>
      </c>
      <c r="Z3200" s="241">
        <f t="shared" si="609"/>
        <v>1.9358835939127005E-5</v>
      </c>
      <c r="AA3200" s="241">
        <f t="shared" si="610"/>
        <v>2.6063945069999998E-5</v>
      </c>
      <c r="AB3200" s="258">
        <v>2.8507339000000001E-5</v>
      </c>
      <c r="AC3200" s="258">
        <v>3.3689605000000001E-9</v>
      </c>
      <c r="AD3200" s="258">
        <v>4.4834766000000002E-6</v>
      </c>
      <c r="AE3200" s="258">
        <v>3.6662820000000001E-9</v>
      </c>
      <c r="AF3200" s="258">
        <v>2.9418341000000001E-5</v>
      </c>
      <c r="AG3200" s="258">
        <v>5.4032700999999999E-8</v>
      </c>
      <c r="AH3200" s="258">
        <v>1.8658260000000001E-5</v>
      </c>
      <c r="AI3200" s="258">
        <v>4.8908242999999998E-8</v>
      </c>
      <c r="AJ3200" s="258">
        <v>2.8891155E-8</v>
      </c>
      <c r="AK3200" s="258">
        <v>2.2157063000000001E-8</v>
      </c>
      <c r="AL3200" s="258">
        <v>6.7199159999999996E-9</v>
      </c>
      <c r="AM3200" s="258">
        <v>2.1362127000000001E-11</v>
      </c>
      <c r="AN3200" s="258">
        <v>3.2754469E-7</v>
      </c>
      <c r="AO3200" s="258">
        <v>5.2376537000000002E-7</v>
      </c>
      <c r="AP3200" s="258">
        <v>-2.5743186000000002E-7</v>
      </c>
      <c r="AQ3200" s="258">
        <v>2.4279506999999999E-7</v>
      </c>
      <c r="AR3200" s="258">
        <v>2.5821149999999999E-5</v>
      </c>
      <c r="AT3200" s="193"/>
      <c r="AU3200" s="193"/>
      <c r="AV3200" s="193"/>
      <c r="AW3200" s="193"/>
      <c r="AX3200" s="193"/>
      <c r="AY3200" s="193"/>
      <c r="AZ3200" s="193"/>
      <c r="BA3200" s="193"/>
      <c r="BB3200" s="193"/>
      <c r="BC3200" s="193"/>
      <c r="BD3200" s="193"/>
      <c r="BE3200" s="315"/>
      <c r="BF3200" s="315"/>
      <c r="BG3200" s="315"/>
      <c r="BH3200" s="315"/>
      <c r="BI3200" s="315"/>
      <c r="BJ3200" s="315"/>
      <c r="BK3200" s="315"/>
    </row>
    <row r="3201" spans="1:63" x14ac:dyDescent="0.25">
      <c r="A3201" s="9"/>
      <c r="B3201" s="43" t="s">
        <v>4654</v>
      </c>
      <c r="C3201" s="5" t="s">
        <v>1730</v>
      </c>
      <c r="D3201" s="172">
        <v>4.0964174E-4</v>
      </c>
      <c r="E3201" s="172">
        <v>1.8744148999999999E-4</v>
      </c>
      <c r="F3201" s="172">
        <v>3.6953324999999999E-5</v>
      </c>
      <c r="G3201" s="172">
        <v>4.0027472999999999E-6</v>
      </c>
      <c r="H3201" s="172">
        <v>1.2374187000000001E-6</v>
      </c>
      <c r="I3201" s="172">
        <v>2.9452876000000002E-5</v>
      </c>
      <c r="J3201" s="172">
        <v>5.3586570999999999E-6</v>
      </c>
      <c r="K3201" s="172">
        <v>1.9274042999999999E-7</v>
      </c>
      <c r="L3201" s="172">
        <v>1.4500248000000001E-4</v>
      </c>
      <c r="M3201" s="172">
        <v>0</v>
      </c>
      <c r="N3201" s="172">
        <v>0</v>
      </c>
      <c r="O3201" s="172">
        <v>0</v>
      </c>
      <c r="P3201" s="199">
        <f t="shared" si="606"/>
        <v>1.3884554814814812E-3</v>
      </c>
      <c r="Q3201" s="233">
        <v>1.0679700000000001</v>
      </c>
      <c r="R3201" s="96">
        <v>1.202888E-2</v>
      </c>
      <c r="S3201" s="96">
        <v>2.4232443999999999E-3</v>
      </c>
      <c r="T3201" s="96">
        <v>1.6378610999999999E-8</v>
      </c>
      <c r="U3201" s="96">
        <v>9.5766666999999995E-5</v>
      </c>
      <c r="V3201" s="96">
        <v>3.3197556000000002E-5</v>
      </c>
      <c r="W3201" s="96">
        <v>1.0533889000000001</v>
      </c>
      <c r="X3201" s="241">
        <f t="shared" si="607"/>
        <v>1.3174696288585999E-4</v>
      </c>
      <c r="Y3201" s="241">
        <f t="shared" si="608"/>
        <v>6.9135571764099995E-5</v>
      </c>
      <c r="Z3201" s="241">
        <f t="shared" si="609"/>
        <v>3.2252672421759999E-5</v>
      </c>
      <c r="AA3201" s="241">
        <f t="shared" si="610"/>
        <v>3.0358718700000002E-5</v>
      </c>
      <c r="AB3201" s="241">
        <v>3.8299595999999997E-5</v>
      </c>
      <c r="AC3201" s="241">
        <v>4.1335633999999998E-9</v>
      </c>
      <c r="AD3201" s="241">
        <v>5.0090562000000004E-6</v>
      </c>
      <c r="AE3201" s="241">
        <v>4.0702617000000001E-9</v>
      </c>
      <c r="AF3201" s="241">
        <v>2.5740749E-5</v>
      </c>
      <c r="AG3201" s="241">
        <v>7.7966739000000005E-8</v>
      </c>
      <c r="AH3201" s="241">
        <v>2.5063305000000001E-5</v>
      </c>
      <c r="AI3201" s="241">
        <v>5.6888422999999999E-8</v>
      </c>
      <c r="AJ3201" s="241">
        <v>3.4320453999999998E-8</v>
      </c>
      <c r="AK3201" s="241">
        <v>2.4995103E-8</v>
      </c>
      <c r="AL3201" s="241">
        <v>8.2137062000000006E-9</v>
      </c>
      <c r="AM3201" s="241">
        <v>2.6095560000000002E-11</v>
      </c>
      <c r="AN3201" s="241">
        <v>4.0888037000000001E-7</v>
      </c>
      <c r="AO3201" s="241">
        <v>7.4145887E-7</v>
      </c>
      <c r="AP3201" s="241">
        <v>5.9145844000000003E-6</v>
      </c>
      <c r="AQ3201" s="241">
        <v>2.6039870000000002E-7</v>
      </c>
      <c r="AR3201" s="241">
        <v>3.0098320000000001E-5</v>
      </c>
      <c r="AT3201" s="193"/>
      <c r="AU3201" s="193"/>
      <c r="AV3201" s="193"/>
      <c r="AW3201" s="193"/>
      <c r="AX3201" s="193"/>
      <c r="AY3201" s="193"/>
      <c r="AZ3201" s="193"/>
      <c r="BA3201" s="193"/>
      <c r="BB3201" s="193"/>
      <c r="BC3201" s="193"/>
      <c r="BD3201" s="193"/>
      <c r="BE3201" s="315"/>
      <c r="BF3201" s="315"/>
      <c r="BG3201" s="315"/>
      <c r="BH3201" s="315"/>
      <c r="BI3201" s="315"/>
      <c r="BJ3201" s="315"/>
      <c r="BK3201" s="315"/>
    </row>
    <row r="3202" spans="1:63" x14ac:dyDescent="0.25">
      <c r="A3202" s="9"/>
      <c r="B3202" s="43" t="s">
        <v>4654</v>
      </c>
      <c r="C3202" s="25" t="s">
        <v>1729</v>
      </c>
      <c r="D3202" s="193">
        <v>3.6562265999999998E-4</v>
      </c>
      <c r="E3202" s="193">
        <v>1.7248890999999999E-4</v>
      </c>
      <c r="F3202" s="193">
        <v>3.2749312999999997E-5</v>
      </c>
      <c r="G3202" s="193">
        <v>3.4773287000000001E-6</v>
      </c>
      <c r="H3202" s="193">
        <v>1.3045483E-6</v>
      </c>
      <c r="I3202" s="193">
        <v>3.1386156999999997E-5</v>
      </c>
      <c r="J3202" s="193">
        <v>5.0925623000000002E-6</v>
      </c>
      <c r="K3202" s="193">
        <v>2.0926516000000001E-7</v>
      </c>
      <c r="L3202" s="193">
        <v>1.1891457000000001E-4</v>
      </c>
      <c r="M3202" s="193">
        <v>0</v>
      </c>
      <c r="N3202" s="193">
        <v>0</v>
      </c>
      <c r="O3202" s="193">
        <v>0</v>
      </c>
      <c r="P3202" s="199">
        <f t="shared" si="606"/>
        <v>1.2776956296296294E-3</v>
      </c>
      <c r="Q3202" s="240">
        <v>1.0657402</v>
      </c>
      <c r="R3202" s="99">
        <v>1.0591817E-2</v>
      </c>
      <c r="S3202" s="99">
        <v>1.7986889E-3</v>
      </c>
      <c r="T3202" s="99">
        <v>1.34025E-8</v>
      </c>
      <c r="U3202" s="99">
        <v>7.4522221999999996E-5</v>
      </c>
      <c r="V3202" s="99">
        <v>2.5160999999999998E-5</v>
      </c>
      <c r="W3202" s="99">
        <v>1.05325</v>
      </c>
      <c r="X3202" s="241">
        <f t="shared" si="607"/>
        <v>1.28965034731606E-4</v>
      </c>
      <c r="Y3202" s="241">
        <f t="shared" si="608"/>
        <v>6.8272956837599997E-5</v>
      </c>
      <c r="Z3202" s="241">
        <f t="shared" si="609"/>
        <v>3.3944260864006E-5</v>
      </c>
      <c r="AA3202" s="241">
        <f t="shared" si="610"/>
        <v>2.6747817030000001E-5</v>
      </c>
      <c r="AB3202" s="258">
        <v>3.4807620999999999E-5</v>
      </c>
      <c r="AC3202" s="258">
        <v>3.4907642000000001E-9</v>
      </c>
      <c r="AD3202" s="258">
        <v>4.5671907999999997E-6</v>
      </c>
      <c r="AE3202" s="258">
        <v>3.7909004000000003E-9</v>
      </c>
      <c r="AF3202" s="258">
        <v>2.8833018999999999E-5</v>
      </c>
      <c r="AG3202" s="258">
        <v>5.7844373000000001E-8</v>
      </c>
      <c r="AH3202" s="258">
        <v>2.2768568999999999E-5</v>
      </c>
      <c r="AI3202" s="258">
        <v>5.0179489000000003E-8</v>
      </c>
      <c r="AJ3202" s="258">
        <v>2.9755693E-8</v>
      </c>
      <c r="AK3202" s="258">
        <v>2.2609012000000001E-8</v>
      </c>
      <c r="AL3202" s="258">
        <v>6.9577940999999999E-9</v>
      </c>
      <c r="AM3202" s="258">
        <v>2.2115905999999999E-11</v>
      </c>
      <c r="AN3202" s="258">
        <v>3.4050133000000002E-7</v>
      </c>
      <c r="AO3202" s="258">
        <v>5.5844743000000002E-7</v>
      </c>
      <c r="AP3202" s="258">
        <v>1.0167219E-5</v>
      </c>
      <c r="AQ3202" s="258">
        <v>2.4559703E-7</v>
      </c>
      <c r="AR3202" s="258">
        <v>2.650222E-5</v>
      </c>
      <c r="AT3202" s="193"/>
      <c r="AU3202" s="193"/>
      <c r="AV3202" s="193"/>
      <c r="AW3202" s="193"/>
      <c r="AX3202" s="193"/>
      <c r="AY3202" s="193"/>
      <c r="AZ3202" s="193"/>
      <c r="BA3202" s="193"/>
      <c r="BB3202" s="193"/>
      <c r="BC3202" s="193"/>
      <c r="BD3202" s="193"/>
      <c r="BE3202" s="315"/>
      <c r="BF3202" s="315"/>
      <c r="BG3202" s="315"/>
      <c r="BH3202" s="315"/>
      <c r="BI3202" s="315"/>
      <c r="BJ3202" s="315"/>
      <c r="BK3202" s="315"/>
    </row>
    <row r="3203" spans="1:63" x14ac:dyDescent="0.25">
      <c r="A3203" s="9"/>
      <c r="B3203" s="43" t="s">
        <v>4654</v>
      </c>
      <c r="C3203" s="5" t="s">
        <v>1720</v>
      </c>
      <c r="D3203" s="172">
        <v>3.2646682E-4</v>
      </c>
      <c r="E3203" s="172">
        <v>1.3883788000000001E-4</v>
      </c>
      <c r="F3203" s="172">
        <v>3.1952668000000002E-5</v>
      </c>
      <c r="G3203" s="172">
        <v>3.3778161E-6</v>
      </c>
      <c r="H3203" s="172">
        <v>1.3172695E-6</v>
      </c>
      <c r="I3203" s="172">
        <v>3.1752614000000003E-5</v>
      </c>
      <c r="J3203" s="172">
        <v>5.0421606E-6</v>
      </c>
      <c r="K3203" s="172">
        <v>2.1239741E-7</v>
      </c>
      <c r="L3203" s="172">
        <v>1.1397402E-4</v>
      </c>
      <c r="M3203" s="172">
        <v>0</v>
      </c>
      <c r="N3203" s="172">
        <v>0</v>
      </c>
      <c r="O3203" s="172">
        <v>0</v>
      </c>
      <c r="P3203" s="199">
        <f t="shared" si="606"/>
        <v>1.0284287407407407E-3</v>
      </c>
      <c r="Q3203" s="233">
        <v>1.0653163000000001</v>
      </c>
      <c r="R3203" s="96">
        <v>1.0319649E-2</v>
      </c>
      <c r="S3203" s="96">
        <v>1.6803110999999999E-3</v>
      </c>
      <c r="T3203" s="96">
        <v>1.2838888999999999E-8</v>
      </c>
      <c r="U3203" s="96">
        <v>7.0497221999999993E-5</v>
      </c>
      <c r="V3203" s="96">
        <v>2.3638472000000001E-5</v>
      </c>
      <c r="W3203" s="96">
        <v>1.0532222</v>
      </c>
      <c r="X3203" s="241">
        <f t="shared" si="607"/>
        <v>1.0789300555262701E-4</v>
      </c>
      <c r="Y3203" s="241">
        <f t="shared" si="608"/>
        <v>6.2470224543500008E-5</v>
      </c>
      <c r="Z3203" s="241">
        <f t="shared" si="609"/>
        <v>1.9358835939127005E-5</v>
      </c>
      <c r="AA3203" s="241">
        <f t="shared" si="610"/>
        <v>2.6063945069999998E-5</v>
      </c>
      <c r="AB3203" s="241">
        <v>2.8507339000000001E-5</v>
      </c>
      <c r="AC3203" s="241">
        <v>3.3689605000000001E-9</v>
      </c>
      <c r="AD3203" s="241">
        <v>4.4834766000000002E-6</v>
      </c>
      <c r="AE3203" s="241">
        <v>3.6662820000000001E-9</v>
      </c>
      <c r="AF3203" s="241">
        <v>2.9418341000000001E-5</v>
      </c>
      <c r="AG3203" s="241">
        <v>5.4032700999999999E-8</v>
      </c>
      <c r="AH3203" s="241">
        <v>1.8658260000000001E-5</v>
      </c>
      <c r="AI3203" s="241">
        <v>4.8908242999999998E-8</v>
      </c>
      <c r="AJ3203" s="241">
        <v>2.8891155E-8</v>
      </c>
      <c r="AK3203" s="241">
        <v>2.2157063000000001E-8</v>
      </c>
      <c r="AL3203" s="241">
        <v>6.7199159999999996E-9</v>
      </c>
      <c r="AM3203" s="241">
        <v>2.1362127000000001E-11</v>
      </c>
      <c r="AN3203" s="241">
        <v>3.2754469E-7</v>
      </c>
      <c r="AO3203" s="241">
        <v>5.2376537000000002E-7</v>
      </c>
      <c r="AP3203" s="241">
        <v>-2.5743186000000002E-7</v>
      </c>
      <c r="AQ3203" s="241">
        <v>2.4279506999999999E-7</v>
      </c>
      <c r="AR3203" s="241">
        <v>2.5821149999999999E-5</v>
      </c>
      <c r="AT3203" s="193"/>
      <c r="AU3203" s="193"/>
      <c r="AV3203" s="193"/>
      <c r="AW3203" s="193"/>
      <c r="AX3203" s="193"/>
      <c r="AY3203" s="193"/>
      <c r="AZ3203" s="193"/>
      <c r="BA3203" s="193"/>
      <c r="BB3203" s="193"/>
      <c r="BC3203" s="193"/>
      <c r="BD3203" s="193"/>
      <c r="BE3203" s="315"/>
      <c r="BF3203" s="315"/>
      <c r="BG3203" s="315"/>
      <c r="BH3203" s="315"/>
      <c r="BI3203" s="315"/>
      <c r="BJ3203" s="315"/>
      <c r="BK3203" s="315"/>
    </row>
    <row r="3204" spans="1:63" x14ac:dyDescent="0.25">
      <c r="A3204" s="9"/>
      <c r="B3204" s="43" t="s">
        <v>4654</v>
      </c>
      <c r="C3204" s="5" t="s">
        <v>1719</v>
      </c>
      <c r="D3204" s="172">
        <v>6.4142515999999995E-4</v>
      </c>
      <c r="E3204" s="172">
        <v>4.0950188E-4</v>
      </c>
      <c r="F3204" s="172">
        <v>3.8359711000000001E-5</v>
      </c>
      <c r="G3204" s="172">
        <v>4.1785903000000001E-6</v>
      </c>
      <c r="H3204" s="172">
        <v>1.2149415999999999E-6</v>
      </c>
      <c r="I3204" s="172">
        <v>2.8806108E-5</v>
      </c>
      <c r="J3204" s="172">
        <v>5.4476225E-6</v>
      </c>
      <c r="K3204" s="172">
        <v>1.8721276E-7</v>
      </c>
      <c r="L3204" s="172">
        <v>1.537291E-4</v>
      </c>
      <c r="M3204" s="172">
        <v>0</v>
      </c>
      <c r="N3204" s="172">
        <v>0</v>
      </c>
      <c r="O3204" s="172">
        <v>0</v>
      </c>
      <c r="P3204" s="199">
        <f t="shared" si="606"/>
        <v>3.0333472592592591E-3</v>
      </c>
      <c r="Q3204" s="233">
        <v>1.0687251</v>
      </c>
      <c r="R3204" s="96">
        <v>1.2509607000000001E-2</v>
      </c>
      <c r="S3204" s="96">
        <v>2.6323111000000001E-3</v>
      </c>
      <c r="T3204" s="96">
        <v>1.7374167000000001E-8</v>
      </c>
      <c r="U3204" s="96">
        <v>1.0287499999999999E-4</v>
      </c>
      <c r="V3204" s="96">
        <v>3.5884082999999998E-5</v>
      </c>
      <c r="W3204" s="96">
        <v>1.0534444000000001</v>
      </c>
      <c r="X3204" s="241">
        <f t="shared" si="607"/>
        <v>2.7738680039028499E-4</v>
      </c>
      <c r="Y3204" s="241">
        <f t="shared" si="608"/>
        <v>1.091389010386E-4</v>
      </c>
      <c r="Z3204" s="241">
        <f t="shared" si="609"/>
        <v>1.36681260861685E-4</v>
      </c>
      <c r="AA3204" s="241">
        <f t="shared" si="610"/>
        <v>3.1566638489999996E-5</v>
      </c>
      <c r="AB3204" s="241">
        <v>7.9181810999999998E-5</v>
      </c>
      <c r="AC3204" s="241">
        <v>4.3486226000000002E-9</v>
      </c>
      <c r="AD3204" s="241">
        <v>5.1568851000000003E-6</v>
      </c>
      <c r="AE3204" s="241">
        <v>4.6684089999999997E-9</v>
      </c>
      <c r="AF3204" s="241">
        <v>2.4706489000000001E-5</v>
      </c>
      <c r="AG3204" s="241">
        <v>8.4698907000000003E-8</v>
      </c>
      <c r="AH3204" s="241">
        <v>5.1718314999999997E-5</v>
      </c>
      <c r="AI3204" s="241">
        <v>5.9132758E-8</v>
      </c>
      <c r="AJ3204" s="241">
        <v>3.5848220000000002E-8</v>
      </c>
      <c r="AK3204" s="241">
        <v>2.5793303999999999E-8</v>
      </c>
      <c r="AL3204" s="241">
        <v>8.6337830000000001E-9</v>
      </c>
      <c r="AM3204" s="241">
        <v>2.7426684999999998E-11</v>
      </c>
      <c r="AN3204" s="241">
        <v>4.3175015999999998E-7</v>
      </c>
      <c r="AO3204" s="241">
        <v>8.0270020999999998E-7</v>
      </c>
      <c r="AP3204" s="241">
        <v>8.3599060000000001E-5</v>
      </c>
      <c r="AQ3204" s="241">
        <v>2.6534849000000001E-7</v>
      </c>
      <c r="AR3204" s="241">
        <v>3.1301289999999997E-5</v>
      </c>
      <c r="AT3204" s="193"/>
      <c r="AU3204" s="193"/>
      <c r="AV3204" s="193"/>
      <c r="AW3204" s="193"/>
      <c r="AX3204" s="193"/>
      <c r="AY3204" s="193"/>
      <c r="AZ3204" s="193"/>
      <c r="BA3204" s="193"/>
      <c r="BB3204" s="193"/>
      <c r="BC3204" s="193"/>
      <c r="BD3204" s="193"/>
      <c r="BE3204" s="315"/>
      <c r="BF3204" s="315"/>
      <c r="BG3204" s="315"/>
      <c r="BH3204" s="315"/>
      <c r="BI3204" s="315"/>
      <c r="BJ3204" s="315"/>
      <c r="BK3204" s="315"/>
    </row>
    <row r="3205" spans="1:63" x14ac:dyDescent="0.25">
      <c r="A3205" s="9" t="s">
        <v>1753</v>
      </c>
      <c r="B3205" s="43" t="s">
        <v>4654</v>
      </c>
      <c r="C3205" s="5" t="s">
        <v>1718</v>
      </c>
      <c r="D3205" s="172">
        <v>3.2646682E-4</v>
      </c>
      <c r="E3205" s="172">
        <v>1.3883788000000001E-4</v>
      </c>
      <c r="F3205" s="172">
        <v>3.1952668000000002E-5</v>
      </c>
      <c r="G3205" s="172">
        <v>3.3778161E-6</v>
      </c>
      <c r="H3205" s="172">
        <v>1.3172695E-6</v>
      </c>
      <c r="I3205" s="172">
        <v>3.1752614000000003E-5</v>
      </c>
      <c r="J3205" s="172">
        <v>5.0421606E-6</v>
      </c>
      <c r="K3205" s="172">
        <v>2.1239741E-7</v>
      </c>
      <c r="L3205" s="172">
        <v>1.1397402E-4</v>
      </c>
      <c r="M3205" s="172">
        <v>0</v>
      </c>
      <c r="N3205" s="172">
        <v>0</v>
      </c>
      <c r="O3205" s="172">
        <v>0</v>
      </c>
      <c r="P3205" s="199">
        <f t="shared" si="606"/>
        <v>1.0284287407407407E-3</v>
      </c>
      <c r="Q3205" s="233">
        <v>1.0653163000000001</v>
      </c>
      <c r="R3205" s="96">
        <v>1.0319649E-2</v>
      </c>
      <c r="S3205" s="96">
        <v>1.6803110999999999E-3</v>
      </c>
      <c r="T3205" s="96">
        <v>1.2838888999999999E-8</v>
      </c>
      <c r="U3205" s="96">
        <v>7.0497221999999993E-5</v>
      </c>
      <c r="V3205" s="96">
        <v>2.3638472000000001E-5</v>
      </c>
      <c r="W3205" s="96">
        <v>1.0532222</v>
      </c>
      <c r="X3205" s="241">
        <f t="shared" si="607"/>
        <v>1.0789300555262701E-4</v>
      </c>
      <c r="Y3205" s="241">
        <f t="shared" si="608"/>
        <v>6.2470224543500008E-5</v>
      </c>
      <c r="Z3205" s="241">
        <f t="shared" si="609"/>
        <v>1.9358835939127005E-5</v>
      </c>
      <c r="AA3205" s="241">
        <f t="shared" si="610"/>
        <v>2.6063945069999998E-5</v>
      </c>
      <c r="AB3205" s="241">
        <v>2.8507339000000001E-5</v>
      </c>
      <c r="AC3205" s="241">
        <v>3.3689605000000001E-9</v>
      </c>
      <c r="AD3205" s="241">
        <v>4.4834766000000002E-6</v>
      </c>
      <c r="AE3205" s="241">
        <v>3.6662820000000001E-9</v>
      </c>
      <c r="AF3205" s="241">
        <v>2.9418341000000001E-5</v>
      </c>
      <c r="AG3205" s="241">
        <v>5.4032700999999999E-8</v>
      </c>
      <c r="AH3205" s="241">
        <v>1.8658260000000001E-5</v>
      </c>
      <c r="AI3205" s="241">
        <v>4.8908242999999998E-8</v>
      </c>
      <c r="AJ3205" s="241">
        <v>2.8891155E-8</v>
      </c>
      <c r="AK3205" s="241">
        <v>2.2157063000000001E-8</v>
      </c>
      <c r="AL3205" s="241">
        <v>6.7199159999999996E-9</v>
      </c>
      <c r="AM3205" s="241">
        <v>2.1362127000000001E-11</v>
      </c>
      <c r="AN3205" s="241">
        <v>3.2754469E-7</v>
      </c>
      <c r="AO3205" s="241">
        <v>5.2376537000000002E-7</v>
      </c>
      <c r="AP3205" s="241">
        <v>-2.5743186000000002E-7</v>
      </c>
      <c r="AQ3205" s="241">
        <v>2.4279506999999999E-7</v>
      </c>
      <c r="AR3205" s="241">
        <v>2.5821149999999999E-5</v>
      </c>
      <c r="AT3205" s="193"/>
      <c r="AU3205" s="193"/>
      <c r="AV3205" s="193"/>
      <c r="AW3205" s="193"/>
      <c r="AX3205" s="193"/>
      <c r="AY3205" s="193"/>
      <c r="AZ3205" s="193"/>
      <c r="BA3205" s="193"/>
      <c r="BB3205" s="193"/>
      <c r="BC3205" s="193"/>
      <c r="BD3205" s="193"/>
      <c r="BE3205" s="315"/>
      <c r="BF3205" s="315"/>
      <c r="BG3205" s="315"/>
      <c r="BH3205" s="315"/>
      <c r="BI3205" s="315"/>
      <c r="BJ3205" s="315"/>
      <c r="BK3205" s="315"/>
    </row>
    <row r="3206" spans="1:63" x14ac:dyDescent="0.25">
      <c r="A3206" s="9"/>
      <c r="B3206" s="43" t="s">
        <v>4654</v>
      </c>
      <c r="C3206" s="5" t="s">
        <v>5350</v>
      </c>
      <c r="D3206" s="172">
        <v>4.5643077999999999E-4</v>
      </c>
      <c r="E3206" s="172">
        <v>2.1478274999999999E-4</v>
      </c>
      <c r="F3206" s="172">
        <v>3.9766116000000002E-5</v>
      </c>
      <c r="G3206" s="172">
        <v>4.3543361000000001E-6</v>
      </c>
      <c r="H3206" s="172">
        <v>1.1924669E-6</v>
      </c>
      <c r="I3206" s="172">
        <v>2.8159262999999999E-5</v>
      </c>
      <c r="J3206" s="172">
        <v>5.5366427999999999E-6</v>
      </c>
      <c r="K3206" s="172">
        <v>1.8168509999999999E-7</v>
      </c>
      <c r="L3206" s="172">
        <v>1.6245752999999999E-4</v>
      </c>
      <c r="M3206" s="172">
        <v>0</v>
      </c>
      <c r="N3206" s="172">
        <v>0</v>
      </c>
      <c r="O3206" s="172">
        <v>0</v>
      </c>
      <c r="P3206" s="199">
        <f t="shared" si="606"/>
        <v>1.5909833333333332E-3</v>
      </c>
      <c r="Q3206" s="233">
        <v>1.0694523</v>
      </c>
      <c r="R3206" s="96">
        <v>1.2990256E-2</v>
      </c>
      <c r="S3206" s="96">
        <v>2.8412222000000001E-3</v>
      </c>
      <c r="T3206" s="96">
        <v>1.8369444E-8</v>
      </c>
      <c r="U3206" s="96">
        <v>1.0998056E-4</v>
      </c>
      <c r="V3206" s="96">
        <v>3.8573389000000002E-5</v>
      </c>
      <c r="W3206" s="96">
        <v>1.0534722000000001</v>
      </c>
      <c r="X3206" s="241">
        <f t="shared" si="607"/>
        <v>1.4516507210204802E-4</v>
      </c>
      <c r="Y3206" s="241">
        <f t="shared" si="608"/>
        <v>7.2885181900799996E-5</v>
      </c>
      <c r="Z3206" s="241">
        <f t="shared" si="609"/>
        <v>3.9505524701248001E-5</v>
      </c>
      <c r="AA3206" s="241">
        <f t="shared" si="610"/>
        <v>3.2774365499999998E-5</v>
      </c>
      <c r="AB3206" s="241">
        <v>4.3808101000000001E-5</v>
      </c>
      <c r="AC3206" s="241">
        <v>4.5636820999999999E-9</v>
      </c>
      <c r="AD3206" s="241">
        <v>5.3047057000000001E-6</v>
      </c>
      <c r="AE3206" s="241">
        <v>4.2974487000000003E-9</v>
      </c>
      <c r="AF3206" s="241">
        <v>2.3672083999999999E-5</v>
      </c>
      <c r="AG3206" s="241">
        <v>9.1430069999999995E-8</v>
      </c>
      <c r="AH3206" s="241">
        <v>2.8666378E-5</v>
      </c>
      <c r="AI3206" s="241">
        <v>6.1377160999999996E-8</v>
      </c>
      <c r="AJ3206" s="241">
        <v>3.7375062999999999E-8</v>
      </c>
      <c r="AK3206" s="241">
        <v>2.659148E-8</v>
      </c>
      <c r="AL3206" s="241">
        <v>9.0540389000000004E-9</v>
      </c>
      <c r="AM3206" s="241">
        <v>2.8758347999999999E-11</v>
      </c>
      <c r="AN3206" s="241">
        <v>4.5462717999999998E-7</v>
      </c>
      <c r="AO3206" s="241">
        <v>8.6392681999999999E-7</v>
      </c>
      <c r="AP3206" s="241">
        <v>9.3861662000000002E-6</v>
      </c>
      <c r="AQ3206" s="241">
        <v>2.7030150000000002E-7</v>
      </c>
      <c r="AR3206" s="241">
        <v>3.2504064000000001E-5</v>
      </c>
      <c r="AT3206" s="193"/>
      <c r="AU3206" s="193"/>
      <c r="AV3206" s="193"/>
      <c r="AW3206" s="193"/>
      <c r="AX3206" s="193"/>
      <c r="AY3206" s="193"/>
      <c r="AZ3206" s="193"/>
      <c r="BA3206" s="193"/>
      <c r="BB3206" s="193"/>
      <c r="BC3206" s="193"/>
      <c r="BD3206" s="193"/>
      <c r="BE3206" s="315"/>
      <c r="BF3206" s="315"/>
      <c r="BG3206" s="315"/>
      <c r="BH3206" s="315"/>
      <c r="BI3206" s="315"/>
      <c r="BJ3206" s="315"/>
      <c r="BK3206" s="315"/>
    </row>
    <row r="3207" spans="1:63" x14ac:dyDescent="0.25">
      <c r="A3207" s="9"/>
      <c r="B3207" s="43" t="s">
        <v>4654</v>
      </c>
      <c r="C3207" s="5" t="s">
        <v>6947</v>
      </c>
      <c r="D3207" s="172">
        <v>3.2646682E-4</v>
      </c>
      <c r="E3207" s="172">
        <v>1.3883788000000001E-4</v>
      </c>
      <c r="F3207" s="172">
        <v>3.1952668000000002E-5</v>
      </c>
      <c r="G3207" s="172">
        <v>3.3778161E-6</v>
      </c>
      <c r="H3207" s="172">
        <v>1.3172695E-6</v>
      </c>
      <c r="I3207" s="172">
        <v>3.1752614000000003E-5</v>
      </c>
      <c r="J3207" s="172">
        <v>5.0421606E-6</v>
      </c>
      <c r="K3207" s="172">
        <v>2.1239741E-7</v>
      </c>
      <c r="L3207" s="172">
        <v>1.1397402E-4</v>
      </c>
      <c r="M3207" s="172">
        <v>0</v>
      </c>
      <c r="N3207" s="172">
        <v>0</v>
      </c>
      <c r="O3207" s="172">
        <v>0</v>
      </c>
      <c r="P3207" s="199">
        <f t="shared" si="606"/>
        <v>1.0284287407407407E-3</v>
      </c>
      <c r="Q3207" s="233">
        <v>1.0653163000000001</v>
      </c>
      <c r="R3207" s="96">
        <v>1.0319649E-2</v>
      </c>
      <c r="S3207" s="96">
        <v>1.6803110999999999E-3</v>
      </c>
      <c r="T3207" s="96">
        <v>1.2838888999999999E-8</v>
      </c>
      <c r="U3207" s="96">
        <v>7.0497221999999993E-5</v>
      </c>
      <c r="V3207" s="96">
        <v>2.3638472000000001E-5</v>
      </c>
      <c r="W3207" s="96">
        <v>1.0532222</v>
      </c>
      <c r="X3207" s="241">
        <f t="shared" si="607"/>
        <v>1.0789300555262701E-4</v>
      </c>
      <c r="Y3207" s="241">
        <f t="shared" si="608"/>
        <v>6.2470224543500008E-5</v>
      </c>
      <c r="Z3207" s="241">
        <f t="shared" si="609"/>
        <v>1.9358835939127005E-5</v>
      </c>
      <c r="AA3207" s="241">
        <f t="shared" si="610"/>
        <v>2.6063945069999998E-5</v>
      </c>
      <c r="AB3207" s="241">
        <v>2.8507339000000001E-5</v>
      </c>
      <c r="AC3207" s="241">
        <v>3.3689605000000001E-9</v>
      </c>
      <c r="AD3207" s="241">
        <v>4.4834766000000002E-6</v>
      </c>
      <c r="AE3207" s="241">
        <v>3.6662820000000001E-9</v>
      </c>
      <c r="AF3207" s="241">
        <v>2.9418341000000001E-5</v>
      </c>
      <c r="AG3207" s="241">
        <v>5.4032700999999999E-8</v>
      </c>
      <c r="AH3207" s="241">
        <v>1.8658260000000001E-5</v>
      </c>
      <c r="AI3207" s="241">
        <v>4.8908242999999998E-8</v>
      </c>
      <c r="AJ3207" s="241">
        <v>2.8891155E-8</v>
      </c>
      <c r="AK3207" s="241">
        <v>2.2157063000000001E-8</v>
      </c>
      <c r="AL3207" s="241">
        <v>6.7199159999999996E-9</v>
      </c>
      <c r="AM3207" s="241">
        <v>2.1362127000000001E-11</v>
      </c>
      <c r="AN3207" s="241">
        <v>3.2754469E-7</v>
      </c>
      <c r="AO3207" s="241">
        <v>5.2376537000000002E-7</v>
      </c>
      <c r="AP3207" s="241">
        <v>-2.5743186000000002E-7</v>
      </c>
      <c r="AQ3207" s="241">
        <v>2.4279506999999999E-7</v>
      </c>
      <c r="AR3207" s="241">
        <v>2.5821149999999999E-5</v>
      </c>
      <c r="AT3207" s="193"/>
      <c r="AU3207" s="193"/>
      <c r="AV3207" s="193"/>
      <c r="AW3207" s="193"/>
      <c r="AX3207" s="193"/>
      <c r="AY3207" s="193"/>
      <c r="AZ3207" s="193"/>
      <c r="BA3207" s="193"/>
      <c r="BB3207" s="193"/>
      <c r="BC3207" s="193"/>
      <c r="BD3207" s="193"/>
      <c r="BE3207" s="315"/>
      <c r="BF3207" s="315"/>
      <c r="BG3207" s="315"/>
      <c r="BH3207" s="315"/>
      <c r="BI3207" s="315"/>
      <c r="BJ3207" s="315"/>
      <c r="BK3207" s="315"/>
    </row>
    <row r="3208" spans="1:63" x14ac:dyDescent="0.25">
      <c r="A3208" s="9"/>
      <c r="B3208" s="43" t="s">
        <v>4654</v>
      </c>
      <c r="C3208" s="5" t="s">
        <v>6946</v>
      </c>
      <c r="D3208" s="172">
        <v>4.8586480999999998E-4</v>
      </c>
      <c r="E3208" s="172">
        <v>2.6164765E-4</v>
      </c>
      <c r="F3208" s="172">
        <v>3.7725877000000001E-5</v>
      </c>
      <c r="G3208" s="172">
        <v>4.0378727000000004E-6</v>
      </c>
      <c r="H3208" s="172">
        <v>1.4078171000000001E-6</v>
      </c>
      <c r="I3208" s="172">
        <v>3.3742397000000003E-5</v>
      </c>
      <c r="J3208" s="172">
        <v>5.7095839999999999E-6</v>
      </c>
      <c r="K3208" s="172">
        <v>2.2349856E-7</v>
      </c>
      <c r="L3208" s="172">
        <v>1.4137011E-4</v>
      </c>
      <c r="M3208" s="172">
        <v>0</v>
      </c>
      <c r="N3208" s="172">
        <v>0</v>
      </c>
      <c r="O3208" s="172">
        <v>0</v>
      </c>
      <c r="P3208" s="199">
        <f t="shared" si="606"/>
        <v>1.9381307407407406E-3</v>
      </c>
      <c r="Q3208" s="233">
        <v>1.173197</v>
      </c>
      <c r="R3208" s="96">
        <v>1.2232922E-2</v>
      </c>
      <c r="S3208" s="96">
        <v>2.2314444000000001E-3</v>
      </c>
      <c r="T3208" s="96">
        <v>1.5947778E-8</v>
      </c>
      <c r="U3208" s="96">
        <v>9.0577778000000005E-5</v>
      </c>
      <c r="V3208" s="96">
        <v>3.0930277999999997E-5</v>
      </c>
      <c r="W3208" s="96">
        <v>1.1586110999999999</v>
      </c>
      <c r="X3208" s="241">
        <f t="shared" si="607"/>
        <v>1.8689317865331102E-4</v>
      </c>
      <c r="Y3208" s="241">
        <f t="shared" si="608"/>
        <v>8.7498996406900004E-5</v>
      </c>
      <c r="Z3208" s="241">
        <f t="shared" si="609"/>
        <v>6.8509387416411008E-5</v>
      </c>
      <c r="AA3208" s="241">
        <f t="shared" si="610"/>
        <v>3.0884794829999999E-5</v>
      </c>
      <c r="AB3208" s="241">
        <v>5.1751483000000001E-5</v>
      </c>
      <c r="AC3208" s="241">
        <v>4.1001341000000001E-9</v>
      </c>
      <c r="AD3208" s="241">
        <v>5.2028188999999999E-6</v>
      </c>
      <c r="AE3208" s="241">
        <v>4.4361367999999998E-9</v>
      </c>
      <c r="AF3208" s="241">
        <v>3.0464382E-5</v>
      </c>
      <c r="AG3208" s="241">
        <v>7.1776236000000003E-8</v>
      </c>
      <c r="AH3208" s="241">
        <v>3.3828758000000002E-5</v>
      </c>
      <c r="AI3208" s="241">
        <v>5.7913087000000002E-8</v>
      </c>
      <c r="AJ3208" s="241">
        <v>3.4580175999999999E-8</v>
      </c>
      <c r="AK3208" s="241">
        <v>2.5836055000000002E-8</v>
      </c>
      <c r="AL3208" s="241">
        <v>8.1620397E-9</v>
      </c>
      <c r="AM3208" s="241">
        <v>2.5938710999999999E-11</v>
      </c>
      <c r="AN3208" s="241">
        <v>4.0223744000000001E-7</v>
      </c>
      <c r="AO3208" s="241">
        <v>6.8840067999999998E-7</v>
      </c>
      <c r="AP3208" s="241">
        <v>3.3463473999999998E-5</v>
      </c>
      <c r="AQ3208" s="241">
        <v>2.7614983000000001E-7</v>
      </c>
      <c r="AR3208" s="241">
        <v>3.0608645E-5</v>
      </c>
      <c r="AT3208" s="193"/>
      <c r="AU3208" s="193"/>
      <c r="AV3208" s="193"/>
      <c r="AW3208" s="193"/>
      <c r="AX3208" s="193"/>
      <c r="AY3208" s="193"/>
      <c r="AZ3208" s="193"/>
      <c r="BA3208" s="193"/>
      <c r="BB3208" s="193"/>
      <c r="BC3208" s="193"/>
      <c r="BD3208" s="193"/>
      <c r="BE3208" s="315"/>
      <c r="BF3208" s="315"/>
      <c r="BG3208" s="315"/>
      <c r="BH3208" s="315"/>
      <c r="BI3208" s="315"/>
      <c r="BJ3208" s="315"/>
      <c r="BK3208" s="315"/>
    </row>
    <row r="3209" spans="1:63" x14ac:dyDescent="0.25">
      <c r="A3209" s="9"/>
      <c r="B3209" s="43" t="s">
        <v>4654</v>
      </c>
      <c r="C3209" s="5" t="s">
        <v>5277</v>
      </c>
      <c r="D3209" s="172">
        <v>4.0328929999999997E-4</v>
      </c>
      <c r="E3209" s="172">
        <v>2.0485615E-4</v>
      </c>
      <c r="F3209" s="172">
        <v>3.3515715000000003E-5</v>
      </c>
      <c r="G3209" s="172">
        <v>3.5730927999999999E-6</v>
      </c>
      <c r="H3209" s="172">
        <v>1.2922835E-6</v>
      </c>
      <c r="I3209" s="172">
        <v>3.1034112999999997E-5</v>
      </c>
      <c r="J3209" s="172">
        <v>5.1410427999999998E-6</v>
      </c>
      <c r="K3209" s="172">
        <v>2.0624921999999999E-7</v>
      </c>
      <c r="L3209" s="172">
        <v>1.2367064999999999E-4</v>
      </c>
      <c r="M3209" s="172">
        <v>0</v>
      </c>
      <c r="N3209" s="172">
        <v>0</v>
      </c>
      <c r="O3209" s="172">
        <v>0</v>
      </c>
      <c r="P3209" s="199">
        <f t="shared" si="606"/>
        <v>1.5174529629629629E-3</v>
      </c>
      <c r="Q3209" s="233">
        <v>1.066149</v>
      </c>
      <c r="R3209" s="96">
        <v>1.0853664000000001E-2</v>
      </c>
      <c r="S3209" s="96">
        <v>1.9125556E-3</v>
      </c>
      <c r="T3209" s="96">
        <v>1.3945E-8</v>
      </c>
      <c r="U3209" s="96">
        <v>7.8394443999999996E-5</v>
      </c>
      <c r="V3209" s="96">
        <v>2.6625278000000001E-5</v>
      </c>
      <c r="W3209" s="96">
        <v>1.0532778</v>
      </c>
      <c r="X3209" s="241">
        <f t="shared" si="607"/>
        <v>1.4923348610924999E-4</v>
      </c>
      <c r="Y3209" s="241">
        <f t="shared" si="608"/>
        <v>7.3853542614599993E-5</v>
      </c>
      <c r="Z3209" s="241">
        <f t="shared" si="609"/>
        <v>4.7974179554649996E-5</v>
      </c>
      <c r="AA3209" s="241">
        <f t="shared" si="610"/>
        <v>2.7405763939999997E-5</v>
      </c>
      <c r="AB3209" s="241">
        <v>4.0867488999999998E-5</v>
      </c>
      <c r="AC3209" s="241">
        <v>3.6078377999999999E-9</v>
      </c>
      <c r="AD3209" s="241">
        <v>4.6477113000000003E-6</v>
      </c>
      <c r="AE3209" s="241">
        <v>3.9107387999999997E-9</v>
      </c>
      <c r="AF3209" s="241">
        <v>2.8269312E-5</v>
      </c>
      <c r="AG3209" s="241">
        <v>6.1511738000000004E-8</v>
      </c>
      <c r="AH3209" s="241">
        <v>2.6722028999999999E-5</v>
      </c>
      <c r="AI3209" s="241">
        <v>5.1402535999999998E-8</v>
      </c>
      <c r="AJ3209" s="241">
        <v>3.0587679000000003E-8</v>
      </c>
      <c r="AK3209" s="241">
        <v>2.3043944E-8</v>
      </c>
      <c r="AL3209" s="241">
        <v>7.1867342999999998E-9</v>
      </c>
      <c r="AM3209" s="241">
        <v>2.2841349999999999E-11</v>
      </c>
      <c r="AN3209" s="241">
        <v>3.529621E-7</v>
      </c>
      <c r="AO3209" s="241">
        <v>5.9180372000000004E-7</v>
      </c>
      <c r="AP3209" s="241">
        <v>2.0195141000000001E-5</v>
      </c>
      <c r="AQ3209" s="241">
        <v>2.4829693999999998E-7</v>
      </c>
      <c r="AR3209" s="241">
        <v>2.7157466999999998E-5</v>
      </c>
      <c r="AT3209" s="193"/>
      <c r="AU3209" s="193"/>
      <c r="AV3209" s="193"/>
      <c r="AW3209" s="193"/>
      <c r="AX3209" s="193"/>
      <c r="AY3209" s="193"/>
      <c r="AZ3209" s="193"/>
      <c r="BA3209" s="193"/>
      <c r="BB3209" s="193"/>
      <c r="BC3209" s="193"/>
      <c r="BD3209" s="193"/>
      <c r="BE3209" s="315"/>
      <c r="BF3209" s="315"/>
      <c r="BG3209" s="315"/>
      <c r="BH3209" s="315"/>
      <c r="BI3209" s="315"/>
      <c r="BJ3209" s="315"/>
      <c r="BK3209" s="315"/>
    </row>
    <row r="3210" spans="1:63" x14ac:dyDescent="0.25">
      <c r="A3210" s="9"/>
      <c r="B3210" s="43" t="s">
        <v>4654</v>
      </c>
      <c r="C3210" s="5" t="s">
        <v>4902</v>
      </c>
      <c r="D3210" s="172">
        <v>3.2646682E-4</v>
      </c>
      <c r="E3210" s="172">
        <v>1.3883788000000001E-4</v>
      </c>
      <c r="F3210" s="172">
        <v>3.1952668000000002E-5</v>
      </c>
      <c r="G3210" s="172">
        <v>3.3778161E-6</v>
      </c>
      <c r="H3210" s="172">
        <v>1.3172695E-6</v>
      </c>
      <c r="I3210" s="172">
        <v>3.1752614000000003E-5</v>
      </c>
      <c r="J3210" s="172">
        <v>5.0421606E-6</v>
      </c>
      <c r="K3210" s="172">
        <v>2.1239741E-7</v>
      </c>
      <c r="L3210" s="172">
        <v>1.1397402E-4</v>
      </c>
      <c r="M3210" s="172">
        <v>0</v>
      </c>
      <c r="N3210" s="172">
        <v>0</v>
      </c>
      <c r="O3210" s="172">
        <v>0</v>
      </c>
      <c r="P3210" s="199">
        <f t="shared" si="606"/>
        <v>1.0284287407407407E-3</v>
      </c>
      <c r="Q3210" s="233">
        <v>1.0653163000000001</v>
      </c>
      <c r="R3210" s="96">
        <v>1.0319649E-2</v>
      </c>
      <c r="S3210" s="96">
        <v>1.6803110999999999E-3</v>
      </c>
      <c r="T3210" s="96">
        <v>1.2838888999999999E-8</v>
      </c>
      <c r="U3210" s="96">
        <v>7.0497221999999993E-5</v>
      </c>
      <c r="V3210" s="96">
        <v>2.3638472000000001E-5</v>
      </c>
      <c r="W3210" s="96">
        <v>1.0532222</v>
      </c>
      <c r="X3210" s="241">
        <f t="shared" si="607"/>
        <v>1.0789300555262701E-4</v>
      </c>
      <c r="Y3210" s="241">
        <f t="shared" si="608"/>
        <v>6.2470224543500008E-5</v>
      </c>
      <c r="Z3210" s="241">
        <f t="shared" si="609"/>
        <v>1.9358835939127005E-5</v>
      </c>
      <c r="AA3210" s="241">
        <f t="shared" si="610"/>
        <v>2.6063945069999998E-5</v>
      </c>
      <c r="AB3210" s="241">
        <v>2.8507339000000001E-5</v>
      </c>
      <c r="AC3210" s="241">
        <v>3.3689605000000001E-9</v>
      </c>
      <c r="AD3210" s="241">
        <v>4.4834766000000002E-6</v>
      </c>
      <c r="AE3210" s="241">
        <v>3.6662820000000001E-9</v>
      </c>
      <c r="AF3210" s="241">
        <v>2.9418341000000001E-5</v>
      </c>
      <c r="AG3210" s="241">
        <v>5.4032700999999999E-8</v>
      </c>
      <c r="AH3210" s="241">
        <v>1.8658260000000001E-5</v>
      </c>
      <c r="AI3210" s="241">
        <v>4.8908242999999998E-8</v>
      </c>
      <c r="AJ3210" s="241">
        <v>2.8891155E-8</v>
      </c>
      <c r="AK3210" s="241">
        <v>2.2157063000000001E-8</v>
      </c>
      <c r="AL3210" s="241">
        <v>6.7199159999999996E-9</v>
      </c>
      <c r="AM3210" s="241">
        <v>2.1362127000000001E-11</v>
      </c>
      <c r="AN3210" s="241">
        <v>3.2754469E-7</v>
      </c>
      <c r="AO3210" s="241">
        <v>5.2376537000000002E-7</v>
      </c>
      <c r="AP3210" s="241">
        <v>-2.5743186000000002E-7</v>
      </c>
      <c r="AQ3210" s="241">
        <v>2.4279506999999999E-7</v>
      </c>
      <c r="AR3210" s="241">
        <v>2.5821149999999999E-5</v>
      </c>
      <c r="AT3210" s="193"/>
      <c r="AU3210" s="193"/>
      <c r="AV3210" s="193"/>
      <c r="AW3210" s="193"/>
      <c r="AX3210" s="193"/>
      <c r="AY3210" s="193"/>
      <c r="AZ3210" s="193"/>
      <c r="BA3210" s="193"/>
      <c r="BB3210" s="193"/>
      <c r="BC3210" s="193"/>
      <c r="BD3210" s="193"/>
      <c r="BE3210" s="315"/>
      <c r="BF3210" s="315"/>
      <c r="BG3210" s="315"/>
      <c r="BH3210" s="315"/>
      <c r="BI3210" s="315"/>
      <c r="BJ3210" s="315"/>
      <c r="BK3210" s="315"/>
    </row>
    <row r="3211" spans="1:63" x14ac:dyDescent="0.25">
      <c r="A3211" s="9"/>
      <c r="B3211" s="43" t="s">
        <v>4654</v>
      </c>
      <c r="C3211" s="5" t="s">
        <v>4901</v>
      </c>
      <c r="D3211" s="172">
        <v>4.2249087999999998E-4</v>
      </c>
      <c r="E3211" s="172">
        <v>2.213575E-4</v>
      </c>
      <c r="F3211" s="172">
        <v>3.3906533000000002E-5</v>
      </c>
      <c r="G3211" s="172">
        <v>3.6219401000000002E-6</v>
      </c>
      <c r="H3211" s="172">
        <v>1.2860697000000001E-6</v>
      </c>
      <c r="I3211" s="172">
        <v>3.0854429E-5</v>
      </c>
      <c r="J3211" s="172">
        <v>5.1657687000000001E-6</v>
      </c>
      <c r="K3211" s="172">
        <v>2.0471223E-7</v>
      </c>
      <c r="L3211" s="172">
        <v>1.2609392000000001E-4</v>
      </c>
      <c r="M3211" s="172">
        <v>0</v>
      </c>
      <c r="N3211" s="172">
        <v>0</v>
      </c>
      <c r="O3211" s="172">
        <v>0</v>
      </c>
      <c r="P3211" s="199">
        <f t="shared" si="606"/>
        <v>1.639685185185185E-3</v>
      </c>
      <c r="Q3211" s="233">
        <v>1.0663434000000001</v>
      </c>
      <c r="R3211" s="96">
        <v>1.0987314E-2</v>
      </c>
      <c r="S3211" s="96">
        <v>1.9705778000000001E-3</v>
      </c>
      <c r="T3211" s="96">
        <v>1.4221389E-8</v>
      </c>
      <c r="U3211" s="96">
        <v>8.0369444000000004E-5</v>
      </c>
      <c r="V3211" s="96">
        <v>2.7372110999999998E-5</v>
      </c>
      <c r="W3211" s="96">
        <v>1.0532778</v>
      </c>
      <c r="X3211" s="241">
        <f t="shared" si="607"/>
        <v>1.5956746093941497E-4</v>
      </c>
      <c r="Y3211" s="241">
        <f t="shared" si="608"/>
        <v>7.669863643739999E-5</v>
      </c>
      <c r="Z3211" s="241">
        <f t="shared" si="609"/>
        <v>5.5127243412014993E-5</v>
      </c>
      <c r="AA3211" s="241">
        <f t="shared" si="610"/>
        <v>2.7741581089999999E-5</v>
      </c>
      <c r="AB3211" s="241">
        <v>4.3956874000000001E-5</v>
      </c>
      <c r="AC3211" s="241">
        <v>3.6675584E-9</v>
      </c>
      <c r="AD3211" s="241">
        <v>4.6887730000000002E-6</v>
      </c>
      <c r="AE3211" s="241">
        <v>3.971873E-9</v>
      </c>
      <c r="AF3211" s="241">
        <v>2.7981968E-5</v>
      </c>
      <c r="AG3211" s="241">
        <v>6.3382006E-8</v>
      </c>
      <c r="AH3211" s="241">
        <v>2.8737545E-5</v>
      </c>
      <c r="AI3211" s="241">
        <v>5.2026218999999999E-8</v>
      </c>
      <c r="AJ3211" s="241">
        <v>3.1012062999999997E-8</v>
      </c>
      <c r="AK3211" s="241">
        <v>2.3265689000000001E-8</v>
      </c>
      <c r="AL3211" s="241">
        <v>7.3033600999999999E-9</v>
      </c>
      <c r="AM3211" s="241">
        <v>2.3210915000000001E-11</v>
      </c>
      <c r="AN3211" s="241">
        <v>3.5931394999999999E-7</v>
      </c>
      <c r="AO3211" s="241">
        <v>6.0880392000000003E-7</v>
      </c>
      <c r="AP3211" s="241">
        <v>2.5307949999999999E-5</v>
      </c>
      <c r="AQ3211" s="241">
        <v>2.4967008999999999E-7</v>
      </c>
      <c r="AR3211" s="241">
        <v>2.7491911E-5</v>
      </c>
      <c r="AT3211" s="193"/>
      <c r="AU3211" s="193"/>
      <c r="AV3211" s="193"/>
      <c r="AW3211" s="193"/>
      <c r="AX3211" s="193"/>
      <c r="AY3211" s="193"/>
      <c r="AZ3211" s="193"/>
      <c r="BA3211" s="193"/>
      <c r="BB3211" s="193"/>
      <c r="BC3211" s="193"/>
      <c r="BD3211" s="193"/>
      <c r="BE3211" s="315"/>
      <c r="BF3211" s="315"/>
      <c r="BG3211" s="315"/>
      <c r="BH3211" s="315"/>
      <c r="BI3211" s="315"/>
      <c r="BJ3211" s="315"/>
      <c r="BK3211" s="315"/>
    </row>
    <row r="3212" spans="1:63" x14ac:dyDescent="0.25">
      <c r="A3212" s="9"/>
      <c r="B3212" s="43" t="s">
        <v>4654</v>
      </c>
      <c r="C3212" s="48" t="s">
        <v>2217</v>
      </c>
      <c r="D3212" s="223">
        <v>3.2646682E-4</v>
      </c>
      <c r="E3212" s="223">
        <v>1.3883788000000001E-4</v>
      </c>
      <c r="F3212" s="223">
        <v>3.1952668000000002E-5</v>
      </c>
      <c r="G3212" s="223">
        <v>3.3778161E-6</v>
      </c>
      <c r="H3212" s="223">
        <v>1.3172695E-6</v>
      </c>
      <c r="I3212" s="223">
        <v>3.1752614000000003E-5</v>
      </c>
      <c r="J3212" s="223">
        <v>5.0421606E-6</v>
      </c>
      <c r="K3212" s="223">
        <v>2.1239741E-7</v>
      </c>
      <c r="L3212" s="223">
        <v>1.1397402E-4</v>
      </c>
      <c r="M3212" s="223">
        <v>0</v>
      </c>
      <c r="N3212" s="223">
        <v>0</v>
      </c>
      <c r="O3212" s="223">
        <v>0</v>
      </c>
      <c r="P3212" s="227">
        <f t="shared" si="606"/>
        <v>1.0284287407407407E-3</v>
      </c>
      <c r="Q3212" s="238">
        <v>1.0653163000000001</v>
      </c>
      <c r="R3212" s="117">
        <v>1.0319649E-2</v>
      </c>
      <c r="S3212" s="117">
        <v>1.6803110999999999E-3</v>
      </c>
      <c r="T3212" s="117">
        <v>1.2838888999999999E-8</v>
      </c>
      <c r="U3212" s="117">
        <v>7.0497221999999993E-5</v>
      </c>
      <c r="V3212" s="117">
        <v>2.3638472000000001E-5</v>
      </c>
      <c r="W3212" s="117">
        <v>1.0532222</v>
      </c>
      <c r="X3212" s="257">
        <f t="shared" si="607"/>
        <v>1.0789300555262701E-4</v>
      </c>
      <c r="Y3212" s="257">
        <f t="shared" si="608"/>
        <v>6.2470224543500008E-5</v>
      </c>
      <c r="Z3212" s="257">
        <f t="shared" si="609"/>
        <v>1.9358835939127005E-5</v>
      </c>
      <c r="AA3212" s="257">
        <f t="shared" si="610"/>
        <v>2.6063945069999998E-5</v>
      </c>
      <c r="AB3212" s="257">
        <v>2.8507339000000001E-5</v>
      </c>
      <c r="AC3212" s="257">
        <v>3.3689605000000001E-9</v>
      </c>
      <c r="AD3212" s="257">
        <v>4.4834766000000002E-6</v>
      </c>
      <c r="AE3212" s="257">
        <v>3.6662820000000001E-9</v>
      </c>
      <c r="AF3212" s="257">
        <v>2.9418341000000001E-5</v>
      </c>
      <c r="AG3212" s="257">
        <v>5.4032700999999999E-8</v>
      </c>
      <c r="AH3212" s="257">
        <v>1.8658260000000001E-5</v>
      </c>
      <c r="AI3212" s="257">
        <v>4.8908242999999998E-8</v>
      </c>
      <c r="AJ3212" s="257">
        <v>2.8891155E-8</v>
      </c>
      <c r="AK3212" s="257">
        <v>2.2157063000000001E-8</v>
      </c>
      <c r="AL3212" s="257">
        <v>6.7199159999999996E-9</v>
      </c>
      <c r="AM3212" s="257">
        <v>2.1362127000000001E-11</v>
      </c>
      <c r="AN3212" s="257">
        <v>3.2754469E-7</v>
      </c>
      <c r="AO3212" s="257">
        <v>5.2376537000000002E-7</v>
      </c>
      <c r="AP3212" s="257">
        <v>-2.5743186000000002E-7</v>
      </c>
      <c r="AQ3212" s="257">
        <v>2.4279506999999999E-7</v>
      </c>
      <c r="AR3212" s="257">
        <v>2.5821149999999999E-5</v>
      </c>
      <c r="AT3212" s="193"/>
      <c r="AU3212" s="193"/>
      <c r="AV3212" s="193"/>
      <c r="AW3212" s="193"/>
      <c r="AX3212" s="193"/>
      <c r="AY3212" s="193"/>
      <c r="AZ3212" s="193"/>
      <c r="BA3212" s="193"/>
      <c r="BB3212" s="193"/>
      <c r="BC3212" s="193"/>
      <c r="BD3212" s="193"/>
      <c r="BE3212" s="315"/>
      <c r="BF3212" s="315"/>
      <c r="BG3212" s="315"/>
      <c r="BH3212" s="315"/>
      <c r="BI3212" s="315"/>
      <c r="BJ3212" s="315"/>
      <c r="BK3212" s="315"/>
    </row>
    <row r="3213" spans="1:63" x14ac:dyDescent="0.25">
      <c r="A3213" s="45" t="s">
        <v>594</v>
      </c>
      <c r="B3213" s="45"/>
      <c r="C3213" s="9"/>
      <c r="D3213" s="195"/>
      <c r="E3213" s="195"/>
      <c r="F3213" s="195"/>
      <c r="G3213" s="195"/>
      <c r="H3213" s="195"/>
      <c r="I3213" s="195"/>
      <c r="J3213" s="195"/>
      <c r="K3213" s="195"/>
      <c r="L3213" s="195"/>
      <c r="M3213" s="195"/>
      <c r="N3213" s="195"/>
      <c r="O3213" s="195"/>
      <c r="P3213" s="195"/>
      <c r="Q3213" s="239"/>
      <c r="R3213" s="97"/>
      <c r="S3213" s="97"/>
      <c r="T3213" s="97"/>
      <c r="U3213" s="97"/>
      <c r="V3213" s="97"/>
      <c r="W3213" s="97"/>
      <c r="X3213" s="259"/>
      <c r="Y3213" s="259"/>
      <c r="Z3213" s="259"/>
      <c r="AA3213" s="258"/>
      <c r="AB3213" s="258"/>
      <c r="AC3213" s="258"/>
      <c r="AD3213" s="258"/>
      <c r="AE3213" s="258"/>
      <c r="AF3213" s="258"/>
      <c r="AG3213" s="258"/>
      <c r="AH3213" s="258"/>
      <c r="AI3213" s="258"/>
      <c r="AJ3213" s="258"/>
      <c r="AK3213" s="258"/>
      <c r="AL3213" s="258"/>
      <c r="AM3213" s="258"/>
      <c r="AN3213" s="258"/>
      <c r="AO3213" s="258"/>
      <c r="AP3213" s="258"/>
      <c r="AQ3213" s="258"/>
      <c r="AR3213" s="258"/>
      <c r="AT3213" s="193"/>
      <c r="AU3213" s="193"/>
      <c r="AV3213" s="193"/>
      <c r="AW3213" s="193"/>
      <c r="AX3213" s="193"/>
      <c r="AY3213" s="193"/>
      <c r="AZ3213" s="193"/>
      <c r="BA3213" s="193"/>
      <c r="BB3213" s="193"/>
      <c r="BC3213" s="193"/>
      <c r="BD3213" s="193"/>
      <c r="BE3213" s="315"/>
      <c r="BF3213" s="315"/>
      <c r="BG3213" s="315"/>
      <c r="BH3213" s="315"/>
      <c r="BI3213" s="315"/>
      <c r="BJ3213" s="315"/>
      <c r="BK3213" s="315"/>
    </row>
    <row r="3214" spans="1:63" x14ac:dyDescent="0.25">
      <c r="A3214" s="9"/>
      <c r="B3214" s="43" t="s">
        <v>4654</v>
      </c>
      <c r="C3214" s="25" t="s">
        <v>4909</v>
      </c>
      <c r="D3214" s="193">
        <v>3.1649445E-4</v>
      </c>
      <c r="E3214" s="193">
        <v>1.3158705E-4</v>
      </c>
      <c r="F3214" s="193">
        <v>3.0180788000000001E-5</v>
      </c>
      <c r="G3214" s="193">
        <v>2.7252595E-6</v>
      </c>
      <c r="H3214" s="193">
        <v>1.3129212999999999E-6</v>
      </c>
      <c r="I3214" s="193">
        <v>3.1441712E-5</v>
      </c>
      <c r="J3214" s="193">
        <v>5.0492399000000002E-6</v>
      </c>
      <c r="K3214" s="193">
        <v>2.1111164999999999E-7</v>
      </c>
      <c r="L3214" s="193">
        <v>1.1398637E-4</v>
      </c>
      <c r="M3214" s="193">
        <v>0</v>
      </c>
      <c r="N3214" s="193">
        <v>0</v>
      </c>
      <c r="O3214" s="193">
        <v>0</v>
      </c>
      <c r="P3214" s="199">
        <f>E3214/0.135</f>
        <v>9.7471888888888889E-4</v>
      </c>
      <c r="Q3214" s="240">
        <v>1.065151</v>
      </c>
      <c r="R3214" s="99">
        <v>9.6802408999999996E-3</v>
      </c>
      <c r="S3214" s="99">
        <v>2.0634443999999999E-3</v>
      </c>
      <c r="T3214" s="99">
        <v>1.2726111E-8</v>
      </c>
      <c r="U3214" s="99">
        <v>5.9111111000000001E-5</v>
      </c>
      <c r="V3214" s="99">
        <v>1.4836167E-5</v>
      </c>
      <c r="W3214" s="99">
        <v>1.0533333</v>
      </c>
      <c r="X3214" s="241">
        <f>SUM(Y3214:AA3214)</f>
        <v>1.0298891805502601E-4</v>
      </c>
      <c r="Y3214" s="241">
        <f>SUM(AB3214:AG3214)</f>
        <v>6.0185454949300001E-5</v>
      </c>
      <c r="Z3214" s="241">
        <f>SUM(AH3214:AP3214)</f>
        <v>1.8341221335726005E-5</v>
      </c>
      <c r="AA3214" s="241">
        <f>SUM(AQ3214:AR3214)</f>
        <v>2.446224177E-5</v>
      </c>
      <c r="AB3214" s="258">
        <v>2.7018571999999999E-5</v>
      </c>
      <c r="AC3214" s="258">
        <v>3.3162585999999998E-9</v>
      </c>
      <c r="AD3214" s="258">
        <v>4.0020268999999997E-6</v>
      </c>
      <c r="AE3214" s="258">
        <v>3.5997386999999998E-9</v>
      </c>
      <c r="AF3214" s="258">
        <v>2.9090730000000001E-5</v>
      </c>
      <c r="AG3214" s="258">
        <v>6.7210051999999994E-8</v>
      </c>
      <c r="AH3214" s="258">
        <v>1.7683856000000002E-5</v>
      </c>
      <c r="AI3214" s="258">
        <v>4.5976653999999998E-8</v>
      </c>
      <c r="AJ3214" s="258">
        <v>2.3066245000000002E-8</v>
      </c>
      <c r="AK3214" s="258">
        <v>2.1307554999999998E-8</v>
      </c>
      <c r="AL3214" s="258">
        <v>6.2491165000000002E-9</v>
      </c>
      <c r="AM3214" s="258">
        <v>1.9945226E-11</v>
      </c>
      <c r="AN3214" s="258">
        <v>3.1092428999999998E-7</v>
      </c>
      <c r="AO3214" s="258">
        <v>5.2008311999999997E-7</v>
      </c>
      <c r="AP3214" s="258">
        <v>-2.7026158999999998E-7</v>
      </c>
      <c r="AQ3214" s="258">
        <v>2.4285676999999998E-7</v>
      </c>
      <c r="AR3214" s="258">
        <v>2.4219385E-5</v>
      </c>
      <c r="AT3214" s="193"/>
      <c r="AU3214" s="193"/>
      <c r="AV3214" s="193"/>
      <c r="AW3214" s="193"/>
      <c r="AX3214" s="193"/>
      <c r="AY3214" s="193"/>
      <c r="AZ3214" s="193"/>
      <c r="BA3214" s="193"/>
      <c r="BB3214" s="193"/>
      <c r="BC3214" s="193"/>
      <c r="BD3214" s="193"/>
      <c r="BE3214" s="315"/>
      <c r="BF3214" s="315"/>
      <c r="BG3214" s="315"/>
      <c r="BH3214" s="315"/>
      <c r="BI3214" s="315"/>
      <c r="BJ3214" s="315"/>
      <c r="BK3214" s="315"/>
    </row>
    <row r="3215" spans="1:63" x14ac:dyDescent="0.25">
      <c r="A3215" s="9"/>
      <c r="B3215" s="43" t="s">
        <v>4654</v>
      </c>
      <c r="C3215" s="25" t="s">
        <v>3885</v>
      </c>
      <c r="D3215" s="193">
        <v>3.2646682E-4</v>
      </c>
      <c r="E3215" s="193">
        <v>1.3883788000000001E-4</v>
      </c>
      <c r="F3215" s="193">
        <v>3.1952668000000002E-5</v>
      </c>
      <c r="G3215" s="193">
        <v>3.3778161E-6</v>
      </c>
      <c r="H3215" s="193">
        <v>1.3172695E-6</v>
      </c>
      <c r="I3215" s="193">
        <v>3.1752614000000003E-5</v>
      </c>
      <c r="J3215" s="193">
        <v>5.0421606E-6</v>
      </c>
      <c r="K3215" s="193">
        <v>2.1239741E-7</v>
      </c>
      <c r="L3215" s="193">
        <v>1.1397402E-4</v>
      </c>
      <c r="M3215" s="193">
        <v>0</v>
      </c>
      <c r="N3215" s="193">
        <v>0</v>
      </c>
      <c r="O3215" s="193">
        <v>0</v>
      </c>
      <c r="P3215" s="199">
        <f>E3215/0.135</f>
        <v>1.0284287407407407E-3</v>
      </c>
      <c r="Q3215" s="240">
        <v>1.0653163000000001</v>
      </c>
      <c r="R3215" s="99">
        <v>1.0319649E-2</v>
      </c>
      <c r="S3215" s="99">
        <v>1.6803110999999999E-3</v>
      </c>
      <c r="T3215" s="99">
        <v>1.2838888999999999E-8</v>
      </c>
      <c r="U3215" s="99">
        <v>7.0497221999999993E-5</v>
      </c>
      <c r="V3215" s="99">
        <v>2.3638472000000001E-5</v>
      </c>
      <c r="W3215" s="99">
        <v>1.0532222</v>
      </c>
      <c r="X3215" s="241">
        <f>SUM(Y3215:AA3215)</f>
        <v>1.0789300555262701E-4</v>
      </c>
      <c r="Y3215" s="241">
        <f>SUM(AB3215:AG3215)</f>
        <v>6.2470224543500008E-5</v>
      </c>
      <c r="Z3215" s="241">
        <f>SUM(AH3215:AP3215)</f>
        <v>1.9358835939127005E-5</v>
      </c>
      <c r="AA3215" s="241">
        <f>SUM(AQ3215:AR3215)</f>
        <v>2.6063945069999998E-5</v>
      </c>
      <c r="AB3215" s="258">
        <v>2.8507339000000001E-5</v>
      </c>
      <c r="AC3215" s="258">
        <v>3.3689605000000001E-9</v>
      </c>
      <c r="AD3215" s="258">
        <v>4.4834766000000002E-6</v>
      </c>
      <c r="AE3215" s="258">
        <v>3.6662820000000001E-9</v>
      </c>
      <c r="AF3215" s="258">
        <v>2.9418341000000001E-5</v>
      </c>
      <c r="AG3215" s="258">
        <v>5.4032700999999999E-8</v>
      </c>
      <c r="AH3215" s="258">
        <v>1.8658260000000001E-5</v>
      </c>
      <c r="AI3215" s="258">
        <v>4.8908242999999998E-8</v>
      </c>
      <c r="AJ3215" s="258">
        <v>2.8891155E-8</v>
      </c>
      <c r="AK3215" s="258">
        <v>2.2157063000000001E-8</v>
      </c>
      <c r="AL3215" s="258">
        <v>6.7199159999999996E-9</v>
      </c>
      <c r="AM3215" s="258">
        <v>2.1362127000000001E-11</v>
      </c>
      <c r="AN3215" s="258">
        <v>3.2754469E-7</v>
      </c>
      <c r="AO3215" s="258">
        <v>5.2376537000000002E-7</v>
      </c>
      <c r="AP3215" s="258">
        <v>-2.5743186000000002E-7</v>
      </c>
      <c r="AQ3215" s="258">
        <v>2.4279506999999999E-7</v>
      </c>
      <c r="AR3215" s="258">
        <v>2.5821149999999999E-5</v>
      </c>
      <c r="AT3215" s="193"/>
      <c r="AU3215" s="193"/>
      <c r="AV3215" s="193"/>
      <c r="AW3215" s="193"/>
      <c r="AX3215" s="193"/>
      <c r="AY3215" s="193"/>
      <c r="AZ3215" s="193"/>
      <c r="BA3215" s="193"/>
      <c r="BB3215" s="193"/>
      <c r="BC3215" s="193"/>
      <c r="BD3215" s="193"/>
      <c r="BE3215" s="315"/>
      <c r="BF3215" s="315"/>
      <c r="BG3215" s="315"/>
      <c r="BH3215" s="315"/>
      <c r="BI3215" s="315"/>
      <c r="BJ3215" s="315"/>
      <c r="BK3215" s="315"/>
    </row>
    <row r="3216" spans="1:63" x14ac:dyDescent="0.25">
      <c r="A3216" s="45" t="s">
        <v>2964</v>
      </c>
      <c r="B3216" s="45"/>
      <c r="C3216" s="43"/>
      <c r="D3216" s="199"/>
      <c r="E3216" s="199"/>
      <c r="F3216" s="199"/>
      <c r="G3216" s="199"/>
      <c r="H3216" s="199"/>
      <c r="I3216" s="199"/>
      <c r="J3216" s="199"/>
      <c r="K3216" s="199"/>
      <c r="L3216" s="199"/>
      <c r="M3216" s="199"/>
      <c r="N3216" s="199"/>
      <c r="O3216" s="199"/>
      <c r="P3216" s="199"/>
      <c r="Q3216" s="239"/>
      <c r="R3216" s="97"/>
      <c r="S3216" s="97"/>
      <c r="T3216" s="97"/>
      <c r="U3216" s="97"/>
      <c r="V3216" s="97"/>
      <c r="W3216" s="97"/>
      <c r="X3216" s="259"/>
      <c r="Y3216" s="259"/>
      <c r="Z3216" s="259"/>
      <c r="AA3216" s="258"/>
      <c r="AB3216" s="258"/>
      <c r="AC3216" s="258"/>
      <c r="AD3216" s="258"/>
      <c r="AE3216" s="258"/>
      <c r="AF3216" s="258"/>
      <c r="AG3216" s="258"/>
      <c r="AH3216" s="258"/>
      <c r="AI3216" s="258"/>
      <c r="AJ3216" s="258"/>
      <c r="AK3216" s="258"/>
      <c r="AL3216" s="258"/>
      <c r="AM3216" s="258"/>
      <c r="AN3216" s="258"/>
      <c r="AO3216" s="258"/>
      <c r="AP3216" s="258"/>
      <c r="AQ3216" s="258"/>
      <c r="AR3216" s="258"/>
      <c r="AT3216" s="193"/>
      <c r="AU3216" s="193"/>
      <c r="AV3216" s="193"/>
      <c r="AW3216" s="193"/>
      <c r="AX3216" s="193"/>
      <c r="AY3216" s="193"/>
      <c r="AZ3216" s="193"/>
      <c r="BA3216" s="193"/>
      <c r="BB3216" s="193"/>
      <c r="BC3216" s="193"/>
      <c r="BD3216" s="193"/>
      <c r="BE3216" s="315"/>
      <c r="BF3216" s="315"/>
      <c r="BG3216" s="315"/>
      <c r="BH3216" s="315"/>
      <c r="BI3216" s="315"/>
      <c r="BJ3216" s="315"/>
      <c r="BK3216" s="315"/>
    </row>
    <row r="3217" spans="1:63" x14ac:dyDescent="0.25">
      <c r="A3217" s="9"/>
      <c r="B3217" s="43" t="s">
        <v>1264</v>
      </c>
      <c r="C3217" s="6" t="s">
        <v>2996</v>
      </c>
      <c r="D3217" s="193">
        <v>1402755800</v>
      </c>
      <c r="E3217" s="193">
        <v>580999740</v>
      </c>
      <c r="F3217" s="193">
        <v>133724760</v>
      </c>
      <c r="G3217" s="193">
        <v>12048913</v>
      </c>
      <c r="H3217" s="193">
        <v>5828004.9000000004</v>
      </c>
      <c r="I3217" s="193">
        <v>139827900</v>
      </c>
      <c r="J3217" s="193">
        <v>22285763</v>
      </c>
      <c r="K3217" s="193">
        <v>938106.28</v>
      </c>
      <c r="L3217" s="193">
        <v>507102580</v>
      </c>
      <c r="M3217" s="193">
        <v>0</v>
      </c>
      <c r="N3217" s="193">
        <v>0</v>
      </c>
      <c r="O3217" s="193">
        <v>0</v>
      </c>
      <c r="P3217" s="199">
        <f>E3217/0.135</f>
        <v>4303701777.7777777</v>
      </c>
      <c r="Q3217" s="240">
        <v>54362601000</v>
      </c>
      <c r="R3217" s="99">
        <v>42408904000</v>
      </c>
      <c r="S3217" s="99">
        <v>9159920000</v>
      </c>
      <c r="T3217" s="99">
        <v>55753</v>
      </c>
      <c r="U3217" s="99">
        <v>261820000</v>
      </c>
      <c r="V3217" s="99">
        <v>65601400</v>
      </c>
      <c r="W3217" s="99">
        <v>2466300000</v>
      </c>
      <c r="X3217" s="241">
        <f>SUM(Y3217:AA3217)</f>
        <v>454832235.45090902</v>
      </c>
      <c r="Y3217" s="241">
        <f>SUM(AB3217:AG3217)</f>
        <v>266721762.58700001</v>
      </c>
      <c r="Z3217" s="241">
        <f>SUM(AH3217:AP3217)</f>
        <v>80924241.163909003</v>
      </c>
      <c r="AA3217" s="241">
        <f>SUM(AQ3217:AR3217)</f>
        <v>107186231.7</v>
      </c>
      <c r="AB3217" s="258">
        <v>119295800</v>
      </c>
      <c r="AC3217" s="258">
        <v>14462.712</v>
      </c>
      <c r="AD3217" s="258">
        <v>17756157</v>
      </c>
      <c r="AE3217" s="258">
        <v>15914.495000000001</v>
      </c>
      <c r="AF3217" s="258">
        <v>129341070</v>
      </c>
      <c r="AG3217" s="258">
        <v>298358.38</v>
      </c>
      <c r="AH3217" s="258">
        <v>78079973</v>
      </c>
      <c r="AI3217" s="258">
        <v>203629.11</v>
      </c>
      <c r="AJ3217" s="258">
        <v>102146.18</v>
      </c>
      <c r="AK3217" s="258">
        <v>93804.376999999993</v>
      </c>
      <c r="AL3217" s="258">
        <v>27761.296999999999</v>
      </c>
      <c r="AM3217" s="258">
        <v>88.599908999999997</v>
      </c>
      <c r="AN3217" s="258">
        <v>1379787.3</v>
      </c>
      <c r="AO3217" s="258">
        <v>2310120.5</v>
      </c>
      <c r="AP3217" s="258">
        <v>-1273069.2</v>
      </c>
      <c r="AQ3217" s="258">
        <v>1080381.7</v>
      </c>
      <c r="AR3217" s="258">
        <v>106105850</v>
      </c>
      <c r="AT3217" s="193"/>
      <c r="AU3217" s="193"/>
      <c r="AV3217" s="193"/>
      <c r="AW3217" s="193"/>
      <c r="AX3217" s="193"/>
      <c r="AY3217" s="193"/>
      <c r="AZ3217" s="193"/>
      <c r="BA3217" s="193"/>
      <c r="BB3217" s="193"/>
      <c r="BC3217" s="193"/>
      <c r="BD3217" s="193"/>
      <c r="BE3217" s="315"/>
      <c r="BF3217" s="315"/>
      <c r="BG3217" s="315"/>
      <c r="BH3217" s="315"/>
      <c r="BI3217" s="315"/>
      <c r="BJ3217" s="315"/>
      <c r="BK3217" s="315"/>
    </row>
    <row r="3218" spans="1:63" x14ac:dyDescent="0.25">
      <c r="A3218" s="9"/>
      <c r="B3218" s="43" t="s">
        <v>1264</v>
      </c>
      <c r="C3218" s="6" t="s">
        <v>2997</v>
      </c>
      <c r="D3218" s="193">
        <v>1447129600</v>
      </c>
      <c r="E3218" s="193">
        <v>613271820</v>
      </c>
      <c r="F3218" s="193">
        <v>141602710</v>
      </c>
      <c r="G3218" s="193">
        <v>14952900</v>
      </c>
      <c r="H3218" s="193">
        <v>5847250.5999999996</v>
      </c>
      <c r="I3218" s="193">
        <v>141211530</v>
      </c>
      <c r="J3218" s="193">
        <v>22254284</v>
      </c>
      <c r="K3218" s="193">
        <v>943817.2</v>
      </c>
      <c r="L3218" s="193">
        <v>507045290</v>
      </c>
      <c r="M3218" s="193">
        <v>0</v>
      </c>
      <c r="N3218" s="193">
        <v>0</v>
      </c>
      <c r="O3218" s="193">
        <v>0</v>
      </c>
      <c r="P3218" s="199">
        <f>E3218/0.135</f>
        <v>4542754222.2222223</v>
      </c>
      <c r="Q3218" s="240">
        <v>55049960000</v>
      </c>
      <c r="R3218" s="99">
        <v>45254220000</v>
      </c>
      <c r="S3218" s="99">
        <v>7454720000</v>
      </c>
      <c r="T3218" s="99">
        <v>56254</v>
      </c>
      <c r="U3218" s="99">
        <v>312490000</v>
      </c>
      <c r="V3218" s="99">
        <v>104773500</v>
      </c>
      <c r="W3218" s="99">
        <v>1923700000</v>
      </c>
      <c r="X3218" s="241">
        <f>SUM(Y3218:AA3218)</f>
        <v>476654921.66286105</v>
      </c>
      <c r="Y3218" s="241">
        <f>SUM(AB3218:AG3218)</f>
        <v>276887935.02300006</v>
      </c>
      <c r="Z3218" s="241">
        <f>SUM(AH3218:AP3218)</f>
        <v>85453307.839860991</v>
      </c>
      <c r="AA3218" s="241">
        <f>SUM(AQ3218:AR3218)</f>
        <v>114313678.8</v>
      </c>
      <c r="AB3218" s="258">
        <v>125922010</v>
      </c>
      <c r="AC3218" s="258">
        <v>14697.143</v>
      </c>
      <c r="AD3218" s="258">
        <v>19898621</v>
      </c>
      <c r="AE3218" s="258">
        <v>16209.72</v>
      </c>
      <c r="AF3218" s="258">
        <v>130796680</v>
      </c>
      <c r="AG3218" s="258">
        <v>239717.16</v>
      </c>
      <c r="AH3218" s="258">
        <v>82416856</v>
      </c>
      <c r="AI3218" s="258">
        <v>216664.64</v>
      </c>
      <c r="AJ3218" s="258">
        <v>128068.07</v>
      </c>
      <c r="AK3218" s="258">
        <v>97584.335999999996</v>
      </c>
      <c r="AL3218" s="258">
        <v>29855.591</v>
      </c>
      <c r="AM3218" s="258">
        <v>94.902861000000001</v>
      </c>
      <c r="AN3218" s="258">
        <v>1453767.5</v>
      </c>
      <c r="AO3218" s="258">
        <v>2326498.6</v>
      </c>
      <c r="AP3218" s="258">
        <v>-1216081.8</v>
      </c>
      <c r="AQ3218" s="258">
        <v>1080108.8</v>
      </c>
      <c r="AR3218" s="258">
        <v>113233570</v>
      </c>
      <c r="AT3218" s="193"/>
      <c r="AU3218" s="193"/>
      <c r="AV3218" s="193"/>
      <c r="AW3218" s="193"/>
      <c r="AX3218" s="193"/>
      <c r="AY3218" s="193"/>
      <c r="AZ3218" s="193"/>
      <c r="BA3218" s="193"/>
      <c r="BB3218" s="193"/>
      <c r="BC3218" s="193"/>
      <c r="BD3218" s="193"/>
      <c r="BE3218" s="315"/>
      <c r="BF3218" s="315"/>
      <c r="BG3218" s="315"/>
      <c r="BH3218" s="315"/>
      <c r="BI3218" s="315"/>
      <c r="BJ3218" s="315"/>
      <c r="BK3218" s="315"/>
    </row>
    <row r="3219" spans="1:63" x14ac:dyDescent="0.25">
      <c r="A3219" s="45" t="s">
        <v>595</v>
      </c>
      <c r="B3219" s="45"/>
      <c r="C3219" s="43"/>
      <c r="D3219" s="199"/>
      <c r="E3219" s="199"/>
      <c r="F3219" s="199"/>
      <c r="G3219" s="199"/>
      <c r="H3219" s="199"/>
      <c r="I3219" s="199"/>
      <c r="J3219" s="199"/>
      <c r="K3219" s="199"/>
      <c r="L3219" s="199"/>
      <c r="M3219" s="199"/>
      <c r="N3219" s="199"/>
      <c r="O3219" s="199"/>
      <c r="P3219" s="199"/>
      <c r="Q3219" s="239"/>
      <c r="R3219" s="97"/>
      <c r="S3219" s="97"/>
      <c r="T3219" s="97"/>
      <c r="U3219" s="97"/>
      <c r="V3219" s="97"/>
      <c r="W3219" s="97"/>
      <c r="X3219" s="259"/>
      <c r="Y3219" s="259"/>
      <c r="Z3219" s="259"/>
      <c r="AA3219" s="258"/>
      <c r="AB3219" s="258"/>
      <c r="AC3219" s="258"/>
      <c r="AD3219" s="258"/>
      <c r="AE3219" s="258"/>
      <c r="AF3219" s="258"/>
      <c r="AG3219" s="258"/>
      <c r="AH3219" s="258"/>
      <c r="AI3219" s="258"/>
      <c r="AJ3219" s="258"/>
      <c r="AK3219" s="258"/>
      <c r="AL3219" s="258"/>
      <c r="AM3219" s="258"/>
      <c r="AN3219" s="258"/>
      <c r="AO3219" s="258"/>
      <c r="AP3219" s="258"/>
      <c r="AQ3219" s="258"/>
      <c r="AR3219" s="258"/>
      <c r="AT3219" s="193"/>
      <c r="AU3219" s="193"/>
      <c r="AV3219" s="193"/>
      <c r="AW3219" s="193"/>
      <c r="AX3219" s="193"/>
      <c r="AY3219" s="193"/>
      <c r="AZ3219" s="193"/>
      <c r="BA3219" s="193"/>
      <c r="BB3219" s="193"/>
      <c r="BC3219" s="193"/>
      <c r="BD3219" s="193"/>
      <c r="BE3219" s="315"/>
      <c r="BF3219" s="315"/>
      <c r="BG3219" s="315"/>
      <c r="BH3219" s="315"/>
      <c r="BI3219" s="315"/>
      <c r="BJ3219" s="315"/>
      <c r="BK3219" s="315"/>
    </row>
    <row r="3220" spans="1:63" x14ac:dyDescent="0.25">
      <c r="A3220" s="43"/>
      <c r="B3220" s="43" t="s">
        <v>4654</v>
      </c>
      <c r="C3220" s="25" t="s">
        <v>4910</v>
      </c>
      <c r="D3220" s="193">
        <v>2.6043548E-2</v>
      </c>
      <c r="E3220" s="193">
        <v>2.1392985999999999E-2</v>
      </c>
      <c r="F3220" s="193">
        <v>2.2276889000000001E-3</v>
      </c>
      <c r="G3220" s="193">
        <v>1.1777573999999999E-3</v>
      </c>
      <c r="H3220" s="193">
        <v>5.2909167999999997E-5</v>
      </c>
      <c r="I3220" s="193">
        <v>6.4340701999999995E-4</v>
      </c>
      <c r="J3220" s="193">
        <v>8.6341933000000004E-5</v>
      </c>
      <c r="K3220" s="193">
        <v>7.9159647999999995E-6</v>
      </c>
      <c r="L3220" s="193">
        <v>4.5454167999999998E-4</v>
      </c>
      <c r="M3220" s="193">
        <v>0</v>
      </c>
      <c r="N3220" s="193">
        <v>0</v>
      </c>
      <c r="O3220" s="193">
        <v>0</v>
      </c>
      <c r="P3220" s="199">
        <f t="shared" ref="P3220:P3247" si="611">E3220/0.135</f>
        <v>0.15846656296296294</v>
      </c>
      <c r="Q3220" s="240">
        <v>3.2440772999999998</v>
      </c>
      <c r="R3220" s="99">
        <v>2.0415356</v>
      </c>
      <c r="S3220" s="99">
        <v>0.33708888999999997</v>
      </c>
      <c r="T3220" s="99">
        <v>1.4445277999999999E-6</v>
      </c>
      <c r="U3220" s="99">
        <v>8.4152777999999998E-2</v>
      </c>
      <c r="V3220" s="99">
        <v>2.7937555999999999E-2</v>
      </c>
      <c r="W3220" s="99">
        <v>0.75336110999999994</v>
      </c>
      <c r="X3220" s="241">
        <f t="shared" ref="X3220:X3247" si="612">SUM(Y3220:AA3220)</f>
        <v>1.4042488648459101E-2</v>
      </c>
      <c r="Y3220" s="241">
        <f t="shared" ref="Y3220:Y3247" si="613">SUM(AB3220:AG3220)</f>
        <v>5.8651355374900009E-3</v>
      </c>
      <c r="Z3220" s="241">
        <f t="shared" ref="Z3220:Z3247" si="614">SUM(AH3220:AP3220)</f>
        <v>3.0607302663390999E-3</v>
      </c>
      <c r="AA3220" s="241">
        <f t="shared" ref="AA3220:AA3247" si="615">SUM(AQ3220:AR3220)</f>
        <v>5.11662284463E-3</v>
      </c>
      <c r="AB3220" s="258">
        <v>4.3917896000000003E-3</v>
      </c>
      <c r="AC3220" s="258">
        <v>7.9733428999999995E-7</v>
      </c>
      <c r="AD3220" s="258">
        <v>9.1897205000000001E-4</v>
      </c>
      <c r="AE3220" s="258">
        <v>2.0088669999999999E-7</v>
      </c>
      <c r="AF3220" s="258">
        <v>5.4354659000000003E-4</v>
      </c>
      <c r="AG3220" s="258">
        <v>9.8290764999999995E-6</v>
      </c>
      <c r="AH3220" s="258">
        <v>2.8743000999999998E-3</v>
      </c>
      <c r="AI3220" s="258">
        <v>3.4981434999999998E-6</v>
      </c>
      <c r="AJ3220" s="258">
        <v>1.0483494000000001E-5</v>
      </c>
      <c r="AK3220" s="258">
        <v>4.5804450999999999E-6</v>
      </c>
      <c r="AL3220" s="258">
        <v>8.6794151E-7</v>
      </c>
      <c r="AM3220" s="258">
        <v>2.6042290999999999E-9</v>
      </c>
      <c r="AN3220" s="258">
        <v>7.6051262000000004E-5</v>
      </c>
      <c r="AO3220" s="258">
        <v>2.1404891000000001E-5</v>
      </c>
      <c r="AP3220" s="258">
        <v>6.9541384999999997E-5</v>
      </c>
      <c r="AQ3220" s="258">
        <v>8.9874462999999997E-7</v>
      </c>
      <c r="AR3220" s="258">
        <v>5.1157240999999999E-3</v>
      </c>
      <c r="AT3220" s="193"/>
      <c r="AU3220" s="193"/>
      <c r="AV3220" s="193"/>
      <c r="AW3220" s="193"/>
      <c r="AX3220" s="193"/>
      <c r="AY3220" s="193"/>
      <c r="AZ3220" s="193"/>
      <c r="BA3220" s="193"/>
      <c r="BB3220" s="193"/>
      <c r="BC3220" s="193"/>
      <c r="BD3220" s="193"/>
      <c r="BE3220" s="315"/>
      <c r="BF3220" s="315"/>
      <c r="BG3220" s="315"/>
      <c r="BH3220" s="315"/>
      <c r="BI3220" s="315"/>
      <c r="BJ3220" s="315"/>
      <c r="BK3220" s="315"/>
    </row>
    <row r="3221" spans="1:63" x14ac:dyDescent="0.25">
      <c r="A3221" s="9"/>
      <c r="B3221" s="43" t="s">
        <v>4654</v>
      </c>
      <c r="C3221" s="25" t="s">
        <v>1802</v>
      </c>
      <c r="D3221" s="193">
        <v>8.8211788999999999E-2</v>
      </c>
      <c r="E3221" s="193">
        <v>3.6681254000000003E-2</v>
      </c>
      <c r="F3221" s="193">
        <v>3.6675925999999998E-2</v>
      </c>
      <c r="G3221" s="193">
        <v>6.2085960999999999E-3</v>
      </c>
      <c r="H3221" s="193">
        <v>2.4714681E-5</v>
      </c>
      <c r="I3221" s="193">
        <v>8.1969481000000004E-3</v>
      </c>
      <c r="J3221" s="193">
        <v>8.2727358999999998E-5</v>
      </c>
      <c r="K3221" s="193">
        <v>1.4893119E-6</v>
      </c>
      <c r="L3221" s="193">
        <v>3.4013407000000001E-4</v>
      </c>
      <c r="M3221" s="193">
        <v>0</v>
      </c>
      <c r="N3221" s="193">
        <v>0</v>
      </c>
      <c r="O3221" s="193">
        <v>0</v>
      </c>
      <c r="P3221" s="199">
        <f t="shared" si="611"/>
        <v>0.27171299259259257</v>
      </c>
      <c r="Q3221" s="240">
        <v>3.3899849</v>
      </c>
      <c r="R3221" s="99">
        <v>2.5688304</v>
      </c>
      <c r="S3221" s="99">
        <v>8.6846667000000002E-2</v>
      </c>
      <c r="T3221" s="99">
        <v>1.8948333000000001E-7</v>
      </c>
      <c r="U3221" s="99">
        <v>1.5732777999999999E-3</v>
      </c>
      <c r="V3221" s="99">
        <v>4.8435471999999999E-4</v>
      </c>
      <c r="W3221" s="99">
        <v>0.73224999999999996</v>
      </c>
      <c r="X3221" s="241">
        <f t="shared" si="612"/>
        <v>3.0784589094266002E-2</v>
      </c>
      <c r="Y3221" s="241">
        <f t="shared" si="613"/>
        <v>1.9122140033366E-2</v>
      </c>
      <c r="Z3221" s="241">
        <f t="shared" si="614"/>
        <v>5.2298274136E-3</v>
      </c>
      <c r="AA3221" s="241">
        <f t="shared" si="615"/>
        <v>6.4326216473000004E-3</v>
      </c>
      <c r="AB3221" s="258">
        <v>7.5302625E-3</v>
      </c>
      <c r="AC3221" s="258">
        <v>8.1531736E-8</v>
      </c>
      <c r="AD3221" s="258">
        <v>4.6209722999999998E-3</v>
      </c>
      <c r="AE3221" s="258">
        <v>7.4573013000000004E-7</v>
      </c>
      <c r="AF3221" s="258">
        <v>6.9673338000000003E-3</v>
      </c>
      <c r="AG3221" s="258">
        <v>2.7441714999999999E-6</v>
      </c>
      <c r="AH3221" s="258">
        <v>4.9287517999999997E-3</v>
      </c>
      <c r="AI3221" s="258">
        <v>6.3012935000000004E-5</v>
      </c>
      <c r="AJ3221" s="258">
        <v>5.5540751000000001E-5</v>
      </c>
      <c r="AK3221" s="258">
        <v>1.3614288000000001E-6</v>
      </c>
      <c r="AL3221" s="258">
        <v>4.5557593999999998E-6</v>
      </c>
      <c r="AM3221" s="258">
        <v>1.35967E-8</v>
      </c>
      <c r="AN3221" s="258">
        <v>8.3023346999999994E-6</v>
      </c>
      <c r="AO3221" s="258">
        <v>1.5412618000000001E-5</v>
      </c>
      <c r="AP3221" s="258">
        <v>1.5287619E-4</v>
      </c>
      <c r="AQ3221" s="258">
        <v>6.997473E-7</v>
      </c>
      <c r="AR3221" s="258">
        <v>6.4319219E-3</v>
      </c>
      <c r="AT3221" s="193"/>
      <c r="AU3221" s="193"/>
      <c r="AV3221" s="193"/>
      <c r="AW3221" s="193"/>
      <c r="AX3221" s="193"/>
      <c r="AY3221" s="193"/>
      <c r="AZ3221" s="193"/>
      <c r="BA3221" s="193"/>
      <c r="BB3221" s="193"/>
      <c r="BC3221" s="193"/>
      <c r="BD3221" s="193"/>
      <c r="BE3221" s="315"/>
      <c r="BF3221" s="315"/>
      <c r="BG3221" s="315"/>
      <c r="BH3221" s="315"/>
      <c r="BI3221" s="315"/>
      <c r="BJ3221" s="315"/>
      <c r="BK3221" s="315"/>
    </row>
    <row r="3222" spans="1:63" x14ac:dyDescent="0.25">
      <c r="A3222" s="9"/>
      <c r="B3222" s="43" t="s">
        <v>4654</v>
      </c>
      <c r="C3222" s="25" t="s">
        <v>2123</v>
      </c>
      <c r="D3222" s="193">
        <v>2.3263682000000001E-2</v>
      </c>
      <c r="E3222" s="193">
        <v>1.8387556999999999E-2</v>
      </c>
      <c r="F3222" s="193">
        <v>3.0911775999999998E-3</v>
      </c>
      <c r="G3222" s="193">
        <v>4.8578900999999999E-4</v>
      </c>
      <c r="H3222" s="193">
        <v>4.1473843E-5</v>
      </c>
      <c r="I3222" s="193">
        <v>6.8969143999999996E-4</v>
      </c>
      <c r="J3222" s="193">
        <v>1.1140648E-4</v>
      </c>
      <c r="K3222" s="193">
        <v>1.4677890999999999E-5</v>
      </c>
      <c r="L3222" s="193">
        <v>4.4190907999999999E-4</v>
      </c>
      <c r="M3222" s="193">
        <v>0</v>
      </c>
      <c r="N3222" s="193">
        <v>0</v>
      </c>
      <c r="O3222" s="193">
        <v>0</v>
      </c>
      <c r="P3222" s="199">
        <f t="shared" si="611"/>
        <v>0.1362041259259259</v>
      </c>
      <c r="Q3222" s="240">
        <v>4.6049487999999998</v>
      </c>
      <c r="R3222" s="99">
        <v>1.74698</v>
      </c>
      <c r="S3222" s="99">
        <v>2.7741777999999999</v>
      </c>
      <c r="T3222" s="99">
        <v>7.7716666999999995E-7</v>
      </c>
      <c r="U3222" s="99">
        <v>5.4594443999999999E-2</v>
      </c>
      <c r="V3222" s="99">
        <v>5.1699663999999999E-3</v>
      </c>
      <c r="W3222" s="99">
        <v>2.4025833E-2</v>
      </c>
      <c r="X3222" s="241">
        <f t="shared" si="612"/>
        <v>1.21239853266301E-2</v>
      </c>
      <c r="Y3222" s="241">
        <f t="shared" si="613"/>
        <v>5.0526961706800003E-3</v>
      </c>
      <c r="Z3222" s="241">
        <f t="shared" si="614"/>
        <v>2.6906822551500996E-3</v>
      </c>
      <c r="AA3222" s="241">
        <f t="shared" si="615"/>
        <v>4.3806069008000001E-3</v>
      </c>
      <c r="AB3222" s="258">
        <v>3.7750472999999998E-3</v>
      </c>
      <c r="AC3222" s="258">
        <v>4.4870184999999998E-7</v>
      </c>
      <c r="AD3222" s="258">
        <v>4.9104645999999998E-4</v>
      </c>
      <c r="AE3222" s="258">
        <v>2.1478182999999999E-7</v>
      </c>
      <c r="AF3222" s="258">
        <v>6.9829077000000002E-4</v>
      </c>
      <c r="AG3222" s="258">
        <v>8.7648156999999994E-5</v>
      </c>
      <c r="AH3222" s="258">
        <v>2.4708147999999998E-3</v>
      </c>
      <c r="AI3222" s="258">
        <v>4.9502121999999998E-6</v>
      </c>
      <c r="AJ3222" s="258">
        <v>4.2863606000000004E-6</v>
      </c>
      <c r="AK3222" s="258">
        <v>3.2939598E-6</v>
      </c>
      <c r="AL3222" s="258">
        <v>3.9832649000000002E-7</v>
      </c>
      <c r="AM3222" s="258">
        <v>1.3070601000000001E-9</v>
      </c>
      <c r="AN3222" s="258">
        <v>4.2844230999999997E-5</v>
      </c>
      <c r="AO3222" s="258">
        <v>2.0484217999999999E-5</v>
      </c>
      <c r="AP3222" s="258">
        <v>1.4360883999999999E-4</v>
      </c>
      <c r="AQ3222" s="258">
        <v>1.0661008E-6</v>
      </c>
      <c r="AR3222" s="258">
        <v>4.3795407999999997E-3</v>
      </c>
      <c r="AT3222" s="193"/>
      <c r="AU3222" s="193"/>
      <c r="AV3222" s="193"/>
      <c r="AW3222" s="193"/>
      <c r="AX3222" s="193"/>
      <c r="AY3222" s="193"/>
      <c r="AZ3222" s="193"/>
      <c r="BA3222" s="193"/>
      <c r="BB3222" s="193"/>
      <c r="BC3222" s="193"/>
      <c r="BD3222" s="193"/>
      <c r="BE3222" s="315"/>
      <c r="BF3222" s="315"/>
      <c r="BG3222" s="315"/>
      <c r="BH3222" s="315"/>
      <c r="BI3222" s="315"/>
      <c r="BJ3222" s="315"/>
      <c r="BK3222" s="315"/>
    </row>
    <row r="3223" spans="1:63" x14ac:dyDescent="0.25">
      <c r="A3223" s="9"/>
      <c r="B3223" s="43" t="s">
        <v>4654</v>
      </c>
      <c r="C3223" s="25" t="s">
        <v>4916</v>
      </c>
      <c r="D3223" s="193">
        <v>1.0336372999999999E-2</v>
      </c>
      <c r="E3223" s="193">
        <v>7.0778014E-3</v>
      </c>
      <c r="F3223" s="193">
        <v>1.7218982E-3</v>
      </c>
      <c r="G3223" s="193">
        <v>4.9383212999999995E-4</v>
      </c>
      <c r="H3223" s="193">
        <v>1.4736597000000001E-5</v>
      </c>
      <c r="I3223" s="193">
        <v>4.7144054000000001E-4</v>
      </c>
      <c r="J3223" s="193">
        <v>9.460336E-5</v>
      </c>
      <c r="K3223" s="193">
        <v>1.8733494E-6</v>
      </c>
      <c r="L3223" s="193">
        <v>4.6018757999999999E-4</v>
      </c>
      <c r="M3223" s="193">
        <v>0</v>
      </c>
      <c r="N3223" s="193">
        <v>0</v>
      </c>
      <c r="O3223" s="193">
        <v>0</v>
      </c>
      <c r="P3223" s="199">
        <f t="shared" si="611"/>
        <v>5.2428158518518515E-2</v>
      </c>
      <c r="Q3223" s="240">
        <v>3.9012815999999999</v>
      </c>
      <c r="R3223" s="99">
        <v>0.64303979</v>
      </c>
      <c r="S3223" s="99">
        <v>2.7278221999999999</v>
      </c>
      <c r="T3223" s="99">
        <v>3.6452777999999999E-7</v>
      </c>
      <c r="U3223" s="99">
        <v>2.3923611000000001E-2</v>
      </c>
      <c r="V3223" s="99">
        <v>6.9122777999999999E-3</v>
      </c>
      <c r="W3223" s="99">
        <v>0.49958332999999999</v>
      </c>
      <c r="X3223" s="241">
        <f t="shared" si="612"/>
        <v>5.0775560006988008E-3</v>
      </c>
      <c r="Y3223" s="241">
        <f t="shared" si="613"/>
        <v>2.4435968587989999E-3</v>
      </c>
      <c r="Z3223" s="241">
        <f t="shared" si="614"/>
        <v>1.0221469457998001E-3</v>
      </c>
      <c r="AA3223" s="241">
        <f t="shared" si="615"/>
        <v>1.6118121961000002E-3</v>
      </c>
      <c r="AB3223" s="258">
        <v>1.4524640000000001E-3</v>
      </c>
      <c r="AC3223" s="258">
        <v>2.9313716999999999E-7</v>
      </c>
      <c r="AD3223" s="258">
        <v>4.8718276000000001E-4</v>
      </c>
      <c r="AE3223" s="258">
        <v>9.1576629000000004E-8</v>
      </c>
      <c r="AF3223" s="258">
        <v>4.1381571999999999E-4</v>
      </c>
      <c r="AG3223" s="258">
        <v>8.9749664999999996E-5</v>
      </c>
      <c r="AH3223" s="258">
        <v>9.5061284999999995E-4</v>
      </c>
      <c r="AI3223" s="258">
        <v>2.8099606E-6</v>
      </c>
      <c r="AJ3223" s="258">
        <v>4.3793153999999997E-6</v>
      </c>
      <c r="AK3223" s="258">
        <v>1.8298039999999999E-6</v>
      </c>
      <c r="AL3223" s="258">
        <v>4.0468520999999999E-7</v>
      </c>
      <c r="AM3223" s="258">
        <v>1.2690897999999999E-9</v>
      </c>
      <c r="AN3223" s="258">
        <v>2.1312728E-5</v>
      </c>
      <c r="AO3223" s="258">
        <v>9.4718284999999993E-6</v>
      </c>
      <c r="AP3223" s="258">
        <v>3.1324505000000002E-5</v>
      </c>
      <c r="AQ3223" s="258">
        <v>1.0631961000000001E-6</v>
      </c>
      <c r="AR3223" s="258">
        <v>1.6107490000000001E-3</v>
      </c>
      <c r="AT3223" s="193"/>
      <c r="AU3223" s="193"/>
      <c r="AV3223" s="193"/>
      <c r="AW3223" s="193"/>
      <c r="AX3223" s="193"/>
      <c r="AY3223" s="193"/>
      <c r="AZ3223" s="193"/>
      <c r="BA3223" s="193"/>
      <c r="BB3223" s="193"/>
      <c r="BC3223" s="193"/>
      <c r="BD3223" s="193"/>
      <c r="BE3223" s="315"/>
      <c r="BF3223" s="315"/>
      <c r="BG3223" s="315"/>
      <c r="BH3223" s="315"/>
      <c r="BI3223" s="315"/>
      <c r="BJ3223" s="315"/>
      <c r="BK3223" s="315"/>
    </row>
    <row r="3224" spans="1:63" x14ac:dyDescent="0.25">
      <c r="A3224" s="9"/>
      <c r="B3224" s="43" t="s">
        <v>4654</v>
      </c>
      <c r="C3224" s="25" t="s">
        <v>4917</v>
      </c>
      <c r="D3224" s="193">
        <v>0.10636466999999999</v>
      </c>
      <c r="E3224" s="193">
        <v>4.8072348000000001E-2</v>
      </c>
      <c r="F3224" s="193">
        <v>3.2942939999999997E-2</v>
      </c>
      <c r="G3224" s="193">
        <v>9.9615134000000001E-3</v>
      </c>
      <c r="H3224" s="193">
        <v>3.3164061000000003E-5</v>
      </c>
      <c r="I3224" s="193">
        <v>1.4881606E-2</v>
      </c>
      <c r="J3224" s="193">
        <v>1.3870918999999999E-4</v>
      </c>
      <c r="K3224" s="193">
        <v>1.4543823999999999E-6</v>
      </c>
      <c r="L3224" s="193">
        <v>3.3293386000000003E-4</v>
      </c>
      <c r="M3224" s="193">
        <v>0</v>
      </c>
      <c r="N3224" s="193">
        <v>0</v>
      </c>
      <c r="O3224" s="193">
        <v>0</v>
      </c>
      <c r="P3224" s="199">
        <f t="shared" si="611"/>
        <v>0.35609146666666663</v>
      </c>
      <c r="Q3224" s="240">
        <v>4.7501990999999997</v>
      </c>
      <c r="R3224" s="99">
        <v>4.0870939000000002</v>
      </c>
      <c r="S3224" s="99">
        <v>0.18021111000000001</v>
      </c>
      <c r="T3224" s="99">
        <v>3.7305556000000002E-7</v>
      </c>
      <c r="U3224" s="99">
        <v>3.8419444000000001E-3</v>
      </c>
      <c r="V3224" s="99">
        <v>7.1843972000000002E-4</v>
      </c>
      <c r="W3224" s="99">
        <v>0.47833333</v>
      </c>
      <c r="X3224" s="241">
        <f t="shared" si="612"/>
        <v>4.2192539277899996E-2</v>
      </c>
      <c r="Y3224" s="241">
        <f t="shared" si="613"/>
        <v>2.5158815869689998E-2</v>
      </c>
      <c r="Z3224" s="241">
        <f t="shared" si="614"/>
        <v>6.7993491915900005E-3</v>
      </c>
      <c r="AA3224" s="241">
        <f t="shared" si="615"/>
        <v>1.0234374216620001E-2</v>
      </c>
      <c r="AB3224" s="258">
        <v>9.8703194000000008E-3</v>
      </c>
      <c r="AC3224" s="258">
        <v>1.8353472E-7</v>
      </c>
      <c r="AD3224" s="258">
        <v>7.4266847999999996E-3</v>
      </c>
      <c r="AE3224" s="258">
        <v>7.3279496999999996E-7</v>
      </c>
      <c r="AF3224" s="258">
        <v>7.8552149000000009E-3</v>
      </c>
      <c r="AG3224" s="258">
        <v>5.6804400000000001E-6</v>
      </c>
      <c r="AH3224" s="258">
        <v>6.4603947999999998E-3</v>
      </c>
      <c r="AI3224" s="258">
        <v>5.6223661000000002E-5</v>
      </c>
      <c r="AJ3224" s="258">
        <v>8.9118317000000003E-5</v>
      </c>
      <c r="AK3224" s="258">
        <v>2.5597240000000001E-6</v>
      </c>
      <c r="AL3224" s="258">
        <v>7.2968863000000002E-6</v>
      </c>
      <c r="AM3224" s="258">
        <v>2.1802289999999999E-8</v>
      </c>
      <c r="AN3224" s="258">
        <v>1.0791221999999999E-5</v>
      </c>
      <c r="AO3224" s="258">
        <v>2.2631779000000002E-5</v>
      </c>
      <c r="AP3224" s="258">
        <v>1.50311E-4</v>
      </c>
      <c r="AQ3224" s="258">
        <v>7.3321661999999997E-7</v>
      </c>
      <c r="AR3224" s="258">
        <v>1.0233641E-2</v>
      </c>
      <c r="AT3224" s="193"/>
      <c r="AU3224" s="193"/>
      <c r="AV3224" s="193"/>
      <c r="AW3224" s="193"/>
      <c r="AX3224" s="193"/>
      <c r="AY3224" s="193"/>
      <c r="AZ3224" s="193"/>
      <c r="BA3224" s="193"/>
      <c r="BB3224" s="193"/>
      <c r="BC3224" s="193"/>
      <c r="BD3224" s="193"/>
      <c r="BE3224" s="315"/>
      <c r="BF3224" s="315"/>
      <c r="BG3224" s="315"/>
      <c r="BH3224" s="315"/>
      <c r="BI3224" s="315"/>
      <c r="BJ3224" s="315"/>
      <c r="BK3224" s="315"/>
    </row>
    <row r="3225" spans="1:63" x14ac:dyDescent="0.25">
      <c r="A3225" s="9"/>
      <c r="B3225" s="43" t="s">
        <v>4654</v>
      </c>
      <c r="C3225" s="25" t="s">
        <v>4918</v>
      </c>
      <c r="D3225" s="193">
        <v>5.8545040999999999E-2</v>
      </c>
      <c r="E3225" s="193">
        <v>4.3647612000000002E-2</v>
      </c>
      <c r="F3225" s="193">
        <v>7.8792714000000003E-3</v>
      </c>
      <c r="G3225" s="193">
        <v>5.3856913000000003E-3</v>
      </c>
      <c r="H3225" s="193">
        <v>3.3981461E-5</v>
      </c>
      <c r="I3225" s="193">
        <v>1.0822061999999999E-3</v>
      </c>
      <c r="J3225" s="193">
        <v>1.3673541000000001E-4</v>
      </c>
      <c r="K3225" s="193">
        <v>1.7603089E-6</v>
      </c>
      <c r="L3225" s="193">
        <v>3.7778307999999998E-4</v>
      </c>
      <c r="M3225" s="193">
        <v>0</v>
      </c>
      <c r="N3225" s="193">
        <v>0</v>
      </c>
      <c r="O3225" s="193">
        <v>0</v>
      </c>
      <c r="P3225" s="199">
        <f t="shared" si="611"/>
        <v>0.32331564444444444</v>
      </c>
      <c r="Q3225" s="240">
        <v>4.6718241000000003</v>
      </c>
      <c r="R3225" s="99">
        <v>3.0713838999999998</v>
      </c>
      <c r="S3225" s="99">
        <v>1.4912799999999999</v>
      </c>
      <c r="T3225" s="99">
        <v>5.3475000000000005E-7</v>
      </c>
      <c r="U3225" s="99">
        <v>6.2144444E-2</v>
      </c>
      <c r="V3225" s="99">
        <v>8.9577194E-4</v>
      </c>
      <c r="W3225" s="99">
        <v>4.6119444000000002E-2</v>
      </c>
      <c r="X3225" s="241">
        <f t="shared" si="612"/>
        <v>2.8423645968822998E-2</v>
      </c>
      <c r="Y3225" s="241">
        <f t="shared" si="613"/>
        <v>1.4546274303369999E-2</v>
      </c>
      <c r="Z3225" s="241">
        <f t="shared" si="614"/>
        <v>6.1857343585729994E-3</v>
      </c>
      <c r="AA3225" s="241">
        <f t="shared" si="615"/>
        <v>7.69163730688E-3</v>
      </c>
      <c r="AB3225" s="258">
        <v>8.9619899999999995E-3</v>
      </c>
      <c r="AC3225" s="258">
        <v>3.2612661999999999E-7</v>
      </c>
      <c r="AD3225" s="258">
        <v>4.0117492000000003E-3</v>
      </c>
      <c r="AE3225" s="258">
        <v>4.5301874999999998E-7</v>
      </c>
      <c r="AF3225" s="258">
        <v>1.5251125999999999E-3</v>
      </c>
      <c r="AG3225" s="258">
        <v>4.6643358E-5</v>
      </c>
      <c r="AH3225" s="258">
        <v>5.8657503999999996E-3</v>
      </c>
      <c r="AI3225" s="258">
        <v>1.2685195999999999E-5</v>
      </c>
      <c r="AJ3225" s="258">
        <v>4.8158004E-5</v>
      </c>
      <c r="AK3225" s="258">
        <v>3.7056436999999999E-6</v>
      </c>
      <c r="AL3225" s="258">
        <v>3.9051353999999998E-6</v>
      </c>
      <c r="AM3225" s="258">
        <v>1.1633472999999999E-8</v>
      </c>
      <c r="AN3225" s="258">
        <v>7.9969263999999995E-5</v>
      </c>
      <c r="AO3225" s="258">
        <v>2.9986212E-5</v>
      </c>
      <c r="AP3225" s="258">
        <v>1.4156286999999999E-4</v>
      </c>
      <c r="AQ3225" s="258">
        <v>9.1260688000000003E-7</v>
      </c>
      <c r="AR3225" s="258">
        <v>7.6907247000000001E-3</v>
      </c>
      <c r="AT3225" s="193"/>
      <c r="AU3225" s="193"/>
      <c r="AV3225" s="193"/>
      <c r="AW3225" s="193"/>
      <c r="AX3225" s="193"/>
      <c r="AY3225" s="193"/>
      <c r="AZ3225" s="193"/>
      <c r="BA3225" s="193"/>
      <c r="BB3225" s="193"/>
      <c r="BC3225" s="193"/>
      <c r="BD3225" s="193"/>
      <c r="BE3225" s="315"/>
      <c r="BF3225" s="315"/>
      <c r="BG3225" s="315"/>
      <c r="BH3225" s="315"/>
      <c r="BI3225" s="315"/>
      <c r="BJ3225" s="315"/>
      <c r="BK3225" s="315"/>
    </row>
    <row r="3226" spans="1:63" x14ac:dyDescent="0.25">
      <c r="A3226" s="9"/>
      <c r="B3226" s="43" t="s">
        <v>4654</v>
      </c>
      <c r="C3226" s="25" t="s">
        <v>4919</v>
      </c>
      <c r="D3226" s="193">
        <v>4.2920878000000003E-2</v>
      </c>
      <c r="E3226" s="193">
        <v>3.5208301999999997E-2</v>
      </c>
      <c r="F3226" s="193">
        <v>2.8212023000000002E-3</v>
      </c>
      <c r="G3226" s="193">
        <v>3.5627054999999999E-3</v>
      </c>
      <c r="H3226" s="193">
        <v>3.7554151E-5</v>
      </c>
      <c r="I3226" s="193">
        <v>6.6164166999999996E-4</v>
      </c>
      <c r="J3226" s="193">
        <v>1.0450651E-4</v>
      </c>
      <c r="K3226" s="193">
        <v>5.1057610000000003E-6</v>
      </c>
      <c r="L3226" s="193">
        <v>5.1986025999999996E-4</v>
      </c>
      <c r="M3226" s="193">
        <v>0</v>
      </c>
      <c r="N3226" s="193">
        <v>0</v>
      </c>
      <c r="O3226" s="193">
        <v>0</v>
      </c>
      <c r="P3226" s="199">
        <f t="shared" si="611"/>
        <v>0.26080223703703698</v>
      </c>
      <c r="Q3226" s="240">
        <v>4.5349386999999997</v>
      </c>
      <c r="R3226" s="99">
        <v>2.9375770000000001</v>
      </c>
      <c r="S3226" s="99">
        <v>1.3849733</v>
      </c>
      <c r="T3226" s="99">
        <v>7.1241666999999996E-7</v>
      </c>
      <c r="U3226" s="99">
        <v>6.2163889E-2</v>
      </c>
      <c r="V3226" s="99">
        <v>6.9082111000000002E-2</v>
      </c>
      <c r="W3226" s="99">
        <v>8.1141667000000001E-2</v>
      </c>
      <c r="X3226" s="241">
        <f t="shared" si="612"/>
        <v>2.3004794857166101E-2</v>
      </c>
      <c r="Y3226" s="241">
        <f t="shared" si="613"/>
        <v>1.0592784016710001E-2</v>
      </c>
      <c r="Z3226" s="241">
        <f t="shared" si="614"/>
        <v>5.0550373486560997E-3</v>
      </c>
      <c r="AA3226" s="241">
        <f t="shared" si="615"/>
        <v>7.3569734918000002E-3</v>
      </c>
      <c r="AB3226" s="258">
        <v>7.2283514000000002E-3</v>
      </c>
      <c r="AC3226" s="258">
        <v>4.8588630000000004E-7</v>
      </c>
      <c r="AD3226" s="258">
        <v>2.6842353000000002E-3</v>
      </c>
      <c r="AE3226" s="258">
        <v>2.1732741E-7</v>
      </c>
      <c r="AF3226" s="258">
        <v>6.4154882000000001E-4</v>
      </c>
      <c r="AG3226" s="258">
        <v>3.7945282999999998E-5</v>
      </c>
      <c r="AH3226" s="258">
        <v>4.7308906E-3</v>
      </c>
      <c r="AI3226" s="258">
        <v>4.4362927000000004E-6</v>
      </c>
      <c r="AJ3226" s="258">
        <v>3.1817450999999997E-5</v>
      </c>
      <c r="AK3226" s="258">
        <v>3.5510913E-6</v>
      </c>
      <c r="AL3226" s="258">
        <v>2.5343502E-6</v>
      </c>
      <c r="AM3226" s="258">
        <v>7.5714561000000002E-9</v>
      </c>
      <c r="AN3226" s="258">
        <v>9.0880671999999995E-5</v>
      </c>
      <c r="AO3226" s="258">
        <v>3.6898810000000001E-5</v>
      </c>
      <c r="AP3226" s="258">
        <v>1.5402050999999999E-4</v>
      </c>
      <c r="AQ3226" s="258">
        <v>1.0082918000000001E-6</v>
      </c>
      <c r="AR3226" s="258">
        <v>7.3559652E-3</v>
      </c>
      <c r="AT3226" s="193"/>
      <c r="AU3226" s="193"/>
      <c r="AV3226" s="193"/>
      <c r="AW3226" s="193"/>
      <c r="AX3226" s="193"/>
      <c r="AY3226" s="193"/>
      <c r="AZ3226" s="193"/>
      <c r="BA3226" s="193"/>
      <c r="BB3226" s="193"/>
      <c r="BC3226" s="193"/>
      <c r="BD3226" s="193"/>
      <c r="BE3226" s="315"/>
      <c r="BF3226" s="315"/>
      <c r="BG3226" s="315"/>
      <c r="BH3226" s="315"/>
      <c r="BI3226" s="315"/>
      <c r="BJ3226" s="315"/>
      <c r="BK3226" s="315"/>
    </row>
    <row r="3227" spans="1:63" x14ac:dyDescent="0.25">
      <c r="A3227" s="9"/>
      <c r="B3227" s="43" t="s">
        <v>4654</v>
      </c>
      <c r="C3227" s="25" t="s">
        <v>4924</v>
      </c>
      <c r="D3227" s="193">
        <v>3.8046899000000002E-2</v>
      </c>
      <c r="E3227" s="193">
        <v>3.0900651000000001E-2</v>
      </c>
      <c r="F3227" s="193">
        <v>4.3299591E-3</v>
      </c>
      <c r="G3227" s="193">
        <v>7.5251675999999995E-4</v>
      </c>
      <c r="H3227" s="193">
        <v>4.3751570000000001E-5</v>
      </c>
      <c r="I3227" s="193">
        <v>1.2461472E-3</v>
      </c>
      <c r="J3227" s="193">
        <v>1.6457074E-4</v>
      </c>
      <c r="K3227" s="193">
        <v>2.4322879000000001E-6</v>
      </c>
      <c r="L3227" s="193">
        <v>6.0687098000000001E-4</v>
      </c>
      <c r="M3227" s="193">
        <v>0</v>
      </c>
      <c r="N3227" s="193">
        <v>0</v>
      </c>
      <c r="O3227" s="193">
        <v>0</v>
      </c>
      <c r="P3227" s="199">
        <f t="shared" si="611"/>
        <v>0.22889371111111109</v>
      </c>
      <c r="Q3227" s="240">
        <v>3.8806818000000001</v>
      </c>
      <c r="R3227" s="99">
        <v>2.8724674000000001</v>
      </c>
      <c r="S3227" s="99">
        <v>0.33274889000000002</v>
      </c>
      <c r="T3227" s="99">
        <v>1.2126944000000001E-6</v>
      </c>
      <c r="U3227" s="99">
        <v>0.34363888999999997</v>
      </c>
      <c r="V3227" s="99">
        <v>0.2236088</v>
      </c>
      <c r="W3227" s="99">
        <v>0.10821667</v>
      </c>
      <c r="X3227" s="241">
        <f t="shared" si="612"/>
        <v>1.98636562090675E-2</v>
      </c>
      <c r="Y3227" s="241">
        <f t="shared" si="613"/>
        <v>8.04411182408E-3</v>
      </c>
      <c r="Z3227" s="241">
        <f t="shared" si="614"/>
        <v>4.6276164869875E-3</v>
      </c>
      <c r="AA3227" s="241">
        <f t="shared" si="615"/>
        <v>7.1919278980000006E-3</v>
      </c>
      <c r="AB3227" s="258">
        <v>6.3437069E-3</v>
      </c>
      <c r="AC3227" s="258">
        <v>5.5729224999999999E-7</v>
      </c>
      <c r="AD3227" s="258">
        <v>7.2783590999999997E-4</v>
      </c>
      <c r="AE3227" s="258">
        <v>2.6657103000000001E-7</v>
      </c>
      <c r="AF3227" s="258">
        <v>9.6176577000000002E-4</v>
      </c>
      <c r="AG3227" s="258">
        <v>9.9793807999999995E-6</v>
      </c>
      <c r="AH3227" s="258">
        <v>4.1516909999999999E-3</v>
      </c>
      <c r="AI3227" s="258">
        <v>6.9581439999999999E-6</v>
      </c>
      <c r="AJ3227" s="258">
        <v>6.6432334000000002E-6</v>
      </c>
      <c r="AK3227" s="258">
        <v>1.6779847999999999E-5</v>
      </c>
      <c r="AL3227" s="258">
        <v>6.0140865000000001E-7</v>
      </c>
      <c r="AM3227" s="258">
        <v>1.8689375E-9</v>
      </c>
      <c r="AN3227" s="258">
        <v>2.2872942E-4</v>
      </c>
      <c r="AO3227" s="258">
        <v>4.8998804E-5</v>
      </c>
      <c r="AP3227" s="258">
        <v>1.6721276E-4</v>
      </c>
      <c r="AQ3227" s="258">
        <v>1.1299979999999999E-6</v>
      </c>
      <c r="AR3227" s="258">
        <v>7.1907979000000004E-3</v>
      </c>
      <c r="AT3227" s="193"/>
      <c r="AU3227" s="193"/>
      <c r="AV3227" s="193"/>
      <c r="AW3227" s="193"/>
      <c r="AX3227" s="193"/>
      <c r="AY3227" s="193"/>
      <c r="AZ3227" s="193"/>
      <c r="BA3227" s="193"/>
      <c r="BB3227" s="193"/>
      <c r="BC3227" s="193"/>
      <c r="BD3227" s="193"/>
      <c r="BE3227" s="315"/>
      <c r="BF3227" s="315"/>
      <c r="BG3227" s="315"/>
      <c r="BH3227" s="315"/>
      <c r="BI3227" s="315"/>
      <c r="BJ3227" s="315"/>
      <c r="BK3227" s="315"/>
    </row>
    <row r="3228" spans="1:63" x14ac:dyDescent="0.25">
      <c r="A3228" s="9"/>
      <c r="B3228" s="43" t="s">
        <v>4654</v>
      </c>
      <c r="C3228" s="25" t="s">
        <v>6833</v>
      </c>
      <c r="D3228" s="193">
        <v>4.5157839999999998E-2</v>
      </c>
      <c r="E3228" s="193">
        <v>2.7683685E-2</v>
      </c>
      <c r="F3228" s="193">
        <v>1.3601172E-2</v>
      </c>
      <c r="G3228" s="193">
        <v>9.7473475000000003E-4</v>
      </c>
      <c r="H3228" s="193">
        <v>4.8454215000000002E-5</v>
      </c>
      <c r="I3228" s="193">
        <v>2.0987812000000002E-3</v>
      </c>
      <c r="J3228" s="193">
        <v>2.5467514999999999E-4</v>
      </c>
      <c r="K3228" s="193">
        <v>2.8705279999999998E-6</v>
      </c>
      <c r="L3228" s="193">
        <v>4.9346731999999995E-4</v>
      </c>
      <c r="M3228" s="193">
        <v>0</v>
      </c>
      <c r="N3228" s="193">
        <v>0</v>
      </c>
      <c r="O3228" s="193">
        <v>0</v>
      </c>
      <c r="P3228" s="199">
        <f t="shared" si="611"/>
        <v>0.20506433333333332</v>
      </c>
      <c r="Q3228" s="240">
        <v>4.1895419</v>
      </c>
      <c r="R3228" s="99">
        <v>2.5251861</v>
      </c>
      <c r="S3228" s="99">
        <v>1.2564843999999999</v>
      </c>
      <c r="T3228" s="99">
        <v>1.3263333E-6</v>
      </c>
      <c r="U3228" s="99">
        <v>0.13047222</v>
      </c>
      <c r="V3228" s="99">
        <v>9.0342222E-2</v>
      </c>
      <c r="W3228" s="99">
        <v>0.18705556000000001</v>
      </c>
      <c r="X3228" s="241">
        <f t="shared" si="612"/>
        <v>1.9635503412274699E-2</v>
      </c>
      <c r="Y3228" s="241">
        <f t="shared" si="613"/>
        <v>9.2021797816399988E-3</v>
      </c>
      <c r="Z3228" s="241">
        <f t="shared" si="614"/>
        <v>4.1086556185347001E-3</v>
      </c>
      <c r="AA3228" s="241">
        <f t="shared" si="615"/>
        <v>6.3246680121000001E-3</v>
      </c>
      <c r="AB3228" s="258">
        <v>5.6829925999999998E-3</v>
      </c>
      <c r="AC3228" s="258">
        <v>6.0228873000000003E-7</v>
      </c>
      <c r="AD3228" s="258">
        <v>8.9159180000000001E-4</v>
      </c>
      <c r="AE3228" s="258">
        <v>6.3094391000000001E-7</v>
      </c>
      <c r="AF3228" s="258">
        <v>2.5867976999999999E-3</v>
      </c>
      <c r="AG3228" s="258">
        <v>3.9564448999999998E-5</v>
      </c>
      <c r="AH3228" s="258">
        <v>3.719469E-3</v>
      </c>
      <c r="AI3228" s="258">
        <v>2.2392243999999999E-5</v>
      </c>
      <c r="AJ3228" s="258">
        <v>8.5572340999999996E-6</v>
      </c>
      <c r="AK3228" s="258">
        <v>8.1117490999999996E-6</v>
      </c>
      <c r="AL3228" s="258">
        <v>8.0053877999999996E-7</v>
      </c>
      <c r="AM3228" s="258">
        <v>2.5015547000000002E-9</v>
      </c>
      <c r="AN3228" s="258">
        <v>1.0991569E-4</v>
      </c>
      <c r="AO3228" s="258">
        <v>3.9099420999999998E-5</v>
      </c>
      <c r="AP3228" s="258">
        <v>2.0030724000000001E-4</v>
      </c>
      <c r="AQ3228" s="258">
        <v>1.0815121E-6</v>
      </c>
      <c r="AR3228" s="258">
        <v>6.3235864999999997E-3</v>
      </c>
      <c r="AT3228" s="193"/>
      <c r="AU3228" s="193"/>
      <c r="AV3228" s="193"/>
      <c r="AW3228" s="193"/>
      <c r="AX3228" s="193"/>
      <c r="AY3228" s="193"/>
      <c r="AZ3228" s="193"/>
      <c r="BA3228" s="193"/>
      <c r="BB3228" s="193"/>
      <c r="BC3228" s="193"/>
      <c r="BD3228" s="193"/>
      <c r="BE3228" s="315"/>
      <c r="BF3228" s="315"/>
      <c r="BG3228" s="315"/>
      <c r="BH3228" s="315"/>
      <c r="BI3228" s="315"/>
      <c r="BJ3228" s="315"/>
      <c r="BK3228" s="315"/>
    </row>
    <row r="3229" spans="1:63" x14ac:dyDescent="0.25">
      <c r="A3229" s="9"/>
      <c r="B3229" s="43" t="s">
        <v>4654</v>
      </c>
      <c r="C3229" s="25" t="s">
        <v>6834</v>
      </c>
      <c r="D3229" s="193">
        <v>3.3033409999999999E-2</v>
      </c>
      <c r="E3229" s="193">
        <v>2.4316720999999999E-2</v>
      </c>
      <c r="F3229" s="193">
        <v>4.1776182000000002E-3</v>
      </c>
      <c r="G3229" s="193">
        <v>8.2142252000000002E-4</v>
      </c>
      <c r="H3229" s="193">
        <v>3.7534438000000002E-5</v>
      </c>
      <c r="I3229" s="193">
        <v>2.9745036000000001E-3</v>
      </c>
      <c r="J3229" s="193">
        <v>2.7877119999999999E-4</v>
      </c>
      <c r="K3229" s="193">
        <v>2.6667670000000002E-6</v>
      </c>
      <c r="L3229" s="193">
        <v>4.2417244999999999E-4</v>
      </c>
      <c r="M3229" s="193">
        <v>0</v>
      </c>
      <c r="N3229" s="193">
        <v>0</v>
      </c>
      <c r="O3229" s="193">
        <v>0</v>
      </c>
      <c r="P3229" s="199">
        <f t="shared" si="611"/>
        <v>0.18012385925925925</v>
      </c>
      <c r="Q3229" s="240">
        <v>4.5328524999999997</v>
      </c>
      <c r="R3229" s="99">
        <v>2.0848794000000002</v>
      </c>
      <c r="S3229" s="99">
        <v>1.3326910999999999</v>
      </c>
      <c r="T3229" s="99">
        <v>7.2613888999999996E-7</v>
      </c>
      <c r="U3229" s="99">
        <v>0.85794444000000003</v>
      </c>
      <c r="V3229" s="99">
        <v>2.6756989000000001E-3</v>
      </c>
      <c r="W3229" s="99">
        <v>0.25466111000000002</v>
      </c>
      <c r="X3229" s="241">
        <f t="shared" si="612"/>
        <v>1.5726682227217698E-2</v>
      </c>
      <c r="Y3229" s="241">
        <f t="shared" si="613"/>
        <v>7.3060803625899992E-3</v>
      </c>
      <c r="Z3229" s="241">
        <f t="shared" si="614"/>
        <v>3.8940512063777E-3</v>
      </c>
      <c r="AA3229" s="241">
        <f t="shared" si="615"/>
        <v>4.5265506582499995E-3</v>
      </c>
      <c r="AB3229" s="258">
        <v>4.9878368999999997E-3</v>
      </c>
      <c r="AC3229" s="258">
        <v>4.1806809999999997E-7</v>
      </c>
      <c r="AD3229" s="258">
        <v>9.8934853999999993E-4</v>
      </c>
      <c r="AE3229" s="258">
        <v>2.7662448999999998E-7</v>
      </c>
      <c r="AF3229" s="258">
        <v>1.2865112E-3</v>
      </c>
      <c r="AG3229" s="258">
        <v>4.1689030000000002E-5</v>
      </c>
      <c r="AH3229" s="258">
        <v>3.2643295E-3</v>
      </c>
      <c r="AI3229" s="258">
        <v>6.6380763E-6</v>
      </c>
      <c r="AJ3229" s="258">
        <v>7.2928836999999998E-6</v>
      </c>
      <c r="AK3229" s="258">
        <v>4.0878774000000001E-5</v>
      </c>
      <c r="AL3229" s="258">
        <v>6.7613606999999995E-7</v>
      </c>
      <c r="AM3229" s="258">
        <v>2.1033076999999999E-9</v>
      </c>
      <c r="AN3229" s="258">
        <v>3.7965189999999998E-4</v>
      </c>
      <c r="AO3229" s="258">
        <v>3.5351593000000003E-5</v>
      </c>
      <c r="AP3229" s="258">
        <v>1.5923023999999999E-4</v>
      </c>
      <c r="AQ3229" s="258">
        <v>9.6785825000000004E-7</v>
      </c>
      <c r="AR3229" s="258">
        <v>4.5255827999999996E-3</v>
      </c>
      <c r="AT3229" s="193"/>
      <c r="AU3229" s="193"/>
      <c r="AV3229" s="193"/>
      <c r="AW3229" s="193"/>
      <c r="AX3229" s="193"/>
      <c r="AY3229" s="193"/>
      <c r="AZ3229" s="193"/>
      <c r="BA3229" s="193"/>
      <c r="BB3229" s="193"/>
      <c r="BC3229" s="193"/>
      <c r="BD3229" s="193"/>
      <c r="BE3229" s="315"/>
      <c r="BF3229" s="315"/>
      <c r="BG3229" s="315"/>
      <c r="BH3229" s="315"/>
      <c r="BI3229" s="315"/>
      <c r="BJ3229" s="315"/>
      <c r="BK3229" s="315"/>
    </row>
    <row r="3230" spans="1:63" x14ac:dyDescent="0.25">
      <c r="A3230" s="9"/>
      <c r="B3230" s="43" t="s">
        <v>4654</v>
      </c>
      <c r="C3230" s="25" t="s">
        <v>6835</v>
      </c>
      <c r="D3230" s="193">
        <v>8.0025450999999994E-3</v>
      </c>
      <c r="E3230" s="193">
        <v>5.1613822999999996E-3</v>
      </c>
      <c r="F3230" s="193">
        <v>1.5766332000000001E-3</v>
      </c>
      <c r="G3230" s="193">
        <v>1.9673202E-4</v>
      </c>
      <c r="H3230" s="193">
        <v>1.2364662999999999E-5</v>
      </c>
      <c r="I3230" s="193">
        <v>4.3496440000000001E-4</v>
      </c>
      <c r="J3230" s="193">
        <v>1.1179276E-4</v>
      </c>
      <c r="K3230" s="193">
        <v>1.2855192E-6</v>
      </c>
      <c r="L3230" s="193">
        <v>5.0739033000000002E-4</v>
      </c>
      <c r="M3230" s="193">
        <v>0</v>
      </c>
      <c r="N3230" s="193">
        <v>0</v>
      </c>
      <c r="O3230" s="193">
        <v>0</v>
      </c>
      <c r="P3230" s="199">
        <f t="shared" si="611"/>
        <v>3.8232461481481475E-2</v>
      </c>
      <c r="Q3230" s="240">
        <v>4.8433586999999996</v>
      </c>
      <c r="R3230" s="99">
        <v>0.42853333999999998</v>
      </c>
      <c r="S3230" s="99">
        <v>4.2143110999999998</v>
      </c>
      <c r="T3230" s="99">
        <v>2.9941667000000001E-7</v>
      </c>
      <c r="U3230" s="99">
        <v>2.1231943999999999E-2</v>
      </c>
      <c r="V3230" s="99">
        <v>2.7153466999999998E-3</v>
      </c>
      <c r="W3230" s="99">
        <v>0.17656667000000001</v>
      </c>
      <c r="X3230" s="241">
        <f t="shared" si="612"/>
        <v>3.7488177403694894E-3</v>
      </c>
      <c r="Y3230" s="241">
        <f t="shared" si="613"/>
        <v>1.920132038809E-3</v>
      </c>
      <c r="Z3230" s="241">
        <f t="shared" si="614"/>
        <v>7.5421609466048989E-4</v>
      </c>
      <c r="AA3230" s="241">
        <f t="shared" si="615"/>
        <v>1.0744696068999999E-3</v>
      </c>
      <c r="AB3230" s="258">
        <v>1.0593245999999999E-3</v>
      </c>
      <c r="AC3230" s="258">
        <v>1.0222655E-7</v>
      </c>
      <c r="AD3230" s="258">
        <v>3.1857384000000001E-4</v>
      </c>
      <c r="AE3230" s="258">
        <v>9.3252258999999993E-8</v>
      </c>
      <c r="AF3230" s="258">
        <v>3.9897682999999999E-4</v>
      </c>
      <c r="AG3230" s="258">
        <v>1.4306129E-4</v>
      </c>
      <c r="AH3230" s="258">
        <v>6.9332029999999998E-4</v>
      </c>
      <c r="AI3230" s="258">
        <v>2.5532686000000002E-6</v>
      </c>
      <c r="AJ3230" s="258">
        <v>1.7162624E-6</v>
      </c>
      <c r="AK3230" s="258">
        <v>1.7353260999999999E-6</v>
      </c>
      <c r="AL3230" s="258">
        <v>2.0456935000000001E-7</v>
      </c>
      <c r="AM3230" s="258">
        <v>6.9621049000000003E-10</v>
      </c>
      <c r="AN3230" s="258">
        <v>1.8226787000000001E-5</v>
      </c>
      <c r="AO3230" s="258">
        <v>1.0783105E-5</v>
      </c>
      <c r="AP3230" s="258">
        <v>2.5675780000000001E-5</v>
      </c>
      <c r="AQ3230" s="258">
        <v>1.2694068999999999E-6</v>
      </c>
      <c r="AR3230" s="258">
        <v>1.0732001999999999E-3</v>
      </c>
      <c r="AT3230" s="193"/>
      <c r="AU3230" s="193"/>
      <c r="AV3230" s="193"/>
      <c r="AW3230" s="193"/>
      <c r="AX3230" s="193"/>
      <c r="AY3230" s="193"/>
      <c r="AZ3230" s="193"/>
      <c r="BA3230" s="193"/>
      <c r="BB3230" s="193"/>
      <c r="BC3230" s="193"/>
      <c r="BD3230" s="193"/>
      <c r="BE3230" s="315"/>
      <c r="BF3230" s="315"/>
      <c r="BG3230" s="315"/>
      <c r="BH3230" s="315"/>
      <c r="BI3230" s="315"/>
      <c r="BJ3230" s="315"/>
      <c r="BK3230" s="315"/>
    </row>
    <row r="3231" spans="1:63" x14ac:dyDescent="0.25">
      <c r="A3231" s="9"/>
      <c r="B3231" s="43" t="s">
        <v>4654</v>
      </c>
      <c r="C3231" s="25" t="s">
        <v>5309</v>
      </c>
      <c r="D3231" s="193">
        <v>4.0724575999999998E-2</v>
      </c>
      <c r="E3231" s="193">
        <v>3.2207938999999998E-2</v>
      </c>
      <c r="F3231" s="193">
        <v>6.0712374999999999E-3</v>
      </c>
      <c r="G3231" s="193">
        <v>7.6588975E-4</v>
      </c>
      <c r="H3231" s="193">
        <v>4.9919256999999997E-5</v>
      </c>
      <c r="I3231" s="193">
        <v>1.0865821E-3</v>
      </c>
      <c r="J3231" s="193">
        <v>1.2757964E-4</v>
      </c>
      <c r="K3231" s="193">
        <v>2.8268038E-6</v>
      </c>
      <c r="L3231" s="193">
        <v>4.1260192999999999E-4</v>
      </c>
      <c r="M3231" s="193">
        <v>0</v>
      </c>
      <c r="N3231" s="193">
        <v>0</v>
      </c>
      <c r="O3231" s="193">
        <v>0</v>
      </c>
      <c r="P3231" s="199">
        <f t="shared" si="611"/>
        <v>0.2385773259259259</v>
      </c>
      <c r="Q3231" s="240">
        <v>4.3164442000000003</v>
      </c>
      <c r="R3231" s="99">
        <v>3.0802402999999998</v>
      </c>
      <c r="S3231" s="99">
        <v>1.1102000000000001</v>
      </c>
      <c r="T3231" s="99">
        <v>1.1125832999999999E-6</v>
      </c>
      <c r="U3231" s="99">
        <v>8.8827777999999996E-2</v>
      </c>
      <c r="V3231" s="99">
        <v>8.4778197E-3</v>
      </c>
      <c r="W3231" s="99">
        <v>2.8697222000000001E-2</v>
      </c>
      <c r="X3231" s="241">
        <f t="shared" si="612"/>
        <v>2.0952477934760801E-2</v>
      </c>
      <c r="Y3231" s="241">
        <f t="shared" si="613"/>
        <v>8.576889591020001E-3</v>
      </c>
      <c r="Z3231" s="241">
        <f t="shared" si="614"/>
        <v>4.6560232116007998E-3</v>
      </c>
      <c r="AA3231" s="241">
        <f t="shared" si="615"/>
        <v>7.7195651321399997E-3</v>
      </c>
      <c r="AB3231" s="258">
        <v>6.6132595000000004E-3</v>
      </c>
      <c r="AC3231" s="258">
        <v>2.9092766000000001E-7</v>
      </c>
      <c r="AD3231" s="258">
        <v>6.8541247000000001E-4</v>
      </c>
      <c r="AE3231" s="258">
        <v>3.7050736000000001E-7</v>
      </c>
      <c r="AF3231" s="258">
        <v>1.2425264E-3</v>
      </c>
      <c r="AG3231" s="258">
        <v>3.5029786000000003E-5</v>
      </c>
      <c r="AH3231" s="258">
        <v>4.3283380000000002E-3</v>
      </c>
      <c r="AI3231" s="258">
        <v>9.7899804999999994E-6</v>
      </c>
      <c r="AJ3231" s="258">
        <v>6.7481879999999997E-6</v>
      </c>
      <c r="AK3231" s="258">
        <v>4.7396810000000002E-6</v>
      </c>
      <c r="AL3231" s="258">
        <v>6.1444566000000003E-7</v>
      </c>
      <c r="AM3231" s="258">
        <v>2.0234408E-9</v>
      </c>
      <c r="AN3231" s="258">
        <v>1.1118602E-4</v>
      </c>
      <c r="AO3231" s="258">
        <v>4.6056142999999999E-5</v>
      </c>
      <c r="AP3231" s="258">
        <v>1.4854873000000001E-4</v>
      </c>
      <c r="AQ3231" s="258">
        <v>8.5113214000000001E-7</v>
      </c>
      <c r="AR3231" s="258">
        <v>7.7187139999999998E-3</v>
      </c>
      <c r="AT3231" s="193"/>
      <c r="AU3231" s="193"/>
      <c r="AV3231" s="193"/>
      <c r="AW3231" s="193"/>
      <c r="AX3231" s="193"/>
      <c r="AY3231" s="193"/>
      <c r="AZ3231" s="193"/>
      <c r="BA3231" s="193"/>
      <c r="BB3231" s="193"/>
      <c r="BC3231" s="193"/>
      <c r="BD3231" s="193"/>
      <c r="BE3231" s="315"/>
      <c r="BF3231" s="315"/>
      <c r="BG3231" s="315"/>
      <c r="BH3231" s="315"/>
      <c r="BI3231" s="315"/>
      <c r="BJ3231" s="315"/>
      <c r="BK3231" s="315"/>
    </row>
    <row r="3232" spans="1:63" x14ac:dyDescent="0.25">
      <c r="A3232" s="9"/>
      <c r="B3232" s="43" t="s">
        <v>4654</v>
      </c>
      <c r="C3232" s="25" t="s">
        <v>1790</v>
      </c>
      <c r="D3232" s="193">
        <v>8.9455703999999997E-2</v>
      </c>
      <c r="E3232" s="193">
        <v>5.3350071999999998E-2</v>
      </c>
      <c r="F3232" s="193">
        <v>1.7421617E-2</v>
      </c>
      <c r="G3232" s="193">
        <v>1.1974622000000001E-2</v>
      </c>
      <c r="H3232" s="193">
        <v>6.2992827999999994E-5</v>
      </c>
      <c r="I3232" s="193">
        <v>6.0112715000000001E-3</v>
      </c>
      <c r="J3232" s="193">
        <v>2.6206743999999997E-4</v>
      </c>
      <c r="K3232" s="193">
        <v>5.1158536999999998E-6</v>
      </c>
      <c r="L3232" s="193">
        <v>3.6794521999999999E-4</v>
      </c>
      <c r="M3232" s="193">
        <v>0</v>
      </c>
      <c r="N3232" s="193">
        <v>0</v>
      </c>
      <c r="O3232" s="193">
        <v>0</v>
      </c>
      <c r="P3232" s="199">
        <f t="shared" si="611"/>
        <v>0.39518571851851847</v>
      </c>
      <c r="Q3232" s="240">
        <v>6.2846755999999999</v>
      </c>
      <c r="R3232" s="99">
        <v>5.9262842999999998</v>
      </c>
      <c r="S3232" s="99">
        <v>0.18335333000000001</v>
      </c>
      <c r="T3232" s="99">
        <v>1.5076389000000001E-6</v>
      </c>
      <c r="U3232" s="99">
        <v>3.0080556000000001E-3</v>
      </c>
      <c r="V3232" s="99">
        <v>3.0008936999999999E-2</v>
      </c>
      <c r="W3232" s="99">
        <v>0.14201944</v>
      </c>
      <c r="X3232" s="241">
        <f t="shared" si="612"/>
        <v>4.6107475212234995E-2</v>
      </c>
      <c r="Y3232" s="241">
        <f t="shared" si="613"/>
        <v>2.3669036989920001E-2</v>
      </c>
      <c r="Z3232" s="241">
        <f t="shared" si="614"/>
        <v>7.5986614251049994E-3</v>
      </c>
      <c r="AA3232" s="241">
        <f t="shared" si="615"/>
        <v>1.483977679721E-2</v>
      </c>
      <c r="AB3232" s="258">
        <v>1.0953424E-2</v>
      </c>
      <c r="AC3232" s="258">
        <v>6.1314511999999999E-7</v>
      </c>
      <c r="AD3232" s="258">
        <v>8.9422179000000004E-3</v>
      </c>
      <c r="AE3232" s="258">
        <v>5.0783970000000005E-7</v>
      </c>
      <c r="AF3232" s="258">
        <v>3.7664968000000001E-3</v>
      </c>
      <c r="AG3232" s="258">
        <v>5.7773051E-6</v>
      </c>
      <c r="AH3232" s="258">
        <v>7.1692453999999996E-3</v>
      </c>
      <c r="AI3232" s="258">
        <v>2.8298857E-5</v>
      </c>
      <c r="AJ3232" s="258">
        <v>1.0695497000000001E-4</v>
      </c>
      <c r="AK3232" s="258">
        <v>6.4213527999999999E-6</v>
      </c>
      <c r="AL3232" s="258">
        <v>8.7819836999999997E-6</v>
      </c>
      <c r="AM3232" s="258">
        <v>2.6397604999999999E-8</v>
      </c>
      <c r="AN3232" s="258">
        <v>1.2371322999999999E-5</v>
      </c>
      <c r="AO3232" s="258">
        <v>3.0025310999999999E-5</v>
      </c>
      <c r="AP3232" s="258">
        <v>2.3653583E-4</v>
      </c>
      <c r="AQ3232" s="258">
        <v>8.2679721000000001E-7</v>
      </c>
      <c r="AR3232" s="258">
        <v>1.483895E-2</v>
      </c>
      <c r="AT3232" s="193"/>
      <c r="AU3232" s="193"/>
      <c r="AV3232" s="193"/>
      <c r="AW3232" s="193"/>
      <c r="AX3232" s="193"/>
      <c r="AY3232" s="193"/>
      <c r="AZ3232" s="193"/>
      <c r="BA3232" s="193"/>
      <c r="BB3232" s="193"/>
      <c r="BC3232" s="193"/>
      <c r="BD3232" s="193"/>
      <c r="BE3232" s="315"/>
      <c r="BF3232" s="315"/>
      <c r="BG3232" s="315"/>
      <c r="BH3232" s="315"/>
      <c r="BI3232" s="315"/>
      <c r="BJ3232" s="315"/>
      <c r="BK3232" s="315"/>
    </row>
    <row r="3233" spans="1:63" x14ac:dyDescent="0.25">
      <c r="A3233" s="9"/>
      <c r="B3233" s="43" t="s">
        <v>4654</v>
      </c>
      <c r="C3233" s="25" t="s">
        <v>1791</v>
      </c>
      <c r="D3233" s="193">
        <v>4.1952019E-2</v>
      </c>
      <c r="E3233" s="193">
        <v>2.5927230999999999E-2</v>
      </c>
      <c r="F3233" s="193">
        <v>1.1103017999999999E-2</v>
      </c>
      <c r="G3233" s="193">
        <v>2.1841215E-3</v>
      </c>
      <c r="H3233" s="193">
        <v>4.3754263999999997E-5</v>
      </c>
      <c r="I3233" s="193">
        <v>2.077878E-3</v>
      </c>
      <c r="J3233" s="193">
        <v>1.9396412000000001E-4</v>
      </c>
      <c r="K3233" s="193">
        <v>3.5646980999999998E-6</v>
      </c>
      <c r="L3233" s="193">
        <v>4.1848729000000003E-4</v>
      </c>
      <c r="M3233" s="193">
        <v>0</v>
      </c>
      <c r="N3233" s="193">
        <v>0</v>
      </c>
      <c r="O3233" s="193">
        <v>0</v>
      </c>
      <c r="P3233" s="199">
        <f t="shared" si="611"/>
        <v>0.19205356296296294</v>
      </c>
      <c r="Q3233" s="240">
        <v>3.9988592999999999</v>
      </c>
      <c r="R3233" s="99">
        <v>2.4004137000000001</v>
      </c>
      <c r="S3233" s="99">
        <v>1.0006111</v>
      </c>
      <c r="T3233" s="99">
        <v>1.4685E-6</v>
      </c>
      <c r="U3233" s="99">
        <v>4.1938889E-2</v>
      </c>
      <c r="V3233" s="99">
        <v>5.8850278E-4</v>
      </c>
      <c r="W3233" s="99">
        <v>0.55530555999999998</v>
      </c>
      <c r="X3233" s="241">
        <f t="shared" si="612"/>
        <v>1.9069632794465698E-2</v>
      </c>
      <c r="Y3233" s="241">
        <f t="shared" si="613"/>
        <v>9.237507517049999E-3</v>
      </c>
      <c r="Z3233" s="241">
        <f t="shared" si="614"/>
        <v>3.8178012973057E-3</v>
      </c>
      <c r="AA3233" s="241">
        <f t="shared" si="615"/>
        <v>6.0143239801100003E-3</v>
      </c>
      <c r="AB3233" s="258">
        <v>5.3211049999999996E-3</v>
      </c>
      <c r="AC3233" s="258">
        <v>7.3055126999999999E-7</v>
      </c>
      <c r="AD3233" s="258">
        <v>1.7546669999999999E-3</v>
      </c>
      <c r="AE3233" s="258">
        <v>3.8029777999999998E-7</v>
      </c>
      <c r="AF3233" s="258">
        <v>2.1293176000000001E-3</v>
      </c>
      <c r="AG3233" s="258">
        <v>3.1307068000000003E-5</v>
      </c>
      <c r="AH3233" s="258">
        <v>3.4825994E-3</v>
      </c>
      <c r="AI3233" s="258">
        <v>1.8659174000000001E-5</v>
      </c>
      <c r="AJ3233" s="258">
        <v>1.9431437999999999E-5</v>
      </c>
      <c r="AK3233" s="258">
        <v>5.4179929999999996E-6</v>
      </c>
      <c r="AL3233" s="258">
        <v>1.6531713999999999E-6</v>
      </c>
      <c r="AM3233" s="258">
        <v>5.1139057E-9</v>
      </c>
      <c r="AN3233" s="258">
        <v>4.8113062000000001E-5</v>
      </c>
      <c r="AO3233" s="258">
        <v>1.8967084999999999E-5</v>
      </c>
      <c r="AP3233" s="258">
        <v>2.2295486000000001E-4</v>
      </c>
      <c r="AQ3233" s="258">
        <v>9.2348010999999998E-7</v>
      </c>
      <c r="AR3233" s="258">
        <v>6.0134005000000001E-3</v>
      </c>
      <c r="AT3233" s="193"/>
      <c r="AU3233" s="193"/>
      <c r="AV3233" s="193"/>
      <c r="AW3233" s="193"/>
      <c r="AX3233" s="193"/>
      <c r="AY3233" s="193"/>
      <c r="AZ3233" s="193"/>
      <c r="BA3233" s="193"/>
      <c r="BB3233" s="193"/>
      <c r="BC3233" s="193"/>
      <c r="BD3233" s="193"/>
      <c r="BE3233" s="315"/>
      <c r="BF3233" s="315"/>
      <c r="BG3233" s="315"/>
      <c r="BH3233" s="315"/>
      <c r="BI3233" s="315"/>
      <c r="BJ3233" s="315"/>
      <c r="BK3233" s="315"/>
    </row>
    <row r="3234" spans="1:63" x14ac:dyDescent="0.25">
      <c r="A3234" s="9"/>
      <c r="B3234" s="43" t="s">
        <v>4654</v>
      </c>
      <c r="C3234" s="25" t="s">
        <v>1792</v>
      </c>
      <c r="D3234" s="193">
        <v>4.5421918999999998E-2</v>
      </c>
      <c r="E3234" s="193">
        <v>3.4222452E-2</v>
      </c>
      <c r="F3234" s="193">
        <v>5.6882128999999997E-3</v>
      </c>
      <c r="G3234" s="193">
        <v>3.2321615000000001E-3</v>
      </c>
      <c r="H3234" s="193">
        <v>6.9759673999999998E-5</v>
      </c>
      <c r="I3234" s="193">
        <v>1.6127075000000001E-3</v>
      </c>
      <c r="J3234" s="193">
        <v>1.6163650999999999E-4</v>
      </c>
      <c r="K3234" s="193">
        <v>3.2061247999999999E-6</v>
      </c>
      <c r="L3234" s="193">
        <v>4.3178343E-4</v>
      </c>
      <c r="M3234" s="193">
        <v>0</v>
      </c>
      <c r="N3234" s="193">
        <v>0</v>
      </c>
      <c r="O3234" s="193">
        <v>0</v>
      </c>
      <c r="P3234" s="199">
        <f t="shared" si="611"/>
        <v>0.25349964444444445</v>
      </c>
      <c r="Q3234" s="240">
        <v>5.4589015999999999</v>
      </c>
      <c r="R3234" s="99">
        <v>3.3061443000000001</v>
      </c>
      <c r="S3234" s="99">
        <v>1.9432</v>
      </c>
      <c r="T3234" s="99">
        <v>2.6794167000000001E-6</v>
      </c>
      <c r="U3234" s="99">
        <v>0.13089444</v>
      </c>
      <c r="V3234" s="99">
        <v>3.2101110999999999E-3</v>
      </c>
      <c r="W3234" s="99">
        <v>7.5450000000000003E-2</v>
      </c>
      <c r="X3234" s="241">
        <f t="shared" si="612"/>
        <v>2.4124171968047399E-2</v>
      </c>
      <c r="Y3234" s="241">
        <f t="shared" si="613"/>
        <v>1.0902665306689999E-2</v>
      </c>
      <c r="Z3234" s="241">
        <f t="shared" si="614"/>
        <v>4.9325392035573998E-3</v>
      </c>
      <c r="AA3234" s="241">
        <f t="shared" si="615"/>
        <v>8.2889674577999988E-3</v>
      </c>
      <c r="AB3234" s="258">
        <v>7.0267588000000004E-3</v>
      </c>
      <c r="AC3234" s="258">
        <v>1.5037284E-6</v>
      </c>
      <c r="AD3234" s="258">
        <v>2.5379427999999999E-3</v>
      </c>
      <c r="AE3234" s="258">
        <v>3.4595329000000002E-7</v>
      </c>
      <c r="AF3234" s="258">
        <v>1.2752613999999999E-3</v>
      </c>
      <c r="AG3234" s="258">
        <v>6.0852625000000003E-5</v>
      </c>
      <c r="AH3234" s="258">
        <v>4.5989281E-3</v>
      </c>
      <c r="AI3234" s="258">
        <v>9.1731876999999995E-6</v>
      </c>
      <c r="AJ3234" s="258">
        <v>2.8862120000000001E-5</v>
      </c>
      <c r="AK3234" s="258">
        <v>8.6784397999999993E-6</v>
      </c>
      <c r="AL3234" s="258">
        <v>2.4063244000000001E-6</v>
      </c>
      <c r="AM3234" s="258">
        <v>7.2746573999999998E-9</v>
      </c>
      <c r="AN3234" s="258">
        <v>6.5907506000000002E-5</v>
      </c>
      <c r="AO3234" s="258">
        <v>1.7297520999999999E-5</v>
      </c>
      <c r="AP3234" s="258">
        <v>2.0127873E-4</v>
      </c>
      <c r="AQ3234" s="258">
        <v>1.0710578E-6</v>
      </c>
      <c r="AR3234" s="258">
        <v>8.2878963999999996E-3</v>
      </c>
      <c r="AT3234" s="193"/>
      <c r="AU3234" s="193"/>
      <c r="AV3234" s="193"/>
      <c r="AW3234" s="193"/>
      <c r="AX3234" s="193"/>
      <c r="AY3234" s="193"/>
      <c r="AZ3234" s="193"/>
      <c r="BA3234" s="193"/>
      <c r="BB3234" s="193"/>
      <c r="BC3234" s="193"/>
      <c r="BD3234" s="193"/>
      <c r="BE3234" s="315"/>
      <c r="BF3234" s="315"/>
      <c r="BG3234" s="315"/>
      <c r="BH3234" s="315"/>
      <c r="BI3234" s="315"/>
      <c r="BJ3234" s="315"/>
      <c r="BK3234" s="315"/>
    </row>
    <row r="3235" spans="1:63" x14ac:dyDescent="0.25">
      <c r="A3235" s="9"/>
      <c r="B3235" s="43" t="s">
        <v>4654</v>
      </c>
      <c r="C3235" s="25" t="s">
        <v>1793</v>
      </c>
      <c r="D3235" s="193">
        <v>5.5193181000000001E-2</v>
      </c>
      <c r="E3235" s="193">
        <v>4.1983333999999997E-2</v>
      </c>
      <c r="F3235" s="193">
        <v>1.0945392E-2</v>
      </c>
      <c r="G3235" s="193">
        <v>6.2063308999999996E-4</v>
      </c>
      <c r="H3235" s="193">
        <v>8.4821686999999999E-5</v>
      </c>
      <c r="I3235" s="193">
        <v>9.1546311000000003E-4</v>
      </c>
      <c r="J3235" s="193">
        <v>2.0458472999999999E-4</v>
      </c>
      <c r="K3235" s="193">
        <v>1.2330461E-5</v>
      </c>
      <c r="L3235" s="193">
        <v>4.2662224E-4</v>
      </c>
      <c r="M3235" s="193">
        <v>0</v>
      </c>
      <c r="N3235" s="193">
        <v>0</v>
      </c>
      <c r="O3235" s="193">
        <v>0</v>
      </c>
      <c r="P3235" s="199">
        <f t="shared" si="611"/>
        <v>0.3109876592592592</v>
      </c>
      <c r="Q3235" s="240">
        <v>4.5610404999999998</v>
      </c>
      <c r="R3235" s="99">
        <v>4.3610505000000002</v>
      </c>
      <c r="S3235" s="99">
        <v>9.7674889000000001E-2</v>
      </c>
      <c r="T3235" s="99">
        <v>2.7969444E-6</v>
      </c>
      <c r="U3235" s="99">
        <v>1.41475E-2</v>
      </c>
      <c r="V3235" s="99">
        <v>4.3770348000000001E-2</v>
      </c>
      <c r="W3235" s="99">
        <v>4.4394443999999998E-2</v>
      </c>
      <c r="X3235" s="241">
        <f t="shared" si="612"/>
        <v>2.74565999061692E-2</v>
      </c>
      <c r="Y3235" s="241">
        <f t="shared" si="613"/>
        <v>1.1089794016770002E-2</v>
      </c>
      <c r="Z3235" s="241">
        <f t="shared" si="614"/>
        <v>6.027063237789199E-3</v>
      </c>
      <c r="AA3235" s="241">
        <f t="shared" si="615"/>
        <v>1.0339742651609999E-2</v>
      </c>
      <c r="AB3235" s="258">
        <v>8.6198053E-3</v>
      </c>
      <c r="AC3235" s="258">
        <v>1.2695936E-6</v>
      </c>
      <c r="AD3235" s="258">
        <v>5.5039411000000005E-4</v>
      </c>
      <c r="AE3235" s="258">
        <v>5.1416797000000005E-7</v>
      </c>
      <c r="AF3235" s="258">
        <v>1.9147321E-3</v>
      </c>
      <c r="AG3235" s="258">
        <v>3.0787451999999999E-6</v>
      </c>
      <c r="AH3235" s="258">
        <v>5.6415737999999998E-3</v>
      </c>
      <c r="AI3235" s="258">
        <v>1.8154713E-5</v>
      </c>
      <c r="AJ3235" s="258">
        <v>5.3417875000000002E-6</v>
      </c>
      <c r="AK3235" s="258">
        <v>3.3150844999999999E-6</v>
      </c>
      <c r="AL3235" s="258">
        <v>5.0432570999999997E-7</v>
      </c>
      <c r="AM3235" s="258">
        <v>1.6680792E-9</v>
      </c>
      <c r="AN3235" s="258">
        <v>6.5604760000000003E-5</v>
      </c>
      <c r="AO3235" s="258">
        <v>3.9631139000000001E-5</v>
      </c>
      <c r="AP3235" s="258">
        <v>2.5293595999999999E-4</v>
      </c>
      <c r="AQ3235" s="258">
        <v>8.7765160999999999E-7</v>
      </c>
      <c r="AR3235" s="258">
        <v>1.0338864999999999E-2</v>
      </c>
      <c r="AT3235" s="193"/>
      <c r="AU3235" s="193"/>
      <c r="AV3235" s="193"/>
      <c r="AW3235" s="193"/>
      <c r="AX3235" s="193"/>
      <c r="AY3235" s="193"/>
      <c r="AZ3235" s="193"/>
      <c r="BA3235" s="193"/>
      <c r="BB3235" s="193"/>
      <c r="BC3235" s="193"/>
      <c r="BD3235" s="193"/>
      <c r="BE3235" s="315"/>
      <c r="BF3235" s="315"/>
      <c r="BG3235" s="315"/>
      <c r="BH3235" s="315"/>
      <c r="BI3235" s="315"/>
      <c r="BJ3235" s="315"/>
      <c r="BK3235" s="315"/>
    </row>
    <row r="3236" spans="1:63" x14ac:dyDescent="0.25">
      <c r="A3236" s="9"/>
      <c r="B3236" s="43" t="s">
        <v>4654</v>
      </c>
      <c r="C3236" s="5" t="s">
        <v>1794</v>
      </c>
      <c r="D3236" s="172">
        <v>4.1253565999999998E-2</v>
      </c>
      <c r="E3236" s="172">
        <v>3.1007290999999999E-2</v>
      </c>
      <c r="F3236" s="172">
        <v>8.0976626999999992E-3</v>
      </c>
      <c r="G3236" s="172">
        <v>6.3331556999999996E-4</v>
      </c>
      <c r="H3236" s="172">
        <v>7.4747202E-5</v>
      </c>
      <c r="I3236" s="172">
        <v>8.0417721999999998E-4</v>
      </c>
      <c r="J3236" s="172">
        <v>2.0517994000000001E-4</v>
      </c>
      <c r="K3236" s="172">
        <v>5.9093593999999998E-6</v>
      </c>
      <c r="L3236" s="172">
        <v>4.2528325999999998E-4</v>
      </c>
      <c r="M3236" s="172">
        <v>0</v>
      </c>
      <c r="N3236" s="172">
        <v>0</v>
      </c>
      <c r="O3236" s="172">
        <v>0</v>
      </c>
      <c r="P3236" s="199">
        <f t="shared" si="611"/>
        <v>0.22968363703703701</v>
      </c>
      <c r="Q3236" s="233">
        <v>3.8472227999999999</v>
      </c>
      <c r="R3236" s="96">
        <v>3.1229379000000002</v>
      </c>
      <c r="S3236" s="96">
        <v>0.40898667</v>
      </c>
      <c r="T3236" s="96">
        <v>2.3339722E-6</v>
      </c>
      <c r="U3236" s="96">
        <v>1.3167221999999999E-2</v>
      </c>
      <c r="V3236" s="96">
        <v>9.8786583000000008E-3</v>
      </c>
      <c r="W3236" s="96">
        <v>0.29225000000000001</v>
      </c>
      <c r="X3236" s="241">
        <f t="shared" si="612"/>
        <v>2.06496724353528E-2</v>
      </c>
      <c r="Y3236" s="241">
        <f t="shared" si="613"/>
        <v>8.4207038107899992E-3</v>
      </c>
      <c r="Z3236" s="241">
        <f t="shared" si="614"/>
        <v>4.4015008449527996E-3</v>
      </c>
      <c r="AA3236" s="241">
        <f t="shared" si="615"/>
        <v>7.827467779610001E-3</v>
      </c>
      <c r="AB3236" s="241">
        <v>6.3657200999999997E-3</v>
      </c>
      <c r="AC3236" s="241">
        <v>1.0568125E-6</v>
      </c>
      <c r="AD3236" s="241">
        <v>5.3845477999999998E-4</v>
      </c>
      <c r="AE3236" s="241">
        <v>4.6475828999999998E-7</v>
      </c>
      <c r="AF3236" s="241">
        <v>1.5014041000000001E-3</v>
      </c>
      <c r="AG3236" s="241">
        <v>1.360326E-5</v>
      </c>
      <c r="AH3236" s="241">
        <v>4.1663682000000002E-3</v>
      </c>
      <c r="AI3236" s="241">
        <v>1.3290842E-5</v>
      </c>
      <c r="AJ3236" s="241">
        <v>5.4478232E-6</v>
      </c>
      <c r="AK3236" s="241">
        <v>4.0121014000000001E-6</v>
      </c>
      <c r="AL3236" s="241">
        <v>4.8579549999999995E-7</v>
      </c>
      <c r="AM3236" s="241">
        <v>1.5958528000000001E-9</v>
      </c>
      <c r="AN3236" s="241">
        <v>2.8594263E-5</v>
      </c>
      <c r="AO3236" s="241">
        <v>2.5607593999999999E-5</v>
      </c>
      <c r="AP3236" s="241">
        <v>1.5769263E-4</v>
      </c>
      <c r="AQ3236" s="241">
        <v>8.6537961000000005E-7</v>
      </c>
      <c r="AR3236" s="241">
        <v>7.8266024000000003E-3</v>
      </c>
      <c r="AT3236" s="193"/>
      <c r="AU3236" s="193"/>
      <c r="AV3236" s="193"/>
      <c r="AW3236" s="193"/>
      <c r="AX3236" s="193"/>
      <c r="AY3236" s="193"/>
      <c r="AZ3236" s="193"/>
      <c r="BA3236" s="193"/>
      <c r="BB3236" s="193"/>
      <c r="BC3236" s="193"/>
      <c r="BD3236" s="193"/>
      <c r="BE3236" s="315"/>
      <c r="BF3236" s="315"/>
      <c r="BG3236" s="315"/>
      <c r="BH3236" s="315"/>
      <c r="BI3236" s="315"/>
      <c r="BJ3236" s="315"/>
      <c r="BK3236" s="315"/>
    </row>
    <row r="3237" spans="1:63" x14ac:dyDescent="0.25">
      <c r="A3237" s="9"/>
      <c r="B3237" s="43" t="s">
        <v>4654</v>
      </c>
      <c r="C3237" s="25" t="s">
        <v>1795</v>
      </c>
      <c r="D3237" s="193">
        <v>3.9505575000000001E-2</v>
      </c>
      <c r="E3237" s="193">
        <v>2.9399768E-2</v>
      </c>
      <c r="F3237" s="193">
        <v>7.3391578999999997E-3</v>
      </c>
      <c r="G3237" s="193">
        <v>1.0491637999999999E-3</v>
      </c>
      <c r="H3237" s="193">
        <v>6.2691023000000003E-5</v>
      </c>
      <c r="I3237" s="193">
        <v>9.5717046000000003E-4</v>
      </c>
      <c r="J3237" s="193">
        <v>1.8703913000000001E-4</v>
      </c>
      <c r="K3237" s="193">
        <v>3.0321881999999999E-6</v>
      </c>
      <c r="L3237" s="193">
        <v>5.0755210999999998E-4</v>
      </c>
      <c r="M3237" s="193">
        <v>0</v>
      </c>
      <c r="N3237" s="193">
        <v>0</v>
      </c>
      <c r="O3237" s="193">
        <v>0</v>
      </c>
      <c r="P3237" s="199">
        <f t="shared" si="611"/>
        <v>0.21777605925925925</v>
      </c>
      <c r="Q3237" s="240">
        <v>4.6696562999999998</v>
      </c>
      <c r="R3237" s="99">
        <v>2.9488664</v>
      </c>
      <c r="S3237" s="99">
        <v>1.575</v>
      </c>
      <c r="T3237" s="99">
        <v>5.1502778000000004E-6</v>
      </c>
      <c r="U3237" s="99">
        <v>5.3997222000000001E-3</v>
      </c>
      <c r="V3237" s="99">
        <v>3.5932778E-3</v>
      </c>
      <c r="W3237" s="99">
        <v>0.13679167</v>
      </c>
      <c r="X3237" s="241">
        <f t="shared" si="612"/>
        <v>2.0304058802797498E-2</v>
      </c>
      <c r="Y3237" s="241">
        <f t="shared" si="613"/>
        <v>8.4157218021500002E-3</v>
      </c>
      <c r="Z3237" s="241">
        <f t="shared" si="614"/>
        <v>4.4982067487475E-3</v>
      </c>
      <c r="AA3237" s="241">
        <f t="shared" si="615"/>
        <v>7.3901302519E-3</v>
      </c>
      <c r="AB3237" s="258">
        <v>6.0366213000000004E-3</v>
      </c>
      <c r="AC3237" s="258">
        <v>3.5895093999999999E-7</v>
      </c>
      <c r="AD3237" s="258">
        <v>8.8492271999999995E-4</v>
      </c>
      <c r="AE3237" s="258">
        <v>4.3799020999999999E-7</v>
      </c>
      <c r="AF3237" s="258">
        <v>1.4419894E-3</v>
      </c>
      <c r="AG3237" s="258">
        <v>5.1391441000000003E-5</v>
      </c>
      <c r="AH3237" s="258">
        <v>3.9510372000000002E-3</v>
      </c>
      <c r="AI3237" s="258">
        <v>1.1860332999999999E-5</v>
      </c>
      <c r="AJ3237" s="258">
        <v>9.2400083999999996E-6</v>
      </c>
      <c r="AK3237" s="258">
        <v>2.8310629E-6</v>
      </c>
      <c r="AL3237" s="258">
        <v>8.0171653000000002E-7</v>
      </c>
      <c r="AM3237" s="258">
        <v>2.5249175E-9</v>
      </c>
      <c r="AN3237" s="258">
        <v>4.5653889000000003E-5</v>
      </c>
      <c r="AO3237" s="258">
        <v>4.2016854000000002E-5</v>
      </c>
      <c r="AP3237" s="258">
        <v>4.3476316000000002E-4</v>
      </c>
      <c r="AQ3237" s="258">
        <v>1.3056519000000001E-6</v>
      </c>
      <c r="AR3237" s="258">
        <v>7.3888245999999998E-3</v>
      </c>
      <c r="AT3237" s="193"/>
      <c r="AU3237" s="193"/>
      <c r="AV3237" s="193"/>
      <c r="AW3237" s="193"/>
      <c r="AX3237" s="193"/>
      <c r="AY3237" s="193"/>
      <c r="AZ3237" s="193"/>
      <c r="BA3237" s="193"/>
      <c r="BB3237" s="193"/>
      <c r="BC3237" s="193"/>
      <c r="BD3237" s="193"/>
      <c r="BE3237" s="315"/>
      <c r="BF3237" s="315"/>
      <c r="BG3237" s="315"/>
      <c r="BH3237" s="315"/>
      <c r="BI3237" s="315"/>
      <c r="BJ3237" s="315"/>
      <c r="BK3237" s="315"/>
    </row>
    <row r="3238" spans="1:63" x14ac:dyDescent="0.25">
      <c r="A3238" s="9"/>
      <c r="B3238" s="43" t="s">
        <v>4654</v>
      </c>
      <c r="C3238" s="5" t="s">
        <v>1796</v>
      </c>
      <c r="D3238" s="172">
        <v>3.7364712000000001E-2</v>
      </c>
      <c r="E3238" s="172">
        <v>3.0469999000000001E-2</v>
      </c>
      <c r="F3238" s="172">
        <v>2.9005591000000001E-3</v>
      </c>
      <c r="G3238" s="172">
        <v>2.7000033E-3</v>
      </c>
      <c r="H3238" s="172">
        <v>3.8436314999999998E-5</v>
      </c>
      <c r="I3238" s="172">
        <v>6.7181276000000004E-4</v>
      </c>
      <c r="J3238" s="172">
        <v>1.0505182E-4</v>
      </c>
      <c r="K3238" s="172">
        <v>7.9295041000000001E-6</v>
      </c>
      <c r="L3238" s="172">
        <v>4.7092046E-4</v>
      </c>
      <c r="M3238" s="172">
        <v>0</v>
      </c>
      <c r="N3238" s="172">
        <v>0</v>
      </c>
      <c r="O3238" s="172">
        <v>0</v>
      </c>
      <c r="P3238" s="199">
        <f t="shared" si="611"/>
        <v>0.2257036962962963</v>
      </c>
      <c r="Q3238" s="233">
        <v>4.5364965000000002</v>
      </c>
      <c r="R3238" s="96">
        <v>2.6082551</v>
      </c>
      <c r="S3238" s="96">
        <v>1.7750444000000001</v>
      </c>
      <c r="T3238" s="96">
        <v>7.0761110999999997E-7</v>
      </c>
      <c r="U3238" s="96">
        <v>5.7111110999999999E-2</v>
      </c>
      <c r="V3238" s="96">
        <v>5.0237944E-2</v>
      </c>
      <c r="W3238" s="96">
        <v>4.5847222E-2</v>
      </c>
      <c r="X3238" s="241">
        <f t="shared" si="612"/>
        <v>1.9952386323019301E-2</v>
      </c>
      <c r="Y3238" s="241">
        <f t="shared" si="613"/>
        <v>9.0314870285000005E-3</v>
      </c>
      <c r="Z3238" s="241">
        <f t="shared" si="614"/>
        <v>4.3872121777192991E-3</v>
      </c>
      <c r="AA3238" s="241">
        <f t="shared" si="615"/>
        <v>6.5336871168000001E-3</v>
      </c>
      <c r="AB3238" s="241">
        <v>6.2555683000000001E-3</v>
      </c>
      <c r="AC3238" s="241">
        <v>4.7729584000000002E-7</v>
      </c>
      <c r="AD3238" s="241">
        <v>2.0671812E-3</v>
      </c>
      <c r="AE3238" s="241">
        <v>2.1593065999999999E-7</v>
      </c>
      <c r="AF3238" s="241">
        <v>6.5674324000000001E-4</v>
      </c>
      <c r="AG3238" s="241">
        <v>5.1301061999999999E-5</v>
      </c>
      <c r="AH3238" s="241">
        <v>4.0942441E-3</v>
      </c>
      <c r="AI3238" s="241">
        <v>4.5878743000000001E-6</v>
      </c>
      <c r="AJ3238" s="241">
        <v>2.4097612000000001E-5</v>
      </c>
      <c r="AK3238" s="241">
        <v>3.3324381000000002E-6</v>
      </c>
      <c r="AL3238" s="241">
        <v>1.9335087E-6</v>
      </c>
      <c r="AM3238" s="241">
        <v>5.8096192999999998E-9</v>
      </c>
      <c r="AN3238" s="241">
        <v>7.6447230999999994E-5</v>
      </c>
      <c r="AO3238" s="241">
        <v>3.2251654000000002E-5</v>
      </c>
      <c r="AP3238" s="241">
        <v>1.5031195E-4</v>
      </c>
      <c r="AQ3238" s="241">
        <v>9.6681679999999996E-7</v>
      </c>
      <c r="AR3238" s="241">
        <v>6.5327203000000002E-3</v>
      </c>
      <c r="AT3238" s="193"/>
      <c r="AU3238" s="193"/>
      <c r="AV3238" s="193"/>
      <c r="AW3238" s="193"/>
      <c r="AX3238" s="193"/>
      <c r="AY3238" s="193"/>
      <c r="AZ3238" s="193"/>
      <c r="BA3238" s="193"/>
      <c r="BB3238" s="193"/>
      <c r="BC3238" s="193"/>
      <c r="BD3238" s="193"/>
      <c r="BE3238" s="315"/>
      <c r="BF3238" s="315"/>
      <c r="BG3238" s="315"/>
      <c r="BH3238" s="315"/>
      <c r="BI3238" s="315"/>
      <c r="BJ3238" s="315"/>
      <c r="BK3238" s="315"/>
    </row>
    <row r="3239" spans="1:63" x14ac:dyDescent="0.25">
      <c r="A3239" s="9"/>
      <c r="B3239" s="43" t="s">
        <v>4654</v>
      </c>
      <c r="C3239" s="5" t="s">
        <v>1797</v>
      </c>
      <c r="D3239" s="172">
        <v>0.13444777999999999</v>
      </c>
      <c r="E3239" s="172">
        <v>5.2196449999999998E-2</v>
      </c>
      <c r="F3239" s="172">
        <v>6.0732472000000003E-2</v>
      </c>
      <c r="G3239" s="172">
        <v>1.1685193999999999E-2</v>
      </c>
      <c r="H3239" s="172">
        <v>3.0620948999999998E-5</v>
      </c>
      <c r="I3239" s="172">
        <v>9.3688487999999993E-3</v>
      </c>
      <c r="J3239" s="172">
        <v>1.0994303E-4</v>
      </c>
      <c r="K3239" s="172">
        <v>1.3556125E-6</v>
      </c>
      <c r="L3239" s="172">
        <v>3.2289065E-4</v>
      </c>
      <c r="M3239" s="172">
        <v>0</v>
      </c>
      <c r="N3239" s="172">
        <v>0</v>
      </c>
      <c r="O3239" s="172">
        <v>0</v>
      </c>
      <c r="P3239" s="199">
        <f t="shared" si="611"/>
        <v>0.38664037037037036</v>
      </c>
      <c r="Q3239" s="233">
        <v>4.9980169999999999</v>
      </c>
      <c r="R3239" s="96">
        <v>4.5541432999999998</v>
      </c>
      <c r="S3239" s="96">
        <v>4.4140444000000001E-2</v>
      </c>
      <c r="T3239" s="96">
        <v>1.46575E-7</v>
      </c>
      <c r="U3239" s="96">
        <v>2.0715277999999999E-3</v>
      </c>
      <c r="V3239" s="96">
        <v>1.1892836E-3</v>
      </c>
      <c r="W3239" s="96">
        <v>0.39647221999999999</v>
      </c>
      <c r="X3239" s="241">
        <f t="shared" si="612"/>
        <v>4.880727130037301E-2</v>
      </c>
      <c r="Y3239" s="241">
        <f t="shared" si="613"/>
        <v>2.9976774258459005E-2</v>
      </c>
      <c r="Z3239" s="241">
        <f t="shared" si="614"/>
        <v>7.4275324988040004E-3</v>
      </c>
      <c r="AA3239" s="241">
        <f t="shared" si="615"/>
        <v>1.1402964543110001E-2</v>
      </c>
      <c r="AB3239" s="241">
        <v>1.0716226000000001E-2</v>
      </c>
      <c r="AC3239" s="241">
        <v>5.9827659000000005E-8</v>
      </c>
      <c r="AD3239" s="241">
        <v>8.6612623E-3</v>
      </c>
      <c r="AE3239" s="241">
        <v>1.1762604999999999E-6</v>
      </c>
      <c r="AF3239" s="241">
        <v>1.0596624000000001E-2</v>
      </c>
      <c r="AG3239" s="241">
        <v>1.4258703E-6</v>
      </c>
      <c r="AH3239" s="241">
        <v>7.0140738999999999E-3</v>
      </c>
      <c r="AI3239" s="241">
        <v>1.0441477000000001E-4</v>
      </c>
      <c r="AJ3239" s="241">
        <v>1.0455111E-4</v>
      </c>
      <c r="AK3239" s="241">
        <v>1.9461772999999999E-6</v>
      </c>
      <c r="AL3239" s="241">
        <v>8.5536170000000004E-6</v>
      </c>
      <c r="AM3239" s="241">
        <v>2.5483404E-8</v>
      </c>
      <c r="AN3239" s="241">
        <v>8.4922911000000003E-6</v>
      </c>
      <c r="AO3239" s="241">
        <v>2.4900910000000001E-5</v>
      </c>
      <c r="AP3239" s="241">
        <v>1.6057423999999999E-4</v>
      </c>
      <c r="AQ3239" s="241">
        <v>6.9754310999999999E-7</v>
      </c>
      <c r="AR3239" s="241">
        <v>1.1402267000000001E-2</v>
      </c>
      <c r="AT3239" s="193"/>
      <c r="AU3239" s="193"/>
      <c r="AV3239" s="193"/>
      <c r="AW3239" s="193"/>
      <c r="AX3239" s="193"/>
      <c r="AY3239" s="193"/>
      <c r="AZ3239" s="193"/>
      <c r="BA3239" s="193"/>
      <c r="BB3239" s="193"/>
      <c r="BC3239" s="193"/>
      <c r="BD3239" s="193"/>
      <c r="BE3239" s="315"/>
      <c r="BF3239" s="315"/>
      <c r="BG3239" s="315"/>
      <c r="BH3239" s="315"/>
      <c r="BI3239" s="315"/>
      <c r="BJ3239" s="315"/>
      <c r="BK3239" s="315"/>
    </row>
    <row r="3240" spans="1:63" x14ac:dyDescent="0.25">
      <c r="A3240" s="9"/>
      <c r="B3240" s="43" t="s">
        <v>4654</v>
      </c>
      <c r="C3240" s="5" t="s">
        <v>332</v>
      </c>
      <c r="D3240" s="172">
        <v>4.2442462E-2</v>
      </c>
      <c r="E3240" s="172">
        <v>3.6736857999999997E-2</v>
      </c>
      <c r="F3240" s="172">
        <v>3.1913798000000001E-3</v>
      </c>
      <c r="G3240" s="172">
        <v>1.1996808999999999E-3</v>
      </c>
      <c r="H3240" s="172">
        <v>6.1022106000000003E-5</v>
      </c>
      <c r="I3240" s="172">
        <v>6.9237369999999995E-4</v>
      </c>
      <c r="J3240" s="172">
        <v>1.1378565E-4</v>
      </c>
      <c r="K3240" s="172">
        <v>3.9602664000000001E-5</v>
      </c>
      <c r="L3240" s="172">
        <v>4.0775883999999999E-4</v>
      </c>
      <c r="M3240" s="172">
        <v>0</v>
      </c>
      <c r="N3240" s="172">
        <v>0</v>
      </c>
      <c r="O3240" s="172">
        <v>0</v>
      </c>
      <c r="P3240" s="199">
        <f t="shared" si="611"/>
        <v>0.27212487407407404</v>
      </c>
      <c r="Q3240" s="233">
        <v>4.4443073999999996</v>
      </c>
      <c r="R3240" s="96">
        <v>3.7865663999999999</v>
      </c>
      <c r="S3240" s="96">
        <v>0.46977777999999998</v>
      </c>
      <c r="T3240" s="96">
        <v>1.1876667E-6</v>
      </c>
      <c r="U3240" s="96">
        <v>0.13695556</v>
      </c>
      <c r="V3240" s="96">
        <v>3.6119019000000002E-2</v>
      </c>
      <c r="W3240" s="96">
        <v>1.48875E-2</v>
      </c>
      <c r="X3240" s="241">
        <f t="shared" si="612"/>
        <v>2.4018893741527499E-2</v>
      </c>
      <c r="Y3240" s="241">
        <f t="shared" si="613"/>
        <v>9.2578345375099996E-3</v>
      </c>
      <c r="Z3240" s="241">
        <f t="shared" si="614"/>
        <v>5.2665344168074998E-3</v>
      </c>
      <c r="AA3240" s="241">
        <f t="shared" si="615"/>
        <v>9.494524787210001E-3</v>
      </c>
      <c r="AB3240" s="241">
        <v>7.5426069999999998E-3</v>
      </c>
      <c r="AC3240" s="241">
        <v>5.3381934000000004E-7</v>
      </c>
      <c r="AD3240" s="241">
        <v>9.6007429999999999E-4</v>
      </c>
      <c r="AE3240" s="241">
        <v>3.0464717000000002E-7</v>
      </c>
      <c r="AF3240" s="241">
        <v>7.4051442999999997E-4</v>
      </c>
      <c r="AG3240" s="241">
        <v>1.3800340999999999E-5</v>
      </c>
      <c r="AH3240" s="241">
        <v>4.9367413999999998E-3</v>
      </c>
      <c r="AI3240" s="241">
        <v>4.9483536000000002E-6</v>
      </c>
      <c r="AJ3240" s="241">
        <v>1.0660264E-5</v>
      </c>
      <c r="AK3240" s="241">
        <v>7.1313816000000002E-6</v>
      </c>
      <c r="AL3240" s="241">
        <v>8.824833E-7</v>
      </c>
      <c r="AM3240" s="241">
        <v>2.7883074999999999E-9</v>
      </c>
      <c r="AN3240" s="241">
        <v>9.4997868999999996E-5</v>
      </c>
      <c r="AO3240" s="241">
        <v>3.8169607E-5</v>
      </c>
      <c r="AP3240" s="241">
        <v>1.7300027000000001E-4</v>
      </c>
      <c r="AQ3240" s="241">
        <v>8.0078721E-7</v>
      </c>
      <c r="AR3240" s="241">
        <v>9.4937240000000003E-3</v>
      </c>
      <c r="AT3240" s="193"/>
      <c r="AU3240" s="193"/>
      <c r="AV3240" s="193"/>
      <c r="AW3240" s="193"/>
      <c r="AX3240" s="193"/>
      <c r="AY3240" s="193"/>
      <c r="AZ3240" s="193"/>
      <c r="BA3240" s="193"/>
      <c r="BB3240" s="193"/>
      <c r="BC3240" s="193"/>
      <c r="BD3240" s="193"/>
      <c r="BE3240" s="315"/>
      <c r="BF3240" s="315"/>
      <c r="BG3240" s="315"/>
      <c r="BH3240" s="315"/>
      <c r="BI3240" s="315"/>
      <c r="BJ3240" s="315"/>
      <c r="BK3240" s="315"/>
    </row>
    <row r="3241" spans="1:63" x14ac:dyDescent="0.25">
      <c r="A3241" s="9"/>
      <c r="B3241" s="43" t="s">
        <v>4654</v>
      </c>
      <c r="C3241" s="5" t="s">
        <v>333</v>
      </c>
      <c r="D3241" s="172">
        <v>3.4160939000000001E-3</v>
      </c>
      <c r="E3241" s="172">
        <v>2.2764118000000002E-3</v>
      </c>
      <c r="F3241" s="172">
        <v>3.4631271000000002E-4</v>
      </c>
      <c r="G3241" s="172">
        <v>4.1811870000000003E-5</v>
      </c>
      <c r="H3241" s="172">
        <v>6.2656485E-6</v>
      </c>
      <c r="I3241" s="172">
        <v>2.7286565000000002E-4</v>
      </c>
      <c r="J3241" s="172">
        <v>3.6770188999999999E-5</v>
      </c>
      <c r="K3241" s="172">
        <v>6.9876756999999998E-7</v>
      </c>
      <c r="L3241" s="172">
        <v>4.3495726999999998E-4</v>
      </c>
      <c r="M3241" s="172">
        <v>0</v>
      </c>
      <c r="N3241" s="172">
        <v>0</v>
      </c>
      <c r="O3241" s="172">
        <v>0</v>
      </c>
      <c r="P3241" s="199">
        <f t="shared" si="611"/>
        <v>1.6862309629629629E-2</v>
      </c>
      <c r="Q3241" s="233">
        <v>1.8637132000000001</v>
      </c>
      <c r="R3241" s="96">
        <v>0.16681505999999999</v>
      </c>
      <c r="S3241" s="96">
        <v>0.24047333000000001</v>
      </c>
      <c r="T3241" s="96">
        <v>1.2033611E-7</v>
      </c>
      <c r="U3241" s="96">
        <v>6.4036111000000007E-2</v>
      </c>
      <c r="V3241" s="96">
        <v>1.2888535E-2</v>
      </c>
      <c r="W3241" s="96">
        <v>1.3794999999999999</v>
      </c>
      <c r="X3241" s="241">
        <f t="shared" si="612"/>
        <v>1.5606303388311399E-3</v>
      </c>
      <c r="Y3241" s="241">
        <f t="shared" si="613"/>
        <v>6.8402553883000004E-4</v>
      </c>
      <c r="Z3241" s="241">
        <f t="shared" si="614"/>
        <v>4.6343105260114001E-4</v>
      </c>
      <c r="AA3241" s="241">
        <f t="shared" si="615"/>
        <v>4.1317374739999999E-4</v>
      </c>
      <c r="AB3241" s="241">
        <v>4.6691969E-4</v>
      </c>
      <c r="AC3241" s="241">
        <v>5.2935997000000001E-8</v>
      </c>
      <c r="AD3241" s="241">
        <v>6.8570061000000003E-5</v>
      </c>
      <c r="AE3241" s="241">
        <v>2.8375532999999999E-8</v>
      </c>
      <c r="AF3241" s="241">
        <v>1.4092896E-4</v>
      </c>
      <c r="AG3241" s="241">
        <v>7.5255162999999996E-6</v>
      </c>
      <c r="AH3241" s="241">
        <v>3.0557396999999998E-4</v>
      </c>
      <c r="AI3241" s="241">
        <v>5.4596041E-7</v>
      </c>
      <c r="AJ3241" s="241">
        <v>3.6295369999999998E-7</v>
      </c>
      <c r="AK3241" s="241">
        <v>3.1291490000000001E-6</v>
      </c>
      <c r="AL3241" s="241">
        <v>5.0736466999999998E-8</v>
      </c>
      <c r="AM3241" s="241">
        <v>1.6542413999999999E-10</v>
      </c>
      <c r="AN3241" s="241">
        <v>2.9306129999999999E-5</v>
      </c>
      <c r="AO3241" s="241">
        <v>4.9180675999999998E-6</v>
      </c>
      <c r="AP3241" s="241">
        <v>1.1954392E-4</v>
      </c>
      <c r="AQ3241" s="241">
        <v>7.6658740000000003E-7</v>
      </c>
      <c r="AR3241" s="241">
        <v>4.1240716000000001E-4</v>
      </c>
      <c r="AT3241" s="193"/>
      <c r="AU3241" s="193"/>
      <c r="AV3241" s="193"/>
      <c r="AW3241" s="193"/>
      <c r="AX3241" s="193"/>
      <c r="AY3241" s="193"/>
      <c r="AZ3241" s="193"/>
      <c r="BA3241" s="193"/>
      <c r="BB3241" s="193"/>
      <c r="BC3241" s="193"/>
      <c r="BD3241" s="193"/>
      <c r="BE3241" s="315"/>
      <c r="BF3241" s="315"/>
      <c r="BG3241" s="315"/>
      <c r="BH3241" s="315"/>
      <c r="BI3241" s="315"/>
      <c r="BJ3241" s="315"/>
      <c r="BK3241" s="315"/>
    </row>
    <row r="3242" spans="1:63" x14ac:dyDescent="0.25">
      <c r="A3242" s="9"/>
      <c r="B3242" s="43" t="s">
        <v>4654</v>
      </c>
      <c r="C3242" s="5" t="s">
        <v>3484</v>
      </c>
      <c r="D3242" s="172">
        <v>8.8039851000000002E-2</v>
      </c>
      <c r="E3242" s="172">
        <v>6.0271551999999999E-2</v>
      </c>
      <c r="F3242" s="172">
        <v>1.8539867000000002E-2</v>
      </c>
      <c r="G3242" s="172">
        <v>5.3630402000000004E-3</v>
      </c>
      <c r="H3242" s="172">
        <v>4.3124767000000001E-5</v>
      </c>
      <c r="I3242" s="172">
        <v>3.0021085E-3</v>
      </c>
      <c r="J3242" s="172">
        <v>4.5034285999999998E-4</v>
      </c>
      <c r="K3242" s="172">
        <v>3.7036555000000002E-6</v>
      </c>
      <c r="L3242" s="172">
        <v>3.6611203999999998E-4</v>
      </c>
      <c r="M3242" s="172">
        <v>0</v>
      </c>
      <c r="N3242" s="172">
        <v>0</v>
      </c>
      <c r="O3242" s="172">
        <v>0</v>
      </c>
      <c r="P3242" s="199">
        <f t="shared" si="611"/>
        <v>0.44645594074074069</v>
      </c>
      <c r="Q3242" s="233">
        <v>5.2907304999999996</v>
      </c>
      <c r="R3242" s="96">
        <v>5.0689824000000003</v>
      </c>
      <c r="S3242" s="96">
        <v>0.11902488999999999</v>
      </c>
      <c r="T3242" s="96">
        <v>4.8724999999999997E-7</v>
      </c>
      <c r="U3242" s="96">
        <v>6.3047222E-2</v>
      </c>
      <c r="V3242" s="96">
        <v>4.2032806000000004E-3</v>
      </c>
      <c r="W3242" s="96">
        <v>3.5472221999999998E-2</v>
      </c>
      <c r="X3242" s="241">
        <f t="shared" si="612"/>
        <v>4.1488212611334008E-2</v>
      </c>
      <c r="Y3242" s="241">
        <f t="shared" si="613"/>
        <v>2.0128144365020001E-2</v>
      </c>
      <c r="Z3242" s="241">
        <f t="shared" si="614"/>
        <v>8.6700724480040011E-3</v>
      </c>
      <c r="AA3242" s="241">
        <f t="shared" si="615"/>
        <v>1.268999579831E-2</v>
      </c>
      <c r="AB3242" s="241">
        <v>1.2375473999999999E-2</v>
      </c>
      <c r="AC3242" s="241">
        <v>2.1345247999999999E-7</v>
      </c>
      <c r="AD3242" s="241">
        <v>4.3543074999999997E-3</v>
      </c>
      <c r="AE3242" s="241">
        <v>6.9723834000000003E-7</v>
      </c>
      <c r="AF3242" s="241">
        <v>3.3937955E-3</v>
      </c>
      <c r="AG3242" s="241">
        <v>3.6566742000000001E-6</v>
      </c>
      <c r="AH3242" s="241">
        <v>8.0996395999999998E-3</v>
      </c>
      <c r="AI3242" s="241">
        <v>3.0177565000000001E-5</v>
      </c>
      <c r="AJ3242" s="241">
        <v>4.7920239999999998E-5</v>
      </c>
      <c r="AK3242" s="241">
        <v>4.5794222999999997E-6</v>
      </c>
      <c r="AL3242" s="241">
        <v>4.1946928E-6</v>
      </c>
      <c r="AM3242" s="241">
        <v>1.2563904E-8</v>
      </c>
      <c r="AN3242" s="241">
        <v>2.3832694999999999E-4</v>
      </c>
      <c r="AO3242" s="241">
        <v>7.8124464000000002E-5</v>
      </c>
      <c r="AP3242" s="241">
        <v>1.6709695000000001E-4</v>
      </c>
      <c r="AQ3242" s="241">
        <v>8.4579831000000003E-7</v>
      </c>
      <c r="AR3242" s="241">
        <v>1.268915E-2</v>
      </c>
      <c r="AT3242" s="193"/>
      <c r="AU3242" s="193"/>
      <c r="AV3242" s="193"/>
      <c r="AW3242" s="193"/>
      <c r="AX3242" s="193"/>
      <c r="AY3242" s="193"/>
      <c r="AZ3242" s="193"/>
      <c r="BA3242" s="193"/>
      <c r="BB3242" s="193"/>
      <c r="BC3242" s="193"/>
      <c r="BD3242" s="193"/>
      <c r="BE3242" s="315"/>
      <c r="BF3242" s="315"/>
      <c r="BG3242" s="315"/>
      <c r="BH3242" s="315"/>
      <c r="BI3242" s="315"/>
      <c r="BJ3242" s="315"/>
      <c r="BK3242" s="315"/>
    </row>
    <row r="3243" spans="1:63" x14ac:dyDescent="0.25">
      <c r="A3243" s="9"/>
      <c r="B3243" s="43" t="s">
        <v>4654</v>
      </c>
      <c r="C3243" s="5" t="s">
        <v>3685</v>
      </c>
      <c r="D3243" s="172">
        <v>5.1663313000000002E-2</v>
      </c>
      <c r="E3243" s="172">
        <v>3.2825139000000003E-2</v>
      </c>
      <c r="F3243" s="172">
        <v>1.5351063999999999E-2</v>
      </c>
      <c r="G3243" s="172">
        <v>1.0060618E-3</v>
      </c>
      <c r="H3243" s="172">
        <v>6.3767875999999997E-5</v>
      </c>
      <c r="I3243" s="172">
        <v>1.6935434E-3</v>
      </c>
      <c r="J3243" s="172">
        <v>2.8731813000000003E-4</v>
      </c>
      <c r="K3243" s="172">
        <v>7.1234879000000002E-6</v>
      </c>
      <c r="L3243" s="172">
        <v>4.2929627000000002E-4</v>
      </c>
      <c r="M3243" s="172">
        <v>0</v>
      </c>
      <c r="N3243" s="172">
        <v>0</v>
      </c>
      <c r="O3243" s="172">
        <v>0</v>
      </c>
      <c r="P3243" s="199">
        <f t="shared" si="611"/>
        <v>0.24314917777777778</v>
      </c>
      <c r="Q3243" s="233">
        <v>4.0466822000000002</v>
      </c>
      <c r="R3243" s="96">
        <v>3.2031947000000001</v>
      </c>
      <c r="S3243" s="96">
        <v>0.23154443999999999</v>
      </c>
      <c r="T3243" s="96">
        <v>1.9461944000000001E-6</v>
      </c>
      <c r="U3243" s="96">
        <v>0.21809999999999999</v>
      </c>
      <c r="V3243" s="96">
        <v>4.0674496999999997E-2</v>
      </c>
      <c r="W3243" s="96">
        <v>0.35316667000000002</v>
      </c>
      <c r="X3243" s="241">
        <f t="shared" si="612"/>
        <v>2.3341155578676498E-2</v>
      </c>
      <c r="Y3243" s="241">
        <f t="shared" si="613"/>
        <v>1.045524349785E-2</v>
      </c>
      <c r="Z3243" s="241">
        <f t="shared" si="614"/>
        <v>4.8622438163864997E-3</v>
      </c>
      <c r="AA3243" s="241">
        <f t="shared" si="615"/>
        <v>8.0236682644400006E-3</v>
      </c>
      <c r="AB3243" s="241">
        <v>6.7392231000000004E-3</v>
      </c>
      <c r="AC3243" s="241">
        <v>8.2342767999999996E-7</v>
      </c>
      <c r="AD3243" s="241">
        <v>9.3546682999999997E-4</v>
      </c>
      <c r="AE3243" s="241">
        <v>6.9300437000000005E-7</v>
      </c>
      <c r="AF3243" s="241">
        <v>2.7717700999999998E-3</v>
      </c>
      <c r="AG3243" s="241">
        <v>7.2670358000000003E-6</v>
      </c>
      <c r="AH3243" s="241">
        <v>4.4108638000000004E-3</v>
      </c>
      <c r="AI3243" s="241">
        <v>2.5454064999999998E-5</v>
      </c>
      <c r="AJ3243" s="241">
        <v>8.8117386999999992E-6</v>
      </c>
      <c r="AK3243" s="241">
        <v>1.5402490999999999E-5</v>
      </c>
      <c r="AL3243" s="241">
        <v>7.7202721E-7</v>
      </c>
      <c r="AM3243" s="241">
        <v>2.6174765000000001E-9</v>
      </c>
      <c r="AN3243" s="241">
        <v>1.1538455E-4</v>
      </c>
      <c r="AO3243" s="241">
        <v>4.6012116999999999E-5</v>
      </c>
      <c r="AP3243" s="241">
        <v>2.3954040999999999E-4</v>
      </c>
      <c r="AQ3243" s="241">
        <v>9.2176443999999998E-7</v>
      </c>
      <c r="AR3243" s="241">
        <v>8.0227465000000005E-3</v>
      </c>
      <c r="AT3243" s="193"/>
      <c r="AU3243" s="193"/>
      <c r="AV3243" s="193"/>
      <c r="AW3243" s="193"/>
      <c r="AX3243" s="193"/>
      <c r="AY3243" s="193"/>
      <c r="AZ3243" s="193"/>
      <c r="BA3243" s="193"/>
      <c r="BB3243" s="193"/>
      <c r="BC3243" s="193"/>
      <c r="BD3243" s="193"/>
      <c r="BE3243" s="315"/>
      <c r="BF3243" s="315"/>
      <c r="BG3243" s="315"/>
      <c r="BH3243" s="315"/>
      <c r="BI3243" s="315"/>
      <c r="BJ3243" s="315"/>
      <c r="BK3243" s="315"/>
    </row>
    <row r="3244" spans="1:63" x14ac:dyDescent="0.25">
      <c r="A3244" s="9"/>
      <c r="B3244" s="43" t="s">
        <v>4654</v>
      </c>
      <c r="C3244" s="5" t="s">
        <v>4019</v>
      </c>
      <c r="D3244" s="172">
        <v>8.1681940000000001E-3</v>
      </c>
      <c r="E3244" s="172">
        <v>5.0133672000000004E-3</v>
      </c>
      <c r="F3244" s="172">
        <v>1.0667822999999999E-3</v>
      </c>
      <c r="G3244" s="172">
        <v>1.7146311999999999E-4</v>
      </c>
      <c r="H3244" s="172">
        <v>1.3290537E-5</v>
      </c>
      <c r="I3244" s="172">
        <v>1.2913012E-3</v>
      </c>
      <c r="J3244" s="172">
        <v>1.5741493999999999E-4</v>
      </c>
      <c r="K3244" s="172">
        <v>1.5536869999999999E-6</v>
      </c>
      <c r="L3244" s="172">
        <v>4.5302097000000002E-4</v>
      </c>
      <c r="M3244" s="172">
        <v>0</v>
      </c>
      <c r="N3244" s="172">
        <v>0</v>
      </c>
      <c r="O3244" s="172">
        <v>0</v>
      </c>
      <c r="P3244" s="199">
        <f t="shared" si="611"/>
        <v>3.7136053333333335E-2</v>
      </c>
      <c r="Q3244" s="233">
        <v>3.7512066000000002</v>
      </c>
      <c r="R3244" s="96">
        <v>0.38826411999999999</v>
      </c>
      <c r="S3244" s="96">
        <v>2.3860667000000002</v>
      </c>
      <c r="T3244" s="96">
        <v>2.3489167E-7</v>
      </c>
      <c r="U3244" s="96">
        <v>0.37463889</v>
      </c>
      <c r="V3244" s="96">
        <v>1.3569984E-2</v>
      </c>
      <c r="W3244" s="96">
        <v>0.58866666999999995</v>
      </c>
      <c r="X3244" s="241">
        <f t="shared" si="612"/>
        <v>3.8033173835531398E-3</v>
      </c>
      <c r="Y3244" s="241">
        <f t="shared" si="613"/>
        <v>1.9236997158830001E-3</v>
      </c>
      <c r="Z3244" s="241">
        <f t="shared" si="614"/>
        <v>9.8472027227013994E-4</v>
      </c>
      <c r="AA3244" s="241">
        <f t="shared" si="615"/>
        <v>8.9489739539999993E-4</v>
      </c>
      <c r="AB3244" s="241">
        <v>1.0283536000000001E-3</v>
      </c>
      <c r="AC3244" s="241">
        <v>1.9849676000000001E-7</v>
      </c>
      <c r="AD3244" s="241">
        <v>3.4765095000000002E-4</v>
      </c>
      <c r="AE3244" s="241">
        <v>8.3454122999999997E-8</v>
      </c>
      <c r="AF3244" s="241">
        <v>4.7285192E-4</v>
      </c>
      <c r="AG3244" s="241">
        <v>7.4561294999999993E-5</v>
      </c>
      <c r="AH3244" s="241">
        <v>6.7301711000000003E-4</v>
      </c>
      <c r="AI3244" s="241">
        <v>1.6802076000000001E-6</v>
      </c>
      <c r="AJ3244" s="241">
        <v>1.4917965000000001E-6</v>
      </c>
      <c r="AK3244" s="241">
        <v>1.808209E-5</v>
      </c>
      <c r="AL3244" s="241">
        <v>1.7640042000000001E-7</v>
      </c>
      <c r="AM3244" s="241">
        <v>5.8975013999999996E-10</v>
      </c>
      <c r="AN3244" s="241">
        <v>1.5193627000000001E-4</v>
      </c>
      <c r="AO3244" s="241">
        <v>1.1043467999999999E-5</v>
      </c>
      <c r="AP3244" s="241">
        <v>1.2729234000000001E-4</v>
      </c>
      <c r="AQ3244" s="241">
        <v>1.0486453999999999E-6</v>
      </c>
      <c r="AR3244" s="241">
        <v>8.9384874999999997E-4</v>
      </c>
      <c r="AT3244" s="193"/>
      <c r="AU3244" s="193"/>
      <c r="AV3244" s="193"/>
      <c r="AW3244" s="193"/>
      <c r="AX3244" s="193"/>
      <c r="AY3244" s="193"/>
      <c r="AZ3244" s="193"/>
      <c r="BA3244" s="193"/>
      <c r="BB3244" s="193"/>
      <c r="BC3244" s="193"/>
      <c r="BD3244" s="193"/>
      <c r="BE3244" s="315"/>
      <c r="BF3244" s="315"/>
      <c r="BG3244" s="315"/>
      <c r="BH3244" s="315"/>
      <c r="BI3244" s="315"/>
      <c r="BJ3244" s="315"/>
      <c r="BK3244" s="315"/>
    </row>
    <row r="3245" spans="1:63" x14ac:dyDescent="0.25">
      <c r="A3245" s="9"/>
      <c r="B3245" s="43" t="s">
        <v>4654</v>
      </c>
      <c r="C3245" s="5" t="s">
        <v>4766</v>
      </c>
      <c r="D3245" s="172">
        <v>4.6048438999999997E-2</v>
      </c>
      <c r="E3245" s="172">
        <v>2.3586848000000001E-2</v>
      </c>
      <c r="F3245" s="172">
        <v>1.7618241999999999E-2</v>
      </c>
      <c r="G3245" s="172">
        <v>2.7046414E-3</v>
      </c>
      <c r="H3245" s="172">
        <v>2.9264059000000001E-5</v>
      </c>
      <c r="I3245" s="172">
        <v>1.5777962000000001E-3</v>
      </c>
      <c r="J3245" s="172">
        <v>1.3004455999999999E-4</v>
      </c>
      <c r="K3245" s="172">
        <v>3.1869484000000002E-6</v>
      </c>
      <c r="L3245" s="172">
        <v>3.9841536999999998E-4</v>
      </c>
      <c r="M3245" s="172">
        <v>0</v>
      </c>
      <c r="N3245" s="172">
        <v>0</v>
      </c>
      <c r="O3245" s="172">
        <v>0</v>
      </c>
      <c r="P3245" s="199">
        <f t="shared" si="611"/>
        <v>0.17471739259259259</v>
      </c>
      <c r="Q3245" s="233">
        <v>3.5512147000000001</v>
      </c>
      <c r="R3245" s="96">
        <v>1.9186204</v>
      </c>
      <c r="S3245" s="96">
        <v>0.96064888999999998</v>
      </c>
      <c r="T3245" s="96">
        <v>6.5624999999999996E-7</v>
      </c>
      <c r="U3245" s="96">
        <v>4.6672221999999999E-2</v>
      </c>
      <c r="V3245" s="96">
        <v>2.9947556000000002E-3</v>
      </c>
      <c r="W3245" s="96">
        <v>0.62227778</v>
      </c>
      <c r="X3245" s="241">
        <f t="shared" si="612"/>
        <v>1.8155026673619099E-2</v>
      </c>
      <c r="Y3245" s="241">
        <f t="shared" si="613"/>
        <v>9.8927381223600005E-3</v>
      </c>
      <c r="Z3245" s="241">
        <f t="shared" si="614"/>
        <v>3.4565670778490998E-3</v>
      </c>
      <c r="AA3245" s="241">
        <f t="shared" si="615"/>
        <v>4.8057214734100002E-3</v>
      </c>
      <c r="AB3245" s="241">
        <v>4.8417047000000003E-3</v>
      </c>
      <c r="AC3245" s="241">
        <v>3.3768631999999999E-7</v>
      </c>
      <c r="AD3245" s="241">
        <v>2.0996566999999999E-3</v>
      </c>
      <c r="AE3245" s="241">
        <v>4.5062803999999999E-7</v>
      </c>
      <c r="AF3245" s="241">
        <v>2.9205362000000001E-3</v>
      </c>
      <c r="AG3245" s="241">
        <v>3.0052207999999999E-5</v>
      </c>
      <c r="AH3245" s="241">
        <v>3.1689174E-3</v>
      </c>
      <c r="AI3245" s="241">
        <v>3.0040313999999999E-5</v>
      </c>
      <c r="AJ3245" s="241">
        <v>2.4138946999999999E-5</v>
      </c>
      <c r="AK3245" s="241">
        <v>3.9759999999999997E-6</v>
      </c>
      <c r="AL3245" s="241">
        <v>2.0253535999999999E-6</v>
      </c>
      <c r="AM3245" s="241">
        <v>6.1232490999999996E-9</v>
      </c>
      <c r="AN3245" s="241">
        <v>4.6445127000000001E-5</v>
      </c>
      <c r="AO3245" s="241">
        <v>1.7704562999999999E-5</v>
      </c>
      <c r="AP3245" s="241">
        <v>1.6331325E-4</v>
      </c>
      <c r="AQ3245" s="241">
        <v>8.6927340999999998E-7</v>
      </c>
      <c r="AR3245" s="241">
        <v>4.8048522000000001E-3</v>
      </c>
      <c r="AT3245" s="193"/>
      <c r="AU3245" s="193"/>
      <c r="AV3245" s="193"/>
      <c r="AW3245" s="193"/>
      <c r="AX3245" s="193"/>
      <c r="AY3245" s="193"/>
      <c r="AZ3245" s="193"/>
      <c r="BA3245" s="193"/>
      <c r="BB3245" s="193"/>
      <c r="BC3245" s="193"/>
      <c r="BD3245" s="193"/>
      <c r="BE3245" s="315"/>
      <c r="BF3245" s="315"/>
      <c r="BG3245" s="315"/>
      <c r="BH3245" s="315"/>
      <c r="BI3245" s="315"/>
      <c r="BJ3245" s="315"/>
      <c r="BK3245" s="315"/>
    </row>
    <row r="3246" spans="1:63" x14ac:dyDescent="0.25">
      <c r="A3246" s="9"/>
      <c r="B3246" s="43" t="s">
        <v>4654</v>
      </c>
      <c r="C3246" s="5" t="s">
        <v>4767</v>
      </c>
      <c r="D3246" s="172">
        <v>3.8058251000000001E-2</v>
      </c>
      <c r="E3246" s="172">
        <v>2.5048618000000002E-2</v>
      </c>
      <c r="F3246" s="172">
        <v>7.4267784999999999E-3</v>
      </c>
      <c r="G3246" s="172">
        <v>1.9936676E-3</v>
      </c>
      <c r="H3246" s="172">
        <v>3.9296321999999999E-5</v>
      </c>
      <c r="I3246" s="172">
        <v>2.9278022999999999E-3</v>
      </c>
      <c r="J3246" s="172">
        <v>1.6800081000000001E-4</v>
      </c>
      <c r="K3246" s="172">
        <v>4.0508427999999997E-6</v>
      </c>
      <c r="L3246" s="172">
        <v>4.5003703000000002E-4</v>
      </c>
      <c r="M3246" s="172">
        <v>0</v>
      </c>
      <c r="N3246" s="172">
        <v>0</v>
      </c>
      <c r="O3246" s="172">
        <v>0</v>
      </c>
      <c r="P3246" s="199">
        <f t="shared" si="611"/>
        <v>0.18554531851851852</v>
      </c>
      <c r="Q3246" s="233">
        <v>4.3715453000000002</v>
      </c>
      <c r="R3246" s="96">
        <v>2.0393585999999999</v>
      </c>
      <c r="S3246" s="96">
        <v>1.9705778</v>
      </c>
      <c r="T3246" s="96">
        <v>9.9891666999999999E-7</v>
      </c>
      <c r="U3246" s="96">
        <v>3.2077778000000001E-2</v>
      </c>
      <c r="V3246" s="96">
        <v>5.2523250000000004E-3</v>
      </c>
      <c r="W3246" s="96">
        <v>0.32427778000000002</v>
      </c>
      <c r="X3246" s="241">
        <f t="shared" si="612"/>
        <v>1.73795922976312E-2</v>
      </c>
      <c r="Y3246" s="241">
        <f t="shared" si="613"/>
        <v>8.6293114527499996E-3</v>
      </c>
      <c r="Z3246" s="241">
        <f t="shared" si="614"/>
        <v>3.6410141732812003E-3</v>
      </c>
      <c r="AA3246" s="241">
        <f t="shared" si="615"/>
        <v>5.1092666715999999E-3</v>
      </c>
      <c r="AB3246" s="241">
        <v>5.1429220000000003E-3</v>
      </c>
      <c r="AC3246" s="241">
        <v>5.9627700000000001E-7</v>
      </c>
      <c r="AD3246" s="241">
        <v>1.6280902000000001E-3</v>
      </c>
      <c r="AE3246" s="241">
        <v>3.1630374999999999E-7</v>
      </c>
      <c r="AF3246" s="241">
        <v>1.7957557E-3</v>
      </c>
      <c r="AG3246" s="241">
        <v>6.1630971999999997E-5</v>
      </c>
      <c r="AH3246" s="241">
        <v>3.3659978000000002E-3</v>
      </c>
      <c r="AI3246" s="241">
        <v>1.2251809E-5</v>
      </c>
      <c r="AJ3246" s="241">
        <v>1.7783161999999999E-5</v>
      </c>
      <c r="AK3246" s="241">
        <v>4.4007355999999996E-6</v>
      </c>
      <c r="AL3246" s="241">
        <v>1.5004447999999999E-6</v>
      </c>
      <c r="AM3246" s="241">
        <v>4.6508811999999999E-9</v>
      </c>
      <c r="AN3246" s="241">
        <v>6.1294606000000004E-5</v>
      </c>
      <c r="AO3246" s="241">
        <v>2.3528615000000001E-5</v>
      </c>
      <c r="AP3246" s="241">
        <v>1.5425235E-4</v>
      </c>
      <c r="AQ3246" s="241">
        <v>1.0379716E-6</v>
      </c>
      <c r="AR3246" s="241">
        <v>5.1082287000000001E-3</v>
      </c>
      <c r="AT3246" s="193"/>
      <c r="AU3246" s="193"/>
      <c r="AV3246" s="193"/>
      <c r="AW3246" s="193"/>
      <c r="AX3246" s="193"/>
      <c r="AY3246" s="193"/>
      <c r="AZ3246" s="193"/>
      <c r="BA3246" s="193"/>
      <c r="BB3246" s="193"/>
      <c r="BC3246" s="193"/>
      <c r="BD3246" s="193"/>
      <c r="BE3246" s="315"/>
      <c r="BF3246" s="315"/>
      <c r="BG3246" s="315"/>
      <c r="BH3246" s="315"/>
      <c r="BI3246" s="315"/>
      <c r="BJ3246" s="315"/>
      <c r="BK3246" s="315"/>
    </row>
    <row r="3247" spans="1:63" x14ac:dyDescent="0.25">
      <c r="A3247" s="9"/>
      <c r="B3247" s="43" t="s">
        <v>4654</v>
      </c>
      <c r="C3247" s="5" t="s">
        <v>3668</v>
      </c>
      <c r="D3247" s="172">
        <v>6.1135899E-2</v>
      </c>
      <c r="E3247" s="172">
        <v>4.1194053000000001E-2</v>
      </c>
      <c r="F3247" s="172">
        <v>1.556013E-2</v>
      </c>
      <c r="G3247" s="172">
        <v>1.7017319E-3</v>
      </c>
      <c r="H3247" s="172">
        <v>6.3043122E-5</v>
      </c>
      <c r="I3247" s="172">
        <v>6.6160508000000001E-4</v>
      </c>
      <c r="J3247" s="172">
        <v>1.2159397999999999E-3</v>
      </c>
      <c r="K3247" s="172">
        <v>1.8065356000000001E-4</v>
      </c>
      <c r="L3247" s="172">
        <v>5.5874259000000001E-4</v>
      </c>
      <c r="M3247" s="172">
        <v>0</v>
      </c>
      <c r="N3247" s="172">
        <v>0</v>
      </c>
      <c r="O3247" s="172">
        <v>0</v>
      </c>
      <c r="P3247" s="199">
        <f t="shared" si="611"/>
        <v>0.30514113333333331</v>
      </c>
      <c r="Q3247" s="233">
        <v>5.0512648000000002</v>
      </c>
      <c r="R3247" s="96">
        <v>3.5640516999999998</v>
      </c>
      <c r="S3247" s="96">
        <v>1.3099643999999999</v>
      </c>
      <c r="T3247" s="96">
        <v>7.3688889000000003E-7</v>
      </c>
      <c r="U3247" s="96">
        <v>5.3147222000000001E-2</v>
      </c>
      <c r="V3247" s="96">
        <v>6.1867833000000001E-3</v>
      </c>
      <c r="W3247" s="96">
        <v>0.11791388999999999</v>
      </c>
      <c r="X3247" s="241">
        <f t="shared" si="612"/>
        <v>2.7327649598284598E-2</v>
      </c>
      <c r="Y3247" s="241">
        <f t="shared" si="613"/>
        <v>1.254273341436E-2</v>
      </c>
      <c r="Z3247" s="241">
        <f t="shared" si="614"/>
        <v>5.8578619648246002E-3</v>
      </c>
      <c r="AA3247" s="241">
        <f t="shared" si="615"/>
        <v>8.9270542190999988E-3</v>
      </c>
      <c r="AB3247" s="241">
        <v>8.4578689000000002E-3</v>
      </c>
      <c r="AC3247" s="241">
        <v>3.2247647000000002E-7</v>
      </c>
      <c r="AD3247" s="241">
        <v>1.5775227000000001E-3</v>
      </c>
      <c r="AE3247" s="241">
        <v>5.9226288999999999E-7</v>
      </c>
      <c r="AF3247" s="241">
        <v>2.477646E-3</v>
      </c>
      <c r="AG3247" s="241">
        <v>2.8781075E-5</v>
      </c>
      <c r="AH3247" s="241">
        <v>5.5356533000000003E-3</v>
      </c>
      <c r="AI3247" s="241">
        <v>2.5579997000000001E-5</v>
      </c>
      <c r="AJ3247" s="241">
        <v>1.5112531E-5</v>
      </c>
      <c r="AK3247" s="241">
        <v>6.3217235000000001E-6</v>
      </c>
      <c r="AL3247" s="241">
        <v>1.7357922E-6</v>
      </c>
      <c r="AM3247" s="241">
        <v>4.4691246000000002E-9</v>
      </c>
      <c r="AN3247" s="241">
        <v>9.7559764999999998E-5</v>
      </c>
      <c r="AO3247" s="241">
        <v>9.9704147000000002E-5</v>
      </c>
      <c r="AP3247" s="241">
        <v>7.6190240000000004E-5</v>
      </c>
      <c r="AQ3247" s="241">
        <v>1.2572191E-6</v>
      </c>
      <c r="AR3247" s="241">
        <v>8.9257969999999992E-3</v>
      </c>
      <c r="AT3247" s="193"/>
      <c r="AU3247" s="193"/>
      <c r="AV3247" s="193"/>
      <c r="AW3247" s="193"/>
      <c r="AX3247" s="193"/>
      <c r="AY3247" s="193"/>
      <c r="AZ3247" s="193"/>
      <c r="BA3247" s="193"/>
      <c r="BB3247" s="193"/>
      <c r="BC3247" s="193"/>
      <c r="BD3247" s="193"/>
      <c r="BE3247" s="315"/>
      <c r="BF3247" s="315"/>
      <c r="BG3247" s="315"/>
      <c r="BH3247" s="315"/>
      <c r="BI3247" s="315"/>
      <c r="BJ3247" s="315"/>
      <c r="BK3247" s="315"/>
    </row>
    <row r="3248" spans="1:63" x14ac:dyDescent="0.25">
      <c r="A3248" s="45" t="s">
        <v>596</v>
      </c>
      <c r="B3248" s="45"/>
      <c r="C3248" s="9"/>
      <c r="D3248" s="195"/>
      <c r="E3248" s="195"/>
      <c r="F3248" s="195"/>
      <c r="G3248" s="195"/>
      <c r="H3248" s="195"/>
      <c r="I3248" s="195"/>
      <c r="J3248" s="195"/>
      <c r="K3248" s="195"/>
      <c r="L3248" s="195"/>
      <c r="M3248" s="195"/>
      <c r="N3248" s="195"/>
      <c r="O3248" s="195"/>
      <c r="P3248" s="195"/>
      <c r="Q3248" s="239"/>
      <c r="R3248" s="97"/>
      <c r="S3248" s="97"/>
      <c r="T3248" s="97"/>
      <c r="U3248" s="97"/>
      <c r="V3248" s="97"/>
      <c r="W3248" s="97"/>
      <c r="X3248" s="259"/>
      <c r="Y3248" s="259"/>
      <c r="Z3248" s="259"/>
      <c r="AA3248" s="258"/>
      <c r="AB3248" s="258"/>
      <c r="AC3248" s="258"/>
      <c r="AD3248" s="258"/>
      <c r="AE3248" s="258"/>
      <c r="AF3248" s="258"/>
      <c r="AG3248" s="258"/>
      <c r="AH3248" s="258"/>
      <c r="AI3248" s="258"/>
      <c r="AJ3248" s="258"/>
      <c r="AK3248" s="258"/>
      <c r="AL3248" s="258"/>
      <c r="AM3248" s="258"/>
      <c r="AN3248" s="258"/>
      <c r="AO3248" s="258"/>
      <c r="AP3248" s="258"/>
      <c r="AQ3248" s="258"/>
      <c r="AR3248" s="258"/>
      <c r="AT3248" s="193"/>
      <c r="AU3248" s="193"/>
      <c r="AV3248" s="193"/>
      <c r="AW3248" s="193"/>
      <c r="AX3248" s="193"/>
      <c r="AY3248" s="193"/>
      <c r="AZ3248" s="193"/>
      <c r="BA3248" s="193"/>
      <c r="BB3248" s="193"/>
      <c r="BC3248" s="193"/>
      <c r="BD3248" s="193"/>
      <c r="BE3248" s="315"/>
      <c r="BF3248" s="315"/>
      <c r="BG3248" s="315"/>
      <c r="BH3248" s="315"/>
      <c r="BI3248" s="315"/>
      <c r="BJ3248" s="315"/>
      <c r="BK3248" s="315"/>
    </row>
    <row r="3249" spans="1:63" x14ac:dyDescent="0.25">
      <c r="A3249" s="43"/>
      <c r="B3249" s="43" t="s">
        <v>4654</v>
      </c>
      <c r="C3249" s="25" t="s">
        <v>3669</v>
      </c>
      <c r="D3249" s="193">
        <v>4.5643077999999999E-4</v>
      </c>
      <c r="E3249" s="193">
        <v>2.1478274999999999E-4</v>
      </c>
      <c r="F3249" s="193">
        <v>3.9766116000000002E-5</v>
      </c>
      <c r="G3249" s="193">
        <v>4.3543361000000001E-6</v>
      </c>
      <c r="H3249" s="193">
        <v>1.1924669E-6</v>
      </c>
      <c r="I3249" s="193">
        <v>2.8159262999999999E-5</v>
      </c>
      <c r="J3249" s="193">
        <v>5.5366427999999999E-6</v>
      </c>
      <c r="K3249" s="193">
        <v>1.8168509999999999E-7</v>
      </c>
      <c r="L3249" s="193">
        <v>1.6245752999999999E-4</v>
      </c>
      <c r="M3249" s="193">
        <v>0</v>
      </c>
      <c r="N3249" s="193">
        <v>0</v>
      </c>
      <c r="O3249" s="193">
        <v>0</v>
      </c>
      <c r="P3249" s="199">
        <f>E3249/0.135</f>
        <v>1.5909833333333332E-3</v>
      </c>
      <c r="Q3249" s="240">
        <v>1.0694523</v>
      </c>
      <c r="R3249" s="99">
        <v>1.2990256E-2</v>
      </c>
      <c r="S3249" s="99">
        <v>2.8412222000000001E-3</v>
      </c>
      <c r="T3249" s="99">
        <v>1.8369444E-8</v>
      </c>
      <c r="U3249" s="99">
        <v>1.0998056E-4</v>
      </c>
      <c r="V3249" s="99">
        <v>3.8573389000000002E-5</v>
      </c>
      <c r="W3249" s="99">
        <v>1.0534722000000001</v>
      </c>
      <c r="X3249" s="241">
        <f>SUM(Y3249:AA3249)</f>
        <v>1.4516507210204802E-4</v>
      </c>
      <c r="Y3249" s="241">
        <f>SUM(AB3249:AG3249)</f>
        <v>7.2885181900799996E-5</v>
      </c>
      <c r="Z3249" s="241">
        <f>SUM(AH3249:AP3249)</f>
        <v>3.9505524701248001E-5</v>
      </c>
      <c r="AA3249" s="241">
        <f>SUM(AQ3249:AR3249)</f>
        <v>3.2774365499999998E-5</v>
      </c>
      <c r="AB3249" s="258">
        <v>4.3808101000000001E-5</v>
      </c>
      <c r="AC3249" s="258">
        <v>4.5636820999999999E-9</v>
      </c>
      <c r="AD3249" s="258">
        <v>5.3047057000000001E-6</v>
      </c>
      <c r="AE3249" s="258">
        <v>4.2974487000000003E-9</v>
      </c>
      <c r="AF3249" s="258">
        <v>2.3672083999999999E-5</v>
      </c>
      <c r="AG3249" s="258">
        <v>9.1430069999999995E-8</v>
      </c>
      <c r="AH3249" s="258">
        <v>2.8666378E-5</v>
      </c>
      <c r="AI3249" s="258">
        <v>6.1377160999999996E-8</v>
      </c>
      <c r="AJ3249" s="258">
        <v>3.7375062999999999E-8</v>
      </c>
      <c r="AK3249" s="258">
        <v>2.659148E-8</v>
      </c>
      <c r="AL3249" s="258">
        <v>9.0540389000000004E-9</v>
      </c>
      <c r="AM3249" s="258">
        <v>2.8758347999999999E-11</v>
      </c>
      <c r="AN3249" s="258">
        <v>4.5462717999999998E-7</v>
      </c>
      <c r="AO3249" s="258">
        <v>8.6392681999999999E-7</v>
      </c>
      <c r="AP3249" s="258">
        <v>9.3861662000000002E-6</v>
      </c>
      <c r="AQ3249" s="258">
        <v>2.7030150000000002E-7</v>
      </c>
      <c r="AR3249" s="258">
        <v>3.2504064000000001E-5</v>
      </c>
      <c r="AT3249" s="193"/>
      <c r="AU3249" s="193"/>
      <c r="AV3249" s="193"/>
      <c r="AW3249" s="193"/>
      <c r="AX3249" s="193"/>
      <c r="AY3249" s="193"/>
      <c r="AZ3249" s="193"/>
      <c r="BA3249" s="193"/>
      <c r="BB3249" s="193"/>
      <c r="BC3249" s="193"/>
      <c r="BD3249" s="193"/>
      <c r="BE3249" s="315"/>
      <c r="BF3249" s="315"/>
      <c r="BG3249" s="315"/>
      <c r="BH3249" s="315"/>
      <c r="BI3249" s="315"/>
      <c r="BJ3249" s="315"/>
      <c r="BK3249" s="315"/>
    </row>
    <row r="3250" spans="1:63" x14ac:dyDescent="0.25">
      <c r="A3250" s="43"/>
      <c r="B3250" s="43" t="s">
        <v>4654</v>
      </c>
      <c r="C3250" s="25" t="s">
        <v>3670</v>
      </c>
      <c r="D3250" s="193">
        <v>7.1056655999999997E-4</v>
      </c>
      <c r="E3250" s="193">
        <v>4.6891852000000001E-4</v>
      </c>
      <c r="F3250" s="193">
        <v>3.9766116000000002E-5</v>
      </c>
      <c r="G3250" s="193">
        <v>4.3543361000000001E-6</v>
      </c>
      <c r="H3250" s="193">
        <v>1.1924669E-6</v>
      </c>
      <c r="I3250" s="193">
        <v>2.8159262999999999E-5</v>
      </c>
      <c r="J3250" s="193">
        <v>5.5366427999999999E-6</v>
      </c>
      <c r="K3250" s="193">
        <v>1.8168509999999999E-7</v>
      </c>
      <c r="L3250" s="193">
        <v>1.6245752999999999E-4</v>
      </c>
      <c r="M3250" s="193">
        <v>0</v>
      </c>
      <c r="N3250" s="193">
        <v>0</v>
      </c>
      <c r="O3250" s="193">
        <v>0</v>
      </c>
      <c r="P3250" s="199">
        <f>E3250/0.135</f>
        <v>3.4734705185185183E-3</v>
      </c>
      <c r="Q3250" s="240">
        <v>1.0694523</v>
      </c>
      <c r="R3250" s="99">
        <v>1.2990256E-2</v>
      </c>
      <c r="S3250" s="99">
        <v>2.8412222000000001E-3</v>
      </c>
      <c r="T3250" s="99">
        <v>1.8369444E-8</v>
      </c>
      <c r="U3250" s="99">
        <v>1.0998056E-4</v>
      </c>
      <c r="V3250" s="99">
        <v>3.8573389000000002E-5</v>
      </c>
      <c r="W3250" s="99">
        <v>1.0534722000000001</v>
      </c>
      <c r="X3250" s="241">
        <f>SUM(Y3250:AA3250)</f>
        <v>3.1459253581334799E-4</v>
      </c>
      <c r="Y3250" s="241">
        <f>SUM(AB3250:AG3250)</f>
        <v>1.193836868121E-4</v>
      </c>
      <c r="Z3250" s="241">
        <f>SUM(AH3250:AP3250)</f>
        <v>1.6243448350124797E-4</v>
      </c>
      <c r="AA3250" s="241">
        <f>SUM(AQ3250:AR3250)</f>
        <v>3.2774365499999998E-5</v>
      </c>
      <c r="AB3250" s="258">
        <v>9.0306014999999993E-5</v>
      </c>
      <c r="AC3250" s="258">
        <v>4.5636820999999999E-9</v>
      </c>
      <c r="AD3250" s="258">
        <v>5.3047057000000001E-6</v>
      </c>
      <c r="AE3250" s="258">
        <v>4.8883600000000003E-9</v>
      </c>
      <c r="AF3250" s="258">
        <v>2.3672083999999999E-5</v>
      </c>
      <c r="AG3250" s="258">
        <v>9.1430069999999995E-8</v>
      </c>
      <c r="AH3250" s="258">
        <v>5.8975752999999997E-5</v>
      </c>
      <c r="AI3250" s="258">
        <v>6.1377160999999996E-8</v>
      </c>
      <c r="AJ3250" s="258">
        <v>3.7375062999999999E-8</v>
      </c>
      <c r="AK3250" s="258">
        <v>2.659148E-8</v>
      </c>
      <c r="AL3250" s="258">
        <v>9.0540389000000004E-9</v>
      </c>
      <c r="AM3250" s="258">
        <v>2.8758347999999999E-11</v>
      </c>
      <c r="AN3250" s="258">
        <v>4.5462717999999998E-7</v>
      </c>
      <c r="AO3250" s="258">
        <v>8.6392681999999999E-7</v>
      </c>
      <c r="AP3250" s="258">
        <v>1.0200574999999999E-4</v>
      </c>
      <c r="AQ3250" s="258">
        <v>2.7030150000000002E-7</v>
      </c>
      <c r="AR3250" s="258">
        <v>3.2504064000000001E-5</v>
      </c>
      <c r="AT3250" s="193"/>
      <c r="AU3250" s="193"/>
      <c r="AV3250" s="193"/>
      <c r="AW3250" s="193"/>
      <c r="AX3250" s="193"/>
      <c r="AY3250" s="193"/>
      <c r="AZ3250" s="193"/>
      <c r="BA3250" s="193"/>
      <c r="BB3250" s="193"/>
      <c r="BC3250" s="193"/>
      <c r="BD3250" s="193"/>
      <c r="BE3250" s="315"/>
      <c r="BF3250" s="315"/>
      <c r="BG3250" s="315"/>
      <c r="BH3250" s="315"/>
      <c r="BI3250" s="315"/>
      <c r="BJ3250" s="315"/>
      <c r="BK3250" s="315"/>
    </row>
    <row r="3251" spans="1:63" x14ac:dyDescent="0.25">
      <c r="A3251" s="9"/>
      <c r="B3251" s="43" t="s">
        <v>4654</v>
      </c>
      <c r="C3251" s="25" t="s">
        <v>3671</v>
      </c>
      <c r="D3251" s="193">
        <v>6.1906169000000002E-3</v>
      </c>
      <c r="E3251" s="193">
        <v>5.9489688000000001E-3</v>
      </c>
      <c r="F3251" s="193">
        <v>3.9766116000000002E-5</v>
      </c>
      <c r="G3251" s="193">
        <v>4.3543361000000001E-6</v>
      </c>
      <c r="H3251" s="193">
        <v>1.1924669E-6</v>
      </c>
      <c r="I3251" s="193">
        <v>2.8159262999999999E-5</v>
      </c>
      <c r="J3251" s="193">
        <v>5.5366427999999999E-6</v>
      </c>
      <c r="K3251" s="193">
        <v>1.8168509999999999E-7</v>
      </c>
      <c r="L3251" s="193">
        <v>1.6245752999999999E-4</v>
      </c>
      <c r="M3251" s="193">
        <v>0</v>
      </c>
      <c r="N3251" s="193">
        <v>0</v>
      </c>
      <c r="O3251" s="193">
        <v>0</v>
      </c>
      <c r="P3251" s="199">
        <f>E3251/0.135</f>
        <v>4.4066435555555554E-2</v>
      </c>
      <c r="Q3251" s="240">
        <v>1.0694523</v>
      </c>
      <c r="R3251" s="99">
        <v>1.2990256E-2</v>
      </c>
      <c r="S3251" s="99">
        <v>2.8412222000000001E-3</v>
      </c>
      <c r="T3251" s="99">
        <v>1.8369444E-8</v>
      </c>
      <c r="U3251" s="99">
        <v>1.0998056E-4</v>
      </c>
      <c r="V3251" s="99">
        <v>3.8573389000000002E-5</v>
      </c>
      <c r="W3251" s="99">
        <v>1.0534722000000001</v>
      </c>
      <c r="X3251" s="241">
        <f>SUM(Y3251:AA3251)</f>
        <v>2.2760918758471479E-3</v>
      </c>
      <c r="Y3251" s="241">
        <f>SUM(AB3251:AG3251)</f>
        <v>1.2094331298458999E-3</v>
      </c>
      <c r="Z3251" s="241">
        <f>SUM(AH3251:AP3251)</f>
        <v>1.033884380501248E-3</v>
      </c>
      <c r="AA3251" s="241">
        <f>SUM(AQ3251:AR3251)</f>
        <v>3.2774365499999998E-5</v>
      </c>
      <c r="AB3251" s="258">
        <v>1.1803517999999999E-3</v>
      </c>
      <c r="AC3251" s="258">
        <v>4.5636820999999999E-9</v>
      </c>
      <c r="AD3251" s="258">
        <v>5.3047057000000001E-6</v>
      </c>
      <c r="AE3251" s="258">
        <v>8.5463938000000007E-9</v>
      </c>
      <c r="AF3251" s="258">
        <v>2.3672083999999999E-5</v>
      </c>
      <c r="AG3251" s="258">
        <v>9.1430069999999995E-8</v>
      </c>
      <c r="AH3251" s="258">
        <v>7.7167735999999999E-4</v>
      </c>
      <c r="AI3251" s="258">
        <v>6.1377160999999996E-8</v>
      </c>
      <c r="AJ3251" s="258">
        <v>3.7375062999999999E-8</v>
      </c>
      <c r="AK3251" s="258">
        <v>2.659148E-8</v>
      </c>
      <c r="AL3251" s="258">
        <v>9.0540389000000004E-9</v>
      </c>
      <c r="AM3251" s="258">
        <v>2.8758347999999999E-11</v>
      </c>
      <c r="AN3251" s="258">
        <v>4.5462717999999998E-7</v>
      </c>
      <c r="AO3251" s="258">
        <v>8.6392681999999999E-7</v>
      </c>
      <c r="AP3251" s="258">
        <v>2.6075403999999998E-4</v>
      </c>
      <c r="AQ3251" s="258">
        <v>2.7030150000000002E-7</v>
      </c>
      <c r="AR3251" s="258">
        <v>3.2504064000000001E-5</v>
      </c>
      <c r="AT3251" s="193"/>
      <c r="AU3251" s="193"/>
      <c r="AV3251" s="193"/>
      <c r="AW3251" s="193"/>
      <c r="AX3251" s="193"/>
      <c r="AY3251" s="193"/>
      <c r="AZ3251" s="193"/>
      <c r="BA3251" s="193"/>
      <c r="BB3251" s="193"/>
      <c r="BC3251" s="193"/>
      <c r="BD3251" s="193"/>
      <c r="BE3251" s="315"/>
      <c r="BF3251" s="315"/>
      <c r="BG3251" s="315"/>
      <c r="BH3251" s="315"/>
      <c r="BI3251" s="315"/>
      <c r="BJ3251" s="315"/>
      <c r="BK3251" s="315"/>
    </row>
    <row r="3252" spans="1:63" x14ac:dyDescent="0.25">
      <c r="A3252" s="9"/>
      <c r="B3252" s="43" t="s">
        <v>4654</v>
      </c>
      <c r="C3252" s="25" t="s">
        <v>3672</v>
      </c>
      <c r="D3252" s="193">
        <v>4.3401620999999999E-4</v>
      </c>
      <c r="E3252" s="193">
        <v>1.9781568E-4</v>
      </c>
      <c r="F3252" s="193">
        <v>3.5482811999999998E-5</v>
      </c>
      <c r="G3252" s="193">
        <v>2.8865635000000002E-6</v>
      </c>
      <c r="H3252" s="193">
        <v>1.1735862E-6</v>
      </c>
      <c r="I3252" s="193">
        <v>2.8505632000000001E-5</v>
      </c>
      <c r="J3252" s="193">
        <v>5.5032862000000002E-6</v>
      </c>
      <c r="K3252" s="193">
        <v>1.7861583999999999E-7</v>
      </c>
      <c r="L3252" s="193">
        <v>1.6247004000000001E-4</v>
      </c>
      <c r="M3252" s="193">
        <v>0</v>
      </c>
      <c r="N3252" s="193">
        <v>0</v>
      </c>
      <c r="O3252" s="193">
        <v>0</v>
      </c>
      <c r="P3252" s="199">
        <f>E3252/0.135</f>
        <v>1.4653013333333332E-3</v>
      </c>
      <c r="Q3252" s="240">
        <v>1.0690571</v>
      </c>
      <c r="R3252" s="99">
        <v>1.1474893E-2</v>
      </c>
      <c r="S3252" s="99">
        <v>3.7014444000000001E-3</v>
      </c>
      <c r="T3252" s="99">
        <v>1.7921389E-8</v>
      </c>
      <c r="U3252" s="99">
        <v>8.4194444000000002E-5</v>
      </c>
      <c r="V3252" s="99">
        <v>1.8802443999999998E-5</v>
      </c>
      <c r="W3252" s="99">
        <v>1.0537778</v>
      </c>
      <c r="X3252" s="241">
        <f>SUM(Y3252:AA3252)</f>
        <v>1.34334805323085E-4</v>
      </c>
      <c r="Y3252" s="241">
        <f>SUM(AB3252:AG3252)</f>
        <v>6.8232037136199992E-5</v>
      </c>
      <c r="Z3252" s="241">
        <f>SUM(AH3252:AP3252)</f>
        <v>3.7123995746885001E-5</v>
      </c>
      <c r="AA3252" s="241">
        <f>SUM(AQ3252:AR3252)</f>
        <v>2.897877244E-5</v>
      </c>
      <c r="AB3252" s="258">
        <v>4.0324346999999998E-5</v>
      </c>
      <c r="AC3252" s="258">
        <v>4.4012134000000002E-9</v>
      </c>
      <c r="AD3252" s="258">
        <v>4.2198243000000003E-6</v>
      </c>
      <c r="AE3252" s="258">
        <v>4.1009427999999998E-9</v>
      </c>
      <c r="AF3252" s="258">
        <v>2.3558322000000001E-5</v>
      </c>
      <c r="AG3252" s="258">
        <v>1.2104168000000001E-7</v>
      </c>
      <c r="AH3252" s="258">
        <v>2.6386246000000001E-5</v>
      </c>
      <c r="AI3252" s="258">
        <v>5.4352149999999997E-8</v>
      </c>
      <c r="AJ3252" s="258">
        <v>2.4284785E-8</v>
      </c>
      <c r="AK3252" s="258">
        <v>2.4581965E-8</v>
      </c>
      <c r="AL3252" s="258">
        <v>7.9937672000000005E-9</v>
      </c>
      <c r="AM3252" s="258">
        <v>2.5569685000000001E-11</v>
      </c>
      <c r="AN3252" s="258">
        <v>4.1700171E-7</v>
      </c>
      <c r="AO3252" s="258">
        <v>8.5854399999999996E-7</v>
      </c>
      <c r="AP3252" s="258">
        <v>9.3509657999999995E-6</v>
      </c>
      <c r="AQ3252" s="258">
        <v>2.7037944E-7</v>
      </c>
      <c r="AR3252" s="258">
        <v>2.8708392999999999E-5</v>
      </c>
      <c r="AT3252" s="193"/>
      <c r="AU3252" s="193"/>
      <c r="AV3252" s="193"/>
      <c r="AW3252" s="193"/>
      <c r="AX3252" s="193"/>
      <c r="AY3252" s="193"/>
      <c r="AZ3252" s="193"/>
      <c r="BA3252" s="193"/>
      <c r="BB3252" s="193"/>
      <c r="BC3252" s="193"/>
      <c r="BD3252" s="193"/>
      <c r="BE3252" s="315"/>
      <c r="BF3252" s="315"/>
      <c r="BG3252" s="315"/>
      <c r="BH3252" s="315"/>
      <c r="BI3252" s="315"/>
      <c r="BJ3252" s="315"/>
      <c r="BK3252" s="315"/>
    </row>
    <row r="3253" spans="1:63" x14ac:dyDescent="0.25">
      <c r="A3253" s="9"/>
      <c r="B3253" s="43" t="s">
        <v>4654</v>
      </c>
      <c r="C3253" s="25" t="s">
        <v>3673</v>
      </c>
      <c r="D3253" s="193">
        <v>1.7830572000000001E-3</v>
      </c>
      <c r="E3253" s="193">
        <v>1.5414090999999999E-3</v>
      </c>
      <c r="F3253" s="193">
        <v>3.9766116000000002E-5</v>
      </c>
      <c r="G3253" s="193">
        <v>4.3543361000000001E-6</v>
      </c>
      <c r="H3253" s="193">
        <v>1.1924669E-6</v>
      </c>
      <c r="I3253" s="193">
        <v>2.8159262999999999E-5</v>
      </c>
      <c r="J3253" s="193">
        <v>5.5366427999999999E-6</v>
      </c>
      <c r="K3253" s="193">
        <v>1.8168509999999999E-7</v>
      </c>
      <c r="L3253" s="193">
        <v>1.6245752999999999E-4</v>
      </c>
      <c r="M3253" s="193">
        <v>0</v>
      </c>
      <c r="N3253" s="193">
        <v>0</v>
      </c>
      <c r="O3253" s="193">
        <v>0</v>
      </c>
      <c r="P3253" s="199">
        <f>E3253/0.135</f>
        <v>1.1417845185185184E-2</v>
      </c>
      <c r="Q3253" s="240">
        <v>1.0694523</v>
      </c>
      <c r="R3253" s="99">
        <v>1.2990256E-2</v>
      </c>
      <c r="S3253" s="99">
        <v>2.8412222000000001E-3</v>
      </c>
      <c r="T3253" s="99">
        <v>1.8369444E-8</v>
      </c>
      <c r="U3253" s="99">
        <v>1.0998056E-4</v>
      </c>
      <c r="V3253" s="99">
        <v>3.8573389000000002E-5</v>
      </c>
      <c r="W3253" s="99">
        <v>1.0534722000000001</v>
      </c>
      <c r="X3253" s="241">
        <f>SUM(Y3253:AA3253)</f>
        <v>6.3886788313164788E-4</v>
      </c>
      <c r="Y3253" s="241">
        <f>SUM(AB3253:AG3253)</f>
        <v>3.1569485713039996E-4</v>
      </c>
      <c r="Z3253" s="241">
        <f>SUM(AH3253:AP3253)</f>
        <v>2.9039866050124797E-4</v>
      </c>
      <c r="AA3253" s="241">
        <f>SUM(AQ3253:AR3253)</f>
        <v>3.2774365499999998E-5</v>
      </c>
      <c r="AB3253" s="258">
        <v>2.866147E-4</v>
      </c>
      <c r="AC3253" s="258">
        <v>4.5636820999999999E-9</v>
      </c>
      <c r="AD3253" s="258">
        <v>5.3047057000000001E-6</v>
      </c>
      <c r="AE3253" s="258">
        <v>7.3736783000000004E-9</v>
      </c>
      <c r="AF3253" s="258">
        <v>2.3672083999999999E-5</v>
      </c>
      <c r="AG3253" s="258">
        <v>9.1430069999999995E-8</v>
      </c>
      <c r="AH3253" s="258">
        <v>1.8693993E-4</v>
      </c>
      <c r="AI3253" s="258">
        <v>6.1377160999999996E-8</v>
      </c>
      <c r="AJ3253" s="258">
        <v>3.7375062999999999E-8</v>
      </c>
      <c r="AK3253" s="258">
        <v>2.659148E-8</v>
      </c>
      <c r="AL3253" s="258">
        <v>9.0540389000000004E-9</v>
      </c>
      <c r="AM3253" s="258">
        <v>2.8758347999999999E-11</v>
      </c>
      <c r="AN3253" s="258">
        <v>4.5462717999999998E-7</v>
      </c>
      <c r="AO3253" s="258">
        <v>8.6392681999999999E-7</v>
      </c>
      <c r="AP3253" s="258">
        <v>1.0200574999999999E-4</v>
      </c>
      <c r="AQ3253" s="258">
        <v>2.7030150000000002E-7</v>
      </c>
      <c r="AR3253" s="258">
        <v>3.2504064000000001E-5</v>
      </c>
      <c r="AT3253" s="193"/>
      <c r="AU3253" s="193"/>
      <c r="AV3253" s="193"/>
      <c r="AW3253" s="193"/>
      <c r="AX3253" s="193"/>
      <c r="AY3253" s="193"/>
      <c r="AZ3253" s="193"/>
      <c r="BA3253" s="193"/>
      <c r="BB3253" s="193"/>
      <c r="BC3253" s="193"/>
      <c r="BD3253" s="193"/>
      <c r="BE3253" s="315"/>
      <c r="BF3253" s="315"/>
      <c r="BG3253" s="315"/>
      <c r="BH3253" s="315"/>
      <c r="BI3253" s="315"/>
      <c r="BJ3253" s="315"/>
      <c r="BK3253" s="315"/>
    </row>
    <row r="3254" spans="1:63" x14ac:dyDescent="0.25">
      <c r="A3254" s="45" t="s">
        <v>2787</v>
      </c>
      <c r="B3254" s="45"/>
      <c r="C3254" s="43"/>
      <c r="D3254" s="199"/>
      <c r="E3254" s="199"/>
      <c r="F3254" s="199"/>
      <c r="G3254" s="199"/>
      <c r="H3254" s="199"/>
      <c r="I3254" s="199"/>
      <c r="J3254" s="199"/>
      <c r="K3254" s="199"/>
      <c r="L3254" s="199"/>
      <c r="M3254" s="199"/>
      <c r="N3254" s="199"/>
      <c r="O3254" s="199"/>
      <c r="P3254" s="199"/>
      <c r="Q3254" s="239"/>
      <c r="R3254" s="97"/>
      <c r="S3254" s="97"/>
      <c r="T3254" s="97"/>
      <c r="U3254" s="97"/>
      <c r="V3254" s="97"/>
      <c r="W3254" s="97"/>
      <c r="X3254" s="259"/>
      <c r="Y3254" s="259"/>
      <c r="Z3254" s="259"/>
      <c r="AA3254" s="258"/>
      <c r="AB3254" s="258"/>
      <c r="AC3254" s="258"/>
      <c r="AD3254" s="258"/>
      <c r="AE3254" s="258"/>
      <c r="AF3254" s="258"/>
      <c r="AG3254" s="258"/>
      <c r="AH3254" s="258"/>
      <c r="AI3254" s="258"/>
      <c r="AJ3254" s="258"/>
      <c r="AK3254" s="258"/>
      <c r="AL3254" s="258"/>
      <c r="AM3254" s="258"/>
      <c r="AN3254" s="258"/>
      <c r="AO3254" s="258"/>
      <c r="AP3254" s="258"/>
      <c r="AQ3254" s="258"/>
      <c r="AR3254" s="258"/>
      <c r="AT3254" s="193"/>
      <c r="AU3254" s="193"/>
      <c r="AV3254" s="193"/>
      <c r="AW3254" s="193"/>
      <c r="AX3254" s="193"/>
      <c r="AY3254" s="193"/>
      <c r="AZ3254" s="193"/>
      <c r="BA3254" s="193"/>
      <c r="BB3254" s="193"/>
      <c r="BC3254" s="193"/>
      <c r="BD3254" s="193"/>
      <c r="BE3254" s="315"/>
      <c r="BF3254" s="315"/>
      <c r="BG3254" s="315"/>
      <c r="BH3254" s="315"/>
      <c r="BI3254" s="315"/>
      <c r="BJ3254" s="315"/>
      <c r="BK3254" s="315"/>
    </row>
    <row r="3255" spans="1:63" x14ac:dyDescent="0.25">
      <c r="A3255" s="9"/>
      <c r="B3255" s="43" t="s">
        <v>1264</v>
      </c>
      <c r="C3255" s="50" t="s">
        <v>2998</v>
      </c>
      <c r="D3255" s="193">
        <v>4072437600</v>
      </c>
      <c r="E3255" s="193">
        <v>1844058200</v>
      </c>
      <c r="F3255" s="193">
        <v>365863040</v>
      </c>
      <c r="G3255" s="193">
        <v>40031704</v>
      </c>
      <c r="H3255" s="193">
        <v>10977846</v>
      </c>
      <c r="I3255" s="193">
        <v>259760160</v>
      </c>
      <c r="J3255" s="193">
        <v>50728020</v>
      </c>
      <c r="K3255" s="193">
        <v>1674370.3</v>
      </c>
      <c r="L3255" s="193">
        <v>1499344300</v>
      </c>
      <c r="M3255" s="193">
        <v>0</v>
      </c>
      <c r="N3255" s="193">
        <v>0</v>
      </c>
      <c r="O3255" s="193">
        <v>0</v>
      </c>
      <c r="P3255" s="199">
        <f>E3255/0.135</f>
        <v>13659690370.370369</v>
      </c>
      <c r="Q3255" s="240">
        <v>152604600000</v>
      </c>
      <c r="R3255" s="6">
        <v>118525440000</v>
      </c>
      <c r="S3255" s="6">
        <v>26180000000</v>
      </c>
      <c r="T3255" s="6">
        <v>167750</v>
      </c>
      <c r="U3255" s="6">
        <v>1012700000</v>
      </c>
      <c r="V3255" s="6">
        <v>355190900</v>
      </c>
      <c r="W3255" s="6">
        <v>6531100000</v>
      </c>
      <c r="X3255" s="241">
        <f>SUM(Y3255:AA3255)</f>
        <v>1198480414.4256101</v>
      </c>
      <c r="Y3255" s="241">
        <f>SUM(AB3255:AG3255)</f>
        <v>646695452.65700006</v>
      </c>
      <c r="Z3255" s="241">
        <f>SUM(AH3255:AP3255)</f>
        <v>252714526.76861</v>
      </c>
      <c r="AA3255" s="241">
        <f>SUM(AQ3255:AR3255)</f>
        <v>299070435</v>
      </c>
      <c r="AB3255" s="258">
        <v>378634850</v>
      </c>
      <c r="AC3255" s="258">
        <v>41516.012000000002</v>
      </c>
      <c r="AD3255" s="258">
        <v>48858051</v>
      </c>
      <c r="AE3255" s="258">
        <v>39171.055</v>
      </c>
      <c r="AF3255" s="258">
        <v>218279380</v>
      </c>
      <c r="AG3255" s="258">
        <v>842484.59</v>
      </c>
      <c r="AH3255" s="258">
        <v>247820420</v>
      </c>
      <c r="AI3255" s="258">
        <v>564543.63</v>
      </c>
      <c r="AJ3255" s="258">
        <v>343972.02</v>
      </c>
      <c r="AK3255" s="258">
        <v>243358.6</v>
      </c>
      <c r="AL3255" s="258">
        <v>83477.381999999998</v>
      </c>
      <c r="AM3255" s="258">
        <v>265.13661000000002</v>
      </c>
      <c r="AN3255" s="258">
        <v>4188640.9</v>
      </c>
      <c r="AO3255" s="258">
        <v>7965871.0999999996</v>
      </c>
      <c r="AP3255" s="258">
        <v>-8496022</v>
      </c>
      <c r="AQ3255" s="258">
        <v>2494435</v>
      </c>
      <c r="AR3255" s="258">
        <v>296576000</v>
      </c>
      <c r="AT3255" s="193"/>
      <c r="AU3255" s="193"/>
      <c r="AV3255" s="193"/>
      <c r="AW3255" s="193"/>
      <c r="AX3255" s="193"/>
      <c r="AY3255" s="193"/>
      <c r="AZ3255" s="193"/>
      <c r="BA3255" s="193"/>
      <c r="BB3255" s="193"/>
      <c r="BC3255" s="193"/>
      <c r="BD3255" s="193"/>
      <c r="BE3255" s="315"/>
      <c r="BF3255" s="315"/>
      <c r="BG3255" s="315"/>
      <c r="BH3255" s="315"/>
      <c r="BI3255" s="315"/>
      <c r="BJ3255" s="315"/>
      <c r="BK3255" s="315"/>
    </row>
    <row r="3256" spans="1:63" x14ac:dyDescent="0.25">
      <c r="A3256" s="9"/>
      <c r="B3256" s="43" t="s">
        <v>1264</v>
      </c>
      <c r="C3256" s="50" t="s">
        <v>2999</v>
      </c>
      <c r="D3256" s="193">
        <v>4072437600</v>
      </c>
      <c r="E3256" s="193">
        <v>1844058200</v>
      </c>
      <c r="F3256" s="193">
        <v>365863040</v>
      </c>
      <c r="G3256" s="193">
        <v>40031704</v>
      </c>
      <c r="H3256" s="193">
        <v>10977846</v>
      </c>
      <c r="I3256" s="193">
        <v>259760160</v>
      </c>
      <c r="J3256" s="193">
        <v>50728020</v>
      </c>
      <c r="K3256" s="193">
        <v>1674370.3</v>
      </c>
      <c r="L3256" s="193">
        <v>1499344300</v>
      </c>
      <c r="M3256" s="193">
        <v>0</v>
      </c>
      <c r="N3256" s="193">
        <v>0</v>
      </c>
      <c r="O3256" s="193">
        <v>0</v>
      </c>
      <c r="P3256" s="199">
        <f>E3256/0.135</f>
        <v>13659690370.370369</v>
      </c>
      <c r="Q3256" s="240">
        <v>152604600000</v>
      </c>
      <c r="R3256" s="6">
        <v>118525440000</v>
      </c>
      <c r="S3256" s="6">
        <v>26180000000</v>
      </c>
      <c r="T3256" s="6">
        <v>167750</v>
      </c>
      <c r="U3256" s="6">
        <v>1012700000</v>
      </c>
      <c r="V3256" s="6">
        <v>355190900</v>
      </c>
      <c r="W3256" s="6">
        <v>6531100000</v>
      </c>
      <c r="X3256" s="241">
        <f>SUM(Y3256:AA3256)</f>
        <v>1198480414.4256101</v>
      </c>
      <c r="Y3256" s="241">
        <f>SUM(AB3256:AG3256)</f>
        <v>646695452.65700006</v>
      </c>
      <c r="Z3256" s="241">
        <f>SUM(AH3256:AP3256)</f>
        <v>252714526.76861</v>
      </c>
      <c r="AA3256" s="241">
        <f>SUM(AQ3256:AR3256)</f>
        <v>299070435</v>
      </c>
      <c r="AB3256" s="258">
        <v>378634850</v>
      </c>
      <c r="AC3256" s="258">
        <v>41516.012000000002</v>
      </c>
      <c r="AD3256" s="258">
        <v>48858051</v>
      </c>
      <c r="AE3256" s="258">
        <v>39171.055</v>
      </c>
      <c r="AF3256" s="258">
        <v>218279380</v>
      </c>
      <c r="AG3256" s="258">
        <v>842484.59</v>
      </c>
      <c r="AH3256" s="258">
        <v>247820420</v>
      </c>
      <c r="AI3256" s="258">
        <v>564543.63</v>
      </c>
      <c r="AJ3256" s="258">
        <v>343972.02</v>
      </c>
      <c r="AK3256" s="258">
        <v>243358.6</v>
      </c>
      <c r="AL3256" s="258">
        <v>83477.381999999998</v>
      </c>
      <c r="AM3256" s="258">
        <v>265.13661000000002</v>
      </c>
      <c r="AN3256" s="258">
        <v>4188640.9</v>
      </c>
      <c r="AO3256" s="258">
        <v>7965871.0999999996</v>
      </c>
      <c r="AP3256" s="258">
        <v>-8496022</v>
      </c>
      <c r="AQ3256" s="258">
        <v>2494435</v>
      </c>
      <c r="AR3256" s="258">
        <v>296576000</v>
      </c>
      <c r="AT3256" s="193"/>
      <c r="AU3256" s="193"/>
      <c r="AV3256" s="193"/>
      <c r="AW3256" s="193"/>
      <c r="AX3256" s="193"/>
      <c r="AY3256" s="193"/>
      <c r="AZ3256" s="193"/>
      <c r="BA3256" s="193"/>
      <c r="BB3256" s="193"/>
      <c r="BC3256" s="193"/>
      <c r="BD3256" s="193"/>
      <c r="BE3256" s="315"/>
      <c r="BF3256" s="315"/>
      <c r="BG3256" s="315"/>
      <c r="BH3256" s="315"/>
      <c r="BI3256" s="315"/>
      <c r="BJ3256" s="315"/>
      <c r="BK3256" s="315"/>
    </row>
    <row r="3257" spans="1:63" x14ac:dyDescent="0.25">
      <c r="A3257" s="9"/>
      <c r="B3257" s="43" t="s">
        <v>1264</v>
      </c>
      <c r="C3257" s="50" t="s">
        <v>3000</v>
      </c>
      <c r="D3257" s="193">
        <v>3865538600</v>
      </c>
      <c r="E3257" s="193">
        <v>1687435900</v>
      </c>
      <c r="F3257" s="193">
        <v>326323770</v>
      </c>
      <c r="G3257" s="193">
        <v>26483463</v>
      </c>
      <c r="H3257" s="193">
        <v>10803168</v>
      </c>
      <c r="I3257" s="193">
        <v>262953900</v>
      </c>
      <c r="J3257" s="193">
        <v>50419760</v>
      </c>
      <c r="K3257" s="193">
        <v>1646035.8</v>
      </c>
      <c r="L3257" s="193">
        <v>1499472500</v>
      </c>
      <c r="M3257" s="193">
        <v>0</v>
      </c>
      <c r="N3257" s="193">
        <v>0</v>
      </c>
      <c r="O3257" s="193">
        <v>0</v>
      </c>
      <c r="P3257" s="199">
        <f>E3257/0.135</f>
        <v>12499525185.185184</v>
      </c>
      <c r="Q3257" s="240">
        <v>148870370000</v>
      </c>
      <c r="R3257" s="6">
        <v>104540020000</v>
      </c>
      <c r="S3257" s="6">
        <v>34120240000</v>
      </c>
      <c r="T3257" s="6">
        <v>163610</v>
      </c>
      <c r="U3257" s="6">
        <v>774650000</v>
      </c>
      <c r="V3257" s="6">
        <v>172691400</v>
      </c>
      <c r="W3257" s="6">
        <v>9262600000</v>
      </c>
      <c r="X3257" s="241">
        <f>SUM(Y3257:AA3257)</f>
        <v>1098510939.3703299</v>
      </c>
      <c r="Y3257" s="241">
        <f>SUM(AB3257:AG3257)</f>
        <v>603742034.14999986</v>
      </c>
      <c r="Z3257" s="241">
        <f>SUM(AH3257:AP3257)</f>
        <v>230728330.12033001</v>
      </c>
      <c r="AA3257" s="241">
        <f>SUM(AQ3257:AR3257)</f>
        <v>264040575.09999999</v>
      </c>
      <c r="AB3257" s="258">
        <v>346476570</v>
      </c>
      <c r="AC3257" s="258">
        <v>40015.631000000001</v>
      </c>
      <c r="AD3257" s="258">
        <v>38842416</v>
      </c>
      <c r="AE3257" s="258">
        <v>37356.718999999997</v>
      </c>
      <c r="AF3257" s="258">
        <v>217229870</v>
      </c>
      <c r="AG3257" s="258">
        <v>1115805.8</v>
      </c>
      <c r="AH3257" s="258">
        <v>226772700</v>
      </c>
      <c r="AI3257" s="258">
        <v>499695.69</v>
      </c>
      <c r="AJ3257" s="258">
        <v>223142.76</v>
      </c>
      <c r="AK3257" s="258">
        <v>224809</v>
      </c>
      <c r="AL3257" s="258">
        <v>73691.164999999994</v>
      </c>
      <c r="AM3257" s="258">
        <v>235.70533</v>
      </c>
      <c r="AN3257" s="258">
        <v>3841429.3</v>
      </c>
      <c r="AO3257" s="258">
        <v>7916220.7999999998</v>
      </c>
      <c r="AP3257" s="258">
        <v>-8823594.3000000007</v>
      </c>
      <c r="AQ3257" s="258">
        <v>2495175.1</v>
      </c>
      <c r="AR3257" s="258">
        <v>261545400</v>
      </c>
      <c r="AT3257" s="193"/>
      <c r="AU3257" s="193"/>
      <c r="AV3257" s="193"/>
      <c r="AW3257" s="193"/>
      <c r="AX3257" s="193"/>
      <c r="AY3257" s="193"/>
      <c r="AZ3257" s="193"/>
      <c r="BA3257" s="193"/>
      <c r="BB3257" s="193"/>
      <c r="BC3257" s="193"/>
      <c r="BD3257" s="193"/>
      <c r="BE3257" s="315"/>
      <c r="BF3257" s="315"/>
      <c r="BG3257" s="315"/>
      <c r="BH3257" s="315"/>
      <c r="BI3257" s="315"/>
      <c r="BJ3257" s="315"/>
      <c r="BK3257" s="315"/>
    </row>
    <row r="3258" spans="1:63" x14ac:dyDescent="0.25">
      <c r="A3258" s="45" t="s">
        <v>597</v>
      </c>
      <c r="B3258" s="45"/>
      <c r="C3258" s="43"/>
      <c r="D3258" s="199"/>
      <c r="E3258" s="199"/>
      <c r="F3258" s="199"/>
      <c r="G3258" s="199"/>
      <c r="H3258" s="199"/>
      <c r="I3258" s="199"/>
      <c r="J3258" s="199"/>
      <c r="K3258" s="199"/>
      <c r="L3258" s="199"/>
      <c r="M3258" s="199"/>
      <c r="N3258" s="199"/>
      <c r="O3258" s="199"/>
      <c r="P3258" s="199"/>
      <c r="Q3258" s="239"/>
      <c r="R3258" s="97"/>
      <c r="S3258" s="97"/>
      <c r="T3258" s="97"/>
      <c r="U3258" s="97"/>
      <c r="V3258" s="97"/>
      <c r="W3258" s="97"/>
      <c r="X3258" s="259"/>
      <c r="Y3258" s="259"/>
      <c r="Z3258" s="259"/>
      <c r="AA3258" s="258"/>
      <c r="AB3258" s="258"/>
      <c r="AC3258" s="258"/>
      <c r="AD3258" s="258"/>
      <c r="AE3258" s="258"/>
      <c r="AF3258" s="258"/>
      <c r="AG3258" s="258"/>
      <c r="AH3258" s="258"/>
      <c r="AI3258" s="258"/>
      <c r="AJ3258" s="258"/>
      <c r="AK3258" s="258"/>
      <c r="AL3258" s="258"/>
      <c r="AM3258" s="258"/>
      <c r="AN3258" s="258"/>
      <c r="AO3258" s="258"/>
      <c r="AP3258" s="258"/>
      <c r="AQ3258" s="258"/>
      <c r="AR3258" s="258"/>
      <c r="AT3258" s="193"/>
      <c r="AU3258" s="193"/>
      <c r="AV3258" s="193"/>
      <c r="AW3258" s="193"/>
      <c r="AX3258" s="193"/>
      <c r="AY3258" s="193"/>
      <c r="AZ3258" s="193"/>
      <c r="BA3258" s="193"/>
      <c r="BB3258" s="193"/>
      <c r="BC3258" s="193"/>
      <c r="BD3258" s="193"/>
      <c r="BE3258" s="315"/>
      <c r="BF3258" s="315"/>
      <c r="BG3258" s="315"/>
      <c r="BH3258" s="315"/>
      <c r="BI3258" s="315"/>
      <c r="BJ3258" s="315"/>
      <c r="BK3258" s="315"/>
    </row>
    <row r="3259" spans="1:63" x14ac:dyDescent="0.25">
      <c r="A3259" s="43"/>
      <c r="B3259" s="43" t="s">
        <v>4654</v>
      </c>
      <c r="C3259" s="25" t="s">
        <v>3674</v>
      </c>
      <c r="D3259" s="193">
        <v>4.9559842999999999E-2</v>
      </c>
      <c r="E3259" s="193">
        <v>3.9712211999999997E-2</v>
      </c>
      <c r="F3259" s="193">
        <v>2.6630482E-3</v>
      </c>
      <c r="G3259" s="193">
        <v>6.1389412999999999E-3</v>
      </c>
      <c r="H3259" s="193">
        <v>2.1577004000000001E-5</v>
      </c>
      <c r="I3259" s="193">
        <v>6.7151921000000001E-4</v>
      </c>
      <c r="J3259" s="193">
        <v>1.7842518999999999E-5</v>
      </c>
      <c r="K3259" s="193">
        <v>8.1447795999999998E-7</v>
      </c>
      <c r="L3259" s="193">
        <v>3.3388877000000003E-4</v>
      </c>
      <c r="M3259" s="193">
        <v>0</v>
      </c>
      <c r="N3259" s="193">
        <v>0</v>
      </c>
      <c r="O3259" s="193">
        <v>0</v>
      </c>
      <c r="P3259" s="199">
        <f t="shared" ref="P3259:P3273" si="616">E3259/0.135</f>
        <v>0.29416453333333331</v>
      </c>
      <c r="Q3259" s="240">
        <v>2.4043950000000001</v>
      </c>
      <c r="R3259" s="99">
        <v>2.3780016000000002</v>
      </c>
      <c r="S3259" s="99">
        <v>2.2116889000000001E-2</v>
      </c>
      <c r="T3259" s="99">
        <v>5.2297222E-8</v>
      </c>
      <c r="U3259" s="99">
        <v>1.0787221999999999E-3</v>
      </c>
      <c r="V3259" s="99">
        <v>4.0884194E-4</v>
      </c>
      <c r="W3259" s="99">
        <v>2.7888889000000001E-3</v>
      </c>
      <c r="X3259" s="241">
        <f t="shared" ref="X3259:X3273" si="617">SUM(Y3259:AA3259)</f>
        <v>2.4810268150860001E-2</v>
      </c>
      <c r="Y3259" s="241">
        <f t="shared" ref="Y3259:Y3273" si="618">SUM(AB3259:AG3259)</f>
        <v>1.3420424045219001E-2</v>
      </c>
      <c r="Z3259" s="241">
        <f t="shared" ref="Z3259:Z3273" si="619">SUM(AH3259:AP3259)</f>
        <v>5.4357988046910017E-3</v>
      </c>
      <c r="AA3259" s="241">
        <f t="shared" ref="AA3259:AA3273" si="620">SUM(AQ3259:AR3259)</f>
        <v>5.95404530095E-3</v>
      </c>
      <c r="AB3259" s="258">
        <v>8.1541927E-3</v>
      </c>
      <c r="AC3259" s="258">
        <v>2.2998079000000001E-8</v>
      </c>
      <c r="AD3259" s="258">
        <v>4.6844104999999997E-3</v>
      </c>
      <c r="AE3259" s="258">
        <v>1.6230479E-7</v>
      </c>
      <c r="AF3259" s="258">
        <v>5.8092794E-4</v>
      </c>
      <c r="AG3259" s="258">
        <v>7.0760234999999996E-7</v>
      </c>
      <c r="AH3259" s="258">
        <v>5.3371631000000003E-3</v>
      </c>
      <c r="AI3259" s="258">
        <v>4.3258632999999998E-6</v>
      </c>
      <c r="AJ3259" s="258">
        <v>5.4927482999999999E-5</v>
      </c>
      <c r="AK3259" s="258">
        <v>4.5311229999999999E-7</v>
      </c>
      <c r="AL3259" s="258">
        <v>4.4631943E-6</v>
      </c>
      <c r="AM3259" s="258">
        <v>1.3251291000000001E-8</v>
      </c>
      <c r="AN3259" s="258">
        <v>4.4157614999999998E-6</v>
      </c>
      <c r="AO3259" s="258">
        <v>1.259225E-5</v>
      </c>
      <c r="AP3259" s="258">
        <v>1.7444788999999999E-5</v>
      </c>
      <c r="AQ3259" s="258">
        <v>2.0630094999999999E-7</v>
      </c>
      <c r="AR3259" s="258">
        <v>5.9538389999999998E-3</v>
      </c>
      <c r="AT3259" s="193"/>
      <c r="AU3259" s="193"/>
      <c r="AV3259" s="193"/>
      <c r="AW3259" s="193"/>
      <c r="AX3259" s="193"/>
      <c r="AY3259" s="193"/>
      <c r="AZ3259" s="193"/>
      <c r="BA3259" s="193"/>
      <c r="BB3259" s="193"/>
      <c r="BC3259" s="193"/>
      <c r="BD3259" s="193"/>
      <c r="BE3259" s="315"/>
      <c r="BF3259" s="315"/>
      <c r="BG3259" s="315"/>
      <c r="BH3259" s="315"/>
      <c r="BI3259" s="315"/>
      <c r="BJ3259" s="315"/>
      <c r="BK3259" s="315"/>
    </row>
    <row r="3260" spans="1:63" x14ac:dyDescent="0.25">
      <c r="A3260" s="9"/>
      <c r="B3260" s="43" t="s">
        <v>4654</v>
      </c>
      <c r="C3260" s="25" t="s">
        <v>3675</v>
      </c>
      <c r="D3260" s="193">
        <v>0.1217684</v>
      </c>
      <c r="E3260" s="193">
        <v>4.9009901000000002E-2</v>
      </c>
      <c r="F3260" s="193">
        <v>5.2826197999999998E-2</v>
      </c>
      <c r="G3260" s="193">
        <v>8.6402383000000003E-3</v>
      </c>
      <c r="H3260" s="193">
        <v>2.6409286E-5</v>
      </c>
      <c r="I3260" s="193">
        <v>1.1116417999999999E-2</v>
      </c>
      <c r="J3260" s="193">
        <v>7.7082141999999993E-5</v>
      </c>
      <c r="K3260" s="193">
        <v>9.0908778000000004E-7</v>
      </c>
      <c r="L3260" s="193">
        <v>7.1239053000000005E-5</v>
      </c>
      <c r="M3260" s="193">
        <v>0</v>
      </c>
      <c r="N3260" s="193">
        <v>0</v>
      </c>
      <c r="O3260" s="193">
        <v>0</v>
      </c>
      <c r="P3260" s="199">
        <f t="shared" si="616"/>
        <v>0.36303630370370371</v>
      </c>
      <c r="Q3260" s="240">
        <v>3.3520425999999999</v>
      </c>
      <c r="R3260" s="99">
        <v>3.3173156000000001</v>
      </c>
      <c r="S3260" s="99">
        <v>2.9342443999999999E-2</v>
      </c>
      <c r="T3260" s="99">
        <v>3.6802777999999997E-8</v>
      </c>
      <c r="U3260" s="99">
        <v>1.3993056E-3</v>
      </c>
      <c r="V3260" s="99">
        <v>5.4881082999999999E-4</v>
      </c>
      <c r="W3260" s="99">
        <v>3.4363889000000002E-3</v>
      </c>
      <c r="X3260" s="241">
        <f t="shared" si="617"/>
        <v>4.1428305362067992E-2</v>
      </c>
      <c r="Y3260" s="241">
        <f t="shared" si="618"/>
        <v>2.6314063767608996E-2</v>
      </c>
      <c r="Z3260" s="241">
        <f t="shared" si="619"/>
        <v>6.8084437162989992E-3</v>
      </c>
      <c r="AA3260" s="241">
        <f t="shared" si="620"/>
        <v>8.3057978781599998E-3</v>
      </c>
      <c r="AB3260" s="258">
        <v>1.0063345E-2</v>
      </c>
      <c r="AC3260" s="258">
        <v>1.8013879E-8</v>
      </c>
      <c r="AD3260" s="258">
        <v>6.4065501999999996E-3</v>
      </c>
      <c r="AE3260" s="258">
        <v>1.0415884999999999E-6</v>
      </c>
      <c r="AF3260" s="258">
        <v>9.8421585999999995E-3</v>
      </c>
      <c r="AG3260" s="258">
        <v>9.5036523000000001E-7</v>
      </c>
      <c r="AH3260" s="258">
        <v>6.5868003E-3</v>
      </c>
      <c r="AI3260" s="258">
        <v>9.0859790000000006E-5</v>
      </c>
      <c r="AJ3260" s="258">
        <v>7.7313642000000006E-5</v>
      </c>
      <c r="AK3260" s="258">
        <v>1.3249728E-6</v>
      </c>
      <c r="AL3260" s="258">
        <v>6.3206873000000004E-6</v>
      </c>
      <c r="AM3260" s="258">
        <v>1.8828299000000001E-8</v>
      </c>
      <c r="AN3260" s="258">
        <v>5.7275219E-6</v>
      </c>
      <c r="AO3260" s="258">
        <v>1.7421770000000001E-5</v>
      </c>
      <c r="AP3260" s="258">
        <v>2.2656203999999999E-5</v>
      </c>
      <c r="AQ3260" s="258">
        <v>2.4057816E-7</v>
      </c>
      <c r="AR3260" s="258">
        <v>8.3055573000000004E-3</v>
      </c>
      <c r="AT3260" s="193"/>
      <c r="AU3260" s="193"/>
      <c r="AV3260" s="193"/>
      <c r="AW3260" s="193"/>
      <c r="AX3260" s="193"/>
      <c r="AY3260" s="193"/>
      <c r="AZ3260" s="193"/>
      <c r="BA3260" s="193"/>
      <c r="BB3260" s="193"/>
      <c r="BC3260" s="193"/>
      <c r="BD3260" s="193"/>
      <c r="BE3260" s="315"/>
      <c r="BF3260" s="315"/>
      <c r="BG3260" s="315"/>
      <c r="BH3260" s="315"/>
      <c r="BI3260" s="315"/>
      <c r="BJ3260" s="315"/>
      <c r="BK3260" s="315"/>
    </row>
    <row r="3261" spans="1:63" x14ac:dyDescent="0.25">
      <c r="A3261" s="9"/>
      <c r="B3261" s="43" t="s">
        <v>4654</v>
      </c>
      <c r="C3261" s="25" t="s">
        <v>3676</v>
      </c>
      <c r="D3261" s="193">
        <v>6.5331038999999994E-2</v>
      </c>
      <c r="E3261" s="193">
        <v>4.4016821999999997E-2</v>
      </c>
      <c r="F3261" s="193">
        <v>1.0960432000000001E-2</v>
      </c>
      <c r="G3261" s="193">
        <v>8.3852461999999999E-3</v>
      </c>
      <c r="H3261" s="193">
        <v>2.3703361000000001E-5</v>
      </c>
      <c r="I3261" s="193">
        <v>1.8226236E-3</v>
      </c>
      <c r="J3261" s="193">
        <v>5.1672850000000001E-5</v>
      </c>
      <c r="K3261" s="193">
        <v>8.3462367000000002E-7</v>
      </c>
      <c r="L3261" s="193">
        <v>6.9705155999999998E-5</v>
      </c>
      <c r="M3261" s="193">
        <v>0</v>
      </c>
      <c r="N3261" s="193">
        <v>0</v>
      </c>
      <c r="O3261" s="193">
        <v>0</v>
      </c>
      <c r="P3261" s="199">
        <f t="shared" si="616"/>
        <v>0.32605053333333328</v>
      </c>
      <c r="Q3261" s="240">
        <v>3.2588754</v>
      </c>
      <c r="R3261" s="99">
        <v>3.2233342</v>
      </c>
      <c r="S3261" s="99">
        <v>2.9594444000000001E-2</v>
      </c>
      <c r="T3261" s="99">
        <v>4.7402778E-8</v>
      </c>
      <c r="U3261" s="99">
        <v>1.3735832999999999E-3</v>
      </c>
      <c r="V3261" s="99">
        <v>5.3803610999999998E-4</v>
      </c>
      <c r="W3261" s="99">
        <v>4.0350000000000004E-3</v>
      </c>
      <c r="X3261" s="241">
        <f t="shared" si="617"/>
        <v>3.1453990417785002E-2</v>
      </c>
      <c r="Y3261" s="241">
        <f t="shared" si="618"/>
        <v>1.7322495463593001E-2</v>
      </c>
      <c r="Z3261" s="241">
        <f t="shared" si="619"/>
        <v>6.061013337281998E-3</v>
      </c>
      <c r="AA3261" s="241">
        <f t="shared" si="620"/>
        <v>8.0704816169099997E-3</v>
      </c>
      <c r="AB3261" s="258">
        <v>9.0380993999999992E-3</v>
      </c>
      <c r="AC3261" s="258">
        <v>1.7975492999999999E-8</v>
      </c>
      <c r="AD3261" s="258">
        <v>6.2207518000000003E-3</v>
      </c>
      <c r="AE3261" s="258">
        <v>4.3453975000000002E-7</v>
      </c>
      <c r="AF3261" s="258">
        <v>2.0622411999999999E-3</v>
      </c>
      <c r="AG3261" s="258">
        <v>9.5054835E-7</v>
      </c>
      <c r="AH3261" s="258">
        <v>5.9157385E-3</v>
      </c>
      <c r="AI3261" s="258">
        <v>1.8247803E-5</v>
      </c>
      <c r="AJ3261" s="258">
        <v>7.5030022999999994E-5</v>
      </c>
      <c r="AK3261" s="258">
        <v>1.2146411E-6</v>
      </c>
      <c r="AL3261" s="258">
        <v>6.1118142000000003E-6</v>
      </c>
      <c r="AM3261" s="258">
        <v>1.8198482E-8</v>
      </c>
      <c r="AN3261" s="258">
        <v>5.5802664999999998E-6</v>
      </c>
      <c r="AO3261" s="258">
        <v>1.6968264E-5</v>
      </c>
      <c r="AP3261" s="258">
        <v>2.2103827000000001E-5</v>
      </c>
      <c r="AQ3261" s="258">
        <v>2.2921691E-7</v>
      </c>
      <c r="AR3261" s="258">
        <v>8.0702524000000001E-3</v>
      </c>
      <c r="AT3261" s="193"/>
      <c r="AU3261" s="193"/>
      <c r="AV3261" s="193"/>
      <c r="AW3261" s="193"/>
      <c r="AX3261" s="193"/>
      <c r="AY3261" s="193"/>
      <c r="AZ3261" s="193"/>
      <c r="BA3261" s="193"/>
      <c r="BB3261" s="193"/>
      <c r="BC3261" s="193"/>
      <c r="BD3261" s="193"/>
      <c r="BE3261" s="315"/>
      <c r="BF3261" s="315"/>
      <c r="BG3261" s="315"/>
      <c r="BH3261" s="315"/>
      <c r="BI3261" s="315"/>
      <c r="BJ3261" s="315"/>
      <c r="BK3261" s="315"/>
    </row>
    <row r="3262" spans="1:63" x14ac:dyDescent="0.25">
      <c r="A3262" s="9"/>
      <c r="B3262" s="43" t="s">
        <v>4654</v>
      </c>
      <c r="C3262" s="25" t="s">
        <v>3677</v>
      </c>
      <c r="D3262" s="193">
        <v>0.1159454</v>
      </c>
      <c r="E3262" s="193">
        <v>5.0216537999999998E-2</v>
      </c>
      <c r="F3262" s="193">
        <v>3.6897276999999999E-2</v>
      </c>
      <c r="G3262" s="193">
        <v>1.1206661999999999E-2</v>
      </c>
      <c r="H3262" s="193">
        <v>2.667285E-5</v>
      </c>
      <c r="I3262" s="193">
        <v>1.7401511000000001E-2</v>
      </c>
      <c r="J3262" s="193">
        <v>1.1789874E-4</v>
      </c>
      <c r="K3262" s="193">
        <v>9.5941350999999996E-7</v>
      </c>
      <c r="L3262" s="193">
        <v>7.7884023000000005E-5</v>
      </c>
      <c r="M3262" s="193">
        <v>0</v>
      </c>
      <c r="N3262" s="193">
        <v>0</v>
      </c>
      <c r="O3262" s="193">
        <v>0</v>
      </c>
      <c r="P3262" s="199">
        <f t="shared" si="616"/>
        <v>0.37197435555555552</v>
      </c>
      <c r="Q3262" s="240">
        <v>4.3451727</v>
      </c>
      <c r="R3262" s="99">
        <v>4.3005846999999999</v>
      </c>
      <c r="S3262" s="99">
        <v>3.7698888999999999E-2</v>
      </c>
      <c r="T3262" s="99">
        <v>4.5025000000000001E-8</v>
      </c>
      <c r="U3262" s="99">
        <v>1.7970833E-3</v>
      </c>
      <c r="V3262" s="99">
        <v>7.0580250000000001E-4</v>
      </c>
      <c r="W3262" s="99">
        <v>4.3861111000000003E-3</v>
      </c>
      <c r="X3262" s="241">
        <f t="shared" si="617"/>
        <v>4.5290819586925997E-2</v>
      </c>
      <c r="Y3262" s="241">
        <f t="shared" si="618"/>
        <v>2.7541964332808998E-2</v>
      </c>
      <c r="Z3262" s="241">
        <f t="shared" si="619"/>
        <v>6.9812188248170003E-3</v>
      </c>
      <c r="AA3262" s="241">
        <f t="shared" si="620"/>
        <v>1.0767636429300001E-2</v>
      </c>
      <c r="AB3262" s="258">
        <v>1.0311103E-2</v>
      </c>
      <c r="AC3262" s="258">
        <v>2.1539819000000002E-8</v>
      </c>
      <c r="AD3262" s="258">
        <v>8.3235723000000001E-3</v>
      </c>
      <c r="AE3262" s="258">
        <v>7.8228479E-7</v>
      </c>
      <c r="AF3262" s="258">
        <v>8.9052590000000004E-3</v>
      </c>
      <c r="AG3262" s="258">
        <v>1.2262081999999999E-6</v>
      </c>
      <c r="AH3262" s="258">
        <v>6.7489541000000002E-3</v>
      </c>
      <c r="AI3262" s="258">
        <v>6.3048213999999995E-5</v>
      </c>
      <c r="AJ3262" s="258">
        <v>1.0027851E-4</v>
      </c>
      <c r="AK3262" s="258">
        <v>1.8743414E-6</v>
      </c>
      <c r="AL3262" s="258">
        <v>8.1935834000000006E-6</v>
      </c>
      <c r="AM3262" s="258">
        <v>2.4429016999999999E-8</v>
      </c>
      <c r="AN3262" s="258">
        <v>7.3532010000000004E-6</v>
      </c>
      <c r="AO3262" s="258">
        <v>2.2404141999999999E-5</v>
      </c>
      <c r="AP3262" s="258">
        <v>2.9088304000000002E-5</v>
      </c>
      <c r="AQ3262" s="258">
        <v>2.6642929999999999E-7</v>
      </c>
      <c r="AR3262" s="258">
        <v>1.076737E-2</v>
      </c>
      <c r="AT3262" s="193"/>
      <c r="AU3262" s="193"/>
      <c r="AV3262" s="193"/>
      <c r="AW3262" s="193"/>
      <c r="AX3262" s="193"/>
      <c r="AY3262" s="193"/>
      <c r="AZ3262" s="193"/>
      <c r="BA3262" s="193"/>
      <c r="BB3262" s="193"/>
      <c r="BC3262" s="193"/>
      <c r="BD3262" s="193"/>
      <c r="BE3262" s="315"/>
      <c r="BF3262" s="315"/>
      <c r="BG3262" s="315"/>
      <c r="BH3262" s="315"/>
      <c r="BI3262" s="315"/>
      <c r="BJ3262" s="315"/>
      <c r="BK3262" s="315"/>
    </row>
    <row r="3263" spans="1:63" x14ac:dyDescent="0.25">
      <c r="A3263" s="9"/>
      <c r="B3263" s="43" t="s">
        <v>4654</v>
      </c>
      <c r="C3263" s="25" t="s">
        <v>5835</v>
      </c>
      <c r="D3263" s="193">
        <v>5.9045391000000003E-2</v>
      </c>
      <c r="E3263" s="193">
        <v>4.3996136999999998E-2</v>
      </c>
      <c r="F3263" s="193">
        <v>7.2985517999999997E-3</v>
      </c>
      <c r="G3263" s="193">
        <v>7.0208466999999997E-3</v>
      </c>
      <c r="H3263" s="193">
        <v>2.3454253000000002E-5</v>
      </c>
      <c r="I3263" s="193">
        <v>6.1930472000000004E-4</v>
      </c>
      <c r="J3263" s="193">
        <v>2.0741439000000001E-5</v>
      </c>
      <c r="K3263" s="193">
        <v>8.0943444999999996E-7</v>
      </c>
      <c r="L3263" s="193">
        <v>6.5545703000000007E-5</v>
      </c>
      <c r="M3263" s="193">
        <v>0</v>
      </c>
      <c r="N3263" s="193">
        <v>0</v>
      </c>
      <c r="O3263" s="193">
        <v>0</v>
      </c>
      <c r="P3263" s="199">
        <f t="shared" si="616"/>
        <v>0.32589731111111109</v>
      </c>
      <c r="Q3263" s="240">
        <v>2.7362468999999998</v>
      </c>
      <c r="R3263" s="99">
        <v>2.7046882999999999</v>
      </c>
      <c r="S3263" s="99">
        <v>2.5942E-2</v>
      </c>
      <c r="T3263" s="99">
        <v>5.0547222000000001E-8</v>
      </c>
      <c r="U3263" s="99">
        <v>1.1755556E-3</v>
      </c>
      <c r="V3263" s="99">
        <v>4.5953778000000002E-4</v>
      </c>
      <c r="W3263" s="99">
        <v>3.9813888999999996E-3</v>
      </c>
      <c r="X3263" s="241">
        <f t="shared" si="617"/>
        <v>2.8211023484037E-2</v>
      </c>
      <c r="Y3263" s="241">
        <f t="shared" si="618"/>
        <v>1.5408079287457001E-2</v>
      </c>
      <c r="Z3263" s="241">
        <f t="shared" si="619"/>
        <v>6.0310104587499988E-3</v>
      </c>
      <c r="AA3263" s="241">
        <f t="shared" si="620"/>
        <v>6.7719337378300002E-3</v>
      </c>
      <c r="AB3263" s="258">
        <v>9.0338546000000002E-3</v>
      </c>
      <c r="AC3263" s="258">
        <v>1.6593176999999999E-8</v>
      </c>
      <c r="AD3263" s="258">
        <v>5.0369871000000002E-3</v>
      </c>
      <c r="AE3263" s="258">
        <v>4.3520852000000002E-7</v>
      </c>
      <c r="AF3263" s="258">
        <v>1.3359546000000001E-3</v>
      </c>
      <c r="AG3263" s="258">
        <v>8.3118575999999999E-7</v>
      </c>
      <c r="AH3263" s="258">
        <v>5.9129680999999998E-3</v>
      </c>
      <c r="AI3263" s="258">
        <v>1.1820942000000001E-5</v>
      </c>
      <c r="AJ3263" s="258">
        <v>6.2818735999999994E-5</v>
      </c>
      <c r="AK3263" s="258">
        <v>4.7672826E-7</v>
      </c>
      <c r="AL3263" s="258">
        <v>4.9653592000000002E-6</v>
      </c>
      <c r="AM3263" s="258">
        <v>1.473259E-8</v>
      </c>
      <c r="AN3263" s="258">
        <v>4.7427106999999998E-6</v>
      </c>
      <c r="AO3263" s="258">
        <v>1.4400951000000001E-5</v>
      </c>
      <c r="AP3263" s="258">
        <v>1.8802199000000002E-5</v>
      </c>
      <c r="AQ3263" s="258">
        <v>2.1963782999999999E-7</v>
      </c>
      <c r="AR3263" s="258">
        <v>6.7717141000000003E-3</v>
      </c>
      <c r="AT3263" s="193"/>
      <c r="AU3263" s="193"/>
      <c r="AV3263" s="193"/>
      <c r="AW3263" s="193"/>
      <c r="AX3263" s="193"/>
      <c r="AY3263" s="193"/>
      <c r="AZ3263" s="193"/>
      <c r="BA3263" s="193"/>
      <c r="BB3263" s="193"/>
      <c r="BC3263" s="193"/>
      <c r="BD3263" s="193"/>
      <c r="BE3263" s="315"/>
      <c r="BF3263" s="315"/>
      <c r="BG3263" s="315"/>
      <c r="BH3263" s="315"/>
      <c r="BI3263" s="315"/>
      <c r="BJ3263" s="315"/>
      <c r="BK3263" s="315"/>
    </row>
    <row r="3264" spans="1:63" x14ac:dyDescent="0.25">
      <c r="A3264" s="9"/>
      <c r="B3264" s="43" t="s">
        <v>4654</v>
      </c>
      <c r="C3264" s="25" t="s">
        <v>5836</v>
      </c>
      <c r="D3264" s="193">
        <v>5.8261921000000001E-2</v>
      </c>
      <c r="E3264" s="193">
        <v>4.5761771E-2</v>
      </c>
      <c r="F3264" s="193">
        <v>2.6699520000000002E-3</v>
      </c>
      <c r="G3264" s="193">
        <v>9.1434319999999999E-3</v>
      </c>
      <c r="H3264" s="193">
        <v>2.4160895000000001E-5</v>
      </c>
      <c r="I3264" s="193">
        <v>4.5931022999999999E-4</v>
      </c>
      <c r="J3264" s="193">
        <v>1.7594861E-5</v>
      </c>
      <c r="K3264" s="193">
        <v>8.9241939999999999E-7</v>
      </c>
      <c r="L3264" s="193">
        <v>1.8480803E-4</v>
      </c>
      <c r="M3264" s="193">
        <v>0</v>
      </c>
      <c r="N3264" s="193">
        <v>0</v>
      </c>
      <c r="O3264" s="193">
        <v>0</v>
      </c>
      <c r="P3264" s="199">
        <f t="shared" si="616"/>
        <v>0.33897608148148145</v>
      </c>
      <c r="Q3264" s="240">
        <v>3.5571282000000002</v>
      </c>
      <c r="R3264" s="99">
        <v>3.5188278</v>
      </c>
      <c r="S3264" s="99">
        <v>3.2028888999999998E-2</v>
      </c>
      <c r="T3264" s="99">
        <v>5.5466666999999999E-8</v>
      </c>
      <c r="U3264" s="99">
        <v>1.5140832999999999E-3</v>
      </c>
      <c r="V3264" s="99">
        <v>5.8792694000000005E-4</v>
      </c>
      <c r="W3264" s="99">
        <v>4.1694443999999997E-3</v>
      </c>
      <c r="X3264" s="241">
        <f t="shared" si="617"/>
        <v>3.1646212410595995E-2</v>
      </c>
      <c r="Y3264" s="241">
        <f t="shared" si="618"/>
        <v>1.6543838493262998E-2</v>
      </c>
      <c r="Z3264" s="241">
        <f t="shared" si="619"/>
        <v>6.2920313996229996E-3</v>
      </c>
      <c r="AA3264" s="241">
        <f t="shared" si="620"/>
        <v>8.8103425177100004E-3</v>
      </c>
      <c r="AB3264" s="258">
        <v>9.3963694999999996E-3</v>
      </c>
      <c r="AC3264" s="258">
        <v>2.2622682999999998E-8</v>
      </c>
      <c r="AD3264" s="258">
        <v>6.5975026999999997E-3</v>
      </c>
      <c r="AE3264" s="258">
        <v>1.9593877999999999E-7</v>
      </c>
      <c r="AF3264" s="258">
        <v>5.4872244000000005E-4</v>
      </c>
      <c r="AG3264" s="258">
        <v>1.0252918000000001E-6</v>
      </c>
      <c r="AH3264" s="258">
        <v>6.1502073000000001E-3</v>
      </c>
      <c r="AI3264" s="258">
        <v>4.1168952999999998E-6</v>
      </c>
      <c r="AJ3264" s="258">
        <v>8.1814560999999994E-5</v>
      </c>
      <c r="AK3264" s="258">
        <v>4.8829816999999998E-7</v>
      </c>
      <c r="AL3264" s="258">
        <v>6.3291658999999999E-6</v>
      </c>
      <c r="AM3264" s="258">
        <v>1.8762253000000001E-8</v>
      </c>
      <c r="AN3264" s="258">
        <v>6.1731329999999997E-6</v>
      </c>
      <c r="AO3264" s="258">
        <v>1.8446870999999999E-5</v>
      </c>
      <c r="AP3264" s="258">
        <v>2.4436413000000001E-5</v>
      </c>
      <c r="AQ3264" s="258">
        <v>2.4341771E-7</v>
      </c>
      <c r="AR3264" s="258">
        <v>8.8100990999999997E-3</v>
      </c>
      <c r="AT3264" s="193"/>
      <c r="AU3264" s="193"/>
      <c r="AV3264" s="193"/>
      <c r="AW3264" s="193"/>
      <c r="AX3264" s="193"/>
      <c r="AY3264" s="193"/>
      <c r="AZ3264" s="193"/>
      <c r="BA3264" s="193"/>
      <c r="BB3264" s="193"/>
      <c r="BC3264" s="193"/>
      <c r="BD3264" s="193"/>
      <c r="BE3264" s="315"/>
      <c r="BF3264" s="315"/>
      <c r="BG3264" s="315"/>
      <c r="BH3264" s="315"/>
      <c r="BI3264" s="315"/>
      <c r="BJ3264" s="315"/>
      <c r="BK3264" s="315"/>
    </row>
    <row r="3265" spans="1:63" x14ac:dyDescent="0.25">
      <c r="A3265" s="9"/>
      <c r="B3265" s="43" t="s">
        <v>4654</v>
      </c>
      <c r="C3265" s="25" t="s">
        <v>5837</v>
      </c>
      <c r="D3265" s="193">
        <v>0.11310299</v>
      </c>
      <c r="E3265" s="193">
        <v>4.0629196999999999E-2</v>
      </c>
      <c r="F3265" s="193">
        <v>6.2141739000000001E-2</v>
      </c>
      <c r="G3265" s="193">
        <v>6.9500103000000001E-3</v>
      </c>
      <c r="H3265" s="193">
        <v>2.4602694000000001E-5</v>
      </c>
      <c r="I3265" s="193">
        <v>3.2329350000000001E-3</v>
      </c>
      <c r="J3265" s="193">
        <v>5.2994439999999998E-5</v>
      </c>
      <c r="K3265" s="193">
        <v>8.8985002000000001E-7</v>
      </c>
      <c r="L3265" s="193">
        <v>7.0624099000000004E-5</v>
      </c>
      <c r="M3265" s="193">
        <v>0</v>
      </c>
      <c r="N3265" s="193">
        <v>0</v>
      </c>
      <c r="O3265" s="193">
        <v>0</v>
      </c>
      <c r="P3265" s="199">
        <f t="shared" si="616"/>
        <v>0.30095701481481479</v>
      </c>
      <c r="Q3265" s="240">
        <v>2.8380323999999999</v>
      </c>
      <c r="R3265" s="99">
        <v>2.8067091</v>
      </c>
      <c r="S3265" s="99">
        <v>2.6156667000000001E-2</v>
      </c>
      <c r="T3265" s="99">
        <v>2.0382778000000001E-7</v>
      </c>
      <c r="U3265" s="99">
        <v>1.2012500000000001E-3</v>
      </c>
      <c r="V3265" s="99">
        <v>4.7765028E-4</v>
      </c>
      <c r="W3265" s="99">
        <v>3.4875000000000001E-3</v>
      </c>
      <c r="X3265" s="241">
        <f t="shared" si="617"/>
        <v>3.5635337117524001E-2</v>
      </c>
      <c r="Y3265" s="241">
        <f t="shared" si="618"/>
        <v>2.2920001776911E-2</v>
      </c>
      <c r="Z3265" s="241">
        <f t="shared" si="619"/>
        <v>5.6885651576429998E-3</v>
      </c>
      <c r="AA3265" s="241">
        <f t="shared" si="620"/>
        <v>7.0267701829700002E-3</v>
      </c>
      <c r="AB3265" s="258">
        <v>8.3425098E-3</v>
      </c>
      <c r="AC3265" s="258">
        <v>7.7948711000000003E-8</v>
      </c>
      <c r="AD3265" s="258">
        <v>5.1248969000000002E-3</v>
      </c>
      <c r="AE3265" s="258">
        <v>1.1397834E-6</v>
      </c>
      <c r="AF3265" s="258">
        <v>9.4505386000000007E-3</v>
      </c>
      <c r="AG3265" s="258">
        <v>8.387448E-7</v>
      </c>
      <c r="AH3265" s="258">
        <v>5.4604535999999999E-3</v>
      </c>
      <c r="AI3265" s="258">
        <v>1.0690124E-4</v>
      </c>
      <c r="AJ3265" s="258">
        <v>6.2160674000000005E-5</v>
      </c>
      <c r="AK3265" s="258">
        <v>9.5258606000000004E-7</v>
      </c>
      <c r="AL3265" s="258">
        <v>5.0873335000000004E-6</v>
      </c>
      <c r="AM3265" s="258">
        <v>1.5118883E-8</v>
      </c>
      <c r="AN3265" s="258">
        <v>4.7388341999999998E-6</v>
      </c>
      <c r="AO3265" s="258">
        <v>1.4626890999999999E-5</v>
      </c>
      <c r="AP3265" s="258">
        <v>3.3628879999999998E-5</v>
      </c>
      <c r="AQ3265" s="258">
        <v>2.1538296999999999E-7</v>
      </c>
      <c r="AR3265" s="258">
        <v>7.0265548000000002E-3</v>
      </c>
      <c r="AT3265" s="193"/>
      <c r="AU3265" s="193"/>
      <c r="AV3265" s="193"/>
      <c r="AW3265" s="193"/>
      <c r="AX3265" s="193"/>
      <c r="AY3265" s="193"/>
      <c r="AZ3265" s="193"/>
      <c r="BA3265" s="193"/>
      <c r="BB3265" s="193"/>
      <c r="BC3265" s="193"/>
      <c r="BD3265" s="193"/>
      <c r="BE3265" s="315"/>
      <c r="BF3265" s="315"/>
      <c r="BG3265" s="315"/>
      <c r="BH3265" s="315"/>
      <c r="BI3265" s="315"/>
      <c r="BJ3265" s="315"/>
      <c r="BK3265" s="315"/>
    </row>
    <row r="3266" spans="1:63" x14ac:dyDescent="0.25">
      <c r="A3266" s="9"/>
      <c r="B3266" s="43" t="s">
        <v>4654</v>
      </c>
      <c r="C3266" s="25" t="s">
        <v>4880</v>
      </c>
      <c r="D3266" s="193">
        <v>6.3635054999999996E-2</v>
      </c>
      <c r="E3266" s="193">
        <v>5.2772062000000002E-2</v>
      </c>
      <c r="F3266" s="193">
        <v>4.6319825000000004E-3</v>
      </c>
      <c r="G3266" s="193">
        <v>5.6224730999999998E-3</v>
      </c>
      <c r="H3266" s="193">
        <v>2.7139628E-5</v>
      </c>
      <c r="I3266" s="193">
        <v>4.9134999000000003E-4</v>
      </c>
      <c r="J3266" s="193">
        <v>2.2608250000000002E-5</v>
      </c>
      <c r="K3266" s="193">
        <v>8.8375914999999995E-7</v>
      </c>
      <c r="L3266" s="193">
        <v>6.6556309000000003E-5</v>
      </c>
      <c r="M3266" s="193">
        <v>0</v>
      </c>
      <c r="N3266" s="193">
        <v>0</v>
      </c>
      <c r="O3266" s="193">
        <v>0</v>
      </c>
      <c r="P3266" s="199">
        <f t="shared" si="616"/>
        <v>0.39090416296296293</v>
      </c>
      <c r="Q3266" s="240">
        <v>2.1863975</v>
      </c>
      <c r="R3266" s="99">
        <v>2.1621473</v>
      </c>
      <c r="S3266" s="99">
        <v>2.0205111000000001E-2</v>
      </c>
      <c r="T3266" s="99">
        <v>3.4399999999999997E-8</v>
      </c>
      <c r="U3266" s="99">
        <v>9.4330556000000001E-4</v>
      </c>
      <c r="V3266" s="99">
        <v>3.6814193999999998E-4</v>
      </c>
      <c r="W3266" s="99">
        <v>2.7335833E-3</v>
      </c>
      <c r="X3266" s="241">
        <f t="shared" si="617"/>
        <v>2.8461484506781001E-2</v>
      </c>
      <c r="Y3266" s="241">
        <f t="shared" si="618"/>
        <v>1.5862613013133998E-2</v>
      </c>
      <c r="Z3266" s="241">
        <f t="shared" si="619"/>
        <v>7.1852944661470004E-3</v>
      </c>
      <c r="AA3266" s="241">
        <f t="shared" si="620"/>
        <v>5.4135770274999998E-3</v>
      </c>
      <c r="AB3266" s="258">
        <v>1.0835846E-2</v>
      </c>
      <c r="AC3266" s="258">
        <v>1.4598074E-8</v>
      </c>
      <c r="AD3266" s="258">
        <v>4.1376601000000001E-3</v>
      </c>
      <c r="AE3266" s="258">
        <v>3.4273724E-7</v>
      </c>
      <c r="AF3266" s="258">
        <v>8.8810267000000002E-4</v>
      </c>
      <c r="AG3266" s="258">
        <v>6.4690781999999999E-7</v>
      </c>
      <c r="AH3266" s="258">
        <v>7.0924493000000003E-3</v>
      </c>
      <c r="AI3266" s="258">
        <v>7.1043347E-6</v>
      </c>
      <c r="AJ3266" s="258">
        <v>5.0309963999999999E-5</v>
      </c>
      <c r="AK3266" s="258">
        <v>5.9914267E-7</v>
      </c>
      <c r="AL3266" s="258">
        <v>4.116803E-6</v>
      </c>
      <c r="AM3266" s="258">
        <v>1.2231276999999999E-8</v>
      </c>
      <c r="AN3266" s="258">
        <v>3.8431295000000004E-6</v>
      </c>
      <c r="AO3266" s="258">
        <v>1.1635599E-5</v>
      </c>
      <c r="AP3266" s="258">
        <v>1.5223962E-5</v>
      </c>
      <c r="AQ3266" s="258">
        <v>2.2012750000000001E-7</v>
      </c>
      <c r="AR3266" s="258">
        <v>5.4133569000000001E-3</v>
      </c>
      <c r="AT3266" s="193"/>
      <c r="AU3266" s="193"/>
      <c r="AV3266" s="193"/>
      <c r="AW3266" s="193"/>
      <c r="AX3266" s="193"/>
      <c r="AY3266" s="193"/>
      <c r="AZ3266" s="193"/>
      <c r="BA3266" s="193"/>
      <c r="BB3266" s="193"/>
      <c r="BC3266" s="193"/>
      <c r="BD3266" s="193"/>
      <c r="BE3266" s="315"/>
      <c r="BF3266" s="315"/>
      <c r="BG3266" s="315"/>
      <c r="BH3266" s="315"/>
      <c r="BI3266" s="315"/>
      <c r="BJ3266" s="315"/>
      <c r="BK3266" s="315"/>
    </row>
    <row r="3267" spans="1:63" x14ac:dyDescent="0.25">
      <c r="A3267" s="9"/>
      <c r="B3267" s="43" t="s">
        <v>4654</v>
      </c>
      <c r="C3267" s="25" t="s">
        <v>4881</v>
      </c>
      <c r="D3267" s="193">
        <v>8.5959109000000006E-2</v>
      </c>
      <c r="E3267" s="193">
        <v>4.8594659999999998E-2</v>
      </c>
      <c r="F3267" s="193">
        <v>1.5804397000000001E-2</v>
      </c>
      <c r="G3267" s="193">
        <v>1.4429248E-2</v>
      </c>
      <c r="H3267" s="193">
        <v>2.3406063000000002E-5</v>
      </c>
      <c r="I3267" s="193">
        <v>6.9492102999999996E-3</v>
      </c>
      <c r="J3267" s="193">
        <v>7.7623661E-5</v>
      </c>
      <c r="K3267" s="193">
        <v>9.1935800000000005E-7</v>
      </c>
      <c r="L3267" s="193">
        <v>7.9644800999999996E-5</v>
      </c>
      <c r="M3267" s="193">
        <v>0</v>
      </c>
      <c r="N3267" s="193">
        <v>0</v>
      </c>
      <c r="O3267" s="193">
        <v>0</v>
      </c>
      <c r="P3267" s="199">
        <f t="shared" si="616"/>
        <v>0.35996044444444442</v>
      </c>
      <c r="Q3267" s="240">
        <v>5.5915325999999999</v>
      </c>
      <c r="R3267" s="99">
        <v>5.5345046</v>
      </c>
      <c r="S3267" s="99">
        <v>4.8188000000000002E-2</v>
      </c>
      <c r="T3267" s="99">
        <v>5.5841667000000001E-8</v>
      </c>
      <c r="U3267" s="99">
        <v>2.2905277999999999E-3</v>
      </c>
      <c r="V3267" s="99">
        <v>9.0084805999999997E-4</v>
      </c>
      <c r="W3267" s="99">
        <v>5.6486111E-3</v>
      </c>
      <c r="X3267" s="241">
        <f t="shared" si="617"/>
        <v>4.4906454030539E-2</v>
      </c>
      <c r="Y3267" s="241">
        <f t="shared" si="618"/>
        <v>2.4276792500631E-2</v>
      </c>
      <c r="Z3267" s="241">
        <f t="shared" si="619"/>
        <v>6.7726453010080005E-3</v>
      </c>
      <c r="AA3267" s="241">
        <f t="shared" si="620"/>
        <v>1.3857016228900001E-2</v>
      </c>
      <c r="AB3267" s="258">
        <v>9.9780731999999997E-3</v>
      </c>
      <c r="AC3267" s="258">
        <v>2.5225701000000001E-8</v>
      </c>
      <c r="AD3267" s="258">
        <v>1.0654118000000001E-2</v>
      </c>
      <c r="AE3267" s="258">
        <v>4.1923503000000001E-7</v>
      </c>
      <c r="AF3267" s="258">
        <v>3.6426076000000002E-3</v>
      </c>
      <c r="AG3267" s="258">
        <v>1.5492399E-6</v>
      </c>
      <c r="AH3267" s="258">
        <v>6.5309566000000003E-3</v>
      </c>
      <c r="AI3267" s="258">
        <v>2.5255025999999999E-5</v>
      </c>
      <c r="AJ3267" s="258">
        <v>1.2911498000000001E-4</v>
      </c>
      <c r="AK3267" s="258">
        <v>1.7398848999999999E-6</v>
      </c>
      <c r="AL3267" s="258">
        <v>1.0558571999999999E-5</v>
      </c>
      <c r="AM3267" s="258">
        <v>3.1394607999999998E-8</v>
      </c>
      <c r="AN3267" s="258">
        <v>9.3630835000000001E-6</v>
      </c>
      <c r="AO3267" s="258">
        <v>2.8580067000000001E-5</v>
      </c>
      <c r="AP3267" s="258">
        <v>3.7045692999999998E-5</v>
      </c>
      <c r="AQ3267" s="258">
        <v>2.782289E-7</v>
      </c>
      <c r="AR3267" s="258">
        <v>1.3856738E-2</v>
      </c>
      <c r="AT3267" s="193"/>
      <c r="AU3267" s="193"/>
      <c r="AV3267" s="193"/>
      <c r="AW3267" s="193"/>
      <c r="AX3267" s="193"/>
      <c r="AY3267" s="193"/>
      <c r="AZ3267" s="193"/>
      <c r="BA3267" s="193"/>
      <c r="BB3267" s="193"/>
      <c r="BC3267" s="193"/>
      <c r="BD3267" s="193"/>
      <c r="BE3267" s="315"/>
      <c r="BF3267" s="315"/>
      <c r="BG3267" s="315"/>
      <c r="BH3267" s="315"/>
      <c r="BI3267" s="315"/>
      <c r="BJ3267" s="315"/>
      <c r="BK3267" s="315"/>
    </row>
    <row r="3268" spans="1:63" x14ac:dyDescent="0.25">
      <c r="A3268" s="9"/>
      <c r="B3268" s="43" t="s">
        <v>4654</v>
      </c>
      <c r="C3268" s="25" t="s">
        <v>4882</v>
      </c>
      <c r="D3268" s="193">
        <v>7.0942338999999993E-2</v>
      </c>
      <c r="E3268" s="193">
        <v>5.2500874000000003E-2</v>
      </c>
      <c r="F3268" s="193">
        <v>6.4578435999999998E-3</v>
      </c>
      <c r="G3268" s="193">
        <v>1.0914211E-2</v>
      </c>
      <c r="H3268" s="193">
        <v>2.8376492999999999E-5</v>
      </c>
      <c r="I3268" s="193">
        <v>9.1328429999999999E-4</v>
      </c>
      <c r="J3268" s="193">
        <v>4.3734706999999999E-5</v>
      </c>
      <c r="K3268" s="193">
        <v>1.0123039999999999E-6</v>
      </c>
      <c r="L3268" s="193">
        <v>8.3002944999999994E-5</v>
      </c>
      <c r="M3268" s="193">
        <v>0</v>
      </c>
      <c r="N3268" s="193">
        <v>0</v>
      </c>
      <c r="O3268" s="193">
        <v>0</v>
      </c>
      <c r="P3268" s="199">
        <f t="shared" si="616"/>
        <v>0.38889536296296295</v>
      </c>
      <c r="Q3268" s="240">
        <v>4.2368392999999998</v>
      </c>
      <c r="R3268" s="99">
        <v>4.1909428999999996</v>
      </c>
      <c r="S3268" s="99">
        <v>3.8243332999999997E-2</v>
      </c>
      <c r="T3268" s="99">
        <v>5.9830556000000006E-8</v>
      </c>
      <c r="U3268" s="99">
        <v>1.7766944E-3</v>
      </c>
      <c r="V3268" s="99">
        <v>6.9627416999999995E-4</v>
      </c>
      <c r="W3268" s="99">
        <v>5.1799999999999997E-3</v>
      </c>
      <c r="X3268" s="241">
        <f t="shared" si="617"/>
        <v>3.7770782948421996E-2</v>
      </c>
      <c r="Y3268" s="241">
        <f t="shared" si="618"/>
        <v>2.0046819038276001E-2</v>
      </c>
      <c r="Z3268" s="241">
        <f t="shared" si="619"/>
        <v>7.2308287489359982E-3</v>
      </c>
      <c r="AA3268" s="241">
        <f t="shared" si="620"/>
        <v>1.0493135161209999E-2</v>
      </c>
      <c r="AB3268" s="258">
        <v>1.0780153000000001E-2</v>
      </c>
      <c r="AC3268" s="258">
        <v>2.2615676000000001E-8</v>
      </c>
      <c r="AD3268" s="258">
        <v>8.0432964000000003E-3</v>
      </c>
      <c r="AE3268" s="258">
        <v>3.5376000000000001E-7</v>
      </c>
      <c r="AF3268" s="258">
        <v>1.2217669999999999E-3</v>
      </c>
      <c r="AG3268" s="258">
        <v>1.2262626000000001E-6</v>
      </c>
      <c r="AH3268" s="258">
        <v>7.0559665999999997E-3</v>
      </c>
      <c r="AI3268" s="258">
        <v>1.0288371E-5</v>
      </c>
      <c r="AJ3268" s="258">
        <v>9.7661294999999999E-5</v>
      </c>
      <c r="AK3268" s="258">
        <v>1.0728479E-6</v>
      </c>
      <c r="AL3268" s="258">
        <v>7.9869053999999998E-6</v>
      </c>
      <c r="AM3268" s="258">
        <v>2.3727136000000002E-8</v>
      </c>
      <c r="AN3268" s="258">
        <v>7.2231694999999996E-6</v>
      </c>
      <c r="AO3268" s="258">
        <v>2.1984321999999999E-5</v>
      </c>
      <c r="AP3268" s="258">
        <v>2.8621511E-5</v>
      </c>
      <c r="AQ3268" s="258">
        <v>2.8216120999999998E-7</v>
      </c>
      <c r="AR3268" s="258">
        <v>1.0492853E-2</v>
      </c>
      <c r="AT3268" s="193"/>
      <c r="AU3268" s="193"/>
      <c r="AV3268" s="193"/>
      <c r="AW3268" s="193"/>
      <c r="AX3268" s="193"/>
      <c r="AY3268" s="193"/>
      <c r="AZ3268" s="193"/>
      <c r="BA3268" s="193"/>
      <c r="BB3268" s="193"/>
      <c r="BC3268" s="193"/>
      <c r="BD3268" s="193"/>
      <c r="BE3268" s="315"/>
      <c r="BF3268" s="315"/>
      <c r="BG3268" s="315"/>
      <c r="BH3268" s="315"/>
      <c r="BI3268" s="315"/>
      <c r="BJ3268" s="315"/>
      <c r="BK3268" s="315"/>
    </row>
    <row r="3269" spans="1:63" x14ac:dyDescent="0.25">
      <c r="A3269" s="9"/>
      <c r="B3269" s="43" t="s">
        <v>4654</v>
      </c>
      <c r="C3269" s="25" t="s">
        <v>4883</v>
      </c>
      <c r="D3269" s="193">
        <v>0.12652901999999999</v>
      </c>
      <c r="E3269" s="193">
        <v>4.6942830999999997E-2</v>
      </c>
      <c r="F3269" s="193">
        <v>6.2253611E-2</v>
      </c>
      <c r="G3269" s="193">
        <v>1.0765969E-2</v>
      </c>
      <c r="H3269" s="193">
        <v>2.4555828999999999E-5</v>
      </c>
      <c r="I3269" s="193">
        <v>6.3881516999999997E-3</v>
      </c>
      <c r="J3269" s="193">
        <v>8.0255870999999999E-5</v>
      </c>
      <c r="K3269" s="193">
        <v>8.9065588999999998E-7</v>
      </c>
      <c r="L3269" s="193">
        <v>7.2752966E-5</v>
      </c>
      <c r="M3269" s="193">
        <v>0</v>
      </c>
      <c r="N3269" s="193">
        <v>0</v>
      </c>
      <c r="O3269" s="193">
        <v>0</v>
      </c>
      <c r="P3269" s="199">
        <f t="shared" si="616"/>
        <v>0.34772467407407404</v>
      </c>
      <c r="Q3269" s="240">
        <v>4.1740757999999998</v>
      </c>
      <c r="R3269" s="99">
        <v>4.1313117999999998</v>
      </c>
      <c r="S3269" s="99">
        <v>3.6160444E-2</v>
      </c>
      <c r="T3269" s="99">
        <v>4.2858333000000003E-8</v>
      </c>
      <c r="U3269" s="99">
        <v>1.7236943999999999E-3</v>
      </c>
      <c r="V3269" s="99">
        <v>6.7709083000000003E-4</v>
      </c>
      <c r="W3269" s="99">
        <v>4.2027777999999998E-3</v>
      </c>
      <c r="X3269" s="241">
        <f t="shared" si="617"/>
        <v>4.4689482764469997E-2</v>
      </c>
      <c r="Y3269" s="241">
        <f t="shared" si="618"/>
        <v>2.7767324791160997E-2</v>
      </c>
      <c r="Z3269" s="241">
        <f t="shared" si="619"/>
        <v>6.5783465077589994E-3</v>
      </c>
      <c r="AA3269" s="241">
        <f t="shared" si="620"/>
        <v>1.0343811465550001E-2</v>
      </c>
      <c r="AB3269" s="258">
        <v>9.6389031999999999E-3</v>
      </c>
      <c r="AC3269" s="258">
        <v>2.0431961000000001E-8</v>
      </c>
      <c r="AD3269" s="258">
        <v>7.9661595000000002E-3</v>
      </c>
      <c r="AE3269" s="258">
        <v>1.1758564000000001E-6</v>
      </c>
      <c r="AF3269" s="258">
        <v>1.0159898000000001E-2</v>
      </c>
      <c r="AG3269" s="258">
        <v>1.1678028000000001E-6</v>
      </c>
      <c r="AH3269" s="258">
        <v>6.3089757999999999E-3</v>
      </c>
      <c r="AI3269" s="258">
        <v>1.0717679999999999E-4</v>
      </c>
      <c r="AJ3269" s="258">
        <v>9.6335151999999994E-5</v>
      </c>
      <c r="AK3269" s="258">
        <v>1.513392E-6</v>
      </c>
      <c r="AL3269" s="258">
        <v>7.8728137000000004E-6</v>
      </c>
      <c r="AM3269" s="258">
        <v>2.3434259E-8</v>
      </c>
      <c r="AN3269" s="258">
        <v>7.0528737999999997E-6</v>
      </c>
      <c r="AO3269" s="258">
        <v>2.1494355999999998E-5</v>
      </c>
      <c r="AP3269" s="258">
        <v>2.7901886E-5</v>
      </c>
      <c r="AQ3269" s="258">
        <v>2.4946554999999997E-7</v>
      </c>
      <c r="AR3269" s="258">
        <v>1.0343562000000001E-2</v>
      </c>
      <c r="AT3269" s="193"/>
      <c r="AU3269" s="193"/>
      <c r="AV3269" s="193"/>
      <c r="AW3269" s="193"/>
      <c r="AX3269" s="193"/>
      <c r="AY3269" s="193"/>
      <c r="AZ3269" s="193"/>
      <c r="BA3269" s="193"/>
      <c r="BB3269" s="193"/>
      <c r="BC3269" s="193"/>
      <c r="BD3269" s="193"/>
      <c r="BE3269" s="315"/>
      <c r="BF3269" s="315"/>
      <c r="BG3269" s="315"/>
      <c r="BH3269" s="315"/>
      <c r="BI3269" s="315"/>
      <c r="BJ3269" s="315"/>
      <c r="BK3269" s="315"/>
    </row>
    <row r="3270" spans="1:63" x14ac:dyDescent="0.25">
      <c r="A3270" s="9"/>
      <c r="B3270" s="43" t="s">
        <v>4654</v>
      </c>
      <c r="C3270" s="25" t="s">
        <v>4884</v>
      </c>
      <c r="D3270" s="193">
        <v>6.7079185999999999E-2</v>
      </c>
      <c r="E3270" s="193">
        <v>4.1705316999999999E-2</v>
      </c>
      <c r="F3270" s="193">
        <v>1.3570216E-2</v>
      </c>
      <c r="G3270" s="193">
        <v>9.0145516000000002E-3</v>
      </c>
      <c r="H3270" s="193">
        <v>2.2649507999999999E-5</v>
      </c>
      <c r="I3270" s="193">
        <v>2.6192061999999999E-3</v>
      </c>
      <c r="J3270" s="193">
        <v>8.0703282999999997E-5</v>
      </c>
      <c r="K3270" s="193">
        <v>8.0896177999999996E-7</v>
      </c>
      <c r="L3270" s="193">
        <v>6.5733743000000001E-5</v>
      </c>
      <c r="M3270" s="193">
        <v>0</v>
      </c>
      <c r="N3270" s="193">
        <v>0</v>
      </c>
      <c r="O3270" s="193">
        <v>0</v>
      </c>
      <c r="P3270" s="199">
        <f t="shared" si="616"/>
        <v>0.30892827407407403</v>
      </c>
      <c r="Q3270" s="240">
        <v>3.4967961999999999</v>
      </c>
      <c r="R3270" s="99">
        <v>3.4601139000000001</v>
      </c>
      <c r="S3270" s="99">
        <v>3.0831111000000001E-2</v>
      </c>
      <c r="T3270" s="99">
        <v>4.1530556000000001E-8</v>
      </c>
      <c r="U3270" s="99">
        <v>1.4548056E-3</v>
      </c>
      <c r="V3270" s="99">
        <v>5.7080944000000001E-4</v>
      </c>
      <c r="W3270" s="99">
        <v>3.8255555999999998E-3</v>
      </c>
      <c r="X3270" s="241">
        <f t="shared" si="617"/>
        <v>3.2413721014541999E-2</v>
      </c>
      <c r="Y3270" s="241">
        <f t="shared" si="618"/>
        <v>1.7985649454343E-2</v>
      </c>
      <c r="Z3270" s="241">
        <f t="shared" si="619"/>
        <v>5.7647661731789999E-3</v>
      </c>
      <c r="AA3270" s="241">
        <f t="shared" si="620"/>
        <v>8.6633053870200007E-3</v>
      </c>
      <c r="AB3270" s="258">
        <v>8.5634703000000006E-3</v>
      </c>
      <c r="AC3270" s="258">
        <v>1.7952363000000001E-8</v>
      </c>
      <c r="AD3270" s="258">
        <v>6.8584865999999998E-3</v>
      </c>
      <c r="AE3270" s="258">
        <v>4.2330723000000001E-7</v>
      </c>
      <c r="AF3270" s="258">
        <v>2.5622586999999998E-3</v>
      </c>
      <c r="AG3270" s="258">
        <v>9.9259475000000005E-7</v>
      </c>
      <c r="AH3270" s="258">
        <v>5.6050726000000002E-3</v>
      </c>
      <c r="AI3270" s="258">
        <v>2.2875445000000001E-5</v>
      </c>
      <c r="AJ3270" s="258">
        <v>8.0663223999999996E-5</v>
      </c>
      <c r="AK3270" s="258">
        <v>1.8977766000000001E-6</v>
      </c>
      <c r="AL3270" s="258">
        <v>6.7073402000000003E-6</v>
      </c>
      <c r="AM3270" s="258">
        <v>2.0030279000000001E-8</v>
      </c>
      <c r="AN3270" s="258">
        <v>5.9382041000000002E-6</v>
      </c>
      <c r="AO3270" s="258">
        <v>1.8083618999999999E-5</v>
      </c>
      <c r="AP3270" s="258">
        <v>2.3507933999999999E-5</v>
      </c>
      <c r="AQ3270" s="258">
        <v>2.2408702000000001E-7</v>
      </c>
      <c r="AR3270" s="258">
        <v>8.6630813000000001E-3</v>
      </c>
      <c r="AT3270" s="193"/>
      <c r="AU3270" s="193"/>
      <c r="AV3270" s="193"/>
      <c r="AW3270" s="193"/>
      <c r="AX3270" s="193"/>
      <c r="AY3270" s="193"/>
      <c r="AZ3270" s="193"/>
      <c r="BA3270" s="193"/>
      <c r="BB3270" s="193"/>
      <c r="BC3270" s="193"/>
      <c r="BD3270" s="193"/>
      <c r="BE3270" s="315"/>
      <c r="BF3270" s="315"/>
      <c r="BG3270" s="315"/>
      <c r="BH3270" s="315"/>
      <c r="BI3270" s="315"/>
      <c r="BJ3270" s="315"/>
      <c r="BK3270" s="315"/>
    </row>
    <row r="3271" spans="1:63" x14ac:dyDescent="0.25">
      <c r="A3271" s="9"/>
      <c r="B3271" s="43" t="s">
        <v>4654</v>
      </c>
      <c r="C3271" s="25" t="s">
        <v>4885</v>
      </c>
      <c r="D3271" s="193">
        <v>0.10555531999999999</v>
      </c>
      <c r="E3271" s="193">
        <v>4.4701682999999999E-2</v>
      </c>
      <c r="F3271" s="193">
        <v>4.8821706999999999E-2</v>
      </c>
      <c r="G3271" s="193">
        <v>8.1771307999999997E-3</v>
      </c>
      <c r="H3271" s="193">
        <v>2.4105892000000001E-5</v>
      </c>
      <c r="I3271" s="193">
        <v>3.7199342999999999E-3</v>
      </c>
      <c r="J3271" s="193">
        <v>4.3814603E-5</v>
      </c>
      <c r="K3271" s="193">
        <v>8.3589449000000004E-7</v>
      </c>
      <c r="L3271" s="193">
        <v>6.6110536000000002E-5</v>
      </c>
      <c r="M3271" s="193">
        <v>0</v>
      </c>
      <c r="N3271" s="193">
        <v>0</v>
      </c>
      <c r="O3271" s="193">
        <v>0</v>
      </c>
      <c r="P3271" s="199">
        <f t="shared" si="616"/>
        <v>0.33112357777777773</v>
      </c>
      <c r="Q3271" s="240">
        <v>3.1726119000000002</v>
      </c>
      <c r="R3271" s="99">
        <v>3.1394375000000001</v>
      </c>
      <c r="S3271" s="99">
        <v>2.7947111E-2</v>
      </c>
      <c r="T3271" s="99">
        <v>3.6874999999999998E-8</v>
      </c>
      <c r="U3271" s="99">
        <v>1.3253611E-3</v>
      </c>
      <c r="V3271" s="99">
        <v>5.1973000000000004E-4</v>
      </c>
      <c r="W3271" s="99">
        <v>3.3822221999999999E-3</v>
      </c>
      <c r="X3271" s="241">
        <f t="shared" si="617"/>
        <v>3.7039841332621004E-2</v>
      </c>
      <c r="Y3271" s="241">
        <f t="shared" si="618"/>
        <v>2.2964228362312999E-2</v>
      </c>
      <c r="Z3271" s="241">
        <f t="shared" si="619"/>
        <v>6.2151857647480017E-3</v>
      </c>
      <c r="AA3271" s="241">
        <f t="shared" si="620"/>
        <v>7.860427205560001E-3</v>
      </c>
      <c r="AB3271" s="258">
        <v>9.1787251999999996E-3</v>
      </c>
      <c r="AC3271" s="258">
        <v>1.6998832999999999E-8</v>
      </c>
      <c r="AD3271" s="258">
        <v>6.0381688000000003E-3</v>
      </c>
      <c r="AE3271" s="258">
        <v>9.9731971999999992E-7</v>
      </c>
      <c r="AF3271" s="258">
        <v>7.7454222000000001E-3</v>
      </c>
      <c r="AG3271" s="258">
        <v>8.9784376000000003E-7</v>
      </c>
      <c r="AH3271" s="258">
        <v>6.0077853000000004E-3</v>
      </c>
      <c r="AI3271" s="258">
        <v>8.3933118E-5</v>
      </c>
      <c r="AJ3271" s="258">
        <v>7.3169759000000007E-5</v>
      </c>
      <c r="AK3271" s="258">
        <v>9.5972987000000004E-7</v>
      </c>
      <c r="AL3271" s="258">
        <v>5.9854910000000001E-6</v>
      </c>
      <c r="AM3271" s="258">
        <v>1.7795278000000001E-8</v>
      </c>
      <c r="AN3271" s="258">
        <v>5.4172906000000004E-6</v>
      </c>
      <c r="AO3271" s="258">
        <v>1.6480104999999999E-5</v>
      </c>
      <c r="AP3271" s="258">
        <v>2.1437176E-5</v>
      </c>
      <c r="AQ3271" s="258">
        <v>2.2360555999999999E-7</v>
      </c>
      <c r="AR3271" s="258">
        <v>7.8602036000000007E-3</v>
      </c>
      <c r="AT3271" s="193"/>
      <c r="AU3271" s="193"/>
      <c r="AV3271" s="193"/>
      <c r="AW3271" s="193"/>
      <c r="AX3271" s="193"/>
      <c r="AY3271" s="193"/>
      <c r="AZ3271" s="193"/>
      <c r="BA3271" s="193"/>
      <c r="BB3271" s="193"/>
      <c r="BC3271" s="193"/>
      <c r="BD3271" s="193"/>
      <c r="BE3271" s="315"/>
      <c r="BF3271" s="315"/>
      <c r="BG3271" s="315"/>
      <c r="BH3271" s="315"/>
      <c r="BI3271" s="315"/>
      <c r="BJ3271" s="315"/>
      <c r="BK3271" s="315"/>
    </row>
    <row r="3272" spans="1:63" x14ac:dyDescent="0.25">
      <c r="A3272" s="9"/>
      <c r="B3272" s="43" t="s">
        <v>4654</v>
      </c>
      <c r="C3272" s="25" t="s">
        <v>2536</v>
      </c>
      <c r="D3272" s="193">
        <v>0.13155666999999999</v>
      </c>
      <c r="E3272" s="193">
        <v>6.3398260999999997E-2</v>
      </c>
      <c r="F3272" s="193">
        <v>4.4701932999999999E-2</v>
      </c>
      <c r="G3272" s="193">
        <v>1.124491E-2</v>
      </c>
      <c r="H3272" s="193">
        <v>3.4152649999999999E-5</v>
      </c>
      <c r="I3272" s="193">
        <v>1.1938809E-2</v>
      </c>
      <c r="J3272" s="193">
        <v>4.2474924000000001E-5</v>
      </c>
      <c r="K3272" s="193">
        <v>1.2179178E-6</v>
      </c>
      <c r="L3272" s="193">
        <v>1.9491558999999999E-4</v>
      </c>
      <c r="M3272" s="193">
        <v>0</v>
      </c>
      <c r="N3272" s="193">
        <v>0</v>
      </c>
      <c r="O3272" s="193">
        <v>0</v>
      </c>
      <c r="P3272" s="199">
        <f t="shared" si="616"/>
        <v>0.46961674814814808</v>
      </c>
      <c r="Q3272" s="240">
        <v>4.3822283000000004</v>
      </c>
      <c r="R3272" s="99">
        <v>4.3344412999999999</v>
      </c>
      <c r="S3272" s="99">
        <v>3.9910888999999998E-2</v>
      </c>
      <c r="T3272" s="99">
        <v>6.8474999999999996E-8</v>
      </c>
      <c r="U3272" s="99">
        <v>1.8753056000000001E-3</v>
      </c>
      <c r="V3272" s="99">
        <v>7.3017361000000003E-4</v>
      </c>
      <c r="W3272" s="99">
        <v>5.2705555999999999E-3</v>
      </c>
      <c r="X3272" s="241">
        <f t="shared" si="617"/>
        <v>4.969199292819499E-2</v>
      </c>
      <c r="Y3272" s="241">
        <f t="shared" si="618"/>
        <v>3.0072116015760993E-2</v>
      </c>
      <c r="Z3272" s="241">
        <f t="shared" si="619"/>
        <v>8.7674068350439994E-3</v>
      </c>
      <c r="AA3272" s="241">
        <f t="shared" si="620"/>
        <v>1.085247007739E-2</v>
      </c>
      <c r="AB3272" s="258">
        <v>1.3017724E-2</v>
      </c>
      <c r="AC3272" s="258">
        <v>2.7763260999999999E-8</v>
      </c>
      <c r="AD3272" s="258">
        <v>8.1019399000000006E-3</v>
      </c>
      <c r="AE3272" s="258">
        <v>1.0315156E-6</v>
      </c>
      <c r="AF3272" s="258">
        <v>8.9501141999999995E-3</v>
      </c>
      <c r="AG3272" s="258">
        <v>1.2786368999999999E-6</v>
      </c>
      <c r="AH3272" s="258">
        <v>8.5205139000000003E-3</v>
      </c>
      <c r="AI3272" s="258">
        <v>7.6582768999999997E-5</v>
      </c>
      <c r="AJ3272" s="258">
        <v>1.0061309E-4</v>
      </c>
      <c r="AK3272" s="258">
        <v>1.0174816999999999E-6</v>
      </c>
      <c r="AL3272" s="258">
        <v>7.9845709000000005E-6</v>
      </c>
      <c r="AM3272" s="258">
        <v>2.3706644000000001E-8</v>
      </c>
      <c r="AN3272" s="258">
        <v>7.6263988000000003E-6</v>
      </c>
      <c r="AO3272" s="258">
        <v>2.2890529999999999E-5</v>
      </c>
      <c r="AP3272" s="258">
        <v>3.0154388000000001E-5</v>
      </c>
      <c r="AQ3272" s="258">
        <v>3.2707739E-7</v>
      </c>
      <c r="AR3272" s="258">
        <v>1.0852143E-2</v>
      </c>
      <c r="AT3272" s="193"/>
      <c r="AU3272" s="193"/>
      <c r="AV3272" s="193"/>
      <c r="AW3272" s="193"/>
      <c r="AX3272" s="193"/>
      <c r="AY3272" s="193"/>
      <c r="AZ3272" s="193"/>
      <c r="BA3272" s="193"/>
      <c r="BB3272" s="193"/>
      <c r="BC3272" s="193"/>
      <c r="BD3272" s="193"/>
      <c r="BE3272" s="315"/>
      <c r="BF3272" s="315"/>
      <c r="BG3272" s="315"/>
      <c r="BH3272" s="315"/>
      <c r="BI3272" s="315"/>
      <c r="BJ3272" s="315"/>
      <c r="BK3272" s="315"/>
    </row>
    <row r="3273" spans="1:63" x14ac:dyDescent="0.25">
      <c r="A3273" s="9"/>
      <c r="B3273" s="43" t="s">
        <v>4654</v>
      </c>
      <c r="C3273" s="25" t="s">
        <v>2537</v>
      </c>
      <c r="D3273" s="193">
        <v>7.6924366999999993E-2</v>
      </c>
      <c r="E3273" s="193">
        <v>4.6165625000000002E-2</v>
      </c>
      <c r="F3273" s="193">
        <v>1.6972300999999999E-2</v>
      </c>
      <c r="G3273" s="193">
        <v>9.8583626999999997E-3</v>
      </c>
      <c r="H3273" s="193">
        <v>2.4394335E-5</v>
      </c>
      <c r="I3273" s="193">
        <v>3.7185260999999998E-3</v>
      </c>
      <c r="J3273" s="193">
        <v>4.2441355E-5</v>
      </c>
      <c r="K3273" s="193">
        <v>9.0131042999999999E-7</v>
      </c>
      <c r="L3273" s="193">
        <v>1.4181510999999999E-4</v>
      </c>
      <c r="M3273" s="193">
        <v>0</v>
      </c>
      <c r="N3273" s="193">
        <v>0</v>
      </c>
      <c r="O3273" s="193">
        <v>0</v>
      </c>
      <c r="P3273" s="199">
        <f t="shared" si="616"/>
        <v>0.34196759259259257</v>
      </c>
      <c r="Q3273" s="240">
        <v>3.8429144000000002</v>
      </c>
      <c r="R3273" s="99">
        <v>3.8022166999999998</v>
      </c>
      <c r="S3273" s="99">
        <v>3.4160000000000003E-2</v>
      </c>
      <c r="T3273" s="99">
        <v>6.7616666999999999E-8</v>
      </c>
      <c r="U3273" s="99">
        <v>1.6154722E-3</v>
      </c>
      <c r="V3273" s="99">
        <v>6.3109389000000002E-4</v>
      </c>
      <c r="W3273" s="99">
        <v>4.2911110999999998E-3</v>
      </c>
      <c r="X3273" s="241">
        <f t="shared" si="617"/>
        <v>3.5800121522555996E-2</v>
      </c>
      <c r="Y3273" s="241">
        <f t="shared" si="618"/>
        <v>1.9897203977541997E-2</v>
      </c>
      <c r="Z3273" s="241">
        <f t="shared" si="619"/>
        <v>6.3831129475940005E-3</v>
      </c>
      <c r="AA3273" s="241">
        <f t="shared" si="620"/>
        <v>9.5198045974200004E-3</v>
      </c>
      <c r="AB3273" s="258">
        <v>9.4793030999999993E-3</v>
      </c>
      <c r="AC3273" s="258">
        <v>2.7915932000000001E-8</v>
      </c>
      <c r="AD3273" s="258">
        <v>7.1935766000000003E-3</v>
      </c>
      <c r="AE3273" s="258">
        <v>4.3245891000000001E-7</v>
      </c>
      <c r="AF3273" s="258">
        <v>3.2227669E-3</v>
      </c>
      <c r="AG3273" s="258">
        <v>1.0970027000000001E-6</v>
      </c>
      <c r="AH3273" s="258">
        <v>6.2044982999999998E-3</v>
      </c>
      <c r="AI3273" s="258">
        <v>2.8599978E-5</v>
      </c>
      <c r="AJ3273" s="258">
        <v>8.8209941999999999E-5</v>
      </c>
      <c r="AK3273" s="258">
        <v>8.9436572000000002E-7</v>
      </c>
      <c r="AL3273" s="258">
        <v>6.9980403999999998E-6</v>
      </c>
      <c r="AM3273" s="258">
        <v>2.0780974000000001E-8</v>
      </c>
      <c r="AN3273" s="258">
        <v>6.5786635000000004E-6</v>
      </c>
      <c r="AO3273" s="258">
        <v>1.9849316E-5</v>
      </c>
      <c r="AP3273" s="258">
        <v>2.7463560999999999E-5</v>
      </c>
      <c r="AQ3273" s="258">
        <v>2.4729742000000001E-7</v>
      </c>
      <c r="AR3273" s="258">
        <v>9.5195573000000002E-3</v>
      </c>
      <c r="AT3273" s="193"/>
      <c r="AU3273" s="193"/>
      <c r="AV3273" s="193"/>
      <c r="AW3273" s="193"/>
      <c r="AX3273" s="193"/>
      <c r="AY3273" s="193"/>
      <c r="AZ3273" s="193"/>
      <c r="BA3273" s="193"/>
      <c r="BB3273" s="193"/>
      <c r="BC3273" s="193"/>
      <c r="BD3273" s="193"/>
      <c r="BE3273" s="315"/>
      <c r="BF3273" s="315"/>
      <c r="BG3273" s="315"/>
      <c r="BH3273" s="315"/>
      <c r="BI3273" s="315"/>
      <c r="BJ3273" s="315"/>
      <c r="BK3273" s="315"/>
    </row>
    <row r="3274" spans="1:63" x14ac:dyDescent="0.25">
      <c r="A3274" s="45" t="s">
        <v>598</v>
      </c>
      <c r="B3274" s="45"/>
      <c r="C3274" s="43"/>
      <c r="D3274" s="199"/>
      <c r="E3274" s="199"/>
      <c r="F3274" s="199"/>
      <c r="G3274" s="199"/>
      <c r="H3274" s="199"/>
      <c r="I3274" s="199"/>
      <c r="J3274" s="199"/>
      <c r="K3274" s="199"/>
      <c r="L3274" s="199"/>
      <c r="M3274" s="199"/>
      <c r="N3274" s="199"/>
      <c r="O3274" s="199"/>
      <c r="P3274" s="199"/>
      <c r="Q3274" s="239"/>
      <c r="R3274" s="97"/>
      <c r="S3274" s="97"/>
      <c r="T3274" s="97"/>
      <c r="U3274" s="97"/>
      <c r="V3274" s="97"/>
      <c r="W3274" s="97"/>
      <c r="X3274" s="259"/>
      <c r="Y3274" s="259"/>
      <c r="Z3274" s="259"/>
      <c r="AA3274" s="258"/>
      <c r="AB3274" s="258"/>
      <c r="AC3274" s="258"/>
      <c r="AD3274" s="258"/>
      <c r="AE3274" s="258"/>
      <c r="AF3274" s="258"/>
      <c r="AG3274" s="258"/>
      <c r="AH3274" s="258"/>
      <c r="AI3274" s="258"/>
      <c r="AJ3274" s="258"/>
      <c r="AK3274" s="258"/>
      <c r="AL3274" s="258"/>
      <c r="AM3274" s="258"/>
      <c r="AN3274" s="258"/>
      <c r="AO3274" s="258"/>
      <c r="AP3274" s="258"/>
      <c r="AQ3274" s="258"/>
      <c r="AR3274" s="258"/>
      <c r="AT3274" s="193"/>
      <c r="AU3274" s="193"/>
      <c r="AV3274" s="193"/>
      <c r="AW3274" s="193"/>
      <c r="AX3274" s="193"/>
      <c r="AY3274" s="193"/>
      <c r="AZ3274" s="193"/>
      <c r="BA3274" s="193"/>
      <c r="BB3274" s="193"/>
      <c r="BC3274" s="193"/>
      <c r="BD3274" s="193"/>
      <c r="BE3274" s="315"/>
      <c r="BF3274" s="315"/>
      <c r="BG3274" s="315"/>
      <c r="BH3274" s="315"/>
      <c r="BI3274" s="315"/>
      <c r="BJ3274" s="315"/>
      <c r="BK3274" s="315"/>
    </row>
    <row r="3275" spans="1:63" x14ac:dyDescent="0.25">
      <c r="A3275" s="45"/>
      <c r="B3275" s="43" t="s">
        <v>4654</v>
      </c>
      <c r="C3275" s="48" t="s">
        <v>3001</v>
      </c>
      <c r="D3275" s="223">
        <v>1.9242660000000002E-2</v>
      </c>
      <c r="E3275" s="223">
        <v>1.5114139E-2</v>
      </c>
      <c r="F3275" s="223">
        <v>8.8182248999999998E-4</v>
      </c>
      <c r="G3275" s="223">
        <v>3.0198753000000001E-3</v>
      </c>
      <c r="H3275" s="223">
        <v>7.9797657999999998E-6</v>
      </c>
      <c r="I3275" s="223">
        <v>1.5169957000000001E-4</v>
      </c>
      <c r="J3275" s="223">
        <v>5.8111203999999996E-6</v>
      </c>
      <c r="K3275" s="223">
        <v>2.9474527999999999E-7</v>
      </c>
      <c r="L3275" s="223">
        <v>6.1037198E-5</v>
      </c>
      <c r="M3275" s="223">
        <v>0</v>
      </c>
      <c r="N3275" s="223">
        <v>0</v>
      </c>
      <c r="O3275" s="223">
        <v>0</v>
      </c>
      <c r="P3275" s="227">
        <f t="shared" ref="P3275:P3288" si="621">E3275/0.135</f>
        <v>0.11195658518518518</v>
      </c>
      <c r="Q3275" s="238">
        <v>1.1748518999999999</v>
      </c>
      <c r="R3275" s="117">
        <v>1.1622022000000001</v>
      </c>
      <c r="S3275" s="117">
        <v>1.05784E-2</v>
      </c>
      <c r="T3275" s="117">
        <v>1.8319E-8</v>
      </c>
      <c r="U3275" s="117">
        <v>5.0005999999999998E-4</v>
      </c>
      <c r="V3275" s="117">
        <v>1.941841E-4</v>
      </c>
      <c r="W3275" s="117">
        <v>1.3771E-3</v>
      </c>
      <c r="X3275" s="257">
        <f t="shared" ref="X3275:X3288" si="622">SUM(Y3275:AA3275)</f>
        <v>1.0452044044007999E-2</v>
      </c>
      <c r="Y3275" s="257">
        <f t="shared" ref="Y3275:Y3288" si="623">SUM(AB3275:AG3275)</f>
        <v>5.4640307941071003E-3</v>
      </c>
      <c r="Z3275" s="257">
        <f t="shared" ref="Z3275:Z3288" si="624">SUM(AH3275:AP3275)</f>
        <v>2.0781240554228995E-3</v>
      </c>
      <c r="AA3275" s="257">
        <f t="shared" ref="AA3275:AA3288" si="625">SUM(AQ3275:AR3275)</f>
        <v>2.9098891944780002E-3</v>
      </c>
      <c r="AB3275" s="257">
        <v>3.1034209999999999E-3</v>
      </c>
      <c r="AC3275" s="257">
        <v>7.4717060999999996E-9</v>
      </c>
      <c r="AD3275" s="257">
        <v>2.1789689999999998E-3</v>
      </c>
      <c r="AE3275" s="257">
        <v>6.4713941000000004E-8</v>
      </c>
      <c r="AF3275" s="257">
        <v>1.8122998E-4</v>
      </c>
      <c r="AG3275" s="257">
        <v>3.3862845999999998E-7</v>
      </c>
      <c r="AH3275" s="257">
        <v>2.0312825999999999E-3</v>
      </c>
      <c r="AI3275" s="257">
        <v>1.3597145E-6</v>
      </c>
      <c r="AJ3275" s="257">
        <v>2.7021564E-5</v>
      </c>
      <c r="AK3275" s="257">
        <v>1.6127207999999999E-7</v>
      </c>
      <c r="AL3275" s="257">
        <v>2.0904122000000001E-6</v>
      </c>
      <c r="AM3275" s="257">
        <v>6.1968429000000004E-9</v>
      </c>
      <c r="AN3275" s="257">
        <v>2.0388282000000001E-6</v>
      </c>
      <c r="AO3275" s="257">
        <v>6.0928733999999998E-6</v>
      </c>
      <c r="AP3275" s="257">
        <v>8.0705942000000004E-6</v>
      </c>
      <c r="AQ3275" s="257">
        <v>8.0394477999999999E-8</v>
      </c>
      <c r="AR3275" s="257">
        <v>2.9098088000000001E-3</v>
      </c>
      <c r="AT3275" s="193"/>
      <c r="AU3275" s="193"/>
      <c r="AV3275" s="193"/>
      <c r="AW3275" s="193"/>
      <c r="AX3275" s="193"/>
      <c r="AY3275" s="193"/>
      <c r="AZ3275" s="193"/>
      <c r="BA3275" s="193"/>
      <c r="BB3275" s="193"/>
      <c r="BC3275" s="193"/>
      <c r="BD3275" s="193"/>
      <c r="BE3275" s="315"/>
      <c r="BF3275" s="315"/>
      <c r="BG3275" s="315"/>
      <c r="BH3275" s="315"/>
      <c r="BI3275" s="315"/>
      <c r="BJ3275" s="315"/>
      <c r="BK3275" s="315"/>
    </row>
    <row r="3276" spans="1:63" x14ac:dyDescent="0.25">
      <c r="A3276" s="43"/>
      <c r="B3276" s="43" t="s">
        <v>4654</v>
      </c>
      <c r="C3276" s="25" t="s">
        <v>2538</v>
      </c>
      <c r="D3276" s="193">
        <v>1.8279805E-2</v>
      </c>
      <c r="E3276" s="193">
        <v>1.4647459E-2</v>
      </c>
      <c r="F3276" s="193">
        <v>9.8226965000000003E-4</v>
      </c>
      <c r="G3276" s="193">
        <v>2.2643849999999998E-3</v>
      </c>
      <c r="H3276" s="193">
        <v>7.9586063999999998E-6</v>
      </c>
      <c r="I3276" s="193">
        <v>2.4769403000000001E-4</v>
      </c>
      <c r="J3276" s="193">
        <v>6.5812679E-6</v>
      </c>
      <c r="K3276" s="193">
        <v>3.0042243000000001E-7</v>
      </c>
      <c r="L3276" s="193">
        <v>1.2315707999999999E-4</v>
      </c>
      <c r="M3276" s="193">
        <v>0</v>
      </c>
      <c r="N3276" s="193">
        <v>0</v>
      </c>
      <c r="O3276" s="193">
        <v>0</v>
      </c>
      <c r="P3276" s="199">
        <f t="shared" si="621"/>
        <v>0.10849969629629629</v>
      </c>
      <c r="Q3276" s="240">
        <v>0.88686182000000002</v>
      </c>
      <c r="R3276" s="99">
        <v>0.87712699000000005</v>
      </c>
      <c r="S3276" s="99">
        <v>8.1575199999999997E-3</v>
      </c>
      <c r="T3276" s="99">
        <v>1.9289999999999999E-8</v>
      </c>
      <c r="U3276" s="99">
        <v>3.9788999999999997E-4</v>
      </c>
      <c r="V3276" s="99">
        <v>1.508046E-4</v>
      </c>
      <c r="W3276" s="99">
        <v>1.0286E-3</v>
      </c>
      <c r="X3276" s="241">
        <f t="shared" si="622"/>
        <v>9.1511552455954999E-3</v>
      </c>
      <c r="Y3276" s="241">
        <f t="shared" si="623"/>
        <v>4.9500606568033002E-3</v>
      </c>
      <c r="Z3276" s="241">
        <f t="shared" si="624"/>
        <v>2.0049422948372002E-3</v>
      </c>
      <c r="AA3276" s="241">
        <f t="shared" si="625"/>
        <v>2.1961522939549999E-3</v>
      </c>
      <c r="AB3276" s="258">
        <v>3.0075937000000001E-3</v>
      </c>
      <c r="AC3276" s="258">
        <v>8.4828273000000001E-9</v>
      </c>
      <c r="AD3276" s="258">
        <v>1.7278605000000001E-3</v>
      </c>
      <c r="AE3276" s="258">
        <v>5.9866825999999994E-8</v>
      </c>
      <c r="AF3276" s="258">
        <v>2.1427710999999999E-4</v>
      </c>
      <c r="AG3276" s="258">
        <v>2.6099715000000001E-7</v>
      </c>
      <c r="AH3276" s="258">
        <v>1.9685600999999999E-3</v>
      </c>
      <c r="AI3276" s="258">
        <v>1.5956004999999999E-6</v>
      </c>
      <c r="AJ3276" s="258">
        <v>2.0260356E-5</v>
      </c>
      <c r="AK3276" s="258">
        <v>1.6713344E-7</v>
      </c>
      <c r="AL3276" s="258">
        <v>1.6462359E-6</v>
      </c>
      <c r="AM3276" s="258">
        <v>4.8876971999999999E-9</v>
      </c>
      <c r="AN3276" s="258">
        <v>1.6287812999999999E-6</v>
      </c>
      <c r="AO3276" s="258">
        <v>4.6446741000000003E-6</v>
      </c>
      <c r="AP3276" s="258">
        <v>6.4345259000000003E-6</v>
      </c>
      <c r="AQ3276" s="258">
        <v>7.6093955000000002E-8</v>
      </c>
      <c r="AR3276" s="258">
        <v>2.1960762E-3</v>
      </c>
      <c r="AT3276" s="193"/>
      <c r="AU3276" s="193"/>
      <c r="AV3276" s="193"/>
      <c r="AW3276" s="193"/>
      <c r="AX3276" s="193"/>
      <c r="AY3276" s="193"/>
      <c r="AZ3276" s="193"/>
      <c r="BA3276" s="193"/>
      <c r="BB3276" s="193"/>
      <c r="BC3276" s="193"/>
      <c r="BD3276" s="193"/>
      <c r="BE3276" s="315"/>
      <c r="BF3276" s="315"/>
      <c r="BG3276" s="315"/>
      <c r="BH3276" s="315"/>
      <c r="BI3276" s="315"/>
      <c r="BJ3276" s="315"/>
      <c r="BK3276" s="315"/>
    </row>
    <row r="3277" spans="1:63" x14ac:dyDescent="0.25">
      <c r="A3277" s="9"/>
      <c r="B3277" s="43" t="s">
        <v>4654</v>
      </c>
      <c r="C3277" s="25" t="s">
        <v>2539</v>
      </c>
      <c r="D3277" s="193">
        <v>3.5931614000000001E-2</v>
      </c>
      <c r="E3277" s="193">
        <v>1.4461761E-2</v>
      </c>
      <c r="F3277" s="193">
        <v>1.5588187E-2</v>
      </c>
      <c r="G3277" s="193">
        <v>2.5495960999999999E-3</v>
      </c>
      <c r="H3277" s="193">
        <v>7.7929667999999996E-6</v>
      </c>
      <c r="I3277" s="193">
        <v>3.2802411000000002E-3</v>
      </c>
      <c r="J3277" s="193">
        <v>2.2745545000000001E-5</v>
      </c>
      <c r="K3277" s="193">
        <v>2.6825532999999999E-7</v>
      </c>
      <c r="L3277" s="193">
        <v>2.1021313E-5</v>
      </c>
      <c r="M3277" s="193">
        <v>0</v>
      </c>
      <c r="N3277" s="193">
        <v>0</v>
      </c>
      <c r="O3277" s="193">
        <v>0</v>
      </c>
      <c r="P3277" s="199">
        <f t="shared" si="621"/>
        <v>0.10712415555555554</v>
      </c>
      <c r="Q3277" s="240">
        <v>0.98909972000000002</v>
      </c>
      <c r="R3277" s="99">
        <v>0.97885202999999998</v>
      </c>
      <c r="S3277" s="99">
        <v>8.65872E-3</v>
      </c>
      <c r="T3277" s="99">
        <v>1.0859999999999999E-8</v>
      </c>
      <c r="U3277" s="99">
        <v>4.1291E-4</v>
      </c>
      <c r="V3277" s="99">
        <v>1.619484E-4</v>
      </c>
      <c r="W3277" s="99">
        <v>1.0141E-3</v>
      </c>
      <c r="X3277" s="241">
        <f t="shared" si="622"/>
        <v>1.22246491376828E-2</v>
      </c>
      <c r="Y3277" s="241">
        <f t="shared" si="623"/>
        <v>7.7648026983950999E-3</v>
      </c>
      <c r="Z3277" s="241">
        <f t="shared" si="624"/>
        <v>2.0090253493166995E-3</v>
      </c>
      <c r="AA3277" s="241">
        <f t="shared" si="625"/>
        <v>2.450821089971E-3</v>
      </c>
      <c r="AB3277" s="258">
        <v>2.9694752000000001E-3</v>
      </c>
      <c r="AC3277" s="258">
        <v>5.3155451E-9</v>
      </c>
      <c r="AD3277" s="258">
        <v>1.8904773000000001E-3</v>
      </c>
      <c r="AE3277" s="258">
        <v>3.0735064999999998E-7</v>
      </c>
      <c r="AF3277" s="258">
        <v>2.9042571E-3</v>
      </c>
      <c r="AG3277" s="258">
        <v>2.8043220000000002E-7</v>
      </c>
      <c r="AH3277" s="258">
        <v>1.9436222E-3</v>
      </c>
      <c r="AI3277" s="258">
        <v>2.6811323000000002E-5</v>
      </c>
      <c r="AJ3277" s="258">
        <v>2.2814026999999999E-5</v>
      </c>
      <c r="AK3277" s="258">
        <v>3.9097648000000001E-7</v>
      </c>
      <c r="AL3277" s="258">
        <v>1.865103E-6</v>
      </c>
      <c r="AM3277" s="258">
        <v>5.5558367000000003E-9</v>
      </c>
      <c r="AN3277" s="258">
        <v>1.6900827000000001E-6</v>
      </c>
      <c r="AO3277" s="258">
        <v>5.1406575000000002E-6</v>
      </c>
      <c r="AP3277" s="258">
        <v>6.6854238000000003E-6</v>
      </c>
      <c r="AQ3277" s="258">
        <v>7.0989971000000003E-8</v>
      </c>
      <c r="AR3277" s="258">
        <v>2.4507500999999998E-3</v>
      </c>
      <c r="AT3277" s="193"/>
      <c r="AU3277" s="193"/>
      <c r="AV3277" s="193"/>
      <c r="AW3277" s="193"/>
      <c r="AX3277" s="193"/>
      <c r="AY3277" s="193"/>
      <c r="AZ3277" s="193"/>
      <c r="BA3277" s="193"/>
      <c r="BB3277" s="193"/>
      <c r="BC3277" s="193"/>
      <c r="BD3277" s="193"/>
      <c r="BE3277" s="315"/>
      <c r="BF3277" s="315"/>
      <c r="BG3277" s="315"/>
      <c r="BH3277" s="315"/>
      <c r="BI3277" s="315"/>
      <c r="BJ3277" s="315"/>
      <c r="BK3277" s="315"/>
    </row>
    <row r="3278" spans="1:63" x14ac:dyDescent="0.25">
      <c r="A3278" s="9"/>
      <c r="B3278" s="43" t="s">
        <v>4654</v>
      </c>
      <c r="C3278" s="25" t="s">
        <v>2540</v>
      </c>
      <c r="D3278" s="193">
        <v>3.4495524E-2</v>
      </c>
      <c r="E3278" s="193">
        <v>1.4939934E-2</v>
      </c>
      <c r="F3278" s="193">
        <v>1.0977575E-2</v>
      </c>
      <c r="G3278" s="193">
        <v>3.3342037999999998E-3</v>
      </c>
      <c r="H3278" s="193">
        <v>7.9357296999999998E-6</v>
      </c>
      <c r="I3278" s="193">
        <v>5.1773410999999998E-3</v>
      </c>
      <c r="J3278" s="193">
        <v>3.5076849999999999E-5</v>
      </c>
      <c r="K3278" s="193">
        <v>2.8544387E-7</v>
      </c>
      <c r="L3278" s="193">
        <v>2.3172108999999999E-5</v>
      </c>
      <c r="M3278" s="193">
        <v>0</v>
      </c>
      <c r="N3278" s="193">
        <v>0</v>
      </c>
      <c r="O3278" s="193">
        <v>0</v>
      </c>
      <c r="P3278" s="199">
        <f t="shared" si="621"/>
        <v>0.11066617777777778</v>
      </c>
      <c r="Q3278" s="240">
        <v>1.2927378</v>
      </c>
      <c r="R3278" s="99">
        <v>1.2794719000000001</v>
      </c>
      <c r="S3278" s="99">
        <v>1.1216240000000001E-2</v>
      </c>
      <c r="T3278" s="99">
        <v>1.3396E-8</v>
      </c>
      <c r="U3278" s="99">
        <v>5.3467E-4</v>
      </c>
      <c r="V3278" s="99">
        <v>2.0998600000000001E-4</v>
      </c>
      <c r="W3278" s="99">
        <v>1.305E-3</v>
      </c>
      <c r="X3278" s="241">
        <f t="shared" si="622"/>
        <v>1.3474663498665902E-2</v>
      </c>
      <c r="Y3278" s="241">
        <f t="shared" si="623"/>
        <v>8.194185470535801E-3</v>
      </c>
      <c r="Z3278" s="241">
        <f t="shared" si="624"/>
        <v>2.0769861598781002E-3</v>
      </c>
      <c r="AA3278" s="241">
        <f t="shared" si="625"/>
        <v>3.203491868252E-3</v>
      </c>
      <c r="AB3278" s="258">
        <v>3.0676585999999998E-3</v>
      </c>
      <c r="AC3278" s="258">
        <v>6.4085158E-9</v>
      </c>
      <c r="AD3278" s="258">
        <v>2.4764378E-3</v>
      </c>
      <c r="AE3278" s="258">
        <v>2.3274302E-7</v>
      </c>
      <c r="AF3278" s="258">
        <v>2.6494851000000001E-3</v>
      </c>
      <c r="AG3278" s="258">
        <v>3.6481899999999998E-7</v>
      </c>
      <c r="AH3278" s="258">
        <v>2.0078828000000002E-3</v>
      </c>
      <c r="AI3278" s="258">
        <v>1.8757931E-5</v>
      </c>
      <c r="AJ3278" s="258">
        <v>2.9834819E-5</v>
      </c>
      <c r="AK3278" s="258">
        <v>5.5765074E-7</v>
      </c>
      <c r="AL3278" s="258">
        <v>2.4377937000000002E-6</v>
      </c>
      <c r="AM3278" s="258">
        <v>7.2682380999999999E-9</v>
      </c>
      <c r="AN3278" s="258">
        <v>2.1877113000000002E-6</v>
      </c>
      <c r="AO3278" s="258">
        <v>6.6658777E-6</v>
      </c>
      <c r="AP3278" s="258">
        <v>8.6543081999999996E-6</v>
      </c>
      <c r="AQ3278" s="258">
        <v>7.9268252000000006E-8</v>
      </c>
      <c r="AR3278" s="258">
        <v>3.2034125999999999E-3</v>
      </c>
      <c r="AT3278" s="193"/>
      <c r="AU3278" s="193"/>
      <c r="AV3278" s="193"/>
      <c r="AW3278" s="193"/>
      <c r="AX3278" s="193"/>
      <c r="AY3278" s="193"/>
      <c r="AZ3278" s="193"/>
      <c r="BA3278" s="193"/>
      <c r="BB3278" s="193"/>
      <c r="BC3278" s="193"/>
      <c r="BD3278" s="193"/>
      <c r="BE3278" s="315"/>
      <c r="BF3278" s="315"/>
      <c r="BG3278" s="315"/>
      <c r="BH3278" s="315"/>
      <c r="BI3278" s="315"/>
      <c r="BJ3278" s="315"/>
      <c r="BK3278" s="315"/>
    </row>
    <row r="3279" spans="1:63" x14ac:dyDescent="0.25">
      <c r="A3279" s="9"/>
      <c r="B3279" s="43" t="s">
        <v>4654</v>
      </c>
      <c r="C3279" s="25" t="s">
        <v>2541</v>
      </c>
      <c r="D3279" s="193">
        <v>1.9681790000000001E-2</v>
      </c>
      <c r="E3279" s="193">
        <v>1.4665378E-2</v>
      </c>
      <c r="F3279" s="193">
        <v>2.4328269999999998E-3</v>
      </c>
      <c r="G3279" s="193">
        <v>2.3402983999999999E-3</v>
      </c>
      <c r="H3279" s="193">
        <v>7.8180894000000002E-6</v>
      </c>
      <c r="I3279" s="193">
        <v>2.0643655E-4</v>
      </c>
      <c r="J3279" s="193">
        <v>6.9137984999999998E-6</v>
      </c>
      <c r="K3279" s="193">
        <v>2.6981229999999998E-7</v>
      </c>
      <c r="L3279" s="193">
        <v>2.1848174000000001E-5</v>
      </c>
      <c r="M3279" s="193">
        <v>0</v>
      </c>
      <c r="N3279" s="193">
        <v>0</v>
      </c>
      <c r="O3279" s="193">
        <v>0</v>
      </c>
      <c r="P3279" s="199">
        <f t="shared" si="621"/>
        <v>0.10863242962962961</v>
      </c>
      <c r="Q3279" s="240">
        <v>0.91208597000000002</v>
      </c>
      <c r="R3279" s="99">
        <v>0.90156676000000002</v>
      </c>
      <c r="S3279" s="99">
        <v>8.6469600000000004E-3</v>
      </c>
      <c r="T3279" s="99">
        <v>1.6849000000000001E-8</v>
      </c>
      <c r="U3279" s="99">
        <v>3.9185000000000001E-4</v>
      </c>
      <c r="V3279" s="99">
        <v>1.5317480000000001E-4</v>
      </c>
      <c r="W3279" s="99">
        <v>1.3272E-3</v>
      </c>
      <c r="X3279" s="241">
        <f t="shared" si="622"/>
        <v>9.4037243498294992E-3</v>
      </c>
      <c r="Y3279" s="241">
        <f t="shared" si="623"/>
        <v>5.1360662033944999E-3</v>
      </c>
      <c r="Z3279" s="241">
        <f t="shared" si="624"/>
        <v>2.0103369343089997E-3</v>
      </c>
      <c r="AA3279" s="241">
        <f t="shared" si="625"/>
        <v>2.257321212126E-3</v>
      </c>
      <c r="AB3279" s="258">
        <v>3.0112848000000002E-3</v>
      </c>
      <c r="AC3279" s="258">
        <v>5.5310644999999999E-9</v>
      </c>
      <c r="AD3279" s="258">
        <v>1.6790373999999999E-3</v>
      </c>
      <c r="AE3279" s="258">
        <v>1.4507145999999999E-7</v>
      </c>
      <c r="AF3279" s="258">
        <v>4.4531634000000001E-4</v>
      </c>
      <c r="AG3279" s="258">
        <v>2.7706087E-7</v>
      </c>
      <c r="AH3279" s="258">
        <v>1.9709892999999999E-3</v>
      </c>
      <c r="AI3279" s="258">
        <v>3.9402669999999999E-6</v>
      </c>
      <c r="AJ3279" s="258">
        <v>2.0939715E-5</v>
      </c>
      <c r="AK3279" s="258">
        <v>1.5890769E-7</v>
      </c>
      <c r="AL3279" s="258">
        <v>1.6551388E-6</v>
      </c>
      <c r="AM3279" s="258">
        <v>4.9109189999999999E-9</v>
      </c>
      <c r="AN3279" s="258">
        <v>1.5809063E-6</v>
      </c>
      <c r="AO3279" s="258">
        <v>4.8004503999999997E-6</v>
      </c>
      <c r="AP3279" s="258">
        <v>6.2673381999999998E-6</v>
      </c>
      <c r="AQ3279" s="258">
        <v>7.3212126000000001E-8</v>
      </c>
      <c r="AR3279" s="258">
        <v>2.2572479999999999E-3</v>
      </c>
      <c r="AT3279" s="193"/>
      <c r="AU3279" s="193"/>
      <c r="AV3279" s="193"/>
      <c r="AW3279" s="193"/>
      <c r="AX3279" s="193"/>
      <c r="AY3279" s="193"/>
      <c r="AZ3279" s="193"/>
      <c r="BA3279" s="193"/>
      <c r="BB3279" s="193"/>
      <c r="BC3279" s="193"/>
      <c r="BD3279" s="193"/>
      <c r="BE3279" s="315"/>
      <c r="BF3279" s="315"/>
      <c r="BG3279" s="315"/>
      <c r="BH3279" s="315"/>
      <c r="BI3279" s="315"/>
      <c r="BJ3279" s="315"/>
      <c r="BK3279" s="315"/>
    </row>
    <row r="3280" spans="1:63" x14ac:dyDescent="0.25">
      <c r="A3280" s="9" t="s">
        <v>1753</v>
      </c>
      <c r="B3280" s="43" t="s">
        <v>4654</v>
      </c>
      <c r="C3280" s="25" t="s">
        <v>2542</v>
      </c>
      <c r="D3280" s="193">
        <v>1.9242660000000002E-2</v>
      </c>
      <c r="E3280" s="193">
        <v>1.5114139E-2</v>
      </c>
      <c r="F3280" s="193">
        <v>8.8182248999999998E-4</v>
      </c>
      <c r="G3280" s="193">
        <v>3.0198753000000001E-3</v>
      </c>
      <c r="H3280" s="193">
        <v>7.9797657999999998E-6</v>
      </c>
      <c r="I3280" s="193">
        <v>1.5169957000000001E-4</v>
      </c>
      <c r="J3280" s="193">
        <v>5.8111203999999996E-6</v>
      </c>
      <c r="K3280" s="193">
        <v>2.9474527999999999E-7</v>
      </c>
      <c r="L3280" s="193">
        <v>6.1037198E-5</v>
      </c>
      <c r="M3280" s="193">
        <v>0</v>
      </c>
      <c r="N3280" s="193">
        <v>0</v>
      </c>
      <c r="O3280" s="193">
        <v>0</v>
      </c>
      <c r="P3280" s="199">
        <f t="shared" si="621"/>
        <v>0.11195658518518518</v>
      </c>
      <c r="Q3280" s="240">
        <v>1.1748518999999999</v>
      </c>
      <c r="R3280" s="99">
        <v>1.1622022000000001</v>
      </c>
      <c r="S3280" s="99">
        <v>1.05784E-2</v>
      </c>
      <c r="T3280" s="99">
        <v>1.8319E-8</v>
      </c>
      <c r="U3280" s="99">
        <v>5.0005999999999998E-4</v>
      </c>
      <c r="V3280" s="99">
        <v>1.941841E-4</v>
      </c>
      <c r="W3280" s="99">
        <v>1.3771E-3</v>
      </c>
      <c r="X3280" s="241">
        <f t="shared" si="622"/>
        <v>1.0452044044007999E-2</v>
      </c>
      <c r="Y3280" s="241">
        <f t="shared" si="623"/>
        <v>5.4640307941071003E-3</v>
      </c>
      <c r="Z3280" s="241">
        <f t="shared" si="624"/>
        <v>2.0781240554228995E-3</v>
      </c>
      <c r="AA3280" s="241">
        <f t="shared" si="625"/>
        <v>2.9098891944780002E-3</v>
      </c>
      <c r="AB3280" s="258">
        <v>3.1034209999999999E-3</v>
      </c>
      <c r="AC3280" s="258">
        <v>7.4717060999999996E-9</v>
      </c>
      <c r="AD3280" s="258">
        <v>2.1789689999999998E-3</v>
      </c>
      <c r="AE3280" s="258">
        <v>6.4713941000000004E-8</v>
      </c>
      <c r="AF3280" s="258">
        <v>1.8122998E-4</v>
      </c>
      <c r="AG3280" s="258">
        <v>3.3862845999999998E-7</v>
      </c>
      <c r="AH3280" s="258">
        <v>2.0312825999999999E-3</v>
      </c>
      <c r="AI3280" s="258">
        <v>1.3597145E-6</v>
      </c>
      <c r="AJ3280" s="258">
        <v>2.7021564E-5</v>
      </c>
      <c r="AK3280" s="258">
        <v>1.6127207999999999E-7</v>
      </c>
      <c r="AL3280" s="258">
        <v>2.0904122000000001E-6</v>
      </c>
      <c r="AM3280" s="258">
        <v>6.1968429000000004E-9</v>
      </c>
      <c r="AN3280" s="258">
        <v>2.0388282000000001E-6</v>
      </c>
      <c r="AO3280" s="258">
        <v>6.0928733999999998E-6</v>
      </c>
      <c r="AP3280" s="258">
        <v>8.0705942000000004E-6</v>
      </c>
      <c r="AQ3280" s="258">
        <v>8.0394477999999999E-8</v>
      </c>
      <c r="AR3280" s="258">
        <v>2.9098088000000001E-3</v>
      </c>
      <c r="AT3280" s="193"/>
      <c r="AU3280" s="193"/>
      <c r="AV3280" s="193"/>
      <c r="AW3280" s="193"/>
      <c r="AX3280" s="193"/>
      <c r="AY3280" s="193"/>
      <c r="AZ3280" s="193"/>
      <c r="BA3280" s="193"/>
      <c r="BB3280" s="193"/>
      <c r="BC3280" s="193"/>
      <c r="BD3280" s="193"/>
      <c r="BE3280" s="315"/>
      <c r="BF3280" s="315"/>
      <c r="BG3280" s="315"/>
      <c r="BH3280" s="315"/>
      <c r="BI3280" s="315"/>
      <c r="BJ3280" s="315"/>
      <c r="BK3280" s="315"/>
    </row>
    <row r="3281" spans="1:63" x14ac:dyDescent="0.25">
      <c r="A3281" s="9"/>
      <c r="B3281" s="43" t="s">
        <v>4654</v>
      </c>
      <c r="C3281" s="25" t="s">
        <v>2543</v>
      </c>
      <c r="D3281" s="193">
        <v>4.0717076999999997E-2</v>
      </c>
      <c r="E3281" s="193">
        <v>1.4626511E-2</v>
      </c>
      <c r="F3281" s="193">
        <v>2.2371025999999999E-2</v>
      </c>
      <c r="G3281" s="193">
        <v>2.5020036999999998E-3</v>
      </c>
      <c r="H3281" s="193">
        <v>8.8569696999999999E-6</v>
      </c>
      <c r="I3281" s="193">
        <v>1.1638566E-3</v>
      </c>
      <c r="J3281" s="193">
        <v>1.9077999E-5</v>
      </c>
      <c r="K3281" s="193">
        <v>3.2034601000000001E-7</v>
      </c>
      <c r="L3281" s="193">
        <v>2.5424675999999998E-5</v>
      </c>
      <c r="M3281" s="193">
        <v>0</v>
      </c>
      <c r="N3281" s="193">
        <v>0</v>
      </c>
      <c r="O3281" s="193">
        <v>0</v>
      </c>
      <c r="P3281" s="199">
        <f t="shared" si="621"/>
        <v>0.10834452592592592</v>
      </c>
      <c r="Q3281" s="240">
        <v>1.0216917000000001</v>
      </c>
      <c r="R3281" s="99">
        <v>1.0104153</v>
      </c>
      <c r="S3281" s="99">
        <v>9.4164000000000001E-3</v>
      </c>
      <c r="T3281" s="99">
        <v>7.3377999999999997E-8</v>
      </c>
      <c r="U3281" s="99">
        <v>4.3245000000000002E-4</v>
      </c>
      <c r="V3281" s="99">
        <v>1.7195409999999999E-4</v>
      </c>
      <c r="W3281" s="99">
        <v>1.2555000000000001E-3</v>
      </c>
      <c r="X3281" s="241">
        <f t="shared" si="622"/>
        <v>1.2828721329551998E-2</v>
      </c>
      <c r="Y3281" s="241">
        <f t="shared" si="623"/>
        <v>8.2512006317059985E-3</v>
      </c>
      <c r="Z3281" s="241">
        <f t="shared" si="624"/>
        <v>2.0478834599780005E-3</v>
      </c>
      <c r="AA3281" s="241">
        <f t="shared" si="625"/>
        <v>2.529637237868E-3</v>
      </c>
      <c r="AB3281" s="258">
        <v>3.0033034999999999E-3</v>
      </c>
      <c r="AC3281" s="258">
        <v>2.8061536000000001E-8</v>
      </c>
      <c r="AD3281" s="258">
        <v>1.8449629E-3</v>
      </c>
      <c r="AE3281" s="258">
        <v>4.1032204000000003E-7</v>
      </c>
      <c r="AF3281" s="258">
        <v>3.4021938999999998E-3</v>
      </c>
      <c r="AG3281" s="258">
        <v>3.0194813000000002E-7</v>
      </c>
      <c r="AH3281" s="258">
        <v>1.9657632999999998E-3</v>
      </c>
      <c r="AI3281" s="258">
        <v>3.8484444999999997E-5</v>
      </c>
      <c r="AJ3281" s="258">
        <v>2.2377842999999999E-5</v>
      </c>
      <c r="AK3281" s="258">
        <v>3.4293098000000002E-7</v>
      </c>
      <c r="AL3281" s="258">
        <v>1.8314400999999999E-6</v>
      </c>
      <c r="AM3281" s="258">
        <v>5.4427979999999996E-9</v>
      </c>
      <c r="AN3281" s="258">
        <v>1.7059803E-6</v>
      </c>
      <c r="AO3281" s="258">
        <v>5.2656808000000001E-6</v>
      </c>
      <c r="AP3281" s="258">
        <v>1.2106397E-5</v>
      </c>
      <c r="AQ3281" s="258">
        <v>7.7537868E-8</v>
      </c>
      <c r="AR3281" s="258">
        <v>2.5295597E-3</v>
      </c>
      <c r="AT3281" s="193"/>
      <c r="AU3281" s="193"/>
      <c r="AV3281" s="193"/>
      <c r="AW3281" s="193"/>
      <c r="AX3281" s="193"/>
      <c r="AY3281" s="193"/>
      <c r="AZ3281" s="193"/>
      <c r="BA3281" s="193"/>
      <c r="BB3281" s="193"/>
      <c r="BC3281" s="193"/>
      <c r="BD3281" s="193"/>
      <c r="BE3281" s="315"/>
      <c r="BF3281" s="315"/>
      <c r="BG3281" s="315"/>
      <c r="BH3281" s="315"/>
      <c r="BI3281" s="315"/>
      <c r="BJ3281" s="315"/>
      <c r="BK3281" s="315"/>
    </row>
    <row r="3282" spans="1:63" x14ac:dyDescent="0.25">
      <c r="A3282" s="9"/>
      <c r="B3282" s="43" t="s">
        <v>4654</v>
      </c>
      <c r="C3282" s="25" t="s">
        <v>4298</v>
      </c>
      <c r="D3282" s="193">
        <v>1.7897388E-2</v>
      </c>
      <c r="E3282" s="193">
        <v>1.4842186E-2</v>
      </c>
      <c r="F3282" s="193">
        <v>1.3027407E-3</v>
      </c>
      <c r="G3282" s="193">
        <v>1.5813108000000001E-3</v>
      </c>
      <c r="H3282" s="193">
        <v>7.6331949999999997E-6</v>
      </c>
      <c r="I3282" s="193">
        <v>1.3819087E-4</v>
      </c>
      <c r="J3282" s="193">
        <v>6.3585910999999999E-6</v>
      </c>
      <c r="K3282" s="193">
        <v>2.4855865000000002E-7</v>
      </c>
      <c r="L3282" s="193">
        <v>1.871878E-5</v>
      </c>
      <c r="M3282" s="193">
        <v>0</v>
      </c>
      <c r="N3282" s="193">
        <v>0</v>
      </c>
      <c r="O3282" s="193">
        <v>0</v>
      </c>
      <c r="P3282" s="199">
        <f t="shared" si="621"/>
        <v>0.10994211851851851</v>
      </c>
      <c r="Q3282" s="240">
        <v>0.61492999999999998</v>
      </c>
      <c r="R3282" s="99">
        <v>0.60810944</v>
      </c>
      <c r="S3282" s="99">
        <v>5.6828800000000004E-3</v>
      </c>
      <c r="T3282" s="99">
        <v>9.6754000000000007E-9</v>
      </c>
      <c r="U3282" s="99">
        <v>2.6530999999999999E-4</v>
      </c>
      <c r="V3282" s="99">
        <v>1.035452E-4</v>
      </c>
      <c r="W3282" s="99">
        <v>7.6882000000000003E-4</v>
      </c>
      <c r="X3282" s="241">
        <f t="shared" si="622"/>
        <v>8.0048432297983984E-3</v>
      </c>
      <c r="Y3282" s="241">
        <f t="shared" si="623"/>
        <v>4.4613909425789992E-3</v>
      </c>
      <c r="Z3282" s="241">
        <f t="shared" si="624"/>
        <v>2.0208699768743997E-3</v>
      </c>
      <c r="AA3282" s="241">
        <f t="shared" si="625"/>
        <v>1.5225823103450001E-3</v>
      </c>
      <c r="AB3282" s="258">
        <v>3.0475907E-3</v>
      </c>
      <c r="AC3282" s="258">
        <v>4.1057409999999998E-9</v>
      </c>
      <c r="AD3282" s="258">
        <v>1.1637402E-3</v>
      </c>
      <c r="AE3282" s="258">
        <v>9.6394378000000004E-8</v>
      </c>
      <c r="AF3282" s="258">
        <v>2.4977760000000001E-4</v>
      </c>
      <c r="AG3282" s="258">
        <v>1.8194246E-7</v>
      </c>
      <c r="AH3282" s="258">
        <v>1.9947572999999999E-3</v>
      </c>
      <c r="AI3282" s="258">
        <v>1.9980868999999999E-6</v>
      </c>
      <c r="AJ3282" s="258">
        <v>1.4149592000000001E-5</v>
      </c>
      <c r="AK3282" s="258">
        <v>1.6850980000000001E-7</v>
      </c>
      <c r="AL3282" s="258">
        <v>1.1578599999999999E-6</v>
      </c>
      <c r="AM3282" s="258">
        <v>3.4400743999999998E-9</v>
      </c>
      <c r="AN3282" s="258">
        <v>1.0808946999999999E-6</v>
      </c>
      <c r="AO3282" s="258">
        <v>3.2725069000000001E-6</v>
      </c>
      <c r="AP3282" s="258">
        <v>4.2817865E-6</v>
      </c>
      <c r="AQ3282" s="258">
        <v>6.1910344999999997E-8</v>
      </c>
      <c r="AR3282" s="258">
        <v>1.5225204E-3</v>
      </c>
      <c r="AT3282" s="193"/>
      <c r="AU3282" s="193"/>
      <c r="AV3282" s="193"/>
      <c r="AW3282" s="193"/>
      <c r="AX3282" s="193"/>
      <c r="AY3282" s="193"/>
      <c r="AZ3282" s="193"/>
      <c r="BA3282" s="193"/>
      <c r="BB3282" s="193"/>
      <c r="BC3282" s="193"/>
      <c r="BD3282" s="193"/>
      <c r="BE3282" s="315"/>
      <c r="BF3282" s="315"/>
      <c r="BG3282" s="315"/>
      <c r="BH3282" s="315"/>
      <c r="BI3282" s="315"/>
      <c r="BJ3282" s="315"/>
      <c r="BK3282" s="315"/>
    </row>
    <row r="3283" spans="1:63" x14ac:dyDescent="0.25">
      <c r="A3283" s="9"/>
      <c r="B3283" s="43" t="s">
        <v>4654</v>
      </c>
      <c r="C3283" s="25" t="s">
        <v>4501</v>
      </c>
      <c r="D3283" s="193">
        <v>3.0338792E-2</v>
      </c>
      <c r="E3283" s="193">
        <v>1.7151212999999998E-2</v>
      </c>
      <c r="F3283" s="193">
        <v>5.5780817999999998E-3</v>
      </c>
      <c r="G3283" s="193">
        <v>5.0927180000000004E-3</v>
      </c>
      <c r="H3283" s="193">
        <v>8.2608756000000004E-6</v>
      </c>
      <c r="I3283" s="193">
        <v>2.4526868999999998E-3</v>
      </c>
      <c r="J3283" s="193">
        <v>2.7396469E-5</v>
      </c>
      <c r="K3283" s="193">
        <v>3.2447965000000001E-7</v>
      </c>
      <c r="L3283" s="193">
        <v>2.8109643E-5</v>
      </c>
      <c r="M3283" s="193">
        <v>0</v>
      </c>
      <c r="N3283" s="193">
        <v>0</v>
      </c>
      <c r="O3283" s="193">
        <v>0</v>
      </c>
      <c r="P3283" s="199">
        <f t="shared" si="621"/>
        <v>0.12704602222222219</v>
      </c>
      <c r="Q3283" s="240">
        <v>1.9734349</v>
      </c>
      <c r="R3283" s="99">
        <v>1.9533076</v>
      </c>
      <c r="S3283" s="99">
        <v>1.70072E-2</v>
      </c>
      <c r="T3283" s="99">
        <v>1.9708E-8</v>
      </c>
      <c r="U3283" s="99">
        <v>8.0842000000000002E-4</v>
      </c>
      <c r="V3283" s="99">
        <v>3.1794540000000001E-4</v>
      </c>
      <c r="W3283" s="99">
        <v>1.9937000000000002E-3</v>
      </c>
      <c r="X3283" s="241">
        <f t="shared" si="622"/>
        <v>1.5849331263458999E-2</v>
      </c>
      <c r="Y3283" s="241">
        <f t="shared" si="623"/>
        <v>8.5683701611820005E-3</v>
      </c>
      <c r="Z3283" s="241">
        <f t="shared" si="624"/>
        <v>2.3903669042490004E-3</v>
      </c>
      <c r="AA3283" s="241">
        <f t="shared" si="625"/>
        <v>4.8905941980280001E-3</v>
      </c>
      <c r="AB3283" s="258">
        <v>3.5217051E-3</v>
      </c>
      <c r="AC3283" s="258">
        <v>8.9034420000000007E-9</v>
      </c>
      <c r="AD3283" s="258">
        <v>3.7603221E-3</v>
      </c>
      <c r="AE3283" s="258">
        <v>1.4796634000000001E-7</v>
      </c>
      <c r="AF3283" s="258">
        <v>1.2856393E-3</v>
      </c>
      <c r="AG3283" s="258">
        <v>5.4679140000000004E-7</v>
      </c>
      <c r="AH3283" s="258">
        <v>2.3050646000000001E-3</v>
      </c>
      <c r="AI3283" s="258">
        <v>8.9136362000000005E-6</v>
      </c>
      <c r="AJ3283" s="258">
        <v>4.5570376000000001E-5</v>
      </c>
      <c r="AK3283" s="258">
        <v>6.1407416999999998E-7</v>
      </c>
      <c r="AL3283" s="258">
        <v>3.7265654999999998E-6</v>
      </c>
      <c r="AM3283" s="258">
        <v>1.1080478999999999E-8</v>
      </c>
      <c r="AN3283" s="258">
        <v>3.3044268999999998E-6</v>
      </c>
      <c r="AO3283" s="258">
        <v>1.0087365E-5</v>
      </c>
      <c r="AP3283" s="258">
        <v>1.3074779999999999E-5</v>
      </c>
      <c r="AQ3283" s="258">
        <v>9.8198027999999999E-8</v>
      </c>
      <c r="AR3283" s="258">
        <v>4.8904960000000003E-3</v>
      </c>
      <c r="AT3283" s="193"/>
      <c r="AU3283" s="193"/>
      <c r="AV3283" s="193"/>
      <c r="AW3283" s="193"/>
      <c r="AX3283" s="193"/>
      <c r="AY3283" s="193"/>
      <c r="AZ3283" s="193"/>
      <c r="BA3283" s="193"/>
      <c r="BB3283" s="193"/>
      <c r="BC3283" s="193"/>
      <c r="BD3283" s="193"/>
      <c r="BE3283" s="315"/>
      <c r="BF3283" s="315"/>
      <c r="BG3283" s="315"/>
      <c r="BH3283" s="315"/>
      <c r="BI3283" s="315"/>
      <c r="BJ3283" s="315"/>
      <c r="BK3283" s="315"/>
    </row>
    <row r="3284" spans="1:63" x14ac:dyDescent="0.25">
      <c r="A3284" s="9"/>
      <c r="B3284" s="43" t="s">
        <v>4654</v>
      </c>
      <c r="C3284" s="25" t="s">
        <v>5763</v>
      </c>
      <c r="D3284" s="193">
        <v>1.9798434E-2</v>
      </c>
      <c r="E3284" s="193">
        <v>1.4651954E-2</v>
      </c>
      <c r="F3284" s="193">
        <v>1.8022131E-3</v>
      </c>
      <c r="G3284" s="193">
        <v>3.0458298000000002E-3</v>
      </c>
      <c r="H3284" s="193">
        <v>7.9189642999999996E-6</v>
      </c>
      <c r="I3284" s="193">
        <v>2.5486634000000002E-4</v>
      </c>
      <c r="J3284" s="193">
        <v>1.2205229000000001E-5</v>
      </c>
      <c r="K3284" s="193">
        <v>2.8250333E-7</v>
      </c>
      <c r="L3284" s="193">
        <v>2.3163721000000001E-5</v>
      </c>
      <c r="M3284" s="193">
        <v>0</v>
      </c>
      <c r="N3284" s="193">
        <v>0</v>
      </c>
      <c r="O3284" s="193">
        <v>0</v>
      </c>
      <c r="P3284" s="199">
        <f t="shared" si="621"/>
        <v>0.10853299259259258</v>
      </c>
      <c r="Q3284" s="240">
        <v>1.1824219</v>
      </c>
      <c r="R3284" s="99">
        <v>1.1696137</v>
      </c>
      <c r="S3284" s="99">
        <v>1.067248E-2</v>
      </c>
      <c r="T3284" s="99">
        <v>1.6697000000000001E-8</v>
      </c>
      <c r="U3284" s="99">
        <v>4.9582000000000001E-4</v>
      </c>
      <c r="V3284" s="99">
        <v>1.9430970000000001E-4</v>
      </c>
      <c r="W3284" s="99">
        <v>1.4456E-3</v>
      </c>
      <c r="X3284" s="241">
        <f t="shared" si="622"/>
        <v>1.0540928134506199E-2</v>
      </c>
      <c r="Y3284" s="241">
        <f t="shared" si="623"/>
        <v>5.5945115304988999E-3</v>
      </c>
      <c r="Z3284" s="241">
        <f t="shared" si="624"/>
        <v>2.0179791612742999E-3</v>
      </c>
      <c r="AA3284" s="241">
        <f t="shared" si="625"/>
        <v>2.9284374427329999E-3</v>
      </c>
      <c r="AB3284" s="258">
        <v>3.0085272000000001E-3</v>
      </c>
      <c r="AC3284" s="258">
        <v>6.3112979000000001E-9</v>
      </c>
      <c r="AD3284" s="258">
        <v>2.2445748999999999E-3</v>
      </c>
      <c r="AE3284" s="258">
        <v>9.8726211000000004E-8</v>
      </c>
      <c r="AF3284" s="258">
        <v>3.4096217999999998E-4</v>
      </c>
      <c r="AG3284" s="258">
        <v>3.4221298999999999E-7</v>
      </c>
      <c r="AH3284" s="258">
        <v>1.9691805999999998E-3</v>
      </c>
      <c r="AI3284" s="258">
        <v>2.8712105000000001E-6</v>
      </c>
      <c r="AJ3284" s="258">
        <v>2.7254352E-5</v>
      </c>
      <c r="AK3284" s="258">
        <v>2.9940215999999999E-7</v>
      </c>
      <c r="AL3284" s="258">
        <v>2.2288663000000001E-6</v>
      </c>
      <c r="AM3284" s="258">
        <v>6.6214142999999999E-9</v>
      </c>
      <c r="AN3284" s="258">
        <v>2.0157208000000001E-6</v>
      </c>
      <c r="AO3284" s="258">
        <v>6.1350068999999997E-6</v>
      </c>
      <c r="AP3284" s="258">
        <v>7.9873812000000004E-6</v>
      </c>
      <c r="AQ3284" s="258">
        <v>7.8742733000000003E-8</v>
      </c>
      <c r="AR3284" s="258">
        <v>2.9283587000000001E-3</v>
      </c>
      <c r="AT3284" s="193"/>
      <c r="AU3284" s="193"/>
      <c r="AV3284" s="193"/>
      <c r="AW3284" s="193"/>
      <c r="AX3284" s="193"/>
      <c r="AY3284" s="193"/>
      <c r="AZ3284" s="193"/>
      <c r="BA3284" s="193"/>
      <c r="BB3284" s="193"/>
      <c r="BC3284" s="193"/>
      <c r="BD3284" s="193"/>
      <c r="BE3284" s="315"/>
      <c r="BF3284" s="315"/>
      <c r="BG3284" s="315"/>
      <c r="BH3284" s="315"/>
      <c r="BI3284" s="315"/>
      <c r="BJ3284" s="315"/>
      <c r="BK3284" s="315"/>
    </row>
    <row r="3285" spans="1:63" x14ac:dyDescent="0.25">
      <c r="A3285" s="9"/>
      <c r="B3285" s="43" t="s">
        <v>4654</v>
      </c>
      <c r="C3285" s="25" t="s">
        <v>5764</v>
      </c>
      <c r="D3285" s="193">
        <v>4.1037307000000002E-2</v>
      </c>
      <c r="E3285" s="193">
        <v>1.5225651999999999E-2</v>
      </c>
      <c r="F3285" s="193">
        <v>2.0190283E-2</v>
      </c>
      <c r="G3285" s="193">
        <v>3.4916676000000002E-3</v>
      </c>
      <c r="H3285" s="193">
        <v>7.9640786E-6</v>
      </c>
      <c r="I3285" s="193">
        <v>2.0718259000000001E-3</v>
      </c>
      <c r="J3285" s="193">
        <v>2.6028981999999998E-5</v>
      </c>
      <c r="K3285" s="193">
        <v>2.8886058999999998E-7</v>
      </c>
      <c r="L3285" s="193">
        <v>2.3595965E-5</v>
      </c>
      <c r="M3285" s="193">
        <v>0</v>
      </c>
      <c r="N3285" s="193">
        <v>0</v>
      </c>
      <c r="O3285" s="193">
        <v>0</v>
      </c>
      <c r="P3285" s="199">
        <f t="shared" si="621"/>
        <v>0.11278260740740739</v>
      </c>
      <c r="Q3285" s="240">
        <v>1.3537394</v>
      </c>
      <c r="R3285" s="99">
        <v>1.3398701</v>
      </c>
      <c r="S3285" s="99">
        <v>1.172752E-2</v>
      </c>
      <c r="T3285" s="99">
        <v>1.39E-8</v>
      </c>
      <c r="U3285" s="99">
        <v>5.5904000000000001E-4</v>
      </c>
      <c r="V3285" s="99">
        <v>2.1960149999999999E-4</v>
      </c>
      <c r="W3285" s="99">
        <v>1.3630999999999999E-3</v>
      </c>
      <c r="X3285" s="241">
        <f t="shared" si="622"/>
        <v>1.4494224188084898E-2</v>
      </c>
      <c r="Y3285" s="241">
        <f t="shared" si="623"/>
        <v>9.0058662373059001E-3</v>
      </c>
      <c r="Z3285" s="241">
        <f t="shared" si="624"/>
        <v>2.133645242346E-3</v>
      </c>
      <c r="AA3285" s="241">
        <f t="shared" si="625"/>
        <v>3.3547127084329999E-3</v>
      </c>
      <c r="AB3285" s="258">
        <v>3.1263259E-3</v>
      </c>
      <c r="AC3285" s="258">
        <v>6.6266159000000004E-9</v>
      </c>
      <c r="AD3285" s="258">
        <v>2.5836811E-3</v>
      </c>
      <c r="AE3285" s="258">
        <v>3.8136200000000002E-7</v>
      </c>
      <c r="AF3285" s="258">
        <v>3.2950925000000001E-3</v>
      </c>
      <c r="AG3285" s="258">
        <v>3.7874868999999999E-7</v>
      </c>
      <c r="AH3285" s="258">
        <v>2.046282E-3</v>
      </c>
      <c r="AI3285" s="258">
        <v>3.4759893E-5</v>
      </c>
      <c r="AJ3285" s="258">
        <v>3.1243840999999999E-5</v>
      </c>
      <c r="AK3285" s="258">
        <v>4.9083039000000005E-7</v>
      </c>
      <c r="AL3285" s="258">
        <v>2.553331E-6</v>
      </c>
      <c r="AM3285" s="258">
        <v>7.6002560000000008E-9</v>
      </c>
      <c r="AN3285" s="258">
        <v>2.2874187E-6</v>
      </c>
      <c r="AO3285" s="258">
        <v>6.9712249000000004E-6</v>
      </c>
      <c r="AP3285" s="258">
        <v>9.0491030999999993E-6</v>
      </c>
      <c r="AQ3285" s="258">
        <v>8.0908432999999995E-8</v>
      </c>
      <c r="AR3285" s="258">
        <v>3.3546318000000001E-3</v>
      </c>
      <c r="AT3285" s="193"/>
      <c r="AU3285" s="193"/>
      <c r="AV3285" s="193"/>
      <c r="AW3285" s="193"/>
      <c r="AX3285" s="193"/>
      <c r="AY3285" s="193"/>
      <c r="AZ3285" s="193"/>
      <c r="BA3285" s="193"/>
      <c r="BB3285" s="193"/>
      <c r="BC3285" s="193"/>
      <c r="BD3285" s="193"/>
      <c r="BE3285" s="315"/>
      <c r="BF3285" s="315"/>
      <c r="BG3285" s="315"/>
      <c r="BH3285" s="315"/>
      <c r="BI3285" s="315"/>
      <c r="BJ3285" s="315"/>
      <c r="BK3285" s="315"/>
    </row>
    <row r="3286" spans="1:63" x14ac:dyDescent="0.25">
      <c r="A3286" s="9"/>
      <c r="B3286" s="43" t="s">
        <v>4654</v>
      </c>
      <c r="C3286" s="25" t="s">
        <v>6428</v>
      </c>
      <c r="D3286" s="193">
        <v>2.3444936999999999E-2</v>
      </c>
      <c r="E3286" s="193">
        <v>1.4576486E-2</v>
      </c>
      <c r="F3286" s="193">
        <v>4.7429202000000004E-3</v>
      </c>
      <c r="G3286" s="193">
        <v>3.1506983000000001E-3</v>
      </c>
      <c r="H3286" s="193">
        <v>7.9165261000000006E-6</v>
      </c>
      <c r="I3286" s="193">
        <v>9.1545213E-4</v>
      </c>
      <c r="J3286" s="193">
        <v>2.8207103000000001E-5</v>
      </c>
      <c r="K3286" s="193">
        <v>2.8273964000000002E-7</v>
      </c>
      <c r="L3286" s="193">
        <v>2.2974685000000001E-5</v>
      </c>
      <c r="M3286" s="193">
        <v>0</v>
      </c>
      <c r="N3286" s="193">
        <v>0</v>
      </c>
      <c r="O3286" s="193">
        <v>0</v>
      </c>
      <c r="P3286" s="199">
        <f t="shared" si="621"/>
        <v>0.10797397037037036</v>
      </c>
      <c r="Q3286" s="240">
        <v>1.2222234999999999</v>
      </c>
      <c r="R3286" s="99">
        <v>1.2094023</v>
      </c>
      <c r="S3286" s="99">
        <v>1.077608E-2</v>
      </c>
      <c r="T3286" s="99">
        <v>1.4516000000000001E-8</v>
      </c>
      <c r="U3286" s="99">
        <v>5.0847999999999996E-4</v>
      </c>
      <c r="V3286" s="99">
        <v>1.995063E-4</v>
      </c>
      <c r="W3286" s="99">
        <v>1.3370999999999999E-3</v>
      </c>
      <c r="X3286" s="241">
        <f t="shared" si="622"/>
        <v>1.13290786916929E-2</v>
      </c>
      <c r="Y3286" s="241">
        <f t="shared" si="623"/>
        <v>6.2861698532483004E-3</v>
      </c>
      <c r="Z3286" s="241">
        <f t="shared" si="624"/>
        <v>2.0148519166385999E-3</v>
      </c>
      <c r="AA3286" s="241">
        <f t="shared" si="625"/>
        <v>3.0280569218059999E-3</v>
      </c>
      <c r="AB3286" s="258">
        <v>2.9930309000000001E-3</v>
      </c>
      <c r="AC3286" s="258">
        <v>6.2745983000000001E-9</v>
      </c>
      <c r="AD3286" s="258">
        <v>2.3971002000000002E-3</v>
      </c>
      <c r="AE3286" s="258">
        <v>1.4795073E-7</v>
      </c>
      <c r="AF3286" s="258">
        <v>8.9553759999999995E-4</v>
      </c>
      <c r="AG3286" s="258">
        <v>3.4692792000000002E-7</v>
      </c>
      <c r="AH3286" s="258">
        <v>1.9590370999999999E-3</v>
      </c>
      <c r="AI3286" s="258">
        <v>7.9951838000000007E-6</v>
      </c>
      <c r="AJ3286" s="258">
        <v>2.8192803E-5</v>
      </c>
      <c r="AK3286" s="258">
        <v>6.6330369000000001E-7</v>
      </c>
      <c r="AL3286" s="258">
        <v>2.3443042000000001E-6</v>
      </c>
      <c r="AM3286" s="258">
        <v>7.0008485999999998E-9</v>
      </c>
      <c r="AN3286" s="258">
        <v>2.0754846999999998E-6</v>
      </c>
      <c r="AO3286" s="258">
        <v>6.3203799E-6</v>
      </c>
      <c r="AP3286" s="258">
        <v>8.2163565000000008E-6</v>
      </c>
      <c r="AQ3286" s="258">
        <v>7.8321806000000002E-8</v>
      </c>
      <c r="AR3286" s="258">
        <v>3.0279786E-3</v>
      </c>
      <c r="AT3286" s="193"/>
      <c r="AU3286" s="193"/>
      <c r="AV3286" s="193"/>
      <c r="AW3286" s="193"/>
      <c r="AX3286" s="193"/>
      <c r="AY3286" s="193"/>
      <c r="AZ3286" s="193"/>
      <c r="BA3286" s="193"/>
      <c r="BB3286" s="193"/>
      <c r="BC3286" s="193"/>
      <c r="BD3286" s="193"/>
      <c r="BE3286" s="315"/>
      <c r="BF3286" s="315"/>
      <c r="BG3286" s="315"/>
      <c r="BH3286" s="315"/>
      <c r="BI3286" s="315"/>
      <c r="BJ3286" s="315"/>
      <c r="BK3286" s="315"/>
    </row>
    <row r="3287" spans="1:63" x14ac:dyDescent="0.25">
      <c r="A3287" s="9"/>
      <c r="B3287" s="43" t="s">
        <v>4654</v>
      </c>
      <c r="C3287" s="25" t="s">
        <v>6429</v>
      </c>
      <c r="D3287" s="193">
        <v>3.4234407000000001E-2</v>
      </c>
      <c r="E3287" s="193">
        <v>1.4498257000000001E-2</v>
      </c>
      <c r="F3287" s="193">
        <v>1.5833903999999999E-2</v>
      </c>
      <c r="G3287" s="193">
        <v>2.6520314000000001E-3</v>
      </c>
      <c r="H3287" s="193">
        <v>7.8180337000000002E-6</v>
      </c>
      <c r="I3287" s="193">
        <v>1.2064739999999999E-3</v>
      </c>
      <c r="J3287" s="193">
        <v>1.4210205E-5</v>
      </c>
      <c r="K3287" s="193">
        <v>2.7110132000000001E-7</v>
      </c>
      <c r="L3287" s="193">
        <v>2.1441491E-5</v>
      </c>
      <c r="M3287" s="193">
        <v>0</v>
      </c>
      <c r="N3287" s="193">
        <v>0</v>
      </c>
      <c r="O3287" s="193">
        <v>0</v>
      </c>
      <c r="P3287" s="199">
        <f t="shared" si="621"/>
        <v>0.1073944962962963</v>
      </c>
      <c r="Q3287" s="240">
        <v>1.0289013</v>
      </c>
      <c r="R3287" s="99">
        <v>1.0181423000000001</v>
      </c>
      <c r="S3287" s="99">
        <v>9.0635999999999998E-3</v>
      </c>
      <c r="T3287" s="99">
        <v>1.1959999999999999E-8</v>
      </c>
      <c r="U3287" s="99">
        <v>4.2985000000000001E-4</v>
      </c>
      <c r="V3287" s="99">
        <v>1.6855989999999999E-4</v>
      </c>
      <c r="W3287" s="99">
        <v>1.0970000000000001E-3</v>
      </c>
      <c r="X3287" s="241">
        <f t="shared" si="622"/>
        <v>1.20129831251999E-2</v>
      </c>
      <c r="Y3287" s="241">
        <f t="shared" si="623"/>
        <v>7.4479982594113005E-3</v>
      </c>
      <c r="Z3287" s="241">
        <f t="shared" si="624"/>
        <v>2.0157915451065995E-3</v>
      </c>
      <c r="AA3287" s="241">
        <f t="shared" si="625"/>
        <v>2.549193320682E-3</v>
      </c>
      <c r="AB3287" s="258">
        <v>2.9769687000000002E-3</v>
      </c>
      <c r="AC3287" s="258">
        <v>5.5132112999999998E-9</v>
      </c>
      <c r="AD3287" s="258">
        <v>1.9583999999999999E-3</v>
      </c>
      <c r="AE3287" s="258">
        <v>3.2345559E-7</v>
      </c>
      <c r="AF3287" s="258">
        <v>2.5120094000000001E-3</v>
      </c>
      <c r="AG3287" s="258">
        <v>2.9119060999999999E-7</v>
      </c>
      <c r="AH3287" s="258">
        <v>1.9485265000000001E-3</v>
      </c>
      <c r="AI3287" s="258">
        <v>2.722126E-5</v>
      </c>
      <c r="AJ3287" s="258">
        <v>2.373065E-5</v>
      </c>
      <c r="AK3287" s="258">
        <v>3.1126364000000002E-7</v>
      </c>
      <c r="AL3287" s="258">
        <v>1.9412167000000002E-6</v>
      </c>
      <c r="AM3287" s="258">
        <v>5.7713666000000003E-9</v>
      </c>
      <c r="AN3287" s="258">
        <v>1.7569533000000001E-6</v>
      </c>
      <c r="AO3287" s="258">
        <v>5.3452386000000003E-6</v>
      </c>
      <c r="AP3287" s="258">
        <v>6.9526914999999996E-6</v>
      </c>
      <c r="AQ3287" s="258">
        <v>7.2520682000000003E-8</v>
      </c>
      <c r="AR3287" s="258">
        <v>2.5491208E-3</v>
      </c>
      <c r="AT3287" s="193"/>
      <c r="AU3287" s="193"/>
      <c r="AV3287" s="193"/>
      <c r="AW3287" s="193"/>
      <c r="AX3287" s="193"/>
      <c r="AY3287" s="193"/>
      <c r="AZ3287" s="193"/>
      <c r="BA3287" s="193"/>
      <c r="BB3287" s="193"/>
      <c r="BC3287" s="193"/>
      <c r="BD3287" s="193"/>
      <c r="BE3287" s="315"/>
      <c r="BF3287" s="315"/>
      <c r="BG3287" s="315"/>
      <c r="BH3287" s="315"/>
      <c r="BI3287" s="315"/>
      <c r="BJ3287" s="315"/>
      <c r="BK3287" s="315"/>
    </row>
    <row r="3288" spans="1:63" x14ac:dyDescent="0.25">
      <c r="A3288" s="9"/>
      <c r="B3288" s="43" t="s">
        <v>4654</v>
      </c>
      <c r="C3288" s="25" t="s">
        <v>6430</v>
      </c>
      <c r="D3288" s="193">
        <v>3.0359071000000001E-2</v>
      </c>
      <c r="E3288" s="193">
        <v>1.4630438000000001E-2</v>
      </c>
      <c r="F3288" s="193">
        <v>1.0315639999999999E-2</v>
      </c>
      <c r="G3288" s="193">
        <v>2.5950076000000001E-3</v>
      </c>
      <c r="H3288" s="193">
        <v>7.8813756E-6</v>
      </c>
      <c r="I3288" s="193">
        <v>2.7550394000000001E-3</v>
      </c>
      <c r="J3288" s="193">
        <v>9.8019881000000008E-6</v>
      </c>
      <c r="K3288" s="193">
        <v>2.8105720000000001E-7</v>
      </c>
      <c r="L3288" s="193">
        <v>4.4980552999999999E-5</v>
      </c>
      <c r="M3288" s="193">
        <v>0</v>
      </c>
      <c r="N3288" s="193">
        <v>0</v>
      </c>
      <c r="O3288" s="193">
        <v>0</v>
      </c>
      <c r="P3288" s="199">
        <f t="shared" si="621"/>
        <v>0.10837361481481482</v>
      </c>
      <c r="Q3288" s="240">
        <v>1.0112950000000001</v>
      </c>
      <c r="R3288" s="99">
        <v>1.0002671000000001</v>
      </c>
      <c r="S3288" s="99">
        <v>9.2103199999999993E-3</v>
      </c>
      <c r="T3288" s="99">
        <v>1.5802000000000001E-8</v>
      </c>
      <c r="U3288" s="99">
        <v>4.3276000000000002E-4</v>
      </c>
      <c r="V3288" s="99">
        <v>1.6850179999999999E-4</v>
      </c>
      <c r="W3288" s="99">
        <v>1.2163E-3</v>
      </c>
      <c r="X3288" s="241">
        <f t="shared" si="622"/>
        <v>1.14673556281476E-2</v>
      </c>
      <c r="Y3288" s="241">
        <f t="shared" si="623"/>
        <v>6.9396535176403E-3</v>
      </c>
      <c r="Z3288" s="241">
        <f t="shared" si="624"/>
        <v>2.0232574322793001E-3</v>
      </c>
      <c r="AA3288" s="241">
        <f t="shared" si="625"/>
        <v>2.504444678228E-3</v>
      </c>
      <c r="AB3288" s="258">
        <v>3.0041045999999998E-3</v>
      </c>
      <c r="AC3288" s="258">
        <v>6.4068403000000003E-9</v>
      </c>
      <c r="AD3288" s="258">
        <v>1.8696381999999999E-3</v>
      </c>
      <c r="AE3288" s="258">
        <v>2.3804087000000001E-7</v>
      </c>
      <c r="AF3288" s="258">
        <v>2.0653711999999999E-3</v>
      </c>
      <c r="AG3288" s="258">
        <v>2.9506993000000002E-7</v>
      </c>
      <c r="AH3288" s="258">
        <v>1.9662819000000002E-3</v>
      </c>
      <c r="AI3288" s="258">
        <v>1.7672611000000001E-5</v>
      </c>
      <c r="AJ3288" s="258">
        <v>2.3218684000000001E-5</v>
      </c>
      <c r="AK3288" s="258">
        <v>2.3480569999999999E-7</v>
      </c>
      <c r="AL3288" s="258">
        <v>1.8425981E-6</v>
      </c>
      <c r="AM3288" s="258">
        <v>5.4707792999999998E-9</v>
      </c>
      <c r="AN3288" s="258">
        <v>1.7598562E-6</v>
      </c>
      <c r="AO3288" s="258">
        <v>5.2827326999999999E-6</v>
      </c>
      <c r="AP3288" s="258">
        <v>6.9587738E-6</v>
      </c>
      <c r="AQ3288" s="258">
        <v>7.5478228000000002E-8</v>
      </c>
      <c r="AR3288" s="258">
        <v>2.5043691999999998E-3</v>
      </c>
      <c r="AT3288" s="193"/>
      <c r="AU3288" s="193"/>
      <c r="AV3288" s="193"/>
      <c r="AW3288" s="193"/>
      <c r="AX3288" s="193"/>
      <c r="AY3288" s="193"/>
      <c r="AZ3288" s="193"/>
      <c r="BA3288" s="193"/>
      <c r="BB3288" s="193"/>
      <c r="BC3288" s="193"/>
      <c r="BD3288" s="193"/>
      <c r="BE3288" s="315"/>
      <c r="BF3288" s="315"/>
      <c r="BG3288" s="315"/>
      <c r="BH3288" s="315"/>
      <c r="BI3288" s="315"/>
      <c r="BJ3288" s="315"/>
      <c r="BK3288" s="315"/>
    </row>
    <row r="3289" spans="1:63" x14ac:dyDescent="0.25">
      <c r="A3289" s="45" t="s">
        <v>6305</v>
      </c>
      <c r="B3289" s="45"/>
      <c r="C3289" s="43"/>
      <c r="D3289" s="199"/>
      <c r="E3289" s="199"/>
      <c r="F3289" s="199"/>
      <c r="G3289" s="199"/>
      <c r="H3289" s="199"/>
      <c r="I3289" s="199"/>
      <c r="J3289" s="199"/>
      <c r="K3289" s="199"/>
      <c r="L3289" s="199"/>
      <c r="M3289" s="199"/>
      <c r="N3289" s="199"/>
      <c r="O3289" s="199"/>
      <c r="P3289" s="199"/>
      <c r="Q3289" s="239"/>
      <c r="R3289" s="97"/>
      <c r="S3289" s="97"/>
      <c r="T3289" s="97"/>
      <c r="U3289" s="97"/>
      <c r="V3289" s="97"/>
      <c r="W3289" s="97"/>
      <c r="X3289" s="259"/>
      <c r="Y3289" s="259"/>
      <c r="Z3289" s="259"/>
      <c r="AA3289" s="258"/>
      <c r="AB3289" s="258"/>
      <c r="AC3289" s="258"/>
      <c r="AD3289" s="258"/>
      <c r="AE3289" s="258"/>
      <c r="AF3289" s="258"/>
      <c r="AG3289" s="258"/>
      <c r="AH3289" s="258"/>
      <c r="AI3289" s="258"/>
      <c r="AJ3289" s="258"/>
      <c r="AK3289" s="258"/>
      <c r="AL3289" s="258"/>
      <c r="AM3289" s="258"/>
      <c r="AN3289" s="258"/>
      <c r="AO3289" s="258"/>
      <c r="AP3289" s="258"/>
      <c r="AQ3289" s="258"/>
      <c r="AR3289" s="258"/>
      <c r="AT3289" s="193"/>
      <c r="AU3289" s="193"/>
      <c r="AV3289" s="193"/>
      <c r="AW3289" s="193"/>
      <c r="AX3289" s="193"/>
      <c r="AY3289" s="193"/>
      <c r="AZ3289" s="193"/>
      <c r="BA3289" s="193"/>
      <c r="BB3289" s="193"/>
      <c r="BC3289" s="193"/>
      <c r="BD3289" s="193"/>
      <c r="BE3289" s="315"/>
      <c r="BF3289" s="315"/>
      <c r="BG3289" s="315"/>
      <c r="BH3289" s="315"/>
      <c r="BI3289" s="315"/>
      <c r="BJ3289" s="315"/>
      <c r="BK3289" s="315"/>
    </row>
    <row r="3290" spans="1:63" x14ac:dyDescent="0.25">
      <c r="A3290" s="9"/>
      <c r="B3290" s="43" t="s">
        <v>1264</v>
      </c>
      <c r="C3290" s="6" t="s">
        <v>3002</v>
      </c>
      <c r="D3290" s="193">
        <v>51538093</v>
      </c>
      <c r="E3290" s="193">
        <v>24755378</v>
      </c>
      <c r="F3290" s="193">
        <v>6723390.5</v>
      </c>
      <c r="G3290" s="193">
        <v>1215704.8</v>
      </c>
      <c r="H3290" s="193">
        <v>386969.93</v>
      </c>
      <c r="I3290" s="193">
        <v>2949603.8</v>
      </c>
      <c r="J3290" s="193">
        <v>1319014.2</v>
      </c>
      <c r="K3290" s="193">
        <v>68081.898000000001</v>
      </c>
      <c r="L3290" s="193">
        <v>14119950</v>
      </c>
      <c r="M3290" s="193">
        <v>0</v>
      </c>
      <c r="N3290" s="193">
        <v>0</v>
      </c>
      <c r="O3290" s="193">
        <v>0</v>
      </c>
      <c r="P3290" s="199">
        <f>E3290/0.135</f>
        <v>183373170.37037036</v>
      </c>
      <c r="Q3290" s="240">
        <v>2733857500</v>
      </c>
      <c r="R3290" s="99">
        <v>2376051100</v>
      </c>
      <c r="S3290" s="99">
        <v>277816000</v>
      </c>
      <c r="T3290" s="99">
        <v>2596.6</v>
      </c>
      <c r="U3290" s="99">
        <v>14481000</v>
      </c>
      <c r="V3290" s="99">
        <v>4561858</v>
      </c>
      <c r="W3290" s="99">
        <v>60945000</v>
      </c>
      <c r="X3290" s="241">
        <f>SUM(Y3290:AA3290)</f>
        <v>19834817.036681</v>
      </c>
      <c r="Y3290" s="241">
        <f>SUM(AB3290:AG3290)</f>
        <v>9933308.0394800007</v>
      </c>
      <c r="Z3290" s="241">
        <f>SUM(AH3290:AP3290)</f>
        <v>3911514.9642009991</v>
      </c>
      <c r="AA3290" s="241">
        <f>SUM(AQ3290:AR3290)</f>
        <v>5989994.0329999998</v>
      </c>
      <c r="AB3290" s="258">
        <v>5082918.5</v>
      </c>
      <c r="AC3290" s="258">
        <v>670.69975999999997</v>
      </c>
      <c r="AD3290" s="258">
        <v>2209568.2000000002</v>
      </c>
      <c r="AE3290" s="258">
        <v>675.07342000000006</v>
      </c>
      <c r="AF3290" s="258">
        <v>2630654.7999999998</v>
      </c>
      <c r="AG3290" s="258">
        <v>8820.7662999999993</v>
      </c>
      <c r="AH3290" s="258">
        <v>3326805.4</v>
      </c>
      <c r="AI3290" s="258">
        <v>10552.766</v>
      </c>
      <c r="AJ3290" s="258">
        <v>10642.687</v>
      </c>
      <c r="AK3290" s="258">
        <v>8632.0354000000007</v>
      </c>
      <c r="AL3290" s="258">
        <v>1606.9645</v>
      </c>
      <c r="AM3290" s="258">
        <v>5.4333010000000002</v>
      </c>
      <c r="AN3290" s="258">
        <v>68082.918000000005</v>
      </c>
      <c r="AO3290" s="258">
        <v>189894.03</v>
      </c>
      <c r="AP3290" s="258">
        <v>295292.73</v>
      </c>
      <c r="AQ3290" s="258">
        <v>44720.332999999999</v>
      </c>
      <c r="AR3290" s="258">
        <v>5945273.7000000002</v>
      </c>
      <c r="AT3290" s="193"/>
      <c r="AU3290" s="193"/>
      <c r="AV3290" s="193"/>
      <c r="AW3290" s="193"/>
      <c r="AX3290" s="193"/>
      <c r="AY3290" s="193"/>
      <c r="AZ3290" s="193"/>
      <c r="BA3290" s="193"/>
      <c r="BB3290" s="193"/>
      <c r="BC3290" s="193"/>
      <c r="BD3290" s="193"/>
      <c r="BE3290" s="315"/>
      <c r="BF3290" s="315"/>
      <c r="BG3290" s="315"/>
      <c r="BH3290" s="315"/>
      <c r="BI3290" s="315"/>
      <c r="BJ3290" s="315"/>
      <c r="BK3290" s="315"/>
    </row>
    <row r="3291" spans="1:63" x14ac:dyDescent="0.25">
      <c r="A3291" s="45" t="s">
        <v>599</v>
      </c>
      <c r="B3291" s="45"/>
      <c r="C3291" s="43"/>
      <c r="D3291" s="199"/>
      <c r="E3291" s="199"/>
      <c r="F3291" s="199"/>
      <c r="G3291" s="199"/>
      <c r="H3291" s="199"/>
      <c r="I3291" s="199"/>
      <c r="J3291" s="199"/>
      <c r="K3291" s="199"/>
      <c r="L3291" s="199"/>
      <c r="M3291" s="199"/>
      <c r="N3291" s="199"/>
      <c r="O3291" s="199"/>
      <c r="P3291" s="199"/>
      <c r="Q3291" s="239"/>
      <c r="R3291" s="97"/>
      <c r="S3291" s="97"/>
      <c r="T3291" s="97"/>
      <c r="U3291" s="97"/>
      <c r="V3291" s="97"/>
      <c r="W3291" s="97"/>
      <c r="X3291" s="259"/>
      <c r="Y3291" s="259"/>
      <c r="Z3291" s="259"/>
      <c r="AA3291" s="258"/>
      <c r="AB3291" s="258"/>
      <c r="AC3291" s="258"/>
      <c r="AD3291" s="258"/>
      <c r="AE3291" s="258"/>
      <c r="AF3291" s="258"/>
      <c r="AG3291" s="258"/>
      <c r="AH3291" s="258"/>
      <c r="AI3291" s="258"/>
      <c r="AJ3291" s="258"/>
      <c r="AK3291" s="258"/>
      <c r="AL3291" s="258"/>
      <c r="AM3291" s="258"/>
      <c r="AN3291" s="258"/>
      <c r="AO3291" s="258"/>
      <c r="AP3291" s="258"/>
      <c r="AQ3291" s="258"/>
      <c r="AR3291" s="258"/>
      <c r="AT3291" s="193"/>
      <c r="AU3291" s="193"/>
      <c r="AV3291" s="193"/>
      <c r="AW3291" s="193"/>
      <c r="AX3291" s="193"/>
      <c r="AY3291" s="193"/>
      <c r="AZ3291" s="193"/>
      <c r="BA3291" s="193"/>
      <c r="BB3291" s="193"/>
      <c r="BC3291" s="193"/>
      <c r="BD3291" s="193"/>
      <c r="BE3291" s="315"/>
      <c r="BF3291" s="315"/>
      <c r="BG3291" s="315"/>
      <c r="BH3291" s="315"/>
      <c r="BI3291" s="315"/>
      <c r="BJ3291" s="315"/>
      <c r="BK3291" s="315"/>
    </row>
    <row r="3292" spans="1:63" x14ac:dyDescent="0.25">
      <c r="A3292" s="9"/>
      <c r="B3292" s="43" t="s">
        <v>4654</v>
      </c>
      <c r="C3292" s="25" t="s">
        <v>6431</v>
      </c>
      <c r="D3292" s="193">
        <v>8.4744347999999995E-4</v>
      </c>
      <c r="E3292" s="193">
        <v>2.8723110999999998E-4</v>
      </c>
      <c r="F3292" s="193">
        <v>1.1761539E-4</v>
      </c>
      <c r="G3292" s="193">
        <v>1.3023012E-5</v>
      </c>
      <c r="H3292" s="193">
        <v>2.1371493999999999E-6</v>
      </c>
      <c r="I3292" s="193">
        <v>1.4809597E-4</v>
      </c>
      <c r="J3292" s="193">
        <v>6.5957919000000006E-5</v>
      </c>
      <c r="K3292" s="193">
        <v>2.0233828999999999E-7</v>
      </c>
      <c r="L3292" s="193">
        <v>2.1318058999999999E-4</v>
      </c>
      <c r="M3292" s="193">
        <v>0</v>
      </c>
      <c r="N3292" s="193">
        <v>0</v>
      </c>
      <c r="O3292" s="193">
        <v>0</v>
      </c>
      <c r="P3292" s="199">
        <f>E3292/0.135</f>
        <v>2.1276378518518516E-3</v>
      </c>
      <c r="Q3292" s="240">
        <v>3.6021326999999999</v>
      </c>
      <c r="R3292" s="99">
        <v>2.6485667000000001E-2</v>
      </c>
      <c r="S3292" s="99">
        <v>3.5735777999999998</v>
      </c>
      <c r="T3292" s="99">
        <v>6.3072221999999995E-8</v>
      </c>
      <c r="U3292" s="99">
        <v>4.4013888999999999E-4</v>
      </c>
      <c r="V3292" s="99">
        <v>4.5966722000000002E-5</v>
      </c>
      <c r="W3292" s="99">
        <v>1.5830556000000001E-3</v>
      </c>
      <c r="X3292" s="241">
        <f>SUM(Y3292:AA3292)</f>
        <v>5.1288570804422994E-4</v>
      </c>
      <c r="Y3292" s="241">
        <f>SUM(AB3292:AG3292)</f>
        <v>3.9970591827159996E-4</v>
      </c>
      <c r="Z3292" s="241">
        <f>SUM(AH3292:AP3292)</f>
        <v>4.6178962352629996E-5</v>
      </c>
      <c r="AA3292" s="241">
        <f>SUM(AQ3292:AR3292)</f>
        <v>6.7000827420000004E-5</v>
      </c>
      <c r="AB3292" s="258">
        <v>5.8965534999999999E-5</v>
      </c>
      <c r="AC3292" s="258">
        <v>3.0310512999999998E-7</v>
      </c>
      <c r="AD3292" s="258">
        <v>1.4122654999999999E-4</v>
      </c>
      <c r="AE3292" s="258">
        <v>8.6901415999999992E-9</v>
      </c>
      <c r="AF3292" s="258">
        <v>8.2517528000000001E-5</v>
      </c>
      <c r="AG3292" s="258">
        <v>1.1668451E-4</v>
      </c>
      <c r="AH3292" s="258">
        <v>3.8592956000000001E-5</v>
      </c>
      <c r="AI3292" s="258">
        <v>1.8904845999999999E-7</v>
      </c>
      <c r="AJ3292" s="258">
        <v>1.0051269E-7</v>
      </c>
      <c r="AK3292" s="258">
        <v>3.7420474999999997E-7</v>
      </c>
      <c r="AL3292" s="258">
        <v>5.3651545999999997E-8</v>
      </c>
      <c r="AM3292" s="258">
        <v>2.1360663000000001E-10</v>
      </c>
      <c r="AN3292" s="258">
        <v>2.7087131000000001E-6</v>
      </c>
      <c r="AO3292" s="258">
        <v>2.5558365E-6</v>
      </c>
      <c r="AP3292" s="258">
        <v>1.6038257000000001E-6</v>
      </c>
      <c r="AQ3292" s="258">
        <v>6.8718041999999998E-7</v>
      </c>
      <c r="AR3292" s="258">
        <v>6.6313647000000003E-5</v>
      </c>
      <c r="AT3292" s="193"/>
      <c r="AU3292" s="193"/>
      <c r="AV3292" s="193"/>
      <c r="AW3292" s="193"/>
      <c r="AX3292" s="193"/>
      <c r="AY3292" s="193"/>
      <c r="AZ3292" s="193"/>
      <c r="BA3292" s="193"/>
      <c r="BB3292" s="193"/>
      <c r="BC3292" s="193"/>
      <c r="BD3292" s="193"/>
      <c r="BE3292" s="315"/>
      <c r="BF3292" s="315"/>
      <c r="BG3292" s="315"/>
      <c r="BH3292" s="315"/>
      <c r="BI3292" s="315"/>
      <c r="BJ3292" s="315"/>
      <c r="BK3292" s="315"/>
    </row>
    <row r="3293" spans="1:63" x14ac:dyDescent="0.25">
      <c r="A3293" s="9"/>
      <c r="B3293" s="43" t="s">
        <v>4654</v>
      </c>
      <c r="C3293" s="25" t="s">
        <v>6718</v>
      </c>
      <c r="D3293" s="193">
        <v>9.1510767E-4</v>
      </c>
      <c r="E3293" s="193">
        <v>3.6572413000000002E-4</v>
      </c>
      <c r="F3293" s="193">
        <v>1.2932321000000001E-4</v>
      </c>
      <c r="G3293" s="193">
        <v>1.822279E-5</v>
      </c>
      <c r="H3293" s="193">
        <v>2.0414437000000002E-6</v>
      </c>
      <c r="I3293" s="193">
        <v>1.3460921E-4</v>
      </c>
      <c r="J3293" s="193">
        <v>5.9631727000000001E-5</v>
      </c>
      <c r="K3293" s="193">
        <v>1.9966186E-7</v>
      </c>
      <c r="L3293" s="193">
        <v>2.0535550000000001E-4</v>
      </c>
      <c r="M3293" s="193">
        <v>0</v>
      </c>
      <c r="N3293" s="193">
        <v>0</v>
      </c>
      <c r="O3293" s="193">
        <v>0</v>
      </c>
      <c r="P3293" s="199">
        <f>E3293/0.135</f>
        <v>2.7090676296296296E-3</v>
      </c>
      <c r="Q3293" s="240">
        <v>3.2378773000000001</v>
      </c>
      <c r="R3293" s="99">
        <v>3.1815814999999997E-2</v>
      </c>
      <c r="S3293" s="99">
        <v>3.2042888999999999</v>
      </c>
      <c r="T3293" s="99">
        <v>6.3072221999999995E-8</v>
      </c>
      <c r="U3293" s="99">
        <v>4.7124999999999999E-4</v>
      </c>
      <c r="V3293" s="99">
        <v>1.1844125E-4</v>
      </c>
      <c r="W3293" s="99">
        <v>1.1828333E-3</v>
      </c>
      <c r="X3293" s="241">
        <f>SUM(Y3293:AA3293)</f>
        <v>5.0760605835852002E-4</v>
      </c>
      <c r="Y3293" s="241">
        <f>SUM(AB3293:AG3293)</f>
        <v>3.7050222056459999E-4</v>
      </c>
      <c r="Z3293" s="241">
        <f>SUM(AH3293:AP3293)</f>
        <v>5.6811352413920002E-5</v>
      </c>
      <c r="AA3293" s="241">
        <f>SUM(AQ3293:AR3293)</f>
        <v>8.0292485379999996E-5</v>
      </c>
      <c r="AB3293" s="258">
        <v>7.5082742E-5</v>
      </c>
      <c r="AC3293" s="258">
        <v>5.0618527999999999E-7</v>
      </c>
      <c r="AD3293" s="258">
        <v>1.3192581000000001E-4</v>
      </c>
      <c r="AE3293" s="258">
        <v>8.8772846000000004E-9</v>
      </c>
      <c r="AF3293" s="258">
        <v>7.8117337000000006E-5</v>
      </c>
      <c r="AG3293" s="258">
        <v>8.4861268999999995E-5</v>
      </c>
      <c r="AH3293" s="258">
        <v>4.9141770999999998E-5</v>
      </c>
      <c r="AI3293" s="258">
        <v>2.0817617000000001E-7</v>
      </c>
      <c r="AJ3293" s="258">
        <v>1.4826184999999999E-7</v>
      </c>
      <c r="AK3293" s="258">
        <v>3.4231518E-7</v>
      </c>
      <c r="AL3293" s="258">
        <v>5.3455362999999998E-8</v>
      </c>
      <c r="AM3293" s="258">
        <v>2.0765091999999999E-10</v>
      </c>
      <c r="AN3293" s="258">
        <v>2.7717122999999998E-6</v>
      </c>
      <c r="AO3293" s="258">
        <v>2.5355607000000001E-6</v>
      </c>
      <c r="AP3293" s="258">
        <v>1.6098921999999999E-6</v>
      </c>
      <c r="AQ3293" s="258">
        <v>6.3637437999999998E-7</v>
      </c>
      <c r="AR3293" s="258">
        <v>7.9656111000000001E-5</v>
      </c>
      <c r="AT3293" s="193"/>
      <c r="AU3293" s="193"/>
      <c r="AV3293" s="193"/>
      <c r="AW3293" s="193"/>
      <c r="AX3293" s="193"/>
      <c r="AY3293" s="193"/>
      <c r="AZ3293" s="193"/>
      <c r="BA3293" s="193"/>
      <c r="BB3293" s="193"/>
      <c r="BC3293" s="193"/>
      <c r="BD3293" s="193"/>
      <c r="BE3293" s="315"/>
      <c r="BF3293" s="315"/>
      <c r="BG3293" s="315"/>
      <c r="BH3293" s="315"/>
      <c r="BI3293" s="315"/>
      <c r="BJ3293" s="315"/>
      <c r="BK3293" s="315"/>
    </row>
    <row r="3294" spans="1:63" x14ac:dyDescent="0.25">
      <c r="A3294" s="9" t="s">
        <v>1753</v>
      </c>
      <c r="B3294" s="43" t="s">
        <v>4654</v>
      </c>
      <c r="C3294" s="25" t="s">
        <v>3886</v>
      </c>
      <c r="D3294" s="193">
        <v>8.6569885E-4</v>
      </c>
      <c r="E3294" s="193">
        <v>2.9218415999999998E-4</v>
      </c>
      <c r="F3294" s="193">
        <v>1.1684277E-4</v>
      </c>
      <c r="G3294" s="193">
        <v>1.4772939E-5</v>
      </c>
      <c r="H3294" s="193">
        <v>2.1990865E-6</v>
      </c>
      <c r="I3294" s="193">
        <v>1.4739517999999999E-4</v>
      </c>
      <c r="J3294" s="193">
        <v>6.5021196999999999E-5</v>
      </c>
      <c r="K3294" s="193">
        <v>2.1541736000000001E-7</v>
      </c>
      <c r="L3294" s="193">
        <v>2.2706808999999999E-4</v>
      </c>
      <c r="M3294" s="193">
        <v>0</v>
      </c>
      <c r="N3294" s="193">
        <v>0</v>
      </c>
      <c r="O3294" s="193">
        <v>0</v>
      </c>
      <c r="P3294" s="199">
        <f>E3294/0.135</f>
        <v>2.1643271111111109E-3</v>
      </c>
      <c r="Q3294" s="240">
        <v>3.5172781</v>
      </c>
      <c r="R3294" s="99">
        <v>2.7623339E-2</v>
      </c>
      <c r="S3294" s="99">
        <v>3.4878667000000001</v>
      </c>
      <c r="T3294" s="99">
        <v>5.8533333000000002E-8</v>
      </c>
      <c r="U3294" s="99">
        <v>4.6091667E-4</v>
      </c>
      <c r="V3294" s="99">
        <v>8.1364166999999999E-5</v>
      </c>
      <c r="W3294" s="99">
        <v>1.2457499999999999E-3</v>
      </c>
      <c r="X3294" s="241">
        <f>SUM(Y3294:AA3294)</f>
        <v>5.0723004992121994E-4</v>
      </c>
      <c r="Y3294" s="241">
        <f>SUM(AB3294:AG3294)</f>
        <v>3.9045247628510002E-4</v>
      </c>
      <c r="Z3294" s="241">
        <f>SUM(AH3294:AP3294)</f>
        <v>4.691590357612E-5</v>
      </c>
      <c r="AA3294" s="241">
        <f>SUM(AQ3294:AR3294)</f>
        <v>6.9861670059999999E-5</v>
      </c>
      <c r="AB3294" s="258">
        <v>5.9987061E-5</v>
      </c>
      <c r="AC3294" s="258">
        <v>1.8633052999999999E-7</v>
      </c>
      <c r="AD3294" s="258">
        <v>1.3947372999999999E-4</v>
      </c>
      <c r="AE3294" s="258">
        <v>8.7337551000000003E-9</v>
      </c>
      <c r="AF3294" s="258">
        <v>8.1740341000000006E-5</v>
      </c>
      <c r="AG3294" s="258">
        <v>1.0905628E-4</v>
      </c>
      <c r="AH3294" s="258">
        <v>3.9261397000000002E-5</v>
      </c>
      <c r="AI3294" s="258">
        <v>1.8799913000000001E-7</v>
      </c>
      <c r="AJ3294" s="258">
        <v>1.1386272E-7</v>
      </c>
      <c r="AK3294" s="258">
        <v>3.7396219999999998E-7</v>
      </c>
      <c r="AL3294" s="258">
        <v>5.4277049000000003E-8</v>
      </c>
      <c r="AM3294" s="258">
        <v>2.1457711999999999E-10</v>
      </c>
      <c r="AN3294" s="258">
        <v>2.7044094000000001E-6</v>
      </c>
      <c r="AO3294" s="258">
        <v>2.5181749999999998E-6</v>
      </c>
      <c r="AP3294" s="258">
        <v>1.7016065E-6</v>
      </c>
      <c r="AQ3294" s="258">
        <v>6.9730606000000004E-7</v>
      </c>
      <c r="AR3294" s="258">
        <v>6.9164364E-5</v>
      </c>
      <c r="AT3294" s="193"/>
      <c r="AU3294" s="193"/>
      <c r="AV3294" s="193"/>
      <c r="AW3294" s="193"/>
      <c r="AX3294" s="193"/>
      <c r="AY3294" s="193"/>
      <c r="AZ3294" s="193"/>
      <c r="BA3294" s="193"/>
      <c r="BB3294" s="193"/>
      <c r="BC3294" s="193"/>
      <c r="BD3294" s="193"/>
      <c r="BE3294" s="315"/>
      <c r="BF3294" s="315"/>
      <c r="BG3294" s="315"/>
      <c r="BH3294" s="315"/>
      <c r="BI3294" s="315"/>
      <c r="BJ3294" s="315"/>
      <c r="BK3294" s="315"/>
    </row>
    <row r="3295" spans="1:63" x14ac:dyDescent="0.25">
      <c r="A3295" s="9"/>
      <c r="B3295" s="43" t="s">
        <v>4654</v>
      </c>
      <c r="C3295" s="25" t="s">
        <v>6719</v>
      </c>
      <c r="D3295" s="193">
        <v>1.2258182999999999E-3</v>
      </c>
      <c r="E3295" s="193">
        <v>4.7995630999999998E-4</v>
      </c>
      <c r="F3295" s="193">
        <v>1.8734953000000001E-4</v>
      </c>
      <c r="G3295" s="193">
        <v>1.9949314000000001E-5</v>
      </c>
      <c r="H3295" s="193">
        <v>2.7165499999999999E-6</v>
      </c>
      <c r="I3295" s="193">
        <v>1.8597872E-4</v>
      </c>
      <c r="J3295" s="193">
        <v>8.3258863000000002E-5</v>
      </c>
      <c r="K3295" s="193">
        <v>4.0754058999999998E-7</v>
      </c>
      <c r="L3295" s="193">
        <v>2.6620148999999997E-4</v>
      </c>
      <c r="M3295" s="193">
        <v>0</v>
      </c>
      <c r="N3295" s="193">
        <v>0</v>
      </c>
      <c r="O3295" s="193">
        <v>0</v>
      </c>
      <c r="P3295" s="199">
        <f>E3295/0.135</f>
        <v>3.5552319259259256E-3</v>
      </c>
      <c r="Q3295" s="240">
        <v>4.5057821999999996</v>
      </c>
      <c r="R3295" s="99">
        <v>4.2106519000000002E-2</v>
      </c>
      <c r="S3295" s="99">
        <v>4.4608667000000004</v>
      </c>
      <c r="T3295" s="99">
        <v>8.3525000000000002E-8</v>
      </c>
      <c r="U3295" s="99">
        <v>5.7605556000000005E-4</v>
      </c>
      <c r="V3295" s="99">
        <v>5.5233528000000002E-5</v>
      </c>
      <c r="W3295" s="99">
        <v>2.1776110999999999E-3</v>
      </c>
      <c r="X3295" s="241">
        <f>SUM(Y3295:AA3295)</f>
        <v>6.6559202857999992E-4</v>
      </c>
      <c r="Y3295" s="241">
        <f>SUM(AB3295:AG3295)</f>
        <v>4.8476958199699998E-4</v>
      </c>
      <c r="Z3295" s="241">
        <f>SUM(AH3295:AP3295)</f>
        <v>7.4537984523000012E-5</v>
      </c>
      <c r="AA3295" s="241">
        <f>SUM(AQ3295:AR3295)</f>
        <v>1.0628446205999999E-4</v>
      </c>
      <c r="AB3295" s="258">
        <v>9.8534486999999994E-5</v>
      </c>
      <c r="AC3295" s="258">
        <v>6.6446911999999995E-7</v>
      </c>
      <c r="AD3295" s="258">
        <v>1.7968028999999999E-4</v>
      </c>
      <c r="AE3295" s="258">
        <v>1.2323877000000001E-8</v>
      </c>
      <c r="AF3295" s="258">
        <v>1.0910377E-4</v>
      </c>
      <c r="AG3295" s="258">
        <v>9.6774242000000001E-5</v>
      </c>
      <c r="AH3295" s="258">
        <v>6.4490874000000005E-5</v>
      </c>
      <c r="AI3295" s="258">
        <v>3.0215643000000002E-7</v>
      </c>
      <c r="AJ3295" s="258">
        <v>1.6088385999999999E-7</v>
      </c>
      <c r="AK3295" s="258">
        <v>4.7006349000000002E-7</v>
      </c>
      <c r="AL3295" s="258">
        <v>7.0522727000000005E-8</v>
      </c>
      <c r="AM3295" s="258">
        <v>2.7641599999999998E-10</v>
      </c>
      <c r="AN3295" s="258">
        <v>3.4766951000000001E-6</v>
      </c>
      <c r="AO3295" s="258">
        <v>3.3924558999999998E-6</v>
      </c>
      <c r="AP3295" s="258">
        <v>2.1740566000000002E-6</v>
      </c>
      <c r="AQ3295" s="258">
        <v>8.5528206000000003E-7</v>
      </c>
      <c r="AR3295" s="258">
        <v>1.0542918E-4</v>
      </c>
      <c r="AT3295" s="193"/>
      <c r="AU3295" s="193"/>
      <c r="AV3295" s="193"/>
      <c r="AW3295" s="193"/>
      <c r="AX3295" s="193"/>
      <c r="AY3295" s="193"/>
      <c r="AZ3295" s="193"/>
      <c r="BA3295" s="193"/>
      <c r="BB3295" s="193"/>
      <c r="BC3295" s="193"/>
      <c r="BD3295" s="193"/>
      <c r="BE3295" s="315"/>
      <c r="BF3295" s="315"/>
      <c r="BG3295" s="315"/>
      <c r="BH3295" s="315"/>
      <c r="BI3295" s="315"/>
      <c r="BJ3295" s="315"/>
      <c r="BK3295" s="315"/>
    </row>
    <row r="3296" spans="1:63" x14ac:dyDescent="0.25">
      <c r="A3296" s="43"/>
      <c r="B3296" s="43" t="s">
        <v>4654</v>
      </c>
      <c r="C3296" s="48" t="s">
        <v>2219</v>
      </c>
      <c r="D3296" s="223">
        <v>8.6569885E-4</v>
      </c>
      <c r="E3296" s="223">
        <v>2.9218415999999998E-4</v>
      </c>
      <c r="F3296" s="223">
        <v>1.1684277E-4</v>
      </c>
      <c r="G3296" s="223">
        <v>1.4772939E-5</v>
      </c>
      <c r="H3296" s="223">
        <v>2.1990865E-6</v>
      </c>
      <c r="I3296" s="223">
        <v>1.4739517999999999E-4</v>
      </c>
      <c r="J3296" s="223">
        <v>6.5021196999999999E-5</v>
      </c>
      <c r="K3296" s="223">
        <v>2.1541736000000001E-7</v>
      </c>
      <c r="L3296" s="223">
        <v>2.2706808999999999E-4</v>
      </c>
      <c r="M3296" s="223">
        <v>0</v>
      </c>
      <c r="N3296" s="223">
        <v>0</v>
      </c>
      <c r="O3296" s="223">
        <v>0</v>
      </c>
      <c r="P3296" s="227">
        <f>E3296/0.135</f>
        <v>2.1643271111111109E-3</v>
      </c>
      <c r="Q3296" s="238">
        <v>3.5172781</v>
      </c>
      <c r="R3296" s="117">
        <v>2.7623339E-2</v>
      </c>
      <c r="S3296" s="117">
        <v>3.4878667000000001</v>
      </c>
      <c r="T3296" s="117">
        <v>5.8533333000000002E-8</v>
      </c>
      <c r="U3296" s="117">
        <v>4.6091667E-4</v>
      </c>
      <c r="V3296" s="117">
        <v>8.1364166999999999E-5</v>
      </c>
      <c r="W3296" s="117">
        <v>1.2457499999999999E-3</v>
      </c>
      <c r="X3296" s="257">
        <f>SUM(Y3296:AA3296)</f>
        <v>5.0723004992121994E-4</v>
      </c>
      <c r="Y3296" s="257">
        <f>SUM(AB3296:AG3296)</f>
        <v>3.9045247628510002E-4</v>
      </c>
      <c r="Z3296" s="257">
        <f>SUM(AH3296:AP3296)</f>
        <v>4.691590357612E-5</v>
      </c>
      <c r="AA3296" s="257">
        <f>SUM(AQ3296:AR3296)</f>
        <v>6.9861670059999999E-5</v>
      </c>
      <c r="AB3296" s="257">
        <v>5.9987061E-5</v>
      </c>
      <c r="AC3296" s="257">
        <v>1.8633052999999999E-7</v>
      </c>
      <c r="AD3296" s="257">
        <v>1.3947372999999999E-4</v>
      </c>
      <c r="AE3296" s="257">
        <v>8.7337551000000003E-9</v>
      </c>
      <c r="AF3296" s="257">
        <v>8.1740341000000006E-5</v>
      </c>
      <c r="AG3296" s="257">
        <v>1.0905628E-4</v>
      </c>
      <c r="AH3296" s="257">
        <v>3.9261397000000002E-5</v>
      </c>
      <c r="AI3296" s="257">
        <v>1.8799913000000001E-7</v>
      </c>
      <c r="AJ3296" s="257">
        <v>1.1386272E-7</v>
      </c>
      <c r="AK3296" s="257">
        <v>3.7396219999999998E-7</v>
      </c>
      <c r="AL3296" s="257">
        <v>5.4277049000000003E-8</v>
      </c>
      <c r="AM3296" s="257">
        <v>2.1457711999999999E-10</v>
      </c>
      <c r="AN3296" s="257">
        <v>2.7044094000000001E-6</v>
      </c>
      <c r="AO3296" s="257">
        <v>2.5181749999999998E-6</v>
      </c>
      <c r="AP3296" s="257">
        <v>1.7016065E-6</v>
      </c>
      <c r="AQ3296" s="257">
        <v>6.9730606000000004E-7</v>
      </c>
      <c r="AR3296" s="257">
        <v>6.9164364E-5</v>
      </c>
      <c r="AT3296" s="193"/>
      <c r="AU3296" s="193"/>
      <c r="AV3296" s="193"/>
      <c r="AW3296" s="193"/>
      <c r="AX3296" s="193"/>
      <c r="AY3296" s="193"/>
      <c r="AZ3296" s="193"/>
      <c r="BA3296" s="193"/>
      <c r="BB3296" s="193"/>
      <c r="BC3296" s="193"/>
      <c r="BD3296" s="193"/>
      <c r="BE3296" s="315"/>
      <c r="BF3296" s="315"/>
      <c r="BG3296" s="315"/>
      <c r="BH3296" s="315"/>
      <c r="BI3296" s="315"/>
      <c r="BJ3296" s="315"/>
      <c r="BK3296" s="315"/>
    </row>
    <row r="3297" spans="1:63" x14ac:dyDescent="0.25">
      <c r="A3297" s="45" t="s">
        <v>600</v>
      </c>
      <c r="B3297" s="45"/>
      <c r="C3297" s="43"/>
      <c r="D3297" s="199"/>
      <c r="E3297" s="199"/>
      <c r="F3297" s="199"/>
      <c r="G3297" s="199"/>
      <c r="H3297" s="199"/>
      <c r="I3297" s="199"/>
      <c r="J3297" s="199"/>
      <c r="K3297" s="199"/>
      <c r="L3297" s="199"/>
      <c r="M3297" s="199"/>
      <c r="N3297" s="199"/>
      <c r="O3297" s="199"/>
      <c r="P3297" s="199"/>
      <c r="Q3297" s="239"/>
      <c r="R3297" s="97"/>
      <c r="S3297" s="97"/>
      <c r="T3297" s="97"/>
      <c r="U3297" s="97"/>
      <c r="V3297" s="97"/>
      <c r="W3297" s="97"/>
      <c r="X3297" s="259"/>
      <c r="Y3297" s="259"/>
      <c r="Z3297" s="259"/>
      <c r="AA3297" s="258"/>
      <c r="AB3297" s="258"/>
      <c r="AC3297" s="258"/>
      <c r="AD3297" s="258"/>
      <c r="AE3297" s="258"/>
      <c r="AF3297" s="258"/>
      <c r="AG3297" s="258"/>
      <c r="AH3297" s="258"/>
      <c r="AI3297" s="258"/>
      <c r="AJ3297" s="258"/>
      <c r="AK3297" s="258"/>
      <c r="AL3297" s="258"/>
      <c r="AM3297" s="258"/>
      <c r="AN3297" s="258"/>
      <c r="AO3297" s="258"/>
      <c r="AP3297" s="258"/>
      <c r="AQ3297" s="258"/>
      <c r="AR3297" s="258"/>
      <c r="AT3297" s="193"/>
      <c r="AU3297" s="193"/>
      <c r="AV3297" s="193"/>
      <c r="AW3297" s="193"/>
      <c r="AX3297" s="193"/>
      <c r="AY3297" s="193"/>
      <c r="AZ3297" s="193"/>
      <c r="BA3297" s="193"/>
      <c r="BB3297" s="193"/>
      <c r="BC3297" s="193"/>
      <c r="BD3297" s="193"/>
      <c r="BE3297" s="315"/>
      <c r="BF3297" s="315"/>
      <c r="BG3297" s="315"/>
      <c r="BH3297" s="315"/>
      <c r="BI3297" s="315"/>
      <c r="BJ3297" s="315"/>
      <c r="BK3297" s="315"/>
    </row>
    <row r="3298" spans="1:63" x14ac:dyDescent="0.25">
      <c r="A3298" s="9"/>
      <c r="B3298" s="43" t="s">
        <v>4654</v>
      </c>
      <c r="C3298" s="25" t="s">
        <v>6720</v>
      </c>
      <c r="D3298" s="193">
        <v>9.9841459999999997E-4</v>
      </c>
      <c r="E3298" s="193">
        <v>3.9617928E-4</v>
      </c>
      <c r="F3298" s="193">
        <v>1.5174323999999999E-4</v>
      </c>
      <c r="G3298" s="193">
        <v>1.6913542000000002E-5</v>
      </c>
      <c r="H3298" s="193">
        <v>2.2697041000000001E-6</v>
      </c>
      <c r="I3298" s="193">
        <v>1.5327114999999999E-4</v>
      </c>
      <c r="J3298" s="193">
        <v>6.8549511999999998E-5</v>
      </c>
      <c r="K3298" s="193">
        <v>2.1688296000000001E-7</v>
      </c>
      <c r="L3298" s="193">
        <v>2.0927129E-4</v>
      </c>
      <c r="M3298" s="193">
        <v>0</v>
      </c>
      <c r="N3298" s="193">
        <v>0</v>
      </c>
      <c r="O3298" s="193">
        <v>0</v>
      </c>
      <c r="P3298" s="199">
        <f>E3298/0.135</f>
        <v>2.934661333333333E-3</v>
      </c>
      <c r="Q3298" s="240">
        <v>3.7277159000000002</v>
      </c>
      <c r="R3298" s="99">
        <v>3.4149328E-2</v>
      </c>
      <c r="S3298" s="99">
        <v>3.6911778000000002</v>
      </c>
      <c r="T3298" s="99">
        <v>8.1094443999999994E-8</v>
      </c>
      <c r="U3298" s="99">
        <v>5.2702778000000004E-4</v>
      </c>
      <c r="V3298" s="99">
        <v>4.6524972000000003E-5</v>
      </c>
      <c r="W3298" s="99">
        <v>1.8151389000000001E-3</v>
      </c>
      <c r="X3298" s="241">
        <f>SUM(Y3298:AA3298)</f>
        <v>6.0839099989458997E-4</v>
      </c>
      <c r="Y3298" s="241">
        <f>SUM(AB3298:AG3298)</f>
        <v>4.6021801957899997E-4</v>
      </c>
      <c r="Z3298" s="241">
        <f>SUM(AH3298:AP3298)</f>
        <v>6.1979700265590005E-5</v>
      </c>
      <c r="AA3298" s="241">
        <f>SUM(AQ3298:AR3298)</f>
        <v>8.6193280050000001E-5</v>
      </c>
      <c r="AB3298" s="258">
        <v>8.1327254000000004E-5</v>
      </c>
      <c r="AC3298" s="258">
        <v>6.6391203000000003E-7</v>
      </c>
      <c r="AD3298" s="258">
        <v>1.4867505000000001E-4</v>
      </c>
      <c r="AE3298" s="258">
        <v>1.0177549E-8</v>
      </c>
      <c r="AF3298" s="258">
        <v>8.9751055999999995E-5</v>
      </c>
      <c r="AG3298" s="258">
        <v>1.3979056999999999E-4</v>
      </c>
      <c r="AH3298" s="258">
        <v>5.3228910000000002E-5</v>
      </c>
      <c r="AI3298" s="258">
        <v>2.4434653E-7</v>
      </c>
      <c r="AJ3298" s="258">
        <v>1.346572E-7</v>
      </c>
      <c r="AK3298" s="258">
        <v>3.8939252999999999E-7</v>
      </c>
      <c r="AL3298" s="258">
        <v>5.7868074000000003E-8</v>
      </c>
      <c r="AM3298" s="258">
        <v>2.2783159E-10</v>
      </c>
      <c r="AN3298" s="258">
        <v>3.1751031000000001E-6</v>
      </c>
      <c r="AO3298" s="258">
        <v>2.9305512E-6</v>
      </c>
      <c r="AP3298" s="258">
        <v>1.8186437999999999E-6</v>
      </c>
      <c r="AQ3298" s="258">
        <v>6.9718405000000003E-7</v>
      </c>
      <c r="AR3298" s="258">
        <v>8.5496096000000005E-5</v>
      </c>
      <c r="AT3298" s="193"/>
      <c r="AU3298" s="193"/>
      <c r="AV3298" s="193"/>
      <c r="AW3298" s="193"/>
      <c r="AX3298" s="193"/>
      <c r="AY3298" s="193"/>
      <c r="AZ3298" s="193"/>
      <c r="BA3298" s="193"/>
      <c r="BB3298" s="193"/>
      <c r="BC3298" s="193"/>
      <c r="BD3298" s="193"/>
      <c r="BE3298" s="315"/>
      <c r="BF3298" s="315"/>
      <c r="BG3298" s="315"/>
      <c r="BH3298" s="315"/>
      <c r="BI3298" s="315"/>
      <c r="BJ3298" s="315"/>
      <c r="BK3298" s="315"/>
    </row>
    <row r="3299" spans="1:63" x14ac:dyDescent="0.25">
      <c r="A3299" s="9"/>
      <c r="B3299" s="43" t="s">
        <v>4654</v>
      </c>
      <c r="C3299" s="25" t="s">
        <v>6721</v>
      </c>
      <c r="D3299" s="193">
        <v>9.6017042000000005E-4</v>
      </c>
      <c r="E3299" s="193">
        <v>3.8832629999999998E-4</v>
      </c>
      <c r="F3299" s="193">
        <v>1.3760962000000001E-4</v>
      </c>
      <c r="G3299" s="193">
        <v>1.9130991999999998E-5</v>
      </c>
      <c r="H3299" s="193">
        <v>2.1844322000000001E-6</v>
      </c>
      <c r="I3299" s="193">
        <v>1.4325471E-4</v>
      </c>
      <c r="J3299" s="193">
        <v>6.3606791999999994E-5</v>
      </c>
      <c r="K3299" s="193">
        <v>2.1369036000000001E-7</v>
      </c>
      <c r="L3299" s="193">
        <v>2.0584389000000001E-4</v>
      </c>
      <c r="M3299" s="193">
        <v>0</v>
      </c>
      <c r="N3299" s="193">
        <v>0</v>
      </c>
      <c r="O3299" s="193">
        <v>0</v>
      </c>
      <c r="P3299" s="199">
        <f>E3299/0.135</f>
        <v>2.8764911111111109E-3</v>
      </c>
      <c r="Q3299" s="240">
        <v>3.4627645999999999</v>
      </c>
      <c r="R3299" s="99">
        <v>3.3704476999999997E-2</v>
      </c>
      <c r="S3299" s="99">
        <v>3.4270444000000002</v>
      </c>
      <c r="T3299" s="99">
        <v>8.6916667000000006E-8</v>
      </c>
      <c r="U3299" s="99">
        <v>5.7819443999999995E-4</v>
      </c>
      <c r="V3299" s="99">
        <v>1.2082147000000001E-4</v>
      </c>
      <c r="W3299" s="99">
        <v>1.3166110999999999E-3</v>
      </c>
      <c r="X3299" s="241">
        <f>SUM(Y3299:AA3299)</f>
        <v>5.4055185031284001E-4</v>
      </c>
      <c r="Y3299" s="241">
        <f>SUM(AB3299:AG3299)</f>
        <v>3.9482429360780002E-4</v>
      </c>
      <c r="Z3299" s="241">
        <f>SUM(AH3299:AP3299)</f>
        <v>6.0678628015039994E-5</v>
      </c>
      <c r="AA3299" s="241">
        <f>SUM(AQ3299:AR3299)</f>
        <v>8.504892869E-5</v>
      </c>
      <c r="AB3299" s="258">
        <v>7.9713450000000005E-5</v>
      </c>
      <c r="AC3299" s="258">
        <v>5.4353525000000004E-7</v>
      </c>
      <c r="AD3299" s="258">
        <v>1.4074034000000001E-4</v>
      </c>
      <c r="AE3299" s="258">
        <v>9.4463578000000006E-9</v>
      </c>
      <c r="AF3299" s="258">
        <v>8.3244903000000001E-5</v>
      </c>
      <c r="AG3299" s="258">
        <v>9.0572619000000006E-5</v>
      </c>
      <c r="AH3299" s="258">
        <v>5.2172548E-5</v>
      </c>
      <c r="AI3299" s="258">
        <v>2.2152879E-7</v>
      </c>
      <c r="AJ3299" s="258">
        <v>1.5550895E-7</v>
      </c>
      <c r="AK3299" s="258">
        <v>3.6577493000000002E-7</v>
      </c>
      <c r="AL3299" s="258">
        <v>5.6463516E-8</v>
      </c>
      <c r="AM3299" s="258">
        <v>2.1982903999999999E-10</v>
      </c>
      <c r="AN3299" s="258">
        <v>3.2348103E-6</v>
      </c>
      <c r="AO3299" s="258">
        <v>2.7671616E-6</v>
      </c>
      <c r="AP3299" s="258">
        <v>1.7046121E-6</v>
      </c>
      <c r="AQ3299" s="258">
        <v>6.6440469000000001E-7</v>
      </c>
      <c r="AR3299" s="258">
        <v>8.4384524000000004E-5</v>
      </c>
      <c r="AT3299" s="193"/>
      <c r="AU3299" s="193"/>
      <c r="AV3299" s="193"/>
      <c r="AW3299" s="193"/>
      <c r="AX3299" s="193"/>
      <c r="AY3299" s="193"/>
      <c r="AZ3299" s="193"/>
      <c r="BA3299" s="193"/>
      <c r="BB3299" s="193"/>
      <c r="BC3299" s="193"/>
      <c r="BD3299" s="193"/>
      <c r="BE3299" s="315"/>
      <c r="BF3299" s="315"/>
      <c r="BG3299" s="315"/>
      <c r="BH3299" s="315"/>
      <c r="BI3299" s="315"/>
      <c r="BJ3299" s="315"/>
      <c r="BK3299" s="315"/>
    </row>
    <row r="3300" spans="1:63" x14ac:dyDescent="0.25">
      <c r="A3300" s="9"/>
      <c r="B3300" s="43" t="s">
        <v>4654</v>
      </c>
      <c r="C3300" s="25" t="s">
        <v>6717</v>
      </c>
      <c r="D3300" s="193">
        <v>8.3234133999999995E-4</v>
      </c>
      <c r="E3300" s="193">
        <v>2.8187539999999998E-4</v>
      </c>
      <c r="F3300" s="193">
        <v>1.1381725E-4</v>
      </c>
      <c r="G3300" s="193">
        <v>1.4022785E-5</v>
      </c>
      <c r="H3300" s="193">
        <v>2.1667001999999998E-6</v>
      </c>
      <c r="I3300" s="193">
        <v>1.4714295999999999E-4</v>
      </c>
      <c r="J3300" s="193">
        <v>6.5176487000000006E-5</v>
      </c>
      <c r="K3300" s="193">
        <v>2.0898645000000001E-7</v>
      </c>
      <c r="L3300" s="193">
        <v>2.0793077000000001E-4</v>
      </c>
      <c r="M3300" s="193">
        <v>0</v>
      </c>
      <c r="N3300" s="193">
        <v>0</v>
      </c>
      <c r="O3300" s="193">
        <v>0</v>
      </c>
      <c r="P3300" s="199">
        <f>E3300/0.135</f>
        <v>2.0879659259259256E-3</v>
      </c>
      <c r="Q3300" s="240">
        <v>3.5531755999999999</v>
      </c>
      <c r="R3300" s="99">
        <v>2.6582639000000002E-2</v>
      </c>
      <c r="S3300" s="99">
        <v>3.5247332999999998</v>
      </c>
      <c r="T3300" s="99">
        <v>8.0408333000000005E-8</v>
      </c>
      <c r="U3300" s="99">
        <v>5.4422222000000001E-4</v>
      </c>
      <c r="V3300" s="99">
        <v>7.4223528000000002E-5</v>
      </c>
      <c r="W3300" s="99">
        <v>1.2411111000000001E-3</v>
      </c>
      <c r="X3300" s="241">
        <f>SUM(Y3300:AA3300)</f>
        <v>4.892156186851001E-4</v>
      </c>
      <c r="Y3300" s="241">
        <f>SUM(AB3300:AG3300)</f>
        <v>3.7622702673000008E-4</v>
      </c>
      <c r="Z3300" s="241">
        <f>SUM(AH3300:AP3300)</f>
        <v>4.5751455915100001E-5</v>
      </c>
      <c r="AA3300" s="241">
        <f>SUM(AQ3300:AR3300)</f>
        <v>6.7237136039999991E-5</v>
      </c>
      <c r="AB3300" s="258">
        <v>5.7858334000000001E-5</v>
      </c>
      <c r="AC3300" s="258">
        <v>1.9293730000000001E-7</v>
      </c>
      <c r="AD3300" s="258">
        <v>1.4016566E-4</v>
      </c>
      <c r="AE3300" s="258">
        <v>8.5724300000000004E-9</v>
      </c>
      <c r="AF3300" s="258">
        <v>8.1408946000000005E-5</v>
      </c>
      <c r="AG3300" s="258">
        <v>9.6592576999999998E-5</v>
      </c>
      <c r="AH3300" s="258">
        <v>3.7868182000000002E-5</v>
      </c>
      <c r="AI3300" s="258">
        <v>1.8300135999999999E-7</v>
      </c>
      <c r="AJ3300" s="258">
        <v>1.090225E-7</v>
      </c>
      <c r="AK3300" s="258">
        <v>3.7326972E-7</v>
      </c>
      <c r="AL3300" s="258">
        <v>5.3586389999999999E-8</v>
      </c>
      <c r="AM3300" s="258">
        <v>2.127451E-10</v>
      </c>
      <c r="AN3300" s="258">
        <v>2.9909663999999999E-6</v>
      </c>
      <c r="AO3300" s="258">
        <v>2.5531397000000002E-6</v>
      </c>
      <c r="AP3300" s="258">
        <v>1.6200751000000001E-6</v>
      </c>
      <c r="AQ3300" s="258">
        <v>6.7766104000000001E-7</v>
      </c>
      <c r="AR3300" s="258">
        <v>6.6559474999999997E-5</v>
      </c>
      <c r="AT3300" s="193"/>
      <c r="AU3300" s="193"/>
      <c r="AV3300" s="193"/>
      <c r="AW3300" s="193"/>
      <c r="AX3300" s="193"/>
      <c r="AY3300" s="193"/>
      <c r="AZ3300" s="193"/>
      <c r="BA3300" s="193"/>
      <c r="BB3300" s="193"/>
      <c r="BC3300" s="193"/>
      <c r="BD3300" s="193"/>
      <c r="BE3300" s="315"/>
      <c r="BF3300" s="315"/>
      <c r="BG3300" s="315"/>
      <c r="BH3300" s="315"/>
      <c r="BI3300" s="315"/>
      <c r="BJ3300" s="315"/>
      <c r="BK3300" s="315"/>
    </row>
    <row r="3301" spans="1:63" x14ac:dyDescent="0.25">
      <c r="A3301" s="9"/>
      <c r="B3301" s="43" t="s">
        <v>4654</v>
      </c>
      <c r="C3301" s="25" t="s">
        <v>4385</v>
      </c>
      <c r="D3301" s="193">
        <v>1.1737878E-3</v>
      </c>
      <c r="E3301" s="193">
        <v>4.5061286000000001E-4</v>
      </c>
      <c r="F3301" s="193">
        <v>1.7509842E-4</v>
      </c>
      <c r="G3301" s="193">
        <v>1.9014879999999998E-5</v>
      </c>
      <c r="H3301" s="193">
        <v>2.6478973E-6</v>
      </c>
      <c r="I3301" s="193">
        <v>1.7475339E-4</v>
      </c>
      <c r="J3301" s="193">
        <v>7.8219961E-5</v>
      </c>
      <c r="K3301" s="193">
        <v>4.1916126000000002E-7</v>
      </c>
      <c r="L3301" s="193">
        <v>2.7302123999999999E-4</v>
      </c>
      <c r="M3301" s="193">
        <v>0</v>
      </c>
      <c r="N3301" s="193">
        <v>0</v>
      </c>
      <c r="O3301" s="193">
        <v>0</v>
      </c>
      <c r="P3301" s="199">
        <f>E3301/0.135</f>
        <v>3.3378730370370369E-3</v>
      </c>
      <c r="Q3301" s="240">
        <v>4.1930728999999998</v>
      </c>
      <c r="R3301" s="99">
        <v>3.9698240000000003E-2</v>
      </c>
      <c r="S3301" s="99">
        <v>4.1503778000000002</v>
      </c>
      <c r="T3301" s="99">
        <v>1.0388055999999999E-7</v>
      </c>
      <c r="U3301" s="99">
        <v>6.9344443999999996E-4</v>
      </c>
      <c r="V3301" s="99">
        <v>5.5811555999999999E-5</v>
      </c>
      <c r="W3301" s="99">
        <v>2.2475555999999998E-3</v>
      </c>
      <c r="X3301" s="241">
        <f>SUM(Y3301:AA3301)</f>
        <v>6.2505325729374011E-4</v>
      </c>
      <c r="Y3301" s="241">
        <f>SUM(AB3301:AG3301)</f>
        <v>4.5398832365200006E-4</v>
      </c>
      <c r="Z3301" s="241">
        <f>SUM(AH3301:AP3301)</f>
        <v>7.0830071721739981E-5</v>
      </c>
      <c r="AA3301" s="241">
        <f>SUM(AQ3301:AR3301)</f>
        <v>1.0023486191999999E-4</v>
      </c>
      <c r="AB3301" s="258">
        <v>9.2500358000000005E-5</v>
      </c>
      <c r="AC3301" s="258">
        <v>5.8146067000000002E-7</v>
      </c>
      <c r="AD3301" s="258">
        <v>1.6808814E-4</v>
      </c>
      <c r="AE3301" s="258">
        <v>1.1612982E-8</v>
      </c>
      <c r="AF3301" s="258">
        <v>1.0234396000000001E-4</v>
      </c>
      <c r="AG3301" s="258">
        <v>9.0462791999999995E-5</v>
      </c>
      <c r="AH3301" s="258">
        <v>6.0541492999999997E-5</v>
      </c>
      <c r="AI3301" s="258">
        <v>2.8237960999999998E-7</v>
      </c>
      <c r="AJ3301" s="258">
        <v>1.5333647E-7</v>
      </c>
      <c r="AK3301" s="258">
        <v>4.4283311000000001E-7</v>
      </c>
      <c r="AL3301" s="258">
        <v>6.6882417999999997E-8</v>
      </c>
      <c r="AM3301" s="258">
        <v>2.6121373999999998E-10</v>
      </c>
      <c r="AN3301" s="258">
        <v>3.9851448000000001E-6</v>
      </c>
      <c r="AO3301" s="258">
        <v>3.3242143000000001E-6</v>
      </c>
      <c r="AP3301" s="258">
        <v>2.0335267999999999E-6</v>
      </c>
      <c r="AQ3301" s="258">
        <v>8.3553792E-7</v>
      </c>
      <c r="AR3301" s="258">
        <v>9.9399323999999994E-5</v>
      </c>
      <c r="AT3301" s="193"/>
      <c r="AU3301" s="193"/>
      <c r="AV3301" s="193"/>
      <c r="AW3301" s="193"/>
      <c r="AX3301" s="193"/>
      <c r="AY3301" s="193"/>
      <c r="AZ3301" s="193"/>
      <c r="BA3301" s="193"/>
      <c r="BB3301" s="193"/>
      <c r="BC3301" s="193"/>
      <c r="BD3301" s="193"/>
      <c r="BE3301" s="315"/>
      <c r="BF3301" s="315"/>
      <c r="BG3301" s="315"/>
      <c r="BH3301" s="315"/>
      <c r="BI3301" s="315"/>
      <c r="BJ3301" s="315"/>
      <c r="BK3301" s="315"/>
    </row>
    <row r="3302" spans="1:63" x14ac:dyDescent="0.25">
      <c r="A3302" s="45" t="s">
        <v>371</v>
      </c>
      <c r="B3302" s="45"/>
      <c r="C3302" s="43"/>
      <c r="D3302" s="199"/>
      <c r="E3302" s="199"/>
      <c r="F3302" s="199"/>
      <c r="G3302" s="199"/>
      <c r="H3302" s="199"/>
      <c r="I3302" s="199"/>
      <c r="J3302" s="199"/>
      <c r="K3302" s="199"/>
      <c r="L3302" s="199"/>
      <c r="M3302" s="199"/>
      <c r="N3302" s="199"/>
      <c r="O3302" s="199"/>
      <c r="P3302" s="199"/>
      <c r="Q3302" s="239"/>
      <c r="R3302" s="97"/>
      <c r="S3302" s="97"/>
      <c r="T3302" s="97"/>
      <c r="U3302" s="97"/>
      <c r="V3302" s="97"/>
      <c r="W3302" s="97"/>
      <c r="X3302" s="259"/>
      <c r="Y3302" s="259"/>
      <c r="Z3302" s="259"/>
      <c r="AA3302" s="258"/>
      <c r="AB3302" s="258"/>
      <c r="AC3302" s="258"/>
      <c r="AD3302" s="258"/>
      <c r="AE3302" s="258"/>
      <c r="AF3302" s="258"/>
      <c r="AG3302" s="258"/>
      <c r="AH3302" s="258"/>
      <c r="AI3302" s="258"/>
      <c r="AJ3302" s="258"/>
      <c r="AK3302" s="258"/>
      <c r="AL3302" s="258"/>
      <c r="AM3302" s="258"/>
      <c r="AN3302" s="258"/>
      <c r="AO3302" s="258"/>
      <c r="AP3302" s="258"/>
      <c r="AQ3302" s="258"/>
      <c r="AR3302" s="258"/>
      <c r="AT3302" s="193"/>
      <c r="AU3302" s="193"/>
      <c r="AV3302" s="193"/>
      <c r="AW3302" s="193"/>
      <c r="AX3302" s="193"/>
      <c r="AY3302" s="193"/>
      <c r="AZ3302" s="193"/>
      <c r="BA3302" s="193"/>
      <c r="BB3302" s="193"/>
      <c r="BC3302" s="193"/>
      <c r="BD3302" s="193"/>
      <c r="BE3302" s="315"/>
      <c r="BF3302" s="315"/>
      <c r="BG3302" s="315"/>
      <c r="BH3302" s="315"/>
      <c r="BI3302" s="315"/>
      <c r="BJ3302" s="315"/>
      <c r="BK3302" s="315"/>
    </row>
    <row r="3303" spans="1:63" x14ac:dyDescent="0.25">
      <c r="A3303" s="9"/>
      <c r="B3303" s="43" t="s">
        <v>1264</v>
      </c>
      <c r="C3303" s="6" t="s">
        <v>3769</v>
      </c>
      <c r="D3303" s="193">
        <v>196248950</v>
      </c>
      <c r="E3303" s="193">
        <v>46425496</v>
      </c>
      <c r="F3303" s="193">
        <v>12616852</v>
      </c>
      <c r="G3303" s="193">
        <v>2719832.3</v>
      </c>
      <c r="H3303" s="193">
        <v>483606.95</v>
      </c>
      <c r="I3303" s="193">
        <v>8639615.6999999993</v>
      </c>
      <c r="J3303" s="193">
        <v>2948482.6</v>
      </c>
      <c r="K3303" s="193">
        <v>85906.161999999997</v>
      </c>
      <c r="L3303" s="193">
        <v>122329160</v>
      </c>
      <c r="M3303" s="193">
        <v>0</v>
      </c>
      <c r="N3303" s="193">
        <v>0</v>
      </c>
      <c r="O3303" s="193">
        <v>0</v>
      </c>
      <c r="P3303" s="199">
        <f>E3303/0.135</f>
        <v>343892562.96296293</v>
      </c>
      <c r="Q3303" s="240">
        <v>9557196000</v>
      </c>
      <c r="R3303" s="99">
        <v>4085458100</v>
      </c>
      <c r="S3303" s="99">
        <v>4120200000</v>
      </c>
      <c r="T3303" s="99">
        <v>49578</v>
      </c>
      <c r="U3303" s="99">
        <v>397660000</v>
      </c>
      <c r="V3303" s="99">
        <v>16118330</v>
      </c>
      <c r="W3303" s="99">
        <v>937710000</v>
      </c>
      <c r="X3303" s="241">
        <f>SUM(Y3303:AA3303)</f>
        <v>39462583.405071996</v>
      </c>
      <c r="Y3303" s="241">
        <f>SUM(AB3303:AG3303)</f>
        <v>19634788.668559998</v>
      </c>
      <c r="Z3303" s="241">
        <f>SUM(AH3303:AP3303)</f>
        <v>9417755.6565120015</v>
      </c>
      <c r="AA3303" s="241">
        <f>SUM(AQ3303:AR3303)</f>
        <v>10410039.08</v>
      </c>
      <c r="AB3303" s="258">
        <v>9531562.6999999993</v>
      </c>
      <c r="AC3303" s="258">
        <v>1288.5255</v>
      </c>
      <c r="AD3303" s="258">
        <v>4752259</v>
      </c>
      <c r="AE3303" s="258">
        <v>998.60306000000003</v>
      </c>
      <c r="AF3303" s="258">
        <v>5213531.8</v>
      </c>
      <c r="AG3303" s="258">
        <v>135148.04</v>
      </c>
      <c r="AH3303" s="258">
        <v>6238401</v>
      </c>
      <c r="AI3303" s="258">
        <v>20172.946</v>
      </c>
      <c r="AJ3303" s="258">
        <v>23752.016</v>
      </c>
      <c r="AK3303" s="258">
        <v>21844.280999999999</v>
      </c>
      <c r="AL3303" s="258">
        <v>6564.7106000000003</v>
      </c>
      <c r="AM3303" s="258">
        <v>21.452912000000001</v>
      </c>
      <c r="AN3303" s="258">
        <v>2524107.1</v>
      </c>
      <c r="AO3303" s="258">
        <v>690631.99</v>
      </c>
      <c r="AP3303" s="258">
        <v>-107739.84</v>
      </c>
      <c r="AQ3303" s="258">
        <v>181958.08</v>
      </c>
      <c r="AR3303" s="258">
        <v>10228081</v>
      </c>
      <c r="AT3303" s="193"/>
      <c r="AU3303" s="193"/>
      <c r="AV3303" s="193"/>
      <c r="AW3303" s="193"/>
      <c r="AX3303" s="193"/>
      <c r="AY3303" s="193"/>
      <c r="AZ3303" s="193"/>
      <c r="BA3303" s="193"/>
      <c r="BB3303" s="193"/>
      <c r="BC3303" s="193"/>
      <c r="BD3303" s="193"/>
      <c r="BE3303" s="315"/>
      <c r="BF3303" s="315"/>
      <c r="BG3303" s="315"/>
      <c r="BH3303" s="315"/>
      <c r="BI3303" s="315"/>
      <c r="BJ3303" s="315"/>
      <c r="BK3303" s="315"/>
    </row>
    <row r="3304" spans="1:63" x14ac:dyDescent="0.25">
      <c r="A3304" s="9"/>
      <c r="B3304" s="43" t="s">
        <v>1264</v>
      </c>
      <c r="C3304" s="6" t="s">
        <v>3399</v>
      </c>
      <c r="D3304" s="193">
        <v>239926760</v>
      </c>
      <c r="E3304" s="193">
        <v>84117285</v>
      </c>
      <c r="F3304" s="193">
        <v>14085762</v>
      </c>
      <c r="G3304" s="193">
        <v>6855308.7000000002</v>
      </c>
      <c r="H3304" s="193">
        <v>514786.89</v>
      </c>
      <c r="I3304" s="193">
        <v>8887462</v>
      </c>
      <c r="J3304" s="193">
        <v>2966025.3</v>
      </c>
      <c r="K3304" s="193">
        <v>90242.653000000006</v>
      </c>
      <c r="L3304" s="193">
        <v>122409890</v>
      </c>
      <c r="M3304" s="193">
        <v>0</v>
      </c>
      <c r="N3304" s="193">
        <v>0</v>
      </c>
      <c r="O3304" s="193">
        <v>0</v>
      </c>
      <c r="P3304" s="199">
        <f>E3304/0.135</f>
        <v>623091000</v>
      </c>
      <c r="Q3304" s="240">
        <v>10405740000</v>
      </c>
      <c r="R3304" s="99">
        <v>7178160700</v>
      </c>
      <c r="S3304" s="99">
        <v>2305520000</v>
      </c>
      <c r="T3304" s="99">
        <v>50059</v>
      </c>
      <c r="U3304" s="99">
        <v>449150000</v>
      </c>
      <c r="V3304" s="99">
        <v>99918900</v>
      </c>
      <c r="W3304" s="99">
        <v>372940000</v>
      </c>
      <c r="X3304" s="241">
        <f>SUM(Y3304:AA3304)</f>
        <v>63420302.218464002</v>
      </c>
      <c r="Y3304" s="241">
        <f>SUM(AB3304:AG3304)</f>
        <v>30568318.8594</v>
      </c>
      <c r="Z3304" s="241">
        <f>SUM(AH3304:AP3304)</f>
        <v>14698315.569064001</v>
      </c>
      <c r="AA3304" s="241">
        <f>SUM(AQ3304:AR3304)</f>
        <v>18153667.789999999</v>
      </c>
      <c r="AB3304" s="258">
        <v>17270215</v>
      </c>
      <c r="AC3304" s="258">
        <v>1549.3275000000001</v>
      </c>
      <c r="AD3304" s="258">
        <v>7712832.9000000004</v>
      </c>
      <c r="AE3304" s="258">
        <v>1167.4549</v>
      </c>
      <c r="AF3304" s="258">
        <v>5517387.5</v>
      </c>
      <c r="AG3304" s="258">
        <v>65166.677000000003</v>
      </c>
      <c r="AH3304" s="258">
        <v>11303299</v>
      </c>
      <c r="AI3304" s="258">
        <v>22344.536</v>
      </c>
      <c r="AJ3304" s="258">
        <v>60726.745999999999</v>
      </c>
      <c r="AK3304" s="258">
        <v>24156.118999999999</v>
      </c>
      <c r="AL3304" s="258">
        <v>9434.3966</v>
      </c>
      <c r="AM3304" s="258">
        <v>29.944464</v>
      </c>
      <c r="AN3304" s="258">
        <v>2617840.2999999998</v>
      </c>
      <c r="AO3304" s="258">
        <v>727796.73</v>
      </c>
      <c r="AP3304" s="258">
        <v>-67312.202999999994</v>
      </c>
      <c r="AQ3304" s="258">
        <v>181880.79</v>
      </c>
      <c r="AR3304" s="258">
        <v>17971787</v>
      </c>
      <c r="AT3304" s="193"/>
      <c r="AU3304" s="193"/>
      <c r="AV3304" s="193"/>
      <c r="AW3304" s="193"/>
      <c r="AX3304" s="193"/>
      <c r="AY3304" s="193"/>
      <c r="AZ3304" s="193"/>
      <c r="BA3304" s="193"/>
      <c r="BB3304" s="193"/>
      <c r="BC3304" s="193"/>
      <c r="BD3304" s="193"/>
      <c r="BE3304" s="315"/>
      <c r="BF3304" s="315"/>
      <c r="BG3304" s="315"/>
      <c r="BH3304" s="315"/>
      <c r="BI3304" s="315"/>
      <c r="BJ3304" s="315"/>
      <c r="BK3304" s="315"/>
    </row>
    <row r="3305" spans="1:63" x14ac:dyDescent="0.25">
      <c r="A3305" s="9"/>
      <c r="B3305" s="43" t="s">
        <v>1264</v>
      </c>
      <c r="C3305" s="6" t="s">
        <v>4387</v>
      </c>
      <c r="D3305" s="193">
        <v>236002440</v>
      </c>
      <c r="E3305" s="193">
        <v>75082483</v>
      </c>
      <c r="F3305" s="193">
        <v>19831586</v>
      </c>
      <c r="G3305" s="193">
        <v>5182617.4000000004</v>
      </c>
      <c r="H3305" s="193">
        <v>520179.66</v>
      </c>
      <c r="I3305" s="193">
        <v>9910573.4000000004</v>
      </c>
      <c r="J3305" s="193">
        <v>3050322.5</v>
      </c>
      <c r="K3305" s="193">
        <v>91134.455000000002</v>
      </c>
      <c r="L3305" s="193">
        <v>122333540</v>
      </c>
      <c r="M3305" s="193">
        <v>0</v>
      </c>
      <c r="N3305" s="193">
        <v>0</v>
      </c>
      <c r="O3305" s="193">
        <v>0</v>
      </c>
      <c r="P3305" s="199">
        <f>E3305/0.135</f>
        <v>556166540.74074066</v>
      </c>
      <c r="Q3305" s="240">
        <v>10362198000</v>
      </c>
      <c r="R3305" s="99">
        <v>6655691600</v>
      </c>
      <c r="S3305" s="99">
        <v>2698248000</v>
      </c>
      <c r="T3305" s="99">
        <v>50515</v>
      </c>
      <c r="U3305" s="99">
        <v>440420000</v>
      </c>
      <c r="V3305" s="99">
        <v>49247890</v>
      </c>
      <c r="W3305" s="99">
        <v>518540000</v>
      </c>
      <c r="X3305" s="241">
        <f>SUM(Y3305:AA3305)</f>
        <v>58975321.315593004</v>
      </c>
      <c r="Y3305" s="241">
        <f>SUM(AB3305:AG3305)</f>
        <v>28662164.042999998</v>
      </c>
      <c r="Z3305" s="241">
        <f>SUM(AH3305:AP3305)</f>
        <v>13465481.572593</v>
      </c>
      <c r="AA3305" s="241">
        <f>SUM(AQ3305:AR3305)</f>
        <v>16847675.699999999</v>
      </c>
      <c r="AB3305" s="258">
        <v>15415529</v>
      </c>
      <c r="AC3305" s="258">
        <v>1562.0803000000001</v>
      </c>
      <c r="AD3305" s="258">
        <v>6574493.2999999998</v>
      </c>
      <c r="AE3305" s="258">
        <v>1330.2607</v>
      </c>
      <c r="AF3305" s="258">
        <v>6582996.0999999996</v>
      </c>
      <c r="AG3305" s="258">
        <v>86253.301999999996</v>
      </c>
      <c r="AH3305" s="258">
        <v>10089485</v>
      </c>
      <c r="AI3305" s="258">
        <v>32008.83</v>
      </c>
      <c r="AJ3305" s="258">
        <v>45703.701999999997</v>
      </c>
      <c r="AK3305" s="258">
        <v>25244.325000000001</v>
      </c>
      <c r="AL3305" s="258">
        <v>8344.3291000000008</v>
      </c>
      <c r="AM3305" s="258">
        <v>26.803493</v>
      </c>
      <c r="AN3305" s="258">
        <v>2587192.5</v>
      </c>
      <c r="AO3305" s="258">
        <v>717978.48</v>
      </c>
      <c r="AP3305" s="258">
        <v>-40502.396999999997</v>
      </c>
      <c r="AQ3305" s="258">
        <v>181887.7</v>
      </c>
      <c r="AR3305" s="258">
        <v>16665788</v>
      </c>
      <c r="AT3305" s="193"/>
      <c r="AU3305" s="193"/>
      <c r="AV3305" s="193"/>
      <c r="AW3305" s="193"/>
      <c r="AX3305" s="193"/>
      <c r="AY3305" s="193"/>
      <c r="AZ3305" s="193"/>
      <c r="BA3305" s="193"/>
      <c r="BB3305" s="193"/>
      <c r="BC3305" s="193"/>
      <c r="BD3305" s="193"/>
      <c r="BE3305" s="315"/>
      <c r="BF3305" s="315"/>
      <c r="BG3305" s="315"/>
      <c r="BH3305" s="315"/>
      <c r="BI3305" s="315"/>
      <c r="BJ3305" s="315"/>
      <c r="BK3305" s="315"/>
    </row>
    <row r="3306" spans="1:63" x14ac:dyDescent="0.25">
      <c r="A3306" s="9"/>
      <c r="B3306" s="43" t="s">
        <v>1264</v>
      </c>
      <c r="C3306" s="6" t="s">
        <v>4386</v>
      </c>
      <c r="D3306" s="193">
        <v>264730690</v>
      </c>
      <c r="E3306" s="193">
        <v>92327960</v>
      </c>
      <c r="F3306" s="193">
        <v>31353371</v>
      </c>
      <c r="G3306" s="193">
        <v>4347652</v>
      </c>
      <c r="H3306" s="193">
        <v>548450.36</v>
      </c>
      <c r="I3306" s="193">
        <v>8890584.6999999993</v>
      </c>
      <c r="J3306" s="193">
        <v>4466731.5999999996</v>
      </c>
      <c r="K3306" s="193">
        <v>327320.61</v>
      </c>
      <c r="L3306" s="193">
        <v>122468620</v>
      </c>
      <c r="M3306" s="193">
        <v>0</v>
      </c>
      <c r="N3306" s="193">
        <v>0</v>
      </c>
      <c r="O3306" s="193">
        <v>0</v>
      </c>
      <c r="P3306" s="199">
        <f>E3306/0.135</f>
        <v>683910814.81481481</v>
      </c>
      <c r="Q3306" s="240">
        <v>11108107000</v>
      </c>
      <c r="R3306" s="99">
        <v>8030687500</v>
      </c>
      <c r="S3306" s="99">
        <v>2203040000</v>
      </c>
      <c r="T3306" s="99">
        <v>50160</v>
      </c>
      <c r="U3306" s="99">
        <v>437010000</v>
      </c>
      <c r="V3306" s="99">
        <v>15069010</v>
      </c>
      <c r="W3306" s="99">
        <v>422250000</v>
      </c>
      <c r="X3306" s="241">
        <f>SUM(Y3306:AA3306)</f>
        <v>69770379.151432991</v>
      </c>
      <c r="Y3306" s="241">
        <f>SUM(AB3306:AG3306)</f>
        <v>33243281.897</v>
      </c>
      <c r="Z3306" s="241">
        <f>SUM(AH3306:AP3306)</f>
        <v>16236869.514433</v>
      </c>
      <c r="AA3306" s="241">
        <f>SUM(AQ3306:AR3306)</f>
        <v>20290227.739999998</v>
      </c>
      <c r="AB3306" s="258">
        <v>18956727</v>
      </c>
      <c r="AC3306" s="258">
        <v>1312.7218</v>
      </c>
      <c r="AD3306" s="258">
        <v>6221596.7999999998</v>
      </c>
      <c r="AE3306" s="258">
        <v>1677.0332000000001</v>
      </c>
      <c r="AF3306" s="258">
        <v>8009226.7000000002</v>
      </c>
      <c r="AG3306" s="258">
        <v>52741.642</v>
      </c>
      <c r="AH3306" s="258">
        <v>12407203</v>
      </c>
      <c r="AI3306" s="258">
        <v>50999.652000000002</v>
      </c>
      <c r="AJ3306" s="258">
        <v>38202.942000000003</v>
      </c>
      <c r="AK3306" s="258">
        <v>28009.382000000001</v>
      </c>
      <c r="AL3306" s="258">
        <v>8359.1980000000003</v>
      </c>
      <c r="AM3306" s="258">
        <v>25.770433000000001</v>
      </c>
      <c r="AN3306" s="258">
        <v>2626984.1</v>
      </c>
      <c r="AO3306" s="258">
        <v>812745.14</v>
      </c>
      <c r="AP3306" s="258">
        <v>264340.33</v>
      </c>
      <c r="AQ3306" s="258">
        <v>182235.74</v>
      </c>
      <c r="AR3306" s="258">
        <v>20107992</v>
      </c>
      <c r="AT3306" s="193"/>
      <c r="AU3306" s="193"/>
      <c r="AV3306" s="193"/>
      <c r="AW3306" s="193"/>
      <c r="AX3306" s="193"/>
      <c r="AY3306" s="193"/>
      <c r="AZ3306" s="193"/>
      <c r="BA3306" s="193"/>
      <c r="BB3306" s="193"/>
      <c r="BC3306" s="193"/>
      <c r="BD3306" s="193"/>
      <c r="BE3306" s="315"/>
      <c r="BF3306" s="315"/>
      <c r="BG3306" s="315"/>
      <c r="BH3306" s="315"/>
      <c r="BI3306" s="315"/>
      <c r="BJ3306" s="315"/>
      <c r="BK3306" s="315"/>
    </row>
    <row r="3307" spans="1:63" x14ac:dyDescent="0.25">
      <c r="A3307" s="45" t="s">
        <v>601</v>
      </c>
      <c r="B3307" s="45"/>
      <c r="C3307" s="43"/>
      <c r="D3307" s="199"/>
      <c r="E3307" s="199"/>
      <c r="F3307" s="199"/>
      <c r="G3307" s="199"/>
      <c r="H3307" s="199"/>
      <c r="I3307" s="199"/>
      <c r="J3307" s="199"/>
      <c r="K3307" s="199"/>
      <c r="L3307" s="199"/>
      <c r="M3307" s="199"/>
      <c r="N3307" s="199"/>
      <c r="O3307" s="199"/>
      <c r="P3307" s="199"/>
      <c r="Q3307" s="239"/>
      <c r="R3307" s="97"/>
      <c r="S3307" s="97"/>
      <c r="T3307" s="97"/>
      <c r="U3307" s="97"/>
      <c r="V3307" s="97"/>
      <c r="W3307" s="97"/>
      <c r="X3307" s="259"/>
      <c r="Y3307" s="259"/>
      <c r="Z3307" s="259"/>
      <c r="AA3307" s="258"/>
      <c r="AB3307" s="258"/>
      <c r="AC3307" s="258"/>
      <c r="AD3307" s="258"/>
      <c r="AE3307" s="258"/>
      <c r="AF3307" s="258"/>
      <c r="AG3307" s="258"/>
      <c r="AH3307" s="258"/>
      <c r="AI3307" s="258"/>
      <c r="AJ3307" s="258"/>
      <c r="AK3307" s="258"/>
      <c r="AL3307" s="258"/>
      <c r="AM3307" s="258"/>
      <c r="AN3307" s="258"/>
      <c r="AO3307" s="258"/>
      <c r="AP3307" s="258"/>
      <c r="AQ3307" s="258"/>
      <c r="AR3307" s="258"/>
      <c r="AT3307" s="193"/>
      <c r="AU3307" s="193"/>
      <c r="AV3307" s="193"/>
      <c r="AW3307" s="193"/>
      <c r="AX3307" s="193"/>
      <c r="AY3307" s="193"/>
      <c r="AZ3307" s="193"/>
      <c r="BA3307" s="193"/>
      <c r="BB3307" s="193"/>
      <c r="BC3307" s="193"/>
      <c r="BD3307" s="193"/>
      <c r="BE3307" s="315"/>
      <c r="BF3307" s="315"/>
      <c r="BG3307" s="315"/>
      <c r="BH3307" s="315"/>
      <c r="BI3307" s="315"/>
      <c r="BJ3307" s="315"/>
      <c r="BK3307" s="315"/>
    </row>
    <row r="3308" spans="1:63" x14ac:dyDescent="0.25">
      <c r="A3308" s="9"/>
      <c r="B3308" s="43" t="s">
        <v>4654</v>
      </c>
      <c r="C3308" s="25" t="s">
        <v>4004</v>
      </c>
      <c r="D3308" s="193">
        <v>7.2392343999999999E-4</v>
      </c>
      <c r="E3308" s="193">
        <v>1.9808765999999999E-4</v>
      </c>
      <c r="F3308" s="193">
        <v>8.9691509000000005E-5</v>
      </c>
      <c r="G3308" s="193">
        <v>9.8401992999999998E-6</v>
      </c>
      <c r="H3308" s="193">
        <v>2.0287292000000002E-6</v>
      </c>
      <c r="I3308" s="193">
        <v>1.4386784E-4</v>
      </c>
      <c r="J3308" s="193">
        <v>6.3837417000000006E-5</v>
      </c>
      <c r="K3308" s="193">
        <v>1.9044462000000001E-7</v>
      </c>
      <c r="L3308" s="193">
        <v>2.1637963999999999E-4</v>
      </c>
      <c r="M3308" s="193">
        <v>0</v>
      </c>
      <c r="N3308" s="193">
        <v>0</v>
      </c>
      <c r="O3308" s="193">
        <v>0</v>
      </c>
      <c r="P3308" s="199">
        <f t="shared" ref="P3308:P3314" si="626">E3308/0.135</f>
        <v>1.4673159999999998E-3</v>
      </c>
      <c r="Q3308" s="240">
        <v>3.4994679</v>
      </c>
      <c r="R3308" s="99">
        <v>2.0215770000000001E-2</v>
      </c>
      <c r="S3308" s="99">
        <v>3.4774444</v>
      </c>
      <c r="T3308" s="99">
        <v>4.8324999999999998E-8</v>
      </c>
      <c r="U3308" s="99">
        <v>3.6902777999999999E-4</v>
      </c>
      <c r="V3308" s="99">
        <v>4.5507721999999998E-5</v>
      </c>
      <c r="W3308" s="99">
        <v>1.3931389E-3</v>
      </c>
      <c r="X3308" s="241">
        <f t="shared" ref="X3308:X3314" si="627">SUM(Y3308:AA3308)</f>
        <v>4.3474373262517002E-4</v>
      </c>
      <c r="Y3308" s="241">
        <f t="shared" ref="Y3308:Y3314" si="628">SUM(AB3308:AG3308)</f>
        <v>3.501945117836E-4</v>
      </c>
      <c r="Z3308" s="241">
        <f t="shared" ref="Z3308:Z3314" si="629">SUM(AH3308:AP3308)</f>
        <v>3.3250372581569995E-5</v>
      </c>
      <c r="AA3308" s="241">
        <f t="shared" ref="AA3308:AA3314" si="630">SUM(AQ3308:AR3308)</f>
        <v>5.1298848260000004E-5</v>
      </c>
      <c r="AB3308" s="258">
        <v>4.0668752999999997E-5</v>
      </c>
      <c r="AC3308" s="258">
        <v>7.8938071000000008E-9</v>
      </c>
      <c r="AD3308" s="258">
        <v>1.3513326E-4</v>
      </c>
      <c r="AE3308" s="258">
        <v>7.4729764999999993E-9</v>
      </c>
      <c r="AF3308" s="258">
        <v>7.6598078000000001E-5</v>
      </c>
      <c r="AG3308" s="258">
        <v>9.7779054000000001E-5</v>
      </c>
      <c r="AH3308" s="258">
        <v>2.6617541999999999E-5</v>
      </c>
      <c r="AI3308" s="258">
        <v>1.4380297E-7</v>
      </c>
      <c r="AJ3308" s="258">
        <v>7.2579486999999997E-8</v>
      </c>
      <c r="AK3308" s="258">
        <v>3.6177365999999998E-7</v>
      </c>
      <c r="AL3308" s="258">
        <v>5.0202195999999998E-8</v>
      </c>
      <c r="AM3308" s="258">
        <v>2.0196856999999999E-10</v>
      </c>
      <c r="AN3308" s="258">
        <v>2.3270902000000002E-6</v>
      </c>
      <c r="AO3308" s="258">
        <v>2.2492996E-6</v>
      </c>
      <c r="AP3308" s="258">
        <v>1.4278804999999999E-6</v>
      </c>
      <c r="AQ3308" s="258">
        <v>6.7900326000000005E-7</v>
      </c>
      <c r="AR3308" s="258">
        <v>5.0619845000000003E-5</v>
      </c>
      <c r="AT3308" s="193"/>
      <c r="AU3308" s="193"/>
      <c r="AV3308" s="193"/>
      <c r="AW3308" s="193"/>
      <c r="AX3308" s="193"/>
      <c r="AY3308" s="193"/>
      <c r="AZ3308" s="193"/>
      <c r="BA3308" s="193"/>
      <c r="BB3308" s="193"/>
      <c r="BC3308" s="193"/>
      <c r="BD3308" s="193"/>
      <c r="BE3308" s="315"/>
      <c r="BF3308" s="315"/>
      <c r="BG3308" s="315"/>
      <c r="BH3308" s="315"/>
      <c r="BI3308" s="315"/>
      <c r="BJ3308" s="315"/>
      <c r="BK3308" s="315"/>
    </row>
    <row r="3309" spans="1:63" x14ac:dyDescent="0.25">
      <c r="A3309" s="9"/>
      <c r="B3309" s="43" t="s">
        <v>4654</v>
      </c>
      <c r="C3309" s="25" t="s">
        <v>4003</v>
      </c>
      <c r="D3309" s="193">
        <v>1.1392920000000001E-3</v>
      </c>
      <c r="E3309" s="193">
        <v>4.0938759999999998E-4</v>
      </c>
      <c r="F3309" s="193">
        <v>2.0646875E-4</v>
      </c>
      <c r="G3309" s="193">
        <v>1.1485554E-5</v>
      </c>
      <c r="H3309" s="193">
        <v>2.3645113999999998E-6</v>
      </c>
      <c r="I3309" s="193">
        <v>1.8713310000000001E-4</v>
      </c>
      <c r="J3309" s="193">
        <v>7.4317328000000004E-5</v>
      </c>
      <c r="K3309" s="193">
        <v>2.1218207E-7</v>
      </c>
      <c r="L3309" s="193">
        <v>2.4792295999999999E-4</v>
      </c>
      <c r="M3309" s="193">
        <v>0</v>
      </c>
      <c r="N3309" s="193">
        <v>0</v>
      </c>
      <c r="O3309" s="193">
        <v>0</v>
      </c>
      <c r="P3309" s="199">
        <f t="shared" si="626"/>
        <v>3.0325007407407405E-3</v>
      </c>
      <c r="Q3309" s="240">
        <v>4.0143623000000002</v>
      </c>
      <c r="R3309" s="99">
        <v>3.3883717000000001E-2</v>
      </c>
      <c r="S3309" s="99">
        <v>3.9783333000000001</v>
      </c>
      <c r="T3309" s="99">
        <v>7.7599999999999993E-8</v>
      </c>
      <c r="U3309" s="99">
        <v>4.9563888999999998E-4</v>
      </c>
      <c r="V3309" s="99">
        <v>3.0538806000000003E-5</v>
      </c>
      <c r="W3309" s="99">
        <v>1.6189722000000001E-3</v>
      </c>
      <c r="X3309" s="241">
        <f t="shared" si="627"/>
        <v>5.8483426473258005E-4</v>
      </c>
      <c r="Y3309" s="241">
        <f t="shared" si="628"/>
        <v>4.3460984317640004E-4</v>
      </c>
      <c r="Z3309" s="241">
        <f t="shared" si="629"/>
        <v>6.4620795046180002E-5</v>
      </c>
      <c r="AA3309" s="241">
        <f t="shared" si="630"/>
        <v>8.5603626510000007E-5</v>
      </c>
      <c r="AB3309" s="258">
        <v>8.4048537000000001E-5</v>
      </c>
      <c r="AC3309" s="258">
        <v>8.3209904000000008E-9</v>
      </c>
      <c r="AD3309" s="258">
        <v>1.5672276999999999E-4</v>
      </c>
      <c r="AE3309" s="258">
        <v>1.2697185999999999E-8</v>
      </c>
      <c r="AF3309" s="258">
        <v>1.0805130999999999E-4</v>
      </c>
      <c r="AG3309" s="258">
        <v>8.5766208000000001E-5</v>
      </c>
      <c r="AH3309" s="258">
        <v>5.5006085999999997E-5</v>
      </c>
      <c r="AI3309" s="258">
        <v>3.3434622000000003E-7</v>
      </c>
      <c r="AJ3309" s="258">
        <v>8.7241361000000006E-8</v>
      </c>
      <c r="AK3309" s="258">
        <v>4.1833254000000002E-7</v>
      </c>
      <c r="AL3309" s="258">
        <v>5.8738851000000003E-8</v>
      </c>
      <c r="AM3309" s="258">
        <v>2.3507418E-10</v>
      </c>
      <c r="AN3309" s="258">
        <v>3.7652042999999999E-6</v>
      </c>
      <c r="AO3309" s="258">
        <v>3.0738034000000002E-6</v>
      </c>
      <c r="AP3309" s="258">
        <v>1.8768073E-6</v>
      </c>
      <c r="AQ3309" s="258">
        <v>7.7694051000000002E-7</v>
      </c>
      <c r="AR3309" s="258">
        <v>8.4826686000000001E-5</v>
      </c>
      <c r="AT3309" s="193"/>
      <c r="AU3309" s="193"/>
      <c r="AV3309" s="193"/>
      <c r="AW3309" s="193"/>
      <c r="AX3309" s="193"/>
      <c r="AY3309" s="193"/>
      <c r="AZ3309" s="193"/>
      <c r="BA3309" s="193"/>
      <c r="BB3309" s="193"/>
      <c r="BC3309" s="193"/>
      <c r="BD3309" s="193"/>
      <c r="BE3309" s="315"/>
      <c r="BF3309" s="315"/>
      <c r="BG3309" s="315"/>
      <c r="BH3309" s="315"/>
      <c r="BI3309" s="315"/>
      <c r="BJ3309" s="315"/>
      <c r="BK3309" s="315"/>
    </row>
    <row r="3310" spans="1:63" x14ac:dyDescent="0.25">
      <c r="A3310" s="9"/>
      <c r="B3310" s="43" t="s">
        <v>4654</v>
      </c>
      <c r="C3310" s="25" t="s">
        <v>4912</v>
      </c>
      <c r="D3310" s="193">
        <v>8.9669691000000004E-4</v>
      </c>
      <c r="E3310" s="193">
        <v>3.5649283000000002E-4</v>
      </c>
      <c r="F3310" s="193">
        <v>1.2593850999999999E-4</v>
      </c>
      <c r="G3310" s="193">
        <v>1.7852433999999998E-5</v>
      </c>
      <c r="H3310" s="193">
        <v>1.9830300999999998E-6</v>
      </c>
      <c r="I3310" s="193">
        <v>1.3107196000000001E-4</v>
      </c>
      <c r="J3310" s="193">
        <v>5.8008165999999998E-5</v>
      </c>
      <c r="K3310" s="193">
        <v>1.9392864000000001E-7</v>
      </c>
      <c r="L3310" s="193">
        <v>2.0515605E-4</v>
      </c>
      <c r="M3310" s="193">
        <v>0</v>
      </c>
      <c r="N3310" s="193">
        <v>0</v>
      </c>
      <c r="O3310" s="193">
        <v>0</v>
      </c>
      <c r="P3310" s="199">
        <f t="shared" si="626"/>
        <v>2.6406876296296298E-3</v>
      </c>
      <c r="Q3310" s="240">
        <v>3.1458515</v>
      </c>
      <c r="R3310" s="99">
        <v>3.1044935999999999E-2</v>
      </c>
      <c r="S3310" s="99">
        <v>3.1131332999999999</v>
      </c>
      <c r="T3310" s="99">
        <v>5.3330556E-8</v>
      </c>
      <c r="U3310" s="99">
        <v>4.2755556000000002E-4</v>
      </c>
      <c r="V3310" s="99">
        <v>1.1746886E-4</v>
      </c>
      <c r="W3310" s="99">
        <v>1.1281944E-3</v>
      </c>
      <c r="X3310" s="241">
        <f t="shared" si="627"/>
        <v>4.9414912234292999E-4</v>
      </c>
      <c r="Y3310" s="241">
        <f t="shared" si="628"/>
        <v>3.6056609398890004E-4</v>
      </c>
      <c r="Z3310" s="241">
        <f t="shared" si="629"/>
        <v>5.5231966444030008E-5</v>
      </c>
      <c r="AA3310" s="241">
        <f t="shared" si="630"/>
        <v>7.8351061910000004E-5</v>
      </c>
      <c r="AB3310" s="258">
        <v>7.3191443000000003E-5</v>
      </c>
      <c r="AC3310" s="258">
        <v>4.9092922000000005E-7</v>
      </c>
      <c r="AD3310" s="258">
        <v>1.2832516999999999E-4</v>
      </c>
      <c r="AE3310" s="258">
        <v>8.6447688999999998E-9</v>
      </c>
      <c r="AF3310" s="258">
        <v>7.6022222000000006E-5</v>
      </c>
      <c r="AG3310" s="258">
        <v>8.2527685000000005E-5</v>
      </c>
      <c r="AH3310" s="258">
        <v>4.7903924E-5</v>
      </c>
      <c r="AI3310" s="258">
        <v>2.0272227000000001E-7</v>
      </c>
      <c r="AJ3310" s="258">
        <v>1.453072E-7</v>
      </c>
      <c r="AK3310" s="258">
        <v>3.3272798000000002E-7</v>
      </c>
      <c r="AL3310" s="258">
        <v>5.2228115000000003E-8</v>
      </c>
      <c r="AM3310" s="258">
        <v>2.0267902999999999E-10</v>
      </c>
      <c r="AN3310" s="258">
        <v>2.5825981999999999E-6</v>
      </c>
      <c r="AO3310" s="258">
        <v>2.4409440000000002E-6</v>
      </c>
      <c r="AP3310" s="258">
        <v>1.571312E-6</v>
      </c>
      <c r="AQ3310" s="258">
        <v>6.2490791000000004E-7</v>
      </c>
      <c r="AR3310" s="258">
        <v>7.7726154000000002E-5</v>
      </c>
      <c r="AT3310" s="193"/>
      <c r="AU3310" s="193"/>
      <c r="AV3310" s="193"/>
      <c r="AW3310" s="193"/>
      <c r="AX3310" s="193"/>
      <c r="AY3310" s="193"/>
      <c r="AZ3310" s="193"/>
      <c r="BA3310" s="193"/>
      <c r="BB3310" s="193"/>
      <c r="BC3310" s="193"/>
      <c r="BD3310" s="193"/>
      <c r="BE3310" s="315"/>
      <c r="BF3310" s="315"/>
      <c r="BG3310" s="315"/>
      <c r="BH3310" s="315"/>
      <c r="BI3310" s="315"/>
      <c r="BJ3310" s="315"/>
      <c r="BK3310" s="315"/>
    </row>
    <row r="3311" spans="1:63" x14ac:dyDescent="0.25">
      <c r="A3311" s="9"/>
      <c r="B3311" s="43" t="s">
        <v>4654</v>
      </c>
      <c r="C3311" s="25" t="s">
        <v>4911</v>
      </c>
      <c r="D3311" s="193">
        <v>8.0937453000000002E-4</v>
      </c>
      <c r="E3311" s="193">
        <v>2.2680157E-4</v>
      </c>
      <c r="F3311" s="193">
        <v>1.0147738E-4</v>
      </c>
      <c r="G3311" s="193">
        <v>1.0761672000000001E-5</v>
      </c>
      <c r="H3311" s="193">
        <v>2.2847492000000001E-6</v>
      </c>
      <c r="I3311" s="193">
        <v>1.5543478999999999E-4</v>
      </c>
      <c r="J3311" s="193">
        <v>6.9249929999999998E-5</v>
      </c>
      <c r="K3311" s="193">
        <v>2.2155243E-7</v>
      </c>
      <c r="L3311" s="193">
        <v>2.4314289000000001E-4</v>
      </c>
      <c r="M3311" s="193">
        <v>0</v>
      </c>
      <c r="N3311" s="193">
        <v>0</v>
      </c>
      <c r="O3311" s="193">
        <v>0</v>
      </c>
      <c r="P3311" s="199">
        <f t="shared" si="626"/>
        <v>1.6800116296296296E-3</v>
      </c>
      <c r="Q3311" s="240">
        <v>3.7396029</v>
      </c>
      <c r="R3311" s="99">
        <v>2.2955451000000002E-2</v>
      </c>
      <c r="S3311" s="99">
        <v>3.7149778000000002</v>
      </c>
      <c r="T3311" s="99">
        <v>5.4333332999999998E-8</v>
      </c>
      <c r="U3311" s="99">
        <v>4.1638888999999998E-4</v>
      </c>
      <c r="V3311" s="99">
        <v>4.3346166999999998E-5</v>
      </c>
      <c r="W3311" s="99">
        <v>1.2098611E-3</v>
      </c>
      <c r="X3311" s="241">
        <f t="shared" si="627"/>
        <v>4.9692320347239998E-4</v>
      </c>
      <c r="Y3311" s="241">
        <f t="shared" si="628"/>
        <v>4.006410804522E-4</v>
      </c>
      <c r="Z3311" s="241">
        <f t="shared" si="629"/>
        <v>3.8062104330200013E-5</v>
      </c>
      <c r="AA3311" s="241">
        <f t="shared" si="630"/>
        <v>5.8220018689999996E-5</v>
      </c>
      <c r="AB3311" s="258">
        <v>4.6565001999999998E-5</v>
      </c>
      <c r="AC3311" s="258">
        <v>8.9620301000000008E-9</v>
      </c>
      <c r="AD3311" s="258">
        <v>1.4456113E-4</v>
      </c>
      <c r="AE3311" s="258">
        <v>8.3994221000000002E-9</v>
      </c>
      <c r="AF3311" s="258">
        <v>8.3323136999999996E-5</v>
      </c>
      <c r="AG3311" s="258">
        <v>1.2617444999999999E-4</v>
      </c>
      <c r="AH3311" s="258">
        <v>3.0476457000000001E-5</v>
      </c>
      <c r="AI3311" s="258">
        <v>1.6269410000000001E-7</v>
      </c>
      <c r="AJ3311" s="258">
        <v>7.5558679999999999E-8</v>
      </c>
      <c r="AK3311" s="258">
        <v>3.9458348E-7</v>
      </c>
      <c r="AL3311" s="258">
        <v>5.3984233999999997E-8</v>
      </c>
      <c r="AM3311" s="258">
        <v>2.1713619999999999E-10</v>
      </c>
      <c r="AN3311" s="258">
        <v>2.6587489999999999E-6</v>
      </c>
      <c r="AO3311" s="258">
        <v>2.5360700000000002E-6</v>
      </c>
      <c r="AP3311" s="258">
        <v>1.7037907E-6</v>
      </c>
      <c r="AQ3311" s="258">
        <v>7.4449869000000004E-7</v>
      </c>
      <c r="AR3311" s="258">
        <v>5.7475519999999997E-5</v>
      </c>
      <c r="AT3311" s="193"/>
      <c r="AU3311" s="193"/>
      <c r="AV3311" s="193"/>
      <c r="AW3311" s="193"/>
      <c r="AX3311" s="193"/>
      <c r="AY3311" s="193"/>
      <c r="AZ3311" s="193"/>
      <c r="BA3311" s="193"/>
      <c r="BB3311" s="193"/>
      <c r="BC3311" s="193"/>
      <c r="BD3311" s="193"/>
      <c r="BE3311" s="315"/>
      <c r="BF3311" s="315"/>
      <c r="BG3311" s="315"/>
      <c r="BH3311" s="315"/>
      <c r="BI3311" s="315"/>
      <c r="BJ3311" s="315"/>
      <c r="BK3311" s="315"/>
    </row>
    <row r="3312" spans="1:63" x14ac:dyDescent="0.25">
      <c r="A3312" s="9"/>
      <c r="B3312" s="43" t="s">
        <v>4654</v>
      </c>
      <c r="C3312" s="25" t="s">
        <v>3772</v>
      </c>
      <c r="D3312" s="193">
        <v>8.6940632999999996E-4</v>
      </c>
      <c r="E3312" s="193">
        <v>2.9332695E-4</v>
      </c>
      <c r="F3312" s="193">
        <v>1.1717881E-4</v>
      </c>
      <c r="G3312" s="193">
        <v>1.4855773E-5</v>
      </c>
      <c r="H3312" s="193">
        <v>2.2026674999999999E-6</v>
      </c>
      <c r="I3312" s="193">
        <v>1.4742619999999999E-4</v>
      </c>
      <c r="J3312" s="193">
        <v>6.5004041000000002E-5</v>
      </c>
      <c r="K3312" s="193">
        <v>2.1613617000000001E-7</v>
      </c>
      <c r="L3312" s="193">
        <v>2.2919575E-4</v>
      </c>
      <c r="M3312" s="193">
        <v>0</v>
      </c>
      <c r="N3312" s="193">
        <v>0</v>
      </c>
      <c r="O3312" s="193">
        <v>0</v>
      </c>
      <c r="P3312" s="199">
        <f t="shared" si="626"/>
        <v>2.1727922222222222E-3</v>
      </c>
      <c r="Q3312" s="240">
        <v>3.5133413999999998</v>
      </c>
      <c r="R3312" s="99">
        <v>2.7739056000000002E-2</v>
      </c>
      <c r="S3312" s="99">
        <v>3.4838222000000001</v>
      </c>
      <c r="T3312" s="99">
        <v>5.6102777999999998E-8</v>
      </c>
      <c r="U3312" s="99">
        <v>4.5166667000000001E-4</v>
      </c>
      <c r="V3312" s="99">
        <v>8.2158500000000003E-5</v>
      </c>
      <c r="W3312" s="99">
        <v>1.2462777999999999E-3</v>
      </c>
      <c r="X3312" s="241">
        <f t="shared" si="627"/>
        <v>5.0923194321333997E-4</v>
      </c>
      <c r="Y3312" s="241">
        <f t="shared" si="628"/>
        <v>3.9203356524979995E-4</v>
      </c>
      <c r="Z3312" s="241">
        <f t="shared" si="629"/>
        <v>4.7044874963540008E-5</v>
      </c>
      <c r="AA3312" s="241">
        <f t="shared" si="630"/>
        <v>7.0153503E-5</v>
      </c>
      <c r="AB3312" s="258">
        <v>6.0223048000000001E-5</v>
      </c>
      <c r="AC3312" s="258">
        <v>1.8559556999999999E-7</v>
      </c>
      <c r="AD3312" s="258">
        <v>1.3939673999999999E-4</v>
      </c>
      <c r="AE3312" s="258">
        <v>8.7516798000000001E-9</v>
      </c>
      <c r="AF3312" s="258">
        <v>8.1777850000000005E-5</v>
      </c>
      <c r="AG3312" s="258">
        <v>1.1044158E-4</v>
      </c>
      <c r="AH3312" s="258">
        <v>3.9415846000000002E-5</v>
      </c>
      <c r="AI3312" s="258">
        <v>1.8855418E-7</v>
      </c>
      <c r="AJ3312" s="258">
        <v>1.143957E-7</v>
      </c>
      <c r="AK3312" s="258">
        <v>3.740458E-7</v>
      </c>
      <c r="AL3312" s="258">
        <v>5.4354898E-8</v>
      </c>
      <c r="AM3312" s="258">
        <v>2.1478554E-10</v>
      </c>
      <c r="AN3312" s="258">
        <v>2.6725659E-6</v>
      </c>
      <c r="AO3312" s="258">
        <v>2.5142787E-6</v>
      </c>
      <c r="AP3312" s="258">
        <v>1.7106190000000001E-6</v>
      </c>
      <c r="AQ3312" s="258">
        <v>6.9949699999999995E-7</v>
      </c>
      <c r="AR3312" s="258">
        <v>6.9454006000000006E-5</v>
      </c>
      <c r="AT3312" s="193"/>
      <c r="AU3312" s="193"/>
      <c r="AV3312" s="193"/>
      <c r="AW3312" s="193"/>
      <c r="AX3312" s="193"/>
      <c r="AY3312" s="193"/>
      <c r="AZ3312" s="193"/>
      <c r="BA3312" s="193"/>
      <c r="BB3312" s="193"/>
      <c r="BC3312" s="193"/>
      <c r="BD3312" s="193"/>
      <c r="BE3312" s="315"/>
      <c r="BF3312" s="315"/>
      <c r="BG3312" s="315"/>
      <c r="BH3312" s="315"/>
      <c r="BI3312" s="315"/>
      <c r="BJ3312" s="315"/>
      <c r="BK3312" s="315"/>
    </row>
    <row r="3313" spans="1:63" x14ac:dyDescent="0.25">
      <c r="A3313" s="9"/>
      <c r="B3313" s="43" t="s">
        <v>4654</v>
      </c>
      <c r="C3313" s="25" t="s">
        <v>3771</v>
      </c>
      <c r="D3313" s="193">
        <v>1.2520242000000001E-3</v>
      </c>
      <c r="E3313" s="193">
        <v>4.9473721999999996E-4</v>
      </c>
      <c r="F3313" s="193">
        <v>1.9351774000000001E-4</v>
      </c>
      <c r="G3313" s="193">
        <v>2.0420245000000001E-5</v>
      </c>
      <c r="H3313" s="193">
        <v>2.7511673E-6</v>
      </c>
      <c r="I3313" s="193">
        <v>1.9163372E-4</v>
      </c>
      <c r="J3313" s="193">
        <v>8.5797205999999995E-5</v>
      </c>
      <c r="K3313" s="193">
        <v>4.0169025999999998E-7</v>
      </c>
      <c r="L3313" s="193">
        <v>2.6276517000000001E-4</v>
      </c>
      <c r="M3313" s="193">
        <v>0</v>
      </c>
      <c r="N3313" s="193">
        <v>0</v>
      </c>
      <c r="O3313" s="193">
        <v>0</v>
      </c>
      <c r="P3313" s="199">
        <f t="shared" si="626"/>
        <v>3.6647201481481476E-3</v>
      </c>
      <c r="Q3313" s="240">
        <v>4.6633903999999999</v>
      </c>
      <c r="R3313" s="99">
        <v>4.3320565999999998E-2</v>
      </c>
      <c r="S3313" s="99">
        <v>4.6173555999999998</v>
      </c>
      <c r="T3313" s="99">
        <v>7.3269444000000002E-8</v>
      </c>
      <c r="U3313" s="99">
        <v>5.1691667E-4</v>
      </c>
      <c r="V3313" s="99">
        <v>5.4942721999999998E-5</v>
      </c>
      <c r="W3313" s="99">
        <v>2.1423889000000002E-3</v>
      </c>
      <c r="X3313" s="241">
        <f t="shared" si="627"/>
        <v>6.8601523426569993E-4</v>
      </c>
      <c r="Y3313" s="241">
        <f t="shared" si="628"/>
        <v>5.0027551495299995E-4</v>
      </c>
      <c r="Z3313" s="241">
        <f t="shared" si="629"/>
        <v>7.6405575132700007E-5</v>
      </c>
      <c r="AA3313" s="241">
        <f t="shared" si="630"/>
        <v>1.0933414418E-4</v>
      </c>
      <c r="AB3313" s="258">
        <v>1.0157401E-4</v>
      </c>
      <c r="AC3313" s="258">
        <v>7.0628413999999998E-7</v>
      </c>
      <c r="AD3313" s="258">
        <v>1.8551867999999999E-4</v>
      </c>
      <c r="AE3313" s="258">
        <v>1.2681813000000001E-8</v>
      </c>
      <c r="AF3313" s="258">
        <v>1.1250948E-4</v>
      </c>
      <c r="AG3313" s="258">
        <v>9.9954379000000002E-5</v>
      </c>
      <c r="AH3313" s="258">
        <v>6.6480261000000001E-5</v>
      </c>
      <c r="AI3313" s="258">
        <v>3.1211346999999999E-7</v>
      </c>
      <c r="AJ3313" s="258">
        <v>1.6468754E-7</v>
      </c>
      <c r="AK3313" s="258">
        <v>4.8378488999999996E-7</v>
      </c>
      <c r="AL3313" s="258">
        <v>7.2356758E-8</v>
      </c>
      <c r="AM3313" s="258">
        <v>2.8407469999999998E-10</v>
      </c>
      <c r="AN3313" s="258">
        <v>3.2205638000000001E-6</v>
      </c>
      <c r="AO3313" s="258">
        <v>3.4267606000000002E-6</v>
      </c>
      <c r="AP3313" s="258">
        <v>2.2447630000000001E-6</v>
      </c>
      <c r="AQ3313" s="258">
        <v>8.6523418E-7</v>
      </c>
      <c r="AR3313" s="258">
        <v>1.0846891E-4</v>
      </c>
      <c r="AT3313" s="193"/>
      <c r="AU3313" s="193"/>
      <c r="AV3313" s="193"/>
      <c r="AW3313" s="193"/>
      <c r="AX3313" s="193"/>
      <c r="AY3313" s="193"/>
      <c r="AZ3313" s="193"/>
      <c r="BA3313" s="193"/>
      <c r="BB3313" s="193"/>
      <c r="BC3313" s="193"/>
      <c r="BD3313" s="193"/>
      <c r="BE3313" s="315"/>
      <c r="BF3313" s="315"/>
      <c r="BG3313" s="315"/>
      <c r="BH3313" s="315"/>
      <c r="BI3313" s="315"/>
      <c r="BJ3313" s="315"/>
      <c r="BK3313" s="315"/>
    </row>
    <row r="3314" spans="1:63" x14ac:dyDescent="0.25">
      <c r="A3314" s="9"/>
      <c r="B3314" s="43" t="s">
        <v>4654</v>
      </c>
      <c r="C3314" s="25" t="s">
        <v>3770</v>
      </c>
      <c r="D3314" s="193">
        <v>7.1105981000000001E-4</v>
      </c>
      <c r="E3314" s="193">
        <v>1.9879009999999999E-4</v>
      </c>
      <c r="F3314" s="193">
        <v>8.8032789000000005E-5</v>
      </c>
      <c r="G3314" s="193">
        <v>1.0158823E-5</v>
      </c>
      <c r="H3314" s="193">
        <v>1.9932186E-6</v>
      </c>
      <c r="I3314" s="193">
        <v>1.4060957000000001E-4</v>
      </c>
      <c r="J3314" s="193">
        <v>6.1997253000000002E-5</v>
      </c>
      <c r="K3314" s="193">
        <v>1.8740754000000001E-7</v>
      </c>
      <c r="L3314" s="193">
        <v>2.0929065E-4</v>
      </c>
      <c r="M3314" s="193">
        <v>0</v>
      </c>
      <c r="N3314" s="193">
        <v>0</v>
      </c>
      <c r="O3314" s="193">
        <v>0</v>
      </c>
      <c r="P3314" s="199">
        <f t="shared" si="626"/>
        <v>1.4725192592592591E-3</v>
      </c>
      <c r="Q3314" s="240">
        <v>3.4257151000000001</v>
      </c>
      <c r="R3314" s="99">
        <v>2.0158881999999999E-2</v>
      </c>
      <c r="S3314" s="99">
        <v>3.4037111000000002</v>
      </c>
      <c r="T3314" s="99">
        <v>5.6105555999999997E-8</v>
      </c>
      <c r="U3314" s="99">
        <v>3.7352777999999999E-4</v>
      </c>
      <c r="V3314" s="99">
        <v>5.1936082999999999E-5</v>
      </c>
      <c r="W3314" s="99">
        <v>1.4195556000000001E-3</v>
      </c>
      <c r="X3314" s="241">
        <f t="shared" si="627"/>
        <v>4.2806806802641998E-4</v>
      </c>
      <c r="Y3314" s="241">
        <f t="shared" si="628"/>
        <v>3.4370351370319999E-4</v>
      </c>
      <c r="Z3314" s="241">
        <f t="shared" si="629"/>
        <v>3.3225739783220002E-5</v>
      </c>
      <c r="AA3314" s="241">
        <f t="shared" si="630"/>
        <v>5.1138814540000001E-5</v>
      </c>
      <c r="AB3314" s="258">
        <v>4.0811956999999997E-5</v>
      </c>
      <c r="AC3314" s="258">
        <v>7.7498514000000005E-9</v>
      </c>
      <c r="AD3314" s="258">
        <v>1.3264799999999999E-4</v>
      </c>
      <c r="AE3314" s="258">
        <v>7.2668517999999997E-9</v>
      </c>
      <c r="AF3314" s="258">
        <v>7.4953587999999994E-5</v>
      </c>
      <c r="AG3314" s="258">
        <v>9.5274952E-5</v>
      </c>
      <c r="AH3314" s="258">
        <v>2.6711272999999999E-5</v>
      </c>
      <c r="AI3314" s="258">
        <v>1.4146638999999999E-7</v>
      </c>
      <c r="AJ3314" s="258">
        <v>7.5810154999999995E-8</v>
      </c>
      <c r="AK3314" s="258">
        <v>3.5460826999999999E-7</v>
      </c>
      <c r="AL3314" s="258">
        <v>4.9418860000000002E-8</v>
      </c>
      <c r="AM3314" s="258">
        <v>1.9850822E-10</v>
      </c>
      <c r="AN3314" s="258">
        <v>2.2869412E-6</v>
      </c>
      <c r="AO3314" s="258">
        <v>2.2009780999999999E-6</v>
      </c>
      <c r="AP3314" s="258">
        <v>1.4050453000000001E-6</v>
      </c>
      <c r="AQ3314" s="258">
        <v>6.6077853999999996E-7</v>
      </c>
      <c r="AR3314" s="258">
        <v>5.0478035999999999E-5</v>
      </c>
      <c r="AT3314" s="193"/>
      <c r="AU3314" s="193"/>
      <c r="AV3314" s="193"/>
      <c r="AW3314" s="193"/>
      <c r="AX3314" s="193"/>
      <c r="AY3314" s="193"/>
      <c r="AZ3314" s="193"/>
      <c r="BA3314" s="193"/>
      <c r="BB3314" s="193"/>
      <c r="BC3314" s="193"/>
      <c r="BD3314" s="193"/>
      <c r="BE3314" s="315"/>
      <c r="BF3314" s="315"/>
      <c r="BG3314" s="315"/>
      <c r="BH3314" s="315"/>
      <c r="BI3314" s="315"/>
      <c r="BJ3314" s="315"/>
      <c r="BK3314" s="315"/>
    </row>
    <row r="3315" spans="1:63" x14ac:dyDescent="0.25">
      <c r="A3315" s="45" t="s">
        <v>372</v>
      </c>
      <c r="B3315" s="45"/>
      <c r="C3315" s="43"/>
      <c r="D3315" s="199"/>
      <c r="E3315" s="199"/>
      <c r="F3315" s="199"/>
      <c r="G3315" s="199"/>
      <c r="H3315" s="199"/>
      <c r="I3315" s="199"/>
      <c r="J3315" s="199"/>
      <c r="K3315" s="199"/>
      <c r="L3315" s="199"/>
      <c r="M3315" s="199"/>
      <c r="N3315" s="199"/>
      <c r="O3315" s="199"/>
      <c r="P3315" s="199"/>
      <c r="Q3315" s="239"/>
      <c r="R3315" s="97"/>
      <c r="S3315" s="97"/>
      <c r="T3315" s="97"/>
      <c r="U3315" s="97"/>
      <c r="V3315" s="97"/>
      <c r="W3315" s="97"/>
      <c r="X3315" s="259"/>
      <c r="Y3315" s="259"/>
      <c r="Z3315" s="259"/>
      <c r="AA3315" s="258"/>
      <c r="AB3315" s="258"/>
      <c r="AC3315" s="258"/>
      <c r="AD3315" s="258"/>
      <c r="AE3315" s="258"/>
      <c r="AF3315" s="258"/>
      <c r="AG3315" s="258"/>
      <c r="AH3315" s="258"/>
      <c r="AI3315" s="258"/>
      <c r="AJ3315" s="258"/>
      <c r="AK3315" s="258"/>
      <c r="AL3315" s="258"/>
      <c r="AM3315" s="258"/>
      <c r="AN3315" s="258"/>
      <c r="AO3315" s="258"/>
      <c r="AP3315" s="258"/>
      <c r="AQ3315" s="258"/>
      <c r="AR3315" s="258"/>
      <c r="AT3315" s="193"/>
      <c r="AU3315" s="193"/>
      <c r="AV3315" s="193"/>
      <c r="AW3315" s="193"/>
      <c r="AX3315" s="193"/>
      <c r="AY3315" s="193"/>
      <c r="AZ3315" s="193"/>
      <c r="BA3315" s="193"/>
      <c r="BB3315" s="193"/>
      <c r="BC3315" s="193"/>
      <c r="BD3315" s="193"/>
      <c r="BE3315" s="315"/>
      <c r="BF3315" s="315"/>
      <c r="BG3315" s="315"/>
      <c r="BH3315" s="315"/>
      <c r="BI3315" s="315"/>
      <c r="BJ3315" s="315"/>
      <c r="BK3315" s="315"/>
    </row>
    <row r="3316" spans="1:63" x14ac:dyDescent="0.25">
      <c r="A3316" s="9"/>
      <c r="B3316" s="43" t="s">
        <v>4654</v>
      </c>
      <c r="C3316" s="6" t="s">
        <v>4133</v>
      </c>
      <c r="D3316" s="193">
        <v>199038430</v>
      </c>
      <c r="E3316" s="193">
        <v>43696686</v>
      </c>
      <c r="F3316" s="193">
        <v>12164244</v>
      </c>
      <c r="G3316" s="193">
        <v>2638880.7999999998</v>
      </c>
      <c r="H3316" s="193">
        <v>437984.78</v>
      </c>
      <c r="I3316" s="193">
        <v>8689512.5999999996</v>
      </c>
      <c r="J3316" s="193">
        <v>2893018.8</v>
      </c>
      <c r="K3316" s="193">
        <v>78580.673999999999</v>
      </c>
      <c r="L3316" s="193">
        <v>128439520</v>
      </c>
      <c r="M3316" s="193">
        <v>0</v>
      </c>
      <c r="N3316" s="193">
        <v>0</v>
      </c>
      <c r="O3316" s="193">
        <v>0</v>
      </c>
      <c r="P3316" s="199">
        <f t="shared" ref="P3316:P3321" si="631">E3316/0.135</f>
        <v>323679155.55555552</v>
      </c>
      <c r="Q3316" s="240">
        <v>9158843500</v>
      </c>
      <c r="R3316" s="99">
        <v>3861002300</v>
      </c>
      <c r="S3316" s="99">
        <v>4094384000</v>
      </c>
      <c r="T3316" s="99">
        <v>13351</v>
      </c>
      <c r="U3316" s="99">
        <v>243920000</v>
      </c>
      <c r="V3316" s="99">
        <v>15813930</v>
      </c>
      <c r="W3316" s="99">
        <v>943710000</v>
      </c>
      <c r="X3316" s="241">
        <f t="shared" ref="X3316:X3321" si="632">SUM(Y3316:AA3316)</f>
        <v>36957023.829218</v>
      </c>
      <c r="Y3316" s="241">
        <f t="shared" ref="Y3316:Y3321" si="633">SUM(AB3316:AG3316)</f>
        <v>18857725.456</v>
      </c>
      <c r="Z3316" s="241">
        <f t="shared" ref="Z3316:Z3321" si="634">SUM(AH3316:AP3316)</f>
        <v>8245316.4932179991</v>
      </c>
      <c r="AA3316" s="241">
        <f t="shared" ref="AA3316:AA3321" si="635">SUM(AQ3316:AR3316)</f>
        <v>9853981.879999999</v>
      </c>
      <c r="AB3316" s="258">
        <v>8971357.6999999993</v>
      </c>
      <c r="AC3316" s="258">
        <v>1216.9688000000001</v>
      </c>
      <c r="AD3316" s="258">
        <v>4655130.2</v>
      </c>
      <c r="AE3316" s="258">
        <v>941.87720000000002</v>
      </c>
      <c r="AF3316" s="258">
        <v>5094741.5</v>
      </c>
      <c r="AG3316" s="258">
        <v>134337.21</v>
      </c>
      <c r="AH3316" s="258">
        <v>5871747.5999999996</v>
      </c>
      <c r="AI3316" s="258">
        <v>19465.101999999999</v>
      </c>
      <c r="AJ3316" s="258">
        <v>23090.003000000001</v>
      </c>
      <c r="AK3316" s="258">
        <v>19974.506000000001</v>
      </c>
      <c r="AL3316" s="258">
        <v>6703.3950999999997</v>
      </c>
      <c r="AM3316" s="258">
        <v>21.900117999999999</v>
      </c>
      <c r="AN3316" s="258">
        <v>1863488.1</v>
      </c>
      <c r="AO3316" s="258">
        <v>540456.17000000004</v>
      </c>
      <c r="AP3316" s="258">
        <v>-99630.282999999996</v>
      </c>
      <c r="AQ3316" s="258">
        <v>187395.28</v>
      </c>
      <c r="AR3316" s="258">
        <v>9666586.5999999996</v>
      </c>
      <c r="AT3316" s="193"/>
      <c r="AU3316" s="193"/>
      <c r="AV3316" s="193"/>
      <c r="AW3316" s="193"/>
      <c r="AX3316" s="193"/>
      <c r="AY3316" s="193"/>
      <c r="AZ3316" s="193"/>
      <c r="BA3316" s="193"/>
      <c r="BB3316" s="193"/>
      <c r="BC3316" s="193"/>
      <c r="BD3316" s="193"/>
      <c r="BE3316" s="315"/>
      <c r="BF3316" s="315"/>
      <c r="BG3316" s="315"/>
      <c r="BH3316" s="315"/>
      <c r="BI3316" s="315"/>
      <c r="BJ3316" s="315"/>
      <c r="BK3316" s="315"/>
    </row>
    <row r="3317" spans="1:63" x14ac:dyDescent="0.25">
      <c r="A3317" s="9"/>
      <c r="B3317" s="43" t="s">
        <v>4654</v>
      </c>
      <c r="C3317" s="6" t="s">
        <v>4331</v>
      </c>
      <c r="D3317" s="193">
        <v>326532370</v>
      </c>
      <c r="E3317" s="193">
        <v>118978670</v>
      </c>
      <c r="F3317" s="193">
        <v>54289807</v>
      </c>
      <c r="G3317" s="193">
        <v>2875651.6</v>
      </c>
      <c r="H3317" s="193">
        <v>465026.78</v>
      </c>
      <c r="I3317" s="193">
        <v>17772468</v>
      </c>
      <c r="J3317" s="193">
        <v>3604965.2</v>
      </c>
      <c r="K3317" s="193">
        <v>79115.554999999993</v>
      </c>
      <c r="L3317" s="193">
        <v>128466670</v>
      </c>
      <c r="M3317" s="193">
        <v>0</v>
      </c>
      <c r="N3317" s="193">
        <v>0</v>
      </c>
      <c r="O3317" s="193">
        <v>0</v>
      </c>
      <c r="P3317" s="199">
        <f t="shared" si="631"/>
        <v>881323481.48148143</v>
      </c>
      <c r="Q3317" s="240">
        <v>9937224500</v>
      </c>
      <c r="R3317" s="99">
        <v>8462938500</v>
      </c>
      <c r="S3317" s="99">
        <v>596792000</v>
      </c>
      <c r="T3317" s="99">
        <v>13444</v>
      </c>
      <c r="U3317" s="99">
        <v>266310000</v>
      </c>
      <c r="V3317" s="99">
        <v>7970530</v>
      </c>
      <c r="W3317" s="99">
        <v>603200000</v>
      </c>
      <c r="X3317" s="241">
        <f t="shared" si="632"/>
        <v>83828470.336693004</v>
      </c>
      <c r="Y3317" s="241">
        <f t="shared" si="633"/>
        <v>43231702.504000001</v>
      </c>
      <c r="Z3317" s="241">
        <f t="shared" si="634"/>
        <v>19227257.102692995</v>
      </c>
      <c r="AA3317" s="241">
        <f t="shared" si="635"/>
        <v>21369510.73</v>
      </c>
      <c r="AB3317" s="258">
        <v>24428063</v>
      </c>
      <c r="AC3317" s="258">
        <v>1015.6569</v>
      </c>
      <c r="AD3317" s="258">
        <v>5410312.0999999996</v>
      </c>
      <c r="AE3317" s="258">
        <v>2682.7860999999998</v>
      </c>
      <c r="AF3317" s="258">
        <v>13372214</v>
      </c>
      <c r="AG3317" s="258">
        <v>17414.960999999999</v>
      </c>
      <c r="AH3317" s="258">
        <v>15986788</v>
      </c>
      <c r="AI3317" s="258">
        <v>88210.014999999999</v>
      </c>
      <c r="AJ3317" s="258">
        <v>25166.065999999999</v>
      </c>
      <c r="AK3317" s="258">
        <v>22583.947</v>
      </c>
      <c r="AL3317" s="258">
        <v>7232.2349000000004</v>
      </c>
      <c r="AM3317" s="258">
        <v>23.513793</v>
      </c>
      <c r="AN3317" s="258">
        <v>2309047.7999999998</v>
      </c>
      <c r="AO3317" s="258">
        <v>762747.58</v>
      </c>
      <c r="AP3317" s="258">
        <v>25457.946</v>
      </c>
      <c r="AQ3317" s="258">
        <v>187491.73</v>
      </c>
      <c r="AR3317" s="258">
        <v>21182019</v>
      </c>
      <c r="AT3317" s="193"/>
      <c r="AU3317" s="193"/>
      <c r="AV3317" s="193"/>
      <c r="AW3317" s="193"/>
      <c r="AX3317" s="193"/>
      <c r="AY3317" s="193"/>
      <c r="AZ3317" s="193"/>
      <c r="BA3317" s="193"/>
      <c r="BB3317" s="193"/>
      <c r="BC3317" s="193"/>
      <c r="BD3317" s="193"/>
      <c r="BE3317" s="315"/>
      <c r="BF3317" s="315"/>
      <c r="BG3317" s="315"/>
      <c r="BH3317" s="315"/>
      <c r="BI3317" s="315"/>
      <c r="BJ3317" s="315"/>
      <c r="BK3317" s="315"/>
    </row>
    <row r="3318" spans="1:63" x14ac:dyDescent="0.25">
      <c r="A3318" s="9"/>
      <c r="B3318" s="43" t="s">
        <v>4654</v>
      </c>
      <c r="C3318" s="6" t="s">
        <v>4330</v>
      </c>
      <c r="D3318" s="193">
        <v>242814950</v>
      </c>
      <c r="E3318" s="193">
        <v>81415437</v>
      </c>
      <c r="F3318" s="193">
        <v>13684631</v>
      </c>
      <c r="G3318" s="193">
        <v>6777073.9000000004</v>
      </c>
      <c r="H3318" s="193">
        <v>469477.64</v>
      </c>
      <c r="I3318" s="193">
        <v>8951482.3000000007</v>
      </c>
      <c r="J3318" s="193">
        <v>2911406.7</v>
      </c>
      <c r="K3318" s="193">
        <v>82953.888999999996</v>
      </c>
      <c r="L3318" s="193">
        <v>128522490</v>
      </c>
      <c r="M3318" s="193">
        <v>0</v>
      </c>
      <c r="N3318" s="193">
        <v>0</v>
      </c>
      <c r="O3318" s="193">
        <v>0</v>
      </c>
      <c r="P3318" s="199">
        <f t="shared" si="631"/>
        <v>603077311.11111104</v>
      </c>
      <c r="Q3318" s="240">
        <v>10011916000</v>
      </c>
      <c r="R3318" s="99">
        <v>6958532500</v>
      </c>
      <c r="S3318" s="99">
        <v>2279480000</v>
      </c>
      <c r="T3318" s="99">
        <v>13878</v>
      </c>
      <c r="U3318" s="99">
        <v>295430000</v>
      </c>
      <c r="V3318" s="99">
        <v>99629600</v>
      </c>
      <c r="W3318" s="99">
        <v>378830000</v>
      </c>
      <c r="X3318" s="241">
        <f t="shared" si="632"/>
        <v>60953486.870733999</v>
      </c>
      <c r="Y3318" s="241">
        <f t="shared" si="633"/>
        <v>29809434.401299998</v>
      </c>
      <c r="Z3318" s="241">
        <f t="shared" si="634"/>
        <v>13534387.049434001</v>
      </c>
      <c r="AA3318" s="241">
        <f t="shared" si="635"/>
        <v>17609665.420000002</v>
      </c>
      <c r="AB3318" s="258">
        <v>16715546</v>
      </c>
      <c r="AC3318" s="258">
        <v>1464.6498999999999</v>
      </c>
      <c r="AD3318" s="258">
        <v>7616964.7000000002</v>
      </c>
      <c r="AE3318" s="258">
        <v>1112.6143999999999</v>
      </c>
      <c r="AF3318" s="258">
        <v>5409996.4000000004</v>
      </c>
      <c r="AG3318" s="258">
        <v>64350.036999999997</v>
      </c>
      <c r="AH3318" s="258">
        <v>10940272</v>
      </c>
      <c r="AI3318" s="258">
        <v>21720.643</v>
      </c>
      <c r="AJ3318" s="258">
        <v>60077.834999999999</v>
      </c>
      <c r="AK3318" s="258">
        <v>22344.118999999999</v>
      </c>
      <c r="AL3318" s="258">
        <v>9574.0699000000004</v>
      </c>
      <c r="AM3318" s="258">
        <v>30.397534</v>
      </c>
      <c r="AN3318" s="258">
        <v>1957240.4</v>
      </c>
      <c r="AO3318" s="258">
        <v>577644.43999999994</v>
      </c>
      <c r="AP3318" s="258">
        <v>-54516.855000000003</v>
      </c>
      <c r="AQ3318" s="258">
        <v>187326.42</v>
      </c>
      <c r="AR3318" s="258">
        <v>17422339</v>
      </c>
      <c r="AT3318" s="193"/>
      <c r="AU3318" s="193"/>
      <c r="AV3318" s="193"/>
      <c r="AW3318" s="193"/>
      <c r="AX3318" s="193"/>
      <c r="AY3318" s="193"/>
      <c r="AZ3318" s="193"/>
      <c r="BA3318" s="193"/>
      <c r="BB3318" s="193"/>
      <c r="BC3318" s="193"/>
      <c r="BD3318" s="193"/>
      <c r="BE3318" s="315"/>
      <c r="BF3318" s="315"/>
      <c r="BG3318" s="315"/>
      <c r="BH3318" s="315"/>
      <c r="BI3318" s="315"/>
      <c r="BJ3318" s="315"/>
      <c r="BK3318" s="315"/>
    </row>
    <row r="3319" spans="1:63" x14ac:dyDescent="0.25">
      <c r="A3319" s="9"/>
      <c r="B3319" s="43" t="s">
        <v>4654</v>
      </c>
      <c r="C3319" s="6" t="s">
        <v>4329</v>
      </c>
      <c r="D3319" s="193">
        <v>195945940</v>
      </c>
      <c r="E3319" s="193">
        <v>41111750</v>
      </c>
      <c r="F3319" s="193">
        <v>12008454</v>
      </c>
      <c r="G3319" s="193">
        <v>2238067.1</v>
      </c>
      <c r="H3319" s="193">
        <v>435533.63</v>
      </c>
      <c r="I3319" s="193">
        <v>8646190.3000000007</v>
      </c>
      <c r="J3319" s="193">
        <v>2921374.5</v>
      </c>
      <c r="K3319" s="193">
        <v>77806.409</v>
      </c>
      <c r="L3319" s="193">
        <v>128506770</v>
      </c>
      <c r="M3319" s="193">
        <v>0</v>
      </c>
      <c r="N3319" s="193">
        <v>0</v>
      </c>
      <c r="O3319" s="193">
        <v>0</v>
      </c>
      <c r="P3319" s="199">
        <f t="shared" si="631"/>
        <v>304531481.48148143</v>
      </c>
      <c r="Q3319" s="240">
        <v>10434285000</v>
      </c>
      <c r="R3319" s="99">
        <v>3575488000</v>
      </c>
      <c r="S3319" s="99">
        <v>6100640000</v>
      </c>
      <c r="T3319" s="99">
        <v>13321</v>
      </c>
      <c r="U3319" s="99">
        <v>240260000</v>
      </c>
      <c r="V3319" s="99">
        <v>10133190</v>
      </c>
      <c r="W3319" s="99">
        <v>507750000</v>
      </c>
      <c r="X3319" s="241">
        <f t="shared" si="632"/>
        <v>35187378.157304004</v>
      </c>
      <c r="Y3319" s="241">
        <f t="shared" si="633"/>
        <v>18159856.06473</v>
      </c>
      <c r="Z3319" s="241">
        <f t="shared" si="634"/>
        <v>7888807.0025739986</v>
      </c>
      <c r="AA3319" s="241">
        <f t="shared" si="635"/>
        <v>9138715.0899999999</v>
      </c>
      <c r="AB3319" s="258">
        <v>8441078.6999999993</v>
      </c>
      <c r="AC3319" s="258">
        <v>947.41456000000005</v>
      </c>
      <c r="AD3319" s="258">
        <v>4427225.5</v>
      </c>
      <c r="AE3319" s="258">
        <v>945.39017000000001</v>
      </c>
      <c r="AF3319" s="258">
        <v>5083365.4000000004</v>
      </c>
      <c r="AG3319" s="258">
        <v>206293.66</v>
      </c>
      <c r="AH3319" s="258">
        <v>5524703.9000000004</v>
      </c>
      <c r="AI3319" s="258">
        <v>19184.810000000001</v>
      </c>
      <c r="AJ3319" s="258">
        <v>19486.435000000001</v>
      </c>
      <c r="AK3319" s="258">
        <v>19897.659</v>
      </c>
      <c r="AL3319" s="258">
        <v>6432.7709999999997</v>
      </c>
      <c r="AM3319" s="258">
        <v>21.127573999999999</v>
      </c>
      <c r="AN3319" s="258">
        <v>1859300.4</v>
      </c>
      <c r="AO3319" s="258">
        <v>542440.04</v>
      </c>
      <c r="AP3319" s="258">
        <v>-102660.14</v>
      </c>
      <c r="AQ3319" s="258">
        <v>187680.59</v>
      </c>
      <c r="AR3319" s="258">
        <v>8951034.5</v>
      </c>
      <c r="AT3319" s="193"/>
      <c r="AU3319" s="193"/>
      <c r="AV3319" s="193"/>
      <c r="AW3319" s="193"/>
      <c r="AX3319" s="193"/>
      <c r="AY3319" s="193"/>
      <c r="AZ3319" s="193"/>
      <c r="BA3319" s="193"/>
      <c r="BB3319" s="193"/>
      <c r="BC3319" s="193"/>
      <c r="BD3319" s="193"/>
      <c r="BE3319" s="315"/>
      <c r="BF3319" s="315"/>
      <c r="BG3319" s="315"/>
      <c r="BH3319" s="315"/>
      <c r="BI3319" s="315"/>
      <c r="BJ3319" s="315"/>
      <c r="BK3319" s="315"/>
    </row>
    <row r="3320" spans="1:63" x14ac:dyDescent="0.25">
      <c r="A3320" s="9"/>
      <c r="B3320" s="43" t="s">
        <v>4654</v>
      </c>
      <c r="C3320" s="6" t="s">
        <v>4328</v>
      </c>
      <c r="D3320" s="193">
        <v>238898600</v>
      </c>
      <c r="E3320" s="193">
        <v>72416691</v>
      </c>
      <c r="F3320" s="193">
        <v>19405954</v>
      </c>
      <c r="G3320" s="193">
        <v>5101426.4000000004</v>
      </c>
      <c r="H3320" s="193">
        <v>475030.34</v>
      </c>
      <c r="I3320" s="193">
        <v>9974253.4000000004</v>
      </c>
      <c r="J3320" s="193">
        <v>2995745.4</v>
      </c>
      <c r="K3320" s="193">
        <v>83840.573000000004</v>
      </c>
      <c r="L3320" s="193">
        <v>128445660</v>
      </c>
      <c r="M3320" s="193">
        <v>0</v>
      </c>
      <c r="N3320" s="193">
        <v>0</v>
      </c>
      <c r="O3320" s="193">
        <v>0</v>
      </c>
      <c r="P3320" s="199">
        <f t="shared" si="631"/>
        <v>536419933.33333331</v>
      </c>
      <c r="Q3320" s="240">
        <v>9970639200</v>
      </c>
      <c r="R3320" s="99">
        <v>6437699400</v>
      </c>
      <c r="S3320" s="99">
        <v>2672712000</v>
      </c>
      <c r="T3320" s="99">
        <v>14286</v>
      </c>
      <c r="U3320" s="99">
        <v>286680000</v>
      </c>
      <c r="V3320" s="99">
        <v>48943530</v>
      </c>
      <c r="W3320" s="99">
        <v>524590000</v>
      </c>
      <c r="X3320" s="241">
        <f t="shared" si="632"/>
        <v>56516333.974082999</v>
      </c>
      <c r="Y3320" s="241">
        <f t="shared" si="633"/>
        <v>27907120.045699999</v>
      </c>
      <c r="Z3320" s="241">
        <f t="shared" si="634"/>
        <v>12301422.508382998</v>
      </c>
      <c r="AA3320" s="241">
        <f t="shared" si="635"/>
        <v>16307791.42</v>
      </c>
      <c r="AB3320" s="258">
        <v>14868263</v>
      </c>
      <c r="AC3320" s="258">
        <v>1496.5363</v>
      </c>
      <c r="AD3320" s="258">
        <v>6477632.0999999996</v>
      </c>
      <c r="AE3320" s="258">
        <v>1278.6374000000001</v>
      </c>
      <c r="AF3320" s="258">
        <v>6472998.9000000004</v>
      </c>
      <c r="AG3320" s="258">
        <v>85450.872000000003</v>
      </c>
      <c r="AH3320" s="258">
        <v>9731300.5</v>
      </c>
      <c r="AI3320" s="258">
        <v>31338.473999999998</v>
      </c>
      <c r="AJ3320" s="258">
        <v>45040.364000000001</v>
      </c>
      <c r="AK3320" s="258">
        <v>23376.645</v>
      </c>
      <c r="AL3320" s="258">
        <v>8483.4017999999996</v>
      </c>
      <c r="AM3320" s="258">
        <v>27.251583</v>
      </c>
      <c r="AN3320" s="258">
        <v>1926568.5</v>
      </c>
      <c r="AO3320" s="258">
        <v>567819.56999999995</v>
      </c>
      <c r="AP3320" s="258">
        <v>-32532.198</v>
      </c>
      <c r="AQ3320" s="258">
        <v>187333.42</v>
      </c>
      <c r="AR3320" s="258">
        <v>16120458</v>
      </c>
      <c r="AT3320" s="193"/>
      <c r="AU3320" s="193"/>
      <c r="AV3320" s="193"/>
      <c r="AW3320" s="193"/>
      <c r="AX3320" s="193"/>
      <c r="AY3320" s="193"/>
      <c r="AZ3320" s="193"/>
      <c r="BA3320" s="193"/>
      <c r="BB3320" s="193"/>
      <c r="BC3320" s="193"/>
      <c r="BD3320" s="193"/>
      <c r="BE3320" s="315"/>
      <c r="BF3320" s="315"/>
      <c r="BG3320" s="315"/>
      <c r="BH3320" s="315"/>
      <c r="BI3320" s="315"/>
      <c r="BJ3320" s="315"/>
      <c r="BK3320" s="315"/>
    </row>
    <row r="3321" spans="1:63" x14ac:dyDescent="0.25">
      <c r="A3321" s="9"/>
      <c r="B3321" s="43" t="s">
        <v>4654</v>
      </c>
      <c r="C3321" s="6" t="s">
        <v>4327</v>
      </c>
      <c r="D3321" s="193">
        <v>267568620</v>
      </c>
      <c r="E3321" s="193">
        <v>89627953</v>
      </c>
      <c r="F3321" s="193">
        <v>30910144</v>
      </c>
      <c r="G3321" s="193">
        <v>4266525.0999999996</v>
      </c>
      <c r="H3321" s="193">
        <v>503144.72</v>
      </c>
      <c r="I3321" s="193">
        <v>8951710</v>
      </c>
      <c r="J3321" s="193">
        <v>4410440.9000000004</v>
      </c>
      <c r="K3321" s="193">
        <v>320006.57</v>
      </c>
      <c r="L3321" s="193">
        <v>128578700</v>
      </c>
      <c r="M3321" s="193">
        <v>0</v>
      </c>
      <c r="N3321" s="193">
        <v>0</v>
      </c>
      <c r="O3321" s="193">
        <v>0</v>
      </c>
      <c r="P3321" s="199">
        <f t="shared" si="631"/>
        <v>663910762.96296287</v>
      </c>
      <c r="Q3321" s="240">
        <v>10712682000</v>
      </c>
      <c r="R3321" s="99">
        <v>7808970800</v>
      </c>
      <c r="S3321" s="99">
        <v>2177392000</v>
      </c>
      <c r="T3321" s="99">
        <v>13921</v>
      </c>
      <c r="U3321" s="99">
        <v>283270000</v>
      </c>
      <c r="V3321" s="99">
        <v>14765650</v>
      </c>
      <c r="W3321" s="99">
        <v>428270000</v>
      </c>
      <c r="X3321" s="241">
        <f t="shared" si="632"/>
        <v>67220572.230975002</v>
      </c>
      <c r="Y3321" s="241">
        <f t="shared" si="633"/>
        <v>32476370.568500001</v>
      </c>
      <c r="Z3321" s="241">
        <f t="shared" si="634"/>
        <v>15003177.242474999</v>
      </c>
      <c r="AA3321" s="241">
        <f t="shared" si="635"/>
        <v>19741024.420000002</v>
      </c>
      <c r="AB3321" s="258">
        <v>18402436</v>
      </c>
      <c r="AC3321" s="258">
        <v>1245.2557999999999</v>
      </c>
      <c r="AD3321" s="258">
        <v>6124295.4000000004</v>
      </c>
      <c r="AE3321" s="258">
        <v>1622.9206999999999</v>
      </c>
      <c r="AF3321" s="258">
        <v>7894832.7999999998</v>
      </c>
      <c r="AG3321" s="258">
        <v>51938.192000000003</v>
      </c>
      <c r="AH3321" s="258">
        <v>12044420</v>
      </c>
      <c r="AI3321" s="258">
        <v>50303.696000000004</v>
      </c>
      <c r="AJ3321" s="258">
        <v>37540.909</v>
      </c>
      <c r="AK3321" s="258">
        <v>26126.753000000001</v>
      </c>
      <c r="AL3321" s="258">
        <v>8497.7878000000001</v>
      </c>
      <c r="AM3321" s="258">
        <v>26.216674999999999</v>
      </c>
      <c r="AN3321" s="258">
        <v>1966329.5</v>
      </c>
      <c r="AO3321" s="258">
        <v>662399.19999999995</v>
      </c>
      <c r="AP3321" s="258">
        <v>207533.18</v>
      </c>
      <c r="AQ3321" s="258">
        <v>187672.42</v>
      </c>
      <c r="AR3321" s="258">
        <v>19553352</v>
      </c>
      <c r="AT3321" s="193"/>
      <c r="AU3321" s="193"/>
      <c r="AV3321" s="193"/>
      <c r="AW3321" s="193"/>
      <c r="AX3321" s="193"/>
      <c r="AY3321" s="193"/>
      <c r="AZ3321" s="193"/>
      <c r="BA3321" s="193"/>
      <c r="BB3321" s="193"/>
      <c r="BC3321" s="193"/>
      <c r="BD3321" s="193"/>
      <c r="BE3321" s="315"/>
      <c r="BF3321" s="315"/>
      <c r="BG3321" s="315"/>
      <c r="BH3321" s="315"/>
      <c r="BI3321" s="315"/>
      <c r="BJ3321" s="315"/>
      <c r="BK3321" s="315"/>
    </row>
    <row r="3322" spans="1:63" x14ac:dyDescent="0.25">
      <c r="A3322" s="45" t="s">
        <v>602</v>
      </c>
      <c r="B3322" s="45"/>
      <c r="C3322" s="43"/>
      <c r="D3322" s="199"/>
      <c r="E3322" s="199"/>
      <c r="F3322" s="199"/>
      <c r="G3322" s="199"/>
      <c r="H3322" s="199"/>
      <c r="I3322" s="199"/>
      <c r="J3322" s="199"/>
      <c r="K3322" s="199"/>
      <c r="L3322" s="199"/>
      <c r="M3322" s="199"/>
      <c r="N3322" s="199"/>
      <c r="O3322" s="199"/>
      <c r="P3322" s="199"/>
      <c r="Q3322" s="239"/>
      <c r="R3322" s="97"/>
      <c r="S3322" s="97"/>
      <c r="T3322" s="97"/>
      <c r="U3322" s="97"/>
      <c r="V3322" s="97"/>
      <c r="W3322" s="97"/>
      <c r="X3322" s="259"/>
      <c r="Y3322" s="259"/>
      <c r="Z3322" s="259"/>
      <c r="AA3322" s="258"/>
      <c r="AB3322" s="258"/>
      <c r="AC3322" s="258"/>
      <c r="AD3322" s="258"/>
      <c r="AE3322" s="258"/>
      <c r="AF3322" s="258"/>
      <c r="AG3322" s="258"/>
      <c r="AH3322" s="258"/>
      <c r="AI3322" s="258"/>
      <c r="AJ3322" s="258"/>
      <c r="AK3322" s="258"/>
      <c r="AL3322" s="258"/>
      <c r="AM3322" s="258"/>
      <c r="AN3322" s="258"/>
      <c r="AO3322" s="258"/>
      <c r="AP3322" s="258"/>
      <c r="AQ3322" s="258"/>
      <c r="AR3322" s="258"/>
      <c r="AT3322" s="193"/>
      <c r="AU3322" s="193"/>
      <c r="AV3322" s="193"/>
      <c r="AW3322" s="193"/>
      <c r="AX3322" s="193"/>
      <c r="AY3322" s="193"/>
      <c r="AZ3322" s="193"/>
      <c r="BA3322" s="193"/>
      <c r="BB3322" s="193"/>
      <c r="BC3322" s="193"/>
      <c r="BD3322" s="193"/>
      <c r="BE3322" s="315"/>
      <c r="BF3322" s="315"/>
      <c r="BG3322" s="315"/>
      <c r="BH3322" s="315"/>
      <c r="BI3322" s="315"/>
      <c r="BJ3322" s="315"/>
      <c r="BK3322" s="315"/>
    </row>
    <row r="3323" spans="1:63" x14ac:dyDescent="0.25">
      <c r="A3323" s="9"/>
      <c r="B3323" s="43" t="s">
        <v>4654</v>
      </c>
      <c r="C3323" s="25" t="s">
        <v>729</v>
      </c>
      <c r="D3323" s="193">
        <v>2.3084252E-2</v>
      </c>
      <c r="E3323" s="193">
        <v>1.9538216000000001E-2</v>
      </c>
      <c r="F3323" s="193">
        <v>2.3434277000000002E-3</v>
      </c>
      <c r="G3323" s="193">
        <v>3.2564565999999997E-5</v>
      </c>
      <c r="H3323" s="193">
        <v>5.1378297000000001E-5</v>
      </c>
      <c r="I3323" s="193">
        <v>7.2636784999999997E-4</v>
      </c>
      <c r="J3323" s="193">
        <v>3.3917103999999998E-4</v>
      </c>
      <c r="K3323" s="193">
        <v>1.7304833E-6</v>
      </c>
      <c r="L3323" s="193">
        <v>5.1396186000000003E-5</v>
      </c>
      <c r="M3323" s="193">
        <v>0</v>
      </c>
      <c r="N3323" s="193">
        <v>0</v>
      </c>
      <c r="O3323" s="193">
        <v>0</v>
      </c>
      <c r="P3323" s="199">
        <f t="shared" ref="P3323:P3346" si="636">E3323/0.135</f>
        <v>0.14472752592592592</v>
      </c>
      <c r="Q3323" s="240">
        <v>2.1955719999999999</v>
      </c>
      <c r="R3323" s="99">
        <v>2.1705538</v>
      </c>
      <c r="S3323" s="99">
        <v>2.1255111E-2</v>
      </c>
      <c r="T3323" s="99">
        <v>1.8521944E-6</v>
      </c>
      <c r="U3323" s="99">
        <v>6.4213889000000002E-4</v>
      </c>
      <c r="V3323" s="99">
        <v>3.1742332999999998E-4</v>
      </c>
      <c r="W3323" s="99">
        <v>2.8016667000000002E-3</v>
      </c>
      <c r="X3323" s="241">
        <f t="shared" ref="X3323:X3346" si="637">SUM(Y3323:AA3323)</f>
        <v>1.2831167701269569E-2</v>
      </c>
      <c r="Y3323" s="241">
        <f t="shared" ref="Y3323:Y3346" si="638">SUM(AB3323:AG3323)</f>
        <v>4.6906847804599992E-3</v>
      </c>
      <c r="Z3323" s="241">
        <f t="shared" ref="Z3323:Z3346" si="639">SUM(AH3323:AP3323)</f>
        <v>2.7141971276595698E-3</v>
      </c>
      <c r="AA3323" s="241">
        <f t="shared" ref="AA3323:AA3346" si="640">SUM(AQ3323:AR3323)</f>
        <v>5.42628579315E-3</v>
      </c>
      <c r="AB3323" s="258">
        <v>4.0118363999999997E-3</v>
      </c>
      <c r="AC3323" s="258">
        <v>1.5623409999999999E-6</v>
      </c>
      <c r="AD3323" s="258">
        <v>9.8581320000000006E-5</v>
      </c>
      <c r="AE3323" s="258">
        <v>3.2251208000000002E-7</v>
      </c>
      <c r="AF3323" s="258">
        <v>5.7769419999999998E-4</v>
      </c>
      <c r="AG3323" s="258">
        <v>6.8800738E-7</v>
      </c>
      <c r="AH3323" s="258">
        <v>2.6257428999999998E-3</v>
      </c>
      <c r="AI3323" s="258">
        <v>3.6221577000000001E-6</v>
      </c>
      <c r="AJ3323" s="258">
        <v>2.3506277E-7</v>
      </c>
      <c r="AK3323" s="258">
        <v>2.1719069999999999E-6</v>
      </c>
      <c r="AL3323" s="258">
        <v>6.0005951999999999E-8</v>
      </c>
      <c r="AM3323" s="258">
        <v>1.7073757E-10</v>
      </c>
      <c r="AN3323" s="258">
        <v>1.0126488E-6</v>
      </c>
      <c r="AO3323" s="258">
        <v>2.1466426999999998E-6</v>
      </c>
      <c r="AP3323" s="258">
        <v>7.9205631999999993E-5</v>
      </c>
      <c r="AQ3323" s="258">
        <v>1.4169315000000001E-7</v>
      </c>
      <c r="AR3323" s="258">
        <v>5.4261441000000004E-3</v>
      </c>
      <c r="AT3323" s="193"/>
      <c r="AU3323" s="193"/>
      <c r="AV3323" s="193"/>
      <c r="AW3323" s="193"/>
      <c r="AX3323" s="193"/>
      <c r="AY3323" s="193"/>
      <c r="AZ3323" s="193"/>
      <c r="BA3323" s="193"/>
      <c r="BB3323" s="193"/>
      <c r="BC3323" s="193"/>
      <c r="BD3323" s="193"/>
      <c r="BE3323" s="315"/>
      <c r="BF3323" s="315"/>
      <c r="BG3323" s="315"/>
      <c r="BH3323" s="315"/>
      <c r="BI3323" s="315"/>
      <c r="BJ3323" s="315"/>
      <c r="BK3323" s="315"/>
    </row>
    <row r="3324" spans="1:63" x14ac:dyDescent="0.25">
      <c r="A3324" s="9"/>
      <c r="B3324" s="43" t="s">
        <v>4654</v>
      </c>
      <c r="C3324" s="25" t="s">
        <v>5272</v>
      </c>
      <c r="D3324" s="193">
        <v>2.6238942000000001E-2</v>
      </c>
      <c r="E3324" s="193">
        <v>1.8829934999999999E-2</v>
      </c>
      <c r="F3324" s="193">
        <v>5.8969964999999996E-3</v>
      </c>
      <c r="G3324" s="193">
        <v>9.0538669000000003E-5</v>
      </c>
      <c r="H3324" s="193">
        <v>5.2395007999999997E-5</v>
      </c>
      <c r="I3324" s="193">
        <v>8.7924902000000005E-4</v>
      </c>
      <c r="J3324" s="193">
        <v>4.0088846000000002E-4</v>
      </c>
      <c r="K3324" s="193">
        <v>2.1733963999999999E-6</v>
      </c>
      <c r="L3324" s="193">
        <v>8.6765892999999996E-5</v>
      </c>
      <c r="M3324" s="193">
        <v>0</v>
      </c>
      <c r="N3324" s="193">
        <v>0</v>
      </c>
      <c r="O3324" s="193">
        <v>0</v>
      </c>
      <c r="P3324" s="199">
        <f t="shared" si="636"/>
        <v>0.13948099999999999</v>
      </c>
      <c r="Q3324" s="240">
        <v>2.2122907000000001</v>
      </c>
      <c r="R3324" s="99">
        <v>2.1816433000000002</v>
      </c>
      <c r="S3324" s="99">
        <v>2.6156667000000001E-2</v>
      </c>
      <c r="T3324" s="99">
        <v>2.5844167000000002E-6</v>
      </c>
      <c r="U3324" s="99">
        <v>9.4980556E-4</v>
      </c>
      <c r="V3324" s="99">
        <v>4.8754278000000002E-4</v>
      </c>
      <c r="W3324" s="99">
        <v>3.0508332999999999E-3</v>
      </c>
      <c r="X3324" s="241">
        <f t="shared" si="637"/>
        <v>1.332813773581875E-2</v>
      </c>
      <c r="Y3324" s="241">
        <f t="shared" si="638"/>
        <v>5.0788160257200007E-3</v>
      </c>
      <c r="Z3324" s="241">
        <f t="shared" si="639"/>
        <v>2.7962700898787498E-3</v>
      </c>
      <c r="AA3324" s="241">
        <f t="shared" si="640"/>
        <v>5.4530516202199999E-3</v>
      </c>
      <c r="AB3324" s="258">
        <v>3.8664050999999999E-3</v>
      </c>
      <c r="AC3324" s="258">
        <v>9.827319200000001E-7</v>
      </c>
      <c r="AD3324" s="258">
        <v>1.3152792999999999E-4</v>
      </c>
      <c r="AE3324" s="258">
        <v>2.5801395E-7</v>
      </c>
      <c r="AF3324" s="258">
        <v>1.0788029000000001E-3</v>
      </c>
      <c r="AG3324" s="258">
        <v>8.3934985000000005E-7</v>
      </c>
      <c r="AH3324" s="258">
        <v>2.5306622E-3</v>
      </c>
      <c r="AI3324" s="258">
        <v>9.9482268999999996E-6</v>
      </c>
      <c r="AJ3324" s="258">
        <v>3.6229657999999999E-7</v>
      </c>
      <c r="AK3324" s="258">
        <v>5.0372043999999997E-6</v>
      </c>
      <c r="AL3324" s="258">
        <v>7.3761462000000003E-8</v>
      </c>
      <c r="AM3324" s="258">
        <v>3.6793675000000002E-10</v>
      </c>
      <c r="AN3324" s="258">
        <v>1.5809007999999999E-6</v>
      </c>
      <c r="AO3324" s="258">
        <v>8.7126817999999997E-6</v>
      </c>
      <c r="AP3324" s="258">
        <v>2.3989245E-4</v>
      </c>
      <c r="AQ3324" s="258">
        <v>2.2422022000000001E-7</v>
      </c>
      <c r="AR3324" s="258">
        <v>5.4528273999999996E-3</v>
      </c>
      <c r="AT3324" s="193"/>
      <c r="AU3324" s="193"/>
      <c r="AV3324" s="193"/>
      <c r="AW3324" s="193"/>
      <c r="AX3324" s="193"/>
      <c r="AY3324" s="193"/>
      <c r="AZ3324" s="193"/>
      <c r="BA3324" s="193"/>
      <c r="BB3324" s="193"/>
      <c r="BC3324" s="193"/>
      <c r="BD3324" s="193"/>
      <c r="BE3324" s="315"/>
      <c r="BF3324" s="315"/>
      <c r="BG3324" s="315"/>
      <c r="BH3324" s="315"/>
      <c r="BI3324" s="315"/>
      <c r="BJ3324" s="315"/>
      <c r="BK3324" s="315"/>
    </row>
    <row r="3325" spans="1:63" x14ac:dyDescent="0.25">
      <c r="A3325" s="9"/>
      <c r="B3325" s="43" t="s">
        <v>4654</v>
      </c>
      <c r="C3325" s="25" t="s">
        <v>5271</v>
      </c>
      <c r="D3325" s="193">
        <v>3.6790662000000002E-2</v>
      </c>
      <c r="E3325" s="193">
        <v>3.0796983999999999E-2</v>
      </c>
      <c r="F3325" s="193">
        <v>4.4899859E-3</v>
      </c>
      <c r="G3325" s="193">
        <v>1.7913173999999999E-4</v>
      </c>
      <c r="H3325" s="193">
        <v>8.4387709999999999E-5</v>
      </c>
      <c r="I3325" s="193">
        <v>4.5374266E-4</v>
      </c>
      <c r="J3325" s="193">
        <v>6.0680211999999999E-4</v>
      </c>
      <c r="K3325" s="193">
        <v>4.3692593999999999E-6</v>
      </c>
      <c r="L3325" s="193">
        <v>1.752585E-4</v>
      </c>
      <c r="M3325" s="193">
        <v>0</v>
      </c>
      <c r="N3325" s="193">
        <v>0</v>
      </c>
      <c r="O3325" s="193">
        <v>0</v>
      </c>
      <c r="P3325" s="199">
        <f t="shared" si="636"/>
        <v>0.2281258074074074</v>
      </c>
      <c r="Q3325" s="240">
        <v>3.3099181999999998</v>
      </c>
      <c r="R3325" s="99">
        <v>3.2567534</v>
      </c>
      <c r="S3325" s="99">
        <v>4.5210667000000003E-2</v>
      </c>
      <c r="T3325" s="99">
        <v>4.4055555999999997E-6</v>
      </c>
      <c r="U3325" s="99">
        <v>1.7211666999999999E-3</v>
      </c>
      <c r="V3325" s="99">
        <v>8.3691972000000004E-4</v>
      </c>
      <c r="W3325" s="99">
        <v>5.3916666999999996E-3</v>
      </c>
      <c r="X3325" s="241">
        <f t="shared" si="637"/>
        <v>1.9988194252486782E-2</v>
      </c>
      <c r="Y3325" s="241">
        <f t="shared" si="638"/>
        <v>7.31455285583E-3</v>
      </c>
      <c r="Z3325" s="241">
        <f t="shared" si="639"/>
        <v>4.5330754765167802E-3</v>
      </c>
      <c r="AA3325" s="241">
        <f t="shared" si="640"/>
        <v>8.1405659201400013E-3</v>
      </c>
      <c r="AB3325" s="258">
        <v>6.3235901000000001E-3</v>
      </c>
      <c r="AC3325" s="258">
        <v>1.4640269E-6</v>
      </c>
      <c r="AD3325" s="258">
        <v>1.3864457E-4</v>
      </c>
      <c r="AE3325" s="258">
        <v>3.3126042999999999E-7</v>
      </c>
      <c r="AF3325" s="258">
        <v>8.4907825000000005E-4</v>
      </c>
      <c r="AG3325" s="258">
        <v>1.4446485000000001E-6</v>
      </c>
      <c r="AH3325" s="258">
        <v>4.1389180000000001E-3</v>
      </c>
      <c r="AI3325" s="258">
        <v>7.3056668E-6</v>
      </c>
      <c r="AJ3325" s="258">
        <v>6.4553597000000004E-7</v>
      </c>
      <c r="AK3325" s="258">
        <v>6.0063684000000004E-6</v>
      </c>
      <c r="AL3325" s="258">
        <v>1.4532500000000001E-7</v>
      </c>
      <c r="AM3325" s="258">
        <v>5.5464677999999997E-10</v>
      </c>
      <c r="AN3325" s="258">
        <v>3.2198377E-6</v>
      </c>
      <c r="AO3325" s="258">
        <v>1.5574418E-5</v>
      </c>
      <c r="AP3325" s="258">
        <v>3.6125977000000002E-4</v>
      </c>
      <c r="AQ3325" s="258">
        <v>4.8712013999999996E-7</v>
      </c>
      <c r="AR3325" s="258">
        <v>8.1400788000000005E-3</v>
      </c>
      <c r="AT3325" s="193"/>
      <c r="AU3325" s="193"/>
      <c r="AV3325" s="193"/>
      <c r="AW3325" s="193"/>
      <c r="AX3325" s="193"/>
      <c r="AY3325" s="193"/>
      <c r="AZ3325" s="193"/>
      <c r="BA3325" s="193"/>
      <c r="BB3325" s="193"/>
      <c r="BC3325" s="193"/>
      <c r="BD3325" s="193"/>
      <c r="BE3325" s="315"/>
      <c r="BF3325" s="315"/>
      <c r="BG3325" s="315"/>
      <c r="BH3325" s="315"/>
      <c r="BI3325" s="315"/>
      <c r="BJ3325" s="315"/>
      <c r="BK3325" s="315"/>
    </row>
    <row r="3326" spans="1:63" x14ac:dyDescent="0.25">
      <c r="A3326" s="9"/>
      <c r="B3326" s="43" t="s">
        <v>4654</v>
      </c>
      <c r="C3326" s="25" t="s">
        <v>5270</v>
      </c>
      <c r="D3326" s="193">
        <v>5.1983733999999997E-2</v>
      </c>
      <c r="E3326" s="193">
        <v>3.4478048999999997E-2</v>
      </c>
      <c r="F3326" s="193">
        <v>1.5671030999999998E-2</v>
      </c>
      <c r="G3326" s="193">
        <v>1.9968969E-4</v>
      </c>
      <c r="H3326" s="193">
        <v>1.0928982000000001E-4</v>
      </c>
      <c r="I3326" s="193">
        <v>6.3539811999999997E-4</v>
      </c>
      <c r="J3326" s="193">
        <v>6.8933929E-4</v>
      </c>
      <c r="K3326" s="193">
        <v>5.5669440000000004E-6</v>
      </c>
      <c r="L3326" s="193">
        <v>1.9537031E-4</v>
      </c>
      <c r="M3326" s="193">
        <v>0</v>
      </c>
      <c r="N3326" s="193">
        <v>0</v>
      </c>
      <c r="O3326" s="193">
        <v>0</v>
      </c>
      <c r="P3326" s="199">
        <f t="shared" si="636"/>
        <v>0.25539295555555552</v>
      </c>
      <c r="Q3326" s="240">
        <v>3.6898157</v>
      </c>
      <c r="R3326" s="99">
        <v>3.6305486999999999</v>
      </c>
      <c r="S3326" s="99">
        <v>5.04E-2</v>
      </c>
      <c r="T3326" s="99">
        <v>4.9111111000000003E-6</v>
      </c>
      <c r="U3326" s="99">
        <v>1.9186667000000001E-3</v>
      </c>
      <c r="V3326" s="99">
        <v>9.3295111E-4</v>
      </c>
      <c r="W3326" s="99">
        <v>6.0105556000000001E-3</v>
      </c>
      <c r="X3326" s="241">
        <f t="shared" si="637"/>
        <v>2.400595229387377E-2</v>
      </c>
      <c r="Y3326" s="241">
        <f t="shared" si="638"/>
        <v>9.8390806485699998E-3</v>
      </c>
      <c r="Z3326" s="241">
        <f t="shared" si="639"/>
        <v>5.0919688223137706E-3</v>
      </c>
      <c r="AA3326" s="241">
        <f t="shared" si="640"/>
        <v>9.0749028229900001E-3</v>
      </c>
      <c r="AB3326" s="258">
        <v>7.0794346000000001E-3</v>
      </c>
      <c r="AC3326" s="258">
        <v>1.6320421E-6</v>
      </c>
      <c r="AD3326" s="258">
        <v>1.7612906E-4</v>
      </c>
      <c r="AE3326" s="258">
        <v>7.2414587000000004E-7</v>
      </c>
      <c r="AF3326" s="258">
        <v>2.5795504E-3</v>
      </c>
      <c r="AG3326" s="258">
        <v>1.6104005999999999E-6</v>
      </c>
      <c r="AH3326" s="258">
        <v>4.6336346000000004E-3</v>
      </c>
      <c r="AI3326" s="258">
        <v>2.6218854000000002E-5</v>
      </c>
      <c r="AJ3326" s="258">
        <v>7.1961403999999996E-7</v>
      </c>
      <c r="AK3326" s="258">
        <v>7.5623799000000002E-6</v>
      </c>
      <c r="AL3326" s="258">
        <v>1.6285755E-7</v>
      </c>
      <c r="AM3326" s="258">
        <v>6.7572376999999996E-10</v>
      </c>
      <c r="AN3326" s="258">
        <v>3.5892581000000001E-6</v>
      </c>
      <c r="AO3326" s="258">
        <v>1.7361723E-5</v>
      </c>
      <c r="AP3326" s="258">
        <v>4.0271886000000002E-4</v>
      </c>
      <c r="AQ3326" s="258">
        <v>5.4302298999999999E-7</v>
      </c>
      <c r="AR3326" s="258">
        <v>9.0743598000000009E-3</v>
      </c>
      <c r="AT3326" s="193"/>
      <c r="AU3326" s="193"/>
      <c r="AV3326" s="193"/>
      <c r="AW3326" s="193"/>
      <c r="AX3326" s="193"/>
      <c r="AY3326" s="193"/>
      <c r="AZ3326" s="193"/>
      <c r="BA3326" s="193"/>
      <c r="BB3326" s="193"/>
      <c r="BC3326" s="193"/>
      <c r="BD3326" s="193"/>
      <c r="BE3326" s="315"/>
      <c r="BF3326" s="315"/>
      <c r="BG3326" s="315"/>
      <c r="BH3326" s="315"/>
      <c r="BI3326" s="315"/>
      <c r="BJ3326" s="315"/>
      <c r="BK3326" s="315"/>
    </row>
    <row r="3327" spans="1:63" x14ac:dyDescent="0.25">
      <c r="A3327" s="9"/>
      <c r="B3327" s="43" t="s">
        <v>4654</v>
      </c>
      <c r="C3327" s="25" t="s">
        <v>5269</v>
      </c>
      <c r="D3327" s="193">
        <v>5.6110423E-2</v>
      </c>
      <c r="E3327" s="193">
        <v>3.6734153999999998E-2</v>
      </c>
      <c r="F3327" s="193">
        <v>1.6196974999999999E-2</v>
      </c>
      <c r="G3327" s="193">
        <v>2.0947718999999999E-4</v>
      </c>
      <c r="H3327" s="193">
        <v>1.1464827E-4</v>
      </c>
      <c r="I3327" s="193">
        <v>1.5501113E-3</v>
      </c>
      <c r="J3327" s="193">
        <v>1.0942693E-3</v>
      </c>
      <c r="K3327" s="193">
        <v>5.8397492999999999E-6</v>
      </c>
      <c r="L3327" s="193">
        <v>2.0494913E-4</v>
      </c>
      <c r="M3327" s="193">
        <v>0</v>
      </c>
      <c r="N3327" s="193">
        <v>0</v>
      </c>
      <c r="O3327" s="193">
        <v>0</v>
      </c>
      <c r="P3327" s="199">
        <f t="shared" si="636"/>
        <v>0.27210484444444444</v>
      </c>
      <c r="Q3327" s="240">
        <v>3.8706456999999999</v>
      </c>
      <c r="R3327" s="99">
        <v>3.8084739000000001</v>
      </c>
      <c r="S3327" s="99">
        <v>5.2870222000000001E-2</v>
      </c>
      <c r="T3327" s="99">
        <v>5.1519443999999999E-6</v>
      </c>
      <c r="U3327" s="99">
        <v>2.0127221999999998E-3</v>
      </c>
      <c r="V3327" s="99">
        <v>9.7868417000000004E-4</v>
      </c>
      <c r="W3327" s="99">
        <v>6.3049999999999998E-3</v>
      </c>
      <c r="X3327" s="241">
        <f t="shared" si="637"/>
        <v>2.6206150799957303E-2</v>
      </c>
      <c r="Y3327" s="241">
        <f t="shared" si="638"/>
        <v>1.1245495180340001E-2</v>
      </c>
      <c r="Z3327" s="241">
        <f t="shared" si="639"/>
        <v>5.4410115696073005E-3</v>
      </c>
      <c r="AA3327" s="241">
        <f t="shared" si="640"/>
        <v>9.5196440500100003E-3</v>
      </c>
      <c r="AB3327" s="258">
        <v>7.5426852000000004E-3</v>
      </c>
      <c r="AC3327" s="258">
        <v>1.7120423E-6</v>
      </c>
      <c r="AD3327" s="258">
        <v>7.3390011E-4</v>
      </c>
      <c r="AE3327" s="258">
        <v>5.9742354000000004E-7</v>
      </c>
      <c r="AF3327" s="258">
        <v>2.9649110000000002E-3</v>
      </c>
      <c r="AG3327" s="258">
        <v>1.6894045000000001E-6</v>
      </c>
      <c r="AH3327" s="258">
        <v>4.9368436999999996E-3</v>
      </c>
      <c r="AI3327" s="258">
        <v>2.7485940999999999E-5</v>
      </c>
      <c r="AJ3327" s="258">
        <v>7.5489590000000002E-7</v>
      </c>
      <c r="AK3327" s="258">
        <v>3.1298353000000003E-5</v>
      </c>
      <c r="AL3327" s="258">
        <v>1.9474067E-7</v>
      </c>
      <c r="AM3327" s="258">
        <v>2.3648372999999998E-9</v>
      </c>
      <c r="AN3327" s="258">
        <v>3.7652402000000001E-6</v>
      </c>
      <c r="AO3327" s="258">
        <v>1.8212794E-5</v>
      </c>
      <c r="AP3327" s="258">
        <v>4.2245354E-4</v>
      </c>
      <c r="AQ3327" s="258">
        <v>5.6965000999999995E-7</v>
      </c>
      <c r="AR3327" s="258">
        <v>9.5190744000000008E-3</v>
      </c>
      <c r="AT3327" s="193"/>
      <c r="AU3327" s="193"/>
      <c r="AV3327" s="193"/>
      <c r="AW3327" s="193"/>
      <c r="AX3327" s="193"/>
      <c r="AY3327" s="193"/>
      <c r="AZ3327" s="193"/>
      <c r="BA3327" s="193"/>
      <c r="BB3327" s="193"/>
      <c r="BC3327" s="193"/>
      <c r="BD3327" s="193"/>
      <c r="BE3327" s="315"/>
      <c r="BF3327" s="315"/>
      <c r="BG3327" s="315"/>
      <c r="BH3327" s="315"/>
      <c r="BI3327" s="315"/>
      <c r="BJ3327" s="315"/>
      <c r="BK3327" s="315"/>
    </row>
    <row r="3328" spans="1:63" x14ac:dyDescent="0.25">
      <c r="A3328" s="9"/>
      <c r="B3328" s="43" t="s">
        <v>4654</v>
      </c>
      <c r="C3328" s="25" t="s">
        <v>5268</v>
      </c>
      <c r="D3328" s="193">
        <v>6.2805785000000003E-2</v>
      </c>
      <c r="E3328" s="193">
        <v>4.5166545000000002E-2</v>
      </c>
      <c r="F3328" s="193">
        <v>1.4921851E-2</v>
      </c>
      <c r="G3328" s="193">
        <v>2.5841925E-4</v>
      </c>
      <c r="H3328" s="193">
        <v>1.4143445999999999E-4</v>
      </c>
      <c r="I3328" s="193">
        <v>1.0821784E-3</v>
      </c>
      <c r="J3328" s="193">
        <v>9.7531858000000004E-4</v>
      </c>
      <c r="K3328" s="193">
        <v>7.2041878000000002E-6</v>
      </c>
      <c r="L3328" s="193">
        <v>2.5283477000000003E-4</v>
      </c>
      <c r="M3328" s="193">
        <v>0</v>
      </c>
      <c r="N3328" s="193">
        <v>0</v>
      </c>
      <c r="O3328" s="193">
        <v>0</v>
      </c>
      <c r="P3328" s="199">
        <f t="shared" si="636"/>
        <v>0.334567</v>
      </c>
      <c r="Q3328" s="240">
        <v>4.7750522000000002</v>
      </c>
      <c r="R3328" s="99">
        <v>4.6983543000000001</v>
      </c>
      <c r="S3328" s="99">
        <v>6.5222889000000006E-2</v>
      </c>
      <c r="T3328" s="99">
        <v>6.3555555999999996E-6</v>
      </c>
      <c r="U3328" s="99">
        <v>2.4829722E-3</v>
      </c>
      <c r="V3328" s="99">
        <v>1.20735E-3</v>
      </c>
      <c r="W3328" s="99">
        <v>7.7783332999999998E-3</v>
      </c>
      <c r="X3328" s="241">
        <f t="shared" si="637"/>
        <v>3.07685159659307E-2</v>
      </c>
      <c r="Y3328" s="241">
        <f t="shared" si="638"/>
        <v>1.2365508948859998E-2</v>
      </c>
      <c r="Z3328" s="241">
        <f t="shared" si="639"/>
        <v>6.6590222744107004E-3</v>
      </c>
      <c r="AA3328" s="241">
        <f t="shared" si="640"/>
        <v>1.174398474266E-2</v>
      </c>
      <c r="AB3328" s="258">
        <v>9.2741218999999996E-3</v>
      </c>
      <c r="AC3328" s="258">
        <v>2.1120243999999998E-6</v>
      </c>
      <c r="AD3328" s="258">
        <v>3.5110483999999998E-4</v>
      </c>
      <c r="AE3328" s="258">
        <v>9.0984596000000002E-7</v>
      </c>
      <c r="AF3328" s="258">
        <v>2.7351762999999999E-3</v>
      </c>
      <c r="AG3328" s="258">
        <v>2.0840385000000002E-6</v>
      </c>
      <c r="AH3328" s="258">
        <v>6.0701043999999999E-3</v>
      </c>
      <c r="AI3328" s="258">
        <v>2.4468592999999999E-5</v>
      </c>
      <c r="AJ3328" s="258">
        <v>9.3126563000000003E-7</v>
      </c>
      <c r="AK3328" s="258">
        <v>1.5027525E-5</v>
      </c>
      <c r="AL3328" s="258">
        <v>2.1611727E-7</v>
      </c>
      <c r="AM3328" s="258">
        <v>1.2459106999999999E-9</v>
      </c>
      <c r="AN3328" s="258">
        <v>4.6449385999999996E-6</v>
      </c>
      <c r="AO3328" s="258">
        <v>2.2468309000000001E-5</v>
      </c>
      <c r="AP3328" s="258">
        <v>5.2115988000000005E-4</v>
      </c>
      <c r="AQ3328" s="258">
        <v>7.0274266000000002E-7</v>
      </c>
      <c r="AR3328" s="258">
        <v>1.1743282000000001E-2</v>
      </c>
      <c r="AT3328" s="193"/>
      <c r="AU3328" s="193"/>
      <c r="AV3328" s="193"/>
      <c r="AW3328" s="193"/>
      <c r="AX3328" s="193"/>
      <c r="AY3328" s="193"/>
      <c r="AZ3328" s="193"/>
      <c r="BA3328" s="193"/>
      <c r="BB3328" s="193"/>
      <c r="BC3328" s="193"/>
      <c r="BD3328" s="193"/>
      <c r="BE3328" s="315"/>
      <c r="BF3328" s="315"/>
      <c r="BG3328" s="315"/>
      <c r="BH3328" s="315"/>
      <c r="BI3328" s="315"/>
      <c r="BJ3328" s="315"/>
      <c r="BK3328" s="315"/>
    </row>
    <row r="3329" spans="1:63" x14ac:dyDescent="0.25">
      <c r="A3329" s="9"/>
      <c r="B3329" s="43" t="s">
        <v>4654</v>
      </c>
      <c r="C3329" s="25" t="s">
        <v>6458</v>
      </c>
      <c r="D3329" s="193">
        <v>5.2673873000000003E-2</v>
      </c>
      <c r="E3329" s="193">
        <v>4.2324584999999998E-2</v>
      </c>
      <c r="F3329" s="193">
        <v>7.9927376000000008E-3</v>
      </c>
      <c r="G3329" s="193">
        <v>2.4412343E-4</v>
      </c>
      <c r="H3329" s="193">
        <v>1.2160278000000001E-4</v>
      </c>
      <c r="I3329" s="193">
        <v>8.8971608000000004E-4</v>
      </c>
      <c r="J3329" s="193">
        <v>8.5527502999999995E-4</v>
      </c>
      <c r="K3329" s="193">
        <v>6.4441001999999997E-6</v>
      </c>
      <c r="L3329" s="193">
        <v>2.3938886E-4</v>
      </c>
      <c r="M3329" s="193">
        <v>0</v>
      </c>
      <c r="N3329" s="193">
        <v>0</v>
      </c>
      <c r="O3329" s="193">
        <v>0</v>
      </c>
      <c r="P3329" s="199">
        <f t="shared" si="636"/>
        <v>0.3135154444444444</v>
      </c>
      <c r="Q3329" s="240">
        <v>4.5225644999999997</v>
      </c>
      <c r="R3329" s="99">
        <v>4.4499224999999996</v>
      </c>
      <c r="S3329" s="99">
        <v>6.1774221999999997E-2</v>
      </c>
      <c r="T3329" s="99">
        <v>6.0194443999999996E-6</v>
      </c>
      <c r="U3329" s="99">
        <v>2.3512222000000001E-3</v>
      </c>
      <c r="V3329" s="99">
        <v>1.1433585999999999E-3</v>
      </c>
      <c r="W3329" s="99">
        <v>7.3672221999999997E-3</v>
      </c>
      <c r="X3329" s="241">
        <f t="shared" si="637"/>
        <v>2.7718960998641372E-2</v>
      </c>
      <c r="Y3329" s="241">
        <f t="shared" si="638"/>
        <v>1.0364030450560001E-2</v>
      </c>
      <c r="Z3329" s="241">
        <f t="shared" si="639"/>
        <v>6.2319250431713703E-3</v>
      </c>
      <c r="AA3329" s="241">
        <f t="shared" si="640"/>
        <v>1.1123005504909999E-2</v>
      </c>
      <c r="AB3329" s="258">
        <v>8.6906180000000006E-3</v>
      </c>
      <c r="AC3329" s="258">
        <v>2.0004115000000002E-6</v>
      </c>
      <c r="AD3329" s="258">
        <v>2.2971248000000001E-4</v>
      </c>
      <c r="AE3329" s="258">
        <v>4.0674826E-7</v>
      </c>
      <c r="AF3329" s="258">
        <v>1.4393189000000001E-3</v>
      </c>
      <c r="AG3329" s="258">
        <v>1.9739108000000001E-6</v>
      </c>
      <c r="AH3329" s="258">
        <v>5.6882382999999996E-3</v>
      </c>
      <c r="AI3329" s="258">
        <v>1.3409952000000001E-5</v>
      </c>
      <c r="AJ3329" s="258">
        <v>8.7889397000000001E-7</v>
      </c>
      <c r="AK3329" s="258">
        <v>9.9332583000000002E-6</v>
      </c>
      <c r="AL3329" s="258">
        <v>1.8405213000000001E-7</v>
      </c>
      <c r="AM3329" s="258">
        <v>8.2857136999999996E-10</v>
      </c>
      <c r="AN3329" s="258">
        <v>4.3971471999999999E-6</v>
      </c>
      <c r="AO3329" s="258">
        <v>2.1269961000000001E-5</v>
      </c>
      <c r="AP3329" s="258">
        <v>4.9361265000000005E-4</v>
      </c>
      <c r="AQ3329" s="258">
        <v>6.6550491000000005E-7</v>
      </c>
      <c r="AR3329" s="258">
        <v>1.112234E-2</v>
      </c>
      <c r="AT3329" s="193"/>
      <c r="AU3329" s="193"/>
      <c r="AV3329" s="193"/>
      <c r="AW3329" s="193"/>
      <c r="AX3329" s="193"/>
      <c r="AY3329" s="193"/>
      <c r="AZ3329" s="193"/>
      <c r="BA3329" s="193"/>
      <c r="BB3329" s="193"/>
      <c r="BC3329" s="193"/>
      <c r="BD3329" s="193"/>
      <c r="BE3329" s="315"/>
      <c r="BF3329" s="315"/>
      <c r="BG3329" s="315"/>
      <c r="BH3329" s="315"/>
      <c r="BI3329" s="315"/>
      <c r="BJ3329" s="315"/>
      <c r="BK3329" s="315"/>
    </row>
    <row r="3330" spans="1:63" x14ac:dyDescent="0.25">
      <c r="A3330" s="9"/>
      <c r="B3330" s="43" t="s">
        <v>4654</v>
      </c>
      <c r="C3330" s="25" t="s">
        <v>6457</v>
      </c>
      <c r="D3330" s="193">
        <v>5.534393E-2</v>
      </c>
      <c r="E3330" s="193">
        <v>3.0743861000000001E-2</v>
      </c>
      <c r="F3330" s="193">
        <v>2.2779216000000001E-2</v>
      </c>
      <c r="G3330" s="193">
        <v>1.7404253000000001E-4</v>
      </c>
      <c r="H3330" s="193">
        <v>8.6318697999999999E-5</v>
      </c>
      <c r="I3330" s="193">
        <v>7.2883962999999998E-4</v>
      </c>
      <c r="J3330" s="193">
        <v>6.5686748000000003E-4</v>
      </c>
      <c r="K3330" s="193">
        <v>4.5052021000000001E-6</v>
      </c>
      <c r="L3330" s="193">
        <v>1.7027924E-4</v>
      </c>
      <c r="M3330" s="193">
        <v>0</v>
      </c>
      <c r="N3330" s="193">
        <v>0</v>
      </c>
      <c r="O3330" s="193">
        <v>0</v>
      </c>
      <c r="P3330" s="199">
        <f t="shared" si="636"/>
        <v>0.2277323037037037</v>
      </c>
      <c r="Q3330" s="240">
        <v>3.2159285999999998</v>
      </c>
      <c r="R3330" s="99">
        <v>3.1642730000000001</v>
      </c>
      <c r="S3330" s="99">
        <v>4.3927332999999999E-2</v>
      </c>
      <c r="T3330" s="99">
        <v>4.2805556E-6</v>
      </c>
      <c r="U3330" s="99">
        <v>1.6722499999999999E-3</v>
      </c>
      <c r="V3330" s="99">
        <v>8.1313749999999997E-4</v>
      </c>
      <c r="W3330" s="99">
        <v>5.2386111000000003E-3</v>
      </c>
      <c r="X3330" s="241">
        <f t="shared" si="637"/>
        <v>2.2615642255826039E-2</v>
      </c>
      <c r="Y3330" s="241">
        <f t="shared" si="638"/>
        <v>1.0155561315109999E-2</v>
      </c>
      <c r="Z3330" s="241">
        <f t="shared" si="639"/>
        <v>4.5506787523060402E-3</v>
      </c>
      <c r="AA3330" s="241">
        <f t="shared" si="640"/>
        <v>7.9094021884100005E-3</v>
      </c>
      <c r="AB3330" s="258">
        <v>6.3127084000000003E-3</v>
      </c>
      <c r="AC3330" s="258">
        <v>1.4224295E-6</v>
      </c>
      <c r="AD3330" s="258">
        <v>2.3519645000000001E-4</v>
      </c>
      <c r="AE3330" s="258">
        <v>7.6293260999999995E-7</v>
      </c>
      <c r="AF3330" s="258">
        <v>3.6040675E-3</v>
      </c>
      <c r="AG3330" s="258">
        <v>1.4036030000000001E-6</v>
      </c>
      <c r="AH3330" s="258">
        <v>4.1318250000000004E-3</v>
      </c>
      <c r="AI3330" s="258">
        <v>3.8736501E-5</v>
      </c>
      <c r="AJ3330" s="258">
        <v>6.2719630999999996E-7</v>
      </c>
      <c r="AK3330" s="258">
        <v>1.0092430000000001E-5</v>
      </c>
      <c r="AL3330" s="258">
        <v>1.4553831E-7</v>
      </c>
      <c r="AM3330" s="258">
        <v>8.3908603999999998E-10</v>
      </c>
      <c r="AN3330" s="258">
        <v>3.1283255999999999E-6</v>
      </c>
      <c r="AO3330" s="258">
        <v>1.5132012E-5</v>
      </c>
      <c r="AP3330" s="258">
        <v>3.5099091000000002E-4</v>
      </c>
      <c r="AQ3330" s="258">
        <v>4.7328840999999997E-7</v>
      </c>
      <c r="AR3330" s="258">
        <v>7.9089289000000007E-3</v>
      </c>
      <c r="AT3330" s="193"/>
      <c r="AU3330" s="193"/>
      <c r="AV3330" s="193"/>
      <c r="AW3330" s="193"/>
      <c r="AX3330" s="193"/>
      <c r="AY3330" s="193"/>
      <c r="AZ3330" s="193"/>
      <c r="BA3330" s="193"/>
      <c r="BB3330" s="193"/>
      <c r="BC3330" s="193"/>
      <c r="BD3330" s="193"/>
      <c r="BE3330" s="315"/>
      <c r="BF3330" s="315"/>
      <c r="BG3330" s="315"/>
      <c r="BH3330" s="315"/>
      <c r="BI3330" s="315"/>
      <c r="BJ3330" s="315"/>
      <c r="BK3330" s="315"/>
    </row>
    <row r="3331" spans="1:63" x14ac:dyDescent="0.25">
      <c r="A3331" s="9"/>
      <c r="B3331" s="43" t="s">
        <v>4654</v>
      </c>
      <c r="C3331" s="25" t="s">
        <v>5823</v>
      </c>
      <c r="D3331" s="193">
        <v>5.2726351999999997E-2</v>
      </c>
      <c r="E3331" s="193">
        <v>3.6411313000000001E-2</v>
      </c>
      <c r="F3331" s="193">
        <v>1.424128E-2</v>
      </c>
      <c r="G3331" s="193">
        <v>2.0860390999999999E-4</v>
      </c>
      <c r="H3331" s="193">
        <v>1.1358398E-4</v>
      </c>
      <c r="I3331" s="193">
        <v>7.7402850999999998E-4</v>
      </c>
      <c r="J3331" s="193">
        <v>7.6846119000000001E-4</v>
      </c>
      <c r="K3331" s="193">
        <v>5.8055145000000002E-6</v>
      </c>
      <c r="L3331" s="193">
        <v>2.0327537999999999E-4</v>
      </c>
      <c r="M3331" s="193">
        <v>0</v>
      </c>
      <c r="N3331" s="193">
        <v>0</v>
      </c>
      <c r="O3331" s="193">
        <v>0</v>
      </c>
      <c r="P3331" s="199">
        <f t="shared" si="636"/>
        <v>0.26971342962962963</v>
      </c>
      <c r="Q3331" s="240">
        <v>3.8345729999999998</v>
      </c>
      <c r="R3331" s="99">
        <v>3.7729636000000002</v>
      </c>
      <c r="S3331" s="99">
        <v>5.2391110999999997E-2</v>
      </c>
      <c r="T3331" s="99">
        <v>5.1038889000000003E-6</v>
      </c>
      <c r="U3331" s="99">
        <v>1.9948333000000002E-3</v>
      </c>
      <c r="V3331" s="99">
        <v>9.6978028000000002E-4</v>
      </c>
      <c r="W3331" s="99">
        <v>6.2486110999999999E-3</v>
      </c>
      <c r="X3331" s="241">
        <f t="shared" si="637"/>
        <v>2.5191103640870439E-2</v>
      </c>
      <c r="Y3331" s="241">
        <f t="shared" si="638"/>
        <v>1.0391789448000002E-2</v>
      </c>
      <c r="Z3331" s="241">
        <f t="shared" si="639"/>
        <v>5.3684300952004391E-3</v>
      </c>
      <c r="AA3331" s="241">
        <f t="shared" si="640"/>
        <v>9.4308840976699993E-3</v>
      </c>
      <c r="AB3331" s="258">
        <v>7.4763959000000001E-3</v>
      </c>
      <c r="AC3331" s="258">
        <v>1.6961038E-6</v>
      </c>
      <c r="AD3331" s="258">
        <v>2.5540808E-4</v>
      </c>
      <c r="AE3331" s="258">
        <v>1.0687049E-6</v>
      </c>
      <c r="AF3331" s="258">
        <v>2.6555466000000002E-3</v>
      </c>
      <c r="AG3331" s="258">
        <v>1.6740592999999999E-6</v>
      </c>
      <c r="AH3331" s="258">
        <v>4.8934560999999996E-3</v>
      </c>
      <c r="AI3331" s="258">
        <v>2.2810370999999998E-5</v>
      </c>
      <c r="AJ3331" s="258">
        <v>7.5459731000000003E-7</v>
      </c>
      <c r="AK3331" s="258">
        <v>1.0963454E-5</v>
      </c>
      <c r="AL3331" s="258">
        <v>1.5668876999999999E-7</v>
      </c>
      <c r="AM3331" s="258">
        <v>8.7482043999999998E-10</v>
      </c>
      <c r="AN3331" s="258">
        <v>3.7335752999999999E-6</v>
      </c>
      <c r="AO3331" s="258">
        <v>1.8040714E-5</v>
      </c>
      <c r="AP3331" s="258">
        <v>4.1851372000000002E-4</v>
      </c>
      <c r="AQ3331" s="258">
        <v>5.6479766999999999E-7</v>
      </c>
      <c r="AR3331" s="258">
        <v>9.4303193E-3</v>
      </c>
      <c r="AT3331" s="193"/>
      <c r="AU3331" s="193"/>
      <c r="AV3331" s="193"/>
      <c r="AW3331" s="193"/>
      <c r="AX3331" s="193"/>
      <c r="AY3331" s="193"/>
      <c r="AZ3331" s="193"/>
      <c r="BA3331" s="193"/>
      <c r="BB3331" s="193"/>
      <c r="BC3331" s="193"/>
      <c r="BD3331" s="193"/>
      <c r="BE3331" s="315"/>
      <c r="BF3331" s="315"/>
      <c r="BG3331" s="315"/>
      <c r="BH3331" s="315"/>
      <c r="BI3331" s="315"/>
      <c r="BJ3331" s="315"/>
      <c r="BK3331" s="315"/>
    </row>
    <row r="3332" spans="1:63" x14ac:dyDescent="0.25">
      <c r="A3332" s="9"/>
      <c r="B3332" s="43" t="s">
        <v>4654</v>
      </c>
      <c r="C3332" s="25" t="s">
        <v>5822</v>
      </c>
      <c r="D3332" s="193">
        <v>2.9150181000000001E-2</v>
      </c>
      <c r="E3332" s="193">
        <v>1.9603268E-2</v>
      </c>
      <c r="F3332" s="193">
        <v>8.0311644000000005E-3</v>
      </c>
      <c r="G3332" s="193">
        <v>1.1433213E-4</v>
      </c>
      <c r="H3332" s="193">
        <v>6.2573393999999996E-5</v>
      </c>
      <c r="I3332" s="193">
        <v>7.4359899999999995E-4</v>
      </c>
      <c r="J3332" s="193">
        <v>4.8019759E-4</v>
      </c>
      <c r="K3332" s="193">
        <v>3.1873306E-6</v>
      </c>
      <c r="L3332" s="193">
        <v>1.1185858E-4</v>
      </c>
      <c r="M3332" s="193">
        <v>0</v>
      </c>
      <c r="N3332" s="193">
        <v>0</v>
      </c>
      <c r="O3332" s="193">
        <v>0</v>
      </c>
      <c r="P3332" s="199">
        <f t="shared" si="636"/>
        <v>0.14520939259259258</v>
      </c>
      <c r="Q3332" s="240">
        <v>2.1125816999999998</v>
      </c>
      <c r="R3332" s="99">
        <v>2.0786492999999999</v>
      </c>
      <c r="S3332" s="99">
        <v>2.8855556000000001E-2</v>
      </c>
      <c r="T3332" s="99">
        <v>2.8119443999999998E-6</v>
      </c>
      <c r="U3332" s="99">
        <v>1.0985278E-3</v>
      </c>
      <c r="V3332" s="99">
        <v>5.3414556000000001E-4</v>
      </c>
      <c r="W3332" s="99">
        <v>3.4413889E-3</v>
      </c>
      <c r="X3332" s="241">
        <f t="shared" si="637"/>
        <v>1.3781603236935801E-2</v>
      </c>
      <c r="Y3332" s="241">
        <f t="shared" si="638"/>
        <v>5.6848755719899995E-3</v>
      </c>
      <c r="Z3332" s="241">
        <f t="shared" si="639"/>
        <v>2.9009453586058003E-3</v>
      </c>
      <c r="AA3332" s="241">
        <f t="shared" si="640"/>
        <v>5.1957823063400006E-3</v>
      </c>
      <c r="AB3332" s="258">
        <v>4.0251710999999997E-3</v>
      </c>
      <c r="AC3332" s="258">
        <v>9.3441419000000002E-7</v>
      </c>
      <c r="AD3332" s="258">
        <v>2.2737754E-4</v>
      </c>
      <c r="AE3332" s="258">
        <v>3.1237418999999999E-7</v>
      </c>
      <c r="AF3332" s="258">
        <v>1.4301581E-3</v>
      </c>
      <c r="AG3332" s="258">
        <v>9.2204361000000004E-7</v>
      </c>
      <c r="AH3332" s="258">
        <v>2.6345561000000002E-3</v>
      </c>
      <c r="AI3332" s="258">
        <v>1.3597413E-5</v>
      </c>
      <c r="AJ3332" s="258">
        <v>4.1201146999999998E-7</v>
      </c>
      <c r="AK3332" s="258">
        <v>9.7137804000000001E-6</v>
      </c>
      <c r="AL3332" s="258">
        <v>9.8752269000000006E-8</v>
      </c>
      <c r="AM3332" s="258">
        <v>7.6846680000000005E-10</v>
      </c>
      <c r="AN3332" s="258">
        <v>2.0550478E-6</v>
      </c>
      <c r="AO3332" s="258">
        <v>9.9404252000000005E-6</v>
      </c>
      <c r="AP3332" s="258">
        <v>2.3057106E-4</v>
      </c>
      <c r="AQ3332" s="258">
        <v>3.1090633999999998E-7</v>
      </c>
      <c r="AR3332" s="258">
        <v>5.1954714000000003E-3</v>
      </c>
      <c r="AT3332" s="193"/>
      <c r="AU3332" s="193"/>
      <c r="AV3332" s="193"/>
      <c r="AW3332" s="193"/>
      <c r="AX3332" s="193"/>
      <c r="AY3332" s="193"/>
      <c r="AZ3332" s="193"/>
      <c r="BA3332" s="193"/>
      <c r="BB3332" s="193"/>
      <c r="BC3332" s="193"/>
      <c r="BD3332" s="193"/>
      <c r="BE3332" s="315"/>
      <c r="BF3332" s="315"/>
      <c r="BG3332" s="315"/>
      <c r="BH3332" s="315"/>
      <c r="BI3332" s="315"/>
      <c r="BJ3332" s="315"/>
      <c r="BK3332" s="315"/>
    </row>
    <row r="3333" spans="1:63" x14ac:dyDescent="0.25">
      <c r="A3333" s="9"/>
      <c r="B3333" s="43" t="s">
        <v>4654</v>
      </c>
      <c r="C3333" s="25" t="s">
        <v>5821</v>
      </c>
      <c r="D3333" s="193">
        <v>4.5905412E-2</v>
      </c>
      <c r="E3333" s="193">
        <v>2.8391454E-2</v>
      </c>
      <c r="F3333" s="193">
        <v>1.5488862000000001E-2</v>
      </c>
      <c r="G3333" s="193">
        <v>1.6433438999999999E-4</v>
      </c>
      <c r="H3333" s="193">
        <v>8.9778585999999996E-5</v>
      </c>
      <c r="I3333" s="193">
        <v>9.3862109999999998E-4</v>
      </c>
      <c r="J3333" s="193">
        <v>6.6705493000000001E-4</v>
      </c>
      <c r="K3333" s="193">
        <v>4.5711374000000003E-6</v>
      </c>
      <c r="L3333" s="193">
        <v>1.6073637000000001E-4</v>
      </c>
      <c r="M3333" s="193">
        <v>0</v>
      </c>
      <c r="N3333" s="193">
        <v>0</v>
      </c>
      <c r="O3333" s="193">
        <v>0</v>
      </c>
      <c r="P3333" s="199">
        <f t="shared" si="636"/>
        <v>0.21030706666666665</v>
      </c>
      <c r="Q3333" s="240">
        <v>3.0467916000000002</v>
      </c>
      <c r="R3333" s="99">
        <v>2.9978650999999998</v>
      </c>
      <c r="S3333" s="99">
        <v>4.1607999999999999E-2</v>
      </c>
      <c r="T3333" s="99">
        <v>4.0552777999999999E-6</v>
      </c>
      <c r="U3333" s="99">
        <v>1.5837221999999999E-3</v>
      </c>
      <c r="V3333" s="99">
        <v>7.7022221999999997E-4</v>
      </c>
      <c r="W3333" s="99">
        <v>4.9605556000000004E-3</v>
      </c>
      <c r="X3333" s="241">
        <f t="shared" si="637"/>
        <v>2.0606360994395341E-2</v>
      </c>
      <c r="Y3333" s="241">
        <f t="shared" si="638"/>
        <v>8.9088310746199984E-3</v>
      </c>
      <c r="Z3333" s="241">
        <f t="shared" si="639"/>
        <v>4.2040826870053402E-3</v>
      </c>
      <c r="AA3333" s="241">
        <f t="shared" si="640"/>
        <v>7.4934472327699998E-3</v>
      </c>
      <c r="AB3333" s="258">
        <v>5.8296644999999998E-3</v>
      </c>
      <c r="AC3333" s="258">
        <v>1.3476245999999999E-6</v>
      </c>
      <c r="AD3333" s="258">
        <v>2.9131463999999997E-4</v>
      </c>
      <c r="AE3333" s="258">
        <v>8.9109442000000001E-7</v>
      </c>
      <c r="AF3333" s="258">
        <v>2.7842837E-3</v>
      </c>
      <c r="AG3333" s="258">
        <v>1.3295156E-6</v>
      </c>
      <c r="AH3333" s="258">
        <v>3.8156349999999999E-3</v>
      </c>
      <c r="AI3333" s="258">
        <v>2.5437503999999999E-5</v>
      </c>
      <c r="AJ3333" s="258">
        <v>5.9368305999999999E-7</v>
      </c>
      <c r="AK3333" s="258">
        <v>1.2460261E-5</v>
      </c>
      <c r="AL3333" s="258">
        <v>1.4036352999999999E-7</v>
      </c>
      <c r="AM3333" s="258">
        <v>9.9731533999999995E-10</v>
      </c>
      <c r="AN3333" s="258">
        <v>2.9607451E-6</v>
      </c>
      <c r="AO3333" s="258">
        <v>1.4325143E-5</v>
      </c>
      <c r="AP3333" s="258">
        <v>3.3252899000000001E-4</v>
      </c>
      <c r="AQ3333" s="258">
        <v>4.4663277000000001E-7</v>
      </c>
      <c r="AR3333" s="258">
        <v>7.4930005999999999E-3</v>
      </c>
      <c r="AT3333" s="193"/>
      <c r="AU3333" s="193"/>
      <c r="AV3333" s="193"/>
      <c r="AW3333" s="193"/>
      <c r="AX3333" s="193"/>
      <c r="AY3333" s="193"/>
      <c r="AZ3333" s="193"/>
      <c r="BA3333" s="193"/>
      <c r="BB3333" s="193"/>
      <c r="BC3333" s="193"/>
      <c r="BD3333" s="193"/>
      <c r="BE3333" s="315"/>
      <c r="BF3333" s="315"/>
      <c r="BG3333" s="315"/>
      <c r="BH3333" s="315"/>
      <c r="BI3333" s="315"/>
      <c r="BJ3333" s="315"/>
      <c r="BK3333" s="315"/>
    </row>
    <row r="3334" spans="1:63" x14ac:dyDescent="0.25">
      <c r="A3334" s="9"/>
      <c r="B3334" s="43" t="s">
        <v>4654</v>
      </c>
      <c r="C3334" s="25" t="s">
        <v>5820</v>
      </c>
      <c r="D3334" s="193">
        <v>7.6082011000000005E-2</v>
      </c>
      <c r="E3334" s="193">
        <v>4.3132401000000001E-2</v>
      </c>
      <c r="F3334" s="193">
        <v>3.0373997999999999E-2</v>
      </c>
      <c r="G3334" s="193">
        <v>2.4690806999999999E-4</v>
      </c>
      <c r="H3334" s="193">
        <v>1.6364056000000001E-4</v>
      </c>
      <c r="I3334" s="193">
        <v>8.8964863000000002E-4</v>
      </c>
      <c r="J3334" s="193">
        <v>1.0265433999999999E-3</v>
      </c>
      <c r="K3334" s="193">
        <v>7.2918730999999998E-6</v>
      </c>
      <c r="L3334" s="193">
        <v>2.4157898000000001E-4</v>
      </c>
      <c r="M3334" s="193">
        <v>0</v>
      </c>
      <c r="N3334" s="193">
        <v>0</v>
      </c>
      <c r="O3334" s="193">
        <v>0</v>
      </c>
      <c r="P3334" s="199">
        <f t="shared" si="636"/>
        <v>0.31949926666666667</v>
      </c>
      <c r="Q3334" s="240">
        <v>4.5576125999999997</v>
      </c>
      <c r="R3334" s="99">
        <v>4.4844043999999998</v>
      </c>
      <c r="S3334" s="99">
        <v>6.2254889000000001E-2</v>
      </c>
      <c r="T3334" s="99">
        <v>6.0663889E-6</v>
      </c>
      <c r="U3334" s="99">
        <v>2.3701110999999999E-3</v>
      </c>
      <c r="V3334" s="99">
        <v>1.1523747000000001E-3</v>
      </c>
      <c r="W3334" s="99">
        <v>7.4247222E-3</v>
      </c>
      <c r="X3334" s="241">
        <f t="shared" si="637"/>
        <v>3.1744396705790399E-2</v>
      </c>
      <c r="Y3334" s="241">
        <f t="shared" si="638"/>
        <v>1.4147152952099999E-2</v>
      </c>
      <c r="Z3334" s="241">
        <f t="shared" si="639"/>
        <v>6.3880466372603986E-3</v>
      </c>
      <c r="AA3334" s="241">
        <f t="shared" si="640"/>
        <v>1.120919711643E-2</v>
      </c>
      <c r="AB3334" s="258">
        <v>8.8564478000000002E-3</v>
      </c>
      <c r="AC3334" s="258">
        <v>2.0158109E-6</v>
      </c>
      <c r="AD3334" s="258">
        <v>4.0324369999999998E-4</v>
      </c>
      <c r="AE3334" s="258">
        <v>1.1590673E-6</v>
      </c>
      <c r="AF3334" s="258">
        <v>4.8822973000000004E-3</v>
      </c>
      <c r="AG3334" s="258">
        <v>1.9892738999999999E-6</v>
      </c>
      <c r="AH3334" s="258">
        <v>5.7967280999999997E-3</v>
      </c>
      <c r="AI3334" s="258">
        <v>5.1301341000000002E-5</v>
      </c>
      <c r="AJ3334" s="258">
        <v>8.898079E-7</v>
      </c>
      <c r="AK3334" s="258">
        <v>1.5524938000000002E-5</v>
      </c>
      <c r="AL3334" s="258">
        <v>2.8064661999999998E-7</v>
      </c>
      <c r="AM3334" s="258">
        <v>1.4791404E-9</v>
      </c>
      <c r="AN3334" s="258">
        <v>4.4359406000000001E-6</v>
      </c>
      <c r="AO3334" s="258">
        <v>2.1478784000000001E-5</v>
      </c>
      <c r="AP3334" s="258">
        <v>4.9740560000000001E-4</v>
      </c>
      <c r="AQ3334" s="258">
        <v>6.7111643000000001E-7</v>
      </c>
      <c r="AR3334" s="258">
        <v>1.1208526E-2</v>
      </c>
      <c r="AT3334" s="193"/>
      <c r="AU3334" s="193"/>
      <c r="AV3334" s="193"/>
      <c r="AW3334" s="193"/>
      <c r="AX3334" s="193"/>
      <c r="AY3334" s="193"/>
      <c r="AZ3334" s="193"/>
      <c r="BA3334" s="193"/>
      <c r="BB3334" s="193"/>
      <c r="BC3334" s="193"/>
      <c r="BD3334" s="193"/>
      <c r="BE3334" s="315"/>
      <c r="BF3334" s="315"/>
      <c r="BG3334" s="315"/>
      <c r="BH3334" s="315"/>
      <c r="BI3334" s="315"/>
      <c r="BJ3334" s="315"/>
      <c r="BK3334" s="315"/>
    </row>
    <row r="3335" spans="1:63" x14ac:dyDescent="0.25">
      <c r="A3335" s="9"/>
      <c r="B3335" s="43" t="s">
        <v>4654</v>
      </c>
      <c r="C3335" s="25" t="s">
        <v>5819</v>
      </c>
      <c r="D3335" s="193">
        <v>5.1422660000000002E-2</v>
      </c>
      <c r="E3335" s="193">
        <v>3.3134859000000003E-2</v>
      </c>
      <c r="F3335" s="193">
        <v>1.5675475000000001E-2</v>
      </c>
      <c r="G3335" s="193">
        <v>1.8598552000000001E-4</v>
      </c>
      <c r="H3335" s="193">
        <v>1.3252718E-4</v>
      </c>
      <c r="I3335" s="193">
        <v>1.1952153E-3</v>
      </c>
      <c r="J3335" s="193">
        <v>9.1163576000000005E-4</v>
      </c>
      <c r="K3335" s="193">
        <v>4.9996001000000003E-6</v>
      </c>
      <c r="L3335" s="193">
        <v>1.8196284000000001E-4</v>
      </c>
      <c r="M3335" s="193">
        <v>0</v>
      </c>
      <c r="N3335" s="193">
        <v>0</v>
      </c>
      <c r="O3335" s="193">
        <v>0</v>
      </c>
      <c r="P3335" s="199">
        <f t="shared" si="636"/>
        <v>0.24544340000000001</v>
      </c>
      <c r="Q3335" s="240">
        <v>3.4365540999999999</v>
      </c>
      <c r="R3335" s="99">
        <v>3.3813550999999999</v>
      </c>
      <c r="S3335" s="99">
        <v>4.6940443999999998E-2</v>
      </c>
      <c r="T3335" s="99">
        <v>4.5741667000000001E-6</v>
      </c>
      <c r="U3335" s="99">
        <v>1.787E-3</v>
      </c>
      <c r="V3335" s="99">
        <v>8.6893028000000004E-4</v>
      </c>
      <c r="W3335" s="99">
        <v>5.5980556000000004E-3</v>
      </c>
      <c r="X3335" s="241">
        <f t="shared" si="637"/>
        <v>2.34074418266987E-2</v>
      </c>
      <c r="Y3335" s="241">
        <f t="shared" si="638"/>
        <v>1.0056051491499999E-2</v>
      </c>
      <c r="Z3335" s="241">
        <f t="shared" si="639"/>
        <v>4.8993705807787013E-3</v>
      </c>
      <c r="AA3335" s="241">
        <f t="shared" si="640"/>
        <v>8.4520197544200003E-3</v>
      </c>
      <c r="AB3335" s="258">
        <v>6.8035741000000002E-3</v>
      </c>
      <c r="AC3335" s="258">
        <v>1.5200320000000001E-6</v>
      </c>
      <c r="AD3335" s="258">
        <v>5.6227880999999995E-4</v>
      </c>
      <c r="AE3335" s="258">
        <v>4.4953680000000003E-7</v>
      </c>
      <c r="AF3335" s="258">
        <v>2.6867291000000001E-3</v>
      </c>
      <c r="AG3335" s="258">
        <v>1.4999126999999999E-6</v>
      </c>
      <c r="AH3335" s="258">
        <v>4.4530111999999998E-3</v>
      </c>
      <c r="AI3335" s="258">
        <v>2.6924073000000001E-5</v>
      </c>
      <c r="AJ3335" s="258">
        <v>6.7023487000000002E-7</v>
      </c>
      <c r="AK3335" s="258">
        <v>2.4001801000000001E-5</v>
      </c>
      <c r="AL3335" s="258">
        <v>1.6903479000000001E-7</v>
      </c>
      <c r="AM3335" s="258">
        <v>1.8323186999999999E-9</v>
      </c>
      <c r="AN3335" s="258">
        <v>3.3429527999999999E-6</v>
      </c>
      <c r="AO3335" s="258">
        <v>1.6170222E-5</v>
      </c>
      <c r="AP3335" s="258">
        <v>3.7507923000000001E-4</v>
      </c>
      <c r="AQ3335" s="258">
        <v>5.0575442000000003E-7</v>
      </c>
      <c r="AR3335" s="258">
        <v>8.4515140000000002E-3</v>
      </c>
      <c r="AT3335" s="193"/>
      <c r="AU3335" s="193"/>
      <c r="AV3335" s="193"/>
      <c r="AW3335" s="193"/>
      <c r="AX3335" s="193"/>
      <c r="AY3335" s="193"/>
      <c r="AZ3335" s="193"/>
      <c r="BA3335" s="193"/>
      <c r="BB3335" s="193"/>
      <c r="BC3335" s="193"/>
      <c r="BD3335" s="193"/>
      <c r="BE3335" s="315"/>
      <c r="BF3335" s="315"/>
      <c r="BG3335" s="315"/>
      <c r="BH3335" s="315"/>
      <c r="BI3335" s="315"/>
      <c r="BJ3335" s="315"/>
      <c r="BK3335" s="315"/>
    </row>
    <row r="3336" spans="1:63" x14ac:dyDescent="0.25">
      <c r="A3336" s="9"/>
      <c r="B3336" s="43" t="s">
        <v>4654</v>
      </c>
      <c r="C3336" s="25" t="s">
        <v>5818</v>
      </c>
      <c r="D3336" s="193">
        <v>6.4918193999999999E-2</v>
      </c>
      <c r="E3336" s="193">
        <v>3.6103403999999999E-2</v>
      </c>
      <c r="F3336" s="193">
        <v>2.5549348E-2</v>
      </c>
      <c r="G3336" s="193">
        <v>2.0947718999999999E-4</v>
      </c>
      <c r="H3336" s="193">
        <v>1.1464827E-4</v>
      </c>
      <c r="I3336" s="193">
        <v>1.6148239999999999E-3</v>
      </c>
      <c r="J3336" s="193">
        <v>1.1157043E-3</v>
      </c>
      <c r="K3336" s="193">
        <v>5.8397492999999999E-6</v>
      </c>
      <c r="L3336" s="193">
        <v>2.0494913E-4</v>
      </c>
      <c r="M3336" s="193">
        <v>0</v>
      </c>
      <c r="N3336" s="193">
        <v>0</v>
      </c>
      <c r="O3336" s="193">
        <v>0</v>
      </c>
      <c r="P3336" s="199">
        <f t="shared" si="636"/>
        <v>0.26743262222222219</v>
      </c>
      <c r="Q3336" s="240">
        <v>3.8706456999999999</v>
      </c>
      <c r="R3336" s="99">
        <v>3.8084739000000001</v>
      </c>
      <c r="S3336" s="99">
        <v>5.2870222000000001E-2</v>
      </c>
      <c r="T3336" s="99">
        <v>5.1519443999999999E-6</v>
      </c>
      <c r="U3336" s="99">
        <v>2.0127221999999998E-3</v>
      </c>
      <c r="V3336" s="99">
        <v>9.7868417000000004E-4</v>
      </c>
      <c r="W3336" s="99">
        <v>6.3049999999999998E-3</v>
      </c>
      <c r="X3336" s="241">
        <f t="shared" si="637"/>
        <v>2.7353811675975E-2</v>
      </c>
      <c r="Y3336" s="241">
        <f t="shared" si="638"/>
        <v>1.246019619466E-2</v>
      </c>
      <c r="Z3336" s="241">
        <f t="shared" si="639"/>
        <v>5.3739714313050012E-3</v>
      </c>
      <c r="AA3336" s="241">
        <f t="shared" si="640"/>
        <v>9.5196440500100003E-3</v>
      </c>
      <c r="AB3336" s="258">
        <v>7.4131711999999997E-3</v>
      </c>
      <c r="AC3336" s="258">
        <v>1.7120423E-6</v>
      </c>
      <c r="AD3336" s="258">
        <v>7.6560970000000002E-4</v>
      </c>
      <c r="AE3336" s="258">
        <v>6.9744785999999995E-7</v>
      </c>
      <c r="AF3336" s="258">
        <v>4.2773163999999999E-3</v>
      </c>
      <c r="AG3336" s="258">
        <v>1.6894045000000001E-6</v>
      </c>
      <c r="AH3336" s="258">
        <v>4.8520717000000001E-3</v>
      </c>
      <c r="AI3336" s="258">
        <v>4.386702E-5</v>
      </c>
      <c r="AJ3336" s="258">
        <v>7.5489590000000002E-7</v>
      </c>
      <c r="AK3336" s="258">
        <v>3.264766E-5</v>
      </c>
      <c r="AL3336" s="258">
        <v>1.9612074E-7</v>
      </c>
      <c r="AM3336" s="258">
        <v>2.4604649999999999E-9</v>
      </c>
      <c r="AN3336" s="258">
        <v>3.7652402000000001E-6</v>
      </c>
      <c r="AO3336" s="258">
        <v>1.8212794E-5</v>
      </c>
      <c r="AP3336" s="258">
        <v>4.2245354E-4</v>
      </c>
      <c r="AQ3336" s="258">
        <v>5.6965000999999995E-7</v>
      </c>
      <c r="AR3336" s="258">
        <v>9.5190744000000008E-3</v>
      </c>
      <c r="AT3336" s="193"/>
      <c r="AU3336" s="193"/>
      <c r="AV3336" s="193"/>
      <c r="AW3336" s="193"/>
      <c r="AX3336" s="193"/>
      <c r="AY3336" s="193"/>
      <c r="AZ3336" s="193"/>
      <c r="BA3336" s="193"/>
      <c r="BB3336" s="193"/>
      <c r="BC3336" s="193"/>
      <c r="BD3336" s="193"/>
      <c r="BE3336" s="315"/>
      <c r="BF3336" s="315"/>
      <c r="BG3336" s="315"/>
      <c r="BH3336" s="315"/>
      <c r="BI3336" s="315"/>
      <c r="BJ3336" s="315"/>
      <c r="BK3336" s="315"/>
    </row>
    <row r="3337" spans="1:63" x14ac:dyDescent="0.25">
      <c r="A3337" s="9"/>
      <c r="B3337" s="43" t="s">
        <v>4654</v>
      </c>
      <c r="C3337" s="25" t="s">
        <v>2872</v>
      </c>
      <c r="D3337" s="193">
        <v>6.0503434000000002E-2</v>
      </c>
      <c r="E3337" s="193">
        <v>3.2359013999999998E-2</v>
      </c>
      <c r="F3337" s="193">
        <v>2.4786712999999998E-2</v>
      </c>
      <c r="G3337" s="193">
        <v>1.8911644999999999E-4</v>
      </c>
      <c r="H3337" s="193">
        <v>1.1154886E-4</v>
      </c>
      <c r="I3337" s="193">
        <v>1.9417308999999999E-3</v>
      </c>
      <c r="J3337" s="193">
        <v>9.2516240000000002E-4</v>
      </c>
      <c r="K3337" s="193">
        <v>5.1214720000000001E-6</v>
      </c>
      <c r="L3337" s="193">
        <v>1.8502678E-4</v>
      </c>
      <c r="M3337" s="193">
        <v>0</v>
      </c>
      <c r="N3337" s="193">
        <v>0</v>
      </c>
      <c r="O3337" s="193">
        <v>0</v>
      </c>
      <c r="P3337" s="199">
        <f t="shared" si="636"/>
        <v>0.23969639999999998</v>
      </c>
      <c r="Q3337" s="240">
        <v>3.4944465999999998</v>
      </c>
      <c r="R3337" s="99">
        <v>3.4383184</v>
      </c>
      <c r="S3337" s="99">
        <v>4.7730666999999997E-2</v>
      </c>
      <c r="T3337" s="99">
        <v>4.6511111000000003E-6</v>
      </c>
      <c r="U3337" s="99">
        <v>1.8170833E-3</v>
      </c>
      <c r="V3337" s="99">
        <v>8.8355471999999999E-4</v>
      </c>
      <c r="W3337" s="99">
        <v>5.6922222000000003E-3</v>
      </c>
      <c r="X3337" s="241">
        <f t="shared" si="637"/>
        <v>2.4804951417725499E-2</v>
      </c>
      <c r="Y3337" s="241">
        <f t="shared" si="638"/>
        <v>1.139268025544E-2</v>
      </c>
      <c r="Z3337" s="241">
        <f t="shared" si="639"/>
        <v>4.8178660911654993E-3</v>
      </c>
      <c r="AA3337" s="241">
        <f t="shared" si="640"/>
        <v>8.5944050711199999E-3</v>
      </c>
      <c r="AB3337" s="258">
        <v>6.644329E-3</v>
      </c>
      <c r="AC3337" s="258">
        <v>1.5456339E-6</v>
      </c>
      <c r="AD3337" s="258">
        <v>5.6917738999999999E-4</v>
      </c>
      <c r="AE3337" s="258">
        <v>6.4624813999999998E-7</v>
      </c>
      <c r="AF3337" s="258">
        <v>4.1754568000000004E-3</v>
      </c>
      <c r="AG3337" s="258">
        <v>1.5251833999999999E-6</v>
      </c>
      <c r="AH3337" s="258">
        <v>4.3488492000000002E-3</v>
      </c>
      <c r="AI3337" s="258">
        <v>4.2624696000000001E-5</v>
      </c>
      <c r="AJ3337" s="258">
        <v>6.8151762000000003E-7</v>
      </c>
      <c r="AK3337" s="258">
        <v>2.4293830999999999E-5</v>
      </c>
      <c r="AL3337" s="258">
        <v>1.7176592999999999E-7</v>
      </c>
      <c r="AM3337" s="258">
        <v>1.8550155000000001E-9</v>
      </c>
      <c r="AN3337" s="258">
        <v>3.3992676E-6</v>
      </c>
      <c r="AO3337" s="258">
        <v>1.6442607999999999E-5</v>
      </c>
      <c r="AP3337" s="258">
        <v>3.8140134999999997E-4</v>
      </c>
      <c r="AQ3337" s="258">
        <v>5.1427112000000005E-7</v>
      </c>
      <c r="AR3337" s="258">
        <v>8.5938908000000001E-3</v>
      </c>
      <c r="AT3337" s="193"/>
      <c r="AU3337" s="193"/>
      <c r="AV3337" s="193"/>
      <c r="AW3337" s="193"/>
      <c r="AX3337" s="193"/>
      <c r="AY3337" s="193"/>
      <c r="AZ3337" s="193"/>
      <c r="BA3337" s="193"/>
      <c r="BB3337" s="193"/>
      <c r="BC3337" s="193"/>
      <c r="BD3337" s="193"/>
      <c r="BE3337" s="315"/>
      <c r="BF3337" s="315"/>
      <c r="BG3337" s="315"/>
      <c r="BH3337" s="315"/>
      <c r="BI3337" s="315"/>
      <c r="BJ3337" s="315"/>
      <c r="BK3337" s="315"/>
    </row>
    <row r="3338" spans="1:63" x14ac:dyDescent="0.25">
      <c r="A3338" s="9"/>
      <c r="B3338" s="43" t="s">
        <v>4654</v>
      </c>
      <c r="C3338" s="25" t="s">
        <v>2871</v>
      </c>
      <c r="D3338" s="193">
        <v>6.5859145999999993E-2</v>
      </c>
      <c r="E3338" s="193">
        <v>3.2434656999999999E-2</v>
      </c>
      <c r="F3338" s="193">
        <v>3.1432321999999999E-2</v>
      </c>
      <c r="G3338" s="193">
        <v>1.90953E-4</v>
      </c>
      <c r="H3338" s="193">
        <v>1.0404952E-4</v>
      </c>
      <c r="I3338" s="193">
        <v>7.8497897999999997E-4</v>
      </c>
      <c r="J3338" s="193">
        <v>7.2021330000000003E-4</v>
      </c>
      <c r="K3338" s="193">
        <v>5.2945285000000003E-6</v>
      </c>
      <c r="L3338" s="193">
        <v>1.8667792000000001E-4</v>
      </c>
      <c r="M3338" s="193">
        <v>0</v>
      </c>
      <c r="N3338" s="193">
        <v>0</v>
      </c>
      <c r="O3338" s="193">
        <v>0</v>
      </c>
      <c r="P3338" s="199">
        <f t="shared" si="636"/>
        <v>0.24025671851851849</v>
      </c>
      <c r="Q3338" s="240">
        <v>3.5573651000000002</v>
      </c>
      <c r="R3338" s="99">
        <v>3.5002578</v>
      </c>
      <c r="S3338" s="99">
        <v>4.8567555999999998E-2</v>
      </c>
      <c r="T3338" s="99">
        <v>4.7350000000000004E-6</v>
      </c>
      <c r="U3338" s="99">
        <v>1.8481667000000001E-3</v>
      </c>
      <c r="V3338" s="99">
        <v>8.9910860999999997E-4</v>
      </c>
      <c r="W3338" s="99">
        <v>5.7877778000000003E-3</v>
      </c>
      <c r="X3338" s="241">
        <f t="shared" si="637"/>
        <v>2.5263269554837577E-2</v>
      </c>
      <c r="Y3338" s="241">
        <f t="shared" si="638"/>
        <v>1.1680685608439999E-2</v>
      </c>
      <c r="Z3338" s="241">
        <f t="shared" si="639"/>
        <v>4.8333631024475784E-3</v>
      </c>
      <c r="AA3338" s="241">
        <f t="shared" si="640"/>
        <v>8.7492208439499987E-3</v>
      </c>
      <c r="AB3338" s="258">
        <v>6.6598619999999999E-3</v>
      </c>
      <c r="AC3338" s="258">
        <v>1.5735139000000001E-6</v>
      </c>
      <c r="AD3338" s="258">
        <v>2.5519681999999999E-4</v>
      </c>
      <c r="AE3338" s="258">
        <v>7.7568464000000002E-7</v>
      </c>
      <c r="AF3338" s="258">
        <v>4.7617257000000003E-3</v>
      </c>
      <c r="AG3338" s="258">
        <v>1.5518898999999999E-6</v>
      </c>
      <c r="AH3338" s="258">
        <v>4.3590149999999999E-3</v>
      </c>
      <c r="AI3338" s="258">
        <v>5.4116310000000003E-5</v>
      </c>
      <c r="AJ3338" s="258">
        <v>6.9231027000000001E-7</v>
      </c>
      <c r="AK3338" s="258">
        <v>1.0948873000000001E-5</v>
      </c>
      <c r="AL3338" s="258">
        <v>1.5942022000000001E-7</v>
      </c>
      <c r="AM3338" s="258">
        <v>9.0735758000000003E-10</v>
      </c>
      <c r="AN3338" s="258">
        <v>3.4519346000000001E-6</v>
      </c>
      <c r="AO3338" s="258">
        <v>1.6708127000000001E-5</v>
      </c>
      <c r="AP3338" s="258">
        <v>3.8827022000000001E-4</v>
      </c>
      <c r="AQ3338" s="258">
        <v>5.1854394999999997E-7</v>
      </c>
      <c r="AR3338" s="258">
        <v>8.7487022999999994E-3</v>
      </c>
      <c r="AT3338" s="193"/>
      <c r="AU3338" s="193"/>
      <c r="AV3338" s="193"/>
      <c r="AW3338" s="193"/>
      <c r="AX3338" s="193"/>
      <c r="AY3338" s="193"/>
      <c r="AZ3338" s="193"/>
      <c r="BA3338" s="193"/>
      <c r="BB3338" s="193"/>
      <c r="BC3338" s="193"/>
      <c r="BD3338" s="193"/>
      <c r="BE3338" s="315"/>
      <c r="BF3338" s="315"/>
      <c r="BG3338" s="315"/>
      <c r="BH3338" s="315"/>
      <c r="BI3338" s="315"/>
      <c r="BJ3338" s="315"/>
      <c r="BK3338" s="315"/>
    </row>
    <row r="3339" spans="1:63" x14ac:dyDescent="0.25">
      <c r="A3339" s="9"/>
      <c r="B3339" s="43" t="s">
        <v>4654</v>
      </c>
      <c r="C3339" s="5" t="s">
        <v>1578</v>
      </c>
      <c r="D3339" s="172">
        <v>5.3309069000000001E-2</v>
      </c>
      <c r="E3339" s="172">
        <v>3.3007449000000001E-2</v>
      </c>
      <c r="F3339" s="172">
        <v>1.8152796999999998E-2</v>
      </c>
      <c r="G3339" s="172">
        <v>1.8402672E-4</v>
      </c>
      <c r="H3339" s="172">
        <v>1.0071828E-4</v>
      </c>
      <c r="I3339" s="172">
        <v>9.5115783000000005E-4</v>
      </c>
      <c r="J3339" s="172">
        <v>7.2774044999999999E-4</v>
      </c>
      <c r="K3339" s="172">
        <v>5.1302909000000003E-6</v>
      </c>
      <c r="L3339" s="172">
        <v>1.8004929E-4</v>
      </c>
      <c r="M3339" s="172">
        <v>0</v>
      </c>
      <c r="N3339" s="172">
        <v>0</v>
      </c>
      <c r="O3339" s="172">
        <v>0</v>
      </c>
      <c r="P3339" s="199">
        <f t="shared" si="636"/>
        <v>0.24449962222222221</v>
      </c>
      <c r="Q3339" s="233">
        <v>3.4003298000000002</v>
      </c>
      <c r="R3339" s="96">
        <v>3.3457110999999999</v>
      </c>
      <c r="S3339" s="96">
        <v>4.6447333E-2</v>
      </c>
      <c r="T3339" s="96">
        <v>4.5261110999999998E-6</v>
      </c>
      <c r="U3339" s="96">
        <v>1.7681944E-3</v>
      </c>
      <c r="V3339" s="96">
        <v>8.5977250000000003E-4</v>
      </c>
      <c r="W3339" s="96">
        <v>5.5388889000000004E-3</v>
      </c>
      <c r="X3339" s="241">
        <f t="shared" si="637"/>
        <v>2.33861547837057E-2</v>
      </c>
      <c r="Y3339" s="241">
        <f t="shared" si="638"/>
        <v>1.0152712027640001E-2</v>
      </c>
      <c r="Z3339" s="241">
        <f t="shared" si="639"/>
        <v>4.8705186155156999E-3</v>
      </c>
      <c r="AA3339" s="241">
        <f t="shared" si="640"/>
        <v>8.3629241405499995E-3</v>
      </c>
      <c r="AB3339" s="241">
        <v>6.7774758999999997E-3</v>
      </c>
      <c r="AC3339" s="241">
        <v>1.5040358E-6</v>
      </c>
      <c r="AD3339" s="241">
        <v>2.9912831000000002E-4</v>
      </c>
      <c r="AE3339" s="241">
        <v>7.8405324000000004E-7</v>
      </c>
      <c r="AF3339" s="241">
        <v>3.0723356E-3</v>
      </c>
      <c r="AG3339" s="241">
        <v>1.4841286000000001E-6</v>
      </c>
      <c r="AH3339" s="241">
        <v>4.4360012999999998E-3</v>
      </c>
      <c r="AI3339" s="241">
        <v>3.0466266E-5</v>
      </c>
      <c r="AJ3339" s="241">
        <v>6.6317705000000003E-7</v>
      </c>
      <c r="AK3339" s="241">
        <v>1.2790582999999999E-5</v>
      </c>
      <c r="AL3339" s="241">
        <v>1.5603756E-7</v>
      </c>
      <c r="AM3339" s="241">
        <v>1.0353057000000001E-9</v>
      </c>
      <c r="AN3339" s="241">
        <v>3.3077575999999998E-6</v>
      </c>
      <c r="AO3339" s="241">
        <v>1.5999969000000001E-5</v>
      </c>
      <c r="AP3339" s="241">
        <v>3.7113248999999998E-4</v>
      </c>
      <c r="AQ3339" s="241">
        <v>5.0044055000000004E-7</v>
      </c>
      <c r="AR3339" s="241">
        <v>8.3624236999999997E-3</v>
      </c>
      <c r="AT3339" s="193"/>
      <c r="AU3339" s="193"/>
      <c r="AV3339" s="193"/>
      <c r="AW3339" s="193"/>
      <c r="AX3339" s="193"/>
      <c r="AY3339" s="193"/>
      <c r="AZ3339" s="193"/>
      <c r="BA3339" s="193"/>
      <c r="BB3339" s="193"/>
      <c r="BC3339" s="193"/>
      <c r="BD3339" s="193"/>
      <c r="BE3339" s="315"/>
      <c r="BF3339" s="315"/>
      <c r="BG3339" s="315"/>
      <c r="BH3339" s="315"/>
      <c r="BI3339" s="315"/>
      <c r="BJ3339" s="315"/>
      <c r="BK3339" s="315"/>
    </row>
    <row r="3340" spans="1:63" x14ac:dyDescent="0.25">
      <c r="A3340" s="9"/>
      <c r="B3340" s="43" t="s">
        <v>4654</v>
      </c>
      <c r="C3340" s="25" t="s">
        <v>1577</v>
      </c>
      <c r="D3340" s="193">
        <v>3.2973557000000001E-2</v>
      </c>
      <c r="E3340" s="193">
        <v>2.666323E-2</v>
      </c>
      <c r="F3340" s="193">
        <v>4.8462019000000004E-3</v>
      </c>
      <c r="G3340" s="193">
        <v>1.5936115999999999E-4</v>
      </c>
      <c r="H3340" s="193">
        <v>8.7218363000000004E-5</v>
      </c>
      <c r="I3340" s="193">
        <v>5.0707382E-4</v>
      </c>
      <c r="J3340" s="193">
        <v>5.5011573000000001E-4</v>
      </c>
      <c r="K3340" s="193">
        <v>4.4426078E-6</v>
      </c>
      <c r="L3340" s="193">
        <v>1.5591326999999999E-4</v>
      </c>
      <c r="M3340" s="193">
        <v>0</v>
      </c>
      <c r="N3340" s="193">
        <v>0</v>
      </c>
      <c r="O3340" s="193">
        <v>0</v>
      </c>
      <c r="P3340" s="199">
        <f t="shared" si="636"/>
        <v>0.19750540740740738</v>
      </c>
      <c r="Q3340" s="240">
        <v>2.9445597000000001</v>
      </c>
      <c r="R3340" s="99">
        <v>2.8972630000000001</v>
      </c>
      <c r="S3340" s="99">
        <v>4.0220444000000001E-2</v>
      </c>
      <c r="T3340" s="99">
        <v>3.9194444000000002E-6</v>
      </c>
      <c r="U3340" s="99">
        <v>1.5311667000000001E-3</v>
      </c>
      <c r="V3340" s="99">
        <v>7.4452388999999999E-4</v>
      </c>
      <c r="W3340" s="99">
        <v>4.7966666999999996E-3</v>
      </c>
      <c r="X3340" s="241">
        <f t="shared" si="637"/>
        <v>1.7790610178122019E-2</v>
      </c>
      <c r="Y3340" s="241">
        <f t="shared" si="638"/>
        <v>6.6128663306800001E-3</v>
      </c>
      <c r="Z3340" s="241">
        <f t="shared" si="639"/>
        <v>3.9357583921920203E-3</v>
      </c>
      <c r="AA3340" s="241">
        <f t="shared" si="640"/>
        <v>7.2419854552499994E-3</v>
      </c>
      <c r="AB3340" s="258">
        <v>5.4748035999999996E-3</v>
      </c>
      <c r="AC3340" s="258">
        <v>1.3024377999999999E-6</v>
      </c>
      <c r="AD3340" s="258">
        <v>1.4055552999999999E-4</v>
      </c>
      <c r="AE3340" s="258">
        <v>4.7983187999999997E-7</v>
      </c>
      <c r="AF3340" s="258">
        <v>9.9443974000000004E-4</v>
      </c>
      <c r="AG3340" s="258">
        <v>1.285191E-6</v>
      </c>
      <c r="AH3340" s="258">
        <v>3.5833674000000002E-3</v>
      </c>
      <c r="AI3340" s="258">
        <v>7.5481152999999998E-6</v>
      </c>
      <c r="AJ3340" s="258">
        <v>5.7428353000000002E-7</v>
      </c>
      <c r="AK3340" s="258">
        <v>6.0349367000000002E-6</v>
      </c>
      <c r="AL3340" s="258">
        <v>1.2996680999999999E-7</v>
      </c>
      <c r="AM3340" s="258">
        <v>5.3925201999999998E-10</v>
      </c>
      <c r="AN3340" s="258">
        <v>2.8644245999999999E-6</v>
      </c>
      <c r="AO3340" s="258">
        <v>1.3855335999999999E-5</v>
      </c>
      <c r="AP3340" s="258">
        <v>3.2138339000000002E-4</v>
      </c>
      <c r="AQ3340" s="258">
        <v>4.3335524999999999E-7</v>
      </c>
      <c r="AR3340" s="258">
        <v>7.2415520999999997E-3</v>
      </c>
      <c r="AT3340" s="193"/>
      <c r="AU3340" s="193"/>
      <c r="AV3340" s="193"/>
      <c r="AW3340" s="193"/>
      <c r="AX3340" s="193"/>
      <c r="AY3340" s="193"/>
      <c r="AZ3340" s="193"/>
      <c r="BA3340" s="193"/>
      <c r="BB3340" s="193"/>
      <c r="BC3340" s="193"/>
      <c r="BD3340" s="193"/>
      <c r="BE3340" s="315"/>
      <c r="BF3340" s="315"/>
      <c r="BG3340" s="315"/>
      <c r="BH3340" s="315"/>
      <c r="BI3340" s="315"/>
      <c r="BJ3340" s="315"/>
      <c r="BK3340" s="315"/>
    </row>
    <row r="3341" spans="1:63" x14ac:dyDescent="0.25">
      <c r="A3341" s="9"/>
      <c r="B3341" s="43" t="s">
        <v>4654</v>
      </c>
      <c r="C3341" s="5" t="s">
        <v>6943</v>
      </c>
      <c r="D3341" s="172">
        <v>7.2001380000000004E-2</v>
      </c>
      <c r="E3341" s="172">
        <v>3.4198719000000002E-2</v>
      </c>
      <c r="F3341" s="172">
        <v>3.4982143E-2</v>
      </c>
      <c r="G3341" s="172">
        <v>1.7820602000000001E-4</v>
      </c>
      <c r="H3341" s="172">
        <v>1.0950214000000001E-4</v>
      </c>
      <c r="I3341" s="172">
        <v>1.3562161E-3</v>
      </c>
      <c r="J3341" s="172">
        <v>9.7517568999999995E-4</v>
      </c>
      <c r="K3341" s="172">
        <v>5.5630797999999997E-6</v>
      </c>
      <c r="L3341" s="172">
        <v>1.9585490000000001E-4</v>
      </c>
      <c r="M3341" s="172">
        <v>0</v>
      </c>
      <c r="N3341" s="172">
        <v>0</v>
      </c>
      <c r="O3341" s="172">
        <v>0</v>
      </c>
      <c r="P3341" s="199">
        <f t="shared" si="636"/>
        <v>0.25332384444444445</v>
      </c>
      <c r="Q3341" s="233">
        <v>3.7162188</v>
      </c>
      <c r="R3341" s="96">
        <v>3.6565539999999999</v>
      </c>
      <c r="S3341" s="96">
        <v>5.0740667000000003E-2</v>
      </c>
      <c r="T3341" s="96">
        <v>4.9463888999999997E-6</v>
      </c>
      <c r="U3341" s="96">
        <v>1.9312222000000001E-3</v>
      </c>
      <c r="V3341" s="96">
        <v>9.3934694000000001E-4</v>
      </c>
      <c r="W3341" s="96">
        <v>6.0486111000000002E-3</v>
      </c>
      <c r="X3341" s="241">
        <f t="shared" si="637"/>
        <v>2.7496229159995899E-2</v>
      </c>
      <c r="Y3341" s="241">
        <f t="shared" si="638"/>
        <v>1.324541268109E-2</v>
      </c>
      <c r="Z3341" s="241">
        <f t="shared" si="639"/>
        <v>5.1109147681258991E-3</v>
      </c>
      <c r="AA3341" s="241">
        <f t="shared" si="640"/>
        <v>9.1399017107799997E-3</v>
      </c>
      <c r="AB3341" s="241">
        <v>7.0220791999999997E-3</v>
      </c>
      <c r="AC3341" s="241">
        <v>1.6437539000000001E-6</v>
      </c>
      <c r="AD3341" s="241">
        <v>6.3880084999999999E-4</v>
      </c>
      <c r="AE3341" s="241">
        <v>9.6983329000000007E-7</v>
      </c>
      <c r="AF3341" s="241">
        <v>5.5802977000000004E-3</v>
      </c>
      <c r="AG3341" s="241">
        <v>1.6213439000000001E-6</v>
      </c>
      <c r="AH3341" s="241">
        <v>4.5960931999999999E-3</v>
      </c>
      <c r="AI3341" s="241">
        <v>5.9948560999999997E-5</v>
      </c>
      <c r="AJ3341" s="241">
        <v>7.1875345000000002E-7</v>
      </c>
      <c r="AK3341" s="241">
        <v>2.7287120999999999E-5</v>
      </c>
      <c r="AL3341" s="241">
        <v>1.6358755999999999E-7</v>
      </c>
      <c r="AM3341" s="241">
        <v>2.0201159000000002E-9</v>
      </c>
      <c r="AN3341" s="241">
        <v>3.6089770000000001E-6</v>
      </c>
      <c r="AO3341" s="241">
        <v>1.7462518E-5</v>
      </c>
      <c r="AP3341" s="241">
        <v>4.0563003000000002E-4</v>
      </c>
      <c r="AQ3341" s="241">
        <v>5.4441077999999996E-7</v>
      </c>
      <c r="AR3341" s="241">
        <v>9.1393572999999995E-3</v>
      </c>
      <c r="AT3341" s="193"/>
      <c r="AU3341" s="193"/>
      <c r="AV3341" s="193"/>
      <c r="AW3341" s="193"/>
      <c r="AX3341" s="193"/>
      <c r="AY3341" s="193"/>
      <c r="AZ3341" s="193"/>
      <c r="BA3341" s="193"/>
      <c r="BB3341" s="193"/>
      <c r="BC3341" s="193"/>
      <c r="BD3341" s="193"/>
      <c r="BE3341" s="315"/>
      <c r="BF3341" s="315"/>
      <c r="BG3341" s="315"/>
      <c r="BH3341" s="315"/>
      <c r="BI3341" s="315"/>
      <c r="BJ3341" s="315"/>
      <c r="BK3341" s="315"/>
    </row>
    <row r="3342" spans="1:63" x14ac:dyDescent="0.25">
      <c r="A3342" s="9"/>
      <c r="B3342" s="43" t="s">
        <v>4654</v>
      </c>
      <c r="C3342" s="5" t="s">
        <v>5622</v>
      </c>
      <c r="D3342" s="172">
        <v>2.9851421999999999E-2</v>
      </c>
      <c r="E3342" s="172">
        <v>2.2718830999999998E-2</v>
      </c>
      <c r="F3342" s="172">
        <v>5.7553264999999996E-3</v>
      </c>
      <c r="G3342" s="172">
        <v>1.3214794999999999E-4</v>
      </c>
      <c r="H3342" s="172">
        <v>6.0450327E-5</v>
      </c>
      <c r="I3342" s="172">
        <v>5.5340176000000002E-4</v>
      </c>
      <c r="J3342" s="172">
        <v>4.9875112999999999E-4</v>
      </c>
      <c r="K3342" s="172">
        <v>3.2232354999999999E-6</v>
      </c>
      <c r="L3342" s="172">
        <v>1.2929040999999999E-4</v>
      </c>
      <c r="M3342" s="172">
        <v>0</v>
      </c>
      <c r="N3342" s="172">
        <v>0</v>
      </c>
      <c r="O3342" s="172">
        <v>0</v>
      </c>
      <c r="P3342" s="199">
        <f t="shared" si="636"/>
        <v>0.168287637037037</v>
      </c>
      <c r="Q3342" s="233">
        <v>2.4417257999999999</v>
      </c>
      <c r="R3342" s="96">
        <v>2.4025053000000001</v>
      </c>
      <c r="S3342" s="96">
        <v>3.3352667000000003E-2</v>
      </c>
      <c r="T3342" s="96">
        <v>3.2499999999999998E-6</v>
      </c>
      <c r="U3342" s="96">
        <v>1.2696944E-3</v>
      </c>
      <c r="V3342" s="96">
        <v>6.1738389000000002E-4</v>
      </c>
      <c r="W3342" s="96">
        <v>3.9775000000000001E-3</v>
      </c>
      <c r="X3342" s="241">
        <f t="shared" si="637"/>
        <v>1.529406302298642E-2</v>
      </c>
      <c r="Y3342" s="241">
        <f t="shared" si="638"/>
        <v>5.93744654248E-3</v>
      </c>
      <c r="Z3342" s="241">
        <f t="shared" si="639"/>
        <v>3.3513253240264199E-3</v>
      </c>
      <c r="AA3342" s="241">
        <f t="shared" si="640"/>
        <v>6.0052911564800002E-3</v>
      </c>
      <c r="AB3342" s="241">
        <v>4.6648873999999996E-3</v>
      </c>
      <c r="AC3342" s="241">
        <v>1.0800244E-6</v>
      </c>
      <c r="AD3342" s="241">
        <v>1.7786055000000001E-4</v>
      </c>
      <c r="AE3342" s="241">
        <v>3.5954178E-7</v>
      </c>
      <c r="AF3342" s="241">
        <v>1.0921933000000001E-3</v>
      </c>
      <c r="AG3342" s="241">
        <v>1.0657262999999999E-6</v>
      </c>
      <c r="AH3342" s="241">
        <v>3.0532591E-3</v>
      </c>
      <c r="AI3342" s="241">
        <v>9.4670952000000008E-6</v>
      </c>
      <c r="AJ3342" s="241">
        <v>4.7621517000000001E-7</v>
      </c>
      <c r="AK3342" s="241">
        <v>7.6469996E-6</v>
      </c>
      <c r="AL3342" s="241">
        <v>1.1049616E-7</v>
      </c>
      <c r="AM3342" s="241">
        <v>6.3709641999999998E-10</v>
      </c>
      <c r="AN3342" s="241">
        <v>2.3752637999999999E-6</v>
      </c>
      <c r="AO3342" s="241">
        <v>1.1489327000000001E-5</v>
      </c>
      <c r="AP3342" s="241">
        <v>2.6650019000000003E-4</v>
      </c>
      <c r="AQ3342" s="241">
        <v>3.5935648E-7</v>
      </c>
      <c r="AR3342" s="241">
        <v>6.0049318000000001E-3</v>
      </c>
      <c r="AT3342" s="193"/>
      <c r="AU3342" s="193"/>
      <c r="AV3342" s="193"/>
      <c r="AW3342" s="193"/>
      <c r="AX3342" s="193"/>
      <c r="AY3342" s="193"/>
      <c r="AZ3342" s="193"/>
      <c r="BA3342" s="193"/>
      <c r="BB3342" s="193"/>
      <c r="BC3342" s="193"/>
      <c r="BD3342" s="193"/>
      <c r="BE3342" s="315"/>
      <c r="BF3342" s="315"/>
      <c r="BG3342" s="315"/>
      <c r="BH3342" s="315"/>
      <c r="BI3342" s="315"/>
      <c r="BJ3342" s="315"/>
      <c r="BK3342" s="315"/>
    </row>
    <row r="3343" spans="1:63" x14ac:dyDescent="0.25">
      <c r="A3343" s="9"/>
      <c r="B3343" s="43" t="s">
        <v>4654</v>
      </c>
      <c r="C3343" s="5" t="s">
        <v>5621</v>
      </c>
      <c r="D3343" s="172">
        <v>3.6455253E-2</v>
      </c>
      <c r="E3343" s="172">
        <v>3.0796468E-2</v>
      </c>
      <c r="F3343" s="172">
        <v>3.8060063999999999E-3</v>
      </c>
      <c r="G3343" s="172">
        <v>1.7619593E-4</v>
      </c>
      <c r="H3343" s="172">
        <v>9.6432118000000004E-5</v>
      </c>
      <c r="I3343" s="172">
        <v>7.3785832E-4</v>
      </c>
      <c r="J3343" s="172">
        <v>6.6499375000000005E-4</v>
      </c>
      <c r="K3343" s="172">
        <v>4.9119783000000002E-6</v>
      </c>
      <c r="L3343" s="172">
        <v>1.7238664999999999E-4</v>
      </c>
      <c r="M3343" s="172">
        <v>0</v>
      </c>
      <c r="N3343" s="172">
        <v>0</v>
      </c>
      <c r="O3343" s="172">
        <v>0</v>
      </c>
      <c r="P3343" s="199">
        <f t="shared" si="636"/>
        <v>0.22812198518518517</v>
      </c>
      <c r="Q3343" s="233">
        <v>3.2557132000000002</v>
      </c>
      <c r="R3343" s="96">
        <v>3.2034191000000001</v>
      </c>
      <c r="S3343" s="96">
        <v>4.4470221999999997E-2</v>
      </c>
      <c r="T3343" s="96">
        <v>4.3333332999999998E-6</v>
      </c>
      <c r="U3343" s="96">
        <v>1.6929444E-3</v>
      </c>
      <c r="V3343" s="96">
        <v>8.2319694000000004E-4</v>
      </c>
      <c r="W3343" s="96">
        <v>5.3033333E-3</v>
      </c>
      <c r="X3343" s="241">
        <f t="shared" si="637"/>
        <v>1.9950922216795761E-2</v>
      </c>
      <c r="Y3343" s="241">
        <f t="shared" si="638"/>
        <v>7.4138070988100007E-3</v>
      </c>
      <c r="Z3343" s="241">
        <f t="shared" si="639"/>
        <v>4.5298633760257594E-3</v>
      </c>
      <c r="AA3343" s="241">
        <f t="shared" si="640"/>
        <v>8.0072517419600003E-3</v>
      </c>
      <c r="AB3343" s="241">
        <v>6.3234900999999998E-3</v>
      </c>
      <c r="AC3343" s="241">
        <v>1.4400326000000001E-6</v>
      </c>
      <c r="AD3343" s="241">
        <v>2.3938839000000001E-4</v>
      </c>
      <c r="AE3343" s="241">
        <v>3.0453460999999998E-7</v>
      </c>
      <c r="AF3343" s="241">
        <v>8.4776307000000001E-4</v>
      </c>
      <c r="AG3343" s="241">
        <v>1.4209715999999999E-6</v>
      </c>
      <c r="AH3343" s="241">
        <v>4.1388548999999998E-3</v>
      </c>
      <c r="AI3343" s="241">
        <v>6.1595908999999999E-6</v>
      </c>
      <c r="AJ3343" s="241">
        <v>6.3495396000000002E-7</v>
      </c>
      <c r="AK3343" s="241">
        <v>1.0245883E-5</v>
      </c>
      <c r="AL3343" s="241">
        <v>1.4735249000000001E-7</v>
      </c>
      <c r="AM3343" s="241">
        <v>8.4947575999999998E-10</v>
      </c>
      <c r="AN3343" s="241">
        <v>3.1670422000000001E-6</v>
      </c>
      <c r="AO3343" s="241">
        <v>1.5319123999999999E-5</v>
      </c>
      <c r="AP3343" s="241">
        <v>3.5533367999999999E-4</v>
      </c>
      <c r="AQ3343" s="241">
        <v>4.7914195999999995E-7</v>
      </c>
      <c r="AR3343" s="241">
        <v>8.0067725999999999E-3</v>
      </c>
      <c r="AT3343" s="193"/>
      <c r="AU3343" s="193"/>
      <c r="AV3343" s="193"/>
      <c r="AW3343" s="193"/>
      <c r="AX3343" s="193"/>
      <c r="AY3343" s="193"/>
      <c r="AZ3343" s="193"/>
      <c r="BA3343" s="193"/>
      <c r="BB3343" s="193"/>
      <c r="BC3343" s="193"/>
      <c r="BD3343" s="193"/>
      <c r="BE3343" s="315"/>
      <c r="BF3343" s="315"/>
      <c r="BG3343" s="315"/>
      <c r="BH3343" s="315"/>
      <c r="BI3343" s="315"/>
      <c r="BJ3343" s="315"/>
      <c r="BK3343" s="315"/>
    </row>
    <row r="3344" spans="1:63" x14ac:dyDescent="0.25">
      <c r="A3344" s="9"/>
      <c r="B3344" s="43" t="s">
        <v>4654</v>
      </c>
      <c r="C3344" s="5" t="s">
        <v>5620</v>
      </c>
      <c r="D3344" s="172">
        <v>6.2527997000000002E-2</v>
      </c>
      <c r="E3344" s="172">
        <v>3.4515915000000001E-2</v>
      </c>
      <c r="F3344" s="172">
        <v>1.6574702E-2</v>
      </c>
      <c r="G3344" s="172">
        <v>2.1209191E-4</v>
      </c>
      <c r="H3344" s="172">
        <v>1.3229948000000001E-4</v>
      </c>
      <c r="I3344" s="172">
        <v>8.7007595000000004E-3</v>
      </c>
      <c r="J3344" s="172">
        <v>2.1933095999999998E-3</v>
      </c>
      <c r="K3344" s="172">
        <v>5.5196243000000001E-6</v>
      </c>
      <c r="L3344" s="172">
        <v>1.9339914999999999E-4</v>
      </c>
      <c r="M3344" s="172">
        <v>0</v>
      </c>
      <c r="N3344" s="172">
        <v>0</v>
      </c>
      <c r="O3344" s="172">
        <v>0</v>
      </c>
      <c r="P3344" s="199">
        <f t="shared" si="636"/>
        <v>0.25567344444444445</v>
      </c>
      <c r="Q3344" s="233">
        <v>3.6534317000000001</v>
      </c>
      <c r="R3344" s="96">
        <v>3.5947502</v>
      </c>
      <c r="S3344" s="96">
        <v>4.9902222000000003E-2</v>
      </c>
      <c r="T3344" s="96">
        <v>4.8627778000000002E-6</v>
      </c>
      <c r="U3344" s="96">
        <v>1.89975E-3</v>
      </c>
      <c r="V3344" s="96">
        <v>9.2379278000000002E-4</v>
      </c>
      <c r="W3344" s="96">
        <v>5.9508332999999997E-3</v>
      </c>
      <c r="X3344" s="241">
        <f t="shared" si="637"/>
        <v>2.9276594423718699E-2</v>
      </c>
      <c r="Y3344" s="241">
        <f t="shared" si="638"/>
        <v>1.5102376306799999E-2</v>
      </c>
      <c r="Z3344" s="241">
        <f t="shared" si="639"/>
        <v>5.1887972649587001E-3</v>
      </c>
      <c r="AA3344" s="241">
        <f t="shared" si="640"/>
        <v>8.98542085196E-3</v>
      </c>
      <c r="AB3344" s="241">
        <v>7.0872102999999997E-3</v>
      </c>
      <c r="AC3344" s="241">
        <v>1.6159095999999999E-6</v>
      </c>
      <c r="AD3344" s="241">
        <v>2.5155109999999998E-3</v>
      </c>
      <c r="AE3344" s="241">
        <v>1.1618590999999999E-6</v>
      </c>
      <c r="AF3344" s="241">
        <v>5.4952826999999996E-3</v>
      </c>
      <c r="AG3344" s="241">
        <v>1.5945381000000001E-6</v>
      </c>
      <c r="AH3344" s="241">
        <v>4.6387253999999999E-3</v>
      </c>
      <c r="AI3344" s="241">
        <v>2.6723595999999998E-5</v>
      </c>
      <c r="AJ3344" s="241">
        <v>8.1385107000000002E-7</v>
      </c>
      <c r="AK3344" s="241">
        <v>1.026516E-4</v>
      </c>
      <c r="AL3344" s="241">
        <v>3.8322476000000002E-7</v>
      </c>
      <c r="AM3344" s="241">
        <v>7.7870286999999997E-9</v>
      </c>
      <c r="AN3344" s="241">
        <v>3.5532871000000001E-6</v>
      </c>
      <c r="AO3344" s="241">
        <v>1.7185729E-5</v>
      </c>
      <c r="AP3344" s="241">
        <v>3.9875278999999998E-4</v>
      </c>
      <c r="AQ3344" s="241">
        <v>5.3755195999999996E-7</v>
      </c>
      <c r="AR3344" s="241">
        <v>8.9848832999999996E-3</v>
      </c>
      <c r="AT3344" s="193"/>
      <c r="AU3344" s="193"/>
      <c r="AV3344" s="193"/>
      <c r="AW3344" s="193"/>
      <c r="AX3344" s="193"/>
      <c r="AY3344" s="193"/>
      <c r="AZ3344" s="193"/>
      <c r="BA3344" s="193"/>
      <c r="BB3344" s="193"/>
      <c r="BC3344" s="193"/>
      <c r="BD3344" s="193"/>
      <c r="BE3344" s="315"/>
      <c r="BF3344" s="315"/>
      <c r="BG3344" s="315"/>
      <c r="BH3344" s="315"/>
      <c r="BI3344" s="315"/>
      <c r="BJ3344" s="315"/>
      <c r="BK3344" s="315"/>
    </row>
    <row r="3345" spans="1:256" x14ac:dyDescent="0.25">
      <c r="A3345" s="9" t="s">
        <v>1753</v>
      </c>
      <c r="B3345" s="43" t="s">
        <v>4654</v>
      </c>
      <c r="C3345" s="5" t="s">
        <v>3882</v>
      </c>
      <c r="D3345" s="172">
        <v>5.3286384999999999E-2</v>
      </c>
      <c r="E3345" s="172">
        <v>3.3191961999999998E-2</v>
      </c>
      <c r="F3345" s="172">
        <v>1.7899063999999999E-2</v>
      </c>
      <c r="G3345" s="172">
        <v>1.8570581999999999E-4</v>
      </c>
      <c r="H3345" s="172">
        <v>1.0402813E-4</v>
      </c>
      <c r="I3345" s="172">
        <v>9.6269062999999996E-4</v>
      </c>
      <c r="J3345" s="172">
        <v>7.5471692000000001E-4</v>
      </c>
      <c r="K3345" s="172">
        <v>5.1872586E-6</v>
      </c>
      <c r="L3345" s="172">
        <v>1.8302939000000001E-4</v>
      </c>
      <c r="M3345" s="172">
        <v>0</v>
      </c>
      <c r="N3345" s="172">
        <v>0</v>
      </c>
      <c r="O3345" s="172">
        <v>0</v>
      </c>
      <c r="P3345" s="199">
        <f t="shared" si="636"/>
        <v>0.24586638518518517</v>
      </c>
      <c r="Q3345" s="233">
        <v>3.4582134</v>
      </c>
      <c r="R3345" s="96">
        <v>3.4026689999999999</v>
      </c>
      <c r="S3345" s="96">
        <v>4.7234444E-2</v>
      </c>
      <c r="T3345" s="96">
        <v>4.6027778000000002E-6</v>
      </c>
      <c r="U3345" s="96">
        <v>1.7981666999999999E-3</v>
      </c>
      <c r="V3345" s="96">
        <v>8.7436860999999999E-4</v>
      </c>
      <c r="W3345" s="96">
        <v>5.6327777999999997E-3</v>
      </c>
      <c r="X3345" s="241">
        <f t="shared" si="637"/>
        <v>2.3600941503907201E-2</v>
      </c>
      <c r="Y3345" s="241">
        <f t="shared" si="638"/>
        <v>1.0192883135100002E-2</v>
      </c>
      <c r="Z3345" s="241">
        <f t="shared" si="639"/>
        <v>4.9027627673571992E-3</v>
      </c>
      <c r="AA3345" s="241">
        <f t="shared" si="640"/>
        <v>8.5052956014500004E-3</v>
      </c>
      <c r="AB3345" s="241">
        <v>6.8153587000000003E-3</v>
      </c>
      <c r="AC3345" s="241">
        <v>1.5295818999999999E-6</v>
      </c>
      <c r="AD3345" s="241">
        <v>3.2838848000000002E-4</v>
      </c>
      <c r="AE3345" s="241">
        <v>7.7996369999999998E-7</v>
      </c>
      <c r="AF3345" s="241">
        <v>3.0453171000000001E-3</v>
      </c>
      <c r="AG3345" s="241">
        <v>1.5093095E-6</v>
      </c>
      <c r="AH3345" s="241">
        <v>4.4607915999999997E-3</v>
      </c>
      <c r="AI3345" s="241">
        <v>3.0029536E-5</v>
      </c>
      <c r="AJ3345" s="241">
        <v>6.7446277000000001E-7</v>
      </c>
      <c r="AK3345" s="241">
        <v>1.4044889E-5</v>
      </c>
      <c r="AL3345" s="241">
        <v>1.5671918000000001E-7</v>
      </c>
      <c r="AM3345" s="241">
        <v>1.1179072000000001E-9</v>
      </c>
      <c r="AN3345" s="241">
        <v>3.3635865E-6</v>
      </c>
      <c r="AO3345" s="241">
        <v>1.6269156E-5</v>
      </c>
      <c r="AP3345" s="241">
        <v>3.7743169999999998E-4</v>
      </c>
      <c r="AQ3345" s="241">
        <v>5.0870144999999996E-7</v>
      </c>
      <c r="AR3345" s="241">
        <v>8.5047869000000002E-3</v>
      </c>
      <c r="AT3345" s="193"/>
      <c r="AU3345" s="193"/>
      <c r="AV3345" s="193"/>
      <c r="AW3345" s="193"/>
      <c r="AX3345" s="193"/>
      <c r="AY3345" s="193"/>
      <c r="AZ3345" s="193"/>
      <c r="BA3345" s="193"/>
      <c r="BB3345" s="193"/>
      <c r="BC3345" s="193"/>
      <c r="BD3345" s="193"/>
      <c r="BE3345" s="315"/>
      <c r="BF3345" s="315"/>
      <c r="BG3345" s="315"/>
      <c r="BH3345" s="315"/>
      <c r="BI3345" s="315"/>
      <c r="BJ3345" s="315"/>
      <c r="BK3345" s="315"/>
    </row>
    <row r="3346" spans="1:256" x14ac:dyDescent="0.25">
      <c r="A3346" s="43"/>
      <c r="B3346" s="43" t="s">
        <v>4654</v>
      </c>
      <c r="C3346" s="48" t="s">
        <v>2218</v>
      </c>
      <c r="D3346" s="223">
        <v>5.3286384999999999E-2</v>
      </c>
      <c r="E3346" s="223">
        <v>3.3191961999999998E-2</v>
      </c>
      <c r="F3346" s="223">
        <v>1.7899063999999999E-2</v>
      </c>
      <c r="G3346" s="223">
        <v>1.8570581999999999E-4</v>
      </c>
      <c r="H3346" s="223">
        <v>1.0402813E-4</v>
      </c>
      <c r="I3346" s="223">
        <v>9.6269062999999996E-4</v>
      </c>
      <c r="J3346" s="223">
        <v>7.5471692000000001E-4</v>
      </c>
      <c r="K3346" s="223">
        <v>5.1872586E-6</v>
      </c>
      <c r="L3346" s="223">
        <v>1.8302939000000001E-4</v>
      </c>
      <c r="M3346" s="223">
        <v>0</v>
      </c>
      <c r="N3346" s="223">
        <v>0</v>
      </c>
      <c r="O3346" s="223">
        <v>0</v>
      </c>
      <c r="P3346" s="227">
        <f t="shared" si="636"/>
        <v>0.24586638518518517</v>
      </c>
      <c r="Q3346" s="238">
        <v>3.4582134</v>
      </c>
      <c r="R3346" s="117">
        <v>3.4026689999999999</v>
      </c>
      <c r="S3346" s="117">
        <v>4.7234444E-2</v>
      </c>
      <c r="T3346" s="117">
        <v>4.6027778000000002E-6</v>
      </c>
      <c r="U3346" s="117">
        <v>1.7981666999999999E-3</v>
      </c>
      <c r="V3346" s="117">
        <v>8.7436860999999999E-4</v>
      </c>
      <c r="W3346" s="117">
        <v>5.6327777999999997E-3</v>
      </c>
      <c r="X3346" s="257">
        <f t="shared" si="637"/>
        <v>2.3600941503907201E-2</v>
      </c>
      <c r="Y3346" s="257">
        <f t="shared" si="638"/>
        <v>1.0192883135100002E-2</v>
      </c>
      <c r="Z3346" s="257">
        <f t="shared" si="639"/>
        <v>4.9027627673571992E-3</v>
      </c>
      <c r="AA3346" s="257">
        <f t="shared" si="640"/>
        <v>8.5052956014500004E-3</v>
      </c>
      <c r="AB3346" s="257">
        <v>6.8153587000000003E-3</v>
      </c>
      <c r="AC3346" s="257">
        <v>1.5295818999999999E-6</v>
      </c>
      <c r="AD3346" s="257">
        <v>3.2838848000000002E-4</v>
      </c>
      <c r="AE3346" s="257">
        <v>7.7996369999999998E-7</v>
      </c>
      <c r="AF3346" s="257">
        <v>3.0453171000000001E-3</v>
      </c>
      <c r="AG3346" s="257">
        <v>1.5093095E-6</v>
      </c>
      <c r="AH3346" s="257">
        <v>4.4607915999999997E-3</v>
      </c>
      <c r="AI3346" s="257">
        <v>3.0029536E-5</v>
      </c>
      <c r="AJ3346" s="257">
        <v>6.7446277000000001E-7</v>
      </c>
      <c r="AK3346" s="257">
        <v>1.4044889E-5</v>
      </c>
      <c r="AL3346" s="257">
        <v>1.5671918000000001E-7</v>
      </c>
      <c r="AM3346" s="257">
        <v>1.1179072000000001E-9</v>
      </c>
      <c r="AN3346" s="257">
        <v>3.3635865E-6</v>
      </c>
      <c r="AO3346" s="257">
        <v>1.6269156E-5</v>
      </c>
      <c r="AP3346" s="257">
        <v>3.7743169999999998E-4</v>
      </c>
      <c r="AQ3346" s="257">
        <v>5.0870144999999996E-7</v>
      </c>
      <c r="AR3346" s="257">
        <v>8.5047869000000002E-3</v>
      </c>
      <c r="AT3346" s="193"/>
      <c r="AU3346" s="193"/>
      <c r="AV3346" s="193"/>
      <c r="AW3346" s="193"/>
      <c r="AX3346" s="193"/>
      <c r="AY3346" s="193"/>
      <c r="AZ3346" s="193"/>
      <c r="BA3346" s="193"/>
      <c r="BB3346" s="193"/>
      <c r="BC3346" s="193"/>
      <c r="BD3346" s="193"/>
      <c r="BE3346" s="315"/>
      <c r="BF3346" s="315"/>
      <c r="BG3346" s="315"/>
      <c r="BH3346" s="315"/>
      <c r="BI3346" s="315"/>
      <c r="BJ3346" s="315"/>
      <c r="BK3346" s="315"/>
    </row>
    <row r="3347" spans="1:256" s="25" customFormat="1" x14ac:dyDescent="0.25">
      <c r="A3347" s="45" t="s">
        <v>603</v>
      </c>
      <c r="B3347" s="45"/>
      <c r="C3347" s="43"/>
      <c r="D3347" s="199"/>
      <c r="E3347" s="199"/>
      <c r="F3347" s="199"/>
      <c r="G3347" s="199"/>
      <c r="H3347" s="199"/>
      <c r="I3347" s="199"/>
      <c r="J3347" s="199"/>
      <c r="K3347" s="199"/>
      <c r="L3347" s="199"/>
      <c r="M3347" s="199"/>
      <c r="N3347" s="199"/>
      <c r="O3347" s="199"/>
      <c r="P3347" s="199"/>
      <c r="Q3347" s="239"/>
      <c r="R3347" s="97"/>
      <c r="S3347" s="97"/>
      <c r="T3347" s="97"/>
      <c r="U3347" s="97"/>
      <c r="V3347" s="97"/>
      <c r="W3347" s="97"/>
      <c r="X3347" s="259"/>
      <c r="Y3347" s="259"/>
      <c r="Z3347" s="259"/>
      <c r="AA3347" s="258"/>
      <c r="AB3347" s="258"/>
      <c r="AC3347" s="258"/>
      <c r="AD3347" s="258"/>
      <c r="AE3347" s="258"/>
      <c r="AF3347" s="258"/>
      <c r="AG3347" s="258"/>
      <c r="AH3347" s="258"/>
      <c r="AI3347" s="258"/>
      <c r="AJ3347" s="258"/>
      <c r="AK3347" s="258"/>
      <c r="AL3347" s="258"/>
      <c r="AM3347" s="258"/>
      <c r="AN3347" s="258"/>
      <c r="AO3347" s="258"/>
      <c r="AP3347" s="258"/>
      <c r="AQ3347" s="258"/>
      <c r="AR3347" s="258"/>
      <c r="AS3347" s="193"/>
      <c r="AT3347" s="193"/>
      <c r="AU3347" s="193"/>
      <c r="AV3347" s="193"/>
      <c r="AW3347" s="193"/>
      <c r="AX3347" s="193"/>
      <c r="AY3347" s="193"/>
      <c r="AZ3347" s="193"/>
      <c r="BA3347" s="193"/>
      <c r="BB3347" s="193"/>
      <c r="BC3347" s="193"/>
      <c r="BD3347" s="193"/>
      <c r="BE3347" s="315"/>
      <c r="BF3347" s="315"/>
      <c r="BG3347" s="315"/>
      <c r="BH3347" s="315"/>
      <c r="BI3347" s="315"/>
      <c r="BJ3347" s="315"/>
      <c r="BK3347" s="315"/>
      <c r="BL3347" s="314"/>
      <c r="BM3347" s="315"/>
      <c r="BN3347" s="314"/>
      <c r="BO3347" s="314"/>
      <c r="BP3347" s="314"/>
      <c r="BQ3347" s="314"/>
      <c r="BR3347" s="314"/>
      <c r="BS3347" s="314"/>
      <c r="BT3347" s="314"/>
      <c r="BU3347" s="314"/>
      <c r="BV3347" s="314"/>
      <c r="BW3347" s="314"/>
      <c r="BX3347" s="314"/>
      <c r="BY3347" s="314"/>
      <c r="BZ3347" s="314"/>
      <c r="CA3347" s="314"/>
      <c r="CB3347" s="314"/>
      <c r="CC3347" s="314"/>
      <c r="CD3347" s="314"/>
      <c r="CE3347" s="314"/>
      <c r="CF3347" s="314"/>
      <c r="CG3347" s="314"/>
      <c r="CH3347" s="314"/>
      <c r="CI3347" s="314"/>
      <c r="CJ3347" s="314"/>
      <c r="CK3347" s="314"/>
      <c r="CL3347" s="314"/>
      <c r="CM3347" s="314"/>
      <c r="CN3347" s="314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  <c r="DI3347" s="5"/>
      <c r="DJ3347" s="5"/>
      <c r="DK3347" s="5"/>
      <c r="DL3347" s="5"/>
      <c r="DM3347" s="5"/>
      <c r="DN3347" s="5"/>
      <c r="DO3347" s="5"/>
      <c r="DP3347" s="5"/>
      <c r="DQ3347" s="5"/>
      <c r="DR3347" s="5"/>
      <c r="DS3347" s="5"/>
      <c r="DT3347" s="5"/>
      <c r="DU3347" s="5"/>
      <c r="DV3347" s="5"/>
      <c r="DW3347" s="5"/>
      <c r="DX3347" s="5"/>
      <c r="DY3347" s="5"/>
      <c r="DZ3347" s="5"/>
      <c r="EA3347" s="5"/>
      <c r="EB3347" s="5"/>
      <c r="EC3347" s="5"/>
      <c r="ED3347" s="5"/>
      <c r="EE3347" s="5"/>
      <c r="EF3347" s="5"/>
      <c r="EG3347" s="5"/>
      <c r="EH3347" s="5"/>
      <c r="EI3347" s="5"/>
      <c r="EJ3347" s="5"/>
      <c r="EK3347" s="5"/>
      <c r="EL3347" s="5"/>
      <c r="EM3347" s="5"/>
      <c r="EN3347" s="5"/>
      <c r="EO3347" s="5"/>
      <c r="EP3347" s="5"/>
      <c r="EQ3347" s="5"/>
      <c r="ER3347" s="5"/>
      <c r="ES3347" s="5"/>
      <c r="ET3347" s="5"/>
      <c r="EU3347" s="5"/>
      <c r="EV3347" s="5"/>
      <c r="EW3347" s="5"/>
      <c r="EX3347" s="5"/>
      <c r="EY3347" s="5"/>
      <c r="EZ3347" s="5"/>
      <c r="FA3347" s="5"/>
      <c r="FB3347" s="5"/>
      <c r="FC3347" s="5"/>
      <c r="FD3347" s="5"/>
      <c r="FE3347" s="5"/>
      <c r="FF3347" s="5"/>
      <c r="FG3347" s="5"/>
      <c r="FH3347" s="5"/>
      <c r="FI3347" s="5"/>
      <c r="FJ3347" s="5"/>
      <c r="FK3347" s="5"/>
      <c r="FL3347" s="5"/>
      <c r="FM3347" s="5"/>
      <c r="FN3347" s="5"/>
      <c r="FO3347" s="5"/>
      <c r="FP3347" s="5"/>
      <c r="FQ3347" s="5"/>
      <c r="FR3347" s="5"/>
      <c r="FS3347" s="5"/>
      <c r="FT3347" s="5"/>
      <c r="FU3347" s="5"/>
      <c r="FV3347" s="5"/>
      <c r="FW3347" s="5"/>
      <c r="FX3347" s="5"/>
      <c r="FY3347" s="5"/>
      <c r="FZ3347" s="5"/>
      <c r="GA3347" s="5"/>
      <c r="GB3347" s="5"/>
      <c r="GC3347" s="5"/>
      <c r="GD3347" s="5"/>
      <c r="GE3347" s="5"/>
      <c r="GF3347" s="5"/>
      <c r="GG3347" s="5"/>
      <c r="GH3347" s="5"/>
      <c r="GI3347" s="5"/>
      <c r="GJ3347" s="5"/>
      <c r="GK3347" s="5"/>
      <c r="GL3347" s="5"/>
      <c r="GM3347" s="5"/>
      <c r="GN3347" s="5"/>
      <c r="GO3347" s="5"/>
      <c r="GP3347" s="5"/>
      <c r="GQ3347" s="5"/>
      <c r="GR3347" s="5"/>
      <c r="GS3347" s="5"/>
      <c r="GT3347" s="5"/>
      <c r="GU3347" s="5"/>
      <c r="GV3347" s="5"/>
      <c r="GW3347" s="5"/>
      <c r="GX3347" s="5"/>
      <c r="GY3347" s="5"/>
      <c r="GZ3347" s="5"/>
      <c r="HA3347" s="5"/>
      <c r="HB3347" s="5"/>
      <c r="HC3347" s="5"/>
      <c r="HD3347" s="5"/>
      <c r="HE3347" s="5"/>
      <c r="HF3347" s="5"/>
      <c r="HG3347" s="5"/>
      <c r="HH3347" s="5"/>
      <c r="HI3347" s="5"/>
      <c r="HJ3347" s="5"/>
      <c r="HK3347" s="5"/>
      <c r="HL3347" s="5"/>
      <c r="HM3347" s="5"/>
      <c r="HN3347" s="5"/>
      <c r="HO3347" s="5"/>
      <c r="HP3347" s="5"/>
      <c r="HQ3347" s="5"/>
      <c r="HR3347" s="5"/>
      <c r="HS3347" s="5"/>
      <c r="HT3347" s="5"/>
      <c r="HU3347" s="5"/>
      <c r="HV3347" s="5"/>
      <c r="HW3347" s="5"/>
      <c r="HX3347" s="5"/>
      <c r="HY3347" s="5"/>
      <c r="HZ3347" s="5"/>
      <c r="IA3347" s="5"/>
      <c r="IB3347" s="5"/>
      <c r="IC3347" s="5"/>
      <c r="ID3347" s="5"/>
      <c r="IE3347" s="5"/>
      <c r="IF3347" s="5"/>
      <c r="IG3347" s="5"/>
      <c r="IH3347" s="5"/>
      <c r="II3347" s="5"/>
      <c r="IJ3347" s="5"/>
      <c r="IK3347" s="5"/>
      <c r="IL3347" s="5"/>
      <c r="IM3347" s="5"/>
      <c r="IN3347" s="5"/>
      <c r="IO3347" s="5"/>
      <c r="IP3347" s="5"/>
      <c r="IQ3347" s="5"/>
      <c r="IR3347" s="5"/>
      <c r="IS3347" s="5"/>
      <c r="IT3347" s="5"/>
      <c r="IU3347" s="5"/>
      <c r="IV3347" s="5"/>
    </row>
    <row r="3348" spans="1:256" x14ac:dyDescent="0.25">
      <c r="A3348" s="9"/>
      <c r="B3348" s="43" t="s">
        <v>4654</v>
      </c>
      <c r="C3348" s="25" t="s">
        <v>6132</v>
      </c>
      <c r="D3348" s="193">
        <v>1.4475022000000001E-2</v>
      </c>
      <c r="E3348" s="193">
        <v>1.2116854999999999E-2</v>
      </c>
      <c r="F3348" s="193">
        <v>1.7665469E-3</v>
      </c>
      <c r="G3348" s="193">
        <v>7.0478637999999997E-5</v>
      </c>
      <c r="H3348" s="193">
        <v>3.3201777999999998E-5</v>
      </c>
      <c r="I3348" s="193">
        <v>1.7852400999999999E-4</v>
      </c>
      <c r="J3348" s="193">
        <v>2.3874207E-4</v>
      </c>
      <c r="K3348" s="193">
        <v>1.7190437000000001E-6</v>
      </c>
      <c r="L3348" s="193">
        <v>6.8955140000000003E-5</v>
      </c>
      <c r="M3348" s="193">
        <v>0</v>
      </c>
      <c r="N3348" s="193">
        <v>0</v>
      </c>
      <c r="O3348" s="193">
        <v>0</v>
      </c>
      <c r="P3348" s="199">
        <f t="shared" ref="P3348:P3368" si="641">E3348/0.135</f>
        <v>8.9754481481481477E-2</v>
      </c>
      <c r="Q3348" s="240">
        <v>1.3022583000000001</v>
      </c>
      <c r="R3348" s="99">
        <v>1.2813409</v>
      </c>
      <c r="S3348" s="99">
        <v>1.7787839999999999E-2</v>
      </c>
      <c r="T3348" s="99">
        <v>1.7334E-6</v>
      </c>
      <c r="U3348" s="99">
        <v>6.7717999999999999E-4</v>
      </c>
      <c r="V3348" s="99">
        <v>3.2927880000000002E-4</v>
      </c>
      <c r="W3348" s="99">
        <v>2.1213E-3</v>
      </c>
      <c r="X3348" s="241">
        <f t="shared" ref="X3348:X3369" si="642">SUM(Y3348:AA3348)</f>
        <v>7.8642001870343498E-3</v>
      </c>
      <c r="Y3348" s="241">
        <f t="shared" ref="Y3348:Y3369" si="643">SUM(AB3348:AG3348)</f>
        <v>2.87785787387E-3</v>
      </c>
      <c r="Z3348" s="241">
        <f t="shared" ref="Z3348:Z3369" si="644">SUM(AH3348:AP3348)</f>
        <v>1.7835083558443501E-3</v>
      </c>
      <c r="AA3348" s="241">
        <f t="shared" ref="AA3348:AA3369" si="645">SUM(AQ3348:AR3348)</f>
        <v>3.2028339573200002E-3</v>
      </c>
      <c r="AB3348" s="258">
        <v>2.4879717000000001E-3</v>
      </c>
      <c r="AC3348" s="258">
        <v>5.7601160000000001E-7</v>
      </c>
      <c r="AD3348" s="258">
        <v>5.4548132999999997E-5</v>
      </c>
      <c r="AE3348" s="258">
        <v>1.3033198000000001E-7</v>
      </c>
      <c r="AF3348" s="258">
        <v>3.3406331000000001E-4</v>
      </c>
      <c r="AG3348" s="258">
        <v>5.6838728999999999E-7</v>
      </c>
      <c r="AH3348" s="258">
        <v>1.6284279000000001E-3</v>
      </c>
      <c r="AI3348" s="258">
        <v>2.8743527999999998E-6</v>
      </c>
      <c r="AJ3348" s="258">
        <v>2.539827E-7</v>
      </c>
      <c r="AK3348" s="258">
        <v>2.3631707000000001E-6</v>
      </c>
      <c r="AL3348" s="258">
        <v>5.7176823000000003E-8</v>
      </c>
      <c r="AM3348" s="258">
        <v>2.1822134999999999E-10</v>
      </c>
      <c r="AN3348" s="258">
        <v>1.2668168E-6</v>
      </c>
      <c r="AO3348" s="258">
        <v>6.1276378000000003E-6</v>
      </c>
      <c r="AP3348" s="258">
        <v>1.421371E-4</v>
      </c>
      <c r="AQ3348" s="258">
        <v>1.9165732E-7</v>
      </c>
      <c r="AR3348" s="258">
        <v>3.2026423E-3</v>
      </c>
      <c r="AT3348" s="193"/>
      <c r="AU3348" s="193"/>
      <c r="AV3348" s="193"/>
      <c r="AW3348" s="193"/>
      <c r="AX3348" s="193"/>
      <c r="AY3348" s="193"/>
      <c r="AZ3348" s="193"/>
      <c r="BA3348" s="193"/>
      <c r="BB3348" s="193"/>
      <c r="BC3348" s="193"/>
      <c r="BD3348" s="193"/>
      <c r="BE3348" s="315"/>
      <c r="BF3348" s="315"/>
      <c r="BG3348" s="315"/>
      <c r="BH3348" s="315"/>
      <c r="BI3348" s="315"/>
      <c r="BJ3348" s="315"/>
      <c r="BK3348" s="315"/>
    </row>
    <row r="3349" spans="1:256" x14ac:dyDescent="0.25">
      <c r="A3349" s="9"/>
      <c r="B3349" s="43" t="s">
        <v>4654</v>
      </c>
      <c r="C3349" s="25" t="s">
        <v>6131</v>
      </c>
      <c r="D3349" s="193">
        <v>1.8347163999999999E-2</v>
      </c>
      <c r="E3349" s="193">
        <v>1.2168706E-2</v>
      </c>
      <c r="F3349" s="193">
        <v>5.5309330999999996E-3</v>
      </c>
      <c r="G3349" s="193">
        <v>7.0478637999999997E-5</v>
      </c>
      <c r="H3349" s="193">
        <v>3.8573072000000002E-5</v>
      </c>
      <c r="I3349" s="193">
        <v>2.2425826000000001E-4</v>
      </c>
      <c r="J3349" s="193">
        <v>2.4329477000000001E-4</v>
      </c>
      <c r="K3349" s="193">
        <v>1.9647815E-6</v>
      </c>
      <c r="L3349" s="193">
        <v>6.8955140000000003E-5</v>
      </c>
      <c r="M3349" s="193">
        <v>0</v>
      </c>
      <c r="N3349" s="193">
        <v>0</v>
      </c>
      <c r="O3349" s="193">
        <v>0</v>
      </c>
      <c r="P3349" s="199">
        <f t="shared" si="641"/>
        <v>9.0138562962962951E-2</v>
      </c>
      <c r="Q3349" s="240">
        <v>1.3022583000000001</v>
      </c>
      <c r="R3349" s="99">
        <v>1.2813409</v>
      </c>
      <c r="S3349" s="99">
        <v>1.7787839999999999E-2</v>
      </c>
      <c r="T3349" s="99">
        <v>1.7334E-6</v>
      </c>
      <c r="U3349" s="99">
        <v>6.7717999999999999E-4</v>
      </c>
      <c r="V3349" s="99">
        <v>3.2927880000000002E-4</v>
      </c>
      <c r="W3349" s="99">
        <v>2.1213E-3</v>
      </c>
      <c r="X3349" s="241">
        <f t="shared" si="642"/>
        <v>8.4726073868312702E-3</v>
      </c>
      <c r="Y3349" s="241">
        <f t="shared" si="643"/>
        <v>3.4726092371400001E-3</v>
      </c>
      <c r="Z3349" s="241">
        <f t="shared" si="644"/>
        <v>1.7971641923712699E-3</v>
      </c>
      <c r="AA3349" s="241">
        <f t="shared" si="645"/>
        <v>3.2028339573200002E-3</v>
      </c>
      <c r="AB3349" s="258">
        <v>2.4986205000000002E-3</v>
      </c>
      <c r="AC3349" s="258">
        <v>5.7601160000000001E-7</v>
      </c>
      <c r="AD3349" s="258">
        <v>6.2162839000000001E-5</v>
      </c>
      <c r="AE3349" s="258">
        <v>2.5557925E-7</v>
      </c>
      <c r="AF3349" s="258">
        <v>9.1042591999999998E-4</v>
      </c>
      <c r="AG3349" s="258">
        <v>5.6838728999999999E-7</v>
      </c>
      <c r="AH3349" s="258">
        <v>1.6353982E-3</v>
      </c>
      <c r="AI3349" s="258">
        <v>9.2536848999999999E-6</v>
      </c>
      <c r="AJ3349" s="258">
        <v>2.539827E-7</v>
      </c>
      <c r="AK3349" s="258">
        <v>2.6690528999999998E-6</v>
      </c>
      <c r="AL3349" s="258">
        <v>5.7478781000000001E-8</v>
      </c>
      <c r="AM3349" s="258">
        <v>2.3849026999999998E-10</v>
      </c>
      <c r="AN3349" s="258">
        <v>1.2668168E-6</v>
      </c>
      <c r="AO3349" s="258">
        <v>6.1276378000000003E-6</v>
      </c>
      <c r="AP3349" s="258">
        <v>1.421371E-4</v>
      </c>
      <c r="AQ3349" s="258">
        <v>1.9165732E-7</v>
      </c>
      <c r="AR3349" s="258">
        <v>3.2026423E-3</v>
      </c>
      <c r="AT3349" s="193"/>
      <c r="AU3349" s="193"/>
      <c r="AV3349" s="193"/>
      <c r="AW3349" s="193"/>
      <c r="AX3349" s="193"/>
      <c r="AY3349" s="193"/>
      <c r="AZ3349" s="193"/>
      <c r="BA3349" s="193"/>
      <c r="BB3349" s="193"/>
      <c r="BC3349" s="193"/>
      <c r="BD3349" s="193"/>
      <c r="BE3349" s="315"/>
      <c r="BF3349" s="315"/>
      <c r="BG3349" s="315"/>
      <c r="BH3349" s="315"/>
      <c r="BI3349" s="315"/>
      <c r="BJ3349" s="315"/>
      <c r="BK3349" s="315"/>
    </row>
    <row r="3350" spans="1:256" x14ac:dyDescent="0.25">
      <c r="A3350" s="43"/>
      <c r="B3350" s="43" t="s">
        <v>4654</v>
      </c>
      <c r="C3350" s="25" t="s">
        <v>6130</v>
      </c>
      <c r="D3350" s="193">
        <v>1.8878098999999999E-2</v>
      </c>
      <c r="E3350" s="193">
        <v>1.2359056E-2</v>
      </c>
      <c r="F3350" s="193">
        <v>5.4493930999999999E-3</v>
      </c>
      <c r="G3350" s="193">
        <v>7.0478637999999997E-5</v>
      </c>
      <c r="H3350" s="193">
        <v>3.8573072000000002E-5</v>
      </c>
      <c r="I3350" s="193">
        <v>5.2151303000000002E-4</v>
      </c>
      <c r="J3350" s="193">
        <v>3.6816502999999998E-4</v>
      </c>
      <c r="K3350" s="193">
        <v>1.9647815E-6</v>
      </c>
      <c r="L3350" s="193">
        <v>6.8955140000000003E-5</v>
      </c>
      <c r="M3350" s="193">
        <v>0</v>
      </c>
      <c r="N3350" s="193">
        <v>0</v>
      </c>
      <c r="O3350" s="193">
        <v>0</v>
      </c>
      <c r="P3350" s="199">
        <f t="shared" si="641"/>
        <v>9.1548562962962959E-2</v>
      </c>
      <c r="Q3350" s="240">
        <v>1.3022583000000001</v>
      </c>
      <c r="R3350" s="99">
        <v>1.2813409</v>
      </c>
      <c r="S3350" s="99">
        <v>1.7787839999999999E-2</v>
      </c>
      <c r="T3350" s="99">
        <v>1.7334E-6</v>
      </c>
      <c r="U3350" s="99">
        <v>6.7717999999999999E-4</v>
      </c>
      <c r="V3350" s="99">
        <v>3.2927880000000002E-4</v>
      </c>
      <c r="W3350" s="99">
        <v>2.1213E-3</v>
      </c>
      <c r="X3350" s="241">
        <f t="shared" si="642"/>
        <v>8.8169486261160789E-3</v>
      </c>
      <c r="Y3350" s="241">
        <f t="shared" si="643"/>
        <v>3.7835039406299998E-3</v>
      </c>
      <c r="Z3350" s="241">
        <f t="shared" si="644"/>
        <v>1.8306107281660798E-3</v>
      </c>
      <c r="AA3350" s="241">
        <f t="shared" si="645"/>
        <v>3.2028339573200002E-3</v>
      </c>
      <c r="AB3350" s="258">
        <v>2.5377057000000001E-3</v>
      </c>
      <c r="AC3350" s="258">
        <v>5.7601160000000001E-7</v>
      </c>
      <c r="AD3350" s="258">
        <v>2.4692245E-4</v>
      </c>
      <c r="AE3350" s="258">
        <v>2.0100174E-7</v>
      </c>
      <c r="AF3350" s="258">
        <v>9.975303899999999E-4</v>
      </c>
      <c r="AG3350" s="258">
        <v>5.6838728999999999E-7</v>
      </c>
      <c r="AH3350" s="258">
        <v>1.660981E-3</v>
      </c>
      <c r="AI3350" s="258">
        <v>9.2475072999999998E-6</v>
      </c>
      <c r="AJ3350" s="258">
        <v>2.539827E-7</v>
      </c>
      <c r="AK3350" s="258">
        <v>1.0530368000000001E-5</v>
      </c>
      <c r="AL3350" s="258">
        <v>6.5519915000000003E-8</v>
      </c>
      <c r="AM3350" s="258">
        <v>7.9565107999999999E-10</v>
      </c>
      <c r="AN3350" s="258">
        <v>1.2668168E-6</v>
      </c>
      <c r="AO3350" s="258">
        <v>6.1276378000000003E-6</v>
      </c>
      <c r="AP3350" s="258">
        <v>1.421371E-4</v>
      </c>
      <c r="AQ3350" s="258">
        <v>1.9165732E-7</v>
      </c>
      <c r="AR3350" s="258">
        <v>3.2026423E-3</v>
      </c>
      <c r="AT3350" s="193"/>
      <c r="AU3350" s="193"/>
      <c r="AV3350" s="193"/>
      <c r="AW3350" s="193"/>
      <c r="AX3350" s="193"/>
      <c r="AY3350" s="193"/>
      <c r="AZ3350" s="193"/>
      <c r="BA3350" s="193"/>
      <c r="BB3350" s="193"/>
      <c r="BC3350" s="193"/>
      <c r="BD3350" s="193"/>
      <c r="BE3350" s="315"/>
      <c r="BF3350" s="315"/>
      <c r="BG3350" s="315"/>
      <c r="BH3350" s="315"/>
      <c r="BI3350" s="315"/>
      <c r="BJ3350" s="315"/>
      <c r="BK3350" s="315"/>
    </row>
    <row r="3351" spans="1:256" x14ac:dyDescent="0.25">
      <c r="A3351" s="9"/>
      <c r="B3351" s="43" t="s">
        <v>4654</v>
      </c>
      <c r="C3351" s="25" t="s">
        <v>6129</v>
      </c>
      <c r="D3351" s="193">
        <v>1.7129202999999999E-2</v>
      </c>
      <c r="E3351" s="193">
        <v>1.2318556E-2</v>
      </c>
      <c r="F3351" s="193">
        <v>4.0695324999999996E-3</v>
      </c>
      <c r="G3351" s="193">
        <v>7.0478637999999997E-5</v>
      </c>
      <c r="H3351" s="193">
        <v>3.8573072000000002E-5</v>
      </c>
      <c r="I3351" s="193">
        <v>2.9514401000000002E-4</v>
      </c>
      <c r="J3351" s="193">
        <v>2.6599872999999999E-4</v>
      </c>
      <c r="K3351" s="193">
        <v>1.9647815E-6</v>
      </c>
      <c r="L3351" s="193">
        <v>6.8955140000000003E-5</v>
      </c>
      <c r="M3351" s="193">
        <v>0</v>
      </c>
      <c r="N3351" s="193">
        <v>0</v>
      </c>
      <c r="O3351" s="193">
        <v>0</v>
      </c>
      <c r="P3351" s="199">
        <f t="shared" si="641"/>
        <v>9.1248562962962951E-2</v>
      </c>
      <c r="Q3351" s="240">
        <v>1.3022583000000001</v>
      </c>
      <c r="R3351" s="99">
        <v>1.2813409</v>
      </c>
      <c r="S3351" s="99">
        <v>1.7787839999999999E-2</v>
      </c>
      <c r="T3351" s="99">
        <v>1.7334E-6</v>
      </c>
      <c r="U3351" s="99">
        <v>6.7717999999999999E-4</v>
      </c>
      <c r="V3351" s="99">
        <v>3.2927880000000002E-4</v>
      </c>
      <c r="W3351" s="99">
        <v>2.1213E-3</v>
      </c>
      <c r="X3351" s="241">
        <f t="shared" si="642"/>
        <v>8.391473609062049E-3</v>
      </c>
      <c r="Y3351" s="241">
        <f t="shared" si="643"/>
        <v>3.3724855033499999E-3</v>
      </c>
      <c r="Z3351" s="241">
        <f t="shared" si="644"/>
        <v>1.8161541483920499E-3</v>
      </c>
      <c r="AA3351" s="241">
        <f t="shared" si="645"/>
        <v>3.2028339573200002E-3</v>
      </c>
      <c r="AB3351" s="258">
        <v>2.5293897000000002E-3</v>
      </c>
      <c r="AC3351" s="258">
        <v>5.7601160000000001E-7</v>
      </c>
      <c r="AD3351" s="258">
        <v>9.5755117000000001E-5</v>
      </c>
      <c r="AE3351" s="258">
        <v>2.4813745999999999E-7</v>
      </c>
      <c r="AF3351" s="258">
        <v>7.4594815000000002E-4</v>
      </c>
      <c r="AG3351" s="258">
        <v>5.6838728999999999E-7</v>
      </c>
      <c r="AH3351" s="258">
        <v>1.6555378E-3</v>
      </c>
      <c r="AI3351" s="258">
        <v>6.6731469E-6</v>
      </c>
      <c r="AJ3351" s="258">
        <v>2.539827E-7</v>
      </c>
      <c r="AK3351" s="258">
        <v>4.0983836000000002E-6</v>
      </c>
      <c r="AL3351" s="258">
        <v>5.8940800000000001E-8</v>
      </c>
      <c r="AM3351" s="258">
        <v>3.3979205E-10</v>
      </c>
      <c r="AN3351" s="258">
        <v>1.2668168E-6</v>
      </c>
      <c r="AO3351" s="258">
        <v>6.1276378000000003E-6</v>
      </c>
      <c r="AP3351" s="258">
        <v>1.421371E-4</v>
      </c>
      <c r="AQ3351" s="258">
        <v>1.9165732E-7</v>
      </c>
      <c r="AR3351" s="258">
        <v>3.2026423E-3</v>
      </c>
      <c r="AT3351" s="193"/>
      <c r="AU3351" s="193"/>
      <c r="AV3351" s="193"/>
      <c r="AW3351" s="193"/>
      <c r="AX3351" s="193"/>
      <c r="AY3351" s="193"/>
      <c r="AZ3351" s="193"/>
      <c r="BA3351" s="193"/>
      <c r="BB3351" s="193"/>
      <c r="BC3351" s="193"/>
      <c r="BD3351" s="193"/>
      <c r="BE3351" s="315"/>
      <c r="BF3351" s="315"/>
      <c r="BG3351" s="315"/>
      <c r="BH3351" s="315"/>
      <c r="BI3351" s="315"/>
      <c r="BJ3351" s="315"/>
      <c r="BK3351" s="315"/>
    </row>
    <row r="3352" spans="1:256" x14ac:dyDescent="0.25">
      <c r="A3352" s="9"/>
      <c r="B3352" s="43" t="s">
        <v>4654</v>
      </c>
      <c r="C3352" s="25" t="s">
        <v>6128</v>
      </c>
      <c r="D3352" s="193">
        <v>1.5169791E-2</v>
      </c>
      <c r="E3352" s="193">
        <v>1.2189205E-2</v>
      </c>
      <c r="F3352" s="193">
        <v>2.3018941000000001E-3</v>
      </c>
      <c r="G3352" s="193">
        <v>7.0307759000000006E-5</v>
      </c>
      <c r="H3352" s="193">
        <v>3.5021575000000002E-5</v>
      </c>
      <c r="I3352" s="193">
        <v>2.5624102999999998E-4</v>
      </c>
      <c r="J3352" s="193">
        <v>2.4632225000000002E-4</v>
      </c>
      <c r="K3352" s="193">
        <v>1.8558941000000001E-6</v>
      </c>
      <c r="L3352" s="193">
        <v>6.8944015000000004E-5</v>
      </c>
      <c r="M3352" s="193">
        <v>0</v>
      </c>
      <c r="N3352" s="193">
        <v>0</v>
      </c>
      <c r="O3352" s="193">
        <v>0</v>
      </c>
      <c r="P3352" s="199">
        <f t="shared" si="641"/>
        <v>9.0290407407407403E-2</v>
      </c>
      <c r="Q3352" s="240">
        <v>1.3024901</v>
      </c>
      <c r="R3352" s="99">
        <v>1.2815694</v>
      </c>
      <c r="S3352" s="99">
        <v>1.779064E-2</v>
      </c>
      <c r="T3352" s="99">
        <v>1.7336E-6</v>
      </c>
      <c r="U3352" s="99">
        <v>6.7714999999999995E-4</v>
      </c>
      <c r="V3352" s="99">
        <v>3.2928930000000002E-4</v>
      </c>
      <c r="W3352" s="99">
        <v>2.1218000000000001E-3</v>
      </c>
      <c r="X3352" s="241">
        <f t="shared" si="642"/>
        <v>7.9829428625809197E-3</v>
      </c>
      <c r="Y3352" s="241">
        <f t="shared" si="643"/>
        <v>2.9847837879400001E-3</v>
      </c>
      <c r="Z3352" s="241">
        <f t="shared" si="644"/>
        <v>1.79475411091092E-3</v>
      </c>
      <c r="AA3352" s="241">
        <f t="shared" si="645"/>
        <v>3.2034049637299999E-3</v>
      </c>
      <c r="AB3352" s="258">
        <v>2.5028414000000001E-3</v>
      </c>
      <c r="AC3352" s="258">
        <v>5.7613113000000003E-7</v>
      </c>
      <c r="AD3352" s="258">
        <v>6.6157810999999995E-5</v>
      </c>
      <c r="AE3352" s="258">
        <v>1.1714337E-7</v>
      </c>
      <c r="AF3352" s="258">
        <v>4.1452280999999998E-4</v>
      </c>
      <c r="AG3352" s="258">
        <v>5.6849244000000004E-7</v>
      </c>
      <c r="AH3352" s="258">
        <v>1.6381755999999999E-3</v>
      </c>
      <c r="AI3352" s="258">
        <v>3.8620403999999996E-6</v>
      </c>
      <c r="AJ3352" s="258">
        <v>2.5312177999999998E-7</v>
      </c>
      <c r="AK3352" s="258">
        <v>2.8607767E-6</v>
      </c>
      <c r="AL3352" s="258">
        <v>5.3006803E-8</v>
      </c>
      <c r="AM3352" s="258">
        <v>2.3862792000000002E-10</v>
      </c>
      <c r="AN3352" s="258">
        <v>1.2663631E-6</v>
      </c>
      <c r="AO3352" s="258">
        <v>6.1258035000000003E-6</v>
      </c>
      <c r="AP3352" s="258">
        <v>1.4215716E-4</v>
      </c>
      <c r="AQ3352" s="258">
        <v>1.9166372999999999E-7</v>
      </c>
      <c r="AR3352" s="258">
        <v>3.2032133E-3</v>
      </c>
      <c r="AT3352" s="193"/>
      <c r="AU3352" s="193"/>
      <c r="AV3352" s="193"/>
      <c r="AW3352" s="193"/>
      <c r="AX3352" s="193"/>
      <c r="AY3352" s="193"/>
      <c r="AZ3352" s="193"/>
      <c r="BA3352" s="193"/>
      <c r="BB3352" s="193"/>
      <c r="BC3352" s="193"/>
      <c r="BD3352" s="193"/>
      <c r="BE3352" s="315"/>
      <c r="BF3352" s="315"/>
      <c r="BG3352" s="315"/>
      <c r="BH3352" s="315"/>
      <c r="BI3352" s="315"/>
      <c r="BJ3352" s="315"/>
      <c r="BK3352" s="315"/>
    </row>
    <row r="3353" spans="1:256" x14ac:dyDescent="0.25">
      <c r="A3353" s="9"/>
      <c r="B3353" s="43" t="s">
        <v>4654</v>
      </c>
      <c r="C3353" s="25" t="s">
        <v>4277</v>
      </c>
      <c r="D3353" s="193">
        <v>2.2411364E-2</v>
      </c>
      <c r="E3353" s="193">
        <v>1.2449616E-2</v>
      </c>
      <c r="F3353" s="193">
        <v>9.2243931000000005E-3</v>
      </c>
      <c r="G3353" s="193">
        <v>7.0478637999999997E-5</v>
      </c>
      <c r="H3353" s="193">
        <v>3.4954562000000002E-5</v>
      </c>
      <c r="I3353" s="193">
        <v>2.9514401000000002E-4</v>
      </c>
      <c r="J3353" s="193">
        <v>2.6599871999999998E-4</v>
      </c>
      <c r="K3353" s="193">
        <v>1.8243632E-6</v>
      </c>
      <c r="L3353" s="193">
        <v>6.8955140000000003E-5</v>
      </c>
      <c r="M3353" s="193">
        <v>0</v>
      </c>
      <c r="N3353" s="193">
        <v>0</v>
      </c>
      <c r="O3353" s="193">
        <v>0</v>
      </c>
      <c r="P3353" s="199">
        <f t="shared" si="641"/>
        <v>9.2219377777777778E-2</v>
      </c>
      <c r="Q3353" s="240">
        <v>1.3022583000000001</v>
      </c>
      <c r="R3353" s="99">
        <v>1.2813409</v>
      </c>
      <c r="S3353" s="99">
        <v>1.7787839999999999E-2</v>
      </c>
      <c r="T3353" s="99">
        <v>1.7334E-6</v>
      </c>
      <c r="U3353" s="99">
        <v>6.7717999999999999E-4</v>
      </c>
      <c r="V3353" s="99">
        <v>3.2927880000000002E-4</v>
      </c>
      <c r="W3353" s="99">
        <v>2.1213E-3</v>
      </c>
      <c r="X3353" s="241">
        <f t="shared" si="642"/>
        <v>9.1580842615892593E-3</v>
      </c>
      <c r="Y3353" s="241">
        <f t="shared" si="643"/>
        <v>4.1124646809400003E-3</v>
      </c>
      <c r="Z3353" s="241">
        <f t="shared" si="644"/>
        <v>1.8427856233292597E-3</v>
      </c>
      <c r="AA3353" s="241">
        <f t="shared" si="645"/>
        <v>3.2028339573200002E-3</v>
      </c>
      <c r="AB3353" s="258">
        <v>2.5563084999999999E-3</v>
      </c>
      <c r="AC3353" s="258">
        <v>5.7601160000000001E-7</v>
      </c>
      <c r="AD3353" s="258">
        <v>9.5242934000000002E-5</v>
      </c>
      <c r="AE3353" s="258">
        <v>3.0894804999999999E-7</v>
      </c>
      <c r="AF3353" s="258">
        <v>1.4594599000000001E-3</v>
      </c>
      <c r="AG3353" s="258">
        <v>5.6838728999999999E-7</v>
      </c>
      <c r="AH3353" s="258">
        <v>1.6731675999999999E-3</v>
      </c>
      <c r="AI3353" s="258">
        <v>1.568626E-5</v>
      </c>
      <c r="AJ3353" s="258">
        <v>2.539827E-7</v>
      </c>
      <c r="AK3353" s="258">
        <v>4.0869509000000002E-6</v>
      </c>
      <c r="AL3353" s="258">
        <v>5.8935340999999998E-8</v>
      </c>
      <c r="AM3353" s="258">
        <v>3.3978825999999997E-10</v>
      </c>
      <c r="AN3353" s="258">
        <v>1.2668168E-6</v>
      </c>
      <c r="AO3353" s="258">
        <v>6.1276378000000003E-6</v>
      </c>
      <c r="AP3353" s="258">
        <v>1.421371E-4</v>
      </c>
      <c r="AQ3353" s="258">
        <v>1.9165732E-7</v>
      </c>
      <c r="AR3353" s="258">
        <v>3.2026423E-3</v>
      </c>
      <c r="AT3353" s="193"/>
      <c r="AU3353" s="193"/>
      <c r="AV3353" s="193"/>
      <c r="AW3353" s="193"/>
      <c r="AX3353" s="193"/>
      <c r="AY3353" s="193"/>
      <c r="AZ3353" s="193"/>
      <c r="BA3353" s="193"/>
      <c r="BB3353" s="193"/>
      <c r="BC3353" s="193"/>
      <c r="BD3353" s="193"/>
      <c r="BE3353" s="315"/>
      <c r="BF3353" s="315"/>
      <c r="BG3353" s="315"/>
      <c r="BH3353" s="315"/>
      <c r="BI3353" s="315"/>
      <c r="BJ3353" s="315"/>
      <c r="BK3353" s="315"/>
    </row>
    <row r="3354" spans="1:256" x14ac:dyDescent="0.25">
      <c r="A3354" s="9"/>
      <c r="B3354" s="43" t="s">
        <v>4654</v>
      </c>
      <c r="C3354" s="25" t="s">
        <v>4391</v>
      </c>
      <c r="D3354" s="193">
        <v>1.7907037000000001E-2</v>
      </c>
      <c r="E3354" s="193">
        <v>1.2366136E-2</v>
      </c>
      <c r="F3354" s="193">
        <v>4.8366060999999998E-3</v>
      </c>
      <c r="G3354" s="193">
        <v>7.0846365999999993E-5</v>
      </c>
      <c r="H3354" s="193">
        <v>3.8576011999999997E-5</v>
      </c>
      <c r="I3354" s="193">
        <v>2.6287665E-4</v>
      </c>
      <c r="J3354" s="193">
        <v>2.6098735999999998E-4</v>
      </c>
      <c r="K3354" s="193">
        <v>1.9716686000000001E-6</v>
      </c>
      <c r="L3354" s="193">
        <v>6.9037347000000006E-5</v>
      </c>
      <c r="M3354" s="193">
        <v>0</v>
      </c>
      <c r="N3354" s="193">
        <v>0</v>
      </c>
      <c r="O3354" s="193">
        <v>0</v>
      </c>
      <c r="P3354" s="199">
        <f t="shared" si="641"/>
        <v>9.1601007407407398E-2</v>
      </c>
      <c r="Q3354" s="240">
        <v>1.3023047000000001</v>
      </c>
      <c r="R3354" s="99">
        <v>1.2813812</v>
      </c>
      <c r="S3354" s="99">
        <v>1.7792880000000001E-2</v>
      </c>
      <c r="T3354" s="99">
        <v>1.7334E-6</v>
      </c>
      <c r="U3354" s="99">
        <v>6.7748999999999999E-4</v>
      </c>
      <c r="V3354" s="99">
        <v>3.2936009999999998E-4</v>
      </c>
      <c r="W3354" s="99">
        <v>2.1221E-3</v>
      </c>
      <c r="X3354" s="241">
        <f t="shared" si="642"/>
        <v>8.5554673161356391E-3</v>
      </c>
      <c r="Y3354" s="241">
        <f t="shared" si="643"/>
        <v>3.5292852402500005E-3</v>
      </c>
      <c r="Z3354" s="241">
        <f t="shared" si="644"/>
        <v>1.8232470566556397E-3</v>
      </c>
      <c r="AA3354" s="241">
        <f t="shared" si="645"/>
        <v>3.20293501923E-3</v>
      </c>
      <c r="AB3354" s="258">
        <v>2.5391593000000001E-3</v>
      </c>
      <c r="AC3354" s="258">
        <v>5.7603104999999995E-7</v>
      </c>
      <c r="AD3354" s="258">
        <v>8.6742079999999996E-5</v>
      </c>
      <c r="AE3354" s="258">
        <v>3.6295572E-7</v>
      </c>
      <c r="AF3354" s="258">
        <v>9.0187632000000005E-4</v>
      </c>
      <c r="AG3354" s="258">
        <v>5.6855347999999996E-7</v>
      </c>
      <c r="AH3354" s="258">
        <v>1.6619324E-3</v>
      </c>
      <c r="AI3354" s="258">
        <v>7.7468225E-6</v>
      </c>
      <c r="AJ3354" s="258">
        <v>2.5627744999999998E-7</v>
      </c>
      <c r="AK3354" s="258">
        <v>3.7234294000000001E-6</v>
      </c>
      <c r="AL3354" s="258">
        <v>5.3214698E-8</v>
      </c>
      <c r="AM3354" s="258">
        <v>2.9710764E-10</v>
      </c>
      <c r="AN3354" s="258">
        <v>1.2680002000000001E-6</v>
      </c>
      <c r="AO3354" s="258">
        <v>6.1271053000000003E-6</v>
      </c>
      <c r="AP3354" s="258">
        <v>1.4213951E-4</v>
      </c>
      <c r="AQ3354" s="258">
        <v>1.9181922999999999E-7</v>
      </c>
      <c r="AR3354" s="258">
        <v>3.2027432000000002E-3</v>
      </c>
      <c r="AT3354" s="193"/>
      <c r="AU3354" s="193"/>
      <c r="AV3354" s="193"/>
      <c r="AW3354" s="193"/>
      <c r="AX3354" s="193"/>
      <c r="AY3354" s="193"/>
      <c r="AZ3354" s="193"/>
      <c r="BA3354" s="193"/>
      <c r="BB3354" s="193"/>
      <c r="BC3354" s="193"/>
      <c r="BD3354" s="193"/>
      <c r="BE3354" s="315"/>
      <c r="BF3354" s="315"/>
      <c r="BG3354" s="315"/>
      <c r="BH3354" s="315"/>
      <c r="BI3354" s="315"/>
      <c r="BJ3354" s="315"/>
      <c r="BK3354" s="315"/>
    </row>
    <row r="3355" spans="1:256" x14ac:dyDescent="0.25">
      <c r="A3355" s="9"/>
      <c r="B3355" s="43" t="s">
        <v>4654</v>
      </c>
      <c r="C3355" s="25" t="s">
        <v>4390</v>
      </c>
      <c r="D3355" s="193">
        <v>1.7969162E-2</v>
      </c>
      <c r="E3355" s="193">
        <v>1.2084196E-2</v>
      </c>
      <c r="F3355" s="193">
        <v>4.9506098999999998E-3</v>
      </c>
      <c r="G3355" s="193">
        <v>7.0478637999999997E-5</v>
      </c>
      <c r="H3355" s="193">
        <v>3.8573072000000002E-5</v>
      </c>
      <c r="I3355" s="193">
        <v>4.5837359000000001E-4</v>
      </c>
      <c r="J3355" s="193">
        <v>2.9601091999999999E-4</v>
      </c>
      <c r="K3355" s="193">
        <v>1.9647815E-6</v>
      </c>
      <c r="L3355" s="193">
        <v>6.8955140000000003E-5</v>
      </c>
      <c r="M3355" s="193">
        <v>0</v>
      </c>
      <c r="N3355" s="193">
        <v>0</v>
      </c>
      <c r="O3355" s="193">
        <v>0</v>
      </c>
      <c r="P3355" s="199">
        <f t="shared" si="641"/>
        <v>8.9512562962962963E-2</v>
      </c>
      <c r="Q3355" s="240">
        <v>1.3022583000000001</v>
      </c>
      <c r="R3355" s="99">
        <v>1.2813409</v>
      </c>
      <c r="S3355" s="99">
        <v>1.7787839999999999E-2</v>
      </c>
      <c r="T3355" s="99">
        <v>1.7334E-6</v>
      </c>
      <c r="U3355" s="99">
        <v>6.7717999999999999E-4</v>
      </c>
      <c r="V3355" s="99">
        <v>3.2927880000000002E-4</v>
      </c>
      <c r="W3355" s="99">
        <v>2.1213E-3</v>
      </c>
      <c r="X3355" s="241">
        <f t="shared" si="642"/>
        <v>8.4954468707330085E-3</v>
      </c>
      <c r="Y3355" s="241">
        <f t="shared" si="643"/>
        <v>3.5043561849899996E-3</v>
      </c>
      <c r="Z3355" s="241">
        <f t="shared" si="644"/>
        <v>1.7882567284230096E-3</v>
      </c>
      <c r="AA3355" s="241">
        <f t="shared" si="645"/>
        <v>3.2028339573200002E-3</v>
      </c>
      <c r="AB3355" s="258">
        <v>2.4812677999999999E-3</v>
      </c>
      <c r="AC3355" s="258">
        <v>5.7601160000000001E-7</v>
      </c>
      <c r="AD3355" s="258">
        <v>1.4016481000000001E-4</v>
      </c>
      <c r="AE3355" s="258">
        <v>1.9255610000000001E-7</v>
      </c>
      <c r="AF3355" s="258">
        <v>8.8158661999999997E-4</v>
      </c>
      <c r="AG3355" s="258">
        <v>5.6838728999999999E-7</v>
      </c>
      <c r="AH3355" s="258">
        <v>1.6240401E-3</v>
      </c>
      <c r="AI3355" s="258">
        <v>8.3817830000000001E-6</v>
      </c>
      <c r="AJ3355" s="258">
        <v>2.539827E-7</v>
      </c>
      <c r="AK3355" s="258">
        <v>5.9879608000000002E-6</v>
      </c>
      <c r="AL3355" s="258">
        <v>6.0873609999999994E-8</v>
      </c>
      <c r="AM3355" s="258">
        <v>4.7371300999999998E-10</v>
      </c>
      <c r="AN3355" s="258">
        <v>1.2668168E-6</v>
      </c>
      <c r="AO3355" s="258">
        <v>6.1276378000000003E-6</v>
      </c>
      <c r="AP3355" s="258">
        <v>1.421371E-4</v>
      </c>
      <c r="AQ3355" s="258">
        <v>1.9165732E-7</v>
      </c>
      <c r="AR3355" s="258">
        <v>3.2026423E-3</v>
      </c>
      <c r="AT3355" s="193"/>
      <c r="AU3355" s="193"/>
      <c r="AV3355" s="193"/>
      <c r="AW3355" s="193"/>
      <c r="AX3355" s="193"/>
      <c r="AY3355" s="193"/>
      <c r="AZ3355" s="193"/>
      <c r="BA3355" s="193"/>
      <c r="BB3355" s="193"/>
      <c r="BC3355" s="193"/>
      <c r="BD3355" s="193"/>
      <c r="BE3355" s="315"/>
      <c r="BF3355" s="315"/>
      <c r="BG3355" s="315"/>
      <c r="BH3355" s="315"/>
      <c r="BI3355" s="315"/>
      <c r="BJ3355" s="315"/>
      <c r="BK3355" s="315"/>
    </row>
    <row r="3356" spans="1:256" x14ac:dyDescent="0.25">
      <c r="A3356" s="9"/>
      <c r="B3356" s="43" t="s">
        <v>4654</v>
      </c>
      <c r="C3356" s="25" t="s">
        <v>4389</v>
      </c>
      <c r="D3356" s="193">
        <v>1.9958793999999998E-2</v>
      </c>
      <c r="E3356" s="193">
        <v>1.2344083E-2</v>
      </c>
      <c r="F3356" s="193">
        <v>6.7342327000000004E-3</v>
      </c>
      <c r="G3356" s="193">
        <v>7.1449488999999997E-5</v>
      </c>
      <c r="H3356" s="193">
        <v>3.9034077999999999E-5</v>
      </c>
      <c r="I3356" s="193">
        <v>4.0809822000000001E-4</v>
      </c>
      <c r="J3356" s="193">
        <v>2.9002367000000002E-4</v>
      </c>
      <c r="K3356" s="193">
        <v>1.9874347999999998E-6</v>
      </c>
      <c r="L3356" s="193">
        <v>6.9886081000000003E-5</v>
      </c>
      <c r="M3356" s="193">
        <v>0</v>
      </c>
      <c r="N3356" s="193">
        <v>0</v>
      </c>
      <c r="O3356" s="193">
        <v>0</v>
      </c>
      <c r="P3356" s="199">
        <f t="shared" si="641"/>
        <v>9.1437651851851848E-2</v>
      </c>
      <c r="Q3356" s="240">
        <v>1.3246770000000001</v>
      </c>
      <c r="R3356" s="99">
        <v>1.3034047</v>
      </c>
      <c r="S3356" s="99">
        <v>1.809024E-2</v>
      </c>
      <c r="T3356" s="99">
        <v>1.7631999999999999E-6</v>
      </c>
      <c r="U3356" s="99">
        <v>6.8857E-4</v>
      </c>
      <c r="V3356" s="99">
        <v>3.3487840000000002E-4</v>
      </c>
      <c r="W3356" s="99">
        <v>2.1567999999999999E-3</v>
      </c>
      <c r="X3356" s="241">
        <f t="shared" si="642"/>
        <v>8.9592363030724601E-3</v>
      </c>
      <c r="Y3356" s="241">
        <f t="shared" si="643"/>
        <v>3.8733912402400001E-3</v>
      </c>
      <c r="Z3356" s="241">
        <f t="shared" si="644"/>
        <v>1.8278616721624601E-3</v>
      </c>
      <c r="AA3356" s="241">
        <f t="shared" si="645"/>
        <v>3.2579833906700001E-3</v>
      </c>
      <c r="AB3356" s="258">
        <v>2.5346309999999999E-3</v>
      </c>
      <c r="AC3356" s="258">
        <v>5.8592644999999999E-7</v>
      </c>
      <c r="AD3356" s="258">
        <v>1.2665924000000001E-4</v>
      </c>
      <c r="AE3356" s="258">
        <v>3.8742954999999998E-7</v>
      </c>
      <c r="AF3356" s="258">
        <v>1.2105496E-3</v>
      </c>
      <c r="AG3356" s="258">
        <v>5.7804423999999998E-7</v>
      </c>
      <c r="AH3356" s="258">
        <v>1.658968E-3</v>
      </c>
      <c r="AI3356" s="258">
        <v>1.1059694E-5</v>
      </c>
      <c r="AJ3356" s="258">
        <v>2.5812215E-7</v>
      </c>
      <c r="AK3356" s="258">
        <v>5.4175225000000001E-6</v>
      </c>
      <c r="AL3356" s="258">
        <v>6.1027394999999998E-8</v>
      </c>
      <c r="AM3356" s="258">
        <v>4.3361746E-10</v>
      </c>
      <c r="AN3356" s="258">
        <v>1.2872866E-6</v>
      </c>
      <c r="AO3356" s="258">
        <v>6.2283559000000001E-6</v>
      </c>
      <c r="AP3356" s="258">
        <v>1.4458122999999999E-4</v>
      </c>
      <c r="AQ3356" s="258">
        <v>1.9419066999999999E-7</v>
      </c>
      <c r="AR3356" s="258">
        <v>3.2577892000000002E-3</v>
      </c>
      <c r="AT3356" s="193"/>
      <c r="AU3356" s="193"/>
      <c r="AV3356" s="193"/>
      <c r="AW3356" s="193"/>
      <c r="AX3356" s="193"/>
      <c r="AY3356" s="193"/>
      <c r="AZ3356" s="193"/>
      <c r="BA3356" s="193"/>
      <c r="BB3356" s="193"/>
      <c r="BC3356" s="193"/>
      <c r="BD3356" s="193"/>
      <c r="BE3356" s="315"/>
      <c r="BF3356" s="315"/>
      <c r="BG3356" s="315"/>
      <c r="BH3356" s="315"/>
      <c r="BI3356" s="315"/>
      <c r="BJ3356" s="315"/>
      <c r="BK3356" s="315"/>
    </row>
    <row r="3357" spans="1:256" x14ac:dyDescent="0.25">
      <c r="A3357" s="9"/>
      <c r="B3357" s="43" t="s">
        <v>4654</v>
      </c>
      <c r="C3357" s="25" t="s">
        <v>4388</v>
      </c>
      <c r="D3357" s="193">
        <v>2.1737857999999999E-2</v>
      </c>
      <c r="E3357" s="193">
        <v>1.2323446E-2</v>
      </c>
      <c r="F3357" s="193">
        <v>8.6785222000000002E-3</v>
      </c>
      <c r="G3357" s="193">
        <v>7.0544582999999996E-5</v>
      </c>
      <c r="H3357" s="193">
        <v>4.6754071999999997E-5</v>
      </c>
      <c r="I3357" s="193">
        <v>2.5418567000000001E-4</v>
      </c>
      <c r="J3357" s="193">
        <v>2.9329943999999999E-4</v>
      </c>
      <c r="K3357" s="193">
        <v>2.0834187999999998E-6</v>
      </c>
      <c r="L3357" s="193">
        <v>6.9022496999999997E-5</v>
      </c>
      <c r="M3357" s="193">
        <v>0</v>
      </c>
      <c r="N3357" s="193">
        <v>0</v>
      </c>
      <c r="O3357" s="193">
        <v>0</v>
      </c>
      <c r="P3357" s="199">
        <f t="shared" si="641"/>
        <v>9.128478518518518E-2</v>
      </c>
      <c r="Q3357" s="240">
        <v>1.3021628000000001</v>
      </c>
      <c r="R3357" s="99">
        <v>1.2812460000000001</v>
      </c>
      <c r="S3357" s="99">
        <v>1.7787279999999999E-2</v>
      </c>
      <c r="T3357" s="99">
        <v>1.7332E-6</v>
      </c>
      <c r="U3357" s="99">
        <v>6.7717999999999999E-4</v>
      </c>
      <c r="V3357" s="99">
        <v>3.2924849999999998E-4</v>
      </c>
      <c r="W3357" s="99">
        <v>2.1213999999999998E-3</v>
      </c>
      <c r="X3357" s="241">
        <f t="shared" si="642"/>
        <v>9.0697967864569011E-3</v>
      </c>
      <c r="Y3357" s="241">
        <f t="shared" si="643"/>
        <v>4.0420588140800007E-3</v>
      </c>
      <c r="Z3357" s="241">
        <f t="shared" si="644"/>
        <v>1.8251412246369E-3</v>
      </c>
      <c r="AA3357" s="241">
        <f t="shared" si="645"/>
        <v>3.2025967477400004E-3</v>
      </c>
      <c r="AB3357" s="258">
        <v>2.5303938E-3</v>
      </c>
      <c r="AC3357" s="258">
        <v>5.7595770000000005E-7</v>
      </c>
      <c r="AD3357" s="258">
        <v>1.1521325E-4</v>
      </c>
      <c r="AE3357" s="258">
        <v>3.3116636E-7</v>
      </c>
      <c r="AF3357" s="258">
        <v>1.3949762999999999E-3</v>
      </c>
      <c r="AG3357" s="258">
        <v>5.6834002000000004E-7</v>
      </c>
      <c r="AH3357" s="258">
        <v>1.6561950000000001E-3</v>
      </c>
      <c r="AI3357" s="258">
        <v>1.4657935999999999E-5</v>
      </c>
      <c r="AJ3357" s="258">
        <v>2.5423105000000002E-7</v>
      </c>
      <c r="AK3357" s="258">
        <v>4.4357088000000003E-6</v>
      </c>
      <c r="AL3357" s="258">
        <v>8.0184972000000004E-8</v>
      </c>
      <c r="AM3357" s="258">
        <v>4.2261490000000001E-10</v>
      </c>
      <c r="AN3357" s="258">
        <v>1.2674003E-6</v>
      </c>
      <c r="AO3357" s="258">
        <v>6.1366308999999997E-6</v>
      </c>
      <c r="AP3357" s="258">
        <v>1.4211371000000001E-4</v>
      </c>
      <c r="AQ3357" s="258">
        <v>1.9174773999999999E-7</v>
      </c>
      <c r="AR3357" s="258">
        <v>3.2024050000000002E-3</v>
      </c>
      <c r="AT3357" s="193"/>
      <c r="AU3357" s="193"/>
      <c r="AV3357" s="193"/>
      <c r="AW3357" s="193"/>
      <c r="AX3357" s="193"/>
      <c r="AY3357" s="193"/>
      <c r="AZ3357" s="193"/>
      <c r="BA3357" s="193"/>
      <c r="BB3357" s="193"/>
      <c r="BC3357" s="193"/>
      <c r="BD3357" s="193"/>
      <c r="BE3357" s="315"/>
      <c r="BF3357" s="315"/>
      <c r="BG3357" s="315"/>
      <c r="BH3357" s="315"/>
      <c r="BI3357" s="315"/>
      <c r="BJ3357" s="315"/>
      <c r="BK3357" s="315"/>
    </row>
    <row r="3358" spans="1:256" x14ac:dyDescent="0.25">
      <c r="A3358" s="9"/>
      <c r="B3358" s="43" t="s">
        <v>4654</v>
      </c>
      <c r="C3358" s="25" t="s">
        <v>1952</v>
      </c>
      <c r="D3358" s="193">
        <v>1.9486422E-2</v>
      </c>
      <c r="E3358" s="193">
        <v>1.2556334000000001E-2</v>
      </c>
      <c r="F3358" s="193">
        <v>5.9401643E-3</v>
      </c>
      <c r="G3358" s="193">
        <v>7.0478637999999997E-5</v>
      </c>
      <c r="H3358" s="193">
        <v>5.0220528999999997E-5</v>
      </c>
      <c r="I3358" s="193">
        <v>4.5291302999999998E-4</v>
      </c>
      <c r="J3358" s="193">
        <v>3.4546183000000002E-4</v>
      </c>
      <c r="K3358" s="193">
        <v>1.894574E-6</v>
      </c>
      <c r="L3358" s="193">
        <v>6.8955140000000003E-5</v>
      </c>
      <c r="M3358" s="193">
        <v>0</v>
      </c>
      <c r="N3358" s="193">
        <v>0</v>
      </c>
      <c r="O3358" s="193">
        <v>0</v>
      </c>
      <c r="P3358" s="199">
        <f t="shared" si="641"/>
        <v>9.3009881481481482E-2</v>
      </c>
      <c r="Q3358" s="240">
        <v>1.3022583000000001</v>
      </c>
      <c r="R3358" s="99">
        <v>1.2813409</v>
      </c>
      <c r="S3358" s="99">
        <v>1.7787839999999999E-2</v>
      </c>
      <c r="T3358" s="99">
        <v>1.7334E-6</v>
      </c>
      <c r="U3358" s="99">
        <v>6.7717999999999999E-4</v>
      </c>
      <c r="V3358" s="99">
        <v>3.2927880000000002E-4</v>
      </c>
      <c r="W3358" s="99">
        <v>2.1213E-3</v>
      </c>
      <c r="X3358" s="241">
        <f t="shared" si="642"/>
        <v>8.8701396208436794E-3</v>
      </c>
      <c r="Y3358" s="241">
        <f t="shared" si="643"/>
        <v>3.8107048699999998E-3</v>
      </c>
      <c r="Z3358" s="241">
        <f t="shared" si="644"/>
        <v>1.8566007935236798E-3</v>
      </c>
      <c r="AA3358" s="241">
        <f t="shared" si="645"/>
        <v>3.2028339573200002E-3</v>
      </c>
      <c r="AB3358" s="258">
        <v>2.5781896E-3</v>
      </c>
      <c r="AC3358" s="258">
        <v>5.7601160000000001E-7</v>
      </c>
      <c r="AD3358" s="258">
        <v>2.1307362E-4</v>
      </c>
      <c r="AE3358" s="258">
        <v>1.7035110999999999E-7</v>
      </c>
      <c r="AF3358" s="258">
        <v>1.0181268999999999E-3</v>
      </c>
      <c r="AG3358" s="258">
        <v>5.6838728999999999E-7</v>
      </c>
      <c r="AH3358" s="258">
        <v>1.6874524E-3</v>
      </c>
      <c r="AI3358" s="258">
        <v>1.0202777E-5</v>
      </c>
      <c r="AJ3358" s="258">
        <v>2.539827E-7</v>
      </c>
      <c r="AK3358" s="258">
        <v>9.0953296999999997E-6</v>
      </c>
      <c r="AL3358" s="258">
        <v>6.4055176000000003E-8</v>
      </c>
      <c r="AM3358" s="258">
        <v>6.9434767999999999E-10</v>
      </c>
      <c r="AN3358" s="258">
        <v>1.2668168E-6</v>
      </c>
      <c r="AO3358" s="258">
        <v>6.1276378000000003E-6</v>
      </c>
      <c r="AP3358" s="258">
        <v>1.421371E-4</v>
      </c>
      <c r="AQ3358" s="258">
        <v>1.9165732E-7</v>
      </c>
      <c r="AR3358" s="258">
        <v>3.2026423E-3</v>
      </c>
      <c r="AT3358" s="193"/>
      <c r="AU3358" s="193"/>
      <c r="AV3358" s="193"/>
      <c r="AW3358" s="193"/>
      <c r="AX3358" s="193"/>
      <c r="AY3358" s="193"/>
      <c r="AZ3358" s="193"/>
      <c r="BA3358" s="193"/>
      <c r="BB3358" s="193"/>
      <c r="BC3358" s="193"/>
      <c r="BD3358" s="193"/>
      <c r="BE3358" s="315"/>
      <c r="BF3358" s="315"/>
      <c r="BG3358" s="315"/>
      <c r="BH3358" s="315"/>
      <c r="BI3358" s="315"/>
      <c r="BJ3358" s="315"/>
      <c r="BK3358" s="315"/>
    </row>
    <row r="3359" spans="1:256" x14ac:dyDescent="0.25">
      <c r="A3359" s="9"/>
      <c r="B3359" s="43" t="s">
        <v>4654</v>
      </c>
      <c r="C3359" s="25" t="s">
        <v>739</v>
      </c>
      <c r="D3359" s="193">
        <v>2.1841492000000001E-2</v>
      </c>
      <c r="E3359" s="193">
        <v>1.2146835999999999E-2</v>
      </c>
      <c r="F3359" s="193">
        <v>8.5960066000000009E-3</v>
      </c>
      <c r="G3359" s="193">
        <v>7.0478637999999997E-5</v>
      </c>
      <c r="H3359" s="193">
        <v>3.8573072000000002E-5</v>
      </c>
      <c r="I3359" s="193">
        <v>5.4330038999999999E-4</v>
      </c>
      <c r="J3359" s="193">
        <v>3.7537653000000002E-4</v>
      </c>
      <c r="K3359" s="193">
        <v>1.9647815E-6</v>
      </c>
      <c r="L3359" s="193">
        <v>6.8955140000000003E-5</v>
      </c>
      <c r="M3359" s="193">
        <v>0</v>
      </c>
      <c r="N3359" s="193">
        <v>0</v>
      </c>
      <c r="O3359" s="193">
        <v>0</v>
      </c>
      <c r="P3359" s="199">
        <f t="shared" si="641"/>
        <v>8.9976562962962955E-2</v>
      </c>
      <c r="Q3359" s="240">
        <v>1.3022583000000001</v>
      </c>
      <c r="R3359" s="99">
        <v>1.2813409</v>
      </c>
      <c r="S3359" s="99">
        <v>1.7787839999999999E-2</v>
      </c>
      <c r="T3359" s="99">
        <v>1.7334E-6</v>
      </c>
      <c r="U3359" s="99">
        <v>6.7717999999999999E-4</v>
      </c>
      <c r="V3359" s="99">
        <v>3.2927880000000002E-4</v>
      </c>
      <c r="W3359" s="99">
        <v>2.1213E-3</v>
      </c>
      <c r="X3359" s="241">
        <f t="shared" si="642"/>
        <v>9.20308399417398E-3</v>
      </c>
      <c r="Y3359" s="241">
        <f t="shared" si="643"/>
        <v>4.1921955524800002E-3</v>
      </c>
      <c r="Z3359" s="241">
        <f t="shared" si="644"/>
        <v>1.8080544843739801E-3</v>
      </c>
      <c r="AA3359" s="241">
        <f t="shared" si="645"/>
        <v>3.2028339573200002E-3</v>
      </c>
      <c r="AB3359" s="258">
        <v>2.4941299000000002E-3</v>
      </c>
      <c r="AC3359" s="258">
        <v>5.7601160000000001E-7</v>
      </c>
      <c r="AD3359" s="258">
        <v>2.5759170000000002E-4</v>
      </c>
      <c r="AE3359" s="258">
        <v>2.3465359E-7</v>
      </c>
      <c r="AF3359" s="258">
        <v>1.4390949E-3</v>
      </c>
      <c r="AG3359" s="258">
        <v>5.6838728999999999E-7</v>
      </c>
      <c r="AH3359" s="258">
        <v>1.6324588999999999E-3</v>
      </c>
      <c r="AI3359" s="258">
        <v>1.4758937999999999E-5</v>
      </c>
      <c r="AJ3359" s="258">
        <v>2.539827E-7</v>
      </c>
      <c r="AK3359" s="258">
        <v>1.0984296999999999E-5</v>
      </c>
      <c r="AL3359" s="258">
        <v>6.5984251000000001E-8</v>
      </c>
      <c r="AM3359" s="258">
        <v>8.2782297999999998E-10</v>
      </c>
      <c r="AN3359" s="258">
        <v>1.2668168E-6</v>
      </c>
      <c r="AO3359" s="258">
        <v>6.1276378000000003E-6</v>
      </c>
      <c r="AP3359" s="258">
        <v>1.421371E-4</v>
      </c>
      <c r="AQ3359" s="258">
        <v>1.9165732E-7</v>
      </c>
      <c r="AR3359" s="258">
        <v>3.2026423E-3</v>
      </c>
      <c r="AT3359" s="193"/>
      <c r="AU3359" s="193"/>
      <c r="AV3359" s="193"/>
      <c r="AW3359" s="193"/>
      <c r="AX3359" s="193"/>
      <c r="AY3359" s="193"/>
      <c r="AZ3359" s="193"/>
      <c r="BA3359" s="193"/>
      <c r="BB3359" s="193"/>
      <c r="BC3359" s="193"/>
      <c r="BD3359" s="193"/>
      <c r="BE3359" s="315"/>
      <c r="BF3359" s="315"/>
      <c r="BG3359" s="315"/>
      <c r="BH3359" s="315"/>
      <c r="BI3359" s="315"/>
      <c r="BJ3359" s="315"/>
      <c r="BK3359" s="315"/>
    </row>
    <row r="3360" spans="1:256" x14ac:dyDescent="0.25">
      <c r="A3360" s="9"/>
      <c r="B3360" s="43" t="s">
        <v>4654</v>
      </c>
      <c r="C3360" s="25" t="s">
        <v>738</v>
      </c>
      <c r="D3360" s="193">
        <v>2.2548017E-2</v>
      </c>
      <c r="E3360" s="193">
        <v>1.2059184000000001E-2</v>
      </c>
      <c r="F3360" s="193">
        <v>9.2375301000000003E-3</v>
      </c>
      <c r="G3360" s="193">
        <v>7.0478637999999997E-5</v>
      </c>
      <c r="H3360" s="193">
        <v>4.1571240000000002E-5</v>
      </c>
      <c r="I3360" s="193">
        <v>7.2360863000000002E-4</v>
      </c>
      <c r="J3360" s="193">
        <v>3.4478070000000001E-4</v>
      </c>
      <c r="K3360" s="193">
        <v>1.9086155000000001E-6</v>
      </c>
      <c r="L3360" s="193">
        <v>6.8955140000000003E-5</v>
      </c>
      <c r="M3360" s="193">
        <v>0</v>
      </c>
      <c r="N3360" s="193">
        <v>0</v>
      </c>
      <c r="O3360" s="193">
        <v>0</v>
      </c>
      <c r="P3360" s="199">
        <f t="shared" si="641"/>
        <v>8.9327288888888884E-2</v>
      </c>
      <c r="Q3360" s="240">
        <v>1.3022583000000001</v>
      </c>
      <c r="R3360" s="99">
        <v>1.2813409</v>
      </c>
      <c r="S3360" s="99">
        <v>1.7787839999999999E-2</v>
      </c>
      <c r="T3360" s="99">
        <v>1.7334E-6</v>
      </c>
      <c r="U3360" s="99">
        <v>6.7717999999999999E-4</v>
      </c>
      <c r="V3360" s="99">
        <v>3.2927880000000002E-4</v>
      </c>
      <c r="W3360" s="99">
        <v>2.1213E-3</v>
      </c>
      <c r="X3360" s="241">
        <f t="shared" si="642"/>
        <v>9.2440403594054796E-3</v>
      </c>
      <c r="Y3360" s="241">
        <f t="shared" si="643"/>
        <v>4.2457381085999994E-3</v>
      </c>
      <c r="Z3360" s="241">
        <f t="shared" si="644"/>
        <v>1.79546829348548E-3</v>
      </c>
      <c r="AA3360" s="241">
        <f t="shared" si="645"/>
        <v>3.2028339573200002E-3</v>
      </c>
      <c r="AB3360" s="258">
        <v>2.4761319999999998E-3</v>
      </c>
      <c r="AC3360" s="258">
        <v>5.7601160000000001E-7</v>
      </c>
      <c r="AD3360" s="258">
        <v>2.1211706999999999E-4</v>
      </c>
      <c r="AE3360" s="258">
        <v>2.4083970999999998E-7</v>
      </c>
      <c r="AF3360" s="258">
        <v>1.5561037999999999E-3</v>
      </c>
      <c r="AG3360" s="258">
        <v>5.6838728999999999E-7</v>
      </c>
      <c r="AH3360" s="258">
        <v>1.6206790000000001E-3</v>
      </c>
      <c r="AI3360" s="258">
        <v>1.5885412000000002E-5</v>
      </c>
      <c r="AJ3360" s="258">
        <v>2.539827E-7</v>
      </c>
      <c r="AK3360" s="258">
        <v>9.0536409999999997E-6</v>
      </c>
      <c r="AL3360" s="258">
        <v>6.4011873999999997E-8</v>
      </c>
      <c r="AM3360" s="258">
        <v>6.9131148000000004E-10</v>
      </c>
      <c r="AN3360" s="258">
        <v>1.2668168E-6</v>
      </c>
      <c r="AO3360" s="258">
        <v>6.1276378000000003E-6</v>
      </c>
      <c r="AP3360" s="258">
        <v>1.421371E-4</v>
      </c>
      <c r="AQ3360" s="258">
        <v>1.9165732E-7</v>
      </c>
      <c r="AR3360" s="258">
        <v>3.2026423E-3</v>
      </c>
      <c r="AT3360" s="193"/>
      <c r="AU3360" s="193"/>
      <c r="AV3360" s="193"/>
      <c r="AW3360" s="193"/>
      <c r="AX3360" s="193"/>
      <c r="AY3360" s="193"/>
      <c r="AZ3360" s="193"/>
      <c r="BA3360" s="193"/>
      <c r="BB3360" s="193"/>
      <c r="BC3360" s="193"/>
      <c r="BD3360" s="193"/>
      <c r="BE3360" s="315"/>
      <c r="BF3360" s="315"/>
      <c r="BG3360" s="315"/>
      <c r="BH3360" s="315"/>
      <c r="BI3360" s="315"/>
      <c r="BJ3360" s="315"/>
      <c r="BK3360" s="315"/>
    </row>
    <row r="3361" spans="1:63" x14ac:dyDescent="0.25">
      <c r="A3361" s="9"/>
      <c r="B3361" s="43" t="s">
        <v>4654</v>
      </c>
      <c r="C3361" s="25" t="s">
        <v>737</v>
      </c>
      <c r="D3361" s="193">
        <v>2.5142442000000001E-2</v>
      </c>
      <c r="E3361" s="193">
        <v>1.2382221000000001E-2</v>
      </c>
      <c r="F3361" s="193">
        <v>1.1999691999999999E-2</v>
      </c>
      <c r="G3361" s="193">
        <v>7.2898303999999997E-5</v>
      </c>
      <c r="H3361" s="193">
        <v>3.9722531000000003E-5</v>
      </c>
      <c r="I3361" s="193">
        <v>2.9967295000000001E-4</v>
      </c>
      <c r="J3361" s="193">
        <v>2.7494713999999998E-4</v>
      </c>
      <c r="K3361" s="193">
        <v>2.0212365000000001E-6</v>
      </c>
      <c r="L3361" s="193">
        <v>7.1266349000000006E-5</v>
      </c>
      <c r="M3361" s="193">
        <v>0</v>
      </c>
      <c r="N3361" s="193">
        <v>0</v>
      </c>
      <c r="O3361" s="193">
        <v>0</v>
      </c>
      <c r="P3361" s="199">
        <f t="shared" si="641"/>
        <v>9.1720155555555558E-2</v>
      </c>
      <c r="Q3361" s="240">
        <v>1.3580447</v>
      </c>
      <c r="R3361" s="99">
        <v>1.3362434000000001</v>
      </c>
      <c r="S3361" s="99">
        <v>1.8541040000000002E-2</v>
      </c>
      <c r="T3361" s="99">
        <v>1.8077000000000001E-6</v>
      </c>
      <c r="U3361" s="99">
        <v>7.0556000000000004E-4</v>
      </c>
      <c r="V3361" s="99">
        <v>3.4324710000000001E-4</v>
      </c>
      <c r="W3361" s="99">
        <v>2.2095999999999999E-3</v>
      </c>
      <c r="X3361" s="241">
        <f t="shared" si="642"/>
        <v>9.6444715425352719E-3</v>
      </c>
      <c r="Y3361" s="241">
        <f t="shared" si="643"/>
        <v>4.459225395710001E-3</v>
      </c>
      <c r="Z3361" s="241">
        <f t="shared" si="644"/>
        <v>1.84518098881527E-3</v>
      </c>
      <c r="AA3361" s="241">
        <f t="shared" si="645"/>
        <v>3.3400651580099998E-3</v>
      </c>
      <c r="AB3361" s="258">
        <v>2.5424621000000001E-3</v>
      </c>
      <c r="AC3361" s="258">
        <v>6.0071048999999996E-7</v>
      </c>
      <c r="AD3361" s="258">
        <v>9.7423313999999998E-5</v>
      </c>
      <c r="AE3361" s="258">
        <v>2.9612933E-7</v>
      </c>
      <c r="AF3361" s="258">
        <v>1.8178507E-3</v>
      </c>
      <c r="AG3361" s="258">
        <v>5.9244188999999995E-7</v>
      </c>
      <c r="AH3361" s="258">
        <v>1.6640931E-3</v>
      </c>
      <c r="AI3361" s="258">
        <v>2.0659589000000001E-5</v>
      </c>
      <c r="AJ3361" s="258">
        <v>2.6429695999999999E-7</v>
      </c>
      <c r="AK3361" s="258">
        <v>4.1798368999999998E-6</v>
      </c>
      <c r="AL3361" s="258">
        <v>6.0859864E-8</v>
      </c>
      <c r="AM3361" s="258">
        <v>3.4639127E-10</v>
      </c>
      <c r="AN3361" s="258">
        <v>1.3178319999999999E-6</v>
      </c>
      <c r="AO3361" s="258">
        <v>6.3784577000000003E-6</v>
      </c>
      <c r="AP3361" s="258">
        <v>1.4822667000000001E-4</v>
      </c>
      <c r="AQ3361" s="258">
        <v>1.9795800999999999E-7</v>
      </c>
      <c r="AR3361" s="258">
        <v>3.3398671999999999E-3</v>
      </c>
      <c r="AT3361" s="193"/>
      <c r="AU3361" s="193"/>
      <c r="AV3361" s="193"/>
      <c r="AW3361" s="193"/>
      <c r="AX3361" s="193"/>
      <c r="AY3361" s="193"/>
      <c r="AZ3361" s="193"/>
      <c r="BA3361" s="193"/>
      <c r="BB3361" s="193"/>
      <c r="BC3361" s="193"/>
      <c r="BD3361" s="193"/>
      <c r="BE3361" s="315"/>
      <c r="BF3361" s="315"/>
      <c r="BG3361" s="315"/>
      <c r="BH3361" s="315"/>
      <c r="BI3361" s="315"/>
      <c r="BJ3361" s="315"/>
      <c r="BK3361" s="315"/>
    </row>
    <row r="3362" spans="1:63" x14ac:dyDescent="0.25">
      <c r="A3362" s="9"/>
      <c r="B3362" s="43" t="s">
        <v>4654</v>
      </c>
      <c r="C3362" s="25" t="s">
        <v>736</v>
      </c>
      <c r="D3362" s="193">
        <v>2.0416126E-2</v>
      </c>
      <c r="E3362" s="193">
        <v>1.2641071E-2</v>
      </c>
      <c r="F3362" s="193">
        <v>6.9520922999999997E-3</v>
      </c>
      <c r="G3362" s="193">
        <v>7.0478637999999997E-5</v>
      </c>
      <c r="H3362" s="193">
        <v>3.8573072000000002E-5</v>
      </c>
      <c r="I3362" s="193">
        <v>3.6428182999999998E-4</v>
      </c>
      <c r="J3362" s="193">
        <v>2.7870934999999999E-4</v>
      </c>
      <c r="K3362" s="193">
        <v>1.9647815E-6</v>
      </c>
      <c r="L3362" s="193">
        <v>6.8955140000000003E-5</v>
      </c>
      <c r="M3362" s="193">
        <v>0</v>
      </c>
      <c r="N3362" s="193">
        <v>0</v>
      </c>
      <c r="O3362" s="193">
        <v>0</v>
      </c>
      <c r="P3362" s="199">
        <f t="shared" si="641"/>
        <v>9.3637562962962953E-2</v>
      </c>
      <c r="Q3362" s="240">
        <v>1.3022583000000001</v>
      </c>
      <c r="R3362" s="99">
        <v>1.2813409</v>
      </c>
      <c r="S3362" s="99">
        <v>1.7787839999999999E-2</v>
      </c>
      <c r="T3362" s="99">
        <v>1.7334E-6</v>
      </c>
      <c r="U3362" s="99">
        <v>6.7717999999999999E-4</v>
      </c>
      <c r="V3362" s="99">
        <v>3.2927880000000002E-4</v>
      </c>
      <c r="W3362" s="99">
        <v>2.1213E-3</v>
      </c>
      <c r="X3362" s="241">
        <f t="shared" si="642"/>
        <v>8.956382291245249E-3</v>
      </c>
      <c r="Y3362" s="241">
        <f t="shared" si="643"/>
        <v>3.8882526819999995E-3</v>
      </c>
      <c r="Z3362" s="241">
        <f t="shared" si="644"/>
        <v>1.8652956519252498E-3</v>
      </c>
      <c r="AA3362" s="241">
        <f t="shared" si="645"/>
        <v>3.2028339573200002E-3</v>
      </c>
      <c r="AB3362" s="258">
        <v>2.5956128E-3</v>
      </c>
      <c r="AC3362" s="258">
        <v>5.7601160000000001E-7</v>
      </c>
      <c r="AD3362" s="258">
        <v>1.1456181000000001E-4</v>
      </c>
      <c r="AE3362" s="258">
        <v>3.0027310999999998E-7</v>
      </c>
      <c r="AF3362" s="258">
        <v>1.1766334E-3</v>
      </c>
      <c r="AG3362" s="258">
        <v>5.6838728999999999E-7</v>
      </c>
      <c r="AH3362" s="258">
        <v>1.6988834999999999E-3</v>
      </c>
      <c r="AI3362" s="258">
        <v>1.1667862E-5</v>
      </c>
      <c r="AJ3362" s="258">
        <v>2.539827E-7</v>
      </c>
      <c r="AK3362" s="258">
        <v>4.8985968000000002E-6</v>
      </c>
      <c r="AL3362" s="258">
        <v>5.9759319000000005E-8</v>
      </c>
      <c r="AM3362" s="258">
        <v>3.9650625E-10</v>
      </c>
      <c r="AN3362" s="258">
        <v>1.2668168E-6</v>
      </c>
      <c r="AO3362" s="258">
        <v>6.1276378000000003E-6</v>
      </c>
      <c r="AP3362" s="258">
        <v>1.421371E-4</v>
      </c>
      <c r="AQ3362" s="258">
        <v>1.9165732E-7</v>
      </c>
      <c r="AR3362" s="258">
        <v>3.2026423E-3</v>
      </c>
      <c r="AT3362" s="193"/>
      <c r="AU3362" s="193"/>
      <c r="AV3362" s="193"/>
      <c r="AW3362" s="193"/>
      <c r="AX3362" s="193"/>
      <c r="AY3362" s="193"/>
      <c r="AZ3362" s="193"/>
      <c r="BA3362" s="193"/>
      <c r="BB3362" s="193"/>
      <c r="BC3362" s="193"/>
      <c r="BD3362" s="193"/>
      <c r="BE3362" s="315"/>
      <c r="BF3362" s="315"/>
      <c r="BG3362" s="315"/>
      <c r="BH3362" s="315"/>
      <c r="BI3362" s="315"/>
      <c r="BJ3362" s="315"/>
      <c r="BK3362" s="315"/>
    </row>
    <row r="3363" spans="1:63" x14ac:dyDescent="0.25">
      <c r="A3363" s="9"/>
      <c r="B3363" s="43" t="s">
        <v>4654</v>
      </c>
      <c r="C3363" s="25" t="s">
        <v>735</v>
      </c>
      <c r="D3363" s="193">
        <v>1.4582852E-2</v>
      </c>
      <c r="E3363" s="193">
        <v>1.1792056E-2</v>
      </c>
      <c r="F3363" s="193">
        <v>2.1432707999999999E-3</v>
      </c>
      <c r="G3363" s="193">
        <v>7.0478637999999997E-5</v>
      </c>
      <c r="H3363" s="193">
        <v>3.8573072000000002E-5</v>
      </c>
      <c r="I3363" s="193">
        <v>2.2425826000000001E-4</v>
      </c>
      <c r="J3363" s="193">
        <v>2.4329477000000001E-4</v>
      </c>
      <c r="K3363" s="193">
        <v>1.9647815E-6</v>
      </c>
      <c r="L3363" s="193">
        <v>6.8955140000000003E-5</v>
      </c>
      <c r="M3363" s="193">
        <v>0</v>
      </c>
      <c r="N3363" s="193">
        <v>0</v>
      </c>
      <c r="O3363" s="193">
        <v>0</v>
      </c>
      <c r="P3363" s="199">
        <f t="shared" si="641"/>
        <v>8.7348562962962964E-2</v>
      </c>
      <c r="Q3363" s="240">
        <v>1.3022583000000001</v>
      </c>
      <c r="R3363" s="99">
        <v>1.2813409</v>
      </c>
      <c r="S3363" s="99">
        <v>1.7787839999999999E-2</v>
      </c>
      <c r="T3363" s="99">
        <v>1.7334E-6</v>
      </c>
      <c r="U3363" s="99">
        <v>6.7717999999999999E-4</v>
      </c>
      <c r="V3363" s="99">
        <v>3.2927880000000002E-4</v>
      </c>
      <c r="W3363" s="99">
        <v>2.1213E-3</v>
      </c>
      <c r="X3363" s="241">
        <f t="shared" si="642"/>
        <v>7.8680612765012689E-3</v>
      </c>
      <c r="Y3363" s="241">
        <f t="shared" si="643"/>
        <v>2.9245999966099998E-3</v>
      </c>
      <c r="Z3363" s="241">
        <f t="shared" si="644"/>
        <v>1.7406273225712698E-3</v>
      </c>
      <c r="AA3363" s="241">
        <f t="shared" si="645"/>
        <v>3.2028339573200002E-3</v>
      </c>
      <c r="AB3363" s="258">
        <v>2.4212817000000002E-3</v>
      </c>
      <c r="AC3363" s="258">
        <v>5.7601160000000001E-7</v>
      </c>
      <c r="AD3363" s="258">
        <v>6.2162839000000001E-5</v>
      </c>
      <c r="AE3363" s="258">
        <v>2.1220872000000001E-7</v>
      </c>
      <c r="AF3363" s="258">
        <v>4.3979885E-4</v>
      </c>
      <c r="AG3363" s="258">
        <v>5.6838728999999999E-7</v>
      </c>
      <c r="AH3363" s="258">
        <v>1.5847768E-3</v>
      </c>
      <c r="AI3363" s="258">
        <v>3.3382150999999998E-6</v>
      </c>
      <c r="AJ3363" s="258">
        <v>2.539827E-7</v>
      </c>
      <c r="AK3363" s="258">
        <v>2.6690528999999998E-6</v>
      </c>
      <c r="AL3363" s="258">
        <v>5.7478781000000001E-8</v>
      </c>
      <c r="AM3363" s="258">
        <v>2.3849026999999998E-10</v>
      </c>
      <c r="AN3363" s="258">
        <v>1.2668168E-6</v>
      </c>
      <c r="AO3363" s="258">
        <v>6.1276378000000003E-6</v>
      </c>
      <c r="AP3363" s="258">
        <v>1.421371E-4</v>
      </c>
      <c r="AQ3363" s="258">
        <v>1.9165732E-7</v>
      </c>
      <c r="AR3363" s="258">
        <v>3.2026423E-3</v>
      </c>
      <c r="AT3363" s="193"/>
      <c r="AU3363" s="193"/>
      <c r="AV3363" s="193"/>
      <c r="AW3363" s="193"/>
      <c r="AX3363" s="193"/>
      <c r="AY3363" s="193"/>
      <c r="AZ3363" s="193"/>
      <c r="BA3363" s="193"/>
      <c r="BB3363" s="193"/>
      <c r="BC3363" s="193"/>
      <c r="BD3363" s="193"/>
      <c r="BE3363" s="315"/>
      <c r="BF3363" s="315"/>
      <c r="BG3363" s="315"/>
      <c r="BH3363" s="315"/>
      <c r="BI3363" s="315"/>
      <c r="BJ3363" s="315"/>
      <c r="BK3363" s="315"/>
    </row>
    <row r="3364" spans="1:63" x14ac:dyDescent="0.25">
      <c r="A3364" s="9"/>
      <c r="B3364" s="43" t="s">
        <v>4654</v>
      </c>
      <c r="C3364" s="5" t="s">
        <v>734</v>
      </c>
      <c r="D3364" s="172">
        <v>2.5664275E-2</v>
      </c>
      <c r="E3364" s="172">
        <v>1.2189696E-2</v>
      </c>
      <c r="F3364" s="172">
        <v>1.2469245E-2</v>
      </c>
      <c r="G3364" s="172">
        <v>6.3519084999999999E-5</v>
      </c>
      <c r="H3364" s="172">
        <v>3.9030559E-5</v>
      </c>
      <c r="I3364" s="172">
        <v>4.8340630999999998E-4</v>
      </c>
      <c r="J3364" s="172">
        <v>3.4758591000000002E-4</v>
      </c>
      <c r="K3364" s="172">
        <v>1.9828458E-6</v>
      </c>
      <c r="L3364" s="172">
        <v>6.9809325999999994E-5</v>
      </c>
      <c r="M3364" s="172">
        <v>0</v>
      </c>
      <c r="N3364" s="172">
        <v>0</v>
      </c>
      <c r="O3364" s="172">
        <v>0</v>
      </c>
      <c r="P3364" s="199">
        <f t="shared" si="641"/>
        <v>9.0294044444444443E-2</v>
      </c>
      <c r="Q3364" s="233">
        <v>1.3246039999999999</v>
      </c>
      <c r="R3364" s="96">
        <v>1.3033372999999999</v>
      </c>
      <c r="S3364" s="96">
        <v>1.8085759999999999E-2</v>
      </c>
      <c r="T3364" s="96">
        <v>1.7630999999999999E-6</v>
      </c>
      <c r="U3364" s="96">
        <v>6.8835000000000001E-4</v>
      </c>
      <c r="V3364" s="96">
        <v>3.348173E-4</v>
      </c>
      <c r="W3364" s="96">
        <v>2.1559999999999999E-3</v>
      </c>
      <c r="X3364" s="241">
        <f t="shared" si="642"/>
        <v>9.8007327080608907E-3</v>
      </c>
      <c r="Y3364" s="241">
        <f t="shared" si="643"/>
        <v>4.7211983856300013E-3</v>
      </c>
      <c r="Z3364" s="241">
        <f t="shared" si="644"/>
        <v>1.8217198743808902E-3</v>
      </c>
      <c r="AA3364" s="241">
        <f t="shared" si="645"/>
        <v>3.2578144480499998E-3</v>
      </c>
      <c r="AB3364" s="241">
        <v>2.5029302000000001E-3</v>
      </c>
      <c r="AC3364" s="241">
        <v>5.8589147999999998E-7</v>
      </c>
      <c r="AD3364" s="241">
        <v>2.2769473E-4</v>
      </c>
      <c r="AE3364" s="241">
        <v>3.4568245999999999E-7</v>
      </c>
      <c r="AF3364" s="241">
        <v>1.989064E-3</v>
      </c>
      <c r="AG3364" s="241">
        <v>5.7788168999999997E-7</v>
      </c>
      <c r="AH3364" s="241">
        <v>1.6382186000000001E-3</v>
      </c>
      <c r="AI3364" s="241">
        <v>2.1368451E-5</v>
      </c>
      <c r="AJ3364" s="241">
        <v>2.5619036999999999E-7</v>
      </c>
      <c r="AK3364" s="241">
        <v>9.7261690000000004E-6</v>
      </c>
      <c r="AL3364" s="241">
        <v>5.8308961999999997E-8</v>
      </c>
      <c r="AM3364" s="241">
        <v>7.2004889000000003E-10</v>
      </c>
      <c r="AN3364" s="241">
        <v>1.2863486E-6</v>
      </c>
      <c r="AO3364" s="241">
        <v>6.2243064000000002E-6</v>
      </c>
      <c r="AP3364" s="241">
        <v>1.4458078E-4</v>
      </c>
      <c r="AQ3364" s="241">
        <v>1.9404804999999999E-7</v>
      </c>
      <c r="AR3364" s="241">
        <v>3.2576203999999998E-3</v>
      </c>
      <c r="AT3364" s="193"/>
      <c r="AU3364" s="193"/>
      <c r="AV3364" s="193"/>
      <c r="AW3364" s="193"/>
      <c r="AX3364" s="193"/>
      <c r="AY3364" s="193"/>
      <c r="AZ3364" s="193"/>
      <c r="BA3364" s="193"/>
      <c r="BB3364" s="193"/>
      <c r="BC3364" s="193"/>
      <c r="BD3364" s="193"/>
      <c r="BE3364" s="315"/>
      <c r="BF3364" s="315"/>
      <c r="BG3364" s="315"/>
      <c r="BH3364" s="315"/>
      <c r="BI3364" s="315"/>
      <c r="BJ3364" s="315"/>
      <c r="BK3364" s="315"/>
    </row>
    <row r="3365" spans="1:63" x14ac:dyDescent="0.25">
      <c r="A3365" s="9" t="s">
        <v>1753</v>
      </c>
      <c r="B3365" s="43" t="s">
        <v>4654</v>
      </c>
      <c r="C3365" s="25" t="s">
        <v>733</v>
      </c>
      <c r="D3365" s="193">
        <v>1.8857874E-2</v>
      </c>
      <c r="E3365" s="193">
        <v>1.2318556E-2</v>
      </c>
      <c r="F3365" s="193">
        <v>5.7982030999999996E-3</v>
      </c>
      <c r="G3365" s="193">
        <v>7.0478637999999997E-5</v>
      </c>
      <c r="H3365" s="193">
        <v>3.8573072000000002E-5</v>
      </c>
      <c r="I3365" s="193">
        <v>2.9514401000000002E-4</v>
      </c>
      <c r="J3365" s="193">
        <v>2.6599872999999999E-4</v>
      </c>
      <c r="K3365" s="193">
        <v>1.9647815E-6</v>
      </c>
      <c r="L3365" s="193">
        <v>6.8955140000000003E-5</v>
      </c>
      <c r="M3365" s="193">
        <v>0</v>
      </c>
      <c r="N3365" s="193">
        <v>0</v>
      </c>
      <c r="O3365" s="193">
        <v>0</v>
      </c>
      <c r="P3365" s="199">
        <f t="shared" si="641"/>
        <v>9.1248562962962951E-2</v>
      </c>
      <c r="Q3365" s="240">
        <v>1.3022583000000001</v>
      </c>
      <c r="R3365" s="99">
        <v>1.2813409</v>
      </c>
      <c r="S3365" s="99">
        <v>1.7787839999999999E-2</v>
      </c>
      <c r="T3365" s="99">
        <v>1.7334E-6</v>
      </c>
      <c r="U3365" s="99">
        <v>6.7717999999999999E-4</v>
      </c>
      <c r="V3365" s="99">
        <v>3.2927880000000002E-4</v>
      </c>
      <c r="W3365" s="99">
        <v>2.1213E-3</v>
      </c>
      <c r="X3365" s="241">
        <f t="shared" si="642"/>
        <v>8.6243482649420496E-3</v>
      </c>
      <c r="Y3365" s="241">
        <f t="shared" si="643"/>
        <v>3.6022950228299998E-3</v>
      </c>
      <c r="Z3365" s="241">
        <f t="shared" si="644"/>
        <v>1.8192192847920497E-3</v>
      </c>
      <c r="AA3365" s="241">
        <f t="shared" si="645"/>
        <v>3.2028339573200002E-3</v>
      </c>
      <c r="AB3365" s="258">
        <v>2.5293897000000002E-3</v>
      </c>
      <c r="AC3365" s="258">
        <v>5.7601160000000001E-7</v>
      </c>
      <c r="AD3365" s="258">
        <v>9.5755117000000001E-5</v>
      </c>
      <c r="AE3365" s="258">
        <v>2.5196694000000002E-7</v>
      </c>
      <c r="AF3365" s="258">
        <v>9.7575384E-4</v>
      </c>
      <c r="AG3365" s="258">
        <v>5.6838728999999999E-7</v>
      </c>
      <c r="AH3365" s="258">
        <v>1.6555378E-3</v>
      </c>
      <c r="AI3365" s="258">
        <v>9.7382832999999996E-6</v>
      </c>
      <c r="AJ3365" s="258">
        <v>2.539827E-7</v>
      </c>
      <c r="AK3365" s="258">
        <v>4.0983836000000002E-6</v>
      </c>
      <c r="AL3365" s="258">
        <v>5.8940800000000001E-8</v>
      </c>
      <c r="AM3365" s="258">
        <v>3.3979205E-10</v>
      </c>
      <c r="AN3365" s="258">
        <v>1.2668168E-6</v>
      </c>
      <c r="AO3365" s="258">
        <v>6.1276378000000003E-6</v>
      </c>
      <c r="AP3365" s="258">
        <v>1.421371E-4</v>
      </c>
      <c r="AQ3365" s="258">
        <v>1.9165732E-7</v>
      </c>
      <c r="AR3365" s="258">
        <v>3.2026423E-3</v>
      </c>
      <c r="AT3365" s="193"/>
      <c r="AU3365" s="193"/>
      <c r="AV3365" s="193"/>
      <c r="AW3365" s="193"/>
      <c r="AX3365" s="193"/>
      <c r="AY3365" s="193"/>
      <c r="AZ3365" s="193"/>
      <c r="BA3365" s="193"/>
      <c r="BB3365" s="193"/>
      <c r="BC3365" s="193"/>
      <c r="BD3365" s="193"/>
      <c r="BE3365" s="315"/>
      <c r="BF3365" s="315"/>
      <c r="BG3365" s="315"/>
      <c r="BH3365" s="315"/>
      <c r="BI3365" s="315"/>
      <c r="BJ3365" s="315"/>
      <c r="BK3365" s="315"/>
    </row>
    <row r="3366" spans="1:63" x14ac:dyDescent="0.25">
      <c r="A3366" s="9"/>
      <c r="B3366" s="43" t="s">
        <v>4654</v>
      </c>
      <c r="C3366" s="5" t="s">
        <v>732</v>
      </c>
      <c r="D3366" s="172">
        <v>1.5920678000000001E-2</v>
      </c>
      <c r="E3366" s="172">
        <v>1.2116719999999999E-2</v>
      </c>
      <c r="F3366" s="172">
        <v>3.069422E-3</v>
      </c>
      <c r="G3366" s="172">
        <v>7.0478637999999997E-5</v>
      </c>
      <c r="H3366" s="172">
        <v>3.2240577999999997E-5</v>
      </c>
      <c r="I3366" s="172">
        <v>2.9514401000000002E-4</v>
      </c>
      <c r="J3366" s="172">
        <v>2.6599871000000002E-4</v>
      </c>
      <c r="K3366" s="172">
        <v>1.7190437000000001E-6</v>
      </c>
      <c r="L3366" s="172">
        <v>6.8955140000000003E-5</v>
      </c>
      <c r="M3366" s="172">
        <v>0</v>
      </c>
      <c r="N3366" s="172">
        <v>0</v>
      </c>
      <c r="O3366" s="172">
        <v>0</v>
      </c>
      <c r="P3366" s="199">
        <f t="shared" si="641"/>
        <v>8.9753481481481476E-2</v>
      </c>
      <c r="Q3366" s="233">
        <v>1.3022583000000001</v>
      </c>
      <c r="R3366" s="96">
        <v>1.2813409</v>
      </c>
      <c r="S3366" s="96">
        <v>1.7787839999999999E-2</v>
      </c>
      <c r="T3366" s="96">
        <v>1.7334E-6</v>
      </c>
      <c r="U3366" s="96">
        <v>6.7717999999999999E-4</v>
      </c>
      <c r="V3366" s="96">
        <v>3.2927880000000002E-4</v>
      </c>
      <c r="W3366" s="96">
        <v>2.1213E-3</v>
      </c>
      <c r="X3366" s="241">
        <f t="shared" si="642"/>
        <v>8.1568371328334197E-3</v>
      </c>
      <c r="Y3366" s="241">
        <f t="shared" si="643"/>
        <v>3.1666248087799998E-3</v>
      </c>
      <c r="Z3366" s="241">
        <f t="shared" si="644"/>
        <v>1.7873783667334202E-3</v>
      </c>
      <c r="AA3366" s="241">
        <f t="shared" si="645"/>
        <v>3.2028339573200002E-3</v>
      </c>
      <c r="AB3366" s="241">
        <v>2.4879419999999999E-3</v>
      </c>
      <c r="AC3366" s="241">
        <v>5.7601160000000001E-7</v>
      </c>
      <c r="AD3366" s="241">
        <v>9.4858799999999994E-5</v>
      </c>
      <c r="AE3366" s="241">
        <v>1.9174989E-7</v>
      </c>
      <c r="AF3366" s="241">
        <v>5.8248785999999995E-4</v>
      </c>
      <c r="AG3366" s="241">
        <v>5.6838728999999999E-7</v>
      </c>
      <c r="AH3366" s="241">
        <v>1.6284062000000001E-3</v>
      </c>
      <c r="AI3366" s="241">
        <v>5.0489822000000001E-6</v>
      </c>
      <c r="AJ3366" s="241">
        <v>2.539827E-7</v>
      </c>
      <c r="AK3366" s="241">
        <v>4.0783761999999998E-6</v>
      </c>
      <c r="AL3366" s="241">
        <v>5.8931248E-8</v>
      </c>
      <c r="AM3366" s="241">
        <v>3.3978541999999999E-10</v>
      </c>
      <c r="AN3366" s="241">
        <v>1.2668168E-6</v>
      </c>
      <c r="AO3366" s="241">
        <v>6.1276378000000003E-6</v>
      </c>
      <c r="AP3366" s="241">
        <v>1.421371E-4</v>
      </c>
      <c r="AQ3366" s="241">
        <v>1.9165732E-7</v>
      </c>
      <c r="AR3366" s="241">
        <v>3.2026423E-3</v>
      </c>
      <c r="AT3366" s="193"/>
      <c r="AU3366" s="193"/>
      <c r="AV3366" s="193"/>
      <c r="AW3366" s="193"/>
      <c r="AX3366" s="193"/>
      <c r="AY3366" s="193"/>
      <c r="AZ3366" s="193"/>
      <c r="BA3366" s="193"/>
      <c r="BB3366" s="193"/>
      <c r="BC3366" s="193"/>
      <c r="BD3366" s="193"/>
      <c r="BE3366" s="315"/>
      <c r="BF3366" s="315"/>
      <c r="BG3366" s="315"/>
      <c r="BH3366" s="315"/>
      <c r="BI3366" s="315"/>
      <c r="BJ3366" s="315"/>
      <c r="BK3366" s="315"/>
    </row>
    <row r="3367" spans="1:63" x14ac:dyDescent="0.25">
      <c r="A3367" s="9"/>
      <c r="B3367" s="43" t="s">
        <v>4654</v>
      </c>
      <c r="C3367" s="5" t="s">
        <v>731</v>
      </c>
      <c r="D3367" s="172">
        <v>1.4582068E-2</v>
      </c>
      <c r="E3367" s="172">
        <v>1.2318556E-2</v>
      </c>
      <c r="F3367" s="172">
        <v>1.5223973000000001E-3</v>
      </c>
      <c r="G3367" s="172">
        <v>7.0478637999999997E-5</v>
      </c>
      <c r="H3367" s="172">
        <v>3.8573072000000002E-5</v>
      </c>
      <c r="I3367" s="172">
        <v>2.9514401000000002E-4</v>
      </c>
      <c r="J3367" s="172">
        <v>2.6599872999999999E-4</v>
      </c>
      <c r="K3367" s="172">
        <v>1.9647815E-6</v>
      </c>
      <c r="L3367" s="172">
        <v>6.8955140000000003E-5</v>
      </c>
      <c r="M3367" s="172">
        <v>0</v>
      </c>
      <c r="N3367" s="172">
        <v>0</v>
      </c>
      <c r="O3367" s="172">
        <v>0</v>
      </c>
      <c r="P3367" s="199">
        <f t="shared" si="641"/>
        <v>9.1248562962962951E-2</v>
      </c>
      <c r="Q3367" s="233">
        <v>1.3022583000000001</v>
      </c>
      <c r="R3367" s="96">
        <v>1.2813409</v>
      </c>
      <c r="S3367" s="96">
        <v>1.7787839999999999E-2</v>
      </c>
      <c r="T3367" s="96">
        <v>1.7334E-6</v>
      </c>
      <c r="U3367" s="96">
        <v>6.7717999999999999E-4</v>
      </c>
      <c r="V3367" s="96">
        <v>3.2927880000000002E-4</v>
      </c>
      <c r="W3367" s="96">
        <v>2.1213E-3</v>
      </c>
      <c r="X3367" s="241">
        <f t="shared" si="642"/>
        <v>7.98029389552205E-3</v>
      </c>
      <c r="Y3367" s="241">
        <f t="shared" si="643"/>
        <v>2.9655151093099996E-3</v>
      </c>
      <c r="Z3367" s="241">
        <f t="shared" si="644"/>
        <v>1.8119448288920498E-3</v>
      </c>
      <c r="AA3367" s="241">
        <f t="shared" si="645"/>
        <v>3.2028339573200002E-3</v>
      </c>
      <c r="AB3367" s="241">
        <v>2.5293897000000002E-3</v>
      </c>
      <c r="AC3367" s="241">
        <v>5.7601160000000001E-7</v>
      </c>
      <c r="AD3367" s="241">
        <v>9.5755117000000001E-5</v>
      </c>
      <c r="AE3367" s="241">
        <v>1.2181342E-7</v>
      </c>
      <c r="AF3367" s="241">
        <v>3.3910408000000002E-4</v>
      </c>
      <c r="AG3367" s="241">
        <v>5.6838728999999999E-7</v>
      </c>
      <c r="AH3367" s="241">
        <v>1.6555378E-3</v>
      </c>
      <c r="AI3367" s="241">
        <v>2.4638273999999999E-6</v>
      </c>
      <c r="AJ3367" s="241">
        <v>2.539827E-7</v>
      </c>
      <c r="AK3367" s="241">
        <v>4.0983836000000002E-6</v>
      </c>
      <c r="AL3367" s="241">
        <v>5.8940800000000001E-8</v>
      </c>
      <c r="AM3367" s="241">
        <v>3.3979205E-10</v>
      </c>
      <c r="AN3367" s="241">
        <v>1.2668168E-6</v>
      </c>
      <c r="AO3367" s="241">
        <v>6.1276378000000003E-6</v>
      </c>
      <c r="AP3367" s="241">
        <v>1.421371E-4</v>
      </c>
      <c r="AQ3367" s="241">
        <v>1.9165732E-7</v>
      </c>
      <c r="AR3367" s="241">
        <v>3.2026423E-3</v>
      </c>
      <c r="AT3367" s="193"/>
      <c r="AU3367" s="193"/>
      <c r="AV3367" s="193"/>
      <c r="AW3367" s="193"/>
      <c r="AX3367" s="193"/>
      <c r="AY3367" s="193"/>
      <c r="AZ3367" s="193"/>
      <c r="BA3367" s="193"/>
      <c r="BB3367" s="193"/>
      <c r="BC3367" s="193"/>
      <c r="BD3367" s="193"/>
      <c r="BE3367" s="315"/>
      <c r="BF3367" s="315"/>
      <c r="BG3367" s="315"/>
      <c r="BH3367" s="315"/>
      <c r="BI3367" s="315"/>
      <c r="BJ3367" s="315"/>
      <c r="BK3367" s="315"/>
    </row>
    <row r="3368" spans="1:63" x14ac:dyDescent="0.25">
      <c r="A3368" s="43"/>
      <c r="B3368" s="43" t="s">
        <v>4654</v>
      </c>
      <c r="C3368" s="5" t="s">
        <v>730</v>
      </c>
      <c r="D3368" s="172">
        <v>2.2287173E-2</v>
      </c>
      <c r="E3368" s="172">
        <v>1.2302687E-2</v>
      </c>
      <c r="F3368" s="172">
        <v>5.9078144000000001E-3</v>
      </c>
      <c r="G3368" s="172">
        <v>7.5597116999999995E-5</v>
      </c>
      <c r="H3368" s="172">
        <v>4.7156615999999999E-5</v>
      </c>
      <c r="I3368" s="172">
        <v>3.1012492E-3</v>
      </c>
      <c r="J3368" s="172">
        <v>7.8176681000000005E-4</v>
      </c>
      <c r="K3368" s="172">
        <v>1.9674058999999998E-6</v>
      </c>
      <c r="L3368" s="172">
        <v>6.8933850000000004E-5</v>
      </c>
      <c r="M3368" s="172">
        <v>0</v>
      </c>
      <c r="N3368" s="172">
        <v>0</v>
      </c>
      <c r="O3368" s="172">
        <v>0</v>
      </c>
      <c r="P3368" s="199">
        <f t="shared" si="641"/>
        <v>9.1131014814814809E-2</v>
      </c>
      <c r="Q3368" s="233">
        <v>1.3021942</v>
      </c>
      <c r="R3368" s="96">
        <v>1.2812782</v>
      </c>
      <c r="S3368" s="96">
        <v>1.7786719999999999E-2</v>
      </c>
      <c r="T3368" s="96">
        <v>1.7333E-6</v>
      </c>
      <c r="U3368" s="96">
        <v>6.7712999999999996E-4</v>
      </c>
      <c r="V3368" s="96">
        <v>3.2926860000000001E-4</v>
      </c>
      <c r="W3368" s="96">
        <v>2.1210999999999999E-3</v>
      </c>
      <c r="X3368" s="241">
        <f t="shared" si="642"/>
        <v>1.04351320789728E-2</v>
      </c>
      <c r="Y3368" s="241">
        <f t="shared" si="643"/>
        <v>5.3829855495900001E-3</v>
      </c>
      <c r="Z3368" s="241">
        <f t="shared" si="644"/>
        <v>1.8494694288228E-3</v>
      </c>
      <c r="AA3368" s="241">
        <f t="shared" si="645"/>
        <v>3.2026771005599997E-3</v>
      </c>
      <c r="AB3368" s="241">
        <v>2.5261312000000001E-3</v>
      </c>
      <c r="AC3368" s="241">
        <v>5.7596855000000002E-7</v>
      </c>
      <c r="AD3368" s="241">
        <v>8.9658991999999995E-4</v>
      </c>
      <c r="AE3368" s="241">
        <v>4.1412431000000002E-7</v>
      </c>
      <c r="AF3368" s="241">
        <v>1.9587060000000002E-3</v>
      </c>
      <c r="AG3368" s="241">
        <v>5.6833672999999996E-7</v>
      </c>
      <c r="AH3368" s="241">
        <v>1.6534049999999999E-3</v>
      </c>
      <c r="AI3368" s="241">
        <v>9.5252507999999995E-6</v>
      </c>
      <c r="AJ3368" s="241">
        <v>2.9008715999999999E-7</v>
      </c>
      <c r="AK3368" s="241">
        <v>3.6587473000000001E-5</v>
      </c>
      <c r="AL3368" s="241">
        <v>1.3659297999999999E-7</v>
      </c>
      <c r="AM3368" s="241">
        <v>2.7754828000000001E-9</v>
      </c>
      <c r="AN3368" s="241">
        <v>1.2665134999999999E-6</v>
      </c>
      <c r="AO3368" s="241">
        <v>6.1255758999999997E-6</v>
      </c>
      <c r="AP3368" s="241">
        <v>1.4213016000000001E-4</v>
      </c>
      <c r="AQ3368" s="241">
        <v>1.9160055999999999E-7</v>
      </c>
      <c r="AR3368" s="241">
        <v>3.2024854999999999E-3</v>
      </c>
      <c r="AT3368" s="193"/>
      <c r="AU3368" s="193"/>
      <c r="AV3368" s="193"/>
      <c r="AW3368" s="193"/>
      <c r="AX3368" s="193"/>
      <c r="AY3368" s="193"/>
      <c r="AZ3368" s="193"/>
      <c r="BA3368" s="193"/>
      <c r="BB3368" s="193"/>
      <c r="BC3368" s="193"/>
      <c r="BD3368" s="193"/>
      <c r="BE3368" s="315"/>
      <c r="BF3368" s="315"/>
      <c r="BG3368" s="315"/>
      <c r="BH3368" s="315"/>
      <c r="BI3368" s="315"/>
      <c r="BJ3368" s="315"/>
      <c r="BK3368" s="315"/>
    </row>
    <row r="3369" spans="1:63" x14ac:dyDescent="0.25">
      <c r="A3369" s="43"/>
      <c r="B3369" s="43" t="s">
        <v>4654</v>
      </c>
      <c r="C3369" s="48" t="s">
        <v>3003</v>
      </c>
      <c r="D3369" s="223">
        <v>1.4595874E-2</v>
      </c>
      <c r="E3369" s="223">
        <v>1.2284435999999999E-2</v>
      </c>
      <c r="F3369" s="223">
        <v>1.7087305000000001E-3</v>
      </c>
      <c r="G3369" s="223">
        <v>6.4107937999999994E-5</v>
      </c>
      <c r="H3369" s="223">
        <v>3.5397805000000002E-5</v>
      </c>
      <c r="I3369" s="223">
        <v>1.2353776000000001E-4</v>
      </c>
      <c r="J3369" s="223">
        <v>3.0275553999999999E-4</v>
      </c>
      <c r="K3369" s="223">
        <v>2.5042219999999999E-6</v>
      </c>
      <c r="L3369" s="223">
        <v>7.4404285999999997E-5</v>
      </c>
      <c r="M3369" s="223">
        <v>0</v>
      </c>
      <c r="N3369" s="223">
        <v>0</v>
      </c>
      <c r="O3369" s="223">
        <v>0</v>
      </c>
      <c r="P3369" s="227">
        <f>E3369/0.135</f>
        <v>9.0995822222222217E-2</v>
      </c>
      <c r="Q3369" s="238">
        <v>1.3493105999999999</v>
      </c>
      <c r="R3369" s="117">
        <v>1.3239174</v>
      </c>
      <c r="S3369" s="117">
        <v>2.162944E-2</v>
      </c>
      <c r="T3369" s="117">
        <v>1.7821000000000001E-6</v>
      </c>
      <c r="U3369" s="117">
        <v>8.0829000000000003E-4</v>
      </c>
      <c r="V3369" s="117">
        <v>4.0083250000000001E-4</v>
      </c>
      <c r="W3369" s="117">
        <v>2.5528E-3</v>
      </c>
      <c r="X3369" s="257">
        <f t="shared" si="642"/>
        <v>8.0121406512122795E-3</v>
      </c>
      <c r="Y3369" s="257">
        <f t="shared" si="643"/>
        <v>2.8849783506500002E-3</v>
      </c>
      <c r="Z3369" s="257">
        <f t="shared" si="644"/>
        <v>1.81787989419228E-3</v>
      </c>
      <c r="AA3369" s="257">
        <f t="shared" si="645"/>
        <v>3.3092824063699999E-3</v>
      </c>
      <c r="AB3369" s="257">
        <v>2.5223953999999999E-3</v>
      </c>
      <c r="AC3369" s="257">
        <v>5.9385972000000004E-7</v>
      </c>
      <c r="AD3369" s="257">
        <v>5.8012634000000001E-5</v>
      </c>
      <c r="AE3369" s="257">
        <v>1.1299639E-7</v>
      </c>
      <c r="AF3369" s="257">
        <v>3.0317255999999998E-4</v>
      </c>
      <c r="AG3369" s="257">
        <v>6.9090053999999997E-7</v>
      </c>
      <c r="AH3369" s="257">
        <v>1.6509764999999999E-3</v>
      </c>
      <c r="AI3369" s="257">
        <v>2.8203688E-6</v>
      </c>
      <c r="AJ3369" s="257">
        <v>3.0008986E-7</v>
      </c>
      <c r="AK3369" s="257">
        <v>9.8090245000000008E-6</v>
      </c>
      <c r="AL3369" s="257">
        <v>5.3370983999999997E-8</v>
      </c>
      <c r="AM3369" s="257">
        <v>5.7024827999999996E-10</v>
      </c>
      <c r="AN3369" s="257">
        <v>1.4313243E-6</v>
      </c>
      <c r="AO3369" s="257">
        <v>6.1487854999999998E-6</v>
      </c>
      <c r="AP3369" s="257">
        <v>1.4633986E-4</v>
      </c>
      <c r="AQ3369" s="257">
        <v>2.1140637E-7</v>
      </c>
      <c r="AR3369" s="257">
        <v>3.3090709999999998E-3</v>
      </c>
      <c r="AT3369" s="193"/>
      <c r="AU3369" s="193"/>
      <c r="AV3369" s="193"/>
      <c r="AW3369" s="193"/>
      <c r="AX3369" s="193"/>
      <c r="AY3369" s="193"/>
      <c r="AZ3369" s="193"/>
      <c r="BA3369" s="193"/>
      <c r="BB3369" s="193"/>
      <c r="BC3369" s="193"/>
      <c r="BD3369" s="193"/>
      <c r="BE3369" s="315"/>
      <c r="BF3369" s="315"/>
      <c r="BG3369" s="315"/>
      <c r="BH3369" s="315"/>
      <c r="BI3369" s="315"/>
      <c r="BJ3369" s="315"/>
      <c r="BK3369" s="315"/>
    </row>
    <row r="3370" spans="1:63" x14ac:dyDescent="0.25">
      <c r="A3370" s="45" t="s">
        <v>2623</v>
      </c>
      <c r="B3370" s="45"/>
      <c r="C3370" s="43"/>
      <c r="D3370" s="199"/>
      <c r="E3370" s="199"/>
      <c r="F3370" s="199"/>
      <c r="G3370" s="199"/>
      <c r="H3370" s="199"/>
      <c r="I3370" s="199"/>
      <c r="J3370" s="199"/>
      <c r="K3370" s="199"/>
      <c r="L3370" s="199"/>
      <c r="M3370" s="199"/>
      <c r="N3370" s="199"/>
      <c r="O3370" s="199"/>
      <c r="P3370" s="199"/>
      <c r="Q3370" s="239"/>
      <c r="R3370" s="97"/>
      <c r="S3370" s="97"/>
      <c r="T3370" s="97"/>
      <c r="U3370" s="97"/>
      <c r="V3370" s="97"/>
      <c r="W3370" s="97"/>
      <c r="X3370" s="259"/>
      <c r="Y3370" s="259"/>
      <c r="Z3370" s="259"/>
      <c r="AA3370" s="258"/>
      <c r="AB3370" s="258"/>
      <c r="AC3370" s="258"/>
      <c r="AD3370" s="258"/>
      <c r="AE3370" s="258"/>
      <c r="AF3370" s="258"/>
      <c r="AG3370" s="258"/>
      <c r="AH3370" s="258"/>
      <c r="AI3370" s="258"/>
      <c r="AJ3370" s="258"/>
      <c r="AK3370" s="258"/>
      <c r="AL3370" s="258"/>
      <c r="AM3370" s="258"/>
      <c r="AN3370" s="258"/>
      <c r="AO3370" s="258"/>
      <c r="AP3370" s="258"/>
      <c r="AQ3370" s="258"/>
      <c r="AR3370" s="258"/>
      <c r="AT3370" s="193"/>
      <c r="AU3370" s="193"/>
      <c r="AV3370" s="193"/>
      <c r="AW3370" s="193"/>
      <c r="AX3370" s="193"/>
      <c r="AY3370" s="193"/>
      <c r="AZ3370" s="193"/>
      <c r="BA3370" s="193"/>
      <c r="BB3370" s="193"/>
      <c r="BC3370" s="193"/>
      <c r="BD3370" s="193"/>
      <c r="BE3370" s="315"/>
      <c r="BF3370" s="315"/>
      <c r="BG3370" s="315"/>
      <c r="BH3370" s="315"/>
      <c r="BI3370" s="315"/>
      <c r="BJ3370" s="315"/>
      <c r="BK3370" s="315"/>
    </row>
    <row r="3371" spans="1:63" x14ac:dyDescent="0.25">
      <c r="A3371" s="9"/>
      <c r="B3371" s="43" t="s">
        <v>1264</v>
      </c>
      <c r="C3371" s="6" t="s">
        <v>6133</v>
      </c>
      <c r="D3371" s="193">
        <v>40045101</v>
      </c>
      <c r="E3371" s="193">
        <v>17665492</v>
      </c>
      <c r="F3371" s="193">
        <v>6440667.2999999998</v>
      </c>
      <c r="G3371" s="193">
        <v>922712.13</v>
      </c>
      <c r="H3371" s="193">
        <v>262061.87</v>
      </c>
      <c r="I3371" s="193">
        <v>2498336.5</v>
      </c>
      <c r="J3371" s="193">
        <v>960607.39</v>
      </c>
      <c r="K3371" s="193">
        <v>46890.364000000001</v>
      </c>
      <c r="L3371" s="193">
        <v>11248333</v>
      </c>
      <c r="M3371" s="193">
        <v>0</v>
      </c>
      <c r="N3371" s="193">
        <v>0</v>
      </c>
      <c r="O3371" s="193">
        <v>0</v>
      </c>
      <c r="P3371" s="199">
        <f>E3371/0.135</f>
        <v>130855496.29629628</v>
      </c>
      <c r="Q3371" s="240">
        <v>1949067600</v>
      </c>
      <c r="R3371" s="99">
        <v>1728090900</v>
      </c>
      <c r="S3371" s="99">
        <v>166152000</v>
      </c>
      <c r="T3371" s="99">
        <v>2032.7</v>
      </c>
      <c r="U3371" s="99">
        <v>9188300</v>
      </c>
      <c r="V3371" s="99">
        <v>2599342</v>
      </c>
      <c r="W3371" s="99">
        <v>43035000</v>
      </c>
      <c r="X3371" s="241">
        <f>SUM(Y3371:AA3371)</f>
        <v>15192201.042461799</v>
      </c>
      <c r="Y3371" s="241">
        <f>SUM(AB3371:AG3371)</f>
        <v>7867788.0555099994</v>
      </c>
      <c r="Z3371" s="241">
        <f>SUM(AH3371:AP3371)</f>
        <v>2966707.5319518</v>
      </c>
      <c r="AA3371" s="241">
        <f>SUM(AQ3371:AR3371)</f>
        <v>4357705.4550000001</v>
      </c>
      <c r="AB3371" s="258">
        <v>3627189.9</v>
      </c>
      <c r="AC3371" s="258">
        <v>525.59982000000002</v>
      </c>
      <c r="AD3371" s="258">
        <v>2132752.4</v>
      </c>
      <c r="AE3371" s="258">
        <v>540.82869000000005</v>
      </c>
      <c r="AF3371" s="258">
        <v>2101510</v>
      </c>
      <c r="AG3371" s="258">
        <v>5269.3270000000002</v>
      </c>
      <c r="AH3371" s="258">
        <v>2374030.7999999998</v>
      </c>
      <c r="AI3371" s="258">
        <v>9450.3619999999992</v>
      </c>
      <c r="AJ3371" s="258">
        <v>8087.2880999999998</v>
      </c>
      <c r="AK3371" s="258">
        <v>6552.5095000000001</v>
      </c>
      <c r="AL3371" s="258">
        <v>1469.9475</v>
      </c>
      <c r="AM3371" s="258">
        <v>4.9548518000000001</v>
      </c>
      <c r="AN3371" s="258">
        <v>45433.24</v>
      </c>
      <c r="AO3371" s="258">
        <v>219021.51</v>
      </c>
      <c r="AP3371" s="258">
        <v>302656.92</v>
      </c>
      <c r="AQ3371" s="258">
        <v>34324.654999999999</v>
      </c>
      <c r="AR3371" s="258">
        <v>4323380.8</v>
      </c>
      <c r="AT3371" s="193"/>
      <c r="AU3371" s="193"/>
      <c r="AV3371" s="193"/>
      <c r="AW3371" s="193"/>
      <c r="AX3371" s="193"/>
      <c r="AY3371" s="193"/>
      <c r="AZ3371" s="193"/>
      <c r="BA3371" s="193"/>
      <c r="BB3371" s="193"/>
      <c r="BC3371" s="193"/>
      <c r="BD3371" s="193"/>
      <c r="BE3371" s="315"/>
      <c r="BF3371" s="315"/>
      <c r="BG3371" s="315"/>
      <c r="BH3371" s="315"/>
      <c r="BI3371" s="315"/>
      <c r="BJ3371" s="315"/>
      <c r="BK3371" s="315"/>
    </row>
    <row r="3372" spans="1:63" x14ac:dyDescent="0.25">
      <c r="A3372" s="45" t="s">
        <v>604</v>
      </c>
      <c r="B3372" s="45"/>
      <c r="C3372" s="43"/>
      <c r="D3372" s="199"/>
      <c r="E3372" s="199"/>
      <c r="F3372" s="199"/>
      <c r="G3372" s="199"/>
      <c r="H3372" s="199"/>
      <c r="I3372" s="199"/>
      <c r="J3372" s="199"/>
      <c r="K3372" s="199"/>
      <c r="L3372" s="199"/>
      <c r="M3372" s="199"/>
      <c r="N3372" s="199"/>
      <c r="O3372" s="199"/>
      <c r="P3372" s="199"/>
      <c r="Q3372" s="239"/>
      <c r="R3372" s="97"/>
      <c r="S3372" s="97"/>
      <c r="T3372" s="97"/>
      <c r="U3372" s="97"/>
      <c r="V3372" s="97"/>
      <c r="W3372" s="97"/>
      <c r="X3372" s="259"/>
      <c r="Y3372" s="259"/>
      <c r="Z3372" s="259"/>
      <c r="AA3372" s="258"/>
      <c r="AB3372" s="258"/>
      <c r="AC3372" s="258"/>
      <c r="AD3372" s="258"/>
      <c r="AE3372" s="258"/>
      <c r="AF3372" s="258"/>
      <c r="AG3372" s="258"/>
      <c r="AH3372" s="258"/>
      <c r="AI3372" s="258"/>
      <c r="AJ3372" s="258"/>
      <c r="AK3372" s="258"/>
      <c r="AL3372" s="258"/>
      <c r="AM3372" s="258"/>
      <c r="AN3372" s="258"/>
      <c r="AO3372" s="258"/>
      <c r="AP3372" s="258"/>
      <c r="AQ3372" s="258"/>
      <c r="AR3372" s="258"/>
      <c r="AT3372" s="193"/>
      <c r="AU3372" s="193"/>
      <c r="AV3372" s="193"/>
      <c r="AW3372" s="193"/>
      <c r="AX3372" s="193"/>
      <c r="AY3372" s="193"/>
      <c r="AZ3372" s="193"/>
      <c r="BA3372" s="193"/>
      <c r="BB3372" s="193"/>
      <c r="BC3372" s="193"/>
      <c r="BD3372" s="193"/>
      <c r="BE3372" s="315"/>
      <c r="BF3372" s="315"/>
      <c r="BG3372" s="315"/>
      <c r="BH3372" s="315"/>
      <c r="BI3372" s="315"/>
      <c r="BJ3372" s="315"/>
      <c r="BK3372" s="315"/>
    </row>
    <row r="3373" spans="1:63" x14ac:dyDescent="0.25">
      <c r="A3373" s="9"/>
      <c r="B3373" s="43" t="s">
        <v>4654</v>
      </c>
      <c r="C3373" s="25" t="s">
        <v>6134</v>
      </c>
      <c r="D3373" s="193">
        <v>4.9691254999999997E-2</v>
      </c>
      <c r="E3373" s="193">
        <v>4.1737762999999997E-2</v>
      </c>
      <c r="F3373" s="193">
        <v>6.3227893000000002E-3</v>
      </c>
      <c r="G3373" s="193">
        <v>8.2633890000000001E-5</v>
      </c>
      <c r="H3373" s="193">
        <v>2.2525873E-5</v>
      </c>
      <c r="I3373" s="193">
        <v>1.4460101E-3</v>
      </c>
      <c r="J3373" s="193">
        <v>1.5155401999999999E-5</v>
      </c>
      <c r="K3373" s="193">
        <v>7.9512064999999996E-7</v>
      </c>
      <c r="L3373" s="193">
        <v>6.3581654999999998E-5</v>
      </c>
      <c r="M3373" s="193">
        <v>0</v>
      </c>
      <c r="N3373" s="193">
        <v>0</v>
      </c>
      <c r="O3373" s="193">
        <v>0</v>
      </c>
      <c r="P3373" s="199">
        <f>E3373/0.135</f>
        <v>0.30916861481481478</v>
      </c>
      <c r="Q3373" s="240">
        <v>3.0274333000000002</v>
      </c>
      <c r="R3373" s="99">
        <v>2.9932447999999998</v>
      </c>
      <c r="S3373" s="99">
        <v>2.8899111000000002E-2</v>
      </c>
      <c r="T3373" s="99">
        <v>3.515E-8</v>
      </c>
      <c r="U3373" s="99">
        <v>1.3779444E-3</v>
      </c>
      <c r="V3373" s="99">
        <v>5.4086306000000002E-4</v>
      </c>
      <c r="W3373" s="99">
        <v>3.3705556000000001E-3</v>
      </c>
      <c r="X3373" s="241">
        <f>SUM(Y3373:AA3373)</f>
        <v>1.5979729065478239E-2</v>
      </c>
      <c r="Y3373" s="241">
        <f>SUM(AB3373:AG3373)</f>
        <v>1.0168934804627999E-2</v>
      </c>
      <c r="Z3373" s="241">
        <f>SUM(AH3373:AP3373)</f>
        <v>5.6659961852802403E-3</v>
      </c>
      <c r="AA3373" s="241">
        <f>SUM(AQ3373:AR3373)</f>
        <v>1.4479807557000001E-4</v>
      </c>
      <c r="AB3373" s="258">
        <v>8.5701098999999992E-3</v>
      </c>
      <c r="AC3373" s="258">
        <v>1.6969308E-8</v>
      </c>
      <c r="AD3373" s="258">
        <v>2.9382677999999999E-4</v>
      </c>
      <c r="AE3373" s="258">
        <v>3.1266216E-7</v>
      </c>
      <c r="AF3373" s="258">
        <v>1.3037439000000001E-3</v>
      </c>
      <c r="AG3373" s="258">
        <v>9.2459315999999997E-7</v>
      </c>
      <c r="AH3373" s="258">
        <v>5.6093934999999996E-3</v>
      </c>
      <c r="AI3373" s="258">
        <v>1.0311613E-5</v>
      </c>
      <c r="AJ3373" s="258">
        <v>7.4515635000000003E-7</v>
      </c>
      <c r="AK3373" s="258">
        <v>3.9880699999999998E-7</v>
      </c>
      <c r="AL3373" s="258">
        <v>1.6954468999999999E-7</v>
      </c>
      <c r="AM3373" s="258">
        <v>5.1604024000000004E-10</v>
      </c>
      <c r="AN3373" s="258">
        <v>5.6394851999999996E-6</v>
      </c>
      <c r="AO3373" s="258">
        <v>1.7027396000000001E-5</v>
      </c>
      <c r="AP3373" s="258">
        <v>2.2310166999999998E-5</v>
      </c>
      <c r="AQ3373" s="258">
        <v>2.1638556999999999E-7</v>
      </c>
      <c r="AR3373" s="258">
        <v>1.4458169E-4</v>
      </c>
      <c r="AT3373" s="193"/>
      <c r="AU3373" s="193"/>
      <c r="AV3373" s="193"/>
      <c r="AW3373" s="193"/>
      <c r="AX3373" s="193"/>
      <c r="AY3373" s="193"/>
      <c r="AZ3373" s="193"/>
      <c r="BA3373" s="193"/>
      <c r="BB3373" s="193"/>
      <c r="BC3373" s="193"/>
      <c r="BD3373" s="193"/>
      <c r="BE3373" s="315"/>
      <c r="BF3373" s="315"/>
      <c r="BG3373" s="315"/>
      <c r="BH3373" s="315"/>
      <c r="BI3373" s="315"/>
      <c r="BJ3373" s="315"/>
      <c r="BK3373" s="315"/>
    </row>
    <row r="3374" spans="1:63" x14ac:dyDescent="0.25">
      <c r="A3374" s="45" t="s">
        <v>605</v>
      </c>
      <c r="B3374" s="45"/>
      <c r="C3374" s="43"/>
      <c r="D3374" s="199"/>
      <c r="E3374" s="199"/>
      <c r="F3374" s="199"/>
      <c r="G3374" s="199"/>
      <c r="H3374" s="199"/>
      <c r="I3374" s="199"/>
      <c r="J3374" s="199"/>
      <c r="K3374" s="199"/>
      <c r="L3374" s="199"/>
      <c r="M3374" s="199"/>
      <c r="N3374" s="199"/>
      <c r="O3374" s="199"/>
      <c r="P3374" s="199"/>
      <c r="Q3374" s="239"/>
      <c r="R3374" s="97"/>
      <c r="S3374" s="97"/>
      <c r="T3374" s="97"/>
      <c r="U3374" s="97"/>
      <c r="V3374" s="97"/>
      <c r="W3374" s="97"/>
      <c r="X3374" s="259"/>
      <c r="Y3374" s="259"/>
      <c r="Z3374" s="259"/>
      <c r="AA3374" s="258"/>
      <c r="AB3374" s="258"/>
      <c r="AC3374" s="258"/>
      <c r="AD3374" s="258"/>
      <c r="AE3374" s="258"/>
      <c r="AF3374" s="258"/>
      <c r="AG3374" s="258"/>
      <c r="AH3374" s="258"/>
      <c r="AI3374" s="258"/>
      <c r="AJ3374" s="258"/>
      <c r="AK3374" s="258"/>
      <c r="AL3374" s="258"/>
      <c r="AM3374" s="258"/>
      <c r="AN3374" s="258"/>
      <c r="AO3374" s="258"/>
      <c r="AP3374" s="258"/>
      <c r="AQ3374" s="258"/>
      <c r="AR3374" s="258"/>
      <c r="AT3374" s="193"/>
      <c r="AU3374" s="193"/>
      <c r="AV3374" s="193"/>
      <c r="AW3374" s="193"/>
      <c r="AX3374" s="193"/>
      <c r="AY3374" s="193"/>
      <c r="AZ3374" s="193"/>
      <c r="BA3374" s="193"/>
      <c r="BB3374" s="193"/>
      <c r="BC3374" s="193"/>
      <c r="BD3374" s="193"/>
      <c r="BE3374" s="315"/>
      <c r="BF3374" s="315"/>
      <c r="BG3374" s="315"/>
      <c r="BH3374" s="315"/>
      <c r="BI3374" s="315"/>
      <c r="BJ3374" s="315"/>
      <c r="BK3374" s="315"/>
    </row>
    <row r="3375" spans="1:63" x14ac:dyDescent="0.25">
      <c r="A3375" s="9"/>
      <c r="B3375" s="43" t="s">
        <v>4654</v>
      </c>
      <c r="C3375" s="25" t="s">
        <v>5385</v>
      </c>
      <c r="D3375" s="193">
        <v>1.7367139E-2</v>
      </c>
      <c r="E3375" s="193">
        <v>1.4587325999999999E-2</v>
      </c>
      <c r="F3375" s="193">
        <v>2.209852E-3</v>
      </c>
      <c r="G3375" s="193">
        <v>2.8881652E-5</v>
      </c>
      <c r="H3375" s="193">
        <v>7.8731369000000005E-6</v>
      </c>
      <c r="I3375" s="193">
        <v>5.0540885000000002E-4</v>
      </c>
      <c r="J3375" s="193">
        <v>5.2970400999999996E-6</v>
      </c>
      <c r="K3375" s="193">
        <v>2.7790658000000001E-7</v>
      </c>
      <c r="L3375" s="193">
        <v>2.2222355999999999E-5</v>
      </c>
      <c r="M3375" s="193">
        <v>0</v>
      </c>
      <c r="N3375" s="193">
        <v>0</v>
      </c>
      <c r="O3375" s="193">
        <v>0</v>
      </c>
      <c r="P3375" s="199">
        <f>E3375/0.135</f>
        <v>0.10805426666666665</v>
      </c>
      <c r="Q3375" s="240">
        <v>1.0581324000000001</v>
      </c>
      <c r="R3375" s="99">
        <v>1.0461830000000001</v>
      </c>
      <c r="S3375" s="99">
        <v>1.0100720000000001E-2</v>
      </c>
      <c r="T3375" s="99">
        <v>1.2285E-8</v>
      </c>
      <c r="U3375" s="99">
        <v>4.8160999999999999E-4</v>
      </c>
      <c r="V3375" s="99">
        <v>1.8904060000000001E-4</v>
      </c>
      <c r="W3375" s="99">
        <v>1.178E-3</v>
      </c>
      <c r="X3375" s="241">
        <f>SUM(Y3375:AA3375)</f>
        <v>5.5849284261183909E-3</v>
      </c>
      <c r="Y3375" s="241">
        <f>SUM(AB3375:AG3375)</f>
        <v>3.5540545627292999E-3</v>
      </c>
      <c r="Z3375" s="241">
        <f>SUM(AH3375:AP3375)</f>
        <v>1.9802639201590903E-3</v>
      </c>
      <c r="AA3375" s="241">
        <f>SUM(AQ3375:AR3375)</f>
        <v>5.0609943230000002E-5</v>
      </c>
      <c r="AB3375" s="258">
        <v>2.9952489000000001E-3</v>
      </c>
      <c r="AC3375" s="258">
        <v>5.9309592999999997E-9</v>
      </c>
      <c r="AD3375" s="258">
        <v>1.0269779E-4</v>
      </c>
      <c r="AE3375" s="258">
        <v>1.0927682E-7</v>
      </c>
      <c r="AF3375" s="258">
        <v>4.5566950999999999E-4</v>
      </c>
      <c r="AG3375" s="258">
        <v>3.2315494999999999E-7</v>
      </c>
      <c r="AH3375" s="258">
        <v>1.9604801000000002E-3</v>
      </c>
      <c r="AI3375" s="258">
        <v>3.6039696E-6</v>
      </c>
      <c r="AJ3375" s="258">
        <v>2.6044207000000001E-7</v>
      </c>
      <c r="AK3375" s="258">
        <v>1.3938889E-7</v>
      </c>
      <c r="AL3375" s="258">
        <v>5.9258535000000002E-8</v>
      </c>
      <c r="AM3375" s="258">
        <v>1.8036409000000001E-10</v>
      </c>
      <c r="AN3375" s="258">
        <v>1.9710627999999998E-6</v>
      </c>
      <c r="AO3375" s="258">
        <v>5.9516928000000003E-6</v>
      </c>
      <c r="AP3375" s="258">
        <v>7.7978251000000001E-6</v>
      </c>
      <c r="AQ3375" s="258">
        <v>7.5629229999999996E-8</v>
      </c>
      <c r="AR3375" s="258">
        <v>5.0534314E-5</v>
      </c>
      <c r="AT3375" s="193"/>
      <c r="AU3375" s="193"/>
      <c r="AV3375" s="193"/>
      <c r="AW3375" s="193"/>
      <c r="AX3375" s="193"/>
      <c r="AY3375" s="193"/>
      <c r="AZ3375" s="193"/>
      <c r="BA3375" s="193"/>
      <c r="BB3375" s="193"/>
      <c r="BC3375" s="193"/>
      <c r="BD3375" s="193"/>
      <c r="BE3375" s="315"/>
      <c r="BF3375" s="315"/>
      <c r="BG3375" s="315"/>
      <c r="BH3375" s="315"/>
      <c r="BI3375" s="315"/>
      <c r="BJ3375" s="315"/>
      <c r="BK3375" s="315"/>
    </row>
    <row r="3376" spans="1:63" x14ac:dyDescent="0.25">
      <c r="A3376" s="45" t="s">
        <v>606</v>
      </c>
      <c r="B3376" s="45"/>
      <c r="C3376" s="43"/>
      <c r="D3376" s="199"/>
      <c r="E3376" s="199"/>
      <c r="F3376" s="199"/>
      <c r="G3376" s="199"/>
      <c r="H3376" s="199"/>
      <c r="I3376" s="199"/>
      <c r="J3376" s="199"/>
      <c r="K3376" s="199"/>
      <c r="L3376" s="199"/>
      <c r="M3376" s="199"/>
      <c r="N3376" s="199"/>
      <c r="O3376" s="199"/>
      <c r="P3376" s="199"/>
      <c r="Q3376" s="239"/>
      <c r="R3376" s="97"/>
      <c r="S3376" s="97"/>
      <c r="T3376" s="97"/>
      <c r="U3376" s="97"/>
      <c r="V3376" s="97"/>
      <c r="W3376" s="97"/>
      <c r="X3376" s="259"/>
      <c r="Y3376" s="259"/>
      <c r="Z3376" s="259"/>
      <c r="AA3376" s="258"/>
      <c r="AB3376" s="258"/>
      <c r="AC3376" s="258"/>
      <c r="AD3376" s="258"/>
      <c r="AE3376" s="258"/>
      <c r="AF3376" s="258"/>
      <c r="AG3376" s="258"/>
      <c r="AH3376" s="258"/>
      <c r="AI3376" s="258"/>
      <c r="AJ3376" s="258"/>
      <c r="AK3376" s="258"/>
      <c r="AL3376" s="258"/>
      <c r="AM3376" s="258"/>
      <c r="AN3376" s="258"/>
      <c r="AO3376" s="258"/>
      <c r="AP3376" s="258"/>
      <c r="AQ3376" s="258"/>
      <c r="AR3376" s="258"/>
      <c r="AT3376" s="193"/>
      <c r="AU3376" s="193"/>
      <c r="AV3376" s="193"/>
      <c r="AW3376" s="193"/>
      <c r="AX3376" s="193"/>
      <c r="AY3376" s="193"/>
      <c r="AZ3376" s="193"/>
      <c r="BA3376" s="193"/>
      <c r="BB3376" s="193"/>
      <c r="BC3376" s="193"/>
      <c r="BD3376" s="193"/>
      <c r="BE3376" s="315"/>
      <c r="BF3376" s="315"/>
      <c r="BG3376" s="315"/>
      <c r="BH3376" s="315"/>
      <c r="BI3376" s="315"/>
      <c r="BJ3376" s="315"/>
      <c r="BK3376" s="315"/>
    </row>
    <row r="3377" spans="1:63" x14ac:dyDescent="0.25">
      <c r="A3377" s="9"/>
      <c r="B3377" s="43" t="s">
        <v>4654</v>
      </c>
      <c r="C3377" s="25" t="s">
        <v>2696</v>
      </c>
      <c r="D3377" s="193">
        <v>5.7266126999999997E-3</v>
      </c>
      <c r="E3377" s="193">
        <v>2.9215415999999999E-3</v>
      </c>
      <c r="F3377" s="193">
        <v>7.6640680000000002E-4</v>
      </c>
      <c r="G3377" s="193">
        <v>2.1556866000000001E-4</v>
      </c>
      <c r="H3377" s="193">
        <v>2.7009476000000001E-5</v>
      </c>
      <c r="I3377" s="193">
        <v>1.8553193000000001E-4</v>
      </c>
      <c r="J3377" s="193">
        <v>3.1767147000000002E-4</v>
      </c>
      <c r="K3377" s="193">
        <v>3.7273674E-6</v>
      </c>
      <c r="L3377" s="193">
        <v>1.2891553E-3</v>
      </c>
      <c r="M3377" s="193">
        <v>0</v>
      </c>
      <c r="N3377" s="193">
        <v>0</v>
      </c>
      <c r="O3377" s="193">
        <v>0</v>
      </c>
      <c r="P3377" s="199">
        <f t="shared" ref="P3377:P3417" si="646">E3377/0.135</f>
        <v>2.1641048888888886E-2</v>
      </c>
      <c r="Q3377" s="240">
        <v>1.4688667</v>
      </c>
      <c r="R3377" s="99">
        <v>0.27537307</v>
      </c>
      <c r="S3377" s="99">
        <v>6.8617110999999995E-2</v>
      </c>
      <c r="T3377" s="99">
        <v>2.4465833E-6</v>
      </c>
      <c r="U3377" s="99">
        <v>8.5349999999999992E-3</v>
      </c>
      <c r="V3377" s="99">
        <v>1.0706335</v>
      </c>
      <c r="W3377" s="96">
        <v>4.5930555999999997E-2</v>
      </c>
      <c r="X3377" s="241">
        <f t="shared" ref="X3377:X3417" si="647">SUM(Y3377:AA3377)</f>
        <v>2.3371303031153E-3</v>
      </c>
      <c r="Y3377" s="241">
        <f t="shared" ref="Y3377:Y3417" si="648">SUM(AB3377:AG3377)</f>
        <v>1.1911408409160001E-3</v>
      </c>
      <c r="Z3377" s="241">
        <f t="shared" ref="Z3377:Z3417" si="649">SUM(AH3377:AP3377)</f>
        <v>4.5262307949929992E-4</v>
      </c>
      <c r="AA3377" s="241">
        <f t="shared" ref="AA3377:AA3417" si="650">SUM(AQ3377:AR3377)</f>
        <v>6.933663827E-4</v>
      </c>
      <c r="AB3377" s="258">
        <v>5.9954406999999997E-4</v>
      </c>
      <c r="AC3377" s="258">
        <v>2.4463776000000003E-7</v>
      </c>
      <c r="AD3377" s="258">
        <v>4.0260003000000002E-4</v>
      </c>
      <c r="AE3377" s="258">
        <v>6.0990656000000003E-8</v>
      </c>
      <c r="AF3377" s="258">
        <v>1.8656790000000001E-4</v>
      </c>
      <c r="AG3377" s="258">
        <v>2.1232124999999999E-6</v>
      </c>
      <c r="AH3377" s="258">
        <v>3.9245578999999998E-4</v>
      </c>
      <c r="AI3377" s="258">
        <v>1.2490874000000001E-6</v>
      </c>
      <c r="AJ3377" s="258">
        <v>1.8279368E-6</v>
      </c>
      <c r="AK3377" s="258">
        <v>1.2386488E-5</v>
      </c>
      <c r="AL3377" s="258">
        <v>2.2587595999999999E-7</v>
      </c>
      <c r="AM3377" s="258">
        <v>8.6093930000000001E-10</v>
      </c>
      <c r="AN3377" s="258">
        <v>2.2154690999999999E-5</v>
      </c>
      <c r="AO3377" s="258">
        <v>7.1868284000000001E-6</v>
      </c>
      <c r="AP3377" s="258">
        <v>1.5135521E-5</v>
      </c>
      <c r="AQ3377" s="258">
        <v>3.6000127000000002E-6</v>
      </c>
      <c r="AR3377" s="258">
        <v>6.8976637000000001E-4</v>
      </c>
      <c r="AT3377" s="193"/>
      <c r="AU3377" s="193"/>
      <c r="AV3377" s="193"/>
      <c r="AW3377" s="193"/>
      <c r="AX3377" s="193"/>
      <c r="AY3377" s="193"/>
      <c r="AZ3377" s="193"/>
      <c r="BA3377" s="193"/>
      <c r="BB3377" s="193"/>
      <c r="BC3377" s="193"/>
      <c r="BD3377" s="193"/>
      <c r="BE3377" s="315"/>
      <c r="BF3377" s="315"/>
      <c r="BG3377" s="315"/>
      <c r="BH3377" s="315"/>
      <c r="BI3377" s="315"/>
      <c r="BJ3377" s="315"/>
      <c r="BK3377" s="315"/>
    </row>
    <row r="3378" spans="1:63" x14ac:dyDescent="0.25">
      <c r="A3378" s="9"/>
      <c r="B3378" s="43" t="s">
        <v>4654</v>
      </c>
      <c r="C3378" s="25" t="s">
        <v>3412</v>
      </c>
      <c r="D3378" s="193">
        <v>4.0721958000000001E-3</v>
      </c>
      <c r="E3378" s="193">
        <v>2.0784532000000001E-3</v>
      </c>
      <c r="F3378" s="193">
        <v>5.451039E-4</v>
      </c>
      <c r="G3378" s="193">
        <v>1.5343297E-4</v>
      </c>
      <c r="H3378" s="193">
        <v>1.9212119000000001E-5</v>
      </c>
      <c r="I3378" s="193">
        <v>1.3201999000000001E-4</v>
      </c>
      <c r="J3378" s="193">
        <v>2.2607179000000001E-4</v>
      </c>
      <c r="K3378" s="193">
        <v>2.6447486999999999E-6</v>
      </c>
      <c r="L3378" s="193">
        <v>9.1525704999999996E-4</v>
      </c>
      <c r="M3378" s="193">
        <v>0</v>
      </c>
      <c r="N3378" s="193">
        <v>0</v>
      </c>
      <c r="O3378" s="193">
        <v>0</v>
      </c>
      <c r="P3378" s="199">
        <f t="shared" si="646"/>
        <v>1.539594962962963E-2</v>
      </c>
      <c r="Q3378" s="240">
        <v>1.3537189999999999</v>
      </c>
      <c r="R3378" s="99">
        <v>0.19595536</v>
      </c>
      <c r="S3378" s="99">
        <v>4.8830444000000001E-2</v>
      </c>
      <c r="T3378" s="99">
        <v>1.7562499999999999E-6</v>
      </c>
      <c r="U3378" s="99">
        <v>6.0774999999999996E-3</v>
      </c>
      <c r="V3378" s="99">
        <v>1.0702955999999999</v>
      </c>
      <c r="W3378" s="96">
        <v>3.2719444E-2</v>
      </c>
      <c r="X3378" s="241">
        <f t="shared" si="647"/>
        <v>1.6629874054948802E-3</v>
      </c>
      <c r="Y3378" s="241">
        <f t="shared" si="648"/>
        <v>8.4753503449500002E-4</v>
      </c>
      <c r="Z3378" s="241">
        <f t="shared" si="649"/>
        <v>3.2205347919988001E-4</v>
      </c>
      <c r="AA3378" s="241">
        <f t="shared" si="650"/>
        <v>4.9339889180000009E-4</v>
      </c>
      <c r="AB3378" s="258">
        <v>4.2652945000000003E-4</v>
      </c>
      <c r="AC3378" s="258">
        <v>1.7438313E-7</v>
      </c>
      <c r="AD3378" s="258">
        <v>2.8657394000000002E-4</v>
      </c>
      <c r="AE3378" s="258">
        <v>4.3408965000000001E-8</v>
      </c>
      <c r="AF3378" s="258">
        <v>1.3270240000000001E-4</v>
      </c>
      <c r="AG3378" s="258">
        <v>1.5114524E-6</v>
      </c>
      <c r="AH3378" s="258">
        <v>2.7920197E-4</v>
      </c>
      <c r="AI3378" s="258">
        <v>8.8839918999999996E-7</v>
      </c>
      <c r="AJ3378" s="258">
        <v>1.3009354E-6</v>
      </c>
      <c r="AK3378" s="258">
        <v>8.8322236000000008E-6</v>
      </c>
      <c r="AL3378" s="258">
        <v>1.6070762000000001E-7</v>
      </c>
      <c r="AM3378" s="258">
        <v>6.1278987999999999E-10</v>
      </c>
      <c r="AN3378" s="258">
        <v>1.5768811000000001E-5</v>
      </c>
      <c r="AO3378" s="258">
        <v>5.1112576E-6</v>
      </c>
      <c r="AP3378" s="258">
        <v>1.0788562E-5</v>
      </c>
      <c r="AQ3378" s="258">
        <v>2.5601818000000001E-6</v>
      </c>
      <c r="AR3378" s="258">
        <v>4.9083871000000004E-4</v>
      </c>
      <c r="AT3378" s="193"/>
      <c r="AU3378" s="193"/>
      <c r="AV3378" s="193"/>
      <c r="AW3378" s="193"/>
      <c r="AX3378" s="193"/>
      <c r="AY3378" s="193"/>
      <c r="AZ3378" s="193"/>
      <c r="BA3378" s="193"/>
      <c r="BB3378" s="193"/>
      <c r="BC3378" s="193"/>
      <c r="BD3378" s="193"/>
      <c r="BE3378" s="315"/>
      <c r="BF3378" s="315"/>
      <c r="BG3378" s="315"/>
      <c r="BH3378" s="315"/>
      <c r="BI3378" s="315"/>
      <c r="BJ3378" s="315"/>
      <c r="BK3378" s="315"/>
    </row>
    <row r="3379" spans="1:63" x14ac:dyDescent="0.25">
      <c r="A3379" s="9"/>
      <c r="B3379" s="43" t="s">
        <v>4654</v>
      </c>
      <c r="C3379" s="25" t="s">
        <v>3411</v>
      </c>
      <c r="D3379" s="193">
        <v>6.5479348000000003E-3</v>
      </c>
      <c r="E3379" s="193">
        <v>3.3402494000000001E-3</v>
      </c>
      <c r="F3379" s="193">
        <v>8.7628895999999998E-4</v>
      </c>
      <c r="G3379" s="193">
        <v>2.4645260999999998E-4</v>
      </c>
      <c r="H3379" s="193">
        <v>3.0881638999999999E-5</v>
      </c>
      <c r="I3379" s="193">
        <v>2.1211514000000001E-4</v>
      </c>
      <c r="J3379" s="193">
        <v>3.6317762999999999E-4</v>
      </c>
      <c r="K3379" s="193">
        <v>4.2636529000000002E-6</v>
      </c>
      <c r="L3379" s="193">
        <v>1.4745057000000001E-3</v>
      </c>
      <c r="M3379" s="193">
        <v>0</v>
      </c>
      <c r="N3379" s="193">
        <v>0</v>
      </c>
      <c r="O3379" s="193">
        <v>0</v>
      </c>
      <c r="P3379" s="199">
        <f t="shared" si="646"/>
        <v>2.4742588148148146E-2</v>
      </c>
      <c r="Q3379" s="240">
        <v>1.5260586</v>
      </c>
      <c r="R3379" s="99">
        <v>0.31482315999999999</v>
      </c>
      <c r="S3379" s="99">
        <v>7.8446666999999998E-2</v>
      </c>
      <c r="T3379" s="99">
        <v>2.7927778000000001E-6</v>
      </c>
      <c r="U3379" s="99">
        <v>9.7566666999999996E-3</v>
      </c>
      <c r="V3379" s="99">
        <v>1.0707876999999999</v>
      </c>
      <c r="W3379" s="96">
        <v>5.2502778E-2</v>
      </c>
      <c r="X3379" s="241">
        <f t="shared" si="647"/>
        <v>2.6719967235115201E-3</v>
      </c>
      <c r="Y3379" s="241">
        <f t="shared" si="648"/>
        <v>1.3618190488930001E-3</v>
      </c>
      <c r="Z3379" s="241">
        <f t="shared" si="649"/>
        <v>5.1747914291851995E-4</v>
      </c>
      <c r="AA3379" s="241">
        <f t="shared" si="650"/>
        <v>7.9269853169999999E-4</v>
      </c>
      <c r="AB3379" s="258">
        <v>6.8546925000000005E-4</v>
      </c>
      <c r="AC3379" s="258">
        <v>2.796066E-7</v>
      </c>
      <c r="AD3379" s="258">
        <v>4.6025952000000001E-4</v>
      </c>
      <c r="AE3379" s="258">
        <v>6.9726892999999995E-8</v>
      </c>
      <c r="AF3379" s="258">
        <v>2.1331371999999999E-4</v>
      </c>
      <c r="AG3379" s="258">
        <v>2.4272254000000001E-6</v>
      </c>
      <c r="AH3379" s="258">
        <v>4.4870161999999999E-4</v>
      </c>
      <c r="AI3379" s="258">
        <v>1.4281758E-6</v>
      </c>
      <c r="AJ3379" s="258">
        <v>2.0898620999999998E-6</v>
      </c>
      <c r="AK3379" s="258">
        <v>1.4156259999999999E-5</v>
      </c>
      <c r="AL3379" s="258">
        <v>2.5824487E-7</v>
      </c>
      <c r="AM3379" s="258">
        <v>9.8424852000000001E-10</v>
      </c>
      <c r="AN3379" s="258">
        <v>2.5328751E-5</v>
      </c>
      <c r="AO3379" s="258">
        <v>8.2171918999999997E-6</v>
      </c>
      <c r="AP3379" s="258">
        <v>1.7298053000000001E-5</v>
      </c>
      <c r="AQ3379" s="258">
        <v>4.1162316999999999E-6</v>
      </c>
      <c r="AR3379" s="258">
        <v>7.8858230000000001E-4</v>
      </c>
      <c r="AT3379" s="193"/>
      <c r="AU3379" s="193"/>
      <c r="AV3379" s="193"/>
      <c r="AW3379" s="193"/>
      <c r="AX3379" s="193"/>
      <c r="AY3379" s="193"/>
      <c r="AZ3379" s="193"/>
      <c r="BA3379" s="193"/>
      <c r="BB3379" s="193"/>
      <c r="BC3379" s="193"/>
      <c r="BD3379" s="193"/>
      <c r="BE3379" s="315"/>
      <c r="BF3379" s="315"/>
      <c r="BG3379" s="315"/>
      <c r="BH3379" s="315"/>
      <c r="BI3379" s="315"/>
      <c r="BJ3379" s="315"/>
      <c r="BK3379" s="315"/>
    </row>
    <row r="3380" spans="1:63" x14ac:dyDescent="0.25">
      <c r="A3380" s="9"/>
      <c r="B3380" s="43" t="s">
        <v>4654</v>
      </c>
      <c r="C3380" s="25" t="s">
        <v>3410</v>
      </c>
      <c r="D3380" s="193">
        <v>4.7514997E-3</v>
      </c>
      <c r="E3380" s="193">
        <v>2.4239233999999998E-3</v>
      </c>
      <c r="F3380" s="193">
        <v>6.3588841000000002E-4</v>
      </c>
      <c r="G3380" s="193">
        <v>1.7884690000000001E-4</v>
      </c>
      <c r="H3380" s="193">
        <v>2.2409319000000001E-5</v>
      </c>
      <c r="I3380" s="193">
        <v>1.5392817000000001E-4</v>
      </c>
      <c r="J3380" s="193">
        <v>2.6355196000000001E-4</v>
      </c>
      <c r="K3380" s="193">
        <v>3.0934577E-6</v>
      </c>
      <c r="L3380" s="193">
        <v>1.0698581E-3</v>
      </c>
      <c r="M3380" s="193">
        <v>0</v>
      </c>
      <c r="N3380" s="193">
        <v>0</v>
      </c>
      <c r="O3380" s="193">
        <v>0</v>
      </c>
      <c r="P3380" s="199">
        <f t="shared" si="646"/>
        <v>1.7954988148148145E-2</v>
      </c>
      <c r="Q3380" s="240">
        <v>1.4008050999999999</v>
      </c>
      <c r="R3380" s="99">
        <v>0.22845952</v>
      </c>
      <c r="S3380" s="99">
        <v>5.6927111000000002E-2</v>
      </c>
      <c r="T3380" s="99">
        <v>2.0277222000000001E-6</v>
      </c>
      <c r="U3380" s="99">
        <v>7.0805555999999999E-3</v>
      </c>
      <c r="V3380" s="99">
        <v>1.070422</v>
      </c>
      <c r="W3380" s="96">
        <v>3.8102777999999997E-2</v>
      </c>
      <c r="X3380" s="241">
        <f t="shared" si="647"/>
        <v>1.9390016554896201E-3</v>
      </c>
      <c r="Y3380" s="241">
        <f t="shared" si="648"/>
        <v>9.882371808910002E-4</v>
      </c>
      <c r="Z3380" s="241">
        <f t="shared" si="649"/>
        <v>3.7552238149862001E-4</v>
      </c>
      <c r="AA3380" s="241">
        <f t="shared" si="650"/>
        <v>5.7524209310000005E-4</v>
      </c>
      <c r="AB3380" s="258">
        <v>4.9742540000000004E-4</v>
      </c>
      <c r="AC3380" s="258">
        <v>2.0292157E-7</v>
      </c>
      <c r="AD3380" s="258">
        <v>3.3400307000000003E-4</v>
      </c>
      <c r="AE3380" s="258">
        <v>5.0599921000000001E-8</v>
      </c>
      <c r="AF3380" s="258">
        <v>1.5479383000000001E-4</v>
      </c>
      <c r="AG3380" s="258">
        <v>1.7613594000000001E-6</v>
      </c>
      <c r="AH3380" s="258">
        <v>3.2560990000000001E-4</v>
      </c>
      <c r="AI3380" s="258">
        <v>1.0363709E-6</v>
      </c>
      <c r="AJ3380" s="258">
        <v>1.5165711E-6</v>
      </c>
      <c r="AK3380" s="258">
        <v>1.0274285999999999E-5</v>
      </c>
      <c r="AL3380" s="258">
        <v>1.8740034000000001E-7</v>
      </c>
      <c r="AM3380" s="258">
        <v>7.1425862000000003E-10</v>
      </c>
      <c r="AN3380" s="258">
        <v>1.8380506000000001E-5</v>
      </c>
      <c r="AO3380" s="258">
        <v>5.9628859000000002E-6</v>
      </c>
      <c r="AP3380" s="258">
        <v>1.2553747E-5</v>
      </c>
      <c r="AQ3380" s="258">
        <v>2.9869630999999999E-6</v>
      </c>
      <c r="AR3380" s="258">
        <v>5.7225513000000005E-4</v>
      </c>
      <c r="AT3380" s="193"/>
      <c r="AU3380" s="193"/>
      <c r="AV3380" s="193"/>
      <c r="AW3380" s="193"/>
      <c r="AX3380" s="193"/>
      <c r="AY3380" s="193"/>
      <c r="AZ3380" s="193"/>
      <c r="BA3380" s="193"/>
      <c r="BB3380" s="193"/>
      <c r="BC3380" s="193"/>
      <c r="BD3380" s="193"/>
      <c r="BE3380" s="315"/>
      <c r="BF3380" s="315"/>
      <c r="BG3380" s="315"/>
      <c r="BH3380" s="315"/>
      <c r="BI3380" s="315"/>
      <c r="BJ3380" s="315"/>
      <c r="BK3380" s="315"/>
    </row>
    <row r="3381" spans="1:63" x14ac:dyDescent="0.25">
      <c r="A3381" s="9"/>
      <c r="B3381" s="43" t="s">
        <v>4654</v>
      </c>
      <c r="C3381" s="25" t="s">
        <v>3409</v>
      </c>
      <c r="D3381" s="193">
        <v>5.5332439999999997E-3</v>
      </c>
      <c r="E3381" s="193">
        <v>2.8209166999999999E-3</v>
      </c>
      <c r="F3381" s="193">
        <v>7.4141376000000001E-4</v>
      </c>
      <c r="G3381" s="193">
        <v>2.0882708E-4</v>
      </c>
      <c r="H3381" s="193">
        <v>2.6090640999999999E-5</v>
      </c>
      <c r="I3381" s="193">
        <v>1.7938732999999999E-4</v>
      </c>
      <c r="J3381" s="193">
        <v>3.0758042000000001E-4</v>
      </c>
      <c r="K3381" s="193">
        <v>3.5916465000000002E-6</v>
      </c>
      <c r="L3381" s="193">
        <v>1.2454364000000001E-3</v>
      </c>
      <c r="M3381" s="193">
        <v>0</v>
      </c>
      <c r="N3381" s="193">
        <v>0</v>
      </c>
      <c r="O3381" s="193">
        <v>0</v>
      </c>
      <c r="P3381" s="199">
        <f t="shared" si="646"/>
        <v>2.0895679259259257E-2</v>
      </c>
      <c r="Q3381" s="240">
        <v>1.4556461999999999</v>
      </c>
      <c r="R3381" s="99">
        <v>0.26616861000000003</v>
      </c>
      <c r="S3381" s="99">
        <v>6.6423778000000003E-2</v>
      </c>
      <c r="T3381" s="99">
        <v>2.3232222000000001E-6</v>
      </c>
      <c r="U3381" s="99">
        <v>8.2544443999999998E-3</v>
      </c>
      <c r="V3381" s="99">
        <v>1.0705998000000001</v>
      </c>
      <c r="W3381" s="96">
        <v>4.4416667E-2</v>
      </c>
      <c r="X3381" s="241">
        <f t="shared" si="647"/>
        <v>2.2590067375850998E-3</v>
      </c>
      <c r="Y3381" s="241">
        <f t="shared" si="648"/>
        <v>1.1516384296000001E-3</v>
      </c>
      <c r="Z3381" s="241">
        <f t="shared" si="649"/>
        <v>4.3717556988510004E-4</v>
      </c>
      <c r="AA3381" s="241">
        <f t="shared" si="650"/>
        <v>6.7019273809999997E-4</v>
      </c>
      <c r="AB3381" s="258">
        <v>5.7889433000000003E-4</v>
      </c>
      <c r="AC3381" s="258">
        <v>2.3694756999999999E-7</v>
      </c>
      <c r="AD3381" s="258">
        <v>3.8999963000000001E-4</v>
      </c>
      <c r="AE3381" s="258">
        <v>5.8937429999999998E-8</v>
      </c>
      <c r="AF3381" s="258">
        <v>1.803927E-4</v>
      </c>
      <c r="AG3381" s="258">
        <v>2.0558846000000001E-6</v>
      </c>
      <c r="AH3381" s="258">
        <v>3.7893801000000001E-4</v>
      </c>
      <c r="AI3381" s="258">
        <v>1.2085005000000001E-6</v>
      </c>
      <c r="AJ3381" s="258">
        <v>1.7708656E-6</v>
      </c>
      <c r="AK3381" s="258">
        <v>1.2000288999999999E-5</v>
      </c>
      <c r="AL3381" s="258">
        <v>2.1866367E-7</v>
      </c>
      <c r="AM3381" s="258">
        <v>8.3351510000000002E-10</v>
      </c>
      <c r="AN3381" s="258">
        <v>2.1495217E-5</v>
      </c>
      <c r="AO3381" s="258">
        <v>6.9536496000000001E-6</v>
      </c>
      <c r="AP3381" s="258">
        <v>1.4589541E-5</v>
      </c>
      <c r="AQ3381" s="258">
        <v>3.4768681E-6</v>
      </c>
      <c r="AR3381" s="258">
        <v>6.6671587000000001E-4</v>
      </c>
      <c r="AT3381" s="193"/>
      <c r="AU3381" s="193"/>
      <c r="AV3381" s="193"/>
      <c r="AW3381" s="193"/>
      <c r="AX3381" s="193"/>
      <c r="AY3381" s="193"/>
      <c r="AZ3381" s="193"/>
      <c r="BA3381" s="193"/>
      <c r="BB3381" s="193"/>
      <c r="BC3381" s="193"/>
      <c r="BD3381" s="193"/>
      <c r="BE3381" s="315"/>
      <c r="BF3381" s="315"/>
      <c r="BG3381" s="315"/>
      <c r="BH3381" s="315"/>
      <c r="BI3381" s="315"/>
      <c r="BJ3381" s="315"/>
      <c r="BK3381" s="315"/>
    </row>
    <row r="3382" spans="1:63" x14ac:dyDescent="0.25">
      <c r="A3382" s="9"/>
      <c r="B3382" s="43" t="s">
        <v>4654</v>
      </c>
      <c r="C3382" s="25" t="s">
        <v>3408</v>
      </c>
      <c r="D3382" s="193">
        <v>6.3279970000000001E-3</v>
      </c>
      <c r="E3382" s="193">
        <v>3.2281953999999998E-3</v>
      </c>
      <c r="F3382" s="193">
        <v>8.4687358999999997E-4</v>
      </c>
      <c r="G3382" s="193">
        <v>2.3819748E-4</v>
      </c>
      <c r="H3382" s="193">
        <v>2.9845457E-5</v>
      </c>
      <c r="I3382" s="193">
        <v>2.0500701000000001E-4</v>
      </c>
      <c r="J3382" s="193">
        <v>3.5100821000000001E-4</v>
      </c>
      <c r="K3382" s="193">
        <v>4.1194460999999998E-6</v>
      </c>
      <c r="L3382" s="193">
        <v>1.4247505E-3</v>
      </c>
      <c r="M3382" s="193">
        <v>0</v>
      </c>
      <c r="N3382" s="193">
        <v>0</v>
      </c>
      <c r="O3382" s="193">
        <v>0</v>
      </c>
      <c r="P3382" s="199">
        <f t="shared" si="646"/>
        <v>2.3912558518518517E-2</v>
      </c>
      <c r="Q3382" s="240">
        <v>1.5107674</v>
      </c>
      <c r="R3382" s="99">
        <v>0.30427292</v>
      </c>
      <c r="S3382" s="99">
        <v>7.5817778000000002E-2</v>
      </c>
      <c r="T3382" s="99">
        <v>2.7015833000000001E-6</v>
      </c>
      <c r="U3382" s="99">
        <v>9.4302777999999993E-3</v>
      </c>
      <c r="V3382" s="99">
        <v>1.0707465</v>
      </c>
      <c r="W3382" s="96">
        <v>5.0747222000000002E-2</v>
      </c>
      <c r="X3382" s="241">
        <f t="shared" si="647"/>
        <v>2.5824199636930696E-3</v>
      </c>
      <c r="Y3382" s="241">
        <f t="shared" si="648"/>
        <v>1.3161584922299998E-3</v>
      </c>
      <c r="Z3382" s="241">
        <f t="shared" si="649"/>
        <v>5.0012754216307003E-4</v>
      </c>
      <c r="AA3382" s="241">
        <f t="shared" si="650"/>
        <v>7.6613392930000002E-4</v>
      </c>
      <c r="AB3382" s="258">
        <v>6.6247403999999998E-4</v>
      </c>
      <c r="AC3382" s="258">
        <v>2.7027981000000001E-7</v>
      </c>
      <c r="AD3382" s="258">
        <v>4.4484538999999999E-4</v>
      </c>
      <c r="AE3382" s="258">
        <v>6.7391119999999996E-8</v>
      </c>
      <c r="AF3382" s="258">
        <v>2.0615548E-4</v>
      </c>
      <c r="AG3382" s="258">
        <v>2.3459113000000002E-6</v>
      </c>
      <c r="AH3382" s="258">
        <v>4.3364915999999999E-4</v>
      </c>
      <c r="AI3382" s="258">
        <v>1.3802329000000001E-6</v>
      </c>
      <c r="AJ3382" s="258">
        <v>2.0198411000000001E-6</v>
      </c>
      <c r="AK3382" s="258">
        <v>1.3684513E-5</v>
      </c>
      <c r="AL3382" s="258">
        <v>2.4958517999999999E-7</v>
      </c>
      <c r="AM3382" s="258">
        <v>9.5128307000000008E-10</v>
      </c>
      <c r="AN3382" s="258">
        <v>2.448035E-5</v>
      </c>
      <c r="AO3382" s="258">
        <v>7.9414077000000003E-6</v>
      </c>
      <c r="AP3382" s="258">
        <v>1.6721500999999998E-5</v>
      </c>
      <c r="AQ3382" s="258">
        <v>3.9780793E-6</v>
      </c>
      <c r="AR3382" s="258">
        <v>7.6215585E-4</v>
      </c>
      <c r="AT3382" s="193"/>
      <c r="AU3382" s="193"/>
      <c r="AV3382" s="193"/>
      <c r="AW3382" s="193"/>
      <c r="AX3382" s="193"/>
      <c r="AY3382" s="193"/>
      <c r="AZ3382" s="193"/>
      <c r="BA3382" s="193"/>
      <c r="BB3382" s="193"/>
      <c r="BC3382" s="193"/>
      <c r="BD3382" s="193"/>
      <c r="BE3382" s="315"/>
      <c r="BF3382" s="315"/>
      <c r="BG3382" s="315"/>
      <c r="BH3382" s="315"/>
      <c r="BI3382" s="315"/>
      <c r="BJ3382" s="315"/>
      <c r="BK3382" s="315"/>
    </row>
    <row r="3383" spans="1:63" x14ac:dyDescent="0.25">
      <c r="A3383" s="9"/>
      <c r="B3383" s="43" t="s">
        <v>4654</v>
      </c>
      <c r="C3383" s="25" t="s">
        <v>3407</v>
      </c>
      <c r="D3383" s="193">
        <v>6.3646511999999999E-3</v>
      </c>
      <c r="E3383" s="193">
        <v>3.2466774E-3</v>
      </c>
      <c r="F3383" s="193">
        <v>8.5174980000000001E-4</v>
      </c>
      <c r="G3383" s="193">
        <v>2.3953589E-4</v>
      </c>
      <c r="H3383" s="193">
        <v>3.0016425000000001E-5</v>
      </c>
      <c r="I3383" s="193">
        <v>2.0617382000000001E-4</v>
      </c>
      <c r="J3383" s="193">
        <v>3.5299372000000001E-4</v>
      </c>
      <c r="K3383" s="193">
        <v>4.1448662000000001E-6</v>
      </c>
      <c r="L3383" s="193">
        <v>1.4333593E-3</v>
      </c>
      <c r="M3383" s="193">
        <v>0</v>
      </c>
      <c r="N3383" s="193">
        <v>0</v>
      </c>
      <c r="O3383" s="193">
        <v>0</v>
      </c>
      <c r="P3383" s="199">
        <f t="shared" si="646"/>
        <v>2.404946222222222E-2</v>
      </c>
      <c r="Q3383" s="240">
        <v>1.5132528999999999</v>
      </c>
      <c r="R3383" s="99">
        <v>0.30599219</v>
      </c>
      <c r="S3383" s="99">
        <v>7.6247111000000006E-2</v>
      </c>
      <c r="T3383" s="99">
        <v>2.7128333000000002E-6</v>
      </c>
      <c r="U3383" s="99">
        <v>9.4827777999999998E-3</v>
      </c>
      <c r="V3383" s="99">
        <v>1.0707530999999999</v>
      </c>
      <c r="W3383" s="96">
        <v>5.1027778000000003E-2</v>
      </c>
      <c r="X3383" s="241">
        <f t="shared" si="647"/>
        <v>2.5970907241778E-3</v>
      </c>
      <c r="Y3383" s="241">
        <f t="shared" si="648"/>
        <v>1.3236509936079999E-3</v>
      </c>
      <c r="Z3383" s="241">
        <f t="shared" si="649"/>
        <v>5.0297666756980003E-4</v>
      </c>
      <c r="AA3383" s="241">
        <f t="shared" si="650"/>
        <v>7.7046306300000006E-4</v>
      </c>
      <c r="AB3383" s="258">
        <v>6.6626691000000004E-4</v>
      </c>
      <c r="AC3383" s="258">
        <v>2.7173398999999998E-7</v>
      </c>
      <c r="AD3383" s="258">
        <v>4.4734449000000001E-4</v>
      </c>
      <c r="AE3383" s="258">
        <v>6.7771218000000002E-8</v>
      </c>
      <c r="AF3383" s="258">
        <v>2.0734099000000001E-4</v>
      </c>
      <c r="AG3383" s="258">
        <v>2.3590984000000001E-6</v>
      </c>
      <c r="AH3383" s="258">
        <v>4.3613195999999999E-4</v>
      </c>
      <c r="AI3383" s="258">
        <v>1.3881830000000001E-6</v>
      </c>
      <c r="AJ3383" s="258">
        <v>2.0312192999999998E-6</v>
      </c>
      <c r="AK3383" s="258">
        <v>1.37576E-5</v>
      </c>
      <c r="AL3383" s="258">
        <v>2.5100743000000002E-7</v>
      </c>
      <c r="AM3383" s="258">
        <v>9.5663980000000006E-10</v>
      </c>
      <c r="AN3383" s="258">
        <v>2.4617474000000002E-5</v>
      </c>
      <c r="AO3383" s="258">
        <v>7.9871082000000003E-6</v>
      </c>
      <c r="AP3383" s="258">
        <v>1.6811159E-5</v>
      </c>
      <c r="AQ3383" s="258">
        <v>4.001073E-6</v>
      </c>
      <c r="AR3383" s="258">
        <v>7.6646199000000002E-4</v>
      </c>
      <c r="AT3383" s="193"/>
      <c r="AU3383" s="193"/>
      <c r="AV3383" s="193"/>
      <c r="AW3383" s="193"/>
      <c r="AX3383" s="193"/>
      <c r="AY3383" s="193"/>
      <c r="AZ3383" s="193"/>
      <c r="BA3383" s="193"/>
      <c r="BB3383" s="193"/>
      <c r="BC3383" s="193"/>
      <c r="BD3383" s="193"/>
      <c r="BE3383" s="315"/>
      <c r="BF3383" s="315"/>
      <c r="BG3383" s="315"/>
      <c r="BH3383" s="315"/>
      <c r="BI3383" s="315"/>
      <c r="BJ3383" s="315"/>
      <c r="BK3383" s="315"/>
    </row>
    <row r="3384" spans="1:63" x14ac:dyDescent="0.25">
      <c r="A3384" s="9"/>
      <c r="B3384" s="43" t="s">
        <v>4654</v>
      </c>
      <c r="C3384" s="25" t="s">
        <v>3406</v>
      </c>
      <c r="D3384" s="193">
        <v>6.0223834999999998E-3</v>
      </c>
      <c r="E3384" s="193">
        <v>3.0718071999999998E-3</v>
      </c>
      <c r="F3384" s="193">
        <v>8.0591381000000002E-4</v>
      </c>
      <c r="G3384" s="193">
        <v>2.2661546999999999E-4</v>
      </c>
      <c r="H3384" s="193">
        <v>2.8400467999999999E-5</v>
      </c>
      <c r="I3384" s="193">
        <v>1.9506104000000001E-4</v>
      </c>
      <c r="J3384" s="193">
        <v>3.3396461000000002E-4</v>
      </c>
      <c r="K3384" s="193">
        <v>3.9236064000000004E-6</v>
      </c>
      <c r="L3384" s="193">
        <v>1.3566972999999999E-3</v>
      </c>
      <c r="M3384" s="193">
        <v>0</v>
      </c>
      <c r="N3384" s="193">
        <v>0</v>
      </c>
      <c r="O3384" s="193">
        <v>0</v>
      </c>
      <c r="P3384" s="199">
        <f t="shared" si="646"/>
        <v>2.2754127407407405E-2</v>
      </c>
      <c r="Q3384" s="240">
        <v>1.4893281</v>
      </c>
      <c r="R3384" s="99">
        <v>0.28950155999999999</v>
      </c>
      <c r="S3384" s="99">
        <v>7.2137332999999998E-2</v>
      </c>
      <c r="T3384" s="99">
        <v>2.5623333000000001E-6</v>
      </c>
      <c r="U3384" s="99">
        <v>8.9705555999999992E-3</v>
      </c>
      <c r="V3384" s="99">
        <v>1.0706883</v>
      </c>
      <c r="W3384" s="96">
        <v>4.8266666999999999E-2</v>
      </c>
      <c r="X3384" s="241">
        <f t="shared" si="647"/>
        <v>2.4571417325964899E-3</v>
      </c>
      <c r="Y3384" s="241">
        <f t="shared" si="648"/>
        <v>1.252326846826E-3</v>
      </c>
      <c r="Z3384" s="241">
        <f t="shared" si="649"/>
        <v>4.7587379387048994E-4</v>
      </c>
      <c r="AA3384" s="241">
        <f t="shared" si="650"/>
        <v>7.2894109190000007E-4</v>
      </c>
      <c r="AB3384" s="258">
        <v>6.3038098000000003E-4</v>
      </c>
      <c r="AC3384" s="258">
        <v>2.5700212999999998E-7</v>
      </c>
      <c r="AD3384" s="258">
        <v>4.2321258000000003E-4</v>
      </c>
      <c r="AE3384" s="258">
        <v>6.4116296000000005E-8</v>
      </c>
      <c r="AF3384" s="258">
        <v>1.9618039E-4</v>
      </c>
      <c r="AG3384" s="258">
        <v>2.2317784E-6</v>
      </c>
      <c r="AH3384" s="258">
        <v>4.1264140999999998E-4</v>
      </c>
      <c r="AI3384" s="258">
        <v>1.3134811000000001E-6</v>
      </c>
      <c r="AJ3384" s="258">
        <v>1.9216878999999999E-6</v>
      </c>
      <c r="AK3384" s="258">
        <v>1.3011149000000001E-5</v>
      </c>
      <c r="AL3384" s="258">
        <v>2.3748573000000001E-7</v>
      </c>
      <c r="AM3384" s="258">
        <v>9.0504049000000002E-10</v>
      </c>
      <c r="AN3384" s="258">
        <v>2.3290431000000001E-5</v>
      </c>
      <c r="AO3384" s="258">
        <v>7.5574560999999996E-6</v>
      </c>
      <c r="AP3384" s="258">
        <v>1.5899788E-5</v>
      </c>
      <c r="AQ3384" s="258">
        <v>3.7858519E-6</v>
      </c>
      <c r="AR3384" s="258">
        <v>7.2515524000000002E-4</v>
      </c>
      <c r="AT3384" s="193"/>
      <c r="AU3384" s="193"/>
      <c r="AV3384" s="193"/>
      <c r="AW3384" s="193"/>
      <c r="AX3384" s="193"/>
      <c r="AY3384" s="193"/>
      <c r="AZ3384" s="193"/>
      <c r="BA3384" s="193"/>
      <c r="BB3384" s="193"/>
      <c r="BC3384" s="193"/>
      <c r="BD3384" s="193"/>
      <c r="BE3384" s="315"/>
      <c r="BF3384" s="315"/>
      <c r="BG3384" s="315"/>
      <c r="BH3384" s="315"/>
      <c r="BI3384" s="315"/>
      <c r="BJ3384" s="315"/>
      <c r="BK3384" s="315"/>
    </row>
    <row r="3385" spans="1:63" x14ac:dyDescent="0.25">
      <c r="A3385" s="9"/>
      <c r="B3385" s="43" t="s">
        <v>4654</v>
      </c>
      <c r="C3385" s="25" t="s">
        <v>3875</v>
      </c>
      <c r="D3385" s="193">
        <v>3.7458292000000001E-3</v>
      </c>
      <c r="E3385" s="193">
        <v>1.9111775E-3</v>
      </c>
      <c r="F3385" s="193">
        <v>5.0133272999999996E-4</v>
      </c>
      <c r="G3385" s="193">
        <v>1.4103497999999999E-4</v>
      </c>
      <c r="H3385" s="193">
        <v>1.7668492999999999E-5</v>
      </c>
      <c r="I3385" s="193">
        <v>1.2137437000000001E-4</v>
      </c>
      <c r="J3385" s="193">
        <v>2.0782394999999999E-4</v>
      </c>
      <c r="K3385" s="193">
        <v>2.4370031999999999E-6</v>
      </c>
      <c r="L3385" s="193">
        <v>8.4298014999999995E-4</v>
      </c>
      <c r="M3385" s="193">
        <v>0</v>
      </c>
      <c r="N3385" s="193">
        <v>0</v>
      </c>
      <c r="O3385" s="193">
        <v>0</v>
      </c>
      <c r="P3385" s="199">
        <f t="shared" si="646"/>
        <v>1.415687037037037E-2</v>
      </c>
      <c r="Q3385" s="240">
        <v>1.3307614000000001</v>
      </c>
      <c r="R3385" s="99">
        <v>0.18014806</v>
      </c>
      <c r="S3385" s="99">
        <v>4.4888667E-2</v>
      </c>
      <c r="T3385" s="99">
        <v>1.6034444000000001E-6</v>
      </c>
      <c r="U3385" s="99">
        <v>5.5844444000000002E-3</v>
      </c>
      <c r="V3385" s="99">
        <v>1.0702331</v>
      </c>
      <c r="W3385" s="96">
        <v>3.0055556000000001E-2</v>
      </c>
      <c r="X3385" s="241">
        <f t="shared" si="647"/>
        <v>1.5289266088405701E-3</v>
      </c>
      <c r="Y3385" s="241">
        <f t="shared" si="648"/>
        <v>7.792286440890001E-4</v>
      </c>
      <c r="Z3385" s="241">
        <f t="shared" si="649"/>
        <v>2.9610025945156997E-4</v>
      </c>
      <c r="AA3385" s="241">
        <f t="shared" si="650"/>
        <v>4.5359770530000002E-4</v>
      </c>
      <c r="AB3385" s="258">
        <v>3.9220218000000001E-4</v>
      </c>
      <c r="AC3385" s="258">
        <v>1.6009908000000001E-7</v>
      </c>
      <c r="AD3385" s="258">
        <v>2.6339614999999999E-4</v>
      </c>
      <c r="AE3385" s="258">
        <v>3.9901808999999998E-8</v>
      </c>
      <c r="AF3385" s="258">
        <v>1.2204123E-4</v>
      </c>
      <c r="AG3385" s="258">
        <v>1.3890832E-6</v>
      </c>
      <c r="AH3385" s="258">
        <v>2.5673176E-4</v>
      </c>
      <c r="AI3385" s="258">
        <v>8.1706890999999996E-7</v>
      </c>
      <c r="AJ3385" s="258">
        <v>1.1959025E-6</v>
      </c>
      <c r="AK3385" s="258">
        <v>8.1067949999999997E-6</v>
      </c>
      <c r="AL3385" s="258">
        <v>1.4776169000000001E-7</v>
      </c>
      <c r="AM3385" s="258">
        <v>5.6325156999999996E-10</v>
      </c>
      <c r="AN3385" s="258">
        <v>1.4494504000000001E-5</v>
      </c>
      <c r="AO3385" s="258">
        <v>4.7010255000000001E-6</v>
      </c>
      <c r="AP3385" s="258">
        <v>9.9048786000000001E-6</v>
      </c>
      <c r="AQ3385" s="258">
        <v>2.3548353E-6</v>
      </c>
      <c r="AR3385" s="258">
        <v>4.5124287000000002E-4</v>
      </c>
      <c r="AT3385" s="193"/>
      <c r="AU3385" s="193"/>
      <c r="AV3385" s="193"/>
      <c r="AW3385" s="193"/>
      <c r="AX3385" s="193"/>
      <c r="AY3385" s="193"/>
      <c r="AZ3385" s="193"/>
      <c r="BA3385" s="193"/>
      <c r="BB3385" s="193"/>
      <c r="BC3385" s="193"/>
      <c r="BD3385" s="193"/>
      <c r="BE3385" s="315"/>
      <c r="BF3385" s="315"/>
      <c r="BG3385" s="315"/>
      <c r="BH3385" s="315"/>
      <c r="BI3385" s="315"/>
      <c r="BJ3385" s="315"/>
      <c r="BK3385" s="315"/>
    </row>
    <row r="3386" spans="1:63" x14ac:dyDescent="0.25">
      <c r="A3386" s="9"/>
      <c r="B3386" s="43" t="s">
        <v>4654</v>
      </c>
      <c r="C3386" s="25" t="s">
        <v>5138</v>
      </c>
      <c r="D3386" s="193">
        <v>6.1943542999999997E-3</v>
      </c>
      <c r="E3386" s="193">
        <v>3.1594347999999999E-3</v>
      </c>
      <c r="F3386" s="193">
        <v>8.2891990999999995E-4</v>
      </c>
      <c r="G3386" s="193">
        <v>2.3307231E-4</v>
      </c>
      <c r="H3386" s="193">
        <v>2.9210831E-5</v>
      </c>
      <c r="I3386" s="193">
        <v>2.0061819000000001E-4</v>
      </c>
      <c r="J3386" s="193">
        <v>3.4348117E-4</v>
      </c>
      <c r="K3386" s="193">
        <v>4.0360877000000001E-6</v>
      </c>
      <c r="L3386" s="193">
        <v>1.3955809999999999E-3</v>
      </c>
      <c r="M3386" s="193">
        <v>0</v>
      </c>
      <c r="N3386" s="193">
        <v>0</v>
      </c>
      <c r="O3386" s="193">
        <v>0</v>
      </c>
      <c r="P3386" s="199">
        <f t="shared" si="646"/>
        <v>2.3403220740740738E-2</v>
      </c>
      <c r="Q3386" s="240">
        <v>1.5012896</v>
      </c>
      <c r="R3386" s="99">
        <v>0.29775367000000003</v>
      </c>
      <c r="S3386" s="99">
        <v>7.4192222000000002E-2</v>
      </c>
      <c r="T3386" s="99">
        <v>2.6340832999999999E-6</v>
      </c>
      <c r="U3386" s="99">
        <v>9.2261111E-3</v>
      </c>
      <c r="V3386" s="99">
        <v>1.0707206</v>
      </c>
      <c r="W3386" s="96">
        <v>4.9638888999999999E-2</v>
      </c>
      <c r="X3386" s="241">
        <f t="shared" si="647"/>
        <v>2.5271990873082296E-3</v>
      </c>
      <c r="Y3386" s="241">
        <f t="shared" si="648"/>
        <v>1.2880355935869997E-3</v>
      </c>
      <c r="Z3386" s="241">
        <f t="shared" si="649"/>
        <v>4.8944423892122993E-4</v>
      </c>
      <c r="AA3386" s="241">
        <f t="shared" si="650"/>
        <v>7.4971925479999993E-4</v>
      </c>
      <c r="AB3386" s="258">
        <v>6.4836349999999995E-4</v>
      </c>
      <c r="AC3386" s="258">
        <v>2.6430212000000002E-7</v>
      </c>
      <c r="AD3386" s="258">
        <v>4.3526703000000002E-4</v>
      </c>
      <c r="AE3386" s="258">
        <v>6.5943266999999999E-8</v>
      </c>
      <c r="AF3386" s="258">
        <v>2.0177947000000001E-4</v>
      </c>
      <c r="AG3386" s="258">
        <v>2.2953481999999998E-6</v>
      </c>
      <c r="AH3386" s="258">
        <v>4.2441260999999999E-4</v>
      </c>
      <c r="AI3386" s="258">
        <v>1.3509789999999999E-6</v>
      </c>
      <c r="AJ3386" s="258">
        <v>1.9764506999999999E-6</v>
      </c>
      <c r="AK3386" s="258">
        <v>1.3380191E-5</v>
      </c>
      <c r="AL3386" s="258">
        <v>2.4425729999999999E-7</v>
      </c>
      <c r="AM3386" s="258">
        <v>9.3082123E-10</v>
      </c>
      <c r="AN3386" s="258">
        <v>2.3953555000000001E-5</v>
      </c>
      <c r="AO3386" s="258">
        <v>7.7731051000000005E-6</v>
      </c>
      <c r="AP3386" s="258">
        <v>1.635216E-5</v>
      </c>
      <c r="AQ3386" s="258">
        <v>3.8938947999999999E-6</v>
      </c>
      <c r="AR3386" s="258">
        <v>7.4582535999999995E-4</v>
      </c>
      <c r="AT3386" s="193"/>
      <c r="AU3386" s="193"/>
      <c r="AV3386" s="193"/>
      <c r="AW3386" s="193"/>
      <c r="AX3386" s="193"/>
      <c r="AY3386" s="193"/>
      <c r="AZ3386" s="193"/>
      <c r="BA3386" s="193"/>
      <c r="BB3386" s="193"/>
      <c r="BC3386" s="193"/>
      <c r="BD3386" s="193"/>
      <c r="BE3386" s="315"/>
      <c r="BF3386" s="315"/>
      <c r="BG3386" s="315"/>
      <c r="BH3386" s="315"/>
      <c r="BI3386" s="315"/>
      <c r="BJ3386" s="315"/>
      <c r="BK3386" s="315"/>
    </row>
    <row r="3387" spans="1:63" x14ac:dyDescent="0.25">
      <c r="A3387" s="9"/>
      <c r="B3387" s="43" t="s">
        <v>4654</v>
      </c>
      <c r="C3387" s="25" t="s">
        <v>5290</v>
      </c>
      <c r="D3387" s="193">
        <v>5.2956844999999999E-3</v>
      </c>
      <c r="E3387" s="193">
        <v>2.70185E-3</v>
      </c>
      <c r="F3387" s="193">
        <v>7.0874252000000003E-4</v>
      </c>
      <c r="G3387" s="193">
        <v>1.9937785E-4</v>
      </c>
      <c r="H3387" s="193">
        <v>2.4977675000000001E-5</v>
      </c>
      <c r="I3387" s="193">
        <v>1.7158473E-4</v>
      </c>
      <c r="J3387" s="193">
        <v>2.9379569999999998E-4</v>
      </c>
      <c r="K3387" s="193">
        <v>3.4458336E-6</v>
      </c>
      <c r="L3387" s="193">
        <v>1.1919102000000001E-3</v>
      </c>
      <c r="M3387" s="193">
        <v>0</v>
      </c>
      <c r="N3387" s="193">
        <v>0</v>
      </c>
      <c r="O3387" s="193">
        <v>0</v>
      </c>
      <c r="P3387" s="199">
        <f t="shared" si="646"/>
        <v>2.0013703703703704E-2</v>
      </c>
      <c r="Q3387" s="240">
        <v>1.4388548000000001</v>
      </c>
      <c r="R3387" s="99">
        <v>0.25467184999999998</v>
      </c>
      <c r="S3387" s="99">
        <v>6.3458889000000004E-2</v>
      </c>
      <c r="T3387" s="99">
        <v>2.2654444000000001E-6</v>
      </c>
      <c r="U3387" s="99">
        <v>7.8941667E-3</v>
      </c>
      <c r="V3387" s="99">
        <v>1.0705526000000001</v>
      </c>
      <c r="W3387" s="96">
        <v>4.2486111E-2</v>
      </c>
      <c r="X3387" s="241">
        <f t="shared" si="647"/>
        <v>2.1614319636966504E-3</v>
      </c>
      <c r="Y3387" s="241">
        <f t="shared" si="648"/>
        <v>1.1015936738620002E-3</v>
      </c>
      <c r="Z3387" s="241">
        <f t="shared" si="649"/>
        <v>4.1859584613465004E-4</v>
      </c>
      <c r="AA3387" s="241">
        <f t="shared" si="650"/>
        <v>6.4124244370000001E-4</v>
      </c>
      <c r="AB3387" s="258">
        <v>5.5446002000000003E-4</v>
      </c>
      <c r="AC3387" s="258">
        <v>2.2630381999999999E-7</v>
      </c>
      <c r="AD3387" s="258">
        <v>3.7235599E-4</v>
      </c>
      <c r="AE3387" s="258">
        <v>5.6407642000000003E-8</v>
      </c>
      <c r="AF3387" s="258">
        <v>1.7253122000000001E-4</v>
      </c>
      <c r="AG3387" s="258">
        <v>1.9637324000000002E-6</v>
      </c>
      <c r="AH3387" s="258">
        <v>3.6294419000000003E-4</v>
      </c>
      <c r="AI3387" s="258">
        <v>1.1551041E-6</v>
      </c>
      <c r="AJ3387" s="258">
        <v>1.6906292999999999E-6</v>
      </c>
      <c r="AK3387" s="258">
        <v>1.1458938E-5</v>
      </c>
      <c r="AL3387" s="258">
        <v>2.0889237999999999E-7</v>
      </c>
      <c r="AM3387" s="258">
        <v>7.9625465000000005E-10</v>
      </c>
      <c r="AN3387" s="258">
        <v>2.0489966999999998E-5</v>
      </c>
      <c r="AO3387" s="258">
        <v>6.6460211000000003E-6</v>
      </c>
      <c r="AP3387" s="258">
        <v>1.4001307999999999E-5</v>
      </c>
      <c r="AQ3387" s="258">
        <v>3.3291537E-6</v>
      </c>
      <c r="AR3387" s="258">
        <v>6.3791328999999997E-4</v>
      </c>
      <c r="AT3387" s="193"/>
      <c r="AU3387" s="193"/>
      <c r="AV3387" s="193"/>
      <c r="AW3387" s="193"/>
      <c r="AX3387" s="193"/>
      <c r="AY3387" s="193"/>
      <c r="AZ3387" s="193"/>
      <c r="BA3387" s="193"/>
      <c r="BB3387" s="193"/>
      <c r="BC3387" s="193"/>
      <c r="BD3387" s="193"/>
      <c r="BE3387" s="315"/>
      <c r="BF3387" s="315"/>
      <c r="BG3387" s="315"/>
      <c r="BH3387" s="315"/>
      <c r="BI3387" s="315"/>
      <c r="BJ3387" s="315"/>
      <c r="BK3387" s="315"/>
    </row>
    <row r="3388" spans="1:63" x14ac:dyDescent="0.25">
      <c r="A3388" s="9"/>
      <c r="B3388" s="43" t="s">
        <v>4654</v>
      </c>
      <c r="C3388" s="25" t="s">
        <v>4915</v>
      </c>
      <c r="D3388" s="193">
        <v>6.5387539000000003E-3</v>
      </c>
      <c r="E3388" s="193">
        <v>3.3355030000000001E-3</v>
      </c>
      <c r="F3388" s="193">
        <v>8.7504398999999999E-4</v>
      </c>
      <c r="G3388" s="193">
        <v>2.4609722999999997E-4</v>
      </c>
      <c r="H3388" s="193">
        <v>3.0837106E-5</v>
      </c>
      <c r="I3388" s="193">
        <v>2.1181429000000001E-4</v>
      </c>
      <c r="J3388" s="193">
        <v>3.6265450000000002E-4</v>
      </c>
      <c r="K3388" s="193">
        <v>4.2580313000000002E-6</v>
      </c>
      <c r="L3388" s="193">
        <v>1.4725457E-3</v>
      </c>
      <c r="M3388" s="193">
        <v>0</v>
      </c>
      <c r="N3388" s="193">
        <v>0</v>
      </c>
      <c r="O3388" s="193">
        <v>0</v>
      </c>
      <c r="P3388" s="199">
        <f t="shared" si="646"/>
        <v>2.4707429629629629E-2</v>
      </c>
      <c r="Q3388" s="240">
        <v>1.5253957</v>
      </c>
      <c r="R3388" s="99">
        <v>0.31436760000000002</v>
      </c>
      <c r="S3388" s="99">
        <v>7.8333110999999997E-2</v>
      </c>
      <c r="T3388" s="99">
        <v>2.7875E-6</v>
      </c>
      <c r="U3388" s="99">
        <v>9.7424999999999994E-3</v>
      </c>
      <c r="V3388" s="99">
        <v>1.0707859</v>
      </c>
      <c r="W3388" s="96">
        <v>5.2424999999999999E-2</v>
      </c>
      <c r="X3388" s="241">
        <f t="shared" si="647"/>
        <v>2.6681584383407403E-3</v>
      </c>
      <c r="Y3388" s="241">
        <f t="shared" si="648"/>
        <v>1.3598681477920002E-3</v>
      </c>
      <c r="Z3388" s="241">
        <f t="shared" si="649"/>
        <v>5.1673867134874004E-4</v>
      </c>
      <c r="AA3388" s="241">
        <f t="shared" si="650"/>
        <v>7.9155161920000001E-4</v>
      </c>
      <c r="AB3388" s="258">
        <v>6.8449524000000004E-4</v>
      </c>
      <c r="AC3388" s="258">
        <v>2.7917627999999999E-7</v>
      </c>
      <c r="AD3388" s="258">
        <v>4.5958840000000001E-4</v>
      </c>
      <c r="AE3388" s="258">
        <v>6.9625811999999997E-8</v>
      </c>
      <c r="AF3388" s="258">
        <v>2.1301204999999999E-4</v>
      </c>
      <c r="AG3388" s="258">
        <v>2.4236557E-6</v>
      </c>
      <c r="AH3388" s="258">
        <v>4.4806404999999999E-4</v>
      </c>
      <c r="AI3388" s="258">
        <v>1.426147E-6</v>
      </c>
      <c r="AJ3388" s="258">
        <v>2.0868559999999999E-6</v>
      </c>
      <c r="AK3388" s="258">
        <v>1.413438E-5</v>
      </c>
      <c r="AL3388" s="258">
        <v>2.5787462999999998E-7</v>
      </c>
      <c r="AM3388" s="258">
        <v>9.828187400000001E-10</v>
      </c>
      <c r="AN3388" s="258">
        <v>2.5291540999999999E-5</v>
      </c>
      <c r="AO3388" s="258">
        <v>8.2056258999999993E-6</v>
      </c>
      <c r="AP3388" s="258">
        <v>1.7271214E-5</v>
      </c>
      <c r="AQ3388" s="258">
        <v>4.1104992000000003E-6</v>
      </c>
      <c r="AR3388" s="258">
        <v>7.8744112000000001E-4</v>
      </c>
      <c r="AT3388" s="193"/>
      <c r="AU3388" s="193"/>
      <c r="AV3388" s="193"/>
      <c r="AW3388" s="193"/>
      <c r="AX3388" s="193"/>
      <c r="AY3388" s="193"/>
      <c r="AZ3388" s="193"/>
      <c r="BA3388" s="193"/>
      <c r="BB3388" s="193"/>
      <c r="BC3388" s="193"/>
      <c r="BD3388" s="193"/>
      <c r="BE3388" s="315"/>
      <c r="BF3388" s="315"/>
      <c r="BG3388" s="315"/>
      <c r="BH3388" s="315"/>
      <c r="BI3388" s="315"/>
      <c r="BJ3388" s="315"/>
      <c r="BK3388" s="315"/>
    </row>
    <row r="3389" spans="1:63" x14ac:dyDescent="0.25">
      <c r="A3389" s="9"/>
      <c r="B3389" s="43" t="s">
        <v>4654</v>
      </c>
      <c r="C3389" s="25" t="s">
        <v>317</v>
      </c>
      <c r="D3389" s="193">
        <v>4.1171968000000003E-3</v>
      </c>
      <c r="E3389" s="193">
        <v>2.1008872000000001E-3</v>
      </c>
      <c r="F3389" s="193">
        <v>5.5106698999999996E-4</v>
      </c>
      <c r="G3389" s="193">
        <v>1.5505651000000001E-4</v>
      </c>
      <c r="H3389" s="193">
        <v>1.9421495E-5</v>
      </c>
      <c r="I3389" s="193">
        <v>1.3343049E-4</v>
      </c>
      <c r="J3389" s="193">
        <v>2.2847089000000001E-4</v>
      </c>
      <c r="K3389" s="193">
        <v>2.6771909E-6</v>
      </c>
      <c r="L3389" s="193">
        <v>9.2618609000000003E-4</v>
      </c>
      <c r="M3389" s="193">
        <v>0</v>
      </c>
      <c r="N3389" s="193">
        <v>0</v>
      </c>
      <c r="O3389" s="193">
        <v>0</v>
      </c>
      <c r="P3389" s="199">
        <f t="shared" si="646"/>
        <v>1.5562127407407407E-2</v>
      </c>
      <c r="Q3389" s="240">
        <v>1.3567217</v>
      </c>
      <c r="R3389" s="99">
        <v>0.19804204</v>
      </c>
      <c r="S3389" s="99">
        <v>4.9348443999999998E-2</v>
      </c>
      <c r="T3389" s="99">
        <v>1.7664721999999999E-6</v>
      </c>
      <c r="U3389" s="99">
        <v>6.1399999999999996E-3</v>
      </c>
      <c r="V3389" s="99">
        <v>1.0703033</v>
      </c>
      <c r="W3389" s="96">
        <v>3.3050000000000003E-2</v>
      </c>
      <c r="X3389" s="241">
        <f t="shared" si="647"/>
        <v>1.6807680093875298E-3</v>
      </c>
      <c r="Y3389" s="241">
        <f t="shared" si="648"/>
        <v>8.5661119087E-4</v>
      </c>
      <c r="Z3389" s="241">
        <f t="shared" si="649"/>
        <v>3.2550367141752996E-4</v>
      </c>
      <c r="AA3389" s="241">
        <f t="shared" si="650"/>
        <v>4.9865314709999998E-4</v>
      </c>
      <c r="AB3389" s="258">
        <v>4.3113336999999998E-4</v>
      </c>
      <c r="AC3389" s="258">
        <v>1.7607407999999999E-7</v>
      </c>
      <c r="AD3389" s="258">
        <v>2.8958021999999999E-4</v>
      </c>
      <c r="AE3389" s="258">
        <v>4.3866990000000002E-8</v>
      </c>
      <c r="AF3389" s="258">
        <v>1.3415045E-4</v>
      </c>
      <c r="AG3389" s="258">
        <v>1.5272097999999999E-6</v>
      </c>
      <c r="AH3389" s="258">
        <v>2.8221570999999998E-4</v>
      </c>
      <c r="AI3389" s="258">
        <v>8.9812390000000001E-7</v>
      </c>
      <c r="AJ3389" s="258">
        <v>1.3147723E-6</v>
      </c>
      <c r="AK3389" s="258">
        <v>8.9164175999999993E-6</v>
      </c>
      <c r="AL3389" s="258">
        <v>1.6243367999999999E-7</v>
      </c>
      <c r="AM3389" s="258">
        <v>6.1923752999999998E-10</v>
      </c>
      <c r="AN3389" s="258">
        <v>1.5934909E-5</v>
      </c>
      <c r="AO3389" s="258">
        <v>5.1672907000000002E-6</v>
      </c>
      <c r="AP3389" s="258">
        <v>1.0893394999999999E-5</v>
      </c>
      <c r="AQ3389" s="258">
        <v>2.5883270999999999E-6</v>
      </c>
      <c r="AR3389" s="258">
        <v>4.9606482000000003E-4</v>
      </c>
      <c r="AT3389" s="193"/>
      <c r="AU3389" s="193"/>
      <c r="AV3389" s="193"/>
      <c r="AW3389" s="193"/>
      <c r="AX3389" s="193"/>
      <c r="AY3389" s="193"/>
      <c r="AZ3389" s="193"/>
      <c r="BA3389" s="193"/>
      <c r="BB3389" s="193"/>
      <c r="BC3389" s="193"/>
      <c r="BD3389" s="193"/>
      <c r="BE3389" s="315"/>
      <c r="BF3389" s="315"/>
      <c r="BG3389" s="315"/>
      <c r="BH3389" s="315"/>
      <c r="BI3389" s="315"/>
      <c r="BJ3389" s="315"/>
      <c r="BK3389" s="315"/>
    </row>
    <row r="3390" spans="1:63" x14ac:dyDescent="0.25">
      <c r="A3390" s="9"/>
      <c r="B3390" s="43" t="s">
        <v>4654</v>
      </c>
      <c r="C3390" s="25" t="s">
        <v>316</v>
      </c>
      <c r="D3390" s="193">
        <v>5.2464901E-3</v>
      </c>
      <c r="E3390" s="193">
        <v>2.6765517999999999E-3</v>
      </c>
      <c r="F3390" s="193">
        <v>7.0213633999999996E-4</v>
      </c>
      <c r="G3390" s="193">
        <v>1.9748992E-4</v>
      </c>
      <c r="H3390" s="193">
        <v>2.4744830999999999E-5</v>
      </c>
      <c r="I3390" s="193">
        <v>1.6997339000000001E-4</v>
      </c>
      <c r="J3390" s="193">
        <v>2.9102726000000001E-4</v>
      </c>
      <c r="K3390" s="193">
        <v>3.4150554000000001E-6</v>
      </c>
      <c r="L3390" s="193">
        <v>1.1811516000000001E-3</v>
      </c>
      <c r="M3390" s="193">
        <v>0</v>
      </c>
      <c r="N3390" s="193">
        <v>0</v>
      </c>
      <c r="O3390" s="193">
        <v>0</v>
      </c>
      <c r="P3390" s="199">
        <f t="shared" si="646"/>
        <v>1.9826309629629627E-2</v>
      </c>
      <c r="Q3390" s="240">
        <v>1.4353461000000001</v>
      </c>
      <c r="R3390" s="99">
        <v>0.25227843</v>
      </c>
      <c r="S3390" s="99">
        <v>6.2861555999999999E-2</v>
      </c>
      <c r="T3390" s="99">
        <v>2.2408056000000002E-6</v>
      </c>
      <c r="U3390" s="99">
        <v>7.8191666999999996E-3</v>
      </c>
      <c r="V3390" s="99">
        <v>1.0705153000000001</v>
      </c>
      <c r="W3390" s="96">
        <v>4.2077778000000003E-2</v>
      </c>
      <c r="X3390" s="241">
        <f t="shared" si="647"/>
        <v>2.1411300916859997E-3</v>
      </c>
      <c r="Y3390" s="241">
        <f t="shared" si="648"/>
        <v>1.091248653083E-3</v>
      </c>
      <c r="Z3390" s="241">
        <f t="shared" si="649"/>
        <v>4.1466537770299994E-4</v>
      </c>
      <c r="AA3390" s="241">
        <f t="shared" si="650"/>
        <v>6.3521606089999997E-4</v>
      </c>
      <c r="AB3390" s="258">
        <v>5.4926849999999995E-4</v>
      </c>
      <c r="AC3390" s="258">
        <v>2.2410872E-7</v>
      </c>
      <c r="AD3390" s="258">
        <v>3.6883247E-4</v>
      </c>
      <c r="AE3390" s="258">
        <v>5.5875262999999997E-8</v>
      </c>
      <c r="AF3390" s="258">
        <v>1.7092261E-4</v>
      </c>
      <c r="AG3390" s="258">
        <v>1.9450891000000001E-6</v>
      </c>
      <c r="AH3390" s="258">
        <v>3.5954588999999998E-4</v>
      </c>
      <c r="AI3390" s="258">
        <v>1.1443396000000001E-6</v>
      </c>
      <c r="AJ3390" s="258">
        <v>1.6746410000000001E-6</v>
      </c>
      <c r="AK3390" s="258">
        <v>1.1347002E-5</v>
      </c>
      <c r="AL3390" s="258">
        <v>2.0693417E-7</v>
      </c>
      <c r="AM3390" s="258">
        <v>7.8873300000000005E-10</v>
      </c>
      <c r="AN3390" s="258">
        <v>2.0296606000000001E-5</v>
      </c>
      <c r="AO3390" s="258">
        <v>6.5842011999999997E-6</v>
      </c>
      <c r="AP3390" s="258">
        <v>1.3864975E-5</v>
      </c>
      <c r="AQ3390" s="258">
        <v>3.2981708999999999E-6</v>
      </c>
      <c r="AR3390" s="258">
        <v>6.3191788999999998E-4</v>
      </c>
      <c r="AT3390" s="193"/>
      <c r="AU3390" s="193"/>
      <c r="AV3390" s="193"/>
      <c r="AW3390" s="193"/>
      <c r="AX3390" s="193"/>
      <c r="AY3390" s="193"/>
      <c r="AZ3390" s="193"/>
      <c r="BA3390" s="193"/>
      <c r="BB3390" s="193"/>
      <c r="BC3390" s="193"/>
      <c r="BD3390" s="193"/>
      <c r="BE3390" s="315"/>
      <c r="BF3390" s="315"/>
      <c r="BG3390" s="315"/>
      <c r="BH3390" s="315"/>
      <c r="BI3390" s="315"/>
      <c r="BJ3390" s="315"/>
      <c r="BK3390" s="315"/>
    </row>
    <row r="3391" spans="1:63" x14ac:dyDescent="0.25">
      <c r="A3391" s="9"/>
      <c r="B3391" s="43" t="s">
        <v>4654</v>
      </c>
      <c r="C3391" s="25" t="s">
        <v>5289</v>
      </c>
      <c r="D3391" s="193">
        <v>6.3150309E-3</v>
      </c>
      <c r="E3391" s="193">
        <v>3.2210734999999998E-3</v>
      </c>
      <c r="F3391" s="193">
        <v>8.4509294999999998E-4</v>
      </c>
      <c r="G3391" s="193">
        <v>2.3763011999999999E-4</v>
      </c>
      <c r="H3391" s="193">
        <v>2.9780496E-5</v>
      </c>
      <c r="I3391" s="193">
        <v>2.0454098999999999E-4</v>
      </c>
      <c r="J3391" s="193">
        <v>3.5019511999999999E-4</v>
      </c>
      <c r="K3391" s="193">
        <v>4.1142057000000003E-6</v>
      </c>
      <c r="L3391" s="193">
        <v>1.4226035999999999E-3</v>
      </c>
      <c r="M3391" s="193">
        <v>0</v>
      </c>
      <c r="N3391" s="193">
        <v>0</v>
      </c>
      <c r="O3391" s="193">
        <v>0</v>
      </c>
      <c r="P3391" s="199">
        <f t="shared" si="646"/>
        <v>2.3859803703703702E-2</v>
      </c>
      <c r="Q3391" s="240">
        <v>1.5097259000000001</v>
      </c>
      <c r="R3391" s="99">
        <v>0.30356729999999998</v>
      </c>
      <c r="S3391" s="99">
        <v>7.5642000000000001E-2</v>
      </c>
      <c r="T3391" s="99">
        <v>2.6872221999999999E-6</v>
      </c>
      <c r="U3391" s="99">
        <v>9.4066667E-3</v>
      </c>
      <c r="V3391" s="99">
        <v>1.0707434</v>
      </c>
      <c r="W3391" s="96">
        <v>5.0613889000000002E-2</v>
      </c>
      <c r="X3391" s="241">
        <f t="shared" si="647"/>
        <v>2.57654386474404E-3</v>
      </c>
      <c r="Y3391" s="241">
        <f t="shared" si="648"/>
        <v>1.3131871119129999E-3</v>
      </c>
      <c r="Z3391" s="241">
        <f t="shared" si="649"/>
        <v>4.9899927853104E-4</v>
      </c>
      <c r="AA3391" s="241">
        <f t="shared" si="650"/>
        <v>7.643574742999999E-4</v>
      </c>
      <c r="AB3391" s="258">
        <v>6.6101265999999996E-4</v>
      </c>
      <c r="AC3391" s="258">
        <v>2.6949306999999998E-7</v>
      </c>
      <c r="AD3391" s="258">
        <v>4.4378065999999997E-4</v>
      </c>
      <c r="AE3391" s="258">
        <v>6.7232643000000006E-8</v>
      </c>
      <c r="AF3391" s="258">
        <v>2.057168E-4</v>
      </c>
      <c r="AG3391" s="258">
        <v>2.3402662000000001E-6</v>
      </c>
      <c r="AH3391" s="258">
        <v>4.3269262E-4</v>
      </c>
      <c r="AI3391" s="258">
        <v>1.3773377000000001E-6</v>
      </c>
      <c r="AJ3391" s="258">
        <v>2.0150888E-6</v>
      </c>
      <c r="AK3391" s="258">
        <v>1.3643482E-5</v>
      </c>
      <c r="AL3391" s="258">
        <v>2.4902631000000001E-7</v>
      </c>
      <c r="AM3391" s="258">
        <v>9.4902103999999998E-10</v>
      </c>
      <c r="AN3391" s="258">
        <v>2.4422630000000001E-5</v>
      </c>
      <c r="AO3391" s="258">
        <v>7.9246036999999998E-6</v>
      </c>
      <c r="AP3391" s="258">
        <v>1.6673541000000001E-5</v>
      </c>
      <c r="AQ3391" s="258">
        <v>3.9697942999999997E-6</v>
      </c>
      <c r="AR3391" s="258">
        <v>7.6038767999999995E-4</v>
      </c>
      <c r="AT3391" s="193"/>
      <c r="AU3391" s="193"/>
      <c r="AV3391" s="193"/>
      <c r="AW3391" s="193"/>
      <c r="AX3391" s="193"/>
      <c r="AY3391" s="193"/>
      <c r="AZ3391" s="193"/>
      <c r="BA3391" s="193"/>
      <c r="BB3391" s="193"/>
      <c r="BC3391" s="193"/>
      <c r="BD3391" s="193"/>
      <c r="BE3391" s="315"/>
      <c r="BF3391" s="315"/>
      <c r="BG3391" s="315"/>
      <c r="BH3391" s="315"/>
      <c r="BI3391" s="315"/>
      <c r="BJ3391" s="315"/>
      <c r="BK3391" s="315"/>
    </row>
    <row r="3392" spans="1:63" x14ac:dyDescent="0.25">
      <c r="A3392" s="9"/>
      <c r="B3392" s="43" t="s">
        <v>4654</v>
      </c>
      <c r="C3392" s="25" t="s">
        <v>5288</v>
      </c>
      <c r="D3392" s="193">
        <v>5.0335340999999997E-3</v>
      </c>
      <c r="E3392" s="193">
        <v>2.5679764000000002E-3</v>
      </c>
      <c r="F3392" s="193">
        <v>6.7365538E-4</v>
      </c>
      <c r="G3392" s="193">
        <v>1.8948492E-4</v>
      </c>
      <c r="H3392" s="193">
        <v>2.3740831E-5</v>
      </c>
      <c r="I3392" s="193">
        <v>1.6308119999999999E-4</v>
      </c>
      <c r="J3392" s="193">
        <v>2.7923061E-4</v>
      </c>
      <c r="K3392" s="193">
        <v>3.2759862999999999E-6</v>
      </c>
      <c r="L3392" s="193">
        <v>1.1330887E-3</v>
      </c>
      <c r="M3392" s="193">
        <v>0</v>
      </c>
      <c r="N3392" s="193">
        <v>0</v>
      </c>
      <c r="O3392" s="193">
        <v>0</v>
      </c>
      <c r="P3392" s="199">
        <f t="shared" si="646"/>
        <v>1.9022047407407407E-2</v>
      </c>
      <c r="Q3392" s="240">
        <v>1.4205227</v>
      </c>
      <c r="R3392" s="99">
        <v>0.24205415999999999</v>
      </c>
      <c r="S3392" s="99">
        <v>6.0313555999999997E-2</v>
      </c>
      <c r="T3392" s="99">
        <v>2.1512499999999999E-6</v>
      </c>
      <c r="U3392" s="99">
        <v>7.5024999999999996E-3</v>
      </c>
      <c r="V3392" s="99">
        <v>1.0704753</v>
      </c>
      <c r="W3392" s="96">
        <v>4.0375000000000001E-2</v>
      </c>
      <c r="X3392" s="241">
        <f t="shared" si="647"/>
        <v>2.0543199893954299E-3</v>
      </c>
      <c r="Y3392" s="241">
        <f t="shared" si="648"/>
        <v>1.0469980096300001E-3</v>
      </c>
      <c r="Z3392" s="241">
        <f t="shared" si="649"/>
        <v>3.9784982796542992E-4</v>
      </c>
      <c r="AA3392" s="241">
        <f t="shared" si="650"/>
        <v>6.0947215179999999E-4</v>
      </c>
      <c r="AB3392" s="258">
        <v>5.2698719000000003E-4</v>
      </c>
      <c r="AC3392" s="258">
        <v>2.1504967999999999E-7</v>
      </c>
      <c r="AD3392" s="258">
        <v>3.5388679000000002E-4</v>
      </c>
      <c r="AE3392" s="258">
        <v>5.361095E-8</v>
      </c>
      <c r="AF3392" s="258">
        <v>1.6398903999999999E-4</v>
      </c>
      <c r="AG3392" s="258">
        <v>1.866329E-6</v>
      </c>
      <c r="AH3392" s="258">
        <v>3.4496074999999999E-4</v>
      </c>
      <c r="AI3392" s="258">
        <v>1.0979208E-6</v>
      </c>
      <c r="AJ3392" s="258">
        <v>1.6067502999999999E-6</v>
      </c>
      <c r="AK3392" s="258">
        <v>1.0888847999999999E-5</v>
      </c>
      <c r="AL3392" s="258">
        <v>1.9854049999999999E-7</v>
      </c>
      <c r="AM3392" s="258">
        <v>7.5676542999999997E-10</v>
      </c>
      <c r="AN3392" s="258">
        <v>1.9474450000000001E-5</v>
      </c>
      <c r="AO3392" s="258">
        <v>6.3169905999999996E-6</v>
      </c>
      <c r="AP3392" s="258">
        <v>1.3304820999999999E-5</v>
      </c>
      <c r="AQ3392" s="258">
        <v>3.1643417999999999E-6</v>
      </c>
      <c r="AR3392" s="258">
        <v>6.0630780999999996E-4</v>
      </c>
      <c r="AT3392" s="193"/>
      <c r="AU3392" s="193"/>
      <c r="AV3392" s="193"/>
      <c r="AW3392" s="193"/>
      <c r="AX3392" s="193"/>
      <c r="AY3392" s="193"/>
      <c r="AZ3392" s="193"/>
      <c r="BA3392" s="193"/>
      <c r="BB3392" s="193"/>
      <c r="BC3392" s="193"/>
      <c r="BD3392" s="193"/>
      <c r="BE3392" s="315"/>
      <c r="BF3392" s="315"/>
      <c r="BG3392" s="315"/>
      <c r="BH3392" s="315"/>
      <c r="BI3392" s="315"/>
      <c r="BJ3392" s="315"/>
      <c r="BK3392" s="315"/>
    </row>
    <row r="3393" spans="1:63" x14ac:dyDescent="0.25">
      <c r="A3393" s="9"/>
      <c r="B3393" s="43" t="s">
        <v>4654</v>
      </c>
      <c r="C3393" s="5" t="s">
        <v>2829</v>
      </c>
      <c r="D3393" s="172">
        <v>5.4319668999999998E-3</v>
      </c>
      <c r="E3393" s="172">
        <v>2.7711823000000002E-3</v>
      </c>
      <c r="F3393" s="172">
        <v>7.2697598999999999E-4</v>
      </c>
      <c r="G3393" s="172">
        <v>2.044782E-4</v>
      </c>
      <c r="H3393" s="172">
        <v>2.5619500000000001E-5</v>
      </c>
      <c r="I3393" s="172">
        <v>1.7598787999999999E-4</v>
      </c>
      <c r="J3393" s="172">
        <v>3.0132344000000002E-4</v>
      </c>
      <c r="K3393" s="172">
        <v>3.5356277000000002E-6</v>
      </c>
      <c r="L3393" s="172">
        <v>1.2228638999999999E-3</v>
      </c>
      <c r="M3393" s="172">
        <v>0</v>
      </c>
      <c r="N3393" s="172">
        <v>0</v>
      </c>
      <c r="O3393" s="172">
        <v>0</v>
      </c>
      <c r="P3393" s="199">
        <f t="shared" si="646"/>
        <v>2.0527276296296297E-2</v>
      </c>
      <c r="Q3393" s="233">
        <v>1.4483104</v>
      </c>
      <c r="R3393" s="96">
        <v>0.26119545</v>
      </c>
      <c r="S3393" s="96">
        <v>6.5086000000000005E-2</v>
      </c>
      <c r="T3393" s="96">
        <v>2.3205832999999998E-6</v>
      </c>
      <c r="U3393" s="96">
        <v>8.0958333000000007E-3</v>
      </c>
      <c r="V3393" s="96">
        <v>1.070578</v>
      </c>
      <c r="W3393" s="96">
        <v>4.3566667000000003E-2</v>
      </c>
      <c r="X3393" s="241">
        <f t="shared" si="647"/>
        <v>2.2168411796756899E-3</v>
      </c>
      <c r="Y3393" s="241">
        <f t="shared" si="648"/>
        <v>1.1298436305070001E-3</v>
      </c>
      <c r="Z3393" s="241">
        <f t="shared" si="649"/>
        <v>4.2932915916869E-4</v>
      </c>
      <c r="AA3393" s="241">
        <f t="shared" si="650"/>
        <v>6.5766838999999999E-4</v>
      </c>
      <c r="AB3393" s="241">
        <v>5.6868808999999999E-4</v>
      </c>
      <c r="AC3393" s="241">
        <v>2.3204643000000001E-7</v>
      </c>
      <c r="AD3393" s="241">
        <v>3.8188255999999999E-4</v>
      </c>
      <c r="AE3393" s="241">
        <v>5.7852277E-8</v>
      </c>
      <c r="AF3393" s="241">
        <v>1.7696912999999999E-4</v>
      </c>
      <c r="AG3393" s="241">
        <v>2.0139518000000002E-6</v>
      </c>
      <c r="AH3393" s="241">
        <v>3.7225776000000002E-4</v>
      </c>
      <c r="AI3393" s="241">
        <v>1.1848242999999999E-6</v>
      </c>
      <c r="AJ3393" s="241">
        <v>1.7338990999999999E-6</v>
      </c>
      <c r="AK3393" s="241">
        <v>1.1749109E-5</v>
      </c>
      <c r="AL3393" s="241">
        <v>2.1425343E-7</v>
      </c>
      <c r="AM3393" s="241">
        <v>8.1663869000000004E-10</v>
      </c>
      <c r="AN3393" s="241">
        <v>2.1015173000000001E-5</v>
      </c>
      <c r="AO3393" s="241">
        <v>6.8169927000000003E-6</v>
      </c>
      <c r="AP3393" s="241">
        <v>1.4356331E-5</v>
      </c>
      <c r="AQ3393" s="241">
        <v>3.4147600000000001E-6</v>
      </c>
      <c r="AR3393" s="241">
        <v>6.5425363000000002E-4</v>
      </c>
      <c r="AT3393" s="193"/>
      <c r="AU3393" s="193"/>
      <c r="AV3393" s="193"/>
      <c r="AW3393" s="193"/>
      <c r="AX3393" s="193"/>
      <c r="AY3393" s="193"/>
      <c r="AZ3393" s="193"/>
      <c r="BA3393" s="193"/>
      <c r="BB3393" s="193"/>
      <c r="BC3393" s="193"/>
      <c r="BD3393" s="193"/>
      <c r="BE3393" s="315"/>
      <c r="BF3393" s="315"/>
      <c r="BG3393" s="315"/>
      <c r="BH3393" s="315"/>
      <c r="BI3393" s="315"/>
      <c r="BJ3393" s="315"/>
      <c r="BK3393" s="315"/>
    </row>
    <row r="3394" spans="1:63" x14ac:dyDescent="0.25">
      <c r="A3394" s="9"/>
      <c r="B3394" s="43" t="s">
        <v>4654</v>
      </c>
      <c r="C3394" s="25" t="s">
        <v>1314</v>
      </c>
      <c r="D3394" s="193">
        <v>5.1627169999999998E-3</v>
      </c>
      <c r="E3394" s="193">
        <v>2.6337395000000001E-3</v>
      </c>
      <c r="F3394" s="193">
        <v>6.9092019000000003E-4</v>
      </c>
      <c r="G3394" s="193">
        <v>1.9432987E-4</v>
      </c>
      <c r="H3394" s="193">
        <v>2.4349341999999999E-5</v>
      </c>
      <c r="I3394" s="193">
        <v>1.6725072E-4</v>
      </c>
      <c r="J3394" s="193">
        <v>2.8636708E-4</v>
      </c>
      <c r="K3394" s="193">
        <v>3.3610324999999998E-6</v>
      </c>
      <c r="L3394" s="193">
        <v>1.1623992E-3</v>
      </c>
      <c r="M3394" s="193">
        <v>0</v>
      </c>
      <c r="N3394" s="193">
        <v>0</v>
      </c>
      <c r="O3394" s="193">
        <v>0</v>
      </c>
      <c r="P3394" s="199">
        <f t="shared" si="646"/>
        <v>1.950918148148148E-2</v>
      </c>
      <c r="Q3394" s="240">
        <v>1.4294893</v>
      </c>
      <c r="R3394" s="99">
        <v>0.24824178999999999</v>
      </c>
      <c r="S3394" s="99">
        <v>6.1855110999999997E-2</v>
      </c>
      <c r="T3394" s="99">
        <v>2.2036667000000001E-6</v>
      </c>
      <c r="U3394" s="99">
        <v>7.6936111E-3</v>
      </c>
      <c r="V3394" s="99">
        <v>1.0704994000000001</v>
      </c>
      <c r="W3394" s="96">
        <v>4.1402778000000001E-2</v>
      </c>
      <c r="X3394" s="241">
        <f t="shared" si="647"/>
        <v>2.1068657140605302E-3</v>
      </c>
      <c r="Y3394" s="241">
        <f t="shared" si="648"/>
        <v>1.0737841641330001E-3</v>
      </c>
      <c r="Z3394" s="241">
        <f t="shared" si="649"/>
        <v>4.0802935402753002E-4</v>
      </c>
      <c r="AA3394" s="241">
        <f t="shared" si="650"/>
        <v>6.2505219589999996E-4</v>
      </c>
      <c r="AB3394" s="258">
        <v>5.4048279999999995E-4</v>
      </c>
      <c r="AC3394" s="258">
        <v>2.204956E-7</v>
      </c>
      <c r="AD3394" s="258">
        <v>3.6292118999999999E-4</v>
      </c>
      <c r="AE3394" s="258">
        <v>5.4980533000000001E-8</v>
      </c>
      <c r="AF3394" s="258">
        <v>1.6819076999999999E-4</v>
      </c>
      <c r="AG3394" s="258">
        <v>1.9139279999999999E-6</v>
      </c>
      <c r="AH3394" s="258">
        <v>3.5379485999999997E-4</v>
      </c>
      <c r="AI3394" s="258">
        <v>1.1260601999999999E-6</v>
      </c>
      <c r="AJ3394" s="258">
        <v>1.6478581999999999E-6</v>
      </c>
      <c r="AK3394" s="258">
        <v>1.1163797E-5</v>
      </c>
      <c r="AL3394" s="258">
        <v>2.0362153999999999E-7</v>
      </c>
      <c r="AM3394" s="258">
        <v>7.7608753000000001E-10</v>
      </c>
      <c r="AN3394" s="258">
        <v>1.997194E-5</v>
      </c>
      <c r="AO3394" s="258">
        <v>6.4789690000000003E-6</v>
      </c>
      <c r="AP3394" s="258">
        <v>1.3641472E-5</v>
      </c>
      <c r="AQ3394" s="258">
        <v>3.2455259E-6</v>
      </c>
      <c r="AR3394" s="258">
        <v>6.2180666999999995E-4</v>
      </c>
      <c r="AT3394" s="193"/>
      <c r="AU3394" s="193"/>
      <c r="AV3394" s="193"/>
      <c r="AW3394" s="193"/>
      <c r="AX3394" s="193"/>
      <c r="AY3394" s="193"/>
      <c r="AZ3394" s="193"/>
      <c r="BA3394" s="193"/>
      <c r="BB3394" s="193"/>
      <c r="BC3394" s="193"/>
      <c r="BD3394" s="193"/>
      <c r="BE3394" s="315"/>
      <c r="BF3394" s="315"/>
      <c r="BG3394" s="315"/>
      <c r="BH3394" s="315"/>
      <c r="BI3394" s="315"/>
      <c r="BJ3394" s="315"/>
      <c r="BK3394" s="315"/>
    </row>
    <row r="3395" spans="1:63" x14ac:dyDescent="0.25">
      <c r="A3395" s="9"/>
      <c r="B3395" s="43" t="s">
        <v>4654</v>
      </c>
      <c r="C3395" s="5" t="s">
        <v>1313</v>
      </c>
      <c r="D3395" s="172">
        <v>5.9977160999999998E-3</v>
      </c>
      <c r="E3395" s="172">
        <v>3.0596699E-3</v>
      </c>
      <c r="F3395" s="172">
        <v>8.0266569999999995E-4</v>
      </c>
      <c r="G3395" s="172">
        <v>2.2575345E-4</v>
      </c>
      <c r="H3395" s="172">
        <v>2.8286792999999999E-5</v>
      </c>
      <c r="I3395" s="172">
        <v>1.9430217000000001E-4</v>
      </c>
      <c r="J3395" s="172">
        <v>3.3267806999999998E-4</v>
      </c>
      <c r="K3395" s="172">
        <v>3.9048576E-6</v>
      </c>
      <c r="L3395" s="172">
        <v>1.3504552E-3</v>
      </c>
      <c r="M3395" s="172">
        <v>0</v>
      </c>
      <c r="N3395" s="172">
        <v>0</v>
      </c>
      <c r="O3395" s="172">
        <v>0</v>
      </c>
      <c r="P3395" s="199">
        <f t="shared" si="646"/>
        <v>2.2664221481481481E-2</v>
      </c>
      <c r="Q3395" s="233">
        <v>1.4877163</v>
      </c>
      <c r="R3395" s="96">
        <v>0.28837450999999997</v>
      </c>
      <c r="S3395" s="96">
        <v>7.1858888999999995E-2</v>
      </c>
      <c r="T3395" s="96">
        <v>2.5596389000000001E-6</v>
      </c>
      <c r="U3395" s="96">
        <v>8.9377777999999995E-3</v>
      </c>
      <c r="V3395" s="96">
        <v>1.0706842999999999</v>
      </c>
      <c r="W3395" s="96">
        <v>4.8097222000000002E-2</v>
      </c>
      <c r="X3395" s="241">
        <f t="shared" si="647"/>
        <v>2.4475556981420799E-3</v>
      </c>
      <c r="Y3395" s="241">
        <f t="shared" si="648"/>
        <v>1.2474376246559998E-3</v>
      </c>
      <c r="Z3395" s="241">
        <f t="shared" si="649"/>
        <v>4.7401497558608005E-4</v>
      </c>
      <c r="AA3395" s="241">
        <f t="shared" si="650"/>
        <v>7.2610309789999993E-4</v>
      </c>
      <c r="AB3395" s="241">
        <v>6.2789010999999997E-4</v>
      </c>
      <c r="AC3395" s="241">
        <v>2.5614652999999999E-7</v>
      </c>
      <c r="AD3395" s="241">
        <v>4.2161040000000002E-4</v>
      </c>
      <c r="AE3395" s="241">
        <v>6.3871426E-8</v>
      </c>
      <c r="AF3395" s="241">
        <v>1.9539376E-4</v>
      </c>
      <c r="AG3395" s="241">
        <v>2.2233367000000001E-6</v>
      </c>
      <c r="AH3395" s="241">
        <v>4.1101084999999997E-4</v>
      </c>
      <c r="AI3395" s="241">
        <v>1.3081837E-6</v>
      </c>
      <c r="AJ3395" s="241">
        <v>1.9143224999999999E-6</v>
      </c>
      <c r="AK3395" s="241">
        <v>1.2968808E-5</v>
      </c>
      <c r="AL3395" s="241">
        <v>2.3655318999999999E-7</v>
      </c>
      <c r="AM3395" s="241">
        <v>9.0159607999999998E-10</v>
      </c>
      <c r="AN3395" s="241">
        <v>2.3201508999999999E-5</v>
      </c>
      <c r="AO3395" s="241">
        <v>7.5268025999999998E-6</v>
      </c>
      <c r="AP3395" s="241">
        <v>1.5847044999999999E-5</v>
      </c>
      <c r="AQ3395" s="241">
        <v>3.7703778999999998E-6</v>
      </c>
      <c r="AR3395" s="241">
        <v>7.2233271999999995E-4</v>
      </c>
      <c r="AT3395" s="193"/>
      <c r="AU3395" s="193"/>
      <c r="AV3395" s="193"/>
      <c r="AW3395" s="193"/>
      <c r="AX3395" s="193"/>
      <c r="AY3395" s="193"/>
      <c r="AZ3395" s="193"/>
      <c r="BA3395" s="193"/>
      <c r="BB3395" s="193"/>
      <c r="BC3395" s="193"/>
      <c r="BD3395" s="193"/>
      <c r="BE3395" s="315"/>
      <c r="BF3395" s="315"/>
      <c r="BG3395" s="315"/>
      <c r="BH3395" s="315"/>
      <c r="BI3395" s="315"/>
      <c r="BJ3395" s="315"/>
      <c r="BK3395" s="315"/>
    </row>
    <row r="3396" spans="1:63" x14ac:dyDescent="0.25">
      <c r="A3396" s="9"/>
      <c r="B3396" s="43" t="s">
        <v>4654</v>
      </c>
      <c r="C3396" s="5" t="s">
        <v>1312</v>
      </c>
      <c r="D3396" s="172">
        <v>5.8164087000000001E-3</v>
      </c>
      <c r="E3396" s="172">
        <v>2.9670400000000002E-3</v>
      </c>
      <c r="F3396" s="172">
        <v>7.7839152E-4</v>
      </c>
      <c r="G3396" s="172">
        <v>2.1890920999999999E-4</v>
      </c>
      <c r="H3396" s="172">
        <v>2.7431316999999999E-5</v>
      </c>
      <c r="I3396" s="172">
        <v>1.8841413E-4</v>
      </c>
      <c r="J3396" s="172">
        <v>3.2259686000000001E-4</v>
      </c>
      <c r="K3396" s="172">
        <v>3.7876446E-6</v>
      </c>
      <c r="L3396" s="172">
        <v>1.309838E-3</v>
      </c>
      <c r="M3396" s="172">
        <v>0</v>
      </c>
      <c r="N3396" s="172">
        <v>0</v>
      </c>
      <c r="O3396" s="172">
        <v>0</v>
      </c>
      <c r="P3396" s="199">
        <f t="shared" si="646"/>
        <v>2.1978074074074073E-2</v>
      </c>
      <c r="Q3396" s="233">
        <v>1.4750494000000001</v>
      </c>
      <c r="R3396" s="96">
        <v>0.27964667999999998</v>
      </c>
      <c r="S3396" s="96">
        <v>6.9681111000000004E-2</v>
      </c>
      <c r="T3396" s="96">
        <v>2.4798055999999999E-6</v>
      </c>
      <c r="U3396" s="96">
        <v>8.6663889000000004E-3</v>
      </c>
      <c r="V3396" s="96">
        <v>1.0706500000000001</v>
      </c>
      <c r="W3396" s="96">
        <v>4.6633332999999999E-2</v>
      </c>
      <c r="X3396" s="241">
        <f t="shared" si="647"/>
        <v>2.3734408820836501E-3</v>
      </c>
      <c r="Y3396" s="241">
        <f t="shared" si="648"/>
        <v>1.2096549837399999E-3</v>
      </c>
      <c r="Z3396" s="241">
        <f t="shared" si="649"/>
        <v>4.5965875674365E-4</v>
      </c>
      <c r="AA3396" s="241">
        <f t="shared" si="650"/>
        <v>7.0412714159999998E-4</v>
      </c>
      <c r="AB3396" s="241">
        <v>6.0888109999999995E-4</v>
      </c>
      <c r="AC3396" s="241">
        <v>2.4834178000000001E-7</v>
      </c>
      <c r="AD3396" s="241">
        <v>4.0882491000000001E-4</v>
      </c>
      <c r="AE3396" s="241">
        <v>6.1935160000000003E-8</v>
      </c>
      <c r="AF3396" s="241">
        <v>1.8948277E-4</v>
      </c>
      <c r="AG3396" s="241">
        <v>2.1559268000000002E-6</v>
      </c>
      <c r="AH3396" s="241">
        <v>3.9856776000000001E-4</v>
      </c>
      <c r="AI3396" s="241">
        <v>1.2686239000000001E-6</v>
      </c>
      <c r="AJ3396" s="241">
        <v>1.8563043000000001E-6</v>
      </c>
      <c r="AK3396" s="241">
        <v>1.2573573000000001E-5</v>
      </c>
      <c r="AL3396" s="241">
        <v>2.2939028E-7</v>
      </c>
      <c r="AM3396" s="241">
        <v>8.7426364999999996E-10</v>
      </c>
      <c r="AN3396" s="241">
        <v>2.2498223E-5</v>
      </c>
      <c r="AO3396" s="241">
        <v>7.2991369999999997E-6</v>
      </c>
      <c r="AP3396" s="241">
        <v>1.5364871E-5</v>
      </c>
      <c r="AQ3396" s="241">
        <v>3.6564116E-6</v>
      </c>
      <c r="AR3396" s="241">
        <v>7.0047073000000003E-4</v>
      </c>
      <c r="AT3396" s="193"/>
      <c r="AU3396" s="193"/>
      <c r="AV3396" s="193"/>
      <c r="AW3396" s="193"/>
      <c r="AX3396" s="193"/>
      <c r="AY3396" s="193"/>
      <c r="AZ3396" s="193"/>
      <c r="BA3396" s="193"/>
      <c r="BB3396" s="193"/>
      <c r="BC3396" s="193"/>
      <c r="BD3396" s="193"/>
      <c r="BE3396" s="315"/>
      <c r="BF3396" s="315"/>
      <c r="BG3396" s="315"/>
      <c r="BH3396" s="315"/>
      <c r="BI3396" s="315"/>
      <c r="BJ3396" s="315"/>
      <c r="BK3396" s="315"/>
    </row>
    <row r="3397" spans="1:63" x14ac:dyDescent="0.25">
      <c r="A3397" s="9"/>
      <c r="B3397" s="43" t="s">
        <v>4654</v>
      </c>
      <c r="C3397" s="5" t="s">
        <v>1311</v>
      </c>
      <c r="D3397" s="172">
        <v>5.8245863000000002E-3</v>
      </c>
      <c r="E3397" s="172">
        <v>2.9704407000000002E-3</v>
      </c>
      <c r="F3397" s="172">
        <v>7.7940379000000001E-4</v>
      </c>
      <c r="G3397" s="172">
        <v>2.1910178999999999E-4</v>
      </c>
      <c r="H3397" s="172">
        <v>2.7464713E-5</v>
      </c>
      <c r="I3397" s="172">
        <v>1.8861436999999999E-4</v>
      </c>
      <c r="J3397" s="172">
        <v>3.2290869999999997E-4</v>
      </c>
      <c r="K3397" s="172">
        <v>3.7975245999999999E-6</v>
      </c>
      <c r="L3397" s="172">
        <v>1.3128547E-3</v>
      </c>
      <c r="M3397" s="172">
        <v>0</v>
      </c>
      <c r="N3397" s="172">
        <v>0</v>
      </c>
      <c r="O3397" s="172">
        <v>0</v>
      </c>
      <c r="P3397" s="199">
        <f t="shared" si="646"/>
        <v>2.2003264444444445E-2</v>
      </c>
      <c r="Q3397" s="233">
        <v>1.4754210000000001</v>
      </c>
      <c r="R3397" s="96">
        <v>0.27992432</v>
      </c>
      <c r="S3397" s="96">
        <v>6.9749556000000004E-2</v>
      </c>
      <c r="T3397" s="96">
        <v>2.4703333E-6</v>
      </c>
      <c r="U3397" s="96">
        <v>8.6719443999999993E-3</v>
      </c>
      <c r="V3397" s="96">
        <v>1.0706504999999999</v>
      </c>
      <c r="W3397" s="96">
        <v>4.6655556000000001E-2</v>
      </c>
      <c r="X3397" s="241">
        <f t="shared" si="647"/>
        <v>2.3759152191533402E-3</v>
      </c>
      <c r="Y3397" s="241">
        <f t="shared" si="648"/>
        <v>1.2109410475940002E-3</v>
      </c>
      <c r="Z3397" s="241">
        <f t="shared" si="649"/>
        <v>4.6014757955933997E-4</v>
      </c>
      <c r="AA3397" s="241">
        <f t="shared" si="650"/>
        <v>7.04826592E-4</v>
      </c>
      <c r="AB3397" s="241">
        <v>6.0957918E-4</v>
      </c>
      <c r="AC3397" s="241">
        <v>2.4835865999999999E-7</v>
      </c>
      <c r="AD3397" s="241">
        <v>4.0917010000000002E-4</v>
      </c>
      <c r="AE3397" s="241">
        <v>6.1992033999999994E-8</v>
      </c>
      <c r="AF3397" s="241">
        <v>1.8972378000000001E-4</v>
      </c>
      <c r="AG3397" s="241">
        <v>2.1576368999999999E-6</v>
      </c>
      <c r="AH3397" s="241">
        <v>3.990248E-4</v>
      </c>
      <c r="AI3397" s="241">
        <v>1.2702816000000001E-6</v>
      </c>
      <c r="AJ3397" s="241">
        <v>1.8580264000000001E-6</v>
      </c>
      <c r="AK3397" s="241">
        <v>1.2571825000000001E-5</v>
      </c>
      <c r="AL3397" s="241">
        <v>2.2964232999999999E-7</v>
      </c>
      <c r="AM3397" s="241">
        <v>8.7502933999999998E-10</v>
      </c>
      <c r="AN3397" s="241">
        <v>2.2518524E-5</v>
      </c>
      <c r="AO3397" s="241">
        <v>7.3087881999999998E-6</v>
      </c>
      <c r="AP3397" s="241">
        <v>1.5364816999999999E-5</v>
      </c>
      <c r="AQ3397" s="241">
        <v>3.6614019999999998E-6</v>
      </c>
      <c r="AR3397" s="241">
        <v>7.0116519000000001E-4</v>
      </c>
      <c r="AT3397" s="193"/>
      <c r="AU3397" s="193"/>
      <c r="AV3397" s="193"/>
      <c r="AW3397" s="193"/>
      <c r="AX3397" s="193"/>
      <c r="AY3397" s="193"/>
      <c r="AZ3397" s="193"/>
      <c r="BA3397" s="193"/>
      <c r="BB3397" s="193"/>
      <c r="BC3397" s="193"/>
      <c r="BD3397" s="193"/>
      <c r="BE3397" s="315"/>
      <c r="BF3397" s="315"/>
      <c r="BG3397" s="315"/>
      <c r="BH3397" s="315"/>
      <c r="BI3397" s="315"/>
      <c r="BJ3397" s="315"/>
      <c r="BK3397" s="315"/>
    </row>
    <row r="3398" spans="1:63" x14ac:dyDescent="0.25">
      <c r="A3398" s="9"/>
      <c r="B3398" s="43" t="s">
        <v>4654</v>
      </c>
      <c r="C3398" s="5" t="s">
        <v>1310</v>
      </c>
      <c r="D3398" s="172">
        <v>4.4279656999999997E-3</v>
      </c>
      <c r="E3398" s="172">
        <v>2.2590969999999998E-3</v>
      </c>
      <c r="F3398" s="172">
        <v>5.9261294E-4</v>
      </c>
      <c r="G3398" s="172">
        <v>1.6670096E-4</v>
      </c>
      <c r="H3398" s="172">
        <v>2.0884770000000002E-5</v>
      </c>
      <c r="I3398" s="172">
        <v>1.4346724E-4</v>
      </c>
      <c r="J3398" s="172">
        <v>2.4564539999999998E-4</v>
      </c>
      <c r="K3398" s="172">
        <v>2.8815284999999999E-6</v>
      </c>
      <c r="L3398" s="172">
        <v>9.9667588999999995E-4</v>
      </c>
      <c r="M3398" s="172">
        <v>0</v>
      </c>
      <c r="N3398" s="172">
        <v>0</v>
      </c>
      <c r="O3398" s="172">
        <v>0</v>
      </c>
      <c r="P3398" s="199">
        <f t="shared" si="646"/>
        <v>1.6734051851851849E-2</v>
      </c>
      <c r="Q3398" s="233">
        <v>1.3783046999999999</v>
      </c>
      <c r="R3398" s="96">
        <v>0.21293672</v>
      </c>
      <c r="S3398" s="96">
        <v>5.3060000000000003E-2</v>
      </c>
      <c r="T3398" s="96">
        <v>1.8933611000000001E-6</v>
      </c>
      <c r="U3398" s="96">
        <v>6.6002778000000002E-3</v>
      </c>
      <c r="V3398" s="96">
        <v>1.0703613999999999</v>
      </c>
      <c r="W3398" s="96">
        <v>3.5522221999999999E-2</v>
      </c>
      <c r="X3398" s="241">
        <f t="shared" si="647"/>
        <v>1.8072218273634598E-3</v>
      </c>
      <c r="Y3398" s="241">
        <f t="shared" si="648"/>
        <v>9.210670749069999E-4</v>
      </c>
      <c r="Z3398" s="241">
        <f t="shared" si="649"/>
        <v>3.4999788195645996E-4</v>
      </c>
      <c r="AA3398" s="241">
        <f t="shared" si="650"/>
        <v>5.3615687049999997E-4</v>
      </c>
      <c r="AB3398" s="241">
        <v>4.636005E-4</v>
      </c>
      <c r="AC3398" s="241">
        <v>1.8919865E-7</v>
      </c>
      <c r="AD3398" s="241">
        <v>3.1132746999999999E-4</v>
      </c>
      <c r="AE3398" s="241">
        <v>4.7163056999999999E-8</v>
      </c>
      <c r="AF3398" s="241">
        <v>1.4426093E-4</v>
      </c>
      <c r="AG3398" s="241">
        <v>1.6418131999999999E-6</v>
      </c>
      <c r="AH3398" s="241">
        <v>3.0346841999999999E-4</v>
      </c>
      <c r="AI3398" s="241">
        <v>9.6583768000000003E-7</v>
      </c>
      <c r="AJ3398" s="241">
        <v>1.4135504E-6</v>
      </c>
      <c r="AK3398" s="241">
        <v>9.5801968000000004E-6</v>
      </c>
      <c r="AL3398" s="241">
        <v>1.7466081999999999E-7</v>
      </c>
      <c r="AM3398" s="241">
        <v>6.6575646000000003E-10</v>
      </c>
      <c r="AN3398" s="241">
        <v>1.7132053E-5</v>
      </c>
      <c r="AO3398" s="241">
        <v>5.5570704999999998E-6</v>
      </c>
      <c r="AP3398" s="241">
        <v>1.1705427E-5</v>
      </c>
      <c r="AQ3398" s="241">
        <v>2.7836505000000001E-6</v>
      </c>
      <c r="AR3398" s="241">
        <v>5.3337321999999995E-4</v>
      </c>
      <c r="AT3398" s="193"/>
      <c r="AU3398" s="193"/>
      <c r="AV3398" s="193"/>
      <c r="AW3398" s="193"/>
      <c r="AX3398" s="193"/>
      <c r="AY3398" s="193"/>
      <c r="AZ3398" s="193"/>
      <c r="BA3398" s="193"/>
      <c r="BB3398" s="193"/>
      <c r="BC3398" s="193"/>
      <c r="BD3398" s="193"/>
      <c r="BE3398" s="315"/>
      <c r="BF3398" s="315"/>
      <c r="BG3398" s="315"/>
      <c r="BH3398" s="315"/>
      <c r="BI3398" s="315"/>
      <c r="BJ3398" s="315"/>
      <c r="BK3398" s="315"/>
    </row>
    <row r="3399" spans="1:63" x14ac:dyDescent="0.25">
      <c r="A3399" s="9"/>
      <c r="B3399" s="43" t="s">
        <v>4654</v>
      </c>
      <c r="C3399" s="5" t="s">
        <v>1309</v>
      </c>
      <c r="D3399" s="172">
        <v>3.7778894000000001E-3</v>
      </c>
      <c r="E3399" s="172">
        <v>1.9276562999999999E-3</v>
      </c>
      <c r="F3399" s="172">
        <v>5.0563026000000001E-4</v>
      </c>
      <c r="G3399" s="172">
        <v>1.4225992999999999E-4</v>
      </c>
      <c r="H3399" s="172">
        <v>1.7820071E-5</v>
      </c>
      <c r="I3399" s="172">
        <v>1.2242494999999999E-4</v>
      </c>
      <c r="J3399" s="172">
        <v>2.0962722000000001E-4</v>
      </c>
      <c r="K3399" s="172">
        <v>2.4571614000000001E-6</v>
      </c>
      <c r="L3399" s="172">
        <v>8.5001350999999996E-4</v>
      </c>
      <c r="M3399" s="172">
        <v>0</v>
      </c>
      <c r="N3399" s="172">
        <v>0</v>
      </c>
      <c r="O3399" s="172">
        <v>0</v>
      </c>
      <c r="P3399" s="199">
        <f t="shared" si="646"/>
        <v>1.4278935555555554E-2</v>
      </c>
      <c r="Q3399" s="233">
        <v>1.3330302000000001</v>
      </c>
      <c r="R3399" s="96">
        <v>0.18170743</v>
      </c>
      <c r="S3399" s="96">
        <v>4.5279110999999997E-2</v>
      </c>
      <c r="T3399" s="96">
        <v>1.6192221999999999E-6</v>
      </c>
      <c r="U3399" s="96">
        <v>5.6333332999999996E-3</v>
      </c>
      <c r="V3399" s="96">
        <v>1.0702392999999999</v>
      </c>
      <c r="W3399" s="96">
        <v>3.0319444000000001E-2</v>
      </c>
      <c r="X3399" s="241">
        <f t="shared" si="647"/>
        <v>1.54214846495072E-3</v>
      </c>
      <c r="Y3399" s="241">
        <f t="shared" si="648"/>
        <v>7.8596471894100005E-4</v>
      </c>
      <c r="Z3399" s="241">
        <f t="shared" si="649"/>
        <v>2.9865970060972003E-4</v>
      </c>
      <c r="AA3399" s="241">
        <f t="shared" si="650"/>
        <v>4.5752404539999995E-4</v>
      </c>
      <c r="AB3399" s="241">
        <v>3.9558384999999999E-4</v>
      </c>
      <c r="AC3399" s="241">
        <v>1.6152235999999999E-7</v>
      </c>
      <c r="AD3399" s="241">
        <v>2.6568788000000003E-4</v>
      </c>
      <c r="AE3399" s="241">
        <v>4.0247881000000003E-8</v>
      </c>
      <c r="AF3399" s="241">
        <v>1.2309003E-4</v>
      </c>
      <c r="AG3399" s="241">
        <v>1.4011886999999999E-6</v>
      </c>
      <c r="AH3399" s="241">
        <v>2.5894535000000002E-4</v>
      </c>
      <c r="AI3399" s="241">
        <v>8.2407091000000001E-7</v>
      </c>
      <c r="AJ3399" s="241">
        <v>1.2062744000000001E-6</v>
      </c>
      <c r="AK3399" s="241">
        <v>8.1793778999999999E-6</v>
      </c>
      <c r="AL3399" s="241">
        <v>1.4903845000000001E-7</v>
      </c>
      <c r="AM3399" s="241">
        <v>5.6814972000000004E-10</v>
      </c>
      <c r="AN3399" s="241">
        <v>1.4620216999999999E-5</v>
      </c>
      <c r="AO3399" s="241">
        <v>4.7414175000000004E-6</v>
      </c>
      <c r="AP3399" s="241">
        <v>9.9933862999999998E-6</v>
      </c>
      <c r="AQ3399" s="241">
        <v>2.3750353999999998E-6</v>
      </c>
      <c r="AR3399" s="241">
        <v>4.5514900999999998E-4</v>
      </c>
      <c r="AT3399" s="193"/>
      <c r="AU3399" s="193"/>
      <c r="AV3399" s="193"/>
      <c r="AW3399" s="193"/>
      <c r="AX3399" s="193"/>
      <c r="AY3399" s="193"/>
      <c r="AZ3399" s="193"/>
      <c r="BA3399" s="193"/>
      <c r="BB3399" s="193"/>
      <c r="BC3399" s="193"/>
      <c r="BD3399" s="193"/>
      <c r="BE3399" s="315"/>
      <c r="BF3399" s="315"/>
      <c r="BG3399" s="315"/>
      <c r="BH3399" s="315"/>
      <c r="BI3399" s="315"/>
      <c r="BJ3399" s="315"/>
      <c r="BK3399" s="315"/>
    </row>
    <row r="3400" spans="1:63" x14ac:dyDescent="0.25">
      <c r="A3400" s="9"/>
      <c r="B3400" s="43" t="s">
        <v>4654</v>
      </c>
      <c r="C3400" s="5" t="s">
        <v>1308</v>
      </c>
      <c r="D3400" s="172">
        <v>5.9268695000000001E-3</v>
      </c>
      <c r="E3400" s="172">
        <v>3.0228731000000002E-3</v>
      </c>
      <c r="F3400" s="172">
        <v>7.9311671000000005E-4</v>
      </c>
      <c r="G3400" s="172">
        <v>2.2299641000000001E-4</v>
      </c>
      <c r="H3400" s="172">
        <v>2.7948659E-5</v>
      </c>
      <c r="I3400" s="172">
        <v>1.9194956E-4</v>
      </c>
      <c r="J3400" s="172">
        <v>3.2862899000000003E-4</v>
      </c>
      <c r="K3400" s="172">
        <v>3.8626152000000002E-6</v>
      </c>
      <c r="L3400" s="172">
        <v>1.3354935000000001E-3</v>
      </c>
      <c r="M3400" s="172">
        <v>0</v>
      </c>
      <c r="N3400" s="172">
        <v>0</v>
      </c>
      <c r="O3400" s="172">
        <v>0</v>
      </c>
      <c r="P3400" s="199">
        <f t="shared" si="646"/>
        <v>2.2391652592592591E-2</v>
      </c>
      <c r="Q3400" s="233">
        <v>1.4826173</v>
      </c>
      <c r="R3400" s="96">
        <v>0.28487784999999999</v>
      </c>
      <c r="S3400" s="96">
        <v>7.0984667000000001E-2</v>
      </c>
      <c r="T3400" s="96">
        <v>2.5183056000000001E-6</v>
      </c>
      <c r="U3400" s="96">
        <v>8.8266666999999993E-3</v>
      </c>
      <c r="V3400" s="96">
        <v>1.0706701000000001</v>
      </c>
      <c r="W3400" s="96">
        <v>4.7488888999999999E-2</v>
      </c>
      <c r="X3400" s="241">
        <f t="shared" si="647"/>
        <v>2.41793388265023E-3</v>
      </c>
      <c r="Y3400" s="241">
        <f t="shared" si="648"/>
        <v>1.232351883879E-3</v>
      </c>
      <c r="Z3400" s="241">
        <f t="shared" si="649"/>
        <v>4.6828291887123007E-4</v>
      </c>
      <c r="AA3400" s="241">
        <f t="shared" si="650"/>
        <v>7.1729907990000005E-4</v>
      </c>
      <c r="AB3400" s="241">
        <v>6.2033902000000005E-4</v>
      </c>
      <c r="AC3400" s="241">
        <v>2.5283814000000001E-7</v>
      </c>
      <c r="AD3400" s="241">
        <v>4.1643733000000001E-4</v>
      </c>
      <c r="AE3400" s="241">
        <v>6.3090938999999996E-8</v>
      </c>
      <c r="AF3400" s="241">
        <v>1.9306362999999999E-4</v>
      </c>
      <c r="AG3400" s="241">
        <v>2.1959747999999999E-6</v>
      </c>
      <c r="AH3400" s="241">
        <v>4.0606806000000002E-4</v>
      </c>
      <c r="AI3400" s="241">
        <v>1.2926285E-6</v>
      </c>
      <c r="AJ3400" s="241">
        <v>1.8910270000000001E-6</v>
      </c>
      <c r="AK3400" s="241">
        <v>1.2799353E-5</v>
      </c>
      <c r="AL3400" s="241">
        <v>2.3370051000000001E-7</v>
      </c>
      <c r="AM3400" s="241">
        <v>8.9056122999999997E-10</v>
      </c>
      <c r="AN3400" s="241">
        <v>2.2917613000000001E-5</v>
      </c>
      <c r="AO3400" s="241">
        <v>7.4373623000000002E-6</v>
      </c>
      <c r="AP3400" s="241">
        <v>1.5642284000000001E-5</v>
      </c>
      <c r="AQ3400" s="241">
        <v>3.7257298999999998E-6</v>
      </c>
      <c r="AR3400" s="241">
        <v>7.1357335000000002E-4</v>
      </c>
      <c r="AT3400" s="193"/>
      <c r="AU3400" s="193"/>
      <c r="AV3400" s="193"/>
      <c r="AW3400" s="193"/>
      <c r="AX3400" s="193"/>
      <c r="AY3400" s="193"/>
      <c r="AZ3400" s="193"/>
      <c r="BA3400" s="193"/>
      <c r="BB3400" s="193"/>
      <c r="BC3400" s="193"/>
      <c r="BD3400" s="193"/>
      <c r="BE3400" s="315"/>
      <c r="BF3400" s="315"/>
      <c r="BG3400" s="315"/>
      <c r="BH3400" s="315"/>
      <c r="BI3400" s="315"/>
      <c r="BJ3400" s="315"/>
      <c r="BK3400" s="315"/>
    </row>
    <row r="3401" spans="1:63" x14ac:dyDescent="0.25">
      <c r="A3401" s="9"/>
      <c r="B3401" s="43" t="s">
        <v>4654</v>
      </c>
      <c r="C3401" s="5" t="s">
        <v>1307</v>
      </c>
      <c r="D3401" s="172">
        <v>3.7643782000000001E-3</v>
      </c>
      <c r="E3401" s="172">
        <v>1.9209081000000001E-3</v>
      </c>
      <c r="F3401" s="172">
        <v>5.0383822000000004E-4</v>
      </c>
      <c r="G3401" s="172">
        <v>1.4177166999999999E-4</v>
      </c>
      <c r="H3401" s="172">
        <v>1.7757467E-5</v>
      </c>
      <c r="I3401" s="172">
        <v>1.2199924E-4</v>
      </c>
      <c r="J3401" s="172">
        <v>2.0890077E-4</v>
      </c>
      <c r="K3401" s="172">
        <v>2.4475158999999999E-6</v>
      </c>
      <c r="L3401" s="172">
        <v>8.4675527000000004E-4</v>
      </c>
      <c r="M3401" s="172">
        <v>0</v>
      </c>
      <c r="N3401" s="172">
        <v>0</v>
      </c>
      <c r="O3401" s="172">
        <v>0</v>
      </c>
      <c r="P3401" s="199">
        <f t="shared" si="646"/>
        <v>1.4228948888888888E-2</v>
      </c>
      <c r="Q3401" s="233">
        <v>1.3321223</v>
      </c>
      <c r="R3401" s="96">
        <v>0.18107809</v>
      </c>
      <c r="S3401" s="96">
        <v>4.5122000000000002E-2</v>
      </c>
      <c r="T3401" s="96">
        <v>1.6158611E-6</v>
      </c>
      <c r="U3401" s="96">
        <v>5.6141667000000001E-3</v>
      </c>
      <c r="V3401" s="96">
        <v>1.0702369</v>
      </c>
      <c r="W3401" s="96">
        <v>3.0219444000000002E-2</v>
      </c>
      <c r="X3401" s="241">
        <f t="shared" si="647"/>
        <v>1.5367905366063899E-3</v>
      </c>
      <c r="Y3401" s="241">
        <f t="shared" si="648"/>
        <v>7.8323137153699996E-4</v>
      </c>
      <c r="Z3401" s="241">
        <f t="shared" si="649"/>
        <v>2.9761979816939001E-4</v>
      </c>
      <c r="AA3401" s="241">
        <f t="shared" si="650"/>
        <v>4.5593936690000001E-4</v>
      </c>
      <c r="AB3401" s="241">
        <v>3.9419896999999998E-4</v>
      </c>
      <c r="AC3401" s="241">
        <v>1.6100598000000001E-7</v>
      </c>
      <c r="AD3401" s="241">
        <v>2.6478009999999998E-4</v>
      </c>
      <c r="AE3401" s="241">
        <v>4.0109856999999997E-8</v>
      </c>
      <c r="AF3401" s="241">
        <v>1.2265476000000001E-4</v>
      </c>
      <c r="AG3401" s="241">
        <v>1.3964256999999999E-6</v>
      </c>
      <c r="AH3401" s="241">
        <v>2.5803881E-4</v>
      </c>
      <c r="AI3401" s="241">
        <v>8.2114815000000003E-7</v>
      </c>
      <c r="AJ3401" s="241">
        <v>1.2021159999999999E-6</v>
      </c>
      <c r="AK3401" s="241">
        <v>8.1532664000000004E-6</v>
      </c>
      <c r="AL3401" s="241">
        <v>1.4851902E-7</v>
      </c>
      <c r="AM3401" s="241">
        <v>5.6619939000000004E-10</v>
      </c>
      <c r="AN3401" s="241">
        <v>1.4570267999999999E-5</v>
      </c>
      <c r="AO3401" s="241">
        <v>4.7246325000000002E-6</v>
      </c>
      <c r="AP3401" s="241">
        <v>9.9604719000000007E-6</v>
      </c>
      <c r="AQ3401" s="241">
        <v>2.3665769E-6</v>
      </c>
      <c r="AR3401" s="241">
        <v>4.5357279E-4</v>
      </c>
      <c r="AT3401" s="193"/>
      <c r="AU3401" s="193"/>
      <c r="AV3401" s="193"/>
      <c r="AW3401" s="193"/>
      <c r="AX3401" s="193"/>
      <c r="AY3401" s="193"/>
      <c r="AZ3401" s="193"/>
      <c r="BA3401" s="193"/>
      <c r="BB3401" s="193"/>
      <c r="BC3401" s="193"/>
      <c r="BD3401" s="193"/>
      <c r="BE3401" s="315"/>
      <c r="BF3401" s="315"/>
      <c r="BG3401" s="315"/>
      <c r="BH3401" s="315"/>
      <c r="BI3401" s="315"/>
      <c r="BJ3401" s="315"/>
      <c r="BK3401" s="315"/>
    </row>
    <row r="3402" spans="1:63" x14ac:dyDescent="0.25">
      <c r="A3402" s="9"/>
      <c r="B3402" s="43" t="s">
        <v>4654</v>
      </c>
      <c r="C3402" s="5" t="s">
        <v>4369</v>
      </c>
      <c r="D3402" s="172">
        <v>3.4817324000000001E-3</v>
      </c>
      <c r="E3402" s="172">
        <v>1.7766378E-3</v>
      </c>
      <c r="F3402" s="172">
        <v>4.6601291999999998E-4</v>
      </c>
      <c r="G3402" s="172">
        <v>1.3112304E-4</v>
      </c>
      <c r="H3402" s="172">
        <v>1.6423906E-5</v>
      </c>
      <c r="I3402" s="172">
        <v>1.1283623E-4</v>
      </c>
      <c r="J3402" s="172">
        <v>1.9321280000000001E-4</v>
      </c>
      <c r="K3402" s="172">
        <v>2.2639111000000001E-6</v>
      </c>
      <c r="L3402" s="172">
        <v>7.8322177000000003E-4</v>
      </c>
      <c r="M3402" s="172">
        <v>0</v>
      </c>
      <c r="N3402" s="172">
        <v>0</v>
      </c>
      <c r="O3402" s="172">
        <v>0</v>
      </c>
      <c r="P3402" s="199">
        <f t="shared" si="646"/>
        <v>1.316028E-2</v>
      </c>
      <c r="Q3402" s="233">
        <v>1.3123993</v>
      </c>
      <c r="R3402" s="96">
        <v>0.16747812000000001</v>
      </c>
      <c r="S3402" s="96">
        <v>4.1732444E-2</v>
      </c>
      <c r="T3402" s="96">
        <v>1.4940556000000001E-6</v>
      </c>
      <c r="U3402" s="96">
        <v>5.1925000000000001E-3</v>
      </c>
      <c r="V3402" s="96">
        <v>1.0701837000000001</v>
      </c>
      <c r="W3402" s="96">
        <v>2.7949999999999999E-2</v>
      </c>
      <c r="X3402" s="241">
        <f t="shared" si="647"/>
        <v>1.4213691341685602E-3</v>
      </c>
      <c r="Y3402" s="241">
        <f t="shared" si="648"/>
        <v>7.2440625571599995E-4</v>
      </c>
      <c r="Z3402" s="241">
        <f t="shared" si="649"/>
        <v>2.7526709695256007E-4</v>
      </c>
      <c r="AA3402" s="241">
        <f t="shared" si="650"/>
        <v>4.216957815E-4</v>
      </c>
      <c r="AB3402" s="241">
        <v>3.6459257000000001E-4</v>
      </c>
      <c r="AC3402" s="241">
        <v>1.4890538E-7</v>
      </c>
      <c r="AD3402" s="241">
        <v>2.4489066999999997E-4</v>
      </c>
      <c r="AE3402" s="241">
        <v>3.7097236E-8</v>
      </c>
      <c r="AF3402" s="241">
        <v>1.1344549E-4</v>
      </c>
      <c r="AG3402" s="241">
        <v>1.2915231E-6</v>
      </c>
      <c r="AH3402" s="241">
        <v>2.3865875E-4</v>
      </c>
      <c r="AI3402" s="241">
        <v>7.5950228E-7</v>
      </c>
      <c r="AJ3402" s="241">
        <v>1.111829E-6</v>
      </c>
      <c r="AK3402" s="241">
        <v>7.5407696999999996E-6</v>
      </c>
      <c r="AL3402" s="241">
        <v>1.373641E-7</v>
      </c>
      <c r="AM3402" s="241">
        <v>5.2367256000000004E-10</v>
      </c>
      <c r="AN3402" s="241">
        <v>1.3475553999999999E-5</v>
      </c>
      <c r="AO3402" s="241">
        <v>4.3697782999999997E-6</v>
      </c>
      <c r="AP3402" s="241">
        <v>9.2130258999999992E-6</v>
      </c>
      <c r="AQ3402" s="241">
        <v>2.1888615E-6</v>
      </c>
      <c r="AR3402" s="241">
        <v>4.1950692E-4</v>
      </c>
      <c r="AT3402" s="193"/>
      <c r="AU3402" s="193"/>
      <c r="AV3402" s="193"/>
      <c r="AW3402" s="193"/>
      <c r="AX3402" s="193"/>
      <c r="AY3402" s="193"/>
      <c r="AZ3402" s="193"/>
      <c r="BA3402" s="193"/>
      <c r="BB3402" s="193"/>
      <c r="BC3402" s="193"/>
      <c r="BD3402" s="193"/>
      <c r="BE3402" s="315"/>
      <c r="BF3402" s="315"/>
      <c r="BG3402" s="315"/>
      <c r="BH3402" s="315"/>
      <c r="BI3402" s="315"/>
      <c r="BJ3402" s="315"/>
      <c r="BK3402" s="315"/>
    </row>
    <row r="3403" spans="1:63" x14ac:dyDescent="0.25">
      <c r="A3403" s="9"/>
      <c r="B3403" s="43" t="s">
        <v>4654</v>
      </c>
      <c r="C3403" s="5" t="s">
        <v>4765</v>
      </c>
      <c r="D3403" s="172">
        <v>6.9174791000000003E-3</v>
      </c>
      <c r="E3403" s="172">
        <v>3.5205118999999999E-3</v>
      </c>
      <c r="F3403" s="172">
        <v>9.1171787999999999E-4</v>
      </c>
      <c r="G3403" s="172">
        <v>2.5571703000000002E-4</v>
      </c>
      <c r="H3403" s="172">
        <v>3.4250301999999998E-5</v>
      </c>
      <c r="I3403" s="172">
        <v>2.2797873E-4</v>
      </c>
      <c r="J3403" s="172">
        <v>4.0358761000000001E-4</v>
      </c>
      <c r="K3403" s="172">
        <v>4.3531136000000001E-6</v>
      </c>
      <c r="L3403" s="172">
        <v>1.5593626000000001E-3</v>
      </c>
      <c r="M3403" s="172">
        <v>0</v>
      </c>
      <c r="N3403" s="172">
        <v>0</v>
      </c>
      <c r="O3403" s="172">
        <v>0</v>
      </c>
      <c r="P3403" s="199">
        <f t="shared" si="646"/>
        <v>2.6077865925925925E-2</v>
      </c>
      <c r="Q3403" s="233">
        <v>1.551744</v>
      </c>
      <c r="R3403" s="96">
        <v>0.33437777000000002</v>
      </c>
      <c r="S3403" s="96">
        <v>7.4122222000000001E-2</v>
      </c>
      <c r="T3403" s="96">
        <v>4.2291667E-6</v>
      </c>
      <c r="U3403" s="96">
        <v>1.1057778000000001E-2</v>
      </c>
      <c r="V3403" s="96">
        <v>1.0707209</v>
      </c>
      <c r="W3403" s="96">
        <v>6.1749999999999999E-2</v>
      </c>
      <c r="X3403" s="241">
        <f t="shared" si="647"/>
        <v>2.8471403395708998E-3</v>
      </c>
      <c r="Y3403" s="241">
        <f t="shared" si="648"/>
        <v>1.4534366622399998E-3</v>
      </c>
      <c r="Z3403" s="241">
        <f t="shared" si="649"/>
        <v>5.5152650553090001E-4</v>
      </c>
      <c r="AA3403" s="241">
        <f t="shared" si="650"/>
        <v>8.4217717180000006E-4</v>
      </c>
      <c r="AB3403" s="241">
        <v>7.2241815999999996E-4</v>
      </c>
      <c r="AC3403" s="241">
        <v>3.2976962000000002E-7</v>
      </c>
      <c r="AD3403" s="241">
        <v>5.0254499999999997E-4</v>
      </c>
      <c r="AE3403" s="241">
        <v>7.6570219999999994E-8</v>
      </c>
      <c r="AF3403" s="241">
        <v>2.2575842999999999E-4</v>
      </c>
      <c r="AG3403" s="241">
        <v>2.3087323999999998E-6</v>
      </c>
      <c r="AH3403" s="241">
        <v>4.7288887000000002E-4</v>
      </c>
      <c r="AI3403" s="241">
        <v>1.4836022999999999E-6</v>
      </c>
      <c r="AJ3403" s="241">
        <v>2.1682281000000001E-6</v>
      </c>
      <c r="AK3403" s="241">
        <v>1.6973700999999999E-5</v>
      </c>
      <c r="AL3403" s="241">
        <v>2.7257006000000002E-7</v>
      </c>
      <c r="AM3403" s="241">
        <v>1.0661708999999999E-9</v>
      </c>
      <c r="AN3403" s="241">
        <v>2.8544367E-5</v>
      </c>
      <c r="AO3403" s="241">
        <v>8.7947518999999996E-6</v>
      </c>
      <c r="AP3403" s="241">
        <v>2.0399349E-5</v>
      </c>
      <c r="AQ3403" s="241">
        <v>4.5623418000000004E-6</v>
      </c>
      <c r="AR3403" s="241">
        <v>8.3761483000000002E-4</v>
      </c>
      <c r="AT3403" s="193"/>
      <c r="AU3403" s="193"/>
      <c r="AV3403" s="193"/>
      <c r="AW3403" s="193"/>
      <c r="AX3403" s="193"/>
      <c r="AY3403" s="193"/>
      <c r="AZ3403" s="193"/>
      <c r="BA3403" s="193"/>
      <c r="BB3403" s="193"/>
      <c r="BC3403" s="193"/>
      <c r="BD3403" s="193"/>
      <c r="BE3403" s="315"/>
      <c r="BF3403" s="315"/>
      <c r="BG3403" s="315"/>
      <c r="BH3403" s="315"/>
      <c r="BI3403" s="315"/>
      <c r="BJ3403" s="315"/>
      <c r="BK3403" s="315"/>
    </row>
    <row r="3404" spans="1:63" x14ac:dyDescent="0.25">
      <c r="A3404" s="9"/>
      <c r="B3404" s="43" t="s">
        <v>4654</v>
      </c>
      <c r="C3404" s="5" t="s">
        <v>4764</v>
      </c>
      <c r="D3404" s="172">
        <v>7.4152617999999997E-3</v>
      </c>
      <c r="E3404" s="172">
        <v>3.9158179000000001E-3</v>
      </c>
      <c r="F3404" s="172">
        <v>1.0138036E-3</v>
      </c>
      <c r="G3404" s="172">
        <v>2.9975626999999999E-4</v>
      </c>
      <c r="H3404" s="172">
        <v>3.3530852999999999E-5</v>
      </c>
      <c r="I3404" s="172">
        <v>2.4608421000000001E-4</v>
      </c>
      <c r="J3404" s="172">
        <v>4.0111230000000001E-4</v>
      </c>
      <c r="K3404" s="172">
        <v>4.2614338000000002E-6</v>
      </c>
      <c r="L3404" s="172">
        <v>1.5008952E-3</v>
      </c>
      <c r="M3404" s="172">
        <v>0</v>
      </c>
      <c r="N3404" s="172">
        <v>0</v>
      </c>
      <c r="O3404" s="172">
        <v>0</v>
      </c>
      <c r="P3404" s="199">
        <f t="shared" si="646"/>
        <v>2.9006058518518518E-2</v>
      </c>
      <c r="Q3404" s="233">
        <v>1.6131865999999999</v>
      </c>
      <c r="R3404" s="96">
        <v>0.36874208000000003</v>
      </c>
      <c r="S3404" s="96">
        <v>0.10450378</v>
      </c>
      <c r="T3404" s="96">
        <v>4.0094444000000002E-6</v>
      </c>
      <c r="U3404" s="96">
        <v>1.1140278E-2</v>
      </c>
      <c r="V3404" s="96">
        <v>1.0712881000000001</v>
      </c>
      <c r="W3404" s="96">
        <v>5.7797222000000002E-2</v>
      </c>
      <c r="X3404" s="241">
        <f t="shared" si="647"/>
        <v>3.1118543059748998E-3</v>
      </c>
      <c r="Y3404" s="241">
        <f t="shared" si="648"/>
        <v>1.5794625827749997E-3</v>
      </c>
      <c r="Z3404" s="241">
        <f t="shared" si="649"/>
        <v>6.0420492199989993E-4</v>
      </c>
      <c r="AA3404" s="241">
        <f t="shared" si="650"/>
        <v>9.2818680119999991E-4</v>
      </c>
      <c r="AB3404" s="241">
        <v>8.0360925000000003E-4</v>
      </c>
      <c r="AC3404" s="241">
        <v>3.1893055999999998E-7</v>
      </c>
      <c r="AD3404" s="241">
        <v>5.2802437000000002E-4</v>
      </c>
      <c r="AE3404" s="241">
        <v>7.9141115000000001E-8</v>
      </c>
      <c r="AF3404" s="241">
        <v>2.4414899000000002E-4</v>
      </c>
      <c r="AG3404" s="241">
        <v>3.2819011E-6</v>
      </c>
      <c r="AH3404" s="241">
        <v>5.2602569999999997E-4</v>
      </c>
      <c r="AI3404" s="241">
        <v>1.6537166E-6</v>
      </c>
      <c r="AJ3404" s="241">
        <v>2.5273132999999999E-6</v>
      </c>
      <c r="AK3404" s="241">
        <v>1.6079167999999999E-5</v>
      </c>
      <c r="AL3404" s="241">
        <v>3.0117946E-7</v>
      </c>
      <c r="AM3404" s="241">
        <v>1.1404399E-9</v>
      </c>
      <c r="AN3404" s="241">
        <v>2.7891264E-5</v>
      </c>
      <c r="AO3404" s="241">
        <v>9.2356311999999998E-6</v>
      </c>
      <c r="AP3404" s="241">
        <v>2.0489809E-5</v>
      </c>
      <c r="AQ3404" s="241">
        <v>4.5020212000000001E-6</v>
      </c>
      <c r="AR3404" s="241">
        <v>9.2368477999999995E-4</v>
      </c>
      <c r="AT3404" s="193"/>
      <c r="AU3404" s="193"/>
      <c r="AV3404" s="193"/>
      <c r="AW3404" s="193"/>
      <c r="AX3404" s="193"/>
      <c r="AY3404" s="193"/>
      <c r="AZ3404" s="193"/>
      <c r="BA3404" s="193"/>
      <c r="BB3404" s="193"/>
      <c r="BC3404" s="193"/>
      <c r="BD3404" s="193"/>
      <c r="BE3404" s="315"/>
      <c r="BF3404" s="315"/>
      <c r="BG3404" s="315"/>
      <c r="BH3404" s="315"/>
      <c r="BI3404" s="315"/>
      <c r="BJ3404" s="315"/>
      <c r="BK3404" s="315"/>
    </row>
    <row r="3405" spans="1:63" x14ac:dyDescent="0.25">
      <c r="A3405" s="9"/>
      <c r="B3405" s="43" t="s">
        <v>4654</v>
      </c>
      <c r="C3405" s="5" t="s">
        <v>4763</v>
      </c>
      <c r="D3405" s="172">
        <v>6.5082925000000003E-3</v>
      </c>
      <c r="E3405" s="172">
        <v>3.3238358000000001E-3</v>
      </c>
      <c r="F3405" s="172">
        <v>8.8305844999999998E-4</v>
      </c>
      <c r="G3405" s="172">
        <v>2.4970595999999998E-4</v>
      </c>
      <c r="H3405" s="172">
        <v>3.2367185000000003E-5</v>
      </c>
      <c r="I3405" s="172">
        <v>2.1500083000000001E-4</v>
      </c>
      <c r="J3405" s="172">
        <v>3.9506049000000002E-4</v>
      </c>
      <c r="K3405" s="172">
        <v>4.0982602999999998E-6</v>
      </c>
      <c r="L3405" s="172">
        <v>1.4051654E-3</v>
      </c>
      <c r="M3405" s="172">
        <v>0</v>
      </c>
      <c r="N3405" s="172">
        <v>0</v>
      </c>
      <c r="O3405" s="172">
        <v>0</v>
      </c>
      <c r="P3405" s="199">
        <f t="shared" si="646"/>
        <v>2.4621005925925924E-2</v>
      </c>
      <c r="Q3405" s="233">
        <v>1.5353521000000001</v>
      </c>
      <c r="R3405" s="96">
        <v>0.32291372000000002</v>
      </c>
      <c r="S3405" s="96">
        <v>7.1689332999999994E-2</v>
      </c>
      <c r="T3405" s="96">
        <v>3.1666667E-6</v>
      </c>
      <c r="U3405" s="96">
        <v>1.0376666999999999E-2</v>
      </c>
      <c r="V3405" s="96">
        <v>1.0706859</v>
      </c>
      <c r="W3405" s="96">
        <v>5.9966667000000001E-2</v>
      </c>
      <c r="X3405" s="241">
        <f t="shared" si="647"/>
        <v>2.7271979260866E-3</v>
      </c>
      <c r="Y3405" s="241">
        <f t="shared" si="648"/>
        <v>1.392559735084E-3</v>
      </c>
      <c r="Z3405" s="241">
        <f t="shared" si="649"/>
        <v>5.2156007330260001E-4</v>
      </c>
      <c r="AA3405" s="241">
        <f t="shared" si="650"/>
        <v>8.1307811769999998E-4</v>
      </c>
      <c r="AB3405" s="241">
        <v>6.8205849999999999E-4</v>
      </c>
      <c r="AC3405" s="241">
        <v>3.2660086000000002E-7</v>
      </c>
      <c r="AD3405" s="241">
        <v>4.9264831E-4</v>
      </c>
      <c r="AE3405" s="241">
        <v>7.4228123999999995E-8</v>
      </c>
      <c r="AF3405" s="241">
        <v>2.1522009000000001E-4</v>
      </c>
      <c r="AG3405" s="241">
        <v>2.2320061000000001E-6</v>
      </c>
      <c r="AH3405" s="241">
        <v>4.4645492E-4</v>
      </c>
      <c r="AI3405" s="241">
        <v>1.4378495E-6</v>
      </c>
      <c r="AJ3405" s="241">
        <v>2.1160062000000002E-6</v>
      </c>
      <c r="AK3405" s="241">
        <v>1.6926163999999999E-5</v>
      </c>
      <c r="AL3405" s="241">
        <v>2.6310709999999999E-7</v>
      </c>
      <c r="AM3405" s="241">
        <v>1.0350026E-9</v>
      </c>
      <c r="AN3405" s="241">
        <v>2.7419333E-5</v>
      </c>
      <c r="AO3405" s="241">
        <v>8.3274765000000002E-6</v>
      </c>
      <c r="AP3405" s="241">
        <v>1.8614182E-5</v>
      </c>
      <c r="AQ3405" s="241">
        <v>4.0753177E-6</v>
      </c>
      <c r="AR3405" s="241">
        <v>8.0900280000000002E-4</v>
      </c>
      <c r="AT3405" s="193"/>
      <c r="AU3405" s="193"/>
      <c r="AV3405" s="193"/>
      <c r="AW3405" s="193"/>
      <c r="AX3405" s="193"/>
      <c r="AY3405" s="193"/>
      <c r="AZ3405" s="193"/>
      <c r="BA3405" s="193"/>
      <c r="BB3405" s="193"/>
      <c r="BC3405" s="193"/>
      <c r="BD3405" s="193"/>
      <c r="BE3405" s="315"/>
      <c r="BF3405" s="315"/>
      <c r="BG3405" s="315"/>
      <c r="BH3405" s="315"/>
      <c r="BI3405" s="315"/>
      <c r="BJ3405" s="315"/>
      <c r="BK3405" s="315"/>
    </row>
    <row r="3406" spans="1:63" x14ac:dyDescent="0.25">
      <c r="A3406" s="9"/>
      <c r="B3406" s="43" t="s">
        <v>4654</v>
      </c>
      <c r="C3406" s="5" t="s">
        <v>1885</v>
      </c>
      <c r="D3406" s="172">
        <v>7.0305790999999999E-3</v>
      </c>
      <c r="E3406" s="172">
        <v>3.7309339E-3</v>
      </c>
      <c r="F3406" s="172">
        <v>9.8685895000000007E-4</v>
      </c>
      <c r="G3406" s="172">
        <v>2.9411296999999999E-4</v>
      </c>
      <c r="H3406" s="172">
        <v>3.1759818999999999E-5</v>
      </c>
      <c r="I3406" s="172">
        <v>2.3388392000000001E-4</v>
      </c>
      <c r="J3406" s="172">
        <v>3.9309744E-4</v>
      </c>
      <c r="K3406" s="172">
        <v>4.0217824999999998E-6</v>
      </c>
      <c r="L3406" s="172">
        <v>1.3559103E-3</v>
      </c>
      <c r="M3406" s="172">
        <v>0</v>
      </c>
      <c r="N3406" s="172">
        <v>0</v>
      </c>
      <c r="O3406" s="172">
        <v>0</v>
      </c>
      <c r="P3406" s="199">
        <f t="shared" si="646"/>
        <v>2.7636547407407404E-2</v>
      </c>
      <c r="Q3406" s="233">
        <v>1.597772</v>
      </c>
      <c r="R3406" s="96">
        <v>0.35796213999999998</v>
      </c>
      <c r="S3406" s="96">
        <v>0.10221556</v>
      </c>
      <c r="T3406" s="96">
        <v>3.0102778000000002E-6</v>
      </c>
      <c r="U3406" s="96">
        <v>1.0500000000000001E-2</v>
      </c>
      <c r="V3406" s="96">
        <v>1.0712552</v>
      </c>
      <c r="W3406" s="96">
        <v>5.6122221999999999E-2</v>
      </c>
      <c r="X3406" s="241">
        <f t="shared" si="647"/>
        <v>2.9990920291245995E-3</v>
      </c>
      <c r="Y3406" s="241">
        <f t="shared" si="648"/>
        <v>1.5222325455229999E-3</v>
      </c>
      <c r="Z3406" s="241">
        <f t="shared" si="649"/>
        <v>5.7603528100159994E-4</v>
      </c>
      <c r="AA3406" s="241">
        <f t="shared" si="650"/>
        <v>9.0082420259999998E-4</v>
      </c>
      <c r="AB3406" s="241">
        <v>7.6566942999999998E-4</v>
      </c>
      <c r="AC3406" s="241">
        <v>3.1595379999999999E-7</v>
      </c>
      <c r="AD3406" s="241">
        <v>5.1871920999999998E-4</v>
      </c>
      <c r="AE3406" s="241">
        <v>7.6938722999999999E-8</v>
      </c>
      <c r="AF3406" s="241">
        <v>2.3424135000000001E-4</v>
      </c>
      <c r="AG3406" s="241">
        <v>3.209663E-6</v>
      </c>
      <c r="AH3406" s="241">
        <v>5.0117664000000003E-4</v>
      </c>
      <c r="AI3406" s="241">
        <v>1.6107021000000001E-6</v>
      </c>
      <c r="AJ3406" s="241">
        <v>2.4782890999999999E-6</v>
      </c>
      <c r="AK3406" s="241">
        <v>1.6034479E-5</v>
      </c>
      <c r="AL3406" s="241">
        <v>2.9228465999999998E-7</v>
      </c>
      <c r="AM3406" s="241">
        <v>1.1111416E-9</v>
      </c>
      <c r="AN3406" s="241">
        <v>2.6833367999999999E-5</v>
      </c>
      <c r="AO3406" s="241">
        <v>8.7963450000000006E-6</v>
      </c>
      <c r="AP3406" s="241">
        <v>1.8812061999999998E-5</v>
      </c>
      <c r="AQ3406" s="241">
        <v>4.0440526E-6</v>
      </c>
      <c r="AR3406" s="241">
        <v>8.9678014999999996E-4</v>
      </c>
      <c r="AT3406" s="193"/>
      <c r="AU3406" s="193"/>
      <c r="AV3406" s="193"/>
      <c r="AW3406" s="193"/>
      <c r="AX3406" s="193"/>
      <c r="AY3406" s="193"/>
      <c r="AZ3406" s="193"/>
      <c r="BA3406" s="193"/>
      <c r="BB3406" s="193"/>
      <c r="BC3406" s="193"/>
      <c r="BD3406" s="193"/>
      <c r="BE3406" s="315"/>
      <c r="BF3406" s="315"/>
      <c r="BG3406" s="315"/>
      <c r="BH3406" s="315"/>
      <c r="BI3406" s="315"/>
      <c r="BJ3406" s="315"/>
      <c r="BK3406" s="315"/>
    </row>
    <row r="3407" spans="1:63" x14ac:dyDescent="0.25">
      <c r="A3407" s="9"/>
      <c r="B3407" s="43" t="s">
        <v>4654</v>
      </c>
      <c r="C3407" s="5" t="s">
        <v>1884</v>
      </c>
      <c r="D3407" s="172">
        <v>4.6393210000000001E-3</v>
      </c>
      <c r="E3407" s="172">
        <v>2.4341723000000002E-3</v>
      </c>
      <c r="F3407" s="172">
        <v>6.1877693999999996E-4</v>
      </c>
      <c r="G3407" s="172">
        <v>1.6938089999999999E-4</v>
      </c>
      <c r="H3407" s="172">
        <v>2.2755086999999999E-5</v>
      </c>
      <c r="I3407" s="172">
        <v>1.4885273999999999E-4</v>
      </c>
      <c r="J3407" s="172">
        <v>2.7247084999999999E-4</v>
      </c>
      <c r="K3407" s="172">
        <v>3.1895961000000002E-6</v>
      </c>
      <c r="L3407" s="172">
        <v>9.6972262000000003E-4</v>
      </c>
      <c r="M3407" s="172">
        <v>0</v>
      </c>
      <c r="N3407" s="172">
        <v>0</v>
      </c>
      <c r="O3407" s="172">
        <v>0</v>
      </c>
      <c r="P3407" s="199">
        <f t="shared" si="646"/>
        <v>1.8030905925925926E-2</v>
      </c>
      <c r="Q3407" s="233">
        <v>1.4009077999999999</v>
      </c>
      <c r="R3407" s="96">
        <v>0.232963</v>
      </c>
      <c r="S3407" s="96">
        <v>4.9387332999999999E-2</v>
      </c>
      <c r="T3407" s="96">
        <v>2.1325278E-6</v>
      </c>
      <c r="U3407" s="96">
        <v>7.3527777999999998E-3</v>
      </c>
      <c r="V3407" s="96">
        <v>1.0702942</v>
      </c>
      <c r="W3407" s="96">
        <v>4.1102778E-2</v>
      </c>
      <c r="X3407" s="241">
        <f t="shared" si="647"/>
        <v>1.9516160226191199E-3</v>
      </c>
      <c r="Y3407" s="241">
        <f t="shared" si="648"/>
        <v>9.8692583128099981E-4</v>
      </c>
      <c r="Z3407" s="241">
        <f t="shared" si="649"/>
        <v>3.7825662523812006E-4</v>
      </c>
      <c r="AA3407" s="241">
        <f t="shared" si="650"/>
        <v>5.8643356610000002E-4</v>
      </c>
      <c r="AB3407" s="241">
        <v>4.9950867999999995E-4</v>
      </c>
      <c r="AC3407" s="241">
        <v>2.2211223000000001E-7</v>
      </c>
      <c r="AD3407" s="241">
        <v>3.3506238000000001E-4</v>
      </c>
      <c r="AE3407" s="241">
        <v>5.3224551000000001E-8</v>
      </c>
      <c r="AF3407" s="241">
        <v>1.5056379E-4</v>
      </c>
      <c r="AG3407" s="241">
        <v>1.5156445E-6</v>
      </c>
      <c r="AH3407" s="241">
        <v>3.2697135000000002E-4</v>
      </c>
      <c r="AI3407" s="241">
        <v>1.0049953E-6</v>
      </c>
      <c r="AJ3407" s="241">
        <v>1.4332869E-6</v>
      </c>
      <c r="AK3407" s="241">
        <v>1.1406198000000001E-5</v>
      </c>
      <c r="AL3407" s="241">
        <v>1.8173781999999999E-7</v>
      </c>
      <c r="AM3407" s="241">
        <v>7.1151812000000004E-10</v>
      </c>
      <c r="AN3407" s="241">
        <v>1.8550130999999999E-5</v>
      </c>
      <c r="AO3407" s="241">
        <v>5.7934477000000001E-6</v>
      </c>
      <c r="AP3407" s="241">
        <v>1.2914767E-5</v>
      </c>
      <c r="AQ3407" s="241">
        <v>2.8965161000000001E-6</v>
      </c>
      <c r="AR3407" s="241">
        <v>5.8353704999999998E-4</v>
      </c>
      <c r="AT3407" s="193"/>
      <c r="AU3407" s="193"/>
      <c r="AV3407" s="193"/>
      <c r="AW3407" s="193"/>
      <c r="AX3407" s="193"/>
      <c r="AY3407" s="193"/>
      <c r="AZ3407" s="193"/>
      <c r="BA3407" s="193"/>
      <c r="BB3407" s="193"/>
      <c r="BC3407" s="193"/>
      <c r="BD3407" s="193"/>
      <c r="BE3407" s="315"/>
      <c r="BF3407" s="315"/>
      <c r="BG3407" s="315"/>
      <c r="BH3407" s="315"/>
      <c r="BI3407" s="315"/>
      <c r="BJ3407" s="315"/>
      <c r="BK3407" s="315"/>
    </row>
    <row r="3408" spans="1:63" x14ac:dyDescent="0.25">
      <c r="A3408" s="9"/>
      <c r="B3408" s="43" t="s">
        <v>4654</v>
      </c>
      <c r="C3408" s="5" t="s">
        <v>1883</v>
      </c>
      <c r="D3408" s="172">
        <v>4.9773359999999997E-3</v>
      </c>
      <c r="E3408" s="172">
        <v>2.6976188E-3</v>
      </c>
      <c r="F3408" s="172">
        <v>6.8773581999999995E-4</v>
      </c>
      <c r="G3408" s="172">
        <v>1.9916056E-4</v>
      </c>
      <c r="H3408" s="172">
        <v>2.2301504000000001E-5</v>
      </c>
      <c r="I3408" s="172">
        <v>1.6140087000000001E-4</v>
      </c>
      <c r="J3408" s="172">
        <v>2.7090049999999998E-4</v>
      </c>
      <c r="K3408" s="172">
        <v>3.1124661000000001E-6</v>
      </c>
      <c r="L3408" s="172">
        <v>9.3510556999999998E-4</v>
      </c>
      <c r="M3408" s="172">
        <v>0</v>
      </c>
      <c r="N3408" s="172">
        <v>0</v>
      </c>
      <c r="O3408" s="172">
        <v>0</v>
      </c>
      <c r="P3408" s="199">
        <f t="shared" si="646"/>
        <v>1.998236148148148E-2</v>
      </c>
      <c r="Q3408" s="233">
        <v>1.4420097000000001</v>
      </c>
      <c r="R3408" s="96">
        <v>0.25576570999999998</v>
      </c>
      <c r="S3408" s="96">
        <v>6.9849111000000005E-2</v>
      </c>
      <c r="T3408" s="96">
        <v>2.0273888999999998E-6</v>
      </c>
      <c r="U3408" s="96">
        <v>7.4133332999999999E-3</v>
      </c>
      <c r="V3408" s="96">
        <v>1.0707044999999999</v>
      </c>
      <c r="W3408" s="96">
        <v>3.8469443999999998E-2</v>
      </c>
      <c r="X3408" s="241">
        <f t="shared" si="647"/>
        <v>2.1285911587428001E-3</v>
      </c>
      <c r="Y3408" s="241">
        <f t="shared" si="648"/>
        <v>1.071601441129E-3</v>
      </c>
      <c r="Z3408" s="241">
        <f t="shared" si="649"/>
        <v>4.1347300361380005E-4</v>
      </c>
      <c r="AA3408" s="241">
        <f t="shared" si="650"/>
        <v>6.4351671400000008E-4</v>
      </c>
      <c r="AB3408" s="241">
        <v>5.5361744000000004E-4</v>
      </c>
      <c r="AC3408" s="241">
        <v>2.1489790999999999E-7</v>
      </c>
      <c r="AD3408" s="241">
        <v>3.523768E-4</v>
      </c>
      <c r="AE3408" s="241">
        <v>5.4945418999999998E-8</v>
      </c>
      <c r="AF3408" s="241">
        <v>1.6316498E-4</v>
      </c>
      <c r="AG3408" s="241">
        <v>2.1723778000000001E-6</v>
      </c>
      <c r="AH3408" s="241">
        <v>3.6238379000000002E-4</v>
      </c>
      <c r="AI3408" s="241">
        <v>1.1198930000000001E-6</v>
      </c>
      <c r="AJ3408" s="241">
        <v>1.6763146E-6</v>
      </c>
      <c r="AK3408" s="241">
        <v>1.0805503999999999E-5</v>
      </c>
      <c r="AL3408" s="241">
        <v>2.0107739999999999E-7</v>
      </c>
      <c r="AM3408" s="241">
        <v>7.6181379999999995E-10</v>
      </c>
      <c r="AN3408" s="241">
        <v>1.8149901E-5</v>
      </c>
      <c r="AO3408" s="241">
        <v>6.0979167999999996E-6</v>
      </c>
      <c r="AP3408" s="241">
        <v>1.3037845000000001E-5</v>
      </c>
      <c r="AQ3408" s="241">
        <v>2.8661840000000002E-6</v>
      </c>
      <c r="AR3408" s="241">
        <v>6.4065053000000004E-4</v>
      </c>
      <c r="AT3408" s="193"/>
      <c r="AU3408" s="193"/>
      <c r="AV3408" s="193"/>
      <c r="AW3408" s="193"/>
      <c r="AX3408" s="193"/>
      <c r="AY3408" s="193"/>
      <c r="AZ3408" s="193"/>
      <c r="BA3408" s="193"/>
      <c r="BB3408" s="193"/>
      <c r="BC3408" s="193"/>
      <c r="BD3408" s="193"/>
      <c r="BE3408" s="315"/>
      <c r="BF3408" s="315"/>
      <c r="BG3408" s="315"/>
      <c r="BH3408" s="315"/>
      <c r="BI3408" s="315"/>
      <c r="BJ3408" s="315"/>
      <c r="BK3408" s="315"/>
    </row>
    <row r="3409" spans="1:63" x14ac:dyDescent="0.25">
      <c r="A3409" s="9"/>
      <c r="B3409" s="43" t="s">
        <v>4654</v>
      </c>
      <c r="C3409" s="5" t="s">
        <v>1913</v>
      </c>
      <c r="D3409" s="172">
        <v>5.4007120999999998E-3</v>
      </c>
      <c r="E3409" s="172">
        <v>2.0914492000000001E-3</v>
      </c>
      <c r="F3409" s="172">
        <v>6.9882761000000001E-4</v>
      </c>
      <c r="G3409" s="172">
        <v>1.5391617999999999E-4</v>
      </c>
      <c r="H3409" s="172">
        <v>2.0595841999999998E-5</v>
      </c>
      <c r="I3409" s="172">
        <v>1.2763438E-4</v>
      </c>
      <c r="J3409" s="172">
        <v>2.5389017999999998E-4</v>
      </c>
      <c r="K3409" s="172">
        <v>6.5891676999999997E-6</v>
      </c>
      <c r="L3409" s="172">
        <v>2.0478095E-3</v>
      </c>
      <c r="M3409" s="172">
        <v>0</v>
      </c>
      <c r="N3409" s="172">
        <v>0</v>
      </c>
      <c r="O3409" s="172">
        <v>0</v>
      </c>
      <c r="P3409" s="199">
        <f t="shared" si="646"/>
        <v>1.5492216296296296E-2</v>
      </c>
      <c r="Q3409" s="233">
        <v>1.3340320000000001</v>
      </c>
      <c r="R3409" s="96">
        <v>0.19351208</v>
      </c>
      <c r="S3409" s="96">
        <v>5.1532443999999997E-2</v>
      </c>
      <c r="T3409" s="96">
        <v>6.1622221999999995E-7</v>
      </c>
      <c r="U3409" s="96">
        <v>3.2475E-3</v>
      </c>
      <c r="V3409" s="96">
        <v>1.0698958000000001</v>
      </c>
      <c r="W3409" s="96">
        <v>1.6028332999999999E-2</v>
      </c>
      <c r="X3409" s="241">
        <f t="shared" si="647"/>
        <v>1.6679705169185303E-3</v>
      </c>
      <c r="Y3409" s="241">
        <f t="shared" si="648"/>
        <v>8.6868749319400011E-4</v>
      </c>
      <c r="Z3409" s="241">
        <f t="shared" si="649"/>
        <v>3.1114573262453008E-4</v>
      </c>
      <c r="AA3409" s="241">
        <f t="shared" si="650"/>
        <v>4.8813729109999999E-4</v>
      </c>
      <c r="AB3409" s="241">
        <v>4.2934940000000001E-4</v>
      </c>
      <c r="AC3409" s="241">
        <v>3.9771674000000002E-8</v>
      </c>
      <c r="AD3409" s="241">
        <v>2.8071359000000001E-4</v>
      </c>
      <c r="AE3409" s="241">
        <v>3.5525419999999997E-8</v>
      </c>
      <c r="AF3409" s="241">
        <v>1.5724222E-4</v>
      </c>
      <c r="AG3409" s="241">
        <v>1.3069860999999999E-6</v>
      </c>
      <c r="AH3409" s="241">
        <v>2.8104965000000002E-4</v>
      </c>
      <c r="AI3409" s="241">
        <v>1.1538129000000001E-6</v>
      </c>
      <c r="AJ3409" s="241">
        <v>1.3598971E-6</v>
      </c>
      <c r="AK3409" s="241">
        <v>6.7156112999999998E-7</v>
      </c>
      <c r="AL3409" s="241">
        <v>1.8717322999999999E-7</v>
      </c>
      <c r="AM3409" s="241">
        <v>5.8756453E-10</v>
      </c>
      <c r="AN3409" s="241">
        <v>1.0836489E-5</v>
      </c>
      <c r="AO3409" s="241">
        <v>6.9455700999999996E-6</v>
      </c>
      <c r="AP3409" s="241">
        <v>8.9409915999999996E-6</v>
      </c>
      <c r="AQ3409" s="241">
        <v>3.6874711E-6</v>
      </c>
      <c r="AR3409" s="241">
        <v>4.8444982E-4</v>
      </c>
      <c r="AT3409" s="193"/>
      <c r="AU3409" s="193"/>
      <c r="AV3409" s="193"/>
      <c r="AW3409" s="193"/>
      <c r="AX3409" s="193"/>
      <c r="AY3409" s="193"/>
      <c r="AZ3409" s="193"/>
      <c r="BA3409" s="193"/>
      <c r="BB3409" s="193"/>
      <c r="BC3409" s="193"/>
      <c r="BD3409" s="193"/>
      <c r="BE3409" s="315"/>
      <c r="BF3409" s="315"/>
      <c r="BG3409" s="315"/>
      <c r="BH3409" s="315"/>
      <c r="BI3409" s="315"/>
      <c r="BJ3409" s="315"/>
      <c r="BK3409" s="315"/>
    </row>
    <row r="3410" spans="1:63" x14ac:dyDescent="0.25">
      <c r="A3410" s="9"/>
      <c r="B3410" s="43" t="s">
        <v>4654</v>
      </c>
      <c r="C3410" s="5" t="s">
        <v>1912</v>
      </c>
      <c r="D3410" s="172">
        <v>6.9931582000000003E-3</v>
      </c>
      <c r="E3410" s="172">
        <v>2.7108265000000001E-3</v>
      </c>
      <c r="F3410" s="172">
        <v>8.3977841E-4</v>
      </c>
      <c r="G3410" s="172">
        <v>1.7995127999999999E-4</v>
      </c>
      <c r="H3410" s="172">
        <v>3.0222441999999999E-5</v>
      </c>
      <c r="I3410" s="172">
        <v>1.8466766E-4</v>
      </c>
      <c r="J3410" s="172">
        <v>2.8139748E-4</v>
      </c>
      <c r="K3410" s="172">
        <v>7.8361114999999992E-6</v>
      </c>
      <c r="L3410" s="172">
        <v>2.7584783000000001E-3</v>
      </c>
      <c r="M3410" s="172">
        <v>0</v>
      </c>
      <c r="N3410" s="172">
        <v>0</v>
      </c>
      <c r="O3410" s="172">
        <v>0</v>
      </c>
      <c r="P3410" s="199">
        <f t="shared" si="646"/>
        <v>2.0080196296296295E-2</v>
      </c>
      <c r="Q3410" s="233">
        <v>1.3968471</v>
      </c>
      <c r="R3410" s="96">
        <v>0.23333493</v>
      </c>
      <c r="S3410" s="96">
        <v>6.3126000000000002E-2</v>
      </c>
      <c r="T3410" s="96">
        <v>6.0124999999999996E-7</v>
      </c>
      <c r="U3410" s="96">
        <v>4.5688889E-3</v>
      </c>
      <c r="V3410" s="96">
        <v>1.0699984</v>
      </c>
      <c r="W3410" s="96">
        <v>2.6013610999999999E-2</v>
      </c>
      <c r="X3410" s="241">
        <f t="shared" si="647"/>
        <v>2.0714997580818595E-3</v>
      </c>
      <c r="Y3410" s="241">
        <f t="shared" si="648"/>
        <v>1.0810713551449999E-3</v>
      </c>
      <c r="Z3410" s="241">
        <f t="shared" si="649"/>
        <v>4.0152949253686001E-4</v>
      </c>
      <c r="AA3410" s="241">
        <f t="shared" si="650"/>
        <v>5.8889891039999999E-4</v>
      </c>
      <c r="AB3410" s="241">
        <v>5.5643974999999997E-4</v>
      </c>
      <c r="AC3410" s="241">
        <v>4.8794190999999998E-8</v>
      </c>
      <c r="AD3410" s="241">
        <v>3.1542807999999998E-4</v>
      </c>
      <c r="AE3410" s="241">
        <v>4.4821954000000001E-8</v>
      </c>
      <c r="AF3410" s="241">
        <v>2.0742652000000001E-4</v>
      </c>
      <c r="AG3410" s="241">
        <v>1.683389E-6</v>
      </c>
      <c r="AH3410" s="241">
        <v>3.6429023999999999E-4</v>
      </c>
      <c r="AI3410" s="241">
        <v>1.3807437000000001E-6</v>
      </c>
      <c r="AJ3410" s="241">
        <v>1.5879757E-6</v>
      </c>
      <c r="AK3410" s="241">
        <v>8.1670026000000004E-7</v>
      </c>
      <c r="AL3410" s="241">
        <v>2.2191618E-7</v>
      </c>
      <c r="AM3410" s="241">
        <v>7.0129686000000002E-10</v>
      </c>
      <c r="AN3410" s="241">
        <v>1.3708658999999999E-5</v>
      </c>
      <c r="AO3410" s="241">
        <v>8.4480663999999997E-6</v>
      </c>
      <c r="AP3410" s="241">
        <v>1.107449E-5</v>
      </c>
      <c r="AQ3410" s="241">
        <v>4.8853903999999998E-6</v>
      </c>
      <c r="AR3410" s="241">
        <v>5.8401351999999996E-4</v>
      </c>
      <c r="AT3410" s="193"/>
      <c r="AU3410" s="193"/>
      <c r="AV3410" s="193"/>
      <c r="AW3410" s="193"/>
      <c r="AX3410" s="193"/>
      <c r="AY3410" s="193"/>
      <c r="AZ3410" s="193"/>
      <c r="BA3410" s="193"/>
      <c r="BB3410" s="193"/>
      <c r="BC3410" s="193"/>
      <c r="BD3410" s="193"/>
      <c r="BE3410" s="315"/>
      <c r="BF3410" s="315"/>
      <c r="BG3410" s="315"/>
      <c r="BH3410" s="315"/>
      <c r="BI3410" s="315"/>
      <c r="BJ3410" s="315"/>
      <c r="BK3410" s="315"/>
    </row>
    <row r="3411" spans="1:63" x14ac:dyDescent="0.25">
      <c r="A3411" s="9"/>
      <c r="B3411" s="43" t="s">
        <v>4654</v>
      </c>
      <c r="C3411" s="5" t="s">
        <v>2583</v>
      </c>
      <c r="D3411" s="172">
        <v>8.8316672000000006E-3</v>
      </c>
      <c r="E3411" s="172">
        <v>2.4128438999999999E-3</v>
      </c>
      <c r="F3411" s="172">
        <v>5.6550527999999997E-4</v>
      </c>
      <c r="G3411" s="172">
        <v>2.3103108000000001E-4</v>
      </c>
      <c r="H3411" s="172">
        <v>1.9879635000000001E-5</v>
      </c>
      <c r="I3411" s="172">
        <v>1.3924765000000001E-4</v>
      </c>
      <c r="J3411" s="172">
        <v>2.3031654000000001E-4</v>
      </c>
      <c r="K3411" s="172">
        <v>2.3073598E-6</v>
      </c>
      <c r="L3411" s="172">
        <v>5.2305357000000004E-3</v>
      </c>
      <c r="M3411" s="172">
        <v>0</v>
      </c>
      <c r="N3411" s="172">
        <v>0</v>
      </c>
      <c r="O3411" s="172">
        <v>0</v>
      </c>
      <c r="P3411" s="199">
        <f t="shared" si="646"/>
        <v>1.7872917777777775E-2</v>
      </c>
      <c r="Q3411" s="233">
        <v>1.3664229000000001</v>
      </c>
      <c r="R3411" s="96">
        <v>0.20852796000000001</v>
      </c>
      <c r="S3411" s="96">
        <v>6.6521778000000004E-2</v>
      </c>
      <c r="T3411" s="96">
        <v>4.7955555999999998E-7</v>
      </c>
      <c r="U3411" s="96">
        <v>4.1866667000000002E-3</v>
      </c>
      <c r="V3411" s="96">
        <v>1.0718996999999999</v>
      </c>
      <c r="W3411" s="96">
        <v>1.2781111E-2</v>
      </c>
      <c r="X3411" s="241">
        <f t="shared" si="647"/>
        <v>1.85532749753677E-3</v>
      </c>
      <c r="Y3411" s="241">
        <f t="shared" si="648"/>
        <v>9.7414163443900002E-4</v>
      </c>
      <c r="Z3411" s="241">
        <f t="shared" si="649"/>
        <v>3.5543322029777004E-4</v>
      </c>
      <c r="AA3411" s="241">
        <f t="shared" si="650"/>
        <v>5.2575264279999996E-4</v>
      </c>
      <c r="AB3411" s="241">
        <v>4.9531718000000004E-4</v>
      </c>
      <c r="AC3411" s="241">
        <v>5.2944991999999999E-8</v>
      </c>
      <c r="AD3411" s="241">
        <v>3.3514280999999999E-4</v>
      </c>
      <c r="AE3411" s="241">
        <v>3.6137447000000001E-8</v>
      </c>
      <c r="AF3411" s="241">
        <v>1.4168524E-4</v>
      </c>
      <c r="AG3411" s="241">
        <v>1.9073219999999999E-6</v>
      </c>
      <c r="AH3411" s="241">
        <v>3.2423234999999999E-4</v>
      </c>
      <c r="AI3411" s="241">
        <v>9.2399932000000004E-7</v>
      </c>
      <c r="AJ3411" s="241">
        <v>2.0492881E-6</v>
      </c>
      <c r="AK3411" s="241">
        <v>7.0932431000000002E-7</v>
      </c>
      <c r="AL3411" s="241">
        <v>2.2770027999999999E-7</v>
      </c>
      <c r="AM3411" s="241">
        <v>7.1688776999999998E-10</v>
      </c>
      <c r="AN3411" s="241">
        <v>1.1619108E-5</v>
      </c>
      <c r="AO3411" s="241">
        <v>6.0921941000000001E-6</v>
      </c>
      <c r="AP3411" s="241">
        <v>9.5785392999999997E-6</v>
      </c>
      <c r="AQ3411" s="241">
        <v>3.6935327999999998E-6</v>
      </c>
      <c r="AR3411" s="241">
        <v>5.2205910999999995E-4</v>
      </c>
      <c r="AT3411" s="193"/>
      <c r="AU3411" s="193"/>
      <c r="AV3411" s="193"/>
      <c r="AW3411" s="193"/>
      <c r="AX3411" s="193"/>
      <c r="AY3411" s="193"/>
      <c r="AZ3411" s="193"/>
      <c r="BA3411" s="193"/>
      <c r="BB3411" s="193"/>
      <c r="BC3411" s="193"/>
      <c r="BD3411" s="193"/>
      <c r="BE3411" s="315"/>
      <c r="BF3411" s="315"/>
      <c r="BG3411" s="315"/>
      <c r="BH3411" s="315"/>
      <c r="BI3411" s="315"/>
      <c r="BJ3411" s="315"/>
      <c r="BK3411" s="315"/>
    </row>
    <row r="3412" spans="1:63" x14ac:dyDescent="0.25">
      <c r="A3412" s="9"/>
      <c r="B3412" s="43" t="s">
        <v>4654</v>
      </c>
      <c r="C3412" s="5" t="s">
        <v>2582</v>
      </c>
      <c r="D3412" s="172">
        <v>4.1874501999999997E-3</v>
      </c>
      <c r="E3412" s="172">
        <v>2.1895910999999999E-3</v>
      </c>
      <c r="F3412" s="172">
        <v>5.7211725999999996E-4</v>
      </c>
      <c r="G3412" s="172">
        <v>1.6431711999999999E-4</v>
      </c>
      <c r="H3412" s="172">
        <v>2.0261720000000001E-5</v>
      </c>
      <c r="I3412" s="172">
        <v>1.3751871999999999E-4</v>
      </c>
      <c r="J3412" s="172">
        <v>2.6414150999999999E-4</v>
      </c>
      <c r="K3412" s="172">
        <v>2.6070305999999998E-6</v>
      </c>
      <c r="L3412" s="172">
        <v>8.3689577E-4</v>
      </c>
      <c r="M3412" s="172">
        <v>0</v>
      </c>
      <c r="N3412" s="172">
        <v>0</v>
      </c>
      <c r="O3412" s="172">
        <v>0</v>
      </c>
      <c r="P3412" s="199">
        <f t="shared" si="646"/>
        <v>1.6219193333333333E-2</v>
      </c>
      <c r="Q3412" s="233">
        <v>1.3773198</v>
      </c>
      <c r="R3412" s="96">
        <v>0.21578244999999999</v>
      </c>
      <c r="S3412" s="96">
        <v>4.6349333E-2</v>
      </c>
      <c r="T3412" s="96">
        <v>2.1954167000000002E-6</v>
      </c>
      <c r="U3412" s="96">
        <v>7.0583332999999996E-3</v>
      </c>
      <c r="V3412" s="96">
        <v>1.0702858</v>
      </c>
      <c r="W3412" s="96">
        <v>1.5467778E-2</v>
      </c>
      <c r="X3412" s="241">
        <f t="shared" si="647"/>
        <v>1.8043886496025099E-3</v>
      </c>
      <c r="Y3412" s="241">
        <f t="shared" si="648"/>
        <v>9.16490048596E-4</v>
      </c>
      <c r="Z3412" s="241">
        <f t="shared" si="649"/>
        <v>3.4455198450650997E-4</v>
      </c>
      <c r="AA3412" s="241">
        <f t="shared" si="650"/>
        <v>5.4334661650000003E-4</v>
      </c>
      <c r="AB3412" s="241">
        <v>4.4931890000000002E-4</v>
      </c>
      <c r="AC3412" s="241">
        <v>2.2000798E-7</v>
      </c>
      <c r="AD3412" s="241">
        <v>3.2763448999999998E-4</v>
      </c>
      <c r="AE3412" s="241">
        <v>4.9039816000000002E-8</v>
      </c>
      <c r="AF3412" s="241">
        <v>1.3783036E-4</v>
      </c>
      <c r="AG3412" s="241">
        <v>1.4372508E-6</v>
      </c>
      <c r="AH3412" s="241">
        <v>2.9410127999999997E-4</v>
      </c>
      <c r="AI3412" s="241">
        <v>9.3158781999999997E-7</v>
      </c>
      <c r="AJ3412" s="241">
        <v>1.3904178E-6</v>
      </c>
      <c r="AK3412" s="241">
        <v>1.1366890000000001E-5</v>
      </c>
      <c r="AL3412" s="241">
        <v>1.7464999000000001E-7</v>
      </c>
      <c r="AM3412" s="241">
        <v>6.8789651000000004E-10</v>
      </c>
      <c r="AN3412" s="241">
        <v>1.8749072999999999E-5</v>
      </c>
      <c r="AO3412" s="241">
        <v>5.4876550000000002E-6</v>
      </c>
      <c r="AP3412" s="241">
        <v>1.2349743000000001E-5</v>
      </c>
      <c r="AQ3412" s="241">
        <v>2.7512265E-6</v>
      </c>
      <c r="AR3412" s="241">
        <v>5.4059539000000001E-4</v>
      </c>
      <c r="AT3412" s="193"/>
      <c r="AU3412" s="193"/>
      <c r="AV3412" s="193"/>
      <c r="AW3412" s="193"/>
      <c r="AX3412" s="193"/>
      <c r="AY3412" s="193"/>
      <c r="AZ3412" s="193"/>
      <c r="BA3412" s="193"/>
      <c r="BB3412" s="193"/>
      <c r="BC3412" s="193"/>
      <c r="BD3412" s="193"/>
      <c r="BE3412" s="315"/>
      <c r="BF3412" s="315"/>
      <c r="BG3412" s="315"/>
      <c r="BH3412" s="315"/>
      <c r="BI3412" s="315"/>
      <c r="BJ3412" s="315"/>
      <c r="BK3412" s="315"/>
    </row>
    <row r="3413" spans="1:63" x14ac:dyDescent="0.25">
      <c r="A3413" s="9"/>
      <c r="B3413" s="43" t="s">
        <v>4654</v>
      </c>
      <c r="C3413" s="5" t="s">
        <v>2581</v>
      </c>
      <c r="D3413" s="172">
        <v>4.6982129000000001E-3</v>
      </c>
      <c r="E3413" s="172">
        <v>2.3917267000000001E-3</v>
      </c>
      <c r="F3413" s="172">
        <v>6.1922444999999997E-4</v>
      </c>
      <c r="G3413" s="172">
        <v>1.7295130000000001E-4</v>
      </c>
      <c r="H3413" s="172">
        <v>2.3314587E-5</v>
      </c>
      <c r="I3413" s="172">
        <v>1.5462116000000001E-4</v>
      </c>
      <c r="J3413" s="172">
        <v>2.7183512000000001E-4</v>
      </c>
      <c r="K3413" s="172">
        <v>2.9640304000000001E-6</v>
      </c>
      <c r="L3413" s="172">
        <v>1.0615755000000001E-3</v>
      </c>
      <c r="M3413" s="172">
        <v>0</v>
      </c>
      <c r="N3413" s="172">
        <v>0</v>
      </c>
      <c r="O3413" s="172">
        <v>0</v>
      </c>
      <c r="P3413" s="199">
        <f t="shared" si="646"/>
        <v>1.7716494074074073E-2</v>
      </c>
      <c r="Q3413" s="233">
        <v>1.3970499999999999</v>
      </c>
      <c r="R3413" s="96">
        <v>0.22692535999999999</v>
      </c>
      <c r="S3413" s="96">
        <v>5.0470000000000001E-2</v>
      </c>
      <c r="T3413" s="96">
        <v>2.1744722000000001E-6</v>
      </c>
      <c r="U3413" s="96">
        <v>7.5338888999999997E-3</v>
      </c>
      <c r="V3413" s="96">
        <v>1.0703157999999999</v>
      </c>
      <c r="W3413" s="96">
        <v>3.8030556E-2</v>
      </c>
      <c r="X3413" s="241">
        <f t="shared" si="647"/>
        <v>1.9303475765527602E-3</v>
      </c>
      <c r="Y3413" s="241">
        <f t="shared" si="648"/>
        <v>9.8482009003000013E-4</v>
      </c>
      <c r="Z3413" s="241">
        <f t="shared" si="649"/>
        <v>3.740411435227599E-4</v>
      </c>
      <c r="AA3413" s="241">
        <f t="shared" si="650"/>
        <v>5.7148634299999999E-4</v>
      </c>
      <c r="AB3413" s="241">
        <v>4.9078830000000003E-4</v>
      </c>
      <c r="AC3413" s="241">
        <v>2.2235068000000001E-7</v>
      </c>
      <c r="AD3413" s="241">
        <v>3.3884201000000002E-4</v>
      </c>
      <c r="AE3413" s="241">
        <v>5.1829750000000001E-8</v>
      </c>
      <c r="AF3413" s="241">
        <v>1.5334341E-4</v>
      </c>
      <c r="AG3413" s="241">
        <v>1.5721895999999999E-6</v>
      </c>
      <c r="AH3413" s="241">
        <v>3.2126744E-4</v>
      </c>
      <c r="AI3413" s="241">
        <v>1.0076441E-6</v>
      </c>
      <c r="AJ3413" s="241">
        <v>1.4664221E-6</v>
      </c>
      <c r="AK3413" s="241">
        <v>1.1414984E-5</v>
      </c>
      <c r="AL3413" s="241">
        <v>1.8416832999999999E-7</v>
      </c>
      <c r="AM3413" s="241">
        <v>7.1959275999999998E-10</v>
      </c>
      <c r="AN3413" s="241">
        <v>1.9720610999999999E-5</v>
      </c>
      <c r="AO3413" s="241">
        <v>5.9524923999999997E-6</v>
      </c>
      <c r="AP3413" s="241">
        <v>1.3026662E-5</v>
      </c>
      <c r="AQ3413" s="241">
        <v>3.043193E-6</v>
      </c>
      <c r="AR3413" s="241">
        <v>5.6844315000000002E-4</v>
      </c>
      <c r="AT3413" s="193"/>
      <c r="AU3413" s="193"/>
      <c r="AV3413" s="193"/>
      <c r="AW3413" s="193"/>
      <c r="AX3413" s="193"/>
      <c r="AY3413" s="193"/>
      <c r="AZ3413" s="193"/>
      <c r="BA3413" s="193"/>
      <c r="BB3413" s="193"/>
      <c r="BC3413" s="193"/>
      <c r="BD3413" s="193"/>
      <c r="BE3413" s="315"/>
      <c r="BF3413" s="315"/>
      <c r="BG3413" s="315"/>
      <c r="BH3413" s="315"/>
      <c r="BI3413" s="315"/>
      <c r="BJ3413" s="315"/>
      <c r="BK3413" s="315"/>
    </row>
    <row r="3414" spans="1:63" x14ac:dyDescent="0.25">
      <c r="A3414" s="9"/>
      <c r="B3414" s="43" t="s">
        <v>4654</v>
      </c>
      <c r="C3414" s="5" t="s">
        <v>2580</v>
      </c>
      <c r="D3414" s="172">
        <v>3.9854881999999998E-3</v>
      </c>
      <c r="E3414" s="172">
        <v>2.0315722999999998E-3</v>
      </c>
      <c r="F3414" s="172">
        <v>5.6510201999999997E-4</v>
      </c>
      <c r="G3414" s="172">
        <v>1.6805653999999999E-4</v>
      </c>
      <c r="H3414" s="172">
        <v>1.8296902999999999E-5</v>
      </c>
      <c r="I3414" s="172">
        <v>1.2987803000000001E-4</v>
      </c>
      <c r="J3414" s="172">
        <v>2.6544227999999998E-4</v>
      </c>
      <c r="K3414" s="172">
        <v>2.4766053999999998E-6</v>
      </c>
      <c r="L3414" s="172">
        <v>8.0466350000000001E-4</v>
      </c>
      <c r="M3414" s="172">
        <v>0</v>
      </c>
      <c r="N3414" s="172">
        <v>0</v>
      </c>
      <c r="O3414" s="172">
        <v>0</v>
      </c>
      <c r="P3414" s="199">
        <f t="shared" si="646"/>
        <v>1.5048683703703701E-2</v>
      </c>
      <c r="Q3414" s="233">
        <v>1.3481654999999999</v>
      </c>
      <c r="R3414" s="96">
        <v>0.19224993000000001</v>
      </c>
      <c r="S3414" s="96">
        <v>5.0421778E-2</v>
      </c>
      <c r="T3414" s="96">
        <v>9.7777778000000006E-7</v>
      </c>
      <c r="U3414" s="96">
        <v>6.2738888999999999E-3</v>
      </c>
      <c r="V3414" s="96">
        <v>1.070344</v>
      </c>
      <c r="W3414" s="96">
        <v>4.1994443999999999E-2</v>
      </c>
      <c r="X3414" s="241">
        <f t="shared" si="647"/>
        <v>1.69348508919111E-3</v>
      </c>
      <c r="Y3414" s="241">
        <f t="shared" si="648"/>
        <v>8.8790767269000001E-4</v>
      </c>
      <c r="Z3414" s="241">
        <f t="shared" si="649"/>
        <v>3.2141156790111011E-4</v>
      </c>
      <c r="AA3414" s="241">
        <f t="shared" si="650"/>
        <v>4.841658486E-4</v>
      </c>
      <c r="AB3414" s="241">
        <v>4.1687708000000002E-4</v>
      </c>
      <c r="AC3414" s="241">
        <v>2.1483409000000001E-7</v>
      </c>
      <c r="AD3414" s="241">
        <v>3.3601741000000002E-4</v>
      </c>
      <c r="AE3414" s="241">
        <v>4.7547899999999998E-8</v>
      </c>
      <c r="AF3414" s="241">
        <v>1.3318423000000001E-4</v>
      </c>
      <c r="AG3414" s="241">
        <v>1.5665707E-6</v>
      </c>
      <c r="AH3414" s="241">
        <v>2.7287458E-4</v>
      </c>
      <c r="AI3414" s="241">
        <v>9.2411339000000005E-7</v>
      </c>
      <c r="AJ3414" s="241">
        <v>1.4406750999999999E-6</v>
      </c>
      <c r="AK3414" s="241">
        <v>1.2375690999999999E-5</v>
      </c>
      <c r="AL3414" s="241">
        <v>1.7696708E-7</v>
      </c>
      <c r="AM3414" s="241">
        <v>7.0513111000000001E-10</v>
      </c>
      <c r="AN3414" s="241">
        <v>1.8139395000000001E-5</v>
      </c>
      <c r="AO3414" s="241">
        <v>5.3595381999999998E-6</v>
      </c>
      <c r="AP3414" s="241">
        <v>1.0119902999999999E-5</v>
      </c>
      <c r="AQ3414" s="241">
        <v>2.5977485999999998E-6</v>
      </c>
      <c r="AR3414" s="241">
        <v>4.8156810000000001E-4</v>
      </c>
      <c r="AT3414" s="193"/>
      <c r="AU3414" s="193"/>
      <c r="AV3414" s="193"/>
      <c r="AW3414" s="193"/>
      <c r="AX3414" s="193"/>
      <c r="AY3414" s="193"/>
      <c r="AZ3414" s="193"/>
      <c r="BA3414" s="193"/>
      <c r="BB3414" s="193"/>
      <c r="BC3414" s="193"/>
      <c r="BD3414" s="193"/>
      <c r="BE3414" s="315"/>
      <c r="BF3414" s="315"/>
      <c r="BG3414" s="315"/>
      <c r="BH3414" s="315"/>
      <c r="BI3414" s="315"/>
      <c r="BJ3414" s="315"/>
      <c r="BK3414" s="315"/>
    </row>
    <row r="3415" spans="1:63" x14ac:dyDescent="0.25">
      <c r="A3415" s="9"/>
      <c r="B3415" s="43" t="s">
        <v>4654</v>
      </c>
      <c r="C3415" s="5" t="s">
        <v>2579</v>
      </c>
      <c r="D3415" s="172">
        <v>4.5458138000000004E-3</v>
      </c>
      <c r="E3415" s="172">
        <v>2.2533086000000001E-3</v>
      </c>
      <c r="F3415" s="172">
        <v>6.1679113999999998E-4</v>
      </c>
      <c r="G3415" s="172">
        <v>1.7752347000000001E-4</v>
      </c>
      <c r="H3415" s="172">
        <v>2.1645938999999999E-5</v>
      </c>
      <c r="I3415" s="172">
        <v>1.4864874E-4</v>
      </c>
      <c r="J3415" s="172">
        <v>2.7388237000000002E-4</v>
      </c>
      <c r="K3415" s="172">
        <v>2.8682159E-6</v>
      </c>
      <c r="L3415" s="172">
        <v>1.0511453E-3</v>
      </c>
      <c r="M3415" s="172">
        <v>0</v>
      </c>
      <c r="N3415" s="172">
        <v>0</v>
      </c>
      <c r="O3415" s="172">
        <v>0</v>
      </c>
      <c r="P3415" s="199">
        <f t="shared" si="646"/>
        <v>1.6691174814814816E-2</v>
      </c>
      <c r="Q3415" s="233">
        <v>1.3698089</v>
      </c>
      <c r="R3415" s="96">
        <v>0.20447235</v>
      </c>
      <c r="S3415" s="96">
        <v>5.4940666999999999E-2</v>
      </c>
      <c r="T3415" s="96">
        <v>9.5480556E-7</v>
      </c>
      <c r="U3415" s="96">
        <v>6.7958332999999999E-3</v>
      </c>
      <c r="V3415" s="96">
        <v>1.0703769000000001</v>
      </c>
      <c r="W3415" s="96">
        <v>2.9066667000000001E-2</v>
      </c>
      <c r="X3415" s="241">
        <f t="shared" si="647"/>
        <v>1.8316613467188598E-3</v>
      </c>
      <c r="Y3415" s="241">
        <f t="shared" si="648"/>
        <v>9.6287025004700003E-4</v>
      </c>
      <c r="Z3415" s="241">
        <f t="shared" si="649"/>
        <v>3.5375939687185996E-4</v>
      </c>
      <c r="AA3415" s="241">
        <f t="shared" si="650"/>
        <v>5.1503169979999995E-4</v>
      </c>
      <c r="AB3415" s="241">
        <v>4.6236767000000002E-4</v>
      </c>
      <c r="AC3415" s="241">
        <v>2.1740176000000001E-7</v>
      </c>
      <c r="AD3415" s="241">
        <v>3.4831393999999998E-4</v>
      </c>
      <c r="AE3415" s="241">
        <v>5.0608486999999999E-8</v>
      </c>
      <c r="AF3415" s="241">
        <v>1.5020606000000001E-4</v>
      </c>
      <c r="AG3415" s="241">
        <v>1.7145698E-6</v>
      </c>
      <c r="AH3415" s="241">
        <v>3.0267498E-4</v>
      </c>
      <c r="AI3415" s="241">
        <v>1.0075688999999999E-6</v>
      </c>
      <c r="AJ3415" s="241">
        <v>1.5240103E-6</v>
      </c>
      <c r="AK3415" s="241">
        <v>1.2428441999999999E-5</v>
      </c>
      <c r="AL3415" s="241">
        <v>1.8740867E-7</v>
      </c>
      <c r="AM3415" s="241">
        <v>7.3990186000000001E-10</v>
      </c>
      <c r="AN3415" s="241">
        <v>1.9204292E-5</v>
      </c>
      <c r="AO3415" s="241">
        <v>5.8693950999999997E-6</v>
      </c>
      <c r="AP3415" s="241">
        <v>1.0862560000000001E-5</v>
      </c>
      <c r="AQ3415" s="241">
        <v>2.9179797999999998E-6</v>
      </c>
      <c r="AR3415" s="241">
        <v>5.1211371999999996E-4</v>
      </c>
      <c r="AT3415" s="193"/>
      <c r="AU3415" s="193"/>
      <c r="AV3415" s="193"/>
      <c r="AW3415" s="193"/>
      <c r="AX3415" s="193"/>
      <c r="AY3415" s="193"/>
      <c r="AZ3415" s="193"/>
      <c r="BA3415" s="193"/>
      <c r="BB3415" s="193"/>
      <c r="BC3415" s="193"/>
      <c r="BD3415" s="193"/>
      <c r="BE3415" s="315"/>
      <c r="BF3415" s="315"/>
      <c r="BG3415" s="315"/>
      <c r="BH3415" s="315"/>
      <c r="BI3415" s="315"/>
      <c r="BJ3415" s="315"/>
      <c r="BK3415" s="315"/>
    </row>
    <row r="3416" spans="1:63" x14ac:dyDescent="0.25">
      <c r="A3416" s="9"/>
      <c r="B3416" s="43" t="s">
        <v>4654</v>
      </c>
      <c r="C3416" s="5" t="s">
        <v>6847</v>
      </c>
      <c r="D3416" s="172">
        <v>4.5499023000000003E-3</v>
      </c>
      <c r="E3416" s="172">
        <v>2.4660482999999999E-3</v>
      </c>
      <c r="F3416" s="172">
        <v>6.4319745000000002E-4</v>
      </c>
      <c r="G3416" s="172">
        <v>1.9439828E-4</v>
      </c>
      <c r="H3416" s="172">
        <v>1.9943136000000001E-5</v>
      </c>
      <c r="I3416" s="172">
        <v>1.5063112000000001E-4</v>
      </c>
      <c r="J3416" s="172">
        <v>2.6291109000000002E-4</v>
      </c>
      <c r="K3416" s="172">
        <v>2.5645589E-6</v>
      </c>
      <c r="L3416" s="172">
        <v>8.1020837000000002E-4</v>
      </c>
      <c r="M3416" s="172">
        <v>0</v>
      </c>
      <c r="N3416" s="172">
        <v>0</v>
      </c>
      <c r="O3416" s="172">
        <v>0</v>
      </c>
      <c r="P3416" s="199">
        <f t="shared" si="646"/>
        <v>1.8267024444444443E-2</v>
      </c>
      <c r="Q3416" s="233">
        <v>1.4196405999999999</v>
      </c>
      <c r="R3416" s="96">
        <v>0.23942827999999999</v>
      </c>
      <c r="S3416" s="96">
        <v>6.6988443999999994E-2</v>
      </c>
      <c r="T3416" s="96">
        <v>2.0863611E-6</v>
      </c>
      <c r="U3416" s="96">
        <v>7.1363889000000003E-3</v>
      </c>
      <c r="V3416" s="96">
        <v>1.0706966</v>
      </c>
      <c r="W3416" s="96">
        <v>3.3416666999999997E-2</v>
      </c>
      <c r="X3416" s="241">
        <f t="shared" si="647"/>
        <v>1.9889698756399101E-3</v>
      </c>
      <c r="Y3416" s="241">
        <f t="shared" si="648"/>
        <v>1.004873627379E-3</v>
      </c>
      <c r="Z3416" s="241">
        <f t="shared" si="649"/>
        <v>3.8155067816091E-4</v>
      </c>
      <c r="AA3416" s="241">
        <f t="shared" si="650"/>
        <v>6.0254557009999999E-4</v>
      </c>
      <c r="AB3416" s="241">
        <v>5.0609736999999999E-4</v>
      </c>
      <c r="AC3416" s="241">
        <v>2.1282682000000001E-7</v>
      </c>
      <c r="AD3416" s="241">
        <v>3.4538432999999999E-4</v>
      </c>
      <c r="AE3416" s="241">
        <v>5.0914759000000002E-8</v>
      </c>
      <c r="AF3416" s="241">
        <v>1.5102967000000001E-4</v>
      </c>
      <c r="AG3416" s="241">
        <v>2.0985158E-6</v>
      </c>
      <c r="AH3416" s="241">
        <v>3.3126227999999999E-4</v>
      </c>
      <c r="AI3416" s="241">
        <v>1.0499019E-6</v>
      </c>
      <c r="AJ3416" s="241">
        <v>1.6360225999999999E-6</v>
      </c>
      <c r="AK3416" s="241">
        <v>1.0768091E-5</v>
      </c>
      <c r="AL3416" s="241">
        <v>1.9440717999999999E-7</v>
      </c>
      <c r="AM3416" s="241">
        <v>7.3958090999999996E-10</v>
      </c>
      <c r="AN3416" s="241">
        <v>1.8336823999999999E-5</v>
      </c>
      <c r="AO3416" s="241">
        <v>5.8097568999999998E-6</v>
      </c>
      <c r="AP3416" s="241">
        <v>1.2492655E-5</v>
      </c>
      <c r="AQ3416" s="241">
        <v>2.7295401000000001E-6</v>
      </c>
      <c r="AR3416" s="241">
        <v>5.9981602999999997E-4</v>
      </c>
      <c r="AT3416" s="193"/>
      <c r="AU3416" s="193"/>
      <c r="AV3416" s="193"/>
      <c r="AW3416" s="193"/>
      <c r="AX3416" s="193"/>
      <c r="AY3416" s="193"/>
      <c r="AZ3416" s="193"/>
      <c r="BA3416" s="193"/>
      <c r="BB3416" s="193"/>
      <c r="BC3416" s="193"/>
      <c r="BD3416" s="193"/>
      <c r="BE3416" s="315"/>
      <c r="BF3416" s="315"/>
      <c r="BG3416" s="315"/>
      <c r="BH3416" s="315"/>
      <c r="BI3416" s="315"/>
      <c r="BJ3416" s="315"/>
      <c r="BK3416" s="315"/>
    </row>
    <row r="3417" spans="1:63" x14ac:dyDescent="0.25">
      <c r="A3417" s="9"/>
      <c r="B3417" s="43" t="s">
        <v>4654</v>
      </c>
      <c r="C3417" s="5" t="s">
        <v>5386</v>
      </c>
      <c r="D3417" s="172">
        <v>5.0301714999999997E-3</v>
      </c>
      <c r="E3417" s="172">
        <v>2.6561000000000002E-3</v>
      </c>
      <c r="F3417" s="172">
        <v>6.8750904000000005E-4</v>
      </c>
      <c r="G3417" s="172">
        <v>2.0251262999999999E-4</v>
      </c>
      <c r="H3417" s="172">
        <v>2.2813890000000001E-5</v>
      </c>
      <c r="I3417" s="172">
        <v>1.6671683000000001E-4</v>
      </c>
      <c r="J3417" s="172">
        <v>2.7014196999999997E-4</v>
      </c>
      <c r="K3417" s="172">
        <v>2.9001945000000002E-6</v>
      </c>
      <c r="L3417" s="172">
        <v>1.021477E-3</v>
      </c>
      <c r="M3417" s="172">
        <v>0</v>
      </c>
      <c r="N3417" s="172">
        <v>0</v>
      </c>
      <c r="O3417" s="172">
        <v>0</v>
      </c>
      <c r="P3417" s="199">
        <f t="shared" si="646"/>
        <v>1.9674814814814815E-2</v>
      </c>
      <c r="Q3417" s="233">
        <v>1.4381968000000001</v>
      </c>
      <c r="R3417" s="96">
        <v>0.24990910999999999</v>
      </c>
      <c r="S3417" s="96">
        <v>7.0863333000000001E-2</v>
      </c>
      <c r="T3417" s="96">
        <v>2.0666667E-6</v>
      </c>
      <c r="U3417" s="96">
        <v>7.5836111000000001E-3</v>
      </c>
      <c r="V3417" s="96">
        <v>1.0707248</v>
      </c>
      <c r="W3417" s="96">
        <v>3.5583333000000002E-2</v>
      </c>
      <c r="X3417" s="241">
        <f t="shared" si="647"/>
        <v>2.10741409390868E-3</v>
      </c>
      <c r="Y3417" s="241">
        <f t="shared" si="648"/>
        <v>1.0691256220669999E-3</v>
      </c>
      <c r="Z3417" s="241">
        <f t="shared" si="649"/>
        <v>4.0927517654168E-4</v>
      </c>
      <c r="AA3417" s="241">
        <f t="shared" si="650"/>
        <v>6.2901329530000005E-4</v>
      </c>
      <c r="AB3417" s="241">
        <v>5.4508767000000001E-4</v>
      </c>
      <c r="AC3417" s="241">
        <v>2.1502858E-7</v>
      </c>
      <c r="AD3417" s="241">
        <v>3.5592437000000002E-4</v>
      </c>
      <c r="AE3417" s="241">
        <v>5.3538086999999997E-8</v>
      </c>
      <c r="AF3417" s="241">
        <v>1.6561953000000001E-4</v>
      </c>
      <c r="AG3417" s="241">
        <v>2.2254854000000001E-6</v>
      </c>
      <c r="AH3417" s="241">
        <v>3.5680442000000001E-4</v>
      </c>
      <c r="AI3417" s="241">
        <v>1.1214472000000001E-6</v>
      </c>
      <c r="AJ3417" s="241">
        <v>1.7074473E-6</v>
      </c>
      <c r="AK3417" s="241">
        <v>1.0813309E-5</v>
      </c>
      <c r="AL3417" s="241">
        <v>2.0335605999999999E-7</v>
      </c>
      <c r="AM3417" s="241">
        <v>7.6938168000000002E-10</v>
      </c>
      <c r="AN3417" s="241">
        <v>1.9249846999999998E-5</v>
      </c>
      <c r="AO3417" s="241">
        <v>6.2467146000000003E-6</v>
      </c>
      <c r="AP3417" s="241">
        <v>1.3127866E-5</v>
      </c>
      <c r="AQ3417" s="241">
        <v>3.0041153000000002E-6</v>
      </c>
      <c r="AR3417" s="241">
        <v>6.2600918E-4</v>
      </c>
      <c r="AT3417" s="193"/>
      <c r="AU3417" s="193"/>
      <c r="AV3417" s="193"/>
      <c r="AW3417" s="193"/>
      <c r="AX3417" s="193"/>
      <c r="AY3417" s="193"/>
      <c r="AZ3417" s="193"/>
      <c r="BA3417" s="193"/>
      <c r="BB3417" s="193"/>
      <c r="BC3417" s="193"/>
      <c r="BD3417" s="193"/>
      <c r="BE3417" s="315"/>
      <c r="BF3417" s="315"/>
      <c r="BG3417" s="315"/>
      <c r="BH3417" s="315"/>
      <c r="BI3417" s="315"/>
      <c r="BJ3417" s="315"/>
      <c r="BK3417" s="315"/>
    </row>
    <row r="3418" spans="1:63" x14ac:dyDescent="0.25">
      <c r="A3418" s="9"/>
      <c r="B3418" s="43" t="s">
        <v>4654</v>
      </c>
      <c r="C3418" s="114" t="s">
        <v>6712</v>
      </c>
      <c r="D3418" s="223">
        <v>4.5458138000000004E-3</v>
      </c>
      <c r="E3418" s="223">
        <v>2.2533086000000001E-3</v>
      </c>
      <c r="F3418" s="223">
        <v>6.1679113999999998E-4</v>
      </c>
      <c r="G3418" s="223">
        <v>1.7752347000000001E-4</v>
      </c>
      <c r="H3418" s="223">
        <v>2.1645938999999999E-5</v>
      </c>
      <c r="I3418" s="223">
        <v>1.4864874E-4</v>
      </c>
      <c r="J3418" s="223">
        <v>2.7388237000000002E-4</v>
      </c>
      <c r="K3418" s="223">
        <v>2.8682159E-6</v>
      </c>
      <c r="L3418" s="223">
        <v>1.0511453E-3</v>
      </c>
      <c r="M3418" s="223">
        <v>0</v>
      </c>
      <c r="N3418" s="223">
        <v>0</v>
      </c>
      <c r="O3418" s="223">
        <v>0</v>
      </c>
      <c r="P3418" s="227">
        <f>E3418/0.135</f>
        <v>1.6691174814814816E-2</v>
      </c>
      <c r="Q3418" s="238">
        <v>1.3698089</v>
      </c>
      <c r="R3418" s="117">
        <v>0.20447235</v>
      </c>
      <c r="S3418" s="117">
        <v>5.4940666999999999E-2</v>
      </c>
      <c r="T3418" s="117">
        <v>9.5480556E-7</v>
      </c>
      <c r="U3418" s="117">
        <v>6.7958332999999999E-3</v>
      </c>
      <c r="V3418" s="117">
        <v>1.0703769000000001</v>
      </c>
      <c r="W3418" s="117">
        <v>3.3222222000000003E-2</v>
      </c>
      <c r="X3418" s="257">
        <f>SUM(Y3418:AA3418)</f>
        <v>1.8316613467188598E-3</v>
      </c>
      <c r="Y3418" s="257">
        <f>SUM(AB3418:AG3418)</f>
        <v>9.6287025004700003E-4</v>
      </c>
      <c r="Z3418" s="257">
        <f>SUM(AH3418:AP3418)</f>
        <v>3.5375939687185996E-4</v>
      </c>
      <c r="AA3418" s="257">
        <f>SUM(AQ3418:AR3418)</f>
        <v>5.1503169979999995E-4</v>
      </c>
      <c r="AB3418" s="257">
        <v>4.6236767000000002E-4</v>
      </c>
      <c r="AC3418" s="257">
        <v>2.1740176000000001E-7</v>
      </c>
      <c r="AD3418" s="257">
        <v>3.4831393999999998E-4</v>
      </c>
      <c r="AE3418" s="257">
        <v>5.0608486999999999E-8</v>
      </c>
      <c r="AF3418" s="257">
        <v>1.5020606000000001E-4</v>
      </c>
      <c r="AG3418" s="257">
        <v>1.7145698E-6</v>
      </c>
      <c r="AH3418" s="257">
        <v>3.0267498E-4</v>
      </c>
      <c r="AI3418" s="257">
        <v>1.0075688999999999E-6</v>
      </c>
      <c r="AJ3418" s="257">
        <v>1.5240103E-6</v>
      </c>
      <c r="AK3418" s="257">
        <v>1.2428441999999999E-5</v>
      </c>
      <c r="AL3418" s="257">
        <v>1.8740867E-7</v>
      </c>
      <c r="AM3418" s="257">
        <v>7.3990186000000001E-10</v>
      </c>
      <c r="AN3418" s="257">
        <v>1.9204292E-5</v>
      </c>
      <c r="AO3418" s="257">
        <v>5.8693950999999997E-6</v>
      </c>
      <c r="AP3418" s="257">
        <v>1.0862560000000001E-5</v>
      </c>
      <c r="AQ3418" s="257">
        <v>2.9179797999999998E-6</v>
      </c>
      <c r="AR3418" s="257">
        <v>5.1211371999999996E-4</v>
      </c>
      <c r="AT3418" s="193"/>
      <c r="AU3418" s="193"/>
      <c r="AV3418" s="193"/>
      <c r="AW3418" s="193"/>
      <c r="AX3418" s="193"/>
      <c r="AY3418" s="193"/>
      <c r="AZ3418" s="193"/>
      <c r="BA3418" s="193"/>
      <c r="BB3418" s="193"/>
      <c r="BC3418" s="193"/>
      <c r="BD3418" s="193"/>
      <c r="BE3418" s="315"/>
      <c r="BF3418" s="315"/>
      <c r="BG3418" s="315"/>
      <c r="BH3418" s="315"/>
      <c r="BI3418" s="315"/>
      <c r="BJ3418" s="315"/>
      <c r="BK3418" s="315"/>
    </row>
    <row r="3419" spans="1:63" x14ac:dyDescent="0.25">
      <c r="A3419" s="45" t="s">
        <v>4365</v>
      </c>
      <c r="B3419" s="45"/>
      <c r="C3419" s="43"/>
      <c r="D3419" s="199"/>
      <c r="E3419" s="199"/>
      <c r="F3419" s="199"/>
      <c r="G3419" s="199"/>
      <c r="H3419" s="199"/>
      <c r="I3419" s="199"/>
      <c r="J3419" s="199"/>
      <c r="K3419" s="199"/>
      <c r="L3419" s="199"/>
      <c r="M3419" s="199"/>
      <c r="N3419" s="199"/>
      <c r="O3419" s="199"/>
      <c r="P3419" s="199"/>
      <c r="Q3419" s="239"/>
      <c r="R3419" s="97"/>
      <c r="S3419" s="97"/>
      <c r="T3419" s="97"/>
      <c r="U3419" s="97"/>
      <c r="V3419" s="97"/>
      <c r="W3419" s="97"/>
      <c r="X3419" s="259"/>
      <c r="Y3419" s="259"/>
      <c r="Z3419" s="259"/>
      <c r="AA3419" s="258"/>
      <c r="AB3419" s="258"/>
      <c r="AC3419" s="258"/>
      <c r="AD3419" s="258"/>
      <c r="AE3419" s="258"/>
      <c r="AF3419" s="258"/>
      <c r="AG3419" s="258"/>
      <c r="AH3419" s="258"/>
      <c r="AI3419" s="258"/>
      <c r="AJ3419" s="258"/>
      <c r="AK3419" s="258"/>
      <c r="AL3419" s="258"/>
      <c r="AM3419" s="258"/>
      <c r="AN3419" s="258"/>
      <c r="AO3419" s="258"/>
      <c r="AP3419" s="258"/>
      <c r="AQ3419" s="258"/>
      <c r="AR3419" s="258"/>
      <c r="AT3419" s="193"/>
      <c r="AU3419" s="193"/>
      <c r="AV3419" s="193"/>
      <c r="AW3419" s="193"/>
      <c r="AX3419" s="193"/>
      <c r="AY3419" s="193"/>
      <c r="AZ3419" s="193"/>
      <c r="BA3419" s="193"/>
      <c r="BB3419" s="193"/>
      <c r="BC3419" s="193"/>
      <c r="BD3419" s="193"/>
      <c r="BE3419" s="315"/>
      <c r="BF3419" s="315"/>
      <c r="BG3419" s="315"/>
      <c r="BH3419" s="315"/>
      <c r="BI3419" s="315"/>
      <c r="BJ3419" s="315"/>
      <c r="BK3419" s="315"/>
    </row>
    <row r="3420" spans="1:63" x14ac:dyDescent="0.25">
      <c r="A3420" s="9"/>
      <c r="B3420" s="43" t="s">
        <v>1264</v>
      </c>
      <c r="C3420" s="6" t="s">
        <v>5365</v>
      </c>
      <c r="D3420" s="193">
        <v>1307.2876000000001</v>
      </c>
      <c r="E3420" s="193">
        <v>667.66844000000003</v>
      </c>
      <c r="F3420" s="193">
        <v>177.37530000000001</v>
      </c>
      <c r="G3420" s="193">
        <v>50.139529000000003</v>
      </c>
      <c r="H3420" s="193">
        <v>6.5018019999999996</v>
      </c>
      <c r="I3420" s="193">
        <v>43.188229</v>
      </c>
      <c r="J3420" s="193">
        <v>79.331975</v>
      </c>
      <c r="K3420" s="193">
        <v>0.82319874000000004</v>
      </c>
      <c r="L3420" s="193">
        <v>282.25914999999998</v>
      </c>
      <c r="M3420" s="193">
        <v>0</v>
      </c>
      <c r="N3420" s="193">
        <v>0</v>
      </c>
      <c r="O3420" s="193">
        <v>0</v>
      </c>
      <c r="P3420" s="199">
        <f t="shared" ref="P3420:P3442" si="651">E3420/0.135</f>
        <v>4945.6921481481477</v>
      </c>
      <c r="Q3420" s="240">
        <v>93567.312999999995</v>
      </c>
      <c r="R3420" s="99">
        <v>64864.497000000003</v>
      </c>
      <c r="S3420" s="99">
        <v>14398.72</v>
      </c>
      <c r="T3420" s="99">
        <v>0.63612999999999997</v>
      </c>
      <c r="U3420" s="99">
        <v>2084.3000000000002</v>
      </c>
      <c r="V3420" s="99">
        <v>230.15950000000001</v>
      </c>
      <c r="W3420" s="99">
        <v>11989</v>
      </c>
      <c r="X3420" s="241">
        <f t="shared" ref="X3420:X3442" si="652">SUM(Y3420:AA3420)</f>
        <v>547.82005707265</v>
      </c>
      <c r="Y3420" s="241">
        <f t="shared" ref="Y3420:Y3442" si="653">SUM(AB3420:AG3420)</f>
        <v>279.72815776800002</v>
      </c>
      <c r="Z3420" s="241">
        <f t="shared" ref="Z3420:Z3442" si="654">SUM(AH3420:AP3420)</f>
        <v>104.76682388464999</v>
      </c>
      <c r="AA3420" s="241">
        <f t="shared" ref="AA3420:AA3442" si="655">SUM(AQ3420:AR3420)</f>
        <v>163.32507541999999</v>
      </c>
      <c r="AB3420" s="258">
        <v>137.00707</v>
      </c>
      <c r="AC3420" s="258">
        <v>6.5607415000000002E-2</v>
      </c>
      <c r="AD3420" s="258">
        <v>98.961693999999994</v>
      </c>
      <c r="AE3420" s="258">
        <v>1.4910203E-2</v>
      </c>
      <c r="AF3420" s="258">
        <v>43.230597000000003</v>
      </c>
      <c r="AG3420" s="258">
        <v>0.44827915000000002</v>
      </c>
      <c r="AH3420" s="258">
        <v>89.680695</v>
      </c>
      <c r="AI3420" s="258">
        <v>0.28881314000000002</v>
      </c>
      <c r="AJ3420" s="258">
        <v>0.42500892000000001</v>
      </c>
      <c r="AK3420" s="258">
        <v>3.4001939000000001</v>
      </c>
      <c r="AL3420" s="258">
        <v>5.2850618000000002E-2</v>
      </c>
      <c r="AM3420" s="258">
        <v>2.0790665E-4</v>
      </c>
      <c r="AN3420" s="258">
        <v>5.5076083999999996</v>
      </c>
      <c r="AO3420" s="258">
        <v>1.6724041999999999</v>
      </c>
      <c r="AP3420" s="258">
        <v>3.7390417999999999</v>
      </c>
      <c r="AQ3420" s="258">
        <v>0.81863542</v>
      </c>
      <c r="AR3420" s="258">
        <v>162.50644</v>
      </c>
      <c r="AT3420" s="193"/>
      <c r="AU3420" s="193"/>
      <c r="AV3420" s="193"/>
      <c r="AW3420" s="193"/>
      <c r="AX3420" s="193"/>
      <c r="AY3420" s="193"/>
      <c r="AZ3420" s="193"/>
      <c r="BA3420" s="193"/>
      <c r="BB3420" s="193"/>
      <c r="BC3420" s="193"/>
      <c r="BD3420" s="193"/>
      <c r="BE3420" s="315"/>
      <c r="BF3420" s="315"/>
      <c r="BG3420" s="315"/>
      <c r="BH3420" s="315"/>
      <c r="BI3420" s="315"/>
      <c r="BJ3420" s="315"/>
      <c r="BK3420" s="315"/>
    </row>
    <row r="3421" spans="1:63" x14ac:dyDescent="0.25">
      <c r="A3421" s="9"/>
      <c r="B3421" s="43" t="s">
        <v>1264</v>
      </c>
      <c r="C3421" s="6" t="s">
        <v>4958</v>
      </c>
      <c r="D3421" s="193">
        <v>1389.4789000000001</v>
      </c>
      <c r="E3421" s="193">
        <v>707.16822999999999</v>
      </c>
      <c r="F3421" s="193">
        <v>183.13321999999999</v>
      </c>
      <c r="G3421" s="193">
        <v>51.346724000000002</v>
      </c>
      <c r="H3421" s="193">
        <v>6.8798724</v>
      </c>
      <c r="I3421" s="193">
        <v>45.794947000000001</v>
      </c>
      <c r="J3421" s="193">
        <v>81.043745000000001</v>
      </c>
      <c r="K3421" s="193">
        <v>0.87439281999999996</v>
      </c>
      <c r="L3421" s="193">
        <v>313.23775999999998</v>
      </c>
      <c r="M3421" s="193">
        <v>0</v>
      </c>
      <c r="N3421" s="193">
        <v>0</v>
      </c>
      <c r="O3421" s="193">
        <v>0</v>
      </c>
      <c r="P3421" s="199">
        <f t="shared" si="651"/>
        <v>5238.2831851851852</v>
      </c>
      <c r="Q3421" s="240">
        <v>96859.668000000005</v>
      </c>
      <c r="R3421" s="99">
        <v>67167.436000000002</v>
      </c>
      <c r="S3421" s="99">
        <v>14887.04</v>
      </c>
      <c r="T3421" s="99">
        <v>0.84955999999999998</v>
      </c>
      <c r="U3421" s="99">
        <v>2221.1</v>
      </c>
      <c r="V3421" s="99">
        <v>237.24180000000001</v>
      </c>
      <c r="W3421" s="99">
        <v>12346</v>
      </c>
      <c r="X3421" s="241">
        <f t="shared" si="652"/>
        <v>571.91211813616997</v>
      </c>
      <c r="Y3421" s="241">
        <f t="shared" si="653"/>
        <v>291.95615344799995</v>
      </c>
      <c r="Z3421" s="241">
        <f t="shared" si="654"/>
        <v>110.78535918816999</v>
      </c>
      <c r="AA3421" s="241">
        <f t="shared" si="655"/>
        <v>169.17060549999999</v>
      </c>
      <c r="AB3421" s="258">
        <v>145.11277000000001</v>
      </c>
      <c r="AC3421" s="258">
        <v>6.6243676000000001E-2</v>
      </c>
      <c r="AD3421" s="258">
        <v>100.9502</v>
      </c>
      <c r="AE3421" s="258">
        <v>1.5380672E-2</v>
      </c>
      <c r="AF3421" s="258">
        <v>45.347856</v>
      </c>
      <c r="AG3421" s="258">
        <v>0.46370309999999998</v>
      </c>
      <c r="AH3421" s="258">
        <v>94.989604999999997</v>
      </c>
      <c r="AI3421" s="258">
        <v>0.29800550999999997</v>
      </c>
      <c r="AJ3421" s="258">
        <v>0.43549640000000001</v>
      </c>
      <c r="AK3421" s="258">
        <v>3.4097438000000002</v>
      </c>
      <c r="AL3421" s="258">
        <v>5.4751609999999999E-2</v>
      </c>
      <c r="AM3421" s="258">
        <v>2.1416817000000001E-4</v>
      </c>
      <c r="AN3421" s="258">
        <v>5.7336187000000001</v>
      </c>
      <c r="AO3421" s="258">
        <v>1.7662827999999999</v>
      </c>
      <c r="AP3421" s="258">
        <v>4.0976412</v>
      </c>
      <c r="AQ3421" s="258">
        <v>0.9164755</v>
      </c>
      <c r="AR3421" s="258">
        <v>168.25413</v>
      </c>
      <c r="AT3421" s="193"/>
      <c r="AU3421" s="193"/>
      <c r="AV3421" s="193"/>
      <c r="AW3421" s="193"/>
      <c r="AX3421" s="193"/>
      <c r="AY3421" s="193"/>
      <c r="AZ3421" s="193"/>
      <c r="BA3421" s="193"/>
      <c r="BB3421" s="193"/>
      <c r="BC3421" s="193"/>
      <c r="BD3421" s="193"/>
      <c r="BE3421" s="315"/>
      <c r="BF3421" s="315"/>
      <c r="BG3421" s="315"/>
      <c r="BH3421" s="315"/>
      <c r="BI3421" s="315"/>
      <c r="BJ3421" s="315"/>
      <c r="BK3421" s="315"/>
    </row>
    <row r="3422" spans="1:63" x14ac:dyDescent="0.25">
      <c r="A3422" s="9"/>
      <c r="B3422" s="43" t="s">
        <v>1264</v>
      </c>
      <c r="C3422" s="6" t="s">
        <v>4957</v>
      </c>
      <c r="D3422" s="193">
        <v>1412.1939</v>
      </c>
      <c r="E3422" s="193">
        <v>749.43678999999997</v>
      </c>
      <c r="F3422" s="193">
        <v>198.22624999999999</v>
      </c>
      <c r="G3422" s="193">
        <v>59.062089</v>
      </c>
      <c r="H3422" s="193">
        <v>6.3796866999999997</v>
      </c>
      <c r="I3422" s="193">
        <v>46.981496999999997</v>
      </c>
      <c r="J3422" s="193">
        <v>78.938750999999996</v>
      </c>
      <c r="K3422" s="193">
        <v>0.80785450000000003</v>
      </c>
      <c r="L3422" s="193">
        <v>272.36095</v>
      </c>
      <c r="M3422" s="193">
        <v>0</v>
      </c>
      <c r="N3422" s="193">
        <v>0</v>
      </c>
      <c r="O3422" s="193">
        <v>0</v>
      </c>
      <c r="P3422" s="199">
        <f t="shared" si="651"/>
        <v>5551.3836296296295</v>
      </c>
      <c r="Q3422" s="240">
        <v>106107.65</v>
      </c>
      <c r="R3422" s="99">
        <v>71905.028000000006</v>
      </c>
      <c r="S3422" s="99">
        <v>20530.72</v>
      </c>
      <c r="T3422" s="99">
        <v>0.60472999999999999</v>
      </c>
      <c r="U3422" s="99">
        <v>2109.1</v>
      </c>
      <c r="V3422" s="99">
        <v>346.19569999999999</v>
      </c>
      <c r="W3422" s="99">
        <v>11216</v>
      </c>
      <c r="X3422" s="241">
        <f t="shared" si="652"/>
        <v>602.43507643781004</v>
      </c>
      <c r="Y3422" s="241">
        <f t="shared" si="653"/>
        <v>305.77511737100002</v>
      </c>
      <c r="Z3422" s="241">
        <f t="shared" si="654"/>
        <v>115.70843302681</v>
      </c>
      <c r="AA3422" s="241">
        <f t="shared" si="655"/>
        <v>180.95152604</v>
      </c>
      <c r="AB3422" s="258">
        <v>153.80088000000001</v>
      </c>
      <c r="AC3422" s="258">
        <v>6.3469124000000002E-2</v>
      </c>
      <c r="AD3422" s="258">
        <v>104.19924</v>
      </c>
      <c r="AE3422" s="258">
        <v>1.5454776999999999E-2</v>
      </c>
      <c r="AF3422" s="258">
        <v>47.051375</v>
      </c>
      <c r="AG3422" s="258">
        <v>0.64469847000000002</v>
      </c>
      <c r="AH3422" s="258">
        <v>100.67191</v>
      </c>
      <c r="AI3422" s="258">
        <v>0.32353467000000002</v>
      </c>
      <c r="AJ3422" s="258">
        <v>0.49779530999999999</v>
      </c>
      <c r="AK3422" s="258">
        <v>3.2209861000000002</v>
      </c>
      <c r="AL3422" s="258">
        <v>5.8711845999999998E-2</v>
      </c>
      <c r="AM3422" s="258">
        <v>2.2320080999999999E-4</v>
      </c>
      <c r="AN3422" s="258">
        <v>5.3899863999999997</v>
      </c>
      <c r="AO3422" s="258">
        <v>1.7666436999999999</v>
      </c>
      <c r="AP3422" s="258">
        <v>3.7786417999999999</v>
      </c>
      <c r="AQ3422" s="258">
        <v>0.81235603999999995</v>
      </c>
      <c r="AR3422" s="258">
        <v>180.13917000000001</v>
      </c>
      <c r="AT3422" s="193"/>
      <c r="AU3422" s="193"/>
      <c r="AV3422" s="193"/>
      <c r="AW3422" s="193"/>
      <c r="AX3422" s="193"/>
      <c r="AY3422" s="193"/>
      <c r="AZ3422" s="193"/>
      <c r="BA3422" s="193"/>
      <c r="BB3422" s="193"/>
      <c r="BC3422" s="193"/>
      <c r="BD3422" s="193"/>
      <c r="BE3422" s="315"/>
      <c r="BF3422" s="315"/>
      <c r="BG3422" s="315"/>
      <c r="BH3422" s="315"/>
      <c r="BI3422" s="315"/>
      <c r="BJ3422" s="315"/>
      <c r="BK3422" s="315"/>
    </row>
    <row r="3423" spans="1:63" x14ac:dyDescent="0.25">
      <c r="A3423" s="9"/>
      <c r="B3423" s="43" t="s">
        <v>1264</v>
      </c>
      <c r="C3423" s="6" t="s">
        <v>6178</v>
      </c>
      <c r="D3423" s="193">
        <v>1489.4857999999999</v>
      </c>
      <c r="E3423" s="193">
        <v>786.58569</v>
      </c>
      <c r="F3423" s="193">
        <v>203.64294000000001</v>
      </c>
      <c r="G3423" s="193">
        <v>60.198172999999997</v>
      </c>
      <c r="H3423" s="193">
        <v>6.7353791999999997</v>
      </c>
      <c r="I3423" s="193">
        <v>49.431395000000002</v>
      </c>
      <c r="J3423" s="193">
        <v>80.549498999999997</v>
      </c>
      <c r="K3423" s="193">
        <v>0.85598699</v>
      </c>
      <c r="L3423" s="193">
        <v>301.48673000000002</v>
      </c>
      <c r="M3423" s="193">
        <v>0</v>
      </c>
      <c r="N3423" s="193">
        <v>0</v>
      </c>
      <c r="O3423" s="193">
        <v>0</v>
      </c>
      <c r="P3423" s="199">
        <f t="shared" si="651"/>
        <v>5826.5606666666663</v>
      </c>
      <c r="Q3423" s="240">
        <v>109203.94</v>
      </c>
      <c r="R3423" s="99">
        <v>74070.096000000005</v>
      </c>
      <c r="S3423" s="99">
        <v>20990.48</v>
      </c>
      <c r="T3423" s="99">
        <v>0.80540999999999996</v>
      </c>
      <c r="U3423" s="99">
        <v>2237.6999999999998</v>
      </c>
      <c r="V3423" s="99">
        <v>352.85500000000002</v>
      </c>
      <c r="W3423" s="99">
        <v>11552</v>
      </c>
      <c r="X3423" s="241">
        <f t="shared" si="652"/>
        <v>625.0896774729099</v>
      </c>
      <c r="Y3423" s="241">
        <f t="shared" si="653"/>
        <v>317.27421615899999</v>
      </c>
      <c r="Z3423" s="241">
        <f t="shared" si="654"/>
        <v>121.36835564390999</v>
      </c>
      <c r="AA3423" s="241">
        <f t="shared" si="655"/>
        <v>186.44710566999998</v>
      </c>
      <c r="AB3423" s="258">
        <v>161.42416</v>
      </c>
      <c r="AC3423" s="258">
        <v>6.4067147000000005E-2</v>
      </c>
      <c r="AD3423" s="258">
        <v>106.0685</v>
      </c>
      <c r="AE3423" s="258">
        <v>1.5897152000000001E-2</v>
      </c>
      <c r="AF3423" s="258">
        <v>49.042394000000002</v>
      </c>
      <c r="AG3423" s="258">
        <v>0.65919786000000002</v>
      </c>
      <c r="AH3423" s="258">
        <v>105.66486</v>
      </c>
      <c r="AI3423" s="258">
        <v>0.33218276000000002</v>
      </c>
      <c r="AJ3423" s="258">
        <v>0.50766551000000004</v>
      </c>
      <c r="AK3423" s="258">
        <v>3.2299652999999999</v>
      </c>
      <c r="AL3423" s="258">
        <v>6.0499484999999999E-2</v>
      </c>
      <c r="AM3423" s="258">
        <v>2.2908891000000001E-4</v>
      </c>
      <c r="AN3423" s="258">
        <v>5.6024523999999998</v>
      </c>
      <c r="AO3423" s="258">
        <v>1.8548545999999999</v>
      </c>
      <c r="AP3423" s="258">
        <v>4.1156465000000004</v>
      </c>
      <c r="AQ3423" s="258">
        <v>0.90434566999999999</v>
      </c>
      <c r="AR3423" s="258">
        <v>185.54275999999999</v>
      </c>
      <c r="AT3423" s="193"/>
      <c r="AU3423" s="193"/>
      <c r="AV3423" s="193"/>
      <c r="AW3423" s="193"/>
      <c r="AX3423" s="193"/>
      <c r="AY3423" s="193"/>
      <c r="AZ3423" s="193"/>
      <c r="BA3423" s="193"/>
      <c r="BB3423" s="193"/>
      <c r="BC3423" s="193"/>
      <c r="BD3423" s="193"/>
      <c r="BE3423" s="315"/>
      <c r="BF3423" s="315"/>
      <c r="BG3423" s="315"/>
      <c r="BH3423" s="315"/>
      <c r="BI3423" s="315"/>
      <c r="BJ3423" s="315"/>
      <c r="BK3423" s="315"/>
    </row>
    <row r="3424" spans="1:63" x14ac:dyDescent="0.25">
      <c r="A3424" s="9"/>
      <c r="B3424" s="43" t="s">
        <v>1264</v>
      </c>
      <c r="C3424" s="6" t="s">
        <v>6177</v>
      </c>
      <c r="D3424" s="193">
        <v>1385.7828</v>
      </c>
      <c r="E3424" s="193">
        <v>727.11670000000004</v>
      </c>
      <c r="F3424" s="193">
        <v>184.83729</v>
      </c>
      <c r="G3424" s="193">
        <v>50.578994000000002</v>
      </c>
      <c r="H3424" s="193">
        <v>6.7974199000000004</v>
      </c>
      <c r="I3424" s="193">
        <v>44.463831999999996</v>
      </c>
      <c r="J3424" s="193">
        <v>81.366467</v>
      </c>
      <c r="K3424" s="193">
        <v>0.95276463</v>
      </c>
      <c r="L3424" s="193">
        <v>289.66932000000003</v>
      </c>
      <c r="M3424" s="193">
        <v>0</v>
      </c>
      <c r="N3424" s="193">
        <v>0</v>
      </c>
      <c r="O3424" s="193">
        <v>0</v>
      </c>
      <c r="P3424" s="199">
        <f t="shared" si="651"/>
        <v>5386.0496296296296</v>
      </c>
      <c r="Q3424" s="240">
        <v>98992.728000000003</v>
      </c>
      <c r="R3424" s="99">
        <v>69592.691000000006</v>
      </c>
      <c r="S3424" s="99">
        <v>14750.96</v>
      </c>
      <c r="T3424" s="99">
        <v>0.63705000000000001</v>
      </c>
      <c r="U3424" s="99">
        <v>2196.4</v>
      </c>
      <c r="V3424" s="99">
        <v>232.0395</v>
      </c>
      <c r="W3424" s="99">
        <v>12220</v>
      </c>
      <c r="X3424" s="241">
        <f t="shared" si="652"/>
        <v>582.9838296521001</v>
      </c>
      <c r="Y3424" s="241">
        <f t="shared" si="653"/>
        <v>294.80963928300002</v>
      </c>
      <c r="Z3424" s="241">
        <f t="shared" si="654"/>
        <v>112.98977252910001</v>
      </c>
      <c r="AA3424" s="241">
        <f t="shared" si="655"/>
        <v>175.18441784000001</v>
      </c>
      <c r="AB3424" s="258">
        <v>149.20930000000001</v>
      </c>
      <c r="AC3424" s="258">
        <v>6.6350645999999999E-2</v>
      </c>
      <c r="AD3424" s="258">
        <v>100.09044</v>
      </c>
      <c r="AE3424" s="258">
        <v>1.5898867000000001E-2</v>
      </c>
      <c r="AF3424" s="258">
        <v>44.974958999999998</v>
      </c>
      <c r="AG3424" s="258">
        <v>0.45269077000000002</v>
      </c>
      <c r="AH3424" s="258">
        <v>97.670308000000006</v>
      </c>
      <c r="AI3424" s="258">
        <v>0.30020677000000001</v>
      </c>
      <c r="AJ3424" s="258">
        <v>0.42812310999999997</v>
      </c>
      <c r="AK3424" s="258">
        <v>3.4073552</v>
      </c>
      <c r="AL3424" s="258">
        <v>5.4287903999999998E-2</v>
      </c>
      <c r="AM3424" s="258">
        <v>2.125451E-4</v>
      </c>
      <c r="AN3424" s="258">
        <v>5.5412929999999996</v>
      </c>
      <c r="AO3424" s="258">
        <v>1.7302299999999999</v>
      </c>
      <c r="AP3424" s="258">
        <v>3.8577560000000002</v>
      </c>
      <c r="AQ3424" s="258">
        <v>0.86524783999999999</v>
      </c>
      <c r="AR3424" s="258">
        <v>174.31917000000001</v>
      </c>
      <c r="AT3424" s="193"/>
      <c r="AU3424" s="193"/>
      <c r="AV3424" s="193"/>
      <c r="AW3424" s="193"/>
      <c r="AX3424" s="193"/>
      <c r="AY3424" s="193"/>
      <c r="AZ3424" s="193"/>
      <c r="BA3424" s="193"/>
      <c r="BB3424" s="193"/>
      <c r="BC3424" s="193"/>
      <c r="BD3424" s="193"/>
      <c r="BE3424" s="315"/>
      <c r="BF3424" s="315"/>
      <c r="BG3424" s="315"/>
      <c r="BH3424" s="315"/>
      <c r="BI3424" s="315"/>
      <c r="BJ3424" s="315"/>
      <c r="BK3424" s="315"/>
    </row>
    <row r="3425" spans="1:63" x14ac:dyDescent="0.25">
      <c r="A3425" s="9"/>
      <c r="B3425" s="43" t="s">
        <v>1264</v>
      </c>
      <c r="C3425" s="6" t="s">
        <v>6176</v>
      </c>
      <c r="D3425" s="193">
        <v>1486.7756999999999</v>
      </c>
      <c r="E3425" s="193">
        <v>805.82587000000001</v>
      </c>
      <c r="F3425" s="193">
        <v>205.43695</v>
      </c>
      <c r="G3425" s="193">
        <v>59.477606000000002</v>
      </c>
      <c r="H3425" s="193">
        <v>6.6618339000000004</v>
      </c>
      <c r="I3425" s="193">
        <v>48.214047000000001</v>
      </c>
      <c r="J3425" s="193">
        <v>80.898516000000001</v>
      </c>
      <c r="K3425" s="193">
        <v>0.92975105999999996</v>
      </c>
      <c r="L3425" s="193">
        <v>279.33114999999998</v>
      </c>
      <c r="M3425" s="193">
        <v>0</v>
      </c>
      <c r="N3425" s="193">
        <v>0</v>
      </c>
      <c r="O3425" s="193">
        <v>0</v>
      </c>
      <c r="P3425" s="199">
        <f t="shared" si="651"/>
        <v>5969.0805185185181</v>
      </c>
      <c r="Q3425" s="240">
        <v>111261.06</v>
      </c>
      <c r="R3425" s="99">
        <v>76401.058000000005</v>
      </c>
      <c r="S3425" s="99">
        <v>20863.919999999998</v>
      </c>
      <c r="T3425" s="99">
        <v>0.60563999999999996</v>
      </c>
      <c r="U3425" s="99">
        <v>2214.5</v>
      </c>
      <c r="V3425" s="99">
        <v>347.97719999999998</v>
      </c>
      <c r="W3425" s="99">
        <v>11433</v>
      </c>
      <c r="X3425" s="241">
        <f t="shared" si="652"/>
        <v>635.84712088544995</v>
      </c>
      <c r="Y3425" s="241">
        <f t="shared" si="653"/>
        <v>320.10770968499997</v>
      </c>
      <c r="Z3425" s="241">
        <f t="shared" si="654"/>
        <v>123.51128183045</v>
      </c>
      <c r="AA3425" s="241">
        <f t="shared" si="655"/>
        <v>192.22812937</v>
      </c>
      <c r="AB3425" s="258">
        <v>165.37522999999999</v>
      </c>
      <c r="AC3425" s="258">
        <v>6.4195416000000005E-2</v>
      </c>
      <c r="AD3425" s="258">
        <v>105.26297</v>
      </c>
      <c r="AE3425" s="258">
        <v>1.6413079000000001E-2</v>
      </c>
      <c r="AF3425" s="258">
        <v>48.740018999999997</v>
      </c>
      <c r="AG3425" s="258">
        <v>0.64888219000000003</v>
      </c>
      <c r="AH3425" s="258">
        <v>108.25039</v>
      </c>
      <c r="AI3425" s="258">
        <v>0.33452893</v>
      </c>
      <c r="AJ3425" s="258">
        <v>0.50073758999999995</v>
      </c>
      <c r="AK3425" s="258">
        <v>3.2278560999999999</v>
      </c>
      <c r="AL3425" s="258">
        <v>6.0065639999999997E-2</v>
      </c>
      <c r="AM3425" s="258">
        <v>2.2757045000000001E-4</v>
      </c>
      <c r="AN3425" s="258">
        <v>5.4216347999999996</v>
      </c>
      <c r="AO3425" s="258">
        <v>1.8212455999999999</v>
      </c>
      <c r="AP3425" s="258">
        <v>3.8945956000000002</v>
      </c>
      <c r="AQ3425" s="258">
        <v>0.85619937000000002</v>
      </c>
      <c r="AR3425" s="258">
        <v>191.37192999999999</v>
      </c>
      <c r="AT3425" s="193"/>
      <c r="AU3425" s="193"/>
      <c r="AV3425" s="193"/>
      <c r="AW3425" s="193"/>
      <c r="AX3425" s="193"/>
      <c r="AY3425" s="193"/>
      <c r="AZ3425" s="193"/>
      <c r="BA3425" s="193"/>
      <c r="BB3425" s="193"/>
      <c r="BC3425" s="193"/>
      <c r="BD3425" s="193"/>
      <c r="BE3425" s="315"/>
      <c r="BF3425" s="315"/>
      <c r="BG3425" s="315"/>
      <c r="BH3425" s="315"/>
      <c r="BI3425" s="315"/>
      <c r="BJ3425" s="315"/>
      <c r="BK3425" s="315"/>
    </row>
    <row r="3426" spans="1:63" x14ac:dyDescent="0.25">
      <c r="A3426" s="9"/>
      <c r="B3426" s="43" t="s">
        <v>1264</v>
      </c>
      <c r="C3426" s="6" t="s">
        <v>6175</v>
      </c>
      <c r="D3426" s="193">
        <v>1613.1085</v>
      </c>
      <c r="E3426" s="193">
        <v>624.69875999999999</v>
      </c>
      <c r="F3426" s="193">
        <v>208.73070999999999</v>
      </c>
      <c r="G3426" s="193">
        <v>45.935333999999997</v>
      </c>
      <c r="H3426" s="193">
        <v>6.1520064999999997</v>
      </c>
      <c r="I3426" s="193">
        <v>38.123601999999998</v>
      </c>
      <c r="J3426" s="193">
        <v>75.785719999999998</v>
      </c>
      <c r="K3426" s="193">
        <v>1.96828</v>
      </c>
      <c r="L3426" s="193">
        <v>611.71405000000004</v>
      </c>
      <c r="M3426" s="193">
        <v>0</v>
      </c>
      <c r="N3426" s="193">
        <v>0</v>
      </c>
      <c r="O3426" s="193">
        <v>0</v>
      </c>
      <c r="P3426" s="199">
        <f t="shared" si="651"/>
        <v>4627.3982222222221</v>
      </c>
      <c r="Q3426" s="240">
        <v>79006.654999999999</v>
      </c>
      <c r="R3426" s="99">
        <v>57802.915999999997</v>
      </c>
      <c r="S3426" s="99">
        <v>15389.36</v>
      </c>
      <c r="T3426" s="99">
        <v>0.18407999999999999</v>
      </c>
      <c r="U3426" s="99">
        <v>969.76</v>
      </c>
      <c r="V3426" s="99">
        <v>112.43519999999999</v>
      </c>
      <c r="W3426" s="99">
        <v>4732</v>
      </c>
      <c r="X3426" s="241">
        <f t="shared" si="652"/>
        <v>498.2189071912901</v>
      </c>
      <c r="Y3426" s="241">
        <f t="shared" si="653"/>
        <v>259.47400959100008</v>
      </c>
      <c r="Z3426" s="241">
        <f t="shared" si="654"/>
        <v>92.936071500289984</v>
      </c>
      <c r="AA3426" s="241">
        <f t="shared" si="655"/>
        <v>145.8088261</v>
      </c>
      <c r="AB3426" s="258">
        <v>128.24319</v>
      </c>
      <c r="AC3426" s="258">
        <v>1.1878733000000001E-2</v>
      </c>
      <c r="AD3426" s="258">
        <v>83.851770000000002</v>
      </c>
      <c r="AE3426" s="258">
        <v>1.0610718E-2</v>
      </c>
      <c r="AF3426" s="258">
        <v>46.966284999999999</v>
      </c>
      <c r="AG3426" s="258">
        <v>0.39027514000000002</v>
      </c>
      <c r="AH3426" s="258">
        <v>83.947260999999997</v>
      </c>
      <c r="AI3426" s="258">
        <v>0.34462936</v>
      </c>
      <c r="AJ3426" s="258">
        <v>0.40612831999999999</v>
      </c>
      <c r="AK3426" s="258">
        <v>0.20055872999999999</v>
      </c>
      <c r="AL3426" s="258">
        <v>5.5908183E-2</v>
      </c>
      <c r="AM3426" s="258">
        <v>1.7550728999999999E-4</v>
      </c>
      <c r="AN3426" s="258">
        <v>3.2366857000000002</v>
      </c>
      <c r="AO3426" s="258">
        <v>2.0739697000000001</v>
      </c>
      <c r="AP3426" s="258">
        <v>2.6707550000000002</v>
      </c>
      <c r="AQ3426" s="258">
        <v>1.1015161</v>
      </c>
      <c r="AR3426" s="258">
        <v>144.70731000000001</v>
      </c>
      <c r="AT3426" s="193"/>
      <c r="AU3426" s="193"/>
      <c r="AV3426" s="193"/>
      <c r="AW3426" s="193"/>
      <c r="AX3426" s="193"/>
      <c r="AY3426" s="193"/>
      <c r="AZ3426" s="193"/>
      <c r="BA3426" s="193"/>
      <c r="BB3426" s="193"/>
      <c r="BC3426" s="193"/>
      <c r="BD3426" s="193"/>
      <c r="BE3426" s="315"/>
      <c r="BF3426" s="315"/>
      <c r="BG3426" s="315"/>
      <c r="BH3426" s="315"/>
      <c r="BI3426" s="315"/>
      <c r="BJ3426" s="315"/>
      <c r="BK3426" s="315"/>
    </row>
    <row r="3427" spans="1:63" x14ac:dyDescent="0.25">
      <c r="A3427" s="9"/>
      <c r="B3427" s="43" t="s">
        <v>1264</v>
      </c>
      <c r="C3427" s="6" t="s">
        <v>4532</v>
      </c>
      <c r="D3427" s="193">
        <v>2088.8272999999999</v>
      </c>
      <c r="E3427" s="193">
        <v>809.74427000000003</v>
      </c>
      <c r="F3427" s="193">
        <v>250.83541</v>
      </c>
      <c r="G3427" s="193">
        <v>53.713762000000003</v>
      </c>
      <c r="H3427" s="193">
        <v>9.0275894999999995</v>
      </c>
      <c r="I3427" s="193">
        <v>55.161262999999998</v>
      </c>
      <c r="J3427" s="193">
        <v>84.003026000000006</v>
      </c>
      <c r="K3427" s="193">
        <v>2.3407325000000001</v>
      </c>
      <c r="L3427" s="193">
        <v>824.00129000000004</v>
      </c>
      <c r="M3427" s="193">
        <v>0</v>
      </c>
      <c r="N3427" s="193">
        <v>0</v>
      </c>
      <c r="O3427" s="193">
        <v>0</v>
      </c>
      <c r="P3427" s="199">
        <f t="shared" si="651"/>
        <v>5998.1057037037035</v>
      </c>
      <c r="Q3427" s="240">
        <v>97770.843999999997</v>
      </c>
      <c r="R3427" s="99">
        <v>69698.573999999993</v>
      </c>
      <c r="S3427" s="99">
        <v>18852.400000000001</v>
      </c>
      <c r="T3427" s="99">
        <v>0.17960999999999999</v>
      </c>
      <c r="U3427" s="99">
        <v>1364.5</v>
      </c>
      <c r="V3427" s="99">
        <v>143.39019999999999</v>
      </c>
      <c r="W3427" s="99">
        <v>7711.8</v>
      </c>
      <c r="X3427" s="241">
        <f t="shared" si="652"/>
        <v>618.77066049850987</v>
      </c>
      <c r="Y3427" s="241">
        <f t="shared" si="653"/>
        <v>322.92401063299997</v>
      </c>
      <c r="Z3427" s="241">
        <f t="shared" si="654"/>
        <v>119.93887296551</v>
      </c>
      <c r="AA3427" s="241">
        <f t="shared" si="655"/>
        <v>175.90777689999999</v>
      </c>
      <c r="AB3427" s="258">
        <v>166.21278000000001</v>
      </c>
      <c r="AC3427" s="258">
        <v>1.4574034E-2</v>
      </c>
      <c r="AD3427" s="258">
        <v>94.222756000000004</v>
      </c>
      <c r="AE3427" s="258">
        <v>1.3387869E-2</v>
      </c>
      <c r="AF3427" s="258">
        <v>61.957788000000001</v>
      </c>
      <c r="AG3427" s="258">
        <v>0.50272472999999995</v>
      </c>
      <c r="AH3427" s="258">
        <v>108.81627</v>
      </c>
      <c r="AI3427" s="258">
        <v>0.41241773999999998</v>
      </c>
      <c r="AJ3427" s="258">
        <v>0.47427093999999997</v>
      </c>
      <c r="AK3427" s="258">
        <v>0.24391713000000001</v>
      </c>
      <c r="AL3427" s="258">
        <v>6.6287970000000002E-2</v>
      </c>
      <c r="AM3427" s="258">
        <v>2.0948551E-4</v>
      </c>
      <c r="AN3427" s="258">
        <v>4.0946769999999999</v>
      </c>
      <c r="AO3427" s="258">
        <v>2.5227989000000002</v>
      </c>
      <c r="AP3427" s="258">
        <v>3.3080238</v>
      </c>
      <c r="AQ3427" s="258">
        <v>1.4593569</v>
      </c>
      <c r="AR3427" s="258">
        <v>174.44842</v>
      </c>
      <c r="AT3427" s="193"/>
      <c r="AU3427" s="193"/>
      <c r="AV3427" s="193"/>
      <c r="AW3427" s="193"/>
      <c r="AX3427" s="193"/>
      <c r="AY3427" s="193"/>
      <c r="AZ3427" s="193"/>
      <c r="BA3427" s="193"/>
      <c r="BB3427" s="193"/>
      <c r="BC3427" s="193"/>
      <c r="BD3427" s="193"/>
      <c r="BE3427" s="315"/>
      <c r="BF3427" s="315"/>
      <c r="BG3427" s="315"/>
      <c r="BH3427" s="315"/>
      <c r="BI3427" s="315"/>
      <c r="BJ3427" s="315"/>
      <c r="BK3427" s="315"/>
    </row>
    <row r="3428" spans="1:63" x14ac:dyDescent="0.25">
      <c r="A3428" s="9"/>
      <c r="B3428" s="43" t="s">
        <v>1264</v>
      </c>
      <c r="C3428" s="6" t="s">
        <v>3005</v>
      </c>
      <c r="D3428" s="193">
        <v>1310.5313000000001</v>
      </c>
      <c r="E3428" s="193">
        <v>621.14904999999999</v>
      </c>
      <c r="F3428" s="193">
        <v>226.81217000000001</v>
      </c>
      <c r="G3428" s="193">
        <v>56.572555000000001</v>
      </c>
      <c r="H3428" s="193">
        <v>5.6314415999999996</v>
      </c>
      <c r="I3428" s="193">
        <v>42.785409999999999</v>
      </c>
      <c r="J3428" s="193">
        <v>79.949984000000001</v>
      </c>
      <c r="K3428" s="193">
        <v>1.1836068</v>
      </c>
      <c r="L3428" s="193">
        <v>276.44709999999998</v>
      </c>
      <c r="M3428" s="193">
        <v>0</v>
      </c>
      <c r="N3428" s="193">
        <v>0</v>
      </c>
      <c r="O3428" s="193">
        <v>0</v>
      </c>
      <c r="P3428" s="199">
        <f t="shared" si="651"/>
        <v>4601.1040740740737</v>
      </c>
      <c r="Q3428" s="240">
        <v>75471.346000000005</v>
      </c>
      <c r="R3428" s="99">
        <v>56140.328999999998</v>
      </c>
      <c r="S3428" s="99">
        <v>13886.32</v>
      </c>
      <c r="T3428" s="99">
        <v>0.32034000000000001</v>
      </c>
      <c r="U3428" s="99">
        <v>1438.5</v>
      </c>
      <c r="V3428" s="99">
        <v>245.1771</v>
      </c>
      <c r="W3428" s="99">
        <v>3760.7</v>
      </c>
      <c r="X3428" s="241">
        <f t="shared" si="652"/>
        <v>524.24476917242009</v>
      </c>
      <c r="Y3428" s="241">
        <f t="shared" si="653"/>
        <v>286.81342734400005</v>
      </c>
      <c r="Z3428" s="241">
        <f t="shared" si="654"/>
        <v>95.870542428419995</v>
      </c>
      <c r="AA3428" s="241">
        <f t="shared" si="655"/>
        <v>141.56079940000001</v>
      </c>
      <c r="AB3428" s="258">
        <v>127.51815999999999</v>
      </c>
      <c r="AC3428" s="258">
        <v>1.5478449E-2</v>
      </c>
      <c r="AD3428" s="258">
        <v>108.11891</v>
      </c>
      <c r="AE3428" s="258">
        <v>1.2971275000000001E-2</v>
      </c>
      <c r="AF3428" s="258">
        <v>50.767927</v>
      </c>
      <c r="AG3428" s="258">
        <v>0.37998061999999999</v>
      </c>
      <c r="AH3428" s="258">
        <v>83.470636999999996</v>
      </c>
      <c r="AI3428" s="258">
        <v>0.37281908000000002</v>
      </c>
      <c r="AJ3428" s="258">
        <v>0.50138598000000001</v>
      </c>
      <c r="AK3428" s="258">
        <v>0.22392421000000001</v>
      </c>
      <c r="AL3428" s="258">
        <v>6.3912689999999994E-2</v>
      </c>
      <c r="AM3428" s="258">
        <v>2.0746841999999999E-4</v>
      </c>
      <c r="AN3428" s="258">
        <v>5.8801464000000001</v>
      </c>
      <c r="AO3428" s="258">
        <v>2.1188907000000001</v>
      </c>
      <c r="AP3428" s="258">
        <v>3.2386189000000001</v>
      </c>
      <c r="AQ3428" s="258">
        <v>1.0158094</v>
      </c>
      <c r="AR3428" s="258">
        <v>140.54499000000001</v>
      </c>
      <c r="AT3428" s="193"/>
      <c r="AU3428" s="193"/>
      <c r="AV3428" s="193"/>
      <c r="AW3428" s="193"/>
      <c r="AX3428" s="193"/>
      <c r="AY3428" s="193"/>
      <c r="AZ3428" s="193"/>
      <c r="BA3428" s="193"/>
      <c r="BB3428" s="193"/>
      <c r="BC3428" s="193"/>
      <c r="BD3428" s="193"/>
      <c r="BE3428" s="315"/>
      <c r="BF3428" s="315"/>
      <c r="BG3428" s="315"/>
      <c r="BH3428" s="315"/>
      <c r="BI3428" s="315"/>
      <c r="BJ3428" s="315"/>
      <c r="BK3428" s="315"/>
    </row>
    <row r="3429" spans="1:63" x14ac:dyDescent="0.25">
      <c r="A3429" s="9"/>
      <c r="B3429" s="43" t="s">
        <v>1264</v>
      </c>
      <c r="C3429" s="6" t="s">
        <v>3878</v>
      </c>
      <c r="D3429" s="193">
        <v>2638.1498999999999</v>
      </c>
      <c r="E3429" s="193">
        <v>720.75046999999995</v>
      </c>
      <c r="F3429" s="193">
        <v>168.91494</v>
      </c>
      <c r="G3429" s="193">
        <v>68.988444999999999</v>
      </c>
      <c r="H3429" s="193">
        <v>5.9381050999999996</v>
      </c>
      <c r="I3429" s="193">
        <v>41.594191000000002</v>
      </c>
      <c r="J3429" s="193">
        <v>68.766625000000005</v>
      </c>
      <c r="K3429" s="193">
        <v>0.68920004999999995</v>
      </c>
      <c r="L3429" s="193">
        <v>1562.508</v>
      </c>
      <c r="M3429" s="193">
        <v>0</v>
      </c>
      <c r="N3429" s="193">
        <v>0</v>
      </c>
      <c r="O3429" s="193">
        <v>0</v>
      </c>
      <c r="P3429" s="199">
        <f t="shared" si="651"/>
        <v>5338.8923703703695</v>
      </c>
      <c r="Q3429" s="240">
        <v>88682.288</v>
      </c>
      <c r="R3429" s="99">
        <v>62291.214</v>
      </c>
      <c r="S3429" s="99">
        <v>19868.8</v>
      </c>
      <c r="T3429" s="99">
        <v>0.14326</v>
      </c>
      <c r="U3429" s="99">
        <v>1250.4000000000001</v>
      </c>
      <c r="V3429" s="99">
        <v>705.83100000000002</v>
      </c>
      <c r="W3429" s="99">
        <v>4565.8999999999996</v>
      </c>
      <c r="X3429" s="241">
        <f t="shared" si="652"/>
        <v>554.21330756339</v>
      </c>
      <c r="Y3429" s="241">
        <f t="shared" si="653"/>
        <v>290.98911579200001</v>
      </c>
      <c r="Z3429" s="241">
        <f t="shared" si="654"/>
        <v>106.17202027139001</v>
      </c>
      <c r="AA3429" s="241">
        <f t="shared" si="655"/>
        <v>157.05217149999999</v>
      </c>
      <c r="AB3429" s="258">
        <v>147.95824999999999</v>
      </c>
      <c r="AC3429" s="258">
        <v>1.5814536000000001E-2</v>
      </c>
      <c r="AD3429" s="258">
        <v>100.11339</v>
      </c>
      <c r="AE3429" s="258">
        <v>1.0794216000000001E-2</v>
      </c>
      <c r="AF3429" s="258">
        <v>42.321202</v>
      </c>
      <c r="AG3429" s="258">
        <v>0.56966503999999996</v>
      </c>
      <c r="AH3429" s="258">
        <v>96.852788000000004</v>
      </c>
      <c r="AI3429" s="258">
        <v>0.27599614</v>
      </c>
      <c r="AJ3429" s="258">
        <v>0.61210682999999999</v>
      </c>
      <c r="AK3429" s="258">
        <v>0.21186135</v>
      </c>
      <c r="AL3429" s="258">
        <v>6.8017804000000001E-2</v>
      </c>
      <c r="AM3429" s="258">
        <v>2.1414738999999999E-4</v>
      </c>
      <c r="AN3429" s="258">
        <v>3.4706727000000002</v>
      </c>
      <c r="AO3429" s="258">
        <v>1.8193577999999999</v>
      </c>
      <c r="AP3429" s="258">
        <v>2.8610055000000001</v>
      </c>
      <c r="AQ3429" s="258">
        <v>1.1033215000000001</v>
      </c>
      <c r="AR3429" s="258">
        <v>155.94884999999999</v>
      </c>
      <c r="AT3429" s="193"/>
      <c r="AU3429" s="193"/>
      <c r="AV3429" s="193"/>
      <c r="AW3429" s="193"/>
      <c r="AX3429" s="193"/>
      <c r="AY3429" s="193"/>
      <c r="AZ3429" s="193"/>
      <c r="BA3429" s="193"/>
      <c r="BB3429" s="193"/>
      <c r="BC3429" s="193"/>
      <c r="BD3429" s="193"/>
      <c r="BE3429" s="315"/>
      <c r="BF3429" s="315"/>
      <c r="BG3429" s="315"/>
      <c r="BH3429" s="315"/>
      <c r="BI3429" s="315"/>
      <c r="BJ3429" s="315"/>
      <c r="BK3429" s="315"/>
    </row>
    <row r="3430" spans="1:63" x14ac:dyDescent="0.25">
      <c r="A3430" s="9"/>
      <c r="B3430" s="43" t="s">
        <v>1264</v>
      </c>
      <c r="C3430" s="6" t="s">
        <v>1882</v>
      </c>
      <c r="D3430" s="193">
        <v>1250.8015</v>
      </c>
      <c r="E3430" s="193">
        <v>654.06564000000003</v>
      </c>
      <c r="F3430" s="193">
        <v>170.89055999999999</v>
      </c>
      <c r="G3430" s="193">
        <v>49.066025000000003</v>
      </c>
      <c r="H3430" s="193">
        <v>6.0524104999999997</v>
      </c>
      <c r="I3430" s="193">
        <v>41.077598999999999</v>
      </c>
      <c r="J3430" s="193">
        <v>78.877915000000002</v>
      </c>
      <c r="K3430" s="193">
        <v>0.77874723000000001</v>
      </c>
      <c r="L3430" s="193">
        <v>249.99263999999999</v>
      </c>
      <c r="M3430" s="193">
        <v>0</v>
      </c>
      <c r="N3430" s="193">
        <v>0</v>
      </c>
      <c r="O3430" s="193">
        <v>0</v>
      </c>
      <c r="P3430" s="199">
        <f t="shared" si="651"/>
        <v>4844.9306666666662</v>
      </c>
      <c r="Q3430" s="240">
        <v>91944.467000000004</v>
      </c>
      <c r="R3430" s="99">
        <v>64458.22</v>
      </c>
      <c r="S3430" s="99">
        <v>13843.76</v>
      </c>
      <c r="T3430" s="99">
        <v>0.65583999999999998</v>
      </c>
      <c r="U3430" s="99">
        <v>2108.3000000000002</v>
      </c>
      <c r="V3430" s="99">
        <v>229.53149999999999</v>
      </c>
      <c r="W3430" s="99">
        <v>11304</v>
      </c>
      <c r="X3430" s="241">
        <f t="shared" si="652"/>
        <v>539.00096161663987</v>
      </c>
      <c r="Y3430" s="241">
        <f t="shared" si="653"/>
        <v>273.77025623199995</v>
      </c>
      <c r="Z3430" s="241">
        <f t="shared" si="654"/>
        <v>102.92297286464</v>
      </c>
      <c r="AA3430" s="241">
        <f t="shared" si="655"/>
        <v>162.30773252</v>
      </c>
      <c r="AB3430" s="258">
        <v>134.21870999999999</v>
      </c>
      <c r="AC3430" s="258">
        <v>6.5722064999999996E-2</v>
      </c>
      <c r="AD3430" s="258">
        <v>97.871987000000004</v>
      </c>
      <c r="AE3430" s="258">
        <v>1.4648807E-2</v>
      </c>
      <c r="AF3430" s="258">
        <v>41.169916000000001</v>
      </c>
      <c r="AG3430" s="258">
        <v>0.42927236000000002</v>
      </c>
      <c r="AH3430" s="258">
        <v>87.852737000000005</v>
      </c>
      <c r="AI3430" s="258">
        <v>0.27826346000000002</v>
      </c>
      <c r="AJ3430" s="258">
        <v>0.41531398000000003</v>
      </c>
      <c r="AK3430" s="258">
        <v>3.3956146999999999</v>
      </c>
      <c r="AL3430" s="258">
        <v>5.2170436000000001E-2</v>
      </c>
      <c r="AM3430" s="258">
        <v>2.0548864E-4</v>
      </c>
      <c r="AN3430" s="258">
        <v>5.6005560000000001</v>
      </c>
      <c r="AO3430" s="258">
        <v>1.6389152</v>
      </c>
      <c r="AP3430" s="258">
        <v>3.6891965999999998</v>
      </c>
      <c r="AQ3430" s="258">
        <v>0.82185251999999998</v>
      </c>
      <c r="AR3430" s="258">
        <v>161.48588000000001</v>
      </c>
      <c r="AT3430" s="193"/>
      <c r="AU3430" s="193"/>
      <c r="AV3430" s="193"/>
      <c r="AW3430" s="193"/>
      <c r="AX3430" s="193"/>
      <c r="AY3430" s="193"/>
      <c r="AZ3430" s="193"/>
      <c r="BA3430" s="193"/>
      <c r="BB3430" s="193"/>
      <c r="BC3430" s="193"/>
      <c r="BD3430" s="193"/>
      <c r="BE3430" s="315"/>
      <c r="BF3430" s="315"/>
      <c r="BG3430" s="315"/>
      <c r="BH3430" s="315"/>
      <c r="BI3430" s="315"/>
      <c r="BJ3430" s="315"/>
      <c r="BK3430" s="315"/>
    </row>
    <row r="3431" spans="1:63" x14ac:dyDescent="0.25">
      <c r="A3431" s="9"/>
      <c r="B3431" s="43" t="s">
        <v>1264</v>
      </c>
      <c r="C3431" s="6" t="s">
        <v>1881</v>
      </c>
      <c r="D3431" s="193">
        <v>1403.3839</v>
      </c>
      <c r="E3431" s="193">
        <v>714.44149000000004</v>
      </c>
      <c r="F3431" s="193">
        <v>184.97148000000001</v>
      </c>
      <c r="G3431" s="193">
        <v>51.643433000000002</v>
      </c>
      <c r="H3431" s="193">
        <v>6.9643955999999996</v>
      </c>
      <c r="I3431" s="193">
        <v>46.189259</v>
      </c>
      <c r="J3431" s="193">
        <v>81.175820000000002</v>
      </c>
      <c r="K3431" s="193">
        <v>0.88538061000000001</v>
      </c>
      <c r="L3431" s="193">
        <v>317.11268000000001</v>
      </c>
      <c r="M3431" s="193">
        <v>0</v>
      </c>
      <c r="N3431" s="193">
        <v>0</v>
      </c>
      <c r="O3431" s="193">
        <v>0</v>
      </c>
      <c r="P3431" s="199">
        <f t="shared" si="651"/>
        <v>5292.1591851851854</v>
      </c>
      <c r="Q3431" s="240">
        <v>97837.448999999993</v>
      </c>
      <c r="R3431" s="99">
        <v>67786.649000000005</v>
      </c>
      <c r="S3431" s="99">
        <v>15074.08</v>
      </c>
      <c r="T3431" s="99">
        <v>0.64958000000000005</v>
      </c>
      <c r="U3431" s="99">
        <v>2250.5</v>
      </c>
      <c r="V3431" s="99">
        <v>238.57040000000001</v>
      </c>
      <c r="W3431" s="99">
        <v>12487</v>
      </c>
      <c r="X3431" s="241">
        <f t="shared" si="652"/>
        <v>576.62697710541988</v>
      </c>
      <c r="Y3431" s="241">
        <f t="shared" si="653"/>
        <v>294.18283495899999</v>
      </c>
      <c r="Z3431" s="241">
        <f t="shared" si="654"/>
        <v>111.73097234641997</v>
      </c>
      <c r="AA3431" s="241">
        <f t="shared" si="655"/>
        <v>170.7131698</v>
      </c>
      <c r="AB3431" s="258">
        <v>146.6052</v>
      </c>
      <c r="AC3431" s="258">
        <v>6.6421856000000001E-2</v>
      </c>
      <c r="AD3431" s="258">
        <v>101.22015</v>
      </c>
      <c r="AE3431" s="258">
        <v>1.5482302999999999E-2</v>
      </c>
      <c r="AF3431" s="258">
        <v>45.805996</v>
      </c>
      <c r="AG3431" s="258">
        <v>0.46958480000000002</v>
      </c>
      <c r="AH3431" s="258">
        <v>95.966994999999997</v>
      </c>
      <c r="AI3431" s="258">
        <v>0.30099874999999998</v>
      </c>
      <c r="AJ3431" s="258">
        <v>0.43800230000000001</v>
      </c>
      <c r="AK3431" s="258">
        <v>3.4099808</v>
      </c>
      <c r="AL3431" s="258">
        <v>5.5013640000000003E-2</v>
      </c>
      <c r="AM3431" s="258">
        <v>2.1495642000000001E-4</v>
      </c>
      <c r="AN3431" s="258">
        <v>5.8909314999999998</v>
      </c>
      <c r="AO3431" s="258">
        <v>1.7777752</v>
      </c>
      <c r="AP3431" s="258">
        <v>3.8910602000000001</v>
      </c>
      <c r="AQ3431" s="258">
        <v>0.90906980000000004</v>
      </c>
      <c r="AR3431" s="258">
        <v>169.80410000000001</v>
      </c>
      <c r="AT3431" s="193"/>
      <c r="AU3431" s="193"/>
      <c r="AV3431" s="193"/>
      <c r="AW3431" s="193"/>
      <c r="AX3431" s="193"/>
      <c r="AY3431" s="193"/>
      <c r="AZ3431" s="193"/>
      <c r="BA3431" s="193"/>
      <c r="BB3431" s="193"/>
      <c r="BC3431" s="193"/>
      <c r="BD3431" s="193"/>
      <c r="BE3431" s="315"/>
      <c r="BF3431" s="315"/>
      <c r="BG3431" s="315"/>
      <c r="BH3431" s="315"/>
      <c r="BI3431" s="315"/>
      <c r="BJ3431" s="315"/>
      <c r="BK3431" s="315"/>
    </row>
    <row r="3432" spans="1:63" x14ac:dyDescent="0.25">
      <c r="A3432" s="9"/>
      <c r="B3432" s="43" t="s">
        <v>1264</v>
      </c>
      <c r="C3432" s="6" t="s">
        <v>2836</v>
      </c>
      <c r="D3432" s="193">
        <v>1190.4655</v>
      </c>
      <c r="E3432" s="193">
        <v>606.86725000000001</v>
      </c>
      <c r="F3432" s="193">
        <v>168.79349999999999</v>
      </c>
      <c r="G3432" s="193">
        <v>50.180802999999997</v>
      </c>
      <c r="H3432" s="193">
        <v>5.4654388000000003</v>
      </c>
      <c r="I3432" s="193">
        <v>38.796335999999997</v>
      </c>
      <c r="J3432" s="193">
        <v>79.263743000000005</v>
      </c>
      <c r="K3432" s="193">
        <v>0.73977793000000003</v>
      </c>
      <c r="L3432" s="193">
        <v>240.35865999999999</v>
      </c>
      <c r="M3432" s="193">
        <v>0</v>
      </c>
      <c r="N3432" s="193">
        <v>0</v>
      </c>
      <c r="O3432" s="193">
        <v>0</v>
      </c>
      <c r="P3432" s="199">
        <f t="shared" si="651"/>
        <v>4495.312962962963</v>
      </c>
      <c r="Q3432" s="240">
        <v>83235.402000000002</v>
      </c>
      <c r="R3432" s="99">
        <v>57428.667999999998</v>
      </c>
      <c r="S3432" s="99">
        <v>15059.52</v>
      </c>
      <c r="T3432" s="99">
        <v>0.29209000000000002</v>
      </c>
      <c r="U3432" s="99">
        <v>1874.1</v>
      </c>
      <c r="V3432" s="99">
        <v>247.2217</v>
      </c>
      <c r="W3432" s="99">
        <v>8625.6</v>
      </c>
      <c r="X3432" s="241">
        <f t="shared" si="652"/>
        <v>505.87396297038003</v>
      </c>
      <c r="Y3432" s="241">
        <f t="shared" si="653"/>
        <v>265.23332684400003</v>
      </c>
      <c r="Z3432" s="241">
        <f t="shared" si="654"/>
        <v>96.011202286380026</v>
      </c>
      <c r="AA3432" s="241">
        <f t="shared" si="655"/>
        <v>144.62943384000002</v>
      </c>
      <c r="AB3432" s="258">
        <v>124.52871</v>
      </c>
      <c r="AC3432" s="258">
        <v>6.4175945999999998E-2</v>
      </c>
      <c r="AD3432" s="258">
        <v>100.37606</v>
      </c>
      <c r="AE3432" s="258">
        <v>1.4203118000000001E-2</v>
      </c>
      <c r="AF3432" s="258">
        <v>39.782288999999999</v>
      </c>
      <c r="AG3432" s="258">
        <v>0.46788878</v>
      </c>
      <c r="AH3432" s="258">
        <v>81.512567000000004</v>
      </c>
      <c r="AI3432" s="258">
        <v>0.27602811999999999</v>
      </c>
      <c r="AJ3432" s="258">
        <v>0.43032076000000002</v>
      </c>
      <c r="AK3432" s="258">
        <v>3.6969953000000002</v>
      </c>
      <c r="AL3432" s="258">
        <v>5.2862270000000003E-2</v>
      </c>
      <c r="AM3432" s="258">
        <v>2.1063637999999999E-4</v>
      </c>
      <c r="AN3432" s="258">
        <v>5.4185096000000001</v>
      </c>
      <c r="AO3432" s="258">
        <v>1.6006149999999999</v>
      </c>
      <c r="AP3432" s="258">
        <v>3.0230936000000002</v>
      </c>
      <c r="AQ3432" s="258">
        <v>0.77598383999999998</v>
      </c>
      <c r="AR3432" s="258">
        <v>143.85345000000001</v>
      </c>
      <c r="AT3432" s="193"/>
      <c r="AU3432" s="193"/>
      <c r="AV3432" s="193"/>
      <c r="AW3432" s="193"/>
      <c r="AX3432" s="193"/>
      <c r="AY3432" s="193"/>
      <c r="AZ3432" s="193"/>
      <c r="BA3432" s="193"/>
      <c r="BB3432" s="193"/>
      <c r="BC3432" s="193"/>
      <c r="BD3432" s="193"/>
      <c r="BE3432" s="315"/>
      <c r="BF3432" s="315"/>
      <c r="BG3432" s="315"/>
      <c r="BH3432" s="315"/>
      <c r="BI3432" s="315"/>
      <c r="BJ3432" s="315"/>
      <c r="BK3432" s="315"/>
    </row>
    <row r="3433" spans="1:63" x14ac:dyDescent="0.25">
      <c r="A3433" s="9"/>
      <c r="B3433" s="43" t="s">
        <v>1264</v>
      </c>
      <c r="C3433" s="6" t="s">
        <v>2835</v>
      </c>
      <c r="D3433" s="193">
        <v>1357.8398999999999</v>
      </c>
      <c r="E3433" s="193">
        <v>673.09515999999996</v>
      </c>
      <c r="F3433" s="193">
        <v>184.23575</v>
      </c>
      <c r="G3433" s="193">
        <v>53.008991000000002</v>
      </c>
      <c r="H3433" s="193">
        <v>6.4658385999999997</v>
      </c>
      <c r="I3433" s="193">
        <v>44.401558999999999</v>
      </c>
      <c r="J3433" s="193">
        <v>81.785538000000003</v>
      </c>
      <c r="K3433" s="193">
        <v>0.85675639000000003</v>
      </c>
      <c r="L3433" s="193">
        <v>313.99032999999997</v>
      </c>
      <c r="M3433" s="193">
        <v>0</v>
      </c>
      <c r="N3433" s="193">
        <v>0</v>
      </c>
      <c r="O3433" s="193">
        <v>0</v>
      </c>
      <c r="P3433" s="199">
        <f t="shared" si="651"/>
        <v>4985.8900740740737</v>
      </c>
      <c r="Q3433" s="240">
        <v>89700.195999999996</v>
      </c>
      <c r="R3433" s="99">
        <v>61079.392</v>
      </c>
      <c r="S3433" s="99">
        <v>16409.68</v>
      </c>
      <c r="T3433" s="99">
        <v>0.28521999999999997</v>
      </c>
      <c r="U3433" s="99">
        <v>2030</v>
      </c>
      <c r="V3433" s="99">
        <v>257.13819999999998</v>
      </c>
      <c r="W3433" s="99">
        <v>9923.7000000000007</v>
      </c>
      <c r="X3433" s="241">
        <f t="shared" si="652"/>
        <v>547.14493986721004</v>
      </c>
      <c r="Y3433" s="241">
        <f t="shared" si="653"/>
        <v>287.62325600200001</v>
      </c>
      <c r="Z3433" s="241">
        <f t="shared" si="654"/>
        <v>105.67287633521001</v>
      </c>
      <c r="AA3433" s="241">
        <f t="shared" si="655"/>
        <v>153.84880752999999</v>
      </c>
      <c r="AB3433" s="258">
        <v>138.11579</v>
      </c>
      <c r="AC3433" s="258">
        <v>6.4943931999999996E-2</v>
      </c>
      <c r="AD3433" s="258">
        <v>104.04850999999999</v>
      </c>
      <c r="AE3433" s="258">
        <v>1.511728E-2</v>
      </c>
      <c r="AF3433" s="258">
        <v>44.866779000000001</v>
      </c>
      <c r="AG3433" s="258">
        <v>0.51211578999999996</v>
      </c>
      <c r="AH3433" s="258">
        <v>90.413314999999997</v>
      </c>
      <c r="AI3433" s="258">
        <v>0.30096114000000002</v>
      </c>
      <c r="AJ3433" s="258">
        <v>0.45521632000000001</v>
      </c>
      <c r="AK3433" s="258">
        <v>3.7127539999999999</v>
      </c>
      <c r="AL3433" s="258">
        <v>5.5981152999999999E-2</v>
      </c>
      <c r="AM3433" s="258">
        <v>2.2102221E-4</v>
      </c>
      <c r="AN3433" s="258">
        <v>5.7368062000000002</v>
      </c>
      <c r="AO3433" s="258">
        <v>1.7528866000000001</v>
      </c>
      <c r="AP3433" s="258">
        <v>3.2447349000000001</v>
      </c>
      <c r="AQ3433" s="258">
        <v>0.87166752999999997</v>
      </c>
      <c r="AR3433" s="258">
        <v>152.97713999999999</v>
      </c>
      <c r="AT3433" s="193"/>
      <c r="AU3433" s="193"/>
      <c r="AV3433" s="193"/>
      <c r="AW3433" s="193"/>
      <c r="AX3433" s="193"/>
      <c r="AY3433" s="193"/>
      <c r="AZ3433" s="193"/>
      <c r="BA3433" s="193"/>
      <c r="BB3433" s="193"/>
      <c r="BC3433" s="193"/>
      <c r="BD3433" s="193"/>
      <c r="BE3433" s="315"/>
      <c r="BF3433" s="315"/>
      <c r="BG3433" s="315"/>
      <c r="BH3433" s="315"/>
      <c r="BI3433" s="315"/>
      <c r="BJ3433" s="315"/>
      <c r="BK3433" s="315"/>
    </row>
    <row r="3434" spans="1:63" x14ac:dyDescent="0.25">
      <c r="A3434" s="9"/>
      <c r="B3434" s="43" t="s">
        <v>1264</v>
      </c>
      <c r="C3434" s="6" t="s">
        <v>2834</v>
      </c>
      <c r="D3434" s="193">
        <v>1359.0911000000001</v>
      </c>
      <c r="E3434" s="193">
        <v>736.66215</v>
      </c>
      <c r="F3434" s="193">
        <v>192.12708000000001</v>
      </c>
      <c r="G3434" s="193">
        <v>58.052067000000001</v>
      </c>
      <c r="H3434" s="193">
        <v>5.9572788000000001</v>
      </c>
      <c r="I3434" s="193">
        <v>44.997174000000001</v>
      </c>
      <c r="J3434" s="193">
        <v>78.511926000000003</v>
      </c>
      <c r="K3434" s="193">
        <v>0.76605467999999999</v>
      </c>
      <c r="L3434" s="193">
        <v>242.01733999999999</v>
      </c>
      <c r="M3434" s="193">
        <v>0</v>
      </c>
      <c r="N3434" s="193">
        <v>0</v>
      </c>
      <c r="O3434" s="193">
        <v>0</v>
      </c>
      <c r="P3434" s="199">
        <f t="shared" si="651"/>
        <v>5456.7566666666662</v>
      </c>
      <c r="Q3434" s="240">
        <v>104582.39</v>
      </c>
      <c r="R3434" s="99">
        <v>71523.100999999995</v>
      </c>
      <c r="S3434" s="99">
        <v>20009.36</v>
      </c>
      <c r="T3434" s="99">
        <v>0.62326000000000004</v>
      </c>
      <c r="U3434" s="99">
        <v>2131.6999999999998</v>
      </c>
      <c r="V3434" s="99">
        <v>345.60820000000001</v>
      </c>
      <c r="W3434" s="99">
        <v>10572</v>
      </c>
      <c r="X3434" s="241">
        <f t="shared" si="652"/>
        <v>594.14855227641999</v>
      </c>
      <c r="Y3434" s="241">
        <f t="shared" si="653"/>
        <v>300.17653951</v>
      </c>
      <c r="Z3434" s="241">
        <f t="shared" si="654"/>
        <v>113.97687048642001</v>
      </c>
      <c r="AA3434" s="241">
        <f t="shared" si="655"/>
        <v>179.99514227999998</v>
      </c>
      <c r="AB3434" s="258">
        <v>151.18228999999999</v>
      </c>
      <c r="AC3434" s="258">
        <v>6.3576709999999995E-2</v>
      </c>
      <c r="AD3434" s="258">
        <v>103.17464</v>
      </c>
      <c r="AE3434" s="258">
        <v>1.5208950000000001E-2</v>
      </c>
      <c r="AF3434" s="258">
        <v>45.114010999999998</v>
      </c>
      <c r="AG3434" s="258">
        <v>0.62681284999999998</v>
      </c>
      <c r="AH3434" s="258">
        <v>98.955247</v>
      </c>
      <c r="AI3434" s="258">
        <v>0.31361198000000001</v>
      </c>
      <c r="AJ3434" s="258">
        <v>0.48867327999999999</v>
      </c>
      <c r="AK3434" s="258">
        <v>3.2166798000000001</v>
      </c>
      <c r="AL3434" s="258">
        <v>5.8072499E-2</v>
      </c>
      <c r="AM3434" s="258">
        <v>2.2092742E-4</v>
      </c>
      <c r="AN3434" s="258">
        <v>5.4773969999999998</v>
      </c>
      <c r="AO3434" s="258">
        <v>1.7351196</v>
      </c>
      <c r="AP3434" s="258">
        <v>3.7318484000000001</v>
      </c>
      <c r="AQ3434" s="258">
        <v>0.81537227999999995</v>
      </c>
      <c r="AR3434" s="258">
        <v>179.17976999999999</v>
      </c>
      <c r="AT3434" s="193"/>
      <c r="AU3434" s="193"/>
      <c r="AV3434" s="193"/>
      <c r="AW3434" s="193"/>
      <c r="AX3434" s="193"/>
      <c r="AY3434" s="193"/>
      <c r="AZ3434" s="193"/>
      <c r="BA3434" s="193"/>
      <c r="BB3434" s="193"/>
      <c r="BC3434" s="193"/>
      <c r="BD3434" s="193"/>
      <c r="BE3434" s="315"/>
      <c r="BF3434" s="315"/>
      <c r="BG3434" s="315"/>
      <c r="BH3434" s="315"/>
      <c r="BI3434" s="315"/>
      <c r="BJ3434" s="315"/>
      <c r="BK3434" s="315"/>
    </row>
    <row r="3435" spans="1:63" x14ac:dyDescent="0.25">
      <c r="A3435" s="9"/>
      <c r="B3435" s="43" t="s">
        <v>1264</v>
      </c>
      <c r="C3435" s="6" t="s">
        <v>2833</v>
      </c>
      <c r="D3435" s="193">
        <v>1502.5642</v>
      </c>
      <c r="E3435" s="193">
        <v>793.43074999999999</v>
      </c>
      <c r="F3435" s="193">
        <v>205.36945</v>
      </c>
      <c r="G3435" s="193">
        <v>60.476880999999999</v>
      </c>
      <c r="H3435" s="193">
        <v>6.8146912000000004</v>
      </c>
      <c r="I3435" s="193">
        <v>49.801203999999998</v>
      </c>
      <c r="J3435" s="193">
        <v>80.673810000000003</v>
      </c>
      <c r="K3435" s="193">
        <v>0.86631853999999997</v>
      </c>
      <c r="L3435" s="193">
        <v>305.13112999999998</v>
      </c>
      <c r="M3435" s="193">
        <v>0</v>
      </c>
      <c r="N3435" s="193">
        <v>0</v>
      </c>
      <c r="O3435" s="193">
        <v>0</v>
      </c>
      <c r="P3435" s="199">
        <f t="shared" si="651"/>
        <v>5877.2648148148146</v>
      </c>
      <c r="Q3435" s="240">
        <v>110122.59</v>
      </c>
      <c r="R3435" s="99">
        <v>74652.244999999995</v>
      </c>
      <c r="S3435" s="99">
        <v>21166.32</v>
      </c>
      <c r="T3435" s="99">
        <v>0.61736999999999997</v>
      </c>
      <c r="U3435" s="99">
        <v>2265.3000000000002</v>
      </c>
      <c r="V3435" s="99">
        <v>354.10239999999999</v>
      </c>
      <c r="W3435" s="99">
        <v>11684</v>
      </c>
      <c r="X3435" s="241">
        <f t="shared" si="652"/>
        <v>629.52498122930001</v>
      </c>
      <c r="Y3435" s="241">
        <f t="shared" si="653"/>
        <v>319.36908863100001</v>
      </c>
      <c r="Z3435" s="241">
        <f t="shared" si="654"/>
        <v>122.2585532383</v>
      </c>
      <c r="AA3435" s="241">
        <f t="shared" si="655"/>
        <v>187.89733936000002</v>
      </c>
      <c r="AB3435" s="258">
        <v>162.82872</v>
      </c>
      <c r="AC3435" s="258">
        <v>6.4234144000000007E-2</v>
      </c>
      <c r="AD3435" s="258">
        <v>106.32256</v>
      </c>
      <c r="AE3435" s="258">
        <v>1.5992566999999999E-2</v>
      </c>
      <c r="AF3435" s="258">
        <v>49.472864000000001</v>
      </c>
      <c r="AG3435" s="258">
        <v>0.66471791999999996</v>
      </c>
      <c r="AH3435" s="258">
        <v>106.5847</v>
      </c>
      <c r="AI3435" s="258">
        <v>0.33499388000000002</v>
      </c>
      <c r="AJ3435" s="258">
        <v>0.51001881999999998</v>
      </c>
      <c r="AK3435" s="258">
        <v>3.2301872</v>
      </c>
      <c r="AL3435" s="258">
        <v>6.0746108E-2</v>
      </c>
      <c r="AM3435" s="258">
        <v>2.2983030000000001E-4</v>
      </c>
      <c r="AN3435" s="258">
        <v>5.7502217</v>
      </c>
      <c r="AO3435" s="258">
        <v>1.8656781</v>
      </c>
      <c r="AP3435" s="258">
        <v>3.9217776</v>
      </c>
      <c r="AQ3435" s="258">
        <v>0.89738936000000002</v>
      </c>
      <c r="AR3435" s="258">
        <v>186.99995000000001</v>
      </c>
      <c r="AT3435" s="193"/>
      <c r="AU3435" s="193"/>
      <c r="AV3435" s="193"/>
      <c r="AW3435" s="193"/>
      <c r="AX3435" s="193"/>
      <c r="AY3435" s="193"/>
      <c r="AZ3435" s="193"/>
      <c r="BA3435" s="193"/>
      <c r="BB3435" s="193"/>
      <c r="BC3435" s="193"/>
      <c r="BD3435" s="193"/>
      <c r="BE3435" s="315"/>
      <c r="BF3435" s="315"/>
      <c r="BG3435" s="315"/>
      <c r="BH3435" s="315"/>
      <c r="BI3435" s="315"/>
      <c r="BJ3435" s="315"/>
      <c r="BK3435" s="315"/>
    </row>
    <row r="3436" spans="1:63" x14ac:dyDescent="0.25">
      <c r="A3436" s="9"/>
      <c r="B3436" s="43" t="s">
        <v>1264</v>
      </c>
      <c r="C3436" s="24" t="s">
        <v>5131</v>
      </c>
      <c r="D3436" s="172">
        <v>117.08432000000001</v>
      </c>
      <c r="E3436" s="172">
        <v>18.780280000000001</v>
      </c>
      <c r="F3436" s="172">
        <v>15.706643</v>
      </c>
      <c r="G3436" s="172">
        <v>8.9739454999999992</v>
      </c>
      <c r="H3436" s="172">
        <v>9.8309959000000002E-2</v>
      </c>
      <c r="I3436" s="172">
        <v>4.6334020999999996</v>
      </c>
      <c r="J3436" s="172">
        <v>42.309179999999998</v>
      </c>
      <c r="K3436" s="172">
        <v>6.0257102999999999E-2</v>
      </c>
      <c r="L3436" s="172">
        <v>26.522302</v>
      </c>
      <c r="M3436" s="172">
        <v>0</v>
      </c>
      <c r="N3436" s="172">
        <v>0</v>
      </c>
      <c r="O3436" s="172">
        <v>0</v>
      </c>
      <c r="P3436" s="199">
        <f t="shared" si="651"/>
        <v>139.11318518518519</v>
      </c>
      <c r="Q3436" s="233">
        <v>2232.4992000000002</v>
      </c>
      <c r="R3436" s="96">
        <v>1889.3149000000001</v>
      </c>
      <c r="S3436" s="96">
        <v>236.44319999999999</v>
      </c>
      <c r="T3436" s="96">
        <v>1.8596000000000001E-3</v>
      </c>
      <c r="U3436" s="96">
        <v>15.593999999999999</v>
      </c>
      <c r="V3436" s="96">
        <v>2.118242</v>
      </c>
      <c r="W3436" s="96">
        <v>89.027000000000001</v>
      </c>
      <c r="X3436" s="241">
        <f t="shared" si="652"/>
        <v>40.164976937774</v>
      </c>
      <c r="Y3436" s="241">
        <f t="shared" si="653"/>
        <v>32.30526502771</v>
      </c>
      <c r="Z3436" s="241">
        <f t="shared" si="654"/>
        <v>2.8973076900640002</v>
      </c>
      <c r="AA3436" s="241">
        <f t="shared" si="655"/>
        <v>4.9624042199999998</v>
      </c>
      <c r="AB3436" s="241">
        <v>3.8560093000000002</v>
      </c>
      <c r="AC3436" s="241">
        <v>1.5390504E-4</v>
      </c>
      <c r="AD3436" s="241">
        <v>24.523281999999998</v>
      </c>
      <c r="AE3436" s="241">
        <v>5.7941937E-4</v>
      </c>
      <c r="AF3436" s="241">
        <v>3.9213255</v>
      </c>
      <c r="AG3436" s="241">
        <v>3.9149032999999996E-3</v>
      </c>
      <c r="AH3436" s="241">
        <v>2.5236914000000001</v>
      </c>
      <c r="AI3436" s="241">
        <v>2.7103601000000001E-2</v>
      </c>
      <c r="AJ3436" s="241">
        <v>8.1615754999999998E-2</v>
      </c>
      <c r="AK3436" s="241">
        <v>3.7782926000000001E-2</v>
      </c>
      <c r="AL3436" s="241">
        <v>1.3013136999999999E-2</v>
      </c>
      <c r="AM3436" s="241">
        <v>4.0819063999999998E-5</v>
      </c>
      <c r="AN3436" s="241">
        <v>4.1433915000000002E-2</v>
      </c>
      <c r="AO3436" s="241">
        <v>0.11148712</v>
      </c>
      <c r="AP3436" s="241">
        <v>6.1139016999999997E-2</v>
      </c>
      <c r="AQ3436" s="241">
        <v>0.23317782000000001</v>
      </c>
      <c r="AR3436" s="241">
        <v>4.7292263999999999</v>
      </c>
      <c r="AT3436" s="193"/>
      <c r="AU3436" s="193"/>
      <c r="AV3436" s="193"/>
      <c r="AW3436" s="193"/>
      <c r="AX3436" s="193"/>
      <c r="AY3436" s="193"/>
      <c r="AZ3436" s="193"/>
      <c r="BA3436" s="193"/>
      <c r="BB3436" s="193"/>
      <c r="BC3436" s="193"/>
      <c r="BD3436" s="193"/>
      <c r="BE3436" s="315"/>
      <c r="BF3436" s="315"/>
      <c r="BG3436" s="315"/>
      <c r="BH3436" s="315"/>
      <c r="BI3436" s="315"/>
      <c r="BJ3436" s="315"/>
      <c r="BK3436" s="315"/>
    </row>
    <row r="3437" spans="1:63" x14ac:dyDescent="0.25">
      <c r="A3437" s="9"/>
      <c r="B3437" s="43" t="s">
        <v>2622</v>
      </c>
      <c r="C3437" s="6" t="s">
        <v>3006</v>
      </c>
      <c r="D3437" s="193">
        <v>12.713616</v>
      </c>
      <c r="E3437" s="193">
        <v>5.4258642000000004</v>
      </c>
      <c r="F3437" s="193">
        <v>1.3274196</v>
      </c>
      <c r="G3437" s="193">
        <v>0.21546477999999999</v>
      </c>
      <c r="H3437" s="193">
        <v>7.7770319000000004E-2</v>
      </c>
      <c r="I3437" s="193">
        <v>0.43369029999999997</v>
      </c>
      <c r="J3437" s="193">
        <v>0.1618521</v>
      </c>
      <c r="K3437" s="193">
        <v>1.2322204999999999E-2</v>
      </c>
      <c r="L3437" s="193">
        <v>5.0592328999999996</v>
      </c>
      <c r="M3437" s="193">
        <v>0</v>
      </c>
      <c r="N3437" s="193">
        <v>0</v>
      </c>
      <c r="O3437" s="193">
        <v>0</v>
      </c>
      <c r="P3437" s="199">
        <f t="shared" si="651"/>
        <v>40.191586666666666</v>
      </c>
      <c r="Q3437" s="240">
        <v>652.62203</v>
      </c>
      <c r="R3437" s="99">
        <v>430.01929000000001</v>
      </c>
      <c r="S3437" s="99">
        <v>115.892</v>
      </c>
      <c r="T3437" s="99">
        <v>2.0041999999999998E-3</v>
      </c>
      <c r="U3437" s="99">
        <v>4.6680999999999999</v>
      </c>
      <c r="V3437" s="99">
        <v>0.63063409999999998</v>
      </c>
      <c r="W3437" s="99">
        <v>101.41</v>
      </c>
      <c r="X3437" s="241">
        <f t="shared" si="652"/>
        <v>3.6199639872364897</v>
      </c>
      <c r="Y3437" s="241">
        <f t="shared" si="653"/>
        <v>1.7538536255229999</v>
      </c>
      <c r="Z3437" s="241">
        <f t="shared" si="654"/>
        <v>0.7890730697434899</v>
      </c>
      <c r="AA3437" s="241">
        <f t="shared" si="655"/>
        <v>1.07703729197</v>
      </c>
      <c r="AB3437" s="258">
        <v>1.1134131</v>
      </c>
      <c r="AC3437" s="258">
        <v>1.2998307000000001E-4</v>
      </c>
      <c r="AD3437" s="258">
        <v>0.23597206000000001</v>
      </c>
      <c r="AE3437" s="258">
        <v>7.8010853E-5</v>
      </c>
      <c r="AF3437" s="258">
        <v>0.40061736999999997</v>
      </c>
      <c r="AG3437" s="258">
        <v>3.6431015999999999E-3</v>
      </c>
      <c r="AH3437" s="258">
        <v>0.72915098</v>
      </c>
      <c r="AI3437" s="258">
        <v>2.1559915000000001E-3</v>
      </c>
      <c r="AJ3437" s="258">
        <v>1.8479931000000001E-3</v>
      </c>
      <c r="AK3437" s="258">
        <v>1.0797156E-3</v>
      </c>
      <c r="AL3437" s="258">
        <v>2.5973126000000002E-4</v>
      </c>
      <c r="AM3437" s="258">
        <v>8.2638348999999997E-7</v>
      </c>
      <c r="AN3437" s="258">
        <v>2.1065311E-2</v>
      </c>
      <c r="AO3437" s="258">
        <v>9.0125278999999992E-3</v>
      </c>
      <c r="AP3437" s="258">
        <v>2.4499993000000001E-2</v>
      </c>
      <c r="AQ3437" s="258">
        <v>8.1299197000000002E-4</v>
      </c>
      <c r="AR3437" s="258">
        <v>1.0762243</v>
      </c>
      <c r="AT3437" s="193"/>
      <c r="AU3437" s="193"/>
      <c r="AV3437" s="193"/>
      <c r="AW3437" s="193"/>
      <c r="AX3437" s="193"/>
      <c r="AY3437" s="193"/>
      <c r="AZ3437" s="193"/>
      <c r="BA3437" s="193"/>
      <c r="BB3437" s="193"/>
      <c r="BC3437" s="193"/>
      <c r="BD3437" s="193"/>
      <c r="BE3437" s="315"/>
      <c r="BF3437" s="315"/>
      <c r="BG3437" s="315"/>
      <c r="BH3437" s="315"/>
      <c r="BI3437" s="315"/>
      <c r="BJ3437" s="315"/>
      <c r="BK3437" s="315"/>
    </row>
    <row r="3438" spans="1:63" x14ac:dyDescent="0.25">
      <c r="A3438" s="9"/>
      <c r="B3438" s="43" t="s">
        <v>2622</v>
      </c>
      <c r="C3438" s="24" t="s">
        <v>3007</v>
      </c>
      <c r="D3438" s="172">
        <v>12.039496</v>
      </c>
      <c r="E3438" s="172">
        <v>4.9003978000000004</v>
      </c>
      <c r="F3438" s="172">
        <v>1.1852236</v>
      </c>
      <c r="G3438" s="172">
        <v>0.19971315000000001</v>
      </c>
      <c r="H3438" s="172">
        <v>7.4675187000000004E-2</v>
      </c>
      <c r="I3438" s="172">
        <v>0.43635445</v>
      </c>
      <c r="J3438" s="172">
        <v>0.17515977999999999</v>
      </c>
      <c r="K3438" s="172">
        <v>1.2001236E-2</v>
      </c>
      <c r="L3438" s="172">
        <v>5.0559712000000001</v>
      </c>
      <c r="M3438" s="172">
        <v>0</v>
      </c>
      <c r="N3438" s="172">
        <v>0</v>
      </c>
      <c r="O3438" s="172">
        <v>0</v>
      </c>
      <c r="P3438" s="199">
        <f t="shared" si="651"/>
        <v>36.299242962962964</v>
      </c>
      <c r="Q3438" s="233">
        <v>588.31965000000002</v>
      </c>
      <c r="R3438" s="96">
        <v>398.35727000000003</v>
      </c>
      <c r="S3438" s="96">
        <v>100.50879999999999</v>
      </c>
      <c r="T3438" s="96">
        <v>1.0951000000000001E-2</v>
      </c>
      <c r="U3438" s="96">
        <v>4.6905999999999999</v>
      </c>
      <c r="V3438" s="96">
        <v>0.63203019999999999</v>
      </c>
      <c r="W3438" s="96">
        <v>84.12</v>
      </c>
      <c r="X3438" s="241">
        <f t="shared" si="652"/>
        <v>3.3516507576041201</v>
      </c>
      <c r="Y3438" s="241">
        <f t="shared" si="653"/>
        <v>1.624202999822</v>
      </c>
      <c r="Z3438" s="241">
        <f t="shared" si="654"/>
        <v>0.72713103488212016</v>
      </c>
      <c r="AA3438" s="241">
        <f t="shared" si="655"/>
        <v>1.0003167229000001</v>
      </c>
      <c r="AB3438" s="241">
        <v>1.0056493</v>
      </c>
      <c r="AC3438" s="241">
        <v>1.1630075000000001E-4</v>
      </c>
      <c r="AD3438" s="241">
        <v>0.22838211</v>
      </c>
      <c r="AE3438" s="241">
        <v>7.3636271999999995E-5</v>
      </c>
      <c r="AF3438" s="241">
        <v>0.38681866999999998</v>
      </c>
      <c r="AG3438" s="241">
        <v>3.1629827999999998E-3</v>
      </c>
      <c r="AH3438" s="241">
        <v>0.65853592000000005</v>
      </c>
      <c r="AI3438" s="241">
        <v>1.9208983E-3</v>
      </c>
      <c r="AJ3438" s="241">
        <v>1.7144744E-3</v>
      </c>
      <c r="AK3438" s="241">
        <v>1.0700696000000001E-3</v>
      </c>
      <c r="AL3438" s="241">
        <v>2.6899002000000001E-4</v>
      </c>
      <c r="AM3438" s="241">
        <v>8.5346211999999998E-7</v>
      </c>
      <c r="AN3438" s="241">
        <v>2.1563104E-2</v>
      </c>
      <c r="AO3438" s="241">
        <v>9.2849040999999997E-3</v>
      </c>
      <c r="AP3438" s="241">
        <v>3.2771821E-2</v>
      </c>
      <c r="AQ3438" s="241">
        <v>3.2888129000000002E-3</v>
      </c>
      <c r="AR3438" s="241">
        <v>0.99702791000000002</v>
      </c>
      <c r="AT3438" s="193"/>
      <c r="AU3438" s="193"/>
      <c r="AV3438" s="193"/>
      <c r="AW3438" s="193"/>
      <c r="AX3438" s="193"/>
      <c r="AY3438" s="193"/>
      <c r="AZ3438" s="193"/>
      <c r="BA3438" s="193"/>
      <c r="BB3438" s="193"/>
      <c r="BC3438" s="193"/>
      <c r="BD3438" s="193"/>
      <c r="BE3438" s="315"/>
      <c r="BF3438" s="315"/>
      <c r="BG3438" s="315"/>
      <c r="BH3438" s="315"/>
      <c r="BI3438" s="315"/>
      <c r="BJ3438" s="315"/>
      <c r="BK3438" s="315"/>
    </row>
    <row r="3439" spans="1:63" x14ac:dyDescent="0.25">
      <c r="A3439" s="9"/>
      <c r="B3439" s="43" t="s">
        <v>2622</v>
      </c>
      <c r="C3439" s="24" t="s">
        <v>2482</v>
      </c>
      <c r="D3439" s="172">
        <v>11.314185</v>
      </c>
      <c r="E3439" s="172">
        <v>5.4222165999999996</v>
      </c>
      <c r="F3439" s="172">
        <v>1.1159578000000001</v>
      </c>
      <c r="G3439" s="172">
        <v>0.16471494</v>
      </c>
      <c r="H3439" s="172">
        <v>6.8005628999999998E-2</v>
      </c>
      <c r="I3439" s="172">
        <v>0.35311284999999998</v>
      </c>
      <c r="J3439" s="172">
        <v>0.15457535</v>
      </c>
      <c r="K3439" s="172">
        <v>1.5403217E-2</v>
      </c>
      <c r="L3439" s="172">
        <v>4.0201982999999997</v>
      </c>
      <c r="M3439" s="172">
        <v>0</v>
      </c>
      <c r="N3439" s="172">
        <v>0</v>
      </c>
      <c r="O3439" s="172">
        <v>0</v>
      </c>
      <c r="P3439" s="199">
        <f t="shared" si="651"/>
        <v>40.164567407407404</v>
      </c>
      <c r="Q3439" s="233">
        <v>643.50825999999995</v>
      </c>
      <c r="R3439" s="96">
        <v>467.34741000000002</v>
      </c>
      <c r="S3439" s="96">
        <v>93.721599999999995</v>
      </c>
      <c r="T3439" s="96">
        <v>1.5851999999999999E-3</v>
      </c>
      <c r="U3439" s="96">
        <v>3.5825999999999998</v>
      </c>
      <c r="V3439" s="96">
        <v>0.39506980000000003</v>
      </c>
      <c r="W3439" s="96">
        <v>78.459999999999994</v>
      </c>
      <c r="X3439" s="241">
        <f t="shared" si="652"/>
        <v>3.5832798399852699</v>
      </c>
      <c r="Y3439" s="241">
        <f t="shared" si="653"/>
        <v>1.639947355194</v>
      </c>
      <c r="Z3439" s="241">
        <f t="shared" si="654"/>
        <v>0.77269525249127002</v>
      </c>
      <c r="AA3439" s="241">
        <f t="shared" si="655"/>
        <v>1.1706372322999998</v>
      </c>
      <c r="AB3439" s="241">
        <v>1.1128161000000001</v>
      </c>
      <c r="AC3439" s="241">
        <v>1.0040328E-4</v>
      </c>
      <c r="AD3439" s="241">
        <v>0.18931139999999999</v>
      </c>
      <c r="AE3439" s="241">
        <v>7.5286914000000004E-5</v>
      </c>
      <c r="AF3439" s="241">
        <v>0.33499116000000001</v>
      </c>
      <c r="AG3439" s="241">
        <v>2.6530049999999999E-3</v>
      </c>
      <c r="AH3439" s="241">
        <v>0.72865506000000002</v>
      </c>
      <c r="AI3439" s="241">
        <v>1.8087348E-3</v>
      </c>
      <c r="AJ3439" s="241">
        <v>1.3843823000000001E-3</v>
      </c>
      <c r="AK3439" s="241">
        <v>8.6371075999999995E-4</v>
      </c>
      <c r="AL3439" s="241">
        <v>2.4727663000000003E-4</v>
      </c>
      <c r="AM3439" s="241">
        <v>7.7690126999999998E-7</v>
      </c>
      <c r="AN3439" s="241">
        <v>1.3075196000000001E-2</v>
      </c>
      <c r="AO3439" s="241">
        <v>7.5233501000000003E-3</v>
      </c>
      <c r="AP3439" s="241">
        <v>1.9136765E-2</v>
      </c>
      <c r="AQ3439" s="241">
        <v>1.0362323000000001E-3</v>
      </c>
      <c r="AR3439" s="241">
        <v>1.1696009999999999</v>
      </c>
      <c r="AT3439" s="193"/>
      <c r="AU3439" s="193"/>
      <c r="AV3439" s="193"/>
      <c r="AW3439" s="193"/>
      <c r="AX3439" s="193"/>
      <c r="AY3439" s="193"/>
      <c r="AZ3439" s="193"/>
      <c r="BA3439" s="193"/>
      <c r="BB3439" s="193"/>
      <c r="BC3439" s="193"/>
      <c r="BD3439" s="193"/>
      <c r="BE3439" s="315"/>
      <c r="BF3439" s="315"/>
      <c r="BG3439" s="315"/>
      <c r="BH3439" s="315"/>
      <c r="BI3439" s="315"/>
      <c r="BJ3439" s="315"/>
      <c r="BK3439" s="315"/>
    </row>
    <row r="3440" spans="1:63" x14ac:dyDescent="0.25">
      <c r="A3440" s="9"/>
      <c r="B3440" s="43" t="s">
        <v>1264</v>
      </c>
      <c r="C3440" s="24" t="s">
        <v>2974</v>
      </c>
      <c r="D3440" s="172">
        <v>77642.491999999998</v>
      </c>
      <c r="E3440" s="172">
        <v>34419.506999999998</v>
      </c>
      <c r="F3440" s="172">
        <v>17452.3</v>
      </c>
      <c r="G3440" s="172">
        <v>1221.1147000000001</v>
      </c>
      <c r="H3440" s="172">
        <v>558.12165000000005</v>
      </c>
      <c r="I3440" s="172">
        <v>3455.0032999999999</v>
      </c>
      <c r="J3440" s="172">
        <v>2279.7332000000001</v>
      </c>
      <c r="K3440" s="172">
        <v>60.812272999999998</v>
      </c>
      <c r="L3440" s="172">
        <v>18195.900000000001</v>
      </c>
      <c r="M3440" s="172">
        <v>0</v>
      </c>
      <c r="N3440" s="172">
        <v>0</v>
      </c>
      <c r="O3440" s="172">
        <v>0</v>
      </c>
      <c r="P3440" s="199">
        <f t="shared" si="651"/>
        <v>254959.31111111108</v>
      </c>
      <c r="Q3440" s="233">
        <v>4310813.5</v>
      </c>
      <c r="R3440" s="96">
        <v>3035235.9</v>
      </c>
      <c r="S3440" s="96">
        <v>528852.80000000005</v>
      </c>
      <c r="T3440" s="96">
        <v>7.6806999999999999</v>
      </c>
      <c r="U3440" s="96">
        <v>576770</v>
      </c>
      <c r="V3440" s="96">
        <v>4647.058</v>
      </c>
      <c r="W3440" s="96">
        <v>165300</v>
      </c>
      <c r="X3440" s="241">
        <f t="shared" si="652"/>
        <v>33843.694215379597</v>
      </c>
      <c r="Y3440" s="241">
        <f t="shared" si="653"/>
        <v>13772.410910949997</v>
      </c>
      <c r="Z3440" s="241">
        <f t="shared" si="654"/>
        <v>12441.901783429599</v>
      </c>
      <c r="AA3440" s="241">
        <f t="shared" si="655"/>
        <v>7629.3815210000002</v>
      </c>
      <c r="AB3440" s="241">
        <v>7066.9598999999998</v>
      </c>
      <c r="AC3440" s="241">
        <v>0.98606442999999999</v>
      </c>
      <c r="AD3440" s="241">
        <v>2245.0129999999999</v>
      </c>
      <c r="AE3440" s="241">
        <v>0.92035851999999996</v>
      </c>
      <c r="AF3440" s="241">
        <v>4442.1387999999997</v>
      </c>
      <c r="AG3440" s="241">
        <v>16.392787999999999</v>
      </c>
      <c r="AH3440" s="241">
        <v>4625.5315000000001</v>
      </c>
      <c r="AI3440" s="241">
        <v>30.101899</v>
      </c>
      <c r="AJ3440" s="241">
        <v>10.276773</v>
      </c>
      <c r="AK3440" s="241">
        <v>16.930968</v>
      </c>
      <c r="AL3440" s="241">
        <v>2.1688589</v>
      </c>
      <c r="AM3440" s="241">
        <v>5.6845296E-3</v>
      </c>
      <c r="AN3440" s="241">
        <v>2872.3694</v>
      </c>
      <c r="AO3440" s="241">
        <v>2042.1042</v>
      </c>
      <c r="AP3440" s="241">
        <v>2842.4124999999999</v>
      </c>
      <c r="AQ3440" s="241">
        <v>31.998920999999999</v>
      </c>
      <c r="AR3440" s="241">
        <v>7597.3825999999999</v>
      </c>
      <c r="AT3440" s="193"/>
      <c r="AU3440" s="193"/>
      <c r="AV3440" s="193"/>
      <c r="AW3440" s="193"/>
      <c r="AX3440" s="193"/>
      <c r="AY3440" s="193"/>
      <c r="AZ3440" s="193"/>
      <c r="BA3440" s="193"/>
      <c r="BB3440" s="193"/>
      <c r="BC3440" s="193"/>
      <c r="BD3440" s="193"/>
      <c r="BE3440" s="315"/>
      <c r="BF3440" s="315"/>
      <c r="BG3440" s="315"/>
      <c r="BH3440" s="315"/>
      <c r="BI3440" s="315"/>
      <c r="BJ3440" s="315"/>
      <c r="BK3440" s="315"/>
    </row>
    <row r="3441" spans="1:63" x14ac:dyDescent="0.25">
      <c r="A3441" s="9"/>
      <c r="B3441" s="43" t="s">
        <v>2622</v>
      </c>
      <c r="C3441" s="24" t="s">
        <v>2483</v>
      </c>
      <c r="D3441" s="172">
        <v>10.234914</v>
      </c>
      <c r="E3441" s="172">
        <v>4.8289442999999999</v>
      </c>
      <c r="F3441" s="172">
        <v>1.0428390999999999</v>
      </c>
      <c r="G3441" s="172">
        <v>0.16833793</v>
      </c>
      <c r="H3441" s="172">
        <v>5.8058479000000003E-2</v>
      </c>
      <c r="I3441" s="172">
        <v>0.34108193999999997</v>
      </c>
      <c r="J3441" s="172">
        <v>0.14194524</v>
      </c>
      <c r="K3441" s="172">
        <v>1.0371468999999999E-2</v>
      </c>
      <c r="L3441" s="172">
        <v>3.6433352000000001</v>
      </c>
      <c r="M3441" s="172">
        <v>0</v>
      </c>
      <c r="N3441" s="172">
        <v>0</v>
      </c>
      <c r="O3441" s="172">
        <v>0</v>
      </c>
      <c r="P3441" s="199">
        <f t="shared" si="651"/>
        <v>35.769957777777776</v>
      </c>
      <c r="Q3441" s="233">
        <v>581.32948999999996</v>
      </c>
      <c r="R3441" s="96">
        <v>412.18518</v>
      </c>
      <c r="S3441" s="96">
        <v>91.4816</v>
      </c>
      <c r="T3441" s="96">
        <v>2.8689000000000002E-3</v>
      </c>
      <c r="U3441" s="96">
        <v>5.7207999999999997</v>
      </c>
      <c r="V3441" s="96">
        <v>0.60304290000000005</v>
      </c>
      <c r="W3441" s="96">
        <v>71.335999999999999</v>
      </c>
      <c r="X3441" s="241">
        <f t="shared" si="652"/>
        <v>3.2329446947671201</v>
      </c>
      <c r="Y3441" s="241">
        <f t="shared" si="653"/>
        <v>1.492413041269</v>
      </c>
      <c r="Z3441" s="241">
        <f t="shared" si="654"/>
        <v>0.70815259486812021</v>
      </c>
      <c r="AA3441" s="241">
        <f t="shared" si="655"/>
        <v>1.0323790586300001</v>
      </c>
      <c r="AB3441" s="241">
        <v>0.9910542</v>
      </c>
      <c r="AC3441" s="241">
        <v>1.3500689000000001E-4</v>
      </c>
      <c r="AD3441" s="241">
        <v>0.18815080000000001</v>
      </c>
      <c r="AE3441" s="241">
        <v>6.6537978999999995E-5</v>
      </c>
      <c r="AF3441" s="241">
        <v>0.31019955999999999</v>
      </c>
      <c r="AG3441" s="241">
        <v>2.8069364E-3</v>
      </c>
      <c r="AH3441" s="241">
        <v>0.64893635000000005</v>
      </c>
      <c r="AI3441" s="241">
        <v>1.6930199999999999E-3</v>
      </c>
      <c r="AJ3441" s="241">
        <v>1.4223980000000001E-3</v>
      </c>
      <c r="AK3441" s="241">
        <v>8.7870842000000002E-4</v>
      </c>
      <c r="AL3441" s="241">
        <v>2.2987978999999999E-4</v>
      </c>
      <c r="AM3441" s="241">
        <v>7.2025812000000003E-7</v>
      </c>
      <c r="AN3441" s="241">
        <v>2.5144867000000001E-2</v>
      </c>
      <c r="AO3441" s="241">
        <v>7.5423903999999996E-3</v>
      </c>
      <c r="AP3441" s="241">
        <v>2.2304260999999999E-2</v>
      </c>
      <c r="AQ3441" s="241">
        <v>9.5395862999999995E-4</v>
      </c>
      <c r="AR3441" s="241">
        <v>1.0314251000000001</v>
      </c>
      <c r="AT3441" s="193"/>
      <c r="AU3441" s="193"/>
      <c r="AV3441" s="193"/>
      <c r="AW3441" s="193"/>
      <c r="AX3441" s="193"/>
      <c r="AY3441" s="193"/>
      <c r="AZ3441" s="193"/>
      <c r="BA3441" s="193"/>
      <c r="BB3441" s="193"/>
      <c r="BC3441" s="193"/>
      <c r="BD3441" s="193"/>
      <c r="BE3441" s="315"/>
      <c r="BF3441" s="315"/>
      <c r="BG3441" s="315"/>
      <c r="BH3441" s="315"/>
      <c r="BI3441" s="315"/>
      <c r="BJ3441" s="315"/>
      <c r="BK3441" s="315"/>
    </row>
    <row r="3442" spans="1:63" x14ac:dyDescent="0.25">
      <c r="A3442" s="9"/>
      <c r="B3442" s="43" t="s">
        <v>2622</v>
      </c>
      <c r="C3442" s="24" t="s">
        <v>2484</v>
      </c>
      <c r="D3442" s="172">
        <v>12.649384</v>
      </c>
      <c r="E3442" s="172">
        <v>5.2195757</v>
      </c>
      <c r="F3442" s="172">
        <v>1.2657042000000001</v>
      </c>
      <c r="G3442" s="172">
        <v>0.21271846</v>
      </c>
      <c r="H3442" s="172">
        <v>7.8383069999999999E-2</v>
      </c>
      <c r="I3442" s="172">
        <v>0.45362848</v>
      </c>
      <c r="J3442" s="172">
        <v>0.18093408999999999</v>
      </c>
      <c r="K3442" s="172">
        <v>1.2483246E-2</v>
      </c>
      <c r="L3442" s="172">
        <v>5.2259566</v>
      </c>
      <c r="M3442" s="172">
        <v>0</v>
      </c>
      <c r="N3442" s="172">
        <v>0</v>
      </c>
      <c r="O3442" s="172">
        <v>0</v>
      </c>
      <c r="P3442" s="199">
        <f t="shared" si="651"/>
        <v>38.663523703703703</v>
      </c>
      <c r="Q3442" s="233">
        <v>631.12261999999998</v>
      </c>
      <c r="R3442" s="96">
        <v>425.50301000000002</v>
      </c>
      <c r="S3442" s="96">
        <v>108.6568</v>
      </c>
      <c r="T3442" s="96">
        <v>2.176E-3</v>
      </c>
      <c r="U3442" s="96">
        <v>5.9772999999999996</v>
      </c>
      <c r="V3442" s="96">
        <v>0.69033299999999997</v>
      </c>
      <c r="W3442" s="96">
        <v>90.293000000000006</v>
      </c>
      <c r="X3442" s="241">
        <f t="shared" si="652"/>
        <v>3.5584578268150695</v>
      </c>
      <c r="Y3442" s="241">
        <f t="shared" si="653"/>
        <v>1.7218887403449996</v>
      </c>
      <c r="Z3442" s="241">
        <f t="shared" si="654"/>
        <v>0.76862781017007009</v>
      </c>
      <c r="AA3442" s="241">
        <f t="shared" si="655"/>
        <v>1.0679412763</v>
      </c>
      <c r="AB3442" s="241">
        <v>1.0711425999999999</v>
      </c>
      <c r="AC3442" s="241">
        <v>1.2410110999999999E-4</v>
      </c>
      <c r="AD3442" s="241">
        <v>0.24021554000000001</v>
      </c>
      <c r="AE3442" s="241">
        <v>7.8090435000000003E-5</v>
      </c>
      <c r="AF3442" s="241">
        <v>0.40690944000000001</v>
      </c>
      <c r="AG3442" s="241">
        <v>3.4189687999999999E-3</v>
      </c>
      <c r="AH3442" s="241">
        <v>0.70142738000000004</v>
      </c>
      <c r="AI3442" s="241">
        <v>2.0519305000000002E-3</v>
      </c>
      <c r="AJ3442" s="241">
        <v>1.8242988999999999E-3</v>
      </c>
      <c r="AK3442" s="241">
        <v>1.0804565E-3</v>
      </c>
      <c r="AL3442" s="241">
        <v>2.8048362000000001E-4</v>
      </c>
      <c r="AM3442" s="241">
        <v>8.8805006999999995E-7</v>
      </c>
      <c r="AN3442" s="241">
        <v>2.8457060999999999E-2</v>
      </c>
      <c r="AO3442" s="241">
        <v>9.7891765999999995E-3</v>
      </c>
      <c r="AP3442" s="241">
        <v>2.3716134999999999E-2</v>
      </c>
      <c r="AQ3442" s="241">
        <v>2.9638762999999999E-3</v>
      </c>
      <c r="AR3442" s="241">
        <v>1.0649774000000001</v>
      </c>
      <c r="AT3442" s="193"/>
      <c r="AU3442" s="193"/>
      <c r="AV3442" s="193"/>
      <c r="AW3442" s="193"/>
      <c r="AX3442" s="193"/>
      <c r="AY3442" s="193"/>
      <c r="AZ3442" s="193"/>
      <c r="BA3442" s="193"/>
      <c r="BB3442" s="193"/>
      <c r="BC3442" s="193"/>
      <c r="BD3442" s="193"/>
      <c r="BE3442" s="315"/>
      <c r="BF3442" s="315"/>
      <c r="BG3442" s="315"/>
      <c r="BH3442" s="315"/>
      <c r="BI3442" s="315"/>
      <c r="BJ3442" s="315"/>
      <c r="BK3442" s="315"/>
    </row>
    <row r="3443" spans="1:63" x14ac:dyDescent="0.25">
      <c r="A3443" s="45" t="s">
        <v>607</v>
      </c>
      <c r="B3443" s="45"/>
      <c r="C3443" s="43"/>
      <c r="D3443" s="199"/>
      <c r="E3443" s="199"/>
      <c r="F3443" s="199"/>
      <c r="G3443" s="199"/>
      <c r="H3443" s="199"/>
      <c r="I3443" s="199"/>
      <c r="J3443" s="199"/>
      <c r="K3443" s="199"/>
      <c r="L3443" s="199"/>
      <c r="M3443" s="199"/>
      <c r="N3443" s="199"/>
      <c r="O3443" s="199"/>
      <c r="P3443" s="199"/>
      <c r="Q3443" s="239"/>
      <c r="R3443" s="97"/>
      <c r="S3443" s="97"/>
      <c r="T3443" s="97"/>
      <c r="U3443" s="97"/>
      <c r="V3443" s="97"/>
      <c r="W3443" s="97"/>
      <c r="X3443" s="259"/>
      <c r="Y3443" s="259"/>
      <c r="Z3443" s="259"/>
      <c r="AA3443" s="258"/>
      <c r="AB3443" s="258"/>
      <c r="AC3443" s="258"/>
      <c r="AD3443" s="258"/>
      <c r="AE3443" s="258"/>
      <c r="AF3443" s="258"/>
      <c r="AG3443" s="258"/>
      <c r="AH3443" s="258"/>
      <c r="AI3443" s="258"/>
      <c r="AJ3443" s="258"/>
      <c r="AK3443" s="258"/>
      <c r="AL3443" s="258"/>
      <c r="AM3443" s="258"/>
      <c r="AN3443" s="258"/>
      <c r="AO3443" s="258"/>
      <c r="AP3443" s="258"/>
      <c r="AQ3443" s="258"/>
      <c r="AR3443" s="258"/>
      <c r="AT3443" s="193"/>
      <c r="AU3443" s="193"/>
      <c r="AV3443" s="193"/>
      <c r="AW3443" s="193"/>
      <c r="AX3443" s="193"/>
      <c r="AY3443" s="193"/>
      <c r="AZ3443" s="193"/>
      <c r="BA3443" s="193"/>
      <c r="BB3443" s="193"/>
      <c r="BC3443" s="193"/>
      <c r="BD3443" s="193"/>
      <c r="BE3443" s="315"/>
      <c r="BF3443" s="315"/>
      <c r="BG3443" s="315"/>
      <c r="BH3443" s="315"/>
      <c r="BI3443" s="315"/>
      <c r="BJ3443" s="315"/>
      <c r="BK3443" s="315"/>
    </row>
    <row r="3444" spans="1:63" x14ac:dyDescent="0.25">
      <c r="A3444" s="45"/>
      <c r="B3444" s="43" t="s">
        <v>4654</v>
      </c>
      <c r="C3444" s="25" t="s">
        <v>2178</v>
      </c>
      <c r="D3444" s="193">
        <v>0</v>
      </c>
      <c r="E3444" s="193">
        <v>0</v>
      </c>
      <c r="F3444" s="193">
        <v>0</v>
      </c>
      <c r="G3444" s="193">
        <v>0</v>
      </c>
      <c r="H3444" s="193">
        <v>0</v>
      </c>
      <c r="I3444" s="193">
        <v>0</v>
      </c>
      <c r="J3444" s="193">
        <v>0</v>
      </c>
      <c r="K3444" s="193">
        <v>0</v>
      </c>
      <c r="L3444" s="193">
        <v>0</v>
      </c>
      <c r="M3444" s="193">
        <v>0</v>
      </c>
      <c r="N3444" s="193">
        <v>0</v>
      </c>
      <c r="O3444" s="193">
        <v>0</v>
      </c>
      <c r="P3444" s="199"/>
      <c r="Q3444" s="240">
        <v>0</v>
      </c>
      <c r="R3444" s="99">
        <v>0</v>
      </c>
      <c r="S3444" s="99">
        <v>0</v>
      </c>
      <c r="T3444" s="99">
        <v>0</v>
      </c>
      <c r="U3444" s="99">
        <v>0</v>
      </c>
      <c r="V3444" s="99">
        <v>0</v>
      </c>
      <c r="W3444" s="99">
        <v>0</v>
      </c>
      <c r="X3444" s="241">
        <f>SUM(Y3444:AA3444)</f>
        <v>0</v>
      </c>
      <c r="Y3444" s="241">
        <f>SUM(AB3444:AG3444)</f>
        <v>0</v>
      </c>
      <c r="Z3444" s="241">
        <f>SUM(AH3444:AP3444)</f>
        <v>0</v>
      </c>
      <c r="AA3444" s="241">
        <f>SUM(AQ3444:AR3444)</f>
        <v>0</v>
      </c>
      <c r="AB3444" s="258">
        <v>0</v>
      </c>
      <c r="AC3444" s="258">
        <v>0</v>
      </c>
      <c r="AD3444" s="258">
        <v>0</v>
      </c>
      <c r="AE3444" s="258">
        <v>0</v>
      </c>
      <c r="AF3444" s="258">
        <v>0</v>
      </c>
      <c r="AG3444" s="258">
        <v>0</v>
      </c>
      <c r="AH3444" s="258">
        <v>0</v>
      </c>
      <c r="AI3444" s="258">
        <v>0</v>
      </c>
      <c r="AJ3444" s="258">
        <v>0</v>
      </c>
      <c r="AK3444" s="258">
        <v>0</v>
      </c>
      <c r="AL3444" s="258">
        <v>0</v>
      </c>
      <c r="AM3444" s="258">
        <v>0</v>
      </c>
      <c r="AN3444" s="258">
        <v>0</v>
      </c>
      <c r="AO3444" s="258">
        <v>0</v>
      </c>
      <c r="AP3444" s="258">
        <v>0</v>
      </c>
      <c r="AQ3444" s="258">
        <v>0</v>
      </c>
      <c r="AR3444" s="258">
        <v>0</v>
      </c>
      <c r="AT3444" s="193"/>
      <c r="AU3444" s="193"/>
      <c r="AV3444" s="193"/>
      <c r="AW3444" s="193"/>
      <c r="AX3444" s="193"/>
      <c r="AY3444" s="193"/>
      <c r="AZ3444" s="193"/>
      <c r="BA3444" s="193"/>
      <c r="BB3444" s="193"/>
      <c r="BC3444" s="193"/>
      <c r="BD3444" s="193"/>
      <c r="BE3444" s="315"/>
      <c r="BF3444" s="315"/>
      <c r="BG3444" s="315"/>
      <c r="BH3444" s="315"/>
      <c r="BI3444" s="315"/>
      <c r="BJ3444" s="315"/>
      <c r="BK3444" s="315"/>
    </row>
    <row r="3445" spans="1:63" x14ac:dyDescent="0.25">
      <c r="A3445" s="9"/>
      <c r="B3445" s="43" t="s">
        <v>4654</v>
      </c>
      <c r="C3445" s="25" t="s">
        <v>1737</v>
      </c>
      <c r="D3445" s="193">
        <v>1.1795023E-2</v>
      </c>
      <c r="E3445" s="193">
        <v>5.4970249000000004E-3</v>
      </c>
      <c r="F3445" s="193">
        <v>3.5016789000000001E-3</v>
      </c>
      <c r="G3445" s="193">
        <v>9.1803806000000001E-4</v>
      </c>
      <c r="H3445" s="193">
        <v>8.4528858999999998E-5</v>
      </c>
      <c r="I3445" s="193">
        <v>4.6785269E-4</v>
      </c>
      <c r="J3445" s="193">
        <v>7.0182847000000001E-4</v>
      </c>
      <c r="K3445" s="193">
        <v>1.1628535E-4</v>
      </c>
      <c r="L3445" s="193">
        <v>5.0778553000000001E-4</v>
      </c>
      <c r="M3445" s="193">
        <v>0</v>
      </c>
      <c r="N3445" s="193">
        <v>0</v>
      </c>
      <c r="O3445" s="193">
        <v>0</v>
      </c>
      <c r="P3445" s="199">
        <f>E3445/0.135</f>
        <v>4.0718702962962962E-2</v>
      </c>
      <c r="Q3445" s="240">
        <v>0.54228776000000001</v>
      </c>
      <c r="R3445" s="99">
        <v>0.47423809</v>
      </c>
      <c r="S3445" s="99">
        <v>5.6295555999999997E-2</v>
      </c>
      <c r="T3445" s="99">
        <v>6.3830556000000004E-7</v>
      </c>
      <c r="U3445" s="99">
        <v>2.4054722000000001E-3</v>
      </c>
      <c r="V3445" s="99">
        <v>8.6216389000000001E-4</v>
      </c>
      <c r="W3445" s="99">
        <v>8.4858333000000005E-3</v>
      </c>
      <c r="X3445" s="241">
        <f>SUM(Y3445:AA3445)</f>
        <v>4.8501231706921995E-3</v>
      </c>
      <c r="Y3445" s="241">
        <f>SUM(AB3445:AG3445)</f>
        <v>2.8742320104500002E-3</v>
      </c>
      <c r="Z3445" s="241">
        <f>SUM(AH3445:AP3445)</f>
        <v>7.8813642369219997E-4</v>
      </c>
      <c r="AA3445" s="241">
        <f>SUM(AQ3445:AR3445)</f>
        <v>1.1877547365499999E-3</v>
      </c>
      <c r="AB3445" s="258">
        <v>1.1281809E-3</v>
      </c>
      <c r="AC3445" s="258">
        <v>2.2173325E-7</v>
      </c>
      <c r="AD3445" s="258">
        <v>9.2347052E-4</v>
      </c>
      <c r="AE3445" s="258">
        <v>5.2847350000000001E-7</v>
      </c>
      <c r="AF3445" s="258">
        <v>8.2003309999999999E-4</v>
      </c>
      <c r="AG3445" s="258">
        <v>1.7972837000000001E-6</v>
      </c>
      <c r="AH3445" s="258">
        <v>7.3832331999999995E-4</v>
      </c>
      <c r="AI3445" s="258">
        <v>5.1533444000000004E-6</v>
      </c>
      <c r="AJ3445" s="258">
        <v>4.9236369000000002E-6</v>
      </c>
      <c r="AK3445" s="258">
        <v>2.8896601000000002E-6</v>
      </c>
      <c r="AL3445" s="258">
        <v>6.7517631999999998E-7</v>
      </c>
      <c r="AM3445" s="258">
        <v>1.7853722000000001E-9</v>
      </c>
      <c r="AN3445" s="258">
        <v>8.3829900000000002E-6</v>
      </c>
      <c r="AO3445" s="258">
        <v>3.0625154E-5</v>
      </c>
      <c r="AP3445" s="258">
        <v>-2.8386434000000001E-6</v>
      </c>
      <c r="AQ3445" s="258">
        <v>8.9593654999999999E-7</v>
      </c>
      <c r="AR3445" s="258">
        <v>1.1868587999999999E-3</v>
      </c>
      <c r="AT3445" s="193"/>
      <c r="AU3445" s="193"/>
      <c r="AV3445" s="193"/>
      <c r="AW3445" s="193"/>
      <c r="AX3445" s="193"/>
      <c r="AY3445" s="193"/>
      <c r="AZ3445" s="193"/>
      <c r="BA3445" s="193"/>
      <c r="BB3445" s="193"/>
      <c r="BC3445" s="193"/>
      <c r="BD3445" s="193"/>
      <c r="BE3445" s="315"/>
      <c r="BF3445" s="315"/>
      <c r="BG3445" s="315"/>
      <c r="BH3445" s="315"/>
      <c r="BI3445" s="315"/>
      <c r="BJ3445" s="315"/>
      <c r="BK3445" s="315"/>
    </row>
    <row r="3446" spans="1:63" x14ac:dyDescent="0.25">
      <c r="A3446" s="9"/>
      <c r="B3446" s="43" t="s">
        <v>4654</v>
      </c>
      <c r="C3446" s="25" t="s">
        <v>1020</v>
      </c>
      <c r="D3446" s="193">
        <v>5.7233787000000001E-3</v>
      </c>
      <c r="E3446" s="193">
        <v>2.6673706999999999E-3</v>
      </c>
      <c r="F3446" s="193">
        <v>1.6991273E-3</v>
      </c>
      <c r="G3446" s="193">
        <v>4.4546863E-4</v>
      </c>
      <c r="H3446" s="193">
        <v>4.1016962E-5</v>
      </c>
      <c r="I3446" s="193">
        <v>2.2701897E-4</v>
      </c>
      <c r="J3446" s="193">
        <v>3.4055221000000002E-4</v>
      </c>
      <c r="K3446" s="193">
        <v>5.6427329E-5</v>
      </c>
      <c r="L3446" s="193">
        <v>2.4639654999999999E-4</v>
      </c>
      <c r="M3446" s="193">
        <v>0</v>
      </c>
      <c r="N3446" s="193">
        <v>0</v>
      </c>
      <c r="O3446" s="193">
        <v>0</v>
      </c>
      <c r="P3446" s="199">
        <f>E3446/0.135</f>
        <v>1.9758301481481479E-2</v>
      </c>
      <c r="Q3446" s="240">
        <v>0.26313874999999998</v>
      </c>
      <c r="R3446" s="99">
        <v>0.23011798</v>
      </c>
      <c r="S3446" s="99">
        <v>2.7317111000000002E-2</v>
      </c>
      <c r="T3446" s="99">
        <v>3.0972222E-7</v>
      </c>
      <c r="U3446" s="99">
        <v>1.1672221999999999E-3</v>
      </c>
      <c r="V3446" s="99">
        <v>4.1835249999999999E-4</v>
      </c>
      <c r="W3446" s="99">
        <v>4.1177777999999998E-3</v>
      </c>
      <c r="X3446" s="241">
        <f>SUM(Y3446:AA3446)</f>
        <v>2.3534626744595097E-3</v>
      </c>
      <c r="Y3446" s="241">
        <f>SUM(AB3446:AG3446)</f>
        <v>1.3946859858799999E-3</v>
      </c>
      <c r="Z3446" s="241">
        <f>SUM(AH3446:AP3446)</f>
        <v>3.8243384570951002E-4</v>
      </c>
      <c r="AA3446" s="241">
        <f>SUM(AQ3446:AR3446)</f>
        <v>5.7634284287000001E-4</v>
      </c>
      <c r="AB3446" s="258">
        <v>5.4743735999999998E-4</v>
      </c>
      <c r="AC3446" s="258">
        <v>1.0759416E-7</v>
      </c>
      <c r="AD3446" s="258">
        <v>4.4810595999999998E-4</v>
      </c>
      <c r="AE3446" s="258">
        <v>2.5643259E-7</v>
      </c>
      <c r="AF3446" s="258">
        <v>3.9790654999999998E-4</v>
      </c>
      <c r="AG3446" s="258">
        <v>8.7208913000000004E-7</v>
      </c>
      <c r="AH3446" s="258">
        <v>3.5826325000000003E-4</v>
      </c>
      <c r="AI3446" s="258">
        <v>2.5005709000000001E-6</v>
      </c>
      <c r="AJ3446" s="258">
        <v>2.3891212999999999E-6</v>
      </c>
      <c r="AK3446" s="258">
        <v>1.4021921E-6</v>
      </c>
      <c r="AL3446" s="258">
        <v>3.2762467000000002E-7</v>
      </c>
      <c r="AM3446" s="258">
        <v>8.6633951000000002E-10</v>
      </c>
      <c r="AN3446" s="258">
        <v>4.0677591999999996E-6</v>
      </c>
      <c r="AO3446" s="258">
        <v>1.4860487000000001E-5</v>
      </c>
      <c r="AP3446" s="258">
        <v>-1.3780258E-6</v>
      </c>
      <c r="AQ3446" s="258">
        <v>4.3474287000000002E-7</v>
      </c>
      <c r="AR3446" s="258">
        <v>5.7590810000000001E-4</v>
      </c>
      <c r="AT3446" s="193"/>
      <c r="AU3446" s="193"/>
      <c r="AV3446" s="193"/>
      <c r="AW3446" s="193"/>
      <c r="AX3446" s="193"/>
      <c r="AY3446" s="193"/>
      <c r="AZ3446" s="193"/>
      <c r="BA3446" s="193"/>
      <c r="BB3446" s="193"/>
      <c r="BC3446" s="193"/>
      <c r="BD3446" s="193"/>
      <c r="BE3446" s="315"/>
      <c r="BF3446" s="315"/>
      <c r="BG3446" s="315"/>
      <c r="BH3446" s="315"/>
      <c r="BI3446" s="315"/>
      <c r="BJ3446" s="315"/>
      <c r="BK3446" s="315"/>
    </row>
    <row r="3447" spans="1:63" x14ac:dyDescent="0.25">
      <c r="A3447" s="9"/>
      <c r="B3447" s="43" t="s">
        <v>4654</v>
      </c>
      <c r="C3447" s="25" t="s">
        <v>6334</v>
      </c>
      <c r="D3447" s="193">
        <v>1.9197374E-2</v>
      </c>
      <c r="E3447" s="193">
        <v>6.9875416999999997E-3</v>
      </c>
      <c r="F3447" s="193">
        <v>3.6692294000000001E-3</v>
      </c>
      <c r="G3447" s="193">
        <v>6.7730142E-3</v>
      </c>
      <c r="H3447" s="193">
        <v>8.3197348000000002E-5</v>
      </c>
      <c r="I3447" s="193">
        <v>3.6485138999999998E-4</v>
      </c>
      <c r="J3447" s="193">
        <v>4.9103818E-4</v>
      </c>
      <c r="K3447" s="193">
        <v>9.4847823E-5</v>
      </c>
      <c r="L3447" s="193">
        <v>7.3365382999999995E-4</v>
      </c>
      <c r="M3447" s="193">
        <v>0</v>
      </c>
      <c r="N3447" s="193">
        <v>0</v>
      </c>
      <c r="O3447" s="193">
        <v>0</v>
      </c>
      <c r="P3447" s="199">
        <f>E3447/0.135</f>
        <v>5.1759568148148145E-2</v>
      </c>
      <c r="Q3447" s="240">
        <v>0.81472089000000003</v>
      </c>
      <c r="R3447" s="99">
        <v>0.51261243999999995</v>
      </c>
      <c r="S3447" s="99">
        <v>0.24761332999999999</v>
      </c>
      <c r="T3447" s="99">
        <v>1.0153611E-6</v>
      </c>
      <c r="U3447" s="99">
        <v>7.6391667E-3</v>
      </c>
      <c r="V3447" s="99">
        <v>1.5077139E-3</v>
      </c>
      <c r="W3447" s="99">
        <v>4.5347222E-2</v>
      </c>
      <c r="X3447" s="241">
        <f>SUM(Y3447:AA3447)</f>
        <v>7.3335480424046012E-3</v>
      </c>
      <c r="Y3447" s="241">
        <f>SUM(AB3447:AG3447)</f>
        <v>5.0166270882300006E-3</v>
      </c>
      <c r="Z3447" s="241">
        <f>SUM(AH3447:AP3447)</f>
        <v>1.0320137457745999E-3</v>
      </c>
      <c r="AA3447" s="241">
        <f>SUM(AQ3447:AR3447)</f>
        <v>1.2849072084E-3</v>
      </c>
      <c r="AB3447" s="258">
        <v>1.4328861E-3</v>
      </c>
      <c r="AC3447" s="258">
        <v>5.8262726999999997E-7</v>
      </c>
      <c r="AD3447" s="258">
        <v>2.7548882000000001E-3</v>
      </c>
      <c r="AE3447" s="258">
        <v>4.7997396000000005E-7</v>
      </c>
      <c r="AF3447" s="258">
        <v>8.1977340999999997E-4</v>
      </c>
      <c r="AG3447" s="258">
        <v>8.0167769999999996E-6</v>
      </c>
      <c r="AH3447" s="258">
        <v>9.3767125999999999E-4</v>
      </c>
      <c r="AI3447" s="258">
        <v>5.5290487E-6</v>
      </c>
      <c r="AJ3447" s="258">
        <v>2.8659826000000001E-5</v>
      </c>
      <c r="AK3447" s="258">
        <v>6.7908177999999996E-6</v>
      </c>
      <c r="AL3447" s="258">
        <v>8.6051084E-7</v>
      </c>
      <c r="AM3447" s="258">
        <v>2.7078346E-9</v>
      </c>
      <c r="AN3447" s="258">
        <v>2.7422111999999999E-5</v>
      </c>
      <c r="AO3447" s="258">
        <v>3.1609773999999999E-5</v>
      </c>
      <c r="AP3447" s="258">
        <v>-6.5323114E-6</v>
      </c>
      <c r="AQ3447" s="258">
        <v>1.6090083999999999E-6</v>
      </c>
      <c r="AR3447" s="258">
        <v>1.2832982000000001E-3</v>
      </c>
      <c r="AT3447" s="193"/>
      <c r="AU3447" s="193"/>
      <c r="AV3447" s="193"/>
      <c r="AW3447" s="193"/>
      <c r="AX3447" s="193"/>
      <c r="AY3447" s="193"/>
      <c r="AZ3447" s="193"/>
      <c r="BA3447" s="193"/>
      <c r="BB3447" s="193"/>
      <c r="BC3447" s="193"/>
      <c r="BD3447" s="193"/>
      <c r="BE3447" s="315"/>
      <c r="BF3447" s="315"/>
      <c r="BG3447" s="315"/>
      <c r="BH3447" s="315"/>
      <c r="BI3447" s="315"/>
      <c r="BJ3447" s="315"/>
      <c r="BK3447" s="315"/>
    </row>
    <row r="3448" spans="1:63" x14ac:dyDescent="0.25">
      <c r="A3448" s="45" t="s">
        <v>608</v>
      </c>
      <c r="B3448" s="45"/>
      <c r="C3448" s="43"/>
      <c r="D3448" s="199"/>
      <c r="E3448" s="199"/>
      <c r="F3448" s="199"/>
      <c r="G3448" s="199"/>
      <c r="H3448" s="199"/>
      <c r="I3448" s="199"/>
      <c r="J3448" s="199"/>
      <c r="K3448" s="199"/>
      <c r="L3448" s="199"/>
      <c r="M3448" s="199"/>
      <c r="N3448" s="199"/>
      <c r="O3448" s="199"/>
      <c r="P3448" s="199"/>
      <c r="Q3448" s="239"/>
      <c r="R3448" s="97"/>
      <c r="S3448" s="97"/>
      <c r="T3448" s="97"/>
      <c r="U3448" s="97"/>
      <c r="V3448" s="97"/>
      <c r="W3448" s="97"/>
      <c r="X3448" s="259"/>
      <c r="Y3448" s="259"/>
      <c r="Z3448" s="259"/>
      <c r="AA3448" s="258"/>
      <c r="AB3448" s="258"/>
      <c r="AC3448" s="258"/>
      <c r="AD3448" s="258"/>
      <c r="AE3448" s="258"/>
      <c r="AF3448" s="258"/>
      <c r="AG3448" s="258"/>
      <c r="AH3448" s="258"/>
      <c r="AI3448" s="258"/>
      <c r="AJ3448" s="258"/>
      <c r="AK3448" s="258"/>
      <c r="AL3448" s="258"/>
      <c r="AM3448" s="258"/>
      <c r="AN3448" s="258"/>
      <c r="AO3448" s="258"/>
      <c r="AP3448" s="258"/>
      <c r="AQ3448" s="258"/>
      <c r="AR3448" s="258"/>
      <c r="AT3448" s="193"/>
      <c r="AU3448" s="193"/>
      <c r="AV3448" s="193"/>
      <c r="AW3448" s="193"/>
      <c r="AX3448" s="193"/>
      <c r="AY3448" s="193"/>
      <c r="AZ3448" s="193"/>
      <c r="BA3448" s="193"/>
      <c r="BB3448" s="193"/>
      <c r="BC3448" s="193"/>
      <c r="BD3448" s="193"/>
      <c r="BE3448" s="315"/>
      <c r="BF3448" s="315"/>
      <c r="BG3448" s="315"/>
      <c r="BH3448" s="315"/>
      <c r="BI3448" s="315"/>
      <c r="BJ3448" s="315"/>
      <c r="BK3448" s="315"/>
    </row>
    <row r="3449" spans="1:63" x14ac:dyDescent="0.25">
      <c r="A3449" s="9"/>
      <c r="B3449" s="43" t="s">
        <v>4654</v>
      </c>
      <c r="C3449" s="25" t="s">
        <v>5357</v>
      </c>
      <c r="D3449" s="193">
        <v>1.8511657999999999E-3</v>
      </c>
      <c r="E3449" s="193">
        <v>5.3450196999999997E-4</v>
      </c>
      <c r="F3449" s="193">
        <v>1.2966768E-4</v>
      </c>
      <c r="G3449" s="193">
        <v>2.6028439E-5</v>
      </c>
      <c r="H3449" s="193">
        <v>5.6276128E-6</v>
      </c>
      <c r="I3449" s="193">
        <v>7.5730589E-5</v>
      </c>
      <c r="J3449" s="193">
        <v>3.5529998000000002E-5</v>
      </c>
      <c r="K3449" s="193">
        <v>1.1877033E-6</v>
      </c>
      <c r="L3449" s="193">
        <v>1.0428918000000001E-3</v>
      </c>
      <c r="M3449" s="193">
        <v>0</v>
      </c>
      <c r="N3449" s="193">
        <v>0</v>
      </c>
      <c r="O3449" s="193">
        <v>0</v>
      </c>
      <c r="P3449" s="199">
        <f t="shared" ref="P3449:P3457" si="656">E3449/0.135</f>
        <v>3.9592738518518513E-3</v>
      </c>
      <c r="Q3449" s="240">
        <v>1.1337117000000001</v>
      </c>
      <c r="R3449" s="99">
        <v>4.7580862000000002E-2</v>
      </c>
      <c r="S3449" s="99">
        <v>7.8574222000000003E-3</v>
      </c>
      <c r="T3449" s="99">
        <v>6.4613888999999998E-7</v>
      </c>
      <c r="U3449" s="99">
        <v>5.2577777999999998E-4</v>
      </c>
      <c r="V3449" s="99">
        <v>1.0751127</v>
      </c>
      <c r="W3449" s="99">
        <v>2.6342221999999999E-3</v>
      </c>
      <c r="X3449" s="241">
        <f t="shared" ref="X3449:X3457" si="657">SUM(Y3449:AA3449)</f>
        <v>4.0847462524051998E-4</v>
      </c>
      <c r="Y3449" s="241">
        <f t="shared" ref="Y3449:Y3457" si="658">SUM(AB3449:AG3449)</f>
        <v>2.0956527082600002E-4</v>
      </c>
      <c r="Z3449" s="241">
        <f t="shared" ref="Z3449:Z3457" si="659">SUM(AH3449:AP3449)</f>
        <v>7.7934836714520006E-5</v>
      </c>
      <c r="AA3449" s="241">
        <f t="shared" ref="AA3449:AA3457" si="660">SUM(AQ3449:AR3449)</f>
        <v>1.209745177E-4</v>
      </c>
      <c r="AB3449" s="258">
        <v>1.0974645999999999E-4</v>
      </c>
      <c r="AC3449" s="258">
        <v>1.1089859E-8</v>
      </c>
      <c r="AD3449" s="258">
        <v>4.7044394999999999E-5</v>
      </c>
      <c r="AE3449" s="258">
        <v>1.0041937E-8</v>
      </c>
      <c r="AF3449" s="258">
        <v>5.2546680999999998E-5</v>
      </c>
      <c r="AG3449" s="258">
        <v>2.0660302999999999E-7</v>
      </c>
      <c r="AH3449" s="258">
        <v>7.1827572000000007E-5</v>
      </c>
      <c r="AI3449" s="258">
        <v>2.0879338000000001E-7</v>
      </c>
      <c r="AJ3449" s="258">
        <v>2.1772687999999999E-7</v>
      </c>
      <c r="AK3449" s="258">
        <v>1.2600639999999999E-7</v>
      </c>
      <c r="AL3449" s="258">
        <v>5.9845391999999997E-8</v>
      </c>
      <c r="AM3449" s="258">
        <v>1.9376251999999999E-10</v>
      </c>
      <c r="AN3449" s="258">
        <v>1.8340597000000001E-6</v>
      </c>
      <c r="AO3449" s="258">
        <v>1.3941116000000001E-6</v>
      </c>
      <c r="AP3449" s="258">
        <v>2.2665276E-6</v>
      </c>
      <c r="AQ3449" s="258">
        <v>1.8269777E-6</v>
      </c>
      <c r="AR3449" s="258">
        <v>1.1914754E-4</v>
      </c>
      <c r="AT3449" s="193"/>
      <c r="AU3449" s="193"/>
      <c r="AV3449" s="193"/>
      <c r="AW3449" s="193"/>
      <c r="AX3449" s="193"/>
      <c r="AY3449" s="193"/>
      <c r="AZ3449" s="193"/>
      <c r="BA3449" s="193"/>
      <c r="BB3449" s="193"/>
      <c r="BC3449" s="193"/>
      <c r="BD3449" s="193"/>
      <c r="BE3449" s="315"/>
      <c r="BF3449" s="315"/>
      <c r="BG3449" s="315"/>
      <c r="BH3449" s="315"/>
      <c r="BI3449" s="315"/>
      <c r="BJ3449" s="315"/>
      <c r="BK3449" s="315"/>
    </row>
    <row r="3450" spans="1:63" x14ac:dyDescent="0.25">
      <c r="A3450" s="9"/>
      <c r="B3450" s="43" t="s">
        <v>4654</v>
      </c>
      <c r="C3450" s="25" t="s">
        <v>5356</v>
      </c>
      <c r="D3450" s="193">
        <v>3.1319511E-3</v>
      </c>
      <c r="E3450" s="193">
        <v>6.4322705999999999E-4</v>
      </c>
      <c r="F3450" s="193">
        <v>1.7034596000000001E-4</v>
      </c>
      <c r="G3450" s="193">
        <v>3.7821772000000001E-5</v>
      </c>
      <c r="H3450" s="193">
        <v>6.819565E-6</v>
      </c>
      <c r="I3450" s="193">
        <v>1.2872654E-4</v>
      </c>
      <c r="J3450" s="193">
        <v>5.2439219000000003E-5</v>
      </c>
      <c r="K3450" s="193">
        <v>1.5822813E-6</v>
      </c>
      <c r="L3450" s="193">
        <v>2.0909888000000001E-3</v>
      </c>
      <c r="M3450" s="193">
        <v>0</v>
      </c>
      <c r="N3450" s="193">
        <v>0</v>
      </c>
      <c r="O3450" s="193">
        <v>0</v>
      </c>
      <c r="P3450" s="199">
        <f t="shared" si="656"/>
        <v>4.7646448888888889E-3</v>
      </c>
      <c r="Q3450" s="240">
        <v>1.1531591999999999</v>
      </c>
      <c r="R3450" s="99">
        <v>6.1022974000000001E-2</v>
      </c>
      <c r="S3450" s="99">
        <v>1.1189421999999999E-2</v>
      </c>
      <c r="T3450" s="99">
        <v>1.0049166999999999E-6</v>
      </c>
      <c r="U3450" s="99">
        <v>7.2122221999999998E-4</v>
      </c>
      <c r="V3450" s="99">
        <v>1.075169</v>
      </c>
      <c r="W3450" s="99">
        <v>5.0555556E-3</v>
      </c>
      <c r="X3450" s="241">
        <f t="shared" si="657"/>
        <v>5.4679128430705005E-4</v>
      </c>
      <c r="Y3450" s="241">
        <f t="shared" si="658"/>
        <v>2.7796379362400001E-4</v>
      </c>
      <c r="Z3450" s="241">
        <f t="shared" si="659"/>
        <v>1.1277111858305E-4</v>
      </c>
      <c r="AA3450" s="241">
        <f t="shared" si="660"/>
        <v>1.5605637209999999E-4</v>
      </c>
      <c r="AB3450" s="258">
        <v>1.3206932999999999E-4</v>
      </c>
      <c r="AC3450" s="258">
        <v>1.3332095E-8</v>
      </c>
      <c r="AD3450" s="258">
        <v>6.9505059999999997E-5</v>
      </c>
      <c r="AE3450" s="258">
        <v>1.1885209000000001E-8</v>
      </c>
      <c r="AF3450" s="258">
        <v>7.6058722999999994E-5</v>
      </c>
      <c r="AG3450" s="258">
        <v>3.0546332000000001E-7</v>
      </c>
      <c r="AH3450" s="258">
        <v>8.6437240000000003E-5</v>
      </c>
      <c r="AI3450" s="258">
        <v>2.7575477999999999E-7</v>
      </c>
      <c r="AJ3450" s="258">
        <v>3.1868393999999999E-7</v>
      </c>
      <c r="AK3450" s="258">
        <v>1.8679951E-7</v>
      </c>
      <c r="AL3450" s="258">
        <v>1.069735E-7</v>
      </c>
      <c r="AM3450" s="258">
        <v>3.4685304999999999E-10</v>
      </c>
      <c r="AN3450" s="258">
        <v>2.5130616000000002E-6</v>
      </c>
      <c r="AO3450" s="258">
        <v>2.0207474000000001E-5</v>
      </c>
      <c r="AP3450" s="258">
        <v>2.7247843999999999E-6</v>
      </c>
      <c r="AQ3450" s="258">
        <v>3.2297721E-6</v>
      </c>
      <c r="AR3450" s="258">
        <v>1.5282659999999999E-4</v>
      </c>
      <c r="AT3450" s="193"/>
      <c r="AU3450" s="193"/>
      <c r="AV3450" s="193"/>
      <c r="AW3450" s="193"/>
      <c r="AX3450" s="193"/>
      <c r="AY3450" s="193"/>
      <c r="AZ3450" s="193"/>
      <c r="BA3450" s="193"/>
      <c r="BB3450" s="193"/>
      <c r="BC3450" s="193"/>
      <c r="BD3450" s="193"/>
      <c r="BE3450" s="315"/>
      <c r="BF3450" s="315"/>
      <c r="BG3450" s="315"/>
      <c r="BH3450" s="315"/>
      <c r="BI3450" s="315"/>
      <c r="BJ3450" s="315"/>
      <c r="BK3450" s="315"/>
    </row>
    <row r="3451" spans="1:63" x14ac:dyDescent="0.25">
      <c r="A3451" s="9"/>
      <c r="B3451" s="43" t="s">
        <v>4654</v>
      </c>
      <c r="C3451" s="25" t="s">
        <v>5355</v>
      </c>
      <c r="D3451" s="193">
        <v>2.4701546999999998E-3</v>
      </c>
      <c r="E3451" s="193">
        <v>5.9926716999999998E-4</v>
      </c>
      <c r="F3451" s="193">
        <v>1.5235315999999999E-4</v>
      </c>
      <c r="G3451" s="193">
        <v>3.4250786999999999E-5</v>
      </c>
      <c r="H3451" s="193">
        <v>6.7073111000000002E-6</v>
      </c>
      <c r="I3451" s="193">
        <v>1.021391E-4</v>
      </c>
      <c r="J3451" s="193">
        <v>4.5327195999999998E-5</v>
      </c>
      <c r="K3451" s="193">
        <v>1.4697343999999999E-6</v>
      </c>
      <c r="L3451" s="193">
        <v>1.5286402E-3</v>
      </c>
      <c r="M3451" s="193">
        <v>0</v>
      </c>
      <c r="N3451" s="193">
        <v>0</v>
      </c>
      <c r="O3451" s="193">
        <v>0</v>
      </c>
      <c r="P3451" s="199">
        <f t="shared" si="656"/>
        <v>4.4390160740740738E-3</v>
      </c>
      <c r="Q3451" s="240">
        <v>1.1472971999999999</v>
      </c>
      <c r="R3451" s="99">
        <v>5.7444829000000003E-2</v>
      </c>
      <c r="S3451" s="99">
        <v>1.0086843999999999E-2</v>
      </c>
      <c r="T3451" s="99">
        <v>8.2699999999999998E-7</v>
      </c>
      <c r="U3451" s="99">
        <v>6.6744443999999998E-4</v>
      </c>
      <c r="V3451" s="99">
        <v>1.0751409000000001</v>
      </c>
      <c r="W3451" s="99">
        <v>3.9563888999999998E-3</v>
      </c>
      <c r="X3451" s="241">
        <f t="shared" si="657"/>
        <v>4.991978972266099E-4</v>
      </c>
      <c r="Y3451" s="241">
        <f t="shared" si="658"/>
        <v>2.5095773565799996E-4</v>
      </c>
      <c r="Z3451" s="241">
        <f t="shared" si="659"/>
        <v>1.0175606686860999E-4</v>
      </c>
      <c r="AA3451" s="241">
        <f t="shared" si="660"/>
        <v>1.4648409470000001E-4</v>
      </c>
      <c r="AB3451" s="258">
        <v>1.2304351E-4</v>
      </c>
      <c r="AC3451" s="258">
        <v>1.2491218999999999E-8</v>
      </c>
      <c r="AD3451" s="258">
        <v>6.1940297999999995E-5</v>
      </c>
      <c r="AE3451" s="258">
        <v>1.0939779E-8</v>
      </c>
      <c r="AF3451" s="258">
        <v>6.5683720999999993E-5</v>
      </c>
      <c r="AG3451" s="258">
        <v>2.6677565999999999E-7</v>
      </c>
      <c r="AH3451" s="258">
        <v>8.0529669999999994E-5</v>
      </c>
      <c r="AI3451" s="258">
        <v>2.4674838000000001E-7</v>
      </c>
      <c r="AJ3451" s="258">
        <v>2.8730358999999998E-7</v>
      </c>
      <c r="AK3451" s="258">
        <v>1.5992296999999999E-7</v>
      </c>
      <c r="AL3451" s="258">
        <v>8.4555066000000006E-8</v>
      </c>
      <c r="AM3451" s="258">
        <v>2.7406260999999998E-10</v>
      </c>
      <c r="AN3451" s="258">
        <v>2.2786417000000002E-6</v>
      </c>
      <c r="AO3451" s="258">
        <v>1.5734730999999998E-5</v>
      </c>
      <c r="AP3451" s="258">
        <v>2.4342201E-6</v>
      </c>
      <c r="AQ3451" s="258">
        <v>2.6193347000000002E-6</v>
      </c>
      <c r="AR3451" s="258">
        <v>1.4386476E-4</v>
      </c>
      <c r="AT3451" s="193"/>
      <c r="AU3451" s="193"/>
      <c r="AV3451" s="193"/>
      <c r="AW3451" s="193"/>
      <c r="AX3451" s="193"/>
      <c r="AY3451" s="193"/>
      <c r="AZ3451" s="193"/>
      <c r="BA3451" s="193"/>
      <c r="BB3451" s="193"/>
      <c r="BC3451" s="193"/>
      <c r="BD3451" s="193"/>
      <c r="BE3451" s="315"/>
      <c r="BF3451" s="315"/>
      <c r="BG3451" s="315"/>
      <c r="BH3451" s="315"/>
      <c r="BI3451" s="315"/>
      <c r="BJ3451" s="315"/>
      <c r="BK3451" s="315"/>
    </row>
    <row r="3452" spans="1:63" x14ac:dyDescent="0.25">
      <c r="A3452" s="9"/>
      <c r="B3452" s="43" t="s">
        <v>4654</v>
      </c>
      <c r="C3452" s="25" t="s">
        <v>5354</v>
      </c>
      <c r="D3452" s="193">
        <v>1.7275372E-3</v>
      </c>
      <c r="E3452" s="193">
        <v>4.1920915999999999E-4</v>
      </c>
      <c r="F3452" s="193">
        <v>1.0664145E-4</v>
      </c>
      <c r="G3452" s="193">
        <v>2.4012129999999999E-5</v>
      </c>
      <c r="H3452" s="193">
        <v>4.6683001999999997E-6</v>
      </c>
      <c r="I3452" s="193">
        <v>7.1397141999999996E-5</v>
      </c>
      <c r="J3452" s="193">
        <v>3.1651932999999998E-5</v>
      </c>
      <c r="K3452" s="193">
        <v>1.0257371000000001E-6</v>
      </c>
      <c r="L3452" s="193">
        <v>1.0689314000000001E-3</v>
      </c>
      <c r="M3452" s="193">
        <v>0</v>
      </c>
      <c r="N3452" s="193">
        <v>0</v>
      </c>
      <c r="O3452" s="193">
        <v>0</v>
      </c>
      <c r="P3452" s="199">
        <f t="shared" si="656"/>
        <v>3.1052530370370367E-3</v>
      </c>
      <c r="Q3452" s="240">
        <v>1.1250005999999999</v>
      </c>
      <c r="R3452" s="99">
        <v>4.0191646999999997E-2</v>
      </c>
      <c r="S3452" s="99">
        <v>6.7439555999999996E-3</v>
      </c>
      <c r="T3452" s="99">
        <v>5.7886111000000004E-7</v>
      </c>
      <c r="U3452" s="99">
        <v>4.6741666999999999E-4</v>
      </c>
      <c r="V3452" s="99">
        <v>1.0750848</v>
      </c>
      <c r="W3452" s="99">
        <v>2.5122778000000001E-3</v>
      </c>
      <c r="X3452" s="241">
        <f t="shared" si="657"/>
        <v>3.4905008309349996E-4</v>
      </c>
      <c r="Y3452" s="241">
        <f t="shared" si="658"/>
        <v>1.754903061627E-4</v>
      </c>
      <c r="Z3452" s="241">
        <f t="shared" si="659"/>
        <v>7.1073195830799997E-5</v>
      </c>
      <c r="AA3452" s="241">
        <f t="shared" si="660"/>
        <v>1.024865811E-4</v>
      </c>
      <c r="AB3452" s="258">
        <v>8.6073435999999993E-5</v>
      </c>
      <c r="AC3452" s="258">
        <v>8.7193004E-9</v>
      </c>
      <c r="AD3452" s="258">
        <v>4.3341642E-5</v>
      </c>
      <c r="AE3452" s="258">
        <v>7.6410122999999994E-9</v>
      </c>
      <c r="AF3452" s="258">
        <v>4.5882852999999999E-5</v>
      </c>
      <c r="AG3452" s="258">
        <v>1.7601484999999999E-7</v>
      </c>
      <c r="AH3452" s="258">
        <v>5.6333442E-5</v>
      </c>
      <c r="AI3452" s="258">
        <v>1.7273021999999999E-7</v>
      </c>
      <c r="AJ3452" s="258">
        <v>2.0144899999999999E-7</v>
      </c>
      <c r="AK3452" s="258">
        <v>1.1196094E-7</v>
      </c>
      <c r="AL3452" s="258">
        <v>5.9166500999999999E-8</v>
      </c>
      <c r="AM3452" s="258">
        <v>1.9176979999999999E-10</v>
      </c>
      <c r="AN3452" s="258">
        <v>1.5888023E-6</v>
      </c>
      <c r="AO3452" s="258">
        <v>1.0912092999999999E-5</v>
      </c>
      <c r="AP3452" s="258">
        <v>1.6933601000000001E-6</v>
      </c>
      <c r="AQ3452" s="258">
        <v>1.8304911E-6</v>
      </c>
      <c r="AR3452" s="258">
        <v>1.0065609E-4</v>
      </c>
      <c r="AT3452" s="193"/>
      <c r="AU3452" s="193"/>
      <c r="AV3452" s="193"/>
      <c r="AW3452" s="193"/>
      <c r="AX3452" s="193"/>
      <c r="AY3452" s="193"/>
      <c r="AZ3452" s="193"/>
      <c r="BA3452" s="193"/>
      <c r="BB3452" s="193"/>
      <c r="BC3452" s="193"/>
      <c r="BD3452" s="193"/>
      <c r="BE3452" s="315"/>
      <c r="BF3452" s="315"/>
      <c r="BG3452" s="315"/>
      <c r="BH3452" s="315"/>
      <c r="BI3452" s="315"/>
      <c r="BJ3452" s="315"/>
      <c r="BK3452" s="315"/>
    </row>
    <row r="3453" spans="1:63" x14ac:dyDescent="0.25">
      <c r="A3453" s="9"/>
      <c r="B3453" s="43" t="s">
        <v>4654</v>
      </c>
      <c r="C3453" s="25" t="s">
        <v>5353</v>
      </c>
      <c r="D3453" s="193">
        <v>4.5955201000000001E-3</v>
      </c>
      <c r="E3453" s="193">
        <v>1.1607216E-3</v>
      </c>
      <c r="F3453" s="193">
        <v>3.1215456999999998E-4</v>
      </c>
      <c r="G3453" s="193">
        <v>7.0122557000000001E-5</v>
      </c>
      <c r="H3453" s="193">
        <v>1.0581456E-5</v>
      </c>
      <c r="I3453" s="193">
        <v>1.8514036E-4</v>
      </c>
      <c r="J3453" s="193">
        <v>8.8421444000000001E-5</v>
      </c>
      <c r="K3453" s="193">
        <v>2.4422413E-6</v>
      </c>
      <c r="L3453" s="193">
        <v>2.7659359000000001E-3</v>
      </c>
      <c r="M3453" s="193">
        <v>0</v>
      </c>
      <c r="N3453" s="193">
        <v>0</v>
      </c>
      <c r="O3453" s="193">
        <v>0</v>
      </c>
      <c r="P3453" s="199">
        <f t="shared" si="656"/>
        <v>8.5979377777777762E-3</v>
      </c>
      <c r="Q3453" s="240">
        <v>1.2143409000000001</v>
      </c>
      <c r="R3453" s="99">
        <v>0.11219069</v>
      </c>
      <c r="S3453" s="99">
        <v>1.8696221999999998E-2</v>
      </c>
      <c r="T3453" s="99">
        <v>1.1019443999999999E-6</v>
      </c>
      <c r="U3453" s="99">
        <v>1.2818056E-3</v>
      </c>
      <c r="V3453" s="99">
        <v>1.0752535999999999</v>
      </c>
      <c r="W3453" s="99">
        <v>6.9175E-3</v>
      </c>
      <c r="X3453" s="241">
        <f t="shared" si="657"/>
        <v>1.0289221826877901E-3</v>
      </c>
      <c r="Y3453" s="241">
        <f t="shared" si="658"/>
        <v>4.9581590327500008E-4</v>
      </c>
      <c r="Z3453" s="241">
        <f t="shared" si="659"/>
        <v>2.4742654171278999E-4</v>
      </c>
      <c r="AA3453" s="241">
        <f t="shared" si="660"/>
        <v>2.8567973769999999E-4</v>
      </c>
      <c r="AB3453" s="258">
        <v>2.3832266E-4</v>
      </c>
      <c r="AC3453" s="258">
        <v>2.5614710999999999E-8</v>
      </c>
      <c r="AD3453" s="258">
        <v>1.3559398999999999E-4</v>
      </c>
      <c r="AE3453" s="258">
        <v>2.2514744000000001E-8</v>
      </c>
      <c r="AF3453" s="258">
        <v>1.2139388E-4</v>
      </c>
      <c r="AG3453" s="258">
        <v>4.5724382000000002E-7</v>
      </c>
      <c r="AH3453" s="258">
        <v>1.5597779999999999E-4</v>
      </c>
      <c r="AI3453" s="258">
        <v>5.0597073000000002E-7</v>
      </c>
      <c r="AJ3453" s="258">
        <v>5.8784490999999997E-7</v>
      </c>
      <c r="AK3453" s="258">
        <v>3.2214784000000001E-7</v>
      </c>
      <c r="AL3453" s="258">
        <v>1.6120525E-7</v>
      </c>
      <c r="AM3453" s="258">
        <v>5.2758278999999997E-10</v>
      </c>
      <c r="AN3453" s="258">
        <v>4.0032486000000002E-6</v>
      </c>
      <c r="AO3453" s="258">
        <v>8.1824809999999997E-5</v>
      </c>
      <c r="AP3453" s="258">
        <v>4.0429867999999996E-6</v>
      </c>
      <c r="AQ3453" s="258">
        <v>4.7184176999999998E-6</v>
      </c>
      <c r="AR3453" s="258">
        <v>2.8096132E-4</v>
      </c>
      <c r="AT3453" s="193"/>
      <c r="AU3453" s="193"/>
      <c r="AV3453" s="193"/>
      <c r="AW3453" s="193"/>
      <c r="AX3453" s="193"/>
      <c r="AY3453" s="193"/>
      <c r="AZ3453" s="193"/>
      <c r="BA3453" s="193"/>
      <c r="BB3453" s="193"/>
      <c r="BC3453" s="193"/>
      <c r="BD3453" s="193"/>
      <c r="BE3453" s="315"/>
      <c r="BF3453" s="315"/>
      <c r="BG3453" s="315"/>
      <c r="BH3453" s="315"/>
      <c r="BI3453" s="315"/>
      <c r="BJ3453" s="315"/>
      <c r="BK3453" s="315"/>
    </row>
    <row r="3454" spans="1:63" x14ac:dyDescent="0.25">
      <c r="A3454" s="9"/>
      <c r="B3454" s="43" t="s">
        <v>4654</v>
      </c>
      <c r="C3454" s="25" t="s">
        <v>5352</v>
      </c>
      <c r="D3454" s="193">
        <v>7.5736637000000002E-3</v>
      </c>
      <c r="E3454" s="193">
        <v>2.0210261E-3</v>
      </c>
      <c r="F3454" s="193">
        <v>5.9953594000000004E-4</v>
      </c>
      <c r="G3454" s="193">
        <v>1.5905442999999999E-4</v>
      </c>
      <c r="H3454" s="193">
        <v>2.4991135000000001E-5</v>
      </c>
      <c r="I3454" s="193">
        <v>3.2849217000000002E-4</v>
      </c>
      <c r="J3454" s="193">
        <v>1.6690955E-4</v>
      </c>
      <c r="K3454" s="193">
        <v>5.1342048000000004E-6</v>
      </c>
      <c r="L3454" s="193">
        <v>4.2685201999999997E-3</v>
      </c>
      <c r="M3454" s="193">
        <v>0</v>
      </c>
      <c r="N3454" s="193">
        <v>0</v>
      </c>
      <c r="O3454" s="193">
        <v>0</v>
      </c>
      <c r="P3454" s="199">
        <f t="shared" si="656"/>
        <v>1.4970563703703702E-2</v>
      </c>
      <c r="Q3454" s="240">
        <v>1.3036289000000001</v>
      </c>
      <c r="R3454" s="99">
        <v>0.18643905999999999</v>
      </c>
      <c r="S3454" s="99">
        <v>2.8754444000000001E-2</v>
      </c>
      <c r="T3454" s="99">
        <v>1.5824167000000001E-6</v>
      </c>
      <c r="U3454" s="99">
        <v>1.6598333E-3</v>
      </c>
      <c r="V3454" s="99">
        <v>1.0753948</v>
      </c>
      <c r="W3454" s="99">
        <v>1.1379167000000001E-2</v>
      </c>
      <c r="X3454" s="241">
        <f t="shared" si="657"/>
        <v>2.3601180045567001E-3</v>
      </c>
      <c r="Y3454" s="241">
        <f t="shared" si="658"/>
        <v>9.9594038879699987E-4</v>
      </c>
      <c r="Z3454" s="241">
        <f t="shared" si="659"/>
        <v>8.8818807045970007E-4</v>
      </c>
      <c r="AA3454" s="241">
        <f t="shared" si="660"/>
        <v>4.7598954529999999E-4</v>
      </c>
      <c r="AB3454" s="258">
        <v>4.1496670999999999E-4</v>
      </c>
      <c r="AC3454" s="258">
        <v>4.4004514E-8</v>
      </c>
      <c r="AD3454" s="258">
        <v>3.4561196999999998E-4</v>
      </c>
      <c r="AE3454" s="258">
        <v>4.6714913E-8</v>
      </c>
      <c r="AF3454" s="258">
        <v>2.3447524000000001E-4</v>
      </c>
      <c r="AG3454" s="258">
        <v>7.9574937000000001E-7</v>
      </c>
      <c r="AH3454" s="258">
        <v>2.7159303999999999E-4</v>
      </c>
      <c r="AI3454" s="258">
        <v>9.7060738999999999E-7</v>
      </c>
      <c r="AJ3454" s="258">
        <v>1.3986662E-6</v>
      </c>
      <c r="AK3454" s="258">
        <v>7.0361956000000004E-7</v>
      </c>
      <c r="AL3454" s="258">
        <v>3.0544617E-7</v>
      </c>
      <c r="AM3454" s="258">
        <v>1.0187397E-9</v>
      </c>
      <c r="AN3454" s="258">
        <v>6.7623608999999999E-6</v>
      </c>
      <c r="AO3454" s="258">
        <v>5.9759940000000001E-4</v>
      </c>
      <c r="AP3454" s="258">
        <v>8.8539114999999998E-6</v>
      </c>
      <c r="AQ3454" s="258">
        <v>9.2387553000000004E-6</v>
      </c>
      <c r="AR3454" s="258">
        <v>4.6675078999999998E-4</v>
      </c>
      <c r="AT3454" s="193"/>
      <c r="AU3454" s="193"/>
      <c r="AV3454" s="193"/>
      <c r="AW3454" s="193"/>
      <c r="AX3454" s="193"/>
      <c r="AY3454" s="193"/>
      <c r="AZ3454" s="193"/>
      <c r="BA3454" s="193"/>
      <c r="BB3454" s="193"/>
      <c r="BC3454" s="193"/>
      <c r="BD3454" s="193"/>
      <c r="BE3454" s="315"/>
      <c r="BF3454" s="315"/>
      <c r="BG3454" s="315"/>
      <c r="BH3454" s="315"/>
      <c r="BI3454" s="315"/>
      <c r="BJ3454" s="315"/>
      <c r="BK3454" s="315"/>
    </row>
    <row r="3455" spans="1:63" x14ac:dyDescent="0.25">
      <c r="A3455" s="9"/>
      <c r="B3455" s="43" t="s">
        <v>4654</v>
      </c>
      <c r="C3455" s="25" t="s">
        <v>5351</v>
      </c>
      <c r="D3455" s="193">
        <v>2.9339736000000001E-3</v>
      </c>
      <c r="E3455" s="193">
        <v>6.4732066999999998E-4</v>
      </c>
      <c r="F3455" s="193">
        <v>1.6946996000000001E-4</v>
      </c>
      <c r="G3455" s="193">
        <v>3.7995445999999998E-5</v>
      </c>
      <c r="H3455" s="193">
        <v>6.9887661000000002E-6</v>
      </c>
      <c r="I3455" s="193">
        <v>1.2086632E-4</v>
      </c>
      <c r="J3455" s="193">
        <v>5.1244908000000003E-5</v>
      </c>
      <c r="K3455" s="193">
        <v>1.5822427E-6</v>
      </c>
      <c r="L3455" s="193">
        <v>1.8985052000000001E-3</v>
      </c>
      <c r="M3455" s="193">
        <v>0</v>
      </c>
      <c r="N3455" s="193">
        <v>0</v>
      </c>
      <c r="O3455" s="193">
        <v>0</v>
      </c>
      <c r="P3455" s="199">
        <f t="shared" si="656"/>
        <v>4.7949679259259251E-3</v>
      </c>
      <c r="Q3455" s="240">
        <v>1.1532998999999999</v>
      </c>
      <c r="R3455" s="99">
        <v>6.1657114999999998E-2</v>
      </c>
      <c r="S3455" s="99">
        <v>1.1047243999999999E-2</v>
      </c>
      <c r="T3455" s="99">
        <v>9.4055555999999999E-7</v>
      </c>
      <c r="U3455" s="99">
        <v>7.1933333000000004E-4</v>
      </c>
      <c r="V3455" s="99">
        <v>1.0751689</v>
      </c>
      <c r="W3455" s="99">
        <v>4.7063888999999996E-3</v>
      </c>
      <c r="X3455" s="241">
        <f t="shared" si="657"/>
        <v>5.5167703906569001E-4</v>
      </c>
      <c r="Y3455" s="241">
        <f t="shared" si="658"/>
        <v>2.7727771181399998E-4</v>
      </c>
      <c r="Z3455" s="241">
        <f t="shared" si="659"/>
        <v>1.1692252925168999E-4</v>
      </c>
      <c r="AA3455" s="241">
        <f t="shared" si="660"/>
        <v>1.5747679800000002E-4</v>
      </c>
      <c r="AB3455" s="258">
        <v>1.3290993000000001E-4</v>
      </c>
      <c r="AC3455" s="258">
        <v>1.3495398000000001E-8</v>
      </c>
      <c r="AD3455" s="258">
        <v>6.9953680000000006E-5</v>
      </c>
      <c r="AE3455" s="258">
        <v>1.1998236E-8</v>
      </c>
      <c r="AF3455" s="258">
        <v>7.4091584000000004E-5</v>
      </c>
      <c r="AG3455" s="258">
        <v>2.9702418000000002E-7</v>
      </c>
      <c r="AH3455" s="258">
        <v>8.6987285999999995E-5</v>
      </c>
      <c r="AI3455" s="258">
        <v>2.7440014999999998E-7</v>
      </c>
      <c r="AJ3455" s="258">
        <v>3.1997472999999998E-7</v>
      </c>
      <c r="AK3455" s="258">
        <v>1.8286210000000001E-7</v>
      </c>
      <c r="AL3455" s="258">
        <v>1.0070876E-7</v>
      </c>
      <c r="AM3455" s="258">
        <v>3.2681169000000001E-10</v>
      </c>
      <c r="AN3455" s="258">
        <v>2.4840420000000002E-6</v>
      </c>
      <c r="AO3455" s="258">
        <v>2.3890340999999999E-5</v>
      </c>
      <c r="AP3455" s="258">
        <v>2.6825876999999998E-6</v>
      </c>
      <c r="AQ3455" s="258">
        <v>3.0637380000000002E-6</v>
      </c>
      <c r="AR3455" s="258">
        <v>1.5441306E-4</v>
      </c>
      <c r="AT3455" s="193"/>
      <c r="AU3455" s="193"/>
      <c r="AV3455" s="193"/>
      <c r="AW3455" s="193"/>
      <c r="AX3455" s="193"/>
      <c r="AY3455" s="193"/>
      <c r="AZ3455" s="193"/>
      <c r="BA3455" s="193"/>
      <c r="BB3455" s="193"/>
      <c r="BC3455" s="193"/>
      <c r="BD3455" s="193"/>
      <c r="BE3455" s="315"/>
      <c r="BF3455" s="315"/>
      <c r="BG3455" s="315"/>
      <c r="BH3455" s="315"/>
      <c r="BI3455" s="315"/>
      <c r="BJ3455" s="315"/>
      <c r="BK3455" s="315"/>
    </row>
    <row r="3456" spans="1:63" x14ac:dyDescent="0.25">
      <c r="A3456" s="9"/>
      <c r="B3456" s="43" t="s">
        <v>4654</v>
      </c>
      <c r="C3456" s="25" t="s">
        <v>3884</v>
      </c>
      <c r="D3456" s="193">
        <v>1.7299981E-3</v>
      </c>
      <c r="E3456" s="193">
        <v>4.2151686999999997E-4</v>
      </c>
      <c r="F3456" s="193">
        <v>1.0710174E-4</v>
      </c>
      <c r="G3456" s="193">
        <v>2.4051998000000001E-5</v>
      </c>
      <c r="H3456" s="193">
        <v>4.6874715999999999E-6</v>
      </c>
      <c r="I3456" s="193">
        <v>7.1484035000000004E-5</v>
      </c>
      <c r="J3456" s="193">
        <v>3.1729246E-5</v>
      </c>
      <c r="K3456" s="193">
        <v>1.0289818000000001E-6</v>
      </c>
      <c r="L3456" s="193">
        <v>1.0683977E-3</v>
      </c>
      <c r="M3456" s="193">
        <v>0</v>
      </c>
      <c r="N3456" s="193">
        <v>0</v>
      </c>
      <c r="O3456" s="193">
        <v>0</v>
      </c>
      <c r="P3456" s="199">
        <f t="shared" si="656"/>
        <v>3.1223471851851846E-3</v>
      </c>
      <c r="Q3456" s="240">
        <v>1.1251747999999999</v>
      </c>
      <c r="R3456" s="99">
        <v>4.0339921000000001E-2</v>
      </c>
      <c r="S3456" s="99">
        <v>6.7662E-3</v>
      </c>
      <c r="T3456" s="99">
        <v>5.8019444000000002E-7</v>
      </c>
      <c r="U3456" s="99">
        <v>4.6858332999999999E-4</v>
      </c>
      <c r="V3456" s="99">
        <v>1.0750848</v>
      </c>
      <c r="W3456" s="99">
        <v>2.5147222000000001E-3</v>
      </c>
      <c r="X3456" s="241">
        <f t="shared" si="657"/>
        <v>3.5024058180283001E-4</v>
      </c>
      <c r="Y3456" s="241">
        <f t="shared" si="658"/>
        <v>1.7617233796030001E-4</v>
      </c>
      <c r="Z3456" s="241">
        <f t="shared" si="659"/>
        <v>7.1210686042529999E-5</v>
      </c>
      <c r="AA3456" s="241">
        <f t="shared" si="660"/>
        <v>1.028575578E-4</v>
      </c>
      <c r="AB3456" s="258">
        <v>8.6547276000000005E-5</v>
      </c>
      <c r="AC3456" s="258">
        <v>8.7667302E-9</v>
      </c>
      <c r="AD3456" s="258">
        <v>4.3415818000000001E-5</v>
      </c>
      <c r="AE3456" s="258">
        <v>7.6890101000000001E-9</v>
      </c>
      <c r="AF3456" s="258">
        <v>4.6016166000000002E-5</v>
      </c>
      <c r="AG3456" s="258">
        <v>1.7662222000000001E-7</v>
      </c>
      <c r="AH3456" s="258">
        <v>5.6643574000000003E-5</v>
      </c>
      <c r="AI3456" s="258">
        <v>1.734511E-7</v>
      </c>
      <c r="AJ3456" s="258">
        <v>2.0177039E-7</v>
      </c>
      <c r="AK3456" s="258">
        <v>1.1224168999999999E-7</v>
      </c>
      <c r="AL3456" s="258">
        <v>5.9180052999999998E-8</v>
      </c>
      <c r="AM3456" s="258">
        <v>1.9180953000000001E-10</v>
      </c>
      <c r="AN3456" s="258">
        <v>1.5936531E-6</v>
      </c>
      <c r="AO3456" s="258">
        <v>1.0721748000000001E-5</v>
      </c>
      <c r="AP3456" s="258">
        <v>1.7048759E-6</v>
      </c>
      <c r="AQ3456" s="258">
        <v>1.8304078E-6</v>
      </c>
      <c r="AR3456" s="258">
        <v>1.0102715E-4</v>
      </c>
      <c r="AT3456" s="193"/>
      <c r="AU3456" s="193"/>
      <c r="AV3456" s="193"/>
      <c r="AW3456" s="193"/>
      <c r="AX3456" s="193"/>
      <c r="AY3456" s="193"/>
      <c r="AZ3456" s="193"/>
      <c r="BA3456" s="193"/>
      <c r="BB3456" s="193"/>
      <c r="BC3456" s="193"/>
      <c r="BD3456" s="193"/>
      <c r="BE3456" s="315"/>
      <c r="BF3456" s="315"/>
      <c r="BG3456" s="315"/>
      <c r="BH3456" s="315"/>
      <c r="BI3456" s="315"/>
      <c r="BJ3456" s="315"/>
      <c r="BK3456" s="315"/>
    </row>
    <row r="3457" spans="1:63" x14ac:dyDescent="0.25">
      <c r="A3457" s="9"/>
      <c r="B3457" s="43" t="s">
        <v>4654</v>
      </c>
      <c r="C3457" s="114" t="s">
        <v>147</v>
      </c>
      <c r="D3457" s="223">
        <v>1.8511657999999999E-3</v>
      </c>
      <c r="E3457" s="223">
        <v>5.3450196999999997E-4</v>
      </c>
      <c r="F3457" s="223">
        <v>1.2966768E-4</v>
      </c>
      <c r="G3457" s="223">
        <v>2.6028439E-5</v>
      </c>
      <c r="H3457" s="223">
        <v>5.6276128E-6</v>
      </c>
      <c r="I3457" s="223">
        <v>7.5730589E-5</v>
      </c>
      <c r="J3457" s="223">
        <v>3.5529998000000002E-5</v>
      </c>
      <c r="K3457" s="223">
        <v>1.1877033E-6</v>
      </c>
      <c r="L3457" s="223">
        <v>1.0428918000000001E-3</v>
      </c>
      <c r="M3457" s="223">
        <v>0</v>
      </c>
      <c r="N3457" s="223">
        <v>0</v>
      </c>
      <c r="O3457" s="223">
        <v>0</v>
      </c>
      <c r="P3457" s="227">
        <f t="shared" si="656"/>
        <v>3.9592738518518513E-3</v>
      </c>
      <c r="Q3457" s="238">
        <v>1.1337117000000001</v>
      </c>
      <c r="R3457" s="117">
        <v>4.7580862000000002E-2</v>
      </c>
      <c r="S3457" s="117">
        <v>7.8574222000000003E-3</v>
      </c>
      <c r="T3457" s="117">
        <v>6.4613888999999998E-7</v>
      </c>
      <c r="U3457" s="117">
        <v>5.2577777999999998E-4</v>
      </c>
      <c r="V3457" s="117">
        <v>1.0751127</v>
      </c>
      <c r="W3457" s="117">
        <v>2.6342221999999999E-3</v>
      </c>
      <c r="X3457" s="257">
        <f t="shared" si="657"/>
        <v>4.0847462524051998E-4</v>
      </c>
      <c r="Y3457" s="257">
        <f t="shared" si="658"/>
        <v>2.0956527082600002E-4</v>
      </c>
      <c r="Z3457" s="257">
        <f t="shared" si="659"/>
        <v>7.7934836714520006E-5</v>
      </c>
      <c r="AA3457" s="257">
        <f t="shared" si="660"/>
        <v>1.209745177E-4</v>
      </c>
      <c r="AB3457" s="257">
        <v>1.0974645999999999E-4</v>
      </c>
      <c r="AC3457" s="257">
        <v>1.1089859E-8</v>
      </c>
      <c r="AD3457" s="257">
        <v>4.7044394999999999E-5</v>
      </c>
      <c r="AE3457" s="257">
        <v>1.0041937E-8</v>
      </c>
      <c r="AF3457" s="257">
        <v>5.2546680999999998E-5</v>
      </c>
      <c r="AG3457" s="257">
        <v>2.0660302999999999E-7</v>
      </c>
      <c r="AH3457" s="257">
        <v>7.1827572000000007E-5</v>
      </c>
      <c r="AI3457" s="257">
        <v>2.0879338000000001E-7</v>
      </c>
      <c r="AJ3457" s="257">
        <v>2.1772687999999999E-7</v>
      </c>
      <c r="AK3457" s="257">
        <v>1.2600639999999999E-7</v>
      </c>
      <c r="AL3457" s="257">
        <v>5.9845391999999997E-8</v>
      </c>
      <c r="AM3457" s="257">
        <v>1.9376251999999999E-10</v>
      </c>
      <c r="AN3457" s="257">
        <v>1.8340597000000001E-6</v>
      </c>
      <c r="AO3457" s="257">
        <v>1.3941116000000001E-6</v>
      </c>
      <c r="AP3457" s="257">
        <v>2.2665276E-6</v>
      </c>
      <c r="AQ3457" s="257">
        <v>1.8269777E-6</v>
      </c>
      <c r="AR3457" s="257">
        <v>1.1914754E-4</v>
      </c>
      <c r="AT3457" s="193"/>
      <c r="AU3457" s="193"/>
      <c r="AV3457" s="193"/>
      <c r="AW3457" s="193"/>
      <c r="AX3457" s="193"/>
      <c r="AY3457" s="193"/>
      <c r="AZ3457" s="193"/>
      <c r="BA3457" s="193"/>
      <c r="BB3457" s="193"/>
      <c r="BC3457" s="193"/>
      <c r="BD3457" s="193"/>
      <c r="BE3457" s="315"/>
      <c r="BF3457" s="315"/>
      <c r="BG3457" s="315"/>
      <c r="BH3457" s="315"/>
      <c r="BI3457" s="315"/>
      <c r="BJ3457" s="315"/>
      <c r="BK3457" s="315"/>
    </row>
    <row r="3458" spans="1:63" x14ac:dyDescent="0.25">
      <c r="A3458" s="45" t="s">
        <v>2596</v>
      </c>
      <c r="B3458" s="45"/>
      <c r="C3458" s="43"/>
      <c r="D3458" s="199"/>
      <c r="E3458" s="199"/>
      <c r="F3458" s="199"/>
      <c r="G3458" s="199"/>
      <c r="H3458" s="199"/>
      <c r="I3458" s="199"/>
      <c r="J3458" s="199"/>
      <c r="K3458" s="199"/>
      <c r="L3458" s="199"/>
      <c r="M3458" s="199"/>
      <c r="N3458" s="199"/>
      <c r="O3458" s="199"/>
      <c r="P3458" s="199"/>
      <c r="Q3458" s="239"/>
      <c r="R3458" s="97"/>
      <c r="S3458" s="97"/>
      <c r="T3458" s="97"/>
      <c r="U3458" s="97"/>
      <c r="V3458" s="97"/>
      <c r="W3458" s="97"/>
      <c r="X3458" s="259"/>
      <c r="Y3458" s="259"/>
      <c r="Z3458" s="259"/>
      <c r="AA3458" s="258"/>
      <c r="AB3458" s="258"/>
      <c r="AC3458" s="258"/>
      <c r="AD3458" s="258"/>
      <c r="AE3458" s="258"/>
      <c r="AF3458" s="258"/>
      <c r="AG3458" s="258"/>
      <c r="AH3458" s="258"/>
      <c r="AI3458" s="258"/>
      <c r="AJ3458" s="258"/>
      <c r="AK3458" s="258"/>
      <c r="AL3458" s="258"/>
      <c r="AM3458" s="258"/>
      <c r="AN3458" s="258"/>
      <c r="AO3458" s="258"/>
      <c r="AP3458" s="258"/>
      <c r="AQ3458" s="258"/>
      <c r="AR3458" s="258"/>
      <c r="AT3458" s="193"/>
      <c r="AU3458" s="193"/>
      <c r="AV3458" s="193"/>
      <c r="AW3458" s="193"/>
      <c r="AX3458" s="193"/>
      <c r="AY3458" s="193"/>
      <c r="AZ3458" s="193"/>
      <c r="BA3458" s="193"/>
      <c r="BB3458" s="193"/>
      <c r="BC3458" s="193"/>
      <c r="BD3458" s="193"/>
      <c r="BE3458" s="315"/>
      <c r="BF3458" s="315"/>
      <c r="BG3458" s="315"/>
      <c r="BH3458" s="315"/>
      <c r="BI3458" s="315"/>
      <c r="BJ3458" s="315"/>
      <c r="BK3458" s="315"/>
    </row>
    <row r="3459" spans="1:63" x14ac:dyDescent="0.25">
      <c r="A3459" s="9"/>
      <c r="B3459" s="43" t="s">
        <v>1264</v>
      </c>
      <c r="C3459" s="6" t="s">
        <v>802</v>
      </c>
      <c r="D3459" s="193">
        <v>18816.182000000001</v>
      </c>
      <c r="E3459" s="193">
        <v>6394.2262000000001</v>
      </c>
      <c r="F3459" s="193">
        <v>1527.4311</v>
      </c>
      <c r="G3459" s="193">
        <v>278.69758000000002</v>
      </c>
      <c r="H3459" s="193">
        <v>120.98714</v>
      </c>
      <c r="I3459" s="193">
        <v>863.31470000000002</v>
      </c>
      <c r="J3459" s="193">
        <v>573.29692999999997</v>
      </c>
      <c r="K3459" s="193">
        <v>20.650870999999999</v>
      </c>
      <c r="L3459" s="193">
        <v>9037.5776999999998</v>
      </c>
      <c r="M3459" s="193">
        <v>0</v>
      </c>
      <c r="N3459" s="193">
        <v>0</v>
      </c>
      <c r="O3459" s="193">
        <v>0</v>
      </c>
      <c r="P3459" s="199">
        <f t="shared" ref="P3459:P3470" si="661">E3459/0.135</f>
        <v>47364.638518518514</v>
      </c>
      <c r="Q3459" s="240">
        <v>724068.3</v>
      </c>
      <c r="R3459" s="99">
        <v>604719.74</v>
      </c>
      <c r="S3459" s="99">
        <v>85075.199999999997</v>
      </c>
      <c r="T3459" s="99">
        <v>0.62958999999999998</v>
      </c>
      <c r="U3459" s="99">
        <v>4830</v>
      </c>
      <c r="V3459" s="99">
        <v>1304.7239999999999</v>
      </c>
      <c r="W3459" s="99">
        <v>28138</v>
      </c>
      <c r="X3459" s="241">
        <f t="shared" ref="X3459:X3470" si="662">SUM(Y3459:AA3459)</f>
        <v>6714.1528006654999</v>
      </c>
      <c r="Y3459" s="241">
        <f t="shared" ref="Y3459:Y3470" si="663">SUM(AB3459:AG3459)</f>
        <v>2467.4740711999998</v>
      </c>
      <c r="Z3459" s="241">
        <f t="shared" ref="Z3459:Z3470" si="664">SUM(AH3459:AP3459)</f>
        <v>2708.7969694654998</v>
      </c>
      <c r="AA3459" s="241">
        <f t="shared" ref="AA3459:AA3470" si="665">SUM(AQ3459:AR3459)</f>
        <v>1537.88176</v>
      </c>
      <c r="AB3459" s="258">
        <v>1312.9033999999999</v>
      </c>
      <c r="AC3459" s="258">
        <v>0.1422582</v>
      </c>
      <c r="AD3459" s="258">
        <v>430.87571000000003</v>
      </c>
      <c r="AE3459" s="258">
        <v>0.1487993</v>
      </c>
      <c r="AF3459" s="258">
        <v>720.71292000000005</v>
      </c>
      <c r="AG3459" s="258">
        <v>2.6909836999999999</v>
      </c>
      <c r="AH3459" s="258">
        <v>859.28112999999996</v>
      </c>
      <c r="AI3459" s="258">
        <v>2.4097797999999999</v>
      </c>
      <c r="AJ3459" s="258">
        <v>2.4215236</v>
      </c>
      <c r="AK3459" s="258">
        <v>1.7985837</v>
      </c>
      <c r="AL3459" s="258">
        <v>0.57536222000000004</v>
      </c>
      <c r="AM3459" s="258">
        <v>1.8501455E-3</v>
      </c>
      <c r="AN3459" s="258">
        <v>24.969010000000001</v>
      </c>
      <c r="AO3459" s="258">
        <v>1792.7331999999999</v>
      </c>
      <c r="AP3459" s="258">
        <v>24.606529999999999</v>
      </c>
      <c r="AQ3459" s="258">
        <v>23.937159999999999</v>
      </c>
      <c r="AR3459" s="258">
        <v>1513.9446</v>
      </c>
      <c r="AT3459" s="193"/>
      <c r="AU3459" s="193"/>
      <c r="AV3459" s="193"/>
      <c r="AW3459" s="193"/>
      <c r="AX3459" s="193"/>
      <c r="AY3459" s="193"/>
      <c r="AZ3459" s="193"/>
      <c r="BA3459" s="193"/>
      <c r="BB3459" s="193"/>
      <c r="BC3459" s="193"/>
      <c r="BD3459" s="193"/>
      <c r="BE3459" s="315"/>
      <c r="BF3459" s="315"/>
      <c r="BG3459" s="315"/>
      <c r="BH3459" s="315"/>
      <c r="BI3459" s="315"/>
      <c r="BJ3459" s="315"/>
      <c r="BK3459" s="315"/>
    </row>
    <row r="3460" spans="1:63" x14ac:dyDescent="0.25">
      <c r="A3460" s="9"/>
      <c r="B3460" s="43" t="s">
        <v>1264</v>
      </c>
      <c r="C3460" s="6" t="s">
        <v>4081</v>
      </c>
      <c r="D3460" s="193">
        <v>33711.519</v>
      </c>
      <c r="E3460" s="193">
        <v>7791.3582999999999</v>
      </c>
      <c r="F3460" s="193">
        <v>2185.4679999999998</v>
      </c>
      <c r="G3460" s="193">
        <v>517.99235999999996</v>
      </c>
      <c r="H3460" s="193">
        <v>46.322893000000001</v>
      </c>
      <c r="I3460" s="193">
        <v>1319.0213000000001</v>
      </c>
      <c r="J3460" s="193">
        <v>562.61796000000004</v>
      </c>
      <c r="K3460" s="193">
        <v>13.66685</v>
      </c>
      <c r="L3460" s="193">
        <v>21275.072</v>
      </c>
      <c r="M3460" s="193">
        <v>0</v>
      </c>
      <c r="N3460" s="193">
        <v>0</v>
      </c>
      <c r="O3460" s="193">
        <v>0</v>
      </c>
      <c r="P3460" s="199">
        <f t="shared" si="661"/>
        <v>57713.765185185177</v>
      </c>
      <c r="Q3460" s="240">
        <v>949774.88</v>
      </c>
      <c r="R3460" s="99">
        <v>753947.25</v>
      </c>
      <c r="S3460" s="99">
        <v>133649.60000000001</v>
      </c>
      <c r="T3460" s="99">
        <v>9.6457999999999995</v>
      </c>
      <c r="U3460" s="99">
        <v>9577.5</v>
      </c>
      <c r="V3460" s="99">
        <v>1670.8879999999999</v>
      </c>
      <c r="W3460" s="99">
        <v>50920</v>
      </c>
      <c r="X3460" s="241">
        <f t="shared" si="662"/>
        <v>6501.3131495402004</v>
      </c>
      <c r="Y3460" s="241">
        <f t="shared" si="663"/>
        <v>3451.6103638899999</v>
      </c>
      <c r="Z3460" s="241">
        <f t="shared" si="664"/>
        <v>1128.4486716502001</v>
      </c>
      <c r="AA3460" s="241">
        <f t="shared" si="665"/>
        <v>1921.2541140000001</v>
      </c>
      <c r="AB3460" s="258">
        <v>1599.7339999999999</v>
      </c>
      <c r="AC3460" s="258">
        <v>0.16745926</v>
      </c>
      <c r="AD3460" s="258">
        <v>1046.8367000000001</v>
      </c>
      <c r="AE3460" s="258">
        <v>0.14089013</v>
      </c>
      <c r="AF3460" s="258">
        <v>801.71117000000004</v>
      </c>
      <c r="AG3460" s="258">
        <v>3.0201444999999998</v>
      </c>
      <c r="AH3460" s="258">
        <v>1046.9917</v>
      </c>
      <c r="AI3460" s="258">
        <v>3.5683129999999998</v>
      </c>
      <c r="AJ3460" s="258">
        <v>4.3114322999999999</v>
      </c>
      <c r="AK3460" s="258">
        <v>2.1576244999999998</v>
      </c>
      <c r="AL3460" s="258">
        <v>1.2196701000000001</v>
      </c>
      <c r="AM3460" s="258">
        <v>4.0047501999999997E-3</v>
      </c>
      <c r="AN3460" s="258">
        <v>25.960796999999999</v>
      </c>
      <c r="AO3460" s="258">
        <v>19.133469000000002</v>
      </c>
      <c r="AP3460" s="258">
        <v>25.101661</v>
      </c>
      <c r="AQ3460" s="258">
        <v>32.882914</v>
      </c>
      <c r="AR3460" s="258">
        <v>1888.3712</v>
      </c>
      <c r="AT3460" s="193"/>
      <c r="AU3460" s="193"/>
      <c r="AV3460" s="193"/>
      <c r="AW3460" s="193"/>
      <c r="AX3460" s="193"/>
      <c r="AY3460" s="193"/>
      <c r="AZ3460" s="193"/>
      <c r="BA3460" s="193"/>
      <c r="BB3460" s="193"/>
      <c r="BC3460" s="193"/>
      <c r="BD3460" s="193"/>
      <c r="BE3460" s="315"/>
      <c r="BF3460" s="315"/>
      <c r="BG3460" s="315"/>
      <c r="BH3460" s="315"/>
      <c r="BI3460" s="315"/>
      <c r="BJ3460" s="315"/>
      <c r="BK3460" s="315"/>
    </row>
    <row r="3461" spans="1:63" x14ac:dyDescent="0.25">
      <c r="A3461" s="9"/>
      <c r="B3461" s="43" t="s">
        <v>1264</v>
      </c>
      <c r="C3461" s="6" t="s">
        <v>4080</v>
      </c>
      <c r="D3461" s="193">
        <v>226323.92</v>
      </c>
      <c r="E3461" s="193">
        <v>92538.414999999994</v>
      </c>
      <c r="F3461" s="193">
        <v>22976.008999999998</v>
      </c>
      <c r="G3461" s="193">
        <v>5346.4979000000003</v>
      </c>
      <c r="H3461" s="193">
        <v>1403.2720999999999</v>
      </c>
      <c r="I3461" s="193">
        <v>10590.605</v>
      </c>
      <c r="J3461" s="193">
        <v>5782.2272000000003</v>
      </c>
      <c r="K3461" s="193">
        <v>241.40463</v>
      </c>
      <c r="L3461" s="193">
        <v>87445.486000000004</v>
      </c>
      <c r="M3461" s="193">
        <v>0</v>
      </c>
      <c r="N3461" s="193">
        <v>0</v>
      </c>
      <c r="O3461" s="193">
        <v>0</v>
      </c>
      <c r="P3461" s="199">
        <f t="shared" si="661"/>
        <v>685469.74074074067</v>
      </c>
      <c r="Q3461" s="240">
        <v>8779087.6999999993</v>
      </c>
      <c r="R3461" s="99">
        <v>7313288.0999999996</v>
      </c>
      <c r="S3461" s="99">
        <v>1099392</v>
      </c>
      <c r="T3461" s="99">
        <v>8.9177</v>
      </c>
      <c r="U3461" s="99">
        <v>59291</v>
      </c>
      <c r="V3461" s="99">
        <v>15117.69</v>
      </c>
      <c r="W3461" s="99">
        <v>291990</v>
      </c>
      <c r="X3461" s="241">
        <f t="shared" si="662"/>
        <v>71432.91279265401</v>
      </c>
      <c r="Y3461" s="241">
        <f t="shared" si="663"/>
        <v>39329.283910000006</v>
      </c>
      <c r="Z3461" s="241">
        <f t="shared" si="664"/>
        <v>13513.605932653998</v>
      </c>
      <c r="AA3461" s="241">
        <f t="shared" si="665"/>
        <v>18590.022950000002</v>
      </c>
      <c r="AB3461" s="258">
        <v>19000.719000000001</v>
      </c>
      <c r="AC3461" s="258">
        <v>1.7193063</v>
      </c>
      <c r="AD3461" s="258">
        <v>10965.194</v>
      </c>
      <c r="AE3461" s="258">
        <v>2.0114407000000001</v>
      </c>
      <c r="AF3461" s="258">
        <v>9325.8577000000005</v>
      </c>
      <c r="AG3461" s="258">
        <v>33.782463</v>
      </c>
      <c r="AH3461" s="258">
        <v>12435.933999999999</v>
      </c>
      <c r="AI3461" s="258">
        <v>36.745683999999997</v>
      </c>
      <c r="AJ3461" s="258">
        <v>47.452952000000003</v>
      </c>
      <c r="AK3461" s="258">
        <v>22.947399999999998</v>
      </c>
      <c r="AL3461" s="258">
        <v>8.2977045999999994</v>
      </c>
      <c r="AM3461" s="258">
        <v>2.7382053999999999E-2</v>
      </c>
      <c r="AN3461" s="258">
        <v>307.42516999999998</v>
      </c>
      <c r="AO3461" s="258">
        <v>288.45404000000002</v>
      </c>
      <c r="AP3461" s="258">
        <v>366.32159999999999</v>
      </c>
      <c r="AQ3461" s="258">
        <v>283.03795000000002</v>
      </c>
      <c r="AR3461" s="258">
        <v>18306.985000000001</v>
      </c>
      <c r="AT3461" s="193"/>
      <c r="AU3461" s="193"/>
      <c r="AV3461" s="193"/>
      <c r="AW3461" s="193"/>
      <c r="AX3461" s="193"/>
      <c r="AY3461" s="193"/>
      <c r="AZ3461" s="193"/>
      <c r="BA3461" s="193"/>
      <c r="BB3461" s="193"/>
      <c r="BC3461" s="193"/>
      <c r="BD3461" s="193"/>
      <c r="BE3461" s="315"/>
      <c r="BF3461" s="315"/>
      <c r="BG3461" s="315"/>
      <c r="BH3461" s="315"/>
      <c r="BI3461" s="315"/>
      <c r="BJ3461" s="315"/>
      <c r="BK3461" s="315"/>
    </row>
    <row r="3462" spans="1:63" x14ac:dyDescent="0.25">
      <c r="A3462" s="9"/>
      <c r="B3462" s="43" t="s">
        <v>1264</v>
      </c>
      <c r="C3462" s="6" t="s">
        <v>4079</v>
      </c>
      <c r="D3462" s="193">
        <v>471229.25</v>
      </c>
      <c r="E3462" s="193">
        <v>106819.84</v>
      </c>
      <c r="F3462" s="193">
        <v>25753.508999999998</v>
      </c>
      <c r="G3462" s="193">
        <v>4462.0084999999999</v>
      </c>
      <c r="H3462" s="193">
        <v>719.22652000000005</v>
      </c>
      <c r="I3462" s="193">
        <v>18048.566999999999</v>
      </c>
      <c r="J3462" s="193">
        <v>7553.7195000000002</v>
      </c>
      <c r="K3462" s="193">
        <v>207.75538</v>
      </c>
      <c r="L3462" s="193">
        <v>307664.62</v>
      </c>
      <c r="M3462" s="193">
        <v>0</v>
      </c>
      <c r="N3462" s="193">
        <v>0</v>
      </c>
      <c r="O3462" s="193">
        <v>0</v>
      </c>
      <c r="P3462" s="199">
        <f t="shared" si="661"/>
        <v>791258.07407407404</v>
      </c>
      <c r="Q3462" s="240">
        <v>12981628</v>
      </c>
      <c r="R3462" s="99">
        <v>10250648</v>
      </c>
      <c r="S3462" s="99">
        <v>1862336</v>
      </c>
      <c r="T3462" s="99">
        <v>235.32</v>
      </c>
      <c r="U3462" s="99">
        <v>139100</v>
      </c>
      <c r="V3462" s="99">
        <v>25088.400000000001</v>
      </c>
      <c r="W3462" s="99">
        <v>704220</v>
      </c>
      <c r="X3462" s="241">
        <f t="shared" si="662"/>
        <v>80934.551405892998</v>
      </c>
      <c r="Y3462" s="241">
        <f t="shared" si="663"/>
        <v>39314.373475400003</v>
      </c>
      <c r="Z3462" s="241">
        <f t="shared" si="664"/>
        <v>15534.216860492999</v>
      </c>
      <c r="AA3462" s="241">
        <f t="shared" si="665"/>
        <v>26085.961070000001</v>
      </c>
      <c r="AB3462" s="258">
        <v>21932.435000000001</v>
      </c>
      <c r="AC3462" s="258">
        <v>2.2770888999999999</v>
      </c>
      <c r="AD3462" s="258">
        <v>6825.3714</v>
      </c>
      <c r="AE3462" s="258">
        <v>1.7207515</v>
      </c>
      <c r="AF3462" s="258">
        <v>10508.563</v>
      </c>
      <c r="AG3462" s="258">
        <v>44.006234999999997</v>
      </c>
      <c r="AH3462" s="258">
        <v>14354.237999999999</v>
      </c>
      <c r="AI3462" s="258">
        <v>41.696314999999998</v>
      </c>
      <c r="AJ3462" s="258">
        <v>34.705258999999998</v>
      </c>
      <c r="AK3462" s="258">
        <v>24.093775999999998</v>
      </c>
      <c r="AL3462" s="258">
        <v>14.347835</v>
      </c>
      <c r="AM3462" s="258">
        <v>4.5935493000000001E-2</v>
      </c>
      <c r="AN3462" s="258">
        <v>384.94675000000001</v>
      </c>
      <c r="AO3462" s="258">
        <v>236.87717000000001</v>
      </c>
      <c r="AP3462" s="258">
        <v>443.26582000000002</v>
      </c>
      <c r="AQ3462" s="258">
        <v>409.06207000000001</v>
      </c>
      <c r="AR3462" s="258">
        <v>25676.899000000001</v>
      </c>
      <c r="AT3462" s="193"/>
      <c r="AU3462" s="193"/>
      <c r="AV3462" s="193"/>
      <c r="AW3462" s="193"/>
      <c r="AX3462" s="193"/>
      <c r="AY3462" s="193"/>
      <c r="AZ3462" s="193"/>
      <c r="BA3462" s="193"/>
      <c r="BB3462" s="193"/>
      <c r="BC3462" s="193"/>
      <c r="BD3462" s="193"/>
      <c r="BE3462" s="315"/>
      <c r="BF3462" s="315"/>
      <c r="BG3462" s="315"/>
      <c r="BH3462" s="315"/>
      <c r="BI3462" s="315"/>
      <c r="BJ3462" s="315"/>
      <c r="BK3462" s="315"/>
    </row>
    <row r="3463" spans="1:63" x14ac:dyDescent="0.25">
      <c r="A3463" s="9"/>
      <c r="B3463" s="43" t="s">
        <v>1264</v>
      </c>
      <c r="C3463" s="6" t="s">
        <v>4078</v>
      </c>
      <c r="D3463" s="193">
        <v>8176.9319999999998</v>
      </c>
      <c r="E3463" s="193">
        <v>3231.1673999999998</v>
      </c>
      <c r="F3463" s="193">
        <v>736.73744999999997</v>
      </c>
      <c r="G3463" s="193">
        <v>118.1091</v>
      </c>
      <c r="H3463" s="193">
        <v>53.805467</v>
      </c>
      <c r="I3463" s="193">
        <v>366.51528000000002</v>
      </c>
      <c r="J3463" s="193">
        <v>242.95432</v>
      </c>
      <c r="K3463" s="193">
        <v>9.1618134999999992</v>
      </c>
      <c r="L3463" s="193">
        <v>3418.4812000000002</v>
      </c>
      <c r="M3463" s="193">
        <v>0</v>
      </c>
      <c r="N3463" s="193">
        <v>0</v>
      </c>
      <c r="O3463" s="193">
        <v>0</v>
      </c>
      <c r="P3463" s="199">
        <f t="shared" si="661"/>
        <v>23934.57333333333</v>
      </c>
      <c r="Q3463" s="240">
        <v>330891.40999999997</v>
      </c>
      <c r="R3463" s="99">
        <v>277002.14</v>
      </c>
      <c r="S3463" s="99">
        <v>39186</v>
      </c>
      <c r="T3463" s="99">
        <v>0.33100000000000002</v>
      </c>
      <c r="U3463" s="99">
        <v>2122.5</v>
      </c>
      <c r="V3463" s="99">
        <v>549.44079999999997</v>
      </c>
      <c r="W3463" s="99">
        <v>12031</v>
      </c>
      <c r="X3463" s="241">
        <f t="shared" si="662"/>
        <v>4118.9382821408999</v>
      </c>
      <c r="Y3463" s="241">
        <f t="shared" si="663"/>
        <v>1172.4605319290001</v>
      </c>
      <c r="Z3463" s="241">
        <f t="shared" si="664"/>
        <v>2243.8915098119001</v>
      </c>
      <c r="AA3463" s="241">
        <f t="shared" si="665"/>
        <v>702.58624039999995</v>
      </c>
      <c r="AB3463" s="258">
        <v>663.44692999999995</v>
      </c>
      <c r="AC3463" s="258">
        <v>6.9815562999999997E-2</v>
      </c>
      <c r="AD3463" s="258">
        <v>182.8235</v>
      </c>
      <c r="AE3463" s="258">
        <v>7.5509965999999998E-2</v>
      </c>
      <c r="AF3463" s="258">
        <v>324.79946000000001</v>
      </c>
      <c r="AG3463" s="258">
        <v>1.2453164000000001</v>
      </c>
      <c r="AH3463" s="258">
        <v>434.22239999999999</v>
      </c>
      <c r="AI3463" s="258">
        <v>1.1570028999999999</v>
      </c>
      <c r="AJ3463" s="258">
        <v>1.0250541</v>
      </c>
      <c r="AK3463" s="258">
        <v>0.79086223</v>
      </c>
      <c r="AL3463" s="258">
        <v>0.22846241</v>
      </c>
      <c r="AM3463" s="258">
        <v>7.3517190000000005E-4</v>
      </c>
      <c r="AN3463" s="258">
        <v>11.112550000000001</v>
      </c>
      <c r="AO3463" s="258">
        <v>1782.5893000000001</v>
      </c>
      <c r="AP3463" s="258">
        <v>12.765143</v>
      </c>
      <c r="AQ3463" s="258">
        <v>9.1803504</v>
      </c>
      <c r="AR3463" s="258">
        <v>693.40589</v>
      </c>
      <c r="AT3463" s="193"/>
      <c r="AU3463" s="193"/>
      <c r="AV3463" s="193"/>
      <c r="AW3463" s="193"/>
      <c r="AX3463" s="193"/>
      <c r="AY3463" s="193"/>
      <c r="AZ3463" s="193"/>
      <c r="BA3463" s="193"/>
      <c r="BB3463" s="193"/>
      <c r="BC3463" s="193"/>
      <c r="BD3463" s="193"/>
      <c r="BE3463" s="315"/>
      <c r="BF3463" s="315"/>
      <c r="BG3463" s="315"/>
      <c r="BH3463" s="315"/>
      <c r="BI3463" s="315"/>
      <c r="BJ3463" s="315"/>
      <c r="BK3463" s="315"/>
    </row>
    <row r="3464" spans="1:63" x14ac:dyDescent="0.25">
      <c r="A3464" s="9"/>
      <c r="B3464" s="43" t="s">
        <v>1264</v>
      </c>
      <c r="C3464" s="6" t="s">
        <v>4077</v>
      </c>
      <c r="D3464" s="193">
        <v>7210.6540000000005</v>
      </c>
      <c r="E3464" s="193">
        <v>1366.8311000000001</v>
      </c>
      <c r="F3464" s="193">
        <v>524.40428999999995</v>
      </c>
      <c r="G3464" s="193">
        <v>178.70828</v>
      </c>
      <c r="H3464" s="193">
        <v>10.32375</v>
      </c>
      <c r="I3464" s="193">
        <v>308.50328000000002</v>
      </c>
      <c r="J3464" s="193">
        <v>126.93843</v>
      </c>
      <c r="K3464" s="193">
        <v>3.0938412</v>
      </c>
      <c r="L3464" s="193">
        <v>4691.8509999999997</v>
      </c>
      <c r="M3464" s="193">
        <v>0</v>
      </c>
      <c r="N3464" s="193">
        <v>0</v>
      </c>
      <c r="O3464" s="193">
        <v>0</v>
      </c>
      <c r="P3464" s="199">
        <f t="shared" si="661"/>
        <v>10124.674814814814</v>
      </c>
      <c r="Q3464" s="240">
        <v>170130.91</v>
      </c>
      <c r="R3464" s="99">
        <v>134151.9</v>
      </c>
      <c r="S3464" s="99">
        <v>23245.599999999999</v>
      </c>
      <c r="T3464" s="99">
        <v>2.1981000000000002</v>
      </c>
      <c r="U3464" s="99">
        <v>1415.1</v>
      </c>
      <c r="V3464" s="99">
        <v>304.11279999999999</v>
      </c>
      <c r="W3464" s="99">
        <v>11012</v>
      </c>
      <c r="X3464" s="241">
        <f t="shared" si="662"/>
        <v>1443.7199982792001</v>
      </c>
      <c r="Y3464" s="241">
        <f t="shared" si="663"/>
        <v>895.69837124300022</v>
      </c>
      <c r="Z3464" s="241">
        <f t="shared" si="664"/>
        <v>202.84856483619998</v>
      </c>
      <c r="AA3464" s="241">
        <f t="shared" si="665"/>
        <v>345.1730622</v>
      </c>
      <c r="AB3464" s="258">
        <v>280.63983999999999</v>
      </c>
      <c r="AC3464" s="258">
        <v>2.7985627999999999E-2</v>
      </c>
      <c r="AD3464" s="258">
        <v>426.41277000000002</v>
      </c>
      <c r="AE3464" s="258">
        <v>3.1194795000000001E-2</v>
      </c>
      <c r="AF3464" s="258">
        <v>188.02497</v>
      </c>
      <c r="AG3464" s="258">
        <v>0.56161081999999996</v>
      </c>
      <c r="AH3464" s="258">
        <v>183.67635999999999</v>
      </c>
      <c r="AI3464" s="258">
        <v>0.86656434999999998</v>
      </c>
      <c r="AJ3464" s="258">
        <v>1.5801893</v>
      </c>
      <c r="AK3464" s="258">
        <v>0.64874651000000005</v>
      </c>
      <c r="AL3464" s="258">
        <v>0.34339436000000001</v>
      </c>
      <c r="AM3464" s="258">
        <v>1.1587162E-3</v>
      </c>
      <c r="AN3464" s="258">
        <v>4.5463870999999996</v>
      </c>
      <c r="AO3464" s="258">
        <v>5.0157508000000002</v>
      </c>
      <c r="AP3464" s="258">
        <v>6.1700137000000002</v>
      </c>
      <c r="AQ3464" s="258">
        <v>9.2639621999999999</v>
      </c>
      <c r="AR3464" s="258">
        <v>335.90910000000002</v>
      </c>
      <c r="AT3464" s="193"/>
      <c r="AU3464" s="193"/>
      <c r="AV3464" s="193"/>
      <c r="AW3464" s="193"/>
      <c r="AX3464" s="193"/>
      <c r="AY3464" s="193"/>
      <c r="AZ3464" s="193"/>
      <c r="BA3464" s="193"/>
      <c r="BB3464" s="193"/>
      <c r="BC3464" s="193"/>
      <c r="BD3464" s="193"/>
      <c r="BE3464" s="315"/>
      <c r="BF3464" s="315"/>
      <c r="BG3464" s="315"/>
      <c r="BH3464" s="315"/>
      <c r="BI3464" s="315"/>
      <c r="BJ3464" s="315"/>
      <c r="BK3464" s="315"/>
    </row>
    <row r="3465" spans="1:63" x14ac:dyDescent="0.25">
      <c r="A3465" s="9"/>
      <c r="B3465" s="43" t="s">
        <v>1264</v>
      </c>
      <c r="C3465" s="6" t="s">
        <v>4076</v>
      </c>
      <c r="D3465" s="193">
        <v>48313.006000000001</v>
      </c>
      <c r="E3465" s="193">
        <v>16982.019</v>
      </c>
      <c r="F3465" s="193">
        <v>3604.9711000000002</v>
      </c>
      <c r="G3465" s="193">
        <v>720.92309999999998</v>
      </c>
      <c r="H3465" s="193">
        <v>335.14272</v>
      </c>
      <c r="I3465" s="193">
        <v>2289.4654999999998</v>
      </c>
      <c r="J3465" s="193">
        <v>1225.4575</v>
      </c>
      <c r="K3465" s="193">
        <v>57.751882000000002</v>
      </c>
      <c r="L3465" s="193">
        <v>23097.275000000001</v>
      </c>
      <c r="M3465" s="193">
        <v>0</v>
      </c>
      <c r="N3465" s="193">
        <v>0</v>
      </c>
      <c r="O3465" s="193">
        <v>0</v>
      </c>
      <c r="P3465" s="199">
        <f t="shared" si="661"/>
        <v>125792.73333333332</v>
      </c>
      <c r="Q3465" s="240">
        <v>1878857.4</v>
      </c>
      <c r="R3465" s="99">
        <v>1541755.9</v>
      </c>
      <c r="S3465" s="99">
        <v>239545.60000000001</v>
      </c>
      <c r="T3465" s="99">
        <v>1.4026000000000001</v>
      </c>
      <c r="U3465" s="99">
        <v>13085</v>
      </c>
      <c r="V3465" s="99">
        <v>3525.5</v>
      </c>
      <c r="W3465" s="99">
        <v>80944</v>
      </c>
      <c r="X3465" s="241">
        <f t="shared" si="662"/>
        <v>14738.194178754902</v>
      </c>
      <c r="Y3465" s="241">
        <f t="shared" si="663"/>
        <v>6405.4862419500014</v>
      </c>
      <c r="Z3465" s="241">
        <f t="shared" si="664"/>
        <v>4409.2899878048993</v>
      </c>
      <c r="AA3465" s="241">
        <f t="shared" si="665"/>
        <v>3923.4179490000001</v>
      </c>
      <c r="AB3465" s="258">
        <v>3486.8634999999999</v>
      </c>
      <c r="AC3465" s="258">
        <v>0.31887148999999998</v>
      </c>
      <c r="AD3465" s="258">
        <v>1040.2704000000001</v>
      </c>
      <c r="AE3465" s="258">
        <v>0.34755345999999998</v>
      </c>
      <c r="AF3465" s="258">
        <v>1870.0299</v>
      </c>
      <c r="AG3465" s="258">
        <v>7.6560170000000003</v>
      </c>
      <c r="AH3465" s="258">
        <v>2282.1154999999999</v>
      </c>
      <c r="AI3465" s="258">
        <v>5.6881835000000001</v>
      </c>
      <c r="AJ3465" s="258">
        <v>6.2665759999999997</v>
      </c>
      <c r="AK3465" s="258">
        <v>3.7603151000000001</v>
      </c>
      <c r="AL3465" s="258">
        <v>1.501125</v>
      </c>
      <c r="AM3465" s="258">
        <v>4.7412048999999996E-3</v>
      </c>
      <c r="AN3465" s="258">
        <v>68.777389999999997</v>
      </c>
      <c r="AO3465" s="258">
        <v>1980.7845</v>
      </c>
      <c r="AP3465" s="258">
        <v>60.391657000000002</v>
      </c>
      <c r="AQ3465" s="258">
        <v>63.329349000000001</v>
      </c>
      <c r="AR3465" s="258">
        <v>3860.0886</v>
      </c>
      <c r="AT3465" s="193"/>
      <c r="AU3465" s="193"/>
      <c r="AV3465" s="193"/>
      <c r="AW3465" s="193"/>
      <c r="AX3465" s="193"/>
      <c r="AY3465" s="193"/>
      <c r="AZ3465" s="193"/>
      <c r="BA3465" s="193"/>
      <c r="BB3465" s="193"/>
      <c r="BC3465" s="193"/>
      <c r="BD3465" s="193"/>
      <c r="BE3465" s="315"/>
      <c r="BF3465" s="315"/>
      <c r="BG3465" s="315"/>
      <c r="BH3465" s="315"/>
      <c r="BI3465" s="315"/>
      <c r="BJ3465" s="315"/>
      <c r="BK3465" s="315"/>
    </row>
    <row r="3466" spans="1:63" x14ac:dyDescent="0.25">
      <c r="A3466" s="9"/>
      <c r="B3466" s="43" t="s">
        <v>1264</v>
      </c>
      <c r="C3466" s="6" t="s">
        <v>4075</v>
      </c>
      <c r="D3466" s="193">
        <v>150225.96</v>
      </c>
      <c r="E3466" s="193">
        <v>26787.297999999999</v>
      </c>
      <c r="F3466" s="193">
        <v>7625.2795999999998</v>
      </c>
      <c r="G3466" s="193">
        <v>1740.106</v>
      </c>
      <c r="H3466" s="193">
        <v>204.34893</v>
      </c>
      <c r="I3466" s="193">
        <v>6026.1593000000003</v>
      </c>
      <c r="J3466" s="193">
        <v>2285.672</v>
      </c>
      <c r="K3466" s="193">
        <v>58.269627</v>
      </c>
      <c r="L3466" s="193">
        <v>105498.82</v>
      </c>
      <c r="M3466" s="193">
        <v>0</v>
      </c>
      <c r="N3466" s="193">
        <v>0</v>
      </c>
      <c r="O3466" s="193">
        <v>0</v>
      </c>
      <c r="P3466" s="199">
        <f t="shared" si="661"/>
        <v>198424.42962962959</v>
      </c>
      <c r="Q3466" s="240">
        <v>3340155.4</v>
      </c>
      <c r="R3466" s="99">
        <v>2557165.4</v>
      </c>
      <c r="S3466" s="99">
        <v>500774.40000000002</v>
      </c>
      <c r="T3466" s="99">
        <v>55.787999999999997</v>
      </c>
      <c r="U3466" s="99">
        <v>33558</v>
      </c>
      <c r="V3466" s="99">
        <v>7131.85</v>
      </c>
      <c r="W3466" s="99">
        <v>241470</v>
      </c>
      <c r="X3466" s="241">
        <f t="shared" si="662"/>
        <v>22648.431729759002</v>
      </c>
      <c r="Y3466" s="241">
        <f t="shared" si="663"/>
        <v>12151.115717100001</v>
      </c>
      <c r="Z3466" s="241">
        <f t="shared" si="664"/>
        <v>3944.0393326589997</v>
      </c>
      <c r="AA3466" s="241">
        <f t="shared" si="665"/>
        <v>6553.2766799999999</v>
      </c>
      <c r="AB3466" s="258">
        <v>5500.0119999999997</v>
      </c>
      <c r="AC3466" s="258">
        <v>0.55475728999999996</v>
      </c>
      <c r="AD3466" s="258">
        <v>3357.3733000000002</v>
      </c>
      <c r="AE3466" s="258">
        <v>0.47515480999999998</v>
      </c>
      <c r="AF3466" s="258">
        <v>3279.6336999999999</v>
      </c>
      <c r="AG3466" s="258">
        <v>13.066805</v>
      </c>
      <c r="AH3466" s="258">
        <v>3599.6550999999999</v>
      </c>
      <c r="AI3466" s="258">
        <v>12.419732</v>
      </c>
      <c r="AJ3466" s="258">
        <v>14.574311</v>
      </c>
      <c r="AK3466" s="258">
        <v>8.4301963999999998</v>
      </c>
      <c r="AL3466" s="258">
        <v>5.2235604999999996</v>
      </c>
      <c r="AM3466" s="258">
        <v>1.7003759E-2</v>
      </c>
      <c r="AN3466" s="258">
        <v>104.64237</v>
      </c>
      <c r="AO3466" s="258">
        <v>84.051259000000002</v>
      </c>
      <c r="AP3466" s="258">
        <v>115.0258</v>
      </c>
      <c r="AQ3466" s="258">
        <v>148.23128</v>
      </c>
      <c r="AR3466" s="258">
        <v>6405.0454</v>
      </c>
      <c r="AT3466" s="193"/>
      <c r="AU3466" s="193"/>
      <c r="AV3466" s="193"/>
      <c r="AW3466" s="193"/>
      <c r="AX3466" s="193"/>
      <c r="AY3466" s="193"/>
      <c r="AZ3466" s="193"/>
      <c r="BA3466" s="193"/>
      <c r="BB3466" s="193"/>
      <c r="BC3466" s="193"/>
      <c r="BD3466" s="193"/>
      <c r="BE3466" s="315"/>
      <c r="BF3466" s="315"/>
      <c r="BG3466" s="315"/>
      <c r="BH3466" s="315"/>
      <c r="BI3466" s="315"/>
      <c r="BJ3466" s="315"/>
      <c r="BK3466" s="315"/>
    </row>
    <row r="3467" spans="1:63" x14ac:dyDescent="0.25">
      <c r="A3467" s="9"/>
      <c r="B3467" s="43" t="s">
        <v>1264</v>
      </c>
      <c r="C3467" s="6" t="s">
        <v>4074</v>
      </c>
      <c r="D3467" s="193">
        <v>81327.733999999997</v>
      </c>
      <c r="E3467" s="193">
        <v>27260.001</v>
      </c>
      <c r="F3467" s="193">
        <v>5865.8860999999997</v>
      </c>
      <c r="G3467" s="193">
        <v>1216.5142000000001</v>
      </c>
      <c r="H3467" s="193">
        <v>557.24244999999996</v>
      </c>
      <c r="I3467" s="193">
        <v>3869.0834</v>
      </c>
      <c r="J3467" s="193">
        <v>2062.5529999999999</v>
      </c>
      <c r="K3467" s="193">
        <v>96.067593000000002</v>
      </c>
      <c r="L3467" s="193">
        <v>40400.385999999999</v>
      </c>
      <c r="M3467" s="193">
        <v>0</v>
      </c>
      <c r="N3467" s="193">
        <v>0</v>
      </c>
      <c r="O3467" s="193">
        <v>0</v>
      </c>
      <c r="P3467" s="199">
        <f t="shared" si="661"/>
        <v>201925.93333333332</v>
      </c>
      <c r="Q3467" s="240">
        <v>3110097.7</v>
      </c>
      <c r="R3467" s="99">
        <v>2548279.4</v>
      </c>
      <c r="S3467" s="99">
        <v>397152</v>
      </c>
      <c r="T3467" s="99">
        <v>2.1821000000000002</v>
      </c>
      <c r="U3467" s="99">
        <v>21946</v>
      </c>
      <c r="V3467" s="99">
        <v>5968.1260000000002</v>
      </c>
      <c r="W3467" s="99">
        <v>136750</v>
      </c>
      <c r="X3467" s="241">
        <f t="shared" si="662"/>
        <v>22933.345170450797</v>
      </c>
      <c r="Y3467" s="241">
        <f t="shared" si="663"/>
        <v>10473.50503163</v>
      </c>
      <c r="Z3467" s="241">
        <f t="shared" si="664"/>
        <v>5969.1406388207988</v>
      </c>
      <c r="AA3467" s="241">
        <f t="shared" si="665"/>
        <v>6490.6995000000006</v>
      </c>
      <c r="AB3467" s="258">
        <v>5597.1935000000003</v>
      </c>
      <c r="AC3467" s="258">
        <v>0.50781399999999999</v>
      </c>
      <c r="AD3467" s="258">
        <v>1751.7371000000001</v>
      </c>
      <c r="AE3467" s="258">
        <v>0.55342263000000003</v>
      </c>
      <c r="AF3467" s="258">
        <v>3110.8764000000001</v>
      </c>
      <c r="AG3467" s="258">
        <v>12.636794999999999</v>
      </c>
      <c r="AH3467" s="258">
        <v>3663.2932999999998</v>
      </c>
      <c r="AI3467" s="258">
        <v>9.2790987000000005</v>
      </c>
      <c r="AJ3467" s="258">
        <v>10.573637</v>
      </c>
      <c r="AK3467" s="258">
        <v>6.2204582999999998</v>
      </c>
      <c r="AL3467" s="258">
        <v>2.5872788999999998</v>
      </c>
      <c r="AM3467" s="258">
        <v>8.1689207999999999E-3</v>
      </c>
      <c r="AN3467" s="258">
        <v>114.75688</v>
      </c>
      <c r="AO3467" s="258">
        <v>2068.0167999999999</v>
      </c>
      <c r="AP3467" s="258">
        <v>94.405017000000001</v>
      </c>
      <c r="AQ3467" s="258">
        <v>110.2641</v>
      </c>
      <c r="AR3467" s="258">
        <v>6380.4354000000003</v>
      </c>
      <c r="AT3467" s="193"/>
      <c r="AU3467" s="193"/>
      <c r="AV3467" s="193"/>
      <c r="AW3467" s="193"/>
      <c r="AX3467" s="193"/>
      <c r="AY3467" s="193"/>
      <c r="AZ3467" s="193"/>
      <c r="BA3467" s="193"/>
      <c r="BB3467" s="193"/>
      <c r="BC3467" s="193"/>
      <c r="BD3467" s="193"/>
      <c r="BE3467" s="315"/>
      <c r="BF3467" s="315"/>
      <c r="BG3467" s="315"/>
      <c r="BH3467" s="315"/>
      <c r="BI3467" s="315"/>
      <c r="BJ3467" s="315"/>
      <c r="BK3467" s="315"/>
    </row>
    <row r="3468" spans="1:63" x14ac:dyDescent="0.25">
      <c r="A3468" s="9"/>
      <c r="B3468" s="43" t="s">
        <v>1264</v>
      </c>
      <c r="C3468" s="6" t="s">
        <v>5890</v>
      </c>
      <c r="D3468" s="193">
        <v>81299.554000000004</v>
      </c>
      <c r="E3468" s="193">
        <v>27284.574000000001</v>
      </c>
      <c r="F3468" s="193">
        <v>5879.8608999999997</v>
      </c>
      <c r="G3468" s="193">
        <v>1222.1863000000001</v>
      </c>
      <c r="H3468" s="193">
        <v>555.00858000000005</v>
      </c>
      <c r="I3468" s="193">
        <v>3865.0068999999999</v>
      </c>
      <c r="J3468" s="193">
        <v>2058.7339000000002</v>
      </c>
      <c r="K3468" s="193">
        <v>95.887063999999995</v>
      </c>
      <c r="L3468" s="193">
        <v>40338.296000000002</v>
      </c>
      <c r="M3468" s="193">
        <v>0</v>
      </c>
      <c r="N3468" s="193">
        <v>0</v>
      </c>
      <c r="O3468" s="193">
        <v>0</v>
      </c>
      <c r="P3468" s="199">
        <f t="shared" si="661"/>
        <v>202107.95555555556</v>
      </c>
      <c r="Q3468" s="240">
        <v>3050497.8</v>
      </c>
      <c r="R3468" s="99">
        <v>2551706.7999999998</v>
      </c>
      <c r="S3468" s="99">
        <v>362364.8</v>
      </c>
      <c r="T3468" s="99">
        <v>2.1896</v>
      </c>
      <c r="U3468" s="99">
        <v>21996</v>
      </c>
      <c r="V3468" s="99">
        <v>6068.0389999999998</v>
      </c>
      <c r="W3468" s="99">
        <v>108360</v>
      </c>
      <c r="X3468" s="241">
        <f t="shared" si="662"/>
        <v>22935.951976542903</v>
      </c>
      <c r="Y3468" s="241">
        <f t="shared" si="663"/>
        <v>10473.858425440001</v>
      </c>
      <c r="Z3468" s="241">
        <f t="shared" si="664"/>
        <v>5962.9692711029011</v>
      </c>
      <c r="AA3468" s="241">
        <f t="shared" si="665"/>
        <v>6499.12428</v>
      </c>
      <c r="AB3468" s="258">
        <v>5602.2421000000004</v>
      </c>
      <c r="AC3468" s="258">
        <v>0.50696671000000004</v>
      </c>
      <c r="AD3468" s="258">
        <v>1752.5400999999999</v>
      </c>
      <c r="AE3468" s="258">
        <v>0.55322572999999997</v>
      </c>
      <c r="AF3468" s="258">
        <v>3106.5578999999998</v>
      </c>
      <c r="AG3468" s="258">
        <v>11.458133</v>
      </c>
      <c r="AH3468" s="258">
        <v>3666.5970000000002</v>
      </c>
      <c r="AI3468" s="258">
        <v>9.3019718000000005</v>
      </c>
      <c r="AJ3468" s="258">
        <v>10.624752000000001</v>
      </c>
      <c r="AK3468" s="258">
        <v>6.2435815999999997</v>
      </c>
      <c r="AL3468" s="258">
        <v>2.5888428999999999</v>
      </c>
      <c r="AM3468" s="258">
        <v>8.1738029000000007E-3</v>
      </c>
      <c r="AN3468" s="258">
        <v>114.22996000000001</v>
      </c>
      <c r="AO3468" s="258">
        <v>2059.8874000000001</v>
      </c>
      <c r="AP3468" s="258">
        <v>93.487589</v>
      </c>
      <c r="AQ3468" s="258">
        <v>110.09798000000001</v>
      </c>
      <c r="AR3468" s="258">
        <v>6389.0263000000004</v>
      </c>
      <c r="AT3468" s="193"/>
      <c r="AU3468" s="193"/>
      <c r="AV3468" s="193"/>
      <c r="AW3468" s="193"/>
      <c r="AX3468" s="193"/>
      <c r="AY3468" s="193"/>
      <c r="AZ3468" s="193"/>
      <c r="BA3468" s="193"/>
      <c r="BB3468" s="193"/>
      <c r="BC3468" s="193"/>
      <c r="BD3468" s="193"/>
      <c r="BE3468" s="315"/>
      <c r="BF3468" s="315"/>
      <c r="BG3468" s="315"/>
      <c r="BH3468" s="315"/>
      <c r="BI3468" s="315"/>
      <c r="BJ3468" s="315"/>
      <c r="BK3468" s="315"/>
    </row>
    <row r="3469" spans="1:63" x14ac:dyDescent="0.25">
      <c r="A3469" s="9"/>
      <c r="B3469" s="43" t="s">
        <v>1264</v>
      </c>
      <c r="C3469" s="6" t="s">
        <v>780</v>
      </c>
      <c r="D3469" s="193">
        <v>132848.38</v>
      </c>
      <c r="E3469" s="193">
        <v>27983.845000000001</v>
      </c>
      <c r="F3469" s="193">
        <v>7732.4414999999999</v>
      </c>
      <c r="G3469" s="193">
        <v>1797.8141000000001</v>
      </c>
      <c r="H3469" s="193">
        <v>192.14358999999999</v>
      </c>
      <c r="I3469" s="193">
        <v>5262.0986000000003</v>
      </c>
      <c r="J3469" s="193">
        <v>2140.8420000000001</v>
      </c>
      <c r="K3469" s="193">
        <v>55.449865000000003</v>
      </c>
      <c r="L3469" s="193">
        <v>87683.75</v>
      </c>
      <c r="M3469" s="193">
        <v>0</v>
      </c>
      <c r="N3469" s="193">
        <v>0</v>
      </c>
      <c r="O3469" s="193">
        <v>0</v>
      </c>
      <c r="P3469" s="199">
        <f t="shared" si="661"/>
        <v>207287.74074074073</v>
      </c>
      <c r="Q3469" s="240">
        <v>3444108.4</v>
      </c>
      <c r="R3469" s="99">
        <v>2681154.6</v>
      </c>
      <c r="S3469" s="99">
        <v>509779.20000000001</v>
      </c>
      <c r="T3469" s="99">
        <v>57.151000000000003</v>
      </c>
      <c r="U3469" s="99">
        <v>35956</v>
      </c>
      <c r="V3469" s="99">
        <v>6751.4359999999997</v>
      </c>
      <c r="W3469" s="99">
        <v>210410</v>
      </c>
      <c r="X3469" s="241">
        <f t="shared" si="662"/>
        <v>23250.338373598996</v>
      </c>
      <c r="Y3469" s="241">
        <f t="shared" si="663"/>
        <v>12311.264421799997</v>
      </c>
      <c r="Z3469" s="241">
        <f t="shared" si="664"/>
        <v>4093.5058317990006</v>
      </c>
      <c r="AA3469" s="241">
        <f t="shared" si="665"/>
        <v>6845.5681199999999</v>
      </c>
      <c r="AB3469" s="258">
        <v>5745.69</v>
      </c>
      <c r="AC3469" s="258">
        <v>0.58373107000000002</v>
      </c>
      <c r="AD3469" s="258">
        <v>3488.3411999999998</v>
      </c>
      <c r="AE3469" s="258">
        <v>0.47976773</v>
      </c>
      <c r="AF3469" s="258">
        <v>3063.7739999999999</v>
      </c>
      <c r="AG3469" s="258">
        <v>12.395723</v>
      </c>
      <c r="AH3469" s="258">
        <v>3760.4229</v>
      </c>
      <c r="AI3469" s="258">
        <v>12.629903000000001</v>
      </c>
      <c r="AJ3469" s="258">
        <v>14.919335999999999</v>
      </c>
      <c r="AK3469" s="258">
        <v>8.0241533999999994</v>
      </c>
      <c r="AL3469" s="258">
        <v>4.6676663999999999</v>
      </c>
      <c r="AM3469" s="258">
        <v>1.5236998999999999E-2</v>
      </c>
      <c r="AN3469" s="258">
        <v>102.89476000000001</v>
      </c>
      <c r="AO3469" s="258">
        <v>75.780206000000007</v>
      </c>
      <c r="AP3469" s="258">
        <v>114.15167</v>
      </c>
      <c r="AQ3469" s="258">
        <v>129.71261999999999</v>
      </c>
      <c r="AR3469" s="258">
        <v>6715.8554999999997</v>
      </c>
      <c r="AT3469" s="193"/>
      <c r="AU3469" s="193"/>
      <c r="AV3469" s="193"/>
      <c r="AW3469" s="193"/>
      <c r="AX3469" s="193"/>
      <c r="AY3469" s="193"/>
      <c r="AZ3469" s="193"/>
      <c r="BA3469" s="193"/>
      <c r="BB3469" s="193"/>
      <c r="BC3469" s="193"/>
      <c r="BD3469" s="193"/>
      <c r="BE3469" s="315"/>
      <c r="BF3469" s="315"/>
      <c r="BG3469" s="315"/>
      <c r="BH3469" s="315"/>
      <c r="BI3469" s="315"/>
      <c r="BJ3469" s="315"/>
      <c r="BK3469" s="315"/>
    </row>
    <row r="3470" spans="1:63" x14ac:dyDescent="0.25">
      <c r="A3470" s="9"/>
      <c r="B3470" s="43" t="s">
        <v>1264</v>
      </c>
      <c r="C3470" s="6" t="s">
        <v>5358</v>
      </c>
      <c r="D3470" s="193">
        <v>132812.82999999999</v>
      </c>
      <c r="E3470" s="193">
        <v>27978.754000000001</v>
      </c>
      <c r="F3470" s="193">
        <v>7732.5919000000004</v>
      </c>
      <c r="G3470" s="193">
        <v>1800.2887000000001</v>
      </c>
      <c r="H3470" s="193">
        <v>191.31684000000001</v>
      </c>
      <c r="I3470" s="193">
        <v>5259.6668</v>
      </c>
      <c r="J3470" s="193">
        <v>2137.7487999999998</v>
      </c>
      <c r="K3470" s="193">
        <v>55.363335999999997</v>
      </c>
      <c r="L3470" s="193">
        <v>87657.1</v>
      </c>
      <c r="M3470" s="193">
        <v>0</v>
      </c>
      <c r="N3470" s="193">
        <v>0</v>
      </c>
      <c r="O3470" s="193">
        <v>0</v>
      </c>
      <c r="P3470" s="199">
        <f t="shared" si="661"/>
        <v>207250.02962962963</v>
      </c>
      <c r="Q3470" s="240">
        <v>3417965</v>
      </c>
      <c r="R3470" s="99">
        <v>2680592</v>
      </c>
      <c r="S3470" s="99">
        <v>495717.6</v>
      </c>
      <c r="T3470" s="99">
        <v>57.145000000000003</v>
      </c>
      <c r="U3470" s="99">
        <v>35982</v>
      </c>
      <c r="V3470" s="99">
        <v>6796.1940000000004</v>
      </c>
      <c r="W3470" s="99">
        <v>198820</v>
      </c>
      <c r="X3470" s="241">
        <f t="shared" si="662"/>
        <v>23239.835574773999</v>
      </c>
      <c r="Y3470" s="241">
        <f t="shared" si="663"/>
        <v>12306.961569199999</v>
      </c>
      <c r="Z3470" s="241">
        <f t="shared" si="664"/>
        <v>4088.7729855739999</v>
      </c>
      <c r="AA3470" s="241">
        <f t="shared" si="665"/>
        <v>6844.1010200000001</v>
      </c>
      <c r="AB3470" s="258">
        <v>5744.6459000000004</v>
      </c>
      <c r="AC3470" s="258">
        <v>0.58220207999999996</v>
      </c>
      <c r="AD3470" s="258">
        <v>3488.6767</v>
      </c>
      <c r="AE3470" s="258">
        <v>0.47887111999999998</v>
      </c>
      <c r="AF3470" s="258">
        <v>3060.6585</v>
      </c>
      <c r="AG3470" s="258">
        <v>11.919396000000001</v>
      </c>
      <c r="AH3470" s="258">
        <v>3759.7393000000002</v>
      </c>
      <c r="AI3470" s="258">
        <v>12.631258000000001</v>
      </c>
      <c r="AJ3470" s="258">
        <v>14.941879999999999</v>
      </c>
      <c r="AK3470" s="258">
        <v>8.0221050999999992</v>
      </c>
      <c r="AL3470" s="258">
        <v>4.6683019000000003</v>
      </c>
      <c r="AM3470" s="258">
        <v>1.5238574E-2</v>
      </c>
      <c r="AN3470" s="258">
        <v>102.68033</v>
      </c>
      <c r="AO3470" s="258">
        <v>72.447022000000004</v>
      </c>
      <c r="AP3470" s="258">
        <v>113.62755</v>
      </c>
      <c r="AQ3470" s="258">
        <v>129.64102</v>
      </c>
      <c r="AR3470" s="258">
        <v>6714.46</v>
      </c>
      <c r="AT3470" s="193"/>
      <c r="AU3470" s="193"/>
      <c r="AV3470" s="193"/>
      <c r="AW3470" s="193"/>
      <c r="AX3470" s="193"/>
      <c r="AY3470" s="193"/>
      <c r="AZ3470" s="193"/>
      <c r="BA3470" s="193"/>
      <c r="BB3470" s="193"/>
      <c r="BC3470" s="193"/>
      <c r="BD3470" s="193"/>
      <c r="BE3470" s="315"/>
      <c r="BF3470" s="315"/>
      <c r="BG3470" s="315"/>
      <c r="BH3470" s="315"/>
      <c r="BI3470" s="315"/>
      <c r="BJ3470" s="315"/>
      <c r="BK3470" s="315"/>
    </row>
    <row r="3471" spans="1:63" x14ac:dyDescent="0.25">
      <c r="A3471" s="45" t="s">
        <v>6475</v>
      </c>
      <c r="B3471" s="45"/>
      <c r="C3471" s="6"/>
      <c r="D3471" s="193"/>
      <c r="E3471" s="193"/>
      <c r="F3471" s="193"/>
      <c r="G3471" s="193"/>
      <c r="H3471" s="193"/>
      <c r="I3471" s="193"/>
      <c r="J3471" s="193"/>
      <c r="K3471" s="193"/>
      <c r="L3471" s="193"/>
      <c r="M3471" s="193"/>
      <c r="N3471" s="193"/>
      <c r="O3471" s="193"/>
      <c r="P3471" s="199"/>
      <c r="X3471" s="258"/>
      <c r="Y3471" s="258"/>
      <c r="Z3471" s="258"/>
      <c r="AA3471" s="258"/>
      <c r="AB3471" s="258"/>
      <c r="AC3471" s="258"/>
      <c r="AD3471" s="258"/>
      <c r="AE3471" s="258"/>
      <c r="AF3471" s="258"/>
      <c r="AG3471" s="258"/>
      <c r="AH3471" s="258"/>
      <c r="AI3471" s="258"/>
      <c r="AJ3471" s="258"/>
      <c r="AK3471" s="258"/>
      <c r="AL3471" s="258"/>
      <c r="AM3471" s="258"/>
      <c r="AN3471" s="258"/>
      <c r="AO3471" s="258"/>
      <c r="AP3471" s="258"/>
      <c r="AQ3471" s="258"/>
      <c r="AR3471" s="258"/>
      <c r="AT3471" s="193"/>
      <c r="AU3471" s="193"/>
      <c r="AV3471" s="193"/>
      <c r="AW3471" s="193"/>
      <c r="AX3471" s="193"/>
      <c r="AY3471" s="193"/>
      <c r="AZ3471" s="193"/>
      <c r="BA3471" s="193"/>
      <c r="BB3471" s="193"/>
      <c r="BC3471" s="193"/>
      <c r="BD3471" s="193"/>
      <c r="BE3471" s="315"/>
      <c r="BF3471" s="315"/>
      <c r="BG3471" s="315"/>
      <c r="BH3471" s="315"/>
      <c r="BI3471" s="315"/>
      <c r="BJ3471" s="315"/>
      <c r="BK3471" s="315"/>
    </row>
    <row r="3472" spans="1:63" x14ac:dyDescent="0.25">
      <c r="A3472" s="9"/>
      <c r="B3472" s="43" t="s">
        <v>5770</v>
      </c>
      <c r="C3472" s="25" t="s">
        <v>6474</v>
      </c>
      <c r="D3472" s="193">
        <v>7.9122245000000004E-3</v>
      </c>
      <c r="E3472" s="193">
        <v>4.3824596000000002E-3</v>
      </c>
      <c r="F3472" s="193">
        <v>2.0253819E-3</v>
      </c>
      <c r="G3472" s="193">
        <v>1.1669355E-4</v>
      </c>
      <c r="H3472" s="193">
        <v>2.9319677E-5</v>
      </c>
      <c r="I3472" s="193">
        <v>4.2400058000000002E-4</v>
      </c>
      <c r="J3472" s="193">
        <v>6.0164001000000003E-4</v>
      </c>
      <c r="K3472" s="193">
        <v>3.4547265000000001E-6</v>
      </c>
      <c r="L3472" s="193">
        <v>3.2927447999999998E-4</v>
      </c>
      <c r="M3472" s="193">
        <v>0</v>
      </c>
      <c r="N3472" s="193">
        <v>0</v>
      </c>
      <c r="O3472" s="193">
        <v>0</v>
      </c>
      <c r="P3472" s="199"/>
      <c r="Q3472" s="240">
        <v>6.4237776000000002</v>
      </c>
      <c r="R3472" s="99">
        <v>0.36726365999999999</v>
      </c>
      <c r="S3472" s="99">
        <v>2.7665680000000002E-2</v>
      </c>
      <c r="T3472" s="99">
        <v>7.7968E-7</v>
      </c>
      <c r="U3472" s="99">
        <v>6.0212000000000003</v>
      </c>
      <c r="V3472" s="99">
        <v>4.6784339999999999E-4</v>
      </c>
      <c r="W3472" s="99">
        <v>7.1796000000000004E-3</v>
      </c>
      <c r="X3472" s="241">
        <f>SUM(Y3472:AA3472)</f>
        <v>9.1481097857035194E-3</v>
      </c>
      <c r="Y3472" s="241">
        <f>SUM(AB3472:AG3472)</f>
        <v>1.8733049433199999E-3</v>
      </c>
      <c r="Z3472" s="241">
        <f>SUM(AH3472:AP3472)</f>
        <v>6.3551248735735193E-3</v>
      </c>
      <c r="AA3472" s="241">
        <f>SUM(AQ3472:AR3472)</f>
        <v>9.1967996880999996E-4</v>
      </c>
      <c r="AB3472" s="258">
        <v>8.9960064999999997E-4</v>
      </c>
      <c r="AC3472" s="258">
        <v>1.664454E-7</v>
      </c>
      <c r="AD3472" s="258">
        <v>5.5101138999999997E-4</v>
      </c>
      <c r="AE3472" s="258">
        <v>1.3296247999999999E-7</v>
      </c>
      <c r="AF3472" s="258">
        <v>4.2152120999999998E-4</v>
      </c>
      <c r="AG3472" s="258">
        <v>8.7228544000000001E-7</v>
      </c>
      <c r="AH3472" s="258">
        <v>5.8865405999999996E-4</v>
      </c>
      <c r="AI3472" s="258">
        <v>3.4972971E-6</v>
      </c>
      <c r="AJ3472" s="258">
        <v>5.7677805999999996E-7</v>
      </c>
      <c r="AK3472" s="258">
        <v>7.2220630999999996E-5</v>
      </c>
      <c r="AL3472" s="258">
        <v>9.8454063000000006E-8</v>
      </c>
      <c r="AM3472" s="258">
        <v>3.7335052E-10</v>
      </c>
      <c r="AN3472" s="258">
        <v>5.4059575999999996E-3</v>
      </c>
      <c r="AO3472" s="258">
        <v>1.6458284000000001E-4</v>
      </c>
      <c r="AP3472" s="258">
        <v>1.1953684000000001E-4</v>
      </c>
      <c r="AQ3472" s="258">
        <v>7.6654881000000002E-7</v>
      </c>
      <c r="AR3472" s="258">
        <v>9.1891341999999999E-4</v>
      </c>
      <c r="AT3472" s="193"/>
      <c r="AU3472" s="193"/>
      <c r="AV3472" s="193"/>
      <c r="AW3472" s="193"/>
      <c r="AX3472" s="193"/>
      <c r="AY3472" s="193"/>
      <c r="AZ3472" s="193"/>
      <c r="BA3472" s="193"/>
      <c r="BB3472" s="193"/>
      <c r="BC3472" s="193"/>
      <c r="BD3472" s="193"/>
      <c r="BE3472" s="315"/>
      <c r="BF3472" s="315"/>
      <c r="BG3472" s="315"/>
      <c r="BH3472" s="315"/>
      <c r="BI3472" s="315"/>
      <c r="BJ3472" s="315"/>
      <c r="BK3472" s="315"/>
    </row>
    <row r="3473" spans="1:63" x14ac:dyDescent="0.25">
      <c r="A3473" s="45" t="s">
        <v>609</v>
      </c>
      <c r="B3473" s="45"/>
      <c r="C3473" s="43"/>
      <c r="D3473" s="199"/>
      <c r="E3473" s="199"/>
      <c r="F3473" s="199"/>
      <c r="G3473" s="199"/>
      <c r="H3473" s="199"/>
      <c r="I3473" s="199"/>
      <c r="J3473" s="199"/>
      <c r="K3473" s="199"/>
      <c r="L3473" s="199"/>
      <c r="M3473" s="199"/>
      <c r="N3473" s="199"/>
      <c r="O3473" s="199"/>
      <c r="P3473" s="199"/>
      <c r="Q3473" s="239"/>
      <c r="R3473" s="97"/>
      <c r="S3473" s="97"/>
      <c r="T3473" s="97"/>
      <c r="U3473" s="97"/>
      <c r="V3473" s="97"/>
      <c r="W3473" s="97"/>
      <c r="X3473" s="259"/>
      <c r="Y3473" s="259"/>
      <c r="Z3473" s="259"/>
      <c r="AA3473" s="258"/>
      <c r="AB3473" s="258"/>
      <c r="AC3473" s="258"/>
      <c r="AD3473" s="258"/>
      <c r="AE3473" s="258"/>
      <c r="AF3473" s="258"/>
      <c r="AG3473" s="258"/>
      <c r="AH3473" s="258"/>
      <c r="AI3473" s="258"/>
      <c r="AJ3473" s="258"/>
      <c r="AK3473" s="258"/>
      <c r="AL3473" s="258"/>
      <c r="AM3473" s="258"/>
      <c r="AN3473" s="258"/>
      <c r="AO3473" s="258"/>
      <c r="AP3473" s="258"/>
      <c r="AQ3473" s="258"/>
      <c r="AR3473" s="258"/>
      <c r="AT3473" s="193"/>
      <c r="AU3473" s="193"/>
      <c r="AV3473" s="193"/>
      <c r="AW3473" s="193"/>
      <c r="AX3473" s="193"/>
      <c r="AY3473" s="193"/>
      <c r="AZ3473" s="193"/>
      <c r="BA3473" s="193"/>
      <c r="BB3473" s="193"/>
      <c r="BC3473" s="193"/>
      <c r="BD3473" s="193"/>
      <c r="BE3473" s="315"/>
      <c r="BF3473" s="315"/>
      <c r="BG3473" s="315"/>
      <c r="BH3473" s="315"/>
      <c r="BI3473" s="315"/>
      <c r="BJ3473" s="315"/>
      <c r="BK3473" s="315"/>
    </row>
    <row r="3474" spans="1:63" x14ac:dyDescent="0.25">
      <c r="A3474" s="45"/>
      <c r="B3474" s="43" t="s">
        <v>4654</v>
      </c>
      <c r="C3474" s="25" t="s">
        <v>6476</v>
      </c>
      <c r="D3474" s="193">
        <v>6.7902185999999995E-4</v>
      </c>
      <c r="E3474" s="193">
        <v>3.1152129000000002E-4</v>
      </c>
      <c r="F3474" s="193">
        <v>6.8734745000000001E-5</v>
      </c>
      <c r="G3474" s="193">
        <v>5.9246237999999999E-6</v>
      </c>
      <c r="H3474" s="193">
        <v>2.2090654E-6</v>
      </c>
      <c r="I3474" s="193">
        <v>1.0276892E-4</v>
      </c>
      <c r="J3474" s="193">
        <v>1.3288351000000001E-5</v>
      </c>
      <c r="K3474" s="193">
        <v>2.8422298999999998E-7</v>
      </c>
      <c r="L3474" s="193">
        <v>1.7429064999999999E-4</v>
      </c>
      <c r="M3474" s="193">
        <v>0</v>
      </c>
      <c r="N3474" s="193">
        <v>0</v>
      </c>
      <c r="O3474" s="193">
        <v>0</v>
      </c>
      <c r="P3474" s="199">
        <f t="shared" ref="P3474:P3479" si="666">E3474/0.135</f>
        <v>2.3075651111111113E-3</v>
      </c>
      <c r="Q3474" s="240">
        <v>1.0999498000000001</v>
      </c>
      <c r="R3474" s="99">
        <v>1.6026267E-2</v>
      </c>
      <c r="S3474" s="99">
        <v>4.2231778000000001E-3</v>
      </c>
      <c r="T3474" s="99">
        <v>3.7236111000000002E-8</v>
      </c>
      <c r="U3474" s="99">
        <v>2.4868889000000002E-2</v>
      </c>
      <c r="V3474" s="99">
        <v>1.3720278000000001E-2</v>
      </c>
      <c r="W3474" s="99">
        <v>1.0411111</v>
      </c>
      <c r="X3474" s="241">
        <f t="shared" ref="X3474:X3508" si="667">SUM(Y3474:AA3474)</f>
        <v>2.2632211056027295E-4</v>
      </c>
      <c r="Y3474" s="241">
        <f t="shared" ref="Y3474:Y3508" si="668">SUM(AB3474:AG3474)</f>
        <v>1.2652805097529998E-4</v>
      </c>
      <c r="Z3474" s="241">
        <f t="shared" ref="Z3474:Z3508" si="669">SUM(AH3474:AP3474)</f>
        <v>5.9350967264972991E-5</v>
      </c>
      <c r="AA3474" s="241">
        <f t="shared" ref="AA3474:AA3508" si="670">SUM(AQ3474:AR3474)</f>
        <v>4.0443092319999998E-5</v>
      </c>
      <c r="AB3474" s="258">
        <v>6.3165430999999995E-5</v>
      </c>
      <c r="AC3474" s="258">
        <v>6.1767793999999996E-9</v>
      </c>
      <c r="AD3474" s="258">
        <v>1.6520084000000001E-5</v>
      </c>
      <c r="AE3474" s="258">
        <v>7.1760358999999999E-9</v>
      </c>
      <c r="AF3474" s="258">
        <v>4.6692546E-5</v>
      </c>
      <c r="AG3474" s="258">
        <v>1.3663716000000001E-7</v>
      </c>
      <c r="AH3474" s="258">
        <v>4.1319093999999999E-5</v>
      </c>
      <c r="AI3474" s="258">
        <v>1.0281990999999999E-7</v>
      </c>
      <c r="AJ3474" s="258">
        <v>5.0095648000000001E-8</v>
      </c>
      <c r="AK3474" s="258">
        <v>1.2336971E-6</v>
      </c>
      <c r="AL3474" s="258">
        <v>1.1057611999999999E-8</v>
      </c>
      <c r="AM3474" s="258">
        <v>3.6894973000000003E-11</v>
      </c>
      <c r="AN3474" s="258">
        <v>9.8287373000000006E-6</v>
      </c>
      <c r="AO3474" s="258">
        <v>1.3574170999999999E-6</v>
      </c>
      <c r="AP3474" s="258">
        <v>5.4480116999999999E-6</v>
      </c>
      <c r="AQ3474" s="258">
        <v>3.3067031999999998E-7</v>
      </c>
      <c r="AR3474" s="258">
        <v>4.0112421999999999E-5</v>
      </c>
      <c r="AT3474" s="193"/>
      <c r="AU3474" s="193"/>
      <c r="AV3474" s="193"/>
      <c r="AW3474" s="193"/>
      <c r="AX3474" s="193"/>
      <c r="AY3474" s="193"/>
      <c r="AZ3474" s="193"/>
      <c r="BA3474" s="193"/>
      <c r="BB3474" s="193"/>
      <c r="BC3474" s="193"/>
      <c r="BD3474" s="193"/>
      <c r="BE3474" s="315"/>
      <c r="BF3474" s="315"/>
      <c r="BG3474" s="315"/>
      <c r="BH3474" s="315"/>
      <c r="BI3474" s="315"/>
      <c r="BJ3474" s="315"/>
      <c r="BK3474" s="315"/>
    </row>
    <row r="3475" spans="1:63" x14ac:dyDescent="0.25">
      <c r="A3475" s="45"/>
      <c r="B3475" s="43" t="s">
        <v>4654</v>
      </c>
      <c r="C3475" s="25" t="s">
        <v>6477</v>
      </c>
      <c r="D3475" s="193">
        <v>6.3982281000000002E-3</v>
      </c>
      <c r="E3475" s="193">
        <v>4.4318324000000003E-3</v>
      </c>
      <c r="F3475" s="193">
        <v>1.0856887E-3</v>
      </c>
      <c r="G3475" s="193">
        <v>3.1487479999999998E-4</v>
      </c>
      <c r="H3475" s="193">
        <v>8.8713158999999997E-6</v>
      </c>
      <c r="I3475" s="193">
        <v>2.9230078999999999E-4</v>
      </c>
      <c r="J3475" s="193">
        <v>5.8176E-5</v>
      </c>
      <c r="K3475" s="193">
        <v>1.1091981E-6</v>
      </c>
      <c r="L3475" s="193">
        <v>2.0537495999999999E-4</v>
      </c>
      <c r="M3475" s="193">
        <v>0</v>
      </c>
      <c r="N3475" s="193">
        <v>0</v>
      </c>
      <c r="O3475" s="193">
        <v>0</v>
      </c>
      <c r="P3475" s="199">
        <f t="shared" si="666"/>
        <v>3.2828388148148147E-2</v>
      </c>
      <c r="Q3475" s="240">
        <v>2.5804592999999998</v>
      </c>
      <c r="R3475" s="99">
        <v>0.40576721999999998</v>
      </c>
      <c r="S3475" s="99">
        <v>1.7447111</v>
      </c>
      <c r="T3475" s="99">
        <v>2.2509444E-7</v>
      </c>
      <c r="U3475" s="99">
        <v>1.7361944000000001E-2</v>
      </c>
      <c r="V3475" s="99">
        <v>5.5910556000000004E-3</v>
      </c>
      <c r="W3475" s="99">
        <v>0.40702778000000001</v>
      </c>
      <c r="X3475" s="241">
        <f t="shared" si="667"/>
        <v>3.1844463031009298E-3</v>
      </c>
      <c r="Y3475" s="241">
        <f t="shared" si="668"/>
        <v>1.5317266089050002E-3</v>
      </c>
      <c r="Z3475" s="241">
        <f t="shared" si="669"/>
        <v>6.3575888127592988E-4</v>
      </c>
      <c r="AA3475" s="241">
        <f t="shared" si="670"/>
        <v>1.0169608129199999E-3</v>
      </c>
      <c r="AB3475" s="258">
        <v>9.0958281000000005E-4</v>
      </c>
      <c r="AC3475" s="258">
        <v>1.8541428000000001E-7</v>
      </c>
      <c r="AD3475" s="258">
        <v>3.1065866999999999E-4</v>
      </c>
      <c r="AE3475" s="258">
        <v>5.6619625000000003E-8</v>
      </c>
      <c r="AF3475" s="258">
        <v>2.5383806000000002E-4</v>
      </c>
      <c r="AG3475" s="258">
        <v>5.7405034999999999E-5</v>
      </c>
      <c r="AH3475" s="258">
        <v>5.9530799000000005E-4</v>
      </c>
      <c r="AI3475" s="258">
        <v>1.7732194000000001E-6</v>
      </c>
      <c r="AJ3475" s="258">
        <v>2.7929499000000001E-6</v>
      </c>
      <c r="AK3475" s="258">
        <v>1.2599711E-6</v>
      </c>
      <c r="AL3475" s="258">
        <v>2.5495268000000002E-7</v>
      </c>
      <c r="AM3475" s="258">
        <v>7.9939593000000002E-10</v>
      </c>
      <c r="AN3475" s="258">
        <v>1.4209177999999999E-5</v>
      </c>
      <c r="AO3475" s="258">
        <v>5.6303297999999998E-6</v>
      </c>
      <c r="AP3475" s="258">
        <v>1.4529491000000001E-5</v>
      </c>
      <c r="AQ3475" s="258">
        <v>5.3561291999999997E-7</v>
      </c>
      <c r="AR3475" s="258">
        <v>1.0164251999999999E-3</v>
      </c>
      <c r="AT3475" s="193"/>
      <c r="AU3475" s="193"/>
      <c r="AV3475" s="193"/>
      <c r="AW3475" s="193"/>
      <c r="AX3475" s="193"/>
      <c r="AY3475" s="193"/>
      <c r="AZ3475" s="193"/>
      <c r="BA3475" s="193"/>
      <c r="BB3475" s="193"/>
      <c r="BC3475" s="193"/>
      <c r="BD3475" s="193"/>
      <c r="BE3475" s="315"/>
      <c r="BF3475" s="315"/>
      <c r="BG3475" s="315"/>
      <c r="BH3475" s="315"/>
      <c r="BI3475" s="315"/>
      <c r="BJ3475" s="315"/>
      <c r="BK3475" s="315"/>
    </row>
    <row r="3476" spans="1:63" x14ac:dyDescent="0.25">
      <c r="A3476" s="45"/>
      <c r="B3476" s="43" t="s">
        <v>4654</v>
      </c>
      <c r="C3476" s="25" t="s">
        <v>341</v>
      </c>
      <c r="D3476" s="193">
        <v>1.3852346E-2</v>
      </c>
      <c r="E3476" s="193">
        <v>1.1806509999999999E-2</v>
      </c>
      <c r="F3476" s="193">
        <v>1.092331E-3</v>
      </c>
      <c r="G3476" s="193">
        <v>2.4272474000000001E-4</v>
      </c>
      <c r="H3476" s="193">
        <v>3.9007766999999999E-5</v>
      </c>
      <c r="I3476" s="193">
        <v>4.0916995999999998E-4</v>
      </c>
      <c r="J3476" s="193">
        <v>5.3362285000000001E-5</v>
      </c>
      <c r="K3476" s="193">
        <v>6.1957864999999998E-6</v>
      </c>
      <c r="L3476" s="193">
        <v>2.0304452E-4</v>
      </c>
      <c r="M3476" s="193">
        <v>0</v>
      </c>
      <c r="N3476" s="193">
        <v>0</v>
      </c>
      <c r="O3476" s="193">
        <v>0</v>
      </c>
      <c r="P3476" s="199">
        <f t="shared" si="666"/>
        <v>8.7455629629629619E-2</v>
      </c>
      <c r="Q3476" s="240">
        <v>2.0079753</v>
      </c>
      <c r="R3476" s="99">
        <v>1.2521325000000001</v>
      </c>
      <c r="S3476" s="99">
        <v>2.4123556000000001E-2</v>
      </c>
      <c r="T3476" s="99">
        <v>1.12575E-6</v>
      </c>
      <c r="U3476" s="99">
        <v>6.2341667000000003E-2</v>
      </c>
      <c r="V3476" s="99">
        <v>1.7320921999999999E-2</v>
      </c>
      <c r="W3476" s="99">
        <v>0.65205555999999998</v>
      </c>
      <c r="X3476" s="241">
        <f t="shared" si="667"/>
        <v>7.7720404096549992E-3</v>
      </c>
      <c r="Y3476" s="241">
        <f t="shared" si="668"/>
        <v>2.9301644155599995E-3</v>
      </c>
      <c r="Z3476" s="241">
        <f t="shared" si="669"/>
        <v>1.7029635304449994E-3</v>
      </c>
      <c r="AA3476" s="241">
        <f t="shared" si="670"/>
        <v>3.1389124636500001E-3</v>
      </c>
      <c r="AB3476" s="258">
        <v>2.4238724999999998E-3</v>
      </c>
      <c r="AC3476" s="258">
        <v>6.1156057000000001E-7</v>
      </c>
      <c r="AD3476" s="258">
        <v>2.1539899999999999E-4</v>
      </c>
      <c r="AE3476" s="258">
        <v>1.1845475E-7</v>
      </c>
      <c r="AF3476" s="258">
        <v>2.8942486000000002E-4</v>
      </c>
      <c r="AG3476" s="258">
        <v>7.3804024000000003E-7</v>
      </c>
      <c r="AH3476" s="258">
        <v>1.5863154E-3</v>
      </c>
      <c r="AI3476" s="258">
        <v>1.6907808E-6</v>
      </c>
      <c r="AJ3476" s="258">
        <v>2.1332683000000002E-6</v>
      </c>
      <c r="AK3476" s="258">
        <v>3.3367126000000001E-6</v>
      </c>
      <c r="AL3476" s="258">
        <v>1.916446E-7</v>
      </c>
      <c r="AM3476" s="258">
        <v>5.8414499999999995E-10</v>
      </c>
      <c r="AN3476" s="258">
        <v>5.2533223999999999E-5</v>
      </c>
      <c r="AO3476" s="258">
        <v>1.2567622999999999E-5</v>
      </c>
      <c r="AP3476" s="258">
        <v>4.4194292999999999E-5</v>
      </c>
      <c r="AQ3476" s="258">
        <v>4.2606365E-7</v>
      </c>
      <c r="AR3476" s="258">
        <v>3.1384863999999999E-3</v>
      </c>
      <c r="AT3476" s="193"/>
      <c r="AU3476" s="193"/>
      <c r="AV3476" s="193"/>
      <c r="AW3476" s="193"/>
      <c r="AX3476" s="193"/>
      <c r="AY3476" s="193"/>
      <c r="AZ3476" s="193"/>
      <c r="BA3476" s="193"/>
      <c r="BB3476" s="193"/>
      <c r="BC3476" s="193"/>
      <c r="BD3476" s="193"/>
      <c r="BE3476" s="315"/>
      <c r="BF3476" s="315"/>
      <c r="BG3476" s="315"/>
      <c r="BH3476" s="315"/>
      <c r="BI3476" s="315"/>
      <c r="BJ3476" s="315"/>
      <c r="BK3476" s="315"/>
    </row>
    <row r="3477" spans="1:63" x14ac:dyDescent="0.25">
      <c r="A3477" s="45"/>
      <c r="B3477" s="43" t="s">
        <v>4654</v>
      </c>
      <c r="C3477" s="25" t="s">
        <v>340</v>
      </c>
      <c r="D3477" s="193">
        <v>6.3416554999999999E-2</v>
      </c>
      <c r="E3477" s="193">
        <v>2.5739977000000001E-2</v>
      </c>
      <c r="F3477" s="193">
        <v>2.7286270000000001E-2</v>
      </c>
      <c r="G3477" s="193">
        <v>4.4597915999999996E-3</v>
      </c>
      <c r="H3477" s="193">
        <v>1.5443304999999999E-5</v>
      </c>
      <c r="I3477" s="193">
        <v>5.7517280999999998E-3</v>
      </c>
      <c r="J3477" s="193">
        <v>4.3273964999999997E-5</v>
      </c>
      <c r="K3477" s="193">
        <v>7.5916593999999998E-7</v>
      </c>
      <c r="L3477" s="193">
        <v>1.1931068E-4</v>
      </c>
      <c r="M3477" s="193">
        <v>0</v>
      </c>
      <c r="N3477" s="193">
        <v>0</v>
      </c>
      <c r="O3477" s="193">
        <v>0</v>
      </c>
      <c r="P3477" s="199">
        <f t="shared" si="666"/>
        <v>0.19066649629629628</v>
      </c>
      <c r="Q3477" s="240">
        <v>2.2913752000000001</v>
      </c>
      <c r="R3477" s="99">
        <v>1.7517415000000001</v>
      </c>
      <c r="S3477" s="99">
        <v>1.6459333E-2</v>
      </c>
      <c r="T3477" s="99">
        <v>5.8000000000000003E-8</v>
      </c>
      <c r="U3477" s="99">
        <v>7.9080556000000004E-4</v>
      </c>
      <c r="V3477" s="99">
        <v>3.0022250000000001E-4</v>
      </c>
      <c r="W3477" s="99">
        <v>0.52208332999999996</v>
      </c>
      <c r="X3477" s="241">
        <f t="shared" si="667"/>
        <v>2.1668801490852797E-2</v>
      </c>
      <c r="Y3477" s="241">
        <f t="shared" si="668"/>
        <v>1.3689780968991998E-2</v>
      </c>
      <c r="Z3477" s="241">
        <f t="shared" si="669"/>
        <v>3.5926977313808007E-3</v>
      </c>
      <c r="AA3477" s="241">
        <f t="shared" si="670"/>
        <v>4.3863227904799998E-3</v>
      </c>
      <c r="AB3477" s="258">
        <v>5.2842237E-3</v>
      </c>
      <c r="AC3477" s="258">
        <v>2.6166682E-8</v>
      </c>
      <c r="AD3477" s="258">
        <v>3.3090596999999999E-3</v>
      </c>
      <c r="AE3477" s="258">
        <v>5.4174836999999995E-7</v>
      </c>
      <c r="AF3477" s="258">
        <v>5.0953971999999998E-3</v>
      </c>
      <c r="AG3477" s="258">
        <v>5.3245393999999998E-7</v>
      </c>
      <c r="AH3477" s="258">
        <v>3.4586724E-3</v>
      </c>
      <c r="AI3477" s="258">
        <v>4.6924371000000002E-5</v>
      </c>
      <c r="AJ3477" s="258">
        <v>3.9905688E-5</v>
      </c>
      <c r="AK3477" s="258">
        <v>7.0832316000000001E-7</v>
      </c>
      <c r="AL3477" s="258">
        <v>3.2653137E-6</v>
      </c>
      <c r="AM3477" s="258">
        <v>9.7289208000000002E-9</v>
      </c>
      <c r="AN3477" s="258">
        <v>3.2798586999999998E-6</v>
      </c>
      <c r="AO3477" s="258">
        <v>9.5444728999999994E-6</v>
      </c>
      <c r="AP3477" s="258">
        <v>3.0387574999999998E-5</v>
      </c>
      <c r="AQ3477" s="258">
        <v>2.8709048000000001E-7</v>
      </c>
      <c r="AR3477" s="258">
        <v>4.3860356999999997E-3</v>
      </c>
      <c r="AT3477" s="193"/>
      <c r="AU3477" s="193"/>
      <c r="AV3477" s="193"/>
      <c r="AW3477" s="193"/>
      <c r="AX3477" s="193"/>
      <c r="AY3477" s="193"/>
      <c r="AZ3477" s="193"/>
      <c r="BA3477" s="193"/>
      <c r="BB3477" s="193"/>
      <c r="BC3477" s="193"/>
      <c r="BD3477" s="193"/>
      <c r="BE3477" s="315"/>
      <c r="BF3477" s="315"/>
      <c r="BG3477" s="315"/>
      <c r="BH3477" s="315"/>
      <c r="BI3477" s="315"/>
      <c r="BJ3477" s="315"/>
      <c r="BK3477" s="315"/>
    </row>
    <row r="3478" spans="1:63" x14ac:dyDescent="0.25">
      <c r="A3478" s="45"/>
      <c r="B3478" s="43" t="s">
        <v>4654</v>
      </c>
      <c r="C3478" s="25" t="s">
        <v>339</v>
      </c>
      <c r="D3478" s="193">
        <v>1.5844265999999999E-2</v>
      </c>
      <c r="E3478" s="193">
        <v>1.2462793E-2</v>
      </c>
      <c r="F3478" s="193">
        <v>2.2495127999999998E-3</v>
      </c>
      <c r="G3478" s="193">
        <v>3.3823434999999998E-4</v>
      </c>
      <c r="H3478" s="193">
        <v>2.8408852E-5</v>
      </c>
      <c r="I3478" s="193">
        <v>4.8705390000000002E-4</v>
      </c>
      <c r="J3478" s="193">
        <v>7.4829344000000006E-5</v>
      </c>
      <c r="K3478" s="193">
        <v>9.8663811000000006E-6</v>
      </c>
      <c r="L3478" s="193">
        <v>1.9356753000000001E-4</v>
      </c>
      <c r="M3478" s="193">
        <v>0</v>
      </c>
      <c r="N3478" s="193">
        <v>0</v>
      </c>
      <c r="O3478" s="193">
        <v>0</v>
      </c>
      <c r="P3478" s="199">
        <f t="shared" si="666"/>
        <v>9.2316985185185177E-2</v>
      </c>
      <c r="Q3478" s="240">
        <v>3.2148713999999998</v>
      </c>
      <c r="R3478" s="99">
        <v>1.1823596000000001</v>
      </c>
      <c r="S3478" s="99">
        <v>1.9864444000000001</v>
      </c>
      <c r="T3478" s="99">
        <v>4.9888889000000004E-7</v>
      </c>
      <c r="U3478" s="99">
        <v>3.7194444E-2</v>
      </c>
      <c r="V3478" s="99">
        <v>2.1618066999999999E-3</v>
      </c>
      <c r="W3478" s="99">
        <v>6.7105556000000002E-3</v>
      </c>
      <c r="X3478" s="241">
        <f t="shared" si="667"/>
        <v>8.1768329995162998E-3</v>
      </c>
      <c r="Y3478" s="241">
        <f t="shared" si="668"/>
        <v>3.4576539063900001E-3</v>
      </c>
      <c r="Z3478" s="241">
        <f t="shared" si="669"/>
        <v>1.7546546706663001E-3</v>
      </c>
      <c r="AA3478" s="241">
        <f t="shared" si="670"/>
        <v>2.9645244224600002E-3</v>
      </c>
      <c r="AB3478" s="258">
        <v>2.5586494000000002E-3</v>
      </c>
      <c r="AC3478" s="258">
        <v>3.1156540000000002E-7</v>
      </c>
      <c r="AD3478" s="258">
        <v>3.4226112999999998E-4</v>
      </c>
      <c r="AE3478" s="258">
        <v>1.5081599000000001E-7</v>
      </c>
      <c r="AF3478" s="258">
        <v>4.9414765999999998E-4</v>
      </c>
      <c r="AG3478" s="258">
        <v>6.2133334999999999E-5</v>
      </c>
      <c r="AH3478" s="258">
        <v>1.6746688000000001E-3</v>
      </c>
      <c r="AI3478" s="258">
        <v>3.6128167E-6</v>
      </c>
      <c r="AJ3478" s="258">
        <v>2.9841939000000001E-6</v>
      </c>
      <c r="AK3478" s="258">
        <v>2.2392933000000001E-6</v>
      </c>
      <c r="AL3478" s="258">
        <v>2.7400393999999999E-7</v>
      </c>
      <c r="AM3478" s="258">
        <v>8.9982630000000004E-10</v>
      </c>
      <c r="AN3478" s="258">
        <v>2.9536129999999999E-5</v>
      </c>
      <c r="AO3478" s="258">
        <v>1.378119E-5</v>
      </c>
      <c r="AP3478" s="258">
        <v>2.7557342999999999E-5</v>
      </c>
      <c r="AQ3478" s="258">
        <v>5.5832245999999996E-7</v>
      </c>
      <c r="AR3478" s="258">
        <v>2.9639661000000002E-3</v>
      </c>
      <c r="AT3478" s="193"/>
      <c r="AU3478" s="193"/>
      <c r="AV3478" s="193"/>
      <c r="AW3478" s="193"/>
      <c r="AX3478" s="193"/>
      <c r="AY3478" s="193"/>
      <c r="AZ3478" s="193"/>
      <c r="BA3478" s="193"/>
      <c r="BB3478" s="193"/>
      <c r="BC3478" s="193"/>
      <c r="BD3478" s="193"/>
      <c r="BE3478" s="315"/>
      <c r="BF3478" s="315"/>
      <c r="BG3478" s="315"/>
      <c r="BH3478" s="315"/>
      <c r="BI3478" s="315"/>
      <c r="BJ3478" s="315"/>
      <c r="BK3478" s="315"/>
    </row>
    <row r="3479" spans="1:63" x14ac:dyDescent="0.25">
      <c r="A3479" s="45"/>
      <c r="B3479" s="43" t="s">
        <v>4654</v>
      </c>
      <c r="C3479" s="25" t="s">
        <v>338</v>
      </c>
      <c r="D3479" s="193">
        <v>3.2956022000000001E-2</v>
      </c>
      <c r="E3479" s="193">
        <v>2.261985E-2</v>
      </c>
      <c r="F3479" s="193">
        <v>5.7538223000000001E-3</v>
      </c>
      <c r="G3479" s="193">
        <v>3.1329081999999999E-3</v>
      </c>
      <c r="H3479" s="193">
        <v>2.0426543999999999E-5</v>
      </c>
      <c r="I3479" s="193">
        <v>1.1238380000000001E-3</v>
      </c>
      <c r="J3479" s="193">
        <v>1.3379422999999999E-4</v>
      </c>
      <c r="K3479" s="193">
        <v>1.2275681E-6</v>
      </c>
      <c r="L3479" s="193">
        <v>1.7015513000000001E-4</v>
      </c>
      <c r="M3479" s="193">
        <v>0</v>
      </c>
      <c r="N3479" s="193">
        <v>0</v>
      </c>
      <c r="O3479" s="193">
        <v>0</v>
      </c>
      <c r="P3479" s="199">
        <f t="shared" si="666"/>
        <v>0.16755444444444442</v>
      </c>
      <c r="Q3479" s="240">
        <v>3.3192096000000002</v>
      </c>
      <c r="R3479" s="99">
        <v>1.7693824</v>
      </c>
      <c r="S3479" s="99">
        <v>1.4519244</v>
      </c>
      <c r="T3479" s="99">
        <v>3.6969443999999998E-7</v>
      </c>
      <c r="U3479" s="99">
        <v>3.1755555999999998E-3</v>
      </c>
      <c r="V3479" s="99">
        <v>3.5182333000000001E-4</v>
      </c>
      <c r="W3479" s="99">
        <v>9.4375000000000001E-2</v>
      </c>
      <c r="X3479" s="241">
        <f t="shared" si="667"/>
        <v>1.5887538020149798E-2</v>
      </c>
      <c r="Y3479" s="241">
        <f t="shared" si="668"/>
        <v>8.2990814720499996E-3</v>
      </c>
      <c r="Z3479" s="241">
        <f t="shared" si="669"/>
        <v>3.1575836670398004E-3</v>
      </c>
      <c r="AA3479" s="241">
        <f t="shared" si="670"/>
        <v>4.4308728810599999E-3</v>
      </c>
      <c r="AB3479" s="258">
        <v>4.6444444999999999E-3</v>
      </c>
      <c r="AC3479" s="258">
        <v>2.3972504999999998E-7</v>
      </c>
      <c r="AD3479" s="258">
        <v>2.4562534E-3</v>
      </c>
      <c r="AE3479" s="258">
        <v>2.51483E-7</v>
      </c>
      <c r="AF3479" s="258">
        <v>1.1524799E-3</v>
      </c>
      <c r="AG3479" s="258">
        <v>4.5412464000000001E-5</v>
      </c>
      <c r="AH3479" s="258">
        <v>3.0398508E-3</v>
      </c>
      <c r="AI3479" s="258">
        <v>9.4470130000000001E-6</v>
      </c>
      <c r="AJ3479" s="258">
        <v>2.7999408E-5</v>
      </c>
      <c r="AK3479" s="258">
        <v>2.8335162E-6</v>
      </c>
      <c r="AL3479" s="258">
        <v>2.3319127E-6</v>
      </c>
      <c r="AM3479" s="258">
        <v>7.1011398000000001E-9</v>
      </c>
      <c r="AN3479" s="258">
        <v>2.9852071999999998E-5</v>
      </c>
      <c r="AO3479" s="258">
        <v>1.5992074000000001E-5</v>
      </c>
      <c r="AP3479" s="258">
        <v>2.926977E-5</v>
      </c>
      <c r="AQ3479" s="258">
        <v>4.9678105999999996E-7</v>
      </c>
      <c r="AR3479" s="258">
        <v>4.4303761000000002E-3</v>
      </c>
      <c r="AT3479" s="193"/>
      <c r="AU3479" s="193"/>
      <c r="AV3479" s="193"/>
      <c r="AW3479" s="193"/>
      <c r="AX3479" s="193"/>
      <c r="AY3479" s="193"/>
      <c r="AZ3479" s="193"/>
      <c r="BA3479" s="193"/>
      <c r="BB3479" s="193"/>
      <c r="BC3479" s="193"/>
      <c r="BD3479" s="193"/>
      <c r="BE3479" s="315"/>
      <c r="BF3479" s="315"/>
      <c r="BG3479" s="315"/>
      <c r="BH3479" s="315"/>
      <c r="BI3479" s="315"/>
      <c r="BJ3479" s="315"/>
      <c r="BK3479" s="315"/>
    </row>
    <row r="3480" spans="1:63" x14ac:dyDescent="0.25">
      <c r="A3480" s="9"/>
      <c r="B3480" s="43" t="s">
        <v>4654</v>
      </c>
      <c r="C3480" s="25" t="s">
        <v>337</v>
      </c>
      <c r="D3480" s="193">
        <v>9.7154612000000008E-3</v>
      </c>
      <c r="E3480" s="193">
        <v>8.5759517000000007E-3</v>
      </c>
      <c r="F3480" s="193">
        <v>4.5293930999999998E-4</v>
      </c>
      <c r="G3480" s="193">
        <v>4.0748141999999999E-5</v>
      </c>
      <c r="H3480" s="193">
        <v>7.8530381000000004E-5</v>
      </c>
      <c r="I3480" s="193">
        <v>1.1461269E-4</v>
      </c>
      <c r="J3480" s="193">
        <v>2.6872111999999999E-4</v>
      </c>
      <c r="K3480" s="193">
        <v>1.9502697999999999E-6</v>
      </c>
      <c r="L3480" s="193">
        <v>1.820076E-4</v>
      </c>
      <c r="M3480" s="193">
        <v>0</v>
      </c>
      <c r="N3480" s="193">
        <v>0</v>
      </c>
      <c r="O3480" s="193">
        <v>0</v>
      </c>
      <c r="P3480" s="199">
        <f t="shared" ref="P3480:P3508" si="671">E3480/0.135</f>
        <v>6.3525568148148151E-2</v>
      </c>
      <c r="Q3480" s="240">
        <v>1.353021</v>
      </c>
      <c r="R3480" s="99">
        <v>0.31481165</v>
      </c>
      <c r="S3480" s="99">
        <v>9.4686667000000002E-2</v>
      </c>
      <c r="T3480" s="99">
        <v>3.6788888999999999E-7</v>
      </c>
      <c r="U3480" s="99">
        <v>4.5772222000000001E-2</v>
      </c>
      <c r="V3480" s="99">
        <v>2.5009742000000002E-4</v>
      </c>
      <c r="W3480" s="99">
        <v>0.89749999999999996</v>
      </c>
      <c r="X3480" s="241">
        <f t="shared" si="667"/>
        <v>4.1030667703827904E-3</v>
      </c>
      <c r="Y3480" s="241">
        <f t="shared" si="668"/>
        <v>1.887357512026E-3</v>
      </c>
      <c r="Z3480" s="241">
        <f t="shared" si="669"/>
        <v>1.4266456234867902E-3</v>
      </c>
      <c r="AA3480" s="241">
        <f t="shared" si="670"/>
        <v>7.8906363487E-4</v>
      </c>
      <c r="AB3480" s="258">
        <v>1.7256725000000001E-3</v>
      </c>
      <c r="AC3480" s="258">
        <v>1.2942839E-7</v>
      </c>
      <c r="AD3480" s="258">
        <v>4.5522736000000002E-5</v>
      </c>
      <c r="AE3480" s="258">
        <v>5.6066635999999998E-8</v>
      </c>
      <c r="AF3480" s="258">
        <v>1.1288843E-4</v>
      </c>
      <c r="AG3480" s="258">
        <v>3.0883510000000001E-6</v>
      </c>
      <c r="AH3480" s="258">
        <v>1.1287071000000001E-3</v>
      </c>
      <c r="AI3480" s="258">
        <v>7.2877724999999997E-7</v>
      </c>
      <c r="AJ3480" s="258">
        <v>3.4796909999999998E-7</v>
      </c>
      <c r="AK3480" s="258">
        <v>2.3398149999999998E-6</v>
      </c>
      <c r="AL3480" s="258">
        <v>4.2515141000000002E-8</v>
      </c>
      <c r="AM3480" s="258">
        <v>1.2449579E-10</v>
      </c>
      <c r="AN3480" s="258">
        <v>5.6558343999999997E-5</v>
      </c>
      <c r="AO3480" s="258">
        <v>3.3934485000000002E-6</v>
      </c>
      <c r="AP3480" s="258">
        <v>2.3452753E-4</v>
      </c>
      <c r="AQ3480" s="258">
        <v>3.3734487000000001E-7</v>
      </c>
      <c r="AR3480" s="258">
        <v>7.8872629000000004E-4</v>
      </c>
      <c r="AT3480" s="193"/>
      <c r="AU3480" s="193"/>
      <c r="AV3480" s="193"/>
      <c r="AW3480" s="193"/>
      <c r="AX3480" s="193"/>
      <c r="AY3480" s="193"/>
      <c r="AZ3480" s="193"/>
      <c r="BA3480" s="193"/>
      <c r="BB3480" s="193"/>
      <c r="BC3480" s="193"/>
      <c r="BD3480" s="193"/>
      <c r="BE3480" s="315"/>
      <c r="BF3480" s="315"/>
      <c r="BG3480" s="315"/>
      <c r="BH3480" s="315"/>
      <c r="BI3480" s="315"/>
      <c r="BJ3480" s="315"/>
      <c r="BK3480" s="315"/>
    </row>
    <row r="3481" spans="1:63" x14ac:dyDescent="0.25">
      <c r="A3481" s="9"/>
      <c r="B3481" s="43" t="s">
        <v>4654</v>
      </c>
      <c r="C3481" s="25" t="s">
        <v>336</v>
      </c>
      <c r="D3481" s="193">
        <v>4.8544263999999997E-2</v>
      </c>
      <c r="E3481" s="193">
        <v>3.4122425999999997E-2</v>
      </c>
      <c r="F3481" s="193">
        <v>9.0288986999999994E-3</v>
      </c>
      <c r="G3481" s="193">
        <v>3.3875578000000001E-3</v>
      </c>
      <c r="H3481" s="193">
        <v>2.9821452000000001E-5</v>
      </c>
      <c r="I3481" s="193">
        <v>1.6130313999999999E-3</v>
      </c>
      <c r="J3481" s="193">
        <v>2.0532134E-4</v>
      </c>
      <c r="K3481" s="193">
        <v>1.9198302000000001E-6</v>
      </c>
      <c r="L3481" s="193">
        <v>1.5528693999999999E-4</v>
      </c>
      <c r="M3481" s="193">
        <v>0</v>
      </c>
      <c r="N3481" s="193">
        <v>0</v>
      </c>
      <c r="O3481" s="193">
        <v>0</v>
      </c>
      <c r="P3481" s="199">
        <f t="shared" si="671"/>
        <v>0.25275871111111109</v>
      </c>
      <c r="Q3481" s="240">
        <v>3.5664791999999998</v>
      </c>
      <c r="R3481" s="99">
        <v>2.7938052999999998</v>
      </c>
      <c r="S3481" s="99">
        <v>0.68620221999999997</v>
      </c>
      <c r="T3481" s="99">
        <v>5.8491667000000002E-7</v>
      </c>
      <c r="U3481" s="99">
        <v>4.8005555999999998E-2</v>
      </c>
      <c r="V3481" s="99">
        <v>1.0266305999999999E-3</v>
      </c>
      <c r="W3481" s="99">
        <v>3.7438889000000003E-2</v>
      </c>
      <c r="X3481" s="241">
        <f t="shared" si="667"/>
        <v>2.3228790221111E-2</v>
      </c>
      <c r="Y3481" s="241">
        <f t="shared" si="668"/>
        <v>1.1411196692010002E-2</v>
      </c>
      <c r="Z3481" s="241">
        <f t="shared" si="669"/>
        <v>4.8216219158109998E-3</v>
      </c>
      <c r="AA3481" s="241">
        <f t="shared" si="670"/>
        <v>6.9959716132899996E-3</v>
      </c>
      <c r="AB3481" s="258">
        <v>7.0062780999999999E-3</v>
      </c>
      <c r="AC3481" s="258">
        <v>3.2076108000000002E-7</v>
      </c>
      <c r="AD3481" s="258">
        <v>2.6682299000000001E-3</v>
      </c>
      <c r="AE3481" s="258">
        <v>3.8334393000000001E-7</v>
      </c>
      <c r="AF3481" s="258">
        <v>1.7145047E-3</v>
      </c>
      <c r="AG3481" s="258">
        <v>2.1479886999999999E-5</v>
      </c>
      <c r="AH3481" s="258">
        <v>4.5855873E-3</v>
      </c>
      <c r="AI3481" s="258">
        <v>1.4676866E-5</v>
      </c>
      <c r="AJ3481" s="258">
        <v>3.0274432E-5</v>
      </c>
      <c r="AK3481" s="258">
        <v>3.4292784999999999E-6</v>
      </c>
      <c r="AL3481" s="258">
        <v>2.5675099999999998E-6</v>
      </c>
      <c r="AM3481" s="258">
        <v>7.6953110000000003E-9</v>
      </c>
      <c r="AN3481" s="258">
        <v>1.0698236E-4</v>
      </c>
      <c r="AO3481" s="258">
        <v>3.5148014999999997E-5</v>
      </c>
      <c r="AP3481" s="258">
        <v>4.2948458999999998E-5</v>
      </c>
      <c r="AQ3481" s="258">
        <v>4.5331329E-7</v>
      </c>
      <c r="AR3481" s="258">
        <v>6.9955182999999997E-3</v>
      </c>
      <c r="AT3481" s="193"/>
      <c r="AU3481" s="193"/>
      <c r="AV3481" s="193"/>
      <c r="AW3481" s="193"/>
      <c r="AX3481" s="193"/>
      <c r="AY3481" s="193"/>
      <c r="AZ3481" s="193"/>
      <c r="BA3481" s="193"/>
      <c r="BB3481" s="193"/>
      <c r="BC3481" s="193"/>
      <c r="BD3481" s="193"/>
      <c r="BE3481" s="315"/>
      <c r="BF3481" s="315"/>
      <c r="BG3481" s="315"/>
      <c r="BH3481" s="315"/>
      <c r="BI3481" s="315"/>
      <c r="BJ3481" s="315"/>
      <c r="BK3481" s="315"/>
    </row>
    <row r="3482" spans="1:63" x14ac:dyDescent="0.25">
      <c r="A3482" s="9"/>
      <c r="B3482" s="43" t="s">
        <v>4654</v>
      </c>
      <c r="C3482" s="25" t="s">
        <v>335</v>
      </c>
      <c r="D3482" s="193">
        <v>1.2928792000000001E-3</v>
      </c>
      <c r="E3482" s="193">
        <v>8.2009016999999996E-4</v>
      </c>
      <c r="F3482" s="193">
        <v>1.3425028E-4</v>
      </c>
      <c r="G3482" s="193">
        <v>1.5756475999999998E-5</v>
      </c>
      <c r="H3482" s="193">
        <v>4.9029606999999996E-6</v>
      </c>
      <c r="I3482" s="193">
        <v>9.4400612999999994E-5</v>
      </c>
      <c r="J3482" s="193">
        <v>3.4137882999999997E-5</v>
      </c>
      <c r="K3482" s="193">
        <v>4.8546296000000005E-7</v>
      </c>
      <c r="L3482" s="193">
        <v>1.8885532E-4</v>
      </c>
      <c r="M3482" s="193">
        <v>0</v>
      </c>
      <c r="N3482" s="193">
        <v>0</v>
      </c>
      <c r="O3482" s="193">
        <v>0</v>
      </c>
      <c r="P3482" s="199">
        <f t="shared" si="671"/>
        <v>6.0747419999999993E-3</v>
      </c>
      <c r="Q3482" s="240">
        <v>2.1425127000000002</v>
      </c>
      <c r="R3482" s="99">
        <v>7.8097901999999997E-2</v>
      </c>
      <c r="S3482" s="99">
        <v>1.4809821999999999</v>
      </c>
      <c r="T3482" s="99">
        <v>1.0898611E-7</v>
      </c>
      <c r="U3482" s="99">
        <v>3.3563889E-3</v>
      </c>
      <c r="V3482" s="99">
        <v>5.2055278E-4</v>
      </c>
      <c r="W3482" s="99">
        <v>0.57955555999999997</v>
      </c>
      <c r="X3482" s="241">
        <f t="shared" si="667"/>
        <v>6.6888081733234997E-4</v>
      </c>
      <c r="Y3482" s="241">
        <f t="shared" si="668"/>
        <v>3.5120963982900001E-4</v>
      </c>
      <c r="Z3482" s="241">
        <f t="shared" si="669"/>
        <v>1.2143042286335002E-4</v>
      </c>
      <c r="AA3482" s="241">
        <f t="shared" si="670"/>
        <v>1.9624075463999999E-4</v>
      </c>
      <c r="AB3482" s="258">
        <v>1.6824445E-4</v>
      </c>
      <c r="AC3482" s="258">
        <v>1.5425948E-7</v>
      </c>
      <c r="AD3482" s="258">
        <v>6.9933761000000005E-5</v>
      </c>
      <c r="AE3482" s="258">
        <v>1.2675349E-8</v>
      </c>
      <c r="AF3482" s="258">
        <v>6.4498035000000001E-5</v>
      </c>
      <c r="AG3482" s="258">
        <v>4.8366459E-5</v>
      </c>
      <c r="AH3482" s="258">
        <v>1.1010263E-4</v>
      </c>
      <c r="AI3482" s="258">
        <v>2.1198047000000001E-7</v>
      </c>
      <c r="AJ3482" s="258">
        <v>1.3151148000000001E-7</v>
      </c>
      <c r="AK3482" s="258">
        <v>3.4879786000000002E-7</v>
      </c>
      <c r="AL3482" s="258">
        <v>3.3443454000000003E-8</v>
      </c>
      <c r="AM3482" s="258">
        <v>1.2499935000000001E-10</v>
      </c>
      <c r="AN3482" s="258">
        <v>2.8139911E-6</v>
      </c>
      <c r="AO3482" s="258">
        <v>1.8871358E-6</v>
      </c>
      <c r="AP3482" s="258">
        <v>5.9008076999999999E-6</v>
      </c>
      <c r="AQ3482" s="258">
        <v>4.7829463999999997E-7</v>
      </c>
      <c r="AR3482" s="258">
        <v>1.9576245999999999E-4</v>
      </c>
      <c r="AT3482" s="193"/>
      <c r="AU3482" s="193"/>
      <c r="AV3482" s="193"/>
      <c r="AW3482" s="193"/>
      <c r="AX3482" s="193"/>
      <c r="AY3482" s="193"/>
      <c r="AZ3482" s="193"/>
      <c r="BA3482" s="193"/>
      <c r="BB3482" s="193"/>
      <c r="BC3482" s="193"/>
      <c r="BD3482" s="193"/>
      <c r="BE3482" s="315"/>
      <c r="BF3482" s="315"/>
      <c r="BG3482" s="315"/>
      <c r="BH3482" s="315"/>
      <c r="BI3482" s="315"/>
      <c r="BJ3482" s="315"/>
      <c r="BK3482" s="315"/>
    </row>
    <row r="3483" spans="1:63" x14ac:dyDescent="0.25">
      <c r="A3483" s="9"/>
      <c r="B3483" s="43" t="s">
        <v>4654</v>
      </c>
      <c r="C3483" s="25" t="s">
        <v>334</v>
      </c>
      <c r="D3483" s="193">
        <v>7.9298826000000003E-2</v>
      </c>
      <c r="E3483" s="193">
        <v>3.4755362999999997E-2</v>
      </c>
      <c r="F3483" s="193">
        <v>2.5025382999999998E-2</v>
      </c>
      <c r="G3483" s="193">
        <v>7.5517976999999997E-3</v>
      </c>
      <c r="H3483" s="193">
        <v>2.1457349999999999E-5</v>
      </c>
      <c r="I3483" s="193">
        <v>1.1739169000000001E-2</v>
      </c>
      <c r="J3483" s="193">
        <v>9.0386017999999994E-5</v>
      </c>
      <c r="K3483" s="193">
        <v>8.2373079000000004E-7</v>
      </c>
      <c r="L3483" s="193">
        <v>1.1444637999999999E-4</v>
      </c>
      <c r="M3483" s="193">
        <v>0</v>
      </c>
      <c r="N3483" s="193">
        <v>0</v>
      </c>
      <c r="O3483" s="193">
        <v>0</v>
      </c>
      <c r="P3483" s="199">
        <f t="shared" si="671"/>
        <v>0.2574471333333333</v>
      </c>
      <c r="Q3483" s="240">
        <v>3.3678522000000002</v>
      </c>
      <c r="R3483" s="99">
        <v>2.9936780000000001</v>
      </c>
      <c r="S3483" s="99">
        <v>2.7987556E-2</v>
      </c>
      <c r="T3483" s="99">
        <v>1.6677778000000001E-7</v>
      </c>
      <c r="U3483" s="99">
        <v>1.3023333E-3</v>
      </c>
      <c r="V3483" s="99">
        <v>4.9527416999999995E-4</v>
      </c>
      <c r="W3483" s="99">
        <v>0.34438889</v>
      </c>
      <c r="X3483" s="241">
        <f t="shared" si="667"/>
        <v>3.1127117944484996E-2</v>
      </c>
      <c r="Y3483" s="241">
        <f t="shared" si="668"/>
        <v>1.8790176050354001E-2</v>
      </c>
      <c r="Z3483" s="241">
        <f t="shared" si="669"/>
        <v>4.8410727738409983E-3</v>
      </c>
      <c r="AA3483" s="241">
        <f t="shared" si="670"/>
        <v>7.4958691202899998E-3</v>
      </c>
      <c r="AB3483" s="258">
        <v>7.1360796999999998E-3</v>
      </c>
      <c r="AC3483" s="258">
        <v>7.8314714000000005E-8</v>
      </c>
      <c r="AD3483" s="258">
        <v>5.6153349000000003E-3</v>
      </c>
      <c r="AE3483" s="258">
        <v>5.3826525999999997E-7</v>
      </c>
      <c r="AF3483" s="258">
        <v>6.0372370999999996E-3</v>
      </c>
      <c r="AG3483" s="258">
        <v>9.0777038000000004E-7</v>
      </c>
      <c r="AH3483" s="258">
        <v>4.6707733999999997E-3</v>
      </c>
      <c r="AI3483" s="258">
        <v>4.2749374999999999E-5</v>
      </c>
      <c r="AJ3483" s="258">
        <v>6.7565727000000003E-5</v>
      </c>
      <c r="AK3483" s="258">
        <v>1.5248143E-6</v>
      </c>
      <c r="AL3483" s="258">
        <v>5.5239623E-6</v>
      </c>
      <c r="AM3483" s="258">
        <v>1.6483541E-8</v>
      </c>
      <c r="AN3483" s="258">
        <v>5.2845716999999996E-6</v>
      </c>
      <c r="AO3483" s="258">
        <v>1.5695762999999998E-5</v>
      </c>
      <c r="AP3483" s="258">
        <v>3.1938676999999997E-5</v>
      </c>
      <c r="AQ3483" s="258">
        <v>3.0952028999999997E-7</v>
      </c>
      <c r="AR3483" s="258">
        <v>7.4955595999999999E-3</v>
      </c>
      <c r="AT3483" s="193"/>
      <c r="AU3483" s="193"/>
      <c r="AV3483" s="193"/>
      <c r="AW3483" s="193"/>
      <c r="AX3483" s="193"/>
      <c r="AY3483" s="193"/>
      <c r="AZ3483" s="193"/>
      <c r="BA3483" s="193"/>
      <c r="BB3483" s="193"/>
      <c r="BC3483" s="193"/>
      <c r="BD3483" s="193"/>
      <c r="BE3483" s="315"/>
      <c r="BF3483" s="315"/>
      <c r="BG3483" s="315"/>
      <c r="BH3483" s="315"/>
      <c r="BI3483" s="315"/>
      <c r="BJ3483" s="315"/>
      <c r="BK3483" s="315"/>
    </row>
    <row r="3484" spans="1:63" x14ac:dyDescent="0.25">
      <c r="A3484" s="9"/>
      <c r="B3484" s="43" t="s">
        <v>4654</v>
      </c>
      <c r="C3484" s="25" t="s">
        <v>6924</v>
      </c>
      <c r="D3484" s="193">
        <v>3.8001721000000002E-2</v>
      </c>
      <c r="E3484" s="193">
        <v>2.8864579000000001E-2</v>
      </c>
      <c r="F3484" s="193">
        <v>4.5621109999999998E-3</v>
      </c>
      <c r="G3484" s="193">
        <v>3.7756399999999998E-3</v>
      </c>
      <c r="H3484" s="193">
        <v>2.2141162999999999E-5</v>
      </c>
      <c r="I3484" s="193">
        <v>5.6029354999999998E-4</v>
      </c>
      <c r="J3484" s="193">
        <v>6.4717803000000001E-5</v>
      </c>
      <c r="K3484" s="193">
        <v>9.3736673999999996E-7</v>
      </c>
      <c r="L3484" s="193">
        <v>1.5130111E-4</v>
      </c>
      <c r="M3484" s="193">
        <v>0</v>
      </c>
      <c r="N3484" s="193">
        <v>0</v>
      </c>
      <c r="O3484" s="193">
        <v>0</v>
      </c>
      <c r="P3484" s="199">
        <f t="shared" si="671"/>
        <v>0.21381169629629629</v>
      </c>
      <c r="Q3484" s="240">
        <v>3.2008597999999999</v>
      </c>
      <c r="R3484" s="99">
        <v>1.9721595999999999</v>
      </c>
      <c r="S3484" s="99">
        <v>1.1526978000000001</v>
      </c>
      <c r="T3484" s="99">
        <v>3.6377777999999999E-7</v>
      </c>
      <c r="U3484" s="99">
        <v>4.3549999999999998E-2</v>
      </c>
      <c r="V3484" s="99">
        <v>3.9093750000000001E-4</v>
      </c>
      <c r="W3484" s="99">
        <v>3.2061111000000003E-2</v>
      </c>
      <c r="X3484" s="241">
        <f t="shared" si="667"/>
        <v>1.8577549549300597E-2</v>
      </c>
      <c r="Y3484" s="241">
        <f t="shared" si="668"/>
        <v>9.6291783824099999E-3</v>
      </c>
      <c r="Z3484" s="241">
        <f t="shared" si="669"/>
        <v>4.0093336859305991E-3</v>
      </c>
      <c r="AA3484" s="241">
        <f t="shared" si="670"/>
        <v>4.9390374809599995E-3</v>
      </c>
      <c r="AB3484" s="258">
        <v>5.9266338E-3</v>
      </c>
      <c r="AC3484" s="258">
        <v>2.3349121999999999E-7</v>
      </c>
      <c r="AD3484" s="258">
        <v>2.7795913999999998E-3</v>
      </c>
      <c r="AE3484" s="258">
        <v>2.9314319000000002E-7</v>
      </c>
      <c r="AF3484" s="258">
        <v>8.8637074000000001E-4</v>
      </c>
      <c r="AG3484" s="258">
        <v>3.6055808000000003E-5</v>
      </c>
      <c r="AH3484" s="258">
        <v>3.8790904000000001E-3</v>
      </c>
      <c r="AI3484" s="258">
        <v>7.3165755E-6</v>
      </c>
      <c r="AJ3484" s="258">
        <v>3.3765393999999997E-5</v>
      </c>
      <c r="AK3484" s="258">
        <v>2.4961036000000001E-6</v>
      </c>
      <c r="AL3484" s="258">
        <v>2.7071772E-6</v>
      </c>
      <c r="AM3484" s="258">
        <v>8.0566306000000003E-9</v>
      </c>
      <c r="AN3484" s="258">
        <v>4.2208903999999999E-5</v>
      </c>
      <c r="AO3484" s="258">
        <v>1.6285799999999999E-5</v>
      </c>
      <c r="AP3484" s="258">
        <v>2.5455275000000002E-5</v>
      </c>
      <c r="AQ3484" s="258">
        <v>4.5398095999999998E-7</v>
      </c>
      <c r="AR3484" s="258">
        <v>4.9385834999999996E-3</v>
      </c>
      <c r="AT3484" s="193"/>
      <c r="AU3484" s="193"/>
      <c r="AV3484" s="193"/>
      <c r="AW3484" s="193"/>
      <c r="AX3484" s="193"/>
      <c r="AY3484" s="193"/>
      <c r="AZ3484" s="193"/>
      <c r="BA3484" s="193"/>
      <c r="BB3484" s="193"/>
      <c r="BC3484" s="193"/>
      <c r="BD3484" s="193"/>
      <c r="BE3484" s="315"/>
      <c r="BF3484" s="315"/>
      <c r="BG3484" s="315"/>
      <c r="BH3484" s="315"/>
      <c r="BI3484" s="315"/>
      <c r="BJ3484" s="315"/>
      <c r="BK3484" s="315"/>
    </row>
    <row r="3485" spans="1:63" x14ac:dyDescent="0.25">
      <c r="A3485" s="9"/>
      <c r="B3485" s="43" t="s">
        <v>4654</v>
      </c>
      <c r="C3485" s="25" t="s">
        <v>6923</v>
      </c>
      <c r="D3485" s="193">
        <v>3.0492004E-2</v>
      </c>
      <c r="E3485" s="193">
        <v>2.5178121000000001E-2</v>
      </c>
      <c r="F3485" s="193">
        <v>1.9229243E-3</v>
      </c>
      <c r="G3485" s="193">
        <v>2.5971612999999998E-3</v>
      </c>
      <c r="H3485" s="193">
        <v>2.5915988000000001E-5</v>
      </c>
      <c r="I3485" s="193">
        <v>4.42361E-4</v>
      </c>
      <c r="J3485" s="193">
        <v>6.9085275000000006E-5</v>
      </c>
      <c r="K3485" s="193">
        <v>3.5572537999999999E-6</v>
      </c>
      <c r="L3485" s="193">
        <v>2.5287861E-4</v>
      </c>
      <c r="M3485" s="193">
        <v>0</v>
      </c>
      <c r="N3485" s="193">
        <v>0</v>
      </c>
      <c r="O3485" s="193">
        <v>0</v>
      </c>
      <c r="P3485" s="199">
        <f t="shared" si="671"/>
        <v>0.18650459999999999</v>
      </c>
      <c r="Q3485" s="240">
        <v>3.1804701</v>
      </c>
      <c r="R3485" s="99">
        <v>2.1210623000000002</v>
      </c>
      <c r="S3485" s="99">
        <v>0.92435778000000002</v>
      </c>
      <c r="T3485" s="99">
        <v>4.8669443999999999E-7</v>
      </c>
      <c r="U3485" s="99">
        <v>4.1591666999999999E-2</v>
      </c>
      <c r="V3485" s="99">
        <v>5.0171805999999999E-2</v>
      </c>
      <c r="W3485" s="99">
        <v>4.3286111000000002E-2</v>
      </c>
      <c r="X3485" s="241">
        <f t="shared" si="667"/>
        <v>1.64272624036397E-2</v>
      </c>
      <c r="Y3485" s="241">
        <f t="shared" si="668"/>
        <v>7.5738398229100003E-3</v>
      </c>
      <c r="Z3485" s="241">
        <f t="shared" si="669"/>
        <v>3.5415485770796998E-3</v>
      </c>
      <c r="AA3485" s="241">
        <f t="shared" si="670"/>
        <v>5.3118740036499999E-3</v>
      </c>
      <c r="AB3485" s="258">
        <v>5.1691109000000001E-3</v>
      </c>
      <c r="AC3485" s="258">
        <v>3.4373054000000002E-7</v>
      </c>
      <c r="AD3485" s="258">
        <v>1.9511801000000001E-3</v>
      </c>
      <c r="AE3485" s="258">
        <v>1.4913936999999999E-7</v>
      </c>
      <c r="AF3485" s="258">
        <v>4.2844334999999999E-4</v>
      </c>
      <c r="AG3485" s="258">
        <v>2.4612603E-5</v>
      </c>
      <c r="AH3485" s="258">
        <v>3.383133E-3</v>
      </c>
      <c r="AI3485" s="258">
        <v>3.0191764000000002E-6</v>
      </c>
      <c r="AJ3485" s="258">
        <v>2.3196457999999999E-5</v>
      </c>
      <c r="AK3485" s="258">
        <v>2.3794675000000001E-6</v>
      </c>
      <c r="AL3485" s="258">
        <v>1.8404589999999999E-6</v>
      </c>
      <c r="AM3485" s="258">
        <v>5.4951796999999999E-9</v>
      </c>
      <c r="AN3485" s="258">
        <v>6.4490583999999998E-5</v>
      </c>
      <c r="AO3485" s="258">
        <v>2.61507E-5</v>
      </c>
      <c r="AP3485" s="258">
        <v>3.7333236999999998E-5</v>
      </c>
      <c r="AQ3485" s="258">
        <v>5.1300365000000001E-7</v>
      </c>
      <c r="AR3485" s="258">
        <v>5.3113609999999997E-3</v>
      </c>
      <c r="AT3485" s="193"/>
      <c r="AU3485" s="193"/>
      <c r="AV3485" s="193"/>
      <c r="AW3485" s="193"/>
      <c r="AX3485" s="193"/>
      <c r="AY3485" s="193"/>
      <c r="AZ3485" s="193"/>
      <c r="BA3485" s="193"/>
      <c r="BB3485" s="193"/>
      <c r="BC3485" s="193"/>
      <c r="BD3485" s="193"/>
      <c r="BE3485" s="315"/>
      <c r="BF3485" s="315"/>
      <c r="BG3485" s="315"/>
      <c r="BH3485" s="315"/>
      <c r="BI3485" s="315"/>
      <c r="BJ3485" s="315"/>
      <c r="BK3485" s="315"/>
    </row>
    <row r="3486" spans="1:63" x14ac:dyDescent="0.25">
      <c r="A3486" s="9"/>
      <c r="B3486" s="43" t="s">
        <v>4654</v>
      </c>
      <c r="C3486" s="25" t="s">
        <v>4248</v>
      </c>
      <c r="D3486" s="193">
        <v>2.9027410999999999E-2</v>
      </c>
      <c r="E3486" s="193">
        <v>2.3743402E-2</v>
      </c>
      <c r="F3486" s="193">
        <v>3.4664664999999998E-3</v>
      </c>
      <c r="G3486" s="193">
        <v>4.0983710000000001E-4</v>
      </c>
      <c r="H3486" s="193">
        <v>3.3447205999999997E-5</v>
      </c>
      <c r="I3486" s="193">
        <v>9.2124838000000005E-4</v>
      </c>
      <c r="J3486" s="193">
        <v>1.1993573000000001E-4</v>
      </c>
      <c r="K3486" s="193">
        <v>1.5193464E-6</v>
      </c>
      <c r="L3486" s="193">
        <v>3.3155491000000001E-4</v>
      </c>
      <c r="M3486" s="193">
        <v>0</v>
      </c>
      <c r="N3486" s="193">
        <v>0</v>
      </c>
      <c r="O3486" s="193">
        <v>0</v>
      </c>
      <c r="P3486" s="199">
        <f t="shared" si="671"/>
        <v>0.17587705185185185</v>
      </c>
      <c r="Q3486" s="240">
        <v>2.7340296999999998</v>
      </c>
      <c r="R3486" s="99">
        <v>2.2526624000000002</v>
      </c>
      <c r="S3486" s="99">
        <v>2.4227777999999998E-2</v>
      </c>
      <c r="T3486" s="99">
        <v>9.6813888999999993E-7</v>
      </c>
      <c r="U3486" s="99">
        <v>0.26537778000000001</v>
      </c>
      <c r="V3486" s="99">
        <v>0.18647548999999999</v>
      </c>
      <c r="W3486" s="99">
        <v>5.2852778E-3</v>
      </c>
      <c r="X3486" s="241">
        <f t="shared" si="667"/>
        <v>1.5171047663969602E-2</v>
      </c>
      <c r="Y3486" s="241">
        <f t="shared" si="668"/>
        <v>6.0461715962499994E-3</v>
      </c>
      <c r="Z3486" s="241">
        <f t="shared" si="669"/>
        <v>3.4818214332696003E-3</v>
      </c>
      <c r="AA3486" s="241">
        <f t="shared" si="670"/>
        <v>5.6430546344500001E-3</v>
      </c>
      <c r="AB3486" s="258">
        <v>4.8744013999999997E-3</v>
      </c>
      <c r="AC3486" s="258">
        <v>4.3100872999999999E-7</v>
      </c>
      <c r="AD3486" s="258">
        <v>4.3045604000000002E-4</v>
      </c>
      <c r="AE3486" s="258">
        <v>2.0748975000000001E-7</v>
      </c>
      <c r="AF3486" s="258">
        <v>7.3990728999999997E-4</v>
      </c>
      <c r="AG3486" s="258">
        <v>7.6836777E-7</v>
      </c>
      <c r="AH3486" s="258">
        <v>3.1900731999999999E-3</v>
      </c>
      <c r="AI3486" s="258">
        <v>5.5815411000000003E-6</v>
      </c>
      <c r="AJ3486" s="258">
        <v>3.5977581000000001E-6</v>
      </c>
      <c r="AK3486" s="258">
        <v>1.2925065E-5</v>
      </c>
      <c r="AL3486" s="258">
        <v>3.4049149000000001E-7</v>
      </c>
      <c r="AM3486" s="258">
        <v>1.0735796E-9</v>
      </c>
      <c r="AN3486" s="258">
        <v>1.8019362E-4</v>
      </c>
      <c r="AO3486" s="258">
        <v>3.8422757999999999E-5</v>
      </c>
      <c r="AP3486" s="258">
        <v>5.0685926E-5</v>
      </c>
      <c r="AQ3486" s="258">
        <v>6.2503444999999998E-7</v>
      </c>
      <c r="AR3486" s="258">
        <v>5.6424296000000002E-3</v>
      </c>
      <c r="AT3486" s="193"/>
      <c r="AU3486" s="193"/>
      <c r="AV3486" s="193"/>
      <c r="AW3486" s="193"/>
      <c r="AX3486" s="193"/>
      <c r="AY3486" s="193"/>
      <c r="AZ3486" s="193"/>
      <c r="BA3486" s="193"/>
      <c r="BB3486" s="193"/>
      <c r="BC3486" s="193"/>
      <c r="BD3486" s="193"/>
      <c r="BE3486" s="315"/>
      <c r="BF3486" s="315"/>
      <c r="BG3486" s="315"/>
      <c r="BH3486" s="315"/>
      <c r="BI3486" s="315"/>
      <c r="BJ3486" s="315"/>
      <c r="BK3486" s="315"/>
    </row>
    <row r="3487" spans="1:63" x14ac:dyDescent="0.25">
      <c r="A3487" s="9"/>
      <c r="B3487" s="43" t="s">
        <v>4654</v>
      </c>
      <c r="C3487" s="25" t="s">
        <v>975</v>
      </c>
      <c r="D3487" s="193">
        <v>3.1648203999999999E-2</v>
      </c>
      <c r="E3487" s="193">
        <v>1.9377740000000001E-2</v>
      </c>
      <c r="F3487" s="193">
        <v>9.6599093E-3</v>
      </c>
      <c r="G3487" s="193">
        <v>6.9058143000000002E-4</v>
      </c>
      <c r="H3487" s="193">
        <v>3.3515878999999998E-5</v>
      </c>
      <c r="I3487" s="193">
        <v>1.4766881999999999E-3</v>
      </c>
      <c r="J3487" s="193">
        <v>1.7623098E-4</v>
      </c>
      <c r="K3487" s="193">
        <v>1.8776546000000001E-6</v>
      </c>
      <c r="L3487" s="193">
        <v>2.3166031E-4</v>
      </c>
      <c r="M3487" s="193">
        <v>0</v>
      </c>
      <c r="N3487" s="193">
        <v>0</v>
      </c>
      <c r="O3487" s="193">
        <v>0</v>
      </c>
      <c r="P3487" s="199">
        <f t="shared" si="671"/>
        <v>0.14353881481481481</v>
      </c>
      <c r="Q3487" s="240">
        <v>2.9084547999999999</v>
      </c>
      <c r="R3487" s="99">
        <v>1.7852222</v>
      </c>
      <c r="S3487" s="99">
        <v>0.83664000000000005</v>
      </c>
      <c r="T3487" s="99">
        <v>9.2666666999999996E-7</v>
      </c>
      <c r="U3487" s="99">
        <v>9.2294444000000003E-2</v>
      </c>
      <c r="V3487" s="99">
        <v>6.4844499999999999E-2</v>
      </c>
      <c r="W3487" s="99">
        <v>0.12945277999999999</v>
      </c>
      <c r="X3487" s="241">
        <f t="shared" si="667"/>
        <v>1.3736512800972302E-2</v>
      </c>
      <c r="Y3487" s="241">
        <f t="shared" si="668"/>
        <v>6.4587807606500004E-3</v>
      </c>
      <c r="Z3487" s="241">
        <f t="shared" si="669"/>
        <v>2.8065932217023002E-3</v>
      </c>
      <c r="AA3487" s="241">
        <f t="shared" si="670"/>
        <v>4.4711388186200003E-3</v>
      </c>
      <c r="AB3487" s="258">
        <v>3.9779022000000002E-3</v>
      </c>
      <c r="AC3487" s="258">
        <v>4.2439632000000001E-7</v>
      </c>
      <c r="AD3487" s="258">
        <v>6.2845263000000002E-4</v>
      </c>
      <c r="AE3487" s="258">
        <v>4.4624032999999998E-7</v>
      </c>
      <c r="AF3487" s="258">
        <v>1.8253761999999999E-3</v>
      </c>
      <c r="AG3487" s="258">
        <v>2.6179093999999998E-5</v>
      </c>
      <c r="AH3487" s="258">
        <v>2.6034993000000001E-3</v>
      </c>
      <c r="AI3487" s="258">
        <v>1.5905875000000001E-5</v>
      </c>
      <c r="AJ3487" s="258">
        <v>6.0635520000000002E-6</v>
      </c>
      <c r="AK3487" s="258">
        <v>5.7058025999999998E-6</v>
      </c>
      <c r="AL3487" s="258">
        <v>5.6299539999999999E-7</v>
      </c>
      <c r="AM3487" s="258">
        <v>1.7567023000000001E-9</v>
      </c>
      <c r="AN3487" s="258">
        <v>7.7946886999999995E-5</v>
      </c>
      <c r="AO3487" s="258">
        <v>2.7136294999999999E-5</v>
      </c>
      <c r="AP3487" s="258">
        <v>6.9770757999999998E-5</v>
      </c>
      <c r="AQ3487" s="258">
        <v>5.6531862000000001E-7</v>
      </c>
      <c r="AR3487" s="258">
        <v>4.4705735E-3</v>
      </c>
      <c r="AT3487" s="193"/>
      <c r="AU3487" s="193"/>
      <c r="AV3487" s="193"/>
      <c r="AW3487" s="193"/>
      <c r="AX3487" s="193"/>
      <c r="AY3487" s="193"/>
      <c r="AZ3487" s="193"/>
      <c r="BA3487" s="193"/>
      <c r="BB3487" s="193"/>
      <c r="BC3487" s="193"/>
      <c r="BD3487" s="193"/>
      <c r="BE3487" s="315"/>
      <c r="BF3487" s="315"/>
      <c r="BG3487" s="315"/>
      <c r="BH3487" s="315"/>
      <c r="BI3487" s="315"/>
      <c r="BJ3487" s="315"/>
      <c r="BK3487" s="315"/>
    </row>
    <row r="3488" spans="1:63" x14ac:dyDescent="0.25">
      <c r="A3488" s="9"/>
      <c r="B3488" s="43" t="s">
        <v>4654</v>
      </c>
      <c r="C3488" s="25" t="s">
        <v>6628</v>
      </c>
      <c r="D3488" s="193">
        <v>1.9403811E-2</v>
      </c>
      <c r="E3488" s="193">
        <v>1.4564199E-2</v>
      </c>
      <c r="F3488" s="193">
        <v>2.0980575000000001E-3</v>
      </c>
      <c r="G3488" s="193">
        <v>1.9735721999999999E-4</v>
      </c>
      <c r="H3488" s="193">
        <v>2.5090824999999999E-5</v>
      </c>
      <c r="I3488" s="193">
        <v>2.1401211000000001E-3</v>
      </c>
      <c r="J3488" s="193">
        <v>1.9060691000000001E-4</v>
      </c>
      <c r="K3488" s="193">
        <v>1.7267573E-6</v>
      </c>
      <c r="L3488" s="193">
        <v>1.8665134E-4</v>
      </c>
      <c r="M3488" s="193">
        <v>0</v>
      </c>
      <c r="N3488" s="193">
        <v>0</v>
      </c>
      <c r="O3488" s="193">
        <v>0</v>
      </c>
      <c r="P3488" s="199">
        <f t="shared" si="671"/>
        <v>0.10788295555555555</v>
      </c>
      <c r="Q3488" s="240">
        <v>3.1146391000000002</v>
      </c>
      <c r="R3488" s="99">
        <v>1.2857968</v>
      </c>
      <c r="S3488" s="99">
        <v>0.95422443999999995</v>
      </c>
      <c r="T3488" s="99">
        <v>4.8830556E-7</v>
      </c>
      <c r="U3488" s="99">
        <v>0.68011111000000002</v>
      </c>
      <c r="V3488" s="99">
        <v>1.8951786E-3</v>
      </c>
      <c r="W3488" s="99">
        <v>0.19261111</v>
      </c>
      <c r="X3488" s="241">
        <f t="shared" si="667"/>
        <v>9.2295480177794608E-3</v>
      </c>
      <c r="Y3488" s="241">
        <f t="shared" si="668"/>
        <v>4.2238439111800009E-3</v>
      </c>
      <c r="Z3488" s="241">
        <f t="shared" si="669"/>
        <v>2.3439312827294597E-3</v>
      </c>
      <c r="AA3488" s="241">
        <f t="shared" si="670"/>
        <v>2.6617728238700002E-3</v>
      </c>
      <c r="AB3488" s="258">
        <v>2.9863717000000001E-3</v>
      </c>
      <c r="AC3488" s="258">
        <v>2.8746312E-7</v>
      </c>
      <c r="AD3488" s="258">
        <v>4.2738702000000002E-4</v>
      </c>
      <c r="AE3488" s="258">
        <v>1.6651805999999999E-7</v>
      </c>
      <c r="AF3488" s="258">
        <v>7.7978506000000005E-4</v>
      </c>
      <c r="AG3488" s="258">
        <v>2.9846149999999999E-5</v>
      </c>
      <c r="AH3488" s="258">
        <v>1.9544129999999999E-3</v>
      </c>
      <c r="AI3488" s="258">
        <v>3.2906389E-6</v>
      </c>
      <c r="AJ3488" s="258">
        <v>1.7266475000000001E-6</v>
      </c>
      <c r="AK3488" s="258">
        <v>3.2232503999999998E-5</v>
      </c>
      <c r="AL3488" s="258">
        <v>1.8766195000000001E-7</v>
      </c>
      <c r="AM3488" s="258">
        <v>6.2237946000000005E-10</v>
      </c>
      <c r="AN3488" s="258">
        <v>2.8918610000000001E-4</v>
      </c>
      <c r="AO3488" s="258">
        <v>2.2902246000000002E-5</v>
      </c>
      <c r="AP3488" s="258">
        <v>3.9991862000000002E-5</v>
      </c>
      <c r="AQ3488" s="258">
        <v>4.9222387000000001E-7</v>
      </c>
      <c r="AR3488" s="258">
        <v>2.6612806E-3</v>
      </c>
      <c r="AT3488" s="193"/>
      <c r="AU3488" s="193"/>
      <c r="AV3488" s="193"/>
      <c r="AW3488" s="193"/>
      <c r="AX3488" s="193"/>
      <c r="AY3488" s="193"/>
      <c r="AZ3488" s="193"/>
      <c r="BA3488" s="193"/>
      <c r="BB3488" s="193"/>
      <c r="BC3488" s="193"/>
      <c r="BD3488" s="193"/>
      <c r="BE3488" s="315"/>
      <c r="BF3488" s="315"/>
      <c r="BG3488" s="315"/>
      <c r="BH3488" s="315"/>
      <c r="BI3488" s="315"/>
      <c r="BJ3488" s="315"/>
      <c r="BK3488" s="315"/>
    </row>
    <row r="3489" spans="1:63" x14ac:dyDescent="0.25">
      <c r="A3489" s="9"/>
      <c r="B3489" s="43" t="s">
        <v>4654</v>
      </c>
      <c r="C3489" s="25" t="s">
        <v>6627</v>
      </c>
      <c r="D3489" s="193">
        <v>5.1767901999999998E-3</v>
      </c>
      <c r="E3489" s="193">
        <v>3.3780739E-3</v>
      </c>
      <c r="F3489" s="193">
        <v>1.058949E-3</v>
      </c>
      <c r="G3489" s="193">
        <v>1.3179947000000001E-4</v>
      </c>
      <c r="H3489" s="193">
        <v>7.6573026000000005E-6</v>
      </c>
      <c r="I3489" s="193">
        <v>2.8312896999999998E-4</v>
      </c>
      <c r="J3489" s="193">
        <v>7.4453495999999997E-5</v>
      </c>
      <c r="K3489" s="193">
        <v>7.4616044000000001E-7</v>
      </c>
      <c r="L3489" s="193">
        <v>2.4198195E-4</v>
      </c>
      <c r="M3489" s="193">
        <v>0</v>
      </c>
      <c r="N3489" s="193">
        <v>0</v>
      </c>
      <c r="O3489" s="193">
        <v>0</v>
      </c>
      <c r="P3489" s="199">
        <f t="shared" si="671"/>
        <v>2.5022769629629626E-2</v>
      </c>
      <c r="Q3489" s="240">
        <v>3.3893580999999999</v>
      </c>
      <c r="R3489" s="99">
        <v>0.28233923999999999</v>
      </c>
      <c r="S3489" s="99">
        <v>2.9715777999999999</v>
      </c>
      <c r="T3489" s="99">
        <v>1.9299721999999999E-7</v>
      </c>
      <c r="U3489" s="99">
        <v>1.4638056E-2</v>
      </c>
      <c r="V3489" s="99">
        <v>1.7500333999999999E-3</v>
      </c>
      <c r="W3489" s="99">
        <v>0.11905278</v>
      </c>
      <c r="X3489" s="241">
        <f t="shared" si="667"/>
        <v>2.4684329916325101E-3</v>
      </c>
      <c r="Y3489" s="241">
        <f t="shared" si="668"/>
        <v>1.2722657975000001E-3</v>
      </c>
      <c r="Z3489" s="241">
        <f t="shared" si="669"/>
        <v>4.8838377786251008E-4</v>
      </c>
      <c r="AA3489" s="241">
        <f t="shared" si="670"/>
        <v>7.0778341627000005E-4</v>
      </c>
      <c r="AB3489" s="258">
        <v>6.9350442999999997E-4</v>
      </c>
      <c r="AC3489" s="258">
        <v>6.5304567999999996E-8</v>
      </c>
      <c r="AD3489" s="258">
        <v>2.1789777E-4</v>
      </c>
      <c r="AE3489" s="258">
        <v>6.1302931999999995E-8</v>
      </c>
      <c r="AF3489" s="258">
        <v>2.5981726999999997E-4</v>
      </c>
      <c r="AG3489" s="258">
        <v>1.0091972E-4</v>
      </c>
      <c r="AH3489" s="258">
        <v>4.5389767000000001E-4</v>
      </c>
      <c r="AI3489" s="258">
        <v>1.7168077999999999E-6</v>
      </c>
      <c r="AJ3489" s="258">
        <v>1.1497846E-6</v>
      </c>
      <c r="AK3489" s="258">
        <v>1.1885564999999999E-6</v>
      </c>
      <c r="AL3489" s="258">
        <v>1.3499176E-7</v>
      </c>
      <c r="AM3489" s="258">
        <v>4.6170250999999998E-10</v>
      </c>
      <c r="AN3489" s="258">
        <v>1.2247266000000001E-5</v>
      </c>
      <c r="AO3489" s="258">
        <v>6.8780644999999998E-6</v>
      </c>
      <c r="AP3489" s="258">
        <v>1.1170175E-5</v>
      </c>
      <c r="AQ3489" s="258">
        <v>7.0213626999999998E-7</v>
      </c>
      <c r="AR3489" s="258">
        <v>7.0708127999999999E-4</v>
      </c>
      <c r="AT3489" s="193"/>
      <c r="AU3489" s="193"/>
      <c r="AV3489" s="193"/>
      <c r="AW3489" s="193"/>
      <c r="AX3489" s="193"/>
      <c r="AY3489" s="193"/>
      <c r="AZ3489" s="193"/>
      <c r="BA3489" s="193"/>
      <c r="BB3489" s="193"/>
      <c r="BC3489" s="193"/>
      <c r="BD3489" s="193"/>
      <c r="BE3489" s="315"/>
      <c r="BF3489" s="315"/>
      <c r="BG3489" s="315"/>
      <c r="BH3489" s="315"/>
      <c r="BI3489" s="315"/>
      <c r="BJ3489" s="315"/>
      <c r="BK3489" s="315"/>
    </row>
    <row r="3490" spans="1:63" x14ac:dyDescent="0.25">
      <c r="A3490" s="9"/>
      <c r="B3490" s="43" t="s">
        <v>4654</v>
      </c>
      <c r="C3490" s="5" t="s">
        <v>6626</v>
      </c>
      <c r="D3490" s="172">
        <v>2.8605459E-2</v>
      </c>
      <c r="E3490" s="172">
        <v>2.2715062000000001E-2</v>
      </c>
      <c r="F3490" s="172">
        <v>4.2999561000000002E-3</v>
      </c>
      <c r="G3490" s="172">
        <v>5.4296518999999996E-4</v>
      </c>
      <c r="H3490" s="172">
        <v>3.4760954000000002E-5</v>
      </c>
      <c r="I3490" s="172">
        <v>7.5203512000000003E-4</v>
      </c>
      <c r="J3490" s="172">
        <v>8.5626304000000001E-5</v>
      </c>
      <c r="K3490" s="172">
        <v>1.8783894E-6</v>
      </c>
      <c r="L3490" s="172">
        <v>1.7317442000000001E-4</v>
      </c>
      <c r="M3490" s="172">
        <v>0</v>
      </c>
      <c r="N3490" s="172">
        <v>0</v>
      </c>
      <c r="O3490" s="172">
        <v>0</v>
      </c>
      <c r="P3490" s="199">
        <f t="shared" si="671"/>
        <v>0.16825971851851851</v>
      </c>
      <c r="Q3490" s="233">
        <v>2.9968191000000002</v>
      </c>
      <c r="R3490" s="96">
        <v>2.1933642999999998</v>
      </c>
      <c r="S3490" s="96">
        <v>0.71718888999999997</v>
      </c>
      <c r="T3490" s="96">
        <v>7.8005556E-7</v>
      </c>
      <c r="U3490" s="96">
        <v>6.3272222000000003E-2</v>
      </c>
      <c r="V3490" s="96">
        <v>6.0092614000000003E-3</v>
      </c>
      <c r="W3490" s="96">
        <v>1.6983610999999999E-2</v>
      </c>
      <c r="X3490" s="241">
        <f t="shared" si="667"/>
        <v>1.4746374873522802E-2</v>
      </c>
      <c r="Y3490" s="241">
        <f t="shared" si="668"/>
        <v>6.037034689480001E-3</v>
      </c>
      <c r="Z3490" s="241">
        <f t="shared" si="669"/>
        <v>3.2125873220928002E-3</v>
      </c>
      <c r="AA3490" s="241">
        <f t="shared" si="670"/>
        <v>5.4967528619500007E-3</v>
      </c>
      <c r="AB3490" s="241">
        <v>4.6640891000000002E-3</v>
      </c>
      <c r="AC3490" s="241">
        <v>2.0376134000000001E-7</v>
      </c>
      <c r="AD3490" s="241">
        <v>4.8228856000000003E-4</v>
      </c>
      <c r="AE3490" s="241">
        <v>2.6117514000000001E-7</v>
      </c>
      <c r="AF3490" s="241">
        <v>8.6775117999999998E-4</v>
      </c>
      <c r="AG3490" s="241">
        <v>2.2440912999999999E-5</v>
      </c>
      <c r="AH3490" s="241">
        <v>3.0526158000000001E-3</v>
      </c>
      <c r="AI3490" s="241">
        <v>6.9354943E-6</v>
      </c>
      <c r="AJ3490" s="241">
        <v>4.7850255999999996E-6</v>
      </c>
      <c r="AK3490" s="241">
        <v>3.3506353999999998E-6</v>
      </c>
      <c r="AL3490" s="241">
        <v>4.3084067000000001E-7</v>
      </c>
      <c r="AM3490" s="241">
        <v>1.4191228E-9</v>
      </c>
      <c r="AN3490" s="241">
        <v>7.9124172000000001E-5</v>
      </c>
      <c r="AO3490" s="241">
        <v>3.2244856E-5</v>
      </c>
      <c r="AP3490" s="241">
        <v>3.3099078999999999E-5</v>
      </c>
      <c r="AQ3490" s="241">
        <v>3.9846195000000002E-7</v>
      </c>
      <c r="AR3490" s="241">
        <v>5.4963544000000003E-3</v>
      </c>
      <c r="AT3490" s="193"/>
      <c r="AU3490" s="193"/>
      <c r="AV3490" s="193"/>
      <c r="AW3490" s="193"/>
      <c r="AX3490" s="193"/>
      <c r="AY3490" s="193"/>
      <c r="AZ3490" s="193"/>
      <c r="BA3490" s="193"/>
      <c r="BB3490" s="193"/>
      <c r="BC3490" s="193"/>
      <c r="BD3490" s="193"/>
      <c r="BE3490" s="315"/>
      <c r="BF3490" s="315"/>
      <c r="BG3490" s="315"/>
      <c r="BH3490" s="315"/>
      <c r="BI3490" s="315"/>
      <c r="BJ3490" s="315"/>
      <c r="BK3490" s="315"/>
    </row>
    <row r="3491" spans="1:63" x14ac:dyDescent="0.25">
      <c r="A3491" s="9"/>
      <c r="B3491" s="43" t="s">
        <v>4654</v>
      </c>
      <c r="C3491" s="25" t="s">
        <v>1592</v>
      </c>
      <c r="D3491" s="193">
        <v>6.3648181999999998E-2</v>
      </c>
      <c r="E3491" s="193">
        <v>3.8036215999999998E-2</v>
      </c>
      <c r="F3491" s="193">
        <v>1.2072411E-2</v>
      </c>
      <c r="G3491" s="193">
        <v>8.7663292000000007E-3</v>
      </c>
      <c r="H3491" s="193">
        <v>4.5084124000000003E-5</v>
      </c>
      <c r="I3491" s="193">
        <v>4.3980125000000004E-3</v>
      </c>
      <c r="J3491" s="193">
        <v>1.8416514000000001E-4</v>
      </c>
      <c r="K3491" s="193">
        <v>3.6406883000000001E-6</v>
      </c>
      <c r="L3491" s="193">
        <v>1.4232336E-4</v>
      </c>
      <c r="M3491" s="193">
        <v>0</v>
      </c>
      <c r="N3491" s="193">
        <v>0</v>
      </c>
      <c r="O3491" s="193">
        <v>0</v>
      </c>
      <c r="P3491" s="199">
        <f t="shared" si="671"/>
        <v>0.28174974814814813</v>
      </c>
      <c r="Q3491" s="240">
        <v>4.4773405000000004</v>
      </c>
      <c r="R3491" s="99">
        <v>4.3174196</v>
      </c>
      <c r="S3491" s="99">
        <v>3.8689778000000001E-2</v>
      </c>
      <c r="T3491" s="99">
        <v>1.0999167000000001E-6</v>
      </c>
      <c r="U3491" s="99">
        <v>1.7640556E-3</v>
      </c>
      <c r="V3491" s="99">
        <v>2.2752044999999999E-2</v>
      </c>
      <c r="W3491" s="99">
        <v>9.6713888999999997E-2</v>
      </c>
      <c r="X3491" s="241">
        <f t="shared" si="667"/>
        <v>3.3150859287148997E-2</v>
      </c>
      <c r="Y3491" s="241">
        <f t="shared" si="668"/>
        <v>1.699324141338E-2</v>
      </c>
      <c r="Z3491" s="241">
        <f t="shared" si="669"/>
        <v>5.3467454856289997E-3</v>
      </c>
      <c r="AA3491" s="241">
        <f t="shared" si="670"/>
        <v>1.081087238814E-2</v>
      </c>
      <c r="AB3491" s="258">
        <v>7.8092798999999996E-3</v>
      </c>
      <c r="AC3491" s="258">
        <v>4.4306368999999999E-7</v>
      </c>
      <c r="AD3491" s="258">
        <v>6.5374298000000003E-3</v>
      </c>
      <c r="AE3491" s="258">
        <v>3.5035409000000002E-7</v>
      </c>
      <c r="AF3491" s="258">
        <v>2.6444985000000001E-3</v>
      </c>
      <c r="AG3491" s="258">
        <v>1.2397956000000001E-6</v>
      </c>
      <c r="AH3491" s="258">
        <v>5.1113395999999997E-3</v>
      </c>
      <c r="AI3491" s="258">
        <v>1.9534875E-5</v>
      </c>
      <c r="AJ3491" s="258">
        <v>7.8297627999999997E-5</v>
      </c>
      <c r="AK3491" s="258">
        <v>4.6390612E-6</v>
      </c>
      <c r="AL3491" s="258">
        <v>6.4221778E-6</v>
      </c>
      <c r="AM3491" s="258">
        <v>1.9299429000000001E-8</v>
      </c>
      <c r="AN3491" s="258">
        <v>6.5390812000000002E-6</v>
      </c>
      <c r="AO3491" s="258">
        <v>2.0688608999999998E-5</v>
      </c>
      <c r="AP3491" s="258">
        <v>9.9265154E-5</v>
      </c>
      <c r="AQ3491" s="258">
        <v>3.8338814000000002E-7</v>
      </c>
      <c r="AR3491" s="258">
        <v>1.0810489E-2</v>
      </c>
      <c r="AT3491" s="193"/>
      <c r="AU3491" s="193"/>
      <c r="AV3491" s="193"/>
      <c r="AW3491" s="193"/>
      <c r="AX3491" s="193"/>
      <c r="AY3491" s="193"/>
      <c r="AZ3491" s="193"/>
      <c r="BA3491" s="193"/>
      <c r="BB3491" s="193"/>
      <c r="BC3491" s="193"/>
      <c r="BD3491" s="193"/>
      <c r="BE3491" s="315"/>
      <c r="BF3491" s="315"/>
      <c r="BG3491" s="315"/>
      <c r="BH3491" s="315"/>
      <c r="BI3491" s="315"/>
      <c r="BJ3491" s="315"/>
      <c r="BK3491" s="315"/>
    </row>
    <row r="3492" spans="1:63" x14ac:dyDescent="0.25">
      <c r="A3492" s="9"/>
      <c r="B3492" s="43" t="s">
        <v>4654</v>
      </c>
      <c r="C3492" s="5" t="s">
        <v>3951</v>
      </c>
      <c r="D3492" s="172">
        <v>1.7629173000000001E-2</v>
      </c>
      <c r="E3492" s="172">
        <v>1.2612491999999999E-2</v>
      </c>
      <c r="F3492" s="172">
        <v>4.1013836000000003E-3</v>
      </c>
      <c r="G3492" s="172">
        <v>1.6583006999999999E-4</v>
      </c>
      <c r="H3492" s="172">
        <v>2.5458674E-5</v>
      </c>
      <c r="I3492" s="172">
        <v>3.6115460999999998E-4</v>
      </c>
      <c r="J3492" s="172">
        <v>1.6439016999999999E-4</v>
      </c>
      <c r="K3492" s="172">
        <v>3.0060204999999999E-6</v>
      </c>
      <c r="L3492" s="172">
        <v>1.9545728999999999E-4</v>
      </c>
      <c r="M3492" s="172">
        <v>0</v>
      </c>
      <c r="N3492" s="172">
        <v>0</v>
      </c>
      <c r="O3492" s="172">
        <v>0</v>
      </c>
      <c r="P3492" s="199">
        <f t="shared" si="671"/>
        <v>9.3425866666666663E-2</v>
      </c>
      <c r="Q3492" s="233">
        <v>2.4186581999999999</v>
      </c>
      <c r="R3492" s="96">
        <v>1.277452</v>
      </c>
      <c r="S3492" s="96">
        <v>0.63486889000000002</v>
      </c>
      <c r="T3492" s="96">
        <v>8.8644443999999995E-7</v>
      </c>
      <c r="U3492" s="96">
        <v>3.8286111E-3</v>
      </c>
      <c r="V3492" s="96">
        <v>3.1335249999999999E-4</v>
      </c>
      <c r="W3492" s="96">
        <v>0.50219444000000002</v>
      </c>
      <c r="X3492" s="241">
        <f t="shared" si="667"/>
        <v>8.6503875299962594E-3</v>
      </c>
      <c r="Y3492" s="241">
        <f t="shared" si="668"/>
        <v>3.5917046204899999E-3</v>
      </c>
      <c r="Z3492" s="241">
        <f t="shared" si="669"/>
        <v>1.8589652841962602E-3</v>
      </c>
      <c r="AA3492" s="241">
        <f t="shared" si="670"/>
        <v>3.1997176253099999E-3</v>
      </c>
      <c r="AB3492" s="241">
        <v>2.5869609E-3</v>
      </c>
      <c r="AC3492" s="241">
        <v>3.9507315999999998E-7</v>
      </c>
      <c r="AD3492" s="241">
        <v>2.4022981E-4</v>
      </c>
      <c r="AE3492" s="241">
        <v>1.9477133E-7</v>
      </c>
      <c r="AF3492" s="241">
        <v>7.4406099999999996E-4</v>
      </c>
      <c r="AG3492" s="241">
        <v>1.9863066E-5</v>
      </c>
      <c r="AH3492" s="241">
        <v>1.6930687000000001E-3</v>
      </c>
      <c r="AI3492" s="241">
        <v>6.7423468000000002E-6</v>
      </c>
      <c r="AJ3492" s="241">
        <v>1.3697999000000001E-6</v>
      </c>
      <c r="AK3492" s="241">
        <v>3.3953933E-6</v>
      </c>
      <c r="AL3492" s="241">
        <v>1.6733300000000001E-7</v>
      </c>
      <c r="AM3492" s="241">
        <v>6.9819626000000002E-10</v>
      </c>
      <c r="AN3492" s="241">
        <v>3.4439103999999998E-5</v>
      </c>
      <c r="AO3492" s="241">
        <v>1.3918638999999999E-5</v>
      </c>
      <c r="AP3492" s="241">
        <v>1.0586327E-4</v>
      </c>
      <c r="AQ3492" s="241">
        <v>4.6312531000000003E-7</v>
      </c>
      <c r="AR3492" s="241">
        <v>3.1992545000000001E-3</v>
      </c>
      <c r="AT3492" s="193"/>
      <c r="AU3492" s="193"/>
      <c r="AV3492" s="193"/>
      <c r="AW3492" s="193"/>
      <c r="AX3492" s="193"/>
      <c r="AY3492" s="193"/>
      <c r="AZ3492" s="193"/>
      <c r="BA3492" s="193"/>
      <c r="BB3492" s="193"/>
      <c r="BC3492" s="193"/>
      <c r="BD3492" s="193"/>
      <c r="BE3492" s="315"/>
      <c r="BF3492" s="315"/>
      <c r="BG3492" s="315"/>
      <c r="BH3492" s="315"/>
      <c r="BI3492" s="315"/>
      <c r="BJ3492" s="315"/>
      <c r="BK3492" s="315"/>
    </row>
    <row r="3493" spans="1:63" x14ac:dyDescent="0.25">
      <c r="A3493" s="9"/>
      <c r="B3493" s="43" t="s">
        <v>4654</v>
      </c>
      <c r="C3493" s="5" t="s">
        <v>3950</v>
      </c>
      <c r="D3493" s="172">
        <v>3.3362172000000002E-2</v>
      </c>
      <c r="E3493" s="172">
        <v>2.6273959999999999E-2</v>
      </c>
      <c r="F3493" s="172">
        <v>3.4179064000000002E-3</v>
      </c>
      <c r="G3493" s="172">
        <v>2.608895E-3</v>
      </c>
      <c r="H3493" s="172">
        <v>5.5504750999999997E-5</v>
      </c>
      <c r="I3493" s="172">
        <v>7.1835632999999995E-4</v>
      </c>
      <c r="J3493" s="172">
        <v>1.0583355E-4</v>
      </c>
      <c r="K3493" s="172">
        <v>1.9221402999999998E-6</v>
      </c>
      <c r="L3493" s="172">
        <v>1.7979456999999999E-4</v>
      </c>
      <c r="M3493" s="172">
        <v>0</v>
      </c>
      <c r="N3493" s="172">
        <v>0</v>
      </c>
      <c r="O3493" s="172">
        <v>0</v>
      </c>
      <c r="P3493" s="199">
        <f t="shared" si="671"/>
        <v>0.19462192592592589</v>
      </c>
      <c r="Q3493" s="233">
        <v>4.0127421999999999</v>
      </c>
      <c r="R3493" s="96">
        <v>2.6237751999999999</v>
      </c>
      <c r="S3493" s="96">
        <v>1.2589577999999999</v>
      </c>
      <c r="T3493" s="96">
        <v>2.2570000000000002E-6</v>
      </c>
      <c r="U3493" s="96">
        <v>0.11720833</v>
      </c>
      <c r="V3493" s="96">
        <v>6.4302778000000004E-4</v>
      </c>
      <c r="W3493" s="96">
        <v>1.2155556E-2</v>
      </c>
      <c r="X3493" s="241">
        <f t="shared" si="667"/>
        <v>1.8466207770463199E-2</v>
      </c>
      <c r="Y3493" s="241">
        <f t="shared" si="668"/>
        <v>8.17953523204E-3</v>
      </c>
      <c r="Z3493" s="241">
        <f t="shared" si="669"/>
        <v>3.7078802325031996E-3</v>
      </c>
      <c r="AA3493" s="241">
        <f t="shared" si="670"/>
        <v>6.5787923059200002E-3</v>
      </c>
      <c r="AB3493" s="241">
        <v>5.3948088999999999E-3</v>
      </c>
      <c r="AC3493" s="241">
        <v>1.2650247999999999E-6</v>
      </c>
      <c r="AD3493" s="241">
        <v>2.0254628999999999E-3</v>
      </c>
      <c r="AE3493" s="241">
        <v>2.4681824E-7</v>
      </c>
      <c r="AF3493" s="241">
        <v>7.1838014E-4</v>
      </c>
      <c r="AG3493" s="241">
        <v>3.9371449000000001E-5</v>
      </c>
      <c r="AH3493" s="241">
        <v>3.5308297999999999E-3</v>
      </c>
      <c r="AI3493" s="241">
        <v>5.4240414000000003E-6</v>
      </c>
      <c r="AJ3493" s="241">
        <v>2.3306809999999999E-5</v>
      </c>
      <c r="AK3493" s="241">
        <v>7.0510371000000002E-6</v>
      </c>
      <c r="AL3493" s="241">
        <v>1.9335842999999998E-6</v>
      </c>
      <c r="AM3493" s="241">
        <v>5.8057031999999997E-9</v>
      </c>
      <c r="AN3493" s="241">
        <v>4.9835176999999997E-5</v>
      </c>
      <c r="AO3493" s="241">
        <v>1.0281979E-5</v>
      </c>
      <c r="AP3493" s="241">
        <v>7.9211997999999994E-5</v>
      </c>
      <c r="AQ3493" s="241">
        <v>5.5670591999999998E-7</v>
      </c>
      <c r="AR3493" s="241">
        <v>6.5782356000000002E-3</v>
      </c>
      <c r="AT3493" s="193"/>
      <c r="AU3493" s="193"/>
      <c r="AV3493" s="193"/>
      <c r="AW3493" s="193"/>
      <c r="AX3493" s="193"/>
      <c r="AY3493" s="193"/>
      <c r="AZ3493" s="193"/>
      <c r="BA3493" s="193"/>
      <c r="BB3493" s="193"/>
      <c r="BC3493" s="193"/>
      <c r="BD3493" s="193"/>
      <c r="BE3493" s="315"/>
      <c r="BF3493" s="315"/>
      <c r="BG3493" s="315"/>
      <c r="BH3493" s="315"/>
      <c r="BI3493" s="315"/>
      <c r="BJ3493" s="315"/>
      <c r="BK3493" s="315"/>
    </row>
    <row r="3494" spans="1:63" x14ac:dyDescent="0.25">
      <c r="A3494" s="9"/>
      <c r="B3494" s="43" t="s">
        <v>4654</v>
      </c>
      <c r="C3494" s="5" t="s">
        <v>3949</v>
      </c>
      <c r="D3494" s="172">
        <v>3.8740088999999998E-2</v>
      </c>
      <c r="E3494" s="172">
        <v>2.9467929E-2</v>
      </c>
      <c r="F3494" s="172">
        <v>7.8392519000000001E-3</v>
      </c>
      <c r="G3494" s="172">
        <v>4.2381352000000003E-4</v>
      </c>
      <c r="H3494" s="172">
        <v>6.0000412000000002E-5</v>
      </c>
      <c r="I3494" s="172">
        <v>6.1208884E-4</v>
      </c>
      <c r="J3494" s="172">
        <v>1.4261975000000001E-4</v>
      </c>
      <c r="K3494" s="172">
        <v>8.9190820999999997E-6</v>
      </c>
      <c r="L3494" s="172">
        <v>1.8546681999999999E-4</v>
      </c>
      <c r="M3494" s="172">
        <v>0</v>
      </c>
      <c r="N3494" s="172">
        <v>0</v>
      </c>
      <c r="O3494" s="172">
        <v>0</v>
      </c>
      <c r="P3494" s="199">
        <f t="shared" si="671"/>
        <v>0.21828095555555554</v>
      </c>
      <c r="Q3494" s="233">
        <v>3.1895053999999998</v>
      </c>
      <c r="R3494" s="96">
        <v>3.0948766999999999</v>
      </c>
      <c r="S3494" s="96">
        <v>2.4658666999999999E-2</v>
      </c>
      <c r="T3494" s="96">
        <v>2.0174722000000001E-6</v>
      </c>
      <c r="U3494" s="96">
        <v>6.3952777999999998E-3</v>
      </c>
      <c r="V3494" s="96">
        <v>3.2156054000000003E-2</v>
      </c>
      <c r="W3494" s="96">
        <v>3.1416667000000002E-2</v>
      </c>
      <c r="X3494" s="241">
        <f t="shared" si="667"/>
        <v>1.9255194142078103E-2</v>
      </c>
      <c r="Y3494" s="241">
        <f t="shared" si="668"/>
        <v>7.7785125571599991E-3</v>
      </c>
      <c r="Z3494" s="241">
        <f t="shared" si="669"/>
        <v>4.1593918822381013E-3</v>
      </c>
      <c r="AA3494" s="241">
        <f t="shared" si="670"/>
        <v>7.3172897026800004E-3</v>
      </c>
      <c r="AB3494" s="241">
        <v>6.0501786999999996E-3</v>
      </c>
      <c r="AC3494" s="241">
        <v>9.2823549999999999E-7</v>
      </c>
      <c r="AD3494" s="241">
        <v>3.7472341000000003E-4</v>
      </c>
      <c r="AE3494" s="241">
        <v>3.6268747999999999E-7</v>
      </c>
      <c r="AF3494" s="241">
        <v>1.3515331000000001E-3</v>
      </c>
      <c r="AG3494" s="241">
        <v>7.8642418000000005E-7</v>
      </c>
      <c r="AH3494" s="241">
        <v>3.9597761000000004E-3</v>
      </c>
      <c r="AI3494" s="241">
        <v>1.3018657E-5</v>
      </c>
      <c r="AJ3494" s="241">
        <v>3.6406982999999999E-6</v>
      </c>
      <c r="AK3494" s="241">
        <v>2.2322977999999999E-6</v>
      </c>
      <c r="AL3494" s="241">
        <v>3.4095516000000002E-7</v>
      </c>
      <c r="AM3494" s="241">
        <v>1.1289781E-9</v>
      </c>
      <c r="AN3494" s="241">
        <v>4.3413503000000002E-5</v>
      </c>
      <c r="AO3494" s="241">
        <v>2.6782182E-5</v>
      </c>
      <c r="AP3494" s="241">
        <v>1.1018636E-4</v>
      </c>
      <c r="AQ3494" s="241">
        <v>4.2640267999999999E-7</v>
      </c>
      <c r="AR3494" s="241">
        <v>7.3168633000000004E-3</v>
      </c>
      <c r="AT3494" s="193"/>
      <c r="AU3494" s="193"/>
      <c r="AV3494" s="193"/>
      <c r="AW3494" s="193"/>
      <c r="AX3494" s="193"/>
      <c r="AY3494" s="193"/>
      <c r="AZ3494" s="193"/>
      <c r="BA3494" s="193"/>
      <c r="BB3494" s="193"/>
      <c r="BC3494" s="193"/>
      <c r="BD3494" s="193"/>
      <c r="BE3494" s="315"/>
      <c r="BF3494" s="315"/>
      <c r="BG3494" s="315"/>
      <c r="BH3494" s="315"/>
      <c r="BI3494" s="315"/>
      <c r="BJ3494" s="315"/>
      <c r="BK3494" s="315"/>
    </row>
    <row r="3495" spans="1:63" x14ac:dyDescent="0.25">
      <c r="A3495" s="9"/>
      <c r="B3495" s="43" t="s">
        <v>4654</v>
      </c>
      <c r="C3495" s="5" t="s">
        <v>3948</v>
      </c>
      <c r="D3495" s="172">
        <v>3.1438326000000003E-2</v>
      </c>
      <c r="E3495" s="172">
        <v>2.4080072000000001E-2</v>
      </c>
      <c r="F3495" s="172">
        <v>6.0179726000000001E-3</v>
      </c>
      <c r="G3495" s="172">
        <v>3.9403734000000002E-4</v>
      </c>
      <c r="H3495" s="172">
        <v>5.8160574000000002E-5</v>
      </c>
      <c r="I3495" s="172">
        <v>5.4987183999999996E-4</v>
      </c>
      <c r="J3495" s="172">
        <v>1.5279266E-4</v>
      </c>
      <c r="K3495" s="172">
        <v>4.4960598999999998E-6</v>
      </c>
      <c r="L3495" s="172">
        <v>1.8092282999999999E-4</v>
      </c>
      <c r="M3495" s="172">
        <v>0</v>
      </c>
      <c r="N3495" s="172">
        <v>0</v>
      </c>
      <c r="O3495" s="172">
        <v>0</v>
      </c>
      <c r="P3495" s="199">
        <f t="shared" si="671"/>
        <v>0.1783709037037037</v>
      </c>
      <c r="Q3495" s="233">
        <v>2.6705722000000001</v>
      </c>
      <c r="R3495" s="96">
        <v>2.4439142999999999</v>
      </c>
      <c r="S3495" s="96">
        <v>3.3246889000000002E-2</v>
      </c>
      <c r="T3495" s="96">
        <v>1.8455556E-6</v>
      </c>
      <c r="U3495" s="96">
        <v>8.2652778E-3</v>
      </c>
      <c r="V3495" s="96">
        <v>7.6300433000000001E-3</v>
      </c>
      <c r="W3495" s="96">
        <v>0.17751389000000001</v>
      </c>
      <c r="X3495" s="241">
        <f t="shared" si="667"/>
        <v>1.5918594686297999E-2</v>
      </c>
      <c r="Y3495" s="241">
        <f t="shared" si="668"/>
        <v>6.38249927835E-3</v>
      </c>
      <c r="Z3495" s="241">
        <f t="shared" si="669"/>
        <v>3.4106656529480001E-3</v>
      </c>
      <c r="AA3495" s="241">
        <f t="shared" si="670"/>
        <v>6.125429755E-3</v>
      </c>
      <c r="AB3495" s="241">
        <v>4.9438095000000001E-3</v>
      </c>
      <c r="AC3495" s="241">
        <v>8.3170540000000002E-7</v>
      </c>
      <c r="AD3495" s="241">
        <v>3.3386209E-4</v>
      </c>
      <c r="AE3495" s="241">
        <v>3.5823135000000003E-7</v>
      </c>
      <c r="AF3495" s="241">
        <v>1.1025574E-3</v>
      </c>
      <c r="AG3495" s="241">
        <v>1.0803516E-6</v>
      </c>
      <c r="AH3495" s="241">
        <v>3.2357307999999999E-3</v>
      </c>
      <c r="AI3495" s="241">
        <v>9.8566864999999997E-6</v>
      </c>
      <c r="AJ3495" s="241">
        <v>3.3529043E-6</v>
      </c>
      <c r="AK3495" s="241">
        <v>3.0472694E-6</v>
      </c>
      <c r="AL3495" s="241">
        <v>2.9732515000000001E-7</v>
      </c>
      <c r="AM3495" s="241">
        <v>9.9859800000000003E-10</v>
      </c>
      <c r="AN3495" s="241">
        <v>2.0993436E-5</v>
      </c>
      <c r="AO3495" s="241">
        <v>1.9139613000000001E-5</v>
      </c>
      <c r="AP3495" s="241">
        <v>1.1824662E-4</v>
      </c>
      <c r="AQ3495" s="241">
        <v>3.9535499999999998E-7</v>
      </c>
      <c r="AR3495" s="241">
        <v>6.1250343999999998E-3</v>
      </c>
      <c r="AT3495" s="193"/>
      <c r="AU3495" s="193"/>
      <c r="AV3495" s="193"/>
      <c r="AW3495" s="193"/>
      <c r="AX3495" s="193"/>
      <c r="AY3495" s="193"/>
      <c r="AZ3495" s="193"/>
      <c r="BA3495" s="193"/>
      <c r="BB3495" s="193"/>
      <c r="BC3495" s="193"/>
      <c r="BD3495" s="193"/>
      <c r="BE3495" s="315"/>
      <c r="BF3495" s="315"/>
      <c r="BG3495" s="315"/>
      <c r="BH3495" s="315"/>
      <c r="BI3495" s="315"/>
      <c r="BJ3495" s="315"/>
      <c r="BK3495" s="315"/>
    </row>
    <row r="3496" spans="1:63" x14ac:dyDescent="0.25">
      <c r="A3496" s="9"/>
      <c r="B3496" s="43" t="s">
        <v>4654</v>
      </c>
      <c r="C3496" s="5" t="s">
        <v>3947</v>
      </c>
      <c r="D3496" s="172">
        <v>2.2373641E-2</v>
      </c>
      <c r="E3496" s="172">
        <v>1.9939808999999999E-2</v>
      </c>
      <c r="F3496" s="172">
        <v>1.4001916000000001E-3</v>
      </c>
      <c r="G3496" s="172">
        <v>5.5528453999999997E-4</v>
      </c>
      <c r="H3496" s="172">
        <v>5.3441822999999997E-5</v>
      </c>
      <c r="I3496" s="172">
        <v>1.9246110999999999E-4</v>
      </c>
      <c r="J3496" s="172">
        <v>4.0195506000000001E-5</v>
      </c>
      <c r="K3496" s="172">
        <v>6.8158046999999997E-6</v>
      </c>
      <c r="L3496" s="172">
        <v>1.8544161999999999E-4</v>
      </c>
      <c r="M3496" s="172">
        <v>0</v>
      </c>
      <c r="N3496" s="172">
        <v>0</v>
      </c>
      <c r="O3496" s="172">
        <v>0</v>
      </c>
      <c r="P3496" s="199">
        <f t="shared" si="671"/>
        <v>0.14770228888888887</v>
      </c>
      <c r="Q3496" s="233">
        <v>2.67435</v>
      </c>
      <c r="R3496" s="96">
        <v>2.2355304</v>
      </c>
      <c r="S3496" s="96">
        <v>0.36395333000000002</v>
      </c>
      <c r="T3496" s="96">
        <v>2.0243611E-6</v>
      </c>
      <c r="U3496" s="96">
        <v>1.18925E-2</v>
      </c>
      <c r="V3496" s="96">
        <v>2.3988421999999999E-2</v>
      </c>
      <c r="W3496" s="96">
        <v>3.8983333000000002E-2</v>
      </c>
      <c r="X3496" s="241">
        <f t="shared" si="667"/>
        <v>1.3259334014489699E-2</v>
      </c>
      <c r="Y3496" s="241">
        <f t="shared" si="668"/>
        <v>4.8426579547499998E-3</v>
      </c>
      <c r="Z3496" s="241">
        <f t="shared" si="669"/>
        <v>2.8078437998796998E-3</v>
      </c>
      <c r="AA3496" s="241">
        <f t="shared" si="670"/>
        <v>5.6088322598600001E-3</v>
      </c>
      <c r="AB3496" s="241">
        <v>4.0935099999999999E-3</v>
      </c>
      <c r="AC3496" s="241">
        <v>9.4056459000000003E-7</v>
      </c>
      <c r="AD3496" s="241">
        <v>4.3311286000000002E-4</v>
      </c>
      <c r="AE3496" s="241">
        <v>1.5496016E-7</v>
      </c>
      <c r="AF3496" s="241">
        <v>3.0440892E-4</v>
      </c>
      <c r="AG3496" s="241">
        <v>1.0530650000000001E-5</v>
      </c>
      <c r="AH3496" s="241">
        <v>2.6791474999999999E-3</v>
      </c>
      <c r="AI3496" s="241">
        <v>2.1218753000000001E-6</v>
      </c>
      <c r="AJ3496" s="241">
        <v>4.9514256000000003E-6</v>
      </c>
      <c r="AK3496" s="241">
        <v>1.1661118E-6</v>
      </c>
      <c r="AL3496" s="241">
        <v>4.0277308999999999E-7</v>
      </c>
      <c r="AM3496" s="241">
        <v>1.2505897E-9</v>
      </c>
      <c r="AN3496" s="241">
        <v>1.6387938999999999E-5</v>
      </c>
      <c r="AO3496" s="241">
        <v>9.1592645000000001E-6</v>
      </c>
      <c r="AP3496" s="241">
        <v>9.4505659999999996E-5</v>
      </c>
      <c r="AQ3496" s="241">
        <v>4.4505986000000001E-7</v>
      </c>
      <c r="AR3496" s="241">
        <v>5.6083872000000003E-3</v>
      </c>
      <c r="AT3496" s="193"/>
      <c r="AU3496" s="193"/>
      <c r="AV3496" s="193"/>
      <c r="AW3496" s="193"/>
      <c r="AX3496" s="193"/>
      <c r="AY3496" s="193"/>
      <c r="AZ3496" s="193"/>
      <c r="BA3496" s="193"/>
      <c r="BB3496" s="193"/>
      <c r="BC3496" s="193"/>
      <c r="BD3496" s="193"/>
      <c r="BE3496" s="315"/>
      <c r="BF3496" s="315"/>
      <c r="BG3496" s="315"/>
      <c r="BH3496" s="315"/>
      <c r="BI3496" s="315"/>
      <c r="BJ3496" s="315"/>
      <c r="BK3496" s="315"/>
    </row>
    <row r="3497" spans="1:63" x14ac:dyDescent="0.25">
      <c r="A3497" s="9"/>
      <c r="B3497" s="43" t="s">
        <v>4654</v>
      </c>
      <c r="C3497" s="5" t="s">
        <v>3946</v>
      </c>
      <c r="D3497" s="172">
        <v>9.8364569999999998E-2</v>
      </c>
      <c r="E3497" s="172">
        <v>3.6590235999999998E-2</v>
      </c>
      <c r="F3497" s="172">
        <v>4.827505E-2</v>
      </c>
      <c r="G3497" s="172">
        <v>8.3421754000000004E-3</v>
      </c>
      <c r="H3497" s="172">
        <v>1.9889040000000002E-5</v>
      </c>
      <c r="I3497" s="172">
        <v>4.9597499999999997E-3</v>
      </c>
      <c r="J3497" s="172">
        <v>6.5770299E-5</v>
      </c>
      <c r="K3497" s="172">
        <v>7.7281684999999996E-7</v>
      </c>
      <c r="L3497" s="172">
        <v>1.1092732E-4</v>
      </c>
      <c r="M3497" s="172">
        <v>0</v>
      </c>
      <c r="N3497" s="172">
        <v>0</v>
      </c>
      <c r="O3497" s="172">
        <v>0</v>
      </c>
      <c r="P3497" s="199">
        <f t="shared" si="671"/>
        <v>0.27103878518518515</v>
      </c>
      <c r="Q3497" s="233">
        <v>3.4998144</v>
      </c>
      <c r="R3497" s="96">
        <v>3.2102092</v>
      </c>
      <c r="S3497" s="96">
        <v>2.8972221999999999E-2</v>
      </c>
      <c r="T3497" s="96">
        <v>4.9136111000000003E-8</v>
      </c>
      <c r="U3497" s="96">
        <v>1.3855556000000001E-3</v>
      </c>
      <c r="V3497" s="96">
        <v>5.3623972000000004E-4</v>
      </c>
      <c r="W3497" s="96">
        <v>0.25871111000000002</v>
      </c>
      <c r="X3497" s="241">
        <f t="shared" si="667"/>
        <v>3.4758590955755994E-2</v>
      </c>
      <c r="Y3497" s="241">
        <f t="shared" si="668"/>
        <v>2.1573501772969999E-2</v>
      </c>
      <c r="Z3497" s="241">
        <f t="shared" si="669"/>
        <v>5.1474271183559999E-3</v>
      </c>
      <c r="AA3497" s="241">
        <f t="shared" si="670"/>
        <v>8.0376620644300005E-3</v>
      </c>
      <c r="AB3497" s="241">
        <v>7.5119810999999996E-3</v>
      </c>
      <c r="AC3497" s="241">
        <v>1.971675E-8</v>
      </c>
      <c r="AD3497" s="241">
        <v>6.1752695000000003E-3</v>
      </c>
      <c r="AE3497" s="241">
        <v>9.1332899000000003E-7</v>
      </c>
      <c r="AF3497" s="241">
        <v>7.8843829000000004E-3</v>
      </c>
      <c r="AG3497" s="241">
        <v>9.3522722999999995E-7</v>
      </c>
      <c r="AH3497" s="241">
        <v>4.9168038999999998E-3</v>
      </c>
      <c r="AI3497" s="241">
        <v>8.3108795999999995E-5</v>
      </c>
      <c r="AJ3497" s="241">
        <v>7.4644661999999996E-5</v>
      </c>
      <c r="AK3497" s="241">
        <v>1.2306685999999999E-6</v>
      </c>
      <c r="AL3497" s="241">
        <v>6.1021751999999996E-6</v>
      </c>
      <c r="AM3497" s="241">
        <v>1.8167456E-8</v>
      </c>
      <c r="AN3497" s="241">
        <v>5.7049561E-6</v>
      </c>
      <c r="AO3497" s="241">
        <v>1.7075690999999999E-5</v>
      </c>
      <c r="AP3497" s="241">
        <v>4.2738102000000002E-5</v>
      </c>
      <c r="AQ3497" s="241">
        <v>2.9386442999999999E-7</v>
      </c>
      <c r="AR3497" s="241">
        <v>8.0373682000000005E-3</v>
      </c>
      <c r="AT3497" s="193"/>
      <c r="AU3497" s="193"/>
      <c r="AV3497" s="193"/>
      <c r="AW3497" s="193"/>
      <c r="AX3497" s="193"/>
      <c r="AY3497" s="193"/>
      <c r="AZ3497" s="193"/>
      <c r="BA3497" s="193"/>
      <c r="BB3497" s="193"/>
      <c r="BC3497" s="193"/>
      <c r="BD3497" s="193"/>
      <c r="BE3497" s="315"/>
      <c r="BF3497" s="315"/>
      <c r="BG3497" s="315"/>
      <c r="BH3497" s="315"/>
      <c r="BI3497" s="315"/>
      <c r="BJ3497" s="315"/>
      <c r="BK3497" s="315"/>
    </row>
    <row r="3498" spans="1:63" x14ac:dyDescent="0.25">
      <c r="A3498" s="9"/>
      <c r="B3498" s="43" t="s">
        <v>4654</v>
      </c>
      <c r="C3498" s="5" t="s">
        <v>5103</v>
      </c>
      <c r="D3498" s="172">
        <v>2.9554148999999998E-2</v>
      </c>
      <c r="E3498" s="172">
        <v>2.5981944E-2</v>
      </c>
      <c r="F3498" s="172">
        <v>2.2532156E-3</v>
      </c>
      <c r="G3498" s="172">
        <v>5.4042645000000004E-4</v>
      </c>
      <c r="H3498" s="172">
        <v>4.5278828999999997E-5</v>
      </c>
      <c r="I3498" s="172">
        <v>4.6766244000000001E-4</v>
      </c>
      <c r="J3498" s="172">
        <v>7.6947808000000004E-5</v>
      </c>
      <c r="K3498" s="172">
        <v>3.2635797000000002E-5</v>
      </c>
      <c r="L3498" s="172">
        <v>1.5603796E-4</v>
      </c>
      <c r="M3498" s="172">
        <v>0</v>
      </c>
      <c r="N3498" s="172">
        <v>0</v>
      </c>
      <c r="O3498" s="172">
        <v>0</v>
      </c>
      <c r="P3498" s="199">
        <f t="shared" si="671"/>
        <v>0.19245884444444444</v>
      </c>
      <c r="Q3498" s="233">
        <v>3.0770282999999998</v>
      </c>
      <c r="R3498" s="96">
        <v>2.7939333</v>
      </c>
      <c r="S3498" s="96">
        <v>0.14940489000000001</v>
      </c>
      <c r="T3498" s="96">
        <v>8.9083333E-7</v>
      </c>
      <c r="U3498" s="96">
        <v>0.10791111</v>
      </c>
      <c r="V3498" s="96">
        <v>2.1723664E-2</v>
      </c>
      <c r="W3498" s="96">
        <v>4.0544444000000001E-3</v>
      </c>
      <c r="X3498" s="241">
        <f t="shared" si="667"/>
        <v>1.6965185115148999E-2</v>
      </c>
      <c r="Y3498" s="241">
        <f t="shared" si="668"/>
        <v>6.3054682425599997E-3</v>
      </c>
      <c r="Z3498" s="241">
        <f t="shared" si="669"/>
        <v>3.6531363011990002E-3</v>
      </c>
      <c r="AA3498" s="241">
        <f t="shared" si="670"/>
        <v>7.0065805713899997E-3</v>
      </c>
      <c r="AB3498" s="241">
        <v>5.3345259000000004E-3</v>
      </c>
      <c r="AC3498" s="241">
        <v>3.7741905E-7</v>
      </c>
      <c r="AD3498" s="241">
        <v>4.5082105999999999E-4</v>
      </c>
      <c r="AE3498" s="241">
        <v>2.2356001000000001E-7</v>
      </c>
      <c r="AF3498" s="241">
        <v>5.1483962999999998E-4</v>
      </c>
      <c r="AG3498" s="241">
        <v>4.6806734999999999E-6</v>
      </c>
      <c r="AH3498" s="241">
        <v>3.4915428000000001E-3</v>
      </c>
      <c r="AI3498" s="241">
        <v>3.4819323999999999E-6</v>
      </c>
      <c r="AJ3498" s="241">
        <v>4.7829375999999996E-6</v>
      </c>
      <c r="AK3498" s="241">
        <v>5.5500480999999998E-6</v>
      </c>
      <c r="AL3498" s="241">
        <v>4.0405846999999999E-7</v>
      </c>
      <c r="AM3498" s="241">
        <v>1.3326290000000001E-9</v>
      </c>
      <c r="AN3498" s="241">
        <v>6.7965768999999994E-5</v>
      </c>
      <c r="AO3498" s="241">
        <v>2.6602074E-5</v>
      </c>
      <c r="AP3498" s="241">
        <v>5.2805349000000001E-5</v>
      </c>
      <c r="AQ3498" s="241">
        <v>3.3767138999999999E-7</v>
      </c>
      <c r="AR3498" s="241">
        <v>7.0062429000000001E-3</v>
      </c>
      <c r="AT3498" s="193"/>
      <c r="AU3498" s="193"/>
      <c r="AV3498" s="193"/>
      <c r="AW3498" s="193"/>
      <c r="AX3498" s="193"/>
      <c r="AY3498" s="193"/>
      <c r="AZ3498" s="193"/>
      <c r="BA3498" s="193"/>
      <c r="BB3498" s="193"/>
      <c r="BC3498" s="193"/>
      <c r="BD3498" s="193"/>
      <c r="BE3498" s="315"/>
      <c r="BF3498" s="315"/>
      <c r="BG3498" s="315"/>
      <c r="BH3498" s="315"/>
      <c r="BI3498" s="315"/>
      <c r="BJ3498" s="315"/>
      <c r="BK3498" s="315"/>
    </row>
    <row r="3499" spans="1:63" x14ac:dyDescent="0.25">
      <c r="A3499" s="9"/>
      <c r="B3499" s="43" t="s">
        <v>4654</v>
      </c>
      <c r="C3499" s="5" t="s">
        <v>5102</v>
      </c>
      <c r="D3499" s="172">
        <v>7.5685292999999999E-4</v>
      </c>
      <c r="E3499" s="172">
        <v>4.1524946000000003E-4</v>
      </c>
      <c r="F3499" s="172">
        <v>6.4305092999999996E-5</v>
      </c>
      <c r="G3499" s="172">
        <v>6.7170542000000003E-6</v>
      </c>
      <c r="H3499" s="172">
        <v>2.0978963E-6</v>
      </c>
      <c r="I3499" s="172">
        <v>7.3835315999999998E-5</v>
      </c>
      <c r="J3499" s="172">
        <v>9.8922931999999992E-6</v>
      </c>
      <c r="K3499" s="172">
        <v>2.6444256000000003E-7</v>
      </c>
      <c r="L3499" s="172">
        <v>1.8449138000000001E-4</v>
      </c>
      <c r="M3499" s="172">
        <v>0</v>
      </c>
      <c r="N3499" s="172">
        <v>0</v>
      </c>
      <c r="O3499" s="172">
        <v>0</v>
      </c>
      <c r="P3499" s="199">
        <f t="shared" si="671"/>
        <v>3.0759219259259259E-3</v>
      </c>
      <c r="Q3499" s="233">
        <v>1.1034161</v>
      </c>
      <c r="R3499" s="96">
        <v>2.6215417000000001E-2</v>
      </c>
      <c r="S3499" s="96">
        <v>4.3638000000000001E-3</v>
      </c>
      <c r="T3499" s="96">
        <v>3.3974999999999998E-8</v>
      </c>
      <c r="U3499" s="96">
        <v>1.5115277999999999E-2</v>
      </c>
      <c r="V3499" s="96">
        <v>3.0826731999999998E-3</v>
      </c>
      <c r="W3499" s="96">
        <v>1.0546389</v>
      </c>
      <c r="X3499" s="241">
        <f t="shared" si="667"/>
        <v>2.7657547767190099E-4</v>
      </c>
      <c r="Y3499" s="241">
        <f t="shared" si="668"/>
        <v>1.3602421588410001E-4</v>
      </c>
      <c r="Z3499" s="241">
        <f t="shared" si="669"/>
        <v>7.4593425257801001E-5</v>
      </c>
      <c r="AA3499" s="241">
        <f t="shared" si="670"/>
        <v>6.5957836530000007E-5</v>
      </c>
      <c r="AB3499" s="241">
        <v>8.4962136000000003E-5</v>
      </c>
      <c r="AC3499" s="241">
        <v>1.0077708000000001E-8</v>
      </c>
      <c r="AD3499" s="241">
        <v>1.3084663000000001E-5</v>
      </c>
      <c r="AE3499" s="241">
        <v>7.0055660999999998E-9</v>
      </c>
      <c r="AF3499" s="241">
        <v>3.7821358000000002E-5</v>
      </c>
      <c r="AG3499" s="241">
        <v>1.3897561E-7</v>
      </c>
      <c r="AH3499" s="241">
        <v>5.5595978999999997E-5</v>
      </c>
      <c r="AI3499" s="241">
        <v>9.8871333000000003E-8</v>
      </c>
      <c r="AJ3499" s="241">
        <v>5.7775393000000002E-8</v>
      </c>
      <c r="AK3499" s="241">
        <v>7.3917270999999995E-7</v>
      </c>
      <c r="AL3499" s="241">
        <v>1.1668641E-8</v>
      </c>
      <c r="AM3499" s="241">
        <v>3.8080801000000003E-11</v>
      </c>
      <c r="AN3499" s="241">
        <v>6.2874028000000001E-6</v>
      </c>
      <c r="AO3499" s="241">
        <v>1.2967272999999999E-6</v>
      </c>
      <c r="AP3499" s="241">
        <v>1.050579E-5</v>
      </c>
      <c r="AQ3499" s="241">
        <v>3.1621552999999999E-7</v>
      </c>
      <c r="AR3499" s="241">
        <v>6.5641621000000003E-5</v>
      </c>
      <c r="AT3499" s="193"/>
      <c r="AU3499" s="193"/>
      <c r="AV3499" s="193"/>
      <c r="AW3499" s="193"/>
      <c r="AX3499" s="193"/>
      <c r="AY3499" s="193"/>
      <c r="AZ3499" s="193"/>
      <c r="BA3499" s="193"/>
      <c r="BB3499" s="193"/>
      <c r="BC3499" s="193"/>
      <c r="BD3499" s="193"/>
      <c r="BE3499" s="315"/>
      <c r="BF3499" s="315"/>
      <c r="BG3499" s="315"/>
      <c r="BH3499" s="315"/>
      <c r="BI3499" s="315"/>
      <c r="BJ3499" s="315"/>
      <c r="BK3499" s="315"/>
    </row>
    <row r="3500" spans="1:63" x14ac:dyDescent="0.25">
      <c r="A3500" s="9"/>
      <c r="B3500" s="43" t="s">
        <v>4654</v>
      </c>
      <c r="C3500" s="5" t="s">
        <v>5688</v>
      </c>
      <c r="D3500" s="172">
        <v>8.5816650000000005E-3</v>
      </c>
      <c r="E3500" s="172">
        <v>6.2856355000000001E-3</v>
      </c>
      <c r="F3500" s="172">
        <v>9.8334533999999999E-4</v>
      </c>
      <c r="G3500" s="172">
        <v>9.6936253E-5</v>
      </c>
      <c r="H3500" s="172">
        <v>1.2125495000000001E-5</v>
      </c>
      <c r="I3500" s="172">
        <v>8.9989937000000005E-4</v>
      </c>
      <c r="J3500" s="172">
        <v>9.5713703000000006E-5</v>
      </c>
      <c r="K3500" s="172">
        <v>9.4863617999999996E-7</v>
      </c>
      <c r="L3500" s="172">
        <v>2.0706071E-4</v>
      </c>
      <c r="M3500" s="172">
        <v>0</v>
      </c>
      <c r="N3500" s="172">
        <v>0</v>
      </c>
      <c r="O3500" s="172">
        <v>0</v>
      </c>
      <c r="P3500" s="199">
        <f t="shared" si="671"/>
        <v>4.6560262962962957E-2</v>
      </c>
      <c r="Q3500" s="233">
        <v>2.2864528000000002</v>
      </c>
      <c r="R3500" s="96">
        <v>0.55921076999999997</v>
      </c>
      <c r="S3500" s="96">
        <v>0.91157111000000002</v>
      </c>
      <c r="T3500" s="96">
        <v>2.6012500000000001E-7</v>
      </c>
      <c r="U3500" s="96">
        <v>0.277225</v>
      </c>
      <c r="V3500" s="96">
        <v>2.2890126E-2</v>
      </c>
      <c r="W3500" s="96">
        <v>0.51555556000000002</v>
      </c>
      <c r="X3500" s="241">
        <f t="shared" si="667"/>
        <v>4.1602569340624604E-3</v>
      </c>
      <c r="Y3500" s="241">
        <f t="shared" si="668"/>
        <v>1.8790611258790002E-3</v>
      </c>
      <c r="Z3500" s="241">
        <f t="shared" si="669"/>
        <v>1.0144591955434598E-3</v>
      </c>
      <c r="AA3500" s="241">
        <f t="shared" si="670"/>
        <v>1.26673661264E-3</v>
      </c>
      <c r="AB3500" s="241">
        <v>1.2893423000000001E-3</v>
      </c>
      <c r="AC3500" s="241">
        <v>1.5737380999999999E-7</v>
      </c>
      <c r="AD3500" s="241">
        <v>2.0626421E-4</v>
      </c>
      <c r="AE3500" s="241">
        <v>7.4991068999999998E-8</v>
      </c>
      <c r="AF3500" s="241">
        <v>3.5471553999999998E-4</v>
      </c>
      <c r="AG3500" s="241">
        <v>2.8506710999999999E-5</v>
      </c>
      <c r="AH3500" s="241">
        <v>8.4380472000000002E-4</v>
      </c>
      <c r="AI3500" s="241">
        <v>1.5529198E-6</v>
      </c>
      <c r="AJ3500" s="241">
        <v>8.4040070999999996E-7</v>
      </c>
      <c r="AK3500" s="241">
        <v>1.3262139E-5</v>
      </c>
      <c r="AL3500" s="241">
        <v>9.7939559000000004E-8</v>
      </c>
      <c r="AM3500" s="241">
        <v>3.2947446000000002E-10</v>
      </c>
      <c r="AN3500" s="241">
        <v>1.2075195E-4</v>
      </c>
      <c r="AO3500" s="241">
        <v>1.1193597000000001E-5</v>
      </c>
      <c r="AP3500" s="241">
        <v>2.29552E-5</v>
      </c>
      <c r="AQ3500" s="241">
        <v>4.7811264000000003E-7</v>
      </c>
      <c r="AR3500" s="241">
        <v>1.2662585000000001E-3</v>
      </c>
      <c r="AT3500" s="193"/>
      <c r="AU3500" s="193"/>
      <c r="AV3500" s="193"/>
      <c r="AW3500" s="193"/>
      <c r="AX3500" s="193"/>
      <c r="AY3500" s="193"/>
      <c r="AZ3500" s="193"/>
      <c r="BA3500" s="193"/>
      <c r="BB3500" s="193"/>
      <c r="BC3500" s="193"/>
      <c r="BD3500" s="193"/>
      <c r="BE3500" s="315"/>
      <c r="BF3500" s="315"/>
      <c r="BG3500" s="315"/>
      <c r="BH3500" s="315"/>
      <c r="BI3500" s="315"/>
      <c r="BJ3500" s="315"/>
      <c r="BK3500" s="315"/>
    </row>
    <row r="3501" spans="1:63" x14ac:dyDescent="0.25">
      <c r="A3501" s="9"/>
      <c r="B3501" s="43" t="s">
        <v>4654</v>
      </c>
      <c r="C3501" s="5" t="s">
        <v>5687</v>
      </c>
      <c r="D3501" s="172">
        <v>6.2652927999999997E-2</v>
      </c>
      <c r="E3501" s="172">
        <v>4.2805858000000002E-2</v>
      </c>
      <c r="F3501" s="172">
        <v>1.3382939E-2</v>
      </c>
      <c r="G3501" s="172">
        <v>3.8265663000000001E-3</v>
      </c>
      <c r="H3501" s="172">
        <v>2.9603295000000001E-5</v>
      </c>
      <c r="I3501" s="172">
        <v>2.1447298E-3</v>
      </c>
      <c r="J3501" s="172">
        <v>3.2121162999999999E-4</v>
      </c>
      <c r="K3501" s="172">
        <v>2.4353605999999998E-6</v>
      </c>
      <c r="L3501" s="172">
        <v>1.3958442E-4</v>
      </c>
      <c r="M3501" s="172">
        <v>0</v>
      </c>
      <c r="N3501" s="172">
        <v>0</v>
      </c>
      <c r="O3501" s="172">
        <v>0</v>
      </c>
      <c r="P3501" s="199">
        <f t="shared" si="671"/>
        <v>0.31708042962962962</v>
      </c>
      <c r="Q3501" s="233">
        <v>3.7280845</v>
      </c>
      <c r="R3501" s="96">
        <v>3.6153987000000001</v>
      </c>
      <c r="S3501" s="96">
        <v>4.5042667000000002E-2</v>
      </c>
      <c r="T3501" s="96">
        <v>3.2141667000000002E-7</v>
      </c>
      <c r="U3501" s="96">
        <v>4.4058332999999998E-2</v>
      </c>
      <c r="V3501" s="96">
        <v>1.6072489E-3</v>
      </c>
      <c r="W3501" s="96">
        <v>2.1977222000000001E-2</v>
      </c>
      <c r="X3501" s="241">
        <f t="shared" si="667"/>
        <v>2.9473845959520701E-2</v>
      </c>
      <c r="Y3501" s="241">
        <f t="shared" si="668"/>
        <v>1.4335627862870001E-2</v>
      </c>
      <c r="Z3501" s="241">
        <f t="shared" si="669"/>
        <v>6.0874281349506997E-3</v>
      </c>
      <c r="AA3501" s="241">
        <f t="shared" si="670"/>
        <v>9.0507899617000009E-3</v>
      </c>
      <c r="AB3501" s="241">
        <v>8.7892885000000007E-3</v>
      </c>
      <c r="AC3501" s="241">
        <v>1.3962519000000001E-7</v>
      </c>
      <c r="AD3501" s="241">
        <v>3.1095862999999998E-3</v>
      </c>
      <c r="AE3501" s="241">
        <v>4.9877328000000005E-7</v>
      </c>
      <c r="AF3501" s="241">
        <v>2.4346696000000002E-3</v>
      </c>
      <c r="AG3501" s="241">
        <v>1.4450644E-6</v>
      </c>
      <c r="AH3501" s="241">
        <v>5.7525101000000002E-3</v>
      </c>
      <c r="AI3501" s="241">
        <v>2.1787951000000001E-5</v>
      </c>
      <c r="AJ3501" s="241">
        <v>3.4193321999999997E-5</v>
      </c>
      <c r="AK3501" s="241">
        <v>3.2081434000000001E-6</v>
      </c>
      <c r="AL3501" s="241">
        <v>2.9941459999999998E-6</v>
      </c>
      <c r="AM3501" s="241">
        <v>8.9665506999999992E-9</v>
      </c>
      <c r="AN3501" s="241">
        <v>1.7126452E-4</v>
      </c>
      <c r="AO3501" s="241">
        <v>5.5482979E-5</v>
      </c>
      <c r="AP3501" s="241">
        <v>4.5978006999999998E-5</v>
      </c>
      <c r="AQ3501" s="241">
        <v>4.0006170000000002E-7</v>
      </c>
      <c r="AR3501" s="241">
        <v>9.0503899000000006E-3</v>
      </c>
      <c r="AT3501" s="193"/>
      <c r="AU3501" s="193"/>
      <c r="AV3501" s="193"/>
      <c r="AW3501" s="193"/>
      <c r="AX3501" s="193"/>
      <c r="AY3501" s="193"/>
      <c r="AZ3501" s="193"/>
      <c r="BA3501" s="193"/>
      <c r="BB3501" s="193"/>
      <c r="BC3501" s="193"/>
      <c r="BD3501" s="193"/>
      <c r="BE3501" s="315"/>
      <c r="BF3501" s="315"/>
      <c r="BG3501" s="315"/>
      <c r="BH3501" s="315"/>
      <c r="BI3501" s="315"/>
      <c r="BJ3501" s="315"/>
      <c r="BK3501" s="315"/>
    </row>
    <row r="3502" spans="1:63" x14ac:dyDescent="0.25">
      <c r="A3502" s="9"/>
      <c r="B3502" s="43" t="s">
        <v>4654</v>
      </c>
      <c r="C3502" s="5" t="s">
        <v>5723</v>
      </c>
      <c r="D3502" s="172">
        <v>3.6339576999999998E-2</v>
      </c>
      <c r="E3502" s="172">
        <v>2.3231515000000001E-2</v>
      </c>
      <c r="F3502" s="172">
        <v>1.0879778999999999E-2</v>
      </c>
      <c r="G3502" s="172">
        <v>7.0023461000000005E-4</v>
      </c>
      <c r="H3502" s="172">
        <v>4.5640894000000002E-5</v>
      </c>
      <c r="I3502" s="172">
        <v>1.0993848E-3</v>
      </c>
      <c r="J3502" s="172">
        <v>2.0052791000000001E-4</v>
      </c>
      <c r="K3502" s="172">
        <v>5.4262437000000004E-6</v>
      </c>
      <c r="L3502" s="172">
        <v>1.7706952999999999E-4</v>
      </c>
      <c r="M3502" s="172">
        <v>0</v>
      </c>
      <c r="N3502" s="172">
        <v>0</v>
      </c>
      <c r="O3502" s="172">
        <v>0</v>
      </c>
      <c r="P3502" s="199">
        <f t="shared" si="671"/>
        <v>0.17208529629629629</v>
      </c>
      <c r="Q3502" s="233">
        <v>2.7941550999999998</v>
      </c>
      <c r="R3502" s="96">
        <v>2.3117912</v>
      </c>
      <c r="S3502" s="96">
        <v>2.5965333E-2</v>
      </c>
      <c r="T3502" s="96">
        <v>1.4269722E-6</v>
      </c>
      <c r="U3502" s="96">
        <v>0.163825</v>
      </c>
      <c r="V3502" s="96">
        <v>2.1144447E-2</v>
      </c>
      <c r="W3502" s="96">
        <v>0.27142778000000001</v>
      </c>
      <c r="X3502" s="241">
        <f t="shared" si="667"/>
        <v>1.6521819906352299E-2</v>
      </c>
      <c r="Y3502" s="241">
        <f t="shared" si="668"/>
        <v>7.3590021863700001E-3</v>
      </c>
      <c r="Z3502" s="241">
        <f t="shared" si="669"/>
        <v>3.3720889321023004E-3</v>
      </c>
      <c r="AA3502" s="241">
        <f t="shared" si="670"/>
        <v>5.7907287878800002E-3</v>
      </c>
      <c r="AB3502" s="241">
        <v>4.7696687000000001E-3</v>
      </c>
      <c r="AC3502" s="241">
        <v>6.0005440999999999E-7</v>
      </c>
      <c r="AD3502" s="241">
        <v>6.5274218000000003E-4</v>
      </c>
      <c r="AE3502" s="241">
        <v>4.8708882999999999E-7</v>
      </c>
      <c r="AF3502" s="241">
        <v>1.9346755E-3</v>
      </c>
      <c r="AG3502" s="241">
        <v>8.2866312999999998E-7</v>
      </c>
      <c r="AH3502" s="241">
        <v>3.1217889000000002E-3</v>
      </c>
      <c r="AI3502" s="241">
        <v>1.8065886000000001E-5</v>
      </c>
      <c r="AJ3502" s="241">
        <v>6.1307852000000003E-6</v>
      </c>
      <c r="AK3502" s="241">
        <v>1.1713735E-5</v>
      </c>
      <c r="AL3502" s="241">
        <v>5.2604379999999998E-7</v>
      </c>
      <c r="AM3502" s="241">
        <v>1.8151023E-9</v>
      </c>
      <c r="AN3502" s="241">
        <v>8.0594602000000001E-5</v>
      </c>
      <c r="AO3502" s="241">
        <v>3.2346664999999997E-5</v>
      </c>
      <c r="AP3502" s="241">
        <v>1.009205E-4</v>
      </c>
      <c r="AQ3502" s="241">
        <v>4.3248788000000002E-7</v>
      </c>
      <c r="AR3502" s="241">
        <v>5.7902963E-3</v>
      </c>
      <c r="AT3502" s="193"/>
      <c r="AU3502" s="193"/>
      <c r="AV3502" s="193"/>
      <c r="AW3502" s="193"/>
      <c r="AX3502" s="193"/>
      <c r="AY3502" s="193"/>
      <c r="AZ3502" s="193"/>
      <c r="BA3502" s="193"/>
      <c r="BB3502" s="193"/>
      <c r="BC3502" s="193"/>
      <c r="BD3502" s="193"/>
      <c r="BE3502" s="315"/>
      <c r="BF3502" s="315"/>
      <c r="BG3502" s="315"/>
      <c r="BH3502" s="315"/>
      <c r="BI3502" s="315"/>
      <c r="BJ3502" s="315"/>
      <c r="BK3502" s="315"/>
    </row>
    <row r="3503" spans="1:63" x14ac:dyDescent="0.25">
      <c r="A3503" s="9"/>
      <c r="B3503" s="43" t="s">
        <v>4654</v>
      </c>
      <c r="C3503" s="5" t="s">
        <v>5722</v>
      </c>
      <c r="D3503" s="172">
        <v>2.5538912E-2</v>
      </c>
      <c r="E3503" s="172">
        <v>1.8537214999999999E-2</v>
      </c>
      <c r="F3503" s="172">
        <v>4.4114769E-3</v>
      </c>
      <c r="G3503" s="172">
        <v>1.3109698E-3</v>
      </c>
      <c r="H3503" s="172">
        <v>2.74129E-5</v>
      </c>
      <c r="I3503" s="172">
        <v>9.3518034999999998E-4</v>
      </c>
      <c r="J3503" s="172">
        <v>1.0793994E-4</v>
      </c>
      <c r="K3503" s="172">
        <v>3.3728481000000001E-6</v>
      </c>
      <c r="L3503" s="172">
        <v>2.0534403999999999E-4</v>
      </c>
      <c r="M3503" s="172">
        <v>0</v>
      </c>
      <c r="N3503" s="172">
        <v>0</v>
      </c>
      <c r="O3503" s="172">
        <v>0</v>
      </c>
      <c r="P3503" s="199">
        <f t="shared" si="671"/>
        <v>0.13731270370370369</v>
      </c>
      <c r="Q3503" s="233">
        <v>3.0203129</v>
      </c>
      <c r="R3503" s="96">
        <v>1.6922242999999999</v>
      </c>
      <c r="S3503" s="96">
        <v>1.0777977999999999</v>
      </c>
      <c r="T3503" s="96">
        <v>6.6663889000000004E-7</v>
      </c>
      <c r="U3503" s="96">
        <v>6.8463889E-2</v>
      </c>
      <c r="V3503" s="96">
        <v>2.0337369000000001E-2</v>
      </c>
      <c r="W3503" s="96">
        <v>0.16148889</v>
      </c>
      <c r="X3503" s="241">
        <f t="shared" si="667"/>
        <v>1.2658603547660199E-2</v>
      </c>
      <c r="Y3503" s="241">
        <f t="shared" si="668"/>
        <v>5.7998708152800001E-3</v>
      </c>
      <c r="Z3503" s="241">
        <f t="shared" si="669"/>
        <v>2.6383355166501995E-3</v>
      </c>
      <c r="AA3503" s="241">
        <f t="shared" si="670"/>
        <v>4.2203972157299997E-3</v>
      </c>
      <c r="AB3503" s="241">
        <v>3.8057484E-3</v>
      </c>
      <c r="AC3503" s="241">
        <v>3.1818706999999998E-7</v>
      </c>
      <c r="AD3503" s="241">
        <v>1.059202E-3</v>
      </c>
      <c r="AE3503" s="241">
        <v>2.2048821E-7</v>
      </c>
      <c r="AF3503" s="241">
        <v>9.0005553000000002E-4</v>
      </c>
      <c r="AG3503" s="241">
        <v>3.4326209999999997E-5</v>
      </c>
      <c r="AH3503" s="241">
        <v>2.4908458000000001E-3</v>
      </c>
      <c r="AI3503" s="241">
        <v>7.2095464999999999E-6</v>
      </c>
      <c r="AJ3503" s="241">
        <v>1.1668534999999999E-5</v>
      </c>
      <c r="AK3503" s="241">
        <v>4.1984789999999998E-6</v>
      </c>
      <c r="AL3503" s="241">
        <v>9.7797773999999993E-7</v>
      </c>
      <c r="AM3503" s="241">
        <v>2.9854102E-9</v>
      </c>
      <c r="AN3503" s="241">
        <v>5.9195126999999999E-5</v>
      </c>
      <c r="AO3503" s="241">
        <v>2.0487582000000001E-5</v>
      </c>
      <c r="AP3503" s="241">
        <v>4.3749484000000001E-5</v>
      </c>
      <c r="AQ3503" s="241">
        <v>4.9991572999999996E-7</v>
      </c>
      <c r="AR3503" s="241">
        <v>4.2198972999999999E-3</v>
      </c>
      <c r="AT3503" s="193"/>
      <c r="AU3503" s="193"/>
      <c r="AV3503" s="193"/>
      <c r="AW3503" s="193"/>
      <c r="AX3503" s="193"/>
      <c r="AY3503" s="193"/>
      <c r="AZ3503" s="193"/>
      <c r="BA3503" s="193"/>
      <c r="BB3503" s="193"/>
      <c r="BC3503" s="193"/>
      <c r="BD3503" s="193"/>
      <c r="BE3503" s="315"/>
      <c r="BF3503" s="315"/>
      <c r="BG3503" s="315"/>
      <c r="BH3503" s="315"/>
      <c r="BI3503" s="315"/>
      <c r="BJ3503" s="315"/>
      <c r="BK3503" s="315"/>
    </row>
    <row r="3504" spans="1:63" x14ac:dyDescent="0.25">
      <c r="A3504" s="9"/>
      <c r="B3504" s="43" t="s">
        <v>4654</v>
      </c>
      <c r="C3504" s="5" t="s">
        <v>2719</v>
      </c>
      <c r="D3504" s="172">
        <v>3.4726846999999998E-2</v>
      </c>
      <c r="E3504" s="172">
        <v>2.484097E-2</v>
      </c>
      <c r="F3504" s="172">
        <v>5.4020001999999998E-3</v>
      </c>
      <c r="G3504" s="172">
        <v>3.0842311999999998E-3</v>
      </c>
      <c r="H3504" s="172">
        <v>3.8585811000000003E-5</v>
      </c>
      <c r="I3504" s="172">
        <v>1.0911035999999999E-3</v>
      </c>
      <c r="J3504" s="172">
        <v>1.2824038999999999E-4</v>
      </c>
      <c r="K3504" s="172">
        <v>1.5691168000000001E-6</v>
      </c>
      <c r="L3504" s="172">
        <v>1.4014714000000001E-4</v>
      </c>
      <c r="M3504" s="172">
        <v>0</v>
      </c>
      <c r="N3504" s="172">
        <v>0</v>
      </c>
      <c r="O3504" s="172">
        <v>0</v>
      </c>
      <c r="P3504" s="199">
        <f t="shared" si="671"/>
        <v>0.18400718518518516</v>
      </c>
      <c r="Q3504" s="233">
        <v>2.8491431</v>
      </c>
      <c r="R3504" s="96">
        <v>2.1583733999999999</v>
      </c>
      <c r="S3504" s="96">
        <v>0.35969110999999998</v>
      </c>
      <c r="T3504" s="96">
        <v>1.3175277999999999E-6</v>
      </c>
      <c r="U3504" s="96">
        <v>1.1720278E-3</v>
      </c>
      <c r="V3504" s="96">
        <v>2.9413806000000003E-4</v>
      </c>
      <c r="W3504" s="96">
        <v>0.32961110999999998</v>
      </c>
      <c r="X3504" s="241">
        <f t="shared" si="667"/>
        <v>1.7507880569306002E-2</v>
      </c>
      <c r="Y3504" s="241">
        <f t="shared" si="668"/>
        <v>8.6367423579700002E-3</v>
      </c>
      <c r="Z3504" s="241">
        <f t="shared" si="669"/>
        <v>3.4625410578659993E-3</v>
      </c>
      <c r="AA3504" s="241">
        <f t="shared" si="670"/>
        <v>5.40859715347E-3</v>
      </c>
      <c r="AB3504" s="241">
        <v>5.1001922E-3</v>
      </c>
      <c r="AC3504" s="241">
        <v>6.9329504E-7</v>
      </c>
      <c r="AD3504" s="241">
        <v>2.4014268000000002E-3</v>
      </c>
      <c r="AE3504" s="241">
        <v>2.8160293000000002E-7</v>
      </c>
      <c r="AF3504" s="241">
        <v>1.1228905E-3</v>
      </c>
      <c r="AG3504" s="241">
        <v>1.125796E-5</v>
      </c>
      <c r="AH3504" s="241">
        <v>3.3380956999999999E-3</v>
      </c>
      <c r="AI3504" s="241">
        <v>8.8605899000000006E-6</v>
      </c>
      <c r="AJ3504" s="241">
        <v>2.7550507999999998E-5</v>
      </c>
      <c r="AK3504" s="241">
        <v>4.8024208E-6</v>
      </c>
      <c r="AL3504" s="241">
        <v>2.2684054999999998E-6</v>
      </c>
      <c r="AM3504" s="241">
        <v>7.0207660000000003E-9</v>
      </c>
      <c r="AN3504" s="241">
        <v>7.0195225000000002E-6</v>
      </c>
      <c r="AO3504" s="241">
        <v>9.5586283999999999E-6</v>
      </c>
      <c r="AP3504" s="241">
        <v>6.4378261999999996E-5</v>
      </c>
      <c r="AQ3504" s="241">
        <v>3.8035346999999998E-7</v>
      </c>
      <c r="AR3504" s="241">
        <v>5.4082167999999998E-3</v>
      </c>
      <c r="AT3504" s="193"/>
      <c r="AU3504" s="193"/>
      <c r="AV3504" s="193"/>
      <c r="AW3504" s="193"/>
      <c r="AX3504" s="193"/>
      <c r="AY3504" s="193"/>
      <c r="AZ3504" s="193"/>
      <c r="BA3504" s="193"/>
      <c r="BB3504" s="193"/>
      <c r="BC3504" s="193"/>
      <c r="BD3504" s="193"/>
      <c r="BE3504" s="315"/>
      <c r="BF3504" s="315"/>
      <c r="BG3504" s="315"/>
      <c r="BH3504" s="315"/>
      <c r="BI3504" s="315"/>
      <c r="BJ3504" s="315"/>
      <c r="BK3504" s="315"/>
    </row>
    <row r="3505" spans="1:63" x14ac:dyDescent="0.25">
      <c r="A3505" s="9"/>
      <c r="B3505" s="43" t="s">
        <v>4654</v>
      </c>
      <c r="C3505" s="5" t="s">
        <v>2481</v>
      </c>
      <c r="D3505" s="172">
        <v>3.0823343E-3</v>
      </c>
      <c r="E3505" s="172">
        <v>1.5232224E-3</v>
      </c>
      <c r="F3505" s="172">
        <v>4.0254613999999997E-4</v>
      </c>
      <c r="G3505" s="172">
        <v>2.6981647000000001E-5</v>
      </c>
      <c r="H3505" s="172">
        <v>6.8399494E-6</v>
      </c>
      <c r="I3505" s="172">
        <v>8.1892241000000002E-4</v>
      </c>
      <c r="J3505" s="172">
        <v>1.0031969999999999E-4</v>
      </c>
      <c r="K3505" s="172">
        <v>8.7561097000000002E-7</v>
      </c>
      <c r="L3505" s="172">
        <v>2.0262644E-4</v>
      </c>
      <c r="M3505" s="172">
        <v>0</v>
      </c>
      <c r="N3505" s="172">
        <v>0</v>
      </c>
      <c r="O3505" s="172">
        <v>0</v>
      </c>
      <c r="P3505" s="199">
        <f t="shared" si="671"/>
        <v>1.1283128888888888E-2</v>
      </c>
      <c r="Q3505" s="233">
        <v>2.5848005999999999</v>
      </c>
      <c r="R3505" s="96">
        <v>0.11261644</v>
      </c>
      <c r="S3505" s="96">
        <v>1.7860889</v>
      </c>
      <c r="T3505" s="96">
        <v>1.1751944E-7</v>
      </c>
      <c r="U3505" s="96">
        <v>0.25117778000000002</v>
      </c>
      <c r="V3505" s="96">
        <v>6.6951386999999996E-3</v>
      </c>
      <c r="W3505" s="96">
        <v>0.42822221999999999</v>
      </c>
      <c r="X3505" s="241">
        <f t="shared" si="667"/>
        <v>1.37399932638305E-3</v>
      </c>
      <c r="Y3505" s="241">
        <f t="shared" si="668"/>
        <v>7.9072443547999996E-4</v>
      </c>
      <c r="Z3505" s="241">
        <f t="shared" si="669"/>
        <v>3.3459400805305005E-4</v>
      </c>
      <c r="AA3505" s="241">
        <f t="shared" si="670"/>
        <v>2.4868088285000001E-4</v>
      </c>
      <c r="AB3505" s="241">
        <v>3.1218007E-4</v>
      </c>
      <c r="AC3505" s="241">
        <v>1.2327004E-7</v>
      </c>
      <c r="AD3505" s="241">
        <v>1.6855875000000001E-4</v>
      </c>
      <c r="AE3505" s="241">
        <v>4.0281440000000003E-8</v>
      </c>
      <c r="AF3505" s="241">
        <v>2.5397475E-4</v>
      </c>
      <c r="AG3505" s="241">
        <v>5.5847314000000001E-5</v>
      </c>
      <c r="AH3505" s="241">
        <v>2.043026E-4</v>
      </c>
      <c r="AI3505" s="241">
        <v>6.2241561999999998E-7</v>
      </c>
      <c r="AJ3505" s="241">
        <v>2.1407973E-7</v>
      </c>
      <c r="AK3505" s="241">
        <v>1.2112429E-5</v>
      </c>
      <c r="AL3505" s="241">
        <v>4.9195612999999998E-8</v>
      </c>
      <c r="AM3505" s="241">
        <v>1.8989004999999999E-10</v>
      </c>
      <c r="AN3505" s="241">
        <v>9.6791400999999999E-5</v>
      </c>
      <c r="AO3505" s="241">
        <v>4.9753931999999997E-6</v>
      </c>
      <c r="AP3505" s="241">
        <v>1.5526303999999998E-5</v>
      </c>
      <c r="AQ3505" s="241">
        <v>5.5141284999999995E-7</v>
      </c>
      <c r="AR3505" s="241">
        <v>2.4812947E-4</v>
      </c>
      <c r="AT3505" s="193"/>
      <c r="AU3505" s="193"/>
      <c r="AV3505" s="193"/>
      <c r="AW3505" s="193"/>
      <c r="AX3505" s="193"/>
      <c r="AY3505" s="193"/>
      <c r="AZ3505" s="193"/>
      <c r="BA3505" s="193"/>
      <c r="BB3505" s="193"/>
      <c r="BC3505" s="193"/>
      <c r="BD3505" s="193"/>
      <c r="BE3505" s="315"/>
      <c r="BF3505" s="315"/>
      <c r="BG3505" s="315"/>
      <c r="BH3505" s="315"/>
      <c r="BI3505" s="315"/>
      <c r="BJ3505" s="315"/>
      <c r="BK3505" s="315"/>
    </row>
    <row r="3506" spans="1:63" x14ac:dyDescent="0.25">
      <c r="A3506" s="9"/>
      <c r="B3506" s="43" t="s">
        <v>4654</v>
      </c>
      <c r="C3506" s="5" t="s">
        <v>804</v>
      </c>
      <c r="D3506" s="172">
        <v>4.1353896000000001E-2</v>
      </c>
      <c r="E3506" s="172">
        <v>1.862985E-2</v>
      </c>
      <c r="F3506" s="172">
        <v>1.8005882000000001E-2</v>
      </c>
      <c r="G3506" s="172">
        <v>2.9672098E-3</v>
      </c>
      <c r="H3506" s="172">
        <v>1.3671916000000001E-5</v>
      </c>
      <c r="I3506" s="172">
        <v>1.5341361E-3</v>
      </c>
      <c r="J3506" s="172">
        <v>5.7353956E-5</v>
      </c>
      <c r="K3506" s="172">
        <v>9.9047079000000001E-7</v>
      </c>
      <c r="L3506" s="172">
        <v>1.4480109E-4</v>
      </c>
      <c r="M3506" s="172">
        <v>0</v>
      </c>
      <c r="N3506" s="172">
        <v>0</v>
      </c>
      <c r="O3506" s="172">
        <v>0</v>
      </c>
      <c r="P3506" s="199">
        <f t="shared" si="671"/>
        <v>0.13799888888888887</v>
      </c>
      <c r="Q3506" s="233">
        <v>2.5805478000000002</v>
      </c>
      <c r="R3506" s="96">
        <v>1.3743437999999999</v>
      </c>
      <c r="S3506" s="96">
        <v>0.79762666999999998</v>
      </c>
      <c r="T3506" s="96">
        <v>1.2781667000000001E-7</v>
      </c>
      <c r="U3506" s="96">
        <v>4.0800000000000003E-2</v>
      </c>
      <c r="V3506" s="96">
        <v>2.7719860999999999E-4</v>
      </c>
      <c r="W3506" s="96">
        <v>0.36749999999999999</v>
      </c>
      <c r="X3506" s="241">
        <f t="shared" si="667"/>
        <v>1.5072313955255099E-2</v>
      </c>
      <c r="Y3506" s="241">
        <f t="shared" si="668"/>
        <v>9.0129752397050001E-3</v>
      </c>
      <c r="Z3506" s="241">
        <f t="shared" si="669"/>
        <v>2.6176160422000999E-3</v>
      </c>
      <c r="AA3506" s="241">
        <f t="shared" si="670"/>
        <v>3.4417226733500002E-3</v>
      </c>
      <c r="AB3506" s="241">
        <v>3.8250210000000001E-3</v>
      </c>
      <c r="AC3506" s="241">
        <v>9.4021784999999994E-8</v>
      </c>
      <c r="AD3506" s="241">
        <v>2.2453219000000001E-3</v>
      </c>
      <c r="AE3506" s="241">
        <v>3.9991091999999999E-7</v>
      </c>
      <c r="AF3506" s="241">
        <v>2.9171865000000002E-3</v>
      </c>
      <c r="AG3506" s="241">
        <v>2.4951907E-5</v>
      </c>
      <c r="AH3506" s="241">
        <v>2.5035618999999999E-3</v>
      </c>
      <c r="AI3506" s="241">
        <v>3.0853611000000002E-5</v>
      </c>
      <c r="AJ3506" s="241">
        <v>2.6540541999999999E-5</v>
      </c>
      <c r="AK3506" s="241">
        <v>2.3777181000000001E-6</v>
      </c>
      <c r="AL3506" s="241">
        <v>2.1938085999999999E-6</v>
      </c>
      <c r="AM3506" s="241">
        <v>6.5415001000000002E-9</v>
      </c>
      <c r="AN3506" s="241">
        <v>2.7709600999999999E-5</v>
      </c>
      <c r="AO3506" s="241">
        <v>1.0677816E-5</v>
      </c>
      <c r="AP3506" s="241">
        <v>1.3694504E-5</v>
      </c>
      <c r="AQ3506" s="241">
        <v>3.9807334999999999E-7</v>
      </c>
      <c r="AR3506" s="241">
        <v>3.4413246000000002E-3</v>
      </c>
      <c r="AT3506" s="193"/>
      <c r="AU3506" s="193"/>
      <c r="AV3506" s="193"/>
      <c r="AW3506" s="193"/>
      <c r="AX3506" s="193"/>
      <c r="AY3506" s="193"/>
      <c r="AZ3506" s="193"/>
      <c r="BA3506" s="193"/>
      <c r="BB3506" s="193"/>
      <c r="BC3506" s="193"/>
      <c r="BD3506" s="193"/>
      <c r="BE3506" s="315"/>
      <c r="BF3506" s="315"/>
      <c r="BG3506" s="315"/>
      <c r="BH3506" s="315"/>
      <c r="BI3506" s="315"/>
      <c r="BJ3506" s="315"/>
      <c r="BK3506" s="315"/>
    </row>
    <row r="3507" spans="1:63" x14ac:dyDescent="0.25">
      <c r="A3507" s="9"/>
      <c r="B3507" s="43" t="s">
        <v>4654</v>
      </c>
      <c r="C3507" s="5" t="s">
        <v>803</v>
      </c>
      <c r="D3507" s="172">
        <v>2.4041354000000001E-2</v>
      </c>
      <c r="E3507" s="172">
        <v>1.4042565E-2</v>
      </c>
      <c r="F3507" s="172">
        <v>5.7913015000000002E-3</v>
      </c>
      <c r="G3507" s="172">
        <v>1.0101035E-3</v>
      </c>
      <c r="H3507" s="172">
        <v>2.3573594000000001E-5</v>
      </c>
      <c r="I3507" s="172">
        <v>2.8312370999999999E-3</v>
      </c>
      <c r="J3507" s="172">
        <v>1.2349672999999999E-4</v>
      </c>
      <c r="K3507" s="172">
        <v>2.0392790000000002E-6</v>
      </c>
      <c r="L3507" s="172">
        <v>2.1703666000000001E-4</v>
      </c>
      <c r="M3507" s="172">
        <v>0</v>
      </c>
      <c r="N3507" s="172">
        <v>0</v>
      </c>
      <c r="O3507" s="172">
        <v>0</v>
      </c>
      <c r="P3507" s="199">
        <f t="shared" si="671"/>
        <v>0.10401899999999999</v>
      </c>
      <c r="Q3507" s="233">
        <v>3.2706447999999999</v>
      </c>
      <c r="R3507" s="96">
        <v>1.146943</v>
      </c>
      <c r="S3507" s="96">
        <v>1.9632666999999999</v>
      </c>
      <c r="T3507" s="96">
        <v>6.5400000000000001E-7</v>
      </c>
      <c r="U3507" s="96">
        <v>3.5566666999999998E-3</v>
      </c>
      <c r="V3507" s="96">
        <v>3.0285111000000003E-4</v>
      </c>
      <c r="W3507" s="96">
        <v>0.15657499999999999</v>
      </c>
      <c r="X3507" s="241">
        <f t="shared" si="667"/>
        <v>1.01862393472109E-2</v>
      </c>
      <c r="Y3507" s="241">
        <f t="shared" si="668"/>
        <v>5.3265318832700003E-3</v>
      </c>
      <c r="Z3507" s="241">
        <f t="shared" si="669"/>
        <v>1.9860351017609002E-3</v>
      </c>
      <c r="AA3507" s="241">
        <f t="shared" si="670"/>
        <v>2.8736723621799998E-3</v>
      </c>
      <c r="AB3507" s="241">
        <v>2.8831508E-3</v>
      </c>
      <c r="AC3507" s="241">
        <v>4.1761110000000001E-7</v>
      </c>
      <c r="AD3507" s="241">
        <v>8.8396975E-4</v>
      </c>
      <c r="AE3507" s="241">
        <v>2.0709617E-7</v>
      </c>
      <c r="AF3507" s="241">
        <v>1.4973905000000001E-3</v>
      </c>
      <c r="AG3507" s="241">
        <v>6.1396126000000004E-5</v>
      </c>
      <c r="AH3507" s="241">
        <v>1.8869868000000001E-3</v>
      </c>
      <c r="AI3507" s="241">
        <v>9.6642614999999996E-6</v>
      </c>
      <c r="AJ3507" s="241">
        <v>8.9970955999999999E-6</v>
      </c>
      <c r="AK3507" s="241">
        <v>3.0839748000000001E-6</v>
      </c>
      <c r="AL3507" s="241">
        <v>7.6909696999999999E-7</v>
      </c>
      <c r="AM3507" s="241">
        <v>2.4868909000000002E-9</v>
      </c>
      <c r="AN3507" s="241">
        <v>2.7711399000000001E-5</v>
      </c>
      <c r="AO3507" s="241">
        <v>1.3112391E-5</v>
      </c>
      <c r="AP3507" s="241">
        <v>3.5707595999999999E-5</v>
      </c>
      <c r="AQ3507" s="241">
        <v>6.0176218000000003E-7</v>
      </c>
      <c r="AR3507" s="241">
        <v>2.8730705999999999E-3</v>
      </c>
      <c r="AT3507" s="193"/>
      <c r="AU3507" s="193"/>
      <c r="AV3507" s="193"/>
      <c r="AW3507" s="193"/>
      <c r="AX3507" s="193"/>
      <c r="AY3507" s="193"/>
      <c r="AZ3507" s="193"/>
      <c r="BA3507" s="193"/>
      <c r="BB3507" s="193"/>
      <c r="BC3507" s="193"/>
      <c r="BD3507" s="193"/>
      <c r="BE3507" s="315"/>
      <c r="BF3507" s="315"/>
      <c r="BG3507" s="315"/>
      <c r="BH3507" s="315"/>
      <c r="BI3507" s="315"/>
      <c r="BJ3507" s="315"/>
      <c r="BK3507" s="315"/>
    </row>
    <row r="3508" spans="1:63" x14ac:dyDescent="0.25">
      <c r="A3508" s="9"/>
      <c r="B3508" s="43" t="s">
        <v>4654</v>
      </c>
      <c r="C3508" s="5" t="s">
        <v>4082</v>
      </c>
      <c r="D3508" s="172">
        <v>2.7469647E-2</v>
      </c>
      <c r="E3508" s="172">
        <v>1.9625396E-2</v>
      </c>
      <c r="F3508" s="172">
        <v>4.9017590000000003E-3</v>
      </c>
      <c r="G3508" s="172">
        <v>1.6162003E-3</v>
      </c>
      <c r="H3508" s="172">
        <v>2.8243106E-5</v>
      </c>
      <c r="I3508" s="172">
        <v>9.7135465999999998E-4</v>
      </c>
      <c r="J3508" s="172">
        <v>1.1270032E-4</v>
      </c>
      <c r="K3508" s="172">
        <v>3.8950030999999998E-6</v>
      </c>
      <c r="L3508" s="172">
        <v>2.1009942E-4</v>
      </c>
      <c r="M3508" s="172">
        <v>0</v>
      </c>
      <c r="N3508" s="172">
        <v>0</v>
      </c>
      <c r="O3508" s="172">
        <v>0</v>
      </c>
      <c r="P3508" s="199">
        <f t="shared" si="671"/>
        <v>0.14537330370370369</v>
      </c>
      <c r="Q3508" s="233">
        <v>3.1317393999999998</v>
      </c>
      <c r="R3508" s="96">
        <v>1.7714422000000001</v>
      </c>
      <c r="S3508" s="96">
        <v>1.1680044000000001</v>
      </c>
      <c r="T3508" s="96">
        <v>6.9547221999999997E-7</v>
      </c>
      <c r="U3508" s="96">
        <v>3.8777777999999999E-2</v>
      </c>
      <c r="V3508" s="96">
        <v>2.1953139E-2</v>
      </c>
      <c r="W3508" s="96">
        <v>0.13156111000000001</v>
      </c>
      <c r="X3508" s="241">
        <f t="shared" si="667"/>
        <v>1.3544640710313298E-2</v>
      </c>
      <c r="Y3508" s="241">
        <f t="shared" si="668"/>
        <v>6.3283051289999993E-3</v>
      </c>
      <c r="Z3508" s="241">
        <f t="shared" si="669"/>
        <v>2.7787363921032999E-3</v>
      </c>
      <c r="AA3508" s="241">
        <f t="shared" si="670"/>
        <v>4.4375991892099996E-3</v>
      </c>
      <c r="AB3508" s="241">
        <v>4.0292271999999999E-3</v>
      </c>
      <c r="AC3508" s="241">
        <v>3.5240069000000002E-7</v>
      </c>
      <c r="AD3508" s="241">
        <v>1.2798715999999999E-3</v>
      </c>
      <c r="AE3508" s="241">
        <v>2.3459531E-7</v>
      </c>
      <c r="AF3508" s="241">
        <v>9.8128282999999992E-4</v>
      </c>
      <c r="AG3508" s="241">
        <v>3.7336502999999999E-5</v>
      </c>
      <c r="AH3508" s="241">
        <v>2.6371232E-3</v>
      </c>
      <c r="AI3508" s="241">
        <v>8.0301904000000005E-6</v>
      </c>
      <c r="AJ3508" s="241">
        <v>1.4397205E-5</v>
      </c>
      <c r="AK3508" s="241">
        <v>2.9938949999999999E-6</v>
      </c>
      <c r="AL3508" s="241">
        <v>1.1977404E-6</v>
      </c>
      <c r="AM3508" s="241">
        <v>3.6353032999999999E-9</v>
      </c>
      <c r="AN3508" s="241">
        <v>4.7230590999999997E-5</v>
      </c>
      <c r="AO3508" s="241">
        <v>2.0061111E-5</v>
      </c>
      <c r="AP3508" s="241">
        <v>4.7698823999999997E-5</v>
      </c>
      <c r="AQ3508" s="241">
        <v>5.1908920999999996E-7</v>
      </c>
      <c r="AR3508" s="241">
        <v>4.4370801E-3</v>
      </c>
      <c r="AT3508" s="193"/>
      <c r="AU3508" s="193"/>
      <c r="AV3508" s="193"/>
      <c r="AW3508" s="193"/>
      <c r="AX3508" s="193"/>
      <c r="AY3508" s="193"/>
      <c r="AZ3508" s="193"/>
      <c r="BA3508" s="193"/>
      <c r="BB3508" s="193"/>
      <c r="BC3508" s="193"/>
      <c r="BD3508" s="193"/>
      <c r="BE3508" s="315"/>
      <c r="BF3508" s="315"/>
      <c r="BG3508" s="315"/>
      <c r="BH3508" s="315"/>
      <c r="BI3508" s="315"/>
      <c r="BJ3508" s="315"/>
      <c r="BK3508" s="315"/>
    </row>
    <row r="3509" spans="1:63" x14ac:dyDescent="0.25">
      <c r="A3509" s="45" t="s">
        <v>610</v>
      </c>
      <c r="B3509" s="45"/>
      <c r="C3509" s="43"/>
      <c r="D3509" s="199"/>
      <c r="E3509" s="199"/>
      <c r="F3509" s="199"/>
      <c r="G3509" s="199"/>
      <c r="H3509" s="199"/>
      <c r="I3509" s="199"/>
      <c r="J3509" s="199"/>
      <c r="K3509" s="199"/>
      <c r="L3509" s="199"/>
      <c r="M3509" s="199"/>
      <c r="N3509" s="199"/>
      <c r="O3509" s="199"/>
      <c r="P3509" s="199"/>
      <c r="Q3509" s="239"/>
      <c r="R3509" s="97"/>
      <c r="S3509" s="97"/>
      <c r="T3509" s="97"/>
      <c r="U3509" s="97"/>
      <c r="V3509" s="97"/>
      <c r="W3509" s="97"/>
      <c r="X3509" s="259"/>
      <c r="Y3509" s="259"/>
      <c r="Z3509" s="259"/>
      <c r="AA3509" s="258"/>
      <c r="AB3509" s="258"/>
      <c r="AC3509" s="258"/>
      <c r="AD3509" s="258"/>
      <c r="AE3509" s="258"/>
      <c r="AF3509" s="258"/>
      <c r="AG3509" s="258"/>
      <c r="AH3509" s="258"/>
      <c r="AI3509" s="258"/>
      <c r="AJ3509" s="258"/>
      <c r="AK3509" s="258"/>
      <c r="AL3509" s="258"/>
      <c r="AM3509" s="258"/>
      <c r="AN3509" s="258"/>
      <c r="AO3509" s="258"/>
      <c r="AP3509" s="258"/>
      <c r="AQ3509" s="258"/>
      <c r="AR3509" s="258"/>
      <c r="AT3509" s="193"/>
      <c r="AU3509" s="193"/>
      <c r="AV3509" s="193"/>
      <c r="AW3509" s="193"/>
      <c r="AX3509" s="193"/>
      <c r="AY3509" s="193"/>
      <c r="AZ3509" s="193"/>
      <c r="BA3509" s="193"/>
      <c r="BB3509" s="193"/>
      <c r="BC3509" s="193"/>
      <c r="BD3509" s="193"/>
      <c r="BE3509" s="315"/>
      <c r="BF3509" s="315"/>
      <c r="BG3509" s="315"/>
      <c r="BH3509" s="315"/>
      <c r="BI3509" s="315"/>
      <c r="BJ3509" s="315"/>
      <c r="BK3509" s="315"/>
    </row>
    <row r="3510" spans="1:63" x14ac:dyDescent="0.25">
      <c r="A3510" s="9"/>
      <c r="B3510" s="43" t="s">
        <v>4654</v>
      </c>
      <c r="C3510" s="25" t="s">
        <v>5181</v>
      </c>
      <c r="D3510" s="193">
        <v>1.7827088000000001E-2</v>
      </c>
      <c r="E3510" s="193">
        <v>1.2770526000000001E-2</v>
      </c>
      <c r="F3510" s="193">
        <v>3.5132102999999998E-3</v>
      </c>
      <c r="G3510" s="193">
        <v>7.5617185E-4</v>
      </c>
      <c r="H3510" s="193">
        <v>1.5774969999999998E-5</v>
      </c>
      <c r="I3510" s="193">
        <v>5.2809880999999997E-4</v>
      </c>
      <c r="J3510" s="193">
        <v>6.4557161000000006E-5</v>
      </c>
      <c r="K3510" s="193">
        <v>1.6491477E-6</v>
      </c>
      <c r="L3510" s="193">
        <v>1.7709949E-4</v>
      </c>
      <c r="M3510" s="193">
        <v>0</v>
      </c>
      <c r="N3510" s="193">
        <v>0</v>
      </c>
      <c r="O3510" s="193">
        <v>0</v>
      </c>
      <c r="P3510" s="199">
        <f t="shared" ref="P3510:P3543" si="672">E3510/0.135</f>
        <v>9.4596488888888886E-2</v>
      </c>
      <c r="Q3510" s="240">
        <v>2.2150028000000002</v>
      </c>
      <c r="R3510" s="99">
        <v>1.1519197999999999</v>
      </c>
      <c r="S3510" s="99">
        <v>0.49283111000000002</v>
      </c>
      <c r="T3510" s="99">
        <v>3.8719443999999997E-7</v>
      </c>
      <c r="U3510" s="99">
        <v>3.2680555999999999E-3</v>
      </c>
      <c r="V3510" s="99">
        <v>2.6121694000000003E-4</v>
      </c>
      <c r="W3510" s="99">
        <v>0.56672222000000005</v>
      </c>
      <c r="X3510" s="241">
        <f t="shared" ref="X3510:X3543" si="673">SUM(Y3510:AA3510)</f>
        <v>8.6112920661665007E-3</v>
      </c>
      <c r="Y3510" s="241">
        <f t="shared" ref="Y3510:Y3543" si="674">SUM(AB3510:AG3510)</f>
        <v>3.9145461224699999E-3</v>
      </c>
      <c r="Z3510" s="241">
        <f t="shared" ref="Z3510:Z3543" si="675">SUM(AH3510:AP3510)</f>
        <v>1.8120689172964998E-3</v>
      </c>
      <c r="AA3510" s="241">
        <f t="shared" ref="AA3510:AA3543" si="676">SUM(AQ3510:AR3510)</f>
        <v>2.8846770264000002E-3</v>
      </c>
      <c r="AB3510" s="258">
        <v>2.6221447000000001E-3</v>
      </c>
      <c r="AC3510" s="258">
        <v>1.8363696999999999E-7</v>
      </c>
      <c r="AD3510" s="258">
        <v>5.9976273999999997E-4</v>
      </c>
      <c r="AE3510" s="258">
        <v>1.6928250000000001E-7</v>
      </c>
      <c r="AF3510" s="258">
        <v>6.7686530999999997E-4</v>
      </c>
      <c r="AG3510" s="258">
        <v>1.5420453000000001E-5</v>
      </c>
      <c r="AH3510" s="258">
        <v>1.7161610999999999E-3</v>
      </c>
      <c r="AI3510" s="258">
        <v>5.7688498999999999E-6</v>
      </c>
      <c r="AJ3510" s="258">
        <v>6.7180686999999996E-6</v>
      </c>
      <c r="AK3510" s="258">
        <v>7.8279997000000005E-7</v>
      </c>
      <c r="AL3510" s="258">
        <v>5.6647103000000005E-7</v>
      </c>
      <c r="AM3510" s="258">
        <v>1.7286965E-9</v>
      </c>
      <c r="AN3510" s="258">
        <v>3.2822701000000003E-5</v>
      </c>
      <c r="AO3510" s="258">
        <v>1.8826857E-5</v>
      </c>
      <c r="AP3510" s="258">
        <v>3.0420341E-5</v>
      </c>
      <c r="AQ3510" s="258">
        <v>3.890264E-7</v>
      </c>
      <c r="AR3510" s="258">
        <v>2.884288E-3</v>
      </c>
      <c r="AT3510" s="193"/>
      <c r="AU3510" s="193"/>
      <c r="AV3510" s="193"/>
      <c r="AW3510" s="193"/>
      <c r="AX3510" s="193"/>
      <c r="AY3510" s="193"/>
      <c r="AZ3510" s="193"/>
      <c r="BA3510" s="193"/>
      <c r="BB3510" s="193"/>
      <c r="BC3510" s="193"/>
      <c r="BD3510" s="193"/>
      <c r="BE3510" s="315"/>
      <c r="BF3510" s="315"/>
      <c r="BG3510" s="315"/>
      <c r="BH3510" s="315"/>
      <c r="BI3510" s="315"/>
      <c r="BJ3510" s="315"/>
      <c r="BK3510" s="315"/>
    </row>
    <row r="3511" spans="1:63" x14ac:dyDescent="0.25">
      <c r="A3511" s="9"/>
      <c r="B3511" s="43" t="s">
        <v>4654</v>
      </c>
      <c r="C3511" s="25" t="s">
        <v>5180</v>
      </c>
      <c r="D3511" s="193">
        <v>1.7893162000000001E-2</v>
      </c>
      <c r="E3511" s="193">
        <v>1.4810021E-2</v>
      </c>
      <c r="F3511" s="193">
        <v>1.5300238E-3</v>
      </c>
      <c r="G3511" s="193">
        <v>8.2054396999999999E-4</v>
      </c>
      <c r="H3511" s="193">
        <v>3.6165102000000003E-5</v>
      </c>
      <c r="I3511" s="193">
        <v>4.3023969000000002E-4</v>
      </c>
      <c r="J3511" s="193">
        <v>5.6507259000000001E-5</v>
      </c>
      <c r="K3511" s="193">
        <v>5.4085973000000001E-6</v>
      </c>
      <c r="L3511" s="193">
        <v>2.0425244000000001E-4</v>
      </c>
      <c r="M3511" s="193">
        <v>0</v>
      </c>
      <c r="N3511" s="193">
        <v>0</v>
      </c>
      <c r="O3511" s="193">
        <v>0</v>
      </c>
      <c r="P3511" s="199">
        <f t="shared" si="672"/>
        <v>0.10970385925925925</v>
      </c>
      <c r="Q3511" s="240">
        <v>2.2569347</v>
      </c>
      <c r="R3511" s="99">
        <v>1.4185806999999999</v>
      </c>
      <c r="S3511" s="99">
        <v>0.23373778000000001</v>
      </c>
      <c r="T3511" s="99">
        <v>9.9730556000000002E-7</v>
      </c>
      <c r="U3511" s="99">
        <v>5.8772221999999999E-2</v>
      </c>
      <c r="V3511" s="99">
        <v>1.9509722E-2</v>
      </c>
      <c r="W3511" s="99">
        <v>0.52633333000000004</v>
      </c>
      <c r="X3511" s="241">
        <f t="shared" si="673"/>
        <v>9.7184857871141003E-3</v>
      </c>
      <c r="Y3511" s="241">
        <f t="shared" si="674"/>
        <v>4.0505463911999998E-3</v>
      </c>
      <c r="Z3511" s="241">
        <f t="shared" si="675"/>
        <v>2.1127567228040995E-3</v>
      </c>
      <c r="AA3511" s="241">
        <f t="shared" si="676"/>
        <v>3.5551826731100001E-3</v>
      </c>
      <c r="AB3511" s="258">
        <v>3.0405647000000002E-3</v>
      </c>
      <c r="AC3511" s="258">
        <v>5.5438628999999997E-7</v>
      </c>
      <c r="AD3511" s="258">
        <v>6.3893149999999998E-4</v>
      </c>
      <c r="AE3511" s="258">
        <v>1.3747511000000001E-7</v>
      </c>
      <c r="AF3511" s="258">
        <v>3.6354882999999999E-4</v>
      </c>
      <c r="AG3511" s="258">
        <v>6.8094997999999999E-6</v>
      </c>
      <c r="AH3511" s="258">
        <v>1.9899655E-3</v>
      </c>
      <c r="AI3511" s="258">
        <v>2.4033453999999999E-6</v>
      </c>
      <c r="AJ3511" s="258">
        <v>7.3048166999999999E-6</v>
      </c>
      <c r="AK3511" s="258">
        <v>3.1845266000000001E-6</v>
      </c>
      <c r="AL3511" s="258">
        <v>6.0061907999999999E-7</v>
      </c>
      <c r="AM3511" s="258">
        <v>1.8010240999999999E-9</v>
      </c>
      <c r="AN3511" s="258">
        <v>5.2864178999999997E-5</v>
      </c>
      <c r="AO3511" s="258">
        <v>1.4364265E-5</v>
      </c>
      <c r="AP3511" s="258">
        <v>4.2067670000000002E-5</v>
      </c>
      <c r="AQ3511" s="258">
        <v>4.3947311000000001E-7</v>
      </c>
      <c r="AR3511" s="258">
        <v>3.5547432E-3</v>
      </c>
      <c r="AT3511" s="193"/>
      <c r="AU3511" s="193"/>
      <c r="AV3511" s="193"/>
      <c r="AW3511" s="193"/>
      <c r="AX3511" s="193"/>
      <c r="AY3511" s="193"/>
      <c r="AZ3511" s="193"/>
      <c r="BA3511" s="193"/>
      <c r="BB3511" s="193"/>
      <c r="BC3511" s="193"/>
      <c r="BD3511" s="193"/>
      <c r="BE3511" s="315"/>
      <c r="BF3511" s="315"/>
      <c r="BG3511" s="315"/>
      <c r="BH3511" s="315"/>
      <c r="BI3511" s="315"/>
      <c r="BJ3511" s="315"/>
      <c r="BK3511" s="315"/>
    </row>
    <row r="3512" spans="1:63" x14ac:dyDescent="0.25">
      <c r="A3512" s="9"/>
      <c r="B3512" s="43" t="s">
        <v>4654</v>
      </c>
      <c r="C3512" s="25" t="s">
        <v>5179</v>
      </c>
      <c r="D3512" s="193">
        <v>6.1219455999999998E-2</v>
      </c>
      <c r="E3512" s="193">
        <v>2.5353611000000002E-2</v>
      </c>
      <c r="F3512" s="193">
        <v>2.561913E-2</v>
      </c>
      <c r="G3512" s="193">
        <v>4.3387039999999997E-3</v>
      </c>
      <c r="H3512" s="193">
        <v>1.6449320999999999E-5</v>
      </c>
      <c r="I3512" s="193">
        <v>5.7124256000000003E-3</v>
      </c>
      <c r="J3512" s="193">
        <v>5.3979191000000002E-5</v>
      </c>
      <c r="K3512" s="193">
        <v>9.1442541000000004E-7</v>
      </c>
      <c r="L3512" s="193">
        <v>1.2424288E-4</v>
      </c>
      <c r="M3512" s="193">
        <v>0</v>
      </c>
      <c r="N3512" s="193">
        <v>0</v>
      </c>
      <c r="O3512" s="193">
        <v>0</v>
      </c>
      <c r="P3512" s="199">
        <f t="shared" si="672"/>
        <v>0.18780452592592592</v>
      </c>
      <c r="Q3512" s="240">
        <v>2.3589335999999999</v>
      </c>
      <c r="R3512" s="99">
        <v>1.7872973999999999</v>
      </c>
      <c r="S3512" s="99">
        <v>5.8745555999999997E-2</v>
      </c>
      <c r="T3512" s="99">
        <v>1.1966111E-7</v>
      </c>
      <c r="U3512" s="99">
        <v>1.0232778E-3</v>
      </c>
      <c r="V3512" s="99">
        <v>3.1172749999999999E-4</v>
      </c>
      <c r="W3512" s="99">
        <v>0.51155556000000002</v>
      </c>
      <c r="X3512" s="241">
        <f t="shared" si="673"/>
        <v>2.1310866314553301E-2</v>
      </c>
      <c r="Y3512" s="241">
        <f t="shared" si="674"/>
        <v>1.3290582009602999E-2</v>
      </c>
      <c r="Z3512" s="241">
        <f t="shared" si="675"/>
        <v>3.5448752013602998E-3</v>
      </c>
      <c r="AA3512" s="241">
        <f t="shared" si="676"/>
        <v>4.4754091035899999E-3</v>
      </c>
      <c r="AB3512" s="258">
        <v>5.2048082999999997E-3</v>
      </c>
      <c r="AC3512" s="258">
        <v>5.3824223000000001E-8</v>
      </c>
      <c r="AD3512" s="258">
        <v>3.2277234000000002E-3</v>
      </c>
      <c r="AE3512" s="258">
        <v>5.1849598000000002E-7</v>
      </c>
      <c r="AF3512" s="258">
        <v>4.8556229000000003E-3</v>
      </c>
      <c r="AG3512" s="258">
        <v>1.8550893999999999E-6</v>
      </c>
      <c r="AH3512" s="258">
        <v>3.4066817999999998E-3</v>
      </c>
      <c r="AI3512" s="258">
        <v>4.4021092000000003E-5</v>
      </c>
      <c r="AJ3512" s="258">
        <v>3.8814199000000002E-5</v>
      </c>
      <c r="AK3512" s="258">
        <v>9.3344707E-7</v>
      </c>
      <c r="AL3512" s="258">
        <v>3.1794542000000001E-6</v>
      </c>
      <c r="AM3512" s="258">
        <v>9.4878903000000001E-9</v>
      </c>
      <c r="AN3512" s="258">
        <v>5.4881362E-6</v>
      </c>
      <c r="AO3512" s="258">
        <v>1.0173878000000001E-5</v>
      </c>
      <c r="AP3512" s="258">
        <v>3.5573707E-5</v>
      </c>
      <c r="AQ3512" s="258">
        <v>3.0030359000000001E-7</v>
      </c>
      <c r="AR3512" s="258">
        <v>4.4751087999999996E-3</v>
      </c>
      <c r="AT3512" s="193"/>
      <c r="AU3512" s="193"/>
      <c r="AV3512" s="193"/>
      <c r="AW3512" s="193"/>
      <c r="AX3512" s="193"/>
      <c r="AY3512" s="193"/>
      <c r="AZ3512" s="193"/>
      <c r="BA3512" s="193"/>
      <c r="BB3512" s="193"/>
      <c r="BC3512" s="193"/>
      <c r="BD3512" s="193"/>
      <c r="BE3512" s="315"/>
      <c r="BF3512" s="315"/>
      <c r="BG3512" s="315"/>
      <c r="BH3512" s="315"/>
      <c r="BI3512" s="315"/>
      <c r="BJ3512" s="315"/>
      <c r="BK3512" s="315"/>
    </row>
    <row r="3513" spans="1:63" x14ac:dyDescent="0.25">
      <c r="A3513" s="9"/>
      <c r="B3513" s="43" t="s">
        <v>4654</v>
      </c>
      <c r="C3513" s="25" t="s">
        <v>5178</v>
      </c>
      <c r="D3513" s="193">
        <v>1.5801579999999999E-2</v>
      </c>
      <c r="E3513" s="193">
        <v>1.2560702E-2</v>
      </c>
      <c r="F3513" s="193">
        <v>2.1338398000000001E-3</v>
      </c>
      <c r="G3513" s="193">
        <v>3.3666366999999999E-4</v>
      </c>
      <c r="H3513" s="193">
        <v>2.8168918999999999E-5</v>
      </c>
      <c r="I3513" s="193">
        <v>4.6261019999999998E-4</v>
      </c>
      <c r="J3513" s="193">
        <v>7.4034825E-5</v>
      </c>
      <c r="K3513" s="193">
        <v>1.0137212E-5</v>
      </c>
      <c r="L3513" s="193">
        <v>1.9542345000000001E-4</v>
      </c>
      <c r="M3513" s="193">
        <v>0</v>
      </c>
      <c r="N3513" s="193">
        <v>0</v>
      </c>
      <c r="O3513" s="193">
        <v>0</v>
      </c>
      <c r="P3513" s="199">
        <f t="shared" si="672"/>
        <v>9.3042237037037026E-2</v>
      </c>
      <c r="Q3513" s="240">
        <v>3.2084809999999999</v>
      </c>
      <c r="R3513" s="99">
        <v>1.2125748000000001</v>
      </c>
      <c r="S3513" s="99">
        <v>1.9379111</v>
      </c>
      <c r="T3513" s="99">
        <v>5.3063888999999999E-7</v>
      </c>
      <c r="U3513" s="99">
        <v>3.8100000000000002E-2</v>
      </c>
      <c r="V3513" s="99">
        <v>3.5884489E-3</v>
      </c>
      <c r="W3513" s="99">
        <v>1.6306111000000002E-2</v>
      </c>
      <c r="X3513" s="241">
        <f t="shared" si="673"/>
        <v>8.2615577197999394E-3</v>
      </c>
      <c r="Y3513" s="241">
        <f t="shared" si="674"/>
        <v>3.4518952886300001E-3</v>
      </c>
      <c r="Z3513" s="241">
        <f t="shared" si="675"/>
        <v>1.7692338363599401E-3</v>
      </c>
      <c r="AA3513" s="241">
        <f t="shared" si="676"/>
        <v>3.0404285948099998E-3</v>
      </c>
      <c r="AB3513" s="258">
        <v>2.5787602999999999E-3</v>
      </c>
      <c r="AC3513" s="258">
        <v>3.1058840999999998E-7</v>
      </c>
      <c r="AD3513" s="258">
        <v>3.3969071E-4</v>
      </c>
      <c r="AE3513" s="258">
        <v>1.4721122000000001E-7</v>
      </c>
      <c r="AF3513" s="258">
        <v>4.7175754999999997E-4</v>
      </c>
      <c r="AG3513" s="258">
        <v>6.1228929000000005E-5</v>
      </c>
      <c r="AH3513" s="258">
        <v>1.6878295E-3</v>
      </c>
      <c r="AI3513" s="258">
        <v>3.4187444000000001E-6</v>
      </c>
      <c r="AJ3513" s="258">
        <v>2.9712848000000002E-6</v>
      </c>
      <c r="AK3513" s="258">
        <v>2.2849195999999999E-6</v>
      </c>
      <c r="AL3513" s="258">
        <v>2.7222662000000002E-7</v>
      </c>
      <c r="AM3513" s="258">
        <v>8.9393993999999996E-10</v>
      </c>
      <c r="AN3513" s="258">
        <v>2.9643452E-5</v>
      </c>
      <c r="AO3513" s="258">
        <v>1.3720573E-5</v>
      </c>
      <c r="AP3513" s="258">
        <v>2.9092242000000001E-5</v>
      </c>
      <c r="AQ3513" s="258">
        <v>5.5649481000000001E-7</v>
      </c>
      <c r="AR3513" s="258">
        <v>3.0398720999999999E-3</v>
      </c>
      <c r="AT3513" s="193"/>
      <c r="AU3513" s="193"/>
      <c r="AV3513" s="193"/>
      <c r="AW3513" s="193"/>
      <c r="AX3513" s="193"/>
      <c r="AY3513" s="193"/>
      <c r="AZ3513" s="193"/>
      <c r="BA3513" s="193"/>
      <c r="BB3513" s="193"/>
      <c r="BC3513" s="193"/>
      <c r="BD3513" s="193"/>
      <c r="BE3513" s="315"/>
      <c r="BF3513" s="315"/>
      <c r="BG3513" s="315"/>
      <c r="BH3513" s="315"/>
      <c r="BI3513" s="315"/>
      <c r="BJ3513" s="315"/>
      <c r="BK3513" s="315"/>
    </row>
    <row r="3514" spans="1:63" x14ac:dyDescent="0.25">
      <c r="A3514" s="9"/>
      <c r="B3514" s="43" t="s">
        <v>4654</v>
      </c>
      <c r="C3514" s="25" t="s">
        <v>5177</v>
      </c>
      <c r="D3514" s="193">
        <v>3.3000688E-2</v>
      </c>
      <c r="E3514" s="193">
        <v>2.266491E-2</v>
      </c>
      <c r="F3514" s="193">
        <v>5.7517022000000001E-3</v>
      </c>
      <c r="G3514" s="193">
        <v>3.1332558E-3</v>
      </c>
      <c r="H3514" s="193">
        <v>2.0763157E-5</v>
      </c>
      <c r="I3514" s="193">
        <v>1.1255347000000001E-3</v>
      </c>
      <c r="J3514" s="193">
        <v>1.3369118E-4</v>
      </c>
      <c r="K3514" s="193">
        <v>1.2339075000000001E-6</v>
      </c>
      <c r="L3514" s="193">
        <v>1.6959677000000001E-4</v>
      </c>
      <c r="M3514" s="193">
        <v>0</v>
      </c>
      <c r="N3514" s="193">
        <v>0</v>
      </c>
      <c r="O3514" s="193">
        <v>0</v>
      </c>
      <c r="P3514" s="199">
        <f t="shared" si="672"/>
        <v>0.16788822222222222</v>
      </c>
      <c r="Q3514" s="240">
        <v>3.3107877000000001</v>
      </c>
      <c r="R3514" s="99">
        <v>1.7769816</v>
      </c>
      <c r="S3514" s="99">
        <v>1.4315466999999999</v>
      </c>
      <c r="T3514" s="99">
        <v>3.8716666999999998E-7</v>
      </c>
      <c r="U3514" s="99">
        <v>3.1383333000000002E-3</v>
      </c>
      <c r="V3514" s="99">
        <v>3.5136194E-4</v>
      </c>
      <c r="W3514" s="99">
        <v>9.8769443999999998E-2</v>
      </c>
      <c r="X3514" s="241">
        <f t="shared" si="673"/>
        <v>1.59218527652208E-2</v>
      </c>
      <c r="Y3514" s="241">
        <f t="shared" si="674"/>
        <v>8.3081040316699984E-3</v>
      </c>
      <c r="Z3514" s="241">
        <f t="shared" si="675"/>
        <v>3.1637796160508005E-3</v>
      </c>
      <c r="AA3514" s="241">
        <f t="shared" si="676"/>
        <v>4.4499691175E-3</v>
      </c>
      <c r="AB3514" s="258">
        <v>4.6536909000000001E-3</v>
      </c>
      <c r="AC3514" s="258">
        <v>2.4807414999999999E-7</v>
      </c>
      <c r="AD3514" s="258">
        <v>2.456115E-3</v>
      </c>
      <c r="AE3514" s="258">
        <v>2.5211152000000001E-7</v>
      </c>
      <c r="AF3514" s="258">
        <v>1.1530233000000001E-3</v>
      </c>
      <c r="AG3514" s="258">
        <v>4.4774646000000002E-5</v>
      </c>
      <c r="AH3514" s="258">
        <v>3.0459017E-3</v>
      </c>
      <c r="AI3514" s="258">
        <v>9.4437001000000007E-6</v>
      </c>
      <c r="AJ3514" s="258">
        <v>2.8002279E-5</v>
      </c>
      <c r="AK3514" s="258">
        <v>2.8697854E-6</v>
      </c>
      <c r="AL3514" s="258">
        <v>2.3316172999999999E-6</v>
      </c>
      <c r="AM3514" s="258">
        <v>7.1022508000000002E-9</v>
      </c>
      <c r="AN3514" s="258">
        <v>2.9427654E-5</v>
      </c>
      <c r="AO3514" s="258">
        <v>1.5874491000000001E-5</v>
      </c>
      <c r="AP3514" s="258">
        <v>2.9921286999999999E-5</v>
      </c>
      <c r="AQ3514" s="258">
        <v>4.9461749999999995E-7</v>
      </c>
      <c r="AR3514" s="258">
        <v>4.4494744999999999E-3</v>
      </c>
      <c r="AT3514" s="193"/>
      <c r="AU3514" s="193"/>
      <c r="AV3514" s="193"/>
      <c r="AW3514" s="193"/>
      <c r="AX3514" s="193"/>
      <c r="AY3514" s="193"/>
      <c r="AZ3514" s="193"/>
      <c r="BA3514" s="193"/>
      <c r="BB3514" s="193"/>
      <c r="BC3514" s="193"/>
      <c r="BD3514" s="193"/>
      <c r="BE3514" s="315"/>
      <c r="BF3514" s="315"/>
      <c r="BG3514" s="315"/>
      <c r="BH3514" s="315"/>
      <c r="BI3514" s="315"/>
      <c r="BJ3514" s="315"/>
      <c r="BK3514" s="315"/>
    </row>
    <row r="3515" spans="1:63" x14ac:dyDescent="0.25">
      <c r="A3515" s="9"/>
      <c r="B3515" s="43" t="s">
        <v>4654</v>
      </c>
      <c r="C3515" s="25" t="s">
        <v>5176</v>
      </c>
      <c r="D3515" s="193">
        <v>9.6384082999999999E-3</v>
      </c>
      <c r="E3515" s="193">
        <v>8.3297939000000001E-3</v>
      </c>
      <c r="F3515" s="193">
        <v>5.7439100000000005E-4</v>
      </c>
      <c r="G3515" s="193">
        <v>4.3966442000000001E-5</v>
      </c>
      <c r="H3515" s="193">
        <v>8.6667434999999999E-5</v>
      </c>
      <c r="I3515" s="193">
        <v>1.1428286999999999E-4</v>
      </c>
      <c r="J3515" s="193">
        <v>3.0683963999999998E-4</v>
      </c>
      <c r="K3515" s="193">
        <v>1.5362976E-6</v>
      </c>
      <c r="L3515" s="193">
        <v>1.8093075999999999E-4</v>
      </c>
      <c r="M3515" s="193">
        <v>0</v>
      </c>
      <c r="N3515" s="193">
        <v>0</v>
      </c>
      <c r="O3515" s="193">
        <v>0</v>
      </c>
      <c r="P3515" s="199">
        <f t="shared" si="672"/>
        <v>6.1702177037037037E-2</v>
      </c>
      <c r="Q3515" s="240">
        <v>1.36202</v>
      </c>
      <c r="R3515" s="99">
        <v>0.32214420999999999</v>
      </c>
      <c r="S3515" s="99">
        <v>9.0230000000000005E-2</v>
      </c>
      <c r="T3515" s="99">
        <v>3.9447222000000002E-7</v>
      </c>
      <c r="U3515" s="99">
        <v>5.2602778000000003E-2</v>
      </c>
      <c r="V3515" s="99">
        <v>2.3707011E-4</v>
      </c>
      <c r="W3515" s="99">
        <v>0.89680556</v>
      </c>
      <c r="X3515" s="241">
        <f t="shared" si="673"/>
        <v>4.0694163828499403E-3</v>
      </c>
      <c r="Y3515" s="241">
        <f t="shared" si="674"/>
        <v>1.858987789749E-3</v>
      </c>
      <c r="Z3515" s="241">
        <f t="shared" si="675"/>
        <v>1.4029857693609402E-3</v>
      </c>
      <c r="AA3515" s="241">
        <f t="shared" si="676"/>
        <v>8.0744282374000005E-4</v>
      </c>
      <c r="AB3515" s="258">
        <v>1.6751253000000001E-3</v>
      </c>
      <c r="AC3515" s="258">
        <v>1.2570760999999999E-7</v>
      </c>
      <c r="AD3515" s="258">
        <v>5.0088718000000003E-5</v>
      </c>
      <c r="AE3515" s="258">
        <v>5.8678339000000003E-8</v>
      </c>
      <c r="AF3515" s="258">
        <v>1.3064654000000001E-4</v>
      </c>
      <c r="AG3515" s="258">
        <v>2.9428458000000001E-6</v>
      </c>
      <c r="AH3515" s="258">
        <v>1.0956216E-3</v>
      </c>
      <c r="AI3515" s="258">
        <v>9.3432450000000004E-7</v>
      </c>
      <c r="AJ3515" s="258">
        <v>3.7293609000000001E-7</v>
      </c>
      <c r="AK3515" s="258">
        <v>2.7372480999999998E-6</v>
      </c>
      <c r="AL3515" s="258">
        <v>4.5398431000000002E-8</v>
      </c>
      <c r="AM3515" s="258">
        <v>1.3643993999999999E-10</v>
      </c>
      <c r="AN3515" s="258">
        <v>6.4609567999999998E-5</v>
      </c>
      <c r="AO3515" s="258">
        <v>3.5246378E-6</v>
      </c>
      <c r="AP3515" s="258">
        <v>2.3513992E-4</v>
      </c>
      <c r="AQ3515" s="258">
        <v>3.3345374000000003E-7</v>
      </c>
      <c r="AR3515" s="258">
        <v>8.0710937000000001E-4</v>
      </c>
      <c r="AT3515" s="193"/>
      <c r="AU3515" s="193"/>
      <c r="AV3515" s="193"/>
      <c r="AW3515" s="193"/>
      <c r="AX3515" s="193"/>
      <c r="AY3515" s="193"/>
      <c r="AZ3515" s="193"/>
      <c r="BA3515" s="193"/>
      <c r="BB3515" s="193"/>
      <c r="BC3515" s="193"/>
      <c r="BD3515" s="193"/>
      <c r="BE3515" s="315"/>
      <c r="BF3515" s="315"/>
      <c r="BG3515" s="315"/>
      <c r="BH3515" s="315"/>
      <c r="BI3515" s="315"/>
      <c r="BJ3515" s="315"/>
      <c r="BK3515" s="315"/>
    </row>
    <row r="3516" spans="1:63" x14ac:dyDescent="0.25">
      <c r="A3516" s="9"/>
      <c r="B3516" s="43" t="s">
        <v>4654</v>
      </c>
      <c r="C3516" s="25" t="s">
        <v>5175</v>
      </c>
      <c r="D3516" s="193">
        <v>6.9247205000000003E-3</v>
      </c>
      <c r="E3516" s="193">
        <v>4.8111619000000003E-3</v>
      </c>
      <c r="F3516" s="193">
        <v>1.1793169E-3</v>
      </c>
      <c r="G3516" s="193">
        <v>3.4331756999999999E-4</v>
      </c>
      <c r="H3516" s="193">
        <v>9.4845630999999993E-6</v>
      </c>
      <c r="I3516" s="193">
        <v>3.0974806000000002E-4</v>
      </c>
      <c r="J3516" s="193">
        <v>6.2307960999999994E-5</v>
      </c>
      <c r="K3516" s="193">
        <v>1.1851235E-6</v>
      </c>
      <c r="L3516" s="193">
        <v>2.0819845999999999E-4</v>
      </c>
      <c r="M3516" s="193">
        <v>0</v>
      </c>
      <c r="N3516" s="193">
        <v>0</v>
      </c>
      <c r="O3516" s="193">
        <v>0</v>
      </c>
      <c r="P3516" s="199">
        <f t="shared" si="672"/>
        <v>3.5638236296296297E-2</v>
      </c>
      <c r="Q3516" s="240">
        <v>2.7168701999999998</v>
      </c>
      <c r="R3516" s="99">
        <v>0.44165057000000002</v>
      </c>
      <c r="S3516" s="99">
        <v>1.9050889</v>
      </c>
      <c r="T3516" s="99">
        <v>2.4237222000000003E-7</v>
      </c>
      <c r="U3516" s="99">
        <v>1.6670832999999999E-2</v>
      </c>
      <c r="V3516" s="99">
        <v>4.8207500000000004E-3</v>
      </c>
      <c r="W3516" s="99">
        <v>0.34863888999999998</v>
      </c>
      <c r="X3516" s="241">
        <f t="shared" si="673"/>
        <v>3.4567859655078898E-3</v>
      </c>
      <c r="Y3516" s="241">
        <f t="shared" si="674"/>
        <v>1.6610925985489999E-3</v>
      </c>
      <c r="Z3516" s="241">
        <f t="shared" si="675"/>
        <v>6.8882483257889004E-4</v>
      </c>
      <c r="AA3516" s="241">
        <f t="shared" si="676"/>
        <v>1.1068685343799999E-3</v>
      </c>
      <c r="AB3516" s="258">
        <v>9.8750677999999989E-4</v>
      </c>
      <c r="AC3516" s="258">
        <v>2.019118E-7</v>
      </c>
      <c r="AD3516" s="258">
        <v>3.3773762000000003E-4</v>
      </c>
      <c r="AE3516" s="258">
        <v>6.1171749000000003E-8</v>
      </c>
      <c r="AF3516" s="258">
        <v>2.7290841999999999E-4</v>
      </c>
      <c r="AG3516" s="258">
        <v>6.2676694999999995E-5</v>
      </c>
      <c r="AH3516" s="258">
        <v>6.4631002999999997E-4</v>
      </c>
      <c r="AI3516" s="258">
        <v>1.9270088000000001E-6</v>
      </c>
      <c r="AJ3516" s="258">
        <v>3.0454636999999999E-6</v>
      </c>
      <c r="AK3516" s="258">
        <v>1.2623902999999999E-6</v>
      </c>
      <c r="AL3516" s="258">
        <v>2.7740488999999999E-7</v>
      </c>
      <c r="AM3516" s="258">
        <v>8.6958889000000001E-10</v>
      </c>
      <c r="AN3516" s="258">
        <v>1.4612306E-5</v>
      </c>
      <c r="AO3516" s="258">
        <v>6.0233523E-6</v>
      </c>
      <c r="AP3516" s="258">
        <v>1.5366007000000001E-5</v>
      </c>
      <c r="AQ3516" s="258">
        <v>5.5443438000000003E-7</v>
      </c>
      <c r="AR3516" s="258">
        <v>1.1063141E-3</v>
      </c>
      <c r="AT3516" s="193"/>
      <c r="AU3516" s="193"/>
      <c r="AV3516" s="193"/>
      <c r="AW3516" s="193"/>
      <c r="AX3516" s="193"/>
      <c r="AY3516" s="193"/>
      <c r="AZ3516" s="193"/>
      <c r="BA3516" s="193"/>
      <c r="BB3516" s="193"/>
      <c r="BC3516" s="193"/>
      <c r="BD3516" s="193"/>
      <c r="BE3516" s="315"/>
      <c r="BF3516" s="315"/>
      <c r="BG3516" s="315"/>
      <c r="BH3516" s="315"/>
      <c r="BI3516" s="315"/>
      <c r="BJ3516" s="315"/>
      <c r="BK3516" s="315"/>
    </row>
    <row r="3517" spans="1:63" x14ac:dyDescent="0.25">
      <c r="A3517" s="9"/>
      <c r="B3517" s="43" t="s">
        <v>4654</v>
      </c>
      <c r="C3517" s="25" t="s">
        <v>5174</v>
      </c>
      <c r="D3517" s="193">
        <v>7.2454984E-2</v>
      </c>
      <c r="E3517" s="193">
        <v>4.3529120999999997E-2</v>
      </c>
      <c r="F3517" s="193">
        <v>2.2874901999999999E-2</v>
      </c>
      <c r="G3517" s="193">
        <v>4.6545651999999998E-4</v>
      </c>
      <c r="H3517" s="193">
        <v>2.2790262E-5</v>
      </c>
      <c r="I3517" s="193">
        <v>4.9357244999999996E-3</v>
      </c>
      <c r="J3517" s="193">
        <v>4.3108315000000002E-4</v>
      </c>
      <c r="K3517" s="193">
        <v>1.3626838999999999E-6</v>
      </c>
      <c r="L3517" s="193">
        <v>1.9454345E-4</v>
      </c>
      <c r="M3517" s="193">
        <v>0</v>
      </c>
      <c r="N3517" s="193">
        <v>0</v>
      </c>
      <c r="O3517" s="193">
        <v>0</v>
      </c>
      <c r="P3517" s="199">
        <f t="shared" si="672"/>
        <v>0.32243793333333332</v>
      </c>
      <c r="Q3517" s="240">
        <v>3.1103722999999999</v>
      </c>
      <c r="R3517" s="99">
        <v>2.8150731000000002</v>
      </c>
      <c r="S3517" s="99">
        <v>9.4266666999999998E-2</v>
      </c>
      <c r="T3517" s="99">
        <v>2.9074999999999998E-7</v>
      </c>
      <c r="U3517" s="99">
        <v>2.8199999999999999E-2</v>
      </c>
      <c r="V3517" s="99">
        <v>7.7944202999999997E-4</v>
      </c>
      <c r="W3517" s="99">
        <v>0.17205277999999999</v>
      </c>
      <c r="X3517" s="241">
        <f t="shared" si="673"/>
        <v>2.7567769250663898E-2</v>
      </c>
      <c r="Y3517" s="241">
        <f t="shared" si="674"/>
        <v>1.4185553803902001E-2</v>
      </c>
      <c r="Z3517" s="241">
        <f t="shared" si="675"/>
        <v>6.3363389833019004E-3</v>
      </c>
      <c r="AA3517" s="241">
        <f t="shared" si="676"/>
        <v>7.0458764634600008E-3</v>
      </c>
      <c r="AB3517" s="258">
        <v>8.9369934000000009E-3</v>
      </c>
      <c r="AC3517" s="258">
        <v>9.6545782E-8</v>
      </c>
      <c r="AD3517" s="258">
        <v>7.2639939000000004E-4</v>
      </c>
      <c r="AE3517" s="258">
        <v>9.549281200000001E-7</v>
      </c>
      <c r="AF3517" s="258">
        <v>4.5189649000000002E-3</v>
      </c>
      <c r="AG3517" s="258">
        <v>2.14464E-6</v>
      </c>
      <c r="AH3517" s="258">
        <v>5.8485085000000003E-3</v>
      </c>
      <c r="AI3517" s="258">
        <v>3.7336357E-5</v>
      </c>
      <c r="AJ3517" s="258">
        <v>4.1178411000000002E-6</v>
      </c>
      <c r="AK3517" s="258">
        <v>2.5857287999999999E-6</v>
      </c>
      <c r="AL3517" s="258">
        <v>5.4930948999999999E-7</v>
      </c>
      <c r="AM3517" s="258">
        <v>1.6979119E-9</v>
      </c>
      <c r="AN3517" s="258">
        <v>2.4454634E-4</v>
      </c>
      <c r="AO3517" s="258">
        <v>1.1952037999999999E-4</v>
      </c>
      <c r="AP3517" s="258">
        <v>7.9172829000000001E-5</v>
      </c>
      <c r="AQ3517" s="258">
        <v>5.3206345999999997E-7</v>
      </c>
      <c r="AR3517" s="258">
        <v>7.0453444000000004E-3</v>
      </c>
      <c r="AT3517" s="193"/>
      <c r="AU3517" s="193"/>
      <c r="AV3517" s="193"/>
      <c r="AW3517" s="193"/>
      <c r="AX3517" s="193"/>
      <c r="AY3517" s="193"/>
      <c r="AZ3517" s="193"/>
      <c r="BA3517" s="193"/>
      <c r="BB3517" s="193"/>
      <c r="BC3517" s="193"/>
      <c r="BD3517" s="193"/>
      <c r="BE3517" s="315"/>
      <c r="BF3517" s="315"/>
      <c r="BG3517" s="315"/>
      <c r="BH3517" s="315"/>
      <c r="BI3517" s="315"/>
      <c r="BJ3517" s="315"/>
      <c r="BK3517" s="315"/>
    </row>
    <row r="3518" spans="1:63" x14ac:dyDescent="0.25">
      <c r="A3518" s="9"/>
      <c r="B3518" s="43" t="s">
        <v>4654</v>
      </c>
      <c r="C3518" s="25" t="s">
        <v>5173</v>
      </c>
      <c r="D3518" s="193">
        <v>7.3913555000000006E-2</v>
      </c>
      <c r="E3518" s="193">
        <v>3.3318067999999999E-2</v>
      </c>
      <c r="F3518" s="193">
        <v>2.3009826000000001E-2</v>
      </c>
      <c r="G3518" s="193">
        <v>6.9630728000000001E-3</v>
      </c>
      <c r="H3518" s="193">
        <v>2.2357418E-5</v>
      </c>
      <c r="I3518" s="193">
        <v>1.0387003000000001E-2</v>
      </c>
      <c r="J3518" s="193">
        <v>9.3127231000000003E-5</v>
      </c>
      <c r="K3518" s="193">
        <v>8.8999538999999996E-7</v>
      </c>
      <c r="L3518" s="193">
        <v>1.192113E-4</v>
      </c>
      <c r="M3518" s="193">
        <v>0</v>
      </c>
      <c r="N3518" s="193">
        <v>0</v>
      </c>
      <c r="O3518" s="193">
        <v>0</v>
      </c>
      <c r="P3518" s="199">
        <f t="shared" si="672"/>
        <v>0.24680050370370368</v>
      </c>
      <c r="Q3518" s="240">
        <v>3.3101048</v>
      </c>
      <c r="R3518" s="99">
        <v>2.8489810000000002</v>
      </c>
      <c r="S3518" s="99">
        <v>0.12403844</v>
      </c>
      <c r="T3518" s="99">
        <v>2.4803332999999999E-7</v>
      </c>
      <c r="U3518" s="99">
        <v>2.6097222000000002E-3</v>
      </c>
      <c r="V3518" s="99">
        <v>4.7542306000000002E-4</v>
      </c>
      <c r="W3518" s="99">
        <v>0.33400000000000002</v>
      </c>
      <c r="X3518" s="241">
        <f t="shared" si="673"/>
        <v>2.9288131190653002E-2</v>
      </c>
      <c r="Y3518" s="241">
        <f t="shared" si="674"/>
        <v>1.7511989021310001E-2</v>
      </c>
      <c r="Z3518" s="241">
        <f t="shared" si="675"/>
        <v>4.6422623544030003E-3</v>
      </c>
      <c r="AA3518" s="241">
        <f t="shared" si="676"/>
        <v>7.1338798149400001E-3</v>
      </c>
      <c r="AB3518" s="258">
        <v>6.8409361000000002E-3</v>
      </c>
      <c r="AC3518" s="258">
        <v>1.2515108999999999E-7</v>
      </c>
      <c r="AD3518" s="258">
        <v>5.1898183999999998E-3</v>
      </c>
      <c r="AE3518" s="258">
        <v>5.0947732000000005E-7</v>
      </c>
      <c r="AF3518" s="258">
        <v>5.4766915000000003E-3</v>
      </c>
      <c r="AG3518" s="258">
        <v>3.9083928999999998E-6</v>
      </c>
      <c r="AH3518" s="258">
        <v>4.4775804000000002E-3</v>
      </c>
      <c r="AI3518" s="258">
        <v>3.9275364999999998E-5</v>
      </c>
      <c r="AJ3518" s="258">
        <v>6.2294589000000001E-5</v>
      </c>
      <c r="AK3518" s="258">
        <v>1.7714134999999999E-6</v>
      </c>
      <c r="AL3518" s="258">
        <v>5.096407E-6</v>
      </c>
      <c r="AM3518" s="258">
        <v>1.5226303000000001E-8</v>
      </c>
      <c r="AN3518" s="258">
        <v>7.2280166000000002E-6</v>
      </c>
      <c r="AO3518" s="258">
        <v>1.5221419999999999E-5</v>
      </c>
      <c r="AP3518" s="258">
        <v>3.3779516999999997E-5</v>
      </c>
      <c r="AQ3518" s="258">
        <v>3.2371494E-7</v>
      </c>
      <c r="AR3518" s="258">
        <v>7.1335560999999997E-3</v>
      </c>
      <c r="AT3518" s="193"/>
      <c r="AU3518" s="193"/>
      <c r="AV3518" s="193"/>
      <c r="AW3518" s="193"/>
      <c r="AX3518" s="193"/>
      <c r="AY3518" s="193"/>
      <c r="AZ3518" s="193"/>
      <c r="BA3518" s="193"/>
      <c r="BB3518" s="193"/>
      <c r="BC3518" s="193"/>
      <c r="BD3518" s="193"/>
      <c r="BE3518" s="315"/>
      <c r="BF3518" s="315"/>
      <c r="BG3518" s="315"/>
      <c r="BH3518" s="315"/>
      <c r="BI3518" s="315"/>
      <c r="BJ3518" s="315"/>
      <c r="BK3518" s="315"/>
    </row>
    <row r="3519" spans="1:63" x14ac:dyDescent="0.25">
      <c r="A3519" s="9"/>
      <c r="B3519" s="43" t="s">
        <v>4654</v>
      </c>
      <c r="C3519" s="25" t="s">
        <v>5172</v>
      </c>
      <c r="D3519" s="193">
        <v>4.0473377999999997E-2</v>
      </c>
      <c r="E3519" s="193">
        <v>3.0224601E-2</v>
      </c>
      <c r="F3519" s="193">
        <v>5.4821289999999996E-3</v>
      </c>
      <c r="G3519" s="193">
        <v>3.7631779999999998E-3</v>
      </c>
      <c r="H3519" s="193">
        <v>2.2929519E-5</v>
      </c>
      <c r="I3519" s="193">
        <v>7.3711614999999995E-4</v>
      </c>
      <c r="J3519" s="193">
        <v>9.1747345000000005E-5</v>
      </c>
      <c r="K3519" s="193">
        <v>1.1039360000000001E-6</v>
      </c>
      <c r="L3519" s="193">
        <v>1.5057355000000001E-4</v>
      </c>
      <c r="M3519" s="193">
        <v>0</v>
      </c>
      <c r="N3519" s="193">
        <v>0</v>
      </c>
      <c r="O3519" s="193">
        <v>0</v>
      </c>
      <c r="P3519" s="199">
        <f t="shared" si="672"/>
        <v>0.22388593333333331</v>
      </c>
      <c r="Q3519" s="240">
        <v>3.2553627000000001</v>
      </c>
      <c r="R3519" s="99">
        <v>2.1387578999999999</v>
      </c>
      <c r="S3519" s="99">
        <v>1.0408689</v>
      </c>
      <c r="T3519" s="99">
        <v>3.6111110999999999E-7</v>
      </c>
      <c r="U3519" s="99">
        <v>4.3380556000000001E-2</v>
      </c>
      <c r="V3519" s="99">
        <v>5.9942972000000001E-4</v>
      </c>
      <c r="W3519" s="99">
        <v>3.1755555999999997E-2</v>
      </c>
      <c r="X3519" s="241">
        <f t="shared" si="673"/>
        <v>1.96597957492133E-2</v>
      </c>
      <c r="Y3519" s="241">
        <f t="shared" si="674"/>
        <v>1.0090628513000001E-2</v>
      </c>
      <c r="Z3519" s="241">
        <f t="shared" si="675"/>
        <v>4.2132660788232997E-3</v>
      </c>
      <c r="AA3519" s="241">
        <f t="shared" si="676"/>
        <v>5.3559011573900001E-3</v>
      </c>
      <c r="AB3519" s="258">
        <v>6.2058953E-3</v>
      </c>
      <c r="AC3519" s="258">
        <v>2.2486876E-7</v>
      </c>
      <c r="AD3519" s="258">
        <v>2.8016912999999999E-3</v>
      </c>
      <c r="AE3519" s="258">
        <v>3.1379924000000001E-7</v>
      </c>
      <c r="AF3519" s="258">
        <v>1.0499489000000001E-3</v>
      </c>
      <c r="AG3519" s="258">
        <v>3.2554344999999997E-5</v>
      </c>
      <c r="AH3519" s="258">
        <v>4.0618464000000002E-3</v>
      </c>
      <c r="AI3519" s="258">
        <v>8.8278012999999996E-6</v>
      </c>
      <c r="AJ3519" s="258">
        <v>3.3650823000000003E-5</v>
      </c>
      <c r="AK3519" s="258">
        <v>2.5727593999999999E-6</v>
      </c>
      <c r="AL3519" s="258">
        <v>2.7245449000000002E-6</v>
      </c>
      <c r="AM3519" s="258">
        <v>8.1152233000000002E-9</v>
      </c>
      <c r="AN3519" s="258">
        <v>5.5606777000000001E-5</v>
      </c>
      <c r="AO3519" s="258">
        <v>2.0365395E-5</v>
      </c>
      <c r="AP3519" s="258">
        <v>2.7663462999999999E-5</v>
      </c>
      <c r="AQ3519" s="258">
        <v>4.4915738999999999E-7</v>
      </c>
      <c r="AR3519" s="258">
        <v>5.3554520000000001E-3</v>
      </c>
      <c r="AT3519" s="193"/>
      <c r="AU3519" s="193"/>
      <c r="AV3519" s="193"/>
      <c r="AW3519" s="193"/>
      <c r="AX3519" s="193"/>
      <c r="AY3519" s="193"/>
      <c r="AZ3519" s="193"/>
      <c r="BA3519" s="193"/>
      <c r="BB3519" s="193"/>
      <c r="BC3519" s="193"/>
      <c r="BD3519" s="193"/>
      <c r="BE3519" s="315"/>
      <c r="BF3519" s="315"/>
      <c r="BG3519" s="315"/>
      <c r="BH3519" s="315"/>
      <c r="BI3519" s="315"/>
      <c r="BJ3519" s="315"/>
      <c r="BK3519" s="315"/>
    </row>
    <row r="3520" spans="1:63" x14ac:dyDescent="0.25">
      <c r="A3520" s="9"/>
      <c r="B3520" s="43" t="s">
        <v>4654</v>
      </c>
      <c r="C3520" s="25" t="s">
        <v>5171</v>
      </c>
      <c r="D3520" s="193">
        <v>2.9548103999999999E-2</v>
      </c>
      <c r="E3520" s="193">
        <v>2.4323648E-2</v>
      </c>
      <c r="F3520" s="193">
        <v>1.9450386E-3</v>
      </c>
      <c r="G3520" s="193">
        <v>2.4884070000000002E-3</v>
      </c>
      <c r="H3520" s="193">
        <v>2.5427417999999999E-5</v>
      </c>
      <c r="I3520" s="193">
        <v>4.4299288999999998E-4</v>
      </c>
      <c r="J3520" s="193">
        <v>6.9209972999999996E-5</v>
      </c>
      <c r="K3520" s="193">
        <v>3.4434499000000001E-6</v>
      </c>
      <c r="L3520" s="193">
        <v>2.4993653000000002E-4</v>
      </c>
      <c r="M3520" s="193">
        <v>0</v>
      </c>
      <c r="N3520" s="193">
        <v>0</v>
      </c>
      <c r="O3520" s="193">
        <v>0</v>
      </c>
      <c r="P3520" s="199">
        <f t="shared" si="672"/>
        <v>0.18017517037037037</v>
      </c>
      <c r="Q3520" s="240">
        <v>3.1596199999999999</v>
      </c>
      <c r="R3520" s="99">
        <v>2.0451671</v>
      </c>
      <c r="S3520" s="99">
        <v>0.96652888999999997</v>
      </c>
      <c r="T3520" s="99">
        <v>4.8533333000000003E-7</v>
      </c>
      <c r="U3520" s="99">
        <v>4.3394443999999997E-2</v>
      </c>
      <c r="V3520" s="99">
        <v>4.8281861000000002E-2</v>
      </c>
      <c r="W3520" s="99">
        <v>5.6247221999999999E-2</v>
      </c>
      <c r="X3520" s="241">
        <f t="shared" si="673"/>
        <v>1.5870591090329803E-2</v>
      </c>
      <c r="Y3520" s="241">
        <f t="shared" si="674"/>
        <v>7.3261124025800007E-3</v>
      </c>
      <c r="Z3520" s="241">
        <f t="shared" si="675"/>
        <v>3.4226574068998003E-3</v>
      </c>
      <c r="AA3520" s="241">
        <f t="shared" si="676"/>
        <v>5.1218212808499999E-3</v>
      </c>
      <c r="AB3520" s="258">
        <v>4.9936967000000004E-3</v>
      </c>
      <c r="AC3520" s="258">
        <v>3.3659199999999997E-7</v>
      </c>
      <c r="AD3520" s="258">
        <v>1.8733819E-3</v>
      </c>
      <c r="AE3520" s="258">
        <v>1.4899158E-7</v>
      </c>
      <c r="AF3520" s="258">
        <v>4.3207721999999999E-4</v>
      </c>
      <c r="AG3520" s="258">
        <v>2.6470998999999998E-5</v>
      </c>
      <c r="AH3520" s="258">
        <v>3.2683272000000002E-3</v>
      </c>
      <c r="AI3520" s="258">
        <v>3.0593452000000001E-6</v>
      </c>
      <c r="AJ3520" s="258">
        <v>2.2224259000000001E-5</v>
      </c>
      <c r="AK3520" s="258">
        <v>2.4646615E-6</v>
      </c>
      <c r="AL3520" s="258">
        <v>1.7659366000000001E-6</v>
      </c>
      <c r="AM3520" s="258">
        <v>5.2745997999999999E-9</v>
      </c>
      <c r="AN3520" s="258">
        <v>6.3236183000000003E-5</v>
      </c>
      <c r="AO3520" s="258">
        <v>2.5199207999999999E-5</v>
      </c>
      <c r="AP3520" s="258">
        <v>3.6375338999999997E-5</v>
      </c>
      <c r="AQ3520" s="258">
        <v>5.1608085000000001E-7</v>
      </c>
      <c r="AR3520" s="258">
        <v>5.1213051999999997E-3</v>
      </c>
      <c r="AT3520" s="193"/>
      <c r="AU3520" s="193"/>
      <c r="AV3520" s="193"/>
      <c r="AW3520" s="193"/>
      <c r="AX3520" s="193"/>
      <c r="AY3520" s="193"/>
      <c r="AZ3520" s="193"/>
      <c r="BA3520" s="193"/>
      <c r="BB3520" s="193"/>
      <c r="BC3520" s="193"/>
      <c r="BD3520" s="193"/>
      <c r="BE3520" s="315"/>
      <c r="BF3520" s="315"/>
      <c r="BG3520" s="315"/>
      <c r="BH3520" s="315"/>
      <c r="BI3520" s="315"/>
      <c r="BJ3520" s="315"/>
      <c r="BK3520" s="315"/>
    </row>
    <row r="3521" spans="1:63" x14ac:dyDescent="0.25">
      <c r="A3521" s="9"/>
      <c r="B3521" s="43" t="s">
        <v>4654</v>
      </c>
      <c r="C3521" s="25" t="s">
        <v>5170</v>
      </c>
      <c r="D3521" s="193">
        <v>2.6139193000000002E-2</v>
      </c>
      <c r="E3521" s="193">
        <v>2.1310789E-2</v>
      </c>
      <c r="F3521" s="193">
        <v>3.0001530999999998E-3</v>
      </c>
      <c r="G3521" s="193">
        <v>5.2319316000000004E-4</v>
      </c>
      <c r="H3521" s="193">
        <v>2.9761426E-5</v>
      </c>
      <c r="I3521" s="193">
        <v>8.5172967E-4</v>
      </c>
      <c r="J3521" s="193">
        <v>1.1121182999999999E-4</v>
      </c>
      <c r="K3521" s="193">
        <v>1.5738458999999999E-6</v>
      </c>
      <c r="L3521" s="193">
        <v>3.1078152999999999E-4</v>
      </c>
      <c r="M3521" s="193">
        <v>0</v>
      </c>
      <c r="N3521" s="193">
        <v>0</v>
      </c>
      <c r="O3521" s="193">
        <v>0</v>
      </c>
      <c r="P3521" s="199">
        <f t="shared" si="672"/>
        <v>0.15785769629629628</v>
      </c>
      <c r="Q3521" s="240">
        <v>2.7021136000000001</v>
      </c>
      <c r="R3521" s="99">
        <v>1.9996518999999999</v>
      </c>
      <c r="S3521" s="99">
        <v>0.23070444000000001</v>
      </c>
      <c r="T3521" s="99">
        <v>8.3519444000000002E-7</v>
      </c>
      <c r="U3521" s="99">
        <v>0.24023332999999999</v>
      </c>
      <c r="V3521" s="99">
        <v>0.15634255999999999</v>
      </c>
      <c r="W3521" s="99">
        <v>7.5180555999999996E-2</v>
      </c>
      <c r="X3521" s="241">
        <f t="shared" si="673"/>
        <v>1.3673855010240699E-2</v>
      </c>
      <c r="Y3521" s="241">
        <f t="shared" si="674"/>
        <v>5.54371258351E-3</v>
      </c>
      <c r="Z3521" s="241">
        <f t="shared" si="675"/>
        <v>3.1236976414107005E-3</v>
      </c>
      <c r="AA3521" s="241">
        <f t="shared" si="676"/>
        <v>5.0064447853199997E-3</v>
      </c>
      <c r="AB3521" s="258">
        <v>4.3749582999999996E-3</v>
      </c>
      <c r="AC3521" s="258">
        <v>3.8651952999999999E-7</v>
      </c>
      <c r="AD3521" s="258">
        <v>5.0525921999999997E-4</v>
      </c>
      <c r="AE3521" s="258">
        <v>1.8342968E-7</v>
      </c>
      <c r="AF3521" s="258">
        <v>6.5601047000000002E-4</v>
      </c>
      <c r="AG3521" s="258">
        <v>6.9146443E-6</v>
      </c>
      <c r="AH3521" s="258">
        <v>2.8632231999999999E-3</v>
      </c>
      <c r="AI3521" s="258">
        <v>4.8229465999999997E-6</v>
      </c>
      <c r="AJ3521" s="258">
        <v>4.6195033000000001E-6</v>
      </c>
      <c r="AK3521" s="258">
        <v>1.1715608E-5</v>
      </c>
      <c r="AL3521" s="258">
        <v>4.1422470000000002E-7</v>
      </c>
      <c r="AM3521" s="258">
        <v>1.2868107E-9</v>
      </c>
      <c r="AN3521" s="258">
        <v>1.5963486999999999E-4</v>
      </c>
      <c r="AO3521" s="258">
        <v>3.3660990999999997E-5</v>
      </c>
      <c r="AP3521" s="258">
        <v>4.5605010999999998E-5</v>
      </c>
      <c r="AQ3521" s="258">
        <v>6.0118531999999996E-7</v>
      </c>
      <c r="AR3521" s="258">
        <v>5.0058435999999996E-3</v>
      </c>
      <c r="AT3521" s="193"/>
      <c r="AU3521" s="193"/>
      <c r="AV3521" s="193"/>
      <c r="AW3521" s="193"/>
      <c r="AX3521" s="193"/>
      <c r="AY3521" s="193"/>
      <c r="AZ3521" s="193"/>
      <c r="BA3521" s="193"/>
      <c r="BB3521" s="193"/>
      <c r="BC3521" s="193"/>
      <c r="BD3521" s="193"/>
      <c r="BE3521" s="315"/>
      <c r="BF3521" s="315"/>
      <c r="BG3521" s="315"/>
      <c r="BH3521" s="315"/>
      <c r="BI3521" s="315"/>
      <c r="BJ3521" s="315"/>
      <c r="BK3521" s="315"/>
    </row>
    <row r="3522" spans="1:63" x14ac:dyDescent="0.25">
      <c r="A3522" s="9"/>
      <c r="B3522" s="43" t="s">
        <v>4654</v>
      </c>
      <c r="C3522" s="25" t="s">
        <v>5169</v>
      </c>
      <c r="D3522" s="193">
        <v>3.1111910999999999E-2</v>
      </c>
      <c r="E3522" s="193">
        <v>1.9061306E-2</v>
      </c>
      <c r="F3522" s="193">
        <v>9.4833690000000002E-3</v>
      </c>
      <c r="G3522" s="193">
        <v>6.7858526000000004E-4</v>
      </c>
      <c r="H3522" s="193">
        <v>3.3050077999999997E-5</v>
      </c>
      <c r="I3522" s="193">
        <v>1.448024E-3</v>
      </c>
      <c r="J3522" s="193">
        <v>1.7422276E-4</v>
      </c>
      <c r="K3522" s="193">
        <v>1.880329E-6</v>
      </c>
      <c r="L3522" s="193">
        <v>2.3147367999999999E-4</v>
      </c>
      <c r="M3522" s="193">
        <v>0</v>
      </c>
      <c r="N3522" s="193">
        <v>0</v>
      </c>
      <c r="O3522" s="193">
        <v>0</v>
      </c>
      <c r="P3522" s="199">
        <f t="shared" si="672"/>
        <v>0.14119485925925926</v>
      </c>
      <c r="Q3522" s="240">
        <v>2.9180928000000002</v>
      </c>
      <c r="R3522" s="99">
        <v>1.7568032</v>
      </c>
      <c r="S3522" s="99">
        <v>0.87666443999999999</v>
      </c>
      <c r="T3522" s="99">
        <v>9.1466667000000001E-7</v>
      </c>
      <c r="U3522" s="99">
        <v>9.1161111000000003E-2</v>
      </c>
      <c r="V3522" s="99">
        <v>6.3149250000000004E-2</v>
      </c>
      <c r="W3522" s="99">
        <v>0.13031388999999999</v>
      </c>
      <c r="X3522" s="241">
        <f t="shared" si="673"/>
        <v>1.35143559591784E-2</v>
      </c>
      <c r="Y3522" s="241">
        <f t="shared" si="674"/>
        <v>6.3535735749100002E-3</v>
      </c>
      <c r="Z3522" s="241">
        <f t="shared" si="675"/>
        <v>2.7607993992184005E-3</v>
      </c>
      <c r="AA3522" s="241">
        <f t="shared" si="676"/>
        <v>4.3999829850500001E-3</v>
      </c>
      <c r="AB3522" s="258">
        <v>3.9129498999999996E-3</v>
      </c>
      <c r="AC3522" s="258">
        <v>4.1798056000000001E-7</v>
      </c>
      <c r="AD3522" s="258">
        <v>6.1978372999999995E-4</v>
      </c>
      <c r="AE3522" s="258">
        <v>4.3822635000000002E-7</v>
      </c>
      <c r="AF3522" s="258">
        <v>1.7923803E-3</v>
      </c>
      <c r="AG3522" s="258">
        <v>2.7603438000000001E-5</v>
      </c>
      <c r="AH3522" s="258">
        <v>2.5609894000000002E-3</v>
      </c>
      <c r="AI3522" s="258">
        <v>1.5615783000000001E-5</v>
      </c>
      <c r="AJ3522" s="258">
        <v>5.9579228999999998E-6</v>
      </c>
      <c r="AK3522" s="258">
        <v>5.6539795000000002E-6</v>
      </c>
      <c r="AL3522" s="258">
        <v>5.5348957999999997E-7</v>
      </c>
      <c r="AM3522" s="258">
        <v>1.7292384E-9</v>
      </c>
      <c r="AN3522" s="258">
        <v>7.6543508000000005E-5</v>
      </c>
      <c r="AO3522" s="258">
        <v>2.6738543999999999E-5</v>
      </c>
      <c r="AP3522" s="258">
        <v>6.8745042999999998E-5</v>
      </c>
      <c r="AQ3522" s="258">
        <v>5.6728505000000004E-7</v>
      </c>
      <c r="AR3522" s="258">
        <v>4.3994157000000001E-3</v>
      </c>
      <c r="AT3522" s="193"/>
      <c r="AU3522" s="193"/>
      <c r="AV3522" s="193"/>
      <c r="AW3522" s="193"/>
      <c r="AX3522" s="193"/>
      <c r="AY3522" s="193"/>
      <c r="AZ3522" s="193"/>
      <c r="BA3522" s="193"/>
      <c r="BB3522" s="193"/>
      <c r="BC3522" s="193"/>
      <c r="BD3522" s="193"/>
      <c r="BE3522" s="315"/>
      <c r="BF3522" s="315"/>
      <c r="BG3522" s="315"/>
      <c r="BH3522" s="315"/>
      <c r="BI3522" s="315"/>
      <c r="BJ3522" s="315"/>
      <c r="BK3522" s="315"/>
    </row>
    <row r="3523" spans="1:63" x14ac:dyDescent="0.25">
      <c r="A3523" s="9"/>
      <c r="B3523" s="43" t="s">
        <v>4654</v>
      </c>
      <c r="C3523" s="25" t="s">
        <v>5725</v>
      </c>
      <c r="D3523" s="193">
        <v>2.2633428000000001E-2</v>
      </c>
      <c r="E3523" s="193">
        <v>1.6706783999999999E-2</v>
      </c>
      <c r="F3523" s="193">
        <v>2.8936589999999998E-3</v>
      </c>
      <c r="G3523" s="193">
        <v>5.7137732E-4</v>
      </c>
      <c r="H3523" s="193">
        <v>2.5413673999999999E-5</v>
      </c>
      <c r="I3523" s="193">
        <v>2.0603727999999998E-3</v>
      </c>
      <c r="J3523" s="193">
        <v>1.9107139E-4</v>
      </c>
      <c r="K3523" s="193">
        <v>1.7378213000000001E-6</v>
      </c>
      <c r="L3523" s="193">
        <v>1.8301136000000001E-4</v>
      </c>
      <c r="M3523" s="193">
        <v>0</v>
      </c>
      <c r="N3523" s="193">
        <v>0</v>
      </c>
      <c r="O3523" s="193">
        <v>0</v>
      </c>
      <c r="P3523" s="199">
        <f t="shared" si="672"/>
        <v>0.12375395555555554</v>
      </c>
      <c r="Q3523" s="240">
        <v>3.1581488000000002</v>
      </c>
      <c r="R3523" s="99">
        <v>1.4488686</v>
      </c>
      <c r="S3523" s="99">
        <v>0.92995777999999996</v>
      </c>
      <c r="T3523" s="99">
        <v>4.9494443999999997E-7</v>
      </c>
      <c r="U3523" s="99">
        <v>0.59988889000000001</v>
      </c>
      <c r="V3523" s="99">
        <v>1.8441356E-3</v>
      </c>
      <c r="W3523" s="99">
        <v>0.17758889</v>
      </c>
      <c r="X3523" s="241">
        <f t="shared" si="673"/>
        <v>1.07808423398512E-2</v>
      </c>
      <c r="Y3523" s="241">
        <f t="shared" si="674"/>
        <v>5.0276398834400004E-3</v>
      </c>
      <c r="Z3523" s="241">
        <f t="shared" si="675"/>
        <v>2.6107318604211998E-3</v>
      </c>
      <c r="AA3523" s="241">
        <f t="shared" si="676"/>
        <v>3.14247059599E-3</v>
      </c>
      <c r="AB3523" s="258">
        <v>3.4268266000000002E-3</v>
      </c>
      <c r="AC3523" s="258">
        <v>2.8916189E-7</v>
      </c>
      <c r="AD3523" s="258">
        <v>6.8813396000000002E-4</v>
      </c>
      <c r="AE3523" s="258">
        <v>1.9046055000000001E-7</v>
      </c>
      <c r="AF3523" s="258">
        <v>8.8311027999999996E-4</v>
      </c>
      <c r="AG3523" s="258">
        <v>2.9089421E-5</v>
      </c>
      <c r="AH3523" s="258">
        <v>2.2427097000000001E-3</v>
      </c>
      <c r="AI3523" s="258">
        <v>4.5991878999999997E-6</v>
      </c>
      <c r="AJ3523" s="258">
        <v>5.0737941999999997E-6</v>
      </c>
      <c r="AK3523" s="258">
        <v>2.8568379000000002E-5</v>
      </c>
      <c r="AL3523" s="258">
        <v>4.6648659999999999E-7</v>
      </c>
      <c r="AM3523" s="258">
        <v>1.4507211999999999E-9</v>
      </c>
      <c r="AN3523" s="258">
        <v>2.6517446999999998E-4</v>
      </c>
      <c r="AO3523" s="258">
        <v>2.4117319999999998E-5</v>
      </c>
      <c r="AP3523" s="258">
        <v>4.0021071999999999E-5</v>
      </c>
      <c r="AQ3523" s="258">
        <v>4.8779598999999997E-7</v>
      </c>
      <c r="AR3523" s="258">
        <v>3.1419828E-3</v>
      </c>
      <c r="AT3523" s="193"/>
      <c r="AU3523" s="193"/>
      <c r="AV3523" s="193"/>
      <c r="AW3523" s="193"/>
      <c r="AX3523" s="193"/>
      <c r="AY3523" s="193"/>
      <c r="AZ3523" s="193"/>
      <c r="BA3523" s="193"/>
      <c r="BB3523" s="193"/>
      <c r="BC3523" s="193"/>
      <c r="BD3523" s="193"/>
      <c r="BE3523" s="315"/>
      <c r="BF3523" s="315"/>
      <c r="BG3523" s="315"/>
      <c r="BH3523" s="315"/>
      <c r="BI3523" s="315"/>
      <c r="BJ3523" s="315"/>
      <c r="BK3523" s="315"/>
    </row>
    <row r="3524" spans="1:63" x14ac:dyDescent="0.25">
      <c r="A3524" s="9"/>
      <c r="B3524" s="43" t="s">
        <v>4654</v>
      </c>
      <c r="C3524" s="25" t="s">
        <v>5724</v>
      </c>
      <c r="D3524" s="193">
        <v>5.2770174999999999E-3</v>
      </c>
      <c r="E3524" s="193">
        <v>3.4591698000000001E-3</v>
      </c>
      <c r="F3524" s="193">
        <v>1.0747388000000001E-3</v>
      </c>
      <c r="G3524" s="193">
        <v>1.3452186999999999E-4</v>
      </c>
      <c r="H3524" s="193">
        <v>7.8126678999999998E-6</v>
      </c>
      <c r="I3524" s="193">
        <v>2.8448039E-4</v>
      </c>
      <c r="J3524" s="193">
        <v>7.4305014999999995E-5</v>
      </c>
      <c r="K3524" s="193">
        <v>7.7191762999999997E-7</v>
      </c>
      <c r="L3524" s="193">
        <v>2.4121698999999999E-4</v>
      </c>
      <c r="M3524" s="193">
        <v>0</v>
      </c>
      <c r="N3524" s="193">
        <v>0</v>
      </c>
      <c r="O3524" s="193">
        <v>0</v>
      </c>
      <c r="P3524" s="199">
        <f t="shared" si="672"/>
        <v>2.5623479999999997E-2</v>
      </c>
      <c r="Q3524" s="240">
        <v>3.3753462999999999</v>
      </c>
      <c r="R3524" s="99">
        <v>0.29059256999999999</v>
      </c>
      <c r="S3524" s="99">
        <v>2.9451333000000002</v>
      </c>
      <c r="T3524" s="99">
        <v>1.9654167000000001E-7</v>
      </c>
      <c r="U3524" s="99">
        <v>1.4770556000000001E-2</v>
      </c>
      <c r="V3524" s="99">
        <v>1.8718653E-3</v>
      </c>
      <c r="W3524" s="99">
        <v>0.12297777999999999</v>
      </c>
      <c r="X3524" s="241">
        <f t="shared" si="673"/>
        <v>2.5200504428742701E-3</v>
      </c>
      <c r="Y3524" s="241">
        <f t="shared" si="674"/>
        <v>1.291785801924E-3</v>
      </c>
      <c r="Z3524" s="241">
        <f t="shared" si="675"/>
        <v>4.9979891525026997E-4</v>
      </c>
      <c r="AA3524" s="241">
        <f t="shared" si="676"/>
        <v>7.2846572569999996E-4</v>
      </c>
      <c r="AB3524" s="258">
        <v>7.1015333999999999E-4</v>
      </c>
      <c r="AC3524" s="258">
        <v>6.8294791E-8</v>
      </c>
      <c r="AD3524" s="258">
        <v>2.1906997000000001E-4</v>
      </c>
      <c r="AE3524" s="258">
        <v>6.2207133000000002E-8</v>
      </c>
      <c r="AF3524" s="258">
        <v>2.6245254E-4</v>
      </c>
      <c r="AG3524" s="258">
        <v>9.9979450000000004E-5</v>
      </c>
      <c r="AH3524" s="258">
        <v>4.6479421000000001E-4</v>
      </c>
      <c r="AI3524" s="258">
        <v>1.7425906E-6</v>
      </c>
      <c r="AJ3524" s="258">
        <v>1.1739736000000001E-6</v>
      </c>
      <c r="AK3524" s="258">
        <v>1.1949247E-6</v>
      </c>
      <c r="AL3524" s="258">
        <v>1.3672390000000001E-7</v>
      </c>
      <c r="AM3524" s="258">
        <v>4.6675027000000003E-10</v>
      </c>
      <c r="AN3524" s="258">
        <v>1.2427997E-5</v>
      </c>
      <c r="AO3524" s="258">
        <v>6.9364337E-6</v>
      </c>
      <c r="AP3524" s="258">
        <v>1.1391595000000001E-5</v>
      </c>
      <c r="AQ3524" s="258">
        <v>6.9868569999999998E-7</v>
      </c>
      <c r="AR3524" s="258">
        <v>7.2776703999999999E-4</v>
      </c>
      <c r="AT3524" s="193"/>
      <c r="AU3524" s="193"/>
      <c r="AV3524" s="193"/>
      <c r="AW3524" s="193"/>
      <c r="AX3524" s="193"/>
      <c r="AY3524" s="193"/>
      <c r="AZ3524" s="193"/>
      <c r="BA3524" s="193"/>
      <c r="BB3524" s="193"/>
      <c r="BC3524" s="193"/>
      <c r="BD3524" s="193"/>
      <c r="BE3524" s="315"/>
      <c r="BF3524" s="315"/>
      <c r="BG3524" s="315"/>
      <c r="BH3524" s="315"/>
      <c r="BI3524" s="315"/>
      <c r="BJ3524" s="315"/>
      <c r="BK3524" s="315"/>
    </row>
    <row r="3525" spans="1:63" x14ac:dyDescent="0.25">
      <c r="A3525" s="9"/>
      <c r="B3525" s="43" t="s">
        <v>4654</v>
      </c>
      <c r="C3525" s="25" t="s">
        <v>6456</v>
      </c>
      <c r="D3525" s="193">
        <v>2.8012279000000001E-2</v>
      </c>
      <c r="E3525" s="193">
        <v>2.2225555000000001E-2</v>
      </c>
      <c r="F3525" s="193">
        <v>4.2178281000000003E-3</v>
      </c>
      <c r="G3525" s="193">
        <v>5.3254816E-4</v>
      </c>
      <c r="H3525" s="193">
        <v>3.4074642999999998E-5</v>
      </c>
      <c r="I3525" s="193">
        <v>7.4015664999999996E-4</v>
      </c>
      <c r="J3525" s="193">
        <v>8.5344764999999994E-5</v>
      </c>
      <c r="K3525" s="193">
        <v>1.8497233000000001E-6</v>
      </c>
      <c r="L3525" s="193">
        <v>1.749217E-4</v>
      </c>
      <c r="M3525" s="193">
        <v>0</v>
      </c>
      <c r="N3525" s="193">
        <v>0</v>
      </c>
      <c r="O3525" s="193">
        <v>0</v>
      </c>
      <c r="P3525" s="199">
        <f t="shared" si="672"/>
        <v>0.16463374074074075</v>
      </c>
      <c r="Q3525" s="240">
        <v>3.0068568</v>
      </c>
      <c r="R3525" s="99">
        <v>2.1449527000000002</v>
      </c>
      <c r="S3525" s="99">
        <v>0.77438667000000005</v>
      </c>
      <c r="T3525" s="99">
        <v>7.6516667000000001E-7</v>
      </c>
      <c r="U3525" s="99">
        <v>6.2041667000000002E-2</v>
      </c>
      <c r="V3525" s="99">
        <v>5.9013942E-3</v>
      </c>
      <c r="W3525" s="99">
        <v>1.9573611000000001E-2</v>
      </c>
      <c r="X3525" s="241">
        <f t="shared" si="673"/>
        <v>1.4435491339684598E-2</v>
      </c>
      <c r="Y3525" s="241">
        <f t="shared" si="674"/>
        <v>5.916429144159999E-3</v>
      </c>
      <c r="Z3525" s="241">
        <f t="shared" si="675"/>
        <v>3.1436272263945996E-3</v>
      </c>
      <c r="AA3525" s="241">
        <f t="shared" si="676"/>
        <v>5.3754349691299995E-3</v>
      </c>
      <c r="AB3525" s="258">
        <v>4.5635755999999996E-3</v>
      </c>
      <c r="AC3525" s="258">
        <v>2.0025477E-7</v>
      </c>
      <c r="AD3525" s="258">
        <v>4.7561689000000002E-4</v>
      </c>
      <c r="AE3525" s="258">
        <v>2.5611239000000002E-7</v>
      </c>
      <c r="AF3525" s="258">
        <v>8.5234761999999995E-4</v>
      </c>
      <c r="AG3525" s="258">
        <v>2.4432667E-5</v>
      </c>
      <c r="AH3525" s="258">
        <v>2.9868305E-3</v>
      </c>
      <c r="AI3525" s="258">
        <v>6.8032437000000001E-6</v>
      </c>
      <c r="AJ3525" s="258">
        <v>4.6929248999999997E-6</v>
      </c>
      <c r="AK3525" s="258">
        <v>3.2958458E-6</v>
      </c>
      <c r="AL3525" s="258">
        <v>4.2335510000000001E-7</v>
      </c>
      <c r="AM3525" s="258">
        <v>1.3948945999999999E-9</v>
      </c>
      <c r="AN3525" s="258">
        <v>7.7434887999999993E-5</v>
      </c>
      <c r="AO3525" s="258">
        <v>3.1602083E-5</v>
      </c>
      <c r="AP3525" s="258">
        <v>3.2542990999999999E-5</v>
      </c>
      <c r="AQ3525" s="258">
        <v>4.0616913000000001E-7</v>
      </c>
      <c r="AR3525" s="258">
        <v>5.3750287999999998E-3</v>
      </c>
      <c r="AT3525" s="193"/>
      <c r="AU3525" s="193"/>
      <c r="AV3525" s="193"/>
      <c r="AW3525" s="193"/>
      <c r="AX3525" s="193"/>
      <c r="AY3525" s="193"/>
      <c r="AZ3525" s="193"/>
      <c r="BA3525" s="193"/>
      <c r="BB3525" s="193"/>
      <c r="BC3525" s="193"/>
      <c r="BD3525" s="193"/>
      <c r="BE3525" s="315"/>
      <c r="BF3525" s="315"/>
      <c r="BG3525" s="315"/>
      <c r="BH3525" s="315"/>
      <c r="BI3525" s="315"/>
      <c r="BJ3525" s="315"/>
      <c r="BK3525" s="315"/>
    </row>
    <row r="3526" spans="1:63" x14ac:dyDescent="0.25">
      <c r="A3526" s="9"/>
      <c r="B3526" s="43" t="s">
        <v>4654</v>
      </c>
      <c r="C3526" s="5" t="s">
        <v>6455</v>
      </c>
      <c r="D3526" s="172">
        <v>6.2090560000000003E-2</v>
      </c>
      <c r="E3526" s="172">
        <v>3.7010965999999999E-2</v>
      </c>
      <c r="F3526" s="172">
        <v>1.2155058E-2</v>
      </c>
      <c r="G3526" s="172">
        <v>8.3708020000000001E-3</v>
      </c>
      <c r="H3526" s="172">
        <v>4.3216602000000001E-5</v>
      </c>
      <c r="I3526" s="172">
        <v>4.1839779000000001E-3</v>
      </c>
      <c r="J3526" s="172">
        <v>1.7939510000000001E-4</v>
      </c>
      <c r="K3526" s="172">
        <v>3.4505062999999998E-6</v>
      </c>
      <c r="L3526" s="172">
        <v>1.4369268E-4</v>
      </c>
      <c r="M3526" s="172">
        <v>0</v>
      </c>
      <c r="N3526" s="172">
        <v>0</v>
      </c>
      <c r="O3526" s="172">
        <v>0</v>
      </c>
      <c r="P3526" s="199">
        <f t="shared" si="672"/>
        <v>0.27415530370370367</v>
      </c>
      <c r="Q3526" s="233">
        <v>4.3832529999999998</v>
      </c>
      <c r="R3526" s="96">
        <v>4.1352111000000003</v>
      </c>
      <c r="S3526" s="96">
        <v>0.12623644000000001</v>
      </c>
      <c r="T3526" s="96">
        <v>1.0414444E-6</v>
      </c>
      <c r="U3526" s="96">
        <v>2.0266667000000001E-3</v>
      </c>
      <c r="V3526" s="96">
        <v>2.0958283000000001E-2</v>
      </c>
      <c r="W3526" s="96">
        <v>9.8819444000000006E-2</v>
      </c>
      <c r="X3526" s="241">
        <f t="shared" si="673"/>
        <v>3.2026802157460996E-2</v>
      </c>
      <c r="Y3526" s="241">
        <f t="shared" si="674"/>
        <v>1.6470637466999997E-2</v>
      </c>
      <c r="Z3526" s="241">
        <f t="shared" si="675"/>
        <v>5.2015165360510011E-3</v>
      </c>
      <c r="AA3526" s="241">
        <f t="shared" si="676"/>
        <v>1.035464815441E-2</v>
      </c>
      <c r="AB3526" s="241">
        <v>7.5987994999999996E-3</v>
      </c>
      <c r="AC3526" s="241">
        <v>4.2558475999999999E-7</v>
      </c>
      <c r="AD3526" s="241">
        <v>6.2497404999999999E-3</v>
      </c>
      <c r="AE3526" s="241">
        <v>3.5214523999999998E-7</v>
      </c>
      <c r="AF3526" s="241">
        <v>2.6173436E-3</v>
      </c>
      <c r="AG3526" s="241">
        <v>3.9761370000000003E-6</v>
      </c>
      <c r="AH3526" s="241">
        <v>4.9735732999999999E-3</v>
      </c>
      <c r="AI3526" s="241">
        <v>1.9746347E-5</v>
      </c>
      <c r="AJ3526" s="241">
        <v>7.4767344000000005E-5</v>
      </c>
      <c r="AK3526" s="241">
        <v>4.4718969999999996E-6</v>
      </c>
      <c r="AL3526" s="241">
        <v>6.1349845999999997E-6</v>
      </c>
      <c r="AM3526" s="241">
        <v>1.8439950999999999E-8</v>
      </c>
      <c r="AN3526" s="241">
        <v>8.3335675000000004E-6</v>
      </c>
      <c r="AO3526" s="241">
        <v>2.0391789999999999E-5</v>
      </c>
      <c r="AP3526" s="241">
        <v>9.4078865999999998E-5</v>
      </c>
      <c r="AQ3526" s="241">
        <v>3.8915441000000002E-7</v>
      </c>
      <c r="AR3526" s="241">
        <v>1.0354258999999999E-2</v>
      </c>
      <c r="AT3526" s="193"/>
      <c r="AU3526" s="193"/>
      <c r="AV3526" s="193"/>
      <c r="AW3526" s="193"/>
      <c r="AX3526" s="193"/>
      <c r="AY3526" s="193"/>
      <c r="AZ3526" s="193"/>
      <c r="BA3526" s="193"/>
      <c r="BB3526" s="193"/>
      <c r="BC3526" s="193"/>
      <c r="BD3526" s="193"/>
      <c r="BE3526" s="315"/>
      <c r="BF3526" s="315"/>
      <c r="BG3526" s="315"/>
      <c r="BH3526" s="315"/>
      <c r="BI3526" s="315"/>
      <c r="BJ3526" s="315"/>
      <c r="BK3526" s="315"/>
    </row>
    <row r="3527" spans="1:63" x14ac:dyDescent="0.25">
      <c r="A3527" s="9"/>
      <c r="B3527" s="43" t="s">
        <v>4654</v>
      </c>
      <c r="C3527" s="25" t="s">
        <v>6454</v>
      </c>
      <c r="D3527" s="193">
        <v>2.8870191999999999E-2</v>
      </c>
      <c r="E3527" s="193">
        <v>1.7833042E-2</v>
      </c>
      <c r="F3527" s="193">
        <v>7.7365335999999996E-3</v>
      </c>
      <c r="G3527" s="193">
        <v>1.5242885999999999E-3</v>
      </c>
      <c r="H3527" s="193">
        <v>2.9763619999999999E-5</v>
      </c>
      <c r="I3527" s="193">
        <v>1.4333855999999999E-3</v>
      </c>
      <c r="J3527" s="193">
        <v>1.3176738E-4</v>
      </c>
      <c r="K3527" s="193">
        <v>2.3657475E-6</v>
      </c>
      <c r="L3527" s="193">
        <v>1.7904541999999999E-4</v>
      </c>
      <c r="M3527" s="193">
        <v>0</v>
      </c>
      <c r="N3527" s="193">
        <v>0</v>
      </c>
      <c r="O3527" s="193">
        <v>0</v>
      </c>
      <c r="P3527" s="199">
        <f t="shared" si="672"/>
        <v>0.13209660740740739</v>
      </c>
      <c r="Q3527" s="240">
        <v>2.7847357000000001</v>
      </c>
      <c r="R3527" s="99">
        <v>1.6695222999999999</v>
      </c>
      <c r="S3527" s="99">
        <v>0.69774444000000002</v>
      </c>
      <c r="T3527" s="99">
        <v>1.0140832999999999E-6</v>
      </c>
      <c r="U3527" s="99">
        <v>2.9250000000000002E-2</v>
      </c>
      <c r="V3527" s="99">
        <v>3.8456944E-4</v>
      </c>
      <c r="W3527" s="99">
        <v>0.38783332999999998</v>
      </c>
      <c r="X3527" s="241">
        <f t="shared" si="673"/>
        <v>1.3118593442598201E-2</v>
      </c>
      <c r="Y3527" s="241">
        <f t="shared" si="674"/>
        <v>6.3782952410000003E-3</v>
      </c>
      <c r="Z3527" s="241">
        <f t="shared" si="675"/>
        <v>2.5574079247382008E-3</v>
      </c>
      <c r="AA3527" s="241">
        <f t="shared" si="676"/>
        <v>4.1828902768600001E-3</v>
      </c>
      <c r="AB3527" s="258">
        <v>3.6598868000000001E-3</v>
      </c>
      <c r="AC3527" s="258">
        <v>5.0768369999999998E-7</v>
      </c>
      <c r="AD3527" s="258">
        <v>1.2233262999999999E-3</v>
      </c>
      <c r="AE3527" s="258">
        <v>2.6295829999999999E-7</v>
      </c>
      <c r="AF3527" s="258">
        <v>1.4724821E-3</v>
      </c>
      <c r="AG3527" s="258">
        <v>2.1829398999999999E-5</v>
      </c>
      <c r="AH3527" s="258">
        <v>2.3953497E-3</v>
      </c>
      <c r="AI3527" s="258">
        <v>1.3005444E-5</v>
      </c>
      <c r="AJ3527" s="258">
        <v>1.3562059E-5</v>
      </c>
      <c r="AK3527" s="258">
        <v>3.7702389E-6</v>
      </c>
      <c r="AL3527" s="258">
        <v>1.1497298000000001E-6</v>
      </c>
      <c r="AM3527" s="258">
        <v>3.5560381999999999E-9</v>
      </c>
      <c r="AN3527" s="258">
        <v>3.3327656999999998E-5</v>
      </c>
      <c r="AO3527" s="258">
        <v>1.2659613E-5</v>
      </c>
      <c r="AP3527" s="258">
        <v>8.4579927E-5</v>
      </c>
      <c r="AQ3527" s="258">
        <v>4.5677685999999998E-7</v>
      </c>
      <c r="AR3527" s="258">
        <v>4.1824334999999999E-3</v>
      </c>
      <c r="AT3527" s="193"/>
      <c r="AU3527" s="193"/>
      <c r="AV3527" s="193"/>
      <c r="AW3527" s="193"/>
      <c r="AX3527" s="193"/>
      <c r="AY3527" s="193"/>
      <c r="AZ3527" s="193"/>
      <c r="BA3527" s="193"/>
      <c r="BB3527" s="193"/>
      <c r="BC3527" s="193"/>
      <c r="BD3527" s="193"/>
      <c r="BE3527" s="315"/>
      <c r="BF3527" s="315"/>
      <c r="BG3527" s="315"/>
      <c r="BH3527" s="315"/>
      <c r="BI3527" s="315"/>
      <c r="BJ3527" s="315"/>
      <c r="BK3527" s="315"/>
    </row>
    <row r="3528" spans="1:63" x14ac:dyDescent="0.25">
      <c r="A3528" s="9"/>
      <c r="B3528" s="43" t="s">
        <v>4654</v>
      </c>
      <c r="C3528" s="5" t="s">
        <v>6285</v>
      </c>
      <c r="D3528" s="172">
        <v>3.1296694999999999E-2</v>
      </c>
      <c r="E3528" s="172">
        <v>2.363411E-2</v>
      </c>
      <c r="F3528" s="172">
        <v>3.9498234E-3</v>
      </c>
      <c r="G3528" s="172">
        <v>2.2571441E-3</v>
      </c>
      <c r="H3528" s="172">
        <v>4.7948719999999999E-5</v>
      </c>
      <c r="I3528" s="172">
        <v>1.1080546E-3</v>
      </c>
      <c r="J3528" s="172">
        <v>1.0916143E-4</v>
      </c>
      <c r="K3528" s="172">
        <v>2.114982E-6</v>
      </c>
      <c r="L3528" s="172">
        <v>1.8833833999999999E-4</v>
      </c>
      <c r="M3528" s="172">
        <v>0</v>
      </c>
      <c r="N3528" s="172">
        <v>0</v>
      </c>
      <c r="O3528" s="172">
        <v>0</v>
      </c>
      <c r="P3528" s="199">
        <f t="shared" si="672"/>
        <v>0.17506748148148146</v>
      </c>
      <c r="Q3528" s="233">
        <v>3.8057308999999999</v>
      </c>
      <c r="R3528" s="96">
        <v>2.3029373999999998</v>
      </c>
      <c r="S3528" s="96">
        <v>1.3568488999999999</v>
      </c>
      <c r="T3528" s="96">
        <v>1.8608889E-6</v>
      </c>
      <c r="U3528" s="96">
        <v>9.1458333000000003E-2</v>
      </c>
      <c r="V3528" s="96">
        <v>2.2177778E-3</v>
      </c>
      <c r="W3528" s="96">
        <v>5.2266667000000003E-2</v>
      </c>
      <c r="X3528" s="241">
        <f t="shared" si="673"/>
        <v>1.6653364758238101E-2</v>
      </c>
      <c r="Y3528" s="241">
        <f t="shared" si="674"/>
        <v>7.5427495420000009E-3</v>
      </c>
      <c r="Z3528" s="241">
        <f t="shared" si="675"/>
        <v>3.3369719517381E-3</v>
      </c>
      <c r="AA3528" s="241">
        <f t="shared" si="676"/>
        <v>5.7736432644999993E-3</v>
      </c>
      <c r="AB3528" s="241">
        <v>4.8526957000000004E-3</v>
      </c>
      <c r="AC3528" s="241">
        <v>1.0483976E-6</v>
      </c>
      <c r="AD3528" s="241">
        <v>1.7710618E-3</v>
      </c>
      <c r="AE3528" s="241">
        <v>2.3894139999999999E-7</v>
      </c>
      <c r="AF3528" s="241">
        <v>8.7521441999999997E-4</v>
      </c>
      <c r="AG3528" s="241">
        <v>4.2490283000000002E-5</v>
      </c>
      <c r="AH3528" s="241">
        <v>3.176028E-3</v>
      </c>
      <c r="AI3528" s="241">
        <v>6.3716491999999999E-6</v>
      </c>
      <c r="AJ3528" s="241">
        <v>2.0156570000000001E-5</v>
      </c>
      <c r="AK3528" s="241">
        <v>6.0502255999999998E-6</v>
      </c>
      <c r="AL3528" s="241">
        <v>1.6764038999999999E-6</v>
      </c>
      <c r="AM3528" s="241">
        <v>5.0670380999999997E-9</v>
      </c>
      <c r="AN3528" s="241">
        <v>4.5770849E-5</v>
      </c>
      <c r="AO3528" s="241">
        <v>1.1491924999999999E-5</v>
      </c>
      <c r="AP3528" s="241">
        <v>6.9421261999999995E-5</v>
      </c>
      <c r="AQ3528" s="241">
        <v>5.5996450000000001E-7</v>
      </c>
      <c r="AR3528" s="241">
        <v>5.7730832999999997E-3</v>
      </c>
      <c r="AT3528" s="193"/>
      <c r="AU3528" s="193"/>
      <c r="AV3528" s="193"/>
      <c r="AW3528" s="193"/>
      <c r="AX3528" s="193"/>
      <c r="AY3528" s="193"/>
      <c r="AZ3528" s="193"/>
      <c r="BA3528" s="193"/>
      <c r="BB3528" s="193"/>
      <c r="BC3528" s="193"/>
      <c r="BD3528" s="193"/>
      <c r="BE3528" s="315"/>
      <c r="BF3528" s="315"/>
      <c r="BG3528" s="315"/>
      <c r="BH3528" s="315"/>
      <c r="BI3528" s="315"/>
      <c r="BJ3528" s="315"/>
      <c r="BK3528" s="315"/>
    </row>
    <row r="3529" spans="1:63" x14ac:dyDescent="0.25">
      <c r="A3529" s="9"/>
      <c r="B3529" s="43" t="s">
        <v>4654</v>
      </c>
      <c r="C3529" s="5" t="s">
        <v>5034</v>
      </c>
      <c r="D3529" s="172">
        <v>3.8130117999999998E-2</v>
      </c>
      <c r="E3529" s="172">
        <v>2.9061366000000002E-2</v>
      </c>
      <c r="F3529" s="172">
        <v>7.6263959000000001E-3</v>
      </c>
      <c r="G3529" s="172">
        <v>4.3096025000000001E-4</v>
      </c>
      <c r="H3529" s="172">
        <v>5.8481589000000003E-5</v>
      </c>
      <c r="I3529" s="172">
        <v>6.2049942E-4</v>
      </c>
      <c r="J3529" s="172">
        <v>1.3919445999999999E-4</v>
      </c>
      <c r="K3529" s="172">
        <v>8.4953390999999997E-6</v>
      </c>
      <c r="L3529" s="172">
        <v>1.8472506000000001E-4</v>
      </c>
      <c r="M3529" s="172">
        <v>0</v>
      </c>
      <c r="N3529" s="172">
        <v>0</v>
      </c>
      <c r="O3529" s="172">
        <v>0</v>
      </c>
      <c r="P3529" s="199">
        <f t="shared" si="672"/>
        <v>0.21526937777777777</v>
      </c>
      <c r="Q3529" s="233">
        <v>3.1778434</v>
      </c>
      <c r="R3529" s="96">
        <v>3.0405776000000002</v>
      </c>
      <c r="S3529" s="96">
        <v>6.6316444000000002E-2</v>
      </c>
      <c r="T3529" s="96">
        <v>1.9430277999999999E-6</v>
      </c>
      <c r="U3529" s="96">
        <v>9.8163889000000004E-3</v>
      </c>
      <c r="V3529" s="96">
        <v>3.0580995999999999E-2</v>
      </c>
      <c r="W3529" s="96">
        <v>3.0550000000000001E-2</v>
      </c>
      <c r="X3529" s="241">
        <f t="shared" si="673"/>
        <v>1.8983669735778998E-2</v>
      </c>
      <c r="Y3529" s="241">
        <f t="shared" si="674"/>
        <v>7.6736733428400001E-3</v>
      </c>
      <c r="Z3529" s="241">
        <f t="shared" si="675"/>
        <v>4.1023879789089989E-3</v>
      </c>
      <c r="AA3529" s="241">
        <f t="shared" si="676"/>
        <v>7.2076084140299994E-3</v>
      </c>
      <c r="AB3529" s="241">
        <v>5.9667278000000001E-3</v>
      </c>
      <c r="AC3529" s="241">
        <v>8.8464987999999996E-7</v>
      </c>
      <c r="AD3529" s="241">
        <v>3.8118241999999999E-4</v>
      </c>
      <c r="AE3529" s="241">
        <v>3.5657335999999998E-7</v>
      </c>
      <c r="AF3529" s="241">
        <v>1.3224328E-3</v>
      </c>
      <c r="AG3529" s="241">
        <v>2.0890995999999999E-6</v>
      </c>
      <c r="AH3529" s="241">
        <v>3.9051596999999999E-3</v>
      </c>
      <c r="AI3529" s="241">
        <v>1.2652833E-5</v>
      </c>
      <c r="AJ3529" s="241">
        <v>3.7093424999999998E-6</v>
      </c>
      <c r="AK3529" s="241">
        <v>2.2996035999999999E-6</v>
      </c>
      <c r="AL3529" s="241">
        <v>3.4634044000000002E-7</v>
      </c>
      <c r="AM3529" s="241">
        <v>1.1463689999999999E-9</v>
      </c>
      <c r="AN3529" s="241">
        <v>4.5559595000000003E-5</v>
      </c>
      <c r="AO3529" s="241">
        <v>2.7109967999999999E-5</v>
      </c>
      <c r="AP3529" s="241">
        <v>1.0554945000000001E-4</v>
      </c>
      <c r="AQ3529" s="241">
        <v>4.2471403E-7</v>
      </c>
      <c r="AR3529" s="241">
        <v>7.2071836999999996E-3</v>
      </c>
      <c r="AT3529" s="193"/>
      <c r="AU3529" s="193"/>
      <c r="AV3529" s="193"/>
      <c r="AW3529" s="193"/>
      <c r="AX3529" s="193"/>
      <c r="AY3529" s="193"/>
      <c r="AZ3529" s="193"/>
      <c r="BA3529" s="193"/>
      <c r="BB3529" s="193"/>
      <c r="BC3529" s="193"/>
      <c r="BD3529" s="193"/>
      <c r="BE3529" s="315"/>
      <c r="BF3529" s="315"/>
      <c r="BG3529" s="315"/>
      <c r="BH3529" s="315"/>
      <c r="BI3529" s="315"/>
      <c r="BJ3529" s="315"/>
      <c r="BK3529" s="315"/>
    </row>
    <row r="3530" spans="1:63" x14ac:dyDescent="0.25">
      <c r="A3530" s="9"/>
      <c r="B3530" s="43" t="s">
        <v>4654</v>
      </c>
      <c r="C3530" s="5" t="s">
        <v>5033</v>
      </c>
      <c r="D3530" s="172">
        <v>2.8529595000000001E-2</v>
      </c>
      <c r="E3530" s="172">
        <v>2.1533396E-2</v>
      </c>
      <c r="F3530" s="172">
        <v>5.6348424000000003E-3</v>
      </c>
      <c r="G3530" s="172">
        <v>4.3983495E-4</v>
      </c>
      <c r="H3530" s="172">
        <v>5.1436405999999997E-5</v>
      </c>
      <c r="I3530" s="172">
        <v>5.4267097000000001E-4</v>
      </c>
      <c r="J3530" s="172">
        <v>1.3960968E-4</v>
      </c>
      <c r="K3530" s="172">
        <v>4.0053254000000002E-6</v>
      </c>
      <c r="L3530" s="172">
        <v>1.8379946000000001E-4</v>
      </c>
      <c r="M3530" s="172">
        <v>0</v>
      </c>
      <c r="N3530" s="172">
        <v>0</v>
      </c>
      <c r="O3530" s="172">
        <v>0</v>
      </c>
      <c r="P3530" s="199">
        <f t="shared" si="672"/>
        <v>0.15950663703703702</v>
      </c>
      <c r="Q3530" s="233">
        <v>2.6786946999999999</v>
      </c>
      <c r="R3530" s="96">
        <v>2.1747980999999998</v>
      </c>
      <c r="S3530" s="96">
        <v>0.28401333000000001</v>
      </c>
      <c r="T3530" s="96">
        <v>1.6193056000000001E-6</v>
      </c>
      <c r="U3530" s="96">
        <v>9.1311111000000004E-3</v>
      </c>
      <c r="V3530" s="96">
        <v>6.8811443999999998E-3</v>
      </c>
      <c r="W3530" s="96">
        <v>0.20386944000000001</v>
      </c>
      <c r="X3530" s="241">
        <f t="shared" si="673"/>
        <v>1.4338899661229098E-2</v>
      </c>
      <c r="Y3530" s="241">
        <f t="shared" si="674"/>
        <v>5.8376702875899992E-3</v>
      </c>
      <c r="Z3530" s="241">
        <f t="shared" si="675"/>
        <v>3.0503711241990999E-3</v>
      </c>
      <c r="AA3530" s="241">
        <f t="shared" si="676"/>
        <v>5.4508582494400002E-3</v>
      </c>
      <c r="AB3530" s="241">
        <v>4.4209530999999996E-3</v>
      </c>
      <c r="AC3530" s="241">
        <v>7.3585077999999999E-7</v>
      </c>
      <c r="AD3530" s="241">
        <v>3.7283718999999999E-4</v>
      </c>
      <c r="AE3530" s="241">
        <v>3.2200111E-7</v>
      </c>
      <c r="AF3530" s="241">
        <v>1.0333732E-3</v>
      </c>
      <c r="AG3530" s="241">
        <v>9.4489456999999996E-6</v>
      </c>
      <c r="AH3530" s="241">
        <v>2.8935211000000001E-3</v>
      </c>
      <c r="AI3530" s="241">
        <v>9.2512823999999995E-6</v>
      </c>
      <c r="AJ3530" s="241">
        <v>3.7835525000000001E-6</v>
      </c>
      <c r="AK3530" s="241">
        <v>2.7871062999999999E-6</v>
      </c>
      <c r="AL3530" s="241">
        <v>3.3337815E-7</v>
      </c>
      <c r="AM3530" s="241">
        <v>1.0958491E-9</v>
      </c>
      <c r="AN3530" s="241">
        <v>1.9677894E-5</v>
      </c>
      <c r="AO3530" s="241">
        <v>1.7303235E-5</v>
      </c>
      <c r="AP3530" s="241">
        <v>1.0371248000000001E-4</v>
      </c>
      <c r="AQ3530" s="241">
        <v>4.1614944000000001E-7</v>
      </c>
      <c r="AR3530" s="241">
        <v>5.4504421000000003E-3</v>
      </c>
      <c r="AT3530" s="193"/>
      <c r="AU3530" s="193"/>
      <c r="AV3530" s="193"/>
      <c r="AW3530" s="193"/>
      <c r="AX3530" s="193"/>
      <c r="AY3530" s="193"/>
      <c r="AZ3530" s="193"/>
      <c r="BA3530" s="193"/>
      <c r="BB3530" s="193"/>
      <c r="BC3530" s="193"/>
      <c r="BD3530" s="193"/>
      <c r="BE3530" s="315"/>
      <c r="BF3530" s="315"/>
      <c r="BG3530" s="315"/>
      <c r="BH3530" s="315"/>
      <c r="BI3530" s="315"/>
      <c r="BJ3530" s="315"/>
      <c r="BK3530" s="315"/>
    </row>
    <row r="3531" spans="1:63" x14ac:dyDescent="0.25">
      <c r="A3531" s="9"/>
      <c r="B3531" s="43" t="s">
        <v>4654</v>
      </c>
      <c r="C3531" s="5" t="s">
        <v>3185</v>
      </c>
      <c r="D3531" s="172">
        <v>2.7159157999999999E-2</v>
      </c>
      <c r="E3531" s="172">
        <v>2.0261230000000002E-2</v>
      </c>
      <c r="F3531" s="172">
        <v>5.1043735000000003E-3</v>
      </c>
      <c r="G3531" s="172">
        <v>7.3064422000000001E-4</v>
      </c>
      <c r="H3531" s="172">
        <v>4.3006261000000002E-5</v>
      </c>
      <c r="I3531" s="172">
        <v>6.4966028999999996E-4</v>
      </c>
      <c r="J3531" s="172">
        <v>1.2692511E-4</v>
      </c>
      <c r="K3531" s="172">
        <v>1.9933923999999998E-6</v>
      </c>
      <c r="L3531" s="172">
        <v>2.4132434999999999E-4</v>
      </c>
      <c r="M3531" s="172">
        <v>0</v>
      </c>
      <c r="N3531" s="172">
        <v>0</v>
      </c>
      <c r="O3531" s="172">
        <v>0</v>
      </c>
      <c r="P3531" s="199">
        <f t="shared" si="672"/>
        <v>0.15008318518518518</v>
      </c>
      <c r="Q3531" s="233">
        <v>3.2539229000000001</v>
      </c>
      <c r="R3531" s="96">
        <v>2.0531348999999999</v>
      </c>
      <c r="S3531" s="96">
        <v>1.0994356000000001</v>
      </c>
      <c r="T3531" s="96">
        <v>3.5888889E-6</v>
      </c>
      <c r="U3531" s="96">
        <v>3.6991667000000001E-3</v>
      </c>
      <c r="V3531" s="96">
        <v>2.4858056E-3</v>
      </c>
      <c r="W3531" s="96">
        <v>9.5163889000000002E-2</v>
      </c>
      <c r="X3531" s="241">
        <f t="shared" si="673"/>
        <v>1.3981972408339701E-2</v>
      </c>
      <c r="Y3531" s="241">
        <f t="shared" si="674"/>
        <v>5.8035823220199999E-3</v>
      </c>
      <c r="Z3531" s="241">
        <f t="shared" si="675"/>
        <v>3.0331989601397004E-3</v>
      </c>
      <c r="AA3531" s="241">
        <f t="shared" si="676"/>
        <v>5.14519112618E-3</v>
      </c>
      <c r="AB3531" s="241">
        <v>4.1602152000000002E-3</v>
      </c>
      <c r="AC3531" s="241">
        <v>2.4782857000000002E-7</v>
      </c>
      <c r="AD3531" s="241">
        <v>6.1512407000000003E-4</v>
      </c>
      <c r="AE3531" s="241">
        <v>3.0330144999999999E-7</v>
      </c>
      <c r="AF3531" s="241">
        <v>9.9181812999999991E-4</v>
      </c>
      <c r="AG3531" s="241">
        <v>3.5873792E-5</v>
      </c>
      <c r="AH3531" s="241">
        <v>2.7229072000000002E-3</v>
      </c>
      <c r="AI3531" s="241">
        <v>8.2508517999999997E-6</v>
      </c>
      <c r="AJ3531" s="241">
        <v>6.4354879000000002E-6</v>
      </c>
      <c r="AK3531" s="241">
        <v>1.9611686E-6</v>
      </c>
      <c r="AL3531" s="241">
        <v>5.5430429000000003E-7</v>
      </c>
      <c r="AM3531" s="241">
        <v>1.7455496999999999E-9</v>
      </c>
      <c r="AN3531" s="241">
        <v>3.1607474999999997E-5</v>
      </c>
      <c r="AO3531" s="241">
        <v>2.8778666999999999E-5</v>
      </c>
      <c r="AP3531" s="241">
        <v>2.3270206E-4</v>
      </c>
      <c r="AQ3531" s="241">
        <v>7.2402617999999997E-7</v>
      </c>
      <c r="AR3531" s="241">
        <v>5.1444671000000003E-3</v>
      </c>
      <c r="AT3531" s="193"/>
      <c r="AU3531" s="193"/>
      <c r="AV3531" s="193"/>
      <c r="AW3531" s="193"/>
      <c r="AX3531" s="193"/>
      <c r="AY3531" s="193"/>
      <c r="AZ3531" s="193"/>
      <c r="BA3531" s="193"/>
      <c r="BB3531" s="193"/>
      <c r="BC3531" s="193"/>
      <c r="BD3531" s="193"/>
      <c r="BE3531" s="315"/>
      <c r="BF3531" s="315"/>
      <c r="BG3531" s="315"/>
      <c r="BH3531" s="315"/>
      <c r="BI3531" s="315"/>
      <c r="BJ3531" s="315"/>
      <c r="BK3531" s="315"/>
    </row>
    <row r="3532" spans="1:63" x14ac:dyDescent="0.25">
      <c r="A3532" s="9"/>
      <c r="B3532" s="43" t="s">
        <v>4654</v>
      </c>
      <c r="C3532" s="5" t="s">
        <v>3184</v>
      </c>
      <c r="D3532" s="172">
        <v>2.5226459E-2</v>
      </c>
      <c r="E3532" s="172">
        <v>2.1289552999999999E-2</v>
      </c>
      <c r="F3532" s="172">
        <v>1.7760146E-3</v>
      </c>
      <c r="G3532" s="172">
        <v>1.4857899E-3</v>
      </c>
      <c r="H3532" s="172">
        <v>3.6699039999999998E-5</v>
      </c>
      <c r="I3532" s="172">
        <v>3.5501034E-4</v>
      </c>
      <c r="J3532" s="172">
        <v>5.9083131000000002E-5</v>
      </c>
      <c r="K3532" s="172">
        <v>5.7441822999999997E-6</v>
      </c>
      <c r="L3532" s="172">
        <v>2.1856527E-4</v>
      </c>
      <c r="M3532" s="172">
        <v>0</v>
      </c>
      <c r="N3532" s="172">
        <v>0</v>
      </c>
      <c r="O3532" s="172">
        <v>0</v>
      </c>
      <c r="P3532" s="199">
        <f t="shared" si="672"/>
        <v>0.15770039259259258</v>
      </c>
      <c r="Q3532" s="233">
        <v>2.9963221999999998</v>
      </c>
      <c r="R3532" s="96">
        <v>2.0233843</v>
      </c>
      <c r="S3532" s="96">
        <v>0.87400443999999999</v>
      </c>
      <c r="T3532" s="96">
        <v>1.0693333E-6</v>
      </c>
      <c r="U3532" s="96">
        <v>2.9736110999999999E-2</v>
      </c>
      <c r="V3532" s="96">
        <v>3.3046249999999999E-2</v>
      </c>
      <c r="W3532" s="96">
        <v>3.6150000000000002E-2</v>
      </c>
      <c r="X3532" s="241">
        <f t="shared" si="673"/>
        <v>1.3991465598233398E-2</v>
      </c>
      <c r="Y3532" s="241">
        <f t="shared" si="674"/>
        <v>5.9237905879399987E-3</v>
      </c>
      <c r="Z3532" s="241">
        <f t="shared" si="675"/>
        <v>2.9960074537734005E-3</v>
      </c>
      <c r="AA3532" s="241">
        <f t="shared" si="676"/>
        <v>5.0716675565199995E-3</v>
      </c>
      <c r="AB3532" s="241">
        <v>4.3707208000000001E-3</v>
      </c>
      <c r="AC3532" s="241">
        <v>5.6437983000000005E-7</v>
      </c>
      <c r="AD3532" s="241">
        <v>1.1355813E-3</v>
      </c>
      <c r="AE3532" s="241">
        <v>1.5167011000000001E-7</v>
      </c>
      <c r="AF3532" s="241">
        <v>3.9178542000000002E-4</v>
      </c>
      <c r="AG3532" s="241">
        <v>2.4987017999999999E-5</v>
      </c>
      <c r="AH3532" s="241">
        <v>2.8605974E-3</v>
      </c>
      <c r="AI3532" s="241">
        <v>2.7718452999999999E-6</v>
      </c>
      <c r="AJ3532" s="241">
        <v>1.3261667E-5</v>
      </c>
      <c r="AK3532" s="241">
        <v>1.901366E-6</v>
      </c>
      <c r="AL3532" s="241">
        <v>1.0615982999999999E-6</v>
      </c>
      <c r="AM3532" s="241">
        <v>3.2001734E-9</v>
      </c>
      <c r="AN3532" s="241">
        <v>4.1074269000000003E-5</v>
      </c>
      <c r="AO3532" s="241">
        <v>1.7877427999999999E-5</v>
      </c>
      <c r="AP3532" s="241">
        <v>5.7458679999999998E-5</v>
      </c>
      <c r="AQ3532" s="241">
        <v>4.9445652000000002E-7</v>
      </c>
      <c r="AR3532" s="241">
        <v>5.0711730999999996E-3</v>
      </c>
      <c r="AT3532" s="193"/>
      <c r="AU3532" s="193"/>
      <c r="AV3532" s="193"/>
      <c r="AW3532" s="193"/>
      <c r="AX3532" s="193"/>
      <c r="AY3532" s="193"/>
      <c r="AZ3532" s="193"/>
      <c r="BA3532" s="193"/>
      <c r="BB3532" s="193"/>
      <c r="BC3532" s="193"/>
      <c r="BD3532" s="193"/>
      <c r="BE3532" s="315"/>
      <c r="BF3532" s="315"/>
      <c r="BG3532" s="315"/>
      <c r="BH3532" s="315"/>
      <c r="BI3532" s="315"/>
      <c r="BJ3532" s="315"/>
      <c r="BK3532" s="315"/>
    </row>
    <row r="3533" spans="1:63" x14ac:dyDescent="0.25">
      <c r="A3533" s="9"/>
      <c r="B3533" s="43" t="s">
        <v>4654</v>
      </c>
      <c r="C3533" s="5" t="s">
        <v>3183</v>
      </c>
      <c r="D3533" s="172">
        <v>9.3553086999999993E-2</v>
      </c>
      <c r="E3533" s="172">
        <v>3.6202071000000002E-2</v>
      </c>
      <c r="F3533" s="172">
        <v>4.2443928999999998E-2</v>
      </c>
      <c r="G3533" s="172">
        <v>8.1683413999999992E-3</v>
      </c>
      <c r="H3533" s="172">
        <v>2.0579484000000001E-5</v>
      </c>
      <c r="I3533" s="172">
        <v>6.5321444000000003E-3</v>
      </c>
      <c r="J3533" s="172">
        <v>7.3010691999999993E-5</v>
      </c>
      <c r="K3533" s="172">
        <v>8.2092773999999999E-7</v>
      </c>
      <c r="L3533" s="172">
        <v>1.121902E-4</v>
      </c>
      <c r="M3533" s="172">
        <v>0</v>
      </c>
      <c r="N3533" s="172">
        <v>0</v>
      </c>
      <c r="O3533" s="172">
        <v>0</v>
      </c>
      <c r="P3533" s="199">
        <f t="shared" si="672"/>
        <v>0.26816348888888891</v>
      </c>
      <c r="Q3533" s="233">
        <v>3.4833286000000001</v>
      </c>
      <c r="R3533" s="96">
        <v>3.1755162000000001</v>
      </c>
      <c r="S3533" s="96">
        <v>2.8880444000000002E-2</v>
      </c>
      <c r="T3533" s="96">
        <v>8.9655555999999996E-8</v>
      </c>
      <c r="U3533" s="96">
        <v>1.3716944E-3</v>
      </c>
      <c r="V3533" s="96">
        <v>8.0469972000000002E-4</v>
      </c>
      <c r="W3533" s="96">
        <v>0.27675556000000001</v>
      </c>
      <c r="X3533" s="241">
        <f t="shared" si="673"/>
        <v>3.3913786016915998E-2</v>
      </c>
      <c r="Y3533" s="241">
        <f t="shared" si="674"/>
        <v>2.0881335918496998E-2</v>
      </c>
      <c r="Z3533" s="241">
        <f t="shared" si="675"/>
        <v>5.081557029679001E-3</v>
      </c>
      <c r="AA3533" s="241">
        <f t="shared" si="676"/>
        <v>7.9508930687400003E-3</v>
      </c>
      <c r="AB3533" s="241">
        <v>7.4324819999999998E-3</v>
      </c>
      <c r="AC3533" s="241">
        <v>3.8646686999999998E-8</v>
      </c>
      <c r="AD3533" s="241">
        <v>6.0531461999999998E-3</v>
      </c>
      <c r="AE3533" s="241">
        <v>8.1959407999999997E-7</v>
      </c>
      <c r="AF3533" s="241">
        <v>7.3939163E-3</v>
      </c>
      <c r="AG3533" s="241">
        <v>9.3317773000000002E-7</v>
      </c>
      <c r="AH3533" s="241">
        <v>4.8647706000000002E-3</v>
      </c>
      <c r="AI3533" s="241">
        <v>7.2976984999999995E-5</v>
      </c>
      <c r="AJ3533" s="241">
        <v>7.308584E-5</v>
      </c>
      <c r="AK3533" s="241">
        <v>1.3423520999999999E-6</v>
      </c>
      <c r="AL3533" s="241">
        <v>5.9752616999999998E-6</v>
      </c>
      <c r="AM3533" s="241">
        <v>1.7800579E-8</v>
      </c>
      <c r="AN3533" s="241">
        <v>5.6207613000000003E-6</v>
      </c>
      <c r="AO3533" s="241">
        <v>1.6810003000000002E-5</v>
      </c>
      <c r="AP3533" s="241">
        <v>4.0957426E-5</v>
      </c>
      <c r="AQ3533" s="241">
        <v>2.9876874E-7</v>
      </c>
      <c r="AR3533" s="241">
        <v>7.9505943000000006E-3</v>
      </c>
      <c r="AT3533" s="193"/>
      <c r="AU3533" s="193"/>
      <c r="AV3533" s="193"/>
      <c r="AW3533" s="193"/>
      <c r="AX3533" s="193"/>
      <c r="AY3533" s="193"/>
      <c r="AZ3533" s="193"/>
      <c r="BA3533" s="193"/>
      <c r="BB3533" s="193"/>
      <c r="BC3533" s="193"/>
      <c r="BD3533" s="193"/>
      <c r="BE3533" s="315"/>
      <c r="BF3533" s="315"/>
      <c r="BG3533" s="315"/>
      <c r="BH3533" s="315"/>
      <c r="BI3533" s="315"/>
      <c r="BJ3533" s="315"/>
      <c r="BK3533" s="315"/>
    </row>
    <row r="3534" spans="1:63" x14ac:dyDescent="0.25">
      <c r="A3534" s="9"/>
      <c r="B3534" s="43" t="s">
        <v>4654</v>
      </c>
      <c r="C3534" s="5" t="s">
        <v>3182</v>
      </c>
      <c r="D3534" s="172">
        <v>2.9213085999999999E-2</v>
      </c>
      <c r="E3534" s="172">
        <v>2.5392130999999998E-2</v>
      </c>
      <c r="F3534" s="172">
        <v>2.2039328999999999E-3</v>
      </c>
      <c r="G3534" s="172">
        <v>8.3589628999999996E-4</v>
      </c>
      <c r="H3534" s="172">
        <v>4.1838911E-5</v>
      </c>
      <c r="I3534" s="172">
        <v>4.6448449999999999E-4</v>
      </c>
      <c r="J3534" s="172">
        <v>7.5698445000000003E-5</v>
      </c>
      <c r="K3534" s="172">
        <v>2.7566558E-5</v>
      </c>
      <c r="L3534" s="172">
        <v>1.7153727000000001E-4</v>
      </c>
      <c r="M3534" s="172">
        <v>0</v>
      </c>
      <c r="N3534" s="172">
        <v>0</v>
      </c>
      <c r="O3534" s="172">
        <v>0</v>
      </c>
      <c r="P3534" s="199">
        <f t="shared" si="672"/>
        <v>0.18808985925925922</v>
      </c>
      <c r="Q3534" s="233">
        <v>3.0961786</v>
      </c>
      <c r="R3534" s="96">
        <v>2.6388104000000001</v>
      </c>
      <c r="S3534" s="96">
        <v>0.32652667000000002</v>
      </c>
      <c r="T3534" s="96">
        <v>8.1769443999999997E-7</v>
      </c>
      <c r="U3534" s="96">
        <v>9.5694444000000004E-2</v>
      </c>
      <c r="V3534" s="96">
        <v>2.5230466999999999E-2</v>
      </c>
      <c r="W3534" s="96">
        <v>9.9158332999999994E-3</v>
      </c>
      <c r="X3534" s="241">
        <f t="shared" si="673"/>
        <v>1.6579476115677699E-2</v>
      </c>
      <c r="Y3534" s="241">
        <f t="shared" si="674"/>
        <v>6.3925049753199995E-3</v>
      </c>
      <c r="Z3534" s="241">
        <f t="shared" si="675"/>
        <v>3.5704978737876999E-3</v>
      </c>
      <c r="AA3534" s="241">
        <f t="shared" si="676"/>
        <v>6.6164732665699999E-3</v>
      </c>
      <c r="AB3534" s="241">
        <v>5.2133661000000001E-3</v>
      </c>
      <c r="AC3534" s="241">
        <v>3.7010668999999998E-7</v>
      </c>
      <c r="AD3534" s="241">
        <v>6.6768294999999995E-4</v>
      </c>
      <c r="AE3534" s="241">
        <v>2.1005532999999999E-7</v>
      </c>
      <c r="AF3534" s="241">
        <v>5.0128913000000005E-4</v>
      </c>
      <c r="AG3534" s="241">
        <v>9.5866333000000008E-6</v>
      </c>
      <c r="AH3534" s="241">
        <v>3.4122200000000001E-3</v>
      </c>
      <c r="AI3534" s="241">
        <v>3.4174821000000002E-6</v>
      </c>
      <c r="AJ3534" s="241">
        <v>7.4286253000000002E-6</v>
      </c>
      <c r="AK3534" s="241">
        <v>4.9683919000000004E-6</v>
      </c>
      <c r="AL3534" s="241">
        <v>6.1079770999999999E-7</v>
      </c>
      <c r="AM3534" s="241">
        <v>1.9297777E-9</v>
      </c>
      <c r="AN3534" s="241">
        <v>6.6115307000000006E-5</v>
      </c>
      <c r="AO3534" s="241">
        <v>2.6088148E-5</v>
      </c>
      <c r="AP3534" s="241">
        <v>4.9647191999999999E-5</v>
      </c>
      <c r="AQ3534" s="241">
        <v>3.7096656999999999E-7</v>
      </c>
      <c r="AR3534" s="241">
        <v>6.6161023000000001E-3</v>
      </c>
      <c r="AT3534" s="193"/>
      <c r="AU3534" s="193"/>
      <c r="AV3534" s="193"/>
      <c r="AW3534" s="193"/>
      <c r="AX3534" s="193"/>
      <c r="AY3534" s="193"/>
      <c r="AZ3534" s="193"/>
      <c r="BA3534" s="193"/>
      <c r="BB3534" s="193"/>
      <c r="BC3534" s="193"/>
      <c r="BD3534" s="193"/>
      <c r="BE3534" s="315"/>
      <c r="BF3534" s="315"/>
      <c r="BG3534" s="315"/>
      <c r="BH3534" s="315"/>
      <c r="BI3534" s="315"/>
      <c r="BJ3534" s="315"/>
      <c r="BK3534" s="315"/>
    </row>
    <row r="3535" spans="1:63" x14ac:dyDescent="0.25">
      <c r="A3535" s="9"/>
      <c r="B3535" s="43" t="s">
        <v>4654</v>
      </c>
      <c r="C3535" s="5" t="s">
        <v>3181</v>
      </c>
      <c r="D3535" s="172">
        <v>1.9221461E-3</v>
      </c>
      <c r="E3535" s="172">
        <v>1.2941563E-3</v>
      </c>
      <c r="F3535" s="172">
        <v>2.1436692E-4</v>
      </c>
      <c r="G3535" s="172">
        <v>2.6194476999999998E-5</v>
      </c>
      <c r="H3535" s="172">
        <v>3.5476287000000001E-6</v>
      </c>
      <c r="I3535" s="172">
        <v>1.7112377000000001E-4</v>
      </c>
      <c r="J3535" s="172">
        <v>2.1841733000000002E-5</v>
      </c>
      <c r="K3535" s="172">
        <v>3.6159999000000003E-7</v>
      </c>
      <c r="L3535" s="172">
        <v>1.9055367E-4</v>
      </c>
      <c r="M3535" s="172">
        <v>0</v>
      </c>
      <c r="N3535" s="172">
        <v>0</v>
      </c>
      <c r="O3535" s="172">
        <v>0</v>
      </c>
      <c r="P3535" s="199">
        <f t="shared" si="672"/>
        <v>9.5863429629629623E-3</v>
      </c>
      <c r="Q3535" s="233">
        <v>1.2916364</v>
      </c>
      <c r="R3535" s="96">
        <v>0.10757024</v>
      </c>
      <c r="S3535" s="96">
        <v>0.16617999999999999</v>
      </c>
      <c r="T3535" s="96">
        <v>7.1305555999999994E-8</v>
      </c>
      <c r="U3535" s="96">
        <v>4.4705556E-2</v>
      </c>
      <c r="V3535" s="96">
        <v>8.9860378000000008E-3</v>
      </c>
      <c r="W3535" s="96">
        <v>0.96419443999999999</v>
      </c>
      <c r="X3535" s="241">
        <f t="shared" si="673"/>
        <v>8.7460139669370981E-4</v>
      </c>
      <c r="Y3535" s="241">
        <f t="shared" si="674"/>
        <v>3.9687075946399995E-4</v>
      </c>
      <c r="Z3535" s="241">
        <f t="shared" si="675"/>
        <v>2.1171596720970996E-4</v>
      </c>
      <c r="AA3535" s="241">
        <f t="shared" si="676"/>
        <v>2.6601467002E-4</v>
      </c>
      <c r="AB3535" s="241">
        <v>2.6538218999999999E-4</v>
      </c>
      <c r="AC3535" s="241">
        <v>3.3826352000000001E-8</v>
      </c>
      <c r="AD3535" s="241">
        <v>4.4241418999999998E-5</v>
      </c>
      <c r="AE3535" s="241">
        <v>1.6859011999999999E-8</v>
      </c>
      <c r="AF3535" s="241">
        <v>8.1997764000000004E-5</v>
      </c>
      <c r="AG3535" s="241">
        <v>5.1987011000000001E-6</v>
      </c>
      <c r="AH3535" s="241">
        <v>1.7367359999999999E-4</v>
      </c>
      <c r="AI3535" s="241">
        <v>3.3886709E-7</v>
      </c>
      <c r="AJ3535" s="241">
        <v>2.2768107E-7</v>
      </c>
      <c r="AK3535" s="241">
        <v>2.1695553E-6</v>
      </c>
      <c r="AL3535" s="241">
        <v>2.9148978000000001E-8</v>
      </c>
      <c r="AM3535" s="241">
        <v>9.5571710000000004E-11</v>
      </c>
      <c r="AN3535" s="241">
        <v>2.0175852E-5</v>
      </c>
      <c r="AO3535" s="241">
        <v>2.8350812000000002E-6</v>
      </c>
      <c r="AP3535" s="241">
        <v>1.2266085999999999E-5</v>
      </c>
      <c r="AQ3535" s="241">
        <v>3.4705001999999999E-7</v>
      </c>
      <c r="AR3535" s="241">
        <v>2.6566761999999999E-4</v>
      </c>
      <c r="AT3535" s="193"/>
      <c r="AU3535" s="193"/>
      <c r="AV3535" s="193"/>
      <c r="AW3535" s="193"/>
      <c r="AX3535" s="193"/>
      <c r="AY3535" s="193"/>
      <c r="AZ3535" s="193"/>
      <c r="BA3535" s="193"/>
      <c r="BB3535" s="193"/>
      <c r="BC3535" s="193"/>
      <c r="BD3535" s="193"/>
      <c r="BE3535" s="315"/>
      <c r="BF3535" s="315"/>
      <c r="BG3535" s="315"/>
      <c r="BH3535" s="315"/>
      <c r="BI3535" s="315"/>
      <c r="BJ3535" s="315"/>
      <c r="BK3535" s="315"/>
    </row>
    <row r="3536" spans="1:63" x14ac:dyDescent="0.25">
      <c r="A3536" s="9"/>
      <c r="B3536" s="43" t="s">
        <v>4654</v>
      </c>
      <c r="C3536" s="5" t="s">
        <v>3180</v>
      </c>
      <c r="D3536" s="172">
        <v>6.1098667000000002E-2</v>
      </c>
      <c r="E3536" s="172">
        <v>4.1849185999999997E-2</v>
      </c>
      <c r="F3536" s="172">
        <v>1.2937199999999999E-2</v>
      </c>
      <c r="G3536" s="172">
        <v>3.7473090999999999E-3</v>
      </c>
      <c r="H3536" s="172">
        <v>2.9323426999999998E-5</v>
      </c>
      <c r="I3536" s="172">
        <v>2.0797206E-3</v>
      </c>
      <c r="J3536" s="172">
        <v>3.1105073000000001E-4</v>
      </c>
      <c r="K3536" s="172">
        <v>2.4629658999999999E-6</v>
      </c>
      <c r="L3536" s="172">
        <v>1.4241330999999999E-4</v>
      </c>
      <c r="M3536" s="172">
        <v>0</v>
      </c>
      <c r="N3536" s="172">
        <v>0</v>
      </c>
      <c r="O3536" s="172">
        <v>0</v>
      </c>
      <c r="P3536" s="199">
        <f t="shared" si="672"/>
        <v>0.3099939703703703</v>
      </c>
      <c r="Q3536" s="233">
        <v>3.6881415</v>
      </c>
      <c r="R3536" s="96">
        <v>3.5356589999999999</v>
      </c>
      <c r="S3536" s="96">
        <v>8.1248221999999995E-2</v>
      </c>
      <c r="T3536" s="96">
        <v>3.2788889E-7</v>
      </c>
      <c r="U3536" s="96">
        <v>4.4011110999999999E-2</v>
      </c>
      <c r="V3536" s="96">
        <v>2.9122389E-3</v>
      </c>
      <c r="W3536" s="96">
        <v>2.4310556000000001E-2</v>
      </c>
      <c r="X3536" s="241">
        <f t="shared" si="673"/>
        <v>2.8795723605112903E-2</v>
      </c>
      <c r="Y3536" s="241">
        <f t="shared" si="674"/>
        <v>1.3994032186230002E-2</v>
      </c>
      <c r="Z3536" s="241">
        <f t="shared" si="675"/>
        <v>5.9504871748329007E-3</v>
      </c>
      <c r="AA3536" s="241">
        <f t="shared" si="676"/>
        <v>8.8512042440500004E-3</v>
      </c>
      <c r="AB3536" s="241">
        <v>8.5928345999999999E-3</v>
      </c>
      <c r="AC3536" s="241">
        <v>1.4607582E-7</v>
      </c>
      <c r="AD3536" s="241">
        <v>3.0413326000000001E-3</v>
      </c>
      <c r="AE3536" s="241">
        <v>4.8458670999999995E-7</v>
      </c>
      <c r="AF3536" s="241">
        <v>2.3567410999999999E-3</v>
      </c>
      <c r="AG3536" s="241">
        <v>2.4932237000000001E-6</v>
      </c>
      <c r="AH3536" s="241">
        <v>5.6239330999999998E-3</v>
      </c>
      <c r="AI3536" s="241">
        <v>2.1060420000000001E-5</v>
      </c>
      <c r="AJ3536" s="241">
        <v>3.3484324E-5</v>
      </c>
      <c r="AK3536" s="241">
        <v>3.1837791999999998E-6</v>
      </c>
      <c r="AL3536" s="241">
        <v>2.9270875999999998E-6</v>
      </c>
      <c r="AM3536" s="241">
        <v>8.7660328999999994E-9</v>
      </c>
      <c r="AN3536" s="241">
        <v>1.6634099000000001E-4</v>
      </c>
      <c r="AO3536" s="241">
        <v>5.4027523E-5</v>
      </c>
      <c r="AP3536" s="241">
        <v>4.5521184999999999E-5</v>
      </c>
      <c r="AQ3536" s="241">
        <v>4.0244405000000002E-7</v>
      </c>
      <c r="AR3536" s="241">
        <v>8.8508018000000004E-3</v>
      </c>
      <c r="AT3536" s="193"/>
      <c r="AU3536" s="193"/>
      <c r="AV3536" s="193"/>
      <c r="AW3536" s="193"/>
      <c r="AX3536" s="193"/>
      <c r="AY3536" s="193"/>
      <c r="AZ3536" s="193"/>
      <c r="BA3536" s="193"/>
      <c r="BB3536" s="193"/>
      <c r="BC3536" s="193"/>
      <c r="BD3536" s="193"/>
      <c r="BE3536" s="315"/>
      <c r="BF3536" s="315"/>
      <c r="BG3536" s="315"/>
      <c r="BH3536" s="315"/>
      <c r="BI3536" s="315"/>
      <c r="BJ3536" s="315"/>
      <c r="BK3536" s="315"/>
    </row>
    <row r="3537" spans="1:63" x14ac:dyDescent="0.25">
      <c r="A3537" s="9"/>
      <c r="B3537" s="43" t="s">
        <v>4654</v>
      </c>
      <c r="C3537" s="5" t="s">
        <v>3179</v>
      </c>
      <c r="D3537" s="172">
        <v>3.5661691000000002E-2</v>
      </c>
      <c r="E3537" s="172">
        <v>2.2657038000000001E-2</v>
      </c>
      <c r="F3537" s="172">
        <v>1.0707305E-2</v>
      </c>
      <c r="G3537" s="172">
        <v>7.0050096999999998E-4</v>
      </c>
      <c r="H3537" s="172">
        <v>4.3758979000000002E-5</v>
      </c>
      <c r="I3537" s="172">
        <v>1.1645892E-3</v>
      </c>
      <c r="J3537" s="172">
        <v>1.9704908000000001E-4</v>
      </c>
      <c r="K3537" s="172">
        <v>4.854352E-6</v>
      </c>
      <c r="L3537" s="172">
        <v>1.8659580000000001E-4</v>
      </c>
      <c r="M3537" s="172">
        <v>0</v>
      </c>
      <c r="N3537" s="172">
        <v>0</v>
      </c>
      <c r="O3537" s="172">
        <v>0</v>
      </c>
      <c r="P3537" s="199">
        <f t="shared" si="672"/>
        <v>0.16782991111111112</v>
      </c>
      <c r="Q3537" s="233">
        <v>2.8181843</v>
      </c>
      <c r="R3537" s="96">
        <v>2.2309299999999999</v>
      </c>
      <c r="S3537" s="96">
        <v>0.15992666999999999</v>
      </c>
      <c r="T3537" s="96">
        <v>1.3481111000000001E-6</v>
      </c>
      <c r="U3537" s="96">
        <v>0.15244167</v>
      </c>
      <c r="V3537" s="96">
        <v>2.8417989000000001E-2</v>
      </c>
      <c r="W3537" s="96">
        <v>0.24646667</v>
      </c>
      <c r="X3537" s="241">
        <f t="shared" si="673"/>
        <v>1.61058331761957E-2</v>
      </c>
      <c r="Y3537" s="241">
        <f t="shared" si="674"/>
        <v>7.2299250087000007E-3</v>
      </c>
      <c r="Z3537" s="241">
        <f t="shared" si="675"/>
        <v>3.2878258071356997E-3</v>
      </c>
      <c r="AA3537" s="241">
        <f t="shared" si="676"/>
        <v>5.5880823603599999E-3</v>
      </c>
      <c r="AB3537" s="241">
        <v>4.6516361999999999E-3</v>
      </c>
      <c r="AC3537" s="241">
        <v>5.7263649000000005E-7</v>
      </c>
      <c r="AD3537" s="241">
        <v>6.5046112000000003E-4</v>
      </c>
      <c r="AE3537" s="241">
        <v>4.8162850999999995E-7</v>
      </c>
      <c r="AF3537" s="241">
        <v>1.9217555E-3</v>
      </c>
      <c r="AG3537" s="241">
        <v>5.0179236999999998E-6</v>
      </c>
      <c r="AH3537" s="241">
        <v>3.0445238999999998E-3</v>
      </c>
      <c r="AI3537" s="241">
        <v>1.7757323999999999E-5</v>
      </c>
      <c r="AJ3537" s="241">
        <v>6.1359756999999997E-6</v>
      </c>
      <c r="AK3537" s="241">
        <v>1.0752295E-5</v>
      </c>
      <c r="AL3537" s="241">
        <v>5.3354914000000001E-7</v>
      </c>
      <c r="AM3537" s="241">
        <v>1.8102956999999999E-9</v>
      </c>
      <c r="AN3537" s="241">
        <v>8.0373016999999998E-5</v>
      </c>
      <c r="AO3537" s="241">
        <v>3.1572095000000002E-5</v>
      </c>
      <c r="AP3537" s="241">
        <v>9.6175840999999994E-5</v>
      </c>
      <c r="AQ3537" s="241">
        <v>4.5556036000000002E-7</v>
      </c>
      <c r="AR3537" s="241">
        <v>5.5876268000000003E-3</v>
      </c>
      <c r="AT3537" s="193"/>
      <c r="AU3537" s="193"/>
      <c r="AV3537" s="193"/>
      <c r="AW3537" s="193"/>
      <c r="AX3537" s="193"/>
      <c r="AY3537" s="193"/>
      <c r="AZ3537" s="193"/>
      <c r="BA3537" s="193"/>
      <c r="BB3537" s="193"/>
      <c r="BC3537" s="193"/>
      <c r="BD3537" s="193"/>
      <c r="BE3537" s="315"/>
      <c r="BF3537" s="315"/>
      <c r="BG3537" s="315"/>
      <c r="BH3537" s="315"/>
      <c r="BI3537" s="315"/>
      <c r="BJ3537" s="315"/>
      <c r="BK3537" s="315"/>
    </row>
    <row r="3538" spans="1:63" x14ac:dyDescent="0.25">
      <c r="A3538" s="9"/>
      <c r="B3538" s="43" t="s">
        <v>4654</v>
      </c>
      <c r="C3538" s="5" t="s">
        <v>3178</v>
      </c>
      <c r="D3538" s="172">
        <v>3.4887456999999997E-2</v>
      </c>
      <c r="E3538" s="172">
        <v>2.492364E-2</v>
      </c>
      <c r="F3538" s="172">
        <v>5.4611217999999996E-3</v>
      </c>
      <c r="G3538" s="172">
        <v>3.0904728000000002E-3</v>
      </c>
      <c r="H3538" s="172">
        <v>3.8151705000000003E-5</v>
      </c>
      <c r="I3538" s="172">
        <v>1.1023296E-3</v>
      </c>
      <c r="J3538" s="172">
        <v>1.2929255000000001E-4</v>
      </c>
      <c r="K3538" s="172">
        <v>1.5673602000000001E-6</v>
      </c>
      <c r="L3538" s="172">
        <v>1.4088162E-4</v>
      </c>
      <c r="M3538" s="172">
        <v>0</v>
      </c>
      <c r="N3538" s="172">
        <v>0</v>
      </c>
      <c r="O3538" s="172">
        <v>0</v>
      </c>
      <c r="P3538" s="199">
        <f t="shared" si="672"/>
        <v>0.18461955555555554</v>
      </c>
      <c r="Q3538" s="233">
        <v>2.8674376000000001</v>
      </c>
      <c r="R3538" s="96">
        <v>2.1600828000000001</v>
      </c>
      <c r="S3538" s="96">
        <v>0.38367778000000002</v>
      </c>
      <c r="T3538" s="96">
        <v>1.2913056E-6</v>
      </c>
      <c r="U3538" s="96">
        <v>1.8709444E-3</v>
      </c>
      <c r="V3538" s="96">
        <v>3.0479444000000003E-4</v>
      </c>
      <c r="W3538" s="96">
        <v>0.32150000000000001</v>
      </c>
      <c r="X3538" s="241">
        <f t="shared" si="673"/>
        <v>1.7557397547315199E-2</v>
      </c>
      <c r="Y3538" s="241">
        <f t="shared" si="674"/>
        <v>8.6696241923100003E-3</v>
      </c>
      <c r="Z3538" s="241">
        <f t="shared" si="675"/>
        <v>3.4750084374851995E-3</v>
      </c>
      <c r="AA3538" s="241">
        <f t="shared" si="676"/>
        <v>5.4127649175199997E-3</v>
      </c>
      <c r="AB3538" s="241">
        <v>5.1171769000000001E-3</v>
      </c>
      <c r="AC3538" s="241">
        <v>6.8050927000000005E-7</v>
      </c>
      <c r="AD3538" s="241">
        <v>2.4068102000000002E-3</v>
      </c>
      <c r="AE3538" s="241">
        <v>2.8244004000000002E-7</v>
      </c>
      <c r="AF3538" s="241">
        <v>1.1326660000000001E-3</v>
      </c>
      <c r="AG3538" s="241">
        <v>1.2008143E-5</v>
      </c>
      <c r="AH3538" s="241">
        <v>3.3492124E-3</v>
      </c>
      <c r="AI3538" s="241">
        <v>8.9566103000000004E-6</v>
      </c>
      <c r="AJ3538" s="241">
        <v>2.7606769E-5</v>
      </c>
      <c r="AK3538" s="241">
        <v>4.7496174999999998E-6</v>
      </c>
      <c r="AL3538" s="241">
        <v>2.2743961E-6</v>
      </c>
      <c r="AM3538" s="241">
        <v>7.0336852000000001E-9</v>
      </c>
      <c r="AN3538" s="241">
        <v>8.7259029000000005E-6</v>
      </c>
      <c r="AO3538" s="241">
        <v>1.0002601000000001E-5</v>
      </c>
      <c r="AP3538" s="241">
        <v>6.3473107E-5</v>
      </c>
      <c r="AQ3538" s="241">
        <v>3.8341751999999998E-7</v>
      </c>
      <c r="AR3538" s="241">
        <v>5.4123814999999997E-3</v>
      </c>
      <c r="AT3538" s="193"/>
      <c r="AU3538" s="193"/>
      <c r="AV3538" s="193"/>
      <c r="AW3538" s="193"/>
      <c r="AX3538" s="193"/>
      <c r="AY3538" s="193"/>
      <c r="AZ3538" s="193"/>
      <c r="BA3538" s="193"/>
      <c r="BB3538" s="193"/>
      <c r="BC3538" s="193"/>
      <c r="BD3538" s="193"/>
      <c r="BE3538" s="315"/>
      <c r="BF3538" s="315"/>
      <c r="BG3538" s="315"/>
      <c r="BH3538" s="315"/>
      <c r="BI3538" s="315"/>
      <c r="BJ3538" s="315"/>
      <c r="BK3538" s="315"/>
    </row>
    <row r="3539" spans="1:63" x14ac:dyDescent="0.25">
      <c r="A3539" s="9"/>
      <c r="B3539" s="43" t="s">
        <v>4654</v>
      </c>
      <c r="C3539" s="5" t="s">
        <v>6127</v>
      </c>
      <c r="D3539" s="172">
        <v>5.2452996999999999E-3</v>
      </c>
      <c r="E3539" s="172">
        <v>3.2080795000000001E-3</v>
      </c>
      <c r="F3539" s="172">
        <v>7.1821782000000003E-4</v>
      </c>
      <c r="G3539" s="172">
        <v>1.1685733000000001E-4</v>
      </c>
      <c r="H3539" s="172">
        <v>8.4601873999999999E-6</v>
      </c>
      <c r="I3539" s="172">
        <v>8.8332560999999997E-4</v>
      </c>
      <c r="J3539" s="172">
        <v>1.0620847E-4</v>
      </c>
      <c r="K3539" s="172">
        <v>9.5944195E-7</v>
      </c>
      <c r="L3539" s="172">
        <v>2.0319132E-4</v>
      </c>
      <c r="M3539" s="172">
        <v>0</v>
      </c>
      <c r="N3539" s="172">
        <v>0</v>
      </c>
      <c r="O3539" s="172">
        <v>0</v>
      </c>
      <c r="P3539" s="199">
        <f t="shared" si="672"/>
        <v>2.376355185185185E-2</v>
      </c>
      <c r="Q3539" s="233">
        <v>2.6115946999999999</v>
      </c>
      <c r="R3539" s="96">
        <v>0.26242664999999998</v>
      </c>
      <c r="S3539" s="96">
        <v>1.6666221999999999</v>
      </c>
      <c r="T3539" s="96">
        <v>1.5141389000000001E-7</v>
      </c>
      <c r="U3539" s="96">
        <v>0.26191667000000002</v>
      </c>
      <c r="V3539" s="96">
        <v>9.4623755999999996E-3</v>
      </c>
      <c r="W3539" s="96">
        <v>0.41116667000000001</v>
      </c>
      <c r="X3539" s="241">
        <f t="shared" si="673"/>
        <v>2.4429075916381697E-3</v>
      </c>
      <c r="Y3539" s="241">
        <f t="shared" si="674"/>
        <v>1.263776233082E-3</v>
      </c>
      <c r="Z3539" s="241">
        <f t="shared" si="675"/>
        <v>5.7625316141616991E-4</v>
      </c>
      <c r="AA3539" s="241">
        <f t="shared" si="676"/>
        <v>6.0287819714000001E-4</v>
      </c>
      <c r="AB3539" s="241">
        <v>6.5798680999999996E-4</v>
      </c>
      <c r="AC3539" s="241">
        <v>1.3561982E-7</v>
      </c>
      <c r="AD3539" s="241">
        <v>2.3940349000000001E-4</v>
      </c>
      <c r="AE3539" s="241">
        <v>5.5377261999999998E-8</v>
      </c>
      <c r="AF3539" s="241">
        <v>3.1411866000000002E-4</v>
      </c>
      <c r="AG3539" s="241">
        <v>5.2076276000000003E-5</v>
      </c>
      <c r="AH3539" s="241">
        <v>4.3062260999999997E-4</v>
      </c>
      <c r="AI3539" s="241">
        <v>1.1320884999999999E-6</v>
      </c>
      <c r="AJ3539" s="241">
        <v>1.0170595E-6</v>
      </c>
      <c r="AK3539" s="241">
        <v>1.2625898999999999E-5</v>
      </c>
      <c r="AL3539" s="241">
        <v>1.1702660999999999E-7</v>
      </c>
      <c r="AM3539" s="241">
        <v>3.9230617000000001E-10</v>
      </c>
      <c r="AN3539" s="241">
        <v>1.0593167000000001E-4</v>
      </c>
      <c r="AO3539" s="241">
        <v>7.1184375000000004E-6</v>
      </c>
      <c r="AP3539" s="241">
        <v>1.7687978000000001E-5</v>
      </c>
      <c r="AQ3539" s="241">
        <v>5.4429714000000002E-7</v>
      </c>
      <c r="AR3539" s="241">
        <v>6.0233390000000002E-4</v>
      </c>
      <c r="AT3539" s="193"/>
      <c r="AU3539" s="193"/>
      <c r="AV3539" s="193"/>
      <c r="AW3539" s="193"/>
      <c r="AX3539" s="193"/>
      <c r="AY3539" s="193"/>
      <c r="AZ3539" s="193"/>
      <c r="BA3539" s="193"/>
      <c r="BB3539" s="193"/>
      <c r="BC3539" s="193"/>
      <c r="BD3539" s="193"/>
      <c r="BE3539" s="315"/>
      <c r="BF3539" s="315"/>
      <c r="BG3539" s="315"/>
      <c r="BH3539" s="315"/>
      <c r="BI3539" s="315"/>
      <c r="BJ3539" s="315"/>
      <c r="BK3539" s="315"/>
    </row>
    <row r="3540" spans="1:63" x14ac:dyDescent="0.25">
      <c r="A3540" s="9"/>
      <c r="B3540" s="43" t="s">
        <v>4654</v>
      </c>
      <c r="C3540" s="5" t="s">
        <v>6126</v>
      </c>
      <c r="D3540" s="172">
        <v>3.1734936999999998E-2</v>
      </c>
      <c r="E3540" s="172">
        <v>1.6196466E-2</v>
      </c>
      <c r="F3540" s="172">
        <v>1.2292661999999999E-2</v>
      </c>
      <c r="G3540" s="172">
        <v>1.8883384E-3</v>
      </c>
      <c r="H3540" s="172">
        <v>1.9630562000000001E-5</v>
      </c>
      <c r="I3540" s="172">
        <v>1.0836658E-3</v>
      </c>
      <c r="J3540" s="172">
        <v>8.7069149000000004E-5</v>
      </c>
      <c r="K3540" s="172">
        <v>2.1015978E-6</v>
      </c>
      <c r="L3540" s="172">
        <v>1.6500347000000001E-4</v>
      </c>
      <c r="M3540" s="172">
        <v>0</v>
      </c>
      <c r="N3540" s="172">
        <v>0</v>
      </c>
      <c r="O3540" s="172">
        <v>0</v>
      </c>
      <c r="P3540" s="199">
        <f t="shared" si="672"/>
        <v>0.11997382222222221</v>
      </c>
      <c r="Q3540" s="233">
        <v>2.4716955999999999</v>
      </c>
      <c r="R3540" s="96">
        <v>1.3326091</v>
      </c>
      <c r="S3540" s="96">
        <v>0.66979111000000002</v>
      </c>
      <c r="T3540" s="96">
        <v>4.4608332999999999E-7</v>
      </c>
      <c r="U3540" s="96">
        <v>3.2561110999999997E-2</v>
      </c>
      <c r="V3540" s="96">
        <v>2.0672249999999998E-3</v>
      </c>
      <c r="W3540" s="96">
        <v>0.43466666999999998</v>
      </c>
      <c r="X3540" s="241">
        <f t="shared" si="673"/>
        <v>1.2479058213965799E-2</v>
      </c>
      <c r="Y3540" s="241">
        <f t="shared" si="674"/>
        <v>6.8365257521399991E-3</v>
      </c>
      <c r="Z3540" s="241">
        <f t="shared" si="675"/>
        <v>2.3048058030657997E-3</v>
      </c>
      <c r="AA3540" s="241">
        <f t="shared" si="676"/>
        <v>3.3377266587600002E-3</v>
      </c>
      <c r="AB3540" s="241">
        <v>3.3246530999999999E-3</v>
      </c>
      <c r="AC3540" s="241">
        <v>2.3294968999999999E-7</v>
      </c>
      <c r="AD3540" s="241">
        <v>1.4645939E-3</v>
      </c>
      <c r="AE3540" s="241">
        <v>3.1213745E-7</v>
      </c>
      <c r="AF3540" s="241">
        <v>2.0257816000000001E-3</v>
      </c>
      <c r="AG3540" s="241">
        <v>2.0952065E-5</v>
      </c>
      <c r="AH3540" s="241">
        <v>2.1759991000000001E-3</v>
      </c>
      <c r="AI3540" s="241">
        <v>2.0964338999999999E-5</v>
      </c>
      <c r="AJ3540" s="241">
        <v>1.6854486000000001E-5</v>
      </c>
      <c r="AK3540" s="241">
        <v>2.7618154999999999E-6</v>
      </c>
      <c r="AL3540" s="241">
        <v>1.4099947000000001E-6</v>
      </c>
      <c r="AM3540" s="241">
        <v>4.2618657999999998E-9</v>
      </c>
      <c r="AN3540" s="241">
        <v>3.2160843000000003E-5</v>
      </c>
      <c r="AO3540" s="241">
        <v>1.1776647E-5</v>
      </c>
      <c r="AP3540" s="241">
        <v>4.2874316000000001E-5</v>
      </c>
      <c r="AQ3540" s="241">
        <v>4.1885875999999998E-7</v>
      </c>
      <c r="AR3540" s="241">
        <v>3.3373078000000001E-3</v>
      </c>
      <c r="AT3540" s="193"/>
      <c r="AU3540" s="193"/>
      <c r="AV3540" s="193"/>
      <c r="AW3540" s="193"/>
      <c r="AX3540" s="193"/>
      <c r="AY3540" s="193"/>
      <c r="AZ3540" s="193"/>
      <c r="BA3540" s="193"/>
      <c r="BB3540" s="193"/>
      <c r="BC3540" s="193"/>
      <c r="BD3540" s="193"/>
      <c r="BE3540" s="315"/>
      <c r="BF3540" s="315"/>
      <c r="BG3540" s="315"/>
      <c r="BH3540" s="315"/>
      <c r="BI3540" s="315"/>
      <c r="BJ3540" s="315"/>
      <c r="BK3540" s="315"/>
    </row>
    <row r="3541" spans="1:63" x14ac:dyDescent="0.25">
      <c r="A3541" s="9"/>
      <c r="B3541" s="43" t="s">
        <v>4654</v>
      </c>
      <c r="C3541" s="5" t="s">
        <v>6125</v>
      </c>
      <c r="D3541" s="172">
        <v>2.6147327000000001E-2</v>
      </c>
      <c r="E3541" s="172">
        <v>1.7218682999999999E-2</v>
      </c>
      <c r="F3541" s="172">
        <v>5.1657300000000003E-3</v>
      </c>
      <c r="G3541" s="172">
        <v>1.3911152999999999E-3</v>
      </c>
      <c r="H3541" s="172">
        <v>2.664577E-5</v>
      </c>
      <c r="I3541" s="172">
        <v>2.0277276000000002E-3</v>
      </c>
      <c r="J3541" s="172">
        <v>1.1361142E-4</v>
      </c>
      <c r="K3541" s="172">
        <v>2.7057387999999999E-6</v>
      </c>
      <c r="L3541" s="172">
        <v>2.0110839000000001E-4</v>
      </c>
      <c r="M3541" s="172">
        <v>0</v>
      </c>
      <c r="N3541" s="172">
        <v>0</v>
      </c>
      <c r="O3541" s="172">
        <v>0</v>
      </c>
      <c r="P3541" s="199">
        <f t="shared" si="672"/>
        <v>0.12754579999999999</v>
      </c>
      <c r="Q3541" s="233">
        <v>3.0453695000000001</v>
      </c>
      <c r="R3541" s="96">
        <v>1.4170510000000001</v>
      </c>
      <c r="S3541" s="96">
        <v>1.3760444000000001</v>
      </c>
      <c r="T3541" s="96">
        <v>6.8569444000000001E-7</v>
      </c>
      <c r="U3541" s="96">
        <v>2.2355E-2</v>
      </c>
      <c r="V3541" s="96">
        <v>3.6460582999999999E-3</v>
      </c>
      <c r="W3541" s="96">
        <v>0.22627222</v>
      </c>
      <c r="X3541" s="241">
        <f t="shared" si="673"/>
        <v>1.19367985023265E-2</v>
      </c>
      <c r="Y3541" s="241">
        <f t="shared" si="674"/>
        <v>5.9529883643700005E-3</v>
      </c>
      <c r="Z3541" s="241">
        <f t="shared" si="675"/>
        <v>2.4337899011665004E-3</v>
      </c>
      <c r="AA3541" s="241">
        <f t="shared" si="676"/>
        <v>3.55002023679E-3</v>
      </c>
      <c r="AB3541" s="241">
        <v>3.5352947999999999E-3</v>
      </c>
      <c r="AC3541" s="241">
        <v>4.1378368999999998E-7</v>
      </c>
      <c r="AD3541" s="241">
        <v>1.1348084999999999E-3</v>
      </c>
      <c r="AE3541" s="241">
        <v>2.1820667999999999E-7</v>
      </c>
      <c r="AF3541" s="241">
        <v>1.2392181000000001E-3</v>
      </c>
      <c r="AG3541" s="241">
        <v>4.3034973999999999E-5</v>
      </c>
      <c r="AH3541" s="241">
        <v>2.3138175999999999E-3</v>
      </c>
      <c r="AI3541" s="241">
        <v>8.5247584E-6</v>
      </c>
      <c r="AJ3541" s="241">
        <v>1.2409520999999999E-5</v>
      </c>
      <c r="AK3541" s="241">
        <v>3.0588726000000002E-6</v>
      </c>
      <c r="AL3541" s="241">
        <v>1.0429349E-6</v>
      </c>
      <c r="AM3541" s="241">
        <v>3.2322665000000002E-9</v>
      </c>
      <c r="AN3541" s="241">
        <v>4.2545748E-5</v>
      </c>
      <c r="AO3541" s="241">
        <v>1.5849519999999999E-5</v>
      </c>
      <c r="AP3541" s="241">
        <v>3.6537713999999999E-5</v>
      </c>
      <c r="AQ3541" s="241">
        <v>5.3683679000000004E-7</v>
      </c>
      <c r="AR3541" s="241">
        <v>3.5494834000000001E-3</v>
      </c>
      <c r="AT3541" s="193"/>
      <c r="AU3541" s="193"/>
      <c r="AV3541" s="193"/>
      <c r="AW3541" s="193"/>
      <c r="AX3541" s="193"/>
      <c r="AY3541" s="193"/>
      <c r="AZ3541" s="193"/>
      <c r="BA3541" s="193"/>
      <c r="BB3541" s="193"/>
      <c r="BC3541" s="193"/>
      <c r="BD3541" s="193"/>
      <c r="BE3541" s="315"/>
      <c r="BF3541" s="315"/>
      <c r="BG3541" s="315"/>
      <c r="BH3541" s="315"/>
      <c r="BI3541" s="315"/>
      <c r="BJ3541" s="315"/>
      <c r="BK3541" s="315"/>
    </row>
    <row r="3542" spans="1:63" x14ac:dyDescent="0.25">
      <c r="A3542" s="9"/>
      <c r="B3542" s="43" t="s">
        <v>4654</v>
      </c>
      <c r="C3542" s="5" t="s">
        <v>6931</v>
      </c>
      <c r="D3542" s="172">
        <v>4.22861E-2</v>
      </c>
      <c r="E3542" s="172">
        <v>2.8509769000000001E-2</v>
      </c>
      <c r="F3542" s="172">
        <v>1.0853349999999999E-2</v>
      </c>
      <c r="G3542" s="172">
        <v>1.1870018000000001E-3</v>
      </c>
      <c r="H3542" s="172">
        <v>4.3252342999999997E-5</v>
      </c>
      <c r="I3542" s="172">
        <v>4.4296926000000003E-4</v>
      </c>
      <c r="J3542" s="172">
        <v>8.4643877999999995E-4</v>
      </c>
      <c r="K3542" s="172">
        <v>1.2620239E-4</v>
      </c>
      <c r="L3542" s="172">
        <v>2.7711678999999998E-4</v>
      </c>
      <c r="M3542" s="172">
        <v>0</v>
      </c>
      <c r="N3542" s="172">
        <v>0</v>
      </c>
      <c r="O3542" s="172">
        <v>0</v>
      </c>
      <c r="P3542" s="199">
        <f t="shared" si="672"/>
        <v>0.21118347407407406</v>
      </c>
      <c r="Q3542" s="233">
        <v>3.5206634000000001</v>
      </c>
      <c r="R3542" s="96">
        <v>2.4832379000000002</v>
      </c>
      <c r="S3542" s="96">
        <v>0.91407556000000001</v>
      </c>
      <c r="T3542" s="96">
        <v>5.0244444E-7</v>
      </c>
      <c r="U3542" s="96">
        <v>3.7088889E-2</v>
      </c>
      <c r="V3542" s="96">
        <v>4.2995055999999997E-3</v>
      </c>
      <c r="W3542" s="96">
        <v>8.1961111000000003E-2</v>
      </c>
      <c r="X3542" s="241">
        <f t="shared" si="673"/>
        <v>1.8958331050180698E-2</v>
      </c>
      <c r="Y3542" s="241">
        <f t="shared" si="674"/>
        <v>8.6897364100399985E-3</v>
      </c>
      <c r="Z3542" s="241">
        <f t="shared" si="675"/>
        <v>4.0488732927607008E-3</v>
      </c>
      <c r="AA3542" s="241">
        <f t="shared" si="676"/>
        <v>6.2197213473799999E-3</v>
      </c>
      <c r="AB3542" s="241">
        <v>5.8535569000000001E-3</v>
      </c>
      <c r="AC3542" s="241">
        <v>2.2232006E-7</v>
      </c>
      <c r="AD3542" s="241">
        <v>1.0994295E-3</v>
      </c>
      <c r="AE3542" s="241">
        <v>4.1117898000000001E-7</v>
      </c>
      <c r="AF3542" s="241">
        <v>1.7160541000000001E-3</v>
      </c>
      <c r="AG3542" s="241">
        <v>2.0062411E-5</v>
      </c>
      <c r="AH3542" s="241">
        <v>3.8311361000000002E-3</v>
      </c>
      <c r="AI3542" s="241">
        <v>1.7845100999999999E-5</v>
      </c>
      <c r="AJ3542" s="241">
        <v>1.0542281E-5</v>
      </c>
      <c r="AK3542" s="241">
        <v>4.4021331999999999E-6</v>
      </c>
      <c r="AL3542" s="241">
        <v>1.2075144E-6</v>
      </c>
      <c r="AM3542" s="241">
        <v>3.1051606999999999E-9</v>
      </c>
      <c r="AN3542" s="241">
        <v>6.7904092000000004E-5</v>
      </c>
      <c r="AO3542" s="241">
        <v>6.9118356999999994E-5</v>
      </c>
      <c r="AP3542" s="241">
        <v>4.6714609E-5</v>
      </c>
      <c r="AQ3542" s="241">
        <v>6.9014737999999999E-7</v>
      </c>
      <c r="AR3542" s="241">
        <v>6.2190311999999999E-3</v>
      </c>
      <c r="AT3542" s="193"/>
      <c r="AU3542" s="193"/>
      <c r="AV3542" s="193"/>
      <c r="AW3542" s="193"/>
      <c r="AX3542" s="193"/>
      <c r="AY3542" s="193"/>
      <c r="AZ3542" s="193"/>
      <c r="BA3542" s="193"/>
      <c r="BB3542" s="193"/>
      <c r="BC3542" s="193"/>
      <c r="BD3542" s="193"/>
      <c r="BE3542" s="315"/>
      <c r="BF3542" s="315"/>
      <c r="BG3542" s="315"/>
      <c r="BH3542" s="315"/>
      <c r="BI3542" s="315"/>
      <c r="BJ3542" s="315"/>
      <c r="BK3542" s="315"/>
    </row>
    <row r="3543" spans="1:63" x14ac:dyDescent="0.25">
      <c r="A3543" s="9"/>
      <c r="B3543" s="43" t="s">
        <v>4654</v>
      </c>
      <c r="C3543" s="5" t="s">
        <v>6930</v>
      </c>
      <c r="D3543" s="172">
        <v>8.6987752E-4</v>
      </c>
      <c r="E3543" s="172">
        <v>4.5267505E-4</v>
      </c>
      <c r="F3543" s="172">
        <v>1.0419613E-4</v>
      </c>
      <c r="G3543" s="172">
        <v>2.0227316999999998E-5</v>
      </c>
      <c r="H3543" s="172">
        <v>2.3066752000000001E-6</v>
      </c>
      <c r="I3543" s="172">
        <v>7.6637327999999995E-5</v>
      </c>
      <c r="J3543" s="172">
        <v>2.4695328E-5</v>
      </c>
      <c r="K3543" s="172">
        <v>2.8062120999999998E-7</v>
      </c>
      <c r="L3543" s="172">
        <v>1.8885907000000001E-4</v>
      </c>
      <c r="M3543" s="172">
        <v>0</v>
      </c>
      <c r="N3543" s="172">
        <v>0</v>
      </c>
      <c r="O3543" s="172">
        <v>0</v>
      </c>
      <c r="P3543" s="199">
        <f t="shared" si="672"/>
        <v>3.3531485185185183E-3</v>
      </c>
      <c r="Q3543" s="233">
        <v>1.8372151000000001</v>
      </c>
      <c r="R3543" s="96">
        <v>3.3482397999999997E-2</v>
      </c>
      <c r="S3543" s="96">
        <v>1.0243177999999999</v>
      </c>
      <c r="T3543" s="96">
        <v>3.9705556000000002E-8</v>
      </c>
      <c r="U3543" s="96">
        <v>8.5963889000000005E-4</v>
      </c>
      <c r="V3543" s="96">
        <v>2.2192971999999999E-4</v>
      </c>
      <c r="W3543" s="96">
        <v>0.77833333000000005</v>
      </c>
      <c r="X3543" s="241">
        <f t="shared" si="673"/>
        <v>3.9074136595561998E-4</v>
      </c>
      <c r="Y3543" s="241">
        <f t="shared" si="674"/>
        <v>2.374579743768E-4</v>
      </c>
      <c r="Z3543" s="241">
        <f t="shared" si="675"/>
        <v>6.9008020158819994E-5</v>
      </c>
      <c r="AA3543" s="241">
        <f t="shared" si="676"/>
        <v>8.4275371419999996E-5</v>
      </c>
      <c r="AB3543" s="241">
        <v>9.2823240000000005E-5</v>
      </c>
      <c r="AC3543" s="241">
        <v>2.8767539999999999E-8</v>
      </c>
      <c r="AD3543" s="241">
        <v>5.5790452999999999E-5</v>
      </c>
      <c r="AE3543" s="241">
        <v>7.8508367999999996E-9</v>
      </c>
      <c r="AF3543" s="241">
        <v>5.4344352999999999E-5</v>
      </c>
      <c r="AG3543" s="241">
        <v>3.446331E-5</v>
      </c>
      <c r="AH3543" s="241">
        <v>6.0745012999999997E-5</v>
      </c>
      <c r="AI3543" s="241">
        <v>1.6684643999999999E-7</v>
      </c>
      <c r="AJ3543" s="241">
        <v>1.7367517999999999E-7</v>
      </c>
      <c r="AK3543" s="241">
        <v>1.7237561E-7</v>
      </c>
      <c r="AL3543" s="241">
        <v>3.1804282999999999E-8</v>
      </c>
      <c r="AM3543" s="241">
        <v>1.1244582E-10</v>
      </c>
      <c r="AN3543" s="241">
        <v>1.6803045E-6</v>
      </c>
      <c r="AO3543" s="241">
        <v>1.6084104999999999E-6</v>
      </c>
      <c r="AP3543" s="241">
        <v>4.4294782000000002E-6</v>
      </c>
      <c r="AQ3543" s="241">
        <v>4.3822442000000001E-7</v>
      </c>
      <c r="AR3543" s="241">
        <v>8.3837146999999999E-5</v>
      </c>
      <c r="AT3543" s="193"/>
      <c r="AU3543" s="193"/>
      <c r="AV3543" s="193"/>
      <c r="AW3543" s="193"/>
      <c r="AX3543" s="193"/>
      <c r="AY3543" s="193"/>
      <c r="AZ3543" s="193"/>
      <c r="BA3543" s="193"/>
      <c r="BB3543" s="193"/>
      <c r="BC3543" s="193"/>
      <c r="BD3543" s="193"/>
      <c r="BE3543" s="315"/>
      <c r="BF3543" s="315"/>
      <c r="BG3543" s="315"/>
      <c r="BH3543" s="315"/>
      <c r="BI3543" s="315"/>
      <c r="BJ3543" s="315"/>
      <c r="BK3543" s="315"/>
    </row>
    <row r="3544" spans="1:63" x14ac:dyDescent="0.25">
      <c r="A3544" s="45" t="s">
        <v>611</v>
      </c>
      <c r="B3544" s="45"/>
      <c r="C3544" s="43"/>
      <c r="D3544" s="199"/>
      <c r="E3544" s="199"/>
      <c r="F3544" s="199"/>
      <c r="G3544" s="199"/>
      <c r="H3544" s="199"/>
      <c r="I3544" s="199"/>
      <c r="J3544" s="199"/>
      <c r="K3544" s="199"/>
      <c r="L3544" s="199"/>
      <c r="M3544" s="199"/>
      <c r="N3544" s="199"/>
      <c r="O3544" s="199"/>
      <c r="P3544" s="199"/>
      <c r="Q3544" s="239"/>
      <c r="R3544" s="97"/>
      <c r="S3544" s="97"/>
      <c r="T3544" s="97"/>
      <c r="U3544" s="97"/>
      <c r="V3544" s="97"/>
      <c r="W3544" s="97"/>
      <c r="X3544" s="259"/>
      <c r="Y3544" s="259"/>
      <c r="Z3544" s="259"/>
      <c r="AA3544" s="258"/>
      <c r="AB3544" s="258"/>
      <c r="AC3544" s="258"/>
      <c r="AD3544" s="258"/>
      <c r="AE3544" s="258"/>
      <c r="AF3544" s="258"/>
      <c r="AG3544" s="258"/>
      <c r="AH3544" s="258"/>
      <c r="AI3544" s="258"/>
      <c r="AJ3544" s="258"/>
      <c r="AK3544" s="258"/>
      <c r="AL3544" s="258"/>
      <c r="AM3544" s="258"/>
      <c r="AN3544" s="258"/>
      <c r="AO3544" s="258"/>
      <c r="AP3544" s="258"/>
      <c r="AQ3544" s="258"/>
      <c r="AR3544" s="258"/>
      <c r="AT3544" s="193"/>
      <c r="AU3544" s="193"/>
      <c r="AV3544" s="193"/>
      <c r="AW3544" s="193"/>
      <c r="AX3544" s="193"/>
      <c r="AY3544" s="193"/>
      <c r="AZ3544" s="193"/>
      <c r="BA3544" s="193"/>
      <c r="BB3544" s="193"/>
      <c r="BC3544" s="193"/>
      <c r="BD3544" s="193"/>
      <c r="BE3544" s="315"/>
      <c r="BF3544" s="315"/>
      <c r="BG3544" s="315"/>
      <c r="BH3544" s="315"/>
      <c r="BI3544" s="315"/>
      <c r="BJ3544" s="315"/>
      <c r="BK3544" s="315"/>
    </row>
    <row r="3545" spans="1:63" x14ac:dyDescent="0.25">
      <c r="A3545" s="9"/>
      <c r="B3545" s="43" t="s">
        <v>4654</v>
      </c>
      <c r="C3545" s="25" t="s">
        <v>6478</v>
      </c>
      <c r="D3545" s="193">
        <v>1.7983181E-3</v>
      </c>
      <c r="E3545" s="193">
        <v>5.4854415000000004E-4</v>
      </c>
      <c r="F3545" s="193">
        <v>2.6485594000000002E-4</v>
      </c>
      <c r="G3545" s="193">
        <v>1.1232748E-4</v>
      </c>
      <c r="H3545" s="193">
        <v>4.8016657999999997E-6</v>
      </c>
      <c r="I3545" s="193">
        <v>1.7366343E-4</v>
      </c>
      <c r="J3545" s="193">
        <v>1.4277188000000001E-4</v>
      </c>
      <c r="K3545" s="193">
        <v>4.7985440999999996E-7</v>
      </c>
      <c r="L3545" s="193">
        <v>5.5087367000000004E-4</v>
      </c>
      <c r="M3545" s="193">
        <v>0</v>
      </c>
      <c r="N3545" s="193">
        <v>0</v>
      </c>
      <c r="O3545" s="193">
        <v>0</v>
      </c>
      <c r="P3545" s="199">
        <f t="shared" ref="P3545:P3579" si="677">E3545/0.135</f>
        <v>4.0632899999999998E-3</v>
      </c>
      <c r="Q3545" s="240">
        <v>1.2476301000000001</v>
      </c>
      <c r="R3545" s="99">
        <v>3.2875650999999999E-2</v>
      </c>
      <c r="S3545" s="99">
        <v>7.2768889000000003E-3</v>
      </c>
      <c r="T3545" s="99">
        <v>7.3280555999999997E-8</v>
      </c>
      <c r="U3545" s="99">
        <v>2.9755555999999999E-2</v>
      </c>
      <c r="V3545" s="99">
        <v>1.5333055999999999E-2</v>
      </c>
      <c r="W3545" s="99">
        <v>1.1623889000000001</v>
      </c>
      <c r="X3545" s="241">
        <f t="shared" ref="X3545:X3579" si="678">SUM(Y3545:AA3545)</f>
        <v>7.024325128895401E-4</v>
      </c>
      <c r="Y3545" s="241">
        <f t="shared" ref="Y3545:Y3579" si="679">SUM(AB3545:AG3545)</f>
        <v>5.0986220613470005E-4</v>
      </c>
      <c r="Z3545" s="241">
        <f t="shared" ref="Z3545:Z3579" si="680">SUM(AH3545:AP3545)</f>
        <v>1.0710602055483998E-4</v>
      </c>
      <c r="AA3545" s="241">
        <f t="shared" ref="AA3545:AA3579" si="681">SUM(AQ3545:AR3545)</f>
        <v>8.5464286199999999E-5</v>
      </c>
      <c r="AB3545" s="258">
        <v>1.1173393000000001E-4</v>
      </c>
      <c r="AC3545" s="258">
        <v>9.9558507000000003E-9</v>
      </c>
      <c r="AD3545" s="258">
        <v>2.9494116999999998E-4</v>
      </c>
      <c r="AE3545" s="258">
        <v>1.4677724000000001E-8</v>
      </c>
      <c r="AF3545" s="258">
        <v>1.0294984E-4</v>
      </c>
      <c r="AG3545" s="258">
        <v>2.1263255999999999E-7</v>
      </c>
      <c r="AH3545" s="258">
        <v>7.3115022999999997E-5</v>
      </c>
      <c r="AI3545" s="258">
        <v>4.3870806999999998E-7</v>
      </c>
      <c r="AJ3545" s="258">
        <v>1.018849E-6</v>
      </c>
      <c r="AK3545" s="258">
        <v>2.8616169000000002E-6</v>
      </c>
      <c r="AL3545" s="258">
        <v>1.3179326000000001E-7</v>
      </c>
      <c r="AM3545" s="258">
        <v>4.6892484000000002E-10</v>
      </c>
      <c r="AN3545" s="258">
        <v>1.8774603999999999E-5</v>
      </c>
      <c r="AO3545" s="258">
        <v>3.3325236999999999E-6</v>
      </c>
      <c r="AP3545" s="258">
        <v>7.4324337E-6</v>
      </c>
      <c r="AQ3545" s="258">
        <v>3.1784391999999998E-6</v>
      </c>
      <c r="AR3545" s="258">
        <v>8.2285847000000006E-5</v>
      </c>
      <c r="AT3545" s="193"/>
      <c r="AU3545" s="193"/>
      <c r="AV3545" s="193"/>
      <c r="AW3545" s="193"/>
      <c r="AX3545" s="193"/>
      <c r="AY3545" s="193"/>
      <c r="AZ3545" s="193"/>
      <c r="BA3545" s="193"/>
      <c r="BB3545" s="193"/>
      <c r="BC3545" s="193"/>
      <c r="BD3545" s="193"/>
      <c r="BE3545" s="315"/>
      <c r="BF3545" s="315"/>
      <c r="BG3545" s="315"/>
      <c r="BH3545" s="315"/>
      <c r="BI3545" s="315"/>
      <c r="BJ3545" s="315"/>
      <c r="BK3545" s="315"/>
    </row>
    <row r="3546" spans="1:63" x14ac:dyDescent="0.25">
      <c r="A3546" s="9"/>
      <c r="B3546" s="43" t="s">
        <v>4654</v>
      </c>
      <c r="C3546" s="25" t="s">
        <v>6479</v>
      </c>
      <c r="D3546" s="193">
        <v>8.1772458999999995E-3</v>
      </c>
      <c r="E3546" s="193">
        <v>5.1441582000000003E-3</v>
      </c>
      <c r="F3546" s="193">
        <v>1.3991093E-3</v>
      </c>
      <c r="G3546" s="193">
        <v>4.5691334999999999E-4</v>
      </c>
      <c r="H3546" s="193">
        <v>1.2232486E-5</v>
      </c>
      <c r="I3546" s="193">
        <v>3.8506095E-4</v>
      </c>
      <c r="J3546" s="193">
        <v>1.9283254E-4</v>
      </c>
      <c r="K3546" s="193">
        <v>1.4000111999999999E-6</v>
      </c>
      <c r="L3546" s="193">
        <v>5.8553908000000005E-4</v>
      </c>
      <c r="M3546" s="193">
        <v>0</v>
      </c>
      <c r="N3546" s="193">
        <v>0</v>
      </c>
      <c r="O3546" s="193">
        <v>0</v>
      </c>
      <c r="P3546" s="199">
        <f t="shared" si="677"/>
        <v>3.8104875555555556E-2</v>
      </c>
      <c r="Q3546" s="240">
        <v>2.8990178000000002</v>
      </c>
      <c r="R3546" s="99">
        <v>0.46758643999999999</v>
      </c>
      <c r="S3546" s="99">
        <v>1.9486444000000001</v>
      </c>
      <c r="T3546" s="99">
        <v>2.8280556000000002E-7</v>
      </c>
      <c r="U3546" s="99">
        <v>2.1381667E-2</v>
      </c>
      <c r="V3546" s="99">
        <v>6.2660277999999998E-3</v>
      </c>
      <c r="W3546" s="99">
        <v>0.45513889000000002</v>
      </c>
      <c r="X3546" s="241">
        <f t="shared" si="678"/>
        <v>4.0018328989624005E-3</v>
      </c>
      <c r="Y3546" s="241">
        <f t="shared" si="679"/>
        <v>2.0771689794940001E-3</v>
      </c>
      <c r="Z3546" s="241">
        <f t="shared" si="680"/>
        <v>7.5000750226840017E-4</v>
      </c>
      <c r="AA3546" s="241">
        <f t="shared" si="681"/>
        <v>1.1746564172000001E-3</v>
      </c>
      <c r="AB3546" s="258">
        <v>1.0557907E-3</v>
      </c>
      <c r="AC3546" s="258">
        <v>2.0986244000000001E-7</v>
      </c>
      <c r="AD3546" s="258">
        <v>6.2302162999999995E-4</v>
      </c>
      <c r="AE3546" s="258">
        <v>6.9825054000000002E-8</v>
      </c>
      <c r="AF3546" s="258">
        <v>3.3398952000000001E-4</v>
      </c>
      <c r="AG3546" s="258">
        <v>6.4087441999999994E-5</v>
      </c>
      <c r="AH3546" s="258">
        <v>6.9100989000000005E-4</v>
      </c>
      <c r="AI3546" s="258">
        <v>2.3017758E-6</v>
      </c>
      <c r="AJ3546" s="258">
        <v>4.0780760000000002E-6</v>
      </c>
      <c r="AK3546" s="258">
        <v>2.8909237000000001E-6</v>
      </c>
      <c r="AL3546" s="258">
        <v>4.0382817000000002E-7</v>
      </c>
      <c r="AM3546" s="258">
        <v>1.3193983999999999E-9</v>
      </c>
      <c r="AN3546" s="258">
        <v>2.3660401000000001E-5</v>
      </c>
      <c r="AO3546" s="258">
        <v>8.0984752000000003E-6</v>
      </c>
      <c r="AP3546" s="258">
        <v>1.7562813E-5</v>
      </c>
      <c r="AQ3546" s="258">
        <v>3.4070171999999999E-6</v>
      </c>
      <c r="AR3546" s="258">
        <v>1.1712494E-3</v>
      </c>
      <c r="AT3546" s="193"/>
      <c r="AU3546" s="193"/>
      <c r="AV3546" s="193"/>
      <c r="AW3546" s="193"/>
      <c r="AX3546" s="193"/>
      <c r="AY3546" s="193"/>
      <c r="AZ3546" s="193"/>
      <c r="BA3546" s="193"/>
      <c r="BB3546" s="193"/>
      <c r="BC3546" s="193"/>
      <c r="BD3546" s="193"/>
      <c r="BE3546" s="315"/>
      <c r="BF3546" s="315"/>
      <c r="BG3546" s="315"/>
      <c r="BH3546" s="315"/>
      <c r="BI3546" s="315"/>
      <c r="BJ3546" s="315"/>
      <c r="BK3546" s="315"/>
    </row>
    <row r="3547" spans="1:63" x14ac:dyDescent="0.25">
      <c r="A3547" s="9"/>
      <c r="B3547" s="43" t="s">
        <v>4654</v>
      </c>
      <c r="C3547" s="25" t="s">
        <v>6838</v>
      </c>
      <c r="D3547" s="193">
        <v>1.6393846E-2</v>
      </c>
      <c r="E3547" s="193">
        <v>1.329316E-2</v>
      </c>
      <c r="F3547" s="193">
        <v>1.3955789000000001E-3</v>
      </c>
      <c r="G3547" s="193">
        <v>3.7395176000000002E-4</v>
      </c>
      <c r="H3547" s="193">
        <v>4.5458119000000003E-5</v>
      </c>
      <c r="I3547" s="193">
        <v>5.1131780000000001E-4</v>
      </c>
      <c r="J3547" s="193">
        <v>1.8679904E-4</v>
      </c>
      <c r="K3547" s="193">
        <v>7.0119344999999999E-6</v>
      </c>
      <c r="L3547" s="193">
        <v>5.8056785999999997E-4</v>
      </c>
      <c r="M3547" s="193">
        <v>0</v>
      </c>
      <c r="N3547" s="193">
        <v>0</v>
      </c>
      <c r="O3547" s="193">
        <v>0</v>
      </c>
      <c r="P3547" s="199">
        <f t="shared" si="677"/>
        <v>9.8467851851851848E-2</v>
      </c>
      <c r="Q3547" s="240">
        <v>2.2405119</v>
      </c>
      <c r="R3547" s="99">
        <v>1.3991978</v>
      </c>
      <c r="S3547" s="99">
        <v>2.9232000000000001E-2</v>
      </c>
      <c r="T3547" s="99">
        <v>1.2761944E-6</v>
      </c>
      <c r="U3547" s="99">
        <v>7.0930556000000006E-2</v>
      </c>
      <c r="V3547" s="99">
        <v>1.9178035999999999E-2</v>
      </c>
      <c r="W3547" s="99">
        <v>0.72197222000000005</v>
      </c>
      <c r="X3547" s="241">
        <f t="shared" si="678"/>
        <v>9.0551674748559005E-3</v>
      </c>
      <c r="Y3547" s="241">
        <f t="shared" si="679"/>
        <v>3.6159383197000004E-3</v>
      </c>
      <c r="Z3547" s="241">
        <f t="shared" si="680"/>
        <v>1.9288968090559E-3</v>
      </c>
      <c r="AA3547" s="241">
        <f t="shared" si="681"/>
        <v>3.5103323460999999E-3</v>
      </c>
      <c r="AB3547" s="258">
        <v>2.7290764000000001E-3</v>
      </c>
      <c r="AC3547" s="258">
        <v>6.7912669000000003E-7</v>
      </c>
      <c r="AD3547" s="258">
        <v>5.1438872999999997E-4</v>
      </c>
      <c r="AE3547" s="258">
        <v>1.3761884999999999E-7</v>
      </c>
      <c r="AF3547" s="258">
        <v>3.7078038000000002E-4</v>
      </c>
      <c r="AG3547" s="258">
        <v>8.7606415999999997E-7</v>
      </c>
      <c r="AH3547" s="258">
        <v>1.7860799E-3</v>
      </c>
      <c r="AI3547" s="258">
        <v>2.1928682000000001E-6</v>
      </c>
      <c r="AJ3547" s="258">
        <v>3.3203959E-6</v>
      </c>
      <c r="AK3547" s="258">
        <v>5.1725767999999999E-6</v>
      </c>
      <c r="AL3547" s="258">
        <v>3.3121201E-7</v>
      </c>
      <c r="AM3547" s="258">
        <v>1.0731459000000001E-9</v>
      </c>
      <c r="AN3547" s="258">
        <v>6.5876900999999995E-5</v>
      </c>
      <c r="AO3547" s="258">
        <v>1.5709755E-5</v>
      </c>
      <c r="AP3547" s="258">
        <v>5.0212127E-5</v>
      </c>
      <c r="AQ3547" s="258">
        <v>3.2780461000000001E-6</v>
      </c>
      <c r="AR3547" s="258">
        <v>3.5070543E-3</v>
      </c>
      <c r="AT3547" s="193"/>
      <c r="AU3547" s="193"/>
      <c r="AV3547" s="193"/>
      <c r="AW3547" s="193"/>
      <c r="AX3547" s="193"/>
      <c r="AY3547" s="193"/>
      <c r="AZ3547" s="193"/>
      <c r="BA3547" s="193"/>
      <c r="BB3547" s="193"/>
      <c r="BC3547" s="193"/>
      <c r="BD3547" s="193"/>
      <c r="BE3547" s="315"/>
      <c r="BF3547" s="315"/>
      <c r="BG3547" s="315"/>
      <c r="BH3547" s="315"/>
      <c r="BI3547" s="315"/>
      <c r="BJ3547" s="315"/>
      <c r="BK3547" s="315"/>
    </row>
    <row r="3548" spans="1:63" x14ac:dyDescent="0.25">
      <c r="A3548" s="9"/>
      <c r="B3548" s="43" t="s">
        <v>4654</v>
      </c>
      <c r="C3548" s="25" t="s">
        <v>6837</v>
      </c>
      <c r="D3548" s="193">
        <v>8.8122932000000001E-2</v>
      </c>
      <c r="E3548" s="193">
        <v>3.5573645000000001E-2</v>
      </c>
      <c r="F3548" s="193">
        <v>3.7626224E-2</v>
      </c>
      <c r="G3548" s="193">
        <v>6.2264837000000003E-3</v>
      </c>
      <c r="H3548" s="193">
        <v>2.3580327999999998E-5</v>
      </c>
      <c r="I3548" s="193">
        <v>7.9511945999999993E-3</v>
      </c>
      <c r="J3548" s="193">
        <v>1.9097771999999999E-4</v>
      </c>
      <c r="K3548" s="193">
        <v>1.2111215999999999E-6</v>
      </c>
      <c r="L3548" s="193">
        <v>5.2961526000000004E-4</v>
      </c>
      <c r="M3548" s="193">
        <v>0</v>
      </c>
      <c r="N3548" s="193">
        <v>0</v>
      </c>
      <c r="O3548" s="193">
        <v>0</v>
      </c>
      <c r="P3548" s="199">
        <f t="shared" si="677"/>
        <v>0.26350848148148148</v>
      </c>
      <c r="Q3548" s="240">
        <v>3.1647907000000002</v>
      </c>
      <c r="R3548" s="99">
        <v>2.4185200999999998</v>
      </c>
      <c r="S3548" s="99">
        <v>2.5218667E-2</v>
      </c>
      <c r="T3548" s="99">
        <v>1.1259444E-7</v>
      </c>
      <c r="U3548" s="99">
        <v>3.1647222000000001E-3</v>
      </c>
      <c r="V3548" s="99">
        <v>4.4268166999999998E-4</v>
      </c>
      <c r="W3548" s="99">
        <v>0.71744443999999996</v>
      </c>
      <c r="X3548" s="241">
        <f t="shared" si="678"/>
        <v>3.0206700629541998E-2</v>
      </c>
      <c r="Y3548" s="241">
        <f t="shared" si="679"/>
        <v>1.9169708957748E-2</v>
      </c>
      <c r="Z3548" s="241">
        <f t="shared" si="680"/>
        <v>4.9782098764940006E-3</v>
      </c>
      <c r="AA3548" s="241">
        <f t="shared" si="681"/>
        <v>6.0587817953000004E-3</v>
      </c>
      <c r="AB3548" s="258">
        <v>7.3029970000000003E-3</v>
      </c>
      <c r="AC3548" s="258">
        <v>3.9071198000000003E-8</v>
      </c>
      <c r="AD3548" s="258">
        <v>4.8227666000000002E-3</v>
      </c>
      <c r="AE3548" s="258">
        <v>7.5004110999999996E-7</v>
      </c>
      <c r="AF3548" s="258">
        <v>7.0423634000000004E-3</v>
      </c>
      <c r="AG3548" s="258">
        <v>7.9284544000000004E-7</v>
      </c>
      <c r="AH3548" s="258">
        <v>4.7800385999999997E-3</v>
      </c>
      <c r="AI3548" s="258">
        <v>6.4706464999999999E-5</v>
      </c>
      <c r="AJ3548" s="258">
        <v>5.5731294000000003E-5</v>
      </c>
      <c r="AK3548" s="258">
        <v>2.5001872E-6</v>
      </c>
      <c r="AL3548" s="258">
        <v>4.6020928999999996E-6</v>
      </c>
      <c r="AM3548" s="258">
        <v>1.3785394000000001E-8</v>
      </c>
      <c r="AN3548" s="258">
        <v>1.2561765E-5</v>
      </c>
      <c r="AO3548" s="258">
        <v>1.4964911E-5</v>
      </c>
      <c r="AP3548" s="258">
        <v>4.3090775999999998E-5</v>
      </c>
      <c r="AQ3548" s="258">
        <v>3.2691952999999999E-6</v>
      </c>
      <c r="AR3548" s="258">
        <v>6.0555126000000001E-3</v>
      </c>
      <c r="AT3548" s="193"/>
      <c r="AU3548" s="193"/>
      <c r="AV3548" s="193"/>
      <c r="AW3548" s="193"/>
      <c r="AX3548" s="193"/>
      <c r="AY3548" s="193"/>
      <c r="AZ3548" s="193"/>
      <c r="BA3548" s="193"/>
      <c r="BB3548" s="193"/>
      <c r="BC3548" s="193"/>
      <c r="BD3548" s="193"/>
      <c r="BE3548" s="315"/>
      <c r="BF3548" s="315"/>
      <c r="BG3548" s="315"/>
      <c r="BH3548" s="315"/>
      <c r="BI3548" s="315"/>
      <c r="BJ3548" s="315"/>
      <c r="BK3548" s="315"/>
    </row>
    <row r="3549" spans="1:63" x14ac:dyDescent="0.25">
      <c r="A3549" s="9"/>
      <c r="B3549" s="43" t="s">
        <v>4654</v>
      </c>
      <c r="C3549" s="25" t="s">
        <v>6836</v>
      </c>
      <c r="D3549" s="193">
        <v>1.8102370999999999E-2</v>
      </c>
      <c r="E3549" s="193">
        <v>1.3632168E-2</v>
      </c>
      <c r="F3549" s="193">
        <v>2.6048574000000001E-3</v>
      </c>
      <c r="G3549" s="193">
        <v>4.6878594999999999E-4</v>
      </c>
      <c r="H3549" s="193">
        <v>3.2858241000000002E-5</v>
      </c>
      <c r="I3549" s="193">
        <v>5.8221811000000001E-4</v>
      </c>
      <c r="J3549" s="193">
        <v>2.0776805000000001E-4</v>
      </c>
      <c r="K3549" s="193">
        <v>1.076457E-5</v>
      </c>
      <c r="L3549" s="193">
        <v>5.6295010999999999E-4</v>
      </c>
      <c r="M3549" s="193">
        <v>0</v>
      </c>
      <c r="N3549" s="193">
        <v>0</v>
      </c>
      <c r="O3549" s="193">
        <v>0</v>
      </c>
      <c r="P3549" s="199">
        <f t="shared" si="677"/>
        <v>0.10097902222222221</v>
      </c>
      <c r="Q3549" s="240">
        <v>3.4755783999999998</v>
      </c>
      <c r="R3549" s="99">
        <v>1.2855540999999999</v>
      </c>
      <c r="S3549" s="99">
        <v>2.1373332999999999</v>
      </c>
      <c r="T3549" s="99">
        <v>5.6766666999999999E-7</v>
      </c>
      <c r="U3549" s="99">
        <v>4.1977778E-2</v>
      </c>
      <c r="V3549" s="99">
        <v>2.3531358E-3</v>
      </c>
      <c r="W3549" s="99">
        <v>8.3594444000000007E-3</v>
      </c>
      <c r="X3549" s="241">
        <f t="shared" si="678"/>
        <v>9.2485810233984989E-3</v>
      </c>
      <c r="Y3549" s="241">
        <f t="shared" si="679"/>
        <v>4.0910005068599993E-3</v>
      </c>
      <c r="Z3549" s="241">
        <f t="shared" si="680"/>
        <v>1.9315826093385001E-3</v>
      </c>
      <c r="AA3549" s="241">
        <f t="shared" si="681"/>
        <v>3.2259979072E-3</v>
      </c>
      <c r="AB3549" s="258">
        <v>2.7987201999999998E-3</v>
      </c>
      <c r="AC3549" s="258">
        <v>3.3787825999999999E-7</v>
      </c>
      <c r="AD3549" s="258">
        <v>6.4323742000000001E-4</v>
      </c>
      <c r="AE3549" s="258">
        <v>1.687216E-7</v>
      </c>
      <c r="AF3549" s="258">
        <v>5.8170520999999999E-4</v>
      </c>
      <c r="AG3549" s="258">
        <v>6.6831077000000002E-5</v>
      </c>
      <c r="AH3549" s="258">
        <v>1.8318170999999999E-3</v>
      </c>
      <c r="AI3549" s="258">
        <v>4.2052083E-6</v>
      </c>
      <c r="AJ3549" s="258">
        <v>4.1661405999999997E-6</v>
      </c>
      <c r="AK3549" s="258">
        <v>3.8850823E-6</v>
      </c>
      <c r="AL3549" s="258">
        <v>4.1345402999999999E-7</v>
      </c>
      <c r="AM3549" s="258">
        <v>1.3931085000000001E-9</v>
      </c>
      <c r="AN3549" s="258">
        <v>3.9511826000000001E-5</v>
      </c>
      <c r="AO3549" s="258">
        <v>1.6619956999999999E-5</v>
      </c>
      <c r="AP3549" s="258">
        <v>3.0962447999999998E-5</v>
      </c>
      <c r="AQ3549" s="258">
        <v>3.3989072E-6</v>
      </c>
      <c r="AR3549" s="258">
        <v>3.222599E-3</v>
      </c>
      <c r="AT3549" s="193"/>
      <c r="AU3549" s="193"/>
      <c r="AV3549" s="193"/>
      <c r="AW3549" s="193"/>
      <c r="AX3549" s="193"/>
      <c r="AY3549" s="193"/>
      <c r="AZ3549" s="193"/>
      <c r="BA3549" s="193"/>
      <c r="BB3549" s="193"/>
      <c r="BC3549" s="193"/>
      <c r="BD3549" s="193"/>
      <c r="BE3549" s="315"/>
      <c r="BF3549" s="315"/>
      <c r="BG3549" s="315"/>
      <c r="BH3549" s="315"/>
      <c r="BI3549" s="315"/>
      <c r="BJ3549" s="315"/>
      <c r="BK3549" s="315"/>
    </row>
    <row r="3550" spans="1:63" x14ac:dyDescent="0.25">
      <c r="A3550" s="9"/>
      <c r="B3550" s="43" t="s">
        <v>4654</v>
      </c>
      <c r="C3550" s="25" t="s">
        <v>6138</v>
      </c>
      <c r="D3550" s="193">
        <v>4.3716150000000002E-2</v>
      </c>
      <c r="E3550" s="193">
        <v>2.9498492000000001E-2</v>
      </c>
      <c r="F3550" s="193">
        <v>7.6297500000000002E-3</v>
      </c>
      <c r="G3550" s="193">
        <v>4.1577619999999997E-3</v>
      </c>
      <c r="H3550" s="193">
        <v>2.8784754E-5</v>
      </c>
      <c r="I3550" s="193">
        <v>1.5129738E-3</v>
      </c>
      <c r="J3550" s="193">
        <v>3.0350199000000002E-4</v>
      </c>
      <c r="K3550" s="193">
        <v>1.7546274999999999E-6</v>
      </c>
      <c r="L3550" s="193">
        <v>5.8313142999999999E-4</v>
      </c>
      <c r="M3550" s="193">
        <v>0</v>
      </c>
      <c r="N3550" s="193">
        <v>0</v>
      </c>
      <c r="O3550" s="193">
        <v>0</v>
      </c>
      <c r="P3550" s="199">
        <f t="shared" si="677"/>
        <v>0.21850734814814815</v>
      </c>
      <c r="Q3550" s="240">
        <v>4.3121290999999999</v>
      </c>
      <c r="R3550" s="99">
        <v>2.3026985</v>
      </c>
      <c r="S3550" s="99">
        <v>1.8795778000000001</v>
      </c>
      <c r="T3550" s="99">
        <v>5.1058333000000002E-7</v>
      </c>
      <c r="U3550" s="99">
        <v>6.1669443999999999E-3</v>
      </c>
      <c r="V3550" s="99">
        <v>4.8539611000000002E-4</v>
      </c>
      <c r="W3550" s="99">
        <v>0.1232</v>
      </c>
      <c r="X3550" s="241">
        <f t="shared" si="678"/>
        <v>2.10143413859816E-2</v>
      </c>
      <c r="Y3550" s="241">
        <f t="shared" si="679"/>
        <v>1.1114444666329999E-2</v>
      </c>
      <c r="Z3550" s="241">
        <f t="shared" si="680"/>
        <v>4.1306607413516012E-3</v>
      </c>
      <c r="AA3550" s="241">
        <f t="shared" si="681"/>
        <v>5.7692359782999993E-3</v>
      </c>
      <c r="AB3550" s="258">
        <v>6.0567959000000001E-3</v>
      </c>
      <c r="AC3550" s="258">
        <v>3.1305617E-7</v>
      </c>
      <c r="AD3550" s="258">
        <v>3.4566064999999998E-3</v>
      </c>
      <c r="AE3550" s="258">
        <v>3.3189516000000002E-7</v>
      </c>
      <c r="AF3550" s="258">
        <v>1.5416278999999999E-3</v>
      </c>
      <c r="AG3550" s="258">
        <v>5.8769415000000001E-5</v>
      </c>
      <c r="AH3550" s="258">
        <v>3.9642758E-3</v>
      </c>
      <c r="AI3550" s="258">
        <v>1.2542322E-5</v>
      </c>
      <c r="AJ3550" s="258">
        <v>3.7177145000000003E-5</v>
      </c>
      <c r="AK3550" s="258">
        <v>5.1790401000000001E-6</v>
      </c>
      <c r="AL3550" s="258">
        <v>3.1360721999999999E-6</v>
      </c>
      <c r="AM3550" s="258">
        <v>9.6150516000000003E-9</v>
      </c>
      <c r="AN3550" s="258">
        <v>4.6581274999999999E-5</v>
      </c>
      <c r="AO3550" s="258">
        <v>2.2530005E-5</v>
      </c>
      <c r="AP3550" s="258">
        <v>3.9229466999999997E-5</v>
      </c>
      <c r="AQ3550" s="258">
        <v>3.4982783000000001E-6</v>
      </c>
      <c r="AR3550" s="258">
        <v>5.7657376999999998E-3</v>
      </c>
      <c r="AT3550" s="193"/>
      <c r="AU3550" s="193"/>
      <c r="AV3550" s="193"/>
      <c r="AW3550" s="193"/>
      <c r="AX3550" s="193"/>
      <c r="AY3550" s="193"/>
      <c r="AZ3550" s="193"/>
      <c r="BA3550" s="193"/>
      <c r="BB3550" s="193"/>
      <c r="BC3550" s="193"/>
      <c r="BD3550" s="193"/>
      <c r="BE3550" s="315"/>
      <c r="BF3550" s="315"/>
      <c r="BG3550" s="315"/>
      <c r="BH3550" s="315"/>
      <c r="BI3550" s="315"/>
      <c r="BJ3550" s="315"/>
      <c r="BK3550" s="315"/>
    </row>
    <row r="3551" spans="1:63" x14ac:dyDescent="0.25">
      <c r="A3551" s="9"/>
      <c r="B3551" s="43" t="s">
        <v>4654</v>
      </c>
      <c r="C3551" s="25" t="s">
        <v>6137</v>
      </c>
      <c r="D3551" s="193">
        <v>1.3507607E-2</v>
      </c>
      <c r="E3551" s="193">
        <v>1.1189469E-2</v>
      </c>
      <c r="F3551" s="193">
        <v>7.7310498999999999E-4</v>
      </c>
      <c r="G3551" s="193">
        <v>1.5976673E-4</v>
      </c>
      <c r="H3551" s="193">
        <v>1.0323755E-4</v>
      </c>
      <c r="I3551" s="193">
        <v>2.0722100999999999E-4</v>
      </c>
      <c r="J3551" s="193">
        <v>4.7553515999999998E-4</v>
      </c>
      <c r="K3551" s="193">
        <v>2.6721845000000001E-6</v>
      </c>
      <c r="L3551" s="193">
        <v>5.9660075999999997E-4</v>
      </c>
      <c r="M3551" s="193">
        <v>0</v>
      </c>
      <c r="N3551" s="193">
        <v>0</v>
      </c>
      <c r="O3551" s="193">
        <v>0</v>
      </c>
      <c r="P3551" s="199">
        <f t="shared" si="677"/>
        <v>8.2884955555555556E-2</v>
      </c>
      <c r="Q3551" s="240">
        <v>1.7588889000000001</v>
      </c>
      <c r="R3551" s="99">
        <v>0.41957539999999999</v>
      </c>
      <c r="S3551" s="99">
        <v>0.12422511</v>
      </c>
      <c r="T3551" s="99">
        <v>5.0511111E-7</v>
      </c>
      <c r="U3551" s="99">
        <v>6.0847221999999999E-2</v>
      </c>
      <c r="V3551" s="99">
        <v>3.5172935999999998E-4</v>
      </c>
      <c r="W3551" s="99">
        <v>1.1538889000000001</v>
      </c>
      <c r="X3551" s="241">
        <f t="shared" si="678"/>
        <v>5.7171529175497103E-3</v>
      </c>
      <c r="Y3551" s="241">
        <f t="shared" si="679"/>
        <v>2.7927060643829996E-3</v>
      </c>
      <c r="Z3551" s="241">
        <f t="shared" si="680"/>
        <v>1.8699962396667104E-3</v>
      </c>
      <c r="AA3551" s="241">
        <f t="shared" si="681"/>
        <v>1.0544506135000001E-3</v>
      </c>
      <c r="AB3551" s="258">
        <v>2.2522855999999999E-3</v>
      </c>
      <c r="AC3551" s="258">
        <v>1.6936915E-7</v>
      </c>
      <c r="AD3551" s="258">
        <v>3.3944862999999998E-4</v>
      </c>
      <c r="AE3551" s="258">
        <v>7.8795133000000004E-8</v>
      </c>
      <c r="AF3551" s="258">
        <v>1.9669554E-4</v>
      </c>
      <c r="AG3551" s="258">
        <v>4.0281300999999999E-6</v>
      </c>
      <c r="AH3551" s="258">
        <v>1.4731670000000001E-3</v>
      </c>
      <c r="AI3551" s="258">
        <v>1.2654950000000001E-6</v>
      </c>
      <c r="AJ3551" s="258">
        <v>1.425479E-6</v>
      </c>
      <c r="AK3551" s="258">
        <v>4.5195853000000004E-6</v>
      </c>
      <c r="AL3551" s="258">
        <v>1.7600345999999999E-7</v>
      </c>
      <c r="AM3551" s="258">
        <v>5.9460671E-10</v>
      </c>
      <c r="AN3551" s="258">
        <v>8.0621395000000007E-5</v>
      </c>
      <c r="AO3551" s="258">
        <v>6.2122073000000002E-6</v>
      </c>
      <c r="AP3551" s="258">
        <v>3.0260847999999998E-4</v>
      </c>
      <c r="AQ3551" s="258">
        <v>3.2871135000000001E-6</v>
      </c>
      <c r="AR3551" s="258">
        <v>1.0511635000000001E-3</v>
      </c>
      <c r="AT3551" s="193"/>
      <c r="AU3551" s="193"/>
      <c r="AV3551" s="193"/>
      <c r="AW3551" s="193"/>
      <c r="AX3551" s="193"/>
      <c r="AY3551" s="193"/>
      <c r="AZ3551" s="193"/>
      <c r="BA3551" s="193"/>
      <c r="BB3551" s="193"/>
      <c r="BC3551" s="193"/>
      <c r="BD3551" s="193"/>
      <c r="BE3551" s="315"/>
      <c r="BF3551" s="315"/>
      <c r="BG3551" s="315"/>
      <c r="BH3551" s="315"/>
      <c r="BI3551" s="315"/>
      <c r="BJ3551" s="315"/>
      <c r="BK3551" s="315"/>
    </row>
    <row r="3552" spans="1:63" x14ac:dyDescent="0.25">
      <c r="A3552" s="9"/>
      <c r="B3552" s="43" t="s">
        <v>4654</v>
      </c>
      <c r="C3552" s="25" t="s">
        <v>6136</v>
      </c>
      <c r="D3552" s="193">
        <v>5.7575684000000002E-2</v>
      </c>
      <c r="E3552" s="193">
        <v>3.9950574000000003E-2</v>
      </c>
      <c r="F3552" s="193">
        <v>1.0694904E-2</v>
      </c>
      <c r="G3552" s="193">
        <v>4.0479846000000003E-3</v>
      </c>
      <c r="H3552" s="193">
        <v>3.7048059999999999E-5</v>
      </c>
      <c r="I3552" s="193">
        <v>1.9362242999999999E-3</v>
      </c>
      <c r="J3552" s="193">
        <v>3.6756518000000002E-4</v>
      </c>
      <c r="K3552" s="193">
        <v>2.3980818999999999E-6</v>
      </c>
      <c r="L3552" s="193">
        <v>5.3898624E-4</v>
      </c>
      <c r="M3552" s="193">
        <v>0</v>
      </c>
      <c r="N3552" s="193">
        <v>0</v>
      </c>
      <c r="O3552" s="193">
        <v>0</v>
      </c>
      <c r="P3552" s="199">
        <f t="shared" si="677"/>
        <v>0.2959301777777778</v>
      </c>
      <c r="Q3552" s="240">
        <v>4.1707755000000004</v>
      </c>
      <c r="R3552" s="99">
        <v>3.2658999999999998</v>
      </c>
      <c r="S3552" s="99">
        <v>0.80103332999999999</v>
      </c>
      <c r="T3552" s="99">
        <v>7.1258332999999995E-7</v>
      </c>
      <c r="U3552" s="99">
        <v>5.7886110999999997E-2</v>
      </c>
      <c r="V3552" s="99">
        <v>1.2247944000000001E-3</v>
      </c>
      <c r="W3552" s="99">
        <v>4.4730555999999998E-2</v>
      </c>
      <c r="X3552" s="241">
        <f t="shared" si="678"/>
        <v>2.7495801195475102E-2</v>
      </c>
      <c r="Y3552" s="241">
        <f t="shared" si="679"/>
        <v>1.365741903288E-2</v>
      </c>
      <c r="Z3552" s="241">
        <f t="shared" si="680"/>
        <v>5.6574324293950998E-3</v>
      </c>
      <c r="AA3552" s="241">
        <f t="shared" si="681"/>
        <v>8.1809497332000006E-3</v>
      </c>
      <c r="AB3552" s="258">
        <v>8.2029458E-3</v>
      </c>
      <c r="AC3552" s="258">
        <v>3.7632246E-7</v>
      </c>
      <c r="AD3552" s="258">
        <v>3.3825263E-3</v>
      </c>
      <c r="AE3552" s="258">
        <v>4.5274541999999998E-7</v>
      </c>
      <c r="AF3552" s="258">
        <v>2.0460628999999998E-3</v>
      </c>
      <c r="AG3552" s="258">
        <v>2.5054965000000001E-5</v>
      </c>
      <c r="AH3552" s="258">
        <v>5.3688238000000003E-3</v>
      </c>
      <c r="AI3552" s="258">
        <v>1.7403229999999998E-5</v>
      </c>
      <c r="AJ3552" s="258">
        <v>3.6194864000000003E-5</v>
      </c>
      <c r="AK3552" s="258">
        <v>5.4841119000000001E-6</v>
      </c>
      <c r="AL3552" s="258">
        <v>3.1076282999999999E-6</v>
      </c>
      <c r="AM3552" s="258">
        <v>9.3841950999999992E-9</v>
      </c>
      <c r="AN3552" s="258">
        <v>1.3233856999999999E-4</v>
      </c>
      <c r="AO3552" s="258">
        <v>4.2727223000000003E-5</v>
      </c>
      <c r="AP3552" s="258">
        <v>5.1343617999999997E-5</v>
      </c>
      <c r="AQ3552" s="258">
        <v>3.3497332E-6</v>
      </c>
      <c r="AR3552" s="258">
        <v>8.1776000000000001E-3</v>
      </c>
      <c r="AT3552" s="193"/>
      <c r="AU3552" s="193"/>
      <c r="AV3552" s="193"/>
      <c r="AW3552" s="193"/>
      <c r="AX3552" s="193"/>
      <c r="AY3552" s="193"/>
      <c r="AZ3552" s="193"/>
      <c r="BA3552" s="193"/>
      <c r="BB3552" s="193"/>
      <c r="BC3552" s="193"/>
      <c r="BD3552" s="193"/>
      <c r="BE3552" s="315"/>
      <c r="BF3552" s="315"/>
      <c r="BG3552" s="315"/>
      <c r="BH3552" s="315"/>
      <c r="BI3552" s="315"/>
      <c r="BJ3552" s="315"/>
      <c r="BK3552" s="315"/>
    </row>
    <row r="3553" spans="1:63" x14ac:dyDescent="0.25">
      <c r="A3553" s="9"/>
      <c r="B3553" s="43" t="s">
        <v>4654</v>
      </c>
      <c r="C3553" s="25" t="s">
        <v>6135</v>
      </c>
      <c r="D3553" s="193">
        <v>2.4830046999999998E-3</v>
      </c>
      <c r="E3553" s="193">
        <v>1.115799E-3</v>
      </c>
      <c r="F3553" s="193">
        <v>3.3792786E-4</v>
      </c>
      <c r="G3553" s="193">
        <v>1.2329357000000001E-4</v>
      </c>
      <c r="H3553" s="193">
        <v>7.8063394999999998E-6</v>
      </c>
      <c r="I3553" s="193">
        <v>1.643313E-4</v>
      </c>
      <c r="J3553" s="193">
        <v>1.6602696000000001E-4</v>
      </c>
      <c r="K3553" s="193">
        <v>7.0431662999999995E-7</v>
      </c>
      <c r="L3553" s="193">
        <v>5.6711534000000003E-4</v>
      </c>
      <c r="M3553" s="193">
        <v>0</v>
      </c>
      <c r="N3553" s="193">
        <v>0</v>
      </c>
      <c r="O3553" s="193">
        <v>0</v>
      </c>
      <c r="P3553" s="199">
        <f t="shared" si="677"/>
        <v>8.2651777777777765E-3</v>
      </c>
      <c r="Q3553" s="240">
        <v>2.4103685000000001</v>
      </c>
      <c r="R3553" s="99">
        <v>0.10210851</v>
      </c>
      <c r="S3553" s="99">
        <v>1.6543333</v>
      </c>
      <c r="T3553" s="99">
        <v>1.5330832999999999E-7</v>
      </c>
      <c r="U3553" s="99">
        <v>5.7602777999999997E-3</v>
      </c>
      <c r="V3553" s="99">
        <v>6.1066666999999998E-4</v>
      </c>
      <c r="W3553" s="99">
        <v>0.64755556000000003</v>
      </c>
      <c r="X3553" s="241">
        <f t="shared" si="678"/>
        <v>1.1960555043354798E-3</v>
      </c>
      <c r="Y3553" s="241">
        <f t="shared" si="679"/>
        <v>7.6046976272299994E-4</v>
      </c>
      <c r="Z3553" s="241">
        <f t="shared" si="680"/>
        <v>1.7634940161248E-4</v>
      </c>
      <c r="AA3553" s="241">
        <f t="shared" si="681"/>
        <v>2.5923633999999998E-4</v>
      </c>
      <c r="AB3553" s="258">
        <v>2.2893845E-4</v>
      </c>
      <c r="AC3553" s="258">
        <v>1.7512759E-7</v>
      </c>
      <c r="AD3553" s="258">
        <v>3.5451888000000002E-4</v>
      </c>
      <c r="AE3553" s="258">
        <v>2.0811133E-8</v>
      </c>
      <c r="AF3553" s="258">
        <v>1.2281020000000001E-4</v>
      </c>
      <c r="AG3553" s="258">
        <v>5.4006294000000002E-5</v>
      </c>
      <c r="AH3553" s="258">
        <v>1.4983577999999999E-4</v>
      </c>
      <c r="AI3553" s="258">
        <v>5.6045954999999999E-7</v>
      </c>
      <c r="AJ3553" s="258">
        <v>1.1096573000000001E-6</v>
      </c>
      <c r="AK3553" s="258">
        <v>1.8746252E-6</v>
      </c>
      <c r="AL3553" s="258">
        <v>1.5676207E-7</v>
      </c>
      <c r="AM3553" s="258">
        <v>5.6719247999999997E-10</v>
      </c>
      <c r="AN3553" s="258">
        <v>1.0950826E-5</v>
      </c>
      <c r="AO3553" s="258">
        <v>3.9233966999999999E-6</v>
      </c>
      <c r="AP3553" s="258">
        <v>7.9373275999999995E-6</v>
      </c>
      <c r="AQ3553" s="258">
        <v>3.3430699999999998E-6</v>
      </c>
      <c r="AR3553" s="258">
        <v>2.5589326999999999E-4</v>
      </c>
      <c r="AT3553" s="193"/>
      <c r="AU3553" s="193"/>
      <c r="AV3553" s="193"/>
      <c r="AW3553" s="193"/>
      <c r="AX3553" s="193"/>
      <c r="AY3553" s="193"/>
      <c r="AZ3553" s="193"/>
      <c r="BA3553" s="193"/>
      <c r="BB3553" s="193"/>
      <c r="BC3553" s="193"/>
      <c r="BD3553" s="193"/>
      <c r="BE3553" s="315"/>
      <c r="BF3553" s="315"/>
      <c r="BG3553" s="315"/>
      <c r="BH3553" s="315"/>
      <c r="BI3553" s="315"/>
      <c r="BJ3553" s="315"/>
      <c r="BK3553" s="315"/>
    </row>
    <row r="3554" spans="1:63" x14ac:dyDescent="0.25">
      <c r="A3554" s="9"/>
      <c r="B3554" s="43" t="s">
        <v>4654</v>
      </c>
      <c r="C3554" s="25" t="s">
        <v>1591</v>
      </c>
      <c r="D3554" s="193">
        <v>0.10306335</v>
      </c>
      <c r="E3554" s="193">
        <v>4.4940767999999999E-2</v>
      </c>
      <c r="F3554" s="193">
        <v>3.2364811E-2</v>
      </c>
      <c r="G3554" s="193">
        <v>9.8168210999999995E-3</v>
      </c>
      <c r="H3554" s="193">
        <v>2.9963926000000001E-5</v>
      </c>
      <c r="I3554" s="193">
        <v>1.5153078E-2</v>
      </c>
      <c r="J3554" s="193">
        <v>2.4664515999999999E-4</v>
      </c>
      <c r="K3554" s="193">
        <v>1.2265216E-6</v>
      </c>
      <c r="L3554" s="193">
        <v>5.1003767999999996E-4</v>
      </c>
      <c r="M3554" s="193">
        <v>0</v>
      </c>
      <c r="N3554" s="193">
        <v>0</v>
      </c>
      <c r="O3554" s="193">
        <v>0</v>
      </c>
      <c r="P3554" s="199">
        <f t="shared" si="677"/>
        <v>0.33289457777777776</v>
      </c>
      <c r="Q3554" s="240">
        <v>4.3514707000000001</v>
      </c>
      <c r="R3554" s="99">
        <v>3.8644972000000002</v>
      </c>
      <c r="S3554" s="99">
        <v>3.8599556E-2</v>
      </c>
      <c r="T3554" s="99">
        <v>2.4704166999999999E-7</v>
      </c>
      <c r="U3554" s="99">
        <v>3.7341666999999999E-3</v>
      </c>
      <c r="V3554" s="99">
        <v>6.6732027999999997E-4</v>
      </c>
      <c r="W3554" s="99">
        <v>0.44397221999999997</v>
      </c>
      <c r="X3554" s="241">
        <f t="shared" si="678"/>
        <v>4.049557870691E-2</v>
      </c>
      <c r="Y3554" s="241">
        <f t="shared" si="679"/>
        <v>2.4543702173590001E-2</v>
      </c>
      <c r="Z3554" s="241">
        <f t="shared" si="680"/>
        <v>6.2727236764200008E-3</v>
      </c>
      <c r="AA3554" s="241">
        <f t="shared" si="681"/>
        <v>9.6791528569000005E-3</v>
      </c>
      <c r="AB3554" s="258">
        <v>9.2273667999999993E-3</v>
      </c>
      <c r="AC3554" s="258">
        <v>1.038278E-7</v>
      </c>
      <c r="AD3554" s="258">
        <v>7.5007562E-3</v>
      </c>
      <c r="AE3554" s="258">
        <v>6.9881128999999996E-7</v>
      </c>
      <c r="AF3554" s="258">
        <v>7.8135476999999995E-3</v>
      </c>
      <c r="AG3554" s="258">
        <v>1.2288345E-6</v>
      </c>
      <c r="AH3554" s="258">
        <v>6.0396034000000003E-3</v>
      </c>
      <c r="AI3554" s="258">
        <v>5.5289416999999999E-5</v>
      </c>
      <c r="AJ3554" s="258">
        <v>8.7848221999999997E-5</v>
      </c>
      <c r="AK3554" s="258">
        <v>3.4751509999999999E-6</v>
      </c>
      <c r="AL3554" s="258">
        <v>7.2235937000000002E-6</v>
      </c>
      <c r="AM3554" s="258">
        <v>2.162772E-8</v>
      </c>
      <c r="AN3554" s="258">
        <v>1.4776563000000001E-5</v>
      </c>
      <c r="AO3554" s="258">
        <v>2.2033341E-5</v>
      </c>
      <c r="AP3554" s="258">
        <v>4.2452361E-5</v>
      </c>
      <c r="AQ3554" s="258">
        <v>3.2521568999999999E-6</v>
      </c>
      <c r="AR3554" s="258">
        <v>9.6759007000000001E-3</v>
      </c>
      <c r="AT3554" s="193"/>
      <c r="AU3554" s="193"/>
      <c r="AV3554" s="193"/>
      <c r="AW3554" s="193"/>
      <c r="AX3554" s="193"/>
      <c r="AY3554" s="193"/>
      <c r="AZ3554" s="193"/>
      <c r="BA3554" s="193"/>
      <c r="BB3554" s="193"/>
      <c r="BC3554" s="193"/>
      <c r="BD3554" s="193"/>
      <c r="BE3554" s="315"/>
      <c r="BF3554" s="315"/>
      <c r="BG3554" s="315"/>
      <c r="BH3554" s="315"/>
      <c r="BI3554" s="315"/>
      <c r="BJ3554" s="315"/>
      <c r="BK3554" s="315"/>
    </row>
    <row r="3555" spans="1:63" x14ac:dyDescent="0.25">
      <c r="A3555" s="9"/>
      <c r="B3555" s="43" t="s">
        <v>4654</v>
      </c>
      <c r="C3555" s="25" t="s">
        <v>974</v>
      </c>
      <c r="D3555" s="193">
        <v>4.4339885000000002E-2</v>
      </c>
      <c r="E3555" s="193">
        <v>3.3097925E-2</v>
      </c>
      <c r="F3555" s="193">
        <v>5.3813576999999996E-3</v>
      </c>
      <c r="G3555" s="193">
        <v>4.4034188000000004E-3</v>
      </c>
      <c r="H3555" s="193">
        <v>2.7543423000000001E-5</v>
      </c>
      <c r="I3555" s="193">
        <v>6.9691044999999996E-4</v>
      </c>
      <c r="J3555" s="193">
        <v>2.0194445999999999E-4</v>
      </c>
      <c r="K3555" s="193">
        <v>1.2303769999999999E-6</v>
      </c>
      <c r="L3555" s="193">
        <v>5.2955402000000003E-4</v>
      </c>
      <c r="M3555" s="193">
        <v>0</v>
      </c>
      <c r="N3555" s="193">
        <v>0</v>
      </c>
      <c r="O3555" s="193">
        <v>0</v>
      </c>
      <c r="P3555" s="199">
        <f t="shared" si="677"/>
        <v>0.24516981481481481</v>
      </c>
      <c r="Q3555" s="240">
        <v>3.6640624000000002</v>
      </c>
      <c r="R3555" s="99">
        <v>2.2597551999999999</v>
      </c>
      <c r="S3555" s="99">
        <v>1.3145844</v>
      </c>
      <c r="T3555" s="99">
        <v>4.4591667E-7</v>
      </c>
      <c r="U3555" s="99">
        <v>5.1591667000000001E-2</v>
      </c>
      <c r="V3555" s="99">
        <v>4.7510583000000002E-4</v>
      </c>
      <c r="W3555" s="99">
        <v>3.7655556E-2</v>
      </c>
      <c r="X3555" s="241">
        <f t="shared" si="678"/>
        <v>2.1610547387259704E-2</v>
      </c>
      <c r="Y3555" s="241">
        <f t="shared" si="679"/>
        <v>1.1338285432630001E-2</v>
      </c>
      <c r="Z3555" s="241">
        <f t="shared" si="680"/>
        <v>4.6101812987297004E-3</v>
      </c>
      <c r="AA3555" s="241">
        <f t="shared" si="681"/>
        <v>5.6620806559E-3</v>
      </c>
      <c r="AB3555" s="258">
        <v>6.7958363000000001E-3</v>
      </c>
      <c r="AC3555" s="258">
        <v>2.6884648000000002E-7</v>
      </c>
      <c r="AD3555" s="258">
        <v>3.4408573E-3</v>
      </c>
      <c r="AE3555" s="258">
        <v>3.4036614999999998E-7</v>
      </c>
      <c r="AF3555" s="258">
        <v>1.0598834000000001E-3</v>
      </c>
      <c r="AG3555" s="258">
        <v>4.1099220000000003E-5</v>
      </c>
      <c r="AH3555" s="258">
        <v>4.4480190000000001E-3</v>
      </c>
      <c r="AI3555" s="258">
        <v>8.6526867000000006E-6</v>
      </c>
      <c r="AJ3555" s="258">
        <v>3.9397175999999997E-5</v>
      </c>
      <c r="AK3555" s="258">
        <v>4.3304949E-6</v>
      </c>
      <c r="AL3555" s="258">
        <v>3.2011191E-6</v>
      </c>
      <c r="AM3555" s="258">
        <v>9.5990297E-9</v>
      </c>
      <c r="AN3555" s="258">
        <v>5.5877783999999998E-5</v>
      </c>
      <c r="AO3555" s="258">
        <v>2.0360025999999999E-5</v>
      </c>
      <c r="AP3555" s="258">
        <v>3.0333412999999999E-5</v>
      </c>
      <c r="AQ3555" s="258">
        <v>3.3323559000000002E-6</v>
      </c>
      <c r="AR3555" s="258">
        <v>5.6587482999999996E-3</v>
      </c>
      <c r="AT3555" s="193"/>
      <c r="AU3555" s="193"/>
      <c r="AV3555" s="193"/>
      <c r="AW3555" s="193"/>
      <c r="AX3555" s="193"/>
      <c r="AY3555" s="193"/>
      <c r="AZ3555" s="193"/>
      <c r="BA3555" s="193"/>
      <c r="BB3555" s="193"/>
      <c r="BC3555" s="193"/>
      <c r="BD3555" s="193"/>
      <c r="BE3555" s="315"/>
      <c r="BF3555" s="315"/>
      <c r="BG3555" s="315"/>
      <c r="BH3555" s="315"/>
      <c r="BI3555" s="315"/>
      <c r="BJ3555" s="315"/>
      <c r="BK3555" s="315"/>
    </row>
    <row r="3556" spans="1:63" x14ac:dyDescent="0.25">
      <c r="A3556" s="9"/>
      <c r="B3556" s="43" t="s">
        <v>4654</v>
      </c>
      <c r="C3556" s="25" t="s">
        <v>2683</v>
      </c>
      <c r="D3556" s="193">
        <v>3.4602002999999999E-2</v>
      </c>
      <c r="E3556" s="193">
        <v>2.7921491999999999E-2</v>
      </c>
      <c r="F3556" s="193">
        <v>2.3019544999999999E-3</v>
      </c>
      <c r="G3556" s="193">
        <v>2.9608430999999999E-3</v>
      </c>
      <c r="H3556" s="193">
        <v>3.0825979999999998E-5</v>
      </c>
      <c r="I3556" s="193">
        <v>5.4527090999999998E-4</v>
      </c>
      <c r="J3556" s="193">
        <v>2.0366404E-4</v>
      </c>
      <c r="K3556" s="193">
        <v>4.0731947000000001E-6</v>
      </c>
      <c r="L3556" s="193">
        <v>6.3387991999999996E-4</v>
      </c>
      <c r="M3556" s="193">
        <v>0</v>
      </c>
      <c r="N3556" s="193">
        <v>0</v>
      </c>
      <c r="O3556" s="193">
        <v>0</v>
      </c>
      <c r="P3556" s="199">
        <f t="shared" si="677"/>
        <v>0.20682586666666664</v>
      </c>
      <c r="Q3556" s="240">
        <v>3.5173217999999999</v>
      </c>
      <c r="R3556" s="99">
        <v>2.3468589</v>
      </c>
      <c r="S3556" s="99">
        <v>1.0187956</v>
      </c>
      <c r="T3556" s="99">
        <v>5.6672222000000004E-7</v>
      </c>
      <c r="U3556" s="99">
        <v>4.7738889E-2</v>
      </c>
      <c r="V3556" s="99">
        <v>5.5189056E-2</v>
      </c>
      <c r="W3556" s="99">
        <v>4.8738889000000001E-2</v>
      </c>
      <c r="X3556" s="241">
        <f t="shared" si="678"/>
        <v>1.8522919617836201E-2</v>
      </c>
      <c r="Y3556" s="241">
        <f t="shared" si="679"/>
        <v>8.70300038549E-3</v>
      </c>
      <c r="Z3556" s="241">
        <f t="shared" si="680"/>
        <v>3.9397875341461996E-3</v>
      </c>
      <c r="AA3556" s="241">
        <f t="shared" si="681"/>
        <v>5.8801316982000007E-3</v>
      </c>
      <c r="AB3556" s="258">
        <v>5.7323241E-3</v>
      </c>
      <c r="AC3556" s="258">
        <v>3.8094694999999998E-7</v>
      </c>
      <c r="AD3556" s="258">
        <v>2.4211861000000001E-3</v>
      </c>
      <c r="AE3556" s="258">
        <v>1.7062654000000001E-7</v>
      </c>
      <c r="AF3556" s="258">
        <v>5.2181988999999999E-4</v>
      </c>
      <c r="AG3556" s="258">
        <v>2.7118721999999999E-5</v>
      </c>
      <c r="AH3556" s="258">
        <v>3.7517710000000001E-3</v>
      </c>
      <c r="AI3556" s="258">
        <v>3.6427936000000002E-6</v>
      </c>
      <c r="AJ3556" s="258">
        <v>2.6463391E-5</v>
      </c>
      <c r="AK3556" s="258">
        <v>4.0988489000000004E-6</v>
      </c>
      <c r="AL3556" s="258">
        <v>2.1426531999999999E-6</v>
      </c>
      <c r="AM3556" s="258">
        <v>6.4684462000000004E-9</v>
      </c>
      <c r="AN3556" s="258">
        <v>7.8699297000000006E-5</v>
      </c>
      <c r="AO3556" s="258">
        <v>3.0564853000000001E-5</v>
      </c>
      <c r="AP3556" s="258">
        <v>4.2398229000000003E-5</v>
      </c>
      <c r="AQ3556" s="258">
        <v>3.3693982000000001E-6</v>
      </c>
      <c r="AR3556" s="258">
        <v>5.8767623000000003E-3</v>
      </c>
      <c r="AT3556" s="193"/>
      <c r="AU3556" s="193"/>
      <c r="AV3556" s="193"/>
      <c r="AW3556" s="193"/>
      <c r="AX3556" s="193"/>
      <c r="AY3556" s="193"/>
      <c r="AZ3556" s="193"/>
      <c r="BA3556" s="193"/>
      <c r="BB3556" s="193"/>
      <c r="BC3556" s="193"/>
      <c r="BD3556" s="193"/>
      <c r="BE3556" s="315"/>
      <c r="BF3556" s="315"/>
      <c r="BG3556" s="315"/>
      <c r="BH3556" s="315"/>
      <c r="BI3556" s="315"/>
      <c r="BJ3556" s="315"/>
      <c r="BK3556" s="315"/>
    </row>
    <row r="3557" spans="1:63" x14ac:dyDescent="0.25">
      <c r="A3557" s="9"/>
      <c r="B3557" s="43" t="s">
        <v>4654</v>
      </c>
      <c r="C3557" s="25" t="s">
        <v>2682</v>
      </c>
      <c r="D3557" s="193">
        <v>3.2477539E-2</v>
      </c>
      <c r="E3557" s="193">
        <v>2.5917094000000002E-2</v>
      </c>
      <c r="F3557" s="193">
        <v>3.9423078000000002E-3</v>
      </c>
      <c r="G3557" s="193">
        <v>5.4931860000000002E-4</v>
      </c>
      <c r="H3557" s="193">
        <v>3.8559054999999998E-5</v>
      </c>
      <c r="I3557" s="193">
        <v>1.0566957999999999E-3</v>
      </c>
      <c r="J3557" s="193">
        <v>2.5738386E-4</v>
      </c>
      <c r="K3557" s="193">
        <v>1.8076593E-6</v>
      </c>
      <c r="L3557" s="193">
        <v>7.1437270999999999E-4</v>
      </c>
      <c r="M3557" s="193">
        <v>0</v>
      </c>
      <c r="N3557" s="193">
        <v>0</v>
      </c>
      <c r="O3557" s="193">
        <v>0</v>
      </c>
      <c r="P3557" s="199">
        <f t="shared" si="677"/>
        <v>0.19197847407407406</v>
      </c>
      <c r="Q3557" s="240">
        <v>2.9820715999999998</v>
      </c>
      <c r="R3557" s="99">
        <v>2.4549392000000001</v>
      </c>
      <c r="S3557" s="99">
        <v>2.8799556E-2</v>
      </c>
      <c r="T3557" s="99">
        <v>1.0802221999999999E-6</v>
      </c>
      <c r="U3557" s="99">
        <v>0.28944444000000003</v>
      </c>
      <c r="V3557" s="99">
        <v>0.20201253999999999</v>
      </c>
      <c r="W3557" s="99">
        <v>6.8747221999999998E-3</v>
      </c>
      <c r="X3557" s="241">
        <f t="shared" si="678"/>
        <v>1.68808075891114E-2</v>
      </c>
      <c r="Y3557" s="241">
        <f t="shared" si="679"/>
        <v>6.9162970211500002E-3</v>
      </c>
      <c r="Z3557" s="241">
        <f t="shared" si="680"/>
        <v>3.8119704718613998E-3</v>
      </c>
      <c r="AA3557" s="241">
        <f t="shared" si="681"/>
        <v>6.1525400961000001E-3</v>
      </c>
      <c r="AB3557" s="258">
        <v>5.3206492999999999E-3</v>
      </c>
      <c r="AC3557" s="258">
        <v>4.6989863999999998E-7</v>
      </c>
      <c r="AD3557" s="258">
        <v>7.4191076000000003E-4</v>
      </c>
      <c r="AE3557" s="258">
        <v>2.3139731999999999E-7</v>
      </c>
      <c r="AF3557" s="258">
        <v>8.5214345000000002E-4</v>
      </c>
      <c r="AG3557" s="258">
        <v>8.9221518999999995E-7</v>
      </c>
      <c r="AH3557" s="258">
        <v>3.4821342000000001E-3</v>
      </c>
      <c r="AI3557" s="258">
        <v>6.3686591999999999E-6</v>
      </c>
      <c r="AJ3557" s="258">
        <v>4.8570065999999996E-6</v>
      </c>
      <c r="AK3557" s="258">
        <v>1.5478895000000001E-5</v>
      </c>
      <c r="AL3557" s="258">
        <v>4.8788579000000004E-7</v>
      </c>
      <c r="AM3557" s="258">
        <v>1.5892714000000001E-9</v>
      </c>
      <c r="AN3557" s="258">
        <v>2.0295833E-4</v>
      </c>
      <c r="AO3557" s="258">
        <v>4.3430031999999997E-5</v>
      </c>
      <c r="AP3557" s="258">
        <v>5.6253874000000002E-5</v>
      </c>
      <c r="AQ3557" s="258">
        <v>3.4780961E-6</v>
      </c>
      <c r="AR3557" s="258">
        <v>6.1490620000000003E-3</v>
      </c>
      <c r="AT3557" s="193"/>
      <c r="AU3557" s="193"/>
      <c r="AV3557" s="193"/>
      <c r="AW3557" s="193"/>
      <c r="AX3557" s="193"/>
      <c r="AY3557" s="193"/>
      <c r="AZ3557" s="193"/>
      <c r="BA3557" s="193"/>
      <c r="BB3557" s="193"/>
      <c r="BC3557" s="193"/>
      <c r="BD3557" s="193"/>
      <c r="BE3557" s="315"/>
      <c r="BF3557" s="315"/>
      <c r="BG3557" s="315"/>
      <c r="BH3557" s="315"/>
      <c r="BI3557" s="315"/>
      <c r="BJ3557" s="315"/>
      <c r="BK3557" s="315"/>
    </row>
    <row r="3558" spans="1:63" x14ac:dyDescent="0.25">
      <c r="A3558" s="9"/>
      <c r="B3558" s="43" t="s">
        <v>4654</v>
      </c>
      <c r="C3558" s="25" t="s">
        <v>3874</v>
      </c>
      <c r="D3558" s="193">
        <v>3.7641315000000002E-2</v>
      </c>
      <c r="E3558" s="193">
        <v>2.2625853000000001E-2</v>
      </c>
      <c r="F3558" s="193">
        <v>1.1345943000000001E-2</v>
      </c>
      <c r="G3558" s="193">
        <v>9.0373733000000003E-4</v>
      </c>
      <c r="H3558" s="193">
        <v>4.1056924000000002E-5</v>
      </c>
      <c r="I3558" s="193">
        <v>1.764783E-3</v>
      </c>
      <c r="J3558" s="193">
        <v>3.3207152000000001E-4</v>
      </c>
      <c r="K3558" s="193">
        <v>2.3326094000000001E-6</v>
      </c>
      <c r="L3558" s="193">
        <v>6.2553640999999998E-4</v>
      </c>
      <c r="M3558" s="193">
        <v>0</v>
      </c>
      <c r="N3558" s="193">
        <v>0</v>
      </c>
      <c r="O3558" s="193">
        <v>0</v>
      </c>
      <c r="P3558" s="199">
        <f t="shared" si="677"/>
        <v>0.16759891111111111</v>
      </c>
      <c r="Q3558" s="240">
        <v>3.3800604999999999</v>
      </c>
      <c r="R3558" s="99">
        <v>2.0769503</v>
      </c>
      <c r="S3558" s="99">
        <v>0.96887778000000002</v>
      </c>
      <c r="T3558" s="99">
        <v>1.1022499999999999E-6</v>
      </c>
      <c r="U3558" s="99">
        <v>0.10862777999999999</v>
      </c>
      <c r="V3558" s="99">
        <v>7.4922972000000004E-2</v>
      </c>
      <c r="W3558" s="99">
        <v>0.15068055999999999</v>
      </c>
      <c r="X3558" s="241">
        <f t="shared" si="678"/>
        <v>1.6331774038323199E-2</v>
      </c>
      <c r="Y3558" s="241">
        <f t="shared" si="679"/>
        <v>7.8387640720799998E-3</v>
      </c>
      <c r="Z3558" s="241">
        <f t="shared" si="680"/>
        <v>3.2884332106432003E-3</v>
      </c>
      <c r="AA3558" s="241">
        <f t="shared" si="681"/>
        <v>5.2045767555999999E-3</v>
      </c>
      <c r="AB3558" s="258">
        <v>4.6446806000000002E-3</v>
      </c>
      <c r="AC3558" s="258">
        <v>4.9325176000000003E-7</v>
      </c>
      <c r="AD3558" s="258">
        <v>1.0034381E-3</v>
      </c>
      <c r="AE3558" s="258">
        <v>5.2209532000000001E-7</v>
      </c>
      <c r="AF3558" s="258">
        <v>2.1593332999999999E-3</v>
      </c>
      <c r="AG3558" s="258">
        <v>3.0296724999999999E-5</v>
      </c>
      <c r="AH3558" s="258">
        <v>3.0399207E-3</v>
      </c>
      <c r="AI3558" s="258">
        <v>1.8696289999999998E-5</v>
      </c>
      <c r="AJ3558" s="258">
        <v>7.9699904000000007E-6</v>
      </c>
      <c r="AK3558" s="258">
        <v>8.0824661999999995E-6</v>
      </c>
      <c r="AL3558" s="258">
        <v>7.7017863999999997E-7</v>
      </c>
      <c r="AM3558" s="258">
        <v>2.4584031999999999E-9</v>
      </c>
      <c r="AN3558" s="258">
        <v>9.7873811000000001E-5</v>
      </c>
      <c r="AO3558" s="258">
        <v>3.3168428000000002E-5</v>
      </c>
      <c r="AP3558" s="258">
        <v>8.1948887999999998E-5</v>
      </c>
      <c r="AQ3558" s="258">
        <v>3.4729555999999999E-6</v>
      </c>
      <c r="AR3558" s="258">
        <v>5.2011037999999997E-3</v>
      </c>
      <c r="AT3558" s="193"/>
      <c r="AU3558" s="193"/>
      <c r="AV3558" s="193"/>
      <c r="AW3558" s="193"/>
      <c r="AX3558" s="193"/>
      <c r="AY3558" s="193"/>
      <c r="AZ3558" s="193"/>
      <c r="BA3558" s="193"/>
      <c r="BB3558" s="193"/>
      <c r="BC3558" s="193"/>
      <c r="BD3558" s="193"/>
      <c r="BE3558" s="315"/>
      <c r="BF3558" s="315"/>
      <c r="BG3558" s="315"/>
      <c r="BH3558" s="315"/>
      <c r="BI3558" s="315"/>
      <c r="BJ3558" s="315"/>
      <c r="BK3558" s="315"/>
    </row>
    <row r="3559" spans="1:63" x14ac:dyDescent="0.25">
      <c r="A3559" s="9"/>
      <c r="B3559" s="43" t="s">
        <v>4654</v>
      </c>
      <c r="C3559" s="25" t="s">
        <v>1937</v>
      </c>
      <c r="D3559" s="193">
        <v>2.2527017999999999E-2</v>
      </c>
      <c r="E3559" s="193">
        <v>1.6328595000000001E-2</v>
      </c>
      <c r="F3559" s="193">
        <v>2.5113142999999998E-3</v>
      </c>
      <c r="G3559" s="193">
        <v>3.2421047999999999E-4</v>
      </c>
      <c r="H3559" s="193">
        <v>3.0120388000000001E-5</v>
      </c>
      <c r="I3559" s="193">
        <v>2.4288112E-3</v>
      </c>
      <c r="J3559" s="193">
        <v>3.3893786000000002E-4</v>
      </c>
      <c r="K3559" s="193">
        <v>2.0747839000000001E-6</v>
      </c>
      <c r="L3559" s="193">
        <v>5.6295388E-4</v>
      </c>
      <c r="M3559" s="193">
        <v>0</v>
      </c>
      <c r="N3559" s="193">
        <v>0</v>
      </c>
      <c r="O3559" s="193">
        <v>0</v>
      </c>
      <c r="P3559" s="199">
        <f t="shared" si="677"/>
        <v>0.12095255555555556</v>
      </c>
      <c r="Q3559" s="240">
        <v>3.4696913999999999</v>
      </c>
      <c r="R3559" s="99">
        <v>1.4387726999999999</v>
      </c>
      <c r="S3559" s="99">
        <v>1.0592089</v>
      </c>
      <c r="T3559" s="99">
        <v>5.7244443999999997E-7</v>
      </c>
      <c r="U3559" s="99">
        <v>0.75513889000000001</v>
      </c>
      <c r="V3559" s="99">
        <v>2.1286322000000002E-3</v>
      </c>
      <c r="W3559" s="99">
        <v>0.21444167</v>
      </c>
      <c r="X3559" s="241">
        <f t="shared" si="678"/>
        <v>1.0669926240275702E-2</v>
      </c>
      <c r="Y3559" s="241">
        <f t="shared" si="679"/>
        <v>5.0457712996500002E-3</v>
      </c>
      <c r="Z3559" s="241">
        <f t="shared" si="680"/>
        <v>2.6364175980257E-3</v>
      </c>
      <c r="AA3559" s="241">
        <f t="shared" si="681"/>
        <v>2.9877373426000003E-3</v>
      </c>
      <c r="AB3559" s="258">
        <v>3.3482083000000002E-3</v>
      </c>
      <c r="AC3559" s="258">
        <v>3.2138593E-7</v>
      </c>
      <c r="AD3559" s="258">
        <v>7.4962450000000001E-4</v>
      </c>
      <c r="AE3559" s="258">
        <v>1.9105972000000001E-7</v>
      </c>
      <c r="AF3559" s="258">
        <v>9.1431653000000003E-4</v>
      </c>
      <c r="AG3559" s="258">
        <v>3.3109523999999998E-5</v>
      </c>
      <c r="AH3559" s="258">
        <v>2.1912275000000002E-3</v>
      </c>
      <c r="AI3559" s="258">
        <v>3.9676456000000002E-6</v>
      </c>
      <c r="AJ3559" s="258">
        <v>2.8745023E-6</v>
      </c>
      <c r="AK3559" s="258">
        <v>3.7176065000000002E-5</v>
      </c>
      <c r="AL3559" s="258">
        <v>3.2720039999999999E-7</v>
      </c>
      <c r="AM3559" s="258">
        <v>1.1167257E-9</v>
      </c>
      <c r="AN3559" s="258">
        <v>3.2803142000000001E-4</v>
      </c>
      <c r="AO3559" s="258">
        <v>2.7177853000000001E-5</v>
      </c>
      <c r="AP3559" s="258">
        <v>4.5634294999999997E-5</v>
      </c>
      <c r="AQ3559" s="258">
        <v>3.3532425999999999E-6</v>
      </c>
      <c r="AR3559" s="258">
        <v>2.9843841000000001E-3</v>
      </c>
      <c r="AT3559" s="193"/>
      <c r="AU3559" s="193"/>
      <c r="AV3559" s="193"/>
      <c r="AW3559" s="193"/>
      <c r="AX3559" s="193"/>
      <c r="AY3559" s="193"/>
      <c r="AZ3559" s="193"/>
      <c r="BA3559" s="193"/>
      <c r="BB3559" s="193"/>
      <c r="BC3559" s="193"/>
      <c r="BD3559" s="193"/>
      <c r="BE3559" s="315"/>
      <c r="BF3559" s="315"/>
      <c r="BG3559" s="315"/>
      <c r="BH3559" s="315"/>
      <c r="BI3559" s="315"/>
      <c r="BJ3559" s="315"/>
      <c r="BK3559" s="315"/>
    </row>
    <row r="3560" spans="1:63" x14ac:dyDescent="0.25">
      <c r="A3560" s="9"/>
      <c r="B3560" s="43" t="s">
        <v>4654</v>
      </c>
      <c r="C3560" s="25" t="s">
        <v>1936</v>
      </c>
      <c r="D3560" s="193">
        <v>6.7848884000000003E-3</v>
      </c>
      <c r="E3560" s="193">
        <v>3.9476279999999999E-3</v>
      </c>
      <c r="F3560" s="193">
        <v>1.3642521999999999E-3</v>
      </c>
      <c r="G3560" s="193">
        <v>2.5206315000000001E-4</v>
      </c>
      <c r="H3560" s="193">
        <v>1.0841534000000001E-5</v>
      </c>
      <c r="I3560" s="193">
        <v>3.7347592999999998E-4</v>
      </c>
      <c r="J3560" s="193">
        <v>2.1057393999999999E-4</v>
      </c>
      <c r="K3560" s="193">
        <v>9.9145916000000004E-7</v>
      </c>
      <c r="L3560" s="193">
        <v>6.2506216000000002E-4</v>
      </c>
      <c r="M3560" s="193">
        <v>0</v>
      </c>
      <c r="N3560" s="193">
        <v>0</v>
      </c>
      <c r="O3560" s="193">
        <v>0</v>
      </c>
      <c r="P3560" s="199">
        <f t="shared" si="677"/>
        <v>2.9241688888888888E-2</v>
      </c>
      <c r="Q3560" s="240">
        <v>3.7852790999999999</v>
      </c>
      <c r="R3560" s="99">
        <v>0.32857846000000002</v>
      </c>
      <c r="S3560" s="99">
        <v>3.3030667</v>
      </c>
      <c r="T3560" s="99">
        <v>2.4608333E-7</v>
      </c>
      <c r="U3560" s="99">
        <v>1.8273889000000001E-2</v>
      </c>
      <c r="V3560" s="99">
        <v>1.9737576999999998E-3</v>
      </c>
      <c r="W3560" s="99">
        <v>0.13338611</v>
      </c>
      <c r="X3560" s="241">
        <f t="shared" si="678"/>
        <v>3.1896183922408704E-3</v>
      </c>
      <c r="Y3560" s="241">
        <f t="shared" si="679"/>
        <v>1.7805595762780003E-3</v>
      </c>
      <c r="Z3560" s="241">
        <f t="shared" si="680"/>
        <v>5.8261022246286986E-4</v>
      </c>
      <c r="AA3560" s="241">
        <f t="shared" si="681"/>
        <v>8.2644859349999993E-4</v>
      </c>
      <c r="AB3560" s="258">
        <v>8.1043167000000005E-4</v>
      </c>
      <c r="AC3560" s="258">
        <v>7.5597606E-8</v>
      </c>
      <c r="AD3560" s="258">
        <v>5.1840760999999997E-4</v>
      </c>
      <c r="AE3560" s="258">
        <v>7.4758672000000003E-8</v>
      </c>
      <c r="AF3560" s="258">
        <v>3.3941949999999999E-4</v>
      </c>
      <c r="AG3560" s="258">
        <v>1.1215044000000001E-4</v>
      </c>
      <c r="AH3560" s="258">
        <v>5.3043562000000002E-4</v>
      </c>
      <c r="AI3560" s="258">
        <v>2.2306909000000001E-6</v>
      </c>
      <c r="AJ3560" s="258">
        <v>2.2396238000000001E-6</v>
      </c>
      <c r="AK3560" s="258">
        <v>2.8048904999999999E-6</v>
      </c>
      <c r="AL3560" s="258">
        <v>2.6933908E-7</v>
      </c>
      <c r="AM3560" s="258">
        <v>9.4038286999999998E-10</v>
      </c>
      <c r="AN3560" s="258">
        <v>2.1409827999999999E-5</v>
      </c>
      <c r="AO3560" s="258">
        <v>9.4570068000000004E-6</v>
      </c>
      <c r="AP3560" s="258">
        <v>1.3762283000000001E-5</v>
      </c>
      <c r="AQ3560" s="258">
        <v>3.5882534999999999E-6</v>
      </c>
      <c r="AR3560" s="258">
        <v>8.2286033999999996E-4</v>
      </c>
      <c r="AT3560" s="193"/>
      <c r="AU3560" s="193"/>
      <c r="AV3560" s="193"/>
      <c r="AW3560" s="193"/>
      <c r="AX3560" s="193"/>
      <c r="AY3560" s="193"/>
      <c r="AZ3560" s="193"/>
      <c r="BA3560" s="193"/>
      <c r="BB3560" s="193"/>
      <c r="BC3560" s="193"/>
      <c r="BD3560" s="193"/>
      <c r="BE3560" s="315"/>
      <c r="BF3560" s="315"/>
      <c r="BG3560" s="315"/>
      <c r="BH3560" s="315"/>
      <c r="BI3560" s="315"/>
      <c r="BJ3560" s="315"/>
      <c r="BK3560" s="315"/>
    </row>
    <row r="3561" spans="1:63" x14ac:dyDescent="0.25">
      <c r="A3561" s="9"/>
      <c r="B3561" s="43" t="s">
        <v>4654</v>
      </c>
      <c r="C3561" s="5" t="s">
        <v>1935</v>
      </c>
      <c r="D3561" s="172">
        <v>3.3766389000000001E-2</v>
      </c>
      <c r="E3561" s="172">
        <v>2.6212033999999999E-2</v>
      </c>
      <c r="F3561" s="172">
        <v>5.0886458000000004E-3</v>
      </c>
      <c r="G3561" s="172">
        <v>7.2468996E-4</v>
      </c>
      <c r="H3561" s="172">
        <v>4.1954537999999997E-5</v>
      </c>
      <c r="I3561" s="172">
        <v>9.1614995E-4</v>
      </c>
      <c r="J3561" s="172">
        <v>2.2588008E-4</v>
      </c>
      <c r="K3561" s="172">
        <v>2.3039853999999999E-6</v>
      </c>
      <c r="L3561" s="172">
        <v>5.5473030000000002E-4</v>
      </c>
      <c r="M3561" s="172">
        <v>0</v>
      </c>
      <c r="N3561" s="172">
        <v>0</v>
      </c>
      <c r="O3561" s="172">
        <v>0</v>
      </c>
      <c r="P3561" s="199">
        <f t="shared" si="677"/>
        <v>0.1941632148148148</v>
      </c>
      <c r="Q3561" s="233">
        <v>3.4358428999999999</v>
      </c>
      <c r="R3561" s="96">
        <v>2.5144831999999999</v>
      </c>
      <c r="S3561" s="96">
        <v>0.81984000000000001</v>
      </c>
      <c r="T3561" s="96">
        <v>9.2075000000000004E-7</v>
      </c>
      <c r="U3561" s="96">
        <v>7.4124999999999996E-2</v>
      </c>
      <c r="V3561" s="96">
        <v>6.8781924999999997E-3</v>
      </c>
      <c r="W3561" s="96">
        <v>2.0515556000000001E-2</v>
      </c>
      <c r="X3561" s="241">
        <f t="shared" si="678"/>
        <v>1.7297945825144399E-2</v>
      </c>
      <c r="Y3561" s="241">
        <f t="shared" si="679"/>
        <v>7.2748650743899995E-3</v>
      </c>
      <c r="Z3561" s="241">
        <f t="shared" si="680"/>
        <v>3.7188079361543998E-3</v>
      </c>
      <c r="AA3561" s="241">
        <f t="shared" si="681"/>
        <v>6.3042728146E-3</v>
      </c>
      <c r="AB3561" s="241">
        <v>5.3821001000000004E-3</v>
      </c>
      <c r="AC3561" s="241">
        <v>2.3526810999999999E-7</v>
      </c>
      <c r="AD3561" s="241">
        <v>8.2676107000000001E-4</v>
      </c>
      <c r="AE3561" s="241">
        <v>3.0431127999999999E-7</v>
      </c>
      <c r="AF3561" s="241">
        <v>1.0398314000000001E-3</v>
      </c>
      <c r="AG3561" s="241">
        <v>2.5632925000000002E-5</v>
      </c>
      <c r="AH3561" s="241">
        <v>3.5225902E-3</v>
      </c>
      <c r="AI3561" s="241">
        <v>8.2281224999999999E-6</v>
      </c>
      <c r="AJ3561" s="241">
        <v>6.4178921999999997E-6</v>
      </c>
      <c r="AK3561" s="241">
        <v>5.3079192999999997E-6</v>
      </c>
      <c r="AL3561" s="241">
        <v>6.1070421999999999E-7</v>
      </c>
      <c r="AM3561" s="241">
        <v>2.0459343999999999E-9</v>
      </c>
      <c r="AN3561" s="241">
        <v>9.8005625000000004E-5</v>
      </c>
      <c r="AO3561" s="241">
        <v>3.8567754999999997E-5</v>
      </c>
      <c r="AP3561" s="241">
        <v>3.9077671999999997E-5</v>
      </c>
      <c r="AQ3561" s="241">
        <v>3.2700146000000001E-6</v>
      </c>
      <c r="AR3561" s="241">
        <v>6.3010028000000003E-3</v>
      </c>
      <c r="AT3561" s="193"/>
      <c r="AU3561" s="193"/>
      <c r="AV3561" s="193"/>
      <c r="AW3561" s="193"/>
      <c r="AX3561" s="193"/>
      <c r="AY3561" s="193"/>
      <c r="AZ3561" s="193"/>
      <c r="BA3561" s="193"/>
      <c r="BB3561" s="193"/>
      <c r="BC3561" s="193"/>
      <c r="BD3561" s="193"/>
      <c r="BE3561" s="315"/>
      <c r="BF3561" s="315"/>
      <c r="BG3561" s="315"/>
      <c r="BH3561" s="315"/>
      <c r="BI3561" s="315"/>
      <c r="BJ3561" s="315"/>
      <c r="BK3561" s="315"/>
    </row>
    <row r="3562" spans="1:63" x14ac:dyDescent="0.25">
      <c r="A3562" s="9"/>
      <c r="B3562" s="43" t="s">
        <v>4654</v>
      </c>
      <c r="C3562" s="25" t="s">
        <v>1555</v>
      </c>
      <c r="D3562" s="193">
        <v>7.4469711999999993E-2</v>
      </c>
      <c r="E3562" s="193">
        <v>4.4097829999999998E-2</v>
      </c>
      <c r="F3562" s="193">
        <v>1.4107464E-2</v>
      </c>
      <c r="G3562" s="193">
        <v>1.0213079E-2</v>
      </c>
      <c r="H3562" s="193">
        <v>5.4324857999999997E-5</v>
      </c>
      <c r="I3562" s="193">
        <v>5.1298296999999996E-3</v>
      </c>
      <c r="J3562" s="193">
        <v>3.4083356000000001E-4</v>
      </c>
      <c r="K3562" s="193">
        <v>4.3612776000000001E-6</v>
      </c>
      <c r="L3562" s="193">
        <v>5.2198895000000003E-4</v>
      </c>
      <c r="M3562" s="193">
        <v>0</v>
      </c>
      <c r="N3562" s="193">
        <v>0</v>
      </c>
      <c r="O3562" s="193">
        <v>0</v>
      </c>
      <c r="P3562" s="199">
        <f t="shared" si="677"/>
        <v>0.32665059259259255</v>
      </c>
      <c r="Q3562" s="240">
        <v>5.1828856999999999</v>
      </c>
      <c r="R3562" s="99">
        <v>4.9927082</v>
      </c>
      <c r="S3562" s="99">
        <v>4.7184667E-2</v>
      </c>
      <c r="T3562" s="99">
        <v>1.3000833E-6</v>
      </c>
      <c r="U3562" s="99">
        <v>4.0602778000000004E-3</v>
      </c>
      <c r="V3562" s="99">
        <v>2.6261766999999998E-2</v>
      </c>
      <c r="W3562" s="99">
        <v>0.11266944</v>
      </c>
      <c r="X3562" s="241">
        <f t="shared" si="678"/>
        <v>3.8686605256148997E-2</v>
      </c>
      <c r="Y3562" s="241">
        <f t="shared" si="679"/>
        <v>1.9970729519919999E-2</v>
      </c>
      <c r="Z3562" s="241">
        <f t="shared" si="680"/>
        <v>6.211268208029001E-3</v>
      </c>
      <c r="AA3562" s="241">
        <f t="shared" si="681"/>
        <v>1.25046075282E-2</v>
      </c>
      <c r="AB3562" s="258">
        <v>9.0537919999999997E-3</v>
      </c>
      <c r="AC3562" s="258">
        <v>5.1390995999999999E-7</v>
      </c>
      <c r="AD3562" s="258">
        <v>7.8145648999999994E-3</v>
      </c>
      <c r="AE3562" s="258">
        <v>4.1062585999999998E-7</v>
      </c>
      <c r="AF3562" s="258">
        <v>3.0999580999999999E-3</v>
      </c>
      <c r="AG3562" s="258">
        <v>1.4899841000000001E-6</v>
      </c>
      <c r="AH3562" s="258">
        <v>5.925919E-3</v>
      </c>
      <c r="AI3562" s="258">
        <v>2.2847455000000001E-5</v>
      </c>
      <c r="AJ3562" s="258">
        <v>9.1238288999999993E-5</v>
      </c>
      <c r="AK3562" s="258">
        <v>6.8405826999999997E-6</v>
      </c>
      <c r="AL3562" s="258">
        <v>7.5242838999999997E-6</v>
      </c>
      <c r="AM3562" s="258">
        <v>2.2680429E-8</v>
      </c>
      <c r="AN3562" s="258">
        <v>1.5388637000000002E-5</v>
      </c>
      <c r="AO3562" s="258">
        <v>2.567843E-5</v>
      </c>
      <c r="AP3562" s="258">
        <v>1.1580885000000001E-4</v>
      </c>
      <c r="AQ3562" s="258">
        <v>3.2615281999999998E-6</v>
      </c>
      <c r="AR3562" s="258">
        <v>1.2501346E-2</v>
      </c>
      <c r="AT3562" s="193"/>
      <c r="AU3562" s="193"/>
      <c r="AV3562" s="193"/>
      <c r="AW3562" s="193"/>
      <c r="AX3562" s="193"/>
      <c r="AY3562" s="193"/>
      <c r="AZ3562" s="193"/>
      <c r="BA3562" s="193"/>
      <c r="BB3562" s="193"/>
      <c r="BC3562" s="193"/>
      <c r="BD3562" s="193"/>
      <c r="BE3562" s="315"/>
      <c r="BF3562" s="315"/>
      <c r="BG3562" s="315"/>
      <c r="BH3562" s="315"/>
      <c r="BI3562" s="315"/>
      <c r="BJ3562" s="315"/>
      <c r="BK3562" s="315"/>
    </row>
    <row r="3563" spans="1:63" x14ac:dyDescent="0.25">
      <c r="A3563" s="9"/>
      <c r="B3563" s="43" t="s">
        <v>4654</v>
      </c>
      <c r="C3563" s="5" t="s">
        <v>2715</v>
      </c>
      <c r="D3563" s="172">
        <v>2.2891794E-2</v>
      </c>
      <c r="E3563" s="172">
        <v>1.5840825999999999E-2</v>
      </c>
      <c r="F3563" s="172">
        <v>5.2597052E-3</v>
      </c>
      <c r="G3563" s="172">
        <v>3.1191083999999999E-4</v>
      </c>
      <c r="H3563" s="172">
        <v>3.3831697000000002E-5</v>
      </c>
      <c r="I3563" s="172">
        <v>5.0612469999999996E-4</v>
      </c>
      <c r="J3563" s="172">
        <v>3.3289829000000002E-4</v>
      </c>
      <c r="K3563" s="172">
        <v>3.8815588999999998E-6</v>
      </c>
      <c r="L3563" s="172">
        <v>6.0261598000000002E-4</v>
      </c>
      <c r="M3563" s="172">
        <v>0</v>
      </c>
      <c r="N3563" s="172">
        <v>0</v>
      </c>
      <c r="O3563" s="172">
        <v>0</v>
      </c>
      <c r="P3563" s="199">
        <f t="shared" si="677"/>
        <v>0.11733945185185184</v>
      </c>
      <c r="Q3563" s="233">
        <v>3.0104937000000001</v>
      </c>
      <c r="R3563" s="96">
        <v>1.594109</v>
      </c>
      <c r="S3563" s="96">
        <v>0.78729777999999995</v>
      </c>
      <c r="T3563" s="96">
        <v>1.128E-6</v>
      </c>
      <c r="U3563" s="96">
        <v>6.7791667000000003E-3</v>
      </c>
      <c r="V3563" s="96">
        <v>4.1771361000000001E-4</v>
      </c>
      <c r="W3563" s="96">
        <v>0.62188889000000003</v>
      </c>
      <c r="X3563" s="241">
        <f t="shared" si="678"/>
        <v>1.1163563887467101E-2</v>
      </c>
      <c r="Y3563" s="241">
        <f t="shared" si="679"/>
        <v>4.8222671354200006E-3</v>
      </c>
      <c r="Z3563" s="241">
        <f t="shared" si="680"/>
        <v>2.3456134570470997E-3</v>
      </c>
      <c r="AA3563" s="241">
        <f t="shared" si="681"/>
        <v>3.995683295E-3</v>
      </c>
      <c r="AB3563" s="241">
        <v>3.2491694999999998E-3</v>
      </c>
      <c r="AC3563" s="241">
        <v>4.9144147999999998E-7</v>
      </c>
      <c r="AD3563" s="241">
        <v>5.7662930000000005E-4</v>
      </c>
      <c r="AE3563" s="241">
        <v>2.4748994E-7</v>
      </c>
      <c r="AF3563" s="241">
        <v>9.7111810000000002E-4</v>
      </c>
      <c r="AG3563" s="241">
        <v>2.4611304E-5</v>
      </c>
      <c r="AH3563" s="241">
        <v>2.1264833999999999E-3</v>
      </c>
      <c r="AI3563" s="241">
        <v>8.6613484000000006E-6</v>
      </c>
      <c r="AJ3563" s="241">
        <v>2.6672035000000001E-6</v>
      </c>
      <c r="AK3563" s="241">
        <v>5.7029938999999998E-6</v>
      </c>
      <c r="AL3563" s="241">
        <v>3.2766953999999999E-7</v>
      </c>
      <c r="AM3563" s="241">
        <v>1.2957071E-9</v>
      </c>
      <c r="AN3563" s="241">
        <v>5.0499103000000001E-5</v>
      </c>
      <c r="AO3563" s="241">
        <v>1.9047172999999999E-5</v>
      </c>
      <c r="AP3563" s="241">
        <v>1.3222327E-4</v>
      </c>
      <c r="AQ3563" s="241">
        <v>3.4136950000000001E-6</v>
      </c>
      <c r="AR3563" s="241">
        <v>3.9922695999999999E-3</v>
      </c>
      <c r="AT3563" s="193"/>
      <c r="AU3563" s="193"/>
      <c r="AV3563" s="193"/>
      <c r="AW3563" s="193"/>
      <c r="AX3563" s="193"/>
      <c r="AY3563" s="193"/>
      <c r="AZ3563" s="193"/>
      <c r="BA3563" s="193"/>
      <c r="BB3563" s="193"/>
      <c r="BC3563" s="193"/>
      <c r="BD3563" s="193"/>
      <c r="BE3563" s="315"/>
      <c r="BF3563" s="315"/>
      <c r="BG3563" s="315"/>
      <c r="BH3563" s="315"/>
      <c r="BI3563" s="315"/>
      <c r="BJ3563" s="315"/>
      <c r="BK3563" s="315"/>
    </row>
    <row r="3564" spans="1:63" x14ac:dyDescent="0.25">
      <c r="A3564" s="9"/>
      <c r="B3564" s="43" t="s">
        <v>4654</v>
      </c>
      <c r="C3564" s="5" t="s">
        <v>2714</v>
      </c>
      <c r="D3564" s="172">
        <v>4.0298490999999999E-2</v>
      </c>
      <c r="E3564" s="172">
        <v>3.1123503E-2</v>
      </c>
      <c r="F3564" s="172">
        <v>4.2059910999999997E-3</v>
      </c>
      <c r="G3564" s="172">
        <v>3.1721871E-3</v>
      </c>
      <c r="H3564" s="172">
        <v>6.7579830999999998E-5</v>
      </c>
      <c r="I3564" s="172">
        <v>9.0358243000000001E-4</v>
      </c>
      <c r="J3564" s="172">
        <v>2.5319988999999998E-4</v>
      </c>
      <c r="K3564" s="172">
        <v>2.4233281E-6</v>
      </c>
      <c r="L3564" s="172">
        <v>5.7002365000000002E-4</v>
      </c>
      <c r="M3564" s="172">
        <v>0</v>
      </c>
      <c r="N3564" s="172">
        <v>0</v>
      </c>
      <c r="O3564" s="172">
        <v>0</v>
      </c>
      <c r="P3564" s="199">
        <f t="shared" si="677"/>
        <v>0.23054446666666664</v>
      </c>
      <c r="Q3564" s="233">
        <v>4.7366586000000002</v>
      </c>
      <c r="R3564" s="96">
        <v>3.0985540999999999</v>
      </c>
      <c r="S3564" s="96">
        <v>1.4820867</v>
      </c>
      <c r="T3564" s="96">
        <v>2.6844444000000002E-6</v>
      </c>
      <c r="U3564" s="96">
        <v>0.13977500000000001</v>
      </c>
      <c r="V3564" s="96">
        <v>7.8591667000000004E-4</v>
      </c>
      <c r="W3564" s="96">
        <v>1.5454167E-2</v>
      </c>
      <c r="X3564" s="241">
        <f t="shared" si="678"/>
        <v>2.21690537941838E-2</v>
      </c>
      <c r="Y3564" s="241">
        <f t="shared" si="679"/>
        <v>9.9924568142900003E-3</v>
      </c>
      <c r="Z3564" s="241">
        <f t="shared" si="680"/>
        <v>4.4045961647937995E-3</v>
      </c>
      <c r="AA3564" s="241">
        <f t="shared" si="681"/>
        <v>7.7720008150999999E-3</v>
      </c>
      <c r="AB3564" s="241">
        <v>6.3905487999999996E-3</v>
      </c>
      <c r="AC3564" s="241">
        <v>1.4897618E-6</v>
      </c>
      <c r="AD3564" s="241">
        <v>2.6583958999999999E-3</v>
      </c>
      <c r="AE3564" s="241">
        <v>2.9677148999999998E-7</v>
      </c>
      <c r="AF3564" s="241">
        <v>8.9539511999999996E-4</v>
      </c>
      <c r="AG3564" s="241">
        <v>4.6330461E-5</v>
      </c>
      <c r="AH3564" s="241">
        <v>4.1825498999999997E-3</v>
      </c>
      <c r="AI3564" s="241">
        <v>6.7002119000000002E-6</v>
      </c>
      <c r="AJ3564" s="241">
        <v>2.8357634000000001E-5</v>
      </c>
      <c r="AK3564" s="241">
        <v>9.7820844000000001E-6</v>
      </c>
      <c r="AL3564" s="241">
        <v>2.3924615000000001E-6</v>
      </c>
      <c r="AM3564" s="241">
        <v>7.2529938000000002E-9</v>
      </c>
      <c r="AN3564" s="241">
        <v>6.6437284000000005E-5</v>
      </c>
      <c r="AO3564" s="241">
        <v>1.3914218000000001E-5</v>
      </c>
      <c r="AP3564" s="241">
        <v>9.4455118000000006E-5</v>
      </c>
      <c r="AQ3564" s="241">
        <v>3.4795151E-6</v>
      </c>
      <c r="AR3564" s="241">
        <v>7.7685213000000001E-3</v>
      </c>
      <c r="AT3564" s="193"/>
      <c r="AU3564" s="193"/>
      <c r="AV3564" s="193"/>
      <c r="AW3564" s="193"/>
      <c r="AX3564" s="193"/>
      <c r="AY3564" s="193"/>
      <c r="AZ3564" s="193"/>
      <c r="BA3564" s="193"/>
      <c r="BB3564" s="193"/>
      <c r="BC3564" s="193"/>
      <c r="BD3564" s="193"/>
      <c r="BE3564" s="315"/>
      <c r="BF3564" s="315"/>
      <c r="BG3564" s="315"/>
      <c r="BH3564" s="315"/>
      <c r="BI3564" s="315"/>
      <c r="BJ3564" s="315"/>
      <c r="BK3564" s="315"/>
    </row>
    <row r="3565" spans="1:63" x14ac:dyDescent="0.25">
      <c r="A3565" s="9"/>
      <c r="B3565" s="43" t="s">
        <v>4654</v>
      </c>
      <c r="C3565" s="5" t="s">
        <v>2149</v>
      </c>
      <c r="D3565" s="172">
        <v>4.4976954E-2</v>
      </c>
      <c r="E3565" s="172">
        <v>3.3650235000000001E-2</v>
      </c>
      <c r="F3565" s="172">
        <v>9.0535550999999992E-3</v>
      </c>
      <c r="G3565" s="172">
        <v>5.8514446999999997E-4</v>
      </c>
      <c r="H3565" s="172">
        <v>7.0193195000000004E-5</v>
      </c>
      <c r="I3565" s="172">
        <v>7.5131345000000003E-4</v>
      </c>
      <c r="J3565" s="172">
        <v>2.8946062000000003E-4</v>
      </c>
      <c r="K3565" s="172">
        <v>1.0249498E-5</v>
      </c>
      <c r="L3565" s="172">
        <v>5.6680269999999995E-4</v>
      </c>
      <c r="M3565" s="172">
        <v>0</v>
      </c>
      <c r="N3565" s="172">
        <v>0</v>
      </c>
      <c r="O3565" s="172">
        <v>0</v>
      </c>
      <c r="P3565" s="199">
        <f t="shared" si="677"/>
        <v>0.24926099999999998</v>
      </c>
      <c r="Q3565" s="233">
        <v>3.6277273000000001</v>
      </c>
      <c r="R3565" s="96">
        <v>3.5149317999999998</v>
      </c>
      <c r="S3565" s="96">
        <v>3.0457778000000001E-2</v>
      </c>
      <c r="T3565" s="96">
        <v>2.3133055999999999E-6</v>
      </c>
      <c r="U3565" s="96">
        <v>9.2530556000000007E-3</v>
      </c>
      <c r="V3565" s="96">
        <v>3.6393399E-2</v>
      </c>
      <c r="W3565" s="96">
        <v>3.6688889000000002E-2</v>
      </c>
      <c r="X3565" s="241">
        <f t="shared" si="678"/>
        <v>2.2268083997138598E-2</v>
      </c>
      <c r="Y3565" s="241">
        <f t="shared" si="679"/>
        <v>9.1912906900400004E-3</v>
      </c>
      <c r="Z3565" s="241">
        <f t="shared" si="680"/>
        <v>4.7614484942985992E-3</v>
      </c>
      <c r="AA3565" s="241">
        <f t="shared" si="681"/>
        <v>8.3153448127999997E-3</v>
      </c>
      <c r="AB3565" s="241">
        <v>6.9088470999999997E-3</v>
      </c>
      <c r="AC3565" s="241">
        <v>1.0527765999999999E-6</v>
      </c>
      <c r="AD3565" s="241">
        <v>7.0068650000000001E-4</v>
      </c>
      <c r="AE3565" s="241">
        <v>4.1683105999999999E-7</v>
      </c>
      <c r="AF3565" s="241">
        <v>1.5793376999999999E-3</v>
      </c>
      <c r="AG3565" s="241">
        <v>9.4978238000000003E-7</v>
      </c>
      <c r="AH3565" s="241">
        <v>4.5218061999999998E-3</v>
      </c>
      <c r="AI3565" s="241">
        <v>1.5046766999999999E-5</v>
      </c>
      <c r="AJ3565" s="241">
        <v>5.0814644E-6</v>
      </c>
      <c r="AK3565" s="241">
        <v>4.0126532000000002E-6</v>
      </c>
      <c r="AL3565" s="241">
        <v>5.0520758000000002E-7</v>
      </c>
      <c r="AM3565" s="241">
        <v>1.7051186E-9</v>
      </c>
      <c r="AN3565" s="241">
        <v>5.6921966999999998E-5</v>
      </c>
      <c r="AO3565" s="241">
        <v>3.2108620000000001E-5</v>
      </c>
      <c r="AP3565" s="241">
        <v>1.2596391000000001E-4</v>
      </c>
      <c r="AQ3565" s="241">
        <v>3.2959127999999999E-6</v>
      </c>
      <c r="AR3565" s="241">
        <v>8.3120489000000006E-3</v>
      </c>
      <c r="AT3565" s="193"/>
      <c r="AU3565" s="193"/>
      <c r="AV3565" s="193"/>
      <c r="AW3565" s="193"/>
      <c r="AX3565" s="193"/>
      <c r="AY3565" s="193"/>
      <c r="AZ3565" s="193"/>
      <c r="BA3565" s="193"/>
      <c r="BB3565" s="193"/>
      <c r="BC3565" s="193"/>
      <c r="BD3565" s="193"/>
      <c r="BE3565" s="315"/>
      <c r="BF3565" s="315"/>
      <c r="BG3565" s="315"/>
      <c r="BH3565" s="315"/>
      <c r="BI3565" s="315"/>
      <c r="BJ3565" s="315"/>
      <c r="BK3565" s="315"/>
    </row>
    <row r="3566" spans="1:63" x14ac:dyDescent="0.25">
      <c r="A3566" s="9"/>
      <c r="B3566" s="43" t="s">
        <v>4654</v>
      </c>
      <c r="C3566" s="5" t="s">
        <v>1825</v>
      </c>
      <c r="D3566" s="172">
        <v>3.5841455000000001E-2</v>
      </c>
      <c r="E3566" s="172">
        <v>2.6866511999999999E-2</v>
      </c>
      <c r="F3566" s="172">
        <v>6.8419717999999999E-3</v>
      </c>
      <c r="G3566" s="172">
        <v>5.4131038000000003E-4</v>
      </c>
      <c r="H3566" s="172">
        <v>6.6643028000000002E-5</v>
      </c>
      <c r="I3566" s="172">
        <v>6.6697073999999999E-4</v>
      </c>
      <c r="J3566" s="172">
        <v>2.9675520000000001E-4</v>
      </c>
      <c r="K3566" s="172">
        <v>5.1338322999999997E-6</v>
      </c>
      <c r="L3566" s="172">
        <v>5.5615720000000001E-4</v>
      </c>
      <c r="M3566" s="172">
        <v>0</v>
      </c>
      <c r="N3566" s="172">
        <v>0</v>
      </c>
      <c r="O3566" s="172">
        <v>0</v>
      </c>
      <c r="P3566" s="199">
        <f t="shared" si="677"/>
        <v>0.19901119999999997</v>
      </c>
      <c r="Q3566" s="233">
        <v>2.9736348000000001</v>
      </c>
      <c r="R3566" s="96">
        <v>2.7172567999999999</v>
      </c>
      <c r="S3566" s="96">
        <v>3.9326E-2</v>
      </c>
      <c r="T3566" s="96">
        <v>2.0723056E-6</v>
      </c>
      <c r="U3566" s="96">
        <v>1.1153056E-2</v>
      </c>
      <c r="V3566" s="96">
        <v>8.4663893999999996E-3</v>
      </c>
      <c r="W3566" s="96">
        <v>0.19743056</v>
      </c>
      <c r="X3566" s="241">
        <f t="shared" si="678"/>
        <v>1.8064524533359001E-2</v>
      </c>
      <c r="Y3566" s="241">
        <f t="shared" si="679"/>
        <v>7.4337734896200011E-3</v>
      </c>
      <c r="Z3566" s="241">
        <f t="shared" si="680"/>
        <v>3.8174593011390001E-3</v>
      </c>
      <c r="AA3566" s="241">
        <f t="shared" si="681"/>
        <v>6.8132917426000006E-3</v>
      </c>
      <c r="AB3566" s="241">
        <v>5.5158789E-3</v>
      </c>
      <c r="AC3566" s="241">
        <v>9.2267089999999997E-7</v>
      </c>
      <c r="AD3566" s="241">
        <v>6.4541146000000004E-4</v>
      </c>
      <c r="AE3566" s="241">
        <v>4.0275912000000003E-7</v>
      </c>
      <c r="AF3566" s="241">
        <v>1.269903E-3</v>
      </c>
      <c r="AG3566" s="241">
        <v>1.2546996000000001E-6</v>
      </c>
      <c r="AH3566" s="241">
        <v>3.6101710000000001E-3</v>
      </c>
      <c r="AI3566" s="241">
        <v>1.1222061000000001E-5</v>
      </c>
      <c r="AJ3566" s="241">
        <v>4.6694114000000004E-6</v>
      </c>
      <c r="AK3566" s="241">
        <v>4.8532836000000004E-6</v>
      </c>
      <c r="AL3566" s="241">
        <v>4.4809663E-7</v>
      </c>
      <c r="AM3566" s="241">
        <v>1.5315089999999999E-9</v>
      </c>
      <c r="AN3566" s="241">
        <v>3.1015059999999998E-5</v>
      </c>
      <c r="AO3566" s="241">
        <v>2.2979157000000001E-5</v>
      </c>
      <c r="AP3566" s="241">
        <v>1.3209969999999999E-4</v>
      </c>
      <c r="AQ3566" s="241">
        <v>3.2442426000000002E-6</v>
      </c>
      <c r="AR3566" s="241">
        <v>6.8100475000000002E-3</v>
      </c>
      <c r="AT3566" s="193"/>
      <c r="AU3566" s="193"/>
      <c r="AV3566" s="193"/>
      <c r="AW3566" s="193"/>
      <c r="AX3566" s="193"/>
      <c r="AY3566" s="193"/>
      <c r="AZ3566" s="193"/>
      <c r="BA3566" s="193"/>
      <c r="BB3566" s="193"/>
      <c r="BC3566" s="193"/>
      <c r="BD3566" s="193"/>
      <c r="BE3566" s="315"/>
      <c r="BF3566" s="315"/>
      <c r="BG3566" s="315"/>
      <c r="BH3566" s="315"/>
      <c r="BI3566" s="315"/>
      <c r="BJ3566" s="315"/>
      <c r="BK3566" s="315"/>
    </row>
    <row r="3567" spans="1:63" x14ac:dyDescent="0.25">
      <c r="A3567" s="9"/>
      <c r="B3567" s="43" t="s">
        <v>4654</v>
      </c>
      <c r="C3567" s="5" t="s">
        <v>1824</v>
      </c>
      <c r="D3567" s="172">
        <v>2.6043244E-2</v>
      </c>
      <c r="E3567" s="172">
        <v>2.2487999000000002E-2</v>
      </c>
      <c r="F3567" s="172">
        <v>1.7503395E-3</v>
      </c>
      <c r="G3567" s="172">
        <v>7.2524009999999997E-4</v>
      </c>
      <c r="H3567" s="172">
        <v>6.1960700000000005E-5</v>
      </c>
      <c r="I3567" s="172">
        <v>2.7376659000000002E-4</v>
      </c>
      <c r="J3567" s="172">
        <v>1.7279854000000001E-4</v>
      </c>
      <c r="K3567" s="172">
        <v>7.7670752000000004E-6</v>
      </c>
      <c r="L3567" s="172">
        <v>5.6337265000000003E-4</v>
      </c>
      <c r="M3567" s="172">
        <v>0</v>
      </c>
      <c r="N3567" s="172">
        <v>0</v>
      </c>
      <c r="O3567" s="172">
        <v>0</v>
      </c>
      <c r="P3567" s="199">
        <f t="shared" si="677"/>
        <v>0.16657777037037036</v>
      </c>
      <c r="Q3567" s="233">
        <v>3.0044924000000002</v>
      </c>
      <c r="R3567" s="96">
        <v>2.5091486000000001</v>
      </c>
      <c r="S3567" s="96">
        <v>0.40861333</v>
      </c>
      <c r="T3567" s="96">
        <v>2.2902499999999998E-6</v>
      </c>
      <c r="U3567" s="96">
        <v>1.5285E-2</v>
      </c>
      <c r="V3567" s="96">
        <v>2.6793172000000001E-2</v>
      </c>
      <c r="W3567" s="96">
        <v>4.4650000000000002E-2</v>
      </c>
      <c r="X3567" s="241">
        <f t="shared" si="678"/>
        <v>1.5256933795220201E-2</v>
      </c>
      <c r="Y3567" s="241">
        <f t="shared" si="679"/>
        <v>5.7798795211300002E-3</v>
      </c>
      <c r="Z3567" s="241">
        <f t="shared" si="680"/>
        <v>3.1790076735902012E-3</v>
      </c>
      <c r="AA3567" s="241">
        <f t="shared" si="681"/>
        <v>6.2980466005000003E-3</v>
      </c>
      <c r="AB3567" s="241">
        <v>4.6166328999999997E-3</v>
      </c>
      <c r="AC3567" s="241">
        <v>1.0524477000000001E-6</v>
      </c>
      <c r="AD3567" s="241">
        <v>7.5971603E-4</v>
      </c>
      <c r="AE3567" s="241">
        <v>1.7955642999999999E-7</v>
      </c>
      <c r="AF3567" s="241">
        <v>3.9048962000000001E-4</v>
      </c>
      <c r="AG3567" s="241">
        <v>1.1808967E-5</v>
      </c>
      <c r="AH3567" s="241">
        <v>3.0215454000000002E-3</v>
      </c>
      <c r="AI3567" s="241">
        <v>2.6913364999999998E-6</v>
      </c>
      <c r="AJ3567" s="241">
        <v>6.4871862000000002E-6</v>
      </c>
      <c r="AK3567" s="241">
        <v>2.7866464999999998E-6</v>
      </c>
      <c r="AL3567" s="241">
        <v>5.6882136999999997E-7</v>
      </c>
      <c r="AM3567" s="241">
        <v>1.8230202E-9</v>
      </c>
      <c r="AN3567" s="241">
        <v>2.6095801000000001E-5</v>
      </c>
      <c r="AO3567" s="241">
        <v>1.2037159E-5</v>
      </c>
      <c r="AP3567" s="241">
        <v>1.067935E-4</v>
      </c>
      <c r="AQ3567" s="241">
        <v>3.3062004999999999E-6</v>
      </c>
      <c r="AR3567" s="241">
        <v>6.2947404000000002E-3</v>
      </c>
      <c r="AT3567" s="193"/>
      <c r="AU3567" s="193"/>
      <c r="AV3567" s="193"/>
      <c r="AW3567" s="193"/>
      <c r="AX3567" s="193"/>
      <c r="AY3567" s="193"/>
      <c r="AZ3567" s="193"/>
      <c r="BA3567" s="193"/>
      <c r="BB3567" s="193"/>
      <c r="BC3567" s="193"/>
      <c r="BD3567" s="193"/>
      <c r="BE3567" s="315"/>
      <c r="BF3567" s="315"/>
      <c r="BG3567" s="315"/>
      <c r="BH3567" s="315"/>
      <c r="BI3567" s="315"/>
      <c r="BJ3567" s="315"/>
      <c r="BK3567" s="315"/>
    </row>
    <row r="3568" spans="1:63" x14ac:dyDescent="0.25">
      <c r="A3568" s="9"/>
      <c r="B3568" s="43" t="s">
        <v>4654</v>
      </c>
      <c r="C3568" s="5" t="s">
        <v>6685</v>
      </c>
      <c r="D3568" s="172">
        <v>0.13037004999999999</v>
      </c>
      <c r="E3568" s="172">
        <v>4.8339621999999999E-2</v>
      </c>
      <c r="F3568" s="172">
        <v>6.3626896000000002E-2</v>
      </c>
      <c r="G3568" s="172">
        <v>1.1069647E-2</v>
      </c>
      <c r="H3568" s="172">
        <v>2.8515670999999999E-5</v>
      </c>
      <c r="I3568" s="172">
        <v>6.5774251999999997E-3</v>
      </c>
      <c r="J3568" s="172">
        <v>2.1720303999999999E-4</v>
      </c>
      <c r="K3568" s="172">
        <v>1.1836219E-6</v>
      </c>
      <c r="L3568" s="172">
        <v>5.0955911000000003E-4</v>
      </c>
      <c r="M3568" s="172">
        <v>0</v>
      </c>
      <c r="N3568" s="172">
        <v>0</v>
      </c>
      <c r="O3568" s="172">
        <v>0</v>
      </c>
      <c r="P3568" s="199">
        <f t="shared" si="677"/>
        <v>0.35807127407407402</v>
      </c>
      <c r="Q3568" s="233">
        <v>4.6201315999999997</v>
      </c>
      <c r="R3568" s="96">
        <v>4.2336776</v>
      </c>
      <c r="S3568" s="96">
        <v>4.0693332999999998E-2</v>
      </c>
      <c r="T3568" s="96">
        <v>9.7305556000000002E-8</v>
      </c>
      <c r="U3568" s="96">
        <v>3.8863889E-3</v>
      </c>
      <c r="V3568" s="96">
        <v>7.3527027999999996E-4</v>
      </c>
      <c r="W3568" s="96">
        <v>0.34113888999999997</v>
      </c>
      <c r="X3568" s="241">
        <f t="shared" si="678"/>
        <v>4.6150891796815995E-2</v>
      </c>
      <c r="Y3568" s="241">
        <f t="shared" si="679"/>
        <v>2.8734938727474998E-2</v>
      </c>
      <c r="Z3568" s="241">
        <f t="shared" si="680"/>
        <v>6.812901447241E-3</v>
      </c>
      <c r="AA3568" s="241">
        <f t="shared" si="681"/>
        <v>1.06030516221E-2</v>
      </c>
      <c r="AB3568" s="241">
        <v>9.9241256E-3</v>
      </c>
      <c r="AC3568" s="241">
        <v>2.9058574999999999E-8</v>
      </c>
      <c r="AD3568" s="241">
        <v>8.3961103000000006E-3</v>
      </c>
      <c r="AE3568" s="241">
        <v>1.2069404000000001E-6</v>
      </c>
      <c r="AF3568" s="241">
        <v>1.0412176E-2</v>
      </c>
      <c r="AG3568" s="241">
        <v>1.2908285E-6</v>
      </c>
      <c r="AH3568" s="241">
        <v>6.4956424000000004E-3</v>
      </c>
      <c r="AI3568" s="241">
        <v>1.0953808E-4</v>
      </c>
      <c r="AJ3568" s="241">
        <v>9.9067018999999997E-5</v>
      </c>
      <c r="AK3568" s="241">
        <v>3.1358849000000002E-6</v>
      </c>
      <c r="AL3568" s="241">
        <v>8.1402007999999999E-6</v>
      </c>
      <c r="AM3568" s="241">
        <v>2.4308540999999999E-8</v>
      </c>
      <c r="AN3568" s="241">
        <v>1.5502335000000001E-5</v>
      </c>
      <c r="AO3568" s="241">
        <v>2.4297487E-5</v>
      </c>
      <c r="AP3568" s="241">
        <v>5.7553731999999998E-5</v>
      </c>
      <c r="AQ3568" s="241">
        <v>3.2466221000000001E-6</v>
      </c>
      <c r="AR3568" s="241">
        <v>1.0599805E-2</v>
      </c>
      <c r="AT3568" s="193"/>
      <c r="AU3568" s="193"/>
      <c r="AV3568" s="193"/>
      <c r="AW3568" s="193"/>
      <c r="AX3568" s="193"/>
      <c r="AY3568" s="193"/>
      <c r="AZ3568" s="193"/>
      <c r="BA3568" s="193"/>
      <c r="BB3568" s="193"/>
      <c r="BC3568" s="193"/>
      <c r="BD3568" s="193"/>
      <c r="BE3568" s="315"/>
      <c r="BF3568" s="315"/>
      <c r="BG3568" s="315"/>
      <c r="BH3568" s="315"/>
      <c r="BI3568" s="315"/>
      <c r="BJ3568" s="315"/>
      <c r="BK3568" s="315"/>
    </row>
    <row r="3569" spans="1:63" x14ac:dyDescent="0.25">
      <c r="A3569" s="9"/>
      <c r="B3569" s="43" t="s">
        <v>4654</v>
      </c>
      <c r="C3569" s="5" t="s">
        <v>6684</v>
      </c>
      <c r="D3569" s="172">
        <v>3.2477561000000002E-2</v>
      </c>
      <c r="E3569" s="172">
        <v>2.7846432000000001E-2</v>
      </c>
      <c r="F3569" s="172">
        <v>2.5815135999999999E-3</v>
      </c>
      <c r="G3569" s="172">
        <v>6.7943884999999995E-4</v>
      </c>
      <c r="H3569" s="172">
        <v>5.0439923999999997E-5</v>
      </c>
      <c r="I3569" s="172">
        <v>5.5567211999999996E-4</v>
      </c>
      <c r="J3569" s="172">
        <v>2.0894014E-4</v>
      </c>
      <c r="K3569" s="172">
        <v>3.4840228000000002E-5</v>
      </c>
      <c r="L3569" s="172">
        <v>5.2028413999999996E-4</v>
      </c>
      <c r="M3569" s="172">
        <v>0</v>
      </c>
      <c r="N3569" s="172">
        <v>0</v>
      </c>
      <c r="O3569" s="172">
        <v>0</v>
      </c>
      <c r="P3569" s="199">
        <f t="shared" si="677"/>
        <v>0.20626986666666666</v>
      </c>
      <c r="Q3569" s="233">
        <v>3.2902792000000001</v>
      </c>
      <c r="R3569" s="96">
        <v>2.9837299000000002</v>
      </c>
      <c r="S3569" s="96">
        <v>0.16131111000000001</v>
      </c>
      <c r="T3569" s="96">
        <v>9.780833300000001E-7</v>
      </c>
      <c r="U3569" s="96">
        <v>0.11666944</v>
      </c>
      <c r="V3569" s="96">
        <v>2.3113847E-2</v>
      </c>
      <c r="W3569" s="96">
        <v>5.4538889000000004E-3</v>
      </c>
      <c r="X3569" s="241">
        <f t="shared" si="678"/>
        <v>1.8487738372528296E-2</v>
      </c>
      <c r="Y3569" s="241">
        <f t="shared" si="679"/>
        <v>7.0748554104399985E-3</v>
      </c>
      <c r="Z3569" s="241">
        <f t="shared" si="680"/>
        <v>3.9276097184882995E-3</v>
      </c>
      <c r="AA3569" s="241">
        <f t="shared" si="681"/>
        <v>7.4852732436000002E-3</v>
      </c>
      <c r="AB3569" s="241">
        <v>5.7173273999999996E-3</v>
      </c>
      <c r="AC3569" s="241">
        <v>4.0410189E-7</v>
      </c>
      <c r="AD3569" s="241">
        <v>7.5415968000000001E-4</v>
      </c>
      <c r="AE3569" s="241">
        <v>2.4419925000000001E-7</v>
      </c>
      <c r="AF3569" s="241">
        <v>5.9768655000000002E-4</v>
      </c>
      <c r="AG3569" s="241">
        <v>5.0334793E-6</v>
      </c>
      <c r="AH3569" s="241">
        <v>3.7421117E-3</v>
      </c>
      <c r="AI3569" s="241">
        <v>4.0222938999999999E-6</v>
      </c>
      <c r="AJ3569" s="241">
        <v>6.0404245000000002E-6</v>
      </c>
      <c r="AK3569" s="241">
        <v>7.3741032E-6</v>
      </c>
      <c r="AL3569" s="241">
        <v>5.482162E-7</v>
      </c>
      <c r="AM3569" s="241">
        <v>1.8416883E-9</v>
      </c>
      <c r="AN3569" s="241">
        <v>7.9978254999999996E-5</v>
      </c>
      <c r="AO3569" s="241">
        <v>3.0075272999999999E-5</v>
      </c>
      <c r="AP3569" s="241">
        <v>5.7457611E-5</v>
      </c>
      <c r="AQ3569" s="241">
        <v>3.1545435999999998E-6</v>
      </c>
      <c r="AR3569" s="241">
        <v>7.4821187000000001E-3</v>
      </c>
      <c r="AT3569" s="193"/>
      <c r="AU3569" s="193"/>
      <c r="AV3569" s="193"/>
      <c r="AW3569" s="193"/>
      <c r="AX3569" s="193"/>
      <c r="AY3569" s="193"/>
      <c r="AZ3569" s="193"/>
      <c r="BA3569" s="193"/>
      <c r="BB3569" s="193"/>
      <c r="BC3569" s="193"/>
      <c r="BD3569" s="193"/>
      <c r="BE3569" s="315"/>
      <c r="BF3569" s="315"/>
      <c r="BG3569" s="315"/>
      <c r="BH3569" s="315"/>
      <c r="BI3569" s="315"/>
      <c r="BJ3569" s="315"/>
      <c r="BK3569" s="315"/>
    </row>
    <row r="3570" spans="1:63" x14ac:dyDescent="0.25">
      <c r="A3570" s="9"/>
      <c r="B3570" s="43" t="s">
        <v>4654</v>
      </c>
      <c r="C3570" s="5" t="s">
        <v>4164</v>
      </c>
      <c r="D3570" s="172">
        <v>1.8918582E-3</v>
      </c>
      <c r="E3570" s="172">
        <v>6.6773400999999997E-4</v>
      </c>
      <c r="F3570" s="172">
        <v>2.6054342000000002E-4</v>
      </c>
      <c r="G3570" s="172">
        <v>1.1333914E-4</v>
      </c>
      <c r="H3570" s="172">
        <v>4.6951464999999999E-6</v>
      </c>
      <c r="I3570" s="172">
        <v>1.4199294E-4</v>
      </c>
      <c r="J3570" s="172">
        <v>1.3916931999999999E-4</v>
      </c>
      <c r="K3570" s="172">
        <v>4.5999409999999998E-7</v>
      </c>
      <c r="L3570" s="172">
        <v>5.6392427000000005E-4</v>
      </c>
      <c r="M3570" s="172">
        <v>0</v>
      </c>
      <c r="N3570" s="172">
        <v>0</v>
      </c>
      <c r="O3570" s="172">
        <v>0</v>
      </c>
      <c r="P3570" s="199">
        <f t="shared" si="677"/>
        <v>4.9461778518518516E-3</v>
      </c>
      <c r="Q3570" s="233">
        <v>1.2598178</v>
      </c>
      <c r="R3570" s="96">
        <v>4.4449027000000002E-2</v>
      </c>
      <c r="S3570" s="96">
        <v>7.4688443999999998E-3</v>
      </c>
      <c r="T3570" s="96">
        <v>6.9938888999999996E-8</v>
      </c>
      <c r="U3570" s="96">
        <v>1.8991667E-2</v>
      </c>
      <c r="V3570" s="96">
        <v>3.4915370999999999E-3</v>
      </c>
      <c r="W3570" s="96">
        <v>1.1854167</v>
      </c>
      <c r="X3570" s="241">
        <f t="shared" si="678"/>
        <v>7.6097616855128004E-4</v>
      </c>
      <c r="Y3570" s="241">
        <f t="shared" si="679"/>
        <v>5.2179496560500005E-4</v>
      </c>
      <c r="Z3570" s="241">
        <f t="shared" si="680"/>
        <v>1.2473162064627997E-4</v>
      </c>
      <c r="AA3570" s="241">
        <f t="shared" si="681"/>
        <v>1.1444958230000001E-4</v>
      </c>
      <c r="AB3570" s="241">
        <v>1.3676056E-4</v>
      </c>
      <c r="AC3570" s="241">
        <v>1.4385793999999999E-8</v>
      </c>
      <c r="AD3570" s="241">
        <v>2.9141204000000001E-4</v>
      </c>
      <c r="AE3570" s="241">
        <v>1.4545250999999999E-8</v>
      </c>
      <c r="AF3570" s="241">
        <v>9.3377086000000006E-5</v>
      </c>
      <c r="AG3570" s="241">
        <v>2.1634855999999999E-7</v>
      </c>
      <c r="AH3570" s="241">
        <v>8.9507125999999993E-5</v>
      </c>
      <c r="AI3570" s="241">
        <v>4.3529624000000001E-7</v>
      </c>
      <c r="AJ3570" s="241">
        <v>1.0285528000000001E-6</v>
      </c>
      <c r="AK3570" s="241">
        <v>2.3169234E-6</v>
      </c>
      <c r="AL3570" s="241">
        <v>1.3265016000000001E-7</v>
      </c>
      <c r="AM3570" s="241">
        <v>4.7084627999999995E-10</v>
      </c>
      <c r="AN3570" s="241">
        <v>1.487949E-5</v>
      </c>
      <c r="AO3570" s="241">
        <v>3.2761911999999999E-6</v>
      </c>
      <c r="AP3570" s="241">
        <v>1.315492E-5</v>
      </c>
      <c r="AQ3570" s="241">
        <v>3.1666723E-6</v>
      </c>
      <c r="AR3570" s="241">
        <v>1.1128291000000001E-4</v>
      </c>
      <c r="AT3570" s="193"/>
      <c r="AU3570" s="193"/>
      <c r="AV3570" s="193"/>
      <c r="AW3570" s="193"/>
      <c r="AX3570" s="193"/>
      <c r="AY3570" s="193"/>
      <c r="AZ3570" s="193"/>
      <c r="BA3570" s="193"/>
      <c r="BB3570" s="193"/>
      <c r="BC3570" s="193"/>
      <c r="BD3570" s="193"/>
      <c r="BE3570" s="315"/>
      <c r="BF3570" s="315"/>
      <c r="BG3570" s="315"/>
      <c r="BH3570" s="315"/>
      <c r="BI3570" s="315"/>
      <c r="BJ3570" s="315"/>
      <c r="BK3570" s="315"/>
    </row>
    <row r="3571" spans="1:63" x14ac:dyDescent="0.25">
      <c r="A3571" s="9"/>
      <c r="B3571" s="43" t="s">
        <v>4654</v>
      </c>
      <c r="C3571" s="5" t="s">
        <v>4163</v>
      </c>
      <c r="D3571" s="172">
        <v>1.0520978E-2</v>
      </c>
      <c r="E3571" s="172">
        <v>7.1451752000000002E-3</v>
      </c>
      <c r="F3571" s="172">
        <v>1.2744608999999999E-3</v>
      </c>
      <c r="G3571" s="172">
        <v>2.1271503E-4</v>
      </c>
      <c r="H3571" s="172">
        <v>1.5732621999999999E-5</v>
      </c>
      <c r="I3571" s="172">
        <v>1.0532814E-3</v>
      </c>
      <c r="J3571" s="172">
        <v>2.3354741999999999E-4</v>
      </c>
      <c r="K3571" s="172">
        <v>1.2107020999999999E-6</v>
      </c>
      <c r="L3571" s="172">
        <v>5.8485499000000005E-4</v>
      </c>
      <c r="M3571" s="172">
        <v>0</v>
      </c>
      <c r="N3571" s="172">
        <v>0</v>
      </c>
      <c r="O3571" s="172">
        <v>0</v>
      </c>
      <c r="P3571" s="199">
        <f t="shared" si="677"/>
        <v>5.2927223703703702E-2</v>
      </c>
      <c r="Q3571" s="233">
        <v>2.5469886000000002</v>
      </c>
      <c r="R3571" s="96">
        <v>0.63284191999999995</v>
      </c>
      <c r="S3571" s="96">
        <v>1.0097422</v>
      </c>
      <c r="T3571" s="96">
        <v>3.1911111000000001E-7</v>
      </c>
      <c r="U3571" s="96">
        <v>0.30830555999999998</v>
      </c>
      <c r="V3571" s="96">
        <v>2.5320812000000002E-2</v>
      </c>
      <c r="W3571" s="96">
        <v>0.57077778000000001</v>
      </c>
      <c r="X3571" s="241">
        <f t="shared" si="678"/>
        <v>5.0459162617004002E-3</v>
      </c>
      <c r="Y3571" s="241">
        <f t="shared" si="679"/>
        <v>2.444381909266E-3</v>
      </c>
      <c r="Z3571" s="241">
        <f t="shared" si="680"/>
        <v>1.1616406420343998E-3</v>
      </c>
      <c r="AA3571" s="241">
        <f t="shared" si="681"/>
        <v>1.4398937104000001E-3</v>
      </c>
      <c r="AB3571" s="241">
        <v>1.4656894E-3</v>
      </c>
      <c r="AC3571" s="241">
        <v>1.7694647000000001E-7</v>
      </c>
      <c r="AD3571" s="241">
        <v>5.0412981999999995E-4</v>
      </c>
      <c r="AE3571" s="241">
        <v>8.9522796000000001E-8</v>
      </c>
      <c r="AF3571" s="241">
        <v>4.4273925000000002E-4</v>
      </c>
      <c r="AG3571" s="241">
        <v>3.1556970000000001E-5</v>
      </c>
      <c r="AH3571" s="241">
        <v>9.5922696000000005E-4</v>
      </c>
      <c r="AI3571" s="241">
        <v>2.0394572999999998E-6</v>
      </c>
      <c r="AJ3571" s="241">
        <v>1.890539E-6</v>
      </c>
      <c r="AK3571" s="241">
        <v>1.6136342000000002E-5</v>
      </c>
      <c r="AL3571" s="241">
        <v>2.2755236000000001E-7</v>
      </c>
      <c r="AM3571" s="241">
        <v>7.9137439999999998E-10</v>
      </c>
      <c r="AN3571" s="241">
        <v>1.4121766000000001E-4</v>
      </c>
      <c r="AO3571" s="241">
        <v>1.4183907000000001E-5</v>
      </c>
      <c r="AP3571" s="241">
        <v>2.6717433E-5</v>
      </c>
      <c r="AQ3571" s="241">
        <v>3.3351104000000001E-6</v>
      </c>
      <c r="AR3571" s="241">
        <v>1.4365586000000001E-3</v>
      </c>
      <c r="AT3571" s="193"/>
      <c r="AU3571" s="193"/>
      <c r="AV3571" s="193"/>
      <c r="AW3571" s="193"/>
      <c r="AX3571" s="193"/>
      <c r="AY3571" s="193"/>
      <c r="AZ3571" s="193"/>
      <c r="BA3571" s="193"/>
      <c r="BB3571" s="193"/>
      <c r="BC3571" s="193"/>
      <c r="BD3571" s="193"/>
      <c r="BE3571" s="315"/>
      <c r="BF3571" s="315"/>
      <c r="BG3571" s="315"/>
      <c r="BH3571" s="315"/>
      <c r="BI3571" s="315"/>
      <c r="BJ3571" s="315"/>
      <c r="BK3571" s="315"/>
    </row>
    <row r="3572" spans="1:63" x14ac:dyDescent="0.25">
      <c r="A3572" s="9"/>
      <c r="B3572" s="43" t="s">
        <v>4654</v>
      </c>
      <c r="C3572" s="5" t="s">
        <v>4162</v>
      </c>
      <c r="D3572" s="172">
        <v>7.5668496000000002E-2</v>
      </c>
      <c r="E3572" s="172">
        <v>5.1198240999999999E-2</v>
      </c>
      <c r="F3572" s="172">
        <v>1.6119238000000001E-2</v>
      </c>
      <c r="G3572" s="172">
        <v>4.6612147000000001E-3</v>
      </c>
      <c r="H3572" s="172">
        <v>3.7590930999999998E-5</v>
      </c>
      <c r="I3572" s="172">
        <v>2.6123138000000001E-3</v>
      </c>
      <c r="J3572" s="172">
        <v>5.1137749999999999E-4</v>
      </c>
      <c r="K3572" s="172">
        <v>3.0637324000000002E-6</v>
      </c>
      <c r="L3572" s="172">
        <v>5.2545599000000003E-4</v>
      </c>
      <c r="M3572" s="172">
        <v>0</v>
      </c>
      <c r="N3572" s="172">
        <v>0</v>
      </c>
      <c r="O3572" s="172">
        <v>0</v>
      </c>
      <c r="P3572" s="199">
        <f t="shared" si="677"/>
        <v>0.37924622962962962</v>
      </c>
      <c r="Q3572" s="233">
        <v>4.4584802000000003</v>
      </c>
      <c r="R3572" s="96">
        <v>4.3185250000000002</v>
      </c>
      <c r="S3572" s="96">
        <v>5.6202222000000003E-2</v>
      </c>
      <c r="T3572" s="96">
        <v>4.1469443999999998E-7</v>
      </c>
      <c r="U3572" s="96">
        <v>5.4477777999999998E-2</v>
      </c>
      <c r="V3572" s="96">
        <v>1.9433822000000001E-3</v>
      </c>
      <c r="W3572" s="96">
        <v>2.7331389000000001E-2</v>
      </c>
      <c r="X3572" s="241">
        <f t="shared" si="678"/>
        <v>3.5550731077216999E-2</v>
      </c>
      <c r="Y3572" s="241">
        <f t="shared" si="679"/>
        <v>1.7443922289029998E-2</v>
      </c>
      <c r="Z3572" s="241">
        <f t="shared" si="680"/>
        <v>7.2929892895869999E-3</v>
      </c>
      <c r="AA3572" s="241">
        <f t="shared" si="681"/>
        <v>1.08138194986E-2</v>
      </c>
      <c r="AB3572" s="241">
        <v>1.0512476E-2</v>
      </c>
      <c r="AC3572" s="241">
        <v>1.6929356E-7</v>
      </c>
      <c r="AD3572" s="241">
        <v>3.9796835999999997E-3</v>
      </c>
      <c r="AE3572" s="241">
        <v>6.0041026999999999E-7</v>
      </c>
      <c r="AF3572" s="241">
        <v>2.9492121000000001E-3</v>
      </c>
      <c r="AG3572" s="241">
        <v>1.7808852000000001E-6</v>
      </c>
      <c r="AH3572" s="241">
        <v>6.8803427999999996E-3</v>
      </c>
      <c r="AI3572" s="241">
        <v>2.6260512999999999E-5</v>
      </c>
      <c r="AJ3572" s="241">
        <v>4.1670004999999999E-5</v>
      </c>
      <c r="AK3572" s="241">
        <v>5.3169566000000002E-6</v>
      </c>
      <c r="AL3572" s="241">
        <v>3.6843011000000002E-6</v>
      </c>
      <c r="AM3572" s="241">
        <v>1.1103887E-8</v>
      </c>
      <c r="AN3572" s="241">
        <v>2.117376E-4</v>
      </c>
      <c r="AO3572" s="241">
        <v>6.7874039999999997E-5</v>
      </c>
      <c r="AP3572" s="241">
        <v>5.6091970000000002E-5</v>
      </c>
      <c r="AQ3572" s="241">
        <v>3.3054985999999999E-6</v>
      </c>
      <c r="AR3572" s="241">
        <v>1.0810514E-2</v>
      </c>
      <c r="AT3572" s="193"/>
      <c r="AU3572" s="193"/>
      <c r="AV3572" s="193"/>
      <c r="AW3572" s="193"/>
      <c r="AX3572" s="193"/>
      <c r="AY3572" s="193"/>
      <c r="AZ3572" s="193"/>
      <c r="BA3572" s="193"/>
      <c r="BB3572" s="193"/>
      <c r="BC3572" s="193"/>
      <c r="BD3572" s="193"/>
      <c r="BE3572" s="315"/>
      <c r="BF3572" s="315"/>
      <c r="BG3572" s="315"/>
      <c r="BH3572" s="315"/>
      <c r="BI3572" s="315"/>
      <c r="BJ3572" s="315"/>
      <c r="BK3572" s="315"/>
    </row>
    <row r="3573" spans="1:63" x14ac:dyDescent="0.25">
      <c r="A3573" s="9"/>
      <c r="B3573" s="43" t="s">
        <v>4654</v>
      </c>
      <c r="C3573" s="5" t="s">
        <v>4161</v>
      </c>
      <c r="D3573" s="172">
        <v>4.2429741999999999E-2</v>
      </c>
      <c r="E3573" s="172">
        <v>2.6674799999999999E-2</v>
      </c>
      <c r="F3573" s="172">
        <v>1.2566590000000001E-2</v>
      </c>
      <c r="G3573" s="172">
        <v>9.0261336E-4</v>
      </c>
      <c r="H3573" s="172">
        <v>5.4268828000000001E-5</v>
      </c>
      <c r="I3573" s="172">
        <v>1.3099419999999999E-3</v>
      </c>
      <c r="J3573" s="172">
        <v>3.5641588000000002E-4</v>
      </c>
      <c r="K3573" s="172">
        <v>6.3369050999999997E-6</v>
      </c>
      <c r="L3573" s="172">
        <v>5.5877602999999997E-4</v>
      </c>
      <c r="M3573" s="172">
        <v>0</v>
      </c>
      <c r="N3573" s="172">
        <v>0</v>
      </c>
      <c r="O3573" s="172">
        <v>0</v>
      </c>
      <c r="P3573" s="199">
        <f t="shared" si="677"/>
        <v>0.19759111111111108</v>
      </c>
      <c r="Q3573" s="233">
        <v>3.1997296</v>
      </c>
      <c r="R3573" s="96">
        <v>2.6451495</v>
      </c>
      <c r="S3573" s="96">
        <v>3.2114443999999999E-2</v>
      </c>
      <c r="T3573" s="96">
        <v>1.6553332999999999E-6</v>
      </c>
      <c r="U3573" s="96">
        <v>0.18840556</v>
      </c>
      <c r="V3573" s="96">
        <v>2.4086178E-2</v>
      </c>
      <c r="W3573" s="96">
        <v>0.30997222000000002</v>
      </c>
      <c r="X3573" s="241">
        <f t="shared" si="678"/>
        <v>1.9262398206675503E-2</v>
      </c>
      <c r="Y3573" s="241">
        <f t="shared" si="679"/>
        <v>8.7506602265500014E-3</v>
      </c>
      <c r="Z3573" s="241">
        <f t="shared" si="680"/>
        <v>3.8832039263255002E-3</v>
      </c>
      <c r="AA3573" s="241">
        <f t="shared" si="681"/>
        <v>6.6285340538000002E-3</v>
      </c>
      <c r="AB3573" s="241">
        <v>5.4766028E-3</v>
      </c>
      <c r="AC3573" s="241">
        <v>6.8576969999999995E-7</v>
      </c>
      <c r="AD3573" s="241">
        <v>1.0197451000000001E-3</v>
      </c>
      <c r="AE3573" s="241">
        <v>5.6083854999999997E-7</v>
      </c>
      <c r="AF3573" s="241">
        <v>2.2520625000000002E-3</v>
      </c>
      <c r="AG3573" s="241">
        <v>1.0032183000000001E-6</v>
      </c>
      <c r="AH3573" s="241">
        <v>3.5845033999999999E-3</v>
      </c>
      <c r="AI3573" s="241">
        <v>2.0878431000000001E-5</v>
      </c>
      <c r="AJ3573" s="241">
        <v>7.9401298999999992E-6</v>
      </c>
      <c r="AK3573" s="241">
        <v>1.4816156E-5</v>
      </c>
      <c r="AL3573" s="241">
        <v>7.1821065000000005E-7</v>
      </c>
      <c r="AM3573" s="241">
        <v>2.4937754999999999E-9</v>
      </c>
      <c r="AN3573" s="241">
        <v>9.9532267999999995E-5</v>
      </c>
      <c r="AO3573" s="241">
        <v>3.8624086999999999E-5</v>
      </c>
      <c r="AP3573" s="241">
        <v>1.1618875E-4</v>
      </c>
      <c r="AQ3573" s="241">
        <v>3.3075538E-6</v>
      </c>
      <c r="AR3573" s="241">
        <v>6.6252265000000003E-3</v>
      </c>
      <c r="AT3573" s="193"/>
      <c r="AU3573" s="193"/>
      <c r="AV3573" s="193"/>
      <c r="AW3573" s="193"/>
      <c r="AX3573" s="193"/>
      <c r="AY3573" s="193"/>
      <c r="AZ3573" s="193"/>
      <c r="BA3573" s="193"/>
      <c r="BB3573" s="193"/>
      <c r="BC3573" s="193"/>
      <c r="BD3573" s="193"/>
      <c r="BE3573" s="315"/>
      <c r="BF3573" s="315"/>
      <c r="BG3573" s="315"/>
      <c r="BH3573" s="315"/>
      <c r="BI3573" s="315"/>
      <c r="BJ3573" s="315"/>
      <c r="BK3573" s="315"/>
    </row>
    <row r="3574" spans="1:63" x14ac:dyDescent="0.25">
      <c r="A3574" s="9"/>
      <c r="B3574" s="43" t="s">
        <v>4654</v>
      </c>
      <c r="C3574" s="5" t="s">
        <v>5186</v>
      </c>
      <c r="D3574" s="172">
        <v>2.9768480999999999E-2</v>
      </c>
      <c r="E3574" s="172">
        <v>2.1063028000000001E-2</v>
      </c>
      <c r="F3574" s="172">
        <v>5.1435667999999999E-3</v>
      </c>
      <c r="G3574" s="172">
        <v>1.5784663E-3</v>
      </c>
      <c r="H3574" s="172">
        <v>3.3132682E-5</v>
      </c>
      <c r="I3574" s="172">
        <v>1.1095814E-3</v>
      </c>
      <c r="J3574" s="172">
        <v>2.4931678E-4</v>
      </c>
      <c r="K3574" s="172">
        <v>3.9518024000000002E-6</v>
      </c>
      <c r="L3574" s="172">
        <v>5.8743735999999998E-4</v>
      </c>
      <c r="M3574" s="172">
        <v>0</v>
      </c>
      <c r="N3574" s="172">
        <v>0</v>
      </c>
      <c r="O3574" s="172">
        <v>0</v>
      </c>
      <c r="P3574" s="199">
        <f t="shared" si="677"/>
        <v>0.15602242962962962</v>
      </c>
      <c r="Q3574" s="233">
        <v>3.4135214</v>
      </c>
      <c r="R3574" s="96">
        <v>1.915891</v>
      </c>
      <c r="S3574" s="96">
        <v>1.2132711</v>
      </c>
      <c r="T3574" s="96">
        <v>7.8063889000000003E-7</v>
      </c>
      <c r="U3574" s="96">
        <v>7.8924999999999995E-2</v>
      </c>
      <c r="V3574" s="96">
        <v>2.2875132999999999E-2</v>
      </c>
      <c r="W3574" s="96">
        <v>0.18255832999999999</v>
      </c>
      <c r="X3574" s="241">
        <f t="shared" si="678"/>
        <v>1.4682993249959399E-2</v>
      </c>
      <c r="Y3574" s="241">
        <f t="shared" si="679"/>
        <v>6.8920007068099991E-3</v>
      </c>
      <c r="Z3574" s="241">
        <f t="shared" si="680"/>
        <v>3.0098253908494E-3</v>
      </c>
      <c r="AA3574" s="241">
        <f t="shared" si="681"/>
        <v>4.7811671523000001E-3</v>
      </c>
      <c r="AB3574" s="241">
        <v>4.3242999999999997E-3</v>
      </c>
      <c r="AC3574" s="241">
        <v>3.6048957E-7</v>
      </c>
      <c r="AD3574" s="241">
        <v>1.4665483999999999E-3</v>
      </c>
      <c r="AE3574" s="241">
        <v>2.5435024000000002E-7</v>
      </c>
      <c r="AF3574" s="241">
        <v>1.0619189999999999E-3</v>
      </c>
      <c r="AG3574" s="241">
        <v>3.8618466999999999E-5</v>
      </c>
      <c r="AH3574" s="241">
        <v>2.8302554E-3</v>
      </c>
      <c r="AI3574" s="241">
        <v>8.4224457000000002E-6</v>
      </c>
      <c r="AJ3574" s="241">
        <v>1.4071476999999999E-5</v>
      </c>
      <c r="AK3574" s="241">
        <v>6.2031118000000004E-6</v>
      </c>
      <c r="AL3574" s="241">
        <v>1.2181266999999999E-6</v>
      </c>
      <c r="AM3574" s="241">
        <v>3.7816494000000003E-9</v>
      </c>
      <c r="AN3574" s="241">
        <v>7.4314490999999997E-5</v>
      </c>
      <c r="AO3574" s="241">
        <v>2.4833939999999999E-5</v>
      </c>
      <c r="AP3574" s="241">
        <v>5.0502617E-5</v>
      </c>
      <c r="AQ3574" s="241">
        <v>3.3732523000000001E-6</v>
      </c>
      <c r="AR3574" s="241">
        <v>4.7777938999999997E-3</v>
      </c>
      <c r="AT3574" s="193"/>
      <c r="AU3574" s="193"/>
      <c r="AV3574" s="193"/>
      <c r="AW3574" s="193"/>
      <c r="AX3574" s="193"/>
      <c r="AY3574" s="193"/>
      <c r="AZ3574" s="193"/>
      <c r="BA3574" s="193"/>
      <c r="BB3574" s="193"/>
      <c r="BC3574" s="193"/>
      <c r="BD3574" s="193"/>
      <c r="BE3574" s="315"/>
      <c r="BF3574" s="315"/>
      <c r="BG3574" s="315"/>
      <c r="BH3574" s="315"/>
      <c r="BI3574" s="315"/>
      <c r="BJ3574" s="315"/>
      <c r="BK3574" s="315"/>
    </row>
    <row r="3575" spans="1:63" x14ac:dyDescent="0.25">
      <c r="A3575" s="9"/>
      <c r="B3575" s="43" t="s">
        <v>4654</v>
      </c>
      <c r="C3575" s="5" t="s">
        <v>5185</v>
      </c>
      <c r="D3575" s="172">
        <v>4.2892562000000002E-2</v>
      </c>
      <c r="E3575" s="172">
        <v>3.0146591E-2</v>
      </c>
      <c r="F3575" s="172">
        <v>6.6915476000000002E-3</v>
      </c>
      <c r="G3575" s="172">
        <v>3.8187071999999998E-3</v>
      </c>
      <c r="H3575" s="172">
        <v>4.8797573999999997E-5</v>
      </c>
      <c r="I3575" s="172">
        <v>1.3727904E-3</v>
      </c>
      <c r="J3575" s="172">
        <v>2.8359111000000002E-4</v>
      </c>
      <c r="K3575" s="172">
        <v>2.0537752E-6</v>
      </c>
      <c r="L3575" s="172">
        <v>5.2848312999999997E-4</v>
      </c>
      <c r="M3575" s="172">
        <v>0</v>
      </c>
      <c r="N3575" s="172">
        <v>0</v>
      </c>
      <c r="O3575" s="172">
        <v>0</v>
      </c>
      <c r="P3575" s="199">
        <f t="shared" si="677"/>
        <v>0.22330808148148146</v>
      </c>
      <c r="Q3575" s="233">
        <v>3.4500950000000001</v>
      </c>
      <c r="R3575" s="96">
        <v>2.6128615000000002</v>
      </c>
      <c r="S3575" s="96">
        <v>0.43550888999999998</v>
      </c>
      <c r="T3575" s="96">
        <v>1.6179443999999999E-6</v>
      </c>
      <c r="U3575" s="96">
        <v>3.4497222000000002E-3</v>
      </c>
      <c r="V3575" s="96">
        <v>3.8433610999999998E-4</v>
      </c>
      <c r="W3575" s="96">
        <v>0.39788889</v>
      </c>
      <c r="X3575" s="241">
        <f t="shared" si="678"/>
        <v>2.1541372912436497E-2</v>
      </c>
      <c r="Y3575" s="241">
        <f t="shared" si="679"/>
        <v>1.0776217734339998E-2</v>
      </c>
      <c r="Z3575" s="241">
        <f t="shared" si="680"/>
        <v>4.2148820379965006E-3</v>
      </c>
      <c r="AA3575" s="241">
        <f t="shared" si="681"/>
        <v>6.5502731400999999E-3</v>
      </c>
      <c r="AB3575" s="241">
        <v>6.1894999999999997E-3</v>
      </c>
      <c r="AC3575" s="241">
        <v>8.3752864999999998E-7</v>
      </c>
      <c r="AD3575" s="241">
        <v>3.1691330999999998E-3</v>
      </c>
      <c r="AE3575" s="241">
        <v>3.4566168999999998E-7</v>
      </c>
      <c r="AF3575" s="241">
        <v>1.4027906999999999E-3</v>
      </c>
      <c r="AG3575" s="241">
        <v>1.3610744E-5</v>
      </c>
      <c r="AH3575" s="241">
        <v>4.0510733000000002E-3</v>
      </c>
      <c r="AI3575" s="241">
        <v>1.0991237E-5</v>
      </c>
      <c r="AJ3575" s="241">
        <v>3.4130173E-5</v>
      </c>
      <c r="AK3575" s="241">
        <v>7.2807729000000002E-6</v>
      </c>
      <c r="AL3575" s="241">
        <v>2.8506617000000001E-6</v>
      </c>
      <c r="AM3575" s="241">
        <v>8.8813964999999993E-9</v>
      </c>
      <c r="AN3575" s="241">
        <v>1.6348405000000001E-5</v>
      </c>
      <c r="AO3575" s="241">
        <v>1.334161E-5</v>
      </c>
      <c r="AP3575" s="241">
        <v>7.8856997000000006E-5</v>
      </c>
      <c r="AQ3575" s="241">
        <v>3.2905400999999999E-6</v>
      </c>
      <c r="AR3575" s="241">
        <v>6.5469826E-3</v>
      </c>
      <c r="AT3575" s="193"/>
      <c r="AU3575" s="193"/>
      <c r="AV3575" s="193"/>
      <c r="AW3575" s="193"/>
      <c r="AX3575" s="193"/>
      <c r="AY3575" s="193"/>
      <c r="AZ3575" s="193"/>
      <c r="BA3575" s="193"/>
      <c r="BB3575" s="193"/>
      <c r="BC3575" s="193"/>
      <c r="BD3575" s="193"/>
      <c r="BE3575" s="315"/>
      <c r="BF3575" s="315"/>
      <c r="BG3575" s="315"/>
      <c r="BH3575" s="315"/>
      <c r="BI3575" s="315"/>
      <c r="BJ3575" s="315"/>
      <c r="BK3575" s="315"/>
    </row>
    <row r="3576" spans="1:63" x14ac:dyDescent="0.25">
      <c r="A3576" s="9"/>
      <c r="B3576" s="43" t="s">
        <v>4654</v>
      </c>
      <c r="C3576" s="5" t="s">
        <v>5184</v>
      </c>
      <c r="D3576" s="172">
        <v>4.5113712000000002E-3</v>
      </c>
      <c r="E3576" s="172">
        <v>1.9159056000000001E-3</v>
      </c>
      <c r="F3576" s="172">
        <v>6.4141914000000004E-4</v>
      </c>
      <c r="G3576" s="172">
        <v>1.3618762999999999E-4</v>
      </c>
      <c r="H3576" s="172">
        <v>1.0037963E-5</v>
      </c>
      <c r="I3576" s="172">
        <v>9.8076353E-4</v>
      </c>
      <c r="J3576" s="172">
        <v>2.4100363999999999E-4</v>
      </c>
      <c r="K3576" s="172">
        <v>1.1485744E-6</v>
      </c>
      <c r="L3576" s="172">
        <v>5.8490517999999997E-4</v>
      </c>
      <c r="M3576" s="172">
        <v>0</v>
      </c>
      <c r="N3576" s="172">
        <v>0</v>
      </c>
      <c r="O3576" s="172">
        <v>0</v>
      </c>
      <c r="P3576" s="199">
        <f t="shared" si="677"/>
        <v>1.4191893333333334E-2</v>
      </c>
      <c r="Q3576" s="233">
        <v>2.9298630999999999</v>
      </c>
      <c r="R3576" s="96">
        <v>0.14175908000000001</v>
      </c>
      <c r="S3576" s="96">
        <v>2.0127332999999998</v>
      </c>
      <c r="T3576" s="96">
        <v>1.6406111E-7</v>
      </c>
      <c r="U3576" s="96">
        <v>0.28469443999999999</v>
      </c>
      <c r="V3576" s="96">
        <v>7.5649380999999998E-3</v>
      </c>
      <c r="W3576" s="96">
        <v>0.48311111000000001</v>
      </c>
      <c r="X3576" s="241">
        <f t="shared" si="678"/>
        <v>1.99691065608855E-3</v>
      </c>
      <c r="Y3576" s="241">
        <f t="shared" si="679"/>
        <v>1.2590762572360001E-3</v>
      </c>
      <c r="Z3576" s="241">
        <f t="shared" si="680"/>
        <v>4.1756209355255E-4</v>
      </c>
      <c r="AA3576" s="241">
        <f t="shared" si="681"/>
        <v>3.2027230530000004E-4</v>
      </c>
      <c r="AB3576" s="241">
        <v>3.9272930000000002E-4</v>
      </c>
      <c r="AC3576" s="241">
        <v>1.4180704999999999E-7</v>
      </c>
      <c r="AD3576" s="241">
        <v>4.6648418000000001E-4</v>
      </c>
      <c r="AE3576" s="241">
        <v>5.2015185999999999E-8</v>
      </c>
      <c r="AF3576" s="241">
        <v>3.3675618E-4</v>
      </c>
      <c r="AG3576" s="241">
        <v>6.2912775000000003E-5</v>
      </c>
      <c r="AH3576" s="241">
        <v>2.5703020000000001E-4</v>
      </c>
      <c r="AI3576" s="241">
        <v>1.0248363000000001E-6</v>
      </c>
      <c r="AJ3576" s="241">
        <v>1.2048366000000001E-6</v>
      </c>
      <c r="AK3576" s="241">
        <v>1.5118409E-5</v>
      </c>
      <c r="AL3576" s="241">
        <v>1.7494395000000001E-7</v>
      </c>
      <c r="AM3576" s="241">
        <v>6.4190255000000001E-10</v>
      </c>
      <c r="AN3576" s="241">
        <v>1.1675428000000001E-4</v>
      </c>
      <c r="AO3576" s="241">
        <v>7.4203648000000004E-6</v>
      </c>
      <c r="AP3576" s="241">
        <v>1.8833581E-5</v>
      </c>
      <c r="AQ3576" s="241">
        <v>3.4328852999999998E-6</v>
      </c>
      <c r="AR3576" s="241">
        <v>3.1683942000000002E-4</v>
      </c>
      <c r="AT3576" s="193"/>
      <c r="AU3576" s="193"/>
      <c r="AV3576" s="193"/>
      <c r="AW3576" s="193"/>
      <c r="AX3576" s="193"/>
      <c r="AY3576" s="193"/>
      <c r="AZ3576" s="193"/>
      <c r="BA3576" s="193"/>
      <c r="BB3576" s="193"/>
      <c r="BC3576" s="193"/>
      <c r="BD3576" s="193"/>
      <c r="BE3576" s="315"/>
      <c r="BF3576" s="315"/>
      <c r="BG3576" s="315"/>
      <c r="BH3576" s="315"/>
      <c r="BI3576" s="315"/>
      <c r="BJ3576" s="315"/>
      <c r="BK3576" s="315"/>
    </row>
    <row r="3577" spans="1:63" x14ac:dyDescent="0.25">
      <c r="A3577" s="9"/>
      <c r="B3577" s="43" t="s">
        <v>4654</v>
      </c>
      <c r="C3577" s="5" t="s">
        <v>5183</v>
      </c>
      <c r="D3577" s="172">
        <v>4.6978027999999998E-2</v>
      </c>
      <c r="E3577" s="172">
        <v>2.0917927999999999E-2</v>
      </c>
      <c r="F3577" s="172">
        <v>2.0172220000000001E-2</v>
      </c>
      <c r="G3577" s="172">
        <v>3.3988516999999998E-3</v>
      </c>
      <c r="H3577" s="172">
        <v>1.7510563E-5</v>
      </c>
      <c r="I3577" s="172">
        <v>1.7617494000000001E-3</v>
      </c>
      <c r="J3577" s="172">
        <v>1.9152711999999999E-4</v>
      </c>
      <c r="K3577" s="172">
        <v>1.2619923E-6</v>
      </c>
      <c r="L3577" s="172">
        <v>5.1697920000000005E-4</v>
      </c>
      <c r="M3577" s="172">
        <v>0</v>
      </c>
      <c r="N3577" s="172">
        <v>0</v>
      </c>
      <c r="O3577" s="172">
        <v>0</v>
      </c>
      <c r="P3577" s="199">
        <f t="shared" si="677"/>
        <v>0.15494761481481478</v>
      </c>
      <c r="Q3577" s="233">
        <v>2.8848048999999998</v>
      </c>
      <c r="R3577" s="96">
        <v>1.5403214999999999</v>
      </c>
      <c r="S3577" s="96">
        <v>0.88781778</v>
      </c>
      <c r="T3577" s="96">
        <v>1.7358055999999999E-7</v>
      </c>
      <c r="U3577" s="96">
        <v>4.7300000000000002E-2</v>
      </c>
      <c r="V3577" s="96">
        <v>3.3770582999999998E-4</v>
      </c>
      <c r="W3577" s="96">
        <v>0.40902778000000001</v>
      </c>
      <c r="X3577" s="241">
        <f t="shared" si="678"/>
        <v>1.7191690199065E-2</v>
      </c>
      <c r="Y3577" s="241">
        <f t="shared" si="679"/>
        <v>1.038001482754E-2</v>
      </c>
      <c r="Z3577" s="241">
        <f t="shared" si="680"/>
        <v>2.9515115733249999E-3</v>
      </c>
      <c r="AA3577" s="241">
        <f t="shared" si="681"/>
        <v>3.8601637981999998E-3</v>
      </c>
      <c r="AB3577" s="241">
        <v>4.2947927000000002E-3</v>
      </c>
      <c r="AC3577" s="241">
        <v>1.0741539E-7</v>
      </c>
      <c r="AD3577" s="241">
        <v>2.7683667999999998E-3</v>
      </c>
      <c r="AE3577" s="241">
        <v>4.5052314999999998E-7</v>
      </c>
      <c r="AF3577" s="241">
        <v>3.2885447999999999E-3</v>
      </c>
      <c r="AG3577" s="241">
        <v>2.7752588999999999E-5</v>
      </c>
      <c r="AH3577" s="241">
        <v>2.8110570000000001E-3</v>
      </c>
      <c r="AI3577" s="241">
        <v>3.4567236000000002E-5</v>
      </c>
      <c r="AJ3577" s="241">
        <v>3.0418756000000001E-5</v>
      </c>
      <c r="AK3577" s="241">
        <v>4.1236418999999997E-6</v>
      </c>
      <c r="AL3577" s="241">
        <v>2.5542277000000001E-6</v>
      </c>
      <c r="AM3577" s="241">
        <v>7.6877250000000008E-9</v>
      </c>
      <c r="AN3577" s="241">
        <v>3.8560104000000001E-5</v>
      </c>
      <c r="AO3577" s="241">
        <v>1.3668376E-5</v>
      </c>
      <c r="AP3577" s="241">
        <v>1.6554543999999999E-5</v>
      </c>
      <c r="AQ3577" s="241">
        <v>3.2499982E-6</v>
      </c>
      <c r="AR3577" s="241">
        <v>3.8569137999999998E-3</v>
      </c>
      <c r="AT3577" s="193"/>
      <c r="AU3577" s="193"/>
      <c r="AV3577" s="193"/>
      <c r="AW3577" s="193"/>
      <c r="AX3577" s="193"/>
      <c r="AY3577" s="193"/>
      <c r="AZ3577" s="193"/>
      <c r="BA3577" s="193"/>
      <c r="BB3577" s="193"/>
      <c r="BC3577" s="193"/>
      <c r="BD3577" s="193"/>
      <c r="BE3577" s="315"/>
      <c r="BF3577" s="315"/>
      <c r="BG3577" s="315"/>
      <c r="BH3577" s="315"/>
      <c r="BI3577" s="315"/>
      <c r="BJ3577" s="315"/>
      <c r="BK3577" s="315"/>
    </row>
    <row r="3578" spans="1:63" x14ac:dyDescent="0.25">
      <c r="A3578" s="9"/>
      <c r="B3578" s="43" t="s">
        <v>4654</v>
      </c>
      <c r="C3578" s="5" t="s">
        <v>5182</v>
      </c>
      <c r="D3578" s="172">
        <v>2.7080051000000001E-2</v>
      </c>
      <c r="E3578" s="172">
        <v>1.5428135000000001E-2</v>
      </c>
      <c r="F3578" s="172">
        <v>6.4516091999999997E-3</v>
      </c>
      <c r="G3578" s="172">
        <v>1.1979287E-3</v>
      </c>
      <c r="H3578" s="172">
        <v>2.7828250999999998E-5</v>
      </c>
      <c r="I3578" s="172">
        <v>3.1211971000000001E-3</v>
      </c>
      <c r="J3578" s="172">
        <v>2.6103199E-4</v>
      </c>
      <c r="K3578" s="172">
        <v>2.3676134999999998E-6</v>
      </c>
      <c r="L3578" s="172">
        <v>5.8995266999999996E-4</v>
      </c>
      <c r="M3578" s="172">
        <v>0</v>
      </c>
      <c r="N3578" s="172">
        <v>0</v>
      </c>
      <c r="O3578" s="172">
        <v>0</v>
      </c>
      <c r="P3578" s="199">
        <f t="shared" si="677"/>
        <v>0.11428248148148148</v>
      </c>
      <c r="Q3578" s="233">
        <v>3.5582050000000001</v>
      </c>
      <c r="R3578" s="96">
        <v>1.2555080999999999</v>
      </c>
      <c r="S3578" s="96">
        <v>2.1259777999999998</v>
      </c>
      <c r="T3578" s="96">
        <v>7.3897221999999996E-7</v>
      </c>
      <c r="U3578" s="96">
        <v>5.8552778000000002E-3</v>
      </c>
      <c r="V3578" s="96">
        <v>3.5756250000000002E-4</v>
      </c>
      <c r="W3578" s="96">
        <v>0.17050556</v>
      </c>
      <c r="X3578" s="241">
        <f t="shared" si="678"/>
        <v>1.1479434150960399E-2</v>
      </c>
      <c r="Y3578" s="241">
        <f t="shared" si="679"/>
        <v>6.1368427912599994E-3</v>
      </c>
      <c r="Z3578" s="241">
        <f t="shared" si="680"/>
        <v>2.1941457256004007E-3</v>
      </c>
      <c r="AA3578" s="241">
        <f t="shared" si="681"/>
        <v>3.1484456341000001E-3</v>
      </c>
      <c r="AB3578" s="241">
        <v>3.1676208000000002E-3</v>
      </c>
      <c r="AC3578" s="241">
        <v>4.5475773999999998E-7</v>
      </c>
      <c r="AD3578" s="241">
        <v>1.231743E-3</v>
      </c>
      <c r="AE3578" s="241">
        <v>2.3065152E-7</v>
      </c>
      <c r="AF3578" s="241">
        <v>1.6703247E-3</v>
      </c>
      <c r="AG3578" s="241">
        <v>6.6468882000000001E-5</v>
      </c>
      <c r="AH3578" s="241">
        <v>2.0731892000000001E-3</v>
      </c>
      <c r="AI3578" s="241">
        <v>1.0776106E-5</v>
      </c>
      <c r="AJ3578" s="241">
        <v>1.0691329E-5</v>
      </c>
      <c r="AK3578" s="241">
        <v>4.8155289000000001E-6</v>
      </c>
      <c r="AL3578" s="241">
        <v>9.5095142000000004E-7</v>
      </c>
      <c r="AM3578" s="241">
        <v>3.1162804E-9</v>
      </c>
      <c r="AN3578" s="241">
        <v>3.7751315E-5</v>
      </c>
      <c r="AO3578" s="241">
        <v>1.5994356E-5</v>
      </c>
      <c r="AP3578" s="241">
        <v>3.9973823000000003E-5</v>
      </c>
      <c r="AQ3578" s="241">
        <v>3.4516341000000002E-6</v>
      </c>
      <c r="AR3578" s="241">
        <v>3.1449939999999999E-3</v>
      </c>
      <c r="AT3578" s="193"/>
      <c r="AU3578" s="193"/>
      <c r="AV3578" s="193"/>
      <c r="AW3578" s="193"/>
      <c r="AX3578" s="193"/>
      <c r="AY3578" s="193"/>
      <c r="AZ3578" s="193"/>
      <c r="BA3578" s="193"/>
      <c r="BB3578" s="193"/>
      <c r="BC3578" s="193"/>
      <c r="BD3578" s="193"/>
      <c r="BE3578" s="315"/>
      <c r="BF3578" s="315"/>
      <c r="BG3578" s="315"/>
      <c r="BH3578" s="315"/>
      <c r="BI3578" s="315"/>
      <c r="BJ3578" s="315"/>
      <c r="BK3578" s="315"/>
    </row>
    <row r="3579" spans="1:63" x14ac:dyDescent="0.25">
      <c r="A3579" s="9"/>
      <c r="B3579" s="43" t="s">
        <v>4654</v>
      </c>
      <c r="C3579" s="5" t="s">
        <v>3353</v>
      </c>
      <c r="D3579" s="172">
        <v>3.1940546E-2</v>
      </c>
      <c r="E3579" s="172">
        <v>2.2285223999999999E-2</v>
      </c>
      <c r="F3579" s="172">
        <v>5.6965946999999999E-3</v>
      </c>
      <c r="G3579" s="172">
        <v>1.9219313999999999E-3</v>
      </c>
      <c r="H3579" s="172">
        <v>3.4076479000000001E-5</v>
      </c>
      <c r="I3579" s="172">
        <v>1.1505844E-3</v>
      </c>
      <c r="J3579" s="172">
        <v>2.5471157999999998E-4</v>
      </c>
      <c r="K3579" s="172">
        <v>4.5398513000000003E-6</v>
      </c>
      <c r="L3579" s="172">
        <v>5.9288327E-4</v>
      </c>
      <c r="M3579" s="172">
        <v>0</v>
      </c>
      <c r="N3579" s="172">
        <v>0</v>
      </c>
      <c r="O3579" s="172">
        <v>0</v>
      </c>
      <c r="P3579" s="199">
        <f t="shared" si="677"/>
        <v>0.16507573333333331</v>
      </c>
      <c r="Q3579" s="233">
        <v>3.5399916999999999</v>
      </c>
      <c r="R3579" s="96">
        <v>2.0056204000000002</v>
      </c>
      <c r="S3579" s="96">
        <v>1.3150822</v>
      </c>
      <c r="T3579" s="96">
        <v>8.1330555999999996E-7</v>
      </c>
      <c r="U3579" s="96">
        <v>4.5594443999999998E-2</v>
      </c>
      <c r="V3579" s="96">
        <v>2.4699361E-2</v>
      </c>
      <c r="W3579" s="96">
        <v>0.14899444000000001</v>
      </c>
      <c r="X3579" s="241">
        <f t="shared" si="678"/>
        <v>1.5681116613452999E-2</v>
      </c>
      <c r="Y3579" s="241">
        <f t="shared" si="679"/>
        <v>7.4865301720700005E-3</v>
      </c>
      <c r="Z3579" s="241">
        <f t="shared" si="680"/>
        <v>3.1675726240830001E-3</v>
      </c>
      <c r="AA3579" s="241">
        <f t="shared" si="681"/>
        <v>5.0270138173000006E-3</v>
      </c>
      <c r="AB3579" s="241">
        <v>4.5753024E-3</v>
      </c>
      <c r="AC3579" s="241">
        <v>3.9906802999999999E-7</v>
      </c>
      <c r="AD3579" s="241">
        <v>1.7149438000000001E-3</v>
      </c>
      <c r="AE3579" s="241">
        <v>2.7030004000000002E-7</v>
      </c>
      <c r="AF3579" s="241">
        <v>1.1535988999999999E-3</v>
      </c>
      <c r="AG3579" s="241">
        <v>4.2015704000000003E-5</v>
      </c>
      <c r="AH3579" s="241">
        <v>2.9945464E-3</v>
      </c>
      <c r="AI3579" s="241">
        <v>9.3480528999999993E-6</v>
      </c>
      <c r="AJ3579" s="241">
        <v>1.7141908000000001E-5</v>
      </c>
      <c r="AK3579" s="241">
        <v>4.8513450000000002E-6</v>
      </c>
      <c r="AL3579" s="241">
        <v>1.4654819999999999E-6</v>
      </c>
      <c r="AM3579" s="241">
        <v>4.513183E-9</v>
      </c>
      <c r="AN3579" s="241">
        <v>6.0894616000000002E-5</v>
      </c>
      <c r="AO3579" s="241">
        <v>2.4363294000000001E-5</v>
      </c>
      <c r="AP3579" s="241">
        <v>5.4957012999999998E-5</v>
      </c>
      <c r="AQ3579" s="241">
        <v>3.3951173E-6</v>
      </c>
      <c r="AR3579" s="241">
        <v>5.0236187000000003E-3</v>
      </c>
      <c r="AT3579" s="193"/>
      <c r="AU3579" s="193"/>
      <c r="AV3579" s="193"/>
      <c r="AW3579" s="193"/>
      <c r="AX3579" s="193"/>
      <c r="AY3579" s="193"/>
      <c r="AZ3579" s="193"/>
      <c r="BA3579" s="193"/>
      <c r="BB3579" s="193"/>
      <c r="BC3579" s="193"/>
      <c r="BD3579" s="193"/>
      <c r="BE3579" s="315"/>
      <c r="BF3579" s="315"/>
      <c r="BG3579" s="315"/>
      <c r="BH3579" s="315"/>
      <c r="BI3579" s="315"/>
      <c r="BJ3579" s="315"/>
      <c r="BK3579" s="315"/>
    </row>
    <row r="3580" spans="1:63" x14ac:dyDescent="0.25">
      <c r="A3580" s="45" t="s">
        <v>612</v>
      </c>
      <c r="B3580" s="45"/>
      <c r="C3580" s="43"/>
      <c r="D3580" s="199"/>
      <c r="E3580" s="199"/>
      <c r="F3580" s="199"/>
      <c r="G3580" s="199"/>
      <c r="H3580" s="199"/>
      <c r="I3580" s="199"/>
      <c r="J3580" s="199"/>
      <c r="K3580" s="199"/>
      <c r="L3580" s="199"/>
      <c r="M3580" s="199"/>
      <c r="N3580" s="199"/>
      <c r="O3580" s="199"/>
      <c r="P3580" s="199"/>
      <c r="Q3580" s="239"/>
      <c r="R3580" s="97"/>
      <c r="S3580" s="97"/>
      <c r="T3580" s="97"/>
      <c r="U3580" s="97"/>
      <c r="V3580" s="97"/>
      <c r="W3580" s="97"/>
      <c r="X3580" s="259"/>
      <c r="Y3580" s="259"/>
      <c r="Z3580" s="259"/>
      <c r="AA3580" s="258"/>
      <c r="AB3580" s="258"/>
      <c r="AC3580" s="258"/>
      <c r="AD3580" s="258"/>
      <c r="AE3580" s="258"/>
      <c r="AF3580" s="258"/>
      <c r="AG3580" s="258"/>
      <c r="AH3580" s="258"/>
      <c r="AI3580" s="258"/>
      <c r="AJ3580" s="258"/>
      <c r="AK3580" s="258"/>
      <c r="AL3580" s="258"/>
      <c r="AM3580" s="258"/>
      <c r="AN3580" s="258"/>
      <c r="AO3580" s="258"/>
      <c r="AP3580" s="258"/>
      <c r="AQ3580" s="258"/>
      <c r="AR3580" s="258"/>
      <c r="AT3580" s="193"/>
      <c r="AU3580" s="193"/>
      <c r="AV3580" s="193"/>
      <c r="AW3580" s="193"/>
      <c r="AX3580" s="193"/>
      <c r="AY3580" s="193"/>
      <c r="AZ3580" s="193"/>
      <c r="BA3580" s="193"/>
      <c r="BB3580" s="193"/>
      <c r="BC3580" s="193"/>
      <c r="BD3580" s="193"/>
      <c r="BE3580" s="315"/>
      <c r="BF3580" s="315"/>
      <c r="BG3580" s="315"/>
      <c r="BH3580" s="315"/>
      <c r="BI3580" s="315"/>
      <c r="BJ3580" s="315"/>
      <c r="BK3580" s="315"/>
    </row>
    <row r="3581" spans="1:63" x14ac:dyDescent="0.25">
      <c r="A3581" s="45"/>
      <c r="B3581" s="43" t="s">
        <v>4654</v>
      </c>
      <c r="C3581" s="25" t="s">
        <v>4529</v>
      </c>
      <c r="D3581" s="193">
        <v>2.0860844E-2</v>
      </c>
      <c r="E3581" s="193">
        <v>1.6613442999999999E-2</v>
      </c>
      <c r="F3581" s="193">
        <v>1.8794358000000001E-3</v>
      </c>
      <c r="G3581" s="193">
        <v>1.0127217000000001E-3</v>
      </c>
      <c r="H3581" s="193">
        <v>4.2316150000000003E-5</v>
      </c>
      <c r="I3581" s="193">
        <v>5.3460895E-4</v>
      </c>
      <c r="J3581" s="193">
        <v>1.9027489000000001E-4</v>
      </c>
      <c r="K3581" s="193">
        <v>6.1416396000000003E-6</v>
      </c>
      <c r="L3581" s="193">
        <v>5.8190173999999998E-4</v>
      </c>
      <c r="M3581" s="193">
        <v>0</v>
      </c>
      <c r="N3581" s="193">
        <v>0</v>
      </c>
      <c r="O3581" s="193">
        <v>0</v>
      </c>
      <c r="P3581" s="199">
        <f>E3581/0.135</f>
        <v>0.12306254074074072</v>
      </c>
      <c r="Q3581" s="240">
        <v>2.5157517</v>
      </c>
      <c r="R3581" s="99">
        <v>1.5832067999999999</v>
      </c>
      <c r="S3581" s="99">
        <v>0.26096000000000003</v>
      </c>
      <c r="T3581" s="99">
        <v>1.1341944000000001E-6</v>
      </c>
      <c r="U3581" s="99">
        <v>6.6986111000000001E-2</v>
      </c>
      <c r="V3581" s="99">
        <v>2.1597638999999998E-2</v>
      </c>
      <c r="W3581" s="99">
        <v>0.58299999999999996</v>
      </c>
      <c r="X3581" s="241">
        <f t="shared" ref="X3581:X3612" si="682">SUM(Y3581:AA3581)</f>
        <v>1.1206910469715201E-2</v>
      </c>
      <c r="Y3581" s="241">
        <f t="shared" ref="Y3581:Y3612" si="683">SUM(AB3581:AG3581)</f>
        <v>4.8544827231000003E-3</v>
      </c>
      <c r="Z3581" s="241">
        <f t="shared" ref="Z3581:Z3612" si="684">SUM(AH3581:AP3581)</f>
        <v>2.3819072787152002E-3</v>
      </c>
      <c r="AA3581" s="241">
        <f t="shared" ref="AA3581:AA3612" si="685">SUM(AQ3581:AR3581)</f>
        <v>3.9705204678999999E-3</v>
      </c>
      <c r="AB3581" s="258">
        <v>3.4108093E-3</v>
      </c>
      <c r="AC3581" s="258">
        <v>6.1592990999999997E-7</v>
      </c>
      <c r="AD3581" s="258">
        <v>9.8258811999999991E-4</v>
      </c>
      <c r="AE3581" s="258">
        <v>1.5864729E-7</v>
      </c>
      <c r="AF3581" s="258">
        <v>4.5272273999999999E-4</v>
      </c>
      <c r="AG3581" s="258">
        <v>7.5879859000000001E-6</v>
      </c>
      <c r="AH3581" s="258">
        <v>2.2323018000000002E-3</v>
      </c>
      <c r="AI3581" s="258">
        <v>2.9805863000000002E-6</v>
      </c>
      <c r="AJ3581" s="258">
        <v>9.0374551999999996E-6</v>
      </c>
      <c r="AK3581" s="258">
        <v>5.0043696999999997E-6</v>
      </c>
      <c r="AL3581" s="258">
        <v>7.8333311000000002E-7</v>
      </c>
      <c r="AM3581" s="258">
        <v>2.4184051999999998E-9</v>
      </c>
      <c r="AN3581" s="258">
        <v>6.6242618000000004E-5</v>
      </c>
      <c r="AO3581" s="258">
        <v>1.7696064E-5</v>
      </c>
      <c r="AP3581" s="258">
        <v>4.7858634000000003E-5</v>
      </c>
      <c r="AQ3581" s="258">
        <v>3.2928678999999999E-6</v>
      </c>
      <c r="AR3581" s="258">
        <v>3.9672275999999996E-3</v>
      </c>
      <c r="AT3581" s="193"/>
      <c r="AU3581" s="193"/>
      <c r="AV3581" s="193"/>
      <c r="AW3581" s="193"/>
      <c r="AX3581" s="193"/>
      <c r="AY3581" s="193"/>
      <c r="AZ3581" s="193"/>
      <c r="BA3581" s="193"/>
      <c r="BB3581" s="193"/>
      <c r="BC3581" s="193"/>
      <c r="BD3581" s="193"/>
      <c r="BE3581" s="315"/>
      <c r="BF3581" s="315"/>
      <c r="BG3581" s="315"/>
      <c r="BH3581" s="315"/>
      <c r="BI3581" s="315"/>
      <c r="BJ3581" s="315"/>
      <c r="BK3581" s="315"/>
    </row>
    <row r="3582" spans="1:63" x14ac:dyDescent="0.25">
      <c r="A3582" s="45"/>
      <c r="B3582" s="43" t="s">
        <v>4654</v>
      </c>
      <c r="C3582" s="25" t="s">
        <v>4528</v>
      </c>
      <c r="D3582" s="193">
        <v>8.5109998000000006E-2</v>
      </c>
      <c r="E3582" s="193">
        <v>3.5043712999999997E-2</v>
      </c>
      <c r="F3582" s="193">
        <v>3.5340110000000001E-2</v>
      </c>
      <c r="G3582" s="193">
        <v>6.0602907000000001E-3</v>
      </c>
      <c r="H3582" s="193">
        <v>2.4959688000000001E-5</v>
      </c>
      <c r="I3582" s="193">
        <v>7.8974512000000007E-3</v>
      </c>
      <c r="J3582" s="193">
        <v>2.0566483000000001E-4</v>
      </c>
      <c r="K3582" s="193">
        <v>1.4241163000000001E-6</v>
      </c>
      <c r="L3582" s="193">
        <v>5.3638402000000002E-4</v>
      </c>
      <c r="M3582" s="193">
        <v>0</v>
      </c>
      <c r="N3582" s="193">
        <v>0</v>
      </c>
      <c r="O3582" s="193">
        <v>0</v>
      </c>
      <c r="P3582" s="199">
        <f>E3582/0.135</f>
        <v>0.25958305925925923</v>
      </c>
      <c r="Q3582" s="240">
        <v>3.2574920999999999</v>
      </c>
      <c r="R3582" s="99">
        <v>2.4673197999999998</v>
      </c>
      <c r="S3582" s="99">
        <v>8.3229999999999998E-2</v>
      </c>
      <c r="T3582" s="99">
        <v>1.9718611E-7</v>
      </c>
      <c r="U3582" s="99">
        <v>3.4836111000000002E-3</v>
      </c>
      <c r="V3582" s="99">
        <v>4.5843750000000002E-4</v>
      </c>
      <c r="W3582" s="99">
        <v>0.70299999999999996</v>
      </c>
      <c r="X3582" s="241">
        <f t="shared" si="682"/>
        <v>2.9716048481654E-2</v>
      </c>
      <c r="Y3582" s="241">
        <f t="shared" si="683"/>
        <v>1.8622377744403E-2</v>
      </c>
      <c r="Z3582" s="241">
        <f t="shared" si="684"/>
        <v>4.9126199013509999E-3</v>
      </c>
      <c r="AA3582" s="241">
        <f t="shared" si="685"/>
        <v>6.1810508358999998E-3</v>
      </c>
      <c r="AB3582" s="258">
        <v>7.1940724999999999E-3</v>
      </c>
      <c r="AC3582" s="258">
        <v>7.7013942999999996E-8</v>
      </c>
      <c r="AD3582" s="258">
        <v>4.7113054E-3</v>
      </c>
      <c r="AE3582" s="258">
        <v>7.1816406000000003E-7</v>
      </c>
      <c r="AF3582" s="258">
        <v>6.7135974000000001E-3</v>
      </c>
      <c r="AG3582" s="258">
        <v>2.6072664000000001E-6</v>
      </c>
      <c r="AH3582" s="258">
        <v>4.7087294999999998E-3</v>
      </c>
      <c r="AI3582" s="258">
        <v>6.0725240000000002E-5</v>
      </c>
      <c r="AJ3582" s="258">
        <v>5.4233191000000003E-5</v>
      </c>
      <c r="AK3582" s="258">
        <v>2.8090174000000001E-6</v>
      </c>
      <c r="AL3582" s="258">
        <v>4.4842453999999997E-6</v>
      </c>
      <c r="AM3582" s="258">
        <v>1.3454551E-8</v>
      </c>
      <c r="AN3582" s="258">
        <v>1.5591166000000001E-5</v>
      </c>
      <c r="AO3582" s="258">
        <v>1.5828375000000001E-5</v>
      </c>
      <c r="AP3582" s="258">
        <v>5.0205711999999999E-5</v>
      </c>
      <c r="AQ3582" s="258">
        <v>3.2873359000000001E-6</v>
      </c>
      <c r="AR3582" s="258">
        <v>6.1777634999999999E-3</v>
      </c>
      <c r="AT3582" s="193"/>
      <c r="AU3582" s="193"/>
      <c r="AV3582" s="193"/>
      <c r="AW3582" s="193"/>
      <c r="AX3582" s="193"/>
      <c r="AY3582" s="193"/>
      <c r="AZ3582" s="193"/>
      <c r="BA3582" s="193"/>
      <c r="BB3582" s="193"/>
      <c r="BC3582" s="193"/>
      <c r="BD3582" s="193"/>
      <c r="BE3582" s="315"/>
      <c r="BF3582" s="315"/>
      <c r="BG3582" s="315"/>
      <c r="BH3582" s="315"/>
      <c r="BI3582" s="315"/>
      <c r="BJ3582" s="315"/>
      <c r="BK3582" s="315"/>
    </row>
    <row r="3583" spans="1:63" x14ac:dyDescent="0.25">
      <c r="A3583" s="9"/>
      <c r="B3583" s="43" t="s">
        <v>4654</v>
      </c>
      <c r="C3583" s="25" t="s">
        <v>4527</v>
      </c>
      <c r="D3583" s="193">
        <v>1.805623E-2</v>
      </c>
      <c r="E3583" s="193">
        <v>1.3737104E-2</v>
      </c>
      <c r="F3583" s="193">
        <v>2.4805551999999998E-3</v>
      </c>
      <c r="G3583" s="193">
        <v>4.6710415999999999E-4</v>
      </c>
      <c r="H3583" s="193">
        <v>3.2600193999999997E-5</v>
      </c>
      <c r="I3583" s="193">
        <v>5.5594735999999997E-4</v>
      </c>
      <c r="J3583" s="193">
        <v>2.0691705E-4</v>
      </c>
      <c r="K3583" s="193">
        <v>1.1055708E-5</v>
      </c>
      <c r="L3583" s="193">
        <v>5.6494651999999996E-4</v>
      </c>
      <c r="M3583" s="193">
        <v>0</v>
      </c>
      <c r="N3583" s="193">
        <v>0</v>
      </c>
      <c r="O3583" s="193">
        <v>0</v>
      </c>
      <c r="P3583" s="199">
        <f t="shared" ref="P3583:P3612" si="686">E3583/0.135</f>
        <v>0.10175632592592591</v>
      </c>
      <c r="Q3583" s="240">
        <v>3.4687644</v>
      </c>
      <c r="R3583" s="99">
        <v>1.3180312999999999</v>
      </c>
      <c r="S3583" s="99">
        <v>2.0852222</v>
      </c>
      <c r="T3583" s="99">
        <v>6.0177777999999997E-7</v>
      </c>
      <c r="U3583" s="99">
        <v>4.2952777999999997E-2</v>
      </c>
      <c r="V3583" s="99">
        <v>3.8861853E-3</v>
      </c>
      <c r="W3583" s="99">
        <v>1.8671389E-2</v>
      </c>
      <c r="X3583" s="241">
        <f t="shared" si="682"/>
        <v>9.3395625415046996E-3</v>
      </c>
      <c r="Y3583" s="241">
        <f t="shared" si="683"/>
        <v>4.0847643558499999E-3</v>
      </c>
      <c r="Z3583" s="241">
        <f t="shared" si="684"/>
        <v>1.9472139330546998E-3</v>
      </c>
      <c r="AA3583" s="241">
        <f t="shared" si="685"/>
        <v>3.3075842526000001E-3</v>
      </c>
      <c r="AB3583" s="258">
        <v>2.8202745E-3</v>
      </c>
      <c r="AC3583" s="258">
        <v>3.3681864999999999E-7</v>
      </c>
      <c r="AD3583" s="258">
        <v>6.4048721000000005E-4</v>
      </c>
      <c r="AE3583" s="258">
        <v>1.648472E-7</v>
      </c>
      <c r="AF3583" s="258">
        <v>5.5764256000000005E-4</v>
      </c>
      <c r="AG3583" s="258">
        <v>6.5858419999999994E-5</v>
      </c>
      <c r="AH3583" s="258">
        <v>1.8459224E-3</v>
      </c>
      <c r="AI3583" s="258">
        <v>3.9966601999999998E-6</v>
      </c>
      <c r="AJ3583" s="258">
        <v>4.1523273000000004E-6</v>
      </c>
      <c r="AK3583" s="258">
        <v>3.9340481000000004E-6</v>
      </c>
      <c r="AL3583" s="258">
        <v>4.1153869E-7</v>
      </c>
      <c r="AM3583" s="258">
        <v>1.3867646999999999E-9</v>
      </c>
      <c r="AN3583" s="258">
        <v>3.9627522E-5</v>
      </c>
      <c r="AO3583" s="258">
        <v>1.6554732E-5</v>
      </c>
      <c r="AP3583" s="258">
        <v>3.2613317999999997E-5</v>
      </c>
      <c r="AQ3583" s="258">
        <v>3.3969525999999998E-6</v>
      </c>
      <c r="AR3583" s="258">
        <v>3.3041873000000002E-3</v>
      </c>
      <c r="AT3583" s="193"/>
      <c r="AU3583" s="193"/>
      <c r="AV3583" s="193"/>
      <c r="AW3583" s="193"/>
      <c r="AX3583" s="193"/>
      <c r="AY3583" s="193"/>
      <c r="AZ3583" s="193"/>
      <c r="BA3583" s="193"/>
      <c r="BB3583" s="193"/>
      <c r="BC3583" s="193"/>
      <c r="BD3583" s="193"/>
      <c r="BE3583" s="315"/>
      <c r="BF3583" s="315"/>
      <c r="BG3583" s="315"/>
      <c r="BH3583" s="315"/>
      <c r="BI3583" s="315"/>
      <c r="BJ3583" s="315"/>
      <c r="BK3583" s="315"/>
    </row>
    <row r="3584" spans="1:63" x14ac:dyDescent="0.25">
      <c r="A3584" s="9"/>
      <c r="B3584" s="43" t="s">
        <v>4654</v>
      </c>
      <c r="C3584" s="25" t="s">
        <v>4526</v>
      </c>
      <c r="D3584" s="193">
        <v>4.3773851000000003E-2</v>
      </c>
      <c r="E3584" s="193">
        <v>2.9556646999999998E-2</v>
      </c>
      <c r="F3584" s="193">
        <v>7.6271832000000001E-3</v>
      </c>
      <c r="G3584" s="193">
        <v>4.1581190000000001E-3</v>
      </c>
      <c r="H3584" s="193">
        <v>2.9219802E-5</v>
      </c>
      <c r="I3584" s="193">
        <v>1.5151347E-3</v>
      </c>
      <c r="J3584" s="193">
        <v>3.0336923E-4</v>
      </c>
      <c r="K3584" s="193">
        <v>1.7628221E-6</v>
      </c>
      <c r="L3584" s="193">
        <v>5.8241524999999995E-4</v>
      </c>
      <c r="M3584" s="193">
        <v>0</v>
      </c>
      <c r="N3584" s="193">
        <v>0</v>
      </c>
      <c r="O3584" s="193">
        <v>0</v>
      </c>
      <c r="P3584" s="199">
        <f t="shared" si="686"/>
        <v>0.2189381259259259</v>
      </c>
      <c r="Q3584" s="240">
        <v>4.3012486000000001</v>
      </c>
      <c r="R3584" s="99">
        <v>2.3124748999999998</v>
      </c>
      <c r="S3584" s="99">
        <v>1.8532888999999999</v>
      </c>
      <c r="T3584" s="99">
        <v>5.3316667000000005E-7</v>
      </c>
      <c r="U3584" s="99">
        <v>6.1188889000000002E-3</v>
      </c>
      <c r="V3584" s="99">
        <v>4.8481860999999998E-4</v>
      </c>
      <c r="W3584" s="99">
        <v>0.12888056000000001</v>
      </c>
      <c r="X3584" s="241">
        <f t="shared" si="682"/>
        <v>2.1058572287737602E-2</v>
      </c>
      <c r="Y3584" s="241">
        <f t="shared" si="683"/>
        <v>1.1126111702370002E-2</v>
      </c>
      <c r="Z3584" s="241">
        <f t="shared" si="684"/>
        <v>4.1386566694675995E-3</v>
      </c>
      <c r="AA3584" s="241">
        <f t="shared" si="685"/>
        <v>5.7938039159000001E-3</v>
      </c>
      <c r="AB3584" s="258">
        <v>6.0687294000000003E-3</v>
      </c>
      <c r="AC3584" s="258">
        <v>3.2384576E-7</v>
      </c>
      <c r="AD3584" s="258">
        <v>3.4564346999999998E-3</v>
      </c>
      <c r="AE3584" s="258">
        <v>3.3270960999999998E-7</v>
      </c>
      <c r="AF3584" s="258">
        <v>1.5423463000000001E-3</v>
      </c>
      <c r="AG3584" s="258">
        <v>5.7944747000000003E-5</v>
      </c>
      <c r="AH3584" s="258">
        <v>3.9720852999999999E-3</v>
      </c>
      <c r="AI3584" s="258">
        <v>1.2538347E-5</v>
      </c>
      <c r="AJ3584" s="258">
        <v>3.7180022E-5</v>
      </c>
      <c r="AK3584" s="258">
        <v>5.2259296E-6</v>
      </c>
      <c r="AL3584" s="258">
        <v>3.1356844000000001E-6</v>
      </c>
      <c r="AM3584" s="258">
        <v>9.6164676E-9</v>
      </c>
      <c r="AN3584" s="258">
        <v>4.6032027999999999E-5</v>
      </c>
      <c r="AO3584" s="258">
        <v>2.2377773000000001E-5</v>
      </c>
      <c r="AP3584" s="258">
        <v>4.0071969E-5</v>
      </c>
      <c r="AQ3584" s="258">
        <v>3.4955158999999999E-6</v>
      </c>
      <c r="AR3584" s="258">
        <v>5.7903084000000002E-3</v>
      </c>
      <c r="AT3584" s="193"/>
      <c r="AU3584" s="193"/>
      <c r="AV3584" s="193"/>
      <c r="AW3584" s="193"/>
      <c r="AX3584" s="193"/>
      <c r="AY3584" s="193"/>
      <c r="AZ3584" s="193"/>
      <c r="BA3584" s="193"/>
      <c r="BB3584" s="193"/>
      <c r="BC3584" s="193"/>
      <c r="BD3584" s="193"/>
      <c r="BE3584" s="315"/>
      <c r="BF3584" s="315"/>
      <c r="BG3584" s="315"/>
      <c r="BH3584" s="315"/>
      <c r="BI3584" s="315"/>
      <c r="BJ3584" s="315"/>
      <c r="BK3584" s="315"/>
    </row>
    <row r="3585" spans="1:63" x14ac:dyDescent="0.25">
      <c r="A3585" s="9"/>
      <c r="B3585" s="43" t="s">
        <v>4654</v>
      </c>
      <c r="C3585" s="25" t="s">
        <v>4525</v>
      </c>
      <c r="D3585" s="193">
        <v>1.3408674000000001E-2</v>
      </c>
      <c r="E3585" s="193">
        <v>1.0873338999999999E-2</v>
      </c>
      <c r="F3585" s="193">
        <v>9.2909385000000005E-4</v>
      </c>
      <c r="G3585" s="193">
        <v>1.6389864000000001E-4</v>
      </c>
      <c r="H3585" s="193">
        <v>1.1368166E-4</v>
      </c>
      <c r="I3585" s="193">
        <v>2.0679828E-4</v>
      </c>
      <c r="J3585" s="193">
        <v>5.2449999000000005E-4</v>
      </c>
      <c r="K3585" s="193">
        <v>2.1405525999999999E-6</v>
      </c>
      <c r="L3585" s="193">
        <v>5.9522221999999995E-4</v>
      </c>
      <c r="M3585" s="193">
        <v>0</v>
      </c>
      <c r="N3585" s="193">
        <v>0</v>
      </c>
      <c r="O3585" s="193">
        <v>0</v>
      </c>
      <c r="P3585" s="199">
        <f t="shared" si="686"/>
        <v>8.0543251851851835E-2</v>
      </c>
      <c r="Q3585" s="240">
        <v>1.7704597</v>
      </c>
      <c r="R3585" s="99">
        <v>0.42900124000000001</v>
      </c>
      <c r="S3585" s="99">
        <v>0.11850067</v>
      </c>
      <c r="T3585" s="99">
        <v>5.3922221999999999E-7</v>
      </c>
      <c r="U3585" s="99">
        <v>6.9622221999999997E-2</v>
      </c>
      <c r="V3585" s="99">
        <v>3.3500419000000002E-4</v>
      </c>
      <c r="W3585" s="99">
        <v>1.153</v>
      </c>
      <c r="X3585" s="241">
        <f t="shared" si="682"/>
        <v>5.6739541843985304E-3</v>
      </c>
      <c r="Y3585" s="241">
        <f t="shared" si="683"/>
        <v>2.7562750640710001E-3</v>
      </c>
      <c r="Z3585" s="241">
        <f t="shared" si="684"/>
        <v>1.8396024798275302E-3</v>
      </c>
      <c r="AA3585" s="241">
        <f t="shared" si="685"/>
        <v>1.0780766404999999E-3</v>
      </c>
      <c r="AB3585" s="258">
        <v>2.1873685E-3</v>
      </c>
      <c r="AC3585" s="258">
        <v>1.6459103E-7</v>
      </c>
      <c r="AD3585" s="258">
        <v>3.4531493000000002E-4</v>
      </c>
      <c r="AE3585" s="258">
        <v>8.2148541000000006E-8</v>
      </c>
      <c r="AF3585" s="258">
        <v>2.1950360999999999E-4</v>
      </c>
      <c r="AG3585" s="258">
        <v>3.8412845000000001E-6</v>
      </c>
      <c r="AH3585" s="258">
        <v>1.4306758E-3</v>
      </c>
      <c r="AI3585" s="258">
        <v>1.529494E-6</v>
      </c>
      <c r="AJ3585" s="258">
        <v>1.4575314E-6</v>
      </c>
      <c r="AK3585" s="258">
        <v>5.0300423999999998E-6</v>
      </c>
      <c r="AL3585" s="258">
        <v>1.7970678000000001E-7</v>
      </c>
      <c r="AM3585" s="258">
        <v>6.0994753000000001E-10</v>
      </c>
      <c r="AN3585" s="258">
        <v>9.0961202000000005E-5</v>
      </c>
      <c r="AO3585" s="258">
        <v>6.3807233E-6</v>
      </c>
      <c r="AP3585" s="258">
        <v>3.0338737E-4</v>
      </c>
      <c r="AQ3585" s="258">
        <v>3.2821404999999998E-6</v>
      </c>
      <c r="AR3585" s="258">
        <v>1.0747945E-3</v>
      </c>
      <c r="AT3585" s="193"/>
      <c r="AU3585" s="193"/>
      <c r="AV3585" s="193"/>
      <c r="AW3585" s="193"/>
      <c r="AX3585" s="193"/>
      <c r="AY3585" s="193"/>
      <c r="AZ3585" s="193"/>
      <c r="BA3585" s="193"/>
      <c r="BB3585" s="193"/>
      <c r="BC3585" s="193"/>
      <c r="BD3585" s="193"/>
      <c r="BE3585" s="315"/>
      <c r="BF3585" s="315"/>
      <c r="BG3585" s="315"/>
      <c r="BH3585" s="315"/>
      <c r="BI3585" s="315"/>
      <c r="BJ3585" s="315"/>
      <c r="BK3585" s="315"/>
    </row>
    <row r="3586" spans="1:63" x14ac:dyDescent="0.25">
      <c r="A3586" s="9"/>
      <c r="B3586" s="43" t="s">
        <v>4654</v>
      </c>
      <c r="C3586" s="25" t="s">
        <v>4524</v>
      </c>
      <c r="D3586" s="193">
        <v>8.7645429999999996E-3</v>
      </c>
      <c r="E3586" s="193">
        <v>5.5672904E-3</v>
      </c>
      <c r="F3586" s="193">
        <v>1.5035531E-3</v>
      </c>
      <c r="G3586" s="193">
        <v>4.8864519999999997E-4</v>
      </c>
      <c r="H3586" s="193">
        <v>1.2916525000000001E-5</v>
      </c>
      <c r="I3586" s="193">
        <v>4.0451666999999998E-4</v>
      </c>
      <c r="J3586" s="193">
        <v>1.9744669E-4</v>
      </c>
      <c r="K3586" s="193">
        <v>1.4846999999999999E-6</v>
      </c>
      <c r="L3586" s="193">
        <v>5.8868969000000005E-4</v>
      </c>
      <c r="M3586" s="193">
        <v>0</v>
      </c>
      <c r="N3586" s="193">
        <v>0</v>
      </c>
      <c r="O3586" s="193">
        <v>0</v>
      </c>
      <c r="P3586" s="199">
        <f t="shared" si="686"/>
        <v>4.1239188148148143E-2</v>
      </c>
      <c r="Q3586" s="240">
        <v>3.0510259</v>
      </c>
      <c r="R3586" s="99">
        <v>0.50760225999999997</v>
      </c>
      <c r="S3586" s="99">
        <v>2.1273778000000001</v>
      </c>
      <c r="T3586" s="99">
        <v>3.0208333000000002E-7</v>
      </c>
      <c r="U3586" s="99">
        <v>2.0610832999999999E-2</v>
      </c>
      <c r="V3586" s="99">
        <v>5.4070000000000003E-3</v>
      </c>
      <c r="W3586" s="99">
        <v>0.39002777999999999</v>
      </c>
      <c r="X3586" s="241">
        <f t="shared" si="682"/>
        <v>4.3055706545800992E-3</v>
      </c>
      <c r="Y3586" s="241">
        <f t="shared" si="683"/>
        <v>2.2214525144329997E-3</v>
      </c>
      <c r="Z3586" s="241">
        <f t="shared" si="684"/>
        <v>8.0919993394709992E-4</v>
      </c>
      <c r="AA3586" s="241">
        <f t="shared" si="685"/>
        <v>1.2749182061999999E-3</v>
      </c>
      <c r="AB3586" s="258">
        <v>1.1427129E-3</v>
      </c>
      <c r="AC3586" s="258">
        <v>2.2827226999999999E-7</v>
      </c>
      <c r="AD3586" s="258">
        <v>6.5320853999999997E-4</v>
      </c>
      <c r="AE3586" s="258">
        <v>7.4902163E-8</v>
      </c>
      <c r="AF3586" s="258">
        <v>3.5525992999999999E-4</v>
      </c>
      <c r="AG3586" s="258">
        <v>6.9967970000000003E-5</v>
      </c>
      <c r="AH3586" s="258">
        <v>7.4790135000000005E-4</v>
      </c>
      <c r="AI3586" s="258">
        <v>2.4733324999999998E-6</v>
      </c>
      <c r="AJ3586" s="258">
        <v>4.3597893999999998E-6</v>
      </c>
      <c r="AK3586" s="258">
        <v>2.8936142E-6</v>
      </c>
      <c r="AL3586" s="258">
        <v>4.2886298E-7</v>
      </c>
      <c r="AM3586" s="258">
        <v>1.3976671000000001E-9</v>
      </c>
      <c r="AN3586" s="258">
        <v>2.411032E-5</v>
      </c>
      <c r="AO3586" s="258">
        <v>8.5367191999999993E-6</v>
      </c>
      <c r="AP3586" s="258">
        <v>1.8494547999999998E-5</v>
      </c>
      <c r="AQ3586" s="258">
        <v>3.4280062000000001E-6</v>
      </c>
      <c r="AR3586" s="258">
        <v>1.2714902E-3</v>
      </c>
      <c r="AT3586" s="193"/>
      <c r="AU3586" s="193"/>
      <c r="AV3586" s="193"/>
      <c r="AW3586" s="193"/>
      <c r="AX3586" s="193"/>
      <c r="AY3586" s="193"/>
      <c r="AZ3586" s="193"/>
      <c r="BA3586" s="193"/>
      <c r="BB3586" s="193"/>
      <c r="BC3586" s="193"/>
      <c r="BD3586" s="193"/>
      <c r="BE3586" s="315"/>
      <c r="BF3586" s="315"/>
      <c r="BG3586" s="315"/>
      <c r="BH3586" s="315"/>
      <c r="BI3586" s="315"/>
      <c r="BJ3586" s="315"/>
      <c r="BK3586" s="315"/>
    </row>
    <row r="3587" spans="1:63" x14ac:dyDescent="0.25">
      <c r="A3587" s="9"/>
      <c r="B3587" s="43" t="s">
        <v>4654</v>
      </c>
      <c r="C3587" s="25" t="s">
        <v>4523</v>
      </c>
      <c r="D3587" s="193">
        <v>9.4211197999999996E-2</v>
      </c>
      <c r="E3587" s="193">
        <v>5.6240935999999998E-2</v>
      </c>
      <c r="F3587" s="193">
        <v>2.9541967999999998E-2</v>
      </c>
      <c r="G3587" s="193">
        <v>7.0481321999999998E-4</v>
      </c>
      <c r="H3587" s="193">
        <v>3.1620796999999999E-5</v>
      </c>
      <c r="I3587" s="193">
        <v>6.3930840000000003E-3</v>
      </c>
      <c r="J3587" s="193">
        <v>6.8376788000000001E-4</v>
      </c>
      <c r="K3587" s="193">
        <v>1.9163345E-6</v>
      </c>
      <c r="L3587" s="193">
        <v>6.130927E-4</v>
      </c>
      <c r="M3587" s="193">
        <v>0</v>
      </c>
      <c r="N3587" s="193">
        <v>0</v>
      </c>
      <c r="O3587" s="193">
        <v>0</v>
      </c>
      <c r="P3587" s="199">
        <f t="shared" si="686"/>
        <v>0.41659952592592586</v>
      </c>
      <c r="Q3587" s="240">
        <v>4.0120639999999996</v>
      </c>
      <c r="R3587" s="99">
        <v>3.6272595999999999</v>
      </c>
      <c r="S3587" s="99">
        <v>0.12357333</v>
      </c>
      <c r="T3587" s="99">
        <v>4.0574999999999999E-7</v>
      </c>
      <c r="U3587" s="99">
        <v>3.8247221999999997E-2</v>
      </c>
      <c r="V3587" s="99">
        <v>1.0307431E-3</v>
      </c>
      <c r="W3587" s="99">
        <v>0.22195277999999999</v>
      </c>
      <c r="X3587" s="241">
        <f t="shared" si="682"/>
        <v>3.5892658661510604E-2</v>
      </c>
      <c r="Y3587" s="241">
        <f t="shared" si="683"/>
        <v>1.8614466730490001E-2</v>
      </c>
      <c r="Z3587" s="241">
        <f t="shared" si="684"/>
        <v>8.1966262072206003E-3</v>
      </c>
      <c r="AA3587" s="241">
        <f t="shared" si="685"/>
        <v>9.0815657238000006E-3</v>
      </c>
      <c r="AB3587" s="258">
        <v>1.1546842E-2</v>
      </c>
      <c r="AC3587" s="258">
        <v>1.2702389000000001E-7</v>
      </c>
      <c r="AD3587" s="258">
        <v>1.2134615000000001E-3</v>
      </c>
      <c r="AE3587" s="258">
        <v>1.2320555999999999E-6</v>
      </c>
      <c r="AF3587" s="258">
        <v>5.8499904000000004E-3</v>
      </c>
      <c r="AG3587" s="258">
        <v>2.8137510000000002E-6</v>
      </c>
      <c r="AH3587" s="258">
        <v>7.5564951999999999E-3</v>
      </c>
      <c r="AI3587" s="258">
        <v>4.8235441000000001E-5</v>
      </c>
      <c r="AJ3587" s="258">
        <v>6.2635673E-6</v>
      </c>
      <c r="AK3587" s="258">
        <v>4.8349971000000004E-6</v>
      </c>
      <c r="AL3587" s="258">
        <v>8.2642778000000002E-7</v>
      </c>
      <c r="AM3587" s="258">
        <v>2.6140406E-9</v>
      </c>
      <c r="AN3587" s="258">
        <v>3.2177165E-4</v>
      </c>
      <c r="AO3587" s="258">
        <v>1.5521278E-4</v>
      </c>
      <c r="AP3587" s="258">
        <v>1.0298353E-4</v>
      </c>
      <c r="AQ3587" s="258">
        <v>3.5409238000000002E-6</v>
      </c>
      <c r="AR3587" s="258">
        <v>9.0780248000000008E-3</v>
      </c>
      <c r="AT3587" s="193"/>
      <c r="AU3587" s="193"/>
      <c r="AV3587" s="193"/>
      <c r="AW3587" s="193"/>
      <c r="AX3587" s="193"/>
      <c r="AY3587" s="193"/>
      <c r="AZ3587" s="193"/>
      <c r="BA3587" s="193"/>
      <c r="BB3587" s="193"/>
      <c r="BC3587" s="193"/>
      <c r="BD3587" s="193"/>
      <c r="BE3587" s="315"/>
      <c r="BF3587" s="315"/>
      <c r="BG3587" s="315"/>
      <c r="BH3587" s="315"/>
      <c r="BI3587" s="315"/>
      <c r="BJ3587" s="315"/>
      <c r="BK3587" s="315"/>
    </row>
    <row r="3588" spans="1:63" x14ac:dyDescent="0.25">
      <c r="A3588" s="9"/>
      <c r="B3588" s="43" t="s">
        <v>4654</v>
      </c>
      <c r="C3588" s="25" t="s">
        <v>4522</v>
      </c>
      <c r="D3588" s="193">
        <v>9.6141492999999995E-2</v>
      </c>
      <c r="E3588" s="193">
        <v>4.3092626000000002E-2</v>
      </c>
      <c r="F3588" s="193">
        <v>2.9775894000000001E-2</v>
      </c>
      <c r="G3588" s="193">
        <v>9.0598446999999999E-3</v>
      </c>
      <c r="H3588" s="193">
        <v>3.1121027999999999E-5</v>
      </c>
      <c r="I3588" s="193">
        <v>1.3414361E-2</v>
      </c>
      <c r="J3588" s="193">
        <v>2.5016745999999998E-4</v>
      </c>
      <c r="K3588" s="193">
        <v>1.3117181000000001E-6</v>
      </c>
      <c r="L3588" s="193">
        <v>5.1616664000000002E-4</v>
      </c>
      <c r="M3588" s="193">
        <v>0</v>
      </c>
      <c r="N3588" s="193">
        <v>0</v>
      </c>
      <c r="O3588" s="193">
        <v>0</v>
      </c>
      <c r="P3588" s="199">
        <f t="shared" si="686"/>
        <v>0.31920463703703705</v>
      </c>
      <c r="Q3588" s="240">
        <v>4.2769887000000004</v>
      </c>
      <c r="R3588" s="99">
        <v>3.6782314999999999</v>
      </c>
      <c r="S3588" s="99">
        <v>0.16208889000000001</v>
      </c>
      <c r="T3588" s="99">
        <v>3.5149999999999999E-7</v>
      </c>
      <c r="U3588" s="99">
        <v>5.4149999999999997E-3</v>
      </c>
      <c r="V3588" s="99">
        <v>6.4180138999999996E-4</v>
      </c>
      <c r="W3588" s="99">
        <v>0.43061111000000002</v>
      </c>
      <c r="X3588" s="241">
        <f t="shared" si="682"/>
        <v>3.8130675595262002E-2</v>
      </c>
      <c r="Y3588" s="241">
        <f t="shared" si="683"/>
        <v>2.2900416546689999E-2</v>
      </c>
      <c r="Z3588" s="241">
        <f t="shared" si="684"/>
        <v>6.0170885370720009E-3</v>
      </c>
      <c r="AA3588" s="241">
        <f t="shared" si="685"/>
        <v>9.2131705115E-3</v>
      </c>
      <c r="AB3588" s="258">
        <v>8.8478571999999998E-3</v>
      </c>
      <c r="AC3588" s="258">
        <v>1.6404508999999999E-7</v>
      </c>
      <c r="AD3588" s="258">
        <v>6.953501E-3</v>
      </c>
      <c r="AE3588" s="258">
        <v>6.6181319999999998E-7</v>
      </c>
      <c r="AF3588" s="258">
        <v>7.0931457999999998E-3</v>
      </c>
      <c r="AG3588" s="258">
        <v>5.0866884000000002E-6</v>
      </c>
      <c r="AH3588" s="258">
        <v>5.7911867000000001E-3</v>
      </c>
      <c r="AI3588" s="258">
        <v>5.0827249000000001E-5</v>
      </c>
      <c r="AJ3588" s="258">
        <v>8.1070595999999998E-5</v>
      </c>
      <c r="AK3588" s="258">
        <v>3.7922047E-6</v>
      </c>
      <c r="AL3588" s="258">
        <v>6.6738462000000003E-6</v>
      </c>
      <c r="AM3588" s="258">
        <v>2.0011172000000002E-8</v>
      </c>
      <c r="AN3588" s="258">
        <v>1.7275054000000001E-5</v>
      </c>
      <c r="AO3588" s="258">
        <v>2.1424520999999999E-5</v>
      </c>
      <c r="AP3588" s="258">
        <v>4.4818355000000001E-5</v>
      </c>
      <c r="AQ3588" s="258">
        <v>3.2704114999999999E-6</v>
      </c>
      <c r="AR3588" s="258">
        <v>9.2099000999999996E-3</v>
      </c>
      <c r="AT3588" s="193"/>
      <c r="AU3588" s="193"/>
      <c r="AV3588" s="193"/>
      <c r="AW3588" s="193"/>
      <c r="AX3588" s="193"/>
      <c r="AY3588" s="193"/>
      <c r="AZ3588" s="193"/>
      <c r="BA3588" s="193"/>
      <c r="BB3588" s="193"/>
      <c r="BC3588" s="193"/>
      <c r="BD3588" s="193"/>
      <c r="BE3588" s="315"/>
      <c r="BF3588" s="315"/>
      <c r="BG3588" s="315"/>
      <c r="BH3588" s="315"/>
      <c r="BI3588" s="315"/>
      <c r="BJ3588" s="315"/>
      <c r="BK3588" s="315"/>
    </row>
    <row r="3589" spans="1:63" x14ac:dyDescent="0.25">
      <c r="A3589" s="9"/>
      <c r="B3589" s="43" t="s">
        <v>4654</v>
      </c>
      <c r="C3589" s="25" t="s">
        <v>4521</v>
      </c>
      <c r="D3589" s="193">
        <v>4.7153105000000001E-2</v>
      </c>
      <c r="E3589" s="193">
        <v>3.4645998999999997E-2</v>
      </c>
      <c r="F3589" s="193">
        <v>6.4283975000000004E-3</v>
      </c>
      <c r="G3589" s="193">
        <v>4.3892491E-3</v>
      </c>
      <c r="H3589" s="193">
        <v>2.8441680000000001E-5</v>
      </c>
      <c r="I3589" s="193">
        <v>8.9816837000000001E-4</v>
      </c>
      <c r="J3589" s="193">
        <v>2.3270707000000001E-4</v>
      </c>
      <c r="K3589" s="193">
        <v>1.4199759E-6</v>
      </c>
      <c r="L3589" s="193">
        <v>5.2872292000000003E-4</v>
      </c>
      <c r="M3589" s="193">
        <v>0</v>
      </c>
      <c r="N3589" s="193">
        <v>0</v>
      </c>
      <c r="O3589" s="193">
        <v>0</v>
      </c>
      <c r="P3589" s="199">
        <f t="shared" si="686"/>
        <v>0.25663702962962959</v>
      </c>
      <c r="Q3589" s="240">
        <v>3.7260844999999998</v>
      </c>
      <c r="R3589" s="99">
        <v>2.4493572000000001</v>
      </c>
      <c r="S3589" s="99">
        <v>1.1873088999999999</v>
      </c>
      <c r="T3589" s="99">
        <v>4.4288889000000001E-7</v>
      </c>
      <c r="U3589" s="99">
        <v>5.1400000000000001E-2</v>
      </c>
      <c r="V3589" s="99">
        <v>7.1242750000000002E-4</v>
      </c>
      <c r="W3589" s="99">
        <v>3.7305555999999997E-2</v>
      </c>
      <c r="X3589" s="241">
        <f t="shared" si="682"/>
        <v>2.2842342452496899E-2</v>
      </c>
      <c r="Y3589" s="241">
        <f t="shared" si="683"/>
        <v>1.186352786898E-2</v>
      </c>
      <c r="Z3589" s="241">
        <f t="shared" si="684"/>
        <v>4.8423105487168999E-3</v>
      </c>
      <c r="AA3589" s="241">
        <f t="shared" si="685"/>
        <v>6.1365040347999998E-3</v>
      </c>
      <c r="AB3589" s="258">
        <v>7.1137114999999997E-3</v>
      </c>
      <c r="AC3589" s="258">
        <v>2.5902434000000002E-7</v>
      </c>
      <c r="AD3589" s="258">
        <v>3.4660381999999999E-3</v>
      </c>
      <c r="AE3589" s="258">
        <v>3.6385664000000002E-7</v>
      </c>
      <c r="AF3589" s="258">
        <v>1.2460416E-3</v>
      </c>
      <c r="AG3589" s="258">
        <v>3.7113687999999997E-5</v>
      </c>
      <c r="AH3589" s="258">
        <v>4.6560448000000001E-3</v>
      </c>
      <c r="AI3589" s="258">
        <v>1.0372596E-5</v>
      </c>
      <c r="AJ3589" s="258">
        <v>3.9266922999999998E-5</v>
      </c>
      <c r="AK3589" s="258">
        <v>4.4179116000000002E-6</v>
      </c>
      <c r="AL3589" s="258">
        <v>3.2207847000000001E-6</v>
      </c>
      <c r="AM3589" s="258">
        <v>9.6654168999999997E-9</v>
      </c>
      <c r="AN3589" s="258">
        <v>7.1127322999999995E-5</v>
      </c>
      <c r="AO3589" s="258">
        <v>2.5003225999999999E-5</v>
      </c>
      <c r="AP3589" s="258">
        <v>3.2847318999999998E-5</v>
      </c>
      <c r="AQ3589" s="258">
        <v>3.3268348000000001E-6</v>
      </c>
      <c r="AR3589" s="258">
        <v>6.1331772000000001E-3</v>
      </c>
      <c r="AT3589" s="193"/>
      <c r="AU3589" s="193"/>
      <c r="AV3589" s="193"/>
      <c r="AW3589" s="193"/>
      <c r="AX3589" s="193"/>
      <c r="AY3589" s="193"/>
      <c r="AZ3589" s="193"/>
      <c r="BA3589" s="193"/>
      <c r="BB3589" s="193"/>
      <c r="BC3589" s="193"/>
      <c r="BD3589" s="193"/>
      <c r="BE3589" s="315"/>
      <c r="BF3589" s="315"/>
      <c r="BG3589" s="315"/>
      <c r="BH3589" s="315"/>
      <c r="BI3589" s="315"/>
      <c r="BJ3589" s="315"/>
      <c r="BK3589" s="315"/>
    </row>
    <row r="3590" spans="1:63" x14ac:dyDescent="0.25">
      <c r="A3590" s="9"/>
      <c r="B3590" s="43" t="s">
        <v>4654</v>
      </c>
      <c r="C3590" s="25" t="s">
        <v>4520</v>
      </c>
      <c r="D3590" s="193">
        <v>3.3564108000000002E-2</v>
      </c>
      <c r="E3590" s="193">
        <v>2.6981890000000001E-2</v>
      </c>
      <c r="F3590" s="193">
        <v>2.3262777000000001E-3</v>
      </c>
      <c r="G3590" s="193">
        <v>2.8412680000000001E-3</v>
      </c>
      <c r="H3590" s="193">
        <v>3.0289273000000001E-5</v>
      </c>
      <c r="I3590" s="193">
        <v>5.4597292000000005E-4</v>
      </c>
      <c r="J3590" s="193">
        <v>2.038052E-4</v>
      </c>
      <c r="K3590" s="193">
        <v>3.9480742E-6</v>
      </c>
      <c r="L3590" s="193">
        <v>6.3065655000000003E-4</v>
      </c>
      <c r="M3590" s="193">
        <v>0</v>
      </c>
      <c r="N3590" s="193">
        <v>0</v>
      </c>
      <c r="O3590" s="193">
        <v>0</v>
      </c>
      <c r="P3590" s="199">
        <f t="shared" si="686"/>
        <v>0.19986585185185185</v>
      </c>
      <c r="Q3590" s="240">
        <v>3.4944282000000002</v>
      </c>
      <c r="R3590" s="99">
        <v>2.2634544000000001</v>
      </c>
      <c r="S3590" s="99">
        <v>1.0651511</v>
      </c>
      <c r="T3590" s="99">
        <v>5.6525000000000001E-7</v>
      </c>
      <c r="U3590" s="99">
        <v>4.9719444000000002E-2</v>
      </c>
      <c r="V3590" s="99">
        <v>5.3110999999999998E-2</v>
      </c>
      <c r="W3590" s="99">
        <v>6.2991667000000001E-2</v>
      </c>
      <c r="X3590" s="241">
        <f t="shared" si="682"/>
        <v>1.7910955340883501E-2</v>
      </c>
      <c r="Y3590" s="241">
        <f t="shared" si="683"/>
        <v>8.430632660750002E-3</v>
      </c>
      <c r="Z3590" s="241">
        <f t="shared" si="684"/>
        <v>3.8090481376335003E-3</v>
      </c>
      <c r="AA3590" s="241">
        <f t="shared" si="685"/>
        <v>5.6712745425000002E-3</v>
      </c>
      <c r="AB3590" s="258">
        <v>5.5394340000000002E-3</v>
      </c>
      <c r="AC3590" s="258">
        <v>3.7310989999999999E-7</v>
      </c>
      <c r="AD3590" s="258">
        <v>2.3356752999999998E-3</v>
      </c>
      <c r="AE3590" s="258">
        <v>1.7046385E-7</v>
      </c>
      <c r="AF3590" s="258">
        <v>5.2581733999999998E-4</v>
      </c>
      <c r="AG3590" s="258">
        <v>2.9162446999999999E-5</v>
      </c>
      <c r="AH3590" s="258">
        <v>3.6255275000000001E-3</v>
      </c>
      <c r="AI3590" s="258">
        <v>3.686977E-6</v>
      </c>
      <c r="AJ3590" s="258">
        <v>2.5394452000000001E-5</v>
      </c>
      <c r="AK3590" s="258">
        <v>4.1924549000000004E-6</v>
      </c>
      <c r="AL3590" s="258">
        <v>2.0607217999999999E-6</v>
      </c>
      <c r="AM3590" s="258">
        <v>6.2259335000000001E-9</v>
      </c>
      <c r="AN3590" s="258">
        <v>7.7316610000000005E-5</v>
      </c>
      <c r="AO3590" s="258">
        <v>2.9518821E-5</v>
      </c>
      <c r="AP3590" s="258">
        <v>4.1344375000000002E-5</v>
      </c>
      <c r="AQ3590" s="258">
        <v>3.3728425000000001E-6</v>
      </c>
      <c r="AR3590" s="258">
        <v>5.6679017000000002E-3</v>
      </c>
      <c r="AT3590" s="193"/>
      <c r="AU3590" s="193"/>
      <c r="AV3590" s="193"/>
      <c r="AW3590" s="193"/>
      <c r="AX3590" s="193"/>
      <c r="AY3590" s="193"/>
      <c r="AZ3590" s="193"/>
      <c r="BA3590" s="193"/>
      <c r="BB3590" s="193"/>
      <c r="BC3590" s="193"/>
      <c r="BD3590" s="193"/>
      <c r="BE3590" s="315"/>
      <c r="BF3590" s="315"/>
      <c r="BG3590" s="315"/>
      <c r="BH3590" s="315"/>
      <c r="BI3590" s="315"/>
      <c r="BJ3590" s="315"/>
      <c r="BK3590" s="315"/>
    </row>
    <row r="3591" spans="1:63" x14ac:dyDescent="0.25">
      <c r="A3591" s="9"/>
      <c r="B3591" s="43" t="s">
        <v>4654</v>
      </c>
      <c r="C3591" s="25" t="s">
        <v>4519</v>
      </c>
      <c r="D3591" s="193">
        <v>2.9349503999999998E-2</v>
      </c>
      <c r="E3591" s="193">
        <v>2.3282537999999998E-2</v>
      </c>
      <c r="F3591" s="193">
        <v>3.4372118999999998E-3</v>
      </c>
      <c r="G3591" s="193">
        <v>6.7208380000000002E-4</v>
      </c>
      <c r="H3591" s="193">
        <v>3.4566695000000002E-5</v>
      </c>
      <c r="I3591" s="193">
        <v>9.8141370000000001E-4</v>
      </c>
      <c r="J3591" s="193">
        <v>2.4793895000000001E-4</v>
      </c>
      <c r="K3591" s="193">
        <v>1.8666969E-6</v>
      </c>
      <c r="L3591" s="193">
        <v>6.9188409E-4</v>
      </c>
      <c r="M3591" s="193">
        <v>0</v>
      </c>
      <c r="N3591" s="193">
        <v>0</v>
      </c>
      <c r="O3591" s="193">
        <v>0</v>
      </c>
      <c r="P3591" s="199">
        <f t="shared" si="686"/>
        <v>0.17246324444444441</v>
      </c>
      <c r="Q3591" s="240">
        <v>2.9474960000000001</v>
      </c>
      <c r="R3591" s="99">
        <v>2.1808692000000001</v>
      </c>
      <c r="S3591" s="99">
        <v>0.25245110999999998</v>
      </c>
      <c r="T3591" s="99">
        <v>9.3622221999999995E-7</v>
      </c>
      <c r="U3591" s="99">
        <v>0.26221666999999999</v>
      </c>
      <c r="V3591" s="99">
        <v>0.16937477000000001</v>
      </c>
      <c r="W3591" s="99">
        <v>8.2583332999999995E-2</v>
      </c>
      <c r="X3591" s="241">
        <f t="shared" si="682"/>
        <v>1.5259187035391499E-2</v>
      </c>
      <c r="Y3591" s="241">
        <f t="shared" si="683"/>
        <v>6.3721335326499991E-3</v>
      </c>
      <c r="Z3591" s="241">
        <f t="shared" si="684"/>
        <v>3.4241116213415E-3</v>
      </c>
      <c r="AA3591" s="241">
        <f t="shared" si="685"/>
        <v>5.4629418813999997E-3</v>
      </c>
      <c r="AB3591" s="258">
        <v>4.7797450999999998E-3</v>
      </c>
      <c r="AC3591" s="258">
        <v>4.2171298999999998E-7</v>
      </c>
      <c r="AD3591" s="258">
        <v>8.2293993000000004E-4</v>
      </c>
      <c r="AE3591" s="258">
        <v>2.0533446000000001E-7</v>
      </c>
      <c r="AF3591" s="258">
        <v>7.6127189999999998E-4</v>
      </c>
      <c r="AG3591" s="258">
        <v>7.5495551999999998E-6</v>
      </c>
      <c r="AH3591" s="258">
        <v>3.1281508E-3</v>
      </c>
      <c r="AI3591" s="258">
        <v>5.5469800999999998E-6</v>
      </c>
      <c r="AJ3591" s="258">
        <v>5.9635591000000002E-6</v>
      </c>
      <c r="AK3591" s="258">
        <v>1.4170375000000001E-5</v>
      </c>
      <c r="AL3591" s="258">
        <v>5.6775888000000001E-7</v>
      </c>
      <c r="AM3591" s="258">
        <v>1.8202614999999999E-9</v>
      </c>
      <c r="AN3591" s="258">
        <v>1.8068990999999999E-4</v>
      </c>
      <c r="AO3591" s="258">
        <v>3.8272327999999999E-5</v>
      </c>
      <c r="AP3591" s="258">
        <v>5.0748090000000002E-5</v>
      </c>
      <c r="AQ3591" s="258">
        <v>3.4522813999999998E-6</v>
      </c>
      <c r="AR3591" s="258">
        <v>5.4594895999999999E-3</v>
      </c>
      <c r="AT3591" s="193"/>
      <c r="AU3591" s="193"/>
      <c r="AV3591" s="193"/>
      <c r="AW3591" s="193"/>
      <c r="AX3591" s="193"/>
      <c r="AY3591" s="193"/>
      <c r="AZ3591" s="193"/>
      <c r="BA3591" s="193"/>
      <c r="BB3591" s="193"/>
      <c r="BC3591" s="193"/>
      <c r="BD3591" s="193"/>
      <c r="BE3591" s="315"/>
      <c r="BF3591" s="315"/>
      <c r="BG3591" s="315"/>
      <c r="BH3591" s="315"/>
      <c r="BI3591" s="315"/>
      <c r="BJ3591" s="315"/>
      <c r="BK3591" s="315"/>
    </row>
    <row r="3592" spans="1:63" x14ac:dyDescent="0.25">
      <c r="A3592" s="9"/>
      <c r="B3592" s="43" t="s">
        <v>4654</v>
      </c>
      <c r="C3592" s="25" t="s">
        <v>5766</v>
      </c>
      <c r="D3592" s="193">
        <v>3.7022383999999998E-2</v>
      </c>
      <c r="E3592" s="193">
        <v>2.2260772000000002E-2</v>
      </c>
      <c r="F3592" s="193">
        <v>1.1142109000000001E-2</v>
      </c>
      <c r="G3592" s="193">
        <v>8.8987919E-4</v>
      </c>
      <c r="H3592" s="193">
        <v>4.0519282999999997E-5</v>
      </c>
      <c r="I3592" s="193">
        <v>1.7316949999999999E-3</v>
      </c>
      <c r="J3592" s="193">
        <v>3.2975498000000002E-4</v>
      </c>
      <c r="K3592" s="193">
        <v>2.3356561999999999E-6</v>
      </c>
      <c r="L3592" s="193">
        <v>6.2531957000000005E-4</v>
      </c>
      <c r="M3592" s="193">
        <v>0</v>
      </c>
      <c r="N3592" s="193">
        <v>0</v>
      </c>
      <c r="O3592" s="193">
        <v>0</v>
      </c>
      <c r="P3592" s="199">
        <f t="shared" si="686"/>
        <v>0.16489460740740741</v>
      </c>
      <c r="Q3592" s="240">
        <v>3.3911772999999998</v>
      </c>
      <c r="R3592" s="99">
        <v>2.0440952999999999</v>
      </c>
      <c r="S3592" s="99">
        <v>1.0151243999999999</v>
      </c>
      <c r="T3592" s="99">
        <v>1.0883611E-6</v>
      </c>
      <c r="U3592" s="99">
        <v>0.10731667</v>
      </c>
      <c r="V3592" s="99">
        <v>7.2964777999999994E-2</v>
      </c>
      <c r="W3592" s="99">
        <v>0.151675</v>
      </c>
      <c r="X3592" s="241">
        <f t="shared" si="682"/>
        <v>1.6075251790678102E-2</v>
      </c>
      <c r="Y3592" s="241">
        <f t="shared" si="683"/>
        <v>7.7173402830100005E-3</v>
      </c>
      <c r="Z3592" s="241">
        <f t="shared" si="684"/>
        <v>3.2355978006681006E-3</v>
      </c>
      <c r="AA3592" s="241">
        <f t="shared" si="685"/>
        <v>5.1223137070000001E-3</v>
      </c>
      <c r="AB3592" s="258">
        <v>4.5697428000000002E-3</v>
      </c>
      <c r="AC3592" s="258">
        <v>4.8584607000000001E-7</v>
      </c>
      <c r="AD3592" s="258">
        <v>9.9341929000000008E-4</v>
      </c>
      <c r="AE3592" s="258">
        <v>5.1284493999999995E-7</v>
      </c>
      <c r="AF3592" s="258">
        <v>2.1212377E-3</v>
      </c>
      <c r="AG3592" s="258">
        <v>3.1941801999999998E-5</v>
      </c>
      <c r="AH3592" s="258">
        <v>2.9908755000000002E-3</v>
      </c>
      <c r="AI3592" s="258">
        <v>1.8361339999999999E-5</v>
      </c>
      <c r="AJ3592" s="258">
        <v>7.8479688000000004E-6</v>
      </c>
      <c r="AK3592" s="258">
        <v>8.0226343999999995E-6</v>
      </c>
      <c r="AL3592" s="258">
        <v>7.5919080999999998E-7</v>
      </c>
      <c r="AM3592" s="258">
        <v>2.4266581000000002E-9</v>
      </c>
      <c r="AN3592" s="258">
        <v>9.6256714000000001E-5</v>
      </c>
      <c r="AO3592" s="258">
        <v>3.2709566999999999E-5</v>
      </c>
      <c r="AP3592" s="258">
        <v>8.0762459000000006E-5</v>
      </c>
      <c r="AQ3592" s="258">
        <v>3.4752070000000002E-6</v>
      </c>
      <c r="AR3592" s="258">
        <v>5.1188385000000003E-3</v>
      </c>
      <c r="AT3592" s="193"/>
      <c r="AU3592" s="193"/>
      <c r="AV3592" s="193"/>
      <c r="AW3592" s="193"/>
      <c r="AX3592" s="193"/>
      <c r="AY3592" s="193"/>
      <c r="AZ3592" s="193"/>
      <c r="BA3592" s="193"/>
      <c r="BB3592" s="193"/>
      <c r="BC3592" s="193"/>
      <c r="BD3592" s="193"/>
      <c r="BE3592" s="315"/>
      <c r="BF3592" s="315"/>
      <c r="BG3592" s="315"/>
      <c r="BH3592" s="315"/>
      <c r="BI3592" s="315"/>
      <c r="BJ3592" s="315"/>
      <c r="BK3592" s="315"/>
    </row>
    <row r="3593" spans="1:63" x14ac:dyDescent="0.25">
      <c r="A3593" s="9"/>
      <c r="B3593" s="43" t="s">
        <v>4654</v>
      </c>
      <c r="C3593" s="25" t="s">
        <v>5765</v>
      </c>
      <c r="D3593" s="193">
        <v>2.6102875000000001E-2</v>
      </c>
      <c r="E3593" s="193">
        <v>1.8700676999999999E-2</v>
      </c>
      <c r="F3593" s="193">
        <v>3.3923438999999998E-3</v>
      </c>
      <c r="G3593" s="193">
        <v>7.3837500999999995E-4</v>
      </c>
      <c r="H3593" s="193">
        <v>3.0477974000000001E-5</v>
      </c>
      <c r="I3593" s="193">
        <v>2.3405459000000002E-3</v>
      </c>
      <c r="J3593" s="193">
        <v>3.3944496000000001E-4</v>
      </c>
      <c r="K3593" s="193">
        <v>2.0870565000000001E-6</v>
      </c>
      <c r="L3593" s="193">
        <v>5.5892373000000003E-4</v>
      </c>
      <c r="M3593" s="193">
        <v>0</v>
      </c>
      <c r="N3593" s="193">
        <v>0</v>
      </c>
      <c r="O3593" s="193">
        <v>0</v>
      </c>
      <c r="P3593" s="199">
        <f t="shared" si="686"/>
        <v>0.13852353333333331</v>
      </c>
      <c r="Q3593" s="240">
        <v>3.5179092000000001</v>
      </c>
      <c r="R3593" s="99">
        <v>1.6194086999999999</v>
      </c>
      <c r="S3593" s="99">
        <v>1.0323443999999999</v>
      </c>
      <c r="T3593" s="99">
        <v>5.7977778000000001E-7</v>
      </c>
      <c r="U3593" s="99">
        <v>0.66627778000000004</v>
      </c>
      <c r="V3593" s="99">
        <v>2.0721330999999999E-3</v>
      </c>
      <c r="W3593" s="99">
        <v>0.19780555999999999</v>
      </c>
      <c r="X3593" s="241">
        <f t="shared" si="682"/>
        <v>1.2387749080605099E-2</v>
      </c>
      <c r="Y3593" s="241">
        <f t="shared" si="683"/>
        <v>5.9357652707100004E-3</v>
      </c>
      <c r="Z3593" s="241">
        <f t="shared" si="684"/>
        <v>2.9317996719950999E-3</v>
      </c>
      <c r="AA3593" s="241">
        <f t="shared" si="685"/>
        <v>3.5201841379E-3</v>
      </c>
      <c r="AB3593" s="258">
        <v>3.8358413000000001E-3</v>
      </c>
      <c r="AC3593" s="258">
        <v>3.2326450000000002E-7</v>
      </c>
      <c r="AD3593" s="258">
        <v>1.0383663000000001E-3</v>
      </c>
      <c r="AE3593" s="258">
        <v>2.1757321000000001E-7</v>
      </c>
      <c r="AF3593" s="258">
        <v>1.0287457E-3</v>
      </c>
      <c r="AG3593" s="258">
        <v>3.2271133E-5</v>
      </c>
      <c r="AH3593" s="258">
        <v>2.5104044000000001E-3</v>
      </c>
      <c r="AI3593" s="258">
        <v>5.4167013000000002E-6</v>
      </c>
      <c r="AJ3593" s="258">
        <v>6.5809008000000003E-6</v>
      </c>
      <c r="AK3593" s="258">
        <v>3.3119361E-5</v>
      </c>
      <c r="AL3593" s="258">
        <v>6.3595192E-7</v>
      </c>
      <c r="AM3593" s="258">
        <v>2.0339751000000001E-9</v>
      </c>
      <c r="AN3593" s="258">
        <v>3.0144125999999999E-4</v>
      </c>
      <c r="AO3593" s="258">
        <v>2.8523337999999999E-5</v>
      </c>
      <c r="AP3593" s="258">
        <v>4.5675725000000002E-5</v>
      </c>
      <c r="AQ3593" s="258">
        <v>3.3483379E-6</v>
      </c>
      <c r="AR3593" s="258">
        <v>3.5168358000000001E-3</v>
      </c>
      <c r="AT3593" s="193"/>
      <c r="AU3593" s="193"/>
      <c r="AV3593" s="193"/>
      <c r="AW3593" s="193"/>
      <c r="AX3593" s="193"/>
      <c r="AY3593" s="193"/>
      <c r="AZ3593" s="193"/>
      <c r="BA3593" s="193"/>
      <c r="BB3593" s="193"/>
      <c r="BC3593" s="193"/>
      <c r="BD3593" s="193"/>
      <c r="BE3593" s="315"/>
      <c r="BF3593" s="315"/>
      <c r="BG3593" s="315"/>
      <c r="BH3593" s="315"/>
      <c r="BI3593" s="315"/>
      <c r="BJ3593" s="315"/>
      <c r="BK3593" s="315"/>
    </row>
    <row r="3594" spans="1:63" x14ac:dyDescent="0.25">
      <c r="A3594" s="9"/>
      <c r="B3594" s="43" t="s">
        <v>4654</v>
      </c>
      <c r="C3594" s="25" t="s">
        <v>3785</v>
      </c>
      <c r="D3594" s="193">
        <v>6.8961769999999999E-3</v>
      </c>
      <c r="E3594" s="193">
        <v>4.0376657999999996E-3</v>
      </c>
      <c r="F3594" s="193">
        <v>1.3817947E-3</v>
      </c>
      <c r="G3594" s="193">
        <v>2.5508859000000002E-4</v>
      </c>
      <c r="H3594" s="193">
        <v>1.1014056E-5</v>
      </c>
      <c r="I3594" s="193">
        <v>3.7497750999999999E-4</v>
      </c>
      <c r="J3594" s="193">
        <v>2.1040950000000001E-4</v>
      </c>
      <c r="K3594" s="193">
        <v>1.0200585999999999E-6</v>
      </c>
      <c r="L3594" s="193">
        <v>6.2420677000000005E-4</v>
      </c>
      <c r="M3594" s="193">
        <v>0</v>
      </c>
      <c r="N3594" s="193">
        <v>0</v>
      </c>
      <c r="O3594" s="193">
        <v>0</v>
      </c>
      <c r="P3594" s="199">
        <f t="shared" si="686"/>
        <v>2.9908635555555549E-2</v>
      </c>
      <c r="Q3594" s="240">
        <v>3.7696871000000001</v>
      </c>
      <c r="R3594" s="99">
        <v>0.33774553000000002</v>
      </c>
      <c r="S3594" s="99">
        <v>3.2736667000000002</v>
      </c>
      <c r="T3594" s="99">
        <v>2.5001943999999999E-7</v>
      </c>
      <c r="U3594" s="99">
        <v>1.8421111E-2</v>
      </c>
      <c r="V3594" s="99">
        <v>2.1090905999999999E-3</v>
      </c>
      <c r="W3594" s="99">
        <v>0.13774444</v>
      </c>
      <c r="X3594" s="241">
        <f t="shared" si="682"/>
        <v>3.2469403048331997E-3</v>
      </c>
      <c r="Y3594" s="241">
        <f t="shared" si="683"/>
        <v>1.802235170154E-3</v>
      </c>
      <c r="Z3594" s="241">
        <f t="shared" si="684"/>
        <v>5.9528445127919995E-4</v>
      </c>
      <c r="AA3594" s="241">
        <f t="shared" si="685"/>
        <v>8.4942068340000004E-4</v>
      </c>
      <c r="AB3594" s="258">
        <v>8.2891633000000005E-4</v>
      </c>
      <c r="AC3594" s="258">
        <v>7.8918493999999998E-8</v>
      </c>
      <c r="AD3594" s="258">
        <v>5.1971250000000004E-4</v>
      </c>
      <c r="AE3594" s="258">
        <v>7.5761659999999998E-8</v>
      </c>
      <c r="AF3594" s="258">
        <v>3.4234663999999998E-4</v>
      </c>
      <c r="AG3594" s="258">
        <v>1.1110502E-4</v>
      </c>
      <c r="AH3594" s="258">
        <v>5.4253365E-4</v>
      </c>
      <c r="AI3594" s="258">
        <v>2.2593387999999998E-6</v>
      </c>
      <c r="AJ3594" s="258">
        <v>2.2665055999999998E-6</v>
      </c>
      <c r="AK3594" s="258">
        <v>2.8119753000000001E-6</v>
      </c>
      <c r="AL3594" s="258">
        <v>2.7126279000000002E-7</v>
      </c>
      <c r="AM3594" s="258">
        <v>9.4598919999999991E-10</v>
      </c>
      <c r="AN3594" s="258">
        <v>2.1611205000000001E-5</v>
      </c>
      <c r="AO3594" s="258">
        <v>9.5217028000000007E-6</v>
      </c>
      <c r="AP3594" s="258">
        <v>1.4007864999999999E-5</v>
      </c>
      <c r="AQ3594" s="258">
        <v>3.5844133999999998E-6</v>
      </c>
      <c r="AR3594" s="258">
        <v>8.4583626999999999E-4</v>
      </c>
      <c r="AT3594" s="193"/>
      <c r="AU3594" s="193"/>
      <c r="AV3594" s="193"/>
      <c r="AW3594" s="193"/>
      <c r="AX3594" s="193"/>
      <c r="AY3594" s="193"/>
      <c r="AZ3594" s="193"/>
      <c r="BA3594" s="193"/>
      <c r="BB3594" s="193"/>
      <c r="BC3594" s="193"/>
      <c r="BD3594" s="193"/>
      <c r="BE3594" s="315"/>
      <c r="BF3594" s="315"/>
      <c r="BG3594" s="315"/>
      <c r="BH3594" s="315"/>
      <c r="BI3594" s="315"/>
      <c r="BJ3594" s="315"/>
      <c r="BK3594" s="315"/>
    </row>
    <row r="3595" spans="1:63" x14ac:dyDescent="0.25">
      <c r="A3595" s="9"/>
      <c r="B3595" s="43" t="s">
        <v>4654</v>
      </c>
      <c r="C3595" s="25" t="s">
        <v>3784</v>
      </c>
      <c r="D3595" s="193">
        <v>3.3090263000000002E-2</v>
      </c>
      <c r="E3595" s="193">
        <v>2.5654027999999999E-2</v>
      </c>
      <c r="F3595" s="193">
        <v>4.9950675000000003E-3</v>
      </c>
      <c r="G3595" s="193">
        <v>7.1283059000000005E-4</v>
      </c>
      <c r="H3595" s="193">
        <v>4.1172299000000003E-5</v>
      </c>
      <c r="I3595" s="193">
        <v>9.0261593000000003E-4</v>
      </c>
      <c r="J3595" s="193">
        <v>2.2555397999999999E-4</v>
      </c>
      <c r="K3595" s="193">
        <v>2.2713296999999999E-6</v>
      </c>
      <c r="L3595" s="193">
        <v>5.5672421999999997E-4</v>
      </c>
      <c r="M3595" s="193">
        <v>0</v>
      </c>
      <c r="N3595" s="193">
        <v>0</v>
      </c>
      <c r="O3595" s="193">
        <v>0</v>
      </c>
      <c r="P3595" s="199">
        <f t="shared" si="686"/>
        <v>0.19002983703703702</v>
      </c>
      <c r="Q3595" s="240">
        <v>3.4471704999999999</v>
      </c>
      <c r="R3595" s="99">
        <v>2.4592261999999998</v>
      </c>
      <c r="S3595" s="99">
        <v>0.88500221999999995</v>
      </c>
      <c r="T3595" s="99">
        <v>9.0383333000000002E-7</v>
      </c>
      <c r="U3595" s="99">
        <v>7.2719443999999994E-2</v>
      </c>
      <c r="V3595" s="99">
        <v>6.7550346999999998E-3</v>
      </c>
      <c r="W3595" s="99">
        <v>2.3466667E-2</v>
      </c>
      <c r="X3595" s="241">
        <f t="shared" si="682"/>
        <v>1.6943352606011802E-2</v>
      </c>
      <c r="Y3595" s="241">
        <f t="shared" si="683"/>
        <v>7.1373558859000007E-3</v>
      </c>
      <c r="Z3595" s="241">
        <f t="shared" si="684"/>
        <v>3.6401963987118006E-3</v>
      </c>
      <c r="AA3595" s="241">
        <f t="shared" si="685"/>
        <v>6.1658003214000003E-3</v>
      </c>
      <c r="AB3595" s="258">
        <v>5.2675211000000003E-3</v>
      </c>
      <c r="AC3595" s="258">
        <v>2.3127696E-7</v>
      </c>
      <c r="AD3595" s="258">
        <v>8.1912393000000002E-4</v>
      </c>
      <c r="AE3595" s="258">
        <v>2.9853994000000002E-7</v>
      </c>
      <c r="AF3595" s="258">
        <v>1.0222794E-3</v>
      </c>
      <c r="AG3595" s="258">
        <v>2.7901639000000001E-5</v>
      </c>
      <c r="AH3595" s="258">
        <v>3.4475991E-3</v>
      </c>
      <c r="AI3595" s="258">
        <v>8.0774436000000006E-6</v>
      </c>
      <c r="AJ3595" s="258">
        <v>6.3130456999999997E-6</v>
      </c>
      <c r="AK3595" s="258">
        <v>5.2455642999999999E-6</v>
      </c>
      <c r="AL3595" s="258">
        <v>6.0215584000000004E-7</v>
      </c>
      <c r="AM3595" s="258">
        <v>2.0182718000000001E-9</v>
      </c>
      <c r="AN3595" s="258">
        <v>9.6074010999999999E-5</v>
      </c>
      <c r="AO3595" s="258">
        <v>3.7836480999999997E-5</v>
      </c>
      <c r="AP3595" s="258">
        <v>3.8446579000000001E-5</v>
      </c>
      <c r="AQ3595" s="258">
        <v>3.2788214E-6</v>
      </c>
      <c r="AR3595" s="258">
        <v>6.1625215000000004E-3</v>
      </c>
      <c r="AT3595" s="193"/>
      <c r="AU3595" s="193"/>
      <c r="AV3595" s="193"/>
      <c r="AW3595" s="193"/>
      <c r="AX3595" s="193"/>
      <c r="AY3595" s="193"/>
      <c r="AZ3595" s="193"/>
      <c r="BA3595" s="193"/>
      <c r="BB3595" s="193"/>
      <c r="BC3595" s="193"/>
      <c r="BD3595" s="193"/>
      <c r="BE3595" s="315"/>
      <c r="BF3595" s="315"/>
      <c r="BG3595" s="315"/>
      <c r="BH3595" s="315"/>
      <c r="BI3595" s="315"/>
      <c r="BJ3595" s="315"/>
      <c r="BK3595" s="315"/>
    </row>
    <row r="3596" spans="1:63" x14ac:dyDescent="0.25">
      <c r="A3596" s="9"/>
      <c r="B3596" s="43" t="s">
        <v>4654</v>
      </c>
      <c r="C3596" s="25" t="s">
        <v>2199</v>
      </c>
      <c r="D3596" s="193">
        <v>7.2674790000000003E-2</v>
      </c>
      <c r="E3596" s="193">
        <v>4.2916484999999997E-2</v>
      </c>
      <c r="F3596" s="193">
        <v>1.4202878E-2</v>
      </c>
      <c r="G3596" s="193">
        <v>9.7570995999999993E-3</v>
      </c>
      <c r="H3596" s="193">
        <v>5.2172039999999997E-5</v>
      </c>
      <c r="I3596" s="193">
        <v>4.8831163000000004E-3</v>
      </c>
      <c r="J3596" s="193">
        <v>3.3533309000000002E-4</v>
      </c>
      <c r="K3596" s="193">
        <v>4.1420814999999999E-6</v>
      </c>
      <c r="L3596" s="193">
        <v>5.2356449000000001E-4</v>
      </c>
      <c r="M3596" s="193">
        <v>0</v>
      </c>
      <c r="N3596" s="193">
        <v>0</v>
      </c>
      <c r="O3596" s="193">
        <v>0</v>
      </c>
      <c r="P3596" s="199">
        <f t="shared" si="686"/>
        <v>0.31789988888888887</v>
      </c>
      <c r="Q3596" s="240">
        <v>5.0744841000000003</v>
      </c>
      <c r="R3596" s="99">
        <v>4.7827090999999999</v>
      </c>
      <c r="S3596" s="99">
        <v>0.14812</v>
      </c>
      <c r="T3596" s="99">
        <v>1.2326388999999999E-6</v>
      </c>
      <c r="U3596" s="99">
        <v>4.3630555999999996E-3</v>
      </c>
      <c r="V3596" s="99">
        <v>2.4193537000000001E-2</v>
      </c>
      <c r="W3596" s="99">
        <v>0.11509722</v>
      </c>
      <c r="X3596" s="241">
        <f t="shared" si="682"/>
        <v>3.7391177330654002E-2</v>
      </c>
      <c r="Y3596" s="241">
        <f t="shared" si="683"/>
        <v>1.9368452927470001E-2</v>
      </c>
      <c r="Z3596" s="241">
        <f t="shared" si="684"/>
        <v>6.0439252470840003E-3</v>
      </c>
      <c r="AA3596" s="241">
        <f t="shared" si="685"/>
        <v>1.1978799156099999E-2</v>
      </c>
      <c r="AB3596" s="258">
        <v>8.8112656999999994E-3</v>
      </c>
      <c r="AC3596" s="258">
        <v>4.9374802999999998E-7</v>
      </c>
      <c r="AD3596" s="258">
        <v>7.4829557999999997E-3</v>
      </c>
      <c r="AE3596" s="258">
        <v>4.1269404000000002E-7</v>
      </c>
      <c r="AF3596" s="258">
        <v>3.0686801999999999E-3</v>
      </c>
      <c r="AG3596" s="258">
        <v>4.6447854000000004E-6</v>
      </c>
      <c r="AH3596" s="258">
        <v>5.7671776000000003E-3</v>
      </c>
      <c r="AI3596" s="258">
        <v>2.3091485E-5</v>
      </c>
      <c r="AJ3596" s="258">
        <v>8.7168499999999997E-5</v>
      </c>
      <c r="AK3596" s="258">
        <v>6.6478435999999999E-6</v>
      </c>
      <c r="AL3596" s="258">
        <v>7.1930941999999999E-6</v>
      </c>
      <c r="AM3596" s="258">
        <v>2.1689284000000001E-8</v>
      </c>
      <c r="AN3596" s="258">
        <v>1.7457301999999998E-5</v>
      </c>
      <c r="AO3596" s="258">
        <v>2.5337382999999999E-5</v>
      </c>
      <c r="AP3596" s="258">
        <v>1.0983034999999999E-4</v>
      </c>
      <c r="AQ3596" s="258">
        <v>3.2681560999999999E-6</v>
      </c>
      <c r="AR3596" s="258">
        <v>1.1975530999999999E-2</v>
      </c>
      <c r="AT3596" s="193"/>
      <c r="AU3596" s="193"/>
      <c r="AV3596" s="193"/>
      <c r="AW3596" s="193"/>
      <c r="AX3596" s="193"/>
      <c r="AY3596" s="193"/>
      <c r="AZ3596" s="193"/>
      <c r="BA3596" s="193"/>
      <c r="BB3596" s="193"/>
      <c r="BC3596" s="193"/>
      <c r="BD3596" s="193"/>
      <c r="BE3596" s="315"/>
      <c r="BF3596" s="315"/>
      <c r="BG3596" s="315"/>
      <c r="BH3596" s="315"/>
      <c r="BI3596" s="315"/>
      <c r="BJ3596" s="315"/>
      <c r="BK3596" s="315"/>
    </row>
    <row r="3597" spans="1:63" x14ac:dyDescent="0.25">
      <c r="A3597" s="9"/>
      <c r="B3597" s="43" t="s">
        <v>4654</v>
      </c>
      <c r="C3597" s="5" t="s">
        <v>2198</v>
      </c>
      <c r="D3597" s="172">
        <v>3.6785485E-2</v>
      </c>
      <c r="E3597" s="172">
        <v>2.2293336E-2</v>
      </c>
      <c r="F3597" s="172">
        <v>9.7526981999999998E-3</v>
      </c>
      <c r="G3597" s="172">
        <v>1.9909426000000001E-3</v>
      </c>
      <c r="H3597" s="172">
        <v>3.9152283000000001E-5</v>
      </c>
      <c r="I3597" s="172">
        <v>1.8313601E-3</v>
      </c>
      <c r="J3597" s="172">
        <v>2.9257490999999998E-4</v>
      </c>
      <c r="K3597" s="172">
        <v>3.0901938E-6</v>
      </c>
      <c r="L3597" s="172">
        <v>5.8233101000000002E-4</v>
      </c>
      <c r="M3597" s="172">
        <v>0</v>
      </c>
      <c r="N3597" s="172">
        <v>0</v>
      </c>
      <c r="O3597" s="172">
        <v>0</v>
      </c>
      <c r="P3597" s="199">
        <f t="shared" si="686"/>
        <v>0.1651358222222222</v>
      </c>
      <c r="Q3597" s="233">
        <v>3.4629644000000002</v>
      </c>
      <c r="R3597" s="96">
        <v>2.0787135000000001</v>
      </c>
      <c r="S3597" s="96">
        <v>0.86501333000000002</v>
      </c>
      <c r="T3597" s="96">
        <v>1.2857499999999999E-6</v>
      </c>
      <c r="U3597" s="96">
        <v>3.8202778E-2</v>
      </c>
      <c r="V3597" s="96">
        <v>5.0574444000000001E-4</v>
      </c>
      <c r="W3597" s="96">
        <v>0.48052778000000002</v>
      </c>
      <c r="X3597" s="241">
        <f t="shared" si="682"/>
        <v>1.6686263599646999E-2</v>
      </c>
      <c r="Y3597" s="241">
        <f t="shared" si="683"/>
        <v>8.2664874763399999E-3</v>
      </c>
      <c r="Z3597" s="241">
        <f t="shared" si="684"/>
        <v>3.2088775808069999E-3</v>
      </c>
      <c r="AA3597" s="241">
        <f t="shared" si="685"/>
        <v>5.2108985425E-3</v>
      </c>
      <c r="AB3597" s="241">
        <v>4.5752874999999997E-3</v>
      </c>
      <c r="AC3597" s="241">
        <v>6.3061608000000004E-7</v>
      </c>
      <c r="AD3597" s="241">
        <v>1.7917643E-3</v>
      </c>
      <c r="AE3597" s="241">
        <v>3.3177125999999998E-7</v>
      </c>
      <c r="AF3597" s="241">
        <v>1.8714315E-3</v>
      </c>
      <c r="AG3597" s="241">
        <v>2.7041788999999999E-5</v>
      </c>
      <c r="AH3597" s="241">
        <v>2.9944906E-3</v>
      </c>
      <c r="AI3597" s="241">
        <v>1.6402435E-5</v>
      </c>
      <c r="AJ3597" s="241">
        <v>1.7736621999999999E-5</v>
      </c>
      <c r="AK3597" s="241">
        <v>6.1661601E-6</v>
      </c>
      <c r="AL3597" s="241">
        <v>1.5419157E-6</v>
      </c>
      <c r="AM3597" s="241">
        <v>4.828007E-9</v>
      </c>
      <c r="AN3597" s="241">
        <v>4.9124953E-5</v>
      </c>
      <c r="AO3597" s="241">
        <v>1.7491087E-5</v>
      </c>
      <c r="AP3597" s="241">
        <v>1.0591898E-4</v>
      </c>
      <c r="AQ3597" s="241">
        <v>3.4058425000000001E-6</v>
      </c>
      <c r="AR3597" s="241">
        <v>5.2074927E-3</v>
      </c>
      <c r="AT3597" s="193"/>
      <c r="AU3597" s="193"/>
      <c r="AV3597" s="193"/>
      <c r="AW3597" s="193"/>
      <c r="AX3597" s="193"/>
      <c r="AY3597" s="193"/>
      <c r="AZ3597" s="193"/>
      <c r="BA3597" s="193"/>
      <c r="BB3597" s="193"/>
      <c r="BC3597" s="193"/>
      <c r="BD3597" s="193"/>
      <c r="BE3597" s="315"/>
      <c r="BF3597" s="315"/>
      <c r="BG3597" s="315"/>
      <c r="BH3597" s="315"/>
      <c r="BI3597" s="315"/>
      <c r="BJ3597" s="315"/>
      <c r="BK3597" s="315"/>
    </row>
    <row r="3598" spans="1:63" x14ac:dyDescent="0.25">
      <c r="A3598" s="9"/>
      <c r="B3598" s="43" t="s">
        <v>4654</v>
      </c>
      <c r="C3598" s="25" t="s">
        <v>2197</v>
      </c>
      <c r="D3598" s="193">
        <v>3.7871572999999999E-2</v>
      </c>
      <c r="E3598" s="193">
        <v>2.8021224000000001E-2</v>
      </c>
      <c r="F3598" s="193">
        <v>4.8312978999999999E-3</v>
      </c>
      <c r="G3598" s="193">
        <v>2.7589439000000001E-3</v>
      </c>
      <c r="H3598" s="193">
        <v>5.8700207000000003E-5</v>
      </c>
      <c r="I3598" s="193">
        <v>1.3615757999999999E-3</v>
      </c>
      <c r="J3598" s="193">
        <v>2.5711081999999999E-4</v>
      </c>
      <c r="K3598" s="193">
        <v>2.6499602000000001E-6</v>
      </c>
      <c r="L3598" s="193">
        <v>5.8007040000000005E-4</v>
      </c>
      <c r="M3598" s="193">
        <v>0</v>
      </c>
      <c r="N3598" s="193">
        <v>0</v>
      </c>
      <c r="O3598" s="193">
        <v>0</v>
      </c>
      <c r="P3598" s="199">
        <f t="shared" si="686"/>
        <v>0.20756462222222222</v>
      </c>
      <c r="Q3598" s="240">
        <v>4.4932984999999999</v>
      </c>
      <c r="R3598" s="99">
        <v>2.7214681000000001</v>
      </c>
      <c r="S3598" s="99">
        <v>1.5970888999999999</v>
      </c>
      <c r="T3598" s="99">
        <v>2.2189167000000001E-6</v>
      </c>
      <c r="U3598" s="99">
        <v>0.10951110999999999</v>
      </c>
      <c r="V3598" s="99">
        <v>2.6365555999999998E-3</v>
      </c>
      <c r="W3598" s="99">
        <v>6.2591667000000004E-2</v>
      </c>
      <c r="X3598" s="241">
        <f t="shared" si="682"/>
        <v>2.0038579268327902E-2</v>
      </c>
      <c r="Y3598" s="241">
        <f t="shared" si="683"/>
        <v>9.2441658365700011E-3</v>
      </c>
      <c r="Z3598" s="241">
        <f t="shared" si="684"/>
        <v>3.9687180377579005E-3</v>
      </c>
      <c r="AA3598" s="241">
        <f t="shared" si="685"/>
        <v>6.8256953939999998E-3</v>
      </c>
      <c r="AB3598" s="258">
        <v>5.7534721000000004E-3</v>
      </c>
      <c r="AC3598" s="258">
        <v>1.2351560000000001E-6</v>
      </c>
      <c r="AD3598" s="258">
        <v>2.3594379000000001E-3</v>
      </c>
      <c r="AE3598" s="258">
        <v>2.8751556999999999E-7</v>
      </c>
      <c r="AF3598" s="258">
        <v>1.0797375000000001E-3</v>
      </c>
      <c r="AG3598" s="258">
        <v>4.9995664999999997E-5</v>
      </c>
      <c r="AH3598" s="258">
        <v>3.7655965000000001E-3</v>
      </c>
      <c r="AI3598" s="258">
        <v>7.8141899999999998E-6</v>
      </c>
      <c r="AJ3598" s="258">
        <v>2.4656721000000001E-5</v>
      </c>
      <c r="AK3598" s="258">
        <v>8.6059200999999997E-6</v>
      </c>
      <c r="AL3598" s="258">
        <v>2.0902387000000001E-6</v>
      </c>
      <c r="AM3598" s="258">
        <v>6.3849579000000004E-9</v>
      </c>
      <c r="AN3598" s="258">
        <v>6.1661411000000002E-5</v>
      </c>
      <c r="AO3598" s="258">
        <v>1.5336318999999999E-5</v>
      </c>
      <c r="AP3598" s="258">
        <v>8.2950352999999996E-5</v>
      </c>
      <c r="AQ3598" s="258">
        <v>3.4833939999999998E-6</v>
      </c>
      <c r="AR3598" s="258">
        <v>6.8222120000000002E-3</v>
      </c>
      <c r="AT3598" s="193"/>
      <c r="AU3598" s="193"/>
      <c r="AV3598" s="193"/>
      <c r="AW3598" s="193"/>
      <c r="AX3598" s="193"/>
      <c r="AY3598" s="193"/>
      <c r="AZ3598" s="193"/>
      <c r="BA3598" s="193"/>
      <c r="BB3598" s="193"/>
      <c r="BC3598" s="193"/>
      <c r="BD3598" s="193"/>
      <c r="BE3598" s="315"/>
      <c r="BF3598" s="315"/>
      <c r="BG3598" s="315"/>
      <c r="BH3598" s="315"/>
      <c r="BI3598" s="315"/>
      <c r="BJ3598" s="315"/>
      <c r="BK3598" s="315"/>
    </row>
    <row r="3599" spans="1:63" x14ac:dyDescent="0.25">
      <c r="A3599" s="9"/>
      <c r="B3599" s="43" t="s">
        <v>4654</v>
      </c>
      <c r="C3599" s="5" t="s">
        <v>2196</v>
      </c>
      <c r="D3599" s="172">
        <v>4.4286765999999998E-2</v>
      </c>
      <c r="E3599" s="172">
        <v>3.3190083000000002E-2</v>
      </c>
      <c r="F3599" s="172">
        <v>8.8128294999999992E-3</v>
      </c>
      <c r="G3599" s="172">
        <v>5.9323684999999999E-4</v>
      </c>
      <c r="H3599" s="172">
        <v>6.8475474000000001E-5</v>
      </c>
      <c r="I3599" s="172">
        <v>7.6082552999999996E-4</v>
      </c>
      <c r="J3599" s="172">
        <v>2.8558860000000002E-4</v>
      </c>
      <c r="K3599" s="172">
        <v>9.7702786999999997E-6</v>
      </c>
      <c r="L3599" s="172">
        <v>5.6595688000000001E-4</v>
      </c>
      <c r="M3599" s="172">
        <v>0</v>
      </c>
      <c r="N3599" s="172">
        <v>0</v>
      </c>
      <c r="O3599" s="172">
        <v>0</v>
      </c>
      <c r="P3599" s="199">
        <f t="shared" si="686"/>
        <v>0.24585246666666666</v>
      </c>
      <c r="Q3599" s="233">
        <v>3.6145320000000001</v>
      </c>
      <c r="R3599" s="96">
        <v>3.4535189000000002</v>
      </c>
      <c r="S3599" s="96">
        <v>7.7567778000000004E-2</v>
      </c>
      <c r="T3599" s="96">
        <v>2.2291389E-6</v>
      </c>
      <c r="U3599" s="96">
        <v>1.3121944E-2</v>
      </c>
      <c r="V3599" s="96">
        <v>3.4612777999999997E-2</v>
      </c>
      <c r="W3599" s="96">
        <v>3.5708333000000002E-2</v>
      </c>
      <c r="X3599" s="241">
        <f t="shared" si="682"/>
        <v>2.1960883879799296E-2</v>
      </c>
      <c r="Y3599" s="241">
        <f t="shared" si="683"/>
        <v>9.0726645810299995E-3</v>
      </c>
      <c r="Z3599" s="241">
        <f t="shared" si="684"/>
        <v>4.6969336353693001E-3</v>
      </c>
      <c r="AA3599" s="241">
        <f t="shared" si="685"/>
        <v>8.1912856633999994E-3</v>
      </c>
      <c r="AB3599" s="241">
        <v>6.8143965000000001E-3</v>
      </c>
      <c r="AC3599" s="241">
        <v>1.003475E-6</v>
      </c>
      <c r="AD3599" s="241">
        <v>7.0800389000000004E-4</v>
      </c>
      <c r="AE3599" s="241">
        <v>4.0991853000000002E-7</v>
      </c>
      <c r="AF3599" s="241">
        <v>1.5464279E-3</v>
      </c>
      <c r="AG3599" s="241">
        <v>2.4228975E-6</v>
      </c>
      <c r="AH3599" s="241">
        <v>4.4599905999999998E-3</v>
      </c>
      <c r="AI3599" s="241">
        <v>1.463304E-5</v>
      </c>
      <c r="AJ3599" s="241">
        <v>5.1591962000000003E-6</v>
      </c>
      <c r="AK3599" s="241">
        <v>4.0887968E-6</v>
      </c>
      <c r="AL3599" s="241">
        <v>5.1131951999999995E-7</v>
      </c>
      <c r="AM3599" s="241">
        <v>1.7248493000000001E-9</v>
      </c>
      <c r="AN3599" s="241">
        <v>5.9348972000000001E-5</v>
      </c>
      <c r="AO3599" s="241">
        <v>3.2479266E-5</v>
      </c>
      <c r="AP3599" s="241">
        <v>1.2072072000000001E-4</v>
      </c>
      <c r="AQ3599" s="241">
        <v>3.2939633999999999E-6</v>
      </c>
      <c r="AR3599" s="241">
        <v>8.1879916999999993E-3</v>
      </c>
      <c r="AT3599" s="193"/>
      <c r="AU3599" s="193"/>
      <c r="AV3599" s="193"/>
      <c r="AW3599" s="193"/>
      <c r="AX3599" s="193"/>
      <c r="AY3599" s="193"/>
      <c r="AZ3599" s="193"/>
      <c r="BA3599" s="193"/>
      <c r="BB3599" s="193"/>
      <c r="BC3599" s="193"/>
      <c r="BD3599" s="193"/>
      <c r="BE3599" s="315"/>
      <c r="BF3599" s="315"/>
      <c r="BG3599" s="315"/>
      <c r="BH3599" s="315"/>
      <c r="BI3599" s="315"/>
      <c r="BJ3599" s="315"/>
      <c r="BK3599" s="315"/>
    </row>
    <row r="3600" spans="1:63" x14ac:dyDescent="0.25">
      <c r="A3600" s="9"/>
      <c r="B3600" s="43" t="s">
        <v>4654</v>
      </c>
      <c r="C3600" s="5" t="s">
        <v>2195</v>
      </c>
      <c r="D3600" s="172">
        <v>3.2624908000000001E-2</v>
      </c>
      <c r="E3600" s="172">
        <v>2.4050274E-2</v>
      </c>
      <c r="F3600" s="172">
        <v>6.4183799E-3</v>
      </c>
      <c r="G3600" s="172">
        <v>5.9193863000000005E-4</v>
      </c>
      <c r="H3600" s="172">
        <v>5.9208598999999998E-5</v>
      </c>
      <c r="I3600" s="172">
        <v>6.5900742000000003E-4</v>
      </c>
      <c r="J3600" s="172">
        <v>2.8217576999999997E-4</v>
      </c>
      <c r="K3600" s="172">
        <v>4.5912218999999996E-6</v>
      </c>
      <c r="L3600" s="172">
        <v>5.5933241000000005E-4</v>
      </c>
      <c r="M3600" s="172">
        <v>0</v>
      </c>
      <c r="N3600" s="172">
        <v>0</v>
      </c>
      <c r="O3600" s="172">
        <v>0</v>
      </c>
      <c r="P3600" s="199">
        <f t="shared" si="686"/>
        <v>0.17815017777777778</v>
      </c>
      <c r="Q3600" s="233">
        <v>2.9825865</v>
      </c>
      <c r="R3600" s="96">
        <v>2.4196610999999999</v>
      </c>
      <c r="S3600" s="96">
        <v>0.31660221999999999</v>
      </c>
      <c r="T3600" s="96">
        <v>1.8221389E-6</v>
      </c>
      <c r="U3600" s="96">
        <v>1.2110556E-2</v>
      </c>
      <c r="V3600" s="96">
        <v>7.6385778E-3</v>
      </c>
      <c r="W3600" s="96">
        <v>0.22657221999999999</v>
      </c>
      <c r="X3600" s="241">
        <f t="shared" si="682"/>
        <v>1.6317640558797201E-2</v>
      </c>
      <c r="Y3600" s="241">
        <f t="shared" si="683"/>
        <v>6.8312786051500001E-3</v>
      </c>
      <c r="Z3600" s="241">
        <f t="shared" si="684"/>
        <v>3.4190289662472E-3</v>
      </c>
      <c r="AA3600" s="241">
        <f t="shared" si="685"/>
        <v>6.0673329874000002E-3</v>
      </c>
      <c r="AB3600" s="241">
        <v>4.9376786999999998E-3</v>
      </c>
      <c r="AC3600" s="241">
        <v>8.1666537000000001E-7</v>
      </c>
      <c r="AD3600" s="241">
        <v>6.8850273000000003E-4</v>
      </c>
      <c r="AE3600" s="241">
        <v>3.6270177999999998E-7</v>
      </c>
      <c r="AF3600" s="241">
        <v>1.1934102000000001E-3</v>
      </c>
      <c r="AG3600" s="241">
        <v>1.0507607999999999E-5</v>
      </c>
      <c r="AH3600" s="241">
        <v>3.2317388999999999E-3</v>
      </c>
      <c r="AI3600" s="241">
        <v>1.0552732000000001E-5</v>
      </c>
      <c r="AJ3600" s="241">
        <v>5.1454830000000003E-6</v>
      </c>
      <c r="AK3600" s="241">
        <v>4.5655929E-6</v>
      </c>
      <c r="AL3600" s="241">
        <v>4.8796329999999999E-7</v>
      </c>
      <c r="AM3600" s="241">
        <v>1.6390472E-9</v>
      </c>
      <c r="AN3600" s="241">
        <v>2.9559950000000001E-5</v>
      </c>
      <c r="AO3600" s="241">
        <v>2.0948496E-5</v>
      </c>
      <c r="AP3600" s="241">
        <v>1.1602821E-4</v>
      </c>
      <c r="AQ3600" s="241">
        <v>3.2671873999999999E-6</v>
      </c>
      <c r="AR3600" s="241">
        <v>6.0640657999999998E-3</v>
      </c>
      <c r="AT3600" s="193"/>
      <c r="AU3600" s="193"/>
      <c r="AV3600" s="193"/>
      <c r="AW3600" s="193"/>
      <c r="AX3600" s="193"/>
      <c r="AY3600" s="193"/>
      <c r="AZ3600" s="193"/>
      <c r="BA3600" s="193"/>
      <c r="BB3600" s="193"/>
      <c r="BC3600" s="193"/>
      <c r="BD3600" s="193"/>
      <c r="BE3600" s="315"/>
      <c r="BF3600" s="315"/>
      <c r="BG3600" s="315"/>
      <c r="BH3600" s="315"/>
      <c r="BI3600" s="315"/>
      <c r="BJ3600" s="315"/>
      <c r="BK3600" s="315"/>
    </row>
    <row r="3601" spans="1:63" x14ac:dyDescent="0.25">
      <c r="A3601" s="9"/>
      <c r="B3601" s="43" t="s">
        <v>4654</v>
      </c>
      <c r="C3601" s="5" t="s">
        <v>2194</v>
      </c>
      <c r="D3601" s="172">
        <v>3.0483047999999999E-2</v>
      </c>
      <c r="E3601" s="172">
        <v>2.2159531999999999E-2</v>
      </c>
      <c r="F3601" s="172">
        <v>5.7273910999999997E-3</v>
      </c>
      <c r="G3601" s="172">
        <v>8.9836999000000005E-4</v>
      </c>
      <c r="H3601" s="172">
        <v>4.9004654999999999E-5</v>
      </c>
      <c r="I3601" s="172">
        <v>7.6393189000000005E-4</v>
      </c>
      <c r="J3601" s="172">
        <v>2.6525810000000002E-4</v>
      </c>
      <c r="K3601" s="172">
        <v>2.3254302000000001E-6</v>
      </c>
      <c r="L3601" s="172">
        <v>6.1723476999999999E-4</v>
      </c>
      <c r="M3601" s="172">
        <v>0</v>
      </c>
      <c r="N3601" s="172">
        <v>0</v>
      </c>
      <c r="O3601" s="172">
        <v>0</v>
      </c>
      <c r="P3601" s="199">
        <f t="shared" si="686"/>
        <v>0.16414468148148145</v>
      </c>
      <c r="Q3601" s="233">
        <v>3.5520885999999998</v>
      </c>
      <c r="R3601" s="96">
        <v>2.2431469000000002</v>
      </c>
      <c r="S3601" s="96">
        <v>1.1957556</v>
      </c>
      <c r="T3601" s="96">
        <v>3.9263889000000002E-6</v>
      </c>
      <c r="U3601" s="96">
        <v>6.0238888999999997E-3</v>
      </c>
      <c r="V3601" s="96">
        <v>2.7277778000000001E-3</v>
      </c>
      <c r="W3601" s="96">
        <v>0.10443056000000001</v>
      </c>
      <c r="X3601" s="241">
        <f t="shared" si="682"/>
        <v>1.5612744867211297E-2</v>
      </c>
      <c r="Y3601" s="241">
        <f t="shared" si="683"/>
        <v>6.6600185161999987E-3</v>
      </c>
      <c r="Z3601" s="241">
        <f t="shared" si="684"/>
        <v>3.3286055206112998E-3</v>
      </c>
      <c r="AA3601" s="241">
        <f t="shared" si="685"/>
        <v>5.6241208303999994E-3</v>
      </c>
      <c r="AB3601" s="241">
        <v>4.5499881999999997E-3</v>
      </c>
      <c r="AC3601" s="241">
        <v>2.720149E-7</v>
      </c>
      <c r="AD3601" s="241">
        <v>9.4329471999999995E-4</v>
      </c>
      <c r="AE3601" s="241">
        <v>3.358213E-7</v>
      </c>
      <c r="AF3601" s="241">
        <v>1.1271344E-3</v>
      </c>
      <c r="AG3601" s="241">
        <v>3.8993360000000002E-5</v>
      </c>
      <c r="AH3601" s="241">
        <v>2.9780207999999999E-3</v>
      </c>
      <c r="AI3601" s="241">
        <v>9.2776988E-6</v>
      </c>
      <c r="AJ3601" s="241">
        <v>7.9445153000000008E-6</v>
      </c>
      <c r="AK3601" s="241">
        <v>3.6088649E-6</v>
      </c>
      <c r="AL3601" s="241">
        <v>7.2069465000000001E-7</v>
      </c>
      <c r="AM3601" s="241">
        <v>2.3209612999999998E-9</v>
      </c>
      <c r="AN3601" s="241">
        <v>4.2085405000000002E-5</v>
      </c>
      <c r="AO3601" s="241">
        <v>3.3045140999999999E-5</v>
      </c>
      <c r="AP3601" s="241">
        <v>2.5390008E-4</v>
      </c>
      <c r="AQ3601" s="241">
        <v>3.5874303999999999E-6</v>
      </c>
      <c r="AR3601" s="241">
        <v>5.6205333999999997E-3</v>
      </c>
      <c r="AT3601" s="193"/>
      <c r="AU3601" s="193"/>
      <c r="AV3601" s="193"/>
      <c r="AW3601" s="193"/>
      <c r="AX3601" s="193"/>
      <c r="AY3601" s="193"/>
      <c r="AZ3601" s="193"/>
      <c r="BA3601" s="193"/>
      <c r="BB3601" s="193"/>
      <c r="BC3601" s="193"/>
      <c r="BD3601" s="193"/>
      <c r="BE3601" s="315"/>
      <c r="BF3601" s="315"/>
      <c r="BG3601" s="315"/>
      <c r="BH3601" s="315"/>
      <c r="BI3601" s="315"/>
      <c r="BJ3601" s="315"/>
      <c r="BK3601" s="315"/>
    </row>
    <row r="3602" spans="1:63" x14ac:dyDescent="0.25">
      <c r="A3602" s="9"/>
      <c r="B3602" s="43" t="s">
        <v>4654</v>
      </c>
      <c r="C3602" s="5" t="s">
        <v>2193</v>
      </c>
      <c r="D3602" s="172">
        <v>2.9226406999999999E-2</v>
      </c>
      <c r="E3602" s="172">
        <v>2.3994226E-2</v>
      </c>
      <c r="F3602" s="172">
        <v>2.1696343999999998E-3</v>
      </c>
      <c r="G3602" s="172">
        <v>1.7633697999999999E-3</v>
      </c>
      <c r="H3602" s="172">
        <v>4.3281733E-5</v>
      </c>
      <c r="I3602" s="172">
        <v>4.5511983999999998E-4</v>
      </c>
      <c r="J3602" s="172">
        <v>1.9386988E-4</v>
      </c>
      <c r="K3602" s="172">
        <v>6.5713423999999997E-6</v>
      </c>
      <c r="L3602" s="172">
        <v>6.0033411E-4</v>
      </c>
      <c r="M3602" s="172">
        <v>0</v>
      </c>
      <c r="N3602" s="172">
        <v>0</v>
      </c>
      <c r="O3602" s="172">
        <v>0</v>
      </c>
      <c r="P3602" s="199">
        <f t="shared" si="686"/>
        <v>0.17773500740740739</v>
      </c>
      <c r="Q3602" s="233">
        <v>3.3636515999999999</v>
      </c>
      <c r="R3602" s="96">
        <v>2.2724213</v>
      </c>
      <c r="S3602" s="96">
        <v>0.97765111000000005</v>
      </c>
      <c r="T3602" s="96">
        <v>1.2247778000000001E-6</v>
      </c>
      <c r="U3602" s="96">
        <v>3.5191667000000003E-2</v>
      </c>
      <c r="V3602" s="96">
        <v>3.6900166999999998E-2</v>
      </c>
      <c r="W3602" s="96">
        <v>4.1486110999999999E-2</v>
      </c>
      <c r="X3602" s="241">
        <f t="shared" si="682"/>
        <v>1.6073785175164199E-2</v>
      </c>
      <c r="Y3602" s="241">
        <f t="shared" si="683"/>
        <v>6.98615783418E-3</v>
      </c>
      <c r="Z3602" s="241">
        <f t="shared" si="684"/>
        <v>3.3889854862842006E-3</v>
      </c>
      <c r="AA3602" s="241">
        <f t="shared" si="685"/>
        <v>5.6986418547E-3</v>
      </c>
      <c r="AB3602" s="241">
        <v>4.9259823999999999E-3</v>
      </c>
      <c r="AC3602" s="241">
        <v>6.3271954999999997E-7</v>
      </c>
      <c r="AD3602" s="241">
        <v>1.5434564E-3</v>
      </c>
      <c r="AE3602" s="241">
        <v>1.7588663E-7</v>
      </c>
      <c r="AF3602" s="241">
        <v>4.8797336000000002E-4</v>
      </c>
      <c r="AG3602" s="241">
        <v>2.7937068E-5</v>
      </c>
      <c r="AH3602" s="241">
        <v>3.2240317999999999E-3</v>
      </c>
      <c r="AI3602" s="241">
        <v>3.4164864E-6</v>
      </c>
      <c r="AJ3602" s="241">
        <v>1.5758619000000001E-5</v>
      </c>
      <c r="AK3602" s="241">
        <v>3.6070195999999999E-6</v>
      </c>
      <c r="AL3602" s="241">
        <v>1.3038441999999999E-6</v>
      </c>
      <c r="AM3602" s="241">
        <v>3.9980842E-9</v>
      </c>
      <c r="AN3602" s="241">
        <v>5.3637299E-5</v>
      </c>
      <c r="AO3602" s="241">
        <v>2.1763879999999999E-5</v>
      </c>
      <c r="AP3602" s="241">
        <v>6.5462540000000002E-5</v>
      </c>
      <c r="AQ3602" s="241">
        <v>3.3613547000000001E-6</v>
      </c>
      <c r="AR3602" s="241">
        <v>5.6952805000000002E-3</v>
      </c>
      <c r="AT3602" s="193"/>
      <c r="AU3602" s="193"/>
      <c r="AV3602" s="193"/>
      <c r="AW3602" s="193"/>
      <c r="AX3602" s="193"/>
      <c r="AY3602" s="193"/>
      <c r="AZ3602" s="193"/>
      <c r="BA3602" s="193"/>
      <c r="BB3602" s="193"/>
      <c r="BC3602" s="193"/>
      <c r="BD3602" s="193"/>
      <c r="BE3602" s="315"/>
      <c r="BF3602" s="315"/>
      <c r="BG3602" s="315"/>
      <c r="BH3602" s="315"/>
      <c r="BI3602" s="315"/>
      <c r="BJ3602" s="315"/>
      <c r="BK3602" s="315"/>
    </row>
    <row r="3603" spans="1:63" x14ac:dyDescent="0.25">
      <c r="A3603" s="9"/>
      <c r="B3603" s="43" t="s">
        <v>4654</v>
      </c>
      <c r="C3603" s="5" t="s">
        <v>2192</v>
      </c>
      <c r="D3603" s="172">
        <v>0.12404353999999999</v>
      </c>
      <c r="E3603" s="172">
        <v>4.7827353000000003E-2</v>
      </c>
      <c r="F3603" s="172">
        <v>5.5962809000000002E-2</v>
      </c>
      <c r="G3603" s="172">
        <v>1.0841198999999999E-2</v>
      </c>
      <c r="H3603" s="172">
        <v>2.9423383E-5</v>
      </c>
      <c r="I3603" s="172">
        <v>8.6435709999999992E-3</v>
      </c>
      <c r="J3603" s="172">
        <v>2.2672010999999999E-4</v>
      </c>
      <c r="K3603" s="172">
        <v>1.2468329E-6</v>
      </c>
      <c r="L3603" s="172">
        <v>5.1121252999999998E-4</v>
      </c>
      <c r="M3603" s="172">
        <v>0</v>
      </c>
      <c r="N3603" s="172">
        <v>0</v>
      </c>
      <c r="O3603" s="172">
        <v>0</v>
      </c>
      <c r="P3603" s="199">
        <f t="shared" si="686"/>
        <v>0.35427668888888891</v>
      </c>
      <c r="Q3603" s="233">
        <v>4.5985800000000001</v>
      </c>
      <c r="R3603" s="96">
        <v>4.1881906999999998</v>
      </c>
      <c r="S3603" s="96">
        <v>4.0571999999999997E-2</v>
      </c>
      <c r="T3603" s="96">
        <v>1.5054722000000001E-7</v>
      </c>
      <c r="U3603" s="96">
        <v>3.8680555999999998E-3</v>
      </c>
      <c r="V3603" s="96">
        <v>1.0880333000000001E-3</v>
      </c>
      <c r="W3603" s="96">
        <v>0.36486110999999999</v>
      </c>
      <c r="X3603" s="241">
        <f t="shared" si="682"/>
        <v>4.5040025987857002E-2</v>
      </c>
      <c r="Y3603" s="241">
        <f t="shared" si="683"/>
        <v>2.7824696726062997E-2</v>
      </c>
      <c r="Z3603" s="241">
        <f t="shared" si="684"/>
        <v>6.7260432404939998E-3</v>
      </c>
      <c r="AA3603" s="241">
        <f t="shared" si="685"/>
        <v>1.04892860213E-2</v>
      </c>
      <c r="AB3603" s="241">
        <v>9.8192078999999998E-3</v>
      </c>
      <c r="AC3603" s="241">
        <v>5.3932863000000003E-8</v>
      </c>
      <c r="AD3603" s="241">
        <v>8.2356357000000005E-3</v>
      </c>
      <c r="AE3603" s="241">
        <v>1.0837657999999999E-6</v>
      </c>
      <c r="AF3603" s="241">
        <v>9.7674272999999992E-3</v>
      </c>
      <c r="AG3603" s="241">
        <v>1.2881274000000001E-6</v>
      </c>
      <c r="AH3603" s="241">
        <v>6.4269721999999996E-3</v>
      </c>
      <c r="AI3603" s="241">
        <v>9.6221363999999995E-5</v>
      </c>
      <c r="AJ3603" s="241">
        <v>9.7018508000000001E-5</v>
      </c>
      <c r="AK3603" s="241">
        <v>3.2826553999999999E-6</v>
      </c>
      <c r="AL3603" s="241">
        <v>7.9733778000000005E-6</v>
      </c>
      <c r="AM3603" s="241">
        <v>2.3826293999999999E-8</v>
      </c>
      <c r="AN3603" s="241">
        <v>1.5391594E-5</v>
      </c>
      <c r="AO3603" s="241">
        <v>2.3947049E-5</v>
      </c>
      <c r="AP3603" s="241">
        <v>5.5212666000000001E-5</v>
      </c>
      <c r="AQ3603" s="241">
        <v>3.2530213000000002E-6</v>
      </c>
      <c r="AR3603" s="241">
        <v>1.0486033000000001E-2</v>
      </c>
      <c r="AT3603" s="193"/>
      <c r="AU3603" s="193"/>
      <c r="AV3603" s="193"/>
      <c r="AW3603" s="193"/>
      <c r="AX3603" s="193"/>
      <c r="AY3603" s="193"/>
      <c r="AZ3603" s="193"/>
      <c r="BA3603" s="193"/>
      <c r="BB3603" s="193"/>
      <c r="BC3603" s="193"/>
      <c r="BD3603" s="193"/>
      <c r="BE3603" s="315"/>
      <c r="BF3603" s="315"/>
      <c r="BG3603" s="315"/>
      <c r="BH3603" s="315"/>
      <c r="BI3603" s="315"/>
      <c r="BJ3603" s="315"/>
      <c r="BK3603" s="315"/>
    </row>
    <row r="3604" spans="1:63" x14ac:dyDescent="0.25">
      <c r="A3604" s="9"/>
      <c r="B3604" s="43" t="s">
        <v>4654</v>
      </c>
      <c r="C3604" s="5" t="s">
        <v>2191</v>
      </c>
      <c r="D3604" s="172">
        <v>3.2115478000000003E-2</v>
      </c>
      <c r="E3604" s="172">
        <v>2.7220022999999999E-2</v>
      </c>
      <c r="F3604" s="172">
        <v>2.5291183E-3</v>
      </c>
      <c r="G3604" s="172">
        <v>9.9342097000000009E-4</v>
      </c>
      <c r="H3604" s="172">
        <v>4.6784591000000001E-5</v>
      </c>
      <c r="I3604" s="172">
        <v>5.5230088999999995E-4</v>
      </c>
      <c r="J3604" s="172">
        <v>2.0761839999999999E-4</v>
      </c>
      <c r="K3604" s="172">
        <v>2.9453894999999999E-5</v>
      </c>
      <c r="L3604" s="172">
        <v>5.3675798999999996E-4</v>
      </c>
      <c r="M3604" s="172">
        <v>0</v>
      </c>
      <c r="N3604" s="172">
        <v>0</v>
      </c>
      <c r="O3604" s="172">
        <v>0</v>
      </c>
      <c r="P3604" s="199">
        <f t="shared" si="686"/>
        <v>0.20162979999999997</v>
      </c>
      <c r="Q3604" s="233">
        <v>3.3106933000000001</v>
      </c>
      <c r="R3604" s="96">
        <v>2.8189606</v>
      </c>
      <c r="S3604" s="96">
        <v>0.34951778</v>
      </c>
      <c r="T3604" s="96">
        <v>9.0036110999999995E-7</v>
      </c>
      <c r="U3604" s="96">
        <v>0.10369167</v>
      </c>
      <c r="V3604" s="96">
        <v>2.6840118999999999E-2</v>
      </c>
      <c r="W3604" s="96">
        <v>1.1682222000000001E-2</v>
      </c>
      <c r="X3604" s="241">
        <f t="shared" si="682"/>
        <v>1.80781701202655E-2</v>
      </c>
      <c r="Y3604" s="241">
        <f t="shared" si="683"/>
        <v>7.1674193291500011E-3</v>
      </c>
      <c r="Z3604" s="241">
        <f t="shared" si="684"/>
        <v>3.8398441323154999E-3</v>
      </c>
      <c r="AA3604" s="241">
        <f t="shared" si="685"/>
        <v>7.0709066587999999E-3</v>
      </c>
      <c r="AB3604" s="241">
        <v>5.5886501999999998E-3</v>
      </c>
      <c r="AC3604" s="241">
        <v>3.9632054999999997E-7</v>
      </c>
      <c r="AD3604" s="241">
        <v>9.8461435000000009E-4</v>
      </c>
      <c r="AE3604" s="241">
        <v>2.2984460000000001E-7</v>
      </c>
      <c r="AF3604" s="241">
        <v>5.8328196000000001E-4</v>
      </c>
      <c r="AG3604" s="241">
        <v>1.0246654000000001E-5</v>
      </c>
      <c r="AH3604" s="241">
        <v>3.6578674000000001E-3</v>
      </c>
      <c r="AI3604" s="241">
        <v>3.9537698999999998E-6</v>
      </c>
      <c r="AJ3604" s="241">
        <v>8.8518838000000004E-6</v>
      </c>
      <c r="AK3604" s="241">
        <v>6.7560353999999999E-6</v>
      </c>
      <c r="AL3604" s="241">
        <v>7.6789102000000002E-7</v>
      </c>
      <c r="AM3604" s="241">
        <v>2.4761955E-9</v>
      </c>
      <c r="AN3604" s="241">
        <v>7.8013780999999996E-5</v>
      </c>
      <c r="AO3604" s="241">
        <v>2.9529118000000001E-5</v>
      </c>
      <c r="AP3604" s="241">
        <v>5.4101777000000001E-5</v>
      </c>
      <c r="AQ3604" s="241">
        <v>3.1899588E-6</v>
      </c>
      <c r="AR3604" s="241">
        <v>7.0677166999999997E-3</v>
      </c>
      <c r="AT3604" s="193"/>
      <c r="AU3604" s="193"/>
      <c r="AV3604" s="193"/>
      <c r="AW3604" s="193"/>
      <c r="AX3604" s="193"/>
      <c r="AY3604" s="193"/>
      <c r="AZ3604" s="193"/>
      <c r="BA3604" s="193"/>
      <c r="BB3604" s="193"/>
      <c r="BC3604" s="193"/>
      <c r="BD3604" s="193"/>
      <c r="BE3604" s="315"/>
      <c r="BF3604" s="315"/>
      <c r="BG3604" s="315"/>
      <c r="BH3604" s="315"/>
      <c r="BI3604" s="315"/>
      <c r="BJ3604" s="315"/>
      <c r="BK3604" s="315"/>
    </row>
    <row r="3605" spans="1:63" x14ac:dyDescent="0.25">
      <c r="A3605" s="9"/>
      <c r="B3605" s="43" t="s">
        <v>4654</v>
      </c>
      <c r="C3605" s="5" t="s">
        <v>2190</v>
      </c>
      <c r="D3605" s="172">
        <v>3.2003283999999998E-3</v>
      </c>
      <c r="E3605" s="172">
        <v>1.6546250000000001E-3</v>
      </c>
      <c r="F3605" s="172">
        <v>4.2905017999999998E-4</v>
      </c>
      <c r="G3605" s="172">
        <v>1.3521065999999999E-4</v>
      </c>
      <c r="H3605" s="172">
        <v>6.3230298E-6</v>
      </c>
      <c r="I3605" s="172">
        <v>2.5123446999999999E-4</v>
      </c>
      <c r="J3605" s="172">
        <v>1.5258296E-4</v>
      </c>
      <c r="K3605" s="172">
        <v>5.6909350000000001E-7</v>
      </c>
      <c r="L3605" s="172">
        <v>5.7073300000000003E-4</v>
      </c>
      <c r="M3605" s="172">
        <v>0</v>
      </c>
      <c r="N3605" s="172">
        <v>0</v>
      </c>
      <c r="O3605" s="172">
        <v>0</v>
      </c>
      <c r="P3605" s="199">
        <f t="shared" si="686"/>
        <v>1.2256481481481481E-2</v>
      </c>
      <c r="Q3605" s="233">
        <v>1.471174</v>
      </c>
      <c r="R3605" s="96">
        <v>0.13580445999999999</v>
      </c>
      <c r="S3605" s="96">
        <v>0.18917111</v>
      </c>
      <c r="T3605" s="96">
        <v>1.1185556E-7</v>
      </c>
      <c r="U3605" s="96">
        <v>5.2216667000000001E-2</v>
      </c>
      <c r="V3605" s="96">
        <v>1.0120495E-2</v>
      </c>
      <c r="W3605" s="96">
        <v>1.0838611</v>
      </c>
      <c r="X3605" s="241">
        <f t="shared" si="682"/>
        <v>1.4324913187471699E-3</v>
      </c>
      <c r="Y3605" s="241">
        <f t="shared" si="683"/>
        <v>8.14690714235E-4</v>
      </c>
      <c r="Z3605" s="241">
        <f t="shared" si="684"/>
        <v>2.7870193621217003E-4</v>
      </c>
      <c r="AA3605" s="241">
        <f t="shared" si="685"/>
        <v>3.390986683E-4</v>
      </c>
      <c r="AB3605" s="241">
        <v>3.3934736000000001E-4</v>
      </c>
      <c r="AC3605" s="241">
        <v>4.1052833999999997E-8</v>
      </c>
      <c r="AD3605" s="241">
        <v>3.2639604999999997E-4</v>
      </c>
      <c r="AE3605" s="241">
        <v>2.5609701E-8</v>
      </c>
      <c r="AF3605" s="241">
        <v>1.4298277999999999E-4</v>
      </c>
      <c r="AG3605" s="241">
        <v>5.8978617000000003E-6</v>
      </c>
      <c r="AH3605" s="241">
        <v>2.2209198000000001E-4</v>
      </c>
      <c r="AI3605" s="241">
        <v>7.0479137000000005E-7</v>
      </c>
      <c r="AJ3605" s="241">
        <v>1.2193424999999999E-6</v>
      </c>
      <c r="AK3605" s="241">
        <v>3.9231052999999999E-6</v>
      </c>
      <c r="AL3605" s="241">
        <v>1.5227884000000001E-7</v>
      </c>
      <c r="AM3605" s="241">
        <v>5.3540216999999998E-10</v>
      </c>
      <c r="AN3605" s="241">
        <v>3.047521E-5</v>
      </c>
      <c r="AO3605" s="241">
        <v>5.0036307999999998E-6</v>
      </c>
      <c r="AP3605" s="241">
        <v>1.5131061999999999E-5</v>
      </c>
      <c r="AQ3605" s="241">
        <v>3.2012982999999999E-6</v>
      </c>
      <c r="AR3605" s="241">
        <v>3.3589737000000003E-4</v>
      </c>
      <c r="AT3605" s="193"/>
      <c r="AU3605" s="193"/>
      <c r="AV3605" s="193"/>
      <c r="AW3605" s="193"/>
      <c r="AX3605" s="193"/>
      <c r="AY3605" s="193"/>
      <c r="AZ3605" s="193"/>
      <c r="BA3605" s="193"/>
      <c r="BB3605" s="193"/>
      <c r="BC3605" s="193"/>
      <c r="BD3605" s="193"/>
      <c r="BE3605" s="315"/>
      <c r="BF3605" s="315"/>
      <c r="BG3605" s="315"/>
      <c r="BH3605" s="315"/>
      <c r="BI3605" s="315"/>
      <c r="BJ3605" s="315"/>
      <c r="BK3605" s="315"/>
    </row>
    <row r="3606" spans="1:63" x14ac:dyDescent="0.25">
      <c r="A3606" s="9"/>
      <c r="B3606" s="43" t="s">
        <v>4654</v>
      </c>
      <c r="C3606" s="5" t="s">
        <v>3684</v>
      </c>
      <c r="D3606" s="172">
        <v>6.5999144999999995E-2</v>
      </c>
      <c r="E3606" s="172">
        <v>4.4709204000000002E-2</v>
      </c>
      <c r="F3606" s="172">
        <v>1.3934452E-2</v>
      </c>
      <c r="G3606" s="172">
        <v>4.0871101000000002E-3</v>
      </c>
      <c r="H3606" s="172">
        <v>3.3485375999999997E-5</v>
      </c>
      <c r="I3606" s="172">
        <v>2.2686031000000001E-3</v>
      </c>
      <c r="J3606" s="172">
        <v>4.5770399000000001E-4</v>
      </c>
      <c r="K3606" s="172">
        <v>2.7785282E-6</v>
      </c>
      <c r="L3606" s="172">
        <v>5.0580725000000002E-4</v>
      </c>
      <c r="M3606" s="172">
        <v>0</v>
      </c>
      <c r="N3606" s="172">
        <v>0</v>
      </c>
      <c r="O3606" s="172">
        <v>0</v>
      </c>
      <c r="P3606" s="199">
        <f t="shared" si="686"/>
        <v>0.33117928888888887</v>
      </c>
      <c r="Q3606" s="233">
        <v>3.9397220000000002</v>
      </c>
      <c r="R3606" s="96">
        <v>3.7719589</v>
      </c>
      <c r="S3606" s="96">
        <v>8.8887556000000006E-2</v>
      </c>
      <c r="T3606" s="96">
        <v>3.7988888999999999E-7</v>
      </c>
      <c r="U3606" s="96">
        <v>4.8772221999999997E-2</v>
      </c>
      <c r="V3606" s="96">
        <v>3.1245221999999999E-3</v>
      </c>
      <c r="W3606" s="96">
        <v>2.6978333E-2</v>
      </c>
      <c r="X3606" s="241">
        <f t="shared" si="682"/>
        <v>3.1059887751586301E-2</v>
      </c>
      <c r="Y3606" s="241">
        <f t="shared" si="683"/>
        <v>1.524525353267E-2</v>
      </c>
      <c r="Z3606" s="241">
        <f t="shared" si="684"/>
        <v>6.3690850487163001E-3</v>
      </c>
      <c r="AA3606" s="241">
        <f t="shared" si="685"/>
        <v>9.4455491701999992E-3</v>
      </c>
      <c r="AB3606" s="241">
        <v>9.1800665000000004E-3</v>
      </c>
      <c r="AC3606" s="241">
        <v>1.5826677000000001E-7</v>
      </c>
      <c r="AD3606" s="241">
        <v>3.5068907000000002E-3</v>
      </c>
      <c r="AE3606" s="241">
        <v>5.2157660000000004E-7</v>
      </c>
      <c r="AF3606" s="241">
        <v>2.5549074000000001E-3</v>
      </c>
      <c r="AG3606" s="241">
        <v>2.7090893000000002E-6</v>
      </c>
      <c r="AH3606" s="241">
        <v>6.0082909999999998E-3</v>
      </c>
      <c r="AI3606" s="241">
        <v>2.2701393E-5</v>
      </c>
      <c r="AJ3606" s="241">
        <v>3.6538861999999999E-5</v>
      </c>
      <c r="AK3606" s="241">
        <v>4.8597505000000001E-6</v>
      </c>
      <c r="AL3606" s="241">
        <v>3.229119E-6</v>
      </c>
      <c r="AM3606" s="241">
        <v>9.7402162999999993E-9</v>
      </c>
      <c r="AN3606" s="241">
        <v>1.8451732E-4</v>
      </c>
      <c r="AO3606" s="241">
        <v>5.9217998000000002E-5</v>
      </c>
      <c r="AP3606" s="241">
        <v>4.9719865999999998E-5</v>
      </c>
      <c r="AQ3606" s="241">
        <v>3.2233701999999998E-6</v>
      </c>
      <c r="AR3606" s="241">
        <v>9.4423257999999999E-3</v>
      </c>
      <c r="AT3606" s="193"/>
      <c r="AU3606" s="193"/>
      <c r="AV3606" s="193"/>
      <c r="AW3606" s="193"/>
      <c r="AX3606" s="193"/>
      <c r="AY3606" s="193"/>
      <c r="AZ3606" s="193"/>
      <c r="BA3606" s="193"/>
      <c r="BB3606" s="193"/>
      <c r="BC3606" s="193"/>
      <c r="BD3606" s="193"/>
      <c r="BE3606" s="315"/>
      <c r="BF3606" s="315"/>
      <c r="BG3606" s="315"/>
      <c r="BH3606" s="315"/>
      <c r="BI3606" s="315"/>
      <c r="BJ3606" s="315"/>
      <c r="BK3606" s="315"/>
    </row>
    <row r="3607" spans="1:63" x14ac:dyDescent="0.25">
      <c r="A3607" s="9"/>
      <c r="B3607" s="43" t="s">
        <v>4654</v>
      </c>
      <c r="C3607" s="5" t="s">
        <v>3683</v>
      </c>
      <c r="D3607" s="172">
        <v>4.1657615000000002E-2</v>
      </c>
      <c r="E3607" s="172">
        <v>2.6020628000000001E-2</v>
      </c>
      <c r="F3607" s="172">
        <v>1.2370067E-2</v>
      </c>
      <c r="G3607" s="172">
        <v>9.0290453999999996E-4</v>
      </c>
      <c r="H3607" s="172">
        <v>5.2127353000000003E-5</v>
      </c>
      <c r="I3607" s="172">
        <v>1.3841316E-3</v>
      </c>
      <c r="J3607" s="172">
        <v>3.5246044E-4</v>
      </c>
      <c r="K3607" s="172">
        <v>5.6862532999999997E-6</v>
      </c>
      <c r="L3607" s="172">
        <v>5.6960896000000005E-4</v>
      </c>
      <c r="M3607" s="172">
        <v>0</v>
      </c>
      <c r="N3607" s="172">
        <v>0</v>
      </c>
      <c r="O3607" s="172">
        <v>0</v>
      </c>
      <c r="P3607" s="199">
        <f t="shared" si="686"/>
        <v>0.19274539259259257</v>
      </c>
      <c r="Q3607" s="233">
        <v>3.2271005000000001</v>
      </c>
      <c r="R3607" s="96">
        <v>2.5531915999999999</v>
      </c>
      <c r="S3607" s="96">
        <v>0.18453555999999999</v>
      </c>
      <c r="T3607" s="96">
        <v>1.5656389E-6</v>
      </c>
      <c r="U3607" s="96">
        <v>0.17545556000000001</v>
      </c>
      <c r="V3607" s="96">
        <v>3.2360644000000001E-2</v>
      </c>
      <c r="W3607" s="96">
        <v>0.28155555999999998</v>
      </c>
      <c r="X3607" s="241">
        <f t="shared" si="682"/>
        <v>1.8788975877307899E-2</v>
      </c>
      <c r="Y3607" s="241">
        <f t="shared" si="683"/>
        <v>8.6036569155499999E-3</v>
      </c>
      <c r="Z3607" s="241">
        <f t="shared" si="684"/>
        <v>3.7872408853578997E-3</v>
      </c>
      <c r="AA3607" s="241">
        <f t="shared" si="685"/>
        <v>6.3980780763999998E-3</v>
      </c>
      <c r="AB3607" s="241">
        <v>5.3421961999999996E-3</v>
      </c>
      <c r="AC3607" s="241">
        <v>6.5456170999999996E-7</v>
      </c>
      <c r="AD3607" s="241">
        <v>1.0171520999999999E-3</v>
      </c>
      <c r="AE3607" s="241">
        <v>5.5463303999999995E-7</v>
      </c>
      <c r="AF3607" s="241">
        <v>2.23733E-3</v>
      </c>
      <c r="AG3607" s="241">
        <v>5.7694208000000003E-6</v>
      </c>
      <c r="AH3607" s="241">
        <v>3.4965197999999999E-3</v>
      </c>
      <c r="AI3607" s="241">
        <v>2.0526826999999999E-5</v>
      </c>
      <c r="AJ3607" s="241">
        <v>7.9459195999999995E-6</v>
      </c>
      <c r="AK3607" s="241">
        <v>1.3722398E-5</v>
      </c>
      <c r="AL3607" s="241">
        <v>7.2674347E-7</v>
      </c>
      <c r="AM3607" s="241">
        <v>2.4882879000000001E-9</v>
      </c>
      <c r="AN3607" s="241">
        <v>9.9272025000000003E-5</v>
      </c>
      <c r="AO3607" s="241">
        <v>3.7742523999999999E-5</v>
      </c>
      <c r="AP3607" s="241">
        <v>1.1078216E-4</v>
      </c>
      <c r="AQ3607" s="241">
        <v>3.3337764000000001E-6</v>
      </c>
      <c r="AR3607" s="241">
        <v>6.3947442999999996E-3</v>
      </c>
      <c r="AT3607" s="193"/>
      <c r="AU3607" s="193"/>
      <c r="AV3607" s="193"/>
      <c r="AW3607" s="193"/>
      <c r="AX3607" s="193"/>
      <c r="AY3607" s="193"/>
      <c r="AZ3607" s="193"/>
      <c r="BA3607" s="193"/>
      <c r="BB3607" s="193"/>
      <c r="BC3607" s="193"/>
      <c r="BD3607" s="193"/>
      <c r="BE3607" s="315"/>
      <c r="BF3607" s="315"/>
      <c r="BG3607" s="315"/>
      <c r="BH3607" s="315"/>
      <c r="BI3607" s="315"/>
      <c r="BJ3607" s="315"/>
      <c r="BK3607" s="315"/>
    </row>
    <row r="3608" spans="1:63" x14ac:dyDescent="0.25">
      <c r="A3608" s="9"/>
      <c r="B3608" s="43" t="s">
        <v>4654</v>
      </c>
      <c r="C3608" s="5" t="s">
        <v>3682</v>
      </c>
      <c r="D3608" s="172">
        <v>4.3086350000000002E-2</v>
      </c>
      <c r="E3608" s="172">
        <v>3.0246753000000001E-2</v>
      </c>
      <c r="F3608" s="172">
        <v>6.7626602000000003E-3</v>
      </c>
      <c r="G3608" s="172">
        <v>3.8261183E-3</v>
      </c>
      <c r="H3608" s="172">
        <v>4.8275195000000001E-5</v>
      </c>
      <c r="I3608" s="172">
        <v>1.3862665000000001E-3</v>
      </c>
      <c r="J3608" s="172">
        <v>2.8485350000000001E-4</v>
      </c>
      <c r="K3608" s="172">
        <v>2.0516756000000002E-6</v>
      </c>
      <c r="L3608" s="172">
        <v>5.2937202999999995E-4</v>
      </c>
      <c r="M3608" s="172">
        <v>0</v>
      </c>
      <c r="N3608" s="172">
        <v>0</v>
      </c>
      <c r="O3608" s="172">
        <v>0</v>
      </c>
      <c r="P3608" s="199">
        <f t="shared" si="686"/>
        <v>0.22405002222222223</v>
      </c>
      <c r="Q3608" s="233">
        <v>3.4721199999999999</v>
      </c>
      <c r="R3608" s="96">
        <v>2.6149116000000001</v>
      </c>
      <c r="S3608" s="96">
        <v>0.46438000000000001</v>
      </c>
      <c r="T3608" s="96">
        <v>1.5863888999999999E-6</v>
      </c>
      <c r="U3608" s="96">
        <v>4.2908332999999996E-3</v>
      </c>
      <c r="V3608" s="96">
        <v>3.9714861E-4</v>
      </c>
      <c r="W3608" s="96">
        <v>0.38813889000000001</v>
      </c>
      <c r="X3608" s="241">
        <f t="shared" si="682"/>
        <v>2.1601159850479799E-2</v>
      </c>
      <c r="Y3608" s="241">
        <f t="shared" si="683"/>
        <v>1.081591373734E-2</v>
      </c>
      <c r="Z3608" s="241">
        <f t="shared" si="684"/>
        <v>4.2299753626398005E-3</v>
      </c>
      <c r="AA3608" s="241">
        <f t="shared" si="685"/>
        <v>6.5552707505E-3</v>
      </c>
      <c r="AB3608" s="241">
        <v>6.2100782999999996E-3</v>
      </c>
      <c r="AC3608" s="241">
        <v>8.2214253000000005E-7</v>
      </c>
      <c r="AD3608" s="241">
        <v>3.1756113000000002E-3</v>
      </c>
      <c r="AE3608" s="241">
        <v>3.4666880999999999E-7</v>
      </c>
      <c r="AF3608" s="241">
        <v>1.4145417999999999E-3</v>
      </c>
      <c r="AG3608" s="241">
        <v>1.4513526E-5</v>
      </c>
      <c r="AH3608" s="241">
        <v>4.0645420999999996E-3</v>
      </c>
      <c r="AI3608" s="241">
        <v>1.1106724000000001E-5</v>
      </c>
      <c r="AJ3608" s="241">
        <v>3.4196948999999999E-5</v>
      </c>
      <c r="AK3608" s="241">
        <v>7.2171686999999997E-6</v>
      </c>
      <c r="AL3608" s="241">
        <v>2.8578719999999999E-6</v>
      </c>
      <c r="AM3608" s="241">
        <v>8.8969397999999992E-9</v>
      </c>
      <c r="AN3608" s="241">
        <v>1.8402878999999999E-5</v>
      </c>
      <c r="AO3608" s="241">
        <v>1.3876025000000001E-5</v>
      </c>
      <c r="AP3608" s="241">
        <v>7.7766748000000007E-5</v>
      </c>
      <c r="AQ3608" s="241">
        <v>3.2942505E-6</v>
      </c>
      <c r="AR3608" s="241">
        <v>6.5519764999999999E-3</v>
      </c>
      <c r="AT3608" s="193"/>
      <c r="AU3608" s="193"/>
      <c r="AV3608" s="193"/>
      <c r="AW3608" s="193"/>
      <c r="AX3608" s="193"/>
      <c r="AY3608" s="193"/>
      <c r="AZ3608" s="193"/>
      <c r="BA3608" s="193"/>
      <c r="BB3608" s="193"/>
      <c r="BC3608" s="193"/>
      <c r="BD3608" s="193"/>
      <c r="BE3608" s="315"/>
      <c r="BF3608" s="315"/>
      <c r="BG3608" s="315"/>
      <c r="BH3608" s="315"/>
      <c r="BI3608" s="315"/>
      <c r="BJ3608" s="315"/>
      <c r="BK3608" s="315"/>
    </row>
    <row r="3609" spans="1:63" x14ac:dyDescent="0.25">
      <c r="A3609" s="9"/>
      <c r="B3609" s="43" t="s">
        <v>4654</v>
      </c>
      <c r="C3609" s="5" t="s">
        <v>5255</v>
      </c>
      <c r="D3609" s="172">
        <v>6.9456893999999998E-3</v>
      </c>
      <c r="E3609" s="172">
        <v>3.8121093999999999E-3</v>
      </c>
      <c r="F3609" s="172">
        <v>9.9669503000000001E-4</v>
      </c>
      <c r="G3609" s="172">
        <v>2.3733842E-4</v>
      </c>
      <c r="H3609" s="172">
        <v>1.1861383E-5</v>
      </c>
      <c r="I3609" s="172">
        <v>1.0532692E-3</v>
      </c>
      <c r="J3609" s="172">
        <v>2.4763231999999999E-4</v>
      </c>
      <c r="K3609" s="172">
        <v>1.2429178E-6</v>
      </c>
      <c r="L3609" s="172">
        <v>5.8554079000000005E-4</v>
      </c>
      <c r="M3609" s="172">
        <v>0</v>
      </c>
      <c r="N3609" s="172">
        <v>0</v>
      </c>
      <c r="O3609" s="172">
        <v>0</v>
      </c>
      <c r="P3609" s="199">
        <f t="shared" si="686"/>
        <v>2.8237847407407403E-2</v>
      </c>
      <c r="Q3609" s="233">
        <v>2.9599172</v>
      </c>
      <c r="R3609" s="96">
        <v>0.31036532</v>
      </c>
      <c r="S3609" s="96">
        <v>1.8781778</v>
      </c>
      <c r="T3609" s="96">
        <v>2.0220833000000001E-7</v>
      </c>
      <c r="U3609" s="96">
        <v>0.29680556000000002</v>
      </c>
      <c r="V3609" s="96">
        <v>1.0679473E-2</v>
      </c>
      <c r="W3609" s="96">
        <v>0.46388889</v>
      </c>
      <c r="X3609" s="241">
        <f t="shared" si="682"/>
        <v>3.1999175625816198E-3</v>
      </c>
      <c r="Y3609" s="241">
        <f t="shared" si="683"/>
        <v>1.791474333852E-3</v>
      </c>
      <c r="Z3609" s="241">
        <f t="shared" si="684"/>
        <v>6.8953360142962007E-4</v>
      </c>
      <c r="AA3609" s="241">
        <f t="shared" si="685"/>
        <v>7.1890962729999992E-4</v>
      </c>
      <c r="AB3609" s="241">
        <v>7.8191364999999997E-4</v>
      </c>
      <c r="AC3609" s="241">
        <v>1.5569962E-7</v>
      </c>
      <c r="AD3609" s="241">
        <v>5.4621583999999996E-4</v>
      </c>
      <c r="AE3609" s="241">
        <v>6.9004231999999995E-8</v>
      </c>
      <c r="AF3609" s="241">
        <v>4.0445097999999998E-4</v>
      </c>
      <c r="AG3609" s="241">
        <v>5.8669160000000001E-5</v>
      </c>
      <c r="AH3609" s="241">
        <v>5.1173954E-4</v>
      </c>
      <c r="AI3609" s="241">
        <v>1.5984546000000001E-6</v>
      </c>
      <c r="AJ3609" s="241">
        <v>2.1085524000000001E-6</v>
      </c>
      <c r="AK3609" s="241">
        <v>1.5697432000000001E-5</v>
      </c>
      <c r="AL3609" s="241">
        <v>2.5128372000000001E-7</v>
      </c>
      <c r="AM3609" s="241">
        <v>8.6970961999999995E-10</v>
      </c>
      <c r="AN3609" s="241">
        <v>1.2704154E-4</v>
      </c>
      <c r="AO3609" s="241">
        <v>9.8321789999999997E-6</v>
      </c>
      <c r="AP3609" s="241">
        <v>2.1263750000000001E-5</v>
      </c>
      <c r="AQ3609" s="241">
        <v>3.4248673E-6</v>
      </c>
      <c r="AR3609" s="241">
        <v>7.1548475999999995E-4</v>
      </c>
      <c r="AT3609" s="193"/>
      <c r="AU3609" s="193"/>
      <c r="AV3609" s="193"/>
      <c r="AW3609" s="193"/>
      <c r="AX3609" s="193"/>
      <c r="AY3609" s="193"/>
      <c r="AZ3609" s="193"/>
      <c r="BA3609" s="193"/>
      <c r="BB3609" s="193"/>
      <c r="BC3609" s="193"/>
      <c r="BD3609" s="193"/>
      <c r="BE3609" s="315"/>
      <c r="BF3609" s="315"/>
      <c r="BG3609" s="315"/>
      <c r="BH3609" s="315"/>
      <c r="BI3609" s="315"/>
      <c r="BJ3609" s="315"/>
      <c r="BK3609" s="315"/>
    </row>
    <row r="3610" spans="1:63" x14ac:dyDescent="0.25">
      <c r="A3610" s="9"/>
      <c r="B3610" s="43" t="s">
        <v>4654</v>
      </c>
      <c r="C3610" s="5" t="s">
        <v>5254</v>
      </c>
      <c r="D3610" s="172">
        <v>3.6302321999999998E-2</v>
      </c>
      <c r="E3610" s="172">
        <v>1.8217354000000002E-2</v>
      </c>
      <c r="F3610" s="172">
        <v>1.3831339999999999E-2</v>
      </c>
      <c r="G3610" s="172">
        <v>2.2013809000000001E-3</v>
      </c>
      <c r="H3610" s="172">
        <v>2.4123774E-5</v>
      </c>
      <c r="I3610" s="172">
        <v>1.2617284999999999E-3</v>
      </c>
      <c r="J3610" s="172">
        <v>2.2450351E-4</v>
      </c>
      <c r="K3610" s="172">
        <v>2.4952205000000001E-6</v>
      </c>
      <c r="L3610" s="172">
        <v>5.3939688999999995E-4</v>
      </c>
      <c r="M3610" s="172">
        <v>0</v>
      </c>
      <c r="N3610" s="172">
        <v>0</v>
      </c>
      <c r="O3610" s="172">
        <v>0</v>
      </c>
      <c r="P3610" s="199">
        <f t="shared" si="686"/>
        <v>0.13494336296296297</v>
      </c>
      <c r="Q3610" s="233">
        <v>2.7639879000000001</v>
      </c>
      <c r="R3610" s="96">
        <v>1.4939886</v>
      </c>
      <c r="S3610" s="96">
        <v>0.74593556000000005</v>
      </c>
      <c r="T3610" s="96">
        <v>5.2680556000000003E-7</v>
      </c>
      <c r="U3610" s="96">
        <v>3.8155556E-2</v>
      </c>
      <c r="V3610" s="96">
        <v>2.3243832999999998E-3</v>
      </c>
      <c r="W3610" s="96">
        <v>0.48358332999999998</v>
      </c>
      <c r="X3610" s="241">
        <f t="shared" si="682"/>
        <v>1.4313538748635701E-2</v>
      </c>
      <c r="Y3610" s="241">
        <f t="shared" si="683"/>
        <v>7.964474585870001E-3</v>
      </c>
      <c r="Z3610" s="241">
        <f t="shared" si="684"/>
        <v>2.6043545168657001E-3</v>
      </c>
      <c r="AA3610" s="241">
        <f t="shared" si="685"/>
        <v>3.7447096459000003E-3</v>
      </c>
      <c r="AB3610" s="241">
        <v>3.7394835000000002E-3</v>
      </c>
      <c r="AC3610" s="241">
        <v>2.6160563999999998E-7</v>
      </c>
      <c r="AD3610" s="241">
        <v>1.9018675E-3</v>
      </c>
      <c r="AE3610" s="241">
        <v>3.5310222999999999E-7</v>
      </c>
      <c r="AF3610" s="241">
        <v>2.299195E-3</v>
      </c>
      <c r="AG3610" s="241">
        <v>2.3313878E-5</v>
      </c>
      <c r="AH3610" s="241">
        <v>2.4475272000000002E-3</v>
      </c>
      <c r="AI3610" s="241">
        <v>2.3591528999999999E-5</v>
      </c>
      <c r="AJ3610" s="241">
        <v>1.9667898999999999E-5</v>
      </c>
      <c r="AK3610" s="241">
        <v>4.5499177999999996E-6</v>
      </c>
      <c r="AL3610" s="241">
        <v>1.6843084000000001E-6</v>
      </c>
      <c r="AM3610" s="241">
        <v>5.1576656999999999E-9</v>
      </c>
      <c r="AN3610" s="241">
        <v>4.3500685999999997E-5</v>
      </c>
      <c r="AO3610" s="241">
        <v>1.4887895E-5</v>
      </c>
      <c r="AP3610" s="241">
        <v>4.8939924000000001E-5</v>
      </c>
      <c r="AQ3610" s="241">
        <v>3.2730458999999999E-6</v>
      </c>
      <c r="AR3610" s="241">
        <v>3.7414366000000001E-3</v>
      </c>
      <c r="AT3610" s="193"/>
      <c r="AU3610" s="193"/>
      <c r="AV3610" s="193"/>
      <c r="AW3610" s="193"/>
      <c r="AX3610" s="193"/>
      <c r="AY3610" s="193"/>
      <c r="AZ3610" s="193"/>
      <c r="BA3610" s="193"/>
      <c r="BB3610" s="193"/>
      <c r="BC3610" s="193"/>
      <c r="BD3610" s="193"/>
      <c r="BE3610" s="315"/>
      <c r="BF3610" s="315"/>
      <c r="BG3610" s="315"/>
      <c r="BH3610" s="315"/>
      <c r="BI3610" s="315"/>
      <c r="BJ3610" s="315"/>
      <c r="BK3610" s="315"/>
    </row>
    <row r="3611" spans="1:63" x14ac:dyDescent="0.25">
      <c r="A3611" s="9"/>
      <c r="B3611" s="43" t="s">
        <v>4654</v>
      </c>
      <c r="C3611" s="5" t="s">
        <v>4658</v>
      </c>
      <c r="D3611" s="172">
        <v>2.9357864000000001E-2</v>
      </c>
      <c r="E3611" s="172">
        <v>1.8863379999999999E-2</v>
      </c>
      <c r="F3611" s="172">
        <v>5.7750198000000004E-3</v>
      </c>
      <c r="G3611" s="172">
        <v>1.6100653E-3</v>
      </c>
      <c r="H3611" s="172">
        <v>3.1151261000000001E-5</v>
      </c>
      <c r="I3611" s="172">
        <v>2.2520976E-3</v>
      </c>
      <c r="J3611" s="172">
        <v>2.5034253000000002E-4</v>
      </c>
      <c r="K3611" s="172">
        <v>3.0885016E-6</v>
      </c>
      <c r="L3611" s="172">
        <v>5.7271959999999995E-4</v>
      </c>
      <c r="M3611" s="172">
        <v>0</v>
      </c>
      <c r="N3611" s="172">
        <v>0</v>
      </c>
      <c r="O3611" s="172">
        <v>0</v>
      </c>
      <c r="P3611" s="199">
        <f t="shared" si="686"/>
        <v>0.13972874074074074</v>
      </c>
      <c r="Q3611" s="233">
        <v>3.3146339</v>
      </c>
      <c r="R3611" s="96">
        <v>1.5476547</v>
      </c>
      <c r="S3611" s="96">
        <v>1.4909222</v>
      </c>
      <c r="T3611" s="96">
        <v>7.7324999999999997E-7</v>
      </c>
      <c r="U3611" s="96">
        <v>2.6188333000000001E-2</v>
      </c>
      <c r="V3611" s="96">
        <v>3.9733972000000001E-3</v>
      </c>
      <c r="W3611" s="96">
        <v>0.24589443999999999</v>
      </c>
      <c r="X3611" s="241">
        <f t="shared" si="682"/>
        <v>1.3372851185188399E-2</v>
      </c>
      <c r="Y3611" s="241">
        <f t="shared" si="683"/>
        <v>6.8144409192500005E-3</v>
      </c>
      <c r="Z3611" s="241">
        <f t="shared" si="684"/>
        <v>2.6784323979383998E-3</v>
      </c>
      <c r="AA3611" s="241">
        <f t="shared" si="685"/>
        <v>3.8799778680000002E-3</v>
      </c>
      <c r="AB3611" s="241">
        <v>3.8729706000000001E-3</v>
      </c>
      <c r="AC3611" s="241">
        <v>4.5061383000000001E-7</v>
      </c>
      <c r="AD3611" s="241">
        <v>1.5030835000000001E-3</v>
      </c>
      <c r="AE3611" s="241">
        <v>2.4267241999999998E-7</v>
      </c>
      <c r="AF3611" s="241">
        <v>1.3910865000000001E-3</v>
      </c>
      <c r="AG3611" s="241">
        <v>4.6607033E-5</v>
      </c>
      <c r="AH3611" s="241">
        <v>2.5348433999999999E-3</v>
      </c>
      <c r="AI3611" s="241">
        <v>9.5436609999999998E-6</v>
      </c>
      <c r="AJ3611" s="241">
        <v>1.4382513000000001E-5</v>
      </c>
      <c r="AK3611" s="241">
        <v>4.7883794000000004E-6</v>
      </c>
      <c r="AL3611" s="241">
        <v>1.2471549999999999E-6</v>
      </c>
      <c r="AM3611" s="241">
        <v>3.9225383999999999E-9</v>
      </c>
      <c r="AN3611" s="241">
        <v>5.3797259999999998E-5</v>
      </c>
      <c r="AO3611" s="241">
        <v>1.8954809000000001E-5</v>
      </c>
      <c r="AP3611" s="241">
        <v>4.0871297999999997E-5</v>
      </c>
      <c r="AQ3611" s="241">
        <v>3.3813679999999999E-6</v>
      </c>
      <c r="AR3611" s="241">
        <v>3.8765965000000001E-3</v>
      </c>
      <c r="AT3611" s="193"/>
      <c r="AU3611" s="193"/>
      <c r="AV3611" s="193"/>
      <c r="AW3611" s="193"/>
      <c r="AX3611" s="193"/>
      <c r="AY3611" s="193"/>
      <c r="AZ3611" s="193"/>
      <c r="BA3611" s="193"/>
      <c r="BB3611" s="193"/>
      <c r="BC3611" s="193"/>
      <c r="BD3611" s="193"/>
      <c r="BE3611" s="315"/>
      <c r="BF3611" s="315"/>
      <c r="BG3611" s="315"/>
      <c r="BH3611" s="315"/>
      <c r="BI3611" s="315"/>
      <c r="BJ3611" s="315"/>
      <c r="BK3611" s="315"/>
    </row>
    <row r="3612" spans="1:63" x14ac:dyDescent="0.25">
      <c r="A3612" s="9"/>
      <c r="B3612" s="43" t="s">
        <v>4654</v>
      </c>
      <c r="C3612" s="5" t="s">
        <v>4657</v>
      </c>
      <c r="D3612" s="172">
        <v>4.7253086999999999E-2</v>
      </c>
      <c r="E3612" s="172">
        <v>3.1388261000000001E-2</v>
      </c>
      <c r="F3612" s="172">
        <v>1.2026561E-2</v>
      </c>
      <c r="G3612" s="172">
        <v>1.4002560999999999E-3</v>
      </c>
      <c r="H3612" s="172">
        <v>4.9511164999999999E-5</v>
      </c>
      <c r="I3612" s="172">
        <v>5.4207568000000004E-4</v>
      </c>
      <c r="J3612" s="172">
        <v>1.0508500000000001E-3</v>
      </c>
      <c r="K3612" s="172">
        <v>1.3783044E-4</v>
      </c>
      <c r="L3612" s="172">
        <v>6.5774151000000001E-4</v>
      </c>
      <c r="M3612" s="172">
        <v>0</v>
      </c>
      <c r="N3612" s="172">
        <v>0</v>
      </c>
      <c r="O3612" s="172">
        <v>0</v>
      </c>
      <c r="P3612" s="199">
        <f t="shared" si="686"/>
        <v>0.23250563703703703</v>
      </c>
      <c r="Q3612" s="233">
        <v>3.8610633000000001</v>
      </c>
      <c r="R3612" s="96">
        <v>2.7236894999999999</v>
      </c>
      <c r="S3612" s="96">
        <v>0.99963111000000004</v>
      </c>
      <c r="T3612" s="96">
        <v>5.7969443999999998E-7</v>
      </c>
      <c r="U3612" s="96">
        <v>4.2466667E-2</v>
      </c>
      <c r="V3612" s="96">
        <v>4.7199082999999998E-3</v>
      </c>
      <c r="W3612" s="96">
        <v>9.0555555999999995E-2</v>
      </c>
      <c r="X3612" s="241">
        <f t="shared" si="682"/>
        <v>2.1158943670550399E-2</v>
      </c>
      <c r="Y3612" s="241">
        <f t="shared" si="683"/>
        <v>9.8648758409900002E-3</v>
      </c>
      <c r="Z3612" s="241">
        <f t="shared" si="684"/>
        <v>4.4693147505604006E-3</v>
      </c>
      <c r="AA3612" s="241">
        <f t="shared" si="685"/>
        <v>6.8247530790000004E-3</v>
      </c>
      <c r="AB3612" s="241">
        <v>6.4445472000000002E-3</v>
      </c>
      <c r="AC3612" s="241">
        <v>2.4556147000000002E-7</v>
      </c>
      <c r="AD3612" s="241">
        <v>1.4750695E-3</v>
      </c>
      <c r="AE3612" s="241">
        <v>4.5517052E-7</v>
      </c>
      <c r="AF3612" s="241">
        <v>1.9226142999999999E-3</v>
      </c>
      <c r="AG3612" s="241">
        <v>2.1944109E-5</v>
      </c>
      <c r="AH3612" s="241">
        <v>4.2179692999999999E-3</v>
      </c>
      <c r="AI3612" s="241">
        <v>1.9788659E-5</v>
      </c>
      <c r="AJ3612" s="241">
        <v>1.2460267E-5</v>
      </c>
      <c r="AK3612" s="241">
        <v>6.2828908000000001E-6</v>
      </c>
      <c r="AL3612" s="241">
        <v>1.4362990000000001E-6</v>
      </c>
      <c r="AM3612" s="241">
        <v>3.8137604E-9</v>
      </c>
      <c r="AN3612" s="241">
        <v>8.1857070000000004E-5</v>
      </c>
      <c r="AO3612" s="241">
        <v>7.7208508E-5</v>
      </c>
      <c r="AP3612" s="241">
        <v>5.2307942999999999E-5</v>
      </c>
      <c r="AQ3612" s="241">
        <v>3.5553789999999999E-6</v>
      </c>
      <c r="AR3612" s="241">
        <v>6.8211977E-3</v>
      </c>
      <c r="AT3612" s="193"/>
      <c r="AU3612" s="193"/>
      <c r="AV3612" s="193"/>
      <c r="AW3612" s="193"/>
      <c r="AX3612" s="193"/>
      <c r="AY3612" s="193"/>
      <c r="AZ3612" s="193"/>
      <c r="BA3612" s="193"/>
      <c r="BB3612" s="193"/>
      <c r="BC3612" s="193"/>
      <c r="BD3612" s="193"/>
      <c r="BE3612" s="315"/>
      <c r="BF3612" s="315"/>
      <c r="BG3612" s="315"/>
      <c r="BH3612" s="315"/>
      <c r="BI3612" s="315"/>
      <c r="BJ3612" s="315"/>
      <c r="BK3612" s="315"/>
    </row>
    <row r="3613" spans="1:63" x14ac:dyDescent="0.25">
      <c r="A3613" s="45" t="s">
        <v>613</v>
      </c>
      <c r="B3613" s="45"/>
      <c r="C3613" s="43"/>
      <c r="D3613" s="199"/>
      <c r="E3613" s="199"/>
      <c r="F3613" s="199"/>
      <c r="G3613" s="199"/>
      <c r="H3613" s="199"/>
      <c r="I3613" s="199"/>
      <c r="J3613" s="199"/>
      <c r="K3613" s="199"/>
      <c r="L3613" s="199"/>
      <c r="M3613" s="199"/>
      <c r="N3613" s="199"/>
      <c r="O3613" s="199"/>
      <c r="P3613" s="199"/>
      <c r="Q3613" s="239"/>
      <c r="R3613" s="97"/>
      <c r="S3613" s="97"/>
      <c r="T3613" s="97"/>
      <c r="U3613" s="97"/>
      <c r="V3613" s="97"/>
      <c r="W3613" s="97"/>
      <c r="X3613" s="259"/>
      <c r="Y3613" s="259"/>
      <c r="Z3613" s="259"/>
      <c r="AA3613" s="258"/>
      <c r="AB3613" s="258"/>
      <c r="AC3613" s="258"/>
      <c r="AD3613" s="258"/>
      <c r="AE3613" s="258"/>
      <c r="AF3613" s="258"/>
      <c r="AG3613" s="258"/>
      <c r="AH3613" s="258"/>
      <c r="AI3613" s="258"/>
      <c r="AJ3613" s="258"/>
      <c r="AK3613" s="258"/>
      <c r="AL3613" s="258"/>
      <c r="AM3613" s="258"/>
      <c r="AN3613" s="258"/>
      <c r="AO3613" s="258"/>
      <c r="AP3613" s="258"/>
      <c r="AQ3613" s="258"/>
      <c r="AR3613" s="258"/>
      <c r="AT3613" s="193"/>
      <c r="AU3613" s="193"/>
      <c r="AV3613" s="193"/>
      <c r="AW3613" s="193"/>
      <c r="AX3613" s="193"/>
      <c r="AY3613" s="193"/>
      <c r="AZ3613" s="193"/>
      <c r="BA3613" s="193"/>
      <c r="BB3613" s="193"/>
      <c r="BC3613" s="193"/>
      <c r="BD3613" s="193"/>
      <c r="BE3613" s="315"/>
      <c r="BF3613" s="315"/>
      <c r="BG3613" s="315"/>
      <c r="BH3613" s="315"/>
      <c r="BI3613" s="315"/>
      <c r="BJ3613" s="315"/>
      <c r="BK3613" s="315"/>
    </row>
    <row r="3614" spans="1:63" x14ac:dyDescent="0.25">
      <c r="A3614" s="45"/>
      <c r="B3614" s="43" t="s">
        <v>4654</v>
      </c>
      <c r="C3614" s="25" t="s">
        <v>6480</v>
      </c>
      <c r="D3614" s="193">
        <v>8.3820192999999998E-4</v>
      </c>
      <c r="E3614" s="193">
        <v>3.6914002999999999E-4</v>
      </c>
      <c r="F3614" s="193">
        <v>9.0577480999999999E-5</v>
      </c>
      <c r="G3614" s="193">
        <v>1.7318258000000002E-5</v>
      </c>
      <c r="H3614" s="193">
        <v>2.4812788E-6</v>
      </c>
      <c r="I3614" s="193">
        <v>1.1032562E-4</v>
      </c>
      <c r="J3614" s="193">
        <v>2.9758102000000001E-5</v>
      </c>
      <c r="K3614" s="193">
        <v>3.1742886E-7</v>
      </c>
      <c r="L3614" s="193">
        <v>2.1828373000000001E-4</v>
      </c>
      <c r="M3614" s="193">
        <v>0</v>
      </c>
      <c r="N3614" s="193">
        <v>0</v>
      </c>
      <c r="O3614" s="193">
        <v>0</v>
      </c>
      <c r="P3614" s="199">
        <f>E3614/0.135</f>
        <v>2.7343705925925925E-3</v>
      </c>
      <c r="Q3614" s="240">
        <v>1.1136841</v>
      </c>
      <c r="R3614" s="99">
        <v>1.7860048E-2</v>
      </c>
      <c r="S3614" s="99">
        <v>4.5851555999999998E-3</v>
      </c>
      <c r="T3614" s="99">
        <v>4.3308332999999997E-8</v>
      </c>
      <c r="U3614" s="99">
        <v>2.5403333E-2</v>
      </c>
      <c r="V3614" s="99">
        <v>1.3863333E-2</v>
      </c>
      <c r="W3614" s="99">
        <v>1.0519722</v>
      </c>
      <c r="X3614" s="241">
        <f t="shared" ref="X3614:X3650" si="687">SUM(Y3614:AA3614)</f>
        <v>2.8865093454060001E-4</v>
      </c>
      <c r="Y3614" s="241">
        <f t="shared" ref="Y3614:Y3650" si="688">SUM(AB3614:AG3614)</f>
        <v>1.741423171398E-4</v>
      </c>
      <c r="Z3614" s="241">
        <f t="shared" ref="Z3614:Z3650" si="689">SUM(AH3614:AP3614)</f>
        <v>6.9179578670799995E-5</v>
      </c>
      <c r="AA3614" s="241">
        <f t="shared" ref="AA3614:AA3650" si="690">SUM(AQ3614:AR3614)</f>
        <v>4.5329038730000001E-5</v>
      </c>
      <c r="AB3614" s="258">
        <v>7.4982744999999999E-5</v>
      </c>
      <c r="AC3614" s="258">
        <v>6.7197394999999996E-9</v>
      </c>
      <c r="AD3614" s="258">
        <v>4.6267138E-5</v>
      </c>
      <c r="AE3614" s="258">
        <v>7.9937503000000001E-9</v>
      </c>
      <c r="AF3614" s="258">
        <v>5.2730189000000002E-5</v>
      </c>
      <c r="AG3614" s="258">
        <v>1.4753165E-7</v>
      </c>
      <c r="AH3614" s="258">
        <v>4.9062213999999998E-5</v>
      </c>
      <c r="AI3614" s="258">
        <v>1.4017819E-7</v>
      </c>
      <c r="AJ3614" s="258">
        <v>1.5378115999999999E-7</v>
      </c>
      <c r="AK3614" s="258">
        <v>1.437415E-6</v>
      </c>
      <c r="AL3614" s="258">
        <v>2.4013987999999999E-8</v>
      </c>
      <c r="AM3614" s="258">
        <v>8.3232799999999994E-11</v>
      </c>
      <c r="AN3614" s="258">
        <v>1.1045190999999999E-5</v>
      </c>
      <c r="AO3614" s="258">
        <v>1.6056118E-6</v>
      </c>
      <c r="AP3614" s="258">
        <v>5.7110903000000002E-6</v>
      </c>
      <c r="AQ3614" s="258">
        <v>6.2729673000000001E-7</v>
      </c>
      <c r="AR3614" s="258">
        <v>4.4701742000000001E-5</v>
      </c>
      <c r="AT3614" s="193"/>
      <c r="AU3614" s="193"/>
      <c r="AV3614" s="193"/>
      <c r="AW3614" s="193"/>
      <c r="AX3614" s="193"/>
      <c r="AY3614" s="193"/>
      <c r="AZ3614" s="193"/>
      <c r="BA3614" s="193"/>
      <c r="BB3614" s="193"/>
      <c r="BC3614" s="193"/>
      <c r="BD3614" s="193"/>
      <c r="BE3614" s="315"/>
      <c r="BF3614" s="315"/>
      <c r="BG3614" s="315"/>
      <c r="BH3614" s="315"/>
      <c r="BI3614" s="315"/>
      <c r="BJ3614" s="315"/>
      <c r="BK3614" s="315"/>
    </row>
    <row r="3615" spans="1:63" x14ac:dyDescent="0.25">
      <c r="A3615" s="45"/>
      <c r="B3615" s="43" t="s">
        <v>4654</v>
      </c>
      <c r="C3615" s="25" t="s">
        <v>6481</v>
      </c>
      <c r="D3615" s="193">
        <v>6.6157174000000003E-3</v>
      </c>
      <c r="E3615" s="193">
        <v>4.5314583999999996E-3</v>
      </c>
      <c r="F3615" s="193">
        <v>1.1179E-3</v>
      </c>
      <c r="G3615" s="193">
        <v>3.2941987E-4</v>
      </c>
      <c r="H3615" s="193">
        <v>9.2115358000000001E-6</v>
      </c>
      <c r="I3615" s="193">
        <v>3.0179198000000003E-4</v>
      </c>
      <c r="J3615" s="193">
        <v>7.5103512000000003E-5</v>
      </c>
      <c r="K3615" s="193">
        <v>1.1508228999999999E-6</v>
      </c>
      <c r="L3615" s="193">
        <v>2.4968123999999999E-4</v>
      </c>
      <c r="M3615" s="193">
        <v>0</v>
      </c>
      <c r="N3615" s="193">
        <v>0</v>
      </c>
      <c r="O3615" s="193">
        <v>0</v>
      </c>
      <c r="P3615" s="199">
        <f>E3615/0.135</f>
        <v>3.356635851851851E-2</v>
      </c>
      <c r="Q3615" s="240">
        <v>2.6093758999999999</v>
      </c>
      <c r="R3615" s="99">
        <v>0.41157680000000002</v>
      </c>
      <c r="S3615" s="99">
        <v>1.7629111</v>
      </c>
      <c r="T3615" s="99">
        <v>2.3308333E-7</v>
      </c>
      <c r="U3615" s="99">
        <v>1.7819722E-2</v>
      </c>
      <c r="V3615" s="99">
        <v>5.6513333000000002E-3</v>
      </c>
      <c r="W3615" s="99">
        <v>0.41141666999999998</v>
      </c>
      <c r="X3615" s="241">
        <f t="shared" si="687"/>
        <v>3.2769408878910397E-3</v>
      </c>
      <c r="Y3615" s="241">
        <f t="shared" si="688"/>
        <v>1.5936678322019998E-3</v>
      </c>
      <c r="Z3615" s="241">
        <f t="shared" si="689"/>
        <v>6.5146472603904012E-4</v>
      </c>
      <c r="AA3615" s="241">
        <f t="shared" si="690"/>
        <v>1.0318083296499999E-3</v>
      </c>
      <c r="AB3615" s="258">
        <v>9.3002948E-4</v>
      </c>
      <c r="AC3615" s="258">
        <v>1.8778025999999999E-7</v>
      </c>
      <c r="AD3615" s="258">
        <v>3.4340508999999999E-4</v>
      </c>
      <c r="AE3615" s="258">
        <v>5.7941941999999998E-8</v>
      </c>
      <c r="AF3615" s="258">
        <v>2.6198764999999999E-4</v>
      </c>
      <c r="AG3615" s="258">
        <v>5.7999889999999999E-5</v>
      </c>
      <c r="AH3615" s="258">
        <v>6.0869910999999997E-4</v>
      </c>
      <c r="AI3615" s="258">
        <v>1.8276073000000001E-6</v>
      </c>
      <c r="AJ3615" s="258">
        <v>2.9246136000000001E-6</v>
      </c>
      <c r="AK3615" s="258">
        <v>1.4639625999999999E-6</v>
      </c>
      <c r="AL3615" s="258">
        <v>2.7039602999999998E-7</v>
      </c>
      <c r="AM3615" s="258">
        <v>8.5350904000000005E-10</v>
      </c>
      <c r="AN3615" s="258">
        <v>1.5469552E-5</v>
      </c>
      <c r="AO3615" s="258">
        <v>5.9222410000000003E-6</v>
      </c>
      <c r="AP3615" s="258">
        <v>1.488639E-5</v>
      </c>
      <c r="AQ3615" s="258">
        <v>8.3432964999999998E-7</v>
      </c>
      <c r="AR3615" s="258">
        <v>1.030974E-3</v>
      </c>
      <c r="AT3615" s="193"/>
      <c r="AU3615" s="193"/>
      <c r="AV3615" s="193"/>
      <c r="AW3615" s="193"/>
      <c r="AX3615" s="193"/>
      <c r="AY3615" s="193"/>
      <c r="AZ3615" s="193"/>
      <c r="BA3615" s="193"/>
      <c r="BB3615" s="193"/>
      <c r="BC3615" s="193"/>
      <c r="BD3615" s="193"/>
      <c r="BE3615" s="315"/>
      <c r="BF3615" s="315"/>
      <c r="BG3615" s="315"/>
      <c r="BH3615" s="315"/>
      <c r="BI3615" s="315"/>
      <c r="BJ3615" s="315"/>
      <c r="BK3615" s="315"/>
    </row>
    <row r="3616" spans="1:63" x14ac:dyDescent="0.25">
      <c r="A3616" s="43"/>
      <c r="B3616" s="43" t="s">
        <v>4654</v>
      </c>
      <c r="C3616" s="25" t="s">
        <v>3094</v>
      </c>
      <c r="D3616" s="193">
        <v>1.4168740000000001E-2</v>
      </c>
      <c r="E3616" s="193">
        <v>1.2006068999999999E-2</v>
      </c>
      <c r="F3616" s="193">
        <v>1.123628E-3</v>
      </c>
      <c r="G3616" s="193">
        <v>2.5632068999999999E-4</v>
      </c>
      <c r="H3616" s="193">
        <v>3.9619992999999998E-5</v>
      </c>
      <c r="I3616" s="193">
        <v>4.1947696000000002E-4</v>
      </c>
      <c r="J3616" s="193">
        <v>7.0192589999999995E-5</v>
      </c>
      <c r="K3616" s="193">
        <v>6.2837082999999997E-6</v>
      </c>
      <c r="L3616" s="193">
        <v>2.4714974000000003E-4</v>
      </c>
      <c r="M3616" s="193">
        <v>0</v>
      </c>
      <c r="N3616" s="193">
        <v>0</v>
      </c>
      <c r="O3616" s="193">
        <v>0</v>
      </c>
      <c r="P3616" s="199">
        <f t="shared" ref="P3616:P3649" si="691">E3616/0.135</f>
        <v>8.8933844444444438E-2</v>
      </c>
      <c r="Q3616" s="240">
        <v>2.0291385000000002</v>
      </c>
      <c r="R3616" s="99">
        <v>1.2654481</v>
      </c>
      <c r="S3616" s="99">
        <v>2.4667999999999999E-2</v>
      </c>
      <c r="T3616" s="99">
        <v>1.1419167E-6</v>
      </c>
      <c r="U3616" s="99">
        <v>6.3202778000000001E-2</v>
      </c>
      <c r="V3616" s="99">
        <v>1.7485166999999999E-2</v>
      </c>
      <c r="W3616" s="99">
        <v>0.65833333000000005</v>
      </c>
      <c r="X3616" s="241">
        <f t="shared" si="687"/>
        <v>7.91633939794191E-3</v>
      </c>
      <c r="Y3616" s="241">
        <f t="shared" si="688"/>
        <v>3.0109838461299999E-3</v>
      </c>
      <c r="Z3616" s="241">
        <f t="shared" si="689"/>
        <v>1.7327766624419098E-3</v>
      </c>
      <c r="AA3616" s="241">
        <f t="shared" si="690"/>
        <v>3.1725788893700001E-3</v>
      </c>
      <c r="AB3616" s="258">
        <v>2.4648347999999998E-3</v>
      </c>
      <c r="AC3616" s="258">
        <v>6.1772035999999998E-7</v>
      </c>
      <c r="AD3616" s="258">
        <v>2.4698143999999999E-4</v>
      </c>
      <c r="AE3616" s="258">
        <v>1.2029989000000001E-7</v>
      </c>
      <c r="AF3616" s="258">
        <v>2.9767515000000001E-4</v>
      </c>
      <c r="AG3616" s="258">
        <v>7.5443587999999996E-7</v>
      </c>
      <c r="AH3616" s="258">
        <v>1.6131415E-3</v>
      </c>
      <c r="AI3616" s="258">
        <v>1.7428119E-6</v>
      </c>
      <c r="AJ3616" s="258">
        <v>2.2563319999999999E-6</v>
      </c>
      <c r="AK3616" s="258">
        <v>3.5588506999999998E-6</v>
      </c>
      <c r="AL3616" s="258">
        <v>2.0627130000000001E-7</v>
      </c>
      <c r="AM3616" s="258">
        <v>6.3554190999999999E-10</v>
      </c>
      <c r="AN3616" s="258">
        <v>5.4137703000000003E-5</v>
      </c>
      <c r="AO3616" s="258">
        <v>1.2918749E-5</v>
      </c>
      <c r="AP3616" s="258">
        <v>4.4813808999999999E-5</v>
      </c>
      <c r="AQ3616" s="258">
        <v>7.2328937E-7</v>
      </c>
      <c r="AR3616" s="258">
        <v>3.1718556000000001E-3</v>
      </c>
      <c r="AT3616" s="193"/>
      <c r="AU3616" s="193"/>
      <c r="AV3616" s="193"/>
      <c r="AW3616" s="193"/>
      <c r="AX3616" s="193"/>
      <c r="AY3616" s="193"/>
      <c r="AZ3616" s="193"/>
      <c r="BA3616" s="193"/>
      <c r="BB3616" s="193"/>
      <c r="BC3616" s="193"/>
      <c r="BD3616" s="193"/>
      <c r="BE3616" s="315"/>
      <c r="BF3616" s="315"/>
      <c r="BG3616" s="315"/>
      <c r="BH3616" s="315"/>
      <c r="BI3616" s="315"/>
      <c r="BJ3616" s="315"/>
      <c r="BK3616" s="315"/>
    </row>
    <row r="3617" spans="1:63" x14ac:dyDescent="0.25">
      <c r="A3617" s="9"/>
      <c r="B3617" s="43" t="s">
        <v>4654</v>
      </c>
      <c r="C3617" s="25" t="s">
        <v>3093</v>
      </c>
      <c r="D3617" s="193">
        <v>6.5683476000000005E-2</v>
      </c>
      <c r="E3617" s="193">
        <v>2.6673837999999998E-2</v>
      </c>
      <c r="F3617" s="193">
        <v>2.8201904999999999E-2</v>
      </c>
      <c r="G3617" s="193">
        <v>4.6173916000000004E-3</v>
      </c>
      <c r="H3617" s="193">
        <v>1.6200086999999999E-5</v>
      </c>
      <c r="I3617" s="193">
        <v>5.9468621999999999E-3</v>
      </c>
      <c r="J3617" s="193">
        <v>6.1027018E-5</v>
      </c>
      <c r="K3617" s="193">
        <v>8.1438031999999996E-7</v>
      </c>
      <c r="L3617" s="193">
        <v>1.6543842000000001E-4</v>
      </c>
      <c r="M3617" s="193">
        <v>0</v>
      </c>
      <c r="N3617" s="193">
        <v>0</v>
      </c>
      <c r="O3617" s="193">
        <v>0</v>
      </c>
      <c r="P3617" s="199">
        <f t="shared" si="691"/>
        <v>0.19758398518518516</v>
      </c>
      <c r="Q3617" s="240">
        <v>2.3690445000000002</v>
      </c>
      <c r="R3617" s="99">
        <v>1.8108712</v>
      </c>
      <c r="S3617" s="99">
        <v>1.7318E-2</v>
      </c>
      <c r="T3617" s="99">
        <v>6.5597222E-8</v>
      </c>
      <c r="U3617" s="99">
        <v>1.0975278000000001E-3</v>
      </c>
      <c r="V3617" s="99">
        <v>3.1327139000000002E-4</v>
      </c>
      <c r="W3617" s="99">
        <v>0.53944444000000003</v>
      </c>
      <c r="X3617" s="241">
        <f t="shared" si="687"/>
        <v>2.2451558896547E-2</v>
      </c>
      <c r="Y3617" s="241">
        <f t="shared" si="688"/>
        <v>1.4192396193271999E-2</v>
      </c>
      <c r="Z3617" s="241">
        <f t="shared" si="689"/>
        <v>3.7244893422149995E-3</v>
      </c>
      <c r="AA3617" s="241">
        <f t="shared" si="690"/>
        <v>4.53467336106E-3</v>
      </c>
      <c r="AB3617" s="258">
        <v>5.4759316999999997E-3</v>
      </c>
      <c r="AC3617" s="258">
        <v>2.7505282000000001E-8</v>
      </c>
      <c r="AD3617" s="258">
        <v>3.4473088999999999E-3</v>
      </c>
      <c r="AE3617" s="258">
        <v>5.6024851999999998E-7</v>
      </c>
      <c r="AF3617" s="258">
        <v>5.2680084000000004E-3</v>
      </c>
      <c r="AG3617" s="258">
        <v>5.5943947000000002E-7</v>
      </c>
      <c r="AH3617" s="258">
        <v>3.5841673999999998E-3</v>
      </c>
      <c r="AI3617" s="258">
        <v>4.8498955999999997E-5</v>
      </c>
      <c r="AJ3617" s="258">
        <v>4.1317638999999999E-5</v>
      </c>
      <c r="AK3617" s="258">
        <v>9.2268449999999997E-7</v>
      </c>
      <c r="AL3617" s="258">
        <v>3.3853349999999999E-6</v>
      </c>
      <c r="AM3617" s="258">
        <v>1.0094215E-8</v>
      </c>
      <c r="AN3617" s="258">
        <v>4.5032734999999997E-6</v>
      </c>
      <c r="AO3617" s="258">
        <v>1.0091924E-5</v>
      </c>
      <c r="AP3617" s="258">
        <v>3.1592035999999997E-5</v>
      </c>
      <c r="AQ3617" s="258">
        <v>5.8976106000000004E-7</v>
      </c>
      <c r="AR3617" s="258">
        <v>4.5340835999999997E-3</v>
      </c>
      <c r="AT3617" s="193"/>
      <c r="AU3617" s="193"/>
      <c r="AV3617" s="193"/>
      <c r="AW3617" s="193"/>
      <c r="AX3617" s="193"/>
      <c r="AY3617" s="193"/>
      <c r="AZ3617" s="193"/>
      <c r="BA3617" s="193"/>
      <c r="BB3617" s="193"/>
      <c r="BC3617" s="193"/>
      <c r="BD3617" s="193"/>
      <c r="BE3617" s="315"/>
      <c r="BF3617" s="315"/>
      <c r="BG3617" s="315"/>
      <c r="BH3617" s="315"/>
      <c r="BI3617" s="315"/>
      <c r="BJ3617" s="315"/>
      <c r="BK3617" s="315"/>
    </row>
    <row r="3618" spans="1:63" x14ac:dyDescent="0.25">
      <c r="A3618" s="9"/>
      <c r="B3618" s="43" t="s">
        <v>4654</v>
      </c>
      <c r="C3618" s="25" t="s">
        <v>3092</v>
      </c>
      <c r="D3618" s="193">
        <v>1.6136571999999998E-2</v>
      </c>
      <c r="E3618" s="193">
        <v>1.2634974E-2</v>
      </c>
      <c r="F3618" s="193">
        <v>2.2854907000000001E-3</v>
      </c>
      <c r="G3618" s="193">
        <v>3.5179915000000002E-4</v>
      </c>
      <c r="H3618" s="193">
        <v>2.8846201000000001E-5</v>
      </c>
      <c r="I3618" s="193">
        <v>4.9678595999999998E-4</v>
      </c>
      <c r="J3618" s="193">
        <v>9.1657208000000002E-5</v>
      </c>
      <c r="K3618" s="193">
        <v>9.9617137E-6</v>
      </c>
      <c r="L3618" s="193">
        <v>2.3705754999999999E-4</v>
      </c>
      <c r="M3618" s="193">
        <v>0</v>
      </c>
      <c r="N3618" s="193">
        <v>0</v>
      </c>
      <c r="O3618" s="193">
        <v>0</v>
      </c>
      <c r="P3618" s="199">
        <f t="shared" si="691"/>
        <v>9.3592399999999992E-2</v>
      </c>
      <c r="Q3618" s="240">
        <v>3.2386944</v>
      </c>
      <c r="R3618" s="99">
        <v>1.1918295999999999</v>
      </c>
      <c r="S3618" s="99">
        <v>1.9999777999999999</v>
      </c>
      <c r="T3618" s="99">
        <v>5.0786111E-7</v>
      </c>
      <c r="U3618" s="99">
        <v>3.7719443999999998E-2</v>
      </c>
      <c r="V3618" s="99">
        <v>2.1792653000000002E-3</v>
      </c>
      <c r="W3618" s="99">
        <v>6.9877778E-3</v>
      </c>
      <c r="X3618" s="241">
        <f t="shared" si="687"/>
        <v>8.3028683829184484E-3</v>
      </c>
      <c r="Y3618" s="241">
        <f t="shared" si="688"/>
        <v>3.5340819394599995E-3</v>
      </c>
      <c r="Z3618" s="241">
        <f t="shared" si="689"/>
        <v>1.7802324774284502E-3</v>
      </c>
      <c r="AA3618" s="241">
        <f t="shared" si="690"/>
        <v>2.9885539660299996E-3</v>
      </c>
      <c r="AB3618" s="258">
        <v>2.5939913E-3</v>
      </c>
      <c r="AC3618" s="258">
        <v>3.1410456000000001E-7</v>
      </c>
      <c r="AD3618" s="258">
        <v>3.7409961000000003E-4</v>
      </c>
      <c r="AE3618" s="258">
        <v>1.5255490000000001E-7</v>
      </c>
      <c r="AF3618" s="258">
        <v>5.0297115999999996E-4</v>
      </c>
      <c r="AG3618" s="258">
        <v>6.2553209999999997E-5</v>
      </c>
      <c r="AH3618" s="258">
        <v>1.6978176000000001E-3</v>
      </c>
      <c r="AI3618" s="258">
        <v>3.6729527000000002E-6</v>
      </c>
      <c r="AJ3618" s="258">
        <v>3.1070564000000001E-6</v>
      </c>
      <c r="AK3618" s="258">
        <v>2.4452076999999999E-6</v>
      </c>
      <c r="AL3618" s="258">
        <v>2.886559E-7</v>
      </c>
      <c r="AM3618" s="258">
        <v>9.517284499999999E-10</v>
      </c>
      <c r="AN3618" s="258">
        <v>3.0846819999999999E-5</v>
      </c>
      <c r="AO3618" s="258">
        <v>1.4106540000000001E-5</v>
      </c>
      <c r="AP3618" s="258">
        <v>2.7946692999999999E-5</v>
      </c>
      <c r="AQ3618" s="258">
        <v>8.5526603000000001E-7</v>
      </c>
      <c r="AR3618" s="258">
        <v>2.9876986999999998E-3</v>
      </c>
      <c r="AT3618" s="193"/>
      <c r="AU3618" s="193"/>
      <c r="AV3618" s="193"/>
      <c r="AW3618" s="193"/>
      <c r="AX3618" s="193"/>
      <c r="AY3618" s="193"/>
      <c r="AZ3618" s="193"/>
      <c r="BA3618" s="193"/>
      <c r="BB3618" s="193"/>
      <c r="BC3618" s="193"/>
      <c r="BD3618" s="193"/>
      <c r="BE3618" s="315"/>
      <c r="BF3618" s="315"/>
      <c r="BG3618" s="315"/>
      <c r="BH3618" s="315"/>
      <c r="BI3618" s="315"/>
      <c r="BJ3618" s="315"/>
      <c r="BK3618" s="315"/>
    </row>
    <row r="3619" spans="1:63" x14ac:dyDescent="0.25">
      <c r="A3619" s="9"/>
      <c r="B3619" s="43" t="s">
        <v>4654</v>
      </c>
      <c r="C3619" s="25" t="s">
        <v>6732</v>
      </c>
      <c r="D3619" s="193">
        <v>3.3931044E-2</v>
      </c>
      <c r="E3619" s="193">
        <v>2.3250059999999999E-2</v>
      </c>
      <c r="F3619" s="193">
        <v>5.9123967999999997E-3</v>
      </c>
      <c r="G3619" s="193">
        <v>3.2191541000000001E-3</v>
      </c>
      <c r="H3619" s="193">
        <v>2.1164784000000001E-5</v>
      </c>
      <c r="I3619" s="193">
        <v>1.1572202999999999E-3</v>
      </c>
      <c r="J3619" s="193">
        <v>1.5332576E-4</v>
      </c>
      <c r="K3619" s="193">
        <v>1.2872109000000001E-6</v>
      </c>
      <c r="L3619" s="193">
        <v>2.1643534999999999E-4</v>
      </c>
      <c r="M3619" s="193">
        <v>0</v>
      </c>
      <c r="N3619" s="193">
        <v>0</v>
      </c>
      <c r="O3619" s="193">
        <v>0</v>
      </c>
      <c r="P3619" s="199">
        <f t="shared" si="691"/>
        <v>0.17222266666666666</v>
      </c>
      <c r="Q3619" s="240">
        <v>3.4010454999999999</v>
      </c>
      <c r="R3619" s="99">
        <v>1.8133300000000001</v>
      </c>
      <c r="S3619" s="99">
        <v>1.4869555999999999</v>
      </c>
      <c r="T3619" s="99">
        <v>3.8422221999999999E-7</v>
      </c>
      <c r="U3619" s="99">
        <v>3.5322221999999999E-3</v>
      </c>
      <c r="V3619" s="99">
        <v>3.6343638999999998E-4</v>
      </c>
      <c r="W3619" s="99">
        <v>9.6863888999999995E-2</v>
      </c>
      <c r="X3619" s="241">
        <f t="shared" si="687"/>
        <v>1.6339187809770297E-2</v>
      </c>
      <c r="Y3619" s="241">
        <f t="shared" si="688"/>
        <v>8.55096730889E-3</v>
      </c>
      <c r="Z3619" s="241">
        <f t="shared" si="689"/>
        <v>3.2470037935102996E-3</v>
      </c>
      <c r="AA3619" s="241">
        <f t="shared" si="690"/>
        <v>4.5412167073700001E-3</v>
      </c>
      <c r="AB3619" s="258">
        <v>4.7738334999999996E-3</v>
      </c>
      <c r="AC3619" s="258">
        <v>2.4593763000000002E-7</v>
      </c>
      <c r="AD3619" s="258">
        <v>2.5445449E-3</v>
      </c>
      <c r="AE3619" s="258">
        <v>2.5823725999999998E-7</v>
      </c>
      <c r="AF3619" s="258">
        <v>1.1855774000000001E-3</v>
      </c>
      <c r="AG3619" s="258">
        <v>4.6507334000000001E-5</v>
      </c>
      <c r="AH3619" s="258">
        <v>3.1245546000000001E-3</v>
      </c>
      <c r="AI3619" s="258">
        <v>9.7089567000000006E-6</v>
      </c>
      <c r="AJ3619" s="258">
        <v>2.8772093999999999E-5</v>
      </c>
      <c r="AK3619" s="258">
        <v>3.0924246000000001E-6</v>
      </c>
      <c r="AL3619" s="258">
        <v>2.4004854000000001E-6</v>
      </c>
      <c r="AM3619" s="258">
        <v>7.3168103000000002E-9</v>
      </c>
      <c r="AN3619" s="258">
        <v>3.1681370000000003E-5</v>
      </c>
      <c r="AO3619" s="258">
        <v>1.6608727999999999E-5</v>
      </c>
      <c r="AP3619" s="258">
        <v>3.0177818E-5</v>
      </c>
      <c r="AQ3619" s="258">
        <v>8.0190736999999995E-7</v>
      </c>
      <c r="AR3619" s="258">
        <v>4.5404147999999998E-3</v>
      </c>
      <c r="AT3619" s="193"/>
      <c r="AU3619" s="193"/>
      <c r="AV3619" s="193"/>
      <c r="AW3619" s="193"/>
      <c r="AX3619" s="193"/>
      <c r="AY3619" s="193"/>
      <c r="AZ3619" s="193"/>
      <c r="BA3619" s="193"/>
      <c r="BB3619" s="193"/>
      <c r="BC3619" s="193"/>
      <c r="BD3619" s="193"/>
      <c r="BE3619" s="315"/>
      <c r="BF3619" s="315"/>
      <c r="BG3619" s="315"/>
      <c r="BH3619" s="315"/>
      <c r="BI3619" s="315"/>
      <c r="BJ3619" s="315"/>
      <c r="BK3619" s="315"/>
    </row>
    <row r="3620" spans="1:63" x14ac:dyDescent="0.25">
      <c r="A3620" s="9"/>
      <c r="B3620" s="43" t="s">
        <v>4654</v>
      </c>
      <c r="C3620" s="25" t="s">
        <v>6731</v>
      </c>
      <c r="D3620" s="193">
        <v>1.0067921000000001E-2</v>
      </c>
      <c r="E3620" s="193">
        <v>8.8040678000000008E-3</v>
      </c>
      <c r="F3620" s="193">
        <v>4.8462841000000001E-4</v>
      </c>
      <c r="G3620" s="193">
        <v>5.3030081E-5</v>
      </c>
      <c r="H3620" s="193">
        <v>8.0606649000000002E-5</v>
      </c>
      <c r="I3620" s="193">
        <v>1.2379175000000001E-4</v>
      </c>
      <c r="J3620" s="193">
        <v>2.9131251999999999E-4</v>
      </c>
      <c r="K3620" s="193">
        <v>2.026008E-6</v>
      </c>
      <c r="L3620" s="193">
        <v>2.2845809999999999E-4</v>
      </c>
      <c r="M3620" s="193">
        <v>0</v>
      </c>
      <c r="N3620" s="193">
        <v>0</v>
      </c>
      <c r="O3620" s="193">
        <v>0</v>
      </c>
      <c r="P3620" s="199">
        <f t="shared" si="691"/>
        <v>6.5215317037037035E-2</v>
      </c>
      <c r="Q3620" s="240">
        <v>1.3870431000000001</v>
      </c>
      <c r="R3620" s="99">
        <v>0.32381399999999999</v>
      </c>
      <c r="S3620" s="99">
        <v>9.7211332999999997E-2</v>
      </c>
      <c r="T3620" s="99">
        <v>3.8216666999999998E-7</v>
      </c>
      <c r="U3620" s="99">
        <v>4.7119444000000003E-2</v>
      </c>
      <c r="V3620" s="99">
        <v>2.5909467E-4</v>
      </c>
      <c r="W3620" s="99">
        <v>0.91863888999999999</v>
      </c>
      <c r="X3620" s="241">
        <f t="shared" si="687"/>
        <v>4.2498009545086203E-3</v>
      </c>
      <c r="Y3620" s="241">
        <f t="shared" si="688"/>
        <v>1.9722883527060002E-3</v>
      </c>
      <c r="Z3620" s="241">
        <f t="shared" si="689"/>
        <v>1.4655980929926199E-3</v>
      </c>
      <c r="AA3620" s="241">
        <f t="shared" si="690"/>
        <v>8.1191450880999994E-4</v>
      </c>
      <c r="AB3620" s="258">
        <v>1.7716881E-3</v>
      </c>
      <c r="AC3620" s="258">
        <v>1.3292306000000001E-7</v>
      </c>
      <c r="AD3620" s="258">
        <v>7.6160207000000002E-5</v>
      </c>
      <c r="AE3620" s="258">
        <v>5.8117045999999998E-8</v>
      </c>
      <c r="AF3620" s="258">
        <v>1.2107924E-4</v>
      </c>
      <c r="AG3620" s="258">
        <v>3.1697655999999999E-6</v>
      </c>
      <c r="AH3620" s="258">
        <v>1.1588097E-3</v>
      </c>
      <c r="AI3620" s="258">
        <v>7.8205647999999999E-7</v>
      </c>
      <c r="AJ3620" s="258">
        <v>4.5924596999999998E-7</v>
      </c>
      <c r="AK3620" s="258">
        <v>2.5854596E-6</v>
      </c>
      <c r="AL3620" s="258">
        <v>5.6349284999999999E-8</v>
      </c>
      <c r="AM3620" s="258">
        <v>1.7335762000000001E-10</v>
      </c>
      <c r="AN3620" s="258">
        <v>5.8991725999999997E-5</v>
      </c>
      <c r="AO3620" s="258">
        <v>3.7068422999999999E-6</v>
      </c>
      <c r="AP3620" s="258">
        <v>2.4020654000000001E-4</v>
      </c>
      <c r="AQ3620" s="258">
        <v>6.3844881000000003E-7</v>
      </c>
      <c r="AR3620" s="258">
        <v>8.1127605999999997E-4</v>
      </c>
      <c r="AT3620" s="193"/>
      <c r="AU3620" s="193"/>
      <c r="AV3620" s="193"/>
      <c r="AW3620" s="193"/>
      <c r="AX3620" s="193"/>
      <c r="AY3620" s="193"/>
      <c r="AZ3620" s="193"/>
      <c r="BA3620" s="193"/>
      <c r="BB3620" s="193"/>
      <c r="BC3620" s="193"/>
      <c r="BD3620" s="193"/>
      <c r="BE3620" s="315"/>
      <c r="BF3620" s="315"/>
      <c r="BG3620" s="315"/>
      <c r="BH3620" s="315"/>
      <c r="BI3620" s="315"/>
      <c r="BJ3620" s="315"/>
      <c r="BK3620" s="315"/>
    </row>
    <row r="3621" spans="1:63" x14ac:dyDescent="0.25">
      <c r="A3621" s="9"/>
      <c r="B3621" s="43" t="s">
        <v>4654</v>
      </c>
      <c r="C3621" s="25" t="s">
        <v>4110</v>
      </c>
      <c r="D3621" s="193">
        <v>4.9420961999999999E-2</v>
      </c>
      <c r="E3621" s="193">
        <v>3.4696580999999997E-2</v>
      </c>
      <c r="F3621" s="193">
        <v>9.1781671000000006E-3</v>
      </c>
      <c r="G3621" s="193">
        <v>3.4470222000000002E-3</v>
      </c>
      <c r="H3621" s="193">
        <v>3.0494362E-5</v>
      </c>
      <c r="I3621" s="193">
        <v>1.6424464E-3</v>
      </c>
      <c r="J3621" s="193">
        <v>2.2456921000000001E-4</v>
      </c>
      <c r="K3621" s="193">
        <v>1.9773927000000001E-6</v>
      </c>
      <c r="L3621" s="193">
        <v>1.9970422E-4</v>
      </c>
      <c r="M3621" s="193">
        <v>0</v>
      </c>
      <c r="N3621" s="193">
        <v>0</v>
      </c>
      <c r="O3621" s="193">
        <v>0</v>
      </c>
      <c r="P3621" s="199">
        <f t="shared" si="691"/>
        <v>0.2570117111111111</v>
      </c>
      <c r="Q3621" s="240">
        <v>3.6196171000000001</v>
      </c>
      <c r="R3621" s="99">
        <v>2.8351359</v>
      </c>
      <c r="S3621" s="99">
        <v>0.69626666999999998</v>
      </c>
      <c r="T3621" s="99">
        <v>5.9891667000000001E-7</v>
      </c>
      <c r="U3621" s="99">
        <v>4.8966666999999998E-2</v>
      </c>
      <c r="V3621" s="99">
        <v>1.0444083E-3</v>
      </c>
      <c r="W3621" s="99">
        <v>3.8202778E-2</v>
      </c>
      <c r="X3621" s="241">
        <f t="shared" si="687"/>
        <v>2.3630562437327397E-2</v>
      </c>
      <c r="Y3621" s="241">
        <f t="shared" si="688"/>
        <v>1.162675783485E-2</v>
      </c>
      <c r="Z3621" s="241">
        <f t="shared" si="689"/>
        <v>4.9040461066473988E-3</v>
      </c>
      <c r="AA3621" s="241">
        <f t="shared" si="690"/>
        <v>7.0997584958299997E-3</v>
      </c>
      <c r="AB3621" s="258">
        <v>7.1241584000000004E-3</v>
      </c>
      <c r="AC3621" s="258">
        <v>3.2580328000000001E-7</v>
      </c>
      <c r="AD3621" s="258">
        <v>2.7356987999999998E-3</v>
      </c>
      <c r="AE3621" s="258">
        <v>3.8951657000000001E-7</v>
      </c>
      <c r="AF3621" s="258">
        <v>1.7443909E-3</v>
      </c>
      <c r="AG3621" s="258">
        <v>2.1794415E-5</v>
      </c>
      <c r="AH3621" s="258">
        <v>4.662757E-3</v>
      </c>
      <c r="AI3621" s="258">
        <v>1.4921467000000001E-5</v>
      </c>
      <c r="AJ3621" s="258">
        <v>3.0807759000000001E-5</v>
      </c>
      <c r="AK3621" s="258">
        <v>3.6690889000000001E-6</v>
      </c>
      <c r="AL3621" s="258">
        <v>2.6168132000000001E-6</v>
      </c>
      <c r="AM3621" s="258">
        <v>7.8505473999999999E-9</v>
      </c>
      <c r="AN3621" s="258">
        <v>1.0961724999999999E-4</v>
      </c>
      <c r="AO3621" s="258">
        <v>3.5881472000000002E-5</v>
      </c>
      <c r="AP3621" s="258">
        <v>4.3767406E-5</v>
      </c>
      <c r="AQ3621" s="258">
        <v>7.5299583000000005E-7</v>
      </c>
      <c r="AR3621" s="258">
        <v>7.0990055E-3</v>
      </c>
      <c r="AT3621" s="193"/>
      <c r="AU3621" s="193"/>
      <c r="AV3621" s="193"/>
      <c r="AW3621" s="193"/>
      <c r="AX3621" s="193"/>
      <c r="AY3621" s="193"/>
      <c r="AZ3621" s="193"/>
      <c r="BA3621" s="193"/>
      <c r="BB3621" s="193"/>
      <c r="BC3621" s="193"/>
      <c r="BD3621" s="193"/>
      <c r="BE3621" s="315"/>
      <c r="BF3621" s="315"/>
      <c r="BG3621" s="315"/>
      <c r="BH3621" s="315"/>
      <c r="BI3621" s="315"/>
      <c r="BJ3621" s="315"/>
      <c r="BK3621" s="315"/>
    </row>
    <row r="3622" spans="1:63" x14ac:dyDescent="0.25">
      <c r="A3622" s="9"/>
      <c r="B3622" s="43" t="s">
        <v>4654</v>
      </c>
      <c r="C3622" s="25" t="s">
        <v>4106</v>
      </c>
      <c r="D3622" s="193">
        <v>1.4583358999999999E-3</v>
      </c>
      <c r="E3622" s="193">
        <v>8.8291469E-4</v>
      </c>
      <c r="F3622" s="193">
        <v>1.5676057000000001E-4</v>
      </c>
      <c r="G3622" s="193">
        <v>2.7250198999999999E-5</v>
      </c>
      <c r="H3622" s="193">
        <v>5.2026500000000001E-6</v>
      </c>
      <c r="I3622" s="193">
        <v>1.0187176E-4</v>
      </c>
      <c r="J3622" s="193">
        <v>5.0820282999999999E-5</v>
      </c>
      <c r="K3622" s="193">
        <v>5.2072527000000003E-7</v>
      </c>
      <c r="L3622" s="193">
        <v>2.3299500999999999E-4</v>
      </c>
      <c r="M3622" s="193">
        <v>0</v>
      </c>
      <c r="N3622" s="193">
        <v>0</v>
      </c>
      <c r="O3622" s="193">
        <v>0</v>
      </c>
      <c r="P3622" s="199">
        <f t="shared" si="691"/>
        <v>6.5401088148148148E-3</v>
      </c>
      <c r="Q3622" s="240">
        <v>2.1668729999999998</v>
      </c>
      <c r="R3622" s="99">
        <v>8.0564939000000002E-2</v>
      </c>
      <c r="S3622" s="99">
        <v>1.4964132999999999</v>
      </c>
      <c r="T3622" s="99">
        <v>1.1578889E-7</v>
      </c>
      <c r="U3622" s="99">
        <v>3.6711110999999999E-3</v>
      </c>
      <c r="V3622" s="99">
        <v>5.2904722000000003E-4</v>
      </c>
      <c r="W3622" s="99">
        <v>0.58569444000000004</v>
      </c>
      <c r="X3622" s="241">
        <f t="shared" si="687"/>
        <v>7.3573082497948986E-4</v>
      </c>
      <c r="Y3622" s="241">
        <f t="shared" si="688"/>
        <v>4.0112020019499994E-4</v>
      </c>
      <c r="Z3622" s="241">
        <f t="shared" si="689"/>
        <v>1.3189448180448999E-4</v>
      </c>
      <c r="AA3622" s="241">
        <f t="shared" si="690"/>
        <v>2.0271614297999999E-4</v>
      </c>
      <c r="AB3622" s="258">
        <v>1.8113733999999999E-4</v>
      </c>
      <c r="AC3622" s="258">
        <v>1.5631213E-7</v>
      </c>
      <c r="AD3622" s="258">
        <v>1.0022682E-4</v>
      </c>
      <c r="AE3622" s="258">
        <v>1.3549065E-8</v>
      </c>
      <c r="AF3622" s="258">
        <v>7.0717204000000006E-5</v>
      </c>
      <c r="AG3622" s="258">
        <v>4.8868975000000001E-5</v>
      </c>
      <c r="AH3622" s="258">
        <v>1.1854981E-4</v>
      </c>
      <c r="AI3622" s="258">
        <v>2.5045100999999998E-7</v>
      </c>
      <c r="AJ3622" s="258">
        <v>2.3602576E-7</v>
      </c>
      <c r="AK3622" s="258">
        <v>5.4348835999999998E-7</v>
      </c>
      <c r="AL3622" s="258">
        <v>4.6628438E-8</v>
      </c>
      <c r="AM3622" s="258">
        <v>1.7223648999999999E-10</v>
      </c>
      <c r="AN3622" s="258">
        <v>3.9584819000000003E-6</v>
      </c>
      <c r="AO3622" s="258">
        <v>2.1407455999999999E-6</v>
      </c>
      <c r="AP3622" s="258">
        <v>6.1686785000000003E-6</v>
      </c>
      <c r="AQ3622" s="258">
        <v>7.7642298000000002E-7</v>
      </c>
      <c r="AR3622" s="258">
        <v>2.0193971999999999E-4</v>
      </c>
      <c r="AT3622" s="193"/>
      <c r="AU3622" s="193"/>
      <c r="AV3622" s="193"/>
      <c r="AW3622" s="193"/>
      <c r="AX3622" s="193"/>
      <c r="AY3622" s="193"/>
      <c r="AZ3622" s="193"/>
      <c r="BA3622" s="193"/>
      <c r="BB3622" s="193"/>
      <c r="BC3622" s="193"/>
      <c r="BD3622" s="193"/>
      <c r="BE3622" s="315"/>
      <c r="BF3622" s="315"/>
      <c r="BG3622" s="315"/>
      <c r="BH3622" s="315"/>
      <c r="BI3622" s="315"/>
      <c r="BJ3622" s="315"/>
      <c r="BK3622" s="315"/>
    </row>
    <row r="3623" spans="1:63" x14ac:dyDescent="0.25">
      <c r="A3623" s="9"/>
      <c r="B3623" s="43" t="s">
        <v>4654</v>
      </c>
      <c r="C3623" s="25" t="s">
        <v>3366</v>
      </c>
      <c r="D3623" s="193">
        <v>8.1341404000000006E-2</v>
      </c>
      <c r="E3623" s="193">
        <v>3.5658370000000002E-2</v>
      </c>
      <c r="F3623" s="193">
        <v>2.5631281999999998E-2</v>
      </c>
      <c r="G3623" s="193">
        <v>7.7398594000000001E-3</v>
      </c>
      <c r="H3623" s="193">
        <v>2.2209206E-5</v>
      </c>
      <c r="I3623" s="193">
        <v>1.2020635999999999E-2</v>
      </c>
      <c r="J3623" s="193">
        <v>1.0883519E-4</v>
      </c>
      <c r="K3623" s="193">
        <v>8.7331882999999998E-7</v>
      </c>
      <c r="L3623" s="193">
        <v>1.5933905999999999E-4</v>
      </c>
      <c r="M3623" s="193">
        <v>0</v>
      </c>
      <c r="N3623" s="193">
        <v>0</v>
      </c>
      <c r="O3623" s="193">
        <v>0</v>
      </c>
      <c r="P3623" s="199">
        <f t="shared" si="691"/>
        <v>0.26413607407407408</v>
      </c>
      <c r="Q3623" s="240">
        <v>3.4492636999999999</v>
      </c>
      <c r="R3623" s="99">
        <v>3.0655119000000002</v>
      </c>
      <c r="S3623" s="99">
        <v>2.8961332999999999E-2</v>
      </c>
      <c r="T3623" s="99">
        <v>1.7637221999999999E-7</v>
      </c>
      <c r="U3623" s="99">
        <v>1.6135832999999999E-3</v>
      </c>
      <c r="V3623" s="99">
        <v>5.1004193999999996E-4</v>
      </c>
      <c r="W3623" s="99">
        <v>0.35266667000000002</v>
      </c>
      <c r="X3623" s="241">
        <f t="shared" si="687"/>
        <v>3.1927708285349E-2</v>
      </c>
      <c r="Y3623" s="241">
        <f t="shared" si="688"/>
        <v>1.9283359678781999E-2</v>
      </c>
      <c r="Z3623" s="241">
        <f t="shared" si="689"/>
        <v>4.9683233882370018E-3</v>
      </c>
      <c r="AA3623" s="241">
        <f t="shared" si="690"/>
        <v>7.6760252183299994E-3</v>
      </c>
      <c r="AB3623" s="258">
        <v>7.3214787E-3</v>
      </c>
      <c r="AC3623" s="258">
        <v>8.0627521999999999E-8</v>
      </c>
      <c r="AD3623" s="258">
        <v>5.7763082999999996E-3</v>
      </c>
      <c r="AE3623" s="258">
        <v>5.5160362000000004E-7</v>
      </c>
      <c r="AF3623" s="258">
        <v>6.1840018999999996E-3</v>
      </c>
      <c r="AG3623" s="258">
        <v>9.3854764000000001E-7</v>
      </c>
      <c r="AH3623" s="258">
        <v>4.7921392E-3</v>
      </c>
      <c r="AI3623" s="258">
        <v>4.3784534E-5</v>
      </c>
      <c r="AJ3623" s="258">
        <v>6.9250094000000007E-5</v>
      </c>
      <c r="AK3623" s="258">
        <v>1.7516319999999999E-6</v>
      </c>
      <c r="AL3623" s="258">
        <v>5.6660390999999996E-6</v>
      </c>
      <c r="AM3623" s="258">
        <v>1.6915137E-8</v>
      </c>
      <c r="AN3623" s="258">
        <v>6.5240149999999999E-6</v>
      </c>
      <c r="AO3623" s="258">
        <v>1.6297020000000001E-5</v>
      </c>
      <c r="AP3623" s="258">
        <v>3.2893939E-5</v>
      </c>
      <c r="AQ3623" s="258">
        <v>6.1001832999999998E-7</v>
      </c>
      <c r="AR3623" s="258">
        <v>7.6754151999999997E-3</v>
      </c>
      <c r="AT3623" s="193"/>
      <c r="AU3623" s="193"/>
      <c r="AV3623" s="193"/>
      <c r="AW3623" s="193"/>
      <c r="AX3623" s="193"/>
      <c r="AY3623" s="193"/>
      <c r="AZ3623" s="193"/>
      <c r="BA3623" s="193"/>
      <c r="BB3623" s="193"/>
      <c r="BC3623" s="193"/>
      <c r="BD3623" s="193"/>
      <c r="BE3623" s="315"/>
      <c r="BF3623" s="315"/>
      <c r="BG3623" s="315"/>
      <c r="BH3623" s="315"/>
      <c r="BI3623" s="315"/>
      <c r="BJ3623" s="315"/>
      <c r="BK3623" s="315"/>
    </row>
    <row r="3624" spans="1:63" x14ac:dyDescent="0.25">
      <c r="A3624" s="9"/>
      <c r="B3624" s="43" t="s">
        <v>4654</v>
      </c>
      <c r="C3624" s="25" t="s">
        <v>2701</v>
      </c>
      <c r="D3624" s="193">
        <v>3.8649434000000003E-2</v>
      </c>
      <c r="E3624" s="193">
        <v>2.9303816E-2</v>
      </c>
      <c r="F3624" s="193">
        <v>4.6385934999999996E-3</v>
      </c>
      <c r="G3624" s="193">
        <v>3.8326146E-3</v>
      </c>
      <c r="H3624" s="193">
        <v>2.2658311E-5</v>
      </c>
      <c r="I3624" s="193">
        <v>5.7358975000000004E-4</v>
      </c>
      <c r="J3624" s="193">
        <v>8.1835360000000003E-5</v>
      </c>
      <c r="K3624" s="193">
        <v>9.7901162999999991E-7</v>
      </c>
      <c r="L3624" s="193">
        <v>1.9534775E-4</v>
      </c>
      <c r="M3624" s="193">
        <v>0</v>
      </c>
      <c r="N3624" s="193">
        <v>0</v>
      </c>
      <c r="O3624" s="193">
        <v>0</v>
      </c>
      <c r="P3624" s="199">
        <f t="shared" si="691"/>
        <v>0.21706530370370369</v>
      </c>
      <c r="Q3624" s="240">
        <v>3.2420917999999999</v>
      </c>
      <c r="R3624" s="99">
        <v>1.9976887000000001</v>
      </c>
      <c r="S3624" s="99">
        <v>1.1669621999999999</v>
      </c>
      <c r="T3624" s="99">
        <v>3.7386110999999999E-7</v>
      </c>
      <c r="U3624" s="99">
        <v>4.4358333E-2</v>
      </c>
      <c r="V3624" s="99">
        <v>3.9885860999999998E-4</v>
      </c>
      <c r="W3624" s="99">
        <v>3.2683333000000002E-2</v>
      </c>
      <c r="X3624" s="241">
        <f t="shared" si="687"/>
        <v>1.8874455479799501E-2</v>
      </c>
      <c r="Y3624" s="241">
        <f t="shared" si="688"/>
        <v>9.7993411438400003E-3</v>
      </c>
      <c r="Z3624" s="241">
        <f t="shared" si="689"/>
        <v>4.0718518092894987E-3</v>
      </c>
      <c r="AA3624" s="241">
        <f t="shared" si="690"/>
        <v>5.0032625266699998E-3</v>
      </c>
      <c r="AB3624" s="258">
        <v>6.0168110000000004E-3</v>
      </c>
      <c r="AC3624" s="258">
        <v>2.3680187999999999E-7</v>
      </c>
      <c r="AD3624" s="258">
        <v>2.8428059999999998E-3</v>
      </c>
      <c r="AE3624" s="258">
        <v>2.9745396000000002E-7</v>
      </c>
      <c r="AF3624" s="258">
        <v>9.0268808999999998E-4</v>
      </c>
      <c r="AG3624" s="258">
        <v>3.6501797999999998E-5</v>
      </c>
      <c r="AH3624" s="258">
        <v>3.9381299999999998E-3</v>
      </c>
      <c r="AI3624" s="258">
        <v>7.4416147000000004E-6</v>
      </c>
      <c r="AJ3624" s="258">
        <v>3.4276770000000001E-5</v>
      </c>
      <c r="AK3624" s="258">
        <v>2.7173590999999999E-6</v>
      </c>
      <c r="AL3624" s="258">
        <v>2.7527823999999998E-6</v>
      </c>
      <c r="AM3624" s="258">
        <v>8.2000894999999994E-9</v>
      </c>
      <c r="AN3624" s="258">
        <v>4.3835711999999997E-5</v>
      </c>
      <c r="AO3624" s="258">
        <v>1.6717306E-5</v>
      </c>
      <c r="AP3624" s="258">
        <v>2.5972064999999999E-5</v>
      </c>
      <c r="AQ3624" s="258">
        <v>7.5272666999999998E-7</v>
      </c>
      <c r="AR3624" s="258">
        <v>5.0025097999999999E-3</v>
      </c>
      <c r="AT3624" s="193"/>
      <c r="AU3624" s="193"/>
      <c r="AV3624" s="193"/>
      <c r="AW3624" s="193"/>
      <c r="AX3624" s="193"/>
      <c r="AY3624" s="193"/>
      <c r="AZ3624" s="193"/>
      <c r="BA3624" s="193"/>
      <c r="BB3624" s="193"/>
      <c r="BC3624" s="193"/>
      <c r="BD3624" s="193"/>
      <c r="BE3624" s="315"/>
      <c r="BF3624" s="315"/>
      <c r="BG3624" s="315"/>
      <c r="BH3624" s="315"/>
      <c r="BI3624" s="315"/>
      <c r="BJ3624" s="315"/>
      <c r="BK3624" s="315"/>
    </row>
    <row r="3625" spans="1:63" x14ac:dyDescent="0.25">
      <c r="A3625" s="9"/>
      <c r="B3625" s="43" t="s">
        <v>4654</v>
      </c>
      <c r="C3625" s="25" t="s">
        <v>2700</v>
      </c>
      <c r="D3625" s="193">
        <v>3.0947973E-2</v>
      </c>
      <c r="E3625" s="193">
        <v>2.5489437E-2</v>
      </c>
      <c r="F3625" s="193">
        <v>1.9610104000000001E-3</v>
      </c>
      <c r="G3625" s="193">
        <v>2.6314017E-3</v>
      </c>
      <c r="H3625" s="193">
        <v>2.6393257999999999E-5</v>
      </c>
      <c r="I3625" s="193">
        <v>4.5276915E-4</v>
      </c>
      <c r="J3625" s="193">
        <v>8.6026728999999993E-5</v>
      </c>
      <c r="K3625" s="193">
        <v>3.6187875E-6</v>
      </c>
      <c r="L3625" s="193">
        <v>2.97316E-4</v>
      </c>
      <c r="M3625" s="193">
        <v>0</v>
      </c>
      <c r="N3625" s="193">
        <v>0</v>
      </c>
      <c r="O3625" s="193">
        <v>0</v>
      </c>
      <c r="P3625" s="199">
        <f t="shared" si="691"/>
        <v>0.18881064444444443</v>
      </c>
      <c r="Q3625" s="240">
        <v>3.2109858</v>
      </c>
      <c r="R3625" s="99">
        <v>2.1414118000000002</v>
      </c>
      <c r="S3625" s="99">
        <v>0.93281999999999998</v>
      </c>
      <c r="T3625" s="99">
        <v>4.9666666999999995E-7</v>
      </c>
      <c r="U3625" s="99">
        <v>4.2238889000000002E-2</v>
      </c>
      <c r="V3625" s="99">
        <v>5.0614555999999998E-2</v>
      </c>
      <c r="W3625" s="99">
        <v>4.3900000000000002E-2</v>
      </c>
      <c r="X3625" s="241">
        <f t="shared" si="687"/>
        <v>1.66438698668947E-2</v>
      </c>
      <c r="Y3625" s="241">
        <f t="shared" si="688"/>
        <v>7.6940544083299997E-3</v>
      </c>
      <c r="Z3625" s="241">
        <f t="shared" si="689"/>
        <v>3.5866887933947E-3</v>
      </c>
      <c r="AA3625" s="241">
        <f t="shared" si="690"/>
        <v>5.36312666517E-3</v>
      </c>
      <c r="AB3625" s="258">
        <v>5.2330173999999997E-3</v>
      </c>
      <c r="AC3625" s="258">
        <v>3.4723173E-7</v>
      </c>
      <c r="AD3625" s="258">
        <v>1.9979210000000002E-3</v>
      </c>
      <c r="AE3625" s="258">
        <v>1.5119660000000001E-7</v>
      </c>
      <c r="AF3625" s="258">
        <v>4.3777903E-4</v>
      </c>
      <c r="AG3625" s="258">
        <v>2.483855E-5</v>
      </c>
      <c r="AH3625" s="258">
        <v>3.4249767E-3</v>
      </c>
      <c r="AI3625" s="258">
        <v>3.0820929000000002E-6</v>
      </c>
      <c r="AJ3625" s="258">
        <v>2.3504242999999999E-5</v>
      </c>
      <c r="AK3625" s="258">
        <v>2.5915058E-6</v>
      </c>
      <c r="AL3625" s="258">
        <v>1.8694972000000001E-6</v>
      </c>
      <c r="AM3625" s="258">
        <v>5.5894947000000002E-9</v>
      </c>
      <c r="AN3625" s="258">
        <v>6.6173765999999993E-5</v>
      </c>
      <c r="AO3625" s="258">
        <v>2.6615299999999999E-5</v>
      </c>
      <c r="AP3625" s="258">
        <v>3.7870098999999999E-5</v>
      </c>
      <c r="AQ3625" s="258">
        <v>8.1076517E-7</v>
      </c>
      <c r="AR3625" s="258">
        <v>5.3623159000000002E-3</v>
      </c>
      <c r="AT3625" s="193"/>
      <c r="AU3625" s="193"/>
      <c r="AV3625" s="193"/>
      <c r="AW3625" s="193"/>
      <c r="AX3625" s="193"/>
      <c r="AY3625" s="193"/>
      <c r="AZ3625" s="193"/>
      <c r="BA3625" s="193"/>
      <c r="BB3625" s="193"/>
      <c r="BC3625" s="193"/>
      <c r="BD3625" s="193"/>
      <c r="BE3625" s="315"/>
      <c r="BF3625" s="315"/>
      <c r="BG3625" s="315"/>
      <c r="BH3625" s="315"/>
      <c r="BI3625" s="315"/>
      <c r="BJ3625" s="315"/>
      <c r="BK3625" s="315"/>
    </row>
    <row r="3626" spans="1:63" x14ac:dyDescent="0.25">
      <c r="A3626" s="9"/>
      <c r="B3626" s="43" t="s">
        <v>4654</v>
      </c>
      <c r="C3626" s="25" t="s">
        <v>2699</v>
      </c>
      <c r="D3626" s="193">
        <v>2.9394416999999999E-2</v>
      </c>
      <c r="E3626" s="193">
        <v>2.3973536E-2</v>
      </c>
      <c r="F3626" s="193">
        <v>3.5132500999999999E-3</v>
      </c>
      <c r="G3626" s="193">
        <v>4.2420654000000001E-4</v>
      </c>
      <c r="H3626" s="193">
        <v>3.3944467999999999E-5</v>
      </c>
      <c r="I3626" s="193">
        <v>9.3453719000000004E-4</v>
      </c>
      <c r="J3626" s="193">
        <v>1.3715873E-4</v>
      </c>
      <c r="K3626" s="193">
        <v>1.5609083E-6</v>
      </c>
      <c r="L3626" s="193">
        <v>3.7622274999999999E-4</v>
      </c>
      <c r="M3626" s="193">
        <v>0</v>
      </c>
      <c r="N3626" s="193">
        <v>0</v>
      </c>
      <c r="O3626" s="193">
        <v>0</v>
      </c>
      <c r="P3626" s="199">
        <f t="shared" si="691"/>
        <v>0.17758174814814814</v>
      </c>
      <c r="Q3626" s="240">
        <v>2.7567651</v>
      </c>
      <c r="R3626" s="99">
        <v>2.2710002</v>
      </c>
      <c r="S3626" s="99">
        <v>2.4725555999999999E-2</v>
      </c>
      <c r="T3626" s="99">
        <v>9.8100000000000001E-7</v>
      </c>
      <c r="U3626" s="99">
        <v>0.26762222000000002</v>
      </c>
      <c r="V3626" s="99">
        <v>0.18785890999999999</v>
      </c>
      <c r="W3626" s="99">
        <v>5.5572221999999998E-3</v>
      </c>
      <c r="X3626" s="241">
        <f t="shared" si="687"/>
        <v>1.53433247960189E-2</v>
      </c>
      <c r="Y3626" s="241">
        <f t="shared" si="688"/>
        <v>6.1372337287799996E-3</v>
      </c>
      <c r="Z3626" s="241">
        <f t="shared" si="689"/>
        <v>3.5168099524188999E-3</v>
      </c>
      <c r="AA3626" s="241">
        <f t="shared" si="690"/>
        <v>5.6892811148199999E-3</v>
      </c>
      <c r="AB3626" s="258">
        <v>4.9216431999999999E-3</v>
      </c>
      <c r="AC3626" s="258">
        <v>4.3467630999999998E-7</v>
      </c>
      <c r="AD3626" s="258">
        <v>4.6322809000000001E-4</v>
      </c>
      <c r="AE3626" s="258">
        <v>2.0976868000000001E-7</v>
      </c>
      <c r="AF3626" s="258">
        <v>7.5093443999999995E-4</v>
      </c>
      <c r="AG3626" s="258">
        <v>7.8355378999999998E-7</v>
      </c>
      <c r="AH3626" s="258">
        <v>3.2210002E-3</v>
      </c>
      <c r="AI3626" s="258">
        <v>5.6591347999999998E-6</v>
      </c>
      <c r="AJ3626" s="258">
        <v>3.7275877999999999E-6</v>
      </c>
      <c r="AK3626" s="258">
        <v>1.321086E-5</v>
      </c>
      <c r="AL3626" s="258">
        <v>3.5584935000000002E-7</v>
      </c>
      <c r="AM3626" s="258">
        <v>1.1274689000000001E-9</v>
      </c>
      <c r="AN3626" s="258">
        <v>1.8264228E-4</v>
      </c>
      <c r="AO3626" s="258">
        <v>3.8941613000000002E-5</v>
      </c>
      <c r="AP3626" s="258">
        <v>5.1271299999999998E-5</v>
      </c>
      <c r="AQ3626" s="258">
        <v>9.2291481999999996E-7</v>
      </c>
      <c r="AR3626" s="258">
        <v>5.6883582000000002E-3</v>
      </c>
      <c r="AT3626" s="193"/>
      <c r="AU3626" s="193"/>
      <c r="AV3626" s="193"/>
      <c r="AW3626" s="193"/>
      <c r="AX3626" s="193"/>
      <c r="AY3626" s="193"/>
      <c r="AZ3626" s="193"/>
      <c r="BA3626" s="193"/>
      <c r="BB3626" s="193"/>
      <c r="BC3626" s="193"/>
      <c r="BD3626" s="193"/>
      <c r="BE3626" s="315"/>
      <c r="BF3626" s="315"/>
      <c r="BG3626" s="315"/>
      <c r="BH3626" s="315"/>
      <c r="BI3626" s="315"/>
      <c r="BJ3626" s="315"/>
      <c r="BK3626" s="315"/>
    </row>
    <row r="3627" spans="1:63" x14ac:dyDescent="0.25">
      <c r="A3627" s="9"/>
      <c r="B3627" s="43" t="s">
        <v>4654</v>
      </c>
      <c r="C3627" s="25" t="s">
        <v>2698</v>
      </c>
      <c r="D3627" s="193">
        <v>3.2262618E-2</v>
      </c>
      <c r="E3627" s="193">
        <v>1.9728796999999999E-2</v>
      </c>
      <c r="F3627" s="193">
        <v>9.8114080000000006E-3</v>
      </c>
      <c r="G3627" s="193">
        <v>7.1123838999999996E-4</v>
      </c>
      <c r="H3627" s="193">
        <v>3.4218290999999999E-5</v>
      </c>
      <c r="I3627" s="193">
        <v>1.5030771E-3</v>
      </c>
      <c r="J3627" s="193">
        <v>1.9494671E-4</v>
      </c>
      <c r="K3627" s="193">
        <v>1.9333322000000001E-6</v>
      </c>
      <c r="L3627" s="193">
        <v>2.7699965E-4</v>
      </c>
      <c r="M3627" s="193">
        <v>0</v>
      </c>
      <c r="N3627" s="193">
        <v>0</v>
      </c>
      <c r="O3627" s="193">
        <v>0</v>
      </c>
      <c r="P3627" s="199">
        <f t="shared" si="691"/>
        <v>0.14613923703703702</v>
      </c>
      <c r="Q3627" s="240">
        <v>2.9502278999999998</v>
      </c>
      <c r="R3627" s="99">
        <v>1.8110046</v>
      </c>
      <c r="S3627" s="99">
        <v>0.84824443999999999</v>
      </c>
      <c r="T3627" s="99">
        <v>9.4488888999999998E-7</v>
      </c>
      <c r="U3627" s="99">
        <v>9.3822221999999997E-2</v>
      </c>
      <c r="V3627" s="99">
        <v>6.5722332999999994E-2</v>
      </c>
      <c r="W3627" s="99">
        <v>0.13143332999999999</v>
      </c>
      <c r="X3627" s="241">
        <f t="shared" si="687"/>
        <v>1.39938942154583E-2</v>
      </c>
      <c r="Y3627" s="241">
        <f t="shared" si="688"/>
        <v>6.5994766238300006E-3</v>
      </c>
      <c r="Z3627" s="241">
        <f t="shared" si="689"/>
        <v>2.8584158976183E-3</v>
      </c>
      <c r="AA3627" s="241">
        <f t="shared" si="690"/>
        <v>4.5360016940100001E-3</v>
      </c>
      <c r="AB3627" s="258">
        <v>4.0499623000000004E-3</v>
      </c>
      <c r="AC3627" s="258">
        <v>4.3060657000000001E-7</v>
      </c>
      <c r="AD3627" s="258">
        <v>6.6653198000000003E-4</v>
      </c>
      <c r="AE3627" s="258">
        <v>4.5299926000000001E-7</v>
      </c>
      <c r="AF3627" s="258">
        <v>1.8555573E-3</v>
      </c>
      <c r="AG3627" s="258">
        <v>2.6541438E-5</v>
      </c>
      <c r="AH3627" s="258">
        <v>2.6506794000000001E-3</v>
      </c>
      <c r="AI3627" s="258">
        <v>1.6156849000000002E-5</v>
      </c>
      <c r="AJ3627" s="258">
        <v>6.2485908000000003E-6</v>
      </c>
      <c r="AK3627" s="258">
        <v>5.9740266999999998E-6</v>
      </c>
      <c r="AL3627" s="258">
        <v>5.8345269999999995E-7</v>
      </c>
      <c r="AM3627" s="258">
        <v>1.8264183000000001E-9</v>
      </c>
      <c r="AN3627" s="258">
        <v>8.0112776999999993E-5</v>
      </c>
      <c r="AO3627" s="258">
        <v>2.7736810999999999E-5</v>
      </c>
      <c r="AP3627" s="258">
        <v>7.0922164000000005E-5</v>
      </c>
      <c r="AQ3627" s="258">
        <v>8.6619401000000004E-7</v>
      </c>
      <c r="AR3627" s="258">
        <v>4.5351354999999998E-3</v>
      </c>
      <c r="AT3627" s="193"/>
      <c r="AU3627" s="193"/>
      <c r="AV3627" s="193"/>
      <c r="AW3627" s="193"/>
      <c r="AX3627" s="193"/>
      <c r="AY3627" s="193"/>
      <c r="AZ3627" s="193"/>
      <c r="BA3627" s="193"/>
      <c r="BB3627" s="193"/>
      <c r="BC3627" s="193"/>
      <c r="BD3627" s="193"/>
      <c r="BE3627" s="315"/>
      <c r="BF3627" s="315"/>
      <c r="BG3627" s="315"/>
      <c r="BH3627" s="315"/>
      <c r="BI3627" s="315"/>
      <c r="BJ3627" s="315"/>
      <c r="BK3627" s="315"/>
    </row>
    <row r="3628" spans="1:63" x14ac:dyDescent="0.25">
      <c r="A3628" s="9"/>
      <c r="B3628" s="43" t="s">
        <v>4654</v>
      </c>
      <c r="C3628" s="25" t="s">
        <v>3870</v>
      </c>
      <c r="D3628" s="193">
        <v>1.9700037E-2</v>
      </c>
      <c r="E3628" s="193">
        <v>1.4726830999999999E-2</v>
      </c>
      <c r="F3628" s="193">
        <v>2.1347067999999999E-3</v>
      </c>
      <c r="G3628" s="193">
        <v>2.1015994E-4</v>
      </c>
      <c r="H3628" s="193">
        <v>2.5526278999999999E-5</v>
      </c>
      <c r="I3628" s="193">
        <v>2.1624449999999998E-3</v>
      </c>
      <c r="J3628" s="193">
        <v>2.0835292000000001E-4</v>
      </c>
      <c r="K3628" s="193">
        <v>1.7698348E-6</v>
      </c>
      <c r="L3628" s="193">
        <v>2.3024529E-4</v>
      </c>
      <c r="M3628" s="193">
        <v>0</v>
      </c>
      <c r="N3628" s="193">
        <v>0</v>
      </c>
      <c r="O3628" s="193">
        <v>0</v>
      </c>
      <c r="P3628" s="199">
        <f t="shared" si="691"/>
        <v>0.10908763703703703</v>
      </c>
      <c r="Q3628" s="240">
        <v>3.1401606000000002</v>
      </c>
      <c r="R3628" s="99">
        <v>1.2969482999999999</v>
      </c>
      <c r="S3628" s="99">
        <v>0.96161333000000004</v>
      </c>
      <c r="T3628" s="99">
        <v>4.9761110999999997E-7</v>
      </c>
      <c r="U3628" s="99">
        <v>0.68541666999999995</v>
      </c>
      <c r="V3628" s="99">
        <v>1.9123686E-3</v>
      </c>
      <c r="W3628" s="99">
        <v>0.19426943999999999</v>
      </c>
      <c r="X3628" s="241">
        <f t="shared" si="687"/>
        <v>9.3579125636207711E-3</v>
      </c>
      <c r="Y3628" s="241">
        <f t="shared" si="688"/>
        <v>4.3015010317100002E-3</v>
      </c>
      <c r="Z3628" s="241">
        <f t="shared" si="689"/>
        <v>2.3705528166607696E-3</v>
      </c>
      <c r="AA3628" s="241">
        <f t="shared" si="690"/>
        <v>2.68585871525E-3</v>
      </c>
      <c r="AB3628" s="258">
        <v>3.0197292000000001E-3</v>
      </c>
      <c r="AC3628" s="258">
        <v>2.9007498000000002E-7</v>
      </c>
      <c r="AD3628" s="258">
        <v>4.6012722E-4</v>
      </c>
      <c r="AE3628" s="258">
        <v>1.6849373E-7</v>
      </c>
      <c r="AF3628" s="258">
        <v>7.9110987999999997E-4</v>
      </c>
      <c r="AG3628" s="258">
        <v>3.0076163000000001E-5</v>
      </c>
      <c r="AH3628" s="258">
        <v>1.9762531999999999E-3</v>
      </c>
      <c r="AI3628" s="258">
        <v>3.3512701E-6</v>
      </c>
      <c r="AJ3628" s="258">
        <v>1.8426832999999999E-6</v>
      </c>
      <c r="AK3628" s="258">
        <v>3.2662035999999998E-5</v>
      </c>
      <c r="AL3628" s="258">
        <v>2.0189231999999999E-7</v>
      </c>
      <c r="AM3628" s="258">
        <v>6.7294076999999997E-10</v>
      </c>
      <c r="AN3628" s="258">
        <v>2.9244680999999999E-4</v>
      </c>
      <c r="AO3628" s="258">
        <v>2.3306001E-5</v>
      </c>
      <c r="AP3628" s="258">
        <v>4.0488251000000003E-5</v>
      </c>
      <c r="AQ3628" s="258">
        <v>7.8911525000000004E-7</v>
      </c>
      <c r="AR3628" s="258">
        <v>2.6850696000000002E-3</v>
      </c>
      <c r="AT3628" s="193"/>
      <c r="AU3628" s="193"/>
      <c r="AV3628" s="193"/>
      <c r="AW3628" s="193"/>
      <c r="AX3628" s="193"/>
      <c r="AY3628" s="193"/>
      <c r="AZ3628" s="193"/>
      <c r="BA3628" s="193"/>
      <c r="BB3628" s="193"/>
      <c r="BC3628" s="193"/>
      <c r="BD3628" s="193"/>
      <c r="BE3628" s="315"/>
      <c r="BF3628" s="315"/>
      <c r="BG3628" s="315"/>
      <c r="BH3628" s="315"/>
      <c r="BI3628" s="315"/>
      <c r="BJ3628" s="315"/>
      <c r="BK3628" s="315"/>
    </row>
    <row r="3629" spans="1:63" x14ac:dyDescent="0.25">
      <c r="A3629" s="9"/>
      <c r="B3629" s="43" t="s">
        <v>4654</v>
      </c>
      <c r="C3629" s="25" t="s">
        <v>3869</v>
      </c>
      <c r="D3629" s="193">
        <v>5.3752964999999996E-3</v>
      </c>
      <c r="E3629" s="193">
        <v>3.4611360000000001E-3</v>
      </c>
      <c r="F3629" s="193">
        <v>1.0904752999999999E-3</v>
      </c>
      <c r="G3629" s="193">
        <v>1.4442367E-4</v>
      </c>
      <c r="H3629" s="193">
        <v>7.9821027999999993E-6</v>
      </c>
      <c r="I3629" s="193">
        <v>2.9241283999999998E-4</v>
      </c>
      <c r="J3629" s="193">
        <v>9.1517342999999996E-5</v>
      </c>
      <c r="K3629" s="193">
        <v>7.8378203999999998E-7</v>
      </c>
      <c r="L3629" s="193">
        <v>2.8656546999999998E-4</v>
      </c>
      <c r="M3629" s="193">
        <v>0</v>
      </c>
      <c r="N3629" s="193">
        <v>0</v>
      </c>
      <c r="O3629" s="193">
        <v>0</v>
      </c>
      <c r="P3629" s="199">
        <f t="shared" si="691"/>
        <v>2.5638044444444442E-2</v>
      </c>
      <c r="Q3629" s="240">
        <v>3.4251911000000002</v>
      </c>
      <c r="R3629" s="99">
        <v>0.28677216999999999</v>
      </c>
      <c r="S3629" s="99">
        <v>3.0011332999999998</v>
      </c>
      <c r="T3629" s="99">
        <v>2.0058056000000001E-7</v>
      </c>
      <c r="U3629" s="99">
        <v>1.5062222E-2</v>
      </c>
      <c r="V3629" s="99">
        <v>1.7703736E-3</v>
      </c>
      <c r="W3629" s="99">
        <v>0.12045278</v>
      </c>
      <c r="X3629" s="241">
        <f t="shared" si="687"/>
        <v>2.5511116008916099E-3</v>
      </c>
      <c r="Y3629" s="241">
        <f t="shared" si="688"/>
        <v>1.3301398330859999E-3</v>
      </c>
      <c r="Z3629" s="241">
        <f t="shared" si="689"/>
        <v>5.0178941860561002E-4</v>
      </c>
      <c r="AA3629" s="241">
        <f t="shared" si="690"/>
        <v>7.1918234919999993E-4</v>
      </c>
      <c r="AB3629" s="258">
        <v>7.1055361999999996E-4</v>
      </c>
      <c r="AC3629" s="258">
        <v>6.6425122999999997E-8</v>
      </c>
      <c r="AD3629" s="258">
        <v>2.4961183E-4</v>
      </c>
      <c r="AE3629" s="258">
        <v>6.2647963000000004E-8</v>
      </c>
      <c r="AF3629" s="258">
        <v>2.6792591999999998E-4</v>
      </c>
      <c r="AG3629" s="258">
        <v>1.0191939E-4</v>
      </c>
      <c r="AH3629" s="258">
        <v>4.6506420000000002E-4</v>
      </c>
      <c r="AI3629" s="258">
        <v>1.769955E-6</v>
      </c>
      <c r="AJ3629" s="258">
        <v>1.2642218999999999E-6</v>
      </c>
      <c r="AK3629" s="258">
        <v>1.3913379999999999E-6</v>
      </c>
      <c r="AL3629" s="258">
        <v>1.4915732000000001E-7</v>
      </c>
      <c r="AM3629" s="258">
        <v>5.1218560999999995E-10</v>
      </c>
      <c r="AN3629" s="258">
        <v>1.3482887E-5</v>
      </c>
      <c r="AO3629" s="258">
        <v>7.1799431999999997E-6</v>
      </c>
      <c r="AP3629" s="258">
        <v>1.1487204E-5</v>
      </c>
      <c r="AQ3629" s="258">
        <v>1.0022792000000001E-6</v>
      </c>
      <c r="AR3629" s="258">
        <v>7.1818006999999995E-4</v>
      </c>
      <c r="AT3629" s="193"/>
      <c r="AU3629" s="193"/>
      <c r="AV3629" s="193"/>
      <c r="AW3629" s="193"/>
      <c r="AX3629" s="193"/>
      <c r="AY3629" s="193"/>
      <c r="AZ3629" s="193"/>
      <c r="BA3629" s="193"/>
      <c r="BB3629" s="193"/>
      <c r="BC3629" s="193"/>
      <c r="BD3629" s="193"/>
      <c r="BE3629" s="315"/>
      <c r="BF3629" s="315"/>
      <c r="BG3629" s="315"/>
      <c r="BH3629" s="315"/>
      <c r="BI3629" s="315"/>
      <c r="BJ3629" s="315"/>
      <c r="BK3629" s="315"/>
    </row>
    <row r="3630" spans="1:63" x14ac:dyDescent="0.25">
      <c r="A3630" s="9"/>
      <c r="B3630" s="43" t="s">
        <v>4654</v>
      </c>
      <c r="C3630" s="5" t="s">
        <v>3868</v>
      </c>
      <c r="D3630" s="172">
        <v>2.9212465999999999E-2</v>
      </c>
      <c r="E3630" s="172">
        <v>2.3152387E-2</v>
      </c>
      <c r="F3630" s="172">
        <v>4.3735616999999996E-3</v>
      </c>
      <c r="G3630" s="172">
        <v>5.6092225000000002E-4</v>
      </c>
      <c r="H3630" s="172">
        <v>3.5434759000000003E-5</v>
      </c>
      <c r="I3630" s="172">
        <v>7.6771784000000001E-4</v>
      </c>
      <c r="J3630" s="172">
        <v>1.0300595000000001E-4</v>
      </c>
      <c r="K3630" s="172">
        <v>1.9316243999999998E-6</v>
      </c>
      <c r="L3630" s="172">
        <v>2.1750567E-4</v>
      </c>
      <c r="M3630" s="172">
        <v>0</v>
      </c>
      <c r="N3630" s="172">
        <v>0</v>
      </c>
      <c r="O3630" s="172">
        <v>0</v>
      </c>
      <c r="P3630" s="199">
        <f t="shared" si="691"/>
        <v>0.17149916296296294</v>
      </c>
      <c r="Q3630" s="233">
        <v>3.0359086</v>
      </c>
      <c r="R3630" s="96">
        <v>2.2218148000000002</v>
      </c>
      <c r="S3630" s="96">
        <v>0.72625777999999996</v>
      </c>
      <c r="T3630" s="96">
        <v>7.9525000000000003E-7</v>
      </c>
      <c r="U3630" s="96">
        <v>6.4324999999999993E-2</v>
      </c>
      <c r="V3630" s="96">
        <v>6.0860378000000001E-3</v>
      </c>
      <c r="W3630" s="96">
        <v>1.7424167000000001E-2</v>
      </c>
      <c r="X3630" s="241">
        <f t="shared" si="687"/>
        <v>1.5022303497570701E-2</v>
      </c>
      <c r="Y3630" s="241">
        <f t="shared" si="688"/>
        <v>6.1787256182399995E-3</v>
      </c>
      <c r="Z3630" s="241">
        <f t="shared" si="689"/>
        <v>3.2752381984107004E-3</v>
      </c>
      <c r="AA3630" s="241">
        <f t="shared" si="690"/>
        <v>5.5683396809200003E-3</v>
      </c>
      <c r="AB3630" s="241">
        <v>4.7538663000000004E-3</v>
      </c>
      <c r="AC3630" s="241">
        <v>2.0672279E-7</v>
      </c>
      <c r="AD3630" s="241">
        <v>5.1776225000000004E-4</v>
      </c>
      <c r="AE3630" s="241">
        <v>2.6510845000000001E-7</v>
      </c>
      <c r="AF3630" s="241">
        <v>8.8390064999999997E-4</v>
      </c>
      <c r="AG3630" s="241">
        <v>2.2724587E-5</v>
      </c>
      <c r="AH3630" s="241">
        <v>3.1114087000000002E-3</v>
      </c>
      <c r="AI3630" s="241">
        <v>7.0564188000000003E-6</v>
      </c>
      <c r="AJ3630" s="241">
        <v>4.9465813999999997E-6</v>
      </c>
      <c r="AK3630" s="241">
        <v>3.5826617E-6</v>
      </c>
      <c r="AL3630" s="241">
        <v>4.4894809000000001E-7</v>
      </c>
      <c r="AM3630" s="241">
        <v>1.4824206999999999E-9</v>
      </c>
      <c r="AN3630" s="241">
        <v>8.1211248000000004E-5</v>
      </c>
      <c r="AO3630" s="241">
        <v>3.2872352000000003E-5</v>
      </c>
      <c r="AP3630" s="241">
        <v>3.3709805999999997E-5</v>
      </c>
      <c r="AQ3630" s="241">
        <v>6.9658091999999996E-7</v>
      </c>
      <c r="AR3630" s="241">
        <v>5.5676431000000002E-3</v>
      </c>
      <c r="AT3630" s="193"/>
      <c r="AU3630" s="193"/>
      <c r="AV3630" s="193"/>
      <c r="AW3630" s="193"/>
      <c r="AX3630" s="193"/>
      <c r="AY3630" s="193"/>
      <c r="AZ3630" s="193"/>
      <c r="BA3630" s="193"/>
      <c r="BB3630" s="193"/>
      <c r="BC3630" s="193"/>
      <c r="BD3630" s="193"/>
      <c r="BE3630" s="315"/>
      <c r="BF3630" s="315"/>
      <c r="BG3630" s="315"/>
      <c r="BH3630" s="315"/>
      <c r="BI3630" s="315"/>
      <c r="BJ3630" s="315"/>
      <c r="BK3630" s="315"/>
    </row>
    <row r="3631" spans="1:63" x14ac:dyDescent="0.25">
      <c r="A3631" s="9"/>
      <c r="B3631" s="43" t="s">
        <v>4654</v>
      </c>
      <c r="C3631" s="25" t="s">
        <v>3867</v>
      </c>
      <c r="D3631" s="193">
        <v>6.4681999000000004E-2</v>
      </c>
      <c r="E3631" s="193">
        <v>3.863163E-2</v>
      </c>
      <c r="F3631" s="193">
        <v>1.2254088999999999E-2</v>
      </c>
      <c r="G3631" s="193">
        <v>8.8942516999999995E-3</v>
      </c>
      <c r="H3631" s="193">
        <v>4.5933382E-5</v>
      </c>
      <c r="I3631" s="193">
        <v>4.4629954000000001E-3</v>
      </c>
      <c r="J3631" s="193">
        <v>2.0294935E-4</v>
      </c>
      <c r="K3631" s="193">
        <v>3.7194237999999999E-6</v>
      </c>
      <c r="L3631" s="193">
        <v>1.8643115999999999E-4</v>
      </c>
      <c r="M3631" s="193">
        <v>0</v>
      </c>
      <c r="N3631" s="193">
        <v>0</v>
      </c>
      <c r="O3631" s="193">
        <v>0</v>
      </c>
      <c r="P3631" s="199">
        <f t="shared" si="691"/>
        <v>0.2861602222222222</v>
      </c>
      <c r="Q3631" s="240">
        <v>4.5395196999999996</v>
      </c>
      <c r="R3631" s="99">
        <v>4.3766356000000002</v>
      </c>
      <c r="S3631" s="99">
        <v>3.9523556000000001E-2</v>
      </c>
      <c r="T3631" s="99">
        <v>1.12025E-6</v>
      </c>
      <c r="U3631" s="99">
        <v>2.0683056000000001E-3</v>
      </c>
      <c r="V3631" s="99">
        <v>2.3057778000000001E-2</v>
      </c>
      <c r="W3631" s="99">
        <v>9.8233333000000006E-2</v>
      </c>
      <c r="X3631" s="241">
        <f t="shared" si="687"/>
        <v>3.3663855960627001E-2</v>
      </c>
      <c r="Y3631" s="241">
        <f t="shared" si="688"/>
        <v>1.7272614416E-2</v>
      </c>
      <c r="Z3631" s="241">
        <f t="shared" si="689"/>
        <v>5.4318008086469997E-3</v>
      </c>
      <c r="AA3631" s="241">
        <f t="shared" si="690"/>
        <v>1.095944073598E-2</v>
      </c>
      <c r="AB3631" s="258">
        <v>7.9315171000000004E-3</v>
      </c>
      <c r="AC3631" s="258">
        <v>4.4943696000000002E-7</v>
      </c>
      <c r="AD3631" s="258">
        <v>6.6538010999999996E-3</v>
      </c>
      <c r="AE3631" s="258">
        <v>3.5575774000000001E-7</v>
      </c>
      <c r="AF3631" s="258">
        <v>2.6852251999999999E-3</v>
      </c>
      <c r="AG3631" s="258">
        <v>1.2658213E-6</v>
      </c>
      <c r="AH3631" s="258">
        <v>5.1913634000000002E-3</v>
      </c>
      <c r="AI3631" s="258">
        <v>1.9830959000000002E-5</v>
      </c>
      <c r="AJ3631" s="258">
        <v>7.9442183000000003E-5</v>
      </c>
      <c r="AK3631" s="258">
        <v>4.8919233999999999E-6</v>
      </c>
      <c r="AL3631" s="258">
        <v>6.5205244000000001E-6</v>
      </c>
      <c r="AM3631" s="258">
        <v>1.9602347000000001E-8</v>
      </c>
      <c r="AN3631" s="258">
        <v>7.7416225000000004E-6</v>
      </c>
      <c r="AO3631" s="258">
        <v>2.1197684000000002E-5</v>
      </c>
      <c r="AP3631" s="258">
        <v>1.0079291E-4</v>
      </c>
      <c r="AQ3631" s="258">
        <v>6.8173598000000004E-7</v>
      </c>
      <c r="AR3631" s="258">
        <v>1.0958759E-2</v>
      </c>
      <c r="AT3631" s="193"/>
      <c r="AU3631" s="193"/>
      <c r="AV3631" s="193"/>
      <c r="AW3631" s="193"/>
      <c r="AX3631" s="193"/>
      <c r="AY3631" s="193"/>
      <c r="AZ3631" s="193"/>
      <c r="BA3631" s="193"/>
      <c r="BB3631" s="193"/>
      <c r="BC3631" s="193"/>
      <c r="BD3631" s="193"/>
      <c r="BE3631" s="315"/>
      <c r="BF3631" s="315"/>
      <c r="BG3631" s="315"/>
      <c r="BH3631" s="315"/>
      <c r="BI3631" s="315"/>
      <c r="BJ3631" s="315"/>
      <c r="BK3631" s="315"/>
    </row>
    <row r="3632" spans="1:63" x14ac:dyDescent="0.25">
      <c r="A3632" s="9"/>
      <c r="B3632" s="43" t="s">
        <v>4654</v>
      </c>
      <c r="C3632" s="5" t="s">
        <v>3866</v>
      </c>
      <c r="D3632" s="172">
        <v>1.8165911E-2</v>
      </c>
      <c r="E3632" s="172">
        <v>1.2952065E-2</v>
      </c>
      <c r="F3632" s="172">
        <v>4.2037571999999999E-3</v>
      </c>
      <c r="G3632" s="172">
        <v>1.8044791E-4</v>
      </c>
      <c r="H3632" s="172">
        <v>2.6212448000000001E-5</v>
      </c>
      <c r="I3632" s="172">
        <v>3.7481134000000001E-4</v>
      </c>
      <c r="J3632" s="172">
        <v>1.8398041E-4</v>
      </c>
      <c r="K3632" s="172">
        <v>3.0958644999999998E-6</v>
      </c>
      <c r="L3632" s="172">
        <v>2.4154081000000001E-4</v>
      </c>
      <c r="M3632" s="172">
        <v>0</v>
      </c>
      <c r="N3632" s="172">
        <v>0</v>
      </c>
      <c r="O3632" s="172">
        <v>0</v>
      </c>
      <c r="P3632" s="199">
        <f t="shared" si="691"/>
        <v>9.5941222222222219E-2</v>
      </c>
      <c r="Q3632" s="233">
        <v>2.4690514000000001</v>
      </c>
      <c r="R3632" s="96">
        <v>1.3044172000000001</v>
      </c>
      <c r="S3632" s="96">
        <v>0.64776444</v>
      </c>
      <c r="T3632" s="96">
        <v>9.0969444E-7</v>
      </c>
      <c r="U3632" s="96">
        <v>4.1850000000000004E-3</v>
      </c>
      <c r="V3632" s="96">
        <v>3.2272916999999998E-4</v>
      </c>
      <c r="W3632" s="96">
        <v>0.51236110999999995</v>
      </c>
      <c r="X3632" s="241">
        <f t="shared" si="687"/>
        <v>8.8937174492115609E-3</v>
      </c>
      <c r="Y3632" s="241">
        <f t="shared" si="688"/>
        <v>3.7164129620000006E-3</v>
      </c>
      <c r="Z3632" s="241">
        <f t="shared" si="689"/>
        <v>1.9097555423315603E-3</v>
      </c>
      <c r="AA3632" s="241">
        <f t="shared" si="690"/>
        <v>3.2675489448799997E-3</v>
      </c>
      <c r="AB3632" s="241">
        <v>2.6566209E-3</v>
      </c>
      <c r="AC3632" s="241">
        <v>4.0337589000000002E-7</v>
      </c>
      <c r="AD3632" s="241">
        <v>2.7456474000000001E-4</v>
      </c>
      <c r="AE3632" s="241">
        <v>1.9937511E-7</v>
      </c>
      <c r="AF3632" s="241">
        <v>7.6435933999999999E-4</v>
      </c>
      <c r="AG3632" s="241">
        <v>2.0265230999999998E-5</v>
      </c>
      <c r="AH3632" s="241">
        <v>1.7386766E-3</v>
      </c>
      <c r="AI3632" s="241">
        <v>6.9121905000000003E-6</v>
      </c>
      <c r="AJ3632" s="241">
        <v>1.5001076000000001E-6</v>
      </c>
      <c r="AK3632" s="241">
        <v>3.6537413000000002E-6</v>
      </c>
      <c r="AL3632" s="241">
        <v>1.8348994999999999E-7</v>
      </c>
      <c r="AM3632" s="241">
        <v>7.5798156000000002E-10</v>
      </c>
      <c r="AN3632" s="241">
        <v>3.6236916000000002E-5</v>
      </c>
      <c r="AO3632" s="241">
        <v>1.4428509E-5</v>
      </c>
      <c r="AP3632" s="241">
        <v>1.0816323E-4</v>
      </c>
      <c r="AQ3632" s="241">
        <v>7.6554487999999998E-7</v>
      </c>
      <c r="AR3632" s="241">
        <v>3.2667833999999998E-3</v>
      </c>
      <c r="AT3632" s="193"/>
      <c r="AU3632" s="193"/>
      <c r="AV3632" s="193"/>
      <c r="AW3632" s="193"/>
      <c r="AX3632" s="193"/>
      <c r="AY3632" s="193"/>
      <c r="AZ3632" s="193"/>
      <c r="BA3632" s="193"/>
      <c r="BB3632" s="193"/>
      <c r="BC3632" s="193"/>
      <c r="BD3632" s="193"/>
      <c r="BE3632" s="315"/>
      <c r="BF3632" s="315"/>
      <c r="BG3632" s="315"/>
      <c r="BH3632" s="315"/>
      <c r="BI3632" s="315"/>
      <c r="BJ3632" s="315"/>
      <c r="BK3632" s="315"/>
    </row>
    <row r="3633" spans="1:63" x14ac:dyDescent="0.25">
      <c r="A3633" s="9"/>
      <c r="B3633" s="43" t="s">
        <v>4654</v>
      </c>
      <c r="C3633" s="5" t="s">
        <v>4134</v>
      </c>
      <c r="D3633" s="172">
        <v>3.4053199999999999E-2</v>
      </c>
      <c r="E3633" s="172">
        <v>2.6760158999999999E-2</v>
      </c>
      <c r="F3633" s="172">
        <v>3.4906770999999998E-3</v>
      </c>
      <c r="G3633" s="172">
        <v>2.6595887999999999E-3</v>
      </c>
      <c r="H3633" s="172">
        <v>5.6593009999999999E-5</v>
      </c>
      <c r="I3633" s="172">
        <v>7.3571213000000004E-4</v>
      </c>
      <c r="J3633" s="172">
        <v>1.2376636000000001E-4</v>
      </c>
      <c r="K3633" s="172">
        <v>1.9814650000000001E-6</v>
      </c>
      <c r="L3633" s="172">
        <v>2.2472243E-4</v>
      </c>
      <c r="M3633" s="172">
        <v>0</v>
      </c>
      <c r="N3633" s="172">
        <v>0</v>
      </c>
      <c r="O3633" s="172">
        <v>0</v>
      </c>
      <c r="P3633" s="199">
        <f t="shared" si="691"/>
        <v>0.19822339999999997</v>
      </c>
      <c r="Q3633" s="233">
        <v>4.0758229000000004</v>
      </c>
      <c r="R3633" s="96">
        <v>2.6650383</v>
      </c>
      <c r="S3633" s="96">
        <v>1.2782933000000001</v>
      </c>
      <c r="T3633" s="96">
        <v>2.2967778000000001E-6</v>
      </c>
      <c r="U3633" s="96">
        <v>0.11926111</v>
      </c>
      <c r="V3633" s="96">
        <v>6.5594443999999997E-4</v>
      </c>
      <c r="W3633" s="96">
        <v>1.2571944E-2</v>
      </c>
      <c r="X3633" s="241">
        <f t="shared" si="687"/>
        <v>1.8816899705485703E-2</v>
      </c>
      <c r="Y3633" s="241">
        <f t="shared" si="688"/>
        <v>8.3565562924400021E-3</v>
      </c>
      <c r="Z3633" s="241">
        <f t="shared" si="689"/>
        <v>3.7778036538256999E-3</v>
      </c>
      <c r="AA3633" s="241">
        <f t="shared" si="690"/>
        <v>6.6825397592200006E-3</v>
      </c>
      <c r="AB3633" s="241">
        <v>5.4946300000000003E-3</v>
      </c>
      <c r="AC3633" s="241">
        <v>1.2846416000000001E-6</v>
      </c>
      <c r="AD3633" s="241">
        <v>2.0856221000000001E-3</v>
      </c>
      <c r="AE3633" s="241">
        <v>2.5129184000000003E-7</v>
      </c>
      <c r="AF3633" s="241">
        <v>7.3479218999999995E-4</v>
      </c>
      <c r="AG3633" s="241">
        <v>3.9976069E-5</v>
      </c>
      <c r="AH3633" s="241">
        <v>3.5961789000000001E-3</v>
      </c>
      <c r="AI3633" s="241">
        <v>5.5422805000000003E-6</v>
      </c>
      <c r="AJ3633" s="241">
        <v>2.3761599E-5</v>
      </c>
      <c r="AK3633" s="241">
        <v>7.3486561E-6</v>
      </c>
      <c r="AL3633" s="241">
        <v>1.9756228999999998E-6</v>
      </c>
      <c r="AM3633" s="241">
        <v>5.9393256999999999E-9</v>
      </c>
      <c r="AN3633" s="241">
        <v>5.1703674E-5</v>
      </c>
      <c r="AO3633" s="241">
        <v>1.0671507E-5</v>
      </c>
      <c r="AP3633" s="241">
        <v>8.0615474999999999E-5</v>
      </c>
      <c r="AQ3633" s="241">
        <v>8.5835921999999999E-7</v>
      </c>
      <c r="AR3633" s="241">
        <v>6.6816814000000002E-3</v>
      </c>
      <c r="AT3633" s="193"/>
      <c r="AU3633" s="193"/>
      <c r="AV3633" s="193"/>
      <c r="AW3633" s="193"/>
      <c r="AX3633" s="193"/>
      <c r="AY3633" s="193"/>
      <c r="AZ3633" s="193"/>
      <c r="BA3633" s="193"/>
      <c r="BB3633" s="193"/>
      <c r="BC3633" s="193"/>
      <c r="BD3633" s="193"/>
      <c r="BE3633" s="315"/>
      <c r="BF3633" s="315"/>
      <c r="BG3633" s="315"/>
      <c r="BH3633" s="315"/>
      <c r="BI3633" s="315"/>
      <c r="BJ3633" s="315"/>
      <c r="BK3633" s="315"/>
    </row>
    <row r="3634" spans="1:63" x14ac:dyDescent="0.25">
      <c r="A3634" s="9"/>
      <c r="B3634" s="43" t="s">
        <v>4654</v>
      </c>
      <c r="C3634" s="5" t="s">
        <v>4840</v>
      </c>
      <c r="D3634" s="172">
        <v>3.9444161999999998E-2</v>
      </c>
      <c r="E3634" s="172">
        <v>2.9967381000000001E-2</v>
      </c>
      <c r="F3634" s="172">
        <v>7.9507190999999998E-3</v>
      </c>
      <c r="G3634" s="172">
        <v>4.4002135999999999E-4</v>
      </c>
      <c r="H3634" s="172">
        <v>6.0940087000000001E-5</v>
      </c>
      <c r="I3634" s="172">
        <v>6.2563718E-4</v>
      </c>
      <c r="J3634" s="172">
        <v>1.6059589E-4</v>
      </c>
      <c r="K3634" s="172">
        <v>9.0519725000000005E-6</v>
      </c>
      <c r="L3634" s="172">
        <v>2.2981584E-4</v>
      </c>
      <c r="M3634" s="172">
        <v>0</v>
      </c>
      <c r="N3634" s="172">
        <v>0</v>
      </c>
      <c r="O3634" s="172">
        <v>0</v>
      </c>
      <c r="P3634" s="199">
        <f t="shared" si="691"/>
        <v>0.2219806</v>
      </c>
      <c r="Q3634" s="233">
        <v>3.2286978999999998</v>
      </c>
      <c r="R3634" s="96">
        <v>3.1321444000000001</v>
      </c>
      <c r="S3634" s="96">
        <v>2.5262222000000001E-2</v>
      </c>
      <c r="T3634" s="96">
        <v>2.0463889E-6</v>
      </c>
      <c r="U3634" s="96">
        <v>6.7497221999999997E-3</v>
      </c>
      <c r="V3634" s="96">
        <v>3.2528393000000003E-2</v>
      </c>
      <c r="W3634" s="96">
        <v>3.2011111000000002E-2</v>
      </c>
      <c r="X3634" s="241">
        <f t="shared" si="687"/>
        <v>1.9572751253039901E-2</v>
      </c>
      <c r="Y3634" s="241">
        <f t="shared" si="688"/>
        <v>7.9360955693899993E-3</v>
      </c>
      <c r="Z3634" s="241">
        <f t="shared" si="689"/>
        <v>4.2307267269198999E-3</v>
      </c>
      <c r="AA3634" s="241">
        <f t="shared" si="690"/>
        <v>7.4059289567299999E-3</v>
      </c>
      <c r="AB3634" s="241">
        <v>6.1527070999999999E-3</v>
      </c>
      <c r="AC3634" s="241">
        <v>9.3939065999999996E-7</v>
      </c>
      <c r="AD3634" s="241">
        <v>4.0861644000000002E-4</v>
      </c>
      <c r="AE3634" s="241">
        <v>3.6760244999999998E-7</v>
      </c>
      <c r="AF3634" s="241">
        <v>1.3726599999999999E-3</v>
      </c>
      <c r="AG3634" s="241">
        <v>8.0503628000000002E-7</v>
      </c>
      <c r="AH3634" s="241">
        <v>4.0269143E-3</v>
      </c>
      <c r="AI3634" s="241">
        <v>1.3204990000000001E-5</v>
      </c>
      <c r="AJ3634" s="241">
        <v>3.7857476999999998E-6</v>
      </c>
      <c r="AK3634" s="241">
        <v>2.4491183999999998E-6</v>
      </c>
      <c r="AL3634" s="241">
        <v>3.5771491000000001E-7</v>
      </c>
      <c r="AM3634" s="241">
        <v>1.1879099000000001E-9</v>
      </c>
      <c r="AN3634" s="241">
        <v>4.5028492000000002E-5</v>
      </c>
      <c r="AO3634" s="241">
        <v>2.7324496000000001E-5</v>
      </c>
      <c r="AP3634" s="241">
        <v>1.1166068000000001E-4</v>
      </c>
      <c r="AQ3634" s="241">
        <v>7.2455672999999997E-7</v>
      </c>
      <c r="AR3634" s="241">
        <v>7.4052043999999996E-3</v>
      </c>
      <c r="AT3634" s="193"/>
      <c r="AU3634" s="193"/>
      <c r="AV3634" s="193"/>
      <c r="AW3634" s="193"/>
      <c r="AX3634" s="193"/>
      <c r="AY3634" s="193"/>
      <c r="AZ3634" s="193"/>
      <c r="BA3634" s="193"/>
      <c r="BB3634" s="193"/>
      <c r="BC3634" s="193"/>
      <c r="BD3634" s="193"/>
      <c r="BE3634" s="315"/>
      <c r="BF3634" s="315"/>
      <c r="BG3634" s="315"/>
      <c r="BH3634" s="315"/>
      <c r="BI3634" s="315"/>
      <c r="BJ3634" s="315"/>
      <c r="BK3634" s="315"/>
    </row>
    <row r="3635" spans="1:63" x14ac:dyDescent="0.25">
      <c r="A3635" s="9"/>
      <c r="B3635" s="43" t="s">
        <v>4654</v>
      </c>
      <c r="C3635" s="5" t="s">
        <v>4839</v>
      </c>
      <c r="D3635" s="172">
        <v>3.1918187000000001E-2</v>
      </c>
      <c r="E3635" s="172">
        <v>2.4393675E-2</v>
      </c>
      <c r="F3635" s="172">
        <v>6.0950863000000001E-3</v>
      </c>
      <c r="G3635" s="172">
        <v>4.0904305000000001E-4</v>
      </c>
      <c r="H3635" s="172">
        <v>5.8951025E-5</v>
      </c>
      <c r="I3635" s="172">
        <v>5.6149488999999997E-4</v>
      </c>
      <c r="J3635" s="172">
        <v>1.7054877000000001E-4</v>
      </c>
      <c r="K3635" s="172">
        <v>4.5681231999999998E-6</v>
      </c>
      <c r="L3635" s="172">
        <v>2.2481941000000001E-4</v>
      </c>
      <c r="M3635" s="172">
        <v>0</v>
      </c>
      <c r="N3635" s="172">
        <v>0</v>
      </c>
      <c r="O3635" s="172">
        <v>0</v>
      </c>
      <c r="P3635" s="199">
        <f t="shared" si="691"/>
        <v>0.18069388888888888</v>
      </c>
      <c r="Q3635" s="233">
        <v>2.6979264999999999</v>
      </c>
      <c r="R3635" s="96">
        <v>2.4683223000000001</v>
      </c>
      <c r="S3635" s="96">
        <v>3.3875333000000001E-2</v>
      </c>
      <c r="T3635" s="96">
        <v>1.8684167E-6</v>
      </c>
      <c r="U3635" s="96">
        <v>8.6227778000000001E-3</v>
      </c>
      <c r="V3635" s="96">
        <v>7.7041814000000002E-3</v>
      </c>
      <c r="W3635" s="96">
        <v>0.1794</v>
      </c>
      <c r="X3635" s="241">
        <f t="shared" si="687"/>
        <v>1.6138648451562897E-2</v>
      </c>
      <c r="Y3635" s="241">
        <f t="shared" si="688"/>
        <v>6.4954082118999995E-3</v>
      </c>
      <c r="Z3635" s="241">
        <f t="shared" si="689"/>
        <v>3.4563471562128992E-3</v>
      </c>
      <c r="AA3635" s="241">
        <f t="shared" si="690"/>
        <v>6.1868930834499992E-3</v>
      </c>
      <c r="AB3635" s="241">
        <v>5.0081867999999998E-3</v>
      </c>
      <c r="AC3635" s="241">
        <v>8.3991099000000005E-7</v>
      </c>
      <c r="AD3635" s="241">
        <v>3.6654548E-4</v>
      </c>
      <c r="AE3635" s="241">
        <v>3.6230540999999999E-7</v>
      </c>
      <c r="AF3635" s="241">
        <v>1.1183738E-3</v>
      </c>
      <c r="AG3635" s="241">
        <v>1.0999154999999999E-6</v>
      </c>
      <c r="AH3635" s="241">
        <v>3.2778831000000001E-3</v>
      </c>
      <c r="AI3635" s="241">
        <v>9.9846712E-6</v>
      </c>
      <c r="AJ3635" s="241">
        <v>3.4873377E-6</v>
      </c>
      <c r="AK3635" s="241">
        <v>3.2667409000000001E-6</v>
      </c>
      <c r="AL3635" s="241">
        <v>3.1293555999999998E-7</v>
      </c>
      <c r="AM3635" s="241">
        <v>1.0538528999999999E-9</v>
      </c>
      <c r="AN3635" s="241">
        <v>2.2304556999999999E-5</v>
      </c>
      <c r="AO3635" s="241">
        <v>1.9552030000000001E-5</v>
      </c>
      <c r="AP3635" s="241">
        <v>1.1955473E-4</v>
      </c>
      <c r="AQ3635" s="241">
        <v>6.9228345000000002E-7</v>
      </c>
      <c r="AR3635" s="241">
        <v>6.1862007999999996E-3</v>
      </c>
      <c r="AT3635" s="193"/>
      <c r="AU3635" s="193"/>
      <c r="AV3635" s="193"/>
      <c r="AW3635" s="193"/>
      <c r="AX3635" s="193"/>
      <c r="AY3635" s="193"/>
      <c r="AZ3635" s="193"/>
      <c r="BA3635" s="193"/>
      <c r="BB3635" s="193"/>
      <c r="BC3635" s="193"/>
      <c r="BD3635" s="193"/>
      <c r="BE3635" s="315"/>
      <c r="BF3635" s="315"/>
      <c r="BG3635" s="315"/>
      <c r="BH3635" s="315"/>
      <c r="BI3635" s="315"/>
      <c r="BJ3635" s="315"/>
      <c r="BK3635" s="315"/>
    </row>
    <row r="3636" spans="1:63" x14ac:dyDescent="0.25">
      <c r="A3636" s="9"/>
      <c r="B3636" s="43" t="s">
        <v>4654</v>
      </c>
      <c r="C3636" s="5" t="s">
        <v>4838</v>
      </c>
      <c r="D3636" s="172">
        <v>2.2788757E-2</v>
      </c>
      <c r="E3636" s="172">
        <v>2.0232257E-2</v>
      </c>
      <c r="F3636" s="172">
        <v>1.4356343E-3</v>
      </c>
      <c r="G3636" s="172">
        <v>5.7228905000000004E-4</v>
      </c>
      <c r="H3636" s="172">
        <v>5.4236659000000003E-5</v>
      </c>
      <c r="I3636" s="172">
        <v>2.0093549999999999E-4</v>
      </c>
      <c r="J3636" s="172">
        <v>5.6939586999999997E-5</v>
      </c>
      <c r="K3636" s="172">
        <v>6.9156543000000004E-6</v>
      </c>
      <c r="L3636" s="172">
        <v>2.2954875999999999E-4</v>
      </c>
      <c r="M3636" s="172">
        <v>0</v>
      </c>
      <c r="N3636" s="172">
        <v>0</v>
      </c>
      <c r="O3636" s="172">
        <v>0</v>
      </c>
      <c r="P3636" s="199">
        <f t="shared" si="691"/>
        <v>0.14986857037037035</v>
      </c>
      <c r="Q3636" s="233">
        <v>2.7041350999999998</v>
      </c>
      <c r="R3636" s="96">
        <v>2.2600060000000002</v>
      </c>
      <c r="S3636" s="96">
        <v>0.36798222000000003</v>
      </c>
      <c r="T3636" s="96">
        <v>2.0506944000000001E-6</v>
      </c>
      <c r="U3636" s="96">
        <v>1.2294444E-2</v>
      </c>
      <c r="V3636" s="96">
        <v>2.4236469E-2</v>
      </c>
      <c r="W3636" s="96">
        <v>3.9613888999999999E-2</v>
      </c>
      <c r="X3636" s="241">
        <f t="shared" si="687"/>
        <v>1.3466362518213398E-2</v>
      </c>
      <c r="Y3636" s="241">
        <f t="shared" si="688"/>
        <v>4.9454744757099992E-3</v>
      </c>
      <c r="Z3636" s="241">
        <f t="shared" si="689"/>
        <v>2.8503649918133998E-3</v>
      </c>
      <c r="AA3636" s="241">
        <f t="shared" si="690"/>
        <v>5.6705230506900002E-3</v>
      </c>
      <c r="AB3636" s="241">
        <v>4.1535410999999998E-3</v>
      </c>
      <c r="AC3636" s="241">
        <v>9.5063236000000002E-7</v>
      </c>
      <c r="AD3636" s="241">
        <v>4.6709893999999998E-4</v>
      </c>
      <c r="AE3636" s="241">
        <v>1.5728635E-7</v>
      </c>
      <c r="AF3636" s="241">
        <v>3.1307895E-4</v>
      </c>
      <c r="AG3636" s="241">
        <v>1.0647566999999999E-5</v>
      </c>
      <c r="AH3636" s="241">
        <v>2.7184546000000001E-3</v>
      </c>
      <c r="AI3636" s="241">
        <v>2.1798589000000001E-6</v>
      </c>
      <c r="AJ3636" s="241">
        <v>5.1051728000000003E-6</v>
      </c>
      <c r="AK3636" s="241">
        <v>1.3691386999999999E-6</v>
      </c>
      <c r="AL3636" s="241">
        <v>4.1972381000000001E-7</v>
      </c>
      <c r="AM3636" s="241">
        <v>1.3093034000000001E-9</v>
      </c>
      <c r="AN3636" s="241">
        <v>1.7670806999999999E-5</v>
      </c>
      <c r="AO3636" s="241">
        <v>9.4869643000000005E-6</v>
      </c>
      <c r="AP3636" s="241">
        <v>9.5677417E-5</v>
      </c>
      <c r="AQ3636" s="241">
        <v>7.4285068999999997E-7</v>
      </c>
      <c r="AR3636" s="241">
        <v>5.6697802000000002E-3</v>
      </c>
      <c r="AT3636" s="193"/>
      <c r="AU3636" s="193"/>
      <c r="AV3636" s="193"/>
      <c r="AW3636" s="193"/>
      <c r="AX3636" s="193"/>
      <c r="AY3636" s="193"/>
      <c r="AZ3636" s="193"/>
      <c r="BA3636" s="193"/>
      <c r="BB3636" s="193"/>
      <c r="BC3636" s="193"/>
      <c r="BD3636" s="193"/>
      <c r="BE3636" s="315"/>
      <c r="BF3636" s="315"/>
      <c r="BG3636" s="315"/>
      <c r="BH3636" s="315"/>
      <c r="BI3636" s="315"/>
      <c r="BJ3636" s="315"/>
      <c r="BK3636" s="315"/>
    </row>
    <row r="3637" spans="1:63" x14ac:dyDescent="0.25">
      <c r="A3637" s="9"/>
      <c r="B3637" s="43" t="s">
        <v>4654</v>
      </c>
      <c r="C3637" s="5" t="s">
        <v>4837</v>
      </c>
      <c r="D3637" s="172">
        <v>0.10136521</v>
      </c>
      <c r="E3637" s="172">
        <v>3.772636E-2</v>
      </c>
      <c r="F3637" s="172">
        <v>4.9676845999999997E-2</v>
      </c>
      <c r="G3637" s="172">
        <v>8.5920669000000005E-3</v>
      </c>
      <c r="H3637" s="172">
        <v>2.070744E-5</v>
      </c>
      <c r="I3637" s="172">
        <v>5.1081097000000002E-3</v>
      </c>
      <c r="J3637" s="172">
        <v>8.3984882E-5</v>
      </c>
      <c r="K3637" s="172">
        <v>8.2523765000000005E-7</v>
      </c>
      <c r="L3637" s="172">
        <v>1.5631428E-4</v>
      </c>
      <c r="M3637" s="172">
        <v>0</v>
      </c>
      <c r="N3637" s="172">
        <v>0</v>
      </c>
      <c r="O3637" s="172">
        <v>0</v>
      </c>
      <c r="P3637" s="199">
        <f t="shared" si="691"/>
        <v>0.27945451851851849</v>
      </c>
      <c r="Q3637" s="233">
        <v>3.6024676000000002</v>
      </c>
      <c r="R3637" s="96">
        <v>3.3037448999999999</v>
      </c>
      <c r="S3637" s="96">
        <v>3.0120221999999999E-2</v>
      </c>
      <c r="T3637" s="96">
        <v>5.6236111E-8</v>
      </c>
      <c r="U3637" s="96">
        <v>1.7059721999999999E-3</v>
      </c>
      <c r="V3637" s="96">
        <v>5.5478221999999996E-4</v>
      </c>
      <c r="W3637" s="96">
        <v>0.26634166999999997</v>
      </c>
      <c r="X3637" s="241">
        <f t="shared" si="687"/>
        <v>3.5824829176131001E-2</v>
      </c>
      <c r="Y3637" s="241">
        <f t="shared" si="688"/>
        <v>2.2244078954633002E-2</v>
      </c>
      <c r="Z3637" s="241">
        <f t="shared" si="689"/>
        <v>5.3086038990479995E-3</v>
      </c>
      <c r="AA3637" s="241">
        <f t="shared" si="690"/>
        <v>8.27214632245E-3</v>
      </c>
      <c r="AB3637" s="241">
        <v>7.7452205000000003E-3</v>
      </c>
      <c r="AC3637" s="241">
        <v>2.0760832999999999E-8</v>
      </c>
      <c r="AD3637" s="241">
        <v>6.3814932999999999E-3</v>
      </c>
      <c r="AE3637" s="241">
        <v>9.4018894999999995E-7</v>
      </c>
      <c r="AF3637" s="241">
        <v>8.1154326999999995E-3</v>
      </c>
      <c r="AG3637" s="241">
        <v>9.7150484999999995E-7</v>
      </c>
      <c r="AH3637" s="241">
        <v>5.0694824999999999E-3</v>
      </c>
      <c r="AI3637" s="241">
        <v>8.5522012000000005E-5</v>
      </c>
      <c r="AJ3637" s="241">
        <v>7.6882420999999998E-5</v>
      </c>
      <c r="AK3637" s="241">
        <v>1.4569847999999999E-6</v>
      </c>
      <c r="AL3637" s="241">
        <v>6.2896213999999996E-6</v>
      </c>
      <c r="AM3637" s="241">
        <v>1.8733247999999999E-8</v>
      </c>
      <c r="AN3637" s="241">
        <v>6.9839836000000002E-6</v>
      </c>
      <c r="AO3637" s="241">
        <v>1.7799193000000001E-5</v>
      </c>
      <c r="AP3637" s="241">
        <v>4.4168449999999999E-5</v>
      </c>
      <c r="AQ3637" s="241">
        <v>5.9552244999999997E-7</v>
      </c>
      <c r="AR3637" s="241">
        <v>8.2715507999999993E-3</v>
      </c>
      <c r="AT3637" s="193"/>
      <c r="AU3637" s="193"/>
      <c r="AV3637" s="193"/>
      <c r="AW3637" s="193"/>
      <c r="AX3637" s="193"/>
      <c r="AY3637" s="193"/>
      <c r="AZ3637" s="193"/>
      <c r="BA3637" s="193"/>
      <c r="BB3637" s="193"/>
      <c r="BC3637" s="193"/>
      <c r="BD3637" s="193"/>
      <c r="BE3637" s="315"/>
      <c r="BF3637" s="315"/>
      <c r="BG3637" s="315"/>
      <c r="BH3637" s="315"/>
      <c r="BI3637" s="315"/>
      <c r="BJ3637" s="315"/>
      <c r="BK3637" s="315"/>
    </row>
    <row r="3638" spans="1:63" x14ac:dyDescent="0.25">
      <c r="A3638" s="9"/>
      <c r="B3638" s="43" t="s">
        <v>4654</v>
      </c>
      <c r="C3638" s="5" t="s">
        <v>4836</v>
      </c>
      <c r="D3638" s="172">
        <v>2.9904416E-2</v>
      </c>
      <c r="E3638" s="172">
        <v>2.6214734999999999E-2</v>
      </c>
      <c r="F3638" s="172">
        <v>2.2867756999999998E-3</v>
      </c>
      <c r="G3638" s="172">
        <v>5.5472732E-4</v>
      </c>
      <c r="H3638" s="172">
        <v>4.5777708000000002E-5</v>
      </c>
      <c r="I3638" s="172">
        <v>4.7674179999999998E-4</v>
      </c>
      <c r="J3638" s="172">
        <v>9.3705005000000005E-5</v>
      </c>
      <c r="K3638" s="172">
        <v>3.2845700999999999E-5</v>
      </c>
      <c r="L3638" s="172">
        <v>1.9910779999999999E-4</v>
      </c>
      <c r="M3638" s="172">
        <v>0</v>
      </c>
      <c r="N3638" s="172">
        <v>0</v>
      </c>
      <c r="O3638" s="172">
        <v>0</v>
      </c>
      <c r="P3638" s="199">
        <f t="shared" si="691"/>
        <v>0.1941832222222222</v>
      </c>
      <c r="Q3638" s="233">
        <v>3.0964388</v>
      </c>
      <c r="R3638" s="96">
        <v>2.8109538000000001</v>
      </c>
      <c r="S3638" s="96">
        <v>0.15054511000000001</v>
      </c>
      <c r="T3638" s="96">
        <v>9.0144444000000002E-7</v>
      </c>
      <c r="U3638" s="96">
        <v>0.10878333</v>
      </c>
      <c r="V3638" s="96">
        <v>2.1846238E-2</v>
      </c>
      <c r="W3638" s="96">
        <v>4.3094444000000001E-3</v>
      </c>
      <c r="X3638" s="241">
        <f t="shared" si="687"/>
        <v>1.7130507017310601E-2</v>
      </c>
      <c r="Y3638" s="241">
        <f t="shared" si="688"/>
        <v>6.3937382061400004E-3</v>
      </c>
      <c r="Z3638" s="241">
        <f t="shared" si="689"/>
        <v>3.6872198396606004E-3</v>
      </c>
      <c r="AA3638" s="241">
        <f t="shared" si="690"/>
        <v>7.0495489715100002E-3</v>
      </c>
      <c r="AB3638" s="241">
        <v>5.3823131000000001E-3</v>
      </c>
      <c r="AC3638" s="241">
        <v>3.7998049000000002E-7</v>
      </c>
      <c r="AD3638" s="241">
        <v>4.8286641000000002E-4</v>
      </c>
      <c r="AE3638" s="241">
        <v>2.2553625E-7</v>
      </c>
      <c r="AF3638" s="241">
        <v>5.2323726000000001E-4</v>
      </c>
      <c r="AG3638" s="241">
        <v>4.7159194000000001E-6</v>
      </c>
      <c r="AH3638" s="241">
        <v>3.5228373000000001E-3</v>
      </c>
      <c r="AI3638" s="241">
        <v>3.5374332999999999E-6</v>
      </c>
      <c r="AJ3638" s="241">
        <v>4.9123757000000001E-6</v>
      </c>
      <c r="AK3638" s="241">
        <v>5.7716552000000003E-6</v>
      </c>
      <c r="AL3638" s="241">
        <v>4.1913052E-7</v>
      </c>
      <c r="AM3638" s="241">
        <v>1.3859406000000001E-9</v>
      </c>
      <c r="AN3638" s="241">
        <v>6.9455154999999996E-5</v>
      </c>
      <c r="AO3638" s="241">
        <v>2.6982899999999999E-5</v>
      </c>
      <c r="AP3638" s="241">
        <v>5.3302503999999998E-5</v>
      </c>
      <c r="AQ3638" s="241">
        <v>6.3277150999999999E-7</v>
      </c>
      <c r="AR3638" s="241">
        <v>7.0489161999999998E-3</v>
      </c>
      <c r="AT3638" s="193"/>
      <c r="AU3638" s="193"/>
      <c r="AV3638" s="193"/>
      <c r="AW3638" s="193"/>
      <c r="AX3638" s="193"/>
      <c r="AY3638" s="193"/>
      <c r="AZ3638" s="193"/>
      <c r="BA3638" s="193"/>
      <c r="BB3638" s="193"/>
      <c r="BC3638" s="193"/>
      <c r="BD3638" s="193"/>
      <c r="BE3638" s="315"/>
      <c r="BF3638" s="315"/>
      <c r="BG3638" s="315"/>
      <c r="BH3638" s="315"/>
      <c r="BI3638" s="315"/>
      <c r="BJ3638" s="315"/>
      <c r="BK3638" s="315"/>
    </row>
    <row r="3639" spans="1:63" x14ac:dyDescent="0.25">
      <c r="A3639" s="9"/>
      <c r="B3639" s="43" t="s">
        <v>4654</v>
      </c>
      <c r="C3639" s="5" t="s">
        <v>4835</v>
      </c>
      <c r="D3639" s="172">
        <v>9.1727929000000004E-4</v>
      </c>
      <c r="E3639" s="172">
        <v>4.7417454999999997E-4</v>
      </c>
      <c r="F3639" s="172">
        <v>8.6141783000000003E-5</v>
      </c>
      <c r="G3639" s="172">
        <v>1.8123524999999999E-5</v>
      </c>
      <c r="H3639" s="172">
        <v>2.3702542999999998E-6</v>
      </c>
      <c r="I3639" s="172">
        <v>8.1141467000000005E-5</v>
      </c>
      <c r="J3639" s="172">
        <v>2.6332928E-5</v>
      </c>
      <c r="K3639" s="172">
        <v>2.9760537000000002E-7</v>
      </c>
      <c r="L3639" s="172">
        <v>2.2869717000000001E-4</v>
      </c>
      <c r="M3639" s="172">
        <v>0</v>
      </c>
      <c r="N3639" s="172">
        <v>0</v>
      </c>
      <c r="O3639" s="172">
        <v>0</v>
      </c>
      <c r="P3639" s="199">
        <f t="shared" si="691"/>
        <v>3.5124040740740735E-3</v>
      </c>
      <c r="Q3639" s="233">
        <v>1.117856</v>
      </c>
      <c r="R3639" s="96">
        <v>2.8169831999999999E-2</v>
      </c>
      <c r="S3639" s="96">
        <v>4.7298221999999999E-3</v>
      </c>
      <c r="T3639" s="96">
        <v>4.0033333000000002E-8</v>
      </c>
      <c r="U3639" s="96">
        <v>1.5559444E-2</v>
      </c>
      <c r="V3639" s="96">
        <v>3.1191170999999998E-3</v>
      </c>
      <c r="W3639" s="96">
        <v>1.0662777999999999</v>
      </c>
      <c r="X3639" s="241">
        <f t="shared" si="687"/>
        <v>3.3958536943927599E-4</v>
      </c>
      <c r="Y3639" s="241">
        <f t="shared" si="688"/>
        <v>1.8381714004289998E-4</v>
      </c>
      <c r="Z3639" s="241">
        <f t="shared" si="689"/>
        <v>8.4622175746376006E-5</v>
      </c>
      <c r="AA3639" s="241">
        <f t="shared" si="690"/>
        <v>7.1146053649999997E-5</v>
      </c>
      <c r="AB3639" s="241">
        <v>9.7052588E-5</v>
      </c>
      <c r="AC3639" s="241">
        <v>1.0666452E-8</v>
      </c>
      <c r="AD3639" s="241">
        <v>4.2804688999999997E-5</v>
      </c>
      <c r="AE3639" s="241">
        <v>7.8258409000000006E-9</v>
      </c>
      <c r="AF3639" s="241">
        <v>4.3791393999999999E-5</v>
      </c>
      <c r="AG3639" s="241">
        <v>1.4997675000000001E-7</v>
      </c>
      <c r="AH3639" s="241">
        <v>6.3517971000000005E-5</v>
      </c>
      <c r="AI3639" s="241">
        <v>1.3624931E-7</v>
      </c>
      <c r="AJ3639" s="241">
        <v>1.6158052E-7</v>
      </c>
      <c r="AK3639" s="241">
        <v>9.3829538999999998E-7</v>
      </c>
      <c r="AL3639" s="241">
        <v>2.4638173000000001E-8</v>
      </c>
      <c r="AM3639" s="241">
        <v>8.4453376E-11</v>
      </c>
      <c r="AN3639" s="241">
        <v>7.4709014999999998E-6</v>
      </c>
      <c r="AO3639" s="241">
        <v>1.5450864E-6</v>
      </c>
      <c r="AP3639" s="241">
        <v>1.0827368999999999E-5</v>
      </c>
      <c r="AQ3639" s="241">
        <v>6.1288364999999997E-7</v>
      </c>
      <c r="AR3639" s="241">
        <v>7.0533169999999995E-5</v>
      </c>
      <c r="AT3639" s="193"/>
      <c r="AU3639" s="193"/>
      <c r="AV3639" s="193"/>
      <c r="AW3639" s="193"/>
      <c r="AX3639" s="193"/>
      <c r="AY3639" s="193"/>
      <c r="AZ3639" s="193"/>
      <c r="BA3639" s="193"/>
      <c r="BB3639" s="193"/>
      <c r="BC3639" s="193"/>
      <c r="BD3639" s="193"/>
      <c r="BE3639" s="315"/>
      <c r="BF3639" s="315"/>
      <c r="BG3639" s="315"/>
      <c r="BH3639" s="315"/>
      <c r="BI3639" s="315"/>
      <c r="BJ3639" s="315"/>
      <c r="BK3639" s="315"/>
    </row>
    <row r="3640" spans="1:63" x14ac:dyDescent="0.25">
      <c r="A3640" s="9"/>
      <c r="B3640" s="43" t="s">
        <v>4654</v>
      </c>
      <c r="C3640" s="5" t="s">
        <v>3529</v>
      </c>
      <c r="D3640" s="172">
        <v>8.8137767999999991E-3</v>
      </c>
      <c r="E3640" s="172">
        <v>6.3985739999999998E-3</v>
      </c>
      <c r="F3640" s="172">
        <v>1.0136279000000001E-3</v>
      </c>
      <c r="G3640" s="172">
        <v>1.0917152E-4</v>
      </c>
      <c r="H3640" s="172">
        <v>1.2488019E-5</v>
      </c>
      <c r="I3640" s="172">
        <v>9.1479091000000001E-4</v>
      </c>
      <c r="J3640" s="172">
        <v>1.1293631E-4</v>
      </c>
      <c r="K3640" s="172">
        <v>9.8777099999999993E-7</v>
      </c>
      <c r="L3640" s="172">
        <v>2.5120037000000002E-4</v>
      </c>
      <c r="M3640" s="172">
        <v>0</v>
      </c>
      <c r="N3640" s="172">
        <v>0</v>
      </c>
      <c r="O3640" s="172">
        <v>0</v>
      </c>
      <c r="P3640" s="199">
        <f t="shared" si="691"/>
        <v>4.739684444444444E-2</v>
      </c>
      <c r="Q3640" s="233">
        <v>2.3102176000000001</v>
      </c>
      <c r="R3640" s="96">
        <v>0.56608431999999997</v>
      </c>
      <c r="S3640" s="96">
        <v>0.92035999999999996</v>
      </c>
      <c r="T3640" s="96">
        <v>2.6823611E-7</v>
      </c>
      <c r="U3640" s="96">
        <v>0.28008333000000002</v>
      </c>
      <c r="V3640" s="96">
        <v>2.3106306E-2</v>
      </c>
      <c r="W3640" s="96">
        <v>0.52058333000000001</v>
      </c>
      <c r="X3640" s="241">
        <f t="shared" si="687"/>
        <v>4.2589841281913902E-3</v>
      </c>
      <c r="Y3640" s="241">
        <f t="shared" si="688"/>
        <v>1.942869311935E-3</v>
      </c>
      <c r="Z3640" s="241">
        <f t="shared" si="689"/>
        <v>1.0331187058263899E-3</v>
      </c>
      <c r="AA3640" s="241">
        <f t="shared" si="690"/>
        <v>1.28299611043E-3</v>
      </c>
      <c r="AB3640" s="241">
        <v>1.3125146000000001E-3</v>
      </c>
      <c r="AC3640" s="241">
        <v>1.5931827E-7</v>
      </c>
      <c r="AD3640" s="241">
        <v>2.3775943E-4</v>
      </c>
      <c r="AE3640" s="241">
        <v>7.6433664999999997E-8</v>
      </c>
      <c r="AF3640" s="241">
        <v>3.6357829999999997E-4</v>
      </c>
      <c r="AG3640" s="241">
        <v>2.878123E-5</v>
      </c>
      <c r="AH3640" s="241">
        <v>8.5897925999999999E-4</v>
      </c>
      <c r="AI3640" s="241">
        <v>1.6036627999999999E-6</v>
      </c>
      <c r="AJ3640" s="241">
        <v>9.5139580999999995E-7</v>
      </c>
      <c r="AK3640" s="241">
        <v>1.3576847E-5</v>
      </c>
      <c r="AL3640" s="241">
        <v>1.1169272E-7</v>
      </c>
      <c r="AM3640" s="241">
        <v>3.7849638999999998E-10</v>
      </c>
      <c r="AN3640" s="241">
        <v>1.2299416999999999E-4</v>
      </c>
      <c r="AO3640" s="241">
        <v>1.1532151E-5</v>
      </c>
      <c r="AP3640" s="241">
        <v>2.3369148000000001E-5</v>
      </c>
      <c r="AQ3640" s="241">
        <v>7.7581042999999998E-7</v>
      </c>
      <c r="AR3640" s="241">
        <v>1.2822203E-3</v>
      </c>
      <c r="AT3640" s="193"/>
      <c r="AU3640" s="193"/>
      <c r="AV3640" s="193"/>
      <c r="AW3640" s="193"/>
      <c r="AX3640" s="193"/>
      <c r="AY3640" s="193"/>
      <c r="AZ3640" s="193"/>
      <c r="BA3640" s="193"/>
      <c r="BB3640" s="193"/>
      <c r="BC3640" s="193"/>
      <c r="BD3640" s="193"/>
      <c r="BE3640" s="315"/>
      <c r="BF3640" s="315"/>
      <c r="BG3640" s="315"/>
      <c r="BH3640" s="315"/>
      <c r="BI3640" s="315"/>
      <c r="BJ3640" s="315"/>
      <c r="BK3640" s="315"/>
    </row>
    <row r="3641" spans="1:63" x14ac:dyDescent="0.25">
      <c r="A3641" s="9"/>
      <c r="B3641" s="43" t="s">
        <v>4654</v>
      </c>
      <c r="C3641" s="5" t="s">
        <v>3528</v>
      </c>
      <c r="D3641" s="172">
        <v>6.3860217999999996E-2</v>
      </c>
      <c r="E3641" s="172">
        <v>4.3591750999999998E-2</v>
      </c>
      <c r="F3641" s="172">
        <v>1.3622174000000001E-2</v>
      </c>
      <c r="G3641" s="172">
        <v>3.9003565E-3</v>
      </c>
      <c r="H3641" s="172">
        <v>3.0335739000000002E-5</v>
      </c>
      <c r="I3641" s="172">
        <v>2.1862387999999999E-3</v>
      </c>
      <c r="J3641" s="172">
        <v>3.4277949999999999E-4</v>
      </c>
      <c r="K3641" s="172">
        <v>2.5054275999999999E-6</v>
      </c>
      <c r="L3641" s="172">
        <v>1.8407725E-4</v>
      </c>
      <c r="M3641" s="172">
        <v>0</v>
      </c>
      <c r="N3641" s="172">
        <v>0</v>
      </c>
      <c r="O3641" s="172">
        <v>0</v>
      </c>
      <c r="P3641" s="199">
        <f t="shared" si="691"/>
        <v>0.32290185925925924</v>
      </c>
      <c r="Q3641" s="233">
        <v>3.7913538999999998</v>
      </c>
      <c r="R3641" s="96">
        <v>3.6759944</v>
      </c>
      <c r="S3641" s="96">
        <v>4.6095777999999997E-2</v>
      </c>
      <c r="T3641" s="96">
        <v>3.3233333000000002E-7</v>
      </c>
      <c r="U3641" s="96">
        <v>4.5058332999999999E-2</v>
      </c>
      <c r="V3641" s="96">
        <v>1.6366575000000001E-3</v>
      </c>
      <c r="W3641" s="96">
        <v>2.2568332999999999E-2</v>
      </c>
      <c r="X3641" s="241">
        <f t="shared" si="687"/>
        <v>3.0025713918159301E-2</v>
      </c>
      <c r="Y3641" s="241">
        <f t="shared" si="688"/>
        <v>1.46225281603E-2</v>
      </c>
      <c r="Z3641" s="241">
        <f t="shared" si="689"/>
        <v>6.2004083101192993E-3</v>
      </c>
      <c r="AA3641" s="241">
        <f t="shared" si="690"/>
        <v>9.2027774477400001E-3</v>
      </c>
      <c r="AB3641" s="241">
        <v>8.9506454999999999E-3</v>
      </c>
      <c r="AC3641" s="241">
        <v>1.4238267000000001E-7</v>
      </c>
      <c r="AD3641" s="241">
        <v>3.1898427999999999E-3</v>
      </c>
      <c r="AE3641" s="241">
        <v>5.0763753E-7</v>
      </c>
      <c r="AF3641" s="241">
        <v>2.4799116999999998E-3</v>
      </c>
      <c r="AG3641" s="241">
        <v>1.4781401000000001E-6</v>
      </c>
      <c r="AH3641" s="241">
        <v>5.8581342000000002E-3</v>
      </c>
      <c r="AI3641" s="241">
        <v>2.2179334999999999E-5</v>
      </c>
      <c r="AJ3641" s="241">
        <v>3.4854645E-5</v>
      </c>
      <c r="AK3641" s="241">
        <v>3.4515722000000001E-6</v>
      </c>
      <c r="AL3641" s="241">
        <v>3.0558789999999999E-6</v>
      </c>
      <c r="AM3641" s="241">
        <v>9.1589193000000002E-9</v>
      </c>
      <c r="AN3641" s="241">
        <v>1.7516803E-4</v>
      </c>
      <c r="AO3641" s="241">
        <v>5.6621047000000001E-5</v>
      </c>
      <c r="AP3641" s="241">
        <v>4.6934443E-5</v>
      </c>
      <c r="AQ3641" s="241">
        <v>6.9984774000000002E-7</v>
      </c>
      <c r="AR3641" s="241">
        <v>9.2020776000000006E-3</v>
      </c>
      <c r="AT3641" s="193"/>
      <c r="AU3641" s="193"/>
      <c r="AV3641" s="193"/>
      <c r="AW3641" s="193"/>
      <c r="AX3641" s="193"/>
      <c r="AY3641" s="193"/>
      <c r="AZ3641" s="193"/>
      <c r="BA3641" s="193"/>
      <c r="BB3641" s="193"/>
      <c r="BC3641" s="193"/>
      <c r="BD3641" s="193"/>
      <c r="BE3641" s="315"/>
      <c r="BF3641" s="315"/>
      <c r="BG3641" s="315"/>
      <c r="BH3641" s="315"/>
      <c r="BI3641" s="315"/>
      <c r="BJ3641" s="315"/>
      <c r="BK3641" s="315"/>
    </row>
    <row r="3642" spans="1:63" x14ac:dyDescent="0.25">
      <c r="A3642" s="9"/>
      <c r="B3642" s="43" t="s">
        <v>4654</v>
      </c>
      <c r="C3642" s="5" t="s">
        <v>3527</v>
      </c>
      <c r="D3642" s="172">
        <v>3.6966800000000001E-2</v>
      </c>
      <c r="E3642" s="172">
        <v>2.3602306E-2</v>
      </c>
      <c r="F3642" s="172">
        <v>1.1032566000000001E-2</v>
      </c>
      <c r="G3642" s="172">
        <v>7.2004930000000005E-4</v>
      </c>
      <c r="H3642" s="172">
        <v>4.6443090000000002E-5</v>
      </c>
      <c r="I3642" s="172">
        <v>1.1191950999999999E-3</v>
      </c>
      <c r="J3642" s="172">
        <v>2.1929005000000001E-4</v>
      </c>
      <c r="K3642" s="172">
        <v>5.5221605999999996E-6</v>
      </c>
      <c r="L3642" s="172">
        <v>2.2142852E-4</v>
      </c>
      <c r="M3642" s="172">
        <v>0</v>
      </c>
      <c r="N3642" s="172">
        <v>0</v>
      </c>
      <c r="O3642" s="172">
        <v>0</v>
      </c>
      <c r="P3642" s="199">
        <f t="shared" si="691"/>
        <v>0.17483189629629628</v>
      </c>
      <c r="Q3642" s="233">
        <v>2.8304551</v>
      </c>
      <c r="R3642" s="96">
        <v>2.3414166999999999</v>
      </c>
      <c r="S3642" s="96">
        <v>2.6599999999999999E-2</v>
      </c>
      <c r="T3642" s="96">
        <v>1.4499167000000001E-6</v>
      </c>
      <c r="U3642" s="96">
        <v>0.16608888999999999</v>
      </c>
      <c r="V3642" s="96">
        <v>2.1403617999999999E-2</v>
      </c>
      <c r="W3642" s="96">
        <v>0.27494444000000001</v>
      </c>
      <c r="X3642" s="241">
        <f t="shared" si="687"/>
        <v>1.67937056736043E-2</v>
      </c>
      <c r="Y3642" s="241">
        <f t="shared" si="688"/>
        <v>7.5016150296100008E-3</v>
      </c>
      <c r="Z3642" s="241">
        <f t="shared" si="689"/>
        <v>3.4268642609943003E-3</v>
      </c>
      <c r="AA3642" s="241">
        <f t="shared" si="690"/>
        <v>5.8652263830000001E-3</v>
      </c>
      <c r="AB3642" s="241">
        <v>4.8457880000000002E-3</v>
      </c>
      <c r="AC3642" s="241">
        <v>6.0779157000000005E-7</v>
      </c>
      <c r="AD3642" s="241">
        <v>6.9023881000000004E-4</v>
      </c>
      <c r="AE3642" s="241">
        <v>4.9371311999999998E-7</v>
      </c>
      <c r="AF3642" s="241">
        <v>1.9636384999999999E-3</v>
      </c>
      <c r="AG3642" s="241">
        <v>8.4821492E-7</v>
      </c>
      <c r="AH3642" s="241">
        <v>3.1716268000000001E-3</v>
      </c>
      <c r="AI3642" s="241">
        <v>1.8320827999999999E-5</v>
      </c>
      <c r="AJ3642" s="241">
        <v>6.3082221000000001E-6</v>
      </c>
      <c r="AK3642" s="241">
        <v>1.204661E-5</v>
      </c>
      <c r="AL3642" s="241">
        <v>5.4527181000000001E-7</v>
      </c>
      <c r="AM3642" s="241">
        <v>1.8830842999999998E-9</v>
      </c>
      <c r="AN3642" s="241">
        <v>8.2690622000000004E-5</v>
      </c>
      <c r="AO3642" s="241">
        <v>3.2972994000000001E-5</v>
      </c>
      <c r="AP3642" s="241">
        <v>1.0235103E-4</v>
      </c>
      <c r="AQ3642" s="241">
        <v>7.3098300000000003E-7</v>
      </c>
      <c r="AR3642" s="241">
        <v>5.8644954000000001E-3</v>
      </c>
      <c r="AT3642" s="193"/>
      <c r="AU3642" s="193"/>
      <c r="AV3642" s="193"/>
      <c r="AW3642" s="193"/>
      <c r="AX3642" s="193"/>
      <c r="AY3642" s="193"/>
      <c r="AZ3642" s="193"/>
      <c r="BA3642" s="193"/>
      <c r="BB3642" s="193"/>
      <c r="BC3642" s="193"/>
      <c r="BD3642" s="193"/>
      <c r="BE3642" s="315"/>
      <c r="BF3642" s="315"/>
      <c r="BG3642" s="315"/>
      <c r="BH3642" s="315"/>
      <c r="BI3642" s="315"/>
      <c r="BJ3642" s="315"/>
      <c r="BK3642" s="315"/>
    </row>
    <row r="3643" spans="1:63" x14ac:dyDescent="0.25">
      <c r="A3643" s="9"/>
      <c r="B3643" s="43" t="s">
        <v>4654</v>
      </c>
      <c r="C3643" s="5" t="s">
        <v>4788</v>
      </c>
      <c r="D3643" s="172">
        <v>2.6000078999999999E-2</v>
      </c>
      <c r="E3643" s="172">
        <v>1.8825024999999999E-2</v>
      </c>
      <c r="F3643" s="172">
        <v>4.4802232000000003E-3</v>
      </c>
      <c r="G3643" s="172">
        <v>1.3364352E-3</v>
      </c>
      <c r="H3643" s="172">
        <v>2.7958884E-5</v>
      </c>
      <c r="I3643" s="172">
        <v>9.5178459999999999E-4</v>
      </c>
      <c r="J3643" s="172">
        <v>1.2543936E-4</v>
      </c>
      <c r="K3643" s="172">
        <v>3.4395965000000001E-6</v>
      </c>
      <c r="L3643" s="172">
        <v>2.4977365000000001E-4</v>
      </c>
      <c r="M3643" s="172">
        <v>0</v>
      </c>
      <c r="N3643" s="172">
        <v>0</v>
      </c>
      <c r="O3643" s="172">
        <v>0</v>
      </c>
      <c r="P3643" s="199">
        <f t="shared" si="691"/>
        <v>0.13944462962962961</v>
      </c>
      <c r="Q3643" s="233">
        <v>3.0554337999999999</v>
      </c>
      <c r="R3643" s="96">
        <v>1.7121629</v>
      </c>
      <c r="S3643" s="96">
        <v>1.0897600000000001</v>
      </c>
      <c r="T3643" s="96">
        <v>6.7952777999999999E-7</v>
      </c>
      <c r="U3643" s="96">
        <v>6.9483332999999994E-2</v>
      </c>
      <c r="V3643" s="96">
        <v>2.0560255999999999E-2</v>
      </c>
      <c r="W3643" s="96">
        <v>0.16346667000000001</v>
      </c>
      <c r="X3643" s="241">
        <f t="shared" si="687"/>
        <v>1.28665907188603E-2</v>
      </c>
      <c r="Y3643" s="241">
        <f t="shared" si="688"/>
        <v>5.9156433884399997E-3</v>
      </c>
      <c r="Z3643" s="241">
        <f t="shared" si="689"/>
        <v>2.6805155669303001E-3</v>
      </c>
      <c r="AA3643" s="241">
        <f t="shared" si="690"/>
        <v>4.2704317634900003E-3</v>
      </c>
      <c r="AB3643" s="241">
        <v>3.8648294999999999E-3</v>
      </c>
      <c r="AC3643" s="241">
        <v>3.2210264E-7</v>
      </c>
      <c r="AD3643" s="241">
        <v>1.1002301E-3</v>
      </c>
      <c r="AE3643" s="241">
        <v>2.2361279999999999E-7</v>
      </c>
      <c r="AF3643" s="241">
        <v>9.1533200000000004E-4</v>
      </c>
      <c r="AG3643" s="241">
        <v>3.4706073000000002E-5</v>
      </c>
      <c r="AH3643" s="241">
        <v>2.5295309000000002E-3</v>
      </c>
      <c r="AI3643" s="241">
        <v>7.3236526999999998E-6</v>
      </c>
      <c r="AJ3643" s="241">
        <v>1.1897488E-5</v>
      </c>
      <c r="AK3643" s="241">
        <v>4.4349585999999996E-6</v>
      </c>
      <c r="AL3643" s="241">
        <v>1.001389E-6</v>
      </c>
      <c r="AM3643" s="241">
        <v>3.0636303000000002E-9</v>
      </c>
      <c r="AN3643" s="241">
        <v>6.0950092999999999E-5</v>
      </c>
      <c r="AO3643" s="241">
        <v>2.0943296999999998E-5</v>
      </c>
      <c r="AP3643" s="241">
        <v>4.4430725000000003E-5</v>
      </c>
      <c r="AQ3643" s="241">
        <v>7.9856348999999998E-7</v>
      </c>
      <c r="AR3643" s="241">
        <v>4.2696332000000002E-3</v>
      </c>
      <c r="AT3643" s="193"/>
      <c r="AU3643" s="193"/>
      <c r="AV3643" s="193"/>
      <c r="AW3643" s="193"/>
      <c r="AX3643" s="193"/>
      <c r="AY3643" s="193"/>
      <c r="AZ3643" s="193"/>
      <c r="BA3643" s="193"/>
      <c r="BB3643" s="193"/>
      <c r="BC3643" s="193"/>
      <c r="BD3643" s="193"/>
      <c r="BE3643" s="315"/>
      <c r="BF3643" s="315"/>
      <c r="BG3643" s="315"/>
      <c r="BH3643" s="315"/>
      <c r="BI3643" s="315"/>
      <c r="BJ3643" s="315"/>
      <c r="BK3643" s="315"/>
    </row>
    <row r="3644" spans="1:63" x14ac:dyDescent="0.25">
      <c r="A3644" s="9"/>
      <c r="B3644" s="43" t="s">
        <v>4654</v>
      </c>
      <c r="C3644" s="5" t="s">
        <v>6295</v>
      </c>
      <c r="D3644" s="172">
        <v>3.5514899000000003E-2</v>
      </c>
      <c r="E3644" s="172">
        <v>2.5360157000000001E-2</v>
      </c>
      <c r="F3644" s="172">
        <v>5.5166052999999996E-3</v>
      </c>
      <c r="G3644" s="172">
        <v>3.1489434000000001E-3</v>
      </c>
      <c r="H3644" s="172">
        <v>3.9502753000000002E-5</v>
      </c>
      <c r="I3644" s="172">
        <v>1.1164847999999999E-3</v>
      </c>
      <c r="J3644" s="172">
        <v>1.4679455E-4</v>
      </c>
      <c r="K3644" s="172">
        <v>1.6265677E-6</v>
      </c>
      <c r="L3644" s="172">
        <v>1.8478462E-4</v>
      </c>
      <c r="M3644" s="172">
        <v>0</v>
      </c>
      <c r="N3644" s="172">
        <v>0</v>
      </c>
      <c r="O3644" s="172">
        <v>0</v>
      </c>
      <c r="P3644" s="199">
        <f t="shared" si="691"/>
        <v>0.18785301481481481</v>
      </c>
      <c r="Q3644" s="233">
        <v>2.9009231</v>
      </c>
      <c r="R3644" s="96">
        <v>2.1973506999999999</v>
      </c>
      <c r="S3644" s="96">
        <v>0.36624000000000001</v>
      </c>
      <c r="T3644" s="96">
        <v>1.3460278E-6</v>
      </c>
      <c r="U3644" s="96">
        <v>1.4730832999999999E-3</v>
      </c>
      <c r="V3644" s="96">
        <v>3.0242333E-4</v>
      </c>
      <c r="W3644" s="96">
        <v>0.33555555999999997</v>
      </c>
      <c r="X3644" s="241">
        <f t="shared" si="687"/>
        <v>1.7882594607183097E-2</v>
      </c>
      <c r="Y3644" s="241">
        <f t="shared" si="688"/>
        <v>8.8396616411099988E-3</v>
      </c>
      <c r="Z3644" s="241">
        <f t="shared" si="689"/>
        <v>3.5363759839931001E-3</v>
      </c>
      <c r="AA3644" s="241">
        <f t="shared" si="690"/>
        <v>5.5065569820799999E-3</v>
      </c>
      <c r="AB3644" s="241">
        <v>5.2067800999999999E-3</v>
      </c>
      <c r="AC3644" s="241">
        <v>7.0576461000000003E-7</v>
      </c>
      <c r="AD3644" s="241">
        <v>2.4725464000000001E-3</v>
      </c>
      <c r="AE3644" s="241">
        <v>2.8721949999999999E-7</v>
      </c>
      <c r="AF3644" s="241">
        <v>1.1478799E-3</v>
      </c>
      <c r="AG3644" s="241">
        <v>1.1462256999999999E-5</v>
      </c>
      <c r="AH3644" s="241">
        <v>3.4078751999999999E-3</v>
      </c>
      <c r="AI3644" s="241">
        <v>9.0502001000000001E-6</v>
      </c>
      <c r="AJ3644" s="241">
        <v>2.8130503999999999E-5</v>
      </c>
      <c r="AK3644" s="241">
        <v>5.0766687000000004E-6</v>
      </c>
      <c r="AL3644" s="241">
        <v>2.3204935000000002E-6</v>
      </c>
      <c r="AM3644" s="241">
        <v>7.1881930999999999E-9</v>
      </c>
      <c r="AN3644" s="241">
        <v>8.2567835000000002E-6</v>
      </c>
      <c r="AO3644" s="241">
        <v>9.9584590000000008E-6</v>
      </c>
      <c r="AP3644" s="241">
        <v>6.5700487000000003E-5</v>
      </c>
      <c r="AQ3644" s="241">
        <v>6.8018207999999997E-7</v>
      </c>
      <c r="AR3644" s="241">
        <v>5.5058768000000001E-3</v>
      </c>
      <c r="AT3644" s="193"/>
      <c r="AU3644" s="193"/>
      <c r="AV3644" s="193"/>
      <c r="AW3644" s="193"/>
      <c r="AX3644" s="193"/>
      <c r="AY3644" s="193"/>
      <c r="AZ3644" s="193"/>
      <c r="BA3644" s="193"/>
      <c r="BB3644" s="193"/>
      <c r="BC3644" s="193"/>
      <c r="BD3644" s="193"/>
      <c r="BE3644" s="315"/>
      <c r="BF3644" s="315"/>
      <c r="BG3644" s="315"/>
      <c r="BH3644" s="315"/>
      <c r="BI3644" s="315"/>
      <c r="BJ3644" s="315"/>
      <c r="BK3644" s="315"/>
    </row>
    <row r="3645" spans="1:63" x14ac:dyDescent="0.25">
      <c r="A3645" s="9"/>
      <c r="B3645" s="43" t="s">
        <v>4654</v>
      </c>
      <c r="C3645" s="5" t="s">
        <v>6294</v>
      </c>
      <c r="D3645" s="172">
        <v>3.2684620000000002E-3</v>
      </c>
      <c r="E3645" s="172">
        <v>1.5943808999999999E-3</v>
      </c>
      <c r="F3645" s="172">
        <v>4.2812501999999999E-4</v>
      </c>
      <c r="G3645" s="172">
        <v>3.8611249000000001E-5</v>
      </c>
      <c r="H3645" s="172">
        <v>7.1649120000000001E-6</v>
      </c>
      <c r="I3645" s="172">
        <v>8.3443820000000002E-4</v>
      </c>
      <c r="J3645" s="172">
        <v>1.1775804E-4</v>
      </c>
      <c r="K3645" s="172">
        <v>9.1556055000000001E-7</v>
      </c>
      <c r="L3645" s="172">
        <v>2.4706808999999999E-4</v>
      </c>
      <c r="M3645" s="172">
        <v>0</v>
      </c>
      <c r="N3645" s="172">
        <v>0</v>
      </c>
      <c r="O3645" s="172">
        <v>0</v>
      </c>
      <c r="P3645" s="199">
        <f t="shared" si="691"/>
        <v>1.1810228888888887E-2</v>
      </c>
      <c r="Q3645" s="233">
        <v>2.6156855000000001</v>
      </c>
      <c r="R3645" s="96">
        <v>0.11552460000000001</v>
      </c>
      <c r="S3645" s="96">
        <v>1.806</v>
      </c>
      <c r="T3645" s="96">
        <v>1.2450556000000001E-7</v>
      </c>
      <c r="U3645" s="96">
        <v>0.25422222</v>
      </c>
      <c r="V3645" s="96">
        <v>6.7718691999999999E-3</v>
      </c>
      <c r="W3645" s="96">
        <v>0.43316666999999998</v>
      </c>
      <c r="X3645" s="241">
        <f t="shared" si="687"/>
        <v>1.44913097769856E-3</v>
      </c>
      <c r="Y3645" s="241">
        <f t="shared" si="688"/>
        <v>8.4573723512899998E-4</v>
      </c>
      <c r="Z3645" s="241">
        <f t="shared" si="689"/>
        <v>3.4750622845956E-4</v>
      </c>
      <c r="AA3645" s="241">
        <f t="shared" si="690"/>
        <v>2.5588751410999996E-4</v>
      </c>
      <c r="AB3645" s="241">
        <v>3.2677925E-4</v>
      </c>
      <c r="AC3645" s="241">
        <v>1.2510962999999999E-7</v>
      </c>
      <c r="AD3645" s="241">
        <v>1.9998906E-4</v>
      </c>
      <c r="AE3645" s="241">
        <v>4.1470498999999997E-8</v>
      </c>
      <c r="AF3645" s="241">
        <v>2.6233126000000002E-4</v>
      </c>
      <c r="AG3645" s="241">
        <v>5.6471085000000001E-5</v>
      </c>
      <c r="AH3645" s="241">
        <v>2.1386646999999999E-4</v>
      </c>
      <c r="AI3645" s="241">
        <v>6.6558471000000005E-7</v>
      </c>
      <c r="AJ3645" s="241">
        <v>3.1960605999999999E-7</v>
      </c>
      <c r="AK3645" s="241">
        <v>1.2436632E-5</v>
      </c>
      <c r="AL3645" s="241">
        <v>6.2579452000000006E-8</v>
      </c>
      <c r="AM3645" s="241">
        <v>2.3793755999999999E-10</v>
      </c>
      <c r="AN3645" s="241">
        <v>9.8969744999999999E-5</v>
      </c>
      <c r="AO3645" s="241">
        <v>5.2645513000000003E-6</v>
      </c>
      <c r="AP3645" s="241">
        <v>1.5920821999999999E-5</v>
      </c>
      <c r="AQ3645" s="241">
        <v>8.5072410999999996E-7</v>
      </c>
      <c r="AR3645" s="241">
        <v>2.5503678999999998E-4</v>
      </c>
      <c r="AT3645" s="193"/>
      <c r="AU3645" s="193"/>
      <c r="AV3645" s="193"/>
      <c r="AW3645" s="193"/>
      <c r="AX3645" s="193"/>
      <c r="AY3645" s="193"/>
      <c r="AZ3645" s="193"/>
      <c r="BA3645" s="193"/>
      <c r="BB3645" s="193"/>
      <c r="BC3645" s="193"/>
      <c r="BD3645" s="193"/>
      <c r="BE3645" s="315"/>
      <c r="BF3645" s="315"/>
      <c r="BG3645" s="315"/>
      <c r="BH3645" s="315"/>
      <c r="BI3645" s="315"/>
      <c r="BJ3645" s="315"/>
      <c r="BK3645" s="315"/>
    </row>
    <row r="3646" spans="1:63" x14ac:dyDescent="0.25">
      <c r="A3646" s="9"/>
      <c r="B3646" s="43" t="s">
        <v>4654</v>
      </c>
      <c r="C3646" s="5" t="s">
        <v>1701</v>
      </c>
      <c r="D3646" s="172">
        <v>4.1942210000000001E-2</v>
      </c>
      <c r="E3646" s="172">
        <v>1.8899988E-2</v>
      </c>
      <c r="F3646" s="172">
        <v>1.8201620000000002E-2</v>
      </c>
      <c r="G3646" s="172">
        <v>3.0072615E-3</v>
      </c>
      <c r="H3646" s="172">
        <v>1.4054245E-5</v>
      </c>
      <c r="I3646" s="172">
        <v>1.5555918999999999E-3</v>
      </c>
      <c r="J3646" s="172">
        <v>7.4245018999999997E-5</v>
      </c>
      <c r="K3646" s="172">
        <v>1.0303917000000001E-6</v>
      </c>
      <c r="L3646" s="172">
        <v>1.8841887E-4</v>
      </c>
      <c r="M3646" s="172">
        <v>0</v>
      </c>
      <c r="N3646" s="172">
        <v>0</v>
      </c>
      <c r="O3646" s="172">
        <v>0</v>
      </c>
      <c r="P3646" s="199">
        <f t="shared" si="691"/>
        <v>0.1399999111111111</v>
      </c>
      <c r="Q3646" s="233">
        <v>2.6080698999999998</v>
      </c>
      <c r="R3646" s="96">
        <v>1.3893466999999999</v>
      </c>
      <c r="S3646" s="96">
        <v>0.80568443999999995</v>
      </c>
      <c r="T3646" s="96">
        <v>1.3475000000000001E-7</v>
      </c>
      <c r="U3646" s="96">
        <v>4.1477778E-2</v>
      </c>
      <c r="V3646" s="96">
        <v>2.8307666999999998E-4</v>
      </c>
      <c r="W3646" s="96">
        <v>0.37127778</v>
      </c>
      <c r="X3646" s="241">
        <f t="shared" si="687"/>
        <v>1.5290444403097798E-2</v>
      </c>
      <c r="Y3646" s="241">
        <f t="shared" si="688"/>
        <v>9.1539230741789993E-3</v>
      </c>
      <c r="Z3646" s="241">
        <f t="shared" si="689"/>
        <v>2.6569369457088007E-3</v>
      </c>
      <c r="AA3646" s="241">
        <f t="shared" si="690"/>
        <v>3.4795843832099997E-3</v>
      </c>
      <c r="AB3646" s="241">
        <v>3.8804763E-3</v>
      </c>
      <c r="AC3646" s="241">
        <v>9.5413288999999998E-8</v>
      </c>
      <c r="AD3646" s="241">
        <v>2.2966931999999999E-3</v>
      </c>
      <c r="AE3646" s="241">
        <v>4.0453688999999999E-7</v>
      </c>
      <c r="AF3646" s="241">
        <v>2.9510501999999998E-3</v>
      </c>
      <c r="AG3646" s="241">
        <v>2.5203423999999999E-5</v>
      </c>
      <c r="AH3646" s="241">
        <v>2.5398755000000002E-3</v>
      </c>
      <c r="AI3646" s="241">
        <v>3.1189083000000003E-5</v>
      </c>
      <c r="AJ3646" s="241">
        <v>2.6900580999999999E-5</v>
      </c>
      <c r="AK3646" s="241">
        <v>2.5919364E-6</v>
      </c>
      <c r="AL3646" s="241">
        <v>2.2279304E-6</v>
      </c>
      <c r="AM3646" s="241">
        <v>6.6509088000000002E-9</v>
      </c>
      <c r="AN3646" s="241">
        <v>2.9093777999999999E-5</v>
      </c>
      <c r="AO3646" s="241">
        <v>1.1015845E-5</v>
      </c>
      <c r="AP3646" s="241">
        <v>1.4035641E-5</v>
      </c>
      <c r="AQ3646" s="241">
        <v>6.9518321000000001E-7</v>
      </c>
      <c r="AR3646" s="241">
        <v>3.4788891999999998E-3</v>
      </c>
      <c r="AT3646" s="193"/>
      <c r="AU3646" s="193"/>
      <c r="AV3646" s="193"/>
      <c r="AW3646" s="193"/>
      <c r="AX3646" s="193"/>
      <c r="AY3646" s="193"/>
      <c r="AZ3646" s="193"/>
      <c r="BA3646" s="193"/>
      <c r="BB3646" s="193"/>
      <c r="BC3646" s="193"/>
      <c r="BD3646" s="193"/>
      <c r="BE3646" s="315"/>
      <c r="BF3646" s="315"/>
      <c r="BG3646" s="315"/>
      <c r="BH3646" s="315"/>
      <c r="BI3646" s="315"/>
      <c r="BJ3646" s="315"/>
      <c r="BK3646" s="315"/>
    </row>
    <row r="3647" spans="1:63" x14ac:dyDescent="0.25">
      <c r="A3647" s="9"/>
      <c r="B3647" s="43" t="s">
        <v>4654</v>
      </c>
      <c r="C3647" s="5" t="s">
        <v>1700</v>
      </c>
      <c r="D3647" s="172">
        <v>2.4401658E-2</v>
      </c>
      <c r="E3647" s="172">
        <v>1.4233009E-2</v>
      </c>
      <c r="F3647" s="172">
        <v>5.8541555000000004E-3</v>
      </c>
      <c r="G3647" s="172">
        <v>1.0287085999999999E-3</v>
      </c>
      <c r="H3647" s="172">
        <v>2.3993057000000001E-5</v>
      </c>
      <c r="I3647" s="172">
        <v>2.8581733E-3</v>
      </c>
      <c r="J3647" s="172">
        <v>1.4072025E-4</v>
      </c>
      <c r="K3647" s="172">
        <v>2.0842562E-6</v>
      </c>
      <c r="L3647" s="172">
        <v>2.6081432999999998E-4</v>
      </c>
      <c r="M3647" s="172">
        <v>0</v>
      </c>
      <c r="N3647" s="172">
        <v>0</v>
      </c>
      <c r="O3647" s="172">
        <v>0</v>
      </c>
      <c r="P3647" s="199">
        <f t="shared" si="691"/>
        <v>0.10542969629629628</v>
      </c>
      <c r="Q3647" s="233">
        <v>3.2967189000000001</v>
      </c>
      <c r="R3647" s="96">
        <v>1.1568775</v>
      </c>
      <c r="S3647" s="96">
        <v>1.9777332999999999</v>
      </c>
      <c r="T3647" s="96">
        <v>6.6441666999999995E-7</v>
      </c>
      <c r="U3647" s="96">
        <v>3.8630556E-3</v>
      </c>
      <c r="V3647" s="96">
        <v>3.0823556E-4</v>
      </c>
      <c r="W3647" s="96">
        <v>0.15793610999999999</v>
      </c>
      <c r="X3647" s="241">
        <f t="shared" si="687"/>
        <v>1.0331490874986001E-2</v>
      </c>
      <c r="Y3647" s="241">
        <f t="shared" si="688"/>
        <v>5.41838610662E-3</v>
      </c>
      <c r="Z3647" s="241">
        <f t="shared" si="689"/>
        <v>2.0142530119959998E-3</v>
      </c>
      <c r="AA3647" s="241">
        <f t="shared" si="690"/>
        <v>2.8988517563700001E-3</v>
      </c>
      <c r="AB3647" s="241">
        <v>2.9222432999999998E-3</v>
      </c>
      <c r="AC3647" s="241">
        <v>4.2109616000000003E-7</v>
      </c>
      <c r="AD3647" s="241">
        <v>9.1992373999999998E-4</v>
      </c>
      <c r="AE3647" s="241">
        <v>2.0933046000000001E-7</v>
      </c>
      <c r="AF3647" s="241">
        <v>1.5137415E-3</v>
      </c>
      <c r="AG3647" s="241">
        <v>6.1847140000000002E-5</v>
      </c>
      <c r="AH3647" s="241">
        <v>1.9125899E-3</v>
      </c>
      <c r="AI3647" s="241">
        <v>9.7701828000000004E-6</v>
      </c>
      <c r="AJ3647" s="241">
        <v>9.1650424000000008E-6</v>
      </c>
      <c r="AK3647" s="241">
        <v>3.2973113000000001E-6</v>
      </c>
      <c r="AL3647" s="241">
        <v>7.8747774000000002E-7</v>
      </c>
      <c r="AM3647" s="241">
        <v>2.550756E-9</v>
      </c>
      <c r="AN3647" s="241">
        <v>2.9026173999999999E-5</v>
      </c>
      <c r="AO3647" s="241">
        <v>1.3441213999999999E-5</v>
      </c>
      <c r="AP3647" s="241">
        <v>3.6173159000000002E-5</v>
      </c>
      <c r="AQ3647" s="241">
        <v>8.9935637000000004E-7</v>
      </c>
      <c r="AR3647" s="241">
        <v>2.8979524000000002E-3</v>
      </c>
      <c r="AT3647" s="193"/>
      <c r="AU3647" s="193"/>
      <c r="AV3647" s="193"/>
      <c r="AW3647" s="193"/>
      <c r="AX3647" s="193"/>
      <c r="AY3647" s="193"/>
      <c r="AZ3647" s="193"/>
      <c r="BA3647" s="193"/>
      <c r="BB3647" s="193"/>
      <c r="BC3647" s="193"/>
      <c r="BD3647" s="193"/>
      <c r="BE3647" s="315"/>
      <c r="BF3647" s="315"/>
      <c r="BG3647" s="315"/>
      <c r="BH3647" s="315"/>
      <c r="BI3647" s="315"/>
      <c r="BJ3647" s="315"/>
      <c r="BK3647" s="315"/>
    </row>
    <row r="3648" spans="1:63" x14ac:dyDescent="0.25">
      <c r="A3648" s="9" t="s">
        <v>1753</v>
      </c>
      <c r="B3648" s="43" t="s">
        <v>4654</v>
      </c>
      <c r="C3648" s="5" t="s">
        <v>3139</v>
      </c>
      <c r="D3648" s="172">
        <v>2.7947300000000001E-2</v>
      </c>
      <c r="E3648" s="172">
        <v>1.9919867000000001E-2</v>
      </c>
      <c r="F3648" s="172">
        <v>4.9763022000000002E-3</v>
      </c>
      <c r="G3648" s="172">
        <v>1.6451161999999999E-3</v>
      </c>
      <c r="H3648" s="172">
        <v>2.8800634E-5</v>
      </c>
      <c r="I3648" s="172">
        <v>9.8837812999999996E-4</v>
      </c>
      <c r="J3648" s="172">
        <v>1.3026305E-4</v>
      </c>
      <c r="K3648" s="172">
        <v>3.9676900000000003E-6</v>
      </c>
      <c r="L3648" s="172">
        <v>2.5460456E-4</v>
      </c>
      <c r="M3648" s="172">
        <v>0</v>
      </c>
      <c r="N3648" s="172">
        <v>0</v>
      </c>
      <c r="O3648" s="172">
        <v>0</v>
      </c>
      <c r="P3648" s="199">
        <f t="shared" si="691"/>
        <v>0.14755457037037037</v>
      </c>
      <c r="Q3648" s="233">
        <v>3.1683781</v>
      </c>
      <c r="R3648" s="96">
        <v>1.7924177999999999</v>
      </c>
      <c r="S3648" s="96">
        <v>1.1810556000000001</v>
      </c>
      <c r="T3648" s="96">
        <v>7.0874999999999999E-7</v>
      </c>
      <c r="U3648" s="96">
        <v>3.9480556E-2</v>
      </c>
      <c r="V3648" s="96">
        <v>2.2195722000000001E-2</v>
      </c>
      <c r="W3648" s="96">
        <v>0.13322777999999999</v>
      </c>
      <c r="X3648" s="241">
        <f t="shared" si="687"/>
        <v>1.3761149650136899E-2</v>
      </c>
      <c r="Y3648" s="241">
        <f t="shared" si="688"/>
        <v>6.4489542816899992E-3</v>
      </c>
      <c r="Z3648" s="241">
        <f t="shared" si="689"/>
        <v>2.8217615711968996E-3</v>
      </c>
      <c r="AA3648" s="241">
        <f t="shared" si="690"/>
        <v>4.4904337972499998E-3</v>
      </c>
      <c r="AB3648" s="241">
        <v>4.0896774999999996E-3</v>
      </c>
      <c r="AC3648" s="241">
        <v>3.5672214000000001E-7</v>
      </c>
      <c r="AD3648" s="241">
        <v>1.3234064E-3</v>
      </c>
      <c r="AE3648" s="241">
        <v>2.3789655000000001E-7</v>
      </c>
      <c r="AF3648" s="241">
        <v>9.9752347999999998E-4</v>
      </c>
      <c r="AG3648" s="241">
        <v>3.7752283000000001E-5</v>
      </c>
      <c r="AH3648" s="241">
        <v>2.6767028999999999E-3</v>
      </c>
      <c r="AI3648" s="241">
        <v>8.1539830000000004E-6</v>
      </c>
      <c r="AJ3648" s="241">
        <v>1.4656995E-5</v>
      </c>
      <c r="AK3648" s="241">
        <v>3.2176436000000001E-6</v>
      </c>
      <c r="AL3648" s="241">
        <v>1.2236417000000001E-6</v>
      </c>
      <c r="AM3648" s="241">
        <v>3.7208969000000001E-9</v>
      </c>
      <c r="AN3648" s="241">
        <v>4.8861623000000003E-5</v>
      </c>
      <c r="AO3648" s="241">
        <v>2.0514063999999999E-5</v>
      </c>
      <c r="AP3648" s="241">
        <v>4.8427000000000002E-5</v>
      </c>
      <c r="AQ3648" s="241">
        <v>8.1799725000000002E-7</v>
      </c>
      <c r="AR3648" s="241">
        <v>4.4896158E-3</v>
      </c>
      <c r="AT3648" s="193"/>
      <c r="AU3648" s="193"/>
      <c r="AV3648" s="193"/>
      <c r="AW3648" s="193"/>
      <c r="AX3648" s="193"/>
      <c r="AY3648" s="193"/>
      <c r="AZ3648" s="193"/>
      <c r="BA3648" s="193"/>
      <c r="BB3648" s="193"/>
      <c r="BC3648" s="193"/>
      <c r="BD3648" s="193"/>
      <c r="BE3648" s="315"/>
      <c r="BF3648" s="315"/>
      <c r="BG3648" s="315"/>
      <c r="BH3648" s="315"/>
      <c r="BI3648" s="315"/>
      <c r="BJ3648" s="315"/>
      <c r="BK3648" s="315"/>
    </row>
    <row r="3649" spans="1:63" x14ac:dyDescent="0.25">
      <c r="A3649" s="123">
        <v>1</v>
      </c>
      <c r="B3649" s="43" t="s">
        <v>4654</v>
      </c>
      <c r="C3649" s="48" t="s">
        <v>2485</v>
      </c>
      <c r="D3649" s="223">
        <v>2.6269260999999999E-2</v>
      </c>
      <c r="E3649" s="223">
        <v>1.9915783999999999E-2</v>
      </c>
      <c r="F3649" s="223">
        <v>4.9748633999999996E-3</v>
      </c>
      <c r="G3649" s="223">
        <v>1.6648174E-5</v>
      </c>
      <c r="H3649" s="223">
        <v>2.8957135999999999E-5</v>
      </c>
      <c r="I3649" s="223">
        <v>9.5042404000000001E-4</v>
      </c>
      <c r="J3649" s="223">
        <v>1.3180989000000001E-4</v>
      </c>
      <c r="K3649" s="223">
        <v>4.0068629000000002E-6</v>
      </c>
      <c r="L3649" s="223">
        <v>2.4676712000000001E-4</v>
      </c>
      <c r="M3649" s="223">
        <v>0</v>
      </c>
      <c r="N3649" s="223">
        <v>0</v>
      </c>
      <c r="O3649" s="223">
        <v>0</v>
      </c>
      <c r="P3649" s="227">
        <f t="shared" si="691"/>
        <v>0.1475243259259259</v>
      </c>
      <c r="Q3649" s="238">
        <v>3.1703793999999998</v>
      </c>
      <c r="R3649" s="117">
        <v>1.7938333</v>
      </c>
      <c r="S3649" s="117">
        <v>1.1816310999999999</v>
      </c>
      <c r="T3649" s="117">
        <v>7.0933333000000002E-7</v>
      </c>
      <c r="U3649" s="117">
        <v>3.9475000000000003E-2</v>
      </c>
      <c r="V3649" s="117">
        <v>2.2203222000000002E-2</v>
      </c>
      <c r="W3649" s="117">
        <v>0.13323610999999999</v>
      </c>
      <c r="X3649" s="257">
        <f t="shared" si="687"/>
        <v>1.2534759194832872E-2</v>
      </c>
      <c r="Y3649" s="257">
        <f t="shared" si="688"/>
        <v>5.2328109839000006E-3</v>
      </c>
      <c r="Z3649" s="257">
        <f t="shared" si="689"/>
        <v>2.80791106091287E-3</v>
      </c>
      <c r="AA3649" s="257">
        <f t="shared" si="690"/>
        <v>4.4940371500200001E-3</v>
      </c>
      <c r="AB3649" s="257">
        <v>4.0890974E-3</v>
      </c>
      <c r="AC3649" s="257">
        <v>3.5705017000000002E-7</v>
      </c>
      <c r="AD3649" s="257">
        <v>1.2328172000000001E-4</v>
      </c>
      <c r="AE3649" s="257">
        <v>2.3797073000000001E-7</v>
      </c>
      <c r="AF3649" s="257">
        <v>9.8206556E-4</v>
      </c>
      <c r="AG3649" s="257">
        <v>3.7771283000000002E-5</v>
      </c>
      <c r="AH3649" s="257">
        <v>2.6763290999999999E-3</v>
      </c>
      <c r="AI3649" s="257">
        <v>8.1534115000000004E-6</v>
      </c>
      <c r="AJ3649" s="257">
        <v>8.4583873000000001E-8</v>
      </c>
      <c r="AK3649" s="257">
        <v>3.2512034999999999E-6</v>
      </c>
      <c r="AL3649" s="257">
        <v>8.5417453000000005E-8</v>
      </c>
      <c r="AM3649" s="257">
        <v>3.4258687000000002E-10</v>
      </c>
      <c r="AN3649" s="257">
        <v>4.8892338999999999E-5</v>
      </c>
      <c r="AO3649" s="257">
        <v>2.1527171E-5</v>
      </c>
      <c r="AP3649" s="257">
        <v>4.9587491999999997E-5</v>
      </c>
      <c r="AQ3649" s="257">
        <v>8.7035002000000003E-7</v>
      </c>
      <c r="AR3649" s="257">
        <v>4.4931668000000001E-3</v>
      </c>
      <c r="AT3649" s="193"/>
      <c r="AU3649" s="193"/>
      <c r="AV3649" s="193"/>
      <c r="AW3649" s="193"/>
      <c r="AX3649" s="193"/>
      <c r="AY3649" s="193"/>
      <c r="AZ3649" s="193"/>
      <c r="BA3649" s="193"/>
      <c r="BB3649" s="193"/>
      <c r="BC3649" s="193"/>
      <c r="BD3649" s="193"/>
      <c r="BE3649" s="315"/>
      <c r="BF3649" s="315"/>
      <c r="BG3649" s="315"/>
      <c r="BH3649" s="315"/>
      <c r="BI3649" s="315"/>
      <c r="BJ3649" s="315"/>
      <c r="BK3649" s="315"/>
    </row>
    <row r="3650" spans="1:63" x14ac:dyDescent="0.25">
      <c r="A3650" s="123">
        <v>1</v>
      </c>
      <c r="B3650" s="43" t="s">
        <v>4654</v>
      </c>
      <c r="C3650" s="48" t="s">
        <v>2486</v>
      </c>
      <c r="D3650" s="223">
        <v>3.0194552999999999E-2</v>
      </c>
      <c r="E3650" s="223">
        <v>2.2891706000000001E-2</v>
      </c>
      <c r="F3650" s="223">
        <v>5.7182337000000003E-3</v>
      </c>
      <c r="G3650" s="223">
        <v>1.9135832000000002E-5</v>
      </c>
      <c r="H3650" s="223">
        <v>3.3284065E-5</v>
      </c>
      <c r="I3650" s="223">
        <v>1.0924413999999999E-3</v>
      </c>
      <c r="J3650" s="223">
        <v>1.5150563E-4</v>
      </c>
      <c r="K3650" s="223">
        <v>4.6055895E-6</v>
      </c>
      <c r="L3650" s="223">
        <v>2.8364036999999997E-4</v>
      </c>
      <c r="M3650" s="223">
        <v>0</v>
      </c>
      <c r="N3650" s="223">
        <v>0</v>
      </c>
      <c r="O3650" s="223">
        <v>0</v>
      </c>
      <c r="P3650" s="223">
        <f>E3650/0.135</f>
        <v>0.16956819259259259</v>
      </c>
      <c r="Q3650" s="238">
        <v>3.6441143</v>
      </c>
      <c r="R3650" s="117">
        <v>2.0618772999999999</v>
      </c>
      <c r="S3650" s="117">
        <v>1.3581966999999999</v>
      </c>
      <c r="T3650" s="117">
        <v>8.1532567E-7</v>
      </c>
      <c r="U3650" s="117">
        <v>4.5373562999999999E-2</v>
      </c>
      <c r="V3650" s="117">
        <v>2.5520945E-2</v>
      </c>
      <c r="W3650" s="117">
        <v>0.15314496</v>
      </c>
      <c r="X3650" s="257">
        <f t="shared" si="687"/>
        <v>1.440776915378001E-2</v>
      </c>
      <c r="Y3650" s="257">
        <f t="shared" si="688"/>
        <v>6.014725320080001E-3</v>
      </c>
      <c r="Z3650" s="257">
        <f t="shared" si="689"/>
        <v>3.2274839314000102E-3</v>
      </c>
      <c r="AA3650" s="257">
        <f t="shared" si="690"/>
        <v>5.1655599022999996E-3</v>
      </c>
      <c r="AB3650" s="257">
        <v>4.7001120000000002E-3</v>
      </c>
      <c r="AC3650" s="257">
        <v>4.1040249999999999E-7</v>
      </c>
      <c r="AD3650" s="257">
        <v>1.4170312E-4</v>
      </c>
      <c r="AE3650" s="257">
        <v>2.7352958E-7</v>
      </c>
      <c r="AF3650" s="257">
        <v>1.128811E-3</v>
      </c>
      <c r="AG3650" s="257">
        <v>4.3415268000000003E-5</v>
      </c>
      <c r="AH3650" s="257">
        <v>3.0762403000000002E-3</v>
      </c>
      <c r="AI3650" s="257">
        <v>9.3717372999999998E-6</v>
      </c>
      <c r="AJ3650" s="257">
        <v>9.7222842000000006E-8</v>
      </c>
      <c r="AK3650" s="257">
        <v>3.7370154999999999E-6</v>
      </c>
      <c r="AL3650" s="257">
        <v>9.8180980000000004E-8</v>
      </c>
      <c r="AM3650" s="257">
        <v>3.9377800999999998E-10</v>
      </c>
      <c r="AN3650" s="257">
        <v>5.6198089999999999E-5</v>
      </c>
      <c r="AO3650" s="257">
        <v>2.4743874000000001E-5</v>
      </c>
      <c r="AP3650" s="257">
        <v>5.6997117000000003E-5</v>
      </c>
      <c r="AQ3650" s="257">
        <v>1.0004023000000001E-6</v>
      </c>
      <c r="AR3650" s="257">
        <v>5.1645594999999997E-3</v>
      </c>
      <c r="AT3650" s="193"/>
      <c r="AU3650" s="193"/>
      <c r="AV3650" s="193"/>
      <c r="AW3650" s="193"/>
      <c r="AX3650" s="193"/>
      <c r="AY3650" s="193"/>
      <c r="AZ3650" s="193"/>
      <c r="BA3650" s="193"/>
      <c r="BB3650" s="193"/>
      <c r="BC3650" s="193"/>
      <c r="BD3650" s="193"/>
      <c r="BE3650" s="315"/>
      <c r="BF3650" s="315"/>
      <c r="BG3650" s="315"/>
      <c r="BH3650" s="315"/>
      <c r="BI3650" s="315"/>
      <c r="BJ3650" s="315"/>
      <c r="BK3650" s="315"/>
    </row>
    <row r="3651" spans="1:63" x14ac:dyDescent="0.25">
      <c r="A3651" s="45" t="s">
        <v>614</v>
      </c>
      <c r="B3651" s="45"/>
      <c r="C3651" s="43"/>
      <c r="D3651" s="199"/>
      <c r="E3651" s="199"/>
      <c r="F3651" s="199"/>
      <c r="G3651" s="199"/>
      <c r="H3651" s="199"/>
      <c r="I3651" s="199"/>
      <c r="J3651" s="199"/>
      <c r="K3651" s="199"/>
      <c r="L3651" s="199"/>
      <c r="M3651" s="199"/>
      <c r="N3651" s="199"/>
      <c r="O3651" s="199"/>
      <c r="P3651" s="199"/>
      <c r="Q3651" s="240"/>
      <c r="R3651" s="99"/>
      <c r="S3651" s="99"/>
      <c r="T3651" s="99"/>
      <c r="U3651" s="99"/>
      <c r="V3651" s="99"/>
      <c r="W3651" s="99"/>
      <c r="X3651" s="258"/>
      <c r="Y3651" s="258"/>
      <c r="Z3651" s="258"/>
      <c r="AA3651" s="258"/>
      <c r="AB3651" s="258"/>
      <c r="AC3651" s="258"/>
      <c r="AD3651" s="258"/>
      <c r="AE3651" s="258"/>
      <c r="AF3651" s="258"/>
      <c r="AG3651" s="258"/>
      <c r="AH3651" s="258"/>
      <c r="AI3651" s="258"/>
      <c r="AJ3651" s="258"/>
      <c r="AK3651" s="258"/>
      <c r="AL3651" s="258"/>
      <c r="AM3651" s="258"/>
      <c r="AN3651" s="258"/>
      <c r="AO3651" s="258"/>
      <c r="AP3651" s="258"/>
      <c r="AQ3651" s="258"/>
      <c r="AR3651" s="258"/>
      <c r="AT3651" s="193"/>
      <c r="AU3651" s="193"/>
      <c r="AV3651" s="193"/>
      <c r="AW3651" s="193"/>
      <c r="AX3651" s="193"/>
      <c r="AY3651" s="193"/>
      <c r="AZ3651" s="193"/>
      <c r="BA3651" s="193"/>
      <c r="BB3651" s="193"/>
      <c r="BC3651" s="193"/>
      <c r="BD3651" s="193"/>
      <c r="BE3651" s="315"/>
      <c r="BF3651" s="315"/>
      <c r="BG3651" s="315"/>
      <c r="BH3651" s="315"/>
      <c r="BI3651" s="315"/>
      <c r="BJ3651" s="315"/>
      <c r="BK3651" s="315"/>
    </row>
    <row r="3652" spans="1:63" x14ac:dyDescent="0.25">
      <c r="A3652" s="9"/>
      <c r="B3652" s="43" t="s">
        <v>4654</v>
      </c>
      <c r="C3652" s="25" t="s">
        <v>1931</v>
      </c>
      <c r="D3652" s="193">
        <v>1.8896211999999999E-2</v>
      </c>
      <c r="E3652" s="193">
        <v>1.3052764E-2</v>
      </c>
      <c r="F3652" s="193">
        <v>3.7162421999999999E-3</v>
      </c>
      <c r="G3652" s="193">
        <v>8.5761634000000001E-4</v>
      </c>
      <c r="H3652" s="193">
        <v>1.8008997000000002E-5</v>
      </c>
      <c r="I3652" s="193">
        <v>5.8571136999999998E-4</v>
      </c>
      <c r="J3652" s="193">
        <v>1.7517663000000001E-4</v>
      </c>
      <c r="K3652" s="193">
        <v>1.7964535999999999E-6</v>
      </c>
      <c r="L3652" s="193">
        <v>4.8889620000000002E-4</v>
      </c>
      <c r="M3652" s="193">
        <v>0</v>
      </c>
      <c r="N3652" s="193">
        <v>0</v>
      </c>
      <c r="O3652" s="193">
        <v>0</v>
      </c>
      <c r="P3652" s="199">
        <f t="shared" ref="P3652:P3684" si="692">E3652/0.135</f>
        <v>9.6687140740740737E-2</v>
      </c>
      <c r="Q3652" s="240">
        <v>2.2571511000000002</v>
      </c>
      <c r="R3652" s="99">
        <v>1.1776217</v>
      </c>
      <c r="S3652" s="99">
        <v>0.50042222000000003</v>
      </c>
      <c r="T3652" s="99">
        <v>4.1688889000000002E-7</v>
      </c>
      <c r="U3652" s="99">
        <v>5.0105556000000001E-3</v>
      </c>
      <c r="V3652" s="99">
        <v>2.9061056E-4</v>
      </c>
      <c r="W3652" s="99">
        <v>0.57380556000000005</v>
      </c>
      <c r="X3652" s="241">
        <f t="shared" ref="X3652:X3684" si="693">SUM(Y3652:AA3652)</f>
        <v>9.0895614678225007E-3</v>
      </c>
      <c r="Y3652" s="241">
        <f t="shared" ref="Y3652:Y3684" si="694">SUM(AB3652:AG3652)</f>
        <v>4.2752287874700005E-3</v>
      </c>
      <c r="Z3652" s="241">
        <f t="shared" ref="Z3652:Z3684" si="695">SUM(AH3652:AP3652)</f>
        <v>1.8628221589524999E-3</v>
      </c>
      <c r="AA3652" s="241">
        <f t="shared" ref="AA3652:AA3684" si="696">SUM(AQ3652:AR3652)</f>
        <v>2.9515105214000001E-3</v>
      </c>
      <c r="AB3652" s="258">
        <v>2.6800947999999999E-3</v>
      </c>
      <c r="AC3652" s="258">
        <v>1.8816774999999999E-7</v>
      </c>
      <c r="AD3652" s="258">
        <v>8.5017269999999997E-4</v>
      </c>
      <c r="AE3652" s="258">
        <v>1.7697672E-7</v>
      </c>
      <c r="AF3652" s="258">
        <v>7.2895719999999998E-4</v>
      </c>
      <c r="AG3652" s="258">
        <v>1.5638943000000001E-5</v>
      </c>
      <c r="AH3652" s="258">
        <v>1.7540902000000001E-3</v>
      </c>
      <c r="AI3652" s="258">
        <v>6.1154756999999997E-6</v>
      </c>
      <c r="AJ3652" s="258">
        <v>7.6403216000000008E-6</v>
      </c>
      <c r="AK3652" s="258">
        <v>2.0658994999999999E-6</v>
      </c>
      <c r="AL3652" s="258">
        <v>6.7794053999999999E-7</v>
      </c>
      <c r="AM3652" s="258">
        <v>2.1246125000000001E-9</v>
      </c>
      <c r="AN3652" s="258">
        <v>3.9760669000000002E-5</v>
      </c>
      <c r="AO3652" s="258">
        <v>2.0591907000000001E-5</v>
      </c>
      <c r="AP3652" s="258">
        <v>3.1877620999999999E-5</v>
      </c>
      <c r="AQ3652" s="258">
        <v>2.8791213999999998E-6</v>
      </c>
      <c r="AR3652" s="258">
        <v>2.9486313999999999E-3</v>
      </c>
      <c r="AT3652" s="193"/>
      <c r="AU3652" s="193"/>
      <c r="AV3652" s="193"/>
      <c r="AW3652" s="193"/>
      <c r="AX3652" s="193"/>
      <c r="AY3652" s="193"/>
      <c r="AZ3652" s="193"/>
      <c r="BA3652" s="193"/>
      <c r="BB3652" s="193"/>
      <c r="BC3652" s="193"/>
      <c r="BD3652" s="193"/>
      <c r="BE3652" s="315"/>
      <c r="BF3652" s="315"/>
      <c r="BG3652" s="315"/>
      <c r="BH3652" s="315"/>
      <c r="BI3652" s="315"/>
      <c r="BJ3652" s="315"/>
      <c r="BK3652" s="315"/>
    </row>
    <row r="3653" spans="1:63" x14ac:dyDescent="0.25">
      <c r="A3653" s="9"/>
      <c r="B3653" s="43" t="s">
        <v>4654</v>
      </c>
      <c r="C3653" s="25" t="s">
        <v>1930</v>
      </c>
      <c r="D3653" s="193">
        <v>1.8247246000000002E-2</v>
      </c>
      <c r="E3653" s="193">
        <v>1.5037602000000001E-2</v>
      </c>
      <c r="F3653" s="193">
        <v>1.5654045E-3</v>
      </c>
      <c r="G3653" s="193">
        <v>8.3950918000000004E-4</v>
      </c>
      <c r="H3653" s="193">
        <v>3.6751337999999999E-5</v>
      </c>
      <c r="I3653" s="193">
        <v>4.4075728999999999E-4</v>
      </c>
      <c r="J3653" s="193">
        <v>7.3367564E-5</v>
      </c>
      <c r="K3653" s="193">
        <v>5.4892276000000001E-6</v>
      </c>
      <c r="L3653" s="193">
        <v>2.4836470999999998E-4</v>
      </c>
      <c r="M3653" s="193">
        <v>0</v>
      </c>
      <c r="N3653" s="193">
        <v>0</v>
      </c>
      <c r="O3653" s="193">
        <v>0</v>
      </c>
      <c r="P3653" s="199">
        <f t="shared" si="692"/>
        <v>0.11138964444444444</v>
      </c>
      <c r="Q3653" s="240">
        <v>2.2804145</v>
      </c>
      <c r="R3653" s="99">
        <v>1.4334479</v>
      </c>
      <c r="S3653" s="99">
        <v>0.23622667</v>
      </c>
      <c r="T3653" s="99">
        <v>1.0122778E-6</v>
      </c>
      <c r="U3653" s="99">
        <v>5.96E-2</v>
      </c>
      <c r="V3653" s="99">
        <v>1.9694416999999999E-2</v>
      </c>
      <c r="W3653" s="99">
        <v>0.53144444000000002</v>
      </c>
      <c r="X3653" s="241">
        <f t="shared" si="693"/>
        <v>9.8809165432503995E-3</v>
      </c>
      <c r="Y3653" s="241">
        <f t="shared" si="694"/>
        <v>4.1417954086600001E-3</v>
      </c>
      <c r="Z3653" s="241">
        <f t="shared" si="695"/>
        <v>2.1463914217703995E-3</v>
      </c>
      <c r="AA3653" s="241">
        <f t="shared" si="696"/>
        <v>3.5927297128199999E-3</v>
      </c>
      <c r="AB3653" s="258">
        <v>3.0872806000000002E-3</v>
      </c>
      <c r="AC3653" s="258">
        <v>5.6001669000000002E-7</v>
      </c>
      <c r="AD3653" s="258">
        <v>6.7443886E-4</v>
      </c>
      <c r="AE3653" s="258">
        <v>1.3949947000000001E-7</v>
      </c>
      <c r="AF3653" s="258">
        <v>3.7249403E-4</v>
      </c>
      <c r="AG3653" s="258">
        <v>6.8824024999999997E-6</v>
      </c>
      <c r="AH3653" s="258">
        <v>2.0205575999999999E-3</v>
      </c>
      <c r="AI3653" s="258">
        <v>2.4620219000000001E-6</v>
      </c>
      <c r="AJ3653" s="258">
        <v>7.4759343000000002E-6</v>
      </c>
      <c r="AK3653" s="258">
        <v>3.4052312000000001E-6</v>
      </c>
      <c r="AL3653" s="258">
        <v>6.1904664000000002E-7</v>
      </c>
      <c r="AM3653" s="258">
        <v>1.8637303999999999E-9</v>
      </c>
      <c r="AN3653" s="258">
        <v>5.4471559999999999E-5</v>
      </c>
      <c r="AO3653" s="258">
        <v>1.4732277E-5</v>
      </c>
      <c r="AP3653" s="258">
        <v>4.2665886999999999E-5</v>
      </c>
      <c r="AQ3653" s="258">
        <v>7.3681282E-7</v>
      </c>
      <c r="AR3653" s="258">
        <v>3.5919928999999999E-3</v>
      </c>
      <c r="AT3653" s="193"/>
      <c r="AU3653" s="193"/>
      <c r="AV3653" s="193"/>
      <c r="AW3653" s="193"/>
      <c r="AX3653" s="193"/>
      <c r="AY3653" s="193"/>
      <c r="AZ3653" s="193"/>
      <c r="BA3653" s="193"/>
      <c r="BB3653" s="193"/>
      <c r="BC3653" s="193"/>
      <c r="BD3653" s="193"/>
      <c r="BE3653" s="315"/>
      <c r="BF3653" s="315"/>
      <c r="BG3653" s="315"/>
      <c r="BH3653" s="315"/>
      <c r="BI3653" s="315"/>
      <c r="BJ3653" s="315"/>
      <c r="BK3653" s="315"/>
    </row>
    <row r="3654" spans="1:63" x14ac:dyDescent="0.25">
      <c r="A3654" s="9"/>
      <c r="B3654" s="43" t="s">
        <v>4654</v>
      </c>
      <c r="C3654" s="25" t="s">
        <v>1929</v>
      </c>
      <c r="D3654" s="193">
        <v>6.3416607E-2</v>
      </c>
      <c r="E3654" s="193">
        <v>2.6274820000000001E-2</v>
      </c>
      <c r="F3654" s="193">
        <v>2.6482387999999999E-2</v>
      </c>
      <c r="G3654" s="193">
        <v>4.4923126999999998E-3</v>
      </c>
      <c r="H3654" s="193">
        <v>1.7238589000000001E-5</v>
      </c>
      <c r="I3654" s="193">
        <v>5.9062554999999997E-3</v>
      </c>
      <c r="J3654" s="193">
        <v>7.2083517999999998E-5</v>
      </c>
      <c r="K3654" s="193">
        <v>9.7473733000000006E-7</v>
      </c>
      <c r="L3654" s="193">
        <v>1.7053475999999999E-4</v>
      </c>
      <c r="M3654" s="193">
        <v>0</v>
      </c>
      <c r="N3654" s="193">
        <v>0</v>
      </c>
      <c r="O3654" s="193">
        <v>0</v>
      </c>
      <c r="P3654" s="199">
        <f t="shared" si="692"/>
        <v>0.1946282962962963</v>
      </c>
      <c r="Q3654" s="240">
        <v>2.4388201</v>
      </c>
      <c r="R3654" s="99">
        <v>1.8475820999999999</v>
      </c>
      <c r="S3654" s="99">
        <v>6.0991778000000003E-2</v>
      </c>
      <c r="T3654" s="99">
        <v>1.2927778E-7</v>
      </c>
      <c r="U3654" s="99">
        <v>1.3376111000000001E-3</v>
      </c>
      <c r="V3654" s="99">
        <v>3.2514472000000003E-4</v>
      </c>
      <c r="W3654" s="99">
        <v>0.52858333000000002</v>
      </c>
      <c r="X3654" s="241">
        <f t="shared" si="693"/>
        <v>2.2082061628005002E-2</v>
      </c>
      <c r="Y3654" s="241">
        <f t="shared" si="694"/>
        <v>1.3780302869943001E-2</v>
      </c>
      <c r="Z3654" s="241">
        <f t="shared" si="695"/>
        <v>3.6751052453519997E-3</v>
      </c>
      <c r="AA3654" s="241">
        <f t="shared" si="696"/>
        <v>4.62665351271E-3</v>
      </c>
      <c r="AB3654" s="258">
        <v>5.3939160000000003E-3</v>
      </c>
      <c r="AC3654" s="258">
        <v>5.6068733000000002E-8</v>
      </c>
      <c r="AD3654" s="258">
        <v>3.3631765E-3</v>
      </c>
      <c r="AE3654" s="258">
        <v>5.3627270999999995E-7</v>
      </c>
      <c r="AF3654" s="258">
        <v>5.0206926000000004E-3</v>
      </c>
      <c r="AG3654" s="258">
        <v>1.9254284999999999E-6</v>
      </c>
      <c r="AH3654" s="258">
        <v>3.5304745999999998E-3</v>
      </c>
      <c r="AI3654" s="258">
        <v>4.5504443999999998E-5</v>
      </c>
      <c r="AJ3654" s="258">
        <v>4.0190215000000001E-5</v>
      </c>
      <c r="AK3654" s="258">
        <v>1.1551927E-6</v>
      </c>
      <c r="AL3654" s="258">
        <v>3.2966491000000001E-6</v>
      </c>
      <c r="AM3654" s="258">
        <v>9.8452520000000007E-9</v>
      </c>
      <c r="AN3654" s="258">
        <v>6.7839652999999997E-6</v>
      </c>
      <c r="AO3654" s="258">
        <v>1.0741986E-5</v>
      </c>
      <c r="AP3654" s="258">
        <v>3.6948347999999998E-5</v>
      </c>
      <c r="AQ3654" s="258">
        <v>6.0341270999999996E-7</v>
      </c>
      <c r="AR3654" s="258">
        <v>4.6260501000000001E-3</v>
      </c>
      <c r="AT3654" s="193"/>
      <c r="AU3654" s="193"/>
      <c r="AV3654" s="193"/>
      <c r="AW3654" s="193"/>
      <c r="AX3654" s="193"/>
      <c r="AY3654" s="193"/>
      <c r="AZ3654" s="193"/>
      <c r="BA3654" s="193"/>
      <c r="BB3654" s="193"/>
      <c r="BC3654" s="193"/>
      <c r="BD3654" s="193"/>
      <c r="BE3654" s="315"/>
      <c r="BF3654" s="315"/>
      <c r="BG3654" s="315"/>
      <c r="BH3654" s="315"/>
      <c r="BI3654" s="315"/>
      <c r="BJ3654" s="315"/>
      <c r="BK3654" s="315"/>
    </row>
    <row r="3655" spans="1:63" x14ac:dyDescent="0.25">
      <c r="A3655" s="9"/>
      <c r="B3655" s="43" t="s">
        <v>4654</v>
      </c>
      <c r="C3655" s="25" t="s">
        <v>1928</v>
      </c>
      <c r="D3655" s="193">
        <v>1.6093508999999999E-2</v>
      </c>
      <c r="E3655" s="193">
        <v>1.2733388E-2</v>
      </c>
      <c r="F3655" s="193">
        <v>2.1690957E-3</v>
      </c>
      <c r="G3655" s="193">
        <v>3.5022542000000002E-4</v>
      </c>
      <c r="H3655" s="193">
        <v>2.8604406999999999E-5</v>
      </c>
      <c r="I3655" s="193">
        <v>4.721738E-4</v>
      </c>
      <c r="J3655" s="193">
        <v>9.0857444999999998E-5</v>
      </c>
      <c r="K3655" s="193">
        <v>1.0234461E-5</v>
      </c>
      <c r="L3655" s="193">
        <v>2.3892911E-4</v>
      </c>
      <c r="M3655" s="193">
        <v>0</v>
      </c>
      <c r="N3655" s="193">
        <v>0</v>
      </c>
      <c r="O3655" s="193">
        <v>0</v>
      </c>
      <c r="P3655" s="199">
        <f t="shared" si="692"/>
        <v>9.432139259259259E-2</v>
      </c>
      <c r="Q3655" s="240">
        <v>3.2322847000000001</v>
      </c>
      <c r="R3655" s="99">
        <v>1.2222556</v>
      </c>
      <c r="S3655" s="99">
        <v>1.9511333</v>
      </c>
      <c r="T3655" s="99">
        <v>5.3983332999999999E-7</v>
      </c>
      <c r="U3655" s="99">
        <v>3.8633332999999999E-2</v>
      </c>
      <c r="V3655" s="99">
        <v>3.6152186000000001E-3</v>
      </c>
      <c r="W3655" s="99">
        <v>1.6646667E-2</v>
      </c>
      <c r="X3655" s="241">
        <f t="shared" si="693"/>
        <v>8.3881361167529797E-3</v>
      </c>
      <c r="Y3655" s="241">
        <f t="shared" si="694"/>
        <v>3.5282586128099996E-3</v>
      </c>
      <c r="Z3655" s="241">
        <f t="shared" si="695"/>
        <v>1.7948898689229803E-3</v>
      </c>
      <c r="AA3655" s="241">
        <f t="shared" si="696"/>
        <v>3.06498763502E-3</v>
      </c>
      <c r="AB3655" s="258">
        <v>2.6142061E-3</v>
      </c>
      <c r="AC3655" s="258">
        <v>3.1311862000000001E-7</v>
      </c>
      <c r="AD3655" s="258">
        <v>3.7151000999999999E-4</v>
      </c>
      <c r="AE3655" s="258">
        <v>1.4892819E-7</v>
      </c>
      <c r="AF3655" s="258">
        <v>4.8043814000000001E-4</v>
      </c>
      <c r="AG3655" s="258">
        <v>6.1642316000000001E-5</v>
      </c>
      <c r="AH3655" s="258">
        <v>1.7110462E-3</v>
      </c>
      <c r="AI3655" s="258">
        <v>3.4776697999999999E-6</v>
      </c>
      <c r="AJ3655" s="258">
        <v>3.0941294000000001E-6</v>
      </c>
      <c r="AK3655" s="258">
        <v>2.4910743000000001E-6</v>
      </c>
      <c r="AL3655" s="258">
        <v>2.8686762000000002E-7</v>
      </c>
      <c r="AM3655" s="258">
        <v>9.4580298000000002E-10</v>
      </c>
      <c r="AN3655" s="258">
        <v>3.095484E-5</v>
      </c>
      <c r="AO3655" s="258">
        <v>1.4045430999999999E-5</v>
      </c>
      <c r="AP3655" s="258">
        <v>2.9492711E-5</v>
      </c>
      <c r="AQ3655" s="258">
        <v>8.5343502000000004E-7</v>
      </c>
      <c r="AR3655" s="258">
        <v>3.0641342000000001E-3</v>
      </c>
      <c r="AT3655" s="193"/>
      <c r="AU3655" s="193"/>
      <c r="AV3655" s="193"/>
      <c r="AW3655" s="193"/>
      <c r="AX3655" s="193"/>
      <c r="AY3655" s="193"/>
      <c r="AZ3655" s="193"/>
      <c r="BA3655" s="193"/>
      <c r="BB3655" s="193"/>
      <c r="BC3655" s="193"/>
      <c r="BD3655" s="193"/>
      <c r="BE3655" s="315"/>
      <c r="BF3655" s="315"/>
      <c r="BG3655" s="315"/>
      <c r="BH3655" s="315"/>
      <c r="BI3655" s="315"/>
      <c r="BJ3655" s="315"/>
      <c r="BK3655" s="315"/>
    </row>
    <row r="3656" spans="1:63" x14ac:dyDescent="0.25">
      <c r="A3656" s="9"/>
      <c r="B3656" s="43" t="s">
        <v>4654</v>
      </c>
      <c r="C3656" s="25" t="s">
        <v>1927</v>
      </c>
      <c r="D3656" s="193">
        <v>3.3976739999999998E-2</v>
      </c>
      <c r="E3656" s="193">
        <v>2.3296208999999998E-2</v>
      </c>
      <c r="F3656" s="193">
        <v>5.9101815999999998E-3</v>
      </c>
      <c r="G3656" s="193">
        <v>3.2194922000000001E-3</v>
      </c>
      <c r="H3656" s="193">
        <v>2.1509445000000001E-5</v>
      </c>
      <c r="I3656" s="193">
        <v>1.1589702999999999E-3</v>
      </c>
      <c r="J3656" s="193">
        <v>1.5322057E-4</v>
      </c>
      <c r="K3656" s="193">
        <v>1.2937110000000001E-6</v>
      </c>
      <c r="L3656" s="193">
        <v>2.1586328E-4</v>
      </c>
      <c r="M3656" s="193">
        <v>0</v>
      </c>
      <c r="N3656" s="193">
        <v>0</v>
      </c>
      <c r="O3656" s="193">
        <v>0</v>
      </c>
      <c r="P3656" s="199">
        <f t="shared" si="692"/>
        <v>0.1725645111111111</v>
      </c>
      <c r="Q3656" s="240">
        <v>3.3924013</v>
      </c>
      <c r="R3656" s="99">
        <v>1.8211025999999999</v>
      </c>
      <c r="S3656" s="99">
        <v>1.46608</v>
      </c>
      <c r="T3656" s="99">
        <v>4.0211111E-7</v>
      </c>
      <c r="U3656" s="99">
        <v>3.4941667000000002E-3</v>
      </c>
      <c r="V3656" s="99">
        <v>3.6297443999999999E-4</v>
      </c>
      <c r="W3656" s="99">
        <v>0.10136111</v>
      </c>
      <c r="X3656" s="241">
        <f t="shared" si="693"/>
        <v>1.63743018286669E-2</v>
      </c>
      <c r="Y3656" s="241">
        <f t="shared" si="694"/>
        <v>8.5602048861600014E-3</v>
      </c>
      <c r="Z3656" s="241">
        <f t="shared" si="695"/>
        <v>3.2533479532669005E-3</v>
      </c>
      <c r="AA3656" s="241">
        <f t="shared" si="696"/>
        <v>4.5607489892400006E-3</v>
      </c>
      <c r="AB3656" s="258">
        <v>4.7833032999999997E-3</v>
      </c>
      <c r="AC3656" s="258">
        <v>2.5448160000000002E-7</v>
      </c>
      <c r="AD3656" s="258">
        <v>2.5444024E-3</v>
      </c>
      <c r="AE3656" s="258">
        <v>2.5888256000000002E-7</v>
      </c>
      <c r="AF3656" s="258">
        <v>1.1861313999999999E-3</v>
      </c>
      <c r="AG3656" s="258">
        <v>4.5854421999999999E-5</v>
      </c>
      <c r="AH3656" s="258">
        <v>3.1307518E-3</v>
      </c>
      <c r="AI3656" s="258">
        <v>9.7054824999999993E-6</v>
      </c>
      <c r="AJ3656" s="258">
        <v>2.8774874E-5</v>
      </c>
      <c r="AK3656" s="258">
        <v>3.1295130999999999E-6</v>
      </c>
      <c r="AL3656" s="258">
        <v>2.4001896999999998E-6</v>
      </c>
      <c r="AM3656" s="258">
        <v>7.3179669E-9</v>
      </c>
      <c r="AN3656" s="258">
        <v>3.1246959000000002E-5</v>
      </c>
      <c r="AO3656" s="258">
        <v>1.6488292000000001E-5</v>
      </c>
      <c r="AP3656" s="258">
        <v>3.0843524999999999E-5</v>
      </c>
      <c r="AQ3656" s="258">
        <v>7.9968923999999998E-7</v>
      </c>
      <c r="AR3656" s="258">
        <v>4.5599493000000003E-3</v>
      </c>
      <c r="AT3656" s="193"/>
      <c r="AU3656" s="193"/>
      <c r="AV3656" s="193"/>
      <c r="AW3656" s="193"/>
      <c r="AX3656" s="193"/>
      <c r="AY3656" s="193"/>
      <c r="AZ3656" s="193"/>
      <c r="BA3656" s="193"/>
      <c r="BB3656" s="193"/>
      <c r="BC3656" s="193"/>
      <c r="BD3656" s="193"/>
      <c r="BE3656" s="315"/>
      <c r="BF3656" s="315"/>
      <c r="BG3656" s="315"/>
      <c r="BH3656" s="315"/>
      <c r="BI3656" s="315"/>
      <c r="BJ3656" s="315"/>
      <c r="BK3656" s="315"/>
    </row>
    <row r="3657" spans="1:63" x14ac:dyDescent="0.25">
      <c r="A3657" s="9"/>
      <c r="B3657" s="43" t="s">
        <v>4654</v>
      </c>
      <c r="C3657" s="25" t="s">
        <v>1926</v>
      </c>
      <c r="D3657" s="193">
        <v>9.9891292000000003E-3</v>
      </c>
      <c r="E3657" s="193">
        <v>8.5522409000000008E-3</v>
      </c>
      <c r="F3657" s="193">
        <v>6.0890273000000004E-4</v>
      </c>
      <c r="G3657" s="193">
        <v>5.6324440999999998E-5</v>
      </c>
      <c r="H3657" s="193">
        <v>8.8930737999999996E-5</v>
      </c>
      <c r="I3657" s="193">
        <v>1.2345408000000001E-4</v>
      </c>
      <c r="J3657" s="193">
        <v>3.3031685000000001E-4</v>
      </c>
      <c r="K3657" s="193">
        <v>1.6023992E-6</v>
      </c>
      <c r="L3657" s="193">
        <v>2.2735699000000001E-4</v>
      </c>
      <c r="M3657" s="193">
        <v>0</v>
      </c>
      <c r="N3657" s="193">
        <v>0</v>
      </c>
      <c r="O3657" s="193">
        <v>0</v>
      </c>
      <c r="P3657" s="199">
        <f t="shared" si="692"/>
        <v>6.3349932592592598E-2</v>
      </c>
      <c r="Q3657" s="240">
        <v>1.3962787999999999</v>
      </c>
      <c r="R3657" s="99">
        <v>0.33132502000000003</v>
      </c>
      <c r="S3657" s="99">
        <v>9.2651999999999998E-2</v>
      </c>
      <c r="T3657" s="99">
        <v>4.0933332999999998E-7</v>
      </c>
      <c r="U3657" s="99">
        <v>5.4111111000000003E-2</v>
      </c>
      <c r="V3657" s="99">
        <v>2.4576174999999998E-4</v>
      </c>
      <c r="W3657" s="99">
        <v>0.91794443999999997</v>
      </c>
      <c r="X3657" s="241">
        <f t="shared" si="693"/>
        <v>4.2154070625078496E-3</v>
      </c>
      <c r="Y3657" s="241">
        <f t="shared" si="694"/>
        <v>1.943271847949E-3</v>
      </c>
      <c r="Z3657" s="241">
        <f t="shared" si="695"/>
        <v>1.4413941472388499E-3</v>
      </c>
      <c r="AA3657" s="241">
        <f t="shared" si="696"/>
        <v>8.3074106732000002E-4</v>
      </c>
      <c r="AB3657" s="258">
        <v>1.7199761E-3</v>
      </c>
      <c r="AC3657" s="258">
        <v>1.2911671999999999E-7</v>
      </c>
      <c r="AD3657" s="258">
        <v>8.0834799999999994E-5</v>
      </c>
      <c r="AE3657" s="258">
        <v>6.0789128999999994E-8</v>
      </c>
      <c r="AF3657" s="258">
        <v>1.3925008999999999E-4</v>
      </c>
      <c r="AG3657" s="258">
        <v>3.0209520999999998E-6</v>
      </c>
      <c r="AH3657" s="258">
        <v>1.1249617999999999E-3</v>
      </c>
      <c r="AI3657" s="258">
        <v>9.9238089999999998E-7</v>
      </c>
      <c r="AJ3657" s="258">
        <v>4.8480339000000002E-7</v>
      </c>
      <c r="AK3657" s="258">
        <v>2.9921804999999999E-6</v>
      </c>
      <c r="AL3657" s="258">
        <v>5.9299369999999999E-8</v>
      </c>
      <c r="AM3657" s="258">
        <v>1.8557884999999999E-10</v>
      </c>
      <c r="AN3657" s="258">
        <v>6.7230690999999995E-5</v>
      </c>
      <c r="AO3657" s="258">
        <v>3.8410265000000001E-6</v>
      </c>
      <c r="AP3657" s="258">
        <v>2.4083178E-4</v>
      </c>
      <c r="AQ3657" s="258">
        <v>6.3446731999999996E-7</v>
      </c>
      <c r="AR3657" s="258">
        <v>8.3010660000000004E-4</v>
      </c>
      <c r="AT3657" s="193"/>
      <c r="AU3657" s="193"/>
      <c r="AV3657" s="193"/>
      <c r="AW3657" s="193"/>
      <c r="AX3657" s="193"/>
      <c r="AY3657" s="193"/>
      <c r="AZ3657" s="193"/>
      <c r="BA3657" s="193"/>
      <c r="BB3657" s="193"/>
      <c r="BC3657" s="193"/>
      <c r="BD3657" s="193"/>
      <c r="BE3657" s="315"/>
      <c r="BF3657" s="315"/>
      <c r="BG3657" s="315"/>
      <c r="BH3657" s="315"/>
      <c r="BI3657" s="315"/>
      <c r="BJ3657" s="315"/>
      <c r="BK3657" s="315"/>
    </row>
    <row r="3658" spans="1:63" x14ac:dyDescent="0.25">
      <c r="A3658" s="9"/>
      <c r="B3658" s="43" t="s">
        <v>4654</v>
      </c>
      <c r="C3658" s="25" t="s">
        <v>1925</v>
      </c>
      <c r="D3658" s="193">
        <v>7.1476023E-3</v>
      </c>
      <c r="E3658" s="193">
        <v>4.9146891999999999E-3</v>
      </c>
      <c r="F3658" s="193">
        <v>1.2124756E-3</v>
      </c>
      <c r="G3658" s="193">
        <v>3.5815416000000002E-4</v>
      </c>
      <c r="H3658" s="193">
        <v>9.8310877000000005E-6</v>
      </c>
      <c r="I3658" s="193">
        <v>3.1941226999999999E-4</v>
      </c>
      <c r="J3658" s="193">
        <v>7.9277344000000001E-5</v>
      </c>
      <c r="K3658" s="193">
        <v>1.2275220000000001E-6</v>
      </c>
      <c r="L3658" s="193">
        <v>2.5253508000000003E-4</v>
      </c>
      <c r="M3658" s="193">
        <v>0</v>
      </c>
      <c r="N3658" s="193">
        <v>0</v>
      </c>
      <c r="O3658" s="193">
        <v>0</v>
      </c>
      <c r="P3658" s="199">
        <f t="shared" si="692"/>
        <v>3.640510518518518E-2</v>
      </c>
      <c r="Q3658" s="240">
        <v>2.7471097000000002</v>
      </c>
      <c r="R3658" s="99">
        <v>0.44782597000000002</v>
      </c>
      <c r="S3658" s="99">
        <v>1.9248444</v>
      </c>
      <c r="T3658" s="99">
        <v>2.5053889000000002E-7</v>
      </c>
      <c r="U3658" s="99">
        <v>1.7121667E-2</v>
      </c>
      <c r="V3658" s="99">
        <v>4.8729721999999998E-3</v>
      </c>
      <c r="W3658" s="99">
        <v>0.35244444000000003</v>
      </c>
      <c r="X3658" s="241">
        <f t="shared" si="693"/>
        <v>3.5520676511591603E-3</v>
      </c>
      <c r="Y3658" s="241">
        <f t="shared" si="694"/>
        <v>1.7243599697690003E-3</v>
      </c>
      <c r="Z3658" s="241">
        <f t="shared" si="695"/>
        <v>7.0507504238015992E-4</v>
      </c>
      <c r="AA3658" s="241">
        <f t="shared" si="696"/>
        <v>1.12263263901E-3</v>
      </c>
      <c r="AB3658" s="258">
        <v>1.0087549E-3</v>
      </c>
      <c r="AC3658" s="258">
        <v>2.044555E-7</v>
      </c>
      <c r="AD3658" s="258">
        <v>3.7076033999999998E-4</v>
      </c>
      <c r="AE3658" s="258">
        <v>6.2540268999999999E-8</v>
      </c>
      <c r="AF3658" s="258">
        <v>2.8125123E-4</v>
      </c>
      <c r="AG3658" s="258">
        <v>6.3326504000000002E-5</v>
      </c>
      <c r="AH3658" s="258">
        <v>6.6022569999999998E-4</v>
      </c>
      <c r="AI3658" s="258">
        <v>1.9829519999999998E-6</v>
      </c>
      <c r="AJ3658" s="258">
        <v>3.1797165E-6</v>
      </c>
      <c r="AK3658" s="258">
        <v>1.4664066000000001E-6</v>
      </c>
      <c r="AL3658" s="258">
        <v>2.9307805999999998E-7</v>
      </c>
      <c r="AM3658" s="258">
        <v>9.2442015999999999E-10</v>
      </c>
      <c r="AN3658" s="258">
        <v>1.5876996E-5</v>
      </c>
      <c r="AO3658" s="258">
        <v>6.3190958000000002E-6</v>
      </c>
      <c r="AP3658" s="258">
        <v>1.5730173E-5</v>
      </c>
      <c r="AQ3658" s="258">
        <v>8.5333901E-7</v>
      </c>
      <c r="AR3658" s="258">
        <v>1.1217792999999999E-3</v>
      </c>
      <c r="AT3658" s="193"/>
      <c r="AU3658" s="193"/>
      <c r="AV3658" s="193"/>
      <c r="AW3658" s="193"/>
      <c r="AX3658" s="193"/>
      <c r="AY3658" s="193"/>
      <c r="AZ3658" s="193"/>
      <c r="BA3658" s="193"/>
      <c r="BB3658" s="193"/>
      <c r="BC3658" s="193"/>
      <c r="BD3658" s="193"/>
      <c r="BE3658" s="315"/>
      <c r="BF3658" s="315"/>
      <c r="BG3658" s="315"/>
      <c r="BH3658" s="315"/>
      <c r="BI3658" s="315"/>
      <c r="BJ3658" s="315"/>
      <c r="BK3658" s="315"/>
    </row>
    <row r="3659" spans="1:63" x14ac:dyDescent="0.25">
      <c r="A3659" s="9"/>
      <c r="B3659" s="43" t="s">
        <v>4654</v>
      </c>
      <c r="C3659" s="25" t="s">
        <v>1924</v>
      </c>
      <c r="D3659" s="193">
        <v>7.3484010000000002E-2</v>
      </c>
      <c r="E3659" s="193">
        <v>4.4162430000000003E-2</v>
      </c>
      <c r="F3659" s="193">
        <v>2.3131589000000001E-2</v>
      </c>
      <c r="G3659" s="193">
        <v>4.8158831999999999E-4</v>
      </c>
      <c r="H3659" s="193">
        <v>2.3274759000000001E-5</v>
      </c>
      <c r="I3659" s="193">
        <v>4.9931016E-3</v>
      </c>
      <c r="J3659" s="193">
        <v>4.5185267000000002E-4</v>
      </c>
      <c r="K3659" s="193">
        <v>1.4070499E-6</v>
      </c>
      <c r="L3659" s="193">
        <v>2.3876624E-4</v>
      </c>
      <c r="M3659" s="193">
        <v>0</v>
      </c>
      <c r="N3659" s="193">
        <v>0</v>
      </c>
      <c r="O3659" s="193">
        <v>0</v>
      </c>
      <c r="P3659" s="199">
        <f t="shared" si="692"/>
        <v>0.32712911111111109</v>
      </c>
      <c r="Q3659" s="240">
        <v>3.1449387</v>
      </c>
      <c r="R3659" s="99">
        <v>2.8457606000000002</v>
      </c>
      <c r="S3659" s="99">
        <v>9.5559332999999996E-2</v>
      </c>
      <c r="T3659" s="99">
        <v>2.9944444E-7</v>
      </c>
      <c r="U3659" s="99">
        <v>2.8772222E-2</v>
      </c>
      <c r="V3659" s="99">
        <v>7.9070316999999999E-4</v>
      </c>
      <c r="W3659" s="99">
        <v>0.17405556</v>
      </c>
      <c r="X3659" s="241">
        <f t="shared" si="693"/>
        <v>2.7956155378026301E-2</v>
      </c>
      <c r="Y3659" s="241">
        <f t="shared" si="694"/>
        <v>1.4404778307885001E-2</v>
      </c>
      <c r="Z3659" s="241">
        <f t="shared" si="695"/>
        <v>6.4283997595212996E-3</v>
      </c>
      <c r="AA3659" s="241">
        <f t="shared" si="696"/>
        <v>7.1229773106200002E-3</v>
      </c>
      <c r="AB3659" s="258">
        <v>9.0670005000000001E-3</v>
      </c>
      <c r="AC3659" s="258">
        <v>9.8021534999999997E-8</v>
      </c>
      <c r="AD3659" s="258">
        <v>7.6346881999999998E-4</v>
      </c>
      <c r="AE3659" s="258">
        <v>9.6550764999999991E-7</v>
      </c>
      <c r="AF3659" s="258">
        <v>4.5710691000000001E-3</v>
      </c>
      <c r="AG3659" s="258">
        <v>2.1763587000000001E-6</v>
      </c>
      <c r="AH3659" s="258">
        <v>5.9336303000000002E-3</v>
      </c>
      <c r="AI3659" s="258">
        <v>3.7757111000000002E-5</v>
      </c>
      <c r="AJ3659" s="258">
        <v>4.2634692999999999E-6</v>
      </c>
      <c r="AK3659" s="258">
        <v>2.8035076999999999E-6</v>
      </c>
      <c r="AL3659" s="258">
        <v>5.6782710999999997E-7</v>
      </c>
      <c r="AM3659" s="258">
        <v>1.7614113E-9</v>
      </c>
      <c r="AN3659" s="258">
        <v>2.4818585000000002E-4</v>
      </c>
      <c r="AO3659" s="258">
        <v>1.209865E-4</v>
      </c>
      <c r="AP3659" s="258">
        <v>8.0203432999999995E-5</v>
      </c>
      <c r="AQ3659" s="258">
        <v>8.3081062000000004E-7</v>
      </c>
      <c r="AR3659" s="258">
        <v>7.1221464999999999E-3</v>
      </c>
      <c r="AT3659" s="193"/>
      <c r="AU3659" s="193"/>
      <c r="AV3659" s="193"/>
      <c r="AW3659" s="193"/>
      <c r="AX3659" s="193"/>
      <c r="AY3659" s="193"/>
      <c r="AZ3659" s="193"/>
      <c r="BA3659" s="193"/>
      <c r="BB3659" s="193"/>
      <c r="BC3659" s="193"/>
      <c r="BD3659" s="193"/>
      <c r="BE3659" s="315"/>
      <c r="BF3659" s="315"/>
      <c r="BG3659" s="315"/>
      <c r="BH3659" s="315"/>
      <c r="BI3659" s="315"/>
      <c r="BJ3659" s="315"/>
      <c r="BK3659" s="315"/>
    </row>
    <row r="3660" spans="1:63" x14ac:dyDescent="0.25">
      <c r="A3660" s="9"/>
      <c r="B3660" s="43" t="s">
        <v>4654</v>
      </c>
      <c r="C3660" s="25" t="s">
        <v>1923</v>
      </c>
      <c r="D3660" s="193">
        <v>7.5830296000000005E-2</v>
      </c>
      <c r="E3660" s="193">
        <v>3.4187436000000002E-2</v>
      </c>
      <c r="F3660" s="193">
        <v>2.3569192999999999E-2</v>
      </c>
      <c r="G3660" s="193">
        <v>7.1373677000000002E-3</v>
      </c>
      <c r="H3660" s="193">
        <v>2.3130666999999998E-5</v>
      </c>
      <c r="I3660" s="193">
        <v>1.0636372E-2</v>
      </c>
      <c r="J3660" s="193">
        <v>1.1164074999999999E-4</v>
      </c>
      <c r="K3660" s="193">
        <v>9.4113241999999995E-7</v>
      </c>
      <c r="L3660" s="193">
        <v>1.6421489999999999E-4</v>
      </c>
      <c r="M3660" s="193">
        <v>0</v>
      </c>
      <c r="N3660" s="193">
        <v>0</v>
      </c>
      <c r="O3660" s="193">
        <v>0</v>
      </c>
      <c r="P3660" s="199">
        <f t="shared" si="692"/>
        <v>0.25324026666666666</v>
      </c>
      <c r="Q3660" s="240">
        <v>3.3900760000000001</v>
      </c>
      <c r="R3660" s="99">
        <v>2.9173187</v>
      </c>
      <c r="S3660" s="99">
        <v>0.12726000000000001</v>
      </c>
      <c r="T3660" s="99">
        <v>2.5953056000000001E-7</v>
      </c>
      <c r="U3660" s="99">
        <v>2.9516667000000002E-3</v>
      </c>
      <c r="V3660" s="99">
        <v>4.8973360999999996E-4</v>
      </c>
      <c r="W3660" s="99">
        <v>0.34205555999999998</v>
      </c>
      <c r="X3660" s="241">
        <f t="shared" si="693"/>
        <v>3.0045334892365001E-2</v>
      </c>
      <c r="Y3660" s="241">
        <f t="shared" si="694"/>
        <v>1.7975182978090001E-2</v>
      </c>
      <c r="Z3660" s="241">
        <f t="shared" si="695"/>
        <v>4.7648627736949995E-3</v>
      </c>
      <c r="AA3660" s="241">
        <f t="shared" si="696"/>
        <v>7.3052891405800003E-3</v>
      </c>
      <c r="AB3660" s="258">
        <v>7.0194274000000001E-3</v>
      </c>
      <c r="AC3660" s="258">
        <v>1.2856170000000001E-7</v>
      </c>
      <c r="AD3660" s="258">
        <v>5.3407680000000001E-3</v>
      </c>
      <c r="AE3660" s="258">
        <v>5.2213248999999996E-7</v>
      </c>
      <c r="AF3660" s="258">
        <v>5.6103276000000002E-3</v>
      </c>
      <c r="AG3660" s="258">
        <v>4.0092839000000003E-6</v>
      </c>
      <c r="AH3660" s="258">
        <v>4.5944247000000004E-3</v>
      </c>
      <c r="AI3660" s="258">
        <v>4.0230376999999997E-5</v>
      </c>
      <c r="AJ3660" s="258">
        <v>6.3855658000000004E-5</v>
      </c>
      <c r="AK3660" s="258">
        <v>2.0040001000000001E-6</v>
      </c>
      <c r="AL3660" s="258">
        <v>5.2285832000000003E-6</v>
      </c>
      <c r="AM3660" s="258">
        <v>1.5628795000000001E-8</v>
      </c>
      <c r="AN3660" s="258">
        <v>8.5135086000000006E-6</v>
      </c>
      <c r="AO3660" s="258">
        <v>1.5812652000000001E-5</v>
      </c>
      <c r="AP3660" s="258">
        <v>3.4777665999999998E-5</v>
      </c>
      <c r="AQ3660" s="258">
        <v>6.2454058000000005E-7</v>
      </c>
      <c r="AR3660" s="258">
        <v>7.3046646E-3</v>
      </c>
      <c r="AT3660" s="193"/>
      <c r="AU3660" s="193"/>
      <c r="AV3660" s="193"/>
      <c r="AW3660" s="193"/>
      <c r="AX3660" s="193"/>
      <c r="AY3660" s="193"/>
      <c r="AZ3660" s="193"/>
      <c r="BA3660" s="193"/>
      <c r="BB3660" s="193"/>
      <c r="BC3660" s="193"/>
      <c r="BD3660" s="193"/>
      <c r="BE3660" s="315"/>
      <c r="BF3660" s="315"/>
      <c r="BG3660" s="315"/>
      <c r="BH3660" s="315"/>
      <c r="BI3660" s="315"/>
      <c r="BJ3660" s="315"/>
      <c r="BK3660" s="315"/>
    </row>
    <row r="3661" spans="1:63" x14ac:dyDescent="0.25">
      <c r="A3661" s="9"/>
      <c r="B3661" s="43" t="s">
        <v>4654</v>
      </c>
      <c r="C3661" s="25" t="s">
        <v>1922</v>
      </c>
      <c r="D3661" s="193">
        <v>4.1150591E-2</v>
      </c>
      <c r="E3661" s="193">
        <v>3.0679983000000001E-2</v>
      </c>
      <c r="F3661" s="193">
        <v>5.5696067000000002E-3</v>
      </c>
      <c r="G3661" s="193">
        <v>3.8200472000000001E-3</v>
      </c>
      <c r="H3661" s="193">
        <v>2.3456428000000001E-5</v>
      </c>
      <c r="I3661" s="193">
        <v>7.5254886000000005E-4</v>
      </c>
      <c r="J3661" s="193">
        <v>1.0919155E-4</v>
      </c>
      <c r="K3661" s="193">
        <v>1.1476174E-6</v>
      </c>
      <c r="L3661" s="193">
        <v>1.9461044000000001E-4</v>
      </c>
      <c r="M3661" s="193">
        <v>0</v>
      </c>
      <c r="N3661" s="193">
        <v>0</v>
      </c>
      <c r="O3661" s="193">
        <v>0</v>
      </c>
      <c r="P3661" s="199">
        <f t="shared" si="692"/>
        <v>0.22725913333333334</v>
      </c>
      <c r="Q3661" s="240">
        <v>3.2972402000000001</v>
      </c>
      <c r="R3661" s="99">
        <v>2.1662916999999999</v>
      </c>
      <c r="S3661" s="99">
        <v>1.0537799999999999</v>
      </c>
      <c r="T3661" s="99">
        <v>3.7116667E-7</v>
      </c>
      <c r="U3661" s="99">
        <v>4.4186111E-2</v>
      </c>
      <c r="V3661" s="99">
        <v>6.0988000000000004E-4</v>
      </c>
      <c r="W3661" s="99">
        <v>3.2372221999999999E-2</v>
      </c>
      <c r="X3661" s="241">
        <f t="shared" si="693"/>
        <v>1.9969650232383403E-2</v>
      </c>
      <c r="Y3661" s="241">
        <f t="shared" si="694"/>
        <v>1.0266299308300001E-2</v>
      </c>
      <c r="Z3661" s="241">
        <f t="shared" si="695"/>
        <v>4.2782089759933993E-3</v>
      </c>
      <c r="AA3661" s="241">
        <f t="shared" si="696"/>
        <v>5.4251419480900002E-3</v>
      </c>
      <c r="AB3661" s="258">
        <v>6.2993876000000002E-3</v>
      </c>
      <c r="AC3661" s="258">
        <v>2.2806720000000001E-7</v>
      </c>
      <c r="AD3661" s="258">
        <v>2.8651854999999999E-3</v>
      </c>
      <c r="AE3661" s="258">
        <v>3.1835110000000001E-7</v>
      </c>
      <c r="AF3661" s="258">
        <v>1.0682217000000001E-3</v>
      </c>
      <c r="AG3661" s="258">
        <v>3.2958089999999998E-5</v>
      </c>
      <c r="AH3661" s="258">
        <v>4.1230555000000002E-3</v>
      </c>
      <c r="AI3661" s="258">
        <v>8.9709064000000003E-6</v>
      </c>
      <c r="AJ3661" s="258">
        <v>3.4161183999999997E-5</v>
      </c>
      <c r="AK3661" s="258">
        <v>2.7950366000000001E-6</v>
      </c>
      <c r="AL3661" s="258">
        <v>2.7703596000000002E-6</v>
      </c>
      <c r="AM3661" s="258">
        <v>8.2593933999999994E-9</v>
      </c>
      <c r="AN3661" s="258">
        <v>5.7395373000000002E-5</v>
      </c>
      <c r="AO3661" s="258">
        <v>2.0846040999999999E-5</v>
      </c>
      <c r="AP3661" s="258">
        <v>2.8206315999999998E-5</v>
      </c>
      <c r="AQ3661" s="258">
        <v>7.4784809000000002E-7</v>
      </c>
      <c r="AR3661" s="258">
        <v>5.4243941000000004E-3</v>
      </c>
      <c r="AT3661" s="193"/>
      <c r="AU3661" s="193"/>
      <c r="AV3661" s="193"/>
      <c r="AW3661" s="193"/>
      <c r="AX3661" s="193"/>
      <c r="AY3661" s="193"/>
      <c r="AZ3661" s="193"/>
      <c r="BA3661" s="193"/>
      <c r="BB3661" s="193"/>
      <c r="BC3661" s="193"/>
      <c r="BD3661" s="193"/>
      <c r="BE3661" s="315"/>
      <c r="BF3661" s="315"/>
      <c r="BG3661" s="315"/>
      <c r="BH3661" s="315"/>
      <c r="BI3661" s="315"/>
      <c r="BJ3661" s="315"/>
      <c r="BK3661" s="315"/>
    </row>
    <row r="3662" spans="1:63" x14ac:dyDescent="0.25">
      <c r="A3662" s="9"/>
      <c r="B3662" s="43" t="s">
        <v>4654</v>
      </c>
      <c r="C3662" s="25" t="s">
        <v>1921</v>
      </c>
      <c r="D3662" s="193">
        <v>2.9995785000000001E-2</v>
      </c>
      <c r="E3662" s="193">
        <v>2.4627519E-2</v>
      </c>
      <c r="F3662" s="193">
        <v>1.9833239999999999E-3</v>
      </c>
      <c r="G3662" s="193">
        <v>2.5216282999999998E-3</v>
      </c>
      <c r="H3662" s="193">
        <v>2.5901410999999999E-5</v>
      </c>
      <c r="I3662" s="193">
        <v>4.5340179000000002E-4</v>
      </c>
      <c r="J3662" s="193">
        <v>8.6153454999999998E-5</v>
      </c>
      <c r="K3662" s="193">
        <v>3.5040193999999999E-6</v>
      </c>
      <c r="L3662" s="193">
        <v>2.9435235000000001E-4</v>
      </c>
      <c r="M3662" s="193">
        <v>0</v>
      </c>
      <c r="N3662" s="193">
        <v>0</v>
      </c>
      <c r="O3662" s="193">
        <v>0</v>
      </c>
      <c r="P3662" s="199">
        <f t="shared" si="692"/>
        <v>0.18242606666666666</v>
      </c>
      <c r="Q3662" s="240">
        <v>3.1899416999999999</v>
      </c>
      <c r="R3662" s="99">
        <v>2.0648517000000002</v>
      </c>
      <c r="S3662" s="99">
        <v>0.97534889000000002</v>
      </c>
      <c r="T3662" s="99">
        <v>4.9530555999999999E-7</v>
      </c>
      <c r="U3662" s="99">
        <v>4.4055556000000003E-2</v>
      </c>
      <c r="V3662" s="99">
        <v>4.8710056000000002E-2</v>
      </c>
      <c r="W3662" s="99">
        <v>5.6974999999999998E-2</v>
      </c>
      <c r="X3662" s="241">
        <f t="shared" si="693"/>
        <v>1.60823437772151E-2</v>
      </c>
      <c r="Y3662" s="241">
        <f t="shared" si="694"/>
        <v>7.4441732796100002E-3</v>
      </c>
      <c r="Z3662" s="241">
        <f t="shared" si="695"/>
        <v>3.4667615128650998E-3</v>
      </c>
      <c r="AA3662" s="241">
        <f t="shared" si="696"/>
        <v>5.1714089847399993E-3</v>
      </c>
      <c r="AB3662" s="258">
        <v>5.0560748000000001E-3</v>
      </c>
      <c r="AC3662" s="258">
        <v>3.4003441000000002E-7</v>
      </c>
      <c r="AD3662" s="258">
        <v>1.9194486E-3</v>
      </c>
      <c r="AE3662" s="258">
        <v>1.510482E-7</v>
      </c>
      <c r="AF3662" s="258">
        <v>4.4144498000000002E-4</v>
      </c>
      <c r="AG3662" s="258">
        <v>2.6713817000000001E-5</v>
      </c>
      <c r="AH3662" s="258">
        <v>3.3091705999999999E-3</v>
      </c>
      <c r="AI3662" s="258">
        <v>3.1226237999999999E-6</v>
      </c>
      <c r="AJ3662" s="258">
        <v>2.2522923E-5</v>
      </c>
      <c r="AK3662" s="258">
        <v>2.6775308000000001E-6</v>
      </c>
      <c r="AL3662" s="258">
        <v>1.7943163E-6</v>
      </c>
      <c r="AM3662" s="258">
        <v>5.3669650999999998E-9</v>
      </c>
      <c r="AN3662" s="258">
        <v>6.4908674E-5</v>
      </c>
      <c r="AO3662" s="258">
        <v>2.5655256000000001E-5</v>
      </c>
      <c r="AP3662" s="258">
        <v>3.6904221999999998E-5</v>
      </c>
      <c r="AQ3662" s="258">
        <v>8.1388473999999997E-7</v>
      </c>
      <c r="AR3662" s="258">
        <v>5.1705950999999997E-3</v>
      </c>
      <c r="AT3662" s="193"/>
      <c r="AU3662" s="193"/>
      <c r="AV3662" s="193"/>
      <c r="AW3662" s="193"/>
      <c r="AX3662" s="193"/>
      <c r="AY3662" s="193"/>
      <c r="AZ3662" s="193"/>
      <c r="BA3662" s="193"/>
      <c r="BB3662" s="193"/>
      <c r="BC3662" s="193"/>
      <c r="BD3662" s="193"/>
      <c r="BE3662" s="315"/>
      <c r="BF3662" s="315"/>
      <c r="BG3662" s="315"/>
      <c r="BH3662" s="315"/>
      <c r="BI3662" s="315"/>
      <c r="BJ3662" s="315"/>
      <c r="BK3662" s="315"/>
    </row>
    <row r="3663" spans="1:63" x14ac:dyDescent="0.25">
      <c r="A3663" s="9"/>
      <c r="B3663" s="43" t="s">
        <v>4654</v>
      </c>
      <c r="C3663" s="25" t="s">
        <v>1920</v>
      </c>
      <c r="D3663" s="193">
        <v>2.648499E-2</v>
      </c>
      <c r="E3663" s="193">
        <v>2.1523066E-2</v>
      </c>
      <c r="F3663" s="193">
        <v>3.0434727E-3</v>
      </c>
      <c r="G3663" s="193">
        <v>5.3839545000000004E-4</v>
      </c>
      <c r="H3663" s="193">
        <v>3.0231580999999998E-5</v>
      </c>
      <c r="I3663" s="193">
        <v>8.6454437999999997E-4</v>
      </c>
      <c r="J3663" s="193">
        <v>1.2836951E-4</v>
      </c>
      <c r="K3663" s="193">
        <v>1.615799E-6</v>
      </c>
      <c r="L3663" s="193">
        <v>3.5529430000000002E-4</v>
      </c>
      <c r="M3663" s="193">
        <v>0</v>
      </c>
      <c r="N3663" s="193">
        <v>0</v>
      </c>
      <c r="O3663" s="193">
        <v>0</v>
      </c>
      <c r="P3663" s="199">
        <f t="shared" si="692"/>
        <v>0.15943011851851852</v>
      </c>
      <c r="Q3663" s="240">
        <v>2.7246456000000001</v>
      </c>
      <c r="R3663" s="99">
        <v>2.0161370999999999</v>
      </c>
      <c r="S3663" s="99">
        <v>0.23274222</v>
      </c>
      <c r="T3663" s="99">
        <v>8.4705555999999995E-7</v>
      </c>
      <c r="U3663" s="99">
        <v>0.24229166999999999</v>
      </c>
      <c r="V3663" s="99">
        <v>0.15750432</v>
      </c>
      <c r="W3663" s="99">
        <v>7.5969443999999997E-2</v>
      </c>
      <c r="X3663" s="241">
        <f t="shared" si="693"/>
        <v>1.38351569503848E-2</v>
      </c>
      <c r="Y3663" s="241">
        <f t="shared" si="694"/>
        <v>5.63108561522E-3</v>
      </c>
      <c r="Z3663" s="241">
        <f t="shared" si="695"/>
        <v>3.1560614487048002E-3</v>
      </c>
      <c r="AA3663" s="241">
        <f t="shared" si="696"/>
        <v>5.04800988646E-3</v>
      </c>
      <c r="AB3663" s="258">
        <v>4.4185340999999996E-3</v>
      </c>
      <c r="AC3663" s="258">
        <v>3.8986353000000002E-7</v>
      </c>
      <c r="AD3663" s="258">
        <v>5.3857803000000005E-4</v>
      </c>
      <c r="AE3663" s="258">
        <v>1.8553088999999999E-7</v>
      </c>
      <c r="AF3663" s="258">
        <v>6.6642285999999999E-4</v>
      </c>
      <c r="AG3663" s="258">
        <v>6.9752307999999996E-6</v>
      </c>
      <c r="AH3663" s="258">
        <v>2.8917511000000002E-3</v>
      </c>
      <c r="AI3663" s="258">
        <v>4.8949053999999996E-6</v>
      </c>
      <c r="AJ3663" s="258">
        <v>4.7568337999999997E-6</v>
      </c>
      <c r="AK3663" s="258">
        <v>1.1993872000000001E-5</v>
      </c>
      <c r="AL3663" s="258">
        <v>4.3013022E-7</v>
      </c>
      <c r="AM3663" s="258">
        <v>1.3422847999999999E-9</v>
      </c>
      <c r="AN3663" s="258">
        <v>1.6193391999999999E-4</v>
      </c>
      <c r="AO3663" s="258">
        <v>3.4144457000000001E-5</v>
      </c>
      <c r="AP3663" s="258">
        <v>4.6154888000000001E-5</v>
      </c>
      <c r="AQ3663" s="258">
        <v>8.9888645999999999E-7</v>
      </c>
      <c r="AR3663" s="258">
        <v>5.047111E-3</v>
      </c>
      <c r="AT3663" s="193"/>
      <c r="AU3663" s="193"/>
      <c r="AV3663" s="193"/>
      <c r="AW3663" s="193"/>
      <c r="AX3663" s="193"/>
      <c r="AY3663" s="193"/>
      <c r="AZ3663" s="193"/>
      <c r="BA3663" s="193"/>
      <c r="BB3663" s="193"/>
      <c r="BC3663" s="193"/>
      <c r="BD3663" s="193"/>
      <c r="BE3663" s="315"/>
      <c r="BF3663" s="315"/>
      <c r="BG3663" s="315"/>
      <c r="BH3663" s="315"/>
      <c r="BI3663" s="315"/>
      <c r="BJ3663" s="315"/>
      <c r="BK3663" s="315"/>
    </row>
    <row r="3664" spans="1:63" x14ac:dyDescent="0.25">
      <c r="A3664" s="9"/>
      <c r="B3664" s="43" t="s">
        <v>4654</v>
      </c>
      <c r="C3664" s="25" t="s">
        <v>1919</v>
      </c>
      <c r="D3664" s="193">
        <v>3.1719512999999998E-2</v>
      </c>
      <c r="E3664" s="193">
        <v>1.9408284000000001E-2</v>
      </c>
      <c r="F3664" s="193">
        <v>9.6326608999999994E-3</v>
      </c>
      <c r="G3664" s="193">
        <v>6.9908845999999995E-4</v>
      </c>
      <c r="H3664" s="193">
        <v>3.3746067000000002E-5</v>
      </c>
      <c r="I3664" s="193">
        <v>1.4740776000000001E-3</v>
      </c>
      <c r="J3664" s="193">
        <v>1.9290820999999999E-4</v>
      </c>
      <c r="K3664" s="193">
        <v>1.9360232000000001E-6</v>
      </c>
      <c r="L3664" s="193">
        <v>2.7681162999999999E-4</v>
      </c>
      <c r="M3664" s="193">
        <v>0</v>
      </c>
      <c r="N3664" s="193">
        <v>0</v>
      </c>
      <c r="O3664" s="193">
        <v>0</v>
      </c>
      <c r="P3664" s="199">
        <f t="shared" si="692"/>
        <v>0.14376506666666666</v>
      </c>
      <c r="Q3664" s="240">
        <v>2.9599802999999998</v>
      </c>
      <c r="R3664" s="99">
        <v>1.7821678999999999</v>
      </c>
      <c r="S3664" s="99">
        <v>0.88882888999999998</v>
      </c>
      <c r="T3664" s="99">
        <v>9.3269444000000003E-7</v>
      </c>
      <c r="U3664" s="99">
        <v>9.2672221999999999E-2</v>
      </c>
      <c r="V3664" s="99">
        <v>6.4004722E-2</v>
      </c>
      <c r="W3664" s="99">
        <v>0.13230555999999999</v>
      </c>
      <c r="X3664" s="241">
        <f t="shared" si="693"/>
        <v>1.3768745884019901E-2</v>
      </c>
      <c r="Y3664" s="241">
        <f t="shared" si="694"/>
        <v>6.4929136098700003E-3</v>
      </c>
      <c r="Z3664" s="241">
        <f t="shared" si="695"/>
        <v>2.8120321878299004E-3</v>
      </c>
      <c r="AA3664" s="241">
        <f t="shared" si="696"/>
        <v>4.4638000863199993E-3</v>
      </c>
      <c r="AB3664" s="258">
        <v>3.9841729000000001E-3</v>
      </c>
      <c r="AC3664" s="258">
        <v>4.2410215000000001E-7</v>
      </c>
      <c r="AD3664" s="258">
        <v>6.5772661000000003E-4</v>
      </c>
      <c r="AE3664" s="258">
        <v>4.4489871999999998E-7</v>
      </c>
      <c r="AF3664" s="258">
        <v>1.8221601E-3</v>
      </c>
      <c r="AG3664" s="258">
        <v>2.7984999000000001E-5</v>
      </c>
      <c r="AH3664" s="258">
        <v>2.6076215999999998E-3</v>
      </c>
      <c r="AI3664" s="258">
        <v>1.5863096E-5</v>
      </c>
      <c r="AJ3664" s="258">
        <v>6.1416139999999997E-6</v>
      </c>
      <c r="AK3664" s="258">
        <v>5.9214953000000003E-6</v>
      </c>
      <c r="AL3664" s="258">
        <v>5.7380000000000002E-7</v>
      </c>
      <c r="AM3664" s="258">
        <v>1.7985299E-9</v>
      </c>
      <c r="AN3664" s="258">
        <v>7.8695143999999998E-5</v>
      </c>
      <c r="AO3664" s="258">
        <v>2.7334005999999999E-5</v>
      </c>
      <c r="AP3664" s="258">
        <v>6.9879634000000001E-5</v>
      </c>
      <c r="AQ3664" s="258">
        <v>8.6818632000000004E-7</v>
      </c>
      <c r="AR3664" s="258">
        <v>4.4629318999999997E-3</v>
      </c>
      <c r="AT3664" s="193"/>
      <c r="AU3664" s="193"/>
      <c r="AV3664" s="193"/>
      <c r="AW3664" s="193"/>
      <c r="AX3664" s="193"/>
      <c r="AY3664" s="193"/>
      <c r="AZ3664" s="193"/>
      <c r="BA3664" s="193"/>
      <c r="BB3664" s="193"/>
      <c r="BC3664" s="193"/>
      <c r="BD3664" s="193"/>
      <c r="BE3664" s="315"/>
      <c r="BF3664" s="315"/>
      <c r="BG3664" s="315"/>
      <c r="BH3664" s="315"/>
      <c r="BI3664" s="315"/>
      <c r="BJ3664" s="315"/>
      <c r="BK3664" s="315"/>
    </row>
    <row r="3665" spans="1:63" x14ac:dyDescent="0.25">
      <c r="A3665" s="9"/>
      <c r="B3665" s="43" t="s">
        <v>4654</v>
      </c>
      <c r="C3665" s="25" t="s">
        <v>1918</v>
      </c>
      <c r="D3665" s="193">
        <v>2.2953364E-2</v>
      </c>
      <c r="E3665" s="193">
        <v>1.6885039000000001E-2</v>
      </c>
      <c r="F3665" s="193">
        <v>2.9362082000000001E-3</v>
      </c>
      <c r="G3665" s="193">
        <v>5.8693391000000004E-4</v>
      </c>
      <c r="H3665" s="193">
        <v>2.5851374999999999E-5</v>
      </c>
      <c r="I3665" s="193">
        <v>2.0821502000000001E-3</v>
      </c>
      <c r="J3665" s="193">
        <v>2.0881949E-4</v>
      </c>
      <c r="K3665" s="193">
        <v>1.7809873000000001E-6</v>
      </c>
      <c r="L3665" s="193">
        <v>2.2658016999999999E-4</v>
      </c>
      <c r="M3665" s="193">
        <v>0</v>
      </c>
      <c r="N3665" s="193">
        <v>0</v>
      </c>
      <c r="O3665" s="193">
        <v>0</v>
      </c>
      <c r="P3665" s="199">
        <f t="shared" si="692"/>
        <v>0.12507436296296295</v>
      </c>
      <c r="Q3665" s="240">
        <v>3.1840595</v>
      </c>
      <c r="R3665" s="99">
        <v>1.4612908</v>
      </c>
      <c r="S3665" s="99">
        <v>0.93715999999999999</v>
      </c>
      <c r="T3665" s="99">
        <v>5.0430556000000003E-7</v>
      </c>
      <c r="U3665" s="99">
        <v>0.60461111000000001</v>
      </c>
      <c r="V3665" s="99">
        <v>1.8609741999999999E-3</v>
      </c>
      <c r="W3665" s="99">
        <v>0.17913610999999999</v>
      </c>
      <c r="X3665" s="241">
        <f t="shared" si="693"/>
        <v>1.0920779767708999E-2</v>
      </c>
      <c r="Y3665" s="241">
        <f t="shared" si="694"/>
        <v>5.1112200190799994E-3</v>
      </c>
      <c r="Z3665" s="241">
        <f t="shared" si="695"/>
        <v>2.6392909889889999E-3</v>
      </c>
      <c r="AA3665" s="241">
        <f t="shared" si="696"/>
        <v>3.1702687596399997E-3</v>
      </c>
      <c r="AB3665" s="258">
        <v>3.4633958E-3</v>
      </c>
      <c r="AC3665" s="258">
        <v>2.9178177E-7</v>
      </c>
      <c r="AD3665" s="258">
        <v>7.2281684000000004E-4</v>
      </c>
      <c r="AE3665" s="258">
        <v>1.9261430999999999E-7</v>
      </c>
      <c r="AF3665" s="258">
        <v>8.9520902999999999E-4</v>
      </c>
      <c r="AG3665" s="258">
        <v>2.9313952999999999E-5</v>
      </c>
      <c r="AH3665" s="258">
        <v>2.2666521000000001E-3</v>
      </c>
      <c r="AI3665" s="258">
        <v>4.6695213999999996E-6</v>
      </c>
      <c r="AJ3665" s="258">
        <v>5.2144664999999998E-6</v>
      </c>
      <c r="AK3665" s="258">
        <v>2.8971307000000001E-5</v>
      </c>
      <c r="AL3665" s="258">
        <v>4.8278266999999998E-7</v>
      </c>
      <c r="AM3665" s="258">
        <v>1.507419E-9</v>
      </c>
      <c r="AN3665" s="258">
        <v>2.6824998000000001E-4</v>
      </c>
      <c r="AO3665" s="258">
        <v>2.4530127000000001E-5</v>
      </c>
      <c r="AP3665" s="258">
        <v>4.0519197000000002E-5</v>
      </c>
      <c r="AQ3665" s="258">
        <v>7.8465964E-7</v>
      </c>
      <c r="AR3665" s="258">
        <v>3.1694840999999998E-3</v>
      </c>
      <c r="AT3665" s="193"/>
      <c r="AU3665" s="193"/>
      <c r="AV3665" s="193"/>
      <c r="AW3665" s="193"/>
      <c r="AX3665" s="193"/>
      <c r="AY3665" s="193"/>
      <c r="AZ3665" s="193"/>
      <c r="BA3665" s="193"/>
      <c r="BB3665" s="193"/>
      <c r="BC3665" s="193"/>
      <c r="BD3665" s="193"/>
      <c r="BE3665" s="315"/>
      <c r="BF3665" s="315"/>
      <c r="BG3665" s="315"/>
      <c r="BH3665" s="315"/>
      <c r="BI3665" s="315"/>
      <c r="BJ3665" s="315"/>
      <c r="BK3665" s="315"/>
    </row>
    <row r="3666" spans="1:63" x14ac:dyDescent="0.25">
      <c r="A3666" s="9"/>
      <c r="B3666" s="43" t="s">
        <v>4654</v>
      </c>
      <c r="C3666" s="25" t="s">
        <v>1917</v>
      </c>
      <c r="D3666" s="193">
        <v>5.4764901000000001E-3</v>
      </c>
      <c r="E3666" s="193">
        <v>3.5430002999999998E-3</v>
      </c>
      <c r="F3666" s="193">
        <v>1.1064250000000001E-3</v>
      </c>
      <c r="G3666" s="193">
        <v>1.4718007E-4</v>
      </c>
      <c r="H3666" s="193">
        <v>8.1389191999999995E-6</v>
      </c>
      <c r="I3666" s="193">
        <v>2.9377644999999998E-4</v>
      </c>
      <c r="J3666" s="193">
        <v>9.1367456000000002E-5</v>
      </c>
      <c r="K3666" s="193">
        <v>8.0978641E-7</v>
      </c>
      <c r="L3666" s="193">
        <v>2.8579216E-4</v>
      </c>
      <c r="M3666" s="193">
        <v>0</v>
      </c>
      <c r="N3666" s="193">
        <v>0</v>
      </c>
      <c r="O3666" s="193">
        <v>0</v>
      </c>
      <c r="P3666" s="199">
        <f t="shared" si="692"/>
        <v>2.6244446666666664E-2</v>
      </c>
      <c r="Q3666" s="240">
        <v>3.4108352000000002</v>
      </c>
      <c r="R3666" s="99">
        <v>0.29510657000000001</v>
      </c>
      <c r="S3666" s="99">
        <v>2.9742221999999998</v>
      </c>
      <c r="T3666" s="99">
        <v>2.0415833E-7</v>
      </c>
      <c r="U3666" s="99">
        <v>1.5196111E-2</v>
      </c>
      <c r="V3666" s="99">
        <v>1.8933836E-3</v>
      </c>
      <c r="W3666" s="99">
        <v>0.12441666999999999</v>
      </c>
      <c r="X3666" s="241">
        <f t="shared" si="693"/>
        <v>2.60322174287584E-3</v>
      </c>
      <c r="Y3666" s="241">
        <f t="shared" si="694"/>
        <v>1.3498407750229999E-3</v>
      </c>
      <c r="Z3666" s="241">
        <f t="shared" si="695"/>
        <v>5.1331317930283999E-4</v>
      </c>
      <c r="AA3666" s="241">
        <f t="shared" si="696"/>
        <v>7.4006778855E-4</v>
      </c>
      <c r="AB3666" s="258">
        <v>7.2736025000000001E-4</v>
      </c>
      <c r="AC3666" s="258">
        <v>6.9443448999999996E-8</v>
      </c>
      <c r="AD3666" s="258">
        <v>2.5079185000000001E-4</v>
      </c>
      <c r="AE3666" s="258">
        <v>6.3561574E-8</v>
      </c>
      <c r="AF3666" s="258">
        <v>2.7058734999999999E-4</v>
      </c>
      <c r="AG3666" s="258">
        <v>1.0096831999999999E-4</v>
      </c>
      <c r="AH3666" s="258">
        <v>4.7606397000000001E-4</v>
      </c>
      <c r="AI3666" s="258">
        <v>1.7959980999999999E-6</v>
      </c>
      <c r="AJ3666" s="258">
        <v>1.2887153000000001E-6</v>
      </c>
      <c r="AK3666" s="258">
        <v>1.3977617E-6</v>
      </c>
      <c r="AL3666" s="258">
        <v>1.5090672000000001E-7</v>
      </c>
      <c r="AM3666" s="258">
        <v>5.1728284000000003E-10</v>
      </c>
      <c r="AN3666" s="258">
        <v>1.3665759E-5</v>
      </c>
      <c r="AO3666" s="258">
        <v>7.2387592000000003E-6</v>
      </c>
      <c r="AP3666" s="258">
        <v>1.1710792E-5</v>
      </c>
      <c r="AQ3666" s="258">
        <v>9.9876854999999992E-7</v>
      </c>
      <c r="AR3666" s="258">
        <v>7.3906902E-4</v>
      </c>
      <c r="AT3666" s="193"/>
      <c r="AU3666" s="193"/>
      <c r="AV3666" s="193"/>
      <c r="AW3666" s="193"/>
      <c r="AX3666" s="193"/>
      <c r="AY3666" s="193"/>
      <c r="AZ3666" s="193"/>
      <c r="BA3666" s="193"/>
      <c r="BB3666" s="193"/>
      <c r="BC3666" s="193"/>
      <c r="BD3666" s="193"/>
      <c r="BE3666" s="315"/>
      <c r="BF3666" s="315"/>
      <c r="BG3666" s="315"/>
      <c r="BH3666" s="315"/>
      <c r="BI3666" s="315"/>
      <c r="BJ3666" s="315"/>
      <c r="BK3666" s="315"/>
    </row>
    <row r="3667" spans="1:63" x14ac:dyDescent="0.25">
      <c r="A3667" s="9"/>
      <c r="B3667" s="43" t="s">
        <v>4654</v>
      </c>
      <c r="C3667" s="25" t="s">
        <v>3172</v>
      </c>
      <c r="D3667" s="193">
        <v>2.8611503E-2</v>
      </c>
      <c r="E3667" s="193">
        <v>2.2656442999999998E-2</v>
      </c>
      <c r="F3667" s="193">
        <v>4.2903480000000003E-3</v>
      </c>
      <c r="G3667" s="193">
        <v>5.5037566000000005E-4</v>
      </c>
      <c r="H3667" s="193">
        <v>3.4740012999999998E-5</v>
      </c>
      <c r="I3667" s="193">
        <v>7.5569836000000004E-4</v>
      </c>
      <c r="J3667" s="193">
        <v>1.0272012E-4</v>
      </c>
      <c r="K3667" s="193">
        <v>1.9025999000000001E-6</v>
      </c>
      <c r="L3667" s="193">
        <v>2.1927468000000001E-4</v>
      </c>
      <c r="M3667" s="193">
        <v>0</v>
      </c>
      <c r="N3667" s="193">
        <v>0</v>
      </c>
      <c r="O3667" s="193">
        <v>0</v>
      </c>
      <c r="P3667" s="199">
        <f t="shared" si="692"/>
        <v>0.16782550370370369</v>
      </c>
      <c r="Q3667" s="240">
        <v>3.0460370999999999</v>
      </c>
      <c r="R3667" s="99">
        <v>2.1727807000000001</v>
      </c>
      <c r="S3667" s="99">
        <v>0.78415555999999997</v>
      </c>
      <c r="T3667" s="99">
        <v>7.8022221999999999E-7</v>
      </c>
      <c r="U3667" s="99">
        <v>6.3077778000000001E-2</v>
      </c>
      <c r="V3667" s="99">
        <v>5.9767806000000003E-3</v>
      </c>
      <c r="W3667" s="99">
        <v>2.0045555999999999E-2</v>
      </c>
      <c r="X3667" s="241">
        <f t="shared" si="693"/>
        <v>1.47073410765263E-2</v>
      </c>
      <c r="Y3667" s="241">
        <f t="shared" si="694"/>
        <v>6.0565105668800006E-3</v>
      </c>
      <c r="Z3667" s="241">
        <f t="shared" si="695"/>
        <v>3.2053688278262998E-3</v>
      </c>
      <c r="AA3667" s="241">
        <f t="shared" si="696"/>
        <v>5.4454616818200002E-3</v>
      </c>
      <c r="AB3667" s="258">
        <v>4.6520312000000001E-3</v>
      </c>
      <c r="AC3667" s="258">
        <v>2.031732E-7</v>
      </c>
      <c r="AD3667" s="258">
        <v>5.1097597000000002E-4</v>
      </c>
      <c r="AE3667" s="258">
        <v>2.5998268000000001E-7</v>
      </c>
      <c r="AF3667" s="258">
        <v>8.6829987E-4</v>
      </c>
      <c r="AG3667" s="258">
        <v>2.4740370999999998E-5</v>
      </c>
      <c r="AH3667" s="258">
        <v>3.0447582999999999E-3</v>
      </c>
      <c r="AI3667" s="258">
        <v>6.9224105000000004E-6</v>
      </c>
      <c r="AJ3667" s="258">
        <v>4.8533270000000003E-6</v>
      </c>
      <c r="AK3667" s="258">
        <v>3.5271822000000001E-6</v>
      </c>
      <c r="AL3667" s="258">
        <v>4.4135029000000001E-7</v>
      </c>
      <c r="AM3667" s="258">
        <v>1.4578363000000001E-9</v>
      </c>
      <c r="AN3667" s="258">
        <v>7.9493468000000006E-5</v>
      </c>
      <c r="AO3667" s="258">
        <v>3.2222679999999998E-5</v>
      </c>
      <c r="AP3667" s="258">
        <v>3.3148651999999999E-5</v>
      </c>
      <c r="AQ3667" s="258">
        <v>7.0438182E-7</v>
      </c>
      <c r="AR3667" s="258">
        <v>5.4447573000000003E-3</v>
      </c>
      <c r="AT3667" s="193"/>
      <c r="AU3667" s="193"/>
      <c r="AV3667" s="193"/>
      <c r="AW3667" s="193"/>
      <c r="AX3667" s="193"/>
      <c r="AY3667" s="193"/>
      <c r="AZ3667" s="193"/>
      <c r="BA3667" s="193"/>
      <c r="BB3667" s="193"/>
      <c r="BC3667" s="193"/>
      <c r="BD3667" s="193"/>
      <c r="BE3667" s="315"/>
      <c r="BF3667" s="315"/>
      <c r="BG3667" s="315"/>
      <c r="BH3667" s="315"/>
      <c r="BI3667" s="315"/>
      <c r="BJ3667" s="315"/>
      <c r="BK3667" s="315"/>
    </row>
    <row r="3668" spans="1:63" x14ac:dyDescent="0.25">
      <c r="A3668" s="9"/>
      <c r="B3668" s="43" t="s">
        <v>4654</v>
      </c>
      <c r="C3668" s="5" t="s">
        <v>3171</v>
      </c>
      <c r="D3668" s="172">
        <v>6.3103722000000001E-2</v>
      </c>
      <c r="E3668" s="172">
        <v>3.7592667000000003E-2</v>
      </c>
      <c r="F3668" s="172">
        <v>1.2337857000000001E-2</v>
      </c>
      <c r="G3668" s="172">
        <v>8.4935288000000005E-3</v>
      </c>
      <c r="H3668" s="172">
        <v>4.4041398000000003E-5</v>
      </c>
      <c r="I3668" s="172">
        <v>4.2461692999999998E-3</v>
      </c>
      <c r="J3668" s="172">
        <v>1.9811372E-4</v>
      </c>
      <c r="K3668" s="172">
        <v>3.5267287E-6</v>
      </c>
      <c r="L3668" s="172">
        <v>1.8781873000000001E-4</v>
      </c>
      <c r="M3668" s="172">
        <v>0</v>
      </c>
      <c r="N3668" s="172">
        <v>0</v>
      </c>
      <c r="O3668" s="172">
        <v>0</v>
      </c>
      <c r="P3668" s="199">
        <f t="shared" si="692"/>
        <v>0.2784642</v>
      </c>
      <c r="Q3668" s="233">
        <v>4.443988</v>
      </c>
      <c r="R3668" s="96">
        <v>4.1918119999999996</v>
      </c>
      <c r="S3668" s="96">
        <v>0.12823377999999999</v>
      </c>
      <c r="T3668" s="96">
        <v>1.0609722E-6</v>
      </c>
      <c r="U3668" s="96">
        <v>2.3344167E-3</v>
      </c>
      <c r="V3668" s="96">
        <v>2.1240124999999999E-2</v>
      </c>
      <c r="W3668" s="96">
        <v>0.10036667000000001</v>
      </c>
      <c r="X3668" s="241">
        <f t="shared" si="693"/>
        <v>3.2524449187955003E-2</v>
      </c>
      <c r="Y3668" s="241">
        <f t="shared" si="694"/>
        <v>1.67431491423E-2</v>
      </c>
      <c r="Z3668" s="241">
        <f t="shared" si="695"/>
        <v>5.2846314623449997E-3</v>
      </c>
      <c r="AA3668" s="241">
        <f t="shared" si="696"/>
        <v>1.049666858331E-2</v>
      </c>
      <c r="AB3668" s="241">
        <v>7.7182214000000001E-3</v>
      </c>
      <c r="AC3668" s="241">
        <v>4.3172734999999998E-7</v>
      </c>
      <c r="AD3668" s="241">
        <v>6.3623767000000001E-3</v>
      </c>
      <c r="AE3668" s="241">
        <v>3.5757475000000002E-7</v>
      </c>
      <c r="AF3668" s="241">
        <v>2.6577231999999999E-3</v>
      </c>
      <c r="AG3668" s="241">
        <v>4.0385401999999997E-6</v>
      </c>
      <c r="AH3668" s="241">
        <v>5.0517543999999996E-3</v>
      </c>
      <c r="AI3668" s="241">
        <v>2.0045286000000001E-5</v>
      </c>
      <c r="AJ3668" s="241">
        <v>7.5865541999999995E-5</v>
      </c>
      <c r="AK3668" s="241">
        <v>4.7225114999999999E-6</v>
      </c>
      <c r="AL3668" s="241">
        <v>6.2294165000000002E-6</v>
      </c>
      <c r="AM3668" s="241">
        <v>1.8731145000000001E-8</v>
      </c>
      <c r="AN3668" s="241">
        <v>9.5597391999999992E-6</v>
      </c>
      <c r="AO3668" s="241">
        <v>2.0898183999999999E-5</v>
      </c>
      <c r="AP3668" s="241">
        <v>9.5537652E-5</v>
      </c>
      <c r="AQ3668" s="241">
        <v>6.8758331000000001E-7</v>
      </c>
      <c r="AR3668" s="241">
        <v>1.0495981E-2</v>
      </c>
      <c r="AT3668" s="193"/>
      <c r="AU3668" s="193"/>
      <c r="AV3668" s="193"/>
      <c r="AW3668" s="193"/>
      <c r="AX3668" s="193"/>
      <c r="AY3668" s="193"/>
      <c r="AZ3668" s="193"/>
      <c r="BA3668" s="193"/>
      <c r="BB3668" s="193"/>
      <c r="BC3668" s="193"/>
      <c r="BD3668" s="193"/>
      <c r="BE3668" s="315"/>
      <c r="BF3668" s="315"/>
      <c r="BG3668" s="315"/>
      <c r="BH3668" s="315"/>
      <c r="BI3668" s="315"/>
      <c r="BJ3668" s="315"/>
      <c r="BK3668" s="315"/>
    </row>
    <row r="3669" spans="1:63" x14ac:dyDescent="0.25">
      <c r="A3669" s="9"/>
      <c r="B3669" s="43" t="s">
        <v>4654</v>
      </c>
      <c r="C3669" s="25" t="s">
        <v>1521</v>
      </c>
      <c r="D3669" s="193">
        <v>2.9629279000000001E-2</v>
      </c>
      <c r="E3669" s="193">
        <v>1.8275930999999999E-2</v>
      </c>
      <c r="F3669" s="193">
        <v>7.9107620999999996E-3</v>
      </c>
      <c r="G3669" s="193">
        <v>1.5657936E-3</v>
      </c>
      <c r="H3669" s="193">
        <v>3.0602367E-5</v>
      </c>
      <c r="I3669" s="193">
        <v>1.4682344E-3</v>
      </c>
      <c r="J3669" s="193">
        <v>1.5070978000000001E-4</v>
      </c>
      <c r="K3669" s="193">
        <v>2.4429271E-6</v>
      </c>
      <c r="L3669" s="193">
        <v>2.2480271E-4</v>
      </c>
      <c r="M3669" s="193">
        <v>0</v>
      </c>
      <c r="N3669" s="193">
        <v>0</v>
      </c>
      <c r="O3669" s="193">
        <v>0</v>
      </c>
      <c r="P3669" s="199">
        <f t="shared" si="692"/>
        <v>0.13537726666666663</v>
      </c>
      <c r="Q3669" s="240">
        <v>2.8424033</v>
      </c>
      <c r="R3669" s="99">
        <v>1.7042613</v>
      </c>
      <c r="S3669" s="99">
        <v>0.71188443999999995</v>
      </c>
      <c r="T3669" s="99">
        <v>1.0398610999999999E-6</v>
      </c>
      <c r="U3669" s="99">
        <v>3.0111110999999999E-2</v>
      </c>
      <c r="V3669" s="99">
        <v>3.9536943999999999E-4</v>
      </c>
      <c r="W3669" s="99">
        <v>0.39574999999999999</v>
      </c>
      <c r="X3669" s="241">
        <f t="shared" si="693"/>
        <v>1.3450395020970899E-2</v>
      </c>
      <c r="Y3669" s="241">
        <f t="shared" si="694"/>
        <v>6.5581550981199995E-3</v>
      </c>
      <c r="Z3669" s="241">
        <f t="shared" si="695"/>
        <v>2.6220245582908998E-3</v>
      </c>
      <c r="AA3669" s="241">
        <f t="shared" si="696"/>
        <v>4.2702153645600002E-3</v>
      </c>
      <c r="AB3669" s="258">
        <v>3.7507804000000001E-3</v>
      </c>
      <c r="AC3669" s="258">
        <v>5.1821268000000001E-7</v>
      </c>
      <c r="AD3669" s="258">
        <v>1.2771368E-3</v>
      </c>
      <c r="AE3669" s="258">
        <v>2.6891144000000003E-7</v>
      </c>
      <c r="AF3669" s="258">
        <v>1.5071797E-3</v>
      </c>
      <c r="AG3669" s="258">
        <v>2.2271074E-5</v>
      </c>
      <c r="AH3669" s="258">
        <v>2.4548559E-3</v>
      </c>
      <c r="AI3669" s="258">
        <v>1.3299083E-5</v>
      </c>
      <c r="AJ3669" s="258">
        <v>1.3933674000000001E-5</v>
      </c>
      <c r="AK3669" s="258">
        <v>4.0359119000000002E-6</v>
      </c>
      <c r="AL3669" s="258">
        <v>1.1853319999999999E-6</v>
      </c>
      <c r="AM3669" s="258">
        <v>3.6723908999999998E-9</v>
      </c>
      <c r="AN3669" s="258">
        <v>3.5103099000000003E-5</v>
      </c>
      <c r="AO3669" s="258">
        <v>1.3144601000000001E-5</v>
      </c>
      <c r="AP3669" s="258">
        <v>8.6463285000000002E-5</v>
      </c>
      <c r="AQ3669" s="258">
        <v>7.5906456000000005E-7</v>
      </c>
      <c r="AR3669" s="258">
        <v>4.2694563000000001E-3</v>
      </c>
      <c r="AT3669" s="193"/>
      <c r="AU3669" s="193"/>
      <c r="AV3669" s="193"/>
      <c r="AW3669" s="193"/>
      <c r="AX3669" s="193"/>
      <c r="AY3669" s="193"/>
      <c r="AZ3669" s="193"/>
      <c r="BA3669" s="193"/>
      <c r="BB3669" s="193"/>
      <c r="BC3669" s="193"/>
      <c r="BD3669" s="193"/>
      <c r="BE3669" s="315"/>
      <c r="BF3669" s="315"/>
      <c r="BG3669" s="315"/>
      <c r="BH3669" s="315"/>
      <c r="BI3669" s="315"/>
      <c r="BJ3669" s="315"/>
      <c r="BK3669" s="315"/>
    </row>
    <row r="3670" spans="1:63" x14ac:dyDescent="0.25">
      <c r="A3670" s="9"/>
      <c r="B3670" s="43" t="s">
        <v>4654</v>
      </c>
      <c r="C3670" s="5" t="s">
        <v>1520</v>
      </c>
      <c r="D3670" s="172">
        <v>3.1956933E-2</v>
      </c>
      <c r="E3670" s="172">
        <v>2.408076E-2</v>
      </c>
      <c r="F3670" s="172">
        <v>4.0306767000000002E-3</v>
      </c>
      <c r="G3670" s="172">
        <v>2.3025614E-3</v>
      </c>
      <c r="H3670" s="172">
        <v>4.8922928000000002E-5</v>
      </c>
      <c r="I3670" s="172">
        <v>1.1312986E-3</v>
      </c>
      <c r="J3670" s="172">
        <v>1.2714344E-4</v>
      </c>
      <c r="K3670" s="172">
        <v>2.1772305000000002E-6</v>
      </c>
      <c r="L3670" s="172">
        <v>2.3339298999999999E-4</v>
      </c>
      <c r="M3670" s="172">
        <v>0</v>
      </c>
      <c r="N3670" s="172">
        <v>0</v>
      </c>
      <c r="O3670" s="172">
        <v>0</v>
      </c>
      <c r="P3670" s="199">
        <f t="shared" si="692"/>
        <v>0.17837599999999998</v>
      </c>
      <c r="Q3670" s="233">
        <v>3.8656861999999999</v>
      </c>
      <c r="R3670" s="96">
        <v>2.3393749000000001</v>
      </c>
      <c r="S3670" s="96">
        <v>1.3776466999999999</v>
      </c>
      <c r="T3670" s="96">
        <v>1.8946667E-6</v>
      </c>
      <c r="U3670" s="96">
        <v>9.3119443999999996E-2</v>
      </c>
      <c r="V3670" s="96">
        <v>2.2544444000000001E-3</v>
      </c>
      <c r="W3670" s="96">
        <v>5.3288888999999999E-2</v>
      </c>
      <c r="X3670" s="241">
        <f t="shared" si="693"/>
        <v>1.6976868564878601E-2</v>
      </c>
      <c r="Y3670" s="241">
        <f t="shared" si="694"/>
        <v>7.7102500604199998E-3</v>
      </c>
      <c r="Z3670" s="241">
        <f t="shared" si="695"/>
        <v>3.4013380480486005E-3</v>
      </c>
      <c r="AA3670" s="241">
        <f t="shared" si="696"/>
        <v>5.8652804564099997E-3</v>
      </c>
      <c r="AB3670" s="241">
        <v>4.9443949999999999E-3</v>
      </c>
      <c r="AC3670" s="241">
        <v>1.0647266000000001E-6</v>
      </c>
      <c r="AD3670" s="241">
        <v>1.8274043E-3</v>
      </c>
      <c r="AE3670" s="241">
        <v>2.4329482000000002E-7</v>
      </c>
      <c r="AF3670" s="241">
        <v>8.9400164E-4</v>
      </c>
      <c r="AG3670" s="241">
        <v>4.3141099000000003E-5</v>
      </c>
      <c r="AH3670" s="241">
        <v>3.2360615999999999E-3</v>
      </c>
      <c r="AI3670" s="241">
        <v>6.5042903999999996E-6</v>
      </c>
      <c r="AJ3670" s="241">
        <v>2.0564125E-5</v>
      </c>
      <c r="AK3670" s="241">
        <v>6.3327041000000004E-6</v>
      </c>
      <c r="AL3670" s="241">
        <v>1.714574E-6</v>
      </c>
      <c r="AM3670" s="241">
        <v>5.1895485999999997E-9</v>
      </c>
      <c r="AN3670" s="241">
        <v>4.7578150999999997E-5</v>
      </c>
      <c r="AO3670" s="241">
        <v>1.1899824999999999E-5</v>
      </c>
      <c r="AP3670" s="241">
        <v>7.0677589000000006E-5</v>
      </c>
      <c r="AQ3670" s="241">
        <v>8.6165641E-7</v>
      </c>
      <c r="AR3670" s="241">
        <v>5.8644188E-3</v>
      </c>
      <c r="AT3670" s="193"/>
      <c r="AU3670" s="193"/>
      <c r="AV3670" s="193"/>
      <c r="AW3670" s="193"/>
      <c r="AX3670" s="193"/>
      <c r="AY3670" s="193"/>
      <c r="AZ3670" s="193"/>
      <c r="BA3670" s="193"/>
      <c r="BB3670" s="193"/>
      <c r="BC3670" s="193"/>
      <c r="BD3670" s="193"/>
      <c r="BE3670" s="315"/>
      <c r="BF3670" s="315"/>
      <c r="BG3670" s="315"/>
      <c r="BH3670" s="315"/>
      <c r="BI3670" s="315"/>
      <c r="BJ3670" s="315"/>
      <c r="BK3670" s="315"/>
    </row>
    <row r="3671" spans="1:63" x14ac:dyDescent="0.25">
      <c r="A3671" s="9"/>
      <c r="B3671" s="43" t="s">
        <v>4654</v>
      </c>
      <c r="C3671" s="5" t="s">
        <v>1008</v>
      </c>
      <c r="D3671" s="172">
        <v>3.8826445000000001E-2</v>
      </c>
      <c r="E3671" s="172">
        <v>2.9555475000000001E-2</v>
      </c>
      <c r="F3671" s="172">
        <v>7.7353520999999996E-3</v>
      </c>
      <c r="G3671" s="172">
        <v>4.4725606999999998E-4</v>
      </c>
      <c r="H3671" s="172">
        <v>5.9403949999999999E-5</v>
      </c>
      <c r="I3671" s="172">
        <v>6.3413810000000005E-4</v>
      </c>
      <c r="J3671" s="172">
        <v>1.5713032E-4</v>
      </c>
      <c r="K3671" s="172">
        <v>8.6233847000000003E-6</v>
      </c>
      <c r="L3671" s="172">
        <v>2.2906589E-4</v>
      </c>
      <c r="M3671" s="172">
        <v>0</v>
      </c>
      <c r="N3671" s="172">
        <v>0</v>
      </c>
      <c r="O3671" s="172">
        <v>0</v>
      </c>
      <c r="P3671" s="199">
        <f t="shared" si="692"/>
        <v>0.21892944444444443</v>
      </c>
      <c r="Q3671" s="233">
        <v>3.2169539999999999</v>
      </c>
      <c r="R3671" s="96">
        <v>3.0772710999999999</v>
      </c>
      <c r="S3671" s="96">
        <v>6.7400666999999997E-2</v>
      </c>
      <c r="T3671" s="96">
        <v>1.9710833000000001E-6</v>
      </c>
      <c r="U3671" s="96">
        <v>1.0210278E-2</v>
      </c>
      <c r="V3671" s="96">
        <v>3.0936668000000001E-2</v>
      </c>
      <c r="W3671" s="96">
        <v>3.1133332999999999E-2</v>
      </c>
      <c r="X3671" s="241">
        <f t="shared" si="693"/>
        <v>1.9298009243754501E-2</v>
      </c>
      <c r="Y3671" s="241">
        <f t="shared" si="694"/>
        <v>7.8299157816700011E-3</v>
      </c>
      <c r="Z3671" s="241">
        <f t="shared" si="695"/>
        <v>4.1729785012245002E-3</v>
      </c>
      <c r="AA3671" s="241">
        <f t="shared" si="696"/>
        <v>7.2951149608600002E-3</v>
      </c>
      <c r="AB3671" s="241">
        <v>6.0681594000000002E-3</v>
      </c>
      <c r="AC3671" s="241">
        <v>8.9530289999999996E-7</v>
      </c>
      <c r="AD3671" s="241">
        <v>4.1515895E-4</v>
      </c>
      <c r="AE3671" s="241">
        <v>3.6142257000000002E-7</v>
      </c>
      <c r="AF3671" s="241">
        <v>1.3432181E-3</v>
      </c>
      <c r="AG3671" s="241">
        <v>2.1226061999999998E-6</v>
      </c>
      <c r="AH3671" s="241">
        <v>3.9715799999999997E-3</v>
      </c>
      <c r="AI3671" s="241">
        <v>1.2834838E-5</v>
      </c>
      <c r="AJ3671" s="241">
        <v>3.8552331000000002E-6</v>
      </c>
      <c r="AK3671" s="241">
        <v>2.5171889000000002E-6</v>
      </c>
      <c r="AL3671" s="241">
        <v>3.6317768E-7</v>
      </c>
      <c r="AM3671" s="241">
        <v>1.2055444999999999E-9</v>
      </c>
      <c r="AN3671" s="241">
        <v>4.7199537000000002E-5</v>
      </c>
      <c r="AO3671" s="241">
        <v>2.7656151000000001E-5</v>
      </c>
      <c r="AP3671" s="241">
        <v>1.0697117E-4</v>
      </c>
      <c r="AQ3671" s="241">
        <v>7.2286086E-7</v>
      </c>
      <c r="AR3671" s="241">
        <v>7.2943920999999998E-3</v>
      </c>
      <c r="AT3671" s="193"/>
      <c r="AU3671" s="193"/>
      <c r="AV3671" s="193"/>
      <c r="AW3671" s="193"/>
      <c r="AX3671" s="193"/>
      <c r="AY3671" s="193"/>
      <c r="AZ3671" s="193"/>
      <c r="BA3671" s="193"/>
      <c r="BB3671" s="193"/>
      <c r="BC3671" s="193"/>
      <c r="BD3671" s="193"/>
      <c r="BE3671" s="315"/>
      <c r="BF3671" s="315"/>
      <c r="BG3671" s="315"/>
      <c r="BH3671" s="315"/>
      <c r="BI3671" s="315"/>
      <c r="BJ3671" s="315"/>
      <c r="BK3671" s="315"/>
    </row>
    <row r="3672" spans="1:63" x14ac:dyDescent="0.25">
      <c r="A3672" s="9"/>
      <c r="B3672" s="43" t="s">
        <v>4654</v>
      </c>
      <c r="C3672" s="5" t="s">
        <v>1007</v>
      </c>
      <c r="D3672" s="172">
        <v>2.8982563999999999E-2</v>
      </c>
      <c r="E3672" s="172">
        <v>2.182359E-2</v>
      </c>
      <c r="F3672" s="172">
        <v>5.7082881000000002E-3</v>
      </c>
      <c r="G3672" s="172">
        <v>4.5525992999999998E-4</v>
      </c>
      <c r="H3672" s="172">
        <v>5.2164618000000001E-5</v>
      </c>
      <c r="I3672" s="172">
        <v>5.5422244999999998E-4</v>
      </c>
      <c r="J3672" s="172">
        <v>1.5724304E-4</v>
      </c>
      <c r="K3672" s="172">
        <v>4.0728904000000003E-6</v>
      </c>
      <c r="L3672" s="172">
        <v>2.2772315000000001E-4</v>
      </c>
      <c r="M3672" s="172">
        <v>0</v>
      </c>
      <c r="N3672" s="172">
        <v>0</v>
      </c>
      <c r="O3672" s="172">
        <v>0</v>
      </c>
      <c r="P3672" s="199">
        <f t="shared" si="692"/>
        <v>0.1616562222222222</v>
      </c>
      <c r="Q3672" s="233">
        <v>2.7061239000000001</v>
      </c>
      <c r="R3672" s="96">
        <v>2.1966926</v>
      </c>
      <c r="S3672" s="96">
        <v>0.28698444000000001</v>
      </c>
      <c r="T3672" s="96">
        <v>1.6400556000000001E-6</v>
      </c>
      <c r="U3672" s="96">
        <v>9.4966666999999998E-3</v>
      </c>
      <c r="V3672" s="96">
        <v>6.9484832999999998E-3</v>
      </c>
      <c r="W3672" s="96">
        <v>0.20599999999999999</v>
      </c>
      <c r="X3672" s="241">
        <f t="shared" si="693"/>
        <v>1.45443197743126E-2</v>
      </c>
      <c r="Y3672" s="241">
        <f t="shared" si="694"/>
        <v>5.94556060703E-3</v>
      </c>
      <c r="Z3672" s="241">
        <f t="shared" si="695"/>
        <v>3.0927378995525999E-3</v>
      </c>
      <c r="AA3672" s="241">
        <f t="shared" si="696"/>
        <v>5.5060212677300003E-3</v>
      </c>
      <c r="AB3672" s="241">
        <v>4.4805241999999997E-3</v>
      </c>
      <c r="AC3672" s="241">
        <v>7.4315461999999996E-7</v>
      </c>
      <c r="AD3672" s="241">
        <v>4.0589068E-4</v>
      </c>
      <c r="AE3672" s="241">
        <v>3.2573961000000002E-7</v>
      </c>
      <c r="AF3672" s="241">
        <v>1.0485304999999999E-3</v>
      </c>
      <c r="AG3672" s="241">
        <v>9.5463328000000008E-6</v>
      </c>
      <c r="AH3672" s="241">
        <v>2.9325278000000001E-3</v>
      </c>
      <c r="AI3672" s="241">
        <v>9.3734546999999997E-6</v>
      </c>
      <c r="AJ3672" s="241">
        <v>3.9219261999999998E-6</v>
      </c>
      <c r="AK3672" s="241">
        <v>3.0041582E-6</v>
      </c>
      <c r="AL3672" s="241">
        <v>3.4932245E-7</v>
      </c>
      <c r="AM3672" s="241">
        <v>1.1520026E-9</v>
      </c>
      <c r="AN3672" s="241">
        <v>2.0976847000000001E-5</v>
      </c>
      <c r="AO3672" s="241">
        <v>1.7698549000000001E-5</v>
      </c>
      <c r="AP3672" s="241">
        <v>1.0488469E-4</v>
      </c>
      <c r="AQ3672" s="241">
        <v>7.1326772999999995E-7</v>
      </c>
      <c r="AR3672" s="241">
        <v>5.5053080000000004E-3</v>
      </c>
      <c r="AT3672" s="193"/>
      <c r="AU3672" s="193"/>
      <c r="AV3672" s="193"/>
      <c r="AW3672" s="193"/>
      <c r="AX3672" s="193"/>
      <c r="AY3672" s="193"/>
      <c r="AZ3672" s="193"/>
      <c r="BA3672" s="193"/>
      <c r="BB3672" s="193"/>
      <c r="BC3672" s="193"/>
      <c r="BD3672" s="193"/>
      <c r="BE3672" s="315"/>
      <c r="BF3672" s="315"/>
      <c r="BG3672" s="315"/>
      <c r="BH3672" s="315"/>
      <c r="BI3672" s="315"/>
      <c r="BJ3672" s="315"/>
      <c r="BK3672" s="315"/>
    </row>
    <row r="3673" spans="1:63" x14ac:dyDescent="0.25">
      <c r="A3673" s="9"/>
      <c r="B3673" s="43" t="s">
        <v>4654</v>
      </c>
      <c r="C3673" s="5" t="s">
        <v>1006</v>
      </c>
      <c r="D3673" s="172">
        <v>2.7491928999999998E-2</v>
      </c>
      <c r="E3673" s="172">
        <v>2.0443711E-2</v>
      </c>
      <c r="F3673" s="172">
        <v>5.164376E-3</v>
      </c>
      <c r="G3673" s="172">
        <v>7.4752518999999997E-4</v>
      </c>
      <c r="H3673" s="172">
        <v>4.3582219999999999E-5</v>
      </c>
      <c r="I3673" s="172">
        <v>6.6110124999999996E-4</v>
      </c>
      <c r="J3673" s="172">
        <v>1.4422403E-4</v>
      </c>
      <c r="K3673" s="172">
        <v>2.0388512000000001E-6</v>
      </c>
      <c r="L3673" s="172">
        <v>2.8536996000000001E-4</v>
      </c>
      <c r="M3673" s="172">
        <v>0</v>
      </c>
      <c r="N3673" s="172">
        <v>0</v>
      </c>
      <c r="O3673" s="172">
        <v>0</v>
      </c>
      <c r="P3673" s="199">
        <f t="shared" si="692"/>
        <v>0.15143489629629628</v>
      </c>
      <c r="Q3673" s="233">
        <v>3.2811284000000001</v>
      </c>
      <c r="R3673" s="96">
        <v>2.0703893999999998</v>
      </c>
      <c r="S3673" s="96">
        <v>1.1081000000000001</v>
      </c>
      <c r="T3673" s="96">
        <v>3.6216666999999999E-6</v>
      </c>
      <c r="U3673" s="96">
        <v>4.0080556000000002E-3</v>
      </c>
      <c r="V3673" s="96">
        <v>2.5078889000000001E-3</v>
      </c>
      <c r="W3673" s="96">
        <v>9.6119443999999998E-2</v>
      </c>
      <c r="X3673" s="241">
        <f t="shared" si="693"/>
        <v>1.4139381010569E-2</v>
      </c>
      <c r="Y3673" s="241">
        <f t="shared" si="694"/>
        <v>5.8886765855499998E-3</v>
      </c>
      <c r="Z3673" s="241">
        <f t="shared" si="695"/>
        <v>3.0619854540190001E-3</v>
      </c>
      <c r="AA3673" s="241">
        <f t="shared" si="696"/>
        <v>5.1887189710000002E-3</v>
      </c>
      <c r="AB3673" s="241">
        <v>4.1976816000000002E-3</v>
      </c>
      <c r="AC3673" s="241">
        <v>2.5019238E-7</v>
      </c>
      <c r="AD3673" s="241">
        <v>6.4935860000000004E-4</v>
      </c>
      <c r="AE3673" s="241">
        <v>3.0635117E-7</v>
      </c>
      <c r="AF3673" s="241">
        <v>1.0049246999999999E-3</v>
      </c>
      <c r="AG3673" s="241">
        <v>3.6155141999999997E-5</v>
      </c>
      <c r="AH3673" s="241">
        <v>2.7474321000000002E-3</v>
      </c>
      <c r="AI3673" s="241">
        <v>8.3499896999999992E-6</v>
      </c>
      <c r="AJ3673" s="241">
        <v>6.5875241999999997E-6</v>
      </c>
      <c r="AK3673" s="241">
        <v>2.1672184E-6</v>
      </c>
      <c r="AL3673" s="241">
        <v>5.7136094000000002E-7</v>
      </c>
      <c r="AM3673" s="241">
        <v>1.8047789999999999E-9</v>
      </c>
      <c r="AN3673" s="241">
        <v>3.2963855000000002E-5</v>
      </c>
      <c r="AO3673" s="241">
        <v>2.9231581000000001E-5</v>
      </c>
      <c r="AP3673" s="241">
        <v>2.3468002E-4</v>
      </c>
      <c r="AQ3673" s="241">
        <v>1.022771E-6</v>
      </c>
      <c r="AR3673" s="241">
        <v>5.1876962000000004E-3</v>
      </c>
      <c r="AT3673" s="193"/>
      <c r="AU3673" s="193"/>
      <c r="AV3673" s="193"/>
      <c r="AW3673" s="193"/>
      <c r="AX3673" s="193"/>
      <c r="AY3673" s="193"/>
      <c r="AZ3673" s="193"/>
      <c r="BA3673" s="193"/>
      <c r="BB3673" s="193"/>
      <c r="BC3673" s="193"/>
      <c r="BD3673" s="193"/>
      <c r="BE3673" s="315"/>
      <c r="BF3673" s="315"/>
      <c r="BG3673" s="315"/>
      <c r="BH3673" s="315"/>
      <c r="BI3673" s="315"/>
      <c r="BJ3673" s="315"/>
      <c r="BK3673" s="315"/>
    </row>
    <row r="3674" spans="1:63" x14ac:dyDescent="0.25">
      <c r="A3674" s="9"/>
      <c r="B3674" s="43" t="s">
        <v>4654</v>
      </c>
      <c r="C3674" s="5" t="s">
        <v>1005</v>
      </c>
      <c r="D3674" s="172">
        <v>2.5671482999999998E-2</v>
      </c>
      <c r="E3674" s="172">
        <v>2.1596554E-2</v>
      </c>
      <c r="F3674" s="172">
        <v>1.8152744000000001E-3</v>
      </c>
      <c r="G3674" s="172">
        <v>1.5123224000000001E-3</v>
      </c>
      <c r="H3674" s="172">
        <v>3.7323175E-5</v>
      </c>
      <c r="I3674" s="172">
        <v>3.6514559999999998E-4</v>
      </c>
      <c r="J3674" s="172">
        <v>7.6020649999999999E-5</v>
      </c>
      <c r="K3674" s="172">
        <v>5.8330255999999996E-6</v>
      </c>
      <c r="L3674" s="172">
        <v>2.6301013999999997E-4</v>
      </c>
      <c r="M3674" s="172">
        <v>0</v>
      </c>
      <c r="N3674" s="172">
        <v>0</v>
      </c>
      <c r="O3674" s="172">
        <v>0</v>
      </c>
      <c r="P3674" s="199">
        <f t="shared" si="692"/>
        <v>0.15997447407407406</v>
      </c>
      <c r="Q3674" s="233">
        <v>3.0293909999999999</v>
      </c>
      <c r="R3674" s="96">
        <v>2.0457033</v>
      </c>
      <c r="S3674" s="96">
        <v>0.88322889000000004</v>
      </c>
      <c r="T3674" s="96">
        <v>1.0859444E-6</v>
      </c>
      <c r="U3674" s="96">
        <v>3.0319444000000001E-2</v>
      </c>
      <c r="V3674" s="96">
        <v>3.3388360999999998E-2</v>
      </c>
      <c r="W3674" s="96">
        <v>3.6749999999999998E-2</v>
      </c>
      <c r="X3674" s="241">
        <f t="shared" si="693"/>
        <v>1.4206279355175898E-2</v>
      </c>
      <c r="Y3674" s="241">
        <f t="shared" si="694"/>
        <v>6.0378273528999991E-3</v>
      </c>
      <c r="Z3674" s="241">
        <f t="shared" si="695"/>
        <v>3.0405547465959001E-3</v>
      </c>
      <c r="AA3674" s="241">
        <f t="shared" si="696"/>
        <v>5.1278972556799999E-3</v>
      </c>
      <c r="AB3674" s="241">
        <v>4.4337409000000001E-3</v>
      </c>
      <c r="AC3674" s="241">
        <v>5.7060912999999997E-7</v>
      </c>
      <c r="AD3674" s="241">
        <v>1.1767665000000001E-3</v>
      </c>
      <c r="AE3674" s="241">
        <v>1.5396177E-7</v>
      </c>
      <c r="AF3674" s="241">
        <v>4.0134399999999998E-4</v>
      </c>
      <c r="AG3674" s="241">
        <v>2.5251382000000001E-5</v>
      </c>
      <c r="AH3674" s="241">
        <v>2.9018608999999999E-3</v>
      </c>
      <c r="AI3674" s="241">
        <v>2.8364322999999999E-6</v>
      </c>
      <c r="AJ3674" s="241">
        <v>1.3500518E-5</v>
      </c>
      <c r="AK3674" s="241">
        <v>2.1119836000000001E-6</v>
      </c>
      <c r="AL3674" s="241">
        <v>1.0852769000000001E-6</v>
      </c>
      <c r="AM3674" s="241">
        <v>3.2787958999999998E-9</v>
      </c>
      <c r="AN3674" s="241">
        <v>4.2608792000000003E-5</v>
      </c>
      <c r="AO3674" s="241">
        <v>1.8294349999999999E-5</v>
      </c>
      <c r="AP3674" s="241">
        <v>5.8253215000000001E-5</v>
      </c>
      <c r="AQ3674" s="241">
        <v>7.9275568000000001E-7</v>
      </c>
      <c r="AR3674" s="241">
        <v>5.1271045000000001E-3</v>
      </c>
      <c r="AT3674" s="193"/>
      <c r="AU3674" s="193"/>
      <c r="AV3674" s="193"/>
      <c r="AW3674" s="193"/>
      <c r="AX3674" s="193"/>
      <c r="AY3674" s="193"/>
      <c r="AZ3674" s="193"/>
      <c r="BA3674" s="193"/>
      <c r="BB3674" s="193"/>
      <c r="BC3674" s="193"/>
      <c r="BD3674" s="193"/>
      <c r="BE3674" s="315"/>
      <c r="BF3674" s="315"/>
      <c r="BG3674" s="315"/>
      <c r="BH3674" s="315"/>
      <c r="BI3674" s="315"/>
      <c r="BJ3674" s="315"/>
      <c r="BK3674" s="315"/>
    </row>
    <row r="3675" spans="1:63" x14ac:dyDescent="0.25">
      <c r="A3675" s="9"/>
      <c r="B3675" s="43" t="s">
        <v>4654</v>
      </c>
      <c r="C3675" s="5" t="s">
        <v>1390</v>
      </c>
      <c r="D3675" s="172">
        <v>9.6415089999999995E-2</v>
      </c>
      <c r="E3675" s="172">
        <v>3.732717E-2</v>
      </c>
      <c r="F3675" s="172">
        <v>4.3677787000000003E-2</v>
      </c>
      <c r="G3675" s="172">
        <v>8.4132918000000001E-3</v>
      </c>
      <c r="H3675" s="172">
        <v>2.1417947999999998E-5</v>
      </c>
      <c r="I3675" s="172">
        <v>6.7255018000000003E-3</v>
      </c>
      <c r="J3675" s="172">
        <v>9.1433611999999998E-5</v>
      </c>
      <c r="K3675" s="172">
        <v>8.7471791000000003E-7</v>
      </c>
      <c r="L3675" s="172">
        <v>1.5761373999999999E-4</v>
      </c>
      <c r="M3675" s="172">
        <v>0</v>
      </c>
      <c r="N3675" s="172">
        <v>0</v>
      </c>
      <c r="O3675" s="172">
        <v>0</v>
      </c>
      <c r="P3675" s="199">
        <f t="shared" si="692"/>
        <v>0.27649755555555555</v>
      </c>
      <c r="Q3675" s="233">
        <v>3.5854867000000001</v>
      </c>
      <c r="R3675" s="96">
        <v>3.2680218999999999</v>
      </c>
      <c r="S3675" s="96">
        <v>3.0025333000000001E-2</v>
      </c>
      <c r="T3675" s="96">
        <v>9.7911111000000001E-8</v>
      </c>
      <c r="U3675" s="96">
        <v>1.6917222E-3</v>
      </c>
      <c r="V3675" s="96">
        <v>8.3090610999999996E-4</v>
      </c>
      <c r="W3675" s="96">
        <v>0.28491666999999998</v>
      </c>
      <c r="X3675" s="241">
        <f t="shared" si="693"/>
        <v>3.4955593847114996E-2</v>
      </c>
      <c r="Y3675" s="241">
        <f t="shared" si="694"/>
        <v>2.1531936691396001E-2</v>
      </c>
      <c r="Z3675" s="241">
        <f t="shared" si="695"/>
        <v>5.2408557906990002E-3</v>
      </c>
      <c r="AA3675" s="241">
        <f t="shared" si="696"/>
        <v>8.1828013650200003E-3</v>
      </c>
      <c r="AB3675" s="241">
        <v>7.6634633000000002E-3</v>
      </c>
      <c r="AC3675" s="241">
        <v>4.0231866000000003E-8</v>
      </c>
      <c r="AD3675" s="241">
        <v>6.2558325E-3</v>
      </c>
      <c r="AE3675" s="241">
        <v>8.4377063999999998E-7</v>
      </c>
      <c r="AF3675" s="241">
        <v>7.6107874999999997E-3</v>
      </c>
      <c r="AG3675" s="241">
        <v>9.6938888999999992E-7</v>
      </c>
      <c r="AH3675" s="241">
        <v>5.0159712000000002E-3</v>
      </c>
      <c r="AI3675" s="241">
        <v>7.5098357999999998E-5</v>
      </c>
      <c r="AJ3675" s="241">
        <v>7.5279273999999998E-5</v>
      </c>
      <c r="AK3675" s="241">
        <v>1.5718794E-6</v>
      </c>
      <c r="AL3675" s="241">
        <v>6.1588517000000001E-6</v>
      </c>
      <c r="AM3675" s="241">
        <v>1.8355198999999999E-8</v>
      </c>
      <c r="AN3675" s="241">
        <v>6.8973753999999999E-6</v>
      </c>
      <c r="AO3675" s="241">
        <v>1.7524119999999999E-5</v>
      </c>
      <c r="AP3675" s="241">
        <v>4.2336377000000001E-5</v>
      </c>
      <c r="AQ3675" s="241">
        <v>6.0056501999999997E-7</v>
      </c>
      <c r="AR3675" s="241">
        <v>8.1822008000000009E-3</v>
      </c>
      <c r="AT3675" s="193"/>
      <c r="AU3675" s="193"/>
      <c r="AV3675" s="193"/>
      <c r="AW3675" s="193"/>
      <c r="AX3675" s="193"/>
      <c r="AY3675" s="193"/>
      <c r="AZ3675" s="193"/>
      <c r="BA3675" s="193"/>
      <c r="BB3675" s="193"/>
      <c r="BC3675" s="193"/>
      <c r="BD3675" s="193"/>
      <c r="BE3675" s="315"/>
      <c r="BF3675" s="315"/>
      <c r="BG3675" s="315"/>
      <c r="BH3675" s="315"/>
      <c r="BI3675" s="315"/>
      <c r="BJ3675" s="315"/>
      <c r="BK3675" s="315"/>
    </row>
    <row r="3676" spans="1:63" x14ac:dyDescent="0.25">
      <c r="A3676" s="9"/>
      <c r="B3676" s="43" t="s">
        <v>4654</v>
      </c>
      <c r="C3676" s="5" t="s">
        <v>1389</v>
      </c>
      <c r="D3676" s="172">
        <v>2.9561561E-2</v>
      </c>
      <c r="E3676" s="172">
        <v>2.5621759000000001E-2</v>
      </c>
      <c r="F3676" s="172">
        <v>2.2372073999999999E-3</v>
      </c>
      <c r="G3676" s="172">
        <v>8.5182967000000005E-4</v>
      </c>
      <c r="H3676" s="172">
        <v>4.2318794000000002E-5</v>
      </c>
      <c r="I3676" s="172">
        <v>4.7355113999999999E-4</v>
      </c>
      <c r="J3676" s="172">
        <v>9.2449511999999996E-5</v>
      </c>
      <c r="K3676" s="172">
        <v>2.7749263000000001E-5</v>
      </c>
      <c r="L3676" s="172">
        <v>2.1469659999999999E-4</v>
      </c>
      <c r="M3676" s="172">
        <v>0</v>
      </c>
      <c r="N3676" s="172">
        <v>0</v>
      </c>
      <c r="O3676" s="172">
        <v>0</v>
      </c>
      <c r="P3676" s="199">
        <f t="shared" si="692"/>
        <v>0.18979080740740739</v>
      </c>
      <c r="Q3676" s="233">
        <v>3.1157564999999998</v>
      </c>
      <c r="R3676" s="96">
        <v>2.6550353000000002</v>
      </c>
      <c r="S3676" s="96">
        <v>0.32864221999999998</v>
      </c>
      <c r="T3676" s="96">
        <v>8.2786111000000001E-7</v>
      </c>
      <c r="U3676" s="96">
        <v>9.6502777999999997E-2</v>
      </c>
      <c r="V3676" s="96">
        <v>2.5372230999999999E-2</v>
      </c>
      <c r="W3676" s="96">
        <v>1.0203056E-2</v>
      </c>
      <c r="X3676" s="241">
        <f t="shared" si="693"/>
        <v>1.6742853705312699E-2</v>
      </c>
      <c r="Y3676" s="241">
        <f t="shared" si="694"/>
        <v>6.4812717166699996E-3</v>
      </c>
      <c r="Z3676" s="241">
        <f t="shared" si="695"/>
        <v>3.6041412242027002E-3</v>
      </c>
      <c r="AA3676" s="241">
        <f t="shared" si="696"/>
        <v>6.6574407644399997E-3</v>
      </c>
      <c r="AB3676" s="241">
        <v>5.2605035999999999E-3</v>
      </c>
      <c r="AC3676" s="241">
        <v>3.7261758000000002E-7</v>
      </c>
      <c r="AD3676" s="241">
        <v>7.0092484999999998E-4</v>
      </c>
      <c r="AE3676" s="241">
        <v>2.1195588999999999E-7</v>
      </c>
      <c r="AF3676" s="241">
        <v>5.0960983E-4</v>
      </c>
      <c r="AG3676" s="241">
        <v>9.6488632000000004E-6</v>
      </c>
      <c r="AH3676" s="241">
        <v>3.4430893E-3</v>
      </c>
      <c r="AI3676" s="241">
        <v>3.4726042999999999E-6</v>
      </c>
      <c r="AJ3676" s="241">
        <v>7.5726890000000003E-6</v>
      </c>
      <c r="AK3676" s="241">
        <v>5.1868191000000003E-6</v>
      </c>
      <c r="AL3676" s="241">
        <v>6.2699745999999999E-7</v>
      </c>
      <c r="AM3676" s="241">
        <v>1.9863427E-9</v>
      </c>
      <c r="AN3676" s="241">
        <v>6.7595360000000004E-5</v>
      </c>
      <c r="AO3676" s="241">
        <v>2.6465990999999999E-5</v>
      </c>
      <c r="AP3676" s="241">
        <v>5.0129476999999999E-5</v>
      </c>
      <c r="AQ3676" s="241">
        <v>6.6626444000000005E-7</v>
      </c>
      <c r="AR3676" s="241">
        <v>6.6567744999999996E-3</v>
      </c>
      <c r="AT3676" s="193"/>
      <c r="AU3676" s="193"/>
      <c r="AV3676" s="193"/>
      <c r="AW3676" s="193"/>
      <c r="AX3676" s="193"/>
      <c r="AY3676" s="193"/>
      <c r="AZ3676" s="193"/>
      <c r="BA3676" s="193"/>
      <c r="BB3676" s="193"/>
      <c r="BC3676" s="193"/>
      <c r="BD3676" s="193"/>
      <c r="BE3676" s="315"/>
      <c r="BF3676" s="315"/>
      <c r="BG3676" s="315"/>
      <c r="BH3676" s="315"/>
      <c r="BI3676" s="315"/>
      <c r="BJ3676" s="315"/>
      <c r="BK3676" s="315"/>
    </row>
    <row r="3677" spans="1:63" x14ac:dyDescent="0.25">
      <c r="A3677" s="9"/>
      <c r="B3677" s="43" t="s">
        <v>4654</v>
      </c>
      <c r="C3677" s="5" t="s">
        <v>1388</v>
      </c>
      <c r="D3677" s="172">
        <v>2.0951273000000001E-3</v>
      </c>
      <c r="E3677" s="172">
        <v>1.3625448000000001E-3</v>
      </c>
      <c r="F3677" s="172">
        <v>2.3782408000000001E-4</v>
      </c>
      <c r="G3677" s="172">
        <v>3.7810830000000003E-5</v>
      </c>
      <c r="H3677" s="172">
        <v>3.8356421999999999E-6</v>
      </c>
      <c r="I3677" s="172">
        <v>1.7947931999999999E-4</v>
      </c>
      <c r="J3677" s="172">
        <v>3.8411468000000002E-5</v>
      </c>
      <c r="K3677" s="172">
        <v>3.9580999000000001E-7</v>
      </c>
      <c r="L3677" s="172">
        <v>2.3482538999999999E-4</v>
      </c>
      <c r="M3677" s="172">
        <v>0</v>
      </c>
      <c r="N3677" s="172">
        <v>0</v>
      </c>
      <c r="O3677" s="172">
        <v>0</v>
      </c>
      <c r="P3677" s="199">
        <f t="shared" si="692"/>
        <v>1.0092924444444444E-2</v>
      </c>
      <c r="Q3677" s="233">
        <v>1.3080841999999999</v>
      </c>
      <c r="R3677" s="96">
        <v>0.11040222</v>
      </c>
      <c r="S3677" s="96">
        <v>0.16829556000000001</v>
      </c>
      <c r="T3677" s="96">
        <v>7.7766666999999994E-8</v>
      </c>
      <c r="U3677" s="96">
        <v>4.5466667000000002E-2</v>
      </c>
      <c r="V3677" s="96">
        <v>9.0863738999999999E-3</v>
      </c>
      <c r="W3677" s="96">
        <v>0.97483333000000005</v>
      </c>
      <c r="X3677" s="241">
        <f t="shared" si="693"/>
        <v>9.4405670304396005E-4</v>
      </c>
      <c r="Y3677" s="241">
        <f t="shared" si="694"/>
        <v>4.4747424146599998E-4</v>
      </c>
      <c r="Z3677" s="241">
        <f t="shared" si="695"/>
        <v>2.2322164139796001E-4</v>
      </c>
      <c r="AA3677" s="241">
        <f t="shared" si="696"/>
        <v>2.7336082018000003E-4</v>
      </c>
      <c r="AB3677" s="241">
        <v>2.7941526000000003E-4</v>
      </c>
      <c r="AC3677" s="241">
        <v>3.4672091E-8</v>
      </c>
      <c r="AD3677" s="241">
        <v>7.4297754000000006E-5</v>
      </c>
      <c r="AE3677" s="241">
        <v>1.7785675E-8</v>
      </c>
      <c r="AF3677" s="241">
        <v>8.8444399E-5</v>
      </c>
      <c r="AG3677" s="241">
        <v>5.2643707E-6</v>
      </c>
      <c r="AH3677" s="241">
        <v>1.8286695000000001E-4</v>
      </c>
      <c r="AI3677" s="241">
        <v>3.7883683000000001E-7</v>
      </c>
      <c r="AJ3677" s="241">
        <v>3.3331687E-7</v>
      </c>
      <c r="AK3677" s="241">
        <v>2.3841537000000002E-6</v>
      </c>
      <c r="AL3677" s="241">
        <v>4.2307233000000001E-8</v>
      </c>
      <c r="AM3677" s="241">
        <v>1.4256495999999999E-10</v>
      </c>
      <c r="AN3677" s="241">
        <v>2.1509893999999999E-5</v>
      </c>
      <c r="AO3677" s="241">
        <v>3.1000321999999999E-6</v>
      </c>
      <c r="AP3677" s="241">
        <v>1.2606007999999999E-5</v>
      </c>
      <c r="AQ3677" s="241">
        <v>6.4405018000000002E-7</v>
      </c>
      <c r="AR3677" s="241">
        <v>2.7271677000000001E-4</v>
      </c>
      <c r="AT3677" s="193"/>
      <c r="AU3677" s="193"/>
      <c r="AV3677" s="193"/>
      <c r="AW3677" s="193"/>
      <c r="AX3677" s="193"/>
      <c r="AY3677" s="193"/>
      <c r="AZ3677" s="193"/>
      <c r="BA3677" s="193"/>
      <c r="BB3677" s="193"/>
      <c r="BC3677" s="193"/>
      <c r="BD3677" s="193"/>
      <c r="BE3677" s="315"/>
      <c r="BF3677" s="315"/>
      <c r="BG3677" s="315"/>
      <c r="BH3677" s="315"/>
      <c r="BI3677" s="315"/>
      <c r="BJ3677" s="315"/>
      <c r="BK3677" s="315"/>
    </row>
    <row r="3678" spans="1:63" x14ac:dyDescent="0.25">
      <c r="A3678" s="9"/>
      <c r="B3678" s="43" t="s">
        <v>4654</v>
      </c>
      <c r="C3678" s="5" t="s">
        <v>1387</v>
      </c>
      <c r="D3678" s="172">
        <v>6.1622165E-2</v>
      </c>
      <c r="E3678" s="172">
        <v>4.2169049E-2</v>
      </c>
      <c r="F3678" s="172">
        <v>1.3029489999999999E-2</v>
      </c>
      <c r="G3678" s="172">
        <v>3.7792448E-3</v>
      </c>
      <c r="H3678" s="172">
        <v>2.9734121000000001E-5</v>
      </c>
      <c r="I3678" s="172">
        <v>2.0976295999999999E-3</v>
      </c>
      <c r="J3678" s="172">
        <v>3.2909862000000002E-4</v>
      </c>
      <c r="K3678" s="172">
        <v>2.5067823E-6</v>
      </c>
      <c r="L3678" s="172">
        <v>1.8541124999999999E-4</v>
      </c>
      <c r="M3678" s="172">
        <v>0</v>
      </c>
      <c r="N3678" s="172">
        <v>0</v>
      </c>
      <c r="O3678" s="172">
        <v>0</v>
      </c>
      <c r="P3678" s="199">
        <f t="shared" si="692"/>
        <v>0.31236332592592592</v>
      </c>
      <c r="Q3678" s="233">
        <v>3.7109112</v>
      </c>
      <c r="R3678" s="96">
        <v>3.5567522999999999</v>
      </c>
      <c r="S3678" s="96">
        <v>8.2013556000000001E-2</v>
      </c>
      <c r="T3678" s="96">
        <v>3.3538888999999998E-7</v>
      </c>
      <c r="U3678" s="96">
        <v>4.4536111000000003E-2</v>
      </c>
      <c r="V3678" s="96">
        <v>2.9316639E-3</v>
      </c>
      <c r="W3678" s="96">
        <v>2.4677221999999999E-2</v>
      </c>
      <c r="X3678" s="241">
        <f t="shared" si="693"/>
        <v>2.9026047076323599E-2</v>
      </c>
      <c r="Y3678" s="241">
        <f t="shared" si="694"/>
        <v>1.412456268254E-2</v>
      </c>
      <c r="Z3678" s="241">
        <f t="shared" si="695"/>
        <v>5.9971829812235991E-3</v>
      </c>
      <c r="AA3678" s="241">
        <f t="shared" si="696"/>
        <v>8.9043014125599999E-3</v>
      </c>
      <c r="AB3678" s="241">
        <v>8.6585019000000006E-3</v>
      </c>
      <c r="AC3678" s="241">
        <v>1.4735982E-7</v>
      </c>
      <c r="AD3678" s="241">
        <v>3.0876513E-3</v>
      </c>
      <c r="AE3678" s="241">
        <v>4.8799702000000002E-7</v>
      </c>
      <c r="AF3678" s="241">
        <v>2.3752577000000002E-3</v>
      </c>
      <c r="AG3678" s="241">
        <v>2.5164256999999998E-6</v>
      </c>
      <c r="AH3678" s="241">
        <v>5.6669292999999999E-3</v>
      </c>
      <c r="AI3678" s="241">
        <v>2.1212551E-5</v>
      </c>
      <c r="AJ3678" s="241">
        <v>3.3771535999999999E-5</v>
      </c>
      <c r="AK3678" s="241">
        <v>3.3924501E-6</v>
      </c>
      <c r="AL3678" s="241">
        <v>2.9560349000000001E-6</v>
      </c>
      <c r="AM3678" s="241">
        <v>8.8602235999999997E-9</v>
      </c>
      <c r="AN3678" s="241">
        <v>1.6837642E-4</v>
      </c>
      <c r="AO3678" s="241">
        <v>5.4559394000000002E-5</v>
      </c>
      <c r="AP3678" s="241">
        <v>4.5976434999999998E-5</v>
      </c>
      <c r="AQ3678" s="241">
        <v>6.9791255999999995E-7</v>
      </c>
      <c r="AR3678" s="241">
        <v>8.9036034999999993E-3</v>
      </c>
      <c r="AT3678" s="193"/>
      <c r="AU3678" s="193"/>
      <c r="AV3678" s="193"/>
      <c r="AW3678" s="193"/>
      <c r="AX3678" s="193"/>
      <c r="AY3678" s="193"/>
      <c r="AZ3678" s="193"/>
      <c r="BA3678" s="193"/>
      <c r="BB3678" s="193"/>
      <c r="BC3678" s="193"/>
      <c r="BD3678" s="193"/>
      <c r="BE3678" s="315"/>
      <c r="BF3678" s="315"/>
      <c r="BG3678" s="315"/>
      <c r="BH3678" s="315"/>
      <c r="BI3678" s="315"/>
      <c r="BJ3678" s="315"/>
      <c r="BK3678" s="315"/>
    </row>
    <row r="3679" spans="1:63" x14ac:dyDescent="0.25">
      <c r="A3679" s="9"/>
      <c r="B3679" s="43" t="s">
        <v>4654</v>
      </c>
      <c r="C3679" s="5" t="s">
        <v>3190</v>
      </c>
      <c r="D3679" s="172">
        <v>3.6280459000000001E-2</v>
      </c>
      <c r="E3679" s="172">
        <v>2.3020718999999999E-2</v>
      </c>
      <c r="F3679" s="172">
        <v>1.0857919000000001E-2</v>
      </c>
      <c r="G3679" s="172">
        <v>7.2030922000000002E-4</v>
      </c>
      <c r="H3679" s="172">
        <v>4.4537881000000001E-5</v>
      </c>
      <c r="I3679" s="172">
        <v>1.1851944E-3</v>
      </c>
      <c r="J3679" s="172">
        <v>2.1576789E-4</v>
      </c>
      <c r="K3679" s="172">
        <v>4.9433655999999997E-6</v>
      </c>
      <c r="L3679" s="172">
        <v>2.3106875E-4</v>
      </c>
      <c r="M3679" s="172">
        <v>0</v>
      </c>
      <c r="N3679" s="172">
        <v>0</v>
      </c>
      <c r="O3679" s="172">
        <v>0</v>
      </c>
      <c r="P3679" s="199">
        <f t="shared" si="692"/>
        <v>0.17052384444444443</v>
      </c>
      <c r="Q3679" s="233">
        <v>2.8547734</v>
      </c>
      <c r="R3679" s="96">
        <v>2.2595790999999998</v>
      </c>
      <c r="S3679" s="96">
        <v>0.16218221999999999</v>
      </c>
      <c r="T3679" s="96">
        <v>1.3701389000000001E-6</v>
      </c>
      <c r="U3679" s="96">
        <v>0.15456666999999999</v>
      </c>
      <c r="V3679" s="96">
        <v>2.8763506000000001E-2</v>
      </c>
      <c r="W3679" s="96">
        <v>0.24968056</v>
      </c>
      <c r="X3679" s="241">
        <f t="shared" si="693"/>
        <v>1.63726076105787E-2</v>
      </c>
      <c r="Y3679" s="241">
        <f t="shared" si="694"/>
        <v>7.3709214507600004E-3</v>
      </c>
      <c r="Z3679" s="241">
        <f t="shared" si="695"/>
        <v>3.3415534343686996E-3</v>
      </c>
      <c r="AA3679" s="241">
        <f t="shared" si="696"/>
        <v>5.6601327254499996E-3</v>
      </c>
      <c r="AB3679" s="241">
        <v>4.7262945000000004E-3</v>
      </c>
      <c r="AC3679" s="241">
        <v>5.8004800000000001E-7</v>
      </c>
      <c r="AD3679" s="241">
        <v>6.8790656999999996E-4</v>
      </c>
      <c r="AE3679" s="241">
        <v>4.8820866000000001E-7</v>
      </c>
      <c r="AF3679" s="241">
        <v>1.9505639000000001E-3</v>
      </c>
      <c r="AG3679" s="241">
        <v>5.0882240999999996E-6</v>
      </c>
      <c r="AH3679" s="241">
        <v>3.0934054000000002E-3</v>
      </c>
      <c r="AI3679" s="241">
        <v>1.8008324000000001E-5</v>
      </c>
      <c r="AJ3679" s="241">
        <v>6.3133856999999998E-6</v>
      </c>
      <c r="AK3679" s="241">
        <v>1.1073533E-5</v>
      </c>
      <c r="AL3679" s="241">
        <v>5.5285449000000001E-7</v>
      </c>
      <c r="AM3679" s="241">
        <v>1.8781786999999998E-9</v>
      </c>
      <c r="AN3679" s="241">
        <v>8.2461652000000006E-5</v>
      </c>
      <c r="AO3679" s="241">
        <v>3.2188108E-5</v>
      </c>
      <c r="AP3679" s="241">
        <v>9.7548299000000006E-5</v>
      </c>
      <c r="AQ3679" s="241">
        <v>7.5432545000000002E-7</v>
      </c>
      <c r="AR3679" s="241">
        <v>5.6593783999999998E-3</v>
      </c>
      <c r="AT3679" s="193"/>
      <c r="AU3679" s="193"/>
      <c r="AV3679" s="193"/>
      <c r="AW3679" s="193"/>
      <c r="AX3679" s="193"/>
      <c r="AY3679" s="193"/>
      <c r="AZ3679" s="193"/>
      <c r="BA3679" s="193"/>
      <c r="BB3679" s="193"/>
      <c r="BC3679" s="193"/>
      <c r="BD3679" s="193"/>
      <c r="BE3679" s="315"/>
      <c r="BF3679" s="315"/>
      <c r="BG3679" s="315"/>
      <c r="BH3679" s="315"/>
      <c r="BI3679" s="315"/>
      <c r="BJ3679" s="315"/>
      <c r="BK3679" s="315"/>
    </row>
    <row r="3680" spans="1:63" x14ac:dyDescent="0.25">
      <c r="A3680" s="9"/>
      <c r="B3680" s="43" t="s">
        <v>4654</v>
      </c>
      <c r="C3680" s="5" t="s">
        <v>3189</v>
      </c>
      <c r="D3680" s="172">
        <v>3.5678225000000001E-2</v>
      </c>
      <c r="E3680" s="172">
        <v>2.5444372999999999E-2</v>
      </c>
      <c r="F3680" s="172">
        <v>5.5766621000000001E-3</v>
      </c>
      <c r="G3680" s="172">
        <v>3.1551973999999999E-3</v>
      </c>
      <c r="H3680" s="172">
        <v>3.9061143999999998E-5</v>
      </c>
      <c r="I3680" s="172">
        <v>1.1279090000000001E-3</v>
      </c>
      <c r="J3680" s="172">
        <v>1.4786300999999999E-4</v>
      </c>
      <c r="K3680" s="172">
        <v>1.6248008E-6</v>
      </c>
      <c r="L3680" s="172">
        <v>1.8553482000000001E-4</v>
      </c>
      <c r="M3680" s="172">
        <v>0</v>
      </c>
      <c r="N3680" s="172">
        <v>0</v>
      </c>
      <c r="O3680" s="172">
        <v>0</v>
      </c>
      <c r="P3680" s="199">
        <f t="shared" si="692"/>
        <v>0.18847683703703702</v>
      </c>
      <c r="Q3680" s="233">
        <v>2.9195386000000001</v>
      </c>
      <c r="R3680" s="96">
        <v>2.1991033</v>
      </c>
      <c r="S3680" s="96">
        <v>0.39063111</v>
      </c>
      <c r="T3680" s="96">
        <v>1.3193610999999999E-6</v>
      </c>
      <c r="U3680" s="96">
        <v>2.1840833E-3</v>
      </c>
      <c r="V3680" s="96">
        <v>3.1323167E-4</v>
      </c>
      <c r="W3680" s="96">
        <v>0.32730556</v>
      </c>
      <c r="X3680" s="241">
        <f t="shared" si="693"/>
        <v>1.7933034193021502E-2</v>
      </c>
      <c r="Y3680" s="241">
        <f t="shared" si="694"/>
        <v>8.8731312402800001E-3</v>
      </c>
      <c r="Z3680" s="241">
        <f t="shared" si="695"/>
        <v>3.5490720486315002E-3</v>
      </c>
      <c r="AA3680" s="241">
        <f t="shared" si="696"/>
        <v>5.51083090411E-3</v>
      </c>
      <c r="AB3680" s="241">
        <v>5.2240823999999998E-3</v>
      </c>
      <c r="AC3680" s="241">
        <v>6.9276094000000004E-7</v>
      </c>
      <c r="AD3680" s="241">
        <v>2.4780318000000002E-3</v>
      </c>
      <c r="AE3680" s="241">
        <v>2.8807033999999997E-7</v>
      </c>
      <c r="AF3680" s="241">
        <v>1.1578109000000001E-3</v>
      </c>
      <c r="AG3680" s="241">
        <v>1.2225308999999999E-5</v>
      </c>
      <c r="AH3680" s="241">
        <v>3.4191997000000002E-3</v>
      </c>
      <c r="AI3680" s="241">
        <v>9.1477286000000001E-6</v>
      </c>
      <c r="AJ3680" s="241">
        <v>2.8186858000000001E-5</v>
      </c>
      <c r="AK3680" s="241">
        <v>5.0228964000000003E-6</v>
      </c>
      <c r="AL3680" s="241">
        <v>2.3265878000000001E-6</v>
      </c>
      <c r="AM3680" s="241">
        <v>7.2013315000000001E-9</v>
      </c>
      <c r="AN3680" s="241">
        <v>9.9926045000000005E-6</v>
      </c>
      <c r="AO3680" s="241">
        <v>1.0410107E-5</v>
      </c>
      <c r="AP3680" s="241">
        <v>6.4778365000000001E-5</v>
      </c>
      <c r="AQ3680" s="241">
        <v>6.8330410999999996E-7</v>
      </c>
      <c r="AR3680" s="241">
        <v>5.5101476000000002E-3</v>
      </c>
      <c r="AT3680" s="193"/>
      <c r="AU3680" s="193"/>
      <c r="AV3680" s="193"/>
      <c r="AW3680" s="193"/>
      <c r="AX3680" s="193"/>
      <c r="AY3680" s="193"/>
      <c r="AZ3680" s="193"/>
      <c r="BA3680" s="193"/>
      <c r="BB3680" s="193"/>
      <c r="BC3680" s="193"/>
      <c r="BD3680" s="193"/>
      <c r="BE3680" s="315"/>
      <c r="BF3680" s="315"/>
      <c r="BG3680" s="315"/>
      <c r="BH3680" s="315"/>
      <c r="BI3680" s="315"/>
      <c r="BJ3680" s="315"/>
      <c r="BK3680" s="315"/>
    </row>
    <row r="3681" spans="1:63" x14ac:dyDescent="0.25">
      <c r="A3681" s="9"/>
      <c r="B3681" s="43" t="s">
        <v>4654</v>
      </c>
      <c r="C3681" s="5" t="s">
        <v>3188</v>
      </c>
      <c r="D3681" s="172">
        <v>5.4552276999999998E-3</v>
      </c>
      <c r="E3681" s="172">
        <v>3.29781E-3</v>
      </c>
      <c r="F3681" s="172">
        <v>7.4724377000000004E-4</v>
      </c>
      <c r="G3681" s="172">
        <v>1.2947271999999999E-4</v>
      </c>
      <c r="H3681" s="172">
        <v>8.8029307999999999E-6</v>
      </c>
      <c r="I3681" s="172">
        <v>8.9954722999999995E-4</v>
      </c>
      <c r="J3681" s="172">
        <v>1.2371098999999999E-4</v>
      </c>
      <c r="K3681" s="172">
        <v>1.0003066E-6</v>
      </c>
      <c r="L3681" s="172">
        <v>2.4763976000000002E-4</v>
      </c>
      <c r="M3681" s="172">
        <v>0</v>
      </c>
      <c r="N3681" s="172">
        <v>0</v>
      </c>
      <c r="O3681" s="172">
        <v>0</v>
      </c>
      <c r="P3681" s="199">
        <f t="shared" si="692"/>
        <v>2.4428222222222219E-2</v>
      </c>
      <c r="Q3681" s="233">
        <v>2.6428395</v>
      </c>
      <c r="R3681" s="96">
        <v>0.26698623999999999</v>
      </c>
      <c r="S3681" s="96">
        <v>1.6852889</v>
      </c>
      <c r="T3681" s="96">
        <v>1.5877221999999999E-7</v>
      </c>
      <c r="U3681" s="96">
        <v>0.26507777999999999</v>
      </c>
      <c r="V3681" s="96">
        <v>9.5697657999999994E-3</v>
      </c>
      <c r="W3681" s="96">
        <v>0.41591666999999999</v>
      </c>
      <c r="X3681" s="241">
        <f t="shared" si="693"/>
        <v>2.5297903918980198E-3</v>
      </c>
      <c r="Y3681" s="241">
        <f t="shared" si="694"/>
        <v>1.3239962274259999E-3</v>
      </c>
      <c r="Z3681" s="241">
        <f t="shared" si="695"/>
        <v>5.9180443810202008E-4</v>
      </c>
      <c r="AA3681" s="241">
        <f t="shared" si="696"/>
        <v>6.1398972636999996E-4</v>
      </c>
      <c r="AB3681" s="241">
        <v>6.7639778000000005E-4</v>
      </c>
      <c r="AC3681" s="241">
        <v>1.3759079999999999E-7</v>
      </c>
      <c r="AD3681" s="241">
        <v>2.7161341000000002E-4</v>
      </c>
      <c r="AE3681" s="241">
        <v>5.6729625999999999E-8</v>
      </c>
      <c r="AF3681" s="241">
        <v>3.2313186999999999E-4</v>
      </c>
      <c r="AG3681" s="241">
        <v>5.2658847E-5</v>
      </c>
      <c r="AH3681" s="241">
        <v>4.4268117999999998E-4</v>
      </c>
      <c r="AI3681" s="241">
        <v>1.1808263000000001E-6</v>
      </c>
      <c r="AJ3681" s="241">
        <v>1.1313918999999999E-6</v>
      </c>
      <c r="AK3681" s="241">
        <v>1.2955946999999999E-5</v>
      </c>
      <c r="AL3681" s="241">
        <v>1.3115712E-7</v>
      </c>
      <c r="AM3681" s="241">
        <v>4.4258201999999999E-10</v>
      </c>
      <c r="AN3681" s="241">
        <v>1.0820975000000001E-4</v>
      </c>
      <c r="AO3681" s="241">
        <v>7.4311162000000002E-6</v>
      </c>
      <c r="AP3681" s="241">
        <v>1.8082626999999999E-5</v>
      </c>
      <c r="AQ3681" s="241">
        <v>8.4353636999999996E-7</v>
      </c>
      <c r="AR3681" s="241">
        <v>6.1314618999999996E-4</v>
      </c>
      <c r="AT3681" s="193"/>
      <c r="AU3681" s="193"/>
      <c r="AV3681" s="193"/>
      <c r="AW3681" s="193"/>
      <c r="AX3681" s="193"/>
      <c r="AY3681" s="193"/>
      <c r="AZ3681" s="193"/>
      <c r="BA3681" s="193"/>
      <c r="BB3681" s="193"/>
      <c r="BC3681" s="193"/>
      <c r="BD3681" s="193"/>
      <c r="BE3681" s="315"/>
      <c r="BF3681" s="315"/>
      <c r="BG3681" s="315"/>
      <c r="BH3681" s="315"/>
      <c r="BI3681" s="315"/>
      <c r="BJ3681" s="315"/>
      <c r="BK3681" s="315"/>
    </row>
    <row r="3682" spans="1:63" x14ac:dyDescent="0.25">
      <c r="A3682" s="9"/>
      <c r="B3682" s="43" t="s">
        <v>4654</v>
      </c>
      <c r="C3682" s="5" t="s">
        <v>3187</v>
      </c>
      <c r="D3682" s="172">
        <v>3.2230399999999999E-2</v>
      </c>
      <c r="E3682" s="172">
        <v>1.6443396999999998E-2</v>
      </c>
      <c r="F3682" s="172">
        <v>1.2433032E-2</v>
      </c>
      <c r="G3682" s="172">
        <v>1.9179613E-3</v>
      </c>
      <c r="H3682" s="172">
        <v>2.0070705000000001E-5</v>
      </c>
      <c r="I3682" s="172">
        <v>1.1007205000000001E-3</v>
      </c>
      <c r="J3682" s="172">
        <v>1.0424748E-4</v>
      </c>
      <c r="K3682" s="172">
        <v>2.1522985000000002E-6</v>
      </c>
      <c r="L3682" s="172">
        <v>2.0881786000000001E-4</v>
      </c>
      <c r="M3682" s="172">
        <v>0</v>
      </c>
      <c r="N3682" s="172">
        <v>0</v>
      </c>
      <c r="O3682" s="172">
        <v>0</v>
      </c>
      <c r="P3682" s="199">
        <f t="shared" si="692"/>
        <v>0.12180294074074072</v>
      </c>
      <c r="Q3682" s="233">
        <v>2.4981817999999998</v>
      </c>
      <c r="R3682" s="96">
        <v>1.3472169000000001</v>
      </c>
      <c r="S3682" s="96">
        <v>0.67660443999999997</v>
      </c>
      <c r="T3682" s="96">
        <v>4.5608333E-7</v>
      </c>
      <c r="U3682" s="96">
        <v>3.3158332999999998E-2</v>
      </c>
      <c r="V3682" s="96">
        <v>2.0904722E-3</v>
      </c>
      <c r="W3682" s="96">
        <v>0.43911111000000003</v>
      </c>
      <c r="X3682" s="241">
        <f t="shared" si="693"/>
        <v>1.2672178076312601E-2</v>
      </c>
      <c r="Y3682" s="241">
        <f t="shared" si="694"/>
        <v>6.9564266873700003E-3</v>
      </c>
      <c r="Z3682" s="241">
        <f t="shared" si="695"/>
        <v>2.3411471165126004E-3</v>
      </c>
      <c r="AA3682" s="241">
        <f t="shared" si="696"/>
        <v>3.3746042724299998E-3</v>
      </c>
      <c r="AB3682" s="241">
        <v>3.3753364000000002E-3</v>
      </c>
      <c r="AC3682" s="241">
        <v>2.3568667000000001E-7</v>
      </c>
      <c r="AD3682" s="241">
        <v>1.5083758E-3</v>
      </c>
      <c r="AE3682" s="241">
        <v>3.1591070000000003E-7</v>
      </c>
      <c r="AF3682" s="241">
        <v>2.0509987999999999E-3</v>
      </c>
      <c r="AG3682" s="241">
        <v>2.1164089999999999E-5</v>
      </c>
      <c r="AH3682" s="241">
        <v>2.2091887000000002E-3</v>
      </c>
      <c r="AI3682" s="241">
        <v>2.1203980000000001E-5</v>
      </c>
      <c r="AJ3682" s="241">
        <v>1.7120890999999999E-5</v>
      </c>
      <c r="AK3682" s="241">
        <v>2.9797410000000001E-6</v>
      </c>
      <c r="AL3682" s="241">
        <v>1.4365302999999999E-6</v>
      </c>
      <c r="AM3682" s="241">
        <v>4.3492125999999997E-9</v>
      </c>
      <c r="AN3682" s="241">
        <v>3.3588659E-5</v>
      </c>
      <c r="AO3682" s="241">
        <v>1.2125307E-5</v>
      </c>
      <c r="AP3682" s="241">
        <v>4.3498958999999999E-5</v>
      </c>
      <c r="AQ3682" s="241">
        <v>7.1617242999999996E-7</v>
      </c>
      <c r="AR3682" s="241">
        <v>3.3738880999999998E-3</v>
      </c>
      <c r="AT3682" s="193"/>
      <c r="AU3682" s="193"/>
      <c r="AV3682" s="193"/>
      <c r="AW3682" s="193"/>
      <c r="AX3682" s="193"/>
      <c r="AY3682" s="193"/>
      <c r="AZ3682" s="193"/>
      <c r="BA3682" s="193"/>
      <c r="BB3682" s="193"/>
      <c r="BC3682" s="193"/>
      <c r="BD3682" s="193"/>
      <c r="BE3682" s="315"/>
      <c r="BF3682" s="315"/>
      <c r="BG3682" s="315"/>
      <c r="BH3682" s="315"/>
      <c r="BI3682" s="315"/>
      <c r="BJ3682" s="315"/>
      <c r="BK3682" s="315"/>
    </row>
    <row r="3683" spans="1:63" x14ac:dyDescent="0.25">
      <c r="A3683" s="9"/>
      <c r="B3683" s="43" t="s">
        <v>4654</v>
      </c>
      <c r="C3683" s="5" t="s">
        <v>3096</v>
      </c>
      <c r="D3683" s="172">
        <v>2.6522872999999999E-2</v>
      </c>
      <c r="E3683" s="172">
        <v>1.7431961999999999E-2</v>
      </c>
      <c r="F3683" s="172">
        <v>5.2241018000000004E-3</v>
      </c>
      <c r="G3683" s="172">
        <v>1.4125588E-3</v>
      </c>
      <c r="H3683" s="172">
        <v>2.7087750000000002E-5</v>
      </c>
      <c r="I3683" s="172">
        <v>2.0488761999999999E-3</v>
      </c>
      <c r="J3683" s="172">
        <v>1.3076333E-4</v>
      </c>
      <c r="K3683" s="172">
        <v>2.7555021000000001E-6</v>
      </c>
      <c r="L3683" s="172">
        <v>2.4476803999999997E-4</v>
      </c>
      <c r="M3683" s="172">
        <v>0</v>
      </c>
      <c r="N3683" s="172">
        <v>0</v>
      </c>
      <c r="O3683" s="172">
        <v>0</v>
      </c>
      <c r="P3683" s="199">
        <f t="shared" si="692"/>
        <v>0.12912564444444444</v>
      </c>
      <c r="Q3683" s="233">
        <v>3.0697907999999998</v>
      </c>
      <c r="R3683" s="96">
        <v>1.42892</v>
      </c>
      <c r="S3683" s="96">
        <v>1.3862644</v>
      </c>
      <c r="T3683" s="96">
        <v>6.9633333E-7</v>
      </c>
      <c r="U3683" s="96">
        <v>2.2796944E-2</v>
      </c>
      <c r="V3683" s="96">
        <v>3.6753556000000001E-3</v>
      </c>
      <c r="W3683" s="96">
        <v>0.22813333</v>
      </c>
      <c r="X3683" s="241">
        <f t="shared" si="693"/>
        <v>1.2094606309277799E-2</v>
      </c>
      <c r="Y3683" s="241">
        <f t="shared" si="694"/>
        <v>6.0493335230699993E-3</v>
      </c>
      <c r="Z3683" s="241">
        <f t="shared" si="695"/>
        <v>2.4652293435677994E-3</v>
      </c>
      <c r="AA3683" s="241">
        <f t="shared" si="696"/>
        <v>3.5800434426399999E-3</v>
      </c>
      <c r="AB3683" s="241">
        <v>3.5790759E-3</v>
      </c>
      <c r="AC3683" s="241">
        <v>4.1723869999999999E-7</v>
      </c>
      <c r="AD3683" s="241">
        <v>1.1725518E-3</v>
      </c>
      <c r="AE3683" s="241">
        <v>2.2052336999999999E-7</v>
      </c>
      <c r="AF3683" s="241">
        <v>1.2537145999999999E-3</v>
      </c>
      <c r="AG3683" s="241">
        <v>4.3353460999999997E-5</v>
      </c>
      <c r="AH3683" s="241">
        <v>2.3424894999999999E-3</v>
      </c>
      <c r="AI3683" s="241">
        <v>8.6225080999999993E-6</v>
      </c>
      <c r="AJ3683" s="241">
        <v>1.2602918E-5</v>
      </c>
      <c r="AK3683" s="241">
        <v>3.2720415E-6</v>
      </c>
      <c r="AL3683" s="241">
        <v>1.0632764999999999E-6</v>
      </c>
      <c r="AM3683" s="241">
        <v>3.3014677999999999E-9</v>
      </c>
      <c r="AN3683" s="241">
        <v>4.3967951000000003E-5</v>
      </c>
      <c r="AO3683" s="241">
        <v>1.6197987000000001E-5</v>
      </c>
      <c r="AP3683" s="241">
        <v>3.7009859999999997E-5</v>
      </c>
      <c r="AQ3683" s="241">
        <v>8.3394263999999996E-7</v>
      </c>
      <c r="AR3683" s="241">
        <v>3.5792095E-3</v>
      </c>
      <c r="AT3683" s="193"/>
      <c r="AU3683" s="193"/>
      <c r="AV3683" s="193"/>
      <c r="AW3683" s="193"/>
      <c r="AX3683" s="193"/>
      <c r="AY3683" s="193"/>
      <c r="AZ3683" s="193"/>
      <c r="BA3683" s="193"/>
      <c r="BB3683" s="193"/>
      <c r="BC3683" s="193"/>
      <c r="BD3683" s="193"/>
      <c r="BE3683" s="315"/>
      <c r="BF3683" s="315"/>
      <c r="BG3683" s="315"/>
      <c r="BH3683" s="315"/>
      <c r="BI3683" s="315"/>
      <c r="BJ3683" s="315"/>
      <c r="BK3683" s="315"/>
    </row>
    <row r="3684" spans="1:63" x14ac:dyDescent="0.25">
      <c r="A3684" s="9"/>
      <c r="B3684" s="43" t="s">
        <v>4654</v>
      </c>
      <c r="C3684" s="5" t="s">
        <v>3095</v>
      </c>
      <c r="D3684" s="172">
        <v>4.2940012999999999E-2</v>
      </c>
      <c r="E3684" s="172">
        <v>2.8928234000000001E-2</v>
      </c>
      <c r="F3684" s="172">
        <v>1.0982885E-2</v>
      </c>
      <c r="G3684" s="172">
        <v>1.2101994E-3</v>
      </c>
      <c r="H3684" s="172">
        <v>4.3934346999999999E-5</v>
      </c>
      <c r="I3684" s="172">
        <v>4.5391247999999998E-4</v>
      </c>
      <c r="J3684" s="172">
        <v>8.7124095000000001E-4</v>
      </c>
      <c r="K3684" s="172">
        <v>1.2750085999999999E-4</v>
      </c>
      <c r="L3684" s="172">
        <v>3.2210548999999999E-4</v>
      </c>
      <c r="M3684" s="172">
        <v>0</v>
      </c>
      <c r="N3684" s="172">
        <v>0</v>
      </c>
      <c r="O3684" s="172">
        <v>0</v>
      </c>
      <c r="P3684" s="199">
        <f t="shared" si="692"/>
        <v>0.2142832148148148</v>
      </c>
      <c r="Q3684" s="233">
        <v>3.5583942</v>
      </c>
      <c r="R3684" s="96">
        <v>2.5097592</v>
      </c>
      <c r="S3684" s="96">
        <v>0.92353333000000004</v>
      </c>
      <c r="T3684" s="96">
        <v>5.1316667000000003E-7</v>
      </c>
      <c r="U3684" s="96">
        <v>3.7741667E-2</v>
      </c>
      <c r="V3684" s="96">
        <v>4.3456750000000002E-3</v>
      </c>
      <c r="W3684" s="96">
        <v>8.3013888999999993E-2</v>
      </c>
      <c r="X3684" s="241">
        <f t="shared" si="693"/>
        <v>1.9234800632610898E-2</v>
      </c>
      <c r="Y3684" s="241">
        <f t="shared" si="694"/>
        <v>8.8391559000399987E-3</v>
      </c>
      <c r="Z3684" s="241">
        <f t="shared" si="695"/>
        <v>4.1092062206908994E-3</v>
      </c>
      <c r="AA3684" s="241">
        <f t="shared" si="696"/>
        <v>6.2864385118800003E-3</v>
      </c>
      <c r="AB3684" s="241">
        <v>5.9394616000000003E-3</v>
      </c>
      <c r="AC3684" s="241">
        <v>2.2502282E-7</v>
      </c>
      <c r="AD3684" s="241">
        <v>1.1400201999999999E-3</v>
      </c>
      <c r="AE3684" s="241">
        <v>4.1603422000000001E-7</v>
      </c>
      <c r="AF3684" s="241">
        <v>1.7387601E-3</v>
      </c>
      <c r="AG3684" s="241">
        <v>2.0272943000000001E-5</v>
      </c>
      <c r="AH3684" s="241">
        <v>3.8873881999999999E-3</v>
      </c>
      <c r="AI3684" s="241">
        <v>1.8059633999999999E-5</v>
      </c>
      <c r="AJ3684" s="241">
        <v>1.075082E-5</v>
      </c>
      <c r="AK3684" s="241">
        <v>4.6372900999999997E-6</v>
      </c>
      <c r="AL3684" s="241">
        <v>1.2324364E-6</v>
      </c>
      <c r="AM3684" s="241">
        <v>3.1821909E-9</v>
      </c>
      <c r="AN3684" s="241">
        <v>6.9699080000000004E-5</v>
      </c>
      <c r="AO3684" s="241">
        <v>7.0045761000000006E-5</v>
      </c>
      <c r="AP3684" s="241">
        <v>4.7389816999999998E-5</v>
      </c>
      <c r="AQ3684" s="241">
        <v>9.9031187999999997E-7</v>
      </c>
      <c r="AR3684" s="241">
        <v>6.2854482E-3</v>
      </c>
      <c r="AT3684" s="193"/>
      <c r="AU3684" s="193"/>
      <c r="AV3684" s="193"/>
      <c r="AW3684" s="193"/>
      <c r="AX3684" s="193"/>
      <c r="AY3684" s="193"/>
      <c r="AZ3684" s="193"/>
      <c r="BA3684" s="193"/>
      <c r="BB3684" s="193"/>
      <c r="BC3684" s="193"/>
      <c r="BD3684" s="193"/>
      <c r="BE3684" s="315"/>
      <c r="BF3684" s="315"/>
      <c r="BG3684" s="315"/>
      <c r="BH3684" s="315"/>
      <c r="BI3684" s="315"/>
      <c r="BJ3684" s="315"/>
      <c r="BK3684" s="315"/>
    </row>
    <row r="3685" spans="1:63" x14ac:dyDescent="0.25">
      <c r="A3685" s="45" t="s">
        <v>615</v>
      </c>
      <c r="B3685" s="45"/>
      <c r="C3685" s="43"/>
      <c r="D3685" s="199"/>
      <c r="E3685" s="199"/>
      <c r="F3685" s="199"/>
      <c r="G3685" s="199"/>
      <c r="H3685" s="199"/>
      <c r="I3685" s="199"/>
      <c r="J3685" s="199"/>
      <c r="K3685" s="199"/>
      <c r="L3685" s="199"/>
      <c r="M3685" s="199"/>
      <c r="N3685" s="199"/>
      <c r="O3685" s="199"/>
      <c r="P3685" s="199"/>
      <c r="Q3685" s="239"/>
      <c r="R3685" s="97"/>
      <c r="S3685" s="97"/>
      <c r="T3685" s="97"/>
      <c r="U3685" s="97"/>
      <c r="V3685" s="97"/>
      <c r="W3685" s="97"/>
      <c r="X3685" s="259"/>
      <c r="Y3685" s="259"/>
      <c r="Z3685" s="259"/>
      <c r="AA3685" s="258"/>
      <c r="AB3685" s="258"/>
      <c r="AC3685" s="258"/>
      <c r="AD3685" s="258"/>
      <c r="AE3685" s="258"/>
      <c r="AF3685" s="258"/>
      <c r="AG3685" s="258"/>
      <c r="AH3685" s="258"/>
      <c r="AI3685" s="258"/>
      <c r="AJ3685" s="258"/>
      <c r="AK3685" s="258"/>
      <c r="AL3685" s="258"/>
      <c r="AM3685" s="258"/>
      <c r="AN3685" s="258"/>
      <c r="AO3685" s="258"/>
      <c r="AP3685" s="258"/>
      <c r="AQ3685" s="258"/>
      <c r="AR3685" s="258"/>
      <c r="AT3685" s="193"/>
      <c r="AU3685" s="193"/>
      <c r="AV3685" s="193"/>
      <c r="AW3685" s="193"/>
      <c r="AX3685" s="193"/>
      <c r="AY3685" s="193"/>
      <c r="AZ3685" s="193"/>
      <c r="BA3685" s="193"/>
      <c r="BB3685" s="193"/>
      <c r="BC3685" s="193"/>
      <c r="BD3685" s="193"/>
      <c r="BE3685" s="315"/>
      <c r="BF3685" s="315"/>
      <c r="BG3685" s="315"/>
      <c r="BH3685" s="315"/>
      <c r="BI3685" s="315"/>
      <c r="BJ3685" s="315"/>
      <c r="BK3685" s="315"/>
    </row>
    <row r="3686" spans="1:63" x14ac:dyDescent="0.25">
      <c r="A3686" s="45"/>
      <c r="B3686" s="43" t="s">
        <v>4654</v>
      </c>
      <c r="C3686" s="25" t="s">
        <v>6482</v>
      </c>
      <c r="D3686" s="193">
        <v>5.7375679000000001E-4</v>
      </c>
      <c r="E3686" s="193">
        <v>2.3566175E-4</v>
      </c>
      <c r="F3686" s="193">
        <v>6.3332935E-5</v>
      </c>
      <c r="G3686" s="193">
        <v>4.6350247999999998E-6</v>
      </c>
      <c r="H3686" s="193">
        <v>1.7878399999999999E-6</v>
      </c>
      <c r="I3686" s="193">
        <v>9.9824901000000003E-5</v>
      </c>
      <c r="J3686" s="193">
        <v>1.2529477E-5</v>
      </c>
      <c r="K3686" s="193">
        <v>2.5280052000000002E-7</v>
      </c>
      <c r="L3686" s="193">
        <v>1.5573207E-4</v>
      </c>
      <c r="M3686" s="193">
        <v>0</v>
      </c>
      <c r="N3686" s="193">
        <v>0</v>
      </c>
      <c r="O3686" s="193">
        <v>0</v>
      </c>
      <c r="P3686" s="199">
        <f>E3686/0.135</f>
        <v>1.7456425925925926E-3</v>
      </c>
      <c r="Q3686" s="240">
        <v>1.0872036</v>
      </c>
      <c r="R3686" s="99">
        <v>1.4355147E-2</v>
      </c>
      <c r="S3686" s="99">
        <v>3.9392888999999999E-3</v>
      </c>
      <c r="T3686" s="99">
        <v>3.2791667000000003E-8</v>
      </c>
      <c r="U3686" s="99">
        <v>2.4602777999999999E-2</v>
      </c>
      <c r="V3686" s="99">
        <v>1.3584166999999999E-2</v>
      </c>
      <c r="W3686" s="99">
        <v>1.0307222</v>
      </c>
      <c r="X3686" s="241">
        <f t="shared" ref="X3686:X3723" si="697">SUM(Y3686:AA3686)</f>
        <v>1.90964171758692E-4</v>
      </c>
      <c r="Y3686" s="241">
        <f t="shared" ref="Y3686:Y3723" si="698">SUM(AB3686:AG3686)</f>
        <v>1.0634746180250001E-4</v>
      </c>
      <c r="Z3686" s="241">
        <f t="shared" ref="Z3686:Z3723" si="699">SUM(AH3686:AP3686)</f>
        <v>4.8394428446192002E-5</v>
      </c>
      <c r="AA3686" s="241">
        <f t="shared" ref="AA3686:AA3723" si="700">SUM(AQ3686:AR3686)</f>
        <v>3.6222281510000003E-5</v>
      </c>
      <c r="AB3686" s="258">
        <v>4.7603523999999998E-5</v>
      </c>
      <c r="AC3686" s="258">
        <v>5.8110668999999997E-9</v>
      </c>
      <c r="AD3686" s="258">
        <v>1.4305504999999999E-5</v>
      </c>
      <c r="AE3686" s="258">
        <v>6.7972256000000004E-9</v>
      </c>
      <c r="AF3686" s="258">
        <v>4.4298059000000003E-5</v>
      </c>
      <c r="AG3686" s="258">
        <v>1.2776551E-7</v>
      </c>
      <c r="AH3686" s="258">
        <v>3.1139188000000002E-5</v>
      </c>
      <c r="AI3686" s="258">
        <v>9.4087024999999999E-8</v>
      </c>
      <c r="AJ3686" s="258">
        <v>3.8682283000000003E-8</v>
      </c>
      <c r="AK3686" s="258">
        <v>1.2177818000000001E-6</v>
      </c>
      <c r="AL3686" s="258">
        <v>9.5925389000000005E-9</v>
      </c>
      <c r="AM3686" s="258">
        <v>3.1999291999999998E-11</v>
      </c>
      <c r="AN3686" s="258">
        <v>9.6022964E-6</v>
      </c>
      <c r="AO3686" s="258">
        <v>1.141847E-6</v>
      </c>
      <c r="AP3686" s="258">
        <v>5.1509213999999998E-6</v>
      </c>
      <c r="AQ3686" s="258">
        <v>2.9229450999999998E-7</v>
      </c>
      <c r="AR3686" s="258">
        <v>3.5929987000000001E-5</v>
      </c>
      <c r="AT3686" s="193"/>
      <c r="AU3686" s="193"/>
      <c r="AV3686" s="193"/>
      <c r="AW3686" s="193"/>
      <c r="AX3686" s="193"/>
      <c r="AY3686" s="193"/>
      <c r="AZ3686" s="193"/>
      <c r="BA3686" s="193"/>
      <c r="BB3686" s="193"/>
      <c r="BC3686" s="193"/>
      <c r="BD3686" s="193"/>
      <c r="BE3686" s="315"/>
      <c r="BF3686" s="315"/>
      <c r="BG3686" s="315"/>
      <c r="BH3686" s="315"/>
      <c r="BI3686" s="315"/>
      <c r="BJ3686" s="315"/>
      <c r="BK3686" s="315"/>
    </row>
    <row r="3687" spans="1:63" x14ac:dyDescent="0.25">
      <c r="A3687" s="45"/>
      <c r="B3687" s="43" t="s">
        <v>4654</v>
      </c>
      <c r="C3687" s="25" t="s">
        <v>6483</v>
      </c>
      <c r="D3687" s="193">
        <v>6.2368637000000003E-3</v>
      </c>
      <c r="E3687" s="193">
        <v>4.3155646000000002E-3</v>
      </c>
      <c r="F3687" s="193">
        <v>1.0703081000000001E-3</v>
      </c>
      <c r="G3687" s="193">
        <v>3.1055581999999999E-4</v>
      </c>
      <c r="H3687" s="193">
        <v>8.3846861999999994E-6</v>
      </c>
      <c r="I3687" s="193">
        <v>2.8749565999999999E-4</v>
      </c>
      <c r="J3687" s="193">
        <v>5.6976996999999999E-5</v>
      </c>
      <c r="K3687" s="193">
        <v>1.0696934000000001E-6</v>
      </c>
      <c r="L3687" s="193">
        <v>1.8650812999999999E-4</v>
      </c>
      <c r="M3687" s="193">
        <v>0</v>
      </c>
      <c r="N3687" s="193">
        <v>0</v>
      </c>
      <c r="O3687" s="193">
        <v>0</v>
      </c>
      <c r="P3687" s="199">
        <f>E3687/0.135</f>
        <v>3.1967145185185182E-2</v>
      </c>
      <c r="Q3687" s="240">
        <v>2.5532591</v>
      </c>
      <c r="R3687" s="99">
        <v>0.40027695000000002</v>
      </c>
      <c r="S3687" s="99">
        <v>1.7274444</v>
      </c>
      <c r="T3687" s="99">
        <v>2.1880832999999999E-7</v>
      </c>
      <c r="U3687" s="99">
        <v>1.7169443999999999E-2</v>
      </c>
      <c r="V3687" s="99">
        <v>5.5346667000000004E-3</v>
      </c>
      <c r="W3687" s="99">
        <v>0.40283332999999999</v>
      </c>
      <c r="X3687" s="241">
        <f t="shared" si="697"/>
        <v>3.1200826310880097E-3</v>
      </c>
      <c r="Y3687" s="241">
        <f t="shared" si="698"/>
        <v>1.4977624285940001E-3</v>
      </c>
      <c r="Z3687" s="241">
        <f t="shared" si="699"/>
        <v>6.1914927110400995E-4</v>
      </c>
      <c r="AA3687" s="241">
        <f t="shared" si="700"/>
        <v>1.0031709313899999E-3</v>
      </c>
      <c r="AB3687" s="258">
        <v>8.8572E-4</v>
      </c>
      <c r="AC3687" s="258">
        <v>1.8328898E-7</v>
      </c>
      <c r="AD3687" s="258">
        <v>3.0555860999999999E-4</v>
      </c>
      <c r="AE3687" s="258">
        <v>5.5755614000000002E-8</v>
      </c>
      <c r="AF3687" s="258">
        <v>2.4941056999999998E-4</v>
      </c>
      <c r="AG3687" s="258">
        <v>5.6834204000000003E-5</v>
      </c>
      <c r="AH3687" s="258">
        <v>5.7969504999999999E-4</v>
      </c>
      <c r="AI3687" s="258">
        <v>1.7480958000000001E-6</v>
      </c>
      <c r="AJ3687" s="258">
        <v>2.7546409E-6</v>
      </c>
      <c r="AK3687" s="258">
        <v>1.2437616000000001E-6</v>
      </c>
      <c r="AL3687" s="258">
        <v>2.5109628000000002E-7</v>
      </c>
      <c r="AM3687" s="258">
        <v>7.8702401000000001E-10</v>
      </c>
      <c r="AN3687" s="258">
        <v>1.3939549E-5</v>
      </c>
      <c r="AO3687" s="258">
        <v>5.3728344999999998E-6</v>
      </c>
      <c r="AP3687" s="258">
        <v>1.4143456000000001E-5</v>
      </c>
      <c r="AQ3687" s="258">
        <v>4.9523138999999998E-7</v>
      </c>
      <c r="AR3687" s="258">
        <v>1.0026757E-3</v>
      </c>
      <c r="AT3687" s="193"/>
      <c r="AU3687" s="193"/>
      <c r="AV3687" s="193"/>
      <c r="AW3687" s="193"/>
      <c r="AX3687" s="193"/>
      <c r="AY3687" s="193"/>
      <c r="AZ3687" s="193"/>
      <c r="BA3687" s="193"/>
      <c r="BB3687" s="193"/>
      <c r="BC3687" s="193"/>
      <c r="BD3687" s="193"/>
      <c r="BE3687" s="315"/>
      <c r="BF3687" s="315"/>
      <c r="BG3687" s="315"/>
      <c r="BH3687" s="315"/>
      <c r="BI3687" s="315"/>
      <c r="BJ3687" s="315"/>
      <c r="BK3687" s="315"/>
    </row>
    <row r="3688" spans="1:63" x14ac:dyDescent="0.25">
      <c r="A3688" s="9"/>
      <c r="B3688" s="43" t="s">
        <v>4654</v>
      </c>
      <c r="C3688" s="25" t="s">
        <v>3291</v>
      </c>
      <c r="D3688" s="193">
        <v>1.3623423000000001E-2</v>
      </c>
      <c r="E3688" s="193">
        <v>1.1622639000000001E-2</v>
      </c>
      <c r="F3688" s="193">
        <v>1.0773321000000001E-3</v>
      </c>
      <c r="G3688" s="193">
        <v>2.3921355999999999E-4</v>
      </c>
      <c r="H3688" s="193">
        <v>3.8240649000000002E-5</v>
      </c>
      <c r="I3688" s="193">
        <v>4.0338103000000001E-4</v>
      </c>
      <c r="J3688" s="193">
        <v>5.2231397000000001E-5</v>
      </c>
      <c r="K3688" s="193">
        <v>6.1088496000000002E-6</v>
      </c>
      <c r="L3688" s="193">
        <v>1.8427693000000001E-4</v>
      </c>
      <c r="M3688" s="193">
        <v>0</v>
      </c>
      <c r="N3688" s="193">
        <v>0</v>
      </c>
      <c r="O3688" s="193">
        <v>0</v>
      </c>
      <c r="P3688" s="199">
        <f t="shared" ref="P3688:P3723" si="701">E3688/0.135</f>
        <v>8.6093622222222221E-2</v>
      </c>
      <c r="Q3688" s="240">
        <v>1.9871022</v>
      </c>
      <c r="R3688" s="99">
        <v>1.2388353000000001</v>
      </c>
      <c r="S3688" s="99">
        <v>2.3653778E-2</v>
      </c>
      <c r="T3688" s="99">
        <v>1.1110833E-6</v>
      </c>
      <c r="U3688" s="99">
        <v>6.1733333000000001E-2</v>
      </c>
      <c r="V3688" s="99">
        <v>1.7156397E-2</v>
      </c>
      <c r="W3688" s="99">
        <v>0.64572222000000001</v>
      </c>
      <c r="X3688" s="241">
        <f t="shared" si="697"/>
        <v>7.6657748621422397E-3</v>
      </c>
      <c r="Y3688" s="241">
        <f t="shared" si="698"/>
        <v>2.88365686875E-3</v>
      </c>
      <c r="Z3688" s="241">
        <f t="shared" si="699"/>
        <v>1.6765684891322397E-3</v>
      </c>
      <c r="AA3688" s="241">
        <f t="shared" si="700"/>
        <v>3.1055495042600001E-3</v>
      </c>
      <c r="AB3688" s="258">
        <v>2.3861281E-3</v>
      </c>
      <c r="AC3688" s="258">
        <v>6.0550026999999999E-7</v>
      </c>
      <c r="AD3688" s="258">
        <v>2.1131777E-4</v>
      </c>
      <c r="AE3688" s="258">
        <v>1.1703343999999999E-7</v>
      </c>
      <c r="AF3688" s="258">
        <v>2.8476489999999999E-4</v>
      </c>
      <c r="AG3688" s="258">
        <v>7.2356503999999997E-7</v>
      </c>
      <c r="AH3688" s="258">
        <v>1.5616179E-3</v>
      </c>
      <c r="AI3688" s="258">
        <v>1.6671575000000001E-6</v>
      </c>
      <c r="AJ3688" s="258">
        <v>2.1023128E-6</v>
      </c>
      <c r="AK3688" s="258">
        <v>3.3013998E-6</v>
      </c>
      <c r="AL3688" s="258">
        <v>1.8848392000000001E-7</v>
      </c>
      <c r="AM3688" s="258">
        <v>5.7411224000000005E-10</v>
      </c>
      <c r="AN3688" s="258">
        <v>5.1908728000000003E-5</v>
      </c>
      <c r="AO3688" s="258">
        <v>1.2246849E-5</v>
      </c>
      <c r="AP3688" s="258">
        <v>4.3535083999999999E-5</v>
      </c>
      <c r="AQ3688" s="258">
        <v>3.8690426E-7</v>
      </c>
      <c r="AR3688" s="258">
        <v>3.1051626000000001E-3</v>
      </c>
      <c r="AT3688" s="193"/>
      <c r="AU3688" s="193"/>
      <c r="AV3688" s="193"/>
      <c r="AW3688" s="193"/>
      <c r="AX3688" s="193"/>
      <c r="AY3688" s="193"/>
      <c r="AZ3688" s="193"/>
      <c r="BA3688" s="193"/>
      <c r="BB3688" s="193"/>
      <c r="BC3688" s="193"/>
      <c r="BD3688" s="193"/>
      <c r="BE3688" s="315"/>
      <c r="BF3688" s="315"/>
      <c r="BG3688" s="315"/>
      <c r="BH3688" s="315"/>
      <c r="BI3688" s="315"/>
      <c r="BJ3688" s="315"/>
      <c r="BK3688" s="315"/>
    </row>
    <row r="3689" spans="1:63" x14ac:dyDescent="0.25">
      <c r="A3689" s="9"/>
      <c r="B3689" s="43" t="s">
        <v>4654</v>
      </c>
      <c r="C3689" s="25" t="s">
        <v>3290</v>
      </c>
      <c r="D3689" s="193">
        <v>6.2050778000000001E-2</v>
      </c>
      <c r="E3689" s="193">
        <v>2.5153095E-2</v>
      </c>
      <c r="F3689" s="193">
        <v>2.6735966999999999E-2</v>
      </c>
      <c r="G3689" s="193">
        <v>4.3693828000000001E-3</v>
      </c>
      <c r="H3689" s="193">
        <v>1.4739201000000001E-5</v>
      </c>
      <c r="I3689" s="193">
        <v>5.6348448999999998E-3</v>
      </c>
      <c r="J3689" s="193">
        <v>4.1786501E-5</v>
      </c>
      <c r="K3689" s="193">
        <v>7.1565141000000001E-7</v>
      </c>
      <c r="L3689" s="193">
        <v>1.0024682000000001E-4</v>
      </c>
      <c r="M3689" s="193">
        <v>0</v>
      </c>
      <c r="N3689" s="193">
        <v>0</v>
      </c>
      <c r="O3689" s="193">
        <v>0</v>
      </c>
      <c r="P3689" s="199">
        <f t="shared" si="701"/>
        <v>0.18631922222222222</v>
      </c>
      <c r="Q3689" s="240">
        <v>2.2436015</v>
      </c>
      <c r="R3689" s="99">
        <v>1.7152213999999999</v>
      </c>
      <c r="S3689" s="99">
        <v>1.5890000000000001E-2</v>
      </c>
      <c r="T3689" s="99">
        <v>5.2802778000000002E-8</v>
      </c>
      <c r="U3689" s="99">
        <v>7.5299999999999998E-4</v>
      </c>
      <c r="V3689" s="99">
        <v>2.9264166999999998E-4</v>
      </c>
      <c r="W3689" s="99">
        <v>0.51144444</v>
      </c>
      <c r="X3689" s="241">
        <f t="shared" si="697"/>
        <v>2.1202710123885901E-2</v>
      </c>
      <c r="Y3689" s="241">
        <f t="shared" si="698"/>
        <v>1.3397292684323001E-2</v>
      </c>
      <c r="Z3689" s="241">
        <f t="shared" si="699"/>
        <v>3.5105731653228994E-3</v>
      </c>
      <c r="AA3689" s="241">
        <f t="shared" si="700"/>
        <v>4.2948442742399996E-3</v>
      </c>
      <c r="AB3689" s="258">
        <v>5.1637447999999999E-3</v>
      </c>
      <c r="AC3689" s="258">
        <v>2.5341453000000001E-8</v>
      </c>
      <c r="AD3689" s="258">
        <v>3.2408849000000002E-3</v>
      </c>
      <c r="AE3689" s="258">
        <v>5.3059552E-7</v>
      </c>
      <c r="AF3689" s="258">
        <v>4.9915927000000002E-3</v>
      </c>
      <c r="AG3689" s="258">
        <v>5.1434735000000002E-7</v>
      </c>
      <c r="AH3689" s="258">
        <v>3.3798209999999999E-3</v>
      </c>
      <c r="AI3689" s="258">
        <v>4.5978452000000002E-5</v>
      </c>
      <c r="AJ3689" s="258">
        <v>3.9096824E-5</v>
      </c>
      <c r="AK3689" s="258">
        <v>6.9033381000000002E-7</v>
      </c>
      <c r="AL3689" s="258">
        <v>3.1988505999999999E-6</v>
      </c>
      <c r="AM3689" s="258">
        <v>9.5304128999999992E-9</v>
      </c>
      <c r="AN3689" s="258">
        <v>3.0854608E-6</v>
      </c>
      <c r="AO3689" s="258">
        <v>9.1535017000000004E-6</v>
      </c>
      <c r="AP3689" s="258">
        <v>2.9539212E-5</v>
      </c>
      <c r="AQ3689" s="258">
        <v>2.4657423999999999E-7</v>
      </c>
      <c r="AR3689" s="258">
        <v>4.2945976999999996E-3</v>
      </c>
      <c r="AT3689" s="193"/>
      <c r="AU3689" s="193"/>
      <c r="AV3689" s="193"/>
      <c r="AW3689" s="193"/>
      <c r="AX3689" s="193"/>
      <c r="AY3689" s="193"/>
      <c r="AZ3689" s="193"/>
      <c r="BA3689" s="193"/>
      <c r="BB3689" s="193"/>
      <c r="BC3689" s="193"/>
      <c r="BD3689" s="193"/>
      <c r="BE3689" s="315"/>
      <c r="BF3689" s="315"/>
      <c r="BG3689" s="315"/>
      <c r="BH3689" s="315"/>
      <c r="BI3689" s="315"/>
      <c r="BJ3689" s="315"/>
      <c r="BK3689" s="315"/>
    </row>
    <row r="3690" spans="1:63" x14ac:dyDescent="0.25">
      <c r="A3690" s="9"/>
      <c r="B3690" s="43" t="s">
        <v>4654</v>
      </c>
      <c r="C3690" s="25" t="s">
        <v>3289</v>
      </c>
      <c r="D3690" s="193">
        <v>1.5616802000000001E-2</v>
      </c>
      <c r="E3690" s="193">
        <v>1.2288706999999999E-2</v>
      </c>
      <c r="F3690" s="193">
        <v>2.2264474E-3</v>
      </c>
      <c r="G3690" s="193">
        <v>3.3425274000000002E-4</v>
      </c>
      <c r="H3690" s="193">
        <v>2.7777645999999999E-5</v>
      </c>
      <c r="I3690" s="193">
        <v>4.8115659000000003E-4</v>
      </c>
      <c r="J3690" s="193">
        <v>7.3591201000000004E-5</v>
      </c>
      <c r="K3690" s="193">
        <v>9.7573575999999995E-6</v>
      </c>
      <c r="L3690" s="193">
        <v>1.7511254000000001E-4</v>
      </c>
      <c r="M3690" s="193">
        <v>0</v>
      </c>
      <c r="N3690" s="193">
        <v>0</v>
      </c>
      <c r="O3690" s="193">
        <v>0</v>
      </c>
      <c r="P3690" s="199">
        <f t="shared" si="701"/>
        <v>9.1027459259259244E-2</v>
      </c>
      <c r="Q3690" s="240">
        <v>3.1868110999999999</v>
      </c>
      <c r="R3690" s="99">
        <v>1.1712298999999999</v>
      </c>
      <c r="S3690" s="99">
        <v>1.9701111</v>
      </c>
      <c r="T3690" s="99">
        <v>4.9075000000000002E-7</v>
      </c>
      <c r="U3690" s="99">
        <v>3.6869444000000001E-2</v>
      </c>
      <c r="V3690" s="99">
        <v>2.1426171999999999E-3</v>
      </c>
      <c r="W3690" s="99">
        <v>6.4574999999999997E-3</v>
      </c>
      <c r="X3690" s="241">
        <f t="shared" si="697"/>
        <v>8.0772075716591396E-3</v>
      </c>
      <c r="Y3690" s="241">
        <f t="shared" si="698"/>
        <v>3.4105987535599999E-3</v>
      </c>
      <c r="Z3690" s="241">
        <f t="shared" si="699"/>
        <v>1.7300181288291399E-3</v>
      </c>
      <c r="AA3690" s="241">
        <f t="shared" si="700"/>
        <v>2.9365906892700002E-3</v>
      </c>
      <c r="AB3690" s="258">
        <v>2.5229135000000001E-3</v>
      </c>
      <c r="AC3690" s="258">
        <v>3.0873587999999998E-7</v>
      </c>
      <c r="AD3690" s="258">
        <v>3.3742291999999999E-4</v>
      </c>
      <c r="AE3690" s="258">
        <v>1.4927768E-7</v>
      </c>
      <c r="AF3690" s="258">
        <v>4.8818427999999998E-4</v>
      </c>
      <c r="AG3690" s="258">
        <v>6.1620039999999999E-5</v>
      </c>
      <c r="AH3690" s="258">
        <v>1.6512845E-3</v>
      </c>
      <c r="AI3690" s="258">
        <v>3.5756380999999998E-6</v>
      </c>
      <c r="AJ3690" s="258">
        <v>2.9490089000000002E-6</v>
      </c>
      <c r="AK3690" s="258">
        <v>2.2172023E-6</v>
      </c>
      <c r="AL3690" s="258">
        <v>2.7041756E-7</v>
      </c>
      <c r="AM3690" s="258">
        <v>8.8796913999999998E-10</v>
      </c>
      <c r="AN3690" s="258">
        <v>2.9165249000000001E-5</v>
      </c>
      <c r="AO3690" s="258">
        <v>1.3466456E-5</v>
      </c>
      <c r="AP3690" s="258">
        <v>2.7088768999999999E-5</v>
      </c>
      <c r="AQ3690" s="258">
        <v>5.1858927000000004E-7</v>
      </c>
      <c r="AR3690" s="258">
        <v>2.9360721000000001E-3</v>
      </c>
      <c r="AT3690" s="193"/>
      <c r="AU3690" s="193"/>
      <c r="AV3690" s="193"/>
      <c r="AW3690" s="193"/>
      <c r="AX3690" s="193"/>
      <c r="AY3690" s="193"/>
      <c r="AZ3690" s="193"/>
      <c r="BA3690" s="193"/>
      <c r="BB3690" s="193"/>
      <c r="BC3690" s="193"/>
      <c r="BD3690" s="193"/>
      <c r="BE3690" s="315"/>
      <c r="BF3690" s="315"/>
      <c r="BG3690" s="315"/>
      <c r="BH3690" s="315"/>
      <c r="BI3690" s="315"/>
      <c r="BJ3690" s="315"/>
      <c r="BK3690" s="315"/>
    </row>
    <row r="3691" spans="1:63" x14ac:dyDescent="0.25">
      <c r="A3691" s="9"/>
      <c r="B3691" s="43" t="s">
        <v>4654</v>
      </c>
      <c r="C3691" s="25" t="s">
        <v>3288</v>
      </c>
      <c r="D3691" s="193">
        <v>3.2323148000000003E-2</v>
      </c>
      <c r="E3691" s="193">
        <v>2.218028E-2</v>
      </c>
      <c r="F3691" s="193">
        <v>5.6557187000000004E-3</v>
      </c>
      <c r="G3691" s="193">
        <v>3.0809040999999998E-3</v>
      </c>
      <c r="H3691" s="193">
        <v>1.9698244000000001E-5</v>
      </c>
      <c r="I3691" s="193">
        <v>1.1037206000000001E-3</v>
      </c>
      <c r="J3691" s="193">
        <v>1.3099754E-4</v>
      </c>
      <c r="K3691" s="193">
        <v>1.1792014000000001E-6</v>
      </c>
      <c r="L3691" s="193">
        <v>1.5064964E-4</v>
      </c>
      <c r="M3691" s="193">
        <v>0</v>
      </c>
      <c r="N3691" s="193">
        <v>0</v>
      </c>
      <c r="O3691" s="193">
        <v>0</v>
      </c>
      <c r="P3691" s="199">
        <f t="shared" si="701"/>
        <v>0.16429837037037037</v>
      </c>
      <c r="Q3691" s="240">
        <v>3.2633977000000001</v>
      </c>
      <c r="R3691" s="99">
        <v>1.7391791999999999</v>
      </c>
      <c r="S3691" s="99">
        <v>1.4281244</v>
      </c>
      <c r="T3691" s="99">
        <v>3.5963889000000001E-7</v>
      </c>
      <c r="U3691" s="99">
        <v>3.1019443999999998E-3</v>
      </c>
      <c r="V3691" s="99">
        <v>3.4452332999999999E-4</v>
      </c>
      <c r="W3691" s="99">
        <v>9.2647222000000001E-2</v>
      </c>
      <c r="X3691" s="241">
        <f t="shared" si="697"/>
        <v>1.5596783161220699E-2</v>
      </c>
      <c r="Y3691" s="241">
        <f t="shared" si="698"/>
        <v>8.1455624883600003E-3</v>
      </c>
      <c r="Z3691" s="241">
        <f t="shared" si="699"/>
        <v>3.0960149664507001E-3</v>
      </c>
      <c r="AA3691" s="241">
        <f t="shared" si="700"/>
        <v>4.35520570641E-3</v>
      </c>
      <c r="AB3691" s="258">
        <v>4.5541953999999997E-3</v>
      </c>
      <c r="AC3691" s="258">
        <v>2.3552915999999999E-7</v>
      </c>
      <c r="AD3691" s="258">
        <v>2.4143595999999998E-3</v>
      </c>
      <c r="AE3691" s="258">
        <v>2.4709319999999999E-7</v>
      </c>
      <c r="AF3691" s="258">
        <v>1.1318577E-3</v>
      </c>
      <c r="AG3691" s="258">
        <v>4.4667165999999998E-5</v>
      </c>
      <c r="AH3691" s="258">
        <v>2.9807867999999999E-3</v>
      </c>
      <c r="AI3691" s="258">
        <v>9.2859776000000006E-6</v>
      </c>
      <c r="AJ3691" s="258">
        <v>2.7534732E-5</v>
      </c>
      <c r="AK3691" s="258">
        <v>2.7837351E-6</v>
      </c>
      <c r="AL3691" s="258">
        <v>2.2927064E-6</v>
      </c>
      <c r="AM3691" s="258">
        <v>6.9813506999999999E-9</v>
      </c>
      <c r="AN3691" s="258">
        <v>2.9238745000000002E-5</v>
      </c>
      <c r="AO3691" s="258">
        <v>1.5531646000000001E-5</v>
      </c>
      <c r="AP3691" s="258">
        <v>2.8553643000000001E-5</v>
      </c>
      <c r="AQ3691" s="258">
        <v>4.5380641000000001E-7</v>
      </c>
      <c r="AR3691" s="258">
        <v>4.3547519000000003E-3</v>
      </c>
      <c r="AT3691" s="193"/>
      <c r="AU3691" s="193"/>
      <c r="AV3691" s="193"/>
      <c r="AW3691" s="193"/>
      <c r="AX3691" s="193"/>
      <c r="AY3691" s="193"/>
      <c r="AZ3691" s="193"/>
      <c r="BA3691" s="193"/>
      <c r="BB3691" s="193"/>
      <c r="BC3691" s="193"/>
      <c r="BD3691" s="193"/>
      <c r="BE3691" s="315"/>
      <c r="BF3691" s="315"/>
      <c r="BG3691" s="315"/>
      <c r="BH3691" s="315"/>
      <c r="BI3691" s="315"/>
      <c r="BJ3691" s="315"/>
      <c r="BK3691" s="315"/>
    </row>
    <row r="3692" spans="1:63" x14ac:dyDescent="0.25">
      <c r="A3692" s="9"/>
      <c r="B3692" s="43" t="s">
        <v>4654</v>
      </c>
      <c r="C3692" s="25" t="s">
        <v>3287</v>
      </c>
      <c r="D3692" s="193">
        <v>9.4625938999999999E-3</v>
      </c>
      <c r="E3692" s="193">
        <v>8.3668956000000003E-3</v>
      </c>
      <c r="F3692" s="193">
        <v>4.4102148000000002E-4</v>
      </c>
      <c r="G3692" s="193">
        <v>3.8873934E-5</v>
      </c>
      <c r="H3692" s="193">
        <v>7.6881440000000002E-5</v>
      </c>
      <c r="I3692" s="193">
        <v>1.1086225E-4</v>
      </c>
      <c r="J3692" s="193">
        <v>2.6381221999999998E-4</v>
      </c>
      <c r="K3692" s="193">
        <v>1.8907288E-6</v>
      </c>
      <c r="L3692" s="193">
        <v>1.6235625999999999E-4</v>
      </c>
      <c r="M3692" s="193">
        <v>0</v>
      </c>
      <c r="N3692" s="193">
        <v>0</v>
      </c>
      <c r="O3692" s="193">
        <v>0</v>
      </c>
      <c r="P3692" s="199">
        <f t="shared" si="701"/>
        <v>6.1977004444444442E-2</v>
      </c>
      <c r="Q3692" s="240">
        <v>1.3294903</v>
      </c>
      <c r="R3692" s="99">
        <v>0.30828932999999997</v>
      </c>
      <c r="S3692" s="99">
        <v>9.2936667000000001E-2</v>
      </c>
      <c r="T3692" s="99">
        <v>3.5797221999999998E-7</v>
      </c>
      <c r="U3692" s="99">
        <v>4.5019443999999999E-2</v>
      </c>
      <c r="V3692" s="99">
        <v>2.4452258000000001E-4</v>
      </c>
      <c r="W3692" s="99">
        <v>0.88300000000000001</v>
      </c>
      <c r="X3692" s="241">
        <f t="shared" si="697"/>
        <v>4.0047305826343398E-3</v>
      </c>
      <c r="Y3692" s="241">
        <f t="shared" si="698"/>
        <v>1.8384496467229998E-3</v>
      </c>
      <c r="Z3692" s="241">
        <f t="shared" si="699"/>
        <v>1.3935945926613401E-3</v>
      </c>
      <c r="AA3692" s="241">
        <f t="shared" si="700"/>
        <v>7.726863432499999E-4</v>
      </c>
      <c r="AB3692" s="258">
        <v>1.6833143999999999E-3</v>
      </c>
      <c r="AC3692" s="258">
        <v>1.2706181E-7</v>
      </c>
      <c r="AD3692" s="258">
        <v>4.2757031000000002E-5</v>
      </c>
      <c r="AE3692" s="258">
        <v>5.4866512999999998E-8</v>
      </c>
      <c r="AF3692" s="258">
        <v>1.0916462E-4</v>
      </c>
      <c r="AG3692" s="258">
        <v>3.0316674E-6</v>
      </c>
      <c r="AH3692" s="258">
        <v>1.1010007E-3</v>
      </c>
      <c r="AI3692" s="258">
        <v>7.0948465999999999E-7</v>
      </c>
      <c r="AJ3692" s="258">
        <v>3.3156107999999999E-7</v>
      </c>
      <c r="AK3692" s="258">
        <v>2.2986861000000001E-6</v>
      </c>
      <c r="AL3692" s="258">
        <v>4.0490212999999999E-8</v>
      </c>
      <c r="AM3692" s="258">
        <v>1.1800834000000001E-10</v>
      </c>
      <c r="AN3692" s="258">
        <v>5.5527678E-5</v>
      </c>
      <c r="AO3692" s="258">
        <v>3.1383246E-6</v>
      </c>
      <c r="AP3692" s="258">
        <v>2.3054755E-4</v>
      </c>
      <c r="AQ3692" s="258">
        <v>2.9704325E-7</v>
      </c>
      <c r="AR3692" s="258">
        <v>7.7238929999999995E-4</v>
      </c>
      <c r="AT3692" s="193"/>
      <c r="AU3692" s="193"/>
      <c r="AV3692" s="193"/>
      <c r="AW3692" s="193"/>
      <c r="AX3692" s="193"/>
      <c r="AY3692" s="193"/>
      <c r="AZ3692" s="193"/>
      <c r="BA3692" s="193"/>
      <c r="BB3692" s="193"/>
      <c r="BC3692" s="193"/>
      <c r="BD3692" s="193"/>
      <c r="BE3692" s="315"/>
      <c r="BF3692" s="315"/>
      <c r="BG3692" s="315"/>
      <c r="BH3692" s="315"/>
      <c r="BI3692" s="315"/>
      <c r="BJ3692" s="315"/>
      <c r="BK3692" s="315"/>
    </row>
    <row r="3693" spans="1:63" x14ac:dyDescent="0.25">
      <c r="A3693" s="9"/>
      <c r="B3693" s="43" t="s">
        <v>4654</v>
      </c>
      <c r="C3693" s="25" t="s">
        <v>3286</v>
      </c>
      <c r="D3693" s="193">
        <v>4.7879513999999998E-2</v>
      </c>
      <c r="E3693" s="193">
        <v>3.3651741999999998E-2</v>
      </c>
      <c r="F3693" s="193">
        <v>8.9187720000000002E-3</v>
      </c>
      <c r="G3693" s="193">
        <v>3.3467988000000001E-3</v>
      </c>
      <c r="H3693" s="193">
        <v>2.9074438000000001E-5</v>
      </c>
      <c r="I3693" s="193">
        <v>1.5922975000000001E-3</v>
      </c>
      <c r="J3693" s="193">
        <v>2.0230294999999999E-4</v>
      </c>
      <c r="K3693" s="193">
        <v>1.8688560000000001E-6</v>
      </c>
      <c r="L3693" s="193">
        <v>1.3665714E-4</v>
      </c>
      <c r="M3693" s="193">
        <v>0</v>
      </c>
      <c r="N3693" s="193">
        <v>0</v>
      </c>
      <c r="O3693" s="193">
        <v>0</v>
      </c>
      <c r="P3693" s="199">
        <f t="shared" si="701"/>
        <v>0.24927216296296292</v>
      </c>
      <c r="Q3693" s="240">
        <v>3.5228644</v>
      </c>
      <c r="R3693" s="99">
        <v>2.759668</v>
      </c>
      <c r="S3693" s="99">
        <v>0.67795777999999995</v>
      </c>
      <c r="T3693" s="99">
        <v>5.7400000000000003E-7</v>
      </c>
      <c r="U3693" s="99">
        <v>4.7422222E-2</v>
      </c>
      <c r="V3693" s="99">
        <v>1.0130806E-3</v>
      </c>
      <c r="W3693" s="99">
        <v>3.6802778000000001E-2</v>
      </c>
      <c r="X3693" s="241">
        <f t="shared" si="697"/>
        <v>2.2924669328235701E-2</v>
      </c>
      <c r="Y3693" s="241">
        <f t="shared" si="698"/>
        <v>1.1259192004230001E-2</v>
      </c>
      <c r="Z3693" s="241">
        <f t="shared" si="699"/>
        <v>4.7550220647157001E-3</v>
      </c>
      <c r="AA3693" s="241">
        <f t="shared" si="700"/>
        <v>6.9104552592899994E-3</v>
      </c>
      <c r="AB3693" s="258">
        <v>6.9096399000000003E-3</v>
      </c>
      <c r="AC3693" s="258">
        <v>3.1672057999999998E-7</v>
      </c>
      <c r="AD3693" s="258">
        <v>2.6350721000000001E-3</v>
      </c>
      <c r="AE3693" s="258">
        <v>3.7856265E-7</v>
      </c>
      <c r="AF3693" s="258">
        <v>1.6925626999999999E-3</v>
      </c>
      <c r="AG3693" s="258">
        <v>2.1222020999999999E-5</v>
      </c>
      <c r="AH3693" s="258">
        <v>4.5223429999999998E-3</v>
      </c>
      <c r="AI3693" s="258">
        <v>1.4497795E-5</v>
      </c>
      <c r="AJ3693" s="258">
        <v>2.9910246E-5</v>
      </c>
      <c r="AK3693" s="258">
        <v>3.3854596E-6</v>
      </c>
      <c r="AL3693" s="258">
        <v>2.5362050999999998E-6</v>
      </c>
      <c r="AM3693" s="258">
        <v>7.6010156999999997E-9</v>
      </c>
      <c r="AN3693" s="258">
        <v>1.0560350000000001E-4</v>
      </c>
      <c r="AO3693" s="258">
        <v>3.4536202000000002E-5</v>
      </c>
      <c r="AP3693" s="258">
        <v>4.2202056E-5</v>
      </c>
      <c r="AQ3693" s="258">
        <v>4.1295928999999998E-7</v>
      </c>
      <c r="AR3693" s="258">
        <v>6.9100422999999996E-3</v>
      </c>
      <c r="AT3693" s="193"/>
      <c r="AU3693" s="193"/>
      <c r="AV3693" s="193"/>
      <c r="AW3693" s="193"/>
      <c r="AX3693" s="193"/>
      <c r="AY3693" s="193"/>
      <c r="AZ3693" s="193"/>
      <c r="BA3693" s="193"/>
      <c r="BB3693" s="193"/>
      <c r="BC3693" s="193"/>
      <c r="BD3693" s="193"/>
      <c r="BE3693" s="315"/>
      <c r="BF3693" s="315"/>
      <c r="BG3693" s="315"/>
      <c r="BH3693" s="315"/>
      <c r="BI3693" s="315"/>
      <c r="BJ3693" s="315"/>
      <c r="BK3693" s="315"/>
    </row>
    <row r="3694" spans="1:63" x14ac:dyDescent="0.25">
      <c r="A3694" s="9"/>
      <c r="B3694" s="43" t="s">
        <v>4654</v>
      </c>
      <c r="C3694" s="25" t="s">
        <v>3285</v>
      </c>
      <c r="D3694" s="193">
        <v>1.1816037000000001E-3</v>
      </c>
      <c r="E3694" s="193">
        <v>7.3925124999999999E-4</v>
      </c>
      <c r="F3694" s="193">
        <v>1.2820693000000001E-4</v>
      </c>
      <c r="G3694" s="193">
        <v>1.4370351999999999E-5</v>
      </c>
      <c r="H3694" s="193">
        <v>4.4553388999999996E-6</v>
      </c>
      <c r="I3694" s="193">
        <v>9.1539154E-5</v>
      </c>
      <c r="J3694" s="193">
        <v>3.3175257000000003E-5</v>
      </c>
      <c r="K3694" s="193">
        <v>4.5206310000000001E-7</v>
      </c>
      <c r="L3694" s="193">
        <v>1.7015330999999999E-4</v>
      </c>
      <c r="M3694" s="193">
        <v>0</v>
      </c>
      <c r="N3694" s="193">
        <v>0</v>
      </c>
      <c r="O3694" s="193">
        <v>0</v>
      </c>
      <c r="P3694" s="199">
        <f t="shared" si="701"/>
        <v>5.4759351851851844E-3</v>
      </c>
      <c r="Q3694" s="240">
        <v>2.1195202000000002</v>
      </c>
      <c r="R3694" s="99">
        <v>7.5818410000000003E-2</v>
      </c>
      <c r="S3694" s="99">
        <v>1.4662200000000001</v>
      </c>
      <c r="T3694" s="99">
        <v>1.0383611000000001E-7</v>
      </c>
      <c r="U3694" s="99">
        <v>3.3011110999999998E-3</v>
      </c>
      <c r="V3694" s="99">
        <v>5.1387221999999995E-4</v>
      </c>
      <c r="W3694" s="99">
        <v>0.57366667000000005</v>
      </c>
      <c r="X3694" s="241">
        <f t="shared" si="697"/>
        <v>6.2918805967497994E-4</v>
      </c>
      <c r="Y3694" s="241">
        <f t="shared" si="698"/>
        <v>3.2882874010600001E-4</v>
      </c>
      <c r="Z3694" s="241">
        <f t="shared" si="699"/>
        <v>1.0986638018898E-4</v>
      </c>
      <c r="AA3694" s="241">
        <f t="shared" si="700"/>
        <v>1.9049293938000001E-4</v>
      </c>
      <c r="AB3694" s="258">
        <v>1.5165369999999999E-4</v>
      </c>
      <c r="AC3694" s="258">
        <v>1.5244639E-7</v>
      </c>
      <c r="AD3694" s="258">
        <v>6.7195871999999995E-5</v>
      </c>
      <c r="AE3694" s="258">
        <v>1.2242716E-8</v>
      </c>
      <c r="AF3694" s="258">
        <v>6.1929521000000001E-5</v>
      </c>
      <c r="AG3694" s="258">
        <v>4.7884957999999998E-5</v>
      </c>
      <c r="AH3694" s="258">
        <v>9.9249254999999995E-5</v>
      </c>
      <c r="AI3694" s="258">
        <v>2.0217847999999999E-7</v>
      </c>
      <c r="AJ3694" s="258">
        <v>1.1929861E-7</v>
      </c>
      <c r="AK3694" s="258">
        <v>3.4152174000000002E-7</v>
      </c>
      <c r="AL3694" s="258">
        <v>3.1758918999999997E-8</v>
      </c>
      <c r="AM3694" s="258">
        <v>1.1923998000000001E-10</v>
      </c>
      <c r="AN3694" s="258">
        <v>2.6562501000000001E-6</v>
      </c>
      <c r="AO3694" s="258">
        <v>1.6663777E-6</v>
      </c>
      <c r="AP3694" s="258">
        <v>5.5996204E-6</v>
      </c>
      <c r="AQ3694" s="258">
        <v>4.3846938000000001E-7</v>
      </c>
      <c r="AR3694" s="258">
        <v>1.9005447000000001E-4</v>
      </c>
      <c r="AT3694" s="193"/>
      <c r="AU3694" s="193"/>
      <c r="AV3694" s="193"/>
      <c r="AW3694" s="193"/>
      <c r="AX3694" s="193"/>
      <c r="AY3694" s="193"/>
      <c r="AZ3694" s="193"/>
      <c r="BA3694" s="193"/>
      <c r="BB3694" s="193"/>
      <c r="BC3694" s="193"/>
      <c r="BD3694" s="193"/>
      <c r="BE3694" s="315"/>
      <c r="BF3694" s="315"/>
      <c r="BG3694" s="315"/>
      <c r="BH3694" s="315"/>
      <c r="BI3694" s="315"/>
      <c r="BJ3694" s="315"/>
      <c r="BK3694" s="315"/>
    </row>
    <row r="3695" spans="1:63" x14ac:dyDescent="0.25">
      <c r="A3695" s="9"/>
      <c r="B3695" s="43" t="s">
        <v>4654</v>
      </c>
      <c r="C3695" s="25" t="s">
        <v>3284</v>
      </c>
      <c r="D3695" s="193">
        <v>7.1681693000000005E-2</v>
      </c>
      <c r="E3695" s="193">
        <v>4.3051131999999999E-2</v>
      </c>
      <c r="F3695" s="193">
        <v>2.2657035999999998E-2</v>
      </c>
      <c r="G3695" s="193">
        <v>4.5988575999999999E-4</v>
      </c>
      <c r="H3695" s="193">
        <v>2.2178402999999999E-5</v>
      </c>
      <c r="I3695" s="193">
        <v>4.8878306000000003E-3</v>
      </c>
      <c r="J3695" s="193">
        <v>4.2643918000000001E-4</v>
      </c>
      <c r="K3695" s="193">
        <v>1.3213491999999999E-6</v>
      </c>
      <c r="L3695" s="193">
        <v>1.7587061000000001E-4</v>
      </c>
      <c r="M3695" s="193">
        <v>0</v>
      </c>
      <c r="N3695" s="193">
        <v>0</v>
      </c>
      <c r="O3695" s="193">
        <v>0</v>
      </c>
      <c r="P3695" s="199">
        <f t="shared" si="701"/>
        <v>0.31889727407407403</v>
      </c>
      <c r="Q3695" s="240">
        <v>3.0794229</v>
      </c>
      <c r="R3695" s="99">
        <v>2.7873402</v>
      </c>
      <c r="S3695" s="99">
        <v>9.3145111000000003E-2</v>
      </c>
      <c r="T3695" s="99">
        <v>2.8394444E-7</v>
      </c>
      <c r="U3695" s="99">
        <v>2.7916666999999999E-2</v>
      </c>
      <c r="V3695" s="99">
        <v>7.7059608000000003E-4</v>
      </c>
      <c r="W3695" s="99">
        <v>0.17025000000000001</v>
      </c>
      <c r="X3695" s="241">
        <f t="shared" si="697"/>
        <v>2.7277965164767898E-2</v>
      </c>
      <c r="Y3695" s="241">
        <f t="shared" si="698"/>
        <v>1.4034543128016001E-2</v>
      </c>
      <c r="Z3695" s="241">
        <f t="shared" si="699"/>
        <v>6.2669932841419003E-3</v>
      </c>
      <c r="AA3695" s="241">
        <f t="shared" si="700"/>
        <v>6.9764287526099993E-3</v>
      </c>
      <c r="AB3695" s="258">
        <v>8.8388622000000003E-3</v>
      </c>
      <c r="AC3695" s="258">
        <v>9.5341795999999996E-8</v>
      </c>
      <c r="AD3695" s="258">
        <v>7.1759445000000005E-4</v>
      </c>
      <c r="AE3695" s="258">
        <v>9.4572441999999997E-7</v>
      </c>
      <c r="AF3695" s="258">
        <v>4.4749281999999996E-3</v>
      </c>
      <c r="AG3695" s="258">
        <v>2.1172117999999999E-6</v>
      </c>
      <c r="AH3695" s="258">
        <v>5.7842937000000001E-3</v>
      </c>
      <c r="AI3695" s="258">
        <v>3.6980712999999999E-5</v>
      </c>
      <c r="AJ3695" s="258">
        <v>4.0685267999999999E-6</v>
      </c>
      <c r="AK3695" s="258">
        <v>2.5577748999999999E-6</v>
      </c>
      <c r="AL3695" s="258">
        <v>5.4285283000000002E-7</v>
      </c>
      <c r="AM3695" s="258">
        <v>1.6776118999999999E-9</v>
      </c>
      <c r="AN3695" s="258">
        <v>2.4214133000000001E-4</v>
      </c>
      <c r="AO3695" s="258">
        <v>1.1820566E-4</v>
      </c>
      <c r="AP3695" s="258">
        <v>7.8201049E-5</v>
      </c>
      <c r="AQ3695" s="258">
        <v>4.9195261000000005E-7</v>
      </c>
      <c r="AR3695" s="258">
        <v>6.9759367999999997E-3</v>
      </c>
      <c r="AT3695" s="193"/>
      <c r="AU3695" s="193"/>
      <c r="AV3695" s="193"/>
      <c r="AW3695" s="193"/>
      <c r="AX3695" s="193"/>
      <c r="AY3695" s="193"/>
      <c r="AZ3695" s="193"/>
      <c r="BA3695" s="193"/>
      <c r="BB3695" s="193"/>
      <c r="BC3695" s="193"/>
      <c r="BD3695" s="193"/>
      <c r="BE3695" s="315"/>
      <c r="BF3695" s="315"/>
      <c r="BG3695" s="315"/>
      <c r="BH3695" s="315"/>
      <c r="BI3695" s="315"/>
      <c r="BJ3695" s="315"/>
      <c r="BK3695" s="315"/>
    </row>
    <row r="3696" spans="1:63" x14ac:dyDescent="0.25">
      <c r="A3696" s="9"/>
      <c r="B3696" s="43" t="s">
        <v>4654</v>
      </c>
      <c r="C3696" s="25" t="s">
        <v>907</v>
      </c>
      <c r="D3696" s="193">
        <v>7.7929154E-2</v>
      </c>
      <c r="E3696" s="193">
        <v>3.4125671000000003E-2</v>
      </c>
      <c r="F3696" s="193">
        <v>2.4618746E-2</v>
      </c>
      <c r="G3696" s="193">
        <v>7.429532E-3</v>
      </c>
      <c r="H3696" s="193">
        <v>2.0716062999999999E-5</v>
      </c>
      <c r="I3696" s="193">
        <v>1.1549531E-2</v>
      </c>
      <c r="J3696" s="193">
        <v>8.8311960999999997E-5</v>
      </c>
      <c r="K3696" s="193">
        <v>7.8206260999999999E-7</v>
      </c>
      <c r="L3696" s="193">
        <v>9.5863712000000001E-5</v>
      </c>
      <c r="M3696" s="193">
        <v>0</v>
      </c>
      <c r="N3696" s="193">
        <v>0</v>
      </c>
      <c r="O3696" s="193">
        <v>0</v>
      </c>
      <c r="P3696" s="199">
        <f t="shared" si="701"/>
        <v>0.25278274814814816</v>
      </c>
      <c r="Q3696" s="240">
        <v>3.3118675</v>
      </c>
      <c r="R3696" s="99">
        <v>2.9441587</v>
      </c>
      <c r="S3696" s="99">
        <v>2.7296889000000001E-2</v>
      </c>
      <c r="T3696" s="99">
        <v>1.6004722000000001E-7</v>
      </c>
      <c r="U3696" s="99">
        <v>1.2593611000000001E-3</v>
      </c>
      <c r="V3696" s="99">
        <v>4.8574889000000001E-4</v>
      </c>
      <c r="W3696" s="99">
        <v>0.33866667</v>
      </c>
      <c r="X3696" s="241">
        <f t="shared" si="697"/>
        <v>3.0595020890758003E-2</v>
      </c>
      <c r="Y3696" s="241">
        <f t="shared" si="698"/>
        <v>1.8470045914347002E-2</v>
      </c>
      <c r="Z3696" s="241">
        <f t="shared" si="699"/>
        <v>4.7531305391409987E-3</v>
      </c>
      <c r="AA3696" s="241">
        <f t="shared" si="700"/>
        <v>7.3718444372699995E-3</v>
      </c>
      <c r="AB3696" s="258">
        <v>7.0067953000000002E-3</v>
      </c>
      <c r="AC3696" s="258">
        <v>7.6754286999999996E-8</v>
      </c>
      <c r="AD3696" s="258">
        <v>5.5232446999999999E-3</v>
      </c>
      <c r="AE3696" s="258">
        <v>5.2932701E-7</v>
      </c>
      <c r="AF3696" s="258">
        <v>5.9385141000000002E-3</v>
      </c>
      <c r="AG3696" s="258">
        <v>8.8573304999999998E-7</v>
      </c>
      <c r="AH3696" s="258">
        <v>4.5861584999999996E-3</v>
      </c>
      <c r="AI3696" s="258">
        <v>4.2055051999999999E-5</v>
      </c>
      <c r="AJ3696" s="258">
        <v>6.6471914999999997E-5</v>
      </c>
      <c r="AK3696" s="258">
        <v>1.4965278E-6</v>
      </c>
      <c r="AL3696" s="258">
        <v>5.4339431999999998E-6</v>
      </c>
      <c r="AM3696" s="258">
        <v>1.6214441E-8</v>
      </c>
      <c r="AN3696" s="258">
        <v>5.0704287000000001E-6</v>
      </c>
      <c r="AO3696" s="258">
        <v>1.5243135000000001E-5</v>
      </c>
      <c r="AP3696" s="258">
        <v>3.1184823000000003E-5</v>
      </c>
      <c r="AQ3696" s="258">
        <v>2.6963727000000002E-7</v>
      </c>
      <c r="AR3696" s="258">
        <v>7.3715747999999999E-3</v>
      </c>
      <c r="AT3696" s="193"/>
      <c r="AU3696" s="193"/>
      <c r="AV3696" s="193"/>
      <c r="AW3696" s="193"/>
      <c r="AX3696" s="193"/>
      <c r="AY3696" s="193"/>
      <c r="AZ3696" s="193"/>
      <c r="BA3696" s="193"/>
      <c r="BB3696" s="193"/>
      <c r="BC3696" s="193"/>
      <c r="BD3696" s="193"/>
      <c r="BE3696" s="315"/>
      <c r="BF3696" s="315"/>
      <c r="BG3696" s="315"/>
      <c r="BH3696" s="315"/>
      <c r="BI3696" s="315"/>
      <c r="BJ3696" s="315"/>
      <c r="BK3696" s="315"/>
    </row>
    <row r="3697" spans="1:63" x14ac:dyDescent="0.25">
      <c r="A3697" s="9"/>
      <c r="B3697" s="43" t="s">
        <v>4654</v>
      </c>
      <c r="C3697" s="25" t="s">
        <v>5135</v>
      </c>
      <c r="D3697" s="193">
        <v>3.7497282E-2</v>
      </c>
      <c r="E3697" s="193">
        <v>2.8483629999999999E-2</v>
      </c>
      <c r="F3697" s="193">
        <v>4.5085927999999999E-3</v>
      </c>
      <c r="G3697" s="193">
        <v>3.7340362000000001E-3</v>
      </c>
      <c r="H3697" s="193">
        <v>2.1504915999999998E-5</v>
      </c>
      <c r="I3697" s="193">
        <v>5.5237177000000003E-4</v>
      </c>
      <c r="J3697" s="193">
        <v>6.3398208999999997E-5</v>
      </c>
      <c r="K3697" s="193">
        <v>8.9874167000000004E-7</v>
      </c>
      <c r="L3697" s="193">
        <v>1.3284892000000001E-4</v>
      </c>
      <c r="M3697" s="193">
        <v>0</v>
      </c>
      <c r="N3697" s="193">
        <v>0</v>
      </c>
      <c r="O3697" s="193">
        <v>0</v>
      </c>
      <c r="P3697" s="199">
        <f t="shared" si="701"/>
        <v>0.21098985185185185</v>
      </c>
      <c r="Q3697" s="240">
        <v>3.1647055000000002</v>
      </c>
      <c r="R3697" s="99">
        <v>1.9495894</v>
      </c>
      <c r="S3697" s="99">
        <v>1.1401444000000001</v>
      </c>
      <c r="T3697" s="99">
        <v>3.5580556E-7</v>
      </c>
      <c r="U3697" s="99">
        <v>4.3063889000000001E-2</v>
      </c>
      <c r="V3697" s="99">
        <v>3.8518694000000002E-4</v>
      </c>
      <c r="W3697" s="99">
        <v>3.1522222000000003E-2</v>
      </c>
      <c r="X3697" s="241">
        <f t="shared" si="697"/>
        <v>1.8346040904674402E-2</v>
      </c>
      <c r="Y3697" s="241">
        <f t="shared" si="698"/>
        <v>9.5074034601000008E-3</v>
      </c>
      <c r="Z3697" s="241">
        <f t="shared" si="699"/>
        <v>3.9561568186344005E-3</v>
      </c>
      <c r="AA3697" s="241">
        <f t="shared" si="700"/>
        <v>4.8824806259400002E-3</v>
      </c>
      <c r="AB3697" s="258">
        <v>5.8484215000000001E-3</v>
      </c>
      <c r="AC3697" s="258">
        <v>2.3069825E-7</v>
      </c>
      <c r="AD3697" s="258">
        <v>2.7478374000000001E-3</v>
      </c>
      <c r="AE3697" s="258">
        <v>2.8970785E-7</v>
      </c>
      <c r="AF3697" s="258">
        <v>8.7496106000000003E-4</v>
      </c>
      <c r="AG3697" s="258">
        <v>3.5663093999999998E-5</v>
      </c>
      <c r="AH3697" s="258">
        <v>3.8279044000000002E-3</v>
      </c>
      <c r="AI3697" s="258">
        <v>7.2305810000000004E-6</v>
      </c>
      <c r="AJ3697" s="258">
        <v>3.3393382999999998E-5</v>
      </c>
      <c r="AK3697" s="258">
        <v>2.4655057999999998E-6</v>
      </c>
      <c r="AL3697" s="258">
        <v>2.6769017999999999E-6</v>
      </c>
      <c r="AM3697" s="258">
        <v>7.9660343999999994E-9</v>
      </c>
      <c r="AN3697" s="258">
        <v>4.1627763E-5</v>
      </c>
      <c r="AO3697" s="258">
        <v>1.5909708E-5</v>
      </c>
      <c r="AP3697" s="258">
        <v>2.494061E-5</v>
      </c>
      <c r="AQ3697" s="258">
        <v>4.1402594E-7</v>
      </c>
      <c r="AR3697" s="258">
        <v>4.8820666000000002E-3</v>
      </c>
      <c r="AT3697" s="193"/>
      <c r="AU3697" s="193"/>
      <c r="AV3697" s="193"/>
      <c r="AW3697" s="193"/>
      <c r="AX3697" s="193"/>
      <c r="AY3697" s="193"/>
      <c r="AZ3697" s="193"/>
      <c r="BA3697" s="193"/>
      <c r="BB3697" s="193"/>
      <c r="BC3697" s="193"/>
      <c r="BD3697" s="193"/>
      <c r="BE3697" s="315"/>
      <c r="BF3697" s="315"/>
      <c r="BG3697" s="315"/>
      <c r="BH3697" s="315"/>
      <c r="BI3697" s="315"/>
      <c r="BJ3697" s="315"/>
      <c r="BK3697" s="315"/>
    </row>
    <row r="3698" spans="1:63" x14ac:dyDescent="0.25">
      <c r="A3698" s="9"/>
      <c r="B3698" s="43" t="s">
        <v>4654</v>
      </c>
      <c r="C3698" s="25" t="s">
        <v>1903</v>
      </c>
      <c r="D3698" s="193">
        <v>3.0112592000000001E-2</v>
      </c>
      <c r="E3698" s="193">
        <v>2.4873435999999999E-2</v>
      </c>
      <c r="F3698" s="193">
        <v>1.9004918999999999E-3</v>
      </c>
      <c r="G3698" s="193">
        <v>2.5720398000000002E-3</v>
      </c>
      <c r="H3698" s="193">
        <v>2.5277255999999999E-5</v>
      </c>
      <c r="I3698" s="193">
        <v>4.3634707000000001E-4</v>
      </c>
      <c r="J3698" s="193">
        <v>6.7819445000000006E-5</v>
      </c>
      <c r="K3698" s="193">
        <v>3.4957705000000002E-6</v>
      </c>
      <c r="L3698" s="193">
        <v>2.3368527999999999E-4</v>
      </c>
      <c r="M3698" s="193">
        <v>0</v>
      </c>
      <c r="N3698" s="193">
        <v>0</v>
      </c>
      <c r="O3698" s="193">
        <v>0</v>
      </c>
      <c r="P3698" s="199">
        <f t="shared" si="701"/>
        <v>0.18424767407407405</v>
      </c>
      <c r="Q3698" s="240">
        <v>3.1491878</v>
      </c>
      <c r="R3698" s="99">
        <v>2.1000059000000002</v>
      </c>
      <c r="S3698" s="99">
        <v>0.91559999999999997</v>
      </c>
      <c r="T3698" s="99">
        <v>4.7811110999999999E-7</v>
      </c>
      <c r="U3698" s="99">
        <v>4.1186110999999997E-2</v>
      </c>
      <c r="V3698" s="99">
        <v>4.9706444000000002E-2</v>
      </c>
      <c r="W3698" s="99">
        <v>4.2688889000000001E-2</v>
      </c>
      <c r="X3698" s="241">
        <f t="shared" si="697"/>
        <v>1.6242799389599501E-2</v>
      </c>
      <c r="Y3698" s="241">
        <f t="shared" si="698"/>
        <v>7.4851327742700008E-3</v>
      </c>
      <c r="Z3698" s="241">
        <f t="shared" si="699"/>
        <v>3.4985579006895002E-3</v>
      </c>
      <c r="AA3698" s="241">
        <f t="shared" si="700"/>
        <v>5.2591087146400001E-3</v>
      </c>
      <c r="AB3698" s="258">
        <v>5.1065629999999997E-3</v>
      </c>
      <c r="AC3698" s="258">
        <v>3.4025628000000001E-7</v>
      </c>
      <c r="AD3698" s="258">
        <v>1.9311444E-3</v>
      </c>
      <c r="AE3698" s="258">
        <v>1.4745699000000001E-7</v>
      </c>
      <c r="AF3698" s="258">
        <v>4.2255974E-4</v>
      </c>
      <c r="AG3698" s="258">
        <v>2.4377921E-5</v>
      </c>
      <c r="AH3698" s="258">
        <v>3.3422008999999999E-3</v>
      </c>
      <c r="AI3698" s="258">
        <v>2.9836551000000001E-6</v>
      </c>
      <c r="AJ3698" s="258">
        <v>2.2972181000000001E-5</v>
      </c>
      <c r="AK3698" s="258">
        <v>2.3536213E-6</v>
      </c>
      <c r="AL3698" s="258">
        <v>1.8221363000000001E-6</v>
      </c>
      <c r="AM3698" s="258">
        <v>5.4399895000000002E-9</v>
      </c>
      <c r="AN3698" s="258">
        <v>6.3765962999999998E-5</v>
      </c>
      <c r="AO3698" s="258">
        <v>2.5707324999999999E-5</v>
      </c>
      <c r="AP3698" s="258">
        <v>3.6746679000000001E-5</v>
      </c>
      <c r="AQ3698" s="258">
        <v>4.7311463999999998E-7</v>
      </c>
      <c r="AR3698" s="258">
        <v>5.2586356000000004E-3</v>
      </c>
      <c r="AT3698" s="193"/>
      <c r="AU3698" s="193"/>
      <c r="AV3698" s="193"/>
      <c r="AW3698" s="193"/>
      <c r="AX3698" s="193"/>
      <c r="AY3698" s="193"/>
      <c r="AZ3698" s="193"/>
      <c r="BA3698" s="193"/>
      <c r="BB3698" s="193"/>
      <c r="BC3698" s="193"/>
      <c r="BD3698" s="193"/>
      <c r="BE3698" s="315"/>
      <c r="BF3698" s="315"/>
      <c r="BG3698" s="315"/>
      <c r="BH3698" s="315"/>
      <c r="BI3698" s="315"/>
      <c r="BJ3698" s="315"/>
      <c r="BK3698" s="315"/>
    </row>
    <row r="3699" spans="1:63" x14ac:dyDescent="0.25">
      <c r="A3699" s="9"/>
      <c r="B3699" s="43" t="s">
        <v>4654</v>
      </c>
      <c r="C3699" s="25" t="s">
        <v>5414</v>
      </c>
      <c r="D3699" s="193">
        <v>2.8681107000000001E-2</v>
      </c>
      <c r="E3699" s="193">
        <v>2.3467980999999999E-2</v>
      </c>
      <c r="F3699" s="193">
        <v>3.4321795999999998E-3</v>
      </c>
      <c r="G3699" s="193">
        <v>4.0511581999999998E-4</v>
      </c>
      <c r="H3699" s="193">
        <v>3.2761734000000001E-5</v>
      </c>
      <c r="I3699" s="193">
        <v>9.1145397999999999E-4</v>
      </c>
      <c r="J3699" s="193">
        <v>1.1828374E-4</v>
      </c>
      <c r="K3699" s="193">
        <v>1.4777249999999999E-6</v>
      </c>
      <c r="L3699" s="193">
        <v>3.1185341E-4</v>
      </c>
      <c r="M3699" s="193">
        <v>0</v>
      </c>
      <c r="N3699" s="193">
        <v>0</v>
      </c>
      <c r="O3699" s="193">
        <v>0</v>
      </c>
      <c r="P3699" s="199">
        <f t="shared" si="701"/>
        <v>0.17383689629629628</v>
      </c>
      <c r="Q3699" s="240">
        <v>2.7087416000000002</v>
      </c>
      <c r="R3699" s="99">
        <v>2.2319453</v>
      </c>
      <c r="S3699" s="99">
        <v>2.3778222000000002E-2</v>
      </c>
      <c r="T3699" s="99">
        <v>9.5580556000000007E-7</v>
      </c>
      <c r="U3699" s="99">
        <v>0.26309167</v>
      </c>
      <c r="V3699" s="99">
        <v>0.18488375000000001</v>
      </c>
      <c r="W3699" s="99">
        <v>5.0416667E-3</v>
      </c>
      <c r="X3699" s="241">
        <f t="shared" si="697"/>
        <v>1.50084907294642E-2</v>
      </c>
      <c r="Y3699" s="241">
        <f t="shared" si="698"/>
        <v>5.9756379815499999E-3</v>
      </c>
      <c r="Z3699" s="241">
        <f t="shared" si="699"/>
        <v>3.4417275343542005E-3</v>
      </c>
      <c r="AA3699" s="241">
        <f t="shared" si="700"/>
        <v>5.5911252135600002E-3</v>
      </c>
      <c r="AB3699" s="258">
        <v>4.8178626999999998E-3</v>
      </c>
      <c r="AC3699" s="258">
        <v>4.2702941999999999E-7</v>
      </c>
      <c r="AD3699" s="258">
        <v>4.2472849999999998E-4</v>
      </c>
      <c r="AE3699" s="258">
        <v>2.0541243999999999E-7</v>
      </c>
      <c r="AF3699" s="258">
        <v>7.3166007000000002E-4</v>
      </c>
      <c r="AG3699" s="258">
        <v>7.5426968999999998E-7</v>
      </c>
      <c r="AH3699" s="258">
        <v>3.1530756000000002E-3</v>
      </c>
      <c r="AI3699" s="258">
        <v>5.5262172000000003E-6</v>
      </c>
      <c r="AJ3699" s="258">
        <v>3.5561990000000001E-6</v>
      </c>
      <c r="AK3699" s="258">
        <v>1.2810013999999999E-5</v>
      </c>
      <c r="AL3699" s="258">
        <v>3.3621929999999998E-7</v>
      </c>
      <c r="AM3699" s="258">
        <v>1.0598541999999999E-9</v>
      </c>
      <c r="AN3699" s="258">
        <v>1.7853033E-4</v>
      </c>
      <c r="AO3699" s="258">
        <v>3.7891983000000003E-5</v>
      </c>
      <c r="AP3699" s="258">
        <v>4.9999912000000002E-5</v>
      </c>
      <c r="AQ3699" s="258">
        <v>5.8451356000000003E-7</v>
      </c>
      <c r="AR3699" s="258">
        <v>5.5905407000000004E-3</v>
      </c>
      <c r="AT3699" s="193"/>
      <c r="AU3699" s="193"/>
      <c r="AV3699" s="193"/>
      <c r="AW3699" s="193"/>
      <c r="AX3699" s="193"/>
      <c r="AY3699" s="193"/>
      <c r="AZ3699" s="193"/>
      <c r="BA3699" s="193"/>
      <c r="BB3699" s="193"/>
      <c r="BC3699" s="193"/>
      <c r="BD3699" s="193"/>
      <c r="BE3699" s="315"/>
      <c r="BF3699" s="315"/>
      <c r="BG3699" s="315"/>
      <c r="BH3699" s="315"/>
      <c r="BI3699" s="315"/>
      <c r="BJ3699" s="315"/>
      <c r="BK3699" s="315"/>
    </row>
    <row r="3700" spans="1:63" x14ac:dyDescent="0.25">
      <c r="A3700" s="9"/>
      <c r="B3700" s="43" t="s">
        <v>4654</v>
      </c>
      <c r="C3700" s="25" t="s">
        <v>5390</v>
      </c>
      <c r="D3700" s="193">
        <v>3.1189669E-2</v>
      </c>
      <c r="E3700" s="193">
        <v>1.9084489E-2</v>
      </c>
      <c r="F3700" s="193">
        <v>9.5453889999999996E-3</v>
      </c>
      <c r="G3700" s="193">
        <v>6.8149984999999998E-4</v>
      </c>
      <c r="H3700" s="193">
        <v>3.2735869000000001E-5</v>
      </c>
      <c r="I3700" s="193">
        <v>1.4579261E-3</v>
      </c>
      <c r="J3700" s="193">
        <v>1.7360341E-4</v>
      </c>
      <c r="K3700" s="193">
        <v>1.8277246E-6</v>
      </c>
      <c r="L3700" s="193">
        <v>2.1219806999999999E-4</v>
      </c>
      <c r="M3700" s="193">
        <v>0</v>
      </c>
      <c r="N3700" s="193">
        <v>0</v>
      </c>
      <c r="O3700" s="193">
        <v>0</v>
      </c>
      <c r="P3700" s="199">
        <f t="shared" si="701"/>
        <v>0.14136658518518516</v>
      </c>
      <c r="Q3700" s="240">
        <v>2.8734396000000002</v>
      </c>
      <c r="R3700" s="99">
        <v>1.7634373000000001</v>
      </c>
      <c r="S3700" s="99">
        <v>0.82688667000000005</v>
      </c>
      <c r="T3700" s="99">
        <v>9.1205555999999996E-7</v>
      </c>
      <c r="U3700" s="99">
        <v>9.1225000000000001E-2</v>
      </c>
      <c r="V3700" s="99">
        <v>6.4106416999999999E-2</v>
      </c>
      <c r="W3700" s="99">
        <v>0.12778333</v>
      </c>
      <c r="X3700" s="241">
        <f t="shared" si="697"/>
        <v>1.35472136423299E-2</v>
      </c>
      <c r="Y3700" s="241">
        <f t="shared" si="698"/>
        <v>6.36637529029E-3</v>
      </c>
      <c r="Z3700" s="241">
        <f t="shared" si="699"/>
        <v>2.7642928498198991E-3</v>
      </c>
      <c r="AA3700" s="241">
        <f t="shared" si="700"/>
        <v>4.41654550222E-3</v>
      </c>
      <c r="AB3700" s="258">
        <v>3.917706E-3</v>
      </c>
      <c r="AC3700" s="258">
        <v>4.1926314000000002E-7</v>
      </c>
      <c r="AD3700" s="258">
        <v>6.1925548999999997E-4</v>
      </c>
      <c r="AE3700" s="258">
        <v>4.4084715000000002E-7</v>
      </c>
      <c r="AF3700" s="258">
        <v>1.8026798E-3</v>
      </c>
      <c r="AG3700" s="258">
        <v>2.5873889999999999E-5</v>
      </c>
      <c r="AH3700" s="258">
        <v>2.5641064000000002E-3</v>
      </c>
      <c r="AI3700" s="258">
        <v>1.5717404000000001E-5</v>
      </c>
      <c r="AJ3700" s="258">
        <v>5.9837008000000003E-6</v>
      </c>
      <c r="AK3700" s="258">
        <v>5.6370513999999997E-6</v>
      </c>
      <c r="AL3700" s="258">
        <v>5.5524240999999999E-7</v>
      </c>
      <c r="AM3700" s="258">
        <v>1.7322098999999999E-9</v>
      </c>
      <c r="AN3700" s="258">
        <v>7.6930318999999996E-5</v>
      </c>
      <c r="AO3700" s="258">
        <v>2.6625689000000001E-5</v>
      </c>
      <c r="AP3700" s="258">
        <v>6.8735311000000002E-5</v>
      </c>
      <c r="AQ3700" s="258">
        <v>5.2380221999999997E-7</v>
      </c>
      <c r="AR3700" s="258">
        <v>4.4160216999999998E-3</v>
      </c>
      <c r="AT3700" s="193"/>
      <c r="AU3700" s="193"/>
      <c r="AV3700" s="193"/>
      <c r="AW3700" s="193"/>
      <c r="AX3700" s="193"/>
      <c r="AY3700" s="193"/>
      <c r="AZ3700" s="193"/>
      <c r="BA3700" s="193"/>
      <c r="BB3700" s="193"/>
      <c r="BC3700" s="193"/>
      <c r="BD3700" s="193"/>
      <c r="BE3700" s="315"/>
      <c r="BF3700" s="315"/>
      <c r="BG3700" s="315"/>
      <c r="BH3700" s="315"/>
      <c r="BI3700" s="315"/>
      <c r="BJ3700" s="315"/>
      <c r="BK3700" s="315"/>
    </row>
    <row r="3701" spans="1:63" x14ac:dyDescent="0.25">
      <c r="A3701" s="9"/>
      <c r="B3701" s="43" t="s">
        <v>4654</v>
      </c>
      <c r="C3701" s="25" t="s">
        <v>5389</v>
      </c>
      <c r="D3701" s="193">
        <v>1.9176042000000001E-2</v>
      </c>
      <c r="E3701" s="193">
        <v>1.4394554E-2</v>
      </c>
      <c r="F3701" s="193">
        <v>2.0793220000000002E-3</v>
      </c>
      <c r="G3701" s="193">
        <v>1.9481338000000001E-4</v>
      </c>
      <c r="H3701" s="193">
        <v>2.4523025000000001E-5</v>
      </c>
      <c r="I3701" s="193">
        <v>2.1239306999999998E-3</v>
      </c>
      <c r="J3701" s="193">
        <v>1.8870888999999999E-4</v>
      </c>
      <c r="K3701" s="193">
        <v>1.6865371999999999E-6</v>
      </c>
      <c r="L3701" s="193">
        <v>1.6850409999999999E-4</v>
      </c>
      <c r="M3701" s="193">
        <v>0</v>
      </c>
      <c r="N3701" s="193">
        <v>0</v>
      </c>
      <c r="O3701" s="193">
        <v>0</v>
      </c>
      <c r="P3701" s="199">
        <f t="shared" si="701"/>
        <v>0.10662632592592593</v>
      </c>
      <c r="Q3701" s="240">
        <v>3.0918849000000002</v>
      </c>
      <c r="R3701" s="99">
        <v>1.2756885</v>
      </c>
      <c r="S3701" s="99">
        <v>0.94762888999999995</v>
      </c>
      <c r="T3701" s="99">
        <v>4.8094443999999998E-7</v>
      </c>
      <c r="U3701" s="99">
        <v>0.67555556000000005</v>
      </c>
      <c r="V3701" s="99">
        <v>1.8809603E-3</v>
      </c>
      <c r="W3701" s="99">
        <v>0.19113056</v>
      </c>
      <c r="X3701" s="241">
        <f t="shared" si="697"/>
        <v>9.1348928975894111E-3</v>
      </c>
      <c r="Y3701" s="241">
        <f t="shared" si="698"/>
        <v>4.1767908555600001E-3</v>
      </c>
      <c r="Z3701" s="241">
        <f t="shared" si="699"/>
        <v>2.3179633428794108E-3</v>
      </c>
      <c r="AA3701" s="241">
        <f t="shared" si="700"/>
        <v>2.6401386991500003E-3</v>
      </c>
      <c r="AB3701" s="258">
        <v>2.9515722E-3</v>
      </c>
      <c r="AC3701" s="258">
        <v>2.8524933999999998E-7</v>
      </c>
      <c r="AD3701" s="258">
        <v>4.2248254000000002E-4</v>
      </c>
      <c r="AE3701" s="258">
        <v>1.6509821999999999E-7</v>
      </c>
      <c r="AF3701" s="258">
        <v>7.7264653000000004E-4</v>
      </c>
      <c r="AG3701" s="258">
        <v>2.9639238E-5</v>
      </c>
      <c r="AH3701" s="258">
        <v>1.931643E-3</v>
      </c>
      <c r="AI3701" s="258">
        <v>3.2609430000000001E-6</v>
      </c>
      <c r="AJ3701" s="258">
        <v>1.7042458E-6</v>
      </c>
      <c r="AK3701" s="258">
        <v>3.2013425000000003E-5</v>
      </c>
      <c r="AL3701" s="258">
        <v>1.8505238999999999E-7</v>
      </c>
      <c r="AM3701" s="258">
        <v>6.1368941000000004E-10</v>
      </c>
      <c r="AN3701" s="258">
        <v>2.8713129000000002E-4</v>
      </c>
      <c r="AO3701" s="258">
        <v>2.2546930000000001E-5</v>
      </c>
      <c r="AP3701" s="258">
        <v>3.9477843000000001E-5</v>
      </c>
      <c r="AQ3701" s="258">
        <v>4.5369914999999998E-7</v>
      </c>
      <c r="AR3701" s="258">
        <v>2.6396850000000001E-3</v>
      </c>
      <c r="AT3701" s="193"/>
      <c r="AU3701" s="193"/>
      <c r="AV3701" s="193"/>
      <c r="AW3701" s="193"/>
      <c r="AX3701" s="193"/>
      <c r="AY3701" s="193"/>
      <c r="AZ3701" s="193"/>
      <c r="BA3701" s="193"/>
      <c r="BB3701" s="193"/>
      <c r="BC3701" s="193"/>
      <c r="BD3701" s="193"/>
      <c r="BE3701" s="315"/>
      <c r="BF3701" s="315"/>
      <c r="BG3701" s="315"/>
      <c r="BH3701" s="315"/>
      <c r="BI3701" s="315"/>
      <c r="BJ3701" s="315"/>
      <c r="BK3701" s="315"/>
    </row>
    <row r="3702" spans="1:63" x14ac:dyDescent="0.25">
      <c r="A3702" s="9"/>
      <c r="B3702" s="43" t="s">
        <v>4654</v>
      </c>
      <c r="C3702" s="5" t="s">
        <v>5388</v>
      </c>
      <c r="D3702" s="172">
        <v>5.0284198000000004E-3</v>
      </c>
      <c r="E3702" s="172">
        <v>3.2727915999999999E-3</v>
      </c>
      <c r="F3702" s="172">
        <v>1.0440484E-3</v>
      </c>
      <c r="G3702" s="172">
        <v>1.2930875E-4</v>
      </c>
      <c r="H3702" s="172">
        <v>7.1840960000000003E-6</v>
      </c>
      <c r="I3702" s="172">
        <v>2.7846568999999999E-4</v>
      </c>
      <c r="J3702" s="172">
        <v>7.3109289000000005E-5</v>
      </c>
      <c r="K3702" s="172">
        <v>7.1034889E-7</v>
      </c>
      <c r="L3702" s="172">
        <v>2.2280168E-4</v>
      </c>
      <c r="M3702" s="172">
        <v>0</v>
      </c>
      <c r="N3702" s="172">
        <v>0</v>
      </c>
      <c r="O3702" s="172">
        <v>0</v>
      </c>
      <c r="P3702" s="199">
        <f t="shared" si="701"/>
        <v>2.4242900740740737E-2</v>
      </c>
      <c r="Q3702" s="233">
        <v>3.3548307999999998</v>
      </c>
      <c r="R3702" s="96">
        <v>0.27811263000000003</v>
      </c>
      <c r="S3702" s="96">
        <v>2.9428000000000001</v>
      </c>
      <c r="T3702" s="96">
        <v>1.8706111000000001E-7</v>
      </c>
      <c r="U3702" s="96">
        <v>1.4475277999999999E-2</v>
      </c>
      <c r="V3702" s="96">
        <v>1.7316339000000001E-3</v>
      </c>
      <c r="W3702" s="96">
        <v>0.11771110999999999</v>
      </c>
      <c r="X3702" s="241">
        <f t="shared" si="697"/>
        <v>2.4115714543303901E-3</v>
      </c>
      <c r="Y3702" s="241">
        <f t="shared" si="698"/>
        <v>1.2410989752500001E-3</v>
      </c>
      <c r="Z3702" s="241">
        <f t="shared" si="699"/>
        <v>4.7331351172039007E-4</v>
      </c>
      <c r="AA3702" s="241">
        <f t="shared" si="700"/>
        <v>6.9715896735999996E-4</v>
      </c>
      <c r="AB3702" s="241">
        <v>6.7189441000000002E-4</v>
      </c>
      <c r="AC3702" s="241">
        <v>6.4371589999999997E-8</v>
      </c>
      <c r="AD3702" s="241">
        <v>2.1375155000000001E-4</v>
      </c>
      <c r="AE3702" s="241">
        <v>6.0405660000000003E-8</v>
      </c>
      <c r="AF3702" s="241">
        <v>2.5538440000000002E-4</v>
      </c>
      <c r="AG3702" s="241">
        <v>9.9943838000000001E-5</v>
      </c>
      <c r="AH3702" s="241">
        <v>4.3975904999999998E-4</v>
      </c>
      <c r="AI3702" s="241">
        <v>1.6925908999999999E-6</v>
      </c>
      <c r="AJ3702" s="241">
        <v>1.1278809999999999E-6</v>
      </c>
      <c r="AK3702" s="241">
        <v>1.1732674999999999E-6</v>
      </c>
      <c r="AL3702" s="241">
        <v>1.3233738999999999E-7</v>
      </c>
      <c r="AM3702" s="241">
        <v>4.5273038999999998E-10</v>
      </c>
      <c r="AN3702" s="241">
        <v>1.199879E-5</v>
      </c>
      <c r="AO3702" s="241">
        <v>6.6096691999999997E-6</v>
      </c>
      <c r="AP3702" s="241">
        <v>1.0819473E-5</v>
      </c>
      <c r="AQ3702" s="241">
        <v>6.6024736E-7</v>
      </c>
      <c r="AR3702" s="241">
        <v>6.9649871999999998E-4</v>
      </c>
      <c r="AT3702" s="193"/>
      <c r="AU3702" s="193"/>
      <c r="AV3702" s="193"/>
      <c r="AW3702" s="193"/>
      <c r="AX3702" s="193"/>
      <c r="AY3702" s="193"/>
      <c r="AZ3702" s="193"/>
      <c r="BA3702" s="193"/>
      <c r="BB3702" s="193"/>
      <c r="BC3702" s="193"/>
      <c r="BD3702" s="193"/>
      <c r="BE3702" s="315"/>
      <c r="BF3702" s="315"/>
      <c r="BG3702" s="315"/>
      <c r="BH3702" s="315"/>
      <c r="BI3702" s="315"/>
      <c r="BJ3702" s="315"/>
      <c r="BK3702" s="315"/>
    </row>
    <row r="3703" spans="1:63" x14ac:dyDescent="0.25">
      <c r="A3703" s="9"/>
      <c r="B3703" s="43" t="s">
        <v>4654</v>
      </c>
      <c r="C3703" s="25" t="s">
        <v>5387</v>
      </c>
      <c r="D3703" s="193">
        <v>2.8198610999999998E-2</v>
      </c>
      <c r="E3703" s="193">
        <v>2.2397515E-2</v>
      </c>
      <c r="F3703" s="193">
        <v>4.2488695000000003E-3</v>
      </c>
      <c r="G3703" s="193">
        <v>5.3587312999999999E-4</v>
      </c>
      <c r="H3703" s="193">
        <v>3.3986838999999998E-5</v>
      </c>
      <c r="I3703" s="193">
        <v>7.4198826999999996E-4</v>
      </c>
      <c r="J3703" s="193">
        <v>8.4074957000000006E-5</v>
      </c>
      <c r="K3703" s="193">
        <v>1.8295185E-6</v>
      </c>
      <c r="L3703" s="193">
        <v>1.5447438000000001E-4</v>
      </c>
      <c r="M3703" s="193">
        <v>0</v>
      </c>
      <c r="N3703" s="193">
        <v>0</v>
      </c>
      <c r="O3703" s="193">
        <v>0</v>
      </c>
      <c r="P3703" s="199">
        <f t="shared" si="701"/>
        <v>0.16590751851851851</v>
      </c>
      <c r="Q3703" s="240">
        <v>2.9625485</v>
      </c>
      <c r="R3703" s="99">
        <v>2.1682234999999999</v>
      </c>
      <c r="S3703" s="99">
        <v>0.70920888999999998</v>
      </c>
      <c r="T3703" s="99">
        <v>7.6755556000000001E-7</v>
      </c>
      <c r="U3703" s="99">
        <v>6.2569444000000002E-2</v>
      </c>
      <c r="V3703" s="99">
        <v>5.9430719000000002E-3</v>
      </c>
      <c r="W3703" s="99">
        <v>1.6602777999999999E-2</v>
      </c>
      <c r="X3703" s="241">
        <f t="shared" si="697"/>
        <v>1.4554365131142801E-2</v>
      </c>
      <c r="Y3703" s="241">
        <f t="shared" si="698"/>
        <v>5.9530461326299999E-3</v>
      </c>
      <c r="Z3703" s="241">
        <f t="shared" si="699"/>
        <v>3.1676011327028001E-3</v>
      </c>
      <c r="AA3703" s="241">
        <f t="shared" si="700"/>
        <v>5.4337178658100003E-3</v>
      </c>
      <c r="AB3703" s="258">
        <v>4.5988935000000003E-3</v>
      </c>
      <c r="AC3703" s="258">
        <v>2.0125886999999999E-7</v>
      </c>
      <c r="AD3703" s="258">
        <v>4.7504292999999998E-4</v>
      </c>
      <c r="AE3703" s="258">
        <v>2.5805076000000002E-7</v>
      </c>
      <c r="AF3703" s="258">
        <v>8.5645828000000001E-4</v>
      </c>
      <c r="AG3703" s="258">
        <v>2.2192112999999999E-5</v>
      </c>
      <c r="AH3703" s="258">
        <v>3.0099507000000002E-3</v>
      </c>
      <c r="AI3703" s="258">
        <v>6.8529959000000002E-6</v>
      </c>
      <c r="AJ3703" s="258">
        <v>4.7224563000000004E-6</v>
      </c>
      <c r="AK3703" s="258">
        <v>3.3106531E-6</v>
      </c>
      <c r="AL3703" s="258">
        <v>4.2483712000000002E-7</v>
      </c>
      <c r="AM3703" s="258">
        <v>1.3992828E-9</v>
      </c>
      <c r="AN3703" s="258">
        <v>7.8143478999999997E-5</v>
      </c>
      <c r="AO3703" s="258">
        <v>3.169606E-5</v>
      </c>
      <c r="AP3703" s="258">
        <v>3.2498552000000003E-5</v>
      </c>
      <c r="AQ3703" s="258">
        <v>3.5906580999999999E-7</v>
      </c>
      <c r="AR3703" s="258">
        <v>5.4333588000000004E-3</v>
      </c>
      <c r="AT3703" s="193"/>
      <c r="AU3703" s="193"/>
      <c r="AV3703" s="193"/>
      <c r="AW3703" s="193"/>
      <c r="AX3703" s="193"/>
      <c r="AY3703" s="193"/>
      <c r="AZ3703" s="193"/>
      <c r="BA3703" s="193"/>
      <c r="BB3703" s="193"/>
      <c r="BC3703" s="193"/>
      <c r="BD3703" s="193"/>
      <c r="BE3703" s="315"/>
      <c r="BF3703" s="315"/>
      <c r="BG3703" s="315"/>
      <c r="BH3703" s="315"/>
      <c r="BI3703" s="315"/>
      <c r="BJ3703" s="315"/>
      <c r="BK3703" s="315"/>
    </row>
    <row r="3704" spans="1:63" x14ac:dyDescent="0.25">
      <c r="A3704" s="9"/>
      <c r="B3704" s="43" t="s">
        <v>4654</v>
      </c>
      <c r="C3704" s="5" t="s">
        <v>3278</v>
      </c>
      <c r="D3704" s="172">
        <v>6.2832107999999998E-2</v>
      </c>
      <c r="E3704" s="172">
        <v>3.7534717000000002E-2</v>
      </c>
      <c r="F3704" s="172">
        <v>1.1931539E-2</v>
      </c>
      <c r="G3704" s="172">
        <v>8.6663126E-3</v>
      </c>
      <c r="H3704" s="172">
        <v>4.4176823000000003E-5</v>
      </c>
      <c r="I3704" s="172">
        <v>4.3464369000000003E-3</v>
      </c>
      <c r="J3704" s="172">
        <v>1.8146298999999999E-4</v>
      </c>
      <c r="K3704" s="172">
        <v>3.5710548999999999E-6</v>
      </c>
      <c r="L3704" s="172">
        <v>1.2389209000000001E-4</v>
      </c>
      <c r="M3704" s="172">
        <v>0</v>
      </c>
      <c r="N3704" s="172">
        <v>0</v>
      </c>
      <c r="O3704" s="172">
        <v>0</v>
      </c>
      <c r="P3704" s="199">
        <f t="shared" si="701"/>
        <v>0.27803494074074075</v>
      </c>
      <c r="Q3704" s="233">
        <v>4.4248892</v>
      </c>
      <c r="R3704" s="96">
        <v>4.2672353999999997</v>
      </c>
      <c r="S3704" s="96">
        <v>3.8011556000000002E-2</v>
      </c>
      <c r="T3704" s="96">
        <v>1.0834444E-6</v>
      </c>
      <c r="U3704" s="96">
        <v>1.722E-3</v>
      </c>
      <c r="V3704" s="96">
        <v>2.2494132999999999E-2</v>
      </c>
      <c r="W3704" s="96">
        <v>9.5424999999999996E-2</v>
      </c>
      <c r="X3704" s="241">
        <f t="shared" si="697"/>
        <v>3.2743792333181997E-2</v>
      </c>
      <c r="Y3704" s="241">
        <f t="shared" si="698"/>
        <v>1.6782506369710001E-2</v>
      </c>
      <c r="Z3704" s="241">
        <f t="shared" si="699"/>
        <v>5.2761089834219999E-3</v>
      </c>
      <c r="AA3704" s="241">
        <f t="shared" si="700"/>
        <v>1.0685176980049999E-2</v>
      </c>
      <c r="AB3704" s="241">
        <v>7.7063215000000001E-3</v>
      </c>
      <c r="AC3704" s="241">
        <v>4.3776869999999998E-7</v>
      </c>
      <c r="AD3704" s="241">
        <v>6.4614503000000002E-3</v>
      </c>
      <c r="AE3704" s="241">
        <v>3.4609460999999999E-7</v>
      </c>
      <c r="AF3704" s="241">
        <v>2.6127324000000001E-3</v>
      </c>
      <c r="AG3704" s="241">
        <v>1.2183064E-6</v>
      </c>
      <c r="AH3704" s="241">
        <v>5.0439565999999998E-3</v>
      </c>
      <c r="AI3704" s="241">
        <v>1.9306833999999999E-5</v>
      </c>
      <c r="AJ3704" s="241">
        <v>7.7404408000000002E-5</v>
      </c>
      <c r="AK3704" s="241">
        <v>4.5828992000000003E-6</v>
      </c>
      <c r="AL3704" s="241">
        <v>6.3484181000000001E-6</v>
      </c>
      <c r="AM3704" s="241">
        <v>1.9077321999999999E-8</v>
      </c>
      <c r="AN3704" s="241">
        <v>6.3353937999999999E-6</v>
      </c>
      <c r="AO3704" s="241">
        <v>2.0252756E-5</v>
      </c>
      <c r="AP3704" s="241">
        <v>9.7902596999999999E-5</v>
      </c>
      <c r="AQ3704" s="241">
        <v>3.4398005000000001E-7</v>
      </c>
      <c r="AR3704" s="241">
        <v>1.0684832999999999E-2</v>
      </c>
      <c r="AT3704" s="193"/>
      <c r="AU3704" s="193"/>
      <c r="AV3704" s="193"/>
      <c r="AW3704" s="193"/>
      <c r="AX3704" s="193"/>
      <c r="AY3704" s="193"/>
      <c r="AZ3704" s="193"/>
      <c r="BA3704" s="193"/>
      <c r="BB3704" s="193"/>
      <c r="BC3704" s="193"/>
      <c r="BD3704" s="193"/>
      <c r="BE3704" s="315"/>
      <c r="BF3704" s="315"/>
      <c r="BG3704" s="315"/>
      <c r="BH3704" s="315"/>
      <c r="BI3704" s="315"/>
      <c r="BJ3704" s="315"/>
      <c r="BK3704" s="315"/>
    </row>
    <row r="3705" spans="1:63" x14ac:dyDescent="0.25">
      <c r="A3705" s="9"/>
      <c r="B3705" s="43" t="s">
        <v>4654</v>
      </c>
      <c r="C3705" s="5" t="s">
        <v>3277</v>
      </c>
      <c r="D3705" s="172">
        <v>1.7279060999999998E-2</v>
      </c>
      <c r="E3705" s="172">
        <v>1.2359775999999999E-2</v>
      </c>
      <c r="F3705" s="172">
        <v>4.0380531000000002E-3</v>
      </c>
      <c r="G3705" s="172">
        <v>1.6223792000000001E-4</v>
      </c>
      <c r="H3705" s="172">
        <v>2.4697096E-5</v>
      </c>
      <c r="I3705" s="172">
        <v>3.5405984E-4</v>
      </c>
      <c r="J3705" s="172">
        <v>1.6141528999999999E-4</v>
      </c>
      <c r="K3705" s="172">
        <v>2.9345545999999999E-6</v>
      </c>
      <c r="L3705" s="172">
        <v>1.7588757E-4</v>
      </c>
      <c r="M3705" s="172">
        <v>0</v>
      </c>
      <c r="N3705" s="172">
        <v>0</v>
      </c>
      <c r="O3705" s="172">
        <v>0</v>
      </c>
      <c r="P3705" s="199">
        <f t="shared" si="701"/>
        <v>9.1553896296296289E-2</v>
      </c>
      <c r="Q3705" s="233">
        <v>2.3821064000000001</v>
      </c>
      <c r="R3705" s="96">
        <v>1.2576898999999999</v>
      </c>
      <c r="S3705" s="96">
        <v>0.62555110999999997</v>
      </c>
      <c r="T3705" s="96">
        <v>8.6969443999999996E-7</v>
      </c>
      <c r="U3705" s="96">
        <v>3.7516667000000001E-3</v>
      </c>
      <c r="V3705" s="96">
        <v>3.0727971999999998E-4</v>
      </c>
      <c r="W3705" s="96">
        <v>0.49480555999999998</v>
      </c>
      <c r="X3705" s="241">
        <f t="shared" si="697"/>
        <v>8.4937718316657092E-3</v>
      </c>
      <c r="Y3705" s="241">
        <f t="shared" si="698"/>
        <v>3.5215184307899996E-3</v>
      </c>
      <c r="Z3705" s="241">
        <f t="shared" si="699"/>
        <v>1.8220670790957099E-3</v>
      </c>
      <c r="AA3705" s="241">
        <f t="shared" si="700"/>
        <v>3.1501863217799999E-3</v>
      </c>
      <c r="AB3705" s="241">
        <v>2.5351166999999998E-3</v>
      </c>
      <c r="AC3705" s="241">
        <v>3.891305E-7</v>
      </c>
      <c r="AD3705" s="241">
        <v>2.3475233999999999E-4</v>
      </c>
      <c r="AE3705" s="241">
        <v>1.9168129E-7</v>
      </c>
      <c r="AF3705" s="241">
        <v>7.3149689999999997E-4</v>
      </c>
      <c r="AG3705" s="241">
        <v>1.9571679E-5</v>
      </c>
      <c r="AH3705" s="241">
        <v>1.6591431999999999E-3</v>
      </c>
      <c r="AI3705" s="241">
        <v>6.6382801999999998E-6</v>
      </c>
      <c r="AJ3705" s="241">
        <v>1.3393855E-6</v>
      </c>
      <c r="AK3705" s="241">
        <v>3.3430425E-6</v>
      </c>
      <c r="AL3705" s="241">
        <v>1.6359119E-7</v>
      </c>
      <c r="AM3705" s="241">
        <v>6.8370571000000003E-10</v>
      </c>
      <c r="AN3705" s="241">
        <v>3.3817206000000002E-5</v>
      </c>
      <c r="AO3705" s="241">
        <v>1.351826E-5</v>
      </c>
      <c r="AP3705" s="241">
        <v>1.0410343000000001E-4</v>
      </c>
      <c r="AQ3705" s="241">
        <v>4.2152177999999998E-7</v>
      </c>
      <c r="AR3705" s="241">
        <v>3.1497648E-3</v>
      </c>
      <c r="AT3705" s="193"/>
      <c r="AU3705" s="193"/>
      <c r="AV3705" s="193"/>
      <c r="AW3705" s="193"/>
      <c r="AX3705" s="193"/>
      <c r="AY3705" s="193"/>
      <c r="AZ3705" s="193"/>
      <c r="BA3705" s="193"/>
      <c r="BB3705" s="193"/>
      <c r="BC3705" s="193"/>
      <c r="BD3705" s="193"/>
      <c r="BE3705" s="315"/>
      <c r="BF3705" s="315"/>
      <c r="BG3705" s="315"/>
      <c r="BH3705" s="315"/>
      <c r="BI3705" s="315"/>
      <c r="BJ3705" s="315"/>
      <c r="BK3705" s="315"/>
    </row>
    <row r="3706" spans="1:63" x14ac:dyDescent="0.25">
      <c r="A3706" s="9"/>
      <c r="B3706" s="43" t="s">
        <v>4654</v>
      </c>
      <c r="C3706" s="5" t="s">
        <v>3276</v>
      </c>
      <c r="D3706" s="172">
        <v>3.2858575000000001E-2</v>
      </c>
      <c r="E3706" s="172">
        <v>2.5882322999999999E-2</v>
      </c>
      <c r="F3706" s="172">
        <v>3.3716537999999999E-3</v>
      </c>
      <c r="G3706" s="172">
        <v>2.5758865000000001E-3</v>
      </c>
      <c r="H3706" s="172">
        <v>5.4431729000000002E-5</v>
      </c>
      <c r="I3706" s="172">
        <v>7.0769284E-4</v>
      </c>
      <c r="J3706" s="172">
        <v>1.0392128E-4</v>
      </c>
      <c r="K3706" s="172">
        <v>1.8702179E-6</v>
      </c>
      <c r="L3706" s="172">
        <v>1.6079563000000001E-4</v>
      </c>
      <c r="M3706" s="172">
        <v>0</v>
      </c>
      <c r="N3706" s="172">
        <v>0</v>
      </c>
      <c r="O3706" s="172">
        <v>0</v>
      </c>
      <c r="P3706" s="199">
        <f t="shared" si="701"/>
        <v>0.19172091111111109</v>
      </c>
      <c r="Q3706" s="233">
        <v>3.9620489000000001</v>
      </c>
      <c r="R3706" s="96">
        <v>2.5904213999999999</v>
      </c>
      <c r="S3706" s="96">
        <v>1.2434178</v>
      </c>
      <c r="T3706" s="96">
        <v>2.2255000000000001E-6</v>
      </c>
      <c r="U3706" s="96">
        <v>0.11576388999999999</v>
      </c>
      <c r="V3706" s="96">
        <v>6.3363888999999997E-4</v>
      </c>
      <c r="W3706" s="96">
        <v>1.1809999999999999E-2</v>
      </c>
      <c r="X3706" s="241">
        <f t="shared" si="697"/>
        <v>1.8208956831818199E-2</v>
      </c>
      <c r="Y3706" s="241">
        <f t="shared" si="698"/>
        <v>8.0613162899200001E-3</v>
      </c>
      <c r="Z3706" s="241">
        <f t="shared" si="699"/>
        <v>3.6525067643482E-3</v>
      </c>
      <c r="AA3706" s="241">
        <f t="shared" si="700"/>
        <v>6.4951337775499994E-3</v>
      </c>
      <c r="AB3706" s="241">
        <v>5.3144009000000002E-3</v>
      </c>
      <c r="AC3706" s="241">
        <v>1.2493837999999999E-6</v>
      </c>
      <c r="AD3706" s="241">
        <v>1.9988189000000002E-3</v>
      </c>
      <c r="AE3706" s="241">
        <v>2.4351311999999998E-7</v>
      </c>
      <c r="AF3706" s="241">
        <v>7.0771737999999996E-4</v>
      </c>
      <c r="AG3706" s="241">
        <v>3.8886213000000003E-5</v>
      </c>
      <c r="AH3706" s="241">
        <v>3.4782086999999998E-3</v>
      </c>
      <c r="AI3706" s="241">
        <v>5.3504175E-6</v>
      </c>
      <c r="AJ3706" s="241">
        <v>2.3011977999999999E-5</v>
      </c>
      <c r="AK3706" s="241">
        <v>6.9615840999999999E-6</v>
      </c>
      <c r="AL3706" s="241">
        <v>1.9087404000000001E-6</v>
      </c>
      <c r="AM3706" s="241">
        <v>5.7306481999999997E-9</v>
      </c>
      <c r="AN3706" s="241">
        <v>4.9099527E-5</v>
      </c>
      <c r="AO3706" s="241">
        <v>9.9552636999999994E-6</v>
      </c>
      <c r="AP3706" s="241">
        <v>7.8004822999999999E-5</v>
      </c>
      <c r="AQ3706" s="241">
        <v>5.1487755000000002E-7</v>
      </c>
      <c r="AR3706" s="241">
        <v>6.4946188999999996E-3</v>
      </c>
      <c r="AT3706" s="193"/>
      <c r="AU3706" s="193"/>
      <c r="AV3706" s="193"/>
      <c r="AW3706" s="193"/>
      <c r="AX3706" s="193"/>
      <c r="AY3706" s="193"/>
      <c r="AZ3706" s="193"/>
      <c r="BA3706" s="193"/>
      <c r="BB3706" s="193"/>
      <c r="BC3706" s="193"/>
      <c r="BD3706" s="193"/>
      <c r="BE3706" s="315"/>
      <c r="BF3706" s="315"/>
      <c r="BG3706" s="315"/>
      <c r="BH3706" s="315"/>
      <c r="BI3706" s="315"/>
      <c r="BJ3706" s="315"/>
      <c r="BK3706" s="315"/>
    </row>
    <row r="3707" spans="1:63" x14ac:dyDescent="0.25">
      <c r="A3707" s="9"/>
      <c r="B3707" s="43" t="s">
        <v>4654</v>
      </c>
      <c r="C3707" s="5" t="s">
        <v>6683</v>
      </c>
      <c r="D3707" s="172">
        <v>3.8238932000000003E-2</v>
      </c>
      <c r="E3707" s="172">
        <v>2.9089026E-2</v>
      </c>
      <c r="F3707" s="172">
        <v>7.7529610000000001E-3</v>
      </c>
      <c r="G3707" s="172">
        <v>4.1817264000000001E-4</v>
      </c>
      <c r="H3707" s="172">
        <v>5.8977371999999999E-5</v>
      </c>
      <c r="I3707" s="172">
        <v>6.0378975999999997E-4</v>
      </c>
      <c r="J3707" s="172">
        <v>1.4050913999999999E-4</v>
      </c>
      <c r="K3707" s="172">
        <v>8.7978070999999998E-6</v>
      </c>
      <c r="L3707" s="172">
        <v>1.6669817000000001E-4</v>
      </c>
      <c r="M3707" s="172">
        <v>0</v>
      </c>
      <c r="N3707" s="172">
        <v>0</v>
      </c>
      <c r="O3707" s="172">
        <v>0</v>
      </c>
      <c r="P3707" s="199">
        <f t="shared" si="701"/>
        <v>0.21547426666666666</v>
      </c>
      <c r="Q3707" s="233">
        <v>3.1544020000000002</v>
      </c>
      <c r="R3707" s="96">
        <v>3.0612197000000001</v>
      </c>
      <c r="S3707" s="96">
        <v>2.4159333000000002E-2</v>
      </c>
      <c r="T3707" s="96">
        <v>1.9924443999999999E-6</v>
      </c>
      <c r="U3707" s="96">
        <v>6.3066666999999996E-3</v>
      </c>
      <c r="V3707" s="96">
        <v>3.1819856000000001E-2</v>
      </c>
      <c r="W3707" s="96">
        <v>3.0894444E-2</v>
      </c>
      <c r="X3707" s="241">
        <f t="shared" si="697"/>
        <v>1.9022041391203198E-2</v>
      </c>
      <c r="Y3707" s="241">
        <f t="shared" si="698"/>
        <v>7.6787548432999996E-3</v>
      </c>
      <c r="Z3707" s="241">
        <f t="shared" si="699"/>
        <v>4.1058107906832E-3</v>
      </c>
      <c r="AA3707" s="241">
        <f t="shared" si="700"/>
        <v>7.2374757572199995E-3</v>
      </c>
      <c r="AB3707" s="241">
        <v>5.9723898999999997E-3</v>
      </c>
      <c r="AC3707" s="241">
        <v>9.1828625999999999E-7</v>
      </c>
      <c r="AD3707" s="241">
        <v>3.6877952E-4</v>
      </c>
      <c r="AE3707" s="241">
        <v>3.5860980000000002E-7</v>
      </c>
      <c r="AF3707" s="241">
        <v>1.3355378E-3</v>
      </c>
      <c r="AG3707" s="241">
        <v>7.7072724000000001E-7</v>
      </c>
      <c r="AH3707" s="241">
        <v>3.9088691999999998E-3</v>
      </c>
      <c r="AI3707" s="241">
        <v>1.2875468999999999E-5</v>
      </c>
      <c r="AJ3707" s="241">
        <v>3.5918919000000001E-6</v>
      </c>
      <c r="AK3707" s="241">
        <v>2.2052344999999999E-6</v>
      </c>
      <c r="AL3707" s="241">
        <v>3.3604859000000002E-7</v>
      </c>
      <c r="AM3707" s="241">
        <v>1.1126932E-9</v>
      </c>
      <c r="AN3707" s="241">
        <v>4.2832145999999999E-5</v>
      </c>
      <c r="AO3707" s="241">
        <v>2.6301638E-5</v>
      </c>
      <c r="AP3707" s="241">
        <v>1.0879805E-4</v>
      </c>
      <c r="AQ3707" s="241">
        <v>3.8685721999999999E-7</v>
      </c>
      <c r="AR3707" s="241">
        <v>7.2370888999999999E-3</v>
      </c>
      <c r="AT3707" s="193"/>
      <c r="AU3707" s="193"/>
      <c r="AV3707" s="193"/>
      <c r="AW3707" s="193"/>
      <c r="AX3707" s="193"/>
      <c r="AY3707" s="193"/>
      <c r="AZ3707" s="193"/>
      <c r="BA3707" s="193"/>
      <c r="BB3707" s="193"/>
      <c r="BC3707" s="193"/>
      <c r="BD3707" s="193"/>
      <c r="BE3707" s="315"/>
      <c r="BF3707" s="315"/>
      <c r="BG3707" s="315"/>
      <c r="BH3707" s="315"/>
      <c r="BI3707" s="315"/>
      <c r="BJ3707" s="315"/>
      <c r="BK3707" s="315"/>
    </row>
    <row r="3708" spans="1:63" x14ac:dyDescent="0.25">
      <c r="A3708" s="9"/>
      <c r="B3708" s="43" t="s">
        <v>4654</v>
      </c>
      <c r="C3708" s="5" t="s">
        <v>6682</v>
      </c>
      <c r="D3708" s="172">
        <v>3.1043887999999999E-2</v>
      </c>
      <c r="E3708" s="172">
        <v>2.3780691E-2</v>
      </c>
      <c r="F3708" s="172">
        <v>5.9566122999999997E-3</v>
      </c>
      <c r="G3708" s="172">
        <v>3.8910236999999999E-4</v>
      </c>
      <c r="H3708" s="172">
        <v>5.7213297999999998E-5</v>
      </c>
      <c r="I3708" s="172">
        <v>5.4275915999999998E-4</v>
      </c>
      <c r="J3708" s="172">
        <v>1.5072617999999999E-4</v>
      </c>
      <c r="K3708" s="172">
        <v>4.4250958000000002E-6</v>
      </c>
      <c r="L3708" s="172">
        <v>1.6235829000000001E-4</v>
      </c>
      <c r="M3708" s="172">
        <v>0</v>
      </c>
      <c r="N3708" s="172">
        <v>0</v>
      </c>
      <c r="O3708" s="172">
        <v>0</v>
      </c>
      <c r="P3708" s="199">
        <f t="shared" si="701"/>
        <v>0.17615326666666664</v>
      </c>
      <c r="Q3708" s="233">
        <v>2.6434866000000001</v>
      </c>
      <c r="R3708" s="96">
        <v>2.4194241999999999</v>
      </c>
      <c r="S3708" s="96">
        <v>3.2691555999999997E-2</v>
      </c>
      <c r="T3708" s="96">
        <v>1.8241111000000001E-6</v>
      </c>
      <c r="U3708" s="96">
        <v>8.1652778000000006E-3</v>
      </c>
      <c r="V3708" s="96">
        <v>7.5564825000000004E-3</v>
      </c>
      <c r="W3708" s="96">
        <v>0.17564721999999999</v>
      </c>
      <c r="X3708" s="241">
        <f t="shared" si="697"/>
        <v>1.5735718091475649E-2</v>
      </c>
      <c r="Y3708" s="241">
        <f t="shared" si="698"/>
        <v>6.3035004255600005E-3</v>
      </c>
      <c r="Z3708" s="241">
        <f t="shared" si="699"/>
        <v>3.3681994956056495E-3</v>
      </c>
      <c r="AA3708" s="241">
        <f t="shared" si="700"/>
        <v>6.0640181703100005E-3</v>
      </c>
      <c r="AB3708" s="241">
        <v>4.8823495E-3</v>
      </c>
      <c r="AC3708" s="241">
        <v>8.2357612999999996E-7</v>
      </c>
      <c r="AD3708" s="241">
        <v>3.2866554000000002E-4</v>
      </c>
      <c r="AE3708" s="241">
        <v>3.5455143000000001E-7</v>
      </c>
      <c r="AF3708" s="241">
        <v>1.0902446E-3</v>
      </c>
      <c r="AG3708" s="241">
        <v>1.0626579999999999E-6</v>
      </c>
      <c r="AH3708" s="241">
        <v>3.1955102E-3</v>
      </c>
      <c r="AI3708" s="241">
        <v>9.7562042000000007E-6</v>
      </c>
      <c r="AJ3708" s="241">
        <v>3.3104691E-6</v>
      </c>
      <c r="AK3708" s="241">
        <v>3.0147138000000002E-6</v>
      </c>
      <c r="AL3708" s="241">
        <v>2.9317084E-7</v>
      </c>
      <c r="AM3708" s="241">
        <v>9.8466564999999993E-10</v>
      </c>
      <c r="AN3708" s="241">
        <v>2.0665846E-5</v>
      </c>
      <c r="AO3708" s="241">
        <v>1.8757186999999998E-5</v>
      </c>
      <c r="AP3708" s="241">
        <v>1.1689072E-4</v>
      </c>
      <c r="AQ3708" s="241">
        <v>3.5647030999999997E-7</v>
      </c>
      <c r="AR3708" s="241">
        <v>6.0636617000000004E-3</v>
      </c>
      <c r="AT3708" s="193"/>
      <c r="AU3708" s="193"/>
      <c r="AV3708" s="193"/>
      <c r="AW3708" s="193"/>
      <c r="AX3708" s="193"/>
      <c r="AY3708" s="193"/>
      <c r="AZ3708" s="193"/>
      <c r="BA3708" s="193"/>
      <c r="BB3708" s="193"/>
      <c r="BC3708" s="193"/>
      <c r="BD3708" s="193"/>
      <c r="BE3708" s="315"/>
      <c r="BF3708" s="315"/>
      <c r="BG3708" s="315"/>
      <c r="BH3708" s="315"/>
      <c r="BI3708" s="315"/>
      <c r="BJ3708" s="315"/>
      <c r="BK3708" s="315"/>
    </row>
    <row r="3709" spans="1:63" x14ac:dyDescent="0.25">
      <c r="A3709" s="9"/>
      <c r="B3709" s="43" t="s">
        <v>4654</v>
      </c>
      <c r="C3709" s="5" t="s">
        <v>6681</v>
      </c>
      <c r="D3709" s="172">
        <v>2.6826578E-2</v>
      </c>
      <c r="E3709" s="172">
        <v>2.0013791999999999E-2</v>
      </c>
      <c r="F3709" s="172">
        <v>5.0558137E-3</v>
      </c>
      <c r="G3709" s="172">
        <v>7.2310948000000002E-4</v>
      </c>
      <c r="H3709" s="172">
        <v>4.2235265000000003E-5</v>
      </c>
      <c r="I3709" s="172">
        <v>6.4211124000000002E-4</v>
      </c>
      <c r="J3709" s="172">
        <v>1.2520082000000001E-4</v>
      </c>
      <c r="K3709" s="172">
        <v>1.9475405999999999E-6</v>
      </c>
      <c r="L3709" s="172">
        <v>2.2236865E-4</v>
      </c>
      <c r="M3709" s="172">
        <v>0</v>
      </c>
      <c r="N3709" s="172">
        <v>0</v>
      </c>
      <c r="O3709" s="172">
        <v>0</v>
      </c>
      <c r="P3709" s="199">
        <f t="shared" si="701"/>
        <v>0.14825031111111109</v>
      </c>
      <c r="Q3709" s="233">
        <v>3.2238699999999998</v>
      </c>
      <c r="R3709" s="96">
        <v>2.0339008999999999</v>
      </c>
      <c r="S3709" s="96">
        <v>1.0897133000000001</v>
      </c>
      <c r="T3709" s="96">
        <v>3.5536111000000002E-6</v>
      </c>
      <c r="U3709" s="96">
        <v>3.6449999999999998E-3</v>
      </c>
      <c r="V3709" s="96">
        <v>2.4627778E-3</v>
      </c>
      <c r="W3709" s="96">
        <v>9.4144443999999994E-2</v>
      </c>
      <c r="X3709" s="241">
        <f t="shared" si="697"/>
        <v>1.3828242944585602E-2</v>
      </c>
      <c r="Y3709" s="241">
        <f t="shared" si="698"/>
        <v>5.7346087891800004E-3</v>
      </c>
      <c r="Z3709" s="241">
        <f t="shared" si="699"/>
        <v>2.9966740601956002E-3</v>
      </c>
      <c r="AA3709" s="241">
        <f t="shared" si="700"/>
        <v>5.0969600952100007E-3</v>
      </c>
      <c r="AB3709" s="241">
        <v>4.1094152999999996E-3</v>
      </c>
      <c r="AC3709" s="241">
        <v>2.4538577000000001E-7</v>
      </c>
      <c r="AD3709" s="241">
        <v>6.0773881000000004E-4</v>
      </c>
      <c r="AE3709" s="241">
        <v>3.0038041E-7</v>
      </c>
      <c r="AF3709" s="241">
        <v>9.8135151000000001E-4</v>
      </c>
      <c r="AG3709" s="241">
        <v>3.5557403000000001E-5</v>
      </c>
      <c r="AH3709" s="241">
        <v>2.6896633999999998E-3</v>
      </c>
      <c r="AI3709" s="241">
        <v>8.1722981000000008E-6</v>
      </c>
      <c r="AJ3709" s="241">
        <v>6.3690424E-6</v>
      </c>
      <c r="AK3709" s="241">
        <v>1.9403787999999998E-6</v>
      </c>
      <c r="AL3709" s="241">
        <v>5.4815197999999998E-7</v>
      </c>
      <c r="AM3709" s="241">
        <v>1.7259156E-9</v>
      </c>
      <c r="AN3709" s="241">
        <v>3.1205068999999999E-5</v>
      </c>
      <c r="AO3709" s="241">
        <v>2.8327804000000001E-5</v>
      </c>
      <c r="AP3709" s="241">
        <v>2.3044619000000001E-4</v>
      </c>
      <c r="AQ3709" s="241">
        <v>6.8259521000000003E-7</v>
      </c>
      <c r="AR3709" s="241">
        <v>5.0962775000000004E-3</v>
      </c>
      <c r="AT3709" s="193"/>
      <c r="AU3709" s="193"/>
      <c r="AV3709" s="193"/>
      <c r="AW3709" s="193"/>
      <c r="AX3709" s="193"/>
      <c r="AY3709" s="193"/>
      <c r="AZ3709" s="193"/>
      <c r="BA3709" s="193"/>
      <c r="BB3709" s="193"/>
      <c r="BC3709" s="193"/>
      <c r="BD3709" s="193"/>
      <c r="BE3709" s="315"/>
      <c r="BF3709" s="315"/>
      <c r="BG3709" s="315"/>
      <c r="BH3709" s="315"/>
      <c r="BI3709" s="315"/>
      <c r="BJ3709" s="315"/>
      <c r="BK3709" s="315"/>
    </row>
    <row r="3710" spans="1:63" x14ac:dyDescent="0.25">
      <c r="A3710" s="9"/>
      <c r="B3710" s="43" t="s">
        <v>4654</v>
      </c>
      <c r="C3710" s="5" t="s">
        <v>1728</v>
      </c>
      <c r="D3710" s="172">
        <v>2.2055503000000001E-2</v>
      </c>
      <c r="E3710" s="172">
        <v>1.9671339999999999E-2</v>
      </c>
      <c r="F3710" s="172">
        <v>1.3817273E-3</v>
      </c>
      <c r="G3710" s="172">
        <v>5.4860985999999996E-4</v>
      </c>
      <c r="H3710" s="172">
        <v>5.2518419E-5</v>
      </c>
      <c r="I3710" s="172">
        <v>1.8864085E-4</v>
      </c>
      <c r="J3710" s="172">
        <v>3.9173189000000003E-5</v>
      </c>
      <c r="K3710" s="172">
        <v>6.7203737E-6</v>
      </c>
      <c r="L3710" s="172">
        <v>1.6677291E-4</v>
      </c>
      <c r="M3710" s="172">
        <v>0</v>
      </c>
      <c r="N3710" s="172">
        <v>0</v>
      </c>
      <c r="O3710" s="172">
        <v>0</v>
      </c>
      <c r="P3710" s="199">
        <f t="shared" si="701"/>
        <v>0.14571362962962961</v>
      </c>
      <c r="Q3710" s="233">
        <v>2.6461508</v>
      </c>
      <c r="R3710" s="96">
        <v>2.2120983999999999</v>
      </c>
      <c r="S3710" s="96">
        <v>0.36014222000000001</v>
      </c>
      <c r="T3710" s="96">
        <v>2.0004167E-6</v>
      </c>
      <c r="U3710" s="96">
        <v>1.1753611000000001E-2</v>
      </c>
      <c r="V3710" s="96">
        <v>2.3751868999999998E-2</v>
      </c>
      <c r="W3710" s="96">
        <v>3.8402777999999999E-2</v>
      </c>
      <c r="X3710" s="241">
        <f t="shared" si="697"/>
        <v>1.3096123958700499E-2</v>
      </c>
      <c r="Y3710" s="241">
        <f t="shared" si="698"/>
        <v>4.7761891213199993E-3</v>
      </c>
      <c r="Z3710" s="241">
        <f t="shared" si="699"/>
        <v>2.7699180770605E-3</v>
      </c>
      <c r="AA3710" s="241">
        <f t="shared" si="700"/>
        <v>5.5500167603200002E-3</v>
      </c>
      <c r="AB3710" s="241">
        <v>4.0383989000000002E-3</v>
      </c>
      <c r="AC3710" s="241">
        <v>9.3103656999999995E-7</v>
      </c>
      <c r="AD3710" s="241">
        <v>4.2679928999999998E-4</v>
      </c>
      <c r="AE3710" s="241">
        <v>1.5313174999999999E-7</v>
      </c>
      <c r="AF3710" s="241">
        <v>2.9948687000000001E-4</v>
      </c>
      <c r="AG3710" s="241">
        <v>1.0419893000000001E-5</v>
      </c>
      <c r="AH3710" s="241">
        <v>2.6430830000000001E-3</v>
      </c>
      <c r="AI3710" s="241">
        <v>2.0933339000000001E-6</v>
      </c>
      <c r="AJ3710" s="241">
        <v>4.8919638999999998E-6</v>
      </c>
      <c r="AK3710" s="241">
        <v>1.1508075E-6</v>
      </c>
      <c r="AL3710" s="241">
        <v>3.9746368000000002E-7</v>
      </c>
      <c r="AM3710" s="241">
        <v>1.2337805E-9</v>
      </c>
      <c r="AN3710" s="241">
        <v>1.6097226999999999E-5</v>
      </c>
      <c r="AO3710" s="241">
        <v>8.8669202999999993E-6</v>
      </c>
      <c r="AP3710" s="241">
        <v>9.3336126999999996E-5</v>
      </c>
      <c r="AQ3710" s="241">
        <v>4.0556031999999998E-7</v>
      </c>
      <c r="AR3710" s="241">
        <v>5.5496112000000004E-3</v>
      </c>
      <c r="AT3710" s="193"/>
      <c r="AU3710" s="193"/>
      <c r="AV3710" s="193"/>
      <c r="AW3710" s="193"/>
      <c r="AX3710" s="193"/>
      <c r="AY3710" s="193"/>
      <c r="AZ3710" s="193"/>
      <c r="BA3710" s="193"/>
      <c r="BB3710" s="193"/>
      <c r="BC3710" s="193"/>
      <c r="BD3710" s="193"/>
      <c r="BE3710" s="315"/>
      <c r="BF3710" s="315"/>
      <c r="BG3710" s="315"/>
      <c r="BH3710" s="315"/>
      <c r="BI3710" s="315"/>
      <c r="BJ3710" s="315"/>
      <c r="BK3710" s="315"/>
    </row>
    <row r="3711" spans="1:63" x14ac:dyDescent="0.25">
      <c r="A3711" s="9"/>
      <c r="B3711" s="43" t="s">
        <v>4654</v>
      </c>
      <c r="C3711" s="5" t="s">
        <v>1727</v>
      </c>
      <c r="D3711" s="172">
        <v>9.6490147999999998E-2</v>
      </c>
      <c r="E3711" s="172">
        <v>3.5856860999999997E-2</v>
      </c>
      <c r="F3711" s="172">
        <v>4.7398888E-2</v>
      </c>
      <c r="G3711" s="172">
        <v>8.1901687000000001E-3</v>
      </c>
      <c r="H3711" s="172">
        <v>1.9132896E-5</v>
      </c>
      <c r="I3711" s="172">
        <v>4.8681968999999999E-3</v>
      </c>
      <c r="J3711" s="172">
        <v>6.3958776000000003E-5</v>
      </c>
      <c r="K3711" s="172">
        <v>7.3046479E-7</v>
      </c>
      <c r="L3711" s="172">
        <v>9.2210580999999996E-5</v>
      </c>
      <c r="M3711" s="172">
        <v>0</v>
      </c>
      <c r="N3711" s="172">
        <v>0</v>
      </c>
      <c r="O3711" s="172">
        <v>0</v>
      </c>
      <c r="P3711" s="199">
        <f t="shared" si="701"/>
        <v>0.26560637777777774</v>
      </c>
      <c r="Q3711" s="233">
        <v>3.4348304000000001</v>
      </c>
      <c r="R3711" s="96">
        <v>3.1509195000000001</v>
      </c>
      <c r="S3711" s="96">
        <v>2.8208443999999999E-2</v>
      </c>
      <c r="T3711" s="96">
        <v>4.4202777999999998E-8</v>
      </c>
      <c r="U3711" s="96">
        <v>1.3385000000000001E-3</v>
      </c>
      <c r="V3711" s="96">
        <v>5.2496805999999998E-4</v>
      </c>
      <c r="W3711" s="96">
        <v>0.25383888999999998</v>
      </c>
      <c r="X3711" s="241">
        <f t="shared" si="697"/>
        <v>3.4098487986097006E-2</v>
      </c>
      <c r="Y3711" s="241">
        <f t="shared" si="698"/>
        <v>2.1165178751068003E-2</v>
      </c>
      <c r="Z3711" s="241">
        <f t="shared" si="699"/>
        <v>5.0441288258289991E-3</v>
      </c>
      <c r="AA3711" s="241">
        <f t="shared" si="700"/>
        <v>7.8891804091999994E-3</v>
      </c>
      <c r="AB3711" s="241">
        <v>7.3614236E-3</v>
      </c>
      <c r="AC3711" s="241">
        <v>1.9057628000000002E-8</v>
      </c>
      <c r="AD3711" s="241">
        <v>6.0618180000000001E-3</v>
      </c>
      <c r="AE3711" s="241">
        <v>8.9653432E-7</v>
      </c>
      <c r="AF3711" s="241">
        <v>7.7401107000000004E-3</v>
      </c>
      <c r="AG3711" s="241">
        <v>9.1085911999999998E-7</v>
      </c>
      <c r="AH3711" s="241">
        <v>4.8182653000000001E-3</v>
      </c>
      <c r="AI3711" s="241">
        <v>8.1600845000000003E-5</v>
      </c>
      <c r="AJ3711" s="241">
        <v>7.3284614999999994E-5</v>
      </c>
      <c r="AK3711" s="241">
        <v>1.2046029E-6</v>
      </c>
      <c r="AL3711" s="241">
        <v>5.9906846000000001E-6</v>
      </c>
      <c r="AM3711" s="241">
        <v>1.7835029E-8</v>
      </c>
      <c r="AN3711" s="241">
        <v>5.4727933000000002E-6</v>
      </c>
      <c r="AO3711" s="241">
        <v>1.6567203000000001E-5</v>
      </c>
      <c r="AP3711" s="241">
        <v>4.1724946999999999E-5</v>
      </c>
      <c r="AQ3711" s="241">
        <v>2.5370920000000002E-7</v>
      </c>
      <c r="AR3711" s="241">
        <v>7.8889266999999999E-3</v>
      </c>
      <c r="AT3711" s="193"/>
      <c r="AU3711" s="193"/>
      <c r="AV3711" s="193"/>
      <c r="AW3711" s="193"/>
      <c r="AX3711" s="193"/>
      <c r="AY3711" s="193"/>
      <c r="AZ3711" s="193"/>
      <c r="BA3711" s="193"/>
      <c r="BB3711" s="193"/>
      <c r="BC3711" s="193"/>
      <c r="BD3711" s="193"/>
      <c r="BE3711" s="315"/>
      <c r="BF3711" s="315"/>
      <c r="BG3711" s="315"/>
      <c r="BH3711" s="315"/>
      <c r="BI3711" s="315"/>
      <c r="BJ3711" s="315"/>
      <c r="BK3711" s="315"/>
    </row>
    <row r="3712" spans="1:63" x14ac:dyDescent="0.25">
      <c r="A3712" s="9"/>
      <c r="B3712" s="43" t="s">
        <v>4654</v>
      </c>
      <c r="C3712" s="5" t="s">
        <v>1726</v>
      </c>
      <c r="D3712" s="172">
        <v>2.9229195999999999E-2</v>
      </c>
      <c r="E3712" s="172">
        <v>2.5710146999999999E-2</v>
      </c>
      <c r="F3712" s="172">
        <v>2.2312705000000002E-3</v>
      </c>
      <c r="G3712" s="172">
        <v>5.3505559000000002E-4</v>
      </c>
      <c r="H3712" s="172">
        <v>4.4532361000000001E-5</v>
      </c>
      <c r="I3712" s="172">
        <v>4.6214798999999999E-4</v>
      </c>
      <c r="J3712" s="172">
        <v>7.5730209E-5</v>
      </c>
      <c r="K3712" s="172">
        <v>3.2357278000000003E-5</v>
      </c>
      <c r="L3712" s="172">
        <v>1.3795486999999999E-4</v>
      </c>
      <c r="M3712" s="172">
        <v>0</v>
      </c>
      <c r="N3712" s="172">
        <v>0</v>
      </c>
      <c r="O3712" s="172">
        <v>0</v>
      </c>
      <c r="P3712" s="199">
        <f t="shared" si="701"/>
        <v>0.19044553333333331</v>
      </c>
      <c r="Q3712" s="233">
        <v>3.0515329000000002</v>
      </c>
      <c r="R3712" s="96">
        <v>2.7710669000000001</v>
      </c>
      <c r="S3712" s="96">
        <v>0.14802044</v>
      </c>
      <c r="T3712" s="96">
        <v>8.7994443999999999E-7</v>
      </c>
      <c r="U3712" s="96">
        <v>0.10706388999999999</v>
      </c>
      <c r="V3712" s="96">
        <v>2.1556104E-2</v>
      </c>
      <c r="W3712" s="96">
        <v>3.8247222000000001E-3</v>
      </c>
      <c r="X3712" s="241">
        <f t="shared" si="697"/>
        <v>1.6802224539842401E-2</v>
      </c>
      <c r="Y3712" s="241">
        <f t="shared" si="698"/>
        <v>6.2382322105099999E-3</v>
      </c>
      <c r="Z3712" s="241">
        <f t="shared" si="699"/>
        <v>3.6147832576724002E-3</v>
      </c>
      <c r="AA3712" s="241">
        <f t="shared" si="700"/>
        <v>6.9492090716599996E-3</v>
      </c>
      <c r="AB3712" s="241">
        <v>5.2787269E-3</v>
      </c>
      <c r="AC3712" s="241">
        <v>3.7423291E-7</v>
      </c>
      <c r="AD3712" s="241">
        <v>4.4530520999999998E-4</v>
      </c>
      <c r="AE3712" s="241">
        <v>2.2154429999999999E-7</v>
      </c>
      <c r="AF3712" s="241">
        <v>5.0896703000000002E-4</v>
      </c>
      <c r="AG3712" s="241">
        <v>4.6372933000000003E-6</v>
      </c>
      <c r="AH3712" s="241">
        <v>3.4550267000000002E-3</v>
      </c>
      <c r="AI3712" s="241">
        <v>3.4475991999999999E-6</v>
      </c>
      <c r="AJ3712" s="241">
        <v>4.7353765000000003E-6</v>
      </c>
      <c r="AK3712" s="241">
        <v>5.5037008999999998E-6</v>
      </c>
      <c r="AL3712" s="241">
        <v>3.9960817999999998E-7</v>
      </c>
      <c r="AM3712" s="241">
        <v>1.3178924E-9</v>
      </c>
      <c r="AN3712" s="241">
        <v>6.7315589000000006E-5</v>
      </c>
      <c r="AO3712" s="241">
        <v>2.6196173000000001E-5</v>
      </c>
      <c r="AP3712" s="241">
        <v>5.2157192999999997E-5</v>
      </c>
      <c r="AQ3712" s="241">
        <v>2.9987165999999998E-7</v>
      </c>
      <c r="AR3712" s="241">
        <v>6.9489091999999997E-3</v>
      </c>
      <c r="AT3712" s="193"/>
      <c r="AU3712" s="193"/>
      <c r="AV3712" s="193"/>
      <c r="AW3712" s="193"/>
      <c r="AX3712" s="193"/>
      <c r="AY3712" s="193"/>
      <c r="AZ3712" s="193"/>
      <c r="BA3712" s="193"/>
      <c r="BB3712" s="193"/>
      <c r="BC3712" s="193"/>
      <c r="BD3712" s="193"/>
      <c r="BE3712" s="315"/>
      <c r="BF3712" s="315"/>
      <c r="BG3712" s="315"/>
      <c r="BH3712" s="315"/>
      <c r="BI3712" s="315"/>
      <c r="BJ3712" s="315"/>
      <c r="BK3712" s="315"/>
    </row>
    <row r="3713" spans="1:63" x14ac:dyDescent="0.25">
      <c r="A3713" s="9"/>
      <c r="B3713" s="43" t="s">
        <v>4654</v>
      </c>
      <c r="C3713" s="5" t="s">
        <v>1725</v>
      </c>
      <c r="D3713" s="172">
        <v>6.5062772999999999E-4</v>
      </c>
      <c r="E3713" s="172">
        <v>3.3827230999999998E-4</v>
      </c>
      <c r="F3713" s="172">
        <v>5.8928395999999999E-5</v>
      </c>
      <c r="G3713" s="172">
        <v>5.4180727000000003E-6</v>
      </c>
      <c r="H3713" s="172">
        <v>1.6772359E-6</v>
      </c>
      <c r="I3713" s="172">
        <v>7.1154336000000003E-5</v>
      </c>
      <c r="J3713" s="172">
        <v>9.1642751999999995E-6</v>
      </c>
      <c r="K3713" s="172">
        <v>2.3314315E-7</v>
      </c>
      <c r="L3713" s="172">
        <v>1.6577996E-4</v>
      </c>
      <c r="M3713" s="172">
        <v>0</v>
      </c>
      <c r="N3713" s="172">
        <v>0</v>
      </c>
      <c r="O3713" s="172">
        <v>0</v>
      </c>
      <c r="P3713" s="199">
        <f t="shared" si="701"/>
        <v>2.5057208148148145E-3</v>
      </c>
      <c r="Q3713" s="233">
        <v>1.0903111999999999</v>
      </c>
      <c r="R3713" s="96">
        <v>2.4437819E-2</v>
      </c>
      <c r="S3713" s="96">
        <v>4.0774221999999999E-3</v>
      </c>
      <c r="T3713" s="96">
        <v>2.9552777999999999E-8</v>
      </c>
      <c r="U3713" s="96">
        <v>1.4940556000000001E-2</v>
      </c>
      <c r="V3713" s="96">
        <v>3.0498648000000001E-3</v>
      </c>
      <c r="W3713" s="96">
        <v>1.0438056</v>
      </c>
      <c r="X3713" s="241">
        <f t="shared" si="697"/>
        <v>2.4065540915980401E-4</v>
      </c>
      <c r="Y3713" s="241">
        <f t="shared" si="698"/>
        <v>1.15716114655E-4</v>
      </c>
      <c r="Z3713" s="241">
        <f t="shared" si="699"/>
        <v>6.3468987384804001E-5</v>
      </c>
      <c r="AA3713" s="241">
        <f t="shared" si="700"/>
        <v>6.1470307119999997E-5</v>
      </c>
      <c r="AB3713" s="241">
        <v>6.9165954999999998E-5</v>
      </c>
      <c r="AC3713" s="241">
        <v>9.6707127000000004E-9</v>
      </c>
      <c r="AD3713" s="241">
        <v>1.0900419E-5</v>
      </c>
      <c r="AE3713" s="241">
        <v>6.6264023000000001E-9</v>
      </c>
      <c r="AF3713" s="241">
        <v>3.5503400999999999E-5</v>
      </c>
      <c r="AG3713" s="241">
        <v>1.3004253999999999E-7</v>
      </c>
      <c r="AH3713" s="241">
        <v>4.5262634000000002E-5</v>
      </c>
      <c r="AI3713" s="241">
        <v>9.0149028000000004E-8</v>
      </c>
      <c r="AJ3713" s="241">
        <v>4.6272920000000001E-8</v>
      </c>
      <c r="AK3713" s="241">
        <v>7.2784877000000003E-7</v>
      </c>
      <c r="AL3713" s="241">
        <v>1.0194603E-8</v>
      </c>
      <c r="AM3713" s="241">
        <v>3.3163803999999997E-11</v>
      </c>
      <c r="AN3713" s="241">
        <v>6.0938032999999997E-6</v>
      </c>
      <c r="AO3713" s="241">
        <v>1.0814116000000001E-6</v>
      </c>
      <c r="AP3713" s="241">
        <v>1.015664E-5</v>
      </c>
      <c r="AQ3713" s="241">
        <v>2.7789212000000002E-7</v>
      </c>
      <c r="AR3713" s="241">
        <v>6.1192415000000002E-5</v>
      </c>
      <c r="AT3713" s="193"/>
      <c r="AU3713" s="193"/>
      <c r="AV3713" s="193"/>
      <c r="AW3713" s="193"/>
      <c r="AX3713" s="193"/>
      <c r="AY3713" s="193"/>
      <c r="AZ3713" s="193"/>
      <c r="BA3713" s="193"/>
      <c r="BB3713" s="193"/>
      <c r="BC3713" s="193"/>
      <c r="BD3713" s="193"/>
      <c r="BE3713" s="315"/>
      <c r="BF3713" s="315"/>
      <c r="BG3713" s="315"/>
      <c r="BH3713" s="315"/>
      <c r="BI3713" s="315"/>
      <c r="BJ3713" s="315"/>
      <c r="BK3713" s="315"/>
    </row>
    <row r="3714" spans="1:63" x14ac:dyDescent="0.25">
      <c r="A3714" s="9"/>
      <c r="B3714" s="43" t="s">
        <v>4654</v>
      </c>
      <c r="C3714" s="5" t="s">
        <v>1724</v>
      </c>
      <c r="D3714" s="172">
        <v>8.4021958999999993E-3</v>
      </c>
      <c r="E3714" s="172">
        <v>6.1535675000000001E-3</v>
      </c>
      <c r="F3714" s="172">
        <v>9.6936877000000003E-4</v>
      </c>
      <c r="G3714" s="172">
        <v>9.4793243999999999E-5</v>
      </c>
      <c r="H3714" s="172">
        <v>1.1611726E-5</v>
      </c>
      <c r="I3714" s="172">
        <v>8.8950800000000001E-4</v>
      </c>
      <c r="J3714" s="172">
        <v>9.4182418999999993E-5</v>
      </c>
      <c r="K3714" s="172">
        <v>9.1106301999999995E-7</v>
      </c>
      <c r="L3714" s="172">
        <v>1.8825314E-4</v>
      </c>
      <c r="M3714" s="172">
        <v>0</v>
      </c>
      <c r="N3714" s="172">
        <v>0</v>
      </c>
      <c r="O3714" s="172">
        <v>0</v>
      </c>
      <c r="P3714" s="199">
        <f t="shared" si="701"/>
        <v>4.558198148148148E-2</v>
      </c>
      <c r="Q3714" s="233">
        <v>2.2629587</v>
      </c>
      <c r="R3714" s="96">
        <v>0.55243973999999996</v>
      </c>
      <c r="S3714" s="96">
        <v>0.90275110999999997</v>
      </c>
      <c r="T3714" s="96">
        <v>2.5359444E-7</v>
      </c>
      <c r="U3714" s="96">
        <v>0.27459444</v>
      </c>
      <c r="V3714" s="96">
        <v>2.2673136E-2</v>
      </c>
      <c r="W3714" s="96">
        <v>0.51049999999999995</v>
      </c>
      <c r="X3714" s="241">
        <f t="shared" si="697"/>
        <v>4.08793031835599E-3</v>
      </c>
      <c r="Y3714" s="241">
        <f t="shared" si="698"/>
        <v>1.8424151852500003E-3</v>
      </c>
      <c r="Z3714" s="241">
        <f t="shared" si="699"/>
        <v>9.9451107120599011E-4</v>
      </c>
      <c r="AA3714" s="241">
        <f t="shared" si="700"/>
        <v>1.2510040618999999E-3</v>
      </c>
      <c r="AB3714" s="241">
        <v>1.2622434000000001E-3</v>
      </c>
      <c r="AC3714" s="241">
        <v>1.5558817000000001E-7</v>
      </c>
      <c r="AD3714" s="241">
        <v>2.0226768E-4</v>
      </c>
      <c r="AE3714" s="241">
        <v>7.397708E-8</v>
      </c>
      <c r="AF3714" s="241">
        <v>3.4944374999999999E-4</v>
      </c>
      <c r="AG3714" s="241">
        <v>2.823079E-5</v>
      </c>
      <c r="AH3714" s="241">
        <v>8.2607427999999996E-4</v>
      </c>
      <c r="AI3714" s="241">
        <v>1.530591E-6</v>
      </c>
      <c r="AJ3714" s="241">
        <v>8.2157596000000004E-7</v>
      </c>
      <c r="AK3714" s="241">
        <v>1.3133296000000001E-5</v>
      </c>
      <c r="AL3714" s="241">
        <v>9.5660408999999999E-8</v>
      </c>
      <c r="AM3714" s="241">
        <v>3.2183698999999998E-10</v>
      </c>
      <c r="AN3714" s="241">
        <v>1.1948758E-4</v>
      </c>
      <c r="AO3714" s="241">
        <v>1.0885987E-5</v>
      </c>
      <c r="AP3714" s="241">
        <v>2.2481779000000001E-5</v>
      </c>
      <c r="AQ3714" s="241">
        <v>4.3846189999999998E-7</v>
      </c>
      <c r="AR3714" s="241">
        <v>1.2505655999999999E-3</v>
      </c>
      <c r="AT3714" s="193"/>
      <c r="AU3714" s="193"/>
      <c r="AV3714" s="193"/>
      <c r="AW3714" s="193"/>
      <c r="AX3714" s="193"/>
      <c r="AY3714" s="193"/>
      <c r="AZ3714" s="193"/>
      <c r="BA3714" s="193"/>
      <c r="BB3714" s="193"/>
      <c r="BC3714" s="193"/>
      <c r="BD3714" s="193"/>
      <c r="BE3714" s="315"/>
      <c r="BF3714" s="315"/>
      <c r="BG3714" s="315"/>
      <c r="BH3714" s="315"/>
      <c r="BI3714" s="315"/>
      <c r="BJ3714" s="315"/>
      <c r="BK3714" s="315"/>
    </row>
    <row r="3715" spans="1:63" x14ac:dyDescent="0.25">
      <c r="A3715" s="9"/>
      <c r="B3715" s="43" t="s">
        <v>4654</v>
      </c>
      <c r="C3715" s="5" t="s">
        <v>1723</v>
      </c>
      <c r="D3715" s="172">
        <v>6.1756432E-2</v>
      </c>
      <c r="E3715" s="172">
        <v>4.2187840999999997E-2</v>
      </c>
      <c r="F3715" s="172">
        <v>1.3207768999999999E-2</v>
      </c>
      <c r="G3715" s="172">
        <v>3.7766485999999998E-3</v>
      </c>
      <c r="H3715" s="172">
        <v>2.8827963000000001E-5</v>
      </c>
      <c r="I3715" s="172">
        <v>2.1154729000000001E-3</v>
      </c>
      <c r="J3715" s="172">
        <v>3.1649040999999999E-4</v>
      </c>
      <c r="K3715" s="172">
        <v>2.3758045E-6</v>
      </c>
      <c r="L3715" s="172">
        <v>1.2100667000000001E-4</v>
      </c>
      <c r="M3715" s="172">
        <v>0</v>
      </c>
      <c r="N3715" s="172">
        <v>0</v>
      </c>
      <c r="O3715" s="172">
        <v>0</v>
      </c>
      <c r="P3715" s="199">
        <f t="shared" si="701"/>
        <v>0.31250252592592587</v>
      </c>
      <c r="Q3715" s="233">
        <v>3.6786547999999999</v>
      </c>
      <c r="R3715" s="96">
        <v>3.5678671</v>
      </c>
      <c r="S3715" s="96">
        <v>4.4227556000000001E-2</v>
      </c>
      <c r="T3715" s="96">
        <v>3.1324999999999998E-7</v>
      </c>
      <c r="U3715" s="96">
        <v>4.3475E-2</v>
      </c>
      <c r="V3715" s="96">
        <v>1.5851844E-3</v>
      </c>
      <c r="W3715" s="96">
        <v>2.1499721999999999E-2</v>
      </c>
      <c r="X3715" s="241">
        <f t="shared" si="697"/>
        <v>2.9065394114289995E-2</v>
      </c>
      <c r="Y3715" s="241">
        <f t="shared" si="698"/>
        <v>1.413411421757E-2</v>
      </c>
      <c r="Z3715" s="241">
        <f t="shared" si="699"/>
        <v>5.9995146528799993E-3</v>
      </c>
      <c r="AA3715" s="241">
        <f t="shared" si="700"/>
        <v>8.9317652438399998E-3</v>
      </c>
      <c r="AB3715" s="241">
        <v>8.662398E-3</v>
      </c>
      <c r="AC3715" s="241">
        <v>1.3754341999999999E-7</v>
      </c>
      <c r="AD3715" s="241">
        <v>3.0679365E-3</v>
      </c>
      <c r="AE3715" s="241">
        <v>4.9212064999999996E-7</v>
      </c>
      <c r="AF3715" s="241">
        <v>2.4017308999999998E-3</v>
      </c>
      <c r="AG3715" s="241">
        <v>1.4191535E-6</v>
      </c>
      <c r="AH3715" s="241">
        <v>5.6694663999999999E-3</v>
      </c>
      <c r="AI3715" s="241">
        <v>2.1502711E-5</v>
      </c>
      <c r="AJ3715" s="241">
        <v>3.3747402E-5</v>
      </c>
      <c r="AK3715" s="241">
        <v>3.1634272000000001E-6</v>
      </c>
      <c r="AL3715" s="241">
        <v>2.9546428999999998E-6</v>
      </c>
      <c r="AM3715" s="241">
        <v>8.8477800000000002E-9</v>
      </c>
      <c r="AN3715" s="241">
        <v>1.6895207000000001E-4</v>
      </c>
      <c r="AO3715" s="241">
        <v>5.4573836000000001E-5</v>
      </c>
      <c r="AP3715" s="241">
        <v>4.5145316E-5</v>
      </c>
      <c r="AQ3715" s="241">
        <v>3.5994383999999999E-7</v>
      </c>
      <c r="AR3715" s="241">
        <v>8.9314053000000004E-3</v>
      </c>
      <c r="AT3715" s="193"/>
      <c r="AU3715" s="193"/>
      <c r="AV3715" s="193"/>
      <c r="AW3715" s="193"/>
      <c r="AX3715" s="193"/>
      <c r="AY3715" s="193"/>
      <c r="AZ3715" s="193"/>
      <c r="BA3715" s="193"/>
      <c r="BB3715" s="193"/>
      <c r="BC3715" s="193"/>
      <c r="BD3715" s="193"/>
      <c r="BE3715" s="315"/>
      <c r="BF3715" s="315"/>
      <c r="BG3715" s="315"/>
      <c r="BH3715" s="315"/>
      <c r="BI3715" s="315"/>
      <c r="BJ3715" s="315"/>
      <c r="BK3715" s="315"/>
    </row>
    <row r="3716" spans="1:63" x14ac:dyDescent="0.25">
      <c r="A3716" s="9"/>
      <c r="B3716" s="43" t="s">
        <v>4654</v>
      </c>
      <c r="C3716" s="5" t="s">
        <v>1722</v>
      </c>
      <c r="D3716" s="172">
        <v>3.5853092000000003E-2</v>
      </c>
      <c r="E3716" s="172">
        <v>2.2910914000000001E-2</v>
      </c>
      <c r="F3716" s="172">
        <v>1.0758744000000001E-2</v>
      </c>
      <c r="G3716" s="172">
        <v>6.9153005999999996E-4</v>
      </c>
      <c r="H3716" s="172">
        <v>4.4754145999999998E-5</v>
      </c>
      <c r="I3716" s="172">
        <v>1.0857076E-3</v>
      </c>
      <c r="J3716" s="172">
        <v>1.9775926000000001E-4</v>
      </c>
      <c r="K3716" s="172">
        <v>5.3396307999999996E-6</v>
      </c>
      <c r="L3716" s="172">
        <v>1.5834374E-4</v>
      </c>
      <c r="M3716" s="172">
        <v>0</v>
      </c>
      <c r="N3716" s="172">
        <v>0</v>
      </c>
      <c r="O3716" s="172">
        <v>0</v>
      </c>
      <c r="P3716" s="199">
        <f t="shared" si="701"/>
        <v>0.16971047407407408</v>
      </c>
      <c r="Q3716" s="233">
        <v>2.7623256</v>
      </c>
      <c r="R3716" s="96">
        <v>2.2855780999999999</v>
      </c>
      <c r="S3716" s="96">
        <v>2.5445777999999999E-2</v>
      </c>
      <c r="T3716" s="96">
        <v>1.4076389E-6</v>
      </c>
      <c r="U3716" s="96">
        <v>0.16205278000000001</v>
      </c>
      <c r="V3716" s="96">
        <v>2.0916994000000001E-2</v>
      </c>
      <c r="W3716" s="96">
        <v>0.26833056</v>
      </c>
      <c r="X3716" s="241">
        <f t="shared" si="697"/>
        <v>1.6312304489120199E-2</v>
      </c>
      <c r="Y3716" s="241">
        <f t="shared" si="698"/>
        <v>7.26152210418E-3</v>
      </c>
      <c r="Z3716" s="241">
        <f t="shared" si="699"/>
        <v>3.3257456163802001E-3</v>
      </c>
      <c r="AA3716" s="241">
        <f t="shared" si="700"/>
        <v>5.7250367685599997E-3</v>
      </c>
      <c r="AB3716" s="241">
        <v>4.7038510999999998E-3</v>
      </c>
      <c r="AC3716" s="241">
        <v>5.9334963999999997E-7</v>
      </c>
      <c r="AD3716" s="241">
        <v>6.4372069000000003E-4</v>
      </c>
      <c r="AE3716" s="241">
        <v>4.8157807999999997E-7</v>
      </c>
      <c r="AF3716" s="241">
        <v>1.9120630999999999E-3</v>
      </c>
      <c r="AG3716" s="241">
        <v>8.1228646000000005E-7</v>
      </c>
      <c r="AH3716" s="241">
        <v>3.078716E-3</v>
      </c>
      <c r="AI3716" s="241">
        <v>1.7865019000000001E-5</v>
      </c>
      <c r="AJ3716" s="241">
        <v>6.0544382999999996E-6</v>
      </c>
      <c r="AK3716" s="241">
        <v>1.1584747E-5</v>
      </c>
      <c r="AL3716" s="241">
        <v>5.1907787000000002E-7</v>
      </c>
      <c r="AM3716" s="241">
        <v>1.7912101999999999E-9</v>
      </c>
      <c r="AN3716" s="241">
        <v>7.9605171000000002E-5</v>
      </c>
      <c r="AO3716" s="241">
        <v>3.1799228999999998E-5</v>
      </c>
      <c r="AP3716" s="241">
        <v>9.9600143000000006E-5</v>
      </c>
      <c r="AQ3716" s="241">
        <v>3.9276856000000001E-7</v>
      </c>
      <c r="AR3716" s="241">
        <v>5.7246440000000001E-3</v>
      </c>
      <c r="AT3716" s="193"/>
      <c r="AU3716" s="193"/>
      <c r="AV3716" s="193"/>
      <c r="AW3716" s="193"/>
      <c r="AX3716" s="193"/>
      <c r="AY3716" s="193"/>
      <c r="AZ3716" s="193"/>
      <c r="BA3716" s="193"/>
      <c r="BB3716" s="193"/>
      <c r="BC3716" s="193"/>
      <c r="BD3716" s="193"/>
      <c r="BE3716" s="315"/>
      <c r="BF3716" s="315"/>
      <c r="BG3716" s="315"/>
      <c r="BH3716" s="315"/>
      <c r="BI3716" s="315"/>
      <c r="BJ3716" s="315"/>
      <c r="BK3716" s="315"/>
    </row>
    <row r="3717" spans="1:63" x14ac:dyDescent="0.25">
      <c r="A3717" s="9"/>
      <c r="B3717" s="43" t="s">
        <v>4654</v>
      </c>
      <c r="C3717" s="5" t="s">
        <v>1721</v>
      </c>
      <c r="D3717" s="172">
        <v>2.5182418000000002E-2</v>
      </c>
      <c r="E3717" s="172">
        <v>1.8277214999999999E-2</v>
      </c>
      <c r="F3717" s="172">
        <v>4.3621989000000002E-3</v>
      </c>
      <c r="G3717" s="172">
        <v>1.2965091E-3</v>
      </c>
      <c r="H3717" s="172">
        <v>2.6736681999999998E-5</v>
      </c>
      <c r="I3717" s="172">
        <v>9.2380418999999997E-4</v>
      </c>
      <c r="J3717" s="172">
        <v>1.062218E-4</v>
      </c>
      <c r="K3717" s="172">
        <v>3.3102009E-6</v>
      </c>
      <c r="L3717" s="172">
        <v>1.8642233000000001E-4</v>
      </c>
      <c r="M3717" s="172">
        <v>0</v>
      </c>
      <c r="N3717" s="172">
        <v>0</v>
      </c>
      <c r="O3717" s="172">
        <v>0</v>
      </c>
      <c r="P3717" s="199">
        <f t="shared" si="701"/>
        <v>0.13538677777777777</v>
      </c>
      <c r="Q3717" s="233">
        <v>2.9878491999999999</v>
      </c>
      <c r="R3717" s="96">
        <v>1.6736313</v>
      </c>
      <c r="S3717" s="96">
        <v>1.0666755999999999</v>
      </c>
      <c r="T3717" s="96">
        <v>6.5583333000000003E-7</v>
      </c>
      <c r="U3717" s="96">
        <v>6.7750000000000005E-2</v>
      </c>
      <c r="V3717" s="96">
        <v>2.0130503000000001E-2</v>
      </c>
      <c r="W3717" s="96">
        <v>0.15966110999999999</v>
      </c>
      <c r="X3717" s="241">
        <f t="shared" si="697"/>
        <v>1.2497661825319299E-2</v>
      </c>
      <c r="Y3717" s="241">
        <f t="shared" si="698"/>
        <v>5.7223636384100005E-3</v>
      </c>
      <c r="Z3717" s="241">
        <f t="shared" si="699"/>
        <v>2.6013199513993E-3</v>
      </c>
      <c r="AA3717" s="241">
        <f t="shared" si="700"/>
        <v>4.1739782355099996E-3</v>
      </c>
      <c r="AB3717" s="241">
        <v>3.7523741000000002E-3</v>
      </c>
      <c r="AC3717" s="241">
        <v>3.1466940999999998E-7</v>
      </c>
      <c r="AD3717" s="241">
        <v>1.0464538E-3</v>
      </c>
      <c r="AE3717" s="241">
        <v>2.1795299999999999E-7</v>
      </c>
      <c r="AF3717" s="241">
        <v>8.8903080000000002E-4</v>
      </c>
      <c r="AG3717" s="241">
        <v>3.3972315999999997E-5</v>
      </c>
      <c r="AH3717" s="241">
        <v>2.4559175999999999E-3</v>
      </c>
      <c r="AI3717" s="241">
        <v>7.1290153999999998E-6</v>
      </c>
      <c r="AJ3717" s="241">
        <v>1.1539871999999999E-5</v>
      </c>
      <c r="AK3717" s="241">
        <v>4.1522165999999999E-6</v>
      </c>
      <c r="AL3717" s="241">
        <v>9.6675863000000007E-7</v>
      </c>
      <c r="AM3717" s="241">
        <v>2.9507692999999999E-9</v>
      </c>
      <c r="AN3717" s="241">
        <v>5.8467283999999998E-5</v>
      </c>
      <c r="AO3717" s="241">
        <v>2.0078519999999999E-5</v>
      </c>
      <c r="AP3717" s="241">
        <v>4.3065734000000003E-5</v>
      </c>
      <c r="AQ3717" s="241">
        <v>4.5973550999999998E-7</v>
      </c>
      <c r="AR3717" s="241">
        <v>4.1735184999999999E-3</v>
      </c>
      <c r="AT3717" s="193"/>
      <c r="AU3717" s="193"/>
      <c r="AV3717" s="193"/>
      <c r="AW3717" s="193"/>
      <c r="AX3717" s="193"/>
      <c r="AY3717" s="193"/>
      <c r="AZ3717" s="193"/>
      <c r="BA3717" s="193"/>
      <c r="BB3717" s="193"/>
      <c r="BC3717" s="193"/>
      <c r="BD3717" s="193"/>
      <c r="BE3717" s="315"/>
      <c r="BF3717" s="315"/>
      <c r="BG3717" s="315"/>
      <c r="BH3717" s="315"/>
      <c r="BI3717" s="315"/>
      <c r="BJ3717" s="315"/>
      <c r="BK3717" s="315"/>
    </row>
    <row r="3718" spans="1:63" x14ac:dyDescent="0.25">
      <c r="A3718" s="9"/>
      <c r="B3718" s="43" t="s">
        <v>4654</v>
      </c>
      <c r="C3718" s="5" t="s">
        <v>911</v>
      </c>
      <c r="D3718" s="172">
        <v>3.4169040999999997E-2</v>
      </c>
      <c r="E3718" s="172">
        <v>2.4439655000000001E-2</v>
      </c>
      <c r="F3718" s="172">
        <v>5.3257900000000004E-3</v>
      </c>
      <c r="G3718" s="172">
        <v>3.0422397999999998E-3</v>
      </c>
      <c r="H3718" s="172">
        <v>3.7676953999999999E-5</v>
      </c>
      <c r="I3718" s="172">
        <v>1.0747387E-3</v>
      </c>
      <c r="J3718" s="172">
        <v>1.2591967E-4</v>
      </c>
      <c r="K3718" s="172">
        <v>1.5198348000000001E-6</v>
      </c>
      <c r="L3718" s="172">
        <v>1.215008E-4</v>
      </c>
      <c r="M3718" s="172">
        <v>0</v>
      </c>
      <c r="N3718" s="172">
        <v>0</v>
      </c>
      <c r="O3718" s="172">
        <v>0</v>
      </c>
      <c r="P3718" s="199">
        <f t="shared" si="701"/>
        <v>0.18103448148148149</v>
      </c>
      <c r="Q3718" s="233">
        <v>2.8094918</v>
      </c>
      <c r="R3718" s="96">
        <v>2.1283140999999999</v>
      </c>
      <c r="S3718" s="96">
        <v>0.35469778000000002</v>
      </c>
      <c r="T3718" s="96">
        <v>1.2960556000000001E-6</v>
      </c>
      <c r="U3718" s="96">
        <v>1.1343611E-3</v>
      </c>
      <c r="V3718" s="96">
        <v>2.8864389000000002E-4</v>
      </c>
      <c r="W3718" s="96">
        <v>0.32505556000000002</v>
      </c>
      <c r="X3718" s="241">
        <f t="shared" si="697"/>
        <v>1.7243227664897103E-2</v>
      </c>
      <c r="Y3718" s="241">
        <f t="shared" si="698"/>
        <v>8.5036061418900001E-3</v>
      </c>
      <c r="Z3718" s="241">
        <f t="shared" si="699"/>
        <v>3.4063791092270998E-3</v>
      </c>
      <c r="AA3718" s="241">
        <f t="shared" si="700"/>
        <v>5.33324241378E-3</v>
      </c>
      <c r="AB3718" s="241">
        <v>5.0178020999999996E-3</v>
      </c>
      <c r="AC3718" s="241">
        <v>6.8382091999999999E-7</v>
      </c>
      <c r="AD3718" s="241">
        <v>2.3676384000000002E-3</v>
      </c>
      <c r="AE3718" s="241">
        <v>2.7757197000000002E-7</v>
      </c>
      <c r="AF3718" s="241">
        <v>1.1061026000000001E-3</v>
      </c>
      <c r="AG3718" s="241">
        <v>1.1101649E-5</v>
      </c>
      <c r="AH3718" s="241">
        <v>3.2841762999999999E-3</v>
      </c>
      <c r="AI3718" s="241">
        <v>8.7356054999999999E-6</v>
      </c>
      <c r="AJ3718" s="241">
        <v>2.7175491999999999E-5</v>
      </c>
      <c r="AK3718" s="241">
        <v>4.7350681999999996E-6</v>
      </c>
      <c r="AL3718" s="241">
        <v>2.2370633999999999E-6</v>
      </c>
      <c r="AM3718" s="241">
        <v>6.9234270999999998E-9</v>
      </c>
      <c r="AN3718" s="241">
        <v>6.7969437999999997E-6</v>
      </c>
      <c r="AO3718" s="241">
        <v>9.2306569000000003E-6</v>
      </c>
      <c r="AP3718" s="241">
        <v>6.3285055999999994E-5</v>
      </c>
      <c r="AQ3718" s="241">
        <v>3.4031378000000001E-7</v>
      </c>
      <c r="AR3718" s="241">
        <v>5.3329021000000001E-3</v>
      </c>
      <c r="AT3718" s="193"/>
      <c r="AU3718" s="193"/>
      <c r="AV3718" s="193"/>
      <c r="AW3718" s="193"/>
      <c r="AX3718" s="193"/>
      <c r="AY3718" s="193"/>
      <c r="AZ3718" s="193"/>
      <c r="BA3718" s="193"/>
      <c r="BB3718" s="193"/>
      <c r="BC3718" s="193"/>
      <c r="BD3718" s="193"/>
      <c r="BE3718" s="315"/>
      <c r="BF3718" s="315"/>
      <c r="BG3718" s="315"/>
      <c r="BH3718" s="315"/>
      <c r="BI3718" s="315"/>
      <c r="BJ3718" s="315"/>
      <c r="BK3718" s="315"/>
    </row>
    <row r="3719" spans="1:63" x14ac:dyDescent="0.25">
      <c r="A3719" s="9"/>
      <c r="B3719" s="43" t="s">
        <v>4654</v>
      </c>
      <c r="C3719" s="5" t="s">
        <v>910</v>
      </c>
      <c r="D3719" s="172">
        <v>2.9523374999999999E-3</v>
      </c>
      <c r="E3719" s="172">
        <v>1.4349161000000001E-3</v>
      </c>
      <c r="F3719" s="172">
        <v>3.9371295E-4</v>
      </c>
      <c r="G3719" s="172">
        <v>2.5475016E-5</v>
      </c>
      <c r="H3719" s="172">
        <v>6.3707569E-6</v>
      </c>
      <c r="I3719" s="172">
        <v>8.0863987999999995E-4</v>
      </c>
      <c r="J3719" s="172">
        <v>9.8667755999999997E-5</v>
      </c>
      <c r="K3719" s="172">
        <v>8.3806733000000004E-7</v>
      </c>
      <c r="L3719" s="172">
        <v>1.8371693E-4</v>
      </c>
      <c r="M3719" s="172">
        <v>0</v>
      </c>
      <c r="N3719" s="172">
        <v>0</v>
      </c>
      <c r="O3719" s="172">
        <v>0</v>
      </c>
      <c r="P3719" s="199">
        <f t="shared" si="701"/>
        <v>1.0629008148148149E-2</v>
      </c>
      <c r="Q3719" s="233">
        <v>2.556419</v>
      </c>
      <c r="R3719" s="96">
        <v>0.10995467</v>
      </c>
      <c r="S3719" s="96">
        <v>1.7675778</v>
      </c>
      <c r="T3719" s="96">
        <v>1.1224167E-7</v>
      </c>
      <c r="U3719" s="96">
        <v>0.24859444</v>
      </c>
      <c r="V3719" s="96">
        <v>6.6253776000000002E-3</v>
      </c>
      <c r="W3719" s="96">
        <v>0.42366667000000002</v>
      </c>
      <c r="X3719" s="241">
        <f t="shared" si="697"/>
        <v>1.32687006007725E-3</v>
      </c>
      <c r="Y3719" s="241">
        <f t="shared" si="698"/>
        <v>7.6372653535200009E-4</v>
      </c>
      <c r="Z3719" s="241">
        <f t="shared" si="699"/>
        <v>3.2082113947524998E-4</v>
      </c>
      <c r="AA3719" s="241">
        <f t="shared" si="700"/>
        <v>2.4232238525000001E-4</v>
      </c>
      <c r="AB3719" s="241">
        <v>2.9406058999999999E-4</v>
      </c>
      <c r="AC3719" s="241">
        <v>1.2170812999999999E-7</v>
      </c>
      <c r="AD3719" s="241">
        <v>1.6478571000000001E-4</v>
      </c>
      <c r="AE3719" s="241">
        <v>3.9562221999999998E-8</v>
      </c>
      <c r="AF3719" s="241">
        <v>2.4944923000000001E-4</v>
      </c>
      <c r="AG3719" s="241">
        <v>5.5269734999999999E-5</v>
      </c>
      <c r="AH3719" s="241">
        <v>1.9244874000000001E-4</v>
      </c>
      <c r="AI3719" s="241">
        <v>6.0834334999999998E-7</v>
      </c>
      <c r="AJ3719" s="241">
        <v>2.0097465000000001E-7</v>
      </c>
      <c r="AK3719" s="241">
        <v>1.1984311999999999E-5</v>
      </c>
      <c r="AL3719" s="241">
        <v>4.7337454999999998E-8</v>
      </c>
      <c r="AM3719" s="241">
        <v>1.8342025E-10</v>
      </c>
      <c r="AN3719" s="241">
        <v>9.5676497999999999E-5</v>
      </c>
      <c r="AO3719" s="241">
        <v>4.7225056000000001E-6</v>
      </c>
      <c r="AP3719" s="241">
        <v>1.5132245E-5</v>
      </c>
      <c r="AQ3719" s="241">
        <v>5.1066524999999998E-7</v>
      </c>
      <c r="AR3719" s="241">
        <v>2.4181172E-4</v>
      </c>
      <c r="AT3719" s="193"/>
      <c r="AU3719" s="193"/>
      <c r="AV3719" s="193"/>
      <c r="AW3719" s="193"/>
      <c r="AX3719" s="193"/>
      <c r="AY3719" s="193"/>
      <c r="AZ3719" s="193"/>
      <c r="BA3719" s="193"/>
      <c r="BB3719" s="193"/>
      <c r="BC3719" s="193"/>
      <c r="BD3719" s="193"/>
      <c r="BE3719" s="315"/>
      <c r="BF3719" s="315"/>
      <c r="BG3719" s="315"/>
      <c r="BH3719" s="315"/>
      <c r="BI3719" s="315"/>
      <c r="BJ3719" s="315"/>
      <c r="BK3719" s="315"/>
    </row>
    <row r="3720" spans="1:63" x14ac:dyDescent="0.25">
      <c r="A3720" s="9"/>
      <c r="B3720" s="43" t="s">
        <v>4654</v>
      </c>
      <c r="C3720" s="5" t="s">
        <v>690</v>
      </c>
      <c r="D3720" s="172">
        <v>4.0857883999999997E-2</v>
      </c>
      <c r="E3720" s="172">
        <v>1.8377850000000001E-2</v>
      </c>
      <c r="F3720" s="172">
        <v>1.7828228000000002E-2</v>
      </c>
      <c r="G3720" s="172">
        <v>2.9374690999999999E-3</v>
      </c>
      <c r="H3720" s="172">
        <v>1.3140910000000001E-5</v>
      </c>
      <c r="I3720" s="172">
        <v>1.5175166E-3</v>
      </c>
      <c r="J3720" s="172">
        <v>5.6174765000000001E-5</v>
      </c>
      <c r="K3720" s="172">
        <v>9.5231841000000005E-7</v>
      </c>
      <c r="L3720" s="172">
        <v>1.2655284E-4</v>
      </c>
      <c r="M3720" s="172">
        <v>0</v>
      </c>
      <c r="N3720" s="172">
        <v>0</v>
      </c>
      <c r="O3720" s="172">
        <v>0</v>
      </c>
      <c r="P3720" s="199">
        <f t="shared" si="701"/>
        <v>0.13613222222222221</v>
      </c>
      <c r="Q3720" s="233">
        <v>2.5537459</v>
      </c>
      <c r="R3720" s="96">
        <v>1.3596123</v>
      </c>
      <c r="S3720" s="96">
        <v>0.78972443999999997</v>
      </c>
      <c r="T3720" s="96">
        <v>1.2250833000000001E-7</v>
      </c>
      <c r="U3720" s="96">
        <v>4.0386111000000002E-2</v>
      </c>
      <c r="V3720" s="96">
        <v>2.7293667000000002E-4</v>
      </c>
      <c r="W3720" s="96">
        <v>0.36375000000000002</v>
      </c>
      <c r="X3720" s="241">
        <f t="shared" si="697"/>
        <v>1.4894282214429599E-2</v>
      </c>
      <c r="Y3720" s="241">
        <f t="shared" si="698"/>
        <v>8.9074190625560001E-3</v>
      </c>
      <c r="Z3720" s="241">
        <f t="shared" si="699"/>
        <v>2.5820648500035994E-3</v>
      </c>
      <c r="AA3720" s="241">
        <f t="shared" si="700"/>
        <v>3.40479830187E-3</v>
      </c>
      <c r="AB3720" s="241">
        <v>3.7732868000000001E-3</v>
      </c>
      <c r="AC3720" s="241">
        <v>9.2812965999999994E-8</v>
      </c>
      <c r="AD3720" s="241">
        <v>2.221691E-3</v>
      </c>
      <c r="AE3720" s="241">
        <v>3.9577258999999997E-7</v>
      </c>
      <c r="AF3720" s="241">
        <v>2.8872488000000001E-3</v>
      </c>
      <c r="AG3720" s="241">
        <v>2.4703876999999999E-5</v>
      </c>
      <c r="AH3720" s="241">
        <v>2.4697062E-3</v>
      </c>
      <c r="AI3720" s="241">
        <v>3.0549544000000003E-5</v>
      </c>
      <c r="AJ3720" s="241">
        <v>2.6274613999999999E-5</v>
      </c>
      <c r="AK3720" s="241">
        <v>2.3509917E-6</v>
      </c>
      <c r="AL3720" s="241">
        <v>2.1713702E-6</v>
      </c>
      <c r="AM3720" s="241">
        <v>6.4741035999999997E-9</v>
      </c>
      <c r="AN3720" s="241">
        <v>2.7313263E-5</v>
      </c>
      <c r="AO3720" s="241">
        <v>1.0373042E-5</v>
      </c>
      <c r="AP3720" s="241">
        <v>1.3319350999999999E-5</v>
      </c>
      <c r="AQ3720" s="241">
        <v>3.5910186999999999E-7</v>
      </c>
      <c r="AR3720" s="241">
        <v>3.4044392000000001E-3</v>
      </c>
      <c r="AT3720" s="193"/>
      <c r="AU3720" s="193"/>
      <c r="AV3720" s="193"/>
      <c r="AW3720" s="193"/>
      <c r="AX3720" s="193"/>
      <c r="AY3720" s="193"/>
      <c r="AZ3720" s="193"/>
      <c r="BA3720" s="193"/>
      <c r="BB3720" s="193"/>
      <c r="BC3720" s="193"/>
      <c r="BD3720" s="193"/>
      <c r="BE3720" s="315"/>
      <c r="BF3720" s="315"/>
      <c r="BG3720" s="315"/>
      <c r="BH3720" s="315"/>
      <c r="BI3720" s="315"/>
      <c r="BJ3720" s="315"/>
      <c r="BK3720" s="315"/>
    </row>
    <row r="3721" spans="1:63" x14ac:dyDescent="0.25">
      <c r="A3721" s="9"/>
      <c r="B3721" s="43" t="s">
        <v>4654</v>
      </c>
      <c r="C3721" s="5" t="s">
        <v>689</v>
      </c>
      <c r="D3721" s="172">
        <v>2.3740115999999999E-2</v>
      </c>
      <c r="E3721" s="172">
        <v>1.385129E-2</v>
      </c>
      <c r="F3721" s="172">
        <v>5.7378612000000004E-3</v>
      </c>
      <c r="G3721" s="172">
        <v>1.0003596999999999E-3</v>
      </c>
      <c r="H3721" s="172">
        <v>2.2974665999999999E-5</v>
      </c>
      <c r="I3721" s="172">
        <v>2.8054785999999999E-3</v>
      </c>
      <c r="J3721" s="172">
        <v>1.218269E-4</v>
      </c>
      <c r="K3721" s="172">
        <v>1.9933895999999998E-6</v>
      </c>
      <c r="L3721" s="172">
        <v>1.9833190999999999E-4</v>
      </c>
      <c r="M3721" s="172">
        <v>0</v>
      </c>
      <c r="N3721" s="172">
        <v>0</v>
      </c>
      <c r="O3721" s="172">
        <v>0</v>
      </c>
      <c r="P3721" s="199">
        <f t="shared" si="701"/>
        <v>0.10260214814814815</v>
      </c>
      <c r="Q3721" s="233">
        <v>3.2411013999999998</v>
      </c>
      <c r="R3721" s="96">
        <v>1.1357725999999999</v>
      </c>
      <c r="S3721" s="96">
        <v>1.9464667</v>
      </c>
      <c r="T3721" s="96">
        <v>6.4438888999999996E-7</v>
      </c>
      <c r="U3721" s="96">
        <v>3.5044443999999999E-3</v>
      </c>
      <c r="V3721" s="96">
        <v>2.9870778000000003E-4</v>
      </c>
      <c r="W3721" s="96">
        <v>0.15505832999999999</v>
      </c>
      <c r="X3721" s="241">
        <f t="shared" si="697"/>
        <v>1.00672430361093E-2</v>
      </c>
      <c r="Y3721" s="241">
        <f t="shared" si="698"/>
        <v>5.2626831226199999E-3</v>
      </c>
      <c r="Z3721" s="241">
        <f t="shared" si="699"/>
        <v>1.9589061113692999E-3</v>
      </c>
      <c r="AA3721" s="241">
        <f t="shared" si="700"/>
        <v>2.8456538021200003E-3</v>
      </c>
      <c r="AB3721" s="241">
        <v>2.8438843999999998E-3</v>
      </c>
      <c r="AC3721" s="241">
        <v>4.1378648999999997E-7</v>
      </c>
      <c r="AD3721" s="241">
        <v>8.7445785999999996E-4</v>
      </c>
      <c r="AE3721" s="241">
        <v>2.0504213000000001E-7</v>
      </c>
      <c r="AF3721" s="241">
        <v>1.4828513E-3</v>
      </c>
      <c r="AG3721" s="241">
        <v>6.0870733999999999E-5</v>
      </c>
      <c r="AH3721" s="241">
        <v>1.8612924E-3</v>
      </c>
      <c r="AI3721" s="241">
        <v>9.5752572000000002E-6</v>
      </c>
      <c r="AJ3721" s="241">
        <v>8.9103543999999992E-6</v>
      </c>
      <c r="AK3721" s="241">
        <v>3.0541288E-6</v>
      </c>
      <c r="AL3721" s="241">
        <v>7.6125558000000004E-7</v>
      </c>
      <c r="AM3721" s="241">
        <v>2.4613893000000001E-9</v>
      </c>
      <c r="AN3721" s="241">
        <v>2.7347224E-5</v>
      </c>
      <c r="AO3721" s="241">
        <v>1.2799312000000001E-5</v>
      </c>
      <c r="AP3721" s="241">
        <v>3.5163717999999999E-5</v>
      </c>
      <c r="AQ3721" s="241">
        <v>5.6150212000000001E-7</v>
      </c>
      <c r="AR3721" s="241">
        <v>2.8450923000000001E-3</v>
      </c>
      <c r="AT3721" s="193"/>
      <c r="AU3721" s="193"/>
      <c r="AV3721" s="193"/>
      <c r="AW3721" s="193"/>
      <c r="AX3721" s="193"/>
      <c r="AY3721" s="193"/>
      <c r="AZ3721" s="193"/>
      <c r="BA3721" s="193"/>
      <c r="BB3721" s="193"/>
      <c r="BC3721" s="193"/>
      <c r="BD3721" s="193"/>
      <c r="BE3721" s="315"/>
      <c r="BF3721" s="315"/>
      <c r="BG3721" s="315"/>
      <c r="BH3721" s="315"/>
      <c r="BI3721" s="315"/>
      <c r="BJ3721" s="315"/>
      <c r="BK3721" s="315"/>
    </row>
    <row r="3722" spans="1:63" x14ac:dyDescent="0.25">
      <c r="A3722" s="9"/>
      <c r="B3722" s="43" t="s">
        <v>4654</v>
      </c>
      <c r="C3722" s="5" t="s">
        <v>688</v>
      </c>
      <c r="D3722" s="172">
        <v>2.7090995999999999E-2</v>
      </c>
      <c r="E3722" s="172">
        <v>1.9352609999999999E-2</v>
      </c>
      <c r="F3722" s="172">
        <v>4.8469558000000003E-3</v>
      </c>
      <c r="G3722" s="172">
        <v>1.5985265E-3</v>
      </c>
      <c r="H3722" s="172">
        <v>2.7555635999999999E-5</v>
      </c>
      <c r="I3722" s="172">
        <v>9.5948609999999999E-4</v>
      </c>
      <c r="J3722" s="172">
        <v>1.1092321E-4</v>
      </c>
      <c r="K3722" s="172">
        <v>3.8266588999999997E-6</v>
      </c>
      <c r="L3722" s="172">
        <v>1.9111225000000001E-4</v>
      </c>
      <c r="M3722" s="172">
        <v>0</v>
      </c>
      <c r="N3722" s="172">
        <v>0</v>
      </c>
      <c r="O3722" s="172">
        <v>0</v>
      </c>
      <c r="P3722" s="199">
        <f t="shared" si="701"/>
        <v>0.14335266666666666</v>
      </c>
      <c r="Q3722" s="233">
        <v>3.0978612000000001</v>
      </c>
      <c r="R3722" s="96">
        <v>1.7518967000000001</v>
      </c>
      <c r="S3722" s="96">
        <v>1.1558556</v>
      </c>
      <c r="T3722" s="96">
        <v>6.8430556000000001E-7</v>
      </c>
      <c r="U3722" s="96">
        <v>3.8358333000000001E-2</v>
      </c>
      <c r="V3722" s="96">
        <v>2.1727722000000001E-2</v>
      </c>
      <c r="W3722" s="96">
        <v>0.13002221999999999</v>
      </c>
      <c r="X3722" s="241">
        <f t="shared" si="697"/>
        <v>1.3373520333323199E-2</v>
      </c>
      <c r="Y3722" s="241">
        <f t="shared" si="698"/>
        <v>6.2448689442399993E-3</v>
      </c>
      <c r="Z3722" s="241">
        <f t="shared" si="699"/>
        <v>2.7400468161331995E-3</v>
      </c>
      <c r="AA3722" s="241">
        <f t="shared" si="700"/>
        <v>4.3886045729500008E-3</v>
      </c>
      <c r="AB3722" s="241">
        <v>3.9732272000000003E-3</v>
      </c>
      <c r="AC3722" s="241">
        <v>3.4850463999999997E-7</v>
      </c>
      <c r="AD3722" s="241">
        <v>1.2647890000000001E-3</v>
      </c>
      <c r="AE3722" s="241">
        <v>2.318946E-7</v>
      </c>
      <c r="AF3722" s="241">
        <v>9.6932367000000005E-4</v>
      </c>
      <c r="AG3722" s="241">
        <v>3.6948674999999999E-5</v>
      </c>
      <c r="AH3722" s="241">
        <v>2.6004764000000001E-3</v>
      </c>
      <c r="AI3722" s="241">
        <v>7.9404197999999992E-6</v>
      </c>
      <c r="AJ3722" s="241">
        <v>1.4239823999999999E-5</v>
      </c>
      <c r="AK3722" s="241">
        <v>2.9594981000000001E-6</v>
      </c>
      <c r="AL3722" s="241">
        <v>1.1841815E-6</v>
      </c>
      <c r="AM3722" s="241">
        <v>3.5937331999999999E-9</v>
      </c>
      <c r="AN3722" s="241">
        <v>4.6619563999999998E-5</v>
      </c>
      <c r="AO3722" s="241">
        <v>1.9654515000000001E-5</v>
      </c>
      <c r="AP3722" s="241">
        <v>4.6968819999999998E-5</v>
      </c>
      <c r="AQ3722" s="241">
        <v>4.7867294999999999E-7</v>
      </c>
      <c r="AR3722" s="241">
        <v>4.3881259000000004E-3</v>
      </c>
      <c r="AT3722" s="193"/>
      <c r="AU3722" s="193"/>
      <c r="AV3722" s="193"/>
      <c r="AW3722" s="193"/>
      <c r="AX3722" s="193"/>
      <c r="AY3722" s="193"/>
      <c r="AZ3722" s="193"/>
      <c r="BA3722" s="193"/>
      <c r="BB3722" s="193"/>
      <c r="BC3722" s="193"/>
      <c r="BD3722" s="193"/>
      <c r="BE3722" s="315"/>
      <c r="BF3722" s="315"/>
      <c r="BG3722" s="315"/>
      <c r="BH3722" s="315"/>
      <c r="BI3722" s="315"/>
      <c r="BJ3722" s="315"/>
      <c r="BK3722" s="315"/>
    </row>
    <row r="3723" spans="1:63" x14ac:dyDescent="0.25">
      <c r="A3723" s="9"/>
      <c r="B3723" s="43" t="s">
        <v>4654</v>
      </c>
      <c r="C3723" s="5" t="s">
        <v>1932</v>
      </c>
      <c r="D3723" s="172">
        <v>4.2002211999999997E-2</v>
      </c>
      <c r="E3723" s="172">
        <v>2.8321141000000001E-2</v>
      </c>
      <c r="F3723" s="172">
        <v>1.0802176E-2</v>
      </c>
      <c r="G3723" s="172">
        <v>1.1740252E-3</v>
      </c>
      <c r="H3723" s="172">
        <v>4.2645694999999997E-5</v>
      </c>
      <c r="I3723" s="172">
        <v>4.3558179999999999E-4</v>
      </c>
      <c r="J3723" s="172">
        <v>8.4230030999999999E-4</v>
      </c>
      <c r="K3723" s="172">
        <v>1.2565815999999999E-4</v>
      </c>
      <c r="L3723" s="172">
        <v>2.5868340999999999E-4</v>
      </c>
      <c r="M3723" s="172">
        <v>0</v>
      </c>
      <c r="N3723" s="172">
        <v>0</v>
      </c>
      <c r="O3723" s="172">
        <v>0</v>
      </c>
      <c r="P3723" s="199">
        <f t="shared" si="701"/>
        <v>0.20978622962962962</v>
      </c>
      <c r="Q3723" s="233">
        <v>3.4982441</v>
      </c>
      <c r="R3723" s="96">
        <v>2.4713115999999999</v>
      </c>
      <c r="S3723" s="96">
        <v>0.90942444</v>
      </c>
      <c r="T3723" s="96">
        <v>4.9505555999999997E-7</v>
      </c>
      <c r="U3723" s="96">
        <v>3.6683332999999999E-2</v>
      </c>
      <c r="V3723" s="96">
        <v>4.2686499999999997E-3</v>
      </c>
      <c r="W3723" s="96">
        <v>7.6555555999999997E-2</v>
      </c>
      <c r="X3723" s="241">
        <f t="shared" si="697"/>
        <v>1.8841191094293001E-2</v>
      </c>
      <c r="Y3723" s="241">
        <f t="shared" si="698"/>
        <v>8.6293801680699996E-3</v>
      </c>
      <c r="Z3723" s="241">
        <f t="shared" si="699"/>
        <v>4.0219933653629992E-3</v>
      </c>
      <c r="AA3723" s="241">
        <f t="shared" si="700"/>
        <v>6.1898175608600002E-3</v>
      </c>
      <c r="AB3723" s="241">
        <v>5.8148402999999996E-3</v>
      </c>
      <c r="AC3723" s="241">
        <v>2.2059022E-7</v>
      </c>
      <c r="AD3723" s="241">
        <v>1.0879532999999999E-3</v>
      </c>
      <c r="AE3723" s="241">
        <v>4.0935285000000001E-7</v>
      </c>
      <c r="AF3723" s="241">
        <v>1.7059986E-3</v>
      </c>
      <c r="AG3723" s="241">
        <v>1.9958024999999999E-5</v>
      </c>
      <c r="AH3723" s="241">
        <v>3.8058012999999998E-3</v>
      </c>
      <c r="AI3723" s="241">
        <v>1.7759557000000001E-5</v>
      </c>
      <c r="AJ3723" s="241">
        <v>1.0426836999999999E-5</v>
      </c>
      <c r="AK3723" s="241">
        <v>4.3650198000000004E-6</v>
      </c>
      <c r="AL3723" s="241">
        <v>1.1965406999999999E-6</v>
      </c>
      <c r="AM3723" s="241">
        <v>3.0738630000000001E-9</v>
      </c>
      <c r="AN3723" s="241">
        <v>6.7537804999999996E-5</v>
      </c>
      <c r="AO3723" s="241">
        <v>6.8778205000000005E-5</v>
      </c>
      <c r="AP3723" s="241">
        <v>4.6125026999999997E-5</v>
      </c>
      <c r="AQ3723" s="241">
        <v>6.5136086000000003E-7</v>
      </c>
      <c r="AR3723" s="241">
        <v>6.1891662000000004E-3</v>
      </c>
      <c r="AT3723" s="193"/>
      <c r="AU3723" s="193"/>
      <c r="AV3723" s="193"/>
      <c r="AW3723" s="193"/>
      <c r="AX3723" s="193"/>
      <c r="AY3723" s="193"/>
      <c r="AZ3723" s="193"/>
      <c r="BA3723" s="193"/>
      <c r="BB3723" s="193"/>
      <c r="BC3723" s="193"/>
      <c r="BD3723" s="193"/>
      <c r="BE3723" s="315"/>
      <c r="BF3723" s="315"/>
      <c r="BG3723" s="315"/>
      <c r="BH3723" s="315"/>
      <c r="BI3723" s="315"/>
      <c r="BJ3723" s="315"/>
      <c r="BK3723" s="315"/>
    </row>
    <row r="3724" spans="1:63" x14ac:dyDescent="0.25">
      <c r="A3724" s="45" t="s">
        <v>616</v>
      </c>
      <c r="B3724" s="45"/>
      <c r="C3724" s="43"/>
      <c r="D3724" s="199"/>
      <c r="E3724" s="199"/>
      <c r="F3724" s="199"/>
      <c r="G3724" s="199"/>
      <c r="H3724" s="199"/>
      <c r="I3724" s="199"/>
      <c r="J3724" s="199"/>
      <c r="K3724" s="199"/>
      <c r="L3724" s="199"/>
      <c r="M3724" s="199"/>
      <c r="N3724" s="199"/>
      <c r="O3724" s="199"/>
      <c r="P3724" s="199"/>
      <c r="Q3724" s="239"/>
      <c r="R3724" s="97"/>
      <c r="S3724" s="97"/>
      <c r="T3724" s="97"/>
      <c r="U3724" s="97"/>
      <c r="V3724" s="97"/>
      <c r="W3724" s="97"/>
      <c r="X3724" s="259"/>
      <c r="Y3724" s="259"/>
      <c r="Z3724" s="259"/>
      <c r="AA3724" s="258"/>
      <c r="AB3724" s="258"/>
      <c r="AC3724" s="258"/>
      <c r="AD3724" s="258"/>
      <c r="AE3724" s="258"/>
      <c r="AF3724" s="258"/>
      <c r="AG3724" s="258"/>
      <c r="AH3724" s="258"/>
      <c r="AI3724" s="258"/>
      <c r="AJ3724" s="258"/>
      <c r="AK3724" s="258"/>
      <c r="AL3724" s="258"/>
      <c r="AM3724" s="258"/>
      <c r="AN3724" s="258"/>
      <c r="AO3724" s="258"/>
      <c r="AP3724" s="258"/>
      <c r="AQ3724" s="258"/>
      <c r="AR3724" s="258"/>
      <c r="AT3724" s="193"/>
      <c r="AU3724" s="193"/>
      <c r="AV3724" s="193"/>
      <c r="AW3724" s="193"/>
      <c r="AX3724" s="193"/>
      <c r="AY3724" s="193"/>
      <c r="AZ3724" s="193"/>
      <c r="BA3724" s="193"/>
      <c r="BB3724" s="193"/>
      <c r="BC3724" s="193"/>
      <c r="BD3724" s="193"/>
      <c r="BE3724" s="315"/>
      <c r="BF3724" s="315"/>
      <c r="BG3724" s="315"/>
      <c r="BH3724" s="315"/>
      <c r="BI3724" s="315"/>
      <c r="BJ3724" s="315"/>
      <c r="BK3724" s="315"/>
    </row>
    <row r="3725" spans="1:63" x14ac:dyDescent="0.25">
      <c r="A3725" s="9"/>
      <c r="B3725" s="43" t="s">
        <v>4654</v>
      </c>
      <c r="C3725" s="25" t="s">
        <v>3417</v>
      </c>
      <c r="D3725" s="193">
        <v>1.7546612E-2</v>
      </c>
      <c r="E3725" s="193">
        <v>1.2567383999999999E-2</v>
      </c>
      <c r="F3725" s="193">
        <v>3.4726777999999998E-3</v>
      </c>
      <c r="G3725" s="193">
        <v>7.4723045000000003E-4</v>
      </c>
      <c r="H3725" s="193">
        <v>1.5214895E-5</v>
      </c>
      <c r="I3725" s="193">
        <v>5.2078224000000003E-4</v>
      </c>
      <c r="J3725" s="193">
        <v>6.3270677999999997E-5</v>
      </c>
      <c r="K3725" s="193">
        <v>1.6036925000000001E-6</v>
      </c>
      <c r="L3725" s="193">
        <v>1.5844795000000001E-4</v>
      </c>
      <c r="M3725" s="193">
        <v>0</v>
      </c>
      <c r="N3725" s="193">
        <v>0</v>
      </c>
      <c r="O3725" s="193">
        <v>0</v>
      </c>
      <c r="P3725" s="199">
        <f t="shared" ref="P3725:P3758" si="702">E3725/0.135</f>
        <v>9.3091733333333315E-2</v>
      </c>
      <c r="Q3725" s="240">
        <v>2.1904507999999998</v>
      </c>
      <c r="R3725" s="99">
        <v>1.1386731999999999</v>
      </c>
      <c r="S3725" s="99">
        <v>0.48755778</v>
      </c>
      <c r="T3725" s="99">
        <v>3.7916667000000002E-7</v>
      </c>
      <c r="U3725" s="99">
        <v>3.2125000000000001E-3</v>
      </c>
      <c r="V3725" s="99">
        <v>2.5695527999999997E-4</v>
      </c>
      <c r="W3725" s="99">
        <v>0.56074999999999997</v>
      </c>
      <c r="X3725" s="241">
        <f t="shared" ref="X3725:X3758" si="703">SUM(Y3725:AA3725)</f>
        <v>8.4903580590733E-3</v>
      </c>
      <c r="Y3725" s="241">
        <f t="shared" ref="Y3725:Y3758" si="704">SUM(AB3725:AG3725)</f>
        <v>3.8556840977800001E-3</v>
      </c>
      <c r="Z3725" s="241">
        <f t="shared" ref="Z3725:Z3758" si="705">SUM(AH3725:AP3725)</f>
        <v>1.7832025253633E-3</v>
      </c>
      <c r="AA3725" s="241">
        <f t="shared" ref="AA3725:AA3758" si="706">SUM(AQ3725:AR3725)</f>
        <v>2.85147143593E-3</v>
      </c>
      <c r="AB3725" s="258">
        <v>2.5804404E-3</v>
      </c>
      <c r="AC3725" s="258">
        <v>1.8145418E-7</v>
      </c>
      <c r="AD3725" s="258">
        <v>5.9160851999999996E-4</v>
      </c>
      <c r="AE3725" s="258">
        <v>1.672486E-7</v>
      </c>
      <c r="AF3725" s="258">
        <v>6.6803054999999998E-4</v>
      </c>
      <c r="AG3725" s="258">
        <v>1.5255925000000001E-5</v>
      </c>
      <c r="AH3725" s="258">
        <v>1.6888711E-3</v>
      </c>
      <c r="AI3725" s="258">
        <v>5.7023339000000002E-6</v>
      </c>
      <c r="AJ3725" s="258">
        <v>6.6386453999999998E-6</v>
      </c>
      <c r="AK3725" s="258">
        <v>7.7095471000000004E-7</v>
      </c>
      <c r="AL3725" s="258">
        <v>5.5934779000000002E-7</v>
      </c>
      <c r="AM3725" s="258">
        <v>1.7065633E-9</v>
      </c>
      <c r="AN3725" s="258">
        <v>3.2358506000000002E-5</v>
      </c>
      <c r="AO3725" s="258">
        <v>1.8432908999999999E-5</v>
      </c>
      <c r="AP3725" s="258">
        <v>2.9867022000000001E-5</v>
      </c>
      <c r="AQ3725" s="258">
        <v>3.4993592999999998E-7</v>
      </c>
      <c r="AR3725" s="258">
        <v>2.8511215E-3</v>
      </c>
      <c r="AT3725" s="193"/>
      <c r="AU3725" s="193"/>
      <c r="AV3725" s="193"/>
      <c r="AW3725" s="193"/>
      <c r="AX3725" s="193"/>
      <c r="AY3725" s="193"/>
      <c r="AZ3725" s="193"/>
      <c r="BA3725" s="193"/>
      <c r="BB3725" s="193"/>
      <c r="BC3725" s="193"/>
      <c r="BD3725" s="193"/>
      <c r="BE3725" s="315"/>
      <c r="BF3725" s="315"/>
      <c r="BG3725" s="315"/>
      <c r="BH3725" s="315"/>
      <c r="BI3725" s="315"/>
      <c r="BJ3725" s="315"/>
      <c r="BK3725" s="315"/>
    </row>
    <row r="3726" spans="1:63" x14ac:dyDescent="0.25">
      <c r="A3726" s="9"/>
      <c r="B3726" s="43" t="s">
        <v>4654</v>
      </c>
      <c r="C3726" s="25" t="s">
        <v>5165</v>
      </c>
      <c r="D3726" s="193">
        <v>7.6297093000000005E-4</v>
      </c>
      <c r="E3726" s="193">
        <v>3.7554351000000001E-4</v>
      </c>
      <c r="F3726" s="193">
        <v>9.8477820000000002E-5</v>
      </c>
      <c r="G3726" s="193">
        <v>1.8803507999999999E-5</v>
      </c>
      <c r="H3726" s="193">
        <v>1.8850233999999999E-6</v>
      </c>
      <c r="I3726" s="193">
        <v>7.3972295000000003E-5</v>
      </c>
      <c r="J3726" s="193">
        <v>2.3832014E-5</v>
      </c>
      <c r="K3726" s="193">
        <v>2.4931280999999998E-7</v>
      </c>
      <c r="L3726" s="193">
        <v>1.7020744E-4</v>
      </c>
      <c r="M3726" s="193">
        <v>0</v>
      </c>
      <c r="N3726" s="193">
        <v>0</v>
      </c>
      <c r="O3726" s="193">
        <v>0</v>
      </c>
      <c r="P3726" s="199">
        <f t="shared" si="702"/>
        <v>2.7818037777777777E-3</v>
      </c>
      <c r="Q3726" s="240">
        <v>1.8177502000000001</v>
      </c>
      <c r="R3726" s="99">
        <v>3.1649398000000002E-2</v>
      </c>
      <c r="S3726" s="99">
        <v>1.0143310999999999</v>
      </c>
      <c r="T3726" s="99">
        <v>3.5247222000000003E-8</v>
      </c>
      <c r="U3726" s="99">
        <v>8.2925000000000002E-4</v>
      </c>
      <c r="V3726" s="99">
        <v>2.1822110999999999E-4</v>
      </c>
      <c r="W3726" s="99">
        <v>0.77072222000000001</v>
      </c>
      <c r="X3726" s="241">
        <f t="shared" si="703"/>
        <v>3.5387735707117997E-4</v>
      </c>
      <c r="Y3726" s="241">
        <f t="shared" si="704"/>
        <v>2.1625501680889997E-4</v>
      </c>
      <c r="Z3726" s="241">
        <f t="shared" si="705"/>
        <v>5.7974208242279992E-5</v>
      </c>
      <c r="AA3726" s="241">
        <f t="shared" si="706"/>
        <v>7.9648132020000001E-5</v>
      </c>
      <c r="AB3726" s="258">
        <v>7.6993495E-5</v>
      </c>
      <c r="AC3726" s="258">
        <v>2.8189095999999999E-8</v>
      </c>
      <c r="AD3726" s="258">
        <v>5.3206608000000002E-5</v>
      </c>
      <c r="AE3726" s="258">
        <v>7.4677129000000006E-9</v>
      </c>
      <c r="AF3726" s="258">
        <v>5.1890897E-5</v>
      </c>
      <c r="AG3726" s="258">
        <v>3.4128360000000001E-5</v>
      </c>
      <c r="AH3726" s="258">
        <v>5.0389658999999998E-5</v>
      </c>
      <c r="AI3726" s="258">
        <v>1.5753577E-7</v>
      </c>
      <c r="AJ3726" s="258">
        <v>1.6110202E-7</v>
      </c>
      <c r="AK3726" s="258">
        <v>1.6687129000000001E-7</v>
      </c>
      <c r="AL3726" s="258">
        <v>3.0144821000000002E-8</v>
      </c>
      <c r="AM3726" s="258">
        <v>1.0684128E-10</v>
      </c>
      <c r="AN3726" s="258">
        <v>1.5341139000000001E-6</v>
      </c>
      <c r="AO3726" s="258">
        <v>1.3907605999999999E-6</v>
      </c>
      <c r="AP3726" s="258">
        <v>4.1439140000000002E-6</v>
      </c>
      <c r="AQ3726" s="258">
        <v>3.9891102000000001E-7</v>
      </c>
      <c r="AR3726" s="258">
        <v>7.9249220999999998E-5</v>
      </c>
      <c r="AT3726" s="193"/>
      <c r="AU3726" s="193"/>
      <c r="AV3726" s="193"/>
      <c r="AW3726" s="193"/>
      <c r="AX3726" s="193"/>
      <c r="AY3726" s="193"/>
      <c r="AZ3726" s="193"/>
      <c r="BA3726" s="193"/>
      <c r="BB3726" s="193"/>
      <c r="BC3726" s="193"/>
      <c r="BD3726" s="193"/>
      <c r="BE3726" s="315"/>
      <c r="BF3726" s="315"/>
      <c r="BG3726" s="315"/>
      <c r="BH3726" s="315"/>
      <c r="BI3726" s="315"/>
      <c r="BJ3726" s="315"/>
      <c r="BK3726" s="315"/>
    </row>
    <row r="3727" spans="1:63" x14ac:dyDescent="0.25">
      <c r="A3727" s="9"/>
      <c r="B3727" s="43" t="s">
        <v>4654</v>
      </c>
      <c r="C3727" s="25" t="s">
        <v>5164</v>
      </c>
      <c r="D3727" s="193">
        <v>1.7626154000000002E-2</v>
      </c>
      <c r="E3727" s="193">
        <v>1.4597842999999999E-2</v>
      </c>
      <c r="F3727" s="193">
        <v>1.5108827000000001E-3</v>
      </c>
      <c r="G3727" s="193">
        <v>8.1159584000000003E-4</v>
      </c>
      <c r="H3727" s="193">
        <v>3.5424944000000001E-5</v>
      </c>
      <c r="I3727" s="193">
        <v>4.2426181000000001E-4</v>
      </c>
      <c r="J3727" s="193">
        <v>5.5346873999999999E-5</v>
      </c>
      <c r="K3727" s="193">
        <v>5.3290596000000003E-6</v>
      </c>
      <c r="L3727" s="193">
        <v>1.8547042999999999E-4</v>
      </c>
      <c r="M3727" s="193">
        <v>0</v>
      </c>
      <c r="N3727" s="193">
        <v>0</v>
      </c>
      <c r="O3727" s="193">
        <v>0</v>
      </c>
      <c r="P3727" s="199">
        <f t="shared" si="702"/>
        <v>0.10813217037037036</v>
      </c>
      <c r="Q3727" s="240">
        <v>2.2337012999999999</v>
      </c>
      <c r="R3727" s="99">
        <v>1.4037164</v>
      </c>
      <c r="S3727" s="99">
        <v>0.23129556000000001</v>
      </c>
      <c r="T3727" s="99">
        <v>9.8383333E-7</v>
      </c>
      <c r="U3727" s="99">
        <v>5.8197222E-2</v>
      </c>
      <c r="V3727" s="99">
        <v>1.9324500000000001E-2</v>
      </c>
      <c r="W3727" s="99">
        <v>0.52116667000000005</v>
      </c>
      <c r="X3727" s="241">
        <f t="shared" si="703"/>
        <v>9.593873467017601E-3</v>
      </c>
      <c r="Y3727" s="241">
        <f t="shared" si="704"/>
        <v>3.9934734642299999E-3</v>
      </c>
      <c r="Z3727" s="241">
        <f t="shared" si="705"/>
        <v>2.0824996183076002E-3</v>
      </c>
      <c r="AA3727" s="241">
        <f t="shared" si="706"/>
        <v>3.5179003844799999E-3</v>
      </c>
      <c r="AB3727" s="258">
        <v>2.9970081999999999E-3</v>
      </c>
      <c r="AC3727" s="258">
        <v>5.4886459000000003E-7</v>
      </c>
      <c r="AD3727" s="258">
        <v>6.3085208E-4</v>
      </c>
      <c r="AE3727" s="258">
        <v>1.3587264000000001E-7</v>
      </c>
      <c r="AF3727" s="258">
        <v>3.5819055000000001E-4</v>
      </c>
      <c r="AG3727" s="258">
        <v>6.7378969999999996E-6</v>
      </c>
      <c r="AH3727" s="258">
        <v>1.9614636999999999E-3</v>
      </c>
      <c r="AI3727" s="258">
        <v>2.3729786999999998E-6</v>
      </c>
      <c r="AJ3727" s="258">
        <v>7.2251993000000003E-6</v>
      </c>
      <c r="AK3727" s="258">
        <v>3.1506652000000001E-6</v>
      </c>
      <c r="AL3727" s="258">
        <v>5.9360558000000004E-7</v>
      </c>
      <c r="AM3727" s="258">
        <v>1.7795276E-9</v>
      </c>
      <c r="AN3727" s="258">
        <v>5.2236072000000003E-5</v>
      </c>
      <c r="AO3727" s="258">
        <v>1.4026791E-5</v>
      </c>
      <c r="AP3727" s="258">
        <v>4.1428826999999999E-5</v>
      </c>
      <c r="AQ3727" s="258">
        <v>4.0018448000000003E-7</v>
      </c>
      <c r="AR3727" s="258">
        <v>3.5175001999999999E-3</v>
      </c>
      <c r="AT3727" s="193"/>
      <c r="AU3727" s="193"/>
      <c r="AV3727" s="193"/>
      <c r="AW3727" s="193"/>
      <c r="AX3727" s="193"/>
      <c r="AY3727" s="193"/>
      <c r="AZ3727" s="193"/>
      <c r="BA3727" s="193"/>
      <c r="BB3727" s="193"/>
      <c r="BC3727" s="193"/>
      <c r="BD3727" s="193"/>
      <c r="BE3727" s="315"/>
      <c r="BF3727" s="315"/>
      <c r="BG3727" s="315"/>
      <c r="BH3727" s="315"/>
      <c r="BI3727" s="315"/>
      <c r="BJ3727" s="315"/>
      <c r="BK3727" s="315"/>
    </row>
    <row r="3728" spans="1:63" x14ac:dyDescent="0.25">
      <c r="A3728" s="9"/>
      <c r="B3728" s="43" t="s">
        <v>4654</v>
      </c>
      <c r="C3728" s="25" t="s">
        <v>5163</v>
      </c>
      <c r="D3728" s="193">
        <v>5.9899049000000003E-2</v>
      </c>
      <c r="E3728" s="193">
        <v>2.4774693E-2</v>
      </c>
      <c r="F3728" s="193">
        <v>2.510341E-2</v>
      </c>
      <c r="G3728" s="193">
        <v>4.2506877999999998E-3</v>
      </c>
      <c r="H3728" s="193">
        <v>1.5724680000000001E-5</v>
      </c>
      <c r="I3728" s="193">
        <v>5.5963056000000004E-3</v>
      </c>
      <c r="J3728" s="193">
        <v>5.2278233000000001E-5</v>
      </c>
      <c r="K3728" s="193">
        <v>8.6780183000000005E-7</v>
      </c>
      <c r="L3728" s="193">
        <v>1.0508207E-4</v>
      </c>
      <c r="M3728" s="193">
        <v>0</v>
      </c>
      <c r="N3728" s="193">
        <v>0</v>
      </c>
      <c r="O3728" s="193">
        <v>0</v>
      </c>
      <c r="P3728" s="199">
        <f t="shared" si="702"/>
        <v>0.18351624444444445</v>
      </c>
      <c r="Q3728" s="240">
        <v>2.309831</v>
      </c>
      <c r="R3728" s="99">
        <v>1.7500757</v>
      </c>
      <c r="S3728" s="99">
        <v>5.7331555999999999E-2</v>
      </c>
      <c r="T3728" s="99">
        <v>1.1323056E-7</v>
      </c>
      <c r="U3728" s="99">
        <v>9.8083332999999995E-4</v>
      </c>
      <c r="V3728" s="99">
        <v>3.0391971999999998E-4</v>
      </c>
      <c r="W3728" s="99">
        <v>0.50113889</v>
      </c>
      <c r="X3728" s="241">
        <f t="shared" si="703"/>
        <v>2.0852223806971198E-2</v>
      </c>
      <c r="Y3728" s="241">
        <f t="shared" si="704"/>
        <v>1.3006310017075999E-2</v>
      </c>
      <c r="Z3728" s="241">
        <f t="shared" si="705"/>
        <v>3.4637409635152002E-3</v>
      </c>
      <c r="AA3728" s="241">
        <f t="shared" si="706"/>
        <v>4.3821728263800002E-3</v>
      </c>
      <c r="AB3728" s="258">
        <v>5.0859664999999997E-3</v>
      </c>
      <c r="AC3728" s="258">
        <v>5.2445745999999997E-8</v>
      </c>
      <c r="AD3728" s="258">
        <v>3.1611820999999998E-3</v>
      </c>
      <c r="AE3728" s="258">
        <v>5.0783853000000004E-7</v>
      </c>
      <c r="AF3728" s="258">
        <v>4.7567905999999997E-3</v>
      </c>
      <c r="AG3728" s="258">
        <v>1.8105328E-6</v>
      </c>
      <c r="AH3728" s="258">
        <v>3.3289023E-3</v>
      </c>
      <c r="AI3728" s="258">
        <v>4.3135364999999998E-5</v>
      </c>
      <c r="AJ3728" s="258">
        <v>3.8026896000000003E-5</v>
      </c>
      <c r="AK3728" s="258">
        <v>9.1096818999999996E-7</v>
      </c>
      <c r="AL3728" s="258">
        <v>3.1146818000000001E-6</v>
      </c>
      <c r="AM3728" s="258">
        <v>9.2941252000000006E-9</v>
      </c>
      <c r="AN3728" s="258">
        <v>5.2496038999999999E-6</v>
      </c>
      <c r="AO3728" s="258">
        <v>9.7703495000000007E-6</v>
      </c>
      <c r="AP3728" s="258">
        <v>3.4621505000000001E-5</v>
      </c>
      <c r="AQ3728" s="258">
        <v>2.5952637999999999E-7</v>
      </c>
      <c r="AR3728" s="258">
        <v>4.3819133E-3</v>
      </c>
      <c r="AT3728" s="193"/>
      <c r="AU3728" s="193"/>
      <c r="AV3728" s="193"/>
      <c r="AW3728" s="193"/>
      <c r="AX3728" s="193"/>
      <c r="AY3728" s="193"/>
      <c r="AZ3728" s="193"/>
      <c r="BA3728" s="193"/>
      <c r="BB3728" s="193"/>
      <c r="BC3728" s="193"/>
      <c r="BD3728" s="193"/>
      <c r="BE3728" s="315"/>
      <c r="BF3728" s="315"/>
      <c r="BG3728" s="315"/>
      <c r="BH3728" s="315"/>
      <c r="BI3728" s="315"/>
      <c r="BJ3728" s="315"/>
      <c r="BK3728" s="315"/>
    </row>
    <row r="3729" spans="1:63" x14ac:dyDescent="0.25">
      <c r="A3729" s="9"/>
      <c r="B3729" s="43" t="s">
        <v>4654</v>
      </c>
      <c r="C3729" s="25" t="s">
        <v>5162</v>
      </c>
      <c r="D3729" s="193">
        <v>1.5574038E-2</v>
      </c>
      <c r="E3729" s="193">
        <v>1.2385344E-2</v>
      </c>
      <c r="F3729" s="193">
        <v>2.1117668E-3</v>
      </c>
      <c r="G3729" s="193">
        <v>3.3269737E-4</v>
      </c>
      <c r="H3729" s="193">
        <v>2.7539463000000002E-5</v>
      </c>
      <c r="I3729" s="193">
        <v>4.5690801000000002E-4</v>
      </c>
      <c r="J3729" s="193">
        <v>7.2802827000000001E-5</v>
      </c>
      <c r="K3729" s="193">
        <v>1.0026091000000001E-5</v>
      </c>
      <c r="L3729" s="193">
        <v>1.7695379E-4</v>
      </c>
      <c r="M3729" s="193">
        <v>0</v>
      </c>
      <c r="N3729" s="193">
        <v>0</v>
      </c>
      <c r="O3729" s="193">
        <v>0</v>
      </c>
      <c r="P3729" s="199">
        <f t="shared" si="702"/>
        <v>9.1743288888888885E-2</v>
      </c>
      <c r="Q3729" s="240">
        <v>3.1805511000000002</v>
      </c>
      <c r="R3729" s="99">
        <v>1.2012042000000001</v>
      </c>
      <c r="S3729" s="99">
        <v>1.9220444000000001</v>
      </c>
      <c r="T3729" s="99">
        <v>5.2222221999999998E-7</v>
      </c>
      <c r="U3729" s="99">
        <v>3.7769443999999999E-2</v>
      </c>
      <c r="V3729" s="99">
        <v>3.5575233E-3</v>
      </c>
      <c r="W3729" s="99">
        <v>1.5975E-2</v>
      </c>
      <c r="X3729" s="241">
        <f t="shared" si="703"/>
        <v>8.1611017138480003E-3</v>
      </c>
      <c r="Y3729" s="241">
        <f t="shared" si="704"/>
        <v>3.40479616826E-3</v>
      </c>
      <c r="Z3729" s="241">
        <f t="shared" si="705"/>
        <v>1.7444160601579998E-3</v>
      </c>
      <c r="AA3729" s="241">
        <f t="shared" si="706"/>
        <v>3.0118894854299998E-3</v>
      </c>
      <c r="AB3729" s="258">
        <v>2.5427632E-3</v>
      </c>
      <c r="AC3729" s="258">
        <v>3.0775984999999998E-7</v>
      </c>
      <c r="AD3729" s="258">
        <v>3.3487163999999998E-4</v>
      </c>
      <c r="AE3729" s="258">
        <v>1.4570641E-7</v>
      </c>
      <c r="AF3729" s="258">
        <v>4.6598467E-4</v>
      </c>
      <c r="AG3729" s="258">
        <v>6.0723192E-5</v>
      </c>
      <c r="AH3729" s="258">
        <v>1.6642743E-3</v>
      </c>
      <c r="AI3729" s="258">
        <v>3.3832291000000002E-6</v>
      </c>
      <c r="AJ3729" s="258">
        <v>2.9362278999999999E-6</v>
      </c>
      <c r="AK3729" s="258">
        <v>2.2624761000000001E-6</v>
      </c>
      <c r="AL3729" s="258">
        <v>2.6865293E-7</v>
      </c>
      <c r="AM3729" s="258">
        <v>8.8212800000000002E-10</v>
      </c>
      <c r="AN3729" s="258">
        <v>2.9271878E-5</v>
      </c>
      <c r="AO3729" s="258">
        <v>1.3406318E-5</v>
      </c>
      <c r="AP3729" s="258">
        <v>2.8612095999999999E-5</v>
      </c>
      <c r="AQ3729" s="258">
        <v>5.1678542999999995E-7</v>
      </c>
      <c r="AR3729" s="258">
        <v>3.0113726999999998E-3</v>
      </c>
      <c r="AT3729" s="193"/>
      <c r="AU3729" s="193"/>
      <c r="AV3729" s="193"/>
      <c r="AW3729" s="193"/>
      <c r="AX3729" s="193"/>
      <c r="AY3729" s="193"/>
      <c r="AZ3729" s="193"/>
      <c r="BA3729" s="193"/>
      <c r="BB3729" s="193"/>
      <c r="BC3729" s="193"/>
      <c r="BD3729" s="193"/>
      <c r="BE3729" s="315"/>
      <c r="BF3729" s="315"/>
      <c r="BG3729" s="315"/>
      <c r="BH3729" s="315"/>
      <c r="BI3729" s="315"/>
      <c r="BJ3729" s="315"/>
      <c r="BK3729" s="315"/>
    </row>
    <row r="3730" spans="1:63" x14ac:dyDescent="0.25">
      <c r="A3730" s="9"/>
      <c r="B3730" s="43" t="s">
        <v>4654</v>
      </c>
      <c r="C3730" s="25" t="s">
        <v>5161</v>
      </c>
      <c r="D3730" s="193">
        <v>3.2366749E-2</v>
      </c>
      <c r="E3730" s="193">
        <v>2.2224550999999999E-2</v>
      </c>
      <c r="F3730" s="193">
        <v>5.6535400000000003E-3</v>
      </c>
      <c r="G3730" s="193">
        <v>3.0811401E-3</v>
      </c>
      <c r="H3730" s="193">
        <v>2.0028985E-5</v>
      </c>
      <c r="I3730" s="193">
        <v>1.1053053000000001E-3</v>
      </c>
      <c r="J3730" s="193">
        <v>1.308964E-4</v>
      </c>
      <c r="K3730" s="193">
        <v>1.1854253999999999E-6</v>
      </c>
      <c r="L3730" s="193">
        <v>1.5010172E-4</v>
      </c>
      <c r="M3730" s="193">
        <v>0</v>
      </c>
      <c r="N3730" s="193">
        <v>0</v>
      </c>
      <c r="O3730" s="193">
        <v>0</v>
      </c>
      <c r="P3730" s="199">
        <f t="shared" si="702"/>
        <v>0.16462630370370368</v>
      </c>
      <c r="Q3730" s="240">
        <v>3.2550642999999999</v>
      </c>
      <c r="R3730" s="99">
        <v>1.7466269999999999</v>
      </c>
      <c r="S3730" s="99">
        <v>1.4080577999999999</v>
      </c>
      <c r="T3730" s="99">
        <v>3.7683332999999998E-7</v>
      </c>
      <c r="U3730" s="99">
        <v>3.0655556E-3</v>
      </c>
      <c r="V3730" s="99">
        <v>3.4409000000000002E-4</v>
      </c>
      <c r="W3730" s="99">
        <v>9.6969444000000002E-2</v>
      </c>
      <c r="X3730" s="241">
        <f t="shared" si="703"/>
        <v>1.5630417774520601E-2</v>
      </c>
      <c r="Y3730" s="241">
        <f t="shared" si="704"/>
        <v>8.15439608419E-3</v>
      </c>
      <c r="Z3730" s="241">
        <f t="shared" si="705"/>
        <v>3.1021000127606003E-3</v>
      </c>
      <c r="AA3730" s="241">
        <f t="shared" si="706"/>
        <v>4.3739216775700003E-3</v>
      </c>
      <c r="AB3730" s="258">
        <v>4.5632798999999998E-3</v>
      </c>
      <c r="AC3730" s="258">
        <v>2.4374287000000002E-7</v>
      </c>
      <c r="AD3730" s="258">
        <v>2.4142225999999999E-3</v>
      </c>
      <c r="AE3730" s="258">
        <v>2.4771231999999998E-7</v>
      </c>
      <c r="AF3730" s="258">
        <v>1.1323628000000001E-3</v>
      </c>
      <c r="AG3730" s="258">
        <v>4.4039329000000003E-5</v>
      </c>
      <c r="AH3730" s="258">
        <v>2.9867319000000002E-3</v>
      </c>
      <c r="AI3730" s="258">
        <v>9.2825526999999998E-6</v>
      </c>
      <c r="AJ3730" s="258">
        <v>2.7536589999999999E-5</v>
      </c>
      <c r="AK3730" s="258">
        <v>2.8193685000000001E-6</v>
      </c>
      <c r="AL3730" s="258">
        <v>2.2924221E-6</v>
      </c>
      <c r="AM3730" s="258">
        <v>6.9824605999999997E-9</v>
      </c>
      <c r="AN3730" s="258">
        <v>2.8820740999999999E-5</v>
      </c>
      <c r="AO3730" s="258">
        <v>1.5415818000000002E-5</v>
      </c>
      <c r="AP3730" s="258">
        <v>2.9193637999999998E-5</v>
      </c>
      <c r="AQ3730" s="258">
        <v>4.5167757E-7</v>
      </c>
      <c r="AR3730" s="258">
        <v>4.37347E-3</v>
      </c>
      <c r="AT3730" s="193"/>
      <c r="AU3730" s="193"/>
      <c r="AV3730" s="193"/>
      <c r="AW3730" s="193"/>
      <c r="AX3730" s="193"/>
      <c r="AY3730" s="193"/>
      <c r="AZ3730" s="193"/>
      <c r="BA3730" s="193"/>
      <c r="BB3730" s="193"/>
      <c r="BC3730" s="193"/>
      <c r="BD3730" s="193"/>
      <c r="BE3730" s="315"/>
      <c r="BF3730" s="315"/>
      <c r="BG3730" s="315"/>
      <c r="BH3730" s="315"/>
      <c r="BI3730" s="315"/>
      <c r="BJ3730" s="315"/>
      <c r="BK3730" s="315"/>
    </row>
    <row r="3731" spans="1:63" x14ac:dyDescent="0.25">
      <c r="A3731" s="9"/>
      <c r="B3731" s="43" t="s">
        <v>4654</v>
      </c>
      <c r="C3731" s="25" t="s">
        <v>5160</v>
      </c>
      <c r="D3731" s="193">
        <v>9.3868279999999998E-3</v>
      </c>
      <c r="E3731" s="193">
        <v>8.1247387999999997E-3</v>
      </c>
      <c r="F3731" s="193">
        <v>5.6053555E-4</v>
      </c>
      <c r="G3731" s="193">
        <v>4.2041973000000001E-5</v>
      </c>
      <c r="H3731" s="193">
        <v>8.4882889000000003E-5</v>
      </c>
      <c r="I3731" s="193">
        <v>1.1053784999999999E-4</v>
      </c>
      <c r="J3731" s="193">
        <v>3.0130925999999998E-4</v>
      </c>
      <c r="K3731" s="193">
        <v>1.4833479999999999E-6</v>
      </c>
      <c r="L3731" s="193">
        <v>1.6129838000000001E-4</v>
      </c>
      <c r="M3731" s="193">
        <v>0</v>
      </c>
      <c r="N3731" s="193">
        <v>0</v>
      </c>
      <c r="O3731" s="193">
        <v>0</v>
      </c>
      <c r="P3731" s="199">
        <f t="shared" si="702"/>
        <v>6.0183250370370367E-2</v>
      </c>
      <c r="Q3731" s="240">
        <v>1.3383350000000001</v>
      </c>
      <c r="R3731" s="99">
        <v>0.31550139999999999</v>
      </c>
      <c r="S3731" s="99">
        <v>8.8551556000000003E-2</v>
      </c>
      <c r="T3731" s="99">
        <v>3.8411111000000002E-7</v>
      </c>
      <c r="U3731" s="99">
        <v>5.1744444000000001E-2</v>
      </c>
      <c r="V3731" s="99">
        <v>2.3170366999999999E-4</v>
      </c>
      <c r="W3731" s="99">
        <v>0.88230556000000004</v>
      </c>
      <c r="X3731" s="241">
        <f t="shared" si="703"/>
        <v>3.9716305667641498E-3</v>
      </c>
      <c r="Y3731" s="241">
        <f t="shared" si="704"/>
        <v>1.8105483212930002E-3</v>
      </c>
      <c r="Z3731" s="241">
        <f t="shared" si="705"/>
        <v>1.3703187484511499E-3</v>
      </c>
      <c r="AA3731" s="241">
        <f t="shared" si="706"/>
        <v>7.9076349702000002E-4</v>
      </c>
      <c r="AB3731" s="258">
        <v>1.6335891E-3</v>
      </c>
      <c r="AC3731" s="258">
        <v>1.2340102E-7</v>
      </c>
      <c r="AD3731" s="258">
        <v>4.7250445000000001E-5</v>
      </c>
      <c r="AE3731" s="258">
        <v>5.7435473E-8</v>
      </c>
      <c r="AF3731" s="258">
        <v>1.2663948000000001E-4</v>
      </c>
      <c r="AG3731" s="258">
        <v>2.8884597999999998E-6</v>
      </c>
      <c r="AH3731" s="258">
        <v>1.0684532000000001E-3</v>
      </c>
      <c r="AI3731" s="258">
        <v>9.1175263000000001E-7</v>
      </c>
      <c r="AJ3731" s="258">
        <v>3.5613933000000002E-7</v>
      </c>
      <c r="AK3731" s="258">
        <v>2.6897618999999999E-6</v>
      </c>
      <c r="AL3731" s="258">
        <v>4.3326531999999998E-8</v>
      </c>
      <c r="AM3731" s="258">
        <v>1.2975914999999999E-10</v>
      </c>
      <c r="AN3731" s="258">
        <v>6.3449697000000002E-5</v>
      </c>
      <c r="AO3731" s="258">
        <v>3.2674012999999999E-6</v>
      </c>
      <c r="AP3731" s="258">
        <v>2.3114734000000001E-4</v>
      </c>
      <c r="AQ3731" s="258">
        <v>2.9321702000000002E-7</v>
      </c>
      <c r="AR3731" s="258">
        <v>7.9047028000000001E-4</v>
      </c>
      <c r="AT3731" s="193"/>
      <c r="AU3731" s="193"/>
      <c r="AV3731" s="193"/>
      <c r="AW3731" s="193"/>
      <c r="AX3731" s="193"/>
      <c r="AY3731" s="193"/>
      <c r="AZ3731" s="193"/>
      <c r="BA3731" s="193"/>
      <c r="BB3731" s="193"/>
      <c r="BC3731" s="193"/>
      <c r="BD3731" s="193"/>
      <c r="BE3731" s="315"/>
      <c r="BF3731" s="315"/>
      <c r="BG3731" s="315"/>
      <c r="BH3731" s="315"/>
      <c r="BI3731" s="315"/>
      <c r="BJ3731" s="315"/>
      <c r="BK3731" s="315"/>
    </row>
    <row r="3732" spans="1:63" x14ac:dyDescent="0.25">
      <c r="A3732" s="9"/>
      <c r="B3732" s="43" t="s">
        <v>4654</v>
      </c>
      <c r="C3732" s="25" t="s">
        <v>5159</v>
      </c>
      <c r="D3732" s="193">
        <v>6.7582598000000002E-3</v>
      </c>
      <c r="E3732" s="193">
        <v>4.6912241000000004E-3</v>
      </c>
      <c r="F3732" s="193">
        <v>1.163032E-3</v>
      </c>
      <c r="G3732" s="193">
        <v>3.3872026999999999E-4</v>
      </c>
      <c r="H3732" s="193">
        <v>8.9919939999999999E-6</v>
      </c>
      <c r="I3732" s="193">
        <v>3.0477249999999998E-4</v>
      </c>
      <c r="J3732" s="193">
        <v>6.1068479000000002E-5</v>
      </c>
      <c r="K3732" s="193">
        <v>1.1448773000000001E-6</v>
      </c>
      <c r="L3732" s="193">
        <v>1.8930567E-4</v>
      </c>
      <c r="M3732" s="193">
        <v>0</v>
      </c>
      <c r="N3732" s="193">
        <v>0</v>
      </c>
      <c r="O3732" s="193">
        <v>0</v>
      </c>
      <c r="P3732" s="199">
        <f t="shared" si="702"/>
        <v>3.4749808148148147E-2</v>
      </c>
      <c r="Q3732" s="240">
        <v>2.6882104999999998</v>
      </c>
      <c r="R3732" s="99">
        <v>0.43581441999999998</v>
      </c>
      <c r="S3732" s="99">
        <v>1.8861110999999999</v>
      </c>
      <c r="T3732" s="99">
        <v>2.3591667E-7</v>
      </c>
      <c r="U3732" s="99">
        <v>1.6485277999999999E-2</v>
      </c>
      <c r="V3732" s="99">
        <v>4.7717222E-3</v>
      </c>
      <c r="W3732" s="99">
        <v>0.34502778000000001</v>
      </c>
      <c r="X3732" s="241">
        <f t="shared" si="703"/>
        <v>3.3897887420287999E-3</v>
      </c>
      <c r="Y3732" s="241">
        <f t="shared" si="704"/>
        <v>1.6258747199579999E-3</v>
      </c>
      <c r="Z3732" s="241">
        <f t="shared" si="705"/>
        <v>6.7170206647080004E-4</v>
      </c>
      <c r="AA3732" s="241">
        <f t="shared" si="706"/>
        <v>1.0922119556E-3</v>
      </c>
      <c r="AB3732" s="258">
        <v>9.6289005999999997E-4</v>
      </c>
      <c r="AC3732" s="258">
        <v>1.9963133E-7</v>
      </c>
      <c r="AD3732" s="258">
        <v>3.3237316000000002E-4</v>
      </c>
      <c r="AE3732" s="258">
        <v>6.0264628000000004E-8</v>
      </c>
      <c r="AF3732" s="258">
        <v>2.6829677999999998E-4</v>
      </c>
      <c r="AG3732" s="258">
        <v>6.2054824E-5</v>
      </c>
      <c r="AH3732" s="258">
        <v>6.3020364999999997E-4</v>
      </c>
      <c r="AI3732" s="258">
        <v>1.9003973E-6</v>
      </c>
      <c r="AJ3732" s="258">
        <v>3.0046852999999998E-6</v>
      </c>
      <c r="AK3732" s="258">
        <v>1.2461609000000001E-6</v>
      </c>
      <c r="AL3732" s="258">
        <v>2.7332874000000001E-7</v>
      </c>
      <c r="AM3732" s="258">
        <v>8.5653079999999998E-10</v>
      </c>
      <c r="AN3732" s="258">
        <v>1.4339071E-5</v>
      </c>
      <c r="AO3732" s="258">
        <v>5.7620796999999999E-6</v>
      </c>
      <c r="AP3732" s="258">
        <v>1.4971837000000001E-5</v>
      </c>
      <c r="AQ3732" s="258">
        <v>5.1385560000000005E-7</v>
      </c>
      <c r="AR3732" s="258">
        <v>1.0916980999999999E-3</v>
      </c>
      <c r="AT3732" s="193"/>
      <c r="AU3732" s="193"/>
      <c r="AV3732" s="193"/>
      <c r="AW3732" s="193"/>
      <c r="AX3732" s="193"/>
      <c r="AY3732" s="193"/>
      <c r="AZ3732" s="193"/>
      <c r="BA3732" s="193"/>
      <c r="BB3732" s="193"/>
      <c r="BC3732" s="193"/>
      <c r="BD3732" s="193"/>
      <c r="BE3732" s="315"/>
      <c r="BF3732" s="315"/>
      <c r="BG3732" s="315"/>
      <c r="BH3732" s="315"/>
      <c r="BI3732" s="315"/>
      <c r="BJ3732" s="315"/>
      <c r="BK3732" s="315"/>
    </row>
    <row r="3733" spans="1:63" x14ac:dyDescent="0.25">
      <c r="A3733" s="9"/>
      <c r="B3733" s="43" t="s">
        <v>4654</v>
      </c>
      <c r="C3733" s="25" t="s">
        <v>1478</v>
      </c>
      <c r="D3733" s="193">
        <v>7.1681693000000005E-2</v>
      </c>
      <c r="E3733" s="193">
        <v>4.3051131999999999E-2</v>
      </c>
      <c r="F3733" s="193">
        <v>2.2657035999999998E-2</v>
      </c>
      <c r="G3733" s="193">
        <v>4.5988575999999999E-4</v>
      </c>
      <c r="H3733" s="193">
        <v>2.2178402999999999E-5</v>
      </c>
      <c r="I3733" s="193">
        <v>4.8878306000000003E-3</v>
      </c>
      <c r="J3733" s="193">
        <v>4.2643918000000001E-4</v>
      </c>
      <c r="K3733" s="193">
        <v>1.3213491999999999E-6</v>
      </c>
      <c r="L3733" s="193">
        <v>1.7587061000000001E-4</v>
      </c>
      <c r="M3733" s="193">
        <v>0</v>
      </c>
      <c r="N3733" s="193">
        <v>0</v>
      </c>
      <c r="O3733" s="193">
        <v>0</v>
      </c>
      <c r="P3733" s="199">
        <f t="shared" si="702"/>
        <v>0.31889727407407403</v>
      </c>
      <c r="Q3733" s="240">
        <v>3.0794229</v>
      </c>
      <c r="R3733" s="99">
        <v>2.7873402</v>
      </c>
      <c r="S3733" s="99">
        <v>9.3145111000000003E-2</v>
      </c>
      <c r="T3733" s="99">
        <v>2.8394444E-7</v>
      </c>
      <c r="U3733" s="99">
        <v>2.7916666999999999E-2</v>
      </c>
      <c r="V3733" s="99">
        <v>7.7059608000000003E-4</v>
      </c>
      <c r="W3733" s="99">
        <v>0.17025000000000001</v>
      </c>
      <c r="X3733" s="241">
        <f t="shared" si="703"/>
        <v>2.7277965164767898E-2</v>
      </c>
      <c r="Y3733" s="241">
        <f t="shared" si="704"/>
        <v>1.4034543128016001E-2</v>
      </c>
      <c r="Z3733" s="241">
        <f t="shared" si="705"/>
        <v>6.2669932841419003E-3</v>
      </c>
      <c r="AA3733" s="241">
        <f t="shared" si="706"/>
        <v>6.9764287526099993E-3</v>
      </c>
      <c r="AB3733" s="258">
        <v>8.8388622000000003E-3</v>
      </c>
      <c r="AC3733" s="258">
        <v>9.5341795999999996E-8</v>
      </c>
      <c r="AD3733" s="258">
        <v>7.1759445000000005E-4</v>
      </c>
      <c r="AE3733" s="258">
        <v>9.4572441999999997E-7</v>
      </c>
      <c r="AF3733" s="258">
        <v>4.4749281999999996E-3</v>
      </c>
      <c r="AG3733" s="258">
        <v>2.1172117999999999E-6</v>
      </c>
      <c r="AH3733" s="258">
        <v>5.7842937000000001E-3</v>
      </c>
      <c r="AI3733" s="258">
        <v>3.6980712999999999E-5</v>
      </c>
      <c r="AJ3733" s="258">
        <v>4.0685267999999999E-6</v>
      </c>
      <c r="AK3733" s="258">
        <v>2.5577748999999999E-6</v>
      </c>
      <c r="AL3733" s="258">
        <v>5.4285283000000002E-7</v>
      </c>
      <c r="AM3733" s="258">
        <v>1.6776118999999999E-9</v>
      </c>
      <c r="AN3733" s="258">
        <v>2.4214133000000001E-4</v>
      </c>
      <c r="AO3733" s="258">
        <v>1.1820566E-4</v>
      </c>
      <c r="AP3733" s="258">
        <v>7.8201049E-5</v>
      </c>
      <c r="AQ3733" s="258">
        <v>4.9195261000000005E-7</v>
      </c>
      <c r="AR3733" s="258">
        <v>6.9759367999999997E-3</v>
      </c>
      <c r="AT3733" s="193"/>
      <c r="AU3733" s="193"/>
      <c r="AV3733" s="193"/>
      <c r="AW3733" s="193"/>
      <c r="AX3733" s="193"/>
      <c r="AY3733" s="193"/>
      <c r="AZ3733" s="193"/>
      <c r="BA3733" s="193"/>
      <c r="BB3733" s="193"/>
      <c r="BC3733" s="193"/>
      <c r="BD3733" s="193"/>
      <c r="BE3733" s="315"/>
      <c r="BF3733" s="315"/>
      <c r="BG3733" s="315"/>
      <c r="BH3733" s="315"/>
      <c r="BI3733" s="315"/>
      <c r="BJ3733" s="315"/>
      <c r="BK3733" s="315"/>
    </row>
    <row r="3734" spans="1:63" x14ac:dyDescent="0.25">
      <c r="A3734" s="9"/>
      <c r="B3734" s="43" t="s">
        <v>4654</v>
      </c>
      <c r="C3734" s="25" t="s">
        <v>1477</v>
      </c>
      <c r="D3734" s="193">
        <v>7.2629535999999995E-2</v>
      </c>
      <c r="E3734" s="193">
        <v>3.2711169999999998E-2</v>
      </c>
      <c r="F3734" s="193">
        <v>2.2635987999999999E-2</v>
      </c>
      <c r="G3734" s="193">
        <v>6.8501248000000002E-3</v>
      </c>
      <c r="H3734" s="193">
        <v>2.1601727000000001E-5</v>
      </c>
      <c r="I3734" s="193">
        <v>1.0218242000000001E-2</v>
      </c>
      <c r="J3734" s="193">
        <v>9.1009226999999996E-5</v>
      </c>
      <c r="K3734" s="193">
        <v>8.4726774E-7</v>
      </c>
      <c r="L3734" s="193">
        <v>1.0055295999999999E-4</v>
      </c>
      <c r="M3734" s="193">
        <v>0</v>
      </c>
      <c r="N3734" s="193">
        <v>0</v>
      </c>
      <c r="O3734" s="193">
        <v>0</v>
      </c>
      <c r="P3734" s="199">
        <f t="shared" si="702"/>
        <v>0.24230496296296292</v>
      </c>
      <c r="Q3734" s="240">
        <v>3.2550392000000001</v>
      </c>
      <c r="R3734" s="99">
        <v>2.8017747000000002</v>
      </c>
      <c r="S3734" s="99">
        <v>0.12180778</v>
      </c>
      <c r="T3734" s="99">
        <v>2.3999999999999998E-7</v>
      </c>
      <c r="U3734" s="99">
        <v>2.5457778000000002E-3</v>
      </c>
      <c r="V3734" s="99">
        <v>4.6621082999999999E-4</v>
      </c>
      <c r="W3734" s="99">
        <v>0.32844444</v>
      </c>
      <c r="X3734" s="241">
        <f t="shared" si="703"/>
        <v>2.8785222698346002E-2</v>
      </c>
      <c r="Y3734" s="241">
        <f t="shared" si="704"/>
        <v>1.72121060486E-2</v>
      </c>
      <c r="Z3734" s="241">
        <f t="shared" si="705"/>
        <v>4.5574749444359996E-3</v>
      </c>
      <c r="AA3734" s="241">
        <f t="shared" si="706"/>
        <v>7.0156417053100001E-3</v>
      </c>
      <c r="AB3734" s="258">
        <v>6.7163324000000003E-3</v>
      </c>
      <c r="AC3734" s="258">
        <v>1.2283692E-7</v>
      </c>
      <c r="AD3734" s="258">
        <v>5.1044484999999999E-3</v>
      </c>
      <c r="AE3734" s="258">
        <v>5.0099287999999995E-7</v>
      </c>
      <c r="AF3734" s="258">
        <v>5.3868631E-3</v>
      </c>
      <c r="AG3734" s="258">
        <v>3.8382188000000004E-6</v>
      </c>
      <c r="AH3734" s="258">
        <v>4.3960294000000002E-3</v>
      </c>
      <c r="AI3734" s="258">
        <v>3.8637614999999999E-5</v>
      </c>
      <c r="AJ3734" s="258">
        <v>6.1284174000000001E-5</v>
      </c>
      <c r="AK3734" s="258">
        <v>1.7391676999999999E-6</v>
      </c>
      <c r="AL3734" s="258">
        <v>5.0133989E-6</v>
      </c>
      <c r="AM3734" s="258">
        <v>1.4977836000000001E-8</v>
      </c>
      <c r="AN3734" s="258">
        <v>6.9829810000000004E-6</v>
      </c>
      <c r="AO3734" s="258">
        <v>1.4777242E-5</v>
      </c>
      <c r="AP3734" s="258">
        <v>3.2995988000000001E-5</v>
      </c>
      <c r="AQ3734" s="258">
        <v>2.8360531000000002E-7</v>
      </c>
      <c r="AR3734" s="258">
        <v>7.0153580999999998E-3</v>
      </c>
      <c r="AT3734" s="193"/>
      <c r="AU3734" s="193"/>
      <c r="AV3734" s="193"/>
      <c r="AW3734" s="193"/>
      <c r="AX3734" s="193"/>
      <c r="AY3734" s="193"/>
      <c r="AZ3734" s="193"/>
      <c r="BA3734" s="193"/>
      <c r="BB3734" s="193"/>
      <c r="BC3734" s="193"/>
      <c r="BD3734" s="193"/>
      <c r="BE3734" s="315"/>
      <c r="BF3734" s="315"/>
      <c r="BG3734" s="315"/>
      <c r="BH3734" s="315"/>
      <c r="BI3734" s="315"/>
      <c r="BJ3734" s="315"/>
      <c r="BK3734" s="315"/>
    </row>
    <row r="3735" spans="1:63" x14ac:dyDescent="0.25">
      <c r="A3735" s="9"/>
      <c r="B3735" s="43" t="s">
        <v>4654</v>
      </c>
      <c r="C3735" s="25" t="s">
        <v>1476</v>
      </c>
      <c r="D3735" s="193">
        <v>3.9942489999999997E-2</v>
      </c>
      <c r="E3735" s="193">
        <v>2.9829029999999999E-2</v>
      </c>
      <c r="F3735" s="193">
        <v>5.4187684000000002E-3</v>
      </c>
      <c r="G3735" s="193">
        <v>3.7217701000000001E-3</v>
      </c>
      <c r="H3735" s="193">
        <v>2.2285167000000001E-5</v>
      </c>
      <c r="I3735" s="193">
        <v>7.2730405999999999E-4</v>
      </c>
      <c r="J3735" s="193">
        <v>9.0139681000000002E-5</v>
      </c>
      <c r="K3735" s="193">
        <v>1.0635352000000001E-6</v>
      </c>
      <c r="L3735" s="193">
        <v>1.3212868000000001E-4</v>
      </c>
      <c r="M3735" s="193">
        <v>0</v>
      </c>
      <c r="N3735" s="193">
        <v>0</v>
      </c>
      <c r="O3735" s="193">
        <v>0</v>
      </c>
      <c r="P3735" s="199">
        <f t="shared" si="702"/>
        <v>0.22095577777777775</v>
      </c>
      <c r="Q3735" s="240">
        <v>3.2186173999999999</v>
      </c>
      <c r="R3735" s="99">
        <v>2.1143983999999998</v>
      </c>
      <c r="S3735" s="99">
        <v>1.0295133000000001</v>
      </c>
      <c r="T3735" s="99">
        <v>3.5316667000000002E-7</v>
      </c>
      <c r="U3735" s="99">
        <v>4.2894443999999997E-2</v>
      </c>
      <c r="V3735" s="99">
        <v>5.9143167000000004E-4</v>
      </c>
      <c r="W3735" s="99">
        <v>3.1219443999999999E-2</v>
      </c>
      <c r="X3735" s="241">
        <f t="shared" si="703"/>
        <v>1.94166838612541E-2</v>
      </c>
      <c r="Y3735" s="241">
        <f t="shared" si="704"/>
        <v>9.9639179566499998E-3</v>
      </c>
      <c r="Z3735" s="241">
        <f t="shared" si="705"/>
        <v>4.1578990504841E-3</v>
      </c>
      <c r="AA3735" s="241">
        <f t="shared" si="706"/>
        <v>5.2948668541200001E-3</v>
      </c>
      <c r="AB3735" s="258">
        <v>6.1246805999999997E-3</v>
      </c>
      <c r="AC3735" s="258">
        <v>2.2216066000000001E-7</v>
      </c>
      <c r="AD3735" s="258">
        <v>2.7697195000000001E-3</v>
      </c>
      <c r="AE3735" s="258">
        <v>3.1013599000000001E-7</v>
      </c>
      <c r="AF3735" s="258">
        <v>1.0367868000000001E-3</v>
      </c>
      <c r="AG3735" s="258">
        <v>3.2198759999999998E-5</v>
      </c>
      <c r="AH3735" s="258">
        <v>4.0086955999999998E-3</v>
      </c>
      <c r="AI3735" s="258">
        <v>8.7256569999999992E-6</v>
      </c>
      <c r="AJ3735" s="258">
        <v>3.3280656000000001E-5</v>
      </c>
      <c r="AK3735" s="258">
        <v>2.5414221E-6</v>
      </c>
      <c r="AL3735" s="258">
        <v>2.6940784000000002E-6</v>
      </c>
      <c r="AM3735" s="258">
        <v>8.0239840999999995E-9</v>
      </c>
      <c r="AN3735" s="258">
        <v>5.4883089E-5</v>
      </c>
      <c r="AO3735" s="258">
        <v>1.9945552999999999E-5</v>
      </c>
      <c r="AP3735" s="258">
        <v>2.7124970999999999E-5</v>
      </c>
      <c r="AQ3735" s="258">
        <v>4.0925412E-7</v>
      </c>
      <c r="AR3735" s="258">
        <v>5.2944576E-3</v>
      </c>
      <c r="AT3735" s="193"/>
      <c r="AU3735" s="193"/>
      <c r="AV3735" s="193"/>
      <c r="AW3735" s="193"/>
      <c r="AX3735" s="193"/>
      <c r="AY3735" s="193"/>
      <c r="AZ3735" s="193"/>
      <c r="BA3735" s="193"/>
      <c r="BB3735" s="193"/>
      <c r="BC3735" s="193"/>
      <c r="BD3735" s="193"/>
      <c r="BE3735" s="315"/>
      <c r="BF3735" s="315"/>
      <c r="BG3735" s="315"/>
      <c r="BH3735" s="315"/>
      <c r="BI3735" s="315"/>
      <c r="BJ3735" s="315"/>
      <c r="BK3735" s="315"/>
    </row>
    <row r="3736" spans="1:63" x14ac:dyDescent="0.25">
      <c r="A3736" s="9"/>
      <c r="B3736" s="43" t="s">
        <v>4654</v>
      </c>
      <c r="C3736" s="25" t="s">
        <v>1475</v>
      </c>
      <c r="D3736" s="193">
        <v>2.9177231000000001E-2</v>
      </c>
      <c r="E3736" s="193">
        <v>2.4026736E-2</v>
      </c>
      <c r="F3736" s="193">
        <v>1.9224000000000001E-3</v>
      </c>
      <c r="G3736" s="193">
        <v>2.4642257999999998E-3</v>
      </c>
      <c r="H3736" s="193">
        <v>2.4793314E-5</v>
      </c>
      <c r="I3736" s="193">
        <v>4.3697666999999998E-4</v>
      </c>
      <c r="J3736" s="193">
        <v>6.7943514999999999E-5</v>
      </c>
      <c r="K3736" s="193">
        <v>3.3829542999999999E-6</v>
      </c>
      <c r="L3736" s="193">
        <v>2.3077308000000001E-4</v>
      </c>
      <c r="M3736" s="193">
        <v>0</v>
      </c>
      <c r="N3736" s="193">
        <v>0</v>
      </c>
      <c r="O3736" s="193">
        <v>0</v>
      </c>
      <c r="P3736" s="199">
        <f t="shared" si="702"/>
        <v>0.17797582222222222</v>
      </c>
      <c r="Q3736" s="240">
        <v>3.1285614000000002</v>
      </c>
      <c r="R3736" s="99">
        <v>2.0248393</v>
      </c>
      <c r="S3736" s="99">
        <v>0.95738221999999995</v>
      </c>
      <c r="T3736" s="99">
        <v>4.7677778000000001E-7</v>
      </c>
      <c r="U3736" s="99">
        <v>4.2972221999999997E-2</v>
      </c>
      <c r="V3736" s="99">
        <v>4.7836639E-2</v>
      </c>
      <c r="W3736" s="99">
        <v>5.5530556000000002E-2</v>
      </c>
      <c r="X3736" s="241">
        <f t="shared" si="703"/>
        <v>1.5691295777944699E-2</v>
      </c>
      <c r="Y3736" s="241">
        <f t="shared" si="704"/>
        <v>7.2396667982099995E-3</v>
      </c>
      <c r="Z3736" s="241">
        <f t="shared" si="705"/>
        <v>3.3807484076446991E-3</v>
      </c>
      <c r="AA3736" s="241">
        <f t="shared" si="706"/>
        <v>5.0708805720900002E-3</v>
      </c>
      <c r="AB3736" s="258">
        <v>4.9327444999999999E-3</v>
      </c>
      <c r="AC3736" s="258">
        <v>3.3317826999999999E-7</v>
      </c>
      <c r="AD3736" s="258">
        <v>1.8540614000000001E-3</v>
      </c>
      <c r="AE3736" s="258">
        <v>1.4730994000000001E-7</v>
      </c>
      <c r="AF3736" s="258">
        <v>4.2616021E-4</v>
      </c>
      <c r="AG3736" s="258">
        <v>2.62202E-5</v>
      </c>
      <c r="AH3736" s="258">
        <v>3.2284394999999998E-3</v>
      </c>
      <c r="AI3736" s="258">
        <v>3.0234525999999999E-6</v>
      </c>
      <c r="AJ3736" s="258">
        <v>2.2008367000000001E-5</v>
      </c>
      <c r="AK3736" s="258">
        <v>2.4381168E-6</v>
      </c>
      <c r="AL3736" s="258">
        <v>1.7483018E-6</v>
      </c>
      <c r="AM3736" s="258">
        <v>5.2214447000000004E-9</v>
      </c>
      <c r="AN3736" s="258">
        <v>6.2523678999999995E-5</v>
      </c>
      <c r="AO3736" s="258">
        <v>2.4764567999999999E-5</v>
      </c>
      <c r="AP3736" s="258">
        <v>3.5797200999999999E-5</v>
      </c>
      <c r="AQ3736" s="258">
        <v>4.7617209000000002E-7</v>
      </c>
      <c r="AR3736" s="258">
        <v>5.0704043999999998E-3</v>
      </c>
      <c r="AT3736" s="193"/>
      <c r="AU3736" s="193"/>
      <c r="AV3736" s="193"/>
      <c r="AW3736" s="193"/>
      <c r="AX3736" s="193"/>
      <c r="AY3736" s="193"/>
      <c r="AZ3736" s="193"/>
      <c r="BA3736" s="193"/>
      <c r="BB3736" s="193"/>
      <c r="BC3736" s="193"/>
      <c r="BD3736" s="193"/>
      <c r="BE3736" s="315"/>
      <c r="BF3736" s="315"/>
      <c r="BG3736" s="315"/>
      <c r="BH3736" s="315"/>
      <c r="BI3736" s="315"/>
      <c r="BJ3736" s="315"/>
      <c r="BK3736" s="315"/>
    </row>
    <row r="3737" spans="1:63" x14ac:dyDescent="0.25">
      <c r="A3737" s="9"/>
      <c r="B3737" s="43" t="s">
        <v>4654</v>
      </c>
      <c r="C3737" s="25" t="s">
        <v>3099</v>
      </c>
      <c r="D3737" s="193">
        <v>2.5817728000000002E-2</v>
      </c>
      <c r="E3737" s="193">
        <v>2.1056351000000001E-2</v>
      </c>
      <c r="F3737" s="193">
        <v>2.9698139999999999E-3</v>
      </c>
      <c r="G3737" s="193">
        <v>5.1749453999999997E-4</v>
      </c>
      <c r="H3737" s="193">
        <v>2.910757E-5</v>
      </c>
      <c r="I3737" s="193">
        <v>8.4253514000000003E-4</v>
      </c>
      <c r="J3737" s="193">
        <v>1.0963612E-4</v>
      </c>
      <c r="K3737" s="193">
        <v>1.5317561000000001E-6</v>
      </c>
      <c r="L3737" s="193">
        <v>2.9125815999999998E-4</v>
      </c>
      <c r="M3737" s="193">
        <v>0</v>
      </c>
      <c r="N3737" s="193">
        <v>0</v>
      </c>
      <c r="O3737" s="193">
        <v>0</v>
      </c>
      <c r="P3737" s="199">
        <f t="shared" si="702"/>
        <v>0.15597297037037036</v>
      </c>
      <c r="Q3737" s="240">
        <v>2.6771124999999998</v>
      </c>
      <c r="R3737" s="99">
        <v>1.9811049000000001</v>
      </c>
      <c r="S3737" s="99">
        <v>0.22849555999999999</v>
      </c>
      <c r="T3737" s="99">
        <v>8.2397221999999999E-7</v>
      </c>
      <c r="U3737" s="99">
        <v>0.23816111000000001</v>
      </c>
      <c r="V3737" s="99">
        <v>0.15500850999999999</v>
      </c>
      <c r="W3737" s="99">
        <v>7.4341667E-2</v>
      </c>
      <c r="X3737" s="241">
        <f t="shared" si="703"/>
        <v>1.3524180192032199E-2</v>
      </c>
      <c r="Y3737" s="241">
        <f t="shared" si="704"/>
        <v>5.4775073341499997E-3</v>
      </c>
      <c r="Z3737" s="241">
        <f t="shared" si="705"/>
        <v>3.0866971843422006E-3</v>
      </c>
      <c r="AA3737" s="241">
        <f t="shared" si="706"/>
        <v>4.95997567354E-3</v>
      </c>
      <c r="AB3737" s="258">
        <v>4.3227277999999996E-3</v>
      </c>
      <c r="AC3737" s="258">
        <v>3.8292291000000001E-7</v>
      </c>
      <c r="AD3737" s="258">
        <v>4.9889176E-4</v>
      </c>
      <c r="AE3737" s="258">
        <v>1.8155534E-7</v>
      </c>
      <c r="AF3737" s="258">
        <v>6.4847520999999995E-4</v>
      </c>
      <c r="AG3737" s="258">
        <v>6.8480858999999998E-6</v>
      </c>
      <c r="AH3737" s="258">
        <v>2.8290451000000001E-3</v>
      </c>
      <c r="AI3737" s="258">
        <v>4.7740488000000004E-6</v>
      </c>
      <c r="AJ3737" s="258">
        <v>4.5691351999999998E-6</v>
      </c>
      <c r="AK3737" s="258">
        <v>1.1611835E-5</v>
      </c>
      <c r="AL3737" s="258">
        <v>4.0933205E-7</v>
      </c>
      <c r="AM3737" s="258">
        <v>1.2712921999999999E-9</v>
      </c>
      <c r="AN3737" s="258">
        <v>1.5814253999999999E-4</v>
      </c>
      <c r="AO3737" s="258">
        <v>3.3171550000000003E-5</v>
      </c>
      <c r="AP3737" s="258">
        <v>4.4972372E-5</v>
      </c>
      <c r="AQ3737" s="258">
        <v>5.6087354000000005E-7</v>
      </c>
      <c r="AR3737" s="258">
        <v>4.9594147999999999E-3</v>
      </c>
      <c r="AT3737" s="193"/>
      <c r="AU3737" s="193"/>
      <c r="AV3737" s="193"/>
      <c r="AW3737" s="193"/>
      <c r="AX3737" s="193"/>
      <c r="AY3737" s="193"/>
      <c r="AZ3737" s="193"/>
      <c r="BA3737" s="193"/>
      <c r="BB3737" s="193"/>
      <c r="BC3737" s="193"/>
      <c r="BD3737" s="193"/>
      <c r="BE3737" s="315"/>
      <c r="BF3737" s="315"/>
      <c r="BG3737" s="315"/>
      <c r="BH3737" s="315"/>
      <c r="BI3737" s="315"/>
      <c r="BJ3737" s="315"/>
      <c r="BK3737" s="315"/>
    </row>
    <row r="3738" spans="1:63" x14ac:dyDescent="0.25">
      <c r="A3738" s="9"/>
      <c r="B3738" s="43" t="s">
        <v>4654</v>
      </c>
      <c r="C3738" s="25" t="s">
        <v>1409</v>
      </c>
      <c r="D3738" s="193">
        <v>3.0659809999999999E-2</v>
      </c>
      <c r="E3738" s="193">
        <v>1.8772085000000001E-2</v>
      </c>
      <c r="F3738" s="193">
        <v>9.3707546999999992E-3</v>
      </c>
      <c r="G3738" s="193">
        <v>6.6964330999999999E-4</v>
      </c>
      <c r="H3738" s="193">
        <v>3.2275586000000002E-5</v>
      </c>
      <c r="I3738" s="193">
        <v>1.4295919999999999E-3</v>
      </c>
      <c r="J3738" s="193">
        <v>1.7161313000000001E-4</v>
      </c>
      <c r="K3738" s="193">
        <v>1.8303648000000001E-6</v>
      </c>
      <c r="L3738" s="193">
        <v>2.1201645999999999E-4</v>
      </c>
      <c r="M3738" s="193">
        <v>0</v>
      </c>
      <c r="N3738" s="193">
        <v>0</v>
      </c>
      <c r="O3738" s="193">
        <v>0</v>
      </c>
      <c r="P3738" s="199">
        <f t="shared" si="702"/>
        <v>0.13905248148148147</v>
      </c>
      <c r="Q3738" s="240">
        <v>2.8829208999999998</v>
      </c>
      <c r="R3738" s="99">
        <v>1.7352958999999999</v>
      </c>
      <c r="S3738" s="99">
        <v>0.86646000000000001</v>
      </c>
      <c r="T3738" s="99">
        <v>9.0019444000000003E-7</v>
      </c>
      <c r="U3738" s="99">
        <v>9.0102777999999994E-2</v>
      </c>
      <c r="V3738" s="99">
        <v>6.2427971999999998E-2</v>
      </c>
      <c r="W3738" s="99">
        <v>0.12863332999999999</v>
      </c>
      <c r="X3738" s="241">
        <f t="shared" si="703"/>
        <v>1.3327602991074598E-2</v>
      </c>
      <c r="Y3738" s="241">
        <f t="shared" si="704"/>
        <v>6.2624444025299996E-3</v>
      </c>
      <c r="Z3738" s="241">
        <f t="shared" si="705"/>
        <v>2.7190740437345999E-3</v>
      </c>
      <c r="AA3738" s="241">
        <f t="shared" si="706"/>
        <v>4.3460845448099993E-3</v>
      </c>
      <c r="AB3738" s="258">
        <v>3.8535809E-3</v>
      </c>
      <c r="AC3738" s="258">
        <v>4.1292697999999998E-7</v>
      </c>
      <c r="AD3738" s="258">
        <v>6.1068725999999999E-4</v>
      </c>
      <c r="AE3738" s="258">
        <v>4.3293054999999998E-7</v>
      </c>
      <c r="AF3738" s="258">
        <v>1.770048E-3</v>
      </c>
      <c r="AG3738" s="258">
        <v>2.7282385000000001E-5</v>
      </c>
      <c r="AH3738" s="258">
        <v>2.5221379000000001E-3</v>
      </c>
      <c r="AI3738" s="258">
        <v>1.5430412999999999E-5</v>
      </c>
      <c r="AJ3738" s="258">
        <v>5.8793087000000004E-6</v>
      </c>
      <c r="AK3738" s="258">
        <v>5.5858988000000001E-6</v>
      </c>
      <c r="AL3738" s="258">
        <v>5.4583619999999995E-7</v>
      </c>
      <c r="AM3738" s="258">
        <v>1.7050346000000001E-9</v>
      </c>
      <c r="AN3738" s="258">
        <v>7.5541180999999996E-5</v>
      </c>
      <c r="AO3738" s="258">
        <v>2.6232515000000001E-5</v>
      </c>
      <c r="AP3738" s="258">
        <v>6.7719286000000002E-5</v>
      </c>
      <c r="AQ3738" s="258">
        <v>5.2574481000000003E-7</v>
      </c>
      <c r="AR3738" s="258">
        <v>4.3455587999999996E-3</v>
      </c>
      <c r="AT3738" s="193"/>
      <c r="AU3738" s="193"/>
      <c r="AV3738" s="193"/>
      <c r="AW3738" s="193"/>
      <c r="AX3738" s="193"/>
      <c r="AY3738" s="193"/>
      <c r="AZ3738" s="193"/>
      <c r="BA3738" s="193"/>
      <c r="BB3738" s="193"/>
      <c r="BC3738" s="193"/>
      <c r="BD3738" s="193"/>
      <c r="BE3738" s="315"/>
      <c r="BF3738" s="315"/>
      <c r="BG3738" s="315"/>
      <c r="BH3738" s="315"/>
      <c r="BI3738" s="315"/>
      <c r="BJ3738" s="315"/>
      <c r="BK3738" s="315"/>
    </row>
    <row r="3739" spans="1:63" x14ac:dyDescent="0.25">
      <c r="A3739" s="9"/>
      <c r="B3739" s="43" t="s">
        <v>4654</v>
      </c>
      <c r="C3739" s="25" t="s">
        <v>1408</v>
      </c>
      <c r="D3739" s="193">
        <v>2.2383888000000001E-2</v>
      </c>
      <c r="E3739" s="193">
        <v>1.6522531E-2</v>
      </c>
      <c r="F3739" s="193">
        <v>2.8696551000000001E-3</v>
      </c>
      <c r="G3739" s="193">
        <v>5.6633693000000004E-4</v>
      </c>
      <c r="H3739" s="193">
        <v>2.4843643000000001E-5</v>
      </c>
      <c r="I3739" s="193">
        <v>2.0447640000000001E-3</v>
      </c>
      <c r="J3739" s="193">
        <v>1.8917034999999999E-4</v>
      </c>
      <c r="K3739" s="193">
        <v>1.6975264000000001E-6</v>
      </c>
      <c r="L3739" s="193">
        <v>1.6488949999999999E-4</v>
      </c>
      <c r="M3739" s="193">
        <v>0</v>
      </c>
      <c r="N3739" s="193">
        <v>0</v>
      </c>
      <c r="O3739" s="193">
        <v>0</v>
      </c>
      <c r="P3739" s="199">
        <f t="shared" si="702"/>
        <v>0.12238911851851851</v>
      </c>
      <c r="Q3739" s="240">
        <v>3.1351608999999998</v>
      </c>
      <c r="R3739" s="99">
        <v>1.4377274</v>
      </c>
      <c r="S3739" s="99">
        <v>0.92353333000000004</v>
      </c>
      <c r="T3739" s="99">
        <v>4.8755556000000005E-7</v>
      </c>
      <c r="U3739" s="99">
        <v>0.59586110999999997</v>
      </c>
      <c r="V3739" s="99">
        <v>1.8302724999999999E-3</v>
      </c>
      <c r="W3739" s="99">
        <v>0.17620833</v>
      </c>
      <c r="X3739" s="241">
        <f t="shared" si="703"/>
        <v>1.0675882197069098E-2</v>
      </c>
      <c r="Y3739" s="241">
        <f t="shared" si="704"/>
        <v>4.9751772865799992E-3</v>
      </c>
      <c r="Z3739" s="241">
        <f t="shared" si="705"/>
        <v>2.5829350069490995E-3</v>
      </c>
      <c r="AA3739" s="241">
        <f t="shared" si="706"/>
        <v>3.11776990354E-3</v>
      </c>
      <c r="AB3739" s="258">
        <v>3.3890241000000001E-3</v>
      </c>
      <c r="AC3739" s="258">
        <v>2.8693173000000002E-7</v>
      </c>
      <c r="AD3739" s="258">
        <v>6.8149189999999998E-4</v>
      </c>
      <c r="AE3739" s="258">
        <v>1.8888385E-7</v>
      </c>
      <c r="AF3739" s="258">
        <v>8.7529806000000003E-4</v>
      </c>
      <c r="AG3739" s="258">
        <v>2.8887411000000001E-5</v>
      </c>
      <c r="AH3739" s="258">
        <v>2.2179741999999998E-3</v>
      </c>
      <c r="AI3739" s="258">
        <v>4.5608231E-6</v>
      </c>
      <c r="AJ3739" s="258">
        <v>5.0290450000000002E-6</v>
      </c>
      <c r="AK3739" s="258">
        <v>2.8373772999999999E-5</v>
      </c>
      <c r="AL3739" s="258">
        <v>4.6202831000000003E-7</v>
      </c>
      <c r="AM3739" s="258">
        <v>1.4365391E-9</v>
      </c>
      <c r="AN3739" s="258">
        <v>2.6327635999999998E-4</v>
      </c>
      <c r="AO3739" s="258">
        <v>2.3753784999999998E-5</v>
      </c>
      <c r="AP3739" s="258">
        <v>3.9503555999999999E-5</v>
      </c>
      <c r="AQ3739" s="258">
        <v>4.4930354000000001E-7</v>
      </c>
      <c r="AR3739" s="258">
        <v>3.1173206E-3</v>
      </c>
      <c r="AT3739" s="193"/>
      <c r="AU3739" s="193"/>
      <c r="AV3739" s="193"/>
      <c r="AW3739" s="193"/>
      <c r="AX3739" s="193"/>
      <c r="AY3739" s="193"/>
      <c r="AZ3739" s="193"/>
      <c r="BA3739" s="193"/>
      <c r="BB3739" s="193"/>
      <c r="BC3739" s="193"/>
      <c r="BD3739" s="193"/>
      <c r="BE3739" s="315"/>
      <c r="BF3739" s="315"/>
      <c r="BG3739" s="315"/>
      <c r="BH3739" s="315"/>
      <c r="BI3739" s="315"/>
      <c r="BJ3739" s="315"/>
      <c r="BK3739" s="315"/>
    </row>
    <row r="3740" spans="1:63" x14ac:dyDescent="0.25">
      <c r="A3740" s="9"/>
      <c r="B3740" s="43" t="s">
        <v>4654</v>
      </c>
      <c r="C3740" s="25" t="s">
        <v>1407</v>
      </c>
      <c r="D3740" s="193">
        <v>5.1276955000000004E-3</v>
      </c>
      <c r="E3740" s="193">
        <v>3.3531221000000001E-3</v>
      </c>
      <c r="F3740" s="193">
        <v>1.0596824000000001E-3</v>
      </c>
      <c r="G3740" s="193">
        <v>1.3199720999999999E-4</v>
      </c>
      <c r="H3740" s="193">
        <v>7.3379040999999997E-6</v>
      </c>
      <c r="I3740" s="193">
        <v>2.7981254000000001E-4</v>
      </c>
      <c r="J3740" s="193">
        <v>7.2963108999999997E-5</v>
      </c>
      <c r="K3740" s="193">
        <v>7.3585967999999998E-7</v>
      </c>
      <c r="L3740" s="193">
        <v>2.2204439E-4</v>
      </c>
      <c r="M3740" s="193">
        <v>0</v>
      </c>
      <c r="N3740" s="193">
        <v>0</v>
      </c>
      <c r="O3740" s="193">
        <v>0</v>
      </c>
      <c r="P3740" s="199">
        <f t="shared" si="702"/>
        <v>2.4837941481481482E-2</v>
      </c>
      <c r="Q3740" s="240">
        <v>3.3408544</v>
      </c>
      <c r="R3740" s="99">
        <v>0.28628719000000002</v>
      </c>
      <c r="S3740" s="99">
        <v>2.9165111000000001</v>
      </c>
      <c r="T3740" s="99">
        <v>1.9057222E-7</v>
      </c>
      <c r="U3740" s="99">
        <v>1.4606388999999999E-2</v>
      </c>
      <c r="V3740" s="99">
        <v>1.8522880999999999E-3</v>
      </c>
      <c r="W3740" s="99">
        <v>0.12159722000000001</v>
      </c>
      <c r="X3740" s="241">
        <f t="shared" si="703"/>
        <v>2.4626987522829501E-3</v>
      </c>
      <c r="Y3740" s="241">
        <f t="shared" si="704"/>
        <v>1.260434201541E-3</v>
      </c>
      <c r="Z3740" s="241">
        <f t="shared" si="705"/>
        <v>4.8462067049194994E-4</v>
      </c>
      <c r="AA3740" s="241">
        <f t="shared" si="706"/>
        <v>7.1764388024999997E-4</v>
      </c>
      <c r="AB3740" s="258">
        <v>6.8838617E-4</v>
      </c>
      <c r="AC3740" s="258">
        <v>6.7333108999999997E-8</v>
      </c>
      <c r="AD3740" s="258">
        <v>2.149137E-4</v>
      </c>
      <c r="AE3740" s="258">
        <v>6.1300432000000005E-8</v>
      </c>
      <c r="AF3740" s="258">
        <v>2.5799414999999999E-4</v>
      </c>
      <c r="AG3740" s="258">
        <v>9.9011547999999997E-5</v>
      </c>
      <c r="AH3740" s="258">
        <v>4.5055274999999999E-4</v>
      </c>
      <c r="AI3740" s="258">
        <v>1.7181197E-6</v>
      </c>
      <c r="AJ3740" s="258">
        <v>1.1517658E-6</v>
      </c>
      <c r="AK3740" s="258">
        <v>1.1795838999999999E-6</v>
      </c>
      <c r="AL3740" s="258">
        <v>1.3405375999999999E-7</v>
      </c>
      <c r="AM3740" s="258">
        <v>4.5773194999999998E-10</v>
      </c>
      <c r="AN3740" s="258">
        <v>1.2178820000000001E-5</v>
      </c>
      <c r="AO3740" s="258">
        <v>6.6674776000000002E-6</v>
      </c>
      <c r="AP3740" s="258">
        <v>1.1037642000000001E-5</v>
      </c>
      <c r="AQ3740" s="258">
        <v>6.5682024999999998E-7</v>
      </c>
      <c r="AR3740" s="258">
        <v>7.1698705999999996E-4</v>
      </c>
      <c r="AT3740" s="193"/>
      <c r="AU3740" s="193"/>
      <c r="AV3740" s="193"/>
      <c r="AW3740" s="193"/>
      <c r="AX3740" s="193"/>
      <c r="AY3740" s="193"/>
      <c r="AZ3740" s="193"/>
      <c r="BA3740" s="193"/>
      <c r="BB3740" s="193"/>
      <c r="BC3740" s="193"/>
      <c r="BD3740" s="193"/>
      <c r="BE3740" s="315"/>
      <c r="BF3740" s="315"/>
      <c r="BG3740" s="315"/>
      <c r="BH3740" s="315"/>
      <c r="BI3740" s="315"/>
      <c r="BJ3740" s="315"/>
      <c r="BK3740" s="315"/>
    </row>
    <row r="3741" spans="1:63" x14ac:dyDescent="0.25">
      <c r="A3741" s="9"/>
      <c r="B3741" s="43" t="s">
        <v>4654</v>
      </c>
      <c r="C3741" s="5" t="s">
        <v>1406</v>
      </c>
      <c r="D3741" s="172">
        <v>2.7611244E-2</v>
      </c>
      <c r="E3741" s="172">
        <v>2.1912754E-2</v>
      </c>
      <c r="F3741" s="172">
        <v>4.1675617999999996E-3</v>
      </c>
      <c r="G3741" s="172">
        <v>5.2557380000000005E-4</v>
      </c>
      <c r="H3741" s="172">
        <v>3.3307850999999999E-5</v>
      </c>
      <c r="I3741" s="172">
        <v>7.3024623999999995E-4</v>
      </c>
      <c r="J3741" s="172">
        <v>8.3796355999999996E-5</v>
      </c>
      <c r="K3741" s="172">
        <v>1.8011613E-6</v>
      </c>
      <c r="L3741" s="172">
        <v>1.5620238999999999E-4</v>
      </c>
      <c r="M3741" s="172">
        <v>0</v>
      </c>
      <c r="N3741" s="172">
        <v>0</v>
      </c>
      <c r="O3741" s="172">
        <v>0</v>
      </c>
      <c r="P3741" s="199">
        <f t="shared" si="702"/>
        <v>0.16231669629629628</v>
      </c>
      <c r="Q3741" s="233">
        <v>2.9724699999999999</v>
      </c>
      <c r="R3741" s="96">
        <v>2.1203337000000002</v>
      </c>
      <c r="S3741" s="96">
        <v>0.76578444000000001</v>
      </c>
      <c r="T3741" s="96">
        <v>7.5286110999999998E-7</v>
      </c>
      <c r="U3741" s="96">
        <v>6.1350000000000002E-2</v>
      </c>
      <c r="V3741" s="96">
        <v>5.8363169000000001E-3</v>
      </c>
      <c r="W3741" s="96">
        <v>1.9164721999999999E-2</v>
      </c>
      <c r="X3741" s="241">
        <f t="shared" si="703"/>
        <v>1.42466310002713E-2</v>
      </c>
      <c r="Y3741" s="241">
        <f t="shared" si="704"/>
        <v>5.83361428366E-3</v>
      </c>
      <c r="Z3741" s="241">
        <f t="shared" si="705"/>
        <v>3.0993092240013003E-3</v>
      </c>
      <c r="AA3741" s="241">
        <f t="shared" si="706"/>
        <v>5.3137074926099996E-3</v>
      </c>
      <c r="AB3741" s="241">
        <v>4.4993545999999999E-3</v>
      </c>
      <c r="AC3741" s="241">
        <v>1.9778731000000001E-7</v>
      </c>
      <c r="AD3741" s="241">
        <v>4.6843135000000001E-4</v>
      </c>
      <c r="AE3741" s="241">
        <v>2.5304335000000002E-7</v>
      </c>
      <c r="AF3741" s="241">
        <v>8.4121662000000001E-4</v>
      </c>
      <c r="AG3741" s="241">
        <v>2.4160883000000001E-5</v>
      </c>
      <c r="AH3741" s="241">
        <v>2.9448032999999998E-3</v>
      </c>
      <c r="AI3741" s="241">
        <v>6.7220578999999997E-6</v>
      </c>
      <c r="AJ3741" s="241">
        <v>4.6313984000000004E-6</v>
      </c>
      <c r="AK3741" s="241">
        <v>3.2564490000000002E-6</v>
      </c>
      <c r="AL3741" s="241">
        <v>4.1742939000000001E-7</v>
      </c>
      <c r="AM3741" s="241">
        <v>1.3753113000000001E-9</v>
      </c>
      <c r="AN3741" s="241">
        <v>7.6468461000000001E-5</v>
      </c>
      <c r="AO3741" s="241">
        <v>3.1059838999999997E-5</v>
      </c>
      <c r="AP3741" s="241">
        <v>3.1948914E-5</v>
      </c>
      <c r="AQ3741" s="241">
        <v>3.6669261E-7</v>
      </c>
      <c r="AR3741" s="241">
        <v>5.3133408E-3</v>
      </c>
      <c r="AT3741" s="193"/>
      <c r="AU3741" s="193"/>
      <c r="AV3741" s="193"/>
      <c r="AW3741" s="193"/>
      <c r="AX3741" s="193"/>
      <c r="AY3741" s="193"/>
      <c r="AZ3741" s="193"/>
      <c r="BA3741" s="193"/>
      <c r="BB3741" s="193"/>
      <c r="BC3741" s="193"/>
      <c r="BD3741" s="193"/>
      <c r="BE3741" s="315"/>
      <c r="BF3741" s="315"/>
      <c r="BG3741" s="315"/>
      <c r="BH3741" s="315"/>
      <c r="BI3741" s="315"/>
      <c r="BJ3741" s="315"/>
      <c r="BK3741" s="315"/>
    </row>
    <row r="3742" spans="1:63" x14ac:dyDescent="0.25">
      <c r="A3742" s="9"/>
      <c r="B3742" s="43" t="s">
        <v>4654</v>
      </c>
      <c r="C3742" s="25" t="s">
        <v>1405</v>
      </c>
      <c r="D3742" s="193">
        <v>6.1292553E-2</v>
      </c>
      <c r="E3742" s="193">
        <v>3.6521264999999997E-2</v>
      </c>
      <c r="F3742" s="193">
        <v>1.2013421999999999E-2</v>
      </c>
      <c r="G3742" s="193">
        <v>8.2752586E-3</v>
      </c>
      <c r="H3742" s="193">
        <v>4.2330957999999997E-5</v>
      </c>
      <c r="I3742" s="193">
        <v>4.1349016999999997E-3</v>
      </c>
      <c r="J3742" s="193">
        <v>1.7674391000000001E-4</v>
      </c>
      <c r="K3742" s="193">
        <v>3.3829636000000001E-6</v>
      </c>
      <c r="L3742" s="193">
        <v>1.2524827000000001E-4</v>
      </c>
      <c r="M3742" s="193">
        <v>0</v>
      </c>
      <c r="N3742" s="193">
        <v>0</v>
      </c>
      <c r="O3742" s="193">
        <v>0</v>
      </c>
      <c r="P3742" s="199">
        <f t="shared" si="702"/>
        <v>0.27052788888888885</v>
      </c>
      <c r="Q3742" s="240">
        <v>4.3318089000000004</v>
      </c>
      <c r="R3742" s="99">
        <v>4.0870271000000002</v>
      </c>
      <c r="S3742" s="99">
        <v>0.12457044</v>
      </c>
      <c r="T3742" s="99">
        <v>1.0256389000000001E-6</v>
      </c>
      <c r="U3742" s="99">
        <v>1.9816388999999998E-3</v>
      </c>
      <c r="V3742" s="99">
        <v>2.0720372000000001E-2</v>
      </c>
      <c r="W3742" s="99">
        <v>9.7508333000000003E-2</v>
      </c>
      <c r="X3742" s="241">
        <f t="shared" si="703"/>
        <v>3.1632502519591002E-2</v>
      </c>
      <c r="Y3742" s="241">
        <f t="shared" si="704"/>
        <v>1.6265988219460001E-2</v>
      </c>
      <c r="Z3742" s="241">
        <f t="shared" si="705"/>
        <v>5.1325526105509998E-3</v>
      </c>
      <c r="AA3742" s="241">
        <f t="shared" si="706"/>
        <v>1.0233961689579999E-2</v>
      </c>
      <c r="AB3742" s="258">
        <v>7.4982631000000003E-3</v>
      </c>
      <c r="AC3742" s="258">
        <v>4.2046807999999998E-7</v>
      </c>
      <c r="AD3742" s="258">
        <v>6.1771079999999997E-3</v>
      </c>
      <c r="AE3742" s="258">
        <v>3.4787007999999998E-7</v>
      </c>
      <c r="AF3742" s="258">
        <v>2.5859250000000002E-3</v>
      </c>
      <c r="AG3742" s="258">
        <v>3.9237813E-6</v>
      </c>
      <c r="AH3742" s="258">
        <v>4.9077755999999998E-3</v>
      </c>
      <c r="AI3742" s="258">
        <v>1.9516234000000001E-5</v>
      </c>
      <c r="AJ3742" s="258">
        <v>7.3914121000000002E-5</v>
      </c>
      <c r="AK3742" s="258">
        <v>4.4176155999999997E-6</v>
      </c>
      <c r="AL3742" s="258">
        <v>6.0644349999999998E-6</v>
      </c>
      <c r="AM3742" s="258">
        <v>1.8227451E-8</v>
      </c>
      <c r="AN3742" s="258">
        <v>8.1096084999999993E-6</v>
      </c>
      <c r="AO3742" s="258">
        <v>1.9960729999999999E-5</v>
      </c>
      <c r="AP3742" s="258">
        <v>9.2776039000000001E-5</v>
      </c>
      <c r="AQ3742" s="258">
        <v>3.4968958000000001E-7</v>
      </c>
      <c r="AR3742" s="258">
        <v>1.0233612E-2</v>
      </c>
      <c r="AT3742" s="193"/>
      <c r="AU3742" s="193"/>
      <c r="AV3742" s="193"/>
      <c r="AW3742" s="193"/>
      <c r="AX3742" s="193"/>
      <c r="AY3742" s="193"/>
      <c r="AZ3742" s="193"/>
      <c r="BA3742" s="193"/>
      <c r="BB3742" s="193"/>
      <c r="BC3742" s="193"/>
      <c r="BD3742" s="193"/>
      <c r="BE3742" s="315"/>
      <c r="BF3742" s="315"/>
      <c r="BG3742" s="315"/>
      <c r="BH3742" s="315"/>
      <c r="BI3742" s="315"/>
      <c r="BJ3742" s="315"/>
      <c r="BK3742" s="315"/>
    </row>
    <row r="3743" spans="1:63" x14ac:dyDescent="0.25">
      <c r="A3743" s="9"/>
      <c r="B3743" s="43" t="s">
        <v>4654</v>
      </c>
      <c r="C3743" s="5" t="s">
        <v>1404</v>
      </c>
      <c r="D3743" s="172">
        <v>2.8359117999999999E-2</v>
      </c>
      <c r="E3743" s="172">
        <v>1.7505565000000001E-2</v>
      </c>
      <c r="F3743" s="172">
        <v>7.6211190999999996E-3</v>
      </c>
      <c r="G3743" s="172">
        <v>1.5013003E-3</v>
      </c>
      <c r="H3743" s="172">
        <v>2.8940334000000001E-5</v>
      </c>
      <c r="I3743" s="172">
        <v>1.4109221E-3</v>
      </c>
      <c r="J3743" s="172">
        <v>1.2925791E-4</v>
      </c>
      <c r="K3743" s="172">
        <v>2.3034308000000002E-6</v>
      </c>
      <c r="L3743" s="172">
        <v>1.5970941E-4</v>
      </c>
      <c r="M3743" s="172">
        <v>0</v>
      </c>
      <c r="N3743" s="172">
        <v>0</v>
      </c>
      <c r="O3743" s="172">
        <v>0</v>
      </c>
      <c r="P3743" s="199">
        <f t="shared" si="702"/>
        <v>0.12967085185185184</v>
      </c>
      <c r="Q3743" s="233">
        <v>2.7429549</v>
      </c>
      <c r="R3743" s="96">
        <v>1.6441576</v>
      </c>
      <c r="S3743" s="96">
        <v>0.68752444000000001</v>
      </c>
      <c r="T3743" s="96">
        <v>9.9552778000000002E-7</v>
      </c>
      <c r="U3743" s="96">
        <v>2.8811111E-2</v>
      </c>
      <c r="V3743" s="96">
        <v>3.7746389E-4</v>
      </c>
      <c r="W3743" s="96">
        <v>0.38208333</v>
      </c>
      <c r="X3743" s="241">
        <f t="shared" si="703"/>
        <v>1.2898061754122401E-2</v>
      </c>
      <c r="Y3743" s="241">
        <f t="shared" si="704"/>
        <v>6.2682395518100006E-3</v>
      </c>
      <c r="Z3743" s="241">
        <f t="shared" si="705"/>
        <v>2.5105126390124002E-3</v>
      </c>
      <c r="AA3743" s="241">
        <f t="shared" si="706"/>
        <v>4.1193095633000002E-3</v>
      </c>
      <c r="AB3743" s="241">
        <v>3.5926778000000001E-3</v>
      </c>
      <c r="AC3743" s="241">
        <v>5.0012219000000001E-7</v>
      </c>
      <c r="AD3743" s="241">
        <v>1.2038126000000001E-3</v>
      </c>
      <c r="AE3743" s="241">
        <v>2.5889261999999999E-7</v>
      </c>
      <c r="AF3743" s="241">
        <v>1.4494809E-3</v>
      </c>
      <c r="AG3743" s="241">
        <v>2.1509236999999999E-5</v>
      </c>
      <c r="AH3743" s="241">
        <v>2.3513671000000001E-3</v>
      </c>
      <c r="AI3743" s="241">
        <v>1.2811634000000001E-5</v>
      </c>
      <c r="AJ3743" s="241">
        <v>1.335757E-5</v>
      </c>
      <c r="AK3743" s="241">
        <v>3.7123846999999998E-6</v>
      </c>
      <c r="AL3743" s="241">
        <v>1.1319515999999999E-6</v>
      </c>
      <c r="AM3743" s="241">
        <v>3.5007123999999999E-9</v>
      </c>
      <c r="AN3743" s="241">
        <v>3.2721636E-5</v>
      </c>
      <c r="AO3743" s="241">
        <v>1.227715E-5</v>
      </c>
      <c r="AP3743" s="241">
        <v>8.3129711999999997E-5</v>
      </c>
      <c r="AQ3743" s="241">
        <v>4.1526329999999998E-7</v>
      </c>
      <c r="AR3743" s="241">
        <v>4.1188943000000002E-3</v>
      </c>
      <c r="AT3743" s="193"/>
      <c r="AU3743" s="193"/>
      <c r="AV3743" s="193"/>
      <c r="AW3743" s="193"/>
      <c r="AX3743" s="193"/>
      <c r="AY3743" s="193"/>
      <c r="AZ3743" s="193"/>
      <c r="BA3743" s="193"/>
      <c r="BB3743" s="193"/>
      <c r="BC3743" s="193"/>
      <c r="BD3743" s="193"/>
      <c r="BE3743" s="315"/>
      <c r="BF3743" s="315"/>
      <c r="BG3743" s="315"/>
      <c r="BH3743" s="315"/>
      <c r="BI3743" s="315"/>
      <c r="BJ3743" s="315"/>
      <c r="BK3743" s="315"/>
    </row>
    <row r="3744" spans="1:63" x14ac:dyDescent="0.25">
      <c r="A3744" s="9"/>
      <c r="B3744" s="43" t="s">
        <v>4654</v>
      </c>
      <c r="C3744" s="5" t="s">
        <v>1403</v>
      </c>
      <c r="D3744" s="172">
        <v>3.0818017E-2</v>
      </c>
      <c r="E3744" s="172">
        <v>2.3274125E-2</v>
      </c>
      <c r="F3744" s="172">
        <v>3.8972772999999999E-3</v>
      </c>
      <c r="G3744" s="172">
        <v>2.2284792999999999E-3</v>
      </c>
      <c r="H3744" s="172">
        <v>4.6968078000000002E-5</v>
      </c>
      <c r="I3744" s="172">
        <v>1.0926607999999999E-3</v>
      </c>
      <c r="J3744" s="172">
        <v>1.0720701999999999E-4</v>
      </c>
      <c r="K3744" s="172">
        <v>2.0607238E-6</v>
      </c>
      <c r="L3744" s="172">
        <v>1.6923814E-4</v>
      </c>
      <c r="M3744" s="172">
        <v>0</v>
      </c>
      <c r="N3744" s="172">
        <v>0</v>
      </c>
      <c r="O3744" s="172">
        <v>0</v>
      </c>
      <c r="P3744" s="199">
        <f t="shared" si="702"/>
        <v>0.1724009259259259</v>
      </c>
      <c r="Q3744" s="233">
        <v>3.7575208</v>
      </c>
      <c r="R3744" s="96">
        <v>2.2734603</v>
      </c>
      <c r="S3744" s="96">
        <v>1.3401111000000001</v>
      </c>
      <c r="T3744" s="96">
        <v>1.8341944E-6</v>
      </c>
      <c r="U3744" s="96">
        <v>9.0325000000000003E-2</v>
      </c>
      <c r="V3744" s="96">
        <v>2.1892221999999999E-3</v>
      </c>
      <c r="W3744" s="96">
        <v>5.1433332999999998E-2</v>
      </c>
      <c r="X3744" s="241">
        <f t="shared" si="703"/>
        <v>1.6417964238937099E-2</v>
      </c>
      <c r="Y3744" s="241">
        <f t="shared" si="704"/>
        <v>7.4321997714900008E-3</v>
      </c>
      <c r="Z3744" s="241">
        <f t="shared" si="705"/>
        <v>3.2860512617471E-3</v>
      </c>
      <c r="AA3744" s="241">
        <f t="shared" si="706"/>
        <v>5.6997132056999999E-3</v>
      </c>
      <c r="AB3744" s="241">
        <v>4.7787877000000003E-3</v>
      </c>
      <c r="AC3744" s="241">
        <v>1.0353512000000001E-6</v>
      </c>
      <c r="AD3744" s="241">
        <v>1.7475017000000001E-3</v>
      </c>
      <c r="AE3744" s="241">
        <v>2.3573229E-7</v>
      </c>
      <c r="AF3744" s="241">
        <v>8.6267227999999995E-4</v>
      </c>
      <c r="AG3744" s="241">
        <v>4.1967008000000002E-5</v>
      </c>
      <c r="AH3744" s="241">
        <v>3.1276609999999999E-3</v>
      </c>
      <c r="AI3744" s="241">
        <v>6.286805E-6</v>
      </c>
      <c r="AJ3744" s="241">
        <v>1.9900668999999999E-5</v>
      </c>
      <c r="AK3744" s="241">
        <v>5.9729022000000004E-6</v>
      </c>
      <c r="AL3744" s="241">
        <v>1.6546816E-6</v>
      </c>
      <c r="AM3744" s="241">
        <v>5.0009471000000001E-9</v>
      </c>
      <c r="AN3744" s="241">
        <v>4.5085003000000001E-5</v>
      </c>
      <c r="AO3744" s="241">
        <v>1.1150568E-5</v>
      </c>
      <c r="AP3744" s="241">
        <v>6.8334631999999995E-5</v>
      </c>
      <c r="AQ3744" s="241">
        <v>5.1810569999999999E-7</v>
      </c>
      <c r="AR3744" s="241">
        <v>5.6991951000000002E-3</v>
      </c>
      <c r="AT3744" s="193"/>
      <c r="AU3744" s="193"/>
      <c r="AV3744" s="193"/>
      <c r="AW3744" s="193"/>
      <c r="AX3744" s="193"/>
      <c r="AY3744" s="193"/>
      <c r="AZ3744" s="193"/>
      <c r="BA3744" s="193"/>
      <c r="BB3744" s="193"/>
      <c r="BC3744" s="193"/>
      <c r="BD3744" s="193"/>
      <c r="BE3744" s="315"/>
      <c r="BF3744" s="315"/>
      <c r="BG3744" s="315"/>
      <c r="BH3744" s="315"/>
      <c r="BI3744" s="315"/>
      <c r="BJ3744" s="315"/>
      <c r="BK3744" s="315"/>
    </row>
    <row r="3745" spans="1:63" x14ac:dyDescent="0.25">
      <c r="A3745" s="9"/>
      <c r="B3745" s="43" t="s">
        <v>4654</v>
      </c>
      <c r="C3745" s="5" t="s">
        <v>1402</v>
      </c>
      <c r="D3745" s="172">
        <v>3.7635309999999998E-2</v>
      </c>
      <c r="E3745" s="172">
        <v>2.8686594999999999E-2</v>
      </c>
      <c r="F3745" s="172">
        <v>7.5424244E-3</v>
      </c>
      <c r="G3745" s="172">
        <v>4.2525202999999998E-4</v>
      </c>
      <c r="H3745" s="172">
        <v>5.7474647999999998E-5</v>
      </c>
      <c r="I3745" s="172">
        <v>6.1210476999999999E-4</v>
      </c>
      <c r="J3745" s="172">
        <v>1.3711935000000001E-4</v>
      </c>
      <c r="K3745" s="172">
        <v>8.3784528999999993E-6</v>
      </c>
      <c r="L3745" s="172">
        <v>1.6596142000000001E-4</v>
      </c>
      <c r="M3745" s="172">
        <v>0</v>
      </c>
      <c r="N3745" s="172">
        <v>0</v>
      </c>
      <c r="O3745" s="172">
        <v>0</v>
      </c>
      <c r="P3745" s="199">
        <f t="shared" si="702"/>
        <v>0.21249329629629626</v>
      </c>
      <c r="Q3745" s="233">
        <v>3.1428569999999998</v>
      </c>
      <c r="R3745" s="96">
        <v>3.0074817999999999</v>
      </c>
      <c r="S3745" s="96">
        <v>6.5386221999999994E-2</v>
      </c>
      <c r="T3745" s="96">
        <v>1.9187778000000001E-6</v>
      </c>
      <c r="U3745" s="96">
        <v>9.6922221999999995E-3</v>
      </c>
      <c r="V3745" s="96">
        <v>3.0261466000000001E-2</v>
      </c>
      <c r="W3745" s="96">
        <v>3.0033332999999999E-2</v>
      </c>
      <c r="X3745" s="241">
        <f t="shared" si="703"/>
        <v>1.8753308417934197E-2</v>
      </c>
      <c r="Y3745" s="241">
        <f t="shared" si="704"/>
        <v>7.5749971281600008E-3</v>
      </c>
      <c r="Z3745" s="241">
        <f t="shared" si="705"/>
        <v>4.0493862108941991E-3</v>
      </c>
      <c r="AA3745" s="241">
        <f t="shared" si="706"/>
        <v>7.1289250788799993E-3</v>
      </c>
      <c r="AB3745" s="241">
        <v>5.8897871000000001E-3</v>
      </c>
      <c r="AC3745" s="241">
        <v>8.7514490000000003E-7</v>
      </c>
      <c r="AD3745" s="241">
        <v>3.7516895E-4</v>
      </c>
      <c r="AE3745" s="241">
        <v>3.5256186E-7</v>
      </c>
      <c r="AF3745" s="241">
        <v>1.3067535000000001E-3</v>
      </c>
      <c r="AG3745" s="241">
        <v>2.0598714E-6</v>
      </c>
      <c r="AH3745" s="241">
        <v>3.8548076999999998E-3</v>
      </c>
      <c r="AI3745" s="241">
        <v>1.2513634E-5</v>
      </c>
      <c r="AJ3745" s="241">
        <v>3.6598887999999999E-6</v>
      </c>
      <c r="AK3745" s="241">
        <v>2.2718487000000001E-6</v>
      </c>
      <c r="AL3745" s="241">
        <v>3.4139544E-7</v>
      </c>
      <c r="AM3745" s="241">
        <v>1.1299541999999999E-9</v>
      </c>
      <c r="AN3745" s="241">
        <v>4.4956134000000001E-5</v>
      </c>
      <c r="AO3745" s="241">
        <v>2.662607E-5</v>
      </c>
      <c r="AP3745" s="241">
        <v>1.0420841E-4</v>
      </c>
      <c r="AQ3745" s="241">
        <v>3.8517888000000003E-7</v>
      </c>
      <c r="AR3745" s="241">
        <v>7.1285398999999996E-3</v>
      </c>
      <c r="AT3745" s="193"/>
      <c r="AU3745" s="193"/>
      <c r="AV3745" s="193"/>
      <c r="AW3745" s="193"/>
      <c r="AX3745" s="193"/>
      <c r="AY3745" s="193"/>
      <c r="AZ3745" s="193"/>
      <c r="BA3745" s="193"/>
      <c r="BB3745" s="193"/>
      <c r="BC3745" s="193"/>
      <c r="BD3745" s="193"/>
      <c r="BE3745" s="315"/>
      <c r="BF3745" s="315"/>
      <c r="BG3745" s="315"/>
      <c r="BH3745" s="315"/>
      <c r="BI3745" s="315"/>
      <c r="BJ3745" s="315"/>
      <c r="BK3745" s="315"/>
    </row>
    <row r="3746" spans="1:63" x14ac:dyDescent="0.25">
      <c r="A3746" s="9"/>
      <c r="B3746" s="43" t="s">
        <v>4654</v>
      </c>
      <c r="C3746" s="5" t="s">
        <v>1401</v>
      </c>
      <c r="D3746" s="172">
        <v>2.8162334000000001E-2</v>
      </c>
      <c r="E3746" s="172">
        <v>2.1257827E-2</v>
      </c>
      <c r="F3746" s="172">
        <v>5.5770459E-3</v>
      </c>
      <c r="G3746" s="172">
        <v>4.3446221999999998E-4</v>
      </c>
      <c r="H3746" s="172">
        <v>5.0552793999999998E-5</v>
      </c>
      <c r="I3746" s="172">
        <v>5.3562803999999996E-4</v>
      </c>
      <c r="J3746" s="172">
        <v>1.3766900000000001E-4</v>
      </c>
      <c r="K3746" s="172">
        <v>3.9389784000000003E-6</v>
      </c>
      <c r="L3746" s="172">
        <v>1.6520951999999999E-4</v>
      </c>
      <c r="M3746" s="172">
        <v>0</v>
      </c>
      <c r="N3746" s="172">
        <v>0</v>
      </c>
      <c r="O3746" s="172">
        <v>0</v>
      </c>
      <c r="P3746" s="199">
        <f t="shared" si="702"/>
        <v>0.15746538518518519</v>
      </c>
      <c r="Q3746" s="233">
        <v>2.6515042000000002</v>
      </c>
      <c r="R3746" s="96">
        <v>2.1528076999999999</v>
      </c>
      <c r="S3746" s="96">
        <v>0.28110444000000001</v>
      </c>
      <c r="T3746" s="96">
        <v>1.5999999999999999E-6</v>
      </c>
      <c r="U3746" s="96">
        <v>9.0227777999999995E-3</v>
      </c>
      <c r="V3746" s="96">
        <v>6.8149361000000002E-3</v>
      </c>
      <c r="W3746" s="96">
        <v>0.20175277999999999</v>
      </c>
      <c r="X3746" s="241">
        <f t="shared" si="703"/>
        <v>1.4170747119713702E-2</v>
      </c>
      <c r="Y3746" s="241">
        <f t="shared" si="704"/>
        <v>5.7637600839000004E-3</v>
      </c>
      <c r="Z3746" s="241">
        <f t="shared" si="705"/>
        <v>3.0112744563837003E-3</v>
      </c>
      <c r="AA3746" s="241">
        <f t="shared" si="706"/>
        <v>5.3957125794300001E-3</v>
      </c>
      <c r="AB3746" s="241">
        <v>4.3643817999999999E-3</v>
      </c>
      <c r="AC3746" s="241">
        <v>7.2861312999999998E-7</v>
      </c>
      <c r="AD3746" s="241">
        <v>3.6727374000000002E-4</v>
      </c>
      <c r="AE3746" s="241">
        <v>3.1866036999999999E-7</v>
      </c>
      <c r="AF3746" s="241">
        <v>1.0217048000000001E-3</v>
      </c>
      <c r="AG3746" s="241">
        <v>9.3524704E-6</v>
      </c>
      <c r="AH3746" s="241">
        <v>2.8565003000000002E-3</v>
      </c>
      <c r="AI3746" s="241">
        <v>9.1564300999999996E-6</v>
      </c>
      <c r="AJ3746" s="241">
        <v>3.737002E-6</v>
      </c>
      <c r="AK3746" s="241">
        <v>2.7569954999999998E-6</v>
      </c>
      <c r="AL3746" s="241">
        <v>3.2888179E-7</v>
      </c>
      <c r="AM3746" s="241">
        <v>1.0809936999999999E-9</v>
      </c>
      <c r="AN3746" s="241">
        <v>1.9362480000000002E-5</v>
      </c>
      <c r="AO3746" s="241">
        <v>1.6938095999999999E-5</v>
      </c>
      <c r="AP3746" s="241">
        <v>1.0249319E-4</v>
      </c>
      <c r="AQ3746" s="241">
        <v>3.7707942999999998E-7</v>
      </c>
      <c r="AR3746" s="241">
        <v>5.3953355E-3</v>
      </c>
      <c r="AT3746" s="193"/>
      <c r="AU3746" s="193"/>
      <c r="AV3746" s="193"/>
      <c r="AW3746" s="193"/>
      <c r="AX3746" s="193"/>
      <c r="AY3746" s="193"/>
      <c r="AZ3746" s="193"/>
      <c r="BA3746" s="193"/>
      <c r="BB3746" s="193"/>
      <c r="BC3746" s="193"/>
      <c r="BD3746" s="193"/>
      <c r="BE3746" s="315"/>
      <c r="BF3746" s="315"/>
      <c r="BG3746" s="315"/>
      <c r="BH3746" s="315"/>
      <c r="BI3746" s="315"/>
      <c r="BJ3746" s="315"/>
      <c r="BK3746" s="315"/>
    </row>
    <row r="3747" spans="1:63" x14ac:dyDescent="0.25">
      <c r="A3747" s="9"/>
      <c r="B3747" s="43" t="s">
        <v>4654</v>
      </c>
      <c r="C3747" s="5" t="s">
        <v>1400</v>
      </c>
      <c r="D3747" s="172">
        <v>2.6826578E-2</v>
      </c>
      <c r="E3747" s="172">
        <v>2.0013791999999999E-2</v>
      </c>
      <c r="F3747" s="172">
        <v>5.0558137E-3</v>
      </c>
      <c r="G3747" s="172">
        <v>7.2310948000000002E-4</v>
      </c>
      <c r="H3747" s="172">
        <v>4.2235265000000003E-5</v>
      </c>
      <c r="I3747" s="172">
        <v>6.4211124000000002E-4</v>
      </c>
      <c r="J3747" s="172">
        <v>1.2520082000000001E-4</v>
      </c>
      <c r="K3747" s="172">
        <v>1.9475405999999999E-6</v>
      </c>
      <c r="L3747" s="172">
        <v>2.2236865E-4</v>
      </c>
      <c r="M3747" s="172">
        <v>0</v>
      </c>
      <c r="N3747" s="172">
        <v>0</v>
      </c>
      <c r="O3747" s="172">
        <v>0</v>
      </c>
      <c r="P3747" s="199">
        <f t="shared" si="702"/>
        <v>0.14825031111111109</v>
      </c>
      <c r="Q3747" s="233">
        <v>3.2238699999999998</v>
      </c>
      <c r="R3747" s="96">
        <v>2.0339008999999999</v>
      </c>
      <c r="S3747" s="96">
        <v>1.0897133000000001</v>
      </c>
      <c r="T3747" s="96">
        <v>3.5536111000000002E-6</v>
      </c>
      <c r="U3747" s="96">
        <v>3.6449999999999998E-3</v>
      </c>
      <c r="V3747" s="96">
        <v>2.4627778E-3</v>
      </c>
      <c r="W3747" s="96">
        <v>9.4144443999999994E-2</v>
      </c>
      <c r="X3747" s="241">
        <f t="shared" si="703"/>
        <v>1.3828242944585602E-2</v>
      </c>
      <c r="Y3747" s="241">
        <f t="shared" si="704"/>
        <v>5.7346087891800004E-3</v>
      </c>
      <c r="Z3747" s="241">
        <f t="shared" si="705"/>
        <v>2.9966740601956002E-3</v>
      </c>
      <c r="AA3747" s="241">
        <f t="shared" si="706"/>
        <v>5.0969600952100007E-3</v>
      </c>
      <c r="AB3747" s="241">
        <v>4.1094152999999996E-3</v>
      </c>
      <c r="AC3747" s="241">
        <v>2.4538577000000001E-7</v>
      </c>
      <c r="AD3747" s="241">
        <v>6.0773881000000004E-4</v>
      </c>
      <c r="AE3747" s="241">
        <v>3.0038041E-7</v>
      </c>
      <c r="AF3747" s="241">
        <v>9.8135151000000001E-4</v>
      </c>
      <c r="AG3747" s="241">
        <v>3.5557403000000001E-5</v>
      </c>
      <c r="AH3747" s="241">
        <v>2.6896633999999998E-3</v>
      </c>
      <c r="AI3747" s="241">
        <v>8.1722981000000008E-6</v>
      </c>
      <c r="AJ3747" s="241">
        <v>6.3690424E-6</v>
      </c>
      <c r="AK3747" s="241">
        <v>1.9403787999999998E-6</v>
      </c>
      <c r="AL3747" s="241">
        <v>5.4815197999999998E-7</v>
      </c>
      <c r="AM3747" s="241">
        <v>1.7259156E-9</v>
      </c>
      <c r="AN3747" s="241">
        <v>3.1205068999999999E-5</v>
      </c>
      <c r="AO3747" s="241">
        <v>2.8327804000000001E-5</v>
      </c>
      <c r="AP3747" s="241">
        <v>2.3044619000000001E-4</v>
      </c>
      <c r="AQ3747" s="241">
        <v>6.8259521000000003E-7</v>
      </c>
      <c r="AR3747" s="241">
        <v>5.0962775000000004E-3</v>
      </c>
      <c r="AT3747" s="193"/>
      <c r="AU3747" s="193"/>
      <c r="AV3747" s="193"/>
      <c r="AW3747" s="193"/>
      <c r="AX3747" s="193"/>
      <c r="AY3747" s="193"/>
      <c r="AZ3747" s="193"/>
      <c r="BA3747" s="193"/>
      <c r="BB3747" s="193"/>
      <c r="BC3747" s="193"/>
      <c r="BD3747" s="193"/>
      <c r="BE3747" s="315"/>
      <c r="BF3747" s="315"/>
      <c r="BG3747" s="315"/>
      <c r="BH3747" s="315"/>
      <c r="BI3747" s="315"/>
      <c r="BJ3747" s="315"/>
      <c r="BK3747" s="315"/>
    </row>
    <row r="3748" spans="1:63" x14ac:dyDescent="0.25">
      <c r="A3748" s="9"/>
      <c r="B3748" s="43" t="s">
        <v>4654</v>
      </c>
      <c r="C3748" s="5" t="s">
        <v>1399</v>
      </c>
      <c r="D3748" s="172">
        <v>2.4880534999999999E-2</v>
      </c>
      <c r="E3748" s="172">
        <v>2.1008028000000002E-2</v>
      </c>
      <c r="F3748" s="172">
        <v>1.7538634E-3</v>
      </c>
      <c r="G3748" s="172">
        <v>1.4699991000000001E-3</v>
      </c>
      <c r="H3748" s="172">
        <v>3.5939819999999999E-5</v>
      </c>
      <c r="I3748" s="172">
        <v>3.4959626999999998E-4</v>
      </c>
      <c r="J3748" s="172">
        <v>5.7876057999999998E-5</v>
      </c>
      <c r="K3748" s="172">
        <v>5.6591212000000004E-6</v>
      </c>
      <c r="L3748" s="172">
        <v>1.995725E-4</v>
      </c>
      <c r="M3748" s="172">
        <v>0</v>
      </c>
      <c r="N3748" s="172">
        <v>0</v>
      </c>
      <c r="O3748" s="172">
        <v>0</v>
      </c>
      <c r="P3748" s="199">
        <f t="shared" si="702"/>
        <v>0.15561502222222223</v>
      </c>
      <c r="Q3748" s="233">
        <v>2.9649586000000001</v>
      </c>
      <c r="R3748" s="96">
        <v>2.0020326000000002</v>
      </c>
      <c r="S3748" s="96">
        <v>0.86518444000000005</v>
      </c>
      <c r="T3748" s="96">
        <v>1.0547778E-6</v>
      </c>
      <c r="U3748" s="96">
        <v>2.9422222000000001E-2</v>
      </c>
      <c r="V3748" s="96">
        <v>3.2721082999999998E-2</v>
      </c>
      <c r="W3748" s="96">
        <v>3.5597221999999998E-2</v>
      </c>
      <c r="X3748" s="241">
        <f t="shared" si="703"/>
        <v>1.3821162699886199E-2</v>
      </c>
      <c r="Y3748" s="241">
        <f t="shared" si="704"/>
        <v>5.8467827610600006E-3</v>
      </c>
      <c r="Z3748" s="241">
        <f t="shared" si="705"/>
        <v>2.9562605595562E-3</v>
      </c>
      <c r="AA3748" s="241">
        <f t="shared" si="706"/>
        <v>5.0181193792699997E-3</v>
      </c>
      <c r="AB3748" s="241">
        <v>4.3129285000000003E-3</v>
      </c>
      <c r="AC3748" s="241">
        <v>5.5854696000000002E-7</v>
      </c>
      <c r="AD3748" s="241">
        <v>1.1224054000000001E-3</v>
      </c>
      <c r="AE3748" s="241">
        <v>1.498741E-7</v>
      </c>
      <c r="AF3748" s="241">
        <v>3.8600616E-4</v>
      </c>
      <c r="AG3748" s="241">
        <v>2.473428E-5</v>
      </c>
      <c r="AH3748" s="241">
        <v>2.8227779000000001E-3</v>
      </c>
      <c r="AI3748" s="241">
        <v>2.7369270000000001E-6</v>
      </c>
      <c r="AJ3748" s="241">
        <v>1.3120797E-5</v>
      </c>
      <c r="AK3748" s="241">
        <v>1.8788713E-6</v>
      </c>
      <c r="AL3748" s="241">
        <v>1.0498310000000001E-6</v>
      </c>
      <c r="AM3748" s="241">
        <v>3.1642562E-9</v>
      </c>
      <c r="AN3748" s="241">
        <v>4.0541172000000001E-5</v>
      </c>
      <c r="AO3748" s="241">
        <v>1.7499993999999999E-5</v>
      </c>
      <c r="AP3748" s="241">
        <v>5.6651903E-5</v>
      </c>
      <c r="AQ3748" s="241">
        <v>4.5447926999999998E-7</v>
      </c>
      <c r="AR3748" s="241">
        <v>5.0176648999999997E-3</v>
      </c>
      <c r="AT3748" s="193"/>
      <c r="AU3748" s="193"/>
      <c r="AV3748" s="193"/>
      <c r="AW3748" s="193"/>
      <c r="AX3748" s="193"/>
      <c r="AY3748" s="193"/>
      <c r="AZ3748" s="193"/>
      <c r="BA3748" s="193"/>
      <c r="BB3748" s="193"/>
      <c r="BC3748" s="193"/>
      <c r="BD3748" s="193"/>
      <c r="BE3748" s="315"/>
      <c r="BF3748" s="315"/>
      <c r="BG3748" s="315"/>
      <c r="BH3748" s="315"/>
      <c r="BI3748" s="315"/>
      <c r="BJ3748" s="315"/>
      <c r="BK3748" s="315"/>
    </row>
    <row r="3749" spans="1:63" x14ac:dyDescent="0.25">
      <c r="A3749" s="9"/>
      <c r="B3749" s="43" t="s">
        <v>4654</v>
      </c>
      <c r="C3749" s="5" t="s">
        <v>1398</v>
      </c>
      <c r="D3749" s="172">
        <v>9.1764516000000004E-2</v>
      </c>
      <c r="E3749" s="172">
        <v>3.5475929000000003E-2</v>
      </c>
      <c r="F3749" s="172">
        <v>4.1671688999999998E-2</v>
      </c>
      <c r="G3749" s="172">
        <v>8.0195392999999997E-3</v>
      </c>
      <c r="H3749" s="172">
        <v>1.9811108999999999E-5</v>
      </c>
      <c r="I3749" s="172">
        <v>6.4122481000000002E-3</v>
      </c>
      <c r="J3749" s="172">
        <v>7.1069138999999994E-5</v>
      </c>
      <c r="K3749" s="172">
        <v>7.7769668000000001E-7</v>
      </c>
      <c r="L3749" s="172">
        <v>9.3452256000000006E-5</v>
      </c>
      <c r="M3749" s="172">
        <v>0</v>
      </c>
      <c r="N3749" s="172">
        <v>0</v>
      </c>
      <c r="O3749" s="172">
        <v>0</v>
      </c>
      <c r="P3749" s="199">
        <f t="shared" si="702"/>
        <v>0.26278465925925926</v>
      </c>
      <c r="Q3749" s="233">
        <v>3.4185501999999999</v>
      </c>
      <c r="R3749" s="96">
        <v>3.1167601</v>
      </c>
      <c r="S3749" s="96">
        <v>2.8118221999999998E-2</v>
      </c>
      <c r="T3749" s="96">
        <v>8.3988889000000006E-8</v>
      </c>
      <c r="U3749" s="96">
        <v>1.3248889000000001E-3</v>
      </c>
      <c r="V3749" s="96">
        <v>7.8856860999999996E-4</v>
      </c>
      <c r="W3749" s="96">
        <v>0.27155833000000001</v>
      </c>
      <c r="X3749" s="241">
        <f t="shared" si="703"/>
        <v>3.3268370347309006E-2</v>
      </c>
      <c r="Y3749" s="241">
        <f t="shared" si="704"/>
        <v>2.0485149863990002E-2</v>
      </c>
      <c r="Z3749" s="241">
        <f t="shared" si="705"/>
        <v>4.979474757049001E-3</v>
      </c>
      <c r="AA3749" s="241">
        <f t="shared" si="706"/>
        <v>7.8037457262699998E-3</v>
      </c>
      <c r="AB3749" s="241">
        <v>7.2834058E-3</v>
      </c>
      <c r="AC3749" s="241">
        <v>3.7645660000000003E-8</v>
      </c>
      <c r="AD3749" s="241">
        <v>5.9416729999999997E-3</v>
      </c>
      <c r="AE3749" s="241">
        <v>8.0446997E-7</v>
      </c>
      <c r="AF3749" s="241">
        <v>7.2583201E-3</v>
      </c>
      <c r="AG3749" s="241">
        <v>9.0884835999999997E-7</v>
      </c>
      <c r="AH3749" s="241">
        <v>4.7672015000000002E-3</v>
      </c>
      <c r="AI3749" s="241">
        <v>7.1649601999999998E-5</v>
      </c>
      <c r="AJ3749" s="241">
        <v>7.1754543000000003E-5</v>
      </c>
      <c r="AK3749" s="241">
        <v>1.3142782999999999E-6</v>
      </c>
      <c r="AL3749" s="241">
        <v>5.8658173000000003E-6</v>
      </c>
      <c r="AM3749" s="241">
        <v>1.7474049000000001E-8</v>
      </c>
      <c r="AN3749" s="241">
        <v>5.3901604E-6</v>
      </c>
      <c r="AO3749" s="241">
        <v>1.6305373000000001E-5</v>
      </c>
      <c r="AP3749" s="241">
        <v>3.9976009000000003E-5</v>
      </c>
      <c r="AQ3749" s="241">
        <v>2.5852627E-7</v>
      </c>
      <c r="AR3749" s="241">
        <v>7.8034871999999996E-3</v>
      </c>
      <c r="AT3749" s="193"/>
      <c r="AU3749" s="193"/>
      <c r="AV3749" s="193"/>
      <c r="AW3749" s="193"/>
      <c r="AX3749" s="193"/>
      <c r="AY3749" s="193"/>
      <c r="AZ3749" s="193"/>
      <c r="BA3749" s="193"/>
      <c r="BB3749" s="193"/>
      <c r="BC3749" s="193"/>
      <c r="BD3749" s="193"/>
      <c r="BE3749" s="315"/>
      <c r="BF3749" s="315"/>
      <c r="BG3749" s="315"/>
      <c r="BH3749" s="315"/>
      <c r="BI3749" s="315"/>
      <c r="BJ3749" s="315"/>
      <c r="BK3749" s="315"/>
    </row>
    <row r="3750" spans="1:63" x14ac:dyDescent="0.25">
      <c r="A3750" s="9"/>
      <c r="B3750" s="43" t="s">
        <v>4654</v>
      </c>
      <c r="C3750" s="5" t="s">
        <v>1397</v>
      </c>
      <c r="D3750" s="172">
        <v>2.8891045000000001E-2</v>
      </c>
      <c r="E3750" s="172">
        <v>2.5125166000000001E-2</v>
      </c>
      <c r="F3750" s="172">
        <v>2.1823419999999999E-3</v>
      </c>
      <c r="G3750" s="172">
        <v>8.2827232000000004E-4</v>
      </c>
      <c r="H3750" s="172">
        <v>4.111875E-5</v>
      </c>
      <c r="I3750" s="172">
        <v>4.5898964000000002E-4</v>
      </c>
      <c r="J3750" s="172">
        <v>7.4490485999999996E-5</v>
      </c>
      <c r="K3750" s="172">
        <v>2.7327600999999998E-5</v>
      </c>
      <c r="L3750" s="172">
        <v>1.5333855000000001E-4</v>
      </c>
      <c r="M3750" s="172">
        <v>0</v>
      </c>
      <c r="N3750" s="172">
        <v>0</v>
      </c>
      <c r="O3750" s="172">
        <v>0</v>
      </c>
      <c r="P3750" s="199">
        <f t="shared" si="702"/>
        <v>0.18611234074074073</v>
      </c>
      <c r="Q3750" s="233">
        <v>3.0705707000000002</v>
      </c>
      <c r="R3750" s="96">
        <v>2.6171620999999998</v>
      </c>
      <c r="S3750" s="96">
        <v>0.32378889</v>
      </c>
      <c r="T3750" s="96">
        <v>8.0733332999999997E-7</v>
      </c>
      <c r="U3750" s="96">
        <v>9.4941666999999993E-2</v>
      </c>
      <c r="V3750" s="96">
        <v>2.5035886E-2</v>
      </c>
      <c r="W3750" s="96">
        <v>9.6413889000000006E-3</v>
      </c>
      <c r="X3750" s="241">
        <f t="shared" si="703"/>
        <v>1.6419673646128199E-2</v>
      </c>
      <c r="Y3750" s="241">
        <f t="shared" si="704"/>
        <v>6.3246854994499996E-3</v>
      </c>
      <c r="Z3750" s="241">
        <f t="shared" si="705"/>
        <v>3.5328232276881999E-3</v>
      </c>
      <c r="AA3750" s="241">
        <f t="shared" si="706"/>
        <v>6.5621649189900001E-3</v>
      </c>
      <c r="AB3750" s="241">
        <v>5.1585596999999999E-3</v>
      </c>
      <c r="AC3750" s="241">
        <v>3.6697435000000001E-7</v>
      </c>
      <c r="AD3750" s="241">
        <v>6.6053062000000001E-4</v>
      </c>
      <c r="AE3750" s="241">
        <v>2.081404E-7</v>
      </c>
      <c r="AF3750" s="241">
        <v>4.9551428000000003E-4</v>
      </c>
      <c r="AG3750" s="241">
        <v>9.5057847000000005E-6</v>
      </c>
      <c r="AH3750" s="241">
        <v>3.3763539000000002E-3</v>
      </c>
      <c r="AI3750" s="241">
        <v>3.3836058999999999E-6</v>
      </c>
      <c r="AJ3750" s="241">
        <v>7.3608942000000003E-6</v>
      </c>
      <c r="AK3750" s="241">
        <v>4.9265385999999996E-6</v>
      </c>
      <c r="AL3750" s="241">
        <v>6.0476451999999996E-7</v>
      </c>
      <c r="AM3750" s="241">
        <v>1.9104682000000002E-9</v>
      </c>
      <c r="AN3750" s="241">
        <v>6.5480171999999994E-5</v>
      </c>
      <c r="AO3750" s="241">
        <v>2.5686076999999998E-5</v>
      </c>
      <c r="AP3750" s="241">
        <v>4.9025364999999997E-5</v>
      </c>
      <c r="AQ3750" s="241">
        <v>3.3291898999999998E-7</v>
      </c>
      <c r="AR3750" s="241">
        <v>6.5618320000000001E-3</v>
      </c>
      <c r="AT3750" s="193"/>
      <c r="AU3750" s="193"/>
      <c r="AV3750" s="193"/>
      <c r="AW3750" s="193"/>
      <c r="AX3750" s="193"/>
      <c r="AY3750" s="193"/>
      <c r="AZ3750" s="193"/>
      <c r="BA3750" s="193"/>
      <c r="BB3750" s="193"/>
      <c r="BC3750" s="193"/>
      <c r="BD3750" s="193"/>
      <c r="BE3750" s="315"/>
      <c r="BF3750" s="315"/>
      <c r="BG3750" s="315"/>
      <c r="BH3750" s="315"/>
      <c r="BI3750" s="315"/>
      <c r="BJ3750" s="315"/>
      <c r="BK3750" s="315"/>
    </row>
    <row r="3751" spans="1:63" x14ac:dyDescent="0.25">
      <c r="A3751" s="9"/>
      <c r="B3751" s="43" t="s">
        <v>4654</v>
      </c>
      <c r="C3751" s="5" t="s">
        <v>1396</v>
      </c>
      <c r="D3751" s="172">
        <v>1.8041572000000001E-3</v>
      </c>
      <c r="E3751" s="172">
        <v>1.208305E-3</v>
      </c>
      <c r="F3751" s="172">
        <v>2.0747581999999999E-4</v>
      </c>
      <c r="G3751" s="172">
        <v>2.4698210000000001E-5</v>
      </c>
      <c r="H3751" s="172">
        <v>3.1123375999999999E-6</v>
      </c>
      <c r="I3751" s="172">
        <v>1.6746059999999999E-4</v>
      </c>
      <c r="J3751" s="172">
        <v>2.0992784E-5</v>
      </c>
      <c r="K3751" s="172">
        <v>3.2932079999999998E-7</v>
      </c>
      <c r="L3751" s="172">
        <v>1.7178311E-4</v>
      </c>
      <c r="M3751" s="172">
        <v>0</v>
      </c>
      <c r="N3751" s="172">
        <v>0</v>
      </c>
      <c r="O3751" s="172">
        <v>0</v>
      </c>
      <c r="P3751" s="199">
        <f t="shared" si="702"/>
        <v>8.9504074074074069E-3</v>
      </c>
      <c r="Q3751" s="233">
        <v>1.2765957999999999</v>
      </c>
      <c r="R3751" s="96">
        <v>0.10497025</v>
      </c>
      <c r="S3751" s="96">
        <v>0.16425111000000001</v>
      </c>
      <c r="T3751" s="96">
        <v>6.6505556000000004E-8</v>
      </c>
      <c r="U3751" s="96">
        <v>4.4230555999999997E-2</v>
      </c>
      <c r="V3751" s="96">
        <v>8.8937818000000002E-3</v>
      </c>
      <c r="W3751" s="96">
        <v>0.95425000000000004</v>
      </c>
      <c r="X3751" s="241">
        <f t="shared" si="703"/>
        <v>8.3264042975402398E-4</v>
      </c>
      <c r="Y3751" s="241">
        <f t="shared" si="704"/>
        <v>3.7392909517300002E-4</v>
      </c>
      <c r="Z3751" s="241">
        <f t="shared" si="705"/>
        <v>1.9920657529102402E-4</v>
      </c>
      <c r="AA3751" s="241">
        <f t="shared" si="706"/>
        <v>2.5950475928999999E-4</v>
      </c>
      <c r="AB3751" s="241">
        <v>2.4776433000000002E-4</v>
      </c>
      <c r="AC3751" s="241">
        <v>3.3180062000000003E-8</v>
      </c>
      <c r="AD3751" s="241">
        <v>4.1742788999999999E-5</v>
      </c>
      <c r="AE3751" s="241">
        <v>1.6380311000000002E-8</v>
      </c>
      <c r="AF3751" s="241">
        <v>7.9233679000000003E-5</v>
      </c>
      <c r="AG3751" s="241">
        <v>5.1387368000000001E-6</v>
      </c>
      <c r="AH3751" s="241">
        <v>1.6214804000000001E-4</v>
      </c>
      <c r="AI3751" s="241">
        <v>3.2772307999999998E-7</v>
      </c>
      <c r="AJ3751" s="241">
        <v>2.1445724E-7</v>
      </c>
      <c r="AK3751" s="241">
        <v>2.1437737E-6</v>
      </c>
      <c r="AL3751" s="241">
        <v>2.7497698999999999E-8</v>
      </c>
      <c r="AM3751" s="241">
        <v>9.0072023999999998E-11</v>
      </c>
      <c r="AN3751" s="241">
        <v>1.9841828E-5</v>
      </c>
      <c r="AO3751" s="241">
        <v>2.6042345000000002E-6</v>
      </c>
      <c r="AP3751" s="241">
        <v>1.1898931E-5</v>
      </c>
      <c r="AQ3751" s="241">
        <v>3.0841929000000002E-7</v>
      </c>
      <c r="AR3751" s="241">
        <v>2.5919634E-4</v>
      </c>
      <c r="AT3751" s="193"/>
      <c r="AU3751" s="193"/>
      <c r="AV3751" s="193"/>
      <c r="AW3751" s="193"/>
      <c r="AX3751" s="193"/>
      <c r="AY3751" s="193"/>
      <c r="AZ3751" s="193"/>
      <c r="BA3751" s="193"/>
      <c r="BB3751" s="193"/>
      <c r="BC3751" s="193"/>
      <c r="BD3751" s="193"/>
      <c r="BE3751" s="315"/>
      <c r="BF3751" s="315"/>
      <c r="BG3751" s="315"/>
      <c r="BH3751" s="315"/>
      <c r="BI3751" s="315"/>
      <c r="BJ3751" s="315"/>
      <c r="BK3751" s="315"/>
    </row>
    <row r="3752" spans="1:63" x14ac:dyDescent="0.25">
      <c r="A3752" s="9"/>
      <c r="B3752" s="43" t="s">
        <v>4654</v>
      </c>
      <c r="C3752" s="5" t="s">
        <v>1395</v>
      </c>
      <c r="D3752" s="172">
        <v>6.0533057000000001E-2</v>
      </c>
      <c r="E3752" s="172">
        <v>4.1456509000000002E-2</v>
      </c>
      <c r="F3752" s="172">
        <v>1.2833643E-2</v>
      </c>
      <c r="G3752" s="172">
        <v>3.7174716000000002E-3</v>
      </c>
      <c r="H3752" s="172">
        <v>2.8698611E-5</v>
      </c>
      <c r="I3752" s="172">
        <v>2.0618352999999998E-3</v>
      </c>
      <c r="J3752" s="172">
        <v>3.0804702999999998E-4</v>
      </c>
      <c r="K3752" s="172">
        <v>2.4153843E-6</v>
      </c>
      <c r="L3752" s="172">
        <v>1.2443702E-4</v>
      </c>
      <c r="M3752" s="172">
        <v>0</v>
      </c>
      <c r="N3752" s="172">
        <v>0</v>
      </c>
      <c r="O3752" s="172">
        <v>0</v>
      </c>
      <c r="P3752" s="199">
        <f t="shared" si="702"/>
        <v>0.30708525185185187</v>
      </c>
      <c r="Q3752" s="233">
        <v>3.6579514999999998</v>
      </c>
      <c r="R3752" s="96">
        <v>3.5071004000000001</v>
      </c>
      <c r="S3752" s="96">
        <v>8.0383333000000001E-2</v>
      </c>
      <c r="T3752" s="96">
        <v>3.2127778000000002E-7</v>
      </c>
      <c r="U3752" s="96">
        <v>4.3652778000000003E-2</v>
      </c>
      <c r="V3752" s="96">
        <v>2.8885889E-3</v>
      </c>
      <c r="W3752" s="96">
        <v>2.3926111E-2</v>
      </c>
      <c r="X3752" s="241">
        <f t="shared" si="703"/>
        <v>2.8542460090797101E-2</v>
      </c>
      <c r="Y3752" s="241">
        <f t="shared" si="704"/>
        <v>1.3868144099340002E-2</v>
      </c>
      <c r="Z3752" s="241">
        <f t="shared" si="705"/>
        <v>5.8946398348371006E-3</v>
      </c>
      <c r="AA3752" s="241">
        <f t="shared" si="706"/>
        <v>8.7796761566199984E-3</v>
      </c>
      <c r="AB3752" s="241">
        <v>8.5122132000000003E-3</v>
      </c>
      <c r="AC3752" s="241">
        <v>1.4465376E-7</v>
      </c>
      <c r="AD3752" s="241">
        <v>3.0160523000000001E-3</v>
      </c>
      <c r="AE3752" s="241">
        <v>4.8057587999999996E-7</v>
      </c>
      <c r="AF3752" s="241">
        <v>2.3367867999999998E-3</v>
      </c>
      <c r="AG3752" s="241">
        <v>2.4665697E-6</v>
      </c>
      <c r="AH3752" s="241">
        <v>5.5711722000000002E-3</v>
      </c>
      <c r="AI3752" s="241">
        <v>2.0891798999999999E-5</v>
      </c>
      <c r="AJ3752" s="241">
        <v>3.3217762999999998E-5</v>
      </c>
      <c r="AK3752" s="241">
        <v>3.1556672000000002E-6</v>
      </c>
      <c r="AL3752" s="241">
        <v>2.9034040000000001E-6</v>
      </c>
      <c r="AM3752" s="241">
        <v>8.6946370999999996E-9</v>
      </c>
      <c r="AN3752" s="241">
        <v>1.6494114999999999E-4</v>
      </c>
      <c r="AO3752" s="241">
        <v>5.3411788000000003E-5</v>
      </c>
      <c r="AP3752" s="241">
        <v>4.4937369000000003E-5</v>
      </c>
      <c r="AQ3752" s="241">
        <v>3.6415662000000002E-7</v>
      </c>
      <c r="AR3752" s="241">
        <v>8.7793119999999992E-3</v>
      </c>
      <c r="AT3752" s="193"/>
      <c r="AU3752" s="193"/>
      <c r="AV3752" s="193"/>
      <c r="AW3752" s="193"/>
      <c r="AX3752" s="193"/>
      <c r="AY3752" s="193"/>
      <c r="AZ3752" s="193"/>
      <c r="BA3752" s="193"/>
      <c r="BB3752" s="193"/>
      <c r="BC3752" s="193"/>
      <c r="BD3752" s="193"/>
      <c r="BE3752" s="315"/>
      <c r="BF3752" s="315"/>
      <c r="BG3752" s="315"/>
      <c r="BH3752" s="315"/>
      <c r="BI3752" s="315"/>
      <c r="BJ3752" s="315"/>
      <c r="BK3752" s="315"/>
    </row>
    <row r="3753" spans="1:63" x14ac:dyDescent="0.25">
      <c r="A3753" s="9"/>
      <c r="B3753" s="43" t="s">
        <v>4654</v>
      </c>
      <c r="C3753" s="5" t="s">
        <v>3297</v>
      </c>
      <c r="D3753" s="172">
        <v>3.5181421999999997E-2</v>
      </c>
      <c r="E3753" s="172">
        <v>2.2341742000000001E-2</v>
      </c>
      <c r="F3753" s="172">
        <v>1.0587934E-2</v>
      </c>
      <c r="G3753" s="172">
        <v>6.9178120999999996E-4</v>
      </c>
      <c r="H3753" s="172">
        <v>4.2892219000000001E-5</v>
      </c>
      <c r="I3753" s="172">
        <v>1.1502176E-3</v>
      </c>
      <c r="J3753" s="172">
        <v>1.9431607000000001E-4</v>
      </c>
      <c r="K3753" s="172">
        <v>4.7739067000000003E-6</v>
      </c>
      <c r="L3753" s="172">
        <v>1.6776511E-4</v>
      </c>
      <c r="M3753" s="172">
        <v>0</v>
      </c>
      <c r="N3753" s="172">
        <v>0</v>
      </c>
      <c r="O3753" s="172">
        <v>0</v>
      </c>
      <c r="P3753" s="199">
        <f t="shared" si="702"/>
        <v>0.16549438518518519</v>
      </c>
      <c r="Q3753" s="233">
        <v>2.7860923</v>
      </c>
      <c r="R3753" s="96">
        <v>2.2055723</v>
      </c>
      <c r="S3753" s="96">
        <v>0.15798222000000001</v>
      </c>
      <c r="T3753" s="96">
        <v>1.3296389E-6</v>
      </c>
      <c r="U3753" s="96">
        <v>0.15078889000000001</v>
      </c>
      <c r="V3753" s="96">
        <v>2.8111506000000001E-2</v>
      </c>
      <c r="W3753" s="96">
        <v>0.24363610999999999</v>
      </c>
      <c r="X3753" s="241">
        <f t="shared" si="703"/>
        <v>1.5900421461124699E-2</v>
      </c>
      <c r="Y3753" s="241">
        <f t="shared" si="704"/>
        <v>7.1336211730300006E-3</v>
      </c>
      <c r="Z3753" s="241">
        <f t="shared" si="705"/>
        <v>3.2422664974046996E-3</v>
      </c>
      <c r="AA3753" s="241">
        <f t="shared" si="706"/>
        <v>5.5245337906899995E-3</v>
      </c>
      <c r="AB3753" s="241">
        <v>4.5869086E-3</v>
      </c>
      <c r="AC3753" s="241">
        <v>5.6622368000000001E-7</v>
      </c>
      <c r="AD3753" s="241">
        <v>6.4145903000000003E-4</v>
      </c>
      <c r="AE3753" s="241">
        <v>4.7617264999999999E-7</v>
      </c>
      <c r="AF3753" s="241">
        <v>1.8992543000000001E-3</v>
      </c>
      <c r="AG3753" s="241">
        <v>4.9568467000000001E-6</v>
      </c>
      <c r="AH3753" s="241">
        <v>3.0021645E-3</v>
      </c>
      <c r="AI3753" s="241">
        <v>1.7559444E-5</v>
      </c>
      <c r="AJ3753" s="241">
        <v>6.0594603999999997E-6</v>
      </c>
      <c r="AK3753" s="241">
        <v>1.0633602E-5</v>
      </c>
      <c r="AL3753" s="241">
        <v>5.2648759999999997E-7</v>
      </c>
      <c r="AM3753" s="241">
        <v>1.7864047E-9</v>
      </c>
      <c r="AN3753" s="241">
        <v>7.9383823999999996E-5</v>
      </c>
      <c r="AO3753" s="241">
        <v>3.1031980999999998E-5</v>
      </c>
      <c r="AP3753" s="241">
        <v>9.4905411999999994E-5</v>
      </c>
      <c r="AQ3753" s="241">
        <v>4.1559068999999999E-7</v>
      </c>
      <c r="AR3753" s="241">
        <v>5.5241181999999998E-3</v>
      </c>
      <c r="AT3753" s="193"/>
      <c r="AU3753" s="193"/>
      <c r="AV3753" s="193"/>
      <c r="AW3753" s="193"/>
      <c r="AX3753" s="193"/>
      <c r="AY3753" s="193"/>
      <c r="AZ3753" s="193"/>
      <c r="BA3753" s="193"/>
      <c r="BB3753" s="193"/>
      <c r="BC3753" s="193"/>
      <c r="BD3753" s="193"/>
      <c r="BE3753" s="315"/>
      <c r="BF3753" s="315"/>
      <c r="BG3753" s="315"/>
      <c r="BH3753" s="315"/>
      <c r="BI3753" s="315"/>
      <c r="BJ3753" s="315"/>
      <c r="BK3753" s="315"/>
    </row>
    <row r="3754" spans="1:63" x14ac:dyDescent="0.25">
      <c r="A3754" s="9"/>
      <c r="B3754" s="43" t="s">
        <v>4654</v>
      </c>
      <c r="C3754" s="5" t="s">
        <v>3296</v>
      </c>
      <c r="D3754" s="172">
        <v>3.4327679E-2</v>
      </c>
      <c r="E3754" s="172">
        <v>2.452153E-2</v>
      </c>
      <c r="F3754" s="172">
        <v>5.3840071000000001E-3</v>
      </c>
      <c r="G3754" s="172">
        <v>3.0483698999999999E-3</v>
      </c>
      <c r="H3754" s="172">
        <v>3.7249122000000002E-5</v>
      </c>
      <c r="I3754" s="172">
        <v>1.0858243999999999E-3</v>
      </c>
      <c r="J3754" s="172">
        <v>1.2695598000000001E-4</v>
      </c>
      <c r="K3754" s="172">
        <v>1.5180985E-6</v>
      </c>
      <c r="L3754" s="172">
        <v>1.2222462999999999E-4</v>
      </c>
      <c r="M3754" s="172">
        <v>0</v>
      </c>
      <c r="N3754" s="172">
        <v>0</v>
      </c>
      <c r="O3754" s="172">
        <v>0</v>
      </c>
      <c r="P3754" s="199">
        <f t="shared" si="702"/>
        <v>0.18164096296296295</v>
      </c>
      <c r="Q3754" s="233">
        <v>2.8275229</v>
      </c>
      <c r="R3754" s="96">
        <v>2.1299850999999999</v>
      </c>
      <c r="S3754" s="96">
        <v>0.37835777999999998</v>
      </c>
      <c r="T3754" s="96">
        <v>1.2701667E-6</v>
      </c>
      <c r="U3754" s="96">
        <v>1.8240556E-3</v>
      </c>
      <c r="V3754" s="96">
        <v>2.9915110999999999E-4</v>
      </c>
      <c r="W3754" s="96">
        <v>0.31705556000000001</v>
      </c>
      <c r="X3754" s="241">
        <f t="shared" si="703"/>
        <v>1.7292130638182301E-2</v>
      </c>
      <c r="Y3754" s="241">
        <f t="shared" si="704"/>
        <v>8.5360945990100006E-3</v>
      </c>
      <c r="Z3754" s="241">
        <f t="shared" si="705"/>
        <v>3.4187208118622997E-3</v>
      </c>
      <c r="AA3754" s="241">
        <f t="shared" si="706"/>
        <v>5.3373152273100003E-3</v>
      </c>
      <c r="AB3754" s="241">
        <v>5.0346232999999999E-3</v>
      </c>
      <c r="AC3754" s="241">
        <v>6.7120277000000002E-7</v>
      </c>
      <c r="AD3754" s="241">
        <v>2.3729472999999999E-3</v>
      </c>
      <c r="AE3754" s="241">
        <v>2.7839624000000002E-7</v>
      </c>
      <c r="AF3754" s="241">
        <v>1.1157325999999999E-3</v>
      </c>
      <c r="AG3754" s="241">
        <v>1.1841800000000001E-5</v>
      </c>
      <c r="AH3754" s="241">
        <v>3.2951859999999999E-3</v>
      </c>
      <c r="AI3754" s="241">
        <v>8.8301439000000008E-6</v>
      </c>
      <c r="AJ3754" s="241">
        <v>2.7230738000000001E-5</v>
      </c>
      <c r="AK3754" s="241">
        <v>4.6829456999999998E-6</v>
      </c>
      <c r="AL3754" s="241">
        <v>2.2429711000000002E-6</v>
      </c>
      <c r="AM3754" s="241">
        <v>6.9361622999999997E-9</v>
      </c>
      <c r="AN3754" s="241">
        <v>8.4808678999999996E-6</v>
      </c>
      <c r="AO3754" s="241">
        <v>9.6688200999999993E-6</v>
      </c>
      <c r="AP3754" s="241">
        <v>6.2391388999999997E-5</v>
      </c>
      <c r="AQ3754" s="241">
        <v>3.4332730999999997E-7</v>
      </c>
      <c r="AR3754" s="241">
        <v>5.3369719000000001E-3</v>
      </c>
      <c r="AT3754" s="193"/>
      <c r="AU3754" s="193"/>
      <c r="AV3754" s="193"/>
      <c r="AW3754" s="193"/>
      <c r="AX3754" s="193"/>
      <c r="AY3754" s="193"/>
      <c r="AZ3754" s="193"/>
      <c r="BA3754" s="193"/>
      <c r="BB3754" s="193"/>
      <c r="BC3754" s="193"/>
      <c r="BD3754" s="193"/>
      <c r="BE3754" s="315"/>
      <c r="BF3754" s="315"/>
      <c r="BG3754" s="315"/>
      <c r="BH3754" s="315"/>
      <c r="BI3754" s="315"/>
      <c r="BJ3754" s="315"/>
      <c r="BK3754" s="315"/>
    </row>
    <row r="3755" spans="1:63" x14ac:dyDescent="0.25">
      <c r="A3755" s="9"/>
      <c r="B3755" s="43" t="s">
        <v>4654</v>
      </c>
      <c r="C3755" s="5" t="s">
        <v>3295</v>
      </c>
      <c r="D3755" s="172">
        <v>5.0932861000000003E-3</v>
      </c>
      <c r="E3755" s="172">
        <v>3.1026266E-3</v>
      </c>
      <c r="F3755" s="172">
        <v>7.0616313999999998E-4</v>
      </c>
      <c r="G3755" s="172">
        <v>1.144344E-4</v>
      </c>
      <c r="H3755" s="172">
        <v>7.9745009000000008E-6</v>
      </c>
      <c r="I3755" s="172">
        <v>8.7239230000000004E-4</v>
      </c>
      <c r="J3755" s="172">
        <v>1.0449808999999999E-4</v>
      </c>
      <c r="K3755" s="172">
        <v>9.2103867000000004E-7</v>
      </c>
      <c r="L3755" s="172">
        <v>1.8427602000000001E-4</v>
      </c>
      <c r="M3755" s="172">
        <v>0</v>
      </c>
      <c r="N3755" s="172">
        <v>0</v>
      </c>
      <c r="O3755" s="172">
        <v>0</v>
      </c>
      <c r="P3755" s="199">
        <f t="shared" si="702"/>
        <v>2.2982419259259257E-2</v>
      </c>
      <c r="Q3755" s="233">
        <v>2.5829599999999999</v>
      </c>
      <c r="R3755" s="96">
        <v>0.25823703999999997</v>
      </c>
      <c r="S3755" s="96">
        <v>1.6493556</v>
      </c>
      <c r="T3755" s="96">
        <v>1.4579167000000001E-7</v>
      </c>
      <c r="U3755" s="96">
        <v>0.25922499999999998</v>
      </c>
      <c r="V3755" s="96">
        <v>9.3644625000000002E-3</v>
      </c>
      <c r="W3755" s="96">
        <v>0.40677777999999998</v>
      </c>
      <c r="X3755" s="241">
        <f t="shared" si="703"/>
        <v>2.3848881288754298E-3</v>
      </c>
      <c r="Y3755" s="241">
        <f t="shared" si="704"/>
        <v>1.2319679232719999E-3</v>
      </c>
      <c r="Z3755" s="241">
        <f t="shared" si="705"/>
        <v>5.6001282409343003E-4</v>
      </c>
      <c r="AA3755" s="241">
        <f t="shared" si="706"/>
        <v>5.9290738151000007E-4</v>
      </c>
      <c r="AB3755" s="241">
        <v>6.3634806999999995E-4</v>
      </c>
      <c r="AC3755" s="241">
        <v>1.3393112E-7</v>
      </c>
      <c r="AD3755" s="241">
        <v>2.3491287000000001E-4</v>
      </c>
      <c r="AE3755" s="241">
        <v>5.4504151999999998E-8</v>
      </c>
      <c r="AF3755" s="241">
        <v>3.0898077E-4</v>
      </c>
      <c r="AG3755" s="241">
        <v>5.1537778E-5</v>
      </c>
      <c r="AH3755" s="241">
        <v>4.1646549999999999E-4</v>
      </c>
      <c r="AI3755" s="241">
        <v>1.1128149E-6</v>
      </c>
      <c r="AJ3755" s="241">
        <v>9.9576773999999993E-7</v>
      </c>
      <c r="AK3755" s="241">
        <v>1.2494132E-5</v>
      </c>
      <c r="AL3755" s="241">
        <v>1.1447697999999999E-7</v>
      </c>
      <c r="AM3755" s="241">
        <v>3.8377342999999999E-10</v>
      </c>
      <c r="AN3755" s="241">
        <v>1.0472416000000001E-4</v>
      </c>
      <c r="AO3755" s="241">
        <v>6.8437576999999999E-6</v>
      </c>
      <c r="AP3755" s="241">
        <v>1.7261830999999999E-5</v>
      </c>
      <c r="AQ3755" s="241">
        <v>5.0362151000000003E-7</v>
      </c>
      <c r="AR3755" s="241">
        <v>5.9240376000000003E-4</v>
      </c>
      <c r="AT3755" s="193"/>
      <c r="AU3755" s="193"/>
      <c r="AV3755" s="193"/>
      <c r="AW3755" s="193"/>
      <c r="AX3755" s="193"/>
      <c r="AY3755" s="193"/>
      <c r="AZ3755" s="193"/>
      <c r="BA3755" s="193"/>
      <c r="BB3755" s="193"/>
      <c r="BC3755" s="193"/>
      <c r="BD3755" s="193"/>
      <c r="BE3755" s="315"/>
      <c r="BF3755" s="315"/>
      <c r="BG3755" s="315"/>
      <c r="BH3755" s="315"/>
      <c r="BI3755" s="315"/>
      <c r="BJ3755" s="315"/>
      <c r="BK3755" s="315"/>
    </row>
    <row r="3756" spans="1:63" x14ac:dyDescent="0.25">
      <c r="A3756" s="9"/>
      <c r="B3756" s="43" t="s">
        <v>4654</v>
      </c>
      <c r="C3756" s="5" t="s">
        <v>3294</v>
      </c>
      <c r="D3756" s="172">
        <v>3.1331333000000003E-2</v>
      </c>
      <c r="E3756" s="172">
        <v>1.5967918000000001E-2</v>
      </c>
      <c r="F3756" s="172">
        <v>1.2169884000000001E-2</v>
      </c>
      <c r="G3756" s="172">
        <v>1.8689058E-3</v>
      </c>
      <c r="H3756" s="172">
        <v>1.9042227999999999E-5</v>
      </c>
      <c r="I3756" s="172">
        <v>1.0713635E-3</v>
      </c>
      <c r="J3756" s="172">
        <v>8.5603335999999999E-5</v>
      </c>
      <c r="K3756" s="172">
        <v>2.0527709999999999E-6</v>
      </c>
      <c r="L3756" s="172">
        <v>1.4656302E-4</v>
      </c>
      <c r="M3756" s="172">
        <v>0</v>
      </c>
      <c r="N3756" s="172">
        <v>0</v>
      </c>
      <c r="O3756" s="172">
        <v>0</v>
      </c>
      <c r="P3756" s="199">
        <f t="shared" si="702"/>
        <v>0.11828087407407407</v>
      </c>
      <c r="Q3756" s="233">
        <v>2.4459852</v>
      </c>
      <c r="R3756" s="96">
        <v>1.3182879000000001</v>
      </c>
      <c r="S3756" s="96">
        <v>0.66311777999999999</v>
      </c>
      <c r="T3756" s="96">
        <v>4.3769444000000001E-7</v>
      </c>
      <c r="U3756" s="96">
        <v>3.2227777999999999E-2</v>
      </c>
      <c r="V3756" s="96">
        <v>2.0457527999999999E-3</v>
      </c>
      <c r="W3756" s="96">
        <v>0.43030555999999998</v>
      </c>
      <c r="X3756" s="241">
        <f t="shared" si="703"/>
        <v>1.2325983128718701E-2</v>
      </c>
      <c r="Y3756" s="241">
        <f t="shared" si="704"/>
        <v>6.7518886500300005E-3</v>
      </c>
      <c r="Z3756" s="241">
        <f t="shared" si="705"/>
        <v>2.2722695885086996E-3</v>
      </c>
      <c r="AA3756" s="241">
        <f t="shared" si="706"/>
        <v>3.3018248901800001E-3</v>
      </c>
      <c r="AB3756" s="241">
        <v>3.2777411999999999E-3</v>
      </c>
      <c r="AC3756" s="241">
        <v>2.3041059000000001E-7</v>
      </c>
      <c r="AD3756" s="241">
        <v>1.4484687999999999E-3</v>
      </c>
      <c r="AE3756" s="241">
        <v>3.0883044E-7</v>
      </c>
      <c r="AF3756" s="241">
        <v>2.0043970000000002E-3</v>
      </c>
      <c r="AG3756" s="241">
        <v>2.0742409000000001E-5</v>
      </c>
      <c r="AH3756" s="241">
        <v>2.1453001999999998E-3</v>
      </c>
      <c r="AI3756" s="241">
        <v>2.0755289000000001E-5</v>
      </c>
      <c r="AJ3756" s="241">
        <v>1.6681085000000001E-5</v>
      </c>
      <c r="AK3756" s="241">
        <v>2.731415E-6</v>
      </c>
      <c r="AL3756" s="241">
        <v>1.3950990999999999E-6</v>
      </c>
      <c r="AM3756" s="241">
        <v>4.2164086999999999E-9</v>
      </c>
      <c r="AN3756" s="241">
        <v>3.1722294000000003E-5</v>
      </c>
      <c r="AO3756" s="241">
        <v>1.1461299E-5</v>
      </c>
      <c r="AP3756" s="241">
        <v>4.2218690999999998E-5</v>
      </c>
      <c r="AQ3756" s="241">
        <v>3.7969018E-7</v>
      </c>
      <c r="AR3756" s="241">
        <v>3.3014452000000001E-3</v>
      </c>
      <c r="AT3756" s="193"/>
      <c r="AU3756" s="193"/>
      <c r="AV3756" s="193"/>
      <c r="AW3756" s="193"/>
      <c r="AX3756" s="193"/>
      <c r="AY3756" s="193"/>
      <c r="AZ3756" s="193"/>
      <c r="BA3756" s="193"/>
      <c r="BB3756" s="193"/>
      <c r="BC3756" s="193"/>
      <c r="BD3756" s="193"/>
      <c r="BE3756" s="315"/>
      <c r="BF3756" s="315"/>
      <c r="BG3756" s="315"/>
      <c r="BH3756" s="315"/>
      <c r="BI3756" s="315"/>
      <c r="BJ3756" s="315"/>
      <c r="BK3756" s="315"/>
    </row>
    <row r="3757" spans="1:63" x14ac:dyDescent="0.25">
      <c r="A3757" s="9"/>
      <c r="B3757" s="43" t="s">
        <v>4654</v>
      </c>
      <c r="C3757" s="5" t="s">
        <v>3293</v>
      </c>
      <c r="D3757" s="172">
        <v>2.5827765999999999E-2</v>
      </c>
      <c r="E3757" s="172">
        <v>1.7000247999999999E-2</v>
      </c>
      <c r="F3757" s="172">
        <v>5.1173371E-3</v>
      </c>
      <c r="G3757" s="172">
        <v>1.3782191E-3</v>
      </c>
      <c r="H3757" s="172">
        <v>2.6021369999999999E-5</v>
      </c>
      <c r="I3757" s="172">
        <v>2.0087238999999999E-3</v>
      </c>
      <c r="J3757" s="172">
        <v>1.1202505E-4</v>
      </c>
      <c r="K3757" s="172">
        <v>2.6542284E-6</v>
      </c>
      <c r="L3757" s="172">
        <v>1.8253685000000001E-4</v>
      </c>
      <c r="M3757" s="172">
        <v>0</v>
      </c>
      <c r="N3757" s="172">
        <v>0</v>
      </c>
      <c r="O3757" s="172">
        <v>0</v>
      </c>
      <c r="P3757" s="199">
        <f t="shared" si="702"/>
        <v>0.12592776296296296</v>
      </c>
      <c r="Q3757" s="233">
        <v>3.0177043000000001</v>
      </c>
      <c r="R3757" s="96">
        <v>1.4035721999999999</v>
      </c>
      <c r="S3757" s="96">
        <v>1.3642067</v>
      </c>
      <c r="T3757" s="96">
        <v>6.7583333000000005E-7</v>
      </c>
      <c r="U3757" s="96">
        <v>2.2144443999999999E-2</v>
      </c>
      <c r="V3757" s="96">
        <v>3.6136638999999999E-3</v>
      </c>
      <c r="W3757" s="96">
        <v>0.22416667000000001</v>
      </c>
      <c r="X3757" s="241">
        <f t="shared" si="703"/>
        <v>1.1802806923729401E-2</v>
      </c>
      <c r="Y3757" s="241">
        <f t="shared" si="704"/>
        <v>5.8837516415399995E-3</v>
      </c>
      <c r="Z3757" s="241">
        <f t="shared" si="705"/>
        <v>2.4028339608593999E-3</v>
      </c>
      <c r="AA3757" s="241">
        <f t="shared" si="706"/>
        <v>3.5162213213300003E-3</v>
      </c>
      <c r="AB3757" s="241">
        <v>3.4904519999999998E-3</v>
      </c>
      <c r="AC3757" s="241">
        <v>4.0998820000000002E-7</v>
      </c>
      <c r="AD3757" s="241">
        <v>1.1231857999999999E-3</v>
      </c>
      <c r="AE3757" s="241">
        <v>2.1605834E-7</v>
      </c>
      <c r="AF3757" s="241">
        <v>1.2268235000000001E-3</v>
      </c>
      <c r="AG3757" s="241">
        <v>4.2664294999999997E-5</v>
      </c>
      <c r="AH3757" s="241">
        <v>2.2844734000000001E-3</v>
      </c>
      <c r="AI3757" s="241">
        <v>8.4449606999999998E-6</v>
      </c>
      <c r="AJ3757" s="241">
        <v>1.2294562E-5</v>
      </c>
      <c r="AK3757" s="241">
        <v>3.0292174000000002E-6</v>
      </c>
      <c r="AL3757" s="241">
        <v>1.0327782999999999E-6</v>
      </c>
      <c r="AM3757" s="241">
        <v>3.2004594000000001E-9</v>
      </c>
      <c r="AN3757" s="241">
        <v>4.2056359000000001E-5</v>
      </c>
      <c r="AO3757" s="241">
        <v>1.5513164000000001E-5</v>
      </c>
      <c r="AP3757" s="241">
        <v>3.5986319000000003E-5</v>
      </c>
      <c r="AQ3757" s="241">
        <v>4.9712132999999995E-7</v>
      </c>
      <c r="AR3757" s="241">
        <v>3.5157242000000001E-3</v>
      </c>
      <c r="AT3757" s="193"/>
      <c r="AU3757" s="193"/>
      <c r="AV3757" s="193"/>
      <c r="AW3757" s="193"/>
      <c r="AX3757" s="193"/>
      <c r="AY3757" s="193"/>
      <c r="AZ3757" s="193"/>
      <c r="BA3757" s="193"/>
      <c r="BB3757" s="193"/>
      <c r="BC3757" s="193"/>
      <c r="BD3757" s="193"/>
      <c r="BE3757" s="315"/>
      <c r="BF3757" s="315"/>
      <c r="BG3757" s="315"/>
      <c r="BH3757" s="315"/>
      <c r="BI3757" s="315"/>
      <c r="BJ3757" s="315"/>
      <c r="BK3757" s="315"/>
    </row>
    <row r="3758" spans="1:63" x14ac:dyDescent="0.25">
      <c r="A3758" s="9"/>
      <c r="B3758" s="43" t="s">
        <v>4654</v>
      </c>
      <c r="C3758" s="5" t="s">
        <v>3292</v>
      </c>
      <c r="D3758" s="172">
        <v>4.1769186E-2</v>
      </c>
      <c r="E3758" s="172">
        <v>2.8154867E-2</v>
      </c>
      <c r="F3758" s="172">
        <v>1.0741336000000001E-2</v>
      </c>
      <c r="G3758" s="172">
        <v>1.174023E-3</v>
      </c>
      <c r="H3758" s="172">
        <v>4.2424337999999997E-5</v>
      </c>
      <c r="I3758" s="172">
        <v>4.3664890999999998E-4</v>
      </c>
      <c r="J3758" s="172">
        <v>8.3743930000000004E-4</v>
      </c>
      <c r="K3758" s="172">
        <v>1.2492304000000001E-4</v>
      </c>
      <c r="L3758" s="172">
        <v>2.5752465999999999E-4</v>
      </c>
      <c r="M3758" s="172">
        <v>0</v>
      </c>
      <c r="N3758" s="172">
        <v>0</v>
      </c>
      <c r="O3758" s="172">
        <v>0</v>
      </c>
      <c r="P3758" s="199">
        <f t="shared" si="702"/>
        <v>0.20855457037037037</v>
      </c>
      <c r="Q3758" s="233">
        <v>3.4838154000000001</v>
      </c>
      <c r="R3758" s="96">
        <v>2.4571334</v>
      </c>
      <c r="S3758" s="96">
        <v>0.90477333000000004</v>
      </c>
      <c r="T3758" s="96">
        <v>4.9338889000000005E-7</v>
      </c>
      <c r="U3758" s="96">
        <v>3.6700000000000003E-2</v>
      </c>
      <c r="V3758" s="96">
        <v>4.2553193999999997E-3</v>
      </c>
      <c r="W3758" s="96">
        <v>8.0952778000000003E-2</v>
      </c>
      <c r="X3758" s="241">
        <f t="shared" si="703"/>
        <v>1.8737587466828097E-2</v>
      </c>
      <c r="Y3758" s="241">
        <f t="shared" si="704"/>
        <v>8.5848432314800001E-3</v>
      </c>
      <c r="Z3758" s="241">
        <f t="shared" si="705"/>
        <v>3.9984383530680999E-3</v>
      </c>
      <c r="AA3758" s="241">
        <f t="shared" si="706"/>
        <v>6.1543058822799996E-3</v>
      </c>
      <c r="AB3758" s="241">
        <v>5.7806947999999997E-3</v>
      </c>
      <c r="AC3758" s="241">
        <v>2.1980800000000001E-7</v>
      </c>
      <c r="AD3758" s="241">
        <v>1.0865146E-3</v>
      </c>
      <c r="AE3758" s="241">
        <v>4.0680048000000001E-7</v>
      </c>
      <c r="AF3758" s="241">
        <v>1.6971504000000001E-3</v>
      </c>
      <c r="AG3758" s="241">
        <v>1.9856822999999999E-5</v>
      </c>
      <c r="AH3758" s="241">
        <v>3.7834532000000001E-3</v>
      </c>
      <c r="AI3758" s="241">
        <v>1.7660993999999999E-5</v>
      </c>
      <c r="AJ3758" s="241">
        <v>1.0427023999999999E-5</v>
      </c>
      <c r="AK3758" s="241">
        <v>4.3547728999999997E-6</v>
      </c>
      <c r="AL3758" s="241">
        <v>1.1941963000000001E-6</v>
      </c>
      <c r="AM3758" s="241">
        <v>3.0698681000000001E-9</v>
      </c>
      <c r="AN3758" s="241">
        <v>6.7101961999999998E-5</v>
      </c>
      <c r="AO3758" s="241">
        <v>6.8233599999999997E-5</v>
      </c>
      <c r="AP3758" s="241">
        <v>4.6009534E-5</v>
      </c>
      <c r="AQ3758" s="241">
        <v>6.4818227999999998E-7</v>
      </c>
      <c r="AR3758" s="241">
        <v>6.1536576999999997E-3</v>
      </c>
      <c r="AT3758" s="193"/>
      <c r="AU3758" s="193"/>
      <c r="AV3758" s="193"/>
      <c r="AW3758" s="193"/>
      <c r="AX3758" s="193"/>
      <c r="AY3758" s="193"/>
      <c r="AZ3758" s="193"/>
      <c r="BA3758" s="193"/>
      <c r="BB3758" s="193"/>
      <c r="BC3758" s="193"/>
      <c r="BD3758" s="193"/>
      <c r="BE3758" s="315"/>
      <c r="BF3758" s="315"/>
      <c r="BG3758" s="315"/>
      <c r="BH3758" s="315"/>
      <c r="BI3758" s="315"/>
      <c r="BJ3758" s="315"/>
      <c r="BK3758" s="315"/>
    </row>
    <row r="3759" spans="1:63" x14ac:dyDescent="0.25">
      <c r="A3759" s="9"/>
      <c r="B3759" s="9"/>
      <c r="C3759" s="9"/>
      <c r="D3759" s="195"/>
      <c r="E3759" s="195"/>
      <c r="F3759" s="195"/>
      <c r="G3759" s="195"/>
      <c r="H3759" s="195"/>
      <c r="I3759" s="195"/>
      <c r="J3759" s="195"/>
      <c r="K3759" s="195"/>
      <c r="L3759" s="195"/>
      <c r="M3759" s="195"/>
      <c r="N3759" s="195"/>
      <c r="O3759" s="195"/>
      <c r="P3759" s="195"/>
      <c r="Q3759" s="239"/>
      <c r="R3759" s="97"/>
      <c r="S3759" s="97"/>
      <c r="T3759" s="97"/>
      <c r="U3759" s="97"/>
      <c r="V3759" s="97"/>
      <c r="W3759" s="97"/>
      <c r="X3759" s="259"/>
      <c r="Y3759" s="259"/>
      <c r="Z3759" s="259"/>
      <c r="AA3759" s="258"/>
      <c r="AB3759" s="258"/>
      <c r="AC3759" s="258"/>
      <c r="AD3759" s="258"/>
      <c r="AE3759" s="258"/>
      <c r="AF3759" s="258"/>
      <c r="AG3759" s="258"/>
      <c r="AH3759" s="258"/>
      <c r="AI3759" s="258"/>
      <c r="AJ3759" s="258"/>
      <c r="AK3759" s="258"/>
      <c r="AL3759" s="258"/>
      <c r="AM3759" s="258"/>
      <c r="AN3759" s="258"/>
      <c r="AO3759" s="258"/>
      <c r="AP3759" s="258"/>
      <c r="AQ3759" s="258"/>
      <c r="AR3759" s="258"/>
      <c r="AT3759" s="193"/>
      <c r="AU3759" s="193"/>
      <c r="AV3759" s="193"/>
      <c r="AW3759" s="193"/>
      <c r="AX3759" s="193"/>
      <c r="AY3759" s="193"/>
      <c r="AZ3759" s="193"/>
      <c r="BA3759" s="193"/>
      <c r="BB3759" s="193"/>
      <c r="BC3759" s="193"/>
      <c r="BD3759" s="193"/>
      <c r="BE3759" s="315"/>
      <c r="BF3759" s="315"/>
      <c r="BG3759" s="315"/>
      <c r="BH3759" s="315"/>
      <c r="BI3759" s="315"/>
      <c r="BJ3759" s="315"/>
      <c r="BK3759" s="315"/>
    </row>
    <row r="3760" spans="1:63" x14ac:dyDescent="0.25">
      <c r="A3760" s="45" t="s">
        <v>617</v>
      </c>
      <c r="B3760" s="45"/>
      <c r="C3760" s="9"/>
      <c r="D3760" s="195"/>
      <c r="E3760" s="195"/>
      <c r="F3760" s="195"/>
      <c r="G3760" s="195"/>
      <c r="H3760" s="195"/>
      <c r="I3760" s="195"/>
      <c r="J3760" s="195"/>
      <c r="K3760" s="195"/>
      <c r="L3760" s="195"/>
      <c r="M3760" s="195"/>
      <c r="N3760" s="195"/>
      <c r="O3760" s="195"/>
      <c r="P3760" s="195"/>
      <c r="Q3760" s="239"/>
      <c r="R3760" s="97"/>
      <c r="S3760" s="97"/>
      <c r="T3760" s="97"/>
      <c r="U3760" s="97"/>
      <c r="V3760" s="97"/>
      <c r="W3760" s="97"/>
      <c r="X3760" s="259"/>
      <c r="Y3760" s="259"/>
      <c r="Z3760" s="259"/>
      <c r="AA3760" s="258"/>
      <c r="AB3760" s="258"/>
      <c r="AC3760" s="258"/>
      <c r="AD3760" s="258"/>
      <c r="AE3760" s="258"/>
      <c r="AF3760" s="258"/>
      <c r="AG3760" s="258"/>
      <c r="AH3760" s="258"/>
      <c r="AI3760" s="258"/>
      <c r="AJ3760" s="258"/>
      <c r="AK3760" s="258"/>
      <c r="AL3760" s="258"/>
      <c r="AM3760" s="258"/>
      <c r="AN3760" s="258"/>
      <c r="AO3760" s="258"/>
      <c r="AP3760" s="258"/>
      <c r="AQ3760" s="258"/>
      <c r="AR3760" s="258"/>
      <c r="AT3760" s="193"/>
      <c r="AU3760" s="193"/>
      <c r="AV3760" s="193"/>
      <c r="AW3760" s="193"/>
      <c r="AX3760" s="193"/>
      <c r="AY3760" s="193"/>
      <c r="AZ3760" s="193"/>
      <c r="BA3760" s="193"/>
      <c r="BB3760" s="193"/>
      <c r="BC3760" s="193"/>
      <c r="BD3760" s="193"/>
      <c r="BE3760" s="315"/>
      <c r="BF3760" s="315"/>
      <c r="BG3760" s="315"/>
      <c r="BH3760" s="315"/>
      <c r="BI3760" s="315"/>
      <c r="BJ3760" s="315"/>
      <c r="BK3760" s="315"/>
    </row>
    <row r="3761" spans="1:63" x14ac:dyDescent="0.25">
      <c r="A3761" s="123">
        <v>1</v>
      </c>
      <c r="B3761" s="43" t="s">
        <v>4654</v>
      </c>
      <c r="C3761" s="114" t="s">
        <v>1717</v>
      </c>
      <c r="D3761" s="223">
        <v>1.3587549000000001E-2</v>
      </c>
      <c r="E3761" s="223">
        <v>1.0301268000000001E-2</v>
      </c>
      <c r="F3761" s="223">
        <v>2.5732051999999999E-3</v>
      </c>
      <c r="G3761" s="223">
        <v>8.6111245E-6</v>
      </c>
      <c r="H3761" s="223">
        <v>1.4977829E-5</v>
      </c>
      <c r="I3761" s="223">
        <v>4.9159864000000004E-4</v>
      </c>
      <c r="J3761" s="223">
        <v>6.8177531999999997E-5</v>
      </c>
      <c r="K3761" s="223">
        <v>2.0725153000000001E-6</v>
      </c>
      <c r="L3761" s="223">
        <v>1.2763816E-4</v>
      </c>
      <c r="M3761" s="223">
        <v>0</v>
      </c>
      <c r="N3761" s="223">
        <v>0</v>
      </c>
      <c r="O3761" s="223">
        <v>0</v>
      </c>
      <c r="P3761" s="227">
        <f>E3761/0.135</f>
        <v>7.630568888888889E-2</v>
      </c>
      <c r="Q3761" s="238">
        <v>1.6398514</v>
      </c>
      <c r="R3761" s="117">
        <v>0.92784478999999997</v>
      </c>
      <c r="S3761" s="117">
        <v>0.61118850999999996</v>
      </c>
      <c r="T3761" s="117">
        <v>3.6689655000000002E-7</v>
      </c>
      <c r="U3761" s="117">
        <v>2.0418103E-2</v>
      </c>
      <c r="V3761" s="117">
        <v>1.1484424999999999E-2</v>
      </c>
      <c r="W3761" s="117">
        <v>6.8915229999999994E-2</v>
      </c>
      <c r="X3761" s="257">
        <f>SUM(Y3761:AA3761)</f>
        <v>6.4834961011901102E-3</v>
      </c>
      <c r="Y3761" s="257">
        <f>SUM(AB3761:AG3761)</f>
        <v>2.7066263854299997E-3</v>
      </c>
      <c r="Z3761" s="257">
        <f>SUM(AH3761:AP3761)</f>
        <v>1.4523677347201103E-3</v>
      </c>
      <c r="AA3761" s="257">
        <f>SUM(AQ3761:AR3761)</f>
        <v>2.3245019810400002E-3</v>
      </c>
      <c r="AB3761" s="257">
        <v>2.1150504E-3</v>
      </c>
      <c r="AC3761" s="257">
        <v>1.8468112E-7</v>
      </c>
      <c r="AD3761" s="257">
        <v>6.3766404999999993E-5</v>
      </c>
      <c r="AE3761" s="257">
        <v>1.2308831000000001E-7</v>
      </c>
      <c r="AF3761" s="257">
        <v>5.0796494E-4</v>
      </c>
      <c r="AG3761" s="257">
        <v>1.9536871E-5</v>
      </c>
      <c r="AH3761" s="257">
        <v>1.3843080999999999E-3</v>
      </c>
      <c r="AI3761" s="257">
        <v>4.2172818000000003E-6</v>
      </c>
      <c r="AJ3761" s="257">
        <v>4.3750278999999998E-8</v>
      </c>
      <c r="AK3761" s="257">
        <v>1.681657E-6</v>
      </c>
      <c r="AL3761" s="257">
        <v>4.4181441000000002E-8</v>
      </c>
      <c r="AM3761" s="257">
        <v>1.7720010999999999E-10</v>
      </c>
      <c r="AN3761" s="257">
        <v>2.5289141E-5</v>
      </c>
      <c r="AO3761" s="257">
        <v>1.1134743E-5</v>
      </c>
      <c r="AP3761" s="257">
        <v>2.5648702999999999E-5</v>
      </c>
      <c r="AQ3761" s="257">
        <v>4.5018103999999999E-7</v>
      </c>
      <c r="AR3761" s="257">
        <v>2.3240518E-3</v>
      </c>
      <c r="AT3761" s="193"/>
      <c r="AU3761" s="193"/>
      <c r="AV3761" s="193"/>
      <c r="AW3761" s="193"/>
      <c r="AX3761" s="193"/>
      <c r="AY3761" s="193"/>
      <c r="AZ3761" s="193"/>
      <c r="BA3761" s="193"/>
      <c r="BB3761" s="193"/>
      <c r="BC3761" s="193"/>
      <c r="BD3761" s="193"/>
      <c r="BE3761" s="315"/>
      <c r="BF3761" s="315"/>
      <c r="BG3761" s="315"/>
      <c r="BH3761" s="315"/>
      <c r="BI3761" s="315"/>
      <c r="BJ3761" s="315"/>
      <c r="BK3761" s="315"/>
    </row>
    <row r="3762" spans="1:63" x14ac:dyDescent="0.25">
      <c r="A3762" s="123">
        <v>1</v>
      </c>
      <c r="B3762" s="43" t="s">
        <v>4654</v>
      </c>
      <c r="C3762" s="114" t="s">
        <v>1716</v>
      </c>
      <c r="D3762" s="223">
        <v>1.1821167E-2</v>
      </c>
      <c r="E3762" s="223">
        <v>8.9621028999999994E-3</v>
      </c>
      <c r="F3762" s="223">
        <v>2.2386885000000001E-3</v>
      </c>
      <c r="G3762" s="223">
        <v>7.4916783000000003E-6</v>
      </c>
      <c r="H3762" s="223">
        <v>1.3030711000000001E-5</v>
      </c>
      <c r="I3762" s="223">
        <v>4.2769082000000002E-4</v>
      </c>
      <c r="J3762" s="223">
        <v>5.9314453000000001E-5</v>
      </c>
      <c r="K3762" s="223">
        <v>1.8030883000000001E-6</v>
      </c>
      <c r="L3762" s="223">
        <v>1.1104520000000001E-4</v>
      </c>
      <c r="M3762" s="223">
        <v>0</v>
      </c>
      <c r="N3762" s="223">
        <v>0</v>
      </c>
      <c r="O3762" s="223">
        <v>0</v>
      </c>
      <c r="P3762" s="227">
        <f>E3762/0.135</f>
        <v>6.63859474074074E-2</v>
      </c>
      <c r="Q3762" s="238">
        <v>1.4266707000000001</v>
      </c>
      <c r="R3762" s="117">
        <v>0.80722497000000004</v>
      </c>
      <c r="S3762" s="117">
        <v>0.53173400000000004</v>
      </c>
      <c r="T3762" s="117">
        <v>3.192E-7</v>
      </c>
      <c r="U3762" s="117">
        <v>1.7763749999999998E-2</v>
      </c>
      <c r="V3762" s="117">
        <v>9.9914500000000007E-3</v>
      </c>
      <c r="W3762" s="117">
        <v>5.9956250000000003E-2</v>
      </c>
      <c r="X3762" s="257">
        <f>SUM(Y3762:AA3762)</f>
        <v>5.6406415471810904E-3</v>
      </c>
      <c r="Y3762" s="257">
        <f>SUM(AB3762:AG3762)</f>
        <v>2.3547649084100001E-3</v>
      </c>
      <c r="Z3762" s="257">
        <f>SUM(AH3762:AP3762)</f>
        <v>1.26355998126109E-3</v>
      </c>
      <c r="AA3762" s="257">
        <f>SUM(AQ3762:AR3762)</f>
        <v>2.0223166575100001E-3</v>
      </c>
      <c r="AB3762" s="257">
        <v>1.8400937999999999E-3</v>
      </c>
      <c r="AC3762" s="257">
        <v>1.6067258000000001E-7</v>
      </c>
      <c r="AD3762" s="257">
        <v>5.5476772000000001E-5</v>
      </c>
      <c r="AE3762" s="257">
        <v>1.0708683E-7</v>
      </c>
      <c r="AF3762" s="257">
        <v>4.4192949999999998E-4</v>
      </c>
      <c r="AG3762" s="257">
        <v>1.6997077000000001E-5</v>
      </c>
      <c r="AH3762" s="257">
        <v>1.2043481000000001E-3</v>
      </c>
      <c r="AI3762" s="257">
        <v>3.6690352000000001E-6</v>
      </c>
      <c r="AJ3762" s="257">
        <v>3.8062743000000002E-8</v>
      </c>
      <c r="AK3762" s="257">
        <v>1.4630415999999999E-6</v>
      </c>
      <c r="AL3762" s="257">
        <v>3.8437854000000003E-8</v>
      </c>
      <c r="AM3762" s="257">
        <v>1.5416409000000001E-10</v>
      </c>
      <c r="AN3762" s="257">
        <v>2.2001552000000002E-5</v>
      </c>
      <c r="AO3762" s="257">
        <v>9.6872267000000001E-6</v>
      </c>
      <c r="AP3762" s="257">
        <v>2.2314370999999998E-5</v>
      </c>
      <c r="AQ3762" s="257">
        <v>3.9165751000000002E-7</v>
      </c>
      <c r="AR3762" s="257">
        <v>2.0219249999999999E-3</v>
      </c>
      <c r="AT3762" s="193"/>
      <c r="AU3762" s="193"/>
      <c r="AV3762" s="193"/>
      <c r="AW3762" s="193"/>
      <c r="AX3762" s="193"/>
      <c r="AY3762" s="193"/>
      <c r="AZ3762" s="193"/>
      <c r="BA3762" s="193"/>
      <c r="BB3762" s="193"/>
      <c r="BC3762" s="193"/>
      <c r="BD3762" s="193"/>
      <c r="BE3762" s="315"/>
      <c r="BF3762" s="315"/>
      <c r="BG3762" s="315"/>
      <c r="BH3762" s="315"/>
      <c r="BI3762" s="315"/>
      <c r="BJ3762" s="315"/>
      <c r="BK3762" s="315"/>
    </row>
    <row r="3763" spans="1:63" x14ac:dyDescent="0.25">
      <c r="A3763" s="45" t="s">
        <v>618</v>
      </c>
      <c r="B3763" s="45"/>
      <c r="C3763" s="43"/>
      <c r="D3763" s="199"/>
      <c r="E3763" s="199"/>
      <c r="F3763" s="199"/>
      <c r="G3763" s="199"/>
      <c r="H3763" s="199"/>
      <c r="I3763" s="199"/>
      <c r="J3763" s="199"/>
      <c r="K3763" s="199"/>
      <c r="L3763" s="199"/>
      <c r="M3763" s="199"/>
      <c r="N3763" s="199"/>
      <c r="O3763" s="199"/>
      <c r="P3763" s="199"/>
      <c r="Q3763" s="239"/>
      <c r="R3763" s="97"/>
      <c r="S3763" s="97"/>
      <c r="T3763" s="97"/>
      <c r="U3763" s="97"/>
      <c r="V3763" s="97"/>
      <c r="W3763" s="97"/>
      <c r="X3763" s="259"/>
      <c r="Y3763" s="259"/>
      <c r="Z3763" s="259"/>
      <c r="AA3763" s="258"/>
      <c r="AB3763" s="258"/>
      <c r="AC3763" s="258"/>
      <c r="AD3763" s="258"/>
      <c r="AE3763" s="258"/>
      <c r="AF3763" s="258"/>
      <c r="AG3763" s="258"/>
      <c r="AH3763" s="258"/>
      <c r="AI3763" s="258"/>
      <c r="AJ3763" s="258"/>
      <c r="AK3763" s="258"/>
      <c r="AL3763" s="258"/>
      <c r="AM3763" s="258"/>
      <c r="AN3763" s="258"/>
      <c r="AO3763" s="258"/>
      <c r="AP3763" s="258"/>
      <c r="AQ3763" s="258"/>
      <c r="AR3763" s="258"/>
      <c r="AT3763" s="193"/>
      <c r="AU3763" s="193"/>
      <c r="AV3763" s="193"/>
      <c r="AW3763" s="193"/>
      <c r="AX3763" s="193"/>
      <c r="AY3763" s="193"/>
      <c r="AZ3763" s="193"/>
      <c r="BA3763" s="193"/>
      <c r="BB3763" s="193"/>
      <c r="BC3763" s="193"/>
      <c r="BD3763" s="193"/>
      <c r="BE3763" s="315"/>
      <c r="BF3763" s="315"/>
      <c r="BG3763" s="315"/>
      <c r="BH3763" s="315"/>
      <c r="BI3763" s="315"/>
      <c r="BJ3763" s="315"/>
      <c r="BK3763" s="315"/>
    </row>
    <row r="3764" spans="1:63" x14ac:dyDescent="0.25">
      <c r="A3764" s="9"/>
      <c r="B3764" s="43" t="s">
        <v>4654</v>
      </c>
      <c r="C3764" s="25" t="s">
        <v>376</v>
      </c>
      <c r="D3764" s="193">
        <v>2.6984093000000001E-2</v>
      </c>
      <c r="E3764" s="193">
        <v>1.829279E-2</v>
      </c>
      <c r="F3764" s="193">
        <v>4.9108826000000003E-3</v>
      </c>
      <c r="G3764" s="193">
        <v>4.7827796E-4</v>
      </c>
      <c r="H3764" s="193">
        <v>2.8609559E-3</v>
      </c>
      <c r="I3764" s="193">
        <v>2.6069462999999998E-4</v>
      </c>
      <c r="J3764" s="193">
        <v>1.0786391E-4</v>
      </c>
      <c r="K3764" s="193">
        <v>3.0948334E-6</v>
      </c>
      <c r="L3764" s="193">
        <v>6.9533007999999995E-5</v>
      </c>
      <c r="M3764" s="193">
        <v>0</v>
      </c>
      <c r="N3764" s="193">
        <v>0</v>
      </c>
      <c r="O3764" s="193">
        <v>0</v>
      </c>
      <c r="P3764" s="199">
        <f>E3764/0.135</f>
        <v>0.13550214814814815</v>
      </c>
      <c r="Q3764" s="240">
        <v>1.2843358</v>
      </c>
      <c r="R3764" s="99">
        <v>1.2567687999999999</v>
      </c>
      <c r="S3764" s="99">
        <v>1.831816E-2</v>
      </c>
      <c r="T3764" s="99">
        <v>7.8067999999999995E-8</v>
      </c>
      <c r="U3764" s="99">
        <v>6.6369000000000003E-3</v>
      </c>
      <c r="V3764" s="99">
        <v>3.3003569999999997E-4</v>
      </c>
      <c r="W3764" s="99">
        <v>2.2818999999999999E-3</v>
      </c>
      <c r="X3764" s="241">
        <f>SUM(Y3764:AA3764)</f>
        <v>1.0877340480125E-2</v>
      </c>
      <c r="Y3764" s="241">
        <f>SUM(AB3764:AG3764)</f>
        <v>5.112758375968E-3</v>
      </c>
      <c r="Z3764" s="241">
        <f>SUM(AH3764:AP3764)</f>
        <v>2.6188754656169999E-3</v>
      </c>
      <c r="AA3764" s="241">
        <f>SUM(AQ3764:AR3764)</f>
        <v>3.1457066385400002E-3</v>
      </c>
      <c r="AB3764" s="258">
        <v>3.7561014000000001E-3</v>
      </c>
      <c r="AC3764" s="258">
        <v>2.3989958000000002E-8</v>
      </c>
      <c r="AD3764" s="258">
        <v>5.2213119999999997E-4</v>
      </c>
      <c r="AE3764" s="258">
        <v>5.6291196999999995E-7</v>
      </c>
      <c r="AF3764" s="258">
        <v>8.3334643000000002E-4</v>
      </c>
      <c r="AG3764" s="258">
        <v>5.9244404000000002E-7</v>
      </c>
      <c r="AH3764" s="258">
        <v>2.4581654000000001E-3</v>
      </c>
      <c r="AI3764" s="258">
        <v>8.1474923000000008E-6</v>
      </c>
      <c r="AJ3764" s="258">
        <v>4.2602703999999999E-6</v>
      </c>
      <c r="AK3764" s="258">
        <v>1.0893203E-6</v>
      </c>
      <c r="AL3764" s="258">
        <v>3.8831312E-7</v>
      </c>
      <c r="AM3764" s="258">
        <v>1.200497E-9</v>
      </c>
      <c r="AN3764" s="258">
        <v>7.1708722999999996E-5</v>
      </c>
      <c r="AO3764" s="258">
        <v>4.2284263999999999E-5</v>
      </c>
      <c r="AP3764" s="258">
        <v>3.2830482000000001E-5</v>
      </c>
      <c r="AQ3764" s="258">
        <v>2.1603853999999999E-7</v>
      </c>
      <c r="AR3764" s="258">
        <v>3.1454906000000001E-3</v>
      </c>
      <c r="AT3764" s="193"/>
      <c r="AU3764" s="193"/>
      <c r="AV3764" s="193"/>
      <c r="AW3764" s="193"/>
      <c r="AX3764" s="193"/>
      <c r="AY3764" s="193"/>
      <c r="AZ3764" s="193"/>
      <c r="BA3764" s="193"/>
      <c r="BB3764" s="193"/>
      <c r="BC3764" s="193"/>
      <c r="BD3764" s="193"/>
      <c r="BE3764" s="315"/>
      <c r="BF3764" s="315"/>
      <c r="BG3764" s="315"/>
      <c r="BH3764" s="315"/>
      <c r="BI3764" s="315"/>
      <c r="BJ3764" s="315"/>
      <c r="BK3764" s="315"/>
    </row>
    <row r="3765" spans="1:63" x14ac:dyDescent="0.25">
      <c r="A3765" s="9"/>
      <c r="B3765" s="43" t="s">
        <v>4654</v>
      </c>
      <c r="C3765" s="25" t="s">
        <v>1019</v>
      </c>
      <c r="D3765" s="193">
        <v>2.6240297999999999E-2</v>
      </c>
      <c r="E3765" s="193">
        <v>1.7696197E-2</v>
      </c>
      <c r="F3765" s="193">
        <v>7.062006E-3</v>
      </c>
      <c r="G3765" s="193">
        <v>4.9792268999999999E-4</v>
      </c>
      <c r="H3765" s="193">
        <v>8.1379487E-5</v>
      </c>
      <c r="I3765" s="193">
        <v>7.6046928000000002E-4</v>
      </c>
      <c r="J3765" s="193">
        <v>9.4792246000000003E-5</v>
      </c>
      <c r="K3765" s="193">
        <v>7.8535479000000004E-7</v>
      </c>
      <c r="L3765" s="193">
        <v>4.6746068999999998E-5</v>
      </c>
      <c r="M3765" s="193">
        <v>0</v>
      </c>
      <c r="N3765" s="193">
        <v>0</v>
      </c>
      <c r="O3765" s="193">
        <v>0</v>
      </c>
      <c r="P3765" s="199">
        <f>E3765/0.135</f>
        <v>0.13108294074074073</v>
      </c>
      <c r="Q3765" s="240">
        <v>1.3086487</v>
      </c>
      <c r="R3765" s="99">
        <v>1.2567055</v>
      </c>
      <c r="S3765" s="99">
        <v>3.9387039999999998E-2</v>
      </c>
      <c r="T3765" s="99">
        <v>8.0752999999999995E-8</v>
      </c>
      <c r="U3765" s="99">
        <v>7.1958999999999999E-3</v>
      </c>
      <c r="V3765" s="99">
        <v>7.2755699999999999E-4</v>
      </c>
      <c r="W3765" s="99">
        <v>4.6325999999999997E-3</v>
      </c>
      <c r="X3765" s="241">
        <f>SUM(Y3765:AA3765)</f>
        <v>1.11499646058409E-2</v>
      </c>
      <c r="Y3765" s="241">
        <f>SUM(AB3765:AG3765)</f>
        <v>5.4900529663850003E-3</v>
      </c>
      <c r="Z3765" s="241">
        <f>SUM(AH3765:AP3765)</f>
        <v>2.5143783040658999E-3</v>
      </c>
      <c r="AA3765" s="241">
        <f>SUM(AQ3765:AR3765)</f>
        <v>3.1455333353899999E-3</v>
      </c>
      <c r="AB3765" s="258">
        <v>3.6335949999999999E-3</v>
      </c>
      <c r="AC3765" s="258">
        <v>2.8296225E-8</v>
      </c>
      <c r="AD3765" s="258">
        <v>5.3572726999999995E-4</v>
      </c>
      <c r="AE3765" s="258">
        <v>2.9831916000000001E-7</v>
      </c>
      <c r="AF3765" s="258">
        <v>1.319139E-3</v>
      </c>
      <c r="AG3765" s="258">
        <v>1.2650810000000001E-6</v>
      </c>
      <c r="AH3765" s="258">
        <v>2.3781263E-3</v>
      </c>
      <c r="AI3765" s="258">
        <v>1.1233258999999999E-5</v>
      </c>
      <c r="AJ3765" s="258">
        <v>4.4374138000000002E-6</v>
      </c>
      <c r="AK3765" s="258">
        <v>8.9391626999999997E-7</v>
      </c>
      <c r="AL3765" s="258">
        <v>4.1141709999999998E-7</v>
      </c>
      <c r="AM3765" s="258">
        <v>1.2558958999999999E-9</v>
      </c>
      <c r="AN3765" s="258">
        <v>7.0895924999999995E-5</v>
      </c>
      <c r="AO3765" s="258">
        <v>2.9992505000000002E-5</v>
      </c>
      <c r="AP3765" s="258">
        <v>1.8386312E-5</v>
      </c>
      <c r="AQ3765" s="258">
        <v>1.3183539E-7</v>
      </c>
      <c r="AR3765" s="258">
        <v>3.1454015000000001E-3</v>
      </c>
      <c r="AT3765" s="193"/>
      <c r="AU3765" s="193"/>
      <c r="AV3765" s="193"/>
      <c r="AW3765" s="193"/>
      <c r="AX3765" s="193"/>
      <c r="AY3765" s="193"/>
      <c r="AZ3765" s="193"/>
      <c r="BA3765" s="193"/>
      <c r="BB3765" s="193"/>
      <c r="BC3765" s="193"/>
      <c r="BD3765" s="193"/>
      <c r="BE3765" s="315"/>
      <c r="BF3765" s="315"/>
      <c r="BG3765" s="315"/>
      <c r="BH3765" s="315"/>
      <c r="BI3765" s="315"/>
      <c r="BJ3765" s="315"/>
      <c r="BK3765" s="315"/>
    </row>
    <row r="3766" spans="1:63" x14ac:dyDescent="0.25">
      <c r="A3766" s="9"/>
      <c r="B3766" s="43" t="s">
        <v>4654</v>
      </c>
      <c r="C3766" s="25" t="s">
        <v>3419</v>
      </c>
      <c r="D3766" s="193">
        <v>3.1338939000000003E-2</v>
      </c>
      <c r="E3766" s="193">
        <v>2.0054381999999999E-2</v>
      </c>
      <c r="F3766" s="193">
        <v>6.4496626000000003E-3</v>
      </c>
      <c r="G3766" s="193">
        <v>5.1680064999999999E-4</v>
      </c>
      <c r="H3766" s="193">
        <v>2.2568760000000001E-3</v>
      </c>
      <c r="I3766" s="193">
        <v>1.6375303E-3</v>
      </c>
      <c r="J3766" s="193">
        <v>3.0321591000000001E-4</v>
      </c>
      <c r="K3766" s="193">
        <v>2.4520578E-5</v>
      </c>
      <c r="L3766" s="193">
        <v>9.5951537999999995E-5</v>
      </c>
      <c r="M3766" s="193">
        <v>0</v>
      </c>
      <c r="N3766" s="193">
        <v>0</v>
      </c>
      <c r="O3766" s="193">
        <v>0</v>
      </c>
      <c r="P3766" s="199">
        <f>E3766/0.135</f>
        <v>0.14855097777777776</v>
      </c>
      <c r="Q3766" s="240">
        <v>1.5332853</v>
      </c>
      <c r="R3766" s="99">
        <v>1.4966047</v>
      </c>
      <c r="S3766" s="99">
        <v>2.5856319999999999E-2</v>
      </c>
      <c r="T3766" s="99">
        <v>3.0606999999999999E-7</v>
      </c>
      <c r="U3766" s="99">
        <v>7.149E-3</v>
      </c>
      <c r="V3766" s="99">
        <v>4.644262E-4</v>
      </c>
      <c r="W3766" s="99">
        <v>3.2106000000000001E-3</v>
      </c>
      <c r="X3766" s="241">
        <f>SUM(Y3766:AA3766)</f>
        <v>1.3258736520115699E-2</v>
      </c>
      <c r="Y3766" s="241">
        <f>SUM(AB3766:AG3766)</f>
        <v>6.6189273590399993E-3</v>
      </c>
      <c r="Z3766" s="241">
        <f>SUM(AH3766:AP3766)</f>
        <v>2.8943743418056995E-3</v>
      </c>
      <c r="AA3766" s="241">
        <f>SUM(AQ3766:AR3766)</f>
        <v>3.7454348192700001E-3</v>
      </c>
      <c r="AB3766" s="258">
        <v>4.1178114999999996E-3</v>
      </c>
      <c r="AC3766" s="258">
        <v>1.0865681E-7</v>
      </c>
      <c r="AD3766" s="258">
        <v>8.9458446999999999E-4</v>
      </c>
      <c r="AE3766" s="258">
        <v>5.2779459999999995E-7</v>
      </c>
      <c r="AF3766" s="258">
        <v>1.6050423E-3</v>
      </c>
      <c r="AG3766" s="258">
        <v>8.5263763000000002E-7</v>
      </c>
      <c r="AH3766" s="258">
        <v>2.6948079999999999E-3</v>
      </c>
      <c r="AI3766" s="258">
        <v>1.0576398E-5</v>
      </c>
      <c r="AJ3766" s="258">
        <v>4.5403116000000001E-6</v>
      </c>
      <c r="AK3766" s="258">
        <v>3.9434773999999998E-6</v>
      </c>
      <c r="AL3766" s="258">
        <v>4.3897531999999999E-7</v>
      </c>
      <c r="AM3766" s="258">
        <v>1.4704857E-9</v>
      </c>
      <c r="AN3766" s="258">
        <v>7.5069019000000001E-5</v>
      </c>
      <c r="AO3766" s="258">
        <v>4.8492053999999997E-5</v>
      </c>
      <c r="AP3766" s="258">
        <v>5.6504636E-5</v>
      </c>
      <c r="AQ3766" s="258">
        <v>2.8231927E-7</v>
      </c>
      <c r="AR3766" s="258">
        <v>3.7451525E-3</v>
      </c>
      <c r="AT3766" s="193"/>
      <c r="AU3766" s="193"/>
      <c r="AV3766" s="193"/>
      <c r="AW3766" s="193"/>
      <c r="AX3766" s="193"/>
      <c r="AY3766" s="193"/>
      <c r="AZ3766" s="193"/>
      <c r="BA3766" s="193"/>
      <c r="BB3766" s="193"/>
      <c r="BC3766" s="193"/>
      <c r="BD3766" s="193"/>
      <c r="BE3766" s="315"/>
      <c r="BF3766" s="315"/>
      <c r="BG3766" s="315"/>
      <c r="BH3766" s="315"/>
      <c r="BI3766" s="315"/>
      <c r="BJ3766" s="315"/>
      <c r="BK3766" s="315"/>
    </row>
    <row r="3767" spans="1:63" x14ac:dyDescent="0.25">
      <c r="A3767" s="9"/>
      <c r="B3767" s="43" t="s">
        <v>4654</v>
      </c>
      <c r="C3767" s="25" t="s">
        <v>3418</v>
      </c>
      <c r="D3767" s="193">
        <v>3.3360760000000003E-2</v>
      </c>
      <c r="E3767" s="193">
        <v>2.2482913E-2</v>
      </c>
      <c r="F3767" s="193">
        <v>6.9514049000000003E-3</v>
      </c>
      <c r="G3767" s="193">
        <v>7.6466828E-4</v>
      </c>
      <c r="H3767" s="193">
        <v>1.7976808999999999E-3</v>
      </c>
      <c r="I3767" s="193">
        <v>1.0240658000000001E-3</v>
      </c>
      <c r="J3767" s="193">
        <v>1.8633273E-4</v>
      </c>
      <c r="K3767" s="193">
        <v>1.3760394999999999E-5</v>
      </c>
      <c r="L3767" s="193">
        <v>1.3993421000000001E-4</v>
      </c>
      <c r="M3767" s="193">
        <v>0</v>
      </c>
      <c r="N3767" s="193">
        <v>0</v>
      </c>
      <c r="O3767" s="193">
        <v>0</v>
      </c>
      <c r="P3767" s="199">
        <f>E3767/0.135</f>
        <v>0.16654009629629629</v>
      </c>
      <c r="Q3767" s="240">
        <v>2.0503878000000002</v>
      </c>
      <c r="R3767" s="99">
        <v>1.9907474000000001</v>
      </c>
      <c r="S3767" s="99">
        <v>4.2812000000000003E-2</v>
      </c>
      <c r="T3767" s="99">
        <v>3.5518999999999999E-7</v>
      </c>
      <c r="U3767" s="99">
        <v>1.0794E-2</v>
      </c>
      <c r="V3767" s="99">
        <v>7.7499299999999997E-4</v>
      </c>
      <c r="W3767" s="99">
        <v>5.2589999999999998E-3</v>
      </c>
      <c r="X3767" s="241">
        <f>SUM(Y3767:AA3767)</f>
        <v>1.5035661879721E-2</v>
      </c>
      <c r="Y3767" s="241">
        <f>SUM(AB3767:AG3767)</f>
        <v>6.7864507925790001E-3</v>
      </c>
      <c r="Z3767" s="241">
        <f>SUM(AH3767:AP3767)</f>
        <v>3.2663180583320001E-3</v>
      </c>
      <c r="AA3767" s="241">
        <f>SUM(AQ3767:AR3767)</f>
        <v>4.9828930288099999E-3</v>
      </c>
      <c r="AB3767" s="258">
        <v>4.6164609999999997E-3</v>
      </c>
      <c r="AC3767" s="258">
        <v>5.1186898999999998E-8</v>
      </c>
      <c r="AD3767" s="258">
        <v>8.1003746999999996E-4</v>
      </c>
      <c r="AE3767" s="258">
        <v>5.0711587999999999E-7</v>
      </c>
      <c r="AF3767" s="258">
        <v>1.3580182E-3</v>
      </c>
      <c r="AG3767" s="258">
        <v>1.3758198000000001E-6</v>
      </c>
      <c r="AH3767" s="258">
        <v>3.0213288E-3</v>
      </c>
      <c r="AI3767" s="258">
        <v>1.1395622999999999E-5</v>
      </c>
      <c r="AJ3767" s="258">
        <v>6.8021125999999996E-6</v>
      </c>
      <c r="AK3767" s="258">
        <v>1.4114166E-6</v>
      </c>
      <c r="AL3767" s="258">
        <v>6.3727817000000003E-7</v>
      </c>
      <c r="AM3767" s="258">
        <v>1.9479620000000002E-9</v>
      </c>
      <c r="AN3767" s="258">
        <v>1.1198676999999999E-4</v>
      </c>
      <c r="AO3767" s="258">
        <v>6.3834850000000004E-5</v>
      </c>
      <c r="AP3767" s="258">
        <v>4.8919260000000002E-5</v>
      </c>
      <c r="AQ3767" s="258">
        <v>3.9902881000000002E-7</v>
      </c>
      <c r="AR3767" s="258">
        <v>4.9824939999999996E-3</v>
      </c>
      <c r="AT3767" s="193"/>
      <c r="AU3767" s="193"/>
      <c r="AV3767" s="193"/>
      <c r="AW3767" s="193"/>
      <c r="AX3767" s="193"/>
      <c r="AY3767" s="193"/>
      <c r="AZ3767" s="193"/>
      <c r="BA3767" s="193"/>
      <c r="BB3767" s="193"/>
      <c r="BC3767" s="193"/>
      <c r="BD3767" s="193"/>
      <c r="BE3767" s="315"/>
      <c r="BF3767" s="315"/>
      <c r="BG3767" s="315"/>
      <c r="BH3767" s="315"/>
      <c r="BI3767" s="315"/>
      <c r="BJ3767" s="315"/>
      <c r="BK3767" s="315"/>
    </row>
    <row r="3768" spans="1:63" x14ac:dyDescent="0.25">
      <c r="A3768" s="45" t="s">
        <v>619</v>
      </c>
      <c r="B3768" s="45"/>
      <c r="C3768" s="43"/>
      <c r="D3768" s="199"/>
      <c r="E3768" s="199"/>
      <c r="F3768" s="199"/>
      <c r="G3768" s="199"/>
      <c r="H3768" s="199"/>
      <c r="I3768" s="199"/>
      <c r="J3768" s="199"/>
      <c r="K3768" s="199"/>
      <c r="L3768" s="199"/>
      <c r="M3768" s="199"/>
      <c r="N3768" s="199"/>
      <c r="O3768" s="199"/>
      <c r="P3768" s="199"/>
      <c r="Q3768" s="239"/>
      <c r="R3768" s="97"/>
      <c r="S3768" s="97"/>
      <c r="T3768" s="97"/>
      <c r="U3768" s="97"/>
      <c r="V3768" s="97"/>
      <c r="W3768" s="97"/>
      <c r="X3768" s="259"/>
      <c r="Y3768" s="259"/>
      <c r="Z3768" s="259"/>
      <c r="AA3768" s="258"/>
      <c r="AB3768" s="258"/>
      <c r="AC3768" s="258"/>
      <c r="AD3768" s="258"/>
      <c r="AE3768" s="258"/>
      <c r="AF3768" s="258"/>
      <c r="AG3768" s="258"/>
      <c r="AH3768" s="258"/>
      <c r="AI3768" s="258"/>
      <c r="AJ3768" s="258"/>
      <c r="AK3768" s="258"/>
      <c r="AL3768" s="258"/>
      <c r="AM3768" s="258"/>
      <c r="AN3768" s="258"/>
      <c r="AO3768" s="258"/>
      <c r="AP3768" s="258"/>
      <c r="AQ3768" s="258"/>
      <c r="AR3768" s="258"/>
      <c r="AT3768" s="193"/>
      <c r="AU3768" s="193"/>
      <c r="AV3768" s="193"/>
      <c r="AW3768" s="193"/>
      <c r="AX3768" s="193"/>
      <c r="AY3768" s="193"/>
      <c r="AZ3768" s="193"/>
      <c r="BA3768" s="193"/>
      <c r="BB3768" s="193"/>
      <c r="BC3768" s="193"/>
      <c r="BD3768" s="193"/>
      <c r="BE3768" s="315"/>
      <c r="BF3768" s="315"/>
      <c r="BG3768" s="315"/>
      <c r="BH3768" s="315"/>
      <c r="BI3768" s="315"/>
      <c r="BJ3768" s="315"/>
      <c r="BK3768" s="315"/>
    </row>
    <row r="3769" spans="1:63" x14ac:dyDescent="0.25">
      <c r="A3769" s="9"/>
      <c r="B3769" s="43" t="s">
        <v>4654</v>
      </c>
      <c r="C3769" s="25" t="s">
        <v>3961</v>
      </c>
      <c r="D3769" s="193">
        <v>1.8870039000000002E-2</v>
      </c>
      <c r="E3769" s="193">
        <v>1.2792299E-2</v>
      </c>
      <c r="F3769" s="193">
        <v>3.4341496999999999E-3</v>
      </c>
      <c r="G3769" s="193">
        <v>3.3444839000000001E-4</v>
      </c>
      <c r="H3769" s="193">
        <v>2.0006199999999998E-3</v>
      </c>
      <c r="I3769" s="193">
        <v>1.8230271999999999E-4</v>
      </c>
      <c r="J3769" s="193">
        <v>7.5430065999999995E-5</v>
      </c>
      <c r="K3769" s="193">
        <v>2.1643017999999999E-6</v>
      </c>
      <c r="L3769" s="193">
        <v>4.8624929000000002E-5</v>
      </c>
      <c r="M3769" s="193">
        <v>0</v>
      </c>
      <c r="N3769" s="193">
        <v>0</v>
      </c>
      <c r="O3769" s="193">
        <v>0</v>
      </c>
      <c r="P3769" s="199">
        <f>E3769/0.135</f>
        <v>9.4757770370370364E-2</v>
      </c>
      <c r="Q3769" s="240">
        <v>0.89815117</v>
      </c>
      <c r="R3769" s="99">
        <v>0.87887331999999996</v>
      </c>
      <c r="S3769" s="99">
        <v>1.281E-2</v>
      </c>
      <c r="T3769" s="99">
        <v>5.4592999999999998E-8</v>
      </c>
      <c r="U3769" s="99">
        <v>4.6411999999999998E-3</v>
      </c>
      <c r="V3769" s="99">
        <v>2.307957E-4</v>
      </c>
      <c r="W3769" s="99">
        <v>1.5958000000000001E-3</v>
      </c>
      <c r="X3769" s="241">
        <f>SUM(Y3769:AA3769)</f>
        <v>7.606609865780059E-3</v>
      </c>
      <c r="Y3769" s="241">
        <f>SUM(AB3769:AG3769)</f>
        <v>3.5753818590649996E-3</v>
      </c>
      <c r="Z3769" s="241">
        <f>SUM(AH3769:AP3769)</f>
        <v>1.8313980299050599E-3</v>
      </c>
      <c r="AA3769" s="241">
        <f>SUM(AQ3769:AR3769)</f>
        <v>2.19982997681E-3</v>
      </c>
      <c r="AB3769" s="258">
        <v>2.6266726999999998E-3</v>
      </c>
      <c r="AC3769" s="258">
        <v>1.6775635E-8</v>
      </c>
      <c r="AD3769" s="258">
        <v>3.6512995000000001E-4</v>
      </c>
      <c r="AE3769" s="258">
        <v>3.9363768000000002E-7</v>
      </c>
      <c r="AF3769" s="258">
        <v>5.8275449999999995E-4</v>
      </c>
      <c r="AG3769" s="258">
        <v>4.1429574999999999E-7</v>
      </c>
      <c r="AH3769" s="258">
        <v>1.7190154000000001E-3</v>
      </c>
      <c r="AI3769" s="258">
        <v>5.6974872000000002E-6</v>
      </c>
      <c r="AJ3769" s="258">
        <v>2.9791002999999998E-6</v>
      </c>
      <c r="AK3769" s="258">
        <v>7.6176842999999999E-7</v>
      </c>
      <c r="AL3769" s="258">
        <v>2.7154647000000003E-7</v>
      </c>
      <c r="AM3769" s="258">
        <v>8.3950506000000005E-10</v>
      </c>
      <c r="AN3769" s="258">
        <v>5.0145492000000001E-5</v>
      </c>
      <c r="AO3769" s="258">
        <v>2.9569353E-5</v>
      </c>
      <c r="AP3769" s="258">
        <v>2.2957043000000002E-5</v>
      </c>
      <c r="AQ3769" s="258">
        <v>1.5107681E-7</v>
      </c>
      <c r="AR3769" s="258">
        <v>2.1996788999999999E-3</v>
      </c>
      <c r="AT3769" s="193"/>
      <c r="AU3769" s="193"/>
      <c r="AV3769" s="193"/>
      <c r="AW3769" s="193"/>
      <c r="AX3769" s="193"/>
      <c r="AY3769" s="193"/>
      <c r="AZ3769" s="193"/>
      <c r="BA3769" s="193"/>
      <c r="BB3769" s="193"/>
      <c r="BC3769" s="193"/>
      <c r="BD3769" s="193"/>
      <c r="BE3769" s="315"/>
      <c r="BF3769" s="315"/>
      <c r="BG3769" s="315"/>
      <c r="BH3769" s="315"/>
      <c r="BI3769" s="315"/>
      <c r="BJ3769" s="315"/>
      <c r="BK3769" s="315"/>
    </row>
    <row r="3770" spans="1:63" x14ac:dyDescent="0.25">
      <c r="A3770" s="9"/>
      <c r="B3770" s="43" t="s">
        <v>4654</v>
      </c>
      <c r="C3770" s="25" t="s">
        <v>3960</v>
      </c>
      <c r="D3770" s="193">
        <v>2.1915134999999999E-2</v>
      </c>
      <c r="E3770" s="193">
        <v>1.4023913000000001E-2</v>
      </c>
      <c r="F3770" s="193">
        <v>4.5101971000000001E-3</v>
      </c>
      <c r="G3770" s="193">
        <v>3.6138848000000001E-4</v>
      </c>
      <c r="H3770" s="193">
        <v>1.5782299000000001E-3</v>
      </c>
      <c r="I3770" s="193">
        <v>1.1451212999999999E-3</v>
      </c>
      <c r="J3770" s="193">
        <v>2.1203832999999999E-4</v>
      </c>
      <c r="K3770" s="193">
        <v>1.7147012999999999E-5</v>
      </c>
      <c r="L3770" s="193">
        <v>6.7099352000000005E-5</v>
      </c>
      <c r="M3770" s="193">
        <v>0</v>
      </c>
      <c r="N3770" s="193">
        <v>0</v>
      </c>
      <c r="O3770" s="193">
        <v>0</v>
      </c>
      <c r="P3770" s="199">
        <f>E3770/0.135</f>
        <v>0.10388083703703703</v>
      </c>
      <c r="Q3770" s="240">
        <v>1.0722311</v>
      </c>
      <c r="R3770" s="99">
        <v>1.0465804000000001</v>
      </c>
      <c r="S3770" s="99">
        <v>1.8081280000000002E-2</v>
      </c>
      <c r="T3770" s="99">
        <v>2.1404E-7</v>
      </c>
      <c r="U3770" s="99">
        <v>4.9992999999999999E-3</v>
      </c>
      <c r="V3770" s="99">
        <v>3.2476960000000002E-4</v>
      </c>
      <c r="W3770" s="99">
        <v>2.2450999999999999E-3</v>
      </c>
      <c r="X3770" s="241">
        <f>SUM(Y3770:AA3770)</f>
        <v>9.2717928265389007E-3</v>
      </c>
      <c r="Y3770" s="241">
        <f>SUM(AB3770:AG3770)</f>
        <v>4.6285802017859996E-3</v>
      </c>
      <c r="Z3770" s="241">
        <f>SUM(AH3770:AP3770)</f>
        <v>2.0240180973529003E-3</v>
      </c>
      <c r="AA3770" s="241">
        <f>SUM(AQ3770:AR3770)</f>
        <v>2.6191945274E-3</v>
      </c>
      <c r="AB3770" s="258">
        <v>2.8795617999999999E-3</v>
      </c>
      <c r="AC3770" s="258">
        <v>7.5980725999999996E-8</v>
      </c>
      <c r="AD3770" s="258">
        <v>6.2558028999999996E-4</v>
      </c>
      <c r="AE3770" s="258">
        <v>3.6908601000000001E-7</v>
      </c>
      <c r="AF3770" s="258">
        <v>1.1223968E-3</v>
      </c>
      <c r="AG3770" s="258">
        <v>5.9624505000000005E-7</v>
      </c>
      <c r="AH3770" s="258">
        <v>1.8844637000000001E-3</v>
      </c>
      <c r="AI3770" s="258">
        <v>7.3959819999999999E-6</v>
      </c>
      <c r="AJ3770" s="258">
        <v>3.1749460999999998E-6</v>
      </c>
      <c r="AK3770" s="258">
        <v>2.7576770999999998E-6</v>
      </c>
      <c r="AL3770" s="258">
        <v>3.0697285000000002E-7</v>
      </c>
      <c r="AM3770" s="258">
        <v>1.0283028999999999E-9</v>
      </c>
      <c r="AN3770" s="258">
        <v>5.2496105000000001E-5</v>
      </c>
      <c r="AO3770" s="258">
        <v>3.3910493000000001E-5</v>
      </c>
      <c r="AP3770" s="258">
        <v>3.9511193000000003E-5</v>
      </c>
      <c r="AQ3770" s="258">
        <v>1.9742740000000001E-7</v>
      </c>
      <c r="AR3770" s="258">
        <v>2.6189971000000001E-3</v>
      </c>
      <c r="AT3770" s="193"/>
      <c r="AU3770" s="193"/>
      <c r="AV3770" s="193"/>
      <c r="AW3770" s="193"/>
      <c r="AX3770" s="193"/>
      <c r="AY3770" s="193"/>
      <c r="AZ3770" s="193"/>
      <c r="BA3770" s="193"/>
      <c r="BB3770" s="193"/>
      <c r="BC3770" s="193"/>
      <c r="BD3770" s="193"/>
      <c r="BE3770" s="315"/>
      <c r="BF3770" s="315"/>
      <c r="BG3770" s="315"/>
      <c r="BH3770" s="315"/>
      <c r="BI3770" s="315"/>
      <c r="BJ3770" s="315"/>
      <c r="BK3770" s="315"/>
    </row>
    <row r="3771" spans="1:63" x14ac:dyDescent="0.25">
      <c r="A3771" s="9"/>
      <c r="B3771" s="43" t="s">
        <v>4654</v>
      </c>
      <c r="C3771" s="25" t="s">
        <v>3959</v>
      </c>
      <c r="D3771" s="193">
        <v>2.3329572999999999E-2</v>
      </c>
      <c r="E3771" s="193">
        <v>1.5722628999999998E-2</v>
      </c>
      <c r="F3771" s="193">
        <v>4.8611297999999999E-3</v>
      </c>
      <c r="G3771" s="193">
        <v>5.3475506000000002E-4</v>
      </c>
      <c r="H3771" s="193">
        <v>1.2571339E-3</v>
      </c>
      <c r="I3771" s="193">
        <v>7.1614591E-4</v>
      </c>
      <c r="J3771" s="193">
        <v>1.3030107999999999E-4</v>
      </c>
      <c r="K3771" s="193">
        <v>9.6225812999999995E-6</v>
      </c>
      <c r="L3771" s="193">
        <v>9.7855251000000004E-5</v>
      </c>
      <c r="M3771" s="193">
        <v>0</v>
      </c>
      <c r="N3771" s="193">
        <v>0</v>
      </c>
      <c r="O3771" s="193">
        <v>0</v>
      </c>
      <c r="P3771" s="199">
        <f>E3771/0.135</f>
        <v>0.11646391851851851</v>
      </c>
      <c r="Q3771" s="240">
        <v>1.4338226000000001</v>
      </c>
      <c r="R3771" s="99">
        <v>1.3921155000000001</v>
      </c>
      <c r="S3771" s="99">
        <v>2.9938719999999999E-2</v>
      </c>
      <c r="T3771" s="99">
        <v>2.4839000000000002E-7</v>
      </c>
      <c r="U3771" s="99">
        <v>7.5484999999999997E-3</v>
      </c>
      <c r="V3771" s="99">
        <v>5.4195260000000005E-4</v>
      </c>
      <c r="W3771" s="99">
        <v>3.6776999999999999E-3</v>
      </c>
      <c r="X3771" s="241">
        <f>SUM(Y3771:AA3771)</f>
        <v>1.0514523576930499E-2</v>
      </c>
      <c r="Y3771" s="241">
        <f>SUM(AB3771:AG3771)</f>
        <v>4.7458380861569996E-3</v>
      </c>
      <c r="Z3771" s="241">
        <f>SUM(AH3771:AP3771)</f>
        <v>2.2841838536235E-3</v>
      </c>
      <c r="AA3771" s="241">
        <f>SUM(AQ3771:AR3771)</f>
        <v>3.48450163715E-3</v>
      </c>
      <c r="AB3771" s="258">
        <v>3.2283586E-3</v>
      </c>
      <c r="AC3771" s="258">
        <v>3.5794786999999999E-8</v>
      </c>
      <c r="AD3771" s="258">
        <v>5.6645912000000001E-4</v>
      </c>
      <c r="AE3771" s="258">
        <v>3.5462687000000002E-7</v>
      </c>
      <c r="AF3771" s="258">
        <v>9.4966783E-4</v>
      </c>
      <c r="AG3771" s="258">
        <v>9.6211449999999994E-7</v>
      </c>
      <c r="AH3771" s="258">
        <v>2.1128593E-3</v>
      </c>
      <c r="AI3771" s="258">
        <v>7.9689791000000003E-6</v>
      </c>
      <c r="AJ3771" s="258">
        <v>4.7569272999999996E-6</v>
      </c>
      <c r="AK3771" s="258">
        <v>9.8699460999999997E-7</v>
      </c>
      <c r="AL3771" s="258">
        <v>4.4565338999999999E-7</v>
      </c>
      <c r="AM3771" s="258">
        <v>1.3622235E-9</v>
      </c>
      <c r="AN3771" s="258">
        <v>7.8312317999999995E-5</v>
      </c>
      <c r="AO3771" s="258">
        <v>4.4639521999999999E-5</v>
      </c>
      <c r="AP3771" s="258">
        <v>3.4212796999999997E-5</v>
      </c>
      <c r="AQ3771" s="258">
        <v>2.7903714999999997E-7</v>
      </c>
      <c r="AR3771" s="258">
        <v>3.4842226000000001E-3</v>
      </c>
      <c r="AT3771" s="193"/>
      <c r="AU3771" s="193"/>
      <c r="AV3771" s="193"/>
      <c r="AW3771" s="193"/>
      <c r="AX3771" s="193"/>
      <c r="AY3771" s="193"/>
      <c r="AZ3771" s="193"/>
      <c r="BA3771" s="193"/>
      <c r="BB3771" s="193"/>
      <c r="BC3771" s="193"/>
      <c r="BD3771" s="193"/>
      <c r="BE3771" s="315"/>
      <c r="BF3771" s="315"/>
      <c r="BG3771" s="315"/>
      <c r="BH3771" s="315"/>
      <c r="BI3771" s="315"/>
      <c r="BJ3771" s="315"/>
      <c r="BK3771" s="315"/>
    </row>
    <row r="3772" spans="1:63" x14ac:dyDescent="0.25">
      <c r="A3772" s="9"/>
      <c r="B3772" s="43" t="s">
        <v>4654</v>
      </c>
      <c r="C3772" s="25" t="s">
        <v>3958</v>
      </c>
      <c r="D3772" s="193">
        <v>2.0992018000000001E-2</v>
      </c>
      <c r="E3772" s="193">
        <v>1.4156818999999999E-2</v>
      </c>
      <c r="F3772" s="193">
        <v>5.6495310000000002E-3</v>
      </c>
      <c r="G3772" s="193">
        <v>3.9833456000000001E-4</v>
      </c>
      <c r="H3772" s="193">
        <v>6.5104866999999997E-5</v>
      </c>
      <c r="I3772" s="193">
        <v>6.0836878E-4</v>
      </c>
      <c r="J3772" s="193">
        <v>7.5834462999999999E-5</v>
      </c>
      <c r="K3772" s="193">
        <v>6.2827892999999999E-7</v>
      </c>
      <c r="L3772" s="193">
        <v>3.7396498999999997E-5</v>
      </c>
      <c r="M3772" s="193">
        <v>0</v>
      </c>
      <c r="N3772" s="193">
        <v>0</v>
      </c>
      <c r="O3772" s="193">
        <v>0</v>
      </c>
      <c r="P3772" s="199">
        <f>E3772/0.135</f>
        <v>0.10486532592592591</v>
      </c>
      <c r="Q3772" s="240">
        <v>1.0469219999999999</v>
      </c>
      <c r="R3772" s="99">
        <v>1.0053676</v>
      </c>
      <c r="S3772" s="99">
        <v>3.1509519999999999E-2</v>
      </c>
      <c r="T3772" s="99">
        <v>6.4603E-8</v>
      </c>
      <c r="U3772" s="99">
        <v>5.7567E-3</v>
      </c>
      <c r="V3772" s="99">
        <v>5.8204739999999995E-4</v>
      </c>
      <c r="W3772" s="99">
        <v>3.7060999999999999E-3</v>
      </c>
      <c r="X3772" s="241">
        <f>SUM(Y3772:AA3772)</f>
        <v>8.9199226613666006E-3</v>
      </c>
      <c r="Y3772" s="241">
        <f>SUM(AB3772:AG3772)</f>
        <v>4.3920095567380009E-3</v>
      </c>
      <c r="Z3772" s="241">
        <f>SUM(AH3772:AP3772)</f>
        <v>2.0114785366485998E-3</v>
      </c>
      <c r="AA3772" s="241">
        <f>SUM(AQ3772:AR3772)</f>
        <v>2.51643456798E-3</v>
      </c>
      <c r="AB3772" s="258">
        <v>2.9068475999999999E-3</v>
      </c>
      <c r="AC3772" s="258">
        <v>2.2636618E-8</v>
      </c>
      <c r="AD3772" s="258">
        <v>4.2858788999999999E-4</v>
      </c>
      <c r="AE3772" s="258">
        <v>2.3865142E-7</v>
      </c>
      <c r="AF3772" s="258">
        <v>1.0553006999999999E-3</v>
      </c>
      <c r="AG3772" s="258">
        <v>1.0120787E-6</v>
      </c>
      <c r="AH3772" s="258">
        <v>1.9024824E-3</v>
      </c>
      <c r="AI3772" s="258">
        <v>8.9864939999999997E-6</v>
      </c>
      <c r="AJ3772" s="258">
        <v>3.5498978000000002E-6</v>
      </c>
      <c r="AK3772" s="258">
        <v>7.1512992999999998E-7</v>
      </c>
      <c r="AL3772" s="258">
        <v>3.2913420000000003E-7</v>
      </c>
      <c r="AM3772" s="258">
        <v>1.0047186E-9</v>
      </c>
      <c r="AN3772" s="258">
        <v>5.671469E-5</v>
      </c>
      <c r="AO3772" s="258">
        <v>2.3994008999999999E-5</v>
      </c>
      <c r="AP3772" s="258">
        <v>1.4705776999999999E-5</v>
      </c>
      <c r="AQ3772" s="258">
        <v>1.0546798E-7</v>
      </c>
      <c r="AR3772" s="258">
        <v>2.5163290999999999E-3</v>
      </c>
      <c r="AT3772" s="193"/>
      <c r="AU3772" s="193"/>
      <c r="AV3772" s="193"/>
      <c r="AW3772" s="193"/>
      <c r="AX3772" s="193"/>
      <c r="AY3772" s="193"/>
      <c r="AZ3772" s="193"/>
      <c r="BA3772" s="193"/>
      <c r="BB3772" s="193"/>
      <c r="BC3772" s="193"/>
      <c r="BD3772" s="193"/>
      <c r="BE3772" s="315"/>
      <c r="BF3772" s="315"/>
      <c r="BG3772" s="315"/>
      <c r="BH3772" s="315"/>
      <c r="BI3772" s="315"/>
      <c r="BJ3772" s="315"/>
      <c r="BK3772" s="315"/>
    </row>
    <row r="3773" spans="1:63" x14ac:dyDescent="0.25">
      <c r="A3773" s="45" t="s">
        <v>4941</v>
      </c>
      <c r="B3773" s="45"/>
      <c r="C3773" s="43"/>
      <c r="D3773" s="199"/>
      <c r="E3773" s="199"/>
      <c r="F3773" s="199"/>
      <c r="G3773" s="199"/>
      <c r="H3773" s="199"/>
      <c r="I3773" s="199"/>
      <c r="J3773" s="199"/>
      <c r="K3773" s="199"/>
      <c r="L3773" s="199"/>
      <c r="M3773" s="199"/>
      <c r="N3773" s="199"/>
      <c r="O3773" s="199"/>
      <c r="P3773" s="199"/>
      <c r="Q3773" s="239"/>
      <c r="R3773" s="97"/>
      <c r="S3773" s="97"/>
      <c r="T3773" s="97"/>
      <c r="U3773" s="97"/>
      <c r="V3773" s="97"/>
      <c r="W3773" s="97"/>
      <c r="X3773" s="259"/>
      <c r="Y3773" s="259"/>
      <c r="Z3773" s="259"/>
      <c r="AA3773" s="258"/>
      <c r="AB3773" s="258"/>
      <c r="AC3773" s="258"/>
      <c r="AD3773" s="258"/>
      <c r="AE3773" s="258"/>
      <c r="AF3773" s="258"/>
      <c r="AG3773" s="258"/>
      <c r="AH3773" s="258"/>
      <c r="AI3773" s="258"/>
      <c r="AJ3773" s="258"/>
      <c r="AK3773" s="258"/>
      <c r="AL3773" s="258"/>
      <c r="AM3773" s="258"/>
      <c r="AN3773" s="258"/>
      <c r="AO3773" s="258"/>
      <c r="AP3773" s="258"/>
      <c r="AQ3773" s="258"/>
      <c r="AR3773" s="258"/>
      <c r="AT3773" s="193"/>
      <c r="AU3773" s="193"/>
      <c r="AV3773" s="193"/>
      <c r="AW3773" s="193"/>
      <c r="AX3773" s="193"/>
      <c r="AY3773" s="193"/>
      <c r="AZ3773" s="193"/>
      <c r="BA3773" s="193"/>
      <c r="BB3773" s="193"/>
      <c r="BC3773" s="193"/>
      <c r="BD3773" s="193"/>
      <c r="BE3773" s="315"/>
      <c r="BF3773" s="315"/>
      <c r="BG3773" s="315"/>
      <c r="BH3773" s="315"/>
      <c r="BI3773" s="315"/>
      <c r="BJ3773" s="315"/>
      <c r="BK3773" s="315"/>
    </row>
    <row r="3774" spans="1:63" x14ac:dyDescent="0.25">
      <c r="A3774" s="9"/>
      <c r="B3774" s="43" t="s">
        <v>1264</v>
      </c>
      <c r="C3774" s="6" t="s">
        <v>6099</v>
      </c>
      <c r="D3774" s="193">
        <v>176.88767000000001</v>
      </c>
      <c r="E3774" s="193">
        <v>90.509889999999999</v>
      </c>
      <c r="F3774" s="193">
        <v>22.218271999999999</v>
      </c>
      <c r="G3774" s="193">
        <v>3.4488894999999999</v>
      </c>
      <c r="H3774" s="193">
        <v>1.9398504999999999</v>
      </c>
      <c r="I3774" s="193">
        <v>10.576276</v>
      </c>
      <c r="J3774" s="193">
        <v>7.3184483</v>
      </c>
      <c r="K3774" s="193">
        <v>0.56329688</v>
      </c>
      <c r="L3774" s="193">
        <v>40.312742999999998</v>
      </c>
      <c r="M3774" s="193">
        <v>0</v>
      </c>
      <c r="N3774" s="193">
        <v>0</v>
      </c>
      <c r="O3774" s="193">
        <v>0</v>
      </c>
      <c r="P3774" s="199">
        <f>E3774/0.135</f>
        <v>670.44362962962953</v>
      </c>
      <c r="Q3774" s="240">
        <v>10741.579</v>
      </c>
      <c r="R3774" s="99">
        <v>9397.9228999999996</v>
      </c>
      <c r="S3774" s="99">
        <v>1095.9760000000001</v>
      </c>
      <c r="T3774" s="99">
        <v>8.3864999999999999E-3</v>
      </c>
      <c r="U3774" s="99">
        <v>61.112000000000002</v>
      </c>
      <c r="V3774" s="99">
        <v>19.279509999999998</v>
      </c>
      <c r="W3774" s="99">
        <v>167.28</v>
      </c>
      <c r="X3774" s="241">
        <f>SUM(Y3774:AA3774)</f>
        <v>106.07494602882798</v>
      </c>
      <c r="Y3774" s="241">
        <f>SUM(AB3774:AG3774)</f>
        <v>35.290605879699996</v>
      </c>
      <c r="Z3774" s="241">
        <f>SUM(AH3774:AP3774)</f>
        <v>47.118025799127999</v>
      </c>
      <c r="AA3774" s="241">
        <f>SUM(AQ3774:AR3774)</f>
        <v>23.66631435</v>
      </c>
      <c r="AB3774" s="258">
        <v>18.584181000000001</v>
      </c>
      <c r="AC3774" s="258">
        <v>2.2504945000000002E-3</v>
      </c>
      <c r="AD3774" s="258">
        <v>6.5551833999999998</v>
      </c>
      <c r="AE3774" s="258">
        <v>2.3393872000000001E-3</v>
      </c>
      <c r="AF3774" s="258">
        <v>10.111606999999999</v>
      </c>
      <c r="AG3774" s="258">
        <v>3.5044598000000003E-2</v>
      </c>
      <c r="AH3774" s="258">
        <v>12.163176999999999</v>
      </c>
      <c r="AI3774" s="258">
        <v>3.4675420999999998E-2</v>
      </c>
      <c r="AJ3774" s="258">
        <v>2.9678349E-2</v>
      </c>
      <c r="AK3774" s="258">
        <v>3.6373264000000002E-2</v>
      </c>
      <c r="AL3774" s="258">
        <v>4.8826781000000001E-3</v>
      </c>
      <c r="AM3774" s="258">
        <v>1.6027028000000001E-5</v>
      </c>
      <c r="AN3774" s="258">
        <v>0.31061206000000002</v>
      </c>
      <c r="AO3774" s="258">
        <v>15.508224</v>
      </c>
      <c r="AP3774" s="258">
        <v>19.030387000000001</v>
      </c>
      <c r="AQ3774" s="258">
        <v>0.14805435</v>
      </c>
      <c r="AR3774" s="258">
        <v>23.518260000000001</v>
      </c>
      <c r="AT3774" s="193"/>
      <c r="AU3774" s="193"/>
      <c r="AV3774" s="193"/>
      <c r="AW3774" s="193"/>
      <c r="AX3774" s="193"/>
      <c r="AY3774" s="193"/>
      <c r="AZ3774" s="193"/>
      <c r="BA3774" s="193"/>
      <c r="BB3774" s="193"/>
      <c r="BC3774" s="193"/>
      <c r="BD3774" s="193"/>
      <c r="BE3774" s="315"/>
      <c r="BF3774" s="315"/>
      <c r="BG3774" s="315"/>
      <c r="BH3774" s="315"/>
      <c r="BI3774" s="315"/>
      <c r="BJ3774" s="315"/>
      <c r="BK3774" s="315"/>
    </row>
    <row r="3775" spans="1:63" x14ac:dyDescent="0.25">
      <c r="A3775" s="9"/>
      <c r="B3775" s="43" t="s">
        <v>1264</v>
      </c>
      <c r="C3775" s="6" t="s">
        <v>6098</v>
      </c>
      <c r="D3775" s="193">
        <v>54667.762000000002</v>
      </c>
      <c r="E3775" s="193">
        <v>29986.643</v>
      </c>
      <c r="F3775" s="193">
        <v>8332.6998000000003</v>
      </c>
      <c r="G3775" s="193">
        <v>1209.6928</v>
      </c>
      <c r="H3775" s="193">
        <v>304.55491000000001</v>
      </c>
      <c r="I3775" s="193">
        <v>3084.5740000000001</v>
      </c>
      <c r="J3775" s="193">
        <v>1114.1180999999999</v>
      </c>
      <c r="K3775" s="193">
        <v>47.109014999999999</v>
      </c>
      <c r="L3775" s="193">
        <v>10588.37</v>
      </c>
      <c r="M3775" s="193">
        <v>0</v>
      </c>
      <c r="N3775" s="193">
        <v>0</v>
      </c>
      <c r="O3775" s="193">
        <v>0</v>
      </c>
      <c r="P3775" s="199">
        <f>E3775/0.135</f>
        <v>222123.28148148148</v>
      </c>
      <c r="Q3775" s="240">
        <v>3055194.8</v>
      </c>
      <c r="R3775" s="99">
        <v>2661142.6</v>
      </c>
      <c r="S3775" s="99">
        <v>311192</v>
      </c>
      <c r="T3775" s="99">
        <v>3.4215</v>
      </c>
      <c r="U3775" s="99">
        <v>13819</v>
      </c>
      <c r="V3775" s="99">
        <v>4851.7709999999997</v>
      </c>
      <c r="W3775" s="99">
        <v>64186</v>
      </c>
      <c r="X3775" s="241">
        <f>SUM(Y3775:AA3775)</f>
        <v>24411.325709386201</v>
      </c>
      <c r="Y3775" s="241">
        <f>SUM(AB3775:AG3775)</f>
        <v>11084.66070638</v>
      </c>
      <c r="Z3775" s="241">
        <f>SUM(AH3775:AP3775)</f>
        <v>6630.7579710062</v>
      </c>
      <c r="AA3775" s="241">
        <f>SUM(AQ3775:AR3775)</f>
        <v>6695.9070320000001</v>
      </c>
      <c r="AB3775" s="258">
        <v>6157.0649999999996</v>
      </c>
      <c r="AC3775" s="258">
        <v>0.90819300999999997</v>
      </c>
      <c r="AD3775" s="258">
        <v>2249.1993000000002</v>
      </c>
      <c r="AE3775" s="258">
        <v>0.87375696999999997</v>
      </c>
      <c r="AF3775" s="258">
        <v>2666.6316000000002</v>
      </c>
      <c r="AG3775" s="258">
        <v>9.9828563999999993</v>
      </c>
      <c r="AH3775" s="258">
        <v>4029.8980999999999</v>
      </c>
      <c r="AI3775" s="258">
        <v>12.956284999999999</v>
      </c>
      <c r="AJ3775" s="258">
        <v>10.525180000000001</v>
      </c>
      <c r="AK3775" s="258">
        <v>10.790595</v>
      </c>
      <c r="AL3775" s="258">
        <v>1.4692198999999999</v>
      </c>
      <c r="AM3775" s="258">
        <v>5.1351061999999996E-3</v>
      </c>
      <c r="AN3775" s="258">
        <v>54.687975999999999</v>
      </c>
      <c r="AO3775" s="258">
        <v>846.86158</v>
      </c>
      <c r="AP3775" s="258">
        <v>1663.5639000000001</v>
      </c>
      <c r="AQ3775" s="258">
        <v>39.421332</v>
      </c>
      <c r="AR3775" s="258">
        <v>6656.4857000000002</v>
      </c>
      <c r="AT3775" s="193"/>
      <c r="AU3775" s="193"/>
      <c r="AV3775" s="193"/>
      <c r="AW3775" s="193"/>
      <c r="AX3775" s="193"/>
      <c r="AY3775" s="193"/>
      <c r="AZ3775" s="193"/>
      <c r="BA3775" s="193"/>
      <c r="BB3775" s="193"/>
      <c r="BC3775" s="193"/>
      <c r="BD3775" s="193"/>
      <c r="BE3775" s="315"/>
      <c r="BF3775" s="315"/>
      <c r="BG3775" s="315"/>
      <c r="BH3775" s="315"/>
      <c r="BI3775" s="315"/>
      <c r="BJ3775" s="315"/>
      <c r="BK3775" s="315"/>
    </row>
    <row r="3776" spans="1:63" x14ac:dyDescent="0.25">
      <c r="A3776" s="45" t="s">
        <v>620</v>
      </c>
      <c r="B3776" s="45"/>
      <c r="C3776" s="43"/>
      <c r="D3776" s="199"/>
      <c r="E3776" s="199"/>
      <c r="F3776" s="199"/>
      <c r="G3776" s="199"/>
      <c r="H3776" s="199"/>
      <c r="I3776" s="199"/>
      <c r="J3776" s="199"/>
      <c r="K3776" s="199"/>
      <c r="L3776" s="199"/>
      <c r="M3776" s="199"/>
      <c r="N3776" s="199"/>
      <c r="O3776" s="199"/>
      <c r="P3776" s="199"/>
      <c r="Q3776" s="239"/>
      <c r="R3776" s="97"/>
      <c r="S3776" s="97"/>
      <c r="T3776" s="97"/>
      <c r="U3776" s="97"/>
      <c r="V3776" s="97"/>
      <c r="W3776" s="97"/>
      <c r="X3776" s="259"/>
      <c r="Y3776" s="259"/>
      <c r="Z3776" s="259"/>
      <c r="AA3776" s="258"/>
      <c r="AB3776" s="258"/>
      <c r="AC3776" s="258"/>
      <c r="AD3776" s="258"/>
      <c r="AE3776" s="258"/>
      <c r="AF3776" s="258"/>
      <c r="AG3776" s="258"/>
      <c r="AH3776" s="258"/>
      <c r="AI3776" s="258"/>
      <c r="AJ3776" s="258"/>
      <c r="AK3776" s="258"/>
      <c r="AL3776" s="258"/>
      <c r="AM3776" s="258"/>
      <c r="AN3776" s="258"/>
      <c r="AO3776" s="258"/>
      <c r="AP3776" s="258"/>
      <c r="AQ3776" s="258"/>
      <c r="AR3776" s="258"/>
      <c r="AT3776" s="193"/>
      <c r="AU3776" s="193"/>
      <c r="AV3776" s="193"/>
      <c r="AW3776" s="193"/>
      <c r="AX3776" s="193"/>
      <c r="AY3776" s="193"/>
      <c r="AZ3776" s="193"/>
      <c r="BA3776" s="193"/>
      <c r="BB3776" s="193"/>
      <c r="BC3776" s="193"/>
      <c r="BD3776" s="193"/>
      <c r="BE3776" s="315"/>
      <c r="BF3776" s="315"/>
      <c r="BG3776" s="315"/>
      <c r="BH3776" s="315"/>
      <c r="BI3776" s="315"/>
      <c r="BJ3776" s="315"/>
      <c r="BK3776" s="315"/>
    </row>
    <row r="3777" spans="1:69" x14ac:dyDescent="0.25">
      <c r="A3777" s="9"/>
      <c r="B3777" s="43" t="s">
        <v>4654</v>
      </c>
      <c r="C3777" s="25" t="s">
        <v>3859</v>
      </c>
      <c r="D3777" s="193">
        <v>1.0998907E-2</v>
      </c>
      <c r="E3777" s="193">
        <v>1.0117585E-2</v>
      </c>
      <c r="F3777" s="193">
        <v>5.9036088999999997E-4</v>
      </c>
      <c r="G3777" s="193">
        <v>4.7369927000000002E-5</v>
      </c>
      <c r="H3777" s="193">
        <v>4.4469694000000002E-5</v>
      </c>
      <c r="I3777" s="193">
        <v>5.1567772000000001E-5</v>
      </c>
      <c r="J3777" s="193">
        <v>2.0538573E-5</v>
      </c>
      <c r="K3777" s="193">
        <v>7.0305232000000002E-6</v>
      </c>
      <c r="L3777" s="193">
        <v>1.1998385E-4</v>
      </c>
      <c r="M3777" s="193">
        <v>0</v>
      </c>
      <c r="N3777" s="193">
        <v>0</v>
      </c>
      <c r="O3777" s="193">
        <v>0</v>
      </c>
      <c r="P3777" s="199">
        <f t="shared" ref="P3777:P3789" si="707">E3777/0.135</f>
        <v>7.4945074074074067E-2</v>
      </c>
      <c r="Q3777" s="240">
        <v>1.2805572999999999</v>
      </c>
      <c r="R3777" s="99">
        <v>1.2446858999999999</v>
      </c>
      <c r="S3777" s="99">
        <v>2.932272E-2</v>
      </c>
      <c r="T3777" s="99">
        <v>1.6136000000000001E-6</v>
      </c>
      <c r="U3777" s="99">
        <v>1.2608000000000001E-3</v>
      </c>
      <c r="V3777" s="99">
        <v>5.4693890000000005E-4</v>
      </c>
      <c r="W3777" s="99">
        <v>4.7394000000000004E-3</v>
      </c>
      <c r="X3777" s="241">
        <f t="shared" ref="X3777:X3788" si="708">SUM(Y3777:AA3777)</f>
        <v>6.7693837909463209E-3</v>
      </c>
      <c r="Y3777" s="241">
        <f t="shared" ref="Y3777:Y3788" si="709">SUM(AB3777:AG3777)</f>
        <v>2.2454573849190005E-3</v>
      </c>
      <c r="Z3777" s="241">
        <f t="shared" ref="Z3777:Z3788" si="710">SUM(AH3777:AP3777)</f>
        <v>1.3995672966973199E-3</v>
      </c>
      <c r="AA3777" s="241">
        <f t="shared" ref="AA3777:AA3788" si="711">SUM(AQ3777:AR3777)</f>
        <v>3.1243591093300001E-3</v>
      </c>
      <c r="AB3777" s="258">
        <v>2.0774601000000002E-3</v>
      </c>
      <c r="AC3777" s="258">
        <v>5.9866784E-7</v>
      </c>
      <c r="AD3777" s="258">
        <v>5.0952899999999998E-5</v>
      </c>
      <c r="AE3777" s="258">
        <v>6.7018139E-8</v>
      </c>
      <c r="AF3777" s="258">
        <v>1.1544497E-4</v>
      </c>
      <c r="AG3777" s="258">
        <v>9.3372894E-7</v>
      </c>
      <c r="AH3777" s="258">
        <v>1.3596033999999999E-3</v>
      </c>
      <c r="AI3777" s="258">
        <v>9.1923637000000003E-7</v>
      </c>
      <c r="AJ3777" s="258">
        <v>4.1698195E-7</v>
      </c>
      <c r="AK3777" s="258">
        <v>4.2884982000000001E-7</v>
      </c>
      <c r="AL3777" s="258">
        <v>4.1162319999999998E-8</v>
      </c>
      <c r="AM3777" s="258">
        <v>1.6203731999999999E-10</v>
      </c>
      <c r="AN3777" s="258">
        <v>2.5604063000000001E-6</v>
      </c>
      <c r="AO3777" s="258">
        <v>2.2434008999999999E-6</v>
      </c>
      <c r="AP3777" s="258">
        <v>3.3353696999999997E-5</v>
      </c>
      <c r="AQ3777" s="258">
        <v>3.8490932999999998E-7</v>
      </c>
      <c r="AR3777" s="258">
        <v>3.1239741999999999E-3</v>
      </c>
      <c r="AT3777" s="193"/>
      <c r="AU3777" s="193"/>
      <c r="AV3777" s="193"/>
      <c r="AW3777" s="193"/>
      <c r="AX3777" s="193"/>
      <c r="AY3777" s="193"/>
      <c r="AZ3777" s="193"/>
      <c r="BA3777" s="193"/>
      <c r="BB3777" s="193"/>
      <c r="BC3777" s="193"/>
      <c r="BD3777" s="193"/>
      <c r="BE3777" s="315"/>
      <c r="BF3777" s="315"/>
      <c r="BG3777" s="315"/>
      <c r="BH3777" s="315"/>
      <c r="BI3777" s="315"/>
      <c r="BJ3777" s="315"/>
      <c r="BK3777" s="315"/>
    </row>
    <row r="3778" spans="1:69" x14ac:dyDescent="0.25">
      <c r="A3778" s="9"/>
      <c r="B3778" s="43" t="s">
        <v>4654</v>
      </c>
      <c r="C3778" s="25" t="s">
        <v>3858</v>
      </c>
      <c r="D3778" s="193">
        <v>1.1989302E-2</v>
      </c>
      <c r="E3778" s="193">
        <v>1.1028296999999999E-2</v>
      </c>
      <c r="F3778" s="193">
        <v>6.4391196999999997E-4</v>
      </c>
      <c r="G3778" s="193">
        <v>5.1577604999999999E-5</v>
      </c>
      <c r="H3778" s="193">
        <v>4.8472415999999997E-5</v>
      </c>
      <c r="I3778" s="193">
        <v>5.6211114E-5</v>
      </c>
      <c r="J3778" s="193">
        <v>2.2387105000000002E-5</v>
      </c>
      <c r="K3778" s="193">
        <v>7.6631644999999993E-6</v>
      </c>
      <c r="L3778" s="193">
        <v>1.3078182000000001E-4</v>
      </c>
      <c r="M3778" s="193">
        <v>0</v>
      </c>
      <c r="N3778" s="193">
        <v>0</v>
      </c>
      <c r="O3778" s="193">
        <v>0</v>
      </c>
      <c r="P3778" s="199">
        <f t="shared" si="707"/>
        <v>8.1691088888888874E-2</v>
      </c>
      <c r="Q3778" s="240">
        <v>1.3958037999999999</v>
      </c>
      <c r="R3778" s="99">
        <v>1.3567042</v>
      </c>
      <c r="S3778" s="99">
        <v>3.1961440000000001E-2</v>
      </c>
      <c r="T3778" s="99">
        <v>1.7588E-6</v>
      </c>
      <c r="U3778" s="99">
        <v>1.3743E-3</v>
      </c>
      <c r="V3778" s="99">
        <v>5.961591E-4</v>
      </c>
      <c r="W3778" s="99">
        <v>5.1659999999999996E-3</v>
      </c>
      <c r="X3778" s="241">
        <f t="shared" si="708"/>
        <v>7.3787215280457803E-3</v>
      </c>
      <c r="Y3778" s="241">
        <f t="shared" si="709"/>
        <v>2.4476323152840002E-3</v>
      </c>
      <c r="Z3778" s="241">
        <f t="shared" si="710"/>
        <v>1.5255463695117797E-3</v>
      </c>
      <c r="AA3778" s="241">
        <f t="shared" si="711"/>
        <v>3.4055428432499999E-3</v>
      </c>
      <c r="AB3778" s="258">
        <v>2.264458E-3</v>
      </c>
      <c r="AC3778" s="258">
        <v>6.5255578000000001E-7</v>
      </c>
      <c r="AD3778" s="258">
        <v>5.5538329000000003E-5</v>
      </c>
      <c r="AE3778" s="258">
        <v>7.3054403999999997E-8</v>
      </c>
      <c r="AF3778" s="258">
        <v>1.2589263000000001E-4</v>
      </c>
      <c r="AG3778" s="258">
        <v>1.0177461E-6</v>
      </c>
      <c r="AH3778" s="258">
        <v>1.4819849999999999E-3</v>
      </c>
      <c r="AI3778" s="258">
        <v>1.002702E-6</v>
      </c>
      <c r="AJ3778" s="258">
        <v>4.5447853999999998E-7</v>
      </c>
      <c r="AK3778" s="258">
        <v>4.6744559999999999E-7</v>
      </c>
      <c r="AL3778" s="258">
        <v>4.4866951000000002E-8</v>
      </c>
      <c r="AM3778" s="258">
        <v>1.7662077999999999E-10</v>
      </c>
      <c r="AN3778" s="258">
        <v>2.7908397E-6</v>
      </c>
      <c r="AO3778" s="258">
        <v>2.4453071E-6</v>
      </c>
      <c r="AP3778" s="258">
        <v>3.6355552999999999E-5</v>
      </c>
      <c r="AQ3778" s="258">
        <v>4.1954324999999999E-7</v>
      </c>
      <c r="AR3778" s="258">
        <v>3.4051233E-3</v>
      </c>
      <c r="AT3778" s="193"/>
      <c r="AU3778" s="193"/>
      <c r="AV3778" s="193"/>
      <c r="AW3778" s="193"/>
      <c r="AX3778" s="193"/>
      <c r="AY3778" s="193"/>
      <c r="AZ3778" s="193"/>
      <c r="BA3778" s="193"/>
      <c r="BB3778" s="193"/>
      <c r="BC3778" s="193"/>
      <c r="BD3778" s="193"/>
      <c r="BE3778" s="315"/>
      <c r="BF3778" s="315"/>
      <c r="BG3778" s="315"/>
      <c r="BH3778" s="315"/>
      <c r="BI3778" s="315"/>
      <c r="BJ3778" s="315"/>
      <c r="BK3778" s="315"/>
    </row>
    <row r="3779" spans="1:69" x14ac:dyDescent="0.25">
      <c r="A3779" s="9"/>
      <c r="B3779" s="43" t="s">
        <v>4654</v>
      </c>
      <c r="C3779" s="25" t="s">
        <v>3857</v>
      </c>
      <c r="D3779" s="193">
        <v>1.1186181999999999E-2</v>
      </c>
      <c r="E3779" s="193">
        <v>1.0416864E-2</v>
      </c>
      <c r="F3779" s="193">
        <v>5.1836207999999997E-4</v>
      </c>
      <c r="G3779" s="193">
        <v>2.3610289E-5</v>
      </c>
      <c r="H3779" s="193">
        <v>4.3942261000000001E-5</v>
      </c>
      <c r="I3779" s="193">
        <v>3.8769042999999999E-5</v>
      </c>
      <c r="J3779" s="193">
        <v>1.8252198999999998E-5</v>
      </c>
      <c r="K3779" s="193">
        <v>7.3894260000000002E-6</v>
      </c>
      <c r="L3779" s="193">
        <v>1.1899244000000001E-4</v>
      </c>
      <c r="M3779" s="193">
        <v>0</v>
      </c>
      <c r="N3779" s="193">
        <v>0</v>
      </c>
      <c r="O3779" s="193">
        <v>0</v>
      </c>
      <c r="P3779" s="199">
        <f t="shared" si="707"/>
        <v>7.716195555555555E-2</v>
      </c>
      <c r="Q3779" s="240">
        <v>1.3084933000000001</v>
      </c>
      <c r="R3779" s="99">
        <v>1.2916656</v>
      </c>
      <c r="S3779" s="99">
        <v>1.2915279999999999E-2</v>
      </c>
      <c r="T3779" s="99">
        <v>1.6991E-6</v>
      </c>
      <c r="U3779" s="99">
        <v>7.0662000000000003E-4</v>
      </c>
      <c r="V3779" s="99">
        <v>2.385582E-4</v>
      </c>
      <c r="W3779" s="99">
        <v>2.9656000000000001E-3</v>
      </c>
      <c r="X3779" s="241">
        <f t="shared" si="708"/>
        <v>6.9542503032570709E-3</v>
      </c>
      <c r="Y3779" s="241">
        <f t="shared" si="709"/>
        <v>2.272094367613E-3</v>
      </c>
      <c r="Z3779" s="241">
        <f t="shared" si="710"/>
        <v>1.43976793564407E-3</v>
      </c>
      <c r="AA3779" s="241">
        <f t="shared" si="711"/>
        <v>3.2423880000000001E-3</v>
      </c>
      <c r="AB3779" s="258">
        <v>2.1389193000000001E-3</v>
      </c>
      <c r="AC3779" s="258">
        <v>6.2908482000000003E-7</v>
      </c>
      <c r="AD3779" s="258">
        <v>3.1825271000000002E-5</v>
      </c>
      <c r="AE3779" s="258">
        <v>6.2653023000000003E-8</v>
      </c>
      <c r="AF3779" s="258">
        <v>1.002487E-4</v>
      </c>
      <c r="AG3779" s="258">
        <v>4.0935876999999999E-7</v>
      </c>
      <c r="AH3779" s="258">
        <v>1.3998226E-3</v>
      </c>
      <c r="AI3779" s="258">
        <v>8.0497697999999995E-7</v>
      </c>
      <c r="AJ3779" s="258">
        <v>2.051883E-7</v>
      </c>
      <c r="AK3779" s="258">
        <v>4.0168602000000001E-7</v>
      </c>
      <c r="AL3779" s="258">
        <v>2.3396822E-8</v>
      </c>
      <c r="AM3779" s="258">
        <v>1.0942207E-10</v>
      </c>
      <c r="AN3779" s="258">
        <v>1.8728297E-6</v>
      </c>
      <c r="AO3779" s="258">
        <v>2.0414524E-6</v>
      </c>
      <c r="AP3779" s="258">
        <v>3.4595696000000001E-5</v>
      </c>
      <c r="AQ3779" s="258">
        <v>3.6110000000000002E-7</v>
      </c>
      <c r="AR3779" s="258">
        <v>3.2420269000000002E-3</v>
      </c>
      <c r="AT3779" s="193"/>
      <c r="AU3779" s="193"/>
      <c r="AV3779" s="193"/>
      <c r="AW3779" s="193"/>
      <c r="AX3779" s="193"/>
      <c r="AY3779" s="193"/>
      <c r="AZ3779" s="193"/>
      <c r="BA3779" s="193"/>
      <c r="BB3779" s="193"/>
      <c r="BC3779" s="193"/>
      <c r="BD3779" s="193"/>
      <c r="BE3779" s="315"/>
      <c r="BF3779" s="315"/>
      <c r="BG3779" s="315"/>
      <c r="BH3779" s="315"/>
      <c r="BI3779" s="315"/>
      <c r="BJ3779" s="315"/>
      <c r="BK3779" s="315"/>
    </row>
    <row r="3780" spans="1:69" x14ac:dyDescent="0.25">
      <c r="A3780" s="9"/>
      <c r="B3780" s="43" t="s">
        <v>4654</v>
      </c>
      <c r="C3780" s="25" t="s">
        <v>3856</v>
      </c>
      <c r="D3780" s="193">
        <v>1.0407776000000001E-2</v>
      </c>
      <c r="E3780" s="193">
        <v>9.6967609000000003E-3</v>
      </c>
      <c r="F3780" s="193">
        <v>4.7037619E-4</v>
      </c>
      <c r="G3780" s="193">
        <v>2.7571045000000001E-5</v>
      </c>
      <c r="H3780" s="193">
        <v>3.7570731000000001E-5</v>
      </c>
      <c r="I3780" s="193">
        <v>3.9252892999999999E-5</v>
      </c>
      <c r="J3780" s="193">
        <v>1.7629607000000001E-5</v>
      </c>
      <c r="K3780" s="193">
        <v>6.8451105000000003E-6</v>
      </c>
      <c r="L3780" s="193">
        <v>1.1176927E-4</v>
      </c>
      <c r="M3780" s="193">
        <v>0</v>
      </c>
      <c r="N3780" s="193">
        <v>0</v>
      </c>
      <c r="O3780" s="193">
        <v>0</v>
      </c>
      <c r="P3780" s="199">
        <f t="shared" si="707"/>
        <v>7.1827858518518514E-2</v>
      </c>
      <c r="Q3780" s="240">
        <v>1.2202154000000001</v>
      </c>
      <c r="R3780" s="99">
        <v>1.2001104</v>
      </c>
      <c r="S3780" s="99">
        <v>1.5837919999999998E-2</v>
      </c>
      <c r="T3780" s="99">
        <v>1.5733E-6</v>
      </c>
      <c r="U3780" s="99">
        <v>7.8841000000000002E-4</v>
      </c>
      <c r="V3780" s="99">
        <v>2.9374989999999998E-4</v>
      </c>
      <c r="W3780" s="99">
        <v>3.1833E-3</v>
      </c>
      <c r="X3780" s="241">
        <f t="shared" si="708"/>
        <v>6.46891236995895E-3</v>
      </c>
      <c r="Y3780" s="241">
        <f t="shared" si="709"/>
        <v>2.1159239756959997E-3</v>
      </c>
      <c r="Z3780" s="241">
        <f t="shared" si="710"/>
        <v>1.3404479865829499E-3</v>
      </c>
      <c r="AA3780" s="241">
        <f t="shared" si="711"/>
        <v>3.0125404076800002E-3</v>
      </c>
      <c r="AB3780" s="258">
        <v>1.9910570000000001E-3</v>
      </c>
      <c r="AC3780" s="258">
        <v>5.8280483E-7</v>
      </c>
      <c r="AD3780" s="258">
        <v>3.3113910000000002E-5</v>
      </c>
      <c r="AE3780" s="258">
        <v>5.4551125999999997E-8</v>
      </c>
      <c r="AF3780" s="258">
        <v>9.0612727000000001E-5</v>
      </c>
      <c r="AG3780" s="258">
        <v>5.0298273999999996E-7</v>
      </c>
      <c r="AH3780" s="258">
        <v>1.3030543E-3</v>
      </c>
      <c r="AI3780" s="258">
        <v>7.3557389999999997E-7</v>
      </c>
      <c r="AJ3780" s="258">
        <v>2.4050338E-7</v>
      </c>
      <c r="AK3780" s="258">
        <v>3.7269069E-7</v>
      </c>
      <c r="AL3780" s="258">
        <v>2.5965979999999999E-8</v>
      </c>
      <c r="AM3780" s="258">
        <v>1.1453295E-10</v>
      </c>
      <c r="AN3780" s="258">
        <v>1.9119455000000002E-6</v>
      </c>
      <c r="AO3780" s="258">
        <v>1.9595545999999999E-6</v>
      </c>
      <c r="AP3780" s="258">
        <v>3.2147338E-5</v>
      </c>
      <c r="AQ3780" s="258">
        <v>3.4390768000000002E-7</v>
      </c>
      <c r="AR3780" s="258">
        <v>3.0121965000000001E-3</v>
      </c>
      <c r="AT3780" s="193"/>
      <c r="AU3780" s="193"/>
      <c r="AV3780" s="193"/>
      <c r="AW3780" s="193"/>
      <c r="AX3780" s="193"/>
      <c r="AY3780" s="193"/>
      <c r="AZ3780" s="193"/>
      <c r="BA3780" s="193"/>
      <c r="BB3780" s="193"/>
      <c r="BC3780" s="193"/>
      <c r="BD3780" s="193"/>
      <c r="BE3780" s="315"/>
      <c r="BF3780" s="315"/>
      <c r="BG3780" s="315"/>
      <c r="BH3780" s="315"/>
      <c r="BI3780" s="315"/>
      <c r="BJ3780" s="315"/>
      <c r="BK3780" s="315"/>
    </row>
    <row r="3781" spans="1:69" x14ac:dyDescent="0.25">
      <c r="A3781" s="9"/>
      <c r="B3781" s="43" t="s">
        <v>4654</v>
      </c>
      <c r="C3781" s="25" t="s">
        <v>6104</v>
      </c>
      <c r="D3781" s="193">
        <v>9.5365407000000003E-3</v>
      </c>
      <c r="E3781" s="193">
        <v>9.0349282000000003E-3</v>
      </c>
      <c r="F3781" s="193">
        <v>3.8937484000000001E-4</v>
      </c>
      <c r="G3781" s="193">
        <v>1.1740342999999999E-5</v>
      </c>
      <c r="H3781" s="193">
        <v>2.1669431000000001E-5</v>
      </c>
      <c r="I3781" s="193">
        <v>2.5817355000000001E-5</v>
      </c>
      <c r="J3781" s="193">
        <v>1.1681846E-5</v>
      </c>
      <c r="K3781" s="193">
        <v>5.6603374E-6</v>
      </c>
      <c r="L3781" s="193">
        <v>3.5668328999999998E-5</v>
      </c>
      <c r="M3781" s="193">
        <v>0</v>
      </c>
      <c r="N3781" s="193">
        <v>0</v>
      </c>
      <c r="O3781" s="193">
        <v>0</v>
      </c>
      <c r="P3781" s="199">
        <f t="shared" si="707"/>
        <v>6.6925394074074065E-2</v>
      </c>
      <c r="Q3781" s="240">
        <v>1.1717097999999999</v>
      </c>
      <c r="R3781" s="99">
        <v>1.1622372999999999</v>
      </c>
      <c r="S3781" s="99">
        <v>6.8756800000000003E-3</v>
      </c>
      <c r="T3781" s="99">
        <v>9.4957E-7</v>
      </c>
      <c r="U3781" s="99">
        <v>3.4959999999999999E-4</v>
      </c>
      <c r="V3781" s="99">
        <v>1.4150250000000001E-4</v>
      </c>
      <c r="W3781" s="99">
        <v>2.1047000000000001E-3</v>
      </c>
      <c r="X3781" s="241">
        <f t="shared" si="708"/>
        <v>6.10908519484318E-3</v>
      </c>
      <c r="Y3781" s="241">
        <f t="shared" si="709"/>
        <v>1.9435266439899999E-3</v>
      </c>
      <c r="Z3781" s="241">
        <f t="shared" si="710"/>
        <v>1.2482151150331798E-3</v>
      </c>
      <c r="AA3781" s="241">
        <f t="shared" si="711"/>
        <v>2.9173434358200001E-3</v>
      </c>
      <c r="AB3781" s="258">
        <v>1.8551652000000001E-3</v>
      </c>
      <c r="AC3781" s="258">
        <v>5.0566025E-7</v>
      </c>
      <c r="AD3781" s="258">
        <v>1.3178427E-5</v>
      </c>
      <c r="AE3781" s="258">
        <v>4.632438E-8</v>
      </c>
      <c r="AF3781" s="258">
        <v>7.4412626999999993E-5</v>
      </c>
      <c r="AG3781" s="258">
        <v>2.1840536000000001E-7</v>
      </c>
      <c r="AH3781" s="258">
        <v>1.2141871000000001E-3</v>
      </c>
      <c r="AI3781" s="258">
        <v>5.9773821999999995E-7</v>
      </c>
      <c r="AJ3781" s="258">
        <v>1.005951E-7</v>
      </c>
      <c r="AK3781" s="258">
        <v>3.3935836000000002E-7</v>
      </c>
      <c r="AL3781" s="258">
        <v>1.0455539E-8</v>
      </c>
      <c r="AM3781" s="258">
        <v>6.0564180000000005E-11</v>
      </c>
      <c r="AN3781" s="258">
        <v>6.0391015000000003E-7</v>
      </c>
      <c r="AO3781" s="258">
        <v>1.1473840999999999E-6</v>
      </c>
      <c r="AP3781" s="258">
        <v>3.1228513000000003E-5</v>
      </c>
      <c r="AQ3781" s="258">
        <v>1.1253582E-7</v>
      </c>
      <c r="AR3781" s="258">
        <v>2.9172309000000001E-3</v>
      </c>
      <c r="AT3781" s="193"/>
      <c r="AU3781" s="193"/>
      <c r="AV3781" s="193"/>
      <c r="AW3781" s="193"/>
      <c r="AX3781" s="193"/>
      <c r="AY3781" s="193"/>
      <c r="AZ3781" s="193"/>
      <c r="BA3781" s="193"/>
      <c r="BB3781" s="193"/>
      <c r="BC3781" s="193"/>
      <c r="BD3781" s="193"/>
      <c r="BE3781" s="315"/>
      <c r="BF3781" s="315"/>
      <c r="BG3781" s="315"/>
      <c r="BH3781" s="315"/>
      <c r="BI3781" s="315"/>
      <c r="BJ3781" s="315"/>
      <c r="BK3781" s="315"/>
      <c r="BP3781" s="315"/>
      <c r="BQ3781" s="315"/>
    </row>
    <row r="3782" spans="1:69" x14ac:dyDescent="0.25">
      <c r="A3782" s="9"/>
      <c r="B3782" s="43" t="s">
        <v>4654</v>
      </c>
      <c r="C3782" s="25" t="s">
        <v>6103</v>
      </c>
      <c r="D3782" s="193">
        <v>1.2530711E-2</v>
      </c>
      <c r="E3782" s="193">
        <v>1.1477200999999999E-2</v>
      </c>
      <c r="F3782" s="193">
        <v>6.8944674999999996E-4</v>
      </c>
      <c r="G3782" s="193">
        <v>7.3799885000000004E-5</v>
      </c>
      <c r="H3782" s="193">
        <v>4.7071384000000001E-5</v>
      </c>
      <c r="I3782" s="193">
        <v>6.9976445000000006E-5</v>
      </c>
      <c r="J3782" s="193">
        <v>2.5617220000000001E-5</v>
      </c>
      <c r="K3782" s="193">
        <v>7.8539477999999992E-6</v>
      </c>
      <c r="L3782" s="193">
        <v>1.3974490999999999E-4</v>
      </c>
      <c r="M3782" s="193">
        <v>0</v>
      </c>
      <c r="N3782" s="193">
        <v>0</v>
      </c>
      <c r="O3782" s="193">
        <v>0</v>
      </c>
      <c r="P3782" s="199">
        <f t="shared" si="707"/>
        <v>8.5016303703703694E-2</v>
      </c>
      <c r="Q3782" s="240">
        <v>1.4605813000000001</v>
      </c>
      <c r="R3782" s="99">
        <v>1.4037804</v>
      </c>
      <c r="S3782" s="99">
        <v>4.7104399999999998E-2</v>
      </c>
      <c r="T3782" s="99">
        <v>1.8000999999999999E-6</v>
      </c>
      <c r="U3782" s="99">
        <v>1.9042E-3</v>
      </c>
      <c r="V3782" s="99">
        <v>8.8049700000000005E-4</v>
      </c>
      <c r="W3782" s="99">
        <v>6.9100000000000003E-3</v>
      </c>
      <c r="X3782" s="241">
        <f t="shared" si="708"/>
        <v>7.6812664242564208E-3</v>
      </c>
      <c r="Y3782" s="241">
        <f t="shared" si="709"/>
        <v>2.5690951940970002E-3</v>
      </c>
      <c r="Z3782" s="241">
        <f t="shared" si="710"/>
        <v>1.58854150175942E-3</v>
      </c>
      <c r="AA3782" s="241">
        <f t="shared" si="711"/>
        <v>3.5236297283999999E-3</v>
      </c>
      <c r="AB3782" s="258">
        <v>2.3566260000000001E-3</v>
      </c>
      <c r="AC3782" s="258">
        <v>6.6894359000000001E-7</v>
      </c>
      <c r="AD3782" s="258">
        <v>7.5540570999999994E-5</v>
      </c>
      <c r="AE3782" s="258">
        <v>7.2709207000000003E-8</v>
      </c>
      <c r="AF3782" s="258">
        <v>1.3468544000000001E-4</v>
      </c>
      <c r="AG3782" s="258">
        <v>1.5015302999999999E-6</v>
      </c>
      <c r="AH3782" s="258">
        <v>1.5423072E-3</v>
      </c>
      <c r="AI3782" s="258">
        <v>1.0832976E-6</v>
      </c>
      <c r="AJ3782" s="258">
        <v>6.5258030000000001E-7</v>
      </c>
      <c r="AK3782" s="258">
        <v>5.2972267999999999E-7</v>
      </c>
      <c r="AL3782" s="258">
        <v>6.1911562000000005E-8</v>
      </c>
      <c r="AM3782" s="258">
        <v>2.2981742E-10</v>
      </c>
      <c r="AN3782" s="258">
        <v>3.5159723000000002E-6</v>
      </c>
      <c r="AO3782" s="258">
        <v>2.7598365000000001E-6</v>
      </c>
      <c r="AP3782" s="258">
        <v>3.7630750999999998E-5</v>
      </c>
      <c r="AQ3782" s="258">
        <v>4.6482839999999998E-7</v>
      </c>
      <c r="AR3782" s="258">
        <v>3.5231648999999999E-3</v>
      </c>
      <c r="AT3782" s="193"/>
      <c r="AU3782" s="193"/>
      <c r="AV3782" s="193"/>
      <c r="AW3782" s="193"/>
      <c r="AX3782" s="193"/>
      <c r="AY3782" s="193"/>
      <c r="AZ3782" s="193"/>
      <c r="BA3782" s="193"/>
      <c r="BB3782" s="193"/>
      <c r="BC3782" s="193"/>
      <c r="BD3782" s="193"/>
      <c r="BE3782" s="315"/>
      <c r="BF3782" s="315"/>
      <c r="BG3782" s="315"/>
      <c r="BH3782" s="315"/>
      <c r="BI3782" s="315"/>
      <c r="BJ3782" s="315"/>
      <c r="BK3782" s="315"/>
    </row>
    <row r="3783" spans="1:69" x14ac:dyDescent="0.25">
      <c r="A3783" s="9"/>
      <c r="B3783" s="43" t="s">
        <v>4654</v>
      </c>
      <c r="C3783" s="25" t="s">
        <v>6102</v>
      </c>
      <c r="D3783" s="193">
        <v>1.129669E-2</v>
      </c>
      <c r="E3783" s="193">
        <v>1.0488245E-2</v>
      </c>
      <c r="F3783" s="193">
        <v>5.4895214999999995E-4</v>
      </c>
      <c r="G3783" s="193">
        <v>2.9770799E-5</v>
      </c>
      <c r="H3783" s="193">
        <v>3.9898602000000003E-5</v>
      </c>
      <c r="I3783" s="193">
        <v>4.245676E-5</v>
      </c>
      <c r="J3783" s="193">
        <v>1.9068908000000002E-5</v>
      </c>
      <c r="K3783" s="193">
        <v>7.4041636000000003E-6</v>
      </c>
      <c r="L3783" s="193">
        <v>1.2089282E-4</v>
      </c>
      <c r="M3783" s="193">
        <v>0</v>
      </c>
      <c r="N3783" s="193">
        <v>0</v>
      </c>
      <c r="O3783" s="193">
        <v>0</v>
      </c>
      <c r="P3783" s="199">
        <f t="shared" si="707"/>
        <v>7.7690703703703706E-2</v>
      </c>
      <c r="Q3783" s="240">
        <v>1.3198148000000001</v>
      </c>
      <c r="R3783" s="99">
        <v>1.2980684</v>
      </c>
      <c r="S3783" s="99">
        <v>1.7130960000000001E-2</v>
      </c>
      <c r="T3783" s="99">
        <v>1.7018E-6</v>
      </c>
      <c r="U3783" s="99">
        <v>8.5276999999999998E-4</v>
      </c>
      <c r="V3783" s="99">
        <v>3.1773460000000001E-4</v>
      </c>
      <c r="W3783" s="99">
        <v>3.4432E-3</v>
      </c>
      <c r="X3783" s="241">
        <f t="shared" si="708"/>
        <v>7.0055721325564093E-3</v>
      </c>
      <c r="Y3783" s="241">
        <f t="shared" si="709"/>
        <v>2.2972183392219996E-3</v>
      </c>
      <c r="Z3783" s="241">
        <f t="shared" si="710"/>
        <v>1.4499174134244099E-3</v>
      </c>
      <c r="AA3783" s="241">
        <f t="shared" si="711"/>
        <v>3.2584363799099997E-3</v>
      </c>
      <c r="AB3783" s="258">
        <v>2.1535742000000002E-3</v>
      </c>
      <c r="AC3783" s="258">
        <v>6.3037580000000002E-7</v>
      </c>
      <c r="AD3783" s="258">
        <v>3.5816601999999997E-5</v>
      </c>
      <c r="AE3783" s="258">
        <v>6.4710921999999998E-8</v>
      </c>
      <c r="AF3783" s="258">
        <v>1.0658841E-4</v>
      </c>
      <c r="AG3783" s="258">
        <v>5.4404049999999995E-7</v>
      </c>
      <c r="AH3783" s="258">
        <v>1.4094143E-3</v>
      </c>
      <c r="AI3783" s="258">
        <v>8.5229226999999999E-7</v>
      </c>
      <c r="AJ3783" s="258">
        <v>2.6013475000000001E-7</v>
      </c>
      <c r="AK3783" s="258">
        <v>4.0311611E-7</v>
      </c>
      <c r="AL3783" s="258">
        <v>2.8085412999999999E-8</v>
      </c>
      <c r="AM3783" s="258">
        <v>1.2388140999999999E-10</v>
      </c>
      <c r="AN3783" s="258">
        <v>2.0680353000000001E-6</v>
      </c>
      <c r="AO3783" s="258">
        <v>2.1195296999999999E-6</v>
      </c>
      <c r="AP3783" s="258">
        <v>3.4771796E-5</v>
      </c>
      <c r="AQ3783" s="258">
        <v>3.7197991000000002E-7</v>
      </c>
      <c r="AR3783" s="258">
        <v>3.2580643999999999E-3</v>
      </c>
      <c r="AT3783" s="193"/>
      <c r="AU3783" s="193"/>
      <c r="AV3783" s="193"/>
      <c r="AW3783" s="193"/>
      <c r="AX3783" s="193"/>
      <c r="AY3783" s="193"/>
      <c r="AZ3783" s="193"/>
      <c r="BA3783" s="193"/>
      <c r="BB3783" s="193"/>
      <c r="BC3783" s="193"/>
      <c r="BD3783" s="193"/>
      <c r="BE3783" s="315"/>
      <c r="BF3783" s="315"/>
      <c r="BG3783" s="315"/>
      <c r="BH3783" s="315"/>
      <c r="BI3783" s="315"/>
      <c r="BJ3783" s="315"/>
      <c r="BK3783" s="315"/>
    </row>
    <row r="3784" spans="1:69" x14ac:dyDescent="0.25">
      <c r="A3784" s="9"/>
      <c r="B3784" s="43" t="s">
        <v>4654</v>
      </c>
      <c r="C3784" s="25" t="s">
        <v>6101</v>
      </c>
      <c r="D3784" s="193">
        <v>1.1071020000000001E-2</v>
      </c>
      <c r="E3784" s="193">
        <v>1.0290371E-2</v>
      </c>
      <c r="F3784" s="193">
        <v>5.2485325999999998E-4</v>
      </c>
      <c r="G3784" s="193">
        <v>2.9209222000000002E-5</v>
      </c>
      <c r="H3784" s="193">
        <v>4.0345756000000002E-5</v>
      </c>
      <c r="I3784" s="193">
        <v>4.1655512000000001E-5</v>
      </c>
      <c r="J3784" s="193">
        <v>1.8709145E-5</v>
      </c>
      <c r="K3784" s="193">
        <v>7.2644968999999998E-6</v>
      </c>
      <c r="L3784" s="193">
        <v>1.1861171E-4</v>
      </c>
      <c r="M3784" s="193">
        <v>0</v>
      </c>
      <c r="N3784" s="193">
        <v>0</v>
      </c>
      <c r="O3784" s="193">
        <v>0</v>
      </c>
      <c r="P3784" s="199">
        <f t="shared" si="707"/>
        <v>7.6224970370370362E-2</v>
      </c>
      <c r="Q3784" s="240">
        <v>1.2949436000000001</v>
      </c>
      <c r="R3784" s="99">
        <v>1.2736075</v>
      </c>
      <c r="S3784" s="99">
        <v>1.6807840000000001E-2</v>
      </c>
      <c r="T3784" s="99">
        <v>1.6696000000000001E-6</v>
      </c>
      <c r="U3784" s="99">
        <v>8.3668000000000002E-4</v>
      </c>
      <c r="V3784" s="99">
        <v>3.117409E-4</v>
      </c>
      <c r="W3784" s="99">
        <v>3.3782E-3</v>
      </c>
      <c r="X3784" s="241">
        <f t="shared" si="708"/>
        <v>6.8705088405139007E-3</v>
      </c>
      <c r="Y3784" s="241">
        <f t="shared" si="709"/>
        <v>2.250931178611E-3</v>
      </c>
      <c r="Z3784" s="241">
        <f t="shared" si="710"/>
        <v>1.4225435980329002E-3</v>
      </c>
      <c r="AA3784" s="241">
        <f t="shared" si="711"/>
        <v>3.1970340638700001E-3</v>
      </c>
      <c r="AB3784" s="258">
        <v>2.1129441999999999E-3</v>
      </c>
      <c r="AC3784" s="258">
        <v>6.1848305000000002E-7</v>
      </c>
      <c r="AD3784" s="258">
        <v>3.5140564000000002E-5</v>
      </c>
      <c r="AE3784" s="258">
        <v>6.1658221000000003E-8</v>
      </c>
      <c r="AF3784" s="258">
        <v>1.016325E-4</v>
      </c>
      <c r="AG3784" s="258">
        <v>5.3377334000000004E-7</v>
      </c>
      <c r="AH3784" s="258">
        <v>1.3828238999999999E-3</v>
      </c>
      <c r="AI3784" s="258">
        <v>8.1687699999999996E-7</v>
      </c>
      <c r="AJ3784" s="258">
        <v>2.5522773000000001E-7</v>
      </c>
      <c r="AK3784" s="258">
        <v>3.9550766999999999E-7</v>
      </c>
      <c r="AL3784" s="258">
        <v>2.7555189999999999E-8</v>
      </c>
      <c r="AM3784" s="258">
        <v>1.2154289999999999E-10</v>
      </c>
      <c r="AN3784" s="258">
        <v>2.0290192000000002E-6</v>
      </c>
      <c r="AO3784" s="258">
        <v>2.0795427000000001E-6</v>
      </c>
      <c r="AP3784" s="258">
        <v>3.4115846999999998E-5</v>
      </c>
      <c r="AQ3784" s="258">
        <v>3.6496387000000002E-7</v>
      </c>
      <c r="AR3784" s="258">
        <v>3.1966691000000001E-3</v>
      </c>
      <c r="AT3784" s="193"/>
      <c r="AU3784" s="193"/>
      <c r="AV3784" s="193"/>
      <c r="AW3784" s="193"/>
      <c r="AX3784" s="193"/>
      <c r="AY3784" s="193"/>
      <c r="AZ3784" s="193"/>
      <c r="BA3784" s="193"/>
      <c r="BB3784" s="193"/>
      <c r="BC3784" s="193"/>
      <c r="BD3784" s="193"/>
      <c r="BE3784" s="315"/>
      <c r="BF3784" s="315"/>
      <c r="BG3784" s="315"/>
      <c r="BH3784" s="315"/>
      <c r="BI3784" s="315"/>
      <c r="BJ3784" s="315"/>
      <c r="BK3784" s="315"/>
    </row>
    <row r="3785" spans="1:69" x14ac:dyDescent="0.25">
      <c r="A3785" s="9"/>
      <c r="B3785" s="43" t="s">
        <v>4654</v>
      </c>
      <c r="C3785" s="25" t="s">
        <v>6100</v>
      </c>
      <c r="D3785" s="193">
        <v>1.013589E-2</v>
      </c>
      <c r="E3785" s="193">
        <v>9.5882034000000001E-3</v>
      </c>
      <c r="F3785" s="193">
        <v>4.2900073999999999E-4</v>
      </c>
      <c r="G3785" s="193">
        <v>1.24093E-5</v>
      </c>
      <c r="H3785" s="193">
        <v>2.262102E-5</v>
      </c>
      <c r="I3785" s="193">
        <v>2.739833E-5</v>
      </c>
      <c r="J3785" s="193">
        <v>1.2397083E-5</v>
      </c>
      <c r="K3785" s="193">
        <v>6.0069114999999998E-6</v>
      </c>
      <c r="L3785" s="193">
        <v>3.7853272999999998E-5</v>
      </c>
      <c r="M3785" s="193">
        <v>0</v>
      </c>
      <c r="N3785" s="193">
        <v>0</v>
      </c>
      <c r="O3785" s="193">
        <v>0</v>
      </c>
      <c r="P3785" s="199">
        <f t="shared" si="707"/>
        <v>7.1023728888888887E-2</v>
      </c>
      <c r="Q3785" s="240">
        <v>1.2434523</v>
      </c>
      <c r="R3785" s="99">
        <v>1.2334001999999999</v>
      </c>
      <c r="S3785" s="99">
        <v>7.2962399999999998E-3</v>
      </c>
      <c r="T3785" s="99">
        <v>1.0076999999999999E-6</v>
      </c>
      <c r="U3785" s="99">
        <v>3.7101000000000001E-4</v>
      </c>
      <c r="V3785" s="99">
        <v>1.5017289999999999E-4</v>
      </c>
      <c r="W3785" s="99">
        <v>2.2336000000000001E-3</v>
      </c>
      <c r="X3785" s="241">
        <f t="shared" si="708"/>
        <v>6.4865408983133723E-3</v>
      </c>
      <c r="Y3785" s="241">
        <f t="shared" si="709"/>
        <v>2.0658966652060003E-3</v>
      </c>
      <c r="Z3785" s="241">
        <f t="shared" si="710"/>
        <v>1.3246742030173725E-3</v>
      </c>
      <c r="AA3785" s="241">
        <f t="shared" si="711"/>
        <v>3.0959700300899999E-3</v>
      </c>
      <c r="AB3785" s="258">
        <v>1.9687706000000001E-3</v>
      </c>
      <c r="AC3785" s="258">
        <v>5.3662494000000002E-7</v>
      </c>
      <c r="AD3785" s="258">
        <v>1.3985257E-5</v>
      </c>
      <c r="AE3785" s="258">
        <v>5.1358636E-8</v>
      </c>
      <c r="AF3785" s="258">
        <v>8.2321044999999996E-5</v>
      </c>
      <c r="AG3785" s="258">
        <v>2.3177963000000001E-7</v>
      </c>
      <c r="AH3785" s="258">
        <v>1.2885406999999999E-3</v>
      </c>
      <c r="AI3785" s="258">
        <v>6.5668375999999996E-7</v>
      </c>
      <c r="AJ3785" s="258">
        <v>1.0675355E-7</v>
      </c>
      <c r="AK3785" s="258">
        <v>3.6013456000000001E-7</v>
      </c>
      <c r="AL3785" s="258">
        <v>1.1095755E-8</v>
      </c>
      <c r="AM3785" s="258">
        <v>6.4272372999999995E-11</v>
      </c>
      <c r="AN3785" s="258">
        <v>6.4088332000000003E-7</v>
      </c>
      <c r="AO3785" s="258">
        <v>1.2176377999999999E-6</v>
      </c>
      <c r="AP3785" s="258">
        <v>3.3140250000000002E-5</v>
      </c>
      <c r="AQ3785" s="258">
        <v>1.1943008999999999E-7</v>
      </c>
      <c r="AR3785" s="258">
        <v>3.0958506E-3</v>
      </c>
      <c r="AT3785" s="193"/>
      <c r="AU3785" s="193"/>
      <c r="AV3785" s="193"/>
      <c r="AW3785" s="193"/>
      <c r="AX3785" s="193"/>
      <c r="AY3785" s="193"/>
      <c r="AZ3785" s="193"/>
      <c r="BA3785" s="193"/>
      <c r="BB3785" s="193"/>
      <c r="BC3785" s="193"/>
      <c r="BD3785" s="193"/>
      <c r="BE3785" s="315"/>
      <c r="BF3785" s="315"/>
      <c r="BG3785" s="315"/>
      <c r="BH3785" s="315"/>
      <c r="BI3785" s="315"/>
      <c r="BJ3785" s="315"/>
      <c r="BK3785" s="315"/>
      <c r="BO3785" s="315"/>
    </row>
    <row r="3786" spans="1:69" x14ac:dyDescent="0.25">
      <c r="A3786" s="9"/>
      <c r="B3786" s="43" t="s">
        <v>4654</v>
      </c>
      <c r="C3786" s="25" t="s">
        <v>4914</v>
      </c>
      <c r="D3786" s="193">
        <v>1.0231667999999999E-2</v>
      </c>
      <c r="E3786" s="193">
        <v>9.6634517000000007E-3</v>
      </c>
      <c r="F3786" s="193">
        <v>4.4533174000000001E-4</v>
      </c>
      <c r="G3786" s="193">
        <v>1.2528651E-5</v>
      </c>
      <c r="H3786" s="193">
        <v>2.3015367E-5</v>
      </c>
      <c r="I3786" s="193">
        <v>3.0543024999999997E-5</v>
      </c>
      <c r="J3786" s="193">
        <v>1.2516315E-5</v>
      </c>
      <c r="K3786" s="193">
        <v>6.0647119000000001E-6</v>
      </c>
      <c r="L3786" s="193">
        <v>3.8216544999999999E-5</v>
      </c>
      <c r="M3786" s="193">
        <v>0</v>
      </c>
      <c r="N3786" s="193">
        <v>0</v>
      </c>
      <c r="O3786" s="193">
        <v>0</v>
      </c>
      <c r="P3786" s="199">
        <f t="shared" si="707"/>
        <v>7.1581123703703703E-2</v>
      </c>
      <c r="Q3786" s="240">
        <v>1.2553842</v>
      </c>
      <c r="R3786" s="99">
        <v>1.2452352</v>
      </c>
      <c r="S3786" s="99">
        <v>7.3667999999999997E-3</v>
      </c>
      <c r="T3786" s="99">
        <v>1.0174E-6</v>
      </c>
      <c r="U3786" s="99">
        <v>3.7457000000000001E-4</v>
      </c>
      <c r="V3786" s="99">
        <v>1.516113E-4</v>
      </c>
      <c r="W3786" s="99">
        <v>2.2550000000000001E-3</v>
      </c>
      <c r="X3786" s="241">
        <f t="shared" si="708"/>
        <v>6.5462727641332399E-3</v>
      </c>
      <c r="Y3786" s="241">
        <f t="shared" si="709"/>
        <v>2.0854413090090002E-3</v>
      </c>
      <c r="Z3786" s="241">
        <f t="shared" si="710"/>
        <v>1.3351542806142398E-3</v>
      </c>
      <c r="AA3786" s="241">
        <f t="shared" si="711"/>
        <v>3.1256771745100001E-3</v>
      </c>
      <c r="AB3786" s="258">
        <v>1.9842231999999999E-3</v>
      </c>
      <c r="AC3786" s="258">
        <v>5.4180149999999998E-7</v>
      </c>
      <c r="AD3786" s="258">
        <v>1.4119814E-5</v>
      </c>
      <c r="AE3786" s="258">
        <v>5.3661679000000001E-8</v>
      </c>
      <c r="AF3786" s="258">
        <v>8.6268822000000003E-5</v>
      </c>
      <c r="AG3786" s="258">
        <v>2.3400983000000001E-7</v>
      </c>
      <c r="AH3786" s="258">
        <v>1.298656E-3</v>
      </c>
      <c r="AI3786" s="258">
        <v>6.8017205000000001E-7</v>
      </c>
      <c r="AJ3786" s="258">
        <v>1.0778035E-7</v>
      </c>
      <c r="AK3786" s="258">
        <v>3.6359816E-7</v>
      </c>
      <c r="AL3786" s="258">
        <v>1.1202523E-8</v>
      </c>
      <c r="AM3786" s="258">
        <v>6.489124E-11</v>
      </c>
      <c r="AN3786" s="258">
        <v>6.4704093999999997E-7</v>
      </c>
      <c r="AO3786" s="258">
        <v>1.2293436999999999E-6</v>
      </c>
      <c r="AP3786" s="258">
        <v>3.3459077999999999E-5</v>
      </c>
      <c r="AQ3786" s="258">
        <v>1.2057451E-7</v>
      </c>
      <c r="AR3786" s="258">
        <v>3.1255566E-3</v>
      </c>
      <c r="AT3786" s="193"/>
      <c r="AU3786" s="193"/>
      <c r="AV3786" s="193"/>
      <c r="AW3786" s="193"/>
      <c r="AX3786" s="193"/>
      <c r="AY3786" s="193"/>
      <c r="AZ3786" s="193"/>
      <c r="BA3786" s="193"/>
      <c r="BB3786" s="193"/>
      <c r="BC3786" s="193"/>
      <c r="BD3786" s="193"/>
      <c r="BE3786" s="315"/>
      <c r="BF3786" s="315"/>
      <c r="BG3786" s="315"/>
      <c r="BH3786" s="315"/>
      <c r="BI3786" s="315"/>
      <c r="BJ3786" s="315"/>
      <c r="BK3786" s="315"/>
    </row>
    <row r="3787" spans="1:69" x14ac:dyDescent="0.25">
      <c r="A3787" s="9"/>
      <c r="B3787" s="43" t="s">
        <v>4654</v>
      </c>
      <c r="C3787" s="25" t="s">
        <v>4959</v>
      </c>
      <c r="D3787" s="193">
        <v>1.1236884000000001E-2</v>
      </c>
      <c r="E3787" s="193">
        <v>1.0488093E-2</v>
      </c>
      <c r="F3787" s="193">
        <v>5.7034939000000001E-4</v>
      </c>
      <c r="G3787" s="193">
        <v>3.6745480000000001E-5</v>
      </c>
      <c r="H3787" s="193">
        <v>2.7921356E-5</v>
      </c>
      <c r="I3787" s="193">
        <v>4.3311625000000002E-5</v>
      </c>
      <c r="J3787" s="193">
        <v>1.6346047000000001E-5</v>
      </c>
      <c r="K3787" s="193">
        <v>6.4670417000000002E-6</v>
      </c>
      <c r="L3787" s="193">
        <v>4.7650310000000001E-5</v>
      </c>
      <c r="M3787" s="193">
        <v>0</v>
      </c>
      <c r="N3787" s="193">
        <v>0</v>
      </c>
      <c r="O3787" s="193">
        <v>0</v>
      </c>
      <c r="P3787" s="199">
        <f t="shared" si="707"/>
        <v>7.7689577777777782E-2</v>
      </c>
      <c r="Q3787" s="240">
        <v>1.3704162</v>
      </c>
      <c r="R3787" s="99">
        <v>1.3409257000000001</v>
      </c>
      <c r="S3787" s="99">
        <v>2.3867759999999998E-2</v>
      </c>
      <c r="T3787" s="99">
        <v>1.0855E-6</v>
      </c>
      <c r="U3787" s="99">
        <v>9.5348999999999998E-4</v>
      </c>
      <c r="V3787" s="99">
        <v>4.6229000000000002E-4</v>
      </c>
      <c r="W3787" s="99">
        <v>4.2058E-3</v>
      </c>
      <c r="X3787" s="241">
        <f t="shared" si="708"/>
        <v>7.1179835325306511E-3</v>
      </c>
      <c r="Y3787" s="241">
        <f t="shared" si="709"/>
        <v>2.3019860759740003E-3</v>
      </c>
      <c r="Z3787" s="241">
        <f t="shared" si="710"/>
        <v>1.4502159754666501E-3</v>
      </c>
      <c r="AA3787" s="241">
        <f t="shared" si="711"/>
        <v>3.3657814810900003E-3</v>
      </c>
      <c r="AB3787" s="258">
        <v>2.1535419E-3</v>
      </c>
      <c r="AC3787" s="258">
        <v>5.7764193999999997E-7</v>
      </c>
      <c r="AD3787" s="258">
        <v>3.5896638000000002E-5</v>
      </c>
      <c r="AE3787" s="258">
        <v>6.4870313999999999E-8</v>
      </c>
      <c r="AF3787" s="258">
        <v>1.1114389E-4</v>
      </c>
      <c r="AG3787" s="258">
        <v>7.6113571999999998E-7</v>
      </c>
      <c r="AH3787" s="258">
        <v>1.4094742E-3</v>
      </c>
      <c r="AI3787" s="258">
        <v>8.7543080000000004E-7</v>
      </c>
      <c r="AJ3787" s="258">
        <v>3.2354625000000001E-7</v>
      </c>
      <c r="AK3787" s="258">
        <v>4.4369515000000002E-7</v>
      </c>
      <c r="AL3787" s="258">
        <v>2.9761683E-8</v>
      </c>
      <c r="AM3787" s="258">
        <v>1.2378365000000001E-10</v>
      </c>
      <c r="AN3787" s="258">
        <v>1.4286099000000001E-6</v>
      </c>
      <c r="AO3787" s="258">
        <v>1.5975159E-6</v>
      </c>
      <c r="AP3787" s="258">
        <v>3.6043091999999999E-5</v>
      </c>
      <c r="AQ3787" s="258">
        <v>1.6898109000000001E-7</v>
      </c>
      <c r="AR3787" s="258">
        <v>3.3656125000000002E-3</v>
      </c>
      <c r="AT3787" s="193"/>
      <c r="AU3787" s="193"/>
      <c r="AV3787" s="193"/>
      <c r="AW3787" s="193"/>
      <c r="AX3787" s="193"/>
      <c r="AY3787" s="193"/>
      <c r="AZ3787" s="193"/>
      <c r="BA3787" s="193"/>
      <c r="BB3787" s="193"/>
      <c r="BC3787" s="193"/>
      <c r="BD3787" s="193"/>
      <c r="BE3787" s="315"/>
      <c r="BF3787" s="315"/>
      <c r="BG3787" s="315"/>
      <c r="BH3787" s="315"/>
      <c r="BI3787" s="315"/>
      <c r="BJ3787" s="315"/>
      <c r="BK3787" s="315"/>
    </row>
    <row r="3788" spans="1:69" x14ac:dyDescent="0.25">
      <c r="A3788" s="123">
        <v>1</v>
      </c>
      <c r="B3788" s="43" t="s">
        <v>4654</v>
      </c>
      <c r="C3788" s="48" t="s">
        <v>7057</v>
      </c>
      <c r="D3788" s="223">
        <v>1.198922E-2</v>
      </c>
      <c r="E3788" s="223">
        <v>1.1028214999999999E-2</v>
      </c>
      <c r="F3788" s="223">
        <v>6.4391019999999999E-4</v>
      </c>
      <c r="G3788" s="223">
        <v>5.1579402999999998E-5</v>
      </c>
      <c r="H3788" s="223">
        <v>4.8472154999999997E-5</v>
      </c>
      <c r="I3788" s="223">
        <v>5.6210045000000002E-5</v>
      </c>
      <c r="J3788" s="223">
        <v>2.2387137999999998E-5</v>
      </c>
      <c r="K3788" s="223">
        <v>7.6630558999999992E-6</v>
      </c>
      <c r="L3788" s="223">
        <v>1.3078216000000001E-4</v>
      </c>
      <c r="M3788" s="223">
        <v>0</v>
      </c>
      <c r="N3788" s="223">
        <v>0</v>
      </c>
      <c r="O3788" s="223">
        <v>0</v>
      </c>
      <c r="P3788" s="227">
        <f t="shared" si="707"/>
        <v>8.1690481481481475E-2</v>
      </c>
      <c r="Q3788" s="238">
        <v>1.3958012</v>
      </c>
      <c r="R3788" s="117">
        <v>1.3567015</v>
      </c>
      <c r="S3788" s="117">
        <v>3.1961556000000002E-2</v>
      </c>
      <c r="T3788" s="117">
        <v>1.7587889999999999E-6</v>
      </c>
      <c r="U3788" s="117">
        <v>1.3742682E-3</v>
      </c>
      <c r="V3788" s="117">
        <v>5.9616092999999995E-4</v>
      </c>
      <c r="W3788" s="117">
        <v>5.1660016999999997E-3</v>
      </c>
      <c r="X3788" s="257">
        <f t="shared" si="708"/>
        <v>7.3786868369473992E-3</v>
      </c>
      <c r="Y3788" s="257">
        <f t="shared" si="709"/>
        <v>2.4476154937090001E-3</v>
      </c>
      <c r="Z3788" s="257">
        <f t="shared" si="710"/>
        <v>1.5255352969583999E-3</v>
      </c>
      <c r="AA3788" s="257">
        <f t="shared" si="711"/>
        <v>3.40553604628E-3</v>
      </c>
      <c r="AB3788" s="257">
        <v>2.2644411999999999E-3</v>
      </c>
      <c r="AC3788" s="257">
        <v>6.5255896E-7</v>
      </c>
      <c r="AD3788" s="257">
        <v>5.5538475000000002E-5</v>
      </c>
      <c r="AE3788" s="257">
        <v>7.3053949000000001E-8</v>
      </c>
      <c r="AF3788" s="257">
        <v>1.2589243E-4</v>
      </c>
      <c r="AG3788" s="257">
        <v>1.0177757999999999E-6</v>
      </c>
      <c r="AH3788" s="257">
        <v>1.4819740000000001E-3</v>
      </c>
      <c r="AI3788" s="257">
        <v>1.0026991000000001E-6</v>
      </c>
      <c r="AJ3788" s="257">
        <v>4.5449517999999999E-7</v>
      </c>
      <c r="AK3788" s="257">
        <v>4.6744827999999997E-7</v>
      </c>
      <c r="AL3788" s="257">
        <v>4.4866778000000003E-8</v>
      </c>
      <c r="AM3788" s="257">
        <v>1.766204E-10</v>
      </c>
      <c r="AN3788" s="257">
        <v>2.7908432E-6</v>
      </c>
      <c r="AO3788" s="257">
        <v>2.4452927999999998E-6</v>
      </c>
      <c r="AP3788" s="257">
        <v>3.6355474999999999E-5</v>
      </c>
      <c r="AQ3788" s="257">
        <v>4.1954627999999997E-7</v>
      </c>
      <c r="AR3788" s="257">
        <v>3.4051164999999999E-3</v>
      </c>
      <c r="AT3788" s="193"/>
      <c r="AU3788" s="193"/>
      <c r="AV3788" s="193"/>
      <c r="AW3788" s="193"/>
      <c r="AX3788" s="193"/>
      <c r="AY3788" s="193"/>
      <c r="AZ3788" s="193"/>
      <c r="BA3788" s="193"/>
      <c r="BB3788" s="193"/>
      <c r="BC3788" s="193"/>
      <c r="BD3788" s="193"/>
      <c r="BE3788" s="315"/>
      <c r="BF3788" s="315"/>
      <c r="BG3788" s="315"/>
      <c r="BH3788" s="315"/>
      <c r="BI3788" s="315"/>
      <c r="BJ3788" s="315"/>
      <c r="BK3788" s="315"/>
    </row>
    <row r="3789" spans="1:69" x14ac:dyDescent="0.25">
      <c r="A3789" s="124"/>
      <c r="B3789" s="52" t="s">
        <v>4654</v>
      </c>
      <c r="C3789" s="337" t="s">
        <v>7058</v>
      </c>
      <c r="D3789" s="337">
        <v>1.0998907E-2</v>
      </c>
      <c r="E3789" s="337">
        <v>1.0117585E-2</v>
      </c>
      <c r="F3789" s="337">
        <v>5.9036088999999997E-4</v>
      </c>
      <c r="G3789" s="337">
        <v>4.7369927000000002E-5</v>
      </c>
      <c r="H3789" s="337">
        <v>4.4469694000000002E-5</v>
      </c>
      <c r="I3789" s="337">
        <v>5.1567772000000001E-5</v>
      </c>
      <c r="J3789" s="337">
        <v>2.0538573E-5</v>
      </c>
      <c r="K3789" s="337">
        <v>7.0305232000000002E-6</v>
      </c>
      <c r="L3789" s="337">
        <v>1.1998385E-4</v>
      </c>
      <c r="M3789" s="337">
        <v>0</v>
      </c>
      <c r="N3789" s="337">
        <v>0</v>
      </c>
      <c r="O3789" s="337">
        <v>0</v>
      </c>
      <c r="P3789" s="338">
        <f t="shared" si="707"/>
        <v>7.4945074074074067E-2</v>
      </c>
      <c r="Q3789" s="341">
        <v>1.2805572999999999</v>
      </c>
      <c r="R3789" s="341">
        <v>1.2446858999999999</v>
      </c>
      <c r="S3789" s="341">
        <v>2.932272E-2</v>
      </c>
      <c r="T3789" s="341">
        <v>1.6136000000000001E-6</v>
      </c>
      <c r="U3789" s="341">
        <v>1.2608000000000001E-3</v>
      </c>
      <c r="V3789" s="341">
        <v>5.4693890000000005E-4</v>
      </c>
      <c r="W3789" s="341">
        <v>4.7394000000000004E-3</v>
      </c>
      <c r="X3789" s="339">
        <f t="shared" ref="X3789" si="712">SUM(Y3789:AA3789)</f>
        <v>6.7693837909463209E-3</v>
      </c>
      <c r="Y3789" s="339">
        <f t="shared" ref="Y3789" si="713">SUM(AB3789:AG3789)</f>
        <v>2.2454573849190005E-3</v>
      </c>
      <c r="Z3789" s="339">
        <f t="shared" ref="Z3789" si="714">SUM(AH3789:AP3789)</f>
        <v>1.3995672966973199E-3</v>
      </c>
      <c r="AA3789" s="339">
        <f t="shared" ref="AA3789" si="715">SUM(AQ3789:AR3789)</f>
        <v>3.1243591093300001E-3</v>
      </c>
      <c r="AB3789" s="340">
        <v>2.0774601000000002E-3</v>
      </c>
      <c r="AC3789" s="340">
        <v>5.9866784E-7</v>
      </c>
      <c r="AD3789" s="340">
        <v>5.0952899999999998E-5</v>
      </c>
      <c r="AE3789" s="340">
        <v>6.7018139E-8</v>
      </c>
      <c r="AF3789" s="340">
        <v>1.1544497E-4</v>
      </c>
      <c r="AG3789" s="340">
        <v>9.3372894E-7</v>
      </c>
      <c r="AH3789" s="340">
        <v>1.3596033999999999E-3</v>
      </c>
      <c r="AI3789" s="340">
        <v>9.1923637000000003E-7</v>
      </c>
      <c r="AJ3789" s="340">
        <v>4.1698195E-7</v>
      </c>
      <c r="AK3789" s="340">
        <v>4.2884982000000001E-7</v>
      </c>
      <c r="AL3789" s="340">
        <v>4.1162319999999998E-8</v>
      </c>
      <c r="AM3789" s="340">
        <v>1.6203731999999999E-10</v>
      </c>
      <c r="AN3789" s="340">
        <v>2.5604063000000001E-6</v>
      </c>
      <c r="AO3789" s="340">
        <v>2.2434008999999999E-6</v>
      </c>
      <c r="AP3789" s="340">
        <v>3.3353696999999997E-5</v>
      </c>
      <c r="AQ3789" s="340">
        <v>3.8490932999999998E-7</v>
      </c>
      <c r="AR3789" s="340">
        <v>3.1239741999999999E-3</v>
      </c>
      <c r="AT3789" s="193"/>
      <c r="AU3789" s="193"/>
      <c r="AV3789" s="193"/>
      <c r="AW3789" s="193"/>
      <c r="AX3789" s="193"/>
      <c r="AY3789" s="193"/>
      <c r="AZ3789" s="193"/>
      <c r="BA3789" s="193"/>
      <c r="BB3789" s="193"/>
      <c r="BC3789" s="193"/>
      <c r="BD3789" s="193"/>
      <c r="BE3789" s="315"/>
      <c r="BF3789" s="315"/>
      <c r="BG3789" s="315"/>
      <c r="BH3789" s="315"/>
      <c r="BI3789" s="315"/>
      <c r="BJ3789" s="315"/>
      <c r="BK3789" s="315"/>
    </row>
    <row r="3790" spans="1:69" x14ac:dyDescent="0.25">
      <c r="A3790" s="45" t="s">
        <v>621</v>
      </c>
      <c r="B3790" s="45"/>
      <c r="C3790" s="43"/>
      <c r="D3790" s="199"/>
      <c r="E3790" s="199"/>
      <c r="F3790" s="199"/>
      <c r="G3790" s="199"/>
      <c r="H3790" s="199"/>
      <c r="I3790" s="199"/>
      <c r="J3790" s="199"/>
      <c r="K3790" s="199"/>
      <c r="L3790" s="199"/>
      <c r="M3790" s="199"/>
      <c r="N3790" s="199"/>
      <c r="O3790" s="199"/>
      <c r="P3790" s="199"/>
      <c r="Q3790" s="240"/>
      <c r="R3790" s="99"/>
      <c r="S3790" s="99"/>
      <c r="T3790" s="99"/>
      <c r="U3790" s="99"/>
      <c r="V3790" s="99"/>
      <c r="W3790" s="99"/>
      <c r="X3790" s="258"/>
      <c r="Y3790" s="258"/>
      <c r="Z3790" s="258"/>
      <c r="AA3790" s="258"/>
      <c r="AB3790" s="258"/>
      <c r="AC3790" s="258"/>
      <c r="AD3790" s="258"/>
      <c r="AE3790" s="258"/>
      <c r="AF3790" s="258"/>
      <c r="AG3790" s="258"/>
      <c r="AH3790" s="258"/>
      <c r="AI3790" s="258"/>
      <c r="AJ3790" s="258"/>
      <c r="AK3790" s="258"/>
      <c r="AL3790" s="258"/>
      <c r="AM3790" s="258"/>
      <c r="AN3790" s="258"/>
      <c r="AO3790" s="258"/>
      <c r="AP3790" s="258"/>
      <c r="AQ3790" s="258"/>
      <c r="AR3790" s="258"/>
      <c r="AT3790" s="193"/>
      <c r="AU3790" s="193"/>
      <c r="AV3790" s="193"/>
      <c r="AW3790" s="193"/>
      <c r="AX3790" s="193"/>
      <c r="AY3790" s="193"/>
      <c r="AZ3790" s="193"/>
      <c r="BA3790" s="193"/>
      <c r="BB3790" s="193"/>
      <c r="BC3790" s="193"/>
      <c r="BD3790" s="193"/>
      <c r="BE3790" s="315"/>
      <c r="BF3790" s="315"/>
      <c r="BG3790" s="315"/>
      <c r="BH3790" s="315"/>
      <c r="BI3790" s="315"/>
      <c r="BJ3790" s="315"/>
      <c r="BK3790" s="315"/>
    </row>
    <row r="3791" spans="1:69" x14ac:dyDescent="0.25">
      <c r="A3791" s="9"/>
      <c r="B3791" s="43" t="s">
        <v>4654</v>
      </c>
      <c r="C3791" s="25" t="s">
        <v>6298</v>
      </c>
      <c r="D3791" s="193">
        <v>1.0998907E-2</v>
      </c>
      <c r="E3791" s="193">
        <v>1.0117585E-2</v>
      </c>
      <c r="F3791" s="193">
        <v>5.9036088999999997E-4</v>
      </c>
      <c r="G3791" s="193">
        <v>4.7369927000000002E-5</v>
      </c>
      <c r="H3791" s="193">
        <v>4.4469694000000002E-5</v>
      </c>
      <c r="I3791" s="193">
        <v>5.1567772000000001E-5</v>
      </c>
      <c r="J3791" s="193">
        <v>2.0538573E-5</v>
      </c>
      <c r="K3791" s="193">
        <v>7.0305232000000002E-6</v>
      </c>
      <c r="L3791" s="193">
        <v>1.1998385E-4</v>
      </c>
      <c r="M3791" s="193">
        <v>0</v>
      </c>
      <c r="N3791" s="193">
        <v>0</v>
      </c>
      <c r="O3791" s="193">
        <v>0</v>
      </c>
      <c r="P3791" s="199">
        <f t="shared" ref="P3791:P3805" si="716">E3791/0.135</f>
        <v>7.4945074074074067E-2</v>
      </c>
      <c r="Q3791" s="240">
        <v>1.2805572999999999</v>
      </c>
      <c r="R3791" s="99">
        <v>1.2446858999999999</v>
      </c>
      <c r="S3791" s="99">
        <v>2.932272E-2</v>
      </c>
      <c r="T3791" s="99">
        <v>1.6136000000000001E-6</v>
      </c>
      <c r="U3791" s="99">
        <v>1.2608000000000001E-3</v>
      </c>
      <c r="V3791" s="99">
        <v>5.4693890000000005E-4</v>
      </c>
      <c r="W3791" s="99">
        <v>4.7394000000000004E-3</v>
      </c>
      <c r="X3791" s="241">
        <f t="shared" ref="X3791:X3805" si="717">SUM(Y3791:AA3791)</f>
        <v>6.7693837909463209E-3</v>
      </c>
      <c r="Y3791" s="241">
        <f t="shared" ref="Y3791:Y3805" si="718">SUM(AB3791:AG3791)</f>
        <v>2.2454573849190005E-3</v>
      </c>
      <c r="Z3791" s="241">
        <f t="shared" ref="Z3791:Z3805" si="719">SUM(AH3791:AP3791)</f>
        <v>1.3995672966973199E-3</v>
      </c>
      <c r="AA3791" s="241">
        <f t="shared" ref="AA3791:AA3805" si="720">SUM(AQ3791:AR3791)</f>
        <v>3.1243591093300001E-3</v>
      </c>
      <c r="AB3791" s="258">
        <v>2.0774601000000002E-3</v>
      </c>
      <c r="AC3791" s="258">
        <v>5.9866784E-7</v>
      </c>
      <c r="AD3791" s="258">
        <v>5.0952899999999998E-5</v>
      </c>
      <c r="AE3791" s="258">
        <v>6.7018139E-8</v>
      </c>
      <c r="AF3791" s="258">
        <v>1.1544497E-4</v>
      </c>
      <c r="AG3791" s="258">
        <v>9.3372894E-7</v>
      </c>
      <c r="AH3791" s="258">
        <v>1.3596033999999999E-3</v>
      </c>
      <c r="AI3791" s="258">
        <v>9.1923637000000003E-7</v>
      </c>
      <c r="AJ3791" s="258">
        <v>4.1698195E-7</v>
      </c>
      <c r="AK3791" s="258">
        <v>4.2884982000000001E-7</v>
      </c>
      <c r="AL3791" s="258">
        <v>4.1162319999999998E-8</v>
      </c>
      <c r="AM3791" s="258">
        <v>1.6203731999999999E-10</v>
      </c>
      <c r="AN3791" s="258">
        <v>2.5604063000000001E-6</v>
      </c>
      <c r="AO3791" s="258">
        <v>2.2434008999999999E-6</v>
      </c>
      <c r="AP3791" s="258">
        <v>3.3353696999999997E-5</v>
      </c>
      <c r="AQ3791" s="258">
        <v>3.8490932999999998E-7</v>
      </c>
      <c r="AR3791" s="258">
        <v>3.1239741999999999E-3</v>
      </c>
      <c r="AT3791" s="193"/>
      <c r="AU3791" s="193"/>
      <c r="AV3791" s="193"/>
      <c r="AW3791" s="193"/>
      <c r="AX3791" s="193"/>
      <c r="AY3791" s="193"/>
      <c r="AZ3791" s="193"/>
      <c r="BA3791" s="193"/>
      <c r="BB3791" s="193"/>
      <c r="BC3791" s="193"/>
      <c r="BD3791" s="193"/>
      <c r="BE3791" s="315"/>
      <c r="BF3791" s="315"/>
      <c r="BG3791" s="315"/>
      <c r="BH3791" s="315"/>
      <c r="BI3791" s="315"/>
      <c r="BJ3791" s="315"/>
      <c r="BK3791" s="315"/>
    </row>
    <row r="3792" spans="1:69" x14ac:dyDescent="0.25">
      <c r="A3792" s="9"/>
      <c r="B3792" s="43" t="s">
        <v>4654</v>
      </c>
      <c r="C3792" s="25" t="s">
        <v>4273</v>
      </c>
      <c r="D3792" s="193">
        <v>1.0552989E-2</v>
      </c>
      <c r="E3792" s="193">
        <v>9.8272142E-3</v>
      </c>
      <c r="F3792" s="193">
        <v>4.8902506000000001E-4</v>
      </c>
      <c r="G3792" s="193">
        <v>2.2273894000000001E-5</v>
      </c>
      <c r="H3792" s="193">
        <v>4.1454056E-5</v>
      </c>
      <c r="I3792" s="193">
        <v>3.6574501999999999E-5</v>
      </c>
      <c r="J3792" s="193">
        <v>1.7219111999999999E-5</v>
      </c>
      <c r="K3792" s="193">
        <v>6.9710953000000004E-6</v>
      </c>
      <c r="L3792" s="193">
        <v>1.1225735E-4</v>
      </c>
      <c r="M3792" s="193">
        <v>0</v>
      </c>
      <c r="N3792" s="193">
        <v>0</v>
      </c>
      <c r="O3792" s="193">
        <v>0</v>
      </c>
      <c r="P3792" s="199">
        <f t="shared" si="716"/>
        <v>7.2794179259259253E-2</v>
      </c>
      <c r="Q3792" s="240">
        <v>1.2344193000000001</v>
      </c>
      <c r="R3792" s="99">
        <v>1.2185439</v>
      </c>
      <c r="S3792" s="99">
        <v>1.2184479999999999E-2</v>
      </c>
      <c r="T3792" s="99">
        <v>1.6029999999999999E-6</v>
      </c>
      <c r="U3792" s="99">
        <v>6.6662000000000004E-4</v>
      </c>
      <c r="V3792" s="99">
        <v>2.2506039999999999E-4</v>
      </c>
      <c r="W3792" s="99">
        <v>2.7977000000000002E-3</v>
      </c>
      <c r="X3792" s="241">
        <f t="shared" si="717"/>
        <v>6.5605864186934395E-3</v>
      </c>
      <c r="Y3792" s="241">
        <f t="shared" si="718"/>
        <v>2.1434818118910002E-3</v>
      </c>
      <c r="Z3792" s="241">
        <f t="shared" si="719"/>
        <v>1.35826944595244E-3</v>
      </c>
      <c r="AA3792" s="241">
        <f t="shared" si="720"/>
        <v>3.0588351608499998E-3</v>
      </c>
      <c r="AB3792" s="258">
        <v>2.0178449999999999E-3</v>
      </c>
      <c r="AC3792" s="258">
        <v>5.9346857000000003E-7</v>
      </c>
      <c r="AD3792" s="258">
        <v>3.0023169999999999E-5</v>
      </c>
      <c r="AE3792" s="258">
        <v>5.9106400999999999E-8</v>
      </c>
      <c r="AF3792" s="258">
        <v>9.4574876999999998E-5</v>
      </c>
      <c r="AG3792" s="258">
        <v>3.8618992000000002E-7</v>
      </c>
      <c r="AH3792" s="258">
        <v>1.3205851E-3</v>
      </c>
      <c r="AI3792" s="258">
        <v>7.5941954999999996E-7</v>
      </c>
      <c r="AJ3792" s="258">
        <v>1.9357416999999999E-7</v>
      </c>
      <c r="AK3792" s="258">
        <v>3.7895167999999999E-7</v>
      </c>
      <c r="AL3792" s="258">
        <v>2.2072523999999999E-8</v>
      </c>
      <c r="AM3792" s="258">
        <v>1.0322844000000001E-10</v>
      </c>
      <c r="AN3792" s="258">
        <v>1.7668345E-6</v>
      </c>
      <c r="AO3792" s="258">
        <v>1.9258912999999998E-6</v>
      </c>
      <c r="AP3792" s="258">
        <v>3.2637498999999998E-5</v>
      </c>
      <c r="AQ3792" s="258">
        <v>3.4066084999999999E-7</v>
      </c>
      <c r="AR3792" s="258">
        <v>3.0584944999999999E-3</v>
      </c>
      <c r="AT3792" s="193"/>
      <c r="AU3792" s="193"/>
      <c r="AV3792" s="193"/>
      <c r="AW3792" s="193"/>
      <c r="AX3792" s="193"/>
      <c r="AY3792" s="193"/>
      <c r="AZ3792" s="193"/>
      <c r="BA3792" s="193"/>
      <c r="BB3792" s="193"/>
      <c r="BC3792" s="193"/>
      <c r="BD3792" s="193"/>
      <c r="BE3792" s="315"/>
      <c r="BF3792" s="315"/>
      <c r="BG3792" s="315"/>
      <c r="BH3792" s="315"/>
      <c r="BI3792" s="315"/>
      <c r="BJ3792" s="315"/>
      <c r="BK3792" s="315"/>
    </row>
    <row r="3793" spans="1:63" x14ac:dyDescent="0.25">
      <c r="A3793" s="9"/>
      <c r="B3793" s="43" t="s">
        <v>4654</v>
      </c>
      <c r="C3793" s="25" t="s">
        <v>4272</v>
      </c>
      <c r="D3793" s="193">
        <v>1.0999236000000001E-2</v>
      </c>
      <c r="E3793" s="193">
        <v>1.0117585E-2</v>
      </c>
      <c r="F3793" s="193">
        <v>5.9073839000000001E-4</v>
      </c>
      <c r="G3793" s="193">
        <v>4.7322047E-5</v>
      </c>
      <c r="H3793" s="193">
        <v>4.4469694000000002E-5</v>
      </c>
      <c r="I3793" s="193">
        <v>5.1567772000000001E-5</v>
      </c>
      <c r="J3793" s="193">
        <v>2.0538573E-5</v>
      </c>
      <c r="K3793" s="193">
        <v>7.0305232000000002E-6</v>
      </c>
      <c r="L3793" s="193">
        <v>1.1998385E-4</v>
      </c>
      <c r="M3793" s="193">
        <v>0</v>
      </c>
      <c r="N3793" s="193">
        <v>0</v>
      </c>
      <c r="O3793" s="193">
        <v>0</v>
      </c>
      <c r="P3793" s="199">
        <f t="shared" si="716"/>
        <v>7.4945074074074067E-2</v>
      </c>
      <c r="Q3793" s="240">
        <v>1.2805572999999999</v>
      </c>
      <c r="R3793" s="99">
        <v>1.2446858999999999</v>
      </c>
      <c r="S3793" s="99">
        <v>2.932272E-2</v>
      </c>
      <c r="T3793" s="99">
        <v>1.6136000000000001E-6</v>
      </c>
      <c r="U3793" s="99">
        <v>1.2608000000000001E-3</v>
      </c>
      <c r="V3793" s="99">
        <v>5.4693890000000005E-4</v>
      </c>
      <c r="W3793" s="99">
        <v>4.7394000000000004E-3</v>
      </c>
      <c r="X3793" s="241">
        <f t="shared" si="717"/>
        <v>6.7694359375943206E-3</v>
      </c>
      <c r="Y3793" s="241">
        <f t="shared" si="718"/>
        <v>2.2455088680470004E-3</v>
      </c>
      <c r="Z3793" s="241">
        <f t="shared" si="719"/>
        <v>1.3995679602173197E-3</v>
      </c>
      <c r="AA3793" s="241">
        <f t="shared" si="720"/>
        <v>3.1243591093300001E-3</v>
      </c>
      <c r="AB3793" s="258">
        <v>2.0774601000000002E-3</v>
      </c>
      <c r="AC3793" s="258">
        <v>5.9866784E-7</v>
      </c>
      <c r="AD3793" s="258">
        <v>5.0952899999999998E-5</v>
      </c>
      <c r="AE3793" s="258">
        <v>6.7021267000000004E-8</v>
      </c>
      <c r="AF3793" s="258">
        <v>1.1549645E-4</v>
      </c>
      <c r="AG3793" s="258">
        <v>9.3372894E-7</v>
      </c>
      <c r="AH3793" s="258">
        <v>1.3596033999999999E-3</v>
      </c>
      <c r="AI3793" s="258">
        <v>9.1989989E-7</v>
      </c>
      <c r="AJ3793" s="258">
        <v>4.1698195E-7</v>
      </c>
      <c r="AK3793" s="258">
        <v>4.2884982000000001E-7</v>
      </c>
      <c r="AL3793" s="258">
        <v>4.1162319999999998E-8</v>
      </c>
      <c r="AM3793" s="258">
        <v>1.6203731999999999E-10</v>
      </c>
      <c r="AN3793" s="258">
        <v>2.5604063000000001E-6</v>
      </c>
      <c r="AO3793" s="258">
        <v>2.2434008999999999E-6</v>
      </c>
      <c r="AP3793" s="258">
        <v>3.3353696999999997E-5</v>
      </c>
      <c r="AQ3793" s="258">
        <v>3.8490932999999998E-7</v>
      </c>
      <c r="AR3793" s="258">
        <v>3.1239741999999999E-3</v>
      </c>
      <c r="AT3793" s="193"/>
      <c r="AU3793" s="193"/>
      <c r="AV3793" s="193"/>
      <c r="AW3793" s="193"/>
      <c r="AX3793" s="193"/>
      <c r="AY3793" s="193"/>
      <c r="AZ3793" s="193"/>
      <c r="BA3793" s="193"/>
      <c r="BB3793" s="193"/>
      <c r="BC3793" s="193"/>
      <c r="BD3793" s="193"/>
      <c r="BE3793" s="315"/>
      <c r="BF3793" s="315"/>
      <c r="BG3793" s="315"/>
      <c r="BH3793" s="315"/>
      <c r="BI3793" s="315"/>
      <c r="BJ3793" s="315"/>
      <c r="BK3793" s="315"/>
    </row>
    <row r="3794" spans="1:63" x14ac:dyDescent="0.25">
      <c r="A3794" s="9"/>
      <c r="B3794" s="43" t="s">
        <v>4654</v>
      </c>
      <c r="C3794" s="25" t="s">
        <v>4271</v>
      </c>
      <c r="D3794" s="193">
        <v>1.0620160999999999E-2</v>
      </c>
      <c r="E3794" s="193">
        <v>9.8946354000000007E-3</v>
      </c>
      <c r="F3794" s="193">
        <v>4.7997616999999998E-4</v>
      </c>
      <c r="G3794" s="193">
        <v>2.8133941000000001E-5</v>
      </c>
      <c r="H3794" s="193">
        <v>3.8337867999999997E-5</v>
      </c>
      <c r="I3794" s="193">
        <v>4.0053043000000002E-5</v>
      </c>
      <c r="J3794" s="193">
        <v>1.7989480999999999E-5</v>
      </c>
      <c r="K3794" s="193">
        <v>6.9851086000000001E-6</v>
      </c>
      <c r="L3794" s="193">
        <v>1.1404992E-4</v>
      </c>
      <c r="M3794" s="193">
        <v>0</v>
      </c>
      <c r="N3794" s="193">
        <v>0</v>
      </c>
      <c r="O3794" s="193">
        <v>0</v>
      </c>
      <c r="P3794" s="199">
        <f t="shared" si="716"/>
        <v>7.3293595555555563E-2</v>
      </c>
      <c r="Q3794" s="240">
        <v>1.2451245</v>
      </c>
      <c r="R3794" s="99">
        <v>1.2246093</v>
      </c>
      <c r="S3794" s="99">
        <v>1.6161040000000002E-2</v>
      </c>
      <c r="T3794" s="99">
        <v>1.6053999999999999E-6</v>
      </c>
      <c r="U3794" s="99">
        <v>8.0449999999999999E-4</v>
      </c>
      <c r="V3794" s="99">
        <v>2.997435E-4</v>
      </c>
      <c r="W3794" s="99">
        <v>3.2483E-3</v>
      </c>
      <c r="X3794" s="241">
        <f t="shared" si="717"/>
        <v>6.6009421861864294E-3</v>
      </c>
      <c r="Y3794" s="241">
        <f t="shared" si="718"/>
        <v>2.1591023153819996E-3</v>
      </c>
      <c r="Z3794" s="241">
        <f t="shared" si="719"/>
        <v>1.3678019461544298E-3</v>
      </c>
      <c r="AA3794" s="241">
        <f t="shared" si="720"/>
        <v>3.0740379246499997E-3</v>
      </c>
      <c r="AB3794" s="258">
        <v>2.0316869999999999E-3</v>
      </c>
      <c r="AC3794" s="258">
        <v>5.9469758000000001E-7</v>
      </c>
      <c r="AD3794" s="258">
        <v>3.3789837000000001E-5</v>
      </c>
      <c r="AE3794" s="258">
        <v>5.5664491999999999E-8</v>
      </c>
      <c r="AF3794" s="258">
        <v>9.2461870000000001E-5</v>
      </c>
      <c r="AG3794" s="258">
        <v>5.1324630999999998E-7</v>
      </c>
      <c r="AH3794" s="258">
        <v>1.3296448000000001E-3</v>
      </c>
      <c r="AI3794" s="258">
        <v>7.5058636000000003E-7</v>
      </c>
      <c r="AJ3794" s="258">
        <v>2.4541370999999998E-7</v>
      </c>
      <c r="AK3794" s="258">
        <v>3.8029839000000002E-7</v>
      </c>
      <c r="AL3794" s="258">
        <v>2.6495626000000001E-8</v>
      </c>
      <c r="AM3794" s="258">
        <v>1.1686842999999999E-10</v>
      </c>
      <c r="AN3794" s="258">
        <v>1.9509869E-6</v>
      </c>
      <c r="AO3794" s="258">
        <v>1.9995523000000001E-6</v>
      </c>
      <c r="AP3794" s="258">
        <v>3.2803696000000001E-5</v>
      </c>
      <c r="AQ3794" s="258">
        <v>3.5092465E-7</v>
      </c>
      <c r="AR3794" s="258">
        <v>3.0736869999999999E-3</v>
      </c>
      <c r="AT3794" s="193"/>
      <c r="AU3794" s="193"/>
      <c r="AV3794" s="193"/>
      <c r="AW3794" s="193"/>
      <c r="AX3794" s="193"/>
      <c r="AY3794" s="193"/>
      <c r="AZ3794" s="193"/>
      <c r="BA3794" s="193"/>
      <c r="BB3794" s="193"/>
      <c r="BC3794" s="193"/>
      <c r="BD3794" s="193"/>
      <c r="BE3794" s="315"/>
      <c r="BF3794" s="315"/>
      <c r="BG3794" s="315"/>
      <c r="BH3794" s="315"/>
      <c r="BI3794" s="315"/>
      <c r="BJ3794" s="315"/>
      <c r="BK3794" s="315"/>
    </row>
    <row r="3795" spans="1:63" x14ac:dyDescent="0.25">
      <c r="A3795" s="9"/>
      <c r="B3795" s="43" t="s">
        <v>4654</v>
      </c>
      <c r="C3795" s="25" t="s">
        <v>4270</v>
      </c>
      <c r="D3795" s="193">
        <v>9.7312182000000007E-3</v>
      </c>
      <c r="E3795" s="193">
        <v>9.2193724000000001E-3</v>
      </c>
      <c r="F3795" s="193">
        <v>3.9731663999999998E-4</v>
      </c>
      <c r="G3795" s="193">
        <v>1.1980045E-5</v>
      </c>
      <c r="H3795" s="193">
        <v>2.2111617E-5</v>
      </c>
      <c r="I3795" s="193">
        <v>2.6344347999999999E-5</v>
      </c>
      <c r="J3795" s="193">
        <v>1.1920316E-5</v>
      </c>
      <c r="K3795" s="193">
        <v>5.7759823E-6</v>
      </c>
      <c r="L3795" s="193">
        <v>3.6396892999999998E-5</v>
      </c>
      <c r="M3795" s="193">
        <v>0</v>
      </c>
      <c r="N3795" s="193">
        <v>0</v>
      </c>
      <c r="O3795" s="193">
        <v>0</v>
      </c>
      <c r="P3795" s="199">
        <f t="shared" si="716"/>
        <v>6.829164740740741E-2</v>
      </c>
      <c r="Q3795" s="240">
        <v>1.1956108999999999</v>
      </c>
      <c r="R3795" s="99">
        <v>1.1859455000000001</v>
      </c>
      <c r="S3795" s="99">
        <v>7.0156799999999998E-3</v>
      </c>
      <c r="T3795" s="99">
        <v>9.6895000000000006E-7</v>
      </c>
      <c r="U3795" s="99">
        <v>3.5673999999999998E-4</v>
      </c>
      <c r="V3795" s="99">
        <v>1.4439929999999999E-4</v>
      </c>
      <c r="W3795" s="99">
        <v>2.1475999999999999E-3</v>
      </c>
      <c r="X3795" s="241">
        <f t="shared" si="717"/>
        <v>6.2337519661928888E-3</v>
      </c>
      <c r="Y3795" s="241">
        <f t="shared" si="718"/>
        <v>1.9832018204729998E-3</v>
      </c>
      <c r="Z3795" s="241">
        <f t="shared" si="719"/>
        <v>1.2736966114798899E-3</v>
      </c>
      <c r="AA3795" s="241">
        <f t="shared" si="720"/>
        <v>2.9768535342399997E-3</v>
      </c>
      <c r="AB3795" s="258">
        <v>1.8930376E-3</v>
      </c>
      <c r="AC3795" s="258">
        <v>5.1598177999999999E-7</v>
      </c>
      <c r="AD3795" s="258">
        <v>1.3447432E-5</v>
      </c>
      <c r="AE3795" s="258">
        <v>4.7270493000000001E-8</v>
      </c>
      <c r="AF3795" s="258">
        <v>7.5930674000000004E-5</v>
      </c>
      <c r="AG3795" s="258">
        <v>2.2286220000000001E-7</v>
      </c>
      <c r="AH3795" s="258">
        <v>1.2389742E-3</v>
      </c>
      <c r="AI3795" s="258">
        <v>6.0992880999999998E-7</v>
      </c>
      <c r="AJ3795" s="258">
        <v>1.0264902E-7</v>
      </c>
      <c r="AK3795" s="258">
        <v>3.4628241000000001E-7</v>
      </c>
      <c r="AL3795" s="258">
        <v>1.066882E-8</v>
      </c>
      <c r="AM3795" s="258">
        <v>6.1799889999999997E-11</v>
      </c>
      <c r="AN3795" s="258">
        <v>6.1622592000000003E-7</v>
      </c>
      <c r="AO3795" s="258">
        <v>1.1708047E-6</v>
      </c>
      <c r="AP3795" s="258">
        <v>3.1865790000000002E-5</v>
      </c>
      <c r="AQ3795" s="258">
        <v>1.1483424E-7</v>
      </c>
      <c r="AR3795" s="258">
        <v>2.9767386999999998E-3</v>
      </c>
      <c r="AT3795" s="193"/>
      <c r="AU3795" s="193"/>
      <c r="AV3795" s="193"/>
      <c r="AW3795" s="193"/>
      <c r="AX3795" s="193"/>
      <c r="AY3795" s="193"/>
      <c r="AZ3795" s="193"/>
      <c r="BA3795" s="193"/>
      <c r="BB3795" s="193"/>
      <c r="BC3795" s="193"/>
      <c r="BD3795" s="193"/>
      <c r="BE3795" s="315"/>
      <c r="BF3795" s="315"/>
      <c r="BG3795" s="315"/>
      <c r="BH3795" s="315"/>
      <c r="BI3795" s="315"/>
      <c r="BJ3795" s="315"/>
      <c r="BK3795" s="315"/>
    </row>
    <row r="3796" spans="1:63" x14ac:dyDescent="0.25">
      <c r="A3796" s="9"/>
      <c r="B3796" s="43" t="s">
        <v>4654</v>
      </c>
      <c r="C3796" s="25" t="s">
        <v>4269</v>
      </c>
      <c r="D3796" s="193">
        <v>1.1288896E-2</v>
      </c>
      <c r="E3796" s="193">
        <v>1.0339789E-2</v>
      </c>
      <c r="F3796" s="193">
        <v>6.2112373999999998E-4</v>
      </c>
      <c r="G3796" s="193">
        <v>6.6486668999999997E-5</v>
      </c>
      <c r="H3796" s="193">
        <v>4.2406205999999997E-5</v>
      </c>
      <c r="I3796" s="193">
        <v>6.3041150000000005E-5</v>
      </c>
      <c r="J3796" s="193">
        <v>2.3078532E-5</v>
      </c>
      <c r="K3796" s="193">
        <v>7.0755398999999997E-6</v>
      </c>
      <c r="L3796" s="193">
        <v>1.2589563999999999E-4</v>
      </c>
      <c r="M3796" s="193">
        <v>0</v>
      </c>
      <c r="N3796" s="193">
        <v>0</v>
      </c>
      <c r="O3796" s="193">
        <v>0</v>
      </c>
      <c r="P3796" s="199">
        <f t="shared" si="716"/>
        <v>7.6591029629629631E-2</v>
      </c>
      <c r="Q3796" s="240">
        <v>1.3158449000000001</v>
      </c>
      <c r="R3796" s="99">
        <v>1.2646731</v>
      </c>
      <c r="S3796" s="99">
        <v>4.243624E-2</v>
      </c>
      <c r="T3796" s="99">
        <v>1.6217000000000001E-6</v>
      </c>
      <c r="U3796" s="99">
        <v>1.7155E-3</v>
      </c>
      <c r="V3796" s="99">
        <v>7.9324199999999999E-4</v>
      </c>
      <c r="W3796" s="99">
        <v>6.2252000000000002E-3</v>
      </c>
      <c r="X3796" s="241">
        <f t="shared" si="717"/>
        <v>6.9200631872880693E-3</v>
      </c>
      <c r="Y3796" s="241">
        <f t="shared" si="718"/>
        <v>2.3144928272619998E-3</v>
      </c>
      <c r="Z3796" s="241">
        <f t="shared" si="719"/>
        <v>1.4311140020260699E-3</v>
      </c>
      <c r="AA3796" s="241">
        <f t="shared" si="720"/>
        <v>3.1744563579999998E-3</v>
      </c>
      <c r="AB3796" s="258">
        <v>2.1230798999999998E-3</v>
      </c>
      <c r="AC3796" s="258">
        <v>6.0266289999999996E-7</v>
      </c>
      <c r="AD3796" s="258">
        <v>6.8054124999999998E-5</v>
      </c>
      <c r="AE3796" s="258">
        <v>6.5504161999999994E-8</v>
      </c>
      <c r="AF3796" s="258">
        <v>1.2133794000000001E-4</v>
      </c>
      <c r="AG3796" s="258">
        <v>1.3526951999999999E-6</v>
      </c>
      <c r="AH3796" s="258">
        <v>1.3894616E-3</v>
      </c>
      <c r="AI3796" s="258">
        <v>9.7594451999999997E-7</v>
      </c>
      <c r="AJ3796" s="258">
        <v>5.8791294999999998E-7</v>
      </c>
      <c r="AK3796" s="258">
        <v>4.7722497000000001E-7</v>
      </c>
      <c r="AL3796" s="258">
        <v>5.5776242999999997E-8</v>
      </c>
      <c r="AM3796" s="258">
        <v>2.0704306999999999E-10</v>
      </c>
      <c r="AN3796" s="258">
        <v>3.1675832999999999E-6</v>
      </c>
      <c r="AO3796" s="258">
        <v>2.4863429999999999E-6</v>
      </c>
      <c r="AP3796" s="258">
        <v>3.3901410000000001E-5</v>
      </c>
      <c r="AQ3796" s="258">
        <v>4.1875800000000002E-7</v>
      </c>
      <c r="AR3796" s="258">
        <v>3.1740376E-3</v>
      </c>
      <c r="AT3796" s="193"/>
      <c r="AU3796" s="193"/>
      <c r="AV3796" s="193"/>
      <c r="AW3796" s="193"/>
      <c r="AX3796" s="193"/>
      <c r="AY3796" s="193"/>
      <c r="AZ3796" s="193"/>
      <c r="BA3796" s="193"/>
      <c r="BB3796" s="193"/>
      <c r="BC3796" s="193"/>
      <c r="BD3796" s="193"/>
      <c r="BE3796" s="315"/>
      <c r="BF3796" s="315"/>
      <c r="BG3796" s="315"/>
      <c r="BH3796" s="315"/>
      <c r="BI3796" s="315"/>
      <c r="BJ3796" s="315"/>
      <c r="BK3796" s="315"/>
    </row>
    <row r="3797" spans="1:63" x14ac:dyDescent="0.25">
      <c r="A3797" s="9"/>
      <c r="B3797" s="43" t="s">
        <v>4654</v>
      </c>
      <c r="C3797" s="25" t="s">
        <v>4268</v>
      </c>
      <c r="D3797" s="193">
        <v>1.0657316999999999E-2</v>
      </c>
      <c r="E3797" s="193">
        <v>9.8946354000000007E-3</v>
      </c>
      <c r="F3797" s="193">
        <v>5.1787717E-4</v>
      </c>
      <c r="G3797" s="193">
        <v>2.8086059999999999E-5</v>
      </c>
      <c r="H3797" s="193">
        <v>3.7640998000000002E-5</v>
      </c>
      <c r="I3797" s="193">
        <v>4.0053043000000002E-5</v>
      </c>
      <c r="J3797" s="193">
        <v>1.7989480999999999E-5</v>
      </c>
      <c r="K3797" s="193">
        <v>6.9851086000000001E-6</v>
      </c>
      <c r="L3797" s="193">
        <v>1.1404992E-4</v>
      </c>
      <c r="M3797" s="193">
        <v>0</v>
      </c>
      <c r="N3797" s="193">
        <v>0</v>
      </c>
      <c r="O3797" s="193">
        <v>0</v>
      </c>
      <c r="P3797" s="199">
        <f t="shared" si="716"/>
        <v>7.3293595555555563E-2</v>
      </c>
      <c r="Q3797" s="240">
        <v>1.2451245</v>
      </c>
      <c r="R3797" s="99">
        <v>1.2246093</v>
      </c>
      <c r="S3797" s="99">
        <v>1.6161040000000002E-2</v>
      </c>
      <c r="T3797" s="99">
        <v>1.6053999999999999E-6</v>
      </c>
      <c r="U3797" s="99">
        <v>8.0449999999999999E-4</v>
      </c>
      <c r="V3797" s="99">
        <v>2.997435E-4</v>
      </c>
      <c r="W3797" s="99">
        <v>3.2483E-3</v>
      </c>
      <c r="X3797" s="241">
        <f t="shared" si="717"/>
        <v>6.6090936888464295E-3</v>
      </c>
      <c r="Y3797" s="241">
        <f t="shared" si="718"/>
        <v>2.1672003589219995E-3</v>
      </c>
      <c r="Z3797" s="241">
        <f t="shared" si="719"/>
        <v>1.36785540527443E-3</v>
      </c>
      <c r="AA3797" s="241">
        <f t="shared" si="720"/>
        <v>3.0740379246499997E-3</v>
      </c>
      <c r="AB3797" s="258">
        <v>2.0316869999999999E-3</v>
      </c>
      <c r="AC3797" s="258">
        <v>5.9469758000000001E-7</v>
      </c>
      <c r="AD3797" s="258">
        <v>3.3789837000000001E-5</v>
      </c>
      <c r="AE3797" s="258">
        <v>6.1048032000000002E-8</v>
      </c>
      <c r="AF3797" s="258">
        <v>1.0055453E-4</v>
      </c>
      <c r="AG3797" s="258">
        <v>5.1324630999999998E-7</v>
      </c>
      <c r="AH3797" s="258">
        <v>1.3296448000000001E-3</v>
      </c>
      <c r="AI3797" s="258">
        <v>8.0404547999999997E-7</v>
      </c>
      <c r="AJ3797" s="258">
        <v>2.4541370999999998E-7</v>
      </c>
      <c r="AK3797" s="258">
        <v>3.8029839000000002E-7</v>
      </c>
      <c r="AL3797" s="258">
        <v>2.6495626000000001E-8</v>
      </c>
      <c r="AM3797" s="258">
        <v>1.1686842999999999E-10</v>
      </c>
      <c r="AN3797" s="258">
        <v>1.9509869E-6</v>
      </c>
      <c r="AO3797" s="258">
        <v>1.9995523000000001E-6</v>
      </c>
      <c r="AP3797" s="258">
        <v>3.2803696000000001E-5</v>
      </c>
      <c r="AQ3797" s="258">
        <v>3.5092465E-7</v>
      </c>
      <c r="AR3797" s="258">
        <v>3.0736869999999999E-3</v>
      </c>
      <c r="AT3797" s="193"/>
      <c r="AU3797" s="193"/>
      <c r="AV3797" s="193"/>
      <c r="AW3797" s="193"/>
      <c r="AX3797" s="193"/>
      <c r="AY3797" s="193"/>
      <c r="AZ3797" s="193"/>
      <c r="BA3797" s="193"/>
      <c r="BB3797" s="193"/>
      <c r="BC3797" s="193"/>
      <c r="BD3797" s="193"/>
      <c r="BE3797" s="315"/>
      <c r="BF3797" s="315"/>
      <c r="BG3797" s="315"/>
      <c r="BH3797" s="315"/>
      <c r="BI3797" s="315"/>
      <c r="BJ3797" s="315"/>
      <c r="BK3797" s="315"/>
    </row>
    <row r="3798" spans="1:63" x14ac:dyDescent="0.25">
      <c r="A3798" s="9"/>
      <c r="B3798" s="43" t="s">
        <v>4654</v>
      </c>
      <c r="C3798" s="25" t="s">
        <v>6296</v>
      </c>
      <c r="D3798" s="193">
        <v>1.0645257999999999E-2</v>
      </c>
      <c r="E3798" s="193">
        <v>9.8946354000000007E-3</v>
      </c>
      <c r="F3798" s="193">
        <v>5.0466466999999997E-4</v>
      </c>
      <c r="G3798" s="193">
        <v>2.8086059999999999E-5</v>
      </c>
      <c r="H3798" s="193">
        <v>3.8794390000000002E-5</v>
      </c>
      <c r="I3798" s="193">
        <v>4.0053043000000002E-5</v>
      </c>
      <c r="J3798" s="193">
        <v>1.7989480999999999E-5</v>
      </c>
      <c r="K3798" s="193">
        <v>6.9851086000000001E-6</v>
      </c>
      <c r="L3798" s="193">
        <v>1.1404992E-4</v>
      </c>
      <c r="M3798" s="193">
        <v>0</v>
      </c>
      <c r="N3798" s="193">
        <v>0</v>
      </c>
      <c r="O3798" s="193">
        <v>0</v>
      </c>
      <c r="P3798" s="199">
        <f t="shared" si="716"/>
        <v>7.3293595555555563E-2</v>
      </c>
      <c r="Q3798" s="240">
        <v>1.2451245</v>
      </c>
      <c r="R3798" s="99">
        <v>1.2246093</v>
      </c>
      <c r="S3798" s="99">
        <v>1.6161040000000002E-2</v>
      </c>
      <c r="T3798" s="99">
        <v>1.6053999999999999E-6</v>
      </c>
      <c r="U3798" s="99">
        <v>8.0449999999999999E-4</v>
      </c>
      <c r="V3798" s="99">
        <v>2.997435E-4</v>
      </c>
      <c r="W3798" s="99">
        <v>3.2483E-3</v>
      </c>
      <c r="X3798" s="241">
        <f t="shared" si="717"/>
        <v>6.6062419335114293E-3</v>
      </c>
      <c r="Y3798" s="241">
        <f t="shared" si="718"/>
        <v>2.1643671935869997E-3</v>
      </c>
      <c r="Z3798" s="241">
        <f t="shared" si="719"/>
        <v>1.3678368152744299E-3</v>
      </c>
      <c r="AA3798" s="241">
        <f t="shared" si="720"/>
        <v>3.0740379246499997E-3</v>
      </c>
      <c r="AB3798" s="258">
        <v>2.0316869999999999E-3</v>
      </c>
      <c r="AC3798" s="258">
        <v>5.9469758000000001E-7</v>
      </c>
      <c r="AD3798" s="258">
        <v>3.3789837000000001E-5</v>
      </c>
      <c r="AE3798" s="258">
        <v>5.9286696999999999E-8</v>
      </c>
      <c r="AF3798" s="258">
        <v>9.7723125999999997E-5</v>
      </c>
      <c r="AG3798" s="258">
        <v>5.1324630999999998E-7</v>
      </c>
      <c r="AH3798" s="258">
        <v>1.3296448000000001E-3</v>
      </c>
      <c r="AI3798" s="258">
        <v>7.8545548000000001E-7</v>
      </c>
      <c r="AJ3798" s="258">
        <v>2.4541370999999998E-7</v>
      </c>
      <c r="AK3798" s="258">
        <v>3.8029839000000002E-7</v>
      </c>
      <c r="AL3798" s="258">
        <v>2.6495626000000001E-8</v>
      </c>
      <c r="AM3798" s="258">
        <v>1.1686842999999999E-10</v>
      </c>
      <c r="AN3798" s="258">
        <v>1.9509869E-6</v>
      </c>
      <c r="AO3798" s="258">
        <v>1.9995523000000001E-6</v>
      </c>
      <c r="AP3798" s="258">
        <v>3.2803696000000001E-5</v>
      </c>
      <c r="AQ3798" s="258">
        <v>3.5092465E-7</v>
      </c>
      <c r="AR3798" s="258">
        <v>3.0736869999999999E-3</v>
      </c>
      <c r="AT3798" s="193"/>
      <c r="AU3798" s="193"/>
      <c r="AV3798" s="193"/>
      <c r="AW3798" s="193"/>
      <c r="AX3798" s="193"/>
      <c r="AY3798" s="193"/>
      <c r="AZ3798" s="193"/>
      <c r="BA3798" s="193"/>
      <c r="BB3798" s="193"/>
      <c r="BC3798" s="193"/>
      <c r="BD3798" s="193"/>
      <c r="BE3798" s="315"/>
      <c r="BF3798" s="315"/>
      <c r="BG3798" s="315"/>
      <c r="BH3798" s="315"/>
      <c r="BI3798" s="315"/>
      <c r="BJ3798" s="315"/>
      <c r="BK3798" s="315"/>
    </row>
    <row r="3799" spans="1:63" x14ac:dyDescent="0.25">
      <c r="A3799" s="9"/>
      <c r="B3799" s="43" t="s">
        <v>4654</v>
      </c>
      <c r="C3799" s="25" t="s">
        <v>6144</v>
      </c>
      <c r="D3799" s="193">
        <v>9.7459854000000005E-3</v>
      </c>
      <c r="E3799" s="193">
        <v>9.2193724000000001E-3</v>
      </c>
      <c r="F3799" s="193">
        <v>4.1249214000000002E-4</v>
      </c>
      <c r="G3799" s="193">
        <v>1.1932165999999999E-5</v>
      </c>
      <c r="H3799" s="193">
        <v>2.1751166999999999E-5</v>
      </c>
      <c r="I3799" s="193">
        <v>2.6344347999999999E-5</v>
      </c>
      <c r="J3799" s="193">
        <v>1.1920316E-5</v>
      </c>
      <c r="K3799" s="193">
        <v>5.7759823E-6</v>
      </c>
      <c r="L3799" s="193">
        <v>3.6396892999999998E-5</v>
      </c>
      <c r="M3799" s="193">
        <v>0</v>
      </c>
      <c r="N3799" s="193">
        <v>0</v>
      </c>
      <c r="O3799" s="193">
        <v>0</v>
      </c>
      <c r="P3799" s="199">
        <f t="shared" si="716"/>
        <v>6.829164740740741E-2</v>
      </c>
      <c r="Q3799" s="240">
        <v>1.1956108999999999</v>
      </c>
      <c r="R3799" s="99">
        <v>1.1859455000000001</v>
      </c>
      <c r="S3799" s="99">
        <v>7.0156799999999998E-3</v>
      </c>
      <c r="T3799" s="99">
        <v>9.6895000000000006E-7</v>
      </c>
      <c r="U3799" s="99">
        <v>3.5673999999999998E-4</v>
      </c>
      <c r="V3799" s="99">
        <v>1.4439929999999999E-4</v>
      </c>
      <c r="W3799" s="99">
        <v>2.1475999999999999E-3</v>
      </c>
      <c r="X3799" s="241">
        <f t="shared" si="717"/>
        <v>6.2369982109348899E-3</v>
      </c>
      <c r="Y3799" s="241">
        <f t="shared" si="718"/>
        <v>1.986426580895E-3</v>
      </c>
      <c r="Z3799" s="241">
        <f t="shared" si="719"/>
        <v>1.2737180957998898E-3</v>
      </c>
      <c r="AA3799" s="241">
        <f t="shared" si="720"/>
        <v>2.9768535342399997E-3</v>
      </c>
      <c r="AB3799" s="258">
        <v>1.8930376E-3</v>
      </c>
      <c r="AC3799" s="258">
        <v>5.1598177999999999E-7</v>
      </c>
      <c r="AD3799" s="258">
        <v>1.3447432E-5</v>
      </c>
      <c r="AE3799" s="258">
        <v>4.9382915000000002E-8</v>
      </c>
      <c r="AF3799" s="258">
        <v>7.9153321999999993E-5</v>
      </c>
      <c r="AG3799" s="258">
        <v>2.2286220000000001E-7</v>
      </c>
      <c r="AH3799" s="258">
        <v>1.2389742E-3</v>
      </c>
      <c r="AI3799" s="258">
        <v>6.3141312999999999E-7</v>
      </c>
      <c r="AJ3799" s="258">
        <v>1.0264902E-7</v>
      </c>
      <c r="AK3799" s="258">
        <v>3.4628241000000001E-7</v>
      </c>
      <c r="AL3799" s="258">
        <v>1.066882E-8</v>
      </c>
      <c r="AM3799" s="258">
        <v>6.1799889999999997E-11</v>
      </c>
      <c r="AN3799" s="258">
        <v>6.1622592000000003E-7</v>
      </c>
      <c r="AO3799" s="258">
        <v>1.1708047E-6</v>
      </c>
      <c r="AP3799" s="258">
        <v>3.1865790000000002E-5</v>
      </c>
      <c r="AQ3799" s="258">
        <v>1.1483424E-7</v>
      </c>
      <c r="AR3799" s="258">
        <v>2.9767386999999998E-3</v>
      </c>
      <c r="AT3799" s="193"/>
      <c r="AU3799" s="193"/>
      <c r="AV3799" s="193"/>
      <c r="AW3799" s="193"/>
      <c r="AX3799" s="193"/>
      <c r="AY3799" s="193"/>
      <c r="AZ3799" s="193"/>
      <c r="BA3799" s="193"/>
      <c r="BB3799" s="193"/>
      <c r="BC3799" s="193"/>
      <c r="BD3799" s="193"/>
      <c r="BE3799" s="315"/>
      <c r="BF3799" s="315"/>
      <c r="BG3799" s="315"/>
      <c r="BH3799" s="315"/>
      <c r="BI3799" s="315"/>
      <c r="BJ3799" s="315"/>
      <c r="BK3799" s="315"/>
    </row>
    <row r="3800" spans="1:63" x14ac:dyDescent="0.25">
      <c r="A3800" s="9"/>
      <c r="B3800" s="43" t="s">
        <v>4654</v>
      </c>
      <c r="C3800" s="25" t="s">
        <v>6143</v>
      </c>
      <c r="D3800" s="193">
        <v>9.7444326000000001E-3</v>
      </c>
      <c r="E3800" s="193">
        <v>9.2032803999999996E-3</v>
      </c>
      <c r="F3800" s="193">
        <v>4.2411914000000002E-4</v>
      </c>
      <c r="G3800" s="193">
        <v>1.1932165999999999E-5</v>
      </c>
      <c r="H3800" s="193">
        <v>2.1919376999999999E-5</v>
      </c>
      <c r="I3800" s="193">
        <v>2.9088347999999999E-5</v>
      </c>
      <c r="J3800" s="193">
        <v>1.1920316E-5</v>
      </c>
      <c r="K3800" s="193">
        <v>5.7759823E-6</v>
      </c>
      <c r="L3800" s="193">
        <v>3.6396892999999998E-5</v>
      </c>
      <c r="M3800" s="193">
        <v>0</v>
      </c>
      <c r="N3800" s="193">
        <v>0</v>
      </c>
      <c r="O3800" s="193">
        <v>0</v>
      </c>
      <c r="P3800" s="199">
        <f t="shared" si="716"/>
        <v>6.8172447407407397E-2</v>
      </c>
      <c r="Q3800" s="240">
        <v>1.1956108999999999</v>
      </c>
      <c r="R3800" s="99">
        <v>1.1859455000000001</v>
      </c>
      <c r="S3800" s="99">
        <v>7.0156799999999998E-3</v>
      </c>
      <c r="T3800" s="99">
        <v>9.6895000000000006E-7</v>
      </c>
      <c r="U3800" s="99">
        <v>3.5673999999999998E-4</v>
      </c>
      <c r="V3800" s="99">
        <v>1.4439929999999999E-4</v>
      </c>
      <c r="W3800" s="99">
        <v>2.1475999999999999E-3</v>
      </c>
      <c r="X3800" s="241">
        <f t="shared" si="717"/>
        <v>6.2345601256458896E-3</v>
      </c>
      <c r="Y3800" s="241">
        <f t="shared" si="718"/>
        <v>1.986132036406E-3</v>
      </c>
      <c r="Z3800" s="241">
        <f t="shared" si="719"/>
        <v>1.2715745549998899E-3</v>
      </c>
      <c r="AA3800" s="241">
        <f t="shared" si="720"/>
        <v>2.9768535342399997E-3</v>
      </c>
      <c r="AB3800" s="258">
        <v>1.8897349E-3</v>
      </c>
      <c r="AC3800" s="258">
        <v>5.1598177999999999E-7</v>
      </c>
      <c r="AD3800" s="258">
        <v>1.3447432E-5</v>
      </c>
      <c r="AE3800" s="258">
        <v>5.1106425999999998E-8</v>
      </c>
      <c r="AF3800" s="258">
        <v>8.2159754000000007E-5</v>
      </c>
      <c r="AG3800" s="258">
        <v>2.2286220000000001E-7</v>
      </c>
      <c r="AH3800" s="258">
        <v>1.2368143E-3</v>
      </c>
      <c r="AI3800" s="258">
        <v>6.4777232999999996E-7</v>
      </c>
      <c r="AJ3800" s="258">
        <v>1.0264902E-7</v>
      </c>
      <c r="AK3800" s="258">
        <v>3.4628241000000001E-7</v>
      </c>
      <c r="AL3800" s="258">
        <v>1.066882E-8</v>
      </c>
      <c r="AM3800" s="258">
        <v>6.1799889999999997E-11</v>
      </c>
      <c r="AN3800" s="258">
        <v>6.1622592000000003E-7</v>
      </c>
      <c r="AO3800" s="258">
        <v>1.1708047E-6</v>
      </c>
      <c r="AP3800" s="258">
        <v>3.1865790000000002E-5</v>
      </c>
      <c r="AQ3800" s="258">
        <v>1.1483424E-7</v>
      </c>
      <c r="AR3800" s="258">
        <v>2.9767386999999998E-3</v>
      </c>
      <c r="AT3800" s="193"/>
      <c r="AU3800" s="193"/>
      <c r="AV3800" s="193"/>
      <c r="AW3800" s="193"/>
      <c r="AX3800" s="193"/>
      <c r="AY3800" s="193"/>
      <c r="AZ3800" s="193"/>
      <c r="BA3800" s="193"/>
      <c r="BB3800" s="193"/>
      <c r="BC3800" s="193"/>
      <c r="BD3800" s="193"/>
      <c r="BE3800" s="315"/>
      <c r="BF3800" s="315"/>
      <c r="BG3800" s="315"/>
      <c r="BH3800" s="315"/>
      <c r="BI3800" s="315"/>
      <c r="BJ3800" s="315"/>
      <c r="BK3800" s="315"/>
    </row>
    <row r="3801" spans="1:63" x14ac:dyDescent="0.25">
      <c r="A3801" s="9"/>
      <c r="B3801" s="43" t="s">
        <v>4654</v>
      </c>
      <c r="C3801" s="25" t="s">
        <v>6142</v>
      </c>
      <c r="D3801" s="193">
        <v>1.0123401000000001E-2</v>
      </c>
      <c r="E3801" s="193">
        <v>9.4488143000000004E-3</v>
      </c>
      <c r="F3801" s="193">
        <v>5.1382903999999999E-4</v>
      </c>
      <c r="G3801" s="193">
        <v>3.3104064999999998E-5</v>
      </c>
      <c r="H3801" s="193">
        <v>2.5154148000000002E-5</v>
      </c>
      <c r="I3801" s="193">
        <v>3.9019130999999999E-5</v>
      </c>
      <c r="J3801" s="193">
        <v>1.4726252E-5</v>
      </c>
      <c r="K3801" s="193">
        <v>5.8261577999999996E-6</v>
      </c>
      <c r="L3801" s="193">
        <v>4.2928096999999998E-5</v>
      </c>
      <c r="M3801" s="193">
        <v>0</v>
      </c>
      <c r="N3801" s="193">
        <v>0</v>
      </c>
      <c r="O3801" s="193">
        <v>0</v>
      </c>
      <c r="P3801" s="199">
        <f t="shared" si="716"/>
        <v>6.9991217037037035E-2</v>
      </c>
      <c r="Q3801" s="240">
        <v>1.2346124999999999</v>
      </c>
      <c r="R3801" s="99">
        <v>1.2080442</v>
      </c>
      <c r="S3801" s="99">
        <v>2.1502879999999999E-2</v>
      </c>
      <c r="T3801" s="99">
        <v>9.7791000000000005E-7</v>
      </c>
      <c r="U3801" s="99">
        <v>8.5899999999999995E-4</v>
      </c>
      <c r="V3801" s="99">
        <v>4.1648569999999999E-4</v>
      </c>
      <c r="W3801" s="99">
        <v>3.7889999999999998E-3</v>
      </c>
      <c r="X3801" s="241">
        <f t="shared" si="717"/>
        <v>6.41263264269302E-3</v>
      </c>
      <c r="Y3801" s="241">
        <f t="shared" si="718"/>
        <v>2.0738780279950003E-3</v>
      </c>
      <c r="Z3801" s="241">
        <f t="shared" si="719"/>
        <v>1.30651167989802E-3</v>
      </c>
      <c r="AA3801" s="241">
        <f t="shared" si="720"/>
        <v>3.0322429348000001E-3</v>
      </c>
      <c r="AB3801" s="258">
        <v>1.9401446E-3</v>
      </c>
      <c r="AC3801" s="258">
        <v>5.2037224999999995E-7</v>
      </c>
      <c r="AD3801" s="258">
        <v>3.2339345E-5</v>
      </c>
      <c r="AE3801" s="258">
        <v>5.8441874999999998E-8</v>
      </c>
      <c r="AF3801" s="258">
        <v>1.0012954E-4</v>
      </c>
      <c r="AG3801" s="258">
        <v>6.8572886999999996E-7</v>
      </c>
      <c r="AH3801" s="258">
        <v>1.2698076E-3</v>
      </c>
      <c r="AI3801" s="258">
        <v>7.8867818000000001E-7</v>
      </c>
      <c r="AJ3801" s="258">
        <v>2.9148328999999998E-7</v>
      </c>
      <c r="AK3801" s="258">
        <v>3.9972872999999999E-7</v>
      </c>
      <c r="AL3801" s="258">
        <v>2.6812481E-8</v>
      </c>
      <c r="AM3801" s="258">
        <v>1.1151702E-10</v>
      </c>
      <c r="AN3801" s="258">
        <v>1.2870368E-6</v>
      </c>
      <c r="AO3801" s="258">
        <v>1.4391668999999999E-6</v>
      </c>
      <c r="AP3801" s="258">
        <v>3.2471061999999998E-5</v>
      </c>
      <c r="AQ3801" s="258">
        <v>1.522348E-7</v>
      </c>
      <c r="AR3801" s="258">
        <v>3.0320907000000001E-3</v>
      </c>
      <c r="AT3801" s="193"/>
      <c r="AU3801" s="193"/>
      <c r="AV3801" s="193"/>
      <c r="AW3801" s="193"/>
      <c r="AX3801" s="193"/>
      <c r="AY3801" s="193"/>
      <c r="AZ3801" s="193"/>
      <c r="BA3801" s="193"/>
      <c r="BB3801" s="193"/>
      <c r="BC3801" s="193"/>
      <c r="BD3801" s="193"/>
      <c r="BE3801" s="315"/>
      <c r="BF3801" s="315"/>
      <c r="BG3801" s="315"/>
      <c r="BH3801" s="315"/>
      <c r="BI3801" s="315"/>
      <c r="BJ3801" s="315"/>
      <c r="BK3801" s="315"/>
    </row>
    <row r="3802" spans="1:63" x14ac:dyDescent="0.25">
      <c r="A3802" s="9"/>
      <c r="B3802" s="43" t="s">
        <v>4654</v>
      </c>
      <c r="C3802" s="25" t="s">
        <v>2487</v>
      </c>
      <c r="D3802" s="193">
        <v>0.53166131999999999</v>
      </c>
      <c r="E3802" s="193">
        <v>0.47450487000000002</v>
      </c>
      <c r="F3802" s="193">
        <v>3.4868366999999997E-2</v>
      </c>
      <c r="G3802" s="193">
        <v>8.1637750000000003E-4</v>
      </c>
      <c r="H3802" s="193">
        <v>1.2894759000000001E-3</v>
      </c>
      <c r="I3802" s="193">
        <v>1.1066163E-2</v>
      </c>
      <c r="J3802" s="193">
        <v>7.7397973000000002E-3</v>
      </c>
      <c r="K3802" s="193">
        <v>4.3187979000000003E-5</v>
      </c>
      <c r="L3802" s="193">
        <v>1.3330741000000001E-3</v>
      </c>
      <c r="M3802" s="193">
        <v>0</v>
      </c>
      <c r="N3802" s="193">
        <v>0</v>
      </c>
      <c r="O3802" s="193">
        <v>0</v>
      </c>
      <c r="P3802" s="199">
        <f t="shared" si="716"/>
        <v>3.5148508888888887</v>
      </c>
      <c r="Q3802" s="240">
        <v>54.783985999999999</v>
      </c>
      <c r="R3802" s="99">
        <v>54.157525999999997</v>
      </c>
      <c r="S3802" s="99">
        <v>0.53219039999999995</v>
      </c>
      <c r="T3802" s="99">
        <v>4.6217999999999997E-5</v>
      </c>
      <c r="U3802" s="99">
        <v>1.6057999999999999E-2</v>
      </c>
      <c r="V3802" s="99">
        <v>7.9323499999999995E-3</v>
      </c>
      <c r="W3802" s="99">
        <v>7.0233000000000004E-2</v>
      </c>
      <c r="X3802" s="241">
        <f t="shared" si="717"/>
        <v>0.30926487930610097</v>
      </c>
      <c r="Y3802" s="241">
        <f t="shared" si="718"/>
        <v>0.10795280668520001</v>
      </c>
      <c r="Z3802" s="241">
        <f t="shared" si="719"/>
        <v>6.5920644792200986E-2</v>
      </c>
      <c r="AA3802" s="241">
        <f t="shared" si="720"/>
        <v>0.13539142782869998</v>
      </c>
      <c r="AB3802" s="258">
        <v>9.7431505000000002E-2</v>
      </c>
      <c r="AC3802" s="258">
        <v>3.8982471999999998E-5</v>
      </c>
      <c r="AD3802" s="258">
        <v>1.5731558E-3</v>
      </c>
      <c r="AE3802" s="258">
        <v>6.4925491999999998E-6</v>
      </c>
      <c r="AF3802" s="258">
        <v>8.8855342999999993E-3</v>
      </c>
      <c r="AG3802" s="258">
        <v>1.7136563999999999E-5</v>
      </c>
      <c r="AH3802" s="258">
        <v>6.3768824000000002E-2</v>
      </c>
      <c r="AI3802" s="258">
        <v>5.2649223E-5</v>
      </c>
      <c r="AJ3802" s="258">
        <v>5.8899302000000004E-6</v>
      </c>
      <c r="AK3802" s="258">
        <v>3.4246737E-5</v>
      </c>
      <c r="AL3802" s="258">
        <v>1.4815587E-6</v>
      </c>
      <c r="AM3802" s="258">
        <v>2.822301E-9</v>
      </c>
      <c r="AN3802" s="258">
        <v>2.5354614000000001E-5</v>
      </c>
      <c r="AO3802" s="258">
        <v>5.4673407000000003E-5</v>
      </c>
      <c r="AP3802" s="258">
        <v>1.9775225E-3</v>
      </c>
      <c r="AQ3802" s="258">
        <v>3.5978287E-6</v>
      </c>
      <c r="AR3802" s="258">
        <v>0.13538782999999999</v>
      </c>
      <c r="AT3802" s="193"/>
      <c r="AU3802" s="193"/>
      <c r="AV3802" s="193"/>
      <c r="AW3802" s="193"/>
      <c r="AX3802" s="193"/>
      <c r="AY3802" s="193"/>
      <c r="AZ3802" s="193"/>
      <c r="BA3802" s="193"/>
      <c r="BB3802" s="193"/>
      <c r="BC3802" s="193"/>
      <c r="BD3802" s="193"/>
      <c r="BE3802" s="315"/>
      <c r="BF3802" s="315"/>
      <c r="BG3802" s="315"/>
      <c r="BH3802" s="315"/>
      <c r="BI3802" s="315"/>
      <c r="BJ3802" s="315"/>
      <c r="BK3802" s="315"/>
    </row>
    <row r="3803" spans="1:63" x14ac:dyDescent="0.25">
      <c r="A3803" s="9"/>
      <c r="B3803" s="43" t="s">
        <v>4654</v>
      </c>
      <c r="C3803" s="25" t="s">
        <v>2488</v>
      </c>
      <c r="D3803" s="193">
        <v>0.55758841000000003</v>
      </c>
      <c r="E3803" s="193">
        <v>0.46080697999999998</v>
      </c>
      <c r="F3803" s="193">
        <v>6.9242173000000004E-2</v>
      </c>
      <c r="G3803" s="193">
        <v>2.2820256999999998E-3</v>
      </c>
      <c r="H3803" s="193">
        <v>1.3261899000000001E-3</v>
      </c>
      <c r="I3803" s="193">
        <v>1.2624265000000001E-2</v>
      </c>
      <c r="J3803" s="193">
        <v>9.0135170000000004E-3</v>
      </c>
      <c r="K3803" s="193">
        <v>5.4618503E-5</v>
      </c>
      <c r="L3803" s="193">
        <v>2.2386363000000001E-3</v>
      </c>
      <c r="M3803" s="193">
        <v>0</v>
      </c>
      <c r="N3803" s="193">
        <v>0</v>
      </c>
      <c r="O3803" s="193">
        <v>0</v>
      </c>
      <c r="P3803" s="199">
        <f t="shared" si="716"/>
        <v>3.4133850370370364</v>
      </c>
      <c r="Q3803" s="240">
        <v>55.581513999999999</v>
      </c>
      <c r="R3803" s="99">
        <v>54.808362000000002</v>
      </c>
      <c r="S3803" s="99">
        <v>0.65984799999999999</v>
      </c>
      <c r="T3803" s="99">
        <v>6.4931999999999994E-5</v>
      </c>
      <c r="U3803" s="99">
        <v>2.3961E-2</v>
      </c>
      <c r="V3803" s="99">
        <v>1.229916E-2</v>
      </c>
      <c r="W3803" s="99">
        <v>7.6979000000000006E-2</v>
      </c>
      <c r="X3803" s="241">
        <f t="shared" si="717"/>
        <v>0.31597301988790988</v>
      </c>
      <c r="Y3803" s="241">
        <f t="shared" si="718"/>
        <v>0.11054977712649999</v>
      </c>
      <c r="Z3803" s="241">
        <f t="shared" si="719"/>
        <v>6.8428774158009895E-2</v>
      </c>
      <c r="AA3803" s="241">
        <f t="shared" si="720"/>
        <v>0.13699446860339998</v>
      </c>
      <c r="AB3803" s="258">
        <v>9.4618893999999995E-2</v>
      </c>
      <c r="AC3803" s="258">
        <v>2.4688912E-5</v>
      </c>
      <c r="AD3803" s="258">
        <v>2.1381065E-3</v>
      </c>
      <c r="AE3803" s="258">
        <v>4.8868125000000004E-6</v>
      </c>
      <c r="AF3803" s="258">
        <v>1.3742109000000001E-2</v>
      </c>
      <c r="AG3803" s="258">
        <v>2.1091901999999999E-5</v>
      </c>
      <c r="AH3803" s="258">
        <v>6.1930549000000001E-2</v>
      </c>
      <c r="AI3803" s="258">
        <v>1.1403337E-4</v>
      </c>
      <c r="AJ3803" s="258">
        <v>9.1543718000000002E-6</v>
      </c>
      <c r="AK3803" s="258">
        <v>8.5122024999999998E-5</v>
      </c>
      <c r="AL3803" s="258">
        <v>1.8213313000000001E-6</v>
      </c>
      <c r="AM3803" s="258">
        <v>6.4719099000000002E-9</v>
      </c>
      <c r="AN3803" s="258">
        <v>3.9897088000000002E-5</v>
      </c>
      <c r="AO3803" s="258">
        <v>2.203393E-4</v>
      </c>
      <c r="AP3803" s="258">
        <v>6.0278511999999999E-3</v>
      </c>
      <c r="AQ3803" s="258">
        <v>5.7086034000000003E-6</v>
      </c>
      <c r="AR3803" s="258">
        <v>0.13698875999999999</v>
      </c>
      <c r="AT3803" s="193"/>
      <c r="AU3803" s="193"/>
      <c r="AV3803" s="193"/>
      <c r="AW3803" s="193"/>
      <c r="AX3803" s="193"/>
      <c r="AY3803" s="193"/>
      <c r="AZ3803" s="193"/>
      <c r="BA3803" s="193"/>
      <c r="BB3803" s="193"/>
      <c r="BC3803" s="193"/>
      <c r="BD3803" s="193"/>
      <c r="BE3803" s="315"/>
      <c r="BF3803" s="315"/>
      <c r="BG3803" s="315"/>
      <c r="BH3803" s="315"/>
      <c r="BI3803" s="315"/>
      <c r="BJ3803" s="315"/>
      <c r="BK3803" s="315"/>
    </row>
    <row r="3804" spans="1:63" x14ac:dyDescent="0.25">
      <c r="A3804" s="9"/>
      <c r="B3804" s="43" t="s">
        <v>4654</v>
      </c>
      <c r="C3804" s="25" t="s">
        <v>6141</v>
      </c>
      <c r="D3804" s="193">
        <v>1.0577122E-2</v>
      </c>
      <c r="E3804" s="193">
        <v>9.4402969000000007E-3</v>
      </c>
      <c r="F3804" s="193">
        <v>6.9309408999999997E-4</v>
      </c>
      <c r="G3804" s="193">
        <v>1.6246213999999999E-5</v>
      </c>
      <c r="H3804" s="193">
        <v>2.5659557E-5</v>
      </c>
      <c r="I3804" s="193">
        <v>2.2041633000000001E-4</v>
      </c>
      <c r="J3804" s="193">
        <v>1.5402166999999999E-4</v>
      </c>
      <c r="K3804" s="193">
        <v>8.5943338999999998E-7</v>
      </c>
      <c r="L3804" s="193">
        <v>2.6528219E-5</v>
      </c>
      <c r="M3804" s="193">
        <v>0</v>
      </c>
      <c r="N3804" s="193">
        <v>0</v>
      </c>
      <c r="O3804" s="193">
        <v>0</v>
      </c>
      <c r="P3804" s="199">
        <f t="shared" si="716"/>
        <v>6.992812518518518E-2</v>
      </c>
      <c r="Q3804" s="240">
        <v>1.0901698</v>
      </c>
      <c r="R3804" s="99">
        <v>1.0777030999999999</v>
      </c>
      <c r="S3804" s="99">
        <v>1.059072E-2</v>
      </c>
      <c r="T3804" s="99">
        <v>9.1973000000000004E-7</v>
      </c>
      <c r="U3804" s="99">
        <v>3.1955999999999998E-4</v>
      </c>
      <c r="V3804" s="99">
        <v>1.578521E-4</v>
      </c>
      <c r="W3804" s="99">
        <v>1.3975999999999999E-3</v>
      </c>
      <c r="X3804" s="241">
        <f t="shared" si="717"/>
        <v>6.1533429664763981E-3</v>
      </c>
      <c r="Y3804" s="241">
        <f t="shared" si="718"/>
        <v>2.1476289382599996E-3</v>
      </c>
      <c r="Z3804" s="241">
        <f t="shared" si="719"/>
        <v>1.3115037314243988E-3</v>
      </c>
      <c r="AA3804" s="241">
        <f t="shared" si="720"/>
        <v>2.6942102967919997E-3</v>
      </c>
      <c r="AB3804" s="258">
        <v>1.9384044E-3</v>
      </c>
      <c r="AC3804" s="258">
        <v>7.7575706000000004E-7</v>
      </c>
      <c r="AD3804" s="258">
        <v>3.1284776999999999E-5</v>
      </c>
      <c r="AE3804" s="258">
        <v>1.2908342000000001E-7</v>
      </c>
      <c r="AF3804" s="258">
        <v>1.7669159000000001E-4</v>
      </c>
      <c r="AG3804" s="258">
        <v>3.4333078000000001E-7</v>
      </c>
      <c r="AH3804" s="258">
        <v>1.2686837000000001E-3</v>
      </c>
      <c r="AI3804" s="258">
        <v>1.0466105E-6</v>
      </c>
      <c r="AJ3804" s="258">
        <v>1.1721263E-7</v>
      </c>
      <c r="AK3804" s="258">
        <v>6.8142460000000003E-7</v>
      </c>
      <c r="AL3804" s="258">
        <v>2.9482903999999999E-8</v>
      </c>
      <c r="AM3804" s="258">
        <v>5.6160399000000001E-11</v>
      </c>
      <c r="AN3804" s="258">
        <v>5.0455162999999999E-7</v>
      </c>
      <c r="AO3804" s="258">
        <v>1.087994E-6</v>
      </c>
      <c r="AP3804" s="258">
        <v>3.9352698999999997E-5</v>
      </c>
      <c r="AQ3804" s="258">
        <v>7.1596792000000002E-8</v>
      </c>
      <c r="AR3804" s="258">
        <v>2.6941386999999998E-3</v>
      </c>
      <c r="AT3804" s="193"/>
      <c r="AU3804" s="193"/>
      <c r="AV3804" s="193"/>
      <c r="AW3804" s="193"/>
      <c r="AX3804" s="193"/>
      <c r="AY3804" s="193"/>
      <c r="AZ3804" s="193"/>
      <c r="BA3804" s="193"/>
      <c r="BB3804" s="193"/>
      <c r="BC3804" s="193"/>
      <c r="BD3804" s="193"/>
      <c r="BE3804" s="315"/>
      <c r="BF3804" s="315"/>
      <c r="BG3804" s="315"/>
      <c r="BH3804" s="315"/>
      <c r="BI3804" s="315"/>
      <c r="BJ3804" s="315"/>
      <c r="BK3804" s="315"/>
    </row>
    <row r="3805" spans="1:63" x14ac:dyDescent="0.25">
      <c r="A3805" s="9"/>
      <c r="B3805" s="43" t="s">
        <v>4654</v>
      </c>
      <c r="C3805" s="25" t="s">
        <v>3860</v>
      </c>
      <c r="D3805" s="193">
        <v>1.1093021999999999E-2</v>
      </c>
      <c r="E3805" s="193">
        <v>9.1677227000000003E-3</v>
      </c>
      <c r="F3805" s="193">
        <v>1.3770697999999999E-3</v>
      </c>
      <c r="G3805" s="193">
        <v>4.5412961E-5</v>
      </c>
      <c r="H3805" s="193">
        <v>2.639024E-5</v>
      </c>
      <c r="I3805" s="193">
        <v>2.5142396999999999E-4</v>
      </c>
      <c r="J3805" s="193">
        <v>1.7936596E-4</v>
      </c>
      <c r="K3805" s="193">
        <v>1.0868957E-6</v>
      </c>
      <c r="L3805" s="193">
        <v>4.4549758999999999E-5</v>
      </c>
      <c r="M3805" s="193">
        <v>0</v>
      </c>
      <c r="N3805" s="193">
        <v>0</v>
      </c>
      <c r="O3805" s="193">
        <v>0</v>
      </c>
      <c r="P3805" s="199">
        <f t="shared" si="716"/>
        <v>6.7909057037037035E-2</v>
      </c>
      <c r="Q3805" s="240">
        <v>1.106039</v>
      </c>
      <c r="R3805" s="99">
        <v>1.0906533</v>
      </c>
      <c r="S3805" s="99">
        <v>1.3130879999999999E-2</v>
      </c>
      <c r="T3805" s="99">
        <v>1.2921000000000001E-6</v>
      </c>
      <c r="U3805" s="99">
        <v>4.7680999999999998E-4</v>
      </c>
      <c r="V3805" s="99">
        <v>2.4474570000000001E-4</v>
      </c>
      <c r="W3805" s="99">
        <v>1.5319000000000001E-3</v>
      </c>
      <c r="X3805" s="241">
        <f t="shared" si="717"/>
        <v>6.2868597798709097E-3</v>
      </c>
      <c r="Y3805" s="241">
        <f t="shared" si="718"/>
        <v>2.1993331687989999E-3</v>
      </c>
      <c r="Z3805" s="241">
        <f t="shared" si="719"/>
        <v>1.3614194073719101E-3</v>
      </c>
      <c r="AA3805" s="241">
        <f t="shared" si="720"/>
        <v>2.7261072037000002E-3</v>
      </c>
      <c r="AB3805" s="258">
        <v>1.8824363E-3</v>
      </c>
      <c r="AC3805" s="258">
        <v>4.9130472000000003E-7</v>
      </c>
      <c r="AD3805" s="258">
        <v>4.2526703999999998E-5</v>
      </c>
      <c r="AE3805" s="258">
        <v>9.7183358999999996E-8</v>
      </c>
      <c r="AF3805" s="258">
        <v>2.7335963999999997E-4</v>
      </c>
      <c r="AG3805" s="258">
        <v>4.2203672E-7</v>
      </c>
      <c r="AH3805" s="258">
        <v>1.2321039000000001E-3</v>
      </c>
      <c r="AI3805" s="258">
        <v>2.2679068E-6</v>
      </c>
      <c r="AJ3805" s="258">
        <v>1.8217144000000001E-7</v>
      </c>
      <c r="AK3805" s="258">
        <v>1.6938373E-6</v>
      </c>
      <c r="AL3805" s="258">
        <v>3.6244124000000003E-8</v>
      </c>
      <c r="AM3805" s="258">
        <v>1.2878791E-10</v>
      </c>
      <c r="AN3805" s="258">
        <v>7.9393261999999999E-7</v>
      </c>
      <c r="AO3805" s="258">
        <v>4.3847762999999999E-6</v>
      </c>
      <c r="AP3805" s="258">
        <v>1.1995651E-4</v>
      </c>
      <c r="AQ3805" s="258">
        <v>1.136037E-7</v>
      </c>
      <c r="AR3805" s="258">
        <v>2.7259936000000001E-3</v>
      </c>
      <c r="AT3805" s="193"/>
      <c r="AU3805" s="193"/>
      <c r="AV3805" s="193"/>
      <c r="AW3805" s="193"/>
      <c r="AX3805" s="193"/>
      <c r="AY3805" s="193"/>
      <c r="AZ3805" s="193"/>
      <c r="BA3805" s="193"/>
      <c r="BB3805" s="193"/>
      <c r="BC3805" s="193"/>
      <c r="BD3805" s="193"/>
      <c r="BE3805" s="315"/>
      <c r="BF3805" s="315"/>
      <c r="BG3805" s="315"/>
      <c r="BH3805" s="315"/>
      <c r="BI3805" s="315"/>
      <c r="BJ3805" s="315"/>
      <c r="BK3805" s="315"/>
    </row>
    <row r="3806" spans="1:63" x14ac:dyDescent="0.25">
      <c r="A3806" s="45" t="s">
        <v>6809</v>
      </c>
      <c r="B3806" s="45"/>
      <c r="C3806" s="43"/>
      <c r="D3806" s="199"/>
      <c r="E3806" s="199"/>
      <c r="F3806" s="199"/>
      <c r="G3806" s="199"/>
      <c r="H3806" s="199"/>
      <c r="I3806" s="199"/>
      <c r="J3806" s="199"/>
      <c r="K3806" s="199"/>
      <c r="L3806" s="199"/>
      <c r="M3806" s="199"/>
      <c r="N3806" s="199"/>
      <c r="O3806" s="199"/>
      <c r="P3806" s="199"/>
      <c r="Q3806" s="239"/>
      <c r="R3806" s="97"/>
      <c r="S3806" s="97"/>
      <c r="T3806" s="97"/>
      <c r="U3806" s="97"/>
      <c r="V3806" s="97"/>
      <c r="W3806" s="97"/>
      <c r="X3806" s="259"/>
      <c r="Y3806" s="259"/>
      <c r="Z3806" s="259"/>
      <c r="AA3806" s="258"/>
      <c r="AB3806" s="258"/>
      <c r="AC3806" s="258"/>
      <c r="AD3806" s="258"/>
      <c r="AE3806" s="258"/>
      <c r="AF3806" s="258"/>
      <c r="AG3806" s="258"/>
      <c r="AH3806" s="258"/>
      <c r="AI3806" s="258"/>
      <c r="AJ3806" s="258"/>
      <c r="AK3806" s="258"/>
      <c r="AL3806" s="258"/>
      <c r="AM3806" s="258"/>
      <c r="AN3806" s="258"/>
      <c r="AO3806" s="258"/>
      <c r="AP3806" s="258"/>
      <c r="AQ3806" s="258"/>
      <c r="AR3806" s="258"/>
      <c r="AT3806" s="193"/>
      <c r="AU3806" s="193"/>
      <c r="AV3806" s="193"/>
      <c r="AW3806" s="193"/>
      <c r="AX3806" s="193"/>
      <c r="AY3806" s="193"/>
      <c r="AZ3806" s="193"/>
      <c r="BA3806" s="193"/>
      <c r="BB3806" s="193"/>
      <c r="BC3806" s="193"/>
      <c r="BD3806" s="193"/>
      <c r="BE3806" s="315"/>
      <c r="BF3806" s="315"/>
      <c r="BG3806" s="315"/>
      <c r="BH3806" s="315"/>
      <c r="BI3806" s="315"/>
      <c r="BJ3806" s="315"/>
      <c r="BK3806" s="315"/>
    </row>
    <row r="3807" spans="1:63" x14ac:dyDescent="0.25">
      <c r="A3807" s="9"/>
      <c r="B3807" s="43" t="s">
        <v>1264</v>
      </c>
      <c r="C3807" s="6" t="s">
        <v>2489</v>
      </c>
      <c r="D3807" s="193">
        <v>194.38198</v>
      </c>
      <c r="E3807" s="193">
        <v>50.724423999999999</v>
      </c>
      <c r="F3807" s="193">
        <v>15.98335</v>
      </c>
      <c r="G3807" s="193">
        <v>5.3484465999999999</v>
      </c>
      <c r="H3807" s="193">
        <v>0.85123386000000001</v>
      </c>
      <c r="I3807" s="193">
        <v>9.0969884000000008</v>
      </c>
      <c r="J3807" s="193">
        <v>5.4515478999999996</v>
      </c>
      <c r="K3807" s="193">
        <v>0.15610750000000001</v>
      </c>
      <c r="L3807" s="193">
        <v>106.76988</v>
      </c>
      <c r="M3807" s="193">
        <v>0</v>
      </c>
      <c r="N3807" s="193">
        <v>0</v>
      </c>
      <c r="O3807" s="193">
        <v>0</v>
      </c>
      <c r="P3807" s="199">
        <f>E3807/0.135</f>
        <v>375.73647407407407</v>
      </c>
      <c r="Q3807" s="240">
        <v>6843.4567999999999</v>
      </c>
      <c r="R3807" s="99">
        <v>5149.2148999999999</v>
      </c>
      <c r="S3807" s="99">
        <v>1175.44</v>
      </c>
      <c r="T3807" s="99">
        <v>2.0915E-2</v>
      </c>
      <c r="U3807" s="99">
        <v>105.09</v>
      </c>
      <c r="V3807" s="99">
        <v>10.94102</v>
      </c>
      <c r="W3807" s="99">
        <v>402.75</v>
      </c>
      <c r="X3807" s="241">
        <f>SUM(Y3807:AA3807)</f>
        <v>50.009597605191999</v>
      </c>
      <c r="Y3807" s="241">
        <f>SUM(AB3807:AG3807)</f>
        <v>28.931523036599998</v>
      </c>
      <c r="Z3807" s="241">
        <f>SUM(AH3807:AP3807)</f>
        <v>7.8979188885920006</v>
      </c>
      <c r="AA3807" s="241">
        <f>SUM(AQ3807:AR3807)</f>
        <v>13.18015568</v>
      </c>
      <c r="AB3807" s="258">
        <v>10.414621</v>
      </c>
      <c r="AC3807" s="258">
        <v>1.3627511E-3</v>
      </c>
      <c r="AD3807" s="258">
        <v>11.781974</v>
      </c>
      <c r="AE3807" s="258">
        <v>1.0411385E-3</v>
      </c>
      <c r="AF3807" s="258">
        <v>6.6946254999999999</v>
      </c>
      <c r="AG3807" s="258">
        <v>3.7898647000000001E-2</v>
      </c>
      <c r="AH3807" s="258">
        <v>6.8164652999999999</v>
      </c>
      <c r="AI3807" s="258">
        <v>2.6353129999999999E-2</v>
      </c>
      <c r="AJ3807" s="258">
        <v>4.7639504999999999E-2</v>
      </c>
      <c r="AK3807" s="258">
        <v>2.6472345000000001E-2</v>
      </c>
      <c r="AL3807" s="258">
        <v>8.5662844000000005E-3</v>
      </c>
      <c r="AM3807" s="258">
        <v>2.9134192000000001E-5</v>
      </c>
      <c r="AN3807" s="258">
        <v>0.52928929000000002</v>
      </c>
      <c r="AO3807" s="258">
        <v>0.19698789</v>
      </c>
      <c r="AP3807" s="258">
        <v>0.24611601</v>
      </c>
      <c r="AQ3807" s="258">
        <v>0.28570568000000002</v>
      </c>
      <c r="AR3807" s="258">
        <v>12.894450000000001</v>
      </c>
      <c r="AT3807" s="193"/>
      <c r="AU3807" s="193"/>
      <c r="AV3807" s="193"/>
      <c r="AW3807" s="193"/>
      <c r="AX3807" s="193"/>
      <c r="AY3807" s="193"/>
      <c r="AZ3807" s="193"/>
      <c r="BA3807" s="193"/>
      <c r="BB3807" s="193"/>
      <c r="BC3807" s="193"/>
      <c r="BD3807" s="193"/>
      <c r="BE3807" s="315"/>
      <c r="BF3807" s="315"/>
      <c r="BG3807" s="315"/>
      <c r="BH3807" s="315"/>
      <c r="BI3807" s="315"/>
      <c r="BJ3807" s="315"/>
      <c r="BK3807" s="315"/>
    </row>
    <row r="3808" spans="1:63" x14ac:dyDescent="0.25">
      <c r="A3808" s="9"/>
      <c r="B3808" s="43" t="s">
        <v>1264</v>
      </c>
      <c r="C3808" s="6" t="s">
        <v>2490</v>
      </c>
      <c r="D3808" s="193">
        <v>3853.6606999999999</v>
      </c>
      <c r="E3808" s="193">
        <v>1377.7188000000001</v>
      </c>
      <c r="F3808" s="193">
        <v>287.23653000000002</v>
      </c>
      <c r="G3808" s="193">
        <v>55.573757999999998</v>
      </c>
      <c r="H3808" s="193">
        <v>29.206465999999999</v>
      </c>
      <c r="I3808" s="193">
        <v>188.16356999999999</v>
      </c>
      <c r="J3808" s="193">
        <v>148.00744</v>
      </c>
      <c r="K3808" s="193">
        <v>12.271672000000001</v>
      </c>
      <c r="L3808" s="193">
        <v>1755.4825000000001</v>
      </c>
      <c r="M3808" s="193">
        <v>0</v>
      </c>
      <c r="N3808" s="193">
        <v>0</v>
      </c>
      <c r="O3808" s="193">
        <v>0</v>
      </c>
      <c r="P3808" s="199">
        <f>E3808/0.135</f>
        <v>10205.324444444444</v>
      </c>
      <c r="Q3808" s="240">
        <v>193318.27</v>
      </c>
      <c r="R3808" s="99">
        <v>148699.76999999999</v>
      </c>
      <c r="S3808" s="99">
        <v>35138.879999999997</v>
      </c>
      <c r="T3808" s="99">
        <v>0.109</v>
      </c>
      <c r="U3808" s="99">
        <v>1223.8</v>
      </c>
      <c r="V3808" s="99">
        <v>336.10610000000003</v>
      </c>
      <c r="W3808" s="99">
        <v>7919.6</v>
      </c>
      <c r="X3808" s="241">
        <f>SUM(Y3808:AA3808)</f>
        <v>1153.3177489376299</v>
      </c>
      <c r="Y3808" s="241">
        <f>SUM(AB3808:AG3808)</f>
        <v>575.64390901999991</v>
      </c>
      <c r="Z3808" s="241">
        <f>SUM(AH3808:AP3808)</f>
        <v>201.65506171763002</v>
      </c>
      <c r="AA3808" s="241">
        <f>SUM(AQ3808:AR3808)</f>
        <v>376.01877819999999</v>
      </c>
      <c r="AB3808" s="258">
        <v>282.87866000000002</v>
      </c>
      <c r="AC3808" s="258">
        <v>3.3195301000000003E-2</v>
      </c>
      <c r="AD3808" s="258">
        <v>132.75742</v>
      </c>
      <c r="AE3808" s="258">
        <v>2.4312719E-2</v>
      </c>
      <c r="AF3808" s="258">
        <v>158.80994999999999</v>
      </c>
      <c r="AG3808" s="258">
        <v>1.140371</v>
      </c>
      <c r="AH3808" s="258">
        <v>185.13969</v>
      </c>
      <c r="AI3808" s="258">
        <v>0.45842824999999998</v>
      </c>
      <c r="AJ3808" s="258">
        <v>0.47934104</v>
      </c>
      <c r="AK3808" s="258">
        <v>0.63820999</v>
      </c>
      <c r="AL3808" s="258">
        <v>0.12175389</v>
      </c>
      <c r="AM3808" s="258">
        <v>3.9704763000000001E-4</v>
      </c>
      <c r="AN3808" s="258">
        <v>5.8735825999999998</v>
      </c>
      <c r="AO3808" s="258">
        <v>3.6775234999999999</v>
      </c>
      <c r="AP3808" s="258">
        <v>5.2661353999999996</v>
      </c>
      <c r="AQ3808" s="258">
        <v>3.6445782000000002</v>
      </c>
      <c r="AR3808" s="258">
        <v>372.37419999999997</v>
      </c>
      <c r="AT3808" s="193"/>
      <c r="AU3808" s="193"/>
      <c r="AV3808" s="193"/>
      <c r="AW3808" s="193"/>
      <c r="AX3808" s="193"/>
      <c r="AY3808" s="193"/>
      <c r="AZ3808" s="193"/>
      <c r="BA3808" s="193"/>
      <c r="BB3808" s="193"/>
      <c r="BC3808" s="193"/>
      <c r="BD3808" s="193"/>
      <c r="BE3808" s="315"/>
      <c r="BF3808" s="315"/>
      <c r="BG3808" s="315"/>
      <c r="BH3808" s="315"/>
      <c r="BI3808" s="315"/>
      <c r="BJ3808" s="315"/>
      <c r="BK3808" s="315"/>
    </row>
    <row r="3809" spans="1:63" x14ac:dyDescent="0.25">
      <c r="A3809" s="45" t="s">
        <v>622</v>
      </c>
      <c r="B3809" s="45"/>
      <c r="C3809" s="43"/>
      <c r="D3809" s="199"/>
      <c r="E3809" s="199"/>
      <c r="F3809" s="199"/>
      <c r="G3809" s="199"/>
      <c r="H3809" s="199"/>
      <c r="I3809" s="199"/>
      <c r="J3809" s="199"/>
      <c r="K3809" s="199"/>
      <c r="L3809" s="199"/>
      <c r="M3809" s="199"/>
      <c r="N3809" s="199"/>
      <c r="O3809" s="199"/>
      <c r="P3809" s="199"/>
      <c r="Q3809" s="239"/>
      <c r="R3809" s="97"/>
      <c r="S3809" s="97"/>
      <c r="T3809" s="97"/>
      <c r="U3809" s="97"/>
      <c r="V3809" s="97"/>
      <c r="W3809" s="97"/>
      <c r="X3809" s="259"/>
      <c r="Y3809" s="259"/>
      <c r="Z3809" s="259"/>
      <c r="AA3809" s="258"/>
      <c r="AB3809" s="258"/>
      <c r="AC3809" s="258"/>
      <c r="AD3809" s="258"/>
      <c r="AE3809" s="258"/>
      <c r="AF3809" s="258"/>
      <c r="AG3809" s="258"/>
      <c r="AH3809" s="258"/>
      <c r="AI3809" s="258"/>
      <c r="AJ3809" s="258"/>
      <c r="AK3809" s="258"/>
      <c r="AL3809" s="258"/>
      <c r="AM3809" s="258"/>
      <c r="AN3809" s="258"/>
      <c r="AO3809" s="258"/>
      <c r="AP3809" s="258"/>
      <c r="AQ3809" s="258"/>
      <c r="AR3809" s="258"/>
      <c r="AT3809" s="193"/>
      <c r="AU3809" s="193"/>
      <c r="AV3809" s="193"/>
      <c r="AW3809" s="193"/>
      <c r="AX3809" s="193"/>
      <c r="AY3809" s="193"/>
      <c r="AZ3809" s="193"/>
      <c r="BA3809" s="193"/>
      <c r="BB3809" s="193"/>
      <c r="BC3809" s="193"/>
      <c r="BD3809" s="193"/>
      <c r="BE3809" s="315"/>
      <c r="BF3809" s="315"/>
      <c r="BG3809" s="315"/>
      <c r="BH3809" s="315"/>
      <c r="BI3809" s="315"/>
      <c r="BJ3809" s="315"/>
      <c r="BK3809" s="315"/>
    </row>
    <row r="3810" spans="1:63" x14ac:dyDescent="0.25">
      <c r="A3810" s="9"/>
      <c r="B3810" s="43" t="s">
        <v>4654</v>
      </c>
      <c r="C3810" s="25" t="s">
        <v>4280</v>
      </c>
      <c r="D3810" s="193">
        <v>5.0067425000000004E-3</v>
      </c>
      <c r="E3810" s="193">
        <v>3.4854707999999999E-3</v>
      </c>
      <c r="F3810" s="193">
        <v>6.4831562000000002E-4</v>
      </c>
      <c r="G3810" s="193">
        <v>2.0485645E-4</v>
      </c>
      <c r="H3810" s="193">
        <v>7.5409536999999996E-6</v>
      </c>
      <c r="I3810" s="193">
        <v>1.7458618E-4</v>
      </c>
      <c r="J3810" s="193">
        <v>8.7484808999999998E-5</v>
      </c>
      <c r="K3810" s="193">
        <v>1.1765965000000001E-6</v>
      </c>
      <c r="L3810" s="193">
        <v>3.9731112000000003E-4</v>
      </c>
      <c r="M3810" s="193">
        <v>0</v>
      </c>
      <c r="N3810" s="193">
        <v>0</v>
      </c>
      <c r="O3810" s="193">
        <v>0</v>
      </c>
      <c r="P3810" s="199">
        <f t="shared" ref="P3810:P3824" si="721">E3810/0.135</f>
        <v>2.5818302222222221E-2</v>
      </c>
      <c r="Q3810" s="240">
        <v>1.1806624999999999</v>
      </c>
      <c r="R3810" s="99">
        <v>0.21860321999999999</v>
      </c>
      <c r="S3810" s="99">
        <v>0.80309600000000003</v>
      </c>
      <c r="T3810" s="99">
        <v>1.6742E-7</v>
      </c>
      <c r="U3810" s="99">
        <v>7.9074999999999996E-3</v>
      </c>
      <c r="V3810" s="99">
        <v>2.05565E-3</v>
      </c>
      <c r="W3810" s="99">
        <v>0.14899999999999999</v>
      </c>
      <c r="X3810" s="241">
        <f t="shared" ref="X3810:X3824" si="722">SUM(Y3810:AA3810)</f>
        <v>2.2365895681984603E-3</v>
      </c>
      <c r="Y3810" s="241">
        <f t="shared" ref="Y3810:Y3824" si="723">SUM(AB3810:AG3810)</f>
        <v>1.1943866335420001E-3</v>
      </c>
      <c r="Z3810" s="241">
        <f t="shared" ref="Z3810:Z3824" si="724">SUM(AH3810:AP3810)</f>
        <v>4.9289765625646004E-4</v>
      </c>
      <c r="AA3810" s="241">
        <f t="shared" ref="AA3810:AA3824" si="725">SUM(AQ3810:AR3810)</f>
        <v>5.4930527840000003E-4</v>
      </c>
      <c r="AB3810" s="258">
        <v>7.1531054000000005E-4</v>
      </c>
      <c r="AC3810" s="258">
        <v>2.9676116999999998E-6</v>
      </c>
      <c r="AD3810" s="258">
        <v>2.9321198000000002E-4</v>
      </c>
      <c r="AE3810" s="258">
        <v>3.3403842000000002E-8</v>
      </c>
      <c r="AF3810" s="258">
        <v>1.5648082E-4</v>
      </c>
      <c r="AG3810" s="258">
        <v>2.6382278E-5</v>
      </c>
      <c r="AH3810" s="258">
        <v>4.6784824E-4</v>
      </c>
      <c r="AI3810" s="258">
        <v>1.0668517E-6</v>
      </c>
      <c r="AJ3810" s="258">
        <v>1.8271297E-6</v>
      </c>
      <c r="AK3810" s="258">
        <v>1.162633E-6</v>
      </c>
      <c r="AL3810" s="258">
        <v>1.8668241999999999E-7</v>
      </c>
      <c r="AM3810" s="258">
        <v>6.1293646E-10</v>
      </c>
      <c r="AN3810" s="258">
        <v>9.6159671000000004E-6</v>
      </c>
      <c r="AO3810" s="258">
        <v>3.9553406E-6</v>
      </c>
      <c r="AP3810" s="258">
        <v>7.2341988E-6</v>
      </c>
      <c r="AQ3810" s="258">
        <v>1.7715284E-6</v>
      </c>
      <c r="AR3810" s="258">
        <v>5.4753375000000004E-4</v>
      </c>
      <c r="AT3810" s="193"/>
      <c r="AU3810" s="193"/>
      <c r="AV3810" s="193"/>
      <c r="AW3810" s="193"/>
      <c r="AX3810" s="193"/>
      <c r="AY3810" s="193"/>
      <c r="AZ3810" s="193"/>
      <c r="BA3810" s="193"/>
      <c r="BB3810" s="193"/>
      <c r="BC3810" s="193"/>
      <c r="BD3810" s="193"/>
      <c r="BE3810" s="315"/>
      <c r="BF3810" s="315"/>
      <c r="BG3810" s="315"/>
      <c r="BH3810" s="315"/>
      <c r="BI3810" s="315"/>
      <c r="BJ3810" s="315"/>
      <c r="BK3810" s="315"/>
    </row>
    <row r="3811" spans="1:63" x14ac:dyDescent="0.25">
      <c r="A3811" s="9"/>
      <c r="B3811" s="43" t="s">
        <v>4654</v>
      </c>
      <c r="C3811" s="25" t="s">
        <v>4279</v>
      </c>
      <c r="D3811" s="193">
        <v>1.3697137999999999E-2</v>
      </c>
      <c r="E3811" s="193">
        <v>9.7542817000000007E-3</v>
      </c>
      <c r="F3811" s="193">
        <v>2.2205497999999999E-3</v>
      </c>
      <c r="G3811" s="193">
        <v>7.4232609000000004E-4</v>
      </c>
      <c r="H3811" s="193">
        <v>1.5475523000000001E-5</v>
      </c>
      <c r="I3811" s="193">
        <v>4.5433917000000003E-4</v>
      </c>
      <c r="J3811" s="193">
        <v>1.0896055E-4</v>
      </c>
      <c r="K3811" s="193">
        <v>2.3222303000000002E-6</v>
      </c>
      <c r="L3811" s="193">
        <v>3.9888295999999999E-4</v>
      </c>
      <c r="M3811" s="193">
        <v>0</v>
      </c>
      <c r="N3811" s="193">
        <v>0</v>
      </c>
      <c r="O3811" s="193">
        <v>0</v>
      </c>
      <c r="P3811" s="199">
        <f t="shared" si="721"/>
        <v>7.2253938518518523E-2</v>
      </c>
      <c r="Q3811" s="240">
        <v>1.3640517999999999</v>
      </c>
      <c r="R3811" s="99">
        <v>0.78033257</v>
      </c>
      <c r="S3811" s="99">
        <v>0.49853999999999998</v>
      </c>
      <c r="T3811" s="99">
        <v>3.5912E-7</v>
      </c>
      <c r="U3811" s="99">
        <v>1.7274999999999999E-2</v>
      </c>
      <c r="V3811" s="99">
        <v>9.2898200000000007E-3</v>
      </c>
      <c r="W3811" s="99">
        <v>5.8613999999999999E-2</v>
      </c>
      <c r="X3811" s="241">
        <f t="shared" si="722"/>
        <v>6.5021642969813999E-3</v>
      </c>
      <c r="Y3811" s="241">
        <f t="shared" si="723"/>
        <v>3.16866273294E-3</v>
      </c>
      <c r="Z3811" s="241">
        <f t="shared" si="724"/>
        <v>1.3772292601414002E-3</v>
      </c>
      <c r="AA3811" s="241">
        <f t="shared" si="725"/>
        <v>1.9562723039E-3</v>
      </c>
      <c r="AB3811" s="258">
        <v>2.0024465999999999E-3</v>
      </c>
      <c r="AC3811" s="258">
        <v>3.0316549E-6</v>
      </c>
      <c r="AD3811" s="258">
        <v>6.9134662999999999E-4</v>
      </c>
      <c r="AE3811" s="258">
        <v>1.0667304E-7</v>
      </c>
      <c r="AF3811" s="258">
        <v>4.5583032999999999E-4</v>
      </c>
      <c r="AG3811" s="258">
        <v>1.5900844999999998E-5</v>
      </c>
      <c r="AH3811" s="258">
        <v>1.3102845000000001E-3</v>
      </c>
      <c r="AI3811" s="258">
        <v>3.6446091000000002E-6</v>
      </c>
      <c r="AJ3811" s="258">
        <v>6.6203181999999999E-6</v>
      </c>
      <c r="AK3811" s="258">
        <v>1.8967278E-6</v>
      </c>
      <c r="AL3811" s="258">
        <v>5.7539355000000003E-7</v>
      </c>
      <c r="AM3811" s="258">
        <v>1.7811914E-9</v>
      </c>
      <c r="AN3811" s="258">
        <v>2.3409054E-5</v>
      </c>
      <c r="AO3811" s="258">
        <v>9.8899002999999998E-6</v>
      </c>
      <c r="AP3811" s="258">
        <v>2.0906975999999999E-5</v>
      </c>
      <c r="AQ3811" s="258">
        <v>1.7592039E-6</v>
      </c>
      <c r="AR3811" s="258">
        <v>1.9545131000000002E-3</v>
      </c>
      <c r="AT3811" s="193"/>
      <c r="AU3811" s="193"/>
      <c r="AV3811" s="193"/>
      <c r="AW3811" s="193"/>
      <c r="AX3811" s="193"/>
      <c r="AY3811" s="193"/>
      <c r="AZ3811" s="193"/>
      <c r="BA3811" s="193"/>
      <c r="BB3811" s="193"/>
      <c r="BC3811" s="193"/>
      <c r="BD3811" s="193"/>
      <c r="BE3811" s="315"/>
      <c r="BF3811" s="315"/>
      <c r="BG3811" s="315"/>
      <c r="BH3811" s="315"/>
      <c r="BI3811" s="315"/>
      <c r="BJ3811" s="315"/>
      <c r="BK3811" s="315"/>
    </row>
    <row r="3812" spans="1:63" x14ac:dyDescent="0.25">
      <c r="A3812" s="9"/>
      <c r="B3812" s="43" t="s">
        <v>4654</v>
      </c>
      <c r="C3812" s="25" t="s">
        <v>940</v>
      </c>
      <c r="D3812" s="193">
        <v>4.3467690999999999E-3</v>
      </c>
      <c r="E3812" s="193">
        <v>3.0683350000000002E-3</v>
      </c>
      <c r="F3812" s="193">
        <v>5.7471184E-4</v>
      </c>
      <c r="G3812" s="193">
        <v>1.9057146000000001E-4</v>
      </c>
      <c r="H3812" s="193">
        <v>5.3776917000000002E-6</v>
      </c>
      <c r="I3812" s="193">
        <v>1.5562732999999999E-4</v>
      </c>
      <c r="J3812" s="193">
        <v>7.6076917000000003E-5</v>
      </c>
      <c r="K3812" s="193">
        <v>6.8623533999999997E-7</v>
      </c>
      <c r="L3812" s="193">
        <v>2.7538268000000001E-4</v>
      </c>
      <c r="M3812" s="193">
        <v>0</v>
      </c>
      <c r="N3812" s="193">
        <v>0</v>
      </c>
      <c r="O3812" s="193">
        <v>0</v>
      </c>
      <c r="P3812" s="199">
        <f t="shared" si="721"/>
        <v>2.2728407407407406E-2</v>
      </c>
      <c r="Q3812" s="240">
        <v>1.0992234999999999</v>
      </c>
      <c r="R3812" s="99">
        <v>0.18854998000000001</v>
      </c>
      <c r="S3812" s="99">
        <v>0.76160000000000005</v>
      </c>
      <c r="T3812" s="99">
        <v>1.1536E-7</v>
      </c>
      <c r="U3812" s="99">
        <v>7.4250999999999996E-3</v>
      </c>
      <c r="V3812" s="99">
        <v>1.9482900000000001E-3</v>
      </c>
      <c r="W3812" s="99">
        <v>0.13969999999999999</v>
      </c>
      <c r="X3812" s="241">
        <f t="shared" si="722"/>
        <v>1.9773038605062402E-3</v>
      </c>
      <c r="Y3812" s="241">
        <f t="shared" si="723"/>
        <v>1.0685608511290003E-3</v>
      </c>
      <c r="Z3812" s="241">
        <f t="shared" si="724"/>
        <v>4.3477778427723995E-4</v>
      </c>
      <c r="AA3812" s="241">
        <f t="shared" si="725"/>
        <v>4.7396522510000002E-4</v>
      </c>
      <c r="AB3812" s="258">
        <v>6.2969111000000003E-4</v>
      </c>
      <c r="AC3812" s="258">
        <v>2.8225309999999999E-6</v>
      </c>
      <c r="AD3812" s="258">
        <v>2.7363961E-4</v>
      </c>
      <c r="AE3812" s="258">
        <v>2.8355129E-8</v>
      </c>
      <c r="AF3812" s="258">
        <v>1.3733469999999999E-4</v>
      </c>
      <c r="AG3812" s="258">
        <v>2.5044545E-5</v>
      </c>
      <c r="AH3812" s="258">
        <v>4.1181775999999998E-4</v>
      </c>
      <c r="AI3812" s="258">
        <v>9.4752156E-7</v>
      </c>
      <c r="AJ3812" s="258">
        <v>1.7027562999999999E-6</v>
      </c>
      <c r="AK3812" s="258">
        <v>1.0798691999999999E-6</v>
      </c>
      <c r="AL3812" s="258">
        <v>1.7165257999999999E-7</v>
      </c>
      <c r="AM3812" s="258">
        <v>5.6463724000000004E-10</v>
      </c>
      <c r="AN3812" s="258">
        <v>8.8482546000000001E-6</v>
      </c>
      <c r="AO3812" s="258">
        <v>3.3124365000000001E-6</v>
      </c>
      <c r="AP3812" s="258">
        <v>6.8969688999999996E-6</v>
      </c>
      <c r="AQ3812" s="258">
        <v>1.6647950999999999E-6</v>
      </c>
      <c r="AR3812" s="258">
        <v>4.7230043E-4</v>
      </c>
      <c r="AT3812" s="193"/>
      <c r="AU3812" s="193"/>
      <c r="AV3812" s="193"/>
      <c r="AW3812" s="193"/>
      <c r="AX3812" s="193"/>
      <c r="AY3812" s="193"/>
      <c r="AZ3812" s="193"/>
      <c r="BA3812" s="193"/>
      <c r="BB3812" s="193"/>
      <c r="BC3812" s="193"/>
      <c r="BD3812" s="193"/>
      <c r="BE3812" s="315"/>
      <c r="BF3812" s="315"/>
      <c r="BG3812" s="315"/>
      <c r="BH3812" s="315"/>
      <c r="BI3812" s="315"/>
      <c r="BJ3812" s="315"/>
      <c r="BK3812" s="315"/>
    </row>
    <row r="3813" spans="1:63" x14ac:dyDescent="0.25">
      <c r="A3813" s="9"/>
      <c r="B3813" s="43" t="s">
        <v>4654</v>
      </c>
      <c r="C3813" s="25" t="s">
        <v>939</v>
      </c>
      <c r="D3813" s="193">
        <v>1.2623305E-2</v>
      </c>
      <c r="E3813" s="193">
        <v>9.0385954000000001E-3</v>
      </c>
      <c r="F3813" s="193">
        <v>2.0721133000000001E-3</v>
      </c>
      <c r="G3813" s="193">
        <v>7.0241987000000002E-4</v>
      </c>
      <c r="H3813" s="193">
        <v>1.2934660000000001E-5</v>
      </c>
      <c r="I3813" s="193">
        <v>4.2204915000000002E-4</v>
      </c>
      <c r="J3813" s="193">
        <v>9.6530613999999999E-5</v>
      </c>
      <c r="K3813" s="193">
        <v>1.7773274999999999E-6</v>
      </c>
      <c r="L3813" s="193">
        <v>2.7688475000000001E-4</v>
      </c>
      <c r="M3813" s="193">
        <v>0</v>
      </c>
      <c r="N3813" s="193">
        <v>0</v>
      </c>
      <c r="O3813" s="193">
        <v>0</v>
      </c>
      <c r="P3813" s="199">
        <f t="shared" si="721"/>
        <v>6.6952558518518515E-2</v>
      </c>
      <c r="Q3813" s="240">
        <v>1.2738753</v>
      </c>
      <c r="R3813" s="99">
        <v>0.72352108999999998</v>
      </c>
      <c r="S3813" s="99">
        <v>0.47154800000000002</v>
      </c>
      <c r="T3813" s="99">
        <v>2.9793000000000002E-7</v>
      </c>
      <c r="U3813" s="99">
        <v>1.6347E-2</v>
      </c>
      <c r="V3813" s="99">
        <v>8.8378799999999993E-3</v>
      </c>
      <c r="W3813" s="99">
        <v>5.3621000000000002E-2</v>
      </c>
      <c r="X3813" s="241">
        <f t="shared" si="722"/>
        <v>6.0397106106144993E-3</v>
      </c>
      <c r="Y3813" s="241">
        <f t="shared" si="723"/>
        <v>2.9488060042719999E-3</v>
      </c>
      <c r="Z3813" s="241">
        <f t="shared" si="724"/>
        <v>1.2769938550424998E-3</v>
      </c>
      <c r="AA3813" s="241">
        <f t="shared" si="725"/>
        <v>1.8139107513E-3</v>
      </c>
      <c r="AB3813" s="258">
        <v>1.8555276E-3</v>
      </c>
      <c r="AC3813" s="258">
        <v>2.8835259999999999E-6</v>
      </c>
      <c r="AD3813" s="258">
        <v>6.5280247000000003E-4</v>
      </c>
      <c r="AE3813" s="258">
        <v>9.8135272000000006E-8</v>
      </c>
      <c r="AF3813" s="258">
        <v>4.2243214999999998E-4</v>
      </c>
      <c r="AG3813" s="258">
        <v>1.5062123000000001E-5</v>
      </c>
      <c r="AH3813" s="258">
        <v>1.2141331999999999E-3</v>
      </c>
      <c r="AI3813" s="258">
        <v>3.4025912000000001E-6</v>
      </c>
      <c r="AJ3813" s="258">
        <v>6.2674425999999999E-6</v>
      </c>
      <c r="AK3813" s="258">
        <v>1.7789961000000001E-6</v>
      </c>
      <c r="AL3813" s="258">
        <v>5.4184740000000004E-7</v>
      </c>
      <c r="AM3813" s="258">
        <v>1.6772425000000001E-9</v>
      </c>
      <c r="AN3813" s="258">
        <v>2.1984665000000001E-5</v>
      </c>
      <c r="AO3813" s="258">
        <v>8.9645025000000005E-6</v>
      </c>
      <c r="AP3813" s="258">
        <v>1.9918933E-5</v>
      </c>
      <c r="AQ3813" s="258">
        <v>1.6530513000000001E-6</v>
      </c>
      <c r="AR3813" s="258">
        <v>1.8122577000000001E-3</v>
      </c>
      <c r="AT3813" s="193"/>
      <c r="AU3813" s="193"/>
      <c r="AV3813" s="193"/>
      <c r="AW3813" s="193"/>
      <c r="AX3813" s="193"/>
      <c r="AY3813" s="193"/>
      <c r="AZ3813" s="193"/>
      <c r="BA3813" s="193"/>
      <c r="BB3813" s="193"/>
      <c r="BC3813" s="193"/>
      <c r="BD3813" s="193"/>
      <c r="BE3813" s="315"/>
      <c r="BF3813" s="315"/>
      <c r="BG3813" s="315"/>
      <c r="BH3813" s="315"/>
      <c r="BI3813" s="315"/>
      <c r="BJ3813" s="315"/>
      <c r="BK3813" s="315"/>
    </row>
    <row r="3814" spans="1:63" x14ac:dyDescent="0.25">
      <c r="A3814" s="9"/>
      <c r="B3814" s="43" t="s">
        <v>4654</v>
      </c>
      <c r="C3814" s="25" t="s">
        <v>938</v>
      </c>
      <c r="D3814" s="193">
        <v>8.7950904000000003E-3</v>
      </c>
      <c r="E3814" s="193">
        <v>8.2186848000000007E-3</v>
      </c>
      <c r="F3814" s="193">
        <v>4.1046871999999998E-4</v>
      </c>
      <c r="G3814" s="193">
        <v>9.4445549999999996E-6</v>
      </c>
      <c r="H3814" s="193">
        <v>3.1964775999999997E-5</v>
      </c>
      <c r="I3814" s="193">
        <v>2.4042868999999998E-5</v>
      </c>
      <c r="J3814" s="193">
        <v>2.3382401000000001E-5</v>
      </c>
      <c r="K3814" s="193">
        <v>5.4384900999999998E-6</v>
      </c>
      <c r="L3814" s="193">
        <v>7.1663852000000006E-5</v>
      </c>
      <c r="M3814" s="193">
        <v>0</v>
      </c>
      <c r="N3814" s="193">
        <v>0</v>
      </c>
      <c r="O3814" s="193">
        <v>0</v>
      </c>
      <c r="P3814" s="199">
        <f t="shared" si="721"/>
        <v>6.0879146666666668E-2</v>
      </c>
      <c r="Q3814" s="240">
        <v>1.0010494999999999</v>
      </c>
      <c r="R3814" s="99">
        <v>0.99612518000000005</v>
      </c>
      <c r="S3814" s="99">
        <v>3.1540320000000002E-3</v>
      </c>
      <c r="T3814" s="99">
        <v>1.3127999999999999E-6</v>
      </c>
      <c r="U3814" s="99">
        <v>2.8247E-4</v>
      </c>
      <c r="V3814" s="99">
        <v>5.9892319999999997E-5</v>
      </c>
      <c r="W3814" s="99">
        <v>1.4266000000000001E-3</v>
      </c>
      <c r="X3814" s="241">
        <f t="shared" si="722"/>
        <v>5.4171645844258483E-3</v>
      </c>
      <c r="Y3814" s="241">
        <f t="shared" si="723"/>
        <v>1.781824731963E-3</v>
      </c>
      <c r="Z3814" s="241">
        <f t="shared" si="724"/>
        <v>1.134814601762849E-3</v>
      </c>
      <c r="AA3814" s="241">
        <f t="shared" si="725"/>
        <v>2.5005252506999998E-3</v>
      </c>
      <c r="AB3814" s="258">
        <v>1.6875404999999999E-3</v>
      </c>
      <c r="AC3814" s="258">
        <v>6.0663347000000001E-7</v>
      </c>
      <c r="AD3814" s="258">
        <v>1.6599488999999999E-5</v>
      </c>
      <c r="AE3814" s="258">
        <v>4.9155028000000001E-8</v>
      </c>
      <c r="AF3814" s="258">
        <v>7.6931237999999997E-5</v>
      </c>
      <c r="AG3814" s="258">
        <v>9.7716465000000006E-8</v>
      </c>
      <c r="AH3814" s="258">
        <v>1.1043711000000001E-3</v>
      </c>
      <c r="AI3814" s="258">
        <v>6.4196681999999998E-7</v>
      </c>
      <c r="AJ3814" s="258">
        <v>7.9433846999999996E-8</v>
      </c>
      <c r="AK3814" s="258">
        <v>2.8750727000000001E-7</v>
      </c>
      <c r="AL3814" s="258">
        <v>1.1131685000000001E-8</v>
      </c>
      <c r="AM3814" s="258">
        <v>6.3700849000000003E-11</v>
      </c>
      <c r="AN3814" s="258">
        <v>9.5701133999999996E-7</v>
      </c>
      <c r="AO3814" s="258">
        <v>1.4744511000000001E-6</v>
      </c>
      <c r="AP3814" s="258">
        <v>2.6991936E-5</v>
      </c>
      <c r="AQ3814" s="258">
        <v>2.7785070000000001E-7</v>
      </c>
      <c r="AR3814" s="258">
        <v>2.5002473999999998E-3</v>
      </c>
      <c r="AT3814" s="193"/>
      <c r="AU3814" s="193"/>
      <c r="AV3814" s="193"/>
      <c r="AW3814" s="193"/>
      <c r="AX3814" s="193"/>
      <c r="AY3814" s="193"/>
      <c r="AZ3814" s="193"/>
      <c r="BA3814" s="193"/>
      <c r="BB3814" s="193"/>
      <c r="BC3814" s="193"/>
      <c r="BD3814" s="193"/>
      <c r="BE3814" s="315"/>
      <c r="BF3814" s="315"/>
      <c r="BG3814" s="315"/>
      <c r="BH3814" s="315"/>
      <c r="BI3814" s="315"/>
      <c r="BJ3814" s="315"/>
      <c r="BK3814" s="315"/>
    </row>
    <row r="3815" spans="1:63" x14ac:dyDescent="0.25">
      <c r="A3815" s="9"/>
      <c r="B3815" s="43" t="s">
        <v>4654</v>
      </c>
      <c r="C3815" s="25" t="s">
        <v>937</v>
      </c>
      <c r="D3815" s="193">
        <v>3.2471573999999998E-3</v>
      </c>
      <c r="E3815" s="193">
        <v>3.0267261E-3</v>
      </c>
      <c r="F3815" s="193">
        <v>1.5145526000000001E-4</v>
      </c>
      <c r="G3815" s="193">
        <v>4.9971635000000004E-6</v>
      </c>
      <c r="H3815" s="193">
        <v>1.1588209E-5</v>
      </c>
      <c r="I3815" s="193">
        <v>9.7330920999999998E-6</v>
      </c>
      <c r="J3815" s="193">
        <v>9.0158955000000006E-6</v>
      </c>
      <c r="K3815" s="193">
        <v>1.9762067999999999E-6</v>
      </c>
      <c r="L3815" s="193">
        <v>3.166545E-5</v>
      </c>
      <c r="M3815" s="193">
        <v>0</v>
      </c>
      <c r="N3815" s="193">
        <v>0</v>
      </c>
      <c r="O3815" s="193">
        <v>0</v>
      </c>
      <c r="P3815" s="199">
        <f t="shared" si="721"/>
        <v>2.2420193333333331E-2</v>
      </c>
      <c r="Q3815" s="240">
        <v>0.36147162999999999</v>
      </c>
      <c r="R3815" s="99">
        <v>0.35945241</v>
      </c>
      <c r="S3815" s="99">
        <v>1.3338079999999999E-3</v>
      </c>
      <c r="T3815" s="99">
        <v>4.7358999999999999E-7</v>
      </c>
      <c r="U3815" s="99">
        <v>1.0896E-4</v>
      </c>
      <c r="V3815" s="99">
        <v>2.4128990000000002E-5</v>
      </c>
      <c r="W3815" s="99">
        <v>5.5185E-4</v>
      </c>
      <c r="X3815" s="241">
        <f t="shared" si="722"/>
        <v>1.980533780174161E-3</v>
      </c>
      <c r="Y3815" s="241">
        <f t="shared" si="723"/>
        <v>6.604075104740001E-4</v>
      </c>
      <c r="Z3815" s="241">
        <f t="shared" si="724"/>
        <v>4.1777229328016102E-4</v>
      </c>
      <c r="AA3815" s="241">
        <f t="shared" si="725"/>
        <v>9.0235397641999992E-4</v>
      </c>
      <c r="AB3815" s="258">
        <v>6.2146547000000005E-4</v>
      </c>
      <c r="AC3815" s="258">
        <v>2.9454878000000002E-7</v>
      </c>
      <c r="AD3815" s="258">
        <v>9.8789534999999992E-6</v>
      </c>
      <c r="AE3815" s="258">
        <v>1.7861745E-8</v>
      </c>
      <c r="AF3815" s="258">
        <v>2.8709309000000001E-5</v>
      </c>
      <c r="AG3815" s="258">
        <v>4.1367449000000003E-8</v>
      </c>
      <c r="AH3815" s="258">
        <v>4.0668521999999999E-4</v>
      </c>
      <c r="AI3815" s="258">
        <v>2.3735879999999999E-7</v>
      </c>
      <c r="AJ3815" s="258">
        <v>4.3056676000000002E-8</v>
      </c>
      <c r="AK3815" s="258">
        <v>1.0926028999999999E-7</v>
      </c>
      <c r="AL3815" s="258">
        <v>5.8089337999999997E-9</v>
      </c>
      <c r="AM3815" s="258">
        <v>2.9340361000000001E-11</v>
      </c>
      <c r="AN3815" s="258">
        <v>3.6713749999999997E-7</v>
      </c>
      <c r="AO3815" s="258">
        <v>5.6077674E-7</v>
      </c>
      <c r="AP3815" s="258">
        <v>9.7636450000000006E-6</v>
      </c>
      <c r="AQ3815" s="258">
        <v>1.4321641999999999E-7</v>
      </c>
      <c r="AR3815" s="258">
        <v>9.0221075999999997E-4</v>
      </c>
      <c r="AT3815" s="193"/>
      <c r="AU3815" s="193"/>
      <c r="AV3815" s="193"/>
      <c r="AW3815" s="193"/>
      <c r="AX3815" s="193"/>
      <c r="AY3815" s="193"/>
      <c r="AZ3815" s="193"/>
      <c r="BA3815" s="193"/>
      <c r="BB3815" s="193"/>
      <c r="BC3815" s="193"/>
      <c r="BD3815" s="193"/>
      <c r="BE3815" s="315"/>
      <c r="BF3815" s="315"/>
      <c r="BG3815" s="315"/>
      <c r="BH3815" s="315"/>
      <c r="BI3815" s="315"/>
      <c r="BJ3815" s="315"/>
      <c r="BK3815" s="315"/>
    </row>
    <row r="3816" spans="1:63" x14ac:dyDescent="0.25">
      <c r="A3816" s="9"/>
      <c r="B3816" s="43" t="s">
        <v>4654</v>
      </c>
      <c r="C3816" s="25" t="s">
        <v>2139</v>
      </c>
      <c r="D3816" s="193">
        <v>6.7146534999999999E-3</v>
      </c>
      <c r="E3816" s="193">
        <v>6.2717368000000003E-3</v>
      </c>
      <c r="F3816" s="193">
        <v>3.1333973E-4</v>
      </c>
      <c r="G3816" s="193">
        <v>7.7765212999999998E-6</v>
      </c>
      <c r="H3816" s="193">
        <v>2.4323718000000001E-5</v>
      </c>
      <c r="I3816" s="193">
        <v>1.8676617E-5</v>
      </c>
      <c r="J3816" s="193">
        <v>1.7994849E-5</v>
      </c>
      <c r="K3816" s="193">
        <v>4.1401913999999999E-6</v>
      </c>
      <c r="L3816" s="193">
        <v>5.6665001999999999E-5</v>
      </c>
      <c r="M3816" s="193">
        <v>0</v>
      </c>
      <c r="N3816" s="193">
        <v>0</v>
      </c>
      <c r="O3816" s="193">
        <v>0</v>
      </c>
      <c r="P3816" s="199">
        <f t="shared" si="721"/>
        <v>4.6457309629629628E-2</v>
      </c>
      <c r="Q3816" s="240">
        <v>0.76118669999999999</v>
      </c>
      <c r="R3816" s="99">
        <v>0.75735178000000003</v>
      </c>
      <c r="S3816" s="99">
        <v>2.4714479999999998E-3</v>
      </c>
      <c r="T3816" s="99">
        <v>9.9813E-7</v>
      </c>
      <c r="U3816" s="99">
        <v>2.174E-4</v>
      </c>
      <c r="V3816" s="99">
        <v>4.6480570000000001E-5</v>
      </c>
      <c r="W3816" s="99">
        <v>1.0985999999999999E-3</v>
      </c>
      <c r="X3816" s="241">
        <f t="shared" si="722"/>
        <v>4.1283877834500677E-3</v>
      </c>
      <c r="Y3816" s="241">
        <f t="shared" si="723"/>
        <v>1.3613008544179999E-3</v>
      </c>
      <c r="Z3816" s="241">
        <f t="shared" si="724"/>
        <v>8.6592886541206804E-4</v>
      </c>
      <c r="AA3816" s="241">
        <f t="shared" si="725"/>
        <v>1.9011580636199999E-3</v>
      </c>
      <c r="AB3816" s="258">
        <v>1.2877698999999999E-3</v>
      </c>
      <c r="AC3816" s="258">
        <v>4.8960960000000003E-7</v>
      </c>
      <c r="AD3816" s="258">
        <v>1.4079317000000001E-5</v>
      </c>
      <c r="AE3816" s="258">
        <v>3.7420095000000001E-8</v>
      </c>
      <c r="AF3816" s="258">
        <v>5.8848022999999999E-5</v>
      </c>
      <c r="AG3816" s="258">
        <v>7.6584722999999995E-8</v>
      </c>
      <c r="AH3816" s="258">
        <v>8.4274383000000001E-4</v>
      </c>
      <c r="AI3816" s="258">
        <v>4.9024123999999997E-7</v>
      </c>
      <c r="AJ3816" s="258">
        <v>6.5789916999999999E-8</v>
      </c>
      <c r="AK3816" s="258">
        <v>2.2066419E-7</v>
      </c>
      <c r="AL3816" s="258">
        <v>9.1356993E-9</v>
      </c>
      <c r="AM3816" s="258">
        <v>5.0815767999999999E-11</v>
      </c>
      <c r="AN3816" s="258">
        <v>7.3580894999999997E-7</v>
      </c>
      <c r="AO3816" s="258">
        <v>1.1318126000000001E-6</v>
      </c>
      <c r="AP3816" s="258">
        <v>2.0531531999999999E-5</v>
      </c>
      <c r="AQ3816" s="258">
        <v>2.2736361999999999E-7</v>
      </c>
      <c r="AR3816" s="258">
        <v>1.9009306999999999E-3</v>
      </c>
      <c r="AT3816" s="193"/>
      <c r="AU3816" s="193"/>
      <c r="AV3816" s="193"/>
      <c r="AW3816" s="193"/>
      <c r="AX3816" s="193"/>
      <c r="AY3816" s="193"/>
      <c r="AZ3816" s="193"/>
      <c r="BA3816" s="193"/>
      <c r="BB3816" s="193"/>
      <c r="BC3816" s="193"/>
      <c r="BD3816" s="193"/>
      <c r="BE3816" s="315"/>
      <c r="BF3816" s="315"/>
      <c r="BG3816" s="315"/>
      <c r="BH3816" s="315"/>
      <c r="BI3816" s="315"/>
      <c r="BJ3816" s="315"/>
      <c r="BK3816" s="315"/>
    </row>
    <row r="3817" spans="1:63" x14ac:dyDescent="0.25">
      <c r="A3817" s="9"/>
      <c r="B3817" s="43" t="s">
        <v>4654</v>
      </c>
      <c r="C3817" s="25" t="s">
        <v>2138</v>
      </c>
      <c r="D3817" s="193">
        <v>1.2639684999999999E-4</v>
      </c>
      <c r="E3817" s="193">
        <v>1.0620586E-4</v>
      </c>
      <c r="F3817" s="193">
        <v>5.7549089000000003E-6</v>
      </c>
      <c r="G3817" s="193">
        <v>2.4956304E-6</v>
      </c>
      <c r="H3817" s="193">
        <v>1.2626655000000001E-7</v>
      </c>
      <c r="I3817" s="193">
        <v>1.6840605999999999E-6</v>
      </c>
      <c r="J3817" s="193">
        <v>9.3481790999999999E-7</v>
      </c>
      <c r="K3817" s="193">
        <v>2.8657809E-8</v>
      </c>
      <c r="L3817" s="193">
        <v>9.1666540000000007E-6</v>
      </c>
      <c r="M3817" s="193">
        <v>0</v>
      </c>
      <c r="N3817" s="193">
        <v>0</v>
      </c>
      <c r="O3817" s="193">
        <v>0</v>
      </c>
      <c r="P3817" s="199">
        <f t="shared" si="721"/>
        <v>7.8671007407407395E-4</v>
      </c>
      <c r="Q3817" s="240">
        <v>1.7150868000000001E-3</v>
      </c>
      <c r="R3817" s="99">
        <v>1.3299486000000001E-3</v>
      </c>
      <c r="S3817" s="99">
        <v>3.099488E-4</v>
      </c>
      <c r="T3817" s="99">
        <v>1.5141E-9</v>
      </c>
      <c r="U3817" s="99">
        <v>1.136E-5</v>
      </c>
      <c r="V3817" s="99">
        <v>4.0119620000000001E-6</v>
      </c>
      <c r="W3817" s="99">
        <v>5.9815999999999998E-5</v>
      </c>
      <c r="X3817" s="241">
        <f t="shared" si="722"/>
        <v>4.7428821388381005E-5</v>
      </c>
      <c r="Y3817" s="241">
        <f t="shared" si="723"/>
        <v>2.960074813715E-5</v>
      </c>
      <c r="Z3817" s="241">
        <f t="shared" si="724"/>
        <v>1.4430442210231002E-5</v>
      </c>
      <c r="AA3817" s="241">
        <f t="shared" si="725"/>
        <v>3.3976310410000001E-6</v>
      </c>
      <c r="AB3817" s="258">
        <v>2.1789296000000001E-5</v>
      </c>
      <c r="AC3817" s="258">
        <v>1.1899427E-7</v>
      </c>
      <c r="AD3817" s="258">
        <v>6.0987664E-6</v>
      </c>
      <c r="AE3817" s="258">
        <v>2.5925914999999998E-10</v>
      </c>
      <c r="AF3817" s="258">
        <v>1.5837602E-6</v>
      </c>
      <c r="AG3817" s="258">
        <v>9.6720079999999998E-9</v>
      </c>
      <c r="AH3817" s="258">
        <v>1.4231027E-5</v>
      </c>
      <c r="AI3817" s="258">
        <v>9.7575403999999995E-9</v>
      </c>
      <c r="AJ3817" s="258">
        <v>2.2595594999999999E-8</v>
      </c>
      <c r="AK3817" s="258">
        <v>8.9969350000000002E-9</v>
      </c>
      <c r="AL3817" s="258">
        <v>2.8149431E-9</v>
      </c>
      <c r="AM3817" s="258">
        <v>1.0012730999999999E-11</v>
      </c>
      <c r="AN3817" s="258">
        <v>3.5328061E-8</v>
      </c>
      <c r="AO3817" s="258">
        <v>4.6838238000000002E-8</v>
      </c>
      <c r="AP3817" s="258">
        <v>7.3073885000000003E-8</v>
      </c>
      <c r="AQ3817" s="258">
        <v>6.7489140999999998E-8</v>
      </c>
      <c r="AR3817" s="258">
        <v>3.3301419E-6</v>
      </c>
      <c r="AT3817" s="193"/>
      <c r="AU3817" s="193"/>
      <c r="AV3817" s="193"/>
      <c r="AW3817" s="193"/>
      <c r="AX3817" s="193"/>
      <c r="AY3817" s="193"/>
      <c r="AZ3817" s="193"/>
      <c r="BA3817" s="193"/>
      <c r="BB3817" s="193"/>
      <c r="BC3817" s="193"/>
      <c r="BD3817" s="193"/>
      <c r="BE3817" s="315"/>
      <c r="BF3817" s="315"/>
      <c r="BG3817" s="315"/>
      <c r="BH3817" s="315"/>
      <c r="BI3817" s="315"/>
      <c r="BJ3817" s="315"/>
      <c r="BK3817" s="315"/>
    </row>
    <row r="3818" spans="1:63" x14ac:dyDescent="0.25">
      <c r="A3818" s="9"/>
      <c r="B3818" s="43" t="s">
        <v>4654</v>
      </c>
      <c r="C3818" s="25" t="s">
        <v>2137</v>
      </c>
      <c r="D3818" s="193">
        <v>5.7610808999999999E-3</v>
      </c>
      <c r="E3818" s="193">
        <v>5.3793488999999998E-3</v>
      </c>
      <c r="F3818" s="193">
        <v>2.6882107999999999E-4</v>
      </c>
      <c r="G3818" s="193">
        <v>7.0121644E-6</v>
      </c>
      <c r="H3818" s="193">
        <v>2.0821632000000002E-5</v>
      </c>
      <c r="I3818" s="193">
        <v>1.6216926000000002E-5</v>
      </c>
      <c r="J3818" s="193">
        <v>1.5525680000000001E-5</v>
      </c>
      <c r="K3818" s="193">
        <v>3.5450370999999998E-6</v>
      </c>
      <c r="L3818" s="193">
        <v>4.9789532000000002E-5</v>
      </c>
      <c r="M3818" s="193">
        <v>0</v>
      </c>
      <c r="N3818" s="193">
        <v>0</v>
      </c>
      <c r="O3818" s="193">
        <v>0</v>
      </c>
      <c r="P3818" s="199">
        <f t="shared" si="721"/>
        <v>3.9847028888888886E-2</v>
      </c>
      <c r="Q3818" s="240">
        <v>0.65129137000000004</v>
      </c>
      <c r="R3818" s="99">
        <v>0.64795575999999999</v>
      </c>
      <c r="S3818" s="99">
        <v>2.1586320000000002E-3</v>
      </c>
      <c r="T3818" s="99">
        <v>8.5387999999999997E-7</v>
      </c>
      <c r="U3818" s="99">
        <v>1.8757999999999999E-4</v>
      </c>
      <c r="V3818" s="99">
        <v>4.0334309999999998E-5</v>
      </c>
      <c r="W3818" s="99">
        <v>9.4821E-4</v>
      </c>
      <c r="X3818" s="241">
        <f t="shared" si="722"/>
        <v>3.5377904357224458E-3</v>
      </c>
      <c r="Y3818" s="241">
        <f t="shared" si="723"/>
        <v>1.1685529820169998E-3</v>
      </c>
      <c r="Z3818" s="241">
        <f t="shared" si="724"/>
        <v>7.4268453322544597E-4</v>
      </c>
      <c r="AA3818" s="241">
        <f t="shared" si="725"/>
        <v>1.62655292048E-3</v>
      </c>
      <c r="AB3818" s="258">
        <v>1.1045340999999999E-3</v>
      </c>
      <c r="AC3818" s="258">
        <v>4.3596638999999999E-7</v>
      </c>
      <c r="AD3818" s="258">
        <v>1.2924246999999999E-5</v>
      </c>
      <c r="AE3818" s="258">
        <v>3.2041237000000002E-8</v>
      </c>
      <c r="AF3818" s="258">
        <v>5.0559728E-5</v>
      </c>
      <c r="AG3818" s="258">
        <v>6.6899389999999994E-8</v>
      </c>
      <c r="AH3818" s="258">
        <v>7.2282635999999995E-4</v>
      </c>
      <c r="AI3818" s="258">
        <v>4.2069816999999998E-7</v>
      </c>
      <c r="AJ3818" s="258">
        <v>5.9537989999999997E-8</v>
      </c>
      <c r="AK3818" s="258">
        <v>1.9002951000000001E-7</v>
      </c>
      <c r="AL3818" s="258">
        <v>8.2208451999999999E-9</v>
      </c>
      <c r="AM3818" s="258">
        <v>4.4910246000000003E-11</v>
      </c>
      <c r="AN3818" s="258">
        <v>6.3441439000000002E-7</v>
      </c>
      <c r="AO3818" s="258">
        <v>9.747744100000001E-7</v>
      </c>
      <c r="AP3818" s="258">
        <v>1.7570452999999999E-5</v>
      </c>
      <c r="AQ3818" s="258">
        <v>2.0422048000000001E-7</v>
      </c>
      <c r="AR3818" s="258">
        <v>1.6263486999999999E-3</v>
      </c>
      <c r="AT3818" s="193"/>
      <c r="AU3818" s="193"/>
      <c r="AV3818" s="193"/>
      <c r="AW3818" s="193"/>
      <c r="AX3818" s="193"/>
      <c r="AY3818" s="193"/>
      <c r="AZ3818" s="193"/>
      <c r="BA3818" s="193"/>
      <c r="BB3818" s="193"/>
      <c r="BC3818" s="193"/>
      <c r="BD3818" s="193"/>
      <c r="BE3818" s="315"/>
      <c r="BF3818" s="315"/>
      <c r="BG3818" s="315"/>
      <c r="BH3818" s="315"/>
      <c r="BI3818" s="315"/>
      <c r="BJ3818" s="315"/>
      <c r="BK3818" s="315"/>
    </row>
    <row r="3819" spans="1:63" x14ac:dyDescent="0.25">
      <c r="A3819" s="9"/>
      <c r="B3819" s="43" t="s">
        <v>4654</v>
      </c>
      <c r="C3819" s="25" t="s">
        <v>6304</v>
      </c>
      <c r="D3819" s="193">
        <v>6.9709977999999999E-3</v>
      </c>
      <c r="E3819" s="193">
        <v>5.5054211000000004E-3</v>
      </c>
      <c r="F3819" s="193">
        <v>7.7395741000000002E-4</v>
      </c>
      <c r="G3819" s="193">
        <v>6.5378572999999997E-5</v>
      </c>
      <c r="H3819" s="193">
        <v>1.5510533E-5</v>
      </c>
      <c r="I3819" s="193">
        <v>8.4167263999999998E-5</v>
      </c>
      <c r="J3819" s="193">
        <v>5.5611541E-5</v>
      </c>
      <c r="K3819" s="193">
        <v>1.5958867000000001E-6</v>
      </c>
      <c r="L3819" s="193">
        <v>4.6935549000000002E-4</v>
      </c>
      <c r="M3819" s="193">
        <v>0</v>
      </c>
      <c r="N3819" s="193">
        <v>0</v>
      </c>
      <c r="O3819" s="193">
        <v>0</v>
      </c>
      <c r="P3819" s="199">
        <f t="shared" si="721"/>
        <v>4.0780897037037037E-2</v>
      </c>
      <c r="Q3819" s="240">
        <v>0.60420808000000004</v>
      </c>
      <c r="R3819" s="99">
        <v>0.16470223000000001</v>
      </c>
      <c r="S3819" s="99">
        <v>0.1628928</v>
      </c>
      <c r="T3819" s="99">
        <v>6.7617999999999996E-7</v>
      </c>
      <c r="U3819" s="99">
        <v>2.9047999999999999E-3</v>
      </c>
      <c r="V3819" s="99">
        <v>0.24293956999999999</v>
      </c>
      <c r="W3819" s="99">
        <v>3.0768E-2</v>
      </c>
      <c r="X3819" s="241">
        <f t="shared" si="722"/>
        <v>2.40158761150946E-3</v>
      </c>
      <c r="Y3819" s="241">
        <f t="shared" si="723"/>
        <v>1.2719606140350001E-3</v>
      </c>
      <c r="Z3819" s="241">
        <f t="shared" si="724"/>
        <v>7.1562511967445991E-4</v>
      </c>
      <c r="AA3819" s="241">
        <f t="shared" si="725"/>
        <v>4.140018778E-4</v>
      </c>
      <c r="AB3819" s="258">
        <v>1.0469610999999999E-3</v>
      </c>
      <c r="AC3819" s="258">
        <v>6.8791649999999999E-8</v>
      </c>
      <c r="AD3819" s="258">
        <v>1.0193293E-4</v>
      </c>
      <c r="AE3819" s="258">
        <v>3.8791885000000001E-8</v>
      </c>
      <c r="AF3819" s="258">
        <v>1.1761626E-4</v>
      </c>
      <c r="AG3819" s="258">
        <v>5.3427404999999996E-6</v>
      </c>
      <c r="AH3819" s="258">
        <v>6.8339992000000002E-4</v>
      </c>
      <c r="AI3819" s="258">
        <v>1.0790038999999999E-6</v>
      </c>
      <c r="AJ3819" s="258">
        <v>5.6781086E-7</v>
      </c>
      <c r="AK3819" s="258">
        <v>3.4745758000000003E-7</v>
      </c>
      <c r="AL3819" s="258">
        <v>7.6304437000000003E-8</v>
      </c>
      <c r="AM3819" s="258">
        <v>2.4919745999999998E-10</v>
      </c>
      <c r="AN3819" s="258">
        <v>9.3771085000000003E-6</v>
      </c>
      <c r="AO3819" s="258">
        <v>6.7235682000000001E-6</v>
      </c>
      <c r="AP3819" s="258">
        <v>1.4053697000000001E-5</v>
      </c>
      <c r="AQ3819" s="258">
        <v>1.1047378000000001E-6</v>
      </c>
      <c r="AR3819" s="258">
        <v>4.1289714E-4</v>
      </c>
      <c r="AT3819" s="193"/>
      <c r="AU3819" s="193"/>
      <c r="AV3819" s="193"/>
      <c r="AW3819" s="193"/>
      <c r="AX3819" s="193"/>
      <c r="AY3819" s="193"/>
      <c r="AZ3819" s="193"/>
      <c r="BA3819" s="193"/>
      <c r="BB3819" s="193"/>
      <c r="BC3819" s="193"/>
      <c r="BD3819" s="193"/>
      <c r="BE3819" s="315"/>
      <c r="BF3819" s="315"/>
      <c r="BG3819" s="315"/>
      <c r="BH3819" s="315"/>
      <c r="BI3819" s="315"/>
      <c r="BJ3819" s="315"/>
      <c r="BK3819" s="315"/>
    </row>
    <row r="3820" spans="1:63" x14ac:dyDescent="0.25">
      <c r="A3820" s="9"/>
      <c r="B3820" s="43" t="s">
        <v>4654</v>
      </c>
      <c r="C3820" s="25" t="s">
        <v>6303</v>
      </c>
      <c r="D3820" s="193">
        <v>3.1825037E-3</v>
      </c>
      <c r="E3820" s="193">
        <v>2.2098402999999999E-3</v>
      </c>
      <c r="F3820" s="193">
        <v>4.5142772000000001E-4</v>
      </c>
      <c r="G3820" s="193">
        <v>1.3706062000000001E-4</v>
      </c>
      <c r="H3820" s="193">
        <v>4.6867067999999996E-6</v>
      </c>
      <c r="I3820" s="193">
        <v>1.2570044E-4</v>
      </c>
      <c r="J3820" s="193">
        <v>5.6898267E-5</v>
      </c>
      <c r="K3820" s="193">
        <v>6.1328179999999996E-7</v>
      </c>
      <c r="L3820" s="193">
        <v>1.9627632E-4</v>
      </c>
      <c r="M3820" s="193">
        <v>0</v>
      </c>
      <c r="N3820" s="193">
        <v>0</v>
      </c>
      <c r="O3820" s="193">
        <v>0</v>
      </c>
      <c r="P3820" s="199">
        <f t="shared" si="721"/>
        <v>1.6369187407407407E-2</v>
      </c>
      <c r="Q3820" s="240">
        <v>1.5465644999999999</v>
      </c>
      <c r="R3820" s="99">
        <v>0.14802642999999999</v>
      </c>
      <c r="S3820" s="99">
        <v>0.54741119999999999</v>
      </c>
      <c r="T3820" s="99">
        <v>9.516E-8</v>
      </c>
      <c r="U3820" s="99">
        <v>5.3633999999999999E-3</v>
      </c>
      <c r="V3820" s="99">
        <v>0.74540337000000001</v>
      </c>
      <c r="W3820" s="99">
        <v>0.10036</v>
      </c>
      <c r="X3820" s="241">
        <f t="shared" si="722"/>
        <v>1.46230219829337E-3</v>
      </c>
      <c r="Y3820" s="241">
        <f t="shared" si="723"/>
        <v>7.763042767979999E-4</v>
      </c>
      <c r="Z3820" s="241">
        <f t="shared" si="724"/>
        <v>3.1408958599537005E-4</v>
      </c>
      <c r="AA3820" s="241">
        <f t="shared" si="725"/>
        <v>3.7190833550000002E-4</v>
      </c>
      <c r="AB3820" s="258">
        <v>4.5352589E-4</v>
      </c>
      <c r="AC3820" s="258">
        <v>1.7758515000000001E-6</v>
      </c>
      <c r="AD3820" s="258">
        <v>1.9364849000000001E-4</v>
      </c>
      <c r="AE3820" s="258">
        <v>2.6218297999999999E-8</v>
      </c>
      <c r="AF3820" s="258">
        <v>1.093403E-4</v>
      </c>
      <c r="AG3820" s="258">
        <v>1.7987527000000001E-5</v>
      </c>
      <c r="AH3820" s="258">
        <v>2.9663546000000001E-4</v>
      </c>
      <c r="AI3820" s="258">
        <v>7.3694012000000004E-7</v>
      </c>
      <c r="AJ3820" s="258">
        <v>1.2152537999999999E-6</v>
      </c>
      <c r="AK3820" s="258">
        <v>7.8842592999999998E-7</v>
      </c>
      <c r="AL3820" s="258">
        <v>1.2244319000000001E-7</v>
      </c>
      <c r="AM3820" s="258">
        <v>4.0235537E-10</v>
      </c>
      <c r="AN3820" s="258">
        <v>6.3901336999999999E-6</v>
      </c>
      <c r="AO3820" s="258">
        <v>2.5148628E-6</v>
      </c>
      <c r="AP3820" s="258">
        <v>5.6856641000000003E-6</v>
      </c>
      <c r="AQ3820" s="258">
        <v>1.1680855E-6</v>
      </c>
      <c r="AR3820" s="258">
        <v>3.7074025000000002E-4</v>
      </c>
      <c r="AT3820" s="193"/>
      <c r="AU3820" s="193"/>
      <c r="AV3820" s="193"/>
      <c r="AW3820" s="193"/>
      <c r="AX3820" s="193"/>
      <c r="AY3820" s="193"/>
      <c r="AZ3820" s="193"/>
      <c r="BA3820" s="193"/>
      <c r="BB3820" s="193"/>
      <c r="BC3820" s="193"/>
      <c r="BD3820" s="193"/>
      <c r="BE3820" s="315"/>
      <c r="BF3820" s="315"/>
      <c r="BG3820" s="315"/>
      <c r="BH3820" s="315"/>
      <c r="BI3820" s="315"/>
      <c r="BJ3820" s="315"/>
      <c r="BK3820" s="315"/>
    </row>
    <row r="3821" spans="1:63" x14ac:dyDescent="0.25">
      <c r="A3821" s="9"/>
      <c r="B3821" s="43" t="s">
        <v>4654</v>
      </c>
      <c r="C3821" s="25" t="s">
        <v>6302</v>
      </c>
      <c r="D3821" s="193">
        <v>9.1229164000000001E-3</v>
      </c>
      <c r="E3821" s="193">
        <v>6.4949563999999998E-3</v>
      </c>
      <c r="F3821" s="193">
        <v>1.5261391E-3</v>
      </c>
      <c r="G3821" s="193">
        <v>5.0445605000000004E-4</v>
      </c>
      <c r="H3821" s="193">
        <v>1.0110462E-5</v>
      </c>
      <c r="I3821" s="193">
        <v>3.1693008E-4</v>
      </c>
      <c r="J3821" s="193">
        <v>7.1577511E-5</v>
      </c>
      <c r="K3821" s="193">
        <v>1.3963806E-6</v>
      </c>
      <c r="L3821" s="193">
        <v>1.9735044E-4</v>
      </c>
      <c r="M3821" s="193">
        <v>0</v>
      </c>
      <c r="N3821" s="193">
        <v>0</v>
      </c>
      <c r="O3821" s="193">
        <v>0</v>
      </c>
      <c r="P3821" s="199">
        <f t="shared" si="721"/>
        <v>4.8110788148148141E-2</v>
      </c>
      <c r="Q3821" s="240">
        <v>1.6718999999999999</v>
      </c>
      <c r="R3821" s="99">
        <v>0.53199757999999997</v>
      </c>
      <c r="S3821" s="99">
        <v>0.33920879999999998</v>
      </c>
      <c r="T3821" s="99">
        <v>2.262E-7</v>
      </c>
      <c r="U3821" s="99">
        <v>1.1767E-2</v>
      </c>
      <c r="V3821" s="99">
        <v>0.75034844000000001</v>
      </c>
      <c r="W3821" s="99">
        <v>3.8578000000000001E-2</v>
      </c>
      <c r="X3821" s="241">
        <f t="shared" si="722"/>
        <v>4.3780665623490006E-3</v>
      </c>
      <c r="Y3821" s="241">
        <f t="shared" si="723"/>
        <v>2.125838293474E-3</v>
      </c>
      <c r="Z3821" s="241">
        <f t="shared" si="724"/>
        <v>9.185850172750002E-4</v>
      </c>
      <c r="AA3821" s="241">
        <f t="shared" si="725"/>
        <v>1.3336432516E-3</v>
      </c>
      <c r="AB3821" s="258">
        <v>1.3333621999999999E-3</v>
      </c>
      <c r="AC3821" s="258">
        <v>1.8196288E-6</v>
      </c>
      <c r="AD3821" s="258">
        <v>4.6579488999999997E-4</v>
      </c>
      <c r="AE3821" s="258">
        <v>7.6301673999999999E-8</v>
      </c>
      <c r="AF3821" s="258">
        <v>3.1396258E-4</v>
      </c>
      <c r="AG3821" s="258">
        <v>1.0822693E-5</v>
      </c>
      <c r="AH3821" s="258">
        <v>8.7249221000000002E-4</v>
      </c>
      <c r="AI3821" s="258">
        <v>2.4989842E-6</v>
      </c>
      <c r="AJ3821" s="258">
        <v>4.4917088000000003E-6</v>
      </c>
      <c r="AK3821" s="258">
        <v>1.290218E-6</v>
      </c>
      <c r="AL3821" s="258">
        <v>3.8814625999999998E-7</v>
      </c>
      <c r="AM3821" s="258">
        <v>1.2009150000000001E-9</v>
      </c>
      <c r="AN3821" s="258">
        <v>1.5818869E-5</v>
      </c>
      <c r="AO3821" s="258">
        <v>6.5715381000000002E-6</v>
      </c>
      <c r="AP3821" s="258">
        <v>1.5032142E-5</v>
      </c>
      <c r="AQ3821" s="258">
        <v>1.1596516000000001E-6</v>
      </c>
      <c r="AR3821" s="258">
        <v>1.3324836E-3</v>
      </c>
      <c r="AT3821" s="193"/>
      <c r="AU3821" s="193"/>
      <c r="AV3821" s="193"/>
      <c r="AW3821" s="193"/>
      <c r="AX3821" s="193"/>
      <c r="AY3821" s="193"/>
      <c r="AZ3821" s="193"/>
      <c r="BA3821" s="193"/>
      <c r="BB3821" s="193"/>
      <c r="BC3821" s="193"/>
      <c r="BD3821" s="193"/>
      <c r="BE3821" s="315"/>
      <c r="BF3821" s="315"/>
      <c r="BG3821" s="315"/>
      <c r="BH3821" s="315"/>
      <c r="BI3821" s="315"/>
      <c r="BJ3821" s="315"/>
      <c r="BK3821" s="315"/>
    </row>
    <row r="3822" spans="1:63" x14ac:dyDescent="0.25">
      <c r="A3822" s="9"/>
      <c r="B3822" s="43" t="s">
        <v>4654</v>
      </c>
      <c r="C3822" s="25" t="s">
        <v>6301</v>
      </c>
      <c r="D3822" s="193">
        <v>3.7842518E-3</v>
      </c>
      <c r="E3822" s="193">
        <v>2.5840404999999999E-3</v>
      </c>
      <c r="F3822" s="193">
        <v>5.1887088999999996E-4</v>
      </c>
      <c r="G3822" s="193">
        <v>1.4866985999999999E-4</v>
      </c>
      <c r="H3822" s="193">
        <v>6.8153629999999996E-6</v>
      </c>
      <c r="I3822" s="193">
        <v>1.4316133999999999E-4</v>
      </c>
      <c r="J3822" s="193">
        <v>6.7346265999999996E-5</v>
      </c>
      <c r="K3822" s="193">
        <v>1.0999948E-6</v>
      </c>
      <c r="L3822" s="193">
        <v>3.1424752000000001E-4</v>
      </c>
      <c r="M3822" s="193">
        <v>0</v>
      </c>
      <c r="N3822" s="193">
        <v>0</v>
      </c>
      <c r="O3822" s="193">
        <v>0</v>
      </c>
      <c r="P3822" s="199">
        <f t="shared" si="721"/>
        <v>1.9141040740740738E-2</v>
      </c>
      <c r="Q3822" s="240">
        <v>1.6503672</v>
      </c>
      <c r="R3822" s="99">
        <v>0.17605063000000001</v>
      </c>
      <c r="S3822" s="99">
        <v>0.57820000000000005</v>
      </c>
      <c r="T3822" s="99">
        <v>1.4621000000000001E-7</v>
      </c>
      <c r="U3822" s="99">
        <v>5.7428000000000002E-3</v>
      </c>
      <c r="V3822" s="99">
        <v>0.78268360999999997</v>
      </c>
      <c r="W3822" s="99">
        <v>0.10768999999999999</v>
      </c>
      <c r="X3822" s="241">
        <f t="shared" si="722"/>
        <v>1.6958417751520699E-3</v>
      </c>
      <c r="Y3822" s="241">
        <f t="shared" si="723"/>
        <v>8.8753007782700003E-4</v>
      </c>
      <c r="Z3822" s="241">
        <f t="shared" si="724"/>
        <v>3.6617330842507001E-4</v>
      </c>
      <c r="AA3822" s="241">
        <f t="shared" si="725"/>
        <v>4.421383889E-4</v>
      </c>
      <c r="AB3822" s="258">
        <v>5.3033482999999997E-4</v>
      </c>
      <c r="AC3822" s="258">
        <v>1.8685864999999999E-6</v>
      </c>
      <c r="AD3822" s="258">
        <v>2.0923651000000001E-4</v>
      </c>
      <c r="AE3822" s="258">
        <v>3.1160326999999997E-8</v>
      </c>
      <c r="AF3822" s="258">
        <v>1.2708683000000001E-4</v>
      </c>
      <c r="AG3822" s="258">
        <v>1.8972161000000001E-5</v>
      </c>
      <c r="AH3822" s="258">
        <v>3.4690536000000003E-4</v>
      </c>
      <c r="AI3822" s="258">
        <v>8.4574715000000005E-7</v>
      </c>
      <c r="AJ3822" s="258">
        <v>1.3152513000000001E-6</v>
      </c>
      <c r="AK3822" s="258">
        <v>8.5662196000000002E-7</v>
      </c>
      <c r="AL3822" s="258">
        <v>1.3502114999999999E-7</v>
      </c>
      <c r="AM3822" s="258">
        <v>4.4256507000000001E-10</v>
      </c>
      <c r="AN3822" s="258">
        <v>7.0347609E-6</v>
      </c>
      <c r="AO3822" s="258">
        <v>3.1178099999999999E-6</v>
      </c>
      <c r="AP3822" s="258">
        <v>5.9622934000000003E-6</v>
      </c>
      <c r="AQ3822" s="258">
        <v>1.2499988999999999E-6</v>
      </c>
      <c r="AR3822" s="258">
        <v>4.4088839000000002E-4</v>
      </c>
      <c r="AT3822" s="193"/>
      <c r="AU3822" s="193"/>
      <c r="AV3822" s="193"/>
      <c r="AW3822" s="193"/>
      <c r="AX3822" s="193"/>
      <c r="AY3822" s="193"/>
      <c r="AZ3822" s="193"/>
      <c r="BA3822" s="193"/>
      <c r="BB3822" s="193"/>
      <c r="BC3822" s="193"/>
      <c r="BD3822" s="193"/>
      <c r="BE3822" s="315"/>
      <c r="BF3822" s="315"/>
      <c r="BG3822" s="315"/>
      <c r="BH3822" s="315"/>
      <c r="BI3822" s="315"/>
      <c r="BJ3822" s="315"/>
      <c r="BK3822" s="315"/>
    </row>
    <row r="3823" spans="1:63" x14ac:dyDescent="0.25">
      <c r="A3823" s="9"/>
      <c r="B3823" s="43" t="s">
        <v>4654</v>
      </c>
      <c r="C3823" s="25" t="s">
        <v>6300</v>
      </c>
      <c r="D3823" s="193">
        <v>1.0021722E-2</v>
      </c>
      <c r="E3823" s="193">
        <v>7.0834527999999999E-3</v>
      </c>
      <c r="F3823" s="193">
        <v>1.6473270999999999E-3</v>
      </c>
      <c r="G3823" s="193">
        <v>5.3442178999999997E-4</v>
      </c>
      <c r="H3823" s="193">
        <v>1.2510291999999999E-5</v>
      </c>
      <c r="I3823" s="193">
        <v>3.4395216999999999E-4</v>
      </c>
      <c r="J3823" s="193">
        <v>8.2759057999999997E-5</v>
      </c>
      <c r="K3823" s="193">
        <v>1.9222429000000002E-6</v>
      </c>
      <c r="L3823" s="193">
        <v>3.1537692999999999E-4</v>
      </c>
      <c r="M3823" s="193">
        <v>0</v>
      </c>
      <c r="N3823" s="193">
        <v>0</v>
      </c>
      <c r="O3823" s="193">
        <v>0</v>
      </c>
      <c r="P3823" s="199">
        <f t="shared" si="721"/>
        <v>5.2470020740740739E-2</v>
      </c>
      <c r="Q3823" s="240">
        <v>1.7819623</v>
      </c>
      <c r="R3823" s="99">
        <v>0.57921856999999999</v>
      </c>
      <c r="S3823" s="99">
        <v>0.3595816</v>
      </c>
      <c r="T3823" s="99">
        <v>2.8379999999999999E-7</v>
      </c>
      <c r="U3823" s="99">
        <v>1.2467000000000001E-2</v>
      </c>
      <c r="V3823" s="99">
        <v>0.78787583000000005</v>
      </c>
      <c r="W3823" s="99">
        <v>4.2819000000000003E-2</v>
      </c>
      <c r="X3823" s="241">
        <f t="shared" si="722"/>
        <v>4.7573961767316004E-3</v>
      </c>
      <c r="Y3823" s="241">
        <f t="shared" si="723"/>
        <v>2.3045419886120002E-3</v>
      </c>
      <c r="Z3823" s="241">
        <f t="shared" si="724"/>
        <v>1.0008985333195999E-3</v>
      </c>
      <c r="AA3823" s="241">
        <f t="shared" si="725"/>
        <v>1.4519556548E-3</v>
      </c>
      <c r="AB3823" s="258">
        <v>1.4541712E-3</v>
      </c>
      <c r="AC3823" s="258">
        <v>1.9145528000000002E-6</v>
      </c>
      <c r="AD3823" s="258">
        <v>4.9498147999999995E-4</v>
      </c>
      <c r="AE3823" s="258">
        <v>8.3748811999999997E-8</v>
      </c>
      <c r="AF3823" s="258">
        <v>3.4194200999999999E-4</v>
      </c>
      <c r="AG3823" s="258">
        <v>1.1448997E-5</v>
      </c>
      <c r="AH3823" s="258">
        <v>9.5156037999999995E-4</v>
      </c>
      <c r="AI3823" s="258">
        <v>2.6959066000000001E-6</v>
      </c>
      <c r="AJ3823" s="258">
        <v>4.7554063999999997E-6</v>
      </c>
      <c r="AK3823" s="258">
        <v>1.3835303999999999E-6</v>
      </c>
      <c r="AL3823" s="258">
        <v>4.1400837E-7</v>
      </c>
      <c r="AM3823" s="258">
        <v>1.2810495999999999E-9</v>
      </c>
      <c r="AN3823" s="258">
        <v>1.6934969000000002E-5</v>
      </c>
      <c r="AO3823" s="258">
        <v>7.3773355000000001E-6</v>
      </c>
      <c r="AP3823" s="258">
        <v>1.5775715999999999E-5</v>
      </c>
      <c r="AQ3823" s="258">
        <v>1.2411548E-6</v>
      </c>
      <c r="AR3823" s="258">
        <v>1.4507145E-3</v>
      </c>
      <c r="AT3823" s="193"/>
      <c r="AU3823" s="193"/>
      <c r="AV3823" s="193"/>
      <c r="AW3823" s="193"/>
      <c r="AX3823" s="193"/>
      <c r="AY3823" s="193"/>
      <c r="AZ3823" s="193"/>
      <c r="BA3823" s="193"/>
      <c r="BB3823" s="193"/>
      <c r="BC3823" s="193"/>
      <c r="BD3823" s="193"/>
      <c r="BE3823" s="315"/>
      <c r="BF3823" s="315"/>
      <c r="BG3823" s="315"/>
      <c r="BH3823" s="315"/>
      <c r="BI3823" s="315"/>
      <c r="BJ3823" s="315"/>
      <c r="BK3823" s="315"/>
    </row>
    <row r="3824" spans="1:63" x14ac:dyDescent="0.25">
      <c r="A3824" s="9"/>
      <c r="B3824" s="43" t="s">
        <v>4654</v>
      </c>
      <c r="C3824" s="25" t="s">
        <v>6299</v>
      </c>
      <c r="D3824" s="193">
        <v>8.2624049000000008E-3</v>
      </c>
      <c r="E3824" s="193">
        <v>7.5339867999999997E-3</v>
      </c>
      <c r="F3824" s="193">
        <v>3.9598087999999999E-4</v>
      </c>
      <c r="G3824" s="193">
        <v>2.214463E-5</v>
      </c>
      <c r="H3824" s="193">
        <v>3.0163195999999999E-5</v>
      </c>
      <c r="I3824" s="193">
        <v>4.0983012999999999E-5</v>
      </c>
      <c r="J3824" s="193">
        <v>2.6619508999999999E-5</v>
      </c>
      <c r="K3824" s="193">
        <v>5.4731379999999999E-6</v>
      </c>
      <c r="L3824" s="193">
        <v>2.0705380000000001E-4</v>
      </c>
      <c r="M3824" s="193">
        <v>0</v>
      </c>
      <c r="N3824" s="193">
        <v>0</v>
      </c>
      <c r="O3824" s="193">
        <v>0</v>
      </c>
      <c r="P3824" s="199">
        <f t="shared" si="721"/>
        <v>5.5807309629629626E-2</v>
      </c>
      <c r="Q3824" s="240">
        <v>1.2321530999999999</v>
      </c>
      <c r="R3824" s="99">
        <v>0.93248629999999999</v>
      </c>
      <c r="S3824" s="99">
        <v>4.649176E-2</v>
      </c>
      <c r="T3824" s="99">
        <v>1.2257E-6</v>
      </c>
      <c r="U3824" s="99">
        <v>7.5653999999999999E-4</v>
      </c>
      <c r="V3824" s="99">
        <v>0.24259095</v>
      </c>
      <c r="W3824" s="99">
        <v>9.8262999999999996E-3</v>
      </c>
      <c r="X3824" s="241">
        <f t="shared" si="722"/>
        <v>5.0465604951989498E-3</v>
      </c>
      <c r="Y3824" s="241">
        <f t="shared" si="723"/>
        <v>1.6632346759299999E-3</v>
      </c>
      <c r="Z3824" s="241">
        <f t="shared" si="724"/>
        <v>1.0424457703989496E-3</v>
      </c>
      <c r="AA3824" s="241">
        <f t="shared" si="725"/>
        <v>2.3408800488700001E-3</v>
      </c>
      <c r="AB3824" s="258">
        <v>1.5469622000000001E-3</v>
      </c>
      <c r="AC3824" s="258">
        <v>4.5512617E-7</v>
      </c>
      <c r="AD3824" s="258">
        <v>3.4480346999999998E-5</v>
      </c>
      <c r="AE3824" s="258">
        <v>4.422396E-8</v>
      </c>
      <c r="AF3824" s="258">
        <v>7.9773830999999997E-5</v>
      </c>
      <c r="AG3824" s="258">
        <v>1.5189477999999999E-6</v>
      </c>
      <c r="AH3824" s="258">
        <v>1.0124165999999999E-3</v>
      </c>
      <c r="AI3824" s="258">
        <v>6.2422703E-7</v>
      </c>
      <c r="AJ3824" s="258">
        <v>1.8992403999999999E-7</v>
      </c>
      <c r="AK3824" s="258">
        <v>3.3549333E-7</v>
      </c>
      <c r="AL3824" s="258">
        <v>2.6099476000000001E-8</v>
      </c>
      <c r="AM3824" s="258">
        <v>1.0972294999999999E-10</v>
      </c>
      <c r="AN3824" s="258">
        <v>1.7757164E-6</v>
      </c>
      <c r="AO3824" s="258">
        <v>1.8022803999999999E-6</v>
      </c>
      <c r="AP3824" s="258">
        <v>2.527532E-5</v>
      </c>
      <c r="AQ3824" s="258">
        <v>4.4224887000000001E-7</v>
      </c>
      <c r="AR3824" s="258">
        <v>2.3404378000000002E-3</v>
      </c>
      <c r="AT3824" s="193"/>
      <c r="AU3824" s="193"/>
      <c r="AV3824" s="193"/>
      <c r="AW3824" s="193"/>
      <c r="AX3824" s="193"/>
      <c r="AY3824" s="193"/>
      <c r="AZ3824" s="193"/>
      <c r="BA3824" s="193"/>
      <c r="BB3824" s="193"/>
      <c r="BC3824" s="193"/>
      <c r="BD3824" s="193"/>
      <c r="BE3824" s="315"/>
      <c r="BF3824" s="315"/>
      <c r="BG3824" s="315"/>
      <c r="BH3824" s="315"/>
      <c r="BI3824" s="315"/>
      <c r="BJ3824" s="315"/>
      <c r="BK3824" s="315"/>
    </row>
    <row r="3825" spans="1:63" x14ac:dyDescent="0.25">
      <c r="A3825" s="45" t="s">
        <v>1940</v>
      </c>
      <c r="B3825" s="45"/>
      <c r="C3825" s="43"/>
      <c r="D3825" s="199"/>
      <c r="E3825" s="199"/>
      <c r="F3825" s="199"/>
      <c r="G3825" s="199"/>
      <c r="H3825" s="199"/>
      <c r="I3825" s="199"/>
      <c r="J3825" s="199"/>
      <c r="K3825" s="199"/>
      <c r="L3825" s="199"/>
      <c r="M3825" s="199"/>
      <c r="N3825" s="199"/>
      <c r="O3825" s="199"/>
      <c r="P3825" s="199"/>
      <c r="Q3825" s="239"/>
      <c r="R3825" s="97"/>
      <c r="S3825" s="97"/>
      <c r="T3825" s="97"/>
      <c r="U3825" s="97"/>
      <c r="V3825" s="97"/>
      <c r="W3825" s="97"/>
      <c r="X3825" s="259"/>
      <c r="Y3825" s="259"/>
      <c r="Z3825" s="259"/>
      <c r="AA3825" s="258"/>
      <c r="AB3825" s="258"/>
      <c r="AC3825" s="258"/>
      <c r="AD3825" s="258"/>
      <c r="AE3825" s="258"/>
      <c r="AF3825" s="258"/>
      <c r="AG3825" s="258"/>
      <c r="AH3825" s="258"/>
      <c r="AI3825" s="258"/>
      <c r="AJ3825" s="258"/>
      <c r="AK3825" s="258"/>
      <c r="AL3825" s="258"/>
      <c r="AM3825" s="258"/>
      <c r="AN3825" s="258"/>
      <c r="AO3825" s="258"/>
      <c r="AP3825" s="258"/>
      <c r="AQ3825" s="258"/>
      <c r="AR3825" s="258"/>
      <c r="AT3825" s="193"/>
      <c r="AU3825" s="193"/>
      <c r="AV3825" s="193"/>
      <c r="AW3825" s="193"/>
      <c r="AX3825" s="193"/>
      <c r="AY3825" s="193"/>
      <c r="AZ3825" s="193"/>
      <c r="BA3825" s="193"/>
      <c r="BB3825" s="193"/>
      <c r="BC3825" s="193"/>
      <c r="BD3825" s="193"/>
      <c r="BE3825" s="315"/>
      <c r="BF3825" s="315"/>
      <c r="BG3825" s="315"/>
      <c r="BH3825" s="315"/>
      <c r="BI3825" s="315"/>
      <c r="BJ3825" s="315"/>
      <c r="BK3825" s="315"/>
    </row>
    <row r="3826" spans="1:63" x14ac:dyDescent="0.25">
      <c r="A3826" s="9"/>
      <c r="B3826" s="43" t="s">
        <v>1264</v>
      </c>
      <c r="C3826" s="6" t="s">
        <v>4285</v>
      </c>
      <c r="D3826" s="193">
        <v>630.89639</v>
      </c>
      <c r="E3826" s="193">
        <v>387.30596000000003</v>
      </c>
      <c r="F3826" s="193">
        <v>152.61761999999999</v>
      </c>
      <c r="G3826" s="193">
        <v>6.3532383000000001</v>
      </c>
      <c r="H3826" s="193">
        <v>3.22906</v>
      </c>
      <c r="I3826" s="193">
        <v>54.076279999999997</v>
      </c>
      <c r="J3826" s="193">
        <v>10.103323</v>
      </c>
      <c r="K3826" s="193">
        <v>0.48625173999999999</v>
      </c>
      <c r="L3826" s="193">
        <v>16.724657000000001</v>
      </c>
      <c r="M3826" s="193">
        <v>0</v>
      </c>
      <c r="N3826" s="193">
        <v>0</v>
      </c>
      <c r="O3826" s="193">
        <v>0</v>
      </c>
      <c r="P3826" s="199">
        <f>E3826/0.135</f>
        <v>2868.9330370370371</v>
      </c>
      <c r="Q3826" s="240">
        <v>52097.245000000003</v>
      </c>
      <c r="R3826" s="99">
        <v>48087.82</v>
      </c>
      <c r="S3826" s="99">
        <v>3371.5920000000001</v>
      </c>
      <c r="T3826" s="99">
        <v>4.6946000000000002E-2</v>
      </c>
      <c r="U3826" s="99">
        <v>144.22999999999999</v>
      </c>
      <c r="V3826" s="99">
        <v>24.036470000000001</v>
      </c>
      <c r="W3826" s="99">
        <v>469.52</v>
      </c>
      <c r="X3826" s="241">
        <f>SUM(Y3826:AA3826)</f>
        <v>301.618151862704</v>
      </c>
      <c r="Y3826" s="241">
        <f>SUM(AB3826:AG3826)</f>
        <v>125.390395486</v>
      </c>
      <c r="Z3826" s="241">
        <f>SUM(AH3826:AP3826)</f>
        <v>55.909621974703995</v>
      </c>
      <c r="AA3826" s="241">
        <f>SUM(AQ3826:AR3826)</f>
        <v>120.31813440200001</v>
      </c>
      <c r="AB3826" s="258">
        <v>79.524029999999996</v>
      </c>
      <c r="AC3826" s="258">
        <v>1.4057741E-2</v>
      </c>
      <c r="AD3826" s="258">
        <v>3.5474616000000001</v>
      </c>
      <c r="AE3826" s="258">
        <v>2.1637920000000001E-2</v>
      </c>
      <c r="AF3826" s="258">
        <v>42.221440000000001</v>
      </c>
      <c r="AG3826" s="258">
        <v>6.1768225000000003E-2</v>
      </c>
      <c r="AH3826" s="258">
        <v>52.047862000000002</v>
      </c>
      <c r="AI3826" s="258">
        <v>0.22593350000000001</v>
      </c>
      <c r="AJ3826" s="258">
        <v>2.3758951E-2</v>
      </c>
      <c r="AK3826" s="258">
        <v>6.3534439999999998E-2</v>
      </c>
      <c r="AL3826" s="258">
        <v>3.4333143999999999E-3</v>
      </c>
      <c r="AM3826" s="258">
        <v>1.1359304000000001E-5</v>
      </c>
      <c r="AN3826" s="258">
        <v>0.2209728</v>
      </c>
      <c r="AO3826" s="258">
        <v>0.58194741000000005</v>
      </c>
      <c r="AP3826" s="258">
        <v>2.7421682000000001</v>
      </c>
      <c r="AQ3826" s="258">
        <v>5.0204402000000002E-2</v>
      </c>
      <c r="AR3826" s="258">
        <v>120.26793000000001</v>
      </c>
      <c r="AT3826" s="193"/>
      <c r="AU3826" s="193"/>
      <c r="AV3826" s="193"/>
      <c r="AW3826" s="193"/>
      <c r="AX3826" s="193"/>
      <c r="AY3826" s="193"/>
      <c r="AZ3826" s="193"/>
      <c r="BA3826" s="193"/>
      <c r="BB3826" s="193"/>
      <c r="BC3826" s="193"/>
      <c r="BD3826" s="193"/>
      <c r="BE3826" s="315"/>
      <c r="BF3826" s="315"/>
      <c r="BG3826" s="315"/>
      <c r="BH3826" s="315"/>
      <c r="BI3826" s="315"/>
      <c r="BJ3826" s="315"/>
      <c r="BK3826" s="315"/>
    </row>
    <row r="3827" spans="1:63" x14ac:dyDescent="0.25">
      <c r="A3827" s="9"/>
      <c r="B3827" s="43" t="s">
        <v>1264</v>
      </c>
      <c r="C3827" s="6" t="s">
        <v>4284</v>
      </c>
      <c r="D3827" s="193">
        <v>566.58857</v>
      </c>
      <c r="E3827" s="193">
        <v>160.19324</v>
      </c>
      <c r="F3827" s="193">
        <v>72.687417999999994</v>
      </c>
      <c r="G3827" s="193">
        <v>13.139859</v>
      </c>
      <c r="H3827" s="193">
        <v>2.2261514</v>
      </c>
      <c r="I3827" s="193">
        <v>20.556208999999999</v>
      </c>
      <c r="J3827" s="193">
        <v>21.716093000000001</v>
      </c>
      <c r="K3827" s="193">
        <v>0.38774296000000003</v>
      </c>
      <c r="L3827" s="193">
        <v>275.68185999999997</v>
      </c>
      <c r="M3827" s="193">
        <v>0</v>
      </c>
      <c r="N3827" s="193">
        <v>0</v>
      </c>
      <c r="O3827" s="193">
        <v>0</v>
      </c>
      <c r="P3827" s="199">
        <f>E3827/0.135</f>
        <v>1186.6165925925925</v>
      </c>
      <c r="Q3827" s="240">
        <v>20549.052</v>
      </c>
      <c r="R3827" s="99">
        <v>15457.867</v>
      </c>
      <c r="S3827" s="99">
        <v>3399.8159999999998</v>
      </c>
      <c r="T3827" s="99">
        <v>2.8306000000000001E-2</v>
      </c>
      <c r="U3827" s="99">
        <v>206.05</v>
      </c>
      <c r="V3827" s="99">
        <v>44.790930000000003</v>
      </c>
      <c r="W3827" s="99">
        <v>1440.5</v>
      </c>
      <c r="X3827" s="241">
        <f>SUM(Y3827:AA3827)</f>
        <v>140.26673377968399</v>
      </c>
      <c r="Y3827" s="241">
        <f>SUM(AB3827:AG3827)</f>
        <v>77.080297798000004</v>
      </c>
      <c r="Z3827" s="241">
        <f>SUM(AH3827:AP3827)</f>
        <v>24.024727971683998</v>
      </c>
      <c r="AA3827" s="241">
        <f>SUM(AQ3827:AR3827)</f>
        <v>39.161708009999998</v>
      </c>
      <c r="AB3827" s="258">
        <v>32.886830000000003</v>
      </c>
      <c r="AC3827" s="258">
        <v>4.7201381999999997E-3</v>
      </c>
      <c r="AD3827" s="258">
        <v>24.099091999999999</v>
      </c>
      <c r="AE3827" s="258">
        <v>2.8913798000000002E-3</v>
      </c>
      <c r="AF3827" s="258">
        <v>19.979818000000002</v>
      </c>
      <c r="AG3827" s="258">
        <v>0.10694628</v>
      </c>
      <c r="AH3827" s="258">
        <v>21.527059000000001</v>
      </c>
      <c r="AI3827" s="258">
        <v>0.12594737</v>
      </c>
      <c r="AJ3827" s="258">
        <v>0.11493225</v>
      </c>
      <c r="AK3827" s="258">
        <v>5.8999469999999998E-2</v>
      </c>
      <c r="AL3827" s="258">
        <v>2.1004053000000002E-2</v>
      </c>
      <c r="AM3827" s="258">
        <v>6.8698684000000003E-5</v>
      </c>
      <c r="AN3827" s="258">
        <v>0.87797934</v>
      </c>
      <c r="AO3827" s="258">
        <v>0.60337706000000002</v>
      </c>
      <c r="AP3827" s="258">
        <v>0.69536072999999998</v>
      </c>
      <c r="AQ3827" s="258">
        <v>0.45459101000000002</v>
      </c>
      <c r="AR3827" s="258">
        <v>38.707116999999997</v>
      </c>
      <c r="AT3827" s="193"/>
      <c r="AU3827" s="193"/>
      <c r="AV3827" s="193"/>
      <c r="AW3827" s="193"/>
      <c r="AX3827" s="193"/>
      <c r="AY3827" s="193"/>
      <c r="AZ3827" s="193"/>
      <c r="BA3827" s="193"/>
      <c r="BB3827" s="193"/>
      <c r="BC3827" s="193"/>
      <c r="BD3827" s="193"/>
      <c r="BE3827" s="315"/>
      <c r="BF3827" s="315"/>
      <c r="BG3827" s="315"/>
      <c r="BH3827" s="315"/>
      <c r="BI3827" s="315"/>
      <c r="BJ3827" s="315"/>
      <c r="BK3827" s="315"/>
    </row>
    <row r="3828" spans="1:63" x14ac:dyDescent="0.25">
      <c r="A3828" s="9"/>
      <c r="B3828" s="43" t="s">
        <v>1264</v>
      </c>
      <c r="C3828" s="6" t="s">
        <v>4283</v>
      </c>
      <c r="D3828" s="193">
        <v>607.18219999999997</v>
      </c>
      <c r="E3828" s="193">
        <v>361.75439</v>
      </c>
      <c r="F3828" s="193">
        <v>61.549877000000002</v>
      </c>
      <c r="G3828" s="193">
        <v>6.5240689999999999</v>
      </c>
      <c r="H3828" s="193">
        <v>2.5984902000000001</v>
      </c>
      <c r="I3828" s="193">
        <v>15.329666</v>
      </c>
      <c r="J3828" s="193">
        <v>10.429912</v>
      </c>
      <c r="K3828" s="193">
        <v>0.62558051000000003</v>
      </c>
      <c r="L3828" s="193">
        <v>148.37021999999999</v>
      </c>
      <c r="M3828" s="193">
        <v>0</v>
      </c>
      <c r="N3828" s="193">
        <v>0</v>
      </c>
      <c r="O3828" s="193">
        <v>0</v>
      </c>
      <c r="P3828" s="199">
        <f>E3828/0.135</f>
        <v>2679.6621481481479</v>
      </c>
      <c r="Q3828" s="240">
        <v>36310.675000000003</v>
      </c>
      <c r="R3828" s="99">
        <v>28292.067999999999</v>
      </c>
      <c r="S3828" s="99">
        <v>4681.2079999999996</v>
      </c>
      <c r="T3828" s="99">
        <v>6.3497999999999999E-2</v>
      </c>
      <c r="U3828" s="99">
        <v>152.53</v>
      </c>
      <c r="V3828" s="99">
        <v>13.705500000000001</v>
      </c>
      <c r="W3828" s="99">
        <v>3171.1</v>
      </c>
      <c r="X3828" s="241">
        <f>SUM(Y3828:AA3828)</f>
        <v>220.06172774557197</v>
      </c>
      <c r="Y3828" s="241">
        <f>SUM(AB3828:AG3828)</f>
        <v>99.320310856799978</v>
      </c>
      <c r="Z3828" s="241">
        <f>SUM(AH3828:AP3828)</f>
        <v>49.905013180772002</v>
      </c>
      <c r="AA3828" s="241">
        <f>SUM(AQ3828:AR3828)</f>
        <v>70.836403708000006</v>
      </c>
      <c r="AB3828" s="258">
        <v>74.259052999999994</v>
      </c>
      <c r="AC3828" s="258">
        <v>5.4203523999999999E-3</v>
      </c>
      <c r="AD3828" s="258">
        <v>8.0896775000000005</v>
      </c>
      <c r="AE3828" s="258">
        <v>4.9809744000000001E-3</v>
      </c>
      <c r="AF3828" s="258">
        <v>16.844252999999998</v>
      </c>
      <c r="AG3828" s="258">
        <v>0.11692603</v>
      </c>
      <c r="AH3828" s="258">
        <v>48.613951</v>
      </c>
      <c r="AI3828" s="258">
        <v>9.8706005999999999E-2</v>
      </c>
      <c r="AJ3828" s="258">
        <v>5.3817897000000003E-2</v>
      </c>
      <c r="AK3828" s="258">
        <v>3.9468602999999998E-2</v>
      </c>
      <c r="AL3828" s="258">
        <v>8.8530598999999998E-3</v>
      </c>
      <c r="AM3828" s="258">
        <v>2.7553872000000001E-5</v>
      </c>
      <c r="AN3828" s="258">
        <v>0.44611567000000002</v>
      </c>
      <c r="AO3828" s="258">
        <v>0.65461069000000005</v>
      </c>
      <c r="AP3828" s="258">
        <v>-1.0537299E-2</v>
      </c>
      <c r="AQ3828" s="258">
        <v>3.2239707999999999E-2</v>
      </c>
      <c r="AR3828" s="258">
        <v>70.804164</v>
      </c>
      <c r="AT3828" s="193"/>
      <c r="AU3828" s="193"/>
      <c r="AV3828" s="193"/>
      <c r="AW3828" s="193"/>
      <c r="AX3828" s="193"/>
      <c r="AY3828" s="193"/>
      <c r="AZ3828" s="193"/>
      <c r="BA3828" s="193"/>
      <c r="BB3828" s="193"/>
      <c r="BC3828" s="193"/>
      <c r="BD3828" s="193"/>
      <c r="BE3828" s="315"/>
      <c r="BF3828" s="315"/>
      <c r="BG3828" s="315"/>
      <c r="BH3828" s="315"/>
      <c r="BI3828" s="315"/>
      <c r="BJ3828" s="315"/>
      <c r="BK3828" s="315"/>
    </row>
    <row r="3829" spans="1:63" x14ac:dyDescent="0.25">
      <c r="A3829" s="9"/>
      <c r="B3829" s="43" t="s">
        <v>1264</v>
      </c>
      <c r="C3829" s="6" t="s">
        <v>4282</v>
      </c>
      <c r="D3829" s="193">
        <v>1038.9766</v>
      </c>
      <c r="E3829" s="193">
        <v>681.50185999999997</v>
      </c>
      <c r="F3829" s="193">
        <v>92.783233999999993</v>
      </c>
      <c r="G3829" s="193">
        <v>43.069623</v>
      </c>
      <c r="H3829" s="193">
        <v>2.0390275</v>
      </c>
      <c r="I3829" s="193">
        <v>29.303003</v>
      </c>
      <c r="J3829" s="193">
        <v>14.60933</v>
      </c>
      <c r="K3829" s="193">
        <v>0.41217303</v>
      </c>
      <c r="L3829" s="193">
        <v>175.25833</v>
      </c>
      <c r="M3829" s="193">
        <v>0</v>
      </c>
      <c r="N3829" s="193">
        <v>0</v>
      </c>
      <c r="O3829" s="193">
        <v>0</v>
      </c>
      <c r="P3829" s="199">
        <f>E3829/0.135</f>
        <v>5048.1619259259251</v>
      </c>
      <c r="Q3829" s="240">
        <v>24416.884999999998</v>
      </c>
      <c r="R3829" s="99">
        <v>18304.087</v>
      </c>
      <c r="S3829" s="99">
        <v>4827.5360000000001</v>
      </c>
      <c r="T3829" s="99">
        <v>1.9431E-2</v>
      </c>
      <c r="U3829" s="99">
        <v>163.97</v>
      </c>
      <c r="V3829" s="99">
        <v>42.872300000000003</v>
      </c>
      <c r="W3829" s="99">
        <v>1078.4000000000001</v>
      </c>
      <c r="X3829" s="241">
        <f>SUM(Y3829:AA3829)</f>
        <v>419.63855538013001</v>
      </c>
      <c r="Y3829" s="241">
        <f>SUM(AB3829:AG3829)</f>
        <v>278.4045637657</v>
      </c>
      <c r="Z3829" s="241">
        <f>SUM(AH3829:AP3829)</f>
        <v>94.189186614429985</v>
      </c>
      <c r="AA3829" s="241">
        <f>SUM(AQ3829:AR3829)</f>
        <v>47.044805000000004</v>
      </c>
      <c r="AB3829" s="258">
        <v>139.85794999999999</v>
      </c>
      <c r="AC3829" s="258">
        <v>3.4227120000000002</v>
      </c>
      <c r="AD3829" s="258">
        <v>108.45274000000001</v>
      </c>
      <c r="AE3829" s="258">
        <v>3.9940656999999996E-3</v>
      </c>
      <c r="AF3829" s="258">
        <v>26.518063000000001</v>
      </c>
      <c r="AG3829" s="258">
        <v>0.14910470000000001</v>
      </c>
      <c r="AH3829" s="258">
        <v>91.392922999999996</v>
      </c>
      <c r="AI3829" s="258">
        <v>0.15795819999999999</v>
      </c>
      <c r="AJ3829" s="258">
        <v>0.39095614000000001</v>
      </c>
      <c r="AK3829" s="258">
        <v>0.12388019</v>
      </c>
      <c r="AL3829" s="258">
        <v>4.9649725999999998E-2</v>
      </c>
      <c r="AM3829" s="258">
        <v>1.7596843E-4</v>
      </c>
      <c r="AN3829" s="258">
        <v>0.61485688000000005</v>
      </c>
      <c r="AO3829" s="258">
        <v>0.70035398999999998</v>
      </c>
      <c r="AP3829" s="258">
        <v>0.75843252000000005</v>
      </c>
      <c r="AQ3829" s="258">
        <v>1.188752</v>
      </c>
      <c r="AR3829" s="258">
        <v>45.856053000000003</v>
      </c>
      <c r="AT3829" s="193"/>
      <c r="AU3829" s="193"/>
      <c r="AV3829" s="193"/>
      <c r="AW3829" s="193"/>
      <c r="AX3829" s="193"/>
      <c r="AY3829" s="193"/>
      <c r="AZ3829" s="193"/>
      <c r="BA3829" s="193"/>
      <c r="BB3829" s="193"/>
      <c r="BC3829" s="193"/>
      <c r="BD3829" s="193"/>
      <c r="BE3829" s="315"/>
      <c r="BF3829" s="315"/>
      <c r="BG3829" s="315"/>
      <c r="BH3829" s="315"/>
      <c r="BI3829" s="315"/>
      <c r="BJ3829" s="315"/>
      <c r="BK3829" s="315"/>
    </row>
    <row r="3830" spans="1:63" x14ac:dyDescent="0.25">
      <c r="A3830" s="9"/>
      <c r="B3830" s="43" t="s">
        <v>1264</v>
      </c>
      <c r="C3830" s="6" t="s">
        <v>4281</v>
      </c>
      <c r="D3830" s="193">
        <v>346.32504999999998</v>
      </c>
      <c r="E3830" s="193">
        <v>227.16652999999999</v>
      </c>
      <c r="F3830" s="193">
        <v>30.927713000000001</v>
      </c>
      <c r="G3830" s="193">
        <v>14.356659000000001</v>
      </c>
      <c r="H3830" s="193">
        <v>0.67968318000000005</v>
      </c>
      <c r="I3830" s="193">
        <v>9.7677592000000004</v>
      </c>
      <c r="J3830" s="193">
        <v>4.8697656</v>
      </c>
      <c r="K3830" s="193">
        <v>0.13738966</v>
      </c>
      <c r="L3830" s="193">
        <v>58.419558000000002</v>
      </c>
      <c r="M3830" s="193">
        <v>0</v>
      </c>
      <c r="N3830" s="193">
        <v>0</v>
      </c>
      <c r="O3830" s="193">
        <v>0</v>
      </c>
      <c r="P3830" s="199">
        <f>E3830/0.135</f>
        <v>1682.7150370370368</v>
      </c>
      <c r="Q3830" s="240">
        <v>8138.9040000000005</v>
      </c>
      <c r="R3830" s="99">
        <v>6101.3305</v>
      </c>
      <c r="S3830" s="99">
        <v>1609.16</v>
      </c>
      <c r="T3830" s="99">
        <v>6.4770000000000001E-3</v>
      </c>
      <c r="U3830" s="99">
        <v>54.655999999999999</v>
      </c>
      <c r="V3830" s="99">
        <v>14.2911</v>
      </c>
      <c r="W3830" s="99">
        <v>359.46</v>
      </c>
      <c r="X3830" s="241">
        <f>SUM(Y3830:AA3830)</f>
        <v>139.87963037655399</v>
      </c>
      <c r="Y3830" s="241">
        <f>SUM(AB3830:AG3830)</f>
        <v>92.801816017699991</v>
      </c>
      <c r="Z3830" s="241">
        <f>SUM(AH3830:AP3830)</f>
        <v>31.396293468854001</v>
      </c>
      <c r="AA3830" s="241">
        <f>SUM(AQ3830:AR3830)</f>
        <v>15.68152089</v>
      </c>
      <c r="AB3830" s="258">
        <v>46.619160999999998</v>
      </c>
      <c r="AC3830" s="258">
        <v>1.1409039999999999</v>
      </c>
      <c r="AD3830" s="258">
        <v>36.151274000000001</v>
      </c>
      <c r="AE3830" s="258">
        <v>1.3313657E-3</v>
      </c>
      <c r="AF3830" s="258">
        <v>8.8394443000000003</v>
      </c>
      <c r="AG3830" s="258">
        <v>4.9701351999999997E-2</v>
      </c>
      <c r="AH3830" s="258">
        <v>30.464206000000001</v>
      </c>
      <c r="AI3830" s="258">
        <v>5.2652656999999999E-2</v>
      </c>
      <c r="AJ3830" s="258">
        <v>0.13031982</v>
      </c>
      <c r="AK3830" s="258">
        <v>4.1292731999999999E-2</v>
      </c>
      <c r="AL3830" s="258">
        <v>1.6549893999999999E-2</v>
      </c>
      <c r="AM3830" s="258">
        <v>5.8655854000000003E-5</v>
      </c>
      <c r="AN3830" s="258">
        <v>0.20495263999999999</v>
      </c>
      <c r="AO3830" s="258">
        <v>0.23345089999999999</v>
      </c>
      <c r="AP3830" s="258">
        <v>0.25281017</v>
      </c>
      <c r="AQ3830" s="258">
        <v>0.39625089000000002</v>
      </c>
      <c r="AR3830" s="258">
        <v>15.285270000000001</v>
      </c>
      <c r="AT3830" s="193"/>
      <c r="AU3830" s="193"/>
      <c r="AV3830" s="193"/>
      <c r="AW3830" s="193"/>
      <c r="AX3830" s="193"/>
      <c r="AY3830" s="193"/>
      <c r="AZ3830" s="193"/>
      <c r="BA3830" s="193"/>
      <c r="BB3830" s="193"/>
      <c r="BC3830" s="193"/>
      <c r="BD3830" s="193"/>
      <c r="BE3830" s="315"/>
      <c r="BF3830" s="315"/>
      <c r="BG3830" s="315"/>
      <c r="BH3830" s="315"/>
      <c r="BI3830" s="315"/>
      <c r="BJ3830" s="315"/>
      <c r="BK3830" s="315"/>
    </row>
    <row r="3831" spans="1:63" x14ac:dyDescent="0.25">
      <c r="A3831" s="45" t="s">
        <v>623</v>
      </c>
      <c r="B3831" s="45"/>
      <c r="C3831" s="43"/>
      <c r="D3831" s="199"/>
      <c r="E3831" s="199"/>
      <c r="F3831" s="199"/>
      <c r="G3831" s="199"/>
      <c r="H3831" s="199"/>
      <c r="I3831" s="199"/>
      <c r="J3831" s="199"/>
      <c r="K3831" s="199"/>
      <c r="L3831" s="199"/>
      <c r="M3831" s="199"/>
      <c r="N3831" s="199"/>
      <c r="O3831" s="199"/>
      <c r="P3831" s="199"/>
      <c r="Q3831" s="239"/>
      <c r="R3831" s="97"/>
      <c r="S3831" s="97"/>
      <c r="T3831" s="97"/>
      <c r="U3831" s="97"/>
      <c r="V3831" s="97"/>
      <c r="W3831" s="97"/>
      <c r="X3831" s="259"/>
      <c r="Y3831" s="259"/>
      <c r="Z3831" s="259"/>
      <c r="AA3831" s="258"/>
      <c r="AB3831" s="258"/>
      <c r="AC3831" s="258"/>
      <c r="AD3831" s="258"/>
      <c r="AE3831" s="258"/>
      <c r="AF3831" s="258"/>
      <c r="AG3831" s="258"/>
      <c r="AH3831" s="258"/>
      <c r="AI3831" s="258"/>
      <c r="AJ3831" s="258"/>
      <c r="AK3831" s="258"/>
      <c r="AL3831" s="258"/>
      <c r="AM3831" s="258"/>
      <c r="AN3831" s="258"/>
      <c r="AO3831" s="258"/>
      <c r="AP3831" s="258"/>
      <c r="AQ3831" s="258"/>
      <c r="AR3831" s="258"/>
      <c r="AT3831" s="193"/>
      <c r="AU3831" s="193"/>
      <c r="AV3831" s="193"/>
      <c r="AW3831" s="193"/>
      <c r="AX3831" s="193"/>
      <c r="AY3831" s="193"/>
      <c r="AZ3831" s="193"/>
      <c r="BA3831" s="193"/>
      <c r="BB3831" s="193"/>
      <c r="BC3831" s="193"/>
      <c r="BD3831" s="193"/>
      <c r="BE3831" s="315"/>
      <c r="BF3831" s="315"/>
      <c r="BG3831" s="315"/>
      <c r="BH3831" s="315"/>
      <c r="BI3831" s="315"/>
      <c r="BJ3831" s="315"/>
      <c r="BK3831" s="315"/>
    </row>
    <row r="3832" spans="1:63" x14ac:dyDescent="0.25">
      <c r="A3832" s="9"/>
      <c r="B3832" s="43" t="s">
        <v>4654</v>
      </c>
      <c r="C3832" s="25" t="s">
        <v>4286</v>
      </c>
      <c r="D3832" s="193">
        <v>3.7041827999999999E-2</v>
      </c>
      <c r="E3832" s="193">
        <v>2.5957989000000001E-2</v>
      </c>
      <c r="F3832" s="193">
        <v>2.5040868999999999E-3</v>
      </c>
      <c r="G3832" s="193">
        <v>5.3570292999999998E-3</v>
      </c>
      <c r="H3832" s="193">
        <v>1.9091596000000001E-3</v>
      </c>
      <c r="I3832" s="193">
        <v>1.1043004E-3</v>
      </c>
      <c r="J3832" s="193">
        <v>1.0253094999999999E-4</v>
      </c>
      <c r="K3832" s="193">
        <v>1.0330994E-5</v>
      </c>
      <c r="L3832" s="193">
        <v>9.6401037000000002E-5</v>
      </c>
      <c r="M3832" s="193">
        <v>0</v>
      </c>
      <c r="N3832" s="193">
        <v>0</v>
      </c>
      <c r="O3832" s="193">
        <v>0</v>
      </c>
      <c r="P3832" s="199">
        <f>E3832/0.135</f>
        <v>0.19228139999999999</v>
      </c>
      <c r="Q3832" s="240">
        <v>2.1276315000000001</v>
      </c>
      <c r="R3832" s="99">
        <v>2.1008136999999998</v>
      </c>
      <c r="S3832" s="99">
        <v>2.25904E-2</v>
      </c>
      <c r="T3832" s="99">
        <v>8.2433999999999996E-8</v>
      </c>
      <c r="U3832" s="99">
        <v>1.0495000000000001E-3</v>
      </c>
      <c r="V3832" s="99">
        <v>4.1155590000000001E-4</v>
      </c>
      <c r="W3832" s="99">
        <v>2.7661999999999999E-3</v>
      </c>
      <c r="X3832" s="241">
        <f>SUM(Y3832:AA3832)</f>
        <v>1.9245060429876001E-2</v>
      </c>
      <c r="Y3832" s="241">
        <f>SUM(AB3832:AG3832)</f>
        <v>1.0366367996397001E-2</v>
      </c>
      <c r="Z3832" s="241">
        <f>SUM(AH3832:AP3832)</f>
        <v>3.6187548076489998E-3</v>
      </c>
      <c r="AA3832" s="241">
        <f>SUM(AQ3832:AR3832)</f>
        <v>5.2599376258299999E-3</v>
      </c>
      <c r="AB3832" s="258">
        <v>5.3300216999999997E-3</v>
      </c>
      <c r="AC3832" s="258">
        <v>2.6633987000000001E-8</v>
      </c>
      <c r="AD3832" s="258">
        <v>4.0797133000000001E-3</v>
      </c>
      <c r="AE3832" s="258">
        <v>4.7920620000000005E-7</v>
      </c>
      <c r="AF3832" s="258">
        <v>9.5539582999999999E-4</v>
      </c>
      <c r="AG3832" s="258">
        <v>7.3132620999999999E-7</v>
      </c>
      <c r="AH3832" s="258">
        <v>3.4884244000000001E-3</v>
      </c>
      <c r="AI3832" s="258">
        <v>3.9282621000000003E-6</v>
      </c>
      <c r="AJ3832" s="258">
        <v>4.7910505000000002E-5</v>
      </c>
      <c r="AK3832" s="258">
        <v>2.8919512E-6</v>
      </c>
      <c r="AL3832" s="258">
        <v>3.6817459999999998E-6</v>
      </c>
      <c r="AM3832" s="258">
        <v>1.1001149E-8</v>
      </c>
      <c r="AN3832" s="258">
        <v>4.1419201999999997E-6</v>
      </c>
      <c r="AO3832" s="258">
        <v>2.9506514000000001E-5</v>
      </c>
      <c r="AP3832" s="258">
        <v>3.8258508000000002E-5</v>
      </c>
      <c r="AQ3832" s="258">
        <v>2.6472582999999998E-7</v>
      </c>
      <c r="AR3832" s="258">
        <v>5.2596728999999998E-3</v>
      </c>
      <c r="AT3832" s="193"/>
      <c r="AU3832" s="193"/>
      <c r="AV3832" s="193"/>
      <c r="AW3832" s="193"/>
      <c r="AX3832" s="193"/>
      <c r="AY3832" s="193"/>
      <c r="AZ3832" s="193"/>
      <c r="BA3832" s="193"/>
      <c r="BB3832" s="193"/>
      <c r="BC3832" s="193"/>
      <c r="BD3832" s="193"/>
      <c r="BE3832" s="315"/>
      <c r="BF3832" s="315"/>
      <c r="BG3832" s="315"/>
      <c r="BH3832" s="315"/>
      <c r="BI3832" s="315"/>
      <c r="BJ3832" s="315"/>
      <c r="BK3832" s="315"/>
    </row>
    <row r="3833" spans="1:63" x14ac:dyDescent="0.25">
      <c r="A3833" s="45" t="s">
        <v>624</v>
      </c>
      <c r="B3833" s="45"/>
      <c r="C3833" s="43"/>
      <c r="D3833" s="199"/>
      <c r="E3833" s="199"/>
      <c r="F3833" s="199"/>
      <c r="G3833" s="199"/>
      <c r="H3833" s="199"/>
      <c r="I3833" s="199"/>
      <c r="J3833" s="199"/>
      <c r="K3833" s="199"/>
      <c r="L3833" s="199"/>
      <c r="M3833" s="199"/>
      <c r="N3833" s="199"/>
      <c r="O3833" s="199"/>
      <c r="P3833" s="199"/>
      <c r="Q3833" s="239"/>
      <c r="R3833" s="97"/>
      <c r="S3833" s="97"/>
      <c r="T3833" s="97"/>
      <c r="U3833" s="97"/>
      <c r="V3833" s="97"/>
      <c r="W3833" s="97"/>
      <c r="X3833" s="259"/>
      <c r="Y3833" s="259"/>
      <c r="Z3833" s="259"/>
      <c r="AA3833" s="258"/>
      <c r="AB3833" s="258"/>
      <c r="AC3833" s="258"/>
      <c r="AD3833" s="258"/>
      <c r="AE3833" s="258"/>
      <c r="AF3833" s="258"/>
      <c r="AG3833" s="258"/>
      <c r="AH3833" s="258"/>
      <c r="AI3833" s="258"/>
      <c r="AJ3833" s="258"/>
      <c r="AK3833" s="258"/>
      <c r="AL3833" s="258"/>
      <c r="AM3833" s="258"/>
      <c r="AN3833" s="258"/>
      <c r="AO3833" s="258"/>
      <c r="AP3833" s="258"/>
      <c r="AQ3833" s="258"/>
      <c r="AR3833" s="258"/>
      <c r="AT3833" s="193"/>
      <c r="AU3833" s="193"/>
      <c r="AV3833" s="193"/>
      <c r="AW3833" s="193"/>
      <c r="AX3833" s="193"/>
      <c r="AY3833" s="193"/>
      <c r="AZ3833" s="193"/>
      <c r="BA3833" s="193"/>
      <c r="BB3833" s="193"/>
      <c r="BC3833" s="193"/>
      <c r="BD3833" s="193"/>
      <c r="BE3833" s="315"/>
      <c r="BF3833" s="315"/>
      <c r="BG3833" s="315"/>
      <c r="BH3833" s="315"/>
      <c r="BI3833" s="315"/>
      <c r="BJ3833" s="315"/>
      <c r="BK3833" s="315"/>
    </row>
    <row r="3834" spans="1:63" x14ac:dyDescent="0.25">
      <c r="A3834" s="9"/>
      <c r="B3834" s="43" t="s">
        <v>4654</v>
      </c>
      <c r="C3834" s="25" t="s">
        <v>4287</v>
      </c>
      <c r="D3834" s="193">
        <v>2.5903097999999999E-2</v>
      </c>
      <c r="E3834" s="193">
        <v>1.8152310000000001E-2</v>
      </c>
      <c r="F3834" s="193">
        <v>1.7510738E-3</v>
      </c>
      <c r="G3834" s="193">
        <v>3.7460533000000002E-3</v>
      </c>
      <c r="H3834" s="193">
        <v>1.3350742E-3</v>
      </c>
      <c r="I3834" s="193">
        <v>7.7224797999999998E-4</v>
      </c>
      <c r="J3834" s="193">
        <v>7.1700479000000005E-5</v>
      </c>
      <c r="K3834" s="193">
        <v>7.2244771000000004E-6</v>
      </c>
      <c r="L3834" s="193">
        <v>6.7414031E-5</v>
      </c>
      <c r="M3834" s="193">
        <v>0</v>
      </c>
      <c r="N3834" s="193">
        <v>0</v>
      </c>
      <c r="O3834" s="193">
        <v>0</v>
      </c>
      <c r="P3834" s="199">
        <f>E3834/0.135</f>
        <v>0.13446155555555556</v>
      </c>
      <c r="Q3834" s="240">
        <v>1.4877990999999999</v>
      </c>
      <c r="R3834" s="99">
        <v>1.4690453000000001</v>
      </c>
      <c r="S3834" s="99">
        <v>1.5797599999999998E-2</v>
      </c>
      <c r="T3834" s="99">
        <v>5.7645999999999999E-8</v>
      </c>
      <c r="U3834" s="99">
        <v>7.3388000000000001E-4</v>
      </c>
      <c r="V3834" s="99">
        <v>2.878E-4</v>
      </c>
      <c r="W3834" s="99">
        <v>1.9344E-3</v>
      </c>
      <c r="X3834" s="241">
        <f>SUM(Y3834:AA3834)</f>
        <v>1.34578872725698E-2</v>
      </c>
      <c r="Y3834" s="241">
        <f>SUM(AB3834:AG3834)</f>
        <v>7.2491685424989991E-3</v>
      </c>
      <c r="Z3834" s="241">
        <f>SUM(AH3834:AP3834)</f>
        <v>2.5305788064508006E-3</v>
      </c>
      <c r="AA3834" s="241">
        <f>SUM(AQ3834:AR3834)</f>
        <v>3.6781399236199999E-3</v>
      </c>
      <c r="AB3834" s="258">
        <v>3.7272611E-3</v>
      </c>
      <c r="AC3834" s="258">
        <v>1.8625268999999999E-8</v>
      </c>
      <c r="AD3834" s="258">
        <v>2.8529383999999999E-3</v>
      </c>
      <c r="AE3834" s="258">
        <v>3.3510764999999999E-7</v>
      </c>
      <c r="AF3834" s="258">
        <v>6.6810388999999999E-4</v>
      </c>
      <c r="AG3834" s="258">
        <v>5.1141957999999997E-7</v>
      </c>
      <c r="AH3834" s="258">
        <v>2.4394400999999998E-3</v>
      </c>
      <c r="AI3834" s="258">
        <v>2.7469767999999998E-6</v>
      </c>
      <c r="AJ3834" s="258">
        <v>3.3502717E-5</v>
      </c>
      <c r="AK3834" s="258">
        <v>2.0223697000000001E-6</v>
      </c>
      <c r="AL3834" s="258">
        <v>2.5746605E-6</v>
      </c>
      <c r="AM3834" s="258">
        <v>7.6931507999999999E-9</v>
      </c>
      <c r="AN3834" s="258">
        <v>2.8964342999999998E-6</v>
      </c>
      <c r="AO3834" s="258">
        <v>2.0633813000000001E-5</v>
      </c>
      <c r="AP3834" s="258">
        <v>2.6754042E-5</v>
      </c>
      <c r="AQ3834" s="258">
        <v>1.8512362000000001E-7</v>
      </c>
      <c r="AR3834" s="258">
        <v>3.6779548E-3</v>
      </c>
      <c r="AT3834" s="193"/>
      <c r="AU3834" s="193"/>
      <c r="AV3834" s="193"/>
      <c r="AW3834" s="193"/>
      <c r="AX3834" s="193"/>
      <c r="AY3834" s="193"/>
      <c r="AZ3834" s="193"/>
      <c r="BA3834" s="193"/>
      <c r="BB3834" s="193"/>
      <c r="BC3834" s="193"/>
      <c r="BD3834" s="193"/>
      <c r="BE3834" s="315"/>
      <c r="BF3834" s="315"/>
      <c r="BG3834" s="315"/>
      <c r="BH3834" s="315"/>
      <c r="BI3834" s="315"/>
      <c r="BJ3834" s="315"/>
      <c r="BK3834" s="315"/>
    </row>
    <row r="3835" spans="1:63" x14ac:dyDescent="0.25">
      <c r="A3835" s="45" t="s">
        <v>625</v>
      </c>
      <c r="B3835" s="45"/>
      <c r="C3835" s="43"/>
      <c r="D3835" s="199"/>
      <c r="E3835" s="199"/>
      <c r="F3835" s="199"/>
      <c r="G3835" s="199"/>
      <c r="H3835" s="199"/>
      <c r="I3835" s="199"/>
      <c r="J3835" s="199"/>
      <c r="K3835" s="199"/>
      <c r="L3835" s="199"/>
      <c r="M3835" s="199"/>
      <c r="N3835" s="199"/>
      <c r="O3835" s="199"/>
      <c r="P3835" s="199"/>
      <c r="Q3835" s="239"/>
      <c r="R3835" s="97"/>
      <c r="S3835" s="97"/>
      <c r="T3835" s="97"/>
      <c r="U3835" s="97"/>
      <c r="V3835" s="97"/>
      <c r="W3835" s="97"/>
      <c r="X3835" s="259"/>
      <c r="Y3835" s="259"/>
      <c r="Z3835" s="259"/>
      <c r="AA3835" s="258"/>
      <c r="AB3835" s="258"/>
      <c r="AC3835" s="258"/>
      <c r="AD3835" s="258"/>
      <c r="AE3835" s="258"/>
      <c r="AF3835" s="258"/>
      <c r="AG3835" s="258"/>
      <c r="AH3835" s="258"/>
      <c r="AI3835" s="258"/>
      <c r="AJ3835" s="258"/>
      <c r="AK3835" s="258"/>
      <c r="AL3835" s="258"/>
      <c r="AM3835" s="258"/>
      <c r="AN3835" s="258"/>
      <c r="AO3835" s="258"/>
      <c r="AP3835" s="258"/>
      <c r="AQ3835" s="258"/>
      <c r="AR3835" s="258"/>
      <c r="AT3835" s="193"/>
      <c r="AU3835" s="193"/>
      <c r="AV3835" s="193"/>
      <c r="AW3835" s="193"/>
      <c r="AX3835" s="193"/>
      <c r="AY3835" s="193"/>
      <c r="AZ3835" s="193"/>
      <c r="BA3835" s="193"/>
      <c r="BB3835" s="193"/>
      <c r="BC3835" s="193"/>
      <c r="BD3835" s="193"/>
      <c r="BE3835" s="315"/>
      <c r="BF3835" s="315"/>
      <c r="BG3835" s="315"/>
      <c r="BH3835" s="315"/>
      <c r="BI3835" s="315"/>
      <c r="BJ3835" s="315"/>
      <c r="BK3835" s="315"/>
    </row>
    <row r="3836" spans="1:63" x14ac:dyDescent="0.25">
      <c r="A3836" s="9"/>
      <c r="B3836" s="43" t="s">
        <v>4654</v>
      </c>
      <c r="C3836" s="25" t="s">
        <v>5095</v>
      </c>
      <c r="D3836" s="193">
        <v>1.8350327E-2</v>
      </c>
      <c r="E3836" s="193">
        <v>1.3451754999999999E-2</v>
      </c>
      <c r="F3836" s="193">
        <v>4.1649247000000002E-3</v>
      </c>
      <c r="G3836" s="193">
        <v>2.4467327999999999E-5</v>
      </c>
      <c r="H3836" s="193">
        <v>3.6491934000000002E-5</v>
      </c>
      <c r="I3836" s="193">
        <v>3.3235354999999999E-4</v>
      </c>
      <c r="J3836" s="193">
        <v>2.7937730999999999E-4</v>
      </c>
      <c r="K3836" s="193">
        <v>6.4396811E-6</v>
      </c>
      <c r="L3836" s="193">
        <v>5.4517171999999997E-5</v>
      </c>
      <c r="M3836" s="193">
        <v>0</v>
      </c>
      <c r="N3836" s="193">
        <v>0</v>
      </c>
      <c r="O3836" s="193">
        <v>0</v>
      </c>
      <c r="P3836" s="199">
        <f t="shared" ref="P3836:P3844" si="726">E3836/0.135</f>
        <v>9.9642629629629623E-2</v>
      </c>
      <c r="Q3836" s="240">
        <v>1.4036873000000001</v>
      </c>
      <c r="R3836" s="99">
        <v>1.3768813</v>
      </c>
      <c r="S3836" s="99">
        <v>2.2570799999999999E-2</v>
      </c>
      <c r="T3836" s="99">
        <v>1.1983E-6</v>
      </c>
      <c r="U3836" s="99">
        <v>5.5473000000000002E-4</v>
      </c>
      <c r="V3836" s="99">
        <v>2.3487970000000001E-4</v>
      </c>
      <c r="W3836" s="99">
        <v>3.4443999999999998E-3</v>
      </c>
      <c r="X3836" s="241">
        <f t="shared" ref="X3836:X3844" si="727">SUM(Y3836:AA3836)</f>
        <v>8.9215434910770094E-3</v>
      </c>
      <c r="Y3836" s="241">
        <f t="shared" ref="Y3836:Y3844" si="728">SUM(AB3836:AG3836)</f>
        <v>3.6059730253000005E-3</v>
      </c>
      <c r="Z3836" s="241">
        <f t="shared" ref="Z3836:Z3844" si="729">SUM(AH3836:AP3836)</f>
        <v>1.8733337439570102E-3</v>
      </c>
      <c r="AA3836" s="241">
        <f t="shared" ref="AA3836:AA3844" si="730">SUM(AQ3836:AR3836)</f>
        <v>3.4422367218199996E-3</v>
      </c>
      <c r="AB3836" s="258">
        <v>2.7620839000000001E-3</v>
      </c>
      <c r="AC3836" s="258">
        <v>9.8725249999999991E-7</v>
      </c>
      <c r="AD3836" s="258">
        <v>1.3474732E-4</v>
      </c>
      <c r="AE3836" s="258">
        <v>2.2022220000000001E-7</v>
      </c>
      <c r="AF3836" s="258">
        <v>7.0720240999999997E-4</v>
      </c>
      <c r="AG3836" s="258">
        <v>7.3192060000000001E-7</v>
      </c>
      <c r="AH3836" s="258">
        <v>1.807791E-3</v>
      </c>
      <c r="AI3836" s="258">
        <v>6.9999024999999999E-6</v>
      </c>
      <c r="AJ3836" s="258">
        <v>1.8264348E-7</v>
      </c>
      <c r="AK3836" s="258">
        <v>3.9594218E-6</v>
      </c>
      <c r="AL3836" s="258">
        <v>4.4923603000000002E-8</v>
      </c>
      <c r="AM3836" s="258">
        <v>3.1697401000000002E-10</v>
      </c>
      <c r="AN3836" s="258">
        <v>1.0199446E-6</v>
      </c>
      <c r="AO3836" s="258">
        <v>2.3778669999999999E-6</v>
      </c>
      <c r="AP3836" s="258">
        <v>5.0957724000000001E-5</v>
      </c>
      <c r="AQ3836" s="258">
        <v>1.6792182E-7</v>
      </c>
      <c r="AR3836" s="258">
        <v>3.4420687999999998E-3</v>
      </c>
      <c r="AT3836" s="193"/>
      <c r="AU3836" s="193"/>
      <c r="AV3836" s="193"/>
      <c r="AW3836" s="193"/>
      <c r="AX3836" s="193"/>
      <c r="AY3836" s="193"/>
      <c r="AZ3836" s="193"/>
      <c r="BA3836" s="193"/>
      <c r="BB3836" s="193"/>
      <c r="BC3836" s="193"/>
      <c r="BD3836" s="193"/>
      <c r="BE3836" s="315"/>
      <c r="BF3836" s="315"/>
      <c r="BG3836" s="315"/>
      <c r="BH3836" s="315"/>
      <c r="BI3836" s="315"/>
      <c r="BJ3836" s="315"/>
      <c r="BK3836" s="315"/>
    </row>
    <row r="3837" spans="1:63" x14ac:dyDescent="0.25">
      <c r="A3837" s="9"/>
      <c r="B3837" s="43" t="s">
        <v>4654</v>
      </c>
      <c r="C3837" s="25" t="s">
        <v>4961</v>
      </c>
      <c r="D3837" s="193">
        <v>1.9229395999999999E-2</v>
      </c>
      <c r="E3837" s="193">
        <v>1.2799400000000001E-2</v>
      </c>
      <c r="F3837" s="193">
        <v>4.7878265999999996E-3</v>
      </c>
      <c r="G3837" s="193">
        <v>6.7776504999999998E-5</v>
      </c>
      <c r="H3837" s="193">
        <v>3.6744976999999998E-5</v>
      </c>
      <c r="I3837" s="193">
        <v>1.1276054E-3</v>
      </c>
      <c r="J3837" s="193">
        <v>3.2656359000000001E-4</v>
      </c>
      <c r="K3837" s="193">
        <v>6.7254852999999999E-6</v>
      </c>
      <c r="L3837" s="193">
        <v>7.6753610000000004E-5</v>
      </c>
      <c r="M3837" s="193">
        <v>0</v>
      </c>
      <c r="N3837" s="193">
        <v>0</v>
      </c>
      <c r="O3837" s="193">
        <v>0</v>
      </c>
      <c r="P3837" s="199">
        <f t="shared" si="726"/>
        <v>9.4810370370370364E-2</v>
      </c>
      <c r="Q3837" s="240">
        <v>1.4150065000000001</v>
      </c>
      <c r="R3837" s="99">
        <v>1.3877301</v>
      </c>
      <c r="S3837" s="99">
        <v>2.323944E-2</v>
      </c>
      <c r="T3837" s="99">
        <v>1.8719E-6</v>
      </c>
      <c r="U3837" s="99">
        <v>8.6596999999999998E-4</v>
      </c>
      <c r="V3837" s="99">
        <v>4.3106040000000001E-4</v>
      </c>
      <c r="W3837" s="99">
        <v>2.7380999999999998E-3</v>
      </c>
      <c r="X3837" s="241">
        <f t="shared" si="727"/>
        <v>9.1885086050666406E-3</v>
      </c>
      <c r="Y3837" s="241">
        <f t="shared" si="728"/>
        <v>3.8208550298999997E-3</v>
      </c>
      <c r="Z3837" s="241">
        <f t="shared" si="729"/>
        <v>1.8988648131866401E-3</v>
      </c>
      <c r="AA3837" s="241">
        <f t="shared" si="730"/>
        <v>3.4687887619799999E-3</v>
      </c>
      <c r="AB3837" s="258">
        <v>2.6281300999999998E-3</v>
      </c>
      <c r="AC3837" s="258">
        <v>6.2238225999999998E-7</v>
      </c>
      <c r="AD3837" s="258">
        <v>2.3214076000000001E-4</v>
      </c>
      <c r="AE3837" s="258">
        <v>1.7834416E-7</v>
      </c>
      <c r="AF3837" s="258">
        <v>9.5904078000000001E-4</v>
      </c>
      <c r="AG3837" s="258">
        <v>7.4266347999999998E-7</v>
      </c>
      <c r="AH3837" s="258">
        <v>1.7201766999999999E-3</v>
      </c>
      <c r="AI3837" s="258">
        <v>8.1134143000000007E-6</v>
      </c>
      <c r="AJ3837" s="258">
        <v>3.2109399999999998E-7</v>
      </c>
      <c r="AK3837" s="258">
        <v>8.9119977000000001E-6</v>
      </c>
      <c r="AL3837" s="258">
        <v>6.1742483999999993E-8</v>
      </c>
      <c r="AM3837" s="258">
        <v>6.8580264000000002E-10</v>
      </c>
      <c r="AN3837" s="258">
        <v>1.5219401E-6</v>
      </c>
      <c r="AO3837" s="258">
        <v>6.4197888E-6</v>
      </c>
      <c r="AP3837" s="258">
        <v>1.5333744999999999E-4</v>
      </c>
      <c r="AQ3837" s="258">
        <v>2.1806197999999999E-7</v>
      </c>
      <c r="AR3837" s="258">
        <v>3.4685707000000001E-3</v>
      </c>
      <c r="AT3837" s="193"/>
      <c r="AU3837" s="193"/>
      <c r="AV3837" s="193"/>
      <c r="AW3837" s="193"/>
      <c r="AX3837" s="193"/>
      <c r="AY3837" s="193"/>
      <c r="AZ3837" s="193"/>
      <c r="BA3837" s="193"/>
      <c r="BB3837" s="193"/>
      <c r="BC3837" s="193"/>
      <c r="BD3837" s="193"/>
      <c r="BE3837" s="315"/>
      <c r="BF3837" s="315"/>
      <c r="BG3837" s="315"/>
      <c r="BH3837" s="315"/>
      <c r="BI3837" s="315"/>
      <c r="BJ3837" s="315"/>
      <c r="BK3837" s="315"/>
    </row>
    <row r="3838" spans="1:63" x14ac:dyDescent="0.25">
      <c r="A3838" s="9"/>
      <c r="B3838" s="43" t="s">
        <v>4654</v>
      </c>
      <c r="C3838" s="25" t="s">
        <v>5094</v>
      </c>
      <c r="D3838" s="193">
        <v>1.3913122E-2</v>
      </c>
      <c r="E3838" s="193">
        <v>1.1956652999999999E-2</v>
      </c>
      <c r="F3838" s="193">
        <v>1.3731537E-3</v>
      </c>
      <c r="G3838" s="193">
        <v>5.2310761999999997E-5</v>
      </c>
      <c r="H3838" s="193">
        <v>3.1708487000000001E-5</v>
      </c>
      <c r="I3838" s="193">
        <v>1.3247922000000001E-4</v>
      </c>
      <c r="J3838" s="193">
        <v>2.2270024000000001E-4</v>
      </c>
      <c r="K3838" s="193">
        <v>2.0922044999999999E-6</v>
      </c>
      <c r="L3838" s="193">
        <v>1.4202495000000001E-4</v>
      </c>
      <c r="M3838" s="193">
        <v>0</v>
      </c>
      <c r="N3838" s="193">
        <v>0</v>
      </c>
      <c r="O3838" s="193">
        <v>0</v>
      </c>
      <c r="P3838" s="199">
        <f t="shared" si="726"/>
        <v>8.8567799999999988E-2</v>
      </c>
      <c r="Q3838" s="240">
        <v>1.3105358</v>
      </c>
      <c r="R3838" s="99">
        <v>1.2744291999999999</v>
      </c>
      <c r="S3838" s="99">
        <v>3.0289279999999998E-2</v>
      </c>
      <c r="T3838" s="99">
        <v>1.4273000000000001E-6</v>
      </c>
      <c r="U3838" s="99">
        <v>7.5856000000000003E-4</v>
      </c>
      <c r="V3838" s="99">
        <v>3.142935E-4</v>
      </c>
      <c r="W3838" s="99">
        <v>4.7431000000000001E-3</v>
      </c>
      <c r="X3838" s="241">
        <f t="shared" si="727"/>
        <v>7.6828271385381E-3</v>
      </c>
      <c r="Y3838" s="241">
        <f t="shared" si="728"/>
        <v>2.7662944040499995E-3</v>
      </c>
      <c r="Z3838" s="241">
        <f t="shared" si="729"/>
        <v>1.7305394252281002E-3</v>
      </c>
      <c r="AA3838" s="241">
        <f t="shared" si="730"/>
        <v>3.1859933092600002E-3</v>
      </c>
      <c r="AB3838" s="258">
        <v>2.4550889000000001E-3</v>
      </c>
      <c r="AC3838" s="258">
        <v>6.7684144E-7</v>
      </c>
      <c r="AD3838" s="258">
        <v>5.5102049999999999E-5</v>
      </c>
      <c r="AE3838" s="258">
        <v>1.0903106E-7</v>
      </c>
      <c r="AF3838" s="258">
        <v>2.5433592999999998E-4</v>
      </c>
      <c r="AG3838" s="258">
        <v>9.8165155000000007E-7</v>
      </c>
      <c r="AH3838" s="258">
        <v>1.6069032000000001E-3</v>
      </c>
      <c r="AI3838" s="258">
        <v>2.2599900000000001E-6</v>
      </c>
      <c r="AJ3838" s="258">
        <v>2.7710376999999998E-7</v>
      </c>
      <c r="AK3838" s="258">
        <v>1.625025E-6</v>
      </c>
      <c r="AL3838" s="258">
        <v>5.2819320000000001E-8</v>
      </c>
      <c r="AM3838" s="258">
        <v>1.6503809999999999E-10</v>
      </c>
      <c r="AN3838" s="258">
        <v>1.5316535E-6</v>
      </c>
      <c r="AO3838" s="258">
        <v>5.9668785999999999E-6</v>
      </c>
      <c r="AP3838" s="258">
        <v>1.1192259E-4</v>
      </c>
      <c r="AQ3838" s="258">
        <v>4.3330926000000002E-7</v>
      </c>
      <c r="AR3838" s="258">
        <v>3.18556E-3</v>
      </c>
      <c r="AT3838" s="193"/>
      <c r="AU3838" s="193"/>
      <c r="AV3838" s="193"/>
      <c r="AW3838" s="193"/>
      <c r="AX3838" s="193"/>
      <c r="AY3838" s="193"/>
      <c r="AZ3838" s="193"/>
      <c r="BA3838" s="193"/>
      <c r="BB3838" s="193"/>
      <c r="BC3838" s="193"/>
      <c r="BD3838" s="193"/>
      <c r="BE3838" s="315"/>
      <c r="BF3838" s="315"/>
      <c r="BG3838" s="315"/>
      <c r="BH3838" s="315"/>
      <c r="BI3838" s="315"/>
      <c r="BJ3838" s="315"/>
      <c r="BK3838" s="315"/>
    </row>
    <row r="3839" spans="1:63" x14ac:dyDescent="0.25">
      <c r="A3839" s="9"/>
      <c r="B3839" s="43" t="s">
        <v>4654</v>
      </c>
      <c r="C3839" s="25" t="s">
        <v>5093</v>
      </c>
      <c r="D3839" s="193">
        <v>1.4742151E-2</v>
      </c>
      <c r="E3839" s="193">
        <v>1.2672109000000001E-2</v>
      </c>
      <c r="F3839" s="193">
        <v>1.4654677000000001E-3</v>
      </c>
      <c r="G3839" s="193">
        <v>5.5360829E-5</v>
      </c>
      <c r="H3839" s="193">
        <v>3.3606687999999998E-5</v>
      </c>
      <c r="I3839" s="193">
        <v>1.4037988E-4</v>
      </c>
      <c r="J3839" s="193">
        <v>2.227811E-4</v>
      </c>
      <c r="K3839" s="193">
        <v>2.2166363000000001E-6</v>
      </c>
      <c r="L3839" s="193">
        <v>1.5023011E-4</v>
      </c>
      <c r="M3839" s="193">
        <v>0</v>
      </c>
      <c r="N3839" s="193">
        <v>0</v>
      </c>
      <c r="O3839" s="193">
        <v>0</v>
      </c>
      <c r="P3839" s="199">
        <f t="shared" si="726"/>
        <v>9.3867474074074073E-2</v>
      </c>
      <c r="Q3839" s="240">
        <v>1.3890469000000001</v>
      </c>
      <c r="R3839" s="99">
        <v>1.3507959</v>
      </c>
      <c r="S3839" s="99">
        <v>3.2088560000000002E-2</v>
      </c>
      <c r="T3839" s="99">
        <v>1.5127999999999999E-6</v>
      </c>
      <c r="U3839" s="99">
        <v>8.0345999999999998E-4</v>
      </c>
      <c r="V3839" s="99">
        <v>3.329505E-4</v>
      </c>
      <c r="W3839" s="99">
        <v>5.0245000000000003E-3</v>
      </c>
      <c r="X3839" s="241">
        <f t="shared" si="727"/>
        <v>8.1441057539143689E-3</v>
      </c>
      <c r="Y3839" s="241">
        <f t="shared" si="728"/>
        <v>2.9330830604699992E-3</v>
      </c>
      <c r="Z3839" s="241">
        <f t="shared" si="729"/>
        <v>1.8341179171043698E-3</v>
      </c>
      <c r="AA3839" s="241">
        <f t="shared" si="730"/>
        <v>3.3769047763400001E-3</v>
      </c>
      <c r="AB3839" s="258">
        <v>2.6019951999999998E-3</v>
      </c>
      <c r="AC3839" s="258">
        <v>7.1742946999999997E-7</v>
      </c>
      <c r="AD3839" s="258">
        <v>5.8386620000000002E-5</v>
      </c>
      <c r="AE3839" s="258">
        <v>1.1563629999999999E-7</v>
      </c>
      <c r="AF3839" s="258">
        <v>2.7082822999999998E-4</v>
      </c>
      <c r="AG3839" s="258">
        <v>1.0399446999999999E-6</v>
      </c>
      <c r="AH3839" s="258">
        <v>1.7030563E-3</v>
      </c>
      <c r="AI3839" s="258">
        <v>2.4118138E-6</v>
      </c>
      <c r="AJ3839" s="258">
        <v>2.9330741999999998E-7</v>
      </c>
      <c r="AK3839" s="258">
        <v>1.7236563999999999E-6</v>
      </c>
      <c r="AL3839" s="258">
        <v>5.4909519999999999E-8</v>
      </c>
      <c r="AM3839" s="258">
        <v>1.7186436999999999E-10</v>
      </c>
      <c r="AN3839" s="258">
        <v>1.6217390000000001E-6</v>
      </c>
      <c r="AO3839" s="258">
        <v>6.3210690999999996E-6</v>
      </c>
      <c r="AP3839" s="258">
        <v>1.1863495E-4</v>
      </c>
      <c r="AQ3839" s="258">
        <v>4.5877633999999999E-7</v>
      </c>
      <c r="AR3839" s="258">
        <v>3.376446E-3</v>
      </c>
      <c r="AT3839" s="193"/>
      <c r="AU3839" s="193"/>
      <c r="AV3839" s="193"/>
      <c r="AW3839" s="193"/>
      <c r="AX3839" s="193"/>
      <c r="AY3839" s="193"/>
      <c r="AZ3839" s="193"/>
      <c r="BA3839" s="193"/>
      <c r="BB3839" s="193"/>
      <c r="BC3839" s="193"/>
      <c r="BD3839" s="193"/>
      <c r="BE3839" s="315"/>
      <c r="BF3839" s="315"/>
      <c r="BG3839" s="315"/>
      <c r="BH3839" s="315"/>
      <c r="BI3839" s="315"/>
      <c r="BJ3839" s="315"/>
      <c r="BK3839" s="315"/>
    </row>
    <row r="3840" spans="1:63" x14ac:dyDescent="0.25">
      <c r="A3840" s="9"/>
      <c r="B3840" s="43" t="s">
        <v>4654</v>
      </c>
      <c r="C3840" s="25" t="s">
        <v>2603</v>
      </c>
      <c r="D3840" s="193">
        <v>1.4193973E-2</v>
      </c>
      <c r="E3840" s="193">
        <v>1.2053019999999999E-2</v>
      </c>
      <c r="F3840" s="193">
        <v>1.4027457E-3</v>
      </c>
      <c r="G3840" s="193">
        <v>6.2491016999999995E-5</v>
      </c>
      <c r="H3840" s="193">
        <v>3.3271059999999998E-5</v>
      </c>
      <c r="I3840" s="193">
        <v>1.4603812000000001E-4</v>
      </c>
      <c r="J3840" s="193">
        <v>2.2985797000000001E-4</v>
      </c>
      <c r="K3840" s="193">
        <v>2.3073402000000001E-6</v>
      </c>
      <c r="L3840" s="193">
        <v>2.6424195000000002E-4</v>
      </c>
      <c r="M3840" s="193">
        <v>0</v>
      </c>
      <c r="N3840" s="193">
        <v>0</v>
      </c>
      <c r="O3840" s="193">
        <v>0</v>
      </c>
      <c r="P3840" s="199">
        <f t="shared" si="726"/>
        <v>8.9281629629629614E-2</v>
      </c>
      <c r="Q3840" s="240">
        <v>1.3388355000000001</v>
      </c>
      <c r="R3840" s="99">
        <v>1.2835668</v>
      </c>
      <c r="S3840" s="99">
        <v>4.6097520000000003E-2</v>
      </c>
      <c r="T3840" s="99">
        <v>1.4436E-6</v>
      </c>
      <c r="U3840" s="99">
        <v>9.890700000000001E-4</v>
      </c>
      <c r="V3840" s="99">
        <v>3.6429129999999998E-4</v>
      </c>
      <c r="W3840" s="99">
        <v>7.8163999999999994E-3</v>
      </c>
      <c r="X3840" s="241">
        <f t="shared" si="727"/>
        <v>7.77118490883889E-3</v>
      </c>
      <c r="Y3840" s="241">
        <f t="shared" si="728"/>
        <v>2.8169479127E-3</v>
      </c>
      <c r="Z3840" s="241">
        <f t="shared" si="729"/>
        <v>1.7449760240988901E-3</v>
      </c>
      <c r="AA3840" s="241">
        <f t="shared" si="730"/>
        <v>3.2092609720399999E-3</v>
      </c>
      <c r="AB3840" s="258">
        <v>2.4748727000000002E-3</v>
      </c>
      <c r="AC3840" s="258">
        <v>6.7976191000000004E-7</v>
      </c>
      <c r="AD3840" s="258">
        <v>7.4830990000000002E-5</v>
      </c>
      <c r="AE3840" s="258">
        <v>1.1089038999999999E-7</v>
      </c>
      <c r="AF3840" s="258">
        <v>2.6495281000000001E-4</v>
      </c>
      <c r="AG3840" s="258">
        <v>1.5007604E-6</v>
      </c>
      <c r="AH3840" s="258">
        <v>1.6198517000000001E-3</v>
      </c>
      <c r="AI3840" s="258">
        <v>2.3087063999999999E-6</v>
      </c>
      <c r="AJ3840" s="258">
        <v>3.6801125999999999E-7</v>
      </c>
      <c r="AK3840" s="258">
        <v>1.6748899E-6</v>
      </c>
      <c r="AL3840" s="258">
        <v>6.6165404999999997E-8</v>
      </c>
      <c r="AM3840" s="258">
        <v>2.0993389E-10</v>
      </c>
      <c r="AN3840" s="258">
        <v>2.1632884E-6</v>
      </c>
      <c r="AO3840" s="258">
        <v>6.2765127999999998E-6</v>
      </c>
      <c r="AP3840" s="258">
        <v>1.1226654E-4</v>
      </c>
      <c r="AQ3840" s="258">
        <v>8.1857203999999999E-7</v>
      </c>
      <c r="AR3840" s="258">
        <v>3.2084423999999999E-3</v>
      </c>
      <c r="AT3840" s="193"/>
      <c r="AU3840" s="193"/>
      <c r="AV3840" s="193"/>
      <c r="AW3840" s="193"/>
      <c r="AX3840" s="193"/>
      <c r="AY3840" s="193"/>
      <c r="AZ3840" s="193"/>
      <c r="BA3840" s="193"/>
      <c r="BB3840" s="193"/>
      <c r="BC3840" s="193"/>
      <c r="BD3840" s="193"/>
      <c r="BE3840" s="315"/>
      <c r="BF3840" s="315"/>
      <c r="BG3840" s="315"/>
      <c r="BH3840" s="315"/>
      <c r="BI3840" s="315"/>
      <c r="BJ3840" s="315"/>
      <c r="BK3840" s="315"/>
    </row>
    <row r="3841" spans="1:63" x14ac:dyDescent="0.25">
      <c r="A3841" s="9"/>
      <c r="B3841" s="43" t="s">
        <v>4654</v>
      </c>
      <c r="C3841" s="25" t="s">
        <v>6343</v>
      </c>
      <c r="D3841" s="193">
        <v>1.5039791E-2</v>
      </c>
      <c r="E3841" s="193">
        <v>1.2774202E-2</v>
      </c>
      <c r="F3841" s="193">
        <v>1.4968295E-3</v>
      </c>
      <c r="G3841" s="193">
        <v>6.6152797999999996E-5</v>
      </c>
      <c r="H3841" s="193">
        <v>3.5262304E-5</v>
      </c>
      <c r="I3841" s="193">
        <v>1.5475238E-4</v>
      </c>
      <c r="J3841" s="193">
        <v>2.3036511E-4</v>
      </c>
      <c r="K3841" s="193">
        <v>2.4446400000000001E-6</v>
      </c>
      <c r="L3841" s="193">
        <v>2.7978188E-4</v>
      </c>
      <c r="M3841" s="193">
        <v>0</v>
      </c>
      <c r="N3841" s="193">
        <v>0</v>
      </c>
      <c r="O3841" s="193">
        <v>0</v>
      </c>
      <c r="P3841" s="199">
        <f t="shared" si="726"/>
        <v>9.4623718518518515E-2</v>
      </c>
      <c r="Q3841" s="240">
        <v>1.4190715</v>
      </c>
      <c r="R3841" s="99">
        <v>1.3605084999999999</v>
      </c>
      <c r="S3841" s="99">
        <v>4.8845439999999997E-2</v>
      </c>
      <c r="T3841" s="99">
        <v>1.5302E-6</v>
      </c>
      <c r="U3841" s="99">
        <v>1.0478E-3</v>
      </c>
      <c r="V3841" s="99">
        <v>3.8594189999999998E-4</v>
      </c>
      <c r="W3841" s="99">
        <v>8.2822E-3</v>
      </c>
      <c r="X3841" s="241">
        <f t="shared" si="727"/>
        <v>8.237807992900489E-3</v>
      </c>
      <c r="Y3841" s="241">
        <f t="shared" si="728"/>
        <v>2.9867622923499997E-3</v>
      </c>
      <c r="Z3841" s="241">
        <f t="shared" si="729"/>
        <v>1.8494103336704898E-3</v>
      </c>
      <c r="AA3841" s="241">
        <f t="shared" si="730"/>
        <v>3.40163536688E-3</v>
      </c>
      <c r="AB3841" s="258">
        <v>2.6229546E-3</v>
      </c>
      <c r="AC3841" s="258">
        <v>7.2053135999999996E-7</v>
      </c>
      <c r="AD3841" s="258">
        <v>7.9297968000000005E-5</v>
      </c>
      <c r="AE3841" s="258">
        <v>1.1760759E-7</v>
      </c>
      <c r="AF3841" s="258">
        <v>2.8208136000000002E-4</v>
      </c>
      <c r="AG3841" s="258">
        <v>1.5902254000000001E-6</v>
      </c>
      <c r="AH3841" s="258">
        <v>1.7167740999999999E-3</v>
      </c>
      <c r="AI3841" s="258">
        <v>2.4634424000000001E-6</v>
      </c>
      <c r="AJ3841" s="258">
        <v>3.8967414999999999E-7</v>
      </c>
      <c r="AK3841" s="258">
        <v>1.7765167000000001E-6</v>
      </c>
      <c r="AL3841" s="258">
        <v>6.9054970000000002E-8</v>
      </c>
      <c r="AM3841" s="258">
        <v>2.1945048999999999E-10</v>
      </c>
      <c r="AN3841" s="258">
        <v>2.2912751999999998E-6</v>
      </c>
      <c r="AO3841" s="258">
        <v>6.6493208000000001E-6</v>
      </c>
      <c r="AP3841" s="258">
        <v>1.1899672999999999E-4</v>
      </c>
      <c r="AQ3841" s="258">
        <v>8.6716687999999996E-7</v>
      </c>
      <c r="AR3841" s="258">
        <v>3.4007681999999998E-3</v>
      </c>
      <c r="AT3841" s="193"/>
      <c r="AU3841" s="193"/>
      <c r="AV3841" s="193"/>
      <c r="AW3841" s="193"/>
      <c r="AX3841" s="193"/>
      <c r="AY3841" s="193"/>
      <c r="AZ3841" s="193"/>
      <c r="BA3841" s="193"/>
      <c r="BB3841" s="193"/>
      <c r="BC3841" s="193"/>
      <c r="BD3841" s="193"/>
      <c r="BE3841" s="315"/>
      <c r="BF3841" s="315"/>
      <c r="BG3841" s="315"/>
      <c r="BH3841" s="315"/>
      <c r="BI3841" s="315"/>
      <c r="BJ3841" s="315"/>
      <c r="BK3841" s="315"/>
    </row>
    <row r="3842" spans="1:63" x14ac:dyDescent="0.25">
      <c r="A3842" s="9"/>
      <c r="B3842" s="43" t="s">
        <v>4654</v>
      </c>
      <c r="C3842" s="25" t="s">
        <v>3691</v>
      </c>
      <c r="D3842" s="193">
        <v>1.4654909000000001E-2</v>
      </c>
      <c r="E3842" s="193">
        <v>1.2504148E-2</v>
      </c>
      <c r="F3842" s="193">
        <v>1.5630471E-3</v>
      </c>
      <c r="G3842" s="193">
        <v>4.9043850999999999E-5</v>
      </c>
      <c r="H3842" s="193">
        <v>3.6245548000000002E-5</v>
      </c>
      <c r="I3842" s="193">
        <v>1.2003902E-4</v>
      </c>
      <c r="J3842" s="193">
        <v>3.029161E-4</v>
      </c>
      <c r="K3842" s="193">
        <v>2.4710402999999998E-6</v>
      </c>
      <c r="L3842" s="193">
        <v>7.6998192000000002E-5</v>
      </c>
      <c r="M3842" s="193">
        <v>0</v>
      </c>
      <c r="N3842" s="193">
        <v>0</v>
      </c>
      <c r="O3842" s="193">
        <v>0</v>
      </c>
      <c r="P3842" s="199">
        <f t="shared" si="726"/>
        <v>9.2623318518518516E-2</v>
      </c>
      <c r="Q3842" s="240">
        <v>1.3627809</v>
      </c>
      <c r="R3842" s="99">
        <v>1.3335954000000001</v>
      </c>
      <c r="S3842" s="99">
        <v>2.4620400000000001E-2</v>
      </c>
      <c r="T3842" s="99">
        <v>1.4922000000000001E-6</v>
      </c>
      <c r="U3842" s="99">
        <v>6.9402999999999999E-4</v>
      </c>
      <c r="V3842" s="99">
        <v>3.0632320000000002E-4</v>
      </c>
      <c r="W3842" s="99">
        <v>3.5633000000000001E-3</v>
      </c>
      <c r="X3842" s="241">
        <f t="shared" si="727"/>
        <v>8.0596846668985894E-3</v>
      </c>
      <c r="Y3842" s="241">
        <f t="shared" si="728"/>
        <v>2.9084702987699999E-3</v>
      </c>
      <c r="Z3842" s="241">
        <f t="shared" si="729"/>
        <v>1.8175625394385901E-3</v>
      </c>
      <c r="AA3842" s="241">
        <f t="shared" si="730"/>
        <v>3.3336518286899998E-3</v>
      </c>
      <c r="AB3842" s="258">
        <v>2.5675096000000001E-3</v>
      </c>
      <c r="AC3842" s="258">
        <v>7.0926868000000003E-7</v>
      </c>
      <c r="AD3842" s="258">
        <v>5.1870419999999999E-5</v>
      </c>
      <c r="AE3842" s="258">
        <v>1.3239165000000001E-7</v>
      </c>
      <c r="AF3842" s="258">
        <v>2.8745376999999997E-4</v>
      </c>
      <c r="AG3842" s="258">
        <v>7.9484843999999995E-7</v>
      </c>
      <c r="AH3842" s="258">
        <v>1.680485E-3</v>
      </c>
      <c r="AI3842" s="258">
        <v>2.5439307999999998E-6</v>
      </c>
      <c r="AJ3842" s="258">
        <v>2.3860952999999998E-7</v>
      </c>
      <c r="AK3842" s="258">
        <v>9.4723822999999999E-6</v>
      </c>
      <c r="AL3842" s="258">
        <v>4.8620142E-8</v>
      </c>
      <c r="AM3842" s="258">
        <v>5.3686659000000004E-10</v>
      </c>
      <c r="AN3842" s="258">
        <v>1.3322695E-6</v>
      </c>
      <c r="AO3842" s="258">
        <v>6.0949002999999997E-6</v>
      </c>
      <c r="AP3842" s="258">
        <v>1.1734629E-4</v>
      </c>
      <c r="AQ3842" s="258">
        <v>2.2082869000000001E-7</v>
      </c>
      <c r="AR3842" s="258">
        <v>3.333431E-3</v>
      </c>
      <c r="AT3842" s="193"/>
      <c r="AU3842" s="193"/>
      <c r="AV3842" s="193"/>
      <c r="AW3842" s="193"/>
      <c r="AX3842" s="193"/>
      <c r="AY3842" s="193"/>
      <c r="AZ3842" s="193"/>
      <c r="BA3842" s="193"/>
      <c r="BB3842" s="193"/>
      <c r="BC3842" s="193"/>
      <c r="BD3842" s="193"/>
      <c r="BE3842" s="315"/>
      <c r="BF3842" s="315"/>
      <c r="BG3842" s="315"/>
      <c r="BH3842" s="315"/>
      <c r="BI3842" s="315"/>
      <c r="BJ3842" s="315"/>
      <c r="BK3842" s="315"/>
    </row>
    <row r="3843" spans="1:63" x14ac:dyDescent="0.25">
      <c r="A3843" s="9" t="s">
        <v>1753</v>
      </c>
      <c r="B3843" s="43" t="s">
        <v>4654</v>
      </c>
      <c r="C3843" s="25" t="s">
        <v>4960</v>
      </c>
      <c r="D3843" s="193">
        <v>1.4595874E-2</v>
      </c>
      <c r="E3843" s="193">
        <v>1.2284435999999999E-2</v>
      </c>
      <c r="F3843" s="193">
        <v>1.7087305000000001E-3</v>
      </c>
      <c r="G3843" s="193">
        <v>6.4107937999999994E-5</v>
      </c>
      <c r="H3843" s="193">
        <v>3.5397805000000002E-5</v>
      </c>
      <c r="I3843" s="193">
        <v>1.2353776000000001E-4</v>
      </c>
      <c r="J3843" s="193">
        <v>3.0275553999999999E-4</v>
      </c>
      <c r="K3843" s="193">
        <v>2.5042219999999999E-6</v>
      </c>
      <c r="L3843" s="193">
        <v>7.4404285999999997E-5</v>
      </c>
      <c r="M3843" s="193">
        <v>0</v>
      </c>
      <c r="N3843" s="193">
        <v>0</v>
      </c>
      <c r="O3843" s="193">
        <v>0</v>
      </c>
      <c r="P3843" s="199">
        <f t="shared" si="726"/>
        <v>9.0995822222222217E-2</v>
      </c>
      <c r="Q3843" s="240">
        <v>1.3493105999999999</v>
      </c>
      <c r="R3843" s="99">
        <v>1.3239174</v>
      </c>
      <c r="S3843" s="99">
        <v>2.162944E-2</v>
      </c>
      <c r="T3843" s="99">
        <v>1.7821000000000001E-6</v>
      </c>
      <c r="U3843" s="99">
        <v>8.0829000000000003E-4</v>
      </c>
      <c r="V3843" s="99">
        <v>4.0083250000000001E-4</v>
      </c>
      <c r="W3843" s="99">
        <v>2.5528E-3</v>
      </c>
      <c r="X3843" s="241">
        <f t="shared" si="727"/>
        <v>8.0121406512122795E-3</v>
      </c>
      <c r="Y3843" s="241">
        <f t="shared" si="728"/>
        <v>2.8849783506500002E-3</v>
      </c>
      <c r="Z3843" s="241">
        <f t="shared" si="729"/>
        <v>1.81787989419228E-3</v>
      </c>
      <c r="AA3843" s="241">
        <f t="shared" si="730"/>
        <v>3.3092824063699999E-3</v>
      </c>
      <c r="AB3843" s="258">
        <v>2.5223953999999999E-3</v>
      </c>
      <c r="AC3843" s="258">
        <v>5.9385972000000004E-7</v>
      </c>
      <c r="AD3843" s="258">
        <v>5.8012634000000001E-5</v>
      </c>
      <c r="AE3843" s="258">
        <v>1.1299639E-7</v>
      </c>
      <c r="AF3843" s="258">
        <v>3.0317255999999998E-4</v>
      </c>
      <c r="AG3843" s="258">
        <v>6.9090053999999997E-7</v>
      </c>
      <c r="AH3843" s="258">
        <v>1.6509764999999999E-3</v>
      </c>
      <c r="AI3843" s="258">
        <v>2.8203688E-6</v>
      </c>
      <c r="AJ3843" s="258">
        <v>3.0008986E-7</v>
      </c>
      <c r="AK3843" s="258">
        <v>9.8090245000000008E-6</v>
      </c>
      <c r="AL3843" s="258">
        <v>5.3370983999999997E-8</v>
      </c>
      <c r="AM3843" s="258">
        <v>5.7024827999999996E-10</v>
      </c>
      <c r="AN3843" s="258">
        <v>1.4313243E-6</v>
      </c>
      <c r="AO3843" s="258">
        <v>6.1487854999999998E-6</v>
      </c>
      <c r="AP3843" s="258">
        <v>1.4633986E-4</v>
      </c>
      <c r="AQ3843" s="258">
        <v>2.1140637E-7</v>
      </c>
      <c r="AR3843" s="258">
        <v>3.3090709999999998E-3</v>
      </c>
      <c r="AT3843" s="193"/>
      <c r="AU3843" s="193"/>
      <c r="AV3843" s="193"/>
      <c r="AW3843" s="193"/>
      <c r="AX3843" s="193"/>
      <c r="AY3843" s="193"/>
      <c r="AZ3843" s="193"/>
      <c r="BA3843" s="193"/>
      <c r="BB3843" s="193"/>
      <c r="BC3843" s="193"/>
      <c r="BD3843" s="193"/>
      <c r="BE3843" s="315"/>
      <c r="BF3843" s="315"/>
      <c r="BG3843" s="315"/>
      <c r="BH3843" s="315"/>
      <c r="BI3843" s="315"/>
      <c r="BJ3843" s="315"/>
      <c r="BK3843" s="315"/>
    </row>
    <row r="3844" spans="1:63" x14ac:dyDescent="0.25">
      <c r="A3844" s="9"/>
      <c r="B3844" s="43" t="s">
        <v>4654</v>
      </c>
      <c r="C3844" s="48" t="s">
        <v>2491</v>
      </c>
      <c r="D3844" s="223">
        <v>1.4595874E-2</v>
      </c>
      <c r="E3844" s="223">
        <v>1.2284435999999999E-2</v>
      </c>
      <c r="F3844" s="223">
        <v>1.7087305000000001E-3</v>
      </c>
      <c r="G3844" s="223">
        <v>6.4107937999999994E-5</v>
      </c>
      <c r="H3844" s="223">
        <v>3.5397805000000002E-5</v>
      </c>
      <c r="I3844" s="223">
        <v>1.2353776000000001E-4</v>
      </c>
      <c r="J3844" s="223">
        <v>3.0275553999999999E-4</v>
      </c>
      <c r="K3844" s="223">
        <v>2.5042219999999999E-6</v>
      </c>
      <c r="L3844" s="223">
        <v>7.4404285999999997E-5</v>
      </c>
      <c r="M3844" s="223">
        <v>0</v>
      </c>
      <c r="N3844" s="223">
        <v>0</v>
      </c>
      <c r="O3844" s="223">
        <v>0</v>
      </c>
      <c r="P3844" s="227">
        <f t="shared" si="726"/>
        <v>9.0995822222222217E-2</v>
      </c>
      <c r="Q3844" s="238">
        <v>1.3493105999999999</v>
      </c>
      <c r="R3844" s="117">
        <v>1.3239174</v>
      </c>
      <c r="S3844" s="117">
        <v>2.162944E-2</v>
      </c>
      <c r="T3844" s="117">
        <v>1.7821000000000001E-6</v>
      </c>
      <c r="U3844" s="117">
        <v>8.0829000000000003E-4</v>
      </c>
      <c r="V3844" s="117">
        <v>4.0083250000000001E-4</v>
      </c>
      <c r="W3844" s="117">
        <v>2.5528E-3</v>
      </c>
      <c r="X3844" s="257">
        <f t="shared" si="727"/>
        <v>8.0121406512122795E-3</v>
      </c>
      <c r="Y3844" s="257">
        <f t="shared" si="728"/>
        <v>2.8849783506500002E-3</v>
      </c>
      <c r="Z3844" s="257">
        <f t="shared" si="729"/>
        <v>1.81787989419228E-3</v>
      </c>
      <c r="AA3844" s="257">
        <f t="shared" si="730"/>
        <v>3.3092824063699999E-3</v>
      </c>
      <c r="AB3844" s="257">
        <v>2.5223953999999999E-3</v>
      </c>
      <c r="AC3844" s="257">
        <v>5.9385972000000004E-7</v>
      </c>
      <c r="AD3844" s="257">
        <v>5.8012634000000001E-5</v>
      </c>
      <c r="AE3844" s="257">
        <v>1.1299639E-7</v>
      </c>
      <c r="AF3844" s="257">
        <v>3.0317255999999998E-4</v>
      </c>
      <c r="AG3844" s="257">
        <v>6.9090053999999997E-7</v>
      </c>
      <c r="AH3844" s="257">
        <v>1.6509764999999999E-3</v>
      </c>
      <c r="AI3844" s="257">
        <v>2.8203688E-6</v>
      </c>
      <c r="AJ3844" s="257">
        <v>3.0008986E-7</v>
      </c>
      <c r="AK3844" s="257">
        <v>9.8090245000000008E-6</v>
      </c>
      <c r="AL3844" s="257">
        <v>5.3370983999999997E-8</v>
      </c>
      <c r="AM3844" s="257">
        <v>5.7024827999999996E-10</v>
      </c>
      <c r="AN3844" s="257">
        <v>1.4313243E-6</v>
      </c>
      <c r="AO3844" s="257">
        <v>6.1487854999999998E-6</v>
      </c>
      <c r="AP3844" s="257">
        <v>1.4633986E-4</v>
      </c>
      <c r="AQ3844" s="257">
        <v>2.1140637E-7</v>
      </c>
      <c r="AR3844" s="257">
        <v>3.3090709999999998E-3</v>
      </c>
      <c r="AT3844" s="193"/>
      <c r="AU3844" s="193"/>
      <c r="AV3844" s="193"/>
      <c r="AW3844" s="193"/>
      <c r="AX3844" s="193"/>
      <c r="AY3844" s="193"/>
      <c r="AZ3844" s="193"/>
      <c r="BA3844" s="193"/>
      <c r="BB3844" s="193"/>
      <c r="BC3844" s="193"/>
      <c r="BD3844" s="193"/>
      <c r="BE3844" s="315"/>
      <c r="BF3844" s="315"/>
      <c r="BG3844" s="315"/>
      <c r="BH3844" s="315"/>
      <c r="BI3844" s="315"/>
      <c r="BJ3844" s="315"/>
      <c r="BK3844" s="315"/>
    </row>
    <row r="3845" spans="1:63" x14ac:dyDescent="0.25">
      <c r="A3845" s="45" t="s">
        <v>626</v>
      </c>
      <c r="B3845" s="45"/>
      <c r="C3845" s="43"/>
      <c r="D3845" s="199"/>
      <c r="E3845" s="199"/>
      <c r="F3845" s="199"/>
      <c r="G3845" s="199"/>
      <c r="H3845" s="199"/>
      <c r="I3845" s="199"/>
      <c r="J3845" s="199"/>
      <c r="K3845" s="199"/>
      <c r="L3845" s="199"/>
      <c r="M3845" s="199"/>
      <c r="N3845" s="199"/>
      <c r="O3845" s="199"/>
      <c r="P3845" s="199"/>
      <c r="Q3845" s="239"/>
      <c r="R3845" s="97"/>
      <c r="S3845" s="97"/>
      <c r="T3845" s="97"/>
      <c r="U3845" s="97"/>
      <c r="V3845" s="97"/>
      <c r="W3845" s="97"/>
      <c r="X3845" s="259"/>
      <c r="Y3845" s="259"/>
      <c r="Z3845" s="259"/>
      <c r="AA3845" s="258"/>
      <c r="AB3845" s="258"/>
      <c r="AC3845" s="258"/>
      <c r="AD3845" s="258"/>
      <c r="AE3845" s="258"/>
      <c r="AF3845" s="258"/>
      <c r="AG3845" s="258"/>
      <c r="AH3845" s="258"/>
      <c r="AI3845" s="258"/>
      <c r="AJ3845" s="258"/>
      <c r="AK3845" s="258"/>
      <c r="AL3845" s="258"/>
      <c r="AM3845" s="258"/>
      <c r="AN3845" s="258"/>
      <c r="AO3845" s="258"/>
      <c r="AP3845" s="258"/>
      <c r="AQ3845" s="258"/>
      <c r="AR3845" s="258"/>
      <c r="AT3845" s="193"/>
      <c r="AU3845" s="193"/>
      <c r="AV3845" s="193"/>
      <c r="AW3845" s="193"/>
      <c r="AX3845" s="193"/>
      <c r="AY3845" s="193"/>
      <c r="AZ3845" s="193"/>
      <c r="BA3845" s="193"/>
      <c r="BB3845" s="193"/>
      <c r="BC3845" s="193"/>
      <c r="BD3845" s="193"/>
      <c r="BE3845" s="315"/>
      <c r="BF3845" s="315"/>
      <c r="BG3845" s="315"/>
      <c r="BH3845" s="315"/>
      <c r="BI3845" s="315"/>
      <c r="BJ3845" s="315"/>
      <c r="BK3845" s="315"/>
    </row>
    <row r="3846" spans="1:63" x14ac:dyDescent="0.25">
      <c r="A3846" s="9"/>
      <c r="B3846" s="43" t="s">
        <v>4654</v>
      </c>
      <c r="C3846" s="25" t="s">
        <v>2475</v>
      </c>
      <c r="D3846" s="193">
        <v>1.7476499999999999E-2</v>
      </c>
      <c r="E3846" s="193">
        <v>1.2811112E-2</v>
      </c>
      <c r="F3846" s="193">
        <v>3.9666757E-3</v>
      </c>
      <c r="G3846" s="193">
        <v>2.3302195000000002E-5</v>
      </c>
      <c r="H3846" s="193">
        <v>3.4754169999999998E-5</v>
      </c>
      <c r="I3846" s="193">
        <v>3.1652811E-4</v>
      </c>
      <c r="J3846" s="193">
        <v>2.6607348000000001E-4</v>
      </c>
      <c r="K3846" s="193">
        <v>6.1333022999999997E-6</v>
      </c>
      <c r="L3846" s="193">
        <v>5.1920852999999998E-5</v>
      </c>
      <c r="M3846" s="193">
        <v>0</v>
      </c>
      <c r="N3846" s="193">
        <v>0</v>
      </c>
      <c r="O3846" s="193">
        <v>0</v>
      </c>
      <c r="P3846" s="199">
        <f t="shared" ref="P3846:P3857" si="731">E3846/0.135</f>
        <v>9.4897125925925918E-2</v>
      </c>
      <c r="Q3846" s="240">
        <v>1.3368365</v>
      </c>
      <c r="R3846" s="99">
        <v>1.3113067</v>
      </c>
      <c r="S3846" s="99">
        <v>2.149616E-2</v>
      </c>
      <c r="T3846" s="99">
        <v>1.1412E-6</v>
      </c>
      <c r="U3846" s="99">
        <v>5.2831000000000004E-4</v>
      </c>
      <c r="V3846" s="99">
        <v>2.2369830000000001E-4</v>
      </c>
      <c r="W3846" s="99">
        <v>3.2804000000000002E-3</v>
      </c>
      <c r="X3846" s="241">
        <f t="shared" ref="X3846:X3857" si="732">SUM(Y3846:AA3846)</f>
        <v>8.4966670954028899E-3</v>
      </c>
      <c r="Y3846" s="241">
        <f t="shared" ref="Y3846:Y3857" si="733">SUM(AB3846:AG3846)</f>
        <v>3.4342532561199997E-3</v>
      </c>
      <c r="Z3846" s="241">
        <f t="shared" ref="Z3846:Z3857" si="734">SUM(AH3846:AP3846)</f>
        <v>1.78411511478289E-3</v>
      </c>
      <c r="AA3846" s="241">
        <f t="shared" ref="AA3846:AA3857" si="735">SUM(AQ3846:AR3846)</f>
        <v>3.2782987245000002E-3</v>
      </c>
      <c r="AB3846" s="258">
        <v>2.6305389999999999E-3</v>
      </c>
      <c r="AC3846" s="258">
        <v>9.4022257000000004E-7</v>
      </c>
      <c r="AD3846" s="258">
        <v>1.2832768000000001E-4</v>
      </c>
      <c r="AE3846" s="258">
        <v>2.0973963999999999E-7</v>
      </c>
      <c r="AF3846" s="258">
        <v>6.7353952999999996E-4</v>
      </c>
      <c r="AG3846" s="258">
        <v>6.9708391000000004E-7</v>
      </c>
      <c r="AH3846" s="258">
        <v>1.7216944999999999E-3</v>
      </c>
      <c r="AI3846" s="258">
        <v>6.6667067000000002E-6</v>
      </c>
      <c r="AJ3846" s="258">
        <v>1.7394547E-7</v>
      </c>
      <c r="AK3846" s="258">
        <v>3.7708000999999999E-6</v>
      </c>
      <c r="AL3846" s="258">
        <v>4.2784349000000003E-8</v>
      </c>
      <c r="AM3846" s="258">
        <v>3.0187389000000002E-10</v>
      </c>
      <c r="AN3846" s="258">
        <v>9.7137469000000001E-7</v>
      </c>
      <c r="AO3846" s="258">
        <v>2.2646506000000001E-6</v>
      </c>
      <c r="AP3846" s="258">
        <v>4.8530050999999997E-5</v>
      </c>
      <c r="AQ3846" s="258">
        <v>1.5992450000000001E-7</v>
      </c>
      <c r="AR3846" s="258">
        <v>3.2781388000000002E-3</v>
      </c>
      <c r="AT3846" s="193"/>
      <c r="AU3846" s="193"/>
      <c r="AV3846" s="193"/>
      <c r="AW3846" s="193"/>
      <c r="AX3846" s="193"/>
      <c r="AY3846" s="193"/>
      <c r="AZ3846" s="193"/>
      <c r="BA3846" s="193"/>
      <c r="BB3846" s="193"/>
      <c r="BC3846" s="193"/>
      <c r="BD3846" s="193"/>
      <c r="BE3846" s="315"/>
      <c r="BF3846" s="315"/>
      <c r="BG3846" s="315"/>
      <c r="BH3846" s="315"/>
      <c r="BI3846" s="315"/>
      <c r="BJ3846" s="315"/>
      <c r="BK3846" s="315"/>
    </row>
    <row r="3847" spans="1:63" x14ac:dyDescent="0.25">
      <c r="A3847" s="9"/>
      <c r="B3847" s="43" t="s">
        <v>4654</v>
      </c>
      <c r="C3847" s="25" t="s">
        <v>2474</v>
      </c>
      <c r="D3847" s="193">
        <v>1.8313695000000001E-2</v>
      </c>
      <c r="E3847" s="193">
        <v>1.2189893E-2</v>
      </c>
      <c r="F3847" s="193">
        <v>4.5598504999999996E-3</v>
      </c>
      <c r="G3847" s="193">
        <v>6.4549286000000004E-5</v>
      </c>
      <c r="H3847" s="193">
        <v>3.4995120999999997E-5</v>
      </c>
      <c r="I3847" s="193">
        <v>1.0738922E-3</v>
      </c>
      <c r="J3847" s="193">
        <v>3.1101073999999999E-4</v>
      </c>
      <c r="K3847" s="193">
        <v>6.4054215000000002E-6</v>
      </c>
      <c r="L3847" s="193">
        <v>7.3098762000000002E-5</v>
      </c>
      <c r="M3847" s="193">
        <v>0</v>
      </c>
      <c r="N3847" s="193">
        <v>0</v>
      </c>
      <c r="O3847" s="193">
        <v>0</v>
      </c>
      <c r="P3847" s="199">
        <f t="shared" si="731"/>
        <v>9.0295503703703706E-2</v>
      </c>
      <c r="Q3847" s="240">
        <v>1.3475915999999999</v>
      </c>
      <c r="R3847" s="99">
        <v>1.3216140000000001</v>
      </c>
      <c r="S3847" s="99">
        <v>2.2132880000000001E-2</v>
      </c>
      <c r="T3847" s="99">
        <v>1.7827999999999999E-6</v>
      </c>
      <c r="U3847" s="99">
        <v>8.2472999999999997E-4</v>
      </c>
      <c r="V3847" s="99">
        <v>4.1052900000000003E-4</v>
      </c>
      <c r="W3847" s="99">
        <v>2.6077000000000001E-3</v>
      </c>
      <c r="X3847" s="241">
        <f t="shared" si="732"/>
        <v>8.7508690784109996E-3</v>
      </c>
      <c r="Y3847" s="241">
        <f t="shared" si="733"/>
        <v>3.6389037979100004E-3</v>
      </c>
      <c r="Z3847" s="241">
        <f t="shared" si="734"/>
        <v>1.8084412019909999E-3</v>
      </c>
      <c r="AA3847" s="241">
        <f t="shared" si="735"/>
        <v>3.3035240785099997E-3</v>
      </c>
      <c r="AB3847" s="258">
        <v>2.5029785000000001E-3</v>
      </c>
      <c r="AC3847" s="258">
        <v>5.9274617999999997E-7</v>
      </c>
      <c r="AD3847" s="258">
        <v>2.2108275000000001E-4</v>
      </c>
      <c r="AE3847" s="258">
        <v>1.6985619999999999E-7</v>
      </c>
      <c r="AF3847" s="258">
        <v>9.1337263000000005E-4</v>
      </c>
      <c r="AG3847" s="258">
        <v>7.0731552999999999E-7</v>
      </c>
      <c r="AH3847" s="258">
        <v>1.6382619000000001E-3</v>
      </c>
      <c r="AI3847" s="258">
        <v>7.7270781000000007E-6</v>
      </c>
      <c r="AJ3847" s="258">
        <v>3.0580429999999998E-7</v>
      </c>
      <c r="AK3847" s="258">
        <v>8.4874953000000008E-6</v>
      </c>
      <c r="AL3847" s="258">
        <v>5.8801557E-8</v>
      </c>
      <c r="AM3847" s="258">
        <v>6.5313400000000003E-10</v>
      </c>
      <c r="AN3847" s="258">
        <v>1.4494719E-6</v>
      </c>
      <c r="AO3847" s="258">
        <v>6.1140877000000003E-6</v>
      </c>
      <c r="AP3847" s="258">
        <v>1.4603591E-4</v>
      </c>
      <c r="AQ3847" s="258">
        <v>2.0767851000000001E-7</v>
      </c>
      <c r="AR3847" s="258">
        <v>3.3033163999999999E-3</v>
      </c>
      <c r="AT3847" s="193"/>
      <c r="AU3847" s="193"/>
      <c r="AV3847" s="193"/>
      <c r="AW3847" s="193"/>
      <c r="AX3847" s="193"/>
      <c r="AY3847" s="193"/>
      <c r="AZ3847" s="193"/>
      <c r="BA3847" s="193"/>
      <c r="BB3847" s="193"/>
      <c r="BC3847" s="193"/>
      <c r="BD3847" s="193"/>
      <c r="BE3847" s="315"/>
      <c r="BF3847" s="315"/>
      <c r="BG3847" s="315"/>
      <c r="BH3847" s="315"/>
      <c r="BI3847" s="315"/>
      <c r="BJ3847" s="315"/>
      <c r="BK3847" s="315"/>
    </row>
    <row r="3848" spans="1:63" x14ac:dyDescent="0.25">
      <c r="A3848" s="9"/>
      <c r="B3848" s="43" t="s">
        <v>4654</v>
      </c>
      <c r="C3848" s="25" t="s">
        <v>4875</v>
      </c>
      <c r="D3848" s="193">
        <v>0.70208128999999997</v>
      </c>
      <c r="E3848" s="193">
        <v>0.51644045000000005</v>
      </c>
      <c r="F3848" s="193">
        <v>0.12918436</v>
      </c>
      <c r="G3848" s="193">
        <v>7.7573932999999999E-4</v>
      </c>
      <c r="H3848" s="193">
        <v>1.2191379E-3</v>
      </c>
      <c r="I3848" s="193">
        <v>4.2565709E-2</v>
      </c>
      <c r="J3848" s="193">
        <v>1.0787677000000001E-2</v>
      </c>
      <c r="K3848" s="193">
        <v>4.1911042999999997E-5</v>
      </c>
      <c r="L3848" s="193">
        <v>1.0663097999999999E-3</v>
      </c>
      <c r="M3848" s="193">
        <v>0</v>
      </c>
      <c r="N3848" s="193">
        <v>0</v>
      </c>
      <c r="O3848" s="193">
        <v>0</v>
      </c>
      <c r="P3848" s="199">
        <f t="shared" si="731"/>
        <v>3.8254848148148151</v>
      </c>
      <c r="Q3848" s="240">
        <v>53.214480000000002</v>
      </c>
      <c r="R3848" s="99">
        <v>52.615887999999998</v>
      </c>
      <c r="S3848" s="99">
        <v>0.50870400000000005</v>
      </c>
      <c r="T3848" s="99">
        <v>4.4885999999999997E-5</v>
      </c>
      <c r="U3848" s="99">
        <v>1.5439E-2</v>
      </c>
      <c r="V3848" s="99">
        <v>7.64966E-3</v>
      </c>
      <c r="W3848" s="99">
        <v>6.6753999999999994E-2</v>
      </c>
      <c r="X3848" s="241">
        <f t="shared" si="732"/>
        <v>0.3460852527770466</v>
      </c>
      <c r="Y3848" s="241">
        <f t="shared" si="733"/>
        <v>0.14281904553200001</v>
      </c>
      <c r="Z3848" s="241">
        <f t="shared" si="734"/>
        <v>7.1729133641846604E-2</v>
      </c>
      <c r="AA3848" s="241">
        <f t="shared" si="735"/>
        <v>0.13153707360319999</v>
      </c>
      <c r="AB3848" s="258">
        <v>0.10604229</v>
      </c>
      <c r="AC3848" s="258">
        <v>3.7870994000000001E-5</v>
      </c>
      <c r="AD3848" s="258">
        <v>5.5429060999999998E-3</v>
      </c>
      <c r="AE3848" s="258">
        <v>1.1673435E-5</v>
      </c>
      <c r="AF3848" s="258">
        <v>3.1167932999999998E-2</v>
      </c>
      <c r="AG3848" s="258">
        <v>1.6372003E-5</v>
      </c>
      <c r="AH3848" s="258">
        <v>6.9405066000000001E-2</v>
      </c>
      <c r="AI3848" s="258">
        <v>2.0566989999999999E-4</v>
      </c>
      <c r="AJ3848" s="258">
        <v>5.6100792999999997E-6</v>
      </c>
      <c r="AK3848" s="258">
        <v>1.2341016E-4</v>
      </c>
      <c r="AL3848" s="258">
        <v>1.5101786E-6</v>
      </c>
      <c r="AM3848" s="258">
        <v>9.2399465999999999E-9</v>
      </c>
      <c r="AN3848" s="258">
        <v>2.4234391000000002E-5</v>
      </c>
      <c r="AO3848" s="258">
        <v>4.8094492999999999E-5</v>
      </c>
      <c r="AP3848" s="258">
        <v>1.9155292000000001E-3</v>
      </c>
      <c r="AQ3848" s="258">
        <v>3.2136032000000002E-6</v>
      </c>
      <c r="AR3848" s="258">
        <v>0.13153386</v>
      </c>
      <c r="AT3848" s="193"/>
      <c r="AU3848" s="193"/>
      <c r="AV3848" s="193"/>
      <c r="AW3848" s="193"/>
      <c r="AX3848" s="193"/>
      <c r="AY3848" s="193"/>
      <c r="AZ3848" s="193"/>
      <c r="BA3848" s="193"/>
      <c r="BB3848" s="193"/>
      <c r="BC3848" s="193"/>
      <c r="BD3848" s="193"/>
      <c r="BE3848" s="315"/>
      <c r="BF3848" s="315"/>
      <c r="BG3848" s="315"/>
      <c r="BH3848" s="315"/>
      <c r="BI3848" s="315"/>
      <c r="BJ3848" s="315"/>
      <c r="BK3848" s="315"/>
    </row>
    <row r="3849" spans="1:63" x14ac:dyDescent="0.25">
      <c r="A3849" s="9"/>
      <c r="B3849" s="43" t="s">
        <v>4654</v>
      </c>
      <c r="C3849" s="25" t="s">
        <v>4874</v>
      </c>
      <c r="D3849" s="193">
        <v>0.86599333000000001</v>
      </c>
      <c r="E3849" s="193">
        <v>0.47948470999999998</v>
      </c>
      <c r="F3849" s="193">
        <v>0.32291511000000001</v>
      </c>
      <c r="G3849" s="193">
        <v>2.1509941999999999E-3</v>
      </c>
      <c r="H3849" s="193">
        <v>1.2318326E-3</v>
      </c>
      <c r="I3849" s="193">
        <v>4.6083864000000002E-2</v>
      </c>
      <c r="J3849" s="193">
        <v>1.2136888E-2</v>
      </c>
      <c r="K3849" s="193">
        <v>5.202571E-5</v>
      </c>
      <c r="L3849" s="193">
        <v>1.9379089E-3</v>
      </c>
      <c r="M3849" s="193">
        <v>0</v>
      </c>
      <c r="N3849" s="193">
        <v>0</v>
      </c>
      <c r="O3849" s="193">
        <v>0</v>
      </c>
      <c r="P3849" s="199">
        <f t="shared" si="731"/>
        <v>3.5517385925925922</v>
      </c>
      <c r="Q3849" s="240">
        <v>52.984881000000001</v>
      </c>
      <c r="R3849" s="99">
        <v>52.258322999999997</v>
      </c>
      <c r="S3849" s="99">
        <v>0.62014400000000003</v>
      </c>
      <c r="T3849" s="99">
        <v>6.1898999999999998E-5</v>
      </c>
      <c r="U3849" s="99">
        <v>2.2516000000000001E-2</v>
      </c>
      <c r="V3849" s="99">
        <v>1.155868E-2</v>
      </c>
      <c r="W3849" s="99">
        <v>7.2276999999999994E-2</v>
      </c>
      <c r="X3849" s="241">
        <f t="shared" si="732"/>
        <v>0.363079028412158</v>
      </c>
      <c r="Y3849" s="241">
        <f t="shared" si="733"/>
        <v>0.16124798776760002</v>
      </c>
      <c r="Z3849" s="241">
        <f t="shared" si="734"/>
        <v>7.1210790198557999E-2</v>
      </c>
      <c r="AA3849" s="241">
        <f t="shared" si="735"/>
        <v>0.13062025044600001</v>
      </c>
      <c r="AB3849" s="258">
        <v>9.8454067000000006E-2</v>
      </c>
      <c r="AC3849" s="258">
        <v>2.3540712999999999E-5</v>
      </c>
      <c r="AD3849" s="258">
        <v>5.9430031999999997E-3</v>
      </c>
      <c r="AE3849" s="258">
        <v>8.9784696000000004E-6</v>
      </c>
      <c r="AF3849" s="258">
        <v>5.6798581000000001E-2</v>
      </c>
      <c r="AG3849" s="258">
        <v>1.9817385E-5</v>
      </c>
      <c r="AH3849" s="258">
        <v>6.4440914000000002E-2</v>
      </c>
      <c r="AI3849" s="258">
        <v>5.5334245000000001E-4</v>
      </c>
      <c r="AJ3849" s="258">
        <v>8.5530088000000007E-6</v>
      </c>
      <c r="AK3849" s="258">
        <v>2.1978083999999999E-4</v>
      </c>
      <c r="AL3849" s="258">
        <v>1.8429633E-6</v>
      </c>
      <c r="AM3849" s="258">
        <v>1.5446457999999999E-8</v>
      </c>
      <c r="AN3849" s="258">
        <v>3.7442640000000002E-5</v>
      </c>
      <c r="AO3849" s="258">
        <v>2.0523994999999999E-4</v>
      </c>
      <c r="AP3849" s="258">
        <v>5.7436589000000003E-3</v>
      </c>
      <c r="AQ3849" s="258">
        <v>5.1904460000000003E-6</v>
      </c>
      <c r="AR3849" s="258">
        <v>0.13061506000000001</v>
      </c>
      <c r="AT3849" s="193"/>
      <c r="AU3849" s="193"/>
      <c r="AV3849" s="193"/>
      <c r="AW3849" s="193"/>
      <c r="AX3849" s="193"/>
      <c r="AY3849" s="193"/>
      <c r="AZ3849" s="193"/>
      <c r="BA3849" s="193"/>
      <c r="BB3849" s="193"/>
      <c r="BC3849" s="193"/>
      <c r="BD3849" s="193"/>
      <c r="BE3849" s="315"/>
      <c r="BF3849" s="315"/>
      <c r="BG3849" s="315"/>
      <c r="BH3849" s="315"/>
      <c r="BI3849" s="315"/>
      <c r="BJ3849" s="315"/>
      <c r="BK3849" s="315"/>
    </row>
    <row r="3850" spans="1:63" x14ac:dyDescent="0.25">
      <c r="A3850" s="9"/>
      <c r="B3850" s="43" t="s">
        <v>4654</v>
      </c>
      <c r="C3850" s="25" t="s">
        <v>4873</v>
      </c>
      <c r="D3850" s="193">
        <v>1.7029477000000001E-2</v>
      </c>
      <c r="E3850" s="193">
        <v>1.2523991E-2</v>
      </c>
      <c r="F3850" s="193">
        <v>3.1334612999999998E-3</v>
      </c>
      <c r="G3850" s="193">
        <v>1.8850317000000001E-5</v>
      </c>
      <c r="H3850" s="193">
        <v>2.9620647000000001E-5</v>
      </c>
      <c r="I3850" s="193">
        <v>1.0346004E-3</v>
      </c>
      <c r="J3850" s="193">
        <v>2.6202335999999998E-4</v>
      </c>
      <c r="K3850" s="193">
        <v>1.0184233000000001E-6</v>
      </c>
      <c r="L3850" s="193">
        <v>2.5911349000000001E-5</v>
      </c>
      <c r="M3850" s="193">
        <v>0</v>
      </c>
      <c r="N3850" s="193">
        <v>0</v>
      </c>
      <c r="O3850" s="193">
        <v>0</v>
      </c>
      <c r="P3850" s="199">
        <f t="shared" si="731"/>
        <v>9.2770303703703691E-2</v>
      </c>
      <c r="Q3850" s="240">
        <v>1.2930997</v>
      </c>
      <c r="R3850" s="99">
        <v>1.278554</v>
      </c>
      <c r="S3850" s="99">
        <v>1.236144E-2</v>
      </c>
      <c r="T3850" s="99">
        <v>1.0907E-6</v>
      </c>
      <c r="U3850" s="99">
        <v>3.7515999999999998E-4</v>
      </c>
      <c r="V3850" s="99">
        <v>1.8589020000000001E-4</v>
      </c>
      <c r="W3850" s="99">
        <v>1.6221E-3</v>
      </c>
      <c r="X3850" s="241">
        <f t="shared" si="732"/>
        <v>8.3998931451869704E-3</v>
      </c>
      <c r="Y3850" s="241">
        <f t="shared" si="733"/>
        <v>3.46399262493E-3</v>
      </c>
      <c r="Z3850" s="241">
        <f t="shared" si="734"/>
        <v>1.73957982938197E-3</v>
      </c>
      <c r="AA3850" s="241">
        <f t="shared" si="735"/>
        <v>3.1963206908749999E-3</v>
      </c>
      <c r="AB3850" s="258">
        <v>2.5715892000000001E-3</v>
      </c>
      <c r="AC3850" s="258">
        <v>9.2024866000000001E-7</v>
      </c>
      <c r="AD3850" s="258">
        <v>1.3448869E-4</v>
      </c>
      <c r="AE3850" s="258">
        <v>2.8305703000000002E-7</v>
      </c>
      <c r="AF3850" s="258">
        <v>7.5631357999999995E-4</v>
      </c>
      <c r="AG3850" s="258">
        <v>3.9784923999999998E-7</v>
      </c>
      <c r="AH3850" s="258">
        <v>1.6831144E-3</v>
      </c>
      <c r="AI3850" s="258">
        <v>4.9892297000000002E-6</v>
      </c>
      <c r="AJ3850" s="258">
        <v>1.3632373E-7</v>
      </c>
      <c r="AK3850" s="258">
        <v>2.9968375999999999E-6</v>
      </c>
      <c r="AL3850" s="258">
        <v>3.6694563999999999E-8</v>
      </c>
      <c r="AM3850" s="258">
        <v>2.2436797E-10</v>
      </c>
      <c r="AN3850" s="258">
        <v>5.8888061999999999E-7</v>
      </c>
      <c r="AO3850" s="258">
        <v>1.1687078000000001E-6</v>
      </c>
      <c r="AP3850" s="258">
        <v>4.6548531000000001E-5</v>
      </c>
      <c r="AQ3850" s="258">
        <v>7.8090875000000004E-8</v>
      </c>
      <c r="AR3850" s="258">
        <v>3.1962426E-3</v>
      </c>
      <c r="AT3850" s="193"/>
      <c r="AU3850" s="193"/>
      <c r="AV3850" s="193"/>
      <c r="AW3850" s="193"/>
      <c r="AX3850" s="193"/>
      <c r="AY3850" s="193"/>
      <c r="AZ3850" s="193"/>
      <c r="BA3850" s="193"/>
      <c r="BB3850" s="193"/>
      <c r="BC3850" s="193"/>
      <c r="BD3850" s="193"/>
      <c r="BE3850" s="315"/>
      <c r="BF3850" s="315"/>
      <c r="BG3850" s="315"/>
      <c r="BH3850" s="315"/>
      <c r="BI3850" s="315"/>
      <c r="BJ3850" s="315"/>
      <c r="BK3850" s="315"/>
    </row>
    <row r="3851" spans="1:63" x14ac:dyDescent="0.25">
      <c r="A3851" s="9"/>
      <c r="B3851" s="43" t="s">
        <v>4654</v>
      </c>
      <c r="C3851" s="25" t="s">
        <v>4872</v>
      </c>
      <c r="D3851" s="193">
        <v>2.0946240000000001E-2</v>
      </c>
      <c r="E3851" s="193">
        <v>1.1622403999999999E-2</v>
      </c>
      <c r="F3851" s="193">
        <v>7.8385438000000002E-3</v>
      </c>
      <c r="G3851" s="193">
        <v>5.2269757999999997E-5</v>
      </c>
      <c r="H3851" s="193">
        <v>2.9929297E-5</v>
      </c>
      <c r="I3851" s="193">
        <v>1.0600344E-3</v>
      </c>
      <c r="J3851" s="193">
        <v>2.9470289000000001E-4</v>
      </c>
      <c r="K3851" s="193">
        <v>1.2642058999999999E-6</v>
      </c>
      <c r="L3851" s="193">
        <v>4.7091829000000001E-5</v>
      </c>
      <c r="M3851" s="193">
        <v>0</v>
      </c>
      <c r="N3851" s="193">
        <v>0</v>
      </c>
      <c r="O3851" s="193">
        <v>0</v>
      </c>
      <c r="P3851" s="199">
        <f t="shared" si="731"/>
        <v>8.6091881481481475E-2</v>
      </c>
      <c r="Q3851" s="240">
        <v>1.2875525000000001</v>
      </c>
      <c r="R3851" s="99">
        <v>1.2698977</v>
      </c>
      <c r="S3851" s="99">
        <v>1.5069040000000001E-2</v>
      </c>
      <c r="T3851" s="99">
        <v>1.5040999999999999E-6</v>
      </c>
      <c r="U3851" s="99">
        <v>5.4715000000000005E-4</v>
      </c>
      <c r="V3851" s="99">
        <v>2.8086730000000001E-4</v>
      </c>
      <c r="W3851" s="99">
        <v>1.7562999999999999E-3</v>
      </c>
      <c r="X3851" s="241">
        <f t="shared" si="732"/>
        <v>8.7987420900031196E-3</v>
      </c>
      <c r="Y3851" s="241">
        <f t="shared" si="733"/>
        <v>3.8981235992699998E-3</v>
      </c>
      <c r="Z3851" s="241">
        <f t="shared" si="734"/>
        <v>1.7264952624331204E-3</v>
      </c>
      <c r="AA3851" s="241">
        <f t="shared" si="735"/>
        <v>3.1741232283E-3</v>
      </c>
      <c r="AB3851" s="258">
        <v>2.3864638E-3</v>
      </c>
      <c r="AC3851" s="258">
        <v>5.7203811999999999E-7</v>
      </c>
      <c r="AD3851" s="258">
        <v>1.4424634E-4</v>
      </c>
      <c r="AE3851" s="258">
        <v>2.1776456000000001E-7</v>
      </c>
      <c r="AF3851" s="258">
        <v>1.3661420999999999E-3</v>
      </c>
      <c r="AG3851" s="258">
        <v>4.8155659000000005E-7</v>
      </c>
      <c r="AH3851" s="258">
        <v>1.5620066000000001E-3</v>
      </c>
      <c r="AI3851" s="258">
        <v>1.3432593999999999E-5</v>
      </c>
      <c r="AJ3851" s="258">
        <v>2.0784163E-7</v>
      </c>
      <c r="AK3851" s="258">
        <v>5.3343847000000001E-6</v>
      </c>
      <c r="AL3851" s="258">
        <v>4.4777769000000001E-8</v>
      </c>
      <c r="AM3851" s="258">
        <v>3.7489411999999998E-10</v>
      </c>
      <c r="AN3851" s="258">
        <v>9.0985603999999995E-7</v>
      </c>
      <c r="AO3851" s="258">
        <v>4.9873734E-6</v>
      </c>
      <c r="AP3851" s="258">
        <v>1.3957145999999999E-4</v>
      </c>
      <c r="AQ3851" s="258">
        <v>1.2612830000000001E-7</v>
      </c>
      <c r="AR3851" s="258">
        <v>3.1739971000000001E-3</v>
      </c>
      <c r="AT3851" s="193"/>
      <c r="AU3851" s="193"/>
      <c r="AV3851" s="193"/>
      <c r="AW3851" s="193"/>
      <c r="AX3851" s="193"/>
      <c r="AY3851" s="193"/>
      <c r="AZ3851" s="193"/>
      <c r="BA3851" s="193"/>
      <c r="BB3851" s="193"/>
      <c r="BC3851" s="193"/>
      <c r="BD3851" s="193"/>
      <c r="BE3851" s="315"/>
      <c r="BF3851" s="315"/>
      <c r="BG3851" s="315"/>
      <c r="BH3851" s="315"/>
      <c r="BI3851" s="315"/>
      <c r="BJ3851" s="315"/>
      <c r="BK3851" s="315"/>
    </row>
    <row r="3852" spans="1:63" x14ac:dyDescent="0.25">
      <c r="A3852" s="9"/>
      <c r="B3852" s="43" t="s">
        <v>4654</v>
      </c>
      <c r="C3852" s="25" t="s">
        <v>4871</v>
      </c>
      <c r="D3852" s="193">
        <v>1.3913122E-2</v>
      </c>
      <c r="E3852" s="193">
        <v>1.1956652999999999E-2</v>
      </c>
      <c r="F3852" s="193">
        <v>1.3731537E-3</v>
      </c>
      <c r="G3852" s="193">
        <v>5.2310761999999997E-5</v>
      </c>
      <c r="H3852" s="193">
        <v>3.1708487000000001E-5</v>
      </c>
      <c r="I3852" s="193">
        <v>1.3247922000000001E-4</v>
      </c>
      <c r="J3852" s="193">
        <v>2.2270024000000001E-4</v>
      </c>
      <c r="K3852" s="193">
        <v>2.0922044999999999E-6</v>
      </c>
      <c r="L3852" s="193">
        <v>1.4202495000000001E-4</v>
      </c>
      <c r="M3852" s="193">
        <v>0</v>
      </c>
      <c r="N3852" s="193">
        <v>0</v>
      </c>
      <c r="O3852" s="193">
        <v>0</v>
      </c>
      <c r="P3852" s="199">
        <f t="shared" si="731"/>
        <v>8.8567799999999988E-2</v>
      </c>
      <c r="Q3852" s="240">
        <v>1.3105358</v>
      </c>
      <c r="R3852" s="99">
        <v>1.2744291999999999</v>
      </c>
      <c r="S3852" s="99">
        <v>3.0289279999999998E-2</v>
      </c>
      <c r="T3852" s="99">
        <v>1.4273000000000001E-6</v>
      </c>
      <c r="U3852" s="99">
        <v>7.5856000000000003E-4</v>
      </c>
      <c r="V3852" s="99">
        <v>3.142935E-4</v>
      </c>
      <c r="W3852" s="99">
        <v>4.7431000000000001E-3</v>
      </c>
      <c r="X3852" s="241">
        <f t="shared" si="732"/>
        <v>7.6828271385381E-3</v>
      </c>
      <c r="Y3852" s="241">
        <f t="shared" si="733"/>
        <v>2.7662944040499995E-3</v>
      </c>
      <c r="Z3852" s="241">
        <f t="shared" si="734"/>
        <v>1.7305394252281002E-3</v>
      </c>
      <c r="AA3852" s="241">
        <f t="shared" si="735"/>
        <v>3.1859933092600002E-3</v>
      </c>
      <c r="AB3852" s="258">
        <v>2.4550889000000001E-3</v>
      </c>
      <c r="AC3852" s="258">
        <v>6.7684144E-7</v>
      </c>
      <c r="AD3852" s="258">
        <v>5.5102049999999999E-5</v>
      </c>
      <c r="AE3852" s="258">
        <v>1.0903106E-7</v>
      </c>
      <c r="AF3852" s="258">
        <v>2.5433592999999998E-4</v>
      </c>
      <c r="AG3852" s="258">
        <v>9.8165155000000007E-7</v>
      </c>
      <c r="AH3852" s="258">
        <v>1.6069032000000001E-3</v>
      </c>
      <c r="AI3852" s="258">
        <v>2.2599900000000001E-6</v>
      </c>
      <c r="AJ3852" s="258">
        <v>2.7710376999999998E-7</v>
      </c>
      <c r="AK3852" s="258">
        <v>1.625025E-6</v>
      </c>
      <c r="AL3852" s="258">
        <v>5.2819320000000001E-8</v>
      </c>
      <c r="AM3852" s="258">
        <v>1.6503809999999999E-10</v>
      </c>
      <c r="AN3852" s="258">
        <v>1.5316535E-6</v>
      </c>
      <c r="AO3852" s="258">
        <v>5.9668785999999999E-6</v>
      </c>
      <c r="AP3852" s="258">
        <v>1.1192259E-4</v>
      </c>
      <c r="AQ3852" s="258">
        <v>4.3330926000000002E-7</v>
      </c>
      <c r="AR3852" s="258">
        <v>3.18556E-3</v>
      </c>
      <c r="AT3852" s="193"/>
      <c r="AU3852" s="193"/>
      <c r="AV3852" s="193"/>
      <c r="AW3852" s="193"/>
      <c r="AX3852" s="193"/>
      <c r="AY3852" s="193"/>
      <c r="AZ3852" s="193"/>
      <c r="BA3852" s="193"/>
      <c r="BB3852" s="193"/>
      <c r="BC3852" s="193"/>
      <c r="BD3852" s="193"/>
      <c r="BE3852" s="315"/>
      <c r="BF3852" s="315"/>
      <c r="BG3852" s="315"/>
      <c r="BH3852" s="315"/>
      <c r="BI3852" s="315"/>
      <c r="BJ3852" s="315"/>
      <c r="BK3852" s="315"/>
    </row>
    <row r="3853" spans="1:63" x14ac:dyDescent="0.25">
      <c r="A3853" s="9"/>
      <c r="B3853" s="43" t="s">
        <v>4654</v>
      </c>
      <c r="C3853" s="25" t="s">
        <v>4870</v>
      </c>
      <c r="D3853" s="193">
        <v>1.3907618E-2</v>
      </c>
      <c r="E3853" s="193">
        <v>1.1954744E-2</v>
      </c>
      <c r="F3853" s="193">
        <v>1.3825199999999999E-3</v>
      </c>
      <c r="G3853" s="193">
        <v>5.2227983000000002E-5</v>
      </c>
      <c r="H3853" s="193">
        <v>3.1704442999999998E-5</v>
      </c>
      <c r="I3853" s="193">
        <v>1.3243205E-4</v>
      </c>
      <c r="J3853" s="193">
        <v>2.1017006000000001E-4</v>
      </c>
      <c r="K3853" s="193">
        <v>2.0911482000000001E-6</v>
      </c>
      <c r="L3853" s="193">
        <v>1.4172902E-4</v>
      </c>
      <c r="M3853" s="193">
        <v>0</v>
      </c>
      <c r="N3853" s="193">
        <v>0</v>
      </c>
      <c r="O3853" s="193">
        <v>0</v>
      </c>
      <c r="P3853" s="199">
        <f t="shared" si="731"/>
        <v>8.8553659259259246E-2</v>
      </c>
      <c r="Q3853" s="240">
        <v>1.3104422</v>
      </c>
      <c r="R3853" s="99">
        <v>1.2743561000000001</v>
      </c>
      <c r="S3853" s="99">
        <v>3.0272480000000001E-2</v>
      </c>
      <c r="T3853" s="99">
        <v>1.4272000000000001E-6</v>
      </c>
      <c r="U3853" s="99">
        <v>7.5798E-4</v>
      </c>
      <c r="V3853" s="99">
        <v>3.1410990000000001E-4</v>
      </c>
      <c r="W3853" s="99">
        <v>4.7400999999999997E-3</v>
      </c>
      <c r="X3853" s="241">
        <f t="shared" si="732"/>
        <v>7.6831435936839587E-3</v>
      </c>
      <c r="Y3853" s="241">
        <f t="shared" si="733"/>
        <v>2.7670444073999993E-3</v>
      </c>
      <c r="Z3853" s="241">
        <f t="shared" si="734"/>
        <v>1.7302891733639598E-3</v>
      </c>
      <c r="AA3853" s="241">
        <f t="shared" si="735"/>
        <v>3.18581001292E-3</v>
      </c>
      <c r="AB3853" s="258">
        <v>2.4546969E-3</v>
      </c>
      <c r="AC3853" s="258">
        <v>6.7683567000000003E-7</v>
      </c>
      <c r="AD3853" s="258">
        <v>5.5081743999999999E-5</v>
      </c>
      <c r="AE3853" s="258">
        <v>1.0909138E-7</v>
      </c>
      <c r="AF3853" s="258">
        <v>2.5549876E-4</v>
      </c>
      <c r="AG3853" s="258">
        <v>9.8107634999999999E-7</v>
      </c>
      <c r="AH3853" s="258">
        <v>1.6066467E-3</v>
      </c>
      <c r="AI3853" s="258">
        <v>2.2753006000000001E-6</v>
      </c>
      <c r="AJ3853" s="258">
        <v>2.7670687000000002E-7</v>
      </c>
      <c r="AK3853" s="258">
        <v>1.6261142E-6</v>
      </c>
      <c r="AL3853" s="258">
        <v>5.1801058999999997E-8</v>
      </c>
      <c r="AM3853" s="258">
        <v>1.6213496000000001E-10</v>
      </c>
      <c r="AN3853" s="258">
        <v>1.5299428E-6</v>
      </c>
      <c r="AO3853" s="258">
        <v>5.9632557E-6</v>
      </c>
      <c r="AP3853" s="258">
        <v>1.1191919E-4</v>
      </c>
      <c r="AQ3853" s="258">
        <v>4.3281291999999997E-7</v>
      </c>
      <c r="AR3853" s="258">
        <v>3.1853772000000002E-3</v>
      </c>
      <c r="AT3853" s="193"/>
      <c r="AU3853" s="193"/>
      <c r="AV3853" s="193"/>
      <c r="AW3853" s="193"/>
      <c r="AX3853" s="193"/>
      <c r="AY3853" s="193"/>
      <c r="AZ3853" s="193"/>
      <c r="BA3853" s="193"/>
      <c r="BB3853" s="193"/>
      <c r="BC3853" s="193"/>
      <c r="BD3853" s="193"/>
      <c r="BE3853" s="315"/>
      <c r="BF3853" s="315"/>
      <c r="BG3853" s="315"/>
      <c r="BH3853" s="315"/>
      <c r="BI3853" s="315"/>
      <c r="BJ3853" s="315"/>
      <c r="BK3853" s="315"/>
    </row>
    <row r="3854" spans="1:63" x14ac:dyDescent="0.25">
      <c r="A3854" s="9"/>
      <c r="B3854" s="43" t="s">
        <v>4654</v>
      </c>
      <c r="C3854" s="25" t="s">
        <v>4869</v>
      </c>
      <c r="D3854" s="193">
        <v>1.4193973E-2</v>
      </c>
      <c r="E3854" s="193">
        <v>1.2053019999999999E-2</v>
      </c>
      <c r="F3854" s="193">
        <v>1.4027457E-3</v>
      </c>
      <c r="G3854" s="193">
        <v>6.2491016999999995E-5</v>
      </c>
      <c r="H3854" s="193">
        <v>3.3271059999999998E-5</v>
      </c>
      <c r="I3854" s="193">
        <v>1.4603812000000001E-4</v>
      </c>
      <c r="J3854" s="193">
        <v>2.2985797000000001E-4</v>
      </c>
      <c r="K3854" s="193">
        <v>2.3073402000000001E-6</v>
      </c>
      <c r="L3854" s="193">
        <v>2.6424195000000002E-4</v>
      </c>
      <c r="M3854" s="193">
        <v>0</v>
      </c>
      <c r="N3854" s="193">
        <v>0</v>
      </c>
      <c r="O3854" s="193">
        <v>0</v>
      </c>
      <c r="P3854" s="199">
        <f t="shared" si="731"/>
        <v>8.9281629629629614E-2</v>
      </c>
      <c r="Q3854" s="240">
        <v>1.3388355000000001</v>
      </c>
      <c r="R3854" s="99">
        <v>1.2835668</v>
      </c>
      <c r="S3854" s="99">
        <v>4.6097520000000003E-2</v>
      </c>
      <c r="T3854" s="99">
        <v>1.4436E-6</v>
      </c>
      <c r="U3854" s="99">
        <v>9.890700000000001E-4</v>
      </c>
      <c r="V3854" s="99">
        <v>3.6429129999999998E-4</v>
      </c>
      <c r="W3854" s="99">
        <v>7.8163999999999994E-3</v>
      </c>
      <c r="X3854" s="241">
        <f t="shared" si="732"/>
        <v>7.77118490883889E-3</v>
      </c>
      <c r="Y3854" s="241">
        <f t="shared" si="733"/>
        <v>2.8169479127E-3</v>
      </c>
      <c r="Z3854" s="241">
        <f t="shared" si="734"/>
        <v>1.7449760240988901E-3</v>
      </c>
      <c r="AA3854" s="241">
        <f t="shared" si="735"/>
        <v>3.2092609720399999E-3</v>
      </c>
      <c r="AB3854" s="258">
        <v>2.4748727000000002E-3</v>
      </c>
      <c r="AC3854" s="258">
        <v>6.7976191000000004E-7</v>
      </c>
      <c r="AD3854" s="258">
        <v>7.4830990000000002E-5</v>
      </c>
      <c r="AE3854" s="258">
        <v>1.1089038999999999E-7</v>
      </c>
      <c r="AF3854" s="258">
        <v>2.6495281000000001E-4</v>
      </c>
      <c r="AG3854" s="258">
        <v>1.5007604E-6</v>
      </c>
      <c r="AH3854" s="258">
        <v>1.6198517000000001E-3</v>
      </c>
      <c r="AI3854" s="258">
        <v>2.3087063999999999E-6</v>
      </c>
      <c r="AJ3854" s="258">
        <v>3.6801125999999999E-7</v>
      </c>
      <c r="AK3854" s="258">
        <v>1.6748899E-6</v>
      </c>
      <c r="AL3854" s="258">
        <v>6.6165404999999997E-8</v>
      </c>
      <c r="AM3854" s="258">
        <v>2.0993389E-10</v>
      </c>
      <c r="AN3854" s="258">
        <v>2.1632884E-6</v>
      </c>
      <c r="AO3854" s="258">
        <v>6.2765127999999998E-6</v>
      </c>
      <c r="AP3854" s="258">
        <v>1.1226654E-4</v>
      </c>
      <c r="AQ3854" s="258">
        <v>8.1857203999999999E-7</v>
      </c>
      <c r="AR3854" s="258">
        <v>3.2084423999999999E-3</v>
      </c>
      <c r="AT3854" s="193"/>
      <c r="AU3854" s="193"/>
      <c r="AV3854" s="193"/>
      <c r="AW3854" s="193"/>
      <c r="AX3854" s="193"/>
      <c r="AY3854" s="193"/>
      <c r="AZ3854" s="193"/>
      <c r="BA3854" s="193"/>
      <c r="BB3854" s="193"/>
      <c r="BC3854" s="193"/>
      <c r="BD3854" s="193"/>
      <c r="BE3854" s="315"/>
      <c r="BF3854" s="315"/>
      <c r="BG3854" s="315"/>
      <c r="BH3854" s="315"/>
      <c r="BI3854" s="315"/>
      <c r="BJ3854" s="315"/>
      <c r="BK3854" s="315"/>
    </row>
    <row r="3855" spans="1:63" x14ac:dyDescent="0.25">
      <c r="A3855" s="9"/>
      <c r="B3855" s="43" t="s">
        <v>4654</v>
      </c>
      <c r="C3855" s="25" t="s">
        <v>4868</v>
      </c>
      <c r="D3855" s="193">
        <v>1.4188452000000001E-2</v>
      </c>
      <c r="E3855" s="193">
        <v>1.2051098E-2</v>
      </c>
      <c r="F3855" s="193">
        <v>1.4121119000000001E-3</v>
      </c>
      <c r="G3855" s="193">
        <v>6.240777E-5</v>
      </c>
      <c r="H3855" s="193">
        <v>3.3266568999999999E-5</v>
      </c>
      <c r="I3855" s="193">
        <v>1.4599095E-4</v>
      </c>
      <c r="J3855" s="193">
        <v>2.1732720999999999E-4</v>
      </c>
      <c r="K3855" s="193">
        <v>2.3062524999999999E-6</v>
      </c>
      <c r="L3855" s="193">
        <v>2.6394400000000001E-4</v>
      </c>
      <c r="M3855" s="193">
        <v>0</v>
      </c>
      <c r="N3855" s="193">
        <v>0</v>
      </c>
      <c r="O3855" s="193">
        <v>0</v>
      </c>
      <c r="P3855" s="199">
        <f t="shared" si="731"/>
        <v>8.9267392592592587E-2</v>
      </c>
      <c r="Q3855" s="240">
        <v>1.338738</v>
      </c>
      <c r="R3855" s="99">
        <v>1.2834899</v>
      </c>
      <c r="S3855" s="99">
        <v>4.6080719999999999E-2</v>
      </c>
      <c r="T3855" s="99">
        <v>1.4435E-6</v>
      </c>
      <c r="U3855" s="99">
        <v>9.8849000000000007E-4</v>
      </c>
      <c r="V3855" s="99">
        <v>3.6409769999999999E-4</v>
      </c>
      <c r="W3855" s="99">
        <v>7.8133999999999999E-3</v>
      </c>
      <c r="X3855" s="241">
        <f t="shared" si="732"/>
        <v>7.7714862634401995E-3</v>
      </c>
      <c r="Y3855" s="241">
        <f t="shared" si="733"/>
        <v>2.8176942559600005E-3</v>
      </c>
      <c r="Z3855" s="241">
        <f t="shared" si="734"/>
        <v>1.7447239282301998E-3</v>
      </c>
      <c r="AA3855" s="241">
        <f t="shared" si="735"/>
        <v>3.20906807925E-3</v>
      </c>
      <c r="AB3855" s="258">
        <v>2.474478E-3</v>
      </c>
      <c r="AC3855" s="258">
        <v>6.7975622000000005E-7</v>
      </c>
      <c r="AD3855" s="258">
        <v>7.4809626999999997E-5</v>
      </c>
      <c r="AE3855" s="258">
        <v>1.1095064E-7</v>
      </c>
      <c r="AF3855" s="258">
        <v>2.661157E-4</v>
      </c>
      <c r="AG3855" s="258">
        <v>1.5002221E-6</v>
      </c>
      <c r="AH3855" s="258">
        <v>1.6195933E-3</v>
      </c>
      <c r="AI3855" s="258">
        <v>2.3240169E-6</v>
      </c>
      <c r="AJ3855" s="258">
        <v>3.6761767000000002E-7</v>
      </c>
      <c r="AK3855" s="258">
        <v>1.6759789E-6</v>
      </c>
      <c r="AL3855" s="258">
        <v>6.5146430999999995E-8</v>
      </c>
      <c r="AM3855" s="258">
        <v>2.0702920000000001E-10</v>
      </c>
      <c r="AN3855" s="258">
        <v>2.1615787E-6</v>
      </c>
      <c r="AO3855" s="258">
        <v>6.2729826000000003E-6</v>
      </c>
      <c r="AP3855" s="258">
        <v>1.122631E-4</v>
      </c>
      <c r="AQ3855" s="258">
        <v>8.1807924999999996E-7</v>
      </c>
      <c r="AR3855" s="258">
        <v>3.2082500000000002E-3</v>
      </c>
      <c r="AT3855" s="193"/>
      <c r="AU3855" s="193"/>
      <c r="AV3855" s="193"/>
      <c r="AW3855" s="193"/>
      <c r="AX3855" s="193"/>
      <c r="AY3855" s="193"/>
      <c r="AZ3855" s="193"/>
      <c r="BA3855" s="193"/>
      <c r="BB3855" s="193"/>
      <c r="BC3855" s="193"/>
      <c r="BD3855" s="193"/>
      <c r="BE3855" s="315"/>
      <c r="BF3855" s="315"/>
      <c r="BG3855" s="315"/>
      <c r="BH3855" s="315"/>
      <c r="BI3855" s="315"/>
      <c r="BJ3855" s="315"/>
      <c r="BK3855" s="315"/>
    </row>
    <row r="3856" spans="1:63" x14ac:dyDescent="0.25">
      <c r="A3856" s="9"/>
      <c r="B3856" s="43" t="s">
        <v>4654</v>
      </c>
      <c r="C3856" s="25" t="s">
        <v>4867</v>
      </c>
      <c r="D3856" s="193">
        <v>1.3957103E-2</v>
      </c>
      <c r="E3856" s="193">
        <v>1.1908759999999999E-2</v>
      </c>
      <c r="F3856" s="193">
        <v>1.4886128999999999E-3</v>
      </c>
      <c r="G3856" s="193">
        <v>4.6708351000000001E-5</v>
      </c>
      <c r="H3856" s="193">
        <v>3.4519691999999999E-5</v>
      </c>
      <c r="I3856" s="193">
        <v>1.1432429000000001E-4</v>
      </c>
      <c r="J3856" s="193">
        <v>2.8849265000000001E-4</v>
      </c>
      <c r="K3856" s="193">
        <v>2.3533859999999998E-6</v>
      </c>
      <c r="L3856" s="193">
        <v>7.3331920000000003E-5</v>
      </c>
      <c r="M3856" s="193">
        <v>0</v>
      </c>
      <c r="N3856" s="193">
        <v>0</v>
      </c>
      <c r="O3856" s="193">
        <v>0</v>
      </c>
      <c r="P3856" s="199">
        <f t="shared" si="731"/>
        <v>8.821303703703702E-2</v>
      </c>
      <c r="Q3856" s="240">
        <v>1.2978913999999999</v>
      </c>
      <c r="R3856" s="99">
        <v>1.2700959000000001</v>
      </c>
      <c r="S3856" s="99">
        <v>2.3447760000000002E-2</v>
      </c>
      <c r="T3856" s="99">
        <v>1.4212E-6</v>
      </c>
      <c r="U3856" s="99">
        <v>6.6098000000000003E-4</v>
      </c>
      <c r="V3856" s="99">
        <v>2.9173680000000002E-4</v>
      </c>
      <c r="W3856" s="99">
        <v>3.3936000000000001E-3</v>
      </c>
      <c r="X3856" s="241">
        <f t="shared" si="732"/>
        <v>7.675920061846031E-3</v>
      </c>
      <c r="Y3856" s="241">
        <f t="shared" si="733"/>
        <v>2.7699813752500003E-3</v>
      </c>
      <c r="Z3856" s="241">
        <f t="shared" si="734"/>
        <v>1.7310196730860299E-3</v>
      </c>
      <c r="AA3856" s="241">
        <f t="shared" si="735"/>
        <v>3.17491901351E-3</v>
      </c>
      <c r="AB3856" s="258">
        <v>2.4452570000000002E-3</v>
      </c>
      <c r="AC3856" s="258">
        <v>6.7550621000000001E-7</v>
      </c>
      <c r="AD3856" s="258">
        <v>4.9400622999999999E-5</v>
      </c>
      <c r="AE3856" s="258">
        <v>1.2608737E-7</v>
      </c>
      <c r="AF3856" s="258">
        <v>2.7376514999999998E-4</v>
      </c>
      <c r="AG3856" s="258">
        <v>7.5700867000000002E-7</v>
      </c>
      <c r="AH3856" s="258">
        <v>1.6004683E-3</v>
      </c>
      <c r="AI3856" s="258">
        <v>2.4227846999999999E-6</v>
      </c>
      <c r="AJ3856" s="258">
        <v>2.2724744999999999E-7</v>
      </c>
      <c r="AK3856" s="258">
        <v>9.0213593000000007E-6</v>
      </c>
      <c r="AL3856" s="258">
        <v>4.6305032E-8</v>
      </c>
      <c r="AM3856" s="258">
        <v>5.1130403000000005E-10</v>
      </c>
      <c r="AN3856" s="258">
        <v>1.2688320000000001E-6</v>
      </c>
      <c r="AO3856" s="258">
        <v>5.8046732999999998E-6</v>
      </c>
      <c r="AP3856" s="258">
        <v>1.1175966E-4</v>
      </c>
      <c r="AQ3856" s="258">
        <v>2.1031351000000001E-7</v>
      </c>
      <c r="AR3856" s="258">
        <v>3.1747086999999998E-3</v>
      </c>
      <c r="AT3856" s="193"/>
      <c r="AU3856" s="193"/>
      <c r="AV3856" s="193"/>
      <c r="AW3856" s="193"/>
      <c r="AX3856" s="193"/>
      <c r="AY3856" s="193"/>
      <c r="AZ3856" s="193"/>
      <c r="BA3856" s="193"/>
      <c r="BB3856" s="193"/>
      <c r="BC3856" s="193"/>
      <c r="BD3856" s="193"/>
      <c r="BE3856" s="315"/>
      <c r="BF3856" s="315"/>
      <c r="BG3856" s="315"/>
      <c r="BH3856" s="315"/>
      <c r="BI3856" s="315"/>
      <c r="BJ3856" s="315"/>
      <c r="BK3856" s="315"/>
    </row>
    <row r="3857" spans="1:63" x14ac:dyDescent="0.25">
      <c r="A3857" s="9"/>
      <c r="B3857" s="43" t="s">
        <v>4654</v>
      </c>
      <c r="C3857" s="25" t="s">
        <v>5096</v>
      </c>
      <c r="D3857" s="193">
        <v>1.3900750999999999E-2</v>
      </c>
      <c r="E3857" s="193">
        <v>1.1699383000000001E-2</v>
      </c>
      <c r="F3857" s="193">
        <v>1.6273577999999999E-3</v>
      </c>
      <c r="G3857" s="193">
        <v>6.1055032999999994E-5</v>
      </c>
      <c r="H3857" s="193">
        <v>3.3712060000000003E-5</v>
      </c>
      <c r="I3857" s="193">
        <v>1.1765613E-4</v>
      </c>
      <c r="J3857" s="193">
        <v>2.8834147999999999E-4</v>
      </c>
      <c r="K3857" s="193">
        <v>2.3849802000000002E-6</v>
      </c>
      <c r="L3857" s="193">
        <v>7.0860731999999998E-5</v>
      </c>
      <c r="M3857" s="193">
        <v>0</v>
      </c>
      <c r="N3857" s="193">
        <v>0</v>
      </c>
      <c r="O3857" s="193">
        <v>0</v>
      </c>
      <c r="P3857" s="199">
        <f t="shared" si="731"/>
        <v>8.6662096296296301E-2</v>
      </c>
      <c r="Q3857" s="240">
        <v>1.2850788</v>
      </c>
      <c r="R3857" s="99">
        <v>1.2608946999999999</v>
      </c>
      <c r="S3857" s="99">
        <v>2.0599599999999999E-2</v>
      </c>
      <c r="T3857" s="99">
        <v>1.6973E-6</v>
      </c>
      <c r="U3857" s="99">
        <v>7.6979999999999995E-4</v>
      </c>
      <c r="V3857" s="99">
        <v>3.8174139999999998E-4</v>
      </c>
      <c r="W3857" s="99">
        <v>2.4312000000000001E-3</v>
      </c>
      <c r="X3857" s="241">
        <f t="shared" si="732"/>
        <v>7.6306352395309508E-3</v>
      </c>
      <c r="Y3857" s="241">
        <f t="shared" si="733"/>
        <v>2.7475814888700007E-3</v>
      </c>
      <c r="Z3857" s="241">
        <f t="shared" si="734"/>
        <v>1.7313037146609498E-3</v>
      </c>
      <c r="AA3857" s="241">
        <f t="shared" si="735"/>
        <v>3.1517500359999999E-3</v>
      </c>
      <c r="AB3857" s="258">
        <v>2.4022650000000002E-3</v>
      </c>
      <c r="AC3857" s="258">
        <v>5.6557551000000003E-7</v>
      </c>
      <c r="AD3857" s="258">
        <v>5.5250008000000003E-5</v>
      </c>
      <c r="AE3857" s="258">
        <v>1.0761547E-7</v>
      </c>
      <c r="AF3857" s="258">
        <v>2.8873529999999997E-4</v>
      </c>
      <c r="AG3857" s="258">
        <v>6.5798988999999995E-7</v>
      </c>
      <c r="AH3857" s="258">
        <v>1.5723479000000001E-3</v>
      </c>
      <c r="AI3857" s="258">
        <v>2.6860569999999999E-6</v>
      </c>
      <c r="AJ3857" s="258">
        <v>2.8579715000000002E-7</v>
      </c>
      <c r="AK3857" s="258">
        <v>9.3419202000000007E-6</v>
      </c>
      <c r="AL3857" s="258">
        <v>5.0829417999999999E-8</v>
      </c>
      <c r="AM3857" s="258">
        <v>5.4309295000000004E-10</v>
      </c>
      <c r="AN3857" s="258">
        <v>1.3631622E-6</v>
      </c>
      <c r="AO3857" s="258">
        <v>5.8559355999999997E-6</v>
      </c>
      <c r="AP3857" s="258">
        <v>1.3937157E-4</v>
      </c>
      <c r="AQ3857" s="258">
        <v>2.01336E-7</v>
      </c>
      <c r="AR3857" s="258">
        <v>3.1515486999999999E-3</v>
      </c>
      <c r="AT3857" s="193"/>
      <c r="AU3857" s="193"/>
      <c r="AV3857" s="193"/>
      <c r="AW3857" s="193"/>
      <c r="AX3857" s="193"/>
      <c r="AY3857" s="193"/>
      <c r="AZ3857" s="193"/>
      <c r="BA3857" s="193"/>
      <c r="BB3857" s="193"/>
      <c r="BC3857" s="193"/>
      <c r="BD3857" s="193"/>
      <c r="BE3857" s="315"/>
      <c r="BF3857" s="315"/>
      <c r="BG3857" s="315"/>
      <c r="BH3857" s="315"/>
      <c r="BI3857" s="315"/>
      <c r="BJ3857" s="315"/>
      <c r="BK3857" s="315"/>
    </row>
    <row r="3858" spans="1:63" x14ac:dyDescent="0.25">
      <c r="A3858" s="45" t="s">
        <v>691</v>
      </c>
      <c r="B3858" s="45"/>
      <c r="C3858" s="43"/>
      <c r="D3858" s="199"/>
      <c r="E3858" s="199"/>
      <c r="F3858" s="199"/>
      <c r="G3858" s="199"/>
      <c r="H3858" s="199"/>
      <c r="I3858" s="199"/>
      <c r="J3858" s="199"/>
      <c r="K3858" s="199"/>
      <c r="L3858" s="199"/>
      <c r="M3858" s="199"/>
      <c r="N3858" s="199"/>
      <c r="O3858" s="199"/>
      <c r="P3858" s="199"/>
      <c r="Q3858" s="239"/>
      <c r="R3858" s="97"/>
      <c r="S3858" s="97"/>
      <c r="T3858" s="97"/>
      <c r="U3858" s="97"/>
      <c r="V3858" s="97"/>
      <c r="W3858" s="97"/>
      <c r="X3858" s="259"/>
      <c r="Y3858" s="259"/>
      <c r="Z3858" s="259"/>
      <c r="AA3858" s="258"/>
      <c r="AB3858" s="258"/>
      <c r="AC3858" s="258"/>
      <c r="AD3858" s="258"/>
      <c r="AE3858" s="258"/>
      <c r="AF3858" s="258"/>
      <c r="AG3858" s="258"/>
      <c r="AH3858" s="258"/>
      <c r="AI3858" s="258"/>
      <c r="AJ3858" s="258"/>
      <c r="AK3858" s="258"/>
      <c r="AL3858" s="258"/>
      <c r="AM3858" s="258"/>
      <c r="AN3858" s="258"/>
      <c r="AO3858" s="258"/>
      <c r="AP3858" s="258"/>
      <c r="AQ3858" s="258"/>
      <c r="AR3858" s="258"/>
      <c r="AT3858" s="193"/>
      <c r="AU3858" s="193"/>
      <c r="AV3858" s="193"/>
      <c r="AW3858" s="193"/>
      <c r="AX3858" s="193"/>
      <c r="AY3858" s="193"/>
      <c r="AZ3858" s="193"/>
      <c r="BA3858" s="193"/>
      <c r="BB3858" s="193"/>
      <c r="BC3858" s="193"/>
      <c r="BD3858" s="193"/>
      <c r="BE3858" s="315"/>
      <c r="BF3858" s="315"/>
      <c r="BG3858" s="315"/>
      <c r="BH3858" s="315"/>
      <c r="BI3858" s="315"/>
      <c r="BJ3858" s="315"/>
      <c r="BK3858" s="315"/>
    </row>
    <row r="3859" spans="1:63" x14ac:dyDescent="0.25">
      <c r="A3859" s="9"/>
      <c r="B3859" s="43" t="s">
        <v>1264</v>
      </c>
      <c r="C3859" s="25" t="s">
        <v>6486</v>
      </c>
      <c r="D3859" s="193">
        <v>2.5843091</v>
      </c>
      <c r="E3859" s="193">
        <v>2.1189770999999999</v>
      </c>
      <c r="F3859" s="193">
        <v>0.29193942000000001</v>
      </c>
      <c r="G3859" s="193">
        <v>1.2270867E-2</v>
      </c>
      <c r="H3859" s="193">
        <v>5.5972451999999999E-3</v>
      </c>
      <c r="I3859" s="193">
        <v>6.8612073999999995E-2</v>
      </c>
      <c r="J3859" s="193">
        <v>2.0309574E-2</v>
      </c>
      <c r="K3859" s="193">
        <v>5.0585596999999996E-4</v>
      </c>
      <c r="L3859" s="193">
        <v>6.6096984999999997E-2</v>
      </c>
      <c r="M3859" s="193">
        <v>0</v>
      </c>
      <c r="N3859" s="193">
        <v>0</v>
      </c>
      <c r="O3859" s="193">
        <v>0</v>
      </c>
      <c r="P3859" s="199">
        <f>E3859/0.135</f>
        <v>15.696126666666665</v>
      </c>
      <c r="Q3859" s="240">
        <v>114.10763</v>
      </c>
      <c r="R3859" s="99">
        <v>91.325208000000003</v>
      </c>
      <c r="S3859" s="99">
        <v>17.6204</v>
      </c>
      <c r="T3859" s="99">
        <v>2.4710999999999998E-4</v>
      </c>
      <c r="U3859" s="99">
        <v>0.96382000000000001</v>
      </c>
      <c r="V3859" s="99">
        <v>7.2052500000000005E-2</v>
      </c>
      <c r="W3859" s="99">
        <v>4.1258999999999997</v>
      </c>
      <c r="X3859" s="241">
        <f>SUM(Y3859:AA3859)</f>
        <v>1.0601892208409081</v>
      </c>
      <c r="Y3859" s="241">
        <f>SUM(AB3859:AG3859)</f>
        <v>0.54164053148199998</v>
      </c>
      <c r="Z3859" s="241">
        <f>SUM(AH3859:AP3859)</f>
        <v>0.28997388626890797</v>
      </c>
      <c r="AA3859" s="241">
        <f>SUM(AQ3859:AR3859)</f>
        <v>0.22857480309</v>
      </c>
      <c r="AB3859" s="258">
        <v>0.43509134999999999</v>
      </c>
      <c r="AC3859" s="258">
        <v>3.9420345000000002E-5</v>
      </c>
      <c r="AD3859" s="258">
        <v>1.9738909999999998E-2</v>
      </c>
      <c r="AE3859" s="258">
        <v>3.2676536999999999E-5</v>
      </c>
      <c r="AF3859" s="258">
        <v>8.6165293000000004E-2</v>
      </c>
      <c r="AG3859" s="258">
        <v>5.7288160000000001E-4</v>
      </c>
      <c r="AH3859" s="258">
        <v>0.28477561000000001</v>
      </c>
      <c r="AI3859" s="258">
        <v>4.5295904000000001E-4</v>
      </c>
      <c r="AJ3859" s="258">
        <v>1.028391E-4</v>
      </c>
      <c r="AK3859" s="258">
        <v>1.3970966000000001E-4</v>
      </c>
      <c r="AL3859" s="258">
        <v>1.274704E-5</v>
      </c>
      <c r="AM3859" s="258">
        <v>4.1128908000000001E-8</v>
      </c>
      <c r="AN3859" s="258">
        <v>5.5354052999999999E-3</v>
      </c>
      <c r="AO3859" s="258">
        <v>8.0735974000000002E-3</v>
      </c>
      <c r="AP3859" s="258">
        <v>-9.1190223999999993E-3</v>
      </c>
      <c r="AQ3859" s="258">
        <v>1.4643309000000001E-4</v>
      </c>
      <c r="AR3859" s="258">
        <v>0.22842836999999999</v>
      </c>
      <c r="AT3859" s="193"/>
      <c r="AU3859" s="193"/>
      <c r="AV3859" s="193"/>
      <c r="AW3859" s="193"/>
      <c r="AX3859" s="193"/>
      <c r="AY3859" s="193"/>
      <c r="AZ3859" s="193"/>
      <c r="BA3859" s="193"/>
      <c r="BB3859" s="193"/>
      <c r="BC3859" s="193"/>
      <c r="BD3859" s="193"/>
      <c r="BE3859" s="315"/>
      <c r="BF3859" s="315"/>
      <c r="BG3859" s="315"/>
      <c r="BH3859" s="315"/>
      <c r="BI3859" s="315"/>
      <c r="BJ3859" s="315"/>
      <c r="BK3859" s="315"/>
    </row>
    <row r="3860" spans="1:63" x14ac:dyDescent="0.25">
      <c r="A3860" s="9"/>
      <c r="B3860" s="43" t="s">
        <v>1264</v>
      </c>
      <c r="C3860" s="25" t="s">
        <v>2479</v>
      </c>
      <c r="D3860" s="193">
        <v>3853.6606999999999</v>
      </c>
      <c r="E3860" s="193">
        <v>1377.7188000000001</v>
      </c>
      <c r="F3860" s="193">
        <v>287.23653000000002</v>
      </c>
      <c r="G3860" s="193">
        <v>55.573757999999998</v>
      </c>
      <c r="H3860" s="193">
        <v>29.206465999999999</v>
      </c>
      <c r="I3860" s="193">
        <v>188.16356999999999</v>
      </c>
      <c r="J3860" s="193">
        <v>148.00744</v>
      </c>
      <c r="K3860" s="193">
        <v>12.271672000000001</v>
      </c>
      <c r="L3860" s="193">
        <v>1755.4825000000001</v>
      </c>
      <c r="M3860" s="193">
        <v>0</v>
      </c>
      <c r="N3860" s="193">
        <v>0</v>
      </c>
      <c r="O3860" s="193">
        <v>0</v>
      </c>
      <c r="P3860" s="199">
        <f>E3860/0.135</f>
        <v>10205.324444444444</v>
      </c>
      <c r="Q3860" s="240">
        <v>193318.27</v>
      </c>
      <c r="R3860" s="99">
        <v>148699.76999999999</v>
      </c>
      <c r="S3860" s="99">
        <v>35138.879999999997</v>
      </c>
      <c r="T3860" s="99">
        <v>0.109</v>
      </c>
      <c r="U3860" s="99">
        <v>1223.8</v>
      </c>
      <c r="V3860" s="99">
        <v>336.10610000000003</v>
      </c>
      <c r="W3860" s="99">
        <v>7919.6</v>
      </c>
      <c r="X3860" s="241">
        <f>SUM(Y3860:AA3860)</f>
        <v>1153.3177489376299</v>
      </c>
      <c r="Y3860" s="241">
        <f>SUM(AB3860:AG3860)</f>
        <v>575.64390901999991</v>
      </c>
      <c r="Z3860" s="241">
        <f>SUM(AH3860:AP3860)</f>
        <v>201.65506171763002</v>
      </c>
      <c r="AA3860" s="241">
        <f>SUM(AQ3860:AR3860)</f>
        <v>376.01877819999999</v>
      </c>
      <c r="AB3860" s="258">
        <v>282.87866000000002</v>
      </c>
      <c r="AC3860" s="258">
        <v>3.3195301000000003E-2</v>
      </c>
      <c r="AD3860" s="258">
        <v>132.75742</v>
      </c>
      <c r="AE3860" s="258">
        <v>2.4312719E-2</v>
      </c>
      <c r="AF3860" s="258">
        <v>158.80994999999999</v>
      </c>
      <c r="AG3860" s="258">
        <v>1.140371</v>
      </c>
      <c r="AH3860" s="258">
        <v>185.13969</v>
      </c>
      <c r="AI3860" s="258">
        <v>0.45842824999999998</v>
      </c>
      <c r="AJ3860" s="258">
        <v>0.47934104</v>
      </c>
      <c r="AK3860" s="258">
        <v>0.63820999</v>
      </c>
      <c r="AL3860" s="258">
        <v>0.12175389</v>
      </c>
      <c r="AM3860" s="258">
        <v>3.9704763000000001E-4</v>
      </c>
      <c r="AN3860" s="258">
        <v>5.8735825999999998</v>
      </c>
      <c r="AO3860" s="258">
        <v>3.6775234999999999</v>
      </c>
      <c r="AP3860" s="258">
        <v>5.2661353999999996</v>
      </c>
      <c r="AQ3860" s="258">
        <v>3.6445782000000002</v>
      </c>
      <c r="AR3860" s="258">
        <v>372.37419999999997</v>
      </c>
      <c r="AT3860" s="193"/>
      <c r="AU3860" s="193"/>
      <c r="AV3860" s="193"/>
      <c r="AW3860" s="193"/>
      <c r="AX3860" s="193"/>
      <c r="AY3860" s="193"/>
      <c r="AZ3860" s="193"/>
      <c r="BA3860" s="193"/>
      <c r="BB3860" s="193"/>
      <c r="BC3860" s="193"/>
      <c r="BD3860" s="193"/>
      <c r="BE3860" s="315"/>
      <c r="BF3860" s="315"/>
      <c r="BG3860" s="315"/>
      <c r="BH3860" s="315"/>
      <c r="BI3860" s="315"/>
      <c r="BJ3860" s="315"/>
      <c r="BK3860" s="315"/>
    </row>
    <row r="3861" spans="1:63" x14ac:dyDescent="0.25">
      <c r="A3861" s="9"/>
      <c r="B3861" s="43" t="s">
        <v>1264</v>
      </c>
      <c r="C3861" s="25" t="s">
        <v>2478</v>
      </c>
      <c r="D3861" s="193">
        <v>812.62757999999997</v>
      </c>
      <c r="E3861" s="193">
        <v>196.78261000000001</v>
      </c>
      <c r="F3861" s="193">
        <v>67.683367000000004</v>
      </c>
      <c r="G3861" s="193">
        <v>24.892859000000001</v>
      </c>
      <c r="H3861" s="193">
        <v>3.4576060000000002</v>
      </c>
      <c r="I3861" s="193">
        <v>39.410873000000002</v>
      </c>
      <c r="J3861" s="193">
        <v>19.058211</v>
      </c>
      <c r="K3861" s="193">
        <v>0.63003494999999998</v>
      </c>
      <c r="L3861" s="193">
        <v>460.71202</v>
      </c>
      <c r="M3861" s="193">
        <v>0</v>
      </c>
      <c r="N3861" s="193">
        <v>0</v>
      </c>
      <c r="O3861" s="193">
        <v>0</v>
      </c>
      <c r="P3861" s="199">
        <f>E3861/0.135</f>
        <v>1457.648962962963</v>
      </c>
      <c r="Q3861" s="240">
        <v>26704.708999999999</v>
      </c>
      <c r="R3861" s="99">
        <v>20155.268</v>
      </c>
      <c r="S3861" s="99">
        <v>4637.3599999999997</v>
      </c>
      <c r="T3861" s="99">
        <v>5.2197E-2</v>
      </c>
      <c r="U3861" s="99">
        <v>296.97000000000003</v>
      </c>
      <c r="V3861" s="99">
        <v>44.658589999999997</v>
      </c>
      <c r="W3861" s="99">
        <v>1570.4</v>
      </c>
      <c r="X3861" s="241">
        <f>SUM(Y3861:AA3861)</f>
        <v>207.39638161120001</v>
      </c>
      <c r="Y3861" s="241">
        <f>SUM(AB3861:AG3861)</f>
        <v>125.5193439535</v>
      </c>
      <c r="Z3861" s="241">
        <f>SUM(AH3861:AP3861)</f>
        <v>30.100104657700001</v>
      </c>
      <c r="AA3861" s="241">
        <f>SUM(AQ3861:AR3861)</f>
        <v>51.776933</v>
      </c>
      <c r="AB3861" s="258">
        <v>40.403623000000003</v>
      </c>
      <c r="AC3861" s="258">
        <v>5.2538083000000001E-3</v>
      </c>
      <c r="AD3861" s="258">
        <v>56.710003999999998</v>
      </c>
      <c r="AE3861" s="258">
        <v>4.2211951999999997E-3</v>
      </c>
      <c r="AF3861" s="258">
        <v>28.246221999999999</v>
      </c>
      <c r="AG3861" s="258">
        <v>0.15001995000000001</v>
      </c>
      <c r="AH3861" s="258">
        <v>26.444120000000002</v>
      </c>
      <c r="AI3861" s="258">
        <v>0.11196325</v>
      </c>
      <c r="AJ3861" s="258">
        <v>0.22306412</v>
      </c>
      <c r="AK3861" s="258">
        <v>0.10524762999999999</v>
      </c>
      <c r="AL3861" s="258">
        <v>3.9537230999999999E-2</v>
      </c>
      <c r="AM3861" s="258">
        <v>1.3459670000000001E-4</v>
      </c>
      <c r="AN3861" s="258">
        <v>1.4577289</v>
      </c>
      <c r="AO3861" s="258">
        <v>0.81675675000000003</v>
      </c>
      <c r="AP3861" s="258">
        <v>0.90155218000000004</v>
      </c>
      <c r="AQ3861" s="258">
        <v>1.3035840000000001</v>
      </c>
      <c r="AR3861" s="258">
        <v>50.473348999999999</v>
      </c>
      <c r="AT3861" s="193"/>
      <c r="AU3861" s="193"/>
      <c r="AV3861" s="193"/>
      <c r="AW3861" s="193"/>
      <c r="AX3861" s="193"/>
      <c r="AY3861" s="193"/>
      <c r="AZ3861" s="193"/>
      <c r="BA3861" s="193"/>
      <c r="BB3861" s="193"/>
      <c r="BC3861" s="193"/>
      <c r="BD3861" s="193"/>
      <c r="BE3861" s="315"/>
      <c r="BF3861" s="315"/>
      <c r="BG3861" s="315"/>
      <c r="BH3861" s="315"/>
      <c r="BI3861" s="315"/>
      <c r="BJ3861" s="315"/>
      <c r="BK3861" s="315"/>
    </row>
    <row r="3862" spans="1:63" x14ac:dyDescent="0.25">
      <c r="A3862" s="9"/>
      <c r="B3862" s="43" t="s">
        <v>1264</v>
      </c>
      <c r="C3862" s="25" t="s">
        <v>2477</v>
      </c>
      <c r="D3862" s="193">
        <v>194.38198</v>
      </c>
      <c r="E3862" s="193">
        <v>50.724423999999999</v>
      </c>
      <c r="F3862" s="193">
        <v>15.98335</v>
      </c>
      <c r="G3862" s="193">
        <v>5.3484465999999999</v>
      </c>
      <c r="H3862" s="193">
        <v>0.85123386000000001</v>
      </c>
      <c r="I3862" s="193">
        <v>9.0969884000000008</v>
      </c>
      <c r="J3862" s="193">
        <v>5.4515478999999996</v>
      </c>
      <c r="K3862" s="193">
        <v>0.15610750000000001</v>
      </c>
      <c r="L3862" s="193">
        <v>106.76988</v>
      </c>
      <c r="M3862" s="193">
        <v>0</v>
      </c>
      <c r="N3862" s="193">
        <v>0</v>
      </c>
      <c r="O3862" s="193">
        <v>0</v>
      </c>
      <c r="P3862" s="199">
        <f>E3862/0.135</f>
        <v>375.73647407407407</v>
      </c>
      <c r="Q3862" s="240">
        <v>6843.4567999999999</v>
      </c>
      <c r="R3862" s="99">
        <v>5149.2148999999999</v>
      </c>
      <c r="S3862" s="99">
        <v>1175.44</v>
      </c>
      <c r="T3862" s="99">
        <v>2.0915E-2</v>
      </c>
      <c r="U3862" s="99">
        <v>105.09</v>
      </c>
      <c r="V3862" s="99">
        <v>10.94102</v>
      </c>
      <c r="W3862" s="99">
        <v>402.75</v>
      </c>
      <c r="X3862" s="241">
        <f>SUM(Y3862:AA3862)</f>
        <v>50.009597605191999</v>
      </c>
      <c r="Y3862" s="241">
        <f>SUM(AB3862:AG3862)</f>
        <v>28.931523036599998</v>
      </c>
      <c r="Z3862" s="241">
        <f>SUM(AH3862:AP3862)</f>
        <v>7.8979188885920006</v>
      </c>
      <c r="AA3862" s="241">
        <f>SUM(AQ3862:AR3862)</f>
        <v>13.18015568</v>
      </c>
      <c r="AB3862" s="258">
        <v>10.414621</v>
      </c>
      <c r="AC3862" s="258">
        <v>1.3627511E-3</v>
      </c>
      <c r="AD3862" s="258">
        <v>11.781974</v>
      </c>
      <c r="AE3862" s="258">
        <v>1.0411385E-3</v>
      </c>
      <c r="AF3862" s="258">
        <v>6.6946254999999999</v>
      </c>
      <c r="AG3862" s="258">
        <v>3.7898647000000001E-2</v>
      </c>
      <c r="AH3862" s="258">
        <v>6.8164652999999999</v>
      </c>
      <c r="AI3862" s="258">
        <v>2.6353129999999999E-2</v>
      </c>
      <c r="AJ3862" s="258">
        <v>4.7639504999999999E-2</v>
      </c>
      <c r="AK3862" s="258">
        <v>2.6472345000000001E-2</v>
      </c>
      <c r="AL3862" s="258">
        <v>8.5662844000000005E-3</v>
      </c>
      <c r="AM3862" s="258">
        <v>2.9134192000000001E-5</v>
      </c>
      <c r="AN3862" s="258">
        <v>0.52928929000000002</v>
      </c>
      <c r="AO3862" s="258">
        <v>0.19698789</v>
      </c>
      <c r="AP3862" s="258">
        <v>0.24611601</v>
      </c>
      <c r="AQ3862" s="258">
        <v>0.28570568000000002</v>
      </c>
      <c r="AR3862" s="258">
        <v>12.894450000000001</v>
      </c>
      <c r="AT3862" s="193"/>
      <c r="AU3862" s="193"/>
      <c r="AV3862" s="193"/>
      <c r="AW3862" s="193"/>
      <c r="AX3862" s="193"/>
      <c r="AY3862" s="193"/>
      <c r="AZ3862" s="193"/>
      <c r="BA3862" s="193"/>
      <c r="BB3862" s="193"/>
      <c r="BC3862" s="193"/>
      <c r="BD3862" s="193"/>
      <c r="BE3862" s="315"/>
      <c r="BF3862" s="315"/>
      <c r="BG3862" s="315"/>
      <c r="BH3862" s="315"/>
      <c r="BI3862" s="315"/>
      <c r="BJ3862" s="315"/>
      <c r="BK3862" s="315"/>
    </row>
    <row r="3863" spans="1:63" x14ac:dyDescent="0.25">
      <c r="A3863" s="9"/>
      <c r="B3863" s="43" t="s">
        <v>1264</v>
      </c>
      <c r="C3863" s="25" t="s">
        <v>2476</v>
      </c>
      <c r="D3863" s="193">
        <v>535.98951</v>
      </c>
      <c r="E3863" s="193">
        <v>131.40182999999999</v>
      </c>
      <c r="F3863" s="193">
        <v>47.995437000000003</v>
      </c>
      <c r="G3863" s="193">
        <v>18.385484999999999</v>
      </c>
      <c r="H3863" s="193">
        <v>2.9166047000000002</v>
      </c>
      <c r="I3863" s="193">
        <v>27.423791000000001</v>
      </c>
      <c r="J3863" s="193">
        <v>12.897610999999999</v>
      </c>
      <c r="K3863" s="193">
        <v>0.53919472000000002</v>
      </c>
      <c r="L3863" s="193">
        <v>294.42955999999998</v>
      </c>
      <c r="M3863" s="193">
        <v>0</v>
      </c>
      <c r="N3863" s="193">
        <v>0</v>
      </c>
      <c r="O3863" s="193">
        <v>0</v>
      </c>
      <c r="P3863" s="199">
        <f>E3863/0.135</f>
        <v>973.34688888888877</v>
      </c>
      <c r="Q3863" s="240">
        <v>15601.23</v>
      </c>
      <c r="R3863" s="99">
        <v>12999.552</v>
      </c>
      <c r="S3863" s="99">
        <v>1746.752</v>
      </c>
      <c r="T3863" s="99">
        <v>1.3677999999999999E-2</v>
      </c>
      <c r="U3863" s="99">
        <v>135</v>
      </c>
      <c r="V3863" s="99">
        <v>29.76257</v>
      </c>
      <c r="W3863" s="99">
        <v>690.15</v>
      </c>
      <c r="X3863" s="241">
        <f>SUM(Y3863:AA3863)</f>
        <v>143.13275465278599</v>
      </c>
      <c r="Y3863" s="241">
        <f>SUM(AB3863:AG3863)</f>
        <v>89.760922565999977</v>
      </c>
      <c r="Z3863" s="241">
        <f>SUM(AH3863:AP3863)</f>
        <v>19.849406116785996</v>
      </c>
      <c r="AA3863" s="241">
        <f>SUM(AQ3863:AR3863)</f>
        <v>33.52242597</v>
      </c>
      <c r="AB3863" s="258">
        <v>26.980281000000002</v>
      </c>
      <c r="AC3863" s="258">
        <v>2.7123625E-3</v>
      </c>
      <c r="AD3863" s="258">
        <v>41.973866000000001</v>
      </c>
      <c r="AE3863" s="258">
        <v>3.1769005E-3</v>
      </c>
      <c r="AF3863" s="258">
        <v>20.745145999999998</v>
      </c>
      <c r="AG3863" s="258">
        <v>5.5740302999999998E-2</v>
      </c>
      <c r="AH3863" s="258">
        <v>17.658189</v>
      </c>
      <c r="AI3863" s="258">
        <v>7.9203844999999995E-2</v>
      </c>
      <c r="AJ3863" s="258">
        <v>0.16480643</v>
      </c>
      <c r="AK3863" s="258">
        <v>7.1684461000000005E-2</v>
      </c>
      <c r="AL3863" s="258">
        <v>2.7542713999999999E-2</v>
      </c>
      <c r="AM3863" s="258">
        <v>9.3456785999999998E-5</v>
      </c>
      <c r="AN3863" s="258">
        <v>0.77084710999999995</v>
      </c>
      <c r="AO3863" s="258">
        <v>0.62560397000000001</v>
      </c>
      <c r="AP3863" s="258">
        <v>0.45143513000000002</v>
      </c>
      <c r="AQ3863" s="258">
        <v>0.97686697</v>
      </c>
      <c r="AR3863" s="258">
        <v>32.545558999999997</v>
      </c>
      <c r="AT3863" s="193"/>
      <c r="AU3863" s="193"/>
      <c r="AV3863" s="193"/>
      <c r="AW3863" s="193"/>
      <c r="AX3863" s="193"/>
      <c r="AY3863" s="193"/>
      <c r="AZ3863" s="193"/>
      <c r="BA3863" s="193"/>
      <c r="BB3863" s="193"/>
      <c r="BC3863" s="193"/>
      <c r="BD3863" s="193"/>
      <c r="BE3863" s="315"/>
      <c r="BF3863" s="315"/>
      <c r="BG3863" s="315"/>
      <c r="BH3863" s="315"/>
      <c r="BI3863" s="315"/>
      <c r="BJ3863" s="315"/>
      <c r="BK3863" s="315"/>
    </row>
    <row r="3864" spans="1:63" x14ac:dyDescent="0.25">
      <c r="A3864" s="45" t="s">
        <v>627</v>
      </c>
      <c r="B3864" s="45"/>
      <c r="C3864" s="43"/>
      <c r="D3864" s="199"/>
      <c r="E3864" s="199"/>
      <c r="F3864" s="199"/>
      <c r="G3864" s="199"/>
      <c r="H3864" s="199"/>
      <c r="I3864" s="199"/>
      <c r="J3864" s="199"/>
      <c r="K3864" s="199"/>
      <c r="L3864" s="199"/>
      <c r="M3864" s="199"/>
      <c r="N3864" s="199"/>
      <c r="O3864" s="199"/>
      <c r="P3864" s="199"/>
      <c r="Q3864" s="239"/>
      <c r="R3864" s="97"/>
      <c r="S3864" s="97"/>
      <c r="T3864" s="97"/>
      <c r="U3864" s="97"/>
      <c r="V3864" s="97"/>
      <c r="W3864" s="97"/>
      <c r="X3864" s="259"/>
      <c r="Y3864" s="259"/>
      <c r="Z3864" s="259"/>
      <c r="AA3864" s="258"/>
      <c r="AB3864" s="258"/>
      <c r="AC3864" s="258"/>
      <c r="AD3864" s="258"/>
      <c r="AE3864" s="258"/>
      <c r="AF3864" s="258"/>
      <c r="AG3864" s="258"/>
      <c r="AH3864" s="258"/>
      <c r="AI3864" s="258"/>
      <c r="AJ3864" s="258"/>
      <c r="AK3864" s="258"/>
      <c r="AL3864" s="258"/>
      <c r="AM3864" s="258"/>
      <c r="AN3864" s="258"/>
      <c r="AO3864" s="258"/>
      <c r="AP3864" s="258"/>
      <c r="AQ3864" s="258"/>
      <c r="AR3864" s="258"/>
      <c r="AT3864" s="193"/>
      <c r="AU3864" s="193"/>
      <c r="AV3864" s="193"/>
      <c r="AW3864" s="193"/>
      <c r="AX3864" s="193"/>
      <c r="AY3864" s="193"/>
      <c r="AZ3864" s="193"/>
      <c r="BA3864" s="193"/>
      <c r="BB3864" s="193"/>
      <c r="BC3864" s="193"/>
      <c r="BD3864" s="193"/>
      <c r="BE3864" s="315"/>
      <c r="BF3864" s="315"/>
      <c r="BG3864" s="315"/>
      <c r="BH3864" s="315"/>
      <c r="BI3864" s="315"/>
      <c r="BJ3864" s="315"/>
      <c r="BK3864" s="315"/>
    </row>
    <row r="3865" spans="1:63" x14ac:dyDescent="0.25">
      <c r="A3865" s="9"/>
      <c r="B3865" s="43" t="s">
        <v>4654</v>
      </c>
      <c r="C3865" s="25" t="s">
        <v>2480</v>
      </c>
      <c r="D3865" s="193">
        <v>1.5837239999999999E-2</v>
      </c>
      <c r="E3865" s="193">
        <v>1.3443215999999999E-2</v>
      </c>
      <c r="F3865" s="193">
        <v>1.8963656000000001E-3</v>
      </c>
      <c r="G3865" s="193">
        <v>1.0455542999999999E-4</v>
      </c>
      <c r="H3865" s="193">
        <v>3.9825947999999999E-5</v>
      </c>
      <c r="I3865" s="193">
        <v>1.7706579E-4</v>
      </c>
      <c r="J3865" s="193">
        <v>1.0753914E-4</v>
      </c>
      <c r="K3865" s="193">
        <v>5.4346898000000001E-6</v>
      </c>
      <c r="L3865" s="193">
        <v>6.3237215999999995E-5</v>
      </c>
      <c r="M3865" s="193">
        <v>0</v>
      </c>
      <c r="N3865" s="193">
        <v>0</v>
      </c>
      <c r="O3865" s="193">
        <v>0</v>
      </c>
      <c r="P3865" s="199">
        <f>E3865/0.135</f>
        <v>9.9579377777777769E-2</v>
      </c>
      <c r="Q3865" s="240">
        <v>1.5865514000000001</v>
      </c>
      <c r="R3865" s="99">
        <v>1.5032430000000001</v>
      </c>
      <c r="S3865" s="99">
        <v>6.1073599999999999E-2</v>
      </c>
      <c r="T3865" s="99">
        <v>1.2729999999999999E-6</v>
      </c>
      <c r="U3865" s="99">
        <v>1.7218999999999999E-3</v>
      </c>
      <c r="V3865" s="99">
        <v>3.5165499999999998E-4</v>
      </c>
      <c r="W3865" s="99">
        <v>2.0160000000000001E-2</v>
      </c>
      <c r="X3865" s="241">
        <f>SUM(Y3865:AA3865)</f>
        <v>8.8977331385520896E-3</v>
      </c>
      <c r="Y3865" s="241">
        <f>SUM(AB3865:AG3865)</f>
        <v>3.2285455736599995E-3</v>
      </c>
      <c r="Z3865" s="241">
        <f>SUM(AH3865:AP3865)</f>
        <v>1.9010065777620897E-3</v>
      </c>
      <c r="AA3865" s="241">
        <f>SUM(AQ3865:AR3865)</f>
        <v>3.76818098713E-3</v>
      </c>
      <c r="AB3865" s="258">
        <v>2.7603255999999999E-3</v>
      </c>
      <c r="AC3865" s="258">
        <v>5.8233941000000004E-7</v>
      </c>
      <c r="AD3865" s="258">
        <v>1.1208133E-4</v>
      </c>
      <c r="AE3865" s="258">
        <v>1.1790195E-7</v>
      </c>
      <c r="AF3865" s="258">
        <v>3.5345641999999999E-4</v>
      </c>
      <c r="AG3865" s="258">
        <v>1.9819823E-6</v>
      </c>
      <c r="AH3865" s="258">
        <v>1.8066282999999999E-3</v>
      </c>
      <c r="AI3865" s="258">
        <v>3.0226998999999999E-6</v>
      </c>
      <c r="AJ3865" s="258">
        <v>8.5527033999999997E-7</v>
      </c>
      <c r="AK3865" s="258">
        <v>3.0839337000000001E-6</v>
      </c>
      <c r="AL3865" s="258">
        <v>8.7849126000000002E-8</v>
      </c>
      <c r="AM3865" s="258">
        <v>4.0259608999999999E-10</v>
      </c>
      <c r="AN3865" s="258">
        <v>1.1941355000000001E-5</v>
      </c>
      <c r="AO3865" s="258">
        <v>7.2929371000000004E-6</v>
      </c>
      <c r="AP3865" s="258">
        <v>6.8093830000000004E-5</v>
      </c>
      <c r="AQ3865" s="258">
        <v>1.9198713000000001E-7</v>
      </c>
      <c r="AR3865" s="258">
        <v>3.7679889999999998E-3</v>
      </c>
      <c r="AT3865" s="193"/>
      <c r="AU3865" s="193"/>
      <c r="AV3865" s="193"/>
      <c r="AW3865" s="193"/>
      <c r="AX3865" s="193"/>
      <c r="AY3865" s="193"/>
      <c r="AZ3865" s="193"/>
      <c r="BA3865" s="193"/>
      <c r="BB3865" s="193"/>
      <c r="BC3865" s="193"/>
      <c r="BD3865" s="193"/>
      <c r="BE3865" s="315"/>
      <c r="BF3865" s="315"/>
      <c r="BG3865" s="315"/>
      <c r="BH3865" s="315"/>
      <c r="BI3865" s="315"/>
      <c r="BJ3865" s="315"/>
      <c r="BK3865" s="315"/>
    </row>
    <row r="3866" spans="1:63" x14ac:dyDescent="0.25">
      <c r="A3866" s="45" t="s">
        <v>628</v>
      </c>
      <c r="B3866" s="45"/>
      <c r="C3866" s="43"/>
      <c r="D3866" s="199"/>
      <c r="E3866" s="199"/>
      <c r="F3866" s="199"/>
      <c r="G3866" s="199"/>
      <c r="H3866" s="199"/>
      <c r="I3866" s="199"/>
      <c r="J3866" s="199"/>
      <c r="K3866" s="199"/>
      <c r="L3866" s="199"/>
      <c r="M3866" s="199"/>
      <c r="N3866" s="199"/>
      <c r="O3866" s="199"/>
      <c r="P3866" s="199"/>
      <c r="Q3866" s="239"/>
      <c r="R3866" s="97"/>
      <c r="S3866" s="97"/>
      <c r="T3866" s="97"/>
      <c r="U3866" s="97"/>
      <c r="V3866" s="97"/>
      <c r="W3866" s="97"/>
      <c r="X3866" s="259"/>
      <c r="Y3866" s="259"/>
      <c r="Z3866" s="259"/>
      <c r="AA3866" s="258"/>
      <c r="AB3866" s="258"/>
      <c r="AC3866" s="258"/>
      <c r="AD3866" s="258"/>
      <c r="AE3866" s="258"/>
      <c r="AF3866" s="258"/>
      <c r="AG3866" s="258"/>
      <c r="AH3866" s="258"/>
      <c r="AI3866" s="258"/>
      <c r="AJ3866" s="258"/>
      <c r="AK3866" s="258"/>
      <c r="AL3866" s="258"/>
      <c r="AM3866" s="258"/>
      <c r="AN3866" s="258"/>
      <c r="AO3866" s="258"/>
      <c r="AP3866" s="258"/>
      <c r="AQ3866" s="258"/>
      <c r="AR3866" s="258"/>
      <c r="AT3866" s="193"/>
      <c r="AU3866" s="193"/>
      <c r="AV3866" s="193"/>
      <c r="AW3866" s="193"/>
      <c r="AX3866" s="193"/>
      <c r="AY3866" s="193"/>
      <c r="AZ3866" s="193"/>
      <c r="BA3866" s="193"/>
      <c r="BB3866" s="193"/>
      <c r="BC3866" s="193"/>
      <c r="BD3866" s="193"/>
      <c r="BE3866" s="315"/>
      <c r="BF3866" s="315"/>
      <c r="BG3866" s="315"/>
      <c r="BH3866" s="315"/>
      <c r="BI3866" s="315"/>
      <c r="BJ3866" s="315"/>
      <c r="BK3866" s="315"/>
    </row>
    <row r="3867" spans="1:63" x14ac:dyDescent="0.25">
      <c r="A3867" s="9"/>
      <c r="B3867" s="43" t="s">
        <v>4654</v>
      </c>
      <c r="C3867" s="25" t="s">
        <v>6154</v>
      </c>
      <c r="D3867" s="193">
        <v>1.3686852E-3</v>
      </c>
      <c r="E3867" s="193">
        <v>3.9216743999999999E-4</v>
      </c>
      <c r="F3867" s="193">
        <v>1.6659290999999999E-4</v>
      </c>
      <c r="G3867" s="193">
        <v>5.6437051000000001E-5</v>
      </c>
      <c r="H3867" s="193">
        <v>5.7814715E-6</v>
      </c>
      <c r="I3867" s="193">
        <v>6.1004361000000002E-5</v>
      </c>
      <c r="J3867" s="193">
        <v>2.4412284E-5</v>
      </c>
      <c r="K3867" s="193">
        <v>6.3975194999999997E-7</v>
      </c>
      <c r="L3867" s="193">
        <v>6.6164996000000001E-4</v>
      </c>
      <c r="M3867" s="193">
        <v>0</v>
      </c>
      <c r="N3867" s="193">
        <v>0</v>
      </c>
      <c r="O3867" s="193">
        <v>0</v>
      </c>
      <c r="P3867" s="199">
        <f t="shared" ref="P3867:P3876" si="736">E3867/0.135</f>
        <v>2.9049439999999996E-3</v>
      </c>
      <c r="Q3867" s="240">
        <v>1.1947905000000001</v>
      </c>
      <c r="R3867" s="99">
        <v>3.7400438000000001E-2</v>
      </c>
      <c r="S3867" s="99">
        <v>1.8835600000000001E-2</v>
      </c>
      <c r="T3867" s="99">
        <v>7.2780000000000005E-7</v>
      </c>
      <c r="U3867" s="99">
        <v>1.2702E-3</v>
      </c>
      <c r="V3867" s="99">
        <v>1.1316176</v>
      </c>
      <c r="W3867" s="99">
        <v>5.666E-3</v>
      </c>
      <c r="X3867" s="241">
        <f t="shared" ref="X3867:X3876" si="737">SUM(Y3867:AA3867)</f>
        <v>4.1560299678111999E-4</v>
      </c>
      <c r="Y3867" s="241">
        <f t="shared" ref="Y3867:Y3876" si="738">SUM(AB3867:AG3867)</f>
        <v>2.549970853175E-4</v>
      </c>
      <c r="Z3867" s="241">
        <f t="shared" ref="Z3867:Z3876" si="739">SUM(AH3867:AP3867)</f>
        <v>6.476821366362E-5</v>
      </c>
      <c r="AA3867" s="241">
        <f t="shared" ref="AA3867:AA3876" si="740">SUM(AQ3867:AR3867)</f>
        <v>9.5837697800000004E-5</v>
      </c>
      <c r="AB3867" s="258">
        <v>8.0507089000000004E-5</v>
      </c>
      <c r="AC3867" s="258">
        <v>1.9397486000000001E-8</v>
      </c>
      <c r="AD3867" s="258">
        <v>1.2502598E-4</v>
      </c>
      <c r="AE3867" s="258">
        <v>9.6515715000000001E-9</v>
      </c>
      <c r="AF3867" s="258">
        <v>4.8825719000000001E-5</v>
      </c>
      <c r="AG3867" s="258">
        <v>6.0924825999999997E-7</v>
      </c>
      <c r="AH3867" s="258">
        <v>5.2699235999999997E-5</v>
      </c>
      <c r="AI3867" s="258">
        <v>2.7631284999999998E-7</v>
      </c>
      <c r="AJ3867" s="258">
        <v>4.8577658999999996E-7</v>
      </c>
      <c r="AK3867" s="258">
        <v>2.2687284E-7</v>
      </c>
      <c r="AL3867" s="258">
        <v>7.3744636000000006E-8</v>
      </c>
      <c r="AM3867" s="258">
        <v>2.5514761999999999E-10</v>
      </c>
      <c r="AN3867" s="258">
        <v>5.7961244999999998E-6</v>
      </c>
      <c r="AO3867" s="258">
        <v>2.1235399999999999E-6</v>
      </c>
      <c r="AP3867" s="258">
        <v>3.0863510999999999E-6</v>
      </c>
      <c r="AQ3867" s="258">
        <v>2.2290768000000001E-6</v>
      </c>
      <c r="AR3867" s="258">
        <v>9.3608621000000001E-5</v>
      </c>
      <c r="AT3867" s="193"/>
      <c r="AU3867" s="193"/>
      <c r="AV3867" s="193"/>
      <c r="AW3867" s="193"/>
      <c r="AX3867" s="193"/>
      <c r="AY3867" s="193"/>
      <c r="AZ3867" s="193"/>
      <c r="BA3867" s="193"/>
      <c r="BB3867" s="193"/>
      <c r="BC3867" s="193"/>
      <c r="BD3867" s="193"/>
      <c r="BE3867" s="315"/>
      <c r="BF3867" s="315"/>
      <c r="BG3867" s="315"/>
      <c r="BH3867" s="315"/>
      <c r="BI3867" s="315"/>
      <c r="BJ3867" s="315"/>
      <c r="BK3867" s="315"/>
    </row>
    <row r="3868" spans="1:63" x14ac:dyDescent="0.25">
      <c r="A3868" s="9"/>
      <c r="B3868" s="43" t="s">
        <v>4654</v>
      </c>
      <c r="C3868" s="25" t="s">
        <v>6153</v>
      </c>
      <c r="D3868" s="193">
        <v>3.5265830999999998E-3</v>
      </c>
      <c r="E3868" s="193">
        <v>1.0424147E-3</v>
      </c>
      <c r="F3868" s="193">
        <v>3.7773675999999999E-4</v>
      </c>
      <c r="G3868" s="193">
        <v>1.1784441999999999E-4</v>
      </c>
      <c r="H3868" s="193">
        <v>1.5295316E-5</v>
      </c>
      <c r="I3868" s="193">
        <v>1.5501075999999999E-4</v>
      </c>
      <c r="J3868" s="193">
        <v>6.4021923000000001E-5</v>
      </c>
      <c r="K3868" s="193">
        <v>1.862511E-6</v>
      </c>
      <c r="L3868" s="193">
        <v>1.7523967000000001E-3</v>
      </c>
      <c r="M3868" s="193">
        <v>0</v>
      </c>
      <c r="N3868" s="193">
        <v>0</v>
      </c>
      <c r="O3868" s="193">
        <v>0</v>
      </c>
      <c r="P3868" s="199">
        <f t="shared" si="736"/>
        <v>7.7215903703703702E-3</v>
      </c>
      <c r="Q3868" s="240">
        <v>1.3373691000000001</v>
      </c>
      <c r="R3868" s="99">
        <v>0.10052342</v>
      </c>
      <c r="S3868" s="99">
        <v>8.5618399999999997E-2</v>
      </c>
      <c r="T3868" s="99">
        <v>1.2849E-6</v>
      </c>
      <c r="U3868" s="99">
        <v>4.1434000000000002E-3</v>
      </c>
      <c r="V3868" s="99">
        <v>1.1266746000000001</v>
      </c>
      <c r="W3868" s="99">
        <v>2.0407999999999999E-2</v>
      </c>
      <c r="X3868" s="241">
        <f t="shared" si="737"/>
        <v>1.0087723886179E-3</v>
      </c>
      <c r="Y3868" s="241">
        <f t="shared" si="738"/>
        <v>5.7825228550499998E-4</v>
      </c>
      <c r="Z3868" s="241">
        <f t="shared" si="739"/>
        <v>1.738595235129E-4</v>
      </c>
      <c r="AA3868" s="241">
        <f t="shared" si="740"/>
        <v>2.5666057960000002E-4</v>
      </c>
      <c r="AB3868" s="258">
        <v>2.139985E-4</v>
      </c>
      <c r="AC3868" s="258">
        <v>4.6943236999999998E-8</v>
      </c>
      <c r="AD3868" s="258">
        <v>2.4219770000000001E-4</v>
      </c>
      <c r="AE3868" s="258">
        <v>2.3577968000000001E-8</v>
      </c>
      <c r="AF3868" s="258">
        <v>1.1919181999999999E-4</v>
      </c>
      <c r="AG3868" s="258">
        <v>2.7937442999999998E-6</v>
      </c>
      <c r="AH3868" s="258">
        <v>1.4007473E-4</v>
      </c>
      <c r="AI3868" s="258">
        <v>6.2252460999999999E-7</v>
      </c>
      <c r="AJ3868" s="258">
        <v>1.0113571E-6</v>
      </c>
      <c r="AK3868" s="258">
        <v>5.4196275000000004E-7</v>
      </c>
      <c r="AL3868" s="258">
        <v>1.6440796000000001E-7</v>
      </c>
      <c r="AM3868" s="258">
        <v>5.591929E-10</v>
      </c>
      <c r="AN3868" s="258">
        <v>1.8978584000000001E-5</v>
      </c>
      <c r="AO3868" s="258">
        <v>5.3557914999999997E-6</v>
      </c>
      <c r="AP3868" s="258">
        <v>7.1096064E-6</v>
      </c>
      <c r="AQ3868" s="258">
        <v>5.0264496000000002E-6</v>
      </c>
      <c r="AR3868" s="258">
        <v>2.5163413000000001E-4</v>
      </c>
      <c r="AT3868" s="193"/>
      <c r="AU3868" s="193"/>
      <c r="AV3868" s="193"/>
      <c r="AW3868" s="193"/>
      <c r="AX3868" s="193"/>
      <c r="AY3868" s="193"/>
      <c r="AZ3868" s="193"/>
      <c r="BA3868" s="193"/>
      <c r="BB3868" s="193"/>
      <c r="BC3868" s="193"/>
      <c r="BD3868" s="193"/>
      <c r="BE3868" s="315"/>
      <c r="BF3868" s="315"/>
      <c r="BG3868" s="315"/>
      <c r="BH3868" s="315"/>
      <c r="BI3868" s="315"/>
      <c r="BJ3868" s="315"/>
      <c r="BK3868" s="315"/>
    </row>
    <row r="3869" spans="1:63" x14ac:dyDescent="0.25">
      <c r="A3869" s="9"/>
      <c r="B3869" s="43" t="s">
        <v>4654</v>
      </c>
      <c r="C3869" s="25" t="s">
        <v>6152</v>
      </c>
      <c r="D3869" s="193">
        <v>4.8573931999999998E-3</v>
      </c>
      <c r="E3869" s="193">
        <v>1.3707308E-3</v>
      </c>
      <c r="F3869" s="193">
        <v>4.4977907000000002E-4</v>
      </c>
      <c r="G3869" s="193">
        <v>1.3174230999999999E-4</v>
      </c>
      <c r="H3869" s="193">
        <v>1.9678721999999999E-5</v>
      </c>
      <c r="I3869" s="193">
        <v>2.1238834000000001E-4</v>
      </c>
      <c r="J3869" s="193">
        <v>8.8344035999999998E-5</v>
      </c>
      <c r="K3869" s="193">
        <v>2.5787335999999999E-6</v>
      </c>
      <c r="L3869" s="193">
        <v>2.5821512E-3</v>
      </c>
      <c r="M3869" s="193">
        <v>0</v>
      </c>
      <c r="N3869" s="193">
        <v>0</v>
      </c>
      <c r="O3869" s="193">
        <v>0</v>
      </c>
      <c r="P3869" s="199">
        <f t="shared" si="736"/>
        <v>1.015356148148148E-2</v>
      </c>
      <c r="Q3869" s="240">
        <v>1.4439683999999999</v>
      </c>
      <c r="R3869" s="99">
        <v>0.13366760999999999</v>
      </c>
      <c r="S3869" s="99">
        <v>0.14776159999999999</v>
      </c>
      <c r="T3869" s="99">
        <v>1.2904E-6</v>
      </c>
      <c r="U3869" s="99">
        <v>4.8547E-3</v>
      </c>
      <c r="V3869" s="99">
        <v>1.1252511999999999</v>
      </c>
      <c r="W3869" s="99">
        <v>3.2432000000000002E-2</v>
      </c>
      <c r="X3869" s="241">
        <f t="shared" si="737"/>
        <v>1.2576504533573802E-3</v>
      </c>
      <c r="Y3869" s="241">
        <f t="shared" si="738"/>
        <v>6.9555612819100008E-4</v>
      </c>
      <c r="Z3869" s="241">
        <f t="shared" si="739"/>
        <v>2.2127084546637999E-4</v>
      </c>
      <c r="AA3869" s="241">
        <f t="shared" si="740"/>
        <v>3.4082347970000002E-4</v>
      </c>
      <c r="AB3869" s="258">
        <v>2.8140442999999998E-4</v>
      </c>
      <c r="AC3869" s="258">
        <v>5.4294344999999997E-8</v>
      </c>
      <c r="AD3869" s="258">
        <v>2.5606123999999999E-4</v>
      </c>
      <c r="AE3869" s="258">
        <v>2.9490446000000001E-8</v>
      </c>
      <c r="AF3869" s="258">
        <v>1.5317427000000001E-4</v>
      </c>
      <c r="AG3869" s="258">
        <v>4.8324034000000002E-6</v>
      </c>
      <c r="AH3869" s="258">
        <v>1.8418819999999999E-4</v>
      </c>
      <c r="AI3869" s="258">
        <v>7.3785790999999995E-7</v>
      </c>
      <c r="AJ3869" s="258">
        <v>1.1412887000000001E-6</v>
      </c>
      <c r="AK3869" s="258">
        <v>6.7598618000000002E-7</v>
      </c>
      <c r="AL3869" s="258">
        <v>2.0522165000000001E-7</v>
      </c>
      <c r="AM3869" s="258">
        <v>6.8692638000000003E-10</v>
      </c>
      <c r="AN3869" s="258">
        <v>1.8659963999999999E-5</v>
      </c>
      <c r="AO3869" s="258">
        <v>7.0513221999999998E-6</v>
      </c>
      <c r="AP3869" s="258">
        <v>8.6103179000000005E-6</v>
      </c>
      <c r="AQ3869" s="258">
        <v>6.1843996999999998E-6</v>
      </c>
      <c r="AR3869" s="258">
        <v>3.3463908000000002E-4</v>
      </c>
      <c r="AT3869" s="193"/>
      <c r="AU3869" s="193"/>
      <c r="AV3869" s="193"/>
      <c r="AW3869" s="193"/>
      <c r="AX3869" s="193"/>
      <c r="AY3869" s="193"/>
      <c r="AZ3869" s="193"/>
      <c r="BA3869" s="193"/>
      <c r="BB3869" s="193"/>
      <c r="BC3869" s="193"/>
      <c r="BD3869" s="193"/>
      <c r="BE3869" s="315"/>
      <c r="BF3869" s="315"/>
      <c r="BG3869" s="315"/>
      <c r="BH3869" s="315"/>
      <c r="BI3869" s="315"/>
      <c r="BJ3869" s="315"/>
      <c r="BK3869" s="315"/>
    </row>
    <row r="3870" spans="1:63" x14ac:dyDescent="0.25">
      <c r="A3870" s="9"/>
      <c r="B3870" s="43" t="s">
        <v>4654</v>
      </c>
      <c r="C3870" s="25" t="s">
        <v>6151</v>
      </c>
      <c r="D3870" s="193">
        <v>7.7381554000000002E-3</v>
      </c>
      <c r="E3870" s="193">
        <v>4.7933652E-3</v>
      </c>
      <c r="F3870" s="193">
        <v>1.3100106999999999E-3</v>
      </c>
      <c r="G3870" s="193">
        <v>4.2632734E-4</v>
      </c>
      <c r="H3870" s="193">
        <v>1.2363577999999999E-5</v>
      </c>
      <c r="I3870" s="193">
        <v>3.5659157999999997E-4</v>
      </c>
      <c r="J3870" s="193">
        <v>1.7271302000000001E-4</v>
      </c>
      <c r="K3870" s="193">
        <v>1.4149142000000001E-6</v>
      </c>
      <c r="L3870" s="193">
        <v>6.6536904000000002E-4</v>
      </c>
      <c r="M3870" s="193">
        <v>0</v>
      </c>
      <c r="N3870" s="193">
        <v>0</v>
      </c>
      <c r="O3870" s="193">
        <v>0</v>
      </c>
      <c r="P3870" s="199">
        <f t="shared" si="736"/>
        <v>3.5506408888888889E-2</v>
      </c>
      <c r="Q3870" s="240">
        <v>2.8767292000000002</v>
      </c>
      <c r="R3870" s="99">
        <v>0.43745919</v>
      </c>
      <c r="S3870" s="99">
        <v>1.798216</v>
      </c>
      <c r="T3870" s="99">
        <v>4.4023999999999998E-7</v>
      </c>
      <c r="U3870" s="99">
        <v>1.7698999999999999E-2</v>
      </c>
      <c r="V3870" s="99">
        <v>0.29310459999999999</v>
      </c>
      <c r="W3870" s="99">
        <v>0.33024999999999999</v>
      </c>
      <c r="X3870" s="241">
        <f t="shared" si="737"/>
        <v>3.7356939346036002E-3</v>
      </c>
      <c r="Y3870" s="241">
        <f t="shared" si="738"/>
        <v>1.9377736628310002E-3</v>
      </c>
      <c r="Z3870" s="241">
        <f t="shared" si="739"/>
        <v>6.9869157097260013E-4</v>
      </c>
      <c r="AA3870" s="241">
        <f t="shared" si="740"/>
        <v>1.0992287008000001E-3</v>
      </c>
      <c r="AB3870" s="258">
        <v>9.838643199999999E-4</v>
      </c>
      <c r="AC3870" s="258">
        <v>1.9738561999999999E-7</v>
      </c>
      <c r="AD3870" s="258">
        <v>5.8255711000000003E-4</v>
      </c>
      <c r="AE3870" s="258">
        <v>6.5606210999999996E-8</v>
      </c>
      <c r="AF3870" s="258">
        <v>3.1195027999999999E-4</v>
      </c>
      <c r="AG3870" s="258">
        <v>5.9138960999999997E-5</v>
      </c>
      <c r="AH3870" s="258">
        <v>6.4393751000000005E-4</v>
      </c>
      <c r="AI3870" s="258">
        <v>2.1555334E-6</v>
      </c>
      <c r="AJ3870" s="258">
        <v>3.7992476999999998E-6</v>
      </c>
      <c r="AK3870" s="258">
        <v>2.4972684999999999E-6</v>
      </c>
      <c r="AL3870" s="258">
        <v>3.8036438999999999E-7</v>
      </c>
      <c r="AM3870" s="258">
        <v>1.2433825999999999E-9</v>
      </c>
      <c r="AN3870" s="258">
        <v>2.1803515999999999E-5</v>
      </c>
      <c r="AO3870" s="258">
        <v>7.7384246000000006E-6</v>
      </c>
      <c r="AP3870" s="258">
        <v>1.6378463000000001E-5</v>
      </c>
      <c r="AQ3870" s="258">
        <v>3.4587008E-6</v>
      </c>
      <c r="AR3870" s="258">
        <v>1.09577E-3</v>
      </c>
      <c r="AT3870" s="193"/>
      <c r="AU3870" s="193"/>
      <c r="AV3870" s="193"/>
      <c r="AW3870" s="193"/>
      <c r="AX3870" s="193"/>
      <c r="AY3870" s="193"/>
      <c r="AZ3870" s="193"/>
      <c r="BA3870" s="193"/>
      <c r="BB3870" s="193"/>
      <c r="BC3870" s="193"/>
      <c r="BD3870" s="193"/>
      <c r="BE3870" s="315"/>
      <c r="BF3870" s="315"/>
      <c r="BG3870" s="315"/>
      <c r="BH3870" s="315"/>
      <c r="BI3870" s="315"/>
      <c r="BJ3870" s="315"/>
      <c r="BK3870" s="315"/>
    </row>
    <row r="3871" spans="1:63" x14ac:dyDescent="0.25">
      <c r="A3871" s="9"/>
      <c r="B3871" s="43" t="s">
        <v>4654</v>
      </c>
      <c r="C3871" s="25" t="s">
        <v>6150</v>
      </c>
      <c r="D3871" s="193">
        <v>9.1231433000000008E-3</v>
      </c>
      <c r="E3871" s="193">
        <v>8.2747386999999992E-3</v>
      </c>
      <c r="F3871" s="193">
        <v>4.3902852999999999E-4</v>
      </c>
      <c r="G3871" s="193">
        <v>3.7633192999999998E-5</v>
      </c>
      <c r="H3871" s="193">
        <v>3.3147800000000001E-5</v>
      </c>
      <c r="I3871" s="193">
        <v>4.8645632000000001E-5</v>
      </c>
      <c r="J3871" s="193">
        <v>2.1086786000000001E-5</v>
      </c>
      <c r="K3871" s="193">
        <v>5.9338772000000004E-6</v>
      </c>
      <c r="L3871" s="193">
        <v>2.6292885000000002E-4</v>
      </c>
      <c r="M3871" s="193">
        <v>0</v>
      </c>
      <c r="N3871" s="193">
        <v>0</v>
      </c>
      <c r="O3871" s="193">
        <v>0</v>
      </c>
      <c r="P3871" s="199">
        <f t="shared" si="736"/>
        <v>6.1294360740740732E-2</v>
      </c>
      <c r="Q3871" s="240">
        <v>1.3333523</v>
      </c>
      <c r="R3871" s="99">
        <v>1.0212851999999999</v>
      </c>
      <c r="S3871" s="99">
        <v>1.815464E-2</v>
      </c>
      <c r="T3871" s="99">
        <v>1.5119000000000001E-6</v>
      </c>
      <c r="U3871" s="99">
        <v>9.8851999999999989E-4</v>
      </c>
      <c r="V3871" s="99">
        <v>0.28879416000000002</v>
      </c>
      <c r="W3871" s="99">
        <v>4.1282999999999997E-3</v>
      </c>
      <c r="X3871" s="241">
        <f t="shared" si="737"/>
        <v>5.55953565545746E-3</v>
      </c>
      <c r="Y3871" s="241">
        <f t="shared" si="738"/>
        <v>1.8488237095000001E-3</v>
      </c>
      <c r="Z3871" s="241">
        <f t="shared" si="739"/>
        <v>1.1465638692874601E-3</v>
      </c>
      <c r="AA3871" s="241">
        <f t="shared" si="740"/>
        <v>2.5641480766700002E-3</v>
      </c>
      <c r="AB3871" s="258">
        <v>1.6990656E-3</v>
      </c>
      <c r="AC3871" s="258">
        <v>4.9627510000000001E-7</v>
      </c>
      <c r="AD3871" s="258">
        <v>5.9793807000000003E-5</v>
      </c>
      <c r="AE3871" s="258">
        <v>4.845027E-8</v>
      </c>
      <c r="AF3871" s="258">
        <v>8.8840209000000002E-5</v>
      </c>
      <c r="AG3871" s="258">
        <v>5.7936813000000003E-7</v>
      </c>
      <c r="AH3871" s="258">
        <v>1.1119623000000001E-3</v>
      </c>
      <c r="AI3871" s="258">
        <v>6.9057940999999996E-7</v>
      </c>
      <c r="AJ3871" s="258">
        <v>3.2661227000000001E-7</v>
      </c>
      <c r="AK3871" s="258">
        <v>3.7203831999999998E-7</v>
      </c>
      <c r="AL3871" s="258">
        <v>4.0692379000000003E-8</v>
      </c>
      <c r="AM3871" s="258">
        <v>1.6160845999999999E-10</v>
      </c>
      <c r="AN3871" s="258">
        <v>3.0896563000000001E-6</v>
      </c>
      <c r="AO3871" s="258">
        <v>2.1934180000000001E-6</v>
      </c>
      <c r="AP3871" s="258">
        <v>2.7888410999999999E-5</v>
      </c>
      <c r="AQ3871" s="258">
        <v>8.5827666999999997E-7</v>
      </c>
      <c r="AR3871" s="258">
        <v>2.5632898000000001E-3</v>
      </c>
      <c r="AT3871" s="193"/>
      <c r="AU3871" s="193"/>
      <c r="AV3871" s="193"/>
      <c r="AW3871" s="193"/>
      <c r="AX3871" s="193"/>
      <c r="AY3871" s="193"/>
      <c r="AZ3871" s="193"/>
      <c r="BA3871" s="193"/>
      <c r="BB3871" s="193"/>
      <c r="BC3871" s="193"/>
      <c r="BD3871" s="193"/>
      <c r="BE3871" s="315"/>
      <c r="BF3871" s="315"/>
      <c r="BG3871" s="315"/>
      <c r="BH3871" s="315"/>
      <c r="BI3871" s="315"/>
      <c r="BJ3871" s="315"/>
      <c r="BK3871" s="315"/>
    </row>
    <row r="3872" spans="1:63" x14ac:dyDescent="0.25">
      <c r="A3872" s="9"/>
      <c r="B3872" s="43" t="s">
        <v>4654</v>
      </c>
      <c r="C3872" s="25" t="s">
        <v>6149</v>
      </c>
      <c r="D3872" s="193">
        <v>7.6679751999999997E-3</v>
      </c>
      <c r="E3872" s="193">
        <v>5.2853470999999997E-3</v>
      </c>
      <c r="F3872" s="193">
        <v>4.8220705999999999E-4</v>
      </c>
      <c r="G3872" s="193">
        <v>9.0350933999999995E-5</v>
      </c>
      <c r="H3872" s="193">
        <v>2.8943713000000001E-5</v>
      </c>
      <c r="I3872" s="193">
        <v>1.4326011999999999E-4</v>
      </c>
      <c r="J3872" s="193">
        <v>6.0191232000000002E-5</v>
      </c>
      <c r="K3872" s="193">
        <v>4.6803566000000002E-6</v>
      </c>
      <c r="L3872" s="193">
        <v>1.5729947000000001E-3</v>
      </c>
      <c r="M3872" s="193">
        <v>0</v>
      </c>
      <c r="N3872" s="193">
        <v>0</v>
      </c>
      <c r="O3872" s="193">
        <v>0</v>
      </c>
      <c r="P3872" s="199">
        <f t="shared" si="736"/>
        <v>3.9150719259259253E-2</v>
      </c>
      <c r="Q3872" s="240">
        <v>1.4142423</v>
      </c>
      <c r="R3872" s="99">
        <v>0.63294435999999998</v>
      </c>
      <c r="S3872" s="99">
        <v>9.4365599999999994E-2</v>
      </c>
      <c r="T3872" s="99">
        <v>1.4868000000000001E-6</v>
      </c>
      <c r="U3872" s="99">
        <v>3.2242999999999998E-3</v>
      </c>
      <c r="V3872" s="99">
        <v>0.66312852</v>
      </c>
      <c r="W3872" s="99">
        <v>2.0577999999999999E-2</v>
      </c>
      <c r="X3872" s="241">
        <f t="shared" si="737"/>
        <v>3.7281931147754199E-3</v>
      </c>
      <c r="Y3872" s="241">
        <f t="shared" si="738"/>
        <v>1.3868915082859998E-3</v>
      </c>
      <c r="Z3872" s="241">
        <f t="shared" si="739"/>
        <v>7.4935650848942002E-4</v>
      </c>
      <c r="AA3872" s="241">
        <f t="shared" si="740"/>
        <v>1.591945098E-3</v>
      </c>
      <c r="AB3872" s="258">
        <v>1.0852219E-3</v>
      </c>
      <c r="AC3872" s="258">
        <v>3.0111004000000001E-7</v>
      </c>
      <c r="AD3872" s="258">
        <v>1.6615731000000001E-4</v>
      </c>
      <c r="AE3872" s="258">
        <v>4.2565745999999997E-8</v>
      </c>
      <c r="AF3872" s="258">
        <v>1.3208927999999999E-4</v>
      </c>
      <c r="AG3872" s="258">
        <v>3.0793424999999999E-6</v>
      </c>
      <c r="AH3872" s="258">
        <v>7.1024035999999997E-4</v>
      </c>
      <c r="AI3872" s="258">
        <v>7.7439745000000001E-7</v>
      </c>
      <c r="AJ3872" s="258">
        <v>7.8347779E-7</v>
      </c>
      <c r="AK3872" s="258">
        <v>5.7038232E-7</v>
      </c>
      <c r="AL3872" s="258">
        <v>1.3289873E-7</v>
      </c>
      <c r="AM3872" s="258">
        <v>4.5759942E-10</v>
      </c>
      <c r="AN3872" s="258">
        <v>1.1877024000000001E-5</v>
      </c>
      <c r="AO3872" s="258">
        <v>5.0593236000000001E-6</v>
      </c>
      <c r="AP3872" s="258">
        <v>1.9918187E-5</v>
      </c>
      <c r="AQ3872" s="258">
        <v>3.8025980000000002E-6</v>
      </c>
      <c r="AR3872" s="258">
        <v>1.5881425E-3</v>
      </c>
      <c r="AT3872" s="193"/>
      <c r="AU3872" s="193"/>
      <c r="AV3872" s="193"/>
      <c r="AW3872" s="193"/>
      <c r="AX3872" s="193"/>
      <c r="AY3872" s="193"/>
      <c r="AZ3872" s="193"/>
      <c r="BA3872" s="193"/>
      <c r="BB3872" s="193"/>
      <c r="BC3872" s="193"/>
      <c r="BD3872" s="193"/>
      <c r="BE3872" s="315"/>
      <c r="BF3872" s="315"/>
      <c r="BG3872" s="315"/>
      <c r="BH3872" s="315"/>
      <c r="BI3872" s="315"/>
      <c r="BJ3872" s="315"/>
      <c r="BK3872" s="315"/>
    </row>
    <row r="3873" spans="1:63" x14ac:dyDescent="0.25">
      <c r="A3873" s="9"/>
      <c r="B3873" s="43" t="s">
        <v>4654</v>
      </c>
      <c r="C3873" s="25" t="s">
        <v>6148</v>
      </c>
      <c r="D3873" s="193">
        <v>9.0814885000000001E-3</v>
      </c>
      <c r="E3873" s="193">
        <v>7.7388333000000002E-3</v>
      </c>
      <c r="F3873" s="193">
        <v>4.8074088999999998E-4</v>
      </c>
      <c r="G3873" s="193">
        <v>5.8991693000000001E-5</v>
      </c>
      <c r="H3873" s="193">
        <v>3.3609046999999998E-5</v>
      </c>
      <c r="I3873" s="193">
        <v>7.9875754999999995E-5</v>
      </c>
      <c r="J3873" s="193">
        <v>3.4072717999999999E-5</v>
      </c>
      <c r="K3873" s="193">
        <v>5.8257684999999999E-6</v>
      </c>
      <c r="L3873" s="193">
        <v>6.4953932E-4</v>
      </c>
      <c r="M3873" s="193">
        <v>0</v>
      </c>
      <c r="N3873" s="193">
        <v>0</v>
      </c>
      <c r="O3873" s="193">
        <v>0</v>
      </c>
      <c r="P3873" s="199">
        <f t="shared" si="736"/>
        <v>5.732469111111111E-2</v>
      </c>
      <c r="Q3873" s="240">
        <v>1.3622114000000001</v>
      </c>
      <c r="R3873" s="99">
        <v>0.94863366000000005</v>
      </c>
      <c r="S3873" s="99">
        <v>3.9657520000000002E-2</v>
      </c>
      <c r="T3873" s="99">
        <v>1.6149E-6</v>
      </c>
      <c r="U3873" s="99">
        <v>1.936E-3</v>
      </c>
      <c r="V3873" s="99">
        <v>0.36298174999999999</v>
      </c>
      <c r="W3873" s="99">
        <v>9.0008999999999992E-3</v>
      </c>
      <c r="X3873" s="241">
        <f t="shared" si="737"/>
        <v>5.2636696296214699E-3</v>
      </c>
      <c r="Y3873" s="241">
        <f t="shared" si="738"/>
        <v>1.8016260405300001E-3</v>
      </c>
      <c r="Z3873" s="241">
        <f t="shared" si="739"/>
        <v>1.07937268359147E-3</v>
      </c>
      <c r="AA3873" s="241">
        <f t="shared" si="740"/>
        <v>2.3826709055E-3</v>
      </c>
      <c r="AB3873" s="258">
        <v>1.5890177000000001E-3</v>
      </c>
      <c r="AC3873" s="258">
        <v>4.6007605999999998E-7</v>
      </c>
      <c r="AD3873" s="258">
        <v>1.0325908E-4</v>
      </c>
      <c r="AE3873" s="258">
        <v>4.924047E-8</v>
      </c>
      <c r="AF3873" s="258">
        <v>1.0755644E-4</v>
      </c>
      <c r="AG3873" s="258">
        <v>1.283504E-6</v>
      </c>
      <c r="AH3873" s="258">
        <v>1.0399456E-3</v>
      </c>
      <c r="AI3873" s="258">
        <v>7.6202646999999996E-7</v>
      </c>
      <c r="AJ3873" s="258">
        <v>5.0924059E-7</v>
      </c>
      <c r="AK3873" s="258">
        <v>4.5903488000000002E-7</v>
      </c>
      <c r="AL3873" s="258">
        <v>7.2756871000000003E-8</v>
      </c>
      <c r="AM3873" s="258">
        <v>2.6748047000000002E-10</v>
      </c>
      <c r="AN3873" s="258">
        <v>7.5701637999999999E-6</v>
      </c>
      <c r="AO3873" s="258">
        <v>3.2204775E-6</v>
      </c>
      <c r="AP3873" s="258">
        <v>2.6833115999999999E-5</v>
      </c>
      <c r="AQ3873" s="258">
        <v>1.8809054999999999E-6</v>
      </c>
      <c r="AR3873" s="258">
        <v>2.3807899999999998E-3</v>
      </c>
      <c r="AT3873" s="193"/>
      <c r="AU3873" s="193"/>
      <c r="AV3873" s="193"/>
      <c r="AW3873" s="193"/>
      <c r="AX3873" s="193"/>
      <c r="AY3873" s="193"/>
      <c r="AZ3873" s="193"/>
      <c r="BA3873" s="193"/>
      <c r="BB3873" s="193"/>
      <c r="BC3873" s="193"/>
      <c r="BD3873" s="193"/>
      <c r="BE3873" s="315"/>
      <c r="BF3873" s="315"/>
      <c r="BG3873" s="315"/>
      <c r="BH3873" s="315"/>
      <c r="BI3873" s="315"/>
      <c r="BJ3873" s="315"/>
      <c r="BK3873" s="315"/>
    </row>
    <row r="3874" spans="1:63" x14ac:dyDescent="0.25">
      <c r="A3874" s="9"/>
      <c r="B3874" s="43" t="s">
        <v>4654</v>
      </c>
      <c r="C3874" s="25" t="s">
        <v>6147</v>
      </c>
      <c r="D3874" s="193">
        <v>8.8820588999999998E-3</v>
      </c>
      <c r="E3874" s="193">
        <v>7.6673514000000003E-3</v>
      </c>
      <c r="F3874" s="193">
        <v>4.6084577E-4</v>
      </c>
      <c r="G3874" s="193">
        <v>5.5802628999999999E-5</v>
      </c>
      <c r="H3874" s="193">
        <v>3.2482418999999998E-5</v>
      </c>
      <c r="I3874" s="193">
        <v>7.2871667000000005E-5</v>
      </c>
      <c r="J3874" s="193">
        <v>3.2110638999999997E-5</v>
      </c>
      <c r="K3874" s="193">
        <v>5.6632223000000003E-6</v>
      </c>
      <c r="L3874" s="193">
        <v>5.5493117000000002E-4</v>
      </c>
      <c r="M3874" s="193">
        <v>0</v>
      </c>
      <c r="N3874" s="193">
        <v>0</v>
      </c>
      <c r="O3874" s="193">
        <v>0</v>
      </c>
      <c r="P3874" s="199">
        <f t="shared" si="736"/>
        <v>5.6795195555555553E-2</v>
      </c>
      <c r="Q3874" s="240">
        <v>1.3671272999999999</v>
      </c>
      <c r="R3874" s="99">
        <v>0.94185085999999996</v>
      </c>
      <c r="S3874" s="99">
        <v>4.0822879999999999E-2</v>
      </c>
      <c r="T3874" s="99">
        <v>1.4841999999999999E-6</v>
      </c>
      <c r="U3874" s="99">
        <v>1.9162999999999999E-3</v>
      </c>
      <c r="V3874" s="99">
        <v>0.37431853999999998</v>
      </c>
      <c r="W3874" s="99">
        <v>8.2171999999999992E-3</v>
      </c>
      <c r="X3874" s="241">
        <f t="shared" si="737"/>
        <v>5.2086181411532106E-3</v>
      </c>
      <c r="Y3874" s="241">
        <f t="shared" si="738"/>
        <v>1.773954662162E-3</v>
      </c>
      <c r="Z3874" s="241">
        <f t="shared" si="739"/>
        <v>1.06940716049121E-3</v>
      </c>
      <c r="AA3874" s="241">
        <f t="shared" si="740"/>
        <v>2.3652563184999999E-3</v>
      </c>
      <c r="AB3874" s="258">
        <v>1.5743466999999999E-3</v>
      </c>
      <c r="AC3874" s="258">
        <v>4.5649116000000001E-7</v>
      </c>
      <c r="AD3874" s="258">
        <v>9.6261785999999995E-5</v>
      </c>
      <c r="AE3874" s="258">
        <v>4.8319501999999999E-8</v>
      </c>
      <c r="AF3874" s="258">
        <v>1.0152024999999999E-4</v>
      </c>
      <c r="AG3874" s="258">
        <v>1.3211155E-6</v>
      </c>
      <c r="AH3874" s="258">
        <v>1.0303394E-3</v>
      </c>
      <c r="AI3874" s="258">
        <v>7.2864851E-7</v>
      </c>
      <c r="AJ3874" s="258">
        <v>4.8310967000000001E-7</v>
      </c>
      <c r="AK3874" s="258">
        <v>4.4414034000000002E-7</v>
      </c>
      <c r="AL3874" s="258">
        <v>6.7585510999999994E-8</v>
      </c>
      <c r="AM3874" s="258">
        <v>2.4966021E-10</v>
      </c>
      <c r="AN3874" s="258">
        <v>7.2801957000000003E-6</v>
      </c>
      <c r="AO3874" s="258">
        <v>3.5355291E-6</v>
      </c>
      <c r="AP3874" s="258">
        <v>2.6528302E-5</v>
      </c>
      <c r="AQ3874" s="258">
        <v>1.4593184999999999E-6</v>
      </c>
      <c r="AR3874" s="258">
        <v>2.3637969999999999E-3</v>
      </c>
      <c r="AT3874" s="193"/>
      <c r="AU3874" s="193"/>
      <c r="AV3874" s="193"/>
      <c r="AW3874" s="193"/>
      <c r="AX3874" s="193"/>
      <c r="AY3874" s="193"/>
      <c r="AZ3874" s="193"/>
      <c r="BA3874" s="193"/>
      <c r="BB3874" s="193"/>
      <c r="BC3874" s="193"/>
      <c r="BD3874" s="193"/>
      <c r="BE3874" s="315"/>
      <c r="BF3874" s="315"/>
      <c r="BG3874" s="315"/>
      <c r="BH3874" s="315"/>
      <c r="BI3874" s="315"/>
      <c r="BJ3874" s="315"/>
      <c r="BK3874" s="315"/>
    </row>
    <row r="3875" spans="1:63" x14ac:dyDescent="0.25">
      <c r="A3875" s="9"/>
      <c r="B3875" s="43" t="s">
        <v>4654</v>
      </c>
      <c r="C3875" s="25" t="s">
        <v>6146</v>
      </c>
      <c r="D3875" s="193">
        <v>4.1162585E-3</v>
      </c>
      <c r="E3875" s="193">
        <v>1.0198905E-3</v>
      </c>
      <c r="F3875" s="193">
        <v>8.6001795999999999E-4</v>
      </c>
      <c r="G3875" s="193">
        <v>8.1001112000000006E-5</v>
      </c>
      <c r="H3875" s="193">
        <v>4.5332937000000002E-5</v>
      </c>
      <c r="I3875" s="193">
        <v>9.9692838000000001E-4</v>
      </c>
      <c r="J3875" s="193">
        <v>4.1211238999999997E-4</v>
      </c>
      <c r="K3875" s="193">
        <v>2.0150916E-6</v>
      </c>
      <c r="L3875" s="193">
        <v>6.9896013000000001E-4</v>
      </c>
      <c r="M3875" s="193">
        <v>0</v>
      </c>
      <c r="N3875" s="193">
        <v>0</v>
      </c>
      <c r="O3875" s="193">
        <v>0</v>
      </c>
      <c r="P3875" s="199">
        <f t="shared" si="736"/>
        <v>7.5547444444444443E-3</v>
      </c>
      <c r="Q3875" s="240">
        <v>1.6205700999999999</v>
      </c>
      <c r="R3875" s="99">
        <v>8.2104710999999997E-2</v>
      </c>
      <c r="S3875" s="99">
        <v>6.3414399999999996E-2</v>
      </c>
      <c r="T3875" s="99">
        <v>5.0943999999999999E-7</v>
      </c>
      <c r="U3875" s="99">
        <v>1.0984</v>
      </c>
      <c r="V3875" s="99">
        <v>0.36287448</v>
      </c>
      <c r="W3875" s="99">
        <v>1.3776E-2</v>
      </c>
      <c r="X3875" s="241">
        <f t="shared" si="737"/>
        <v>2.6568968961686802E-3</v>
      </c>
      <c r="Y3875" s="241">
        <f t="shared" si="738"/>
        <v>1.117554856404E-3</v>
      </c>
      <c r="Z3875" s="241">
        <f t="shared" si="739"/>
        <v>1.3319759944646801E-3</v>
      </c>
      <c r="AA3875" s="241">
        <f t="shared" si="740"/>
        <v>2.073660453E-4</v>
      </c>
      <c r="AB3875" s="258">
        <v>2.0932958999999999E-4</v>
      </c>
      <c r="AC3875" s="258">
        <v>3.6556064E-8</v>
      </c>
      <c r="AD3875" s="258">
        <v>5.3368204000000001E-4</v>
      </c>
      <c r="AE3875" s="258">
        <v>1.1641314E-7</v>
      </c>
      <c r="AF3875" s="258">
        <v>3.7231500000000002E-4</v>
      </c>
      <c r="AG3875" s="258">
        <v>2.0752572E-6</v>
      </c>
      <c r="AH3875" s="258">
        <v>1.3700048E-4</v>
      </c>
      <c r="AI3875" s="258">
        <v>1.2850407E-6</v>
      </c>
      <c r="AJ3875" s="258">
        <v>6.7606277999999995E-7</v>
      </c>
      <c r="AK3875" s="258">
        <v>8.7946260000000006E-5</v>
      </c>
      <c r="AL3875" s="258">
        <v>8.4908995000000005E-8</v>
      </c>
      <c r="AM3875" s="258">
        <v>3.3098967999999998E-10</v>
      </c>
      <c r="AN3875" s="258">
        <v>1.0472768E-3</v>
      </c>
      <c r="AO3875" s="258">
        <v>2.7583182000000001E-5</v>
      </c>
      <c r="AP3875" s="258">
        <v>3.0122928999999999E-5</v>
      </c>
      <c r="AQ3875" s="258">
        <v>1.9315552999999999E-6</v>
      </c>
      <c r="AR3875" s="258">
        <v>2.0543448999999999E-4</v>
      </c>
      <c r="AT3875" s="193"/>
      <c r="AU3875" s="193"/>
      <c r="AV3875" s="193"/>
      <c r="AW3875" s="193"/>
      <c r="AX3875" s="193"/>
      <c r="AY3875" s="193"/>
      <c r="AZ3875" s="193"/>
      <c r="BA3875" s="193"/>
      <c r="BB3875" s="193"/>
      <c r="BC3875" s="193"/>
      <c r="BD3875" s="193"/>
      <c r="BE3875" s="315"/>
      <c r="BF3875" s="315"/>
      <c r="BG3875" s="315"/>
      <c r="BH3875" s="315"/>
      <c r="BI3875" s="315"/>
      <c r="BJ3875" s="315"/>
      <c r="BK3875" s="315"/>
    </row>
    <row r="3876" spans="1:63" x14ac:dyDescent="0.25">
      <c r="A3876" s="9"/>
      <c r="B3876" s="43" t="s">
        <v>4654</v>
      </c>
      <c r="C3876" s="25" t="s">
        <v>6145</v>
      </c>
      <c r="D3876" s="193">
        <v>2.9602754999999998E-3</v>
      </c>
      <c r="E3876" s="193">
        <v>9.1495693000000005E-4</v>
      </c>
      <c r="F3876" s="193">
        <v>3.1395646000000001E-4</v>
      </c>
      <c r="G3876" s="193">
        <v>1.056927E-4</v>
      </c>
      <c r="H3876" s="193">
        <v>1.1957252E-5</v>
      </c>
      <c r="I3876" s="193">
        <v>1.3053757000000001E-4</v>
      </c>
      <c r="J3876" s="193">
        <v>5.6752878000000003E-5</v>
      </c>
      <c r="K3876" s="193">
        <v>1.4056226E-6</v>
      </c>
      <c r="L3876" s="193">
        <v>1.4250160999999999E-3</v>
      </c>
      <c r="M3876" s="193">
        <v>0</v>
      </c>
      <c r="N3876" s="193">
        <v>0</v>
      </c>
      <c r="O3876" s="193">
        <v>0</v>
      </c>
      <c r="P3876" s="199">
        <f t="shared" si="736"/>
        <v>6.7774587407407405E-3</v>
      </c>
      <c r="Q3876" s="240">
        <v>1.3347355999999999</v>
      </c>
      <c r="R3876" s="99">
        <v>9.1745646E-2</v>
      </c>
      <c r="S3876" s="99">
        <v>8.7292800000000004E-2</v>
      </c>
      <c r="T3876" s="99">
        <v>8.7657999999999998E-7</v>
      </c>
      <c r="U3876" s="99">
        <v>3.9943000000000001E-3</v>
      </c>
      <c r="V3876" s="99">
        <v>1.13412</v>
      </c>
      <c r="W3876" s="99">
        <v>1.7582E-2</v>
      </c>
      <c r="X3876" s="241">
        <f t="shared" si="737"/>
        <v>8.9407496117594994E-4</v>
      </c>
      <c r="Y3876" s="241">
        <f t="shared" si="738"/>
        <v>5.05453626833E-4</v>
      </c>
      <c r="Z3876" s="241">
        <f t="shared" si="739"/>
        <v>1.5527535704294999E-4</v>
      </c>
      <c r="AA3876" s="241">
        <f t="shared" si="740"/>
        <v>2.333459773E-4</v>
      </c>
      <c r="AB3876" s="258">
        <v>1.8784819000000001E-4</v>
      </c>
      <c r="AC3876" s="258">
        <v>4.1870904999999998E-8</v>
      </c>
      <c r="AD3876" s="258">
        <v>2.1558001999999999E-4</v>
      </c>
      <c r="AE3876" s="258">
        <v>2.0865928E-8</v>
      </c>
      <c r="AF3876" s="258">
        <v>9.9115679999999996E-5</v>
      </c>
      <c r="AG3876" s="258">
        <v>2.847E-6</v>
      </c>
      <c r="AH3876" s="258">
        <v>1.2294585999999999E-4</v>
      </c>
      <c r="AI3876" s="258">
        <v>5.1515556E-7</v>
      </c>
      <c r="AJ3876" s="258">
        <v>9.1087210000000005E-7</v>
      </c>
      <c r="AK3876" s="258">
        <v>4.8826039000000004E-7</v>
      </c>
      <c r="AL3876" s="258">
        <v>1.4510295E-7</v>
      </c>
      <c r="AM3876" s="258">
        <v>4.9314295000000003E-10</v>
      </c>
      <c r="AN3876" s="258">
        <v>1.7668721999999999E-5</v>
      </c>
      <c r="AO3876" s="258">
        <v>6.2062721000000002E-6</v>
      </c>
      <c r="AP3876" s="258">
        <v>6.3946188000000002E-6</v>
      </c>
      <c r="AQ3876" s="258">
        <v>3.6323572999999998E-6</v>
      </c>
      <c r="AR3876" s="258">
        <v>2.2971362E-4</v>
      </c>
      <c r="AT3876" s="193"/>
      <c r="AU3876" s="193"/>
      <c r="AV3876" s="193"/>
      <c r="AW3876" s="193"/>
      <c r="AX3876" s="193"/>
      <c r="AY3876" s="193"/>
      <c r="AZ3876" s="193"/>
      <c r="BA3876" s="193"/>
      <c r="BB3876" s="193"/>
      <c r="BC3876" s="193"/>
      <c r="BD3876" s="193"/>
      <c r="BE3876" s="315"/>
      <c r="BF3876" s="315"/>
      <c r="BG3876" s="315"/>
      <c r="BH3876" s="315"/>
      <c r="BI3876" s="315"/>
      <c r="BJ3876" s="315"/>
      <c r="BK3876" s="315"/>
    </row>
    <row r="3877" spans="1:63" x14ac:dyDescent="0.25">
      <c r="A3877" s="45" t="s">
        <v>692</v>
      </c>
      <c r="B3877" s="45"/>
      <c r="C3877" s="43"/>
      <c r="D3877" s="199"/>
      <c r="E3877" s="199"/>
      <c r="F3877" s="199"/>
      <c r="G3877" s="199"/>
      <c r="H3877" s="199"/>
      <c r="I3877" s="199"/>
      <c r="J3877" s="199"/>
      <c r="K3877" s="199"/>
      <c r="L3877" s="199"/>
      <c r="M3877" s="199"/>
      <c r="N3877" s="199"/>
      <c r="O3877" s="199"/>
      <c r="P3877" s="199"/>
      <c r="Q3877" s="239"/>
      <c r="R3877" s="97"/>
      <c r="S3877" s="97"/>
      <c r="T3877" s="97"/>
      <c r="U3877" s="97"/>
      <c r="V3877" s="97"/>
      <c r="W3877" s="97"/>
      <c r="X3877" s="259"/>
      <c r="Y3877" s="259"/>
      <c r="Z3877" s="259"/>
      <c r="AA3877" s="258"/>
      <c r="AB3877" s="258"/>
      <c r="AC3877" s="258"/>
      <c r="AD3877" s="258"/>
      <c r="AE3877" s="258"/>
      <c r="AF3877" s="258"/>
      <c r="AG3877" s="258"/>
      <c r="AH3877" s="258"/>
      <c r="AI3877" s="258"/>
      <c r="AJ3877" s="258"/>
      <c r="AK3877" s="258"/>
      <c r="AL3877" s="258"/>
      <c r="AM3877" s="258"/>
      <c r="AN3877" s="258"/>
      <c r="AO3877" s="258"/>
      <c r="AP3877" s="258"/>
      <c r="AQ3877" s="258"/>
      <c r="AR3877" s="258"/>
      <c r="AT3877" s="193"/>
      <c r="AU3877" s="193"/>
      <c r="AV3877" s="193"/>
      <c r="AW3877" s="193"/>
      <c r="AX3877" s="193"/>
      <c r="AY3877" s="193"/>
      <c r="AZ3877" s="193"/>
      <c r="BA3877" s="193"/>
      <c r="BB3877" s="193"/>
      <c r="BC3877" s="193"/>
      <c r="BD3877" s="193"/>
      <c r="BE3877" s="315"/>
      <c r="BF3877" s="315"/>
      <c r="BG3877" s="315"/>
      <c r="BH3877" s="315"/>
      <c r="BI3877" s="315"/>
      <c r="BJ3877" s="315"/>
      <c r="BK3877" s="315"/>
    </row>
    <row r="3878" spans="1:63" x14ac:dyDescent="0.25">
      <c r="A3878" s="9"/>
      <c r="B3878" s="43" t="s">
        <v>1264</v>
      </c>
      <c r="C3878" s="25" t="s">
        <v>1668</v>
      </c>
      <c r="D3878" s="193">
        <v>8.0529349999999997</v>
      </c>
      <c r="E3878" s="193">
        <v>0.89885119999999996</v>
      </c>
      <c r="F3878" s="193">
        <v>0.25013859999999999</v>
      </c>
      <c r="G3878" s="193">
        <v>4.6928349000000001E-2</v>
      </c>
      <c r="H3878" s="193">
        <v>8.7712251999999997E-3</v>
      </c>
      <c r="I3878" s="193">
        <v>0.30603434000000002</v>
      </c>
      <c r="J3878" s="193">
        <v>0.60912823999999999</v>
      </c>
      <c r="K3878" s="193">
        <v>2.2927286000000002E-3</v>
      </c>
      <c r="L3878" s="193">
        <v>5.9307903</v>
      </c>
      <c r="M3878" s="193">
        <v>0</v>
      </c>
      <c r="N3878" s="193">
        <v>0</v>
      </c>
      <c r="O3878" s="193">
        <v>0</v>
      </c>
      <c r="P3878" s="199">
        <f t="shared" ref="P3878:P3891" si="741">E3878/0.135</f>
        <v>6.6581570370370367</v>
      </c>
      <c r="Q3878" s="240">
        <v>111.37596000000001</v>
      </c>
      <c r="R3878" s="99">
        <v>74.356655000000003</v>
      </c>
      <c r="S3878" s="99">
        <v>22.381519999999998</v>
      </c>
      <c r="T3878" s="99">
        <v>8.1737999999999996E-5</v>
      </c>
      <c r="U3878" s="99">
        <v>1.1474</v>
      </c>
      <c r="V3878" s="99">
        <v>0.243308</v>
      </c>
      <c r="W3878" s="99">
        <v>13.247</v>
      </c>
      <c r="X3878" s="241">
        <f t="shared" ref="X3878:X3891" si="742">SUM(Y3878:AA3878)</f>
        <v>0.75590816671632999</v>
      </c>
      <c r="Y3878" s="241">
        <f t="shared" ref="Y3878:Y3891" si="743">SUM(AB3878:AG3878)</f>
        <v>0.42540592674900002</v>
      </c>
      <c r="Z3878" s="241">
        <f t="shared" ref="Z3878:Z3891" si="744">SUM(AH3878:AP3878)</f>
        <v>0.13686136656733</v>
      </c>
      <c r="AA3878" s="241">
        <f t="shared" ref="AA3878:AA3891" si="745">SUM(AQ3878:AR3878)</f>
        <v>0.1936408734</v>
      </c>
      <c r="AB3878" s="258">
        <v>0.18455574</v>
      </c>
      <c r="AC3878" s="258">
        <v>1.7294364999999999E-5</v>
      </c>
      <c r="AD3878" s="258">
        <v>9.6259679000000001E-2</v>
      </c>
      <c r="AE3878" s="258">
        <v>1.6141334E-5</v>
      </c>
      <c r="AF3878" s="258">
        <v>0.14383293999999999</v>
      </c>
      <c r="AG3878" s="258">
        <v>7.2413204999999996E-4</v>
      </c>
      <c r="AH3878" s="258">
        <v>0.12079098000000001</v>
      </c>
      <c r="AI3878" s="258">
        <v>4.0264996E-4</v>
      </c>
      <c r="AJ3878" s="258">
        <v>3.9281956999999998E-4</v>
      </c>
      <c r="AK3878" s="258">
        <v>4.9819622999999996E-4</v>
      </c>
      <c r="AL3878" s="258">
        <v>2.7425259999999999E-4</v>
      </c>
      <c r="AM3878" s="258">
        <v>8.3390732999999998E-7</v>
      </c>
      <c r="AN3878" s="258">
        <v>5.0316629E-3</v>
      </c>
      <c r="AO3878" s="258">
        <v>6.0052823999999999E-3</v>
      </c>
      <c r="AP3878" s="258">
        <v>3.464689E-3</v>
      </c>
      <c r="AQ3878" s="258">
        <v>7.4097833999999998E-3</v>
      </c>
      <c r="AR3878" s="258">
        <v>0.18623108999999999</v>
      </c>
      <c r="AT3878" s="193"/>
      <c r="AU3878" s="193"/>
      <c r="AV3878" s="193"/>
      <c r="AW3878" s="193"/>
      <c r="AX3878" s="193"/>
      <c r="AY3878" s="193"/>
      <c r="AZ3878" s="193"/>
      <c r="BA3878" s="193"/>
      <c r="BB3878" s="193"/>
      <c r="BC3878" s="193"/>
      <c r="BD3878" s="193"/>
      <c r="BE3878" s="315"/>
      <c r="BF3878" s="315"/>
      <c r="BG3878" s="315"/>
      <c r="BH3878" s="315"/>
      <c r="BI3878" s="315"/>
      <c r="BJ3878" s="315"/>
      <c r="BK3878" s="315"/>
    </row>
    <row r="3879" spans="1:63" x14ac:dyDescent="0.25">
      <c r="A3879" s="9"/>
      <c r="B3879" s="43" t="s">
        <v>2622</v>
      </c>
      <c r="C3879" s="25" t="s">
        <v>2492</v>
      </c>
      <c r="D3879" s="193">
        <v>51.244959999999999</v>
      </c>
      <c r="E3879" s="193">
        <v>12.211662</v>
      </c>
      <c r="F3879" s="193">
        <v>5.7841149999999999</v>
      </c>
      <c r="G3879" s="193">
        <v>2.1815278</v>
      </c>
      <c r="H3879" s="193">
        <v>7.1128201000000002E-2</v>
      </c>
      <c r="I3879" s="193">
        <v>2.3420858</v>
      </c>
      <c r="J3879" s="193">
        <v>0.91808508</v>
      </c>
      <c r="K3879" s="193">
        <v>1.1590321000000001E-2</v>
      </c>
      <c r="L3879" s="193">
        <v>27.724765999999999</v>
      </c>
      <c r="M3879" s="193">
        <v>0</v>
      </c>
      <c r="N3879" s="193">
        <v>0</v>
      </c>
      <c r="O3879" s="193">
        <v>0</v>
      </c>
      <c r="P3879" s="199">
        <f t="shared" si="741"/>
        <v>90.45675555555556</v>
      </c>
      <c r="Q3879" s="240">
        <v>1592.6681000000001</v>
      </c>
      <c r="R3879" s="99">
        <v>1226.4031</v>
      </c>
      <c r="S3879" s="99">
        <v>228.58080000000001</v>
      </c>
      <c r="T3879" s="99">
        <v>1.4933E-2</v>
      </c>
      <c r="U3879" s="99">
        <v>61.319000000000003</v>
      </c>
      <c r="V3879" s="99">
        <v>6.0402849999999999</v>
      </c>
      <c r="W3879" s="99">
        <v>70.31</v>
      </c>
      <c r="X3879" s="241">
        <f t="shared" si="742"/>
        <v>14.698398625246</v>
      </c>
      <c r="Y3879" s="241">
        <f t="shared" si="743"/>
        <v>9.3449168936799989</v>
      </c>
      <c r="Z3879" s="241">
        <f t="shared" si="744"/>
        <v>2.2096705195659996</v>
      </c>
      <c r="AA3879" s="241">
        <f t="shared" si="745"/>
        <v>3.1438112120000001</v>
      </c>
      <c r="AB3879" s="258">
        <v>2.5072966000000001</v>
      </c>
      <c r="AC3879" s="258">
        <v>4.3871682E-4</v>
      </c>
      <c r="AD3879" s="258">
        <v>5.0947551999999998</v>
      </c>
      <c r="AE3879" s="258">
        <v>3.1930945999999999E-4</v>
      </c>
      <c r="AF3879" s="258">
        <v>1.7351726999999999</v>
      </c>
      <c r="AG3879" s="258">
        <v>6.9343673999999996E-3</v>
      </c>
      <c r="AH3879" s="258">
        <v>1.6410193</v>
      </c>
      <c r="AI3879" s="258">
        <v>9.5690032000000005E-3</v>
      </c>
      <c r="AJ3879" s="258">
        <v>1.9404483E-2</v>
      </c>
      <c r="AK3879" s="258">
        <v>7.6041603999999997E-3</v>
      </c>
      <c r="AL3879" s="258">
        <v>3.0584979000000002E-3</v>
      </c>
      <c r="AM3879" s="258">
        <v>1.0555066E-5</v>
      </c>
      <c r="AN3879" s="258">
        <v>0.28389491</v>
      </c>
      <c r="AO3879" s="258">
        <v>0.13481971000000001</v>
      </c>
      <c r="AP3879" s="258">
        <v>0.1102899</v>
      </c>
      <c r="AQ3879" s="258">
        <v>7.1780211999999996E-2</v>
      </c>
      <c r="AR3879" s="258">
        <v>3.072031</v>
      </c>
      <c r="AT3879" s="193"/>
      <c r="AU3879" s="193"/>
      <c r="AV3879" s="193"/>
      <c r="AW3879" s="193"/>
      <c r="AX3879" s="193"/>
      <c r="AY3879" s="193"/>
      <c r="AZ3879" s="193"/>
      <c r="BA3879" s="193"/>
      <c r="BB3879" s="193"/>
      <c r="BC3879" s="193"/>
      <c r="BD3879" s="193"/>
      <c r="BE3879" s="315"/>
      <c r="BF3879" s="315"/>
      <c r="BG3879" s="315"/>
      <c r="BH3879" s="315"/>
      <c r="BI3879" s="315"/>
      <c r="BJ3879" s="315"/>
      <c r="BK3879" s="315"/>
    </row>
    <row r="3880" spans="1:63" x14ac:dyDescent="0.25">
      <c r="A3880" s="9"/>
      <c r="B3880" s="43" t="s">
        <v>1264</v>
      </c>
      <c r="C3880" s="25" t="s">
        <v>1667</v>
      </c>
      <c r="D3880" s="193">
        <v>6.0178504000000004</v>
      </c>
      <c r="E3880" s="193">
        <v>2.3087792999999999</v>
      </c>
      <c r="F3880" s="193">
        <v>0.44915821</v>
      </c>
      <c r="G3880" s="193">
        <v>8.5832464999999997E-2</v>
      </c>
      <c r="H3880" s="193">
        <v>3.6764531000000003E-2</v>
      </c>
      <c r="I3880" s="193">
        <v>0.2457887</v>
      </c>
      <c r="J3880" s="193">
        <v>0.14042373999999999</v>
      </c>
      <c r="K3880" s="193">
        <v>6.6114685999999999E-3</v>
      </c>
      <c r="L3880" s="193">
        <v>2.7444918999999999</v>
      </c>
      <c r="M3880" s="193">
        <v>0</v>
      </c>
      <c r="N3880" s="193">
        <v>0</v>
      </c>
      <c r="O3880" s="193">
        <v>0</v>
      </c>
      <c r="P3880" s="199">
        <f t="shared" si="741"/>
        <v>17.102068888888887</v>
      </c>
      <c r="Q3880" s="240">
        <v>346.31563</v>
      </c>
      <c r="R3880" s="99">
        <v>240.37665999999999</v>
      </c>
      <c r="S3880" s="99">
        <v>79.995999999999995</v>
      </c>
      <c r="T3880" s="99">
        <v>1.6462E-3</v>
      </c>
      <c r="U3880" s="99">
        <v>7.8418999999999999</v>
      </c>
      <c r="V3880" s="99">
        <v>0.489425</v>
      </c>
      <c r="W3880" s="99">
        <v>17.61</v>
      </c>
      <c r="X3880" s="241">
        <f t="shared" si="742"/>
        <v>1.7766889570500801</v>
      </c>
      <c r="Y3880" s="241">
        <f t="shared" si="743"/>
        <v>0.79190883989600003</v>
      </c>
      <c r="Z3880" s="241">
        <f t="shared" si="744"/>
        <v>0.37609164025407998</v>
      </c>
      <c r="AA3880" s="241">
        <f t="shared" si="745"/>
        <v>0.60868847690000005</v>
      </c>
      <c r="AB3880" s="258">
        <v>0.47404047999999999</v>
      </c>
      <c r="AC3880" s="258">
        <v>5.5304660000000003E-5</v>
      </c>
      <c r="AD3880" s="258">
        <v>0.11967765</v>
      </c>
      <c r="AE3880" s="258">
        <v>3.7157136000000002E-5</v>
      </c>
      <c r="AF3880" s="258">
        <v>0.19552375</v>
      </c>
      <c r="AG3880" s="258">
        <v>2.5744981000000002E-3</v>
      </c>
      <c r="AH3880" s="258">
        <v>0.31025427999999999</v>
      </c>
      <c r="AI3880" s="258">
        <v>7.2325810999999995E-4</v>
      </c>
      <c r="AJ3880" s="258">
        <v>7.0857821999999995E-4</v>
      </c>
      <c r="AK3880" s="258">
        <v>7.5633011000000004E-4</v>
      </c>
      <c r="AL3880" s="258">
        <v>1.6589584E-4</v>
      </c>
      <c r="AM3880" s="258">
        <v>5.2997408E-7</v>
      </c>
      <c r="AN3880" s="258">
        <v>3.9629758000000001E-2</v>
      </c>
      <c r="AO3880" s="258">
        <v>1.0027777E-2</v>
      </c>
      <c r="AP3880" s="258">
        <v>1.3825232999999999E-2</v>
      </c>
      <c r="AQ3880" s="258">
        <v>6.9164669000000003E-3</v>
      </c>
      <c r="AR3880" s="258">
        <v>0.60177201000000002</v>
      </c>
      <c r="AT3880" s="193"/>
      <c r="AU3880" s="193"/>
      <c r="AV3880" s="193"/>
      <c r="AW3880" s="193"/>
      <c r="AX3880" s="193"/>
      <c r="AY3880" s="193"/>
      <c r="AZ3880" s="193"/>
      <c r="BA3880" s="193"/>
      <c r="BB3880" s="193"/>
      <c r="BC3880" s="193"/>
      <c r="BD3880" s="193"/>
      <c r="BE3880" s="315"/>
      <c r="BF3880" s="315"/>
      <c r="BG3880" s="315"/>
      <c r="BH3880" s="315"/>
      <c r="BI3880" s="315"/>
      <c r="BJ3880" s="315"/>
      <c r="BK3880" s="315"/>
    </row>
    <row r="3881" spans="1:63" x14ac:dyDescent="0.25">
      <c r="A3881" s="9"/>
      <c r="B3881" s="43" t="s">
        <v>1264</v>
      </c>
      <c r="C3881" s="25" t="s">
        <v>1666</v>
      </c>
      <c r="D3881" s="193">
        <v>14.696711000000001</v>
      </c>
      <c r="E3881" s="193">
        <v>5.4373493000000002</v>
      </c>
      <c r="F3881" s="193">
        <v>1.0648631</v>
      </c>
      <c r="G3881" s="193">
        <v>0.21195502999999999</v>
      </c>
      <c r="H3881" s="193">
        <v>9.1211449999999999E-2</v>
      </c>
      <c r="I3881" s="193">
        <v>0.62185433999999995</v>
      </c>
      <c r="J3881" s="193">
        <v>0.34727986</v>
      </c>
      <c r="K3881" s="193">
        <v>1.6648605E-2</v>
      </c>
      <c r="L3881" s="193">
        <v>6.9055496999999999</v>
      </c>
      <c r="M3881" s="193">
        <v>0</v>
      </c>
      <c r="N3881" s="193">
        <v>0</v>
      </c>
      <c r="O3881" s="193">
        <v>0</v>
      </c>
      <c r="P3881" s="199">
        <f t="shared" si="741"/>
        <v>40.276661481481483</v>
      </c>
      <c r="Q3881" s="240">
        <v>799.61257999999998</v>
      </c>
      <c r="R3881" s="99">
        <v>565.54431</v>
      </c>
      <c r="S3881" s="99">
        <v>169.92080000000001</v>
      </c>
      <c r="T3881" s="99">
        <v>5.7165999999999996E-3</v>
      </c>
      <c r="U3881" s="99">
        <v>24.091000000000001</v>
      </c>
      <c r="V3881" s="99">
        <v>1.1607609999999999</v>
      </c>
      <c r="W3881" s="99">
        <v>38.89</v>
      </c>
      <c r="X3881" s="241">
        <f t="shared" si="742"/>
        <v>4.2494149839272</v>
      </c>
      <c r="Y3881" s="241">
        <f t="shared" si="743"/>
        <v>1.9055144586859998</v>
      </c>
      <c r="Z3881" s="241">
        <f t="shared" si="744"/>
        <v>0.91019555424119991</v>
      </c>
      <c r="AA3881" s="241">
        <f t="shared" si="745"/>
        <v>1.4337049710000001</v>
      </c>
      <c r="AB3881" s="258">
        <v>1.1163985999999999</v>
      </c>
      <c r="AC3881" s="258">
        <v>1.2595774E-4</v>
      </c>
      <c r="AD3881" s="258">
        <v>0.29813894000000002</v>
      </c>
      <c r="AE3881" s="258">
        <v>8.9927046000000001E-5</v>
      </c>
      <c r="AF3881" s="258">
        <v>0.48530229000000003</v>
      </c>
      <c r="AG3881" s="258">
        <v>5.4587439000000001E-3</v>
      </c>
      <c r="AH3881" s="258">
        <v>0.73066909999999996</v>
      </c>
      <c r="AI3881" s="258">
        <v>1.7094039000000001E-3</v>
      </c>
      <c r="AJ3881" s="258">
        <v>1.7512385E-3</v>
      </c>
      <c r="AK3881" s="258">
        <v>1.7447648E-3</v>
      </c>
      <c r="AL3881" s="258">
        <v>4.1874361000000001E-4</v>
      </c>
      <c r="AM3881" s="258">
        <v>1.3344312E-6</v>
      </c>
      <c r="AN3881" s="258">
        <v>0.12412007999999999</v>
      </c>
      <c r="AO3881" s="258">
        <v>1.9200826000000001E-2</v>
      </c>
      <c r="AP3881" s="258">
        <v>3.0580063000000001E-2</v>
      </c>
      <c r="AQ3881" s="258">
        <v>1.7869870999999999E-2</v>
      </c>
      <c r="AR3881" s="258">
        <v>1.4158351</v>
      </c>
      <c r="AT3881" s="193"/>
      <c r="AU3881" s="193"/>
      <c r="AV3881" s="193"/>
      <c r="AW3881" s="193"/>
      <c r="AX3881" s="193"/>
      <c r="AY3881" s="193"/>
      <c r="AZ3881" s="193"/>
      <c r="BA3881" s="193"/>
      <c r="BB3881" s="193"/>
      <c r="BC3881" s="193"/>
      <c r="BD3881" s="193"/>
      <c r="BE3881" s="315"/>
      <c r="BF3881" s="315"/>
      <c r="BG3881" s="315"/>
      <c r="BH3881" s="315"/>
      <c r="BI3881" s="315"/>
      <c r="BJ3881" s="315"/>
      <c r="BK3881" s="315"/>
    </row>
    <row r="3882" spans="1:63" x14ac:dyDescent="0.25">
      <c r="A3882" s="9"/>
      <c r="B3882" s="43" t="s">
        <v>2622</v>
      </c>
      <c r="C3882" s="25" t="s">
        <v>2493</v>
      </c>
      <c r="D3882" s="193">
        <v>61.453623999999998</v>
      </c>
      <c r="E3882" s="193">
        <v>13.990239000000001</v>
      </c>
      <c r="F3882" s="193">
        <v>6.9627642999999999</v>
      </c>
      <c r="G3882" s="193">
        <v>2.2322468</v>
      </c>
      <c r="H3882" s="193">
        <v>0.15140363000000001</v>
      </c>
      <c r="I3882" s="193">
        <v>2.7894128999999999</v>
      </c>
      <c r="J3882" s="193">
        <v>0.99402975000000005</v>
      </c>
      <c r="K3882" s="193">
        <v>2.4453646999999998E-2</v>
      </c>
      <c r="L3882" s="193">
        <v>34.309074000000003</v>
      </c>
      <c r="M3882" s="193">
        <v>0</v>
      </c>
      <c r="N3882" s="193">
        <v>0</v>
      </c>
      <c r="O3882" s="193">
        <v>0</v>
      </c>
      <c r="P3882" s="199">
        <f t="shared" si="741"/>
        <v>103.6314</v>
      </c>
      <c r="Q3882" s="240">
        <v>1752.2675999999999</v>
      </c>
      <c r="R3882" s="99">
        <v>1244.2506000000001</v>
      </c>
      <c r="S3882" s="99">
        <v>261.94</v>
      </c>
      <c r="T3882" s="99">
        <v>2.6814000000000001E-2</v>
      </c>
      <c r="U3882" s="99">
        <v>55.561</v>
      </c>
      <c r="V3882" s="99">
        <v>3.3991319999999998</v>
      </c>
      <c r="W3882" s="99">
        <v>187.09</v>
      </c>
      <c r="X3882" s="241">
        <f t="shared" si="742"/>
        <v>15.761935762358</v>
      </c>
      <c r="Y3882" s="241">
        <f t="shared" si="743"/>
        <v>10.15890652127</v>
      </c>
      <c r="Z3882" s="241">
        <f t="shared" si="744"/>
        <v>2.378993991088</v>
      </c>
      <c r="AA3882" s="241">
        <f t="shared" si="745"/>
        <v>3.22403525</v>
      </c>
      <c r="AB3882" s="258">
        <v>2.8717252000000002</v>
      </c>
      <c r="AC3882" s="258">
        <v>4.8544079E-4</v>
      </c>
      <c r="AD3882" s="258">
        <v>5.1580253999999996</v>
      </c>
      <c r="AE3882" s="258">
        <v>3.3542967999999998E-4</v>
      </c>
      <c r="AF3882" s="258">
        <v>2.1201077000000002</v>
      </c>
      <c r="AG3882" s="258">
        <v>8.2273507999999999E-3</v>
      </c>
      <c r="AH3882" s="258">
        <v>1.8800378</v>
      </c>
      <c r="AI3882" s="258">
        <v>1.160954E-2</v>
      </c>
      <c r="AJ3882" s="258">
        <v>1.9675282999999998E-2</v>
      </c>
      <c r="AK3882" s="258">
        <v>8.0173207999999999E-3</v>
      </c>
      <c r="AL3882" s="258">
        <v>3.2037121000000001E-3</v>
      </c>
      <c r="AM3882" s="258">
        <v>1.1033188E-5</v>
      </c>
      <c r="AN3882" s="258">
        <v>0.27421526000000002</v>
      </c>
      <c r="AO3882" s="258">
        <v>7.2510142E-2</v>
      </c>
      <c r="AP3882" s="258">
        <v>0.1097139</v>
      </c>
      <c r="AQ3882" s="258">
        <v>0.10932015</v>
      </c>
      <c r="AR3882" s="258">
        <v>3.1147151000000002</v>
      </c>
      <c r="AT3882" s="193"/>
      <c r="AU3882" s="193"/>
      <c r="AV3882" s="193"/>
      <c r="AW3882" s="193"/>
      <c r="AX3882" s="193"/>
      <c r="AY3882" s="193"/>
      <c r="AZ3882" s="193"/>
      <c r="BA3882" s="193"/>
      <c r="BB3882" s="193"/>
      <c r="BC3882" s="193"/>
      <c r="BD3882" s="193"/>
      <c r="BE3882" s="315"/>
      <c r="BF3882" s="315"/>
      <c r="BG3882" s="315"/>
      <c r="BH3882" s="315"/>
      <c r="BI3882" s="315"/>
      <c r="BJ3882" s="315"/>
      <c r="BK3882" s="315"/>
    </row>
    <row r="3883" spans="1:63" x14ac:dyDescent="0.25">
      <c r="A3883" s="9"/>
      <c r="B3883" s="43" t="s">
        <v>1264</v>
      </c>
      <c r="C3883" s="25" t="s">
        <v>6851</v>
      </c>
      <c r="D3883" s="193">
        <v>531.31713999999999</v>
      </c>
      <c r="E3883" s="193">
        <v>106.68921</v>
      </c>
      <c r="F3883" s="193">
        <v>25.987328999999999</v>
      </c>
      <c r="G3883" s="193">
        <v>5.2642132999999998</v>
      </c>
      <c r="H3883" s="193">
        <v>2.1670693000000001</v>
      </c>
      <c r="I3883" s="193">
        <v>23.71454</v>
      </c>
      <c r="J3883" s="193">
        <v>9.836627</v>
      </c>
      <c r="K3883" s="193">
        <v>0.39508946</v>
      </c>
      <c r="L3883" s="193">
        <v>357.26307000000003</v>
      </c>
      <c r="M3883" s="193">
        <v>0</v>
      </c>
      <c r="N3883" s="193">
        <v>0</v>
      </c>
      <c r="O3883" s="193">
        <v>0</v>
      </c>
      <c r="P3883" s="199">
        <f t="shared" si="741"/>
        <v>790.29044444444446</v>
      </c>
      <c r="Q3883" s="240">
        <v>14833.115</v>
      </c>
      <c r="R3883" s="99">
        <v>10720.868</v>
      </c>
      <c r="S3883" s="99">
        <v>2111.0320000000002</v>
      </c>
      <c r="T3883" s="99">
        <v>3.8122999999999997E-2</v>
      </c>
      <c r="U3883" s="99">
        <v>917.28</v>
      </c>
      <c r="V3883" s="99">
        <v>200.12700000000001</v>
      </c>
      <c r="W3883" s="99">
        <v>883.77</v>
      </c>
      <c r="X3883" s="241">
        <f t="shared" si="742"/>
        <v>93.159050490775002</v>
      </c>
      <c r="Y3883" s="241">
        <f t="shared" si="743"/>
        <v>44.5495089267</v>
      </c>
      <c r="Z3883" s="241">
        <f t="shared" si="744"/>
        <v>21.088118464075002</v>
      </c>
      <c r="AA3883" s="241">
        <f t="shared" si="745"/>
        <v>27.5214231</v>
      </c>
      <c r="AB3883" s="258">
        <v>21.905892999999999</v>
      </c>
      <c r="AC3883" s="258">
        <v>2.2592208E-3</v>
      </c>
      <c r="AD3883" s="258">
        <v>7.9296968999999997</v>
      </c>
      <c r="AE3883" s="258">
        <v>2.1292339000000002E-3</v>
      </c>
      <c r="AF3883" s="258">
        <v>14.64162</v>
      </c>
      <c r="AG3883" s="258">
        <v>6.7910572000000002E-2</v>
      </c>
      <c r="AH3883" s="258">
        <v>14.33708</v>
      </c>
      <c r="AI3883" s="258">
        <v>4.1901718999999997E-2</v>
      </c>
      <c r="AJ3883" s="258">
        <v>4.4876024E-2</v>
      </c>
      <c r="AK3883" s="258">
        <v>4.1476424999999997E-2</v>
      </c>
      <c r="AL3883" s="258">
        <v>1.6561501999999999E-2</v>
      </c>
      <c r="AM3883" s="258">
        <v>5.2754075000000002E-5</v>
      </c>
      <c r="AN3883" s="258">
        <v>5.3263135999999998</v>
      </c>
      <c r="AO3883" s="258">
        <v>0.69073286</v>
      </c>
      <c r="AP3883" s="258">
        <v>0.58912357999999998</v>
      </c>
      <c r="AQ3883" s="258">
        <v>0.67242710000000006</v>
      </c>
      <c r="AR3883" s="258">
        <v>26.848996</v>
      </c>
      <c r="AT3883" s="193"/>
      <c r="AU3883" s="193"/>
      <c r="AV3883" s="193"/>
      <c r="AW3883" s="193"/>
      <c r="AX3883" s="193"/>
      <c r="AY3883" s="193"/>
      <c r="AZ3883" s="193"/>
      <c r="BA3883" s="193"/>
      <c r="BB3883" s="193"/>
      <c r="BC3883" s="193"/>
      <c r="BD3883" s="193"/>
      <c r="BE3883" s="315"/>
      <c r="BF3883" s="315"/>
      <c r="BG3883" s="315"/>
      <c r="BH3883" s="315"/>
      <c r="BI3883" s="315"/>
      <c r="BJ3883" s="315"/>
      <c r="BK3883" s="315"/>
    </row>
    <row r="3884" spans="1:63" x14ac:dyDescent="0.25">
      <c r="A3884" s="9"/>
      <c r="B3884" s="43" t="s">
        <v>1264</v>
      </c>
      <c r="C3884" s="25" t="s">
        <v>6850</v>
      </c>
      <c r="D3884" s="193">
        <v>481.67561999999998</v>
      </c>
      <c r="E3884" s="193">
        <v>87.826549</v>
      </c>
      <c r="F3884" s="193">
        <v>21.753802</v>
      </c>
      <c r="G3884" s="193">
        <v>4.2199781999999999</v>
      </c>
      <c r="H3884" s="193">
        <v>1.6584204</v>
      </c>
      <c r="I3884" s="193">
        <v>21.045857000000002</v>
      </c>
      <c r="J3884" s="193">
        <v>8.3306521</v>
      </c>
      <c r="K3884" s="193">
        <v>0.30475834000000002</v>
      </c>
      <c r="L3884" s="193">
        <v>336.53559999999999</v>
      </c>
      <c r="M3884" s="193">
        <v>0</v>
      </c>
      <c r="N3884" s="193">
        <v>0</v>
      </c>
      <c r="O3884" s="193">
        <v>0</v>
      </c>
      <c r="P3884" s="199">
        <f t="shared" si="741"/>
        <v>650.56702962962959</v>
      </c>
      <c r="Q3884" s="240">
        <v>11893.475</v>
      </c>
      <c r="R3884" s="99">
        <v>8747.32</v>
      </c>
      <c r="S3884" s="99">
        <v>1743.2239999999999</v>
      </c>
      <c r="T3884" s="99">
        <v>3.0720000000000001E-2</v>
      </c>
      <c r="U3884" s="99">
        <v>448.6</v>
      </c>
      <c r="V3884" s="99">
        <v>155.78</v>
      </c>
      <c r="W3884" s="99">
        <v>798.52</v>
      </c>
      <c r="X3884" s="241">
        <f t="shared" si="742"/>
        <v>74.413155594154006</v>
      </c>
      <c r="Y3884" s="241">
        <f t="shared" si="743"/>
        <v>36.783180827499997</v>
      </c>
      <c r="Z3884" s="241">
        <f t="shared" si="744"/>
        <v>15.142826046654001</v>
      </c>
      <c r="AA3884" s="241">
        <f t="shared" si="745"/>
        <v>22.48714872</v>
      </c>
      <c r="AB3884" s="258">
        <v>18.032934999999998</v>
      </c>
      <c r="AC3884" s="258">
        <v>1.8448515E-3</v>
      </c>
      <c r="AD3884" s="258">
        <v>6.3858695000000001</v>
      </c>
      <c r="AE3884" s="258">
        <v>1.728547E-3</v>
      </c>
      <c r="AF3884" s="258">
        <v>12.305512</v>
      </c>
      <c r="AG3884" s="258">
        <v>5.5290929000000003E-2</v>
      </c>
      <c r="AH3884" s="258">
        <v>11.802308</v>
      </c>
      <c r="AI3884" s="258">
        <v>3.5079353000000001E-2</v>
      </c>
      <c r="AJ3884" s="258">
        <v>3.5842860999999997E-2</v>
      </c>
      <c r="AK3884" s="258">
        <v>3.3767048000000001E-2</v>
      </c>
      <c r="AL3884" s="258">
        <v>1.5002580999999999E-2</v>
      </c>
      <c r="AM3884" s="258">
        <v>4.7833654000000003E-5</v>
      </c>
      <c r="AN3884" s="258">
        <v>2.1800369000000002</v>
      </c>
      <c r="AO3884" s="258">
        <v>0.57417353000000004</v>
      </c>
      <c r="AP3884" s="258">
        <v>0.46656794000000001</v>
      </c>
      <c r="AQ3884" s="258">
        <v>0.58012671999999998</v>
      </c>
      <c r="AR3884" s="258">
        <v>21.907022000000001</v>
      </c>
      <c r="AT3884" s="193"/>
      <c r="AU3884" s="193"/>
      <c r="AV3884" s="193"/>
      <c r="AW3884" s="193"/>
      <c r="AX3884" s="193"/>
      <c r="AY3884" s="193"/>
      <c r="AZ3884" s="193"/>
      <c r="BA3884" s="193"/>
      <c r="BB3884" s="193"/>
      <c r="BC3884" s="193"/>
      <c r="BD3884" s="193"/>
      <c r="BE3884" s="315"/>
      <c r="BF3884" s="315"/>
      <c r="BG3884" s="315"/>
      <c r="BH3884" s="315"/>
      <c r="BI3884" s="315"/>
      <c r="BJ3884" s="315"/>
      <c r="BK3884" s="315"/>
    </row>
    <row r="3885" spans="1:63" x14ac:dyDescent="0.25">
      <c r="A3885" s="9"/>
      <c r="B3885" s="43" t="s">
        <v>1264</v>
      </c>
      <c r="C3885" s="25" t="s">
        <v>4759</v>
      </c>
      <c r="D3885" s="193">
        <v>145159.85</v>
      </c>
      <c r="E3885" s="193">
        <v>70148.001999999993</v>
      </c>
      <c r="F3885" s="193">
        <v>36312.987000000001</v>
      </c>
      <c r="G3885" s="193">
        <v>1948.2165</v>
      </c>
      <c r="H3885" s="193">
        <v>1156.4059999999999</v>
      </c>
      <c r="I3885" s="193">
        <v>6456.4866000000002</v>
      </c>
      <c r="J3885" s="193">
        <v>4344.3383000000003</v>
      </c>
      <c r="K3885" s="193">
        <v>119.2594</v>
      </c>
      <c r="L3885" s="193">
        <v>24674.159</v>
      </c>
      <c r="M3885" s="193">
        <v>0</v>
      </c>
      <c r="N3885" s="193">
        <v>0</v>
      </c>
      <c r="O3885" s="193">
        <v>0</v>
      </c>
      <c r="P3885" s="199">
        <f t="shared" si="741"/>
        <v>519614.82962962956</v>
      </c>
      <c r="Q3885" s="240">
        <v>8787213.4000000004</v>
      </c>
      <c r="R3885" s="99">
        <v>6147206.7000000002</v>
      </c>
      <c r="S3885" s="99">
        <v>1055152</v>
      </c>
      <c r="T3885" s="99">
        <v>16.265999999999998</v>
      </c>
      <c r="U3885" s="99">
        <v>1256600</v>
      </c>
      <c r="V3885" s="99">
        <v>8438.4</v>
      </c>
      <c r="W3885" s="99">
        <v>319800</v>
      </c>
      <c r="X3885" s="241">
        <f t="shared" si="742"/>
        <v>77543.710078131102</v>
      </c>
      <c r="Y3885" s="241">
        <f t="shared" si="743"/>
        <v>26736.255285000003</v>
      </c>
      <c r="Z3885" s="241">
        <f t="shared" si="744"/>
        <v>35384.492241131098</v>
      </c>
      <c r="AA3885" s="241">
        <f t="shared" si="745"/>
        <v>15422.962552000001</v>
      </c>
      <c r="AB3885" s="258">
        <v>14402.766</v>
      </c>
      <c r="AC3885" s="258">
        <v>2.0300142000000001</v>
      </c>
      <c r="AD3885" s="258">
        <v>3286.9695000000002</v>
      </c>
      <c r="AE3885" s="258">
        <v>1.9126418000000001</v>
      </c>
      <c r="AF3885" s="258">
        <v>9009.8305</v>
      </c>
      <c r="AG3885" s="258">
        <v>32.746628999999999</v>
      </c>
      <c r="AH3885" s="258">
        <v>9427.0501000000004</v>
      </c>
      <c r="AI3885" s="258">
        <v>62.749462000000001</v>
      </c>
      <c r="AJ3885" s="258">
        <v>16.046529</v>
      </c>
      <c r="AK3885" s="258">
        <v>34.305703000000001</v>
      </c>
      <c r="AL3885" s="258">
        <v>3.5110598999999998</v>
      </c>
      <c r="AM3885" s="258">
        <v>8.2872311000000004E-3</v>
      </c>
      <c r="AN3885" s="258">
        <v>6266.4192000000003</v>
      </c>
      <c r="AO3885" s="258">
        <v>11338.130999999999</v>
      </c>
      <c r="AP3885" s="258">
        <v>8236.2708999999995</v>
      </c>
      <c r="AQ3885" s="258">
        <v>36.658552</v>
      </c>
      <c r="AR3885" s="258">
        <v>15386.304</v>
      </c>
      <c r="AT3885" s="193"/>
      <c r="AU3885" s="193"/>
      <c r="AV3885" s="193"/>
      <c r="AW3885" s="193"/>
      <c r="AX3885" s="193"/>
      <c r="AY3885" s="193"/>
      <c r="AZ3885" s="193"/>
      <c r="BA3885" s="193"/>
      <c r="BB3885" s="193"/>
      <c r="BC3885" s="193"/>
      <c r="BD3885" s="193"/>
      <c r="BE3885" s="315"/>
      <c r="BF3885" s="315"/>
      <c r="BG3885" s="315"/>
      <c r="BH3885" s="315"/>
      <c r="BI3885" s="315"/>
      <c r="BJ3885" s="315"/>
      <c r="BK3885" s="315"/>
    </row>
    <row r="3886" spans="1:63" x14ac:dyDescent="0.25">
      <c r="A3886" s="9"/>
      <c r="B3886" s="43" t="s">
        <v>1264</v>
      </c>
      <c r="C3886" s="25" t="s">
        <v>4758</v>
      </c>
      <c r="D3886" s="193">
        <v>7.6092171999999998</v>
      </c>
      <c r="E3886" s="193">
        <v>0.93913405000000005</v>
      </c>
      <c r="F3886" s="193">
        <v>0.47342411000000001</v>
      </c>
      <c r="G3886" s="193">
        <v>0.18303004</v>
      </c>
      <c r="H3886" s="193">
        <v>1.3935609E-2</v>
      </c>
      <c r="I3886" s="193">
        <v>0.35099367999999997</v>
      </c>
      <c r="J3886" s="193">
        <v>0.13662561000000001</v>
      </c>
      <c r="K3886" s="193">
        <v>4.6750725000000003E-3</v>
      </c>
      <c r="L3886" s="193">
        <v>5.5073990999999998</v>
      </c>
      <c r="M3886" s="193">
        <v>0</v>
      </c>
      <c r="N3886" s="193">
        <v>0</v>
      </c>
      <c r="O3886" s="193">
        <v>0</v>
      </c>
      <c r="P3886" s="199">
        <f t="shared" si="741"/>
        <v>6.9565485185185185</v>
      </c>
      <c r="Q3886" s="240">
        <v>118.55029999999999</v>
      </c>
      <c r="R3886" s="99">
        <v>90.607427000000001</v>
      </c>
      <c r="S3886" s="99">
        <v>14.981680000000001</v>
      </c>
      <c r="T3886" s="99">
        <v>1.1603999999999999E-4</v>
      </c>
      <c r="U3886" s="99">
        <v>1.2255</v>
      </c>
      <c r="V3886" s="99">
        <v>0.25657679999999999</v>
      </c>
      <c r="W3886" s="99">
        <v>11.478999999999999</v>
      </c>
      <c r="X3886" s="241">
        <f t="shared" si="742"/>
        <v>1.2386185195251</v>
      </c>
      <c r="Y3886" s="241">
        <f t="shared" si="743"/>
        <v>0.85339105501400003</v>
      </c>
      <c r="Z3886" s="241">
        <f t="shared" si="744"/>
        <v>0.14811411151109996</v>
      </c>
      <c r="AA3886" s="241">
        <f t="shared" si="745"/>
        <v>0.237113353</v>
      </c>
      <c r="AB3886" s="258">
        <v>0.19282388</v>
      </c>
      <c r="AC3886" s="258">
        <v>1.8344169000000002E-5</v>
      </c>
      <c r="AD3886" s="258">
        <v>0.45913766</v>
      </c>
      <c r="AE3886" s="258">
        <v>2.3674994999999999E-5</v>
      </c>
      <c r="AF3886" s="258">
        <v>0.20092152999999999</v>
      </c>
      <c r="AG3886" s="258">
        <v>4.6596585000000001E-4</v>
      </c>
      <c r="AH3886" s="258">
        <v>0.12620349</v>
      </c>
      <c r="AI3886" s="258">
        <v>7.8931276000000002E-4</v>
      </c>
      <c r="AJ3886" s="258">
        <v>1.6440669000000001E-3</v>
      </c>
      <c r="AK3886" s="258">
        <v>7.2618637000000002E-4</v>
      </c>
      <c r="AL3886" s="258">
        <v>3.7190938000000002E-4</v>
      </c>
      <c r="AM3886" s="258">
        <v>1.2585011000000001E-6</v>
      </c>
      <c r="AN3886" s="258">
        <v>5.9630606000000003E-3</v>
      </c>
      <c r="AO3886" s="258">
        <v>7.6658880999999996E-3</v>
      </c>
      <c r="AP3886" s="258">
        <v>4.7489389000000002E-3</v>
      </c>
      <c r="AQ3886" s="258">
        <v>1.0220843E-2</v>
      </c>
      <c r="AR3886" s="258">
        <v>0.22689250999999999</v>
      </c>
      <c r="AT3886" s="193"/>
      <c r="AU3886" s="193"/>
      <c r="AV3886" s="193"/>
      <c r="AW3886" s="193"/>
      <c r="AX3886" s="193"/>
      <c r="AY3886" s="193"/>
      <c r="AZ3886" s="193"/>
      <c r="BA3886" s="193"/>
      <c r="BB3886" s="193"/>
      <c r="BC3886" s="193"/>
      <c r="BD3886" s="193"/>
      <c r="BE3886" s="315"/>
      <c r="BF3886" s="315"/>
      <c r="BG3886" s="315"/>
      <c r="BH3886" s="315"/>
      <c r="BI3886" s="315"/>
      <c r="BJ3886" s="315"/>
      <c r="BK3886" s="315"/>
    </row>
    <row r="3887" spans="1:63" x14ac:dyDescent="0.25">
      <c r="A3887" s="9"/>
      <c r="B3887" s="43" t="s">
        <v>1264</v>
      </c>
      <c r="C3887" s="25" t="s">
        <v>1603</v>
      </c>
      <c r="D3887" s="193">
        <v>596099.23</v>
      </c>
      <c r="E3887" s="193">
        <v>227653.65</v>
      </c>
      <c r="F3887" s="193">
        <v>111439.12</v>
      </c>
      <c r="G3887" s="193">
        <v>34927.618000000002</v>
      </c>
      <c r="H3887" s="193">
        <v>2745.8199</v>
      </c>
      <c r="I3887" s="193">
        <v>31567.377</v>
      </c>
      <c r="J3887" s="193">
        <v>13583.706</v>
      </c>
      <c r="K3887" s="193">
        <v>367.04259000000002</v>
      </c>
      <c r="L3887" s="193">
        <v>173814.89</v>
      </c>
      <c r="M3887" s="193">
        <v>0</v>
      </c>
      <c r="N3887" s="193">
        <v>0</v>
      </c>
      <c r="O3887" s="193">
        <v>0</v>
      </c>
      <c r="P3887" s="199">
        <f t="shared" si="741"/>
        <v>1686323.3333333333</v>
      </c>
      <c r="Q3887" s="240">
        <v>28711844</v>
      </c>
      <c r="R3887" s="99">
        <v>18172799</v>
      </c>
      <c r="S3887" s="99">
        <v>3392592</v>
      </c>
      <c r="T3887" s="99">
        <v>65.542000000000002</v>
      </c>
      <c r="U3887" s="99">
        <v>5292100</v>
      </c>
      <c r="V3887" s="99">
        <v>27987.79</v>
      </c>
      <c r="W3887" s="99">
        <v>1826300</v>
      </c>
      <c r="X3887" s="241">
        <f t="shared" si="742"/>
        <v>314652.13621529</v>
      </c>
      <c r="Y3887" s="241">
        <f t="shared" si="743"/>
        <v>163086.90081700002</v>
      </c>
      <c r="Z3887" s="241">
        <f t="shared" si="744"/>
        <v>105239.06259828999</v>
      </c>
      <c r="AA3887" s="241">
        <f t="shared" si="745"/>
        <v>46326.1728</v>
      </c>
      <c r="AB3887" s="258">
        <v>46735.31</v>
      </c>
      <c r="AC3887" s="258">
        <v>5.9648931999999997</v>
      </c>
      <c r="AD3887" s="258">
        <v>85700.951000000001</v>
      </c>
      <c r="AE3887" s="258">
        <v>5.9718337999999997</v>
      </c>
      <c r="AF3887" s="258">
        <v>30535.292000000001</v>
      </c>
      <c r="AG3887" s="258">
        <v>103.41109</v>
      </c>
      <c r="AH3887" s="258">
        <v>30593.679</v>
      </c>
      <c r="AI3887" s="258">
        <v>187.88265000000001</v>
      </c>
      <c r="AJ3887" s="258">
        <v>313.93563</v>
      </c>
      <c r="AK3887" s="258">
        <v>146.95738</v>
      </c>
      <c r="AL3887" s="258">
        <v>40.615139999999997</v>
      </c>
      <c r="AM3887" s="258">
        <v>0.14079828999999999</v>
      </c>
      <c r="AN3887" s="258">
        <v>31138.556</v>
      </c>
      <c r="AO3887" s="258">
        <v>24886.723999999998</v>
      </c>
      <c r="AP3887" s="258">
        <v>17930.572</v>
      </c>
      <c r="AQ3887" s="258">
        <v>835.32680000000005</v>
      </c>
      <c r="AR3887" s="258">
        <v>45490.845999999998</v>
      </c>
      <c r="AT3887" s="193"/>
      <c r="AU3887" s="193"/>
      <c r="AV3887" s="193"/>
      <c r="AW3887" s="193"/>
      <c r="AX3887" s="193"/>
      <c r="AY3887" s="193"/>
      <c r="AZ3887" s="193"/>
      <c r="BA3887" s="193"/>
      <c r="BB3887" s="193"/>
      <c r="BC3887" s="193"/>
      <c r="BD3887" s="193"/>
      <c r="BE3887" s="315"/>
      <c r="BF3887" s="315"/>
      <c r="BG3887" s="315"/>
      <c r="BH3887" s="315"/>
      <c r="BI3887" s="315"/>
      <c r="BJ3887" s="315"/>
      <c r="BK3887" s="315"/>
    </row>
    <row r="3888" spans="1:63" x14ac:dyDescent="0.25">
      <c r="A3888" s="9"/>
      <c r="B3888" s="43" t="s">
        <v>1264</v>
      </c>
      <c r="C3888" s="25" t="s">
        <v>4973</v>
      </c>
      <c r="D3888" s="193">
        <v>1213.3909000000001</v>
      </c>
      <c r="E3888" s="193">
        <v>316.36403000000001</v>
      </c>
      <c r="F3888" s="193">
        <v>117.59603</v>
      </c>
      <c r="G3888" s="193">
        <v>41.245404000000001</v>
      </c>
      <c r="H3888" s="193">
        <v>4.7353952000000001</v>
      </c>
      <c r="I3888" s="193">
        <v>53.917976000000003</v>
      </c>
      <c r="J3888" s="193">
        <v>22.752948</v>
      </c>
      <c r="K3888" s="193">
        <v>0.60475393</v>
      </c>
      <c r="L3888" s="193">
        <v>656.17440999999997</v>
      </c>
      <c r="M3888" s="193">
        <v>0</v>
      </c>
      <c r="N3888" s="193">
        <v>0</v>
      </c>
      <c r="O3888" s="193">
        <v>0</v>
      </c>
      <c r="P3888" s="199">
        <f t="shared" si="741"/>
        <v>2343.437259259259</v>
      </c>
      <c r="Q3888" s="240">
        <v>42192.413999999997</v>
      </c>
      <c r="R3888" s="99">
        <v>32293.985000000001</v>
      </c>
      <c r="S3888" s="99">
        <v>6219.36</v>
      </c>
      <c r="T3888" s="99">
        <v>0.39971000000000001</v>
      </c>
      <c r="U3888" s="99">
        <v>1530.7</v>
      </c>
      <c r="V3888" s="99">
        <v>264.87</v>
      </c>
      <c r="W3888" s="99">
        <v>1883.1</v>
      </c>
      <c r="X3888" s="241">
        <f t="shared" si="742"/>
        <v>333.32617818054001</v>
      </c>
      <c r="Y3888" s="241">
        <f t="shared" si="743"/>
        <v>194.578804805</v>
      </c>
      <c r="Z3888" s="241">
        <f t="shared" si="744"/>
        <v>56.249186075539995</v>
      </c>
      <c r="AA3888" s="241">
        <f t="shared" si="745"/>
        <v>82.498187300000012</v>
      </c>
      <c r="AB3888" s="258">
        <v>64.956519999999998</v>
      </c>
      <c r="AC3888" s="258">
        <v>1.4688415E-2</v>
      </c>
      <c r="AD3888" s="258">
        <v>89.926456000000002</v>
      </c>
      <c r="AE3888" s="258">
        <v>7.8104799999999999E-3</v>
      </c>
      <c r="AF3888" s="258">
        <v>39.479821999999999</v>
      </c>
      <c r="AG3888" s="258">
        <v>0.19350791000000001</v>
      </c>
      <c r="AH3888" s="258">
        <v>42.513680000000001</v>
      </c>
      <c r="AI3888" s="258">
        <v>0.19341331</v>
      </c>
      <c r="AJ3888" s="258">
        <v>0.35323837000000002</v>
      </c>
      <c r="AK3888" s="258">
        <v>0.17514819000000001</v>
      </c>
      <c r="AL3888" s="258">
        <v>6.0603193E-2</v>
      </c>
      <c r="AM3888" s="258">
        <v>2.0691254E-4</v>
      </c>
      <c r="AN3888" s="258">
        <v>7.8719295999999996</v>
      </c>
      <c r="AO3888" s="258">
        <v>2.5880787000000001</v>
      </c>
      <c r="AP3888" s="258">
        <v>2.4928878000000001</v>
      </c>
      <c r="AQ3888" s="258">
        <v>1.6403232999999999</v>
      </c>
      <c r="AR3888" s="258">
        <v>80.857864000000006</v>
      </c>
      <c r="AT3888" s="193"/>
      <c r="AU3888" s="193"/>
      <c r="AV3888" s="193"/>
      <c r="AW3888" s="193"/>
      <c r="AX3888" s="193"/>
      <c r="AY3888" s="193"/>
      <c r="AZ3888" s="193"/>
      <c r="BA3888" s="193"/>
      <c r="BB3888" s="193"/>
      <c r="BC3888" s="193"/>
      <c r="BD3888" s="193"/>
      <c r="BE3888" s="315"/>
      <c r="BF3888" s="315"/>
      <c r="BG3888" s="315"/>
      <c r="BH3888" s="315"/>
      <c r="BI3888" s="315"/>
      <c r="BJ3888" s="315"/>
      <c r="BK3888" s="315"/>
    </row>
    <row r="3889" spans="1:63" x14ac:dyDescent="0.25">
      <c r="A3889" s="9"/>
      <c r="B3889" s="43" t="s">
        <v>1264</v>
      </c>
      <c r="C3889" s="25" t="s">
        <v>4972</v>
      </c>
      <c r="D3889" s="193">
        <v>5100.7112999999999</v>
      </c>
      <c r="E3889" s="193">
        <v>1381.6415999999999</v>
      </c>
      <c r="F3889" s="193">
        <v>610.00003000000004</v>
      </c>
      <c r="G3889" s="193">
        <v>208.49229</v>
      </c>
      <c r="H3889" s="193">
        <v>21.548649999999999</v>
      </c>
      <c r="I3889" s="193">
        <v>227.76237</v>
      </c>
      <c r="J3889" s="193">
        <v>90.004163000000005</v>
      </c>
      <c r="K3889" s="193">
        <v>2.4262933000000002</v>
      </c>
      <c r="L3889" s="193">
        <v>2558.8359</v>
      </c>
      <c r="M3889" s="193">
        <v>0</v>
      </c>
      <c r="N3889" s="193">
        <v>0</v>
      </c>
      <c r="O3889" s="193">
        <v>0</v>
      </c>
      <c r="P3889" s="199">
        <f t="shared" si="741"/>
        <v>10234.382222222221</v>
      </c>
      <c r="Q3889" s="240">
        <v>176926.15</v>
      </c>
      <c r="R3889" s="99">
        <v>131915.10999999999</v>
      </c>
      <c r="S3889" s="99">
        <v>26539.52</v>
      </c>
      <c r="T3889" s="99">
        <v>2.8184</v>
      </c>
      <c r="U3889" s="99">
        <v>4483.3999999999996</v>
      </c>
      <c r="V3889" s="99">
        <v>508.3</v>
      </c>
      <c r="W3889" s="99">
        <v>13477</v>
      </c>
      <c r="X3889" s="241">
        <f t="shared" si="742"/>
        <v>1506.6726537836803</v>
      </c>
      <c r="Y3889" s="241">
        <f t="shared" si="743"/>
        <v>937.07575993900014</v>
      </c>
      <c r="Z3889" s="241">
        <f t="shared" si="744"/>
        <v>230.85597774467999</v>
      </c>
      <c r="AA3889" s="241">
        <f t="shared" si="745"/>
        <v>338.74091609999999</v>
      </c>
      <c r="AB3889" s="258">
        <v>283.63690000000003</v>
      </c>
      <c r="AC3889" s="258">
        <v>6.9230628000000002E-2</v>
      </c>
      <c r="AD3889" s="258">
        <v>471.54687999999999</v>
      </c>
      <c r="AE3889" s="258">
        <v>3.5153260999999998E-2</v>
      </c>
      <c r="AF3889" s="258">
        <v>180.95437000000001</v>
      </c>
      <c r="AG3889" s="258">
        <v>0.83322605000000005</v>
      </c>
      <c r="AH3889" s="258">
        <v>185.66895</v>
      </c>
      <c r="AI3889" s="258">
        <v>1.012848</v>
      </c>
      <c r="AJ3889" s="258">
        <v>1.7914006</v>
      </c>
      <c r="AK3889" s="258">
        <v>0.81249687000000004</v>
      </c>
      <c r="AL3889" s="258">
        <v>0.27704055999999999</v>
      </c>
      <c r="AM3889" s="258">
        <v>9.6041468000000003E-4</v>
      </c>
      <c r="AN3889" s="258">
        <v>22.002419</v>
      </c>
      <c r="AO3889" s="258">
        <v>7.8921052999999999</v>
      </c>
      <c r="AP3889" s="258">
        <v>11.397757</v>
      </c>
      <c r="AQ3889" s="258">
        <v>8.5898161000000002</v>
      </c>
      <c r="AR3889" s="258">
        <v>330.15109999999999</v>
      </c>
      <c r="AT3889" s="193"/>
      <c r="AU3889" s="193"/>
      <c r="AV3889" s="193"/>
      <c r="AW3889" s="193"/>
      <c r="AX3889" s="193"/>
      <c r="AY3889" s="193"/>
      <c r="AZ3889" s="193"/>
      <c r="BA3889" s="193"/>
      <c r="BB3889" s="193"/>
      <c r="BC3889" s="193"/>
      <c r="BD3889" s="193"/>
      <c r="BE3889" s="315"/>
      <c r="BF3889" s="315"/>
      <c r="BG3889" s="315"/>
      <c r="BH3889" s="315"/>
      <c r="BI3889" s="315"/>
      <c r="BJ3889" s="315"/>
      <c r="BK3889" s="315"/>
    </row>
    <row r="3890" spans="1:63" x14ac:dyDescent="0.25">
      <c r="A3890" s="9"/>
      <c r="B3890" s="43" t="s">
        <v>1264</v>
      </c>
      <c r="C3890" s="25" t="s">
        <v>6156</v>
      </c>
      <c r="D3890" s="193">
        <v>1445.4706000000001</v>
      </c>
      <c r="E3890" s="193">
        <v>370.26699000000002</v>
      </c>
      <c r="F3890" s="193">
        <v>144.68127000000001</v>
      </c>
      <c r="G3890" s="193">
        <v>46.092185999999998</v>
      </c>
      <c r="H3890" s="193">
        <v>6.1212426000000004</v>
      </c>
      <c r="I3890" s="193">
        <v>63.952164000000003</v>
      </c>
      <c r="J3890" s="193">
        <v>25.606777000000001</v>
      </c>
      <c r="K3890" s="193">
        <v>0.79702806999999998</v>
      </c>
      <c r="L3890" s="193">
        <v>787.9529</v>
      </c>
      <c r="M3890" s="193">
        <v>0</v>
      </c>
      <c r="N3890" s="193">
        <v>0</v>
      </c>
      <c r="O3890" s="193">
        <v>0</v>
      </c>
      <c r="P3890" s="199">
        <f t="shared" si="741"/>
        <v>2742.7184444444442</v>
      </c>
      <c r="Q3890" s="240">
        <v>48311.671000000002</v>
      </c>
      <c r="R3890" s="99">
        <v>35806.466999999997</v>
      </c>
      <c r="S3890" s="99">
        <v>7211.12</v>
      </c>
      <c r="T3890" s="99">
        <v>0.57504</v>
      </c>
      <c r="U3890" s="99">
        <v>1575.4</v>
      </c>
      <c r="V3890" s="99">
        <v>245.209</v>
      </c>
      <c r="W3890" s="99">
        <v>3472.9</v>
      </c>
      <c r="X3890" s="241">
        <f t="shared" si="742"/>
        <v>379.97531585207997</v>
      </c>
      <c r="Y3890" s="241">
        <f t="shared" si="743"/>
        <v>224.28937046909999</v>
      </c>
      <c r="Z3890" s="241">
        <f t="shared" si="744"/>
        <v>63.824975682979989</v>
      </c>
      <c r="AA3890" s="241">
        <f t="shared" si="745"/>
        <v>91.860969699999998</v>
      </c>
      <c r="AB3890" s="258">
        <v>76.014720999999994</v>
      </c>
      <c r="AC3890" s="258">
        <v>1.6772687000000001E-2</v>
      </c>
      <c r="AD3890" s="258">
        <v>100.17847999999999</v>
      </c>
      <c r="AE3890" s="258">
        <v>8.8808320999999996E-3</v>
      </c>
      <c r="AF3890" s="258">
        <v>47.843235</v>
      </c>
      <c r="AG3890" s="258">
        <v>0.22728095000000001</v>
      </c>
      <c r="AH3890" s="258">
        <v>49.757427999999997</v>
      </c>
      <c r="AI3890" s="258">
        <v>0.23910205000000001</v>
      </c>
      <c r="AJ3890" s="258">
        <v>0.39327679999999998</v>
      </c>
      <c r="AK3890" s="258">
        <v>0.19728554000000001</v>
      </c>
      <c r="AL3890" s="258">
        <v>6.8122903999999998E-2</v>
      </c>
      <c r="AM3890" s="258">
        <v>2.3258898E-4</v>
      </c>
      <c r="AN3890" s="258">
        <v>8.2754259999999995</v>
      </c>
      <c r="AO3890" s="258">
        <v>2.1325563000000001</v>
      </c>
      <c r="AP3890" s="258">
        <v>2.7615455</v>
      </c>
      <c r="AQ3890" s="258">
        <v>2.2339156999999998</v>
      </c>
      <c r="AR3890" s="258">
        <v>89.627054000000001</v>
      </c>
      <c r="AT3890" s="193"/>
      <c r="AU3890" s="193"/>
      <c r="AV3890" s="193"/>
      <c r="AW3890" s="193"/>
      <c r="AX3890" s="193"/>
      <c r="AY3890" s="193"/>
      <c r="AZ3890" s="193"/>
      <c r="BA3890" s="193"/>
      <c r="BB3890" s="193"/>
      <c r="BC3890" s="193"/>
      <c r="BD3890" s="193"/>
      <c r="BE3890" s="315"/>
      <c r="BF3890" s="315"/>
      <c r="BG3890" s="315"/>
      <c r="BH3890" s="315"/>
      <c r="BI3890" s="315"/>
      <c r="BJ3890" s="315"/>
      <c r="BK3890" s="315"/>
    </row>
    <row r="3891" spans="1:63" x14ac:dyDescent="0.25">
      <c r="A3891" s="9"/>
      <c r="B3891" s="43" t="s">
        <v>1264</v>
      </c>
      <c r="C3891" s="25" t="s">
        <v>6155</v>
      </c>
      <c r="D3891" s="193">
        <v>808.54355999999996</v>
      </c>
      <c r="E3891" s="193">
        <v>178.66086999999999</v>
      </c>
      <c r="F3891" s="193">
        <v>64.531358999999995</v>
      </c>
      <c r="G3891" s="193">
        <v>19.483233999999999</v>
      </c>
      <c r="H3891" s="193">
        <v>3.0108244000000002</v>
      </c>
      <c r="I3891" s="193">
        <v>35.798769999999998</v>
      </c>
      <c r="J3891" s="193">
        <v>14.195034</v>
      </c>
      <c r="K3891" s="193">
        <v>0.45342728999999998</v>
      </c>
      <c r="L3891" s="193">
        <v>492.41003999999998</v>
      </c>
      <c r="M3891" s="193">
        <v>0</v>
      </c>
      <c r="N3891" s="193">
        <v>0</v>
      </c>
      <c r="O3891" s="193">
        <v>0</v>
      </c>
      <c r="P3891" s="199">
        <f t="shared" si="741"/>
        <v>1323.4138518518516</v>
      </c>
      <c r="Q3891" s="240">
        <v>23598.744999999999</v>
      </c>
      <c r="R3891" s="99">
        <v>17525.883000000002</v>
      </c>
      <c r="S3891" s="99">
        <v>3519.04</v>
      </c>
      <c r="T3891" s="99">
        <v>0.24085000000000001</v>
      </c>
      <c r="U3891" s="99">
        <v>693.75</v>
      </c>
      <c r="V3891" s="99">
        <v>173.83099999999999</v>
      </c>
      <c r="W3891" s="99">
        <v>1686</v>
      </c>
      <c r="X3891" s="241">
        <f t="shared" si="742"/>
        <v>177.80753795086997</v>
      </c>
      <c r="Y3891" s="241">
        <f t="shared" si="743"/>
        <v>102.70825370599999</v>
      </c>
      <c r="Z3891" s="241">
        <f t="shared" si="744"/>
        <v>30.068732944870003</v>
      </c>
      <c r="AA3891" s="241">
        <f t="shared" si="745"/>
        <v>45.030551299999999</v>
      </c>
      <c r="AB3891" s="258">
        <v>36.680120000000002</v>
      </c>
      <c r="AC3891" s="258">
        <v>6.6307741000000003E-3</v>
      </c>
      <c r="AD3891" s="258">
        <v>41.541823000000001</v>
      </c>
      <c r="AE3891" s="258">
        <v>4.0937318999999996E-3</v>
      </c>
      <c r="AF3891" s="258">
        <v>24.364937000000001</v>
      </c>
      <c r="AG3891" s="258">
        <v>0.1106492</v>
      </c>
      <c r="AH3891" s="258">
        <v>24.008870999999999</v>
      </c>
      <c r="AI3891" s="258">
        <v>0.10633827999999999</v>
      </c>
      <c r="AJ3891" s="258">
        <v>0.16750361999999999</v>
      </c>
      <c r="AK3891" s="258">
        <v>9.0546020000000005E-2</v>
      </c>
      <c r="AL3891" s="258">
        <v>3.4370678000000002E-2</v>
      </c>
      <c r="AM3891" s="258">
        <v>1.1544687E-4</v>
      </c>
      <c r="AN3891" s="258">
        <v>3.3232430000000002</v>
      </c>
      <c r="AO3891" s="258">
        <v>1.0870983000000001</v>
      </c>
      <c r="AP3891" s="258">
        <v>1.2506466000000001</v>
      </c>
      <c r="AQ3891" s="258">
        <v>1.1543333</v>
      </c>
      <c r="AR3891" s="258">
        <v>43.876218000000001</v>
      </c>
      <c r="AT3891" s="193"/>
      <c r="AU3891" s="193"/>
      <c r="AV3891" s="193"/>
      <c r="AW3891" s="193"/>
      <c r="AX3891" s="193"/>
      <c r="AY3891" s="193"/>
      <c r="AZ3891" s="193"/>
      <c r="BA3891" s="193"/>
      <c r="BB3891" s="193"/>
      <c r="BC3891" s="193"/>
      <c r="BD3891" s="193"/>
      <c r="BE3891" s="315"/>
      <c r="BF3891" s="315"/>
      <c r="BG3891" s="315"/>
      <c r="BH3891" s="315"/>
      <c r="BI3891" s="315"/>
      <c r="BJ3891" s="315"/>
      <c r="BK3891" s="315"/>
    </row>
    <row r="3892" spans="1:63" x14ac:dyDescent="0.25">
      <c r="A3892" s="45" t="s">
        <v>629</v>
      </c>
      <c r="B3892" s="45"/>
      <c r="C3892" s="43"/>
      <c r="D3892" s="199"/>
      <c r="E3892" s="199"/>
      <c r="F3892" s="199"/>
      <c r="G3892" s="199"/>
      <c r="H3892" s="199"/>
      <c r="I3892" s="199"/>
      <c r="J3892" s="199"/>
      <c r="K3892" s="199"/>
      <c r="L3892" s="199"/>
      <c r="M3892" s="199"/>
      <c r="N3892" s="199"/>
      <c r="O3892" s="199"/>
      <c r="P3892" s="199"/>
      <c r="Q3892" s="239"/>
      <c r="R3892" s="97"/>
      <c r="S3892" s="97"/>
      <c r="T3892" s="97"/>
      <c r="U3892" s="97"/>
      <c r="V3892" s="97"/>
      <c r="W3892" s="97"/>
      <c r="X3892" s="259"/>
      <c r="Y3892" s="259"/>
      <c r="Z3892" s="259"/>
      <c r="AA3892" s="258"/>
      <c r="AB3892" s="258"/>
      <c r="AC3892" s="258"/>
      <c r="AD3892" s="258"/>
      <c r="AE3892" s="258"/>
      <c r="AF3892" s="258"/>
      <c r="AG3892" s="258"/>
      <c r="AH3892" s="258"/>
      <c r="AI3892" s="258"/>
      <c r="AJ3892" s="258"/>
      <c r="AK3892" s="258"/>
      <c r="AL3892" s="258"/>
      <c r="AM3892" s="258"/>
      <c r="AN3892" s="258"/>
      <c r="AO3892" s="258"/>
      <c r="AP3892" s="258"/>
      <c r="AQ3892" s="258"/>
      <c r="AR3892" s="258"/>
      <c r="AT3892" s="193"/>
      <c r="AU3892" s="193"/>
      <c r="AV3892" s="193"/>
      <c r="AW3892" s="193"/>
      <c r="AX3892" s="193"/>
      <c r="AY3892" s="193"/>
      <c r="AZ3892" s="193"/>
      <c r="BA3892" s="193"/>
      <c r="BB3892" s="193"/>
      <c r="BC3892" s="193"/>
      <c r="BD3892" s="193"/>
      <c r="BE3892" s="315"/>
      <c r="BF3892" s="315"/>
      <c r="BG3892" s="315"/>
      <c r="BH3892" s="315"/>
      <c r="BI3892" s="315"/>
      <c r="BJ3892" s="315"/>
      <c r="BK3892" s="315"/>
    </row>
    <row r="3893" spans="1:63" x14ac:dyDescent="0.25">
      <c r="A3893" s="45"/>
      <c r="B3893" s="184" t="s">
        <v>5770</v>
      </c>
      <c r="C3893" s="48" t="s">
        <v>2494</v>
      </c>
      <c r="D3893" s="223">
        <v>3.6911219000000002E-2</v>
      </c>
      <c r="E3893" s="223">
        <v>3.1633781999999999E-2</v>
      </c>
      <c r="F3893" s="223">
        <v>3.9791946000000003E-3</v>
      </c>
      <c r="G3893" s="223">
        <v>7.4889033999999994E-5</v>
      </c>
      <c r="H3893" s="223">
        <v>7.9491030000000004E-5</v>
      </c>
      <c r="I3893" s="223">
        <v>7.5293268999999995E-4</v>
      </c>
      <c r="J3893" s="223">
        <v>2.270893E-4</v>
      </c>
      <c r="K3893" s="223">
        <v>1.9083886E-5</v>
      </c>
      <c r="L3893" s="223">
        <v>1.4475645E-4</v>
      </c>
      <c r="M3893" s="223">
        <v>0</v>
      </c>
      <c r="N3893" s="223">
        <v>0</v>
      </c>
      <c r="O3893" s="223">
        <v>0</v>
      </c>
      <c r="P3893" s="227">
        <f>E3893/0.135</f>
        <v>0.2343243111111111</v>
      </c>
      <c r="Q3893" s="238">
        <v>3.9621146999999999</v>
      </c>
      <c r="R3893" s="117">
        <v>3.9175963999999999</v>
      </c>
      <c r="S3893" s="117">
        <v>3.448648E-2</v>
      </c>
      <c r="T3893" s="117">
        <v>3.6415000000000002E-6</v>
      </c>
      <c r="U3893" s="117">
        <v>1.8513E-3</v>
      </c>
      <c r="V3893" s="117">
        <v>6.7587449999999998E-4</v>
      </c>
      <c r="W3893" s="117">
        <v>7.5009999999999999E-3</v>
      </c>
      <c r="X3893" s="257">
        <f>SUM(Y3893:AA3893)</f>
        <v>2.1741500823188199E-2</v>
      </c>
      <c r="Y3893" s="257">
        <f>SUM(AB3893:AG3893)</f>
        <v>7.4661625935699989E-3</v>
      </c>
      <c r="Z3893" s="257">
        <f>SUM(AH3893:AP3893)</f>
        <v>4.4504666374381996E-3</v>
      </c>
      <c r="AA3893" s="257">
        <f>SUM(AQ3893:AR3893)</f>
        <v>9.8248715921800001E-3</v>
      </c>
      <c r="AB3893" s="257">
        <v>6.4954321999999998E-3</v>
      </c>
      <c r="AC3893" s="257">
        <v>1.7147676000000001E-6</v>
      </c>
      <c r="AD3893" s="257">
        <v>1.7753020999999999E-4</v>
      </c>
      <c r="AE3893" s="257">
        <v>2.4031187000000002E-7</v>
      </c>
      <c r="AF3893" s="257">
        <v>7.9014652999999998E-4</v>
      </c>
      <c r="AG3893" s="257">
        <v>1.0985741E-6</v>
      </c>
      <c r="AH3893" s="257">
        <v>4.2512545999999997E-3</v>
      </c>
      <c r="AI3893" s="257">
        <v>6.5563618999999999E-6</v>
      </c>
      <c r="AJ3893" s="257">
        <v>4.8845849000000005E-7</v>
      </c>
      <c r="AK3893" s="257">
        <v>6.2516899999999999E-6</v>
      </c>
      <c r="AL3893" s="257">
        <v>6.9021284999999995E-8</v>
      </c>
      <c r="AM3893" s="257">
        <v>5.8076319999999995E-10</v>
      </c>
      <c r="AN3893" s="257">
        <v>3.1691668999999999E-6</v>
      </c>
      <c r="AO3893" s="257">
        <v>7.6552781000000008E-6</v>
      </c>
      <c r="AP3893" s="257">
        <v>1.7502148000000001E-4</v>
      </c>
      <c r="AQ3893" s="257">
        <v>4.3939217999999999E-7</v>
      </c>
      <c r="AR3893" s="257">
        <v>9.8244322000000002E-3</v>
      </c>
      <c r="AT3893" s="193"/>
      <c r="AU3893" s="193"/>
      <c r="AV3893" s="193"/>
      <c r="AW3893" s="193"/>
      <c r="AX3893" s="193"/>
      <c r="AY3893" s="193"/>
      <c r="AZ3893" s="193"/>
      <c r="BA3893" s="193"/>
      <c r="BB3893" s="193"/>
      <c r="BC3893" s="193"/>
      <c r="BD3893" s="193"/>
      <c r="BE3893" s="315"/>
      <c r="BF3893" s="315"/>
      <c r="BG3893" s="315"/>
      <c r="BH3893" s="315"/>
      <c r="BI3893" s="315"/>
      <c r="BJ3893" s="315"/>
      <c r="BK3893" s="315"/>
    </row>
    <row r="3894" spans="1:63" x14ac:dyDescent="0.25">
      <c r="A3894" s="9"/>
      <c r="B3894" s="184" t="s">
        <v>5770</v>
      </c>
      <c r="C3894" s="25" t="s">
        <v>3378</v>
      </c>
      <c r="D3894" s="193">
        <v>1.0806262000000001E-2</v>
      </c>
      <c r="E3894" s="193">
        <v>9.2317591000000004E-3</v>
      </c>
      <c r="F3894" s="193">
        <v>1.0565488999999999E-3</v>
      </c>
      <c r="G3894" s="193">
        <v>1.0932028E-4</v>
      </c>
      <c r="H3894" s="193">
        <v>1.5817387999999999E-5</v>
      </c>
      <c r="I3894" s="193">
        <v>1.1076516E-4</v>
      </c>
      <c r="J3894" s="193">
        <v>8.5618456999999996E-5</v>
      </c>
      <c r="K3894" s="193">
        <v>9.9970228000000007E-6</v>
      </c>
      <c r="L3894" s="193">
        <v>1.8643581999999999E-4</v>
      </c>
      <c r="M3894" s="193">
        <v>0</v>
      </c>
      <c r="N3894" s="193">
        <v>0</v>
      </c>
      <c r="O3894" s="193">
        <v>0</v>
      </c>
      <c r="P3894" s="199">
        <f>E3894/0.135</f>
        <v>6.8383400740740743E-2</v>
      </c>
      <c r="Q3894" s="240">
        <v>1.3174954000000001</v>
      </c>
      <c r="R3894" s="99">
        <v>1.2262818</v>
      </c>
      <c r="S3894" s="99">
        <v>7.92736E-2</v>
      </c>
      <c r="T3894" s="99">
        <v>6.3528999999999999E-8</v>
      </c>
      <c r="U3894" s="99">
        <v>4.0726E-3</v>
      </c>
      <c r="V3894" s="99">
        <v>8.2931400000000005E-4</v>
      </c>
      <c r="W3894" s="99">
        <v>7.038E-3</v>
      </c>
      <c r="X3894" s="241">
        <f>SUM(Y3894:AA3894)</f>
        <v>6.5132784434238904E-3</v>
      </c>
      <c r="Y3894" s="241">
        <f>SUM(AB3894:AG3894)</f>
        <v>2.187682992481E-3</v>
      </c>
      <c r="Z3894" s="241">
        <f>SUM(AH3894:AP3894)</f>
        <v>1.2555442000328906E-3</v>
      </c>
      <c r="AA3894" s="241">
        <f>SUM(AQ3894:AR3894)</f>
        <v>3.0700512509100001E-3</v>
      </c>
      <c r="AB3894" s="258">
        <v>1.8955369000000001E-3</v>
      </c>
      <c r="AC3894" s="258">
        <v>1.8221687999999999E-8</v>
      </c>
      <c r="AD3894" s="258">
        <v>7.7123892E-5</v>
      </c>
      <c r="AE3894" s="258">
        <v>9.0384692999999996E-8</v>
      </c>
      <c r="AF3894" s="258">
        <v>2.1348105E-4</v>
      </c>
      <c r="AG3894" s="258">
        <v>1.4325440999999999E-6</v>
      </c>
      <c r="AH3894" s="258">
        <v>1.2405668000000001E-3</v>
      </c>
      <c r="AI3894" s="258">
        <v>1.7282192E-6</v>
      </c>
      <c r="AJ3894" s="258">
        <v>6.6071575999999997E-7</v>
      </c>
      <c r="AK3894" s="258">
        <v>3.4866260000000001E-7</v>
      </c>
      <c r="AL3894" s="258">
        <v>6.7042027999999995E-8</v>
      </c>
      <c r="AM3894" s="258">
        <v>2.2074489E-10</v>
      </c>
      <c r="AN3894" s="258">
        <v>6.3865345999999999E-6</v>
      </c>
      <c r="AO3894" s="258">
        <v>2.6139936E-6</v>
      </c>
      <c r="AP3894" s="258">
        <v>3.1720115000000001E-6</v>
      </c>
      <c r="AQ3894" s="258">
        <v>4.5515091000000001E-7</v>
      </c>
      <c r="AR3894" s="258">
        <v>3.0695961E-3</v>
      </c>
      <c r="AT3894" s="193"/>
      <c r="AU3894" s="193"/>
      <c r="AV3894" s="193"/>
      <c r="AW3894" s="193"/>
      <c r="AX3894" s="193"/>
      <c r="AY3894" s="193"/>
      <c r="AZ3894" s="193"/>
      <c r="BA3894" s="193"/>
      <c r="BB3894" s="193"/>
      <c r="BC3894" s="193"/>
      <c r="BD3894" s="193"/>
      <c r="BE3894" s="315"/>
      <c r="BF3894" s="315"/>
      <c r="BG3894" s="315"/>
      <c r="BH3894" s="315"/>
      <c r="BI3894" s="315"/>
      <c r="BJ3894" s="315"/>
      <c r="BK3894" s="315"/>
    </row>
    <row r="3895" spans="1:63" x14ac:dyDescent="0.25">
      <c r="A3895" s="9"/>
      <c r="B3895" s="184" t="s">
        <v>5770</v>
      </c>
      <c r="C3895" s="25" t="s">
        <v>1671</v>
      </c>
      <c r="D3895" s="193">
        <v>6.9391838999999997E-3</v>
      </c>
      <c r="E3895" s="193">
        <v>5.074116E-3</v>
      </c>
      <c r="F3895" s="193">
        <v>1.1092103999999999E-3</v>
      </c>
      <c r="G3895" s="193">
        <v>1.8731693E-4</v>
      </c>
      <c r="H3895" s="193">
        <v>2.2935979000000001E-5</v>
      </c>
      <c r="I3895" s="193">
        <v>1.6181341000000001E-4</v>
      </c>
      <c r="J3895" s="193">
        <v>1.6525732E-4</v>
      </c>
      <c r="K3895" s="193">
        <v>1.2875979E-6</v>
      </c>
      <c r="L3895" s="193">
        <v>2.1724630000000001E-4</v>
      </c>
      <c r="M3895" s="193">
        <v>0</v>
      </c>
      <c r="N3895" s="193">
        <v>0</v>
      </c>
      <c r="O3895" s="193">
        <v>0</v>
      </c>
      <c r="P3895" s="199">
        <f>E3895/0.135</f>
        <v>3.7586044444444446E-2</v>
      </c>
      <c r="Q3895" s="240">
        <v>1.0962589</v>
      </c>
      <c r="R3895" s="99">
        <v>0.98961882999999995</v>
      </c>
      <c r="S3895" s="99">
        <v>9.0490399999999999E-2</v>
      </c>
      <c r="T3895" s="99">
        <v>1.0993E-6</v>
      </c>
      <c r="U3895" s="99">
        <v>3.7296E-3</v>
      </c>
      <c r="V3895" s="99">
        <v>1.6869599999999999E-3</v>
      </c>
      <c r="W3895" s="99">
        <v>1.0732E-2</v>
      </c>
      <c r="X3895" s="241">
        <f>SUM(Y3895:AA3895)</f>
        <v>4.669889207416969E-3</v>
      </c>
      <c r="Y3895" s="241">
        <f>SUM(AB3895:AG3895)</f>
        <v>1.3948260655909999E-3</v>
      </c>
      <c r="Z3895" s="241">
        <f>SUM(AH3895:AP3895)</f>
        <v>8.003936506559698E-4</v>
      </c>
      <c r="AA3895" s="241">
        <f>SUM(AQ3895:AR3895)</f>
        <v>2.4746694911699997E-3</v>
      </c>
      <c r="AB3895" s="258">
        <v>1.041845E-3</v>
      </c>
      <c r="AC3895" s="258">
        <v>4.1528292E-7</v>
      </c>
      <c r="AD3895" s="258">
        <v>1.3840063000000001E-4</v>
      </c>
      <c r="AE3895" s="258">
        <v>6.4897370999999998E-8</v>
      </c>
      <c r="AF3895" s="258">
        <v>2.1120850000000001E-4</v>
      </c>
      <c r="AG3895" s="258">
        <v>2.8917553000000001E-6</v>
      </c>
      <c r="AH3895" s="258">
        <v>6.8190093999999997E-4</v>
      </c>
      <c r="AI3895" s="258">
        <v>1.8471165E-6</v>
      </c>
      <c r="AJ3895" s="258">
        <v>1.2149746E-6</v>
      </c>
      <c r="AK3895" s="258">
        <v>1.5769702999999999E-6</v>
      </c>
      <c r="AL3895" s="258">
        <v>1.2603638000000001E-7</v>
      </c>
      <c r="AM3895" s="258">
        <v>4.0187597E-10</v>
      </c>
      <c r="AN3895" s="258">
        <v>8.1938281999999992E-6</v>
      </c>
      <c r="AO3895" s="258">
        <v>6.5192568000000004E-6</v>
      </c>
      <c r="AP3895" s="258">
        <v>9.9014125999999996E-5</v>
      </c>
      <c r="AQ3895" s="258">
        <v>5.3549117000000005E-7</v>
      </c>
      <c r="AR3895" s="258">
        <v>2.4741339999999998E-3</v>
      </c>
      <c r="AT3895" s="193"/>
      <c r="AU3895" s="193"/>
      <c r="AV3895" s="193"/>
      <c r="AW3895" s="193"/>
      <c r="AX3895" s="193"/>
      <c r="AY3895" s="193"/>
      <c r="AZ3895" s="193"/>
      <c r="BA3895" s="193"/>
      <c r="BB3895" s="193"/>
      <c r="BC3895" s="193"/>
      <c r="BD3895" s="193"/>
      <c r="BE3895" s="315"/>
      <c r="BF3895" s="315"/>
      <c r="BG3895" s="315"/>
      <c r="BH3895" s="315"/>
      <c r="BI3895" s="315"/>
      <c r="BJ3895" s="315"/>
      <c r="BK3895" s="315"/>
    </row>
    <row r="3896" spans="1:63" x14ac:dyDescent="0.25">
      <c r="A3896" s="9"/>
      <c r="B3896" s="184" t="s">
        <v>5770</v>
      </c>
      <c r="C3896" s="25" t="s">
        <v>1670</v>
      </c>
      <c r="D3896" s="193">
        <v>5.3175078999999998E-3</v>
      </c>
      <c r="E3896" s="193">
        <v>4.1445166000000002E-3</v>
      </c>
      <c r="F3896" s="193">
        <v>5.4849776E-4</v>
      </c>
      <c r="G3896" s="193">
        <v>8.4831240000000005E-5</v>
      </c>
      <c r="H3896" s="193">
        <v>4.1368829999999998E-5</v>
      </c>
      <c r="I3896" s="193">
        <v>8.0923443999999999E-5</v>
      </c>
      <c r="J3896" s="193">
        <v>4.7617051999999997E-5</v>
      </c>
      <c r="K3896" s="193">
        <v>3.3661498000000001E-6</v>
      </c>
      <c r="L3896" s="193">
        <v>3.6638680999999997E-4</v>
      </c>
      <c r="M3896" s="193">
        <v>0</v>
      </c>
      <c r="N3896" s="193">
        <v>0</v>
      </c>
      <c r="O3896" s="193">
        <v>0</v>
      </c>
      <c r="P3896" s="199">
        <f>E3896/0.135</f>
        <v>3.0700122962962963E-2</v>
      </c>
      <c r="Q3896" s="240">
        <v>1.265226</v>
      </c>
      <c r="R3896" s="99">
        <v>1.2118412000000001</v>
      </c>
      <c r="S3896" s="99">
        <v>4.2444639999999999E-2</v>
      </c>
      <c r="T3896" s="99">
        <v>5.8864000000000001E-7</v>
      </c>
      <c r="U3896" s="99">
        <v>2.7561999999999999E-3</v>
      </c>
      <c r="V3896" s="99">
        <v>7.8571200000000004E-4</v>
      </c>
      <c r="W3896" s="99">
        <v>7.3975999999999998E-3</v>
      </c>
      <c r="X3896" s="241">
        <f>SUM(Y3896:AA3896)</f>
        <v>4.7307673860809505E-3</v>
      </c>
      <c r="Y3896" s="241">
        <f>SUM(AB3896:AG3896)</f>
        <v>1.076623268043E-3</v>
      </c>
      <c r="Z3896" s="241">
        <f>SUM(AH3896:AP3896)</f>
        <v>6.1188890307794998E-4</v>
      </c>
      <c r="AA3896" s="241">
        <f>SUM(AQ3896:AR3896)</f>
        <v>3.0422552149600001E-3</v>
      </c>
      <c r="AB3896" s="258">
        <v>8.5098263E-4</v>
      </c>
      <c r="AC3896" s="258">
        <v>2.8540266000000002E-7</v>
      </c>
      <c r="AD3896" s="258">
        <v>1.0302386E-4</v>
      </c>
      <c r="AE3896" s="258">
        <v>5.8821682999999997E-8</v>
      </c>
      <c r="AF3896" s="258">
        <v>1.209181E-4</v>
      </c>
      <c r="AG3896" s="258">
        <v>1.3544537000000001E-6</v>
      </c>
      <c r="AH3896" s="258">
        <v>5.5692283999999996E-4</v>
      </c>
      <c r="AI3896" s="258">
        <v>8.5276530000000003E-7</v>
      </c>
      <c r="AJ3896" s="258">
        <v>7.4144265999999996E-7</v>
      </c>
      <c r="AK3896" s="258">
        <v>7.8826620999999997E-7</v>
      </c>
      <c r="AL3896" s="258">
        <v>9.8665610999999997E-8</v>
      </c>
      <c r="AM3896" s="258">
        <v>2.6609695E-10</v>
      </c>
      <c r="AN3896" s="258">
        <v>9.7250113000000008E-6</v>
      </c>
      <c r="AO3896" s="258">
        <v>5.8785278999999997E-6</v>
      </c>
      <c r="AP3896" s="258">
        <v>3.6881117999999998E-5</v>
      </c>
      <c r="AQ3896" s="258">
        <v>9.4991495999999995E-7</v>
      </c>
      <c r="AR3896" s="258">
        <v>3.0413052999999999E-3</v>
      </c>
      <c r="AT3896" s="193"/>
      <c r="AU3896" s="193"/>
      <c r="AV3896" s="193"/>
      <c r="AW3896" s="193"/>
      <c r="AX3896" s="193"/>
      <c r="AY3896" s="193"/>
      <c r="AZ3896" s="193"/>
      <c r="BA3896" s="193"/>
      <c r="BB3896" s="193"/>
      <c r="BC3896" s="193"/>
      <c r="BD3896" s="193"/>
      <c r="BE3896" s="315"/>
      <c r="BF3896" s="315"/>
      <c r="BG3896" s="315"/>
      <c r="BH3896" s="315"/>
      <c r="BI3896" s="315"/>
      <c r="BJ3896" s="315"/>
      <c r="BK3896" s="315"/>
    </row>
    <row r="3897" spans="1:63" x14ac:dyDescent="0.25">
      <c r="A3897" s="9"/>
      <c r="B3897" s="184" t="s">
        <v>5770</v>
      </c>
      <c r="C3897" s="25" t="s">
        <v>1669</v>
      </c>
      <c r="D3897" s="193">
        <v>3.6911219000000002E-2</v>
      </c>
      <c r="E3897" s="193">
        <v>3.1633781999999999E-2</v>
      </c>
      <c r="F3897" s="193">
        <v>3.9791946000000003E-3</v>
      </c>
      <c r="G3897" s="193">
        <v>7.4889033999999994E-5</v>
      </c>
      <c r="H3897" s="193">
        <v>7.9491030000000004E-5</v>
      </c>
      <c r="I3897" s="193">
        <v>7.5293268999999995E-4</v>
      </c>
      <c r="J3897" s="193">
        <v>2.270893E-4</v>
      </c>
      <c r="K3897" s="193">
        <v>1.9083886E-5</v>
      </c>
      <c r="L3897" s="193">
        <v>1.4475645E-4</v>
      </c>
      <c r="M3897" s="193">
        <v>0</v>
      </c>
      <c r="N3897" s="193">
        <v>0</v>
      </c>
      <c r="O3897" s="193">
        <v>0</v>
      </c>
      <c r="P3897" s="199">
        <f>E3897/0.135</f>
        <v>0.2343243111111111</v>
      </c>
      <c r="Q3897" s="240">
        <v>3.9621146999999999</v>
      </c>
      <c r="R3897" s="99">
        <v>3.9175963999999999</v>
      </c>
      <c r="S3897" s="99">
        <v>3.448648E-2</v>
      </c>
      <c r="T3897" s="99">
        <v>3.6415000000000002E-6</v>
      </c>
      <c r="U3897" s="99">
        <v>1.8513E-3</v>
      </c>
      <c r="V3897" s="99">
        <v>6.7587449999999998E-4</v>
      </c>
      <c r="W3897" s="99">
        <v>7.5009999999999999E-3</v>
      </c>
      <c r="X3897" s="241">
        <f>SUM(Y3897:AA3897)</f>
        <v>2.1741500823188199E-2</v>
      </c>
      <c r="Y3897" s="241">
        <f>SUM(AB3897:AG3897)</f>
        <v>7.4661625935699989E-3</v>
      </c>
      <c r="Z3897" s="241">
        <f>SUM(AH3897:AP3897)</f>
        <v>4.4504666374381996E-3</v>
      </c>
      <c r="AA3897" s="241">
        <f>SUM(AQ3897:AR3897)</f>
        <v>9.8248715921800001E-3</v>
      </c>
      <c r="AB3897" s="258">
        <v>6.4954321999999998E-3</v>
      </c>
      <c r="AC3897" s="258">
        <v>1.7147676000000001E-6</v>
      </c>
      <c r="AD3897" s="258">
        <v>1.7753020999999999E-4</v>
      </c>
      <c r="AE3897" s="258">
        <v>2.4031187000000002E-7</v>
      </c>
      <c r="AF3897" s="258">
        <v>7.9014652999999998E-4</v>
      </c>
      <c r="AG3897" s="258">
        <v>1.0985741E-6</v>
      </c>
      <c r="AH3897" s="258">
        <v>4.2512545999999997E-3</v>
      </c>
      <c r="AI3897" s="258">
        <v>6.5563618999999999E-6</v>
      </c>
      <c r="AJ3897" s="258">
        <v>4.8845849000000005E-7</v>
      </c>
      <c r="AK3897" s="258">
        <v>6.2516899999999999E-6</v>
      </c>
      <c r="AL3897" s="258">
        <v>6.9021284999999995E-8</v>
      </c>
      <c r="AM3897" s="258">
        <v>5.8076319999999995E-10</v>
      </c>
      <c r="AN3897" s="258">
        <v>3.1691668999999999E-6</v>
      </c>
      <c r="AO3897" s="258">
        <v>7.6552781000000008E-6</v>
      </c>
      <c r="AP3897" s="258">
        <v>1.7502148000000001E-4</v>
      </c>
      <c r="AQ3897" s="258">
        <v>4.3939217999999999E-7</v>
      </c>
      <c r="AR3897" s="258">
        <v>9.8244322000000002E-3</v>
      </c>
      <c r="AT3897" s="193"/>
      <c r="AU3897" s="193"/>
      <c r="AV3897" s="193"/>
      <c r="AW3897" s="193"/>
      <c r="AX3897" s="193"/>
      <c r="AY3897" s="193"/>
      <c r="AZ3897" s="193"/>
      <c r="BA3897" s="193"/>
      <c r="BB3897" s="193"/>
      <c r="BC3897" s="193"/>
      <c r="BD3897" s="193"/>
      <c r="BE3897" s="315"/>
      <c r="BF3897" s="315"/>
      <c r="BG3897" s="315"/>
      <c r="BH3897" s="315"/>
      <c r="BI3897" s="315"/>
      <c r="BJ3897" s="315"/>
      <c r="BK3897" s="315"/>
    </row>
    <row r="3898" spans="1:63" x14ac:dyDescent="0.25">
      <c r="A3898" s="45" t="s">
        <v>630</v>
      </c>
      <c r="B3898" s="45"/>
      <c r="C3898" s="43"/>
      <c r="D3898" s="199"/>
      <c r="E3898" s="199"/>
      <c r="F3898" s="199"/>
      <c r="G3898" s="199"/>
      <c r="H3898" s="199"/>
      <c r="I3898" s="199"/>
      <c r="J3898" s="199"/>
      <c r="K3898" s="199"/>
      <c r="L3898" s="199"/>
      <c r="M3898" s="199"/>
      <c r="N3898" s="199"/>
      <c r="O3898" s="199"/>
      <c r="P3898" s="199"/>
      <c r="Q3898" s="239"/>
      <c r="R3898" s="97"/>
      <c r="S3898" s="97"/>
      <c r="T3898" s="97"/>
      <c r="U3898" s="97"/>
      <c r="V3898" s="97"/>
      <c r="W3898" s="97"/>
      <c r="X3898" s="259"/>
      <c r="Y3898" s="259"/>
      <c r="Z3898" s="259"/>
      <c r="AA3898" s="258"/>
      <c r="AB3898" s="258"/>
      <c r="AC3898" s="258"/>
      <c r="AD3898" s="258"/>
      <c r="AE3898" s="258"/>
      <c r="AF3898" s="258"/>
      <c r="AG3898" s="258"/>
      <c r="AH3898" s="258"/>
      <c r="AI3898" s="258"/>
      <c r="AJ3898" s="258"/>
      <c r="AK3898" s="258"/>
      <c r="AL3898" s="258"/>
      <c r="AM3898" s="258"/>
      <c r="AN3898" s="258"/>
      <c r="AO3898" s="258"/>
      <c r="AP3898" s="258"/>
      <c r="AQ3898" s="258"/>
      <c r="AR3898" s="258"/>
      <c r="AT3898" s="193"/>
      <c r="AU3898" s="193"/>
      <c r="AV3898" s="193"/>
      <c r="AW3898" s="193"/>
      <c r="AX3898" s="193"/>
      <c r="AY3898" s="193"/>
      <c r="AZ3898" s="193"/>
      <c r="BA3898" s="193"/>
      <c r="BB3898" s="193"/>
      <c r="BC3898" s="193"/>
      <c r="BD3898" s="193"/>
      <c r="BE3898" s="315"/>
      <c r="BF3898" s="315"/>
      <c r="BG3898" s="315"/>
      <c r="BH3898" s="315"/>
      <c r="BI3898" s="315"/>
      <c r="BJ3898" s="315"/>
      <c r="BK3898" s="315"/>
    </row>
    <row r="3899" spans="1:63" x14ac:dyDescent="0.25">
      <c r="A3899" s="45"/>
      <c r="B3899" s="43" t="s">
        <v>4654</v>
      </c>
      <c r="C3899" s="25" t="s">
        <v>2179</v>
      </c>
      <c r="D3899" s="193">
        <v>0</v>
      </c>
      <c r="E3899" s="193">
        <v>0</v>
      </c>
      <c r="F3899" s="193">
        <v>0</v>
      </c>
      <c r="G3899" s="193">
        <v>0</v>
      </c>
      <c r="H3899" s="193">
        <v>0</v>
      </c>
      <c r="I3899" s="193">
        <v>0</v>
      </c>
      <c r="J3899" s="193">
        <v>0</v>
      </c>
      <c r="K3899" s="193">
        <v>0</v>
      </c>
      <c r="L3899" s="193">
        <v>0</v>
      </c>
      <c r="M3899" s="193">
        <v>0</v>
      </c>
      <c r="N3899" s="193">
        <v>0</v>
      </c>
      <c r="O3899" s="193">
        <v>0</v>
      </c>
      <c r="P3899" s="199">
        <f>E3899/0.135</f>
        <v>0</v>
      </c>
      <c r="Q3899" s="240">
        <v>0</v>
      </c>
      <c r="R3899" s="99">
        <v>0</v>
      </c>
      <c r="S3899" s="99">
        <v>0</v>
      </c>
      <c r="T3899" s="99">
        <v>0</v>
      </c>
      <c r="U3899" s="99">
        <v>0</v>
      </c>
      <c r="V3899" s="99">
        <v>0</v>
      </c>
      <c r="W3899" s="99">
        <v>0</v>
      </c>
      <c r="X3899" s="241">
        <f>SUM(Y3899:AA3899)</f>
        <v>0</v>
      </c>
      <c r="Y3899" s="241">
        <f>SUM(AB3899:AG3899)</f>
        <v>0</v>
      </c>
      <c r="Z3899" s="241">
        <f>SUM(AH3899:AP3899)</f>
        <v>0</v>
      </c>
      <c r="AA3899" s="241">
        <f>SUM(AQ3899:AR3899)</f>
        <v>0</v>
      </c>
      <c r="AB3899" s="258">
        <v>0</v>
      </c>
      <c r="AC3899" s="258">
        <v>0</v>
      </c>
      <c r="AD3899" s="258">
        <v>0</v>
      </c>
      <c r="AE3899" s="258">
        <v>0</v>
      </c>
      <c r="AF3899" s="258">
        <v>0</v>
      </c>
      <c r="AG3899" s="258">
        <v>0</v>
      </c>
      <c r="AH3899" s="258">
        <v>0</v>
      </c>
      <c r="AI3899" s="258">
        <v>0</v>
      </c>
      <c r="AJ3899" s="258">
        <v>0</v>
      </c>
      <c r="AK3899" s="258">
        <v>0</v>
      </c>
      <c r="AL3899" s="258">
        <v>0</v>
      </c>
      <c r="AM3899" s="258">
        <v>0</v>
      </c>
      <c r="AN3899" s="258">
        <v>0</v>
      </c>
      <c r="AO3899" s="258">
        <v>0</v>
      </c>
      <c r="AP3899" s="258">
        <v>0</v>
      </c>
      <c r="AQ3899" s="258">
        <v>0</v>
      </c>
      <c r="AR3899" s="258">
        <v>0</v>
      </c>
      <c r="AT3899" s="193"/>
      <c r="AU3899" s="193"/>
      <c r="AV3899" s="193"/>
      <c r="AW3899" s="193"/>
      <c r="AX3899" s="193"/>
      <c r="AY3899" s="193"/>
      <c r="AZ3899" s="193"/>
      <c r="BA3899" s="193"/>
      <c r="BB3899" s="193"/>
      <c r="BC3899" s="193"/>
      <c r="BD3899" s="193"/>
      <c r="BE3899" s="315"/>
      <c r="BF3899" s="315"/>
      <c r="BG3899" s="315"/>
      <c r="BH3899" s="315"/>
      <c r="BI3899" s="315"/>
      <c r="BJ3899" s="315"/>
      <c r="BK3899" s="315"/>
    </row>
    <row r="3900" spans="1:63" x14ac:dyDescent="0.25">
      <c r="A3900" s="9"/>
      <c r="B3900" s="43" t="s">
        <v>4654</v>
      </c>
      <c r="C3900" s="25" t="s">
        <v>329</v>
      </c>
      <c r="D3900" s="193">
        <v>4.0394767E-3</v>
      </c>
      <c r="E3900" s="193">
        <v>1.8825961999999999E-3</v>
      </c>
      <c r="F3900" s="193">
        <v>1.1992058999999999E-3</v>
      </c>
      <c r="G3900" s="193">
        <v>3.1440956999999998E-4</v>
      </c>
      <c r="H3900" s="193">
        <v>2.8949152999999999E-5</v>
      </c>
      <c r="I3900" s="193">
        <v>1.6022713E-4</v>
      </c>
      <c r="J3900" s="193">
        <v>2.4035985000000001E-4</v>
      </c>
      <c r="K3900" s="193">
        <v>3.9824621999999998E-5</v>
      </c>
      <c r="L3900" s="193">
        <v>1.7390432E-4</v>
      </c>
      <c r="M3900" s="193">
        <v>0</v>
      </c>
      <c r="N3900" s="193">
        <v>0</v>
      </c>
      <c r="O3900" s="193">
        <v>0</v>
      </c>
      <c r="P3900" s="199">
        <f>E3900/0.135</f>
        <v>1.3945157037037035E-2</v>
      </c>
      <c r="Q3900" s="240">
        <v>0.18571798</v>
      </c>
      <c r="R3900" s="99">
        <v>0.1624128</v>
      </c>
      <c r="S3900" s="99">
        <v>1.927968E-2</v>
      </c>
      <c r="T3900" s="99">
        <v>2.1860000000000001E-7</v>
      </c>
      <c r="U3900" s="99">
        <v>8.2381000000000002E-4</v>
      </c>
      <c r="V3900" s="99">
        <v>2.9526949999999998E-4</v>
      </c>
      <c r="W3900" s="99">
        <v>2.9061999999999998E-3</v>
      </c>
      <c r="X3900" s="241">
        <f>SUM(Y3900:AA3900)</f>
        <v>1.6610349228392697E-3</v>
      </c>
      <c r="Y3900" s="241">
        <f>SUM(AB3900:AG3900)</f>
        <v>9.8434587922799984E-4</v>
      </c>
      <c r="Z3900" s="241">
        <f>SUM(AH3900:AP3900)</f>
        <v>2.6991745715126996E-4</v>
      </c>
      <c r="AA3900" s="241">
        <f>SUM(AQ3900:AR3900)</f>
        <v>4.0677158645999997E-4</v>
      </c>
      <c r="AB3900" s="258">
        <v>3.8637429999999998E-4</v>
      </c>
      <c r="AC3900" s="258">
        <v>7.5938407999999999E-8</v>
      </c>
      <c r="AD3900" s="258">
        <v>3.1626528E-4</v>
      </c>
      <c r="AE3900" s="258">
        <v>1.8098460999999999E-7</v>
      </c>
      <c r="AF3900" s="258">
        <v>2.8083387999999998E-4</v>
      </c>
      <c r="AG3900" s="258">
        <v>6.1549620999999999E-7</v>
      </c>
      <c r="AH3900" s="258">
        <v>2.5285763000000003E-4</v>
      </c>
      <c r="AI3900" s="258">
        <v>1.7648478999999999E-6</v>
      </c>
      <c r="AJ3900" s="258">
        <v>1.6862430999999999E-6</v>
      </c>
      <c r="AK3900" s="258">
        <v>9.896424600000001E-7</v>
      </c>
      <c r="AL3900" s="258">
        <v>2.3123339E-7</v>
      </c>
      <c r="AM3900" s="258">
        <v>6.1145126999999996E-10</v>
      </c>
      <c r="AN3900" s="258">
        <v>2.8709906999999998E-6</v>
      </c>
      <c r="AO3900" s="258">
        <v>1.0488388E-5</v>
      </c>
      <c r="AP3900" s="258">
        <v>-9.7212985000000005E-7</v>
      </c>
      <c r="AQ3900" s="258">
        <v>3.0683645999999998E-7</v>
      </c>
      <c r="AR3900" s="258">
        <v>4.0646474999999997E-4</v>
      </c>
      <c r="AT3900" s="193"/>
      <c r="AU3900" s="193"/>
      <c r="AV3900" s="193"/>
      <c r="AW3900" s="193"/>
      <c r="AX3900" s="193"/>
      <c r="AY3900" s="193"/>
      <c r="AZ3900" s="193"/>
      <c r="BA3900" s="193"/>
      <c r="BB3900" s="193"/>
      <c r="BC3900" s="193"/>
      <c r="BD3900" s="193"/>
      <c r="BE3900" s="315"/>
      <c r="BF3900" s="315"/>
      <c r="BG3900" s="315"/>
      <c r="BH3900" s="315"/>
      <c r="BI3900" s="315"/>
      <c r="BJ3900" s="315"/>
      <c r="BK3900" s="315"/>
    </row>
    <row r="3901" spans="1:63" x14ac:dyDescent="0.25">
      <c r="A3901" s="9"/>
      <c r="B3901" s="43" t="s">
        <v>4654</v>
      </c>
      <c r="C3901" s="25" t="s">
        <v>328</v>
      </c>
      <c r="D3901" s="193">
        <v>1.9559909999999998E-3</v>
      </c>
      <c r="E3901" s="193">
        <v>9.1158433999999995E-4</v>
      </c>
      <c r="F3901" s="193">
        <v>5.8068607999999997E-4</v>
      </c>
      <c r="G3901" s="193">
        <v>1.5224246E-4</v>
      </c>
      <c r="H3901" s="193">
        <v>1.4017565E-5</v>
      </c>
      <c r="I3901" s="193">
        <v>7.7583252000000002E-5</v>
      </c>
      <c r="J3901" s="193">
        <v>1.163847E-4</v>
      </c>
      <c r="K3901" s="193">
        <v>1.9284107E-5</v>
      </c>
      <c r="L3901" s="193">
        <v>8.4208466999999995E-5</v>
      </c>
      <c r="M3901" s="193">
        <v>0</v>
      </c>
      <c r="N3901" s="193">
        <v>0</v>
      </c>
      <c r="O3901" s="193">
        <v>0</v>
      </c>
      <c r="P3901" s="199">
        <f>E3901/0.135</f>
        <v>6.7524765925925916E-3</v>
      </c>
      <c r="Q3901" s="240">
        <v>8.9927796000000004E-2</v>
      </c>
      <c r="R3901" s="99">
        <v>7.8642853999999998E-2</v>
      </c>
      <c r="S3901" s="99">
        <v>9.3357600000000002E-3</v>
      </c>
      <c r="T3901" s="99">
        <v>1.0585E-7</v>
      </c>
      <c r="U3901" s="99">
        <v>3.9889999999999999E-4</v>
      </c>
      <c r="V3901" s="99">
        <v>1.429759E-4</v>
      </c>
      <c r="W3901" s="99">
        <v>1.4071999999999999E-3</v>
      </c>
      <c r="X3901" s="241">
        <f>SUM(Y3901:AA3901)</f>
        <v>8.0430322592948999E-4</v>
      </c>
      <c r="Y3901" s="241">
        <f>SUM(AB3901:AG3901)</f>
        <v>4.7663927740599997E-4</v>
      </c>
      <c r="Z3901" s="241">
        <f>SUM(AH3901:AP3901)</f>
        <v>1.3069868971349002E-4</v>
      </c>
      <c r="AA3901" s="241">
        <f>SUM(AQ3901:AR3901)</f>
        <v>1.9696525881E-4</v>
      </c>
      <c r="AB3901" s="258">
        <v>1.8708884999999999E-4</v>
      </c>
      <c r="AC3901" s="258">
        <v>3.6770820000000001E-8</v>
      </c>
      <c r="AD3901" s="258">
        <v>1.5314149E-4</v>
      </c>
      <c r="AE3901" s="258">
        <v>8.7636975999999998E-8</v>
      </c>
      <c r="AF3901" s="258">
        <v>1.3598648999999999E-4</v>
      </c>
      <c r="AG3901" s="258">
        <v>2.9803961E-7</v>
      </c>
      <c r="AH3901" s="258">
        <v>1.2243786000000001E-4</v>
      </c>
      <c r="AI3901" s="258">
        <v>8.5458327999999995E-7</v>
      </c>
      <c r="AJ3901" s="258">
        <v>8.1651033000000003E-7</v>
      </c>
      <c r="AK3901" s="258">
        <v>4.7920013999999998E-7</v>
      </c>
      <c r="AL3901" s="258">
        <v>1.1196654999999999E-7</v>
      </c>
      <c r="AM3901" s="258">
        <v>2.9607348999999998E-10</v>
      </c>
      <c r="AN3901" s="258">
        <v>1.3901668000000001E-6</v>
      </c>
      <c r="AO3901" s="258">
        <v>5.0786471000000001E-6</v>
      </c>
      <c r="AP3901" s="258">
        <v>-4.7054056E-7</v>
      </c>
      <c r="AQ3901" s="258">
        <v>1.4857881E-7</v>
      </c>
      <c r="AR3901" s="258">
        <v>1.9681667999999999E-4</v>
      </c>
      <c r="AT3901" s="193"/>
      <c r="AU3901" s="193"/>
      <c r="AV3901" s="193"/>
      <c r="AW3901" s="193"/>
      <c r="AX3901" s="193"/>
      <c r="AY3901" s="193"/>
      <c r="AZ3901" s="193"/>
      <c r="BA3901" s="193"/>
      <c r="BB3901" s="193"/>
      <c r="BC3901" s="193"/>
      <c r="BD3901" s="193"/>
      <c r="BE3901" s="315"/>
      <c r="BF3901" s="315"/>
      <c r="BG3901" s="315"/>
      <c r="BH3901" s="315"/>
      <c r="BI3901" s="315"/>
      <c r="BJ3901" s="315"/>
      <c r="BK3901" s="315"/>
    </row>
    <row r="3902" spans="1:63" x14ac:dyDescent="0.25">
      <c r="A3902" s="9"/>
      <c r="B3902" s="43" t="s">
        <v>4654</v>
      </c>
      <c r="C3902" s="25" t="s">
        <v>5287</v>
      </c>
      <c r="D3902" s="193">
        <v>6.5736075999999997E-3</v>
      </c>
      <c r="E3902" s="193">
        <v>2.3926932000000001E-3</v>
      </c>
      <c r="F3902" s="193">
        <v>1.2564366999999999E-3</v>
      </c>
      <c r="G3902" s="193">
        <v>2.3192185999999998E-3</v>
      </c>
      <c r="H3902" s="193">
        <v>2.8488249E-5</v>
      </c>
      <c r="I3902" s="193">
        <v>1.2493391E-4</v>
      </c>
      <c r="J3902" s="193">
        <v>1.6814107000000001E-4</v>
      </c>
      <c r="K3902" s="193">
        <v>3.2477220000000003E-5</v>
      </c>
      <c r="L3902" s="193">
        <v>2.5121870000000001E-4</v>
      </c>
      <c r="M3902" s="193">
        <v>0</v>
      </c>
      <c r="N3902" s="193">
        <v>0</v>
      </c>
      <c r="O3902" s="193">
        <v>0</v>
      </c>
      <c r="P3902" s="199">
        <f>E3902/0.135</f>
        <v>1.7723653333333332E-2</v>
      </c>
      <c r="Q3902" s="240">
        <v>0.27898176000000002</v>
      </c>
      <c r="R3902" s="99">
        <v>0.17553173999999999</v>
      </c>
      <c r="S3902" s="99">
        <v>8.4789600000000007E-2</v>
      </c>
      <c r="T3902" s="99">
        <v>3.4768E-7</v>
      </c>
      <c r="U3902" s="99">
        <v>2.6158000000000002E-3</v>
      </c>
      <c r="V3902" s="99">
        <v>5.1626700000000005E-4</v>
      </c>
      <c r="W3902" s="99">
        <v>1.5528E-2</v>
      </c>
      <c r="X3902" s="241">
        <f>SUM(Y3902:AA3902)</f>
        <v>2.5111479573828505E-3</v>
      </c>
      <c r="Y3902" s="241">
        <f>SUM(AB3902:AG3902)</f>
        <v>1.7177775505000004E-3</v>
      </c>
      <c r="Z3902" s="241">
        <f>SUM(AH3902:AP3902)</f>
        <v>3.5338498509285E-4</v>
      </c>
      <c r="AA3902" s="241">
        <f>SUM(AQ3902:AR3902)</f>
        <v>4.3998542179E-4</v>
      </c>
      <c r="AB3902" s="258">
        <v>4.9065279000000005E-4</v>
      </c>
      <c r="AC3902" s="258">
        <v>1.9950378000000001E-7</v>
      </c>
      <c r="AD3902" s="258">
        <v>9.4330485000000003E-4</v>
      </c>
      <c r="AE3902" s="258">
        <v>1.6435522E-7</v>
      </c>
      <c r="AF3902" s="258">
        <v>2.8071094999999999E-4</v>
      </c>
      <c r="AG3902" s="258">
        <v>2.7451015000000001E-6</v>
      </c>
      <c r="AH3902" s="258">
        <v>3.2107997000000002E-4</v>
      </c>
      <c r="AI3902" s="258">
        <v>1.8932843E-6</v>
      </c>
      <c r="AJ3902" s="258">
        <v>9.8136046999999992E-6</v>
      </c>
      <c r="AK3902" s="258">
        <v>2.3252575999999999E-6</v>
      </c>
      <c r="AL3902" s="258">
        <v>2.9465518E-7</v>
      </c>
      <c r="AM3902" s="258">
        <v>9.2721285000000003E-10</v>
      </c>
      <c r="AN3902" s="258">
        <v>9.3898165999999995E-6</v>
      </c>
      <c r="AO3902" s="258">
        <v>1.0823878E-5</v>
      </c>
      <c r="AP3902" s="258">
        <v>-2.2364084999999998E-6</v>
      </c>
      <c r="AQ3902" s="258">
        <v>5.5096178999999999E-7</v>
      </c>
      <c r="AR3902" s="258">
        <v>4.3943446E-4</v>
      </c>
      <c r="AT3902" s="193"/>
      <c r="AU3902" s="193"/>
      <c r="AV3902" s="193"/>
      <c r="AW3902" s="193"/>
      <c r="AX3902" s="193"/>
      <c r="AY3902" s="193"/>
      <c r="AZ3902" s="193"/>
      <c r="BA3902" s="193"/>
      <c r="BB3902" s="193"/>
      <c r="BC3902" s="193"/>
      <c r="BD3902" s="193"/>
      <c r="BE3902" s="315"/>
      <c r="BF3902" s="315"/>
      <c r="BG3902" s="315"/>
      <c r="BH3902" s="315"/>
      <c r="BI3902" s="315"/>
      <c r="BJ3902" s="315"/>
      <c r="BK3902" s="315"/>
    </row>
    <row r="3903" spans="1:63" x14ac:dyDescent="0.25">
      <c r="A3903" s="45" t="s">
        <v>631</v>
      </c>
      <c r="B3903" s="45"/>
      <c r="C3903" s="43"/>
      <c r="D3903" s="199"/>
      <c r="E3903" s="199"/>
      <c r="F3903" s="199"/>
      <c r="G3903" s="199"/>
      <c r="H3903" s="199"/>
      <c r="I3903" s="199"/>
      <c r="J3903" s="199"/>
      <c r="K3903" s="199"/>
      <c r="L3903" s="199"/>
      <c r="M3903" s="199"/>
      <c r="N3903" s="199"/>
      <c r="O3903" s="199"/>
      <c r="P3903" s="199"/>
      <c r="Q3903" s="239"/>
      <c r="R3903" s="97"/>
      <c r="S3903" s="97"/>
      <c r="T3903" s="97"/>
      <c r="U3903" s="97"/>
      <c r="V3903" s="97"/>
      <c r="W3903" s="97"/>
      <c r="X3903" s="259"/>
      <c r="Y3903" s="259"/>
      <c r="Z3903" s="259"/>
      <c r="AA3903" s="258"/>
      <c r="AB3903" s="258"/>
      <c r="AC3903" s="258"/>
      <c r="AD3903" s="258"/>
      <c r="AE3903" s="258"/>
      <c r="AF3903" s="258"/>
      <c r="AG3903" s="258"/>
      <c r="AH3903" s="258"/>
      <c r="AI3903" s="258"/>
      <c r="AJ3903" s="258"/>
      <c r="AK3903" s="258"/>
      <c r="AL3903" s="258"/>
      <c r="AM3903" s="258"/>
      <c r="AN3903" s="258"/>
      <c r="AO3903" s="258"/>
      <c r="AP3903" s="258"/>
      <c r="AQ3903" s="258"/>
      <c r="AR3903" s="258"/>
      <c r="AT3903" s="193"/>
      <c r="AU3903" s="193"/>
      <c r="AV3903" s="193"/>
      <c r="AW3903" s="193"/>
      <c r="AX3903" s="193"/>
      <c r="AY3903" s="193"/>
      <c r="AZ3903" s="193"/>
      <c r="BA3903" s="193"/>
      <c r="BB3903" s="193"/>
      <c r="BC3903" s="193"/>
      <c r="BD3903" s="193"/>
      <c r="BE3903" s="315"/>
      <c r="BF3903" s="315"/>
      <c r="BG3903" s="315"/>
      <c r="BH3903" s="315"/>
      <c r="BI3903" s="315"/>
      <c r="BJ3903" s="315"/>
      <c r="BK3903" s="315"/>
    </row>
    <row r="3904" spans="1:63" x14ac:dyDescent="0.25">
      <c r="A3904" s="9"/>
      <c r="B3904" s="43" t="s">
        <v>4654</v>
      </c>
      <c r="C3904" s="25" t="s">
        <v>1768</v>
      </c>
      <c r="D3904" s="193">
        <v>4.0087116999999997E-3</v>
      </c>
      <c r="E3904" s="193">
        <v>5.5126614999999996E-4</v>
      </c>
      <c r="F3904" s="193">
        <v>9.8168383000000006E-4</v>
      </c>
      <c r="G3904" s="193">
        <v>3.4891739999999999E-5</v>
      </c>
      <c r="H3904" s="193">
        <v>2.4342160999999999E-5</v>
      </c>
      <c r="I3904" s="193">
        <v>2.0303471000000001E-3</v>
      </c>
      <c r="J3904" s="193">
        <v>2.8176459000000002E-4</v>
      </c>
      <c r="K3904" s="193">
        <v>1.5535980999999999E-6</v>
      </c>
      <c r="L3904" s="193">
        <v>1.0286251E-4</v>
      </c>
      <c r="M3904" s="193">
        <v>0</v>
      </c>
      <c r="N3904" s="193">
        <v>0</v>
      </c>
      <c r="O3904" s="193">
        <v>0</v>
      </c>
      <c r="P3904" s="199">
        <f t="shared" ref="P3904:P3932" si="746">E3904/0.135</f>
        <v>4.0834529629629624E-3</v>
      </c>
      <c r="Q3904" s="240">
        <v>1.4641291999999999</v>
      </c>
      <c r="R3904" s="99">
        <v>4.6260519E-2</v>
      </c>
      <c r="S3904" s="99">
        <v>4.1134799999999999E-2</v>
      </c>
      <c r="T3904" s="99">
        <v>8.3532999999999998E-8</v>
      </c>
      <c r="U3904" s="99">
        <v>1.3687</v>
      </c>
      <c r="V3904" s="99">
        <v>1.211925E-4</v>
      </c>
      <c r="W3904" s="99">
        <v>7.9126000000000005E-3</v>
      </c>
      <c r="X3904" s="241">
        <f t="shared" ref="X3904:X3935" si="747">SUM(Y3904:AA3904)</f>
        <v>3.2996225289657994E-3</v>
      </c>
      <c r="Y3904" s="241">
        <f t="shared" ref="Y3904:Y3935" si="748">SUM(AB3904:AG3904)</f>
        <v>1.1142665698469999E-3</v>
      </c>
      <c r="Z3904" s="241">
        <f t="shared" ref="Z3904:Z3935" si="749">SUM(AH3904:AP3904)</f>
        <v>2.0693826876987996E-3</v>
      </c>
      <c r="AA3904" s="241">
        <f t="shared" ref="AA3904:AA3935" si="750">SUM(AQ3904:AR3904)</f>
        <v>1.1597327142E-4</v>
      </c>
      <c r="AB3904" s="258">
        <v>1.1313019E-4</v>
      </c>
      <c r="AC3904" s="258">
        <v>2.0554347000000001E-8</v>
      </c>
      <c r="AD3904" s="258">
        <v>4.1271881999999999E-4</v>
      </c>
      <c r="AE3904" s="258">
        <v>1.387405E-7</v>
      </c>
      <c r="AF3904" s="258">
        <v>5.8690797000000004E-4</v>
      </c>
      <c r="AG3904" s="258">
        <v>1.3502950000000001E-6</v>
      </c>
      <c r="AH3904" s="258">
        <v>7.4033403000000003E-5</v>
      </c>
      <c r="AI3904" s="258">
        <v>1.4275957E-6</v>
      </c>
      <c r="AJ3904" s="258">
        <v>2.70485E-7</v>
      </c>
      <c r="AK3904" s="258">
        <v>5.7507921999999999E-5</v>
      </c>
      <c r="AL3904" s="258">
        <v>4.359236E-8</v>
      </c>
      <c r="AM3904" s="258">
        <v>1.836388E-10</v>
      </c>
      <c r="AN3904" s="258">
        <v>1.8787065999999999E-3</v>
      </c>
      <c r="AO3904" s="258">
        <v>3.3224805000000001E-5</v>
      </c>
      <c r="AP3904" s="258">
        <v>2.4168100999999999E-5</v>
      </c>
      <c r="AQ3904" s="258">
        <v>2.5961142E-7</v>
      </c>
      <c r="AR3904" s="258">
        <v>1.1571366E-4</v>
      </c>
      <c r="AT3904" s="193"/>
      <c r="AU3904" s="193"/>
      <c r="AV3904" s="193"/>
      <c r="AW3904" s="193"/>
      <c r="AX3904" s="193"/>
      <c r="AY3904" s="193"/>
      <c r="AZ3904" s="193"/>
      <c r="BA3904" s="193"/>
      <c r="BB3904" s="193"/>
      <c r="BC3904" s="193"/>
      <c r="BD3904" s="193"/>
      <c r="BE3904" s="315"/>
      <c r="BF3904" s="315"/>
      <c r="BG3904" s="315"/>
      <c r="BH3904" s="315"/>
      <c r="BI3904" s="315"/>
      <c r="BJ3904" s="315"/>
      <c r="BK3904" s="315"/>
    </row>
    <row r="3905" spans="1:63" x14ac:dyDescent="0.25">
      <c r="A3905" s="9"/>
      <c r="B3905" s="43" t="s">
        <v>4654</v>
      </c>
      <c r="C3905" s="25" t="s">
        <v>1767</v>
      </c>
      <c r="D3905" s="193">
        <v>3.6791434999999999E-3</v>
      </c>
      <c r="E3905" s="193">
        <v>5.8026189999999997E-4</v>
      </c>
      <c r="F3905" s="193">
        <v>1.0389808E-3</v>
      </c>
      <c r="G3905" s="193">
        <v>3.6059653999999997E-5</v>
      </c>
      <c r="H3905" s="193">
        <v>2.7053932999999999E-5</v>
      </c>
      <c r="I3905" s="193">
        <v>1.5958792E-3</v>
      </c>
      <c r="J3905" s="193">
        <v>2.8928021000000002E-4</v>
      </c>
      <c r="K3905" s="193">
        <v>1.6086257E-6</v>
      </c>
      <c r="L3905" s="193">
        <v>1.1001917E-4</v>
      </c>
      <c r="M3905" s="193">
        <v>0</v>
      </c>
      <c r="N3905" s="193">
        <v>0</v>
      </c>
      <c r="O3905" s="193">
        <v>0</v>
      </c>
      <c r="P3905" s="199">
        <f t="shared" si="746"/>
        <v>4.2982362962962961E-3</v>
      </c>
      <c r="Q3905" s="240">
        <v>1.5116158</v>
      </c>
      <c r="R3905" s="99">
        <v>4.5534097000000003E-2</v>
      </c>
      <c r="S3905" s="99">
        <v>4.2633919999999999E-2</v>
      </c>
      <c r="T3905" s="99">
        <v>8.0107000000000004E-8</v>
      </c>
      <c r="U3905" s="99">
        <v>1.4151</v>
      </c>
      <c r="V3905" s="99">
        <v>1.250744E-4</v>
      </c>
      <c r="W3905" s="99">
        <v>8.2226E-3</v>
      </c>
      <c r="X3905" s="241">
        <f t="shared" si="747"/>
        <v>3.3231859039307707E-3</v>
      </c>
      <c r="Y3905" s="241">
        <f t="shared" si="748"/>
        <v>1.0650194272120003E-3</v>
      </c>
      <c r="Z3905" s="241">
        <f t="shared" si="749"/>
        <v>2.1439869478687701E-3</v>
      </c>
      <c r="AA3905" s="241">
        <f t="shared" si="750"/>
        <v>1.1417952885E-4</v>
      </c>
      <c r="AB3905" s="258">
        <v>1.190809E-4</v>
      </c>
      <c r="AC3905" s="258">
        <v>1.9857552000000001E-8</v>
      </c>
      <c r="AD3905" s="258">
        <v>4.2677810999999999E-4</v>
      </c>
      <c r="AE3905" s="258">
        <v>1.4709605999999999E-7</v>
      </c>
      <c r="AF3905" s="258">
        <v>5.1759386000000004E-4</v>
      </c>
      <c r="AG3905" s="258">
        <v>1.3996036E-6</v>
      </c>
      <c r="AH3905" s="258">
        <v>7.7926820999999998E-5</v>
      </c>
      <c r="AI3905" s="258">
        <v>1.5096776E-6</v>
      </c>
      <c r="AJ3905" s="258">
        <v>2.7987866E-7</v>
      </c>
      <c r="AK3905" s="258">
        <v>5.9454718000000001E-5</v>
      </c>
      <c r="AL3905" s="258">
        <v>4.5151517999999998E-8</v>
      </c>
      <c r="AM3905" s="258">
        <v>1.9009077E-10</v>
      </c>
      <c r="AN3905" s="258">
        <v>1.9424192E-3</v>
      </c>
      <c r="AO3905" s="258">
        <v>3.5618502999999999E-5</v>
      </c>
      <c r="AP3905" s="258">
        <v>2.6732808000000001E-5</v>
      </c>
      <c r="AQ3905" s="258">
        <v>2.7784884999999997E-7</v>
      </c>
      <c r="AR3905" s="258">
        <v>1.1390168E-4</v>
      </c>
      <c r="AT3905" s="193"/>
      <c r="AU3905" s="193"/>
      <c r="AV3905" s="193"/>
      <c r="AW3905" s="193"/>
      <c r="AX3905" s="193"/>
      <c r="AY3905" s="193"/>
      <c r="AZ3905" s="193"/>
      <c r="BA3905" s="193"/>
      <c r="BB3905" s="193"/>
      <c r="BC3905" s="193"/>
      <c r="BD3905" s="193"/>
      <c r="BE3905" s="315"/>
      <c r="BF3905" s="315"/>
      <c r="BG3905" s="315"/>
      <c r="BH3905" s="315"/>
      <c r="BI3905" s="315"/>
      <c r="BJ3905" s="315"/>
      <c r="BK3905" s="315"/>
    </row>
    <row r="3906" spans="1:63" x14ac:dyDescent="0.25">
      <c r="A3906" s="9"/>
      <c r="B3906" s="43" t="s">
        <v>4654</v>
      </c>
      <c r="C3906" s="25" t="s">
        <v>1766</v>
      </c>
      <c r="D3906" s="193">
        <v>3.8583482999999998E-3</v>
      </c>
      <c r="E3906" s="193">
        <v>7.5815856000000003E-4</v>
      </c>
      <c r="F3906" s="193">
        <v>1.1017784E-3</v>
      </c>
      <c r="G3906" s="193">
        <v>5.5424808E-5</v>
      </c>
      <c r="H3906" s="193">
        <v>4.9268765000000003E-5</v>
      </c>
      <c r="I3906" s="193">
        <v>1.2284859E-3</v>
      </c>
      <c r="J3906" s="193">
        <v>5.3112283999999998E-4</v>
      </c>
      <c r="K3906" s="193">
        <v>1.7331376999999999E-6</v>
      </c>
      <c r="L3906" s="193">
        <v>1.3237587E-4</v>
      </c>
      <c r="M3906" s="193">
        <v>0</v>
      </c>
      <c r="N3906" s="193">
        <v>0</v>
      </c>
      <c r="O3906" s="193">
        <v>0</v>
      </c>
      <c r="P3906" s="199">
        <f t="shared" si="746"/>
        <v>5.6159893333333332E-3</v>
      </c>
      <c r="Q3906" s="240">
        <v>1.5572973000000001</v>
      </c>
      <c r="R3906" s="99">
        <v>5.3272602000000002E-2</v>
      </c>
      <c r="S3906" s="99">
        <v>4.5120319999999998E-2</v>
      </c>
      <c r="T3906" s="99">
        <v>1.0106000000000001E-7</v>
      </c>
      <c r="U3906" s="99">
        <v>1.45</v>
      </c>
      <c r="V3906" s="99">
        <v>1.3460809999999999E-4</v>
      </c>
      <c r="W3906" s="99">
        <v>8.7697000000000001E-3</v>
      </c>
      <c r="X3906" s="241">
        <f t="shared" si="747"/>
        <v>3.6614693000352697E-3</v>
      </c>
      <c r="Y3906" s="241">
        <f t="shared" si="748"/>
        <v>1.2366200717399999E-3</v>
      </c>
      <c r="Z3906" s="241">
        <f t="shared" si="749"/>
        <v>2.29124878242527E-3</v>
      </c>
      <c r="AA3906" s="241">
        <f t="shared" si="750"/>
        <v>1.3360044587000001E-4</v>
      </c>
      <c r="AB3906" s="258">
        <v>1.5558162E-4</v>
      </c>
      <c r="AC3906" s="258">
        <v>2.3272239999999999E-8</v>
      </c>
      <c r="AD3906" s="258">
        <v>6.1631621999999999E-4</v>
      </c>
      <c r="AE3906" s="258">
        <v>1.594029E-7</v>
      </c>
      <c r="AF3906" s="258">
        <v>4.6305856000000001E-4</v>
      </c>
      <c r="AG3906" s="258">
        <v>1.4809966E-6</v>
      </c>
      <c r="AH3906" s="258">
        <v>1.018136E-4</v>
      </c>
      <c r="AI3906" s="258">
        <v>1.6058010999999999E-6</v>
      </c>
      <c r="AJ3906" s="258">
        <v>4.5353706E-7</v>
      </c>
      <c r="AK3906" s="258">
        <v>1.2065744E-4</v>
      </c>
      <c r="AL3906" s="258">
        <v>3.9969592000000002E-8</v>
      </c>
      <c r="AM3906" s="258">
        <v>1.9267327000000001E-10</v>
      </c>
      <c r="AN3906" s="258">
        <v>1.9904392000000002E-3</v>
      </c>
      <c r="AO3906" s="258">
        <v>4.1477748000000002E-5</v>
      </c>
      <c r="AP3906" s="258">
        <v>3.4761293999999999E-5</v>
      </c>
      <c r="AQ3906" s="258">
        <v>3.4352587000000001E-7</v>
      </c>
      <c r="AR3906" s="258">
        <v>1.3325692000000001E-4</v>
      </c>
      <c r="AT3906" s="193"/>
      <c r="AU3906" s="193"/>
      <c r="AV3906" s="193"/>
      <c r="AW3906" s="193"/>
      <c r="AX3906" s="193"/>
      <c r="AY3906" s="193"/>
      <c r="AZ3906" s="193"/>
      <c r="BA3906" s="193"/>
      <c r="BB3906" s="193"/>
      <c r="BC3906" s="193"/>
      <c r="BD3906" s="193"/>
      <c r="BE3906" s="315"/>
      <c r="BF3906" s="315"/>
      <c r="BG3906" s="315"/>
      <c r="BH3906" s="315"/>
      <c r="BI3906" s="315"/>
      <c r="BJ3906" s="315"/>
      <c r="BK3906" s="315"/>
    </row>
    <row r="3907" spans="1:63" x14ac:dyDescent="0.25">
      <c r="A3907" s="9"/>
      <c r="B3907" s="43" t="s">
        <v>4654</v>
      </c>
      <c r="C3907" s="25" t="s">
        <v>3846</v>
      </c>
      <c r="D3907" s="193">
        <v>3.7285417E-3</v>
      </c>
      <c r="E3907" s="193">
        <v>4.3789424E-4</v>
      </c>
      <c r="F3907" s="193">
        <v>9.1077883000000004E-4</v>
      </c>
      <c r="G3907" s="193">
        <v>4.0092697999999998E-5</v>
      </c>
      <c r="H3907" s="193">
        <v>2.0677138E-5</v>
      </c>
      <c r="I3907" s="193">
        <v>1.9981482E-3</v>
      </c>
      <c r="J3907" s="193">
        <v>2.7586895000000002E-4</v>
      </c>
      <c r="K3907" s="193">
        <v>1.3997919999999999E-6</v>
      </c>
      <c r="L3907" s="193">
        <v>4.3681818000000002E-5</v>
      </c>
      <c r="M3907" s="193">
        <v>0</v>
      </c>
      <c r="N3907" s="193">
        <v>0</v>
      </c>
      <c r="O3907" s="193">
        <v>0</v>
      </c>
      <c r="P3907" s="199">
        <f t="shared" si="746"/>
        <v>3.2436610370370367E-3</v>
      </c>
      <c r="Q3907" s="240">
        <v>1.3984624000000001</v>
      </c>
      <c r="R3907" s="99">
        <v>3.1487574999999997E-2</v>
      </c>
      <c r="S3907" s="99">
        <v>4.5171839999999998E-2</v>
      </c>
      <c r="T3907" s="99">
        <v>5.5386999999999998E-8</v>
      </c>
      <c r="U3907" s="99">
        <v>1.3137000000000001</v>
      </c>
      <c r="V3907" s="99">
        <v>2.2361120000000001E-4</v>
      </c>
      <c r="W3907" s="99">
        <v>7.8793000000000005E-3</v>
      </c>
      <c r="X3907" s="241">
        <f t="shared" si="747"/>
        <v>1.8337810347631102E-3</v>
      </c>
      <c r="Y3907" s="241">
        <f t="shared" si="748"/>
        <v>1.070875374682E-3</v>
      </c>
      <c r="Z3907" s="241">
        <f t="shared" si="749"/>
        <v>6.8393337459111004E-4</v>
      </c>
      <c r="AA3907" s="241">
        <f t="shared" si="750"/>
        <v>7.8972285489999997E-5</v>
      </c>
      <c r="AB3907" s="258">
        <v>8.9851702000000005E-5</v>
      </c>
      <c r="AC3907" s="258">
        <v>1.2218922E-8</v>
      </c>
      <c r="AD3907" s="258">
        <v>4.1583994000000003E-4</v>
      </c>
      <c r="AE3907" s="258">
        <v>1.2409425999999999E-7</v>
      </c>
      <c r="AF3907" s="258">
        <v>5.6356826000000001E-4</v>
      </c>
      <c r="AG3907" s="258">
        <v>1.4791595E-6</v>
      </c>
      <c r="AH3907" s="258">
        <v>5.8795600999999999E-5</v>
      </c>
      <c r="AI3907" s="258">
        <v>1.3266477E-6</v>
      </c>
      <c r="AJ3907" s="258">
        <v>3.2188461000000001E-7</v>
      </c>
      <c r="AK3907" s="258">
        <v>5.7475441000000001E-5</v>
      </c>
      <c r="AL3907" s="258">
        <v>4.5923471999999999E-8</v>
      </c>
      <c r="AM3907" s="258">
        <v>1.8970911E-10</v>
      </c>
      <c r="AN3907" s="258">
        <v>5.4669926000000004E-4</v>
      </c>
      <c r="AO3907" s="258">
        <v>1.0836929000000001E-5</v>
      </c>
      <c r="AP3907" s="258">
        <v>8.4314981E-6</v>
      </c>
      <c r="AQ3907" s="258">
        <v>1.5743549000000001E-7</v>
      </c>
      <c r="AR3907" s="258">
        <v>7.881485E-5</v>
      </c>
      <c r="AT3907" s="193"/>
      <c r="AU3907" s="193"/>
      <c r="AV3907" s="193"/>
      <c r="AW3907" s="193"/>
      <c r="AX3907" s="193"/>
      <c r="AY3907" s="193"/>
      <c r="AZ3907" s="193"/>
      <c r="BA3907" s="193"/>
      <c r="BB3907" s="193"/>
      <c r="BC3907" s="193"/>
      <c r="BD3907" s="193"/>
      <c r="BE3907" s="315"/>
      <c r="BF3907" s="315"/>
      <c r="BG3907" s="315"/>
      <c r="BH3907" s="315"/>
      <c r="BI3907" s="315"/>
      <c r="BJ3907" s="315"/>
      <c r="BK3907" s="315"/>
    </row>
    <row r="3908" spans="1:63" x14ac:dyDescent="0.25">
      <c r="A3908" s="9"/>
      <c r="B3908" s="43" t="s">
        <v>4654</v>
      </c>
      <c r="C3908" s="25" t="s">
        <v>2810</v>
      </c>
      <c r="D3908" s="193">
        <v>3.4028253E-3</v>
      </c>
      <c r="E3908" s="193">
        <v>4.7134823000000002E-4</v>
      </c>
      <c r="F3908" s="193">
        <v>9.6892034000000001E-4</v>
      </c>
      <c r="G3908" s="193">
        <v>4.1507939000000003E-5</v>
      </c>
      <c r="H3908" s="193">
        <v>2.3338824999999999E-5</v>
      </c>
      <c r="I3908" s="193">
        <v>1.5631745E-3</v>
      </c>
      <c r="J3908" s="193">
        <v>2.8382591000000002E-4</v>
      </c>
      <c r="K3908" s="193">
        <v>1.4532870999999999E-6</v>
      </c>
      <c r="L3908" s="193">
        <v>4.9256272000000001E-5</v>
      </c>
      <c r="M3908" s="193">
        <v>0</v>
      </c>
      <c r="N3908" s="193">
        <v>0</v>
      </c>
      <c r="O3908" s="193">
        <v>0</v>
      </c>
      <c r="P3908" s="199">
        <f t="shared" si="746"/>
        <v>3.4914683703703704E-3</v>
      </c>
      <c r="Q3908" s="240">
        <v>1.4448224000000001</v>
      </c>
      <c r="R3908" s="99">
        <v>3.1230593000000001E-2</v>
      </c>
      <c r="S3908" s="99">
        <v>4.6862479999999998E-2</v>
      </c>
      <c r="T3908" s="99">
        <v>5.3774999999999997E-8</v>
      </c>
      <c r="U3908" s="99">
        <v>1.3583000000000001</v>
      </c>
      <c r="V3908" s="99">
        <v>2.314072E-4</v>
      </c>
      <c r="W3908" s="99">
        <v>8.1978999999999993E-3</v>
      </c>
      <c r="X3908" s="241">
        <f t="shared" si="747"/>
        <v>1.81391056309184E-3</v>
      </c>
      <c r="Y3908" s="241">
        <f t="shared" si="748"/>
        <v>1.0227713834259999E-3</v>
      </c>
      <c r="Z3908" s="241">
        <f t="shared" si="749"/>
        <v>7.1278809831584007E-4</v>
      </c>
      <c r="AA3908" s="241">
        <f t="shared" si="750"/>
        <v>7.8351081350000001E-5</v>
      </c>
      <c r="AB3908" s="258">
        <v>9.6717827000000005E-5</v>
      </c>
      <c r="AC3908" s="258">
        <v>1.1761146E-8</v>
      </c>
      <c r="AD3908" s="258">
        <v>4.3009238999999999E-4</v>
      </c>
      <c r="AE3908" s="258">
        <v>1.3243448E-7</v>
      </c>
      <c r="AF3908" s="258">
        <v>4.9428237000000001E-4</v>
      </c>
      <c r="AG3908" s="258">
        <v>1.5346008E-6</v>
      </c>
      <c r="AH3908" s="258">
        <v>6.3288103000000003E-5</v>
      </c>
      <c r="AI3908" s="258">
        <v>1.4100513E-6</v>
      </c>
      <c r="AJ3908" s="258">
        <v>3.3353187999999999E-7</v>
      </c>
      <c r="AK3908" s="258">
        <v>5.9418888999999998E-5</v>
      </c>
      <c r="AL3908" s="258">
        <v>4.7650477000000003E-8</v>
      </c>
      <c r="AM3908" s="258">
        <v>1.9665884E-10</v>
      </c>
      <c r="AN3908" s="258">
        <v>5.6527097000000001E-4</v>
      </c>
      <c r="AO3908" s="258">
        <v>1.2500407000000001E-5</v>
      </c>
      <c r="AP3908" s="258">
        <v>1.0518298999999999E-5</v>
      </c>
      <c r="AQ3908" s="258">
        <v>1.7350534999999999E-7</v>
      </c>
      <c r="AR3908" s="258">
        <v>7.8177575999999996E-5</v>
      </c>
      <c r="AT3908" s="193"/>
      <c r="AU3908" s="193"/>
      <c r="AV3908" s="193"/>
      <c r="AW3908" s="193"/>
      <c r="AX3908" s="193"/>
      <c r="AY3908" s="193"/>
      <c r="AZ3908" s="193"/>
      <c r="BA3908" s="193"/>
      <c r="BB3908" s="193"/>
      <c r="BC3908" s="193"/>
      <c r="BD3908" s="193"/>
      <c r="BE3908" s="315"/>
      <c r="BF3908" s="315"/>
      <c r="BG3908" s="315"/>
      <c r="BH3908" s="315"/>
      <c r="BI3908" s="315"/>
      <c r="BJ3908" s="315"/>
      <c r="BK3908" s="315"/>
    </row>
    <row r="3909" spans="1:63" x14ac:dyDescent="0.25">
      <c r="A3909" s="9"/>
      <c r="B3909" s="43" t="s">
        <v>4654</v>
      </c>
      <c r="C3909" s="25" t="s">
        <v>2809</v>
      </c>
      <c r="D3909" s="193">
        <v>3.5752619E-3</v>
      </c>
      <c r="E3909" s="193">
        <v>6.4656350999999998E-4</v>
      </c>
      <c r="F3909" s="193">
        <v>1.0300295E-3</v>
      </c>
      <c r="G3909" s="193">
        <v>6.1008185999999998E-5</v>
      </c>
      <c r="H3909" s="193">
        <v>4.5462598000000002E-5</v>
      </c>
      <c r="I3909" s="193">
        <v>1.1949726999999999E-3</v>
      </c>
      <c r="J3909" s="193">
        <v>5.2553387999999996E-4</v>
      </c>
      <c r="K3909" s="193">
        <v>1.574004E-6</v>
      </c>
      <c r="L3909" s="193">
        <v>7.0117541E-5</v>
      </c>
      <c r="M3909" s="193">
        <v>0</v>
      </c>
      <c r="N3909" s="193">
        <v>0</v>
      </c>
      <c r="O3909" s="193">
        <v>0</v>
      </c>
      <c r="P3909" s="199">
        <f t="shared" si="746"/>
        <v>4.7893593333333331E-3</v>
      </c>
      <c r="Q3909" s="240">
        <v>1.4887572</v>
      </c>
      <c r="R3909" s="99">
        <v>3.8616655999999999E-2</v>
      </c>
      <c r="S3909" s="99">
        <v>4.945248E-2</v>
      </c>
      <c r="T3909" s="99">
        <v>7.4084000000000003E-8</v>
      </c>
      <c r="U3909" s="99">
        <v>1.3916999999999999</v>
      </c>
      <c r="V3909" s="99">
        <v>2.435537E-4</v>
      </c>
      <c r="W3909" s="99">
        <v>8.7443999999999994E-3</v>
      </c>
      <c r="X3909" s="241">
        <f t="shared" si="747"/>
        <v>2.1151480744330199E-3</v>
      </c>
      <c r="Y3909" s="241">
        <f t="shared" si="748"/>
        <v>1.1933467775200001E-3</v>
      </c>
      <c r="Z3909" s="241">
        <f t="shared" si="749"/>
        <v>8.2491211056301991E-4</v>
      </c>
      <c r="AA3909" s="241">
        <f t="shared" si="750"/>
        <v>9.6889186349999993E-5</v>
      </c>
      <c r="AB3909" s="258">
        <v>1.3266798000000001E-4</v>
      </c>
      <c r="AC3909" s="258">
        <v>1.4976310000000001E-8</v>
      </c>
      <c r="AD3909" s="258">
        <v>6.1971973999999999E-4</v>
      </c>
      <c r="AE3909" s="258">
        <v>1.4438581000000001E-7</v>
      </c>
      <c r="AF3909" s="258">
        <v>4.3918042000000001E-4</v>
      </c>
      <c r="AG3909" s="258">
        <v>1.6192754E-6</v>
      </c>
      <c r="AH3909" s="258">
        <v>8.6814484000000003E-5</v>
      </c>
      <c r="AI3909" s="258">
        <v>1.5037734E-6</v>
      </c>
      <c r="AJ3909" s="258">
        <v>5.0851994E-7</v>
      </c>
      <c r="AK3909" s="258">
        <v>1.2062433E-4</v>
      </c>
      <c r="AL3909" s="258">
        <v>4.2528823000000003E-8</v>
      </c>
      <c r="AM3909" s="258">
        <v>1.9940001999999999E-10</v>
      </c>
      <c r="AN3909" s="258">
        <v>5.7945374999999999E-4</v>
      </c>
      <c r="AO3909" s="258">
        <v>1.7791427000000001E-5</v>
      </c>
      <c r="AP3909" s="258">
        <v>1.8173097999999998E-5</v>
      </c>
      <c r="AQ3909" s="258">
        <v>2.3661735000000001E-7</v>
      </c>
      <c r="AR3909" s="258">
        <v>9.6652568999999999E-5</v>
      </c>
      <c r="AT3909" s="193"/>
      <c r="AU3909" s="193"/>
      <c r="AV3909" s="193"/>
      <c r="AW3909" s="193"/>
      <c r="AX3909" s="193"/>
      <c r="AY3909" s="193"/>
      <c r="AZ3909" s="193"/>
      <c r="BA3909" s="193"/>
      <c r="BB3909" s="193"/>
      <c r="BC3909" s="193"/>
      <c r="BD3909" s="193"/>
      <c r="BE3909" s="315"/>
      <c r="BF3909" s="315"/>
      <c r="BG3909" s="315"/>
      <c r="BH3909" s="315"/>
      <c r="BI3909" s="315"/>
      <c r="BJ3909" s="315"/>
      <c r="BK3909" s="315"/>
    </row>
    <row r="3910" spans="1:63" x14ac:dyDescent="0.25">
      <c r="A3910" s="9"/>
      <c r="B3910" s="43" t="s">
        <v>4654</v>
      </c>
      <c r="C3910" s="25" t="s">
        <v>2808</v>
      </c>
      <c r="D3910" s="193">
        <v>3.8814324999999999E-3</v>
      </c>
      <c r="E3910" s="193">
        <v>6.2655548000000003E-4</v>
      </c>
      <c r="F3910" s="193">
        <v>1.1679546999999999E-3</v>
      </c>
      <c r="G3910" s="193">
        <v>4.3048167000000002E-5</v>
      </c>
      <c r="H3910" s="193">
        <v>1.3174705999999999E-4</v>
      </c>
      <c r="I3910" s="193">
        <v>1.3524162E-3</v>
      </c>
      <c r="J3910" s="193">
        <v>3.9179056000000003E-4</v>
      </c>
      <c r="K3910" s="193">
        <v>1.9273037E-6</v>
      </c>
      <c r="L3910" s="193">
        <v>1.6599303000000001E-4</v>
      </c>
      <c r="M3910" s="193">
        <v>0</v>
      </c>
      <c r="N3910" s="193">
        <v>0</v>
      </c>
      <c r="O3910" s="193">
        <v>0</v>
      </c>
      <c r="P3910" s="199">
        <f t="shared" si="746"/>
        <v>4.6411517037037034E-3</v>
      </c>
      <c r="Q3910" s="240">
        <v>1.6534796</v>
      </c>
      <c r="R3910" s="99">
        <v>3.9856532E-2</v>
      </c>
      <c r="S3910" s="99">
        <v>3.51232E-2</v>
      </c>
      <c r="T3910" s="99">
        <v>6.7447999999999996E-8</v>
      </c>
      <c r="U3910" s="99">
        <v>1.5712999999999999</v>
      </c>
      <c r="V3910" s="99">
        <v>1.072026E-4</v>
      </c>
      <c r="W3910" s="99">
        <v>7.0926000000000001E-3</v>
      </c>
      <c r="X3910" s="241">
        <f t="shared" si="747"/>
        <v>4.1221033166775507E-3</v>
      </c>
      <c r="Y3910" s="241">
        <f t="shared" si="748"/>
        <v>1.1804105351980001E-3</v>
      </c>
      <c r="Z3910" s="241">
        <f t="shared" si="749"/>
        <v>2.8415873977695504E-3</v>
      </c>
      <c r="AA3910" s="241">
        <f t="shared" si="750"/>
        <v>1.0010538371E-4</v>
      </c>
      <c r="AB3910" s="258">
        <v>1.2711003000000001E-4</v>
      </c>
      <c r="AC3910" s="258">
        <v>1.5756477999999999E-8</v>
      </c>
      <c r="AD3910" s="258">
        <v>5.5181882000000001E-4</v>
      </c>
      <c r="AE3910" s="258">
        <v>1.8679352E-7</v>
      </c>
      <c r="AF3910" s="258">
        <v>5.0012804999999998E-4</v>
      </c>
      <c r="AG3910" s="258">
        <v>1.1510852E-6</v>
      </c>
      <c r="AH3910" s="258">
        <v>8.3145159000000006E-5</v>
      </c>
      <c r="AI3910" s="258">
        <v>1.6949155E-6</v>
      </c>
      <c r="AJ3910" s="258">
        <v>3.3634400999999999E-7</v>
      </c>
      <c r="AK3910" s="258">
        <v>8.0588629000000002E-5</v>
      </c>
      <c r="AL3910" s="258">
        <v>5.7379746999999997E-8</v>
      </c>
      <c r="AM3910" s="258">
        <v>2.3751254999999998E-10</v>
      </c>
      <c r="AN3910" s="258">
        <v>2.5929410000000001E-3</v>
      </c>
      <c r="AO3910" s="258">
        <v>4.7201353000000003E-5</v>
      </c>
      <c r="AP3910" s="258">
        <v>3.5622379999999998E-5</v>
      </c>
      <c r="AQ3910" s="258">
        <v>3.9304871000000002E-7</v>
      </c>
      <c r="AR3910" s="258">
        <v>9.9712335E-5</v>
      </c>
      <c r="AT3910" s="193"/>
      <c r="AU3910" s="193"/>
      <c r="AV3910" s="193"/>
      <c r="AW3910" s="193"/>
      <c r="AX3910" s="193"/>
      <c r="AY3910" s="193"/>
      <c r="AZ3910" s="193"/>
      <c r="BA3910" s="193"/>
      <c r="BB3910" s="193"/>
      <c r="BC3910" s="193"/>
      <c r="BD3910" s="193"/>
      <c r="BE3910" s="315"/>
      <c r="BF3910" s="315"/>
      <c r="BG3910" s="315"/>
      <c r="BH3910" s="315"/>
      <c r="BI3910" s="315"/>
      <c r="BJ3910" s="315"/>
      <c r="BK3910" s="315"/>
    </row>
    <row r="3911" spans="1:63" x14ac:dyDescent="0.25">
      <c r="A3911" s="9"/>
      <c r="B3911" s="43" t="s">
        <v>4654</v>
      </c>
      <c r="C3911" s="25" t="s">
        <v>4022</v>
      </c>
      <c r="D3911" s="193">
        <v>4.8479252000000004E-3</v>
      </c>
      <c r="E3911" s="193">
        <v>7.3624860999999995E-4</v>
      </c>
      <c r="F3911" s="193">
        <v>1.2812717000000001E-3</v>
      </c>
      <c r="G3911" s="193">
        <v>6.9466227999999999E-5</v>
      </c>
      <c r="H3911" s="193">
        <v>1.5743826E-4</v>
      </c>
      <c r="I3911" s="193">
        <v>1.6760465E-3</v>
      </c>
      <c r="J3911" s="193">
        <v>7.2199763000000002E-4</v>
      </c>
      <c r="K3911" s="193">
        <v>2.0908722000000001E-6</v>
      </c>
      <c r="L3911" s="193">
        <v>2.0336546000000001E-4</v>
      </c>
      <c r="M3911" s="193">
        <v>0</v>
      </c>
      <c r="N3911" s="193">
        <v>0</v>
      </c>
      <c r="O3911" s="193">
        <v>0</v>
      </c>
      <c r="P3911" s="199">
        <f t="shared" si="746"/>
        <v>5.4536934074074063E-3</v>
      </c>
      <c r="Q3911" s="240">
        <v>1.7039492999999999</v>
      </c>
      <c r="R3911" s="99">
        <v>4.3762089999999997E-2</v>
      </c>
      <c r="S3911" s="99">
        <v>3.7229360000000003E-2</v>
      </c>
      <c r="T3911" s="99">
        <v>7.4224000000000003E-8</v>
      </c>
      <c r="U3911" s="99">
        <v>1.6153</v>
      </c>
      <c r="V3911" s="99">
        <v>1.160348E-4</v>
      </c>
      <c r="W3911" s="99">
        <v>7.5417000000000001E-3</v>
      </c>
      <c r="X3911" s="241">
        <f t="shared" si="747"/>
        <v>4.6832176234841705E-3</v>
      </c>
      <c r="Y3911" s="241">
        <f t="shared" si="748"/>
        <v>1.5493164690049998E-3</v>
      </c>
      <c r="Z3911" s="241">
        <f t="shared" si="749"/>
        <v>3.0239059548291701E-3</v>
      </c>
      <c r="AA3911" s="241">
        <f t="shared" si="750"/>
        <v>1.0999519965E-4</v>
      </c>
      <c r="AB3911" s="258">
        <v>1.4948093000000001E-4</v>
      </c>
      <c r="AC3911" s="258">
        <v>1.6855145000000001E-8</v>
      </c>
      <c r="AD3911" s="258">
        <v>8.1182249999999997E-4</v>
      </c>
      <c r="AE3911" s="258">
        <v>2.0881265999999999E-7</v>
      </c>
      <c r="AF3911" s="258">
        <v>5.8656929000000003E-4</v>
      </c>
      <c r="AG3911" s="258">
        <v>1.2180812E-6</v>
      </c>
      <c r="AH3911" s="258">
        <v>9.7776941999999997E-5</v>
      </c>
      <c r="AI3911" s="258">
        <v>1.8628525000000001E-6</v>
      </c>
      <c r="AJ3911" s="258">
        <v>5.7363144999999995E-7</v>
      </c>
      <c r="AK3911" s="258">
        <v>1.6433094000000001E-4</v>
      </c>
      <c r="AL3911" s="258">
        <v>5.0706661E-8</v>
      </c>
      <c r="AM3911" s="258">
        <v>2.4221816999999998E-10</v>
      </c>
      <c r="AN3911" s="258">
        <v>2.6657447000000001E-3</v>
      </c>
      <c r="AO3911" s="258">
        <v>5.0959321000000003E-5</v>
      </c>
      <c r="AP3911" s="258">
        <v>4.2606618999999998E-5</v>
      </c>
      <c r="AQ3911" s="258">
        <v>5.0799965000000005E-7</v>
      </c>
      <c r="AR3911" s="258">
        <v>1.094872E-4</v>
      </c>
      <c r="AT3911" s="193"/>
      <c r="AU3911" s="193"/>
      <c r="AV3911" s="193"/>
      <c r="AW3911" s="193"/>
      <c r="AX3911" s="193"/>
      <c r="AY3911" s="193"/>
      <c r="AZ3911" s="193"/>
      <c r="BA3911" s="193"/>
      <c r="BB3911" s="193"/>
      <c r="BC3911" s="193"/>
      <c r="BD3911" s="193"/>
      <c r="BE3911" s="315"/>
      <c r="BF3911" s="315"/>
      <c r="BG3911" s="315"/>
      <c r="BH3911" s="315"/>
      <c r="BI3911" s="315"/>
      <c r="BJ3911" s="315"/>
      <c r="BK3911" s="315"/>
    </row>
    <row r="3912" spans="1:63" x14ac:dyDescent="0.25">
      <c r="A3912" s="9"/>
      <c r="B3912" s="43" t="s">
        <v>4654</v>
      </c>
      <c r="C3912" s="25" t="s">
        <v>2778</v>
      </c>
      <c r="D3912" s="193">
        <v>8.2890167000000004E-3</v>
      </c>
      <c r="E3912" s="193">
        <v>7.9306845000000001E-4</v>
      </c>
      <c r="F3912" s="193">
        <v>1.5066424E-3</v>
      </c>
      <c r="G3912" s="193">
        <v>5.5898401000000003E-5</v>
      </c>
      <c r="H3912" s="193">
        <v>7.4979460000000001E-4</v>
      </c>
      <c r="I3912" s="193">
        <v>4.3235375000000003E-3</v>
      </c>
      <c r="J3912" s="193">
        <v>6.5107727999999998E-4</v>
      </c>
      <c r="K3912" s="193">
        <v>1.9146944000000001E-6</v>
      </c>
      <c r="L3912" s="193">
        <v>2.0708337000000001E-4</v>
      </c>
      <c r="M3912" s="193">
        <v>0</v>
      </c>
      <c r="N3912" s="193">
        <v>0</v>
      </c>
      <c r="O3912" s="193">
        <v>0</v>
      </c>
      <c r="P3912" s="199">
        <f t="shared" si="746"/>
        <v>5.874581111111111E-3</v>
      </c>
      <c r="Q3912" s="240">
        <v>1.5036351999999999</v>
      </c>
      <c r="R3912" s="99">
        <v>3.4569451000000001E-2</v>
      </c>
      <c r="S3912" s="99">
        <v>6.1000799999999999E-3</v>
      </c>
      <c r="T3912" s="99">
        <v>7.9447999999999998E-8</v>
      </c>
      <c r="U3912" s="99">
        <v>1.4611000000000001</v>
      </c>
      <c r="V3912" s="99">
        <v>3.7629100000000002E-5</v>
      </c>
      <c r="W3912" s="99">
        <v>1.828E-3</v>
      </c>
      <c r="X3912" s="241">
        <f t="shared" si="747"/>
        <v>4.8524730452976002E-3</v>
      </c>
      <c r="Y3912" s="241">
        <f t="shared" si="748"/>
        <v>2.0180923102519998E-3</v>
      </c>
      <c r="Z3912" s="241">
        <f t="shared" si="749"/>
        <v>2.7474411494955997E-3</v>
      </c>
      <c r="AA3912" s="241">
        <f t="shared" si="750"/>
        <v>8.6939585549999996E-5</v>
      </c>
      <c r="AB3912" s="258">
        <v>1.607991E-4</v>
      </c>
      <c r="AC3912" s="258">
        <v>1.3036772E-8</v>
      </c>
      <c r="AD3912" s="258">
        <v>7.2360982000000003E-4</v>
      </c>
      <c r="AE3912" s="258">
        <v>3.3320835999999998E-7</v>
      </c>
      <c r="AF3912" s="258">
        <v>1.1331393999999999E-3</v>
      </c>
      <c r="AG3912" s="258">
        <v>1.9774511999999999E-7</v>
      </c>
      <c r="AH3912" s="258">
        <v>1.0516249E-4</v>
      </c>
      <c r="AI3912" s="258">
        <v>2.1694900999999998E-6</v>
      </c>
      <c r="AJ3912" s="258">
        <v>4.5683619999999999E-7</v>
      </c>
      <c r="AK3912" s="258">
        <v>1.4864635000000001E-4</v>
      </c>
      <c r="AL3912" s="258">
        <v>4.0484940999999999E-8</v>
      </c>
      <c r="AM3912" s="258">
        <v>2.012546E-10</v>
      </c>
      <c r="AN3912" s="258">
        <v>2.4115530999999999E-3</v>
      </c>
      <c r="AO3912" s="258">
        <v>4.5202415E-5</v>
      </c>
      <c r="AP3912" s="258">
        <v>3.4209782000000003E-5</v>
      </c>
      <c r="AQ3912" s="258">
        <v>4.7255455000000002E-7</v>
      </c>
      <c r="AR3912" s="258">
        <v>8.6467030999999995E-5</v>
      </c>
      <c r="AT3912" s="193"/>
      <c r="AU3912" s="193"/>
      <c r="AV3912" s="193"/>
      <c r="AW3912" s="193"/>
      <c r="AX3912" s="193"/>
      <c r="AY3912" s="193"/>
      <c r="AZ3912" s="193"/>
      <c r="BA3912" s="193"/>
      <c r="BB3912" s="193"/>
      <c r="BC3912" s="193"/>
      <c r="BD3912" s="193"/>
      <c r="BE3912" s="315"/>
      <c r="BF3912" s="315"/>
      <c r="BG3912" s="315"/>
      <c r="BH3912" s="315"/>
      <c r="BI3912" s="315"/>
      <c r="BJ3912" s="315"/>
      <c r="BK3912" s="315"/>
    </row>
    <row r="3913" spans="1:63" x14ac:dyDescent="0.25">
      <c r="A3913" s="9"/>
      <c r="B3913" s="43" t="s">
        <v>4654</v>
      </c>
      <c r="C3913" s="25" t="s">
        <v>799</v>
      </c>
      <c r="D3913" s="193">
        <v>4.0175890000000002E-3</v>
      </c>
      <c r="E3913" s="193">
        <v>6.1604900999999998E-4</v>
      </c>
      <c r="F3913" s="193">
        <v>8.9097543000000003E-4</v>
      </c>
      <c r="G3913" s="193">
        <v>3.6046454999999998E-5</v>
      </c>
      <c r="H3913" s="193">
        <v>2.6585684000000002E-5</v>
      </c>
      <c r="I3913" s="193">
        <v>2.0374116E-3</v>
      </c>
      <c r="J3913" s="193">
        <v>2.7913561000000002E-4</v>
      </c>
      <c r="K3913" s="193">
        <v>1.6252229E-6</v>
      </c>
      <c r="L3913" s="193">
        <v>1.2975992E-4</v>
      </c>
      <c r="M3913" s="193">
        <v>0</v>
      </c>
      <c r="N3913" s="193">
        <v>0</v>
      </c>
      <c r="O3913" s="193">
        <v>0</v>
      </c>
      <c r="P3913" s="199">
        <f t="shared" si="746"/>
        <v>4.5633259999999995E-3</v>
      </c>
      <c r="Q3913" s="240">
        <v>1.4624527</v>
      </c>
      <c r="R3913" s="99">
        <v>5.3150892999999998E-2</v>
      </c>
      <c r="S3913" s="99">
        <v>4.2093520000000002E-2</v>
      </c>
      <c r="T3913" s="99">
        <v>9.7363999999999998E-8</v>
      </c>
      <c r="U3913" s="99">
        <v>1.3588</v>
      </c>
      <c r="V3913" s="99">
        <v>1.265118E-4</v>
      </c>
      <c r="W3913" s="99">
        <v>8.2816999999999995E-3</v>
      </c>
      <c r="X3913" s="241">
        <f t="shared" si="747"/>
        <v>2.9178117285962499E-3</v>
      </c>
      <c r="Y3913" s="241">
        <f t="shared" si="748"/>
        <v>1.105227014767E-3</v>
      </c>
      <c r="Z3913" s="241">
        <f t="shared" si="749"/>
        <v>1.67933785459925E-3</v>
      </c>
      <c r="AA3913" s="241">
        <f t="shared" si="750"/>
        <v>1.3324685922999998E-4</v>
      </c>
      <c r="AB3913" s="258">
        <v>1.2643056999999999E-4</v>
      </c>
      <c r="AC3913" s="258">
        <v>2.3361387000000001E-8</v>
      </c>
      <c r="AD3913" s="258">
        <v>4.0786931E-4</v>
      </c>
      <c r="AE3913" s="258">
        <v>1.2731617999999999E-7</v>
      </c>
      <c r="AF3913" s="258">
        <v>5.6939537999999999E-4</v>
      </c>
      <c r="AG3913" s="258">
        <v>1.3810772000000001E-6</v>
      </c>
      <c r="AH3913" s="258">
        <v>8.2739453999999997E-5</v>
      </c>
      <c r="AI3913" s="258">
        <v>1.3023872E-6</v>
      </c>
      <c r="AJ3913" s="258">
        <v>2.7887905000000001E-7</v>
      </c>
      <c r="AK3913" s="258">
        <v>5.6182006000000002E-5</v>
      </c>
      <c r="AL3913" s="258">
        <v>4.4658405000000002E-8</v>
      </c>
      <c r="AM3913" s="258">
        <v>1.8694424999999999E-10</v>
      </c>
      <c r="AN3913" s="258">
        <v>1.4884531999999999E-3</v>
      </c>
      <c r="AO3913" s="258">
        <v>2.7150194999999999E-5</v>
      </c>
      <c r="AP3913" s="258">
        <v>2.3186888E-5</v>
      </c>
      <c r="AQ3913" s="258">
        <v>2.9979922999999998E-7</v>
      </c>
      <c r="AR3913" s="258">
        <v>1.3294705999999999E-4</v>
      </c>
      <c r="AT3913" s="193"/>
      <c r="AU3913" s="193"/>
      <c r="AV3913" s="193"/>
      <c r="AW3913" s="193"/>
      <c r="AX3913" s="193"/>
      <c r="AY3913" s="193"/>
      <c r="AZ3913" s="193"/>
      <c r="BA3913" s="193"/>
      <c r="BB3913" s="193"/>
      <c r="BC3913" s="193"/>
      <c r="BD3913" s="193"/>
      <c r="BE3913" s="315"/>
      <c r="BF3913" s="315"/>
      <c r="BG3913" s="315"/>
      <c r="BH3913" s="315"/>
      <c r="BI3913" s="315"/>
      <c r="BJ3913" s="315"/>
      <c r="BK3913" s="315"/>
    </row>
    <row r="3914" spans="1:63" x14ac:dyDescent="0.25">
      <c r="A3914" s="9"/>
      <c r="B3914" s="43" t="s">
        <v>4654</v>
      </c>
      <c r="C3914" s="25" t="s">
        <v>798</v>
      </c>
      <c r="D3914" s="193">
        <v>3.6730133999999998E-3</v>
      </c>
      <c r="E3914" s="193">
        <v>6.4726324000000004E-4</v>
      </c>
      <c r="F3914" s="193">
        <v>9.3076653000000002E-4</v>
      </c>
      <c r="G3914" s="193">
        <v>3.7229674999999999E-5</v>
      </c>
      <c r="H3914" s="193">
        <v>2.9335133E-5</v>
      </c>
      <c r="I3914" s="193">
        <v>1.6029198E-3</v>
      </c>
      <c r="J3914" s="193">
        <v>2.8615741999999999E-4</v>
      </c>
      <c r="K3914" s="193">
        <v>1.6814715000000001E-6</v>
      </c>
      <c r="L3914" s="193">
        <v>1.3766007E-4</v>
      </c>
      <c r="M3914" s="193">
        <v>0</v>
      </c>
      <c r="N3914" s="193">
        <v>0</v>
      </c>
      <c r="O3914" s="193">
        <v>0</v>
      </c>
      <c r="P3914" s="199">
        <f t="shared" si="746"/>
        <v>4.7945425185185186E-3</v>
      </c>
      <c r="Q3914" s="240">
        <v>1.5094841999999999</v>
      </c>
      <c r="R3914" s="99">
        <v>5.2212214999999999E-2</v>
      </c>
      <c r="S3914" s="99">
        <v>4.3633520000000002E-2</v>
      </c>
      <c r="T3914" s="99">
        <v>9.3126999999999997E-8</v>
      </c>
      <c r="U3914" s="99">
        <v>1.4049</v>
      </c>
      <c r="V3914" s="99">
        <v>1.3044940000000001E-4</v>
      </c>
      <c r="W3914" s="99">
        <v>8.6078999999999999E-3</v>
      </c>
      <c r="X3914" s="241">
        <f t="shared" si="747"/>
        <v>2.9249135091556698E-3</v>
      </c>
      <c r="Y3914" s="241">
        <f t="shared" si="748"/>
        <v>1.052491324347E-3</v>
      </c>
      <c r="Z3914" s="241">
        <f t="shared" si="749"/>
        <v>1.7414984109186699E-3</v>
      </c>
      <c r="AA3914" s="241">
        <f t="shared" si="750"/>
        <v>1.3092377389000001E-4</v>
      </c>
      <c r="AB3914" s="258">
        <v>1.3283676E-4</v>
      </c>
      <c r="AC3914" s="258">
        <v>2.2504876999999999E-8</v>
      </c>
      <c r="AD3914" s="258">
        <v>4.2172949999999998E-4</v>
      </c>
      <c r="AE3914" s="258">
        <v>1.3315177000000001E-7</v>
      </c>
      <c r="AF3914" s="258">
        <v>4.9633768999999997E-4</v>
      </c>
      <c r="AG3914" s="258">
        <v>1.4317177E-6</v>
      </c>
      <c r="AH3914" s="258">
        <v>8.6931029000000004E-5</v>
      </c>
      <c r="AI3914" s="258">
        <v>1.3598880999999999E-6</v>
      </c>
      <c r="AJ3914" s="258">
        <v>2.8841303999999999E-7</v>
      </c>
      <c r="AK3914" s="258">
        <v>5.8077720000000003E-5</v>
      </c>
      <c r="AL3914" s="258">
        <v>4.6223374000000003E-8</v>
      </c>
      <c r="AM3914" s="258">
        <v>1.9340466999999999E-10</v>
      </c>
      <c r="AN3914" s="258">
        <v>1.5389589999999999E-3</v>
      </c>
      <c r="AO3914" s="258">
        <v>2.9660015000000002E-5</v>
      </c>
      <c r="AP3914" s="258">
        <v>2.6175929000000001E-5</v>
      </c>
      <c r="AQ3914" s="258">
        <v>3.1888388999999998E-7</v>
      </c>
      <c r="AR3914" s="258">
        <v>1.3060489000000001E-4</v>
      </c>
      <c r="AT3914" s="193"/>
      <c r="AU3914" s="193"/>
      <c r="AV3914" s="193"/>
      <c r="AW3914" s="193"/>
      <c r="AX3914" s="193"/>
      <c r="AY3914" s="193"/>
      <c r="AZ3914" s="193"/>
      <c r="BA3914" s="193"/>
      <c r="BB3914" s="193"/>
      <c r="BC3914" s="193"/>
      <c r="BD3914" s="193"/>
      <c r="BE3914" s="315"/>
      <c r="BF3914" s="315"/>
      <c r="BG3914" s="315"/>
      <c r="BH3914" s="315"/>
      <c r="BI3914" s="315"/>
      <c r="BJ3914" s="315"/>
      <c r="BK3914" s="315"/>
    </row>
    <row r="3915" spans="1:63" x14ac:dyDescent="0.25">
      <c r="A3915" s="9"/>
      <c r="B3915" s="43" t="s">
        <v>4654</v>
      </c>
      <c r="C3915" s="25" t="s">
        <v>797</v>
      </c>
      <c r="D3915" s="193">
        <v>3.8768402E-3</v>
      </c>
      <c r="E3915" s="193">
        <v>8.5212904999999999E-4</v>
      </c>
      <c r="F3915" s="193">
        <v>9.9456071999999996E-4</v>
      </c>
      <c r="G3915" s="193">
        <v>5.6340201000000003E-5</v>
      </c>
      <c r="H3915" s="193">
        <v>5.1671278999999997E-5</v>
      </c>
      <c r="I3915" s="193">
        <v>1.2363673E-3</v>
      </c>
      <c r="J3915" s="193">
        <v>5.2265652999999997E-4</v>
      </c>
      <c r="K3915" s="193">
        <v>1.8132963999999999E-6</v>
      </c>
      <c r="L3915" s="193">
        <v>1.6130176999999999E-4</v>
      </c>
      <c r="M3915" s="193">
        <v>0</v>
      </c>
      <c r="N3915" s="193">
        <v>0</v>
      </c>
      <c r="O3915" s="193">
        <v>0</v>
      </c>
      <c r="P3915" s="199">
        <f t="shared" si="746"/>
        <v>6.3120670370370368E-3</v>
      </c>
      <c r="Q3915" s="240">
        <v>1.5563378000000001</v>
      </c>
      <c r="R3915" s="99">
        <v>6.1232769999999999E-2</v>
      </c>
      <c r="S3915" s="99">
        <v>4.6350080000000002E-2</v>
      </c>
      <c r="T3915" s="99">
        <v>1.1754000000000001E-7</v>
      </c>
      <c r="U3915" s="99">
        <v>1.4394</v>
      </c>
      <c r="V3915" s="99">
        <v>1.408925E-4</v>
      </c>
      <c r="W3915" s="99">
        <v>9.2139000000000006E-3</v>
      </c>
      <c r="X3915" s="241">
        <f t="shared" si="747"/>
        <v>3.2633939634697097E-3</v>
      </c>
      <c r="Y3915" s="241">
        <f t="shared" si="748"/>
        <v>1.2258807517820001E-3</v>
      </c>
      <c r="Z3915" s="241">
        <f t="shared" si="749"/>
        <v>1.88395952808771E-3</v>
      </c>
      <c r="AA3915" s="241">
        <f t="shared" si="750"/>
        <v>1.535536836E-4</v>
      </c>
      <c r="AB3915" s="258">
        <v>1.7487490999999999E-4</v>
      </c>
      <c r="AC3915" s="258">
        <v>2.6517662000000001E-8</v>
      </c>
      <c r="AD3915" s="258">
        <v>6.0712994999999998E-4</v>
      </c>
      <c r="AE3915" s="258">
        <v>1.4555942E-7</v>
      </c>
      <c r="AF3915" s="258">
        <v>4.4218318E-4</v>
      </c>
      <c r="AG3915" s="258">
        <v>1.5206347E-6</v>
      </c>
      <c r="AH3915" s="258">
        <v>1.1444218E-4</v>
      </c>
      <c r="AI3915" s="258">
        <v>1.4577712999999999E-6</v>
      </c>
      <c r="AJ3915" s="258">
        <v>4.5960810000000001E-7</v>
      </c>
      <c r="AK3915" s="258">
        <v>1.1781612000000001E-4</v>
      </c>
      <c r="AL3915" s="258">
        <v>4.1405958E-8</v>
      </c>
      <c r="AM3915" s="258">
        <v>1.9672971E-10</v>
      </c>
      <c r="AN3915" s="258">
        <v>1.5771094000000001E-3</v>
      </c>
      <c r="AO3915" s="258">
        <v>3.6587022000000001E-5</v>
      </c>
      <c r="AP3915" s="258">
        <v>3.6045823999999999E-5</v>
      </c>
      <c r="AQ3915" s="258">
        <v>3.8741359999999998E-7</v>
      </c>
      <c r="AR3915" s="258">
        <v>1.5316627E-4</v>
      </c>
      <c r="AT3915" s="193"/>
      <c r="AU3915" s="193"/>
      <c r="AV3915" s="193"/>
      <c r="AW3915" s="193"/>
      <c r="AX3915" s="193"/>
      <c r="AY3915" s="193"/>
      <c r="AZ3915" s="193"/>
      <c r="BA3915" s="193"/>
      <c r="BB3915" s="193"/>
      <c r="BC3915" s="193"/>
      <c r="BD3915" s="193"/>
      <c r="BE3915" s="315"/>
      <c r="BF3915" s="315"/>
      <c r="BG3915" s="315"/>
      <c r="BH3915" s="315"/>
      <c r="BI3915" s="315"/>
      <c r="BJ3915" s="315"/>
      <c r="BK3915" s="315"/>
    </row>
    <row r="3916" spans="1:63" x14ac:dyDescent="0.25">
      <c r="A3916" s="9"/>
      <c r="B3916" s="43" t="s">
        <v>4654</v>
      </c>
      <c r="C3916" s="25" t="s">
        <v>796</v>
      </c>
      <c r="D3916" s="193">
        <v>3.6375740000000002E-3</v>
      </c>
      <c r="E3916" s="193">
        <v>4.5323656999999998E-4</v>
      </c>
      <c r="F3916" s="193">
        <v>8.0470419000000005E-4</v>
      </c>
      <c r="G3916" s="193">
        <v>3.9986240000000003E-5</v>
      </c>
      <c r="H3916" s="193">
        <v>2.1362112999999999E-5</v>
      </c>
      <c r="I3916" s="193">
        <v>2.0005895999999999E-3</v>
      </c>
      <c r="J3916" s="193">
        <v>2.7083191999999998E-4</v>
      </c>
      <c r="K3916" s="193">
        <v>1.415829E-6</v>
      </c>
      <c r="L3916" s="193">
        <v>4.5447590000000001E-5</v>
      </c>
      <c r="M3916" s="193">
        <v>0</v>
      </c>
      <c r="N3916" s="193">
        <v>0</v>
      </c>
      <c r="O3916" s="193">
        <v>0</v>
      </c>
      <c r="P3916" s="199">
        <f t="shared" si="746"/>
        <v>3.3573079259259257E-3</v>
      </c>
      <c r="Q3916" s="240">
        <v>1.3749263</v>
      </c>
      <c r="R3916" s="99">
        <v>3.2991023000000001E-2</v>
      </c>
      <c r="S3916" s="99">
        <v>4.5309040000000002E-2</v>
      </c>
      <c r="T3916" s="99">
        <v>6.4254000000000001E-8</v>
      </c>
      <c r="U3916" s="99">
        <v>1.2885</v>
      </c>
      <c r="V3916" s="99">
        <v>2.2604649999999999E-4</v>
      </c>
      <c r="W3916" s="99">
        <v>7.9001000000000002E-3</v>
      </c>
      <c r="X3916" s="241">
        <f t="shared" si="747"/>
        <v>1.7434921171912802E-3</v>
      </c>
      <c r="Y3916" s="241">
        <f t="shared" si="748"/>
        <v>1.0453216789030001E-3</v>
      </c>
      <c r="Z3916" s="241">
        <f t="shared" si="749"/>
        <v>6.1543423724828004E-4</v>
      </c>
      <c r="AA3916" s="241">
        <f t="shared" si="750"/>
        <v>8.2736201039999998E-5</v>
      </c>
      <c r="AB3916" s="258">
        <v>9.3002034000000001E-5</v>
      </c>
      <c r="AC3916" s="258">
        <v>1.2809033E-8</v>
      </c>
      <c r="AD3916" s="258">
        <v>4.0943939000000001E-4</v>
      </c>
      <c r="AE3916" s="258">
        <v>1.0935577E-7</v>
      </c>
      <c r="AF3916" s="258">
        <v>5.4127452999999995E-4</v>
      </c>
      <c r="AG3916" s="258">
        <v>1.4835601E-6</v>
      </c>
      <c r="AH3916" s="258">
        <v>6.0857531000000003E-5</v>
      </c>
      <c r="AI3916" s="258">
        <v>1.1780749999999999E-6</v>
      </c>
      <c r="AJ3916" s="258">
        <v>3.2026421999999999E-7</v>
      </c>
      <c r="AK3916" s="258">
        <v>5.6129007999999999E-5</v>
      </c>
      <c r="AL3916" s="258">
        <v>4.5515157000000001E-8</v>
      </c>
      <c r="AM3916" s="258">
        <v>1.8827128E-10</v>
      </c>
      <c r="AN3916" s="258">
        <v>4.7777353999999998E-4</v>
      </c>
      <c r="AO3916" s="258">
        <v>1.0101584E-5</v>
      </c>
      <c r="AP3916" s="258">
        <v>9.0285315999999995E-6</v>
      </c>
      <c r="AQ3916" s="258">
        <v>1.6204704000000001E-7</v>
      </c>
      <c r="AR3916" s="258">
        <v>8.2574153999999994E-5</v>
      </c>
      <c r="AT3916" s="193"/>
      <c r="AU3916" s="193"/>
      <c r="AV3916" s="193"/>
      <c r="AW3916" s="193"/>
      <c r="AX3916" s="193"/>
      <c r="AY3916" s="193"/>
      <c r="AZ3916" s="193"/>
      <c r="BA3916" s="193"/>
      <c r="BB3916" s="193"/>
      <c r="BC3916" s="193"/>
      <c r="BD3916" s="193"/>
      <c r="BE3916" s="315"/>
      <c r="BF3916" s="315"/>
      <c r="BG3916" s="315"/>
      <c r="BH3916" s="315"/>
      <c r="BI3916" s="315"/>
      <c r="BJ3916" s="315"/>
      <c r="BK3916" s="315"/>
    </row>
    <row r="3917" spans="1:63" x14ac:dyDescent="0.25">
      <c r="A3917" s="9"/>
      <c r="B3917" s="43" t="s">
        <v>4654</v>
      </c>
      <c r="C3917" s="25" t="s">
        <v>1529</v>
      </c>
      <c r="D3917" s="193">
        <v>3.3052318999999999E-3</v>
      </c>
      <c r="E3917" s="193">
        <v>4.9457185000000004E-4</v>
      </c>
      <c r="F3917" s="193">
        <v>8.4766333E-4</v>
      </c>
      <c r="G3917" s="193">
        <v>4.1438411999999999E-5</v>
      </c>
      <c r="H3917" s="193">
        <v>2.4073372999999998E-5</v>
      </c>
      <c r="I3917" s="193">
        <v>1.5659354E-3</v>
      </c>
      <c r="J3917" s="193">
        <v>2.7879057E-4</v>
      </c>
      <c r="K3917" s="193">
        <v>1.4718186999999999E-6</v>
      </c>
      <c r="L3917" s="193">
        <v>5.1287225000000001E-5</v>
      </c>
      <c r="M3917" s="193">
        <v>0</v>
      </c>
      <c r="N3917" s="193">
        <v>0</v>
      </c>
      <c r="O3917" s="193">
        <v>0</v>
      </c>
      <c r="P3917" s="199">
        <f t="shared" si="746"/>
        <v>3.663495185185185E-3</v>
      </c>
      <c r="Q3917" s="240">
        <v>1.4208236000000001</v>
      </c>
      <c r="R3917" s="99">
        <v>3.3196892999999998E-2</v>
      </c>
      <c r="S3917" s="99">
        <v>4.706072E-2</v>
      </c>
      <c r="T3917" s="99">
        <v>6.4108999999999995E-8</v>
      </c>
      <c r="U3917" s="99">
        <v>1.3321000000000001</v>
      </c>
      <c r="V3917" s="99">
        <v>2.3418380000000001E-4</v>
      </c>
      <c r="W3917" s="99">
        <v>8.2316999999999998E-3</v>
      </c>
      <c r="X3917" s="241">
        <f t="shared" si="747"/>
        <v>1.7226481036365399E-3</v>
      </c>
      <c r="Y3917" s="241">
        <f t="shared" si="748"/>
        <v>9.954841413119999E-4</v>
      </c>
      <c r="Z3917" s="241">
        <f t="shared" si="749"/>
        <v>6.4389083082453996E-4</v>
      </c>
      <c r="AA3917" s="241">
        <f t="shared" si="750"/>
        <v>8.3273131500000004E-5</v>
      </c>
      <c r="AB3917" s="258">
        <v>1.0148643E-4</v>
      </c>
      <c r="AC3917" s="258">
        <v>1.2575482E-8</v>
      </c>
      <c r="AD3917" s="258">
        <v>4.2353033000000002E-4</v>
      </c>
      <c r="AE3917" s="258">
        <v>1.1548502999999999E-7</v>
      </c>
      <c r="AF3917" s="258">
        <v>4.6879833999999998E-4</v>
      </c>
      <c r="AG3917" s="258">
        <v>1.5409808E-6</v>
      </c>
      <c r="AH3917" s="258">
        <v>6.6409222000000001E-5</v>
      </c>
      <c r="AI3917" s="258">
        <v>1.2402603999999999E-6</v>
      </c>
      <c r="AJ3917" s="258">
        <v>3.3217951000000002E-7</v>
      </c>
      <c r="AK3917" s="258">
        <v>5.8026609999999998E-5</v>
      </c>
      <c r="AL3917" s="258">
        <v>4.7272598E-8</v>
      </c>
      <c r="AM3917" s="258">
        <v>1.9531654E-10</v>
      </c>
      <c r="AN3917" s="258">
        <v>4.940217E-4</v>
      </c>
      <c r="AO3917" s="258">
        <v>1.2087992999999999E-5</v>
      </c>
      <c r="AP3917" s="258">
        <v>1.1725398000000001E-5</v>
      </c>
      <c r="AQ3917" s="258">
        <v>1.7890050000000001E-7</v>
      </c>
      <c r="AR3917" s="258">
        <v>8.3094231E-5</v>
      </c>
      <c r="AT3917" s="193"/>
      <c r="AU3917" s="193"/>
      <c r="AV3917" s="193"/>
      <c r="AW3917" s="193"/>
      <c r="AX3917" s="193"/>
      <c r="AY3917" s="193"/>
      <c r="AZ3917" s="193"/>
      <c r="BA3917" s="193"/>
      <c r="BB3917" s="193"/>
      <c r="BC3917" s="193"/>
      <c r="BD3917" s="193"/>
      <c r="BE3917" s="315"/>
      <c r="BF3917" s="315"/>
      <c r="BG3917" s="315"/>
      <c r="BH3917" s="315"/>
      <c r="BI3917" s="315"/>
      <c r="BJ3917" s="315"/>
      <c r="BK3917" s="315"/>
    </row>
    <row r="3918" spans="1:63" x14ac:dyDescent="0.25">
      <c r="A3918" s="9"/>
      <c r="B3918" s="43" t="s">
        <v>4654</v>
      </c>
      <c r="C3918" s="25" t="s">
        <v>1528</v>
      </c>
      <c r="D3918" s="193">
        <v>3.5000280000000001E-3</v>
      </c>
      <c r="E3918" s="193">
        <v>6.9567893999999996E-4</v>
      </c>
      <c r="F3918" s="193">
        <v>9.0940919999999998E-4</v>
      </c>
      <c r="G3918" s="193">
        <v>6.0652327999999999E-5</v>
      </c>
      <c r="H3918" s="193">
        <v>4.6281118999999998E-5</v>
      </c>
      <c r="I3918" s="193">
        <v>1.1985053E-3</v>
      </c>
      <c r="J3918" s="193">
        <v>5.1509983000000003E-4</v>
      </c>
      <c r="K3918" s="193">
        <v>1.5985299000000001E-6</v>
      </c>
      <c r="L3918" s="193">
        <v>7.2802756999999996E-5</v>
      </c>
      <c r="M3918" s="193">
        <v>0</v>
      </c>
      <c r="N3918" s="193">
        <v>0</v>
      </c>
      <c r="O3918" s="193">
        <v>0</v>
      </c>
      <c r="P3918" s="199">
        <f t="shared" si="746"/>
        <v>5.1531773333333324E-3</v>
      </c>
      <c r="Q3918" s="240">
        <v>1.4656872000000001</v>
      </c>
      <c r="R3918" s="99">
        <v>4.1750150999999999E-2</v>
      </c>
      <c r="S3918" s="99">
        <v>4.9861280000000001E-2</v>
      </c>
      <c r="T3918" s="99">
        <v>8.7811000000000005E-8</v>
      </c>
      <c r="U3918" s="99">
        <v>1.365</v>
      </c>
      <c r="V3918" s="99">
        <v>2.4718709999999998E-4</v>
      </c>
      <c r="W3918" s="99">
        <v>8.8284999999999995E-3</v>
      </c>
      <c r="X3918" s="241">
        <f t="shared" si="747"/>
        <v>2.03155002241964E-3</v>
      </c>
      <c r="Y3918" s="241">
        <f t="shared" si="748"/>
        <v>1.1674781911910001E-3</v>
      </c>
      <c r="Z3918" s="241">
        <f t="shared" si="749"/>
        <v>7.5933980545864004E-4</v>
      </c>
      <c r="AA3918" s="241">
        <f t="shared" si="750"/>
        <v>1.0473202577E-4</v>
      </c>
      <c r="AB3918" s="258">
        <v>1.4275285E-4</v>
      </c>
      <c r="AC3918" s="258">
        <v>1.6343741000000001E-8</v>
      </c>
      <c r="AD3918" s="258">
        <v>6.0897755999999995E-4</v>
      </c>
      <c r="AE3918" s="258">
        <v>1.2745765E-7</v>
      </c>
      <c r="AF3918" s="258">
        <v>4.1397147999999999E-4</v>
      </c>
      <c r="AG3918" s="258">
        <v>1.6324997999999999E-6</v>
      </c>
      <c r="AH3918" s="258">
        <v>9.3415202000000005E-5</v>
      </c>
      <c r="AI3918" s="258">
        <v>1.3351945000000001E-6</v>
      </c>
      <c r="AJ3918" s="258">
        <v>5.0445041E-7</v>
      </c>
      <c r="AK3918" s="258">
        <v>1.1776346E-4</v>
      </c>
      <c r="AL3918" s="258">
        <v>4.2481857999999997E-8</v>
      </c>
      <c r="AM3918" s="258">
        <v>1.9869064E-10</v>
      </c>
      <c r="AN3918" s="258">
        <v>5.0647761000000003E-4</v>
      </c>
      <c r="AO3918" s="258">
        <v>1.8582767000000001E-5</v>
      </c>
      <c r="AP3918" s="258">
        <v>2.1218440999999999E-5</v>
      </c>
      <c r="AQ3918" s="258">
        <v>2.4398577000000001E-7</v>
      </c>
      <c r="AR3918" s="258">
        <v>1.0448804E-4</v>
      </c>
      <c r="AT3918" s="193"/>
      <c r="AU3918" s="193"/>
      <c r="AV3918" s="193"/>
      <c r="AW3918" s="193"/>
      <c r="AX3918" s="193"/>
      <c r="AY3918" s="193"/>
      <c r="AZ3918" s="193"/>
      <c r="BA3918" s="193"/>
      <c r="BB3918" s="193"/>
      <c r="BC3918" s="193"/>
      <c r="BD3918" s="193"/>
      <c r="BE3918" s="315"/>
      <c r="BF3918" s="315"/>
      <c r="BG3918" s="315"/>
      <c r="BH3918" s="315"/>
      <c r="BI3918" s="315"/>
      <c r="BJ3918" s="315"/>
      <c r="BK3918" s="315"/>
    </row>
    <row r="3919" spans="1:63" x14ac:dyDescent="0.25">
      <c r="A3919" s="9"/>
      <c r="B3919" s="43" t="s">
        <v>4654</v>
      </c>
      <c r="C3919" s="25" t="s">
        <v>2684</v>
      </c>
      <c r="D3919" s="193">
        <v>3.9200881999999996E-3</v>
      </c>
      <c r="E3919" s="193">
        <v>7.2079838999999999E-4</v>
      </c>
      <c r="F3919" s="193">
        <v>1.0612019E-3</v>
      </c>
      <c r="G3919" s="193">
        <v>4.4508337999999999E-5</v>
      </c>
      <c r="H3919" s="193">
        <v>1.3502201000000001E-4</v>
      </c>
      <c r="I3919" s="193">
        <v>1.3673038999999999E-3</v>
      </c>
      <c r="J3919" s="193">
        <v>3.8295855E-4</v>
      </c>
      <c r="K3919" s="193">
        <v>2.0352754999999999E-6</v>
      </c>
      <c r="L3919" s="193">
        <v>2.0625986000000001E-4</v>
      </c>
      <c r="M3919" s="193">
        <v>0</v>
      </c>
      <c r="N3919" s="193">
        <v>0</v>
      </c>
      <c r="O3919" s="193">
        <v>0</v>
      </c>
      <c r="P3919" s="199">
        <f t="shared" si="746"/>
        <v>5.3392473333333332E-3</v>
      </c>
      <c r="Q3919" s="240">
        <v>1.6416508000000001</v>
      </c>
      <c r="R3919" s="99">
        <v>4.9996530999999997E-2</v>
      </c>
      <c r="S3919" s="99">
        <v>3.6423520000000001E-2</v>
      </c>
      <c r="T3919" s="99">
        <v>8.2980999999999994E-8</v>
      </c>
      <c r="U3919" s="99">
        <v>1.5475000000000001</v>
      </c>
      <c r="V3919" s="99">
        <v>1.149046E-4</v>
      </c>
      <c r="W3919" s="99">
        <v>7.6157999999999998E-3</v>
      </c>
      <c r="X3919" s="241">
        <f t="shared" si="747"/>
        <v>3.63478681882197E-3</v>
      </c>
      <c r="Y3919" s="241">
        <f t="shared" si="748"/>
        <v>1.1695316378040001E-3</v>
      </c>
      <c r="Z3919" s="241">
        <f t="shared" si="749"/>
        <v>2.3397296574979702E-3</v>
      </c>
      <c r="AA3919" s="241">
        <f t="shared" si="750"/>
        <v>1.2552552351999998E-4</v>
      </c>
      <c r="AB3919" s="258">
        <v>1.4645876E-4</v>
      </c>
      <c r="AC3919" s="258">
        <v>1.9566124000000001E-8</v>
      </c>
      <c r="AD3919" s="258">
        <v>5.4085077000000001E-4</v>
      </c>
      <c r="AE3919" s="258">
        <v>1.7381147999999999E-7</v>
      </c>
      <c r="AF3919" s="258">
        <v>4.8083597000000001E-4</v>
      </c>
      <c r="AG3919" s="258">
        <v>1.1927602000000001E-6</v>
      </c>
      <c r="AH3919" s="258">
        <v>9.5810381999999997E-5</v>
      </c>
      <c r="AI3919" s="258">
        <v>1.5486016E-6</v>
      </c>
      <c r="AJ3919" s="258">
        <v>3.4631530999999997E-7</v>
      </c>
      <c r="AK3919" s="258">
        <v>7.7891336000000003E-5</v>
      </c>
      <c r="AL3919" s="258">
        <v>5.8515603999999999E-8</v>
      </c>
      <c r="AM3919" s="258">
        <v>2.4098396999999998E-10</v>
      </c>
      <c r="AN3919" s="258">
        <v>2.0884476E-3</v>
      </c>
      <c r="AO3919" s="258">
        <v>3.9698503000000001E-5</v>
      </c>
      <c r="AP3919" s="258">
        <v>3.5928162999999998E-5</v>
      </c>
      <c r="AQ3919" s="258">
        <v>4.5288352000000003E-7</v>
      </c>
      <c r="AR3919" s="258">
        <v>1.2507263999999999E-4</v>
      </c>
      <c r="AT3919" s="193"/>
      <c r="AU3919" s="193"/>
      <c r="AV3919" s="193"/>
      <c r="AW3919" s="193"/>
      <c r="AX3919" s="193"/>
      <c r="AY3919" s="193"/>
      <c r="AZ3919" s="193"/>
      <c r="BA3919" s="193"/>
      <c r="BB3919" s="193"/>
      <c r="BC3919" s="193"/>
      <c r="BD3919" s="193"/>
      <c r="BE3919" s="315"/>
      <c r="BF3919" s="315"/>
      <c r="BG3919" s="315"/>
      <c r="BH3919" s="315"/>
      <c r="BI3919" s="315"/>
      <c r="BJ3919" s="315"/>
      <c r="BK3919" s="315"/>
    </row>
    <row r="3920" spans="1:63" x14ac:dyDescent="0.25">
      <c r="A3920" s="9"/>
      <c r="B3920" s="43" t="s">
        <v>4654</v>
      </c>
      <c r="C3920" s="5" t="s">
        <v>3593</v>
      </c>
      <c r="D3920" s="172">
        <v>4.8683564999999996E-3</v>
      </c>
      <c r="E3920" s="172">
        <v>8.3313527000000004E-4</v>
      </c>
      <c r="F3920" s="172">
        <v>1.1639411E-3</v>
      </c>
      <c r="G3920" s="172">
        <v>7.0161577000000006E-5</v>
      </c>
      <c r="H3920" s="172">
        <v>1.6080455000000001E-4</v>
      </c>
      <c r="I3920" s="172">
        <v>1.6913691999999999E-3</v>
      </c>
      <c r="J3920" s="172">
        <v>7.0198674999999997E-4</v>
      </c>
      <c r="K3920" s="172">
        <v>2.2010106000000001E-6</v>
      </c>
      <c r="L3920" s="172">
        <v>2.4475707000000001E-4</v>
      </c>
      <c r="M3920" s="172">
        <v>0</v>
      </c>
      <c r="N3920" s="172">
        <v>0</v>
      </c>
      <c r="O3920" s="172">
        <v>0</v>
      </c>
      <c r="P3920" s="199">
        <f t="shared" si="746"/>
        <v>6.1713723703703703E-3</v>
      </c>
      <c r="Q3920" s="233">
        <v>1.691757</v>
      </c>
      <c r="R3920" s="96">
        <v>5.4187324000000002E-2</v>
      </c>
      <c r="S3920" s="96">
        <v>3.8566080000000003E-2</v>
      </c>
      <c r="T3920" s="96">
        <v>9.0193000000000006E-8</v>
      </c>
      <c r="U3920" s="96">
        <v>1.5908</v>
      </c>
      <c r="V3920" s="96">
        <v>1.2395240000000001E-4</v>
      </c>
      <c r="W3920" s="96">
        <v>8.0795999999999993E-3</v>
      </c>
      <c r="X3920" s="241">
        <f t="shared" si="747"/>
        <v>4.1716018011530203E-3</v>
      </c>
      <c r="Y3920" s="241">
        <f t="shared" si="748"/>
        <v>1.5281823068199999E-3</v>
      </c>
      <c r="Z3920" s="241">
        <f t="shared" si="749"/>
        <v>2.5072891067530203E-3</v>
      </c>
      <c r="AA3920" s="241">
        <f t="shared" si="750"/>
        <v>1.3613038757999998E-4</v>
      </c>
      <c r="AB3920" s="241">
        <v>1.6937224999999999E-4</v>
      </c>
      <c r="AC3920" s="241">
        <v>2.077297E-8</v>
      </c>
      <c r="AD3920" s="241">
        <v>7.9224972000000002E-4</v>
      </c>
      <c r="AE3920" s="241">
        <v>1.9433744999999999E-7</v>
      </c>
      <c r="AF3920" s="241">
        <v>5.6508427999999995E-4</v>
      </c>
      <c r="AG3920" s="241">
        <v>1.2609464E-6</v>
      </c>
      <c r="AH3920" s="241">
        <v>1.1079734E-4</v>
      </c>
      <c r="AI3920" s="241">
        <v>1.7015736000000001E-6</v>
      </c>
      <c r="AJ3920" s="241">
        <v>5.7657945000000001E-7</v>
      </c>
      <c r="AK3920" s="241">
        <v>1.5874806000000001E-4</v>
      </c>
      <c r="AL3920" s="241">
        <v>5.2263514000000001E-8</v>
      </c>
      <c r="AM3920" s="241">
        <v>2.4618901999999998E-10</v>
      </c>
      <c r="AN3920" s="241">
        <v>2.1469687000000002E-3</v>
      </c>
      <c r="AO3920" s="241">
        <v>4.3888579999999997E-5</v>
      </c>
      <c r="AP3920" s="241">
        <v>4.4555763999999999E-5</v>
      </c>
      <c r="AQ3920" s="241">
        <v>5.6950757999999998E-7</v>
      </c>
      <c r="AR3920" s="241">
        <v>1.3556087999999999E-4</v>
      </c>
      <c r="AT3920" s="193"/>
      <c r="AU3920" s="193"/>
      <c r="AV3920" s="193"/>
      <c r="AW3920" s="193"/>
      <c r="AX3920" s="193"/>
      <c r="AY3920" s="193"/>
      <c r="AZ3920" s="193"/>
      <c r="BA3920" s="193"/>
      <c r="BB3920" s="193"/>
      <c r="BC3920" s="193"/>
      <c r="BD3920" s="193"/>
      <c r="BE3920" s="315"/>
      <c r="BF3920" s="315"/>
      <c r="BG3920" s="315"/>
      <c r="BH3920" s="315"/>
      <c r="BI3920" s="315"/>
      <c r="BJ3920" s="315"/>
      <c r="BK3920" s="315"/>
    </row>
    <row r="3921" spans="1:63" x14ac:dyDescent="0.25">
      <c r="A3921" s="9"/>
      <c r="B3921" s="43" t="s">
        <v>4654</v>
      </c>
      <c r="C3921" s="25" t="s">
        <v>3592</v>
      </c>
      <c r="D3921" s="193">
        <v>8.2441123999999998E-3</v>
      </c>
      <c r="E3921" s="193">
        <v>8.8073421000000002E-4</v>
      </c>
      <c r="F3921" s="193">
        <v>1.3371951E-3</v>
      </c>
      <c r="G3921" s="193">
        <v>5.6526230000000003E-5</v>
      </c>
      <c r="H3921" s="193">
        <v>7.5284034999999997E-4</v>
      </c>
      <c r="I3921" s="193">
        <v>4.3373055000000002E-3</v>
      </c>
      <c r="J3921" s="193">
        <v>6.3296497999999995E-4</v>
      </c>
      <c r="K3921" s="193">
        <v>2.0143381000000001E-6</v>
      </c>
      <c r="L3921" s="193">
        <v>2.4453160999999998E-4</v>
      </c>
      <c r="M3921" s="193">
        <v>0</v>
      </c>
      <c r="N3921" s="193">
        <v>0</v>
      </c>
      <c r="O3921" s="193">
        <v>0</v>
      </c>
      <c r="P3921" s="199">
        <f t="shared" si="746"/>
        <v>6.5239571111111111E-3</v>
      </c>
      <c r="Q3921" s="240">
        <v>1.4927708</v>
      </c>
      <c r="R3921" s="99">
        <v>4.4001591E-2</v>
      </c>
      <c r="S3921" s="99">
        <v>7.3096799999999998E-3</v>
      </c>
      <c r="T3921" s="99">
        <v>9.3895999999999996E-8</v>
      </c>
      <c r="U3921" s="99">
        <v>1.4391</v>
      </c>
      <c r="V3921" s="99">
        <v>4.4793999999999998E-5</v>
      </c>
      <c r="W3921" s="99">
        <v>2.3146E-3</v>
      </c>
      <c r="X3921" s="241">
        <f t="shared" si="747"/>
        <v>4.3755144162595499E-3</v>
      </c>
      <c r="Y3921" s="241">
        <f t="shared" si="748"/>
        <v>1.9853644426629999E-3</v>
      </c>
      <c r="Z3921" s="241">
        <f t="shared" si="749"/>
        <v>2.2795648054165498E-3</v>
      </c>
      <c r="AA3921" s="241">
        <f t="shared" si="750"/>
        <v>1.1058516818000001E-4</v>
      </c>
      <c r="AB3921" s="258">
        <v>1.7879732000000001E-4</v>
      </c>
      <c r="AC3921" s="258">
        <v>1.6581262999999999E-8</v>
      </c>
      <c r="AD3921" s="258">
        <v>7.0588365000000004E-4</v>
      </c>
      <c r="AE3921" s="258">
        <v>3.1086403000000003E-7</v>
      </c>
      <c r="AF3921" s="258">
        <v>1.1001195000000001E-3</v>
      </c>
      <c r="AG3921" s="258">
        <v>2.3652737E-7</v>
      </c>
      <c r="AH3921" s="258">
        <v>1.1694371E-4</v>
      </c>
      <c r="AI3921" s="258">
        <v>1.9345214999999999E-6</v>
      </c>
      <c r="AJ3921" s="258">
        <v>4.5949291000000001E-7</v>
      </c>
      <c r="AK3921" s="258">
        <v>1.4359074E-4</v>
      </c>
      <c r="AL3921" s="258">
        <v>4.1893160999999998E-8</v>
      </c>
      <c r="AM3921" s="258">
        <v>2.0484555E-10</v>
      </c>
      <c r="AN3921" s="258">
        <v>1.9422539E-3</v>
      </c>
      <c r="AO3921" s="258">
        <v>3.8895181000000001E-5</v>
      </c>
      <c r="AP3921" s="258">
        <v>3.5445162E-5</v>
      </c>
      <c r="AQ3921" s="258">
        <v>5.2820818000000001E-7</v>
      </c>
      <c r="AR3921" s="258">
        <v>1.1005696E-4</v>
      </c>
      <c r="AT3921" s="193"/>
      <c r="AU3921" s="193"/>
      <c r="AV3921" s="193"/>
      <c r="AW3921" s="193"/>
      <c r="AX3921" s="193"/>
      <c r="AY3921" s="193"/>
      <c r="AZ3921" s="193"/>
      <c r="BA3921" s="193"/>
      <c r="BB3921" s="193"/>
      <c r="BC3921" s="193"/>
      <c r="BD3921" s="193"/>
      <c r="BE3921" s="315"/>
      <c r="BF3921" s="315"/>
      <c r="BG3921" s="315"/>
      <c r="BH3921" s="315"/>
      <c r="BI3921" s="315"/>
      <c r="BJ3921" s="315"/>
      <c r="BK3921" s="315"/>
    </row>
    <row r="3922" spans="1:63" x14ac:dyDescent="0.25">
      <c r="A3922" s="9"/>
      <c r="B3922" s="43" t="s">
        <v>4654</v>
      </c>
      <c r="C3922" s="5" t="s">
        <v>3591</v>
      </c>
      <c r="D3922" s="172">
        <v>4.0333366000000004E-3</v>
      </c>
      <c r="E3922" s="172">
        <v>6.4925629E-4</v>
      </c>
      <c r="F3922" s="172">
        <v>8.5787266000000005E-4</v>
      </c>
      <c r="G3922" s="172">
        <v>3.6460675E-5</v>
      </c>
      <c r="H3922" s="172">
        <v>2.7767329E-5</v>
      </c>
      <c r="I3922" s="172">
        <v>2.0411357000000001E-3</v>
      </c>
      <c r="J3922" s="172">
        <v>2.7518399000000003E-4</v>
      </c>
      <c r="K3922" s="172">
        <v>1.6626884E-6</v>
      </c>
      <c r="L3922" s="172">
        <v>1.4399726999999999E-4</v>
      </c>
      <c r="M3922" s="172">
        <v>0</v>
      </c>
      <c r="N3922" s="172">
        <v>0</v>
      </c>
      <c r="O3922" s="172">
        <v>0</v>
      </c>
      <c r="P3922" s="199">
        <f t="shared" si="746"/>
        <v>4.8093058518518519E-3</v>
      </c>
      <c r="Q3922" s="233">
        <v>1.4643063999999999</v>
      </c>
      <c r="R3922" s="96">
        <v>5.6708809999999998E-2</v>
      </c>
      <c r="S3922" s="96">
        <v>4.2593039999999999E-2</v>
      </c>
      <c r="T3922" s="96">
        <v>1.0439E-7</v>
      </c>
      <c r="U3922" s="96">
        <v>1.3564000000000001</v>
      </c>
      <c r="V3922" s="96">
        <v>1.2928939999999999E-4</v>
      </c>
      <c r="W3922" s="96">
        <v>8.4752000000000004E-3</v>
      </c>
      <c r="X3922" s="241">
        <f t="shared" si="747"/>
        <v>2.71970471052407E-3</v>
      </c>
      <c r="Y3922" s="241">
        <f t="shared" si="748"/>
        <v>1.1002413079160001E-3</v>
      </c>
      <c r="Z3922" s="241">
        <f t="shared" si="749"/>
        <v>1.4772965847880699E-3</v>
      </c>
      <c r="AA3922" s="241">
        <f t="shared" si="750"/>
        <v>1.4216681782E-4</v>
      </c>
      <c r="AB3922" s="241">
        <v>1.3324828999999999E-4</v>
      </c>
      <c r="AC3922" s="241">
        <v>2.4796956E-8</v>
      </c>
      <c r="AD3922" s="241">
        <v>4.0212405999999999E-4</v>
      </c>
      <c r="AE3922" s="241">
        <v>1.2345345999999999E-7</v>
      </c>
      <c r="AF3922" s="241">
        <v>5.6332359000000004E-4</v>
      </c>
      <c r="AG3922" s="241">
        <v>1.3971175000000001E-6</v>
      </c>
      <c r="AH3922" s="241">
        <v>8.7202155999999996E-5</v>
      </c>
      <c r="AI3922" s="241">
        <v>1.2571182E-6</v>
      </c>
      <c r="AJ3922" s="241">
        <v>2.815605E-7</v>
      </c>
      <c r="AK3922" s="241">
        <v>5.4840833999999998E-5</v>
      </c>
      <c r="AL3922" s="241">
        <v>4.4891500000000002E-8</v>
      </c>
      <c r="AM3922" s="241">
        <v>1.8758807000000001E-10</v>
      </c>
      <c r="AN3922" s="241">
        <v>1.2869960000000001E-3</v>
      </c>
      <c r="AO3922" s="241">
        <v>2.4001418E-5</v>
      </c>
      <c r="AP3922" s="241">
        <v>2.2672418999999999E-5</v>
      </c>
      <c r="AQ3922" s="241">
        <v>3.2102781999999999E-7</v>
      </c>
      <c r="AR3922" s="241">
        <v>1.4184579E-4</v>
      </c>
      <c r="AT3922" s="193"/>
      <c r="AU3922" s="193"/>
      <c r="AV3922" s="193"/>
      <c r="AW3922" s="193"/>
      <c r="AX3922" s="193"/>
      <c r="AY3922" s="193"/>
      <c r="AZ3922" s="193"/>
      <c r="BA3922" s="193"/>
      <c r="BB3922" s="193"/>
      <c r="BC3922" s="193"/>
      <c r="BD3922" s="193"/>
      <c r="BE3922" s="315"/>
      <c r="BF3922" s="315"/>
      <c r="BG3922" s="315"/>
      <c r="BH3922" s="315"/>
      <c r="BI3922" s="315"/>
      <c r="BJ3922" s="315"/>
      <c r="BK3922" s="315"/>
    </row>
    <row r="3923" spans="1:63" x14ac:dyDescent="0.25">
      <c r="A3923" s="9"/>
      <c r="B3923" s="43" t="s">
        <v>4654</v>
      </c>
      <c r="C3923" s="5" t="s">
        <v>1916</v>
      </c>
      <c r="D3923" s="172">
        <v>3.7010109000000001E-3</v>
      </c>
      <c r="E3923" s="172">
        <v>6.8111978999999998E-4</v>
      </c>
      <c r="F3923" s="172">
        <v>9.0922620000000003E-4</v>
      </c>
      <c r="G3923" s="172">
        <v>3.7643718999999999E-5</v>
      </c>
      <c r="H3923" s="172">
        <v>3.0535281E-5</v>
      </c>
      <c r="I3923" s="172">
        <v>1.6066183999999999E-3</v>
      </c>
      <c r="J3923" s="172">
        <v>2.818656E-4</v>
      </c>
      <c r="K3923" s="172">
        <v>1.7194035999999999E-6</v>
      </c>
      <c r="L3923" s="172">
        <v>1.5228253E-4</v>
      </c>
      <c r="M3923" s="172">
        <v>0</v>
      </c>
      <c r="N3923" s="172">
        <v>0</v>
      </c>
      <c r="O3923" s="172">
        <v>0</v>
      </c>
      <c r="P3923" s="199">
        <f t="shared" si="746"/>
        <v>5.0453317777777772E-3</v>
      </c>
      <c r="Q3923" s="233">
        <v>1.5111318</v>
      </c>
      <c r="R3923" s="96">
        <v>5.5637900999999997E-2</v>
      </c>
      <c r="S3923" s="96">
        <v>4.4150960000000003E-2</v>
      </c>
      <c r="T3923" s="96">
        <v>9.9669000000000004E-8</v>
      </c>
      <c r="U3923" s="96">
        <v>1.4024000000000001</v>
      </c>
      <c r="V3923" s="96">
        <v>1.332293E-4</v>
      </c>
      <c r="W3923" s="96">
        <v>8.8096000000000008E-3</v>
      </c>
      <c r="X3923" s="241">
        <f t="shared" si="747"/>
        <v>2.7222736448783203E-3</v>
      </c>
      <c r="Y3923" s="241">
        <f t="shared" si="748"/>
        <v>1.0499129716999998E-3</v>
      </c>
      <c r="Z3923" s="241">
        <f t="shared" si="749"/>
        <v>1.5328468671983201E-3</v>
      </c>
      <c r="AA3923" s="241">
        <f t="shared" si="750"/>
        <v>1.3951380598000002E-4</v>
      </c>
      <c r="AB3923" s="241">
        <v>1.3978777000000001E-4</v>
      </c>
      <c r="AC3923" s="241">
        <v>2.3846460000000002E-8</v>
      </c>
      <c r="AD3923" s="241">
        <v>4.1577664999999998E-4</v>
      </c>
      <c r="AE3923" s="241">
        <v>1.3100034000000001E-7</v>
      </c>
      <c r="AF3923" s="241">
        <v>4.9274536999999998E-4</v>
      </c>
      <c r="AG3923" s="241">
        <v>1.4483348999999999E-6</v>
      </c>
      <c r="AH3923" s="241">
        <v>9.1480996000000003E-5</v>
      </c>
      <c r="AI3923" s="241">
        <v>1.3309081999999999E-6</v>
      </c>
      <c r="AJ3923" s="241">
        <v>2.9109489999999998E-7</v>
      </c>
      <c r="AK3923" s="241">
        <v>5.6689537000000001E-5</v>
      </c>
      <c r="AL3923" s="241">
        <v>4.6446089000000003E-8</v>
      </c>
      <c r="AM3923" s="241">
        <v>1.9400932000000001E-10</v>
      </c>
      <c r="AN3923" s="241">
        <v>1.3306679000000001E-3</v>
      </c>
      <c r="AO3923" s="241">
        <v>2.6514267000000001E-5</v>
      </c>
      <c r="AP3923" s="241">
        <v>2.5825524000000001E-5</v>
      </c>
      <c r="AQ3923" s="241">
        <v>3.4053597999999998E-7</v>
      </c>
      <c r="AR3923" s="241">
        <v>1.3917327000000001E-4</v>
      </c>
      <c r="AT3923" s="193"/>
      <c r="AU3923" s="193"/>
      <c r="AV3923" s="193"/>
      <c r="AW3923" s="193"/>
      <c r="AX3923" s="193"/>
      <c r="AY3923" s="193"/>
      <c r="AZ3923" s="193"/>
      <c r="BA3923" s="193"/>
      <c r="BB3923" s="193"/>
      <c r="BC3923" s="193"/>
      <c r="BD3923" s="193"/>
      <c r="BE3923" s="315"/>
      <c r="BF3923" s="315"/>
      <c r="BG3923" s="315"/>
      <c r="BH3923" s="315"/>
      <c r="BI3923" s="315"/>
      <c r="BJ3923" s="315"/>
      <c r="BK3923" s="315"/>
    </row>
    <row r="3924" spans="1:63" x14ac:dyDescent="0.25">
      <c r="A3924" s="9"/>
      <c r="B3924" s="43" t="s">
        <v>4654</v>
      </c>
      <c r="C3924" s="5" t="s">
        <v>1915</v>
      </c>
      <c r="D3924" s="172">
        <v>3.9043309E-3</v>
      </c>
      <c r="E3924" s="172">
        <v>8.9625082999999996E-4</v>
      </c>
      <c r="F3924" s="172">
        <v>9.6721364000000002E-4</v>
      </c>
      <c r="G3924" s="172">
        <v>5.6399987E-5</v>
      </c>
      <c r="H3924" s="172">
        <v>5.2924521999999998E-5</v>
      </c>
      <c r="I3924" s="172">
        <v>1.2404152E-3</v>
      </c>
      <c r="J3924" s="172">
        <v>5.1277690000000003E-4</v>
      </c>
      <c r="K3924" s="172">
        <v>1.8539142999999999E-6</v>
      </c>
      <c r="L3924" s="172">
        <v>1.7649585999999999E-4</v>
      </c>
      <c r="M3924" s="172">
        <v>0</v>
      </c>
      <c r="N3924" s="172">
        <v>0</v>
      </c>
      <c r="O3924" s="172">
        <v>0</v>
      </c>
      <c r="P3924" s="199">
        <f t="shared" si="746"/>
        <v>6.6388950370370363E-3</v>
      </c>
      <c r="Q3924" s="233">
        <v>1.5586841</v>
      </c>
      <c r="R3924" s="96">
        <v>6.5148553999999997E-2</v>
      </c>
      <c r="S3924" s="96">
        <v>4.6954320000000001E-2</v>
      </c>
      <c r="T3924" s="96">
        <v>1.2539000000000001E-7</v>
      </c>
      <c r="U3924" s="96">
        <v>1.4370000000000001</v>
      </c>
      <c r="V3924" s="96">
        <v>1.440376E-4</v>
      </c>
      <c r="W3924" s="96">
        <v>9.4371000000000003E-3</v>
      </c>
      <c r="X3924" s="241">
        <f t="shared" si="747"/>
        <v>3.0546072669171403E-3</v>
      </c>
      <c r="Y3924" s="241">
        <f t="shared" si="748"/>
        <v>1.2199292127819999E-3</v>
      </c>
      <c r="Z3924" s="241">
        <f t="shared" si="749"/>
        <v>1.6713074998451402E-3</v>
      </c>
      <c r="AA3924" s="241">
        <f t="shared" si="750"/>
        <v>1.6337055429E-4</v>
      </c>
      <c r="AB3924" s="241">
        <v>1.8393354000000001E-4</v>
      </c>
      <c r="AC3924" s="241">
        <v>2.8084492E-8</v>
      </c>
      <c r="AD3924" s="241">
        <v>5.9687711999999995E-4</v>
      </c>
      <c r="AE3924" s="241">
        <v>1.4254299E-7</v>
      </c>
      <c r="AF3924" s="241">
        <v>4.3740789999999999E-4</v>
      </c>
      <c r="AG3924" s="241">
        <v>1.5400253E-6</v>
      </c>
      <c r="AH3924" s="241">
        <v>1.2037163999999999E-4</v>
      </c>
      <c r="AI3924" s="241">
        <v>1.4207021E-6</v>
      </c>
      <c r="AJ3924" s="241">
        <v>4.5901641999999997E-7</v>
      </c>
      <c r="AK3924" s="241">
        <v>1.1496218E-4</v>
      </c>
      <c r="AL3924" s="241">
        <v>4.1882607999999999E-8</v>
      </c>
      <c r="AM3924" s="241">
        <v>1.9771713999999999E-10</v>
      </c>
      <c r="AN3924" s="241">
        <v>1.3637287000000001E-3</v>
      </c>
      <c r="AO3924" s="241">
        <v>3.3869782999999999E-5</v>
      </c>
      <c r="AP3924" s="241">
        <v>3.6453398E-5</v>
      </c>
      <c r="AQ3924" s="241">
        <v>4.1025429000000001E-7</v>
      </c>
      <c r="AR3924" s="241">
        <v>1.6296029999999999E-4</v>
      </c>
      <c r="AT3924" s="193"/>
      <c r="AU3924" s="193"/>
      <c r="AV3924" s="193"/>
      <c r="AW3924" s="193"/>
      <c r="AX3924" s="193"/>
      <c r="AY3924" s="193"/>
      <c r="AZ3924" s="193"/>
      <c r="BA3924" s="193"/>
      <c r="BB3924" s="193"/>
      <c r="BC3924" s="193"/>
      <c r="BD3924" s="193"/>
      <c r="BE3924" s="315"/>
      <c r="BF3924" s="315"/>
      <c r="BG3924" s="315"/>
      <c r="BH3924" s="315"/>
      <c r="BI3924" s="315"/>
      <c r="BJ3924" s="315"/>
      <c r="BK3924" s="315"/>
    </row>
    <row r="3925" spans="1:63" x14ac:dyDescent="0.25">
      <c r="A3925" s="9"/>
      <c r="B3925" s="43" t="s">
        <v>4654</v>
      </c>
      <c r="C3925" s="5" t="s">
        <v>6641</v>
      </c>
      <c r="D3925" s="172">
        <v>3.6044100000000002E-3</v>
      </c>
      <c r="E3925" s="172">
        <v>4.6252992E-4</v>
      </c>
      <c r="F3925" s="172">
        <v>7.6476845999999999E-4</v>
      </c>
      <c r="G3925" s="172">
        <v>3.9812009999999998E-5</v>
      </c>
      <c r="H3925" s="172">
        <v>2.1734505E-5</v>
      </c>
      <c r="I3925" s="172">
        <v>2.0019476999999998E-3</v>
      </c>
      <c r="J3925" s="172">
        <v>2.6574801000000002E-4</v>
      </c>
      <c r="K3925" s="172">
        <v>1.4246384E-6</v>
      </c>
      <c r="L3925" s="172">
        <v>4.6444723000000002E-5</v>
      </c>
      <c r="M3925" s="172">
        <v>0</v>
      </c>
      <c r="N3925" s="172">
        <v>0</v>
      </c>
      <c r="O3925" s="172">
        <v>0</v>
      </c>
      <c r="P3925" s="199">
        <f t="shared" si="746"/>
        <v>3.4261475555555552E-3</v>
      </c>
      <c r="Q3925" s="233">
        <v>1.3727168000000001</v>
      </c>
      <c r="R3925" s="96">
        <v>3.3941015999999997E-2</v>
      </c>
      <c r="S3925" s="96">
        <v>4.5431119999999998E-2</v>
      </c>
      <c r="T3925" s="96">
        <v>6.9262000000000002E-8</v>
      </c>
      <c r="U3925" s="96">
        <v>1.2851999999999999</v>
      </c>
      <c r="V3925" s="96">
        <v>2.282683E-4</v>
      </c>
      <c r="W3925" s="96">
        <v>7.9162999999999994E-3</v>
      </c>
      <c r="X3925" s="241">
        <f t="shared" si="747"/>
        <v>1.7008675059853203E-3</v>
      </c>
      <c r="Y3925" s="241">
        <f t="shared" si="748"/>
        <v>1.0324277936110001E-3</v>
      </c>
      <c r="Z3925" s="241">
        <f t="shared" si="749"/>
        <v>5.8332519569432011E-4</v>
      </c>
      <c r="AA3925" s="241">
        <f t="shared" si="750"/>
        <v>8.5114516679999998E-5</v>
      </c>
      <c r="AB3925" s="241">
        <v>9.4910325E-5</v>
      </c>
      <c r="AC3925" s="241">
        <v>1.3180271E-8</v>
      </c>
      <c r="AD3925" s="241">
        <v>4.0295332999999999E-4</v>
      </c>
      <c r="AE3925" s="241">
        <v>1.0391264E-7</v>
      </c>
      <c r="AF3925" s="241">
        <v>5.3295958999999998E-4</v>
      </c>
      <c r="AG3925" s="241">
        <v>1.4874557E-6</v>
      </c>
      <c r="AH3925" s="241">
        <v>6.2106527999999996E-5</v>
      </c>
      <c r="AI3925" s="241">
        <v>1.122343E-6</v>
      </c>
      <c r="AJ3925" s="241">
        <v>3.1832887E-7</v>
      </c>
      <c r="AK3925" s="241">
        <v>5.4779506000000003E-5</v>
      </c>
      <c r="AL3925" s="241">
        <v>4.5032819000000002E-8</v>
      </c>
      <c r="AM3925" s="241">
        <v>1.8660532E-10</v>
      </c>
      <c r="AN3925" s="241">
        <v>4.4580143000000003E-4</v>
      </c>
      <c r="AO3925" s="241">
        <v>9.7769684000000003E-6</v>
      </c>
      <c r="AP3925" s="241">
        <v>9.3748720000000007E-6</v>
      </c>
      <c r="AQ3925" s="241">
        <v>1.6468067999999999E-7</v>
      </c>
      <c r="AR3925" s="241">
        <v>8.4949835999999996E-5</v>
      </c>
      <c r="AT3925" s="193"/>
      <c r="AU3925" s="193"/>
      <c r="AV3925" s="193"/>
      <c r="AW3925" s="193"/>
      <c r="AX3925" s="193"/>
      <c r="AY3925" s="193"/>
      <c r="AZ3925" s="193"/>
      <c r="BA3925" s="193"/>
      <c r="BB3925" s="193"/>
      <c r="BC3925" s="193"/>
      <c r="BD3925" s="193"/>
      <c r="BE3925" s="315"/>
      <c r="BF3925" s="315"/>
      <c r="BG3925" s="315"/>
      <c r="BH3925" s="315"/>
      <c r="BI3925" s="315"/>
      <c r="BJ3925" s="315"/>
      <c r="BK3925" s="315"/>
    </row>
    <row r="3926" spans="1:63" x14ac:dyDescent="0.25">
      <c r="A3926" s="9"/>
      <c r="B3926" s="43" t="s">
        <v>4654</v>
      </c>
      <c r="C3926" s="5" t="s">
        <v>6640</v>
      </c>
      <c r="D3926" s="172">
        <v>3.2876660999999999E-3</v>
      </c>
      <c r="E3926" s="172">
        <v>5.0722181999999995E-4</v>
      </c>
      <c r="F3926" s="172">
        <v>8.1976805999999999E-4</v>
      </c>
      <c r="G3926" s="172">
        <v>4.1274718000000002E-5</v>
      </c>
      <c r="H3926" s="172">
        <v>2.4468329E-5</v>
      </c>
      <c r="I3926" s="172">
        <v>1.5674586999999999E-3</v>
      </c>
      <c r="J3926" s="172">
        <v>2.7359283000000001E-4</v>
      </c>
      <c r="K3926" s="172">
        <v>1.4817229999999999E-6</v>
      </c>
      <c r="L3926" s="172">
        <v>5.2399855000000003E-5</v>
      </c>
      <c r="M3926" s="172">
        <v>0</v>
      </c>
      <c r="N3926" s="172">
        <v>0</v>
      </c>
      <c r="O3926" s="172">
        <v>0</v>
      </c>
      <c r="P3926" s="199">
        <f t="shared" si="746"/>
        <v>3.7571986666666661E-3</v>
      </c>
      <c r="Q3926" s="233">
        <v>1.4188384000000001</v>
      </c>
      <c r="R3926" s="96">
        <v>3.4336777999999998E-2</v>
      </c>
      <c r="S3926" s="96">
        <v>4.7210799999999997E-2</v>
      </c>
      <c r="T3926" s="96">
        <v>6.9731000000000004E-8</v>
      </c>
      <c r="U3926" s="96">
        <v>1.3288</v>
      </c>
      <c r="V3926" s="96">
        <v>2.36581E-4</v>
      </c>
      <c r="W3926" s="96">
        <v>8.2541999999999997E-3</v>
      </c>
      <c r="X3926" s="241">
        <f t="shared" si="747"/>
        <v>1.6832675037817498E-3</v>
      </c>
      <c r="Y3926" s="241">
        <f t="shared" si="748"/>
        <v>9.8570388147799985E-4</v>
      </c>
      <c r="Z3926" s="241">
        <f t="shared" si="749"/>
        <v>6.1143699568374989E-4</v>
      </c>
      <c r="AA3926" s="241">
        <f t="shared" si="750"/>
        <v>8.612662662000001E-5</v>
      </c>
      <c r="AB3926" s="241">
        <v>1.0408395E-4</v>
      </c>
      <c r="AC3926" s="241">
        <v>1.3036458E-8</v>
      </c>
      <c r="AD3926" s="241">
        <v>4.1685347999999999E-4</v>
      </c>
      <c r="AE3926" s="241">
        <v>1.1180622000000001E-7</v>
      </c>
      <c r="AF3926" s="241">
        <v>4.6309583E-4</v>
      </c>
      <c r="AG3926" s="241">
        <v>1.5457788000000001E-6</v>
      </c>
      <c r="AH3926" s="241">
        <v>6.8109326000000006E-5</v>
      </c>
      <c r="AI3926" s="241">
        <v>1.2015336E-6</v>
      </c>
      <c r="AJ3926" s="241">
        <v>3.3031117999999999E-7</v>
      </c>
      <c r="AK3926" s="241">
        <v>5.6630732999999997E-5</v>
      </c>
      <c r="AL3926" s="241">
        <v>4.6793246E-8</v>
      </c>
      <c r="AM3926" s="241">
        <v>1.9365774999999999E-10</v>
      </c>
      <c r="AN3926" s="241">
        <v>4.6097747999999998E-4</v>
      </c>
      <c r="AO3926" s="241">
        <v>1.1874742999999999E-5</v>
      </c>
      <c r="AP3926" s="241">
        <v>1.2265882E-5</v>
      </c>
      <c r="AQ3926" s="241">
        <v>1.8187462E-7</v>
      </c>
      <c r="AR3926" s="241">
        <v>8.5944752000000006E-5</v>
      </c>
      <c r="AT3926" s="193"/>
      <c r="AU3926" s="193"/>
      <c r="AV3926" s="193"/>
      <c r="AW3926" s="193"/>
      <c r="AX3926" s="193"/>
      <c r="AY3926" s="193"/>
      <c r="AZ3926" s="193"/>
      <c r="BA3926" s="193"/>
      <c r="BB3926" s="193"/>
      <c r="BC3926" s="193"/>
      <c r="BD3926" s="193"/>
      <c r="BE3926" s="315"/>
      <c r="BF3926" s="315"/>
      <c r="BG3926" s="315"/>
      <c r="BH3926" s="315"/>
      <c r="BI3926" s="315"/>
      <c r="BJ3926" s="315"/>
      <c r="BK3926" s="315"/>
    </row>
    <row r="3927" spans="1:63" x14ac:dyDescent="0.25">
      <c r="A3927" s="9"/>
      <c r="B3927" s="43" t="s">
        <v>4654</v>
      </c>
      <c r="C3927" s="5" t="s">
        <v>6639</v>
      </c>
      <c r="D3927" s="172">
        <v>3.4808345000000001E-3</v>
      </c>
      <c r="E3927" s="172">
        <v>7.1807850999999995E-4</v>
      </c>
      <c r="F3927" s="172">
        <v>8.7555599999999999E-4</v>
      </c>
      <c r="G3927" s="172">
        <v>6.0120298000000002E-5</v>
      </c>
      <c r="H3927" s="172">
        <v>4.6709358999999998E-5</v>
      </c>
      <c r="I3927" s="172">
        <v>1.2002995999999999E-3</v>
      </c>
      <c r="J3927" s="172">
        <v>5.043011E-4</v>
      </c>
      <c r="K3927" s="172">
        <v>1.6103983E-6</v>
      </c>
      <c r="L3927" s="172">
        <v>7.4159283999999996E-5</v>
      </c>
      <c r="M3927" s="172">
        <v>0</v>
      </c>
      <c r="N3927" s="172">
        <v>0</v>
      </c>
      <c r="O3927" s="172">
        <v>0</v>
      </c>
      <c r="P3927" s="199">
        <f t="shared" si="746"/>
        <v>5.3191000740740735E-3</v>
      </c>
      <c r="Q3927" s="233">
        <v>1.4640306999999999</v>
      </c>
      <c r="R3927" s="96">
        <v>4.3323502999999999E-2</v>
      </c>
      <c r="S3927" s="96">
        <v>5.00892E-2</v>
      </c>
      <c r="T3927" s="96">
        <v>9.4715999999999999E-8</v>
      </c>
      <c r="U3927" s="96">
        <v>1.3614999999999999</v>
      </c>
      <c r="V3927" s="96">
        <v>2.499283E-4</v>
      </c>
      <c r="W3927" s="96">
        <v>8.8679999999999991E-3</v>
      </c>
      <c r="X3927" s="241">
        <f t="shared" si="747"/>
        <v>1.99005794045817E-3</v>
      </c>
      <c r="Y3927" s="241">
        <f t="shared" si="748"/>
        <v>1.154142500763E-3</v>
      </c>
      <c r="Z3927" s="241">
        <f t="shared" si="749"/>
        <v>7.2724519377517002E-4</v>
      </c>
      <c r="AA3927" s="241">
        <f t="shared" si="750"/>
        <v>1.0867024592E-4</v>
      </c>
      <c r="AB3927" s="241">
        <v>1.4735213E-4</v>
      </c>
      <c r="AC3927" s="241">
        <v>1.7008553E-8</v>
      </c>
      <c r="AD3927" s="241">
        <v>5.9798044999999995E-4</v>
      </c>
      <c r="AE3927" s="241">
        <v>1.2287690999999999E-7</v>
      </c>
      <c r="AF3927" s="241">
        <v>4.0703015000000001E-4</v>
      </c>
      <c r="AG3927" s="241">
        <v>1.6398853E-6</v>
      </c>
      <c r="AH3927" s="241">
        <v>9.6425501000000003E-5</v>
      </c>
      <c r="AI3927" s="241">
        <v>1.2881471E-6</v>
      </c>
      <c r="AJ3927" s="241">
        <v>4.9919697000000004E-7</v>
      </c>
      <c r="AK3927" s="241">
        <v>1.1490163000000001E-4</v>
      </c>
      <c r="AL3927" s="241">
        <v>4.2238349E-8</v>
      </c>
      <c r="AM3927" s="241">
        <v>1.9735617E-10</v>
      </c>
      <c r="AN3927" s="241">
        <v>4.7261987000000002E-4</v>
      </c>
      <c r="AO3927" s="241">
        <v>1.8870227000000002E-5</v>
      </c>
      <c r="AP3927" s="241">
        <v>2.2598186000000002E-5</v>
      </c>
      <c r="AQ3927" s="241">
        <v>2.4769592E-7</v>
      </c>
      <c r="AR3927" s="241">
        <v>1.0842255E-4</v>
      </c>
      <c r="AT3927" s="193"/>
      <c r="AU3927" s="193"/>
      <c r="AV3927" s="193"/>
      <c r="AW3927" s="193"/>
      <c r="AX3927" s="193"/>
      <c r="AY3927" s="193"/>
      <c r="AZ3927" s="193"/>
      <c r="BA3927" s="193"/>
      <c r="BB3927" s="193"/>
      <c r="BC3927" s="193"/>
      <c r="BD3927" s="193"/>
      <c r="BE3927" s="315"/>
      <c r="BF3927" s="315"/>
      <c r="BG3927" s="315"/>
      <c r="BH3927" s="315"/>
      <c r="BI3927" s="315"/>
      <c r="BJ3927" s="315"/>
      <c r="BK3927" s="315"/>
    </row>
    <row r="3928" spans="1:63" x14ac:dyDescent="0.25">
      <c r="A3928" s="9"/>
      <c r="B3928" s="43" t="s">
        <v>4654</v>
      </c>
      <c r="C3928" s="5" t="s">
        <v>4511</v>
      </c>
      <c r="D3928" s="172">
        <v>3.9813206000000002E-3</v>
      </c>
      <c r="E3928" s="172">
        <v>7.7489938999999997E-4</v>
      </c>
      <c r="F3928" s="172">
        <v>1.0371212999999999E-3</v>
      </c>
      <c r="G3928" s="172">
        <v>4.5476165999999997E-5</v>
      </c>
      <c r="H3928" s="172">
        <v>1.3687152000000001E-4</v>
      </c>
      <c r="I3928" s="172">
        <v>1.3759109E-3</v>
      </c>
      <c r="J3928" s="172">
        <v>3.7987958999999999E-4</v>
      </c>
      <c r="K3928" s="172">
        <v>2.0968396000000001E-6</v>
      </c>
      <c r="L3928" s="172">
        <v>2.2906493000000001E-4</v>
      </c>
      <c r="M3928" s="172">
        <v>0</v>
      </c>
      <c r="N3928" s="172">
        <v>0</v>
      </c>
      <c r="O3928" s="172">
        <v>0</v>
      </c>
      <c r="P3928" s="199">
        <f t="shared" si="746"/>
        <v>5.7399954814814809E-3</v>
      </c>
      <c r="Q3928" s="233">
        <v>1.6523192</v>
      </c>
      <c r="R3928" s="96">
        <v>5.5818800000000002E-2</v>
      </c>
      <c r="S3928" s="96">
        <v>3.7167760000000001E-2</v>
      </c>
      <c r="T3928" s="96">
        <v>9.1982999999999997E-8</v>
      </c>
      <c r="U3928" s="96">
        <v>1.5512999999999999</v>
      </c>
      <c r="V3928" s="96">
        <v>1.193105E-4</v>
      </c>
      <c r="W3928" s="96">
        <v>7.9132000000000004E-3</v>
      </c>
      <c r="X3928" s="241">
        <f t="shared" si="747"/>
        <v>3.4086054517847796E-3</v>
      </c>
      <c r="Y3928" s="241">
        <f t="shared" si="748"/>
        <v>1.173873269691E-3</v>
      </c>
      <c r="Z3928" s="241">
        <f t="shared" si="749"/>
        <v>2.0946111960737797E-3</v>
      </c>
      <c r="AA3928" s="241">
        <f t="shared" si="750"/>
        <v>1.4012098602E-4</v>
      </c>
      <c r="AB3928" s="241">
        <v>1.5756605999999999E-4</v>
      </c>
      <c r="AC3928" s="241">
        <v>2.1762890999999999E-8</v>
      </c>
      <c r="AD3928" s="241">
        <v>5.3716790000000005E-4</v>
      </c>
      <c r="AE3928" s="241">
        <v>1.717535E-7</v>
      </c>
      <c r="AF3928" s="241">
        <v>4.7772917E-4</v>
      </c>
      <c r="AG3928" s="241">
        <v>1.2166233E-6</v>
      </c>
      <c r="AH3928" s="241">
        <v>1.0308094999999999E-4</v>
      </c>
      <c r="AI3928" s="241">
        <v>1.5168923000000001E-6</v>
      </c>
      <c r="AJ3928" s="241">
        <v>3.5321729E-7</v>
      </c>
      <c r="AK3928" s="241">
        <v>7.6814196999999999E-5</v>
      </c>
      <c r="AL3928" s="241">
        <v>5.9486482999999999E-8</v>
      </c>
      <c r="AM3928" s="241">
        <v>2.4400078E-10</v>
      </c>
      <c r="AN3928" s="241">
        <v>1.8405169E-3</v>
      </c>
      <c r="AO3928" s="241">
        <v>3.6004136999999998E-5</v>
      </c>
      <c r="AP3928" s="241">
        <v>3.6265172000000003E-5</v>
      </c>
      <c r="AQ3928" s="241">
        <v>4.8685601999999997E-7</v>
      </c>
      <c r="AR3928" s="241">
        <v>1.3963412999999999E-4</v>
      </c>
      <c r="AT3928" s="193"/>
      <c r="AU3928" s="193"/>
      <c r="AV3928" s="193"/>
      <c r="AW3928" s="193"/>
      <c r="AX3928" s="193"/>
      <c r="AY3928" s="193"/>
      <c r="AZ3928" s="193"/>
      <c r="BA3928" s="193"/>
      <c r="BB3928" s="193"/>
      <c r="BC3928" s="193"/>
      <c r="BD3928" s="193"/>
      <c r="BE3928" s="315"/>
      <c r="BF3928" s="315"/>
      <c r="BG3928" s="315"/>
      <c r="BH3928" s="315"/>
      <c r="BI3928" s="315"/>
      <c r="BJ3928" s="315"/>
      <c r="BK3928" s="315"/>
    </row>
    <row r="3929" spans="1:63" x14ac:dyDescent="0.25">
      <c r="A3929" s="9"/>
      <c r="B3929" s="43" t="s">
        <v>4654</v>
      </c>
      <c r="C3929" s="5" t="s">
        <v>4510</v>
      </c>
      <c r="D3929" s="172">
        <v>4.9290087000000002E-3</v>
      </c>
      <c r="E3929" s="172">
        <v>8.8876945000000002E-4</v>
      </c>
      <c r="F3929" s="172">
        <v>1.1392176000000001E-3</v>
      </c>
      <c r="G3929" s="172">
        <v>7.0998014999999995E-5</v>
      </c>
      <c r="H3929" s="172">
        <v>1.6270586999999999E-4</v>
      </c>
      <c r="I3929" s="172">
        <v>1.7002103000000001E-3</v>
      </c>
      <c r="J3929" s="172">
        <v>6.9663699999999995E-4</v>
      </c>
      <c r="K3929" s="172">
        <v>2.2641013000000001E-6</v>
      </c>
      <c r="L3929" s="172">
        <v>2.6820635000000001E-4</v>
      </c>
      <c r="M3929" s="172">
        <v>0</v>
      </c>
      <c r="N3929" s="172">
        <v>0</v>
      </c>
      <c r="O3929" s="172">
        <v>0</v>
      </c>
      <c r="P3929" s="199">
        <f t="shared" si="746"/>
        <v>6.5834774074074072E-3</v>
      </c>
      <c r="Q3929" s="233">
        <v>1.7027177</v>
      </c>
      <c r="R3929" s="96">
        <v>6.0172641999999998E-2</v>
      </c>
      <c r="S3929" s="96">
        <v>3.9331039999999998E-2</v>
      </c>
      <c r="T3929" s="96">
        <v>9.9448000000000005E-8</v>
      </c>
      <c r="U3929" s="96">
        <v>1.5947</v>
      </c>
      <c r="V3929" s="96">
        <v>1.2849159999999999E-4</v>
      </c>
      <c r="W3929" s="96">
        <v>8.3853999999999995E-3</v>
      </c>
      <c r="X3929" s="241">
        <f t="shared" si="747"/>
        <v>3.9376987282659899E-3</v>
      </c>
      <c r="Y3929" s="241">
        <f t="shared" si="748"/>
        <v>1.5312742152120001E-3</v>
      </c>
      <c r="Z3929" s="241">
        <f t="shared" si="749"/>
        <v>2.2552899288539895E-3</v>
      </c>
      <c r="AA3929" s="241">
        <f t="shared" si="750"/>
        <v>1.5113458420000001E-4</v>
      </c>
      <c r="AB3929" s="241">
        <v>1.8079426000000001E-4</v>
      </c>
      <c r="AC3929" s="241">
        <v>2.3031371999999999E-8</v>
      </c>
      <c r="AD3929" s="241">
        <v>7.8709199000000002E-4</v>
      </c>
      <c r="AE3929" s="241">
        <v>1.9221984000000001E-7</v>
      </c>
      <c r="AF3929" s="241">
        <v>5.6188722000000005E-4</v>
      </c>
      <c r="AG3929" s="241">
        <v>1.2854940000000001E-6</v>
      </c>
      <c r="AH3929" s="241">
        <v>1.1827390000000001E-4</v>
      </c>
      <c r="AI3929" s="241">
        <v>1.6689633000000001E-6</v>
      </c>
      <c r="AJ3929" s="241">
        <v>5.8223547999999997E-7</v>
      </c>
      <c r="AK3929" s="241">
        <v>1.5708243999999999E-4</v>
      </c>
      <c r="AL3929" s="241">
        <v>5.3428449000000001E-8</v>
      </c>
      <c r="AM3929" s="241">
        <v>2.4962499000000001E-10</v>
      </c>
      <c r="AN3929" s="241">
        <v>1.8921026999999999E-3</v>
      </c>
      <c r="AO3929" s="241">
        <v>4.0259097999999997E-5</v>
      </c>
      <c r="AP3929" s="241">
        <v>4.5266913999999997E-5</v>
      </c>
      <c r="AQ3929" s="241">
        <v>6.0443419999999996E-7</v>
      </c>
      <c r="AR3929" s="241">
        <v>1.5053015000000001E-4</v>
      </c>
      <c r="AT3929" s="193"/>
      <c r="AU3929" s="193"/>
      <c r="AV3929" s="193"/>
      <c r="AW3929" s="193"/>
      <c r="AX3929" s="193"/>
      <c r="AY3929" s="193"/>
      <c r="AZ3929" s="193"/>
      <c r="BA3929" s="193"/>
      <c r="BB3929" s="193"/>
      <c r="BC3929" s="193"/>
      <c r="BD3929" s="193"/>
      <c r="BE3929" s="315"/>
      <c r="BF3929" s="315"/>
      <c r="BG3929" s="315"/>
      <c r="BH3929" s="315"/>
      <c r="BI3929" s="315"/>
      <c r="BJ3929" s="315"/>
      <c r="BK3929" s="315"/>
    </row>
    <row r="3930" spans="1:63" x14ac:dyDescent="0.25">
      <c r="A3930" s="9"/>
      <c r="B3930" s="43" t="s">
        <v>4654</v>
      </c>
      <c r="C3930" s="5" t="s">
        <v>4509</v>
      </c>
      <c r="D3930" s="172">
        <v>8.2850171999999996E-3</v>
      </c>
      <c r="E3930" s="172">
        <v>9.3106823999999997E-4</v>
      </c>
      <c r="F3930" s="172">
        <v>1.3008096E-3</v>
      </c>
      <c r="G3930" s="172">
        <v>5.7282864999999998E-5</v>
      </c>
      <c r="H3930" s="172">
        <v>7.5456058999999996E-4</v>
      </c>
      <c r="I3930" s="172">
        <v>4.3453540000000001E-3</v>
      </c>
      <c r="J3930" s="172">
        <v>6.2812486000000001E-4</v>
      </c>
      <c r="K3930" s="172">
        <v>2.0714028000000002E-6</v>
      </c>
      <c r="L3930" s="172">
        <v>2.6574565999999998E-4</v>
      </c>
      <c r="M3930" s="172">
        <v>0</v>
      </c>
      <c r="N3930" s="172">
        <v>0</v>
      </c>
      <c r="O3930" s="172">
        <v>0</v>
      </c>
      <c r="P3930" s="199">
        <f t="shared" si="746"/>
        <v>6.8968017777777772E-3</v>
      </c>
      <c r="Q3930" s="233">
        <v>1.502659</v>
      </c>
      <c r="R3930" s="96">
        <v>4.9416922000000002E-2</v>
      </c>
      <c r="S3930" s="96">
        <v>8.0018399999999996E-3</v>
      </c>
      <c r="T3930" s="96">
        <v>1.0227E-7</v>
      </c>
      <c r="U3930" s="96">
        <v>1.4426000000000001</v>
      </c>
      <c r="V3930" s="96">
        <v>4.8894899999999998E-5</v>
      </c>
      <c r="W3930" s="96">
        <v>2.5912000000000001E-3</v>
      </c>
      <c r="X3930" s="241">
        <f t="shared" si="747"/>
        <v>4.1612362090298512E-3</v>
      </c>
      <c r="Y3930" s="241">
        <f t="shared" si="748"/>
        <v>1.9851642660850002E-3</v>
      </c>
      <c r="Z3930" s="241">
        <f t="shared" si="749"/>
        <v>2.0519114366148506E-3</v>
      </c>
      <c r="AA3930" s="241">
        <f t="shared" si="750"/>
        <v>1.2416050632999999E-4</v>
      </c>
      <c r="AB3930" s="241">
        <v>1.8913118E-4</v>
      </c>
      <c r="AC3930" s="241">
        <v>1.8624664999999999E-8</v>
      </c>
      <c r="AD3930" s="241">
        <v>7.0121642000000001E-4</v>
      </c>
      <c r="AE3930" s="241">
        <v>3.069004E-7</v>
      </c>
      <c r="AF3930" s="241">
        <v>1.0942324E-3</v>
      </c>
      <c r="AG3930" s="241">
        <v>2.5874101999999999E-7</v>
      </c>
      <c r="AH3930" s="241">
        <v>1.2370799E-4</v>
      </c>
      <c r="AI3930" s="241">
        <v>1.8852946000000001E-6</v>
      </c>
      <c r="AJ3930" s="241">
        <v>4.6460833999999999E-7</v>
      </c>
      <c r="AK3930" s="241">
        <v>1.4208318999999999E-4</v>
      </c>
      <c r="AL3930" s="241">
        <v>4.2947719000000002E-8</v>
      </c>
      <c r="AM3930" s="241">
        <v>2.0795584999999999E-10</v>
      </c>
      <c r="AN3930" s="241">
        <v>1.7116487000000001E-3</v>
      </c>
      <c r="AO3930" s="241">
        <v>3.5834112999999999E-5</v>
      </c>
      <c r="AP3930" s="241">
        <v>3.6244385E-5</v>
      </c>
      <c r="AQ3930" s="241">
        <v>5.5980633000000001E-7</v>
      </c>
      <c r="AR3930" s="241">
        <v>1.2360069999999999E-4</v>
      </c>
      <c r="AT3930" s="193"/>
      <c r="AU3930" s="193"/>
      <c r="AV3930" s="193"/>
      <c r="AW3930" s="193"/>
      <c r="AX3930" s="193"/>
      <c r="AY3930" s="193"/>
      <c r="AZ3930" s="193"/>
      <c r="BA3930" s="193"/>
      <c r="BB3930" s="193"/>
      <c r="BC3930" s="193"/>
      <c r="BD3930" s="193"/>
      <c r="BE3930" s="315"/>
      <c r="BF3930" s="315"/>
      <c r="BG3930" s="315"/>
      <c r="BH3930" s="315"/>
      <c r="BI3930" s="315"/>
      <c r="BJ3930" s="315"/>
      <c r="BK3930" s="315"/>
    </row>
    <row r="3931" spans="1:63" x14ac:dyDescent="0.25">
      <c r="A3931" s="9"/>
      <c r="B3931" s="43" t="s">
        <v>4654</v>
      </c>
      <c r="C3931" s="5" t="s">
        <v>4508</v>
      </c>
      <c r="D3931" s="172">
        <v>4.8350553999999997E-3</v>
      </c>
      <c r="E3931" s="172">
        <v>2.0681314000000001E-3</v>
      </c>
      <c r="F3931" s="172">
        <v>1.0246156E-3</v>
      </c>
      <c r="G3931" s="172">
        <v>1.438706E-4</v>
      </c>
      <c r="H3931" s="172">
        <v>4.4481580999999999E-5</v>
      </c>
      <c r="I3931" s="172">
        <v>1.0093214E-3</v>
      </c>
      <c r="J3931" s="172">
        <v>3.0669037999999998E-4</v>
      </c>
      <c r="K3931" s="172">
        <v>2.1699052999999999E-6</v>
      </c>
      <c r="L3931" s="172">
        <v>2.3577451999999999E-4</v>
      </c>
      <c r="M3931" s="172">
        <v>0</v>
      </c>
      <c r="N3931" s="172">
        <v>0</v>
      </c>
      <c r="O3931" s="172">
        <v>0</v>
      </c>
      <c r="P3931" s="199">
        <f t="shared" si="746"/>
        <v>1.5319491851851852E-2</v>
      </c>
      <c r="Q3931" s="233">
        <v>1.6312884999999999</v>
      </c>
      <c r="R3931" s="96">
        <v>0.17581648999999999</v>
      </c>
      <c r="S3931" s="96">
        <v>0.11994639999999999</v>
      </c>
      <c r="T3931" s="96">
        <v>2.2436999999999999E-7</v>
      </c>
      <c r="U3931" s="96">
        <v>1.3169</v>
      </c>
      <c r="V3931" s="96">
        <v>1.5483929999999999E-3</v>
      </c>
      <c r="W3931" s="96">
        <v>1.7076999999999998E-2</v>
      </c>
      <c r="X3931" s="241">
        <f t="shared" si="747"/>
        <v>2.95018166720263E-3</v>
      </c>
      <c r="Y3931" s="241">
        <f t="shared" si="748"/>
        <v>1.274712431435E-3</v>
      </c>
      <c r="Z3931" s="241">
        <f t="shared" si="749"/>
        <v>1.2345991694876299E-3</v>
      </c>
      <c r="AA3931" s="241">
        <f t="shared" si="750"/>
        <v>4.4087006627999999E-4</v>
      </c>
      <c r="AB3931" s="241">
        <v>4.2456021000000002E-4</v>
      </c>
      <c r="AC3931" s="241">
        <v>5.1171545E-8</v>
      </c>
      <c r="AD3931" s="241">
        <v>4.5404956999999999E-4</v>
      </c>
      <c r="AE3931" s="241">
        <v>1.1642558999999999E-7</v>
      </c>
      <c r="AF3931" s="241">
        <v>3.9206228000000001E-4</v>
      </c>
      <c r="AG3931" s="241">
        <v>3.8727743E-6</v>
      </c>
      <c r="AH3931" s="241">
        <v>2.7785951000000001E-4</v>
      </c>
      <c r="AI3931" s="241">
        <v>1.5710294E-6</v>
      </c>
      <c r="AJ3931" s="241">
        <v>1.2403074E-6</v>
      </c>
      <c r="AK3931" s="241">
        <v>5.7288152E-5</v>
      </c>
      <c r="AL3931" s="241">
        <v>1.1267279E-7</v>
      </c>
      <c r="AM3931" s="241">
        <v>4.0089763000000002E-10</v>
      </c>
      <c r="AN3931" s="241">
        <v>8.5292253000000004E-4</v>
      </c>
      <c r="AO3931" s="241">
        <v>2.1426281E-5</v>
      </c>
      <c r="AP3931" s="241">
        <v>2.2178285999999999E-5</v>
      </c>
      <c r="AQ3931" s="241">
        <v>6.9814627999999999E-7</v>
      </c>
      <c r="AR3931" s="241">
        <v>4.4017192000000001E-4</v>
      </c>
      <c r="AT3931" s="193"/>
      <c r="AU3931" s="193"/>
      <c r="AV3931" s="193"/>
      <c r="AW3931" s="193"/>
      <c r="AX3931" s="193"/>
      <c r="AY3931" s="193"/>
      <c r="AZ3931" s="193"/>
      <c r="BA3931" s="193"/>
      <c r="BB3931" s="193"/>
      <c r="BC3931" s="193"/>
      <c r="BD3931" s="193"/>
      <c r="BE3931" s="315"/>
      <c r="BF3931" s="315"/>
      <c r="BG3931" s="315"/>
      <c r="BH3931" s="315"/>
      <c r="BI3931" s="315"/>
      <c r="BJ3931" s="315"/>
      <c r="BK3931" s="315"/>
    </row>
    <row r="3932" spans="1:63" x14ac:dyDescent="0.25">
      <c r="A3932" s="9"/>
      <c r="B3932" s="43" t="s">
        <v>4654</v>
      </c>
      <c r="C3932" s="5" t="s">
        <v>4507</v>
      </c>
      <c r="D3932" s="172">
        <v>4.2322369999999998E-3</v>
      </c>
      <c r="E3932" s="172">
        <v>1.8858996999999999E-3</v>
      </c>
      <c r="F3932" s="172">
        <v>9.9723298999999997E-4</v>
      </c>
      <c r="G3932" s="172">
        <v>1.3519785999999999E-4</v>
      </c>
      <c r="H3932" s="172">
        <v>3.3013816999999999E-5</v>
      </c>
      <c r="I3932" s="172">
        <v>7.6474127999999995E-4</v>
      </c>
      <c r="J3932" s="172">
        <v>2.9172980000000001E-4</v>
      </c>
      <c r="K3932" s="172">
        <v>1.8731980000000001E-6</v>
      </c>
      <c r="L3932" s="172">
        <v>1.2254835999999999E-4</v>
      </c>
      <c r="M3932" s="172">
        <v>0</v>
      </c>
      <c r="N3932" s="172">
        <v>0</v>
      </c>
      <c r="O3932" s="172">
        <v>0</v>
      </c>
      <c r="P3932" s="199">
        <f t="shared" si="746"/>
        <v>1.3969627407407407E-2</v>
      </c>
      <c r="Q3932" s="233">
        <v>1.5685591000000001</v>
      </c>
      <c r="R3932" s="96">
        <v>0.16294478000000001</v>
      </c>
      <c r="S3932" s="96">
        <v>0.1143856</v>
      </c>
      <c r="T3932" s="96">
        <v>1.9908999999999999E-7</v>
      </c>
      <c r="U3932" s="96">
        <v>1.2737000000000001</v>
      </c>
      <c r="V3932" s="96">
        <v>1.4835650000000001E-3</v>
      </c>
      <c r="W3932" s="96">
        <v>1.6045E-2</v>
      </c>
      <c r="X3932" s="241">
        <f t="shared" si="747"/>
        <v>2.74778106903325E-3</v>
      </c>
      <c r="Y3932" s="241">
        <f t="shared" si="748"/>
        <v>1.161332455648E-3</v>
      </c>
      <c r="Z3932" s="241">
        <f t="shared" si="749"/>
        <v>1.1781188997152499E-3</v>
      </c>
      <c r="AA3932" s="241">
        <f t="shared" si="750"/>
        <v>4.0832971366999997E-4</v>
      </c>
      <c r="AB3932" s="241">
        <v>3.8715688E-4</v>
      </c>
      <c r="AC3932" s="241">
        <v>4.7476137999999999E-8</v>
      </c>
      <c r="AD3932" s="241">
        <v>4.3172863999999997E-4</v>
      </c>
      <c r="AE3932" s="241">
        <v>1.1251921E-7</v>
      </c>
      <c r="AF3932" s="241">
        <v>3.3859390999999998E-4</v>
      </c>
      <c r="AG3932" s="241">
        <v>3.6930302999999998E-6</v>
      </c>
      <c r="AH3932" s="241">
        <v>2.5338223999999998E-4</v>
      </c>
      <c r="AI3932" s="241">
        <v>1.5248439E-6</v>
      </c>
      <c r="AJ3932" s="241">
        <v>1.1648224E-6</v>
      </c>
      <c r="AK3932" s="241">
        <v>5.5389295999999997E-5</v>
      </c>
      <c r="AL3932" s="241">
        <v>1.0184891000000001E-7</v>
      </c>
      <c r="AM3932" s="241">
        <v>3.6450525E-10</v>
      </c>
      <c r="AN3932" s="241">
        <v>8.2463199999999995E-4</v>
      </c>
      <c r="AO3932" s="241">
        <v>2.0383631000000001E-5</v>
      </c>
      <c r="AP3932" s="241">
        <v>2.1539853000000002E-5</v>
      </c>
      <c r="AQ3932" s="241">
        <v>3.7974367000000001E-7</v>
      </c>
      <c r="AR3932" s="241">
        <v>4.0794996999999998E-4</v>
      </c>
      <c r="AT3932" s="193"/>
      <c r="AU3932" s="193"/>
      <c r="AV3932" s="193"/>
      <c r="AW3932" s="193"/>
      <c r="AX3932" s="193"/>
      <c r="AY3932" s="193"/>
      <c r="AZ3932" s="193"/>
      <c r="BA3932" s="193"/>
      <c r="BB3932" s="193"/>
      <c r="BC3932" s="193"/>
      <c r="BD3932" s="193"/>
      <c r="BE3932" s="315"/>
      <c r="BF3932" s="315"/>
      <c r="BG3932" s="315"/>
      <c r="BH3932" s="315"/>
      <c r="BI3932" s="315"/>
      <c r="BJ3932" s="315"/>
      <c r="BK3932" s="315"/>
    </row>
    <row r="3933" spans="1:63" x14ac:dyDescent="0.25">
      <c r="A3933" s="9"/>
      <c r="B3933" s="43" t="s">
        <v>5770</v>
      </c>
      <c r="C3933" s="48" t="s">
        <v>4726</v>
      </c>
      <c r="D3933" s="223">
        <v>-0.23642335</v>
      </c>
      <c r="E3933" s="223">
        <v>-0.17924206000000001</v>
      </c>
      <c r="F3933" s="223">
        <v>-4.4773769999999997E-2</v>
      </c>
      <c r="G3933" s="223">
        <v>-1.4983357000000001E-4</v>
      </c>
      <c r="H3933" s="223">
        <v>-2.6061423E-4</v>
      </c>
      <c r="I3933" s="223">
        <v>-8.5538162999999993E-3</v>
      </c>
      <c r="J3933" s="223">
        <v>-1.1862890999999999E-3</v>
      </c>
      <c r="K3933" s="223">
        <v>-3.6061766000000001E-5</v>
      </c>
      <c r="L3933" s="223">
        <v>-2.2209041000000001E-3</v>
      </c>
      <c r="M3933" s="223">
        <v>0</v>
      </c>
      <c r="N3933" s="223">
        <v>0</v>
      </c>
      <c r="O3933" s="223">
        <v>0</v>
      </c>
      <c r="P3933" s="227">
        <f>E3933/0.135</f>
        <v>-1.3277189629629629</v>
      </c>
      <c r="Q3933" s="238">
        <v>-28.533415000000002</v>
      </c>
      <c r="R3933" s="117">
        <v>-16.144499</v>
      </c>
      <c r="S3933" s="117">
        <v>-10.634679999999999</v>
      </c>
      <c r="T3933" s="117">
        <v>-6.3840000000000002E-6</v>
      </c>
      <c r="U3933" s="117">
        <v>-0.35527500000000001</v>
      </c>
      <c r="V3933" s="117">
        <v>-0.19982900000000001</v>
      </c>
      <c r="W3933" s="117">
        <v>-1.199125</v>
      </c>
      <c r="X3933" s="257">
        <f t="shared" si="747"/>
        <v>-0.1128128319286118</v>
      </c>
      <c r="Y3933" s="257">
        <f t="shared" si="748"/>
        <v>-4.70952991382E-2</v>
      </c>
      <c r="Z3933" s="257">
        <f t="shared" si="749"/>
        <v>-2.5271198640211802E-2</v>
      </c>
      <c r="AA3933" s="257">
        <f t="shared" si="750"/>
        <v>-4.0446334150199999E-2</v>
      </c>
      <c r="AB3933" s="257">
        <v>-3.6801876999999997E-2</v>
      </c>
      <c r="AC3933" s="257">
        <v>-3.2134516E-6</v>
      </c>
      <c r="AD3933" s="257">
        <v>-1.1095354E-3</v>
      </c>
      <c r="AE3933" s="257">
        <v>-2.1417366E-6</v>
      </c>
      <c r="AF3933" s="257">
        <v>-8.8385900000000003E-3</v>
      </c>
      <c r="AG3933" s="257">
        <v>-3.3994154999999999E-4</v>
      </c>
      <c r="AH3933" s="257">
        <v>-2.4086961E-2</v>
      </c>
      <c r="AI3933" s="257">
        <v>-7.3380703000000002E-5</v>
      </c>
      <c r="AJ3933" s="257">
        <v>-7.6125485999999996E-7</v>
      </c>
      <c r="AK3933" s="257">
        <v>-2.9260832E-5</v>
      </c>
      <c r="AL3933" s="257">
        <v>-7.6875706999999997E-7</v>
      </c>
      <c r="AM3933" s="257">
        <v>-3.0832817999999999E-9</v>
      </c>
      <c r="AN3933" s="257">
        <v>-4.4003104999999998E-4</v>
      </c>
      <c r="AO3933" s="257">
        <v>-1.9374453E-4</v>
      </c>
      <c r="AP3933" s="257">
        <v>-4.4628742999999998E-4</v>
      </c>
      <c r="AQ3933" s="257">
        <v>-7.8331501999999996E-6</v>
      </c>
      <c r="AR3933" s="257">
        <v>-4.0438501000000002E-2</v>
      </c>
      <c r="AT3933" s="193"/>
      <c r="AU3933" s="193"/>
      <c r="AV3933" s="193"/>
      <c r="AW3933" s="193"/>
      <c r="AX3933" s="193"/>
      <c r="AY3933" s="193"/>
      <c r="AZ3933" s="193"/>
      <c r="BA3933" s="193"/>
      <c r="BB3933" s="193"/>
      <c r="BC3933" s="193"/>
      <c r="BD3933" s="193"/>
      <c r="BE3933" s="315"/>
      <c r="BF3933" s="315"/>
      <c r="BG3933" s="315"/>
      <c r="BH3933" s="315"/>
      <c r="BI3933" s="315"/>
      <c r="BJ3933" s="315"/>
      <c r="BK3933" s="315"/>
    </row>
    <row r="3934" spans="1:63" x14ac:dyDescent="0.25">
      <c r="A3934" s="9"/>
      <c r="B3934" s="43" t="s">
        <v>5770</v>
      </c>
      <c r="C3934" s="48" t="s">
        <v>4727</v>
      </c>
      <c r="D3934" s="223">
        <v>-0.2045062</v>
      </c>
      <c r="E3934" s="223">
        <v>-0.15504438000000001</v>
      </c>
      <c r="F3934" s="223">
        <v>-3.8729311000000002E-2</v>
      </c>
      <c r="G3934" s="223">
        <v>-1.2960603000000001E-4</v>
      </c>
      <c r="H3934" s="223">
        <v>-2.2543131000000001E-4</v>
      </c>
      <c r="I3934" s="223">
        <v>-7.3990510999999998E-3</v>
      </c>
      <c r="J3934" s="223">
        <v>-1.02614E-3</v>
      </c>
      <c r="K3934" s="223">
        <v>-3.1193428000000002E-5</v>
      </c>
      <c r="L3934" s="223">
        <v>-1.921082E-3</v>
      </c>
      <c r="M3934" s="223">
        <v>0</v>
      </c>
      <c r="N3934" s="223">
        <v>0</v>
      </c>
      <c r="O3934" s="223">
        <v>0</v>
      </c>
      <c r="P3934" s="227">
        <f>E3934/0.135</f>
        <v>-1.148476888888889</v>
      </c>
      <c r="Q3934" s="238">
        <v>-24.681404000000001</v>
      </c>
      <c r="R3934" s="117">
        <v>-13.964992000000001</v>
      </c>
      <c r="S3934" s="117">
        <v>-9.1989982000000001</v>
      </c>
      <c r="T3934" s="117">
        <v>-5.52216E-6</v>
      </c>
      <c r="U3934" s="117">
        <v>-0.30731287000000002</v>
      </c>
      <c r="V3934" s="117">
        <v>-0.17285207999999999</v>
      </c>
      <c r="W3934" s="117">
        <v>-1.0372431</v>
      </c>
      <c r="X3934" s="257">
        <f t="shared" si="747"/>
        <v>-9.7583099467058815E-2</v>
      </c>
      <c r="Y3934" s="257">
        <f t="shared" si="748"/>
        <v>-4.0737433237799998E-2</v>
      </c>
      <c r="Z3934" s="257">
        <f t="shared" si="749"/>
        <v>-2.1859587554358809E-2</v>
      </c>
      <c r="AA3934" s="257">
        <f t="shared" si="750"/>
        <v>-3.4986078674900001E-2</v>
      </c>
      <c r="AB3934" s="257">
        <v>-3.1833622999999998E-2</v>
      </c>
      <c r="AC3934" s="257">
        <v>-2.7796356E-6</v>
      </c>
      <c r="AD3934" s="257">
        <v>-9.5974815999999997E-4</v>
      </c>
      <c r="AE3934" s="257">
        <v>-1.8526022E-6</v>
      </c>
      <c r="AF3934" s="257">
        <v>-7.6453804000000004E-3</v>
      </c>
      <c r="AG3934" s="257">
        <v>-2.9404943999999998E-4</v>
      </c>
      <c r="AH3934" s="257">
        <v>-2.0835222E-2</v>
      </c>
      <c r="AI3934" s="257">
        <v>-6.3474307999999998E-5</v>
      </c>
      <c r="AJ3934" s="257">
        <v>-6.5848544999999997E-7</v>
      </c>
      <c r="AK3934" s="257">
        <v>-2.5310619E-5</v>
      </c>
      <c r="AL3934" s="257">
        <v>-6.6497486999999999E-7</v>
      </c>
      <c r="AM3934" s="257">
        <v>-2.6670388E-9</v>
      </c>
      <c r="AN3934" s="257">
        <v>-3.8062685999999999E-4</v>
      </c>
      <c r="AO3934" s="257">
        <v>-1.6758902E-4</v>
      </c>
      <c r="AP3934" s="257">
        <v>-3.8603862000000002E-4</v>
      </c>
      <c r="AQ3934" s="257">
        <v>-6.7756749000000002E-6</v>
      </c>
      <c r="AR3934" s="257">
        <v>-3.4979303000000003E-2</v>
      </c>
      <c r="AT3934" s="193"/>
      <c r="AU3934" s="193"/>
      <c r="AV3934" s="193"/>
      <c r="AW3934" s="193"/>
      <c r="AX3934" s="193"/>
      <c r="AY3934" s="193"/>
      <c r="AZ3934" s="193"/>
      <c r="BA3934" s="193"/>
      <c r="BB3934" s="193"/>
      <c r="BC3934" s="193"/>
      <c r="BD3934" s="193"/>
      <c r="BE3934" s="315"/>
      <c r="BF3934" s="315"/>
      <c r="BG3934" s="315"/>
      <c r="BH3934" s="315"/>
      <c r="BI3934" s="315"/>
      <c r="BJ3934" s="315"/>
      <c r="BK3934" s="315"/>
    </row>
    <row r="3935" spans="1:63" x14ac:dyDescent="0.25">
      <c r="A3935" s="9"/>
      <c r="B3935" s="43" t="s">
        <v>5770</v>
      </c>
      <c r="C3935" s="48" t="s">
        <v>4728</v>
      </c>
      <c r="D3935" s="223">
        <v>-0.10520839</v>
      </c>
      <c r="E3935" s="223">
        <v>-7.9762715999999997E-2</v>
      </c>
      <c r="F3935" s="223">
        <v>-1.9924328000000002E-2</v>
      </c>
      <c r="G3935" s="223">
        <v>-6.6675937000000004E-5</v>
      </c>
      <c r="H3935" s="223">
        <v>-1.1597333000000001E-4</v>
      </c>
      <c r="I3935" s="223">
        <v>-3.8064483000000001E-3</v>
      </c>
      <c r="J3935" s="223">
        <v>-5.2789863000000004E-4</v>
      </c>
      <c r="K3935" s="223">
        <v>-1.6047486E-5</v>
      </c>
      <c r="L3935" s="223">
        <v>-9.8830230999999999E-4</v>
      </c>
      <c r="M3935" s="223">
        <v>0</v>
      </c>
      <c r="N3935" s="223">
        <v>0</v>
      </c>
      <c r="O3935" s="223">
        <v>0</v>
      </c>
      <c r="P3935" s="227">
        <f>E3935/0.135</f>
        <v>-0.59083493333333326</v>
      </c>
      <c r="Q3935" s="238">
        <v>-12.697369999999999</v>
      </c>
      <c r="R3935" s="117">
        <v>-7.1843022000000003</v>
      </c>
      <c r="S3935" s="117">
        <v>-4.7324326000000001</v>
      </c>
      <c r="T3935" s="117">
        <v>-2.8408800000000001E-6</v>
      </c>
      <c r="U3935" s="117">
        <v>-0.15809736999999999</v>
      </c>
      <c r="V3935" s="117">
        <v>-8.8923904999999998E-2</v>
      </c>
      <c r="W3935" s="117">
        <v>-0.53361062999999997</v>
      </c>
      <c r="X3935" s="257">
        <f t="shared" si="747"/>
        <v>-5.0201710418860401E-2</v>
      </c>
      <c r="Y3935" s="257">
        <f t="shared" si="748"/>
        <v>-2.095740791869E-2</v>
      </c>
      <c r="Z3935" s="257">
        <f t="shared" si="749"/>
        <v>-1.1245683748370401E-2</v>
      </c>
      <c r="AA3935" s="257">
        <f t="shared" si="750"/>
        <v>-1.7998618751800002E-2</v>
      </c>
      <c r="AB3935" s="257">
        <v>-1.6376834999999999E-2</v>
      </c>
      <c r="AC3935" s="257">
        <v>-1.4299859E-6</v>
      </c>
      <c r="AD3935" s="257">
        <v>-4.9374327000000005E-4</v>
      </c>
      <c r="AE3935" s="257">
        <v>-9.5307279000000001E-7</v>
      </c>
      <c r="AF3935" s="257">
        <v>-3.9331725999999997E-3</v>
      </c>
      <c r="AG3935" s="257">
        <v>-1.5127399E-4</v>
      </c>
      <c r="AH3935" s="257">
        <v>-1.0718698E-2</v>
      </c>
      <c r="AI3935" s="257">
        <v>-3.2654412999999999E-5</v>
      </c>
      <c r="AJ3935" s="257">
        <v>-3.3875841E-7</v>
      </c>
      <c r="AK3935" s="257">
        <v>-1.3021069999999999E-5</v>
      </c>
      <c r="AL3935" s="257">
        <v>-3.420969E-7</v>
      </c>
      <c r="AM3935" s="257">
        <v>-1.3720604E-9</v>
      </c>
      <c r="AN3935" s="257">
        <v>-1.9581382000000001E-4</v>
      </c>
      <c r="AO3935" s="257">
        <v>-8.6216318000000006E-5</v>
      </c>
      <c r="AP3935" s="257">
        <v>-1.9859789999999999E-4</v>
      </c>
      <c r="AQ3935" s="257">
        <v>-3.4857517999999998E-6</v>
      </c>
      <c r="AR3935" s="257">
        <v>-1.7995133E-2</v>
      </c>
      <c r="AT3935" s="193"/>
      <c r="AU3935" s="193"/>
      <c r="AV3935" s="193"/>
      <c r="AW3935" s="193"/>
      <c r="AX3935" s="193"/>
      <c r="AY3935" s="193"/>
      <c r="AZ3935" s="193"/>
      <c r="BA3935" s="193"/>
      <c r="BB3935" s="193"/>
      <c r="BC3935" s="193"/>
      <c r="BD3935" s="193"/>
      <c r="BE3935" s="315"/>
      <c r="BF3935" s="315"/>
      <c r="BG3935" s="315"/>
      <c r="BH3935" s="315"/>
      <c r="BI3935" s="315"/>
      <c r="BJ3935" s="315"/>
      <c r="BK3935" s="315"/>
    </row>
    <row r="3936" spans="1:63" x14ac:dyDescent="0.25">
      <c r="A3936" s="45" t="s">
        <v>632</v>
      </c>
      <c r="B3936" s="45"/>
      <c r="C3936" s="43"/>
      <c r="D3936" s="199"/>
      <c r="E3936" s="199"/>
      <c r="F3936" s="199"/>
      <c r="G3936" s="199"/>
      <c r="H3936" s="199"/>
      <c r="I3936" s="199"/>
      <c r="J3936" s="199"/>
      <c r="K3936" s="199"/>
      <c r="L3936" s="199"/>
      <c r="M3936" s="199"/>
      <c r="N3936" s="199"/>
      <c r="O3936" s="199"/>
      <c r="P3936" s="199"/>
      <c r="Q3936" s="239"/>
      <c r="R3936" s="97"/>
      <c r="S3936" s="97"/>
      <c r="T3936" s="97"/>
      <c r="U3936" s="97"/>
      <c r="V3936" s="97"/>
      <c r="W3936" s="97"/>
      <c r="X3936" s="259"/>
      <c r="Y3936" s="259"/>
      <c r="Z3936" s="259"/>
      <c r="AA3936" s="258"/>
      <c r="AB3936" s="258"/>
      <c r="AC3936" s="258"/>
      <c r="AD3936" s="258"/>
      <c r="AE3936" s="258"/>
      <c r="AF3936" s="258"/>
      <c r="AG3936" s="258"/>
      <c r="AH3936" s="258"/>
      <c r="AI3936" s="258"/>
      <c r="AJ3936" s="258"/>
      <c r="AK3936" s="258"/>
      <c r="AL3936" s="258"/>
      <c r="AM3936" s="258"/>
      <c r="AN3936" s="258"/>
      <c r="AO3936" s="258"/>
      <c r="AP3936" s="258"/>
      <c r="AQ3936" s="258"/>
      <c r="AR3936" s="258"/>
      <c r="AT3936" s="193"/>
      <c r="AU3936" s="193"/>
      <c r="AV3936" s="193"/>
      <c r="AW3936" s="193"/>
      <c r="AX3936" s="193"/>
      <c r="AY3936" s="193"/>
      <c r="AZ3936" s="193"/>
      <c r="BA3936" s="193"/>
      <c r="BB3936" s="193"/>
      <c r="BC3936" s="193"/>
      <c r="BD3936" s="193"/>
      <c r="BE3936" s="315"/>
      <c r="BF3936" s="315"/>
      <c r="BG3936" s="315"/>
      <c r="BH3936" s="315"/>
      <c r="BI3936" s="315"/>
      <c r="BJ3936" s="315"/>
      <c r="BK3936" s="315"/>
    </row>
    <row r="3937" spans="1:63" x14ac:dyDescent="0.25">
      <c r="A3937" s="9"/>
      <c r="B3937" s="43" t="s">
        <v>4654</v>
      </c>
      <c r="C3937" s="25" t="s">
        <v>5366</v>
      </c>
      <c r="D3937" s="193">
        <v>2.7142831000000001E-3</v>
      </c>
      <c r="E3937" s="193">
        <v>4.3815249000000002E-4</v>
      </c>
      <c r="F3937" s="193">
        <v>8.1673995000000003E-4</v>
      </c>
      <c r="G3937" s="193">
        <v>3.0104049999999999E-5</v>
      </c>
      <c r="H3937" s="193">
        <v>9.2132015999999995E-5</v>
      </c>
      <c r="I3937" s="193">
        <v>9.4574692999999999E-4</v>
      </c>
      <c r="J3937" s="193">
        <v>2.7398175E-4</v>
      </c>
      <c r="K3937" s="193">
        <v>1.3477771999999999E-6</v>
      </c>
      <c r="L3937" s="193">
        <v>1.1607816000000001E-4</v>
      </c>
      <c r="M3937" s="193">
        <v>0</v>
      </c>
      <c r="N3937" s="193">
        <v>0</v>
      </c>
      <c r="O3937" s="193">
        <v>0</v>
      </c>
      <c r="P3937" s="199">
        <f t="shared" ref="P3937:P3965" si="751">E3937/0.135</f>
        <v>3.2455739999999998E-3</v>
      </c>
      <c r="Q3937" s="240">
        <v>1.1562682</v>
      </c>
      <c r="R3937" s="99">
        <v>2.7871683000000001E-2</v>
      </c>
      <c r="S3937" s="99">
        <v>2.4561599999999999E-2</v>
      </c>
      <c r="T3937" s="99">
        <v>4.7166E-8</v>
      </c>
      <c r="U3937" s="99">
        <v>1.0988</v>
      </c>
      <c r="V3937" s="99">
        <v>7.4963700000000002E-5</v>
      </c>
      <c r="W3937" s="99">
        <v>4.9598999999999997E-3</v>
      </c>
      <c r="X3937" s="241">
        <f t="shared" ref="X3937:X3965" si="752">SUM(Y3937:AA3937)</f>
        <v>2.8826812534452897E-3</v>
      </c>
      <c r="Y3937" s="241">
        <f t="shared" ref="Y3937:Y3965" si="753">SUM(AB3937:AG3937)</f>
        <v>8.2546275157799993E-4</v>
      </c>
      <c r="Z3937" s="241">
        <f t="shared" ref="Z3937:Z3965" si="754">SUM(AH3937:AP3937)</f>
        <v>1.9872147853272899E-3</v>
      </c>
      <c r="AA3937" s="241">
        <f t="shared" ref="AA3937:AA3965" si="755">SUM(AQ3937:AR3937)</f>
        <v>7.0003716539999996E-5</v>
      </c>
      <c r="AB3937" s="258">
        <v>8.8888513000000003E-5</v>
      </c>
      <c r="AC3937" s="258">
        <v>1.1018598E-8</v>
      </c>
      <c r="AD3937" s="258">
        <v>3.8589011E-4</v>
      </c>
      <c r="AE3937" s="258">
        <v>1.3062326999999999E-7</v>
      </c>
      <c r="AF3937" s="258">
        <v>3.4973753999999999E-4</v>
      </c>
      <c r="AG3937" s="258">
        <v>8.0494671000000005E-7</v>
      </c>
      <c r="AH3937" s="258">
        <v>5.8143716000000001E-5</v>
      </c>
      <c r="AI3937" s="258">
        <v>1.1852396E-6</v>
      </c>
      <c r="AJ3937" s="258">
        <v>2.3520963999999999E-7</v>
      </c>
      <c r="AK3937" s="258">
        <v>5.6357294E-5</v>
      </c>
      <c r="AL3937" s="258">
        <v>4.0124996000000002E-8</v>
      </c>
      <c r="AM3937" s="258">
        <v>1.6609129E-10</v>
      </c>
      <c r="AN3937" s="258">
        <v>1.8133155E-3</v>
      </c>
      <c r="AO3937" s="258">
        <v>3.3007862999999998E-5</v>
      </c>
      <c r="AP3937" s="258">
        <v>2.4929672E-5</v>
      </c>
      <c r="AQ3937" s="258">
        <v>2.7485553999999998E-7</v>
      </c>
      <c r="AR3937" s="258">
        <v>6.9728860999999996E-5</v>
      </c>
      <c r="AT3937" s="193"/>
      <c r="AU3937" s="193"/>
      <c r="AV3937" s="193"/>
      <c r="AW3937" s="193"/>
      <c r="AX3937" s="193"/>
      <c r="AY3937" s="193"/>
      <c r="AZ3937" s="193"/>
      <c r="BA3937" s="193"/>
      <c r="BB3937" s="193"/>
      <c r="BC3937" s="193"/>
      <c r="BD3937" s="193"/>
      <c r="BE3937" s="315"/>
      <c r="BF3937" s="315"/>
      <c r="BG3937" s="315"/>
      <c r="BH3937" s="315"/>
      <c r="BI3937" s="315"/>
      <c r="BJ3937" s="315"/>
      <c r="BK3937" s="315"/>
    </row>
    <row r="3938" spans="1:63" x14ac:dyDescent="0.25">
      <c r="A3938" s="9"/>
      <c r="B3938" s="43" t="s">
        <v>4654</v>
      </c>
      <c r="C3938" s="25" t="s">
        <v>6080</v>
      </c>
      <c r="D3938" s="193">
        <v>3.2979137000000002E-3</v>
      </c>
      <c r="E3938" s="193">
        <v>5.0085310000000003E-4</v>
      </c>
      <c r="F3938" s="193">
        <v>8.7162256999999996E-4</v>
      </c>
      <c r="G3938" s="193">
        <v>4.7256585999999999E-5</v>
      </c>
      <c r="H3938" s="193">
        <v>1.0710124999999999E-4</v>
      </c>
      <c r="I3938" s="193">
        <v>1.1401556999999999E-3</v>
      </c>
      <c r="J3938" s="193">
        <v>4.9115593999999999E-4</v>
      </c>
      <c r="K3938" s="193">
        <v>1.4223773999999999E-6</v>
      </c>
      <c r="L3938" s="193">
        <v>1.3834623E-4</v>
      </c>
      <c r="M3938" s="193">
        <v>0</v>
      </c>
      <c r="N3938" s="193">
        <v>0</v>
      </c>
      <c r="O3938" s="193">
        <v>0</v>
      </c>
      <c r="P3938" s="199">
        <f t="shared" si="751"/>
        <v>3.7100229629629632E-3</v>
      </c>
      <c r="Q3938" s="240">
        <v>1.1591057</v>
      </c>
      <c r="R3938" s="99">
        <v>2.9770352999999999E-2</v>
      </c>
      <c r="S3938" s="99">
        <v>2.5326000000000001E-2</v>
      </c>
      <c r="T3938" s="99">
        <v>5.0493000000000001E-8</v>
      </c>
      <c r="U3938" s="99">
        <v>1.0988</v>
      </c>
      <c r="V3938" s="99">
        <v>7.8936800000000006E-5</v>
      </c>
      <c r="W3938" s="99">
        <v>5.1304000000000002E-3</v>
      </c>
      <c r="X3938" s="241">
        <f t="shared" si="752"/>
        <v>3.1857998009696699E-3</v>
      </c>
      <c r="Y3938" s="241">
        <f t="shared" si="753"/>
        <v>1.053965154292E-3</v>
      </c>
      <c r="Z3938" s="241">
        <f t="shared" si="754"/>
        <v>2.0570074170076702E-3</v>
      </c>
      <c r="AA3938" s="241">
        <f t="shared" si="755"/>
        <v>7.4827229669999999E-5</v>
      </c>
      <c r="AB3938" s="258">
        <v>1.0168845E-4</v>
      </c>
      <c r="AC3938" s="258">
        <v>1.1466392000000001E-8</v>
      </c>
      <c r="AD3938" s="258">
        <v>5.5226799999999996E-4</v>
      </c>
      <c r="AE3938" s="258">
        <v>1.4205092000000001E-7</v>
      </c>
      <c r="AF3938" s="258">
        <v>3.9902656000000001E-4</v>
      </c>
      <c r="AG3938" s="258">
        <v>8.2862698000000003E-7</v>
      </c>
      <c r="AH3938" s="258">
        <v>6.6515412000000003E-5</v>
      </c>
      <c r="AI3938" s="258">
        <v>1.2672590000000001E-6</v>
      </c>
      <c r="AJ3938" s="258">
        <v>3.9023157999999998E-7</v>
      </c>
      <c r="AK3938" s="258">
        <v>1.1179189E-4</v>
      </c>
      <c r="AL3938" s="258">
        <v>3.4494652E-8</v>
      </c>
      <c r="AM3938" s="258">
        <v>1.6477566999999999E-10</v>
      </c>
      <c r="AN3938" s="258">
        <v>1.8133678E-3</v>
      </c>
      <c r="AO3938" s="258">
        <v>3.4665246000000001E-5</v>
      </c>
      <c r="AP3938" s="258">
        <v>2.8974919000000001E-5</v>
      </c>
      <c r="AQ3938" s="258">
        <v>3.4557866999999999E-7</v>
      </c>
      <c r="AR3938" s="258">
        <v>7.4481650999999995E-5</v>
      </c>
      <c r="AT3938" s="193"/>
      <c r="AU3938" s="193"/>
      <c r="AV3938" s="193"/>
      <c r="AW3938" s="193"/>
      <c r="AX3938" s="193"/>
      <c r="AY3938" s="193"/>
      <c r="AZ3938" s="193"/>
      <c r="BA3938" s="193"/>
      <c r="BB3938" s="193"/>
      <c r="BC3938" s="193"/>
      <c r="BD3938" s="193"/>
      <c r="BE3938" s="315"/>
      <c r="BF3938" s="315"/>
      <c r="BG3938" s="315"/>
      <c r="BH3938" s="315"/>
      <c r="BI3938" s="315"/>
      <c r="BJ3938" s="315"/>
      <c r="BK3938" s="315"/>
    </row>
    <row r="3939" spans="1:63" x14ac:dyDescent="0.25">
      <c r="A3939" s="9"/>
      <c r="B3939" s="43" t="s">
        <v>4654</v>
      </c>
      <c r="C3939" s="25" t="s">
        <v>2791</v>
      </c>
      <c r="D3939" s="193">
        <v>6.2322323000000004E-3</v>
      </c>
      <c r="E3939" s="193">
        <v>5.9629555999999998E-4</v>
      </c>
      <c r="F3939" s="193">
        <v>1.1328346999999999E-3</v>
      </c>
      <c r="G3939" s="193">
        <v>4.2028957999999999E-5</v>
      </c>
      <c r="H3939" s="193">
        <v>5.6376120000000004E-4</v>
      </c>
      <c r="I3939" s="193">
        <v>3.2506406000000002E-3</v>
      </c>
      <c r="J3939" s="193">
        <v>4.8953302999999999E-4</v>
      </c>
      <c r="K3939" s="193">
        <v>1.4396114E-6</v>
      </c>
      <c r="L3939" s="193">
        <v>1.5569851999999999E-4</v>
      </c>
      <c r="M3939" s="193">
        <v>0</v>
      </c>
      <c r="N3939" s="193">
        <v>0</v>
      </c>
      <c r="O3939" s="193">
        <v>0</v>
      </c>
      <c r="P3939" s="199">
        <f t="shared" si="751"/>
        <v>4.4170041481481478E-3</v>
      </c>
      <c r="Q3939" s="240">
        <v>1.1305816</v>
      </c>
      <c r="R3939" s="99">
        <v>2.59922E-2</v>
      </c>
      <c r="S3939" s="99">
        <v>4.5866800000000001E-3</v>
      </c>
      <c r="T3939" s="99">
        <v>5.9736E-8</v>
      </c>
      <c r="U3939" s="99">
        <v>1.0986</v>
      </c>
      <c r="V3939" s="99">
        <v>2.8293109999999999E-5</v>
      </c>
      <c r="W3939" s="99">
        <v>1.3744E-3</v>
      </c>
      <c r="X3939" s="241">
        <f t="shared" si="752"/>
        <v>3.6484925334475896E-3</v>
      </c>
      <c r="Y3939" s="241">
        <f t="shared" si="753"/>
        <v>1.5173419085494999E-3</v>
      </c>
      <c r="Z3939" s="241">
        <f t="shared" si="754"/>
        <v>2.0657821892880899E-3</v>
      </c>
      <c r="AA3939" s="241">
        <f t="shared" si="755"/>
        <v>6.5368435610000004E-5</v>
      </c>
      <c r="AB3939" s="258">
        <v>1.2090231E-4</v>
      </c>
      <c r="AC3939" s="258">
        <v>9.8020395E-9</v>
      </c>
      <c r="AD3939" s="258">
        <v>5.4406777999999999E-4</v>
      </c>
      <c r="AE3939" s="258">
        <v>2.5053639999999998E-7</v>
      </c>
      <c r="AF3939" s="258">
        <v>8.519628E-4</v>
      </c>
      <c r="AG3939" s="258">
        <v>1.4868011000000001E-7</v>
      </c>
      <c r="AH3939" s="258">
        <v>7.9070023999999999E-5</v>
      </c>
      <c r="AI3939" s="258">
        <v>1.6312250999999999E-6</v>
      </c>
      <c r="AJ3939" s="258">
        <v>3.4348616000000001E-7</v>
      </c>
      <c r="AK3939" s="258">
        <v>1.1176396999999999E-4</v>
      </c>
      <c r="AL3939" s="258">
        <v>3.0439709000000003E-8</v>
      </c>
      <c r="AM3939" s="258">
        <v>1.5131909000000001E-10</v>
      </c>
      <c r="AN3939" s="258">
        <v>1.8131893999999999E-3</v>
      </c>
      <c r="AO3939" s="258">
        <v>3.3986870000000003E-5</v>
      </c>
      <c r="AP3939" s="258">
        <v>2.5766623000000001E-5</v>
      </c>
      <c r="AQ3939" s="258">
        <v>3.5530061E-7</v>
      </c>
      <c r="AR3939" s="258">
        <v>6.5013134999999998E-5</v>
      </c>
      <c r="AT3939" s="193"/>
      <c r="AU3939" s="193"/>
      <c r="AV3939" s="193"/>
      <c r="AW3939" s="193"/>
      <c r="AX3939" s="193"/>
      <c r="AY3939" s="193"/>
      <c r="AZ3939" s="193"/>
      <c r="BA3939" s="193"/>
      <c r="BB3939" s="193"/>
      <c r="BC3939" s="193"/>
      <c r="BD3939" s="193"/>
      <c r="BE3939" s="315"/>
      <c r="BF3939" s="315"/>
      <c r="BG3939" s="315"/>
      <c r="BH3939" s="315"/>
      <c r="BI3939" s="315"/>
      <c r="BJ3939" s="315"/>
      <c r="BK3939" s="315"/>
    </row>
    <row r="3940" spans="1:63" x14ac:dyDescent="0.25">
      <c r="A3940" s="9"/>
      <c r="B3940" s="43" t="s">
        <v>4654</v>
      </c>
      <c r="C3940" s="25" t="s">
        <v>2790</v>
      </c>
      <c r="D3940" s="193">
        <v>2.7413206E-3</v>
      </c>
      <c r="E3940" s="193">
        <v>5.0405342000000002E-4</v>
      </c>
      <c r="F3940" s="193">
        <v>7.4209722000000004E-4</v>
      </c>
      <c r="G3940" s="193">
        <v>3.1124721999999997E-5</v>
      </c>
      <c r="H3940" s="193">
        <v>9.4422354000000007E-5</v>
      </c>
      <c r="I3940" s="193">
        <v>9.5616332000000002E-4</v>
      </c>
      <c r="J3940" s="193">
        <v>2.6780172000000002E-4</v>
      </c>
      <c r="K3940" s="193">
        <v>1.4232619000000001E-6</v>
      </c>
      <c r="L3940" s="193">
        <v>1.4423463999999999E-4</v>
      </c>
      <c r="M3940" s="193">
        <v>0</v>
      </c>
      <c r="N3940" s="193">
        <v>0</v>
      </c>
      <c r="O3940" s="193">
        <v>0</v>
      </c>
      <c r="P3940" s="199">
        <f t="shared" si="751"/>
        <v>3.7337290370370369E-3</v>
      </c>
      <c r="Q3940" s="240">
        <v>1.1480401</v>
      </c>
      <c r="R3940" s="99">
        <v>3.4962943000000003E-2</v>
      </c>
      <c r="S3940" s="99">
        <v>2.547104E-2</v>
      </c>
      <c r="T3940" s="99">
        <v>5.8028000000000002E-8</v>
      </c>
      <c r="U3940" s="99">
        <v>1.0822000000000001</v>
      </c>
      <c r="V3940" s="99">
        <v>8.0350899999999997E-5</v>
      </c>
      <c r="W3940" s="99">
        <v>5.3257000000000001E-3</v>
      </c>
      <c r="X3940" s="241">
        <f t="shared" si="752"/>
        <v>2.5417824149458401E-3</v>
      </c>
      <c r="Y3940" s="241">
        <f t="shared" si="753"/>
        <v>8.1785609223799995E-4</v>
      </c>
      <c r="Z3940" s="241">
        <f t="shared" si="754"/>
        <v>1.6361454045378402E-3</v>
      </c>
      <c r="AA3940" s="241">
        <f t="shared" si="755"/>
        <v>8.7780918169999995E-5</v>
      </c>
      <c r="AB3940" s="258">
        <v>1.0241841E-4</v>
      </c>
      <c r="AC3940" s="258">
        <v>1.3683038E-8</v>
      </c>
      <c r="AD3940" s="258">
        <v>3.7821877E-4</v>
      </c>
      <c r="AE3940" s="258">
        <v>1.2154623999999999E-7</v>
      </c>
      <c r="AF3940" s="258">
        <v>3.3624959000000003E-4</v>
      </c>
      <c r="AG3940" s="258">
        <v>8.3409295999999996E-7</v>
      </c>
      <c r="AH3940" s="258">
        <v>6.7000068999999998E-5</v>
      </c>
      <c r="AI3940" s="258">
        <v>1.082936E-6</v>
      </c>
      <c r="AJ3940" s="258">
        <v>2.4217844000000002E-7</v>
      </c>
      <c r="AK3940" s="258">
        <v>5.4469167E-5</v>
      </c>
      <c r="AL3940" s="258">
        <v>4.0920575999999997E-8</v>
      </c>
      <c r="AM3940" s="258">
        <v>1.6852184000000001E-10</v>
      </c>
      <c r="AN3940" s="258">
        <v>1.4604516E-3</v>
      </c>
      <c r="AO3940" s="258">
        <v>2.7761325999999999E-5</v>
      </c>
      <c r="AP3940" s="258">
        <v>2.5097039E-5</v>
      </c>
      <c r="AQ3940" s="258">
        <v>3.1669916999999998E-7</v>
      </c>
      <c r="AR3940" s="258">
        <v>8.7464218999999994E-5</v>
      </c>
      <c r="AT3940" s="193"/>
      <c r="AU3940" s="193"/>
      <c r="AV3940" s="193"/>
      <c r="AW3940" s="193"/>
      <c r="AX3940" s="193"/>
      <c r="AY3940" s="193"/>
      <c r="AZ3940" s="193"/>
      <c r="BA3940" s="193"/>
      <c r="BB3940" s="193"/>
      <c r="BC3940" s="193"/>
      <c r="BD3940" s="193"/>
      <c r="BE3940" s="315"/>
      <c r="BF3940" s="315"/>
      <c r="BG3940" s="315"/>
      <c r="BH3940" s="315"/>
      <c r="BI3940" s="315"/>
      <c r="BJ3940" s="315"/>
      <c r="BK3940" s="315"/>
    </row>
    <row r="3941" spans="1:63" x14ac:dyDescent="0.25">
      <c r="A3941" s="9"/>
      <c r="B3941" s="43" t="s">
        <v>4654</v>
      </c>
      <c r="C3941" s="25" t="s">
        <v>2789</v>
      </c>
      <c r="D3941" s="193">
        <v>3.3118209999999999E-3</v>
      </c>
      <c r="E3941" s="193">
        <v>5.6676423000000004E-4</v>
      </c>
      <c r="F3941" s="193">
        <v>7.9179529999999997E-4</v>
      </c>
      <c r="G3941" s="193">
        <v>4.7729006E-5</v>
      </c>
      <c r="H3941" s="193">
        <v>1.0939147E-4</v>
      </c>
      <c r="I3941" s="193">
        <v>1.1506013999999999E-3</v>
      </c>
      <c r="J3941" s="193">
        <v>4.7753900999999998E-4</v>
      </c>
      <c r="K3941" s="193">
        <v>1.4972956E-6</v>
      </c>
      <c r="L3941" s="193">
        <v>1.6650327000000001E-4</v>
      </c>
      <c r="M3941" s="193">
        <v>0</v>
      </c>
      <c r="N3941" s="193">
        <v>0</v>
      </c>
      <c r="O3941" s="193">
        <v>0</v>
      </c>
      <c r="P3941" s="199">
        <f t="shared" si="751"/>
        <v>4.1982535555555554E-3</v>
      </c>
      <c r="Q3941" s="240">
        <v>1.1508782</v>
      </c>
      <c r="R3941" s="99">
        <v>3.6862054999999998E-2</v>
      </c>
      <c r="S3941" s="99">
        <v>2.6235439999999999E-2</v>
      </c>
      <c r="T3941" s="99">
        <v>6.1355999999999997E-8</v>
      </c>
      <c r="U3941" s="99">
        <v>1.0822000000000001</v>
      </c>
      <c r="V3941" s="99">
        <v>8.4324000000000001E-5</v>
      </c>
      <c r="W3941" s="99">
        <v>5.4963E-3</v>
      </c>
      <c r="X3941" s="241">
        <f t="shared" si="752"/>
        <v>2.8378255755790501E-3</v>
      </c>
      <c r="Y3941" s="241">
        <f t="shared" si="753"/>
        <v>1.039583639844E-3</v>
      </c>
      <c r="Z3941" s="241">
        <f t="shared" si="754"/>
        <v>1.7056364068850501E-3</v>
      </c>
      <c r="AA3941" s="241">
        <f t="shared" si="755"/>
        <v>9.2605528849999991E-5</v>
      </c>
      <c r="AB3941" s="258">
        <v>1.1522033999999999E-4</v>
      </c>
      <c r="AC3941" s="258">
        <v>1.4131414000000001E-8</v>
      </c>
      <c r="AD3941" s="258">
        <v>5.3894656000000004E-4</v>
      </c>
      <c r="AE3941" s="258">
        <v>1.3220196E-7</v>
      </c>
      <c r="AF3941" s="258">
        <v>3.8441263000000002E-4</v>
      </c>
      <c r="AG3941" s="258">
        <v>8.5777646999999995E-7</v>
      </c>
      <c r="AH3941" s="258">
        <v>7.5373070000000003E-5</v>
      </c>
      <c r="AI3941" s="258">
        <v>1.1575312E-6</v>
      </c>
      <c r="AJ3941" s="258">
        <v>3.9223198999999998E-7</v>
      </c>
      <c r="AK3941" s="258">
        <v>1.0799242999999999E-4</v>
      </c>
      <c r="AL3941" s="258">
        <v>3.5553219999999998E-8</v>
      </c>
      <c r="AM3941" s="258">
        <v>1.6747505E-10</v>
      </c>
      <c r="AN3941" s="258">
        <v>1.4605295000000001E-3</v>
      </c>
      <c r="AO3941" s="258">
        <v>2.9856207E-5</v>
      </c>
      <c r="AP3941" s="258">
        <v>3.0299716000000001E-5</v>
      </c>
      <c r="AQ3941" s="258">
        <v>3.8742185E-7</v>
      </c>
      <c r="AR3941" s="258">
        <v>9.2218106999999996E-5</v>
      </c>
      <c r="AT3941" s="193"/>
      <c r="AU3941" s="193"/>
      <c r="AV3941" s="193"/>
      <c r="AW3941" s="193"/>
      <c r="AX3941" s="193"/>
      <c r="AY3941" s="193"/>
      <c r="AZ3941" s="193"/>
      <c r="BA3941" s="193"/>
      <c r="BB3941" s="193"/>
      <c r="BC3941" s="193"/>
      <c r="BD3941" s="193"/>
      <c r="BE3941" s="315"/>
      <c r="BF3941" s="315"/>
      <c r="BG3941" s="315"/>
      <c r="BH3941" s="315"/>
      <c r="BI3941" s="315"/>
      <c r="BJ3941" s="315"/>
      <c r="BK3941" s="315"/>
    </row>
    <row r="3942" spans="1:63" x14ac:dyDescent="0.25">
      <c r="A3942" s="9"/>
      <c r="B3942" s="43" t="s">
        <v>4654</v>
      </c>
      <c r="C3942" s="25" t="s">
        <v>2788</v>
      </c>
      <c r="D3942" s="193">
        <v>6.1985384000000001E-3</v>
      </c>
      <c r="E3942" s="193">
        <v>6.6220134000000001E-4</v>
      </c>
      <c r="F3942" s="193">
        <v>1.0054394E-3</v>
      </c>
      <c r="G3942" s="193">
        <v>4.2501422E-5</v>
      </c>
      <c r="H3942" s="193">
        <v>5.6605122999999998E-4</v>
      </c>
      <c r="I3942" s="193">
        <v>3.2610591999999998E-3</v>
      </c>
      <c r="J3942" s="193">
        <v>4.7591609999999998E-4</v>
      </c>
      <c r="K3942" s="193">
        <v>1.5145339999999999E-6</v>
      </c>
      <c r="L3942" s="193">
        <v>1.8385514999999999E-4</v>
      </c>
      <c r="M3942" s="193">
        <v>0</v>
      </c>
      <c r="N3942" s="193">
        <v>0</v>
      </c>
      <c r="O3942" s="193">
        <v>0</v>
      </c>
      <c r="P3942" s="199">
        <f t="shared" si="751"/>
        <v>4.905195111111111E-3</v>
      </c>
      <c r="Q3942" s="240">
        <v>1.1223535</v>
      </c>
      <c r="R3942" s="99">
        <v>3.3083544999999999E-2</v>
      </c>
      <c r="S3942" s="99">
        <v>5.4958960000000001E-3</v>
      </c>
      <c r="T3942" s="99">
        <v>7.0598999999999996E-8</v>
      </c>
      <c r="U3942" s="99">
        <v>1.0820000000000001</v>
      </c>
      <c r="V3942" s="99">
        <v>3.3680380000000002E-5</v>
      </c>
      <c r="W3942" s="99">
        <v>1.7403E-3</v>
      </c>
      <c r="X3942" s="241">
        <f t="shared" si="752"/>
        <v>3.28983018069941E-3</v>
      </c>
      <c r="Y3942" s="241">
        <f t="shared" si="753"/>
        <v>1.4927539255730001E-3</v>
      </c>
      <c r="Z3942" s="241">
        <f t="shared" si="754"/>
        <v>1.7139304101564099E-3</v>
      </c>
      <c r="AA3942" s="241">
        <f t="shared" si="755"/>
        <v>8.3145844970000006E-5</v>
      </c>
      <c r="AB3942" s="258">
        <v>1.3443311000000001E-4</v>
      </c>
      <c r="AC3942" s="258">
        <v>1.2467053E-8</v>
      </c>
      <c r="AD3942" s="258">
        <v>5.3074640000000005E-4</v>
      </c>
      <c r="AE3942" s="258">
        <v>2.3373784E-7</v>
      </c>
      <c r="AF3942" s="258">
        <v>8.2715036999999995E-4</v>
      </c>
      <c r="AG3942" s="258">
        <v>1.7784067999999999E-7</v>
      </c>
      <c r="AH3942" s="258">
        <v>8.7926963999999995E-5</v>
      </c>
      <c r="AI3942" s="258">
        <v>1.454569E-6</v>
      </c>
      <c r="AJ3942" s="258">
        <v>3.4548689999999998E-7</v>
      </c>
      <c r="AK3942" s="258">
        <v>1.0796450999999999E-4</v>
      </c>
      <c r="AL3942" s="258">
        <v>3.1498237999999998E-8</v>
      </c>
      <c r="AM3942" s="258">
        <v>1.5401841E-10</v>
      </c>
      <c r="AN3942" s="258">
        <v>1.4603254999999999E-3</v>
      </c>
      <c r="AO3942" s="258">
        <v>2.9244422000000001E-5</v>
      </c>
      <c r="AP3942" s="258">
        <v>2.6637306E-5</v>
      </c>
      <c r="AQ3942" s="258">
        <v>3.9714697E-7</v>
      </c>
      <c r="AR3942" s="258">
        <v>8.2748698000000004E-5</v>
      </c>
      <c r="AT3942" s="193"/>
      <c r="AU3942" s="193"/>
      <c r="AV3942" s="193"/>
      <c r="AW3942" s="193"/>
      <c r="AX3942" s="193"/>
      <c r="AY3942" s="193"/>
      <c r="AZ3942" s="193"/>
      <c r="BA3942" s="193"/>
      <c r="BB3942" s="193"/>
      <c r="BC3942" s="193"/>
      <c r="BD3942" s="193"/>
      <c r="BE3942" s="315"/>
      <c r="BF3942" s="315"/>
      <c r="BG3942" s="315"/>
      <c r="BH3942" s="315"/>
      <c r="BI3942" s="315"/>
      <c r="BJ3942" s="315"/>
      <c r="BK3942" s="315"/>
    </row>
    <row r="3943" spans="1:63" x14ac:dyDescent="0.25">
      <c r="A3943" s="9"/>
      <c r="B3943" s="43" t="s">
        <v>4654</v>
      </c>
      <c r="C3943" s="25" t="s">
        <v>5221</v>
      </c>
      <c r="D3943" s="193">
        <v>2.7841656000000001E-3</v>
      </c>
      <c r="E3943" s="193">
        <v>5.4189251999999996E-4</v>
      </c>
      <c r="F3943" s="193">
        <v>7.2527823000000005E-4</v>
      </c>
      <c r="G3943" s="193">
        <v>3.1801841999999999E-5</v>
      </c>
      <c r="H3943" s="193">
        <v>9.5713111E-5</v>
      </c>
      <c r="I3943" s="193">
        <v>9.6217600000000003E-4</v>
      </c>
      <c r="J3943" s="193">
        <v>2.6565170999999998E-4</v>
      </c>
      <c r="K3943" s="193">
        <v>1.4663104000000001E-6</v>
      </c>
      <c r="L3943" s="193">
        <v>1.6018584E-4</v>
      </c>
      <c r="M3943" s="193">
        <v>0</v>
      </c>
      <c r="N3943" s="193">
        <v>0</v>
      </c>
      <c r="O3943" s="193">
        <v>0</v>
      </c>
      <c r="P3943" s="199">
        <f t="shared" si="751"/>
        <v>4.0140186666666657E-3</v>
      </c>
      <c r="Q3943" s="240">
        <v>1.1554428000000001</v>
      </c>
      <c r="R3943" s="99">
        <v>3.9034315999999999E-2</v>
      </c>
      <c r="S3943" s="99">
        <v>2.5991279999999999E-2</v>
      </c>
      <c r="T3943" s="99">
        <v>6.4324000000000001E-8</v>
      </c>
      <c r="U3943" s="99">
        <v>1.0848</v>
      </c>
      <c r="V3943" s="99">
        <v>8.3432999999999999E-5</v>
      </c>
      <c r="W3943" s="99">
        <v>5.5336999999999999E-3</v>
      </c>
      <c r="X3943" s="241">
        <f t="shared" si="752"/>
        <v>2.3836680046264696E-3</v>
      </c>
      <c r="Y3943" s="241">
        <f t="shared" si="753"/>
        <v>8.2089899073599989E-4</v>
      </c>
      <c r="Z3943" s="241">
        <f t="shared" si="754"/>
        <v>1.46478183646047E-3</v>
      </c>
      <c r="AA3943" s="241">
        <f t="shared" si="755"/>
        <v>9.7987177429999996E-5</v>
      </c>
      <c r="AB3943" s="258">
        <v>1.1018703E-4</v>
      </c>
      <c r="AC3943" s="258">
        <v>1.5218996000000001E-8</v>
      </c>
      <c r="AD3943" s="258">
        <v>3.7564530999999998E-4</v>
      </c>
      <c r="AE3943" s="258">
        <v>1.2010996E-7</v>
      </c>
      <c r="AF3943" s="258">
        <v>3.3408051999999998E-4</v>
      </c>
      <c r="AG3943" s="258">
        <v>8.5080177999999997E-7</v>
      </c>
      <c r="AH3943" s="258">
        <v>7.2085223000000002E-5</v>
      </c>
      <c r="AI3943" s="258">
        <v>1.0607903E-6</v>
      </c>
      <c r="AJ3943" s="258">
        <v>2.4700861000000003E-7</v>
      </c>
      <c r="AK3943" s="258">
        <v>5.3717880000000001E-5</v>
      </c>
      <c r="AL3943" s="258">
        <v>4.1598920000000002E-8</v>
      </c>
      <c r="AM3943" s="258">
        <v>1.7063047000000001E-10</v>
      </c>
      <c r="AN3943" s="258">
        <v>1.2870945999999999E-3</v>
      </c>
      <c r="AO3943" s="258">
        <v>2.5177772000000002E-5</v>
      </c>
      <c r="AP3943" s="258">
        <v>2.5356792999999998E-5</v>
      </c>
      <c r="AQ3943" s="258">
        <v>3.4045642999999999E-7</v>
      </c>
      <c r="AR3943" s="258">
        <v>9.7646720999999999E-5</v>
      </c>
      <c r="AT3943" s="193"/>
      <c r="AU3943" s="193"/>
      <c r="AV3943" s="193"/>
      <c r="AW3943" s="193"/>
      <c r="AX3943" s="193"/>
      <c r="AY3943" s="193"/>
      <c r="AZ3943" s="193"/>
      <c r="BA3943" s="193"/>
      <c r="BB3943" s="193"/>
      <c r="BC3943" s="193"/>
      <c r="BD3943" s="193"/>
      <c r="BE3943" s="315"/>
      <c r="BF3943" s="315"/>
      <c r="BG3943" s="315"/>
      <c r="BH3943" s="315"/>
      <c r="BI3943" s="315"/>
      <c r="BJ3943" s="315"/>
      <c r="BK3943" s="315"/>
    </row>
    <row r="3944" spans="1:63" x14ac:dyDescent="0.25">
      <c r="A3944" s="9"/>
      <c r="B3944" s="43" t="s">
        <v>4654</v>
      </c>
      <c r="C3944" s="25" t="s">
        <v>2927</v>
      </c>
      <c r="D3944" s="193">
        <v>3.3530704999999998E-3</v>
      </c>
      <c r="E3944" s="193">
        <v>6.0460153000000002E-4</v>
      </c>
      <c r="F3944" s="193">
        <v>7.7500538000000005E-4</v>
      </c>
      <c r="G3944" s="193">
        <v>4.8298092000000002E-5</v>
      </c>
      <c r="H3944" s="193">
        <v>1.106846E-4</v>
      </c>
      <c r="I3944" s="193">
        <v>1.1565839E-3</v>
      </c>
      <c r="J3944" s="193">
        <v>4.7390285999999998E-4</v>
      </c>
      <c r="K3944" s="193">
        <v>1.5401876E-6</v>
      </c>
      <c r="L3944" s="193">
        <v>1.8245397000000001E-4</v>
      </c>
      <c r="M3944" s="193">
        <v>0</v>
      </c>
      <c r="N3944" s="193">
        <v>0</v>
      </c>
      <c r="O3944" s="193">
        <v>0</v>
      </c>
      <c r="P3944" s="199">
        <f t="shared" si="751"/>
        <v>4.4785298518518514E-3</v>
      </c>
      <c r="Q3944" s="240">
        <v>1.1582817999999999</v>
      </c>
      <c r="R3944" s="99">
        <v>4.0933811000000001E-2</v>
      </c>
      <c r="S3944" s="99">
        <v>2.6756240000000001E-2</v>
      </c>
      <c r="T3944" s="99">
        <v>6.7652000000000003E-8</v>
      </c>
      <c r="U3944" s="99">
        <v>1.0848</v>
      </c>
      <c r="V3944" s="99">
        <v>8.7407100000000005E-5</v>
      </c>
      <c r="W3944" s="99">
        <v>5.7042999999999998E-3</v>
      </c>
      <c r="X3944" s="241">
        <f t="shared" si="752"/>
        <v>2.6786961691696899E-3</v>
      </c>
      <c r="Y3944" s="241">
        <f t="shared" si="753"/>
        <v>1.0416845886249998E-3</v>
      </c>
      <c r="Z3944" s="241">
        <f t="shared" si="754"/>
        <v>1.53419882954469E-3</v>
      </c>
      <c r="AA3944" s="241">
        <f t="shared" si="755"/>
        <v>1.02812751E-4</v>
      </c>
      <c r="AB3944" s="258">
        <v>1.2298855000000001E-4</v>
      </c>
      <c r="AC3944" s="258">
        <v>1.5667375000000001E-8</v>
      </c>
      <c r="AD3944" s="258">
        <v>5.3543747999999997E-4</v>
      </c>
      <c r="AE3944" s="258">
        <v>1.3076588999999999E-7</v>
      </c>
      <c r="AF3944" s="258">
        <v>3.8223764E-4</v>
      </c>
      <c r="AG3944" s="258">
        <v>8.7448535999999999E-7</v>
      </c>
      <c r="AH3944" s="258">
        <v>8.0457947000000003E-5</v>
      </c>
      <c r="AI3944" s="258">
        <v>1.1353874999999999E-6</v>
      </c>
      <c r="AJ3944" s="258">
        <v>3.9607948E-7</v>
      </c>
      <c r="AK3944" s="258">
        <v>1.0685888999999999E-4</v>
      </c>
      <c r="AL3944" s="258">
        <v>3.6345752E-8</v>
      </c>
      <c r="AM3944" s="258">
        <v>1.6981269E-10</v>
      </c>
      <c r="AN3944" s="258">
        <v>1.287147E-3</v>
      </c>
      <c r="AO3944" s="258">
        <v>2.7387019999999999E-5</v>
      </c>
      <c r="AP3944" s="258">
        <v>3.0779989999999999E-5</v>
      </c>
      <c r="AQ3944" s="258">
        <v>4.1118099999999998E-7</v>
      </c>
      <c r="AR3944" s="258">
        <v>1.0240157E-4</v>
      </c>
      <c r="AT3944" s="193"/>
      <c r="AU3944" s="193"/>
      <c r="AV3944" s="193"/>
      <c r="AW3944" s="193"/>
      <c r="AX3944" s="193"/>
      <c r="AY3944" s="193"/>
      <c r="AZ3944" s="193"/>
      <c r="BA3944" s="193"/>
      <c r="BB3944" s="193"/>
      <c r="BC3944" s="193"/>
      <c r="BD3944" s="193"/>
      <c r="BE3944" s="315"/>
      <c r="BF3944" s="315"/>
      <c r="BG3944" s="315"/>
      <c r="BH3944" s="315"/>
      <c r="BI3944" s="315"/>
      <c r="BJ3944" s="315"/>
      <c r="BK3944" s="315"/>
    </row>
    <row r="3945" spans="1:63" x14ac:dyDescent="0.25">
      <c r="A3945" s="9"/>
      <c r="B3945" s="43" t="s">
        <v>4654</v>
      </c>
      <c r="C3945" s="25" t="s">
        <v>2926</v>
      </c>
      <c r="D3945" s="193">
        <v>6.2293113999999997E-3</v>
      </c>
      <c r="E3945" s="193">
        <v>7.0004416000000005E-4</v>
      </c>
      <c r="F3945" s="193">
        <v>9.7803113E-4</v>
      </c>
      <c r="G3945" s="193">
        <v>4.3070320999999997E-5</v>
      </c>
      <c r="H3945" s="193">
        <v>5.6734462999999998E-4</v>
      </c>
      <c r="I3945" s="193">
        <v>3.2671791999999999E-3</v>
      </c>
      <c r="J3945" s="193">
        <v>4.7227884000000003E-4</v>
      </c>
      <c r="K3945" s="193">
        <v>1.5574605999999999E-6</v>
      </c>
      <c r="L3945" s="193">
        <v>1.9980569000000001E-4</v>
      </c>
      <c r="M3945" s="193">
        <v>0</v>
      </c>
      <c r="N3945" s="193">
        <v>0</v>
      </c>
      <c r="O3945" s="193">
        <v>0</v>
      </c>
      <c r="P3945" s="199">
        <f t="shared" si="751"/>
        <v>5.1855122962962963E-3</v>
      </c>
      <c r="Q3945" s="240">
        <v>1.1297575</v>
      </c>
      <c r="R3945" s="99">
        <v>3.7155739E-2</v>
      </c>
      <c r="S3945" s="99">
        <v>6.0166400000000002E-3</v>
      </c>
      <c r="T3945" s="99">
        <v>7.6895000000000001E-8</v>
      </c>
      <c r="U3945" s="99">
        <v>1.0846</v>
      </c>
      <c r="V3945" s="99">
        <v>3.6763500000000001E-5</v>
      </c>
      <c r="W3945" s="99">
        <v>1.9483E-3</v>
      </c>
      <c r="X3945" s="241">
        <f t="shared" si="752"/>
        <v>3.1287705457472502E-3</v>
      </c>
      <c r="Y3945" s="241">
        <f t="shared" si="753"/>
        <v>1.4926021558200001E-3</v>
      </c>
      <c r="Z3945" s="241">
        <f t="shared" si="754"/>
        <v>1.5428142291272502E-3</v>
      </c>
      <c r="AA3945" s="241">
        <f t="shared" si="755"/>
        <v>9.3354160800000012E-5</v>
      </c>
      <c r="AB3945" s="258">
        <v>1.4220244E-4</v>
      </c>
      <c r="AC3945" s="258">
        <v>1.400366E-8</v>
      </c>
      <c r="AD3945" s="258">
        <v>5.2723465000000002E-4</v>
      </c>
      <c r="AE3945" s="258">
        <v>2.3074990999999999E-7</v>
      </c>
      <c r="AF3945" s="258">
        <v>8.2272577000000002E-4</v>
      </c>
      <c r="AG3945" s="258">
        <v>1.9454225E-7</v>
      </c>
      <c r="AH3945" s="258">
        <v>9.3012582000000002E-5</v>
      </c>
      <c r="AI3945" s="258">
        <v>1.417485E-6</v>
      </c>
      <c r="AJ3945" s="258">
        <v>3.4933439999999999E-7</v>
      </c>
      <c r="AK3945" s="258">
        <v>1.0683095E-4</v>
      </c>
      <c r="AL3945" s="258">
        <v>3.229137E-8</v>
      </c>
      <c r="AM3945" s="258">
        <v>1.5635724999999999E-10</v>
      </c>
      <c r="AN3945" s="258">
        <v>1.2869686000000001E-3</v>
      </c>
      <c r="AO3945" s="258">
        <v>2.6942860999999999E-5</v>
      </c>
      <c r="AP3945" s="258">
        <v>2.7259968999999998E-5</v>
      </c>
      <c r="AQ3945" s="258">
        <v>4.2090480000000001E-7</v>
      </c>
      <c r="AR3945" s="258">
        <v>9.2933256000000007E-5</v>
      </c>
      <c r="AT3945" s="193"/>
      <c r="AU3945" s="193"/>
      <c r="AV3945" s="193"/>
      <c r="AW3945" s="193"/>
      <c r="AX3945" s="193"/>
      <c r="AY3945" s="193"/>
      <c r="AZ3945" s="193"/>
      <c r="BA3945" s="193"/>
      <c r="BB3945" s="193"/>
      <c r="BC3945" s="193"/>
      <c r="BD3945" s="193"/>
      <c r="BE3945" s="315"/>
      <c r="BF3945" s="315"/>
      <c r="BG3945" s="315"/>
      <c r="BH3945" s="315"/>
      <c r="BI3945" s="315"/>
      <c r="BJ3945" s="315"/>
      <c r="BK3945" s="315"/>
    </row>
    <row r="3946" spans="1:63" x14ac:dyDescent="0.25">
      <c r="A3946" s="9"/>
      <c r="B3946" s="43" t="s">
        <v>4654</v>
      </c>
      <c r="C3946" s="25" t="s">
        <v>2925</v>
      </c>
      <c r="D3946" s="193">
        <v>3.9631713999999998E-3</v>
      </c>
      <c r="E3946" s="193">
        <v>1.6951931E-3</v>
      </c>
      <c r="F3946" s="193">
        <v>8.3984654000000001E-4</v>
      </c>
      <c r="G3946" s="193">
        <v>1.1792685E-4</v>
      </c>
      <c r="H3946" s="193">
        <v>3.6460071000000001E-5</v>
      </c>
      <c r="I3946" s="193">
        <v>8.2732094000000003E-4</v>
      </c>
      <c r="J3946" s="193">
        <v>2.5138512999999999E-4</v>
      </c>
      <c r="K3946" s="193">
        <v>1.7786164E-6</v>
      </c>
      <c r="L3946" s="193">
        <v>1.9326017999999999E-4</v>
      </c>
      <c r="M3946" s="193">
        <v>0</v>
      </c>
      <c r="N3946" s="193">
        <v>0</v>
      </c>
      <c r="O3946" s="193">
        <v>0</v>
      </c>
      <c r="P3946" s="199">
        <f t="shared" si="751"/>
        <v>1.2556985925925926E-2</v>
      </c>
      <c r="Q3946" s="240">
        <v>1.3370943</v>
      </c>
      <c r="R3946" s="99">
        <v>0.14411431999999999</v>
      </c>
      <c r="S3946" s="99">
        <v>9.8313600000000001E-2</v>
      </c>
      <c r="T3946" s="99">
        <v>1.8391000000000001E-7</v>
      </c>
      <c r="U3946" s="99">
        <v>1.0793999999999999</v>
      </c>
      <c r="V3946" s="99">
        <v>1.269217E-3</v>
      </c>
      <c r="W3946" s="99">
        <v>1.3997000000000001E-2</v>
      </c>
      <c r="X3946" s="241">
        <f t="shared" si="752"/>
        <v>2.4181881059144495E-3</v>
      </c>
      <c r="Y3946" s="241">
        <f t="shared" si="753"/>
        <v>1.0448515431020001E-3</v>
      </c>
      <c r="Z3946" s="241">
        <f t="shared" si="754"/>
        <v>1.0119615386124498E-3</v>
      </c>
      <c r="AA3946" s="241">
        <f t="shared" si="755"/>
        <v>3.6137502419999996E-4</v>
      </c>
      <c r="AB3946" s="258">
        <v>3.4800085999999998E-4</v>
      </c>
      <c r="AC3946" s="258">
        <v>4.1944285000000003E-8</v>
      </c>
      <c r="AD3946" s="258">
        <v>3.7217514000000002E-4</v>
      </c>
      <c r="AE3946" s="258">
        <v>9.5430516999999998E-8</v>
      </c>
      <c r="AF3946" s="258">
        <v>3.2136376999999998E-4</v>
      </c>
      <c r="AG3946" s="258">
        <v>3.1743982999999998E-6</v>
      </c>
      <c r="AH3946" s="258">
        <v>2.2775415000000001E-4</v>
      </c>
      <c r="AI3946" s="258">
        <v>1.2877254E-6</v>
      </c>
      <c r="AJ3946" s="258">
        <v>1.0166458000000001E-6</v>
      </c>
      <c r="AK3946" s="258">
        <v>4.6959166000000003E-5</v>
      </c>
      <c r="AL3946" s="258">
        <v>9.2353810000000007E-8</v>
      </c>
      <c r="AM3946" s="258">
        <v>3.2860244999999999E-10</v>
      </c>
      <c r="AN3946" s="258">
        <v>6.9912101999999995E-4</v>
      </c>
      <c r="AO3946" s="258">
        <v>1.7562439E-5</v>
      </c>
      <c r="AP3946" s="258">
        <v>1.816771E-5</v>
      </c>
      <c r="AQ3946" s="258">
        <v>5.7225419999999999E-7</v>
      </c>
      <c r="AR3946" s="258">
        <v>3.6080276999999998E-4</v>
      </c>
      <c r="AT3946" s="193"/>
      <c r="AU3946" s="193"/>
      <c r="AV3946" s="193"/>
      <c r="AW3946" s="193"/>
      <c r="AX3946" s="193"/>
      <c r="AY3946" s="193"/>
      <c r="AZ3946" s="193"/>
      <c r="BA3946" s="193"/>
      <c r="BB3946" s="193"/>
      <c r="BC3946" s="193"/>
      <c r="BD3946" s="193"/>
      <c r="BE3946" s="315"/>
      <c r="BF3946" s="315"/>
      <c r="BG3946" s="315"/>
      <c r="BH3946" s="315"/>
      <c r="BI3946" s="315"/>
      <c r="BJ3946" s="315"/>
      <c r="BK3946" s="315"/>
    </row>
    <row r="3947" spans="1:63" x14ac:dyDescent="0.25">
      <c r="A3947" s="9"/>
      <c r="B3947" s="43" t="s">
        <v>4654</v>
      </c>
      <c r="C3947" s="25" t="s">
        <v>3957</v>
      </c>
      <c r="D3947" s="193">
        <v>3.5866241000000001E-3</v>
      </c>
      <c r="E3947" s="193">
        <v>1.5982138000000001E-3</v>
      </c>
      <c r="F3947" s="193">
        <v>8.4510555000000005E-4</v>
      </c>
      <c r="G3947" s="193">
        <v>1.1457227000000001E-4</v>
      </c>
      <c r="H3947" s="193">
        <v>2.7977639000000001E-5</v>
      </c>
      <c r="I3947" s="193">
        <v>6.4808203999999997E-4</v>
      </c>
      <c r="J3947" s="193">
        <v>2.4723113000000001E-4</v>
      </c>
      <c r="K3947" s="193">
        <v>1.587453E-6</v>
      </c>
      <c r="L3947" s="193">
        <v>1.0385425E-4</v>
      </c>
      <c r="M3947" s="193">
        <v>0</v>
      </c>
      <c r="N3947" s="193">
        <v>0</v>
      </c>
      <c r="O3947" s="193">
        <v>0</v>
      </c>
      <c r="P3947" s="199">
        <f t="shared" si="751"/>
        <v>1.1838620740740741E-2</v>
      </c>
      <c r="Q3947" s="240">
        <v>1.3292813999999999</v>
      </c>
      <c r="R3947" s="99">
        <v>0.13808991000000001</v>
      </c>
      <c r="S3947" s="99">
        <v>9.6935999999999994E-2</v>
      </c>
      <c r="T3947" s="99">
        <v>1.6871999999999999E-7</v>
      </c>
      <c r="U3947" s="99">
        <v>1.0793999999999999</v>
      </c>
      <c r="V3947" s="99">
        <v>1.257343E-3</v>
      </c>
      <c r="W3947" s="99">
        <v>1.3598000000000001E-2</v>
      </c>
      <c r="X3947" s="241">
        <f t="shared" si="752"/>
        <v>2.3286438523667102E-3</v>
      </c>
      <c r="Y3947" s="241">
        <f t="shared" si="753"/>
        <v>9.8417634680600017E-4</v>
      </c>
      <c r="Z3947" s="241">
        <f t="shared" si="754"/>
        <v>9.9842259950071004E-4</v>
      </c>
      <c r="AA3947" s="241">
        <f t="shared" si="755"/>
        <v>3.4604490606000003E-4</v>
      </c>
      <c r="AB3947" s="258">
        <v>3.2809777000000003E-4</v>
      </c>
      <c r="AC3947" s="258">
        <v>4.0233956999999998E-8</v>
      </c>
      <c r="AD3947" s="258">
        <v>3.6587132E-4</v>
      </c>
      <c r="AE3947" s="258">
        <v>9.5354948999999996E-8</v>
      </c>
      <c r="AF3947" s="258">
        <v>2.8694197E-4</v>
      </c>
      <c r="AG3947" s="258">
        <v>3.1296978999999999E-6</v>
      </c>
      <c r="AH3947" s="258">
        <v>2.1472987E-4</v>
      </c>
      <c r="AI3947" s="258">
        <v>1.2922288E-6</v>
      </c>
      <c r="AJ3947" s="258">
        <v>9.8711760999999997E-7</v>
      </c>
      <c r="AK3947" s="258">
        <v>4.6939084999999998E-5</v>
      </c>
      <c r="AL3947" s="258">
        <v>8.6313187000000003E-8</v>
      </c>
      <c r="AM3947" s="258">
        <v>3.0890371000000002E-10</v>
      </c>
      <c r="AN3947" s="258">
        <v>6.9884068000000004E-4</v>
      </c>
      <c r="AO3947" s="258">
        <v>1.7273952999999999E-5</v>
      </c>
      <c r="AP3947" s="258">
        <v>1.8273043E-5</v>
      </c>
      <c r="AQ3947" s="258">
        <v>3.2181606000000001E-7</v>
      </c>
      <c r="AR3947" s="258">
        <v>3.4572309E-4</v>
      </c>
      <c r="AT3947" s="193"/>
      <c r="AU3947" s="193"/>
      <c r="AV3947" s="193"/>
      <c r="AW3947" s="193"/>
      <c r="AX3947" s="193"/>
      <c r="AY3947" s="193"/>
      <c r="AZ3947" s="193"/>
      <c r="BA3947" s="193"/>
      <c r="BB3947" s="193"/>
      <c r="BC3947" s="193"/>
      <c r="BD3947" s="193"/>
      <c r="BE3947" s="315"/>
      <c r="BF3947" s="315"/>
      <c r="BG3947" s="315"/>
      <c r="BH3947" s="315"/>
      <c r="BI3947" s="315"/>
      <c r="BJ3947" s="315"/>
      <c r="BK3947" s="315"/>
    </row>
    <row r="3948" spans="1:63" x14ac:dyDescent="0.25">
      <c r="A3948" s="9"/>
      <c r="B3948" s="43" t="s">
        <v>4654</v>
      </c>
      <c r="C3948" s="25" t="s">
        <v>346</v>
      </c>
      <c r="D3948" s="193">
        <v>3.3972153E-3</v>
      </c>
      <c r="E3948" s="193">
        <v>4.6718262999999999E-4</v>
      </c>
      <c r="F3948" s="193">
        <v>8.3192960999999997E-4</v>
      </c>
      <c r="G3948" s="193">
        <v>2.9569843E-5</v>
      </c>
      <c r="H3948" s="193">
        <v>2.0628706000000001E-5</v>
      </c>
      <c r="I3948" s="193">
        <v>1.7206375999999999E-3</v>
      </c>
      <c r="J3948" s="193">
        <v>2.3877923E-4</v>
      </c>
      <c r="K3948" s="193">
        <v>1.316577E-6</v>
      </c>
      <c r="L3948" s="193">
        <v>8.7171157000000006E-5</v>
      </c>
      <c r="M3948" s="193">
        <v>0</v>
      </c>
      <c r="N3948" s="193">
        <v>0</v>
      </c>
      <c r="O3948" s="193">
        <v>0</v>
      </c>
      <c r="P3948" s="199">
        <f t="shared" si="751"/>
        <v>3.4606120740740738E-3</v>
      </c>
      <c r="Q3948" s="240">
        <v>1.2407725000000001</v>
      </c>
      <c r="R3948" s="99">
        <v>3.9204107000000002E-2</v>
      </c>
      <c r="S3948" s="99">
        <v>3.4860000000000002E-2</v>
      </c>
      <c r="T3948" s="99">
        <v>7.0791000000000002E-8</v>
      </c>
      <c r="U3948" s="99">
        <v>1.1598999999999999</v>
      </c>
      <c r="V3948" s="99">
        <v>1.0270430000000001E-4</v>
      </c>
      <c r="W3948" s="99">
        <v>6.7055999999999999E-3</v>
      </c>
      <c r="X3948" s="241">
        <f t="shared" si="752"/>
        <v>2.7962871415550296E-3</v>
      </c>
      <c r="Y3948" s="241">
        <f t="shared" si="753"/>
        <v>9.4430167405600007E-4</v>
      </c>
      <c r="Z3948" s="241">
        <f t="shared" si="754"/>
        <v>1.7537023361090299E-3</v>
      </c>
      <c r="AA3948" s="241">
        <f t="shared" si="755"/>
        <v>9.8283131390000002E-5</v>
      </c>
      <c r="AB3948" s="258">
        <v>9.5874668999999994E-5</v>
      </c>
      <c r="AC3948" s="258">
        <v>1.7418656000000002E-8</v>
      </c>
      <c r="AD3948" s="258">
        <v>3.4976845999999998E-4</v>
      </c>
      <c r="AE3948" s="258">
        <v>1.175758E-7</v>
      </c>
      <c r="AF3948" s="258">
        <v>4.9737925000000003E-4</v>
      </c>
      <c r="AG3948" s="258">
        <v>1.1443006000000001E-6</v>
      </c>
      <c r="AH3948" s="258">
        <v>6.2741237000000003E-5</v>
      </c>
      <c r="AI3948" s="258">
        <v>1.2098184000000001E-6</v>
      </c>
      <c r="AJ3948" s="258">
        <v>2.2922985999999999E-7</v>
      </c>
      <c r="AK3948" s="258">
        <v>4.8737893000000001E-5</v>
      </c>
      <c r="AL3948" s="258">
        <v>3.6942223999999999E-8</v>
      </c>
      <c r="AM3948" s="258">
        <v>1.5562503E-10</v>
      </c>
      <c r="AN3948" s="258">
        <v>1.5921120999999999E-3</v>
      </c>
      <c r="AO3948" s="258">
        <v>2.8156965999999999E-5</v>
      </c>
      <c r="AP3948" s="258">
        <v>2.0477994E-5</v>
      </c>
      <c r="AQ3948" s="258">
        <v>2.2001039000000001E-7</v>
      </c>
      <c r="AR3948" s="258">
        <v>9.8063121000000004E-5</v>
      </c>
      <c r="AT3948" s="193"/>
      <c r="AU3948" s="193"/>
      <c r="AV3948" s="193"/>
      <c r="AW3948" s="193"/>
      <c r="AX3948" s="193"/>
      <c r="AY3948" s="193"/>
      <c r="AZ3948" s="193"/>
      <c r="BA3948" s="193"/>
      <c r="BB3948" s="193"/>
      <c r="BC3948" s="193"/>
      <c r="BD3948" s="193"/>
      <c r="BE3948" s="315"/>
      <c r="BF3948" s="315"/>
      <c r="BG3948" s="315"/>
      <c r="BH3948" s="315"/>
      <c r="BI3948" s="315"/>
      <c r="BJ3948" s="315"/>
      <c r="BK3948" s="315"/>
    </row>
    <row r="3949" spans="1:63" x14ac:dyDescent="0.25">
      <c r="A3949" s="9"/>
      <c r="B3949" s="43" t="s">
        <v>4654</v>
      </c>
      <c r="C3949" s="25" t="s">
        <v>345</v>
      </c>
      <c r="D3949" s="193">
        <v>3.0156750999999998E-3</v>
      </c>
      <c r="E3949" s="193">
        <v>4.7562314999999999E-4</v>
      </c>
      <c r="F3949" s="193">
        <v>8.5161101000000002E-4</v>
      </c>
      <c r="G3949" s="193">
        <v>2.9557079000000001E-5</v>
      </c>
      <c r="H3949" s="193">
        <v>2.2175391E-5</v>
      </c>
      <c r="I3949" s="193">
        <v>1.3080959000000001E-3</v>
      </c>
      <c r="J3949" s="193">
        <v>2.3711347E-4</v>
      </c>
      <c r="K3949" s="193">
        <v>1.3185263000000001E-6</v>
      </c>
      <c r="L3949" s="193">
        <v>9.0180571000000003E-5</v>
      </c>
      <c r="M3949" s="193">
        <v>0</v>
      </c>
      <c r="N3949" s="193">
        <v>0</v>
      </c>
      <c r="O3949" s="193">
        <v>0</v>
      </c>
      <c r="P3949" s="199">
        <f t="shared" si="751"/>
        <v>3.5231344444444442E-3</v>
      </c>
      <c r="Q3949" s="240">
        <v>1.2390113</v>
      </c>
      <c r="R3949" s="99">
        <v>3.7323216999999999E-2</v>
      </c>
      <c r="S3949" s="99">
        <v>3.494568E-2</v>
      </c>
      <c r="T3949" s="99">
        <v>6.5661999999999996E-8</v>
      </c>
      <c r="U3949" s="99">
        <v>1.1598999999999999</v>
      </c>
      <c r="V3949" s="99">
        <v>1.0252220000000001E-4</v>
      </c>
      <c r="W3949" s="99">
        <v>6.7397999999999998E-3</v>
      </c>
      <c r="X3949" s="241">
        <f t="shared" si="752"/>
        <v>2.7238808532599099E-3</v>
      </c>
      <c r="Y3949" s="241">
        <f t="shared" si="753"/>
        <v>8.7296302603399997E-4</v>
      </c>
      <c r="Z3949" s="241">
        <f t="shared" si="754"/>
        <v>1.7573275823459099E-3</v>
      </c>
      <c r="AA3949" s="241">
        <f t="shared" si="755"/>
        <v>9.3590244880000002E-5</v>
      </c>
      <c r="AB3949" s="258">
        <v>9.7607014000000001E-5</v>
      </c>
      <c r="AC3949" s="258">
        <v>1.6276804000000001E-8</v>
      </c>
      <c r="AD3949" s="258">
        <v>3.4981762E-4</v>
      </c>
      <c r="AE3949" s="258">
        <v>1.2056893000000001E-7</v>
      </c>
      <c r="AF3949" s="258">
        <v>4.2425429999999999E-4</v>
      </c>
      <c r="AG3949" s="258">
        <v>1.1472463E-6</v>
      </c>
      <c r="AH3949" s="258">
        <v>6.3874259999999997E-5</v>
      </c>
      <c r="AI3949" s="258">
        <v>1.2374223999999999E-6</v>
      </c>
      <c r="AJ3949" s="258">
        <v>2.2940832000000001E-7</v>
      </c>
      <c r="AK3949" s="258">
        <v>4.8732988000000003E-5</v>
      </c>
      <c r="AL3949" s="258">
        <v>3.7009813000000002E-8</v>
      </c>
      <c r="AM3949" s="258">
        <v>1.5581290999999999E-10</v>
      </c>
      <c r="AN3949" s="258">
        <v>1.5921465E-3</v>
      </c>
      <c r="AO3949" s="258">
        <v>2.9195253999999999E-5</v>
      </c>
      <c r="AP3949" s="258">
        <v>2.1874583999999998E-5</v>
      </c>
      <c r="AQ3949" s="258">
        <v>2.2774587999999999E-7</v>
      </c>
      <c r="AR3949" s="258">
        <v>9.3362499000000003E-5</v>
      </c>
      <c r="AT3949" s="193"/>
      <c r="AU3949" s="193"/>
      <c r="AV3949" s="193"/>
      <c r="AW3949" s="193"/>
      <c r="AX3949" s="193"/>
      <c r="AY3949" s="193"/>
      <c r="AZ3949" s="193"/>
      <c r="BA3949" s="193"/>
      <c r="BB3949" s="193"/>
      <c r="BC3949" s="193"/>
      <c r="BD3949" s="193"/>
      <c r="BE3949" s="315"/>
      <c r="BF3949" s="315"/>
      <c r="BG3949" s="315"/>
      <c r="BH3949" s="315"/>
      <c r="BI3949" s="315"/>
      <c r="BJ3949" s="315"/>
      <c r="BK3949" s="315"/>
    </row>
    <row r="3950" spans="1:63" x14ac:dyDescent="0.25">
      <c r="A3950" s="9"/>
      <c r="B3950" s="43" t="s">
        <v>4654</v>
      </c>
      <c r="C3950" s="25" t="s">
        <v>344</v>
      </c>
      <c r="D3950" s="193">
        <v>3.0866893999999998E-3</v>
      </c>
      <c r="E3950" s="193">
        <v>6.0653241E-4</v>
      </c>
      <c r="F3950" s="193">
        <v>8.8143004000000005E-4</v>
      </c>
      <c r="G3950" s="193">
        <v>4.4339991000000001E-5</v>
      </c>
      <c r="H3950" s="193">
        <v>3.9416002000000002E-5</v>
      </c>
      <c r="I3950" s="193">
        <v>9.8278878999999994E-4</v>
      </c>
      <c r="J3950" s="193">
        <v>4.2489544999999999E-4</v>
      </c>
      <c r="K3950" s="193">
        <v>1.3865270000000001E-6</v>
      </c>
      <c r="L3950" s="193">
        <v>1.0590021E-4</v>
      </c>
      <c r="M3950" s="193">
        <v>0</v>
      </c>
      <c r="N3950" s="193">
        <v>0</v>
      </c>
      <c r="O3950" s="193">
        <v>0</v>
      </c>
      <c r="P3950" s="199">
        <f t="shared" si="751"/>
        <v>4.4928326666666667E-3</v>
      </c>
      <c r="Q3950" s="240">
        <v>1.2458370999999999</v>
      </c>
      <c r="R3950" s="99">
        <v>4.2617573999999998E-2</v>
      </c>
      <c r="S3950" s="99">
        <v>3.6095919999999997E-2</v>
      </c>
      <c r="T3950" s="99">
        <v>8.0852000000000002E-8</v>
      </c>
      <c r="U3950" s="99">
        <v>1.1599999999999999</v>
      </c>
      <c r="V3950" s="99">
        <v>1.076905E-4</v>
      </c>
      <c r="W3950" s="99">
        <v>7.0158E-3</v>
      </c>
      <c r="X3950" s="241">
        <f t="shared" si="752"/>
        <v>2.9292055465088202E-3</v>
      </c>
      <c r="Y3950" s="241">
        <f t="shared" si="753"/>
        <v>9.8929804688500001E-4</v>
      </c>
      <c r="Z3950" s="241">
        <f t="shared" si="754"/>
        <v>1.8330284076738201E-3</v>
      </c>
      <c r="AA3950" s="241">
        <f t="shared" si="755"/>
        <v>1.0687909195E-4</v>
      </c>
      <c r="AB3950" s="258">
        <v>1.2446642999999999E-4</v>
      </c>
      <c r="AC3950" s="258">
        <v>1.8617794999999999E-8</v>
      </c>
      <c r="AD3950" s="258">
        <v>4.9305219999999997E-4</v>
      </c>
      <c r="AE3950" s="258">
        <v>1.2752358999999999E-7</v>
      </c>
      <c r="AF3950" s="258">
        <v>3.7044847999999998E-4</v>
      </c>
      <c r="AG3950" s="258">
        <v>1.1847955000000001E-6</v>
      </c>
      <c r="AH3950" s="258">
        <v>8.1451625999999996E-5</v>
      </c>
      <c r="AI3950" s="258">
        <v>1.2846511E-6</v>
      </c>
      <c r="AJ3950" s="258">
        <v>3.6283097E-7</v>
      </c>
      <c r="AK3950" s="258">
        <v>9.6525946999999999E-5</v>
      </c>
      <c r="AL3950" s="258">
        <v>3.1975466000000003E-8</v>
      </c>
      <c r="AM3950" s="258">
        <v>1.5413782000000001E-10</v>
      </c>
      <c r="AN3950" s="258">
        <v>1.5923719000000001E-3</v>
      </c>
      <c r="AO3950" s="258">
        <v>3.3182114E-5</v>
      </c>
      <c r="AP3950" s="258">
        <v>2.7817209E-5</v>
      </c>
      <c r="AQ3950" s="258">
        <v>2.7482195E-7</v>
      </c>
      <c r="AR3950" s="258">
        <v>1.0660427E-4</v>
      </c>
      <c r="AT3950" s="193"/>
      <c r="AU3950" s="193"/>
      <c r="AV3950" s="193"/>
      <c r="AW3950" s="193"/>
      <c r="AX3950" s="193"/>
      <c r="AY3950" s="193"/>
      <c r="AZ3950" s="193"/>
      <c r="BA3950" s="193"/>
      <c r="BB3950" s="193"/>
      <c r="BC3950" s="193"/>
      <c r="BD3950" s="193"/>
      <c r="BE3950" s="315"/>
      <c r="BF3950" s="315"/>
      <c r="BG3950" s="315"/>
      <c r="BH3950" s="315"/>
      <c r="BI3950" s="315"/>
      <c r="BJ3950" s="315"/>
      <c r="BK3950" s="315"/>
    </row>
    <row r="3951" spans="1:63" x14ac:dyDescent="0.25">
      <c r="A3951" s="9"/>
      <c r="B3951" s="43" t="s">
        <v>4654</v>
      </c>
      <c r="C3951" s="25" t="s">
        <v>3712</v>
      </c>
      <c r="D3951" s="193">
        <v>3.4047398999999998E-3</v>
      </c>
      <c r="E3951" s="193">
        <v>5.2206938999999996E-4</v>
      </c>
      <c r="F3951" s="193">
        <v>7.5508395999999999E-4</v>
      </c>
      <c r="G3951" s="193">
        <v>3.0547660000000003E-5</v>
      </c>
      <c r="H3951" s="193">
        <v>2.2530238E-5</v>
      </c>
      <c r="I3951" s="193">
        <v>1.7266118999999999E-3</v>
      </c>
      <c r="J3951" s="193">
        <v>2.3655209E-4</v>
      </c>
      <c r="K3951" s="193">
        <v>1.3773215999999999E-6</v>
      </c>
      <c r="L3951" s="193">
        <v>1.0996739E-4</v>
      </c>
      <c r="M3951" s="193">
        <v>0</v>
      </c>
      <c r="N3951" s="193">
        <v>0</v>
      </c>
      <c r="O3951" s="193">
        <v>0</v>
      </c>
      <c r="P3951" s="199">
        <f t="shared" si="751"/>
        <v>3.8671806666666663E-3</v>
      </c>
      <c r="Q3951" s="240">
        <v>1.2393411000000001</v>
      </c>
      <c r="R3951" s="99">
        <v>4.5042797000000002E-2</v>
      </c>
      <c r="S3951" s="99">
        <v>3.5672559999999999E-2</v>
      </c>
      <c r="T3951" s="99">
        <v>8.2512000000000005E-8</v>
      </c>
      <c r="U3951" s="99">
        <v>1.1515</v>
      </c>
      <c r="V3951" s="99">
        <v>1.072108E-4</v>
      </c>
      <c r="W3951" s="99">
        <v>7.0184000000000002E-3</v>
      </c>
      <c r="X3951" s="241">
        <f t="shared" si="752"/>
        <v>2.4727055219090199E-3</v>
      </c>
      <c r="Y3951" s="241">
        <f t="shared" si="753"/>
        <v>9.3663239328099996E-4</v>
      </c>
      <c r="Z3951" s="241">
        <f t="shared" si="754"/>
        <v>1.42315288937802E-3</v>
      </c>
      <c r="AA3951" s="241">
        <f t="shared" si="755"/>
        <v>1.1292023924999999E-4</v>
      </c>
      <c r="AB3951" s="258">
        <v>1.0714331E-4</v>
      </c>
      <c r="AC3951" s="258">
        <v>1.9797991E-8</v>
      </c>
      <c r="AD3951" s="258">
        <v>3.4564970999999999E-4</v>
      </c>
      <c r="AE3951" s="258">
        <v>1.0789809E-7</v>
      </c>
      <c r="AF3951" s="258">
        <v>4.8254127999999998E-4</v>
      </c>
      <c r="AG3951" s="258">
        <v>1.1703972000000001E-6</v>
      </c>
      <c r="AH3951" s="258">
        <v>7.0117368999999996E-5</v>
      </c>
      <c r="AI3951" s="258">
        <v>1.1037457000000001E-6</v>
      </c>
      <c r="AJ3951" s="258">
        <v>2.3633630000000001E-7</v>
      </c>
      <c r="AK3951" s="258">
        <v>4.7611214999999997E-5</v>
      </c>
      <c r="AL3951" s="258">
        <v>3.7845951000000001E-8</v>
      </c>
      <c r="AM3951" s="258">
        <v>1.5842702E-10</v>
      </c>
      <c r="AN3951" s="258">
        <v>1.2614015000000001E-3</v>
      </c>
      <c r="AO3951" s="258">
        <v>2.3008557000000001E-5</v>
      </c>
      <c r="AP3951" s="258">
        <v>1.9636162E-5</v>
      </c>
      <c r="AQ3951" s="258">
        <v>2.5406924999999998E-7</v>
      </c>
      <c r="AR3951" s="258">
        <v>1.1266616999999999E-4</v>
      </c>
      <c r="AT3951" s="193"/>
      <c r="AU3951" s="193"/>
      <c r="AV3951" s="193"/>
      <c r="AW3951" s="193"/>
      <c r="AX3951" s="193"/>
      <c r="AY3951" s="193"/>
      <c r="AZ3951" s="193"/>
      <c r="BA3951" s="193"/>
      <c r="BB3951" s="193"/>
      <c r="BC3951" s="193"/>
      <c r="BD3951" s="193"/>
      <c r="BE3951" s="315"/>
      <c r="BF3951" s="315"/>
      <c r="BG3951" s="315"/>
      <c r="BH3951" s="315"/>
      <c r="BI3951" s="315"/>
      <c r="BJ3951" s="315"/>
      <c r="BK3951" s="315"/>
    </row>
    <row r="3952" spans="1:63" x14ac:dyDescent="0.25">
      <c r="A3952" s="9"/>
      <c r="B3952" s="43" t="s">
        <v>4654</v>
      </c>
      <c r="C3952" s="25" t="s">
        <v>1413</v>
      </c>
      <c r="D3952" s="193">
        <v>3.010675E-3</v>
      </c>
      <c r="E3952" s="193">
        <v>5.3053872000000005E-4</v>
      </c>
      <c r="F3952" s="193">
        <v>7.6294248999999995E-4</v>
      </c>
      <c r="G3952" s="193">
        <v>3.0516435000000001E-5</v>
      </c>
      <c r="H3952" s="193">
        <v>2.4045129000000001E-5</v>
      </c>
      <c r="I3952" s="193">
        <v>1.3138619E-3</v>
      </c>
      <c r="J3952" s="193">
        <v>2.3455661E-4</v>
      </c>
      <c r="K3952" s="193">
        <v>1.3782617E-6</v>
      </c>
      <c r="L3952" s="193">
        <v>1.1283544E-4</v>
      </c>
      <c r="M3952" s="193">
        <v>0</v>
      </c>
      <c r="N3952" s="193">
        <v>0</v>
      </c>
      <c r="O3952" s="193">
        <v>0</v>
      </c>
      <c r="P3952" s="199">
        <f t="shared" si="751"/>
        <v>3.9299164444444442E-3</v>
      </c>
      <c r="Q3952" s="240">
        <v>1.2372246</v>
      </c>
      <c r="R3952" s="99">
        <v>4.2796976E-2</v>
      </c>
      <c r="S3952" s="99">
        <v>3.5764959999999998E-2</v>
      </c>
      <c r="T3952" s="99">
        <v>7.6334E-8</v>
      </c>
      <c r="U3952" s="99">
        <v>1.1515</v>
      </c>
      <c r="V3952" s="99">
        <v>1.069233E-4</v>
      </c>
      <c r="W3952" s="99">
        <v>7.0556999999999998E-3</v>
      </c>
      <c r="X3952" s="241">
        <f t="shared" si="752"/>
        <v>2.39748511616273E-3</v>
      </c>
      <c r="Y3952" s="241">
        <f t="shared" si="753"/>
        <v>8.62703483531E-4</v>
      </c>
      <c r="Z3952" s="241">
        <f t="shared" si="754"/>
        <v>1.42746686190173E-3</v>
      </c>
      <c r="AA3952" s="241">
        <f t="shared" si="755"/>
        <v>1.0731477073000001E-4</v>
      </c>
      <c r="AB3952" s="258">
        <v>1.0888158E-4</v>
      </c>
      <c r="AC3952" s="258">
        <v>1.8446621000000001E-8</v>
      </c>
      <c r="AD3952" s="258">
        <v>3.4568377000000002E-4</v>
      </c>
      <c r="AE3952" s="258">
        <v>1.0914361E-7</v>
      </c>
      <c r="AF3952" s="258">
        <v>4.0683701999999998E-4</v>
      </c>
      <c r="AG3952" s="258">
        <v>1.1735233000000001E-6</v>
      </c>
      <c r="AH3952" s="258">
        <v>7.1254282000000004E-5</v>
      </c>
      <c r="AI3952" s="258">
        <v>1.1146889000000001E-6</v>
      </c>
      <c r="AJ3952" s="258">
        <v>2.3640645E-7</v>
      </c>
      <c r="AK3952" s="258">
        <v>4.7605331000000001E-5</v>
      </c>
      <c r="AL3952" s="258">
        <v>3.7888022999999999E-8</v>
      </c>
      <c r="AM3952" s="258">
        <v>1.5852873E-10</v>
      </c>
      <c r="AN3952" s="258">
        <v>1.2614376E-3</v>
      </c>
      <c r="AO3952" s="258">
        <v>2.4311314E-5</v>
      </c>
      <c r="AP3952" s="258">
        <v>2.1469192999999999E-5</v>
      </c>
      <c r="AQ3952" s="258">
        <v>2.6138072999999998E-7</v>
      </c>
      <c r="AR3952" s="258">
        <v>1.0705339000000001E-4</v>
      </c>
      <c r="AT3952" s="193"/>
      <c r="AU3952" s="193"/>
      <c r="AV3952" s="193"/>
      <c r="AW3952" s="193"/>
      <c r="AX3952" s="193"/>
      <c r="AY3952" s="193"/>
      <c r="AZ3952" s="193"/>
      <c r="BA3952" s="193"/>
      <c r="BB3952" s="193"/>
      <c r="BC3952" s="193"/>
      <c r="BD3952" s="193"/>
      <c r="BE3952" s="315"/>
      <c r="BF3952" s="315"/>
      <c r="BG3952" s="315"/>
      <c r="BH3952" s="315"/>
      <c r="BI3952" s="315"/>
      <c r="BJ3952" s="315"/>
      <c r="BK3952" s="315"/>
    </row>
    <row r="3953" spans="1:63" x14ac:dyDescent="0.25">
      <c r="A3953" s="9"/>
      <c r="B3953" s="43" t="s">
        <v>4654</v>
      </c>
      <c r="C3953" s="5" t="s">
        <v>4927</v>
      </c>
      <c r="D3953" s="172">
        <v>3.1014991999999998E-3</v>
      </c>
      <c r="E3953" s="172">
        <v>6.8170511E-4</v>
      </c>
      <c r="F3953" s="172">
        <v>7.9567101999999999E-4</v>
      </c>
      <c r="G3953" s="172">
        <v>4.5072209999999999E-5</v>
      </c>
      <c r="H3953" s="172">
        <v>4.1337919000000001E-5</v>
      </c>
      <c r="I3953" s="172">
        <v>9.8909958000000008E-4</v>
      </c>
      <c r="J3953" s="172">
        <v>4.1812218999999999E-4</v>
      </c>
      <c r="K3953" s="172">
        <v>1.4506288E-6</v>
      </c>
      <c r="L3953" s="172">
        <v>1.2904055E-4</v>
      </c>
      <c r="M3953" s="172">
        <v>0</v>
      </c>
      <c r="N3953" s="172">
        <v>0</v>
      </c>
      <c r="O3953" s="172">
        <v>0</v>
      </c>
      <c r="P3953" s="199">
        <f t="shared" si="751"/>
        <v>5.0496674814814813E-3</v>
      </c>
      <c r="Q3953" s="233">
        <v>1.2451504</v>
      </c>
      <c r="R3953" s="96">
        <v>4.8986610999999999E-2</v>
      </c>
      <c r="S3953" s="96">
        <v>3.7079840000000003E-2</v>
      </c>
      <c r="T3953" s="96">
        <v>9.4033999999999994E-8</v>
      </c>
      <c r="U3953" s="96">
        <v>1.1516</v>
      </c>
      <c r="V3953" s="96">
        <v>1.12716E-4</v>
      </c>
      <c r="W3953" s="96">
        <v>7.3711000000000002E-3</v>
      </c>
      <c r="X3953" s="241">
        <f t="shared" si="752"/>
        <v>2.6107487059119101E-3</v>
      </c>
      <c r="Y3953" s="241">
        <f t="shared" si="753"/>
        <v>9.8071042267700004E-4</v>
      </c>
      <c r="Z3953" s="241">
        <f t="shared" si="754"/>
        <v>1.5071943485949098E-3</v>
      </c>
      <c r="AA3953" s="241">
        <f t="shared" si="755"/>
        <v>1.2284393464E-4</v>
      </c>
      <c r="AB3953" s="241">
        <v>1.3990030999999999E-4</v>
      </c>
      <c r="AC3953" s="241">
        <v>2.1214127000000001E-8</v>
      </c>
      <c r="AD3953" s="241">
        <v>4.8570371000000002E-4</v>
      </c>
      <c r="AE3953" s="241">
        <v>1.1645085E-7</v>
      </c>
      <c r="AF3953" s="241">
        <v>3.5375222999999999E-4</v>
      </c>
      <c r="AG3953" s="241">
        <v>1.2165076999999999E-6</v>
      </c>
      <c r="AH3953" s="241">
        <v>9.1553996999999996E-5</v>
      </c>
      <c r="AI3953" s="241">
        <v>1.1662493000000001E-6</v>
      </c>
      <c r="AJ3953" s="241">
        <v>3.6768700999999999E-7</v>
      </c>
      <c r="AK3953" s="241">
        <v>9.4252893999999997E-5</v>
      </c>
      <c r="AL3953" s="241">
        <v>3.3124900999999999E-8</v>
      </c>
      <c r="AM3953" s="241">
        <v>1.5738391E-10</v>
      </c>
      <c r="AN3953" s="241">
        <v>1.2616978E-3</v>
      </c>
      <c r="AO3953" s="241">
        <v>2.9269497999999999E-5</v>
      </c>
      <c r="AP3953" s="241">
        <v>2.8852941000000002E-5</v>
      </c>
      <c r="AQ3953" s="241">
        <v>3.0993464000000002E-7</v>
      </c>
      <c r="AR3953" s="241">
        <v>1.2253399999999999E-4</v>
      </c>
      <c r="AT3953" s="193"/>
      <c r="AU3953" s="193"/>
      <c r="AV3953" s="193"/>
      <c r="AW3953" s="193"/>
      <c r="AX3953" s="193"/>
      <c r="AY3953" s="193"/>
      <c r="AZ3953" s="193"/>
      <c r="BA3953" s="193"/>
      <c r="BB3953" s="193"/>
      <c r="BC3953" s="193"/>
      <c r="BD3953" s="193"/>
      <c r="BE3953" s="315"/>
      <c r="BF3953" s="315"/>
      <c r="BG3953" s="315"/>
      <c r="BH3953" s="315"/>
      <c r="BI3953" s="315"/>
      <c r="BJ3953" s="315"/>
      <c r="BK3953" s="315"/>
    </row>
    <row r="3954" spans="1:63" x14ac:dyDescent="0.25">
      <c r="A3954" s="9"/>
      <c r="B3954" s="43" t="s">
        <v>4654</v>
      </c>
      <c r="C3954" s="25" t="s">
        <v>3483</v>
      </c>
      <c r="D3954" s="193">
        <v>3.4180689000000001E-3</v>
      </c>
      <c r="E3954" s="193">
        <v>5.5022465999999995E-4</v>
      </c>
      <c r="F3954" s="193">
        <v>7.2700395000000004E-4</v>
      </c>
      <c r="G3954" s="193">
        <v>3.0898532000000003E-5</v>
      </c>
      <c r="H3954" s="193">
        <v>2.3531553000000002E-5</v>
      </c>
      <c r="I3954" s="193">
        <v>1.7297619000000001E-3</v>
      </c>
      <c r="J3954" s="193">
        <v>2.3320679E-4</v>
      </c>
      <c r="K3954" s="193">
        <v>1.4090514000000001E-6</v>
      </c>
      <c r="L3954" s="193">
        <v>1.2203247000000001E-4</v>
      </c>
      <c r="M3954" s="193">
        <v>0</v>
      </c>
      <c r="N3954" s="193">
        <v>0</v>
      </c>
      <c r="O3954" s="193">
        <v>0</v>
      </c>
      <c r="P3954" s="199">
        <f t="shared" si="751"/>
        <v>4.0757382222222213E-3</v>
      </c>
      <c r="Q3954" s="240">
        <v>1.2409459</v>
      </c>
      <c r="R3954" s="99">
        <v>4.8057875E-2</v>
      </c>
      <c r="S3954" s="99">
        <v>3.6095919999999997E-2</v>
      </c>
      <c r="T3954" s="99">
        <v>8.8468999999999996E-8</v>
      </c>
      <c r="U3954" s="99">
        <v>1.1495</v>
      </c>
      <c r="V3954" s="99">
        <v>1.095666E-4</v>
      </c>
      <c r="W3954" s="99">
        <v>7.1824000000000002E-3</v>
      </c>
      <c r="X3954" s="241">
        <f t="shared" si="752"/>
        <v>2.3048215443282598E-3</v>
      </c>
      <c r="Y3954" s="241">
        <f t="shared" si="753"/>
        <v>9.3240463151600004E-4</v>
      </c>
      <c r="Z3954" s="241">
        <f t="shared" si="754"/>
        <v>1.2519376532022599E-3</v>
      </c>
      <c r="AA3954" s="241">
        <f t="shared" si="755"/>
        <v>1.2047925961E-4</v>
      </c>
      <c r="AB3954" s="258">
        <v>1.1292381000000001E-4</v>
      </c>
      <c r="AC3954" s="258">
        <v>2.1014405999999999E-8</v>
      </c>
      <c r="AD3954" s="258">
        <v>3.4078241999999998E-4</v>
      </c>
      <c r="AE3954" s="258">
        <v>1.0462071E-7</v>
      </c>
      <c r="AF3954" s="258">
        <v>4.7738878E-4</v>
      </c>
      <c r="AG3954" s="258">
        <v>1.1839864E-6</v>
      </c>
      <c r="AH3954" s="258">
        <v>7.3901135999999995E-5</v>
      </c>
      <c r="AI3954" s="258">
        <v>1.0653445000000001E-6</v>
      </c>
      <c r="AJ3954" s="258">
        <v>2.3860726E-7</v>
      </c>
      <c r="AK3954" s="258">
        <v>4.6474884999999997E-5</v>
      </c>
      <c r="AL3954" s="258">
        <v>3.8043470000000003E-8</v>
      </c>
      <c r="AM3954" s="258">
        <v>1.5897226000000001E-10</v>
      </c>
      <c r="AN3954" s="258">
        <v>1.0906875999999999E-3</v>
      </c>
      <c r="AO3954" s="258">
        <v>2.0340221E-5</v>
      </c>
      <c r="AP3954" s="258">
        <v>1.9191657E-5</v>
      </c>
      <c r="AQ3954" s="258">
        <v>2.7205960999999998E-7</v>
      </c>
      <c r="AR3954" s="258">
        <v>1.202072E-4</v>
      </c>
      <c r="AT3954" s="193"/>
      <c r="AU3954" s="193"/>
      <c r="AV3954" s="193"/>
      <c r="AW3954" s="193"/>
      <c r="AX3954" s="193"/>
      <c r="AY3954" s="193"/>
      <c r="AZ3954" s="193"/>
      <c r="BA3954" s="193"/>
      <c r="BB3954" s="193"/>
      <c r="BC3954" s="193"/>
      <c r="BD3954" s="193"/>
      <c r="BE3954" s="315"/>
      <c r="BF3954" s="315"/>
      <c r="BG3954" s="315"/>
      <c r="BH3954" s="315"/>
      <c r="BI3954" s="315"/>
      <c r="BJ3954" s="315"/>
      <c r="BK3954" s="315"/>
    </row>
    <row r="3955" spans="1:63" x14ac:dyDescent="0.25">
      <c r="A3955" s="9"/>
      <c r="B3955" s="43" t="s">
        <v>4654</v>
      </c>
      <c r="C3955" s="5" t="s">
        <v>3482</v>
      </c>
      <c r="D3955" s="172">
        <v>3.0335744E-3</v>
      </c>
      <c r="E3955" s="172">
        <v>5.5829494000000002E-4</v>
      </c>
      <c r="F3955" s="172">
        <v>7.4523617E-4</v>
      </c>
      <c r="G3955" s="172">
        <v>3.0855990999999999E-5</v>
      </c>
      <c r="H3955" s="172">
        <v>2.5029063999999999E-5</v>
      </c>
      <c r="I3955" s="172">
        <v>1.3168908999999999E-3</v>
      </c>
      <c r="J3955" s="172">
        <v>2.310368E-4</v>
      </c>
      <c r="K3955" s="172">
        <v>1.4093358000000001E-6</v>
      </c>
      <c r="L3955" s="172">
        <v>1.2482115999999999E-4</v>
      </c>
      <c r="M3955" s="172">
        <v>0</v>
      </c>
      <c r="N3955" s="172">
        <v>0</v>
      </c>
      <c r="O3955" s="172">
        <v>0</v>
      </c>
      <c r="P3955" s="199">
        <f t="shared" si="751"/>
        <v>4.1355180740740736E-3</v>
      </c>
      <c r="Q3955" s="233">
        <v>1.2386248</v>
      </c>
      <c r="R3955" s="96">
        <v>4.5605051000000001E-2</v>
      </c>
      <c r="S3955" s="96">
        <v>3.6189440000000003E-2</v>
      </c>
      <c r="T3955" s="96">
        <v>8.1696000000000006E-8</v>
      </c>
      <c r="U3955" s="96">
        <v>1.1495</v>
      </c>
      <c r="V3955" s="96">
        <v>1.092088E-4</v>
      </c>
      <c r="W3955" s="96">
        <v>7.221E-3</v>
      </c>
      <c r="X3955" s="241">
        <f t="shared" si="752"/>
        <v>2.2313642973059698E-3</v>
      </c>
      <c r="Y3955" s="241">
        <f t="shared" si="753"/>
        <v>8.6058077178599991E-4</v>
      </c>
      <c r="Z3955" s="241">
        <f t="shared" si="754"/>
        <v>1.25642740784997E-3</v>
      </c>
      <c r="AA3955" s="241">
        <f t="shared" si="755"/>
        <v>1.1435611766999999E-4</v>
      </c>
      <c r="AB3955" s="241">
        <v>1.1458015E-4</v>
      </c>
      <c r="AC3955" s="241">
        <v>1.9546155999999999E-8</v>
      </c>
      <c r="AD3955" s="241">
        <v>3.4080516999999999E-4</v>
      </c>
      <c r="AE3955" s="241">
        <v>1.0737283E-7</v>
      </c>
      <c r="AF3955" s="241">
        <v>4.0388134999999999E-4</v>
      </c>
      <c r="AG3955" s="241">
        <v>1.1871827999999999E-6</v>
      </c>
      <c r="AH3955" s="241">
        <v>7.4984426000000004E-5</v>
      </c>
      <c r="AI3955" s="241">
        <v>1.0908645E-6</v>
      </c>
      <c r="AJ3955" s="241">
        <v>2.3860709000000002E-7</v>
      </c>
      <c r="AK3955" s="241">
        <v>4.6468480000000003E-5</v>
      </c>
      <c r="AL3955" s="241">
        <v>3.8070237000000002E-8</v>
      </c>
      <c r="AM3955" s="241">
        <v>1.5902297000000001E-10</v>
      </c>
      <c r="AN3955" s="241">
        <v>1.0907244000000001E-3</v>
      </c>
      <c r="AO3955" s="241">
        <v>2.1732840999999998E-5</v>
      </c>
      <c r="AP3955" s="241">
        <v>2.1149559999999999E-5</v>
      </c>
      <c r="AQ3955" s="241">
        <v>2.7912767E-7</v>
      </c>
      <c r="AR3955" s="241">
        <v>1.1407699E-4</v>
      </c>
      <c r="AT3955" s="193"/>
      <c r="AU3955" s="193"/>
      <c r="AV3955" s="193"/>
      <c r="AW3955" s="193"/>
      <c r="AX3955" s="193"/>
      <c r="AY3955" s="193"/>
      <c r="AZ3955" s="193"/>
      <c r="BA3955" s="193"/>
      <c r="BB3955" s="193"/>
      <c r="BC3955" s="193"/>
      <c r="BD3955" s="193"/>
      <c r="BE3955" s="315"/>
      <c r="BF3955" s="315"/>
      <c r="BG3955" s="315"/>
      <c r="BH3955" s="315"/>
      <c r="BI3955" s="315"/>
      <c r="BJ3955" s="315"/>
      <c r="BK3955" s="315"/>
    </row>
    <row r="3956" spans="1:63" x14ac:dyDescent="0.25">
      <c r="A3956" s="9"/>
      <c r="B3956" s="43" t="s">
        <v>4654</v>
      </c>
      <c r="C3956" s="5" t="s">
        <v>3481</v>
      </c>
      <c r="D3956" s="172">
        <v>3.1234303000000001E-3</v>
      </c>
      <c r="E3956" s="172">
        <v>7.1700306999999996E-4</v>
      </c>
      <c r="F3956" s="172">
        <v>7.7374571000000004E-4</v>
      </c>
      <c r="G3956" s="172">
        <v>4.5120236000000001E-5</v>
      </c>
      <c r="H3956" s="172">
        <v>4.2340694999999999E-5</v>
      </c>
      <c r="I3956" s="172">
        <v>9.9231683999999993E-4</v>
      </c>
      <c r="J3956" s="172">
        <v>4.1022234000000001E-4</v>
      </c>
      <c r="K3956" s="172">
        <v>1.4831168999999999E-6</v>
      </c>
      <c r="L3956" s="172">
        <v>1.4119828000000001E-4</v>
      </c>
      <c r="M3956" s="172">
        <v>0</v>
      </c>
      <c r="N3956" s="172">
        <v>0</v>
      </c>
      <c r="O3956" s="172">
        <v>0</v>
      </c>
      <c r="P3956" s="199">
        <f t="shared" si="751"/>
        <v>5.3111338518518512E-3</v>
      </c>
      <c r="Q3956" s="233">
        <v>1.246947</v>
      </c>
      <c r="R3956" s="96">
        <v>5.2118813999999999E-2</v>
      </c>
      <c r="S3956" s="96">
        <v>3.7563119999999998E-2</v>
      </c>
      <c r="T3956" s="96">
        <v>1.0031E-7</v>
      </c>
      <c r="U3956" s="96">
        <v>1.1496</v>
      </c>
      <c r="V3956" s="96">
        <v>1.152321E-4</v>
      </c>
      <c r="W3956" s="96">
        <v>7.5497000000000003E-3</v>
      </c>
      <c r="X3956" s="241">
        <f t="shared" si="752"/>
        <v>2.4437227164238601E-3</v>
      </c>
      <c r="Y3956" s="241">
        <f t="shared" si="753"/>
        <v>9.7593352458599997E-4</v>
      </c>
      <c r="Z3956" s="241">
        <f t="shared" si="754"/>
        <v>1.3370928190278601E-3</v>
      </c>
      <c r="AA3956" s="241">
        <f t="shared" si="755"/>
        <v>1.3069637281000002E-4</v>
      </c>
      <c r="AB3956" s="241">
        <v>1.4714732999999999E-4</v>
      </c>
      <c r="AC3956" s="241">
        <v>2.2467846E-8</v>
      </c>
      <c r="AD3956" s="241">
        <v>4.7749964999999999E-4</v>
      </c>
      <c r="AE3956" s="241">
        <v>1.1403094E-7</v>
      </c>
      <c r="AF3956" s="241">
        <v>3.4991797000000002E-4</v>
      </c>
      <c r="AG3956" s="241">
        <v>1.2320757999999999E-6</v>
      </c>
      <c r="AH3956" s="241">
        <v>9.6297632999999995E-5</v>
      </c>
      <c r="AI3956" s="241">
        <v>1.1365259999999999E-6</v>
      </c>
      <c r="AJ3956" s="241">
        <v>3.6721585999999999E-7</v>
      </c>
      <c r="AK3956" s="241">
        <v>9.1969732999999998E-5</v>
      </c>
      <c r="AL3956" s="241">
        <v>3.3505994999999997E-8</v>
      </c>
      <c r="AM3956" s="241">
        <v>1.5817286E-10</v>
      </c>
      <c r="AN3956" s="241">
        <v>1.0909881E-3</v>
      </c>
      <c r="AO3956" s="241">
        <v>2.7096100999999999E-5</v>
      </c>
      <c r="AP3956" s="241">
        <v>2.9203845999999999E-5</v>
      </c>
      <c r="AQ3956" s="241">
        <v>3.2820281000000002E-7</v>
      </c>
      <c r="AR3956" s="241">
        <v>1.3036817000000001E-4</v>
      </c>
      <c r="AT3956" s="193"/>
      <c r="AU3956" s="193"/>
      <c r="AV3956" s="193"/>
      <c r="AW3956" s="193"/>
      <c r="AX3956" s="193"/>
      <c r="AY3956" s="193"/>
      <c r="AZ3956" s="193"/>
      <c r="BA3956" s="193"/>
      <c r="BB3956" s="193"/>
      <c r="BC3956" s="193"/>
      <c r="BD3956" s="193"/>
      <c r="BE3956" s="315"/>
      <c r="BF3956" s="315"/>
      <c r="BG3956" s="315"/>
      <c r="BH3956" s="315"/>
      <c r="BI3956" s="315"/>
      <c r="BJ3956" s="315"/>
      <c r="BK3956" s="315"/>
    </row>
    <row r="3957" spans="1:63" x14ac:dyDescent="0.25">
      <c r="A3957" s="9"/>
      <c r="B3957" s="43" t="s">
        <v>4654</v>
      </c>
      <c r="C3957" s="5" t="s">
        <v>2097</v>
      </c>
      <c r="D3957" s="172">
        <v>3.159748E-3</v>
      </c>
      <c r="E3957" s="172">
        <v>3.7109395999999998E-4</v>
      </c>
      <c r="F3957" s="172">
        <v>7.7182061000000005E-4</v>
      </c>
      <c r="G3957" s="172">
        <v>3.3977236999999998E-5</v>
      </c>
      <c r="H3957" s="172">
        <v>1.7522877000000002E-5</v>
      </c>
      <c r="I3957" s="172">
        <v>1.6933446E-3</v>
      </c>
      <c r="J3957" s="172">
        <v>2.3378360000000001E-4</v>
      </c>
      <c r="K3957" s="172">
        <v>1.1862648999999999E-6</v>
      </c>
      <c r="L3957" s="172">
        <v>3.7018845999999998E-5</v>
      </c>
      <c r="M3957" s="172">
        <v>0</v>
      </c>
      <c r="N3957" s="172">
        <v>0</v>
      </c>
      <c r="O3957" s="172">
        <v>0</v>
      </c>
      <c r="P3957" s="199">
        <f t="shared" si="751"/>
        <v>2.7488441481481477E-3</v>
      </c>
      <c r="Q3957" s="233">
        <v>1.1851328000000001</v>
      </c>
      <c r="R3957" s="96">
        <v>2.6684277999999999E-2</v>
      </c>
      <c r="S3957" s="96">
        <v>3.8281599999999999E-2</v>
      </c>
      <c r="T3957" s="96">
        <v>4.6938E-8</v>
      </c>
      <c r="U3957" s="96">
        <v>1.1133</v>
      </c>
      <c r="V3957" s="96">
        <v>1.8949799999999999E-4</v>
      </c>
      <c r="W3957" s="96">
        <v>6.6774E-3</v>
      </c>
      <c r="X3957" s="241">
        <f t="shared" si="752"/>
        <v>1.5540251336584499E-3</v>
      </c>
      <c r="Y3957" s="241">
        <f t="shared" si="753"/>
        <v>9.0751827216699994E-4</v>
      </c>
      <c r="Z3957" s="241">
        <f t="shared" si="754"/>
        <v>5.7958146882145E-4</v>
      </c>
      <c r="AA3957" s="241">
        <f t="shared" si="755"/>
        <v>6.6925392669999991E-5</v>
      </c>
      <c r="AB3957" s="241">
        <v>7.6144924000000002E-5</v>
      </c>
      <c r="AC3957" s="241">
        <v>1.0355267E-8</v>
      </c>
      <c r="AD3957" s="241">
        <v>3.5240994999999998E-4</v>
      </c>
      <c r="AE3957" s="241">
        <v>1.0516069999999999E-7</v>
      </c>
      <c r="AF3957" s="241">
        <v>4.7759434999999998E-4</v>
      </c>
      <c r="AG3957" s="241">
        <v>1.2535322000000001E-6</v>
      </c>
      <c r="AH3957" s="241">
        <v>4.9826397E-5</v>
      </c>
      <c r="AI3957" s="241">
        <v>1.1242423000000001E-6</v>
      </c>
      <c r="AJ3957" s="241">
        <v>2.7278717E-7</v>
      </c>
      <c r="AK3957" s="241">
        <v>4.8708860999999997E-5</v>
      </c>
      <c r="AL3957" s="241">
        <v>3.891838E-8</v>
      </c>
      <c r="AM3957" s="241">
        <v>1.6077145E-10</v>
      </c>
      <c r="AN3957" s="241">
        <v>4.633075E-4</v>
      </c>
      <c r="AO3957" s="241">
        <v>9.1836817000000008E-6</v>
      </c>
      <c r="AP3957" s="241">
        <v>7.1189205E-6</v>
      </c>
      <c r="AQ3957" s="241">
        <v>1.3342067000000001E-7</v>
      </c>
      <c r="AR3957" s="241">
        <v>6.6791971999999997E-5</v>
      </c>
      <c r="AT3957" s="193"/>
      <c r="AU3957" s="193"/>
      <c r="AV3957" s="193"/>
      <c r="AW3957" s="193"/>
      <c r="AX3957" s="193"/>
      <c r="AY3957" s="193"/>
      <c r="AZ3957" s="193"/>
      <c r="BA3957" s="193"/>
      <c r="BB3957" s="193"/>
      <c r="BC3957" s="193"/>
      <c r="BD3957" s="193"/>
      <c r="BE3957" s="315"/>
      <c r="BF3957" s="315"/>
      <c r="BG3957" s="315"/>
      <c r="BH3957" s="315"/>
      <c r="BI3957" s="315"/>
      <c r="BJ3957" s="315"/>
      <c r="BK3957" s="315"/>
    </row>
    <row r="3958" spans="1:63" x14ac:dyDescent="0.25">
      <c r="A3958" s="9"/>
      <c r="B3958" s="43" t="s">
        <v>4654</v>
      </c>
      <c r="C3958" s="5" t="s">
        <v>1642</v>
      </c>
      <c r="D3958" s="172">
        <v>2.7891814000000001E-3</v>
      </c>
      <c r="E3958" s="172">
        <v>3.8634796000000001E-4</v>
      </c>
      <c r="F3958" s="172">
        <v>7.9417831000000005E-4</v>
      </c>
      <c r="G3958" s="172">
        <v>3.4023199E-5</v>
      </c>
      <c r="H3958" s="172">
        <v>1.9130215E-5</v>
      </c>
      <c r="I3958" s="172">
        <v>1.2812917E-3</v>
      </c>
      <c r="J3958" s="172">
        <v>2.3264471000000001E-4</v>
      </c>
      <c r="K3958" s="172">
        <v>1.1912249E-6</v>
      </c>
      <c r="L3958" s="172">
        <v>4.0374012000000003E-5</v>
      </c>
      <c r="M3958" s="172">
        <v>0</v>
      </c>
      <c r="N3958" s="172">
        <v>0</v>
      </c>
      <c r="O3958" s="172">
        <v>0</v>
      </c>
      <c r="P3958" s="199">
        <f t="shared" si="751"/>
        <v>2.8618367407407404E-3</v>
      </c>
      <c r="Q3958" s="233">
        <v>1.1842201000000001</v>
      </c>
      <c r="R3958" s="96">
        <v>2.5598652E-2</v>
      </c>
      <c r="S3958" s="96">
        <v>3.8412080000000001E-2</v>
      </c>
      <c r="T3958" s="96">
        <v>4.4077999999999999E-8</v>
      </c>
      <c r="U3958" s="96">
        <v>1.1133</v>
      </c>
      <c r="V3958" s="96">
        <v>1.896787E-4</v>
      </c>
      <c r="W3958" s="96">
        <v>6.7196000000000001E-3</v>
      </c>
      <c r="X3958" s="241">
        <f t="shared" si="752"/>
        <v>1.4868149272798702E-3</v>
      </c>
      <c r="Y3958" s="241">
        <f t="shared" si="753"/>
        <v>8.3833490833110005E-4</v>
      </c>
      <c r="Z3958" s="241">
        <f t="shared" si="754"/>
        <v>5.8425830805877005E-4</v>
      </c>
      <c r="AA3958" s="241">
        <f t="shared" si="755"/>
        <v>6.4221710890000004E-5</v>
      </c>
      <c r="AB3958" s="241">
        <v>7.9276282000000003E-5</v>
      </c>
      <c r="AC3958" s="241">
        <v>9.6400010999999993E-9</v>
      </c>
      <c r="AD3958" s="241">
        <v>3.5253676000000003E-4</v>
      </c>
      <c r="AE3958" s="241">
        <v>1.0855033E-7</v>
      </c>
      <c r="AF3958" s="241">
        <v>4.0514579000000003E-4</v>
      </c>
      <c r="AG3958" s="241">
        <v>1.2578860000000001E-6</v>
      </c>
      <c r="AH3958" s="241">
        <v>5.1875085E-5</v>
      </c>
      <c r="AI3958" s="241">
        <v>1.1557526E-6</v>
      </c>
      <c r="AJ3958" s="241">
        <v>2.7338987999999998E-7</v>
      </c>
      <c r="AK3958" s="241">
        <v>4.8705724000000003E-5</v>
      </c>
      <c r="AL3958" s="241">
        <v>3.9056985000000002E-8</v>
      </c>
      <c r="AM3958" s="241">
        <v>1.6119377000000001E-10</v>
      </c>
      <c r="AN3958" s="241">
        <v>4.6334274000000002E-4</v>
      </c>
      <c r="AO3958" s="241">
        <v>1.0246067999999999E-5</v>
      </c>
      <c r="AP3958" s="241">
        <v>8.6203303999999996E-6</v>
      </c>
      <c r="AQ3958" s="241">
        <v>1.4221689000000001E-7</v>
      </c>
      <c r="AR3958" s="241">
        <v>6.4079493999999999E-5</v>
      </c>
      <c r="AT3958" s="193"/>
      <c r="AU3958" s="193"/>
      <c r="AV3958" s="193"/>
      <c r="AW3958" s="193"/>
      <c r="AX3958" s="193"/>
      <c r="AY3958" s="193"/>
      <c r="AZ3958" s="193"/>
      <c r="BA3958" s="193"/>
      <c r="BB3958" s="193"/>
      <c r="BC3958" s="193"/>
      <c r="BD3958" s="193"/>
      <c r="BE3958" s="315"/>
      <c r="BF3958" s="315"/>
      <c r="BG3958" s="315"/>
      <c r="BH3958" s="315"/>
      <c r="BI3958" s="315"/>
      <c r="BJ3958" s="315"/>
      <c r="BK3958" s="315"/>
    </row>
    <row r="3959" spans="1:63" x14ac:dyDescent="0.25">
      <c r="A3959" s="9"/>
      <c r="B3959" s="43" t="s">
        <v>4654</v>
      </c>
      <c r="C3959" s="5" t="s">
        <v>2086</v>
      </c>
      <c r="D3959" s="172">
        <v>2.8601877E-3</v>
      </c>
      <c r="E3959" s="172">
        <v>5.1724612000000002E-4</v>
      </c>
      <c r="F3959" s="172">
        <v>8.2400203999999995E-4</v>
      </c>
      <c r="G3959" s="172">
        <v>4.8806139E-5</v>
      </c>
      <c r="H3959" s="172">
        <v>3.6371427000000003E-5</v>
      </c>
      <c r="I3959" s="172">
        <v>9.5598350000000005E-4</v>
      </c>
      <c r="J3959" s="172">
        <v>4.2042559999999997E-4</v>
      </c>
      <c r="K3959" s="172">
        <v>1.2592023E-6</v>
      </c>
      <c r="L3959" s="172">
        <v>5.6093690000000001E-5</v>
      </c>
      <c r="M3959" s="172">
        <v>0</v>
      </c>
      <c r="N3959" s="172">
        <v>0</v>
      </c>
      <c r="O3959" s="172">
        <v>0</v>
      </c>
      <c r="P3959" s="199">
        <f t="shared" si="751"/>
        <v>3.8314527407407408E-3</v>
      </c>
      <c r="Q3959" s="233">
        <v>1.1910457000000001</v>
      </c>
      <c r="R3959" s="96">
        <v>3.0892909E-2</v>
      </c>
      <c r="S3959" s="96">
        <v>3.9562319999999998E-2</v>
      </c>
      <c r="T3959" s="96">
        <v>5.9266999999999997E-8</v>
      </c>
      <c r="U3959" s="96">
        <v>1.1133999999999999</v>
      </c>
      <c r="V3959" s="96">
        <v>1.9484299999999999E-4</v>
      </c>
      <c r="W3959" s="96">
        <v>6.9956000000000003E-3</v>
      </c>
      <c r="X3959" s="241">
        <f t="shared" si="752"/>
        <v>1.6920696531353399E-3</v>
      </c>
      <c r="Y3959" s="241">
        <f t="shared" si="753"/>
        <v>9.5466824196899995E-4</v>
      </c>
      <c r="Z3959" s="241">
        <f t="shared" si="754"/>
        <v>6.5989110522634003E-4</v>
      </c>
      <c r="AA3959" s="241">
        <f t="shared" si="755"/>
        <v>7.751030594E-5</v>
      </c>
      <c r="AB3959" s="241">
        <v>1.0613342E-4</v>
      </c>
      <c r="AC3959" s="241">
        <v>1.1981028999999999E-8</v>
      </c>
      <c r="AD3959" s="241">
        <v>4.9577116000000001E-4</v>
      </c>
      <c r="AE3959" s="241">
        <v>1.1550574E-7</v>
      </c>
      <c r="AF3959" s="241">
        <v>3.5134073999999998E-4</v>
      </c>
      <c r="AG3959" s="241">
        <v>1.2954351999999999E-6</v>
      </c>
      <c r="AH3959" s="241">
        <v>6.9450957000000005E-5</v>
      </c>
      <c r="AI3959" s="241">
        <v>1.2029880000000001E-6</v>
      </c>
      <c r="AJ3959" s="241">
        <v>4.0681252999999999E-7</v>
      </c>
      <c r="AK3959" s="241">
        <v>9.6498683000000005E-5</v>
      </c>
      <c r="AL3959" s="241">
        <v>3.4023176000000003E-8</v>
      </c>
      <c r="AM3959" s="241">
        <v>1.5952034E-10</v>
      </c>
      <c r="AN3959" s="241">
        <v>4.6354250000000001E-4</v>
      </c>
      <c r="AO3959" s="241">
        <v>1.4232982E-5</v>
      </c>
      <c r="AP3959" s="241">
        <v>1.4521999999999999E-5</v>
      </c>
      <c r="AQ3959" s="241">
        <v>1.8929193999999999E-7</v>
      </c>
      <c r="AR3959" s="241">
        <v>7.7321013999999999E-5</v>
      </c>
      <c r="AT3959" s="193"/>
      <c r="AU3959" s="193"/>
      <c r="AV3959" s="193"/>
      <c r="AW3959" s="193"/>
      <c r="AX3959" s="193"/>
      <c r="AY3959" s="193"/>
      <c r="AZ3959" s="193"/>
      <c r="BA3959" s="193"/>
      <c r="BB3959" s="193"/>
      <c r="BC3959" s="193"/>
      <c r="BD3959" s="193"/>
      <c r="BE3959" s="315"/>
      <c r="BF3959" s="315"/>
      <c r="BG3959" s="315"/>
      <c r="BH3959" s="315"/>
      <c r="BI3959" s="315"/>
      <c r="BJ3959" s="315"/>
      <c r="BK3959" s="315"/>
    </row>
    <row r="3960" spans="1:63" x14ac:dyDescent="0.25">
      <c r="A3960" s="9"/>
      <c r="B3960" s="43" t="s">
        <v>4654</v>
      </c>
      <c r="C3960" s="5" t="s">
        <v>2085</v>
      </c>
      <c r="D3960" s="172">
        <v>3.0826676000000001E-3</v>
      </c>
      <c r="E3960" s="172">
        <v>3.8409343000000003E-4</v>
      </c>
      <c r="F3960" s="172">
        <v>6.8193376999999998E-4</v>
      </c>
      <c r="G3960" s="172">
        <v>3.3885525999999997E-5</v>
      </c>
      <c r="H3960" s="172">
        <v>1.8103629E-5</v>
      </c>
      <c r="I3960" s="172">
        <v>1.6954176E-3</v>
      </c>
      <c r="J3960" s="172">
        <v>2.2951884000000001E-4</v>
      </c>
      <c r="K3960" s="172">
        <v>1.1998302999999999E-6</v>
      </c>
      <c r="L3960" s="172">
        <v>3.8514942999999997E-5</v>
      </c>
      <c r="M3960" s="172">
        <v>0</v>
      </c>
      <c r="N3960" s="172">
        <v>0</v>
      </c>
      <c r="O3960" s="172">
        <v>0</v>
      </c>
      <c r="P3960" s="199">
        <f t="shared" si="751"/>
        <v>2.8451365185185183E-3</v>
      </c>
      <c r="Q3960" s="233">
        <v>1.1651422</v>
      </c>
      <c r="R3960" s="96">
        <v>2.7958053E-2</v>
      </c>
      <c r="S3960" s="96">
        <v>3.8397519999999997E-2</v>
      </c>
      <c r="T3960" s="96">
        <v>5.4452999999999998E-8</v>
      </c>
      <c r="U3960" s="96">
        <v>1.0919000000000001</v>
      </c>
      <c r="V3960" s="96">
        <v>1.915679E-4</v>
      </c>
      <c r="W3960" s="96">
        <v>6.6950000000000004E-3</v>
      </c>
      <c r="X3960" s="241">
        <f t="shared" si="752"/>
        <v>1.4775000382953002E-3</v>
      </c>
      <c r="Y3960" s="241">
        <f t="shared" si="753"/>
        <v>8.8585211833200003E-4</v>
      </c>
      <c r="Z3960" s="241">
        <f t="shared" si="754"/>
        <v>5.2153359805330005E-4</v>
      </c>
      <c r="AA3960" s="241">
        <f t="shared" si="755"/>
        <v>7.0114321909999999E-5</v>
      </c>
      <c r="AB3960" s="241">
        <v>7.8814182999999995E-5</v>
      </c>
      <c r="AC3960" s="241">
        <v>1.0854856999999999E-8</v>
      </c>
      <c r="AD3960" s="241">
        <v>3.4697349999999999E-4</v>
      </c>
      <c r="AE3960" s="241">
        <v>9.2671674999999997E-8</v>
      </c>
      <c r="AF3960" s="241">
        <v>4.5870365999999999E-4</v>
      </c>
      <c r="AG3960" s="241">
        <v>1.2572488E-6</v>
      </c>
      <c r="AH3960" s="241">
        <v>5.1573458999999998E-5</v>
      </c>
      <c r="AI3960" s="241">
        <v>9.9834185000000002E-7</v>
      </c>
      <c r="AJ3960" s="241">
        <v>2.7140042E-7</v>
      </c>
      <c r="AK3960" s="241">
        <v>4.7564178999999997E-5</v>
      </c>
      <c r="AL3960" s="241">
        <v>3.8572631000000002E-8</v>
      </c>
      <c r="AM3960" s="241">
        <v>1.5955229999999999E-10</v>
      </c>
      <c r="AN3960" s="241">
        <v>4.0488935999999999E-4</v>
      </c>
      <c r="AO3960" s="241">
        <v>8.5607113000000008E-6</v>
      </c>
      <c r="AP3960" s="241">
        <v>7.6374143000000006E-6</v>
      </c>
      <c r="AQ3960" s="241">
        <v>1.3732890999999999E-7</v>
      </c>
      <c r="AR3960" s="241">
        <v>6.9976992999999999E-5</v>
      </c>
      <c r="AT3960" s="193"/>
      <c r="AU3960" s="193"/>
      <c r="AV3960" s="193"/>
      <c r="AW3960" s="193"/>
      <c r="AX3960" s="193"/>
      <c r="AY3960" s="193"/>
      <c r="AZ3960" s="193"/>
      <c r="BA3960" s="193"/>
      <c r="BB3960" s="193"/>
      <c r="BC3960" s="193"/>
      <c r="BD3960" s="193"/>
      <c r="BE3960" s="315"/>
      <c r="BF3960" s="315"/>
      <c r="BG3960" s="315"/>
      <c r="BH3960" s="315"/>
      <c r="BI3960" s="315"/>
      <c r="BJ3960" s="315"/>
      <c r="BK3960" s="315"/>
    </row>
    <row r="3961" spans="1:63" x14ac:dyDescent="0.25">
      <c r="A3961" s="9"/>
      <c r="B3961" s="43" t="s">
        <v>4654</v>
      </c>
      <c r="C3961" s="5" t="s">
        <v>3493</v>
      </c>
      <c r="D3961" s="172">
        <v>2.7091993999999999E-3</v>
      </c>
      <c r="E3961" s="172">
        <v>4.0538416000000002E-4</v>
      </c>
      <c r="F3961" s="172">
        <v>6.9479777999999996E-4</v>
      </c>
      <c r="G3961" s="172">
        <v>3.3965598E-5</v>
      </c>
      <c r="H3961" s="172">
        <v>1.9732274E-5</v>
      </c>
      <c r="I3961" s="172">
        <v>1.2835594E-3</v>
      </c>
      <c r="J3961" s="172">
        <v>2.2851520999999999E-4</v>
      </c>
      <c r="K3961" s="172">
        <v>1.2063916E-6</v>
      </c>
      <c r="L3961" s="172">
        <v>4.2038542999999998E-5</v>
      </c>
      <c r="M3961" s="172">
        <v>0</v>
      </c>
      <c r="N3961" s="172">
        <v>0</v>
      </c>
      <c r="O3961" s="172">
        <v>0</v>
      </c>
      <c r="P3961" s="199">
        <f t="shared" si="751"/>
        <v>3.0028456296296298E-3</v>
      </c>
      <c r="Q3961" s="233">
        <v>1.1646245</v>
      </c>
      <c r="R3961" s="96">
        <v>2.7210680000000001E-2</v>
      </c>
      <c r="S3961" s="96">
        <v>3.8574480000000001E-2</v>
      </c>
      <c r="T3961" s="96">
        <v>5.2548000000000002E-8</v>
      </c>
      <c r="U3961" s="96">
        <v>1.0919000000000001</v>
      </c>
      <c r="V3961" s="96">
        <v>1.919569E-4</v>
      </c>
      <c r="W3961" s="96">
        <v>6.7473000000000003E-3</v>
      </c>
      <c r="X3961" s="241">
        <f t="shared" si="752"/>
        <v>1.4120028995016599E-3</v>
      </c>
      <c r="Y3961" s="241">
        <f t="shared" si="753"/>
        <v>8.1597111990199997E-4</v>
      </c>
      <c r="Z3961" s="241">
        <f t="shared" si="754"/>
        <v>5.2777483489965988E-4</v>
      </c>
      <c r="AA3961" s="241">
        <f t="shared" si="755"/>
        <v>6.8256944699999995E-5</v>
      </c>
      <c r="AB3961" s="241">
        <v>8.3185067000000001E-5</v>
      </c>
      <c r="AC3961" s="241">
        <v>1.0307662E-8</v>
      </c>
      <c r="AD3961" s="241">
        <v>3.4715766999999999E-4</v>
      </c>
      <c r="AE3961" s="241">
        <v>9.4658739999999997E-8</v>
      </c>
      <c r="AF3961" s="241">
        <v>3.8426033999999998E-4</v>
      </c>
      <c r="AG3961" s="241">
        <v>1.2630764999999999E-6</v>
      </c>
      <c r="AH3961" s="241">
        <v>5.4433439E-5</v>
      </c>
      <c r="AI3961" s="241">
        <v>1.0165949000000001E-6</v>
      </c>
      <c r="AJ3961" s="241">
        <v>2.7227491000000001E-7</v>
      </c>
      <c r="AK3961" s="241">
        <v>4.7561654999999999E-5</v>
      </c>
      <c r="AL3961" s="241">
        <v>3.8749090999999998E-8</v>
      </c>
      <c r="AM3961" s="241">
        <v>1.6009866E-10</v>
      </c>
      <c r="AN3961" s="241">
        <v>4.0495262E-4</v>
      </c>
      <c r="AO3961" s="241">
        <v>9.9084577000000004E-6</v>
      </c>
      <c r="AP3961" s="241">
        <v>9.5908841999999994E-6</v>
      </c>
      <c r="AQ3961" s="241">
        <v>1.4663969999999999E-7</v>
      </c>
      <c r="AR3961" s="241">
        <v>6.8110304999999998E-5</v>
      </c>
      <c r="AT3961" s="193"/>
      <c r="AU3961" s="193"/>
      <c r="AV3961" s="193"/>
      <c r="AW3961" s="193"/>
      <c r="AX3961" s="193"/>
      <c r="AY3961" s="193"/>
      <c r="AZ3961" s="193"/>
      <c r="BA3961" s="193"/>
      <c r="BB3961" s="193"/>
      <c r="BC3961" s="193"/>
      <c r="BD3961" s="193"/>
      <c r="BE3961" s="315"/>
      <c r="BF3961" s="315"/>
      <c r="BG3961" s="315"/>
      <c r="BH3961" s="315"/>
      <c r="BI3961" s="315"/>
      <c r="BJ3961" s="315"/>
      <c r="BK3961" s="315"/>
    </row>
    <row r="3962" spans="1:63" x14ac:dyDescent="0.25">
      <c r="A3962" s="9"/>
      <c r="B3962" s="43" t="s">
        <v>4654</v>
      </c>
      <c r="C3962" s="5" t="s">
        <v>3492</v>
      </c>
      <c r="D3962" s="172">
        <v>2.8000242E-3</v>
      </c>
      <c r="E3962" s="172">
        <v>5.5655044000000003E-4</v>
      </c>
      <c r="F3962" s="172">
        <v>7.2752723999999996E-4</v>
      </c>
      <c r="G3962" s="172">
        <v>4.8522483999999998E-5</v>
      </c>
      <c r="H3962" s="172">
        <v>3.7023951999999999E-5</v>
      </c>
      <c r="I3962" s="172">
        <v>9.5879871000000005E-4</v>
      </c>
      <c r="J3962" s="172">
        <v>4.1208017000000002E-4</v>
      </c>
      <c r="K3962" s="172">
        <v>1.2788090999999999E-6</v>
      </c>
      <c r="L3962" s="172">
        <v>5.8242356999999999E-5</v>
      </c>
      <c r="M3962" s="172">
        <v>0</v>
      </c>
      <c r="N3962" s="172">
        <v>0</v>
      </c>
      <c r="O3962" s="172">
        <v>0</v>
      </c>
      <c r="P3962" s="199">
        <f t="shared" si="751"/>
        <v>4.1225958518518518E-3</v>
      </c>
      <c r="Q3962" s="233">
        <v>1.1725498000000001</v>
      </c>
      <c r="R3962" s="96">
        <v>3.3399856999999998E-2</v>
      </c>
      <c r="S3962" s="96">
        <v>3.9889359999999999E-2</v>
      </c>
      <c r="T3962" s="96">
        <v>7.0248999999999996E-8</v>
      </c>
      <c r="U3962" s="96">
        <v>1.0920000000000001</v>
      </c>
      <c r="V3962" s="96">
        <v>1.9774969999999999E-4</v>
      </c>
      <c r="W3962" s="96">
        <v>7.0628000000000002E-3</v>
      </c>
      <c r="X3962" s="241">
        <f t="shared" si="752"/>
        <v>1.6252977719352498E-3</v>
      </c>
      <c r="Y3962" s="241">
        <f t="shared" si="753"/>
        <v>9.3399137286599991E-4</v>
      </c>
      <c r="Z3962" s="241">
        <f t="shared" si="754"/>
        <v>6.0752143831925001E-4</v>
      </c>
      <c r="AA3962" s="241">
        <f t="shared" si="755"/>
        <v>8.3784960749999992E-5</v>
      </c>
      <c r="AB3962" s="241">
        <v>1.1420378E-4</v>
      </c>
      <c r="AC3962" s="241">
        <v>1.3075486000000001E-8</v>
      </c>
      <c r="AD3962" s="241">
        <v>4.8719045999999998E-4</v>
      </c>
      <c r="AE3962" s="241">
        <v>1.0196597999999999E-7</v>
      </c>
      <c r="AF3962" s="241">
        <v>3.3117610000000001E-4</v>
      </c>
      <c r="AG3962" s="241">
        <v>1.3059914E-6</v>
      </c>
      <c r="AH3962" s="241">
        <v>7.4733140999999997E-5</v>
      </c>
      <c r="AI3962" s="241">
        <v>1.0681553000000001E-6</v>
      </c>
      <c r="AJ3962" s="241">
        <v>4.0356562E-7</v>
      </c>
      <c r="AK3962" s="241">
        <v>9.4213106999999993E-5</v>
      </c>
      <c r="AL3962" s="241">
        <v>3.3985445999999999E-8</v>
      </c>
      <c r="AM3962" s="241">
        <v>1.5895325000000001E-10</v>
      </c>
      <c r="AN3962" s="241">
        <v>4.0518721000000002E-4</v>
      </c>
      <c r="AO3962" s="241">
        <v>1.4866487E-5</v>
      </c>
      <c r="AP3962" s="241">
        <v>1.7015628E-5</v>
      </c>
      <c r="AQ3962" s="241">
        <v>1.9518875000000001E-7</v>
      </c>
      <c r="AR3962" s="241">
        <v>8.3589771999999994E-5</v>
      </c>
      <c r="AT3962" s="193"/>
      <c r="AU3962" s="193"/>
      <c r="AV3962" s="193"/>
      <c r="AW3962" s="193"/>
      <c r="AX3962" s="193"/>
      <c r="AY3962" s="193"/>
      <c r="AZ3962" s="193"/>
      <c r="BA3962" s="193"/>
      <c r="BB3962" s="193"/>
      <c r="BC3962" s="193"/>
      <c r="BD3962" s="193"/>
      <c r="BE3962" s="315"/>
      <c r="BF3962" s="315"/>
      <c r="BG3962" s="315"/>
      <c r="BH3962" s="315"/>
      <c r="BI3962" s="315"/>
      <c r="BJ3962" s="315"/>
      <c r="BK3962" s="315"/>
    </row>
    <row r="3963" spans="1:63" x14ac:dyDescent="0.25">
      <c r="A3963" s="9"/>
      <c r="B3963" s="43" t="s">
        <v>4654</v>
      </c>
      <c r="C3963" s="5" t="s">
        <v>3491</v>
      </c>
      <c r="D3963" s="172">
        <v>3.0545846000000001E-3</v>
      </c>
      <c r="E3963" s="172">
        <v>3.9197252000000002E-4</v>
      </c>
      <c r="F3963" s="172">
        <v>6.4810398999999997E-4</v>
      </c>
      <c r="G3963" s="172">
        <v>3.3738239000000002E-5</v>
      </c>
      <c r="H3963" s="172">
        <v>1.8419191E-5</v>
      </c>
      <c r="I3963" s="172">
        <v>1.6965685E-3</v>
      </c>
      <c r="J3963" s="172">
        <v>2.2521423999999999E-4</v>
      </c>
      <c r="K3963" s="172">
        <v>1.2073377E-6</v>
      </c>
      <c r="L3963" s="172">
        <v>3.9360592999999998E-5</v>
      </c>
      <c r="M3963" s="172">
        <v>0</v>
      </c>
      <c r="N3963" s="172">
        <v>0</v>
      </c>
      <c r="O3963" s="172">
        <v>0</v>
      </c>
      <c r="P3963" s="199">
        <f t="shared" si="751"/>
        <v>2.9035001481481481E-3</v>
      </c>
      <c r="Q3963" s="233">
        <v>1.1632666</v>
      </c>
      <c r="R3963" s="96">
        <v>2.8763252E-2</v>
      </c>
      <c r="S3963" s="96">
        <v>3.850112E-2</v>
      </c>
      <c r="T3963" s="96">
        <v>5.8696999999999999E-8</v>
      </c>
      <c r="U3963" s="96">
        <v>1.0891</v>
      </c>
      <c r="V3963" s="96">
        <v>1.934448E-4</v>
      </c>
      <c r="W3963" s="96">
        <v>6.7086999999999997E-3</v>
      </c>
      <c r="X3963" s="241">
        <f t="shared" si="752"/>
        <v>1.4414005886299998E-3</v>
      </c>
      <c r="Y3963" s="241">
        <f t="shared" si="753"/>
        <v>8.74929962958E-4</v>
      </c>
      <c r="Z3963" s="241">
        <f t="shared" si="754"/>
        <v>4.9434048447199997E-4</v>
      </c>
      <c r="AA3963" s="241">
        <f t="shared" si="755"/>
        <v>7.2130141199999991E-5</v>
      </c>
      <c r="AB3963" s="241">
        <v>8.0432072000000002E-5</v>
      </c>
      <c r="AC3963" s="241">
        <v>1.1169457000000001E-8</v>
      </c>
      <c r="AD3963" s="241">
        <v>3.4147805E-4</v>
      </c>
      <c r="AE3963" s="241">
        <v>8.8060801000000003E-8</v>
      </c>
      <c r="AF3963" s="241">
        <v>4.5166008E-4</v>
      </c>
      <c r="AG3963" s="241">
        <v>1.2605307E-6</v>
      </c>
      <c r="AH3963" s="241">
        <v>5.2632383999999997E-5</v>
      </c>
      <c r="AI3963" s="241">
        <v>9.5113153000000001E-7</v>
      </c>
      <c r="AJ3963" s="241">
        <v>2.6976343999999999E-7</v>
      </c>
      <c r="AK3963" s="241">
        <v>4.6420810999999998E-5</v>
      </c>
      <c r="AL3963" s="241">
        <v>3.8163162999999998E-8</v>
      </c>
      <c r="AM3963" s="241">
        <v>1.58139E-10</v>
      </c>
      <c r="AN3963" s="241">
        <v>3.7779867999999998E-4</v>
      </c>
      <c r="AO3963" s="241">
        <v>8.2858474999999994E-6</v>
      </c>
      <c r="AP3963" s="241">
        <v>7.9435457000000004E-6</v>
      </c>
      <c r="AQ3963" s="241">
        <v>1.395612E-7</v>
      </c>
      <c r="AR3963" s="241">
        <v>7.1990579999999993E-5</v>
      </c>
      <c r="AT3963" s="193"/>
      <c r="AU3963" s="193"/>
      <c r="AV3963" s="193"/>
      <c r="AW3963" s="193"/>
      <c r="AX3963" s="193"/>
      <c r="AY3963" s="193"/>
      <c r="AZ3963" s="193"/>
      <c r="BA3963" s="193"/>
      <c r="BB3963" s="193"/>
      <c r="BC3963" s="193"/>
      <c r="BD3963" s="193"/>
      <c r="BE3963" s="315"/>
      <c r="BF3963" s="315"/>
      <c r="BG3963" s="315"/>
      <c r="BH3963" s="315"/>
      <c r="BI3963" s="315"/>
      <c r="BJ3963" s="315"/>
      <c r="BK3963" s="315"/>
    </row>
    <row r="3964" spans="1:63" x14ac:dyDescent="0.25">
      <c r="A3964" s="9"/>
      <c r="B3964" s="43" t="s">
        <v>4654</v>
      </c>
      <c r="C3964" s="5" t="s">
        <v>3506</v>
      </c>
      <c r="D3964" s="172">
        <v>2.6948174000000001E-3</v>
      </c>
      <c r="E3964" s="172">
        <v>4.1574989E-4</v>
      </c>
      <c r="F3964" s="172">
        <v>6.7194382999999998E-4</v>
      </c>
      <c r="G3964" s="172">
        <v>3.3831626999999997E-5</v>
      </c>
      <c r="H3964" s="172">
        <v>2.0056004E-5</v>
      </c>
      <c r="I3964" s="172">
        <v>1.2848130000000001E-3</v>
      </c>
      <c r="J3964" s="172">
        <v>2.2425816E-4</v>
      </c>
      <c r="K3964" s="172">
        <v>1.2145366999999999E-6</v>
      </c>
      <c r="L3964" s="172">
        <v>4.2950339999999997E-5</v>
      </c>
      <c r="M3964" s="172">
        <v>0</v>
      </c>
      <c r="N3964" s="172">
        <v>0</v>
      </c>
      <c r="O3964" s="172">
        <v>0</v>
      </c>
      <c r="P3964" s="199">
        <f t="shared" si="751"/>
        <v>3.0796288148148146E-3</v>
      </c>
      <c r="Q3964" s="233">
        <v>1.1629023000000001</v>
      </c>
      <c r="R3964" s="96">
        <v>2.8144921E-2</v>
      </c>
      <c r="S3964" s="96">
        <v>3.8697679999999998E-2</v>
      </c>
      <c r="T3964" s="96">
        <v>5.7157E-8</v>
      </c>
      <c r="U3964" s="96">
        <v>1.0891</v>
      </c>
      <c r="V3964" s="96">
        <v>1.9391729999999999E-4</v>
      </c>
      <c r="W3964" s="96">
        <v>6.7657000000000004E-3</v>
      </c>
      <c r="X3964" s="241">
        <f t="shared" si="752"/>
        <v>1.3797085360953199E-3</v>
      </c>
      <c r="Y3964" s="241">
        <f t="shared" si="753"/>
        <v>8.0795419081399996E-4</v>
      </c>
      <c r="Z3964" s="241">
        <f t="shared" si="754"/>
        <v>5.0115869982131995E-4</v>
      </c>
      <c r="AA3964" s="241">
        <f t="shared" si="755"/>
        <v>7.0595645459999994E-5</v>
      </c>
      <c r="AB3964" s="241">
        <v>8.5313539999999998E-5</v>
      </c>
      <c r="AC3964" s="241">
        <v>1.0685648999999999E-8</v>
      </c>
      <c r="AD3964" s="241">
        <v>3.4168206999999999E-4</v>
      </c>
      <c r="AE3964" s="241">
        <v>9.1644665E-8</v>
      </c>
      <c r="AF3964" s="241">
        <v>3.7958924000000002E-4</v>
      </c>
      <c r="AG3964" s="241">
        <v>1.2670105000000001E-6</v>
      </c>
      <c r="AH3964" s="241">
        <v>5.5826550999999998E-5</v>
      </c>
      <c r="AI3964" s="241">
        <v>9.8486834000000002E-7</v>
      </c>
      <c r="AJ3964" s="241">
        <v>2.7074647000000002E-7</v>
      </c>
      <c r="AK3964" s="241">
        <v>4.6418492000000001E-5</v>
      </c>
      <c r="AL3964" s="241">
        <v>3.8355175999999998E-8</v>
      </c>
      <c r="AM3964" s="241">
        <v>1.5873532E-10</v>
      </c>
      <c r="AN3964" s="241">
        <v>3.7783736999999999E-4</v>
      </c>
      <c r="AO3964" s="241">
        <v>9.7334681E-6</v>
      </c>
      <c r="AP3964" s="241">
        <v>1.004869E-5</v>
      </c>
      <c r="AQ3964" s="241">
        <v>1.4907546E-7</v>
      </c>
      <c r="AR3964" s="241">
        <v>7.0446569999999995E-5</v>
      </c>
      <c r="AT3964" s="193"/>
      <c r="AU3964" s="193"/>
      <c r="AV3964" s="193"/>
      <c r="AW3964" s="193"/>
      <c r="AX3964" s="193"/>
      <c r="AY3964" s="193"/>
      <c r="AZ3964" s="193"/>
      <c r="BA3964" s="193"/>
      <c r="BB3964" s="193"/>
      <c r="BC3964" s="193"/>
      <c r="BD3964" s="193"/>
      <c r="BE3964" s="315"/>
      <c r="BF3964" s="315"/>
      <c r="BG3964" s="315"/>
      <c r="BH3964" s="315"/>
      <c r="BI3964" s="315"/>
      <c r="BJ3964" s="315"/>
      <c r="BK3964" s="315"/>
    </row>
    <row r="3965" spans="1:63" x14ac:dyDescent="0.25">
      <c r="A3965" s="9"/>
      <c r="B3965" s="43" t="s">
        <v>4654</v>
      </c>
      <c r="C3965" s="5" t="s">
        <v>1769</v>
      </c>
      <c r="D3965" s="172">
        <v>2.7846655000000001E-3</v>
      </c>
      <c r="E3965" s="172">
        <v>5.7444855000000005E-4</v>
      </c>
      <c r="F3965" s="172">
        <v>7.0045548999999999E-4</v>
      </c>
      <c r="G3965" s="172">
        <v>4.8096695999999999E-5</v>
      </c>
      <c r="H3965" s="172">
        <v>3.7366505999999998E-5</v>
      </c>
      <c r="I3965" s="172">
        <v>9.6023972000000004E-4</v>
      </c>
      <c r="J3965" s="172">
        <v>4.0344314E-4</v>
      </c>
      <c r="K3965" s="172">
        <v>1.2883182999999999E-6</v>
      </c>
      <c r="L3965" s="172">
        <v>5.9327041999999998E-5</v>
      </c>
      <c r="M3965" s="172">
        <v>0</v>
      </c>
      <c r="N3965" s="172">
        <v>0</v>
      </c>
      <c r="O3965" s="172">
        <v>0</v>
      </c>
      <c r="P3965" s="199">
        <f t="shared" si="751"/>
        <v>4.2551744444444444E-3</v>
      </c>
      <c r="Q3965" s="233">
        <v>1.1712245999999999</v>
      </c>
      <c r="R3965" s="96">
        <v>3.4658871000000001E-2</v>
      </c>
      <c r="S3965" s="96">
        <v>4.007136E-2</v>
      </c>
      <c r="T3965" s="96">
        <v>7.5773E-8</v>
      </c>
      <c r="U3965" s="96">
        <v>1.0891999999999999</v>
      </c>
      <c r="V3965" s="96">
        <v>1.999406E-4</v>
      </c>
      <c r="W3965" s="96">
        <v>7.0943999999999998E-3</v>
      </c>
      <c r="X3965" s="241">
        <f t="shared" si="752"/>
        <v>1.5920424577488799E-3</v>
      </c>
      <c r="Y3965" s="241">
        <f t="shared" si="753"/>
        <v>9.2332113651799998E-4</v>
      </c>
      <c r="Z3965" s="241">
        <f t="shared" si="754"/>
        <v>5.8178494936088007E-4</v>
      </c>
      <c r="AA3965" s="241">
        <f t="shared" si="755"/>
        <v>8.6936371869999999E-5</v>
      </c>
      <c r="AB3965" s="241">
        <v>1.1787878E-4</v>
      </c>
      <c r="AC3965" s="241">
        <v>1.3606971E-8</v>
      </c>
      <c r="AD3965" s="241">
        <v>4.7839215000000001E-4</v>
      </c>
      <c r="AE3965" s="241">
        <v>9.8302946999999997E-8</v>
      </c>
      <c r="AF3965" s="241">
        <v>3.2562642999999999E-4</v>
      </c>
      <c r="AG3965" s="241">
        <v>1.3118666000000001E-6</v>
      </c>
      <c r="AH3965" s="241">
        <v>7.7138486000000002E-5</v>
      </c>
      <c r="AI3965" s="241">
        <v>1.0305328000000001E-6</v>
      </c>
      <c r="AJ3965" s="241">
        <v>3.9936174000000001E-7</v>
      </c>
      <c r="AK3965" s="241">
        <v>9.1923649999999999E-5</v>
      </c>
      <c r="AL3965" s="241">
        <v>3.3790934E-8</v>
      </c>
      <c r="AM3965" s="241">
        <v>1.5788687999999999E-10</v>
      </c>
      <c r="AN3965" s="241">
        <v>3.7810102000000002E-4</v>
      </c>
      <c r="AO3965" s="241">
        <v>1.5095929E-5</v>
      </c>
      <c r="AP3965" s="241">
        <v>1.8062021000000002E-5</v>
      </c>
      <c r="AQ3965" s="241">
        <v>1.9815687E-7</v>
      </c>
      <c r="AR3965" s="241">
        <v>8.6738215000000003E-5</v>
      </c>
      <c r="AT3965" s="193"/>
      <c r="AU3965" s="193"/>
      <c r="AV3965" s="193"/>
      <c r="AW3965" s="193"/>
      <c r="AX3965" s="193"/>
      <c r="AY3965" s="193"/>
      <c r="AZ3965" s="193"/>
      <c r="BA3965" s="193"/>
      <c r="BB3965" s="193"/>
      <c r="BC3965" s="193"/>
      <c r="BD3965" s="193"/>
      <c r="BE3965" s="315"/>
      <c r="BF3965" s="315"/>
      <c r="BG3965" s="315"/>
      <c r="BH3965" s="315"/>
      <c r="BI3965" s="315"/>
      <c r="BJ3965" s="315"/>
      <c r="BK3965" s="315"/>
    </row>
    <row r="3966" spans="1:63" x14ac:dyDescent="0.25">
      <c r="A3966" s="45" t="s">
        <v>1018</v>
      </c>
      <c r="B3966" s="45"/>
      <c r="C3966" s="43"/>
      <c r="D3966" s="199"/>
      <c r="E3966" s="199"/>
      <c r="F3966" s="199"/>
      <c r="G3966" s="199"/>
      <c r="H3966" s="199"/>
      <c r="I3966" s="199"/>
      <c r="J3966" s="199"/>
      <c r="K3966" s="199"/>
      <c r="L3966" s="199"/>
      <c r="M3966" s="199"/>
      <c r="N3966" s="199"/>
      <c r="O3966" s="199"/>
      <c r="P3966" s="199"/>
      <c r="Q3966" s="239"/>
      <c r="R3966" s="97"/>
      <c r="S3966" s="97"/>
      <c r="T3966" s="97"/>
      <c r="U3966" s="97"/>
      <c r="V3966" s="97"/>
      <c r="W3966" s="97"/>
      <c r="X3966" s="259"/>
      <c r="Y3966" s="259"/>
      <c r="Z3966" s="259"/>
      <c r="AA3966" s="258"/>
      <c r="AB3966" s="258"/>
      <c r="AC3966" s="258"/>
      <c r="AD3966" s="258"/>
      <c r="AE3966" s="258"/>
      <c r="AF3966" s="258"/>
      <c r="AG3966" s="258"/>
      <c r="AH3966" s="258"/>
      <c r="AI3966" s="258"/>
      <c r="AJ3966" s="258"/>
      <c r="AK3966" s="258"/>
      <c r="AL3966" s="258"/>
      <c r="AM3966" s="258"/>
      <c r="AN3966" s="258"/>
      <c r="AO3966" s="258"/>
      <c r="AP3966" s="258"/>
      <c r="AQ3966" s="258"/>
      <c r="AR3966" s="258"/>
      <c r="AT3966" s="193"/>
      <c r="AU3966" s="193"/>
      <c r="AV3966" s="193"/>
      <c r="AW3966" s="193"/>
      <c r="AX3966" s="193"/>
      <c r="AY3966" s="193"/>
      <c r="AZ3966" s="193"/>
      <c r="BA3966" s="193"/>
      <c r="BB3966" s="193"/>
      <c r="BC3966" s="193"/>
      <c r="BD3966" s="193"/>
      <c r="BE3966" s="315"/>
      <c r="BF3966" s="315"/>
      <c r="BG3966" s="315"/>
      <c r="BH3966" s="315"/>
      <c r="BI3966" s="315"/>
      <c r="BJ3966" s="315"/>
      <c r="BK3966" s="315"/>
    </row>
    <row r="3967" spans="1:63" x14ac:dyDescent="0.25">
      <c r="A3967" s="9"/>
      <c r="B3967" s="43" t="s">
        <v>1264</v>
      </c>
      <c r="C3967" s="6" t="s">
        <v>6336</v>
      </c>
      <c r="D3967" s="193">
        <v>1120.8979999999999</v>
      </c>
      <c r="E3967" s="193">
        <v>344.68554</v>
      </c>
      <c r="F3967" s="193">
        <v>81.357021000000003</v>
      </c>
      <c r="G3967" s="193">
        <v>20.139962000000001</v>
      </c>
      <c r="H3967" s="193">
        <v>6.9592149000000001</v>
      </c>
      <c r="I3967" s="193">
        <v>53.641578000000003</v>
      </c>
      <c r="J3967" s="193">
        <v>28.63306</v>
      </c>
      <c r="K3967" s="193">
        <v>1.3023614999999999</v>
      </c>
      <c r="L3967" s="193">
        <v>584.17921999999999</v>
      </c>
      <c r="M3967" s="193">
        <v>0</v>
      </c>
      <c r="N3967" s="193">
        <v>0</v>
      </c>
      <c r="O3967" s="193">
        <v>0</v>
      </c>
      <c r="P3967" s="199">
        <f t="shared" ref="P3967:P3986" si="756">E3967/0.135</f>
        <v>2553.2262222222221</v>
      </c>
      <c r="Q3967" s="240">
        <v>46890.004000000001</v>
      </c>
      <c r="R3967" s="99">
        <v>34258.811999999998</v>
      </c>
      <c r="S3967" s="99">
        <v>9588.32</v>
      </c>
      <c r="T3967" s="99">
        <v>9.3579999999999997E-2</v>
      </c>
      <c r="U3967" s="99">
        <v>338.71</v>
      </c>
      <c r="V3967" s="99">
        <v>75.868399999999994</v>
      </c>
      <c r="W3967" s="99">
        <v>2628.2</v>
      </c>
      <c r="X3967" s="241">
        <f t="shared" ref="X3967:X3986" si="757">SUM(Y3967:AA3967)</f>
        <v>346.87431297156002</v>
      </c>
      <c r="Y3967" s="241">
        <f t="shared" ref="Y3967:Y3986" si="758">SUM(AB3967:AG3967)</f>
        <v>147.76385191110003</v>
      </c>
      <c r="Z3967" s="241">
        <f t="shared" ref="Z3967:Z3986" si="759">SUM(AH3967:AP3967)</f>
        <v>111.68553296045999</v>
      </c>
      <c r="AA3967" s="241">
        <f t="shared" ref="AA3967:AA3986" si="760">SUM(AQ3967:AR3967)</f>
        <v>87.424928099999988</v>
      </c>
      <c r="AB3967" s="258">
        <v>70.771815000000004</v>
      </c>
      <c r="AC3967" s="258">
        <v>7.2061484999999996E-3</v>
      </c>
      <c r="AD3967" s="258">
        <v>35.802044000000002</v>
      </c>
      <c r="AE3967" s="258">
        <v>6.8924726000000004E-3</v>
      </c>
      <c r="AF3967" s="258">
        <v>40.874122</v>
      </c>
      <c r="AG3967" s="258">
        <v>0.30177229</v>
      </c>
      <c r="AH3967" s="258">
        <v>46.318919000000001</v>
      </c>
      <c r="AI3967" s="258">
        <v>0.13070027000000001</v>
      </c>
      <c r="AJ3967" s="258">
        <v>0.17568890000000001</v>
      </c>
      <c r="AK3967" s="258">
        <v>0.10449794</v>
      </c>
      <c r="AL3967" s="258">
        <v>3.8774346000000001E-2</v>
      </c>
      <c r="AM3967" s="258">
        <v>1.2430446E-4</v>
      </c>
      <c r="AN3967" s="258">
        <v>1.3479052</v>
      </c>
      <c r="AO3967" s="258">
        <v>19.049427000000001</v>
      </c>
      <c r="AP3967" s="258">
        <v>44.519495999999997</v>
      </c>
      <c r="AQ3967" s="258">
        <v>1.6571841</v>
      </c>
      <c r="AR3967" s="258">
        <v>85.767743999999993</v>
      </c>
      <c r="AT3967" s="193"/>
      <c r="AU3967" s="193"/>
      <c r="AV3967" s="193"/>
      <c r="AW3967" s="193"/>
      <c r="AX3967" s="193"/>
      <c r="AY3967" s="193"/>
      <c r="AZ3967" s="193"/>
      <c r="BA3967" s="193"/>
      <c r="BB3967" s="193"/>
      <c r="BC3967" s="193"/>
      <c r="BD3967" s="193"/>
      <c r="BE3967" s="315"/>
      <c r="BF3967" s="315"/>
      <c r="BG3967" s="315"/>
      <c r="BH3967" s="315"/>
      <c r="BI3967" s="315"/>
      <c r="BJ3967" s="315"/>
      <c r="BK3967" s="315"/>
    </row>
    <row r="3968" spans="1:63" x14ac:dyDescent="0.25">
      <c r="A3968" s="9"/>
      <c r="B3968" s="43" t="s">
        <v>1264</v>
      </c>
      <c r="C3968" s="6" t="s">
        <v>6335</v>
      </c>
      <c r="D3968" s="193">
        <v>529.21470999999997</v>
      </c>
      <c r="E3968" s="193">
        <v>174.69369</v>
      </c>
      <c r="F3968" s="193">
        <v>41.537069000000002</v>
      </c>
      <c r="G3968" s="193">
        <v>10.66192</v>
      </c>
      <c r="H3968" s="193">
        <v>3.2238031</v>
      </c>
      <c r="I3968" s="193">
        <v>24.876566</v>
      </c>
      <c r="J3968" s="193">
        <v>14.106391</v>
      </c>
      <c r="K3968" s="193">
        <v>0.60465647</v>
      </c>
      <c r="L3968" s="193">
        <v>259.51062000000002</v>
      </c>
      <c r="M3968" s="193">
        <v>0</v>
      </c>
      <c r="N3968" s="193">
        <v>0</v>
      </c>
      <c r="O3968" s="193">
        <v>0</v>
      </c>
      <c r="P3968" s="199">
        <f t="shared" si="756"/>
        <v>1294.0273333333332</v>
      </c>
      <c r="Q3968" s="240">
        <v>24645.452000000001</v>
      </c>
      <c r="R3968" s="99">
        <v>17355.976999999999</v>
      </c>
      <c r="S3968" s="99">
        <v>5657.12</v>
      </c>
      <c r="T3968" s="99">
        <v>4.0848000000000002E-2</v>
      </c>
      <c r="U3968" s="99">
        <v>180.61</v>
      </c>
      <c r="V3968" s="99">
        <v>37.504300000000001</v>
      </c>
      <c r="W3968" s="99">
        <v>1414.2</v>
      </c>
      <c r="X3968" s="241">
        <f t="shared" si="757"/>
        <v>183.64096122346001</v>
      </c>
      <c r="Y3968" s="241">
        <f t="shared" si="758"/>
        <v>75.361013029499986</v>
      </c>
      <c r="Z3968" s="241">
        <f t="shared" si="759"/>
        <v>64.069072483960014</v>
      </c>
      <c r="AA3968" s="241">
        <f t="shared" si="760"/>
        <v>44.210875710000003</v>
      </c>
      <c r="AB3968" s="258">
        <v>35.868321999999999</v>
      </c>
      <c r="AC3968" s="258">
        <v>3.8682808999999999E-3</v>
      </c>
      <c r="AD3968" s="258">
        <v>19.954567999999998</v>
      </c>
      <c r="AE3968" s="258">
        <v>3.3819286E-3</v>
      </c>
      <c r="AF3968" s="258">
        <v>19.354101</v>
      </c>
      <c r="AG3968" s="258">
        <v>0.17677182</v>
      </c>
      <c r="AH3968" s="258">
        <v>23.475193000000001</v>
      </c>
      <c r="AI3968" s="258">
        <v>6.7082001000000002E-2</v>
      </c>
      <c r="AJ3968" s="258">
        <v>9.3025122000000002E-2</v>
      </c>
      <c r="AK3968" s="258">
        <v>5.4436327E-2</v>
      </c>
      <c r="AL3968" s="258">
        <v>1.9075306E-2</v>
      </c>
      <c r="AM3968" s="258">
        <v>6.1407960000000003E-5</v>
      </c>
      <c r="AN3968" s="258">
        <v>0.61884932000000004</v>
      </c>
      <c r="AO3968" s="258">
        <v>11.804219</v>
      </c>
      <c r="AP3968" s="258">
        <v>27.937131000000001</v>
      </c>
      <c r="AQ3968" s="258">
        <v>0.76240271000000004</v>
      </c>
      <c r="AR3968" s="258">
        <v>43.448473</v>
      </c>
      <c r="AT3968" s="193"/>
      <c r="AU3968" s="193"/>
      <c r="AV3968" s="193"/>
      <c r="AW3968" s="193"/>
      <c r="AX3968" s="193"/>
      <c r="AY3968" s="193"/>
      <c r="AZ3968" s="193"/>
      <c r="BA3968" s="193"/>
      <c r="BB3968" s="193"/>
      <c r="BC3968" s="193"/>
      <c r="BD3968" s="193"/>
      <c r="BE3968" s="315"/>
      <c r="BF3968" s="315"/>
      <c r="BG3968" s="315"/>
      <c r="BH3968" s="315"/>
      <c r="BI3968" s="315"/>
      <c r="BJ3968" s="315"/>
      <c r="BK3968" s="315"/>
    </row>
    <row r="3969" spans="1:63" x14ac:dyDescent="0.25">
      <c r="A3969" s="9"/>
      <c r="B3969" s="43" t="s">
        <v>1264</v>
      </c>
      <c r="C3969" s="6" t="s">
        <v>3357</v>
      </c>
      <c r="D3969" s="193">
        <v>111.02195</v>
      </c>
      <c r="E3969" s="193">
        <v>36.829197000000001</v>
      </c>
      <c r="F3969" s="193">
        <v>7.7239981000000002</v>
      </c>
      <c r="G3969" s="193">
        <v>1.5770059000000001</v>
      </c>
      <c r="H3969" s="193">
        <v>0.65708719999999998</v>
      </c>
      <c r="I3969" s="193">
        <v>5.1091934999999999</v>
      </c>
      <c r="J3969" s="193">
        <v>2.5439091999999999</v>
      </c>
      <c r="K3969" s="193">
        <v>0.11888152</v>
      </c>
      <c r="L3969" s="193">
        <v>56.462674999999997</v>
      </c>
      <c r="M3969" s="193">
        <v>0</v>
      </c>
      <c r="N3969" s="193">
        <v>0</v>
      </c>
      <c r="O3969" s="193">
        <v>0</v>
      </c>
      <c r="P3969" s="199">
        <f t="shared" si="756"/>
        <v>272.80886666666663</v>
      </c>
      <c r="Q3969" s="240">
        <v>5246.3719000000001</v>
      </c>
      <c r="R3969" s="99">
        <v>3630.9596000000001</v>
      </c>
      <c r="S3969" s="99">
        <v>1256.3040000000001</v>
      </c>
      <c r="T3969" s="99">
        <v>1.3834000000000001E-2</v>
      </c>
      <c r="U3969" s="99">
        <v>31.271999999999998</v>
      </c>
      <c r="V3969" s="99">
        <v>8.2224400000000006</v>
      </c>
      <c r="W3969" s="99">
        <v>319.60000000000002</v>
      </c>
      <c r="X3969" s="241">
        <f t="shared" si="757"/>
        <v>32.734631363603995</v>
      </c>
      <c r="Y3969" s="241">
        <f t="shared" si="758"/>
        <v>13.87305471713</v>
      </c>
      <c r="Z3969" s="241">
        <f t="shared" si="759"/>
        <v>9.6215233764740002</v>
      </c>
      <c r="AA3969" s="241">
        <f t="shared" si="760"/>
        <v>9.2400532699999989</v>
      </c>
      <c r="AB3969" s="258">
        <v>7.5619111999999999</v>
      </c>
      <c r="AC3969" s="258">
        <v>9.989841499999999E-4</v>
      </c>
      <c r="AD3969" s="258">
        <v>2.3580730999999999</v>
      </c>
      <c r="AE3969" s="258">
        <v>6.9014298000000002E-4</v>
      </c>
      <c r="AF3969" s="258">
        <v>3.9103542999999998</v>
      </c>
      <c r="AG3969" s="258">
        <v>4.1026989999999999E-2</v>
      </c>
      <c r="AH3969" s="258">
        <v>4.9492070999999997</v>
      </c>
      <c r="AI3969" s="258">
        <v>1.2314640999999999E-2</v>
      </c>
      <c r="AJ3969" s="258">
        <v>1.3662107999999999E-2</v>
      </c>
      <c r="AK3969" s="258">
        <v>9.5857857999999997E-3</v>
      </c>
      <c r="AL3969" s="258">
        <v>3.3045968000000002E-3</v>
      </c>
      <c r="AM3969" s="258">
        <v>1.0504874000000001E-5</v>
      </c>
      <c r="AN3969" s="258">
        <v>0.13598404</v>
      </c>
      <c r="AO3969" s="258">
        <v>1.6196318000000001</v>
      </c>
      <c r="AP3969" s="258">
        <v>2.8778228000000001</v>
      </c>
      <c r="AQ3969" s="258">
        <v>0.15193667</v>
      </c>
      <c r="AR3969" s="258">
        <v>9.0881165999999993</v>
      </c>
      <c r="AT3969" s="193"/>
      <c r="AU3969" s="193"/>
      <c r="AV3969" s="193"/>
      <c r="AW3969" s="193"/>
      <c r="AX3969" s="193"/>
      <c r="AY3969" s="193"/>
      <c r="AZ3969" s="193"/>
      <c r="BA3969" s="193"/>
      <c r="BB3969" s="193"/>
      <c r="BC3969" s="193"/>
      <c r="BD3969" s="193"/>
      <c r="BE3969" s="315"/>
      <c r="BF3969" s="315"/>
      <c r="BG3969" s="315"/>
      <c r="BH3969" s="315"/>
      <c r="BI3969" s="315"/>
      <c r="BJ3969" s="315"/>
      <c r="BK3969" s="315"/>
    </row>
    <row r="3970" spans="1:63" x14ac:dyDescent="0.25">
      <c r="A3970" s="9"/>
      <c r="B3970" s="43" t="s">
        <v>1264</v>
      </c>
      <c r="C3970" s="6" t="s">
        <v>3360</v>
      </c>
      <c r="D3970" s="193">
        <v>1120.8979999999999</v>
      </c>
      <c r="E3970" s="193">
        <v>344.68554</v>
      </c>
      <c r="F3970" s="193">
        <v>81.357021000000003</v>
      </c>
      <c r="G3970" s="193">
        <v>20.139962000000001</v>
      </c>
      <c r="H3970" s="193">
        <v>6.9592149000000001</v>
      </c>
      <c r="I3970" s="193">
        <v>53.641578000000003</v>
      </c>
      <c r="J3970" s="193">
        <v>28.63306</v>
      </c>
      <c r="K3970" s="193">
        <v>1.3023614999999999</v>
      </c>
      <c r="L3970" s="193">
        <v>584.17921999999999</v>
      </c>
      <c r="M3970" s="193">
        <v>0</v>
      </c>
      <c r="N3970" s="193">
        <v>0</v>
      </c>
      <c r="O3970" s="193">
        <v>0</v>
      </c>
      <c r="P3970" s="199">
        <f t="shared" si="756"/>
        <v>2553.2262222222221</v>
      </c>
      <c r="Q3970" s="240">
        <v>46890.004000000001</v>
      </c>
      <c r="R3970" s="99">
        <v>34258.811999999998</v>
      </c>
      <c r="S3970" s="99">
        <v>9588.32</v>
      </c>
      <c r="T3970" s="99">
        <v>9.3579999999999997E-2</v>
      </c>
      <c r="U3970" s="99">
        <v>338.71</v>
      </c>
      <c r="V3970" s="99">
        <v>75.868399999999994</v>
      </c>
      <c r="W3970" s="99">
        <v>2628.2</v>
      </c>
      <c r="X3970" s="241">
        <f t="shared" si="757"/>
        <v>362.78620897156003</v>
      </c>
      <c r="Y3970" s="241">
        <f t="shared" si="758"/>
        <v>147.76385191110003</v>
      </c>
      <c r="Z3970" s="241">
        <f t="shared" si="759"/>
        <v>127.59742896045999</v>
      </c>
      <c r="AA3970" s="241">
        <f t="shared" si="760"/>
        <v>87.424928099999988</v>
      </c>
      <c r="AB3970" s="258">
        <v>70.771815000000004</v>
      </c>
      <c r="AC3970" s="258">
        <v>7.2061484999999996E-3</v>
      </c>
      <c r="AD3970" s="258">
        <v>35.802044000000002</v>
      </c>
      <c r="AE3970" s="258">
        <v>6.8924726000000004E-3</v>
      </c>
      <c r="AF3970" s="258">
        <v>40.874122</v>
      </c>
      <c r="AG3970" s="258">
        <v>0.30177229</v>
      </c>
      <c r="AH3970" s="258">
        <v>46.318919000000001</v>
      </c>
      <c r="AI3970" s="258">
        <v>0.13070027000000001</v>
      </c>
      <c r="AJ3970" s="258">
        <v>0.17568890000000001</v>
      </c>
      <c r="AK3970" s="258">
        <v>0.10449794</v>
      </c>
      <c r="AL3970" s="258">
        <v>3.8774346000000001E-2</v>
      </c>
      <c r="AM3970" s="258">
        <v>1.2430446E-4</v>
      </c>
      <c r="AN3970" s="258">
        <v>1.3479052</v>
      </c>
      <c r="AO3970" s="258">
        <v>23.686059</v>
      </c>
      <c r="AP3970" s="258">
        <v>55.794759999999997</v>
      </c>
      <c r="AQ3970" s="258">
        <v>1.6571841</v>
      </c>
      <c r="AR3970" s="258">
        <v>85.767743999999993</v>
      </c>
      <c r="AT3970" s="193"/>
      <c r="AU3970" s="193"/>
      <c r="AV3970" s="193"/>
      <c r="AW3970" s="193"/>
      <c r="AX3970" s="193"/>
      <c r="AY3970" s="193"/>
      <c r="AZ3970" s="193"/>
      <c r="BA3970" s="193"/>
      <c r="BB3970" s="193"/>
      <c r="BC3970" s="193"/>
      <c r="BD3970" s="193"/>
      <c r="BE3970" s="315"/>
      <c r="BF3970" s="315"/>
      <c r="BG3970" s="315"/>
      <c r="BH3970" s="315"/>
      <c r="BI3970" s="315"/>
      <c r="BJ3970" s="315"/>
      <c r="BK3970" s="315"/>
    </row>
    <row r="3971" spans="1:63" x14ac:dyDescent="0.25">
      <c r="A3971" s="9"/>
      <c r="B3971" s="43" t="s">
        <v>1264</v>
      </c>
      <c r="C3971" s="6" t="s">
        <v>3359</v>
      </c>
      <c r="D3971" s="193">
        <v>529.21470999999997</v>
      </c>
      <c r="E3971" s="193">
        <v>174.69369</v>
      </c>
      <c r="F3971" s="193">
        <v>41.537069000000002</v>
      </c>
      <c r="G3971" s="193">
        <v>10.66192</v>
      </c>
      <c r="H3971" s="193">
        <v>3.2238031</v>
      </c>
      <c r="I3971" s="193">
        <v>24.876566</v>
      </c>
      <c r="J3971" s="193">
        <v>14.106391</v>
      </c>
      <c r="K3971" s="193">
        <v>0.60465647</v>
      </c>
      <c r="L3971" s="193">
        <v>259.51062000000002</v>
      </c>
      <c r="M3971" s="193">
        <v>0</v>
      </c>
      <c r="N3971" s="193">
        <v>0</v>
      </c>
      <c r="O3971" s="193">
        <v>0</v>
      </c>
      <c r="P3971" s="199">
        <f t="shared" si="756"/>
        <v>1294.0273333333332</v>
      </c>
      <c r="Q3971" s="240">
        <v>24645.452000000001</v>
      </c>
      <c r="R3971" s="99">
        <v>17355.976999999999</v>
      </c>
      <c r="S3971" s="99">
        <v>5657.12</v>
      </c>
      <c r="T3971" s="99">
        <v>4.0848000000000002E-2</v>
      </c>
      <c r="U3971" s="99">
        <v>180.61</v>
      </c>
      <c r="V3971" s="99">
        <v>37.504300000000001</v>
      </c>
      <c r="W3971" s="99">
        <v>1414.2</v>
      </c>
      <c r="X3971" s="241">
        <f t="shared" si="757"/>
        <v>193.84795822346001</v>
      </c>
      <c r="Y3971" s="241">
        <f t="shared" si="758"/>
        <v>75.361013029499986</v>
      </c>
      <c r="Z3971" s="241">
        <f t="shared" si="759"/>
        <v>74.276069483960015</v>
      </c>
      <c r="AA3971" s="241">
        <f t="shared" si="760"/>
        <v>44.210875710000003</v>
      </c>
      <c r="AB3971" s="258">
        <v>35.868321999999999</v>
      </c>
      <c r="AC3971" s="258">
        <v>3.8682808999999999E-3</v>
      </c>
      <c r="AD3971" s="258">
        <v>19.954567999999998</v>
      </c>
      <c r="AE3971" s="258">
        <v>3.3819286E-3</v>
      </c>
      <c r="AF3971" s="258">
        <v>19.354101</v>
      </c>
      <c r="AG3971" s="258">
        <v>0.17677182</v>
      </c>
      <c r="AH3971" s="258">
        <v>23.475193000000001</v>
      </c>
      <c r="AI3971" s="258">
        <v>6.7082001000000002E-2</v>
      </c>
      <c r="AJ3971" s="258">
        <v>9.3025122000000002E-2</v>
      </c>
      <c r="AK3971" s="258">
        <v>5.4436327E-2</v>
      </c>
      <c r="AL3971" s="258">
        <v>1.9075306E-2</v>
      </c>
      <c r="AM3971" s="258">
        <v>6.1407960000000003E-5</v>
      </c>
      <c r="AN3971" s="258">
        <v>0.61884932000000004</v>
      </c>
      <c r="AO3971" s="258">
        <v>14.762832</v>
      </c>
      <c r="AP3971" s="258">
        <v>35.185515000000002</v>
      </c>
      <c r="AQ3971" s="258">
        <v>0.76240271000000004</v>
      </c>
      <c r="AR3971" s="258">
        <v>43.448473</v>
      </c>
      <c r="AT3971" s="193"/>
      <c r="AU3971" s="193"/>
      <c r="AV3971" s="193"/>
      <c r="AW3971" s="193"/>
      <c r="AX3971" s="193"/>
      <c r="AY3971" s="193"/>
      <c r="AZ3971" s="193"/>
      <c r="BA3971" s="193"/>
      <c r="BB3971" s="193"/>
      <c r="BC3971" s="193"/>
      <c r="BD3971" s="193"/>
      <c r="BE3971" s="315"/>
      <c r="BF3971" s="315"/>
      <c r="BG3971" s="315"/>
      <c r="BH3971" s="315"/>
      <c r="BI3971" s="315"/>
      <c r="BJ3971" s="315"/>
      <c r="BK3971" s="315"/>
    </row>
    <row r="3972" spans="1:63" x14ac:dyDescent="0.25">
      <c r="A3972" s="9"/>
      <c r="B3972" s="43" t="s">
        <v>1264</v>
      </c>
      <c r="C3972" s="6" t="s">
        <v>3358</v>
      </c>
      <c r="D3972" s="193">
        <v>111.02195</v>
      </c>
      <c r="E3972" s="193">
        <v>36.829197000000001</v>
      </c>
      <c r="F3972" s="193">
        <v>7.7239981000000002</v>
      </c>
      <c r="G3972" s="193">
        <v>1.5770059000000001</v>
      </c>
      <c r="H3972" s="193">
        <v>0.65708719999999998</v>
      </c>
      <c r="I3972" s="193">
        <v>5.1091934999999999</v>
      </c>
      <c r="J3972" s="193">
        <v>2.5439091999999999</v>
      </c>
      <c r="K3972" s="193">
        <v>0.11888152</v>
      </c>
      <c r="L3972" s="193">
        <v>56.462674999999997</v>
      </c>
      <c r="M3972" s="193">
        <v>0</v>
      </c>
      <c r="N3972" s="193">
        <v>0</v>
      </c>
      <c r="O3972" s="193">
        <v>0</v>
      </c>
      <c r="P3972" s="199">
        <f t="shared" si="756"/>
        <v>272.80886666666663</v>
      </c>
      <c r="Q3972" s="240">
        <v>5246.3719000000001</v>
      </c>
      <c r="R3972" s="99">
        <v>3630.9596000000001</v>
      </c>
      <c r="S3972" s="99">
        <v>1256.3040000000001</v>
      </c>
      <c r="T3972" s="99">
        <v>1.3834000000000001E-2</v>
      </c>
      <c r="U3972" s="99">
        <v>31.271999999999998</v>
      </c>
      <c r="V3972" s="99">
        <v>8.2224400000000006</v>
      </c>
      <c r="W3972" s="99">
        <v>319.60000000000002</v>
      </c>
      <c r="X3972" s="241">
        <f t="shared" si="757"/>
        <v>34.230983363603997</v>
      </c>
      <c r="Y3972" s="241">
        <f t="shared" si="758"/>
        <v>13.87305471713</v>
      </c>
      <c r="Z3972" s="241">
        <f t="shared" si="759"/>
        <v>11.117875376474</v>
      </c>
      <c r="AA3972" s="241">
        <f t="shared" si="760"/>
        <v>9.2400532699999989</v>
      </c>
      <c r="AB3972" s="258">
        <v>7.5619111999999999</v>
      </c>
      <c r="AC3972" s="258">
        <v>9.989841499999999E-4</v>
      </c>
      <c r="AD3972" s="258">
        <v>2.3580730999999999</v>
      </c>
      <c r="AE3972" s="258">
        <v>6.9014298000000002E-4</v>
      </c>
      <c r="AF3972" s="258">
        <v>3.9103542999999998</v>
      </c>
      <c r="AG3972" s="258">
        <v>4.1026989999999999E-2</v>
      </c>
      <c r="AH3972" s="258">
        <v>4.9492070999999997</v>
      </c>
      <c r="AI3972" s="258">
        <v>1.2314640999999999E-2</v>
      </c>
      <c r="AJ3972" s="258">
        <v>1.3662107999999999E-2</v>
      </c>
      <c r="AK3972" s="258">
        <v>9.5857857999999997E-3</v>
      </c>
      <c r="AL3972" s="258">
        <v>3.3045968000000002E-3</v>
      </c>
      <c r="AM3972" s="258">
        <v>1.0504874000000001E-5</v>
      </c>
      <c r="AN3972" s="258">
        <v>0.13598404</v>
      </c>
      <c r="AO3972" s="258">
        <v>2.1495326000000001</v>
      </c>
      <c r="AP3972" s="258">
        <v>3.844274</v>
      </c>
      <c r="AQ3972" s="258">
        <v>0.15193667</v>
      </c>
      <c r="AR3972" s="258">
        <v>9.0881165999999993</v>
      </c>
      <c r="AT3972" s="193"/>
      <c r="AU3972" s="193"/>
      <c r="AV3972" s="193"/>
      <c r="AW3972" s="193"/>
      <c r="AX3972" s="193"/>
      <c r="AY3972" s="193"/>
      <c r="AZ3972" s="193"/>
      <c r="BA3972" s="193"/>
      <c r="BB3972" s="193"/>
      <c r="BC3972" s="193"/>
      <c r="BD3972" s="193"/>
      <c r="BE3972" s="315"/>
      <c r="BF3972" s="315"/>
      <c r="BG3972" s="315"/>
      <c r="BH3972" s="315"/>
      <c r="BI3972" s="315"/>
      <c r="BJ3972" s="315"/>
      <c r="BK3972" s="315"/>
    </row>
    <row r="3973" spans="1:63" x14ac:dyDescent="0.25">
      <c r="A3973" s="9"/>
      <c r="B3973" s="43" t="s">
        <v>1264</v>
      </c>
      <c r="C3973" s="6" t="s">
        <v>5887</v>
      </c>
      <c r="D3973" s="193">
        <v>1120.8979999999999</v>
      </c>
      <c r="E3973" s="193">
        <v>344.68554</v>
      </c>
      <c r="F3973" s="193">
        <v>81.357021000000003</v>
      </c>
      <c r="G3973" s="193">
        <v>20.139962000000001</v>
      </c>
      <c r="H3973" s="193">
        <v>6.9592149000000001</v>
      </c>
      <c r="I3973" s="193">
        <v>53.641578000000003</v>
      </c>
      <c r="J3973" s="193">
        <v>28.63306</v>
      </c>
      <c r="K3973" s="193">
        <v>1.3023614999999999</v>
      </c>
      <c r="L3973" s="193">
        <v>584.17921999999999</v>
      </c>
      <c r="M3973" s="193">
        <v>0</v>
      </c>
      <c r="N3973" s="193">
        <v>0</v>
      </c>
      <c r="O3973" s="193">
        <v>0</v>
      </c>
      <c r="P3973" s="199">
        <f t="shared" si="756"/>
        <v>2553.2262222222221</v>
      </c>
      <c r="Q3973" s="240">
        <v>46890.004000000001</v>
      </c>
      <c r="R3973" s="99">
        <v>34258.811999999998</v>
      </c>
      <c r="S3973" s="99">
        <v>9588.32</v>
      </c>
      <c r="T3973" s="99">
        <v>9.3579999999999997E-2</v>
      </c>
      <c r="U3973" s="99">
        <v>338.71</v>
      </c>
      <c r="V3973" s="99">
        <v>75.868399999999994</v>
      </c>
      <c r="W3973" s="99">
        <v>2628.2</v>
      </c>
      <c r="X3973" s="241">
        <f t="shared" si="757"/>
        <v>369.60559297155999</v>
      </c>
      <c r="Y3973" s="241">
        <f t="shared" si="758"/>
        <v>147.76385191110003</v>
      </c>
      <c r="Z3973" s="241">
        <f t="shared" si="759"/>
        <v>134.41681296045999</v>
      </c>
      <c r="AA3973" s="241">
        <f t="shared" si="760"/>
        <v>87.424928099999988</v>
      </c>
      <c r="AB3973" s="258">
        <v>70.771815000000004</v>
      </c>
      <c r="AC3973" s="258">
        <v>7.2061484999999996E-3</v>
      </c>
      <c r="AD3973" s="258">
        <v>35.802044000000002</v>
      </c>
      <c r="AE3973" s="258">
        <v>6.8924726000000004E-3</v>
      </c>
      <c r="AF3973" s="258">
        <v>40.874122</v>
      </c>
      <c r="AG3973" s="258">
        <v>0.30177229</v>
      </c>
      <c r="AH3973" s="258">
        <v>46.318919000000001</v>
      </c>
      <c r="AI3973" s="258">
        <v>0.13070027000000001</v>
      </c>
      <c r="AJ3973" s="258">
        <v>0.17568890000000001</v>
      </c>
      <c r="AK3973" s="258">
        <v>0.10449794</v>
      </c>
      <c r="AL3973" s="258">
        <v>3.8774346000000001E-2</v>
      </c>
      <c r="AM3973" s="258">
        <v>1.2430446E-4</v>
      </c>
      <c r="AN3973" s="258">
        <v>1.3479052</v>
      </c>
      <c r="AO3973" s="258">
        <v>25.673186999999999</v>
      </c>
      <c r="AP3973" s="258">
        <v>60.627015999999998</v>
      </c>
      <c r="AQ3973" s="258">
        <v>1.6571841</v>
      </c>
      <c r="AR3973" s="258">
        <v>85.767743999999993</v>
      </c>
      <c r="AT3973" s="193"/>
      <c r="AU3973" s="193"/>
      <c r="AV3973" s="193"/>
      <c r="AW3973" s="193"/>
      <c r="AX3973" s="193"/>
      <c r="AY3973" s="193"/>
      <c r="AZ3973" s="193"/>
      <c r="BA3973" s="193"/>
      <c r="BB3973" s="193"/>
      <c r="BC3973" s="193"/>
      <c r="BD3973" s="193"/>
      <c r="BE3973" s="315"/>
      <c r="BF3973" s="315"/>
      <c r="BG3973" s="315"/>
      <c r="BH3973" s="315"/>
      <c r="BI3973" s="315"/>
      <c r="BJ3973" s="315"/>
      <c r="BK3973" s="315"/>
    </row>
    <row r="3974" spans="1:63" x14ac:dyDescent="0.25">
      <c r="A3974" s="9"/>
      <c r="B3974" s="43" t="s">
        <v>1264</v>
      </c>
      <c r="C3974" s="6" t="s">
        <v>5886</v>
      </c>
      <c r="D3974" s="193">
        <v>529.21470999999997</v>
      </c>
      <c r="E3974" s="193">
        <v>174.69369</v>
      </c>
      <c r="F3974" s="193">
        <v>41.537069000000002</v>
      </c>
      <c r="G3974" s="193">
        <v>10.66192</v>
      </c>
      <c r="H3974" s="193">
        <v>3.2238031</v>
      </c>
      <c r="I3974" s="193">
        <v>24.876566</v>
      </c>
      <c r="J3974" s="193">
        <v>14.106391</v>
      </c>
      <c r="K3974" s="193">
        <v>0.60465647</v>
      </c>
      <c r="L3974" s="193">
        <v>259.51062000000002</v>
      </c>
      <c r="M3974" s="193">
        <v>0</v>
      </c>
      <c r="N3974" s="193">
        <v>0</v>
      </c>
      <c r="O3974" s="193">
        <v>0</v>
      </c>
      <c r="P3974" s="199">
        <f t="shared" si="756"/>
        <v>1294.0273333333332</v>
      </c>
      <c r="Q3974" s="240">
        <v>24645.452000000001</v>
      </c>
      <c r="R3974" s="99">
        <v>17355.976999999999</v>
      </c>
      <c r="S3974" s="99">
        <v>5657.12</v>
      </c>
      <c r="T3974" s="99">
        <v>4.0848000000000002E-2</v>
      </c>
      <c r="U3974" s="99">
        <v>180.61</v>
      </c>
      <c r="V3974" s="99">
        <v>37.504300000000001</v>
      </c>
      <c r="W3974" s="99">
        <v>1414.2</v>
      </c>
      <c r="X3974" s="241">
        <f t="shared" si="757"/>
        <v>197.27972922346001</v>
      </c>
      <c r="Y3974" s="241">
        <f t="shared" si="758"/>
        <v>75.361013029499986</v>
      </c>
      <c r="Z3974" s="241">
        <f t="shared" si="759"/>
        <v>77.707840483960013</v>
      </c>
      <c r="AA3974" s="241">
        <f t="shared" si="760"/>
        <v>44.210875710000003</v>
      </c>
      <c r="AB3974" s="258">
        <v>35.868321999999999</v>
      </c>
      <c r="AC3974" s="258">
        <v>3.8682808999999999E-3</v>
      </c>
      <c r="AD3974" s="258">
        <v>19.954567999999998</v>
      </c>
      <c r="AE3974" s="258">
        <v>3.3819286E-3</v>
      </c>
      <c r="AF3974" s="258">
        <v>19.354101</v>
      </c>
      <c r="AG3974" s="258">
        <v>0.17677182</v>
      </c>
      <c r="AH3974" s="258">
        <v>23.475193000000001</v>
      </c>
      <c r="AI3974" s="258">
        <v>6.7082001000000002E-2</v>
      </c>
      <c r="AJ3974" s="258">
        <v>9.3025122000000002E-2</v>
      </c>
      <c r="AK3974" s="258">
        <v>5.4436327E-2</v>
      </c>
      <c r="AL3974" s="258">
        <v>1.9075306E-2</v>
      </c>
      <c r="AM3974" s="258">
        <v>6.1407960000000003E-5</v>
      </c>
      <c r="AN3974" s="258">
        <v>0.61884932000000004</v>
      </c>
      <c r="AO3974" s="258">
        <v>15.778475</v>
      </c>
      <c r="AP3974" s="258">
        <v>37.601643000000003</v>
      </c>
      <c r="AQ3974" s="258">
        <v>0.76240271000000004</v>
      </c>
      <c r="AR3974" s="258">
        <v>43.448473</v>
      </c>
      <c r="AT3974" s="193"/>
      <c r="AU3974" s="193"/>
      <c r="AV3974" s="193"/>
      <c r="AW3974" s="193"/>
      <c r="AX3974" s="193"/>
      <c r="AY3974" s="193"/>
      <c r="AZ3974" s="193"/>
      <c r="BA3974" s="193"/>
      <c r="BB3974" s="193"/>
      <c r="BC3974" s="193"/>
      <c r="BD3974" s="193"/>
      <c r="BE3974" s="315"/>
      <c r="BF3974" s="315"/>
      <c r="BG3974" s="315"/>
      <c r="BH3974" s="315"/>
      <c r="BI3974" s="315"/>
      <c r="BJ3974" s="315"/>
      <c r="BK3974" s="315"/>
    </row>
    <row r="3975" spans="1:63" x14ac:dyDescent="0.25">
      <c r="A3975" s="9"/>
      <c r="B3975" s="43" t="s">
        <v>1264</v>
      </c>
      <c r="C3975" s="6" t="s">
        <v>3305</v>
      </c>
      <c r="D3975" s="193">
        <v>111.02195</v>
      </c>
      <c r="E3975" s="193">
        <v>36.829197000000001</v>
      </c>
      <c r="F3975" s="193">
        <v>7.7239981000000002</v>
      </c>
      <c r="G3975" s="193">
        <v>1.5770059000000001</v>
      </c>
      <c r="H3975" s="193">
        <v>0.65708719999999998</v>
      </c>
      <c r="I3975" s="193">
        <v>5.1091934999999999</v>
      </c>
      <c r="J3975" s="193">
        <v>2.5439091999999999</v>
      </c>
      <c r="K3975" s="193">
        <v>0.11888152</v>
      </c>
      <c r="L3975" s="193">
        <v>56.462674999999997</v>
      </c>
      <c r="M3975" s="193">
        <v>0</v>
      </c>
      <c r="N3975" s="193">
        <v>0</v>
      </c>
      <c r="O3975" s="193">
        <v>0</v>
      </c>
      <c r="P3975" s="199">
        <f t="shared" si="756"/>
        <v>272.80886666666663</v>
      </c>
      <c r="Q3975" s="240">
        <v>5246.3719000000001</v>
      </c>
      <c r="R3975" s="99">
        <v>3630.9596000000001</v>
      </c>
      <c r="S3975" s="99">
        <v>1256.3040000000001</v>
      </c>
      <c r="T3975" s="99">
        <v>1.3834000000000001E-2</v>
      </c>
      <c r="U3975" s="99">
        <v>31.271999999999998</v>
      </c>
      <c r="V3975" s="99">
        <v>8.2224400000000006</v>
      </c>
      <c r="W3975" s="99">
        <v>319.60000000000002</v>
      </c>
      <c r="X3975" s="241">
        <f t="shared" si="757"/>
        <v>34.979159363603998</v>
      </c>
      <c r="Y3975" s="241">
        <f t="shared" si="758"/>
        <v>13.87305471713</v>
      </c>
      <c r="Z3975" s="241">
        <f t="shared" si="759"/>
        <v>11.866051376474001</v>
      </c>
      <c r="AA3975" s="241">
        <f t="shared" si="760"/>
        <v>9.2400532699999989</v>
      </c>
      <c r="AB3975" s="258">
        <v>7.5619111999999999</v>
      </c>
      <c r="AC3975" s="258">
        <v>9.989841499999999E-4</v>
      </c>
      <c r="AD3975" s="258">
        <v>2.3580730999999999</v>
      </c>
      <c r="AE3975" s="258">
        <v>6.9014298000000002E-4</v>
      </c>
      <c r="AF3975" s="258">
        <v>3.9103542999999998</v>
      </c>
      <c r="AG3975" s="258">
        <v>4.1026989999999999E-2</v>
      </c>
      <c r="AH3975" s="258">
        <v>4.9492070999999997</v>
      </c>
      <c r="AI3975" s="258">
        <v>1.2314640999999999E-2</v>
      </c>
      <c r="AJ3975" s="258">
        <v>1.3662107999999999E-2</v>
      </c>
      <c r="AK3975" s="258">
        <v>9.5857857999999997E-3</v>
      </c>
      <c r="AL3975" s="258">
        <v>3.3045968000000002E-3</v>
      </c>
      <c r="AM3975" s="258">
        <v>1.0504874000000001E-5</v>
      </c>
      <c r="AN3975" s="258">
        <v>0.13598404</v>
      </c>
      <c r="AO3975" s="258">
        <v>2.4144830000000002</v>
      </c>
      <c r="AP3975" s="258">
        <v>4.3274996000000003</v>
      </c>
      <c r="AQ3975" s="258">
        <v>0.15193667</v>
      </c>
      <c r="AR3975" s="258">
        <v>9.0881165999999993</v>
      </c>
      <c r="AT3975" s="193"/>
      <c r="AU3975" s="193"/>
      <c r="AV3975" s="193"/>
      <c r="AW3975" s="193"/>
      <c r="AX3975" s="193"/>
      <c r="AY3975" s="193"/>
      <c r="AZ3975" s="193"/>
      <c r="BA3975" s="193"/>
      <c r="BB3975" s="193"/>
      <c r="BC3975" s="193"/>
      <c r="BD3975" s="193"/>
      <c r="BE3975" s="315"/>
      <c r="BF3975" s="315"/>
      <c r="BG3975" s="315"/>
      <c r="BH3975" s="315"/>
      <c r="BI3975" s="315"/>
      <c r="BJ3975" s="315"/>
      <c r="BK3975" s="315"/>
    </row>
    <row r="3976" spans="1:63" x14ac:dyDescent="0.25">
      <c r="A3976" s="9"/>
      <c r="B3976" s="43" t="s">
        <v>1264</v>
      </c>
      <c r="C3976" s="6" t="s">
        <v>3304</v>
      </c>
      <c r="D3976" s="193">
        <v>849.95128</v>
      </c>
      <c r="E3976" s="193">
        <v>392.11479000000003</v>
      </c>
      <c r="F3976" s="193">
        <v>72.202112</v>
      </c>
      <c r="G3976" s="193">
        <v>11.885153000000001</v>
      </c>
      <c r="H3976" s="193">
        <v>3.7844926999999999</v>
      </c>
      <c r="I3976" s="193">
        <v>53.572127000000002</v>
      </c>
      <c r="J3976" s="193">
        <v>15.539678</v>
      </c>
      <c r="K3976" s="193">
        <v>0.66556671999999995</v>
      </c>
      <c r="L3976" s="193">
        <v>300.18736999999999</v>
      </c>
      <c r="M3976" s="193">
        <v>0</v>
      </c>
      <c r="N3976" s="193">
        <v>0</v>
      </c>
      <c r="O3976" s="193">
        <v>0</v>
      </c>
      <c r="P3976" s="199">
        <f t="shared" si="756"/>
        <v>2904.5540000000001</v>
      </c>
      <c r="Q3976" s="240">
        <v>34636.343999999997</v>
      </c>
      <c r="R3976" s="99">
        <v>26392.418000000001</v>
      </c>
      <c r="S3976" s="99">
        <v>6278.72</v>
      </c>
      <c r="T3976" s="99">
        <v>7.3469000000000007E-2</v>
      </c>
      <c r="U3976" s="99">
        <v>215.99</v>
      </c>
      <c r="V3976" s="99">
        <v>45.442100000000003</v>
      </c>
      <c r="W3976" s="99">
        <v>1703.7</v>
      </c>
      <c r="X3976" s="241">
        <f t="shared" si="757"/>
        <v>269.13796444200199</v>
      </c>
      <c r="Y3976" s="241">
        <f t="shared" si="758"/>
        <v>134.72745714339999</v>
      </c>
      <c r="Z3976" s="241">
        <f t="shared" si="759"/>
        <v>67.523363838601995</v>
      </c>
      <c r="AA3976" s="241">
        <f t="shared" si="760"/>
        <v>66.88714345999999</v>
      </c>
      <c r="AB3976" s="258">
        <v>80.512221999999994</v>
      </c>
      <c r="AC3976" s="258">
        <v>8.7364195999999998E-3</v>
      </c>
      <c r="AD3976" s="258">
        <v>22.061395000000001</v>
      </c>
      <c r="AE3976" s="258">
        <v>7.1947138000000004E-3</v>
      </c>
      <c r="AF3976" s="258">
        <v>31.933610000000002</v>
      </c>
      <c r="AG3976" s="258">
        <v>0.20429901</v>
      </c>
      <c r="AH3976" s="258">
        <v>52.695808</v>
      </c>
      <c r="AI3976" s="258">
        <v>0.11344845000000001</v>
      </c>
      <c r="AJ3976" s="258">
        <v>0.1041812</v>
      </c>
      <c r="AK3976" s="258">
        <v>6.8360598999999994E-2</v>
      </c>
      <c r="AL3976" s="258">
        <v>2.0834083E-2</v>
      </c>
      <c r="AM3976" s="258">
        <v>6.7906602000000004E-5</v>
      </c>
      <c r="AN3976" s="258">
        <v>1.1429792000000001</v>
      </c>
      <c r="AO3976" s="258">
        <v>5.3118074000000002</v>
      </c>
      <c r="AP3976" s="258">
        <v>8.0658770000000004</v>
      </c>
      <c r="AQ3976" s="258">
        <v>0.83887045999999998</v>
      </c>
      <c r="AR3976" s="258">
        <v>66.048272999999995</v>
      </c>
      <c r="AT3976" s="193"/>
      <c r="AU3976" s="193"/>
      <c r="AV3976" s="193"/>
      <c r="AW3976" s="193"/>
      <c r="AX3976" s="193"/>
      <c r="AY3976" s="193"/>
      <c r="AZ3976" s="193"/>
      <c r="BA3976" s="193"/>
      <c r="BB3976" s="193"/>
      <c r="BC3976" s="193"/>
      <c r="BD3976" s="193"/>
      <c r="BE3976" s="315"/>
      <c r="BF3976" s="315"/>
      <c r="BG3976" s="315"/>
      <c r="BH3976" s="315"/>
      <c r="BI3976" s="315"/>
      <c r="BJ3976" s="315"/>
      <c r="BK3976" s="315"/>
    </row>
    <row r="3977" spans="1:63" x14ac:dyDescent="0.25">
      <c r="A3977" s="9"/>
      <c r="B3977" s="43" t="s">
        <v>1264</v>
      </c>
      <c r="C3977" s="6" t="s">
        <v>5376</v>
      </c>
      <c r="D3977" s="193">
        <v>1363.5658000000001</v>
      </c>
      <c r="E3977" s="193">
        <v>749.83938000000001</v>
      </c>
      <c r="F3977" s="193">
        <v>126.18639</v>
      </c>
      <c r="G3977" s="193">
        <v>15.847948000000001</v>
      </c>
      <c r="H3977" s="193">
        <v>5.2709767999999997</v>
      </c>
      <c r="I3977" s="193">
        <v>74.757892999999996</v>
      </c>
      <c r="J3977" s="193">
        <v>22.208435000000001</v>
      </c>
      <c r="K3977" s="193">
        <v>0.86422946</v>
      </c>
      <c r="L3977" s="193">
        <v>368.59053999999998</v>
      </c>
      <c r="M3977" s="193">
        <v>0</v>
      </c>
      <c r="N3977" s="193">
        <v>0</v>
      </c>
      <c r="O3977" s="193">
        <v>0</v>
      </c>
      <c r="P3977" s="199">
        <f t="shared" si="756"/>
        <v>5554.3657777777771</v>
      </c>
      <c r="Q3977" s="240">
        <v>58854.45</v>
      </c>
      <c r="R3977" s="99">
        <v>44644.39</v>
      </c>
      <c r="S3977" s="99">
        <v>10991.12</v>
      </c>
      <c r="T3977" s="99">
        <v>0.13478999999999999</v>
      </c>
      <c r="U3977" s="99">
        <v>344.03</v>
      </c>
      <c r="V3977" s="99">
        <v>66.574600000000004</v>
      </c>
      <c r="W3977" s="99">
        <v>2808.2</v>
      </c>
      <c r="X3977" s="241">
        <f t="shared" si="757"/>
        <v>489.66668170147699</v>
      </c>
      <c r="Y3977" s="241">
        <f t="shared" si="758"/>
        <v>232.14305838100003</v>
      </c>
      <c r="Z3977" s="241">
        <f t="shared" si="759"/>
        <v>144.79489272047698</v>
      </c>
      <c r="AA3977" s="241">
        <f t="shared" si="760"/>
        <v>112.72873060000001</v>
      </c>
      <c r="AB3977" s="258">
        <v>153.96369000000001</v>
      </c>
      <c r="AC3977" s="258">
        <v>1.6672200000000002E-2</v>
      </c>
      <c r="AD3977" s="258">
        <v>28.939138</v>
      </c>
      <c r="AE3977" s="258">
        <v>1.3435321E-2</v>
      </c>
      <c r="AF3977" s="258">
        <v>48.851785</v>
      </c>
      <c r="AG3977" s="258">
        <v>0.35833786000000001</v>
      </c>
      <c r="AH3977" s="258">
        <v>100.77103</v>
      </c>
      <c r="AI3977" s="258">
        <v>0.19635185999999999</v>
      </c>
      <c r="AJ3977" s="258">
        <v>0.13810080999999999</v>
      </c>
      <c r="AK3977" s="258">
        <v>0.10433087000000001</v>
      </c>
      <c r="AL3977" s="258">
        <v>2.6676291000000001E-2</v>
      </c>
      <c r="AM3977" s="258">
        <v>8.6889477000000006E-5</v>
      </c>
      <c r="AN3977" s="258">
        <v>1.871426</v>
      </c>
      <c r="AO3977" s="258">
        <v>15.146597</v>
      </c>
      <c r="AP3977" s="258">
        <v>26.540292999999998</v>
      </c>
      <c r="AQ3977" s="258">
        <v>1.0260005999999999</v>
      </c>
      <c r="AR3977" s="258">
        <v>111.70273</v>
      </c>
      <c r="AT3977" s="193"/>
      <c r="AU3977" s="193"/>
      <c r="AV3977" s="193"/>
      <c r="AW3977" s="193"/>
      <c r="AX3977" s="193"/>
      <c r="AY3977" s="193"/>
      <c r="AZ3977" s="193"/>
      <c r="BA3977" s="193"/>
      <c r="BB3977" s="193"/>
      <c r="BC3977" s="193"/>
      <c r="BD3977" s="193"/>
      <c r="BE3977" s="315"/>
      <c r="BF3977" s="315"/>
      <c r="BG3977" s="315"/>
      <c r="BH3977" s="315"/>
      <c r="BI3977" s="315"/>
      <c r="BJ3977" s="315"/>
      <c r="BK3977" s="315"/>
    </row>
    <row r="3978" spans="1:63" x14ac:dyDescent="0.25">
      <c r="A3978" s="9"/>
      <c r="B3978" s="43" t="s">
        <v>1264</v>
      </c>
      <c r="C3978" s="6" t="s">
        <v>5375</v>
      </c>
      <c r="D3978" s="193">
        <v>9038.9917999999998</v>
      </c>
      <c r="E3978" s="193">
        <v>4009.518</v>
      </c>
      <c r="F3978" s="193">
        <v>761.44987000000003</v>
      </c>
      <c r="G3978" s="193">
        <v>133.80683999999999</v>
      </c>
      <c r="H3978" s="193">
        <v>44.534564000000003</v>
      </c>
      <c r="I3978" s="193">
        <v>372.39839000000001</v>
      </c>
      <c r="J3978" s="193">
        <v>178.96977000000001</v>
      </c>
      <c r="K3978" s="193">
        <v>7.9464196999999999</v>
      </c>
      <c r="L3978" s="193">
        <v>3530.3679000000002</v>
      </c>
      <c r="M3978" s="193">
        <v>0</v>
      </c>
      <c r="N3978" s="193">
        <v>0</v>
      </c>
      <c r="O3978" s="193">
        <v>0</v>
      </c>
      <c r="P3978" s="199">
        <f t="shared" si="756"/>
        <v>29700.133333333331</v>
      </c>
      <c r="Q3978" s="240">
        <v>364893.42</v>
      </c>
      <c r="R3978" s="99">
        <v>275547.83</v>
      </c>
      <c r="S3978" s="99">
        <v>67838.399999999994</v>
      </c>
      <c r="T3978" s="99">
        <v>0.75724999999999998</v>
      </c>
      <c r="U3978" s="99">
        <v>2203.8000000000002</v>
      </c>
      <c r="V3978" s="99">
        <v>498.63099999999997</v>
      </c>
      <c r="W3978" s="99">
        <v>18804</v>
      </c>
      <c r="X3978" s="241">
        <f t="shared" si="757"/>
        <v>2901.8151077542602</v>
      </c>
      <c r="Y3978" s="241">
        <f t="shared" si="758"/>
        <v>1385.01694926</v>
      </c>
      <c r="Z3978" s="241">
        <f t="shared" si="759"/>
        <v>817.07044349426008</v>
      </c>
      <c r="AA3978" s="241">
        <f t="shared" si="760"/>
        <v>699.7277150000001</v>
      </c>
      <c r="AB3978" s="258">
        <v>823.26613999999995</v>
      </c>
      <c r="AC3978" s="258">
        <v>8.4404620999999999E-2</v>
      </c>
      <c r="AD3978" s="258">
        <v>246.53864999999999</v>
      </c>
      <c r="AE3978" s="258">
        <v>7.5510539000000002E-2</v>
      </c>
      <c r="AF3978" s="258">
        <v>312.84492</v>
      </c>
      <c r="AG3978" s="258">
        <v>2.2073241000000001</v>
      </c>
      <c r="AH3978" s="258">
        <v>538.83166000000006</v>
      </c>
      <c r="AI3978" s="258">
        <v>1.1972281</v>
      </c>
      <c r="AJ3978" s="258">
        <v>1.1744015000000001</v>
      </c>
      <c r="AK3978" s="258">
        <v>0.75116983000000004</v>
      </c>
      <c r="AL3978" s="258">
        <v>0.24425516</v>
      </c>
      <c r="AM3978" s="258">
        <v>7.9390426000000005E-4</v>
      </c>
      <c r="AN3978" s="258">
        <v>11.732514999999999</v>
      </c>
      <c r="AO3978" s="258">
        <v>106.78012</v>
      </c>
      <c r="AP3978" s="258">
        <v>156.35830000000001</v>
      </c>
      <c r="AQ3978" s="258">
        <v>10.150734999999999</v>
      </c>
      <c r="AR3978" s="258">
        <v>689.57698000000005</v>
      </c>
      <c r="AT3978" s="193"/>
      <c r="AU3978" s="193"/>
      <c r="AV3978" s="193"/>
      <c r="AW3978" s="193"/>
      <c r="AX3978" s="193"/>
      <c r="AY3978" s="193"/>
      <c r="AZ3978" s="193"/>
      <c r="BA3978" s="193"/>
      <c r="BB3978" s="193"/>
      <c r="BC3978" s="193"/>
      <c r="BD3978" s="193"/>
      <c r="BE3978" s="315"/>
      <c r="BF3978" s="315"/>
      <c r="BG3978" s="315"/>
      <c r="BH3978" s="315"/>
      <c r="BI3978" s="315"/>
      <c r="BJ3978" s="315"/>
      <c r="BK3978" s="315"/>
    </row>
    <row r="3979" spans="1:63" x14ac:dyDescent="0.25">
      <c r="A3979" s="9"/>
      <c r="B3979" s="43" t="s">
        <v>1264</v>
      </c>
      <c r="C3979" s="6" t="s">
        <v>5374</v>
      </c>
      <c r="D3979" s="193">
        <v>4935.2885999999999</v>
      </c>
      <c r="E3979" s="193">
        <v>2799.788</v>
      </c>
      <c r="F3979" s="193">
        <v>462.95839999999998</v>
      </c>
      <c r="G3979" s="193">
        <v>54.115160000000003</v>
      </c>
      <c r="H3979" s="193">
        <v>19.943255000000001</v>
      </c>
      <c r="I3979" s="193">
        <v>172.60983999999999</v>
      </c>
      <c r="J3979" s="193">
        <v>82.109306000000004</v>
      </c>
      <c r="K3979" s="193">
        <v>3.2492839999999998</v>
      </c>
      <c r="L3979" s="193">
        <v>1340.5153</v>
      </c>
      <c r="M3979" s="193">
        <v>0</v>
      </c>
      <c r="N3979" s="193">
        <v>0</v>
      </c>
      <c r="O3979" s="193">
        <v>0</v>
      </c>
      <c r="P3979" s="199">
        <f t="shared" si="756"/>
        <v>20739.170370370368</v>
      </c>
      <c r="Q3979" s="240">
        <v>207491.33</v>
      </c>
      <c r="R3979" s="99">
        <v>160726.93</v>
      </c>
      <c r="S3979" s="99">
        <v>35854.559999999998</v>
      </c>
      <c r="T3979" s="99">
        <v>0.46259</v>
      </c>
      <c r="U3979" s="99">
        <v>1153.5</v>
      </c>
      <c r="V3979" s="99">
        <v>225.9735</v>
      </c>
      <c r="W3979" s="99">
        <v>9529.9</v>
      </c>
      <c r="X3979" s="241">
        <f t="shared" si="757"/>
        <v>1863.79931768592</v>
      </c>
      <c r="Y3979" s="241">
        <f t="shared" si="758"/>
        <v>834.98199677399998</v>
      </c>
      <c r="Z3979" s="241">
        <f t="shared" si="759"/>
        <v>622.87740201192003</v>
      </c>
      <c r="AA3979" s="241">
        <f t="shared" si="760"/>
        <v>405.93991890000001</v>
      </c>
      <c r="AB3979" s="258">
        <v>574.87873999999999</v>
      </c>
      <c r="AC3979" s="258">
        <v>5.9203656E-2</v>
      </c>
      <c r="AD3979" s="258">
        <v>96.965187</v>
      </c>
      <c r="AE3979" s="258">
        <v>5.0607817999999999E-2</v>
      </c>
      <c r="AF3979" s="258">
        <v>161.86011999999999</v>
      </c>
      <c r="AG3979" s="258">
        <v>1.1681383000000001</v>
      </c>
      <c r="AH3979" s="258">
        <v>376.26499000000001</v>
      </c>
      <c r="AI3979" s="258">
        <v>0.71750561000000002</v>
      </c>
      <c r="AJ3979" s="258">
        <v>0.47049519000000001</v>
      </c>
      <c r="AK3979" s="258">
        <v>0.37025550000000002</v>
      </c>
      <c r="AL3979" s="258">
        <v>9.5647121000000002E-2</v>
      </c>
      <c r="AM3979" s="258">
        <v>3.0999092000000002E-4</v>
      </c>
      <c r="AN3979" s="258">
        <v>6.6290525999999996</v>
      </c>
      <c r="AO3979" s="258">
        <v>95.893585999999999</v>
      </c>
      <c r="AP3979" s="258">
        <v>142.43556000000001</v>
      </c>
      <c r="AQ3979" s="258">
        <v>3.8181088999999999</v>
      </c>
      <c r="AR3979" s="258">
        <v>402.12180999999998</v>
      </c>
      <c r="AT3979" s="193"/>
      <c r="AU3979" s="193"/>
      <c r="AV3979" s="193"/>
      <c r="AW3979" s="193"/>
      <c r="AX3979" s="193"/>
      <c r="AY3979" s="193"/>
      <c r="AZ3979" s="193"/>
      <c r="BA3979" s="193"/>
      <c r="BB3979" s="193"/>
      <c r="BC3979" s="193"/>
      <c r="BD3979" s="193"/>
      <c r="BE3979" s="315"/>
      <c r="BF3979" s="315"/>
      <c r="BG3979" s="315"/>
      <c r="BH3979" s="315"/>
      <c r="BI3979" s="315"/>
      <c r="BJ3979" s="315"/>
      <c r="BK3979" s="315"/>
    </row>
    <row r="3980" spans="1:63" x14ac:dyDescent="0.25">
      <c r="A3980" s="9"/>
      <c r="B3980" s="43" t="s">
        <v>1264</v>
      </c>
      <c r="C3980" s="6" t="s">
        <v>5373</v>
      </c>
      <c r="D3980" s="193">
        <v>2251.3629999999998</v>
      </c>
      <c r="E3980" s="193">
        <v>1515.8570999999999</v>
      </c>
      <c r="F3980" s="193">
        <v>232.24099000000001</v>
      </c>
      <c r="G3980" s="193">
        <v>19.475159000000001</v>
      </c>
      <c r="H3980" s="193">
        <v>7.2955981999999997</v>
      </c>
      <c r="I3980" s="193">
        <v>66.940100000000001</v>
      </c>
      <c r="J3980" s="193">
        <v>31.453531999999999</v>
      </c>
      <c r="K3980" s="193">
        <v>1.0540585</v>
      </c>
      <c r="L3980" s="193">
        <v>377.04651999999999</v>
      </c>
      <c r="M3980" s="193">
        <v>0</v>
      </c>
      <c r="N3980" s="193">
        <v>0</v>
      </c>
      <c r="O3980" s="193">
        <v>0</v>
      </c>
      <c r="P3980" s="199">
        <f t="shared" si="756"/>
        <v>11228.57111111111</v>
      </c>
      <c r="Q3980" s="240">
        <v>99441.607000000004</v>
      </c>
      <c r="R3980" s="99">
        <v>77588.839000000007</v>
      </c>
      <c r="S3980" s="99">
        <v>17012.240000000002</v>
      </c>
      <c r="T3980" s="99">
        <v>0.22252</v>
      </c>
      <c r="U3980" s="99">
        <v>515.59</v>
      </c>
      <c r="V3980" s="99">
        <v>87.415499999999994</v>
      </c>
      <c r="W3980" s="99">
        <v>4237.3</v>
      </c>
      <c r="X3980" s="241">
        <f t="shared" si="757"/>
        <v>954.52587055008996</v>
      </c>
      <c r="Y3980" s="241">
        <f t="shared" si="758"/>
        <v>417.77558735400004</v>
      </c>
      <c r="Z3980" s="241">
        <f t="shared" si="759"/>
        <v>341.57573099608999</v>
      </c>
      <c r="AA3980" s="241">
        <f t="shared" si="760"/>
        <v>195.17455220000002</v>
      </c>
      <c r="AB3980" s="258">
        <v>311.25096000000002</v>
      </c>
      <c r="AC3980" s="258">
        <v>3.2352409999999998E-2</v>
      </c>
      <c r="AD3980" s="258">
        <v>35.34375</v>
      </c>
      <c r="AE3980" s="258">
        <v>2.6649334E-2</v>
      </c>
      <c r="AF3980" s="258">
        <v>70.566799000000003</v>
      </c>
      <c r="AG3980" s="258">
        <v>0.55507660999999997</v>
      </c>
      <c r="AH3980" s="258">
        <v>203.71874</v>
      </c>
      <c r="AI3980" s="258">
        <v>0.35714685000000002</v>
      </c>
      <c r="AJ3980" s="258">
        <v>0.16792396000000001</v>
      </c>
      <c r="AK3980" s="258">
        <v>0.15954908000000001</v>
      </c>
      <c r="AL3980" s="258">
        <v>3.0992915999999999E-2</v>
      </c>
      <c r="AM3980" s="258">
        <v>1.0089009E-4</v>
      </c>
      <c r="AN3980" s="258">
        <v>3.1033873000000001</v>
      </c>
      <c r="AO3980" s="258">
        <v>54.263216</v>
      </c>
      <c r="AP3980" s="258">
        <v>79.774674000000005</v>
      </c>
      <c r="AQ3980" s="258">
        <v>1.0958022000000001</v>
      </c>
      <c r="AR3980" s="258">
        <v>194.07875000000001</v>
      </c>
      <c r="AT3980" s="193"/>
      <c r="AU3980" s="193"/>
      <c r="AV3980" s="193"/>
      <c r="AW3980" s="193"/>
      <c r="AX3980" s="193"/>
      <c r="AY3980" s="193"/>
      <c r="AZ3980" s="193"/>
      <c r="BA3980" s="193"/>
      <c r="BB3980" s="193"/>
      <c r="BC3980" s="193"/>
      <c r="BD3980" s="193"/>
      <c r="BE3980" s="315"/>
      <c r="BF3980" s="315"/>
      <c r="BG3980" s="315"/>
      <c r="BH3980" s="315"/>
      <c r="BI3980" s="315"/>
      <c r="BJ3980" s="315"/>
      <c r="BK3980" s="315"/>
    </row>
    <row r="3981" spans="1:63" x14ac:dyDescent="0.25">
      <c r="A3981" s="9"/>
      <c r="B3981" s="43" t="s">
        <v>1264</v>
      </c>
      <c r="C3981" s="6" t="s">
        <v>5372</v>
      </c>
      <c r="D3981" s="193">
        <v>9631.7068999999992</v>
      </c>
      <c r="E3981" s="193">
        <v>4498.0349999999999</v>
      </c>
      <c r="F3981" s="193">
        <v>830.48569999999995</v>
      </c>
      <c r="G3981" s="193">
        <v>136.27106000000001</v>
      </c>
      <c r="H3981" s="193">
        <v>45.816540000000003</v>
      </c>
      <c r="I3981" s="193">
        <v>385.62268999999998</v>
      </c>
      <c r="J3981" s="193">
        <v>185.13669999999999</v>
      </c>
      <c r="K3981" s="193">
        <v>8.0627103000000009</v>
      </c>
      <c r="L3981" s="193">
        <v>3542.2764999999999</v>
      </c>
      <c r="M3981" s="193">
        <v>0</v>
      </c>
      <c r="N3981" s="193">
        <v>0</v>
      </c>
      <c r="O3981" s="193">
        <v>0</v>
      </c>
      <c r="P3981" s="199">
        <f t="shared" si="756"/>
        <v>33318.777777777774</v>
      </c>
      <c r="Q3981" s="240">
        <v>391776.84</v>
      </c>
      <c r="R3981" s="99">
        <v>297300.82</v>
      </c>
      <c r="S3981" s="99">
        <v>71848</v>
      </c>
      <c r="T3981" s="99">
        <v>0.81821999999999995</v>
      </c>
      <c r="U3981" s="99">
        <v>2329.3000000000002</v>
      </c>
      <c r="V3981" s="99">
        <v>513.899</v>
      </c>
      <c r="W3981" s="99">
        <v>19784</v>
      </c>
      <c r="X3981" s="241">
        <f t="shared" si="757"/>
        <v>3206.7956286403901</v>
      </c>
      <c r="Y3981" s="241">
        <f t="shared" si="758"/>
        <v>1507.208482515</v>
      </c>
      <c r="Z3981" s="241">
        <f t="shared" si="759"/>
        <v>945.42518212539017</v>
      </c>
      <c r="AA3981" s="241">
        <f t="shared" si="760"/>
        <v>754.16196400000001</v>
      </c>
      <c r="AB3981" s="258">
        <v>923.57379000000003</v>
      </c>
      <c r="AC3981" s="258">
        <v>9.4780063999999997E-2</v>
      </c>
      <c r="AD3981" s="258">
        <v>250.80405999999999</v>
      </c>
      <c r="AE3981" s="258">
        <v>8.4066551000000003E-2</v>
      </c>
      <c r="AF3981" s="258">
        <v>330.31353999999999</v>
      </c>
      <c r="AG3981" s="258">
        <v>2.3382459</v>
      </c>
      <c r="AH3981" s="258">
        <v>604.48503000000005</v>
      </c>
      <c r="AI3981" s="258">
        <v>1.3019750999999999</v>
      </c>
      <c r="AJ3981" s="258">
        <v>1.1946794000000001</v>
      </c>
      <c r="AK3981" s="258">
        <v>0.78767798</v>
      </c>
      <c r="AL3981" s="258">
        <v>0.24698485000000001</v>
      </c>
      <c r="AM3981" s="258">
        <v>8.0279538999999999E-4</v>
      </c>
      <c r="AN3981" s="258">
        <v>12.581531999999999</v>
      </c>
      <c r="AO3981" s="258">
        <v>131.04647</v>
      </c>
      <c r="AP3981" s="258">
        <v>193.78003000000001</v>
      </c>
      <c r="AQ3981" s="258">
        <v>10.186864</v>
      </c>
      <c r="AR3981" s="258">
        <v>743.9751</v>
      </c>
      <c r="AT3981" s="193"/>
      <c r="AU3981" s="193"/>
      <c r="AV3981" s="193"/>
      <c r="AW3981" s="193"/>
      <c r="AX3981" s="193"/>
      <c r="AY3981" s="193"/>
      <c r="AZ3981" s="193"/>
      <c r="BA3981" s="193"/>
      <c r="BB3981" s="193"/>
      <c r="BC3981" s="193"/>
      <c r="BD3981" s="193"/>
      <c r="BE3981" s="315"/>
      <c r="BF3981" s="315"/>
      <c r="BG3981" s="315"/>
      <c r="BH3981" s="315"/>
      <c r="BI3981" s="315"/>
      <c r="BJ3981" s="315"/>
      <c r="BK3981" s="315"/>
    </row>
    <row r="3982" spans="1:63" x14ac:dyDescent="0.25">
      <c r="A3982" s="9"/>
      <c r="B3982" s="43" t="s">
        <v>1264</v>
      </c>
      <c r="C3982" s="6" t="s">
        <v>5371</v>
      </c>
      <c r="D3982" s="193">
        <v>5451.1868000000004</v>
      </c>
      <c r="E3982" s="193">
        <v>3227.0837999999999</v>
      </c>
      <c r="F3982" s="193">
        <v>521.95721000000003</v>
      </c>
      <c r="G3982" s="193">
        <v>56.243040999999998</v>
      </c>
      <c r="H3982" s="193">
        <v>21.024272</v>
      </c>
      <c r="I3982" s="193">
        <v>183.90674999999999</v>
      </c>
      <c r="J3982" s="193">
        <v>87.057546000000002</v>
      </c>
      <c r="K3982" s="193">
        <v>3.3494259999999998</v>
      </c>
      <c r="L3982" s="193">
        <v>1350.5648000000001</v>
      </c>
      <c r="M3982" s="193">
        <v>0</v>
      </c>
      <c r="N3982" s="193">
        <v>0</v>
      </c>
      <c r="O3982" s="193">
        <v>0</v>
      </c>
      <c r="P3982" s="199">
        <f t="shared" si="756"/>
        <v>23904.324444444443</v>
      </c>
      <c r="Q3982" s="240">
        <v>230475.35</v>
      </c>
      <c r="R3982" s="99">
        <v>179381.06</v>
      </c>
      <c r="S3982" s="99">
        <v>39267.760000000002</v>
      </c>
      <c r="T3982" s="99">
        <v>0.51509000000000005</v>
      </c>
      <c r="U3982" s="99">
        <v>1262.9000000000001</v>
      </c>
      <c r="V3982" s="99">
        <v>239.1217</v>
      </c>
      <c r="W3982" s="99">
        <v>10324</v>
      </c>
      <c r="X3982" s="241">
        <f t="shared" si="757"/>
        <v>2134.4144639720598</v>
      </c>
      <c r="Y3982" s="241">
        <f t="shared" si="758"/>
        <v>941.44974514599994</v>
      </c>
      <c r="Z3982" s="241">
        <f t="shared" si="759"/>
        <v>740.34511542605992</v>
      </c>
      <c r="AA3982" s="241">
        <f t="shared" si="760"/>
        <v>452.61960340000002</v>
      </c>
      <c r="AB3982" s="258">
        <v>662.61581000000001</v>
      </c>
      <c r="AC3982" s="258">
        <v>6.8070373000000003E-2</v>
      </c>
      <c r="AD3982" s="258">
        <v>100.65826</v>
      </c>
      <c r="AE3982" s="258">
        <v>5.7871872999999997E-2</v>
      </c>
      <c r="AF3982" s="258">
        <v>176.77014</v>
      </c>
      <c r="AG3982" s="258">
        <v>1.2795928999999999</v>
      </c>
      <c r="AH3982" s="258">
        <v>433.69067000000001</v>
      </c>
      <c r="AI3982" s="258">
        <v>0.80713906999999996</v>
      </c>
      <c r="AJ3982" s="258">
        <v>0.48804592000000002</v>
      </c>
      <c r="AK3982" s="258">
        <v>0.40092745000000002</v>
      </c>
      <c r="AL3982" s="258">
        <v>9.7993062000000006E-2</v>
      </c>
      <c r="AM3982" s="258">
        <v>3.1762406E-4</v>
      </c>
      <c r="AN3982" s="258">
        <v>7.3754923000000003</v>
      </c>
      <c r="AO3982" s="258">
        <v>118.97775</v>
      </c>
      <c r="AP3982" s="258">
        <v>178.50677999999999</v>
      </c>
      <c r="AQ3982" s="258">
        <v>3.8487334</v>
      </c>
      <c r="AR3982" s="258">
        <v>448.77087</v>
      </c>
      <c r="AT3982" s="193"/>
      <c r="AU3982" s="193"/>
      <c r="AV3982" s="193"/>
      <c r="AW3982" s="193"/>
      <c r="AX3982" s="193"/>
      <c r="AY3982" s="193"/>
      <c r="AZ3982" s="193"/>
      <c r="BA3982" s="193"/>
      <c r="BB3982" s="193"/>
      <c r="BC3982" s="193"/>
      <c r="BD3982" s="193"/>
      <c r="BE3982" s="315"/>
      <c r="BF3982" s="315"/>
      <c r="BG3982" s="315"/>
      <c r="BH3982" s="315"/>
      <c r="BI3982" s="315"/>
      <c r="BJ3982" s="315"/>
      <c r="BK3982" s="315"/>
    </row>
    <row r="3983" spans="1:63" x14ac:dyDescent="0.25">
      <c r="A3983" s="9"/>
      <c r="B3983" s="43" t="s">
        <v>1264</v>
      </c>
      <c r="C3983" s="24" t="s">
        <v>5370</v>
      </c>
      <c r="D3983" s="172">
        <v>2570.8344999999999</v>
      </c>
      <c r="E3983" s="172">
        <v>1779.9545000000001</v>
      </c>
      <c r="F3983" s="172">
        <v>269.04755</v>
      </c>
      <c r="G3983" s="172">
        <v>20.797630999999999</v>
      </c>
      <c r="H3983" s="172">
        <v>7.9740169999999999</v>
      </c>
      <c r="I3983" s="172">
        <v>73.992453999999995</v>
      </c>
      <c r="J3983" s="172">
        <v>34.623896999999999</v>
      </c>
      <c r="K3983" s="172">
        <v>1.1163734000000001</v>
      </c>
      <c r="L3983" s="172">
        <v>383.32801000000001</v>
      </c>
      <c r="M3983" s="172">
        <v>0</v>
      </c>
      <c r="N3983" s="172">
        <v>0</v>
      </c>
      <c r="O3983" s="172">
        <v>0</v>
      </c>
      <c r="P3983" s="199">
        <f t="shared" si="756"/>
        <v>13184.848148148149</v>
      </c>
      <c r="Q3983" s="233">
        <v>113785.15</v>
      </c>
      <c r="R3983" s="96">
        <v>89213.649000000005</v>
      </c>
      <c r="S3983" s="96">
        <v>19146.96</v>
      </c>
      <c r="T3983" s="96">
        <v>0.25516</v>
      </c>
      <c r="U3983" s="96">
        <v>583.29</v>
      </c>
      <c r="V3983" s="96">
        <v>95.596100000000007</v>
      </c>
      <c r="W3983" s="96">
        <v>4745.3999999999996</v>
      </c>
      <c r="X3983" s="241">
        <f t="shared" si="757"/>
        <v>1118.8153688423099</v>
      </c>
      <c r="Y3983" s="241">
        <f t="shared" si="758"/>
        <v>483.68007079800009</v>
      </c>
      <c r="Z3983" s="241">
        <f t="shared" si="759"/>
        <v>410.87108014430993</v>
      </c>
      <c r="AA3983" s="241">
        <f t="shared" si="760"/>
        <v>224.26421790000001</v>
      </c>
      <c r="AB3983" s="241">
        <v>365.47834999999998</v>
      </c>
      <c r="AC3983" s="241">
        <v>3.7886897000000003E-2</v>
      </c>
      <c r="AD3983" s="241">
        <v>37.633547999999998</v>
      </c>
      <c r="AE3983" s="241">
        <v>3.1193291000000001E-2</v>
      </c>
      <c r="AF3983" s="241">
        <v>79.874312000000003</v>
      </c>
      <c r="AG3983" s="241">
        <v>0.62478060999999996</v>
      </c>
      <c r="AH3983" s="241">
        <v>239.21164999999999</v>
      </c>
      <c r="AI3983" s="241">
        <v>0.41303623</v>
      </c>
      <c r="AJ3983" s="241">
        <v>0.17882181</v>
      </c>
      <c r="AK3983" s="241">
        <v>0.17882028999999999</v>
      </c>
      <c r="AL3983" s="241">
        <v>3.2453869000000003E-2</v>
      </c>
      <c r="AM3983" s="241">
        <v>1.0564531E-4</v>
      </c>
      <c r="AN3983" s="241">
        <v>3.5642043000000001</v>
      </c>
      <c r="AO3983" s="241">
        <v>67.360744999999994</v>
      </c>
      <c r="AP3983" s="241">
        <v>99.931242999999995</v>
      </c>
      <c r="AQ3983" s="241">
        <v>1.1149779</v>
      </c>
      <c r="AR3983" s="241">
        <v>223.14923999999999</v>
      </c>
      <c r="AT3983" s="193"/>
      <c r="AU3983" s="193"/>
      <c r="AV3983" s="193"/>
      <c r="AW3983" s="193"/>
      <c r="AX3983" s="193"/>
      <c r="AY3983" s="193"/>
      <c r="AZ3983" s="193"/>
      <c r="BA3983" s="193"/>
      <c r="BB3983" s="193"/>
      <c r="BC3983" s="193"/>
      <c r="BD3983" s="193"/>
      <c r="BE3983" s="315"/>
      <c r="BF3983" s="315"/>
      <c r="BG3983" s="315"/>
      <c r="BH3983" s="315"/>
      <c r="BI3983" s="315"/>
      <c r="BJ3983" s="315"/>
      <c r="BK3983" s="315"/>
    </row>
    <row r="3984" spans="1:63" x14ac:dyDescent="0.25">
      <c r="A3984" s="9"/>
      <c r="B3984" s="43" t="s">
        <v>1264</v>
      </c>
      <c r="C3984" s="6" t="s">
        <v>5369</v>
      </c>
      <c r="D3984" s="193">
        <v>9841.1262000000006</v>
      </c>
      <c r="E3984" s="193">
        <v>4672.3846999999996</v>
      </c>
      <c r="F3984" s="193">
        <v>854.01787999999999</v>
      </c>
      <c r="G3984" s="193">
        <v>137.12655000000001</v>
      </c>
      <c r="H3984" s="193">
        <v>46.242640999999999</v>
      </c>
      <c r="I3984" s="193">
        <v>390.12896999999998</v>
      </c>
      <c r="J3984" s="193">
        <v>186.98024000000001</v>
      </c>
      <c r="K3984" s="193">
        <v>8.1029125000000004</v>
      </c>
      <c r="L3984" s="193">
        <v>3546.1423</v>
      </c>
      <c r="M3984" s="193">
        <v>0</v>
      </c>
      <c r="N3984" s="193">
        <v>0</v>
      </c>
      <c r="O3984" s="193">
        <v>0</v>
      </c>
      <c r="P3984" s="199">
        <f t="shared" si="756"/>
        <v>34610.25703703703</v>
      </c>
      <c r="Q3984" s="240">
        <v>400942.75</v>
      </c>
      <c r="R3984" s="99">
        <v>304769.33</v>
      </c>
      <c r="S3984" s="99">
        <v>73197.600000000006</v>
      </c>
      <c r="T3984" s="99">
        <v>0.83931999999999995</v>
      </c>
      <c r="U3984" s="99">
        <v>2373.8000000000002</v>
      </c>
      <c r="V3984" s="99">
        <v>519.18100000000004</v>
      </c>
      <c r="W3984" s="99">
        <v>20082</v>
      </c>
      <c r="X3984" s="241">
        <f t="shared" si="757"/>
        <v>3319.6490361361602</v>
      </c>
      <c r="Y3984" s="241">
        <f t="shared" si="758"/>
        <v>1550.496831614</v>
      </c>
      <c r="Z3984" s="241">
        <f t="shared" si="759"/>
        <v>996.30133352216001</v>
      </c>
      <c r="AA3984" s="241">
        <f t="shared" si="760"/>
        <v>772.85087099999998</v>
      </c>
      <c r="AB3984" s="258">
        <v>959.3732</v>
      </c>
      <c r="AC3984" s="258">
        <v>9.8322897000000006E-2</v>
      </c>
      <c r="AD3984" s="258">
        <v>252.30112</v>
      </c>
      <c r="AE3984" s="258">
        <v>8.6945517E-2</v>
      </c>
      <c r="AF3984" s="258">
        <v>336.25482</v>
      </c>
      <c r="AG3984" s="258">
        <v>2.3824231999999999</v>
      </c>
      <c r="AH3984" s="258">
        <v>627.91647</v>
      </c>
      <c r="AI3984" s="258">
        <v>1.337771</v>
      </c>
      <c r="AJ3984" s="258">
        <v>1.2017504000000001</v>
      </c>
      <c r="AK3984" s="258">
        <v>0.79969900000000005</v>
      </c>
      <c r="AL3984" s="258">
        <v>0.24793224999999999</v>
      </c>
      <c r="AM3984" s="258">
        <v>8.0587216000000002E-4</v>
      </c>
      <c r="AN3984" s="258">
        <v>12.887625</v>
      </c>
      <c r="AO3984" s="258">
        <v>141.52538000000001</v>
      </c>
      <c r="AP3984" s="258">
        <v>210.38390000000001</v>
      </c>
      <c r="AQ3984" s="258">
        <v>10.198891</v>
      </c>
      <c r="AR3984" s="258">
        <v>762.65197999999998</v>
      </c>
      <c r="AT3984" s="193"/>
      <c r="AU3984" s="193"/>
      <c r="AV3984" s="193"/>
      <c r="AW3984" s="193"/>
      <c r="AX3984" s="193"/>
      <c r="AY3984" s="193"/>
      <c r="AZ3984" s="193"/>
      <c r="BA3984" s="193"/>
      <c r="BB3984" s="193"/>
      <c r="BC3984" s="193"/>
      <c r="BD3984" s="193"/>
      <c r="BE3984" s="315"/>
      <c r="BF3984" s="315"/>
      <c r="BG3984" s="315"/>
      <c r="BH3984" s="315"/>
      <c r="BI3984" s="315"/>
      <c r="BJ3984" s="315"/>
      <c r="BK3984" s="315"/>
    </row>
    <row r="3985" spans="1:63" x14ac:dyDescent="0.25">
      <c r="A3985" s="9"/>
      <c r="B3985" s="43" t="s">
        <v>1264</v>
      </c>
      <c r="C3985" s="24" t="s">
        <v>5368</v>
      </c>
      <c r="D3985" s="172">
        <v>5665.3816999999999</v>
      </c>
      <c r="E3985" s="172">
        <v>3404.2802999999999</v>
      </c>
      <c r="F3985" s="172">
        <v>546.58581000000004</v>
      </c>
      <c r="G3985" s="172">
        <v>57.125551000000002</v>
      </c>
      <c r="H3985" s="172">
        <v>21.476938000000001</v>
      </c>
      <c r="I3985" s="172">
        <v>188.62404000000001</v>
      </c>
      <c r="J3985" s="172">
        <v>89.157156999999998</v>
      </c>
      <c r="K3985" s="172">
        <v>3.3911305</v>
      </c>
      <c r="L3985" s="172">
        <v>1354.7408</v>
      </c>
      <c r="M3985" s="172">
        <v>0</v>
      </c>
      <c r="N3985" s="172">
        <v>0</v>
      </c>
      <c r="O3985" s="172">
        <v>0</v>
      </c>
      <c r="P3985" s="199">
        <f t="shared" si="756"/>
        <v>25216.891111111108</v>
      </c>
      <c r="Q3985" s="233">
        <v>240066.3</v>
      </c>
      <c r="R3985" s="96">
        <v>187165.26</v>
      </c>
      <c r="S3985" s="96">
        <v>40689.599999999999</v>
      </c>
      <c r="T3985" s="96">
        <v>0.53695999999999999</v>
      </c>
      <c r="U3985" s="96">
        <v>1308.3</v>
      </c>
      <c r="V3985" s="96">
        <v>244.59989999999999</v>
      </c>
      <c r="W3985" s="96">
        <v>10658</v>
      </c>
      <c r="X3985" s="241">
        <f t="shared" si="757"/>
        <v>2244.43053027931</v>
      </c>
      <c r="Y3985" s="241">
        <f t="shared" si="758"/>
        <v>985.644924575</v>
      </c>
      <c r="Z3985" s="241">
        <f t="shared" si="759"/>
        <v>786.68700690431001</v>
      </c>
      <c r="AA3985" s="241">
        <f t="shared" si="760"/>
        <v>472.09859879999999</v>
      </c>
      <c r="AB3985" s="241">
        <v>698.99973999999997</v>
      </c>
      <c r="AC3985" s="241">
        <v>7.1776018999999996E-2</v>
      </c>
      <c r="AD3985" s="241">
        <v>102.19172</v>
      </c>
      <c r="AE3985" s="241">
        <v>6.0909555999999997E-2</v>
      </c>
      <c r="AF3985" s="241">
        <v>182.99477999999999</v>
      </c>
      <c r="AG3985" s="241">
        <v>1.3259989999999999</v>
      </c>
      <c r="AH3985" s="241">
        <v>457.50468000000001</v>
      </c>
      <c r="AI3985" s="241">
        <v>0.84454333999999998</v>
      </c>
      <c r="AJ3985" s="241">
        <v>0.49531737999999997</v>
      </c>
      <c r="AK3985" s="241">
        <v>0.41377983000000002</v>
      </c>
      <c r="AL3985" s="241">
        <v>9.8972044999999995E-2</v>
      </c>
      <c r="AM3985" s="241">
        <v>3.2080930999999998E-4</v>
      </c>
      <c r="AN3985" s="241">
        <v>7.6847835</v>
      </c>
      <c r="AO3985" s="241">
        <v>127.71704</v>
      </c>
      <c r="AP3985" s="241">
        <v>191.92757</v>
      </c>
      <c r="AQ3985" s="241">
        <v>3.8615387999999999</v>
      </c>
      <c r="AR3985" s="241">
        <v>468.23705999999999</v>
      </c>
      <c r="AT3985" s="193"/>
      <c r="AU3985" s="193"/>
      <c r="AV3985" s="193"/>
      <c r="AW3985" s="193"/>
      <c r="AX3985" s="193"/>
      <c r="AY3985" s="193"/>
      <c r="AZ3985" s="193"/>
      <c r="BA3985" s="193"/>
      <c r="BB3985" s="193"/>
      <c r="BC3985" s="193"/>
      <c r="BD3985" s="193"/>
      <c r="BE3985" s="315"/>
      <c r="BF3985" s="315"/>
      <c r="BG3985" s="315"/>
      <c r="BH3985" s="315"/>
      <c r="BI3985" s="315"/>
      <c r="BJ3985" s="315"/>
      <c r="BK3985" s="315"/>
    </row>
    <row r="3986" spans="1:63" x14ac:dyDescent="0.25">
      <c r="A3986" s="9"/>
      <c r="B3986" s="43" t="s">
        <v>1264</v>
      </c>
      <c r="C3986" s="24" t="s">
        <v>5367</v>
      </c>
      <c r="D3986" s="172">
        <v>2692.9364999999998</v>
      </c>
      <c r="E3986" s="172">
        <v>1881.3045999999999</v>
      </c>
      <c r="F3986" s="172">
        <v>282.90071999999998</v>
      </c>
      <c r="G3986" s="172">
        <v>21.299386999999999</v>
      </c>
      <c r="H3986" s="172">
        <v>8.2263000000000002</v>
      </c>
      <c r="I3986" s="172">
        <v>76.640167000000005</v>
      </c>
      <c r="J3986" s="172">
        <v>35.752907999999998</v>
      </c>
      <c r="K3986" s="172">
        <v>1.1399294</v>
      </c>
      <c r="L3986" s="172">
        <v>385.67254000000003</v>
      </c>
      <c r="M3986" s="172">
        <v>0</v>
      </c>
      <c r="N3986" s="172">
        <v>0</v>
      </c>
      <c r="O3986" s="172">
        <v>0</v>
      </c>
      <c r="P3986" s="199">
        <f t="shared" si="756"/>
        <v>13935.589629629629</v>
      </c>
      <c r="Q3986" s="233">
        <v>119178.04</v>
      </c>
      <c r="R3986" s="96">
        <v>93596.042000000001</v>
      </c>
      <c r="S3986" s="96">
        <v>19946.64</v>
      </c>
      <c r="T3986" s="96">
        <v>0.26752999999999999</v>
      </c>
      <c r="U3986" s="96">
        <v>609.20000000000005</v>
      </c>
      <c r="V3986" s="96">
        <v>98.692599999999999</v>
      </c>
      <c r="W3986" s="96">
        <v>4927.2</v>
      </c>
      <c r="X3986" s="241">
        <f t="shared" si="757"/>
        <v>1182.3652353295199</v>
      </c>
      <c r="Y3986" s="241">
        <f t="shared" si="758"/>
        <v>508.89088778000001</v>
      </c>
      <c r="Z3986" s="241">
        <f t="shared" si="759"/>
        <v>438.24368664951999</v>
      </c>
      <c r="AA3986" s="241">
        <f t="shared" si="760"/>
        <v>235.2306609</v>
      </c>
      <c r="AB3986" s="241">
        <v>386.28865999999999</v>
      </c>
      <c r="AC3986" s="241">
        <v>3.9966686000000001E-2</v>
      </c>
      <c r="AD3986" s="241">
        <v>38.506185000000002</v>
      </c>
      <c r="AE3986" s="241">
        <v>3.2893604E-2</v>
      </c>
      <c r="AF3986" s="241">
        <v>83.372257000000005</v>
      </c>
      <c r="AG3986" s="241">
        <v>0.65092549</v>
      </c>
      <c r="AH3986" s="241">
        <v>252.83242000000001</v>
      </c>
      <c r="AI3986" s="241">
        <v>0.43409486000000003</v>
      </c>
      <c r="AJ3986" s="241">
        <v>0.18296475000000001</v>
      </c>
      <c r="AK3986" s="241">
        <v>0.18596720999999999</v>
      </c>
      <c r="AL3986" s="241">
        <v>3.3005888999999997E-2</v>
      </c>
      <c r="AM3986" s="241">
        <v>1.0744052E-4</v>
      </c>
      <c r="AN3986" s="241">
        <v>3.7413284999999998</v>
      </c>
      <c r="AO3986" s="241">
        <v>72.663417999999993</v>
      </c>
      <c r="AP3986" s="241">
        <v>108.17037999999999</v>
      </c>
      <c r="AQ3986" s="241">
        <v>1.1221509000000001</v>
      </c>
      <c r="AR3986" s="241">
        <v>234.10851</v>
      </c>
      <c r="AT3986" s="193"/>
      <c r="AU3986" s="193"/>
      <c r="AV3986" s="193"/>
      <c r="AW3986" s="193"/>
      <c r="AX3986" s="193"/>
      <c r="AY3986" s="193"/>
      <c r="AZ3986" s="193"/>
      <c r="BA3986" s="193"/>
      <c r="BB3986" s="193"/>
      <c r="BC3986" s="193"/>
      <c r="BD3986" s="193"/>
      <c r="BE3986" s="315"/>
      <c r="BF3986" s="315"/>
      <c r="BG3986" s="315"/>
      <c r="BH3986" s="315"/>
      <c r="BI3986" s="315"/>
      <c r="BJ3986" s="315"/>
      <c r="BK3986" s="315"/>
    </row>
    <row r="3987" spans="1:63" x14ac:dyDescent="0.25">
      <c r="A3987" s="45" t="s">
        <v>633</v>
      </c>
      <c r="B3987" s="45"/>
      <c r="C3987" s="43"/>
      <c r="D3987" s="199"/>
      <c r="E3987" s="199"/>
      <c r="F3987" s="199"/>
      <c r="G3987" s="199"/>
      <c r="H3987" s="199"/>
      <c r="I3987" s="199"/>
      <c r="J3987" s="199"/>
      <c r="K3987" s="199"/>
      <c r="L3987" s="199"/>
      <c r="M3987" s="199"/>
      <c r="N3987" s="199"/>
      <c r="O3987" s="199"/>
      <c r="P3987" s="199"/>
      <c r="Q3987" s="239"/>
      <c r="R3987" s="97"/>
      <c r="S3987" s="97"/>
      <c r="T3987" s="97"/>
      <c r="U3987" s="97"/>
      <c r="V3987" s="97"/>
      <c r="W3987" s="97"/>
      <c r="X3987" s="259"/>
      <c r="Y3987" s="259"/>
      <c r="Z3987" s="259"/>
      <c r="AA3987" s="258"/>
      <c r="AB3987" s="258"/>
      <c r="AC3987" s="258"/>
      <c r="AD3987" s="258"/>
      <c r="AE3987" s="258"/>
      <c r="AF3987" s="258"/>
      <c r="AG3987" s="258"/>
      <c r="AH3987" s="258"/>
      <c r="AI3987" s="258"/>
      <c r="AJ3987" s="258"/>
      <c r="AK3987" s="258"/>
      <c r="AL3987" s="258"/>
      <c r="AM3987" s="258"/>
      <c r="AN3987" s="258"/>
      <c r="AO3987" s="258"/>
      <c r="AP3987" s="258"/>
      <c r="AQ3987" s="258"/>
      <c r="AR3987" s="258"/>
      <c r="AT3987" s="193"/>
      <c r="AU3987" s="193"/>
      <c r="AV3987" s="193"/>
      <c r="AW3987" s="193"/>
      <c r="AX3987" s="193"/>
      <c r="AY3987" s="193"/>
      <c r="AZ3987" s="193"/>
      <c r="BA3987" s="193"/>
      <c r="BB3987" s="193"/>
      <c r="BC3987" s="193"/>
      <c r="BD3987" s="193"/>
      <c r="BE3987" s="315"/>
      <c r="BF3987" s="315"/>
      <c r="BG3987" s="315"/>
      <c r="BH3987" s="315"/>
      <c r="BI3987" s="315"/>
      <c r="BJ3987" s="315"/>
      <c r="BK3987" s="315"/>
    </row>
    <row r="3988" spans="1:63" x14ac:dyDescent="0.25">
      <c r="A3988" s="9"/>
      <c r="B3988" s="43" t="s">
        <v>4654</v>
      </c>
      <c r="C3988" s="25" t="s">
        <v>1269</v>
      </c>
      <c r="D3988" s="193">
        <v>2.2677275E-2</v>
      </c>
      <c r="E3988" s="193">
        <v>1.2359808E-2</v>
      </c>
      <c r="F3988" s="193">
        <v>6.7417051999999998E-3</v>
      </c>
      <c r="G3988" s="193">
        <v>8.1578213E-5</v>
      </c>
      <c r="H3988" s="193">
        <v>9.9470924999999998E-5</v>
      </c>
      <c r="I3988" s="193">
        <v>2.7470026999999999E-3</v>
      </c>
      <c r="J3988" s="193">
        <v>2.4463201000000001E-4</v>
      </c>
      <c r="K3988" s="193">
        <v>5.7923464000000002E-6</v>
      </c>
      <c r="L3988" s="193">
        <v>3.9728541999999999E-4</v>
      </c>
      <c r="M3988" s="193">
        <v>0</v>
      </c>
      <c r="N3988" s="193">
        <v>0</v>
      </c>
      <c r="O3988" s="193">
        <v>0</v>
      </c>
      <c r="P3988" s="199">
        <f>E3988/0.135</f>
        <v>9.1554133333333329E-2</v>
      </c>
      <c r="Q3988" s="240">
        <v>1.3820949</v>
      </c>
      <c r="R3988" s="99">
        <v>1.3499486999999999</v>
      </c>
      <c r="S3988" s="99">
        <v>2.6880000000000001E-2</v>
      </c>
      <c r="T3988" s="99">
        <v>1.7855000000000001E-6</v>
      </c>
      <c r="U3988" s="99">
        <v>1.1497E-3</v>
      </c>
      <c r="V3988" s="99">
        <v>4.9832710000000005E-4</v>
      </c>
      <c r="W3988" s="99">
        <v>3.6164000000000001E-3</v>
      </c>
      <c r="X3988" s="241">
        <f>SUM(Y3988:AA3988)</f>
        <v>9.7413482242492497E-3</v>
      </c>
      <c r="Y3988" s="241">
        <f>SUM(AB3988:AG3988)</f>
        <v>4.5354324700899997E-3</v>
      </c>
      <c r="Z3988" s="241">
        <f>SUM(AH3988:AP3988)</f>
        <v>1.8303079876592499E-3</v>
      </c>
      <c r="AA3988" s="241">
        <f>SUM(AQ3988:AR3988)</f>
        <v>3.3756077664999998E-3</v>
      </c>
      <c r="AB3988" s="258">
        <v>2.5378606000000001E-3</v>
      </c>
      <c r="AC3988" s="258">
        <v>5.9644948999999997E-7</v>
      </c>
      <c r="AD3988" s="258">
        <v>6.9670624000000002E-5</v>
      </c>
      <c r="AE3988" s="258">
        <v>9.7757610000000009E-7</v>
      </c>
      <c r="AF3988" s="258">
        <v>1.9254686E-3</v>
      </c>
      <c r="AG3988" s="258">
        <v>8.5862049999999996E-7</v>
      </c>
      <c r="AH3988" s="258">
        <v>1.661083E-3</v>
      </c>
      <c r="AI3988" s="258">
        <v>9.8478738E-6</v>
      </c>
      <c r="AJ3988" s="258">
        <v>4.5352013E-7</v>
      </c>
      <c r="AK3988" s="258">
        <v>2.4515979E-6</v>
      </c>
      <c r="AL3988" s="258">
        <v>7.6453398999999995E-8</v>
      </c>
      <c r="AM3988" s="258">
        <v>2.7583024999999999E-10</v>
      </c>
      <c r="AN3988" s="258">
        <v>3.0835549999999998E-6</v>
      </c>
      <c r="AO3988" s="258">
        <v>7.6875215999999992E-6</v>
      </c>
      <c r="AP3988" s="258">
        <v>1.4562418999999999E-4</v>
      </c>
      <c r="AQ3988" s="258">
        <v>1.1493665E-6</v>
      </c>
      <c r="AR3988" s="258">
        <v>3.3744584E-3</v>
      </c>
      <c r="AT3988" s="193"/>
      <c r="AU3988" s="193"/>
      <c r="AV3988" s="193"/>
      <c r="AW3988" s="193"/>
      <c r="AX3988" s="193"/>
      <c r="AY3988" s="193"/>
      <c r="AZ3988" s="193"/>
      <c r="BA3988" s="193"/>
      <c r="BB3988" s="193"/>
      <c r="BC3988" s="193"/>
      <c r="BD3988" s="193"/>
      <c r="BE3988" s="315"/>
      <c r="BF3988" s="315"/>
      <c r="BG3988" s="315"/>
      <c r="BH3988" s="315"/>
      <c r="BI3988" s="315"/>
      <c r="BJ3988" s="315"/>
      <c r="BK3988" s="315"/>
    </row>
    <row r="3989" spans="1:63" x14ac:dyDescent="0.25">
      <c r="A3989" s="9"/>
      <c r="B3989" s="43" t="s">
        <v>4654</v>
      </c>
      <c r="C3989" s="25" t="s">
        <v>1268</v>
      </c>
      <c r="D3989" s="193">
        <v>2.5308387000000002E-2</v>
      </c>
      <c r="E3989" s="193">
        <v>1.3226818E-2</v>
      </c>
      <c r="F3989" s="193">
        <v>6.9345780000000003E-3</v>
      </c>
      <c r="G3989" s="193">
        <v>1.2020479E-4</v>
      </c>
      <c r="H3989" s="193">
        <v>1.1175354E-4</v>
      </c>
      <c r="I3989" s="193">
        <v>2.8646913E-3</v>
      </c>
      <c r="J3989" s="193">
        <v>2.9767939999999999E-4</v>
      </c>
      <c r="K3989" s="193">
        <v>8.4522951E-6</v>
      </c>
      <c r="L3989" s="193">
        <v>1.7442092000000001E-3</v>
      </c>
      <c r="M3989" s="193">
        <v>0</v>
      </c>
      <c r="N3989" s="193">
        <v>0</v>
      </c>
      <c r="O3989" s="193">
        <v>0</v>
      </c>
      <c r="P3989" s="199">
        <f>E3989/0.135</f>
        <v>9.7976429629629616E-2</v>
      </c>
      <c r="Q3989" s="240">
        <v>1.5405137</v>
      </c>
      <c r="R3989" s="99">
        <v>1.4875598000000001</v>
      </c>
      <c r="S3989" s="99">
        <v>4.228672E-2</v>
      </c>
      <c r="T3989" s="99">
        <v>1.8915E-6</v>
      </c>
      <c r="U3989" s="99">
        <v>2.2723000000000001E-3</v>
      </c>
      <c r="V3989" s="99">
        <v>7.6704599999999996E-4</v>
      </c>
      <c r="W3989" s="99">
        <v>7.6258999999999997E-3</v>
      </c>
      <c r="X3989" s="241">
        <f>SUM(Y3989:AA3989)</f>
        <v>1.053174643139543E-2</v>
      </c>
      <c r="Y3989" s="241">
        <f>SUM(AB3989:AG3989)</f>
        <v>4.84787637853E-3</v>
      </c>
      <c r="Z3989" s="241">
        <f>SUM(AH3989:AP3989)</f>
        <v>1.9603449972654301E-3</v>
      </c>
      <c r="AA3989" s="241">
        <f>SUM(AQ3989:AR3989)</f>
        <v>3.7235250556E-3</v>
      </c>
      <c r="AB3989" s="258">
        <v>2.7158783999999998E-3</v>
      </c>
      <c r="AC3989" s="258">
        <v>6.4233317999999995E-7</v>
      </c>
      <c r="AD3989" s="258">
        <v>1.2089696E-4</v>
      </c>
      <c r="AE3989" s="258">
        <v>9.9624724999999997E-7</v>
      </c>
      <c r="AF3989" s="258">
        <v>2.0081401999999999E-3</v>
      </c>
      <c r="AG3989" s="258">
        <v>1.3222381E-6</v>
      </c>
      <c r="AH3989" s="258">
        <v>1.7775925999999999E-3</v>
      </c>
      <c r="AI3989" s="258">
        <v>1.0159645999999999E-5</v>
      </c>
      <c r="AJ3989" s="258">
        <v>7.8495918000000005E-7</v>
      </c>
      <c r="AK3989" s="258">
        <v>2.6729961999999998E-6</v>
      </c>
      <c r="AL3989" s="258">
        <v>1.5452451000000001E-7</v>
      </c>
      <c r="AM3989" s="258">
        <v>5.2247542999999995E-10</v>
      </c>
      <c r="AN3989" s="258">
        <v>7.3334555000000001E-6</v>
      </c>
      <c r="AO3989" s="258">
        <v>9.8102434000000004E-6</v>
      </c>
      <c r="AP3989" s="258">
        <v>1.5183604999999999E-4</v>
      </c>
      <c r="AQ3989" s="258">
        <v>4.6475556000000001E-6</v>
      </c>
      <c r="AR3989" s="258">
        <v>3.7188774999999999E-3</v>
      </c>
      <c r="AT3989" s="193"/>
      <c r="AU3989" s="193"/>
      <c r="AV3989" s="193"/>
      <c r="AW3989" s="193"/>
      <c r="AX3989" s="193"/>
      <c r="AY3989" s="193"/>
      <c r="AZ3989" s="193"/>
      <c r="BA3989" s="193"/>
      <c r="BB3989" s="193"/>
      <c r="BC3989" s="193"/>
      <c r="BD3989" s="193"/>
      <c r="BE3989" s="315"/>
      <c r="BF3989" s="315"/>
      <c r="BG3989" s="315"/>
      <c r="BH3989" s="315"/>
      <c r="BI3989" s="315"/>
      <c r="BJ3989" s="315"/>
      <c r="BK3989" s="315"/>
    </row>
    <row r="3990" spans="1:63" x14ac:dyDescent="0.25">
      <c r="A3990" s="9"/>
      <c r="B3990" s="43" t="s">
        <v>4654</v>
      </c>
      <c r="C3990" s="25" t="s">
        <v>1267</v>
      </c>
      <c r="D3990" s="193">
        <v>2.5830365000000001E-2</v>
      </c>
      <c r="E3990" s="193">
        <v>1.1755735E-2</v>
      </c>
      <c r="F3990" s="193">
        <v>8.7474448000000003E-3</v>
      </c>
      <c r="G3990" s="193">
        <v>5.7675071E-5</v>
      </c>
      <c r="H3990" s="193">
        <v>1.9022194999999999E-4</v>
      </c>
      <c r="I3990" s="193">
        <v>4.7786299999999999E-3</v>
      </c>
      <c r="J3990" s="193">
        <v>2.1157622000000001E-4</v>
      </c>
      <c r="K3990" s="193">
        <v>1.3824758E-6</v>
      </c>
      <c r="L3990" s="193">
        <v>8.7699265E-5</v>
      </c>
      <c r="M3990" s="193">
        <v>0</v>
      </c>
      <c r="N3990" s="193">
        <v>0</v>
      </c>
      <c r="O3990" s="193">
        <v>0</v>
      </c>
      <c r="P3990" s="199">
        <f>E3990/0.135</f>
        <v>8.7079518518518514E-2</v>
      </c>
      <c r="Q3990" s="240">
        <v>1.2834612000000001</v>
      </c>
      <c r="R3990" s="99">
        <v>1.2635406</v>
      </c>
      <c r="S3990" s="99">
        <v>1.6880639999999999E-2</v>
      </c>
      <c r="T3990" s="99">
        <v>1.7060000000000001E-6</v>
      </c>
      <c r="U3990" s="99">
        <v>6.8002999999999998E-4</v>
      </c>
      <c r="V3990" s="99">
        <v>3.1244889999999998E-4</v>
      </c>
      <c r="W3990" s="99">
        <v>2.0458E-3</v>
      </c>
      <c r="X3990" s="241">
        <f>SUM(Y3990:AA3990)</f>
        <v>1.0045232105123651E-2</v>
      </c>
      <c r="Y3990" s="241">
        <f>SUM(AB3990:AG3990)</f>
        <v>5.1435281826499998E-3</v>
      </c>
      <c r="Z3990" s="241">
        <f>SUM(AH3990:AP3990)</f>
        <v>1.7433122355436498E-3</v>
      </c>
      <c r="AA3990" s="241">
        <f>SUM(AQ3990:AR3990)</f>
        <v>3.1583916869299998E-3</v>
      </c>
      <c r="AB3990" s="258">
        <v>2.4138163000000002E-3</v>
      </c>
      <c r="AC3990" s="258">
        <v>5.6818477999999997E-7</v>
      </c>
      <c r="AD3990" s="258">
        <v>4.5315823E-5</v>
      </c>
      <c r="AE3990" s="258">
        <v>1.2300464E-6</v>
      </c>
      <c r="AF3990" s="258">
        <v>2.6820587E-3</v>
      </c>
      <c r="AG3990" s="258">
        <v>5.3912846999999999E-7</v>
      </c>
      <c r="AH3990" s="258">
        <v>1.5798845999999999E-3</v>
      </c>
      <c r="AI3990" s="258">
        <v>1.2737334000000001E-5</v>
      </c>
      <c r="AJ3990" s="258">
        <v>2.5365012999999999E-7</v>
      </c>
      <c r="AK3990" s="258">
        <v>1.9815776999999998E-6</v>
      </c>
      <c r="AL3990" s="258">
        <v>4.7308609999999998E-8</v>
      </c>
      <c r="AM3990" s="258">
        <v>1.9440365E-10</v>
      </c>
      <c r="AN3990" s="258">
        <v>1.3909629999999999E-6</v>
      </c>
      <c r="AO3990" s="258">
        <v>6.5730477000000002E-6</v>
      </c>
      <c r="AP3990" s="258">
        <v>1.4044356000000001E-4</v>
      </c>
      <c r="AQ3990" s="258">
        <v>2.5808692999999998E-7</v>
      </c>
      <c r="AR3990" s="258">
        <v>3.1581335999999998E-3</v>
      </c>
      <c r="AT3990" s="193"/>
      <c r="AU3990" s="193"/>
      <c r="AV3990" s="193"/>
      <c r="AW3990" s="193"/>
      <c r="AX3990" s="193"/>
      <c r="AY3990" s="193"/>
      <c r="AZ3990" s="193"/>
      <c r="BA3990" s="193"/>
      <c r="BB3990" s="193"/>
      <c r="BC3990" s="193"/>
      <c r="BD3990" s="193"/>
      <c r="BE3990" s="315"/>
      <c r="BF3990" s="315"/>
      <c r="BG3990" s="315"/>
      <c r="BH3990" s="315"/>
      <c r="BI3990" s="315"/>
      <c r="BJ3990" s="315"/>
      <c r="BK3990" s="315"/>
    </row>
    <row r="3991" spans="1:63" x14ac:dyDescent="0.25">
      <c r="A3991" s="45" t="s">
        <v>2832</v>
      </c>
      <c r="B3991" s="45"/>
      <c r="C3991" s="43"/>
      <c r="D3991" s="199"/>
      <c r="E3991" s="199"/>
      <c r="F3991" s="199"/>
      <c r="G3991" s="199"/>
      <c r="H3991" s="199"/>
      <c r="I3991" s="199"/>
      <c r="J3991" s="199"/>
      <c r="K3991" s="199"/>
      <c r="L3991" s="199"/>
      <c r="M3991" s="199"/>
      <c r="N3991" s="199"/>
      <c r="O3991" s="199"/>
      <c r="P3991" s="199"/>
      <c r="Q3991" s="239"/>
      <c r="R3991" s="97"/>
      <c r="S3991" s="97"/>
      <c r="T3991" s="97"/>
      <c r="U3991" s="97"/>
      <c r="V3991" s="97"/>
      <c r="W3991" s="97"/>
      <c r="X3991" s="259"/>
      <c r="Y3991" s="259"/>
      <c r="Z3991" s="259"/>
      <c r="AA3991" s="258"/>
      <c r="AB3991" s="258"/>
      <c r="AC3991" s="258"/>
      <c r="AD3991" s="258"/>
      <c r="AE3991" s="258"/>
      <c r="AF3991" s="258"/>
      <c r="AG3991" s="258"/>
      <c r="AH3991" s="258"/>
      <c r="AI3991" s="258"/>
      <c r="AJ3991" s="258"/>
      <c r="AK3991" s="258"/>
      <c r="AL3991" s="258"/>
      <c r="AM3991" s="258"/>
      <c r="AN3991" s="258"/>
      <c r="AO3991" s="258"/>
      <c r="AP3991" s="258"/>
      <c r="AQ3991" s="258"/>
      <c r="AR3991" s="258"/>
      <c r="AT3991" s="193"/>
      <c r="AU3991" s="193"/>
      <c r="AV3991" s="193"/>
      <c r="AW3991" s="193"/>
      <c r="AX3991" s="193"/>
      <c r="AY3991" s="193"/>
      <c r="AZ3991" s="193"/>
      <c r="BA3991" s="193"/>
      <c r="BB3991" s="193"/>
      <c r="BC3991" s="193"/>
      <c r="BD3991" s="193"/>
      <c r="BE3991" s="315"/>
      <c r="BF3991" s="315"/>
      <c r="BG3991" s="315"/>
      <c r="BH3991" s="315"/>
      <c r="BI3991" s="315"/>
      <c r="BJ3991" s="315"/>
      <c r="BK3991" s="315"/>
    </row>
    <row r="3992" spans="1:63" x14ac:dyDescent="0.25">
      <c r="A3992" s="9"/>
      <c r="B3992" s="43" t="s">
        <v>1264</v>
      </c>
      <c r="C3992" s="25" t="s">
        <v>1270</v>
      </c>
      <c r="D3992" s="193">
        <v>293305.58</v>
      </c>
      <c r="E3992" s="193">
        <v>52863.072999999997</v>
      </c>
      <c r="F3992" s="193">
        <v>28185.352999999999</v>
      </c>
      <c r="G3992" s="193">
        <v>12972.915999999999</v>
      </c>
      <c r="H3992" s="193">
        <v>1154.5537999999999</v>
      </c>
      <c r="I3992" s="193">
        <v>15679.819</v>
      </c>
      <c r="J3992" s="193">
        <v>6612.1719999999996</v>
      </c>
      <c r="K3992" s="193">
        <v>218.40407999999999</v>
      </c>
      <c r="L3992" s="193">
        <v>175619.29</v>
      </c>
      <c r="M3992" s="193">
        <v>0</v>
      </c>
      <c r="N3992" s="193">
        <v>0</v>
      </c>
      <c r="O3992" s="193">
        <v>0</v>
      </c>
      <c r="P3992" s="199">
        <f>E3992/0.135</f>
        <v>391578.31851851847</v>
      </c>
      <c r="Q3992" s="240">
        <v>6462182.5</v>
      </c>
      <c r="R3992" s="99">
        <v>5262746.8</v>
      </c>
      <c r="S3992" s="99">
        <v>743176</v>
      </c>
      <c r="T3992" s="99">
        <v>5.7179000000000002</v>
      </c>
      <c r="U3992" s="99">
        <v>52464</v>
      </c>
      <c r="V3992" s="99">
        <v>13510</v>
      </c>
      <c r="W3992" s="99">
        <v>390280</v>
      </c>
      <c r="X3992" s="241">
        <f>SUM(Y3992:AA3992)</f>
        <v>75566.832879241003</v>
      </c>
      <c r="Y3992" s="241">
        <f>SUM(AB3992:AG3992)</f>
        <v>53683.369986229998</v>
      </c>
      <c r="Z3992" s="241">
        <f>SUM(AH3992:AP3992)</f>
        <v>8116.2643730110003</v>
      </c>
      <c r="AA3992" s="241">
        <f>SUM(AQ3992:AR3992)</f>
        <v>13767.19852</v>
      </c>
      <c r="AB3992" s="258">
        <v>10854.155000000001</v>
      </c>
      <c r="AC3992" s="258">
        <v>0.98631853000000003</v>
      </c>
      <c r="AD3992" s="258">
        <v>31692.804</v>
      </c>
      <c r="AE3992" s="258">
        <v>1.4433826999999999</v>
      </c>
      <c r="AF3992" s="258">
        <v>11110.254999999999</v>
      </c>
      <c r="AG3992" s="258">
        <v>23.726285000000001</v>
      </c>
      <c r="AH3992" s="258">
        <v>7103.8665000000001</v>
      </c>
      <c r="AI3992" s="258">
        <v>47.329498000000001</v>
      </c>
      <c r="AJ3992" s="258">
        <v>117.37309</v>
      </c>
      <c r="AK3992" s="258">
        <v>40.985672999999998</v>
      </c>
      <c r="AL3992" s="258">
        <v>18.922668999999999</v>
      </c>
      <c r="AM3992" s="258">
        <v>6.5213011000000001E-2</v>
      </c>
      <c r="AN3992" s="258">
        <v>271.90872999999999</v>
      </c>
      <c r="AO3992" s="258">
        <v>302.47543000000002</v>
      </c>
      <c r="AP3992" s="258">
        <v>213.33757</v>
      </c>
      <c r="AQ3992" s="258">
        <v>589.52552000000003</v>
      </c>
      <c r="AR3992" s="258">
        <v>13177.673000000001</v>
      </c>
      <c r="AT3992" s="193"/>
      <c r="AU3992" s="193"/>
      <c r="AV3992" s="193"/>
      <c r="AW3992" s="193"/>
      <c r="AX3992" s="193"/>
      <c r="AY3992" s="193"/>
      <c r="AZ3992" s="193"/>
      <c r="BA3992" s="193"/>
      <c r="BB3992" s="193"/>
      <c r="BC3992" s="193"/>
      <c r="BD3992" s="193"/>
      <c r="BE3992" s="315"/>
      <c r="BF3992" s="315"/>
      <c r="BG3992" s="315"/>
      <c r="BH3992" s="315"/>
      <c r="BI3992" s="315"/>
      <c r="BJ3992" s="315"/>
      <c r="BK3992" s="315"/>
    </row>
    <row r="3993" spans="1:63" x14ac:dyDescent="0.25">
      <c r="A3993" s="43"/>
      <c r="B3993" s="43"/>
      <c r="C3993" s="43"/>
      <c r="D3993" s="199"/>
      <c r="E3993" s="199"/>
      <c r="F3993" s="199"/>
      <c r="G3993" s="199"/>
      <c r="H3993" s="199"/>
      <c r="I3993" s="199"/>
      <c r="J3993" s="199"/>
      <c r="K3993" s="199"/>
      <c r="L3993" s="199"/>
      <c r="M3993" s="199"/>
      <c r="N3993" s="199"/>
      <c r="O3993" s="199"/>
      <c r="P3993" s="199"/>
      <c r="Q3993" s="239"/>
      <c r="R3993" s="97"/>
      <c r="S3993" s="97"/>
      <c r="T3993" s="97"/>
      <c r="U3993" s="97"/>
      <c r="V3993" s="97"/>
      <c r="W3993" s="97"/>
      <c r="X3993" s="259"/>
      <c r="Y3993" s="259"/>
      <c r="Z3993" s="259"/>
      <c r="AA3993" s="258"/>
      <c r="AB3993" s="258"/>
      <c r="AC3993" s="258"/>
      <c r="AD3993" s="258"/>
      <c r="AE3993" s="258"/>
      <c r="AF3993" s="258"/>
      <c r="AG3993" s="258"/>
      <c r="AH3993" s="258"/>
      <c r="AI3993" s="258"/>
      <c r="AJ3993" s="258"/>
      <c r="AK3993" s="258"/>
      <c r="AL3993" s="258"/>
      <c r="AM3993" s="258"/>
      <c r="AN3993" s="258"/>
      <c r="AO3993" s="258"/>
      <c r="AP3993" s="258"/>
      <c r="AQ3993" s="258"/>
      <c r="AR3993" s="258"/>
      <c r="AT3993" s="193"/>
      <c r="AU3993" s="193"/>
      <c r="AV3993" s="193"/>
      <c r="AW3993" s="193"/>
      <c r="AX3993" s="193"/>
      <c r="AY3993" s="193"/>
      <c r="AZ3993" s="193"/>
      <c r="BA3993" s="193"/>
      <c r="BB3993" s="193"/>
      <c r="BC3993" s="193"/>
      <c r="BD3993" s="193"/>
      <c r="BE3993" s="315"/>
      <c r="BF3993" s="315"/>
      <c r="BG3993" s="315"/>
      <c r="BH3993" s="315"/>
      <c r="BI3993" s="315"/>
      <c r="BJ3993" s="315"/>
      <c r="BK3993" s="315"/>
    </row>
    <row r="3994" spans="1:63" x14ac:dyDescent="0.25">
      <c r="A3994" s="45" t="s">
        <v>567</v>
      </c>
      <c r="B3994" s="45"/>
      <c r="C3994" s="43"/>
      <c r="D3994" s="199"/>
      <c r="E3994" s="199"/>
      <c r="F3994" s="199"/>
      <c r="G3994" s="199"/>
      <c r="H3994" s="199"/>
      <c r="I3994" s="199"/>
      <c r="J3994" s="199"/>
      <c r="K3994" s="199"/>
      <c r="L3994" s="199"/>
      <c r="M3994" s="199"/>
      <c r="N3994" s="199"/>
      <c r="O3994" s="199"/>
      <c r="P3994" s="199"/>
      <c r="Q3994" s="239"/>
      <c r="R3994" s="97"/>
      <c r="S3994" s="97"/>
      <c r="T3994" s="97"/>
      <c r="U3994" s="97"/>
      <c r="V3994" s="97"/>
      <c r="W3994" s="97"/>
      <c r="X3994" s="259"/>
      <c r="Y3994" s="259"/>
      <c r="Z3994" s="259"/>
      <c r="AA3994" s="258"/>
      <c r="AB3994" s="258"/>
      <c r="AC3994" s="258"/>
      <c r="AD3994" s="258"/>
      <c r="AE3994" s="258"/>
      <c r="AF3994" s="258"/>
      <c r="AG3994" s="258"/>
      <c r="AH3994" s="258"/>
      <c r="AI3994" s="258"/>
      <c r="AJ3994" s="258"/>
      <c r="AK3994" s="258"/>
      <c r="AL3994" s="258"/>
      <c r="AM3994" s="258"/>
      <c r="AN3994" s="258"/>
      <c r="AO3994" s="258"/>
      <c r="AP3994" s="258"/>
      <c r="AQ3994" s="258"/>
      <c r="AR3994" s="258"/>
      <c r="AT3994" s="193"/>
      <c r="AU3994" s="193"/>
      <c r="AV3994" s="193"/>
      <c r="AW3994" s="193"/>
      <c r="AX3994" s="193"/>
      <c r="AY3994" s="193"/>
      <c r="AZ3994" s="193"/>
      <c r="BA3994" s="193"/>
      <c r="BB3994" s="193"/>
      <c r="BC3994" s="193"/>
      <c r="BD3994" s="193"/>
      <c r="BE3994" s="315"/>
      <c r="BF3994" s="315"/>
      <c r="BG3994" s="315"/>
      <c r="BH3994" s="315"/>
      <c r="BI3994" s="315"/>
      <c r="BJ3994" s="315"/>
      <c r="BK3994" s="315"/>
    </row>
    <row r="3995" spans="1:63" x14ac:dyDescent="0.25">
      <c r="A3995" s="9"/>
      <c r="B3995" s="9" t="s">
        <v>3966</v>
      </c>
      <c r="C3995" s="67" t="s">
        <v>7162</v>
      </c>
      <c r="D3995" s="223">
        <v>0.60851356000000001</v>
      </c>
      <c r="E3995" s="223">
        <v>0.22490405999999999</v>
      </c>
      <c r="F3995" s="223">
        <v>5.6114195999999998E-2</v>
      </c>
      <c r="G3995" s="223">
        <v>1.0724125E-3</v>
      </c>
      <c r="H3995" s="223">
        <v>1.3277034999999999E-3</v>
      </c>
      <c r="I3995" s="223">
        <v>2.6286641999999998E-3</v>
      </c>
      <c r="J3995" s="223">
        <v>4.0254660999999997E-3</v>
      </c>
      <c r="K3995" s="223">
        <v>2.7660156E-5</v>
      </c>
      <c r="L3995" s="223">
        <v>1.3133940000000001E-3</v>
      </c>
      <c r="M3995" s="223">
        <v>0.31709999999999999</v>
      </c>
      <c r="N3995" s="223">
        <v>0</v>
      </c>
      <c r="O3995" s="223">
        <v>0</v>
      </c>
      <c r="P3995" s="227">
        <f t="shared" ref="P3995:P4004" si="761">E3995/0.135</f>
        <v>1.6659559999999998</v>
      </c>
      <c r="Q3995" s="238">
        <v>24.673341000000001</v>
      </c>
      <c r="R3995" s="117">
        <v>24.277896999999999</v>
      </c>
      <c r="S3995" s="117">
        <v>0.33435359999999997</v>
      </c>
      <c r="T3995" s="117">
        <v>3.2824999999999998E-5</v>
      </c>
      <c r="U3995" s="117">
        <v>1.2547000000000001E-2</v>
      </c>
      <c r="V3995" s="117">
        <v>6.0827260000000001E-3</v>
      </c>
      <c r="W3995" s="117">
        <v>4.2426999999999999E-2</v>
      </c>
      <c r="X3995" s="257">
        <f t="shared" ref="X3995:X4004" si="762">SUM(Y3995:AA3995)</f>
        <v>0.15212872419990178</v>
      </c>
      <c r="Y3995" s="257">
        <f t="shared" ref="Y3995:Y4004" si="763">SUM(AB3995:AG3995)</f>
        <v>5.8258670116299996E-2</v>
      </c>
      <c r="Z3995" s="257">
        <f t="shared" ref="Z3995:Z4004" si="764">SUM(AH3995:AP3995)</f>
        <v>3.3185868891001793E-2</v>
      </c>
      <c r="AA3995" s="257">
        <f t="shared" ref="AA3995:AA4004" si="765">SUM(AQ3995:AR3995)</f>
        <v>6.06841851926E-2</v>
      </c>
      <c r="AB3995" s="257">
        <v>4.6180142E-2</v>
      </c>
      <c r="AC3995" s="257">
        <v>1.0918054000000001E-5</v>
      </c>
      <c r="AD3995" s="257">
        <v>8.3484833999999996E-4</v>
      </c>
      <c r="AE3995" s="257">
        <v>6.5396632999999997E-6</v>
      </c>
      <c r="AF3995" s="257">
        <v>1.1215543E-2</v>
      </c>
      <c r="AG3995" s="257">
        <v>1.0679059E-5</v>
      </c>
      <c r="AH3995" s="257">
        <v>3.0226165999999999E-2</v>
      </c>
      <c r="AI3995" s="257">
        <v>8.5320289E-5</v>
      </c>
      <c r="AJ3995" s="257">
        <v>4.5646936000000002E-6</v>
      </c>
      <c r="AK3995" s="257">
        <v>4.1400282000000001E-5</v>
      </c>
      <c r="AL3995" s="257">
        <v>8.6182454999999996E-7</v>
      </c>
      <c r="AM3995" s="257">
        <v>3.4878517999999999E-9</v>
      </c>
      <c r="AN3995" s="257">
        <v>2.3088674E-5</v>
      </c>
      <c r="AO3995" s="257">
        <v>1.1361164E-4</v>
      </c>
      <c r="AP3995" s="257">
        <v>2.6908520000000001E-3</v>
      </c>
      <c r="AQ3995" s="257">
        <v>3.0451925999999999E-6</v>
      </c>
      <c r="AR3995" s="257">
        <v>6.0681140000000001E-2</v>
      </c>
      <c r="AT3995" s="193"/>
      <c r="AU3995" s="193"/>
      <c r="AV3995" s="193"/>
      <c r="AW3995" s="193"/>
      <c r="AX3995" s="193"/>
      <c r="AY3995" s="193"/>
      <c r="AZ3995" s="193"/>
      <c r="BA3995" s="193"/>
      <c r="BB3995" s="193"/>
      <c r="BC3995" s="193"/>
      <c r="BD3995" s="193"/>
      <c r="BE3995" s="315"/>
      <c r="BF3995" s="315"/>
      <c r="BG3995" s="315"/>
      <c r="BH3995" s="315"/>
      <c r="BI3995" s="315"/>
      <c r="BJ3995" s="315"/>
      <c r="BK3995" s="315"/>
    </row>
    <row r="3996" spans="1:63" x14ac:dyDescent="0.25">
      <c r="A3996" s="9"/>
      <c r="B3996" s="9" t="s">
        <v>3966</v>
      </c>
      <c r="C3996" s="67" t="s">
        <v>7163</v>
      </c>
      <c r="D3996" s="223">
        <v>0.38797271</v>
      </c>
      <c r="E3996" s="223">
        <v>0.14387575</v>
      </c>
      <c r="F3996" s="223">
        <v>3.5812784E-2</v>
      </c>
      <c r="G3996" s="223">
        <v>7.1204582999999995E-4</v>
      </c>
      <c r="H3996" s="223">
        <v>8.4807994999999995E-4</v>
      </c>
      <c r="I3996" s="223">
        <v>1.6925131999999999E-3</v>
      </c>
      <c r="J3996" s="223">
        <v>2.5708189000000002E-3</v>
      </c>
      <c r="K3996" s="223">
        <v>1.8096911999999999E-5</v>
      </c>
      <c r="L3996" s="223">
        <v>8.4261836999999999E-4</v>
      </c>
      <c r="M3996" s="223">
        <v>0.2016</v>
      </c>
      <c r="N3996" s="223">
        <v>0</v>
      </c>
      <c r="O3996" s="223">
        <v>0</v>
      </c>
      <c r="P3996" s="227">
        <f t="shared" si="761"/>
        <v>1.0657462962962962</v>
      </c>
      <c r="Q3996" s="238">
        <v>15.907123</v>
      </c>
      <c r="R3996" s="117">
        <v>15.540276</v>
      </c>
      <c r="S3996" s="117">
        <v>0.30825760000000002</v>
      </c>
      <c r="T3996" s="117">
        <v>2.0959999999999999E-5</v>
      </c>
      <c r="U3996" s="117">
        <v>9.9392000000000005E-3</v>
      </c>
      <c r="V3996" s="117">
        <v>4.0990779999999999E-3</v>
      </c>
      <c r="W3996" s="117">
        <v>4.453E-2</v>
      </c>
      <c r="X3996" s="257">
        <f t="shared" si="762"/>
        <v>9.7428248058945899E-2</v>
      </c>
      <c r="Y3996" s="257">
        <f t="shared" si="763"/>
        <v>3.73079790275E-2</v>
      </c>
      <c r="Z3996" s="257">
        <f t="shared" si="764"/>
        <v>2.1275493018645897E-2</v>
      </c>
      <c r="AA3996" s="257">
        <f t="shared" si="765"/>
        <v>3.8844776012800002E-2</v>
      </c>
      <c r="AB3996" s="257">
        <v>2.9542366E-2</v>
      </c>
      <c r="AC3996" s="257">
        <v>7.002106E-6</v>
      </c>
      <c r="AD3996" s="257">
        <v>5.8463785000000001E-4</v>
      </c>
      <c r="AE3996" s="257">
        <v>4.1805094000000003E-6</v>
      </c>
      <c r="AF3996" s="257">
        <v>7.1598592000000003E-3</v>
      </c>
      <c r="AG3996" s="257">
        <v>9.9333620999999998E-6</v>
      </c>
      <c r="AH3996" s="257">
        <v>1.9336281E-2</v>
      </c>
      <c r="AI3996" s="257">
        <v>5.4464518999999999E-5</v>
      </c>
      <c r="AJ3996" s="257">
        <v>3.1137199000000001E-6</v>
      </c>
      <c r="AK3996" s="257">
        <v>2.7675508000000001E-5</v>
      </c>
      <c r="AL3996" s="257">
        <v>5.6898317000000001E-7</v>
      </c>
      <c r="AM3996" s="257">
        <v>2.2635759000000001E-9</v>
      </c>
      <c r="AN3996" s="257">
        <v>2.2063505E-5</v>
      </c>
      <c r="AO3996" s="257">
        <v>1.0421082E-4</v>
      </c>
      <c r="AP3996" s="257">
        <v>1.7271127000000001E-3</v>
      </c>
      <c r="AQ3996" s="257">
        <v>2.1290128000000001E-6</v>
      </c>
      <c r="AR3996" s="257">
        <v>3.8842647000000001E-2</v>
      </c>
      <c r="AT3996" s="193"/>
      <c r="AU3996" s="193"/>
      <c r="AV3996" s="193"/>
      <c r="AW3996" s="193"/>
      <c r="AX3996" s="193"/>
      <c r="AY3996" s="193"/>
      <c r="AZ3996" s="193"/>
      <c r="BA3996" s="193"/>
      <c r="BB3996" s="193"/>
      <c r="BC3996" s="193"/>
      <c r="BD3996" s="193"/>
      <c r="BE3996" s="315"/>
      <c r="BF3996" s="315"/>
      <c r="BG3996" s="315"/>
      <c r="BH3996" s="315"/>
      <c r="BI3996" s="315"/>
      <c r="BJ3996" s="315"/>
      <c r="BK3996" s="315"/>
    </row>
    <row r="3997" spans="1:63" x14ac:dyDescent="0.25">
      <c r="A3997" s="9" t="s">
        <v>1753</v>
      </c>
      <c r="B3997" s="9" t="s">
        <v>3966</v>
      </c>
      <c r="C3997" s="25" t="s">
        <v>6489</v>
      </c>
      <c r="D3997" s="224">
        <v>0.29141356000000002</v>
      </c>
      <c r="E3997" s="224">
        <v>0.22490405999999999</v>
      </c>
      <c r="F3997" s="224">
        <v>5.6114195999999998E-2</v>
      </c>
      <c r="G3997" s="224">
        <v>1.0724125E-3</v>
      </c>
      <c r="H3997" s="224">
        <v>1.3277034999999999E-3</v>
      </c>
      <c r="I3997" s="224">
        <v>2.6286641999999998E-3</v>
      </c>
      <c r="J3997" s="224">
        <v>4.0254660999999997E-3</v>
      </c>
      <c r="K3997" s="224">
        <v>2.7660156E-5</v>
      </c>
      <c r="L3997" s="224">
        <v>1.3133940000000001E-3</v>
      </c>
      <c r="M3997" s="224">
        <v>0</v>
      </c>
      <c r="N3997" s="224">
        <v>0</v>
      </c>
      <c r="O3997" s="224">
        <v>0</v>
      </c>
      <c r="P3997" s="199">
        <f t="shared" si="761"/>
        <v>1.6659559999999998</v>
      </c>
      <c r="Q3997" s="240">
        <v>24.673341000000001</v>
      </c>
      <c r="R3997" s="99">
        <v>24.277896999999999</v>
      </c>
      <c r="S3997" s="99">
        <v>0.33435359999999997</v>
      </c>
      <c r="T3997" s="99">
        <v>3.2824999999999998E-5</v>
      </c>
      <c r="U3997" s="99">
        <v>1.2547000000000001E-2</v>
      </c>
      <c r="V3997" s="99">
        <v>6.0827260000000001E-3</v>
      </c>
      <c r="W3997" s="99">
        <v>4.2426999999999999E-2</v>
      </c>
      <c r="X3997" s="241">
        <f t="shared" si="762"/>
        <v>0.15212872419990178</v>
      </c>
      <c r="Y3997" s="241">
        <f t="shared" si="763"/>
        <v>5.8258670116299996E-2</v>
      </c>
      <c r="Z3997" s="241">
        <f t="shared" si="764"/>
        <v>3.3185868891001793E-2</v>
      </c>
      <c r="AA3997" s="241">
        <f t="shared" si="765"/>
        <v>6.06841851926E-2</v>
      </c>
      <c r="AB3997" s="258">
        <v>4.6180142E-2</v>
      </c>
      <c r="AC3997" s="258">
        <v>1.0918054000000001E-5</v>
      </c>
      <c r="AD3997" s="258">
        <v>8.3484833999999996E-4</v>
      </c>
      <c r="AE3997" s="258">
        <v>6.5396632999999997E-6</v>
      </c>
      <c r="AF3997" s="258">
        <v>1.1215543E-2</v>
      </c>
      <c r="AG3997" s="258">
        <v>1.0679059E-5</v>
      </c>
      <c r="AH3997" s="258">
        <v>3.0226165999999999E-2</v>
      </c>
      <c r="AI3997" s="258">
        <v>8.5320289E-5</v>
      </c>
      <c r="AJ3997" s="258">
        <v>4.5646936000000002E-6</v>
      </c>
      <c r="AK3997" s="258">
        <v>4.1400282000000001E-5</v>
      </c>
      <c r="AL3997" s="258">
        <v>8.6182454999999996E-7</v>
      </c>
      <c r="AM3997" s="258">
        <v>3.4878517999999999E-9</v>
      </c>
      <c r="AN3997" s="258">
        <v>2.3088674E-5</v>
      </c>
      <c r="AO3997" s="258">
        <v>1.1361164E-4</v>
      </c>
      <c r="AP3997" s="258">
        <v>2.6908520000000001E-3</v>
      </c>
      <c r="AQ3997" s="258">
        <v>3.0451925999999999E-6</v>
      </c>
      <c r="AR3997" s="258">
        <v>6.0681140000000001E-2</v>
      </c>
      <c r="AT3997" s="193"/>
      <c r="AU3997" s="193"/>
      <c r="AV3997" s="193"/>
      <c r="AW3997" s="193"/>
      <c r="AX3997" s="193"/>
      <c r="AY3997" s="193"/>
      <c r="AZ3997" s="193"/>
      <c r="BA3997" s="193"/>
      <c r="BB3997" s="193"/>
      <c r="BC3997" s="193"/>
      <c r="BD3997" s="193"/>
      <c r="BE3997" s="315"/>
      <c r="BF3997" s="315"/>
      <c r="BG3997" s="315"/>
      <c r="BH3997" s="315"/>
      <c r="BI3997" s="315"/>
      <c r="BJ3997" s="315"/>
      <c r="BK3997" s="315"/>
    </row>
    <row r="3998" spans="1:63" x14ac:dyDescent="0.25">
      <c r="A3998" s="9" t="s">
        <v>1753</v>
      </c>
      <c r="B3998" s="9" t="s">
        <v>3966</v>
      </c>
      <c r="C3998" s="25" t="s">
        <v>6490</v>
      </c>
      <c r="D3998" s="224">
        <v>0.18637271</v>
      </c>
      <c r="E3998" s="224">
        <v>0.14387575</v>
      </c>
      <c r="F3998" s="224">
        <v>3.5812784E-2</v>
      </c>
      <c r="G3998" s="224">
        <v>7.1204582999999995E-4</v>
      </c>
      <c r="H3998" s="224">
        <v>8.4807994999999995E-4</v>
      </c>
      <c r="I3998" s="224">
        <v>1.6925131999999999E-3</v>
      </c>
      <c r="J3998" s="224">
        <v>2.5708189000000002E-3</v>
      </c>
      <c r="K3998" s="224">
        <v>1.8096911999999999E-5</v>
      </c>
      <c r="L3998" s="224">
        <v>8.4261836999999999E-4</v>
      </c>
      <c r="M3998" s="224">
        <v>0</v>
      </c>
      <c r="N3998" s="224">
        <v>0</v>
      </c>
      <c r="O3998" s="224">
        <v>0</v>
      </c>
      <c r="P3998" s="199">
        <f t="shared" si="761"/>
        <v>1.0657462962962962</v>
      </c>
      <c r="Q3998" s="240">
        <v>15.907123</v>
      </c>
      <c r="R3998" s="99">
        <v>15.540276</v>
      </c>
      <c r="S3998" s="99">
        <v>0.30825760000000002</v>
      </c>
      <c r="T3998" s="99">
        <v>2.0959999999999999E-5</v>
      </c>
      <c r="U3998" s="99">
        <v>9.9392000000000005E-3</v>
      </c>
      <c r="V3998" s="99">
        <v>4.0990779999999999E-3</v>
      </c>
      <c r="W3998" s="99">
        <v>4.453E-2</v>
      </c>
      <c r="X3998" s="241">
        <f t="shared" si="762"/>
        <v>9.7428248058945899E-2</v>
      </c>
      <c r="Y3998" s="241">
        <f t="shared" si="763"/>
        <v>3.73079790275E-2</v>
      </c>
      <c r="Z3998" s="241">
        <f t="shared" si="764"/>
        <v>2.1275493018645897E-2</v>
      </c>
      <c r="AA3998" s="241">
        <f t="shared" si="765"/>
        <v>3.8844776012800002E-2</v>
      </c>
      <c r="AB3998" s="258">
        <v>2.9542366E-2</v>
      </c>
      <c r="AC3998" s="258">
        <v>7.002106E-6</v>
      </c>
      <c r="AD3998" s="258">
        <v>5.8463785000000001E-4</v>
      </c>
      <c r="AE3998" s="258">
        <v>4.1805094000000003E-6</v>
      </c>
      <c r="AF3998" s="258">
        <v>7.1598592000000003E-3</v>
      </c>
      <c r="AG3998" s="258">
        <v>9.9333620999999998E-6</v>
      </c>
      <c r="AH3998" s="258">
        <v>1.9336281E-2</v>
      </c>
      <c r="AI3998" s="258">
        <v>5.4464518999999999E-5</v>
      </c>
      <c r="AJ3998" s="258">
        <v>3.1137199000000001E-6</v>
      </c>
      <c r="AK3998" s="258">
        <v>2.7675508000000001E-5</v>
      </c>
      <c r="AL3998" s="258">
        <v>5.6898317000000001E-7</v>
      </c>
      <c r="AM3998" s="258">
        <v>2.2635759000000001E-9</v>
      </c>
      <c r="AN3998" s="258">
        <v>2.2063505E-5</v>
      </c>
      <c r="AO3998" s="258">
        <v>1.0421082E-4</v>
      </c>
      <c r="AP3998" s="258">
        <v>1.7271127000000001E-3</v>
      </c>
      <c r="AQ3998" s="258">
        <v>2.1290128000000001E-6</v>
      </c>
      <c r="AR3998" s="258">
        <v>3.8842647000000001E-2</v>
      </c>
      <c r="AT3998" s="193"/>
      <c r="AU3998" s="193"/>
      <c r="AV3998" s="193"/>
      <c r="AW3998" s="193"/>
      <c r="AX3998" s="193"/>
      <c r="AY3998" s="193"/>
      <c r="AZ3998" s="193"/>
      <c r="BA3998" s="193"/>
      <c r="BB3998" s="193"/>
      <c r="BC3998" s="193"/>
      <c r="BD3998" s="193"/>
      <c r="BE3998" s="315"/>
      <c r="BF3998" s="315"/>
      <c r="BG3998" s="315"/>
      <c r="BH3998" s="315"/>
      <c r="BI3998" s="315"/>
      <c r="BJ3998" s="315"/>
      <c r="BK3998" s="315"/>
    </row>
    <row r="3999" spans="1:63" x14ac:dyDescent="0.25">
      <c r="A3999" s="9"/>
      <c r="B3999" s="9" t="s">
        <v>3966</v>
      </c>
      <c r="C3999" s="25" t="s">
        <v>6491</v>
      </c>
      <c r="D3999" s="224">
        <v>0.19215768</v>
      </c>
      <c r="E3999" s="224">
        <v>0.14831269</v>
      </c>
      <c r="F3999" s="224">
        <v>3.6919782999999998E-2</v>
      </c>
      <c r="G3999" s="224">
        <v>7.3478089E-4</v>
      </c>
      <c r="H3999" s="224">
        <v>8.7443457E-4</v>
      </c>
      <c r="I3999" s="224">
        <v>1.7470628E-3</v>
      </c>
      <c r="J3999" s="224">
        <v>2.6505667999999999E-3</v>
      </c>
      <c r="K3999" s="224">
        <v>1.8715005999999999E-5</v>
      </c>
      <c r="L3999" s="224">
        <v>8.9965008999999996E-4</v>
      </c>
      <c r="M3999" s="224">
        <v>0</v>
      </c>
      <c r="N3999" s="224">
        <v>0</v>
      </c>
      <c r="O3999" s="224">
        <v>0</v>
      </c>
      <c r="P3999" s="199">
        <f t="shared" si="761"/>
        <v>1.0986125185185185</v>
      </c>
      <c r="Q3999" s="240">
        <v>16.391828</v>
      </c>
      <c r="R3999" s="99">
        <v>16.018076000000001</v>
      </c>
      <c r="S3999" s="99">
        <v>0.31384079999999998</v>
      </c>
      <c r="T3999" s="99">
        <v>2.1611E-5</v>
      </c>
      <c r="U3999" s="99">
        <v>1.0186000000000001E-2</v>
      </c>
      <c r="V3999" s="99">
        <v>4.2346709999999997E-3</v>
      </c>
      <c r="W3999" s="99">
        <v>4.5469000000000002E-2</v>
      </c>
      <c r="X3999" s="241">
        <f t="shared" si="762"/>
        <v>0.1004279165973756</v>
      </c>
      <c r="Y3999" s="241">
        <f t="shared" si="763"/>
        <v>3.8460148921100001E-2</v>
      </c>
      <c r="Z3999" s="241">
        <f t="shared" si="764"/>
        <v>2.1928670604475599E-2</v>
      </c>
      <c r="AA3999" s="241">
        <f t="shared" si="765"/>
        <v>4.0039097071800006E-2</v>
      </c>
      <c r="AB3999" s="258">
        <v>3.0453411E-2</v>
      </c>
      <c r="AC3999" s="258">
        <v>7.2160658999999998E-6</v>
      </c>
      <c r="AD3999" s="258">
        <v>6.0309648000000005E-4</v>
      </c>
      <c r="AE3999" s="258">
        <v>4.3095461999999999E-6</v>
      </c>
      <c r="AF3999" s="258">
        <v>7.3820075000000001E-3</v>
      </c>
      <c r="AG3999" s="258">
        <v>1.0108329E-5</v>
      </c>
      <c r="AH3999" s="258">
        <v>1.9932587000000002E-2</v>
      </c>
      <c r="AI3999" s="258">
        <v>5.6148042E-5</v>
      </c>
      <c r="AJ3999" s="258">
        <v>3.2198162999999999E-6</v>
      </c>
      <c r="AK3999" s="258">
        <v>2.8509973999999999E-5</v>
      </c>
      <c r="AL3999" s="258">
        <v>5.8820123999999998E-7</v>
      </c>
      <c r="AM3999" s="258">
        <v>2.3379356000000001E-9</v>
      </c>
      <c r="AN3999" s="258">
        <v>2.2423393E-5</v>
      </c>
      <c r="AO3999" s="258">
        <v>1.0569114E-4</v>
      </c>
      <c r="AP3999" s="258">
        <v>1.7795007000000001E-3</v>
      </c>
      <c r="AQ3999" s="258">
        <v>2.2030717999999999E-6</v>
      </c>
      <c r="AR3999" s="258">
        <v>4.0036894000000003E-2</v>
      </c>
      <c r="AT3999" s="193"/>
      <c r="AU3999" s="193"/>
      <c r="AV3999" s="193"/>
      <c r="AW3999" s="193"/>
      <c r="AX3999" s="193"/>
      <c r="AY3999" s="193"/>
      <c r="AZ3999" s="193"/>
      <c r="BA3999" s="193"/>
      <c r="BB3999" s="193"/>
      <c r="BC3999" s="193"/>
      <c r="BD3999" s="193"/>
      <c r="BE3999" s="315"/>
      <c r="BF3999" s="315"/>
      <c r="BG3999" s="315"/>
      <c r="BH3999" s="315"/>
      <c r="BI3999" s="315"/>
      <c r="BJ3999" s="315"/>
      <c r="BK3999" s="315"/>
    </row>
    <row r="4000" spans="1:63" x14ac:dyDescent="0.25">
      <c r="A4000" s="9"/>
      <c r="B4000" s="43" t="s">
        <v>569</v>
      </c>
      <c r="C4000" s="25" t="s">
        <v>6492</v>
      </c>
      <c r="D4000" s="224">
        <v>2.9193833999999998E-2</v>
      </c>
      <c r="E4000" s="224">
        <v>2.2530794E-2</v>
      </c>
      <c r="F4000" s="224">
        <v>5.6178443999999996E-3</v>
      </c>
      <c r="G4000" s="224">
        <v>1.0867215E-4</v>
      </c>
      <c r="H4000" s="224">
        <v>1.3295095E-4</v>
      </c>
      <c r="I4000" s="224">
        <v>2.6400616999999998E-4</v>
      </c>
      <c r="J4000" s="224">
        <v>4.0309708E-4</v>
      </c>
      <c r="K4000" s="224">
        <v>2.7920274999999999E-6</v>
      </c>
      <c r="L4000" s="224">
        <v>1.3367774000000001E-4</v>
      </c>
      <c r="M4000" s="224">
        <v>0</v>
      </c>
      <c r="N4000" s="224">
        <v>0</v>
      </c>
      <c r="O4000" s="224">
        <v>0</v>
      </c>
      <c r="P4000" s="199">
        <f t="shared" si="761"/>
        <v>0.16689477037037037</v>
      </c>
      <c r="Q4000" s="240">
        <v>2.4765891999999998</v>
      </c>
      <c r="R4000" s="99">
        <v>2.432401</v>
      </c>
      <c r="S4000" s="99">
        <v>3.7279760000000002E-2</v>
      </c>
      <c r="T4000" s="99">
        <v>3.2866E-6</v>
      </c>
      <c r="U4000" s="99">
        <v>1.3361E-3</v>
      </c>
      <c r="V4000" s="99">
        <v>6.2029399999999997E-4</v>
      </c>
      <c r="W4000" s="99">
        <v>4.9487999999999997E-3</v>
      </c>
      <c r="X4000" s="241">
        <f t="shared" si="762"/>
        <v>1.5243641255842679E-2</v>
      </c>
      <c r="Y4000" s="241">
        <f t="shared" si="763"/>
        <v>5.8374444168999996E-3</v>
      </c>
      <c r="Z4000" s="241">
        <f t="shared" si="764"/>
        <v>3.32621353630268E-3</v>
      </c>
      <c r="AA4000" s="241">
        <f t="shared" si="765"/>
        <v>6.0799833026400005E-3</v>
      </c>
      <c r="AB4000" s="258">
        <v>4.6263060999999998E-3</v>
      </c>
      <c r="AC4000" s="258">
        <v>1.0942959999999999E-6</v>
      </c>
      <c r="AD4000" s="258">
        <v>8.5210920999999998E-5</v>
      </c>
      <c r="AE4000" s="258">
        <v>6.550437E-7</v>
      </c>
      <c r="AF4000" s="258">
        <v>1.1229841000000001E-3</v>
      </c>
      <c r="AG4000" s="258">
        <v>1.1939562000000001E-6</v>
      </c>
      <c r="AH4000" s="258">
        <v>3.0280437E-3</v>
      </c>
      <c r="AI4000" s="258">
        <v>8.5422903000000003E-6</v>
      </c>
      <c r="AJ4000" s="258">
        <v>4.6698759000000002E-7</v>
      </c>
      <c r="AK4000" s="258">
        <v>4.1503829000000003E-6</v>
      </c>
      <c r="AL4000" s="258">
        <v>8.7277236000000004E-8</v>
      </c>
      <c r="AM4000" s="258">
        <v>3.5257667999999998E-10</v>
      </c>
      <c r="AN4000" s="258">
        <v>2.6017647000000001E-6</v>
      </c>
      <c r="AO4000" s="258">
        <v>1.2597331E-5</v>
      </c>
      <c r="AP4000" s="258">
        <v>2.6972345000000002E-4</v>
      </c>
      <c r="AQ4000" s="258">
        <v>3.1430264E-7</v>
      </c>
      <c r="AR4000" s="258">
        <v>6.0796690000000002E-3</v>
      </c>
      <c r="AT4000" s="193"/>
      <c r="AU4000" s="193"/>
      <c r="AV4000" s="193"/>
      <c r="AW4000" s="193"/>
      <c r="AX4000" s="193"/>
      <c r="AY4000" s="193"/>
      <c r="AZ4000" s="193"/>
      <c r="BA4000" s="193"/>
      <c r="BB4000" s="193"/>
      <c r="BC4000" s="193"/>
      <c r="BD4000" s="193"/>
      <c r="BE4000" s="315"/>
      <c r="BF4000" s="315"/>
      <c r="BG4000" s="315"/>
      <c r="BH4000" s="315"/>
      <c r="BI4000" s="315"/>
      <c r="BJ4000" s="315"/>
      <c r="BK4000" s="315"/>
    </row>
    <row r="4001" spans="1:63" x14ac:dyDescent="0.25">
      <c r="A4001" s="9"/>
      <c r="B4001" s="43" t="s">
        <v>569</v>
      </c>
      <c r="C4001" s="25" t="s">
        <v>6493</v>
      </c>
      <c r="D4001" s="224">
        <v>1.8792263E-2</v>
      </c>
      <c r="E4001" s="224">
        <v>1.4506768999999999E-2</v>
      </c>
      <c r="F4001" s="224">
        <v>3.6001442000000001E-3</v>
      </c>
      <c r="G4001" s="224">
        <v>7.5433934999999999E-5</v>
      </c>
      <c r="H4001" s="224">
        <v>8.5341877000000001E-5</v>
      </c>
      <c r="I4001" s="224">
        <v>1.7262756E-4</v>
      </c>
      <c r="J4001" s="224">
        <v>2.5870232E-4</v>
      </c>
      <c r="K4001" s="224">
        <v>1.8866958000000001E-6</v>
      </c>
      <c r="L4001" s="224">
        <v>9.1357748000000006E-5</v>
      </c>
      <c r="M4001" s="224">
        <v>0</v>
      </c>
      <c r="N4001" s="224">
        <v>0</v>
      </c>
      <c r="O4001" s="224">
        <v>0</v>
      </c>
      <c r="P4001" s="199">
        <f t="shared" si="761"/>
        <v>0.10745754814814813</v>
      </c>
      <c r="Q4001" s="240">
        <v>1.6179565</v>
      </c>
      <c r="R4001" s="99">
        <v>1.5676118999999999</v>
      </c>
      <c r="S4001" s="99">
        <v>4.2132719999999999E-2</v>
      </c>
      <c r="T4001" s="99">
        <v>2.1081000000000002E-6</v>
      </c>
      <c r="U4001" s="99">
        <v>1.2335E-3</v>
      </c>
      <c r="V4001" s="99">
        <v>4.454743E-4</v>
      </c>
      <c r="W4001" s="99">
        <v>6.5307999999999998E-3</v>
      </c>
      <c r="X4001" s="241">
        <f t="shared" si="762"/>
        <v>9.83352471034293E-3</v>
      </c>
      <c r="Y4001" s="241">
        <f t="shared" si="763"/>
        <v>3.7649493149200003E-3</v>
      </c>
      <c r="Z4001" s="241">
        <f t="shared" si="764"/>
        <v>2.1500286456929301E-3</v>
      </c>
      <c r="AA4001" s="241">
        <f t="shared" si="765"/>
        <v>3.9185467497299996E-3</v>
      </c>
      <c r="AB4001" s="258">
        <v>2.9787083000000002E-3</v>
      </c>
      <c r="AC4001" s="258">
        <v>7.0757689000000003E-7</v>
      </c>
      <c r="AD4001" s="258">
        <v>6.3560133000000005E-5</v>
      </c>
      <c r="AE4001" s="258">
        <v>4.2121593000000002E-7</v>
      </c>
      <c r="AF4001" s="258">
        <v>7.2018793999999999E-4</v>
      </c>
      <c r="AG4001" s="258">
        <v>1.3641491E-6</v>
      </c>
      <c r="AH4001" s="258">
        <v>1.9496449E-3</v>
      </c>
      <c r="AI4001" s="258">
        <v>5.4766081000000004E-6</v>
      </c>
      <c r="AJ4001" s="258">
        <v>3.4248091E-7</v>
      </c>
      <c r="AK4001" s="258">
        <v>2.7979547000000001E-6</v>
      </c>
      <c r="AL4001" s="258">
        <v>6.0141601000000005E-8</v>
      </c>
      <c r="AM4001" s="258">
        <v>2.3758192999999999E-10</v>
      </c>
      <c r="AN4001" s="258">
        <v>3.0675768000000002E-6</v>
      </c>
      <c r="AO4001" s="258">
        <v>1.4053576E-5</v>
      </c>
      <c r="AP4001" s="258">
        <v>1.7458516999999999E-4</v>
      </c>
      <c r="AQ4001" s="258">
        <v>2.4184972999999999E-7</v>
      </c>
      <c r="AR4001" s="258">
        <v>3.9183048999999999E-3</v>
      </c>
      <c r="AT4001" s="193"/>
      <c r="AU4001" s="193"/>
      <c r="AV4001" s="193"/>
      <c r="AW4001" s="193"/>
      <c r="AX4001" s="193"/>
      <c r="AY4001" s="193"/>
      <c r="AZ4001" s="193"/>
      <c r="BA4001" s="193"/>
      <c r="BB4001" s="193"/>
      <c r="BC4001" s="193"/>
      <c r="BD4001" s="193"/>
      <c r="BE4001" s="315"/>
      <c r="BF4001" s="315"/>
      <c r="BG4001" s="315"/>
      <c r="BH4001" s="315"/>
      <c r="BI4001" s="315"/>
      <c r="BJ4001" s="315"/>
      <c r="BK4001" s="315"/>
    </row>
    <row r="4002" spans="1:63" x14ac:dyDescent="0.25">
      <c r="A4002" s="9"/>
      <c r="B4002" s="43" t="s">
        <v>569</v>
      </c>
      <c r="C4002" s="25" t="s">
        <v>6494</v>
      </c>
      <c r="D4002" s="224">
        <v>2.1981521E-2</v>
      </c>
      <c r="E4002" s="224">
        <v>1.6956325000000001E-2</v>
      </c>
      <c r="F4002" s="224">
        <v>4.2124889000000002E-3</v>
      </c>
      <c r="G4002" s="224">
        <v>8.7305784000000003E-5</v>
      </c>
      <c r="H4002" s="224">
        <v>9.9878666000000003E-5</v>
      </c>
      <c r="I4002" s="224">
        <v>2.0215958999999999E-4</v>
      </c>
      <c r="J4002" s="224">
        <v>3.0276126999999998E-4</v>
      </c>
      <c r="K4002" s="224">
        <v>2.2106144000000002E-6</v>
      </c>
      <c r="L4002" s="224">
        <v>1.1839084E-4</v>
      </c>
      <c r="M4002" s="224">
        <v>0</v>
      </c>
      <c r="N4002" s="224">
        <v>0</v>
      </c>
      <c r="O4002" s="224">
        <v>0</v>
      </c>
      <c r="P4002" s="199">
        <f t="shared" si="761"/>
        <v>0.12560240740740741</v>
      </c>
      <c r="Q4002" s="240">
        <v>1.8836170999999999</v>
      </c>
      <c r="R4002" s="99">
        <v>1.8313112</v>
      </c>
      <c r="S4002" s="99">
        <v>4.372032E-2</v>
      </c>
      <c r="T4002" s="99">
        <v>2.4675000000000001E-6</v>
      </c>
      <c r="U4002" s="99">
        <v>1.3365E-3</v>
      </c>
      <c r="V4002" s="99">
        <v>5.1452750000000004E-4</v>
      </c>
      <c r="W4002" s="99">
        <v>6.7321000000000004E-3</v>
      </c>
      <c r="X4002" s="241">
        <f t="shared" si="762"/>
        <v>1.148794332916807E-2</v>
      </c>
      <c r="Y4002" s="241">
        <f t="shared" si="763"/>
        <v>4.4001992222000002E-3</v>
      </c>
      <c r="Z4002" s="241">
        <f t="shared" si="764"/>
        <v>2.5100666998980701E-3</v>
      </c>
      <c r="AA4002" s="241">
        <f t="shared" si="765"/>
        <v>4.5776774070699997E-3</v>
      </c>
      <c r="AB4002" s="258">
        <v>3.4816813E-3</v>
      </c>
      <c r="AC4002" s="258">
        <v>8.2542180999999999E-7</v>
      </c>
      <c r="AD4002" s="258">
        <v>7.2881694999999997E-5</v>
      </c>
      <c r="AE4002" s="258">
        <v>4.9247098999999995E-7</v>
      </c>
      <c r="AF4002" s="258">
        <v>8.4290639999999996E-4</v>
      </c>
      <c r="AG4002" s="258">
        <v>1.4119344E-6</v>
      </c>
      <c r="AH4002" s="258">
        <v>2.2788552999999999E-3</v>
      </c>
      <c r="AI4002" s="258">
        <v>6.4076163999999996E-6</v>
      </c>
      <c r="AJ4002" s="258">
        <v>3.9539348000000002E-7</v>
      </c>
      <c r="AK4002" s="258">
        <v>3.2570589000000001E-6</v>
      </c>
      <c r="AL4002" s="258">
        <v>7.0135462999999998E-8</v>
      </c>
      <c r="AM4002" s="258">
        <v>2.7685507000000002E-10</v>
      </c>
      <c r="AN4002" s="258">
        <v>3.1533467999999999E-6</v>
      </c>
      <c r="AO4002" s="258">
        <v>1.4431602E-5</v>
      </c>
      <c r="AP4002" s="258">
        <v>2.0349596999999999E-4</v>
      </c>
      <c r="AQ4002" s="258">
        <v>2.7770706999999998E-7</v>
      </c>
      <c r="AR4002" s="258">
        <v>4.5773997E-3</v>
      </c>
      <c r="AT4002" s="193"/>
      <c r="AU4002" s="193"/>
      <c r="AV4002" s="193"/>
      <c r="AW4002" s="193"/>
      <c r="AX4002" s="193"/>
      <c r="AY4002" s="193"/>
      <c r="AZ4002" s="193"/>
      <c r="BA4002" s="193"/>
      <c r="BB4002" s="193"/>
      <c r="BC4002" s="193"/>
      <c r="BD4002" s="193"/>
      <c r="BE4002" s="315"/>
      <c r="BF4002" s="315"/>
      <c r="BG4002" s="315"/>
      <c r="BH4002" s="315"/>
      <c r="BI4002" s="315"/>
      <c r="BJ4002" s="315"/>
      <c r="BK4002" s="315"/>
    </row>
    <row r="4003" spans="1:63" x14ac:dyDescent="0.25">
      <c r="A4003" s="43"/>
      <c r="B4003" s="43" t="s">
        <v>570</v>
      </c>
      <c r="C4003" s="25" t="s">
        <v>6495</v>
      </c>
      <c r="D4003" s="224">
        <v>27.754866</v>
      </c>
      <c r="E4003" s="224">
        <v>22.253519000000001</v>
      </c>
      <c r="F4003" s="224">
        <v>4.6358360999999997</v>
      </c>
      <c r="G4003" s="224">
        <v>0.10399875</v>
      </c>
      <c r="H4003" s="224">
        <v>5.0839769E-2</v>
      </c>
      <c r="I4003" s="224">
        <v>0.21129044</v>
      </c>
      <c r="J4003" s="224">
        <v>0.39432599000000002</v>
      </c>
      <c r="K4003" s="224">
        <v>2.4800008999999999E-3</v>
      </c>
      <c r="L4003" s="224">
        <v>0.10257566</v>
      </c>
      <c r="M4003" s="224">
        <v>0</v>
      </c>
      <c r="N4003" s="224">
        <v>0</v>
      </c>
      <c r="O4003" s="224">
        <v>0</v>
      </c>
      <c r="P4003" s="199">
        <f t="shared" si="761"/>
        <v>164.84088148148149</v>
      </c>
      <c r="Q4003" s="240">
        <v>2452.0450999999998</v>
      </c>
      <c r="R4003" s="99">
        <v>2415.5201999999999</v>
      </c>
      <c r="S4003" s="99">
        <v>31.10744</v>
      </c>
      <c r="T4003" s="99">
        <v>3.2651999999999998E-3</v>
      </c>
      <c r="U4003" s="99">
        <v>1.1807000000000001</v>
      </c>
      <c r="V4003" s="99">
        <v>0.57663929999999997</v>
      </c>
      <c r="W4003" s="99">
        <v>3.6568000000000001</v>
      </c>
      <c r="X4003" s="241">
        <f t="shared" si="762"/>
        <v>14.683106173914961</v>
      </c>
      <c r="Y4003" s="241">
        <f t="shared" si="763"/>
        <v>5.3610279517100006</v>
      </c>
      <c r="Z4003" s="241">
        <f t="shared" si="764"/>
        <v>3.2843941496949602</v>
      </c>
      <c r="AA4003" s="241">
        <f t="shared" si="765"/>
        <v>6.0376840725100003</v>
      </c>
      <c r="AB4003" s="258">
        <v>4.5693817000000001</v>
      </c>
      <c r="AC4003" s="258">
        <v>1.0872591E-3</v>
      </c>
      <c r="AD4003" s="258">
        <v>7.2615189999999996E-2</v>
      </c>
      <c r="AE4003" s="258">
        <v>1.4681528999999999E-4</v>
      </c>
      <c r="AF4003" s="258">
        <v>0.71680288999999997</v>
      </c>
      <c r="AG4003" s="258">
        <v>9.9409732000000002E-4</v>
      </c>
      <c r="AH4003" s="258">
        <v>2.9907916999999999</v>
      </c>
      <c r="AI4003" s="258">
        <v>7.9948174999999993E-3</v>
      </c>
      <c r="AJ4003" s="258">
        <v>4.2930425000000001E-4</v>
      </c>
      <c r="AK4003" s="258">
        <v>3.6173746999999998E-3</v>
      </c>
      <c r="AL4003" s="258">
        <v>8.2513349999999998E-5</v>
      </c>
      <c r="AM4003" s="258">
        <v>2.8669495999999997E-7</v>
      </c>
      <c r="AN4003" s="258">
        <v>2.1591582000000001E-3</v>
      </c>
      <c r="AO4003" s="258">
        <v>1.1071945E-2</v>
      </c>
      <c r="AP4003" s="258">
        <v>0.26824704999999999</v>
      </c>
      <c r="AQ4003" s="258">
        <v>2.7927250999999997E-4</v>
      </c>
      <c r="AR4003" s="258">
        <v>6.0374048</v>
      </c>
      <c r="AT4003" s="193"/>
      <c r="AU4003" s="193"/>
      <c r="AV4003" s="193"/>
      <c r="AW4003" s="193"/>
      <c r="AX4003" s="193"/>
      <c r="AY4003" s="193"/>
      <c r="AZ4003" s="193"/>
      <c r="BA4003" s="193"/>
      <c r="BB4003" s="193"/>
      <c r="BC4003" s="193"/>
      <c r="BD4003" s="193"/>
      <c r="BE4003" s="315"/>
      <c r="BF4003" s="315"/>
      <c r="BG4003" s="315"/>
      <c r="BH4003" s="315"/>
      <c r="BI4003" s="315"/>
      <c r="BJ4003" s="315"/>
      <c r="BK4003" s="315"/>
    </row>
    <row r="4004" spans="1:63" x14ac:dyDescent="0.25">
      <c r="A4004" s="43"/>
      <c r="B4004" s="43" t="s">
        <v>1265</v>
      </c>
      <c r="C4004" s="25" t="s">
        <v>6496</v>
      </c>
      <c r="D4004" s="224">
        <v>4.5529511999999996E-3</v>
      </c>
      <c r="E4004" s="224">
        <v>3.6352255999999999E-3</v>
      </c>
      <c r="F4004" s="224">
        <v>7.5576544999999998E-4</v>
      </c>
      <c r="G4004" s="224">
        <v>1.7638097000000002E-5</v>
      </c>
      <c r="H4004" s="224">
        <v>8.7085934000000006E-6</v>
      </c>
      <c r="I4004" s="224">
        <v>3.5910620999999999E-5</v>
      </c>
      <c r="J4004" s="224">
        <v>6.4734157999999999E-5</v>
      </c>
      <c r="K4004" s="224">
        <v>4.5616478E-7</v>
      </c>
      <c r="L4004" s="224">
        <v>3.4512477999999998E-5</v>
      </c>
      <c r="M4004" s="224">
        <v>0</v>
      </c>
      <c r="N4004" s="224">
        <v>0</v>
      </c>
      <c r="O4004" s="224">
        <v>0</v>
      </c>
      <c r="P4004" s="199">
        <f t="shared" si="761"/>
        <v>2.6927597037037034E-2</v>
      </c>
      <c r="Q4004" s="240">
        <v>0.40003907999999999</v>
      </c>
      <c r="R4004" s="99">
        <v>0.39343006000000003</v>
      </c>
      <c r="S4004" s="99">
        <v>5.3951333000000004E-3</v>
      </c>
      <c r="T4004" s="99">
        <v>5.3602778000000001E-7</v>
      </c>
      <c r="U4004" s="99">
        <v>2.0263888999999999E-4</v>
      </c>
      <c r="V4004" s="99">
        <v>9.5232749999999997E-5</v>
      </c>
      <c r="W4004" s="99">
        <v>9.1547221999999995E-4</v>
      </c>
      <c r="X4004" s="241">
        <f t="shared" si="762"/>
        <v>2.3970310362016051E-3</v>
      </c>
      <c r="Y4004" s="241">
        <f t="shared" si="763"/>
        <v>8.7724932322500013E-4</v>
      </c>
      <c r="Z4004" s="241">
        <f t="shared" si="764"/>
        <v>5.3637454476260498E-4</v>
      </c>
      <c r="AA4004" s="241">
        <f t="shared" si="765"/>
        <v>9.8340716821400018E-4</v>
      </c>
      <c r="AB4004" s="258">
        <v>7.4642956999999995E-4</v>
      </c>
      <c r="AC4004" s="258">
        <v>1.7681739E-7</v>
      </c>
      <c r="AD4004" s="258">
        <v>1.2724497999999999E-5</v>
      </c>
      <c r="AE4004" s="258">
        <v>2.4116674999999999E-8</v>
      </c>
      <c r="AF4004" s="258">
        <v>1.177221E-4</v>
      </c>
      <c r="AG4004" s="258">
        <v>1.7222115999999999E-7</v>
      </c>
      <c r="AH4004" s="258">
        <v>4.8856083999999998E-4</v>
      </c>
      <c r="AI4004" s="258">
        <v>1.3028667999999999E-6</v>
      </c>
      <c r="AJ4004" s="258">
        <v>7.6258095999999998E-8</v>
      </c>
      <c r="AK4004" s="258">
        <v>5.9094243E-7</v>
      </c>
      <c r="AL4004" s="258">
        <v>1.4350755E-8</v>
      </c>
      <c r="AM4004" s="258">
        <v>4.9601604999999998E-11</v>
      </c>
      <c r="AN4004" s="258">
        <v>3.9571828000000001E-7</v>
      </c>
      <c r="AO4004" s="258">
        <v>1.8299207999999999E-6</v>
      </c>
      <c r="AP4004" s="258">
        <v>4.3603597999999998E-5</v>
      </c>
      <c r="AQ4004" s="258">
        <v>5.4148213999999998E-8</v>
      </c>
      <c r="AR4004" s="258">
        <v>9.833530200000001E-4</v>
      </c>
      <c r="AT4004" s="193"/>
      <c r="AU4004" s="193"/>
      <c r="AV4004" s="193"/>
      <c r="AW4004" s="193"/>
      <c r="AX4004" s="193"/>
      <c r="AY4004" s="193"/>
      <c r="AZ4004" s="193"/>
      <c r="BA4004" s="193"/>
      <c r="BB4004" s="193"/>
      <c r="BC4004" s="193"/>
      <c r="BD4004" s="193"/>
      <c r="BE4004" s="315"/>
      <c r="BF4004" s="315"/>
      <c r="BG4004" s="315"/>
      <c r="BH4004" s="315"/>
      <c r="BI4004" s="315"/>
      <c r="BJ4004" s="315"/>
      <c r="BK4004" s="315"/>
    </row>
    <row r="4005" spans="1:63" x14ac:dyDescent="0.25">
      <c r="A4005" s="45" t="s">
        <v>568</v>
      </c>
      <c r="B4005" s="45"/>
      <c r="C4005" s="43"/>
      <c r="D4005" s="228"/>
      <c r="E4005" s="228"/>
      <c r="F4005" s="228"/>
      <c r="G4005" s="228"/>
      <c r="H4005" s="228"/>
      <c r="I4005" s="228"/>
      <c r="J4005" s="228"/>
      <c r="K4005" s="228"/>
      <c r="L4005" s="228"/>
      <c r="M4005" s="228"/>
      <c r="N4005" s="228"/>
      <c r="O4005" s="228"/>
      <c r="P4005" s="199"/>
      <c r="Q4005" s="239"/>
      <c r="R4005" s="97"/>
      <c r="S4005" s="97"/>
      <c r="T4005" s="97"/>
      <c r="U4005" s="97"/>
      <c r="V4005" s="97"/>
      <c r="W4005" s="97"/>
      <c r="X4005" s="259"/>
      <c r="Y4005" s="259"/>
      <c r="Z4005" s="259"/>
      <c r="AA4005" s="258"/>
      <c r="AB4005" s="258"/>
      <c r="AC4005" s="258"/>
      <c r="AD4005" s="258"/>
      <c r="AE4005" s="258"/>
      <c r="AF4005" s="258"/>
      <c r="AG4005" s="258"/>
      <c r="AH4005" s="258"/>
      <c r="AI4005" s="258"/>
      <c r="AJ4005" s="258"/>
      <c r="AK4005" s="258"/>
      <c r="AL4005" s="258"/>
      <c r="AM4005" s="258"/>
      <c r="AN4005" s="258"/>
      <c r="AO4005" s="258"/>
      <c r="AP4005" s="258"/>
      <c r="AQ4005" s="258"/>
      <c r="AR4005" s="258"/>
      <c r="AT4005" s="193"/>
      <c r="AU4005" s="193"/>
      <c r="AV4005" s="193"/>
      <c r="AW4005" s="193"/>
      <c r="AX4005" s="193"/>
      <c r="AY4005" s="193"/>
      <c r="AZ4005" s="193"/>
      <c r="BA4005" s="193"/>
      <c r="BB4005" s="193"/>
      <c r="BC4005" s="193"/>
      <c r="BD4005" s="193"/>
      <c r="BE4005" s="315"/>
      <c r="BF4005" s="315"/>
      <c r="BG4005" s="315"/>
      <c r="BH4005" s="315"/>
      <c r="BI4005" s="315"/>
      <c r="BJ4005" s="315"/>
      <c r="BK4005" s="315"/>
    </row>
    <row r="4006" spans="1:63" x14ac:dyDescent="0.25">
      <c r="A4006" s="9"/>
      <c r="B4006" s="43" t="s">
        <v>3966</v>
      </c>
      <c r="C4006" t="s">
        <v>2518</v>
      </c>
      <c r="D4006" s="224">
        <v>0.29015696000000002</v>
      </c>
      <c r="E4006" s="224">
        <v>0.22416048</v>
      </c>
      <c r="F4006" s="224">
        <v>5.5974599E-2</v>
      </c>
      <c r="G4006" s="224">
        <v>1.0422896000000001E-3</v>
      </c>
      <c r="H4006" s="224">
        <v>1.3233665E-3</v>
      </c>
      <c r="I4006" s="224">
        <v>2.5899353999999999E-3</v>
      </c>
      <c r="J4006" s="224">
        <v>4.0114727000000001E-3</v>
      </c>
      <c r="K4006" s="224">
        <v>2.6787747E-5</v>
      </c>
      <c r="L4006" s="224">
        <v>1.0280320999999999E-3</v>
      </c>
      <c r="M4006" s="224">
        <v>0</v>
      </c>
      <c r="N4006" s="224">
        <v>0</v>
      </c>
      <c r="O4006" s="224">
        <v>0</v>
      </c>
      <c r="P4006" s="199">
        <f t="shared" ref="P4006:P4012" si="766">E4006/0.135</f>
        <v>1.6604479999999999</v>
      </c>
      <c r="Q4006" s="240">
        <v>24.574539000000001</v>
      </c>
      <c r="R4006" s="99">
        <v>24.208482</v>
      </c>
      <c r="S4006" s="99">
        <v>0.31176320000000002</v>
      </c>
      <c r="T4006" s="99">
        <v>3.2725000000000003E-5</v>
      </c>
      <c r="U4006" s="99">
        <v>1.1833E-2</v>
      </c>
      <c r="V4006" s="99">
        <v>5.7791739999999998E-3</v>
      </c>
      <c r="W4006" s="99">
        <v>3.6649000000000001E-2</v>
      </c>
      <c r="X4006" s="241">
        <f t="shared" ref="X4006:X4012" si="767">SUM(Y4006:AA4006)</f>
        <v>0.15162534857264259</v>
      </c>
      <c r="Y4006" s="241">
        <f t="shared" ref="Y4006:Y4012" si="768">SUM(AB4006:AG4006)</f>
        <v>5.80365520015E-2</v>
      </c>
      <c r="Z4006" s="241">
        <f t="shared" ref="Z4006:Z4012" si="769">SUM(AH4006:AP4006)</f>
        <v>3.30787806378426E-2</v>
      </c>
      <c r="AA4006" s="241">
        <f t="shared" ref="AA4006:AA4012" si="770">SUM(AQ4006:AR4006)</f>
        <v>6.05100159333E-2</v>
      </c>
      <c r="AB4006" s="258">
        <v>4.6027487999999998E-2</v>
      </c>
      <c r="AC4006" s="258">
        <v>1.0896699000000001E-5</v>
      </c>
      <c r="AD4006" s="258">
        <v>8.0298871000000001E-4</v>
      </c>
      <c r="AE4006" s="258">
        <v>6.5185970999999998E-6</v>
      </c>
      <c r="AF4006" s="258">
        <v>1.1178697E-2</v>
      </c>
      <c r="AG4006" s="258">
        <v>9.9629954000000004E-6</v>
      </c>
      <c r="AH4006" s="258">
        <v>3.0126242000000001E-2</v>
      </c>
      <c r="AI4006" s="258">
        <v>8.5101191000000006E-5</v>
      </c>
      <c r="AJ4006" s="258">
        <v>4.3026260000000004E-6</v>
      </c>
      <c r="AK4006" s="258">
        <v>4.1287130000000002E-5</v>
      </c>
      <c r="AL4006" s="258">
        <v>8.2884653999999996E-7</v>
      </c>
      <c r="AM4006" s="258">
        <v>3.3843026E-9</v>
      </c>
      <c r="AN4006" s="258">
        <v>2.1639400000000002E-5</v>
      </c>
      <c r="AO4006" s="258">
        <v>1.1096206E-4</v>
      </c>
      <c r="AP4006" s="258">
        <v>2.6884140000000001E-3</v>
      </c>
      <c r="AQ4006" s="258">
        <v>2.7989333000000001E-6</v>
      </c>
      <c r="AR4006" s="258">
        <v>6.0507217000000002E-2</v>
      </c>
      <c r="AT4006" s="193"/>
      <c r="AU4006" s="193"/>
      <c r="AV4006" s="193"/>
      <c r="AW4006" s="193"/>
      <c r="AX4006" s="193"/>
      <c r="AY4006" s="193"/>
      <c r="AZ4006" s="193"/>
      <c r="BA4006" s="193"/>
      <c r="BB4006" s="193"/>
      <c r="BC4006" s="193"/>
      <c r="BD4006" s="193"/>
      <c r="BE4006" s="315"/>
      <c r="BF4006" s="315"/>
      <c r="BG4006" s="315"/>
      <c r="BH4006" s="315"/>
      <c r="BI4006" s="315"/>
      <c r="BJ4006" s="315"/>
      <c r="BK4006" s="315"/>
    </row>
    <row r="4007" spans="1:63" x14ac:dyDescent="0.25">
      <c r="A4007" s="9"/>
      <c r="B4007" s="43" t="s">
        <v>3966</v>
      </c>
      <c r="C4007" t="s">
        <v>2519</v>
      </c>
      <c r="D4007" s="224">
        <v>0.18447141</v>
      </c>
      <c r="E4007" s="224">
        <v>0.14251269999999999</v>
      </c>
      <c r="F4007" s="224">
        <v>3.5587172E-2</v>
      </c>
      <c r="G4007" s="224">
        <v>6.6264703000000003E-4</v>
      </c>
      <c r="H4007" s="224">
        <v>8.4134455000000003E-4</v>
      </c>
      <c r="I4007" s="224">
        <v>1.6465855000000001E-3</v>
      </c>
      <c r="J4007" s="224">
        <v>2.5503533000000001E-3</v>
      </c>
      <c r="K4007" s="224">
        <v>1.7030695999999998E-5</v>
      </c>
      <c r="L4007" s="224">
        <v>6.5357836999999997E-4</v>
      </c>
      <c r="M4007" s="224">
        <v>0</v>
      </c>
      <c r="N4007" s="224">
        <v>0</v>
      </c>
      <c r="O4007" s="224">
        <v>0</v>
      </c>
      <c r="P4007" s="199">
        <f t="shared" si="766"/>
        <v>1.0556496296296296</v>
      </c>
      <c r="Q4007" s="240">
        <v>15.623547</v>
      </c>
      <c r="R4007" s="99">
        <v>15.390822</v>
      </c>
      <c r="S4007" s="99">
        <v>0.1982064</v>
      </c>
      <c r="T4007" s="99">
        <v>2.0805000000000002E-5</v>
      </c>
      <c r="U4007" s="99">
        <v>7.5230000000000002E-3</v>
      </c>
      <c r="V4007" s="99">
        <v>3.67418E-3</v>
      </c>
      <c r="W4007" s="99">
        <v>2.3300000000000001E-2</v>
      </c>
      <c r="X4007" s="241">
        <f t="shared" si="767"/>
        <v>9.6414929598818505E-2</v>
      </c>
      <c r="Y4007" s="241">
        <f t="shared" si="768"/>
        <v>3.6913676468400006E-2</v>
      </c>
      <c r="Z4007" s="241">
        <f t="shared" si="769"/>
        <v>2.1031311688618499E-2</v>
      </c>
      <c r="AA4007" s="241">
        <f t="shared" si="770"/>
        <v>3.84699414418E-2</v>
      </c>
      <c r="AB4007" s="258">
        <v>2.9262525000000001E-2</v>
      </c>
      <c r="AC4007" s="258">
        <v>6.9273456E-6</v>
      </c>
      <c r="AD4007" s="258">
        <v>5.2662632E-4</v>
      </c>
      <c r="AE4007" s="258">
        <v>4.1443441999999997E-6</v>
      </c>
      <c r="AF4007" s="258">
        <v>7.1071195E-3</v>
      </c>
      <c r="AG4007" s="258">
        <v>6.3339585999999996E-6</v>
      </c>
      <c r="AH4007" s="258">
        <v>1.9153118E-2</v>
      </c>
      <c r="AI4007" s="258">
        <v>5.4105072000000002E-5</v>
      </c>
      <c r="AJ4007" s="258">
        <v>2.7353854000000001E-6</v>
      </c>
      <c r="AK4007" s="258">
        <v>2.7349928E-5</v>
      </c>
      <c r="AL4007" s="258">
        <v>5.2721755999999997E-7</v>
      </c>
      <c r="AM4007" s="258">
        <v>2.1226585000000001E-9</v>
      </c>
      <c r="AN4007" s="258">
        <v>1.3757537E-5</v>
      </c>
      <c r="AO4007" s="258">
        <v>7.0546826000000005E-5</v>
      </c>
      <c r="AP4007" s="258">
        <v>1.7091696E-3</v>
      </c>
      <c r="AQ4007" s="258">
        <v>1.7794418000000001E-6</v>
      </c>
      <c r="AR4007" s="258">
        <v>3.8468162E-2</v>
      </c>
      <c r="AT4007" s="193"/>
      <c r="AU4007" s="193"/>
      <c r="AV4007" s="193"/>
      <c r="AW4007" s="193"/>
      <c r="AX4007" s="193"/>
      <c r="AY4007" s="193"/>
      <c r="AZ4007" s="193"/>
      <c r="BA4007" s="193"/>
      <c r="BB4007" s="193"/>
      <c r="BC4007" s="193"/>
      <c r="BD4007" s="193"/>
      <c r="BE4007" s="315"/>
      <c r="BF4007" s="315"/>
      <c r="BG4007" s="315"/>
      <c r="BH4007" s="315"/>
      <c r="BI4007" s="315"/>
      <c r="BJ4007" s="315"/>
      <c r="BK4007" s="315"/>
    </row>
    <row r="4008" spans="1:63" x14ac:dyDescent="0.25">
      <c r="A4008" s="9"/>
      <c r="B4008" s="43" t="s">
        <v>3966</v>
      </c>
      <c r="C4008" t="s">
        <v>2520</v>
      </c>
      <c r="D4008" s="224">
        <v>0.1901564</v>
      </c>
      <c r="E4008" s="224">
        <v>0.14690485</v>
      </c>
      <c r="F4008" s="224">
        <v>3.6683650999999998E-2</v>
      </c>
      <c r="G4008" s="224">
        <v>6.8307252000000004E-4</v>
      </c>
      <c r="H4008" s="224">
        <v>8.6728016000000002E-4</v>
      </c>
      <c r="I4008" s="224">
        <v>1.6973391E-3</v>
      </c>
      <c r="J4008" s="224">
        <v>2.6289161999999999E-3</v>
      </c>
      <c r="K4008" s="224">
        <v>1.7555788999999999E-5</v>
      </c>
      <c r="L4008" s="224">
        <v>6.7373485000000002E-4</v>
      </c>
      <c r="M4008" s="224">
        <v>0</v>
      </c>
      <c r="N4008" s="224">
        <v>0</v>
      </c>
      <c r="O4008" s="224">
        <v>0</v>
      </c>
      <c r="P4008" s="199">
        <f t="shared" si="766"/>
        <v>1.088184074074074</v>
      </c>
      <c r="Q4008" s="240">
        <v>16.105463</v>
      </c>
      <c r="R4008" s="99">
        <v>15.865565</v>
      </c>
      <c r="S4008" s="99">
        <v>0.204316</v>
      </c>
      <c r="T4008" s="99">
        <v>2.1447E-5</v>
      </c>
      <c r="U4008" s="99">
        <v>7.7549999999999997E-3</v>
      </c>
      <c r="V4008" s="99">
        <v>3.7874889999999998E-3</v>
      </c>
      <c r="W4008" s="99">
        <v>2.4018000000000001E-2</v>
      </c>
      <c r="X4008" s="241">
        <f t="shared" si="767"/>
        <v>9.9387256621352782E-2</v>
      </c>
      <c r="Y4008" s="241">
        <f t="shared" si="768"/>
        <v>3.8051172966199996E-2</v>
      </c>
      <c r="Z4008" s="241">
        <f t="shared" si="769"/>
        <v>2.1679504337052791E-2</v>
      </c>
      <c r="AA4008" s="241">
        <f t="shared" si="770"/>
        <v>3.9656579318099995E-2</v>
      </c>
      <c r="AB4008" s="258">
        <v>3.0164377999999999E-2</v>
      </c>
      <c r="AC4008" s="258">
        <v>7.1411649999999996E-6</v>
      </c>
      <c r="AD4008" s="258">
        <v>5.4276599000000001E-4</v>
      </c>
      <c r="AE4008" s="258">
        <v>4.2720162000000002E-6</v>
      </c>
      <c r="AF4008" s="258">
        <v>7.3260864999999996E-3</v>
      </c>
      <c r="AG4008" s="258">
        <v>6.529295E-6</v>
      </c>
      <c r="AH4008" s="258">
        <v>1.9743404999999999E-2</v>
      </c>
      <c r="AI4008" s="258">
        <v>5.5772176000000002E-5</v>
      </c>
      <c r="AJ4008" s="258">
        <v>2.8197324000000001E-6</v>
      </c>
      <c r="AK4008" s="258">
        <v>2.8186256000000001E-5</v>
      </c>
      <c r="AL4008" s="258">
        <v>5.4347139000000005E-7</v>
      </c>
      <c r="AM4008" s="258">
        <v>2.1882628000000001E-9</v>
      </c>
      <c r="AN4008" s="258">
        <v>1.4181688000000001E-5</v>
      </c>
      <c r="AO4008" s="258">
        <v>7.2721425000000007E-5</v>
      </c>
      <c r="AP4008" s="258">
        <v>1.7618724E-3</v>
      </c>
      <c r="AQ4008" s="258">
        <v>1.8343181E-6</v>
      </c>
      <c r="AR4008" s="258">
        <v>3.9654744999999998E-2</v>
      </c>
      <c r="AT4008" s="193"/>
      <c r="AU4008" s="193"/>
      <c r="AV4008" s="193"/>
      <c r="AW4008" s="193"/>
      <c r="AX4008" s="193"/>
      <c r="AY4008" s="193"/>
      <c r="AZ4008" s="193"/>
      <c r="BA4008" s="193"/>
      <c r="BB4008" s="193"/>
      <c r="BC4008" s="193"/>
      <c r="BD4008" s="193"/>
      <c r="BE4008" s="315"/>
      <c r="BF4008" s="315"/>
      <c r="BG4008" s="315"/>
      <c r="BH4008" s="315"/>
      <c r="BI4008" s="315"/>
      <c r="BJ4008" s="315"/>
      <c r="BK4008" s="315"/>
    </row>
    <row r="4009" spans="1:63" x14ac:dyDescent="0.25">
      <c r="A4009" s="9"/>
      <c r="B4009" s="43" t="s">
        <v>569</v>
      </c>
      <c r="C4009" t="s">
        <v>2521</v>
      </c>
      <c r="D4009" s="224">
        <v>2.9015696000000001E-2</v>
      </c>
      <c r="E4009" s="224">
        <v>2.2416048000000001E-2</v>
      </c>
      <c r="F4009" s="224">
        <v>5.5974598999999998E-3</v>
      </c>
      <c r="G4009" s="224">
        <v>1.0422896000000001E-4</v>
      </c>
      <c r="H4009" s="224">
        <v>1.3233664999999999E-4</v>
      </c>
      <c r="I4009" s="224">
        <v>2.5899354000000002E-4</v>
      </c>
      <c r="J4009" s="224">
        <v>4.0114726999999998E-4</v>
      </c>
      <c r="K4009" s="224">
        <v>2.6787746999999998E-6</v>
      </c>
      <c r="L4009" s="224">
        <v>1.0280321E-4</v>
      </c>
      <c r="M4009" s="224">
        <v>0</v>
      </c>
      <c r="N4009" s="224">
        <v>0</v>
      </c>
      <c r="O4009" s="224">
        <v>0</v>
      </c>
      <c r="P4009" s="199">
        <f t="shared" si="766"/>
        <v>0.16604479999999999</v>
      </c>
      <c r="Q4009" s="240">
        <v>2.4574539</v>
      </c>
      <c r="R4009" s="99">
        <v>2.4208482</v>
      </c>
      <c r="S4009" s="99">
        <v>3.117632E-2</v>
      </c>
      <c r="T4009" s="99">
        <v>3.2725E-6</v>
      </c>
      <c r="U4009" s="99">
        <v>1.1833E-3</v>
      </c>
      <c r="V4009" s="99">
        <v>5.7791739999999998E-4</v>
      </c>
      <c r="W4009" s="99">
        <v>3.6649E-3</v>
      </c>
      <c r="X4009" s="241">
        <f t="shared" si="767"/>
        <v>1.516253485726426E-2</v>
      </c>
      <c r="Y4009" s="241">
        <f t="shared" si="768"/>
        <v>5.8036552001500003E-3</v>
      </c>
      <c r="Z4009" s="241">
        <f t="shared" si="769"/>
        <v>3.3078780637842598E-3</v>
      </c>
      <c r="AA4009" s="241">
        <f t="shared" si="770"/>
        <v>6.05100159333E-3</v>
      </c>
      <c r="AB4009" s="258">
        <v>4.6027487999999997E-3</v>
      </c>
      <c r="AC4009" s="258">
        <v>1.0896699E-6</v>
      </c>
      <c r="AD4009" s="258">
        <v>8.0298870999999999E-5</v>
      </c>
      <c r="AE4009" s="258">
        <v>6.5185971000000002E-7</v>
      </c>
      <c r="AF4009" s="258">
        <v>1.1178697000000001E-3</v>
      </c>
      <c r="AG4009" s="258">
        <v>9.9629953999999991E-7</v>
      </c>
      <c r="AH4009" s="258">
        <v>3.0126241999999998E-3</v>
      </c>
      <c r="AI4009" s="258">
        <v>8.5101191000000003E-6</v>
      </c>
      <c r="AJ4009" s="258">
        <v>4.302626E-7</v>
      </c>
      <c r="AK4009" s="258">
        <v>4.1287129999999997E-6</v>
      </c>
      <c r="AL4009" s="258">
        <v>8.2884654000000006E-8</v>
      </c>
      <c r="AM4009" s="258">
        <v>3.3843026000000001E-10</v>
      </c>
      <c r="AN4009" s="258">
        <v>2.16394E-6</v>
      </c>
      <c r="AO4009" s="258">
        <v>1.1096206E-5</v>
      </c>
      <c r="AP4009" s="258">
        <v>2.688414E-4</v>
      </c>
      <c r="AQ4009" s="258">
        <v>2.7989333000000001E-7</v>
      </c>
      <c r="AR4009" s="258">
        <v>6.0507217E-3</v>
      </c>
      <c r="AT4009" s="193"/>
      <c r="AU4009" s="193"/>
      <c r="AV4009" s="193"/>
      <c r="AW4009" s="193"/>
      <c r="AX4009" s="193"/>
      <c r="AY4009" s="193"/>
      <c r="AZ4009" s="193"/>
      <c r="BA4009" s="193"/>
      <c r="BB4009" s="193"/>
      <c r="BC4009" s="193"/>
      <c r="BD4009" s="193"/>
      <c r="BE4009" s="315"/>
      <c r="BF4009" s="315"/>
      <c r="BG4009" s="315"/>
      <c r="BH4009" s="315"/>
      <c r="BI4009" s="315"/>
      <c r="BJ4009" s="315"/>
      <c r="BK4009" s="315"/>
    </row>
    <row r="4010" spans="1:63" x14ac:dyDescent="0.25">
      <c r="A4010" s="9"/>
      <c r="B4010" s="43" t="s">
        <v>569</v>
      </c>
      <c r="C4010" t="s">
        <v>5325</v>
      </c>
      <c r="D4010" s="224">
        <v>1.8447141E-2</v>
      </c>
      <c r="E4010" s="224">
        <v>1.425127E-2</v>
      </c>
      <c r="F4010" s="224">
        <v>3.5587171999999999E-3</v>
      </c>
      <c r="G4010" s="224">
        <v>6.6264702999999998E-5</v>
      </c>
      <c r="H4010" s="224">
        <v>8.4134455000000003E-5</v>
      </c>
      <c r="I4010" s="224">
        <v>1.6465855000000001E-4</v>
      </c>
      <c r="J4010" s="224">
        <v>2.5503533000000001E-4</v>
      </c>
      <c r="K4010" s="224">
        <v>1.7030696000000001E-6</v>
      </c>
      <c r="L4010" s="224">
        <v>6.5357836999999994E-5</v>
      </c>
      <c r="M4010" s="224">
        <v>0</v>
      </c>
      <c r="N4010" s="224">
        <v>0</v>
      </c>
      <c r="O4010" s="224">
        <v>0</v>
      </c>
      <c r="P4010" s="199">
        <f t="shared" si="766"/>
        <v>0.10556496296296296</v>
      </c>
      <c r="Q4010" s="240">
        <v>1.5623547</v>
      </c>
      <c r="R4010" s="99">
        <v>1.5390822</v>
      </c>
      <c r="S4010" s="99">
        <v>1.982064E-2</v>
      </c>
      <c r="T4010" s="99">
        <v>2.0804999999999998E-6</v>
      </c>
      <c r="U4010" s="99">
        <v>7.5230000000000002E-4</v>
      </c>
      <c r="V4010" s="99">
        <v>3.67418E-4</v>
      </c>
      <c r="W4010" s="99">
        <v>2.33E-3</v>
      </c>
      <c r="X4010" s="241">
        <f t="shared" si="767"/>
        <v>9.6414929598818491E-3</v>
      </c>
      <c r="Y4010" s="241">
        <f t="shared" si="768"/>
        <v>3.6913676468400001E-3</v>
      </c>
      <c r="Z4010" s="241">
        <f t="shared" si="769"/>
        <v>2.1031311688618501E-3</v>
      </c>
      <c r="AA4010" s="241">
        <f t="shared" si="770"/>
        <v>3.8469941441799998E-3</v>
      </c>
      <c r="AB4010" s="258">
        <v>2.9262525E-3</v>
      </c>
      <c r="AC4010" s="258">
        <v>6.9273455999999995E-7</v>
      </c>
      <c r="AD4010" s="258">
        <v>5.2662632E-5</v>
      </c>
      <c r="AE4010" s="258">
        <v>4.1443441999999998E-7</v>
      </c>
      <c r="AF4010" s="258">
        <v>7.1071195000000005E-4</v>
      </c>
      <c r="AG4010" s="258">
        <v>6.3339585999999996E-7</v>
      </c>
      <c r="AH4010" s="258">
        <v>1.9153117999999999E-3</v>
      </c>
      <c r="AI4010" s="258">
        <v>5.4105072E-6</v>
      </c>
      <c r="AJ4010" s="258">
        <v>2.7353854E-7</v>
      </c>
      <c r="AK4010" s="258">
        <v>2.7349927999999998E-6</v>
      </c>
      <c r="AL4010" s="258">
        <v>5.2721756000000002E-8</v>
      </c>
      <c r="AM4010" s="258">
        <v>2.1226585E-10</v>
      </c>
      <c r="AN4010" s="258">
        <v>1.3757537E-6</v>
      </c>
      <c r="AO4010" s="258">
        <v>7.0546826E-6</v>
      </c>
      <c r="AP4010" s="258">
        <v>1.7091696E-4</v>
      </c>
      <c r="AQ4010" s="258">
        <v>1.7794418000000001E-7</v>
      </c>
      <c r="AR4010" s="258">
        <v>3.8468161999999999E-3</v>
      </c>
      <c r="AT4010" s="193"/>
      <c r="AU4010" s="193"/>
      <c r="AV4010" s="193"/>
      <c r="AW4010" s="193"/>
      <c r="AX4010" s="193"/>
      <c r="AY4010" s="193"/>
      <c r="AZ4010" s="193"/>
      <c r="BA4010" s="193"/>
      <c r="BB4010" s="193"/>
      <c r="BC4010" s="193"/>
      <c r="BD4010" s="193"/>
      <c r="BE4010" s="315"/>
      <c r="BF4010" s="315"/>
      <c r="BG4010" s="315"/>
      <c r="BH4010" s="315"/>
      <c r="BI4010" s="315"/>
      <c r="BJ4010" s="315"/>
      <c r="BK4010" s="315"/>
    </row>
    <row r="4011" spans="1:63" x14ac:dyDescent="0.25">
      <c r="A4011" s="9"/>
      <c r="B4011" s="43" t="s">
        <v>569</v>
      </c>
      <c r="C4011" t="s">
        <v>2522</v>
      </c>
      <c r="D4011" s="224">
        <v>2.1607135E-2</v>
      </c>
      <c r="E4011" s="224">
        <v>1.6692522000000001E-2</v>
      </c>
      <c r="F4011" s="224">
        <v>4.1683071999999996E-3</v>
      </c>
      <c r="G4011" s="224">
        <v>7.7617317000000006E-5</v>
      </c>
      <c r="H4011" s="224">
        <v>9.8547724999999993E-5</v>
      </c>
      <c r="I4011" s="224">
        <v>1.9286653999999999E-4</v>
      </c>
      <c r="J4011" s="224">
        <v>2.9872351E-4</v>
      </c>
      <c r="K4011" s="224">
        <v>1.9948355999999999E-6</v>
      </c>
      <c r="L4011" s="224">
        <v>7.6555248E-5</v>
      </c>
      <c r="M4011" s="224">
        <v>0</v>
      </c>
      <c r="N4011" s="224">
        <v>0</v>
      </c>
      <c r="O4011" s="224">
        <v>0</v>
      </c>
      <c r="P4011" s="199">
        <f t="shared" si="766"/>
        <v>0.12364831111111112</v>
      </c>
      <c r="Q4011" s="240">
        <v>1.8300331000000001</v>
      </c>
      <c r="R4011" s="99">
        <v>1.8027734</v>
      </c>
      <c r="S4011" s="99">
        <v>2.3216480000000001E-2</v>
      </c>
      <c r="T4011" s="99">
        <v>2.4368999999999999E-6</v>
      </c>
      <c r="U4011" s="99">
        <v>8.8119000000000001E-4</v>
      </c>
      <c r="V4011" s="99">
        <v>4.3036190000000002E-4</v>
      </c>
      <c r="W4011" s="99">
        <v>2.7292000000000002E-3</v>
      </c>
      <c r="X4011" s="241">
        <f t="shared" si="767"/>
        <v>1.129309529872448E-2</v>
      </c>
      <c r="Y4011" s="241">
        <f t="shared" si="768"/>
        <v>4.3235955291500002E-3</v>
      </c>
      <c r="Z4011" s="241">
        <f t="shared" si="769"/>
        <v>2.4633995418844798E-3</v>
      </c>
      <c r="AA4011" s="241">
        <f t="shared" si="770"/>
        <v>4.5061002276900004E-3</v>
      </c>
      <c r="AB4011" s="258">
        <v>3.4275216E-3</v>
      </c>
      <c r="AC4011" s="258">
        <v>8.1144704000000004E-7</v>
      </c>
      <c r="AD4011" s="258">
        <v>6.1582638000000006E-5</v>
      </c>
      <c r="AE4011" s="258">
        <v>4.8542372000000001E-7</v>
      </c>
      <c r="AF4011" s="258">
        <v>8.3245249999999997E-4</v>
      </c>
      <c r="AG4011" s="258">
        <v>7.4192039E-7</v>
      </c>
      <c r="AH4011" s="258">
        <v>2.2434059999999999E-3</v>
      </c>
      <c r="AI4011" s="258">
        <v>6.3373050999999997E-6</v>
      </c>
      <c r="AJ4011" s="258">
        <v>3.2040277000000003E-7</v>
      </c>
      <c r="AK4011" s="258">
        <v>3.1965081E-6</v>
      </c>
      <c r="AL4011" s="258">
        <v>6.1753897999999999E-8</v>
      </c>
      <c r="AM4011" s="258">
        <v>2.4881648000000001E-10</v>
      </c>
      <c r="AN4011" s="258">
        <v>1.61144E-6</v>
      </c>
      <c r="AO4011" s="258">
        <v>8.2633531999999992E-6</v>
      </c>
      <c r="AP4011" s="258">
        <v>2.0020252999999999E-4</v>
      </c>
      <c r="AQ4011" s="258">
        <v>2.0842769000000001E-7</v>
      </c>
      <c r="AR4011" s="258">
        <v>4.5058918E-3</v>
      </c>
      <c r="AT4011" s="193"/>
      <c r="AU4011" s="193"/>
      <c r="AV4011" s="193"/>
      <c r="AW4011" s="193"/>
      <c r="AX4011" s="193"/>
      <c r="AY4011" s="193"/>
      <c r="AZ4011" s="193"/>
      <c r="BA4011" s="193"/>
      <c r="BB4011" s="193"/>
      <c r="BC4011" s="193"/>
      <c r="BD4011" s="193"/>
      <c r="BE4011" s="315"/>
      <c r="BF4011" s="315"/>
      <c r="BG4011" s="315"/>
      <c r="BH4011" s="315"/>
      <c r="BI4011" s="315"/>
      <c r="BJ4011" s="315"/>
      <c r="BK4011" s="315"/>
    </row>
    <row r="4012" spans="1:63" x14ac:dyDescent="0.25">
      <c r="A4012" s="9"/>
      <c r="B4012" s="43" t="s">
        <v>1264</v>
      </c>
      <c r="C4012" t="s">
        <v>2523</v>
      </c>
      <c r="D4012" s="224">
        <v>15615233</v>
      </c>
      <c r="E4012" s="224">
        <v>12591921</v>
      </c>
      <c r="F4012" s="224">
        <v>1810672.6</v>
      </c>
      <c r="G4012" s="224">
        <v>374202.62</v>
      </c>
      <c r="H4012" s="224">
        <v>52422.131000000001</v>
      </c>
      <c r="I4012" s="224">
        <v>292034.59000000003</v>
      </c>
      <c r="J4012" s="224">
        <v>145283.75</v>
      </c>
      <c r="K4012" s="224">
        <v>7618.7610999999997</v>
      </c>
      <c r="L4012" s="224">
        <v>341078.25</v>
      </c>
      <c r="M4012" s="224">
        <v>0</v>
      </c>
      <c r="N4012" s="224">
        <v>0</v>
      </c>
      <c r="O4012" s="224">
        <v>0</v>
      </c>
      <c r="P4012" s="199">
        <f t="shared" si="766"/>
        <v>93273488.888888881</v>
      </c>
      <c r="Q4012" s="240">
        <v>2937457800</v>
      </c>
      <c r="R4012" s="99">
        <v>1455861400</v>
      </c>
      <c r="S4012" s="99">
        <v>1239952000</v>
      </c>
      <c r="T4012" s="99">
        <v>1172.5999999999999</v>
      </c>
      <c r="U4012" s="99">
        <v>12998000</v>
      </c>
      <c r="V4012" s="99">
        <v>3865220</v>
      </c>
      <c r="W4012" s="99">
        <v>224780000</v>
      </c>
      <c r="X4012" s="241">
        <f t="shared" si="767"/>
        <v>9315371.5886356011</v>
      </c>
      <c r="Y4012" s="241">
        <f t="shared" si="768"/>
        <v>3348596.2275</v>
      </c>
      <c r="Z4012" s="241">
        <f t="shared" si="769"/>
        <v>2317535.9418456005</v>
      </c>
      <c r="AA4012" s="241">
        <f t="shared" si="770"/>
        <v>3649239.4192900001</v>
      </c>
      <c r="AB4012" s="258">
        <v>2585260.5</v>
      </c>
      <c r="AC4012" s="258">
        <v>797.24638000000004</v>
      </c>
      <c r="AD4012" s="258">
        <v>333004.06</v>
      </c>
      <c r="AE4012" s="258">
        <v>335.17912000000001</v>
      </c>
      <c r="AF4012" s="258">
        <v>388518.5</v>
      </c>
      <c r="AG4012" s="258">
        <v>40680.741999999998</v>
      </c>
      <c r="AH4012" s="258">
        <v>1692049.7</v>
      </c>
      <c r="AI4012" s="258">
        <v>2870.8119000000002</v>
      </c>
      <c r="AJ4012" s="258">
        <v>2600.4989999999998</v>
      </c>
      <c r="AK4012" s="258">
        <v>2986.5106999999998</v>
      </c>
      <c r="AL4012" s="258">
        <v>251.20962</v>
      </c>
      <c r="AM4012" s="258">
        <v>0.8656256</v>
      </c>
      <c r="AN4012" s="258">
        <v>15025.245000000001</v>
      </c>
      <c r="AO4012" s="258">
        <v>397157.1</v>
      </c>
      <c r="AP4012" s="258">
        <v>204594</v>
      </c>
      <c r="AQ4012" s="258">
        <v>958.31929000000002</v>
      </c>
      <c r="AR4012" s="258">
        <v>3648281.1</v>
      </c>
      <c r="AT4012" s="193"/>
      <c r="AU4012" s="193"/>
      <c r="AV4012" s="193"/>
      <c r="AW4012" s="193"/>
      <c r="AX4012" s="193"/>
      <c r="AY4012" s="193"/>
      <c r="AZ4012" s="193"/>
      <c r="BA4012" s="193"/>
      <c r="BB4012" s="193"/>
      <c r="BC4012" s="193"/>
      <c r="BD4012" s="193"/>
      <c r="BE4012" s="315"/>
      <c r="BF4012" s="315"/>
      <c r="BG4012" s="315"/>
      <c r="BH4012" s="315"/>
      <c r="BI4012" s="315"/>
      <c r="BJ4012" s="315"/>
      <c r="BK4012" s="315"/>
    </row>
    <row r="4013" spans="1:63" x14ac:dyDescent="0.25">
      <c r="A4013" s="45" t="s">
        <v>2614</v>
      </c>
      <c r="B4013" s="45"/>
      <c r="C4013" s="43"/>
      <c r="D4013" s="199"/>
      <c r="E4013" s="199"/>
      <c r="F4013" s="199"/>
      <c r="G4013" s="199"/>
      <c r="H4013" s="199"/>
      <c r="I4013" s="199"/>
      <c r="J4013" s="199"/>
      <c r="K4013" s="199"/>
      <c r="L4013" s="199"/>
      <c r="M4013" s="199"/>
      <c r="N4013" s="199"/>
      <c r="O4013" s="199"/>
      <c r="P4013" s="199"/>
      <c r="Q4013" s="239"/>
      <c r="R4013" s="97"/>
      <c r="S4013" s="97"/>
      <c r="T4013" s="97"/>
      <c r="U4013" s="97"/>
      <c r="V4013" s="97"/>
      <c r="W4013" s="97"/>
      <c r="X4013" s="259"/>
      <c r="Y4013" s="259"/>
      <c r="Z4013" s="259"/>
      <c r="AA4013" s="258"/>
      <c r="AB4013" s="258"/>
      <c r="AC4013" s="258"/>
      <c r="AD4013" s="258"/>
      <c r="AE4013" s="258"/>
      <c r="AF4013" s="258"/>
      <c r="AG4013" s="258"/>
      <c r="AH4013" s="258"/>
      <c r="AI4013" s="258"/>
      <c r="AJ4013" s="258"/>
      <c r="AK4013" s="258"/>
      <c r="AL4013" s="258"/>
      <c r="AM4013" s="258"/>
      <c r="AN4013" s="258"/>
      <c r="AO4013" s="258"/>
      <c r="AP4013" s="258"/>
      <c r="AQ4013" s="258"/>
      <c r="AR4013" s="258"/>
      <c r="AT4013" s="193"/>
      <c r="AU4013" s="193"/>
      <c r="AV4013" s="193"/>
      <c r="AW4013" s="193"/>
      <c r="AX4013" s="193"/>
      <c r="AY4013" s="193"/>
      <c r="AZ4013" s="193"/>
      <c r="BA4013" s="193"/>
      <c r="BB4013" s="193"/>
      <c r="BC4013" s="193"/>
      <c r="BD4013" s="193"/>
      <c r="BE4013" s="315"/>
      <c r="BF4013" s="315"/>
      <c r="BG4013" s="315"/>
      <c r="BH4013" s="315"/>
      <c r="BI4013" s="315"/>
      <c r="BJ4013" s="315"/>
      <c r="BK4013" s="315"/>
    </row>
    <row r="4014" spans="1:63" x14ac:dyDescent="0.25">
      <c r="A4014" s="9"/>
      <c r="B4014" s="43" t="s">
        <v>1264</v>
      </c>
      <c r="C4014" t="s">
        <v>2495</v>
      </c>
      <c r="D4014" s="193">
        <v>1462331.1</v>
      </c>
      <c r="E4014" s="193">
        <v>820990.62</v>
      </c>
      <c r="F4014" s="193">
        <v>159898.35</v>
      </c>
      <c r="G4014" s="193">
        <v>33139.644999999997</v>
      </c>
      <c r="H4014" s="193">
        <v>5635.1022999999996</v>
      </c>
      <c r="I4014" s="193">
        <v>46028.815999999999</v>
      </c>
      <c r="J4014" s="193">
        <v>16863.554</v>
      </c>
      <c r="K4014" s="193">
        <v>1109.0012999999999</v>
      </c>
      <c r="L4014" s="193">
        <v>378666.01</v>
      </c>
      <c r="M4014" s="193">
        <v>0</v>
      </c>
      <c r="N4014" s="193">
        <v>0</v>
      </c>
      <c r="O4014" s="193">
        <v>0</v>
      </c>
      <c r="P4014" s="199">
        <f t="shared" ref="P4014:P4019" si="771">E4014/0.135</f>
        <v>6081412</v>
      </c>
      <c r="Q4014" s="240">
        <v>104762960</v>
      </c>
      <c r="R4014" s="99">
        <v>74744665</v>
      </c>
      <c r="S4014" s="99">
        <v>21894880</v>
      </c>
      <c r="T4014" s="99">
        <v>132.72</v>
      </c>
      <c r="U4014" s="99">
        <v>718800</v>
      </c>
      <c r="V4014" s="99">
        <v>307282.2</v>
      </c>
      <c r="W4014" s="99">
        <v>7097200</v>
      </c>
      <c r="X4014" s="241">
        <f t="shared" ref="X4014:X4019" si="772">SUM(Y4014:AA4014)</f>
        <v>552213.89590747003</v>
      </c>
      <c r="Y4014" s="241">
        <f t="shared" ref="Y4014:Y4019" si="773">SUM(AB4014:AG4014)</f>
        <v>247923.82933800001</v>
      </c>
      <c r="Z4014" s="241">
        <f t="shared" ref="Z4014:Z4019" si="774">SUM(AH4014:AP4014)</f>
        <v>116774.07828947002</v>
      </c>
      <c r="AA4014" s="241">
        <f t="shared" ref="AA4014:AA4019" si="775">SUM(AQ4014:AR4014)</f>
        <v>187515.98827999999</v>
      </c>
      <c r="AB4014" s="258">
        <v>168535.63</v>
      </c>
      <c r="AC4014" s="258">
        <v>22.148523000000001</v>
      </c>
      <c r="AD4014" s="258">
        <v>35320.055999999997</v>
      </c>
      <c r="AE4014" s="258">
        <v>22.008975</v>
      </c>
      <c r="AF4014" s="258">
        <v>43335.107000000004</v>
      </c>
      <c r="AG4014" s="258">
        <v>688.87883999999997</v>
      </c>
      <c r="AH4014" s="258">
        <v>110326.66</v>
      </c>
      <c r="AI4014" s="258">
        <v>252.02354</v>
      </c>
      <c r="AJ4014" s="258">
        <v>289.51630999999998</v>
      </c>
      <c r="AK4014" s="258">
        <v>126.28095999999999</v>
      </c>
      <c r="AL4014" s="258">
        <v>37.191280999999996</v>
      </c>
      <c r="AM4014" s="258">
        <v>0.11679847</v>
      </c>
      <c r="AN4014" s="258">
        <v>1434.1269</v>
      </c>
      <c r="AO4014" s="258">
        <v>1893.4623999999999</v>
      </c>
      <c r="AP4014" s="258">
        <v>2414.7001</v>
      </c>
      <c r="AQ4014" s="258">
        <v>261.21827999999999</v>
      </c>
      <c r="AR4014" s="258">
        <v>187254.77</v>
      </c>
      <c r="AT4014" s="193"/>
      <c r="AU4014" s="193"/>
      <c r="AV4014" s="193"/>
      <c r="AW4014" s="193"/>
      <c r="AX4014" s="193"/>
      <c r="AY4014" s="193"/>
      <c r="AZ4014" s="193"/>
      <c r="BA4014" s="193"/>
      <c r="BB4014" s="193"/>
      <c r="BC4014" s="193"/>
      <c r="BD4014" s="193"/>
      <c r="BE4014" s="315"/>
      <c r="BF4014" s="315"/>
      <c r="BG4014" s="315"/>
      <c r="BH4014" s="315"/>
      <c r="BI4014" s="315"/>
      <c r="BJ4014" s="315"/>
      <c r="BK4014" s="315"/>
    </row>
    <row r="4015" spans="1:63" x14ac:dyDescent="0.25">
      <c r="A4015" s="9"/>
      <c r="B4015" s="43" t="s">
        <v>1264</v>
      </c>
      <c r="C4015" t="s">
        <v>2496</v>
      </c>
      <c r="D4015" s="193">
        <v>1544370.9</v>
      </c>
      <c r="E4015" s="193">
        <v>877363.29</v>
      </c>
      <c r="F4015" s="193">
        <v>169100.48</v>
      </c>
      <c r="G4015" s="193">
        <v>34343.107000000004</v>
      </c>
      <c r="H4015" s="193">
        <v>5893.4309000000003</v>
      </c>
      <c r="I4015" s="193">
        <v>47785.936999999998</v>
      </c>
      <c r="J4015" s="193">
        <v>18137.071</v>
      </c>
      <c r="K4015" s="193">
        <v>1148.6887999999999</v>
      </c>
      <c r="L4015" s="193">
        <v>390598.94</v>
      </c>
      <c r="M4015" s="193">
        <v>0</v>
      </c>
      <c r="N4015" s="193">
        <v>0</v>
      </c>
      <c r="O4015" s="193">
        <v>0</v>
      </c>
      <c r="P4015" s="199">
        <f t="shared" si="771"/>
        <v>6498987.333333333</v>
      </c>
      <c r="Q4015" s="240">
        <v>111390640</v>
      </c>
      <c r="R4015" s="99">
        <v>80367661</v>
      </c>
      <c r="S4015" s="99">
        <v>22644160</v>
      </c>
      <c r="T4015" s="99">
        <v>141.1</v>
      </c>
      <c r="U4015" s="99">
        <v>743670</v>
      </c>
      <c r="V4015" s="99">
        <v>318203.40000000002</v>
      </c>
      <c r="W4015" s="99">
        <v>7316800</v>
      </c>
      <c r="X4015" s="241">
        <f t="shared" si="772"/>
        <v>589455.69035844004</v>
      </c>
      <c r="Y4015" s="241">
        <f t="shared" si="773"/>
        <v>262897.33658</v>
      </c>
      <c r="Z4015" s="241">
        <f t="shared" si="774"/>
        <v>124964.20813844001</v>
      </c>
      <c r="AA4015" s="241">
        <f t="shared" si="775"/>
        <v>201594.14564</v>
      </c>
      <c r="AB4015" s="258">
        <v>180109.59</v>
      </c>
      <c r="AC4015" s="258">
        <v>24.320602999999998</v>
      </c>
      <c r="AD4015" s="258">
        <v>36587.300999999999</v>
      </c>
      <c r="AE4015" s="258">
        <v>23.069547</v>
      </c>
      <c r="AF4015" s="258">
        <v>45440.517999999996</v>
      </c>
      <c r="AG4015" s="258">
        <v>712.53742999999997</v>
      </c>
      <c r="AH4015" s="258">
        <v>117902.57</v>
      </c>
      <c r="AI4015" s="258">
        <v>266.80340000000001</v>
      </c>
      <c r="AJ4015" s="258">
        <v>299.39389999999997</v>
      </c>
      <c r="AK4015" s="258">
        <v>154.20525000000001</v>
      </c>
      <c r="AL4015" s="258">
        <v>38.513556999999999</v>
      </c>
      <c r="AM4015" s="258">
        <v>0.12193144</v>
      </c>
      <c r="AN4015" s="258">
        <v>1483.2280000000001</v>
      </c>
      <c r="AO4015" s="258">
        <v>1972.2237</v>
      </c>
      <c r="AP4015" s="258">
        <v>2847.1484</v>
      </c>
      <c r="AQ4015" s="258">
        <v>270.68563999999998</v>
      </c>
      <c r="AR4015" s="258">
        <v>201323.46</v>
      </c>
      <c r="AT4015" s="193"/>
      <c r="AU4015" s="193"/>
      <c r="AV4015" s="193"/>
      <c r="AW4015" s="193"/>
      <c r="AX4015" s="193"/>
      <c r="AY4015" s="193"/>
      <c r="AZ4015" s="193"/>
      <c r="BA4015" s="193"/>
      <c r="BB4015" s="193"/>
      <c r="BC4015" s="193"/>
      <c r="BD4015" s="193"/>
      <c r="BE4015" s="315"/>
      <c r="BF4015" s="315"/>
      <c r="BG4015" s="315"/>
      <c r="BH4015" s="315"/>
      <c r="BI4015" s="315"/>
      <c r="BJ4015" s="315"/>
      <c r="BK4015" s="315"/>
    </row>
    <row r="4016" spans="1:63" x14ac:dyDescent="0.25">
      <c r="A4016" s="9"/>
      <c r="B4016" s="43" t="s">
        <v>1264</v>
      </c>
      <c r="C4016" t="s">
        <v>2497</v>
      </c>
      <c r="D4016" s="193">
        <v>509234.74</v>
      </c>
      <c r="E4016" s="193">
        <v>298597.26</v>
      </c>
      <c r="F4016" s="193">
        <v>56247.343000000001</v>
      </c>
      <c r="G4016" s="193">
        <v>12142.904</v>
      </c>
      <c r="H4016" s="193">
        <v>1756.1536000000001</v>
      </c>
      <c r="I4016" s="193">
        <v>15833.596</v>
      </c>
      <c r="J4016" s="193">
        <v>5680.6967999999997</v>
      </c>
      <c r="K4016" s="193">
        <v>356.61333000000002</v>
      </c>
      <c r="L4016" s="193">
        <v>118620.17</v>
      </c>
      <c r="M4016" s="193">
        <v>0</v>
      </c>
      <c r="N4016" s="193">
        <v>0</v>
      </c>
      <c r="O4016" s="193">
        <v>0</v>
      </c>
      <c r="P4016" s="199">
        <f t="shared" si="771"/>
        <v>2211831.5555555555</v>
      </c>
      <c r="Q4016" s="240">
        <v>38297294</v>
      </c>
      <c r="R4016" s="99">
        <v>27484665</v>
      </c>
      <c r="S4016" s="99">
        <v>8224720</v>
      </c>
      <c r="T4016" s="99">
        <v>40.597000000000001</v>
      </c>
      <c r="U4016" s="99">
        <v>272710</v>
      </c>
      <c r="V4016" s="99">
        <v>123158.3</v>
      </c>
      <c r="W4016" s="99">
        <v>2192000</v>
      </c>
      <c r="X4016" s="241">
        <f t="shared" si="772"/>
        <v>200681.05682993197</v>
      </c>
      <c r="Y4016" s="241">
        <f t="shared" si="773"/>
        <v>89290.191922299986</v>
      </c>
      <c r="Z4016" s="241">
        <f t="shared" si="774"/>
        <v>42426.649964632001</v>
      </c>
      <c r="AA4016" s="241">
        <f t="shared" si="775"/>
        <v>68964.214942999999</v>
      </c>
      <c r="AB4016" s="258">
        <v>61300.050999999999</v>
      </c>
      <c r="AC4016" s="258">
        <v>8.2021710999999993</v>
      </c>
      <c r="AD4016" s="258">
        <v>12775.721</v>
      </c>
      <c r="AE4016" s="258">
        <v>8.4595511999999999</v>
      </c>
      <c r="AF4016" s="258">
        <v>14938.370999999999</v>
      </c>
      <c r="AG4016" s="258">
        <v>259.38720000000001</v>
      </c>
      <c r="AH4016" s="258">
        <v>40126.148999999998</v>
      </c>
      <c r="AI4016" s="258">
        <v>88.218429</v>
      </c>
      <c r="AJ4016" s="258">
        <v>106.27386</v>
      </c>
      <c r="AK4016" s="258">
        <v>44.145535000000002</v>
      </c>
      <c r="AL4016" s="258">
        <v>13.447036000000001</v>
      </c>
      <c r="AM4016" s="258">
        <v>4.2104632000000003E-2</v>
      </c>
      <c r="AN4016" s="258">
        <v>512.84150999999997</v>
      </c>
      <c r="AO4016" s="258">
        <v>713.39883999999995</v>
      </c>
      <c r="AP4016" s="258">
        <v>822.13364999999999</v>
      </c>
      <c r="AQ4016" s="258">
        <v>99.892943000000002</v>
      </c>
      <c r="AR4016" s="258">
        <v>68864.322</v>
      </c>
      <c r="AT4016" s="193"/>
      <c r="AU4016" s="193"/>
      <c r="AV4016" s="193"/>
      <c r="AW4016" s="193"/>
      <c r="AX4016" s="193"/>
      <c r="AY4016" s="193"/>
      <c r="AZ4016" s="193"/>
      <c r="BA4016" s="193"/>
      <c r="BB4016" s="193"/>
      <c r="BC4016" s="193"/>
      <c r="BD4016" s="193"/>
      <c r="BE4016" s="315"/>
      <c r="BF4016" s="315"/>
      <c r="BG4016" s="315"/>
      <c r="BH4016" s="315"/>
      <c r="BI4016" s="315"/>
      <c r="BJ4016" s="315"/>
      <c r="BK4016" s="315"/>
    </row>
    <row r="4017" spans="1:63" x14ac:dyDescent="0.25">
      <c r="A4017" s="9"/>
      <c r="B4017" s="43" t="s">
        <v>1264</v>
      </c>
      <c r="C4017" t="s">
        <v>2498</v>
      </c>
      <c r="D4017" s="193">
        <v>1183582.8</v>
      </c>
      <c r="E4017" s="193">
        <v>668520.37</v>
      </c>
      <c r="F4017" s="193">
        <v>129613.49</v>
      </c>
      <c r="G4017" s="193">
        <v>27026.098999999998</v>
      </c>
      <c r="H4017" s="193">
        <v>4493.0744000000004</v>
      </c>
      <c r="I4017" s="193">
        <v>37202.245999999999</v>
      </c>
      <c r="J4017" s="193">
        <v>13590.094999999999</v>
      </c>
      <c r="K4017" s="193">
        <v>887.25318000000004</v>
      </c>
      <c r="L4017" s="193">
        <v>302250.13</v>
      </c>
      <c r="M4017" s="193">
        <v>0</v>
      </c>
      <c r="N4017" s="193">
        <v>0</v>
      </c>
      <c r="O4017" s="193">
        <v>0</v>
      </c>
      <c r="P4017" s="199">
        <f t="shared" si="771"/>
        <v>4952002.7407407407</v>
      </c>
      <c r="Q4017" s="240">
        <v>85352313</v>
      </c>
      <c r="R4017" s="99">
        <v>60934440</v>
      </c>
      <c r="S4017" s="99">
        <v>17921120</v>
      </c>
      <c r="T4017" s="99">
        <v>105.57</v>
      </c>
      <c r="U4017" s="99">
        <v>589190</v>
      </c>
      <c r="V4017" s="99">
        <v>254058</v>
      </c>
      <c r="W4017" s="99">
        <v>5653400</v>
      </c>
      <c r="X4017" s="241">
        <f t="shared" si="772"/>
        <v>449569.05972655205</v>
      </c>
      <c r="Y4017" s="241">
        <f t="shared" si="773"/>
        <v>201620.86770600005</v>
      </c>
      <c r="Z4017" s="241">
        <f t="shared" si="774"/>
        <v>95074.572800552007</v>
      </c>
      <c r="AA4017" s="241">
        <f t="shared" si="775"/>
        <v>152873.61921999999</v>
      </c>
      <c r="AB4017" s="258">
        <v>137237.03</v>
      </c>
      <c r="AC4017" s="258">
        <v>18.075748999999998</v>
      </c>
      <c r="AD4017" s="258">
        <v>28752.564999999999</v>
      </c>
      <c r="AE4017" s="258">
        <v>18.095807000000001</v>
      </c>
      <c r="AF4017" s="258">
        <v>35031.012000000002</v>
      </c>
      <c r="AG4017" s="258">
        <v>564.08915000000002</v>
      </c>
      <c r="AH4017" s="258">
        <v>89837.334000000003</v>
      </c>
      <c r="AI4017" s="258">
        <v>204.14264</v>
      </c>
      <c r="AJ4017" s="258">
        <v>236.16851</v>
      </c>
      <c r="AK4017" s="258">
        <v>102.27970999999999</v>
      </c>
      <c r="AL4017" s="258">
        <v>30.274905</v>
      </c>
      <c r="AM4017" s="258">
        <v>9.5035551999999995E-2</v>
      </c>
      <c r="AN4017" s="258">
        <v>1165.5111999999999</v>
      </c>
      <c r="AO4017" s="258">
        <v>1551.251</v>
      </c>
      <c r="AP4017" s="258">
        <v>1947.5157999999999</v>
      </c>
      <c r="AQ4017" s="258">
        <v>214.51921999999999</v>
      </c>
      <c r="AR4017" s="258">
        <v>152659.1</v>
      </c>
      <c r="AT4017" s="193"/>
      <c r="AU4017" s="193"/>
      <c r="AV4017" s="193"/>
      <c r="AW4017" s="193"/>
      <c r="AX4017" s="193"/>
      <c r="AY4017" s="193"/>
      <c r="AZ4017" s="193"/>
      <c r="BA4017" s="193"/>
      <c r="BB4017" s="193"/>
      <c r="BC4017" s="193"/>
      <c r="BD4017" s="193"/>
      <c r="BE4017" s="315"/>
      <c r="BF4017" s="315"/>
      <c r="BG4017" s="315"/>
      <c r="BH4017" s="315"/>
      <c r="BI4017" s="315"/>
      <c r="BJ4017" s="315"/>
      <c r="BK4017" s="315"/>
    </row>
    <row r="4018" spans="1:63" x14ac:dyDescent="0.25">
      <c r="A4018" s="9"/>
      <c r="B4018" s="43" t="s">
        <v>1264</v>
      </c>
      <c r="C4018" t="s">
        <v>2499</v>
      </c>
      <c r="D4018" s="193">
        <v>153392720</v>
      </c>
      <c r="E4018" s="193">
        <v>58197184</v>
      </c>
      <c r="F4018" s="193">
        <v>27961281</v>
      </c>
      <c r="G4018" s="193">
        <v>9365286.1999999993</v>
      </c>
      <c r="H4018" s="193">
        <v>667911.93999999994</v>
      </c>
      <c r="I4018" s="193">
        <v>8208757</v>
      </c>
      <c r="J4018" s="193">
        <v>3394979.4</v>
      </c>
      <c r="K4018" s="193">
        <v>91646.497000000003</v>
      </c>
      <c r="L4018" s="193">
        <v>45505678</v>
      </c>
      <c r="M4018" s="193">
        <v>0</v>
      </c>
      <c r="N4018" s="193">
        <v>0</v>
      </c>
      <c r="O4018" s="193">
        <v>0</v>
      </c>
      <c r="P4018" s="199">
        <f t="shared" si="771"/>
        <v>431090251.85185182</v>
      </c>
      <c r="Q4018" s="240">
        <v>7286000200</v>
      </c>
      <c r="R4018" s="99">
        <v>4571040500</v>
      </c>
      <c r="S4018" s="99">
        <v>880544000</v>
      </c>
      <c r="T4018" s="99">
        <v>16800</v>
      </c>
      <c r="U4018" s="99">
        <v>1347300000</v>
      </c>
      <c r="V4018" s="99">
        <v>7108940</v>
      </c>
      <c r="W4018" s="99">
        <v>479990000</v>
      </c>
      <c r="X4018" s="241">
        <f t="shared" si="772"/>
        <v>71066387.220536992</v>
      </c>
      <c r="Y4018" s="241">
        <f t="shared" si="773"/>
        <v>42780644.957499996</v>
      </c>
      <c r="Z4018" s="241">
        <f t="shared" si="774"/>
        <v>16618841.193036998</v>
      </c>
      <c r="AA4018" s="241">
        <f t="shared" si="775"/>
        <v>11666901.07</v>
      </c>
      <c r="AB4018" s="258">
        <v>11947281</v>
      </c>
      <c r="AC4018" s="258">
        <v>1507.2303999999999</v>
      </c>
      <c r="AD4018" s="258">
        <v>23072698</v>
      </c>
      <c r="AE4018" s="258">
        <v>1524.5641000000001</v>
      </c>
      <c r="AF4018" s="258">
        <v>7730754.5999999996</v>
      </c>
      <c r="AG4018" s="258">
        <v>26879.562999999998</v>
      </c>
      <c r="AH4018" s="258">
        <v>7820942</v>
      </c>
      <c r="AI4018" s="258">
        <v>46971.072</v>
      </c>
      <c r="AJ4018" s="258">
        <v>84272.785000000003</v>
      </c>
      <c r="AK4018" s="258">
        <v>37596.188999999998</v>
      </c>
      <c r="AL4018" s="258">
        <v>10797.316000000001</v>
      </c>
      <c r="AM4018" s="258">
        <v>37.711036999999997</v>
      </c>
      <c r="AN4018" s="258">
        <v>8008170.5</v>
      </c>
      <c r="AO4018" s="258">
        <v>382346.92</v>
      </c>
      <c r="AP4018" s="258">
        <v>227706.7</v>
      </c>
      <c r="AQ4018" s="258">
        <v>224566.07</v>
      </c>
      <c r="AR4018" s="258">
        <v>11442335</v>
      </c>
      <c r="AT4018" s="193"/>
      <c r="AU4018" s="193"/>
      <c r="AV4018" s="193"/>
      <c r="AW4018" s="193"/>
      <c r="AX4018" s="193"/>
      <c r="AY4018" s="193"/>
      <c r="AZ4018" s="193"/>
      <c r="BA4018" s="193"/>
      <c r="BB4018" s="193"/>
      <c r="BC4018" s="193"/>
      <c r="BD4018" s="193"/>
      <c r="BE4018" s="315"/>
      <c r="BF4018" s="315"/>
      <c r="BG4018" s="315"/>
      <c r="BH4018" s="315"/>
      <c r="BI4018" s="315"/>
      <c r="BJ4018" s="315"/>
      <c r="BK4018" s="315"/>
    </row>
    <row r="4019" spans="1:63" x14ac:dyDescent="0.25">
      <c r="A4019" s="9"/>
      <c r="B4019" s="43" t="s">
        <v>1264</v>
      </c>
      <c r="C4019" t="s">
        <v>1271</v>
      </c>
      <c r="D4019" s="193">
        <v>1608.2743</v>
      </c>
      <c r="E4019" s="193">
        <v>674.89076999999997</v>
      </c>
      <c r="F4019" s="193">
        <v>163.05682999999999</v>
      </c>
      <c r="G4019" s="193">
        <v>27.543934</v>
      </c>
      <c r="H4019" s="193">
        <v>11.499942000000001</v>
      </c>
      <c r="I4019" s="193">
        <v>58.695202999999999</v>
      </c>
      <c r="J4019" s="193">
        <v>27.309847000000001</v>
      </c>
      <c r="K4019" s="193">
        <v>1.9373214999999999</v>
      </c>
      <c r="L4019" s="193">
        <v>643.34041999999999</v>
      </c>
      <c r="M4019" s="193">
        <v>0</v>
      </c>
      <c r="N4019" s="193">
        <v>0</v>
      </c>
      <c r="O4019" s="193">
        <v>0</v>
      </c>
      <c r="P4019" s="199">
        <f t="shared" si="771"/>
        <v>4999.1908888888884</v>
      </c>
      <c r="Q4019" s="240">
        <v>79688.675000000003</v>
      </c>
      <c r="R4019" s="99">
        <v>55095.141000000003</v>
      </c>
      <c r="S4019" s="99">
        <v>12535.04</v>
      </c>
      <c r="T4019" s="99">
        <v>0.22609000000000001</v>
      </c>
      <c r="U4019" s="99">
        <v>398.88</v>
      </c>
      <c r="V4019" s="99">
        <v>60.388249999999999</v>
      </c>
      <c r="W4019" s="99">
        <v>11599</v>
      </c>
      <c r="X4019" s="241">
        <f t="shared" si="772"/>
        <v>463.93995013038995</v>
      </c>
      <c r="Y4019" s="241">
        <f t="shared" si="773"/>
        <v>228.52919530799997</v>
      </c>
      <c r="Z4019" s="241">
        <f t="shared" si="774"/>
        <v>97.199389052390003</v>
      </c>
      <c r="AA4019" s="241">
        <f t="shared" si="775"/>
        <v>138.21136576999999</v>
      </c>
      <c r="AB4019" s="258">
        <v>138.49852999999999</v>
      </c>
      <c r="AC4019" s="258">
        <v>1.5177028E-2</v>
      </c>
      <c r="AD4019" s="258">
        <v>33.960357999999999</v>
      </c>
      <c r="AE4019" s="258">
        <v>1.014138E-2</v>
      </c>
      <c r="AF4019" s="258">
        <v>55.651186000000003</v>
      </c>
      <c r="AG4019" s="258">
        <v>0.39380290000000001</v>
      </c>
      <c r="AH4019" s="258">
        <v>90.694839999999999</v>
      </c>
      <c r="AI4019" s="258">
        <v>0.26451926999999997</v>
      </c>
      <c r="AJ4019" s="258">
        <v>0.2378468</v>
      </c>
      <c r="AK4019" s="258">
        <v>0.14600489</v>
      </c>
      <c r="AL4019" s="258">
        <v>3.4696127E-2</v>
      </c>
      <c r="AM4019" s="258">
        <v>1.1116539E-4</v>
      </c>
      <c r="AN4019" s="258">
        <v>1.6346647000000001</v>
      </c>
      <c r="AO4019" s="258">
        <v>1.2090483000000001</v>
      </c>
      <c r="AP4019" s="258">
        <v>2.9776577999999998</v>
      </c>
      <c r="AQ4019" s="258">
        <v>0.31819576999999999</v>
      </c>
      <c r="AR4019" s="258">
        <v>137.89317</v>
      </c>
      <c r="AT4019" s="193"/>
      <c r="AU4019" s="193"/>
      <c r="AV4019" s="193"/>
      <c r="AW4019" s="193"/>
      <c r="AX4019" s="193"/>
      <c r="AY4019" s="193"/>
      <c r="AZ4019" s="193"/>
      <c r="BA4019" s="193"/>
      <c r="BB4019" s="193"/>
      <c r="BC4019" s="193"/>
      <c r="BD4019" s="193"/>
      <c r="BE4019" s="315"/>
      <c r="BF4019" s="315"/>
      <c r="BG4019" s="315"/>
      <c r="BH4019" s="315"/>
      <c r="BI4019" s="315"/>
      <c r="BJ4019" s="315"/>
      <c r="BK4019" s="315"/>
    </row>
    <row r="4020" spans="1:63" x14ac:dyDescent="0.25">
      <c r="A4020" s="9"/>
      <c r="B4020" s="9"/>
      <c r="C4020" s="9"/>
      <c r="D4020" s="195"/>
      <c r="E4020" s="195"/>
      <c r="F4020" s="195"/>
      <c r="G4020" s="195"/>
      <c r="H4020" s="195"/>
      <c r="I4020" s="195"/>
      <c r="J4020" s="195"/>
      <c r="K4020" s="195"/>
      <c r="L4020" s="195"/>
      <c r="M4020" s="195"/>
      <c r="N4020" s="195"/>
      <c r="O4020" s="195"/>
      <c r="P4020" s="195"/>
      <c r="Q4020" s="239"/>
      <c r="R4020" s="97"/>
      <c r="S4020" s="97"/>
      <c r="T4020" s="97"/>
      <c r="U4020" s="97"/>
      <c r="V4020" s="97"/>
      <c r="W4020" s="97"/>
      <c r="X4020" s="259"/>
      <c r="Y4020" s="259"/>
      <c r="Z4020" s="259"/>
      <c r="AA4020" s="258"/>
      <c r="AB4020" s="258"/>
      <c r="AC4020" s="258"/>
      <c r="AD4020" s="258"/>
      <c r="AE4020" s="258"/>
      <c r="AF4020" s="258"/>
      <c r="AG4020" s="258"/>
      <c r="AH4020" s="258"/>
      <c r="AI4020" s="258"/>
      <c r="AJ4020" s="258"/>
      <c r="AK4020" s="258"/>
      <c r="AL4020" s="258"/>
      <c r="AM4020" s="258"/>
      <c r="AN4020" s="258"/>
      <c r="AO4020" s="258"/>
      <c r="AP4020" s="258"/>
      <c r="AQ4020" s="258"/>
      <c r="AR4020" s="258"/>
      <c r="AT4020" s="193"/>
      <c r="AU4020" s="193"/>
      <c r="AV4020" s="193"/>
      <c r="AW4020" s="193"/>
      <c r="AX4020" s="193"/>
      <c r="AY4020" s="193"/>
      <c r="AZ4020" s="193"/>
      <c r="BA4020" s="193"/>
      <c r="BB4020" s="193"/>
      <c r="BC4020" s="193"/>
      <c r="BD4020" s="193"/>
      <c r="BE4020" s="315"/>
      <c r="BF4020" s="315"/>
      <c r="BG4020" s="315"/>
      <c r="BH4020" s="315"/>
      <c r="BI4020" s="315"/>
      <c r="BJ4020" s="315"/>
      <c r="BK4020" s="315"/>
    </row>
    <row r="4021" spans="1:63" x14ac:dyDescent="0.25">
      <c r="A4021" s="45" t="s">
        <v>634</v>
      </c>
      <c r="B4021" s="45"/>
      <c r="C4021" s="43"/>
      <c r="D4021" s="199"/>
      <c r="E4021" s="199"/>
      <c r="F4021" s="199"/>
      <c r="G4021" s="199"/>
      <c r="H4021" s="199"/>
      <c r="I4021" s="199"/>
      <c r="J4021" s="199"/>
      <c r="K4021" s="199"/>
      <c r="L4021" s="199"/>
      <c r="M4021" s="199"/>
      <c r="N4021" s="199"/>
      <c r="O4021" s="199"/>
      <c r="P4021" s="199"/>
      <c r="Q4021" s="239"/>
      <c r="R4021" s="97"/>
      <c r="S4021" s="97"/>
      <c r="T4021" s="97"/>
      <c r="U4021" s="97"/>
      <c r="V4021" s="97"/>
      <c r="W4021" s="97"/>
      <c r="X4021" s="259"/>
      <c r="Y4021" s="259"/>
      <c r="Z4021" s="259"/>
      <c r="AA4021" s="258"/>
      <c r="AB4021" s="258"/>
      <c r="AC4021" s="258"/>
      <c r="AD4021" s="258"/>
      <c r="AE4021" s="258"/>
      <c r="AF4021" s="258"/>
      <c r="AG4021" s="258"/>
      <c r="AH4021" s="258"/>
      <c r="AI4021" s="258"/>
      <c r="AJ4021" s="258"/>
      <c r="AK4021" s="258"/>
      <c r="AL4021" s="258"/>
      <c r="AM4021" s="258"/>
      <c r="AN4021" s="258"/>
      <c r="AO4021" s="258"/>
      <c r="AP4021" s="258"/>
      <c r="AQ4021" s="258"/>
      <c r="AR4021" s="258"/>
      <c r="AT4021" s="193"/>
      <c r="AU4021" s="193"/>
      <c r="AV4021" s="193"/>
      <c r="AW4021" s="193"/>
      <c r="AX4021" s="193"/>
      <c r="AY4021" s="193"/>
      <c r="AZ4021" s="193"/>
      <c r="BA4021" s="193"/>
      <c r="BB4021" s="193"/>
      <c r="BC4021" s="193"/>
      <c r="BD4021" s="193"/>
      <c r="BE4021" s="315"/>
      <c r="BF4021" s="315"/>
      <c r="BG4021" s="315"/>
      <c r="BH4021" s="315"/>
      <c r="BI4021" s="315"/>
      <c r="BJ4021" s="315"/>
      <c r="BK4021" s="315"/>
    </row>
    <row r="4022" spans="1:63" x14ac:dyDescent="0.25">
      <c r="A4022" s="9"/>
      <c r="B4022" s="43" t="s">
        <v>5970</v>
      </c>
      <c r="C4022" t="s">
        <v>5276</v>
      </c>
      <c r="D4022" s="193">
        <v>0.13228069000000001</v>
      </c>
      <c r="E4022" s="193">
        <v>7.1685763999999999E-2</v>
      </c>
      <c r="F4022" s="193">
        <v>3.8178700000000003E-2</v>
      </c>
      <c r="G4022" s="193">
        <v>5.7871995E-4</v>
      </c>
      <c r="H4022" s="193">
        <v>6.0256684000000002E-4</v>
      </c>
      <c r="I4022" s="193">
        <v>1.5596577E-2</v>
      </c>
      <c r="J4022" s="193">
        <v>1.5016947000000001E-3</v>
      </c>
      <c r="K4022" s="193">
        <v>4.1148405999999997E-5</v>
      </c>
      <c r="L4022" s="193">
        <v>4.0955210000000004E-3</v>
      </c>
      <c r="M4022" s="193">
        <v>0</v>
      </c>
      <c r="N4022" s="193">
        <v>0</v>
      </c>
      <c r="O4022" s="193">
        <v>0</v>
      </c>
      <c r="P4022" s="199">
        <f>E4022/0.135</f>
        <v>0.53100565925925924</v>
      </c>
      <c r="Q4022" s="240">
        <v>8.0668676999999995</v>
      </c>
      <c r="R4022" s="99">
        <v>7.8255610000000004</v>
      </c>
      <c r="S4022" s="99">
        <v>0.2003008</v>
      </c>
      <c r="T4022" s="99">
        <v>1.0155E-5</v>
      </c>
      <c r="U4022" s="99">
        <v>8.7335999999999993E-3</v>
      </c>
      <c r="V4022" s="99">
        <v>3.7161730000000001E-3</v>
      </c>
      <c r="W4022" s="99">
        <v>2.8545999999999998E-2</v>
      </c>
      <c r="X4022" s="241">
        <f>SUM(Y4022:AA4022)</f>
        <v>5.64505220764763E-2</v>
      </c>
      <c r="Y4022" s="241">
        <f>SUM(AB4022:AG4022)</f>
        <v>2.6271920498500002E-2</v>
      </c>
      <c r="Z4022" s="241">
        <f>SUM(AH4022:AP4022)</f>
        <v>1.0603352897976301E-2</v>
      </c>
      <c r="AA4022" s="241">
        <f>SUM(AQ4022:AR4022)</f>
        <v>1.9575248679999997E-2</v>
      </c>
      <c r="AB4022" s="258">
        <v>1.4719342E-2</v>
      </c>
      <c r="AC4022" s="258">
        <v>3.4005235999999999E-6</v>
      </c>
      <c r="AD4022" s="258">
        <v>5.4477102999999998E-4</v>
      </c>
      <c r="AE4022" s="258">
        <v>5.5040551999999996E-6</v>
      </c>
      <c r="AF4022" s="258">
        <v>1.0992504E-2</v>
      </c>
      <c r="AG4022" s="258">
        <v>6.3988897000000002E-6</v>
      </c>
      <c r="AH4022" s="258">
        <v>9.6340976000000005E-3</v>
      </c>
      <c r="AI4022" s="258">
        <v>5.583447E-5</v>
      </c>
      <c r="AJ4022" s="258">
        <v>3.6214087999999999E-6</v>
      </c>
      <c r="AK4022" s="258">
        <v>1.4219705000000001E-5</v>
      </c>
      <c r="AL4022" s="258">
        <v>5.9528441999999996E-7</v>
      </c>
      <c r="AM4022" s="258">
        <v>2.0717562999999999E-9</v>
      </c>
      <c r="AN4022" s="258">
        <v>2.5774488999999999E-5</v>
      </c>
      <c r="AO4022" s="258">
        <v>4.8188629000000001E-5</v>
      </c>
      <c r="AP4022" s="258">
        <v>8.2101924E-4</v>
      </c>
      <c r="AQ4022" s="258">
        <v>1.192868E-5</v>
      </c>
      <c r="AR4022" s="258">
        <v>1.9563319999999999E-2</v>
      </c>
      <c r="AT4022" s="193"/>
      <c r="AU4022" s="193"/>
      <c r="AV4022" s="193"/>
      <c r="AW4022" s="193"/>
      <c r="AX4022" s="193"/>
      <c r="AY4022" s="193"/>
      <c r="AZ4022" s="193"/>
      <c r="BA4022" s="193"/>
      <c r="BB4022" s="193"/>
      <c r="BC4022" s="193"/>
      <c r="BD4022" s="193"/>
      <c r="BE4022" s="315"/>
      <c r="BF4022" s="315"/>
      <c r="BG4022" s="315"/>
      <c r="BH4022" s="315"/>
      <c r="BI4022" s="315"/>
      <c r="BJ4022" s="315"/>
      <c r="BK4022" s="315"/>
    </row>
    <row r="4023" spans="1:63" x14ac:dyDescent="0.25">
      <c r="A4023" s="9"/>
      <c r="B4023" s="43" t="s">
        <v>5970</v>
      </c>
      <c r="C4023" s="50" t="s">
        <v>6825</v>
      </c>
      <c r="D4023" s="193">
        <v>0.12793262</v>
      </c>
      <c r="E4023" s="193">
        <v>6.9685641000000006E-2</v>
      </c>
      <c r="F4023" s="193">
        <v>3.7778760000000002E-2</v>
      </c>
      <c r="G4023" s="193">
        <v>4.8185498000000003E-4</v>
      </c>
      <c r="H4023" s="193">
        <v>5.6349378000000001E-4</v>
      </c>
      <c r="I4023" s="193">
        <v>1.5374605E-2</v>
      </c>
      <c r="J4023" s="193">
        <v>1.3928629E-3</v>
      </c>
      <c r="K4023" s="193">
        <v>3.4232888999999999E-5</v>
      </c>
      <c r="L4023" s="193">
        <v>2.6211677E-3</v>
      </c>
      <c r="M4023" s="193">
        <v>0</v>
      </c>
      <c r="N4023" s="193">
        <v>0</v>
      </c>
      <c r="O4023" s="193">
        <v>0</v>
      </c>
      <c r="P4023" s="199">
        <f>E4023/0.135</f>
        <v>0.5161899333333333</v>
      </c>
      <c r="Q4023" s="240">
        <v>7.7682964999999999</v>
      </c>
      <c r="R4023" s="99">
        <v>7.5756888</v>
      </c>
      <c r="S4023" s="99">
        <v>0.1607256</v>
      </c>
      <c r="T4023" s="99">
        <v>9.9772E-6</v>
      </c>
      <c r="U4023" s="99">
        <v>6.9189000000000004E-3</v>
      </c>
      <c r="V4023" s="99">
        <v>2.9802240000000001E-3</v>
      </c>
      <c r="W4023" s="99">
        <v>2.1972999999999999E-2</v>
      </c>
      <c r="X4023" s="241">
        <f>SUM(Y4023:AA4023)</f>
        <v>5.4807054829675503E-2</v>
      </c>
      <c r="Y4023" s="241">
        <f>SUM(AB4023:AG4023)</f>
        <v>2.5549457763000005E-2</v>
      </c>
      <c r="Z4023" s="241">
        <f>SUM(AH4023:AP4023)</f>
        <v>1.0312692766275498E-2</v>
      </c>
      <c r="AA4023" s="241">
        <f>SUM(AQ4023:AR4023)</f>
        <v>1.8944904300400002E-2</v>
      </c>
      <c r="AB4023" s="258">
        <v>1.4308668E-2</v>
      </c>
      <c r="AC4023" s="258">
        <v>3.3347752000000001E-6</v>
      </c>
      <c r="AD4023" s="258">
        <v>4.2224272000000002E-4</v>
      </c>
      <c r="AE4023" s="258">
        <v>5.4741007000000002E-6</v>
      </c>
      <c r="AF4023" s="258">
        <v>1.0804604000000001E-2</v>
      </c>
      <c r="AG4023" s="258">
        <v>5.1341671000000004E-6</v>
      </c>
      <c r="AH4023" s="258">
        <v>9.3653196999999994E-3</v>
      </c>
      <c r="AI4023" s="258">
        <v>5.5193450000000003E-5</v>
      </c>
      <c r="AJ4023" s="258">
        <v>2.7684374000000002E-6</v>
      </c>
      <c r="AK4023" s="258">
        <v>1.3769385E-5</v>
      </c>
      <c r="AL4023" s="258">
        <v>4.625503E-7</v>
      </c>
      <c r="AM4023" s="258">
        <v>1.6525754999999999E-9</v>
      </c>
      <c r="AN4023" s="258">
        <v>1.9092981999999999E-5</v>
      </c>
      <c r="AO4023" s="258">
        <v>4.3947998999999997E-5</v>
      </c>
      <c r="AP4023" s="258">
        <v>8.1213661000000003E-4</v>
      </c>
      <c r="AQ4023" s="258">
        <v>7.5993004E-6</v>
      </c>
      <c r="AR4023" s="258">
        <v>1.8937305000000001E-2</v>
      </c>
      <c r="AT4023" s="193"/>
      <c r="AU4023" s="193"/>
      <c r="AV4023" s="193"/>
      <c r="AW4023" s="193"/>
      <c r="AX4023" s="193"/>
      <c r="AY4023" s="193"/>
      <c r="AZ4023" s="193"/>
      <c r="BA4023" s="193"/>
      <c r="BB4023" s="193"/>
      <c r="BC4023" s="193"/>
      <c r="BD4023" s="193"/>
      <c r="BE4023" s="315"/>
      <c r="BF4023" s="315"/>
      <c r="BG4023" s="315"/>
      <c r="BH4023" s="315"/>
      <c r="BI4023" s="315"/>
      <c r="BJ4023" s="315"/>
      <c r="BK4023" s="315"/>
    </row>
    <row r="4024" spans="1:63" x14ac:dyDescent="0.25">
      <c r="A4024" s="45" t="s">
        <v>3935</v>
      </c>
      <c r="B4024" s="45"/>
      <c r="C4024" s="43"/>
      <c r="D4024" s="199"/>
      <c r="E4024" s="199"/>
      <c r="F4024" s="199"/>
      <c r="G4024" s="199"/>
      <c r="H4024" s="199"/>
      <c r="I4024" s="199"/>
      <c r="J4024" s="199"/>
      <c r="K4024" s="199"/>
      <c r="L4024" s="199"/>
      <c r="M4024" s="199"/>
      <c r="N4024" s="199"/>
      <c r="O4024" s="199"/>
      <c r="P4024" s="199"/>
      <c r="Q4024" s="239"/>
      <c r="R4024" s="97"/>
      <c r="S4024" s="97"/>
      <c r="T4024" s="97"/>
      <c r="U4024" s="97"/>
      <c r="V4024" s="97"/>
      <c r="W4024" s="97"/>
      <c r="X4024" s="259"/>
      <c r="Y4024" s="259"/>
      <c r="Z4024" s="259"/>
      <c r="AA4024" s="258"/>
      <c r="AB4024" s="258"/>
      <c r="AC4024" s="258"/>
      <c r="AD4024" s="258"/>
      <c r="AE4024" s="258"/>
      <c r="AF4024" s="258"/>
      <c r="AG4024" s="258"/>
      <c r="AH4024" s="258"/>
      <c r="AI4024" s="258"/>
      <c r="AJ4024" s="258"/>
      <c r="AK4024" s="258"/>
      <c r="AL4024" s="258"/>
      <c r="AM4024" s="258"/>
      <c r="AN4024" s="258"/>
      <c r="AO4024" s="258"/>
      <c r="AP4024" s="258"/>
      <c r="AQ4024" s="258"/>
      <c r="AR4024" s="258"/>
      <c r="AT4024" s="193"/>
      <c r="AU4024" s="193"/>
      <c r="AV4024" s="193"/>
      <c r="AW4024" s="193"/>
      <c r="AX4024" s="193"/>
      <c r="AY4024" s="193"/>
      <c r="AZ4024" s="193"/>
      <c r="BA4024" s="193"/>
      <c r="BB4024" s="193"/>
      <c r="BC4024" s="193"/>
      <c r="BD4024" s="193"/>
      <c r="BE4024" s="315"/>
      <c r="BF4024" s="315"/>
      <c r="BG4024" s="315"/>
      <c r="BH4024" s="315"/>
      <c r="BI4024" s="315"/>
      <c r="BJ4024" s="315"/>
      <c r="BK4024" s="315"/>
    </row>
    <row r="4025" spans="1:63" x14ac:dyDescent="0.25">
      <c r="A4025" s="9"/>
      <c r="B4025" s="9" t="s">
        <v>1264</v>
      </c>
      <c r="C4025" t="s">
        <v>2500</v>
      </c>
      <c r="D4025" s="193">
        <v>7610.7388000000001</v>
      </c>
      <c r="E4025" s="193">
        <v>3694.8786</v>
      </c>
      <c r="F4025" s="193">
        <v>658.04656</v>
      </c>
      <c r="G4025" s="193">
        <v>166.14401000000001</v>
      </c>
      <c r="H4025" s="193">
        <v>61.502958999999997</v>
      </c>
      <c r="I4025" s="193">
        <v>328.53683999999998</v>
      </c>
      <c r="J4025" s="193">
        <v>186.83644000000001</v>
      </c>
      <c r="K4025" s="193">
        <v>11.726844</v>
      </c>
      <c r="L4025" s="193">
        <v>2503.0666000000001</v>
      </c>
      <c r="M4025" s="193">
        <v>0</v>
      </c>
      <c r="N4025" s="193">
        <v>0</v>
      </c>
      <c r="O4025" s="193">
        <v>0</v>
      </c>
      <c r="P4025" s="199">
        <f>E4025/0.135</f>
        <v>27369.47111111111</v>
      </c>
      <c r="Q4025" s="240">
        <v>477404.43</v>
      </c>
      <c r="R4025" s="99">
        <v>394976.4</v>
      </c>
      <c r="S4025" s="99">
        <v>66931.199999999997</v>
      </c>
      <c r="T4025" s="99">
        <v>0.26249</v>
      </c>
      <c r="U4025" s="99">
        <v>3107.2</v>
      </c>
      <c r="V4025" s="99">
        <v>1244.3689999999999</v>
      </c>
      <c r="W4025" s="99">
        <v>11145</v>
      </c>
      <c r="X4025" s="241">
        <f>SUM(Y4025:AA4025)</f>
        <v>2803.28648202874</v>
      </c>
      <c r="Y4025" s="241">
        <f>SUM(AB4025:AG4025)</f>
        <v>1275.7858700780002</v>
      </c>
      <c r="Z4025" s="241">
        <f>SUM(AH4025:AP4025)</f>
        <v>530.41098665073991</v>
      </c>
      <c r="AA4025" s="241">
        <f>SUM(AQ4025:AR4025)</f>
        <v>997.08962529999997</v>
      </c>
      <c r="AB4025" s="258">
        <v>758.65048000000002</v>
      </c>
      <c r="AC4025" s="258">
        <v>9.8778143999999998E-2</v>
      </c>
      <c r="AD4025" s="258">
        <v>208.49260000000001</v>
      </c>
      <c r="AE4025" s="258">
        <v>5.5494733999999997E-2</v>
      </c>
      <c r="AF4025" s="258">
        <v>306.34974999999997</v>
      </c>
      <c r="AG4025" s="258">
        <v>2.1387672000000002</v>
      </c>
      <c r="AH4025" s="258">
        <v>496.52629999999999</v>
      </c>
      <c r="AI4025" s="258">
        <v>1.0528398000000001</v>
      </c>
      <c r="AJ4025" s="258">
        <v>1.462364</v>
      </c>
      <c r="AK4025" s="258">
        <v>0.71982734000000004</v>
      </c>
      <c r="AL4025" s="258">
        <v>0.22497286999999999</v>
      </c>
      <c r="AM4025" s="258">
        <v>7.1024073999999997E-4</v>
      </c>
      <c r="AN4025" s="258">
        <v>11.53961</v>
      </c>
      <c r="AO4025" s="258">
        <v>7.1022813999999999</v>
      </c>
      <c r="AP4025" s="258">
        <v>11.782081</v>
      </c>
      <c r="AQ4025" s="258">
        <v>7.3448053</v>
      </c>
      <c r="AR4025" s="258">
        <v>989.74482</v>
      </c>
      <c r="AT4025" s="193"/>
      <c r="AU4025" s="193"/>
      <c r="AV4025" s="193"/>
      <c r="AW4025" s="193"/>
      <c r="AX4025" s="193"/>
      <c r="AY4025" s="193"/>
      <c r="AZ4025" s="193"/>
      <c r="BA4025" s="193"/>
      <c r="BB4025" s="193"/>
      <c r="BC4025" s="193"/>
      <c r="BD4025" s="193"/>
      <c r="BE4025" s="315"/>
      <c r="BF4025" s="315"/>
      <c r="BG4025" s="315"/>
      <c r="BH4025" s="315"/>
      <c r="BI4025" s="315"/>
      <c r="BJ4025" s="315"/>
      <c r="BK4025" s="315"/>
    </row>
    <row r="4026" spans="1:63" x14ac:dyDescent="0.25">
      <c r="A4026" s="9"/>
      <c r="B4026" s="43" t="s">
        <v>571</v>
      </c>
      <c r="C4026" t="s">
        <v>2759</v>
      </c>
      <c r="D4026" s="193">
        <v>517.74485000000004</v>
      </c>
      <c r="E4026" s="193">
        <v>149.88210000000001</v>
      </c>
      <c r="F4026" s="193">
        <v>31.179148999999999</v>
      </c>
      <c r="G4026" s="193">
        <v>7.4624160000000002</v>
      </c>
      <c r="H4026" s="193">
        <v>3.2783712</v>
      </c>
      <c r="I4026" s="193">
        <v>24.606816999999999</v>
      </c>
      <c r="J4026" s="193">
        <v>12.913144000000001</v>
      </c>
      <c r="K4026" s="193">
        <v>0.61415191000000002</v>
      </c>
      <c r="L4026" s="193">
        <v>287.80869999999999</v>
      </c>
      <c r="M4026" s="193">
        <v>0</v>
      </c>
      <c r="N4026" s="193">
        <v>0</v>
      </c>
      <c r="O4026" s="193">
        <v>0</v>
      </c>
      <c r="P4026" s="199">
        <f>E4026/0.135</f>
        <v>1110.2377777777779</v>
      </c>
      <c r="Q4026" s="240">
        <v>17325.939999999999</v>
      </c>
      <c r="R4026" s="99">
        <v>14536.446</v>
      </c>
      <c r="S4026" s="99">
        <v>1911.952</v>
      </c>
      <c r="T4026" s="99">
        <v>3.05</v>
      </c>
      <c r="U4026" s="99">
        <v>159.63999999999999</v>
      </c>
      <c r="V4026" s="99">
        <v>34.5319</v>
      </c>
      <c r="W4026" s="99">
        <v>680.32</v>
      </c>
      <c r="X4026" s="241">
        <f>SUM(Y4026:AA4026)</f>
        <v>123.27932325893801</v>
      </c>
      <c r="Y4026" s="241">
        <f>SUM(AB4026:AG4026)</f>
        <v>60.524716328100013</v>
      </c>
      <c r="Z4026" s="241">
        <f>SUM(AH4026:AP4026)</f>
        <v>25.587308370837999</v>
      </c>
      <c r="AA4026" s="241">
        <f>SUM(AQ4026:AR4026)</f>
        <v>37.167298559999999</v>
      </c>
      <c r="AB4026" s="258">
        <v>30.774830000000001</v>
      </c>
      <c r="AC4026" s="258">
        <v>3.0853221000000002E-3</v>
      </c>
      <c r="AD4026" s="258">
        <v>11.666785000000001</v>
      </c>
      <c r="AE4026" s="258">
        <v>2.751295E-3</v>
      </c>
      <c r="AF4026" s="258">
        <v>18.016881999999999</v>
      </c>
      <c r="AG4026" s="258">
        <v>6.0382710999999999E-2</v>
      </c>
      <c r="AH4026" s="258">
        <v>20.141689</v>
      </c>
      <c r="AI4026" s="258">
        <v>4.9786720999999999E-2</v>
      </c>
      <c r="AJ4026" s="258">
        <v>6.4577951999999994E-2</v>
      </c>
      <c r="AK4026" s="258">
        <v>5.5040789E-2</v>
      </c>
      <c r="AL4026" s="258">
        <v>1.9290261999999999E-2</v>
      </c>
      <c r="AM4026" s="258">
        <v>6.0566838000000002E-5</v>
      </c>
      <c r="AN4026" s="258">
        <v>0.72533225000000001</v>
      </c>
      <c r="AO4026" s="258">
        <v>0.44637893000000001</v>
      </c>
      <c r="AP4026" s="258">
        <v>4.0851518999999996</v>
      </c>
      <c r="AQ4026" s="258">
        <v>0.77164756000000001</v>
      </c>
      <c r="AR4026" s="258">
        <v>36.395651000000001</v>
      </c>
      <c r="AT4026" s="193"/>
      <c r="AU4026" s="193"/>
      <c r="AV4026" s="193"/>
      <c r="AW4026" s="193"/>
      <c r="AX4026" s="193"/>
      <c r="AY4026" s="193"/>
      <c r="AZ4026" s="193"/>
      <c r="BA4026" s="193"/>
      <c r="BB4026" s="193"/>
      <c r="BC4026" s="193"/>
      <c r="BD4026" s="193"/>
      <c r="BE4026" s="315"/>
      <c r="BF4026" s="315"/>
      <c r="BG4026" s="315"/>
      <c r="BH4026" s="315"/>
      <c r="BI4026" s="315"/>
      <c r="BJ4026" s="315"/>
      <c r="BK4026" s="315"/>
    </row>
    <row r="4027" spans="1:63" x14ac:dyDescent="0.25">
      <c r="A4027" s="9"/>
      <c r="B4027" s="43" t="s">
        <v>1264</v>
      </c>
      <c r="C4027" t="s">
        <v>3100</v>
      </c>
      <c r="D4027" s="193">
        <v>11430.609</v>
      </c>
      <c r="E4027" s="193">
        <v>5552.6623</v>
      </c>
      <c r="F4027" s="193">
        <v>989.67318</v>
      </c>
      <c r="G4027" s="193">
        <v>250.07373000000001</v>
      </c>
      <c r="H4027" s="193">
        <v>92.267786000000001</v>
      </c>
      <c r="I4027" s="193">
        <v>493.31466999999998</v>
      </c>
      <c r="J4027" s="193">
        <v>280.32100000000003</v>
      </c>
      <c r="K4027" s="193">
        <v>17.592195</v>
      </c>
      <c r="L4027" s="193">
        <v>3754.7044999999998</v>
      </c>
      <c r="M4027" s="193">
        <v>0</v>
      </c>
      <c r="N4027" s="193">
        <v>0</v>
      </c>
      <c r="O4027" s="193">
        <v>0</v>
      </c>
      <c r="P4027" s="199">
        <f>E4027/0.135</f>
        <v>41130.83185185185</v>
      </c>
      <c r="Q4027" s="240">
        <v>717764.12</v>
      </c>
      <c r="R4027" s="99">
        <v>593404.36</v>
      </c>
      <c r="S4027" s="99">
        <v>101012.8</v>
      </c>
      <c r="T4027" s="99">
        <v>0.39411000000000002</v>
      </c>
      <c r="U4027" s="99">
        <v>4681.3999999999996</v>
      </c>
      <c r="V4027" s="99">
        <v>1878.1669999999999</v>
      </c>
      <c r="W4027" s="99">
        <v>16787</v>
      </c>
      <c r="X4027" s="241">
        <f>SUM(Y4027:AA4027)</f>
        <v>4212.1102895997001</v>
      </c>
      <c r="Y4027" s="241">
        <f>SUM(AB4027:AG4027)</f>
        <v>1917.0399006499999</v>
      </c>
      <c r="Z4027" s="241">
        <f>SUM(AH4027:AP4027)</f>
        <v>797.08183994970011</v>
      </c>
      <c r="AA4027" s="241">
        <f>SUM(AQ4027:AR4027)</f>
        <v>1497.9885489999999</v>
      </c>
      <c r="AB4027" s="258">
        <v>1140.0995</v>
      </c>
      <c r="AC4027" s="258">
        <v>0.14835335999999999</v>
      </c>
      <c r="AD4027" s="258">
        <v>313.43499000000003</v>
      </c>
      <c r="AE4027" s="258">
        <v>8.3366590000000004E-2</v>
      </c>
      <c r="AF4027" s="258">
        <v>460.04588000000001</v>
      </c>
      <c r="AG4027" s="258">
        <v>3.2278107</v>
      </c>
      <c r="AH4027" s="258">
        <v>746.17945999999995</v>
      </c>
      <c r="AI4027" s="258">
        <v>1.5835243000000001</v>
      </c>
      <c r="AJ4027" s="258">
        <v>2.2011847000000002</v>
      </c>
      <c r="AK4027" s="258">
        <v>1.0814272</v>
      </c>
      <c r="AL4027" s="258">
        <v>0.33810342999999998</v>
      </c>
      <c r="AM4027" s="258">
        <v>1.0673197E-3</v>
      </c>
      <c r="AN4027" s="258">
        <v>17.335023</v>
      </c>
      <c r="AO4027" s="258">
        <v>10.664109</v>
      </c>
      <c r="AP4027" s="258">
        <v>17.697941</v>
      </c>
      <c r="AQ4027" s="258">
        <v>11.017448999999999</v>
      </c>
      <c r="AR4027" s="258">
        <v>1486.9711</v>
      </c>
      <c r="AT4027" s="193"/>
      <c r="AU4027" s="193"/>
      <c r="AV4027" s="193"/>
      <c r="AW4027" s="193"/>
      <c r="AX4027" s="193"/>
      <c r="AY4027" s="193"/>
      <c r="AZ4027" s="193"/>
      <c r="BA4027" s="193"/>
      <c r="BB4027" s="193"/>
      <c r="BC4027" s="193"/>
      <c r="BD4027" s="193"/>
      <c r="BE4027" s="315"/>
      <c r="BF4027" s="315"/>
      <c r="BG4027" s="315"/>
      <c r="BH4027" s="315"/>
      <c r="BI4027" s="315"/>
      <c r="BJ4027" s="315"/>
      <c r="BK4027" s="315"/>
    </row>
    <row r="4028" spans="1:63" x14ac:dyDescent="0.25">
      <c r="A4028" s="9"/>
      <c r="B4028" s="43" t="s">
        <v>5770</v>
      </c>
      <c r="C4028" t="s">
        <v>2760</v>
      </c>
      <c r="D4028" s="193">
        <v>0.96388658999999999</v>
      </c>
      <c r="E4028" s="193">
        <v>0.25980183000000001</v>
      </c>
      <c r="F4028" s="193">
        <v>7.1246116999999998E-2</v>
      </c>
      <c r="G4028" s="193">
        <v>2.1502688999999998E-2</v>
      </c>
      <c r="H4028" s="193">
        <v>6.0449587999999999E-3</v>
      </c>
      <c r="I4028" s="193">
        <v>4.8411667999999998E-2</v>
      </c>
      <c r="J4028" s="193">
        <v>2.5512235000000001E-2</v>
      </c>
      <c r="K4028" s="193">
        <v>1.2339383000000001E-3</v>
      </c>
      <c r="L4028" s="193">
        <v>0.53013315000000005</v>
      </c>
      <c r="M4028" s="193">
        <v>0</v>
      </c>
      <c r="N4028" s="193">
        <v>0</v>
      </c>
      <c r="O4028" s="193">
        <v>0</v>
      </c>
      <c r="P4028" s="199">
        <f>E4028/0.135</f>
        <v>1.924458</v>
      </c>
      <c r="Q4028" s="240">
        <v>30.409189000000001</v>
      </c>
      <c r="R4028" s="99">
        <v>25.356967000000001</v>
      </c>
      <c r="S4028" s="99">
        <v>3.4608560000000002</v>
      </c>
      <c r="T4028" s="99">
        <v>4.9385999999999996E-3</v>
      </c>
      <c r="U4028" s="99">
        <v>0.27111000000000002</v>
      </c>
      <c r="V4028" s="99">
        <v>6.2317749999999998E-2</v>
      </c>
      <c r="W4028" s="99">
        <v>1.2529999999999999</v>
      </c>
      <c r="X4028" s="241">
        <f>SUM(Y4028:AA4028)</f>
        <v>0.24299178740244001</v>
      </c>
      <c r="Y4028" s="241">
        <f>SUM(AB4028:AG4028)</f>
        <v>0.1330548052868</v>
      </c>
      <c r="Z4028" s="241">
        <f>SUM(AH4028:AP4028)</f>
        <v>4.4359397615640006E-2</v>
      </c>
      <c r="AA4028" s="241">
        <f>SUM(AQ4028:AR4028)</f>
        <v>6.5577584500000008E-2</v>
      </c>
      <c r="AB4028" s="258">
        <v>5.3343948000000002E-2</v>
      </c>
      <c r="AC4028" s="258">
        <v>4.7561610000000003E-6</v>
      </c>
      <c r="AD4028" s="258">
        <v>4.2474474999999998E-2</v>
      </c>
      <c r="AE4028" s="258">
        <v>5.3341857999999998E-6</v>
      </c>
      <c r="AF4028" s="258">
        <v>3.7117161000000003E-2</v>
      </c>
      <c r="AG4028" s="258">
        <v>1.0913094000000001E-4</v>
      </c>
      <c r="AH4028" s="258">
        <v>3.4912769000000003E-2</v>
      </c>
      <c r="AI4028" s="258">
        <v>1.1584615E-4</v>
      </c>
      <c r="AJ4028" s="258">
        <v>1.9035328999999999E-4</v>
      </c>
      <c r="AK4028" s="258">
        <v>1.2073287E-4</v>
      </c>
      <c r="AL4028" s="258">
        <v>3.9522913999999999E-5</v>
      </c>
      <c r="AM4028" s="258">
        <v>1.2921164E-7</v>
      </c>
      <c r="AN4028" s="258">
        <v>1.2716576E-3</v>
      </c>
      <c r="AO4028" s="258">
        <v>9.2793688000000004E-4</v>
      </c>
      <c r="AP4028" s="258">
        <v>6.7804496999999998E-3</v>
      </c>
      <c r="AQ4028" s="258">
        <v>2.0842665000000002E-3</v>
      </c>
      <c r="AR4028" s="258">
        <v>6.3493318000000007E-2</v>
      </c>
      <c r="AT4028" s="193"/>
      <c r="AU4028" s="193"/>
      <c r="AV4028" s="193"/>
      <c r="AW4028" s="193"/>
      <c r="AX4028" s="193"/>
      <c r="AY4028" s="193"/>
      <c r="AZ4028" s="193"/>
      <c r="BA4028" s="193"/>
      <c r="BB4028" s="193"/>
      <c r="BC4028" s="193"/>
      <c r="BD4028" s="193"/>
      <c r="BE4028" s="315"/>
      <c r="BF4028" s="315"/>
      <c r="BG4028" s="315"/>
      <c r="BH4028" s="315"/>
      <c r="BI4028" s="315"/>
      <c r="BJ4028" s="315"/>
      <c r="BK4028" s="315"/>
    </row>
    <row r="4029" spans="1:63" x14ac:dyDescent="0.25">
      <c r="A4029" s="43"/>
      <c r="B4029" s="43"/>
      <c r="C4029" s="43"/>
      <c r="D4029" s="199"/>
      <c r="E4029" s="199"/>
      <c r="F4029" s="199"/>
      <c r="G4029" s="199"/>
      <c r="H4029" s="199"/>
      <c r="I4029" s="199"/>
      <c r="J4029" s="199"/>
      <c r="K4029" s="199"/>
      <c r="L4029" s="199"/>
      <c r="M4029" s="199"/>
      <c r="N4029" s="199"/>
      <c r="O4029" s="199"/>
      <c r="P4029" s="199"/>
      <c r="Q4029" s="239"/>
      <c r="R4029" s="97"/>
      <c r="S4029" s="97"/>
      <c r="T4029" s="97"/>
      <c r="U4029" s="97"/>
      <c r="V4029" s="97"/>
      <c r="W4029" s="97"/>
      <c r="X4029" s="259"/>
      <c r="Y4029" s="259"/>
      <c r="Z4029" s="259"/>
      <c r="AA4029" s="258"/>
      <c r="AB4029" s="258"/>
      <c r="AC4029" s="258"/>
      <c r="AD4029" s="258"/>
      <c r="AE4029" s="258"/>
      <c r="AF4029" s="258"/>
      <c r="AG4029" s="258"/>
      <c r="AH4029" s="258"/>
      <c r="AI4029" s="258"/>
      <c r="AJ4029" s="258"/>
      <c r="AK4029" s="258"/>
      <c r="AL4029" s="258"/>
      <c r="AM4029" s="258"/>
      <c r="AN4029" s="258"/>
      <c r="AO4029" s="258"/>
      <c r="AP4029" s="258"/>
      <c r="AQ4029" s="258"/>
      <c r="AR4029" s="258"/>
      <c r="AT4029" s="193"/>
      <c r="AU4029" s="193"/>
      <c r="AV4029" s="193"/>
      <c r="AW4029" s="193"/>
      <c r="AX4029" s="193"/>
      <c r="AY4029" s="193"/>
      <c r="AZ4029" s="193"/>
      <c r="BA4029" s="193"/>
      <c r="BB4029" s="193"/>
      <c r="BC4029" s="193"/>
      <c r="BD4029" s="193"/>
      <c r="BE4029" s="315"/>
      <c r="BF4029" s="315"/>
      <c r="BG4029" s="315"/>
      <c r="BH4029" s="315"/>
      <c r="BI4029" s="315"/>
      <c r="BJ4029" s="315"/>
      <c r="BK4029" s="315"/>
    </row>
    <row r="4030" spans="1:63" x14ac:dyDescent="0.25">
      <c r="A4030" s="45" t="s">
        <v>635</v>
      </c>
      <c r="B4030" s="45"/>
      <c r="C4030" s="43"/>
      <c r="D4030" s="199"/>
      <c r="E4030" s="199"/>
      <c r="F4030" s="199"/>
      <c r="G4030" s="199"/>
      <c r="H4030" s="199"/>
      <c r="I4030" s="199"/>
      <c r="J4030" s="199"/>
      <c r="K4030" s="199"/>
      <c r="L4030" s="199"/>
      <c r="M4030" s="199"/>
      <c r="N4030" s="199"/>
      <c r="O4030" s="199"/>
      <c r="P4030" s="199"/>
      <c r="Q4030" s="239"/>
      <c r="R4030" s="97"/>
      <c r="S4030" s="97"/>
      <c r="T4030" s="97"/>
      <c r="U4030" s="97"/>
      <c r="V4030" s="97"/>
      <c r="W4030" s="99"/>
      <c r="X4030" s="258"/>
      <c r="Y4030" s="258"/>
      <c r="Z4030" s="258"/>
      <c r="AA4030" s="258"/>
      <c r="AB4030" s="258">
        <v>0.34971664000000002</v>
      </c>
      <c r="AC4030" s="258">
        <v>3.1060540000000001E-5</v>
      </c>
      <c r="AD4030" s="258">
        <v>2.9860522999999999</v>
      </c>
      <c r="AE4030" s="258">
        <v>7.1650653999999996E-5</v>
      </c>
      <c r="AF4030" s="258">
        <v>0.54771502000000005</v>
      </c>
      <c r="AG4030" s="258">
        <v>6.0902481999999998E-4</v>
      </c>
      <c r="AH4030" s="258">
        <v>0.2288916</v>
      </c>
      <c r="AI4030" s="258">
        <v>3.4767538999999998E-3</v>
      </c>
      <c r="AJ4030" s="258">
        <v>1.0396898E-2</v>
      </c>
      <c r="AK4030" s="258">
        <v>1.5607174E-2</v>
      </c>
      <c r="AL4030" s="258">
        <v>1.2891605000000001E-3</v>
      </c>
      <c r="AM4030" s="258">
        <v>4.6167532000000001E-6</v>
      </c>
      <c r="AN4030" s="258">
        <v>8.0572096999999995E-2</v>
      </c>
      <c r="AO4030" s="258">
        <v>1.9099385999999999E-2</v>
      </c>
      <c r="AP4030" s="258">
        <v>1.3803222E-2</v>
      </c>
      <c r="AQ4030" s="258">
        <v>3.0438693999999999E-2</v>
      </c>
      <c r="AR4030" s="258">
        <v>0.40321959000000002</v>
      </c>
      <c r="AT4030" s="193"/>
      <c r="AU4030" s="193"/>
      <c r="AV4030" s="193"/>
      <c r="AW4030" s="193"/>
      <c r="AX4030" s="193"/>
      <c r="AY4030" s="193"/>
      <c r="AZ4030" s="193"/>
      <c r="BA4030" s="193"/>
      <c r="BB4030" s="193"/>
      <c r="BC4030" s="193"/>
      <c r="BD4030" s="193"/>
      <c r="BE4030" s="315"/>
      <c r="BF4030" s="315"/>
      <c r="BG4030" s="315"/>
      <c r="BH4030" s="315"/>
      <c r="BI4030" s="315"/>
      <c r="BJ4030" s="315"/>
      <c r="BK4030" s="315"/>
    </row>
    <row r="4031" spans="1:63" x14ac:dyDescent="0.25">
      <c r="A4031" s="9"/>
      <c r="B4031" s="43" t="s">
        <v>436</v>
      </c>
      <c r="C4031" t="s">
        <v>2878</v>
      </c>
      <c r="D4031" s="193">
        <v>10.665062000000001</v>
      </c>
      <c r="E4031" s="193">
        <v>1.7032535</v>
      </c>
      <c r="F4031" s="193">
        <v>2.0185396999999998</v>
      </c>
      <c r="G4031" s="193">
        <v>1.1413304</v>
      </c>
      <c r="H4031" s="193">
        <v>2.5249509E-2</v>
      </c>
      <c r="I4031" s="193">
        <v>0.63494861999999996</v>
      </c>
      <c r="J4031" s="193">
        <v>1.3458835</v>
      </c>
      <c r="K4031" s="193">
        <v>1.5842746999999999E-3</v>
      </c>
      <c r="L4031" s="193">
        <v>3.7942719999999999</v>
      </c>
      <c r="M4031" s="193">
        <v>0</v>
      </c>
      <c r="N4031" s="193">
        <v>0</v>
      </c>
      <c r="O4031" s="193">
        <v>0</v>
      </c>
      <c r="P4031" s="199">
        <f>E4031/0.135</f>
        <v>12.616692592592592</v>
      </c>
      <c r="Q4031" s="240">
        <v>220.44828999999999</v>
      </c>
      <c r="R4031" s="99">
        <v>161.09326999999999</v>
      </c>
      <c r="S4031" s="99">
        <v>27.114640000000001</v>
      </c>
      <c r="T4031" s="99">
        <v>3.1179999999999999E-4</v>
      </c>
      <c r="U4031" s="99">
        <v>20.901</v>
      </c>
      <c r="V4031" s="99">
        <v>0.32506859999999999</v>
      </c>
      <c r="W4031" s="99">
        <v>11.013999999999999</v>
      </c>
      <c r="X4031" s="241">
        <f>SUM(Y4031:AA4031)</f>
        <v>4.8432402517886999</v>
      </c>
      <c r="Y4031" s="241">
        <f>SUM(AB4031:AG4031)</f>
        <v>2.5800136673699998</v>
      </c>
      <c r="Z4031" s="241">
        <f>SUM(AH4031:AP4031)</f>
        <v>1.0103121114186999</v>
      </c>
      <c r="AA4031" s="241">
        <f>SUM(AQ4031:AR4031)</f>
        <v>1.2529144729999999</v>
      </c>
      <c r="AB4031" s="258">
        <v>1.1954936</v>
      </c>
      <c r="AC4031" s="258">
        <v>1.1186596E-4</v>
      </c>
      <c r="AD4031" s="258">
        <v>0.76202064000000003</v>
      </c>
      <c r="AE4031" s="258">
        <v>1.0132231E-4</v>
      </c>
      <c r="AF4031" s="258">
        <v>0.61949167999999999</v>
      </c>
      <c r="AG4031" s="258">
        <v>2.7945590999999999E-3</v>
      </c>
      <c r="AH4031" s="258">
        <v>0.78274900999999997</v>
      </c>
      <c r="AI4031" s="258">
        <v>2.7153121000000001E-3</v>
      </c>
      <c r="AJ4031" s="258">
        <v>3.8227130000000002E-3</v>
      </c>
      <c r="AK4031" s="258">
        <v>1.4541306999999999E-3</v>
      </c>
      <c r="AL4031" s="258">
        <v>4.8676966999999999E-4</v>
      </c>
      <c r="AM4031" s="258">
        <v>1.6369487E-6</v>
      </c>
      <c r="AN4031" s="258">
        <v>4.8295643999999999E-2</v>
      </c>
      <c r="AO4031" s="258">
        <v>7.0199734999999999E-2</v>
      </c>
      <c r="AP4031" s="258">
        <v>0.10058715999999999</v>
      </c>
      <c r="AQ4031" s="258">
        <v>1.0806173000000001E-2</v>
      </c>
      <c r="AR4031" s="258">
        <v>1.2421082999999999</v>
      </c>
      <c r="AT4031" s="193"/>
      <c r="AU4031" s="193"/>
      <c r="AV4031" s="193"/>
      <c r="AW4031" s="193"/>
      <c r="AX4031" s="193"/>
      <c r="AY4031" s="193"/>
      <c r="AZ4031" s="193"/>
      <c r="BA4031" s="193"/>
      <c r="BB4031" s="193"/>
      <c r="BC4031" s="193"/>
      <c r="BD4031" s="193"/>
      <c r="BE4031" s="315"/>
      <c r="BF4031" s="315"/>
      <c r="BG4031" s="315"/>
      <c r="BH4031" s="315"/>
      <c r="BI4031" s="315"/>
      <c r="BJ4031" s="315"/>
      <c r="BK4031" s="315"/>
    </row>
    <row r="4032" spans="1:63" x14ac:dyDescent="0.25">
      <c r="A4032" s="9"/>
      <c r="B4032" s="43" t="s">
        <v>436</v>
      </c>
      <c r="C4032" t="s">
        <v>2877</v>
      </c>
      <c r="D4032" s="193">
        <v>14.747253000000001</v>
      </c>
      <c r="E4032" s="193">
        <v>5.8247080000000002</v>
      </c>
      <c r="F4032" s="193">
        <v>1.6565559000000001</v>
      </c>
      <c r="G4032" s="193">
        <v>0.43086595</v>
      </c>
      <c r="H4032" s="193">
        <v>0.12034713</v>
      </c>
      <c r="I4032" s="193">
        <v>0.63503485999999998</v>
      </c>
      <c r="J4032" s="193">
        <v>0.22263728999999999</v>
      </c>
      <c r="K4032" s="193">
        <v>1.0763040999999999E-2</v>
      </c>
      <c r="L4032" s="193">
        <v>5.8463412000000003</v>
      </c>
      <c r="M4032" s="193">
        <v>0</v>
      </c>
      <c r="N4032" s="193">
        <v>0</v>
      </c>
      <c r="O4032" s="193">
        <v>0</v>
      </c>
      <c r="P4032" s="199">
        <f>E4032/0.135</f>
        <v>43.145985185185182</v>
      </c>
      <c r="Q4032" s="240">
        <v>673.56988000000001</v>
      </c>
      <c r="R4032" s="99">
        <v>496.29894000000002</v>
      </c>
      <c r="S4032" s="99">
        <v>90.272000000000006</v>
      </c>
      <c r="T4032" s="99">
        <v>1.5839999999999999E-3</v>
      </c>
      <c r="U4032" s="99">
        <v>8.5176999999999996</v>
      </c>
      <c r="V4032" s="99">
        <v>0.52465309999999998</v>
      </c>
      <c r="W4032" s="99">
        <v>77.954999999999998</v>
      </c>
      <c r="X4032" s="241">
        <f>SUM(Y4032:AA4032)</f>
        <v>5.4591752581706006</v>
      </c>
      <c r="Y4032" s="241">
        <f>SUM(AB4032:AG4032)</f>
        <v>4.4165176127870005</v>
      </c>
      <c r="Z4032" s="241">
        <f>SUM(AH4032:AP4032)</f>
        <v>0.54590384338359998</v>
      </c>
      <c r="AA4032" s="241">
        <f>SUM(AQ4032:AR4032)</f>
        <v>0.49675380199999997</v>
      </c>
      <c r="AB4032" s="258">
        <v>0.51109453000000005</v>
      </c>
      <c r="AC4032" s="258">
        <v>5.3283345999999998E-5</v>
      </c>
      <c r="AD4032" s="258">
        <v>3.2864441000000002</v>
      </c>
      <c r="AE4032" s="258">
        <v>8.2706740999999998E-5</v>
      </c>
      <c r="AF4032" s="258">
        <v>0.61778973000000004</v>
      </c>
      <c r="AG4032" s="258">
        <v>1.0532626999999999E-3</v>
      </c>
      <c r="AH4032" s="258">
        <v>0.33465541999999998</v>
      </c>
      <c r="AI4032" s="258">
        <v>4.0328726000000001E-3</v>
      </c>
      <c r="AJ4032" s="258">
        <v>1.1463149000000001E-2</v>
      </c>
      <c r="AK4032" s="258">
        <v>2.1237122000000001E-2</v>
      </c>
      <c r="AL4032" s="258">
        <v>1.4269721999999999E-3</v>
      </c>
      <c r="AM4032" s="258">
        <v>5.1065836000000002E-6</v>
      </c>
      <c r="AN4032" s="258">
        <v>0.12396851</v>
      </c>
      <c r="AO4032" s="258">
        <v>2.6036215000000001E-2</v>
      </c>
      <c r="AP4032" s="258">
        <v>2.3078476000000001E-2</v>
      </c>
      <c r="AQ4032" s="258">
        <v>3.2582962E-2</v>
      </c>
      <c r="AR4032" s="258">
        <v>0.46417083999999997</v>
      </c>
      <c r="AT4032" s="193"/>
      <c r="AU4032" s="193"/>
      <c r="AV4032" s="193"/>
      <c r="AW4032" s="193"/>
      <c r="AX4032" s="193"/>
      <c r="AY4032" s="193"/>
      <c r="AZ4032" s="193"/>
      <c r="BA4032" s="193"/>
      <c r="BB4032" s="193"/>
      <c r="BC4032" s="193"/>
      <c r="BD4032" s="193"/>
      <c r="BE4032" s="315"/>
      <c r="BF4032" s="315"/>
      <c r="BG4032" s="315"/>
      <c r="BH4032" s="315"/>
      <c r="BI4032" s="315"/>
      <c r="BJ4032" s="315"/>
      <c r="BK4032" s="315"/>
    </row>
    <row r="4033" spans="1:63" x14ac:dyDescent="0.25">
      <c r="A4033" s="9"/>
      <c r="B4033" s="43" t="s">
        <v>436</v>
      </c>
      <c r="C4033" t="s">
        <v>2767</v>
      </c>
      <c r="D4033" s="193">
        <v>13.356547000000001</v>
      </c>
      <c r="E4033" s="193">
        <v>2.4898848999999998</v>
      </c>
      <c r="F4033" s="193">
        <v>2.3481839999999998</v>
      </c>
      <c r="G4033" s="193">
        <v>1.2591663</v>
      </c>
      <c r="H4033" s="193">
        <v>2.7740213999999999E-2</v>
      </c>
      <c r="I4033" s="193">
        <v>0.72309931999999999</v>
      </c>
      <c r="J4033" s="193">
        <v>1.8148742</v>
      </c>
      <c r="K4033" s="193">
        <v>3.3672371E-3</v>
      </c>
      <c r="L4033" s="193">
        <v>4.6902311000000001</v>
      </c>
      <c r="M4033" s="193">
        <v>0</v>
      </c>
      <c r="N4033" s="193">
        <v>0</v>
      </c>
      <c r="O4033" s="193">
        <v>0</v>
      </c>
      <c r="P4033" s="199">
        <f>E4033/0.135</f>
        <v>18.443591851851849</v>
      </c>
      <c r="Q4033" s="240">
        <v>278.24567000000002</v>
      </c>
      <c r="R4033" s="99">
        <v>185.47346999999999</v>
      </c>
      <c r="S4033" s="99">
        <v>35.362879999999997</v>
      </c>
      <c r="T4033" s="99">
        <v>6.3237999999999999E-4</v>
      </c>
      <c r="U4033" s="99">
        <v>31.192</v>
      </c>
      <c r="V4033" s="99">
        <v>0.35168759999999999</v>
      </c>
      <c r="W4033" s="99">
        <v>25.864999999999998</v>
      </c>
      <c r="X4033" s="241">
        <f>SUM(Y4033:AA4033)</f>
        <v>35.6973510909189</v>
      </c>
      <c r="Y4033" s="241">
        <f>SUM(AB4033:AG4033)</f>
        <v>18.288392685060003</v>
      </c>
      <c r="Z4033" s="241">
        <f>SUM(AH4033:AP4033)</f>
        <v>6.9096591658588995</v>
      </c>
      <c r="AA4033" s="241">
        <f>SUM(AQ4033:AR4033)</f>
        <v>10.499299239999999</v>
      </c>
      <c r="AB4033" s="258">
        <v>9.3060652000000008</v>
      </c>
      <c r="AC4033" s="258">
        <v>5.2348773999999997E-4</v>
      </c>
      <c r="AD4033" s="258">
        <v>3.2532215</v>
      </c>
      <c r="AE4033" s="258">
        <v>8.4069031999999997E-4</v>
      </c>
      <c r="AF4033" s="258">
        <v>5.7157707999999996</v>
      </c>
      <c r="AG4033" s="258">
        <v>1.1971007000000001E-2</v>
      </c>
      <c r="AH4033" s="258">
        <v>6.0912069999999998</v>
      </c>
      <c r="AI4033" s="258">
        <v>1.6308518000000001E-2</v>
      </c>
      <c r="AJ4033" s="258">
        <v>2.3488245000000001E-2</v>
      </c>
      <c r="AK4033" s="258">
        <v>5.5887614000000004E-3</v>
      </c>
      <c r="AL4033" s="258">
        <v>2.5996741999999998E-3</v>
      </c>
      <c r="AM4033" s="258">
        <v>8.4172588999999994E-6</v>
      </c>
      <c r="AN4033" s="258">
        <v>0.20698115</v>
      </c>
      <c r="AO4033" s="258">
        <v>0.45086689000000002</v>
      </c>
      <c r="AP4033" s="258">
        <v>0.11261051</v>
      </c>
      <c r="AQ4033" s="258">
        <v>0.11528123999999999</v>
      </c>
      <c r="AR4033" s="258">
        <v>10.384017999999999</v>
      </c>
      <c r="AT4033" s="193"/>
      <c r="AU4033" s="193"/>
      <c r="AV4033" s="193"/>
      <c r="AW4033" s="193"/>
      <c r="AX4033" s="193"/>
      <c r="AY4033" s="193"/>
      <c r="AZ4033" s="193"/>
      <c r="BA4033" s="193"/>
      <c r="BB4033" s="193"/>
      <c r="BC4033" s="193"/>
      <c r="BD4033" s="193"/>
      <c r="BE4033" s="315"/>
      <c r="BF4033" s="315"/>
      <c r="BG4033" s="315"/>
      <c r="BH4033" s="315"/>
      <c r="BI4033" s="315"/>
      <c r="BJ4033" s="315"/>
      <c r="BK4033" s="315"/>
    </row>
    <row r="4034" spans="1:63" x14ac:dyDescent="0.25">
      <c r="A4034" s="9"/>
      <c r="B4034" s="43" t="s">
        <v>436</v>
      </c>
      <c r="C4034" t="s">
        <v>2766</v>
      </c>
      <c r="D4034" s="193">
        <v>103.7122</v>
      </c>
      <c r="E4034" s="193">
        <v>45.326895</v>
      </c>
      <c r="F4034" s="193">
        <v>10.123733</v>
      </c>
      <c r="G4034" s="193">
        <v>2.6524844000000001</v>
      </c>
      <c r="H4034" s="193">
        <v>1.3788657</v>
      </c>
      <c r="I4034" s="193">
        <v>5.2926425999999998</v>
      </c>
      <c r="J4034" s="193">
        <v>1.2798665</v>
      </c>
      <c r="K4034" s="193">
        <v>4.1847977000000001E-2</v>
      </c>
      <c r="L4034" s="193">
        <v>37.615861000000002</v>
      </c>
      <c r="M4034" s="193">
        <v>0</v>
      </c>
      <c r="N4034" s="193">
        <v>0</v>
      </c>
      <c r="O4034" s="193">
        <v>0</v>
      </c>
      <c r="P4034" s="199">
        <f>E4034/0.135</f>
        <v>335.75477777777775</v>
      </c>
      <c r="Q4034" s="240">
        <v>4754.9432999999999</v>
      </c>
      <c r="R4034" s="99">
        <v>4148.9412000000002</v>
      </c>
      <c r="S4034" s="99">
        <v>376.80720000000002</v>
      </c>
      <c r="T4034" s="99">
        <v>4.6308E-3</v>
      </c>
      <c r="U4034" s="99">
        <v>28.082000000000001</v>
      </c>
      <c r="V4034" s="99">
        <v>4.3682239999999997</v>
      </c>
      <c r="W4034" s="99">
        <v>196.74</v>
      </c>
      <c r="X4034" s="241">
        <f>SUM(Y4034:AA4034)</f>
        <v>0</v>
      </c>
      <c r="Y4034" s="241">
        <f>SUM(AB4034:AG4034)</f>
        <v>0</v>
      </c>
      <c r="Z4034" s="241">
        <f>SUM(AH4034:AP4034)</f>
        <v>0</v>
      </c>
      <c r="AA4034" s="241">
        <f>SUM(AQ4034:AR4034)</f>
        <v>0</v>
      </c>
      <c r="AB4034" s="258"/>
      <c r="AC4034" s="258"/>
      <c r="AD4034" s="258"/>
      <c r="AE4034" s="258"/>
      <c r="AF4034" s="258"/>
      <c r="AG4034" s="258"/>
      <c r="AH4034" s="258"/>
      <c r="AI4034" s="258"/>
      <c r="AJ4034" s="258"/>
      <c r="AK4034" s="258"/>
      <c r="AL4034" s="258"/>
      <c r="AM4034" s="258"/>
      <c r="AN4034" s="258"/>
      <c r="AO4034" s="258"/>
      <c r="AP4034" s="258"/>
      <c r="AQ4034" s="258"/>
      <c r="AR4034" s="258"/>
      <c r="AT4034" s="193"/>
      <c r="AU4034" s="193"/>
      <c r="AV4034" s="193"/>
      <c r="AW4034" s="193"/>
      <c r="AX4034" s="193"/>
      <c r="AY4034" s="193"/>
      <c r="AZ4034" s="193"/>
      <c r="BA4034" s="193"/>
      <c r="BB4034" s="193"/>
      <c r="BC4034" s="193"/>
      <c r="BD4034" s="193"/>
      <c r="BE4034" s="315"/>
      <c r="BF4034" s="315"/>
      <c r="BG4034" s="315"/>
      <c r="BH4034" s="315"/>
      <c r="BI4034" s="315"/>
      <c r="BJ4034" s="315"/>
      <c r="BK4034" s="315"/>
    </row>
    <row r="4035" spans="1:63" x14ac:dyDescent="0.25">
      <c r="A4035" s="43"/>
      <c r="B4035" s="43"/>
      <c r="C4035" s="43"/>
      <c r="D4035" s="199"/>
      <c r="E4035" s="199"/>
      <c r="F4035" s="199"/>
      <c r="G4035" s="199"/>
      <c r="H4035" s="199"/>
      <c r="I4035" s="199"/>
      <c r="J4035" s="199"/>
      <c r="K4035" s="199"/>
      <c r="L4035" s="199"/>
      <c r="M4035" s="199"/>
      <c r="N4035" s="199"/>
      <c r="O4035" s="199"/>
      <c r="P4035" s="199"/>
      <c r="Q4035" s="239"/>
      <c r="R4035" s="97"/>
      <c r="S4035" s="97"/>
      <c r="T4035" s="97"/>
      <c r="U4035" s="97"/>
      <c r="V4035" s="97"/>
      <c r="W4035" s="97"/>
      <c r="X4035" s="259"/>
      <c r="Y4035" s="259"/>
      <c r="Z4035" s="259"/>
      <c r="AA4035" s="258"/>
      <c r="AB4035" s="258"/>
      <c r="AC4035" s="258"/>
      <c r="AD4035" s="258"/>
      <c r="AE4035" s="258"/>
      <c r="AF4035" s="258"/>
      <c r="AG4035" s="258"/>
      <c r="AH4035" s="258"/>
      <c r="AI4035" s="258"/>
      <c r="AJ4035" s="258"/>
      <c r="AK4035" s="258"/>
      <c r="AL4035" s="258"/>
      <c r="AM4035" s="258"/>
      <c r="AN4035" s="258"/>
      <c r="AO4035" s="258"/>
      <c r="AP4035" s="258"/>
      <c r="AQ4035" s="258"/>
      <c r="AR4035" s="258"/>
      <c r="AT4035" s="193"/>
      <c r="AU4035" s="193"/>
      <c r="AV4035" s="193"/>
      <c r="AW4035" s="193"/>
      <c r="AX4035" s="193"/>
      <c r="AY4035" s="193"/>
      <c r="AZ4035" s="193"/>
      <c r="BA4035" s="193"/>
      <c r="BB4035" s="193"/>
      <c r="BC4035" s="193"/>
      <c r="BD4035" s="193"/>
      <c r="BE4035" s="315"/>
      <c r="BF4035" s="315"/>
      <c r="BG4035" s="315"/>
      <c r="BH4035" s="315"/>
      <c r="BI4035" s="315"/>
      <c r="BJ4035" s="315"/>
      <c r="BK4035" s="315"/>
    </row>
    <row r="4036" spans="1:63" x14ac:dyDescent="0.25">
      <c r="A4036" s="45" t="s">
        <v>636</v>
      </c>
      <c r="B4036" s="45"/>
      <c r="C4036" s="43"/>
      <c r="D4036" s="199"/>
      <c r="E4036" s="199"/>
      <c r="F4036" s="199"/>
      <c r="G4036" s="199"/>
      <c r="H4036" s="199"/>
      <c r="I4036" s="199"/>
      <c r="J4036" s="199"/>
      <c r="K4036" s="199"/>
      <c r="L4036" s="199"/>
      <c r="M4036" s="199"/>
      <c r="N4036" s="199"/>
      <c r="O4036" s="199"/>
      <c r="P4036" s="199"/>
      <c r="Q4036" s="239"/>
      <c r="R4036" s="97"/>
      <c r="S4036" s="97"/>
      <c r="T4036" s="97"/>
      <c r="U4036" s="97"/>
      <c r="V4036" s="97"/>
      <c r="W4036" s="97"/>
      <c r="X4036" s="259"/>
      <c r="Y4036" s="259"/>
      <c r="Z4036" s="259"/>
      <c r="AA4036" s="258"/>
      <c r="AB4036" s="258"/>
      <c r="AC4036" s="258"/>
      <c r="AD4036" s="258"/>
      <c r="AE4036" s="258"/>
      <c r="AF4036" s="258"/>
      <c r="AG4036" s="258"/>
      <c r="AH4036" s="258"/>
      <c r="AI4036" s="258"/>
      <c r="AJ4036" s="258"/>
      <c r="AK4036" s="258"/>
      <c r="AL4036" s="258"/>
      <c r="AM4036" s="258"/>
      <c r="AN4036" s="258"/>
      <c r="AO4036" s="258"/>
      <c r="AP4036" s="258"/>
      <c r="AQ4036" s="258"/>
      <c r="AR4036" s="258"/>
      <c r="AT4036" s="193"/>
      <c r="AU4036" s="193"/>
      <c r="AV4036" s="193"/>
      <c r="AW4036" s="193"/>
      <c r="AX4036" s="193"/>
      <c r="AY4036" s="193"/>
      <c r="AZ4036" s="193"/>
      <c r="BA4036" s="193"/>
      <c r="BB4036" s="193"/>
      <c r="BC4036" s="193"/>
      <c r="BD4036" s="193"/>
      <c r="BE4036" s="315"/>
      <c r="BF4036" s="315"/>
      <c r="BG4036" s="315"/>
      <c r="BH4036" s="315"/>
      <c r="BI4036" s="315"/>
      <c r="BJ4036" s="315"/>
      <c r="BK4036" s="315"/>
    </row>
    <row r="4037" spans="1:63" x14ac:dyDescent="0.25">
      <c r="A4037" s="9"/>
      <c r="B4037" s="43" t="s">
        <v>3966</v>
      </c>
      <c r="C4037" t="s">
        <v>362</v>
      </c>
      <c r="D4037" s="193">
        <v>1.4715364999999999E-2</v>
      </c>
      <c r="E4037" s="193">
        <v>6.7869224000000001E-3</v>
      </c>
      <c r="F4037" s="193">
        <v>4.4174599999999998E-3</v>
      </c>
      <c r="G4037" s="193">
        <v>1.0087278999999999E-4</v>
      </c>
      <c r="H4037" s="193">
        <v>1.1372311E-4</v>
      </c>
      <c r="I4037" s="193">
        <v>2.3461760000000002E-3</v>
      </c>
      <c r="J4037" s="193">
        <v>2.0572820999999999E-4</v>
      </c>
      <c r="K4037" s="193">
        <v>5.1321692999999998E-6</v>
      </c>
      <c r="L4037" s="193">
        <v>7.3935003000000004E-4</v>
      </c>
      <c r="M4037" s="193">
        <v>0</v>
      </c>
      <c r="N4037" s="193">
        <v>0</v>
      </c>
      <c r="O4037" s="193">
        <v>0</v>
      </c>
      <c r="P4037" s="199">
        <f t="shared" ref="P4037:P4046" si="776">E4037/0.135</f>
        <v>5.0273499259259259E-2</v>
      </c>
      <c r="Q4037" s="240">
        <v>0.77910939000000001</v>
      </c>
      <c r="R4037" s="99">
        <v>0.75044100000000002</v>
      </c>
      <c r="S4037" s="99">
        <v>2.2868719999999999E-2</v>
      </c>
      <c r="T4037" s="99">
        <v>4.6199999999999998E-5</v>
      </c>
      <c r="U4037" s="99">
        <v>1.6352000000000001E-3</v>
      </c>
      <c r="V4037" s="99">
        <v>4.1146610000000001E-4</v>
      </c>
      <c r="W4037" s="99">
        <v>3.7068000000000001E-3</v>
      </c>
      <c r="X4037" s="241">
        <f t="shared" ref="X4037:X4046" si="777">SUM(Y4037:AA4037)</f>
        <v>5.8100176251906898E-3</v>
      </c>
      <c r="Y4037" s="241">
        <f t="shared" ref="Y4037:Y4046" si="778">SUM(AB4037:AG4037)</f>
        <v>2.8675833422600002E-3</v>
      </c>
      <c r="Z4037" s="241">
        <f t="shared" ref="Z4037:Z4046" si="779">SUM(AH4037:AP4037)</f>
        <v>1.0640365810306899E-3</v>
      </c>
      <c r="AA4037" s="241">
        <f t="shared" ref="AA4037:AA4046" si="780">SUM(AQ4037:AR4037)</f>
        <v>1.8783977018999999E-3</v>
      </c>
      <c r="AB4037" s="258">
        <v>1.3935600000000001E-3</v>
      </c>
      <c r="AC4037" s="258">
        <v>3.1582690000000002E-7</v>
      </c>
      <c r="AD4037" s="258">
        <v>9.2335919000000003E-5</v>
      </c>
      <c r="AE4037" s="258">
        <v>6.0498232999999999E-7</v>
      </c>
      <c r="AF4037" s="258">
        <v>1.3800361000000001E-3</v>
      </c>
      <c r="AG4037" s="258">
        <v>7.3051403E-7</v>
      </c>
      <c r="AH4037" s="258">
        <v>9.1210179E-4</v>
      </c>
      <c r="AI4037" s="258">
        <v>6.4177333999999996E-6</v>
      </c>
      <c r="AJ4037" s="258">
        <v>5.6961167E-7</v>
      </c>
      <c r="AK4037" s="258">
        <v>1.5321106E-6</v>
      </c>
      <c r="AL4037" s="258">
        <v>1.1452755E-7</v>
      </c>
      <c r="AM4037" s="258">
        <v>5.5931068999999998E-10</v>
      </c>
      <c r="AN4037" s="258">
        <v>5.8650961999999997E-6</v>
      </c>
      <c r="AO4037" s="258">
        <v>7.7093423000000006E-6</v>
      </c>
      <c r="AP4037" s="258">
        <v>1.2972581000000001E-4</v>
      </c>
      <c r="AQ4037" s="258">
        <v>2.2917019000000001E-6</v>
      </c>
      <c r="AR4037" s="258">
        <v>1.876106E-3</v>
      </c>
      <c r="AT4037" s="193"/>
      <c r="AU4037" s="193"/>
      <c r="AV4037" s="193"/>
      <c r="AW4037" s="193"/>
      <c r="AX4037" s="193"/>
      <c r="AY4037" s="193"/>
      <c r="AZ4037" s="193"/>
      <c r="BA4037" s="193"/>
      <c r="BB4037" s="193"/>
      <c r="BC4037" s="193"/>
      <c r="BD4037" s="193"/>
      <c r="BE4037" s="315"/>
      <c r="BF4037" s="315"/>
      <c r="BG4037" s="315"/>
      <c r="BH4037" s="315"/>
      <c r="BI4037" s="315"/>
      <c r="BJ4037" s="315"/>
      <c r="BK4037" s="315"/>
    </row>
    <row r="4038" spans="1:63" x14ac:dyDescent="0.25">
      <c r="A4038" s="9"/>
      <c r="B4038" s="43" t="s">
        <v>3966</v>
      </c>
      <c r="C4038" t="s">
        <v>361</v>
      </c>
      <c r="D4038" s="193">
        <v>3.3631749999999999E-3</v>
      </c>
      <c r="E4038" s="193">
        <v>2.1156312999999999E-3</v>
      </c>
      <c r="F4038" s="193">
        <v>5.9854652000000002E-4</v>
      </c>
      <c r="G4038" s="193">
        <v>1.3869268000000001E-4</v>
      </c>
      <c r="H4038" s="193">
        <v>1.300142E-5</v>
      </c>
      <c r="I4038" s="193">
        <v>1.7575979000000001E-4</v>
      </c>
      <c r="J4038" s="193">
        <v>4.9189659999999998E-5</v>
      </c>
      <c r="K4038" s="193">
        <v>1.9305046000000002E-6</v>
      </c>
      <c r="L4038" s="193">
        <v>2.7042313000000002E-4</v>
      </c>
      <c r="M4038" s="193">
        <v>0</v>
      </c>
      <c r="N4038" s="193">
        <v>0</v>
      </c>
      <c r="O4038" s="193">
        <v>0</v>
      </c>
      <c r="P4038" s="199">
        <f t="shared" si="776"/>
        <v>1.5671342962962961E-2</v>
      </c>
      <c r="Q4038" s="240">
        <v>0.30403898000000001</v>
      </c>
      <c r="R4038" s="99">
        <v>0.19712579</v>
      </c>
      <c r="S4038" s="99">
        <v>9.1229599999999994E-2</v>
      </c>
      <c r="T4038" s="99">
        <v>1.5962000000000001E-5</v>
      </c>
      <c r="U4038" s="99">
        <v>3.3375000000000002E-3</v>
      </c>
      <c r="V4038" s="99">
        <v>1.707131E-3</v>
      </c>
      <c r="W4038" s="99">
        <v>1.0623E-2</v>
      </c>
      <c r="X4038" s="241">
        <f t="shared" si="777"/>
        <v>1.6121967100840699E-3</v>
      </c>
      <c r="Y4038" s="241">
        <f t="shared" si="778"/>
        <v>7.1609194841800003E-4</v>
      </c>
      <c r="Z4038" s="241">
        <f t="shared" si="779"/>
        <v>4.0170111558607009E-4</v>
      </c>
      <c r="AA4038" s="241">
        <f t="shared" si="780"/>
        <v>4.9440364607999997E-4</v>
      </c>
      <c r="AB4038" s="258">
        <v>4.3436796000000002E-4</v>
      </c>
      <c r="AC4038" s="258">
        <v>4.8435831999999997E-8</v>
      </c>
      <c r="AD4038" s="258">
        <v>1.2124467E-4</v>
      </c>
      <c r="AE4038" s="258">
        <v>4.8066286E-8</v>
      </c>
      <c r="AF4038" s="258">
        <v>1.5746652E-4</v>
      </c>
      <c r="AG4038" s="258">
        <v>2.9162963000000001E-6</v>
      </c>
      <c r="AH4038" s="258">
        <v>2.8429486000000002E-4</v>
      </c>
      <c r="AI4038" s="258">
        <v>9.4786476999999996E-7</v>
      </c>
      <c r="AJ4038" s="258">
        <v>1.2247687000000001E-6</v>
      </c>
      <c r="AK4038" s="258">
        <v>4.6994116999999999E-7</v>
      </c>
      <c r="AL4038" s="258">
        <v>1.1895384E-7</v>
      </c>
      <c r="AM4038" s="258">
        <v>3.6530607000000002E-10</v>
      </c>
      <c r="AN4038" s="258">
        <v>5.4256734999999996E-6</v>
      </c>
      <c r="AO4038" s="258">
        <v>4.3121383000000002E-6</v>
      </c>
      <c r="AP4038" s="258">
        <v>1.0490655E-4</v>
      </c>
      <c r="AQ4038" s="258">
        <v>8.5089608000000005E-7</v>
      </c>
      <c r="AR4038" s="258">
        <v>4.9355275000000001E-4</v>
      </c>
      <c r="AT4038" s="193"/>
      <c r="AU4038" s="193"/>
      <c r="AV4038" s="193"/>
      <c r="AW4038" s="193"/>
      <c r="AX4038" s="193"/>
      <c r="AY4038" s="193"/>
      <c r="AZ4038" s="193"/>
      <c r="BA4038" s="193"/>
      <c r="BB4038" s="193"/>
      <c r="BC4038" s="193"/>
      <c r="BD4038" s="193"/>
      <c r="BE4038" s="315"/>
      <c r="BF4038" s="315"/>
      <c r="BG4038" s="315"/>
      <c r="BH4038" s="315"/>
      <c r="BI4038" s="315"/>
      <c r="BJ4038" s="315"/>
      <c r="BK4038" s="315"/>
    </row>
    <row r="4039" spans="1:63" x14ac:dyDescent="0.25">
      <c r="A4039" s="9"/>
      <c r="B4039" s="43" t="s">
        <v>3966</v>
      </c>
      <c r="C4039" t="s">
        <v>360</v>
      </c>
      <c r="D4039" s="193">
        <v>8.6383556999999993E-3</v>
      </c>
      <c r="E4039" s="193">
        <v>7.3665629999999996E-3</v>
      </c>
      <c r="F4039" s="193">
        <v>9.3625836999999996E-4</v>
      </c>
      <c r="G4039" s="193">
        <v>1.5842433E-5</v>
      </c>
      <c r="H4039" s="193">
        <v>6.6725430999999995E-5</v>
      </c>
      <c r="I4039" s="193">
        <v>5.0752828999999999E-5</v>
      </c>
      <c r="J4039" s="193">
        <v>3.5429109999999997E-5</v>
      </c>
      <c r="K4039" s="193">
        <v>1.3485420999999999E-6</v>
      </c>
      <c r="L4039" s="193">
        <v>1.6543596999999999E-4</v>
      </c>
      <c r="M4039" s="193">
        <v>0</v>
      </c>
      <c r="N4039" s="193">
        <v>0</v>
      </c>
      <c r="O4039" s="193">
        <v>0</v>
      </c>
      <c r="P4039" s="199">
        <f t="shared" si="776"/>
        <v>5.456713333333333E-2</v>
      </c>
      <c r="Q4039" s="240">
        <v>0.90472279</v>
      </c>
      <c r="R4039" s="99">
        <v>0.89712999000000004</v>
      </c>
      <c r="S4039" s="99">
        <v>4.7195680000000004E-3</v>
      </c>
      <c r="T4039" s="99">
        <v>1.2916E-5</v>
      </c>
      <c r="U4039" s="99">
        <v>4.5763999999999999E-4</v>
      </c>
      <c r="V4039" s="99">
        <v>9.1571900000000003E-5</v>
      </c>
      <c r="W4039" s="99">
        <v>2.3111E-3</v>
      </c>
      <c r="X4039" s="241">
        <f t="shared" si="777"/>
        <v>5.0572247476372203E-3</v>
      </c>
      <c r="Y4039" s="241">
        <f t="shared" si="778"/>
        <v>1.7664078479699998E-3</v>
      </c>
      <c r="Z4039" s="241">
        <f t="shared" si="779"/>
        <v>1.03863683338722E-3</v>
      </c>
      <c r="AA4039" s="241">
        <f t="shared" si="780"/>
        <v>2.25218006628E-3</v>
      </c>
      <c r="AB4039" s="258">
        <v>1.512591E-3</v>
      </c>
      <c r="AC4039" s="258">
        <v>7.2677616999999997E-6</v>
      </c>
      <c r="AD4039" s="258">
        <v>2.3600267000000001E-5</v>
      </c>
      <c r="AE4039" s="258">
        <v>1.4557651E-7</v>
      </c>
      <c r="AF4039" s="258">
        <v>2.2265271999999999E-4</v>
      </c>
      <c r="AG4039" s="258">
        <v>1.5052276000000001E-7</v>
      </c>
      <c r="AH4039" s="258">
        <v>9.899161300000001E-4</v>
      </c>
      <c r="AI4039" s="258">
        <v>1.332809E-6</v>
      </c>
      <c r="AJ4039" s="258">
        <v>1.3564974000000001E-7</v>
      </c>
      <c r="AK4039" s="258">
        <v>5.1129339999999997E-7</v>
      </c>
      <c r="AL4039" s="258">
        <v>2.3372915E-8</v>
      </c>
      <c r="AM4039" s="258">
        <v>1.0753222E-10</v>
      </c>
      <c r="AN4039" s="258">
        <v>1.585412E-6</v>
      </c>
      <c r="AO4039" s="258">
        <v>1.7324198E-6</v>
      </c>
      <c r="AP4039" s="258">
        <v>4.3399638999999997E-5</v>
      </c>
      <c r="AQ4039" s="258">
        <v>5.4906628000000004E-7</v>
      </c>
      <c r="AR4039" s="258">
        <v>2.251631E-3</v>
      </c>
      <c r="AT4039" s="193"/>
      <c r="AU4039" s="193"/>
      <c r="AV4039" s="193"/>
      <c r="AW4039" s="193"/>
      <c r="AX4039" s="193"/>
      <c r="AY4039" s="193"/>
      <c r="AZ4039" s="193"/>
      <c r="BA4039" s="193"/>
      <c r="BB4039" s="193"/>
      <c r="BC4039" s="193"/>
      <c r="BD4039" s="193"/>
      <c r="BE4039" s="315"/>
      <c r="BF4039" s="315"/>
      <c r="BG4039" s="315"/>
      <c r="BH4039" s="315"/>
      <c r="BI4039" s="315"/>
      <c r="BJ4039" s="315"/>
      <c r="BK4039" s="315"/>
    </row>
    <row r="4040" spans="1:63" x14ac:dyDescent="0.25">
      <c r="A4040" s="9"/>
      <c r="B4040" s="43" t="s">
        <v>3966</v>
      </c>
      <c r="C4040" t="s">
        <v>359</v>
      </c>
      <c r="D4040" s="193">
        <v>8.7708669999999999E-3</v>
      </c>
      <c r="E4040" s="193">
        <v>7.5053033999999998E-3</v>
      </c>
      <c r="F4040" s="193">
        <v>9.4309038000000005E-4</v>
      </c>
      <c r="G4040" s="193">
        <v>1.5434689999999999E-5</v>
      </c>
      <c r="H4040" s="193">
        <v>5.8896763E-5</v>
      </c>
      <c r="I4040" s="193">
        <v>5.2235730999999997E-5</v>
      </c>
      <c r="J4040" s="193">
        <v>2.7817008E-5</v>
      </c>
      <c r="K4040" s="193">
        <v>1.3088700000000001E-6</v>
      </c>
      <c r="L4040" s="193">
        <v>1.6678021999999999E-4</v>
      </c>
      <c r="M4040" s="193">
        <v>0</v>
      </c>
      <c r="N4040" s="193">
        <v>0</v>
      </c>
      <c r="O4040" s="193">
        <v>0</v>
      </c>
      <c r="P4040" s="199">
        <f t="shared" si="776"/>
        <v>5.5594839999999993E-2</v>
      </c>
      <c r="Q4040" s="240">
        <v>0.90419832</v>
      </c>
      <c r="R4040" s="99">
        <v>0.89747336</v>
      </c>
      <c r="S4040" s="99">
        <v>4.5344879999999997E-3</v>
      </c>
      <c r="T4040" s="99">
        <v>1.2921E-5</v>
      </c>
      <c r="U4040" s="99">
        <v>4.2321999999999998E-4</v>
      </c>
      <c r="V4040" s="99">
        <v>8.4126299999999994E-5</v>
      </c>
      <c r="W4040" s="99">
        <v>1.6701999999999999E-3</v>
      </c>
      <c r="X4040" s="241">
        <f t="shared" si="777"/>
        <v>5.0786362914857306E-3</v>
      </c>
      <c r="Y4040" s="241">
        <f t="shared" si="778"/>
        <v>1.7943660969800001E-3</v>
      </c>
      <c r="Z4040" s="241">
        <f t="shared" si="779"/>
        <v>1.0312327067657301E-3</v>
      </c>
      <c r="AA4040" s="241">
        <f t="shared" si="780"/>
        <v>2.2530374877400001E-3</v>
      </c>
      <c r="AB4040" s="258">
        <v>1.5410782E-3</v>
      </c>
      <c r="AC4040" s="258">
        <v>7.2720880999999998E-6</v>
      </c>
      <c r="AD4040" s="258">
        <v>2.1866618000000001E-5</v>
      </c>
      <c r="AE4040" s="258">
        <v>1.4552695999999999E-7</v>
      </c>
      <c r="AF4040" s="258">
        <v>2.2385916000000001E-4</v>
      </c>
      <c r="AG4040" s="258">
        <v>1.4450392000000001E-7</v>
      </c>
      <c r="AH4040" s="258">
        <v>1.0085648E-3</v>
      </c>
      <c r="AI4040" s="258">
        <v>1.3430538E-6</v>
      </c>
      <c r="AJ4040" s="258">
        <v>1.3185075E-7</v>
      </c>
      <c r="AK4040" s="258">
        <v>1.6758625000000001E-7</v>
      </c>
      <c r="AL4040" s="258">
        <v>2.2894564000000001E-8</v>
      </c>
      <c r="AM4040" s="258">
        <v>1.5350172999999999E-10</v>
      </c>
      <c r="AN4040" s="258">
        <v>1.5434196000000001E-6</v>
      </c>
      <c r="AO4040" s="258">
        <v>1.9515743E-6</v>
      </c>
      <c r="AP4040" s="258">
        <v>1.7507374E-5</v>
      </c>
      <c r="AQ4040" s="258">
        <v>5.4498773999999997E-7</v>
      </c>
      <c r="AR4040" s="258">
        <v>2.2524925000000002E-3</v>
      </c>
      <c r="AT4040" s="193"/>
      <c r="AU4040" s="193"/>
      <c r="AV4040" s="193"/>
      <c r="AW4040" s="193"/>
      <c r="AX4040" s="193"/>
      <c r="AY4040" s="193"/>
      <c r="AZ4040" s="193"/>
      <c r="BA4040" s="193"/>
      <c r="BB4040" s="193"/>
      <c r="BC4040" s="193"/>
      <c r="BD4040" s="193"/>
      <c r="BE4040" s="315"/>
      <c r="BF4040" s="315"/>
      <c r="BG4040" s="315"/>
      <c r="BH4040" s="315"/>
      <c r="BI4040" s="315"/>
      <c r="BJ4040" s="315"/>
      <c r="BK4040" s="315"/>
    </row>
    <row r="4041" spans="1:63" x14ac:dyDescent="0.25">
      <c r="A4041" s="9"/>
      <c r="B4041" s="43" t="s">
        <v>3966</v>
      </c>
      <c r="C4041" t="s">
        <v>358</v>
      </c>
      <c r="D4041" s="193">
        <v>8.6890692999999995E-3</v>
      </c>
      <c r="E4041" s="193">
        <v>7.3964234000000002E-3</v>
      </c>
      <c r="F4041" s="193">
        <v>9.6218452999999998E-4</v>
      </c>
      <c r="G4041" s="193">
        <v>1.4997528E-5</v>
      </c>
      <c r="H4041" s="193">
        <v>6.6538195999999995E-5</v>
      </c>
      <c r="I4041" s="193">
        <v>6.0104601000000003E-5</v>
      </c>
      <c r="J4041" s="193">
        <v>3.6469322E-5</v>
      </c>
      <c r="K4041" s="193">
        <v>1.2732619E-6</v>
      </c>
      <c r="L4041" s="193">
        <v>1.5107845000000001E-4</v>
      </c>
      <c r="M4041" s="193">
        <v>0</v>
      </c>
      <c r="N4041" s="193">
        <v>0</v>
      </c>
      <c r="O4041" s="193">
        <v>0</v>
      </c>
      <c r="P4041" s="199">
        <f t="shared" si="776"/>
        <v>5.4788321481481481E-2</v>
      </c>
      <c r="Q4041" s="240">
        <v>0.90976396999999998</v>
      </c>
      <c r="R4041" s="99">
        <v>0.90247770000000005</v>
      </c>
      <c r="S4041" s="99">
        <v>4.525528E-3</v>
      </c>
      <c r="T4041" s="99">
        <v>1.1693E-5</v>
      </c>
      <c r="U4041" s="99">
        <v>4.3094999999999999E-4</v>
      </c>
      <c r="V4041" s="99">
        <v>8.7797899999999995E-5</v>
      </c>
      <c r="W4041" s="99">
        <v>2.2303000000000002E-3</v>
      </c>
      <c r="X4041" s="241">
        <f t="shared" si="777"/>
        <v>5.1050836580009288E-3</v>
      </c>
      <c r="Y4041" s="241">
        <f t="shared" si="778"/>
        <v>1.77690196569E-3</v>
      </c>
      <c r="Z4041" s="241">
        <f t="shared" si="779"/>
        <v>1.0626845623609282E-3</v>
      </c>
      <c r="AA4041" s="241">
        <f t="shared" si="780"/>
        <v>2.2654971299500004E-3</v>
      </c>
      <c r="AB4041" s="258">
        <v>1.5187225999999999E-3</v>
      </c>
      <c r="AC4041" s="258">
        <v>7.2703310000000003E-6</v>
      </c>
      <c r="AD4041" s="258">
        <v>2.2023613999999999E-5</v>
      </c>
      <c r="AE4041" s="258">
        <v>1.4966207E-7</v>
      </c>
      <c r="AF4041" s="258">
        <v>2.2859443E-4</v>
      </c>
      <c r="AG4041" s="258">
        <v>1.4132862000000001E-7</v>
      </c>
      <c r="AH4041" s="258">
        <v>9.9392924000000007E-4</v>
      </c>
      <c r="AI4041" s="258">
        <v>1.3697704E-6</v>
      </c>
      <c r="AJ4041" s="258">
        <v>1.262363E-7</v>
      </c>
      <c r="AK4041" s="258">
        <v>5.1092799999999998E-7</v>
      </c>
      <c r="AL4041" s="258">
        <v>2.1887946E-8</v>
      </c>
      <c r="AM4041" s="258">
        <v>6.9114927999999996E-11</v>
      </c>
      <c r="AN4041" s="258">
        <v>1.4687079000000001E-6</v>
      </c>
      <c r="AO4041" s="258">
        <v>1.8726297E-6</v>
      </c>
      <c r="AP4041" s="258">
        <v>6.3385092999999998E-5</v>
      </c>
      <c r="AQ4041" s="258">
        <v>5.0692994999999998E-7</v>
      </c>
      <c r="AR4041" s="258">
        <v>2.2649902000000002E-3</v>
      </c>
      <c r="AT4041" s="193"/>
      <c r="AU4041" s="193"/>
      <c r="AV4041" s="193"/>
      <c r="AW4041" s="193"/>
      <c r="AX4041" s="193"/>
      <c r="AY4041" s="193"/>
      <c r="AZ4041" s="193"/>
      <c r="BA4041" s="193"/>
      <c r="BB4041" s="193"/>
      <c r="BC4041" s="193"/>
      <c r="BD4041" s="193"/>
      <c r="BE4041" s="315"/>
      <c r="BF4041" s="315"/>
      <c r="BG4041" s="315"/>
      <c r="BH4041" s="315"/>
      <c r="BI4041" s="315"/>
      <c r="BJ4041" s="315"/>
      <c r="BK4041" s="315"/>
    </row>
    <row r="4042" spans="1:63" x14ac:dyDescent="0.25">
      <c r="A4042" s="9"/>
      <c r="B4042" s="43" t="s">
        <v>3966</v>
      </c>
      <c r="C4042" t="s">
        <v>357</v>
      </c>
      <c r="D4042" s="193">
        <v>8.8452619E-3</v>
      </c>
      <c r="E4042" s="193">
        <v>7.5515764000000001E-3</v>
      </c>
      <c r="F4042" s="193">
        <v>9.8671412999999999E-4</v>
      </c>
      <c r="G4042" s="193">
        <v>1.3511491E-5</v>
      </c>
      <c r="H4042" s="193">
        <v>5.8324934000000001E-5</v>
      </c>
      <c r="I4042" s="193">
        <v>6.7838427999999994E-5</v>
      </c>
      <c r="J4042" s="193">
        <v>2.8061119E-5</v>
      </c>
      <c r="K4042" s="193">
        <v>1.1300347000000001E-6</v>
      </c>
      <c r="L4042" s="193">
        <v>1.3810537000000001E-4</v>
      </c>
      <c r="M4042" s="193">
        <v>0</v>
      </c>
      <c r="N4042" s="193">
        <v>0</v>
      </c>
      <c r="O4042" s="193">
        <v>0</v>
      </c>
      <c r="P4042" s="199">
        <f t="shared" si="776"/>
        <v>5.5937602962962962E-2</v>
      </c>
      <c r="Q4042" s="240">
        <v>0.91141428999999996</v>
      </c>
      <c r="R4042" s="99">
        <v>0.90528545999999999</v>
      </c>
      <c r="S4042" s="99">
        <v>4.123112E-3</v>
      </c>
      <c r="T4042" s="99">
        <v>1.0304E-5</v>
      </c>
      <c r="U4042" s="99">
        <v>3.6599000000000001E-4</v>
      </c>
      <c r="V4042" s="99">
        <v>7.533041E-5</v>
      </c>
      <c r="W4042" s="99">
        <v>1.5541000000000001E-3</v>
      </c>
      <c r="X4042" s="241">
        <f t="shared" si="777"/>
        <v>5.14675250491522E-3</v>
      </c>
      <c r="Y4042" s="241">
        <f t="shared" si="778"/>
        <v>1.81007420574E-3</v>
      </c>
      <c r="Z4042" s="241">
        <f t="shared" si="779"/>
        <v>1.0642228050252202E-3</v>
      </c>
      <c r="AA4042" s="241">
        <f t="shared" si="780"/>
        <v>2.27245549415E-3</v>
      </c>
      <c r="AB4042" s="258">
        <v>1.5505798999999999E-3</v>
      </c>
      <c r="AC4042" s="258">
        <v>7.2764114000000002E-6</v>
      </c>
      <c r="AD4042" s="258">
        <v>1.8643135E-5</v>
      </c>
      <c r="AE4042" s="258">
        <v>1.5243616E-7</v>
      </c>
      <c r="AF4042" s="258">
        <v>2.3329504000000001E-4</v>
      </c>
      <c r="AG4042" s="258">
        <v>1.2728318000000001E-7</v>
      </c>
      <c r="AH4042" s="258">
        <v>1.0147839000000001E-3</v>
      </c>
      <c r="AI4042" s="258">
        <v>1.4051300000000001E-6</v>
      </c>
      <c r="AJ4042" s="258">
        <v>1.1186306000000001E-7</v>
      </c>
      <c r="AK4042" s="258">
        <v>1.613885E-7</v>
      </c>
      <c r="AL4042" s="258">
        <v>1.9566037E-8</v>
      </c>
      <c r="AM4042" s="258">
        <v>1.0942822E-10</v>
      </c>
      <c r="AN4042" s="258">
        <v>1.2928384000000001E-6</v>
      </c>
      <c r="AO4042" s="258">
        <v>2.2356695999999999E-6</v>
      </c>
      <c r="AP4042" s="258">
        <v>4.421234E-5</v>
      </c>
      <c r="AQ4042" s="258">
        <v>4.5359414999999999E-7</v>
      </c>
      <c r="AR4042" s="258">
        <v>2.2720018999999999E-3</v>
      </c>
      <c r="AT4042" s="193"/>
      <c r="AU4042" s="193"/>
      <c r="AV4042" s="193"/>
      <c r="AW4042" s="193"/>
      <c r="AX4042" s="193"/>
      <c r="AY4042" s="193"/>
      <c r="AZ4042" s="193"/>
      <c r="BA4042" s="193"/>
      <c r="BB4042" s="193"/>
      <c r="BC4042" s="193"/>
      <c r="BD4042" s="193"/>
      <c r="BE4042" s="315"/>
      <c r="BF4042" s="315"/>
      <c r="BG4042" s="315"/>
      <c r="BH4042" s="315"/>
      <c r="BI4042" s="315"/>
      <c r="BJ4042" s="315"/>
      <c r="BK4042" s="315"/>
    </row>
    <row r="4043" spans="1:63" x14ac:dyDescent="0.25">
      <c r="A4043" s="9"/>
      <c r="B4043" s="43" t="s">
        <v>3966</v>
      </c>
      <c r="C4043" t="s">
        <v>356</v>
      </c>
      <c r="D4043" s="193">
        <v>9.2028232999999994E-3</v>
      </c>
      <c r="E4043" s="193">
        <v>7.5067807999999996E-3</v>
      </c>
      <c r="F4043" s="193">
        <v>1.435083E-3</v>
      </c>
      <c r="G4043" s="193">
        <v>1.532863E-5</v>
      </c>
      <c r="H4043" s="193">
        <v>2.0174658E-5</v>
      </c>
      <c r="I4043" s="193">
        <v>6.0006777E-5</v>
      </c>
      <c r="J4043" s="193">
        <v>3.1710619E-5</v>
      </c>
      <c r="K4043" s="193">
        <v>1.1348626999999999E-6</v>
      </c>
      <c r="L4043" s="193">
        <v>1.3260389000000001E-4</v>
      </c>
      <c r="M4043" s="193">
        <v>0</v>
      </c>
      <c r="N4043" s="193">
        <v>0</v>
      </c>
      <c r="O4043" s="193">
        <v>0</v>
      </c>
      <c r="P4043" s="199">
        <f t="shared" si="776"/>
        <v>5.5605783703703698E-2</v>
      </c>
      <c r="Q4043" s="240">
        <v>0.92658198999999997</v>
      </c>
      <c r="R4043" s="99">
        <v>0.92083937000000005</v>
      </c>
      <c r="S4043" s="99">
        <v>4.6399919999999999E-3</v>
      </c>
      <c r="T4043" s="99">
        <v>1.0295000000000001E-5</v>
      </c>
      <c r="U4043" s="99">
        <v>3.5335E-4</v>
      </c>
      <c r="V4043" s="99">
        <v>1.034253E-4</v>
      </c>
      <c r="W4043" s="99">
        <v>6.3555999999999997E-4</v>
      </c>
      <c r="X4043" s="241">
        <f t="shared" si="777"/>
        <v>5.2485748163822385E-3</v>
      </c>
      <c r="Y4043" s="241">
        <f t="shared" si="778"/>
        <v>1.8616882124000002E-3</v>
      </c>
      <c r="Z4043" s="241">
        <f t="shared" si="779"/>
        <v>1.0753778140222387E-3</v>
      </c>
      <c r="AA4043" s="241">
        <f t="shared" si="780"/>
        <v>2.3115087899600001E-3</v>
      </c>
      <c r="AB4043" s="258">
        <v>1.5413824999999999E-3</v>
      </c>
      <c r="AC4043" s="258">
        <v>7.2714267000000002E-6</v>
      </c>
      <c r="AD4043" s="258">
        <v>2.0715865E-5</v>
      </c>
      <c r="AE4043" s="258">
        <v>1.8124008E-7</v>
      </c>
      <c r="AF4043" s="258">
        <v>2.9199659999999998E-4</v>
      </c>
      <c r="AG4043" s="258">
        <v>1.4058062E-7</v>
      </c>
      <c r="AH4043" s="258">
        <v>1.0087664000000001E-3</v>
      </c>
      <c r="AI4043" s="258">
        <v>2.1977074999999998E-6</v>
      </c>
      <c r="AJ4043" s="258">
        <v>1.288343E-7</v>
      </c>
      <c r="AK4043" s="258">
        <v>3.7604942E-7</v>
      </c>
      <c r="AL4043" s="258">
        <v>2.0730386999999999E-8</v>
      </c>
      <c r="AM4043" s="258">
        <v>6.5315238999999998E-11</v>
      </c>
      <c r="AN4043" s="258">
        <v>1.318755E-6</v>
      </c>
      <c r="AO4043" s="258">
        <v>1.9549080999999999E-6</v>
      </c>
      <c r="AP4043" s="258">
        <v>6.0614364000000002E-5</v>
      </c>
      <c r="AQ4043" s="258">
        <v>4.4528996E-7</v>
      </c>
      <c r="AR4043" s="258">
        <v>2.3110635000000001E-3</v>
      </c>
      <c r="AT4043" s="193"/>
      <c r="AU4043" s="193"/>
      <c r="AV4043" s="193"/>
      <c r="AW4043" s="193"/>
      <c r="AX4043" s="193"/>
      <c r="AY4043" s="193"/>
      <c r="AZ4043" s="193"/>
      <c r="BA4043" s="193"/>
      <c r="BB4043" s="193"/>
      <c r="BC4043" s="193"/>
      <c r="BD4043" s="193"/>
      <c r="BE4043" s="315"/>
      <c r="BF4043" s="315"/>
      <c r="BG4043" s="315"/>
      <c r="BH4043" s="315"/>
      <c r="BI4043" s="315"/>
      <c r="BJ4043" s="315"/>
      <c r="BK4043" s="315"/>
    </row>
    <row r="4044" spans="1:63" x14ac:dyDescent="0.25">
      <c r="A4044" s="9"/>
      <c r="B4044" s="43" t="s">
        <v>3966</v>
      </c>
      <c r="C4044" t="s">
        <v>1576</v>
      </c>
      <c r="D4044" s="193">
        <v>8.5767198999999999E-3</v>
      </c>
      <c r="E4044" s="193">
        <v>7.2901479000000002E-3</v>
      </c>
      <c r="F4044" s="193">
        <v>9.8926891000000001E-4</v>
      </c>
      <c r="G4044" s="193">
        <v>1.4438383000000001E-5</v>
      </c>
      <c r="H4044" s="193">
        <v>2.6157943999999999E-5</v>
      </c>
      <c r="I4044" s="193">
        <v>7.2409286999999996E-5</v>
      </c>
      <c r="J4044" s="193">
        <v>2.8397120000000001E-5</v>
      </c>
      <c r="K4044" s="193">
        <v>1.8114577000000001E-5</v>
      </c>
      <c r="L4044" s="193">
        <v>1.3778578E-4</v>
      </c>
      <c r="M4044" s="193">
        <v>0</v>
      </c>
      <c r="N4044" s="193">
        <v>0</v>
      </c>
      <c r="O4044" s="193">
        <v>0</v>
      </c>
      <c r="P4044" s="199">
        <f t="shared" si="776"/>
        <v>5.4001095555555552E-2</v>
      </c>
      <c r="Q4044" s="240">
        <v>0.90230675000000005</v>
      </c>
      <c r="R4044" s="99">
        <v>0.89688100999999998</v>
      </c>
      <c r="S4044" s="99">
        <v>4.2864640000000002E-3</v>
      </c>
      <c r="T4044" s="99">
        <v>1.0307E-5</v>
      </c>
      <c r="U4044" s="99">
        <v>4.1222999999999997E-4</v>
      </c>
      <c r="V4044" s="99">
        <v>9.0192999999999995E-5</v>
      </c>
      <c r="W4044" s="99">
        <v>6.2655000000000002E-4</v>
      </c>
      <c r="X4044" s="241">
        <f t="shared" si="777"/>
        <v>5.0400335261020692E-3</v>
      </c>
      <c r="Y4044" s="241">
        <f t="shared" si="778"/>
        <v>1.7580244464199999E-3</v>
      </c>
      <c r="Z4044" s="241">
        <f t="shared" si="779"/>
        <v>1.0306715392320697E-3</v>
      </c>
      <c r="AA4044" s="241">
        <f t="shared" si="780"/>
        <v>2.2513375404499998E-3</v>
      </c>
      <c r="AB4044" s="258">
        <v>1.4968996999999999E-3</v>
      </c>
      <c r="AC4044" s="258">
        <v>7.2800831000000001E-6</v>
      </c>
      <c r="AD4044" s="258">
        <v>1.9366906999999998E-5</v>
      </c>
      <c r="AE4044" s="258">
        <v>1.4564726E-7</v>
      </c>
      <c r="AF4044" s="258">
        <v>2.3420019999999999E-4</v>
      </c>
      <c r="AG4044" s="258">
        <v>1.3190906E-7</v>
      </c>
      <c r="AH4044" s="258">
        <v>9.7965532000000009E-4</v>
      </c>
      <c r="AI4044" s="258">
        <v>1.4108035000000001E-6</v>
      </c>
      <c r="AJ4044" s="258">
        <v>1.1859795E-7</v>
      </c>
      <c r="AK4044" s="258">
        <v>1.6691369E-7</v>
      </c>
      <c r="AL4044" s="258">
        <v>2.0120705000000001E-8</v>
      </c>
      <c r="AM4044" s="258">
        <v>2.1228707E-10</v>
      </c>
      <c r="AN4044" s="258">
        <v>1.3389483000000001E-6</v>
      </c>
      <c r="AO4044" s="258">
        <v>3.4263468000000001E-6</v>
      </c>
      <c r="AP4044" s="258">
        <v>4.4534275999999999E-5</v>
      </c>
      <c r="AQ4044" s="258">
        <v>4.5204045000000001E-7</v>
      </c>
      <c r="AR4044" s="258">
        <v>2.2508854999999999E-3</v>
      </c>
      <c r="AT4044" s="193"/>
      <c r="AU4044" s="193"/>
      <c r="AV4044" s="193"/>
      <c r="AW4044" s="193"/>
      <c r="AX4044" s="193"/>
      <c r="AY4044" s="193"/>
      <c r="AZ4044" s="193"/>
      <c r="BA4044" s="193"/>
      <c r="BB4044" s="193"/>
      <c r="BC4044" s="193"/>
      <c r="BD4044" s="193"/>
      <c r="BE4044" s="315"/>
      <c r="BF4044" s="315"/>
      <c r="BG4044" s="315"/>
      <c r="BH4044" s="315"/>
      <c r="BI4044" s="315"/>
      <c r="BJ4044" s="315"/>
      <c r="BK4044" s="315"/>
    </row>
    <row r="4045" spans="1:63" x14ac:dyDescent="0.25">
      <c r="A4045" s="9"/>
      <c r="B4045" s="43" t="s">
        <v>3966</v>
      </c>
      <c r="C4045" t="s">
        <v>1575</v>
      </c>
      <c r="D4045" s="193">
        <v>9.7278391999999995E-3</v>
      </c>
      <c r="E4045" s="193">
        <v>8.2491552000000003E-3</v>
      </c>
      <c r="F4045" s="193">
        <v>1.1629046E-3</v>
      </c>
      <c r="G4045" s="193">
        <v>1.5682674E-5</v>
      </c>
      <c r="H4045" s="193">
        <v>4.1093595999999998E-5</v>
      </c>
      <c r="I4045" s="193">
        <v>6.4582090000000006E-5</v>
      </c>
      <c r="J4045" s="193">
        <v>3.4252275000000002E-5</v>
      </c>
      <c r="K4045" s="193">
        <v>5.4175001000000002E-6</v>
      </c>
      <c r="L4045" s="193">
        <v>1.5475128E-4</v>
      </c>
      <c r="M4045" s="193">
        <v>0</v>
      </c>
      <c r="N4045" s="193">
        <v>0</v>
      </c>
      <c r="O4045" s="193">
        <v>0</v>
      </c>
      <c r="P4045" s="199">
        <f t="shared" si="776"/>
        <v>6.1104853333333334E-2</v>
      </c>
      <c r="Q4045" s="240">
        <v>0.98602749999999995</v>
      </c>
      <c r="R4045" s="99">
        <v>0.97901961999999998</v>
      </c>
      <c r="S4045" s="99">
        <v>4.6997999999999996E-3</v>
      </c>
      <c r="T4045" s="99">
        <v>1.1747E-5</v>
      </c>
      <c r="U4045" s="99">
        <v>4.3733999999999998E-4</v>
      </c>
      <c r="V4045" s="99">
        <v>9.2598700000000005E-5</v>
      </c>
      <c r="W4045" s="99">
        <v>1.7664E-3</v>
      </c>
      <c r="X4045" s="241">
        <f t="shared" si="777"/>
        <v>5.6114490339047801E-3</v>
      </c>
      <c r="Y4045" s="241">
        <f t="shared" si="778"/>
        <v>1.9848520954600002E-3</v>
      </c>
      <c r="Z4045" s="241">
        <f t="shared" si="779"/>
        <v>1.1689836519047801E-3</v>
      </c>
      <c r="AA4045" s="241">
        <f t="shared" si="780"/>
        <v>2.45761328654E-3</v>
      </c>
      <c r="AB4045" s="258">
        <v>1.6938159999999999E-3</v>
      </c>
      <c r="AC4045" s="258">
        <v>7.6194224000000002E-6</v>
      </c>
      <c r="AD4045" s="258">
        <v>2.2286552999999999E-5</v>
      </c>
      <c r="AE4045" s="258">
        <v>1.6529317E-7</v>
      </c>
      <c r="AF4045" s="258">
        <v>2.6081816000000002E-4</v>
      </c>
      <c r="AG4045" s="258">
        <v>1.4666689E-7</v>
      </c>
      <c r="AH4045" s="258">
        <v>1.1084835999999999E-3</v>
      </c>
      <c r="AI4045" s="258">
        <v>1.6850978E-6</v>
      </c>
      <c r="AJ4045" s="258">
        <v>1.3076598E-7</v>
      </c>
      <c r="AK4045" s="258">
        <v>4.0367118000000001E-7</v>
      </c>
      <c r="AL4045" s="258">
        <v>2.2333797999999998E-8</v>
      </c>
      <c r="AM4045" s="258">
        <v>1.0454678000000001E-10</v>
      </c>
      <c r="AN4045" s="258">
        <v>1.4945934E-6</v>
      </c>
      <c r="AO4045" s="258">
        <v>2.2059271999999999E-6</v>
      </c>
      <c r="AP4045" s="258">
        <v>5.4557557999999999E-5</v>
      </c>
      <c r="AQ4045" s="258">
        <v>5.1448653999999999E-7</v>
      </c>
      <c r="AR4045" s="258">
        <v>2.4570987999999998E-3</v>
      </c>
      <c r="AT4045" s="193"/>
      <c r="AU4045" s="193"/>
      <c r="AV4045" s="193"/>
      <c r="AW4045" s="193"/>
      <c r="AX4045" s="193"/>
      <c r="AY4045" s="193"/>
      <c r="AZ4045" s="193"/>
      <c r="BA4045" s="193"/>
      <c r="BB4045" s="193"/>
      <c r="BC4045" s="193"/>
      <c r="BD4045" s="193"/>
      <c r="BE4045" s="315"/>
      <c r="BF4045" s="315"/>
      <c r="BG4045" s="315"/>
      <c r="BH4045" s="315"/>
      <c r="BI4045" s="315"/>
      <c r="BJ4045" s="315"/>
      <c r="BK4045" s="315"/>
    </row>
    <row r="4046" spans="1:63" x14ac:dyDescent="0.25">
      <c r="A4046" s="9"/>
      <c r="B4046" s="43" t="s">
        <v>3966</v>
      </c>
      <c r="C4046" t="s">
        <v>1574</v>
      </c>
      <c r="D4046" s="193">
        <v>1.9407480000000001E-2</v>
      </c>
      <c r="E4046" s="193">
        <v>1.7207595999999999E-2</v>
      </c>
      <c r="F4046" s="193">
        <v>1.8410169000000001E-3</v>
      </c>
      <c r="G4046" s="193">
        <v>1.6319240000000001E-5</v>
      </c>
      <c r="H4046" s="193">
        <v>7.1267008999999998E-5</v>
      </c>
      <c r="I4046" s="193">
        <v>6.7045387000000005E-5</v>
      </c>
      <c r="J4046" s="193">
        <v>4.1142220000000002E-5</v>
      </c>
      <c r="K4046" s="193">
        <v>1.3496888999999999E-6</v>
      </c>
      <c r="L4046" s="193">
        <v>1.6174415000000001E-4</v>
      </c>
      <c r="M4046" s="193">
        <v>0</v>
      </c>
      <c r="N4046" s="193">
        <v>0</v>
      </c>
      <c r="O4046" s="193">
        <v>0</v>
      </c>
      <c r="P4046" s="199">
        <f t="shared" si="776"/>
        <v>0.12746367407407405</v>
      </c>
      <c r="Q4046" s="240">
        <v>1.4540332</v>
      </c>
      <c r="R4046" s="99">
        <v>1.4450999</v>
      </c>
      <c r="S4046" s="99">
        <v>5.0752239999999997E-3</v>
      </c>
      <c r="T4046" s="99">
        <v>1.1698999999999999E-5</v>
      </c>
      <c r="U4046" s="99">
        <v>4.9514999999999997E-4</v>
      </c>
      <c r="V4046" s="99">
        <v>1.038612E-4</v>
      </c>
      <c r="W4046" s="99">
        <v>3.2474000000000001E-3</v>
      </c>
      <c r="X4046" s="241">
        <f t="shared" si="777"/>
        <v>9.971511039580154E-3</v>
      </c>
      <c r="Y4046" s="241">
        <f t="shared" si="778"/>
        <v>3.9455044346099997E-3</v>
      </c>
      <c r="Z4046" s="241">
        <f t="shared" si="779"/>
        <v>2.3984556305001541E-3</v>
      </c>
      <c r="AA4046" s="241">
        <f t="shared" si="780"/>
        <v>3.6275509744699997E-3</v>
      </c>
      <c r="AB4046" s="258">
        <v>3.5332811000000001E-3</v>
      </c>
      <c r="AC4046" s="258">
        <v>7.2715439000000002E-6</v>
      </c>
      <c r="AD4046" s="258">
        <v>2.5041009000000001E-5</v>
      </c>
      <c r="AE4046" s="258">
        <v>2.6148879E-7</v>
      </c>
      <c r="AF4046" s="258">
        <v>3.7949064E-4</v>
      </c>
      <c r="AG4046" s="258">
        <v>1.5865292000000001E-7</v>
      </c>
      <c r="AH4046" s="258">
        <v>2.3114116E-3</v>
      </c>
      <c r="AI4046" s="258">
        <v>2.7031865E-6</v>
      </c>
      <c r="AJ4046" s="258">
        <v>1.3726098999999999E-7</v>
      </c>
      <c r="AK4046" s="258">
        <v>7.3359053000000001E-7</v>
      </c>
      <c r="AL4046" s="258">
        <v>2.3232471E-8</v>
      </c>
      <c r="AM4046" s="258">
        <v>7.4109154000000006E-11</v>
      </c>
      <c r="AN4046" s="258">
        <v>1.5686709E-6</v>
      </c>
      <c r="AO4046" s="258">
        <v>2.208549E-6</v>
      </c>
      <c r="AP4046" s="258">
        <v>7.9669465999999994E-5</v>
      </c>
      <c r="AQ4046" s="258">
        <v>5.4127447000000004E-7</v>
      </c>
      <c r="AR4046" s="258">
        <v>3.6270096999999999E-3</v>
      </c>
      <c r="AT4046" s="193"/>
      <c r="AU4046" s="193"/>
      <c r="AV4046" s="193"/>
      <c r="AW4046" s="193"/>
      <c r="AX4046" s="193"/>
      <c r="AY4046" s="193"/>
      <c r="AZ4046" s="193"/>
      <c r="BA4046" s="193"/>
      <c r="BB4046" s="193"/>
      <c r="BC4046" s="193"/>
      <c r="BD4046" s="193"/>
      <c r="BE4046" s="315"/>
      <c r="BF4046" s="315"/>
      <c r="BG4046" s="315"/>
      <c r="BH4046" s="315"/>
      <c r="BI4046" s="315"/>
      <c r="BJ4046" s="315"/>
      <c r="BK4046" s="315"/>
    </row>
    <row r="4047" spans="1:63" x14ac:dyDescent="0.25">
      <c r="A4047" s="45" t="s">
        <v>637</v>
      </c>
      <c r="B4047" s="45"/>
      <c r="C4047" s="43"/>
      <c r="D4047" s="199"/>
      <c r="E4047" s="199"/>
      <c r="F4047" s="199"/>
      <c r="G4047" s="199"/>
      <c r="H4047" s="199"/>
      <c r="I4047" s="199"/>
      <c r="J4047" s="199"/>
      <c r="K4047" s="199"/>
      <c r="L4047" s="199"/>
      <c r="M4047" s="199"/>
      <c r="N4047" s="199"/>
      <c r="O4047" s="199"/>
      <c r="P4047" s="199"/>
      <c r="Q4047" s="239"/>
      <c r="R4047" s="97"/>
      <c r="S4047" s="97"/>
      <c r="T4047" s="97"/>
      <c r="U4047" s="97"/>
      <c r="V4047" s="97"/>
      <c r="W4047" s="97"/>
      <c r="X4047" s="259"/>
      <c r="Y4047" s="259"/>
      <c r="Z4047" s="259"/>
      <c r="AA4047" s="258"/>
      <c r="AB4047" s="258"/>
      <c r="AC4047" s="258"/>
      <c r="AD4047" s="258"/>
      <c r="AE4047" s="258"/>
      <c r="AF4047" s="258"/>
      <c r="AG4047" s="258"/>
      <c r="AH4047" s="258"/>
      <c r="AI4047" s="258"/>
      <c r="AJ4047" s="258"/>
      <c r="AK4047" s="258"/>
      <c r="AL4047" s="258"/>
      <c r="AM4047" s="258"/>
      <c r="AN4047" s="258"/>
      <c r="AO4047" s="258"/>
      <c r="AP4047" s="258"/>
      <c r="AQ4047" s="258"/>
      <c r="AR4047" s="258"/>
      <c r="AT4047" s="193"/>
      <c r="AU4047" s="193"/>
      <c r="AV4047" s="193"/>
      <c r="AW4047" s="193"/>
      <c r="AX4047" s="193"/>
      <c r="AY4047" s="193"/>
      <c r="AZ4047" s="193"/>
      <c r="BA4047" s="193"/>
      <c r="BB4047" s="193"/>
      <c r="BC4047" s="193"/>
      <c r="BD4047" s="193"/>
      <c r="BE4047" s="315"/>
      <c r="BF4047" s="315"/>
      <c r="BG4047" s="315"/>
      <c r="BH4047" s="315"/>
      <c r="BI4047" s="315"/>
      <c r="BJ4047" s="315"/>
      <c r="BK4047" s="315"/>
    </row>
    <row r="4048" spans="1:63" x14ac:dyDescent="0.25">
      <c r="A4048" s="9"/>
      <c r="B4048" s="43" t="s">
        <v>436</v>
      </c>
      <c r="C4048" t="s">
        <v>1833</v>
      </c>
      <c r="D4048" s="193">
        <v>326.53147000000001</v>
      </c>
      <c r="E4048" s="193">
        <v>158.22653</v>
      </c>
      <c r="F4048" s="193">
        <v>50.862155999999999</v>
      </c>
      <c r="G4048" s="193">
        <v>7.6368419999999997</v>
      </c>
      <c r="H4048" s="193">
        <v>2.9730226000000002</v>
      </c>
      <c r="I4048" s="193">
        <v>20.690574999999999</v>
      </c>
      <c r="J4048" s="193">
        <v>11.682684</v>
      </c>
      <c r="K4048" s="193">
        <v>0.47673430999999999</v>
      </c>
      <c r="L4048" s="193">
        <v>73.982924999999994</v>
      </c>
      <c r="M4048" s="193">
        <v>0</v>
      </c>
      <c r="N4048" s="193">
        <v>0</v>
      </c>
      <c r="O4048" s="193">
        <v>0</v>
      </c>
      <c r="P4048" s="199">
        <f t="shared" ref="P4048:P4055" si="781">E4048/0.135</f>
        <v>1172.0483703703703</v>
      </c>
      <c r="Q4048" s="240">
        <v>21305.816999999999</v>
      </c>
      <c r="R4048" s="99">
        <v>19222.927</v>
      </c>
      <c r="S4048" s="99">
        <v>1614.424</v>
      </c>
      <c r="T4048" s="99">
        <v>4.8025000000000002</v>
      </c>
      <c r="U4048" s="99">
        <v>140.5</v>
      </c>
      <c r="V4048" s="99">
        <v>28.633289999999999</v>
      </c>
      <c r="W4048" s="99">
        <v>294.52999999999997</v>
      </c>
      <c r="X4048" s="241">
        <f t="shared" ref="X4048:X4055" si="782">SUM(Y4048:AA4048)</f>
        <v>136.327283784103</v>
      </c>
      <c r="Y4048" s="241">
        <f t="shared" ref="Y4048:Y4055" si="783">SUM(AB4048:AG4048)</f>
        <v>58.455410384500006</v>
      </c>
      <c r="Z4048" s="241">
        <f t="shared" ref="Z4048:Z4055" si="784">SUM(AH4048:AP4048)</f>
        <v>29.550064579602999</v>
      </c>
      <c r="AA4048" s="241">
        <f t="shared" ref="AA4048:AA4055" si="785">SUM(AQ4048:AR4048)</f>
        <v>48.321808820000001</v>
      </c>
      <c r="AB4048" s="258">
        <v>32.488252000000003</v>
      </c>
      <c r="AC4048" s="258">
        <v>6.3577985999999998E-3</v>
      </c>
      <c r="AD4048" s="258">
        <v>7.6049726</v>
      </c>
      <c r="AE4048" s="258">
        <v>5.4402918999999998E-3</v>
      </c>
      <c r="AF4048" s="258">
        <v>18.298811000000001</v>
      </c>
      <c r="AG4048" s="258">
        <v>5.1576693999999999E-2</v>
      </c>
      <c r="AH4048" s="258">
        <v>21.263342999999999</v>
      </c>
      <c r="AI4048" s="258">
        <v>7.2516227000000003E-2</v>
      </c>
      <c r="AJ4048" s="258">
        <v>4.8145787000000002E-2</v>
      </c>
      <c r="AK4048" s="258">
        <v>6.7695979000000003E-2</v>
      </c>
      <c r="AL4048" s="258">
        <v>9.8556708000000007E-3</v>
      </c>
      <c r="AM4048" s="258">
        <v>4.9875803000000003E-5</v>
      </c>
      <c r="AN4048" s="258">
        <v>0.55382067000000001</v>
      </c>
      <c r="AO4048" s="258">
        <v>0.50227047000000002</v>
      </c>
      <c r="AP4048" s="258">
        <v>7.0323669000000004</v>
      </c>
      <c r="AQ4048" s="258">
        <v>0.22997081999999999</v>
      </c>
      <c r="AR4048" s="258">
        <v>48.091838000000003</v>
      </c>
      <c r="AT4048" s="193"/>
      <c r="AU4048" s="193"/>
      <c r="AV4048" s="193"/>
      <c r="AW4048" s="193"/>
      <c r="AX4048" s="193"/>
      <c r="AY4048" s="193"/>
      <c r="AZ4048" s="193"/>
      <c r="BA4048" s="193"/>
      <c r="BB4048" s="193"/>
      <c r="BC4048" s="193"/>
      <c r="BD4048" s="193"/>
      <c r="BE4048" s="315"/>
      <c r="BF4048" s="315"/>
      <c r="BG4048" s="315"/>
      <c r="BH4048" s="315"/>
      <c r="BI4048" s="315"/>
      <c r="BJ4048" s="315"/>
      <c r="BK4048" s="315"/>
    </row>
    <row r="4049" spans="1:63" x14ac:dyDescent="0.25">
      <c r="A4049" s="9"/>
      <c r="B4049" s="43" t="s">
        <v>436</v>
      </c>
      <c r="C4049" s="50" t="s">
        <v>369</v>
      </c>
      <c r="D4049" s="193">
        <v>142.80932000000001</v>
      </c>
      <c r="E4049" s="193">
        <v>72.030837000000005</v>
      </c>
      <c r="F4049" s="193">
        <v>25.397046</v>
      </c>
      <c r="G4049" s="193">
        <v>2.1398685999999998</v>
      </c>
      <c r="H4049" s="193">
        <v>1.1551534000000001</v>
      </c>
      <c r="I4049" s="193">
        <v>11.056354000000001</v>
      </c>
      <c r="J4049" s="193">
        <v>4.2083516000000003</v>
      </c>
      <c r="K4049" s="193">
        <v>0.17387312999999999</v>
      </c>
      <c r="L4049" s="193">
        <v>26.647831</v>
      </c>
      <c r="M4049" s="193">
        <v>0</v>
      </c>
      <c r="N4049" s="193">
        <v>0</v>
      </c>
      <c r="O4049" s="193">
        <v>0</v>
      </c>
      <c r="P4049" s="199">
        <f t="shared" si="781"/>
        <v>533.56175555555558</v>
      </c>
      <c r="Q4049" s="240">
        <v>8024.5604999999996</v>
      </c>
      <c r="R4049" s="99">
        <v>7195.2815000000001</v>
      </c>
      <c r="S4049" s="99">
        <v>654.80799999999999</v>
      </c>
      <c r="T4049" s="99">
        <v>1.6819999999999999</v>
      </c>
      <c r="U4049" s="99">
        <v>52.314999999999998</v>
      </c>
      <c r="V4049" s="99">
        <v>11.524050000000001</v>
      </c>
      <c r="W4049" s="99">
        <v>108.95</v>
      </c>
      <c r="X4049" s="241">
        <f t="shared" si="782"/>
        <v>65.685431687649</v>
      </c>
      <c r="Y4049" s="241">
        <f t="shared" si="783"/>
        <v>26.614038151700001</v>
      </c>
      <c r="Z4049" s="241">
        <f t="shared" si="784"/>
        <v>20.986666390949001</v>
      </c>
      <c r="AA4049" s="241">
        <f t="shared" si="785"/>
        <v>18.084727145000002</v>
      </c>
      <c r="AB4049" s="258">
        <v>14.790001</v>
      </c>
      <c r="AC4049" s="258">
        <v>2.4050340999999999E-3</v>
      </c>
      <c r="AD4049" s="258">
        <v>2.7440989</v>
      </c>
      <c r="AE4049" s="258">
        <v>3.2703716E-3</v>
      </c>
      <c r="AF4049" s="258">
        <v>9.0533222999999996</v>
      </c>
      <c r="AG4049" s="258">
        <v>2.0940546000000001E-2</v>
      </c>
      <c r="AH4049" s="258">
        <v>9.6800961000000001</v>
      </c>
      <c r="AI4049" s="258">
        <v>3.8137840999999999E-2</v>
      </c>
      <c r="AJ4049" s="258">
        <v>1.7912569E-2</v>
      </c>
      <c r="AK4049" s="258">
        <v>2.5187297000000001E-2</v>
      </c>
      <c r="AL4049" s="258">
        <v>3.2614772000000001E-3</v>
      </c>
      <c r="AM4049" s="258">
        <v>1.0296749E-5</v>
      </c>
      <c r="AN4049" s="258">
        <v>0.20164294999999999</v>
      </c>
      <c r="AO4049" s="258">
        <v>0.29969985999999998</v>
      </c>
      <c r="AP4049" s="258">
        <v>10.720718</v>
      </c>
      <c r="AQ4049" s="258">
        <v>8.3720144999999996E-2</v>
      </c>
      <c r="AR4049" s="258">
        <v>18.001007000000001</v>
      </c>
      <c r="AT4049" s="193"/>
      <c r="AU4049" s="193"/>
      <c r="AV4049" s="193"/>
      <c r="AW4049" s="193"/>
      <c r="AX4049" s="193"/>
      <c r="AY4049" s="193"/>
      <c r="AZ4049" s="193"/>
      <c r="BA4049" s="193"/>
      <c r="BB4049" s="193"/>
      <c r="BC4049" s="193"/>
      <c r="BD4049" s="193"/>
      <c r="BE4049" s="315"/>
      <c r="BF4049" s="315"/>
      <c r="BG4049" s="315"/>
      <c r="BH4049" s="315"/>
      <c r="BI4049" s="315"/>
      <c r="BJ4049" s="315"/>
      <c r="BK4049" s="315"/>
    </row>
    <row r="4050" spans="1:63" x14ac:dyDescent="0.25">
      <c r="A4050" s="9"/>
      <c r="B4050" s="43" t="s">
        <v>436</v>
      </c>
      <c r="C4050" s="50" t="s">
        <v>368</v>
      </c>
      <c r="D4050" s="193">
        <v>19.297066000000001</v>
      </c>
      <c r="E4050" s="193">
        <v>10.366528000000001</v>
      </c>
      <c r="F4050" s="193">
        <v>2.6760663999999998</v>
      </c>
      <c r="G4050" s="193">
        <v>0.42531264000000002</v>
      </c>
      <c r="H4050" s="193">
        <v>0.18119283999999999</v>
      </c>
      <c r="I4050" s="193">
        <v>1.0876300000000001</v>
      </c>
      <c r="J4050" s="193">
        <v>0.69673138000000001</v>
      </c>
      <c r="K4050" s="193">
        <v>3.4873455999999997E-2</v>
      </c>
      <c r="L4050" s="193">
        <v>3.8287315</v>
      </c>
      <c r="M4050" s="193">
        <v>0</v>
      </c>
      <c r="N4050" s="193">
        <v>0</v>
      </c>
      <c r="O4050" s="193">
        <v>0</v>
      </c>
      <c r="P4050" s="199">
        <f t="shared" si="781"/>
        <v>76.789096296296293</v>
      </c>
      <c r="Q4050" s="240">
        <v>1239.7028</v>
      </c>
      <c r="R4050" s="99">
        <v>1058.8569</v>
      </c>
      <c r="S4050" s="99">
        <v>131.47120000000001</v>
      </c>
      <c r="T4050" s="99">
        <v>0.29311999999999999</v>
      </c>
      <c r="U4050" s="99">
        <v>20.518999999999998</v>
      </c>
      <c r="V4050" s="99">
        <v>1.6765479999999999</v>
      </c>
      <c r="W4050" s="99">
        <v>26.885999999999999</v>
      </c>
      <c r="X4050" s="241">
        <f t="shared" si="782"/>
        <v>16.828389879626002</v>
      </c>
      <c r="Y4050" s="241">
        <f t="shared" si="783"/>
        <v>3.8540470683199999</v>
      </c>
      <c r="Z4050" s="241">
        <f t="shared" si="784"/>
        <v>10.310657628306</v>
      </c>
      <c r="AA4050" s="241">
        <f t="shared" si="785"/>
        <v>2.6636851830000001</v>
      </c>
      <c r="AB4050" s="258">
        <v>2.1285042000000001</v>
      </c>
      <c r="AC4050" s="258">
        <v>2.7494674E-4</v>
      </c>
      <c r="AD4050" s="258">
        <v>0.67418579999999995</v>
      </c>
      <c r="AE4050" s="258">
        <v>2.9303038E-4</v>
      </c>
      <c r="AF4050" s="258">
        <v>1.0469812999999999</v>
      </c>
      <c r="AG4050" s="258">
        <v>3.8077912000000001E-3</v>
      </c>
      <c r="AH4050" s="258">
        <v>1.3930998000000001</v>
      </c>
      <c r="AI4050" s="258">
        <v>4.1363639000000004E-3</v>
      </c>
      <c r="AJ4050" s="258">
        <v>3.5931132999999999E-3</v>
      </c>
      <c r="AK4050" s="258">
        <v>4.0490370999999997E-3</v>
      </c>
      <c r="AL4050" s="258">
        <v>6.0624557000000005E-4</v>
      </c>
      <c r="AM4050" s="258">
        <v>1.9384360000000001E-6</v>
      </c>
      <c r="AN4050" s="258">
        <v>0.10329232000000001</v>
      </c>
      <c r="AO4050" s="258">
        <v>0.18835621</v>
      </c>
      <c r="AP4050" s="258">
        <v>8.6135225999999996</v>
      </c>
      <c r="AQ4050" s="258">
        <v>1.3787783E-2</v>
      </c>
      <c r="AR4050" s="258">
        <v>2.6498974</v>
      </c>
      <c r="AT4050" s="193"/>
      <c r="AU4050" s="193"/>
      <c r="AV4050" s="193"/>
      <c r="AW4050" s="193"/>
      <c r="AX4050" s="193"/>
      <c r="AY4050" s="193"/>
      <c r="AZ4050" s="193"/>
      <c r="BA4050" s="193"/>
      <c r="BB4050" s="193"/>
      <c r="BC4050" s="193"/>
      <c r="BD4050" s="193"/>
      <c r="BE4050" s="315"/>
      <c r="BF4050" s="315"/>
      <c r="BG4050" s="315"/>
      <c r="BH4050" s="315"/>
      <c r="BI4050" s="315"/>
      <c r="BJ4050" s="315"/>
      <c r="BK4050" s="315"/>
    </row>
    <row r="4051" spans="1:63" x14ac:dyDescent="0.25">
      <c r="A4051" s="9"/>
      <c r="B4051" s="43" t="s">
        <v>436</v>
      </c>
      <c r="C4051" s="50" t="s">
        <v>367</v>
      </c>
      <c r="D4051" s="193">
        <v>14.880841999999999</v>
      </c>
      <c r="E4051" s="193">
        <v>8.3737542999999999</v>
      </c>
      <c r="F4051" s="193">
        <v>2.3040854</v>
      </c>
      <c r="G4051" s="193">
        <v>0.30561611</v>
      </c>
      <c r="H4051" s="193">
        <v>0.11969776</v>
      </c>
      <c r="I4051" s="193">
        <v>0.83145853000000003</v>
      </c>
      <c r="J4051" s="193">
        <v>0.48753186999999998</v>
      </c>
      <c r="K4051" s="193">
        <v>2.6023642999999999E-2</v>
      </c>
      <c r="L4051" s="193">
        <v>2.4326743999999998</v>
      </c>
      <c r="M4051" s="193">
        <v>0</v>
      </c>
      <c r="N4051" s="193">
        <v>0</v>
      </c>
      <c r="O4051" s="193">
        <v>0</v>
      </c>
      <c r="P4051" s="199">
        <f t="shared" si="781"/>
        <v>62.027809629629623</v>
      </c>
      <c r="Q4051" s="240">
        <v>1070.0435</v>
      </c>
      <c r="R4051" s="99">
        <v>938.63706000000002</v>
      </c>
      <c r="S4051" s="99">
        <v>94.751999999999995</v>
      </c>
      <c r="T4051" s="99">
        <v>0.16741</v>
      </c>
      <c r="U4051" s="99">
        <v>17.501999999999999</v>
      </c>
      <c r="V4051" s="99">
        <v>1.07101</v>
      </c>
      <c r="W4051" s="99">
        <v>17.914000000000001</v>
      </c>
      <c r="X4051" s="241">
        <f t="shared" si="782"/>
        <v>15.226833710843799</v>
      </c>
      <c r="Y4051" s="241">
        <f t="shared" si="783"/>
        <v>3.0116210729300001</v>
      </c>
      <c r="Z4051" s="241">
        <f t="shared" si="784"/>
        <v>9.8576394932137994</v>
      </c>
      <c r="AA4051" s="241">
        <f t="shared" si="785"/>
        <v>2.3575731446999999</v>
      </c>
      <c r="AB4051" s="258">
        <v>1.7193305999999999</v>
      </c>
      <c r="AC4051" s="258">
        <v>2.4313967E-4</v>
      </c>
      <c r="AD4051" s="258">
        <v>0.49603068</v>
      </c>
      <c r="AE4051" s="258">
        <v>2.5979806000000003E-4</v>
      </c>
      <c r="AF4051" s="258">
        <v>0.79327813000000003</v>
      </c>
      <c r="AG4051" s="258">
        <v>2.4787251999999998E-3</v>
      </c>
      <c r="AH4051" s="258">
        <v>1.1252979999999999</v>
      </c>
      <c r="AI4051" s="258">
        <v>3.5253682000000001E-3</v>
      </c>
      <c r="AJ4051" s="258">
        <v>2.4928857E-3</v>
      </c>
      <c r="AK4051" s="258">
        <v>2.8056958999999999E-3</v>
      </c>
      <c r="AL4051" s="258">
        <v>4.1469883000000001E-4</v>
      </c>
      <c r="AM4051" s="258">
        <v>1.3385838000000001E-6</v>
      </c>
      <c r="AN4051" s="258">
        <v>8.9609365999999996E-2</v>
      </c>
      <c r="AO4051" s="258">
        <v>0.17752664000000001</v>
      </c>
      <c r="AP4051" s="258">
        <v>8.4559654999999996</v>
      </c>
      <c r="AQ4051" s="258">
        <v>8.9825446999999992E-3</v>
      </c>
      <c r="AR4051" s="258">
        <v>2.3485906000000001</v>
      </c>
      <c r="AT4051" s="193"/>
      <c r="AU4051" s="193"/>
      <c r="AV4051" s="193"/>
      <c r="AW4051" s="193"/>
      <c r="AX4051" s="193"/>
      <c r="AY4051" s="193"/>
      <c r="AZ4051" s="193"/>
      <c r="BA4051" s="193"/>
      <c r="BB4051" s="193"/>
      <c r="BC4051" s="193"/>
      <c r="BD4051" s="193"/>
      <c r="BE4051" s="315"/>
      <c r="BF4051" s="315"/>
      <c r="BG4051" s="315"/>
      <c r="BH4051" s="315"/>
      <c r="BI4051" s="315"/>
      <c r="BJ4051" s="315"/>
      <c r="BK4051" s="315"/>
    </row>
    <row r="4052" spans="1:63" x14ac:dyDescent="0.25">
      <c r="A4052" s="9"/>
      <c r="B4052" s="43" t="s">
        <v>436</v>
      </c>
      <c r="C4052" s="50" t="s">
        <v>366</v>
      </c>
      <c r="D4052" s="193">
        <v>379.82704999999999</v>
      </c>
      <c r="E4052" s="193">
        <v>197.14494999999999</v>
      </c>
      <c r="F4052" s="193">
        <v>48.379649000000001</v>
      </c>
      <c r="G4052" s="193">
        <v>7.8537033999999997</v>
      </c>
      <c r="H4052" s="193">
        <v>4.0769143000000003</v>
      </c>
      <c r="I4052" s="193">
        <v>22.454695000000001</v>
      </c>
      <c r="J4052" s="193">
        <v>14.603814</v>
      </c>
      <c r="K4052" s="193">
        <v>0.69492518999999997</v>
      </c>
      <c r="L4052" s="193">
        <v>84.618397999999999</v>
      </c>
      <c r="M4052" s="193">
        <v>0</v>
      </c>
      <c r="N4052" s="193">
        <v>0</v>
      </c>
      <c r="O4052" s="193">
        <v>0</v>
      </c>
      <c r="P4052" s="199">
        <f t="shared" si="781"/>
        <v>1460.3329629629629</v>
      </c>
      <c r="Q4052" s="240">
        <v>21173.781999999999</v>
      </c>
      <c r="R4052" s="99">
        <v>18345.166000000001</v>
      </c>
      <c r="S4052" s="99">
        <v>2213.96</v>
      </c>
      <c r="T4052" s="99">
        <v>7.2508999999999997</v>
      </c>
      <c r="U4052" s="99">
        <v>201.26</v>
      </c>
      <c r="V4052" s="99">
        <v>38.135170000000002</v>
      </c>
      <c r="W4052" s="99">
        <v>368.01</v>
      </c>
      <c r="X4052" s="241">
        <f t="shared" si="782"/>
        <v>156.43026800044299</v>
      </c>
      <c r="Y4052" s="241">
        <f t="shared" si="783"/>
        <v>72.493959447600005</v>
      </c>
      <c r="Z4052" s="241">
        <f t="shared" si="784"/>
        <v>37.736083152843001</v>
      </c>
      <c r="AA4052" s="241">
        <f t="shared" si="785"/>
        <v>46.200225400000001</v>
      </c>
      <c r="AB4052" s="258">
        <v>40.479227000000002</v>
      </c>
      <c r="AC4052" s="258">
        <v>4.8971993000000002E-3</v>
      </c>
      <c r="AD4052" s="258">
        <v>10.583093999999999</v>
      </c>
      <c r="AE4052" s="258">
        <v>5.3784043000000004E-3</v>
      </c>
      <c r="AF4052" s="258">
        <v>21.350549000000001</v>
      </c>
      <c r="AG4052" s="258">
        <v>7.0813844000000001E-2</v>
      </c>
      <c r="AH4052" s="258">
        <v>26.493473000000002</v>
      </c>
      <c r="AI4052" s="258">
        <v>7.4933906999999994E-2</v>
      </c>
      <c r="AJ4052" s="258">
        <v>6.7557687000000005E-2</v>
      </c>
      <c r="AK4052" s="258">
        <v>8.4456975000000004E-2</v>
      </c>
      <c r="AL4052" s="258">
        <v>1.1919841E-2</v>
      </c>
      <c r="AM4052" s="258">
        <v>5.6362842999999999E-5</v>
      </c>
      <c r="AN4052" s="258">
        <v>0.81246423999999995</v>
      </c>
      <c r="AO4052" s="258">
        <v>0.68887383999999996</v>
      </c>
      <c r="AP4052" s="258">
        <v>9.5023473000000003</v>
      </c>
      <c r="AQ4052" s="258">
        <v>0.28177940000000001</v>
      </c>
      <c r="AR4052" s="258">
        <v>45.918446000000003</v>
      </c>
      <c r="AT4052" s="193"/>
      <c r="AU4052" s="193"/>
      <c r="AV4052" s="193"/>
      <c r="AW4052" s="193"/>
      <c r="AX4052" s="193"/>
      <c r="AY4052" s="193"/>
      <c r="AZ4052" s="193"/>
      <c r="BA4052" s="193"/>
      <c r="BB4052" s="193"/>
      <c r="BC4052" s="193"/>
      <c r="BD4052" s="193"/>
      <c r="BE4052" s="315"/>
      <c r="BF4052" s="315"/>
      <c r="BG4052" s="315"/>
      <c r="BH4052" s="315"/>
      <c r="BI4052" s="315"/>
      <c r="BJ4052" s="315"/>
      <c r="BK4052" s="315"/>
    </row>
    <row r="4053" spans="1:63" x14ac:dyDescent="0.25">
      <c r="A4053" s="9"/>
      <c r="B4053" s="43" t="s">
        <v>436</v>
      </c>
      <c r="C4053" s="50" t="s">
        <v>365</v>
      </c>
      <c r="D4053" s="193">
        <v>280.58918999999997</v>
      </c>
      <c r="E4053" s="193">
        <v>146.99242000000001</v>
      </c>
      <c r="F4053" s="193">
        <v>43.254283000000001</v>
      </c>
      <c r="G4053" s="193">
        <v>5.0712317000000002</v>
      </c>
      <c r="H4053" s="193">
        <v>2.7292665</v>
      </c>
      <c r="I4053" s="193">
        <v>19.043264000000001</v>
      </c>
      <c r="J4053" s="193">
        <v>10.438055</v>
      </c>
      <c r="K4053" s="193">
        <v>0.44849944000000003</v>
      </c>
      <c r="L4053" s="193">
        <v>52.612166999999999</v>
      </c>
      <c r="M4053" s="193">
        <v>0</v>
      </c>
      <c r="N4053" s="193">
        <v>0</v>
      </c>
      <c r="O4053" s="193">
        <v>0</v>
      </c>
      <c r="P4053" s="199">
        <f t="shared" si="781"/>
        <v>1088.8327407407407</v>
      </c>
      <c r="Q4053" s="240">
        <v>16498.075000000001</v>
      </c>
      <c r="R4053" s="99">
        <v>14672.433000000001</v>
      </c>
      <c r="S4053" s="99">
        <v>1446.6479999999999</v>
      </c>
      <c r="T4053" s="99">
        <v>4.5111999999999997</v>
      </c>
      <c r="U4053" s="99">
        <v>128.02000000000001</v>
      </c>
      <c r="V4053" s="99">
        <v>24.75215</v>
      </c>
      <c r="W4053" s="99">
        <v>221.71</v>
      </c>
      <c r="X4053" s="241">
        <f t="shared" si="782"/>
        <v>125.97625394383199</v>
      </c>
      <c r="Y4053" s="241">
        <f t="shared" si="783"/>
        <v>53.867488787199996</v>
      </c>
      <c r="Z4053" s="241">
        <f t="shared" si="784"/>
        <v>35.215985646631999</v>
      </c>
      <c r="AA4053" s="241">
        <f t="shared" si="785"/>
        <v>36.892779509999997</v>
      </c>
      <c r="AB4053" s="258">
        <v>30.181699999999999</v>
      </c>
      <c r="AC4053" s="258">
        <v>4.4189646999999999E-3</v>
      </c>
      <c r="AD4053" s="258">
        <v>6.6645161000000002</v>
      </c>
      <c r="AE4053" s="258">
        <v>5.2729995000000002E-3</v>
      </c>
      <c r="AF4053" s="258">
        <v>16.966463000000001</v>
      </c>
      <c r="AG4053" s="258">
        <v>4.5117722999999998E-2</v>
      </c>
      <c r="AH4053" s="258">
        <v>19.753803999999999</v>
      </c>
      <c r="AI4053" s="258">
        <v>6.5762475000000001E-2</v>
      </c>
      <c r="AJ4053" s="258">
        <v>4.2794354E-2</v>
      </c>
      <c r="AK4053" s="258">
        <v>5.7902398000000001E-2</v>
      </c>
      <c r="AL4053" s="258">
        <v>7.6188363999999996E-3</v>
      </c>
      <c r="AM4053" s="258">
        <v>2.3903231999999999E-5</v>
      </c>
      <c r="AN4053" s="258">
        <v>0.51332219999999995</v>
      </c>
      <c r="AO4053" s="258">
        <v>0.52755848000000005</v>
      </c>
      <c r="AP4053" s="258">
        <v>14.247199</v>
      </c>
      <c r="AQ4053" s="258">
        <v>0.17738951</v>
      </c>
      <c r="AR4053" s="258">
        <v>36.715389999999999</v>
      </c>
      <c r="AT4053" s="193"/>
      <c r="AU4053" s="193"/>
      <c r="AV4053" s="193"/>
      <c r="AW4053" s="193"/>
      <c r="AX4053" s="193"/>
      <c r="AY4053" s="193"/>
      <c r="AZ4053" s="193"/>
      <c r="BA4053" s="193"/>
      <c r="BB4053" s="193"/>
      <c r="BC4053" s="193"/>
      <c r="BD4053" s="193"/>
      <c r="BE4053" s="315"/>
      <c r="BF4053" s="315"/>
      <c r="BG4053" s="315"/>
      <c r="BH4053" s="315"/>
      <c r="BI4053" s="315"/>
      <c r="BJ4053" s="315"/>
      <c r="BK4053" s="315"/>
    </row>
    <row r="4054" spans="1:63" x14ac:dyDescent="0.25">
      <c r="A4054" s="9"/>
      <c r="B4054" s="43" t="s">
        <v>436</v>
      </c>
      <c r="C4054" s="50" t="s">
        <v>364</v>
      </c>
      <c r="D4054" s="193">
        <v>210.21862999999999</v>
      </c>
      <c r="E4054" s="193">
        <v>111.25543</v>
      </c>
      <c r="F4054" s="193">
        <v>36.341600999999997</v>
      </c>
      <c r="G4054" s="193">
        <v>3.3772247000000002</v>
      </c>
      <c r="H4054" s="193">
        <v>1.8726468000000001</v>
      </c>
      <c r="I4054" s="193">
        <v>15.566599999999999</v>
      </c>
      <c r="J4054" s="193">
        <v>7.3498951999999997</v>
      </c>
      <c r="K4054" s="193">
        <v>0.29638798</v>
      </c>
      <c r="L4054" s="193">
        <v>34.158842999999997</v>
      </c>
      <c r="M4054" s="193">
        <v>0</v>
      </c>
      <c r="N4054" s="193">
        <v>0</v>
      </c>
      <c r="O4054" s="193">
        <v>0</v>
      </c>
      <c r="P4054" s="199">
        <f t="shared" si="781"/>
        <v>824.11429629629629</v>
      </c>
      <c r="Q4054" s="240">
        <v>12570.684999999999</v>
      </c>
      <c r="R4054" s="99">
        <v>11327.36</v>
      </c>
      <c r="S4054" s="99">
        <v>988.62400000000002</v>
      </c>
      <c r="T4054" s="99">
        <v>2.8822999999999999</v>
      </c>
      <c r="U4054" s="99">
        <v>84.317999999999998</v>
      </c>
      <c r="V4054" s="99">
        <v>16.550909999999998</v>
      </c>
      <c r="W4054" s="99">
        <v>150.94999999999999</v>
      </c>
      <c r="X4054" s="241">
        <f t="shared" si="782"/>
        <v>97.055776048864004</v>
      </c>
      <c r="Y4054" s="241">
        <f t="shared" si="783"/>
        <v>40.544936997000001</v>
      </c>
      <c r="Z4054" s="241">
        <f t="shared" si="784"/>
        <v>28.055778881864001</v>
      </c>
      <c r="AA4054" s="241">
        <f t="shared" si="785"/>
        <v>28.455060169999999</v>
      </c>
      <c r="AB4054" s="258">
        <v>22.843924000000001</v>
      </c>
      <c r="AC4054" s="258">
        <v>3.6496938000000001E-3</v>
      </c>
      <c r="AD4054" s="258">
        <v>4.3736724000000002</v>
      </c>
      <c r="AE4054" s="258">
        <v>4.6170491999999999E-3</v>
      </c>
      <c r="AF4054" s="258">
        <v>13.288589999999999</v>
      </c>
      <c r="AG4054" s="258">
        <v>3.0483854000000001E-2</v>
      </c>
      <c r="AH4054" s="258">
        <v>14.95133</v>
      </c>
      <c r="AI4054" s="258">
        <v>5.475033E-2</v>
      </c>
      <c r="AJ4054" s="258">
        <v>2.8086184E-2</v>
      </c>
      <c r="AK4054" s="258">
        <v>4.0374530999999998E-2</v>
      </c>
      <c r="AL4054" s="258">
        <v>5.0109200000000003E-3</v>
      </c>
      <c r="AM4054" s="258">
        <v>1.5756864E-5</v>
      </c>
      <c r="AN4054" s="258">
        <v>0.33490046000000001</v>
      </c>
      <c r="AO4054" s="258">
        <v>0.42305470000000001</v>
      </c>
      <c r="AP4054" s="258">
        <v>12.218256</v>
      </c>
      <c r="AQ4054" s="258">
        <v>0.11489816999999999</v>
      </c>
      <c r="AR4054" s="258">
        <v>28.340161999999999</v>
      </c>
      <c r="AT4054" s="193"/>
      <c r="AU4054" s="193"/>
      <c r="AV4054" s="193"/>
      <c r="AW4054" s="193"/>
      <c r="AX4054" s="193"/>
      <c r="AY4054" s="193"/>
      <c r="AZ4054" s="193"/>
      <c r="BA4054" s="193"/>
      <c r="BB4054" s="193"/>
      <c r="BC4054" s="193"/>
      <c r="BD4054" s="193"/>
      <c r="BE4054" s="315"/>
      <c r="BF4054" s="315"/>
      <c r="BG4054" s="315"/>
      <c r="BH4054" s="315"/>
      <c r="BI4054" s="315"/>
      <c r="BJ4054" s="315"/>
      <c r="BK4054" s="315"/>
    </row>
    <row r="4055" spans="1:63" x14ac:dyDescent="0.25">
      <c r="A4055" s="9"/>
      <c r="B4055" s="43" t="s">
        <v>436</v>
      </c>
      <c r="C4055" s="50" t="s">
        <v>363</v>
      </c>
      <c r="D4055" s="193">
        <v>15.925291</v>
      </c>
      <c r="E4055" s="193">
        <v>9.2318335999999999</v>
      </c>
      <c r="F4055" s="193">
        <v>2.0144391000000001</v>
      </c>
      <c r="G4055" s="193">
        <v>0.47785196000000002</v>
      </c>
      <c r="H4055" s="193">
        <v>0.13208766</v>
      </c>
      <c r="I4055" s="193">
        <v>0.64448327999999999</v>
      </c>
      <c r="J4055" s="193">
        <v>0.61573454999999999</v>
      </c>
      <c r="K4055" s="193">
        <v>4.2909931999999998E-2</v>
      </c>
      <c r="L4055" s="193">
        <v>2.7659505000000002</v>
      </c>
      <c r="M4055" s="193">
        <v>0</v>
      </c>
      <c r="N4055" s="193">
        <v>0</v>
      </c>
      <c r="O4055" s="193">
        <v>0</v>
      </c>
      <c r="P4055" s="199">
        <f t="shared" si="781"/>
        <v>68.383952592592593</v>
      </c>
      <c r="Q4055" s="240">
        <v>1178.1744000000001</v>
      </c>
      <c r="R4055" s="99">
        <v>987.91903000000002</v>
      </c>
      <c r="S4055" s="99">
        <v>118.35599999999999</v>
      </c>
      <c r="T4055" s="99">
        <v>0.13879</v>
      </c>
      <c r="U4055" s="99">
        <v>41.48</v>
      </c>
      <c r="V4055" s="99">
        <v>1.0876129999999999</v>
      </c>
      <c r="W4055" s="99">
        <v>29.193000000000001</v>
      </c>
      <c r="X4055" s="241">
        <f t="shared" si="782"/>
        <v>7.9764310409026997</v>
      </c>
      <c r="Y4055" s="241">
        <f t="shared" si="783"/>
        <v>3.5918568044299999</v>
      </c>
      <c r="Z4055" s="241">
        <f t="shared" si="784"/>
        <v>1.8997860054726998</v>
      </c>
      <c r="AA4055" s="241">
        <f t="shared" si="785"/>
        <v>2.484788231</v>
      </c>
      <c r="AB4055" s="258">
        <v>1.8954603999999999</v>
      </c>
      <c r="AC4055" s="258">
        <v>2.0131742000000001E-4</v>
      </c>
      <c r="AD4055" s="258">
        <v>1.0112996999999999</v>
      </c>
      <c r="AE4055" s="258">
        <v>1.7840900999999999E-4</v>
      </c>
      <c r="AF4055" s="258">
        <v>0.68178499999999997</v>
      </c>
      <c r="AG4055" s="258">
        <v>2.931978E-3</v>
      </c>
      <c r="AH4055" s="258">
        <v>1.2405946999999999</v>
      </c>
      <c r="AI4055" s="258">
        <v>3.1764164000000002E-3</v>
      </c>
      <c r="AJ4055" s="258">
        <v>3.9247904999999998E-3</v>
      </c>
      <c r="AK4055" s="258">
        <v>3.3793770999999998E-3</v>
      </c>
      <c r="AL4055" s="258">
        <v>6.2313739000000002E-4</v>
      </c>
      <c r="AM4055" s="258">
        <v>2.0740827000000001E-6</v>
      </c>
      <c r="AN4055" s="258">
        <v>0.23390567000000001</v>
      </c>
      <c r="AO4055" s="258">
        <v>0.19156493999999999</v>
      </c>
      <c r="AP4055" s="258">
        <v>0.2226149</v>
      </c>
      <c r="AQ4055" s="258">
        <v>1.2516131E-2</v>
      </c>
      <c r="AR4055" s="258">
        <v>2.4722721000000001</v>
      </c>
      <c r="AT4055" s="193"/>
      <c r="AU4055" s="193"/>
      <c r="AV4055" s="193"/>
      <c r="AW4055" s="193"/>
      <c r="AX4055" s="193"/>
      <c r="AY4055" s="193"/>
      <c r="AZ4055" s="193"/>
      <c r="BA4055" s="193"/>
      <c r="BB4055" s="193"/>
      <c r="BC4055" s="193"/>
      <c r="BD4055" s="193"/>
      <c r="BE4055" s="315"/>
      <c r="BF4055" s="315"/>
      <c r="BG4055" s="315"/>
      <c r="BH4055" s="315"/>
      <c r="BI4055" s="315"/>
      <c r="BJ4055" s="315"/>
      <c r="BK4055" s="315"/>
    </row>
    <row r="4056" spans="1:63" x14ac:dyDescent="0.25">
      <c r="A4056" s="43"/>
      <c r="B4056" s="43"/>
      <c r="C4056" s="43"/>
      <c r="D4056" s="199"/>
      <c r="E4056" s="199"/>
      <c r="F4056" s="199"/>
      <c r="G4056" s="199"/>
      <c r="H4056" s="199"/>
      <c r="I4056" s="199"/>
      <c r="J4056" s="199"/>
      <c r="K4056" s="199"/>
      <c r="L4056" s="199"/>
      <c r="M4056" s="199"/>
      <c r="N4056" s="199"/>
      <c r="O4056" s="199"/>
      <c r="P4056" s="199"/>
      <c r="Q4056" s="240"/>
      <c r="R4056" s="99"/>
      <c r="S4056" s="99"/>
      <c r="T4056" s="99"/>
      <c r="U4056" s="99"/>
      <c r="V4056" s="99"/>
      <c r="W4056" s="99"/>
      <c r="X4056" s="258"/>
      <c r="Y4056" s="258"/>
      <c r="Z4056" s="258"/>
      <c r="AA4056" s="258"/>
      <c r="AB4056" s="258"/>
      <c r="AC4056" s="258"/>
      <c r="AD4056" s="258"/>
      <c r="AE4056" s="258"/>
      <c r="AF4056" s="258"/>
      <c r="AG4056" s="258"/>
      <c r="AH4056" s="258"/>
      <c r="AI4056" s="258"/>
      <c r="AJ4056" s="258"/>
      <c r="AK4056" s="258"/>
      <c r="AL4056" s="258"/>
      <c r="AM4056" s="258"/>
      <c r="AN4056" s="258"/>
      <c r="AO4056" s="258"/>
      <c r="AP4056" s="258"/>
      <c r="AQ4056" s="258"/>
      <c r="AR4056" s="258"/>
      <c r="AT4056" s="193"/>
      <c r="AU4056" s="193"/>
      <c r="AV4056" s="193"/>
      <c r="AW4056" s="193"/>
      <c r="AX4056" s="193"/>
      <c r="AY4056" s="193"/>
      <c r="AZ4056" s="193"/>
      <c r="BA4056" s="193"/>
      <c r="BB4056" s="193"/>
      <c r="BC4056" s="193"/>
      <c r="BD4056" s="193"/>
      <c r="BE4056" s="315"/>
      <c r="BF4056" s="315"/>
      <c r="BG4056" s="315"/>
      <c r="BH4056" s="315"/>
      <c r="BI4056" s="315"/>
      <c r="BJ4056" s="315"/>
      <c r="BK4056" s="315"/>
    </row>
    <row r="4057" spans="1:63" x14ac:dyDescent="0.25">
      <c r="A4057" s="45" t="s">
        <v>638</v>
      </c>
      <c r="B4057" s="45"/>
      <c r="C4057" s="43"/>
      <c r="D4057" s="199"/>
      <c r="E4057" s="199"/>
      <c r="F4057" s="199"/>
      <c r="G4057" s="199"/>
      <c r="H4057" s="199"/>
      <c r="I4057" s="199"/>
      <c r="J4057" s="199"/>
      <c r="K4057" s="199"/>
      <c r="L4057" s="199"/>
      <c r="M4057" s="199"/>
      <c r="N4057" s="199"/>
      <c r="O4057" s="199"/>
      <c r="P4057" s="199"/>
      <c r="Q4057" s="240"/>
      <c r="R4057" s="99"/>
      <c r="S4057" s="99"/>
      <c r="T4057" s="99"/>
      <c r="U4057" s="99"/>
      <c r="V4057" s="99"/>
      <c r="W4057" s="99"/>
      <c r="X4057" s="258"/>
      <c r="Y4057" s="258"/>
      <c r="Z4057" s="258"/>
      <c r="AA4057" s="258"/>
      <c r="AB4057" s="258"/>
      <c r="AC4057" s="258"/>
      <c r="AD4057" s="258"/>
      <c r="AE4057" s="258"/>
      <c r="AF4057" s="258"/>
      <c r="AG4057" s="258"/>
      <c r="AH4057" s="258"/>
      <c r="AI4057" s="258"/>
      <c r="AJ4057" s="258"/>
      <c r="AK4057" s="258"/>
      <c r="AL4057" s="258"/>
      <c r="AM4057" s="258"/>
      <c r="AN4057" s="258"/>
      <c r="AO4057" s="258"/>
      <c r="AP4057" s="258"/>
      <c r="AQ4057" s="258"/>
      <c r="AR4057" s="258"/>
      <c r="AT4057" s="193"/>
      <c r="AU4057" s="193"/>
      <c r="AV4057" s="193"/>
      <c r="AW4057" s="193"/>
      <c r="AX4057" s="193"/>
      <c r="AY4057" s="193"/>
      <c r="AZ4057" s="193"/>
      <c r="BA4057" s="193"/>
      <c r="BB4057" s="193"/>
      <c r="BC4057" s="193"/>
      <c r="BD4057" s="193"/>
      <c r="BE4057" s="315"/>
      <c r="BF4057" s="315"/>
      <c r="BG4057" s="315"/>
      <c r="BH4057" s="315"/>
      <c r="BI4057" s="315"/>
      <c r="BJ4057" s="315"/>
      <c r="BK4057" s="315"/>
    </row>
    <row r="4058" spans="1:63" x14ac:dyDescent="0.25">
      <c r="A4058" s="9"/>
      <c r="B4058" s="43" t="s">
        <v>3966</v>
      </c>
      <c r="C4058" s="48" t="s">
        <v>7004</v>
      </c>
      <c r="D4058" s="223">
        <v>1.9873926E-2</v>
      </c>
      <c r="E4058" s="223">
        <v>6.7162467000000002E-3</v>
      </c>
      <c r="F4058" s="223">
        <v>3.9084758000000001E-3</v>
      </c>
      <c r="G4058" s="223">
        <v>7.6583623999999995E-5</v>
      </c>
      <c r="H4058" s="223">
        <v>7.5679900999999996E-5</v>
      </c>
      <c r="I4058" s="223">
        <v>5.4633451999999997E-4</v>
      </c>
      <c r="J4058" s="223">
        <v>1.6888567E-4</v>
      </c>
      <c r="K4058" s="223">
        <v>4.0209212999999997E-6</v>
      </c>
      <c r="L4058" s="223">
        <v>8.8769874999999995E-4</v>
      </c>
      <c r="M4058" s="223">
        <v>7.4900000000000001E-3</v>
      </c>
      <c r="N4058" s="223">
        <v>0</v>
      </c>
      <c r="O4058" s="223">
        <v>0</v>
      </c>
      <c r="P4058" s="227">
        <f t="shared" ref="P4058:P4081" si="786">E4058/0.135</f>
        <v>4.9749975555555555E-2</v>
      </c>
      <c r="Q4058" s="238">
        <v>0.76481856999999998</v>
      </c>
      <c r="R4058" s="117">
        <v>0.70415961000000005</v>
      </c>
      <c r="S4058" s="117">
        <v>4.8016080000000003E-2</v>
      </c>
      <c r="T4058" s="117">
        <v>9.9350999999999995E-7</v>
      </c>
      <c r="U4058" s="117">
        <v>2.3812999999999998E-3</v>
      </c>
      <c r="V4058" s="117">
        <v>4.3968399999999997E-4</v>
      </c>
      <c r="W4058" s="117">
        <v>9.8209000000000005E-3</v>
      </c>
      <c r="X4058" s="257">
        <f t="shared" ref="X4058:X4081" si="787">SUM(Y4058:AA4058)</f>
        <v>5.2671810009997403E-3</v>
      </c>
      <c r="Y4058" s="257">
        <f t="shared" ref="Y4058:Y4081" si="788">SUM(AB4058:AG4058)</f>
        <v>2.4530278875000001E-3</v>
      </c>
      <c r="Z4058" s="257">
        <f t="shared" ref="Z4058:Z4081" si="789">SUM(AH4058:AP4058)</f>
        <v>1.0513299054997398E-3</v>
      </c>
      <c r="AA4058" s="257">
        <f t="shared" ref="AA4058:AA4081" si="790">SUM(AQ4058:AR4058)</f>
        <v>1.762823208E-3</v>
      </c>
      <c r="AB4058" s="257">
        <v>1.3790431E-3</v>
      </c>
      <c r="AC4058" s="257">
        <v>2.9911526000000001E-7</v>
      </c>
      <c r="AD4058" s="257">
        <v>9.5428748000000001E-5</v>
      </c>
      <c r="AE4058" s="257">
        <v>5.5972104E-7</v>
      </c>
      <c r="AF4058" s="257">
        <v>9.7614057999999997E-4</v>
      </c>
      <c r="AG4058" s="257">
        <v>1.5566231999999999E-6</v>
      </c>
      <c r="AH4058" s="257">
        <v>9.0261485999999997E-4</v>
      </c>
      <c r="AI4058" s="257">
        <v>5.6939552000000002E-6</v>
      </c>
      <c r="AJ4058" s="257">
        <v>5.4891935000000005E-7</v>
      </c>
      <c r="AK4058" s="257">
        <v>1.5272080999999999E-6</v>
      </c>
      <c r="AL4058" s="257">
        <v>9.3545619999999994E-8</v>
      </c>
      <c r="AM4058" s="257">
        <v>3.2222974000000001E-10</v>
      </c>
      <c r="AN4058" s="257">
        <v>1.1594819999999999E-5</v>
      </c>
      <c r="AO4058" s="257">
        <v>5.1449799000000001E-5</v>
      </c>
      <c r="AP4058" s="257">
        <v>7.7806476000000002E-5</v>
      </c>
      <c r="AQ4058" s="257">
        <v>2.4306079999999999E-6</v>
      </c>
      <c r="AR4058" s="257">
        <v>1.7603925999999999E-3</v>
      </c>
      <c r="AT4058" s="193"/>
      <c r="AU4058" s="193"/>
      <c r="AV4058" s="193"/>
      <c r="AW4058" s="193"/>
      <c r="AX4058" s="193"/>
      <c r="AY4058" s="193"/>
      <c r="AZ4058" s="193"/>
      <c r="BA4058" s="193"/>
      <c r="BB4058" s="193"/>
      <c r="BC4058" s="193"/>
      <c r="BD4058" s="193"/>
      <c r="BE4058" s="315"/>
      <c r="BF4058" s="315"/>
      <c r="BG4058" s="315"/>
      <c r="BH4058" s="315"/>
      <c r="BI4058" s="315"/>
      <c r="BJ4058" s="315"/>
      <c r="BK4058" s="315"/>
    </row>
    <row r="4059" spans="1:63" x14ac:dyDescent="0.25">
      <c r="A4059" s="9"/>
      <c r="B4059" s="43" t="s">
        <v>3966</v>
      </c>
      <c r="C4059" s="48" t="s">
        <v>2524</v>
      </c>
      <c r="D4059" s="223">
        <v>1.6259102000000001E-2</v>
      </c>
      <c r="E4059" s="223">
        <v>5.3250631999999997E-3</v>
      </c>
      <c r="F4059" s="223">
        <v>1.7624596000000001E-3</v>
      </c>
      <c r="G4059" s="223">
        <v>2.8726837999999997E-4</v>
      </c>
      <c r="H4059" s="223">
        <v>3.4587657000000003E-5</v>
      </c>
      <c r="I4059" s="223">
        <v>3.4784234E-4</v>
      </c>
      <c r="J4059" s="223">
        <v>1.0966792E-4</v>
      </c>
      <c r="K4059" s="223">
        <v>4.1076422E-6</v>
      </c>
      <c r="L4059" s="223">
        <v>8.9810528999999999E-4</v>
      </c>
      <c r="M4059" s="223">
        <v>7.4900000000000001E-3</v>
      </c>
      <c r="N4059" s="223">
        <v>0</v>
      </c>
      <c r="O4059" s="223">
        <v>0</v>
      </c>
      <c r="P4059" s="227">
        <f t="shared" si="786"/>
        <v>3.9444912592592585E-2</v>
      </c>
      <c r="Q4059" s="238">
        <v>0.75072936999999995</v>
      </c>
      <c r="R4059" s="117">
        <v>0.50317754000000003</v>
      </c>
      <c r="S4059" s="117">
        <v>0.2085496</v>
      </c>
      <c r="T4059" s="117">
        <v>4.8014000000000001E-7</v>
      </c>
      <c r="U4059" s="117">
        <v>7.6709999999999999E-3</v>
      </c>
      <c r="V4059" s="117">
        <v>3.4587480000000002E-3</v>
      </c>
      <c r="W4059" s="117">
        <v>2.7872000000000001E-2</v>
      </c>
      <c r="X4059" s="257">
        <f t="shared" si="787"/>
        <v>3.91582278259905E-3</v>
      </c>
      <c r="Y4059" s="257">
        <f t="shared" si="788"/>
        <v>1.8277722752600002E-3</v>
      </c>
      <c r="Z4059" s="257">
        <f t="shared" si="789"/>
        <v>8.2619284103905004E-4</v>
      </c>
      <c r="AA4059" s="257">
        <f t="shared" si="790"/>
        <v>1.2618576662999999E-3</v>
      </c>
      <c r="AB4059" s="257">
        <v>1.0933167E-3</v>
      </c>
      <c r="AC4059" s="257">
        <v>1.4530536E-7</v>
      </c>
      <c r="AD4059" s="257">
        <v>2.6394634999999999E-4</v>
      </c>
      <c r="AE4059" s="257">
        <v>1.740212E-7</v>
      </c>
      <c r="AF4059" s="257">
        <v>4.6350146000000001E-4</v>
      </c>
      <c r="AG4059" s="257">
        <v>6.6884387000000004E-6</v>
      </c>
      <c r="AH4059" s="257">
        <v>7.1558706000000004E-4</v>
      </c>
      <c r="AI4059" s="257">
        <v>2.7239540000000001E-6</v>
      </c>
      <c r="AJ4059" s="257">
        <v>2.5190948999999999E-6</v>
      </c>
      <c r="AK4059" s="257">
        <v>1.1268522E-6</v>
      </c>
      <c r="AL4059" s="257">
        <v>2.4860230000000002E-7</v>
      </c>
      <c r="AM4059" s="257">
        <v>7.7863905000000002E-10</v>
      </c>
      <c r="AN4059" s="257">
        <v>1.7854969E-5</v>
      </c>
      <c r="AO4059" s="257">
        <v>5.1970552999999998E-5</v>
      </c>
      <c r="AP4059" s="257">
        <v>3.4160976999999997E-5</v>
      </c>
      <c r="AQ4059" s="257">
        <v>2.4517663000000001E-6</v>
      </c>
      <c r="AR4059" s="257">
        <v>1.2594059E-3</v>
      </c>
      <c r="AT4059" s="193"/>
      <c r="AU4059" s="193"/>
      <c r="AV4059" s="193"/>
      <c r="AW4059" s="193"/>
      <c r="AX4059" s="193"/>
      <c r="AY4059" s="193"/>
      <c r="AZ4059" s="193"/>
      <c r="BA4059" s="193"/>
      <c r="BB4059" s="193"/>
      <c r="BC4059" s="193"/>
      <c r="BD4059" s="193"/>
      <c r="BE4059" s="315"/>
      <c r="BF4059" s="315"/>
      <c r="BG4059" s="315"/>
      <c r="BH4059" s="315"/>
      <c r="BI4059" s="315"/>
      <c r="BJ4059" s="315"/>
      <c r="BK4059" s="315"/>
    </row>
    <row r="4060" spans="1:63" x14ac:dyDescent="0.25">
      <c r="A4060" s="9" t="s">
        <v>1753</v>
      </c>
      <c r="B4060" s="43" t="s">
        <v>569</v>
      </c>
      <c r="C4060" s="25" t="s">
        <v>6497</v>
      </c>
      <c r="D4060" s="193">
        <v>1.9361018E-3</v>
      </c>
      <c r="E4060" s="193">
        <v>1.0649750999999999E-3</v>
      </c>
      <c r="F4060" s="193">
        <v>2.5318858000000002E-4</v>
      </c>
      <c r="G4060" s="193">
        <v>4.2891230999999998E-5</v>
      </c>
      <c r="H4060" s="193">
        <v>1.2591518000000001E-5</v>
      </c>
      <c r="I4060" s="193">
        <v>9.8029673999999996E-5</v>
      </c>
      <c r="J4060" s="193">
        <v>5.2703976999999999E-5</v>
      </c>
      <c r="K4060" s="193">
        <v>2.2136172E-6</v>
      </c>
      <c r="L4060" s="193">
        <v>4.0950816000000001E-4</v>
      </c>
      <c r="M4060" s="193">
        <v>0</v>
      </c>
      <c r="N4060" s="193">
        <v>0</v>
      </c>
      <c r="O4060" s="193">
        <v>0</v>
      </c>
      <c r="P4060" s="199">
        <f t="shared" si="786"/>
        <v>7.8887044444444429E-3</v>
      </c>
      <c r="Q4060" s="240">
        <v>0.79335690000000003</v>
      </c>
      <c r="R4060" s="99">
        <v>9.3245656999999996E-2</v>
      </c>
      <c r="S4060" s="99">
        <v>0.41383999999999999</v>
      </c>
      <c r="T4060" s="99">
        <v>3.4086E-7</v>
      </c>
      <c r="U4060" s="99">
        <v>1.5280999999999999E-3</v>
      </c>
      <c r="V4060" s="99">
        <v>2.8280100000000001E-4</v>
      </c>
      <c r="W4060" s="99">
        <v>0.28445999999999999</v>
      </c>
      <c r="X4060" s="241">
        <f t="shared" si="787"/>
        <v>9.4626117822546997E-4</v>
      </c>
      <c r="Y4060" s="241">
        <f t="shared" si="788"/>
        <v>4.53532189892E-4</v>
      </c>
      <c r="Z4060" s="241">
        <f t="shared" si="789"/>
        <v>2.5832162433347001E-4</v>
      </c>
      <c r="AA4060" s="241">
        <f t="shared" si="790"/>
        <v>2.3440736400000002E-4</v>
      </c>
      <c r="AB4060" s="258">
        <v>2.1860331E-4</v>
      </c>
      <c r="AC4060" s="258">
        <v>3.6542862000000001E-8</v>
      </c>
      <c r="AD4060" s="258">
        <v>7.3303031999999993E-5</v>
      </c>
      <c r="AE4060" s="258">
        <v>2.5338030000000001E-8</v>
      </c>
      <c r="AF4060" s="258">
        <v>1.4770022999999999E-4</v>
      </c>
      <c r="AG4060" s="258">
        <v>1.3863737E-5</v>
      </c>
      <c r="AH4060" s="258">
        <v>1.4308332999999999E-4</v>
      </c>
      <c r="AI4060" s="258">
        <v>3.9827366000000002E-7</v>
      </c>
      <c r="AJ4060" s="258">
        <v>3.6690482999999998E-7</v>
      </c>
      <c r="AK4060" s="258">
        <v>2.9034685999999999E-7</v>
      </c>
      <c r="AL4060" s="258">
        <v>5.2858848999999999E-8</v>
      </c>
      <c r="AM4060" s="258">
        <v>1.7493446999999999E-10</v>
      </c>
      <c r="AN4060" s="258">
        <v>4.6326871999999999E-6</v>
      </c>
      <c r="AO4060" s="258">
        <v>9.3548323000000003E-5</v>
      </c>
      <c r="AP4060" s="258">
        <v>1.5948725E-5</v>
      </c>
      <c r="AQ4060" s="258">
        <v>1.041144E-6</v>
      </c>
      <c r="AR4060" s="258">
        <v>2.3336622E-4</v>
      </c>
      <c r="AT4060" s="193"/>
      <c r="AU4060" s="193"/>
      <c r="AV4060" s="193"/>
      <c r="AW4060" s="193"/>
      <c r="AX4060" s="193"/>
      <c r="AY4060" s="193"/>
      <c r="AZ4060" s="193"/>
      <c r="BA4060" s="193"/>
      <c r="BB4060" s="193"/>
      <c r="BC4060" s="193"/>
      <c r="BD4060" s="193"/>
      <c r="BE4060" s="315"/>
      <c r="BF4060" s="315"/>
      <c r="BG4060" s="315"/>
      <c r="BH4060" s="315"/>
      <c r="BI4060" s="315"/>
      <c r="BJ4060" s="315"/>
      <c r="BK4060" s="315"/>
    </row>
    <row r="4061" spans="1:63" x14ac:dyDescent="0.25">
      <c r="A4061" s="9"/>
      <c r="B4061" s="43" t="s">
        <v>569</v>
      </c>
      <c r="C4061" s="25" t="s">
        <v>6498</v>
      </c>
      <c r="D4061" s="193">
        <v>1.1640648E-2</v>
      </c>
      <c r="E4061" s="193">
        <v>8.3643729E-3</v>
      </c>
      <c r="F4061" s="193">
        <v>1.8675886999999999E-3</v>
      </c>
      <c r="G4061" s="193">
        <v>3.7029317000000003E-4</v>
      </c>
      <c r="H4061" s="193">
        <v>4.4693656000000002E-5</v>
      </c>
      <c r="I4061" s="193">
        <v>3.7492698999999998E-4</v>
      </c>
      <c r="J4061" s="193">
        <v>1.0379919E-4</v>
      </c>
      <c r="K4061" s="193">
        <v>4.9022632999999999E-6</v>
      </c>
      <c r="L4061" s="193">
        <v>5.1007072E-4</v>
      </c>
      <c r="M4061" s="193">
        <v>0</v>
      </c>
      <c r="N4061" s="193">
        <v>0</v>
      </c>
      <c r="O4061" s="193">
        <v>0</v>
      </c>
      <c r="P4061" s="199">
        <f t="shared" si="786"/>
        <v>6.1958317777777772E-2</v>
      </c>
      <c r="Q4061" s="240">
        <v>1.2262219000000001</v>
      </c>
      <c r="R4061" s="99">
        <v>0.81221248000000001</v>
      </c>
      <c r="S4061" s="99">
        <v>0.16229360000000001</v>
      </c>
      <c r="T4061" s="99">
        <v>9.9848999999999999E-7</v>
      </c>
      <c r="U4061" s="99">
        <v>2.4419E-2</v>
      </c>
      <c r="V4061" s="99">
        <v>7.8758500000000002E-3</v>
      </c>
      <c r="W4061" s="99">
        <v>0.21942</v>
      </c>
      <c r="X4061" s="241">
        <f t="shared" si="787"/>
        <v>5.93146639683552E-3</v>
      </c>
      <c r="Y4061" s="241">
        <f t="shared" si="788"/>
        <v>2.5615018399399998E-3</v>
      </c>
      <c r="Z4061" s="241">
        <f t="shared" si="789"/>
        <v>1.3347406436955201E-3</v>
      </c>
      <c r="AA4061" s="241">
        <f t="shared" si="790"/>
        <v>2.0352239132000001E-3</v>
      </c>
      <c r="AB4061" s="258">
        <v>1.7172842E-3</v>
      </c>
      <c r="AC4061" s="258">
        <v>3.2022702999999998E-7</v>
      </c>
      <c r="AD4061" s="258">
        <v>3.2003541999999998E-4</v>
      </c>
      <c r="AE4061" s="258">
        <v>2.2940411000000001E-7</v>
      </c>
      <c r="AF4061" s="258">
        <v>5.1865983999999999E-4</v>
      </c>
      <c r="AG4061" s="258">
        <v>4.9727487999999998E-6</v>
      </c>
      <c r="AH4061" s="258">
        <v>1.1239487000000001E-3</v>
      </c>
      <c r="AI4061" s="258">
        <v>2.8079330000000001E-6</v>
      </c>
      <c r="AJ4061" s="258">
        <v>3.2484459000000002E-6</v>
      </c>
      <c r="AK4061" s="258">
        <v>1.8135948000000001E-6</v>
      </c>
      <c r="AL4061" s="258">
        <v>2.9086870000000001E-7</v>
      </c>
      <c r="AM4061" s="258">
        <v>8.9029552000000002E-10</v>
      </c>
      <c r="AN4061" s="258">
        <v>2.5636413E-5</v>
      </c>
      <c r="AO4061" s="258">
        <v>1.2470351000000001E-4</v>
      </c>
      <c r="AP4061" s="258">
        <v>5.2290287999999997E-5</v>
      </c>
      <c r="AQ4061" s="258">
        <v>1.3059132000000001E-6</v>
      </c>
      <c r="AR4061" s="258">
        <v>2.033918E-3</v>
      </c>
      <c r="AT4061" s="193"/>
      <c r="AU4061" s="193"/>
      <c r="AV4061" s="193"/>
      <c r="AW4061" s="193"/>
      <c r="AX4061" s="193"/>
      <c r="AY4061" s="193"/>
      <c r="AZ4061" s="193"/>
      <c r="BA4061" s="193"/>
      <c r="BB4061" s="193"/>
      <c r="BC4061" s="193"/>
      <c r="BD4061" s="193"/>
      <c r="BE4061" s="315"/>
      <c r="BF4061" s="315"/>
      <c r="BG4061" s="315"/>
      <c r="BH4061" s="315"/>
      <c r="BI4061" s="315"/>
      <c r="BJ4061" s="315"/>
      <c r="BK4061" s="315"/>
    </row>
    <row r="4062" spans="1:63" x14ac:dyDescent="0.25">
      <c r="A4062" s="9"/>
      <c r="B4062" s="43" t="s">
        <v>569</v>
      </c>
      <c r="C4062" s="25" t="s">
        <v>6499</v>
      </c>
      <c r="D4062" s="193">
        <v>9.1466081000000001E-3</v>
      </c>
      <c r="E4062" s="193">
        <v>6.6268567999999998E-3</v>
      </c>
      <c r="F4062" s="193">
        <v>1.4727946999999999E-3</v>
      </c>
      <c r="G4062" s="193">
        <v>1.7730021E-4</v>
      </c>
      <c r="H4062" s="193">
        <v>3.0021716000000001E-5</v>
      </c>
      <c r="I4062" s="193">
        <v>3.0880152999999998E-4</v>
      </c>
      <c r="J4062" s="193">
        <v>8.7619899000000002E-5</v>
      </c>
      <c r="K4062" s="193">
        <v>6.4210868999999997E-6</v>
      </c>
      <c r="L4062" s="193">
        <v>4.3679214000000001E-4</v>
      </c>
      <c r="M4062" s="193">
        <v>0</v>
      </c>
      <c r="N4062" s="193">
        <v>0</v>
      </c>
      <c r="O4062" s="193">
        <v>0</v>
      </c>
      <c r="P4062" s="199">
        <f t="shared" si="786"/>
        <v>4.9087828148148147E-2</v>
      </c>
      <c r="Q4062" s="240">
        <v>1.5248396</v>
      </c>
      <c r="R4062" s="99">
        <v>0.63868568999999997</v>
      </c>
      <c r="S4062" s="99">
        <v>0.84840000000000004</v>
      </c>
      <c r="T4062" s="99">
        <v>6.1663999999999999E-7</v>
      </c>
      <c r="U4062" s="99">
        <v>1.6761000000000002E-2</v>
      </c>
      <c r="V4062" s="99">
        <v>1.696335E-3</v>
      </c>
      <c r="W4062" s="99">
        <v>1.9296000000000001E-2</v>
      </c>
      <c r="X4062" s="241">
        <f t="shared" si="787"/>
        <v>4.6535272331670093E-3</v>
      </c>
      <c r="Y4062" s="241">
        <f t="shared" si="788"/>
        <v>1.9962432821800003E-3</v>
      </c>
      <c r="Z4062" s="241">
        <f t="shared" si="789"/>
        <v>1.0557612346870097E-3</v>
      </c>
      <c r="AA4062" s="241">
        <f t="shared" si="790"/>
        <v>1.6015227163E-3</v>
      </c>
      <c r="AB4062" s="258">
        <v>1.3605360000000001E-3</v>
      </c>
      <c r="AC4062" s="258">
        <v>1.8127980999999999E-7</v>
      </c>
      <c r="AD4062" s="258">
        <v>1.9666348E-4</v>
      </c>
      <c r="AE4062" s="258">
        <v>1.3919636999999999E-7</v>
      </c>
      <c r="AF4062" s="258">
        <v>4.1185811999999998E-4</v>
      </c>
      <c r="AG4062" s="258">
        <v>2.6865206000000001E-5</v>
      </c>
      <c r="AH4062" s="258">
        <v>8.9049590999999999E-4</v>
      </c>
      <c r="AI4062" s="258">
        <v>2.2929166000000002E-6</v>
      </c>
      <c r="AJ4062" s="258">
        <v>1.5434475000000001E-6</v>
      </c>
      <c r="AK4062" s="258">
        <v>1.2785715000000001E-6</v>
      </c>
      <c r="AL4062" s="258">
        <v>1.5696214E-7</v>
      </c>
      <c r="AM4062" s="258">
        <v>5.1494700999999998E-10</v>
      </c>
      <c r="AN4062" s="258">
        <v>1.6163419E-5</v>
      </c>
      <c r="AO4062" s="258">
        <v>1.0957248999999999E-4</v>
      </c>
      <c r="AP4062" s="258">
        <v>3.4257003000000002E-5</v>
      </c>
      <c r="AQ4062" s="258">
        <v>1.1954163000000001E-6</v>
      </c>
      <c r="AR4062" s="258">
        <v>1.6003273E-3</v>
      </c>
      <c r="AT4062" s="193"/>
      <c r="AU4062" s="193"/>
      <c r="AV4062" s="193"/>
      <c r="AW4062" s="193"/>
      <c r="AX4062" s="193"/>
      <c r="AY4062" s="193"/>
      <c r="AZ4062" s="193"/>
      <c r="BA4062" s="193"/>
      <c r="BB4062" s="193"/>
      <c r="BC4062" s="193"/>
      <c r="BD4062" s="193"/>
      <c r="BE4062" s="315"/>
      <c r="BF4062" s="315"/>
      <c r="BG4062" s="315"/>
      <c r="BH4062" s="315"/>
      <c r="BI4062" s="315"/>
      <c r="BJ4062" s="315"/>
      <c r="BK4062" s="315"/>
    </row>
    <row r="4063" spans="1:63" x14ac:dyDescent="0.25">
      <c r="A4063" s="43"/>
      <c r="B4063" s="43" t="s">
        <v>569</v>
      </c>
      <c r="C4063" s="25" t="s">
        <v>6500</v>
      </c>
      <c r="D4063" s="193">
        <v>1.3433367E-2</v>
      </c>
      <c r="E4063" s="193">
        <v>9.9746256000000002E-3</v>
      </c>
      <c r="F4063" s="193">
        <v>1.7728891E-3</v>
      </c>
      <c r="G4063" s="193">
        <v>8.3033388999999996E-4</v>
      </c>
      <c r="H4063" s="193">
        <v>3.4123983000000001E-5</v>
      </c>
      <c r="I4063" s="193">
        <v>3.1945374E-4</v>
      </c>
      <c r="J4063" s="193">
        <v>8.7892244000000006E-5</v>
      </c>
      <c r="K4063" s="193">
        <v>3.2271405999999999E-6</v>
      </c>
      <c r="L4063" s="193">
        <v>4.1082124999999999E-4</v>
      </c>
      <c r="M4063" s="193">
        <v>0</v>
      </c>
      <c r="N4063" s="193">
        <v>0</v>
      </c>
      <c r="O4063" s="193">
        <v>0</v>
      </c>
      <c r="P4063" s="199">
        <f t="shared" si="786"/>
        <v>7.3886115555555548E-2</v>
      </c>
      <c r="Q4063" s="240">
        <v>1.2965618000000001</v>
      </c>
      <c r="R4063" s="99">
        <v>0.87748278999999996</v>
      </c>
      <c r="S4063" s="99">
        <v>0.35944160000000003</v>
      </c>
      <c r="T4063" s="99">
        <v>6.7645999999999996E-7</v>
      </c>
      <c r="U4063" s="99">
        <v>1.5030999999999999E-2</v>
      </c>
      <c r="V4063" s="99">
        <v>1.5559689999999999E-2</v>
      </c>
      <c r="W4063" s="99">
        <v>2.9045999999999999E-2</v>
      </c>
      <c r="X4063" s="241">
        <f t="shared" si="787"/>
        <v>6.8962239330309007E-3</v>
      </c>
      <c r="Y4063" s="241">
        <f t="shared" si="788"/>
        <v>3.1874505618700003E-3</v>
      </c>
      <c r="Z4063" s="241">
        <f t="shared" si="789"/>
        <v>1.5112967652609001E-3</v>
      </c>
      <c r="AA4063" s="241">
        <f t="shared" si="790"/>
        <v>2.1974766059000002E-3</v>
      </c>
      <c r="AB4063" s="258">
        <v>2.0478541E-3</v>
      </c>
      <c r="AC4063" s="258">
        <v>1.9981501E-7</v>
      </c>
      <c r="AD4063" s="258">
        <v>6.4993004000000001E-4</v>
      </c>
      <c r="AE4063" s="258">
        <v>2.0882386000000001E-7</v>
      </c>
      <c r="AF4063" s="258">
        <v>4.7914472999999999E-4</v>
      </c>
      <c r="AG4063" s="258">
        <v>1.0113053E-5</v>
      </c>
      <c r="AH4063" s="258">
        <v>1.3403223E-3</v>
      </c>
      <c r="AI4063" s="258">
        <v>2.6672518999999999E-6</v>
      </c>
      <c r="AJ4063" s="258">
        <v>7.3710107999999996E-6</v>
      </c>
      <c r="AK4063" s="258">
        <v>1.275411E-6</v>
      </c>
      <c r="AL4063" s="258">
        <v>6.0503605000000004E-7</v>
      </c>
      <c r="AM4063" s="258">
        <v>1.8225109E-9</v>
      </c>
      <c r="AN4063" s="258">
        <v>2.4124463000000001E-5</v>
      </c>
      <c r="AO4063" s="258">
        <v>9.3294821000000004E-5</v>
      </c>
      <c r="AP4063" s="258">
        <v>4.1634648999999997E-5</v>
      </c>
      <c r="AQ4063" s="258">
        <v>1.0009059E-6</v>
      </c>
      <c r="AR4063" s="258">
        <v>2.1964757000000001E-3</v>
      </c>
      <c r="AT4063" s="193"/>
      <c r="AU4063" s="193"/>
      <c r="AV4063" s="193"/>
      <c r="AW4063" s="193"/>
      <c r="AX4063" s="193"/>
      <c r="AY4063" s="193"/>
      <c r="AZ4063" s="193"/>
      <c r="BA4063" s="193"/>
      <c r="BB4063" s="193"/>
      <c r="BC4063" s="193"/>
      <c r="BD4063" s="193"/>
      <c r="BE4063" s="315"/>
      <c r="BF4063" s="315"/>
      <c r="BG4063" s="315"/>
      <c r="BH4063" s="315"/>
      <c r="BI4063" s="315"/>
      <c r="BJ4063" s="315"/>
      <c r="BK4063" s="315"/>
    </row>
    <row r="4064" spans="1:63" x14ac:dyDescent="0.25">
      <c r="A4064" s="9"/>
      <c r="B4064" s="43" t="s">
        <v>569</v>
      </c>
      <c r="C4064" s="25" t="s">
        <v>6501</v>
      </c>
      <c r="D4064" s="193">
        <v>4.2271842000000002E-3</v>
      </c>
      <c r="E4064" s="193">
        <v>2.4656722E-3</v>
      </c>
      <c r="F4064" s="193">
        <v>1.1303503999999999E-3</v>
      </c>
      <c r="G4064" s="193">
        <v>5.7768502E-5</v>
      </c>
      <c r="H4064" s="193">
        <v>2.1924621000000001E-5</v>
      </c>
      <c r="I4064" s="193">
        <v>1.9858931999999999E-4</v>
      </c>
      <c r="J4064" s="193">
        <v>6.6782829000000006E-5</v>
      </c>
      <c r="K4064" s="193">
        <v>1.749097E-6</v>
      </c>
      <c r="L4064" s="193">
        <v>2.8434719000000001E-4</v>
      </c>
      <c r="M4064" s="193">
        <v>0</v>
      </c>
      <c r="N4064" s="193">
        <v>0</v>
      </c>
      <c r="O4064" s="193">
        <v>0</v>
      </c>
      <c r="P4064" s="199">
        <f t="shared" si="786"/>
        <v>1.8264238518518518E-2</v>
      </c>
      <c r="Q4064" s="240">
        <v>0.92383850000000001</v>
      </c>
      <c r="R4064" s="99">
        <v>0.23691729</v>
      </c>
      <c r="S4064" s="99">
        <v>0.648648</v>
      </c>
      <c r="T4064" s="99">
        <v>4.0516000000000001E-7</v>
      </c>
      <c r="U4064" s="99">
        <v>3.9091999999999998E-3</v>
      </c>
      <c r="V4064" s="99">
        <v>5.6359909999999995E-4</v>
      </c>
      <c r="W4064" s="99">
        <v>3.3799999999999997E-2</v>
      </c>
      <c r="X4064" s="241">
        <f t="shared" si="787"/>
        <v>1.9797311908009599E-3</v>
      </c>
      <c r="Y4064" s="241">
        <f t="shared" si="788"/>
        <v>9.4912745953599999E-4</v>
      </c>
      <c r="Z4064" s="241">
        <f t="shared" si="789"/>
        <v>4.3717615836495998E-4</v>
      </c>
      <c r="AA4064" s="241">
        <f t="shared" si="790"/>
        <v>5.934275729E-4</v>
      </c>
      <c r="AB4064" s="258">
        <v>5.0623960999999996E-4</v>
      </c>
      <c r="AC4064" s="258">
        <v>8.6848126000000005E-8</v>
      </c>
      <c r="AD4064" s="258">
        <v>8.5987028999999994E-5</v>
      </c>
      <c r="AE4064" s="258">
        <v>1.4028941E-7</v>
      </c>
      <c r="AF4064" s="258">
        <v>3.3470971999999998E-4</v>
      </c>
      <c r="AG4064" s="258">
        <v>2.1963963000000001E-5</v>
      </c>
      <c r="AH4064" s="258">
        <v>3.3134453999999997E-4</v>
      </c>
      <c r="AI4064" s="258">
        <v>1.6916604999999999E-6</v>
      </c>
      <c r="AJ4064" s="258">
        <v>4.7703059999999998E-7</v>
      </c>
      <c r="AK4064" s="258">
        <v>6.2337099999999998E-7</v>
      </c>
      <c r="AL4064" s="258">
        <v>6.1353387999999998E-8</v>
      </c>
      <c r="AM4064" s="258">
        <v>2.0657696E-10</v>
      </c>
      <c r="AN4064" s="258">
        <v>5.2727073000000002E-6</v>
      </c>
      <c r="AO4064" s="258">
        <v>7.1446608999999999E-5</v>
      </c>
      <c r="AP4064" s="258">
        <v>2.6258679999999998E-5</v>
      </c>
      <c r="AQ4064" s="258">
        <v>7.9427290000000002E-7</v>
      </c>
      <c r="AR4064" s="258">
        <v>5.9263329999999996E-4</v>
      </c>
      <c r="AT4064" s="193"/>
      <c r="AU4064" s="193"/>
      <c r="AV4064" s="193"/>
      <c r="AW4064" s="193"/>
      <c r="AX4064" s="193"/>
      <c r="AY4064" s="193"/>
      <c r="AZ4064" s="193"/>
      <c r="BA4064" s="193"/>
      <c r="BB4064" s="193"/>
      <c r="BC4064" s="193"/>
      <c r="BD4064" s="193"/>
      <c r="BE4064" s="315"/>
      <c r="BF4064" s="315"/>
      <c r="BG4064" s="315"/>
      <c r="BH4064" s="315"/>
      <c r="BI4064" s="315"/>
      <c r="BJ4064" s="315"/>
      <c r="BK4064" s="315"/>
    </row>
    <row r="4065" spans="1:63" x14ac:dyDescent="0.25">
      <c r="A4065" s="43"/>
      <c r="B4065" s="43" t="s">
        <v>569</v>
      </c>
      <c r="C4065" s="25" t="s">
        <v>6502</v>
      </c>
      <c r="D4065" s="193">
        <v>1.0411774E-2</v>
      </c>
      <c r="E4065" s="193">
        <v>7.3537063999999999E-3</v>
      </c>
      <c r="F4065" s="193">
        <v>2.2488763E-3</v>
      </c>
      <c r="G4065" s="193">
        <v>1.4884887999999999E-4</v>
      </c>
      <c r="H4065" s="193">
        <v>3.0761623000000003E-5</v>
      </c>
      <c r="I4065" s="193">
        <v>2.6219469E-4</v>
      </c>
      <c r="J4065" s="193">
        <v>8.2389379000000004E-5</v>
      </c>
      <c r="K4065" s="193">
        <v>2.601247E-6</v>
      </c>
      <c r="L4065" s="193">
        <v>2.8239562999999999E-4</v>
      </c>
      <c r="M4065" s="193">
        <v>0</v>
      </c>
      <c r="N4065" s="193">
        <v>0</v>
      </c>
      <c r="O4065" s="193">
        <v>0</v>
      </c>
      <c r="P4065" s="199">
        <f t="shared" si="786"/>
        <v>5.4471899259259257E-2</v>
      </c>
      <c r="Q4065" s="240">
        <v>0.92707603000000005</v>
      </c>
      <c r="R4065" s="99">
        <v>0.74142814000000001</v>
      </c>
      <c r="S4065" s="99">
        <v>0.11606</v>
      </c>
      <c r="T4065" s="99">
        <v>7.8128000000000002E-7</v>
      </c>
      <c r="U4065" s="99">
        <v>3.3765000000000002E-3</v>
      </c>
      <c r="V4065" s="99">
        <v>2.054611E-3</v>
      </c>
      <c r="W4065" s="99">
        <v>6.4156000000000005E-2</v>
      </c>
      <c r="X4065" s="241">
        <f t="shared" si="787"/>
        <v>5.1460936747259193E-3</v>
      </c>
      <c r="Y4065" s="241">
        <f t="shared" si="788"/>
        <v>2.1704032543399996E-3</v>
      </c>
      <c r="Z4065" s="241">
        <f t="shared" si="789"/>
        <v>1.11761116970592E-3</v>
      </c>
      <c r="AA4065" s="241">
        <f t="shared" si="790"/>
        <v>1.8580792506799999E-3</v>
      </c>
      <c r="AB4065" s="258">
        <v>1.5097844E-3</v>
      </c>
      <c r="AC4065" s="258">
        <v>2.5992613000000002E-7</v>
      </c>
      <c r="AD4065" s="258">
        <v>1.4119854E-4</v>
      </c>
      <c r="AE4065" s="258">
        <v>1.8508431E-7</v>
      </c>
      <c r="AF4065" s="258">
        <v>5.1514170000000001E-4</v>
      </c>
      <c r="AG4065" s="258">
        <v>3.8336039000000002E-6</v>
      </c>
      <c r="AH4065" s="258">
        <v>9.8816696999999998E-4</v>
      </c>
      <c r="AI4065" s="258">
        <v>3.5737631999999999E-6</v>
      </c>
      <c r="AJ4065" s="258">
        <v>1.2622713E-6</v>
      </c>
      <c r="AK4065" s="258">
        <v>1.0811386999999999E-6</v>
      </c>
      <c r="AL4065" s="258">
        <v>1.2266727E-7</v>
      </c>
      <c r="AM4065" s="258">
        <v>4.0413591999999998E-10</v>
      </c>
      <c r="AN4065" s="258">
        <v>8.1949021000000005E-6</v>
      </c>
      <c r="AO4065" s="258">
        <v>6.7260417000000004E-5</v>
      </c>
      <c r="AP4065" s="258">
        <v>4.7948636000000002E-5</v>
      </c>
      <c r="AQ4065" s="258">
        <v>7.1605068000000004E-7</v>
      </c>
      <c r="AR4065" s="258">
        <v>1.8573632E-3</v>
      </c>
      <c r="AT4065" s="193"/>
      <c r="AU4065" s="193"/>
      <c r="AV4065" s="193"/>
      <c r="AW4065" s="193"/>
      <c r="AX4065" s="193"/>
      <c r="AY4065" s="193"/>
      <c r="AZ4065" s="193"/>
      <c r="BA4065" s="193"/>
      <c r="BB4065" s="193"/>
      <c r="BC4065" s="193"/>
      <c r="BD4065" s="193"/>
      <c r="BE4065" s="315"/>
      <c r="BF4065" s="315"/>
      <c r="BG4065" s="315"/>
      <c r="BH4065" s="315"/>
      <c r="BI4065" s="315"/>
      <c r="BJ4065" s="315"/>
      <c r="BK4065" s="315"/>
    </row>
    <row r="4066" spans="1:63" x14ac:dyDescent="0.25">
      <c r="A4066" s="43"/>
      <c r="B4066" s="43" t="s">
        <v>3966</v>
      </c>
      <c r="C4066" s="25" t="s">
        <v>2525</v>
      </c>
      <c r="D4066" s="193">
        <v>1.3019892E-2</v>
      </c>
      <c r="E4066" s="193">
        <v>5.9771857000000001E-3</v>
      </c>
      <c r="F4066" s="193">
        <v>3.8363974999999998E-3</v>
      </c>
      <c r="G4066" s="193">
        <v>8.6056464000000007E-5</v>
      </c>
      <c r="H4066" s="193">
        <v>4.6319804000000001E-5</v>
      </c>
      <c r="I4066" s="193">
        <v>2.0431032000000002E-3</v>
      </c>
      <c r="J4066" s="193">
        <v>1.4550007999999999E-4</v>
      </c>
      <c r="K4066" s="193">
        <v>3.7574422E-6</v>
      </c>
      <c r="L4066" s="193">
        <v>8.8157179999999999E-4</v>
      </c>
      <c r="M4066" s="193">
        <v>0</v>
      </c>
      <c r="N4066" s="193">
        <v>0</v>
      </c>
      <c r="O4066" s="193">
        <v>0</v>
      </c>
      <c r="P4066" s="199">
        <f t="shared" si="786"/>
        <v>4.4275449629629628E-2</v>
      </c>
      <c r="Q4066" s="240">
        <v>0.58755935000000004</v>
      </c>
      <c r="R4066" s="99">
        <v>0.52326541000000004</v>
      </c>
      <c r="S4066" s="99">
        <v>4.6455919999999998E-2</v>
      </c>
      <c r="T4066" s="99">
        <v>5.7645E-7</v>
      </c>
      <c r="U4066" s="99">
        <v>3.4749E-3</v>
      </c>
      <c r="V4066" s="99">
        <v>3.8454329999999999E-4</v>
      </c>
      <c r="W4066" s="99">
        <v>1.3978000000000001E-2</v>
      </c>
      <c r="X4066" s="241">
        <f t="shared" si="787"/>
        <v>4.8292051649289208E-3</v>
      </c>
      <c r="Y4066" s="241">
        <f t="shared" si="788"/>
        <v>2.5823803113800003E-3</v>
      </c>
      <c r="Z4066" s="241">
        <f t="shared" si="789"/>
        <v>9.3569248894891999E-4</v>
      </c>
      <c r="AA4066" s="241">
        <f t="shared" si="790"/>
        <v>1.3111323645999999E-3</v>
      </c>
      <c r="AB4066" s="258">
        <v>1.227265E-3</v>
      </c>
      <c r="AC4066" s="258">
        <v>1.6009773000000001E-7</v>
      </c>
      <c r="AD4066" s="258">
        <v>1.2981582999999999E-4</v>
      </c>
      <c r="AE4066" s="258">
        <v>3.2289025000000001E-7</v>
      </c>
      <c r="AF4066" s="258">
        <v>1.2233317E-3</v>
      </c>
      <c r="AG4066" s="258">
        <v>1.4847933999999999E-6</v>
      </c>
      <c r="AH4066" s="258">
        <v>8.0322724999999998E-4</v>
      </c>
      <c r="AI4066" s="258">
        <v>6.0128993000000001E-6</v>
      </c>
      <c r="AJ4066" s="258">
        <v>6.9802151999999995E-7</v>
      </c>
      <c r="AK4066" s="258">
        <v>1.1102293E-6</v>
      </c>
      <c r="AL4066" s="258">
        <v>1.1348773E-7</v>
      </c>
      <c r="AM4066" s="258">
        <v>3.7509892000000003E-10</v>
      </c>
      <c r="AN4066" s="258">
        <v>2.3251974999999999E-5</v>
      </c>
      <c r="AO4066" s="258">
        <v>5.5585465000000003E-5</v>
      </c>
      <c r="AP4066" s="258">
        <v>4.5692785999999999E-5</v>
      </c>
      <c r="AQ4066" s="258">
        <v>2.4194646000000002E-6</v>
      </c>
      <c r="AR4066" s="258">
        <v>1.3087128999999999E-3</v>
      </c>
      <c r="AT4066" s="193"/>
      <c r="AU4066" s="193"/>
      <c r="AV4066" s="193"/>
      <c r="AW4066" s="193"/>
      <c r="AX4066" s="193"/>
      <c r="AY4066" s="193"/>
      <c r="AZ4066" s="193"/>
      <c r="BA4066" s="193"/>
      <c r="BB4066" s="193"/>
      <c r="BC4066" s="193"/>
      <c r="BD4066" s="193"/>
      <c r="BE4066" s="315"/>
      <c r="BF4066" s="315"/>
      <c r="BG4066" s="315"/>
      <c r="BH4066" s="315"/>
      <c r="BI4066" s="315"/>
      <c r="BJ4066" s="315"/>
      <c r="BK4066" s="315"/>
    </row>
    <row r="4067" spans="1:63" x14ac:dyDescent="0.25">
      <c r="A4067" s="43"/>
      <c r="B4067" s="43" t="s">
        <v>3966</v>
      </c>
      <c r="C4067" s="25" t="s">
        <v>6503</v>
      </c>
      <c r="D4067" s="224">
        <v>1.2126582E-2</v>
      </c>
      <c r="E4067" s="224">
        <v>6.8503089000000001E-3</v>
      </c>
      <c r="F4067" s="224">
        <v>3.8325341999999999E-3</v>
      </c>
      <c r="G4067" s="224">
        <v>7.2819206999999995E-5</v>
      </c>
      <c r="H4067" s="224">
        <v>7.5541779000000005E-5</v>
      </c>
      <c r="I4067" s="224">
        <v>2.4808139E-4</v>
      </c>
      <c r="J4067" s="224">
        <v>1.6645426999999999E-4</v>
      </c>
      <c r="K4067" s="224">
        <v>3.9152798E-6</v>
      </c>
      <c r="L4067" s="224">
        <v>8.7692716000000001E-4</v>
      </c>
      <c r="M4067" s="224">
        <v>0</v>
      </c>
      <c r="N4067" s="224">
        <v>0</v>
      </c>
      <c r="O4067" s="224">
        <v>0</v>
      </c>
      <c r="P4067" s="199">
        <f t="shared" si="786"/>
        <v>5.0743028888888889E-2</v>
      </c>
      <c r="Q4067" s="240">
        <v>0.79035173999999997</v>
      </c>
      <c r="R4067" s="99">
        <v>0.71010960000000001</v>
      </c>
      <c r="S4067" s="99">
        <v>6.4399999999999999E-2</v>
      </c>
      <c r="T4067" s="99">
        <v>8.4849000000000005E-7</v>
      </c>
      <c r="U4067" s="99">
        <v>2.4881E-3</v>
      </c>
      <c r="V4067" s="99">
        <v>4.5918800000000002E-4</v>
      </c>
      <c r="W4067" s="99">
        <v>1.2893999999999999E-2</v>
      </c>
      <c r="X4067" s="241">
        <f t="shared" si="787"/>
        <v>5.2875910367746097E-3</v>
      </c>
      <c r="Y4067" s="241">
        <f t="shared" si="788"/>
        <v>2.4132033293099999E-3</v>
      </c>
      <c r="Z4067" s="241">
        <f t="shared" si="789"/>
        <v>1.0966126624646101E-3</v>
      </c>
      <c r="AA4067" s="241">
        <f t="shared" si="790"/>
        <v>1.7777750450000001E-3</v>
      </c>
      <c r="AB4067" s="258">
        <v>1.4065670000000001E-3</v>
      </c>
      <c r="AC4067" s="258">
        <v>3.6064703000000002E-7</v>
      </c>
      <c r="AD4067" s="258">
        <v>9.5048377999999996E-5</v>
      </c>
      <c r="AE4067" s="258">
        <v>5.6882217999999995E-7</v>
      </c>
      <c r="AF4067" s="258">
        <v>9.0856165000000001E-4</v>
      </c>
      <c r="AG4067" s="258">
        <v>2.0968321E-6</v>
      </c>
      <c r="AH4067" s="258">
        <v>9.2061922E-4</v>
      </c>
      <c r="AI4067" s="258">
        <v>5.5516828E-6</v>
      </c>
      <c r="AJ4067" s="258">
        <v>5.5451632999999999E-7</v>
      </c>
      <c r="AK4067" s="258">
        <v>1.3504742E-6</v>
      </c>
      <c r="AL4067" s="258">
        <v>9.3616947000000003E-8</v>
      </c>
      <c r="AM4067" s="258">
        <v>3.1218760999999999E-10</v>
      </c>
      <c r="AN4067" s="258">
        <v>1.1620846999999999E-5</v>
      </c>
      <c r="AO4067" s="258">
        <v>9.1437804999999994E-5</v>
      </c>
      <c r="AP4067" s="258">
        <v>6.5384188000000004E-5</v>
      </c>
      <c r="AQ4067" s="258">
        <v>2.3941449999999998E-6</v>
      </c>
      <c r="AR4067" s="258">
        <v>1.7753809000000001E-3</v>
      </c>
      <c r="AT4067" s="193"/>
      <c r="AU4067" s="193"/>
      <c r="AV4067" s="193"/>
      <c r="AW4067" s="193"/>
      <c r="AX4067" s="193"/>
      <c r="AY4067" s="193"/>
      <c r="AZ4067" s="193"/>
      <c r="BA4067" s="193"/>
      <c r="BB4067" s="193"/>
      <c r="BC4067" s="193"/>
      <c r="BD4067" s="193"/>
      <c r="BE4067" s="315"/>
      <c r="BF4067" s="315"/>
      <c r="BG4067" s="315"/>
      <c r="BH4067" s="315"/>
      <c r="BI4067" s="315"/>
      <c r="BJ4067" s="315"/>
      <c r="BK4067" s="315"/>
    </row>
    <row r="4068" spans="1:63" x14ac:dyDescent="0.25">
      <c r="A4068" s="43"/>
      <c r="B4068" s="43" t="s">
        <v>3966</v>
      </c>
      <c r="C4068" s="25" t="s">
        <v>2526</v>
      </c>
      <c r="D4068" s="224">
        <v>1.2383926E-2</v>
      </c>
      <c r="E4068" s="224">
        <v>6.7162467000000002E-3</v>
      </c>
      <c r="F4068" s="224">
        <v>3.9084758000000001E-3</v>
      </c>
      <c r="G4068" s="224">
        <v>7.6583623999999995E-5</v>
      </c>
      <c r="H4068" s="224">
        <v>7.5679900999999996E-5</v>
      </c>
      <c r="I4068" s="224">
        <v>5.4633451999999997E-4</v>
      </c>
      <c r="J4068" s="224">
        <v>1.6888567E-4</v>
      </c>
      <c r="K4068" s="224">
        <v>4.0209212999999997E-6</v>
      </c>
      <c r="L4068" s="224">
        <v>8.8769874999999995E-4</v>
      </c>
      <c r="M4068" s="224">
        <v>0</v>
      </c>
      <c r="N4068" s="224">
        <v>0</v>
      </c>
      <c r="O4068" s="224">
        <v>0</v>
      </c>
      <c r="P4068" s="199">
        <f t="shared" si="786"/>
        <v>4.9749975555555555E-2</v>
      </c>
      <c r="Q4068" s="240">
        <v>0.76481856999999998</v>
      </c>
      <c r="R4068" s="99">
        <v>0.70415961000000005</v>
      </c>
      <c r="S4068" s="99">
        <v>4.8016080000000003E-2</v>
      </c>
      <c r="T4068" s="99">
        <v>9.9350999999999995E-7</v>
      </c>
      <c r="U4068" s="99">
        <v>2.3812999999999998E-3</v>
      </c>
      <c r="V4068" s="99">
        <v>4.3968399999999997E-4</v>
      </c>
      <c r="W4068" s="99">
        <v>9.8209000000000005E-3</v>
      </c>
      <c r="X4068" s="241">
        <f t="shared" si="787"/>
        <v>5.2671810009997403E-3</v>
      </c>
      <c r="Y4068" s="241">
        <f t="shared" si="788"/>
        <v>2.4530278875000001E-3</v>
      </c>
      <c r="Z4068" s="241">
        <f t="shared" si="789"/>
        <v>1.0513299054997398E-3</v>
      </c>
      <c r="AA4068" s="241">
        <f t="shared" si="790"/>
        <v>1.762823208E-3</v>
      </c>
      <c r="AB4068" s="258">
        <v>1.3790431E-3</v>
      </c>
      <c r="AC4068" s="258">
        <v>2.9911526000000001E-7</v>
      </c>
      <c r="AD4068" s="258">
        <v>9.5428748000000001E-5</v>
      </c>
      <c r="AE4068" s="258">
        <v>5.5972104E-7</v>
      </c>
      <c r="AF4068" s="258">
        <v>9.7614057999999997E-4</v>
      </c>
      <c r="AG4068" s="258">
        <v>1.5566231999999999E-6</v>
      </c>
      <c r="AH4068" s="258">
        <v>9.0261485999999997E-4</v>
      </c>
      <c r="AI4068" s="258">
        <v>5.6939552000000002E-6</v>
      </c>
      <c r="AJ4068" s="258">
        <v>5.4891935000000005E-7</v>
      </c>
      <c r="AK4068" s="258">
        <v>1.5272080999999999E-6</v>
      </c>
      <c r="AL4068" s="258">
        <v>9.3545619999999994E-8</v>
      </c>
      <c r="AM4068" s="258">
        <v>3.2222974000000001E-10</v>
      </c>
      <c r="AN4068" s="258">
        <v>1.1594819999999999E-5</v>
      </c>
      <c r="AO4068" s="258">
        <v>5.1449799000000001E-5</v>
      </c>
      <c r="AP4068" s="258">
        <v>7.7806476000000002E-5</v>
      </c>
      <c r="AQ4068" s="258">
        <v>2.4306079999999999E-6</v>
      </c>
      <c r="AR4068" s="258">
        <v>1.7603925999999999E-3</v>
      </c>
      <c r="AT4068" s="193"/>
      <c r="AU4068" s="193"/>
      <c r="AV4068" s="193"/>
      <c r="AW4068" s="193"/>
      <c r="AX4068" s="193"/>
      <c r="AY4068" s="193"/>
      <c r="AZ4068" s="193"/>
      <c r="BA4068" s="193"/>
      <c r="BB4068" s="193"/>
      <c r="BC4068" s="193"/>
      <c r="BD4068" s="193"/>
      <c r="BE4068" s="315"/>
      <c r="BF4068" s="315"/>
      <c r="BG4068" s="315"/>
      <c r="BH4068" s="315"/>
      <c r="BI4068" s="315"/>
      <c r="BJ4068" s="315"/>
      <c r="BK4068" s="315"/>
    </row>
    <row r="4069" spans="1:63" x14ac:dyDescent="0.25">
      <c r="A4069" s="43"/>
      <c r="B4069" s="43" t="s">
        <v>3966</v>
      </c>
      <c r="C4069" s="25" t="s">
        <v>6504</v>
      </c>
      <c r="D4069" s="193">
        <v>8.0652768999999996E-3</v>
      </c>
      <c r="E4069" s="193">
        <v>5.4098067999999999E-3</v>
      </c>
      <c r="F4069" s="193">
        <v>1.1120465E-3</v>
      </c>
      <c r="G4069" s="193">
        <v>2.4035323000000001E-4</v>
      </c>
      <c r="H4069" s="193">
        <v>3.3401037000000002E-5</v>
      </c>
      <c r="I4069" s="193">
        <v>2.6984908000000002E-4</v>
      </c>
      <c r="J4069" s="193">
        <v>9.6592800000000001E-5</v>
      </c>
      <c r="K4069" s="193">
        <v>4.6135657999999998E-6</v>
      </c>
      <c r="L4069" s="193">
        <v>8.9861387000000003E-4</v>
      </c>
      <c r="M4069" s="193">
        <v>0</v>
      </c>
      <c r="N4069" s="193">
        <v>0</v>
      </c>
      <c r="O4069" s="193">
        <v>0</v>
      </c>
      <c r="P4069" s="199">
        <f t="shared" si="786"/>
        <v>4.0072642962962958E-2</v>
      </c>
      <c r="Q4069" s="240">
        <v>0.78115953000000005</v>
      </c>
      <c r="R4069" s="99">
        <v>0.52158864999999999</v>
      </c>
      <c r="S4069" s="99">
        <v>0.1095864</v>
      </c>
      <c r="T4069" s="99">
        <v>5.3567999999999999E-7</v>
      </c>
      <c r="U4069" s="99">
        <v>1.5409000000000001E-2</v>
      </c>
      <c r="V4069" s="99">
        <v>4.7249400000000004E-3</v>
      </c>
      <c r="W4069" s="99">
        <v>0.12984999999999999</v>
      </c>
      <c r="X4069" s="241">
        <f t="shared" si="787"/>
        <v>3.8640691253880796E-3</v>
      </c>
      <c r="Y4069" s="241">
        <f t="shared" si="788"/>
        <v>1.6744432411699998E-3</v>
      </c>
      <c r="Z4069" s="241">
        <f t="shared" si="789"/>
        <v>8.8108055001807982E-4</v>
      </c>
      <c r="AA4069" s="241">
        <f t="shared" si="790"/>
        <v>1.3085453341999999E-3</v>
      </c>
      <c r="AB4069" s="258">
        <v>1.1106931000000001E-3</v>
      </c>
      <c r="AC4069" s="258">
        <v>1.9870090000000001E-7</v>
      </c>
      <c r="AD4069" s="258">
        <v>2.2406433000000001E-4</v>
      </c>
      <c r="AE4069" s="258">
        <v>1.2728737000000001E-7</v>
      </c>
      <c r="AF4069" s="258">
        <v>3.3596815000000002E-4</v>
      </c>
      <c r="AG4069" s="258">
        <v>3.3916729E-6</v>
      </c>
      <c r="AH4069" s="258">
        <v>7.2694047999999995E-4</v>
      </c>
      <c r="AI4069" s="258">
        <v>1.6927444E-6</v>
      </c>
      <c r="AJ4069" s="258">
        <v>2.1100058999999999E-6</v>
      </c>
      <c r="AK4069" s="258">
        <v>1.3310745000000001E-6</v>
      </c>
      <c r="AL4069" s="258">
        <v>2.1149071999999999E-7</v>
      </c>
      <c r="AM4069" s="258">
        <v>6.5949807999999997E-10</v>
      </c>
      <c r="AN4069" s="258">
        <v>2.2929767000000002E-5</v>
      </c>
      <c r="AO4069" s="258">
        <v>9.1227284999999999E-5</v>
      </c>
      <c r="AP4069" s="258">
        <v>3.4637042999999998E-5</v>
      </c>
      <c r="AQ4069" s="258">
        <v>2.4243342000000002E-6</v>
      </c>
      <c r="AR4069" s="258">
        <v>1.3061209999999999E-3</v>
      </c>
      <c r="AT4069" s="193"/>
      <c r="AU4069" s="193"/>
      <c r="AV4069" s="193"/>
      <c r="AW4069" s="193"/>
      <c r="AX4069" s="193"/>
      <c r="AY4069" s="193"/>
      <c r="AZ4069" s="193"/>
      <c r="BA4069" s="193"/>
      <c r="BB4069" s="193"/>
      <c r="BC4069" s="193"/>
      <c r="BD4069" s="193"/>
      <c r="BE4069" s="315"/>
      <c r="BF4069" s="315"/>
      <c r="BG4069" s="315"/>
      <c r="BH4069" s="315"/>
      <c r="BI4069" s="315"/>
      <c r="BJ4069" s="315"/>
      <c r="BK4069" s="315"/>
    </row>
    <row r="4070" spans="1:63" x14ac:dyDescent="0.25">
      <c r="A4070" s="43"/>
      <c r="B4070" s="43" t="s">
        <v>3966</v>
      </c>
      <c r="C4070" s="25" t="s">
        <v>6505</v>
      </c>
      <c r="D4070" s="193">
        <v>1.0082232999999999E-2</v>
      </c>
      <c r="E4070" s="193">
        <v>6.4242479E-3</v>
      </c>
      <c r="F4070" s="193">
        <v>2.0778576E-3</v>
      </c>
      <c r="G4070" s="193">
        <v>1.4657571999999999E-4</v>
      </c>
      <c r="H4070" s="193">
        <v>4.3830086000000001E-5</v>
      </c>
      <c r="I4070" s="193">
        <v>3.7882181999999997E-4</v>
      </c>
      <c r="J4070" s="193">
        <v>1.1956511000000001E-4</v>
      </c>
      <c r="K4070" s="193">
        <v>5.9959807999999997E-6</v>
      </c>
      <c r="L4070" s="193">
        <v>8.8533926999999997E-4</v>
      </c>
      <c r="M4070" s="193">
        <v>0</v>
      </c>
      <c r="N4070" s="193">
        <v>0</v>
      </c>
      <c r="O4070" s="193">
        <v>0</v>
      </c>
      <c r="P4070" s="199">
        <f t="shared" si="786"/>
        <v>4.758702148148148E-2</v>
      </c>
      <c r="Q4070" s="240">
        <v>1.2222983999999999</v>
      </c>
      <c r="R4070" s="99">
        <v>0.63558254999999997</v>
      </c>
      <c r="S4070" s="99">
        <v>0.55792240000000004</v>
      </c>
      <c r="T4070" s="99">
        <v>6.0182000000000002E-7</v>
      </c>
      <c r="U4070" s="99">
        <v>1.2147E-2</v>
      </c>
      <c r="V4070" s="99">
        <v>1.2978E-3</v>
      </c>
      <c r="W4070" s="99">
        <v>1.5348000000000001E-2</v>
      </c>
      <c r="X4070" s="241">
        <f t="shared" si="787"/>
        <v>4.6625973422779405E-3</v>
      </c>
      <c r="Y4070" s="241">
        <f t="shared" si="788"/>
        <v>2.0536134584600006E-3</v>
      </c>
      <c r="Z4070" s="241">
        <f t="shared" si="789"/>
        <v>1.0152255403179399E-3</v>
      </c>
      <c r="AA4070" s="241">
        <f t="shared" si="790"/>
        <v>1.5937583435E-3</v>
      </c>
      <c r="AB4070" s="258">
        <v>1.3189905000000001E-3</v>
      </c>
      <c r="AC4070" s="258">
        <v>2.0834748E-7</v>
      </c>
      <c r="AD4070" s="258">
        <v>1.6881061000000001E-4</v>
      </c>
      <c r="AE4070" s="258">
        <v>2.4656098000000001E-7</v>
      </c>
      <c r="AF4070" s="258">
        <v>5.4767803E-4</v>
      </c>
      <c r="AG4070" s="258">
        <v>1.767941E-5</v>
      </c>
      <c r="AH4070" s="258">
        <v>8.6330385999999998E-4</v>
      </c>
      <c r="AI4070" s="258">
        <v>3.1315587999999998E-6</v>
      </c>
      <c r="AJ4070" s="258">
        <v>1.2436182E-6</v>
      </c>
      <c r="AK4070" s="258">
        <v>1.4186819000000001E-6</v>
      </c>
      <c r="AL4070" s="258">
        <v>1.4859702000000001E-7</v>
      </c>
      <c r="AM4070" s="258">
        <v>4.9439793999999999E-10</v>
      </c>
      <c r="AN4070" s="258">
        <v>1.8707467999999999E-5</v>
      </c>
      <c r="AO4070" s="258">
        <v>8.2250612999999997E-5</v>
      </c>
      <c r="AP4070" s="258">
        <v>4.5020649000000001E-5</v>
      </c>
      <c r="AQ4070" s="258">
        <v>2.4027435000000001E-6</v>
      </c>
      <c r="AR4070" s="258">
        <v>1.5913556E-3</v>
      </c>
      <c r="AT4070" s="193"/>
      <c r="AU4070" s="193"/>
      <c r="AV4070" s="193"/>
      <c r="AW4070" s="193"/>
      <c r="AX4070" s="193"/>
      <c r="AY4070" s="193"/>
      <c r="AZ4070" s="193"/>
      <c r="BA4070" s="193"/>
      <c r="BB4070" s="193"/>
      <c r="BC4070" s="193"/>
      <c r="BD4070" s="193"/>
      <c r="BE4070" s="315"/>
      <c r="BF4070" s="315"/>
      <c r="BG4070" s="315"/>
      <c r="BH4070" s="315"/>
      <c r="BI4070" s="315"/>
      <c r="BJ4070" s="315"/>
      <c r="BK4070" s="315"/>
    </row>
    <row r="4071" spans="1:63" x14ac:dyDescent="0.25">
      <c r="A4071" s="43"/>
      <c r="B4071" s="43" t="s">
        <v>3966</v>
      </c>
      <c r="C4071" s="25" t="s">
        <v>2527</v>
      </c>
      <c r="D4071" s="193">
        <v>3.7017816000000001E-3</v>
      </c>
      <c r="E4071" s="193">
        <v>1.8993899999999999E-3</v>
      </c>
      <c r="F4071" s="193">
        <v>5.6032306999999999E-4</v>
      </c>
      <c r="G4071" s="193">
        <v>6.1052763999999994E-5</v>
      </c>
      <c r="H4071" s="193">
        <v>2.2365757000000001E-5</v>
      </c>
      <c r="I4071" s="193">
        <v>1.5734287999999999E-4</v>
      </c>
      <c r="J4071" s="193">
        <v>8.5645687000000003E-5</v>
      </c>
      <c r="K4071" s="193">
        <v>3.4657232999999999E-6</v>
      </c>
      <c r="L4071" s="193">
        <v>9.1219575999999998E-4</v>
      </c>
      <c r="M4071" s="193">
        <v>0</v>
      </c>
      <c r="N4071" s="193">
        <v>0</v>
      </c>
      <c r="O4071" s="193">
        <v>0</v>
      </c>
      <c r="P4071" s="199">
        <f t="shared" si="786"/>
        <v>1.4069555555555554E-2</v>
      </c>
      <c r="Q4071" s="240">
        <v>0.80826801000000004</v>
      </c>
      <c r="R4071" s="99">
        <v>0.17721782</v>
      </c>
      <c r="S4071" s="99">
        <v>0.37485279999999999</v>
      </c>
      <c r="T4071" s="99">
        <v>2.6582999999999999E-7</v>
      </c>
      <c r="U4071" s="99">
        <v>2.4932000000000001E-3</v>
      </c>
      <c r="V4071" s="99">
        <v>4.13922E-4</v>
      </c>
      <c r="W4071" s="99">
        <v>0.25329000000000002</v>
      </c>
      <c r="X4071" s="241">
        <f t="shared" si="787"/>
        <v>1.54005432430375E-3</v>
      </c>
      <c r="Y4071" s="241">
        <f t="shared" si="788"/>
        <v>7.1447032144600006E-4</v>
      </c>
      <c r="Z4071" s="241">
        <f t="shared" si="789"/>
        <v>3.7971145985775005E-4</v>
      </c>
      <c r="AA4071" s="241">
        <f t="shared" si="790"/>
        <v>4.4587254299999999E-4</v>
      </c>
      <c r="AB4071" s="258">
        <v>3.8994376999999998E-4</v>
      </c>
      <c r="AC4071" s="258">
        <v>7.0438089999999994E-8</v>
      </c>
      <c r="AD4071" s="258">
        <v>9.7372428E-5</v>
      </c>
      <c r="AE4071" s="258">
        <v>6.4630355999999998E-8</v>
      </c>
      <c r="AF4071" s="258">
        <v>2.1446557999999999E-4</v>
      </c>
      <c r="AG4071" s="258">
        <v>1.2553474999999999E-5</v>
      </c>
      <c r="AH4071" s="258">
        <v>2.5522491000000002E-4</v>
      </c>
      <c r="AI4071" s="258">
        <v>8.5516269999999999E-7</v>
      </c>
      <c r="AJ4071" s="258">
        <v>5.2204331999999995E-7</v>
      </c>
      <c r="AK4071" s="258">
        <v>5.9211562000000003E-7</v>
      </c>
      <c r="AL4071" s="258">
        <v>8.5751282000000002E-8</v>
      </c>
      <c r="AM4071" s="258">
        <v>2.8593574999999999E-10</v>
      </c>
      <c r="AN4071" s="258">
        <v>1.1588479E-5</v>
      </c>
      <c r="AO4071" s="258">
        <v>8.9322873000000004E-5</v>
      </c>
      <c r="AP4071" s="258">
        <v>2.1519839E-5</v>
      </c>
      <c r="AQ4071" s="258">
        <v>2.4658429999999999E-6</v>
      </c>
      <c r="AR4071" s="258">
        <v>4.434067E-4</v>
      </c>
      <c r="AT4071" s="193"/>
      <c r="AU4071" s="193"/>
      <c r="AV4071" s="193"/>
      <c r="AW4071" s="193"/>
      <c r="AX4071" s="193"/>
      <c r="AY4071" s="193"/>
      <c r="AZ4071" s="193"/>
      <c r="BA4071" s="193"/>
      <c r="BB4071" s="193"/>
      <c r="BC4071" s="193"/>
      <c r="BD4071" s="193"/>
      <c r="BE4071" s="315"/>
      <c r="BF4071" s="315"/>
      <c r="BG4071" s="315"/>
      <c r="BH4071" s="315"/>
      <c r="BI4071" s="315"/>
      <c r="BJ4071" s="315"/>
      <c r="BK4071" s="315"/>
    </row>
    <row r="4072" spans="1:63" x14ac:dyDescent="0.25">
      <c r="A4072" s="43"/>
      <c r="B4072" s="43" t="s">
        <v>3966</v>
      </c>
      <c r="C4072" s="25" t="s">
        <v>6506</v>
      </c>
      <c r="D4072" s="193">
        <v>1.0997494E-2</v>
      </c>
      <c r="E4072" s="193">
        <v>7.6374088999999999E-3</v>
      </c>
      <c r="F4072" s="193">
        <v>1.4228934999999999E-3</v>
      </c>
      <c r="G4072" s="193">
        <v>5.8962233999999998E-4</v>
      </c>
      <c r="H4072" s="193">
        <v>3.4499138E-5</v>
      </c>
      <c r="I4072" s="193">
        <v>2.9621645000000002E-4</v>
      </c>
      <c r="J4072" s="193">
        <v>1.0498464E-4</v>
      </c>
      <c r="K4072" s="193">
        <v>4.1751571000000001E-6</v>
      </c>
      <c r="L4072" s="193">
        <v>9.0769381000000001E-4</v>
      </c>
      <c r="M4072" s="193">
        <v>0</v>
      </c>
      <c r="N4072" s="193">
        <v>0</v>
      </c>
      <c r="O4072" s="193">
        <v>0</v>
      </c>
      <c r="P4072" s="199">
        <f t="shared" si="786"/>
        <v>5.6573399259259256E-2</v>
      </c>
      <c r="Q4072" s="240">
        <v>0.98878255999999998</v>
      </c>
      <c r="R4072" s="99">
        <v>0.67848154999999999</v>
      </c>
      <c r="S4072" s="99">
        <v>0.26411279999999998</v>
      </c>
      <c r="T4072" s="99">
        <v>4.6703000000000002E-7</v>
      </c>
      <c r="U4072" s="99">
        <v>1.1528E-2</v>
      </c>
      <c r="V4072" s="99">
        <v>1.067574E-2</v>
      </c>
      <c r="W4072" s="99">
        <v>2.3983999999999998E-2</v>
      </c>
      <c r="X4072" s="241">
        <f t="shared" si="787"/>
        <v>5.3508550638406002E-3</v>
      </c>
      <c r="Y4072" s="241">
        <f t="shared" si="788"/>
        <v>2.4594871999600002E-3</v>
      </c>
      <c r="Z4072" s="241">
        <f t="shared" si="789"/>
        <v>1.1906629433806001E-3</v>
      </c>
      <c r="AA4072" s="241">
        <f t="shared" si="790"/>
        <v>1.7007049204999999E-3</v>
      </c>
      <c r="AB4072" s="258">
        <v>1.5680271000000001E-3</v>
      </c>
      <c r="AC4072" s="258">
        <v>1.6343559999999999E-7</v>
      </c>
      <c r="AD4072" s="258">
        <v>4.8218068000000002E-4</v>
      </c>
      <c r="AE4072" s="258">
        <v>1.6342075999999999E-7</v>
      </c>
      <c r="AF4072" s="258">
        <v>4.0141813999999999E-4</v>
      </c>
      <c r="AG4072" s="258">
        <v>7.5344236000000003E-6</v>
      </c>
      <c r="AH4072" s="258">
        <v>1.0262759E-3</v>
      </c>
      <c r="AI4072" s="258">
        <v>2.1522436000000001E-6</v>
      </c>
      <c r="AJ4072" s="258">
        <v>5.2268020000000001E-6</v>
      </c>
      <c r="AK4072" s="258">
        <v>1.2130758999999999E-6</v>
      </c>
      <c r="AL4072" s="258">
        <v>4.5538523999999999E-7</v>
      </c>
      <c r="AM4072" s="258">
        <v>1.3876406E-9</v>
      </c>
      <c r="AN4072" s="258">
        <v>2.4629581E-5</v>
      </c>
      <c r="AO4072" s="258">
        <v>9.3516553999999999E-5</v>
      </c>
      <c r="AP4072" s="258">
        <v>3.7192013999999997E-5</v>
      </c>
      <c r="AQ4072" s="258">
        <v>2.4399205E-6</v>
      </c>
      <c r="AR4072" s="258">
        <v>1.698265E-3</v>
      </c>
      <c r="AT4072" s="193"/>
      <c r="AU4072" s="193"/>
      <c r="AV4072" s="193"/>
      <c r="AW4072" s="193"/>
      <c r="AX4072" s="193"/>
      <c r="AY4072" s="193"/>
      <c r="AZ4072" s="193"/>
      <c r="BA4072" s="193"/>
      <c r="BB4072" s="193"/>
      <c r="BC4072" s="193"/>
      <c r="BD4072" s="193"/>
      <c r="BE4072" s="315"/>
      <c r="BF4072" s="315"/>
      <c r="BG4072" s="315"/>
      <c r="BH4072" s="315"/>
      <c r="BI4072" s="315"/>
      <c r="BJ4072" s="315"/>
      <c r="BK4072" s="315"/>
    </row>
    <row r="4073" spans="1:63" x14ac:dyDescent="0.25">
      <c r="A4073" s="43"/>
      <c r="B4073" s="43" t="s">
        <v>3966</v>
      </c>
      <c r="C4073" s="25" t="s">
        <v>6507</v>
      </c>
      <c r="D4073" s="193">
        <v>5.0156834999999997E-3</v>
      </c>
      <c r="E4073" s="193">
        <v>2.7806735000000002E-3</v>
      </c>
      <c r="F4073" s="193">
        <v>8.5217051999999995E-4</v>
      </c>
      <c r="G4073" s="193">
        <v>9.5198622E-5</v>
      </c>
      <c r="H4073" s="193">
        <v>2.4104489999999999E-5</v>
      </c>
      <c r="I4073" s="193">
        <v>2.3066146000000001E-4</v>
      </c>
      <c r="J4073" s="193">
        <v>1.0059539E-4</v>
      </c>
      <c r="K4073" s="193">
        <v>3.6366509E-6</v>
      </c>
      <c r="L4073" s="193">
        <v>9.2864282999999997E-4</v>
      </c>
      <c r="M4073" s="193">
        <v>0</v>
      </c>
      <c r="N4073" s="193">
        <v>0</v>
      </c>
      <c r="O4073" s="193">
        <v>0</v>
      </c>
      <c r="P4073" s="199">
        <f t="shared" si="786"/>
        <v>2.059758148148148E-2</v>
      </c>
      <c r="Q4073" s="240">
        <v>1.2329839</v>
      </c>
      <c r="R4073" s="99">
        <v>0.25309363000000001</v>
      </c>
      <c r="S4073" s="99">
        <v>0.92411200000000004</v>
      </c>
      <c r="T4073" s="99">
        <v>3.2277999999999998E-7</v>
      </c>
      <c r="U4073" s="99">
        <v>6.5839000000000002E-3</v>
      </c>
      <c r="V4073" s="99">
        <v>9.0005100000000002E-4</v>
      </c>
      <c r="W4073" s="99">
        <v>4.8293999999999997E-2</v>
      </c>
      <c r="X4073" s="241">
        <f t="shared" si="787"/>
        <v>2.1714795434590499E-3</v>
      </c>
      <c r="Y4073" s="241">
        <f t="shared" si="788"/>
        <v>1.0265698896999998E-3</v>
      </c>
      <c r="Z4073" s="241">
        <f t="shared" si="789"/>
        <v>5.0892999685904993E-4</v>
      </c>
      <c r="AA4073" s="241">
        <f t="shared" si="790"/>
        <v>6.3597965690000006E-4</v>
      </c>
      <c r="AB4073" s="258">
        <v>5.7090153000000001E-4</v>
      </c>
      <c r="AC4073" s="258">
        <v>7.8130629000000004E-8</v>
      </c>
      <c r="AD4073" s="258">
        <v>1.4533551000000001E-4</v>
      </c>
      <c r="AE4073" s="258">
        <v>8.0221070999999994E-8</v>
      </c>
      <c r="AF4073" s="258">
        <v>2.7888088999999998E-4</v>
      </c>
      <c r="AG4073" s="258">
        <v>3.1293608000000003E-5</v>
      </c>
      <c r="AH4073" s="258">
        <v>3.7366432999999999E-4</v>
      </c>
      <c r="AI4073" s="258">
        <v>1.3300699000000001E-6</v>
      </c>
      <c r="AJ4073" s="258">
        <v>8.1851583000000001E-7</v>
      </c>
      <c r="AK4073" s="258">
        <v>9.0462628999999996E-7</v>
      </c>
      <c r="AL4073" s="258">
        <v>1.167428E-7</v>
      </c>
      <c r="AM4073" s="258">
        <v>3.9103904999999998E-10</v>
      </c>
      <c r="AN4073" s="258">
        <v>1.4760468E-5</v>
      </c>
      <c r="AO4073" s="258">
        <v>9.2597772999999996E-5</v>
      </c>
      <c r="AP4073" s="258">
        <v>2.4737079999999999E-5</v>
      </c>
      <c r="AQ4073" s="258">
        <v>2.5495168999999998E-6</v>
      </c>
      <c r="AR4073" s="258">
        <v>6.3343014000000002E-4</v>
      </c>
      <c r="AT4073" s="193"/>
      <c r="AU4073" s="193"/>
      <c r="AV4073" s="193"/>
      <c r="AW4073" s="193"/>
      <c r="AX4073" s="193"/>
      <c r="AY4073" s="193"/>
      <c r="AZ4073" s="193"/>
      <c r="BA4073" s="193"/>
      <c r="BB4073" s="193"/>
      <c r="BC4073" s="193"/>
      <c r="BD4073" s="193"/>
      <c r="BE4073" s="315"/>
      <c r="BF4073" s="315"/>
      <c r="BG4073" s="315"/>
      <c r="BH4073" s="315"/>
      <c r="BI4073" s="315"/>
      <c r="BJ4073" s="315"/>
      <c r="BK4073" s="315"/>
    </row>
    <row r="4074" spans="1:63" x14ac:dyDescent="0.25">
      <c r="A4074" s="43"/>
      <c r="B4074" s="43" t="s">
        <v>3966</v>
      </c>
      <c r="C4074" s="5" t="s">
        <v>6508</v>
      </c>
      <c r="D4074" s="172">
        <v>8.1285846000000005E-3</v>
      </c>
      <c r="E4074" s="172">
        <v>5.2880232999999999E-3</v>
      </c>
      <c r="F4074" s="172">
        <v>1.5314517999999999E-3</v>
      </c>
      <c r="G4074" s="172">
        <v>1.2169535E-4</v>
      </c>
      <c r="H4074" s="172">
        <v>2.9368625E-5</v>
      </c>
      <c r="I4074" s="172">
        <v>2.3339119E-4</v>
      </c>
      <c r="J4074" s="172">
        <v>9.4210612999999998E-5</v>
      </c>
      <c r="K4074" s="172">
        <v>3.6418914E-6</v>
      </c>
      <c r="L4074" s="172">
        <v>8.2680187000000005E-4</v>
      </c>
      <c r="M4074" s="172">
        <v>0</v>
      </c>
      <c r="N4074" s="172">
        <v>0</v>
      </c>
      <c r="O4074" s="172">
        <v>0</v>
      </c>
      <c r="P4074" s="199">
        <f t="shared" si="786"/>
        <v>3.9170542962962962E-2</v>
      </c>
      <c r="Q4074" s="233">
        <v>0.66790486999999998</v>
      </c>
      <c r="R4074" s="96">
        <v>0.52815224000000005</v>
      </c>
      <c r="S4074" s="96">
        <v>9.1436799999999999E-2</v>
      </c>
      <c r="T4074" s="96">
        <v>5.1908999999999997E-7</v>
      </c>
      <c r="U4074" s="96">
        <v>3.5657000000000002E-3</v>
      </c>
      <c r="V4074" s="96">
        <v>1.4426129999999999E-3</v>
      </c>
      <c r="W4074" s="96">
        <v>4.3306999999999998E-2</v>
      </c>
      <c r="X4074" s="241">
        <f t="shared" si="787"/>
        <v>3.7600058788110399E-3</v>
      </c>
      <c r="Y4074" s="241">
        <f t="shared" si="788"/>
        <v>1.6018124017400002E-3</v>
      </c>
      <c r="Z4074" s="241">
        <f t="shared" si="789"/>
        <v>8.3312300117104E-4</v>
      </c>
      <c r="AA4074" s="241">
        <f t="shared" si="790"/>
        <v>1.3250704759E-3</v>
      </c>
      <c r="AB4074" s="241">
        <v>1.0856912E-3</v>
      </c>
      <c r="AC4074" s="241">
        <v>1.8194923E-7</v>
      </c>
      <c r="AD4074" s="241">
        <v>1.3197529999999999E-4</v>
      </c>
      <c r="AE4074" s="241">
        <v>1.2633581E-7</v>
      </c>
      <c r="AF4074" s="241">
        <v>3.8082715999999999E-4</v>
      </c>
      <c r="AG4074" s="241">
        <v>3.0104566999999999E-6</v>
      </c>
      <c r="AH4074" s="241">
        <v>7.1059537999999995E-4</v>
      </c>
      <c r="AI4074" s="241">
        <v>2.4345367999999998E-6</v>
      </c>
      <c r="AJ4074" s="241">
        <v>1.0370310999999999E-6</v>
      </c>
      <c r="AK4074" s="241">
        <v>1.0007438000000001E-6</v>
      </c>
      <c r="AL4074" s="241">
        <v>1.2340153E-7</v>
      </c>
      <c r="AM4074" s="241">
        <v>4.0894104000000002E-10</v>
      </c>
      <c r="AN4074" s="241">
        <v>1.3804168E-5</v>
      </c>
      <c r="AO4074" s="241">
        <v>6.7353726000000003E-5</v>
      </c>
      <c r="AP4074" s="241">
        <v>3.6773604999999997E-5</v>
      </c>
      <c r="AQ4074" s="241">
        <v>2.1990759000000001E-6</v>
      </c>
      <c r="AR4074" s="241">
        <v>1.3228713999999999E-3</v>
      </c>
      <c r="AT4074" s="193"/>
      <c r="AU4074" s="193"/>
      <c r="AV4074" s="193"/>
      <c r="AW4074" s="193"/>
      <c r="AX4074" s="193"/>
      <c r="AY4074" s="193"/>
      <c r="AZ4074" s="193"/>
      <c r="BA4074" s="193"/>
      <c r="BB4074" s="193"/>
      <c r="BC4074" s="193"/>
      <c r="BD4074" s="193"/>
      <c r="BE4074" s="315"/>
      <c r="BF4074" s="315"/>
      <c r="BG4074" s="315"/>
      <c r="BH4074" s="315"/>
      <c r="BI4074" s="315"/>
      <c r="BJ4074" s="315"/>
      <c r="BK4074" s="315"/>
    </row>
    <row r="4075" spans="1:63" x14ac:dyDescent="0.25">
      <c r="A4075" s="43"/>
      <c r="B4075" s="43" t="s">
        <v>3966</v>
      </c>
      <c r="C4075" s="25" t="s">
        <v>2528</v>
      </c>
      <c r="D4075" s="193">
        <v>8.7691020000000008E-3</v>
      </c>
      <c r="E4075" s="193">
        <v>5.3250631999999997E-3</v>
      </c>
      <c r="F4075" s="193">
        <v>1.7624596000000001E-3</v>
      </c>
      <c r="G4075" s="193">
        <v>2.8726837999999997E-4</v>
      </c>
      <c r="H4075" s="193">
        <v>3.4587657000000003E-5</v>
      </c>
      <c r="I4075" s="193">
        <v>3.4784234E-4</v>
      </c>
      <c r="J4075" s="193">
        <v>1.0966792E-4</v>
      </c>
      <c r="K4075" s="193">
        <v>4.1076422E-6</v>
      </c>
      <c r="L4075" s="193">
        <v>8.9810528999999999E-4</v>
      </c>
      <c r="M4075" s="193">
        <v>0</v>
      </c>
      <c r="N4075" s="193">
        <v>0</v>
      </c>
      <c r="O4075" s="193">
        <v>0</v>
      </c>
      <c r="P4075" s="199">
        <f t="shared" si="786"/>
        <v>3.9444912592592585E-2</v>
      </c>
      <c r="Q4075" s="240">
        <v>0.75072936999999995</v>
      </c>
      <c r="R4075" s="99">
        <v>0.50317754000000003</v>
      </c>
      <c r="S4075" s="99">
        <v>0.2085496</v>
      </c>
      <c r="T4075" s="99">
        <v>4.8014000000000001E-7</v>
      </c>
      <c r="U4075" s="99">
        <v>7.6709999999999999E-3</v>
      </c>
      <c r="V4075" s="99">
        <v>3.4587480000000002E-3</v>
      </c>
      <c r="W4075" s="99">
        <v>2.7872000000000001E-2</v>
      </c>
      <c r="X4075" s="241">
        <f t="shared" si="787"/>
        <v>3.91582278259905E-3</v>
      </c>
      <c r="Y4075" s="241">
        <f t="shared" si="788"/>
        <v>1.8277722752600002E-3</v>
      </c>
      <c r="Z4075" s="241">
        <f t="shared" si="789"/>
        <v>8.2619284103905004E-4</v>
      </c>
      <c r="AA4075" s="241">
        <f t="shared" si="790"/>
        <v>1.2618576662999999E-3</v>
      </c>
      <c r="AB4075" s="258">
        <v>1.0933167E-3</v>
      </c>
      <c r="AC4075" s="258">
        <v>1.4530536E-7</v>
      </c>
      <c r="AD4075" s="258">
        <v>2.6394634999999999E-4</v>
      </c>
      <c r="AE4075" s="258">
        <v>1.740212E-7</v>
      </c>
      <c r="AF4075" s="258">
        <v>4.6350146000000001E-4</v>
      </c>
      <c r="AG4075" s="258">
        <v>6.6884387000000004E-6</v>
      </c>
      <c r="AH4075" s="258">
        <v>7.1558706000000004E-4</v>
      </c>
      <c r="AI4075" s="258">
        <v>2.7239540000000001E-6</v>
      </c>
      <c r="AJ4075" s="258">
        <v>2.5190948999999999E-6</v>
      </c>
      <c r="AK4075" s="258">
        <v>1.1268522E-6</v>
      </c>
      <c r="AL4075" s="258">
        <v>2.4860230000000002E-7</v>
      </c>
      <c r="AM4075" s="258">
        <v>7.7863905000000002E-10</v>
      </c>
      <c r="AN4075" s="258">
        <v>1.7854969E-5</v>
      </c>
      <c r="AO4075" s="258">
        <v>5.1970552999999998E-5</v>
      </c>
      <c r="AP4075" s="258">
        <v>3.4160976999999997E-5</v>
      </c>
      <c r="AQ4075" s="258">
        <v>2.4517663000000001E-6</v>
      </c>
      <c r="AR4075" s="258">
        <v>1.2594059E-3</v>
      </c>
      <c r="AT4075" s="193"/>
      <c r="AU4075" s="193"/>
      <c r="AV4075" s="193"/>
      <c r="AW4075" s="193"/>
      <c r="AX4075" s="193"/>
      <c r="AY4075" s="193"/>
      <c r="AZ4075" s="193"/>
      <c r="BA4075" s="193"/>
      <c r="BB4075" s="193"/>
      <c r="BC4075" s="193"/>
      <c r="BD4075" s="193"/>
      <c r="BE4075" s="315"/>
      <c r="BF4075" s="315"/>
      <c r="BG4075" s="315"/>
      <c r="BH4075" s="315"/>
      <c r="BI4075" s="315"/>
      <c r="BJ4075" s="315"/>
      <c r="BK4075" s="315"/>
    </row>
    <row r="4076" spans="1:63" x14ac:dyDescent="0.25">
      <c r="A4076" s="43"/>
      <c r="B4076" s="43" t="s">
        <v>569</v>
      </c>
      <c r="C4076" s="5" t="s">
        <v>6509</v>
      </c>
      <c r="D4076" s="172">
        <v>1.1290981E-2</v>
      </c>
      <c r="E4076" s="172">
        <v>8.5835315999999995E-3</v>
      </c>
      <c r="F4076" s="172">
        <v>8.9386458999999999E-4</v>
      </c>
      <c r="G4076" s="172">
        <v>8.3928444999999997E-4</v>
      </c>
      <c r="H4076" s="172">
        <v>2.2368089999999999E-5</v>
      </c>
      <c r="I4076" s="172">
        <v>2.3856199000000001E-4</v>
      </c>
      <c r="J4076" s="172">
        <v>8.3194699000000002E-5</v>
      </c>
      <c r="K4076" s="172">
        <v>3.4865680000000002E-6</v>
      </c>
      <c r="L4076" s="172">
        <v>6.2668890999999997E-4</v>
      </c>
      <c r="M4076" s="172">
        <v>0</v>
      </c>
      <c r="N4076" s="172">
        <v>0</v>
      </c>
      <c r="O4076" s="172">
        <v>0</v>
      </c>
      <c r="P4076" s="199">
        <f t="shared" si="786"/>
        <v>6.3581715555555543E-2</v>
      </c>
      <c r="Q4076" s="233">
        <v>1.0881662000000001</v>
      </c>
      <c r="R4076" s="96">
        <v>0.72758856000000005</v>
      </c>
      <c r="S4076" s="96">
        <v>0.31058160000000001</v>
      </c>
      <c r="T4076" s="96">
        <v>4.2086000000000002E-7</v>
      </c>
      <c r="U4076" s="96">
        <v>1.4300999999999999E-2</v>
      </c>
      <c r="V4076" s="96">
        <v>1.5151619999999999E-2</v>
      </c>
      <c r="W4076" s="96">
        <v>2.0542999999999999E-2</v>
      </c>
      <c r="X4076" s="241">
        <f t="shared" si="787"/>
        <v>6.0076798088026994E-3</v>
      </c>
      <c r="Y4076" s="241">
        <f t="shared" si="788"/>
        <v>2.7832475495099995E-3</v>
      </c>
      <c r="Z4076" s="241">
        <f t="shared" si="789"/>
        <v>1.3998576491926996E-3</v>
      </c>
      <c r="AA4076" s="241">
        <f t="shared" si="790"/>
        <v>1.8245746100999998E-3</v>
      </c>
      <c r="AB4076" s="241">
        <v>1.7622353999999999E-3</v>
      </c>
      <c r="AC4076" s="241">
        <v>1.3378487000000001E-7</v>
      </c>
      <c r="AD4076" s="241">
        <v>7.2202933999999995E-4</v>
      </c>
      <c r="AE4076" s="241">
        <v>7.5526640000000003E-8</v>
      </c>
      <c r="AF4076" s="241">
        <v>2.9023138000000001E-4</v>
      </c>
      <c r="AG4076" s="241">
        <v>8.542118E-6</v>
      </c>
      <c r="AH4076" s="241">
        <v>1.1533744999999999E-3</v>
      </c>
      <c r="AI4076" s="241">
        <v>1.4070484000000001E-6</v>
      </c>
      <c r="AJ4076" s="241">
        <v>7.4867314000000002E-6</v>
      </c>
      <c r="AK4076" s="241">
        <v>1.0747672000000001E-6</v>
      </c>
      <c r="AL4076" s="241">
        <v>6.2958779999999998E-7</v>
      </c>
      <c r="AM4076" s="241">
        <v>1.9143927000000001E-9</v>
      </c>
      <c r="AN4076" s="241">
        <v>2.3526386000000001E-5</v>
      </c>
      <c r="AO4076" s="241">
        <v>1.4711592999999999E-4</v>
      </c>
      <c r="AP4076" s="241">
        <v>6.5240784000000003E-5</v>
      </c>
      <c r="AQ4076" s="241">
        <v>2.7638100999999999E-6</v>
      </c>
      <c r="AR4076" s="241">
        <v>1.8218107999999999E-3</v>
      </c>
      <c r="AT4076" s="193"/>
      <c r="AU4076" s="193"/>
      <c r="AV4076" s="193"/>
      <c r="AW4076" s="193"/>
      <c r="AX4076" s="193"/>
      <c r="AY4076" s="193"/>
      <c r="AZ4076" s="193"/>
      <c r="BA4076" s="193"/>
      <c r="BB4076" s="193"/>
      <c r="BC4076" s="193"/>
      <c r="BD4076" s="193"/>
      <c r="BE4076" s="315"/>
      <c r="BF4076" s="315"/>
      <c r="BG4076" s="315"/>
      <c r="BH4076" s="315"/>
      <c r="BI4076" s="315"/>
      <c r="BJ4076" s="315"/>
      <c r="BK4076" s="315"/>
    </row>
    <row r="4077" spans="1:63" x14ac:dyDescent="0.25">
      <c r="A4077" s="43"/>
      <c r="B4077" s="43" t="s">
        <v>569</v>
      </c>
      <c r="C4077" s="5" t="s">
        <v>6510</v>
      </c>
      <c r="D4077" s="172">
        <v>3.8725487999999998E-3</v>
      </c>
      <c r="E4077" s="172">
        <v>2.2063276999999999E-3</v>
      </c>
      <c r="F4077" s="172">
        <v>6.2784381000000002E-4</v>
      </c>
      <c r="G4077" s="172">
        <v>1.1983597999999999E-4</v>
      </c>
      <c r="H4077" s="172">
        <v>1.6984058000000001E-5</v>
      </c>
      <c r="I4077" s="172">
        <v>1.9011118000000001E-4</v>
      </c>
      <c r="J4077" s="172">
        <v>8.4751859999999995E-5</v>
      </c>
      <c r="K4077" s="172">
        <v>2.6700149000000001E-6</v>
      </c>
      <c r="L4077" s="172">
        <v>6.2402417000000001E-4</v>
      </c>
      <c r="M4077" s="172">
        <v>0</v>
      </c>
      <c r="N4077" s="172">
        <v>0</v>
      </c>
      <c r="O4077" s="172">
        <v>0</v>
      </c>
      <c r="P4077" s="199">
        <f t="shared" si="786"/>
        <v>1.6343168148148148E-2</v>
      </c>
      <c r="Q4077" s="233">
        <v>1.1540668000000001</v>
      </c>
      <c r="R4077" s="96">
        <v>0.19128903</v>
      </c>
      <c r="S4077" s="96">
        <v>0.91532000000000002</v>
      </c>
      <c r="T4077" s="96">
        <v>3.3257999999999998E-7</v>
      </c>
      <c r="U4077" s="96">
        <v>5.5525000000000001E-3</v>
      </c>
      <c r="V4077" s="96">
        <v>9.6598099999999998E-4</v>
      </c>
      <c r="W4077" s="96">
        <v>4.0939000000000003E-2</v>
      </c>
      <c r="X4077" s="241">
        <f t="shared" si="787"/>
        <v>1.92705376699457E-3</v>
      </c>
      <c r="Y4077" s="241">
        <f t="shared" si="788"/>
        <v>9.3885619005399995E-4</v>
      </c>
      <c r="Z4077" s="241">
        <f t="shared" si="789"/>
        <v>5.0648673674057014E-4</v>
      </c>
      <c r="AA4077" s="241">
        <f t="shared" si="790"/>
        <v>4.8171084020000001E-4</v>
      </c>
      <c r="AB4077" s="241">
        <v>4.5297524000000001E-4</v>
      </c>
      <c r="AC4077" s="241">
        <v>5.1780249999999998E-8</v>
      </c>
      <c r="AD4077" s="241">
        <v>2.1638711000000001E-4</v>
      </c>
      <c r="AE4077" s="241">
        <v>4.8999803999999999E-8</v>
      </c>
      <c r="AF4077" s="241">
        <v>2.3838339000000001E-4</v>
      </c>
      <c r="AG4077" s="241">
        <v>3.100967E-5</v>
      </c>
      <c r="AH4077" s="241">
        <v>2.9647781999999999E-4</v>
      </c>
      <c r="AI4077" s="241">
        <v>1.0045605E-6</v>
      </c>
      <c r="AJ4077" s="241">
        <v>1.0528646E-6</v>
      </c>
      <c r="AK4077" s="241">
        <v>6.8666787000000005E-7</v>
      </c>
      <c r="AL4077" s="241">
        <v>1.3161800000000001E-7</v>
      </c>
      <c r="AM4077" s="241">
        <v>4.4487056999999999E-10</v>
      </c>
      <c r="AN4077" s="241">
        <v>7.9968269E-6</v>
      </c>
      <c r="AO4077" s="241">
        <v>1.4153158000000001E-4</v>
      </c>
      <c r="AP4077" s="241">
        <v>5.7604354000000001E-5</v>
      </c>
      <c r="AQ4077" s="241">
        <v>2.8196402000000002E-6</v>
      </c>
      <c r="AR4077" s="241">
        <v>4.7889120000000002E-4</v>
      </c>
      <c r="AT4077" s="193"/>
      <c r="AU4077" s="193"/>
      <c r="AV4077" s="193"/>
      <c r="AW4077" s="193"/>
      <c r="AX4077" s="193"/>
      <c r="AY4077" s="193"/>
      <c r="AZ4077" s="193"/>
      <c r="BA4077" s="193"/>
      <c r="BB4077" s="193"/>
      <c r="BC4077" s="193"/>
      <c r="BD4077" s="193"/>
      <c r="BE4077" s="315"/>
      <c r="BF4077" s="315"/>
      <c r="BG4077" s="315"/>
      <c r="BH4077" s="315"/>
      <c r="BI4077" s="315"/>
      <c r="BJ4077" s="315"/>
      <c r="BK4077" s="315"/>
    </row>
    <row r="4078" spans="1:63" x14ac:dyDescent="0.25">
      <c r="A4078" s="43"/>
      <c r="B4078" s="43" t="s">
        <v>569</v>
      </c>
      <c r="C4078" s="5" t="s">
        <v>6511</v>
      </c>
      <c r="D4078" s="172">
        <v>1.0979769E-2</v>
      </c>
      <c r="E4078" s="172">
        <v>7.7307901E-3</v>
      </c>
      <c r="F4078" s="172">
        <v>2.0216322999999999E-3</v>
      </c>
      <c r="G4078" s="172">
        <v>2.1315451999999999E-4</v>
      </c>
      <c r="H4078" s="172">
        <v>3.0317745999999999E-5</v>
      </c>
      <c r="I4078" s="172">
        <v>2.6903027000000002E-4</v>
      </c>
      <c r="J4078" s="172">
        <v>1.0471292000000001E-4</v>
      </c>
      <c r="K4078" s="172">
        <v>3.6583315000000001E-6</v>
      </c>
      <c r="L4078" s="172">
        <v>6.0647238000000004E-4</v>
      </c>
      <c r="M4078" s="172">
        <v>0</v>
      </c>
      <c r="N4078" s="172">
        <v>0</v>
      </c>
      <c r="O4078" s="172">
        <v>0</v>
      </c>
      <c r="P4078" s="199">
        <f t="shared" si="786"/>
        <v>5.7265111851851846E-2</v>
      </c>
      <c r="Q4078" s="233">
        <v>0.94117702000000003</v>
      </c>
      <c r="R4078" s="96">
        <v>0.76721035000000004</v>
      </c>
      <c r="S4078" s="96">
        <v>0.101976</v>
      </c>
      <c r="T4078" s="96">
        <v>7.6746000000000002E-7</v>
      </c>
      <c r="U4078" s="96">
        <v>3.8287999999999998E-3</v>
      </c>
      <c r="V4078" s="96">
        <v>2.4970999999999999E-3</v>
      </c>
      <c r="W4078" s="96">
        <v>6.5664E-2</v>
      </c>
      <c r="X4078" s="241">
        <f t="shared" si="787"/>
        <v>5.5395530933766198E-3</v>
      </c>
      <c r="Y4078" s="241">
        <f t="shared" si="788"/>
        <v>2.32832408887E-3</v>
      </c>
      <c r="Z4078" s="241">
        <f t="shared" si="789"/>
        <v>1.2860840424066202E-3</v>
      </c>
      <c r="AA4078" s="241">
        <f t="shared" si="790"/>
        <v>1.9251449620999999E-3</v>
      </c>
      <c r="AB4078" s="241">
        <v>1.5871965999999999E-3</v>
      </c>
      <c r="AC4078" s="241">
        <v>2.5581264999999999E-7</v>
      </c>
      <c r="AD4078" s="241">
        <v>2.6338620999999998E-4</v>
      </c>
      <c r="AE4078" s="241">
        <v>1.2840591999999999E-7</v>
      </c>
      <c r="AF4078" s="241">
        <v>4.7401791000000002E-4</v>
      </c>
      <c r="AG4078" s="241">
        <v>3.3391502999999999E-6</v>
      </c>
      <c r="AH4078" s="241">
        <v>1.0388283E-3</v>
      </c>
      <c r="AI4078" s="241">
        <v>3.2995795999999998E-6</v>
      </c>
      <c r="AJ4078" s="241">
        <v>1.8504769E-6</v>
      </c>
      <c r="AK4078" s="241">
        <v>1.1733226000000001E-6</v>
      </c>
      <c r="AL4078" s="241">
        <v>1.9172913999999999E-7</v>
      </c>
      <c r="AM4078" s="241">
        <v>6.3716662000000002E-10</v>
      </c>
      <c r="AN4078" s="241">
        <v>1.0212509000000001E-5</v>
      </c>
      <c r="AO4078" s="241">
        <v>1.4470518999999999E-4</v>
      </c>
      <c r="AP4078" s="241">
        <v>8.5822297999999994E-5</v>
      </c>
      <c r="AQ4078" s="241">
        <v>2.7332620999999999E-6</v>
      </c>
      <c r="AR4078" s="241">
        <v>1.9224117E-3</v>
      </c>
      <c r="AT4078" s="193"/>
      <c r="AU4078" s="193"/>
      <c r="AV4078" s="193"/>
      <c r="AW4078" s="193"/>
      <c r="AX4078" s="193"/>
      <c r="AY4078" s="193"/>
      <c r="AZ4078" s="193"/>
      <c r="BA4078" s="193"/>
      <c r="BB4078" s="193"/>
      <c r="BC4078" s="193"/>
      <c r="BD4078" s="193"/>
      <c r="BE4078" s="315"/>
      <c r="BF4078" s="315"/>
      <c r="BG4078" s="315"/>
      <c r="BH4078" s="315"/>
      <c r="BI4078" s="315"/>
      <c r="BJ4078" s="315"/>
      <c r="BK4078" s="315"/>
    </row>
    <row r="4079" spans="1:63" x14ac:dyDescent="0.25">
      <c r="A4079" s="43"/>
      <c r="B4079" s="43" t="s">
        <v>569</v>
      </c>
      <c r="C4079" s="5" t="s">
        <v>6512</v>
      </c>
      <c r="D4079" s="172">
        <v>1.7036229E-3</v>
      </c>
      <c r="E4079" s="172">
        <v>9.5129218E-4</v>
      </c>
      <c r="F4079" s="172">
        <v>2.2669948E-4</v>
      </c>
      <c r="G4079" s="172">
        <v>3.7447994999999998E-5</v>
      </c>
      <c r="H4079" s="172">
        <v>1.1505073E-5</v>
      </c>
      <c r="I4079" s="172">
        <v>8.6767750000000003E-5</v>
      </c>
      <c r="J4079" s="172">
        <v>4.8079532E-5</v>
      </c>
      <c r="K4079" s="172">
        <v>1.9671408999999999E-6</v>
      </c>
      <c r="L4079" s="172">
        <v>3.3986376999999999E-4</v>
      </c>
      <c r="M4079" s="172">
        <v>0</v>
      </c>
      <c r="N4079" s="172">
        <v>0</v>
      </c>
      <c r="O4079" s="172">
        <v>0</v>
      </c>
      <c r="P4079" s="199">
        <f t="shared" si="786"/>
        <v>7.0466087407407407E-3</v>
      </c>
      <c r="Q4079" s="233">
        <v>0.63288414000000004</v>
      </c>
      <c r="R4079" s="96">
        <v>8.2164174000000006E-2</v>
      </c>
      <c r="S4079" s="96">
        <v>0.3288992</v>
      </c>
      <c r="T4079" s="96">
        <v>2.5078000000000003E-7</v>
      </c>
      <c r="U4079" s="96">
        <v>1.224E-3</v>
      </c>
      <c r="V4079" s="96">
        <v>2.5651500000000002E-4</v>
      </c>
      <c r="W4079" s="96">
        <v>0.22034000000000001</v>
      </c>
      <c r="X4079" s="241">
        <f t="shared" si="787"/>
        <v>8.5578014034002996E-4</v>
      </c>
      <c r="Y4079" s="241">
        <f t="shared" si="788"/>
        <v>4.0738427224300001E-4</v>
      </c>
      <c r="Z4079" s="241">
        <f t="shared" si="789"/>
        <v>2.4180590682702999E-4</v>
      </c>
      <c r="AA4079" s="241">
        <f t="shared" si="790"/>
        <v>2.0658996126999998E-4</v>
      </c>
      <c r="AB4079" s="241">
        <v>1.9527742E-4</v>
      </c>
      <c r="AC4079" s="241">
        <v>3.1957845999999998E-8</v>
      </c>
      <c r="AD4079" s="241">
        <v>6.2836984000000005E-5</v>
      </c>
      <c r="AE4079" s="241">
        <v>2.3045397E-8</v>
      </c>
      <c r="AF4079" s="241">
        <v>1.3820065E-4</v>
      </c>
      <c r="AG4079" s="241">
        <v>1.1014215E-5</v>
      </c>
      <c r="AH4079" s="241">
        <v>1.2781317E-4</v>
      </c>
      <c r="AI4079" s="241">
        <v>3.5516236999999998E-7</v>
      </c>
      <c r="AJ4079" s="241">
        <v>3.2280614999999997E-7</v>
      </c>
      <c r="AK4079" s="241">
        <v>2.4806296999999999E-7</v>
      </c>
      <c r="AL4079" s="241">
        <v>4.6077985000000003E-8</v>
      </c>
      <c r="AM4079" s="241">
        <v>1.5155203E-10</v>
      </c>
      <c r="AN4079" s="241">
        <v>3.6063758000000002E-6</v>
      </c>
      <c r="AO4079" s="241">
        <v>9.4191049999999997E-5</v>
      </c>
      <c r="AP4079" s="241">
        <v>1.522305E-5</v>
      </c>
      <c r="AQ4079" s="241">
        <v>9.5703127000000004E-7</v>
      </c>
      <c r="AR4079" s="241">
        <v>2.0563293E-4</v>
      </c>
      <c r="AT4079" s="193"/>
      <c r="AU4079" s="193"/>
      <c r="AV4079" s="193"/>
      <c r="AW4079" s="193"/>
      <c r="AX4079" s="193"/>
      <c r="AY4079" s="193"/>
      <c r="AZ4079" s="193"/>
      <c r="BA4079" s="193"/>
      <c r="BB4079" s="193"/>
      <c r="BC4079" s="193"/>
      <c r="BD4079" s="193"/>
      <c r="BE4079" s="315"/>
      <c r="BF4079" s="315"/>
      <c r="BG4079" s="315"/>
      <c r="BH4079" s="315"/>
      <c r="BI4079" s="315"/>
      <c r="BJ4079" s="315"/>
      <c r="BK4079" s="315"/>
    </row>
    <row r="4080" spans="1:63" x14ac:dyDescent="0.25">
      <c r="A4080" s="43"/>
      <c r="B4080" s="43" t="s">
        <v>569</v>
      </c>
      <c r="C4080" s="5" t="s">
        <v>6513</v>
      </c>
      <c r="D4080" s="172">
        <v>2.3519344000000001E-3</v>
      </c>
      <c r="E4080" s="172">
        <v>1.2544622999999999E-3</v>
      </c>
      <c r="F4080" s="172">
        <v>3.0026537000000001E-4</v>
      </c>
      <c r="G4080" s="172">
        <v>5.2930570000000002E-5</v>
      </c>
      <c r="H4080" s="172">
        <v>1.5088140999999999E-5</v>
      </c>
      <c r="I4080" s="172">
        <v>1.0867036E-4</v>
      </c>
      <c r="J4080" s="172">
        <v>5.9009516000000002E-5</v>
      </c>
      <c r="K4080" s="172">
        <v>2.8521617E-6</v>
      </c>
      <c r="L4080" s="172">
        <v>5.5865595999999998E-4</v>
      </c>
      <c r="M4080" s="172">
        <v>0</v>
      </c>
      <c r="N4080" s="172">
        <v>0</v>
      </c>
      <c r="O4080" s="172">
        <v>0</v>
      </c>
      <c r="P4080" s="199">
        <f t="shared" si="786"/>
        <v>9.2923133333333314E-3</v>
      </c>
      <c r="Q4080" s="233">
        <v>0.72994720000000002</v>
      </c>
      <c r="R4080" s="96">
        <v>0.11590541</v>
      </c>
      <c r="S4080" s="96">
        <v>0.36522640000000001</v>
      </c>
      <c r="T4080" s="96">
        <v>5.9363999999999996E-7</v>
      </c>
      <c r="U4080" s="96">
        <v>2.1697999999999999E-3</v>
      </c>
      <c r="V4080" s="96">
        <v>2.9499399999999997E-4</v>
      </c>
      <c r="W4080" s="96">
        <v>0.24635000000000001</v>
      </c>
      <c r="X4080" s="241">
        <f t="shared" si="787"/>
        <v>1.07847808867371E-3</v>
      </c>
      <c r="Y4080" s="241">
        <f t="shared" si="788"/>
        <v>5.0249552461899998E-4</v>
      </c>
      <c r="Z4080" s="241">
        <f t="shared" si="789"/>
        <v>2.8475970295470995E-4</v>
      </c>
      <c r="AA4080" s="241">
        <f t="shared" si="790"/>
        <v>2.912228611E-4</v>
      </c>
      <c r="AB4080" s="241">
        <v>2.5749953000000001E-4</v>
      </c>
      <c r="AC4080" s="241">
        <v>4.1591599000000001E-8</v>
      </c>
      <c r="AD4080" s="241">
        <v>8.7719113000000001E-5</v>
      </c>
      <c r="AE4080" s="241">
        <v>2.9744020000000001E-8</v>
      </c>
      <c r="AF4080" s="241">
        <v>1.4500154999999999E-4</v>
      </c>
      <c r="AG4080" s="241">
        <v>1.2203995999999999E-5</v>
      </c>
      <c r="AH4080" s="241">
        <v>1.6855046000000001E-4</v>
      </c>
      <c r="AI4080" s="241">
        <v>4.7571731999999999E-7</v>
      </c>
      <c r="AJ4080" s="241">
        <v>4.4534415000000001E-7</v>
      </c>
      <c r="AK4080" s="241">
        <v>3.6400431999999998E-7</v>
      </c>
      <c r="AL4080" s="241">
        <v>6.3448303000000001E-8</v>
      </c>
      <c r="AM4080" s="241">
        <v>2.1066170999999999E-10</v>
      </c>
      <c r="AN4080" s="241">
        <v>7.1534251999999999E-6</v>
      </c>
      <c r="AO4080" s="241">
        <v>9.0949912000000001E-5</v>
      </c>
      <c r="AP4080" s="241">
        <v>1.6757181000000001E-5</v>
      </c>
      <c r="AQ4080" s="241">
        <v>1.1588910999999999E-6</v>
      </c>
      <c r="AR4080" s="241">
        <v>2.9006396999999999E-4</v>
      </c>
      <c r="AT4080" s="193"/>
      <c r="AU4080" s="193"/>
      <c r="AV4080" s="193"/>
      <c r="AW4080" s="193"/>
      <c r="AX4080" s="193"/>
      <c r="AY4080" s="193"/>
      <c r="AZ4080" s="193"/>
      <c r="BA4080" s="193"/>
      <c r="BB4080" s="193"/>
      <c r="BC4080" s="193"/>
      <c r="BD4080" s="193"/>
      <c r="BE4080" s="315"/>
      <c r="BF4080" s="315"/>
      <c r="BG4080" s="315"/>
      <c r="BH4080" s="315"/>
      <c r="BI4080" s="315"/>
      <c r="BJ4080" s="315"/>
      <c r="BK4080" s="315"/>
    </row>
    <row r="4081" spans="1:63" x14ac:dyDescent="0.25">
      <c r="A4081" s="43"/>
      <c r="B4081" s="43" t="s">
        <v>569</v>
      </c>
      <c r="C4081" s="5" t="s">
        <v>6514</v>
      </c>
      <c r="D4081" s="172">
        <v>2.6889253000000001E-3</v>
      </c>
      <c r="E4081" s="172">
        <v>1.4619557E-3</v>
      </c>
      <c r="F4081" s="172">
        <v>3.6156467000000002E-4</v>
      </c>
      <c r="G4081" s="172">
        <v>6.8981213999999994E-5</v>
      </c>
      <c r="H4081" s="172">
        <v>1.7882476000000001E-5</v>
      </c>
      <c r="I4081" s="172">
        <v>1.4797705999999999E-4</v>
      </c>
      <c r="J4081" s="172">
        <v>7.8543113000000006E-5</v>
      </c>
      <c r="K4081" s="172">
        <v>3.0444764000000002E-6</v>
      </c>
      <c r="L4081" s="172">
        <v>5.4897656999999996E-4</v>
      </c>
      <c r="M4081" s="172">
        <v>0</v>
      </c>
      <c r="N4081" s="172">
        <v>0</v>
      </c>
      <c r="O4081" s="172">
        <v>0</v>
      </c>
      <c r="P4081" s="199">
        <f t="shared" si="786"/>
        <v>1.0829301481481481E-2</v>
      </c>
      <c r="Q4081" s="233">
        <v>1.2837666999999999</v>
      </c>
      <c r="R4081" s="96">
        <v>0.12509012</v>
      </c>
      <c r="S4081" s="96">
        <v>0.67984</v>
      </c>
      <c r="T4081" s="96">
        <v>1.1960000000000001E-6</v>
      </c>
      <c r="U4081" s="96">
        <v>4.3927000000000003E-3</v>
      </c>
      <c r="V4081" s="96">
        <v>4.2272799999999998E-4</v>
      </c>
      <c r="W4081" s="96">
        <v>0.47402</v>
      </c>
      <c r="X4081" s="241">
        <f t="shared" si="787"/>
        <v>1.35466267454213E-3</v>
      </c>
      <c r="Y4081" s="241">
        <f t="shared" si="788"/>
        <v>6.6940128406200007E-4</v>
      </c>
      <c r="Z4081" s="241">
        <f t="shared" si="789"/>
        <v>3.7036357098013E-4</v>
      </c>
      <c r="AA4081" s="241">
        <f t="shared" si="790"/>
        <v>3.148978195E-4</v>
      </c>
      <c r="AB4081" s="241">
        <v>3.0008587E-4</v>
      </c>
      <c r="AC4081" s="241">
        <v>5.1001810999999998E-8</v>
      </c>
      <c r="AD4081" s="241">
        <v>1.2972367E-4</v>
      </c>
      <c r="AE4081" s="241">
        <v>3.4561250999999998E-8</v>
      </c>
      <c r="AF4081" s="241">
        <v>2.1670490999999999E-4</v>
      </c>
      <c r="AG4081" s="241">
        <v>2.2801270999999999E-5</v>
      </c>
      <c r="AH4081" s="241">
        <v>1.9640896999999999E-4</v>
      </c>
      <c r="AI4081" s="241">
        <v>5.6976810000000004E-7</v>
      </c>
      <c r="AJ4081" s="241">
        <v>5.9694783000000002E-7</v>
      </c>
      <c r="AK4081" s="241">
        <v>4.2029680000000001E-7</v>
      </c>
      <c r="AL4081" s="241">
        <v>8.5223872999999999E-8</v>
      </c>
      <c r="AM4081" s="241">
        <v>2.8437712999999999E-10</v>
      </c>
      <c r="AN4081" s="241">
        <v>1.6201233E-5</v>
      </c>
      <c r="AO4081" s="241">
        <v>1.3261107999999999E-4</v>
      </c>
      <c r="AP4081" s="241">
        <v>2.3469767E-5</v>
      </c>
      <c r="AQ4081" s="241">
        <v>1.8120895E-6</v>
      </c>
      <c r="AR4081" s="241">
        <v>3.1308573000000001E-4</v>
      </c>
      <c r="AT4081" s="193"/>
      <c r="AU4081" s="193"/>
      <c r="AV4081" s="193"/>
      <c r="AW4081" s="193"/>
      <c r="AX4081" s="193"/>
      <c r="AY4081" s="193"/>
      <c r="AZ4081" s="193"/>
      <c r="BA4081" s="193"/>
      <c r="BB4081" s="193"/>
      <c r="BC4081" s="193"/>
      <c r="BD4081" s="193"/>
      <c r="BE4081" s="315"/>
      <c r="BF4081" s="315"/>
      <c r="BG4081" s="315"/>
      <c r="BH4081" s="315"/>
      <c r="BI4081" s="315"/>
      <c r="BJ4081" s="315"/>
      <c r="BK4081" s="315"/>
    </row>
    <row r="4082" spans="1:63" x14ac:dyDescent="0.25">
      <c r="A4082" s="45" t="s">
        <v>639</v>
      </c>
      <c r="B4082" s="45"/>
      <c r="C4082" s="43"/>
      <c r="D4082" s="199"/>
      <c r="E4082" s="199"/>
      <c r="F4082" s="199"/>
      <c r="G4082" s="199"/>
      <c r="H4082" s="199"/>
      <c r="I4082" s="199"/>
      <c r="J4082" s="199"/>
      <c r="K4082" s="199"/>
      <c r="L4082" s="199"/>
      <c r="M4082" s="199"/>
      <c r="N4082" s="199"/>
      <c r="O4082" s="199"/>
      <c r="P4082" s="199"/>
      <c r="Q4082" s="239"/>
      <c r="R4082" s="97"/>
      <c r="S4082" s="97"/>
      <c r="T4082" s="97"/>
      <c r="U4082" s="97"/>
      <c r="V4082" s="97"/>
      <c r="W4082" s="97"/>
      <c r="X4082" s="259"/>
      <c r="Y4082" s="259"/>
      <c r="Z4082" s="259"/>
      <c r="AA4082" s="258"/>
      <c r="AB4082" s="258"/>
      <c r="AC4082" s="258"/>
      <c r="AD4082" s="258"/>
      <c r="AE4082" s="258"/>
      <c r="AF4082" s="258"/>
      <c r="AG4082" s="258"/>
      <c r="AH4082" s="258"/>
      <c r="AI4082" s="258"/>
      <c r="AJ4082" s="258"/>
      <c r="AK4082" s="258"/>
      <c r="AL4082" s="258"/>
      <c r="AM4082" s="258"/>
      <c r="AN4082" s="258"/>
      <c r="AO4082" s="258"/>
      <c r="AP4082" s="258"/>
      <c r="AQ4082" s="258"/>
      <c r="AR4082" s="258"/>
      <c r="AT4082" s="193"/>
      <c r="AU4082" s="193"/>
      <c r="AV4082" s="193"/>
      <c r="AW4082" s="193"/>
      <c r="AX4082" s="193"/>
      <c r="AY4082" s="193"/>
      <c r="AZ4082" s="193"/>
      <c r="BA4082" s="193"/>
      <c r="BB4082" s="193"/>
      <c r="BC4082" s="193"/>
      <c r="BD4082" s="193"/>
      <c r="BE4082" s="315"/>
      <c r="BF4082" s="315"/>
      <c r="BG4082" s="315"/>
      <c r="BH4082" s="315"/>
      <c r="BI4082" s="315"/>
      <c r="BJ4082" s="315"/>
      <c r="BK4082" s="315"/>
    </row>
    <row r="4083" spans="1:63" x14ac:dyDescent="0.25">
      <c r="A4083" s="9"/>
      <c r="B4083" s="43" t="s">
        <v>569</v>
      </c>
      <c r="C4083" s="25" t="s">
        <v>6515</v>
      </c>
      <c r="D4083" s="193">
        <v>3.1794559000000001E-4</v>
      </c>
      <c r="E4083" s="193">
        <v>1.7177549000000001E-4</v>
      </c>
      <c r="F4083" s="193">
        <v>3.6505826000000003E-5</v>
      </c>
      <c r="G4083" s="193">
        <v>7.0869696999999999E-6</v>
      </c>
      <c r="H4083" s="193">
        <v>8.0817046999999997E-7</v>
      </c>
      <c r="I4083" s="193">
        <v>2.685026E-5</v>
      </c>
      <c r="J4083" s="193">
        <v>8.6521498999999999E-6</v>
      </c>
      <c r="K4083" s="193">
        <v>9.8319996999999999E-8</v>
      </c>
      <c r="L4083" s="193">
        <v>6.6168405999999998E-5</v>
      </c>
      <c r="M4083" s="193">
        <v>0</v>
      </c>
      <c r="N4083" s="193">
        <v>0</v>
      </c>
      <c r="O4083" s="193">
        <v>0</v>
      </c>
      <c r="P4083" s="199">
        <f t="shared" ref="P4083:P4107" si="791">E4083/0.135</f>
        <v>1.2724110370370371E-3</v>
      </c>
      <c r="Q4083" s="240">
        <v>0.64367556999999997</v>
      </c>
      <c r="R4083" s="99">
        <v>1.1730618E-2</v>
      </c>
      <c r="S4083" s="99">
        <v>0.35887599999999997</v>
      </c>
      <c r="T4083" s="99">
        <v>1.3911E-8</v>
      </c>
      <c r="U4083" s="99">
        <v>3.0118000000000001E-4</v>
      </c>
      <c r="V4083" s="99">
        <v>7.7754099999999995E-5</v>
      </c>
      <c r="W4083" s="99">
        <v>0.27268999999999999</v>
      </c>
      <c r="X4083" s="241">
        <f t="shared" ref="X4083:X4107" si="792">SUM(Y4083:AA4083)</f>
        <v>1.9568413775555699E-4</v>
      </c>
      <c r="Y4083" s="241">
        <f t="shared" ref="Y4083:Y4107" si="793">SUM(AB4083:AG4083)</f>
        <v>1.402076854326E-4</v>
      </c>
      <c r="Z4083" s="241">
        <f t="shared" ref="Z4083:Z4107" si="794">SUM(AH4083:AP4083)</f>
        <v>2.5950423012957E-5</v>
      </c>
      <c r="AA4083" s="241">
        <f t="shared" ref="AA4083:AA4107" si="795">SUM(AQ4083:AR4083)</f>
        <v>2.9526029310000002E-5</v>
      </c>
      <c r="AB4083" s="258">
        <v>3.5225380999999998E-5</v>
      </c>
      <c r="AC4083" s="258">
        <v>1.0078881999999999E-8</v>
      </c>
      <c r="AD4083" s="258">
        <v>1.9546514000000002E-5</v>
      </c>
      <c r="AE4083" s="258">
        <v>2.7505506E-9</v>
      </c>
      <c r="AF4083" s="258">
        <v>7.3348502999999999E-5</v>
      </c>
      <c r="AG4083" s="258">
        <v>1.2074457999999999E-5</v>
      </c>
      <c r="AH4083" s="258">
        <v>2.3055417999999999E-5</v>
      </c>
      <c r="AI4083" s="258">
        <v>5.8455899999999999E-8</v>
      </c>
      <c r="AJ4083" s="258">
        <v>6.0850066999999997E-8</v>
      </c>
      <c r="AK4083" s="258">
        <v>6.0392592999999996E-8</v>
      </c>
      <c r="AL4083" s="258">
        <v>1.1142786999999999E-8</v>
      </c>
      <c r="AM4083" s="258">
        <v>3.9395957E-11</v>
      </c>
      <c r="AN4083" s="258">
        <v>5.8868425000000001E-7</v>
      </c>
      <c r="AO4083" s="258">
        <v>5.6351262000000002E-7</v>
      </c>
      <c r="AP4083" s="258">
        <v>1.5519274E-6</v>
      </c>
      <c r="AQ4083" s="258">
        <v>1.5353530999999999E-7</v>
      </c>
      <c r="AR4083" s="258">
        <v>2.9372494000000001E-5</v>
      </c>
      <c r="AT4083" s="193"/>
      <c r="AU4083" s="193"/>
      <c r="AV4083" s="193"/>
      <c r="AW4083" s="193"/>
      <c r="AX4083" s="193"/>
      <c r="AY4083" s="193"/>
      <c r="AZ4083" s="193"/>
      <c r="BA4083" s="193"/>
      <c r="BB4083" s="193"/>
      <c r="BC4083" s="193"/>
      <c r="BD4083" s="193"/>
      <c r="BE4083" s="315"/>
      <c r="BF4083" s="315"/>
      <c r="BG4083" s="315"/>
      <c r="BH4083" s="315"/>
      <c r="BI4083" s="315"/>
      <c r="BJ4083" s="315"/>
      <c r="BK4083" s="315"/>
    </row>
    <row r="4084" spans="1:63" x14ac:dyDescent="0.25">
      <c r="A4084" s="9"/>
      <c r="B4084" s="43" t="s">
        <v>569</v>
      </c>
      <c r="C4084" s="25" t="s">
        <v>6516</v>
      </c>
      <c r="D4084" s="193">
        <v>9.6210180000000003E-3</v>
      </c>
      <c r="E4084" s="193">
        <v>7.2464386000000002E-3</v>
      </c>
      <c r="F4084" s="193">
        <v>1.5964243E-3</v>
      </c>
      <c r="G4084" s="193">
        <v>3.2566825000000002E-4</v>
      </c>
      <c r="H4084" s="193">
        <v>2.9928888000000001E-5</v>
      </c>
      <c r="I4084" s="193">
        <v>2.8564490999999999E-4</v>
      </c>
      <c r="J4084" s="193">
        <v>4.8430092E-5</v>
      </c>
      <c r="K4084" s="193">
        <v>2.2656892999999999E-6</v>
      </c>
      <c r="L4084" s="193">
        <v>8.6217238000000002E-5</v>
      </c>
      <c r="M4084" s="193">
        <v>0</v>
      </c>
      <c r="N4084" s="193">
        <v>0</v>
      </c>
      <c r="O4084" s="193">
        <v>0</v>
      </c>
      <c r="P4084" s="199">
        <f t="shared" si="791"/>
        <v>5.3677322962962959E-2</v>
      </c>
      <c r="Q4084" s="240">
        <v>1.0386716</v>
      </c>
      <c r="R4084" s="99">
        <v>0.71055230000000003</v>
      </c>
      <c r="S4084" s="99">
        <v>9.2898400000000006E-2</v>
      </c>
      <c r="T4084" s="99">
        <v>6.0284000000000002E-7</v>
      </c>
      <c r="U4084" s="99">
        <v>2.2912999999999999E-2</v>
      </c>
      <c r="V4084" s="99">
        <v>7.6173100000000004E-3</v>
      </c>
      <c r="W4084" s="99">
        <v>0.20469000000000001</v>
      </c>
      <c r="X4084" s="241">
        <f t="shared" si="792"/>
        <v>4.9910374364734601E-3</v>
      </c>
      <c r="Y4084" s="241">
        <f t="shared" si="793"/>
        <v>2.1694134126099998E-3</v>
      </c>
      <c r="Z4084" s="241">
        <f t="shared" si="794"/>
        <v>1.0419248170434599E-3</v>
      </c>
      <c r="AA4084" s="241">
        <f t="shared" si="795"/>
        <v>1.77969920682E-3</v>
      </c>
      <c r="AB4084" s="258">
        <v>1.4877662E-3</v>
      </c>
      <c r="AC4084" s="258">
        <v>2.8711682E-7</v>
      </c>
      <c r="AD4084" s="258">
        <v>2.5309036E-4</v>
      </c>
      <c r="AE4084" s="258">
        <v>2.0108779000000001E-7</v>
      </c>
      <c r="AF4084" s="258">
        <v>4.2535640999999999E-4</v>
      </c>
      <c r="AG4084" s="258">
        <v>2.7122379999999998E-6</v>
      </c>
      <c r="AH4084" s="258">
        <v>9.7372099000000002E-4</v>
      </c>
      <c r="AI4084" s="258">
        <v>2.3829612000000002E-6</v>
      </c>
      <c r="AJ4084" s="258">
        <v>2.8664230000000002E-6</v>
      </c>
      <c r="AK4084" s="258">
        <v>1.5278966999999999E-6</v>
      </c>
      <c r="AL4084" s="258">
        <v>2.3882589999999998E-7</v>
      </c>
      <c r="AM4084" s="258">
        <v>7.2134346000000002E-10</v>
      </c>
      <c r="AN4084" s="258">
        <v>2.0700779999999999E-5</v>
      </c>
      <c r="AO4084" s="258">
        <v>6.4022998999999997E-6</v>
      </c>
      <c r="AP4084" s="258">
        <v>3.4083918999999999E-5</v>
      </c>
      <c r="AQ4084" s="258">
        <v>1.8930682E-7</v>
      </c>
      <c r="AR4084" s="258">
        <v>1.7795099E-3</v>
      </c>
      <c r="AT4084" s="193"/>
      <c r="AU4084" s="193"/>
      <c r="AV4084" s="193"/>
      <c r="AW4084" s="193"/>
      <c r="AX4084" s="193"/>
      <c r="AY4084" s="193"/>
      <c r="AZ4084" s="193"/>
      <c r="BA4084" s="193"/>
      <c r="BB4084" s="193"/>
      <c r="BC4084" s="193"/>
      <c r="BD4084" s="193"/>
      <c r="BE4084" s="315"/>
      <c r="BF4084" s="315"/>
      <c r="BG4084" s="315"/>
      <c r="BH4084" s="315"/>
      <c r="BI4084" s="315"/>
      <c r="BJ4084" s="315"/>
      <c r="BK4084" s="315"/>
    </row>
    <row r="4085" spans="1:63" x14ac:dyDescent="0.25">
      <c r="A4085" s="9"/>
      <c r="B4085" s="43" t="s">
        <v>569</v>
      </c>
      <c r="C4085" s="25" t="s">
        <v>6517</v>
      </c>
      <c r="D4085" s="193">
        <v>7.4268160999999997E-3</v>
      </c>
      <c r="E4085" s="193">
        <v>5.6708669E-3</v>
      </c>
      <c r="F4085" s="193">
        <v>1.2408909E-3</v>
      </c>
      <c r="G4085" s="193">
        <v>1.3938528E-4</v>
      </c>
      <c r="H4085" s="193">
        <v>1.7370543E-5</v>
      </c>
      <c r="I4085" s="193">
        <v>2.3218849999999999E-4</v>
      </c>
      <c r="J4085" s="193">
        <v>3.996131E-5</v>
      </c>
      <c r="K4085" s="193">
        <v>4.1805393999999998E-6</v>
      </c>
      <c r="L4085" s="193">
        <v>8.1972212E-5</v>
      </c>
      <c r="M4085" s="193">
        <v>0</v>
      </c>
      <c r="N4085" s="193">
        <v>0</v>
      </c>
      <c r="O4085" s="193">
        <v>0</v>
      </c>
      <c r="P4085" s="199">
        <f t="shared" si="791"/>
        <v>4.2006421481481482E-2</v>
      </c>
      <c r="Q4085" s="240">
        <v>1.3641833999999999</v>
      </c>
      <c r="R4085" s="99">
        <v>0.55222355999999995</v>
      </c>
      <c r="S4085" s="99">
        <v>0.78825599999999996</v>
      </c>
      <c r="T4085" s="99">
        <v>2.9597999999999998E-7</v>
      </c>
      <c r="U4085" s="99">
        <v>1.5513000000000001E-2</v>
      </c>
      <c r="V4085" s="99">
        <v>1.4725393E-3</v>
      </c>
      <c r="W4085" s="99">
        <v>6.718E-3</v>
      </c>
      <c r="X4085" s="241">
        <f t="shared" si="792"/>
        <v>3.8479764759785998E-3</v>
      </c>
      <c r="Y4085" s="241">
        <f t="shared" si="793"/>
        <v>1.6610336055099999E-3</v>
      </c>
      <c r="Z4085" s="241">
        <f t="shared" si="794"/>
        <v>8.0275760813859989E-4</v>
      </c>
      <c r="AA4085" s="241">
        <f t="shared" si="795"/>
        <v>1.38418526233E-3</v>
      </c>
      <c r="AB4085" s="258">
        <v>1.1642649E-3</v>
      </c>
      <c r="AC4085" s="258">
        <v>1.5297849000000001E-7</v>
      </c>
      <c r="AD4085" s="258">
        <v>1.3985608999999999E-4</v>
      </c>
      <c r="AE4085" s="258">
        <v>1.1491202E-7</v>
      </c>
      <c r="AF4085" s="258">
        <v>3.3174049000000001E-4</v>
      </c>
      <c r="AG4085" s="258">
        <v>2.4904235E-5</v>
      </c>
      <c r="AH4085" s="258">
        <v>7.6203021000000005E-4</v>
      </c>
      <c r="AI4085" s="258">
        <v>1.9298609E-6</v>
      </c>
      <c r="AJ4085" s="258">
        <v>1.2181276999999999E-6</v>
      </c>
      <c r="AK4085" s="258">
        <v>1.0369469000000001E-6</v>
      </c>
      <c r="AL4085" s="258">
        <v>1.1267309E-7</v>
      </c>
      <c r="AM4085" s="258">
        <v>3.7134859999999998E-10</v>
      </c>
      <c r="AN4085" s="258">
        <v>1.2106917000000001E-5</v>
      </c>
      <c r="AO4085" s="258">
        <v>5.8819751999999996E-6</v>
      </c>
      <c r="AP4085" s="258">
        <v>1.8440525999999998E-5</v>
      </c>
      <c r="AQ4085" s="258">
        <v>2.3306233000000001E-7</v>
      </c>
      <c r="AR4085" s="258">
        <v>1.3839522E-3</v>
      </c>
      <c r="AT4085" s="193"/>
      <c r="AU4085" s="193"/>
      <c r="AV4085" s="193"/>
      <c r="AW4085" s="193"/>
      <c r="AX4085" s="193"/>
      <c r="AY4085" s="193"/>
      <c r="AZ4085" s="193"/>
      <c r="BA4085" s="193"/>
      <c r="BB4085" s="193"/>
      <c r="BC4085" s="193"/>
      <c r="BD4085" s="193"/>
      <c r="BE4085" s="315"/>
      <c r="BF4085" s="315"/>
      <c r="BG4085" s="315"/>
      <c r="BH4085" s="315"/>
      <c r="BI4085" s="315"/>
      <c r="BJ4085" s="315"/>
      <c r="BK4085" s="315"/>
    </row>
    <row r="4086" spans="1:63" x14ac:dyDescent="0.25">
      <c r="A4086" s="9"/>
      <c r="B4086" s="43" t="s">
        <v>569</v>
      </c>
      <c r="C4086" s="25" t="s">
        <v>6518</v>
      </c>
      <c r="D4086" s="193">
        <v>1.1923866999999999E-2</v>
      </c>
      <c r="E4086" s="193">
        <v>9.1444692999999994E-3</v>
      </c>
      <c r="F4086" s="193">
        <v>1.5714832000000001E-3</v>
      </c>
      <c r="G4086" s="193">
        <v>7.9687249999999996E-4</v>
      </c>
      <c r="H4086" s="193">
        <v>2.3190312999999999E-5</v>
      </c>
      <c r="I4086" s="193">
        <v>2.5349264000000001E-4</v>
      </c>
      <c r="J4086" s="193">
        <v>4.7183761E-5</v>
      </c>
      <c r="K4086" s="193">
        <v>1.2504353000000001E-6</v>
      </c>
      <c r="L4086" s="193">
        <v>8.5924630000000003E-5</v>
      </c>
      <c r="M4086" s="193">
        <v>0</v>
      </c>
      <c r="N4086" s="193">
        <v>0</v>
      </c>
      <c r="O4086" s="193">
        <v>0</v>
      </c>
      <c r="P4086" s="199">
        <f t="shared" si="791"/>
        <v>6.7736809629629621E-2</v>
      </c>
      <c r="Q4086" s="240">
        <v>1.1576633000000001</v>
      </c>
      <c r="R4086" s="99">
        <v>0.80136865000000002</v>
      </c>
      <c r="S4086" s="99">
        <v>0.30896319999999999</v>
      </c>
      <c r="T4086" s="99">
        <v>3.5918999999999998E-7</v>
      </c>
      <c r="U4086" s="99">
        <v>1.3861E-2</v>
      </c>
      <c r="V4086" s="99">
        <v>1.537112E-2</v>
      </c>
      <c r="W4086" s="99">
        <v>1.8099000000000001E-2</v>
      </c>
      <c r="X4086" s="241">
        <f t="shared" si="792"/>
        <v>6.1996536946645007E-3</v>
      </c>
      <c r="Y4086" s="241">
        <f t="shared" si="793"/>
        <v>2.8961753920500001E-3</v>
      </c>
      <c r="Z4086" s="241">
        <f t="shared" si="794"/>
        <v>1.2972982962645E-3</v>
      </c>
      <c r="AA4086" s="241">
        <f t="shared" si="795"/>
        <v>2.0061800063499997E-3</v>
      </c>
      <c r="AB4086" s="258">
        <v>1.8774201999999999E-3</v>
      </c>
      <c r="AC4086" s="258">
        <v>1.7520518E-7</v>
      </c>
      <c r="AD4086" s="258">
        <v>5.9964114000000002E-4</v>
      </c>
      <c r="AE4086" s="258">
        <v>1.8787846999999999E-7</v>
      </c>
      <c r="AF4086" s="258">
        <v>4.1028001000000002E-4</v>
      </c>
      <c r="AG4086" s="258">
        <v>8.4709584000000006E-6</v>
      </c>
      <c r="AH4086" s="258">
        <v>1.2287661000000001E-3</v>
      </c>
      <c r="AI4086" s="258">
        <v>2.3511044000000001E-6</v>
      </c>
      <c r="AJ4086" s="258">
        <v>7.0855429000000004E-6</v>
      </c>
      <c r="AK4086" s="258">
        <v>1.059647E-6</v>
      </c>
      <c r="AL4086" s="258">
        <v>5.6610238999999995E-7</v>
      </c>
      <c r="AM4086" s="258">
        <v>1.6958745E-9</v>
      </c>
      <c r="AN4086" s="258">
        <v>2.0241638999999999E-5</v>
      </c>
      <c r="AO4086" s="258">
        <v>8.7860027000000003E-6</v>
      </c>
      <c r="AP4086" s="258">
        <v>2.8440461999999999E-5</v>
      </c>
      <c r="AQ4086" s="258">
        <v>1.8160634999999999E-7</v>
      </c>
      <c r="AR4086" s="258">
        <v>2.0059983999999999E-3</v>
      </c>
      <c r="AT4086" s="193"/>
      <c r="AU4086" s="193"/>
      <c r="AV4086" s="193"/>
      <c r="AW4086" s="193"/>
      <c r="AX4086" s="193"/>
      <c r="AY4086" s="193"/>
      <c r="AZ4086" s="193"/>
      <c r="BA4086" s="193"/>
      <c r="BB4086" s="193"/>
      <c r="BC4086" s="193"/>
      <c r="BD4086" s="193"/>
      <c r="BE4086" s="315"/>
      <c r="BF4086" s="315"/>
      <c r="BG4086" s="315"/>
      <c r="BH4086" s="315"/>
      <c r="BI4086" s="315"/>
      <c r="BJ4086" s="315"/>
      <c r="BK4086" s="315"/>
    </row>
    <row r="4087" spans="1:63" x14ac:dyDescent="0.25">
      <c r="A4087" s="9"/>
      <c r="B4087" s="43" t="s">
        <v>569</v>
      </c>
      <c r="C4087" s="25" t="s">
        <v>6519</v>
      </c>
      <c r="D4087" s="193">
        <v>3.1003062999999998E-3</v>
      </c>
      <c r="E4087" s="193">
        <v>1.8371997999999999E-3</v>
      </c>
      <c r="F4087" s="193">
        <v>9.7792324000000003E-4</v>
      </c>
      <c r="G4087" s="193">
        <v>3.2968162000000003E-5</v>
      </c>
      <c r="H4087" s="193">
        <v>1.3597809E-5</v>
      </c>
      <c r="I4087" s="193">
        <v>1.4810904999999999E-4</v>
      </c>
      <c r="J4087" s="193">
        <v>3.5306338000000002E-5</v>
      </c>
      <c r="K4087" s="193">
        <v>2.8352495999999998E-7</v>
      </c>
      <c r="L4087" s="193">
        <v>5.4918381000000001E-5</v>
      </c>
      <c r="M4087" s="193">
        <v>0</v>
      </c>
      <c r="N4087" s="193">
        <v>0</v>
      </c>
      <c r="O4087" s="193">
        <v>0</v>
      </c>
      <c r="P4087" s="199">
        <f t="shared" si="791"/>
        <v>1.3608887407407406E-2</v>
      </c>
      <c r="Q4087" s="240">
        <v>0.81810203999999997</v>
      </c>
      <c r="R4087" s="99">
        <v>0.18031928</v>
      </c>
      <c r="S4087" s="99">
        <v>0.60872000000000004</v>
      </c>
      <c r="T4087" s="99">
        <v>2.0314E-7</v>
      </c>
      <c r="U4087" s="99">
        <v>3.1083E-3</v>
      </c>
      <c r="V4087" s="99">
        <v>4.152591E-4</v>
      </c>
      <c r="W4087" s="99">
        <v>2.5538999999999999E-2</v>
      </c>
      <c r="X4087" s="241">
        <f t="shared" si="792"/>
        <v>1.4495519041908002E-3</v>
      </c>
      <c r="Y4087" s="241">
        <f t="shared" si="793"/>
        <v>7.2881338260200013E-4</v>
      </c>
      <c r="Z4087" s="241">
        <f t="shared" si="794"/>
        <v>2.6958633869880001E-4</v>
      </c>
      <c r="AA4087" s="241">
        <f t="shared" si="795"/>
        <v>4.5115218289000004E-4</v>
      </c>
      <c r="AB4087" s="258">
        <v>3.7720937000000003E-4</v>
      </c>
      <c r="AC4087" s="258">
        <v>6.8255752E-8</v>
      </c>
      <c r="AD4087" s="258">
        <v>4.8863051999999998E-5</v>
      </c>
      <c r="AE4087" s="258">
        <v>1.2429385E-7</v>
      </c>
      <c r="AF4087" s="258">
        <v>2.8188691999999997E-4</v>
      </c>
      <c r="AG4087" s="258">
        <v>2.0661491000000001E-5</v>
      </c>
      <c r="AH4087" s="258">
        <v>2.4689054E-4</v>
      </c>
      <c r="AI4087" s="258">
        <v>1.4532204E-6</v>
      </c>
      <c r="AJ4087" s="258">
        <v>2.6386774999999998E-7</v>
      </c>
      <c r="AK4087" s="258">
        <v>4.6591953000000002E-7</v>
      </c>
      <c r="AL4087" s="258">
        <v>3.2351981999999998E-8</v>
      </c>
      <c r="AM4087" s="258">
        <v>1.126368E-10</v>
      </c>
      <c r="AN4087" s="258">
        <v>2.6876096E-6</v>
      </c>
      <c r="AO4087" s="258">
        <v>2.0508997999999998E-6</v>
      </c>
      <c r="AP4087" s="258">
        <v>1.5741816999999999E-5</v>
      </c>
      <c r="AQ4087" s="258">
        <v>1.5807288999999999E-7</v>
      </c>
      <c r="AR4087" s="258">
        <v>4.5099411000000002E-4</v>
      </c>
      <c r="AT4087" s="193"/>
      <c r="AU4087" s="193"/>
      <c r="AV4087" s="193"/>
      <c r="AW4087" s="193"/>
      <c r="AX4087" s="193"/>
      <c r="AY4087" s="193"/>
      <c r="AZ4087" s="193"/>
      <c r="BA4087" s="193"/>
      <c r="BB4087" s="193"/>
      <c r="BC4087" s="193"/>
      <c r="BD4087" s="193"/>
      <c r="BE4087" s="315"/>
      <c r="BF4087" s="315"/>
      <c r="BG4087" s="315"/>
      <c r="BH4087" s="315"/>
      <c r="BI4087" s="315"/>
      <c r="BJ4087" s="315"/>
      <c r="BK4087" s="315"/>
    </row>
    <row r="4088" spans="1:63" x14ac:dyDescent="0.25">
      <c r="A4088" s="9"/>
      <c r="B4088" s="43" t="s">
        <v>569</v>
      </c>
      <c r="C4088" s="25" t="s">
        <v>6520</v>
      </c>
      <c r="D4088" s="193">
        <v>9.3355772000000004E-3</v>
      </c>
      <c r="E4088" s="193">
        <v>6.7594174999999999E-3</v>
      </c>
      <c r="F4088" s="193">
        <v>2.1046922000000001E-3</v>
      </c>
      <c r="G4088" s="193">
        <v>1.2504028999999999E-4</v>
      </c>
      <c r="H4088" s="193">
        <v>2.2919218000000002E-5</v>
      </c>
      <c r="I4088" s="193">
        <v>2.1481401000000001E-4</v>
      </c>
      <c r="J4088" s="193">
        <v>5.3056087E-5</v>
      </c>
      <c r="K4088" s="193">
        <v>1.1946494E-6</v>
      </c>
      <c r="L4088" s="193">
        <v>5.4443196000000003E-5</v>
      </c>
      <c r="M4088" s="193">
        <v>0</v>
      </c>
      <c r="N4088" s="193">
        <v>0</v>
      </c>
      <c r="O4088" s="193">
        <v>0</v>
      </c>
      <c r="P4088" s="199">
        <f t="shared" si="791"/>
        <v>5.0069759259259258E-2</v>
      </c>
      <c r="Q4088" s="240">
        <v>0.82746262999999998</v>
      </c>
      <c r="R4088" s="99">
        <v>0.68722028999999996</v>
      </c>
      <c r="S4088" s="99">
        <v>7.9436000000000007E-2</v>
      </c>
      <c r="T4088" s="99">
        <v>5.6491000000000005E-7</v>
      </c>
      <c r="U4088" s="99">
        <v>2.5628000000000001E-3</v>
      </c>
      <c r="V4088" s="99">
        <v>1.917972E-3</v>
      </c>
      <c r="W4088" s="99">
        <v>5.6325E-2</v>
      </c>
      <c r="X4088" s="241">
        <f t="shared" si="792"/>
        <v>4.6465864476442405E-3</v>
      </c>
      <c r="Y4088" s="241">
        <f t="shared" si="793"/>
        <v>1.96192937433E-3</v>
      </c>
      <c r="Z4088" s="241">
        <f t="shared" si="794"/>
        <v>9.6282564045423993E-4</v>
      </c>
      <c r="AA4088" s="241">
        <f t="shared" si="795"/>
        <v>1.7218314328600001E-3</v>
      </c>
      <c r="AB4088" s="258">
        <v>1.3877741000000001E-3</v>
      </c>
      <c r="AC4088" s="258">
        <v>2.4231810000000001E-7</v>
      </c>
      <c r="AD4088" s="258">
        <v>1.0545801999999999E-4</v>
      </c>
      <c r="AE4088" s="258">
        <v>1.7004972999999999E-7</v>
      </c>
      <c r="AF4088" s="258">
        <v>4.6564372000000001E-4</v>
      </c>
      <c r="AG4088" s="258">
        <v>2.6411664999999998E-6</v>
      </c>
      <c r="AH4088" s="258">
        <v>9.0830659000000003E-4</v>
      </c>
      <c r="AI4088" s="258">
        <v>3.3476698999999998E-6</v>
      </c>
      <c r="AJ4088" s="258">
        <v>1.0587058999999999E-6</v>
      </c>
      <c r="AK4088" s="258">
        <v>9.2830825000000004E-7</v>
      </c>
      <c r="AL4088" s="258">
        <v>9.4923496999999999E-8</v>
      </c>
      <c r="AM4088" s="258">
        <v>3.1400723999999999E-10</v>
      </c>
      <c r="AN4088" s="258">
        <v>5.5149494E-6</v>
      </c>
      <c r="AO4088" s="258">
        <v>5.2219084999999998E-6</v>
      </c>
      <c r="AP4088" s="258">
        <v>3.8352271000000003E-5</v>
      </c>
      <c r="AQ4088" s="258">
        <v>1.2493285999999999E-7</v>
      </c>
      <c r="AR4088" s="258">
        <v>1.7217065000000001E-3</v>
      </c>
      <c r="AT4088" s="193"/>
      <c r="AU4088" s="193"/>
      <c r="AV4088" s="193"/>
      <c r="AW4088" s="193"/>
      <c r="AX4088" s="193"/>
      <c r="AY4088" s="193"/>
      <c r="AZ4088" s="193"/>
      <c r="BA4088" s="193"/>
      <c r="BB4088" s="193"/>
      <c r="BC4088" s="193"/>
      <c r="BD4088" s="193"/>
      <c r="BE4088" s="315"/>
      <c r="BF4088" s="315"/>
      <c r="BG4088" s="315"/>
      <c r="BH4088" s="315"/>
      <c r="BI4088" s="315"/>
      <c r="BJ4088" s="315"/>
      <c r="BK4088" s="315"/>
    </row>
    <row r="4089" spans="1:63" x14ac:dyDescent="0.25">
      <c r="A4089" s="9"/>
      <c r="B4089" s="43" t="s">
        <v>3966</v>
      </c>
      <c r="C4089" s="25" t="s">
        <v>2529</v>
      </c>
      <c r="D4089" s="193">
        <v>5.9505929999999997E-3</v>
      </c>
      <c r="E4089" s="193">
        <v>3.3105023E-3</v>
      </c>
      <c r="F4089" s="193">
        <v>2.2482740999999998E-3</v>
      </c>
      <c r="G4089" s="193">
        <v>1.5559808000000002E-5</v>
      </c>
      <c r="H4089" s="193">
        <v>3.5561227999999998E-5</v>
      </c>
      <c r="I4089" s="193">
        <v>2.6548811999999998E-4</v>
      </c>
      <c r="J4089" s="193">
        <v>5.9408240999999997E-5</v>
      </c>
      <c r="K4089" s="193">
        <v>3.6969789E-7</v>
      </c>
      <c r="L4089" s="193">
        <v>1.5429513000000001E-5</v>
      </c>
      <c r="M4089" s="193">
        <v>0</v>
      </c>
      <c r="N4089" s="193">
        <v>0</v>
      </c>
      <c r="O4089" s="193">
        <v>0</v>
      </c>
      <c r="P4089" s="199">
        <f t="shared" si="791"/>
        <v>2.4522239259259258E-2</v>
      </c>
      <c r="Q4089" s="240">
        <v>0.36341836999999999</v>
      </c>
      <c r="R4089" s="99">
        <v>0.35787163</v>
      </c>
      <c r="S4089" s="99">
        <v>4.7155360000000002E-3</v>
      </c>
      <c r="T4089" s="99">
        <v>4.8332999999999997E-7</v>
      </c>
      <c r="U4089" s="99">
        <v>1.8809E-4</v>
      </c>
      <c r="V4089" s="99">
        <v>8.7293099999999999E-5</v>
      </c>
      <c r="W4089" s="99">
        <v>5.5533999999999998E-4</v>
      </c>
      <c r="X4089" s="241">
        <f t="shared" si="792"/>
        <v>2.7264988134588011E-3</v>
      </c>
      <c r="Y4089" s="241">
        <f t="shared" si="793"/>
        <v>1.3410629362400001E-3</v>
      </c>
      <c r="Z4089" s="241">
        <f t="shared" si="794"/>
        <v>4.9092048077080093E-4</v>
      </c>
      <c r="AA4089" s="241">
        <f t="shared" si="795"/>
        <v>8.9451539644799999E-4</v>
      </c>
      <c r="AB4089" s="258">
        <v>6.7975266000000001E-4</v>
      </c>
      <c r="AC4089" s="258">
        <v>1.6101488999999999E-7</v>
      </c>
      <c r="AD4089" s="258">
        <v>1.1002686000000001E-5</v>
      </c>
      <c r="AE4089" s="258">
        <v>3.3130285000000002E-7</v>
      </c>
      <c r="AF4089" s="258">
        <v>6.4966467000000003E-4</v>
      </c>
      <c r="AG4089" s="258">
        <v>1.506025E-7</v>
      </c>
      <c r="AH4089" s="258">
        <v>4.4491411000000002E-4</v>
      </c>
      <c r="AI4089" s="258">
        <v>3.2518172000000001E-6</v>
      </c>
      <c r="AJ4089" s="258">
        <v>6.4919647999999995E-8</v>
      </c>
      <c r="AK4089" s="258">
        <v>6.5249221000000001E-7</v>
      </c>
      <c r="AL4089" s="258">
        <v>1.238242E-8</v>
      </c>
      <c r="AM4089" s="258">
        <v>4.8782801E-11</v>
      </c>
      <c r="AN4089" s="258">
        <v>3.7317861E-7</v>
      </c>
      <c r="AO4089" s="258">
        <v>1.8455529E-6</v>
      </c>
      <c r="AP4089" s="258">
        <v>3.9805979000000001E-5</v>
      </c>
      <c r="AQ4089" s="258">
        <v>4.1726448000000003E-8</v>
      </c>
      <c r="AR4089" s="258">
        <v>8.9447367000000005E-4</v>
      </c>
      <c r="AT4089" s="193"/>
      <c r="AU4089" s="193"/>
      <c r="AV4089" s="193"/>
      <c r="AW4089" s="193"/>
      <c r="AX4089" s="193"/>
      <c r="AY4089" s="193"/>
      <c r="AZ4089" s="193"/>
      <c r="BA4089" s="193"/>
      <c r="BB4089" s="193"/>
      <c r="BC4089" s="193"/>
      <c r="BD4089" s="193"/>
      <c r="BE4089" s="315"/>
      <c r="BF4089" s="315"/>
      <c r="BG4089" s="315"/>
      <c r="BH4089" s="315"/>
      <c r="BI4089" s="315"/>
      <c r="BJ4089" s="315"/>
      <c r="BK4089" s="315"/>
    </row>
    <row r="4090" spans="1:63" x14ac:dyDescent="0.25">
      <c r="A4090" s="9"/>
      <c r="B4090" s="43" t="s">
        <v>3966</v>
      </c>
      <c r="C4090" s="25" t="s">
        <v>2530</v>
      </c>
      <c r="D4090" s="193">
        <v>8.4420729E-3</v>
      </c>
      <c r="E4090" s="193">
        <v>5.0496932000000001E-3</v>
      </c>
      <c r="F4090" s="193">
        <v>2.6929508999999998E-3</v>
      </c>
      <c r="G4090" s="193">
        <v>5.2900635000000002E-5</v>
      </c>
      <c r="H4090" s="193">
        <v>6.1011806000000001E-6</v>
      </c>
      <c r="I4090" s="193">
        <v>5.5903967999999999E-4</v>
      </c>
      <c r="J4090" s="193">
        <v>5.4188709000000003E-5</v>
      </c>
      <c r="K4090" s="193">
        <v>1.8751356000000001E-7</v>
      </c>
      <c r="L4090" s="193">
        <v>2.7011020000000001E-5</v>
      </c>
      <c r="M4090" s="193">
        <v>0</v>
      </c>
      <c r="N4090" s="193">
        <v>0</v>
      </c>
      <c r="O4090" s="193">
        <v>0</v>
      </c>
      <c r="P4090" s="199">
        <f t="shared" si="791"/>
        <v>3.7405134814814812E-2</v>
      </c>
      <c r="Q4090" s="240">
        <v>0.37205958</v>
      </c>
      <c r="R4090" s="99">
        <v>0.33961542</v>
      </c>
      <c r="S4090" s="99">
        <v>1.0661840000000001E-2</v>
      </c>
      <c r="T4090" s="99">
        <v>8.1040000000000003E-8</v>
      </c>
      <c r="U4090" s="99">
        <v>3.0850999999999999E-3</v>
      </c>
      <c r="V4090" s="99">
        <v>9.3130270000000003E-5</v>
      </c>
      <c r="W4090" s="99">
        <v>1.8603999999999999E-2</v>
      </c>
      <c r="X4090" s="241">
        <f t="shared" si="792"/>
        <v>3.2584674312595599E-3</v>
      </c>
      <c r="Y4090" s="241">
        <f t="shared" si="793"/>
        <v>1.6726484742169998E-3</v>
      </c>
      <c r="Z4090" s="241">
        <f t="shared" si="794"/>
        <v>7.3588320515055995E-4</v>
      </c>
      <c r="AA4090" s="241">
        <f t="shared" si="795"/>
        <v>8.4993575189199996E-4</v>
      </c>
      <c r="AB4090" s="258">
        <v>1.0367606000000001E-3</v>
      </c>
      <c r="AC4090" s="258">
        <v>2.6812377E-8</v>
      </c>
      <c r="AD4090" s="258">
        <v>8.2473246999999997E-5</v>
      </c>
      <c r="AE4090" s="258">
        <v>1.3648218000000001E-7</v>
      </c>
      <c r="AF4090" s="258">
        <v>5.5300410999999995E-4</v>
      </c>
      <c r="AG4090" s="258">
        <v>2.4722265999999997E-7</v>
      </c>
      <c r="AH4090" s="258">
        <v>6.7848607999999996E-4</v>
      </c>
      <c r="AI4090" s="258">
        <v>4.3532688999999997E-6</v>
      </c>
      <c r="AJ4090" s="258">
        <v>4.6092271999999999E-7</v>
      </c>
      <c r="AK4090" s="258">
        <v>3.6508193999999998E-7</v>
      </c>
      <c r="AL4090" s="258">
        <v>6.1765936000000005E-8</v>
      </c>
      <c r="AM4090" s="258">
        <v>1.9265456E-10</v>
      </c>
      <c r="AN4090" s="258">
        <v>2.6483252E-5</v>
      </c>
      <c r="AO4090" s="258">
        <v>1.3079892E-5</v>
      </c>
      <c r="AP4090" s="258">
        <v>1.2592749E-5</v>
      </c>
      <c r="AQ4090" s="258">
        <v>9.2771891999999997E-8</v>
      </c>
      <c r="AR4090" s="258">
        <v>8.4984297999999995E-4</v>
      </c>
      <c r="AT4090" s="193"/>
      <c r="AU4090" s="193"/>
      <c r="AV4090" s="193"/>
      <c r="AW4090" s="193"/>
      <c r="AX4090" s="193"/>
      <c r="AY4090" s="193"/>
      <c r="AZ4090" s="193"/>
      <c r="BA4090" s="193"/>
      <c r="BB4090" s="193"/>
      <c r="BC4090" s="193"/>
      <c r="BD4090" s="193"/>
      <c r="BE4090" s="315"/>
      <c r="BF4090" s="315"/>
      <c r="BG4090" s="315"/>
      <c r="BH4090" s="315"/>
      <c r="BI4090" s="315"/>
      <c r="BJ4090" s="315"/>
      <c r="BK4090" s="315"/>
    </row>
    <row r="4091" spans="1:63" x14ac:dyDescent="0.25">
      <c r="A4091" s="9"/>
      <c r="B4091" s="43" t="s">
        <v>3966</v>
      </c>
      <c r="C4091" s="25" t="s">
        <v>2531</v>
      </c>
      <c r="D4091" s="193">
        <v>7.8371776000000004E-2</v>
      </c>
      <c r="E4091" s="193">
        <v>2.0056397E-2</v>
      </c>
      <c r="F4091" s="193">
        <v>2.5752309000000001E-2</v>
      </c>
      <c r="G4091" s="193">
        <v>2.0711032000000001E-4</v>
      </c>
      <c r="H4091" s="193">
        <v>2.8521642999999999E-5</v>
      </c>
      <c r="I4091" s="193">
        <v>3.1966321999999998E-2</v>
      </c>
      <c r="J4091" s="193">
        <v>3.3849427000000001E-4</v>
      </c>
      <c r="K4091" s="193">
        <v>4.9624936999999995E-7</v>
      </c>
      <c r="L4091" s="193">
        <v>2.2126669000000001E-5</v>
      </c>
      <c r="M4091" s="193">
        <v>0</v>
      </c>
      <c r="N4091" s="193">
        <v>0</v>
      </c>
      <c r="O4091" s="193">
        <v>0</v>
      </c>
      <c r="P4091" s="199">
        <f t="shared" si="791"/>
        <v>0.14856590370370371</v>
      </c>
      <c r="Q4091" s="240">
        <v>1.1840605</v>
      </c>
      <c r="R4091" s="99">
        <v>1.1730092999999999</v>
      </c>
      <c r="S4091" s="99">
        <v>9.9058400000000008E-4</v>
      </c>
      <c r="T4091" s="99">
        <v>1.7547000000000002E-8</v>
      </c>
      <c r="U4091" s="99">
        <v>9.8569999999999994E-3</v>
      </c>
      <c r="V4091" s="99">
        <v>1.4437269999999999E-5</v>
      </c>
      <c r="W4091" s="99">
        <v>1.8917000000000001E-4</v>
      </c>
      <c r="X4091" s="241">
        <f t="shared" si="792"/>
        <v>2.078349534190135E-2</v>
      </c>
      <c r="Y4091" s="241">
        <f t="shared" si="793"/>
        <v>1.4930372198688301E-2</v>
      </c>
      <c r="Z4091" s="241">
        <f t="shared" si="794"/>
        <v>2.91716036421705E-3</v>
      </c>
      <c r="AA4091" s="241">
        <f t="shared" si="795"/>
        <v>2.9359627789959999E-3</v>
      </c>
      <c r="AB4091" s="258">
        <v>4.1182411000000004E-3</v>
      </c>
      <c r="AC4091" s="258">
        <v>5.0899222999999996E-9</v>
      </c>
      <c r="AD4091" s="258">
        <v>4.7487149999999998E-4</v>
      </c>
      <c r="AE4091" s="258">
        <v>5.7208786E-7</v>
      </c>
      <c r="AF4091" s="258">
        <v>1.0336624000000001E-2</v>
      </c>
      <c r="AG4091" s="258">
        <v>5.8420906000000001E-8</v>
      </c>
      <c r="AH4091" s="258">
        <v>2.6950715E-3</v>
      </c>
      <c r="AI4091" s="258">
        <v>4.3423819999999997E-5</v>
      </c>
      <c r="AJ4091" s="258">
        <v>1.8547938999999999E-6</v>
      </c>
      <c r="AK4091" s="258">
        <v>1.6746076000000001E-6</v>
      </c>
      <c r="AL4091" s="258">
        <v>3.1453762000000001E-7</v>
      </c>
      <c r="AM4091" s="258">
        <v>9.7909704999999995E-10</v>
      </c>
      <c r="AN4091" s="258">
        <v>1.0748654E-4</v>
      </c>
      <c r="AO4091" s="258">
        <v>5.0781371999999998E-5</v>
      </c>
      <c r="AP4091" s="258">
        <v>1.6552213999999999E-5</v>
      </c>
      <c r="AQ4091" s="258">
        <v>6.9378996000000001E-8</v>
      </c>
      <c r="AR4091" s="258">
        <v>2.9358933999999999E-3</v>
      </c>
      <c r="AT4091" s="193"/>
      <c r="AU4091" s="193"/>
      <c r="AV4091" s="193"/>
      <c r="AW4091" s="193"/>
      <c r="AX4091" s="193"/>
      <c r="AY4091" s="193"/>
      <c r="AZ4091" s="193"/>
      <c r="BA4091" s="193"/>
      <c r="BB4091" s="193"/>
      <c r="BC4091" s="193"/>
      <c r="BD4091" s="193"/>
      <c r="BE4091" s="315"/>
      <c r="BF4091" s="315"/>
      <c r="BG4091" s="315"/>
      <c r="BH4091" s="315"/>
      <c r="BI4091" s="315"/>
      <c r="BJ4091" s="315"/>
      <c r="BK4091" s="315"/>
    </row>
    <row r="4092" spans="1:63" x14ac:dyDescent="0.25">
      <c r="A4092" s="9"/>
      <c r="B4092" s="43" t="s">
        <v>3966</v>
      </c>
      <c r="C4092" s="25" t="s">
        <v>5707</v>
      </c>
      <c r="D4092" s="193">
        <v>9.3050753999999996E-3</v>
      </c>
      <c r="E4092" s="193">
        <v>5.4498927999999999E-3</v>
      </c>
      <c r="F4092" s="193">
        <v>3.5291531000000002E-3</v>
      </c>
      <c r="G4092" s="193">
        <v>1.9261843E-5</v>
      </c>
      <c r="H4092" s="193">
        <v>5.7549593999999999E-5</v>
      </c>
      <c r="I4092" s="193">
        <v>1.2930417999999999E-4</v>
      </c>
      <c r="J4092" s="193">
        <v>9.4469191000000002E-5</v>
      </c>
      <c r="K4092" s="193">
        <v>5.7297875999999999E-7</v>
      </c>
      <c r="L4092" s="193">
        <v>2.4871773000000001E-5</v>
      </c>
      <c r="M4092" s="193">
        <v>0</v>
      </c>
      <c r="N4092" s="193">
        <v>0</v>
      </c>
      <c r="O4092" s="193">
        <v>0</v>
      </c>
      <c r="P4092" s="199">
        <f t="shared" si="791"/>
        <v>4.036957629629629E-2</v>
      </c>
      <c r="Q4092" s="240">
        <v>0.58915021000000001</v>
      </c>
      <c r="R4092" s="99">
        <v>0.58014359999999998</v>
      </c>
      <c r="S4092" s="99">
        <v>7.6171199999999998E-3</v>
      </c>
      <c r="T4092" s="99">
        <v>6.3534999999999998E-7</v>
      </c>
      <c r="U4092" s="99">
        <v>2.7925999999999998E-4</v>
      </c>
      <c r="V4092" s="99">
        <v>1.218183E-4</v>
      </c>
      <c r="W4092" s="99">
        <v>9.8777999999999995E-4</v>
      </c>
      <c r="X4092" s="241">
        <f t="shared" si="792"/>
        <v>4.1725268425391619E-3</v>
      </c>
      <c r="Y4092" s="241">
        <f t="shared" si="793"/>
        <v>1.9321592963899997E-3</v>
      </c>
      <c r="Z4092" s="241">
        <f t="shared" si="794"/>
        <v>7.9016917072516183E-4</v>
      </c>
      <c r="AA4092" s="241">
        <f t="shared" si="795"/>
        <v>1.450198375424E-3</v>
      </c>
      <c r="AB4092" s="258">
        <v>1.1190382E-3</v>
      </c>
      <c r="AC4092" s="258">
        <v>3.1942913000000002E-7</v>
      </c>
      <c r="AD4092" s="258">
        <v>1.5989520000000001E-5</v>
      </c>
      <c r="AE4092" s="258">
        <v>5.4106992999999997E-7</v>
      </c>
      <c r="AF4092" s="258">
        <v>7.9602682E-4</v>
      </c>
      <c r="AG4092" s="258">
        <v>2.4425732999999999E-7</v>
      </c>
      <c r="AH4092" s="258">
        <v>7.3242627999999996E-4</v>
      </c>
      <c r="AI4092" s="258">
        <v>5.0710148999999997E-6</v>
      </c>
      <c r="AJ4092" s="258">
        <v>9.2176134000000001E-8</v>
      </c>
      <c r="AK4092" s="258">
        <v>8.6685988999999999E-7</v>
      </c>
      <c r="AL4092" s="258">
        <v>1.8929897999999999E-8</v>
      </c>
      <c r="AM4092" s="258">
        <v>6.5263162000000006E-11</v>
      </c>
      <c r="AN4092" s="258">
        <v>5.9095753999999996E-7</v>
      </c>
      <c r="AO4092" s="258">
        <v>2.7945901E-6</v>
      </c>
      <c r="AP4092" s="258">
        <v>4.8308296999999998E-5</v>
      </c>
      <c r="AQ4092" s="258">
        <v>6.8575424000000006E-8</v>
      </c>
      <c r="AR4092" s="258">
        <v>1.4501297999999999E-3</v>
      </c>
      <c r="AT4092" s="193"/>
      <c r="AU4092" s="193"/>
      <c r="AV4092" s="193"/>
      <c r="AW4092" s="193"/>
      <c r="AX4092" s="193"/>
      <c r="AY4092" s="193"/>
      <c r="AZ4092" s="193"/>
      <c r="BA4092" s="193"/>
      <c r="BB4092" s="193"/>
      <c r="BC4092" s="193"/>
      <c r="BD4092" s="193"/>
      <c r="BE4092" s="315"/>
      <c r="BF4092" s="315"/>
      <c r="BG4092" s="315"/>
      <c r="BH4092" s="315"/>
      <c r="BI4092" s="315"/>
      <c r="BJ4092" s="315"/>
      <c r="BK4092" s="315"/>
    </row>
    <row r="4093" spans="1:63" x14ac:dyDescent="0.25">
      <c r="A4093" s="9"/>
      <c r="B4093" s="43" t="s">
        <v>3966</v>
      </c>
      <c r="C4093" s="25" t="s">
        <v>2532</v>
      </c>
      <c r="D4093" s="193">
        <v>9.5586093999999993E-3</v>
      </c>
      <c r="E4093" s="193">
        <v>5.3216998999999999E-3</v>
      </c>
      <c r="F4093" s="193">
        <v>3.6066994999999998E-3</v>
      </c>
      <c r="G4093" s="193">
        <v>2.4998212E-5</v>
      </c>
      <c r="H4093" s="193">
        <v>5.7204329000000003E-5</v>
      </c>
      <c r="I4093" s="193">
        <v>4.2718090999999998E-4</v>
      </c>
      <c r="J4093" s="193">
        <v>9.5443437000000003E-5</v>
      </c>
      <c r="K4093" s="193">
        <v>5.9396450999999995E-7</v>
      </c>
      <c r="L4093" s="193">
        <v>2.4789083E-5</v>
      </c>
      <c r="M4093" s="193">
        <v>0</v>
      </c>
      <c r="N4093" s="193">
        <v>0</v>
      </c>
      <c r="O4093" s="193">
        <v>0</v>
      </c>
      <c r="P4093" s="199">
        <f t="shared" si="791"/>
        <v>3.9419999259259257E-2</v>
      </c>
      <c r="Q4093" s="240">
        <v>0.58385180999999997</v>
      </c>
      <c r="R4093" s="99">
        <v>0.57494014000000004</v>
      </c>
      <c r="S4093" s="99">
        <v>7.5762399999999997E-3</v>
      </c>
      <c r="T4093" s="99">
        <v>7.7652000000000002E-7</v>
      </c>
      <c r="U4093" s="99">
        <v>3.0218999999999998E-4</v>
      </c>
      <c r="V4093" s="99">
        <v>1.402424E-4</v>
      </c>
      <c r="W4093" s="99">
        <v>8.9221999999999999E-4</v>
      </c>
      <c r="X4093" s="241">
        <f t="shared" si="792"/>
        <v>4.2002835138622366E-3</v>
      </c>
      <c r="Y4093" s="241">
        <f t="shared" si="793"/>
        <v>1.9740820687799998E-3</v>
      </c>
      <c r="Z4093" s="241">
        <f t="shared" si="794"/>
        <v>7.8911400736123699E-4</v>
      </c>
      <c r="AA4093" s="241">
        <f t="shared" si="795"/>
        <v>1.4370874377209999E-3</v>
      </c>
      <c r="AB4093" s="258">
        <v>1.0927163E-3</v>
      </c>
      <c r="AC4093" s="258">
        <v>2.5868622E-7</v>
      </c>
      <c r="AD4093" s="258">
        <v>1.7676645999999999E-5</v>
      </c>
      <c r="AE4093" s="258">
        <v>5.3146300000000005E-7</v>
      </c>
      <c r="AF4093" s="258">
        <v>8.6265701000000003E-4</v>
      </c>
      <c r="AG4093" s="258">
        <v>2.4196355999999997E-7</v>
      </c>
      <c r="AH4093" s="258">
        <v>7.1520853E-4</v>
      </c>
      <c r="AI4093" s="258">
        <v>5.2168050000000001E-6</v>
      </c>
      <c r="AJ4093" s="258">
        <v>1.0430059999999999E-7</v>
      </c>
      <c r="AK4093" s="258">
        <v>1.0487145000000001E-6</v>
      </c>
      <c r="AL4093" s="258">
        <v>1.9893934000000001E-8</v>
      </c>
      <c r="AM4093" s="258">
        <v>7.8397236999999997E-11</v>
      </c>
      <c r="AN4093" s="258">
        <v>5.9955052999999996E-7</v>
      </c>
      <c r="AO4093" s="258">
        <v>2.9650634E-6</v>
      </c>
      <c r="AP4093" s="258">
        <v>6.3951070999999999E-5</v>
      </c>
      <c r="AQ4093" s="258">
        <v>6.7037721000000002E-8</v>
      </c>
      <c r="AR4093" s="258">
        <v>1.4370203999999999E-3</v>
      </c>
      <c r="AT4093" s="193"/>
      <c r="AU4093" s="193"/>
      <c r="AV4093" s="193"/>
      <c r="AW4093" s="193"/>
      <c r="AX4093" s="193"/>
      <c r="AY4093" s="193"/>
      <c r="AZ4093" s="193"/>
      <c r="BA4093" s="193"/>
      <c r="BB4093" s="193"/>
      <c r="BC4093" s="193"/>
      <c r="BD4093" s="193"/>
      <c r="BE4093" s="315"/>
      <c r="BF4093" s="315"/>
      <c r="BG4093" s="315"/>
      <c r="BH4093" s="315"/>
      <c r="BI4093" s="315"/>
      <c r="BJ4093" s="315"/>
      <c r="BK4093" s="315"/>
    </row>
    <row r="4094" spans="1:63" x14ac:dyDescent="0.25">
      <c r="A4094" s="9"/>
      <c r="B4094" s="43" t="s">
        <v>3966</v>
      </c>
      <c r="C4094" s="25" t="s">
        <v>2533</v>
      </c>
      <c r="D4094" s="193">
        <v>5.3391352000000001E-3</v>
      </c>
      <c r="E4094" s="193">
        <v>3.7209167000000001E-3</v>
      </c>
      <c r="F4094" s="193">
        <v>1.0720078000000001E-3</v>
      </c>
      <c r="G4094" s="193">
        <v>2.7969434999999999E-4</v>
      </c>
      <c r="H4094" s="193">
        <v>8.4815643999999999E-6</v>
      </c>
      <c r="I4094" s="193">
        <v>1.9417229999999999E-4</v>
      </c>
      <c r="J4094" s="193">
        <v>2.5432343000000001E-5</v>
      </c>
      <c r="K4094" s="193">
        <v>7.0783111000000001E-7</v>
      </c>
      <c r="L4094" s="193">
        <v>3.7722353000000001E-5</v>
      </c>
      <c r="M4094" s="193">
        <v>0</v>
      </c>
      <c r="N4094" s="193">
        <v>0</v>
      </c>
      <c r="O4094" s="193">
        <v>0</v>
      </c>
      <c r="P4094" s="199">
        <f t="shared" si="791"/>
        <v>2.7562345925925925E-2</v>
      </c>
      <c r="Q4094" s="240">
        <v>0.57585414000000001</v>
      </c>
      <c r="R4094" s="99">
        <v>0.34120929</v>
      </c>
      <c r="S4094" s="99">
        <v>0.20147119999999999</v>
      </c>
      <c r="T4094" s="99">
        <v>1.6880999999999999E-7</v>
      </c>
      <c r="U4094" s="99">
        <v>6.6918999999999998E-3</v>
      </c>
      <c r="V4094" s="99">
        <v>3.7865889999999999E-3</v>
      </c>
      <c r="W4094" s="99">
        <v>2.2695E-2</v>
      </c>
      <c r="X4094" s="241">
        <f t="shared" si="792"/>
        <v>2.63213254941814E-3</v>
      </c>
      <c r="Y4094" s="241">
        <f t="shared" si="793"/>
        <v>1.2485338605740001E-3</v>
      </c>
      <c r="Z4094" s="241">
        <f t="shared" si="794"/>
        <v>5.2904447255813986E-4</v>
      </c>
      <c r="AA4094" s="241">
        <f t="shared" si="795"/>
        <v>8.5455421628600006E-4</v>
      </c>
      <c r="AB4094" s="258">
        <v>7.6393740000000004E-4</v>
      </c>
      <c r="AC4094" s="258">
        <v>7.7006995999999995E-8</v>
      </c>
      <c r="AD4094" s="258">
        <v>2.2136103000000001E-4</v>
      </c>
      <c r="AE4094" s="258">
        <v>7.4046978000000001E-8</v>
      </c>
      <c r="AF4094" s="258">
        <v>2.5664440000000002E-4</v>
      </c>
      <c r="AG4094" s="258">
        <v>6.4399766E-6</v>
      </c>
      <c r="AH4094" s="258">
        <v>4.9999916999999997E-4</v>
      </c>
      <c r="AI4094" s="258">
        <v>1.7123486E-6</v>
      </c>
      <c r="AJ4094" s="258">
        <v>2.4840407000000001E-6</v>
      </c>
      <c r="AK4094" s="258">
        <v>5.8153399000000001E-7</v>
      </c>
      <c r="AL4094" s="258">
        <v>2.0736773999999999E-7</v>
      </c>
      <c r="AM4094" s="258">
        <v>6.3052813999999998E-10</v>
      </c>
      <c r="AN4094" s="258">
        <v>8.1653451999999992E-6</v>
      </c>
      <c r="AO4094" s="258">
        <v>3.6397087999999998E-6</v>
      </c>
      <c r="AP4094" s="258">
        <v>1.2254326999999999E-5</v>
      </c>
      <c r="AQ4094" s="258">
        <v>9.3566285999999997E-8</v>
      </c>
      <c r="AR4094" s="258">
        <v>8.5446065000000003E-4</v>
      </c>
      <c r="AT4094" s="193"/>
      <c r="AU4094" s="193"/>
      <c r="AV4094" s="193"/>
      <c r="AW4094" s="193"/>
      <c r="AX4094" s="193"/>
      <c r="AY4094" s="193"/>
      <c r="AZ4094" s="193"/>
      <c r="BA4094" s="193"/>
      <c r="BB4094" s="193"/>
      <c r="BC4094" s="193"/>
      <c r="BD4094" s="193"/>
      <c r="BE4094" s="315"/>
      <c r="BF4094" s="315"/>
      <c r="BG4094" s="315"/>
      <c r="BH4094" s="315"/>
      <c r="BI4094" s="315"/>
      <c r="BJ4094" s="315"/>
      <c r="BK4094" s="315"/>
    </row>
    <row r="4095" spans="1:63" x14ac:dyDescent="0.25">
      <c r="A4095" s="9"/>
      <c r="B4095" s="43" t="s">
        <v>3966</v>
      </c>
      <c r="C4095" s="25" t="s">
        <v>5708</v>
      </c>
      <c r="D4095" s="193">
        <v>5.2573009999999998E-3</v>
      </c>
      <c r="E4095" s="193">
        <v>4.0171518999999999E-3</v>
      </c>
      <c r="F4095" s="193">
        <v>8.105349E-4</v>
      </c>
      <c r="G4095" s="193">
        <v>1.8709082999999999E-4</v>
      </c>
      <c r="H4095" s="193">
        <v>1.5515601E-5</v>
      </c>
      <c r="I4095" s="193">
        <v>1.5172300000000001E-4</v>
      </c>
      <c r="J4095" s="193">
        <v>2.5020693E-5</v>
      </c>
      <c r="K4095" s="193">
        <v>1.2887916000000001E-6</v>
      </c>
      <c r="L4095" s="193">
        <v>4.897532E-5</v>
      </c>
      <c r="M4095" s="193">
        <v>0</v>
      </c>
      <c r="N4095" s="193">
        <v>0</v>
      </c>
      <c r="O4095" s="193">
        <v>0</v>
      </c>
      <c r="P4095" s="199">
        <f t="shared" si="791"/>
        <v>2.9756680740740737E-2</v>
      </c>
      <c r="Q4095" s="240">
        <v>0.58131100000000002</v>
      </c>
      <c r="R4095" s="99">
        <v>0.39230909000000003</v>
      </c>
      <c r="S4095" s="99">
        <v>5.3353999999999999E-2</v>
      </c>
      <c r="T4095" s="99">
        <v>3.2402000000000001E-7</v>
      </c>
      <c r="U4095" s="99">
        <v>1.3207999999999999E-2</v>
      </c>
      <c r="V4095" s="99">
        <v>4.3895870000000003E-3</v>
      </c>
      <c r="W4095" s="99">
        <v>0.11805</v>
      </c>
      <c r="X4095" s="241">
        <f t="shared" si="792"/>
        <v>2.7557008595213298E-3</v>
      </c>
      <c r="Y4095" s="241">
        <f t="shared" si="793"/>
        <v>1.1961312509770001E-3</v>
      </c>
      <c r="Z4095" s="241">
        <f t="shared" si="794"/>
        <v>5.7687461792432998E-4</v>
      </c>
      <c r="AA4095" s="241">
        <f t="shared" si="795"/>
        <v>9.8269499061999998E-4</v>
      </c>
      <c r="AB4095" s="258">
        <v>8.2475780999999998E-4</v>
      </c>
      <c r="AC4095" s="258">
        <v>1.5771538000000001E-7</v>
      </c>
      <c r="AD4095" s="258">
        <v>1.4545277999999999E-4</v>
      </c>
      <c r="AE4095" s="258">
        <v>9.9733597000000005E-8</v>
      </c>
      <c r="AF4095" s="258">
        <v>2.2410611999999999E-4</v>
      </c>
      <c r="AG4095" s="258">
        <v>1.5570920000000001E-6</v>
      </c>
      <c r="AH4095" s="258">
        <v>5.3979050000000002E-4</v>
      </c>
      <c r="AI4095" s="258">
        <v>1.2149851E-6</v>
      </c>
      <c r="AJ4095" s="258">
        <v>1.6502467000000001E-6</v>
      </c>
      <c r="AK4095" s="258">
        <v>8.4931237999999998E-7</v>
      </c>
      <c r="AL4095" s="258">
        <v>1.3715294999999999E-7</v>
      </c>
      <c r="AM4095" s="258">
        <v>4.1369433E-10</v>
      </c>
      <c r="AN4095" s="258">
        <v>1.1922566E-5</v>
      </c>
      <c r="AO4095" s="258">
        <v>3.6024821000000001E-6</v>
      </c>
      <c r="AP4095" s="258">
        <v>1.7706959E-5</v>
      </c>
      <c r="AQ4095" s="258">
        <v>1.0715062E-7</v>
      </c>
      <c r="AR4095" s="258">
        <v>9.8258783999999994E-4</v>
      </c>
      <c r="AT4095" s="193"/>
      <c r="AU4095" s="193"/>
      <c r="AV4095" s="193"/>
      <c r="AW4095" s="193"/>
      <c r="AX4095" s="193"/>
      <c r="AY4095" s="193"/>
      <c r="AZ4095" s="193"/>
      <c r="BA4095" s="193"/>
      <c r="BB4095" s="193"/>
      <c r="BC4095" s="193"/>
      <c r="BD4095" s="193"/>
      <c r="BE4095" s="315"/>
      <c r="BF4095" s="315"/>
      <c r="BG4095" s="315"/>
      <c r="BH4095" s="315"/>
      <c r="BI4095" s="315"/>
      <c r="BJ4095" s="315"/>
      <c r="BK4095" s="315"/>
    </row>
    <row r="4096" spans="1:63" x14ac:dyDescent="0.25">
      <c r="A4096" s="9"/>
      <c r="B4096" s="43" t="s">
        <v>3966</v>
      </c>
      <c r="C4096" s="25" t="s">
        <v>4454</v>
      </c>
      <c r="D4096" s="193">
        <v>7.4081097000000002E-3</v>
      </c>
      <c r="E4096" s="193">
        <v>5.1086176000000004E-3</v>
      </c>
      <c r="F4096" s="193">
        <v>1.795034E-3</v>
      </c>
      <c r="G4096" s="193">
        <v>9.6210708000000006E-5</v>
      </c>
      <c r="H4096" s="193">
        <v>2.6977312999999999E-5</v>
      </c>
      <c r="I4096" s="193">
        <v>2.6702384999999999E-4</v>
      </c>
      <c r="J4096" s="193">
        <v>5.2028223999999997E-5</v>
      </c>
      <c r="K4096" s="193">
        <v>2.8425063999999998E-6</v>
      </c>
      <c r="L4096" s="193">
        <v>5.9375515999999998E-5</v>
      </c>
      <c r="M4096" s="193">
        <v>0</v>
      </c>
      <c r="N4096" s="193">
        <v>0</v>
      </c>
      <c r="O4096" s="193">
        <v>0</v>
      </c>
      <c r="P4096" s="199">
        <f t="shared" si="791"/>
        <v>3.784161185185185E-2</v>
      </c>
      <c r="Q4096" s="240">
        <v>1.0355557</v>
      </c>
      <c r="R4096" s="99">
        <v>0.51296069</v>
      </c>
      <c r="S4096" s="99">
        <v>0.50704079999999996</v>
      </c>
      <c r="T4096" s="99">
        <v>4.0462999999999999E-7</v>
      </c>
      <c r="U4096" s="99">
        <v>1.0021E-2</v>
      </c>
      <c r="V4096" s="99">
        <v>9.8215299999999993E-4</v>
      </c>
      <c r="W4096" s="99">
        <v>4.5506000000000001E-3</v>
      </c>
      <c r="X4096" s="241">
        <f t="shared" si="792"/>
        <v>3.6199563152262198E-3</v>
      </c>
      <c r="Y4096" s="241">
        <f t="shared" si="793"/>
        <v>1.6022427923100002E-3</v>
      </c>
      <c r="Z4096" s="241">
        <f t="shared" si="794"/>
        <v>7.3306166125622005E-4</v>
      </c>
      <c r="AA4096" s="241">
        <f t="shared" si="795"/>
        <v>1.28465186166E-3</v>
      </c>
      <c r="AB4096" s="258">
        <v>1.0488697E-3</v>
      </c>
      <c r="AC4096" s="258">
        <v>1.6962675000000001E-7</v>
      </c>
      <c r="AD4096" s="258">
        <v>9.4485444000000002E-5</v>
      </c>
      <c r="AE4096" s="258">
        <v>2.2100656000000001E-7</v>
      </c>
      <c r="AF4096" s="258">
        <v>4.4247669999999999E-4</v>
      </c>
      <c r="AG4096" s="258">
        <v>1.6020315000000001E-5</v>
      </c>
      <c r="AH4096" s="258">
        <v>6.8650443999999998E-4</v>
      </c>
      <c r="AI4096" s="258">
        <v>2.6828096000000001E-6</v>
      </c>
      <c r="AJ4096" s="258">
        <v>8.0919907999999996E-7</v>
      </c>
      <c r="AK4096" s="258">
        <v>9.5459772999999996E-7</v>
      </c>
      <c r="AL4096" s="258">
        <v>7.7686257999999995E-8</v>
      </c>
      <c r="AM4096" s="258">
        <v>2.5958822000000001E-10</v>
      </c>
      <c r="AN4096" s="258">
        <v>7.9215096999999995E-6</v>
      </c>
      <c r="AO4096" s="258">
        <v>4.5889732999999997E-6</v>
      </c>
      <c r="AP4096" s="258">
        <v>2.9522185999999998E-5</v>
      </c>
      <c r="AQ4096" s="258">
        <v>1.6786166000000001E-7</v>
      </c>
      <c r="AR4096" s="258">
        <v>1.284484E-3</v>
      </c>
      <c r="AT4096" s="193"/>
      <c r="AU4096" s="193"/>
      <c r="AV4096" s="193"/>
      <c r="AW4096" s="193"/>
      <c r="AX4096" s="193"/>
      <c r="AY4096" s="193"/>
      <c r="AZ4096" s="193"/>
      <c r="BA4096" s="193"/>
      <c r="BB4096" s="193"/>
      <c r="BC4096" s="193"/>
      <c r="BD4096" s="193"/>
      <c r="BE4096" s="315"/>
      <c r="BF4096" s="315"/>
      <c r="BG4096" s="315"/>
      <c r="BH4096" s="315"/>
      <c r="BI4096" s="315"/>
      <c r="BJ4096" s="315"/>
      <c r="BK4096" s="315"/>
    </row>
    <row r="4097" spans="1:63" x14ac:dyDescent="0.25">
      <c r="A4097" s="9"/>
      <c r="B4097" s="43" t="s">
        <v>3966</v>
      </c>
      <c r="C4097" s="25" t="s">
        <v>5628</v>
      </c>
      <c r="D4097" s="193">
        <v>8.8017792000000001E-4</v>
      </c>
      <c r="E4097" s="193">
        <v>4.9891368999999998E-4</v>
      </c>
      <c r="F4097" s="193">
        <v>2.5690914999999999E-4</v>
      </c>
      <c r="G4097" s="193">
        <v>7.4954727000000001E-6</v>
      </c>
      <c r="H4097" s="193">
        <v>4.3746234999999997E-6</v>
      </c>
      <c r="I4097" s="193">
        <v>3.8565548E-5</v>
      </c>
      <c r="J4097" s="193">
        <v>1.3660401999999999E-5</v>
      </c>
      <c r="K4097" s="193">
        <v>1.23419E-7</v>
      </c>
      <c r="L4097" s="193">
        <v>6.0135608999999999E-5</v>
      </c>
      <c r="M4097" s="193">
        <v>0</v>
      </c>
      <c r="N4097" s="193">
        <v>0</v>
      </c>
      <c r="O4097" s="193">
        <v>0</v>
      </c>
      <c r="P4097" s="199">
        <f t="shared" si="791"/>
        <v>3.6956569629629627E-3</v>
      </c>
      <c r="Q4097" s="240">
        <v>0.60706079999999996</v>
      </c>
      <c r="R4097" s="99">
        <v>4.7251122E-2</v>
      </c>
      <c r="S4097" s="99">
        <v>0.31806879999999998</v>
      </c>
      <c r="T4097" s="99">
        <v>5.2688000000000002E-8</v>
      </c>
      <c r="U4097" s="99">
        <v>2.8427999999999998E-4</v>
      </c>
      <c r="V4097" s="99">
        <v>7.6549899999999997E-5</v>
      </c>
      <c r="W4097" s="99">
        <v>0.24138000000000001</v>
      </c>
      <c r="X4097" s="241">
        <f t="shared" si="792"/>
        <v>4.2495550809513798E-4</v>
      </c>
      <c r="Y4097" s="241">
        <f t="shared" si="793"/>
        <v>2.33405568679E-4</v>
      </c>
      <c r="Z4097" s="241">
        <f t="shared" si="794"/>
        <v>7.3255811396137998E-5</v>
      </c>
      <c r="AA4097" s="241">
        <f t="shared" si="795"/>
        <v>1.1829412802E-4</v>
      </c>
      <c r="AB4097" s="258">
        <v>1.0240263E-4</v>
      </c>
      <c r="AC4097" s="258">
        <v>2.9219587E-8</v>
      </c>
      <c r="AD4097" s="258">
        <v>1.8313719999999999E-5</v>
      </c>
      <c r="AE4097" s="258">
        <v>3.6872091999999997E-8</v>
      </c>
      <c r="AF4097" s="258">
        <v>1.0192239E-4</v>
      </c>
      <c r="AG4097" s="258">
        <v>1.0700737E-5</v>
      </c>
      <c r="AH4097" s="258">
        <v>6.7023882999999994E-5</v>
      </c>
      <c r="AI4097" s="258">
        <v>3.7445246E-7</v>
      </c>
      <c r="AJ4097" s="258">
        <v>5.9704818000000006E-8</v>
      </c>
      <c r="AK4097" s="258">
        <v>1.0852074000000001E-7</v>
      </c>
      <c r="AL4097" s="258">
        <v>1.1063768E-8</v>
      </c>
      <c r="AM4097" s="258">
        <v>3.9010137999999998E-11</v>
      </c>
      <c r="AN4097" s="258">
        <v>5.5851308000000005E-7</v>
      </c>
      <c r="AO4097" s="258">
        <v>6.7628741999999999E-7</v>
      </c>
      <c r="AP4097" s="258">
        <v>4.4433470999999996E-6</v>
      </c>
      <c r="AQ4097" s="258">
        <v>1.4022802E-7</v>
      </c>
      <c r="AR4097" s="258">
        <v>1.181539E-4</v>
      </c>
      <c r="AT4097" s="193"/>
      <c r="AU4097" s="193"/>
      <c r="AV4097" s="193"/>
      <c r="AW4097" s="193"/>
      <c r="AX4097" s="193"/>
      <c r="AY4097" s="193"/>
      <c r="AZ4097" s="193"/>
      <c r="BA4097" s="193"/>
      <c r="BB4097" s="193"/>
      <c r="BC4097" s="193"/>
      <c r="BD4097" s="193"/>
      <c r="BE4097" s="315"/>
      <c r="BF4097" s="315"/>
      <c r="BG4097" s="315"/>
      <c r="BH4097" s="315"/>
      <c r="BI4097" s="315"/>
      <c r="BJ4097" s="315"/>
      <c r="BK4097" s="315"/>
    </row>
    <row r="4098" spans="1:63" x14ac:dyDescent="0.25">
      <c r="A4098" s="9"/>
      <c r="B4098" s="43" t="s">
        <v>3966</v>
      </c>
      <c r="C4098" s="25" t="s">
        <v>4455</v>
      </c>
      <c r="D4098" s="193">
        <v>8.1905827000000007E-3</v>
      </c>
      <c r="E4098" s="193">
        <v>6.2454038000000003E-3</v>
      </c>
      <c r="F4098" s="193">
        <v>1.121538E-3</v>
      </c>
      <c r="G4098" s="193">
        <v>5.3636310999999998E-4</v>
      </c>
      <c r="H4098" s="193">
        <v>1.6621163000000002E-5</v>
      </c>
      <c r="I4098" s="193">
        <v>1.7813251999999999E-4</v>
      </c>
      <c r="J4098" s="193">
        <v>3.3441966999999999E-5</v>
      </c>
      <c r="K4098" s="193">
        <v>8.5159165000000002E-7</v>
      </c>
      <c r="L4098" s="193">
        <v>5.8230543999999998E-5</v>
      </c>
      <c r="M4098" s="193">
        <v>0</v>
      </c>
      <c r="N4098" s="193">
        <v>0</v>
      </c>
      <c r="O4098" s="193">
        <v>0</v>
      </c>
      <c r="P4098" s="199">
        <f t="shared" si="791"/>
        <v>4.6262250370370371E-2</v>
      </c>
      <c r="Q4098" s="240">
        <v>0.78900581999999997</v>
      </c>
      <c r="R4098" s="99">
        <v>0.54923308000000004</v>
      </c>
      <c r="S4098" s="99">
        <v>0.20791680000000001</v>
      </c>
      <c r="T4098" s="99">
        <v>2.5548000000000001E-7</v>
      </c>
      <c r="U4098" s="99">
        <v>9.3273999999999996E-3</v>
      </c>
      <c r="V4098" s="99">
        <v>1.034029E-2</v>
      </c>
      <c r="W4098" s="99">
        <v>1.2187999999999999E-2</v>
      </c>
      <c r="X4098" s="241">
        <f t="shared" si="792"/>
        <v>4.2429396891563997E-3</v>
      </c>
      <c r="Y4098" s="241">
        <f t="shared" si="793"/>
        <v>1.9813796348E-3</v>
      </c>
      <c r="Z4098" s="241">
        <f t="shared" si="794"/>
        <v>8.8662701837639987E-4</v>
      </c>
      <c r="AA4098" s="241">
        <f t="shared" si="795"/>
        <v>1.3749330359800001E-3</v>
      </c>
      <c r="AB4098" s="258">
        <v>1.2822253E-3</v>
      </c>
      <c r="AC4098" s="258">
        <v>1.2246549999999999E-7</v>
      </c>
      <c r="AD4098" s="258">
        <v>4.0358651000000002E-4</v>
      </c>
      <c r="AE4098" s="258">
        <v>1.3588460000000001E-7</v>
      </c>
      <c r="AF4098" s="258">
        <v>2.8960808000000002E-4</v>
      </c>
      <c r="AG4098" s="258">
        <v>5.7013947E-6</v>
      </c>
      <c r="AH4098" s="258">
        <v>8.3921327999999997E-4</v>
      </c>
      <c r="AI4098" s="258">
        <v>1.6747231E-6</v>
      </c>
      <c r="AJ4098" s="258">
        <v>4.7670595999999996E-6</v>
      </c>
      <c r="AK4098" s="258">
        <v>7.3141846000000005E-7</v>
      </c>
      <c r="AL4098" s="258">
        <v>3.8107229999999999E-7</v>
      </c>
      <c r="AM4098" s="258">
        <v>1.1419164E-9</v>
      </c>
      <c r="AN4098" s="258">
        <v>1.3623733999999999E-5</v>
      </c>
      <c r="AO4098" s="258">
        <v>5.9619249999999997E-6</v>
      </c>
      <c r="AP4098" s="258">
        <v>2.0272664000000001E-5</v>
      </c>
      <c r="AQ4098" s="258">
        <v>1.2333597999999999E-7</v>
      </c>
      <c r="AR4098" s="258">
        <v>1.3748097000000001E-3</v>
      </c>
      <c r="AT4098" s="193"/>
      <c r="AU4098" s="193"/>
      <c r="AV4098" s="193"/>
      <c r="AW4098" s="193"/>
      <c r="AX4098" s="193"/>
      <c r="AY4098" s="193"/>
      <c r="AZ4098" s="193"/>
      <c r="BA4098" s="193"/>
      <c r="BB4098" s="193"/>
      <c r="BC4098" s="193"/>
      <c r="BD4098" s="193"/>
      <c r="BE4098" s="315"/>
      <c r="BF4098" s="315"/>
      <c r="BG4098" s="315"/>
      <c r="BH4098" s="315"/>
      <c r="BI4098" s="315"/>
      <c r="BJ4098" s="315"/>
      <c r="BK4098" s="315"/>
    </row>
    <row r="4099" spans="1:63" x14ac:dyDescent="0.25">
      <c r="A4099" s="9"/>
      <c r="B4099" s="43" t="s">
        <v>3966</v>
      </c>
      <c r="C4099" s="5" t="s">
        <v>3227</v>
      </c>
      <c r="D4099" s="172">
        <v>2.1709250000000002E-3</v>
      </c>
      <c r="E4099" s="172">
        <v>1.3668583E-3</v>
      </c>
      <c r="F4099" s="172">
        <v>5.4552531E-4</v>
      </c>
      <c r="G4099" s="172">
        <v>4.1141452000000001E-5</v>
      </c>
      <c r="H4099" s="172">
        <v>5.9345632000000002E-6</v>
      </c>
      <c r="I4099" s="172">
        <v>1.1079147E-4</v>
      </c>
      <c r="J4099" s="172">
        <v>2.7912512E-5</v>
      </c>
      <c r="K4099" s="172">
        <v>2.6470228999999998E-7</v>
      </c>
      <c r="L4099" s="172">
        <v>7.2496636999999994E-5</v>
      </c>
      <c r="M4099" s="172">
        <v>0</v>
      </c>
      <c r="N4099" s="172">
        <v>0</v>
      </c>
      <c r="O4099" s="172">
        <v>0</v>
      </c>
      <c r="P4099" s="199">
        <f t="shared" si="791"/>
        <v>1.0124876296296296E-2</v>
      </c>
      <c r="Q4099" s="233">
        <v>1.0294892</v>
      </c>
      <c r="R4099" s="96">
        <v>0.12197782</v>
      </c>
      <c r="S4099" s="96">
        <v>0.86637600000000003</v>
      </c>
      <c r="T4099" s="96">
        <v>1.0714000000000001E-7</v>
      </c>
      <c r="U4099" s="96">
        <v>4.3620000000000004E-3</v>
      </c>
      <c r="V4099" s="96">
        <v>5.5926939999999996E-4</v>
      </c>
      <c r="W4099" s="96">
        <v>3.6214000000000003E-2</v>
      </c>
      <c r="X4099" s="241">
        <f t="shared" si="792"/>
        <v>1.0450117367528601E-3</v>
      </c>
      <c r="Y4099" s="241">
        <f t="shared" si="793"/>
        <v>5.4084081568600009E-4</v>
      </c>
      <c r="Z4099" s="241">
        <f t="shared" si="794"/>
        <v>1.9865967857686002E-4</v>
      </c>
      <c r="AA4099" s="241">
        <f t="shared" si="795"/>
        <v>3.0551124248999999E-4</v>
      </c>
      <c r="AB4099" s="241">
        <v>2.8062167999999999E-4</v>
      </c>
      <c r="AC4099" s="241">
        <v>3.6519413999999997E-8</v>
      </c>
      <c r="AD4099" s="241">
        <v>6.5533643000000003E-5</v>
      </c>
      <c r="AE4099" s="241">
        <v>5.2117271999999997E-8</v>
      </c>
      <c r="AF4099" s="241">
        <v>1.6518591000000001E-4</v>
      </c>
      <c r="AG4099" s="241">
        <v>2.9410945999999999E-5</v>
      </c>
      <c r="AH4099" s="241">
        <v>1.8367082000000001E-4</v>
      </c>
      <c r="AI4099" s="241">
        <v>8.4434317000000001E-7</v>
      </c>
      <c r="AJ4099" s="241">
        <v>3.5180658000000001E-7</v>
      </c>
      <c r="AK4099" s="241">
        <v>4.1795976999999998E-7</v>
      </c>
      <c r="AL4099" s="241">
        <v>4.1463543000000003E-8</v>
      </c>
      <c r="AM4099" s="241">
        <v>1.4221386E-10</v>
      </c>
      <c r="AN4099" s="241">
        <v>3.6921030000000001E-6</v>
      </c>
      <c r="AO4099" s="241">
        <v>2.2278702000000002E-6</v>
      </c>
      <c r="AP4099" s="241">
        <v>7.4131701E-6</v>
      </c>
      <c r="AQ4099" s="241">
        <v>2.0968248999999999E-7</v>
      </c>
      <c r="AR4099" s="241">
        <v>3.0530155999999999E-4</v>
      </c>
      <c r="AT4099" s="193"/>
      <c r="AU4099" s="193"/>
      <c r="AV4099" s="193"/>
      <c r="AW4099" s="193"/>
      <c r="AX4099" s="193"/>
      <c r="AY4099" s="193"/>
      <c r="AZ4099" s="193"/>
      <c r="BA4099" s="193"/>
      <c r="BB4099" s="193"/>
      <c r="BC4099" s="193"/>
      <c r="BD4099" s="193"/>
      <c r="BE4099" s="315"/>
      <c r="BF4099" s="315"/>
      <c r="BG4099" s="315"/>
      <c r="BH4099" s="315"/>
      <c r="BI4099" s="315"/>
      <c r="BJ4099" s="315"/>
      <c r="BK4099" s="315"/>
    </row>
    <row r="4100" spans="1:63" x14ac:dyDescent="0.25">
      <c r="A4100" s="9"/>
      <c r="B4100" s="43" t="s">
        <v>3966</v>
      </c>
      <c r="C4100" s="25" t="s">
        <v>3228</v>
      </c>
      <c r="D4100" s="193">
        <v>5.6352269E-3</v>
      </c>
      <c r="E4100" s="193">
        <v>4.0764818000000001E-3</v>
      </c>
      <c r="F4100" s="193">
        <v>1.273815E-3</v>
      </c>
      <c r="G4100" s="193">
        <v>7.5239953999999999E-5</v>
      </c>
      <c r="H4100" s="193">
        <v>1.3912958000000001E-5</v>
      </c>
      <c r="I4100" s="193">
        <v>1.3014537000000001E-4</v>
      </c>
      <c r="J4100" s="193">
        <v>3.2120884000000002E-5</v>
      </c>
      <c r="K4100" s="193">
        <v>7.1965393000000003E-7</v>
      </c>
      <c r="L4100" s="193">
        <v>3.2791293E-5</v>
      </c>
      <c r="M4100" s="193">
        <v>0</v>
      </c>
      <c r="N4100" s="193">
        <v>0</v>
      </c>
      <c r="O4100" s="193">
        <v>0</v>
      </c>
      <c r="P4100" s="199">
        <f t="shared" si="791"/>
        <v>3.0196161481481479E-2</v>
      </c>
      <c r="Q4100" s="240">
        <v>0.49886152</v>
      </c>
      <c r="R4100" s="99">
        <v>0.41452002999999998</v>
      </c>
      <c r="S4100" s="99">
        <v>4.7778080000000001E-2</v>
      </c>
      <c r="T4100" s="99">
        <v>3.4144999999999998E-7</v>
      </c>
      <c r="U4100" s="99">
        <v>1.5416E-3</v>
      </c>
      <c r="V4100" s="99">
        <v>1.1534611E-3</v>
      </c>
      <c r="W4100" s="99">
        <v>3.3868000000000002E-2</v>
      </c>
      <c r="X4100" s="241">
        <f t="shared" si="792"/>
        <v>2.8061452253276501E-3</v>
      </c>
      <c r="Y4100" s="241">
        <f t="shared" si="793"/>
        <v>1.18683837444E-3</v>
      </c>
      <c r="Z4100" s="241">
        <f t="shared" si="794"/>
        <v>5.8073427928164996E-4</v>
      </c>
      <c r="AA4100" s="241">
        <f t="shared" si="795"/>
        <v>1.0385725716060001E-3</v>
      </c>
      <c r="AB4100" s="258">
        <v>8.3694162000000002E-4</v>
      </c>
      <c r="AC4100" s="258">
        <v>1.4629190000000001E-7</v>
      </c>
      <c r="AD4100" s="258">
        <v>6.3448120000000001E-5</v>
      </c>
      <c r="AE4100" s="258">
        <v>1.0347554000000001E-7</v>
      </c>
      <c r="AF4100" s="258">
        <v>2.8461030000000002E-4</v>
      </c>
      <c r="AG4100" s="258">
        <v>1.5885670000000001E-6</v>
      </c>
      <c r="AH4100" s="258">
        <v>5.4778341999999999E-4</v>
      </c>
      <c r="AI4100" s="258">
        <v>2.0248916999999998E-6</v>
      </c>
      <c r="AJ4100" s="258">
        <v>6.3680329999999999E-7</v>
      </c>
      <c r="AK4100" s="258">
        <v>5.605693E-7</v>
      </c>
      <c r="AL4100" s="258">
        <v>5.7118903000000002E-8</v>
      </c>
      <c r="AM4100" s="258">
        <v>1.8897865000000001E-10</v>
      </c>
      <c r="AN4100" s="258">
        <v>3.3173119999999999E-6</v>
      </c>
      <c r="AO4100" s="258">
        <v>3.1465221E-6</v>
      </c>
      <c r="AP4100" s="258">
        <v>2.3207452999999999E-5</v>
      </c>
      <c r="AQ4100" s="258">
        <v>7.5271606000000001E-8</v>
      </c>
      <c r="AR4100" s="258">
        <v>1.0384973000000001E-3</v>
      </c>
      <c r="AT4100" s="193"/>
      <c r="AU4100" s="193"/>
      <c r="AV4100" s="193"/>
      <c r="AW4100" s="193"/>
      <c r="AX4100" s="193"/>
      <c r="AY4100" s="193"/>
      <c r="AZ4100" s="193"/>
      <c r="BA4100" s="193"/>
      <c r="BB4100" s="193"/>
      <c r="BC4100" s="193"/>
      <c r="BD4100" s="193"/>
      <c r="BE4100" s="315"/>
      <c r="BF4100" s="315"/>
      <c r="BG4100" s="315"/>
      <c r="BH4100" s="315"/>
      <c r="BI4100" s="315"/>
      <c r="BJ4100" s="315"/>
      <c r="BK4100" s="315"/>
    </row>
    <row r="4101" spans="1:63" x14ac:dyDescent="0.25">
      <c r="A4101" s="9"/>
      <c r="B4101" s="43" t="s">
        <v>3966</v>
      </c>
      <c r="C4101" s="5" t="s">
        <v>5629</v>
      </c>
      <c r="D4101" s="172">
        <v>5.9435963000000003E-3</v>
      </c>
      <c r="E4101" s="172">
        <v>3.9303258000000004E-3</v>
      </c>
      <c r="F4101" s="172">
        <v>1.4606834999999999E-3</v>
      </c>
      <c r="G4101" s="172">
        <v>2.3568446000000001E-4</v>
      </c>
      <c r="H4101" s="172">
        <v>1.6111387000000001E-5</v>
      </c>
      <c r="I4101" s="172">
        <v>2.2869730999999999E-4</v>
      </c>
      <c r="J4101" s="172">
        <v>3.6225674000000003E-5</v>
      </c>
      <c r="K4101" s="172">
        <v>6.8071963999999999E-7</v>
      </c>
      <c r="L4101" s="172">
        <v>3.5187425000000003E-5</v>
      </c>
      <c r="M4101" s="172">
        <v>0</v>
      </c>
      <c r="N4101" s="172">
        <v>0</v>
      </c>
      <c r="O4101" s="172">
        <v>0</v>
      </c>
      <c r="P4101" s="199">
        <f t="shared" si="791"/>
        <v>2.9113524444444445E-2</v>
      </c>
      <c r="Q4101" s="233">
        <v>0.56978585999999998</v>
      </c>
      <c r="R4101" s="96">
        <v>0.37397846000000001</v>
      </c>
      <c r="S4101" s="96">
        <v>0.16811200000000001</v>
      </c>
      <c r="T4101" s="96">
        <v>2.6315999999999998E-7</v>
      </c>
      <c r="U4101" s="96">
        <v>5.5919000000000003E-3</v>
      </c>
      <c r="V4101" s="96">
        <v>3.1592460000000001E-3</v>
      </c>
      <c r="W4101" s="96">
        <v>1.8943999999999999E-2</v>
      </c>
      <c r="X4101" s="241">
        <f t="shared" si="792"/>
        <v>2.8489187185198901E-3</v>
      </c>
      <c r="Y4101" s="241">
        <f t="shared" si="793"/>
        <v>1.3487922143E-3</v>
      </c>
      <c r="Z4101" s="241">
        <f t="shared" si="794"/>
        <v>5.6395375399189004E-4</v>
      </c>
      <c r="AA4101" s="241">
        <f t="shared" si="795"/>
        <v>9.3617275022800004E-4</v>
      </c>
      <c r="AB4101" s="241">
        <v>8.0695067999999996E-4</v>
      </c>
      <c r="AC4101" s="241">
        <v>1.0487771E-7</v>
      </c>
      <c r="AD4101" s="241">
        <v>1.8619738000000001E-4</v>
      </c>
      <c r="AE4101" s="241">
        <v>1.4576389000000001E-7</v>
      </c>
      <c r="AF4101" s="241">
        <v>3.5001972000000002E-4</v>
      </c>
      <c r="AG4101" s="241">
        <v>5.3737927000000003E-6</v>
      </c>
      <c r="AH4101" s="241">
        <v>5.2815510000000002E-4</v>
      </c>
      <c r="AI4101" s="241">
        <v>2.2468025999999999E-6</v>
      </c>
      <c r="AJ4101" s="241">
        <v>2.0744868000000002E-6</v>
      </c>
      <c r="AK4101" s="241">
        <v>6.4837599000000005E-7</v>
      </c>
      <c r="AL4101" s="241">
        <v>1.7495229000000001E-7</v>
      </c>
      <c r="AM4101" s="241">
        <v>5.3481188999999998E-10</v>
      </c>
      <c r="AN4101" s="241">
        <v>6.8597777999999999E-6</v>
      </c>
      <c r="AO4101" s="241">
        <v>3.4861536999999999E-6</v>
      </c>
      <c r="AP4101" s="241">
        <v>2.030757E-5</v>
      </c>
      <c r="AQ4101" s="241">
        <v>8.8160227999999997E-8</v>
      </c>
      <c r="AR4101" s="241">
        <v>9.3608459000000003E-4</v>
      </c>
      <c r="AT4101" s="193"/>
      <c r="AU4101" s="193"/>
      <c r="AV4101" s="193"/>
      <c r="AW4101" s="193"/>
      <c r="AX4101" s="193"/>
      <c r="AY4101" s="193"/>
      <c r="AZ4101" s="193"/>
      <c r="BA4101" s="193"/>
      <c r="BB4101" s="193"/>
      <c r="BC4101" s="193"/>
      <c r="BD4101" s="193"/>
      <c r="BE4101" s="315"/>
      <c r="BF4101" s="315"/>
      <c r="BG4101" s="315"/>
      <c r="BH4101" s="315"/>
      <c r="BI4101" s="315"/>
      <c r="BJ4101" s="315"/>
      <c r="BK4101" s="315"/>
    </row>
    <row r="4102" spans="1:63" x14ac:dyDescent="0.25">
      <c r="A4102" s="9"/>
      <c r="B4102" s="43" t="s">
        <v>569</v>
      </c>
      <c r="C4102" s="5" t="s">
        <v>5701</v>
      </c>
      <c r="D4102" s="172">
        <v>9.0428376000000008E-3</v>
      </c>
      <c r="E4102" s="172">
        <v>7.4459948999999999E-3</v>
      </c>
      <c r="F4102" s="172">
        <v>5.9450707000000002E-4</v>
      </c>
      <c r="G4102" s="172">
        <v>7.6055961000000001E-4</v>
      </c>
      <c r="H4102" s="172">
        <v>7.7719543000000001E-6</v>
      </c>
      <c r="I4102" s="172">
        <v>1.3540323000000001E-4</v>
      </c>
      <c r="J4102" s="172">
        <v>2.1154074E-5</v>
      </c>
      <c r="K4102" s="172">
        <v>1.0524889000000001E-6</v>
      </c>
      <c r="L4102" s="172">
        <v>7.6394177999999994E-5</v>
      </c>
      <c r="M4102" s="172">
        <v>0</v>
      </c>
      <c r="N4102" s="172">
        <v>0</v>
      </c>
      <c r="O4102" s="172">
        <v>0</v>
      </c>
      <c r="P4102" s="199">
        <f t="shared" si="791"/>
        <v>5.5155517777777774E-2</v>
      </c>
      <c r="Q4102" s="233">
        <v>0.96574808000000001</v>
      </c>
      <c r="R4102" s="96">
        <v>0.62511832000000001</v>
      </c>
      <c r="S4102" s="96">
        <v>0.29541679999999998</v>
      </c>
      <c r="T4102" s="96">
        <v>1.4833999999999999E-7</v>
      </c>
      <c r="U4102" s="96">
        <v>1.3263E-2</v>
      </c>
      <c r="V4102" s="96">
        <v>1.475781E-2</v>
      </c>
      <c r="W4102" s="96">
        <v>1.7191999999999999E-2</v>
      </c>
      <c r="X4102" s="241">
        <f t="shared" si="792"/>
        <v>4.9090809533134001E-3</v>
      </c>
      <c r="Y4102" s="241">
        <f t="shared" si="793"/>
        <v>2.2958851469860003E-3</v>
      </c>
      <c r="Z4102" s="241">
        <f t="shared" si="794"/>
        <v>1.0476785636974002E-3</v>
      </c>
      <c r="AA4102" s="241">
        <f t="shared" si="795"/>
        <v>1.5655172426300001E-3</v>
      </c>
      <c r="AB4102" s="241">
        <v>1.5286774999999999E-3</v>
      </c>
      <c r="AC4102" s="241">
        <v>1.0288086E-7</v>
      </c>
      <c r="AD4102" s="241">
        <v>5.7259710000000003E-4</v>
      </c>
      <c r="AE4102" s="241">
        <v>4.5539425999999998E-8</v>
      </c>
      <c r="AF4102" s="241">
        <v>1.8637104000000001E-4</v>
      </c>
      <c r="AG4102" s="241">
        <v>8.0910867000000008E-6</v>
      </c>
      <c r="AH4102" s="241">
        <v>1.0005076999999999E-3</v>
      </c>
      <c r="AI4102" s="241">
        <v>9.3509920000000001E-7</v>
      </c>
      <c r="AJ4102" s="241">
        <v>6.7926442000000002E-6</v>
      </c>
      <c r="AK4102" s="241">
        <v>7.5333455999999995E-7</v>
      </c>
      <c r="AL4102" s="241">
        <v>5.3975725999999997E-7</v>
      </c>
      <c r="AM4102" s="241">
        <v>1.6121773999999999E-9</v>
      </c>
      <c r="AN4102" s="241">
        <v>1.9328271E-5</v>
      </c>
      <c r="AO4102" s="241">
        <v>7.7021352999999992E-6</v>
      </c>
      <c r="AP4102" s="241">
        <v>1.111801E-5</v>
      </c>
      <c r="AQ4102" s="241">
        <v>1.5774262999999999E-7</v>
      </c>
      <c r="AR4102" s="241">
        <v>1.5653595000000001E-3</v>
      </c>
      <c r="AT4102" s="193"/>
      <c r="AU4102" s="193"/>
      <c r="AV4102" s="193"/>
      <c r="AW4102" s="193"/>
      <c r="AX4102" s="193"/>
      <c r="AY4102" s="193"/>
      <c r="AZ4102" s="193"/>
      <c r="BA4102" s="193"/>
      <c r="BB4102" s="193"/>
      <c r="BC4102" s="193"/>
      <c r="BD4102" s="193"/>
      <c r="BE4102" s="315"/>
      <c r="BF4102" s="315"/>
      <c r="BG4102" s="315"/>
      <c r="BH4102" s="315"/>
      <c r="BI4102" s="315"/>
      <c r="BJ4102" s="315"/>
      <c r="BK4102" s="315"/>
    </row>
    <row r="4103" spans="1:63" x14ac:dyDescent="0.25">
      <c r="A4103" s="9"/>
      <c r="B4103" s="43" t="s">
        <v>569</v>
      </c>
      <c r="C4103" s="5" t="s">
        <v>5702</v>
      </c>
      <c r="D4103" s="172">
        <v>1.6244295999999999E-3</v>
      </c>
      <c r="E4103" s="172">
        <v>1.0687952000000001E-3</v>
      </c>
      <c r="F4103" s="172">
        <v>3.2850064000000001E-4</v>
      </c>
      <c r="G4103" s="172">
        <v>4.1118275000000001E-5</v>
      </c>
      <c r="H4103" s="172">
        <v>2.3879356999999999E-6</v>
      </c>
      <c r="I4103" s="172">
        <v>8.6952228999999997E-5</v>
      </c>
      <c r="J4103" s="172">
        <v>2.2711535999999999E-5</v>
      </c>
      <c r="K4103" s="172">
        <v>2.3593541999999999E-7</v>
      </c>
      <c r="L4103" s="172">
        <v>7.3727835000000005E-5</v>
      </c>
      <c r="M4103" s="172">
        <v>0</v>
      </c>
      <c r="N4103" s="172">
        <v>0</v>
      </c>
      <c r="O4103" s="172">
        <v>0</v>
      </c>
      <c r="P4103" s="199">
        <f t="shared" si="791"/>
        <v>7.9170014814814813E-3</v>
      </c>
      <c r="Q4103" s="233">
        <v>1.0316939000000001</v>
      </c>
      <c r="R4103" s="96">
        <v>8.8819119000000002E-2</v>
      </c>
      <c r="S4103" s="96">
        <v>0.9002</v>
      </c>
      <c r="T4103" s="96">
        <v>6.0072999999999998E-8</v>
      </c>
      <c r="U4103" s="96">
        <v>4.5145999999999997E-3</v>
      </c>
      <c r="V4103" s="96">
        <v>5.7213779999999996E-4</v>
      </c>
      <c r="W4103" s="96">
        <v>3.7588000000000003E-2</v>
      </c>
      <c r="X4103" s="241">
        <f t="shared" si="792"/>
        <v>8.2846668803335005E-4</v>
      </c>
      <c r="Y4103" s="241">
        <f t="shared" si="793"/>
        <v>4.5150153877200004E-4</v>
      </c>
      <c r="Z4103" s="241">
        <f t="shared" si="794"/>
        <v>1.5431085384135003E-4</v>
      </c>
      <c r="AA4103" s="241">
        <f t="shared" si="795"/>
        <v>2.2265429541999999E-4</v>
      </c>
      <c r="AB4103" s="241">
        <v>2.1941821000000001E-4</v>
      </c>
      <c r="AC4103" s="241">
        <v>2.0874046E-8</v>
      </c>
      <c r="AD4103" s="241">
        <v>6.6959164000000002E-5</v>
      </c>
      <c r="AE4103" s="241">
        <v>1.9013725999999999E-8</v>
      </c>
      <c r="AF4103" s="241">
        <v>1.3452561999999999E-4</v>
      </c>
      <c r="AG4103" s="241">
        <v>3.0558656999999998E-5</v>
      </c>
      <c r="AH4103" s="241">
        <v>1.4361161000000001E-4</v>
      </c>
      <c r="AI4103" s="241">
        <v>5.3263440999999998E-7</v>
      </c>
      <c r="AJ4103" s="241">
        <v>3.5884038E-7</v>
      </c>
      <c r="AK4103" s="241">
        <v>3.6522971E-7</v>
      </c>
      <c r="AL4103" s="241">
        <v>4.1789878999999997E-8</v>
      </c>
      <c r="AM4103" s="241">
        <v>1.4266235E-10</v>
      </c>
      <c r="AN4103" s="241">
        <v>3.7987272000000001E-6</v>
      </c>
      <c r="AO4103" s="241">
        <v>2.1201094E-6</v>
      </c>
      <c r="AP4103" s="241">
        <v>3.4817702000000002E-6</v>
      </c>
      <c r="AQ4103" s="241">
        <v>2.1355542E-7</v>
      </c>
      <c r="AR4103" s="241">
        <v>2.2244073999999999E-4</v>
      </c>
      <c r="AT4103" s="193"/>
      <c r="AU4103" s="193"/>
      <c r="AV4103" s="193"/>
      <c r="AW4103" s="193"/>
      <c r="AX4103" s="193"/>
      <c r="AY4103" s="193"/>
      <c r="AZ4103" s="193"/>
      <c r="BA4103" s="193"/>
      <c r="BB4103" s="193"/>
      <c r="BC4103" s="193"/>
      <c r="BD4103" s="193"/>
      <c r="BE4103" s="315"/>
      <c r="BF4103" s="315"/>
      <c r="BG4103" s="315"/>
      <c r="BH4103" s="315"/>
      <c r="BI4103" s="315"/>
      <c r="BJ4103" s="315"/>
      <c r="BK4103" s="315"/>
    </row>
    <row r="4104" spans="1:63" x14ac:dyDescent="0.25">
      <c r="A4104" s="9"/>
      <c r="B4104" s="43" t="s">
        <v>569</v>
      </c>
      <c r="C4104" s="5" t="s">
        <v>5703</v>
      </c>
      <c r="D4104" s="172">
        <v>8.7315683000000009E-3</v>
      </c>
      <c r="E4104" s="172">
        <v>6.5931742999999999E-3</v>
      </c>
      <c r="F4104" s="172">
        <v>1.7222959000000001E-3</v>
      </c>
      <c r="G4104" s="172">
        <v>1.3443544999999999E-4</v>
      </c>
      <c r="H4104" s="172">
        <v>1.5721630000000001E-5</v>
      </c>
      <c r="I4104" s="172">
        <v>1.6586657E-4</v>
      </c>
      <c r="J4104" s="172">
        <v>4.2671516999999999E-5</v>
      </c>
      <c r="K4104" s="172">
        <v>1.2242531999999999E-6</v>
      </c>
      <c r="L4104" s="172">
        <v>5.6178738000000002E-5</v>
      </c>
      <c r="M4104" s="172">
        <v>0</v>
      </c>
      <c r="N4104" s="172">
        <v>0</v>
      </c>
      <c r="O4104" s="172">
        <v>0</v>
      </c>
      <c r="P4104" s="199">
        <f t="shared" si="791"/>
        <v>4.8838328148148147E-2</v>
      </c>
      <c r="Q4104" s="233">
        <v>0.81874513999999998</v>
      </c>
      <c r="R4104" s="96">
        <v>0.66472626000000001</v>
      </c>
      <c r="S4104" s="96">
        <v>8.6811200000000005E-2</v>
      </c>
      <c r="T4104" s="96">
        <v>4.9493999999999996E-7</v>
      </c>
      <c r="U4104" s="96">
        <v>2.7908999999999998E-3</v>
      </c>
      <c r="V4104" s="96">
        <v>2.1032870000000001E-3</v>
      </c>
      <c r="W4104" s="96">
        <v>6.2313E-2</v>
      </c>
      <c r="X4104" s="241">
        <f t="shared" si="792"/>
        <v>4.4408967459491902E-3</v>
      </c>
      <c r="Y4104" s="241">
        <f t="shared" si="793"/>
        <v>1.840951677776E-3</v>
      </c>
      <c r="Z4104" s="241">
        <f t="shared" si="794"/>
        <v>9.3389217138319016E-4</v>
      </c>
      <c r="AA4104" s="241">
        <f t="shared" si="795"/>
        <v>1.66605289679E-3</v>
      </c>
      <c r="AB4104" s="241">
        <v>1.3536225E-3</v>
      </c>
      <c r="AC4104" s="241">
        <v>2.2491265E-7</v>
      </c>
      <c r="AD4104" s="241">
        <v>1.1395775000000001E-4</v>
      </c>
      <c r="AE4104" s="241">
        <v>9.8420125999999998E-8</v>
      </c>
      <c r="AF4104" s="241">
        <v>3.7016004999999998E-4</v>
      </c>
      <c r="AG4104" s="241">
        <v>2.8880449999999999E-6</v>
      </c>
      <c r="AH4104" s="241">
        <v>8.8595090000000002E-4</v>
      </c>
      <c r="AI4104" s="241">
        <v>2.8276647999999998E-6</v>
      </c>
      <c r="AJ4104" s="241">
        <v>1.1564394E-6</v>
      </c>
      <c r="AK4104" s="241">
        <v>8.5188519000000001E-7</v>
      </c>
      <c r="AL4104" s="241">
        <v>1.0189933999999999E-7</v>
      </c>
      <c r="AM4104" s="241">
        <v>3.3495319000000001E-10</v>
      </c>
      <c r="AN4104" s="241">
        <v>6.0146534999999997E-6</v>
      </c>
      <c r="AO4104" s="241">
        <v>5.2887622000000002E-6</v>
      </c>
      <c r="AP4104" s="241">
        <v>3.1699631999999998E-5</v>
      </c>
      <c r="AQ4104" s="241">
        <v>1.2719679E-7</v>
      </c>
      <c r="AR4104" s="241">
        <v>1.6659257E-3</v>
      </c>
      <c r="AT4104" s="193"/>
      <c r="AU4104" s="193"/>
      <c r="AV4104" s="193"/>
      <c r="AW4104" s="193"/>
      <c r="AX4104" s="193"/>
      <c r="AY4104" s="193"/>
      <c r="AZ4104" s="193"/>
      <c r="BA4104" s="193"/>
      <c r="BB4104" s="193"/>
      <c r="BC4104" s="193"/>
      <c r="BD4104" s="193"/>
      <c r="BE4104" s="315"/>
      <c r="BF4104" s="315"/>
      <c r="BG4104" s="315"/>
      <c r="BH4104" s="315"/>
      <c r="BI4104" s="315"/>
      <c r="BJ4104" s="315"/>
      <c r="BK4104" s="315"/>
    </row>
    <row r="4105" spans="1:63" x14ac:dyDescent="0.25">
      <c r="A4105" s="9"/>
      <c r="B4105" s="43" t="s">
        <v>569</v>
      </c>
      <c r="C4105" s="5" t="s">
        <v>5704</v>
      </c>
      <c r="D4105" s="172">
        <v>2.4437115000000001E-4</v>
      </c>
      <c r="E4105" s="172">
        <v>1.3202601E-4</v>
      </c>
      <c r="F4105" s="172">
        <v>2.8058383999999998E-5</v>
      </c>
      <c r="G4105" s="172">
        <v>5.4467568000000001E-6</v>
      </c>
      <c r="H4105" s="172">
        <v>6.2113553E-7</v>
      </c>
      <c r="I4105" s="172">
        <v>2.063702E-5</v>
      </c>
      <c r="J4105" s="172">
        <v>6.6500661000000003E-6</v>
      </c>
      <c r="K4105" s="172">
        <v>7.5566515000000005E-8</v>
      </c>
      <c r="L4105" s="172">
        <v>5.0856205999999999E-5</v>
      </c>
      <c r="M4105" s="172">
        <v>0</v>
      </c>
      <c r="N4105" s="172">
        <v>0</v>
      </c>
      <c r="O4105" s="172">
        <v>0</v>
      </c>
      <c r="P4105" s="199">
        <f t="shared" si="791"/>
        <v>9.7797044444444445E-4</v>
      </c>
      <c r="Q4105" s="233">
        <v>0.49472539999999998</v>
      </c>
      <c r="R4105" s="96">
        <v>9.0161357000000004E-3</v>
      </c>
      <c r="S4105" s="96">
        <v>0.27582800000000002</v>
      </c>
      <c r="T4105" s="96">
        <v>1.0692000000000001E-8</v>
      </c>
      <c r="U4105" s="96">
        <v>2.3148999999999999E-4</v>
      </c>
      <c r="V4105" s="96">
        <v>5.97615E-5</v>
      </c>
      <c r="W4105" s="96">
        <v>0.20959</v>
      </c>
      <c r="X4105" s="241">
        <f t="shared" si="792"/>
        <v>1.6296845588532601E-4</v>
      </c>
      <c r="Y4105" s="241">
        <f t="shared" si="793"/>
        <v>1.203294854315E-4</v>
      </c>
      <c r="Z4105" s="241">
        <f t="shared" si="794"/>
        <v>1.9945308903825997E-5</v>
      </c>
      <c r="AA4105" s="241">
        <f t="shared" si="795"/>
        <v>2.269366155E-5</v>
      </c>
      <c r="AB4105" s="241">
        <v>2.7074098999999999E-5</v>
      </c>
      <c r="AC4105" s="241">
        <v>7.7465379999999998E-9</v>
      </c>
      <c r="AD4105" s="241">
        <v>1.5023335E-5</v>
      </c>
      <c r="AE4105" s="241">
        <v>2.1140935E-9</v>
      </c>
      <c r="AF4105" s="241">
        <v>6.8942038000000002E-5</v>
      </c>
      <c r="AG4105" s="241">
        <v>9.2801527999999996E-6</v>
      </c>
      <c r="AH4105" s="241">
        <v>1.7720308999999998E-5</v>
      </c>
      <c r="AI4105" s="241">
        <v>4.4929161E-8</v>
      </c>
      <c r="AJ4105" s="241">
        <v>4.6766733999999999E-8</v>
      </c>
      <c r="AK4105" s="241">
        <v>4.6416959999999998E-8</v>
      </c>
      <c r="AL4105" s="241">
        <v>8.5642395E-9</v>
      </c>
      <c r="AM4105" s="241">
        <v>3.0279326000000003E-11</v>
      </c>
      <c r="AN4105" s="241">
        <v>4.5246508000000002E-7</v>
      </c>
      <c r="AO4105" s="241">
        <v>4.3311234999999999E-7</v>
      </c>
      <c r="AP4105" s="241">
        <v>1.1927151E-6</v>
      </c>
      <c r="AQ4105" s="241">
        <v>1.1800555E-7</v>
      </c>
      <c r="AR4105" s="241">
        <v>2.2575656000000001E-5</v>
      </c>
      <c r="AT4105" s="193"/>
      <c r="AU4105" s="193"/>
      <c r="AV4105" s="193"/>
      <c r="AW4105" s="193"/>
      <c r="AX4105" s="193"/>
      <c r="AY4105" s="193"/>
      <c r="AZ4105" s="193"/>
      <c r="BA4105" s="193"/>
      <c r="BB4105" s="193"/>
      <c r="BC4105" s="193"/>
      <c r="BD4105" s="193"/>
      <c r="BE4105" s="315"/>
      <c r="BF4105" s="315"/>
      <c r="BG4105" s="315"/>
      <c r="BH4105" s="315"/>
      <c r="BI4105" s="315"/>
      <c r="BJ4105" s="315"/>
      <c r="BK4105" s="315"/>
    </row>
    <row r="4106" spans="1:63" x14ac:dyDescent="0.25">
      <c r="A4106" s="9"/>
      <c r="B4106" s="43" t="s">
        <v>569</v>
      </c>
      <c r="C4106" s="5" t="s">
        <v>5705</v>
      </c>
      <c r="D4106" s="172">
        <v>2.7006228000000002E-4</v>
      </c>
      <c r="E4106" s="172">
        <v>1.4590588E-4</v>
      </c>
      <c r="F4106" s="172">
        <v>3.1008101000000002E-5</v>
      </c>
      <c r="G4106" s="172">
        <v>6.0193760999999996E-6</v>
      </c>
      <c r="H4106" s="172">
        <v>6.8644511999999999E-7</v>
      </c>
      <c r="I4106" s="172">
        <v>2.2806673999999999E-5</v>
      </c>
      <c r="J4106" s="172">
        <v>7.3492380999999996E-6</v>
      </c>
      <c r="K4106" s="172">
        <v>8.3510473000000007E-8</v>
      </c>
      <c r="L4106" s="172">
        <v>5.6203058000000002E-5</v>
      </c>
      <c r="M4106" s="172">
        <v>0</v>
      </c>
      <c r="N4106" s="172">
        <v>0</v>
      </c>
      <c r="O4106" s="172">
        <v>0</v>
      </c>
      <c r="P4106" s="199">
        <f t="shared" si="791"/>
        <v>1.0807842962962963E-3</v>
      </c>
      <c r="Q4106" s="233">
        <v>0.54673629000000001</v>
      </c>
      <c r="R4106" s="96">
        <v>9.9640167999999994E-3</v>
      </c>
      <c r="S4106" s="96">
        <v>0.3048304</v>
      </c>
      <c r="T4106" s="96">
        <v>1.1816E-8</v>
      </c>
      <c r="U4106" s="96">
        <v>2.5581999999999997E-4</v>
      </c>
      <c r="V4106" s="96">
        <v>6.60439E-5</v>
      </c>
      <c r="W4106" s="96">
        <v>0.23161999999999999</v>
      </c>
      <c r="X4106" s="241">
        <f t="shared" si="792"/>
        <v>1.5975062622669198E-4</v>
      </c>
      <c r="Y4106" s="241">
        <f t="shared" si="793"/>
        <v>1.126289633495E-4</v>
      </c>
      <c r="Z4106" s="241">
        <f t="shared" si="794"/>
        <v>2.2042179327191995E-5</v>
      </c>
      <c r="AA4106" s="241">
        <f t="shared" si="795"/>
        <v>2.507948355E-5</v>
      </c>
      <c r="AB4106" s="241">
        <v>2.9920393E-5</v>
      </c>
      <c r="AC4106" s="241">
        <v>8.5609985999999993E-9</v>
      </c>
      <c r="AD4106" s="241">
        <v>1.6602649999999999E-5</v>
      </c>
      <c r="AE4106" s="241">
        <v>2.3363509E-9</v>
      </c>
      <c r="AF4106" s="241">
        <v>5.5839060000000003E-5</v>
      </c>
      <c r="AG4106" s="241">
        <v>1.0255963E-5</v>
      </c>
      <c r="AH4106" s="241">
        <v>1.9583242000000001E-5</v>
      </c>
      <c r="AI4106" s="241">
        <v>4.9652451000000002E-8</v>
      </c>
      <c r="AJ4106" s="241">
        <v>5.1683338000000002E-8</v>
      </c>
      <c r="AK4106" s="241">
        <v>5.1297157999999997E-8</v>
      </c>
      <c r="AL4106" s="241">
        <v>9.4646274999999994E-9</v>
      </c>
      <c r="AM4106" s="241">
        <v>3.3462692000000003E-11</v>
      </c>
      <c r="AN4106" s="241">
        <v>5.0002465000000003E-7</v>
      </c>
      <c r="AO4106" s="241">
        <v>4.7864824000000004E-7</v>
      </c>
      <c r="AP4106" s="241">
        <v>1.3181334E-6</v>
      </c>
      <c r="AQ4106" s="241">
        <v>1.3041255E-7</v>
      </c>
      <c r="AR4106" s="241">
        <v>2.4949070999999999E-5</v>
      </c>
      <c r="AT4106" s="193"/>
      <c r="AU4106" s="193"/>
      <c r="AV4106" s="193"/>
      <c r="AW4106" s="193"/>
      <c r="AX4106" s="193"/>
      <c r="AY4106" s="193"/>
      <c r="AZ4106" s="193"/>
      <c r="BA4106" s="193"/>
      <c r="BB4106" s="193"/>
      <c r="BC4106" s="193"/>
      <c r="BD4106" s="193"/>
      <c r="BE4106" s="315"/>
      <c r="BF4106" s="315"/>
      <c r="BG4106" s="315"/>
      <c r="BH4106" s="315"/>
      <c r="BI4106" s="315"/>
      <c r="BJ4106" s="315"/>
      <c r="BK4106" s="315"/>
    </row>
    <row r="4107" spans="1:63" x14ac:dyDescent="0.25">
      <c r="A4107" s="9"/>
      <c r="B4107" s="43" t="s">
        <v>569</v>
      </c>
      <c r="C4107" s="5" t="s">
        <v>5706</v>
      </c>
      <c r="D4107" s="172">
        <v>5.3545964999999996E-4</v>
      </c>
      <c r="E4107" s="172">
        <v>2.8929166999999998E-4</v>
      </c>
      <c r="F4107" s="172">
        <v>6.1480685999999997E-5</v>
      </c>
      <c r="G4107" s="172">
        <v>1.1935049000000001E-5</v>
      </c>
      <c r="H4107" s="172">
        <v>1.361039E-6</v>
      </c>
      <c r="I4107" s="172">
        <v>4.5219199E-5</v>
      </c>
      <c r="J4107" s="172">
        <v>1.4571527999999999E-5</v>
      </c>
      <c r="K4107" s="172">
        <v>1.6557911000000001E-7</v>
      </c>
      <c r="L4107" s="172">
        <v>1.114349E-4</v>
      </c>
      <c r="M4107" s="172">
        <v>0</v>
      </c>
      <c r="N4107" s="172">
        <v>0</v>
      </c>
      <c r="O4107" s="172">
        <v>0</v>
      </c>
      <c r="P4107" s="199">
        <f t="shared" si="791"/>
        <v>2.142901259259259E-3</v>
      </c>
      <c r="Q4107" s="233">
        <v>1.0840418999999999</v>
      </c>
      <c r="R4107" s="96">
        <v>1.9755654000000001E-2</v>
      </c>
      <c r="S4107" s="96">
        <v>0.60440799999999995</v>
      </c>
      <c r="T4107" s="96">
        <v>2.3428E-8</v>
      </c>
      <c r="U4107" s="96">
        <v>5.0723000000000001E-4</v>
      </c>
      <c r="V4107" s="96">
        <v>1.309436E-4</v>
      </c>
      <c r="W4107" s="96">
        <v>0.45923999999999998</v>
      </c>
      <c r="X4107" s="241">
        <f t="shared" si="792"/>
        <v>3.1650705724385901E-4</v>
      </c>
      <c r="Y4107" s="241">
        <f t="shared" si="793"/>
        <v>2.230783243949E-4</v>
      </c>
      <c r="Z4107" s="241">
        <f t="shared" si="794"/>
        <v>4.3703641888959003E-5</v>
      </c>
      <c r="AA4107" s="241">
        <f t="shared" si="795"/>
        <v>4.9725090959999999E-5</v>
      </c>
      <c r="AB4107" s="241">
        <v>5.9324000999999999E-5</v>
      </c>
      <c r="AC4107" s="241">
        <v>1.6974027999999999E-8</v>
      </c>
      <c r="AD4107" s="241">
        <v>3.2918688999999997E-5</v>
      </c>
      <c r="AE4107" s="241">
        <v>4.6323669E-9</v>
      </c>
      <c r="AF4107" s="241">
        <v>1.1047903E-4</v>
      </c>
      <c r="AG4107" s="241">
        <v>2.0334997999999999E-5</v>
      </c>
      <c r="AH4107" s="241">
        <v>3.8828241000000001E-5</v>
      </c>
      <c r="AI4107" s="241">
        <v>9.8447374000000001E-8</v>
      </c>
      <c r="AJ4107" s="241">
        <v>1.0247649E-7</v>
      </c>
      <c r="AK4107" s="241">
        <v>1.0170785E-7</v>
      </c>
      <c r="AL4107" s="241">
        <v>1.8765628000000001E-8</v>
      </c>
      <c r="AM4107" s="241">
        <v>6.6346959000000005E-11</v>
      </c>
      <c r="AN4107" s="241">
        <v>9.9142720999999997E-7</v>
      </c>
      <c r="AO4107" s="241">
        <v>9.4902288999999996E-7</v>
      </c>
      <c r="AP4107" s="241">
        <v>2.6134870999999998E-6</v>
      </c>
      <c r="AQ4107" s="241">
        <v>2.5857296000000001E-7</v>
      </c>
      <c r="AR4107" s="241">
        <v>4.9466518000000001E-5</v>
      </c>
      <c r="AT4107" s="193"/>
      <c r="AU4107" s="193"/>
      <c r="AV4107" s="193"/>
      <c r="AW4107" s="193"/>
      <c r="AX4107" s="193"/>
      <c r="AY4107" s="193"/>
      <c r="AZ4107" s="193"/>
      <c r="BA4107" s="193"/>
      <c r="BB4107" s="193"/>
      <c r="BC4107" s="193"/>
      <c r="BD4107" s="193"/>
      <c r="BE4107" s="315"/>
      <c r="BF4107" s="315"/>
      <c r="BG4107" s="315"/>
      <c r="BH4107" s="315"/>
      <c r="BI4107" s="315"/>
      <c r="BJ4107" s="315"/>
      <c r="BK4107" s="315"/>
    </row>
    <row r="4108" spans="1:63" x14ac:dyDescent="0.25">
      <c r="A4108" s="45" t="s">
        <v>1482</v>
      </c>
      <c r="B4108" s="45"/>
      <c r="C4108" s="43"/>
      <c r="D4108" s="199"/>
      <c r="E4108" s="199"/>
      <c r="F4108" s="199"/>
      <c r="G4108" s="199"/>
      <c r="H4108" s="199"/>
      <c r="I4108" s="199"/>
      <c r="J4108" s="199"/>
      <c r="K4108" s="199"/>
      <c r="L4108" s="199"/>
      <c r="M4108" s="199"/>
      <c r="N4108" s="199"/>
      <c r="O4108" s="199"/>
      <c r="P4108" s="199"/>
      <c r="Q4108" s="239"/>
      <c r="R4108" s="97"/>
      <c r="S4108" s="97"/>
      <c r="T4108" s="97"/>
      <c r="U4108" s="97"/>
      <c r="V4108" s="97"/>
      <c r="W4108" s="97"/>
      <c r="X4108" s="259"/>
      <c r="Y4108" s="259"/>
      <c r="Z4108" s="259"/>
      <c r="AA4108" s="258"/>
      <c r="AB4108" s="258"/>
      <c r="AC4108" s="258"/>
      <c r="AD4108" s="258"/>
      <c r="AE4108" s="258"/>
      <c r="AF4108" s="258"/>
      <c r="AG4108" s="258"/>
      <c r="AH4108" s="258"/>
      <c r="AI4108" s="258"/>
      <c r="AJ4108" s="258"/>
      <c r="AK4108" s="258"/>
      <c r="AL4108" s="258"/>
      <c r="AM4108" s="258"/>
      <c r="AN4108" s="258"/>
      <c r="AO4108" s="258"/>
      <c r="AP4108" s="258"/>
      <c r="AQ4108" s="258"/>
      <c r="AR4108" s="258"/>
      <c r="AT4108" s="193"/>
      <c r="AU4108" s="193"/>
      <c r="AV4108" s="193"/>
      <c r="AW4108" s="193"/>
      <c r="AX4108" s="193"/>
      <c r="AY4108" s="193"/>
      <c r="AZ4108" s="193"/>
      <c r="BA4108" s="193"/>
      <c r="BB4108" s="193"/>
      <c r="BC4108" s="193"/>
      <c r="BD4108" s="193"/>
      <c r="BE4108" s="315"/>
      <c r="BF4108" s="315"/>
      <c r="BG4108" s="315"/>
      <c r="BH4108" s="315"/>
      <c r="BI4108" s="315"/>
      <c r="BJ4108" s="315"/>
      <c r="BK4108" s="315"/>
    </row>
    <row r="4109" spans="1:63" x14ac:dyDescent="0.25">
      <c r="A4109" s="9"/>
      <c r="B4109" s="43" t="s">
        <v>570</v>
      </c>
      <c r="C4109" s="6" t="s">
        <v>2679</v>
      </c>
      <c r="D4109" s="193">
        <v>24121.126</v>
      </c>
      <c r="E4109" s="193">
        <v>7480.0870999999997</v>
      </c>
      <c r="F4109" s="193">
        <v>1699.836</v>
      </c>
      <c r="G4109" s="193">
        <v>377.39238999999998</v>
      </c>
      <c r="H4109" s="193">
        <v>146.33401000000001</v>
      </c>
      <c r="I4109" s="193">
        <v>1092.8454999999999</v>
      </c>
      <c r="J4109" s="193">
        <v>510.88751999999999</v>
      </c>
      <c r="K4109" s="193">
        <v>26.675512999999999</v>
      </c>
      <c r="L4109" s="193">
        <v>12787.067999999999</v>
      </c>
      <c r="M4109" s="193">
        <v>0</v>
      </c>
      <c r="N4109" s="193">
        <v>0</v>
      </c>
      <c r="O4109" s="193">
        <v>0</v>
      </c>
      <c r="P4109" s="199">
        <f t="shared" ref="P4109:P4125" si="796">E4109/0.135</f>
        <v>55408.05259259259</v>
      </c>
      <c r="Q4109" s="240">
        <v>946495.56</v>
      </c>
      <c r="R4109" s="99">
        <v>729294.64</v>
      </c>
      <c r="S4109" s="99">
        <v>130446.39999999999</v>
      </c>
      <c r="T4109" s="99">
        <v>0.96006000000000002</v>
      </c>
      <c r="U4109" s="99">
        <v>30028</v>
      </c>
      <c r="V4109" s="99">
        <v>2037.566</v>
      </c>
      <c r="W4109" s="99">
        <v>54688</v>
      </c>
      <c r="X4109" s="241">
        <f t="shared" ref="X4109:X4125" si="797">SUM(Y4109:AA4109)</f>
        <v>5999.0776749200004</v>
      </c>
      <c r="Y4109" s="241">
        <f t="shared" ref="Y4109:Y4125" si="798">SUM(AB4109:AG4109)</f>
        <v>2886.0234850699999</v>
      </c>
      <c r="Z4109" s="241">
        <f t="shared" ref="Z4109:Z4125" si="799">SUM(AH4109:AP4109)</f>
        <v>1256.7840428499999</v>
      </c>
      <c r="AA4109" s="241">
        <f t="shared" ref="AA4109:AA4125" si="800">SUM(AQ4109:AR4109)</f>
        <v>1856.270147</v>
      </c>
      <c r="AB4109" s="258">
        <v>1535.6925000000001</v>
      </c>
      <c r="AC4109" s="258">
        <v>0.157413</v>
      </c>
      <c r="AD4109" s="258">
        <v>516.65434000000005</v>
      </c>
      <c r="AE4109" s="258">
        <v>0.13413957000000001</v>
      </c>
      <c r="AF4109" s="258">
        <v>829.23266999999998</v>
      </c>
      <c r="AG4109" s="258">
        <v>4.1524225000000001</v>
      </c>
      <c r="AH4109" s="258">
        <v>1005.1965</v>
      </c>
      <c r="AI4109" s="258">
        <v>2.7317947999999999</v>
      </c>
      <c r="AJ4109" s="258">
        <v>3.2720826000000001</v>
      </c>
      <c r="AK4109" s="258">
        <v>2.5555476000000001</v>
      </c>
      <c r="AL4109" s="258">
        <v>0.72521882000000004</v>
      </c>
      <c r="AM4109" s="258">
        <v>2.3160300000000002E-3</v>
      </c>
      <c r="AN4109" s="258">
        <v>186.77072000000001</v>
      </c>
      <c r="AO4109" s="258">
        <v>22.955570999999999</v>
      </c>
      <c r="AP4109" s="258">
        <v>32.574292</v>
      </c>
      <c r="AQ4109" s="258">
        <v>30.512046999999999</v>
      </c>
      <c r="AR4109" s="258">
        <v>1825.7581</v>
      </c>
      <c r="AT4109" s="193"/>
      <c r="AU4109" s="193"/>
      <c r="AV4109" s="193"/>
      <c r="AW4109" s="193"/>
      <c r="AX4109" s="193"/>
      <c r="AY4109" s="193"/>
      <c r="AZ4109" s="193"/>
      <c r="BA4109" s="193"/>
      <c r="BB4109" s="193"/>
      <c r="BC4109" s="193"/>
      <c r="BD4109" s="193"/>
      <c r="BE4109" s="315"/>
      <c r="BF4109" s="315"/>
      <c r="BG4109" s="315"/>
      <c r="BH4109" s="315"/>
      <c r="BI4109" s="315"/>
      <c r="BJ4109" s="315"/>
      <c r="BK4109" s="315"/>
    </row>
    <row r="4110" spans="1:63" x14ac:dyDescent="0.25">
      <c r="A4110" s="9"/>
      <c r="B4110" s="43" t="s">
        <v>570</v>
      </c>
      <c r="C4110" s="6" t="s">
        <v>2501</v>
      </c>
      <c r="D4110" s="193">
        <v>772685.82</v>
      </c>
      <c r="E4110" s="193">
        <v>326505.71999999997</v>
      </c>
      <c r="F4110" s="193">
        <v>92103.46</v>
      </c>
      <c r="G4110" s="193">
        <v>33594.29</v>
      </c>
      <c r="H4110" s="193">
        <v>4176.6957000000002</v>
      </c>
      <c r="I4110" s="193">
        <v>30221.795999999998</v>
      </c>
      <c r="J4110" s="193">
        <v>15384.031000000001</v>
      </c>
      <c r="K4110" s="193">
        <v>1084.9374</v>
      </c>
      <c r="L4110" s="193">
        <v>269614.89</v>
      </c>
      <c r="M4110" s="193">
        <v>0</v>
      </c>
      <c r="N4110" s="193">
        <v>0</v>
      </c>
      <c r="O4110" s="193">
        <v>0</v>
      </c>
      <c r="P4110" s="199">
        <f t="shared" si="796"/>
        <v>2418560.8888888885</v>
      </c>
      <c r="Q4110" s="240">
        <v>47024050</v>
      </c>
      <c r="R4110" s="99">
        <v>37759192</v>
      </c>
      <c r="S4110" s="99">
        <v>6140400</v>
      </c>
      <c r="T4110" s="99">
        <v>56.92</v>
      </c>
      <c r="U4110" s="99">
        <v>338490</v>
      </c>
      <c r="V4110" s="99">
        <v>135911</v>
      </c>
      <c r="W4110" s="99">
        <v>2650000</v>
      </c>
      <c r="X4110" s="241">
        <f t="shared" si="797"/>
        <v>306558.81619223004</v>
      </c>
      <c r="Y4110" s="241">
        <f t="shared" si="798"/>
        <v>163530.09522480002</v>
      </c>
      <c r="Z4110" s="241">
        <f t="shared" si="799"/>
        <v>47728.915877429994</v>
      </c>
      <c r="AA4110" s="241">
        <f t="shared" si="800"/>
        <v>95299.805090000009</v>
      </c>
      <c r="AB4110" s="258">
        <v>67024.827000000005</v>
      </c>
      <c r="AC4110" s="258">
        <v>7.3344491999999999</v>
      </c>
      <c r="AD4110" s="258">
        <v>67783.100000000006</v>
      </c>
      <c r="AE4110" s="258">
        <v>5.6797556</v>
      </c>
      <c r="AF4110" s="258">
        <v>28547.909</v>
      </c>
      <c r="AG4110" s="258">
        <v>161.24502000000001</v>
      </c>
      <c r="AH4110" s="258">
        <v>43875.137000000002</v>
      </c>
      <c r="AI4110" s="258">
        <v>152.67741000000001</v>
      </c>
      <c r="AJ4110" s="258">
        <v>300.30396000000002</v>
      </c>
      <c r="AK4110" s="258">
        <v>129.72683000000001</v>
      </c>
      <c r="AL4110" s="258">
        <v>37.708474000000002</v>
      </c>
      <c r="AM4110" s="258">
        <v>0.12951343000000001</v>
      </c>
      <c r="AN4110" s="258">
        <v>1178.3027999999999</v>
      </c>
      <c r="AO4110" s="258">
        <v>710.77638999999999</v>
      </c>
      <c r="AP4110" s="258">
        <v>1344.1534999999999</v>
      </c>
      <c r="AQ4110" s="258">
        <v>774.34509000000003</v>
      </c>
      <c r="AR4110" s="258">
        <v>94525.46</v>
      </c>
      <c r="AT4110" s="193"/>
      <c r="AU4110" s="193"/>
      <c r="AV4110" s="193"/>
      <c r="AW4110" s="193"/>
      <c r="AX4110" s="193"/>
      <c r="AY4110" s="193"/>
      <c r="AZ4110" s="193"/>
      <c r="BA4110" s="193"/>
      <c r="BB4110" s="193"/>
      <c r="BC4110" s="193"/>
      <c r="BD4110" s="193"/>
      <c r="BE4110" s="315"/>
      <c r="BF4110" s="315"/>
      <c r="BG4110" s="315"/>
      <c r="BH4110" s="315"/>
      <c r="BI4110" s="315"/>
      <c r="BJ4110" s="315"/>
      <c r="BK4110" s="315"/>
    </row>
    <row r="4111" spans="1:63" x14ac:dyDescent="0.25">
      <c r="A4111" s="9"/>
      <c r="B4111" s="43" t="s">
        <v>570</v>
      </c>
      <c r="C4111" s="6" t="s">
        <v>2678</v>
      </c>
      <c r="D4111" s="193">
        <v>129316.74</v>
      </c>
      <c r="E4111" s="193">
        <v>50709.942999999999</v>
      </c>
      <c r="F4111" s="193">
        <v>16469.712</v>
      </c>
      <c r="G4111" s="193">
        <v>5848.5495000000001</v>
      </c>
      <c r="H4111" s="193">
        <v>511.30416000000002</v>
      </c>
      <c r="I4111" s="193">
        <v>5536.9144999999999</v>
      </c>
      <c r="J4111" s="193">
        <v>2731.4088000000002</v>
      </c>
      <c r="K4111" s="193">
        <v>101.21</v>
      </c>
      <c r="L4111" s="193">
        <v>47407.699000000001</v>
      </c>
      <c r="M4111" s="193">
        <v>0</v>
      </c>
      <c r="N4111" s="193">
        <v>0</v>
      </c>
      <c r="O4111" s="193">
        <v>0</v>
      </c>
      <c r="P4111" s="199">
        <f t="shared" si="796"/>
        <v>375629.2074074074</v>
      </c>
      <c r="Q4111" s="240">
        <v>6899069</v>
      </c>
      <c r="R4111" s="99">
        <v>5483717.0999999996</v>
      </c>
      <c r="S4111" s="99">
        <v>1045856</v>
      </c>
      <c r="T4111" s="99">
        <v>7.3474000000000004</v>
      </c>
      <c r="U4111" s="99">
        <v>51983</v>
      </c>
      <c r="V4111" s="99">
        <v>16925.55</v>
      </c>
      <c r="W4111" s="99">
        <v>300580</v>
      </c>
      <c r="X4111" s="241">
        <f t="shared" si="797"/>
        <v>49370.676758999994</v>
      </c>
      <c r="Y4111" s="241">
        <f t="shared" si="798"/>
        <v>27902.428719689997</v>
      </c>
      <c r="Z4111" s="241">
        <f t="shared" si="799"/>
        <v>7585.561569309999</v>
      </c>
      <c r="AA4111" s="241">
        <f t="shared" si="800"/>
        <v>13882.686470000001</v>
      </c>
      <c r="AB4111" s="258">
        <v>10411.102999999999</v>
      </c>
      <c r="AC4111" s="258">
        <v>1.5583677</v>
      </c>
      <c r="AD4111" s="258">
        <v>12606.117</v>
      </c>
      <c r="AE4111" s="258">
        <v>0.89332498999999999</v>
      </c>
      <c r="AF4111" s="258">
        <v>4850.5245000000004</v>
      </c>
      <c r="AG4111" s="258">
        <v>32.232526999999997</v>
      </c>
      <c r="AH4111" s="258">
        <v>6814.6068999999998</v>
      </c>
      <c r="AI4111" s="258">
        <v>27.50732</v>
      </c>
      <c r="AJ4111" s="258">
        <v>52.332076000000001</v>
      </c>
      <c r="AK4111" s="258">
        <v>31.119159</v>
      </c>
      <c r="AL4111" s="258">
        <v>7.0536279000000004</v>
      </c>
      <c r="AM4111" s="258">
        <v>2.4796410000000001E-2</v>
      </c>
      <c r="AN4111" s="258">
        <v>178.75005999999999</v>
      </c>
      <c r="AO4111" s="258">
        <v>122.28209</v>
      </c>
      <c r="AP4111" s="258">
        <v>351.88553999999999</v>
      </c>
      <c r="AQ4111" s="258">
        <v>161.47747000000001</v>
      </c>
      <c r="AR4111" s="258">
        <v>13721.209000000001</v>
      </c>
      <c r="AT4111" s="193"/>
      <c r="AU4111" s="193"/>
      <c r="AV4111" s="193"/>
      <c r="AW4111" s="193"/>
      <c r="AX4111" s="193"/>
      <c r="AY4111" s="193"/>
      <c r="AZ4111" s="193"/>
      <c r="BA4111" s="193"/>
      <c r="BB4111" s="193"/>
      <c r="BC4111" s="193"/>
      <c r="BD4111" s="193"/>
      <c r="BE4111" s="315"/>
      <c r="BF4111" s="315"/>
      <c r="BG4111" s="315"/>
      <c r="BH4111" s="315"/>
      <c r="BI4111" s="315"/>
      <c r="BJ4111" s="315"/>
      <c r="BK4111" s="315"/>
    </row>
    <row r="4112" spans="1:63" x14ac:dyDescent="0.25">
      <c r="A4112" s="9"/>
      <c r="B4112" s="43" t="s">
        <v>570</v>
      </c>
      <c r="C4112" s="6" t="s">
        <v>2502</v>
      </c>
      <c r="D4112" s="193">
        <v>579931.62</v>
      </c>
      <c r="E4112" s="193">
        <v>241840.06</v>
      </c>
      <c r="F4112" s="193">
        <v>65874.426999999996</v>
      </c>
      <c r="G4112" s="193">
        <v>14115.1</v>
      </c>
      <c r="H4112" s="193">
        <v>3402.5778</v>
      </c>
      <c r="I4112" s="193">
        <v>20302.003000000001</v>
      </c>
      <c r="J4112" s="193">
        <v>9281.2751000000007</v>
      </c>
      <c r="K4112" s="193">
        <v>731.88534000000004</v>
      </c>
      <c r="L4112" s="193">
        <v>224384.29</v>
      </c>
      <c r="M4112" s="193">
        <v>0</v>
      </c>
      <c r="N4112" s="193">
        <v>0</v>
      </c>
      <c r="O4112" s="193">
        <v>0</v>
      </c>
      <c r="P4112" s="199">
        <f t="shared" si="796"/>
        <v>1791407.8518518517</v>
      </c>
      <c r="Q4112" s="240">
        <v>34160745</v>
      </c>
      <c r="R4112" s="99">
        <v>23895470</v>
      </c>
      <c r="S4112" s="99">
        <v>5964560</v>
      </c>
      <c r="T4112" s="99">
        <v>75.423000000000002</v>
      </c>
      <c r="U4112" s="99">
        <v>185270</v>
      </c>
      <c r="V4112" s="99">
        <v>21369.73</v>
      </c>
      <c r="W4112" s="99">
        <v>4094000</v>
      </c>
      <c r="X4112" s="241">
        <f t="shared" si="797"/>
        <v>189589.65191380301</v>
      </c>
      <c r="Y4112" s="241">
        <f t="shared" si="798"/>
        <v>94528.973770299999</v>
      </c>
      <c r="Z4112" s="241">
        <f t="shared" si="799"/>
        <v>35049.900593503</v>
      </c>
      <c r="AA4112" s="241">
        <f t="shared" si="800"/>
        <v>60010.777549999999</v>
      </c>
      <c r="AB4112" s="258">
        <v>49631.624000000003</v>
      </c>
      <c r="AC4112" s="258">
        <v>5.9173961999999998</v>
      </c>
      <c r="AD4112" s="258">
        <v>25263.263999999999</v>
      </c>
      <c r="AE4112" s="258">
        <v>3.9767541</v>
      </c>
      <c r="AF4112" s="258">
        <v>19446.021000000001</v>
      </c>
      <c r="AG4112" s="258">
        <v>178.17062000000001</v>
      </c>
      <c r="AH4112" s="258">
        <v>32498.772000000001</v>
      </c>
      <c r="AI4112" s="258">
        <v>108.08022</v>
      </c>
      <c r="AJ4112" s="258">
        <v>123.86836</v>
      </c>
      <c r="AK4112" s="258">
        <v>75.189265000000006</v>
      </c>
      <c r="AL4112" s="258">
        <v>16.705057</v>
      </c>
      <c r="AM4112" s="258">
        <v>5.6561502999999999E-2</v>
      </c>
      <c r="AN4112" s="258">
        <v>674.72501</v>
      </c>
      <c r="AO4112" s="258">
        <v>431.38031999999998</v>
      </c>
      <c r="AP4112" s="258">
        <v>1121.1238000000001</v>
      </c>
      <c r="AQ4112" s="258">
        <v>210.93455</v>
      </c>
      <c r="AR4112" s="258">
        <v>59799.843000000001</v>
      </c>
      <c r="AT4112" s="193"/>
      <c r="AU4112" s="193"/>
      <c r="AV4112" s="193"/>
      <c r="AW4112" s="193"/>
      <c r="AX4112" s="193"/>
      <c r="AY4112" s="193"/>
      <c r="AZ4112" s="193"/>
      <c r="BA4112" s="193"/>
      <c r="BB4112" s="193"/>
      <c r="BC4112" s="193"/>
      <c r="BD4112" s="193"/>
      <c r="BE4112" s="315"/>
      <c r="BF4112" s="315"/>
      <c r="BG4112" s="315"/>
      <c r="BH4112" s="315"/>
      <c r="BI4112" s="315"/>
      <c r="BJ4112" s="315"/>
      <c r="BK4112" s="315"/>
    </row>
    <row r="4113" spans="1:63" x14ac:dyDescent="0.25">
      <c r="A4113" s="9"/>
      <c r="B4113" s="43" t="s">
        <v>570</v>
      </c>
      <c r="C4113" s="6" t="s">
        <v>2503</v>
      </c>
      <c r="D4113" s="193">
        <v>9415.9359999999997</v>
      </c>
      <c r="E4113" s="193">
        <v>7307.5945000000002</v>
      </c>
      <c r="F4113" s="193">
        <v>1048.9987000000001</v>
      </c>
      <c r="G4113" s="193">
        <v>133.50018</v>
      </c>
      <c r="H4113" s="193">
        <v>37.498297999999998</v>
      </c>
      <c r="I4113" s="193">
        <v>186.00926000000001</v>
      </c>
      <c r="J4113" s="193">
        <v>234.02104</v>
      </c>
      <c r="K4113" s="193">
        <v>11.309317</v>
      </c>
      <c r="L4113" s="193">
        <v>457.00470999999999</v>
      </c>
      <c r="M4113" s="193">
        <v>0</v>
      </c>
      <c r="N4113" s="193">
        <v>0</v>
      </c>
      <c r="O4113" s="193">
        <v>0</v>
      </c>
      <c r="P4113" s="199">
        <f t="shared" si="796"/>
        <v>54130.329629629625</v>
      </c>
      <c r="Q4113" s="240">
        <v>801784.43</v>
      </c>
      <c r="R4113" s="99">
        <v>723882.26</v>
      </c>
      <c r="S4113" s="99">
        <v>66203.199999999997</v>
      </c>
      <c r="T4113" s="99">
        <v>0.78891</v>
      </c>
      <c r="U4113" s="99">
        <v>2740.8</v>
      </c>
      <c r="V4113" s="99">
        <v>1228.886</v>
      </c>
      <c r="W4113" s="99">
        <v>7728.5</v>
      </c>
      <c r="X4113" s="241">
        <f t="shared" si="797"/>
        <v>4812.9784914330103</v>
      </c>
      <c r="Y4113" s="241">
        <f t="shared" si="798"/>
        <v>1938.271428387</v>
      </c>
      <c r="Z4113" s="241">
        <f t="shared" si="799"/>
        <v>1062.0546040460099</v>
      </c>
      <c r="AA4113" s="241">
        <f t="shared" si="800"/>
        <v>1812.6524590000001</v>
      </c>
      <c r="AB4113" s="258">
        <v>1500.4626000000001</v>
      </c>
      <c r="AC4113" s="258">
        <v>0.27728349000000002</v>
      </c>
      <c r="AD4113" s="258">
        <v>174.18734000000001</v>
      </c>
      <c r="AE4113" s="258">
        <v>7.2408497000000002E-2</v>
      </c>
      <c r="AF4113" s="258">
        <v>261.17160999999999</v>
      </c>
      <c r="AG4113" s="258">
        <v>2.1001864000000001</v>
      </c>
      <c r="AH4113" s="258">
        <v>982.07674999999995</v>
      </c>
      <c r="AI4113" s="258">
        <v>1.7133372</v>
      </c>
      <c r="AJ4113" s="258">
        <v>1.0627998000000001</v>
      </c>
      <c r="AK4113" s="258">
        <v>4.0244562999999998</v>
      </c>
      <c r="AL4113" s="258">
        <v>0.12607439000000001</v>
      </c>
      <c r="AM4113" s="258">
        <v>5.3915601000000001E-4</v>
      </c>
      <c r="AN4113" s="258">
        <v>7.8635308000000004</v>
      </c>
      <c r="AO4113" s="258">
        <v>5.4932243999999999</v>
      </c>
      <c r="AP4113" s="258">
        <v>59.693891999999998</v>
      </c>
      <c r="AQ4113" s="258">
        <v>1.696059</v>
      </c>
      <c r="AR4113" s="258">
        <v>1810.9564</v>
      </c>
      <c r="AT4113" s="193"/>
      <c r="AU4113" s="193"/>
      <c r="AV4113" s="193"/>
      <c r="AW4113" s="193"/>
      <c r="AX4113" s="193"/>
      <c r="AY4113" s="193"/>
      <c r="AZ4113" s="193"/>
      <c r="BA4113" s="193"/>
      <c r="BB4113" s="193"/>
      <c r="BC4113" s="193"/>
      <c r="BD4113" s="193"/>
      <c r="BE4113" s="315"/>
      <c r="BF4113" s="315"/>
      <c r="BG4113" s="315"/>
      <c r="BH4113" s="315"/>
      <c r="BI4113" s="315"/>
      <c r="BJ4113" s="315"/>
      <c r="BK4113" s="315"/>
    </row>
    <row r="4114" spans="1:63" x14ac:dyDescent="0.25">
      <c r="A4114" s="9"/>
      <c r="B4114" s="43" t="s">
        <v>570</v>
      </c>
      <c r="C4114" s="6" t="s">
        <v>2504</v>
      </c>
      <c r="D4114" s="193">
        <v>322528.17</v>
      </c>
      <c r="E4114" s="193">
        <v>253634.71</v>
      </c>
      <c r="F4114" s="193">
        <v>24843.036</v>
      </c>
      <c r="G4114" s="193">
        <v>15775.089</v>
      </c>
      <c r="H4114" s="193">
        <v>833.28876000000002</v>
      </c>
      <c r="I4114" s="193">
        <v>4771.5497999999998</v>
      </c>
      <c r="J4114" s="193">
        <v>1884.7032999999999</v>
      </c>
      <c r="K4114" s="193">
        <v>128.13442000000001</v>
      </c>
      <c r="L4114" s="193">
        <v>20657.66</v>
      </c>
      <c r="M4114" s="193">
        <v>0</v>
      </c>
      <c r="N4114" s="193">
        <v>0</v>
      </c>
      <c r="O4114" s="193">
        <v>0</v>
      </c>
      <c r="P4114" s="199">
        <f t="shared" si="796"/>
        <v>1878775.6296296294</v>
      </c>
      <c r="Q4114" s="240">
        <v>32815530</v>
      </c>
      <c r="R4114" s="99">
        <v>24854584</v>
      </c>
      <c r="S4114" s="99">
        <v>6137600</v>
      </c>
      <c r="T4114" s="99">
        <v>340.21</v>
      </c>
      <c r="U4114" s="99">
        <v>1113800</v>
      </c>
      <c r="V4114" s="99">
        <v>287905.8</v>
      </c>
      <c r="W4114" s="99">
        <v>421300</v>
      </c>
      <c r="X4114" s="241">
        <f t="shared" si="797"/>
        <v>172895.41614983301</v>
      </c>
      <c r="Y4114" s="241">
        <f t="shared" si="798"/>
        <v>71119.383855099994</v>
      </c>
      <c r="Z4114" s="241">
        <f t="shared" si="799"/>
        <v>39445.795689733008</v>
      </c>
      <c r="AA4114" s="241">
        <f t="shared" si="800"/>
        <v>62330.236604999998</v>
      </c>
      <c r="AB4114" s="258">
        <v>52073.911999999997</v>
      </c>
      <c r="AC4114" s="258">
        <v>7.5172490999999999</v>
      </c>
      <c r="AD4114" s="258">
        <v>12760.44</v>
      </c>
      <c r="AE4114" s="258">
        <v>5.1969159999999999</v>
      </c>
      <c r="AF4114" s="258">
        <v>6101.7079000000003</v>
      </c>
      <c r="AG4114" s="258">
        <v>170.60979</v>
      </c>
      <c r="AH4114" s="258">
        <v>34080.728000000003</v>
      </c>
      <c r="AI4114" s="258">
        <v>38.437460999999999</v>
      </c>
      <c r="AJ4114" s="258">
        <v>139.50218000000001</v>
      </c>
      <c r="AK4114" s="258">
        <v>31.346844999999998</v>
      </c>
      <c r="AL4114" s="258">
        <v>11.590896000000001</v>
      </c>
      <c r="AM4114" s="258">
        <v>3.5107733000000002E-2</v>
      </c>
      <c r="AN4114" s="258">
        <v>3802.0563000000002</v>
      </c>
      <c r="AO4114" s="258">
        <v>293.62400000000002</v>
      </c>
      <c r="AP4114" s="258">
        <v>1048.4748999999999</v>
      </c>
      <c r="AQ4114" s="258">
        <v>30.054604999999999</v>
      </c>
      <c r="AR4114" s="258">
        <v>62300.182000000001</v>
      </c>
      <c r="AT4114" s="193"/>
      <c r="AU4114" s="193"/>
      <c r="AV4114" s="193"/>
      <c r="AW4114" s="193"/>
      <c r="AX4114" s="193"/>
      <c r="AY4114" s="193"/>
      <c r="AZ4114" s="193"/>
      <c r="BA4114" s="193"/>
      <c r="BB4114" s="193"/>
      <c r="BC4114" s="193"/>
      <c r="BD4114" s="193"/>
      <c r="BE4114" s="315"/>
      <c r="BF4114" s="315"/>
      <c r="BG4114" s="315"/>
      <c r="BH4114" s="315"/>
      <c r="BI4114" s="315"/>
      <c r="BJ4114" s="315"/>
      <c r="BK4114" s="315"/>
    </row>
    <row r="4115" spans="1:63" x14ac:dyDescent="0.25">
      <c r="A4115" s="9"/>
      <c r="B4115" s="43" t="s">
        <v>570</v>
      </c>
      <c r="C4115" s="6" t="s">
        <v>2505</v>
      </c>
      <c r="D4115" s="193">
        <v>24266.84</v>
      </c>
      <c r="E4115" s="193">
        <v>14106.81</v>
      </c>
      <c r="F4115" s="193">
        <v>2963.2573000000002</v>
      </c>
      <c r="G4115" s="193">
        <v>715.41837999999996</v>
      </c>
      <c r="H4115" s="193">
        <v>195.58034000000001</v>
      </c>
      <c r="I4115" s="193">
        <v>969.99603999999999</v>
      </c>
      <c r="J4115" s="193">
        <v>702.41958999999997</v>
      </c>
      <c r="K4115" s="193">
        <v>38.014643</v>
      </c>
      <c r="L4115" s="193">
        <v>4575.3433000000005</v>
      </c>
      <c r="M4115" s="193">
        <v>0</v>
      </c>
      <c r="N4115" s="193">
        <v>0</v>
      </c>
      <c r="O4115" s="193">
        <v>0</v>
      </c>
      <c r="P4115" s="199">
        <f t="shared" si="796"/>
        <v>104494.88888888888</v>
      </c>
      <c r="Q4115" s="240">
        <v>1775966.7</v>
      </c>
      <c r="R4115" s="99">
        <v>1491113.2</v>
      </c>
      <c r="S4115" s="99">
        <v>237283.20000000001</v>
      </c>
      <c r="T4115" s="99">
        <v>1.2655000000000001</v>
      </c>
      <c r="U4115" s="99">
        <v>11661</v>
      </c>
      <c r="V4115" s="99">
        <v>4375.0529999999999</v>
      </c>
      <c r="W4115" s="99">
        <v>31533</v>
      </c>
      <c r="X4115" s="241">
        <f t="shared" si="797"/>
        <v>10872.4450311115</v>
      </c>
      <c r="Y4115" s="241">
        <f t="shared" si="798"/>
        <v>5054.4723036799996</v>
      </c>
      <c r="Z4115" s="241">
        <f t="shared" si="799"/>
        <v>2069.4218644315001</v>
      </c>
      <c r="AA4115" s="241">
        <f t="shared" si="800"/>
        <v>3748.5508629999999</v>
      </c>
      <c r="AB4115" s="258">
        <v>2896.4838</v>
      </c>
      <c r="AC4115" s="258">
        <v>0.41826653000000003</v>
      </c>
      <c r="AD4115" s="258">
        <v>1080.7089000000001</v>
      </c>
      <c r="AE4115" s="258">
        <v>0.21950105</v>
      </c>
      <c r="AF4115" s="258">
        <v>1069.1178</v>
      </c>
      <c r="AG4115" s="258">
        <v>7.5240361</v>
      </c>
      <c r="AH4115" s="258">
        <v>1895.7447999999999</v>
      </c>
      <c r="AI4115" s="258">
        <v>4.8232733999999997</v>
      </c>
      <c r="AJ4115" s="258">
        <v>6.1978986000000003</v>
      </c>
      <c r="AK4115" s="258">
        <v>6.1454503000000003</v>
      </c>
      <c r="AL4115" s="258">
        <v>0.77104311999999997</v>
      </c>
      <c r="AM4115" s="258">
        <v>2.6360114999999999E-3</v>
      </c>
      <c r="AN4115" s="258">
        <v>43.333295999999997</v>
      </c>
      <c r="AO4115" s="258">
        <v>24.924036000000001</v>
      </c>
      <c r="AP4115" s="258">
        <v>87.479431000000005</v>
      </c>
      <c r="AQ4115" s="258">
        <v>17.161963</v>
      </c>
      <c r="AR4115" s="258">
        <v>3731.3888999999999</v>
      </c>
      <c r="AT4115" s="193"/>
      <c r="AU4115" s="193"/>
      <c r="AV4115" s="193"/>
      <c r="AW4115" s="193"/>
      <c r="AX4115" s="193"/>
      <c r="AY4115" s="193"/>
      <c r="AZ4115" s="193"/>
      <c r="BA4115" s="193"/>
      <c r="BB4115" s="193"/>
      <c r="BC4115" s="193"/>
      <c r="BD4115" s="193"/>
      <c r="BE4115" s="315"/>
      <c r="BF4115" s="315"/>
      <c r="BG4115" s="315"/>
      <c r="BH4115" s="315"/>
      <c r="BI4115" s="315"/>
      <c r="BJ4115" s="315"/>
      <c r="BK4115" s="315"/>
    </row>
    <row r="4116" spans="1:63" x14ac:dyDescent="0.25">
      <c r="A4116" s="9"/>
      <c r="B4116" s="43" t="s">
        <v>570</v>
      </c>
      <c r="C4116" s="6" t="s">
        <v>2506</v>
      </c>
      <c r="D4116" s="193">
        <v>231889.7</v>
      </c>
      <c r="E4116" s="193">
        <v>142466.12</v>
      </c>
      <c r="F4116" s="193">
        <v>27920.026000000002</v>
      </c>
      <c r="G4116" s="193">
        <v>3904.9780999999998</v>
      </c>
      <c r="H4116" s="193">
        <v>1327.5993000000001</v>
      </c>
      <c r="I4116" s="193">
        <v>6466.1701999999996</v>
      </c>
      <c r="J4116" s="193">
        <v>4923.03</v>
      </c>
      <c r="K4116" s="193">
        <v>406.20929999999998</v>
      </c>
      <c r="L4116" s="193">
        <v>44475.565999999999</v>
      </c>
      <c r="M4116" s="193">
        <v>0</v>
      </c>
      <c r="N4116" s="193">
        <v>0</v>
      </c>
      <c r="O4116" s="193">
        <v>0</v>
      </c>
      <c r="P4116" s="199">
        <f t="shared" si="796"/>
        <v>1055304.5925925926</v>
      </c>
      <c r="Q4116" s="240">
        <v>26345922</v>
      </c>
      <c r="R4116" s="99">
        <v>18790325</v>
      </c>
      <c r="S4116" s="99">
        <v>5389664</v>
      </c>
      <c r="T4116" s="99">
        <v>344.01</v>
      </c>
      <c r="U4116" s="99">
        <v>962880</v>
      </c>
      <c r="V4116" s="99">
        <v>26709.29</v>
      </c>
      <c r="W4116" s="99">
        <v>1176000</v>
      </c>
      <c r="X4116" s="241">
        <f t="shared" si="797"/>
        <v>113164.36051628899</v>
      </c>
      <c r="Y4116" s="241">
        <f t="shared" si="798"/>
        <v>41629.479334299998</v>
      </c>
      <c r="Z4116" s="241">
        <f t="shared" si="799"/>
        <v>24466.058335988997</v>
      </c>
      <c r="AA4116" s="241">
        <f t="shared" si="800"/>
        <v>47068.822845999995</v>
      </c>
      <c r="AB4116" s="258">
        <v>29248.338</v>
      </c>
      <c r="AC4116" s="258">
        <v>5.774629</v>
      </c>
      <c r="AD4116" s="258">
        <v>4532.4513999999999</v>
      </c>
      <c r="AE4116" s="258">
        <v>4.7610153000000004</v>
      </c>
      <c r="AF4116" s="258">
        <v>7675.3669</v>
      </c>
      <c r="AG4116" s="258">
        <v>162.78738999999999</v>
      </c>
      <c r="AH4116" s="258">
        <v>19143.828000000001</v>
      </c>
      <c r="AI4116" s="258">
        <v>45.215522</v>
      </c>
      <c r="AJ4116" s="258">
        <v>30.043721000000001</v>
      </c>
      <c r="AK4116" s="258">
        <v>66.289856999999998</v>
      </c>
      <c r="AL4116" s="258">
        <v>3.9545070999999998</v>
      </c>
      <c r="AM4116" s="258">
        <v>1.3968889E-2</v>
      </c>
      <c r="AN4116" s="258">
        <v>3654.5337</v>
      </c>
      <c r="AO4116" s="258">
        <v>256.36896000000002</v>
      </c>
      <c r="AP4116" s="258">
        <v>1265.8100999999999</v>
      </c>
      <c r="AQ4116" s="258">
        <v>56.410845999999999</v>
      </c>
      <c r="AR4116" s="258">
        <v>47012.411999999997</v>
      </c>
      <c r="AT4116" s="193"/>
      <c r="AU4116" s="193"/>
      <c r="AV4116" s="193"/>
      <c r="AW4116" s="193"/>
      <c r="AX4116" s="193"/>
      <c r="AY4116" s="193"/>
      <c r="AZ4116" s="193"/>
      <c r="BA4116" s="193"/>
      <c r="BB4116" s="193"/>
      <c r="BC4116" s="193"/>
      <c r="BD4116" s="193"/>
      <c r="BE4116" s="315"/>
      <c r="BF4116" s="315"/>
      <c r="BG4116" s="315"/>
      <c r="BH4116" s="315"/>
      <c r="BI4116" s="315"/>
      <c r="BJ4116" s="315"/>
      <c r="BK4116" s="315"/>
    </row>
    <row r="4117" spans="1:63" x14ac:dyDescent="0.25">
      <c r="A4117" s="9"/>
      <c r="B4117" s="43" t="s">
        <v>570</v>
      </c>
      <c r="C4117" s="6" t="s">
        <v>2507</v>
      </c>
      <c r="D4117" s="193">
        <v>14169.563</v>
      </c>
      <c r="E4117" s="193">
        <v>8681.2595999999994</v>
      </c>
      <c r="F4117" s="193">
        <v>2090.0436</v>
      </c>
      <c r="G4117" s="193">
        <v>347.52298000000002</v>
      </c>
      <c r="H4117" s="193">
        <v>93.351025000000007</v>
      </c>
      <c r="I4117" s="193">
        <v>689.22640000000001</v>
      </c>
      <c r="J4117" s="193">
        <v>343.74137999999999</v>
      </c>
      <c r="K4117" s="193">
        <v>18.36647</v>
      </c>
      <c r="L4117" s="193">
        <v>1906.0516</v>
      </c>
      <c r="M4117" s="193">
        <v>0</v>
      </c>
      <c r="N4117" s="193">
        <v>0</v>
      </c>
      <c r="O4117" s="193">
        <v>0</v>
      </c>
      <c r="P4117" s="199">
        <f t="shared" si="796"/>
        <v>64305.626666666656</v>
      </c>
      <c r="Q4117" s="240">
        <v>2171966.2000000002</v>
      </c>
      <c r="R4117" s="99">
        <v>1062596.8</v>
      </c>
      <c r="S4117" s="99">
        <v>226038.39999999999</v>
      </c>
      <c r="T4117" s="99">
        <v>327.52</v>
      </c>
      <c r="U4117" s="99">
        <v>834210</v>
      </c>
      <c r="V4117" s="99">
        <v>2190.4940000000001</v>
      </c>
      <c r="W4117" s="99">
        <v>46603</v>
      </c>
      <c r="X4117" s="241">
        <f t="shared" si="797"/>
        <v>10448.96449292328</v>
      </c>
      <c r="Y4117" s="241">
        <f t="shared" si="798"/>
        <v>2729.27591054</v>
      </c>
      <c r="Z4117" s="241">
        <f t="shared" si="799"/>
        <v>5057.4697087832801</v>
      </c>
      <c r="AA4117" s="241">
        <f t="shared" si="800"/>
        <v>2662.2188735999998</v>
      </c>
      <c r="AB4117" s="258">
        <v>1781.5757000000001</v>
      </c>
      <c r="AC4117" s="258">
        <v>0.42774109999999999</v>
      </c>
      <c r="AD4117" s="258">
        <v>352.91316</v>
      </c>
      <c r="AE4117" s="258">
        <v>0.25126584000000002</v>
      </c>
      <c r="AF4117" s="258">
        <v>587.25571000000002</v>
      </c>
      <c r="AG4117" s="258">
        <v>6.8523335999999997</v>
      </c>
      <c r="AH4117" s="258">
        <v>1166.0256999999999</v>
      </c>
      <c r="AI4117" s="258">
        <v>3.3065315000000002</v>
      </c>
      <c r="AJ4117" s="258">
        <v>2.1111395000000002</v>
      </c>
      <c r="AK4117" s="258">
        <v>5.3174073000000002</v>
      </c>
      <c r="AL4117" s="258">
        <v>0.29373725000000001</v>
      </c>
      <c r="AM4117" s="258">
        <v>8.8323328000000005E-4</v>
      </c>
      <c r="AN4117" s="258">
        <v>3286.7213000000002</v>
      </c>
      <c r="AO4117" s="258">
        <v>100.30108</v>
      </c>
      <c r="AP4117" s="258">
        <v>493.39193</v>
      </c>
      <c r="AQ4117" s="258">
        <v>3.0999736000000002</v>
      </c>
      <c r="AR4117" s="258">
        <v>2659.1188999999999</v>
      </c>
      <c r="AT4117" s="193"/>
      <c r="AU4117" s="193"/>
      <c r="AV4117" s="193"/>
      <c r="AW4117" s="193"/>
      <c r="AX4117" s="193"/>
      <c r="AY4117" s="193"/>
      <c r="AZ4117" s="193"/>
      <c r="BA4117" s="193"/>
      <c r="BB4117" s="193"/>
      <c r="BC4117" s="193"/>
      <c r="BD4117" s="193"/>
      <c r="BE4117" s="315"/>
      <c r="BF4117" s="315"/>
      <c r="BG4117" s="315"/>
      <c r="BH4117" s="315"/>
      <c r="BI4117" s="315"/>
      <c r="BJ4117" s="315"/>
      <c r="BK4117" s="315"/>
    </row>
    <row r="4118" spans="1:63" x14ac:dyDescent="0.25">
      <c r="A4118" s="9"/>
      <c r="B4118" s="43" t="s">
        <v>570</v>
      </c>
      <c r="C4118" s="6" t="s">
        <v>5689</v>
      </c>
      <c r="D4118" s="193">
        <v>10801.599</v>
      </c>
      <c r="E4118" s="193">
        <v>8334.1041999999998</v>
      </c>
      <c r="F4118" s="193">
        <v>1395.6187</v>
      </c>
      <c r="G4118" s="193">
        <v>316.10351000000003</v>
      </c>
      <c r="H4118" s="193">
        <v>21.990666999999998</v>
      </c>
      <c r="I4118" s="193">
        <v>272.60843999999997</v>
      </c>
      <c r="J4118" s="193">
        <v>199.76893000000001</v>
      </c>
      <c r="K4118" s="193">
        <v>2.9609874999999999</v>
      </c>
      <c r="L4118" s="193">
        <v>258.44351999999998</v>
      </c>
      <c r="M4118" s="193">
        <v>0</v>
      </c>
      <c r="N4118" s="193">
        <v>0</v>
      </c>
      <c r="O4118" s="193">
        <v>0</v>
      </c>
      <c r="P4118" s="199">
        <f t="shared" si="796"/>
        <v>61734.105185185181</v>
      </c>
      <c r="Q4118" s="240">
        <v>2472327.1</v>
      </c>
      <c r="R4118" s="99">
        <v>884015.74</v>
      </c>
      <c r="S4118" s="99">
        <v>1325912</v>
      </c>
      <c r="T4118" s="99">
        <v>0.87748000000000004</v>
      </c>
      <c r="U4118" s="99">
        <v>12374</v>
      </c>
      <c r="V4118" s="99">
        <v>3464.45</v>
      </c>
      <c r="W4118" s="99">
        <v>246560</v>
      </c>
      <c r="X4118" s="241">
        <f t="shared" si="797"/>
        <v>5756.9027988452999</v>
      </c>
      <c r="Y4118" s="241">
        <f t="shared" si="798"/>
        <v>2335.8196628800001</v>
      </c>
      <c r="Z4118" s="241">
        <f t="shared" si="799"/>
        <v>1206.1929685053001</v>
      </c>
      <c r="AA4118" s="241">
        <f t="shared" si="800"/>
        <v>2214.8901674599997</v>
      </c>
      <c r="AB4118" s="258">
        <v>1710.9363000000001</v>
      </c>
      <c r="AC4118" s="258">
        <v>0.39705699</v>
      </c>
      <c r="AD4118" s="258">
        <v>277.30070000000001</v>
      </c>
      <c r="AE4118" s="258">
        <v>0.32432288999999997</v>
      </c>
      <c r="AF4118" s="258">
        <v>303.24309</v>
      </c>
      <c r="AG4118" s="258">
        <v>43.618192999999998</v>
      </c>
      <c r="AH4118" s="258">
        <v>1119.8145</v>
      </c>
      <c r="AI4118" s="258">
        <v>2.2649501000000001</v>
      </c>
      <c r="AJ4118" s="258">
        <v>2.3989242000000002</v>
      </c>
      <c r="AK4118" s="258">
        <v>3.2963979999999999</v>
      </c>
      <c r="AL4118" s="258">
        <v>0.22269320000000001</v>
      </c>
      <c r="AM4118" s="258">
        <v>7.9200530000000002E-4</v>
      </c>
      <c r="AN4118" s="258">
        <v>12.370312</v>
      </c>
      <c r="AO4118" s="258">
        <v>11.192152</v>
      </c>
      <c r="AP4118" s="258">
        <v>54.632247</v>
      </c>
      <c r="AQ4118" s="258">
        <v>0.79716746000000005</v>
      </c>
      <c r="AR4118" s="258">
        <v>2214.0929999999998</v>
      </c>
      <c r="AT4118" s="193"/>
      <c r="AU4118" s="193"/>
      <c r="AV4118" s="193"/>
      <c r="AW4118" s="193"/>
      <c r="AX4118" s="193"/>
      <c r="AY4118" s="193"/>
      <c r="AZ4118" s="193"/>
      <c r="BA4118" s="193"/>
      <c r="BB4118" s="193"/>
      <c r="BC4118" s="193"/>
      <c r="BD4118" s="193"/>
      <c r="BE4118" s="315"/>
      <c r="BF4118" s="315"/>
      <c r="BG4118" s="315"/>
      <c r="BH4118" s="315"/>
      <c r="BI4118" s="315"/>
      <c r="BJ4118" s="315"/>
      <c r="BK4118" s="315"/>
    </row>
    <row r="4119" spans="1:63" x14ac:dyDescent="0.25">
      <c r="A4119" s="9"/>
      <c r="B4119" s="43" t="s">
        <v>572</v>
      </c>
      <c r="C4119" s="6" t="s">
        <v>3229</v>
      </c>
      <c r="D4119" s="193">
        <v>0.72364719</v>
      </c>
      <c r="E4119" s="193">
        <v>0.59480160999999998</v>
      </c>
      <c r="F4119" s="193">
        <v>4.6307251000000001E-2</v>
      </c>
      <c r="G4119" s="193">
        <v>6.1381797000000002E-2</v>
      </c>
      <c r="H4119" s="193">
        <v>6.4801397000000005E-4</v>
      </c>
      <c r="I4119" s="193">
        <v>1.0649024999999999E-2</v>
      </c>
      <c r="J4119" s="193">
        <v>2.6514319E-3</v>
      </c>
      <c r="K4119" s="193">
        <v>8.5349322999999996E-5</v>
      </c>
      <c r="L4119" s="193">
        <v>7.1227049000000004E-3</v>
      </c>
      <c r="M4119" s="193">
        <v>0</v>
      </c>
      <c r="N4119" s="193">
        <v>0</v>
      </c>
      <c r="O4119" s="193">
        <v>0</v>
      </c>
      <c r="P4119" s="199">
        <f t="shared" si="796"/>
        <v>4.4059378518518511</v>
      </c>
      <c r="Q4119" s="240">
        <v>75.433548000000002</v>
      </c>
      <c r="R4119" s="99">
        <v>50.491453</v>
      </c>
      <c r="S4119" s="99">
        <v>21.750399999999999</v>
      </c>
      <c r="T4119" s="99">
        <v>5.0414999999999998E-5</v>
      </c>
      <c r="U4119" s="99">
        <v>0.98517999999999994</v>
      </c>
      <c r="V4119" s="99">
        <v>1.1780649999999999</v>
      </c>
      <c r="W4119" s="99">
        <v>1.0284</v>
      </c>
      <c r="X4119" s="241">
        <f t="shared" si="797"/>
        <v>1.8182457726194703</v>
      </c>
      <c r="Y4119" s="241">
        <f t="shared" si="798"/>
        <v>0.17967803494740001</v>
      </c>
      <c r="Z4119" s="241">
        <f t="shared" si="799"/>
        <v>1.5121148433550702</v>
      </c>
      <c r="AA4119" s="241">
        <f t="shared" si="800"/>
        <v>0.12645289431699999</v>
      </c>
      <c r="AB4119" s="258">
        <v>0.12211365</v>
      </c>
      <c r="AC4119" s="258">
        <v>8.4587035000000004E-6</v>
      </c>
      <c r="AD4119" s="258">
        <v>4.6646252999999999E-2</v>
      </c>
      <c r="AE4119" s="258">
        <v>3.6213738999999999E-6</v>
      </c>
      <c r="AF4119" s="258">
        <v>1.0326605000000001E-2</v>
      </c>
      <c r="AG4119" s="258">
        <v>5.7944686999999995E-4</v>
      </c>
      <c r="AH4119" s="258">
        <v>7.9922600999999996E-2</v>
      </c>
      <c r="AI4119" s="258">
        <v>7.2841139000000003E-5</v>
      </c>
      <c r="AJ4119" s="258">
        <v>5.4811623000000002E-4</v>
      </c>
      <c r="AK4119" s="258">
        <v>6.8589818999999997E-5</v>
      </c>
      <c r="AL4119" s="258">
        <v>4.4060602000000002E-5</v>
      </c>
      <c r="AM4119" s="258">
        <v>1.3036507000000001E-7</v>
      </c>
      <c r="AN4119" s="258">
        <v>1.5466542E-3</v>
      </c>
      <c r="AO4119" s="258">
        <v>1.0471663</v>
      </c>
      <c r="AP4119" s="258">
        <v>0.38274554999999999</v>
      </c>
      <c r="AQ4119" s="258">
        <v>1.9364317E-5</v>
      </c>
      <c r="AR4119" s="258">
        <v>0.12643352999999999</v>
      </c>
      <c r="AT4119" s="193"/>
      <c r="AU4119" s="193"/>
      <c r="AV4119" s="193"/>
      <c r="AW4119" s="193"/>
      <c r="AX4119" s="193"/>
      <c r="AY4119" s="193"/>
      <c r="AZ4119" s="193"/>
      <c r="BA4119" s="193"/>
      <c r="BB4119" s="193"/>
      <c r="BC4119" s="193"/>
      <c r="BD4119" s="193"/>
      <c r="BE4119" s="315"/>
      <c r="BF4119" s="315"/>
      <c r="BG4119" s="315"/>
      <c r="BH4119" s="315"/>
      <c r="BI4119" s="315"/>
      <c r="BJ4119" s="315"/>
      <c r="BK4119" s="315"/>
    </row>
    <row r="4120" spans="1:63" x14ac:dyDescent="0.25">
      <c r="A4120" s="9"/>
      <c r="B4120" s="43" t="s">
        <v>572</v>
      </c>
      <c r="C4120" s="6" t="s">
        <v>3230</v>
      </c>
      <c r="D4120" s="193">
        <v>1.5246341000000001</v>
      </c>
      <c r="E4120" s="193">
        <v>1.0476601999999999</v>
      </c>
      <c r="F4120" s="193">
        <v>0.25866536000000001</v>
      </c>
      <c r="G4120" s="193">
        <v>7.6386369999999995E-2</v>
      </c>
      <c r="H4120" s="193">
        <v>2.1258319999999998E-3</v>
      </c>
      <c r="I4120" s="193">
        <v>6.8078612999999996E-2</v>
      </c>
      <c r="J4120" s="193">
        <v>1.7517832000000001E-2</v>
      </c>
      <c r="K4120" s="193">
        <v>2.6235320000000001E-4</v>
      </c>
      <c r="L4120" s="193">
        <v>5.3937556999999997E-2</v>
      </c>
      <c r="M4120" s="193">
        <v>0</v>
      </c>
      <c r="N4120" s="193">
        <v>0</v>
      </c>
      <c r="O4120" s="193">
        <v>0</v>
      </c>
      <c r="P4120" s="199">
        <f t="shared" si="796"/>
        <v>7.7604459259259251</v>
      </c>
      <c r="Q4120" s="240">
        <v>585.22044000000005</v>
      </c>
      <c r="R4120" s="99">
        <v>95.971113000000003</v>
      </c>
      <c r="S4120" s="99">
        <v>409.57279999999997</v>
      </c>
      <c r="T4120" s="99">
        <v>9.2169000000000005E-5</v>
      </c>
      <c r="U4120" s="99">
        <v>3.6457000000000002</v>
      </c>
      <c r="V4120" s="99">
        <v>1.0377320000000001</v>
      </c>
      <c r="W4120" s="99">
        <v>74.992999999999995</v>
      </c>
      <c r="X4120" s="241">
        <f t="shared" si="797"/>
        <v>1.8074851120608499</v>
      </c>
      <c r="Y4120" s="241">
        <f t="shared" si="798"/>
        <v>0.36761853417199997</v>
      </c>
      <c r="Z4120" s="241">
        <f t="shared" si="799"/>
        <v>1.1992850345188499</v>
      </c>
      <c r="AA4120" s="241">
        <f t="shared" si="800"/>
        <v>0.24058154337000001</v>
      </c>
      <c r="AB4120" s="258">
        <v>0.21503558</v>
      </c>
      <c r="AC4120" s="258">
        <v>4.3883159999999997E-5</v>
      </c>
      <c r="AD4120" s="258">
        <v>7.9066011000000005E-2</v>
      </c>
      <c r="AE4120" s="258">
        <v>1.3411012E-5</v>
      </c>
      <c r="AF4120" s="258">
        <v>5.9984375E-2</v>
      </c>
      <c r="AG4120" s="258">
        <v>1.3475274000000001E-2</v>
      </c>
      <c r="AH4120" s="258">
        <v>0.14073985</v>
      </c>
      <c r="AI4120" s="258">
        <v>4.2305203999999999E-4</v>
      </c>
      <c r="AJ4120" s="258">
        <v>6.7801443000000002E-4</v>
      </c>
      <c r="AK4120" s="258">
        <v>3.2030977000000003E-4</v>
      </c>
      <c r="AL4120" s="258">
        <v>6.2939322000000003E-5</v>
      </c>
      <c r="AM4120" s="258">
        <v>1.9705685E-7</v>
      </c>
      <c r="AN4120" s="258">
        <v>3.3857439E-3</v>
      </c>
      <c r="AO4120" s="258">
        <v>0.96839023999999996</v>
      </c>
      <c r="AP4120" s="258">
        <v>8.5284687999999997E-2</v>
      </c>
      <c r="AQ4120" s="258">
        <v>1.8206337000000001E-4</v>
      </c>
      <c r="AR4120" s="258">
        <v>0.24039948</v>
      </c>
      <c r="AT4120" s="193"/>
      <c r="AU4120" s="193"/>
      <c r="AV4120" s="193"/>
      <c r="AW4120" s="193"/>
      <c r="AX4120" s="193"/>
      <c r="AY4120" s="193"/>
      <c r="AZ4120" s="193"/>
      <c r="BA4120" s="193"/>
      <c r="BB4120" s="193"/>
      <c r="BC4120" s="193"/>
      <c r="BD4120" s="193"/>
      <c r="BE4120" s="315"/>
      <c r="BF4120" s="315"/>
      <c r="BG4120" s="315"/>
      <c r="BH4120" s="315"/>
      <c r="BI4120" s="315"/>
      <c r="BJ4120" s="315"/>
      <c r="BK4120" s="315"/>
    </row>
    <row r="4121" spans="1:63" x14ac:dyDescent="0.25">
      <c r="A4121" s="9"/>
      <c r="B4121" s="43" t="s">
        <v>572</v>
      </c>
      <c r="C4121" s="6" t="s">
        <v>3231</v>
      </c>
      <c r="D4121" s="193">
        <v>12.186446999999999</v>
      </c>
      <c r="E4121" s="193">
        <v>5.6878723000000004</v>
      </c>
      <c r="F4121" s="193">
        <v>1.5691904000000001</v>
      </c>
      <c r="G4121" s="193">
        <v>0.40558766000000002</v>
      </c>
      <c r="H4121" s="193">
        <v>9.0181473999999998E-2</v>
      </c>
      <c r="I4121" s="193">
        <v>0.62228698000000005</v>
      </c>
      <c r="J4121" s="193">
        <v>0.34504731999999999</v>
      </c>
      <c r="K4121" s="193">
        <v>1.5147442000000001E-2</v>
      </c>
      <c r="L4121" s="193">
        <v>3.4511333</v>
      </c>
      <c r="M4121" s="193">
        <v>0</v>
      </c>
      <c r="N4121" s="193">
        <v>0</v>
      </c>
      <c r="O4121" s="193">
        <v>0</v>
      </c>
      <c r="P4121" s="199">
        <f t="shared" si="796"/>
        <v>42.132387407407407</v>
      </c>
      <c r="Q4121" s="240">
        <v>538.11548000000005</v>
      </c>
      <c r="R4121" s="99">
        <v>460.72341</v>
      </c>
      <c r="S4121" s="99">
        <v>57.590400000000002</v>
      </c>
      <c r="T4121" s="99">
        <v>7.2057000000000002E-4</v>
      </c>
      <c r="U4121" s="99">
        <v>3.1629999999999998</v>
      </c>
      <c r="V4121" s="99">
        <v>0.74094700000000002</v>
      </c>
      <c r="W4121" s="99">
        <v>15.897</v>
      </c>
      <c r="X4121" s="241">
        <f t="shared" si="797"/>
        <v>4.6631555765458002</v>
      </c>
      <c r="Y4121" s="241">
        <f t="shared" si="798"/>
        <v>2.6596484393100002</v>
      </c>
      <c r="Z4121" s="241">
        <f t="shared" si="799"/>
        <v>0.83264090423579995</v>
      </c>
      <c r="AA4121" s="241">
        <f t="shared" si="800"/>
        <v>1.1708662329999999</v>
      </c>
      <c r="AB4121" s="258">
        <v>1.1678652</v>
      </c>
      <c r="AC4121" s="258">
        <v>1.2702216999999999E-4</v>
      </c>
      <c r="AD4121" s="258">
        <v>0.88741650999999999</v>
      </c>
      <c r="AE4121" s="258">
        <v>1.4135324E-4</v>
      </c>
      <c r="AF4121" s="258">
        <v>0.60224951999999998</v>
      </c>
      <c r="AG4121" s="258">
        <v>1.8488338999999999E-3</v>
      </c>
      <c r="AH4121" s="258">
        <v>0.76437736000000001</v>
      </c>
      <c r="AI4121" s="258">
        <v>2.5038879000000001E-3</v>
      </c>
      <c r="AJ4121" s="258">
        <v>3.6301825999999998E-3</v>
      </c>
      <c r="AK4121" s="258">
        <v>1.7307747E-3</v>
      </c>
      <c r="AL4121" s="258">
        <v>5.0569541999999996E-4</v>
      </c>
      <c r="AM4121" s="258">
        <v>1.7276157999999999E-6</v>
      </c>
      <c r="AN4121" s="258">
        <v>1.7336607E-2</v>
      </c>
      <c r="AO4121" s="258">
        <v>1.7502594999999999E-2</v>
      </c>
      <c r="AP4121" s="258">
        <v>2.5052074000000001E-2</v>
      </c>
      <c r="AQ4121" s="258">
        <v>1.7865933000000001E-2</v>
      </c>
      <c r="AR4121" s="258">
        <v>1.1530003</v>
      </c>
      <c r="AT4121" s="193"/>
      <c r="AU4121" s="193"/>
      <c r="AV4121" s="193"/>
      <c r="AW4121" s="193"/>
      <c r="AX4121" s="193"/>
      <c r="AY4121" s="193"/>
      <c r="AZ4121" s="193"/>
      <c r="BA4121" s="193"/>
      <c r="BB4121" s="193"/>
      <c r="BC4121" s="193"/>
      <c r="BD4121" s="193"/>
      <c r="BE4121" s="315"/>
      <c r="BF4121" s="315"/>
      <c r="BG4121" s="315"/>
      <c r="BH4121" s="315"/>
      <c r="BI4121" s="315"/>
      <c r="BJ4121" s="315"/>
      <c r="BK4121" s="315"/>
    </row>
    <row r="4122" spans="1:63" x14ac:dyDescent="0.25">
      <c r="A4122" s="9"/>
      <c r="B4122" s="43" t="s">
        <v>572</v>
      </c>
      <c r="C4122" s="6" t="s">
        <v>3232</v>
      </c>
      <c r="D4122" s="193">
        <v>10.255509999999999</v>
      </c>
      <c r="E4122" s="193">
        <v>5.6627393000000001</v>
      </c>
      <c r="F4122" s="193">
        <v>1.2177328999999999</v>
      </c>
      <c r="G4122" s="193">
        <v>0.20501345000000001</v>
      </c>
      <c r="H4122" s="193">
        <v>9.2544287000000003E-2</v>
      </c>
      <c r="I4122" s="193">
        <v>0.49347822000000002</v>
      </c>
      <c r="J4122" s="193">
        <v>0.30059765999999999</v>
      </c>
      <c r="K4122" s="193">
        <v>1.6450914000000001E-2</v>
      </c>
      <c r="L4122" s="193">
        <v>2.2669535999999999</v>
      </c>
      <c r="M4122" s="193">
        <v>0</v>
      </c>
      <c r="N4122" s="193">
        <v>0</v>
      </c>
      <c r="O4122" s="193">
        <v>0</v>
      </c>
      <c r="P4122" s="199">
        <f t="shared" si="796"/>
        <v>41.946217037037037</v>
      </c>
      <c r="Q4122" s="240">
        <v>599.96632</v>
      </c>
      <c r="R4122" s="99">
        <v>450.74167</v>
      </c>
      <c r="S4122" s="99">
        <v>120.036</v>
      </c>
      <c r="T4122" s="99">
        <v>1.0237E-3</v>
      </c>
      <c r="U4122" s="99">
        <v>3.6898</v>
      </c>
      <c r="V4122" s="99">
        <v>0.88083400000000001</v>
      </c>
      <c r="W4122" s="99">
        <v>24.617000000000001</v>
      </c>
      <c r="X4122" s="241">
        <f t="shared" si="797"/>
        <v>4.0134503230791303</v>
      </c>
      <c r="Y4122" s="241">
        <f t="shared" si="798"/>
        <v>2.01282004184</v>
      </c>
      <c r="Z4122" s="241">
        <f t="shared" si="799"/>
        <v>0.86459973033912996</v>
      </c>
      <c r="AA4122" s="241">
        <f t="shared" si="800"/>
        <v>1.1360305508999999</v>
      </c>
      <c r="AB4122" s="258">
        <v>1.1627122999999999</v>
      </c>
      <c r="AC4122" s="258">
        <v>1.1834593E-4</v>
      </c>
      <c r="AD4122" s="258">
        <v>0.33848460000000002</v>
      </c>
      <c r="AE4122" s="258">
        <v>1.2829730999999999E-4</v>
      </c>
      <c r="AF4122" s="258">
        <v>0.50746552</v>
      </c>
      <c r="AG4122" s="258">
        <v>3.9109786000000001E-3</v>
      </c>
      <c r="AH4122" s="258">
        <v>0.76099377999999995</v>
      </c>
      <c r="AI4122" s="258">
        <v>1.9050715000000001E-3</v>
      </c>
      <c r="AJ4122" s="258">
        <v>1.7962506000000001E-3</v>
      </c>
      <c r="AK4122" s="258">
        <v>1.187422E-3</v>
      </c>
      <c r="AL4122" s="258">
        <v>2.6626727E-4</v>
      </c>
      <c r="AM4122" s="258">
        <v>8.5896912999999999E-7</v>
      </c>
      <c r="AN4122" s="258">
        <v>1.7813385000000001E-2</v>
      </c>
      <c r="AO4122" s="258">
        <v>2.5127452000000002E-2</v>
      </c>
      <c r="AP4122" s="258">
        <v>5.5509243E-2</v>
      </c>
      <c r="AQ4122" s="258">
        <v>7.9074508999999998E-3</v>
      </c>
      <c r="AR4122" s="258">
        <v>1.1281231</v>
      </c>
      <c r="AT4122" s="193"/>
      <c r="AU4122" s="193"/>
      <c r="AV4122" s="193"/>
      <c r="AW4122" s="193"/>
      <c r="AX4122" s="193"/>
      <c r="AY4122" s="193"/>
      <c r="AZ4122" s="193"/>
      <c r="BA4122" s="193"/>
      <c r="BB4122" s="193"/>
      <c r="BC4122" s="193"/>
      <c r="BD4122" s="193"/>
      <c r="BE4122" s="315"/>
      <c r="BF4122" s="315"/>
      <c r="BG4122" s="315"/>
      <c r="BH4122" s="315"/>
      <c r="BI4122" s="315"/>
      <c r="BJ4122" s="315"/>
      <c r="BK4122" s="315"/>
    </row>
    <row r="4123" spans="1:63" x14ac:dyDescent="0.25">
      <c r="A4123" s="9"/>
      <c r="B4123" s="43" t="s">
        <v>1264</v>
      </c>
      <c r="C4123" s="6" t="s">
        <v>1156</v>
      </c>
      <c r="D4123" s="193">
        <v>120074.41</v>
      </c>
      <c r="E4123" s="193">
        <v>45859.809000000001</v>
      </c>
      <c r="F4123" s="193">
        <v>16555.635999999999</v>
      </c>
      <c r="G4123" s="193">
        <v>5907.3464000000004</v>
      </c>
      <c r="H4123" s="193">
        <v>908.27981</v>
      </c>
      <c r="I4123" s="193">
        <v>5973.0240000000003</v>
      </c>
      <c r="J4123" s="193">
        <v>3387.8042</v>
      </c>
      <c r="K4123" s="193">
        <v>194.39321000000001</v>
      </c>
      <c r="L4123" s="193">
        <v>41288.116999999998</v>
      </c>
      <c r="M4123" s="193">
        <v>0</v>
      </c>
      <c r="N4123" s="193">
        <v>0</v>
      </c>
      <c r="O4123" s="193">
        <v>0</v>
      </c>
      <c r="P4123" s="199">
        <f t="shared" si="796"/>
        <v>339702.2888888889</v>
      </c>
      <c r="Q4123" s="240">
        <v>7194447.0999999996</v>
      </c>
      <c r="R4123" s="99">
        <v>5014866</v>
      </c>
      <c r="S4123" s="99">
        <v>1530312</v>
      </c>
      <c r="T4123" s="99">
        <v>7.5880999999999998</v>
      </c>
      <c r="U4123" s="99">
        <v>153650</v>
      </c>
      <c r="V4123" s="99">
        <v>9151.52</v>
      </c>
      <c r="W4123" s="99">
        <v>486460</v>
      </c>
      <c r="X4123" s="241">
        <f t="shared" si="797"/>
        <v>48889.444454835</v>
      </c>
      <c r="Y4123" s="241">
        <f t="shared" si="798"/>
        <v>28628.072437530001</v>
      </c>
      <c r="Z4123" s="241">
        <f t="shared" si="799"/>
        <v>7549.8624173050002</v>
      </c>
      <c r="AA4123" s="241">
        <f t="shared" si="800"/>
        <v>12711.509599999999</v>
      </c>
      <c r="AB4123" s="258">
        <v>9414.5138000000006</v>
      </c>
      <c r="AC4123" s="258">
        <v>1.0086636</v>
      </c>
      <c r="AD4123" s="258">
        <v>13362.472</v>
      </c>
      <c r="AE4123" s="258">
        <v>0.99928393000000004</v>
      </c>
      <c r="AF4123" s="258">
        <v>5801.473</v>
      </c>
      <c r="AG4123" s="258">
        <v>47.605690000000003</v>
      </c>
      <c r="AH4123" s="258">
        <v>6162.5815000000002</v>
      </c>
      <c r="AI4123" s="258">
        <v>27.539287000000002</v>
      </c>
      <c r="AJ4123" s="258">
        <v>53.076112999999999</v>
      </c>
      <c r="AK4123" s="258">
        <v>23.846848000000001</v>
      </c>
      <c r="AL4123" s="258">
        <v>6.8820978999999998</v>
      </c>
      <c r="AM4123" s="258">
        <v>2.3871404999999998E-2</v>
      </c>
      <c r="AN4123" s="258">
        <v>909.46659</v>
      </c>
      <c r="AO4123" s="258">
        <v>155.92281</v>
      </c>
      <c r="AP4123" s="258">
        <v>210.52330000000001</v>
      </c>
      <c r="AQ4123" s="258">
        <v>158.1566</v>
      </c>
      <c r="AR4123" s="258">
        <v>12553.352999999999</v>
      </c>
      <c r="AT4123" s="193"/>
      <c r="AU4123" s="193"/>
      <c r="AV4123" s="193"/>
      <c r="AW4123" s="193"/>
      <c r="AX4123" s="193"/>
      <c r="AY4123" s="193"/>
      <c r="AZ4123" s="193"/>
      <c r="BA4123" s="193"/>
      <c r="BB4123" s="193"/>
      <c r="BC4123" s="193"/>
      <c r="BD4123" s="193"/>
      <c r="BE4123" s="315"/>
      <c r="BF4123" s="315"/>
      <c r="BG4123" s="315"/>
      <c r="BH4123" s="315"/>
      <c r="BI4123" s="315"/>
      <c r="BJ4123" s="315"/>
      <c r="BK4123" s="315"/>
    </row>
    <row r="4124" spans="1:63" x14ac:dyDescent="0.25">
      <c r="A4124" s="9"/>
      <c r="B4124" s="43" t="s">
        <v>572</v>
      </c>
      <c r="C4124" s="24" t="s">
        <v>3233</v>
      </c>
      <c r="D4124" s="172">
        <v>25.657582999999999</v>
      </c>
      <c r="E4124" s="172">
        <v>12.469338</v>
      </c>
      <c r="F4124" s="172">
        <v>3.9161394</v>
      </c>
      <c r="G4124" s="172">
        <v>0.21051252000000001</v>
      </c>
      <c r="H4124" s="172">
        <v>0.12331172999999999</v>
      </c>
      <c r="I4124" s="172">
        <v>1.7252713</v>
      </c>
      <c r="J4124" s="172">
        <v>0.41639313999999999</v>
      </c>
      <c r="K4124" s="172">
        <v>1.6918235E-2</v>
      </c>
      <c r="L4124" s="172">
        <v>6.7796991000000002</v>
      </c>
      <c r="M4124" s="172">
        <v>0</v>
      </c>
      <c r="N4124" s="172">
        <v>0</v>
      </c>
      <c r="O4124" s="172">
        <v>0</v>
      </c>
      <c r="P4124" s="199">
        <f t="shared" si="796"/>
        <v>92.365466666666663</v>
      </c>
      <c r="Q4124" s="240">
        <v>1176.1339</v>
      </c>
      <c r="R4124" s="99">
        <v>1058.9840999999999</v>
      </c>
      <c r="S4124" s="99">
        <v>86.648799999999994</v>
      </c>
      <c r="T4124" s="99">
        <v>1.5093999999999999E-3</v>
      </c>
      <c r="U4124" s="99">
        <v>4.1172000000000004</v>
      </c>
      <c r="V4124" s="99">
        <v>1.0182910000000001</v>
      </c>
      <c r="W4124" s="99">
        <v>25.364000000000001</v>
      </c>
      <c r="X4124" s="241">
        <f t="shared" si="797"/>
        <v>8.6561436730154995</v>
      </c>
      <c r="Y4124" s="241">
        <f t="shared" si="798"/>
        <v>4.1733234748400001</v>
      </c>
      <c r="Z4124" s="241">
        <f t="shared" si="799"/>
        <v>1.8159687591754998</v>
      </c>
      <c r="AA4124" s="241">
        <f t="shared" si="800"/>
        <v>2.6668514390000002</v>
      </c>
      <c r="AB4124" s="258">
        <v>2.5603338</v>
      </c>
      <c r="AC4124" s="258">
        <v>4.0587183999999998E-4</v>
      </c>
      <c r="AD4124" s="258">
        <v>0.30544257000000002</v>
      </c>
      <c r="AE4124" s="258">
        <v>1.475103E-3</v>
      </c>
      <c r="AF4124" s="258">
        <v>1.3028704</v>
      </c>
      <c r="AG4124" s="258">
        <v>2.7957300000000002E-3</v>
      </c>
      <c r="AH4124" s="258">
        <v>1.6757648000000001</v>
      </c>
      <c r="AI4124" s="258">
        <v>5.8481271999999999E-3</v>
      </c>
      <c r="AJ4124" s="258">
        <v>1.7232199000000001E-3</v>
      </c>
      <c r="AK4124" s="258">
        <v>2.1277937E-3</v>
      </c>
      <c r="AL4124" s="258">
        <v>4.1443181000000001E-4</v>
      </c>
      <c r="AM4124" s="258">
        <v>1.3285655000000001E-6</v>
      </c>
      <c r="AN4124" s="258">
        <v>2.1025722E-2</v>
      </c>
      <c r="AO4124" s="258">
        <v>2.2663099999999999E-2</v>
      </c>
      <c r="AP4124" s="258">
        <v>8.6400236000000005E-2</v>
      </c>
      <c r="AQ4124" s="258">
        <v>1.8238639000000001E-2</v>
      </c>
      <c r="AR4124" s="258">
        <v>2.6486128</v>
      </c>
      <c r="AT4124" s="193"/>
      <c r="AU4124" s="193"/>
      <c r="AV4124" s="193"/>
      <c r="AW4124" s="193"/>
      <c r="AX4124" s="193"/>
      <c r="AY4124" s="193"/>
      <c r="AZ4124" s="193"/>
      <c r="BA4124" s="193"/>
      <c r="BB4124" s="193"/>
      <c r="BC4124" s="193"/>
      <c r="BD4124" s="193"/>
      <c r="BE4124" s="315"/>
      <c r="BF4124" s="315"/>
      <c r="BG4124" s="315"/>
      <c r="BH4124" s="315"/>
      <c r="BI4124" s="315"/>
      <c r="BJ4124" s="315"/>
      <c r="BK4124" s="315"/>
    </row>
    <row r="4125" spans="1:63" x14ac:dyDescent="0.25">
      <c r="A4125" s="9"/>
      <c r="B4125" s="43" t="s">
        <v>1264</v>
      </c>
      <c r="C4125" s="6" t="s">
        <v>6321</v>
      </c>
      <c r="D4125" s="193">
        <v>20844.435000000001</v>
      </c>
      <c r="E4125" s="193">
        <v>8689.2041000000008</v>
      </c>
      <c r="F4125" s="193">
        <v>3103.8784999999998</v>
      </c>
      <c r="G4125" s="193">
        <v>1207.6273000000001</v>
      </c>
      <c r="H4125" s="193">
        <v>122.00421</v>
      </c>
      <c r="I4125" s="193">
        <v>984.90886</v>
      </c>
      <c r="J4125" s="193">
        <v>555.5145</v>
      </c>
      <c r="K4125" s="193">
        <v>23.994536</v>
      </c>
      <c r="L4125" s="193">
        <v>6157.3028000000004</v>
      </c>
      <c r="M4125" s="193">
        <v>0</v>
      </c>
      <c r="N4125" s="193">
        <v>0</v>
      </c>
      <c r="O4125" s="193">
        <v>0</v>
      </c>
      <c r="P4125" s="199">
        <f t="shared" si="796"/>
        <v>64364.474814814814</v>
      </c>
      <c r="Q4125" s="233">
        <v>1148758.8999999999</v>
      </c>
      <c r="R4125" s="96">
        <v>919421.09</v>
      </c>
      <c r="S4125" s="96">
        <v>177055.2</v>
      </c>
      <c r="T4125" s="96">
        <v>1.0704</v>
      </c>
      <c r="U4125" s="96">
        <v>9572.6</v>
      </c>
      <c r="V4125" s="96">
        <v>2999.9929999999999</v>
      </c>
      <c r="W4125" s="96">
        <v>39709</v>
      </c>
      <c r="X4125" s="241">
        <f t="shared" si="797"/>
        <v>9063.3042489229992</v>
      </c>
      <c r="Y4125" s="241">
        <f t="shared" si="798"/>
        <v>5428.97738992</v>
      </c>
      <c r="Z4125" s="241">
        <f t="shared" si="799"/>
        <v>1303.7142490030001</v>
      </c>
      <c r="AA4125" s="241">
        <f t="shared" si="800"/>
        <v>2330.6126100000001</v>
      </c>
      <c r="AB4125" s="241">
        <v>1784.0063</v>
      </c>
      <c r="AC4125" s="241">
        <v>0.23327534999999999</v>
      </c>
      <c r="AD4125" s="241">
        <v>2672.0109000000002</v>
      </c>
      <c r="AE4125" s="241">
        <v>0.16821286999999999</v>
      </c>
      <c r="AF4125" s="241">
        <v>967.05246999999997</v>
      </c>
      <c r="AG4125" s="241">
        <v>5.5062316999999998</v>
      </c>
      <c r="AH4125" s="241">
        <v>1167.6790000000001</v>
      </c>
      <c r="AI4125" s="241">
        <v>5.1922708999999996</v>
      </c>
      <c r="AJ4125" s="241">
        <v>10.840123</v>
      </c>
      <c r="AK4125" s="241">
        <v>5.4990221000000004</v>
      </c>
      <c r="AL4125" s="241">
        <v>1.3370439999999999</v>
      </c>
      <c r="AM4125" s="241">
        <v>4.704003E-3</v>
      </c>
      <c r="AN4125" s="241">
        <v>37.739725</v>
      </c>
      <c r="AO4125" s="241">
        <v>24.305768</v>
      </c>
      <c r="AP4125" s="241">
        <v>51.116591999999997</v>
      </c>
      <c r="AQ4125" s="241">
        <v>29.575310000000002</v>
      </c>
      <c r="AR4125" s="241">
        <v>2301.0373</v>
      </c>
      <c r="AT4125" s="193"/>
      <c r="AU4125" s="193"/>
      <c r="AV4125" s="193"/>
      <c r="AW4125" s="193"/>
      <c r="AX4125" s="193"/>
      <c r="AY4125" s="193"/>
      <c r="AZ4125" s="193"/>
      <c r="BA4125" s="193"/>
      <c r="BB4125" s="193"/>
      <c r="BC4125" s="193"/>
      <c r="BD4125" s="193"/>
      <c r="BE4125" s="315"/>
      <c r="BF4125" s="315"/>
      <c r="BG4125" s="315"/>
      <c r="BH4125" s="315"/>
      <c r="BI4125" s="315"/>
      <c r="BJ4125" s="315"/>
      <c r="BK4125" s="315"/>
    </row>
    <row r="4126" spans="1:63" x14ac:dyDescent="0.25">
      <c r="A4126" s="9"/>
      <c r="B4126" s="9"/>
      <c r="C4126" s="9"/>
      <c r="D4126" s="195"/>
      <c r="E4126" s="195"/>
      <c r="F4126" s="195"/>
      <c r="G4126" s="195"/>
      <c r="H4126" s="195"/>
      <c r="I4126" s="195"/>
      <c r="J4126" s="195"/>
      <c r="K4126" s="195"/>
      <c r="L4126" s="195"/>
      <c r="M4126" s="195"/>
      <c r="N4126" s="195"/>
      <c r="O4126" s="195"/>
      <c r="P4126" s="195"/>
      <c r="Q4126" s="239"/>
      <c r="R4126" s="97"/>
      <c r="S4126" s="97"/>
      <c r="T4126" s="97"/>
      <c r="U4126" s="97"/>
      <c r="V4126" s="97"/>
      <c r="W4126" s="97"/>
      <c r="X4126" s="259"/>
      <c r="Y4126" s="259"/>
      <c r="Z4126" s="259"/>
      <c r="AA4126" s="258"/>
      <c r="AB4126" s="258"/>
      <c r="AC4126" s="258"/>
      <c r="AD4126" s="258"/>
      <c r="AE4126" s="258"/>
      <c r="AF4126" s="258"/>
      <c r="AG4126" s="258"/>
      <c r="AH4126" s="258"/>
      <c r="AI4126" s="258"/>
      <c r="AJ4126" s="258"/>
      <c r="AK4126" s="258"/>
      <c r="AL4126" s="258"/>
      <c r="AM4126" s="258"/>
      <c r="AN4126" s="258"/>
      <c r="AO4126" s="258"/>
      <c r="AP4126" s="258"/>
      <c r="AQ4126" s="258"/>
      <c r="AR4126" s="258"/>
      <c r="AT4126" s="193"/>
      <c r="AU4126" s="193"/>
      <c r="AV4126" s="193"/>
      <c r="AW4126" s="193"/>
      <c r="AX4126" s="193"/>
      <c r="AY4126" s="193"/>
      <c r="AZ4126" s="193"/>
      <c r="BA4126" s="193"/>
      <c r="BB4126" s="193"/>
      <c r="BC4126" s="193"/>
      <c r="BD4126" s="193"/>
      <c r="BE4126" s="315"/>
      <c r="BF4126" s="315"/>
      <c r="BG4126" s="315"/>
      <c r="BH4126" s="315"/>
      <c r="BI4126" s="315"/>
      <c r="BJ4126" s="315"/>
      <c r="BK4126" s="315"/>
    </row>
    <row r="4127" spans="1:63" x14ac:dyDescent="0.25">
      <c r="A4127" s="45" t="s">
        <v>640</v>
      </c>
      <c r="B4127" s="45"/>
      <c r="C4127" s="9"/>
      <c r="D4127" s="195"/>
      <c r="E4127" s="195"/>
      <c r="F4127" s="195"/>
      <c r="G4127" s="195"/>
      <c r="H4127" s="195"/>
      <c r="I4127" s="195"/>
      <c r="J4127" s="195"/>
      <c r="K4127" s="195"/>
      <c r="L4127" s="195"/>
      <c r="M4127" s="195"/>
      <c r="N4127" s="195"/>
      <c r="O4127" s="195"/>
      <c r="P4127" s="195"/>
      <c r="Q4127" s="239"/>
      <c r="R4127" s="97"/>
      <c r="S4127" s="97"/>
      <c r="T4127" s="97"/>
      <c r="U4127" s="97"/>
      <c r="V4127" s="97"/>
      <c r="W4127" s="97"/>
      <c r="X4127" s="259"/>
      <c r="Y4127" s="259"/>
      <c r="Z4127" s="259"/>
      <c r="AA4127" s="258"/>
      <c r="AB4127" s="258"/>
      <c r="AC4127" s="258"/>
      <c r="AD4127" s="258"/>
      <c r="AE4127" s="258"/>
      <c r="AF4127" s="258"/>
      <c r="AG4127" s="258"/>
      <c r="AH4127" s="258"/>
      <c r="AI4127" s="258"/>
      <c r="AJ4127" s="258"/>
      <c r="AK4127" s="258"/>
      <c r="AL4127" s="258"/>
      <c r="AM4127" s="258"/>
      <c r="AN4127" s="258"/>
      <c r="AO4127" s="258"/>
      <c r="AP4127" s="258"/>
      <c r="AQ4127" s="258"/>
      <c r="AR4127" s="258"/>
      <c r="AT4127" s="193"/>
      <c r="AU4127" s="193"/>
      <c r="AV4127" s="193"/>
      <c r="AW4127" s="193"/>
      <c r="AX4127" s="193"/>
      <c r="AY4127" s="193"/>
      <c r="AZ4127" s="193"/>
      <c r="BA4127" s="193"/>
      <c r="BB4127" s="193"/>
      <c r="BC4127" s="193"/>
      <c r="BD4127" s="193"/>
      <c r="BE4127" s="315"/>
      <c r="BF4127" s="315"/>
      <c r="BG4127" s="315"/>
      <c r="BH4127" s="315"/>
      <c r="BI4127" s="315"/>
      <c r="BJ4127" s="315"/>
      <c r="BK4127" s="315"/>
    </row>
    <row r="4128" spans="1:63" x14ac:dyDescent="0.25">
      <c r="A4128" s="123">
        <v>1</v>
      </c>
      <c r="B4128" s="124" t="s">
        <v>3966</v>
      </c>
      <c r="C4128" s="67" t="s">
        <v>5630</v>
      </c>
      <c r="D4128" s="223">
        <v>0.13010896999999999</v>
      </c>
      <c r="E4128" s="223">
        <v>4.1704338000000001E-2</v>
      </c>
      <c r="F4128" s="223">
        <v>1.5171314999999999E-2</v>
      </c>
      <c r="G4128" s="223">
        <v>9.0228206E-4</v>
      </c>
      <c r="H4128" s="223">
        <v>4.2269125000000003E-4</v>
      </c>
      <c r="I4128" s="223">
        <v>7.7753709999999997E-3</v>
      </c>
      <c r="J4128" s="223">
        <v>1.7814506000000001E-2</v>
      </c>
      <c r="K4128" s="223">
        <v>3.5695882999999998E-5</v>
      </c>
      <c r="L4128" s="223">
        <v>1.5762774E-2</v>
      </c>
      <c r="M4128" s="223">
        <v>3.0519999999999999E-2</v>
      </c>
      <c r="N4128" s="223">
        <v>0</v>
      </c>
      <c r="O4128" s="223">
        <v>0</v>
      </c>
      <c r="P4128" s="227">
        <f t="shared" ref="P4128:P4142" si="801">E4128/0.135</f>
        <v>0.30892102222222223</v>
      </c>
      <c r="Q4128" s="238">
        <v>5.2779692999999996</v>
      </c>
      <c r="R4128" s="117">
        <v>4.2882338999999998</v>
      </c>
      <c r="S4128" s="117">
        <v>0.59438400000000002</v>
      </c>
      <c r="T4128" s="117">
        <v>6.5633000000000003E-6</v>
      </c>
      <c r="U4128" s="117">
        <v>0.17899999999999999</v>
      </c>
      <c r="V4128" s="117">
        <v>3.224803E-3</v>
      </c>
      <c r="W4128" s="117">
        <v>0.21312</v>
      </c>
      <c r="X4128" s="257">
        <f t="shared" ref="X4128:X4191" si="802">SUM(Y4128:AA4128)</f>
        <v>3.3363177307915999E-2</v>
      </c>
      <c r="Y4128" s="257">
        <f t="shared" ref="Y4128:Y4191" si="803">SUM(AB4128:AG4128)</f>
        <v>1.4897430585200001E-2</v>
      </c>
      <c r="Z4128" s="257">
        <f t="shared" ref="Z4128:Z4191" si="804">SUM(AH4128:AP4128)</f>
        <v>7.7153136177160004E-3</v>
      </c>
      <c r="AA4128" s="257">
        <f t="shared" ref="AA4128:AA4191" si="805">SUM(AQ4128:AR4128)</f>
        <v>1.0750433104999998E-2</v>
      </c>
      <c r="AB4128" s="257">
        <v>8.5623069999999999E-3</v>
      </c>
      <c r="AC4128" s="257">
        <v>1.8917474E-6</v>
      </c>
      <c r="AD4128" s="257">
        <v>1.2952776E-3</v>
      </c>
      <c r="AE4128" s="257">
        <v>2.0287608000000001E-6</v>
      </c>
      <c r="AF4128" s="257">
        <v>5.0168534999999997E-3</v>
      </c>
      <c r="AG4128" s="257">
        <v>1.9071977E-5</v>
      </c>
      <c r="AH4128" s="257">
        <v>5.604571E-3</v>
      </c>
      <c r="AI4128" s="257">
        <v>2.2711711000000002E-5</v>
      </c>
      <c r="AJ4128" s="257">
        <v>7.4857289000000004E-6</v>
      </c>
      <c r="AK4128" s="257">
        <v>1.3540469E-5</v>
      </c>
      <c r="AL4128" s="257">
        <v>1.0690896E-6</v>
      </c>
      <c r="AM4128" s="257">
        <v>3.4992159999999998E-9</v>
      </c>
      <c r="AN4128" s="257">
        <v>1.2403903E-3</v>
      </c>
      <c r="AO4128" s="257">
        <v>5.2881813000000004E-4</v>
      </c>
      <c r="AP4128" s="257">
        <v>2.9672368999999999E-4</v>
      </c>
      <c r="AQ4128" s="257">
        <v>2.5507104999999999E-5</v>
      </c>
      <c r="AR4128" s="257">
        <v>1.0724925999999999E-2</v>
      </c>
      <c r="AT4128" s="193"/>
      <c r="AU4128" s="193"/>
      <c r="AV4128" s="193"/>
      <c r="AW4128" s="193"/>
      <c r="AX4128" s="193"/>
      <c r="AY4128" s="193"/>
      <c r="AZ4128" s="193"/>
      <c r="BA4128" s="193"/>
      <c r="BB4128" s="193"/>
      <c r="BC4128" s="193"/>
      <c r="BD4128" s="193"/>
      <c r="BE4128" s="315"/>
      <c r="BF4128" s="315"/>
      <c r="BG4128" s="315"/>
      <c r="BH4128" s="315"/>
      <c r="BI4128" s="315"/>
      <c r="BJ4128" s="315"/>
      <c r="BK4128" s="315"/>
    </row>
    <row r="4129" spans="1:92" x14ac:dyDescent="0.25">
      <c r="A4129" s="123">
        <v>1</v>
      </c>
      <c r="B4129" s="124" t="s">
        <v>436</v>
      </c>
      <c r="C4129" s="67" t="s">
        <v>3312</v>
      </c>
      <c r="D4129" s="223">
        <v>4.3237213000000001E-4</v>
      </c>
      <c r="E4129" s="223">
        <v>1.546552E-4</v>
      </c>
      <c r="F4129" s="223">
        <v>5.4685497000000002E-5</v>
      </c>
      <c r="G4129" s="223">
        <v>5.4221014000000001E-7</v>
      </c>
      <c r="H4129" s="223">
        <v>7.4306139999999998E-7</v>
      </c>
      <c r="I4129" s="223">
        <v>6.7572364000000002E-6</v>
      </c>
      <c r="J4129" s="223">
        <v>1.2325035E-5</v>
      </c>
      <c r="K4129" s="223">
        <v>1.6111189999999999E-8</v>
      </c>
      <c r="L4129" s="223">
        <v>6.9778657E-7</v>
      </c>
      <c r="M4129" s="223">
        <v>2.0195E-4</v>
      </c>
      <c r="N4129" s="223">
        <v>0</v>
      </c>
      <c r="O4129" s="223">
        <v>0</v>
      </c>
      <c r="P4129" s="227">
        <f t="shared" si="801"/>
        <v>1.1455940740740741E-3</v>
      </c>
      <c r="Q4129" s="238">
        <v>1.6534513000000001E-2</v>
      </c>
      <c r="R4129" s="117">
        <v>1.6279861E-2</v>
      </c>
      <c r="S4129" s="117">
        <v>2.1538159999999999E-4</v>
      </c>
      <c r="T4129" s="117">
        <v>1.7827000000000001E-8</v>
      </c>
      <c r="U4129" s="117">
        <v>7.8752000000000004E-6</v>
      </c>
      <c r="V4129" s="117">
        <v>3.4408729999999998E-6</v>
      </c>
      <c r="W4129" s="117">
        <v>2.7937E-5</v>
      </c>
      <c r="X4129" s="257">
        <f t="shared" si="802"/>
        <v>1.0814061470419529E-4</v>
      </c>
      <c r="Y4129" s="257">
        <f t="shared" si="803"/>
        <v>4.5077266151399994E-5</v>
      </c>
      <c r="Z4129" s="257">
        <f t="shared" si="804"/>
        <v>2.2368196724895295E-5</v>
      </c>
      <c r="AA4129" s="257">
        <f t="shared" si="805"/>
        <v>4.06951518279E-5</v>
      </c>
      <c r="AB4129" s="257">
        <v>3.1755596E-5</v>
      </c>
      <c r="AC4129" s="257">
        <v>8.9616163999999996E-9</v>
      </c>
      <c r="AD4129" s="257">
        <v>4.8230233000000001E-7</v>
      </c>
      <c r="AE4129" s="257">
        <v>7.6829719999999994E-9</v>
      </c>
      <c r="AF4129" s="257">
        <v>1.2815816000000001E-5</v>
      </c>
      <c r="AG4129" s="257">
        <v>6.9072330000000001E-9</v>
      </c>
      <c r="AH4129" s="257">
        <v>2.0784323E-5</v>
      </c>
      <c r="AI4129" s="257">
        <v>7.9515780000000005E-8</v>
      </c>
      <c r="AJ4129" s="257">
        <v>2.601223E-9</v>
      </c>
      <c r="AK4129" s="257">
        <v>5.0469774999999999E-8</v>
      </c>
      <c r="AL4129" s="257">
        <v>5.6614925999999996E-10</v>
      </c>
      <c r="AM4129" s="257">
        <v>2.7486353E-12</v>
      </c>
      <c r="AN4129" s="257">
        <v>1.6615221000000001E-8</v>
      </c>
      <c r="AO4129" s="257">
        <v>7.8348427999999999E-8</v>
      </c>
      <c r="AP4129" s="257">
        <v>1.3557544E-6</v>
      </c>
      <c r="AQ4129" s="257">
        <v>1.9238279000000001E-9</v>
      </c>
      <c r="AR4129" s="257">
        <v>4.0693228000000002E-5</v>
      </c>
      <c r="AT4129" s="193"/>
      <c r="AU4129" s="193"/>
      <c r="AV4129" s="193"/>
      <c r="AW4129" s="193"/>
      <c r="AX4129" s="193"/>
      <c r="AY4129" s="193"/>
      <c r="AZ4129" s="193"/>
      <c r="BA4129" s="193"/>
      <c r="BB4129" s="193"/>
      <c r="BC4129" s="193"/>
      <c r="BD4129" s="193"/>
      <c r="BE4129" s="315"/>
      <c r="BF4129" s="315"/>
      <c r="BG4129" s="315"/>
      <c r="BH4129" s="315"/>
      <c r="BI4129" s="315"/>
      <c r="BJ4129" s="315"/>
      <c r="BK4129" s="315"/>
    </row>
    <row r="4130" spans="1:92" x14ac:dyDescent="0.25">
      <c r="A4130" s="123">
        <v>1</v>
      </c>
      <c r="B4130" s="124" t="s">
        <v>3966</v>
      </c>
      <c r="C4130" s="67" t="s">
        <v>7160</v>
      </c>
      <c r="D4130" s="223">
        <v>3.0883724000000001E-2</v>
      </c>
      <c r="E4130" s="223">
        <v>1.1046800000000001E-2</v>
      </c>
      <c r="F4130" s="223">
        <v>3.9061069000000002E-3</v>
      </c>
      <c r="G4130" s="223">
        <v>3.8729295999999998E-5</v>
      </c>
      <c r="H4130" s="223">
        <v>5.3075814000000003E-5</v>
      </c>
      <c r="I4130" s="223">
        <v>4.8265974E-4</v>
      </c>
      <c r="J4130" s="223">
        <v>8.8035963000000002E-4</v>
      </c>
      <c r="K4130" s="223">
        <v>1.1507993000000001E-6</v>
      </c>
      <c r="L4130" s="223">
        <v>4.9841898000000003E-5</v>
      </c>
      <c r="M4130" s="223">
        <v>1.4425E-2</v>
      </c>
      <c r="N4130" s="223">
        <v>0</v>
      </c>
      <c r="O4130" s="223">
        <v>0</v>
      </c>
      <c r="P4130" s="227">
        <f t="shared" si="801"/>
        <v>8.182814814814815E-2</v>
      </c>
      <c r="Q4130" s="238">
        <v>1.1810366999999999</v>
      </c>
      <c r="R4130" s="117">
        <v>1.1628472000000001</v>
      </c>
      <c r="S4130" s="117">
        <v>1.5384399999999999E-2</v>
      </c>
      <c r="T4130" s="117">
        <v>1.2733571E-6</v>
      </c>
      <c r="U4130" s="117">
        <v>5.6251428999999999E-4</v>
      </c>
      <c r="V4130" s="117">
        <v>2.4577664E-4</v>
      </c>
      <c r="W4130" s="117">
        <v>1.9954999999999999E-3</v>
      </c>
      <c r="X4130" s="257">
        <f t="shared" si="802"/>
        <v>7.7243296317340993E-3</v>
      </c>
      <c r="Y4130" s="257">
        <f t="shared" si="803"/>
        <v>3.2198047789500001E-3</v>
      </c>
      <c r="Z4130" s="257">
        <f t="shared" si="804"/>
        <v>1.5977283365041003E-3</v>
      </c>
      <c r="AA4130" s="257">
        <f t="shared" si="805"/>
        <v>2.9067965162799998E-3</v>
      </c>
      <c r="AB4130" s="257">
        <v>2.2682569000000001E-3</v>
      </c>
      <c r="AC4130" s="257">
        <v>6.4011544999999995E-7</v>
      </c>
      <c r="AD4130" s="257">
        <v>3.4450165999999998E-5</v>
      </c>
      <c r="AE4130" s="257">
        <v>5.4878371000000003E-7</v>
      </c>
      <c r="AF4130" s="257">
        <v>9.1541544000000002E-4</v>
      </c>
      <c r="AG4130" s="257">
        <v>4.9337379000000001E-7</v>
      </c>
      <c r="AH4130" s="257">
        <v>1.4845945000000001E-3</v>
      </c>
      <c r="AI4130" s="257">
        <v>5.6796986E-6</v>
      </c>
      <c r="AJ4130" s="257">
        <v>1.8580164E-7</v>
      </c>
      <c r="AK4130" s="257">
        <v>3.6049838999999998E-6</v>
      </c>
      <c r="AL4130" s="257">
        <v>4.0439233E-8</v>
      </c>
      <c r="AM4130" s="257">
        <v>1.963311E-10</v>
      </c>
      <c r="AN4130" s="257">
        <v>1.1868014999999999E-6</v>
      </c>
      <c r="AO4130" s="257">
        <v>5.5963163000000004E-6</v>
      </c>
      <c r="AP4130" s="257">
        <v>9.6839599000000004E-5</v>
      </c>
      <c r="AQ4130" s="257">
        <v>1.3741628E-7</v>
      </c>
      <c r="AR4130" s="257">
        <v>2.9066590999999998E-3</v>
      </c>
      <c r="AT4130" s="193"/>
      <c r="AU4130" s="193"/>
      <c r="AV4130" s="193"/>
      <c r="AW4130" s="193"/>
      <c r="AX4130" s="193"/>
      <c r="AY4130" s="193"/>
      <c r="AZ4130" s="193"/>
      <c r="BA4130" s="193"/>
      <c r="BB4130" s="193"/>
      <c r="BC4130" s="193"/>
      <c r="BD4130" s="193"/>
      <c r="BE4130" s="315"/>
      <c r="BF4130" s="315"/>
      <c r="BG4130" s="315"/>
      <c r="BH4130" s="315"/>
      <c r="BI4130" s="315"/>
      <c r="BJ4130" s="315"/>
      <c r="BK4130" s="315"/>
    </row>
    <row r="4131" spans="1:92" x14ac:dyDescent="0.25">
      <c r="A4131" s="123">
        <v>1</v>
      </c>
      <c r="B4131" s="124" t="s">
        <v>3966</v>
      </c>
      <c r="C4131" s="67" t="s">
        <v>7164</v>
      </c>
      <c r="D4131" s="223">
        <v>3.6031011000000002E-2</v>
      </c>
      <c r="E4131" s="223">
        <v>1.2887933000000001E-2</v>
      </c>
      <c r="F4131" s="223">
        <v>4.5571248000000003E-3</v>
      </c>
      <c r="G4131" s="223">
        <v>4.5184179000000003E-5</v>
      </c>
      <c r="H4131" s="223">
        <v>6.1921782999999994E-5</v>
      </c>
      <c r="I4131" s="223">
        <v>5.6310303000000001E-4</v>
      </c>
      <c r="J4131" s="223">
        <v>1.0270862E-3</v>
      </c>
      <c r="K4131" s="223">
        <v>1.3425991999999999E-6</v>
      </c>
      <c r="L4131" s="223">
        <v>5.8148881000000003E-5</v>
      </c>
      <c r="M4131" s="223">
        <v>1.6829166999999999E-2</v>
      </c>
      <c r="N4131" s="223">
        <v>0</v>
      </c>
      <c r="O4131" s="223">
        <v>0</v>
      </c>
      <c r="P4131" s="227">
        <f t="shared" si="801"/>
        <v>9.5466170370370376E-2</v>
      </c>
      <c r="Q4131" s="238">
        <v>1.3778760999999999</v>
      </c>
      <c r="R4131" s="117">
        <v>1.3566551</v>
      </c>
      <c r="S4131" s="117">
        <v>1.7948466999999999E-2</v>
      </c>
      <c r="T4131" s="117">
        <v>1.4855833E-6</v>
      </c>
      <c r="U4131" s="117">
        <v>6.5626667E-4</v>
      </c>
      <c r="V4131" s="117">
        <v>2.8673942E-4</v>
      </c>
      <c r="W4131" s="117">
        <v>2.3280833E-3</v>
      </c>
      <c r="X4131" s="257">
        <f t="shared" si="802"/>
        <v>9.0117179054079403E-3</v>
      </c>
      <c r="Y4131" s="257">
        <f t="shared" si="803"/>
        <v>3.7564389127800004E-3</v>
      </c>
      <c r="Z4131" s="257">
        <f t="shared" si="804"/>
        <v>1.8640163736379403E-3</v>
      </c>
      <c r="AA4131" s="257">
        <f t="shared" si="805"/>
        <v>3.3912626189900002E-3</v>
      </c>
      <c r="AB4131" s="257">
        <v>2.6462997000000002E-3</v>
      </c>
      <c r="AC4131" s="257">
        <v>7.4680135999999995E-7</v>
      </c>
      <c r="AD4131" s="257">
        <v>4.0191860999999997E-5</v>
      </c>
      <c r="AE4131" s="257">
        <v>6.4024767000000005E-7</v>
      </c>
      <c r="AF4131" s="257">
        <v>1.0679846999999999E-3</v>
      </c>
      <c r="AG4131" s="257">
        <v>5.7560274999999996E-7</v>
      </c>
      <c r="AH4131" s="257">
        <v>1.7320269000000001E-3</v>
      </c>
      <c r="AI4131" s="257">
        <v>6.6263149999999998E-6</v>
      </c>
      <c r="AJ4131" s="257">
        <v>2.1676858000000001E-7</v>
      </c>
      <c r="AK4131" s="257">
        <v>4.2058146000000001E-6</v>
      </c>
      <c r="AL4131" s="257">
        <v>4.7179104999999999E-8</v>
      </c>
      <c r="AM4131" s="257">
        <v>2.2905293999999999E-10</v>
      </c>
      <c r="AN4131" s="257">
        <v>1.3846017000000001E-6</v>
      </c>
      <c r="AO4131" s="257">
        <v>6.5290356000000001E-6</v>
      </c>
      <c r="AP4131" s="257">
        <v>1.1297953E-4</v>
      </c>
      <c r="AQ4131" s="257">
        <v>1.6031899000000001E-7</v>
      </c>
      <c r="AR4131" s="257">
        <v>3.3911023000000001E-3</v>
      </c>
      <c r="AT4131" s="193"/>
      <c r="AU4131" s="193"/>
      <c r="AV4131" s="193"/>
      <c r="AW4131" s="193"/>
      <c r="AX4131" s="193"/>
      <c r="AY4131" s="193"/>
      <c r="AZ4131" s="193"/>
      <c r="BA4131" s="193"/>
      <c r="BB4131" s="193"/>
      <c r="BC4131" s="193"/>
      <c r="BD4131" s="193"/>
      <c r="BE4131" s="315"/>
      <c r="BF4131" s="315"/>
      <c r="BG4131" s="315"/>
      <c r="BH4131" s="315"/>
      <c r="BI4131" s="315"/>
      <c r="BJ4131" s="315"/>
      <c r="BK4131" s="315"/>
    </row>
    <row r="4132" spans="1:92" s="25" customFormat="1" x14ac:dyDescent="0.25">
      <c r="A4132" s="124"/>
      <c r="B4132" s="43" t="s">
        <v>569</v>
      </c>
      <c r="C4132" s="25" t="s">
        <v>3234</v>
      </c>
      <c r="D4132" s="224">
        <v>3.3857255000000002E-3</v>
      </c>
      <c r="E4132" s="224">
        <v>1.2796197999999999E-3</v>
      </c>
      <c r="F4132" s="224">
        <v>3.3399742E-4</v>
      </c>
      <c r="G4132" s="224">
        <v>4.1597538E-5</v>
      </c>
      <c r="H4132" s="224">
        <v>1.4152219999999999E-5</v>
      </c>
      <c r="I4132" s="224">
        <v>1.2778907E-4</v>
      </c>
      <c r="J4132" s="224">
        <v>5.6569376999999998E-5</v>
      </c>
      <c r="K4132" s="224">
        <v>2.9548405E-6</v>
      </c>
      <c r="L4132" s="224">
        <v>1.5290453E-3</v>
      </c>
      <c r="M4132" s="224">
        <v>0</v>
      </c>
      <c r="N4132" s="224">
        <v>0</v>
      </c>
      <c r="O4132" s="224">
        <v>0</v>
      </c>
      <c r="P4132" s="199"/>
      <c r="Q4132" s="240">
        <v>0.16092155</v>
      </c>
      <c r="R4132" s="99">
        <v>0.12365710000000001</v>
      </c>
      <c r="S4132" s="99">
        <v>2.1029679999999999E-2</v>
      </c>
      <c r="T4132" s="99">
        <v>5.3465000000000004E-7</v>
      </c>
      <c r="U4132" s="99">
        <v>1.2684E-3</v>
      </c>
      <c r="V4132" s="99">
        <v>1.7383190000000001E-4</v>
      </c>
      <c r="W4132" s="99">
        <v>1.4792E-2</v>
      </c>
      <c r="X4132" s="241">
        <f t="shared" si="802"/>
        <v>9.1796441525439018E-4</v>
      </c>
      <c r="Y4132" s="241">
        <f t="shared" si="803"/>
        <v>4.2019963169600004E-4</v>
      </c>
      <c r="Z4132" s="241">
        <f t="shared" si="804"/>
        <v>1.8676913435839001E-4</v>
      </c>
      <c r="AA4132" s="241">
        <f t="shared" si="805"/>
        <v>3.1099564920000002E-4</v>
      </c>
      <c r="AB4132" s="258">
        <v>2.6265772000000001E-4</v>
      </c>
      <c r="AC4132" s="258">
        <v>4.0862055999999997E-8</v>
      </c>
      <c r="AD4132" s="258">
        <v>5.3135518999999998E-5</v>
      </c>
      <c r="AE4132" s="258">
        <v>2.5651410000000001E-8</v>
      </c>
      <c r="AF4132" s="258">
        <v>1.037165E-4</v>
      </c>
      <c r="AG4132" s="258">
        <v>6.2337922999999997E-7</v>
      </c>
      <c r="AH4132" s="258">
        <v>1.7195780000000001E-4</v>
      </c>
      <c r="AI4132" s="258">
        <v>5.3679338000000001E-7</v>
      </c>
      <c r="AJ4132" s="258">
        <v>3.4788862999999998E-7</v>
      </c>
      <c r="AK4132" s="258">
        <v>2.4378215999999998E-7</v>
      </c>
      <c r="AL4132" s="258">
        <v>9.3098129999999999E-8</v>
      </c>
      <c r="AM4132" s="258">
        <v>2.8565838999999999E-10</v>
      </c>
      <c r="AN4132" s="258">
        <v>4.9699637999999998E-6</v>
      </c>
      <c r="AO4132" s="258">
        <v>2.6904238E-6</v>
      </c>
      <c r="AP4132" s="258">
        <v>5.9290987999999996E-6</v>
      </c>
      <c r="AQ4132" s="258">
        <v>1.5299892E-6</v>
      </c>
      <c r="AR4132" s="258">
        <v>3.0946566E-4</v>
      </c>
      <c r="AS4132" s="193"/>
      <c r="AT4132" s="193"/>
      <c r="AU4132" s="193"/>
      <c r="AV4132" s="193"/>
      <c r="AW4132" s="193"/>
      <c r="AX4132" s="193"/>
      <c r="AY4132" s="193"/>
      <c r="AZ4132" s="193"/>
      <c r="BA4132" s="193"/>
      <c r="BB4132" s="193"/>
      <c r="BC4132" s="193"/>
      <c r="BD4132" s="193"/>
      <c r="BE4132" s="315"/>
      <c r="BF4132" s="315"/>
      <c r="BG4132" s="315"/>
      <c r="BH4132" s="315"/>
      <c r="BI4132" s="315"/>
      <c r="BJ4132" s="315"/>
      <c r="BK4132" s="315"/>
      <c r="BL4132" s="315"/>
      <c r="BM4132" s="315"/>
      <c r="BN4132" s="315"/>
      <c r="BO4132" s="315"/>
      <c r="BP4132" s="315"/>
      <c r="BQ4132" s="315"/>
      <c r="BR4132" s="315"/>
      <c r="BS4132" s="315"/>
      <c r="BT4132" s="315"/>
      <c r="BU4132" s="315"/>
      <c r="BV4132" s="315"/>
      <c r="BW4132" s="315"/>
      <c r="BX4132" s="315"/>
      <c r="BY4132" s="315"/>
      <c r="BZ4132" s="315"/>
      <c r="CA4132" s="315"/>
      <c r="CB4132" s="315"/>
      <c r="CC4132" s="315"/>
      <c r="CD4132" s="315"/>
      <c r="CE4132" s="315"/>
      <c r="CF4132" s="315"/>
      <c r="CG4132" s="315"/>
      <c r="CH4132" s="315"/>
      <c r="CI4132" s="315"/>
      <c r="CJ4132" s="315"/>
      <c r="CK4132" s="315"/>
      <c r="CL4132" s="315"/>
      <c r="CM4132" s="315"/>
      <c r="CN4132" s="315"/>
    </row>
    <row r="4133" spans="1:92" x14ac:dyDescent="0.25">
      <c r="A4133" s="9"/>
      <c r="B4133" s="43" t="s">
        <v>569</v>
      </c>
      <c r="C4133" s="25" t="s">
        <v>3235</v>
      </c>
      <c r="D4133" s="224">
        <v>1.1485156999999999E-2</v>
      </c>
      <c r="E4133" s="224">
        <v>7.0234332999999996E-3</v>
      </c>
      <c r="F4133" s="224">
        <v>2.8782016000000001E-3</v>
      </c>
      <c r="G4133" s="224">
        <v>5.3619373999999999E-5</v>
      </c>
      <c r="H4133" s="224">
        <v>5.5868663000000001E-5</v>
      </c>
      <c r="I4133" s="224">
        <v>4.844003E-4</v>
      </c>
      <c r="J4133" s="224">
        <v>5.3599213999999998E-4</v>
      </c>
      <c r="K4133" s="224">
        <v>2.1329721000000002E-6</v>
      </c>
      <c r="L4133" s="224">
        <v>4.5150841999999999E-4</v>
      </c>
      <c r="M4133" s="224">
        <v>0</v>
      </c>
      <c r="N4133" s="224">
        <v>0</v>
      </c>
      <c r="O4133" s="224">
        <v>0</v>
      </c>
      <c r="P4133" s="199">
        <f>E4133/0.135</f>
        <v>5.2025431851851843E-2</v>
      </c>
      <c r="Q4133" s="240">
        <v>0.86277378000000005</v>
      </c>
      <c r="R4133" s="99">
        <v>0.78555238000000005</v>
      </c>
      <c r="S4133" s="99">
        <v>6.2966400000000006E-2</v>
      </c>
      <c r="T4133" s="99">
        <v>1.0356000000000001E-6</v>
      </c>
      <c r="U4133" s="99">
        <v>1.1788E-3</v>
      </c>
      <c r="V4133" s="99">
        <v>3.5116699999999999E-4</v>
      </c>
      <c r="W4133" s="99">
        <v>1.2723999999999999E-2</v>
      </c>
      <c r="X4133" s="241">
        <f t="shared" si="802"/>
        <v>5.2278102346507201E-3</v>
      </c>
      <c r="Y4133" s="241">
        <f t="shared" si="803"/>
        <v>2.2218895808699996E-3</v>
      </c>
      <c r="Z4133" s="241">
        <f t="shared" si="804"/>
        <v>1.0412537972507201E-3</v>
      </c>
      <c r="AA4133" s="241">
        <f t="shared" si="805"/>
        <v>1.96466685653E-3</v>
      </c>
      <c r="AB4133" s="258">
        <v>1.4421138999999999E-3</v>
      </c>
      <c r="AC4133" s="258">
        <v>4.6151406000000002E-7</v>
      </c>
      <c r="AD4133" s="258">
        <v>6.5658926999999996E-5</v>
      </c>
      <c r="AE4133" s="258">
        <v>4.2064471000000003E-7</v>
      </c>
      <c r="AF4133" s="258">
        <v>7.1118376E-4</v>
      </c>
      <c r="AG4133" s="258">
        <v>2.0508351000000002E-6</v>
      </c>
      <c r="AH4133" s="258">
        <v>9.4388920999999998E-4</v>
      </c>
      <c r="AI4133" s="258">
        <v>4.1889759000000003E-6</v>
      </c>
      <c r="AJ4133" s="258">
        <v>3.7031325000000002E-7</v>
      </c>
      <c r="AK4133" s="258">
        <v>1.8382095E-6</v>
      </c>
      <c r="AL4133" s="258">
        <v>6.2609892999999998E-8</v>
      </c>
      <c r="AM4133" s="258">
        <v>2.1460772E-10</v>
      </c>
      <c r="AN4133" s="258">
        <v>2.9764021E-6</v>
      </c>
      <c r="AO4133" s="258">
        <v>2.4145444000000001E-5</v>
      </c>
      <c r="AP4133" s="258">
        <v>6.3782418000000004E-5</v>
      </c>
      <c r="AQ4133" s="258">
        <v>8.4885653E-7</v>
      </c>
      <c r="AR4133" s="258">
        <v>1.963818E-3</v>
      </c>
      <c r="AT4133" s="193"/>
      <c r="AU4133" s="193"/>
      <c r="AV4133" s="193"/>
      <c r="AW4133" s="193"/>
      <c r="AX4133" s="193"/>
      <c r="AY4133" s="193"/>
      <c r="AZ4133" s="193"/>
      <c r="BA4133" s="193"/>
      <c r="BB4133" s="193"/>
      <c r="BC4133" s="193"/>
      <c r="BD4133" s="193"/>
      <c r="BE4133" s="315"/>
      <c r="BF4133" s="315"/>
      <c r="BG4133" s="315"/>
      <c r="BH4133" s="315"/>
      <c r="BI4133" s="315"/>
      <c r="BJ4133" s="315"/>
      <c r="BK4133" s="315"/>
    </row>
    <row r="4134" spans="1:92" x14ac:dyDescent="0.25">
      <c r="A4134" s="9"/>
      <c r="B4134" s="43" t="s">
        <v>569</v>
      </c>
      <c r="C4134" s="25" t="s">
        <v>3236</v>
      </c>
      <c r="D4134" s="224">
        <v>7.2327282999999996E-3</v>
      </c>
      <c r="E4134" s="224">
        <v>2.0810692000000001E-3</v>
      </c>
      <c r="F4134" s="224">
        <v>7.7962485999999995E-4</v>
      </c>
      <c r="G4134" s="224">
        <v>1.8668358999999999E-4</v>
      </c>
      <c r="H4134" s="224">
        <v>2.2516657E-5</v>
      </c>
      <c r="I4134" s="224">
        <v>2.4143761999999999E-4</v>
      </c>
      <c r="J4134" s="224">
        <v>1.7453712999999999E-4</v>
      </c>
      <c r="K4134" s="224">
        <v>4.5878192999999996E-6</v>
      </c>
      <c r="L4134" s="224">
        <v>3.7422713999999998E-3</v>
      </c>
      <c r="M4134" s="224">
        <v>0</v>
      </c>
      <c r="N4134" s="224">
        <v>0</v>
      </c>
      <c r="O4134" s="224">
        <v>0</v>
      </c>
      <c r="P4134" s="199">
        <f t="shared" si="801"/>
        <v>1.5415327407407408E-2</v>
      </c>
      <c r="Q4134" s="240">
        <v>0.30662734000000003</v>
      </c>
      <c r="R4134" s="99">
        <v>0.20061134</v>
      </c>
      <c r="S4134" s="99">
        <v>3.8869599999999997E-2</v>
      </c>
      <c r="T4134" s="99">
        <v>1.5096999999999999E-6</v>
      </c>
      <c r="U4134" s="99">
        <v>3.3974999999999999E-3</v>
      </c>
      <c r="V4134" s="99">
        <v>9.8138999999999995E-4</v>
      </c>
      <c r="W4134" s="99">
        <v>6.2766000000000002E-2</v>
      </c>
      <c r="X4134" s="241">
        <f t="shared" si="802"/>
        <v>1.8402883916058799E-3</v>
      </c>
      <c r="Y4134" s="241">
        <f t="shared" si="803"/>
        <v>1.018721903677E-3</v>
      </c>
      <c r="Z4134" s="241">
        <f t="shared" si="804"/>
        <v>3.1108952402887998E-4</v>
      </c>
      <c r="AA4134" s="241">
        <f t="shared" si="805"/>
        <v>5.1047696390000002E-4</v>
      </c>
      <c r="AB4134" s="258">
        <v>4.27157E-4</v>
      </c>
      <c r="AC4134" s="258">
        <v>6.5635183999999998E-8</v>
      </c>
      <c r="AD4134" s="258">
        <v>3.7975657999999999E-4</v>
      </c>
      <c r="AE4134" s="258">
        <v>4.6626693000000003E-8</v>
      </c>
      <c r="AF4134" s="258">
        <v>2.1052367000000001E-4</v>
      </c>
      <c r="AG4134" s="258">
        <v>1.1723918000000001E-6</v>
      </c>
      <c r="AH4134" s="258">
        <v>2.7963314999999999E-4</v>
      </c>
      <c r="AI4134" s="258">
        <v>1.2534156E-6</v>
      </c>
      <c r="AJ4134" s="258">
        <v>1.6435839000000001E-6</v>
      </c>
      <c r="AK4134" s="258">
        <v>8.2529728000000004E-7</v>
      </c>
      <c r="AL4134" s="258">
        <v>2.6243924000000001E-7</v>
      </c>
      <c r="AM4134" s="258">
        <v>8.5920888000000005E-10</v>
      </c>
      <c r="AN4134" s="258">
        <v>9.4984040999999996E-6</v>
      </c>
      <c r="AO4134" s="258">
        <v>6.9914416999999997E-6</v>
      </c>
      <c r="AP4134" s="258">
        <v>1.0980933E-5</v>
      </c>
      <c r="AQ4134" s="258">
        <v>8.3706638999999992E-6</v>
      </c>
      <c r="AR4134" s="258">
        <v>5.0210629999999999E-4</v>
      </c>
      <c r="AT4134" s="193"/>
      <c r="AU4134" s="193"/>
      <c r="AV4134" s="193"/>
      <c r="AW4134" s="193"/>
      <c r="AX4134" s="193"/>
      <c r="AY4134" s="193"/>
      <c r="AZ4134" s="193"/>
      <c r="BA4134" s="193"/>
      <c r="BB4134" s="193"/>
      <c r="BC4134" s="193"/>
      <c r="BD4134" s="193"/>
      <c r="BE4134" s="315"/>
      <c r="BF4134" s="315"/>
      <c r="BG4134" s="315"/>
      <c r="BH4134" s="315"/>
      <c r="BI4134" s="315"/>
      <c r="BJ4134" s="315"/>
      <c r="BK4134" s="315"/>
    </row>
    <row r="4135" spans="1:92" x14ac:dyDescent="0.25">
      <c r="A4135" s="9"/>
      <c r="B4135" s="43" t="s">
        <v>569</v>
      </c>
      <c r="C4135" s="25" t="s">
        <v>3237</v>
      </c>
      <c r="D4135" s="224">
        <v>7.4623162000000002E-3</v>
      </c>
      <c r="E4135" s="224">
        <v>2.2465315000000001E-3</v>
      </c>
      <c r="F4135" s="224">
        <v>8.2044534999999995E-4</v>
      </c>
      <c r="G4135" s="224">
        <v>1.9908457000000001E-4</v>
      </c>
      <c r="H4135" s="224">
        <v>2.2784002E-5</v>
      </c>
      <c r="I4135" s="224">
        <v>2.4904764000000001E-4</v>
      </c>
      <c r="J4135" s="224">
        <v>1.7633961E-4</v>
      </c>
      <c r="K4135" s="224">
        <v>4.6209362000000001E-6</v>
      </c>
      <c r="L4135" s="224">
        <v>3.7434626000000001E-3</v>
      </c>
      <c r="M4135" s="224">
        <v>0</v>
      </c>
      <c r="N4135" s="224">
        <v>0</v>
      </c>
      <c r="O4135" s="224">
        <v>0</v>
      </c>
      <c r="P4135" s="193">
        <f t="shared" si="801"/>
        <v>1.6640974074074073E-2</v>
      </c>
      <c r="Q4135" s="240">
        <v>0.36608086000000001</v>
      </c>
      <c r="R4135" s="99">
        <v>0.21626476</v>
      </c>
      <c r="S4135" s="99">
        <v>0.1087576</v>
      </c>
      <c r="T4135" s="99">
        <v>1.5172000000000001E-6</v>
      </c>
      <c r="U4135" s="99">
        <v>3.0959999999999998E-3</v>
      </c>
      <c r="V4135" s="99">
        <v>6.5497899999999998E-4</v>
      </c>
      <c r="W4135" s="99">
        <v>3.7305999999999999E-2</v>
      </c>
      <c r="X4135" s="241">
        <f t="shared" si="802"/>
        <v>1.9590830672217398E-3</v>
      </c>
      <c r="Y4135" s="241">
        <f t="shared" si="803"/>
        <v>1.075148860421E-3</v>
      </c>
      <c r="Z4135" s="241">
        <f t="shared" si="804"/>
        <v>3.3423660980073998E-4</v>
      </c>
      <c r="AA4135" s="241">
        <f t="shared" si="805"/>
        <v>5.4969759700000003E-4</v>
      </c>
      <c r="AB4135" s="258">
        <v>4.6114718000000001E-4</v>
      </c>
      <c r="AC4135" s="258">
        <v>7.2832405E-8</v>
      </c>
      <c r="AD4135" s="258">
        <v>3.9156941000000002E-4</v>
      </c>
      <c r="AE4135" s="258">
        <v>4.8611116000000002E-8</v>
      </c>
      <c r="AF4135" s="258">
        <v>2.1883893000000001E-4</v>
      </c>
      <c r="AG4135" s="258">
        <v>3.4718968999999999E-6</v>
      </c>
      <c r="AH4135" s="258">
        <v>3.0188007000000002E-4</v>
      </c>
      <c r="AI4135" s="258">
        <v>1.3204676000000001E-6</v>
      </c>
      <c r="AJ4135" s="258">
        <v>1.7536783000000001E-6</v>
      </c>
      <c r="AK4135" s="258">
        <v>8.2635172999999996E-7</v>
      </c>
      <c r="AL4135" s="258">
        <v>2.7222695999999998E-7</v>
      </c>
      <c r="AM4135" s="258">
        <v>8.8981074000000004E-10</v>
      </c>
      <c r="AN4135" s="258">
        <v>9.6741218999999997E-6</v>
      </c>
      <c r="AO4135" s="258">
        <v>7.1629414999999998E-6</v>
      </c>
      <c r="AP4135" s="258">
        <v>1.1345862E-5</v>
      </c>
      <c r="AQ4135" s="258">
        <v>8.3790170000000004E-6</v>
      </c>
      <c r="AR4135" s="258">
        <v>5.4131858000000001E-4</v>
      </c>
      <c r="AT4135" s="193"/>
      <c r="AU4135" s="193"/>
      <c r="AV4135" s="193"/>
      <c r="AW4135" s="193"/>
      <c r="AX4135" s="193"/>
      <c r="AY4135" s="193"/>
      <c r="AZ4135" s="193"/>
      <c r="BA4135" s="193"/>
      <c r="BB4135" s="193"/>
      <c r="BC4135" s="193"/>
      <c r="BD4135" s="193"/>
      <c r="BE4135" s="315"/>
      <c r="BF4135" s="315"/>
      <c r="BG4135" s="315"/>
      <c r="BH4135" s="315"/>
      <c r="BI4135" s="315"/>
      <c r="BJ4135" s="315"/>
      <c r="BK4135" s="315"/>
    </row>
    <row r="4136" spans="1:92" x14ac:dyDescent="0.25">
      <c r="A4136" s="9"/>
      <c r="B4136" s="43" t="s">
        <v>569</v>
      </c>
      <c r="C4136" s="25" t="s">
        <v>4475</v>
      </c>
      <c r="D4136" s="224">
        <v>9.6091171E-3</v>
      </c>
      <c r="E4136" s="224">
        <v>3.0003854000000001E-3</v>
      </c>
      <c r="F4136" s="224">
        <v>1.1199929999999999E-3</v>
      </c>
      <c r="G4136" s="224">
        <v>2.9182842E-4</v>
      </c>
      <c r="H4136" s="224">
        <v>2.9404714000000002E-5</v>
      </c>
      <c r="I4136" s="224">
        <v>3.1727688000000002E-4</v>
      </c>
      <c r="J4136" s="224">
        <v>3.1977604000000003E-4</v>
      </c>
      <c r="K4136" s="224">
        <v>7.1359596999999999E-6</v>
      </c>
      <c r="L4136" s="224">
        <v>4.5233167000000001E-3</v>
      </c>
      <c r="M4136" s="224">
        <v>0</v>
      </c>
      <c r="N4136" s="224">
        <v>0</v>
      </c>
      <c r="O4136" s="224">
        <v>0</v>
      </c>
      <c r="P4136" s="199">
        <f>E4136/0.135</f>
        <v>2.2225077037037036E-2</v>
      </c>
      <c r="Q4136" s="240">
        <v>0.53437142999999998</v>
      </c>
      <c r="R4136" s="99">
        <v>0.33709230000000001</v>
      </c>
      <c r="S4136" s="99">
        <v>5.5064799999999997E-2</v>
      </c>
      <c r="T4136" s="99">
        <v>3.3034E-6</v>
      </c>
      <c r="U4136" s="99">
        <v>6.6670999999999996E-3</v>
      </c>
      <c r="V4136" s="99">
        <v>2.1739300000000001E-3</v>
      </c>
      <c r="W4136" s="99">
        <v>0.13336999999999999</v>
      </c>
      <c r="X4136" s="241">
        <f t="shared" si="802"/>
        <v>2.8438723885358002E-3</v>
      </c>
      <c r="Y4136" s="241">
        <f t="shared" si="803"/>
        <v>1.5328950780030002E-3</v>
      </c>
      <c r="Z4136" s="241">
        <f t="shared" si="804"/>
        <v>4.5466183053280001E-4</v>
      </c>
      <c r="AA4136" s="241">
        <f t="shared" si="805"/>
        <v>8.5631548E-4</v>
      </c>
      <c r="AB4136" s="258">
        <v>6.1588370999999999E-4</v>
      </c>
      <c r="AC4136" s="258">
        <v>1.1706338E-7</v>
      </c>
      <c r="AD4136" s="258">
        <v>6.1757116000000004E-4</v>
      </c>
      <c r="AE4136" s="258">
        <v>7.8048523000000003E-8</v>
      </c>
      <c r="AF4136" s="258">
        <v>2.9765617000000001E-4</v>
      </c>
      <c r="AG4136" s="258">
        <v>1.5889261E-6</v>
      </c>
      <c r="AH4136" s="258">
        <v>4.0313501000000001E-4</v>
      </c>
      <c r="AI4136" s="258">
        <v>1.8103935999999999E-6</v>
      </c>
      <c r="AJ4136" s="258">
        <v>2.5785882000000002E-6</v>
      </c>
      <c r="AK4136" s="258">
        <v>1.5848566E-6</v>
      </c>
      <c r="AL4136" s="258">
        <v>3.6310722999999998E-7</v>
      </c>
      <c r="AM4136" s="258">
        <v>1.2069027999999999E-9</v>
      </c>
      <c r="AN4136" s="258">
        <v>1.5376592999999999E-5</v>
      </c>
      <c r="AO4136" s="258">
        <v>1.0788142000000001E-5</v>
      </c>
      <c r="AP4136" s="258">
        <v>1.9023933E-5</v>
      </c>
      <c r="AQ4136" s="258">
        <v>1.274744E-5</v>
      </c>
      <c r="AR4136" s="258">
        <v>8.4356804E-4</v>
      </c>
      <c r="AT4136" s="193"/>
      <c r="AU4136" s="193"/>
      <c r="AV4136" s="193"/>
      <c r="AW4136" s="193"/>
      <c r="AX4136" s="193"/>
      <c r="AY4136" s="193"/>
      <c r="AZ4136" s="193"/>
      <c r="BA4136" s="193"/>
      <c r="BB4136" s="193"/>
      <c r="BC4136" s="193"/>
      <c r="BD4136" s="193"/>
      <c r="BE4136" s="315"/>
      <c r="BF4136" s="315"/>
      <c r="BG4136" s="315"/>
      <c r="BH4136" s="315"/>
      <c r="BI4136" s="315"/>
      <c r="BJ4136" s="315"/>
      <c r="BK4136" s="315"/>
    </row>
    <row r="4137" spans="1:92" x14ac:dyDescent="0.25">
      <c r="A4137" s="43"/>
      <c r="B4137" s="43" t="s">
        <v>569</v>
      </c>
      <c r="C4137" s="25" t="s">
        <v>4476</v>
      </c>
      <c r="D4137" s="224">
        <v>1.0235508000000001E-2</v>
      </c>
      <c r="E4137" s="224">
        <v>3.4516973999999998E-3</v>
      </c>
      <c r="F4137" s="224">
        <v>1.2313466999999999E-3</v>
      </c>
      <c r="G4137" s="224">
        <v>3.2566073999999999E-4</v>
      </c>
      <c r="H4137" s="224">
        <v>3.0134128999999999E-5</v>
      </c>
      <c r="I4137" s="224">
        <v>3.3803419999999998E-4</v>
      </c>
      <c r="J4137" s="224">
        <v>3.2468971E-4</v>
      </c>
      <c r="K4137" s="224">
        <v>7.2262684000000003E-6</v>
      </c>
      <c r="L4137" s="224">
        <v>4.5267192000000003E-3</v>
      </c>
      <c r="M4137" s="224">
        <v>0</v>
      </c>
      <c r="N4137" s="224">
        <v>0</v>
      </c>
      <c r="O4137" s="224">
        <v>0</v>
      </c>
      <c r="P4137" s="199">
        <f t="shared" si="801"/>
        <v>2.5568128888888885E-2</v>
      </c>
      <c r="Q4137" s="240">
        <v>0.69650268000000004</v>
      </c>
      <c r="R4137" s="99">
        <v>0.37977517999999999</v>
      </c>
      <c r="S4137" s="99">
        <v>0.24566640000000001</v>
      </c>
      <c r="T4137" s="99">
        <v>3.3239999999999999E-6</v>
      </c>
      <c r="U4137" s="99">
        <v>5.8450000000000004E-3</v>
      </c>
      <c r="V4137" s="99">
        <v>1.2837759999999999E-3</v>
      </c>
      <c r="W4137" s="99">
        <v>6.3929E-2</v>
      </c>
      <c r="X4137" s="241">
        <f t="shared" si="802"/>
        <v>3.1678474584028002E-3</v>
      </c>
      <c r="Y4137" s="241">
        <f t="shared" si="803"/>
        <v>1.6867905905759999E-3</v>
      </c>
      <c r="Z4137" s="241">
        <f t="shared" si="804"/>
        <v>5.1779717882680012E-4</v>
      </c>
      <c r="AA4137" s="241">
        <f t="shared" si="805"/>
        <v>9.6325968900000001E-4</v>
      </c>
      <c r="AB4137" s="258">
        <v>7.0859473999999997E-4</v>
      </c>
      <c r="AC4137" s="258">
        <v>1.3669099000000001E-7</v>
      </c>
      <c r="AD4137" s="258">
        <v>6.4977945999999996E-4</v>
      </c>
      <c r="AE4137" s="258">
        <v>8.3461386000000006E-8</v>
      </c>
      <c r="AF4137" s="258">
        <v>3.2033613999999999E-4</v>
      </c>
      <c r="AG4137" s="258">
        <v>7.8600982000000006E-6</v>
      </c>
      <c r="AH4137" s="258">
        <v>4.6381534000000001E-4</v>
      </c>
      <c r="AI4137" s="258">
        <v>1.9932992000000001E-6</v>
      </c>
      <c r="AJ4137" s="258">
        <v>2.8789509000000001E-6</v>
      </c>
      <c r="AK4137" s="258">
        <v>1.5877308E-6</v>
      </c>
      <c r="AL4137" s="258">
        <v>3.8981951E-7</v>
      </c>
      <c r="AM4137" s="258">
        <v>1.2904168E-9</v>
      </c>
      <c r="AN4137" s="258">
        <v>1.5856299E-5</v>
      </c>
      <c r="AO4137" s="258">
        <v>1.1255994000000001E-5</v>
      </c>
      <c r="AP4137" s="258">
        <v>2.0018454999999998E-5</v>
      </c>
      <c r="AQ4137" s="258">
        <v>1.2769759E-5</v>
      </c>
      <c r="AR4137" s="258">
        <v>9.5048992999999997E-4</v>
      </c>
      <c r="AT4137" s="193"/>
      <c r="AU4137" s="193"/>
      <c r="AV4137" s="193"/>
      <c r="AW4137" s="193"/>
      <c r="AX4137" s="193"/>
      <c r="AY4137" s="193"/>
      <c r="AZ4137" s="193"/>
      <c r="BA4137" s="193"/>
      <c r="BB4137" s="193"/>
      <c r="BC4137" s="193"/>
      <c r="BD4137" s="193"/>
      <c r="BE4137" s="315"/>
      <c r="BF4137" s="315"/>
      <c r="BG4137" s="315"/>
      <c r="BH4137" s="315"/>
      <c r="BI4137" s="315"/>
      <c r="BJ4137" s="315"/>
      <c r="BK4137" s="315"/>
    </row>
    <row r="4138" spans="1:92" x14ac:dyDescent="0.25">
      <c r="A4138" s="43"/>
      <c r="B4138" s="124" t="s">
        <v>3966</v>
      </c>
      <c r="C4138" s="25" t="s">
        <v>4477</v>
      </c>
      <c r="D4138" s="224">
        <v>2.8877697000000001E-2</v>
      </c>
      <c r="E4138" s="224">
        <v>1.7970832999999999E-2</v>
      </c>
      <c r="F4138" s="224">
        <v>6.9206657999999997E-3</v>
      </c>
      <c r="G4138" s="224">
        <v>1.7354786999999999E-4</v>
      </c>
      <c r="H4138" s="224">
        <v>1.2197266E-4</v>
      </c>
      <c r="I4138" s="224">
        <v>1.2120410000000001E-3</v>
      </c>
      <c r="J4138" s="224">
        <v>1.3839292E-3</v>
      </c>
      <c r="K4138" s="224">
        <v>9.2059740000000002E-6</v>
      </c>
      <c r="L4138" s="224">
        <v>1.085501E-3</v>
      </c>
      <c r="M4138" s="224">
        <v>0</v>
      </c>
      <c r="N4138" s="224">
        <v>0</v>
      </c>
      <c r="O4138" s="224">
        <v>0</v>
      </c>
      <c r="P4138" s="199">
        <f t="shared" si="801"/>
        <v>0.13311728148148147</v>
      </c>
      <c r="Q4138" s="240">
        <v>2.2614261999999998</v>
      </c>
      <c r="R4138" s="99">
        <v>2.1099554</v>
      </c>
      <c r="S4138" s="99">
        <v>0.1235864</v>
      </c>
      <c r="T4138" s="99">
        <v>6.3034999999999999E-6</v>
      </c>
      <c r="U4138" s="99">
        <v>4.2818999999999999E-3</v>
      </c>
      <c r="V4138" s="99">
        <v>1.0251769999999999E-3</v>
      </c>
      <c r="W4138" s="99">
        <v>2.2571000000000001E-2</v>
      </c>
      <c r="X4138" s="241">
        <f t="shared" si="802"/>
        <v>1.363213746240367E-2</v>
      </c>
      <c r="Y4138" s="241">
        <f t="shared" si="803"/>
        <v>5.6738458178999997E-3</v>
      </c>
      <c r="Z4138" s="241">
        <f t="shared" si="804"/>
        <v>2.6800598752036698E-3</v>
      </c>
      <c r="AA4138" s="241">
        <f t="shared" si="805"/>
        <v>5.2782317693E-3</v>
      </c>
      <c r="AB4138" s="258">
        <v>3.6899327000000002E-3</v>
      </c>
      <c r="AC4138" s="258">
        <v>1.1214113000000001E-6</v>
      </c>
      <c r="AD4138" s="258">
        <v>2.3408517999999999E-4</v>
      </c>
      <c r="AE4138" s="258">
        <v>1.0022006999999999E-6</v>
      </c>
      <c r="AF4138" s="258">
        <v>1.7437643E-3</v>
      </c>
      <c r="AG4138" s="258">
        <v>3.9400258999999999E-6</v>
      </c>
      <c r="AH4138" s="258">
        <v>2.4150795999999999E-3</v>
      </c>
      <c r="AI4138" s="258">
        <v>1.0120541E-5</v>
      </c>
      <c r="AJ4138" s="258">
        <v>1.2868173E-6</v>
      </c>
      <c r="AK4138" s="258">
        <v>5.9288941000000003E-6</v>
      </c>
      <c r="AL4138" s="258">
        <v>2.1631726999999999E-7</v>
      </c>
      <c r="AM4138" s="258">
        <v>7.6853367000000005E-10</v>
      </c>
      <c r="AN4138" s="258">
        <v>1.4427152E-5</v>
      </c>
      <c r="AO4138" s="258">
        <v>6.4304064999999997E-5</v>
      </c>
      <c r="AP4138" s="258">
        <v>1.6869572000000001E-4</v>
      </c>
      <c r="AQ4138" s="258">
        <v>3.2727692999999998E-6</v>
      </c>
      <c r="AR4138" s="258">
        <v>5.2749590000000001E-3</v>
      </c>
      <c r="AT4138" s="193"/>
      <c r="AU4138" s="193"/>
      <c r="AV4138" s="193"/>
      <c r="AW4138" s="193"/>
      <c r="AX4138" s="193"/>
      <c r="AY4138" s="193"/>
      <c r="AZ4138" s="193"/>
      <c r="BA4138" s="193"/>
      <c r="BB4138" s="193"/>
      <c r="BC4138" s="193"/>
      <c r="BD4138" s="193"/>
      <c r="BE4138" s="315"/>
      <c r="BF4138" s="315"/>
      <c r="BG4138" s="315"/>
      <c r="BH4138" s="315"/>
      <c r="BI4138" s="315"/>
      <c r="BJ4138" s="315"/>
      <c r="BK4138" s="315"/>
    </row>
    <row r="4139" spans="1:92" x14ac:dyDescent="0.25">
      <c r="A4139" s="9"/>
      <c r="B4139" s="124" t="s">
        <v>3966</v>
      </c>
      <c r="C4139" s="25" t="s">
        <v>4478</v>
      </c>
      <c r="D4139" s="224">
        <v>2.9280568E-2</v>
      </c>
      <c r="E4139" s="224">
        <v>1.8447248999999999E-2</v>
      </c>
      <c r="F4139" s="224">
        <v>6.8677128999999996E-3</v>
      </c>
      <c r="G4139" s="224">
        <v>1.7800169000000001E-4</v>
      </c>
      <c r="H4139" s="224">
        <v>1.5840881000000001E-4</v>
      </c>
      <c r="I4139" s="224">
        <v>1.1801381999999999E-3</v>
      </c>
      <c r="J4139" s="224">
        <v>1.2987872000000001E-3</v>
      </c>
      <c r="K4139" s="224">
        <v>9.6931615000000003E-6</v>
      </c>
      <c r="L4139" s="224">
        <v>1.1405771999999999E-3</v>
      </c>
      <c r="M4139" s="224">
        <v>0</v>
      </c>
      <c r="N4139" s="224">
        <v>0</v>
      </c>
      <c r="O4139" s="224">
        <v>0</v>
      </c>
      <c r="P4139" s="199">
        <f t="shared" si="801"/>
        <v>0.13664628888888888</v>
      </c>
      <c r="Q4139" s="240">
        <v>2.3626098</v>
      </c>
      <c r="R4139" s="99">
        <v>2.2136467</v>
      </c>
      <c r="S4139" s="99">
        <v>0.1214696</v>
      </c>
      <c r="T4139" s="99">
        <v>6.3272000000000002E-6</v>
      </c>
      <c r="U4139" s="99">
        <v>4.3127E-3</v>
      </c>
      <c r="V4139" s="99">
        <v>1.04448E-3</v>
      </c>
      <c r="W4139" s="99">
        <v>2.213E-2</v>
      </c>
      <c r="X4139" s="241">
        <f t="shared" si="802"/>
        <v>1.404700240723711E-2</v>
      </c>
      <c r="Y4139" s="241">
        <f t="shared" si="803"/>
        <v>5.7650743379999998E-3</v>
      </c>
      <c r="Z4139" s="241">
        <f t="shared" si="804"/>
        <v>2.74428611493711E-3</v>
      </c>
      <c r="AA4139" s="241">
        <f t="shared" si="805"/>
        <v>5.5376419542999995E-3</v>
      </c>
      <c r="AB4139" s="258">
        <v>3.7877663999999998E-3</v>
      </c>
      <c r="AC4139" s="258">
        <v>1.1831447000000001E-6</v>
      </c>
      <c r="AD4139" s="258">
        <v>2.4321710999999999E-4</v>
      </c>
      <c r="AE4139" s="258">
        <v>1.0179042E-6</v>
      </c>
      <c r="AF4139" s="258">
        <v>1.7280189999999999E-3</v>
      </c>
      <c r="AG4139" s="258">
        <v>3.8707791000000003E-6</v>
      </c>
      <c r="AH4139" s="258">
        <v>2.4791239000000001E-3</v>
      </c>
      <c r="AI4139" s="258">
        <v>1.0059057000000001E-5</v>
      </c>
      <c r="AJ4139" s="258">
        <v>1.3176438E-6</v>
      </c>
      <c r="AK4139" s="258">
        <v>4.7001062999999997E-6</v>
      </c>
      <c r="AL4139" s="258">
        <v>2.2195705E-7</v>
      </c>
      <c r="AM4139" s="258">
        <v>7.1978711E-10</v>
      </c>
      <c r="AN4139" s="258">
        <v>1.4734814E-5</v>
      </c>
      <c r="AO4139" s="258">
        <v>5.8204007E-5</v>
      </c>
      <c r="AP4139" s="258">
        <v>1.7592391E-4</v>
      </c>
      <c r="AQ4139" s="258">
        <v>3.4595543000000001E-6</v>
      </c>
      <c r="AR4139" s="258">
        <v>5.5341823999999996E-3</v>
      </c>
      <c r="AT4139" s="193"/>
      <c r="AU4139" s="193"/>
      <c r="AV4139" s="193"/>
      <c r="AW4139" s="193"/>
      <c r="AX4139" s="193"/>
      <c r="AY4139" s="193"/>
      <c r="AZ4139" s="193"/>
      <c r="BA4139" s="193"/>
      <c r="BB4139" s="193"/>
      <c r="BC4139" s="193"/>
      <c r="BD4139" s="193"/>
      <c r="BE4139" s="315"/>
      <c r="BF4139" s="315"/>
      <c r="BG4139" s="315"/>
      <c r="BH4139" s="315"/>
      <c r="BI4139" s="315"/>
      <c r="BJ4139" s="315"/>
      <c r="BK4139" s="315"/>
    </row>
    <row r="4140" spans="1:92" x14ac:dyDescent="0.25">
      <c r="A4140" s="9"/>
      <c r="B4140" s="124" t="s">
        <v>3966</v>
      </c>
      <c r="C4140" s="25" t="s">
        <v>5728</v>
      </c>
      <c r="D4140" s="224">
        <v>2.5155415E-2</v>
      </c>
      <c r="E4140" s="224">
        <v>1.6280302999999999E-2</v>
      </c>
      <c r="F4140" s="224">
        <v>5.5569438000000002E-3</v>
      </c>
      <c r="G4140" s="224">
        <v>1.5027743E-4</v>
      </c>
      <c r="H4140" s="224">
        <v>1.040542E-4</v>
      </c>
      <c r="I4140" s="224">
        <v>8.8792685E-4</v>
      </c>
      <c r="J4140" s="224">
        <v>1.2287978000000001E-3</v>
      </c>
      <c r="K4140" s="224">
        <v>8.0431806999999994E-6</v>
      </c>
      <c r="L4140" s="224">
        <v>9.3906868000000004E-4</v>
      </c>
      <c r="M4140" s="224">
        <v>0</v>
      </c>
      <c r="N4140" s="224">
        <v>0</v>
      </c>
      <c r="O4140" s="224">
        <v>0</v>
      </c>
      <c r="P4140" s="199">
        <f t="shared" si="801"/>
        <v>0.12059483703703702</v>
      </c>
      <c r="Q4140" s="240">
        <v>2.0447530999999999</v>
      </c>
      <c r="R4140" s="99">
        <v>1.9193671000000001</v>
      </c>
      <c r="S4140" s="99">
        <v>0.1022952</v>
      </c>
      <c r="T4140" s="99">
        <v>5.3700000000000003E-6</v>
      </c>
      <c r="U4140" s="99">
        <v>3.6232E-3</v>
      </c>
      <c r="V4140" s="99">
        <v>8.8422399999999997E-4</v>
      </c>
      <c r="W4140" s="99">
        <v>1.8578000000000001E-2</v>
      </c>
      <c r="X4140" s="241">
        <f t="shared" si="802"/>
        <v>1.2150560742649121E-2</v>
      </c>
      <c r="Y4140" s="241">
        <f t="shared" si="803"/>
        <v>4.9315447976699999E-3</v>
      </c>
      <c r="Z4140" s="241">
        <f t="shared" si="804"/>
        <v>2.41774130187912E-3</v>
      </c>
      <c r="AA4140" s="241">
        <f t="shared" si="805"/>
        <v>4.8012746431000007E-3</v>
      </c>
      <c r="AB4140" s="258">
        <v>3.3428240999999999E-3</v>
      </c>
      <c r="AC4140" s="258">
        <v>1.0259769000000001E-6</v>
      </c>
      <c r="AD4140" s="258">
        <v>2.0046697999999999E-4</v>
      </c>
      <c r="AE4140" s="258">
        <v>8.0277906999999995E-7</v>
      </c>
      <c r="AF4140" s="258">
        <v>1.383165E-3</v>
      </c>
      <c r="AG4140" s="258">
        <v>3.2599617000000001E-6</v>
      </c>
      <c r="AH4140" s="258">
        <v>2.1878975E-3</v>
      </c>
      <c r="AI4140" s="258">
        <v>8.1608460000000007E-6</v>
      </c>
      <c r="AJ4140" s="258">
        <v>1.1037379999999999E-6</v>
      </c>
      <c r="AK4140" s="258">
        <v>5.1751652E-6</v>
      </c>
      <c r="AL4140" s="258">
        <v>1.8700325999999999E-7</v>
      </c>
      <c r="AM4140" s="258">
        <v>6.6041911999999999E-10</v>
      </c>
      <c r="AN4140" s="258">
        <v>1.2275249E-5</v>
      </c>
      <c r="AO4140" s="258">
        <v>4.9786349999999998E-5</v>
      </c>
      <c r="AP4140" s="258">
        <v>1.5315479000000001E-4</v>
      </c>
      <c r="AQ4140" s="258">
        <v>2.8429431E-6</v>
      </c>
      <c r="AR4140" s="258">
        <v>4.7984317000000004E-3</v>
      </c>
      <c r="AT4140" s="193"/>
      <c r="AU4140" s="193"/>
      <c r="AV4140" s="193"/>
      <c r="AW4140" s="193"/>
      <c r="AX4140" s="193"/>
      <c r="AY4140" s="193"/>
      <c r="AZ4140" s="193"/>
      <c r="BA4140" s="193"/>
      <c r="BB4140" s="193"/>
      <c r="BC4140" s="193"/>
      <c r="BD4140" s="193"/>
      <c r="BE4140" s="315"/>
      <c r="BF4140" s="315"/>
      <c r="BG4140" s="315"/>
      <c r="BH4140" s="315"/>
      <c r="BI4140" s="315"/>
      <c r="BJ4140" s="315"/>
      <c r="BK4140" s="315"/>
    </row>
    <row r="4141" spans="1:92" x14ac:dyDescent="0.25">
      <c r="A4141" s="9"/>
      <c r="B4141" s="124" t="s">
        <v>3966</v>
      </c>
      <c r="C4141" s="25" t="s">
        <v>5729</v>
      </c>
      <c r="D4141" s="224">
        <v>2.0964035999999998E-2</v>
      </c>
      <c r="E4141" s="224">
        <v>1.4240569999999999E-2</v>
      </c>
      <c r="F4141" s="224">
        <v>3.8293042E-3</v>
      </c>
      <c r="G4141" s="224">
        <v>1.4308575E-4</v>
      </c>
      <c r="H4141" s="224">
        <v>6.7321840000000006E-5</v>
      </c>
      <c r="I4141" s="224">
        <v>5.5247642000000004E-4</v>
      </c>
      <c r="J4141" s="224">
        <v>1.1936365E-3</v>
      </c>
      <c r="K4141" s="224">
        <v>7.8300793000000005E-6</v>
      </c>
      <c r="L4141" s="224">
        <v>9.2981100999999997E-4</v>
      </c>
      <c r="M4141" s="224">
        <v>0</v>
      </c>
      <c r="N4141" s="224">
        <v>0</v>
      </c>
      <c r="O4141" s="224">
        <v>0</v>
      </c>
      <c r="P4141" s="199">
        <f>E4141/0.135</f>
        <v>0.10548570370370369</v>
      </c>
      <c r="Q4141" s="240">
        <v>1.8254532999999999</v>
      </c>
      <c r="R4141" s="99">
        <v>1.7034435999999999</v>
      </c>
      <c r="S4141" s="99">
        <v>9.9439200000000005E-2</v>
      </c>
      <c r="T4141" s="99">
        <v>5.1336000000000003E-6</v>
      </c>
      <c r="U4141" s="99">
        <v>3.5187E-3</v>
      </c>
      <c r="V4141" s="99">
        <v>8.38586E-4</v>
      </c>
      <c r="W4141" s="99">
        <v>1.8207999999999998E-2</v>
      </c>
      <c r="X4141" s="241">
        <f t="shared" si="802"/>
        <v>1.046260686767655E-2</v>
      </c>
      <c r="Y4141" s="241">
        <f t="shared" si="803"/>
        <v>4.0795349452499999E-3</v>
      </c>
      <c r="Z4141" s="241">
        <f t="shared" si="804"/>
        <v>2.12154628522655E-3</v>
      </c>
      <c r="AA4141" s="241">
        <f t="shared" si="805"/>
        <v>4.2615256371999997E-3</v>
      </c>
      <c r="AB4141" s="258">
        <v>2.9239996999999998E-3</v>
      </c>
      <c r="AC4141" s="258">
        <v>9.0713364999999995E-7</v>
      </c>
      <c r="AD4141" s="258">
        <v>1.9448872000000001E-4</v>
      </c>
      <c r="AE4141" s="258">
        <v>5.4089829999999995E-7</v>
      </c>
      <c r="AF4141" s="258">
        <v>9.5643013999999996E-4</v>
      </c>
      <c r="AG4141" s="258">
        <v>3.1683533E-6</v>
      </c>
      <c r="AH4141" s="258">
        <v>1.9137723000000001E-3</v>
      </c>
      <c r="AI4141" s="258">
        <v>5.69676E-6</v>
      </c>
      <c r="AJ4141" s="258">
        <v>1.0692346E-6</v>
      </c>
      <c r="AK4141" s="258">
        <v>4.8522993999999996E-6</v>
      </c>
      <c r="AL4141" s="258">
        <v>1.7994216000000001E-7</v>
      </c>
      <c r="AM4141" s="258">
        <v>6.3606654999999999E-10</v>
      </c>
      <c r="AN4141" s="258">
        <v>1.2054944000000001E-5</v>
      </c>
      <c r="AO4141" s="258">
        <v>4.8747429E-5</v>
      </c>
      <c r="AP4141" s="258">
        <v>1.3517274E-4</v>
      </c>
      <c r="AQ4141" s="258">
        <v>2.8174372000000002E-6</v>
      </c>
      <c r="AR4141" s="258">
        <v>4.2587082E-3</v>
      </c>
      <c r="AT4141" s="193"/>
      <c r="AU4141" s="193"/>
      <c r="AV4141" s="193"/>
      <c r="AW4141" s="193"/>
      <c r="AX4141" s="193"/>
      <c r="AY4141" s="193"/>
      <c r="AZ4141" s="193"/>
      <c r="BA4141" s="193"/>
      <c r="BB4141" s="193"/>
      <c r="BC4141" s="193"/>
      <c r="BD4141" s="193"/>
      <c r="BE4141" s="315"/>
      <c r="BF4141" s="315"/>
      <c r="BG4141" s="315"/>
      <c r="BH4141" s="315"/>
      <c r="BI4141" s="315"/>
      <c r="BJ4141" s="315"/>
      <c r="BK4141" s="315"/>
    </row>
    <row r="4142" spans="1:92" x14ac:dyDescent="0.25">
      <c r="A4142" s="9"/>
      <c r="B4142" s="124" t="s">
        <v>3966</v>
      </c>
      <c r="C4142" s="25" t="s">
        <v>5730</v>
      </c>
      <c r="D4142" s="224">
        <v>2.0270654999999999E-2</v>
      </c>
      <c r="E4142" s="224">
        <v>1.4420687E-2</v>
      </c>
      <c r="F4142" s="224">
        <v>2.9483854000000001E-3</v>
      </c>
      <c r="G4142" s="224">
        <v>1.4372401000000001E-4</v>
      </c>
      <c r="H4142" s="224">
        <v>6.7547627999999993E-5</v>
      </c>
      <c r="I4142" s="224">
        <v>5.5508322000000004E-4</v>
      </c>
      <c r="J4142" s="224">
        <v>1.1967519999999999E-3</v>
      </c>
      <c r="K4142" s="224">
        <v>7.8489484999999997E-6</v>
      </c>
      <c r="L4142" s="224">
        <v>9.3062709999999999E-4</v>
      </c>
      <c r="M4142" s="224">
        <v>0</v>
      </c>
      <c r="N4142" s="224">
        <v>0</v>
      </c>
      <c r="O4142" s="224">
        <v>0</v>
      </c>
      <c r="P4142" s="199">
        <f t="shared" si="801"/>
        <v>0.1068199037037037</v>
      </c>
      <c r="Q4142" s="240">
        <v>1.8449142000000001</v>
      </c>
      <c r="R4142" s="99">
        <v>1.7226062</v>
      </c>
      <c r="S4142" s="99">
        <v>9.9691199999999994E-2</v>
      </c>
      <c r="T4142" s="99">
        <v>5.1545999999999997E-6</v>
      </c>
      <c r="U4142" s="99">
        <v>3.5279999999999999E-3</v>
      </c>
      <c r="V4142" s="99">
        <v>8.4263899999999995E-4</v>
      </c>
      <c r="W4142" s="99">
        <v>1.8241E-2</v>
      </c>
      <c r="X4142" s="241">
        <f t="shared" si="802"/>
        <v>1.038376435482764E-2</v>
      </c>
      <c r="Y4142" s="241">
        <f t="shared" si="803"/>
        <v>3.9280762190000004E-3</v>
      </c>
      <c r="Z4142" s="241">
        <f t="shared" si="804"/>
        <v>2.1462614702276398E-3</v>
      </c>
      <c r="AA4142" s="241">
        <f t="shared" si="805"/>
        <v>4.3094266655999995E-3</v>
      </c>
      <c r="AB4142" s="258">
        <v>2.9609837000000002E-3</v>
      </c>
      <c r="AC4142" s="258">
        <v>9.1769591000000001E-7</v>
      </c>
      <c r="AD4142" s="258">
        <v>1.9502005E-4</v>
      </c>
      <c r="AE4142" s="258">
        <v>4.1159088999999999E-7</v>
      </c>
      <c r="AF4142" s="258">
        <v>7.6756671E-4</v>
      </c>
      <c r="AG4142" s="258">
        <v>3.1764721999999999E-6</v>
      </c>
      <c r="AH4142" s="258">
        <v>1.937979E-3</v>
      </c>
      <c r="AI4142" s="258">
        <v>4.460267E-6</v>
      </c>
      <c r="AJ4142" s="258">
        <v>1.0722974E-6</v>
      </c>
      <c r="AK4142" s="258">
        <v>4.8809518E-6</v>
      </c>
      <c r="AL4142" s="258">
        <v>1.805698E-7</v>
      </c>
      <c r="AM4142" s="258">
        <v>6.3822764000000001E-10</v>
      </c>
      <c r="AN4142" s="258">
        <v>1.2074309E-5</v>
      </c>
      <c r="AO4142" s="258">
        <v>4.8840176999999997E-5</v>
      </c>
      <c r="AP4142" s="258">
        <v>1.3677325999999999E-4</v>
      </c>
      <c r="AQ4142" s="258">
        <v>2.8196656E-6</v>
      </c>
      <c r="AR4142" s="258">
        <v>4.3066069999999996E-3</v>
      </c>
      <c r="AT4142" s="193"/>
      <c r="AU4142" s="193"/>
      <c r="AV4142" s="193"/>
      <c r="AW4142" s="193"/>
      <c r="AX4142" s="193"/>
      <c r="AY4142" s="193"/>
      <c r="AZ4142" s="193"/>
      <c r="BA4142" s="193"/>
      <c r="BB4142" s="193"/>
      <c r="BC4142" s="193"/>
      <c r="BD4142" s="193"/>
      <c r="BE4142" s="315"/>
      <c r="BF4142" s="315"/>
      <c r="BG4142" s="315"/>
      <c r="BH4142" s="315"/>
      <c r="BI4142" s="315"/>
      <c r="BJ4142" s="315"/>
      <c r="BK4142" s="315"/>
    </row>
    <row r="4143" spans="1:92" x14ac:dyDescent="0.25">
      <c r="A4143" s="9"/>
      <c r="B4143" s="124" t="s">
        <v>3966</v>
      </c>
      <c r="C4143" s="25" t="s">
        <v>5731</v>
      </c>
      <c r="D4143" s="224">
        <v>3.8066282E-2</v>
      </c>
      <c r="E4143" s="224">
        <v>2.4933429E-2</v>
      </c>
      <c r="F4143" s="224">
        <v>8.4568287000000002E-3</v>
      </c>
      <c r="G4143" s="224">
        <v>2.1330793000000001E-4</v>
      </c>
      <c r="H4143" s="224">
        <v>1.5461334999999999E-4</v>
      </c>
      <c r="I4143" s="224">
        <v>1.0881700000000001E-3</v>
      </c>
      <c r="J4143" s="224">
        <v>1.9924816000000001E-3</v>
      </c>
      <c r="K4143" s="224">
        <v>1.0515353000000001E-5</v>
      </c>
      <c r="L4143" s="224">
        <v>1.2169360000000001E-3</v>
      </c>
      <c r="M4143" s="224">
        <v>0</v>
      </c>
      <c r="N4143" s="224">
        <v>0</v>
      </c>
      <c r="O4143" s="224">
        <v>0</v>
      </c>
      <c r="P4143" s="199">
        <f t="shared" ref="P4143:P4174" si="806">E4143/0.135</f>
        <v>0.18469206666666665</v>
      </c>
      <c r="Q4143" s="233">
        <v>3.0413318</v>
      </c>
      <c r="R4143" s="96">
        <v>2.8416267999999998</v>
      </c>
      <c r="S4143" s="96">
        <v>0.163744</v>
      </c>
      <c r="T4143" s="96">
        <v>8.4805999999999997E-6</v>
      </c>
      <c r="U4143" s="96">
        <v>5.2567999999999998E-3</v>
      </c>
      <c r="V4143" s="96">
        <v>1.3077239999999999E-3</v>
      </c>
      <c r="W4143" s="96">
        <v>2.9388000000000001E-2</v>
      </c>
      <c r="X4143" s="241">
        <f t="shared" si="802"/>
        <v>1.8284392488888478E-2</v>
      </c>
      <c r="Y4143" s="241">
        <f t="shared" si="803"/>
        <v>7.4626214561999988E-3</v>
      </c>
      <c r="Z4143" s="241">
        <f t="shared" si="804"/>
        <v>3.71406685298848E-3</v>
      </c>
      <c r="AA4143" s="241">
        <f t="shared" si="805"/>
        <v>7.1077041797E-3</v>
      </c>
      <c r="AB4143" s="258">
        <v>5.1195601999999996E-3</v>
      </c>
      <c r="AC4143" s="258">
        <v>1.5165964000000001E-6</v>
      </c>
      <c r="AD4143" s="258">
        <v>2.7895421999999997E-4</v>
      </c>
      <c r="AE4143" s="258">
        <v>1.1976455000000001E-6</v>
      </c>
      <c r="AF4143" s="258">
        <v>2.0561400000000001E-3</v>
      </c>
      <c r="AG4143" s="258">
        <v>5.2527943E-6</v>
      </c>
      <c r="AH4143" s="258">
        <v>3.3507743E-3</v>
      </c>
      <c r="AI4143" s="258">
        <v>1.2410702999999999E-5</v>
      </c>
      <c r="AJ4143" s="258">
        <v>1.5412954999999999E-6</v>
      </c>
      <c r="AK4143" s="258">
        <v>8.7129563000000006E-6</v>
      </c>
      <c r="AL4143" s="258">
        <v>2.5832089E-7</v>
      </c>
      <c r="AM4143" s="258">
        <v>9.6529848000000002E-10</v>
      </c>
      <c r="AN4143" s="258">
        <v>1.7142940000000001E-5</v>
      </c>
      <c r="AO4143" s="258">
        <v>9.1304292000000004E-5</v>
      </c>
      <c r="AP4143" s="258">
        <v>2.3192108000000001E-4</v>
      </c>
      <c r="AQ4143" s="258">
        <v>3.7041797000000001E-6</v>
      </c>
      <c r="AR4143" s="258">
        <v>7.1040000000000001E-3</v>
      </c>
      <c r="AT4143" s="193"/>
      <c r="AU4143" s="193"/>
      <c r="AV4143" s="193"/>
      <c r="AW4143" s="193"/>
      <c r="AX4143" s="193"/>
      <c r="AY4143" s="193"/>
      <c r="AZ4143" s="193"/>
      <c r="BA4143" s="193"/>
      <c r="BB4143" s="193"/>
      <c r="BC4143" s="193"/>
      <c r="BD4143" s="193"/>
      <c r="BE4143" s="315"/>
      <c r="BF4143" s="315"/>
      <c r="BG4143" s="315"/>
      <c r="BH4143" s="315"/>
      <c r="BI4143" s="315"/>
      <c r="BJ4143" s="315"/>
      <c r="BK4143" s="315"/>
    </row>
    <row r="4144" spans="1:92" x14ac:dyDescent="0.25">
      <c r="A4144" s="9"/>
      <c r="B4144" s="124" t="s">
        <v>3966</v>
      </c>
      <c r="C4144" s="25" t="s">
        <v>5732</v>
      </c>
      <c r="D4144" s="224">
        <v>3.2404019999999999E-2</v>
      </c>
      <c r="E4144" s="224">
        <v>2.2315412999999999E-2</v>
      </c>
      <c r="F4144" s="224">
        <v>5.8149493000000003E-3</v>
      </c>
      <c r="G4144" s="224">
        <v>2.0412655999999999E-4</v>
      </c>
      <c r="H4144" s="224">
        <v>9.4313102999999998E-5</v>
      </c>
      <c r="I4144" s="224">
        <v>8.1226900999999997E-4</v>
      </c>
      <c r="J4144" s="224">
        <v>1.9475813E-3</v>
      </c>
      <c r="K4144" s="224">
        <v>1.0243011E-5</v>
      </c>
      <c r="L4144" s="224">
        <v>1.2051255E-3</v>
      </c>
      <c r="M4144" s="224">
        <v>0</v>
      </c>
      <c r="N4144" s="224">
        <v>0</v>
      </c>
      <c r="O4144" s="224">
        <v>0</v>
      </c>
      <c r="P4144" s="199">
        <f t="shared" si="806"/>
        <v>0.16529935555555553</v>
      </c>
      <c r="Q4144" s="240">
        <v>2.7613544000000001</v>
      </c>
      <c r="R4144" s="99">
        <v>2.56596</v>
      </c>
      <c r="S4144" s="99">
        <v>0.1600984</v>
      </c>
      <c r="T4144" s="99">
        <v>8.1787000000000001E-6</v>
      </c>
      <c r="U4144" s="99">
        <v>5.1234000000000002E-3</v>
      </c>
      <c r="V4144" s="99">
        <v>1.2494209999999999E-3</v>
      </c>
      <c r="W4144" s="99">
        <v>2.8915E-2</v>
      </c>
      <c r="X4144" s="241">
        <f t="shared" si="802"/>
        <v>1.6059107732826587E-2</v>
      </c>
      <c r="Y4144" s="241">
        <f t="shared" si="803"/>
        <v>6.3070578417999991E-3</v>
      </c>
      <c r="Z4144" s="241">
        <f t="shared" si="804"/>
        <v>3.3334365772265894E-3</v>
      </c>
      <c r="AA4144" s="241">
        <f t="shared" si="805"/>
        <v>6.4186133138E-3</v>
      </c>
      <c r="AB4144" s="241">
        <v>4.5819950999999998E-3</v>
      </c>
      <c r="AC4144" s="258">
        <v>1.3648639999999999E-6</v>
      </c>
      <c r="AD4144" s="241">
        <v>2.7132251000000002E-4</v>
      </c>
      <c r="AE4144" s="241">
        <v>8.0135180000000003E-7</v>
      </c>
      <c r="AF4144" s="241">
        <v>1.4464382E-3</v>
      </c>
      <c r="AG4144" s="241">
        <v>5.1358159999999996E-6</v>
      </c>
      <c r="AH4144" s="241">
        <v>2.9989348999999998E-3</v>
      </c>
      <c r="AI4144" s="241">
        <v>8.6510452000000003E-6</v>
      </c>
      <c r="AJ4144" s="241">
        <v>1.4972513999999999E-6</v>
      </c>
      <c r="AK4144" s="241">
        <v>8.3006103000000003E-6</v>
      </c>
      <c r="AL4144" s="241">
        <v>2.4930513000000002E-7</v>
      </c>
      <c r="AM4144" s="241">
        <v>9.3419659000000005E-10</v>
      </c>
      <c r="AN4144" s="241">
        <v>1.6861533000000001E-5</v>
      </c>
      <c r="AO4144" s="241">
        <v>8.9977857999999996E-5</v>
      </c>
      <c r="AP4144" s="241">
        <v>2.0896314000000001E-4</v>
      </c>
      <c r="AQ4144" s="241">
        <v>3.6716137999999998E-6</v>
      </c>
      <c r="AR4144" s="241">
        <v>6.4149417000000002E-3</v>
      </c>
      <c r="AT4144" s="193"/>
      <c r="AU4144" s="193"/>
      <c r="AV4144" s="193"/>
      <c r="AW4144" s="193"/>
      <c r="AX4144" s="193"/>
      <c r="AY4144" s="193"/>
      <c r="AZ4144" s="193"/>
      <c r="BA4144" s="193"/>
      <c r="BB4144" s="193"/>
      <c r="BC4144" s="193"/>
      <c r="BD4144" s="193"/>
      <c r="BE4144" s="315"/>
      <c r="BF4144" s="315"/>
      <c r="BG4144" s="315"/>
      <c r="BH4144" s="315"/>
      <c r="BI4144" s="315"/>
      <c r="BJ4144" s="315"/>
      <c r="BK4144" s="315"/>
    </row>
    <row r="4145" spans="1:63" x14ac:dyDescent="0.25">
      <c r="A4145" s="9"/>
      <c r="B4145" s="124" t="s">
        <v>3966</v>
      </c>
      <c r="C4145" s="25" t="s">
        <v>5733</v>
      </c>
      <c r="D4145" s="224">
        <v>3.1323215000000001E-2</v>
      </c>
      <c r="E4145" s="224">
        <v>2.2612977999999999E-2</v>
      </c>
      <c r="F4145" s="224">
        <v>4.4242057000000003E-3</v>
      </c>
      <c r="G4145" s="224">
        <v>2.0518669999999999E-4</v>
      </c>
      <c r="H4145" s="224">
        <v>9.4997535000000002E-5</v>
      </c>
      <c r="I4145" s="224">
        <v>8.1633534000000001E-4</v>
      </c>
      <c r="J4145" s="224">
        <v>1.9527647000000001E-3</v>
      </c>
      <c r="K4145" s="224">
        <v>1.0274463E-5</v>
      </c>
      <c r="L4145" s="224">
        <v>1.2064725000000001E-3</v>
      </c>
      <c r="M4145" s="224">
        <v>0</v>
      </c>
      <c r="N4145" s="224">
        <v>0</v>
      </c>
      <c r="O4145" s="224">
        <v>0</v>
      </c>
      <c r="P4145" s="199">
        <f t="shared" si="806"/>
        <v>0.16750354074074073</v>
      </c>
      <c r="Q4145" s="233">
        <v>2.7936196</v>
      </c>
      <c r="R4145" s="96">
        <v>2.5977291</v>
      </c>
      <c r="S4145" s="96">
        <v>0.16051840000000001</v>
      </c>
      <c r="T4145" s="96">
        <v>8.2135000000000002E-6</v>
      </c>
      <c r="U4145" s="96">
        <v>5.1387999999999998E-3</v>
      </c>
      <c r="V4145" s="96">
        <v>1.2561250000000001E-3</v>
      </c>
      <c r="W4145" s="96">
        <v>2.8969000000000002E-2</v>
      </c>
      <c r="X4145" s="241">
        <f t="shared" si="802"/>
        <v>1.5943047297433802E-2</v>
      </c>
      <c r="Y4145" s="241">
        <f t="shared" si="803"/>
        <v>6.0706595775300003E-3</v>
      </c>
      <c r="Z4145" s="241">
        <f t="shared" si="804"/>
        <v>3.3743604700037992E-3</v>
      </c>
      <c r="AA4145" s="241">
        <f t="shared" si="805"/>
        <v>6.4980272499E-3</v>
      </c>
      <c r="AB4145" s="258">
        <v>4.6430951999999999E-3</v>
      </c>
      <c r="AC4145" s="258">
        <v>1.3823835E-6</v>
      </c>
      <c r="AD4145" s="258">
        <v>2.7220895999999998E-4</v>
      </c>
      <c r="AE4145" s="258">
        <v>5.9721823000000003E-7</v>
      </c>
      <c r="AF4145" s="258">
        <v>1.1482265E-3</v>
      </c>
      <c r="AG4145" s="258">
        <v>5.1493157999999997E-6</v>
      </c>
      <c r="AH4145" s="258">
        <v>3.0389261E-3</v>
      </c>
      <c r="AI4145" s="258">
        <v>6.6991642999999998E-6</v>
      </c>
      <c r="AJ4145" s="258">
        <v>1.5023434000000001E-6</v>
      </c>
      <c r="AK4145" s="258">
        <v>8.3481682999999997E-6</v>
      </c>
      <c r="AL4145" s="258">
        <v>2.5034622000000001E-7</v>
      </c>
      <c r="AM4145" s="258">
        <v>9.3778380000000001E-10</v>
      </c>
      <c r="AN4145" s="258">
        <v>1.6894019E-5</v>
      </c>
      <c r="AO4145" s="258">
        <v>9.0129781E-5</v>
      </c>
      <c r="AP4145" s="258">
        <v>2.1160961E-4</v>
      </c>
      <c r="AQ4145" s="258">
        <v>3.6753498999999999E-6</v>
      </c>
      <c r="AR4145" s="258">
        <v>6.4943518999999996E-3</v>
      </c>
      <c r="AT4145" s="193"/>
      <c r="AU4145" s="193"/>
      <c r="AV4145" s="193"/>
      <c r="AW4145" s="193"/>
      <c r="AX4145" s="193"/>
      <c r="AY4145" s="193"/>
      <c r="AZ4145" s="193"/>
      <c r="BA4145" s="193"/>
      <c r="BB4145" s="193"/>
      <c r="BC4145" s="193"/>
      <c r="BD4145" s="193"/>
      <c r="BE4145" s="315"/>
      <c r="BF4145" s="315"/>
      <c r="BG4145" s="315"/>
      <c r="BH4145" s="315"/>
      <c r="BI4145" s="315"/>
      <c r="BJ4145" s="315"/>
      <c r="BK4145" s="315"/>
    </row>
    <row r="4146" spans="1:63" x14ac:dyDescent="0.25">
      <c r="A4146" s="9"/>
      <c r="B4146" s="124" t="s">
        <v>3966</v>
      </c>
      <c r="C4146" s="25" t="s">
        <v>5734</v>
      </c>
      <c r="D4146" s="224">
        <v>4.2072981000000002E-2</v>
      </c>
      <c r="E4146" s="224">
        <v>2.6170545999999999E-2</v>
      </c>
      <c r="F4146" s="224">
        <v>1.0223736000000001E-2</v>
      </c>
      <c r="G4146" s="224">
        <v>2.2672362000000001E-4</v>
      </c>
      <c r="H4146" s="224">
        <v>2.3217347000000001E-4</v>
      </c>
      <c r="I4146" s="224">
        <v>1.848632E-3</v>
      </c>
      <c r="J4146" s="224">
        <v>2.0247860000000002E-3</v>
      </c>
      <c r="K4146" s="224">
        <v>1.1515416E-5</v>
      </c>
      <c r="L4146" s="224">
        <v>1.3348683E-3</v>
      </c>
      <c r="M4146" s="224">
        <v>0</v>
      </c>
      <c r="N4146" s="224">
        <v>0</v>
      </c>
      <c r="O4146" s="224">
        <v>0</v>
      </c>
      <c r="P4146" s="199">
        <f t="shared" si="806"/>
        <v>0.19385589629629629</v>
      </c>
      <c r="Q4146" s="233">
        <v>3.2668458999999999</v>
      </c>
      <c r="R4146" s="96">
        <v>3.0577287000000002</v>
      </c>
      <c r="S4146" s="96">
        <v>0.1714832</v>
      </c>
      <c r="T4146" s="96">
        <v>8.7226000000000001E-6</v>
      </c>
      <c r="U4146" s="96">
        <v>5.5098999999999999E-3</v>
      </c>
      <c r="V4146" s="96">
        <v>1.38638E-3</v>
      </c>
      <c r="W4146" s="96">
        <v>3.0728999999999999E-2</v>
      </c>
      <c r="X4146" s="241">
        <f t="shared" si="802"/>
        <v>1.9812335912444339E-2</v>
      </c>
      <c r="Y4146" s="241">
        <f t="shared" si="803"/>
        <v>8.2654946287999999E-3</v>
      </c>
      <c r="Z4146" s="241">
        <f t="shared" si="804"/>
        <v>3.8985009237443406E-3</v>
      </c>
      <c r="AA4146" s="241">
        <f t="shared" si="805"/>
        <v>7.6483403598999996E-3</v>
      </c>
      <c r="AB4146" s="241">
        <v>5.3735932000000004E-3</v>
      </c>
      <c r="AC4146" s="258">
        <v>1.6406215000000001E-6</v>
      </c>
      <c r="AD4146" s="241">
        <v>3.0270307000000002E-4</v>
      </c>
      <c r="AE4146" s="241">
        <v>1.5145920000000001E-6</v>
      </c>
      <c r="AF4146" s="241">
        <v>2.5805394999999999E-3</v>
      </c>
      <c r="AG4146" s="241">
        <v>5.5036452999999997E-6</v>
      </c>
      <c r="AH4146" s="241">
        <v>3.5170599000000002E-3</v>
      </c>
      <c r="AI4146" s="241">
        <v>1.492863E-5</v>
      </c>
      <c r="AJ4146" s="241">
        <v>1.6397524000000001E-6</v>
      </c>
      <c r="AK4146" s="241">
        <v>6.9571758000000004E-6</v>
      </c>
      <c r="AL4146" s="241">
        <v>2.748771E-7</v>
      </c>
      <c r="AM4146" s="241">
        <v>9.0844434000000002E-10</v>
      </c>
      <c r="AN4146" s="241">
        <v>1.8160198000000001E-5</v>
      </c>
      <c r="AO4146" s="241">
        <v>9.1520672000000003E-5</v>
      </c>
      <c r="AP4146" s="241">
        <v>2.4795881000000002E-4</v>
      </c>
      <c r="AQ4146" s="241">
        <v>4.0811598999999998E-6</v>
      </c>
      <c r="AR4146" s="241">
        <v>7.6442591999999997E-3</v>
      </c>
      <c r="AT4146" s="193"/>
      <c r="AU4146" s="193"/>
      <c r="AV4146" s="193"/>
      <c r="AW4146" s="193"/>
      <c r="AX4146" s="193"/>
      <c r="AY4146" s="193"/>
      <c r="AZ4146" s="193"/>
      <c r="BA4146" s="193"/>
      <c r="BB4146" s="193"/>
      <c r="BC4146" s="193"/>
      <c r="BD4146" s="193"/>
      <c r="BE4146" s="315"/>
      <c r="BF4146" s="315"/>
      <c r="BG4146" s="315"/>
      <c r="BH4146" s="315"/>
      <c r="BI4146" s="315"/>
      <c r="BJ4146" s="315"/>
      <c r="BK4146" s="315"/>
    </row>
    <row r="4147" spans="1:63" x14ac:dyDescent="0.25">
      <c r="A4147" s="9"/>
      <c r="B4147" s="124" t="s">
        <v>3966</v>
      </c>
      <c r="C4147" s="25" t="s">
        <v>5735</v>
      </c>
      <c r="D4147" s="224">
        <v>5.2339563999999998E-2</v>
      </c>
      <c r="E4147" s="224">
        <v>1.8771254000000001E-2</v>
      </c>
      <c r="F4147" s="224">
        <v>1.7259792999999999E-2</v>
      </c>
      <c r="G4147" s="224">
        <v>2.1189236999999998E-3</v>
      </c>
      <c r="H4147" s="224">
        <v>1.4606351000000001E-4</v>
      </c>
      <c r="I4147" s="224">
        <v>1.769374E-3</v>
      </c>
      <c r="J4147" s="224">
        <v>1.0105504E-2</v>
      </c>
      <c r="K4147" s="224">
        <v>1.3348264E-5</v>
      </c>
      <c r="L4147" s="224">
        <v>2.1553032E-3</v>
      </c>
      <c r="M4147" s="224">
        <v>0</v>
      </c>
      <c r="N4147" s="224">
        <v>0</v>
      </c>
      <c r="O4147" s="224">
        <v>0</v>
      </c>
      <c r="P4147" s="199">
        <f t="shared" si="806"/>
        <v>0.13904632592592592</v>
      </c>
      <c r="Q4147" s="233">
        <v>4.2839415000000001</v>
      </c>
      <c r="R4147" s="96">
        <v>1.6398045999999999</v>
      </c>
      <c r="S4147" s="96">
        <v>0.31502239999999998</v>
      </c>
      <c r="T4147" s="96">
        <v>1.5875E-5</v>
      </c>
      <c r="U4147" s="96">
        <v>2.2662</v>
      </c>
      <c r="V4147" s="96">
        <v>1.7975829999999999E-3</v>
      </c>
      <c r="W4147" s="96">
        <v>6.1101000000000003E-2</v>
      </c>
      <c r="X4147" s="241">
        <f t="shared" si="802"/>
        <v>2.8530160625759499E-2</v>
      </c>
      <c r="Y4147" s="241">
        <f t="shared" si="803"/>
        <v>7.7161359671000006E-3</v>
      </c>
      <c r="Z4147" s="241">
        <f t="shared" si="804"/>
        <v>1.67038962319595E-2</v>
      </c>
      <c r="AA4147" s="241">
        <f t="shared" si="805"/>
        <v>4.1101284267000002E-3</v>
      </c>
      <c r="AB4147" s="241">
        <v>3.8523876999999999E-3</v>
      </c>
      <c r="AC4147" s="258">
        <v>1.0071385E-6</v>
      </c>
      <c r="AD4147" s="241">
        <v>4.2007053999999999E-4</v>
      </c>
      <c r="AE4147" s="241">
        <v>1.4541645999999999E-6</v>
      </c>
      <c r="AF4147" s="241">
        <v>3.4310005000000002E-3</v>
      </c>
      <c r="AG4147" s="241">
        <v>1.0215924000000001E-5</v>
      </c>
      <c r="AH4147" s="241">
        <v>2.5206070999999998E-3</v>
      </c>
      <c r="AI4147" s="241">
        <v>3.1144557000000002E-5</v>
      </c>
      <c r="AJ4147" s="241">
        <v>4.3243205999999996E-6</v>
      </c>
      <c r="AK4147" s="241">
        <v>2.0546622000000001E-3</v>
      </c>
      <c r="AL4147" s="241">
        <v>1.2393946E-6</v>
      </c>
      <c r="AM4147" s="241">
        <v>1.3497594999999999E-9</v>
      </c>
      <c r="AN4147" s="241">
        <v>1.1675457E-2</v>
      </c>
      <c r="AO4147" s="241">
        <v>2.9532906000000002E-4</v>
      </c>
      <c r="AP4147" s="241">
        <v>1.2113124999999999E-4</v>
      </c>
      <c r="AQ4147" s="241">
        <v>6.0084266999999998E-6</v>
      </c>
      <c r="AR4147" s="241">
        <v>4.1041200000000002E-3</v>
      </c>
      <c r="AT4147" s="193"/>
      <c r="AU4147" s="193"/>
      <c r="AV4147" s="193"/>
      <c r="AW4147" s="193"/>
      <c r="AX4147" s="193"/>
      <c r="AY4147" s="193"/>
      <c r="AZ4147" s="193"/>
      <c r="BA4147" s="193"/>
      <c r="BB4147" s="193"/>
      <c r="BC4147" s="193"/>
      <c r="BD4147" s="193"/>
      <c r="BE4147" s="315"/>
      <c r="BF4147" s="315"/>
      <c r="BG4147" s="315"/>
      <c r="BH4147" s="315"/>
      <c r="BI4147" s="315"/>
      <c r="BJ4147" s="315"/>
      <c r="BK4147" s="315"/>
    </row>
    <row r="4148" spans="1:63" x14ac:dyDescent="0.25">
      <c r="A4148" s="9"/>
      <c r="B4148" s="124" t="s">
        <v>3966</v>
      </c>
      <c r="C4148" s="5" t="s">
        <v>5736</v>
      </c>
      <c r="D4148" s="225">
        <v>5.5180655000000002E-2</v>
      </c>
      <c r="E4148" s="225">
        <v>3.4665524000000003E-2</v>
      </c>
      <c r="F4148" s="225">
        <v>1.2815521E-2</v>
      </c>
      <c r="G4148" s="225">
        <v>3.5857449000000001E-4</v>
      </c>
      <c r="H4148" s="225">
        <v>2.3951743999999999E-4</v>
      </c>
      <c r="I4148" s="225">
        <v>2.6369725000000002E-3</v>
      </c>
      <c r="J4148" s="225">
        <v>2.4515863000000001E-3</v>
      </c>
      <c r="K4148" s="225">
        <v>1.6887543000000001E-5</v>
      </c>
      <c r="L4148" s="225">
        <v>1.9960711999999999E-3</v>
      </c>
      <c r="M4148" s="225">
        <v>0</v>
      </c>
      <c r="N4148" s="225">
        <v>0</v>
      </c>
      <c r="O4148" s="225">
        <v>0</v>
      </c>
      <c r="P4148" s="199">
        <f t="shared" si="806"/>
        <v>0.25678165925925928</v>
      </c>
      <c r="Q4148" s="233">
        <v>4.4688968999999998</v>
      </c>
      <c r="R4148" s="96">
        <v>3.9747197000000001</v>
      </c>
      <c r="S4148" s="96">
        <v>0.40784239999999999</v>
      </c>
      <c r="T4148" s="96">
        <v>1.2123000000000001E-5</v>
      </c>
      <c r="U4148" s="96">
        <v>1.0172E-2</v>
      </c>
      <c r="V4148" s="96">
        <v>2.4626740000000002E-3</v>
      </c>
      <c r="W4148" s="96">
        <v>7.3688000000000003E-2</v>
      </c>
      <c r="X4148" s="241">
        <f t="shared" si="802"/>
        <v>2.6261037059105201E-2</v>
      </c>
      <c r="Y4148" s="241">
        <f t="shared" si="803"/>
        <v>1.0980469906500001E-2</v>
      </c>
      <c r="Z4148" s="241">
        <f t="shared" si="804"/>
        <v>5.3373816180051995E-3</v>
      </c>
      <c r="AA4148" s="241">
        <f t="shared" si="805"/>
        <v>9.9431855345999999E-3</v>
      </c>
      <c r="AB4148" s="241">
        <v>7.1177558999999998E-3</v>
      </c>
      <c r="AC4148" s="258">
        <v>2.1017098000000001E-6</v>
      </c>
      <c r="AD4148" s="241">
        <v>4.7891927000000002E-4</v>
      </c>
      <c r="AE4148" s="241">
        <v>1.9009117E-6</v>
      </c>
      <c r="AF4148" s="241">
        <v>3.3665851000000001E-3</v>
      </c>
      <c r="AG4148" s="241">
        <v>1.3207015E-5</v>
      </c>
      <c r="AH4148" s="241">
        <v>4.6585430999999998E-3</v>
      </c>
      <c r="AI4148" s="241">
        <v>1.8802163999999999E-5</v>
      </c>
      <c r="AJ4148" s="241">
        <v>2.6982619999999999E-6</v>
      </c>
      <c r="AK4148" s="241">
        <v>1.5301019E-5</v>
      </c>
      <c r="AL4148" s="241">
        <v>4.2221522E-7</v>
      </c>
      <c r="AM4148" s="241">
        <v>1.7097852000000001E-9</v>
      </c>
      <c r="AN4148" s="241">
        <v>3.0866598000000001E-5</v>
      </c>
      <c r="AO4148" s="241">
        <v>2.8206107E-4</v>
      </c>
      <c r="AP4148" s="241">
        <v>3.2868547999999998E-4</v>
      </c>
      <c r="AQ4148" s="241">
        <v>5.9086345999999998E-6</v>
      </c>
      <c r="AR4148" s="241">
        <v>9.9372769E-3</v>
      </c>
      <c r="AT4148" s="193"/>
      <c r="AU4148" s="193"/>
      <c r="AV4148" s="193"/>
      <c r="AW4148" s="193"/>
      <c r="AX4148" s="193"/>
      <c r="AY4148" s="193"/>
      <c r="AZ4148" s="193"/>
      <c r="BA4148" s="193"/>
      <c r="BB4148" s="193"/>
      <c r="BC4148" s="193"/>
      <c r="BD4148" s="193"/>
      <c r="BE4148" s="315"/>
      <c r="BF4148" s="315"/>
      <c r="BG4148" s="315"/>
      <c r="BH4148" s="315"/>
      <c r="BI4148" s="315"/>
      <c r="BJ4148" s="315"/>
      <c r="BK4148" s="315"/>
    </row>
    <row r="4149" spans="1:63" x14ac:dyDescent="0.25">
      <c r="A4149" s="9"/>
      <c r="B4149" s="124" t="s">
        <v>3966</v>
      </c>
      <c r="C4149" s="25" t="s">
        <v>5737</v>
      </c>
      <c r="D4149" s="224">
        <v>6.1517492999999999E-2</v>
      </c>
      <c r="E4149" s="224">
        <v>3.7618130999999999E-2</v>
      </c>
      <c r="F4149" s="224">
        <v>1.5040652999999999E-2</v>
      </c>
      <c r="G4149" s="224">
        <v>3.1288699999999997E-4</v>
      </c>
      <c r="H4149" s="224">
        <v>3.6661578999999997E-4</v>
      </c>
      <c r="I4149" s="224">
        <v>2.8573544E-3</v>
      </c>
      <c r="J4149" s="224">
        <v>3.6616458000000001E-3</v>
      </c>
      <c r="K4149" s="224">
        <v>1.4833126E-5</v>
      </c>
      <c r="L4149" s="224">
        <v>1.6453727E-3</v>
      </c>
      <c r="M4149" s="224">
        <v>0</v>
      </c>
      <c r="N4149" s="224">
        <v>0</v>
      </c>
      <c r="O4149" s="224">
        <v>0</v>
      </c>
      <c r="P4149" s="199">
        <f t="shared" si="806"/>
        <v>0.27865282222222221</v>
      </c>
      <c r="Q4149" s="233">
        <v>4.6452777999999997</v>
      </c>
      <c r="R4149" s="96">
        <v>4.3058066999999998</v>
      </c>
      <c r="S4149" s="96">
        <v>0.27970319999999999</v>
      </c>
      <c r="T4149" s="96">
        <v>1.0825000000000001E-5</v>
      </c>
      <c r="U4149" s="96">
        <v>8.0578000000000004E-3</v>
      </c>
      <c r="V4149" s="96">
        <v>2.0483020000000001E-3</v>
      </c>
      <c r="W4149" s="96">
        <v>4.9651000000000001E-2</v>
      </c>
      <c r="X4149" s="241">
        <f t="shared" si="802"/>
        <v>2.8388664271875599E-2</v>
      </c>
      <c r="Y4149" s="241">
        <f t="shared" si="803"/>
        <v>1.19823496881E-2</v>
      </c>
      <c r="Z4149" s="241">
        <f t="shared" si="804"/>
        <v>5.6369789385755991E-3</v>
      </c>
      <c r="AA4149" s="241">
        <f t="shared" si="805"/>
        <v>1.0769335645199999E-2</v>
      </c>
      <c r="AB4149" s="241">
        <v>7.7241094E-3</v>
      </c>
      <c r="AC4149" s="258">
        <v>2.3070379999999999E-6</v>
      </c>
      <c r="AD4149" s="241">
        <v>4.1695540000000002E-4</v>
      </c>
      <c r="AE4149" s="241">
        <v>2.2371128999999999E-6</v>
      </c>
      <c r="AF4149" s="241">
        <v>3.8277173000000001E-3</v>
      </c>
      <c r="AG4149" s="241">
        <v>9.0234372000000001E-6</v>
      </c>
      <c r="AH4149" s="241">
        <v>5.0554796999999997E-3</v>
      </c>
      <c r="AI4149" s="241">
        <v>2.1942002E-5</v>
      </c>
      <c r="AJ4149" s="241">
        <v>2.2401326E-6</v>
      </c>
      <c r="AK4149" s="241">
        <v>1.1258417E-5</v>
      </c>
      <c r="AL4149" s="241">
        <v>3.7013705999999998E-7</v>
      </c>
      <c r="AM4149" s="241">
        <v>1.2559156E-9</v>
      </c>
      <c r="AN4149" s="241">
        <v>2.5016934000000001E-5</v>
      </c>
      <c r="AO4149" s="241">
        <v>1.6739361E-4</v>
      </c>
      <c r="AP4149" s="241">
        <v>3.5327675000000001E-4</v>
      </c>
      <c r="AQ4149" s="241">
        <v>4.9406452000000002E-6</v>
      </c>
      <c r="AR4149" s="241">
        <v>1.0764395E-2</v>
      </c>
      <c r="AT4149" s="193"/>
      <c r="AU4149" s="193"/>
      <c r="AV4149" s="193"/>
      <c r="AW4149" s="193"/>
      <c r="AX4149" s="193"/>
      <c r="AY4149" s="193"/>
      <c r="AZ4149" s="193"/>
      <c r="BA4149" s="193"/>
      <c r="BB4149" s="193"/>
      <c r="BC4149" s="193"/>
      <c r="BD4149" s="193"/>
      <c r="BE4149" s="315"/>
      <c r="BF4149" s="315"/>
      <c r="BG4149" s="315"/>
      <c r="BH4149" s="315"/>
      <c r="BI4149" s="315"/>
      <c r="BJ4149" s="315"/>
      <c r="BK4149" s="315"/>
    </row>
    <row r="4150" spans="1:63" x14ac:dyDescent="0.25">
      <c r="A4150" s="9"/>
      <c r="B4150" s="124" t="s">
        <v>3966</v>
      </c>
      <c r="C4150" s="5" t="s">
        <v>5738</v>
      </c>
      <c r="D4150" s="225">
        <v>9.9848998999999994E-2</v>
      </c>
      <c r="E4150" s="225">
        <v>6.5338289999999993E-2</v>
      </c>
      <c r="F4150" s="225">
        <v>2.0049375000000001E-2</v>
      </c>
      <c r="G4150" s="225">
        <v>7.0386999000000003E-4</v>
      </c>
      <c r="H4150" s="225">
        <v>4.1092925000000001E-4</v>
      </c>
      <c r="I4150" s="225">
        <v>4.0548104999999996E-3</v>
      </c>
      <c r="J4150" s="225">
        <v>5.3244277999999999E-3</v>
      </c>
      <c r="K4150" s="225">
        <v>3.3480489000000002E-5</v>
      </c>
      <c r="L4150" s="225">
        <v>3.9338156000000004E-3</v>
      </c>
      <c r="M4150" s="225">
        <v>0</v>
      </c>
      <c r="N4150" s="225">
        <v>0</v>
      </c>
      <c r="O4150" s="225">
        <v>0</v>
      </c>
      <c r="P4150" s="199">
        <f t="shared" si="806"/>
        <v>0.48398733333333327</v>
      </c>
      <c r="Q4150" s="233">
        <v>8.2244764999999997</v>
      </c>
      <c r="R4150" s="96">
        <v>7.3471026999999998</v>
      </c>
      <c r="S4150" s="96">
        <v>0.72167199999999998</v>
      </c>
      <c r="T4150" s="96">
        <v>2.5897999999999998E-5</v>
      </c>
      <c r="U4150" s="96">
        <v>2.0183E-2</v>
      </c>
      <c r="V4150" s="96">
        <v>4.6929399999999996E-3</v>
      </c>
      <c r="W4150" s="96">
        <v>0.1308</v>
      </c>
      <c r="X4150" s="241">
        <f t="shared" si="802"/>
        <v>4.8145618157542008E-2</v>
      </c>
      <c r="Y4150" s="241">
        <f t="shared" si="803"/>
        <v>1.9773202571100001E-2</v>
      </c>
      <c r="Z4150" s="241">
        <f t="shared" si="804"/>
        <v>9.9917635974420011E-3</v>
      </c>
      <c r="AA4150" s="241">
        <f t="shared" si="805"/>
        <v>1.8380651989000001E-2</v>
      </c>
      <c r="AB4150" s="241">
        <v>1.3415643999999999E-2</v>
      </c>
      <c r="AC4150" s="258">
        <v>3.8283853000000001E-6</v>
      </c>
      <c r="AD4150" s="241">
        <v>9.6993939000000003E-4</v>
      </c>
      <c r="AE4150" s="241">
        <v>2.8295488000000002E-6</v>
      </c>
      <c r="AF4150" s="241">
        <v>5.3576774000000001E-3</v>
      </c>
      <c r="AG4150" s="241">
        <v>2.3283847000000001E-5</v>
      </c>
      <c r="AH4150" s="241">
        <v>8.7804450999999992E-3</v>
      </c>
      <c r="AI4150" s="241">
        <v>2.9691035E-5</v>
      </c>
      <c r="AJ4150" s="241">
        <v>5.3365472999999997E-6</v>
      </c>
      <c r="AK4150" s="241">
        <v>3.2751155999999999E-5</v>
      </c>
      <c r="AL4150" s="241">
        <v>8.4070268000000004E-7</v>
      </c>
      <c r="AM4150" s="241">
        <v>3.5254620000000002E-9</v>
      </c>
      <c r="AN4150" s="241">
        <v>6.3134551000000003E-5</v>
      </c>
      <c r="AO4150" s="241">
        <v>4.7127767000000001E-4</v>
      </c>
      <c r="AP4150" s="241">
        <v>6.0828331E-4</v>
      </c>
      <c r="AQ4150" s="241">
        <v>1.1712988999999999E-5</v>
      </c>
      <c r="AR4150" s="241">
        <v>1.8368939000000001E-2</v>
      </c>
      <c r="AT4150" s="193"/>
      <c r="AU4150" s="193"/>
      <c r="AV4150" s="193"/>
      <c r="AW4150" s="193"/>
      <c r="AX4150" s="193"/>
      <c r="AY4150" s="193"/>
      <c r="AZ4150" s="193"/>
      <c r="BA4150" s="193"/>
      <c r="BB4150" s="193"/>
      <c r="BC4150" s="193"/>
      <c r="BD4150" s="193"/>
      <c r="BE4150" s="315"/>
      <c r="BF4150" s="315"/>
      <c r="BG4150" s="315"/>
      <c r="BH4150" s="315"/>
      <c r="BI4150" s="315"/>
      <c r="BJ4150" s="315"/>
      <c r="BK4150" s="315"/>
    </row>
    <row r="4151" spans="1:63" x14ac:dyDescent="0.25">
      <c r="A4151" s="9"/>
      <c r="B4151" s="124" t="s">
        <v>3966</v>
      </c>
      <c r="C4151" s="5" t="s">
        <v>5739</v>
      </c>
      <c r="D4151" s="225">
        <v>9.1342303999999999E-2</v>
      </c>
      <c r="E4151" s="225">
        <v>6.3180387000000005E-2</v>
      </c>
      <c r="F4151" s="225">
        <v>1.5180292E-2</v>
      </c>
      <c r="G4151" s="225">
        <v>6.9638323999999998E-4</v>
      </c>
      <c r="H4151" s="225">
        <v>2.7296211999999997E-4</v>
      </c>
      <c r="I4151" s="225">
        <v>2.7670321E-3</v>
      </c>
      <c r="J4151" s="225">
        <v>5.2878163000000004E-3</v>
      </c>
      <c r="K4151" s="225">
        <v>3.3258986000000003E-5</v>
      </c>
      <c r="L4151" s="225">
        <v>3.9241722999999997E-3</v>
      </c>
      <c r="M4151" s="225">
        <v>0</v>
      </c>
      <c r="N4151" s="225">
        <v>0</v>
      </c>
      <c r="O4151" s="225">
        <v>0</v>
      </c>
      <c r="P4151" s="199">
        <f t="shared" si="806"/>
        <v>0.46800286666666668</v>
      </c>
      <c r="Q4151" s="233">
        <v>7.9968009000000002</v>
      </c>
      <c r="R4151" s="96">
        <v>7.1229417000000002</v>
      </c>
      <c r="S4151" s="96">
        <v>0.71870400000000001</v>
      </c>
      <c r="T4151" s="96">
        <v>2.5652000000000001E-5</v>
      </c>
      <c r="U4151" s="96">
        <v>2.0074000000000002E-2</v>
      </c>
      <c r="V4151" s="96">
        <v>4.6455000000000003E-3</v>
      </c>
      <c r="W4151" s="96">
        <v>0.13041</v>
      </c>
      <c r="X4151" s="241">
        <f t="shared" si="802"/>
        <v>4.5539339585641596E-2</v>
      </c>
      <c r="Y4151" s="241">
        <f t="shared" si="803"/>
        <v>1.8044508563400001E-2</v>
      </c>
      <c r="Z4151" s="241">
        <f t="shared" si="804"/>
        <v>9.6745195982415964E-3</v>
      </c>
      <c r="AA4151" s="241">
        <f t="shared" si="805"/>
        <v>1.7820311424E-2</v>
      </c>
      <c r="AB4151" s="241">
        <v>1.2972556E-2</v>
      </c>
      <c r="AC4151" s="258">
        <v>3.7048615E-6</v>
      </c>
      <c r="AD4151" s="241">
        <v>9.6371493000000003E-4</v>
      </c>
      <c r="AE4151" s="241">
        <v>2.0203439E-6</v>
      </c>
      <c r="AF4151" s="241">
        <v>4.0793234999999999E-3</v>
      </c>
      <c r="AG4151" s="241">
        <v>2.3188928000000001E-5</v>
      </c>
      <c r="AH4151" s="241">
        <v>8.4904488999999993E-3</v>
      </c>
      <c r="AI4151" s="241">
        <v>2.2805624E-5</v>
      </c>
      <c r="AJ4151" s="241">
        <v>5.3005701000000001E-6</v>
      </c>
      <c r="AK4151" s="241">
        <v>3.2416604000000002E-5</v>
      </c>
      <c r="AL4151" s="241">
        <v>8.3335896000000003E-7</v>
      </c>
      <c r="AM4151" s="241">
        <v>3.5001815999999999E-9</v>
      </c>
      <c r="AN4151" s="241">
        <v>6.2905531000000001E-5</v>
      </c>
      <c r="AO4151" s="241">
        <v>4.7019491E-4</v>
      </c>
      <c r="AP4151" s="241">
        <v>5.8961059999999995E-4</v>
      </c>
      <c r="AQ4151" s="241">
        <v>1.1686423999999999E-5</v>
      </c>
      <c r="AR4151" s="241">
        <v>1.7808625000000002E-2</v>
      </c>
      <c r="AT4151" s="193"/>
      <c r="AU4151" s="193"/>
      <c r="AV4151" s="193"/>
      <c r="AW4151" s="193"/>
      <c r="AX4151" s="193"/>
      <c r="AY4151" s="193"/>
      <c r="AZ4151" s="193"/>
      <c r="BA4151" s="193"/>
      <c r="BB4151" s="193"/>
      <c r="BC4151" s="193"/>
      <c r="BD4151" s="193"/>
      <c r="BE4151" s="315"/>
      <c r="BF4151" s="315"/>
      <c r="BG4151" s="315"/>
      <c r="BH4151" s="315"/>
      <c r="BI4151" s="315"/>
      <c r="BJ4151" s="315"/>
      <c r="BK4151" s="315"/>
    </row>
    <row r="4152" spans="1:63" x14ac:dyDescent="0.25">
      <c r="A4152" s="9"/>
      <c r="B4152" s="124" t="s">
        <v>3966</v>
      </c>
      <c r="C4152" s="5" t="s">
        <v>5740</v>
      </c>
      <c r="D4152" s="225">
        <v>8.8623283999999997E-2</v>
      </c>
      <c r="E4152" s="225">
        <v>6.3818871999999999E-2</v>
      </c>
      <c r="F4152" s="225">
        <v>1.1802717000000001E-2</v>
      </c>
      <c r="G4152" s="225">
        <v>6.9868328000000004E-4</v>
      </c>
      <c r="H4152" s="225">
        <v>2.7430636000000001E-4</v>
      </c>
      <c r="I4152" s="225">
        <v>2.7691908000000002E-3</v>
      </c>
      <c r="J4152" s="225">
        <v>5.2990444000000003E-3</v>
      </c>
      <c r="K4152" s="225">
        <v>3.3327071999999998E-5</v>
      </c>
      <c r="L4152" s="225">
        <v>3.9271430999999997E-3</v>
      </c>
      <c r="M4152" s="225">
        <v>0</v>
      </c>
      <c r="N4152" s="225">
        <v>0</v>
      </c>
      <c r="O4152" s="225">
        <v>0</v>
      </c>
      <c r="P4152" s="199">
        <f t="shared" si="806"/>
        <v>0.47273238518518512</v>
      </c>
      <c r="Q4152" s="233">
        <v>8.0663648000000006</v>
      </c>
      <c r="R4152" s="96">
        <v>7.1914410999999996</v>
      </c>
      <c r="S4152" s="96">
        <v>0.71960000000000002</v>
      </c>
      <c r="T4152" s="96">
        <v>2.5728000000000002E-5</v>
      </c>
      <c r="U4152" s="96">
        <v>2.0108000000000001E-2</v>
      </c>
      <c r="V4152" s="96">
        <v>4.6600299999999999E-3</v>
      </c>
      <c r="W4152" s="96">
        <v>0.13053000000000001</v>
      </c>
      <c r="X4152" s="241">
        <f t="shared" si="802"/>
        <v>4.5205009043640103E-2</v>
      </c>
      <c r="Y4152" s="241">
        <f t="shared" si="803"/>
        <v>1.7451643474900001E-2</v>
      </c>
      <c r="Z4152" s="241">
        <f t="shared" si="804"/>
        <v>9.7618248627400987E-3</v>
      </c>
      <c r="AA4152" s="241">
        <f t="shared" si="805"/>
        <v>1.7991540706000002E-2</v>
      </c>
      <c r="AB4152" s="241">
        <v>1.3103659E-2</v>
      </c>
      <c r="AC4152" s="258">
        <v>3.7426836999999999E-6</v>
      </c>
      <c r="AD4152" s="241">
        <v>9.6561225E-4</v>
      </c>
      <c r="AE4152" s="241">
        <v>1.5246251999999999E-6</v>
      </c>
      <c r="AF4152" s="241">
        <v>3.3538870999999999E-3</v>
      </c>
      <c r="AG4152" s="241">
        <v>2.3217816E-5</v>
      </c>
      <c r="AH4152" s="241">
        <v>8.5762588000000001E-3</v>
      </c>
      <c r="AI4152" s="241">
        <v>1.8063968000000001E-5</v>
      </c>
      <c r="AJ4152" s="241">
        <v>5.3116461E-6</v>
      </c>
      <c r="AK4152" s="241">
        <v>3.2519131999999999E-5</v>
      </c>
      <c r="AL4152" s="241">
        <v>8.3560771000000001E-7</v>
      </c>
      <c r="AM4152" s="241">
        <v>3.5079300999999999E-9</v>
      </c>
      <c r="AN4152" s="241">
        <v>6.2976730999999994E-5</v>
      </c>
      <c r="AO4152" s="241">
        <v>4.7052733000000003E-4</v>
      </c>
      <c r="AP4152" s="241">
        <v>5.9532813999999999E-4</v>
      </c>
      <c r="AQ4152" s="241">
        <v>1.1694706E-5</v>
      </c>
      <c r="AR4152" s="241">
        <v>1.7979846000000001E-2</v>
      </c>
      <c r="AT4152" s="193"/>
      <c r="AU4152" s="193"/>
      <c r="AV4152" s="193"/>
      <c r="AW4152" s="193"/>
      <c r="AX4152" s="193"/>
      <c r="AY4152" s="193"/>
      <c r="AZ4152" s="193"/>
      <c r="BA4152" s="193"/>
      <c r="BB4152" s="193"/>
      <c r="BC4152" s="193"/>
      <c r="BD4152" s="193"/>
      <c r="BE4152" s="315"/>
      <c r="BF4152" s="315"/>
      <c r="BG4152" s="315"/>
      <c r="BH4152" s="315"/>
      <c r="BI4152" s="315"/>
      <c r="BJ4152" s="315"/>
      <c r="BK4152" s="315"/>
    </row>
    <row r="4153" spans="1:63" x14ac:dyDescent="0.25">
      <c r="A4153" s="9"/>
      <c r="B4153" s="124" t="s">
        <v>3966</v>
      </c>
      <c r="C4153" s="5" t="s">
        <v>5741</v>
      </c>
      <c r="D4153" s="225">
        <v>4.8134863E-2</v>
      </c>
      <c r="E4153" s="225">
        <v>3.2136979000000003E-2</v>
      </c>
      <c r="F4153" s="225">
        <v>1.0860788E-2</v>
      </c>
      <c r="G4153" s="225">
        <v>2.6921224999999999E-4</v>
      </c>
      <c r="H4153" s="225">
        <v>2.0700455E-4</v>
      </c>
      <c r="I4153" s="225">
        <v>1.3928769E-3</v>
      </c>
      <c r="J4153" s="225">
        <v>1.8437451E-3</v>
      </c>
      <c r="K4153" s="225">
        <v>1.2674572000000001E-5</v>
      </c>
      <c r="L4153" s="225">
        <v>1.4115832E-3</v>
      </c>
      <c r="M4153" s="225">
        <v>0</v>
      </c>
      <c r="N4153" s="225">
        <v>0</v>
      </c>
      <c r="O4153" s="225">
        <v>0</v>
      </c>
      <c r="P4153" s="199">
        <f t="shared" si="806"/>
        <v>0.2380516962962963</v>
      </c>
      <c r="Q4153" s="233">
        <v>3.9297564</v>
      </c>
      <c r="R4153" s="96">
        <v>3.6311330000000002</v>
      </c>
      <c r="S4153" s="96">
        <v>0.24605840000000001</v>
      </c>
      <c r="T4153" s="96">
        <v>9.3763000000000003E-6</v>
      </c>
      <c r="U4153" s="96">
        <v>7.0166999999999998E-3</v>
      </c>
      <c r="V4153" s="96">
        <v>1.769879E-3</v>
      </c>
      <c r="W4153" s="96">
        <v>4.3769000000000002E-2</v>
      </c>
      <c r="X4153" s="241">
        <f t="shared" si="802"/>
        <v>2.3511540989863799E-2</v>
      </c>
      <c r="Y4153" s="241">
        <f t="shared" si="803"/>
        <v>9.6102551056000008E-3</v>
      </c>
      <c r="Z4153" s="241">
        <f t="shared" si="804"/>
        <v>4.8192892596637992E-3</v>
      </c>
      <c r="AA4153" s="241">
        <f t="shared" si="805"/>
        <v>9.0819966246000004E-3</v>
      </c>
      <c r="AB4153" s="241">
        <v>6.5986389999999999E-3</v>
      </c>
      <c r="AC4153" s="258">
        <v>1.9411616000000002E-6</v>
      </c>
      <c r="AD4153" s="241">
        <v>3.4801327E-4</v>
      </c>
      <c r="AE4153" s="241">
        <v>1.5396879E-6</v>
      </c>
      <c r="AF4153" s="241">
        <v>2.6521823E-3</v>
      </c>
      <c r="AG4153" s="241">
        <v>7.9396860999999995E-6</v>
      </c>
      <c r="AH4153" s="241">
        <v>4.3188211999999997E-3</v>
      </c>
      <c r="AI4153" s="241">
        <v>1.5944330000000001E-5</v>
      </c>
      <c r="AJ4153" s="241">
        <v>1.9356164999999999E-6</v>
      </c>
      <c r="AK4153" s="241">
        <v>1.1884955000000001E-5</v>
      </c>
      <c r="AL4153" s="241">
        <v>3.1523367000000002E-7</v>
      </c>
      <c r="AM4153" s="241">
        <v>1.2644938E-9</v>
      </c>
      <c r="AN4153" s="241">
        <v>2.1710709999999999E-5</v>
      </c>
      <c r="AO4153" s="241">
        <v>1.5018713999999999E-4</v>
      </c>
      <c r="AP4153" s="241">
        <v>2.9848880999999998E-4</v>
      </c>
      <c r="AQ4153" s="241">
        <v>4.2288246000000004E-6</v>
      </c>
      <c r="AR4153" s="241">
        <v>9.0777678000000007E-3</v>
      </c>
      <c r="AT4153" s="193"/>
      <c r="AU4153" s="193"/>
      <c r="AV4153" s="193"/>
      <c r="AW4153" s="193"/>
      <c r="AX4153" s="193"/>
      <c r="AY4153" s="193"/>
      <c r="AZ4153" s="193"/>
      <c r="BA4153" s="193"/>
      <c r="BB4153" s="193"/>
      <c r="BC4153" s="193"/>
      <c r="BD4153" s="193"/>
      <c r="BE4153" s="315"/>
      <c r="BF4153" s="315"/>
      <c r="BG4153" s="315"/>
      <c r="BH4153" s="315"/>
      <c r="BI4153" s="315"/>
      <c r="BJ4153" s="315"/>
      <c r="BK4153" s="315"/>
    </row>
    <row r="4154" spans="1:63" x14ac:dyDescent="0.25">
      <c r="A4154" s="9"/>
      <c r="B4154" s="124" t="s">
        <v>3966</v>
      </c>
      <c r="C4154" s="5" t="s">
        <v>5742</v>
      </c>
      <c r="D4154" s="225">
        <v>4.2143958000000002E-2</v>
      </c>
      <c r="E4154" s="225">
        <v>2.9871182E-2</v>
      </c>
      <c r="F4154" s="225">
        <v>7.5837593999999999E-3</v>
      </c>
      <c r="G4154" s="225">
        <v>2.6118837999999998E-4</v>
      </c>
      <c r="H4154" s="225">
        <v>1.1735096000000001E-4</v>
      </c>
      <c r="I4154" s="225">
        <v>1.0922948E-3</v>
      </c>
      <c r="J4154" s="225">
        <v>1.8044993999999999E-3</v>
      </c>
      <c r="K4154" s="225">
        <v>1.2436478999999999E-5</v>
      </c>
      <c r="L4154" s="225">
        <v>1.4012461999999999E-3</v>
      </c>
      <c r="M4154" s="225">
        <v>0</v>
      </c>
      <c r="N4154" s="225">
        <v>0</v>
      </c>
      <c r="O4154" s="225">
        <v>0</v>
      </c>
      <c r="P4154" s="199">
        <f t="shared" si="806"/>
        <v>0.22126801481481478</v>
      </c>
      <c r="Q4154" s="233">
        <v>3.6850005000000001</v>
      </c>
      <c r="R4154" s="96">
        <v>3.3901443000000002</v>
      </c>
      <c r="S4154" s="96">
        <v>0.242872</v>
      </c>
      <c r="T4154" s="96">
        <v>9.1123999999999994E-6</v>
      </c>
      <c r="U4154" s="96">
        <v>6.9001000000000002E-3</v>
      </c>
      <c r="V4154" s="96">
        <v>1.718989E-3</v>
      </c>
      <c r="W4154" s="96">
        <v>4.3355999999999999E-2</v>
      </c>
      <c r="X4154" s="241">
        <f t="shared" si="802"/>
        <v>2.1353960050340601E-2</v>
      </c>
      <c r="Y4154" s="241">
        <f t="shared" si="803"/>
        <v>8.3861173337000001E-3</v>
      </c>
      <c r="Z4154" s="241">
        <f t="shared" si="804"/>
        <v>4.4882512654406004E-3</v>
      </c>
      <c r="AA4154" s="241">
        <f t="shared" si="805"/>
        <v>8.4795914512000008E-3</v>
      </c>
      <c r="AB4154" s="241">
        <v>6.1333964000000003E-3</v>
      </c>
      <c r="AC4154" s="258">
        <v>1.8084663000000001E-6</v>
      </c>
      <c r="AD4154" s="241">
        <v>3.4133512999999998E-4</v>
      </c>
      <c r="AE4154" s="241">
        <v>1.0376659E-6</v>
      </c>
      <c r="AF4154" s="241">
        <v>1.9007024999999999E-3</v>
      </c>
      <c r="AG4154" s="241">
        <v>7.8371715000000005E-6</v>
      </c>
      <c r="AH4154" s="241">
        <v>4.0143150999999997E-3</v>
      </c>
      <c r="AI4154" s="241">
        <v>1.1296386000000001E-5</v>
      </c>
      <c r="AJ4154" s="241">
        <v>1.8971254E-6</v>
      </c>
      <c r="AK4154" s="241">
        <v>1.1524524E-5</v>
      </c>
      <c r="AL4154" s="241">
        <v>3.0735572999999999E-7</v>
      </c>
      <c r="AM4154" s="241">
        <v>1.2373105999999999E-9</v>
      </c>
      <c r="AN4154" s="241">
        <v>2.1464647E-5</v>
      </c>
      <c r="AO4154" s="241">
        <v>1.4902599999999999E-4</v>
      </c>
      <c r="AP4154" s="241">
        <v>2.7841889000000002E-4</v>
      </c>
      <c r="AQ4154" s="241">
        <v>4.2003511999999996E-6</v>
      </c>
      <c r="AR4154" s="241">
        <v>8.4753911000000001E-3</v>
      </c>
      <c r="AT4154" s="193"/>
      <c r="AU4154" s="193"/>
      <c r="AV4154" s="193"/>
      <c r="AW4154" s="193"/>
      <c r="AX4154" s="193"/>
      <c r="AY4154" s="193"/>
      <c r="AZ4154" s="193"/>
      <c r="BA4154" s="193"/>
      <c r="BB4154" s="193"/>
      <c r="BC4154" s="193"/>
      <c r="BD4154" s="193"/>
      <c r="BE4154" s="315"/>
      <c r="BF4154" s="315"/>
      <c r="BG4154" s="315"/>
      <c r="BH4154" s="315"/>
      <c r="BI4154" s="315"/>
      <c r="BJ4154" s="315"/>
      <c r="BK4154" s="315"/>
    </row>
    <row r="4155" spans="1:63" x14ac:dyDescent="0.25">
      <c r="A4155" s="9"/>
      <c r="B4155" s="124" t="s">
        <v>3966</v>
      </c>
      <c r="C4155" s="5" t="s">
        <v>5743</v>
      </c>
      <c r="D4155" s="225">
        <v>4.0751167999999997E-2</v>
      </c>
      <c r="E4155" s="225">
        <v>3.0265675999999998E-2</v>
      </c>
      <c r="F4155" s="225">
        <v>5.7852349000000001E-3</v>
      </c>
      <c r="G4155" s="225">
        <v>2.6259984999999999E-4</v>
      </c>
      <c r="H4155" s="225">
        <v>1.1810750999999999E-4</v>
      </c>
      <c r="I4155" s="225">
        <v>1.0926065E-3</v>
      </c>
      <c r="J4155" s="225">
        <v>1.8114019999999999E-3</v>
      </c>
      <c r="K4155" s="225">
        <v>1.2478176E-5</v>
      </c>
      <c r="L4155" s="225">
        <v>1.4030628999999999E-3</v>
      </c>
      <c r="M4155" s="225">
        <v>0</v>
      </c>
      <c r="N4155" s="225">
        <v>0</v>
      </c>
      <c r="O4155" s="225">
        <v>0</v>
      </c>
      <c r="P4155" s="199">
        <f t="shared" si="806"/>
        <v>0.22419019259259257</v>
      </c>
      <c r="Q4155" s="233">
        <v>3.7280663000000001</v>
      </c>
      <c r="R4155" s="96">
        <v>3.4325486000000001</v>
      </c>
      <c r="S4155" s="96">
        <v>0.24343200000000001</v>
      </c>
      <c r="T4155" s="96">
        <v>9.1587999999999995E-6</v>
      </c>
      <c r="U4155" s="96">
        <v>6.9205999999999998E-3</v>
      </c>
      <c r="V4155" s="96">
        <v>1.7279280000000001E-3</v>
      </c>
      <c r="W4155" s="96">
        <v>4.3428000000000001E-2</v>
      </c>
      <c r="X4155" s="241">
        <f t="shared" si="802"/>
        <v>2.1209634710917802E-2</v>
      </c>
      <c r="Y4155" s="241">
        <f t="shared" si="803"/>
        <v>8.0814458840299998E-3</v>
      </c>
      <c r="Z4155" s="241">
        <f t="shared" si="804"/>
        <v>4.5425983767878016E-3</v>
      </c>
      <c r="AA4155" s="241">
        <f t="shared" si="805"/>
        <v>8.5855904500999995E-3</v>
      </c>
      <c r="AB4155" s="241">
        <v>6.2143991000000003E-3</v>
      </c>
      <c r="AC4155" s="258">
        <v>1.8318041E-6</v>
      </c>
      <c r="AD4155" s="241">
        <v>3.4250793E-4</v>
      </c>
      <c r="AE4155" s="241">
        <v>7.7366142999999995E-7</v>
      </c>
      <c r="AF4155" s="241">
        <v>1.5140780999999999E-3</v>
      </c>
      <c r="AG4155" s="241">
        <v>7.8552884999999994E-6</v>
      </c>
      <c r="AH4155" s="241">
        <v>4.0673332999999999E-3</v>
      </c>
      <c r="AI4155" s="241">
        <v>8.7723950000000006E-6</v>
      </c>
      <c r="AJ4155" s="241">
        <v>1.9039044999999999E-6</v>
      </c>
      <c r="AK4155" s="241">
        <v>1.1588069E-5</v>
      </c>
      <c r="AL4155" s="241">
        <v>3.0873619999999998E-7</v>
      </c>
      <c r="AM4155" s="241">
        <v>1.2420877999999999E-9</v>
      </c>
      <c r="AN4155" s="241">
        <v>2.1508100000000002E-5</v>
      </c>
      <c r="AO4155" s="241">
        <v>1.4923236000000001E-4</v>
      </c>
      <c r="AP4155" s="241">
        <v>2.8195027E-4</v>
      </c>
      <c r="AQ4155" s="241">
        <v>4.2053501000000003E-6</v>
      </c>
      <c r="AR4155" s="241">
        <v>8.5813851E-3</v>
      </c>
      <c r="AT4155" s="193"/>
      <c r="AU4155" s="193"/>
      <c r="AV4155" s="193"/>
      <c r="AW4155" s="193"/>
      <c r="AX4155" s="193"/>
      <c r="AY4155" s="193"/>
      <c r="AZ4155" s="193"/>
      <c r="BA4155" s="193"/>
      <c r="BB4155" s="193"/>
      <c r="BC4155" s="193"/>
      <c r="BD4155" s="193"/>
      <c r="BE4155" s="315"/>
      <c r="BF4155" s="315"/>
      <c r="BG4155" s="315"/>
      <c r="BH4155" s="315"/>
      <c r="BI4155" s="315"/>
      <c r="BJ4155" s="315"/>
      <c r="BK4155" s="315"/>
    </row>
    <row r="4156" spans="1:63" x14ac:dyDescent="0.25">
      <c r="A4156" s="9"/>
      <c r="B4156" s="124" t="s">
        <v>3966</v>
      </c>
      <c r="C4156" s="5" t="s">
        <v>5744</v>
      </c>
      <c r="D4156" s="225">
        <v>0.25716428000000002</v>
      </c>
      <c r="E4156" s="225">
        <v>0.17642194999999999</v>
      </c>
      <c r="F4156" s="225">
        <v>5.4448593000000003E-2</v>
      </c>
      <c r="G4156" s="225">
        <v>7.7536727000000001E-4</v>
      </c>
      <c r="H4156" s="225">
        <v>1.3747676E-3</v>
      </c>
      <c r="I4156" s="225">
        <v>1.8712353000000001E-2</v>
      </c>
      <c r="J4156" s="225">
        <v>3.5123035000000002E-3</v>
      </c>
      <c r="K4156" s="225">
        <v>2.5948167E-5</v>
      </c>
      <c r="L4156" s="225">
        <v>1.8930017999999999E-3</v>
      </c>
      <c r="M4156" s="225">
        <v>0</v>
      </c>
      <c r="N4156" s="225">
        <v>0</v>
      </c>
      <c r="O4156" s="225">
        <v>0</v>
      </c>
      <c r="P4156" s="199">
        <f t="shared" si="806"/>
        <v>1.3068292592592592</v>
      </c>
      <c r="Q4156" s="233">
        <v>19.368006000000001</v>
      </c>
      <c r="R4156" s="96">
        <v>18.742339000000001</v>
      </c>
      <c r="S4156" s="96">
        <v>0.52226159999999999</v>
      </c>
      <c r="T4156" s="96">
        <v>2.5976E-5</v>
      </c>
      <c r="U4156" s="96">
        <v>1.4598E-2</v>
      </c>
      <c r="V4156" s="96">
        <v>5.0955000000000002E-3</v>
      </c>
      <c r="W4156" s="96">
        <v>8.3685999999999997E-2</v>
      </c>
      <c r="X4156" s="241">
        <f t="shared" si="802"/>
        <v>0.12474875185357209</v>
      </c>
      <c r="Y4156" s="241">
        <f t="shared" si="803"/>
        <v>5.2148939051000001E-2</v>
      </c>
      <c r="Z4156" s="241">
        <f t="shared" si="804"/>
        <v>2.5744688201772097E-2</v>
      </c>
      <c r="AA4156" s="241">
        <f t="shared" si="805"/>
        <v>4.6855124600799998E-2</v>
      </c>
      <c r="AB4156" s="241">
        <v>3.6224936999999999E-2</v>
      </c>
      <c r="AC4156" s="258">
        <v>1.0252188E-5</v>
      </c>
      <c r="AD4156" s="241">
        <v>7.7536730999999996E-4</v>
      </c>
      <c r="AE4156" s="241">
        <v>1.0011571E-5</v>
      </c>
      <c r="AF4156" s="241">
        <v>1.5111497999999999E-2</v>
      </c>
      <c r="AG4156" s="241">
        <v>1.6872982E-5</v>
      </c>
      <c r="AH4156" s="241">
        <v>2.3709620000000001E-2</v>
      </c>
      <c r="AI4156" s="241">
        <v>8.0114467000000003E-5</v>
      </c>
      <c r="AJ4156" s="241">
        <v>4.3594040000000002E-6</v>
      </c>
      <c r="AK4156" s="241">
        <v>3.1526845999999997E-5</v>
      </c>
      <c r="AL4156" s="241">
        <v>7.9856505999999996E-7</v>
      </c>
      <c r="AM4156" s="241">
        <v>2.8087121000000002E-9</v>
      </c>
      <c r="AN4156" s="241">
        <v>3.5869311000000002E-5</v>
      </c>
      <c r="AO4156" s="241">
        <v>3.1778230000000001E-4</v>
      </c>
      <c r="AP4156" s="241">
        <v>1.5646144999999999E-3</v>
      </c>
      <c r="AQ4156" s="241">
        <v>5.3806008000000001E-6</v>
      </c>
      <c r="AR4156" s="241">
        <v>4.6849743999999999E-2</v>
      </c>
      <c r="AT4156" s="193"/>
      <c r="AU4156" s="193"/>
      <c r="AV4156" s="193"/>
      <c r="AW4156" s="193"/>
      <c r="AX4156" s="193"/>
      <c r="AY4156" s="193"/>
      <c r="AZ4156" s="193"/>
      <c r="BA4156" s="193"/>
      <c r="BB4156" s="193"/>
      <c r="BC4156" s="193"/>
      <c r="BD4156" s="193"/>
      <c r="BE4156" s="315"/>
      <c r="BF4156" s="315"/>
      <c r="BG4156" s="315"/>
      <c r="BH4156" s="315"/>
      <c r="BI4156" s="315"/>
      <c r="BJ4156" s="315"/>
      <c r="BK4156" s="315"/>
    </row>
    <row r="4157" spans="1:63" x14ac:dyDescent="0.25">
      <c r="A4157" s="9"/>
      <c r="B4157" s="43" t="s">
        <v>569</v>
      </c>
      <c r="C4157" s="5" t="s">
        <v>5745</v>
      </c>
      <c r="D4157" s="225">
        <v>3.1021736000000001E-2</v>
      </c>
      <c r="E4157" s="225">
        <v>2.2275106999999999E-2</v>
      </c>
      <c r="F4157" s="225">
        <v>4.3420997000000001E-3</v>
      </c>
      <c r="G4157" s="225">
        <v>3.0937339000000001E-4</v>
      </c>
      <c r="H4157" s="225">
        <v>1.8219733E-4</v>
      </c>
      <c r="I4157" s="225">
        <v>1.1483429E-3</v>
      </c>
      <c r="J4157" s="225">
        <v>8.8405305E-4</v>
      </c>
      <c r="K4157" s="225">
        <v>1.1905830000000001E-5</v>
      </c>
      <c r="L4157" s="225">
        <v>1.8686573E-3</v>
      </c>
      <c r="M4157" s="225">
        <v>0</v>
      </c>
      <c r="N4157" s="225">
        <v>0</v>
      </c>
      <c r="O4157" s="225">
        <v>0</v>
      </c>
      <c r="P4157" s="199">
        <f t="shared" si="806"/>
        <v>0.16500079259259257</v>
      </c>
      <c r="Q4157" s="233">
        <v>2.8905128000000002</v>
      </c>
      <c r="R4157" s="96">
        <v>2.4417955999999998</v>
      </c>
      <c r="S4157" s="96">
        <v>0.37045679999999998</v>
      </c>
      <c r="T4157" s="96">
        <v>7.1991999999999996E-6</v>
      </c>
      <c r="U4157" s="96">
        <v>8.0981999999999998E-3</v>
      </c>
      <c r="V4157" s="96">
        <v>2.4900880000000001E-3</v>
      </c>
      <c r="W4157" s="96">
        <v>6.7665000000000003E-2</v>
      </c>
      <c r="X4157" s="241">
        <f t="shared" si="802"/>
        <v>1.5748984068780499E-2</v>
      </c>
      <c r="Y4157" s="241">
        <f t="shared" si="803"/>
        <v>6.1359017654899995E-3</v>
      </c>
      <c r="Z4157" s="241">
        <f t="shared" si="804"/>
        <v>3.5028442360904998E-3</v>
      </c>
      <c r="AA4157" s="241">
        <f t="shared" si="805"/>
        <v>6.1102380671999995E-3</v>
      </c>
      <c r="AB4157" s="241">
        <v>4.5736687000000002E-3</v>
      </c>
      <c r="AC4157" s="258">
        <v>1.2244310000000001E-6</v>
      </c>
      <c r="AD4157" s="241">
        <v>3.9175304E-4</v>
      </c>
      <c r="AE4157" s="241">
        <v>5.8047048999999999E-7</v>
      </c>
      <c r="AF4157" s="241">
        <v>1.156767E-3</v>
      </c>
      <c r="AG4157" s="241">
        <v>1.1908123999999999E-5</v>
      </c>
      <c r="AH4157" s="241">
        <v>2.9935288999999999E-3</v>
      </c>
      <c r="AI4157" s="241">
        <v>6.7187932999999998E-6</v>
      </c>
      <c r="AJ4157" s="241">
        <v>2.4645438999999999E-6</v>
      </c>
      <c r="AK4157" s="241">
        <v>4.6679743000000004E-6</v>
      </c>
      <c r="AL4157" s="241">
        <v>3.8262039000000001E-7</v>
      </c>
      <c r="AM4157" s="241">
        <v>1.2082005E-9</v>
      </c>
      <c r="AN4157" s="241">
        <v>2.0500185999999999E-5</v>
      </c>
      <c r="AO4157" s="241">
        <v>2.7490096999999999E-4</v>
      </c>
      <c r="AP4157" s="241">
        <v>1.9967904E-4</v>
      </c>
      <c r="AQ4157" s="241">
        <v>4.9025671999999999E-6</v>
      </c>
      <c r="AR4157" s="241">
        <v>6.1053354999999997E-3</v>
      </c>
      <c r="AT4157" s="193"/>
      <c r="AU4157" s="193"/>
      <c r="AV4157" s="193"/>
      <c r="AW4157" s="193"/>
      <c r="AX4157" s="193"/>
      <c r="AY4157" s="193"/>
      <c r="AZ4157" s="193"/>
      <c r="BA4157" s="193"/>
      <c r="BB4157" s="193"/>
      <c r="BC4157" s="193"/>
      <c r="BD4157" s="193"/>
      <c r="BE4157" s="315"/>
      <c r="BF4157" s="315"/>
      <c r="BG4157" s="315"/>
      <c r="BH4157" s="315"/>
      <c r="BI4157" s="315"/>
      <c r="BJ4157" s="315"/>
      <c r="BK4157" s="315"/>
    </row>
    <row r="4158" spans="1:63" x14ac:dyDescent="0.25">
      <c r="A4158" s="9"/>
      <c r="B4158" s="43" t="s">
        <v>569</v>
      </c>
      <c r="C4158" s="5" t="s">
        <v>5746</v>
      </c>
      <c r="D4158" s="225">
        <v>2.9960925999999999E-2</v>
      </c>
      <c r="E4158" s="225">
        <v>2.2108393E-2</v>
      </c>
      <c r="F4158" s="225">
        <v>3.7347152000000001E-3</v>
      </c>
      <c r="G4158" s="225">
        <v>3.0874267000000001E-4</v>
      </c>
      <c r="H4158" s="225">
        <v>1.6555062999999999E-4</v>
      </c>
      <c r="I4158" s="225">
        <v>8.8285264999999995E-4</v>
      </c>
      <c r="J4158" s="225">
        <v>8.8096313000000004E-4</v>
      </c>
      <c r="K4158" s="225">
        <v>1.1887066E-5</v>
      </c>
      <c r="L4158" s="225">
        <v>1.8678216E-3</v>
      </c>
      <c r="M4158" s="225">
        <v>0</v>
      </c>
      <c r="N4158" s="225">
        <v>0</v>
      </c>
      <c r="O4158" s="225">
        <v>0</v>
      </c>
      <c r="P4158" s="199">
        <f t="shared" si="806"/>
        <v>0.16376587407407406</v>
      </c>
      <c r="Q4158" s="233">
        <v>2.8712040000000001</v>
      </c>
      <c r="R4158" s="96">
        <v>2.4227839000000002</v>
      </c>
      <c r="S4158" s="96">
        <v>0.3702048</v>
      </c>
      <c r="T4158" s="96">
        <v>7.1783999999999997E-6</v>
      </c>
      <c r="U4158" s="96">
        <v>8.0890000000000007E-3</v>
      </c>
      <c r="V4158" s="96">
        <v>2.486126E-3</v>
      </c>
      <c r="W4158" s="96">
        <v>6.7632999999999999E-2</v>
      </c>
      <c r="X4158" s="241">
        <f t="shared" si="802"/>
        <v>1.54596612701614E-2</v>
      </c>
      <c r="Y4158" s="241">
        <f t="shared" si="803"/>
        <v>5.9191000454800009E-3</v>
      </c>
      <c r="Z4158" s="241">
        <f t="shared" si="804"/>
        <v>3.4778469180813997E-3</v>
      </c>
      <c r="AA4158" s="241">
        <f t="shared" si="805"/>
        <v>6.0627143066E-3</v>
      </c>
      <c r="AB4158" s="241">
        <v>4.5394370000000003E-3</v>
      </c>
      <c r="AC4158" s="258">
        <v>1.2139930999999999E-6</v>
      </c>
      <c r="AD4158" s="241">
        <v>3.9121982000000003E-4</v>
      </c>
      <c r="AE4158" s="241">
        <v>4.8232137999999997E-7</v>
      </c>
      <c r="AF4158" s="241">
        <v>9.7484673000000003E-4</v>
      </c>
      <c r="AG4158" s="241">
        <v>1.1900181E-5</v>
      </c>
      <c r="AH4158" s="241">
        <v>2.9711237999999998E-3</v>
      </c>
      <c r="AI4158" s="241">
        <v>5.8539834000000001E-6</v>
      </c>
      <c r="AJ4158" s="241">
        <v>2.4615282999999998E-6</v>
      </c>
      <c r="AK4158" s="241">
        <v>4.639598E-6</v>
      </c>
      <c r="AL4158" s="241">
        <v>3.8199632999999998E-7</v>
      </c>
      <c r="AM4158" s="241">
        <v>1.2060514E-9</v>
      </c>
      <c r="AN4158" s="241">
        <v>2.0480865999999999E-5</v>
      </c>
      <c r="AO4158" s="241">
        <v>2.7480825000000001E-4</v>
      </c>
      <c r="AP4158" s="241">
        <v>1.9809569E-4</v>
      </c>
      <c r="AQ4158" s="241">
        <v>4.9003065999999997E-6</v>
      </c>
      <c r="AR4158" s="241">
        <v>6.0578139999999999E-3</v>
      </c>
      <c r="AT4158" s="193"/>
      <c r="AU4158" s="193"/>
      <c r="AV4158" s="193"/>
      <c r="AW4158" s="193"/>
      <c r="AX4158" s="193"/>
      <c r="AY4158" s="193"/>
      <c r="AZ4158" s="193"/>
      <c r="BA4158" s="193"/>
      <c r="BB4158" s="193"/>
      <c r="BC4158" s="193"/>
      <c r="BD4158" s="193"/>
      <c r="BE4158" s="315"/>
      <c r="BF4158" s="315"/>
      <c r="BG4158" s="315"/>
      <c r="BH4158" s="315"/>
      <c r="BI4158" s="315"/>
      <c r="BJ4158" s="315"/>
      <c r="BK4158" s="315"/>
    </row>
    <row r="4159" spans="1:63" x14ac:dyDescent="0.25">
      <c r="A4159" s="9"/>
      <c r="B4159" s="43" t="s">
        <v>569</v>
      </c>
      <c r="C4159" s="5" t="s">
        <v>5747</v>
      </c>
      <c r="D4159" s="225">
        <v>9.8930430000000007E-3</v>
      </c>
      <c r="E4159" s="225">
        <v>7.1710576E-3</v>
      </c>
      <c r="F4159" s="225">
        <v>1.0607721E-3</v>
      </c>
      <c r="G4159" s="225">
        <v>1.1914467E-4</v>
      </c>
      <c r="H4159" s="225">
        <v>5.6176822999999997E-5</v>
      </c>
      <c r="I4159" s="225">
        <v>2.7639571000000001E-4</v>
      </c>
      <c r="J4159" s="225">
        <v>4.8000929999999999E-4</v>
      </c>
      <c r="K4159" s="225">
        <v>4.7252837000000001E-6</v>
      </c>
      <c r="L4159" s="225">
        <v>7.2476150000000004E-4</v>
      </c>
      <c r="M4159" s="225">
        <v>0</v>
      </c>
      <c r="N4159" s="225">
        <v>0</v>
      </c>
      <c r="O4159" s="225">
        <v>0</v>
      </c>
      <c r="P4159" s="199">
        <f t="shared" si="806"/>
        <v>5.311894518518518E-2</v>
      </c>
      <c r="Q4159" s="233">
        <v>0.97645817000000001</v>
      </c>
      <c r="R4159" s="96">
        <v>0.79295358999999999</v>
      </c>
      <c r="S4159" s="96">
        <v>0.15126719999999999</v>
      </c>
      <c r="T4159" s="96">
        <v>2.7514999999999998E-6</v>
      </c>
      <c r="U4159" s="96">
        <v>3.2460000000000002E-3</v>
      </c>
      <c r="V4159" s="96">
        <v>9.8162800000000001E-4</v>
      </c>
      <c r="W4159" s="96">
        <v>2.8007000000000001E-2</v>
      </c>
      <c r="X4159" s="241">
        <f t="shared" si="802"/>
        <v>5.0777402017992196E-3</v>
      </c>
      <c r="Y4159" s="241">
        <f t="shared" si="803"/>
        <v>1.9384215590399999E-3</v>
      </c>
      <c r="Z4159" s="241">
        <f t="shared" si="804"/>
        <v>1.1547118545592199E-3</v>
      </c>
      <c r="AA4159" s="241">
        <f t="shared" si="805"/>
        <v>1.9846067881999999E-3</v>
      </c>
      <c r="AB4159" s="241">
        <v>1.4723958000000001E-3</v>
      </c>
      <c r="AC4159" s="258">
        <v>3.8716802000000001E-7</v>
      </c>
      <c r="AD4159" s="241">
        <v>1.5358087E-4</v>
      </c>
      <c r="AE4159" s="241">
        <v>1.3965952E-7</v>
      </c>
      <c r="AF4159" s="241">
        <v>3.0705458999999999E-4</v>
      </c>
      <c r="AG4159" s="241">
        <v>4.8634714999999996E-6</v>
      </c>
      <c r="AH4159" s="241">
        <v>9.6370281999999996E-4</v>
      </c>
      <c r="AI4159" s="241">
        <v>1.6799551E-6</v>
      </c>
      <c r="AJ4159" s="241">
        <v>9.7015664999999992E-7</v>
      </c>
      <c r="AK4159" s="241">
        <v>1.8782326E-6</v>
      </c>
      <c r="AL4159" s="241">
        <v>1.4854824999999999E-7</v>
      </c>
      <c r="AM4159" s="241">
        <v>4.6445922000000001E-10</v>
      </c>
      <c r="AN4159" s="241">
        <v>8.2700594999999999E-6</v>
      </c>
      <c r="AO4159" s="241">
        <v>1.1346796E-4</v>
      </c>
      <c r="AP4159" s="241">
        <v>6.4593657999999996E-5</v>
      </c>
      <c r="AQ4159" s="241">
        <v>1.7902882E-6</v>
      </c>
      <c r="AR4159" s="241">
        <v>1.9828164999999998E-3</v>
      </c>
      <c r="AT4159" s="193"/>
      <c r="AU4159" s="193"/>
      <c r="AV4159" s="193"/>
      <c r="AW4159" s="193"/>
      <c r="AX4159" s="193"/>
      <c r="AY4159" s="193"/>
      <c r="AZ4159" s="193"/>
      <c r="BA4159" s="193"/>
      <c r="BB4159" s="193"/>
      <c r="BC4159" s="193"/>
      <c r="BD4159" s="193"/>
      <c r="BE4159" s="315"/>
      <c r="BF4159" s="315"/>
      <c r="BG4159" s="315"/>
      <c r="BH4159" s="315"/>
      <c r="BI4159" s="315"/>
      <c r="BJ4159" s="315"/>
      <c r="BK4159" s="315"/>
    </row>
    <row r="4160" spans="1:63" x14ac:dyDescent="0.25">
      <c r="A4160" s="9"/>
      <c r="B4160" s="43" t="s">
        <v>569</v>
      </c>
      <c r="C4160" s="5" t="s">
        <v>5748</v>
      </c>
      <c r="D4160" s="225">
        <v>2.8524921000000002E-2</v>
      </c>
      <c r="E4160" s="225">
        <v>2.1413753000000001E-2</v>
      </c>
      <c r="F4160" s="225">
        <v>3.2031512000000001E-3</v>
      </c>
      <c r="G4160" s="225">
        <v>3.0627718000000002E-4</v>
      </c>
      <c r="H4160" s="225">
        <v>1.6396060000000001E-4</v>
      </c>
      <c r="I4160" s="225">
        <v>6.9239297999999999E-4</v>
      </c>
      <c r="J4160" s="225">
        <v>8.6890649999999997E-4</v>
      </c>
      <c r="K4160" s="225">
        <v>1.1813717999999999E-5</v>
      </c>
      <c r="L4160" s="225">
        <v>1.8646658E-3</v>
      </c>
      <c r="M4160" s="225">
        <v>0</v>
      </c>
      <c r="N4160" s="225">
        <v>0</v>
      </c>
      <c r="O4160" s="225">
        <v>0</v>
      </c>
      <c r="P4160" s="199">
        <f t="shared" si="806"/>
        <v>0.15862039259259259</v>
      </c>
      <c r="Q4160" s="233">
        <v>2.7960210000000001</v>
      </c>
      <c r="R4160" s="96">
        <v>2.3487594000000001</v>
      </c>
      <c r="S4160" s="96">
        <v>0.36922480000000002</v>
      </c>
      <c r="T4160" s="96">
        <v>7.0974E-6</v>
      </c>
      <c r="U4160" s="96">
        <v>8.0531999999999999E-3</v>
      </c>
      <c r="V4160" s="96">
        <v>2.4704829999999999E-3</v>
      </c>
      <c r="W4160" s="96">
        <v>6.7505999999999997E-2</v>
      </c>
      <c r="X4160" s="241">
        <f t="shared" si="802"/>
        <v>1.4878567642889102E-2</v>
      </c>
      <c r="Y4160" s="241">
        <f t="shared" si="803"/>
        <v>5.6238835077900007E-3</v>
      </c>
      <c r="Z4160" s="241">
        <f t="shared" si="804"/>
        <v>3.3770105763991005E-3</v>
      </c>
      <c r="AA4160" s="241">
        <f t="shared" si="805"/>
        <v>5.8776735587000003E-3</v>
      </c>
      <c r="AB4160" s="241">
        <v>4.3968045000000004E-3</v>
      </c>
      <c r="AC4160" s="258">
        <v>1.1732008E-6</v>
      </c>
      <c r="AD4160" s="241">
        <v>3.8917390000000002E-4</v>
      </c>
      <c r="AE4160" s="241">
        <v>4.0675099E-7</v>
      </c>
      <c r="AF4160" s="241">
        <v>8.2445673000000001E-4</v>
      </c>
      <c r="AG4160" s="241">
        <v>1.1868425999999999E-5</v>
      </c>
      <c r="AH4160" s="241">
        <v>2.8777681000000002E-3</v>
      </c>
      <c r="AI4160" s="241">
        <v>5.0949372000000004E-6</v>
      </c>
      <c r="AJ4160" s="241">
        <v>2.4497041000000001E-6</v>
      </c>
      <c r="AK4160" s="241">
        <v>4.5289017999999997E-6</v>
      </c>
      <c r="AL4160" s="241">
        <v>3.7957858999999998E-7</v>
      </c>
      <c r="AM4160" s="241">
        <v>1.1977090999999999E-9</v>
      </c>
      <c r="AN4160" s="241">
        <v>2.0405337E-5</v>
      </c>
      <c r="AO4160" s="241">
        <v>2.7445102000000002E-4</v>
      </c>
      <c r="AP4160" s="241">
        <v>1.919318E-4</v>
      </c>
      <c r="AQ4160" s="241">
        <v>4.8915587000000004E-6</v>
      </c>
      <c r="AR4160" s="241">
        <v>5.872782E-3</v>
      </c>
      <c r="AT4160" s="193"/>
      <c r="AU4160" s="193"/>
      <c r="AV4160" s="193"/>
      <c r="AW4160" s="193"/>
      <c r="AX4160" s="193"/>
      <c r="AY4160" s="193"/>
      <c r="AZ4160" s="193"/>
      <c r="BA4160" s="193"/>
      <c r="BB4160" s="193"/>
      <c r="BC4160" s="193"/>
      <c r="BD4160" s="193"/>
      <c r="BE4160" s="315"/>
      <c r="BF4160" s="315"/>
      <c r="BG4160" s="315"/>
      <c r="BH4160" s="315"/>
      <c r="BI4160" s="315"/>
      <c r="BJ4160" s="315"/>
      <c r="BK4160" s="315"/>
    </row>
    <row r="4161" spans="1:63" x14ac:dyDescent="0.25">
      <c r="A4161" s="9"/>
      <c r="B4161" s="43" t="s">
        <v>569</v>
      </c>
      <c r="C4161" s="5" t="s">
        <v>5749</v>
      </c>
      <c r="D4161" s="225">
        <v>3.1073066E-2</v>
      </c>
      <c r="E4161" s="225">
        <v>2.2948677000000001E-2</v>
      </c>
      <c r="F4161" s="225">
        <v>3.9274610999999997E-3</v>
      </c>
      <c r="G4161" s="225">
        <v>3.0846364000000002E-4</v>
      </c>
      <c r="H4161" s="225">
        <v>1.4657944000000001E-4</v>
      </c>
      <c r="I4161" s="225">
        <v>1.0235861E-3</v>
      </c>
      <c r="J4161" s="225">
        <v>8.5783631000000001E-4</v>
      </c>
      <c r="K4161" s="225">
        <v>1.183734E-5</v>
      </c>
      <c r="L4161" s="225">
        <v>1.8486247999999999E-3</v>
      </c>
      <c r="M4161" s="225">
        <v>0</v>
      </c>
      <c r="N4161" s="225">
        <v>0</v>
      </c>
      <c r="O4161" s="225">
        <v>0</v>
      </c>
      <c r="P4161" s="199">
        <f t="shared" si="806"/>
        <v>0.16999019999999998</v>
      </c>
      <c r="Q4161" s="233">
        <v>2.9451038</v>
      </c>
      <c r="R4161" s="96">
        <v>2.5055209000000001</v>
      </c>
      <c r="S4161" s="96">
        <v>0.36286879999999999</v>
      </c>
      <c r="T4161" s="96">
        <v>7.2413999999999998E-6</v>
      </c>
      <c r="U4161" s="96">
        <v>8.0161999999999994E-3</v>
      </c>
      <c r="V4161" s="96">
        <v>2.4736290000000002E-3</v>
      </c>
      <c r="W4161" s="96">
        <v>6.6216999999999998E-2</v>
      </c>
      <c r="X4161" s="241">
        <f t="shared" si="802"/>
        <v>1.6015092273932999E-2</v>
      </c>
      <c r="Y4161" s="241">
        <f t="shared" si="803"/>
        <v>6.1530296297299999E-3</v>
      </c>
      <c r="Z4161" s="241">
        <f t="shared" si="804"/>
        <v>3.5926147470030007E-3</v>
      </c>
      <c r="AA4161" s="241">
        <f t="shared" si="805"/>
        <v>6.2694478972000001E-3</v>
      </c>
      <c r="AB4161" s="241">
        <v>4.7119774999999997E-3</v>
      </c>
      <c r="AC4161" s="258">
        <v>1.2599948E-6</v>
      </c>
      <c r="AD4161" s="241">
        <v>3.9433673999999998E-4</v>
      </c>
      <c r="AE4161" s="241">
        <v>4.6791592999999998E-7</v>
      </c>
      <c r="AF4161" s="241">
        <v>1.033328E-3</v>
      </c>
      <c r="AG4161" s="241">
        <v>1.1659479E-5</v>
      </c>
      <c r="AH4161" s="241">
        <v>3.0840565000000001E-3</v>
      </c>
      <c r="AI4161" s="241">
        <v>6.1432531999999998E-6</v>
      </c>
      <c r="AJ4161" s="241">
        <v>2.4467333999999998E-6</v>
      </c>
      <c r="AK4161" s="241">
        <v>6.7108979E-6</v>
      </c>
      <c r="AL4161" s="241">
        <v>3.8171853000000002E-7</v>
      </c>
      <c r="AM4161" s="241">
        <v>1.306973E-9</v>
      </c>
      <c r="AN4161" s="241">
        <v>2.0302826999999999E-5</v>
      </c>
      <c r="AO4161" s="241">
        <v>2.6764440000000002E-4</v>
      </c>
      <c r="AP4161" s="241">
        <v>2.0492711000000001E-4</v>
      </c>
      <c r="AQ4161" s="241">
        <v>4.8501971999999998E-6</v>
      </c>
      <c r="AR4161" s="241">
        <v>6.2645977E-3</v>
      </c>
      <c r="AT4161" s="193"/>
      <c r="AU4161" s="193"/>
      <c r="AV4161" s="193"/>
      <c r="AW4161" s="193"/>
      <c r="AX4161" s="193"/>
      <c r="AY4161" s="193"/>
      <c r="AZ4161" s="193"/>
      <c r="BA4161" s="193"/>
      <c r="BB4161" s="193"/>
      <c r="BC4161" s="193"/>
      <c r="BD4161" s="193"/>
      <c r="BE4161" s="315"/>
      <c r="BF4161" s="315"/>
      <c r="BG4161" s="315"/>
      <c r="BH4161" s="315"/>
      <c r="BI4161" s="315"/>
      <c r="BJ4161" s="315"/>
      <c r="BK4161" s="315"/>
    </row>
    <row r="4162" spans="1:63" x14ac:dyDescent="0.25">
      <c r="A4162" s="9"/>
      <c r="B4162" s="43" t="s">
        <v>569</v>
      </c>
      <c r="C4162" s="5" t="s">
        <v>5750</v>
      </c>
      <c r="D4162" s="225">
        <v>3.0967791000000001E-2</v>
      </c>
      <c r="E4162" s="225">
        <v>2.2313329999999999E-2</v>
      </c>
      <c r="F4162" s="225">
        <v>4.3585571000000004E-3</v>
      </c>
      <c r="G4162" s="225">
        <v>3.0671833999999998E-4</v>
      </c>
      <c r="H4162" s="225">
        <v>1.1646492E-4</v>
      </c>
      <c r="I4162" s="225">
        <v>1.1676656E-3</v>
      </c>
      <c r="J4162" s="225">
        <v>8.4553206000000005E-4</v>
      </c>
      <c r="K4162" s="225">
        <v>1.1763623E-5</v>
      </c>
      <c r="L4162" s="225">
        <v>1.8477601E-3</v>
      </c>
      <c r="M4162" s="225">
        <v>0</v>
      </c>
      <c r="N4162" s="225">
        <v>0</v>
      </c>
      <c r="O4162" s="225">
        <v>0</v>
      </c>
      <c r="P4162" s="199">
        <f t="shared" si="806"/>
        <v>0.16528392592592592</v>
      </c>
      <c r="Q4162" s="233">
        <v>2.8715161</v>
      </c>
      <c r="R4162" s="96">
        <v>2.4280643</v>
      </c>
      <c r="S4162" s="96">
        <v>0.36609439999999999</v>
      </c>
      <c r="T4162" s="96">
        <v>7.1561E-6</v>
      </c>
      <c r="U4162" s="96">
        <v>8.0207999999999998E-3</v>
      </c>
      <c r="V4162" s="96">
        <v>2.4683959999999999E-3</v>
      </c>
      <c r="W4162" s="96">
        <v>6.6861000000000004E-2</v>
      </c>
      <c r="X4162" s="241">
        <f t="shared" si="802"/>
        <v>1.5719679214142003E-2</v>
      </c>
      <c r="Y4162" s="241">
        <f t="shared" si="803"/>
        <v>6.1384918025700012E-3</v>
      </c>
      <c r="Z4162" s="241">
        <f t="shared" si="804"/>
        <v>3.5053511974720004E-3</v>
      </c>
      <c r="AA4162" s="241">
        <f t="shared" si="805"/>
        <v>6.0758362140999993E-3</v>
      </c>
      <c r="AB4162" s="241">
        <v>4.5815120000000003E-3</v>
      </c>
      <c r="AC4162" s="258">
        <v>1.2171954999999999E-6</v>
      </c>
      <c r="AD4162" s="241">
        <v>3.9206768000000001E-4</v>
      </c>
      <c r="AE4162" s="241">
        <v>5.1333506999999997E-7</v>
      </c>
      <c r="AF4162" s="241">
        <v>1.1514152999999999E-3</v>
      </c>
      <c r="AG4162" s="241">
        <v>1.1766291999999999E-5</v>
      </c>
      <c r="AH4162" s="241">
        <v>2.9986568E-3</v>
      </c>
      <c r="AI4162" s="241">
        <v>6.7704905999999996E-6</v>
      </c>
      <c r="AJ4162" s="241">
        <v>2.4418172000000002E-6</v>
      </c>
      <c r="AK4162" s="241">
        <v>6.6213982000000001E-6</v>
      </c>
      <c r="AL4162" s="241">
        <v>3.7986740000000002E-7</v>
      </c>
      <c r="AM4162" s="241">
        <v>1.3020720000000001E-9</v>
      </c>
      <c r="AN4162" s="241">
        <v>2.0286751999999999E-5</v>
      </c>
      <c r="AO4162" s="241">
        <v>2.7154901000000001E-4</v>
      </c>
      <c r="AP4162" s="241">
        <v>1.9864376E-4</v>
      </c>
      <c r="AQ4162" s="241">
        <v>4.8437140999999998E-6</v>
      </c>
      <c r="AR4162" s="241">
        <v>6.0709924999999996E-3</v>
      </c>
      <c r="AT4162" s="193"/>
      <c r="AU4162" s="193"/>
      <c r="AV4162" s="193"/>
      <c r="AW4162" s="193"/>
      <c r="AX4162" s="193"/>
      <c r="AY4162" s="193"/>
      <c r="AZ4162" s="193"/>
      <c r="BA4162" s="193"/>
      <c r="BB4162" s="193"/>
      <c r="BC4162" s="193"/>
      <c r="BD4162" s="193"/>
      <c r="BE4162" s="315"/>
      <c r="BF4162" s="315"/>
      <c r="BG4162" s="315"/>
      <c r="BH4162" s="315"/>
      <c r="BI4162" s="315"/>
      <c r="BJ4162" s="315"/>
      <c r="BK4162" s="315"/>
    </row>
    <row r="4163" spans="1:63" x14ac:dyDescent="0.25">
      <c r="A4163" s="9"/>
      <c r="B4163" s="43" t="s">
        <v>569</v>
      </c>
      <c r="C4163" s="5" t="s">
        <v>5751</v>
      </c>
      <c r="D4163" s="225">
        <v>3.2848892999999997E-2</v>
      </c>
      <c r="E4163" s="225">
        <v>2.3930554999999999E-2</v>
      </c>
      <c r="F4163" s="225">
        <v>4.367943E-3</v>
      </c>
      <c r="G4163" s="225">
        <v>3.1199015E-4</v>
      </c>
      <c r="H4163" s="225">
        <v>1.5711041999999999E-4</v>
      </c>
      <c r="I4163" s="225">
        <v>1.3410901999999999E-3</v>
      </c>
      <c r="J4163" s="225">
        <v>8.7508504E-4</v>
      </c>
      <c r="K4163" s="225">
        <v>1.1941994E-5</v>
      </c>
      <c r="L4163" s="225">
        <v>1.8531775000000001E-3</v>
      </c>
      <c r="M4163" s="225">
        <v>0</v>
      </c>
      <c r="N4163" s="225">
        <v>0</v>
      </c>
      <c r="O4163" s="225">
        <v>0</v>
      </c>
      <c r="P4163" s="199">
        <f t="shared" si="806"/>
        <v>0.17726337037037035</v>
      </c>
      <c r="Q4163" s="233">
        <v>3.0527516000000001</v>
      </c>
      <c r="R4163" s="96">
        <v>2.6115084</v>
      </c>
      <c r="S4163" s="96">
        <v>0.3642744</v>
      </c>
      <c r="T4163" s="96">
        <v>7.3574000000000001E-6</v>
      </c>
      <c r="U4163" s="96">
        <v>8.0674000000000006E-3</v>
      </c>
      <c r="V4163" s="96">
        <v>2.4960770000000002E-3</v>
      </c>
      <c r="W4163" s="96">
        <v>6.6397999999999999E-2</v>
      </c>
      <c r="X4163" s="241">
        <f t="shared" si="802"/>
        <v>1.6778383932002598E-2</v>
      </c>
      <c r="Y4163" s="241">
        <f t="shared" si="803"/>
        <v>6.5091574437000001E-3</v>
      </c>
      <c r="Z4163" s="241">
        <f t="shared" si="804"/>
        <v>3.7348392675025993E-3</v>
      </c>
      <c r="AA4163" s="241">
        <f t="shared" si="805"/>
        <v>6.5343872207999998E-3</v>
      </c>
      <c r="AB4163" s="241">
        <v>4.9135903999999999E-3</v>
      </c>
      <c r="AC4163" s="258">
        <v>1.3183104E-6</v>
      </c>
      <c r="AD4163" s="241">
        <v>3.9787933E-4</v>
      </c>
      <c r="AE4163" s="241">
        <v>5.3275929999999996E-7</v>
      </c>
      <c r="AF4163" s="241">
        <v>1.1841324E-3</v>
      </c>
      <c r="AG4163" s="241">
        <v>1.1704243999999999E-5</v>
      </c>
      <c r="AH4163" s="241">
        <v>3.2160170999999999E-3</v>
      </c>
      <c r="AI4163" s="241">
        <v>6.7793623999999998E-6</v>
      </c>
      <c r="AJ4163" s="241">
        <v>2.4636399999999998E-6</v>
      </c>
      <c r="AK4163" s="241">
        <v>6.8729462999999997E-6</v>
      </c>
      <c r="AL4163" s="241">
        <v>3.8519096000000001E-7</v>
      </c>
      <c r="AM4163" s="241">
        <v>1.3188426E-9</v>
      </c>
      <c r="AN4163" s="241">
        <v>2.0410839000000001E-5</v>
      </c>
      <c r="AO4163" s="241">
        <v>2.6815762E-4</v>
      </c>
      <c r="AP4163" s="241">
        <v>2.1375125000000001E-4</v>
      </c>
      <c r="AQ4163" s="241">
        <v>4.8627208000000001E-6</v>
      </c>
      <c r="AR4163" s="241">
        <v>6.5295244999999998E-3</v>
      </c>
      <c r="AT4163" s="193"/>
      <c r="AU4163" s="193"/>
      <c r="AV4163" s="193"/>
      <c r="AW4163" s="193"/>
      <c r="AX4163" s="193"/>
      <c r="AY4163" s="193"/>
      <c r="AZ4163" s="193"/>
      <c r="BA4163" s="193"/>
      <c r="BB4163" s="193"/>
      <c r="BC4163" s="193"/>
      <c r="BD4163" s="193"/>
      <c r="BE4163" s="315"/>
      <c r="BF4163" s="315"/>
      <c r="BG4163" s="315"/>
      <c r="BH4163" s="315"/>
      <c r="BI4163" s="315"/>
      <c r="BJ4163" s="315"/>
      <c r="BK4163" s="315"/>
    </row>
    <row r="4164" spans="1:63" x14ac:dyDescent="0.25">
      <c r="A4164" s="9"/>
      <c r="B4164" s="43" t="s">
        <v>569</v>
      </c>
      <c r="C4164" s="5" t="s">
        <v>5752</v>
      </c>
      <c r="D4164" s="225">
        <v>3.3683138000000001E-2</v>
      </c>
      <c r="E4164" s="225">
        <v>2.3925431E-2</v>
      </c>
      <c r="F4164" s="225">
        <v>5.0605772999999998E-3</v>
      </c>
      <c r="G4164" s="225">
        <v>3.1254431E-4</v>
      </c>
      <c r="H4164" s="225">
        <v>1.3471673000000001E-4</v>
      </c>
      <c r="I4164" s="225">
        <v>1.5086523E-3</v>
      </c>
      <c r="J4164" s="225">
        <v>8.7401117000000003E-4</v>
      </c>
      <c r="K4164" s="225">
        <v>1.1936489999999999E-5</v>
      </c>
      <c r="L4164" s="225">
        <v>1.8552686E-3</v>
      </c>
      <c r="M4164" s="225">
        <v>0</v>
      </c>
      <c r="N4164" s="225">
        <v>0</v>
      </c>
      <c r="O4164" s="225">
        <v>0</v>
      </c>
      <c r="P4164" s="199">
        <f t="shared" si="806"/>
        <v>0.1772254148148148</v>
      </c>
      <c r="Q4164" s="233">
        <v>3.0491473999999998</v>
      </c>
      <c r="R4164" s="96">
        <v>2.6029610999999999</v>
      </c>
      <c r="S4164" s="96">
        <v>0.36840719999999999</v>
      </c>
      <c r="T4164" s="96">
        <v>7.3475999999999998E-6</v>
      </c>
      <c r="U4164" s="96">
        <v>8.1054000000000005E-3</v>
      </c>
      <c r="V4164" s="96">
        <v>2.5053699999999998E-3</v>
      </c>
      <c r="W4164" s="96">
        <v>6.7160999999999998E-2</v>
      </c>
      <c r="X4164" s="241">
        <f t="shared" si="802"/>
        <v>1.6936769123393897E-2</v>
      </c>
      <c r="Y4164" s="241">
        <f t="shared" si="803"/>
        <v>6.6848155237599991E-3</v>
      </c>
      <c r="Z4164" s="241">
        <f t="shared" si="804"/>
        <v>3.7389237925339004E-3</v>
      </c>
      <c r="AA4164" s="241">
        <f t="shared" si="805"/>
        <v>6.5130298070999997E-3</v>
      </c>
      <c r="AB4164" s="241">
        <v>4.9125319999999998E-3</v>
      </c>
      <c r="AC4164" s="258">
        <v>1.3134607999999999E-6</v>
      </c>
      <c r="AD4164" s="241">
        <v>3.9789717E-4</v>
      </c>
      <c r="AE4164" s="241">
        <v>6.1502296E-7</v>
      </c>
      <c r="AF4164" s="241">
        <v>1.3606175999999999E-3</v>
      </c>
      <c r="AG4164" s="241">
        <v>1.184027E-5</v>
      </c>
      <c r="AH4164" s="241">
        <v>3.2153179E-3</v>
      </c>
      <c r="AI4164" s="241">
        <v>7.7852252999999995E-6</v>
      </c>
      <c r="AJ4164" s="241">
        <v>2.469768E-6</v>
      </c>
      <c r="AK4164" s="241">
        <v>6.8918022000000002E-6</v>
      </c>
      <c r="AL4164" s="241">
        <v>3.856042E-7</v>
      </c>
      <c r="AM4164" s="241">
        <v>1.3218339E-9</v>
      </c>
      <c r="AN4164" s="241">
        <v>2.0465061000000002E-5</v>
      </c>
      <c r="AO4164" s="241">
        <v>2.7239332999999999E-4</v>
      </c>
      <c r="AP4164" s="241">
        <v>2.1321377999999999E-4</v>
      </c>
      <c r="AQ4164" s="241">
        <v>4.8644071000000003E-6</v>
      </c>
      <c r="AR4164" s="241">
        <v>6.5081653999999999E-3</v>
      </c>
      <c r="AT4164" s="193"/>
      <c r="AU4164" s="193"/>
      <c r="AV4164" s="193"/>
      <c r="AW4164" s="193"/>
      <c r="AX4164" s="193"/>
      <c r="AY4164" s="193"/>
      <c r="AZ4164" s="193"/>
      <c r="BA4164" s="193"/>
      <c r="BB4164" s="193"/>
      <c r="BC4164" s="193"/>
      <c r="BD4164" s="193"/>
      <c r="BE4164" s="315"/>
      <c r="BF4164" s="315"/>
      <c r="BG4164" s="315"/>
      <c r="BH4164" s="315"/>
      <c r="BI4164" s="315"/>
      <c r="BJ4164" s="315"/>
      <c r="BK4164" s="315"/>
    </row>
    <row r="4165" spans="1:63" x14ac:dyDescent="0.25">
      <c r="A4165" s="9"/>
      <c r="B4165" s="43" t="s">
        <v>569</v>
      </c>
      <c r="C4165" s="5" t="s">
        <v>5753</v>
      </c>
      <c r="D4165" s="225">
        <v>2.2117569E-2</v>
      </c>
      <c r="E4165" s="225">
        <v>6.9765961000000003E-3</v>
      </c>
      <c r="F4165" s="225">
        <v>2.6459844999999998E-3</v>
      </c>
      <c r="G4165" s="225">
        <v>7.8537650000000002E-4</v>
      </c>
      <c r="H4165" s="225">
        <v>6.8304089999999995E-5</v>
      </c>
      <c r="I4165" s="225">
        <v>8.9614871999999998E-4</v>
      </c>
      <c r="J4165" s="225">
        <v>9.4377342999999998E-4</v>
      </c>
      <c r="K4165" s="225">
        <v>1.4443970000000001E-5</v>
      </c>
      <c r="L4165" s="225">
        <v>9.7869422000000008E-3</v>
      </c>
      <c r="M4165" s="225">
        <v>0</v>
      </c>
      <c r="N4165" s="225">
        <v>0</v>
      </c>
      <c r="O4165" s="225">
        <v>0</v>
      </c>
      <c r="P4165" s="199">
        <f t="shared" si="806"/>
        <v>5.1678489629629627E-2</v>
      </c>
      <c r="Q4165" s="233">
        <v>1.8956189999999999</v>
      </c>
      <c r="R4165" s="96">
        <v>0.79875688</v>
      </c>
      <c r="S4165" s="96">
        <v>0.45071600000000001</v>
      </c>
      <c r="T4165" s="96">
        <v>8.8015000000000003E-6</v>
      </c>
      <c r="U4165" s="96">
        <v>2.4407000000000002E-2</v>
      </c>
      <c r="V4165" s="96">
        <v>9.9103000000000004E-3</v>
      </c>
      <c r="W4165" s="96">
        <v>0.61182000000000003</v>
      </c>
      <c r="X4165" s="241">
        <f t="shared" si="802"/>
        <v>7.210328852877099E-3</v>
      </c>
      <c r="Y4165" s="241">
        <f t="shared" si="803"/>
        <v>3.7889363344999999E-3</v>
      </c>
      <c r="Z4165" s="241">
        <f t="shared" si="804"/>
        <v>1.3917944923771E-3</v>
      </c>
      <c r="AA4165" s="241">
        <f t="shared" si="805"/>
        <v>2.029598026E-3</v>
      </c>
      <c r="AB4165" s="241">
        <v>1.4319096000000001E-3</v>
      </c>
      <c r="AC4165" s="258">
        <v>2.7092554000000003E-7</v>
      </c>
      <c r="AD4165" s="241">
        <v>1.5690541999999999E-3</v>
      </c>
      <c r="AE4165" s="241">
        <v>1.9440595999999999E-7</v>
      </c>
      <c r="AF4165" s="241">
        <v>7.7306114999999996E-4</v>
      </c>
      <c r="AG4165" s="241">
        <v>1.4446053E-5</v>
      </c>
      <c r="AH4165" s="241">
        <v>9.3719976E-4</v>
      </c>
      <c r="AI4165" s="241">
        <v>4.2850081999999997E-6</v>
      </c>
      <c r="AJ4165" s="241">
        <v>6.9817060000000002E-6</v>
      </c>
      <c r="AK4165" s="241">
        <v>7.1509899E-6</v>
      </c>
      <c r="AL4165" s="241">
        <v>9.1438519999999998E-7</v>
      </c>
      <c r="AM4165" s="241">
        <v>3.1610770999999999E-9</v>
      </c>
      <c r="AN4165" s="241">
        <v>3.9938808E-5</v>
      </c>
      <c r="AO4165" s="241">
        <v>3.3183877E-4</v>
      </c>
      <c r="AP4165" s="241">
        <v>6.3481904000000004E-5</v>
      </c>
      <c r="AQ4165" s="241">
        <v>3.0261225999999999E-5</v>
      </c>
      <c r="AR4165" s="241">
        <v>1.9993367999999998E-3</v>
      </c>
      <c r="AT4165" s="193"/>
      <c r="AU4165" s="193"/>
      <c r="AV4165" s="193"/>
      <c r="AW4165" s="193"/>
      <c r="AX4165" s="193"/>
      <c r="AY4165" s="193"/>
      <c r="AZ4165" s="193"/>
      <c r="BA4165" s="193"/>
      <c r="BB4165" s="193"/>
      <c r="BC4165" s="193"/>
      <c r="BD4165" s="193"/>
      <c r="BE4165" s="315"/>
      <c r="BF4165" s="315"/>
      <c r="BG4165" s="315"/>
      <c r="BH4165" s="315"/>
      <c r="BI4165" s="315"/>
      <c r="BJ4165" s="315"/>
      <c r="BK4165" s="315"/>
    </row>
    <row r="4166" spans="1:63" x14ac:dyDescent="0.25">
      <c r="A4166" s="9"/>
      <c r="B4166" s="43" t="s">
        <v>569</v>
      </c>
      <c r="C4166" s="5" t="s">
        <v>5754</v>
      </c>
      <c r="D4166" s="225">
        <v>6.2898501999999997E-3</v>
      </c>
      <c r="E4166" s="225">
        <v>2.4315930000000001E-3</v>
      </c>
      <c r="F4166" s="225">
        <v>7.8814528000000004E-4</v>
      </c>
      <c r="G4166" s="225">
        <v>2.1787385000000001E-4</v>
      </c>
      <c r="H4166" s="225">
        <v>2.4800825999999999E-5</v>
      </c>
      <c r="I4166" s="225">
        <v>3.1186932999999997E-4</v>
      </c>
      <c r="J4166" s="225">
        <v>3.1849127999999998E-4</v>
      </c>
      <c r="K4166" s="225">
        <v>5.2975861999999998E-6</v>
      </c>
      <c r="L4166" s="225">
        <v>2.191779E-3</v>
      </c>
      <c r="M4166" s="225">
        <v>0</v>
      </c>
      <c r="N4166" s="225">
        <v>0</v>
      </c>
      <c r="O4166" s="225">
        <v>0</v>
      </c>
      <c r="P4166" s="199">
        <f t="shared" si="806"/>
        <v>1.8011800000000001E-2</v>
      </c>
      <c r="Q4166" s="233">
        <v>0.68405265999999998</v>
      </c>
      <c r="R4166" s="96">
        <v>0.28690484999999999</v>
      </c>
      <c r="S4166" s="96">
        <v>0.16985919999999999</v>
      </c>
      <c r="T4166" s="96">
        <v>2.9405999999999998E-6</v>
      </c>
      <c r="U4166" s="96">
        <v>8.5386999999999998E-3</v>
      </c>
      <c r="V4166" s="96">
        <v>3.5069699999999999E-3</v>
      </c>
      <c r="W4166" s="96">
        <v>0.21523999999999999</v>
      </c>
      <c r="X4166" s="241">
        <f t="shared" si="802"/>
        <v>2.3886829688995297E-3</v>
      </c>
      <c r="Y4166" s="241">
        <f t="shared" si="803"/>
        <v>1.168116431467E-3</v>
      </c>
      <c r="Z4166" s="241">
        <f t="shared" si="804"/>
        <v>4.9556231863252993E-4</v>
      </c>
      <c r="AA4166" s="241">
        <f t="shared" si="805"/>
        <v>7.2500421880000005E-4</v>
      </c>
      <c r="AB4166" s="241">
        <v>4.9907738999999997E-4</v>
      </c>
      <c r="AC4166" s="258">
        <v>9.4804974000000006E-8</v>
      </c>
      <c r="AD4166" s="241">
        <v>4.0372204999999998E-4</v>
      </c>
      <c r="AE4166" s="241">
        <v>6.7242493000000002E-8</v>
      </c>
      <c r="AF4166" s="241">
        <v>2.5970349000000001E-4</v>
      </c>
      <c r="AG4166" s="241">
        <v>5.4514540000000002E-6</v>
      </c>
      <c r="AH4166" s="241">
        <v>3.2664754999999998E-4</v>
      </c>
      <c r="AI4166" s="241">
        <v>1.2781173E-6</v>
      </c>
      <c r="AJ4166" s="241">
        <v>1.9334737000000001E-6</v>
      </c>
      <c r="AK4166" s="241">
        <v>1.9466128E-6</v>
      </c>
      <c r="AL4166" s="241">
        <v>2.6707843999999999E-7</v>
      </c>
      <c r="AM4166" s="241">
        <v>8.9239252999999996E-10</v>
      </c>
      <c r="AN4166" s="241">
        <v>1.3551543999999999E-5</v>
      </c>
      <c r="AO4166" s="241">
        <v>1.2733182999999999E-4</v>
      </c>
      <c r="AP4166" s="241">
        <v>2.260522E-5</v>
      </c>
      <c r="AQ4166" s="241">
        <v>6.8711087999999999E-6</v>
      </c>
      <c r="AR4166" s="241">
        <v>7.1813311000000003E-4</v>
      </c>
      <c r="AT4166" s="193"/>
      <c r="AU4166" s="193"/>
      <c r="AV4166" s="193"/>
      <c r="AW4166" s="193"/>
      <c r="AX4166" s="193"/>
      <c r="AY4166" s="193"/>
      <c r="AZ4166" s="193"/>
      <c r="BA4166" s="193"/>
      <c r="BB4166" s="193"/>
      <c r="BC4166" s="193"/>
      <c r="BD4166" s="193"/>
      <c r="BE4166" s="315"/>
      <c r="BF4166" s="315"/>
      <c r="BG4166" s="315"/>
      <c r="BH4166" s="315"/>
      <c r="BI4166" s="315"/>
      <c r="BJ4166" s="315"/>
      <c r="BK4166" s="315"/>
    </row>
    <row r="4167" spans="1:63" x14ac:dyDescent="0.25">
      <c r="A4167" s="9"/>
      <c r="B4167" s="43" t="s">
        <v>569</v>
      </c>
      <c r="C4167" s="5" t="s">
        <v>5755</v>
      </c>
      <c r="D4167" s="225">
        <v>7.3870183000000001E-3</v>
      </c>
      <c r="E4167" s="225">
        <v>3.2220384000000001E-3</v>
      </c>
      <c r="F4167" s="225">
        <v>9.8324110999999993E-4</v>
      </c>
      <c r="G4167" s="225">
        <v>2.7713937999999998E-4</v>
      </c>
      <c r="H4167" s="225">
        <v>2.6078960999999999E-5</v>
      </c>
      <c r="I4167" s="225">
        <v>3.4823033999999999E-4</v>
      </c>
      <c r="J4167" s="225">
        <v>3.271034E-4</v>
      </c>
      <c r="K4167" s="225">
        <v>5.4558573000000003E-6</v>
      </c>
      <c r="L4167" s="225">
        <v>2.1977308E-3</v>
      </c>
      <c r="M4167" s="225">
        <v>0</v>
      </c>
      <c r="N4167" s="225">
        <v>0</v>
      </c>
      <c r="O4167" s="225">
        <v>0</v>
      </c>
      <c r="P4167" s="199">
        <f t="shared" si="806"/>
        <v>2.3866951111111111E-2</v>
      </c>
      <c r="Q4167" s="233">
        <v>0.96808892999999996</v>
      </c>
      <c r="R4167" s="96">
        <v>0.36167943000000002</v>
      </c>
      <c r="S4167" s="96">
        <v>0.50377039999999995</v>
      </c>
      <c r="T4167" s="96">
        <v>2.9766E-6</v>
      </c>
      <c r="U4167" s="96">
        <v>7.0986E-3</v>
      </c>
      <c r="V4167" s="96">
        <v>1.9435279999999999E-3</v>
      </c>
      <c r="W4167" s="96">
        <v>9.3593999999999997E-2</v>
      </c>
      <c r="X4167" s="241">
        <f t="shared" si="802"/>
        <v>2.9561903487950007E-3</v>
      </c>
      <c r="Y4167" s="241">
        <f t="shared" si="803"/>
        <v>1.4376941061370002E-3</v>
      </c>
      <c r="Z4167" s="241">
        <f t="shared" si="804"/>
        <v>6.0614014345800006E-4</v>
      </c>
      <c r="AA4167" s="241">
        <f t="shared" si="805"/>
        <v>9.1235609920000001E-4</v>
      </c>
      <c r="AB4167" s="241">
        <v>6.6145511000000002E-4</v>
      </c>
      <c r="AC4167" s="258">
        <v>1.2919162000000001E-7</v>
      </c>
      <c r="AD4167" s="241">
        <v>4.6015196000000002E-4</v>
      </c>
      <c r="AE4167" s="241">
        <v>7.6728517000000007E-8</v>
      </c>
      <c r="AF4167" s="241">
        <v>2.9944333000000002E-4</v>
      </c>
      <c r="AG4167" s="241">
        <v>1.6437785999999999E-5</v>
      </c>
      <c r="AH4167" s="241">
        <v>4.3292544E-4</v>
      </c>
      <c r="AI4167" s="241">
        <v>1.5985726999999999E-6</v>
      </c>
      <c r="AJ4167" s="241">
        <v>2.4596313000000002E-6</v>
      </c>
      <c r="AK4167" s="241">
        <v>1.9516498999999998E-6</v>
      </c>
      <c r="AL4167" s="241">
        <v>3.1386987999999998E-7</v>
      </c>
      <c r="AM4167" s="241">
        <v>1.038678E-9</v>
      </c>
      <c r="AN4167" s="241">
        <v>1.4391766E-5</v>
      </c>
      <c r="AO4167" s="241">
        <v>1.2815012999999999E-4</v>
      </c>
      <c r="AP4167" s="241">
        <v>2.4348045000000001E-5</v>
      </c>
      <c r="AQ4167" s="241">
        <v>6.9104292E-6</v>
      </c>
      <c r="AR4167" s="241">
        <v>9.0544566999999998E-4</v>
      </c>
      <c r="AT4167" s="193"/>
      <c r="AU4167" s="193"/>
      <c r="AV4167" s="193"/>
      <c r="AW4167" s="193"/>
      <c r="AX4167" s="193"/>
      <c r="AY4167" s="193"/>
      <c r="AZ4167" s="193"/>
      <c r="BA4167" s="193"/>
      <c r="BB4167" s="193"/>
      <c r="BC4167" s="193"/>
      <c r="BD4167" s="193"/>
      <c r="BE4167" s="315"/>
      <c r="BF4167" s="315"/>
      <c r="BG4167" s="315"/>
      <c r="BH4167" s="315"/>
      <c r="BI4167" s="315"/>
      <c r="BJ4167" s="315"/>
      <c r="BK4167" s="315"/>
    </row>
    <row r="4168" spans="1:63" x14ac:dyDescent="0.25">
      <c r="A4168" s="9"/>
      <c r="B4168" s="43" t="s">
        <v>569</v>
      </c>
      <c r="C4168" s="5" t="s">
        <v>5756</v>
      </c>
      <c r="D4168" s="225">
        <v>2.4988226999999998E-2</v>
      </c>
      <c r="E4168" s="225">
        <v>9.0447337999999995E-3</v>
      </c>
      <c r="F4168" s="225">
        <v>3.1564228000000001E-3</v>
      </c>
      <c r="G4168" s="225">
        <v>9.4041996000000002E-4</v>
      </c>
      <c r="H4168" s="225">
        <v>7.1649312000000005E-5</v>
      </c>
      <c r="I4168" s="225">
        <v>9.9129198000000003E-4</v>
      </c>
      <c r="J4168" s="225">
        <v>9.6629943999999998E-4</v>
      </c>
      <c r="K4168" s="225">
        <v>1.4858383999999999E-5</v>
      </c>
      <c r="L4168" s="225">
        <v>9.8025514999999994E-3</v>
      </c>
      <c r="M4168" s="225">
        <v>0</v>
      </c>
      <c r="N4168" s="225">
        <v>0</v>
      </c>
      <c r="O4168" s="225">
        <v>0</v>
      </c>
      <c r="P4168" s="199">
        <f t="shared" si="806"/>
        <v>6.6998028148148134E-2</v>
      </c>
      <c r="Q4168" s="233">
        <v>2.6387139999999998</v>
      </c>
      <c r="R4168" s="96">
        <v>0.99438788</v>
      </c>
      <c r="S4168" s="96">
        <v>1.3242879999999999</v>
      </c>
      <c r="T4168" s="96">
        <v>8.8958000000000004E-6</v>
      </c>
      <c r="U4168" s="96">
        <v>2.0639000000000001E-2</v>
      </c>
      <c r="V4168" s="96">
        <v>5.8301899999999999E-3</v>
      </c>
      <c r="W4168" s="96">
        <v>0.29355999999999999</v>
      </c>
      <c r="X4168" s="241">
        <f t="shared" si="802"/>
        <v>8.6951382749300993E-3</v>
      </c>
      <c r="Y4168" s="241">
        <f t="shared" si="803"/>
        <v>4.4942610383399998E-3</v>
      </c>
      <c r="Z4168" s="241">
        <f t="shared" si="804"/>
        <v>1.6811148165900998E-3</v>
      </c>
      <c r="AA4168" s="241">
        <f t="shared" si="805"/>
        <v>2.5197624200000001E-3</v>
      </c>
      <c r="AB4168" s="241">
        <v>1.8567581000000001E-3</v>
      </c>
      <c r="AC4168" s="258">
        <v>3.6087863999999998E-7</v>
      </c>
      <c r="AD4168" s="241">
        <v>1.7166968E-3</v>
      </c>
      <c r="AE4168" s="241">
        <v>2.192227E-7</v>
      </c>
      <c r="AF4168" s="241">
        <v>8.7703648999999998E-4</v>
      </c>
      <c r="AG4168" s="241">
        <v>4.3189546999999999E-5</v>
      </c>
      <c r="AH4168" s="241">
        <v>1.2152674E-3</v>
      </c>
      <c r="AI4168" s="241">
        <v>5.1234319E-6</v>
      </c>
      <c r="AJ4168" s="241">
        <v>8.3581674000000002E-6</v>
      </c>
      <c r="AK4168" s="241">
        <v>7.1642423999999996E-6</v>
      </c>
      <c r="AL4168" s="241">
        <v>1.0368000999999999E-6</v>
      </c>
      <c r="AM4168" s="241">
        <v>3.5437900999999998E-9</v>
      </c>
      <c r="AN4168" s="241">
        <v>4.2136438000000003E-5</v>
      </c>
      <c r="AO4168" s="241">
        <v>3.3398344999999998E-4</v>
      </c>
      <c r="AP4168" s="241">
        <v>6.8041343000000006E-5</v>
      </c>
      <c r="AQ4168" s="241">
        <v>3.0364120000000001E-5</v>
      </c>
      <c r="AR4168" s="241">
        <v>2.4893983E-3</v>
      </c>
      <c r="AT4168" s="193"/>
      <c r="AU4168" s="193"/>
      <c r="AV4168" s="193"/>
      <c r="AW4168" s="193"/>
      <c r="AX4168" s="193"/>
      <c r="AY4168" s="193"/>
      <c r="AZ4168" s="193"/>
      <c r="BA4168" s="193"/>
      <c r="BB4168" s="193"/>
      <c r="BC4168" s="193"/>
      <c r="BD4168" s="193"/>
      <c r="BE4168" s="315"/>
      <c r="BF4168" s="315"/>
      <c r="BG4168" s="315"/>
      <c r="BH4168" s="315"/>
      <c r="BI4168" s="315"/>
      <c r="BJ4168" s="315"/>
      <c r="BK4168" s="315"/>
    </row>
    <row r="4169" spans="1:63" x14ac:dyDescent="0.25">
      <c r="A4169" s="9"/>
      <c r="B4169" s="43" t="s">
        <v>569</v>
      </c>
      <c r="C4169" s="5" t="s">
        <v>5757</v>
      </c>
      <c r="D4169" s="225">
        <v>3.5961764E-2</v>
      </c>
      <c r="E4169" s="225">
        <v>2.4718047E-2</v>
      </c>
      <c r="F4169" s="225">
        <v>3.7377067000000002E-3</v>
      </c>
      <c r="G4169" s="225">
        <v>3.4225937000000002E-4</v>
      </c>
      <c r="H4169" s="225">
        <v>5.0324075E-4</v>
      </c>
      <c r="I4169" s="225">
        <v>7.9323964999999995E-4</v>
      </c>
      <c r="J4169" s="225">
        <v>3.8449639000000002E-3</v>
      </c>
      <c r="K4169" s="225">
        <v>7.4300086999999995E-5</v>
      </c>
      <c r="L4169" s="225">
        <v>1.9480063000000001E-3</v>
      </c>
      <c r="M4169" s="225">
        <v>0</v>
      </c>
      <c r="N4169" s="225">
        <v>0</v>
      </c>
      <c r="O4169" s="225">
        <v>0</v>
      </c>
      <c r="P4169" s="199">
        <f t="shared" si="806"/>
        <v>0.18309664444444443</v>
      </c>
      <c r="Q4169" s="233">
        <v>3.3412172</v>
      </c>
      <c r="R4169" s="96">
        <v>2.7063408</v>
      </c>
      <c r="S4169" s="96">
        <v>0.40052880000000002</v>
      </c>
      <c r="T4169" s="96">
        <v>7.9544999999999998E-6</v>
      </c>
      <c r="U4169" s="96">
        <v>0.159</v>
      </c>
      <c r="V4169" s="96">
        <v>2.7076420000000001E-3</v>
      </c>
      <c r="W4169" s="96">
        <v>7.2632000000000002E-2</v>
      </c>
      <c r="X4169" s="241">
        <f t="shared" si="802"/>
        <v>1.7270461740322301E-2</v>
      </c>
      <c r="Y4169" s="241">
        <f t="shared" si="803"/>
        <v>6.4254346747300009E-3</v>
      </c>
      <c r="Z4169" s="241">
        <f t="shared" si="804"/>
        <v>4.0731739912922994E-3</v>
      </c>
      <c r="AA4169" s="241">
        <f t="shared" si="805"/>
        <v>6.7718530743000006E-3</v>
      </c>
      <c r="AB4169" s="241">
        <v>5.0746126999999999E-3</v>
      </c>
      <c r="AC4169" s="258">
        <v>1.2730427E-6</v>
      </c>
      <c r="AD4169" s="241">
        <v>4.4345494000000001E-4</v>
      </c>
      <c r="AE4169" s="241">
        <v>4.2298303000000003E-7</v>
      </c>
      <c r="AF4169" s="241">
        <v>8.9281294999999999E-4</v>
      </c>
      <c r="AG4169" s="241">
        <v>1.2858058999999999E-5</v>
      </c>
      <c r="AH4169" s="241">
        <v>3.3214064E-3</v>
      </c>
      <c r="AI4169" s="241">
        <v>6.2462749999999998E-6</v>
      </c>
      <c r="AJ4169" s="241">
        <v>2.6818943000000002E-6</v>
      </c>
      <c r="AK4169" s="241">
        <v>1.4392295000000001E-5</v>
      </c>
      <c r="AL4169" s="241">
        <v>4.2754278999999998E-7</v>
      </c>
      <c r="AM4169" s="241">
        <v>1.3142023E-9</v>
      </c>
      <c r="AN4169" s="241">
        <v>1.9582124000000001E-4</v>
      </c>
      <c r="AO4169" s="241">
        <v>2.9691511000000002E-4</v>
      </c>
      <c r="AP4169" s="241">
        <v>2.3528192000000001E-4</v>
      </c>
      <c r="AQ4169" s="241">
        <v>5.0427742999999998E-6</v>
      </c>
      <c r="AR4169" s="241">
        <v>6.7668103000000004E-3</v>
      </c>
      <c r="AT4169" s="193"/>
      <c r="AU4169" s="193"/>
      <c r="AV4169" s="193"/>
      <c r="AW4169" s="193"/>
      <c r="AX4169" s="193"/>
      <c r="AY4169" s="193"/>
      <c r="AZ4169" s="193"/>
      <c r="BA4169" s="193"/>
      <c r="BB4169" s="193"/>
      <c r="BC4169" s="193"/>
      <c r="BD4169" s="193"/>
      <c r="BE4169" s="315"/>
      <c r="BF4169" s="315"/>
      <c r="BG4169" s="315"/>
      <c r="BH4169" s="315"/>
      <c r="BI4169" s="315"/>
      <c r="BJ4169" s="315"/>
      <c r="BK4169" s="315"/>
    </row>
    <row r="4170" spans="1:63" x14ac:dyDescent="0.25">
      <c r="A4170" s="9"/>
      <c r="B4170" s="43" t="s">
        <v>569</v>
      </c>
      <c r="C4170" s="5" t="s">
        <v>5758</v>
      </c>
      <c r="D4170" s="225">
        <v>2.7056657000000001E-2</v>
      </c>
      <c r="E4170" s="225">
        <v>1.7149982000000001E-2</v>
      </c>
      <c r="F4170" s="225">
        <v>3.4245157000000002E-3</v>
      </c>
      <c r="G4170" s="225">
        <v>3.8040945E-4</v>
      </c>
      <c r="H4170" s="225">
        <v>1.4685577999999999E-4</v>
      </c>
      <c r="I4170" s="225">
        <v>6.3388652000000005E-4</v>
      </c>
      <c r="J4170" s="225">
        <v>2.7722833000000001E-3</v>
      </c>
      <c r="K4170" s="225">
        <v>1.2566172E-5</v>
      </c>
      <c r="L4170" s="225">
        <v>2.5361582999999998E-3</v>
      </c>
      <c r="M4170" s="225">
        <v>0</v>
      </c>
      <c r="N4170" s="225">
        <v>0</v>
      </c>
      <c r="O4170" s="225">
        <v>0</v>
      </c>
      <c r="P4170" s="199">
        <f t="shared" si="806"/>
        <v>0.12703690370370371</v>
      </c>
      <c r="Q4170" s="233">
        <v>1.8052170000000001</v>
      </c>
      <c r="R4170" s="96">
        <v>0.92147177000000002</v>
      </c>
      <c r="S4170" s="96">
        <v>0.730576</v>
      </c>
      <c r="T4170" s="96">
        <v>6.0506000000000001E-6</v>
      </c>
      <c r="U4170" s="96">
        <v>1.3835999999999999E-2</v>
      </c>
      <c r="V4170" s="96">
        <v>3.27714E-3</v>
      </c>
      <c r="W4170" s="96">
        <v>0.13605</v>
      </c>
      <c r="X4170" s="241">
        <f t="shared" si="802"/>
        <v>9.528528819709E-3</v>
      </c>
      <c r="Y4170" s="241">
        <f t="shared" si="803"/>
        <v>4.61031278686E-3</v>
      </c>
      <c r="Z4170" s="241">
        <f t="shared" si="804"/>
        <v>2.6035856985490002E-3</v>
      </c>
      <c r="AA4170" s="241">
        <f t="shared" si="805"/>
        <v>2.3146303342999998E-3</v>
      </c>
      <c r="AB4170" s="241">
        <v>3.3269192999999999E-3</v>
      </c>
      <c r="AC4170" s="258">
        <v>3.4192523999999998E-7</v>
      </c>
      <c r="AD4170" s="241">
        <v>5.3994853999999996E-4</v>
      </c>
      <c r="AE4170" s="241">
        <v>2.2117661999999999E-7</v>
      </c>
      <c r="AF4170" s="241">
        <v>7.1912606999999999E-4</v>
      </c>
      <c r="AG4170" s="241">
        <v>2.3755774999999999E-5</v>
      </c>
      <c r="AH4170" s="241">
        <v>2.1731951999999998E-3</v>
      </c>
      <c r="AI4170" s="241">
        <v>5.3282057999999999E-6</v>
      </c>
      <c r="AJ4170" s="241">
        <v>3.329774E-6</v>
      </c>
      <c r="AK4170" s="241">
        <v>4.6190069000000002E-6</v>
      </c>
      <c r="AL4170" s="241">
        <v>4.7751253000000001E-7</v>
      </c>
      <c r="AM4170" s="241">
        <v>1.499319E-9</v>
      </c>
      <c r="AN4170" s="241">
        <v>3.9873258999999998E-5</v>
      </c>
      <c r="AO4170" s="241">
        <v>3.0045236000000001E-4</v>
      </c>
      <c r="AP4170" s="241">
        <v>7.6308881000000005E-5</v>
      </c>
      <c r="AQ4170" s="241">
        <v>6.5967343000000002E-6</v>
      </c>
      <c r="AR4170" s="241">
        <v>2.3080335999999999E-3</v>
      </c>
      <c r="AT4170" s="193"/>
      <c r="AU4170" s="193"/>
      <c r="AV4170" s="193"/>
      <c r="AW4170" s="193"/>
      <c r="AX4170" s="193"/>
      <c r="AY4170" s="193"/>
      <c r="AZ4170" s="193"/>
      <c r="BA4170" s="193"/>
      <c r="BB4170" s="193"/>
      <c r="BC4170" s="193"/>
      <c r="BD4170" s="193"/>
      <c r="BE4170" s="315"/>
      <c r="BF4170" s="315"/>
      <c r="BG4170" s="315"/>
      <c r="BH4170" s="315"/>
      <c r="BI4170" s="315"/>
      <c r="BJ4170" s="315"/>
      <c r="BK4170" s="315"/>
    </row>
    <row r="4171" spans="1:63" x14ac:dyDescent="0.25">
      <c r="A4171" s="9"/>
      <c r="B4171" s="43" t="s">
        <v>569</v>
      </c>
      <c r="C4171" s="5" t="s">
        <v>5759</v>
      </c>
      <c r="D4171" s="225">
        <v>1.7989748999999999E-2</v>
      </c>
      <c r="E4171" s="225">
        <v>7.8140990999999993E-3</v>
      </c>
      <c r="F4171" s="225">
        <v>2.9628137000000001E-3</v>
      </c>
      <c r="G4171" s="225">
        <v>4.1874521999999998E-4</v>
      </c>
      <c r="H4171" s="225">
        <v>3.5310027000000002E-4</v>
      </c>
      <c r="I4171" s="225">
        <v>7.7489325999999996E-4</v>
      </c>
      <c r="J4171" s="225">
        <v>2.8598143000000001E-3</v>
      </c>
      <c r="K4171" s="225">
        <v>1.2318370999999999E-5</v>
      </c>
      <c r="L4171" s="225">
        <v>2.7939643E-3</v>
      </c>
      <c r="M4171" s="225">
        <v>0</v>
      </c>
      <c r="N4171" s="225">
        <v>0</v>
      </c>
      <c r="O4171" s="225">
        <v>0</v>
      </c>
      <c r="P4171" s="199">
        <f t="shared" si="806"/>
        <v>5.7882215555555547E-2</v>
      </c>
      <c r="Q4171" s="233">
        <v>6.8766753999999999</v>
      </c>
      <c r="R4171" s="96">
        <v>0.89766643000000002</v>
      </c>
      <c r="S4171" s="96">
        <v>0.68101599999999995</v>
      </c>
      <c r="T4171" s="96">
        <v>5.7741999999999997E-6</v>
      </c>
      <c r="U4171" s="96">
        <v>5.1665999999999999</v>
      </c>
      <c r="V4171" s="96">
        <v>3.4172199999999999E-3</v>
      </c>
      <c r="W4171" s="96">
        <v>0.12797</v>
      </c>
      <c r="X4171" s="241">
        <f t="shared" si="802"/>
        <v>1.1961372277277E-2</v>
      </c>
      <c r="Y4171" s="241">
        <f t="shared" si="803"/>
        <v>3.4088189489699999E-3</v>
      </c>
      <c r="Z4171" s="241">
        <f t="shared" si="804"/>
        <v>6.2999890438069995E-3</v>
      </c>
      <c r="AA4171" s="241">
        <f t="shared" si="805"/>
        <v>2.2525642845000002E-3</v>
      </c>
      <c r="AB4171" s="241">
        <v>1.6040804000000001E-3</v>
      </c>
      <c r="AC4171" s="258">
        <v>3.3873226999999999E-7</v>
      </c>
      <c r="AD4171" s="241">
        <v>9.5656292E-4</v>
      </c>
      <c r="AE4171" s="241">
        <v>3.737057E-7</v>
      </c>
      <c r="AF4171" s="241">
        <v>8.2535504E-4</v>
      </c>
      <c r="AG4171" s="241">
        <v>2.2108150999999999E-5</v>
      </c>
      <c r="AH4171" s="241">
        <v>1.0498791999999999E-3</v>
      </c>
      <c r="AI4171" s="241">
        <v>4.6869459E-6</v>
      </c>
      <c r="AJ4171" s="241">
        <v>3.4503475000000002E-6</v>
      </c>
      <c r="AK4171" s="241">
        <v>5.4064411E-6</v>
      </c>
      <c r="AL4171" s="241">
        <v>6.6373892000000004E-7</v>
      </c>
      <c r="AM4171" s="241">
        <v>1.8703870000000001E-9</v>
      </c>
      <c r="AN4171" s="241">
        <v>4.7186613000000004E-3</v>
      </c>
      <c r="AO4171" s="241">
        <v>3.8705181999999999E-4</v>
      </c>
      <c r="AP4171" s="241">
        <v>1.3018738000000001E-4</v>
      </c>
      <c r="AQ4171" s="241">
        <v>6.1025844999999999E-6</v>
      </c>
      <c r="AR4171" s="241">
        <v>2.2464617000000002E-3</v>
      </c>
      <c r="AT4171" s="193"/>
      <c r="AU4171" s="193"/>
      <c r="AV4171" s="193"/>
      <c r="AW4171" s="193"/>
      <c r="AX4171" s="193"/>
      <c r="AY4171" s="193"/>
      <c r="AZ4171" s="193"/>
      <c r="BA4171" s="193"/>
      <c r="BB4171" s="193"/>
      <c r="BC4171" s="193"/>
      <c r="BD4171" s="193"/>
      <c r="BE4171" s="315"/>
      <c r="BF4171" s="315"/>
      <c r="BG4171" s="315"/>
      <c r="BH4171" s="315"/>
      <c r="BI4171" s="315"/>
      <c r="BJ4171" s="315"/>
      <c r="BK4171" s="315"/>
    </row>
    <row r="4172" spans="1:63" x14ac:dyDescent="0.25">
      <c r="A4172" s="9"/>
      <c r="B4172" s="43" t="s">
        <v>569</v>
      </c>
      <c r="C4172" s="5" t="s">
        <v>5760</v>
      </c>
      <c r="D4172" s="225">
        <v>3.0332860999999999E-2</v>
      </c>
      <c r="E4172" s="225">
        <v>2.2335951E-2</v>
      </c>
      <c r="F4172" s="225">
        <v>2.4567615000000002E-3</v>
      </c>
      <c r="G4172" s="225">
        <v>2.6991051000000002E-4</v>
      </c>
      <c r="H4172" s="225">
        <v>1.5742773999999999E-4</v>
      </c>
      <c r="I4172" s="225">
        <v>5.2337493000000003E-4</v>
      </c>
      <c r="J4172" s="225">
        <v>2.6983698999999998E-3</v>
      </c>
      <c r="K4172" s="225">
        <v>2.2343934000000001E-5</v>
      </c>
      <c r="L4172" s="225">
        <v>1.8687212999999999E-3</v>
      </c>
      <c r="M4172" s="225">
        <v>0</v>
      </c>
      <c r="N4172" s="225">
        <v>0</v>
      </c>
      <c r="O4172" s="225">
        <v>0</v>
      </c>
      <c r="P4172" s="199">
        <f t="shared" si="806"/>
        <v>0.16545148888888889</v>
      </c>
      <c r="Q4172" s="233">
        <v>3.3804153000000001</v>
      </c>
      <c r="R4172" s="96">
        <v>2.8562414999999999</v>
      </c>
      <c r="S4172" s="96">
        <v>0.43125599999999997</v>
      </c>
      <c r="T4172" s="96">
        <v>7.4730000000000003E-6</v>
      </c>
      <c r="U4172" s="96">
        <v>8.3485E-3</v>
      </c>
      <c r="V4172" s="96">
        <v>2.381846E-3</v>
      </c>
      <c r="W4172" s="96">
        <v>8.2180000000000003E-2</v>
      </c>
      <c r="X4172" s="241">
        <f t="shared" si="802"/>
        <v>1.6187406723263902E-2</v>
      </c>
      <c r="Y4172" s="241">
        <f t="shared" si="803"/>
        <v>5.5912565518100006E-3</v>
      </c>
      <c r="Z4172" s="241">
        <f t="shared" si="804"/>
        <v>3.4259072090539002E-3</v>
      </c>
      <c r="AA4172" s="241">
        <f t="shared" si="805"/>
        <v>7.1702429624000003E-3</v>
      </c>
      <c r="AB4172" s="241">
        <v>4.5861590999999998E-3</v>
      </c>
      <c r="AC4172" s="258">
        <v>1.3156052E-6</v>
      </c>
      <c r="AD4172" s="241">
        <v>3.6795136999999997E-4</v>
      </c>
      <c r="AE4172" s="241">
        <v>2.2972560999999999E-7</v>
      </c>
      <c r="AF4172" s="241">
        <v>6.2167755999999999E-4</v>
      </c>
      <c r="AG4172" s="241">
        <v>1.3923190999999999E-5</v>
      </c>
      <c r="AH4172" s="241">
        <v>3.0015915999999998E-3</v>
      </c>
      <c r="AI4172" s="241">
        <v>4.1613084000000003E-6</v>
      </c>
      <c r="AJ4172" s="241">
        <v>2.3638536000000002E-6</v>
      </c>
      <c r="AK4172" s="241">
        <v>4.5825774000000001E-6</v>
      </c>
      <c r="AL4172" s="241">
        <v>3.4941877999999998E-7</v>
      </c>
      <c r="AM4172" s="241">
        <v>1.1428739E-9</v>
      </c>
      <c r="AN4172" s="241">
        <v>2.0554518E-5</v>
      </c>
      <c r="AO4172" s="241">
        <v>2.8791294000000002E-4</v>
      </c>
      <c r="AP4172" s="241">
        <v>1.0438985E-4</v>
      </c>
      <c r="AQ4172" s="241">
        <v>4.9120623999999999E-6</v>
      </c>
      <c r="AR4172" s="241">
        <v>7.1653309E-3</v>
      </c>
      <c r="AT4172" s="193"/>
      <c r="AU4172" s="193"/>
      <c r="AV4172" s="193"/>
      <c r="AW4172" s="193"/>
      <c r="AX4172" s="193"/>
      <c r="AY4172" s="193"/>
      <c r="AZ4172" s="193"/>
      <c r="BA4172" s="193"/>
      <c r="BB4172" s="193"/>
      <c r="BC4172" s="193"/>
      <c r="BD4172" s="193"/>
      <c r="BE4172" s="315"/>
      <c r="BF4172" s="315"/>
      <c r="BG4172" s="315"/>
      <c r="BH4172" s="315"/>
      <c r="BI4172" s="315"/>
      <c r="BJ4172" s="315"/>
      <c r="BK4172" s="315"/>
    </row>
    <row r="4173" spans="1:63" x14ac:dyDescent="0.25">
      <c r="A4173" s="9"/>
      <c r="B4173" s="43" t="s">
        <v>569</v>
      </c>
      <c r="C4173" s="5" t="s">
        <v>5761</v>
      </c>
      <c r="D4173" s="225">
        <v>3.2550506E-2</v>
      </c>
      <c r="E4173" s="225">
        <v>2.3850104E-2</v>
      </c>
      <c r="F4173" s="225">
        <v>3.9362566999999998E-3</v>
      </c>
      <c r="G4173" s="225">
        <v>4.1387329000000002E-4</v>
      </c>
      <c r="H4173" s="225">
        <v>2.6359027000000002E-4</v>
      </c>
      <c r="I4173" s="225">
        <v>7.4878355999999997E-4</v>
      </c>
      <c r="J4173" s="225">
        <v>1.2868341E-3</v>
      </c>
      <c r="K4173" s="225">
        <v>7.0241754000000003E-5</v>
      </c>
      <c r="L4173" s="225">
        <v>1.9808222000000002E-3</v>
      </c>
      <c r="M4173" s="225">
        <v>0</v>
      </c>
      <c r="N4173" s="225">
        <v>0</v>
      </c>
      <c r="O4173" s="225">
        <v>0</v>
      </c>
      <c r="P4173" s="199">
        <f t="shared" si="806"/>
        <v>0.17666743703703702</v>
      </c>
      <c r="Q4173" s="233">
        <v>3.2143856999999998</v>
      </c>
      <c r="R4173" s="96">
        <v>2.6200857000000002</v>
      </c>
      <c r="S4173" s="96">
        <v>0.38634960000000002</v>
      </c>
      <c r="T4173" s="96">
        <v>1.0095000000000001E-5</v>
      </c>
      <c r="U4173" s="96">
        <v>0.13464000000000001</v>
      </c>
      <c r="V4173" s="96">
        <v>2.7413279999999999E-3</v>
      </c>
      <c r="W4173" s="96">
        <v>7.0558999999999997E-2</v>
      </c>
      <c r="X4173" s="241">
        <f t="shared" si="802"/>
        <v>1.7768766165328298E-2</v>
      </c>
      <c r="Y4173" s="241">
        <f t="shared" si="803"/>
        <v>6.2511315239300001E-3</v>
      </c>
      <c r="Z4173" s="241">
        <f t="shared" si="804"/>
        <v>4.9611188207982996E-3</v>
      </c>
      <c r="AA4173" s="241">
        <f t="shared" si="805"/>
        <v>6.5565158206E-3</v>
      </c>
      <c r="AB4173" s="241">
        <v>4.8970074999999998E-3</v>
      </c>
      <c r="AC4173" s="258">
        <v>1.1003124E-6</v>
      </c>
      <c r="AD4173" s="241">
        <v>4.3972522000000001E-4</v>
      </c>
      <c r="AE4173" s="241">
        <v>3.4504452999999999E-7</v>
      </c>
      <c r="AF4173" s="241">
        <v>9.0055370000000003E-4</v>
      </c>
      <c r="AG4173" s="241">
        <v>1.2399746999999999E-5</v>
      </c>
      <c r="AH4173" s="241">
        <v>3.2051661999999998E-3</v>
      </c>
      <c r="AI4173" s="241">
        <v>6.7086150999999997E-6</v>
      </c>
      <c r="AJ4173" s="241">
        <v>2.9168423999999998E-6</v>
      </c>
      <c r="AK4173" s="241">
        <v>2.6779647999999997E-4</v>
      </c>
      <c r="AL4173" s="241">
        <v>5.5725405000000002E-7</v>
      </c>
      <c r="AM4173" s="241">
        <v>1.3592482999999999E-9</v>
      </c>
      <c r="AN4173" s="241">
        <v>9.3288865999999995E-4</v>
      </c>
      <c r="AO4173" s="241">
        <v>2.8220087000000002E-4</v>
      </c>
      <c r="AP4173" s="241">
        <v>2.6288253999999999E-4</v>
      </c>
      <c r="AQ4173" s="241">
        <v>5.1274205999999996E-6</v>
      </c>
      <c r="AR4173" s="241">
        <v>6.5513884000000001E-3</v>
      </c>
      <c r="AT4173" s="193"/>
      <c r="AU4173" s="193"/>
      <c r="AV4173" s="193"/>
      <c r="AW4173" s="193"/>
      <c r="AX4173" s="193"/>
      <c r="AY4173" s="193"/>
      <c r="AZ4173" s="193"/>
      <c r="BA4173" s="193"/>
      <c r="BB4173" s="193"/>
      <c r="BC4173" s="193"/>
      <c r="BD4173" s="193"/>
      <c r="BE4173" s="315"/>
      <c r="BF4173" s="315"/>
      <c r="BG4173" s="315"/>
      <c r="BH4173" s="315"/>
      <c r="BI4173" s="315"/>
      <c r="BJ4173" s="315"/>
      <c r="BK4173" s="315"/>
    </row>
    <row r="4174" spans="1:63" x14ac:dyDescent="0.25">
      <c r="A4174" s="9"/>
      <c r="B4174" s="43" t="s">
        <v>569</v>
      </c>
      <c r="C4174" s="5" t="s">
        <v>5762</v>
      </c>
      <c r="D4174" s="225">
        <v>3.2090896000000001E-2</v>
      </c>
      <c r="E4174" s="225">
        <v>2.3903278999999999E-2</v>
      </c>
      <c r="F4174" s="225">
        <v>3.8077536999999999E-3</v>
      </c>
      <c r="G4174" s="225">
        <v>3.6134431E-4</v>
      </c>
      <c r="H4174" s="225">
        <v>2.5674471999999999E-4</v>
      </c>
      <c r="I4174" s="225">
        <v>7.2685624999999998E-4</v>
      </c>
      <c r="J4174" s="225">
        <v>1.0278618E-3</v>
      </c>
      <c r="K4174" s="225">
        <v>7.2248578999999994E-5</v>
      </c>
      <c r="L4174" s="225">
        <v>1.9348079000000001E-3</v>
      </c>
      <c r="M4174" s="225">
        <v>0</v>
      </c>
      <c r="N4174" s="225">
        <v>0</v>
      </c>
      <c r="O4174" s="225">
        <v>0</v>
      </c>
      <c r="P4174" s="199">
        <f t="shared" si="806"/>
        <v>0.17706132592592591</v>
      </c>
      <c r="Q4174" s="233">
        <v>3.1419134999999998</v>
      </c>
      <c r="R4174" s="96">
        <v>2.6453967</v>
      </c>
      <c r="S4174" s="96">
        <v>0.3824128</v>
      </c>
      <c r="T4174" s="96">
        <v>8.2562000000000007E-6</v>
      </c>
      <c r="U4174" s="96">
        <v>4.1578999999999998E-2</v>
      </c>
      <c r="V4174" s="96">
        <v>2.6897240000000001E-3</v>
      </c>
      <c r="W4174" s="96">
        <v>6.9827E-2</v>
      </c>
      <c r="X4174" s="241">
        <f t="shared" si="802"/>
        <v>1.6939240926540901E-2</v>
      </c>
      <c r="Y4174" s="241">
        <f t="shared" si="803"/>
        <v>6.21799952524E-3</v>
      </c>
      <c r="Z4174" s="241">
        <f t="shared" si="804"/>
        <v>4.1019634021008996E-3</v>
      </c>
      <c r="AA4174" s="241">
        <f t="shared" si="805"/>
        <v>6.6192779991999995E-3</v>
      </c>
      <c r="AB4174" s="241">
        <v>4.9079765000000003E-3</v>
      </c>
      <c r="AC4174" s="258">
        <v>1.1070883000000001E-6</v>
      </c>
      <c r="AD4174" s="241">
        <v>4.2147902999999998E-4</v>
      </c>
      <c r="AE4174" s="241">
        <v>3.3686493999999999E-7</v>
      </c>
      <c r="AF4174" s="241">
        <v>8.7483022000000004E-4</v>
      </c>
      <c r="AG4174" s="241">
        <v>1.2269821999999999E-5</v>
      </c>
      <c r="AH4174" s="241">
        <v>3.2123758999999998E-3</v>
      </c>
      <c r="AI4174" s="241">
        <v>6.4481251000000001E-6</v>
      </c>
      <c r="AJ4174" s="241">
        <v>2.6859397999999999E-6</v>
      </c>
      <c r="AK4174" s="241">
        <v>7.4295204000000004E-5</v>
      </c>
      <c r="AL4174" s="241">
        <v>4.4142841000000001E-7</v>
      </c>
      <c r="AM4174" s="241">
        <v>1.3147909E-9</v>
      </c>
      <c r="AN4174" s="241">
        <v>2.6020816000000001E-4</v>
      </c>
      <c r="AO4174" s="241">
        <v>2.7872528999999999E-4</v>
      </c>
      <c r="AP4174" s="241">
        <v>2.6678204000000002E-4</v>
      </c>
      <c r="AQ4174" s="241">
        <v>5.0245991999999998E-6</v>
      </c>
      <c r="AR4174" s="241">
        <v>6.6142533999999998E-3</v>
      </c>
      <c r="AT4174" s="193"/>
      <c r="AU4174" s="193"/>
      <c r="AV4174" s="193"/>
      <c r="AW4174" s="193"/>
      <c r="AX4174" s="193"/>
      <c r="AY4174" s="193"/>
      <c r="AZ4174" s="193"/>
      <c r="BA4174" s="193"/>
      <c r="BB4174" s="193"/>
      <c r="BC4174" s="193"/>
      <c r="BD4174" s="193"/>
      <c r="BE4174" s="315"/>
      <c r="BF4174" s="315"/>
      <c r="BG4174" s="315"/>
      <c r="BH4174" s="315"/>
      <c r="BI4174" s="315"/>
      <c r="BJ4174" s="315"/>
      <c r="BK4174" s="315"/>
    </row>
    <row r="4175" spans="1:63" x14ac:dyDescent="0.25">
      <c r="A4175" s="9"/>
      <c r="B4175" s="43" t="s">
        <v>569</v>
      </c>
      <c r="C4175" s="5" t="s">
        <v>6563</v>
      </c>
      <c r="D4175" s="225">
        <v>3.2555617000000002E-2</v>
      </c>
      <c r="E4175" s="225">
        <v>2.4627599999999999E-2</v>
      </c>
      <c r="F4175" s="225">
        <v>3.651058E-3</v>
      </c>
      <c r="G4175" s="225">
        <v>3.3099415999999999E-4</v>
      </c>
      <c r="H4175" s="225">
        <v>2.9855916000000001E-4</v>
      </c>
      <c r="I4175" s="225">
        <v>7.1358133000000001E-4</v>
      </c>
      <c r="J4175" s="225">
        <v>9.3556243000000004E-4</v>
      </c>
      <c r="K4175" s="225">
        <v>7.4572737E-5</v>
      </c>
      <c r="L4175" s="225">
        <v>1.9236887E-3</v>
      </c>
      <c r="M4175" s="225">
        <v>0</v>
      </c>
      <c r="N4175" s="225">
        <v>0</v>
      </c>
      <c r="O4175" s="225">
        <v>0</v>
      </c>
      <c r="P4175" s="199">
        <f t="shared" ref="P4175:P4191" si="807">E4175/0.135</f>
        <v>0.18242666666666665</v>
      </c>
      <c r="Q4175" s="233">
        <v>3.1667641999999998</v>
      </c>
      <c r="R4175" s="96">
        <v>2.7057851999999998</v>
      </c>
      <c r="S4175" s="96">
        <v>0.38081680000000001</v>
      </c>
      <c r="T4175" s="96">
        <v>7.5201000000000002E-6</v>
      </c>
      <c r="U4175" s="96">
        <v>8.5371000000000006E-3</v>
      </c>
      <c r="V4175" s="96">
        <v>2.644544E-3</v>
      </c>
      <c r="W4175" s="96">
        <v>6.8973000000000007E-2</v>
      </c>
      <c r="X4175" s="241">
        <f t="shared" si="802"/>
        <v>1.69686487977753E-2</v>
      </c>
      <c r="Y4175" s="241">
        <f t="shared" si="803"/>
        <v>6.3415496516199994E-3</v>
      </c>
      <c r="Z4175" s="241">
        <f t="shared" si="804"/>
        <v>3.8567284808552998E-3</v>
      </c>
      <c r="AA4175" s="241">
        <f t="shared" si="805"/>
        <v>6.7703706652999995E-3</v>
      </c>
      <c r="AB4175" s="241">
        <v>5.0567173999999998E-3</v>
      </c>
      <c r="AC4175" s="258">
        <v>1.2718907E-6</v>
      </c>
      <c r="AD4175" s="241">
        <v>4.1241542000000002E-4</v>
      </c>
      <c r="AE4175" s="241">
        <v>3.8580091999999998E-7</v>
      </c>
      <c r="AF4175" s="241">
        <v>8.5854897999999998E-4</v>
      </c>
      <c r="AG4175" s="241">
        <v>1.2210159999999999E-5</v>
      </c>
      <c r="AH4175" s="241">
        <v>3.3097106999999998E-3</v>
      </c>
      <c r="AI4175" s="241">
        <v>6.1325044E-6</v>
      </c>
      <c r="AJ4175" s="241">
        <v>2.5889003000000001E-6</v>
      </c>
      <c r="AK4175" s="241">
        <v>5.2515090000000001E-6</v>
      </c>
      <c r="AL4175" s="241">
        <v>3.9992905999999999E-7</v>
      </c>
      <c r="AM4175" s="241">
        <v>1.2780952999999999E-9</v>
      </c>
      <c r="AN4175" s="241">
        <v>2.142341E-5</v>
      </c>
      <c r="AO4175" s="241">
        <v>2.7743724000000002E-4</v>
      </c>
      <c r="AP4175" s="241">
        <v>2.3378301000000001E-4</v>
      </c>
      <c r="AQ4175" s="241">
        <v>5.0004652999999997E-6</v>
      </c>
      <c r="AR4175" s="241">
        <v>6.7653701999999998E-3</v>
      </c>
      <c r="AT4175" s="193"/>
      <c r="AU4175" s="193"/>
      <c r="AV4175" s="193"/>
      <c r="AW4175" s="193"/>
      <c r="AX4175" s="193"/>
      <c r="AY4175" s="193"/>
      <c r="AZ4175" s="193"/>
      <c r="BA4175" s="193"/>
      <c r="BB4175" s="193"/>
      <c r="BC4175" s="193"/>
      <c r="BD4175" s="193"/>
      <c r="BE4175" s="315"/>
      <c r="BF4175" s="315"/>
      <c r="BG4175" s="315"/>
      <c r="BH4175" s="315"/>
      <c r="BI4175" s="315"/>
      <c r="BJ4175" s="315"/>
      <c r="BK4175" s="315"/>
    </row>
    <row r="4176" spans="1:63" x14ac:dyDescent="0.25">
      <c r="A4176" s="9"/>
      <c r="B4176" s="43" t="s">
        <v>569</v>
      </c>
      <c r="C4176" s="5" t="s">
        <v>6564</v>
      </c>
      <c r="D4176" s="225">
        <v>3.1904713000000001E-2</v>
      </c>
      <c r="E4176" s="225">
        <v>2.4162823999999999E-2</v>
      </c>
      <c r="F4176" s="225">
        <v>3.5284482000000001E-3</v>
      </c>
      <c r="G4176" s="225">
        <v>3.2906428999999999E-4</v>
      </c>
      <c r="H4176" s="225">
        <v>2.5473881999999999E-4</v>
      </c>
      <c r="I4176" s="225">
        <v>7.0857544999999996E-4</v>
      </c>
      <c r="J4176" s="225">
        <v>9.2737064E-4</v>
      </c>
      <c r="K4176" s="225">
        <v>7.3108614000000005E-5</v>
      </c>
      <c r="L4176" s="225">
        <v>1.9205826000000001E-3</v>
      </c>
      <c r="M4176" s="225">
        <v>0</v>
      </c>
      <c r="N4176" s="225">
        <v>0</v>
      </c>
      <c r="O4176" s="225">
        <v>0</v>
      </c>
      <c r="P4176" s="199">
        <f t="shared" si="807"/>
        <v>0.17898388148148148</v>
      </c>
      <c r="Q4176" s="233">
        <v>3.1166996</v>
      </c>
      <c r="R4176" s="96">
        <v>2.6566746000000001</v>
      </c>
      <c r="S4176" s="96">
        <v>0.38001040000000003</v>
      </c>
      <c r="T4176" s="96">
        <v>7.4656000000000001E-6</v>
      </c>
      <c r="U4176" s="96">
        <v>8.5062000000000002E-3</v>
      </c>
      <c r="V4176" s="96">
        <v>2.6319490000000002E-3</v>
      </c>
      <c r="W4176" s="96">
        <v>6.8869E-2</v>
      </c>
      <c r="X4176" s="241">
        <f t="shared" si="802"/>
        <v>1.6658868407104101E-2</v>
      </c>
      <c r="Y4176" s="241">
        <f t="shared" si="803"/>
        <v>6.2219845575499999E-3</v>
      </c>
      <c r="Z4176" s="241">
        <f t="shared" si="804"/>
        <v>3.7892814029540996E-3</v>
      </c>
      <c r="AA4176" s="241">
        <f t="shared" si="805"/>
        <v>6.6476024466000008E-3</v>
      </c>
      <c r="AB4176" s="241">
        <v>4.9612869000000004E-3</v>
      </c>
      <c r="AC4176" s="258">
        <v>1.2471342000000001E-6</v>
      </c>
      <c r="AD4176" s="241">
        <v>4.1072546999999999E-4</v>
      </c>
      <c r="AE4176" s="241">
        <v>3.5543734999999998E-7</v>
      </c>
      <c r="AF4176" s="241">
        <v>8.3618468999999997E-4</v>
      </c>
      <c r="AG4176" s="241">
        <v>1.2184926E-5</v>
      </c>
      <c r="AH4176" s="241">
        <v>3.2472531999999999E-3</v>
      </c>
      <c r="AI4176" s="241">
        <v>5.9248994000000002E-6</v>
      </c>
      <c r="AJ4176" s="241">
        <v>2.5791599E-6</v>
      </c>
      <c r="AK4176" s="241">
        <v>5.1737751000000002E-6</v>
      </c>
      <c r="AL4176" s="241">
        <v>3.9812490999999999E-7</v>
      </c>
      <c r="AM4176" s="241">
        <v>1.2716441E-9</v>
      </c>
      <c r="AN4176" s="241">
        <v>2.1358292E-5</v>
      </c>
      <c r="AO4176" s="241">
        <v>2.7717401E-4</v>
      </c>
      <c r="AP4176" s="241">
        <v>2.2941867000000001E-4</v>
      </c>
      <c r="AQ4176" s="241">
        <v>4.9931466000000002E-6</v>
      </c>
      <c r="AR4176" s="241">
        <v>6.6426093000000004E-3</v>
      </c>
      <c r="AT4176" s="193"/>
      <c r="AU4176" s="193"/>
      <c r="AV4176" s="193"/>
      <c r="AW4176" s="193"/>
      <c r="AX4176" s="193"/>
      <c r="AY4176" s="193"/>
      <c r="AZ4176" s="193"/>
      <c r="BA4176" s="193"/>
      <c r="BB4176" s="193"/>
      <c r="BC4176" s="193"/>
      <c r="BD4176" s="193"/>
      <c r="BE4176" s="315"/>
      <c r="BF4176" s="315"/>
      <c r="BG4176" s="315"/>
      <c r="BH4176" s="315"/>
      <c r="BI4176" s="315"/>
      <c r="BJ4176" s="315"/>
      <c r="BK4176" s="315"/>
    </row>
    <row r="4177" spans="1:63" x14ac:dyDescent="0.25">
      <c r="A4177" s="9"/>
      <c r="B4177" s="43" t="s">
        <v>569</v>
      </c>
      <c r="C4177" s="5" t="s">
        <v>6565</v>
      </c>
      <c r="D4177" s="225">
        <v>2.9861209999999999E-2</v>
      </c>
      <c r="E4177" s="225">
        <v>2.2368938000000001E-2</v>
      </c>
      <c r="F4177" s="225">
        <v>3.3605744E-3</v>
      </c>
      <c r="G4177" s="225">
        <v>3.2156901999999998E-4</v>
      </c>
      <c r="H4177" s="225">
        <v>2.4959933000000002E-4</v>
      </c>
      <c r="I4177" s="225">
        <v>6.8908208000000005E-4</v>
      </c>
      <c r="J4177" s="225">
        <v>8.9551036000000005E-4</v>
      </c>
      <c r="K4177" s="225">
        <v>6.7403086999999996E-5</v>
      </c>
      <c r="L4177" s="225">
        <v>1.9085341E-3</v>
      </c>
      <c r="M4177" s="225">
        <v>0</v>
      </c>
      <c r="N4177" s="225">
        <v>0</v>
      </c>
      <c r="O4177" s="225">
        <v>0</v>
      </c>
      <c r="P4177" s="199">
        <f t="shared" si="807"/>
        <v>0.16569583703703702</v>
      </c>
      <c r="Q4177" s="233">
        <v>2.9220006999999999</v>
      </c>
      <c r="R4177" s="96">
        <v>2.4656839000000002</v>
      </c>
      <c r="S4177" s="96">
        <v>0.3768744</v>
      </c>
      <c r="T4177" s="96">
        <v>7.2536000000000003E-6</v>
      </c>
      <c r="U4177" s="96">
        <v>8.3862999999999993E-3</v>
      </c>
      <c r="V4177" s="96">
        <v>2.5828909999999999E-3</v>
      </c>
      <c r="W4177" s="96">
        <v>6.8465999999999999E-2</v>
      </c>
      <c r="X4177" s="241">
        <f t="shared" si="802"/>
        <v>1.5515230014858099E-2</v>
      </c>
      <c r="Y4177" s="241">
        <f t="shared" si="803"/>
        <v>5.8157720265199992E-3</v>
      </c>
      <c r="Z4177" s="241">
        <f t="shared" si="804"/>
        <v>3.5293000985381E-3</v>
      </c>
      <c r="AA4177" s="241">
        <f t="shared" si="805"/>
        <v>6.1701578898000001E-3</v>
      </c>
      <c r="AB4177" s="241">
        <v>4.5929431999999996E-3</v>
      </c>
      <c r="AC4177" s="258">
        <v>1.1505869999999999E-6</v>
      </c>
      <c r="AD4177" s="241">
        <v>4.0427730000000003E-4</v>
      </c>
      <c r="AE4177" s="241">
        <v>3.4215751999999999E-7</v>
      </c>
      <c r="AF4177" s="241">
        <v>8.0497168999999998E-4</v>
      </c>
      <c r="AG4177" s="241">
        <v>1.2087092E-5</v>
      </c>
      <c r="AH4177" s="241">
        <v>3.0061643000000001E-3</v>
      </c>
      <c r="AI4177" s="241">
        <v>5.6462133999999997E-6</v>
      </c>
      <c r="AJ4177" s="241">
        <v>2.5413804E-6</v>
      </c>
      <c r="AK4177" s="241">
        <v>4.8715172000000004E-6</v>
      </c>
      <c r="AL4177" s="241">
        <v>3.9111298000000002E-7</v>
      </c>
      <c r="AM4177" s="241">
        <v>1.2465581000000001E-9</v>
      </c>
      <c r="AN4177" s="241">
        <v>2.1105588000000001E-5</v>
      </c>
      <c r="AO4177" s="241">
        <v>2.7613926E-4</v>
      </c>
      <c r="AP4177" s="241">
        <v>2.1243948000000001E-4</v>
      </c>
      <c r="AQ4177" s="241">
        <v>4.9646898000000004E-6</v>
      </c>
      <c r="AR4177" s="241">
        <v>6.1651932000000003E-3</v>
      </c>
      <c r="AT4177" s="193"/>
      <c r="AU4177" s="193"/>
      <c r="AV4177" s="193"/>
      <c r="AW4177" s="193"/>
      <c r="AX4177" s="193"/>
      <c r="AY4177" s="193"/>
      <c r="AZ4177" s="193"/>
      <c r="BA4177" s="193"/>
      <c r="BB4177" s="193"/>
      <c r="BC4177" s="193"/>
      <c r="BD4177" s="193"/>
      <c r="BE4177" s="315"/>
      <c r="BF4177" s="315"/>
      <c r="BG4177" s="315"/>
      <c r="BH4177" s="315"/>
      <c r="BI4177" s="315"/>
      <c r="BJ4177" s="315"/>
      <c r="BK4177" s="315"/>
    </row>
    <row r="4178" spans="1:63" x14ac:dyDescent="0.25">
      <c r="A4178" s="9"/>
      <c r="B4178" s="43" t="s">
        <v>569</v>
      </c>
      <c r="C4178" s="5" t="s">
        <v>6566</v>
      </c>
      <c r="D4178" s="225">
        <v>3.4371889000000003E-2</v>
      </c>
      <c r="E4178" s="225">
        <v>2.5783324999999999E-2</v>
      </c>
      <c r="F4178" s="225">
        <v>4.1260181999999996E-3</v>
      </c>
      <c r="G4178" s="225">
        <v>3.3337854999999998E-4</v>
      </c>
      <c r="H4178" s="225">
        <v>5.1157071999999998E-4</v>
      </c>
      <c r="I4178" s="225">
        <v>7.0715708000000004E-4</v>
      </c>
      <c r="J4178" s="225">
        <v>9.2167208999999997E-4</v>
      </c>
      <c r="K4178" s="225">
        <v>7.8952736999999995E-5</v>
      </c>
      <c r="L4178" s="225">
        <v>1.9098140999999999E-3</v>
      </c>
      <c r="M4178" s="225">
        <v>0</v>
      </c>
      <c r="N4178" s="225">
        <v>0</v>
      </c>
      <c r="O4178" s="225">
        <v>0</v>
      </c>
      <c r="P4178" s="199">
        <f t="shared" si="807"/>
        <v>0.19098759259259257</v>
      </c>
      <c r="Q4178" s="233">
        <v>3.2952257999999999</v>
      </c>
      <c r="R4178" s="96">
        <v>2.8416812999999999</v>
      </c>
      <c r="S4178" s="96">
        <v>0.374668</v>
      </c>
      <c r="T4178" s="96">
        <v>7.6434000000000004E-6</v>
      </c>
      <c r="U4178" s="96">
        <v>8.5115999999999994E-3</v>
      </c>
      <c r="V4178" s="96">
        <v>2.650225E-3</v>
      </c>
      <c r="W4178" s="96">
        <v>6.7707000000000003E-2</v>
      </c>
      <c r="X4178" s="241">
        <f t="shared" si="802"/>
        <v>1.78058936042013E-2</v>
      </c>
      <c r="Y4178" s="241">
        <f t="shared" si="803"/>
        <v>6.6758012172299991E-3</v>
      </c>
      <c r="Z4178" s="241">
        <f t="shared" si="804"/>
        <v>4.0200889610712996E-3</v>
      </c>
      <c r="AA4178" s="241">
        <f t="shared" si="805"/>
        <v>7.1100034259000003E-3</v>
      </c>
      <c r="AB4178" s="241">
        <v>5.2940254999999997E-3</v>
      </c>
      <c r="AC4178" s="258">
        <v>1.3403138999999999E-6</v>
      </c>
      <c r="AD4178" s="241">
        <v>4.1596071999999999E-4</v>
      </c>
      <c r="AE4178" s="241">
        <v>4.5960333000000002E-7</v>
      </c>
      <c r="AF4178" s="241">
        <v>9.5200988999999999E-4</v>
      </c>
      <c r="AG4178" s="241">
        <v>1.2005190000000001E-5</v>
      </c>
      <c r="AH4178" s="241">
        <v>3.4650311E-3</v>
      </c>
      <c r="AI4178" s="241">
        <v>6.8244642000000002E-6</v>
      </c>
      <c r="AJ4178" s="241">
        <v>2.5883184000000001E-6</v>
      </c>
      <c r="AK4178" s="241">
        <v>7.3977473000000004E-6</v>
      </c>
      <c r="AL4178" s="241">
        <v>4.0198333000000001E-7</v>
      </c>
      <c r="AM4178" s="241">
        <v>1.3878413E-9</v>
      </c>
      <c r="AN4178" s="241">
        <v>2.1345120000000001E-5</v>
      </c>
      <c r="AO4178" s="241">
        <v>2.7061874E-4</v>
      </c>
      <c r="AP4178" s="241">
        <v>2.458801E-4</v>
      </c>
      <c r="AQ4178" s="241">
        <v>4.9613258999999998E-6</v>
      </c>
      <c r="AR4178" s="241">
        <v>7.1050421000000002E-3</v>
      </c>
      <c r="AT4178" s="193"/>
      <c r="AU4178" s="193"/>
      <c r="AV4178" s="193"/>
      <c r="AW4178" s="193"/>
      <c r="AX4178" s="193"/>
      <c r="AY4178" s="193"/>
      <c r="AZ4178" s="193"/>
      <c r="BA4178" s="193"/>
      <c r="BB4178" s="193"/>
      <c r="BC4178" s="193"/>
      <c r="BD4178" s="193"/>
      <c r="BE4178" s="315"/>
      <c r="BF4178" s="315"/>
      <c r="BG4178" s="315"/>
      <c r="BH4178" s="315"/>
      <c r="BI4178" s="315"/>
      <c r="BJ4178" s="315"/>
      <c r="BK4178" s="315"/>
    </row>
    <row r="4179" spans="1:63" x14ac:dyDescent="0.25">
      <c r="A4179" s="9"/>
      <c r="B4179" s="43" t="s">
        <v>569</v>
      </c>
      <c r="C4179" s="5" t="s">
        <v>6567</v>
      </c>
      <c r="D4179" s="225">
        <v>3.3025525E-2</v>
      </c>
      <c r="E4179" s="225">
        <v>2.4300380999999999E-2</v>
      </c>
      <c r="F4179" s="225">
        <v>4.2825514999999996E-3</v>
      </c>
      <c r="G4179" s="225">
        <v>3.2760397999999997E-4</v>
      </c>
      <c r="H4179" s="225">
        <v>5.3113363000000002E-4</v>
      </c>
      <c r="I4179" s="225">
        <v>7.1443004999999996E-4</v>
      </c>
      <c r="J4179" s="225">
        <v>8.9390263E-4</v>
      </c>
      <c r="K4179" s="225">
        <v>7.3895335999999995E-5</v>
      </c>
      <c r="L4179" s="225">
        <v>1.9016268000000001E-3</v>
      </c>
      <c r="M4179" s="225">
        <v>0</v>
      </c>
      <c r="N4179" s="225">
        <v>0</v>
      </c>
      <c r="O4179" s="225">
        <v>0</v>
      </c>
      <c r="P4179" s="199">
        <f t="shared" si="807"/>
        <v>0.18000282222222219</v>
      </c>
      <c r="Q4179" s="233">
        <v>3.1286749</v>
      </c>
      <c r="R4179" s="96">
        <v>2.6733205</v>
      </c>
      <c r="S4179" s="96">
        <v>0.37615199999999999</v>
      </c>
      <c r="T4179" s="96">
        <v>7.4561999999999999E-6</v>
      </c>
      <c r="U4179" s="96">
        <v>8.4478999999999995E-3</v>
      </c>
      <c r="V4179" s="96">
        <v>2.6180779999999998E-3</v>
      </c>
      <c r="W4179" s="96">
        <v>6.8128999999999995E-2</v>
      </c>
      <c r="X4179" s="241">
        <f t="shared" si="802"/>
        <v>1.6909183269669698E-2</v>
      </c>
      <c r="Y4179" s="241">
        <f t="shared" si="803"/>
        <v>6.4109248815599987E-3</v>
      </c>
      <c r="Z4179" s="241">
        <f t="shared" si="804"/>
        <v>3.8091202169097003E-3</v>
      </c>
      <c r="AA4179" s="241">
        <f t="shared" si="805"/>
        <v>6.6891381711999993E-3</v>
      </c>
      <c r="AB4179" s="241">
        <v>4.9895230999999996E-3</v>
      </c>
      <c r="AC4179" s="258">
        <v>1.2551777000000001E-6</v>
      </c>
      <c r="AD4179" s="241">
        <v>4.1327257000000001E-4</v>
      </c>
      <c r="AE4179" s="241">
        <v>5.2606086000000004E-7</v>
      </c>
      <c r="AF4179" s="241">
        <v>9.9428905E-4</v>
      </c>
      <c r="AG4179" s="241">
        <v>1.2058923E-5</v>
      </c>
      <c r="AH4179" s="241">
        <v>3.2657165999999999E-3</v>
      </c>
      <c r="AI4179" s="241">
        <v>7.0077164E-6</v>
      </c>
      <c r="AJ4179" s="241">
        <v>2.5624534999999999E-6</v>
      </c>
      <c r="AK4179" s="241">
        <v>7.1836676999999997E-6</v>
      </c>
      <c r="AL4179" s="241">
        <v>3.9650374999999998E-7</v>
      </c>
      <c r="AM4179" s="241">
        <v>1.3695597000000001E-9</v>
      </c>
      <c r="AN4179" s="241">
        <v>2.1185056000000001E-5</v>
      </c>
      <c r="AO4179" s="241">
        <v>2.7398487E-4</v>
      </c>
      <c r="AP4179" s="241">
        <v>2.3108197999999999E-4</v>
      </c>
      <c r="AQ4179" s="241">
        <v>4.9388712E-6</v>
      </c>
      <c r="AR4179" s="241">
        <v>6.6841992999999997E-3</v>
      </c>
      <c r="AT4179" s="193"/>
      <c r="AU4179" s="193"/>
      <c r="AV4179" s="193"/>
      <c r="AW4179" s="193"/>
      <c r="AX4179" s="193"/>
      <c r="AY4179" s="193"/>
      <c r="AZ4179" s="193"/>
      <c r="BA4179" s="193"/>
      <c r="BB4179" s="193"/>
      <c r="BC4179" s="193"/>
      <c r="BD4179" s="193"/>
      <c r="BE4179" s="315"/>
      <c r="BF4179" s="315"/>
      <c r="BG4179" s="315"/>
      <c r="BH4179" s="315"/>
      <c r="BI4179" s="315"/>
      <c r="BJ4179" s="315"/>
      <c r="BK4179" s="315"/>
    </row>
    <row r="4180" spans="1:63" x14ac:dyDescent="0.25">
      <c r="A4180" s="9"/>
      <c r="B4180" s="43" t="s">
        <v>569</v>
      </c>
      <c r="C4180" s="5" t="s">
        <v>6568</v>
      </c>
      <c r="D4180" s="225">
        <v>3.6020891999999999E-2</v>
      </c>
      <c r="E4180" s="225">
        <v>2.6704561000000002E-2</v>
      </c>
      <c r="F4180" s="225">
        <v>4.6273206000000001E-3</v>
      </c>
      <c r="G4180" s="225">
        <v>3.3743850000000003E-4</v>
      </c>
      <c r="H4180" s="225">
        <v>6.9655658000000004E-4</v>
      </c>
      <c r="I4180" s="225">
        <v>7.1770912999999999E-4</v>
      </c>
      <c r="J4180" s="225">
        <v>9.3892412999999997E-4</v>
      </c>
      <c r="K4180" s="225">
        <v>8.2041293000000004E-5</v>
      </c>
      <c r="L4180" s="225">
        <v>1.9163415E-3</v>
      </c>
      <c r="M4180" s="225">
        <v>0</v>
      </c>
      <c r="N4180" s="225">
        <v>0</v>
      </c>
      <c r="O4180" s="225">
        <v>0</v>
      </c>
      <c r="P4180" s="199">
        <f t="shared" si="807"/>
        <v>0.19781156296296296</v>
      </c>
      <c r="Q4180" s="233">
        <v>3.4006791000000001</v>
      </c>
      <c r="R4180" s="96">
        <v>2.9451271000000001</v>
      </c>
      <c r="S4180" s="96">
        <v>0.3763648</v>
      </c>
      <c r="T4180" s="96">
        <v>7.7581999999999997E-6</v>
      </c>
      <c r="U4180" s="96">
        <v>8.5766000000000002E-3</v>
      </c>
      <c r="V4180" s="96">
        <v>2.6768360000000001E-3</v>
      </c>
      <c r="W4180" s="96">
        <v>6.7926E-2</v>
      </c>
      <c r="X4180" s="241">
        <f t="shared" si="802"/>
        <v>1.84939134908952E-2</v>
      </c>
      <c r="Y4180" s="241">
        <f t="shared" si="803"/>
        <v>6.9706205700000015E-3</v>
      </c>
      <c r="Z4180" s="241">
        <f t="shared" si="804"/>
        <v>4.1546926832952006E-3</v>
      </c>
      <c r="AA4180" s="241">
        <f t="shared" si="805"/>
        <v>7.3686002375999999E-3</v>
      </c>
      <c r="AB4180" s="241">
        <v>5.4831779000000004E-3</v>
      </c>
      <c r="AC4180" s="258">
        <v>1.3925664000000001E-6</v>
      </c>
      <c r="AD4180" s="241">
        <v>4.1848054E-4</v>
      </c>
      <c r="AE4180" s="241">
        <v>5.7939960000000004E-7</v>
      </c>
      <c r="AF4180" s="241">
        <v>1.0549318999999999E-3</v>
      </c>
      <c r="AG4180" s="241">
        <v>1.2058263999999999E-5</v>
      </c>
      <c r="AH4180" s="241">
        <v>3.5888247999999998E-3</v>
      </c>
      <c r="AI4180" s="241">
        <v>7.5700675999999999E-6</v>
      </c>
      <c r="AJ4180" s="241">
        <v>2.6087809000000001E-6</v>
      </c>
      <c r="AK4180" s="241">
        <v>7.5493301000000002E-6</v>
      </c>
      <c r="AL4180" s="241">
        <v>4.0578030999999998E-7</v>
      </c>
      <c r="AM4180" s="241">
        <v>1.4013852E-9</v>
      </c>
      <c r="AN4180" s="241">
        <v>2.1481992999999999E-5</v>
      </c>
      <c r="AO4180" s="241">
        <v>2.711748E-4</v>
      </c>
      <c r="AP4180" s="241">
        <v>2.5507573000000002E-4</v>
      </c>
      <c r="AQ4180" s="241">
        <v>4.9767376000000002E-6</v>
      </c>
      <c r="AR4180" s="241">
        <v>7.3636235000000003E-3</v>
      </c>
      <c r="AT4180" s="193"/>
      <c r="AU4180" s="193"/>
      <c r="AV4180" s="193"/>
      <c r="AW4180" s="193"/>
      <c r="AX4180" s="193"/>
      <c r="AY4180" s="193"/>
      <c r="AZ4180" s="193"/>
      <c r="BA4180" s="193"/>
      <c r="BB4180" s="193"/>
      <c r="BC4180" s="193"/>
      <c r="BD4180" s="193"/>
      <c r="BE4180" s="315"/>
      <c r="BF4180" s="315"/>
      <c r="BG4180" s="315"/>
      <c r="BH4180" s="315"/>
      <c r="BI4180" s="315"/>
      <c r="BJ4180" s="315"/>
      <c r="BK4180" s="315"/>
    </row>
    <row r="4181" spans="1:63" x14ac:dyDescent="0.25">
      <c r="A4181" s="43"/>
      <c r="B4181" s="43" t="s">
        <v>569</v>
      </c>
      <c r="C4181" s="5" t="s">
        <v>6569</v>
      </c>
      <c r="D4181" s="225">
        <v>3.3796425999999997E-2</v>
      </c>
      <c r="E4181" s="225">
        <v>2.4446923999999998E-2</v>
      </c>
      <c r="F4181" s="225">
        <v>4.9286217999999996E-3</v>
      </c>
      <c r="G4181" s="225">
        <v>3.2732759000000001E-4</v>
      </c>
      <c r="H4181" s="225">
        <v>5.1042467999999998E-4</v>
      </c>
      <c r="I4181" s="225">
        <v>7.1554026999999997E-4</v>
      </c>
      <c r="J4181" s="225">
        <v>8.9272946999999995E-4</v>
      </c>
      <c r="K4181" s="225">
        <v>7.3683788999999997E-5</v>
      </c>
      <c r="L4181" s="225">
        <v>1.9011739E-3</v>
      </c>
      <c r="M4181" s="225">
        <v>0</v>
      </c>
      <c r="N4181" s="225">
        <v>0</v>
      </c>
      <c r="O4181" s="225">
        <v>0</v>
      </c>
      <c r="P4181" s="199">
        <f t="shared" si="807"/>
        <v>0.18108832592592591</v>
      </c>
      <c r="Q4181" s="233">
        <v>3.1214754999999998</v>
      </c>
      <c r="R4181" s="96">
        <v>2.6662599</v>
      </c>
      <c r="S4181" s="96">
        <v>0.37603439999999999</v>
      </c>
      <c r="T4181" s="96">
        <v>7.4483000000000003E-6</v>
      </c>
      <c r="U4181" s="96">
        <v>8.4434999999999996E-3</v>
      </c>
      <c r="V4181" s="96">
        <v>2.6162500000000001E-3</v>
      </c>
      <c r="W4181" s="96">
        <v>6.8113999999999994E-2</v>
      </c>
      <c r="X4181" s="241">
        <f t="shared" si="802"/>
        <v>1.7081696286305698E-2</v>
      </c>
      <c r="Y4181" s="241">
        <f t="shared" si="803"/>
        <v>6.5811534389899999E-3</v>
      </c>
      <c r="Z4181" s="241">
        <f t="shared" si="804"/>
        <v>3.8290549345156993E-3</v>
      </c>
      <c r="AA4181" s="241">
        <f t="shared" si="805"/>
        <v>6.6714879127999999E-3</v>
      </c>
      <c r="AB4181" s="241">
        <v>5.0195975000000004E-3</v>
      </c>
      <c r="AC4181" s="258">
        <v>1.2516125E-6</v>
      </c>
      <c r="AD4181" s="241">
        <v>4.1622528000000001E-4</v>
      </c>
      <c r="AE4181" s="241">
        <v>6.7868648999999997E-7</v>
      </c>
      <c r="AF4181" s="241">
        <v>1.1313454000000001E-3</v>
      </c>
      <c r="AG4181" s="241">
        <v>1.205496E-5</v>
      </c>
      <c r="AH4181" s="241">
        <v>3.2853876000000001E-3</v>
      </c>
      <c r="AI4181" s="241">
        <v>7.9324175E-6</v>
      </c>
      <c r="AJ4181" s="241">
        <v>2.5610665E-6</v>
      </c>
      <c r="AK4181" s="241">
        <v>7.1987182000000002E-6</v>
      </c>
      <c r="AL4181" s="241">
        <v>3.9626065E-7</v>
      </c>
      <c r="AM4181" s="241">
        <v>1.3686657000000001E-9</v>
      </c>
      <c r="AN4181" s="241">
        <v>2.1175633000000001E-5</v>
      </c>
      <c r="AO4181" s="241">
        <v>2.7394737000000001E-4</v>
      </c>
      <c r="AP4181" s="241">
        <v>2.3045450000000001E-4</v>
      </c>
      <c r="AQ4181" s="241">
        <v>4.9378128000000002E-6</v>
      </c>
      <c r="AR4181" s="241">
        <v>6.6665500999999999E-3</v>
      </c>
      <c r="AT4181" s="193"/>
      <c r="AU4181" s="193"/>
      <c r="AV4181" s="193"/>
      <c r="AW4181" s="193"/>
      <c r="AX4181" s="193"/>
      <c r="AY4181" s="193"/>
      <c r="AZ4181" s="193"/>
      <c r="BA4181" s="193"/>
      <c r="BB4181" s="193"/>
      <c r="BC4181" s="193"/>
      <c r="BD4181" s="193"/>
      <c r="BE4181" s="315"/>
      <c r="BF4181" s="315"/>
      <c r="BG4181" s="315"/>
      <c r="BH4181" s="315"/>
      <c r="BI4181" s="315"/>
      <c r="BJ4181" s="315"/>
      <c r="BK4181" s="315"/>
    </row>
    <row r="4182" spans="1:63" x14ac:dyDescent="0.25">
      <c r="A4182" s="43"/>
      <c r="B4182" s="43" t="s">
        <v>569</v>
      </c>
      <c r="C4182" s="5" t="s">
        <v>6570</v>
      </c>
      <c r="D4182" s="225">
        <v>3.3445054000000002E-2</v>
      </c>
      <c r="E4182" s="225">
        <v>2.1926016E-2</v>
      </c>
      <c r="F4182" s="225">
        <v>4.6277137999999997E-3</v>
      </c>
      <c r="G4182" s="225">
        <v>3.8845177000000001E-4</v>
      </c>
      <c r="H4182" s="225">
        <v>1.8601827000000001E-4</v>
      </c>
      <c r="I4182" s="225">
        <v>1.1302154999999999E-3</v>
      </c>
      <c r="J4182" s="225">
        <v>3.2650673000000001E-3</v>
      </c>
      <c r="K4182" s="225">
        <v>1.1997541E-5</v>
      </c>
      <c r="L4182" s="225">
        <v>1.909574E-3</v>
      </c>
      <c r="M4182" s="225">
        <v>0</v>
      </c>
      <c r="N4182" s="225">
        <v>0</v>
      </c>
      <c r="O4182" s="225">
        <v>0</v>
      </c>
      <c r="P4182" s="199">
        <f t="shared" si="807"/>
        <v>0.16241493333333332</v>
      </c>
      <c r="Q4182" s="233">
        <v>2.9471322999999998</v>
      </c>
      <c r="R4182" s="96">
        <v>2.3793202999999998</v>
      </c>
      <c r="S4182" s="96">
        <v>0.3942232</v>
      </c>
      <c r="T4182" s="96">
        <v>7.4779E-6</v>
      </c>
      <c r="U4182" s="96">
        <v>9.8847000000000004E-2</v>
      </c>
      <c r="V4182" s="96">
        <v>2.5522959999999999E-3</v>
      </c>
      <c r="W4182" s="96">
        <v>7.2181999999999996E-2</v>
      </c>
      <c r="X4182" s="241">
        <f t="shared" si="802"/>
        <v>1.6088300087257403E-2</v>
      </c>
      <c r="Y4182" s="241">
        <f t="shared" si="803"/>
        <v>6.1043319505900001E-3</v>
      </c>
      <c r="Z4182" s="241">
        <f t="shared" si="804"/>
        <v>4.0296254326673995E-3</v>
      </c>
      <c r="AA4182" s="241">
        <f t="shared" si="805"/>
        <v>5.9543427040000003E-3</v>
      </c>
      <c r="AB4182" s="241">
        <v>4.5019040999999997E-3</v>
      </c>
      <c r="AC4182" s="258">
        <v>1.1953035E-6</v>
      </c>
      <c r="AD4182" s="241">
        <v>4.0077656999999999E-4</v>
      </c>
      <c r="AE4182" s="241">
        <v>5.7936408999999998E-7</v>
      </c>
      <c r="AF4182" s="241">
        <v>1.1871872E-3</v>
      </c>
      <c r="AG4182" s="241">
        <v>1.2689413E-5</v>
      </c>
      <c r="AH4182" s="241">
        <v>2.9465252999999999E-3</v>
      </c>
      <c r="AI4182" s="241">
        <v>7.3751008000000003E-6</v>
      </c>
      <c r="AJ4182" s="241">
        <v>2.6019198999999998E-6</v>
      </c>
      <c r="AK4182" s="241">
        <v>8.8619362000000003E-5</v>
      </c>
      <c r="AL4182" s="241">
        <v>4.3048764E-7</v>
      </c>
      <c r="AM4182" s="241">
        <v>1.2423274E-9</v>
      </c>
      <c r="AN4182" s="241">
        <v>4.8779835999999998E-4</v>
      </c>
      <c r="AO4182" s="241">
        <v>3.0137588E-4</v>
      </c>
      <c r="AP4182" s="241">
        <v>1.9489778E-4</v>
      </c>
      <c r="AQ4182" s="241">
        <v>4.9834039999999997E-6</v>
      </c>
      <c r="AR4182" s="241">
        <v>5.9493593000000001E-3</v>
      </c>
      <c r="AT4182" s="193"/>
      <c r="AU4182" s="193"/>
      <c r="AV4182" s="193"/>
      <c r="AW4182" s="193"/>
      <c r="AX4182" s="193"/>
      <c r="AY4182" s="193"/>
      <c r="AZ4182" s="193"/>
      <c r="BA4182" s="193"/>
      <c r="BB4182" s="193"/>
      <c r="BC4182" s="193"/>
      <c r="BD4182" s="193"/>
      <c r="BE4182" s="315"/>
      <c r="BF4182" s="315"/>
      <c r="BG4182" s="315"/>
      <c r="BH4182" s="315"/>
      <c r="BI4182" s="315"/>
      <c r="BJ4182" s="315"/>
      <c r="BK4182" s="315"/>
    </row>
    <row r="4183" spans="1:63" x14ac:dyDescent="0.25">
      <c r="A4183" s="43"/>
      <c r="B4183" s="43" t="s">
        <v>569</v>
      </c>
      <c r="C4183" s="5" t="s">
        <v>6571</v>
      </c>
      <c r="D4183" s="225">
        <v>3.5493834000000002E-2</v>
      </c>
      <c r="E4183" s="225">
        <v>2.6243597E-2</v>
      </c>
      <c r="F4183" s="225">
        <v>4.5842684E-3</v>
      </c>
      <c r="G4183" s="225">
        <v>3.3321441000000001E-4</v>
      </c>
      <c r="H4183" s="225">
        <v>6.0697227000000001E-4</v>
      </c>
      <c r="I4183" s="225">
        <v>8.2120540000000001E-4</v>
      </c>
      <c r="J4183" s="225">
        <v>9.2833206999999997E-4</v>
      </c>
      <c r="K4183" s="225">
        <v>7.0400048000000002E-5</v>
      </c>
      <c r="L4183" s="225">
        <v>1.9058445E-3</v>
      </c>
      <c r="M4183" s="225">
        <v>0</v>
      </c>
      <c r="N4183" s="225">
        <v>0</v>
      </c>
      <c r="O4183" s="225">
        <v>0</v>
      </c>
      <c r="P4183" s="199">
        <f t="shared" si="807"/>
        <v>0.19439701481481481</v>
      </c>
      <c r="Q4183" s="233">
        <v>3.3429323000000002</v>
      </c>
      <c r="R4183" s="96">
        <v>2.8897594</v>
      </c>
      <c r="S4183" s="96">
        <v>0.37435439999999998</v>
      </c>
      <c r="T4183" s="96">
        <v>7.6916999999999996E-6</v>
      </c>
      <c r="U4183" s="96">
        <v>8.4919999999999995E-3</v>
      </c>
      <c r="V4183" s="96">
        <v>2.6467779999999998E-3</v>
      </c>
      <c r="W4183" s="96">
        <v>6.7671999999999996E-2</v>
      </c>
      <c r="X4183" s="241">
        <f t="shared" si="802"/>
        <v>1.8209006397714E-2</v>
      </c>
      <c r="Y4183" s="241">
        <f t="shared" si="803"/>
        <v>6.8939200264600004E-3</v>
      </c>
      <c r="Z4183" s="241">
        <f t="shared" si="804"/>
        <v>4.0849328725539999E-3</v>
      </c>
      <c r="AA4183" s="241">
        <f t="shared" si="805"/>
        <v>7.2301534987000001E-3</v>
      </c>
      <c r="AB4183" s="241">
        <v>5.3885280999999997E-3</v>
      </c>
      <c r="AC4183" s="258">
        <v>1.3802375E-6</v>
      </c>
      <c r="AD4183" s="241">
        <v>4.1505479999999999E-4</v>
      </c>
      <c r="AE4183" s="241">
        <v>5.7165296E-7</v>
      </c>
      <c r="AF4183" s="241">
        <v>1.0763858000000001E-3</v>
      </c>
      <c r="AG4183" s="241">
        <v>1.1999436000000001E-5</v>
      </c>
      <c r="AH4183" s="241">
        <v>3.5268743999999999E-3</v>
      </c>
      <c r="AI4183" s="241">
        <v>7.4388074000000004E-6</v>
      </c>
      <c r="AJ4183" s="241">
        <v>2.5846917E-6</v>
      </c>
      <c r="AK4183" s="241">
        <v>7.4370147999999996E-6</v>
      </c>
      <c r="AL4183" s="241">
        <v>4.0235599000000002E-7</v>
      </c>
      <c r="AM4183" s="241">
        <v>1.387664E-9</v>
      </c>
      <c r="AN4183" s="241">
        <v>2.1304254999999999E-5</v>
      </c>
      <c r="AO4183" s="241">
        <v>2.7067455999999998E-4</v>
      </c>
      <c r="AP4183" s="241">
        <v>2.4821540000000001E-4</v>
      </c>
      <c r="AQ4183" s="241">
        <v>4.9577987000000001E-6</v>
      </c>
      <c r="AR4183" s="241">
        <v>7.2251957E-3</v>
      </c>
      <c r="AT4183" s="193"/>
      <c r="AU4183" s="193"/>
      <c r="AV4183" s="193"/>
      <c r="AW4183" s="193"/>
      <c r="AX4183" s="193"/>
      <c r="AY4183" s="193"/>
      <c r="AZ4183" s="193"/>
      <c r="BA4183" s="193"/>
      <c r="BB4183" s="193"/>
      <c r="BC4183" s="193"/>
      <c r="BD4183" s="193"/>
      <c r="BE4183" s="315"/>
      <c r="BF4183" s="315"/>
      <c r="BG4183" s="315"/>
      <c r="BH4183" s="315"/>
      <c r="BI4183" s="315"/>
      <c r="BJ4183" s="315"/>
      <c r="BK4183" s="315"/>
    </row>
    <row r="4184" spans="1:63" x14ac:dyDescent="0.25">
      <c r="A4184" s="43"/>
      <c r="B4184" s="43" t="s">
        <v>569</v>
      </c>
      <c r="C4184" s="5" t="s">
        <v>6572</v>
      </c>
      <c r="D4184" s="225">
        <v>3.3912815999999998E-2</v>
      </c>
      <c r="E4184" s="225">
        <v>2.4428070999999999E-2</v>
      </c>
      <c r="F4184" s="225">
        <v>4.9723737000000002E-3</v>
      </c>
      <c r="G4184" s="225">
        <v>3.2242913999999998E-4</v>
      </c>
      <c r="H4184" s="225">
        <v>3.8597159000000001E-4</v>
      </c>
      <c r="I4184" s="225">
        <v>9.782505600000001E-4</v>
      </c>
      <c r="J4184" s="225">
        <v>8.8652317999999999E-4</v>
      </c>
      <c r="K4184" s="225">
        <v>5.3232368000000001E-5</v>
      </c>
      <c r="L4184" s="225">
        <v>1.8859647E-3</v>
      </c>
      <c r="M4184" s="225">
        <v>0</v>
      </c>
      <c r="N4184" s="225">
        <v>0</v>
      </c>
      <c r="O4184" s="225">
        <v>0</v>
      </c>
      <c r="P4184" s="199">
        <f t="shared" si="807"/>
        <v>0.18094867407407406</v>
      </c>
      <c r="Q4184" s="233">
        <v>3.0974778999999999</v>
      </c>
      <c r="R4184" s="96">
        <v>2.6452517000000002</v>
      </c>
      <c r="S4184" s="96">
        <v>0.37350879999999997</v>
      </c>
      <c r="T4184" s="96">
        <v>7.4150000000000002E-6</v>
      </c>
      <c r="U4184" s="96">
        <v>8.3315000000000004E-3</v>
      </c>
      <c r="V4184" s="96">
        <v>2.579493E-3</v>
      </c>
      <c r="W4184" s="96">
        <v>6.7798999999999998E-2</v>
      </c>
      <c r="X4184" s="241">
        <f t="shared" si="802"/>
        <v>1.7085873164331199E-2</v>
      </c>
      <c r="Y4184" s="241">
        <f t="shared" si="803"/>
        <v>6.6470918063499997E-3</v>
      </c>
      <c r="Z4184" s="241">
        <f t="shared" si="804"/>
        <v>3.8198837702812E-3</v>
      </c>
      <c r="AA4184" s="241">
        <f t="shared" si="805"/>
        <v>6.6188975877000001E-3</v>
      </c>
      <c r="AB4184" s="241">
        <v>5.0157311000000003E-3</v>
      </c>
      <c r="AC4184" s="258">
        <v>1.2720946999999999E-6</v>
      </c>
      <c r="AD4184" s="241">
        <v>4.1015471000000001E-4</v>
      </c>
      <c r="AE4184" s="241">
        <v>6.5760364999999996E-7</v>
      </c>
      <c r="AF4184" s="241">
        <v>1.2072923999999999E-3</v>
      </c>
      <c r="AG4184" s="241">
        <v>1.1983898E-5</v>
      </c>
      <c r="AH4184" s="241">
        <v>3.2828598999999998E-3</v>
      </c>
      <c r="AI4184" s="241">
        <v>7.8837423000000001E-6</v>
      </c>
      <c r="AJ4184" s="241">
        <v>2.5308132E-6</v>
      </c>
      <c r="AK4184" s="241">
        <v>7.0971061999999998E-6</v>
      </c>
      <c r="AL4184" s="241">
        <v>3.9272942999999999E-7</v>
      </c>
      <c r="AM4184" s="241">
        <v>1.3531512E-9</v>
      </c>
      <c r="AN4184" s="241">
        <v>2.0940256E-5</v>
      </c>
      <c r="AO4184" s="241">
        <v>2.7343460999999997E-4</v>
      </c>
      <c r="AP4184" s="241">
        <v>2.2474326E-4</v>
      </c>
      <c r="AQ4184" s="241">
        <v>4.9134877000000003E-6</v>
      </c>
      <c r="AR4184" s="241">
        <v>6.6139841000000003E-3</v>
      </c>
      <c r="AT4184" s="193"/>
      <c r="AU4184" s="193"/>
      <c r="AV4184" s="193"/>
      <c r="AW4184" s="193"/>
      <c r="AX4184" s="193"/>
      <c r="AY4184" s="193"/>
      <c r="AZ4184" s="193"/>
      <c r="BA4184" s="193"/>
      <c r="BB4184" s="193"/>
      <c r="BC4184" s="193"/>
      <c r="BD4184" s="193"/>
      <c r="BE4184" s="315"/>
      <c r="BF4184" s="315"/>
      <c r="BG4184" s="315"/>
      <c r="BH4184" s="315"/>
      <c r="BI4184" s="315"/>
      <c r="BJ4184" s="315"/>
      <c r="BK4184" s="315"/>
    </row>
    <row r="4185" spans="1:63" x14ac:dyDescent="0.25">
      <c r="A4185" s="43"/>
      <c r="B4185" s="43" t="s">
        <v>569</v>
      </c>
      <c r="C4185" s="5" t="s">
        <v>6573</v>
      </c>
      <c r="D4185" s="225">
        <v>2.3063402E-2</v>
      </c>
      <c r="E4185" s="225">
        <v>1.4030941E-2</v>
      </c>
      <c r="F4185" s="225">
        <v>6.1171899000000002E-3</v>
      </c>
      <c r="G4185" s="225">
        <v>9.2581192000000005E-5</v>
      </c>
      <c r="H4185" s="225">
        <v>1.4767698999999999E-4</v>
      </c>
      <c r="I4185" s="225">
        <v>1.1182072E-3</v>
      </c>
      <c r="J4185" s="225">
        <v>8.6405333000000003E-4</v>
      </c>
      <c r="K4185" s="225">
        <v>3.5363138999999999E-6</v>
      </c>
      <c r="L4185" s="225">
        <v>6.8921578999999995E-4</v>
      </c>
      <c r="M4185" s="225">
        <v>0</v>
      </c>
      <c r="N4185" s="225">
        <v>0</v>
      </c>
      <c r="O4185" s="225">
        <v>0</v>
      </c>
      <c r="P4185" s="199">
        <f t="shared" si="807"/>
        <v>0.10393289629629629</v>
      </c>
      <c r="Q4185" s="233">
        <v>1.6731737</v>
      </c>
      <c r="R4185" s="96">
        <v>1.5518239</v>
      </c>
      <c r="S4185" s="96">
        <v>9.9125599999999994E-2</v>
      </c>
      <c r="T4185" s="96">
        <v>1.9609999999999999E-6</v>
      </c>
      <c r="U4185" s="96">
        <v>1.9421E-3</v>
      </c>
      <c r="V4185" s="96">
        <v>6.0415999999999996E-4</v>
      </c>
      <c r="W4185" s="96">
        <v>1.9675999999999999E-2</v>
      </c>
      <c r="X4185" s="241">
        <f t="shared" si="802"/>
        <v>1.046228082779784E-2</v>
      </c>
      <c r="Y4185" s="241">
        <f t="shared" si="803"/>
        <v>4.5134358198699997E-3</v>
      </c>
      <c r="Z4185" s="241">
        <f t="shared" si="804"/>
        <v>2.06822596142784E-3</v>
      </c>
      <c r="AA4185" s="241">
        <f t="shared" si="805"/>
        <v>3.8806190464999997E-3</v>
      </c>
      <c r="AB4185" s="241">
        <v>2.8809718999999998E-3</v>
      </c>
      <c r="AC4185" s="258">
        <v>8.9775193000000002E-7</v>
      </c>
      <c r="AD4185" s="241">
        <v>1.1296530999999999E-4</v>
      </c>
      <c r="AE4185" s="241">
        <v>9.1187053999999997E-7</v>
      </c>
      <c r="AF4185" s="241">
        <v>1.5144628999999999E-3</v>
      </c>
      <c r="AG4185" s="241">
        <v>3.2260873999999999E-6</v>
      </c>
      <c r="AH4185" s="241">
        <v>1.885648E-3</v>
      </c>
      <c r="AI4185" s="241">
        <v>8.873529E-6</v>
      </c>
      <c r="AJ4185" s="241">
        <v>6.1252337999999996E-7</v>
      </c>
      <c r="AK4185" s="241">
        <v>3.3595269999999999E-6</v>
      </c>
      <c r="AL4185" s="241">
        <v>1.0562874E-7</v>
      </c>
      <c r="AM4185" s="241">
        <v>3.6260784E-10</v>
      </c>
      <c r="AN4185" s="241">
        <v>4.8137947000000002E-6</v>
      </c>
      <c r="AO4185" s="241">
        <v>3.7963175999999997E-5</v>
      </c>
      <c r="AP4185" s="241">
        <v>1.2684942000000001E-4</v>
      </c>
      <c r="AQ4185" s="241">
        <v>1.3044465000000001E-6</v>
      </c>
      <c r="AR4185" s="241">
        <v>3.8793145999999998E-3</v>
      </c>
      <c r="AT4185" s="193"/>
      <c r="AU4185" s="193"/>
      <c r="AV4185" s="193"/>
      <c r="AW4185" s="193"/>
      <c r="AX4185" s="193"/>
      <c r="AY4185" s="193"/>
      <c r="AZ4185" s="193"/>
      <c r="BA4185" s="193"/>
      <c r="BB4185" s="193"/>
      <c r="BC4185" s="193"/>
      <c r="BD4185" s="193"/>
      <c r="BE4185" s="315"/>
      <c r="BF4185" s="315"/>
      <c r="BG4185" s="315"/>
      <c r="BH4185" s="315"/>
      <c r="BI4185" s="315"/>
      <c r="BJ4185" s="315"/>
      <c r="BK4185" s="315"/>
    </row>
    <row r="4186" spans="1:63" x14ac:dyDescent="0.25">
      <c r="A4186" s="43"/>
      <c r="B4186" s="43" t="s">
        <v>569</v>
      </c>
      <c r="C4186" s="5" t="s">
        <v>6574</v>
      </c>
      <c r="D4186" s="225">
        <v>2.3403094999999999E-2</v>
      </c>
      <c r="E4186" s="225">
        <v>1.4550804000000001E-2</v>
      </c>
      <c r="F4186" s="225">
        <v>2.7252105000000002E-3</v>
      </c>
      <c r="G4186" s="225">
        <v>1.0884315E-4</v>
      </c>
      <c r="H4186" s="225">
        <v>3.8423250000000002E-3</v>
      </c>
      <c r="I4186" s="225">
        <v>6.4526744000000002E-4</v>
      </c>
      <c r="J4186" s="225">
        <v>5.7148824999999996E-4</v>
      </c>
      <c r="K4186" s="225">
        <v>4.3273540000000001E-5</v>
      </c>
      <c r="L4186" s="225">
        <v>9.1588341000000003E-4</v>
      </c>
      <c r="M4186" s="225">
        <v>0</v>
      </c>
      <c r="N4186" s="225">
        <v>0</v>
      </c>
      <c r="O4186" s="225">
        <v>0</v>
      </c>
      <c r="P4186" s="199">
        <f t="shared" si="807"/>
        <v>0.10778373333333333</v>
      </c>
      <c r="Q4186" s="233">
        <v>1.5813813000000001</v>
      </c>
      <c r="R4186" s="96">
        <v>1.5156919</v>
      </c>
      <c r="S4186" s="96">
        <v>4.915344E-2</v>
      </c>
      <c r="T4186" s="96">
        <v>3.0460999999999999E-6</v>
      </c>
      <c r="U4186" s="96">
        <v>2.9413E-3</v>
      </c>
      <c r="V4186" s="96">
        <v>6.2464580000000001E-4</v>
      </c>
      <c r="W4186" s="96">
        <v>1.2966999999999999E-2</v>
      </c>
      <c r="X4186" s="241">
        <f t="shared" si="802"/>
        <v>9.7315788658461598E-3</v>
      </c>
      <c r="Y4186" s="241">
        <f t="shared" si="803"/>
        <v>3.8284769072300003E-3</v>
      </c>
      <c r="Z4186" s="241">
        <f t="shared" si="804"/>
        <v>2.1122613085161599E-3</v>
      </c>
      <c r="AA4186" s="241">
        <f t="shared" si="805"/>
        <v>3.7908406501000001E-3</v>
      </c>
      <c r="AB4186" s="241">
        <v>2.9876958000000001E-3</v>
      </c>
      <c r="AC4186" s="258">
        <v>7.3179983000000005E-7</v>
      </c>
      <c r="AD4186" s="241">
        <v>1.4787019000000001E-4</v>
      </c>
      <c r="AE4186" s="241">
        <v>2.5112002000000001E-6</v>
      </c>
      <c r="AF4186" s="241">
        <v>6.8824632999999998E-4</v>
      </c>
      <c r="AG4186" s="241">
        <v>1.4215872E-6</v>
      </c>
      <c r="AH4186" s="241">
        <v>1.9554179E-3</v>
      </c>
      <c r="AI4186" s="241">
        <v>4.2479646000000002E-6</v>
      </c>
      <c r="AJ4186" s="241">
        <v>7.4496088000000004E-7</v>
      </c>
      <c r="AK4186" s="241">
        <v>5.0771644999999998E-6</v>
      </c>
      <c r="AL4186" s="241">
        <v>1.4052752999999999E-7</v>
      </c>
      <c r="AM4186" s="241">
        <v>5.7440616000000004E-10</v>
      </c>
      <c r="AN4186" s="241">
        <v>9.3707845999999993E-6</v>
      </c>
      <c r="AO4186" s="241">
        <v>1.0699162E-5</v>
      </c>
      <c r="AP4186" s="241">
        <v>1.2656226999999999E-4</v>
      </c>
      <c r="AQ4186" s="241">
        <v>1.5811501E-6</v>
      </c>
      <c r="AR4186" s="241">
        <v>3.7892594999999999E-3</v>
      </c>
      <c r="AT4186" s="193"/>
      <c r="AU4186" s="193"/>
      <c r="AV4186" s="193"/>
      <c r="AW4186" s="193"/>
      <c r="AX4186" s="193"/>
      <c r="AY4186" s="193"/>
      <c r="AZ4186" s="193"/>
      <c r="BA4186" s="193"/>
      <c r="BB4186" s="193"/>
      <c r="BC4186" s="193"/>
      <c r="BD4186" s="193"/>
      <c r="BE4186" s="315"/>
      <c r="BF4186" s="315"/>
      <c r="BG4186" s="315"/>
      <c r="BH4186" s="315"/>
      <c r="BI4186" s="315"/>
      <c r="BJ4186" s="315"/>
      <c r="BK4186" s="315"/>
    </row>
    <row r="4187" spans="1:63" x14ac:dyDescent="0.25">
      <c r="A4187" s="43"/>
      <c r="B4187" s="124" t="s">
        <v>3966</v>
      </c>
      <c r="C4187" s="5" t="s">
        <v>6575</v>
      </c>
      <c r="D4187" s="225">
        <v>9.9588972999999997E-2</v>
      </c>
      <c r="E4187" s="225">
        <v>4.1704338000000001E-2</v>
      </c>
      <c r="F4187" s="225">
        <v>1.5171314999999999E-2</v>
      </c>
      <c r="G4187" s="225">
        <v>9.0228206E-4</v>
      </c>
      <c r="H4187" s="225">
        <v>4.2269125000000003E-4</v>
      </c>
      <c r="I4187" s="225">
        <v>7.7753709999999997E-3</v>
      </c>
      <c r="J4187" s="225">
        <v>1.7814506000000001E-2</v>
      </c>
      <c r="K4187" s="225">
        <v>3.5695882999999998E-5</v>
      </c>
      <c r="L4187" s="225">
        <v>1.5762774E-2</v>
      </c>
      <c r="M4187" s="225">
        <v>0</v>
      </c>
      <c r="N4187" s="225">
        <v>0</v>
      </c>
      <c r="O4187" s="225">
        <v>0</v>
      </c>
      <c r="P4187" s="199">
        <f t="shared" si="807"/>
        <v>0.30892102222222223</v>
      </c>
      <c r="Q4187" s="233">
        <v>5.2779692999999996</v>
      </c>
      <c r="R4187" s="96">
        <v>4.2882338999999998</v>
      </c>
      <c r="S4187" s="96">
        <v>0.59438400000000002</v>
      </c>
      <c r="T4187" s="96">
        <v>6.5633000000000003E-6</v>
      </c>
      <c r="U4187" s="96">
        <v>0.17899999999999999</v>
      </c>
      <c r="V4187" s="96">
        <v>3.224803E-3</v>
      </c>
      <c r="W4187" s="96">
        <v>0.21312</v>
      </c>
      <c r="X4187" s="241">
        <f t="shared" si="802"/>
        <v>3.3363177307915999E-2</v>
      </c>
      <c r="Y4187" s="241">
        <f t="shared" si="803"/>
        <v>1.4897430585200001E-2</v>
      </c>
      <c r="Z4187" s="241">
        <f t="shared" si="804"/>
        <v>7.7153136177160004E-3</v>
      </c>
      <c r="AA4187" s="241">
        <f t="shared" si="805"/>
        <v>1.0750433104999998E-2</v>
      </c>
      <c r="AB4187" s="241">
        <v>8.5623069999999999E-3</v>
      </c>
      <c r="AC4187" s="258">
        <v>1.8917474E-6</v>
      </c>
      <c r="AD4187" s="241">
        <v>1.2952776E-3</v>
      </c>
      <c r="AE4187" s="241">
        <v>2.0287608000000001E-6</v>
      </c>
      <c r="AF4187" s="241">
        <v>5.0168534999999997E-3</v>
      </c>
      <c r="AG4187" s="241">
        <v>1.9071977E-5</v>
      </c>
      <c r="AH4187" s="241">
        <v>5.604571E-3</v>
      </c>
      <c r="AI4187" s="241">
        <v>2.2711711000000002E-5</v>
      </c>
      <c r="AJ4187" s="241">
        <v>7.4857289000000004E-6</v>
      </c>
      <c r="AK4187" s="241">
        <v>1.3540469E-5</v>
      </c>
      <c r="AL4187" s="241">
        <v>1.0690896E-6</v>
      </c>
      <c r="AM4187" s="241">
        <v>3.4992159999999998E-9</v>
      </c>
      <c r="AN4187" s="241">
        <v>1.2403903E-3</v>
      </c>
      <c r="AO4187" s="241">
        <v>5.2881813000000004E-4</v>
      </c>
      <c r="AP4187" s="241">
        <v>2.9672368999999999E-4</v>
      </c>
      <c r="AQ4187" s="241">
        <v>2.5507104999999999E-5</v>
      </c>
      <c r="AR4187" s="241">
        <v>1.0724925999999999E-2</v>
      </c>
      <c r="AT4187" s="193"/>
      <c r="AU4187" s="193"/>
      <c r="AV4187" s="193"/>
      <c r="AW4187" s="193"/>
      <c r="AX4187" s="193"/>
      <c r="AY4187" s="193"/>
      <c r="AZ4187" s="193"/>
      <c r="BA4187" s="193"/>
      <c r="BB4187" s="193"/>
      <c r="BC4187" s="193"/>
      <c r="BD4187" s="193"/>
      <c r="BE4187" s="315"/>
      <c r="BF4187" s="315"/>
      <c r="BG4187" s="315"/>
      <c r="BH4187" s="315"/>
      <c r="BI4187" s="315"/>
      <c r="BJ4187" s="315"/>
      <c r="BK4187" s="315"/>
    </row>
    <row r="4188" spans="1:63" x14ac:dyDescent="0.25">
      <c r="A4188" s="43"/>
      <c r="B4188" s="43" t="s">
        <v>569</v>
      </c>
      <c r="C4188" s="5" t="s">
        <v>6578</v>
      </c>
      <c r="D4188" s="225">
        <v>6.2019285000000004E-3</v>
      </c>
      <c r="E4188" s="225">
        <v>3.5631080000000002E-3</v>
      </c>
      <c r="F4188" s="225">
        <v>9.8621154000000009E-4</v>
      </c>
      <c r="G4188" s="225">
        <v>1.7924098000000001E-4</v>
      </c>
      <c r="H4188" s="225">
        <v>2.0898674999999999E-5</v>
      </c>
      <c r="I4188" s="225">
        <v>3.4369917000000002E-4</v>
      </c>
      <c r="J4188" s="225">
        <v>9.2661558000000006E-5</v>
      </c>
      <c r="K4188" s="225">
        <v>2.9357776E-6</v>
      </c>
      <c r="L4188" s="225">
        <v>1.0131728E-3</v>
      </c>
      <c r="M4188" s="225">
        <v>0</v>
      </c>
      <c r="N4188" s="225">
        <v>0</v>
      </c>
      <c r="O4188" s="225">
        <v>0</v>
      </c>
      <c r="P4188" s="199">
        <f t="shared" si="807"/>
        <v>2.6393392592592591E-2</v>
      </c>
      <c r="Q4188" s="233">
        <v>1.18662</v>
      </c>
      <c r="R4188" s="96">
        <v>0.31966471000000002</v>
      </c>
      <c r="S4188" s="96">
        <v>0.72407999999999995</v>
      </c>
      <c r="T4188" s="96">
        <v>3.093E-7</v>
      </c>
      <c r="U4188" s="96">
        <v>6.9902999999999996E-3</v>
      </c>
      <c r="V4188" s="96">
        <v>1.9747100000000002E-3</v>
      </c>
      <c r="W4188" s="96">
        <v>0.13391</v>
      </c>
      <c r="X4188" s="241">
        <f t="shared" si="802"/>
        <v>2.6886298251106197E-3</v>
      </c>
      <c r="Y4188" s="241">
        <f t="shared" si="803"/>
        <v>1.3341007212299999E-3</v>
      </c>
      <c r="Z4188" s="241">
        <f t="shared" si="804"/>
        <v>5.5131707978061989E-4</v>
      </c>
      <c r="AA4188" s="241">
        <f t="shared" si="805"/>
        <v>8.0321202409999997E-4</v>
      </c>
      <c r="AB4188" s="241">
        <v>7.3147062999999999E-4</v>
      </c>
      <c r="AC4188" s="258">
        <v>1.3352404999999999E-7</v>
      </c>
      <c r="AD4188" s="241">
        <v>2.1930629000000001E-4</v>
      </c>
      <c r="AE4188" s="241">
        <v>2.0869818E-7</v>
      </c>
      <c r="AF4188" s="241">
        <v>3.5917091999999997E-4</v>
      </c>
      <c r="AG4188" s="241">
        <v>2.3810659E-5</v>
      </c>
      <c r="AH4188" s="241">
        <v>4.7875009999999999E-4</v>
      </c>
      <c r="AI4188" s="241">
        <v>1.5466096E-6</v>
      </c>
      <c r="AJ4188" s="241">
        <v>1.5685194999999999E-6</v>
      </c>
      <c r="AK4188" s="241">
        <v>9.3297637999999998E-7</v>
      </c>
      <c r="AL4188" s="241">
        <v>1.8115623E-7</v>
      </c>
      <c r="AM4188" s="241">
        <v>5.8367061999999998E-10</v>
      </c>
      <c r="AN4188" s="241">
        <v>9.0590564000000005E-6</v>
      </c>
      <c r="AO4188" s="241">
        <v>4.0083729000000003E-5</v>
      </c>
      <c r="AP4188" s="241">
        <v>1.9194349000000001E-5</v>
      </c>
      <c r="AQ4188" s="241">
        <v>3.0097240999999999E-6</v>
      </c>
      <c r="AR4188" s="241">
        <v>8.0020229999999996E-4</v>
      </c>
      <c r="AT4188" s="193"/>
      <c r="AU4188" s="193"/>
      <c r="AV4188" s="193"/>
      <c r="AW4188" s="193"/>
      <c r="AX4188" s="193"/>
      <c r="AY4188" s="193"/>
      <c r="AZ4188" s="193"/>
      <c r="BA4188" s="193"/>
      <c r="BB4188" s="193"/>
      <c r="BC4188" s="193"/>
      <c r="BD4188" s="193"/>
      <c r="BE4188" s="315"/>
      <c r="BF4188" s="315"/>
      <c r="BG4188" s="315"/>
      <c r="BH4188" s="315"/>
      <c r="BI4188" s="315"/>
      <c r="BJ4188" s="315"/>
      <c r="BK4188" s="315"/>
    </row>
    <row r="4189" spans="1:63" x14ac:dyDescent="0.25">
      <c r="A4189" s="43"/>
      <c r="B4189" s="43" t="s">
        <v>569</v>
      </c>
      <c r="C4189" s="5" t="s">
        <v>6579</v>
      </c>
      <c r="D4189" s="225">
        <v>5.6963266999999996E-3</v>
      </c>
      <c r="E4189" s="225">
        <v>3.3816903999999998E-3</v>
      </c>
      <c r="F4189" s="225">
        <v>8.6703083000000002E-4</v>
      </c>
      <c r="G4189" s="225">
        <v>1.9166861000000001E-4</v>
      </c>
      <c r="H4189" s="225">
        <v>1.7783293E-5</v>
      </c>
      <c r="I4189" s="225">
        <v>2.9620382000000001E-4</v>
      </c>
      <c r="J4189" s="225">
        <v>3.2790869000000003E-4</v>
      </c>
      <c r="K4189" s="225">
        <v>2.5009285000000001E-6</v>
      </c>
      <c r="L4189" s="225">
        <v>6.1154015999999995E-4</v>
      </c>
      <c r="M4189" s="225">
        <v>0</v>
      </c>
      <c r="N4189" s="225">
        <v>0</v>
      </c>
      <c r="O4189" s="225">
        <v>0</v>
      </c>
      <c r="P4189" s="199">
        <f t="shared" si="807"/>
        <v>2.5049558518518516E-2</v>
      </c>
      <c r="Q4189" s="233">
        <v>1.4426767</v>
      </c>
      <c r="R4189" s="96">
        <v>0.38522919</v>
      </c>
      <c r="S4189" s="96">
        <v>0.88328799999999996</v>
      </c>
      <c r="T4189" s="96">
        <v>5.2086000000000002E-7</v>
      </c>
      <c r="U4189" s="96">
        <v>8.3421999999999993E-3</v>
      </c>
      <c r="V4189" s="96">
        <v>2.3368E-3</v>
      </c>
      <c r="W4189" s="96">
        <v>0.16347999999999999</v>
      </c>
      <c r="X4189" s="241">
        <f t="shared" si="802"/>
        <v>2.6790525252605299E-3</v>
      </c>
      <c r="Y4189" s="241">
        <f t="shared" si="803"/>
        <v>1.1871147378110002E-3</v>
      </c>
      <c r="Z4189" s="241">
        <f t="shared" si="804"/>
        <v>5.2634674474952997E-4</v>
      </c>
      <c r="AA4189" s="241">
        <f t="shared" si="805"/>
        <v>9.6559104269999991E-4</v>
      </c>
      <c r="AB4189" s="241">
        <v>6.9415725000000002E-4</v>
      </c>
      <c r="AC4189" s="258">
        <v>2.2673458999999999E-7</v>
      </c>
      <c r="AD4189" s="241">
        <v>2.1303526E-4</v>
      </c>
      <c r="AE4189" s="241">
        <v>8.6021220999999994E-8</v>
      </c>
      <c r="AF4189" s="241">
        <v>2.5056462000000001E-4</v>
      </c>
      <c r="AG4189" s="241">
        <v>2.9044851999999999E-5</v>
      </c>
      <c r="AH4189" s="241">
        <v>4.5429661999999999E-4</v>
      </c>
      <c r="AI4189" s="241">
        <v>1.3840453E-6</v>
      </c>
      <c r="AJ4189" s="241">
        <v>1.6800826999999999E-6</v>
      </c>
      <c r="AK4189" s="241">
        <v>1.3334018999999999E-6</v>
      </c>
      <c r="AL4189" s="241">
        <v>1.7477285000000001E-7</v>
      </c>
      <c r="AM4189" s="241">
        <v>5.5849952999999996E-10</v>
      </c>
      <c r="AN4189" s="241">
        <v>9.7334124999999999E-6</v>
      </c>
      <c r="AO4189" s="241">
        <v>3.6836021999999998E-5</v>
      </c>
      <c r="AP4189" s="241">
        <v>2.0907828999999999E-5</v>
      </c>
      <c r="AQ4189" s="241">
        <v>1.3453327000000001E-6</v>
      </c>
      <c r="AR4189" s="241">
        <v>9.6424570999999995E-4</v>
      </c>
      <c r="AT4189" s="193"/>
      <c r="AU4189" s="193"/>
      <c r="AV4189" s="193"/>
      <c r="AW4189" s="193"/>
      <c r="AX4189" s="193"/>
      <c r="AY4189" s="193"/>
      <c r="AZ4189" s="193"/>
      <c r="BA4189" s="193"/>
      <c r="BB4189" s="193"/>
      <c r="BC4189" s="193"/>
      <c r="BD4189" s="193"/>
      <c r="BE4189" s="315"/>
      <c r="BF4189" s="315"/>
      <c r="BG4189" s="315"/>
      <c r="BH4189" s="315"/>
      <c r="BI4189" s="315"/>
      <c r="BJ4189" s="315"/>
      <c r="BK4189" s="315"/>
    </row>
    <row r="4190" spans="1:63" x14ac:dyDescent="0.25">
      <c r="A4190" s="43"/>
      <c r="B4190" s="124" t="s">
        <v>3966</v>
      </c>
      <c r="C4190" s="5" t="s">
        <v>6576</v>
      </c>
      <c r="D4190" s="225">
        <v>0.29291370999999999</v>
      </c>
      <c r="E4190" s="225">
        <v>0.20409751000000001</v>
      </c>
      <c r="F4190" s="225">
        <v>4.7598869000000002E-2</v>
      </c>
      <c r="G4190" s="225">
        <v>3.5304493999999999E-3</v>
      </c>
      <c r="H4190" s="225">
        <v>5.9929301999999997E-3</v>
      </c>
      <c r="I4190" s="225">
        <v>6.5054257999999998E-3</v>
      </c>
      <c r="J4190" s="225">
        <v>5.9261319000000002E-3</v>
      </c>
      <c r="K4190" s="225">
        <v>2.7217411000000002E-4</v>
      </c>
      <c r="L4190" s="225">
        <v>1.8990222000000001E-2</v>
      </c>
      <c r="M4190" s="225">
        <v>0</v>
      </c>
      <c r="N4190" s="225">
        <v>0</v>
      </c>
      <c r="O4190" s="225">
        <v>0</v>
      </c>
      <c r="P4190" s="199">
        <f t="shared" si="807"/>
        <v>1.5118334074074073</v>
      </c>
      <c r="Q4190" s="233">
        <v>26.200921999999998</v>
      </c>
      <c r="R4190" s="96">
        <v>22.709026000000001</v>
      </c>
      <c r="S4190" s="96">
        <v>2.8934639999999998</v>
      </c>
      <c r="T4190" s="96">
        <v>5.6115000000000001E-5</v>
      </c>
      <c r="U4190" s="96">
        <v>7.3520000000000002E-2</v>
      </c>
      <c r="V4190" s="96">
        <v>2.760686E-2</v>
      </c>
      <c r="W4190" s="96">
        <v>0.49725000000000003</v>
      </c>
      <c r="X4190" s="241">
        <f t="shared" si="802"/>
        <v>0.14624697422375402</v>
      </c>
      <c r="Y4190" s="241">
        <f t="shared" si="803"/>
        <v>5.8123347611800005E-2</v>
      </c>
      <c r="Z4190" s="241">
        <f t="shared" si="804"/>
        <v>3.1285795647954001E-2</v>
      </c>
      <c r="AA4190" s="241">
        <f t="shared" si="805"/>
        <v>5.6837830964000004E-2</v>
      </c>
      <c r="AB4190" s="241">
        <v>4.1906800000000001E-2</v>
      </c>
      <c r="AC4190" s="258">
        <v>1.1315299000000001E-5</v>
      </c>
      <c r="AD4190" s="241">
        <v>4.9557218999999996E-3</v>
      </c>
      <c r="AE4190" s="241">
        <v>6.8847738000000004E-6</v>
      </c>
      <c r="AF4190" s="241">
        <v>1.1149470999999999E-2</v>
      </c>
      <c r="AG4190" s="241">
        <v>9.3154639000000004E-5</v>
      </c>
      <c r="AH4190" s="241">
        <v>2.7428595E-2</v>
      </c>
      <c r="AI4190" s="241">
        <v>7.3045596000000007E-5</v>
      </c>
      <c r="AJ4190" s="241">
        <v>2.8776045E-5</v>
      </c>
      <c r="AK4190" s="241">
        <v>6.2770501999999997E-5</v>
      </c>
      <c r="AL4190" s="241">
        <v>4.2312747999999997E-6</v>
      </c>
      <c r="AM4190" s="241">
        <v>1.4550154000000001E-8</v>
      </c>
      <c r="AN4190" s="241">
        <v>1.6592167999999999E-4</v>
      </c>
      <c r="AO4190" s="241">
        <v>1.6572837000000001E-3</v>
      </c>
      <c r="AP4190" s="241">
        <v>1.8651573E-3</v>
      </c>
      <c r="AQ4190" s="241">
        <v>5.8606963999999998E-5</v>
      </c>
      <c r="AR4190" s="241">
        <v>5.6779224000000003E-2</v>
      </c>
      <c r="AT4190" s="193"/>
      <c r="AU4190" s="193"/>
      <c r="AV4190" s="193"/>
      <c r="AW4190" s="193"/>
      <c r="AX4190" s="193"/>
      <c r="AY4190" s="193"/>
      <c r="AZ4190" s="193"/>
      <c r="BA4190" s="193"/>
      <c r="BB4190" s="193"/>
      <c r="BC4190" s="193"/>
      <c r="BD4190" s="193"/>
      <c r="BE4190" s="315"/>
      <c r="BF4190" s="315"/>
      <c r="BG4190" s="315"/>
      <c r="BH4190" s="315"/>
      <c r="BI4190" s="315"/>
      <c r="BJ4190" s="315"/>
      <c r="BK4190" s="315"/>
    </row>
    <row r="4191" spans="1:63" x14ac:dyDescent="0.25">
      <c r="A4191" s="43"/>
      <c r="B4191" s="124" t="s">
        <v>3966</v>
      </c>
      <c r="C4191" s="5" t="s">
        <v>6577</v>
      </c>
      <c r="D4191" s="225">
        <v>0.38548961999999998</v>
      </c>
      <c r="E4191" s="225">
        <v>0.25583126</v>
      </c>
      <c r="F4191" s="225">
        <v>6.2861475E-2</v>
      </c>
      <c r="G4191" s="225">
        <v>4.8592951000000001E-3</v>
      </c>
      <c r="H4191" s="225">
        <v>5.0647914999999996E-3</v>
      </c>
      <c r="I4191" s="225">
        <v>2.2358956999999999E-2</v>
      </c>
      <c r="J4191" s="225">
        <v>7.7169009000000004E-3</v>
      </c>
      <c r="K4191" s="225">
        <v>2.2122908000000001E-4</v>
      </c>
      <c r="L4191" s="225">
        <v>2.6575713000000001E-2</v>
      </c>
      <c r="M4191" s="225">
        <v>0</v>
      </c>
      <c r="N4191" s="225">
        <v>0</v>
      </c>
      <c r="O4191" s="225">
        <v>0</v>
      </c>
      <c r="P4191" s="199">
        <f t="shared" si="807"/>
        <v>1.8950463703703704</v>
      </c>
      <c r="Q4191" s="233">
        <v>33.026739999999997</v>
      </c>
      <c r="R4191" s="96">
        <v>28.109497000000001</v>
      </c>
      <c r="S4191" s="96">
        <v>4.0736080000000001</v>
      </c>
      <c r="T4191" s="96">
        <v>7.5320000000000004E-5</v>
      </c>
      <c r="U4191" s="96">
        <v>0.10206</v>
      </c>
      <c r="V4191" s="96">
        <v>3.8289780000000002E-2</v>
      </c>
      <c r="W4191" s="96">
        <v>0.70321</v>
      </c>
      <c r="X4191" s="241">
        <f t="shared" si="802"/>
        <v>0.18705395285180504</v>
      </c>
      <c r="Y4191" s="241">
        <f t="shared" si="803"/>
        <v>7.7200123213500019E-2</v>
      </c>
      <c r="Z4191" s="241">
        <f t="shared" si="804"/>
        <v>3.9487298953305001E-2</v>
      </c>
      <c r="AA4191" s="241">
        <f t="shared" si="805"/>
        <v>7.0366530684999998E-2</v>
      </c>
      <c r="AB4191" s="241">
        <v>5.2528890000000002E-2</v>
      </c>
      <c r="AC4191" s="258">
        <v>1.4016215000000001E-5</v>
      </c>
      <c r="AD4191" s="241">
        <v>7.0173185000000004E-3</v>
      </c>
      <c r="AE4191" s="241">
        <v>8.9205785000000001E-6</v>
      </c>
      <c r="AF4191" s="241">
        <v>1.7499727E-2</v>
      </c>
      <c r="AG4191" s="241">
        <v>1.3125092E-4</v>
      </c>
      <c r="AH4191" s="241">
        <v>3.4380818E-2</v>
      </c>
      <c r="AI4191" s="241">
        <v>9.5710699000000002E-5</v>
      </c>
      <c r="AJ4191" s="241">
        <v>4.0121211000000001E-5</v>
      </c>
      <c r="AK4191" s="241">
        <v>8.4323538000000004E-5</v>
      </c>
      <c r="AL4191" s="241">
        <v>5.8645426999999998E-6</v>
      </c>
      <c r="AM4191" s="241">
        <v>2.0172605000000001E-8</v>
      </c>
      <c r="AN4191" s="241">
        <v>2.2922129E-4</v>
      </c>
      <c r="AO4191" s="241">
        <v>2.3724550999999999E-3</v>
      </c>
      <c r="AP4191" s="241">
        <v>2.2787644000000001E-3</v>
      </c>
      <c r="AQ4191" s="241">
        <v>8.2182684999999994E-5</v>
      </c>
      <c r="AR4191" s="241">
        <v>7.0284347999999996E-2</v>
      </c>
      <c r="AT4191" s="193"/>
      <c r="AU4191" s="193"/>
      <c r="AV4191" s="193"/>
      <c r="AW4191" s="193"/>
      <c r="AX4191" s="193"/>
      <c r="AY4191" s="193"/>
      <c r="AZ4191" s="193"/>
      <c r="BA4191" s="193"/>
      <c r="BB4191" s="193"/>
      <c r="BC4191" s="193"/>
      <c r="BD4191" s="193"/>
      <c r="BE4191" s="315"/>
      <c r="BF4191" s="315"/>
      <c r="BG4191" s="315"/>
      <c r="BH4191" s="315"/>
      <c r="BI4191" s="315"/>
      <c r="BJ4191" s="315"/>
      <c r="BK4191" s="315"/>
    </row>
    <row r="4192" spans="1:63" x14ac:dyDescent="0.25">
      <c r="A4192" s="45" t="s">
        <v>641</v>
      </c>
      <c r="B4192" s="45"/>
      <c r="C4192" s="9"/>
      <c r="D4192" s="195"/>
      <c r="E4192" s="195"/>
      <c r="F4192" s="195"/>
      <c r="G4192" s="195"/>
      <c r="H4192" s="195"/>
      <c r="I4192" s="195"/>
      <c r="J4192" s="195"/>
      <c r="K4192" s="195"/>
      <c r="L4192" s="195"/>
      <c r="M4192" s="195"/>
      <c r="N4192" s="195"/>
      <c r="O4192" s="195"/>
      <c r="P4192" s="195"/>
      <c r="Q4192" s="240"/>
      <c r="R4192" s="99"/>
      <c r="S4192" s="99"/>
      <c r="T4192" s="99"/>
      <c r="U4192" s="99"/>
      <c r="V4192" s="99"/>
      <c r="W4192" s="99"/>
      <c r="X4192" s="258"/>
      <c r="Y4192" s="258"/>
      <c r="Z4192" s="258"/>
      <c r="AA4192" s="258"/>
      <c r="AB4192" s="258"/>
      <c r="AC4192" s="258"/>
      <c r="AD4192" s="258"/>
      <c r="AE4192" s="258"/>
      <c r="AF4192" s="258"/>
      <c r="AG4192" s="258"/>
      <c r="AH4192" s="258"/>
      <c r="AI4192" s="258"/>
      <c r="AJ4192" s="258"/>
      <c r="AK4192" s="258"/>
      <c r="AL4192" s="258"/>
      <c r="AM4192" s="258"/>
      <c r="AN4192" s="258"/>
      <c r="AO4192" s="258"/>
      <c r="AP4192" s="258"/>
      <c r="AQ4192" s="258"/>
      <c r="AR4192" s="258"/>
      <c r="AT4192" s="193"/>
      <c r="AU4192" s="193"/>
      <c r="AV4192" s="193"/>
      <c r="AW4192" s="193"/>
      <c r="AX4192" s="193"/>
      <c r="AY4192" s="193"/>
      <c r="AZ4192" s="193"/>
      <c r="BA4192" s="193"/>
      <c r="BB4192" s="193"/>
      <c r="BC4192" s="193"/>
      <c r="BD4192" s="193"/>
      <c r="BE4192" s="315"/>
      <c r="BF4192" s="315"/>
      <c r="BG4192" s="315"/>
      <c r="BH4192" s="315"/>
      <c r="BI4192" s="315"/>
      <c r="BJ4192" s="315"/>
      <c r="BK4192" s="315"/>
    </row>
    <row r="4193" spans="1:63" x14ac:dyDescent="0.25">
      <c r="A4193" s="9" t="s">
        <v>1753</v>
      </c>
      <c r="B4193" s="9" t="s">
        <v>436</v>
      </c>
      <c r="C4193" s="89" t="s">
        <v>2508</v>
      </c>
      <c r="D4193" s="223">
        <v>6.8893449000000001E-5</v>
      </c>
      <c r="E4193" s="223">
        <v>2.7087413E-5</v>
      </c>
      <c r="F4193" s="223">
        <v>2.9500962000000001E-6</v>
      </c>
      <c r="G4193" s="223">
        <v>9.5559486000000005E-8</v>
      </c>
      <c r="H4193" s="223">
        <v>1.8841079000000001E-7</v>
      </c>
      <c r="I4193" s="223">
        <v>5.4957823000000001E-7</v>
      </c>
      <c r="J4193" s="223">
        <v>9.7225535000000002E-7</v>
      </c>
      <c r="K4193" s="223">
        <v>2.8566873E-9</v>
      </c>
      <c r="L4193" s="223">
        <v>1.2297911999999999E-7</v>
      </c>
      <c r="M4193" s="223">
        <v>3.6924300000000002E-5</v>
      </c>
      <c r="N4193" s="223">
        <v>0</v>
      </c>
      <c r="O4193" s="223">
        <v>0</v>
      </c>
      <c r="P4193" s="227">
        <f t="shared" ref="P4193:P4256" si="808">E4193/0.135</f>
        <v>2.006475037037037E-4</v>
      </c>
      <c r="Q4193" s="238">
        <v>2.9140723999999999E-3</v>
      </c>
      <c r="R4193" s="114">
        <v>2.8691922000000001E-3</v>
      </c>
      <c r="S4193" s="114">
        <v>3.7959040000000003E-5</v>
      </c>
      <c r="T4193" s="114">
        <v>3.1418E-9</v>
      </c>
      <c r="U4193" s="114">
        <v>1.3879000000000001E-6</v>
      </c>
      <c r="V4193" s="114">
        <v>6.0642659999999996E-7</v>
      </c>
      <c r="W4193" s="114">
        <v>4.9237E-6</v>
      </c>
      <c r="X4193" s="257">
        <f t="shared" ref="X4193:X4256" si="809">SUM(Y4193:AA4193)</f>
        <v>1.7450812678505421E-5</v>
      </c>
      <c r="Y4193" s="257">
        <f t="shared" ref="Y4193:Y4256" si="810">SUM(AB4193:AG4193)</f>
        <v>6.3719953921200004E-6</v>
      </c>
      <c r="Z4193" s="257">
        <f t="shared" ref="Z4193:Z4256" si="811">SUM(AH4193:AP4193)</f>
        <v>3.9066300283754195E-6</v>
      </c>
      <c r="AA4193" s="257">
        <f t="shared" ref="AA4193:AA4256" si="812">SUM(AQ4193:AR4193)</f>
        <v>7.1721872580099999E-6</v>
      </c>
      <c r="AB4193" s="257">
        <v>5.5619157999999998E-6</v>
      </c>
      <c r="AC4193" s="257">
        <v>1.57943E-9</v>
      </c>
      <c r="AD4193" s="257">
        <v>8.4940338E-8</v>
      </c>
      <c r="AE4193" s="257">
        <v>4.5018071999999999E-10</v>
      </c>
      <c r="AF4193" s="257">
        <v>7.2189229000000001E-7</v>
      </c>
      <c r="AG4193" s="257">
        <v>1.2173534E-9</v>
      </c>
      <c r="AH4193" s="257">
        <v>3.6403537000000001E-6</v>
      </c>
      <c r="AI4193" s="257">
        <v>4.5946369E-9</v>
      </c>
      <c r="AJ4193" s="257">
        <v>4.5844675E-10</v>
      </c>
      <c r="AK4193" s="257">
        <v>5.4530640999999998E-9</v>
      </c>
      <c r="AL4193" s="257">
        <v>9.5279695999999999E-11</v>
      </c>
      <c r="AM4193" s="257">
        <v>3.5732941999999998E-13</v>
      </c>
      <c r="AN4193" s="257">
        <v>2.9282656000000001E-9</v>
      </c>
      <c r="AO4193" s="257">
        <v>1.3808228E-8</v>
      </c>
      <c r="AP4193" s="257">
        <v>2.3893805000000001E-7</v>
      </c>
      <c r="AQ4193" s="257">
        <v>3.3905800999999999E-10</v>
      </c>
      <c r="AR4193" s="257">
        <v>7.1718482E-6</v>
      </c>
      <c r="AT4193" s="193"/>
      <c r="AU4193" s="193"/>
      <c r="AV4193" s="193"/>
      <c r="AW4193" s="193"/>
      <c r="AX4193" s="193"/>
      <c r="AY4193" s="193"/>
      <c r="AZ4193" s="193"/>
      <c r="BA4193" s="193"/>
      <c r="BB4193" s="193"/>
      <c r="BC4193" s="193"/>
      <c r="BD4193" s="193"/>
      <c r="BE4193" s="315"/>
      <c r="BF4193" s="315"/>
      <c r="BG4193" s="315"/>
      <c r="BH4193" s="315"/>
      <c r="BI4193" s="315"/>
      <c r="BJ4193" s="315"/>
      <c r="BK4193" s="315"/>
    </row>
    <row r="4194" spans="1:63" x14ac:dyDescent="0.25">
      <c r="A4194" s="9"/>
      <c r="B4194" s="9" t="s">
        <v>436</v>
      </c>
      <c r="C4194" s="89" t="s">
        <v>2509</v>
      </c>
      <c r="D4194" s="223">
        <v>7.9566621000000002E-5</v>
      </c>
      <c r="E4194" s="223">
        <v>2.8465918000000001E-5</v>
      </c>
      <c r="F4194" s="223">
        <v>1.7422516E-6</v>
      </c>
      <c r="G4194" s="223">
        <v>3.1675519000000001E-8</v>
      </c>
      <c r="H4194" s="223">
        <v>1.7777431E-7</v>
      </c>
      <c r="I4194" s="223">
        <v>2.7542433999999998E-7</v>
      </c>
      <c r="J4194" s="223">
        <v>3.8789560000000001E-6</v>
      </c>
      <c r="K4194" s="223">
        <v>1.9569684000000001E-8</v>
      </c>
      <c r="L4194" s="223">
        <v>1.1205157E-7</v>
      </c>
      <c r="M4194" s="223">
        <v>4.4863000000000001E-5</v>
      </c>
      <c r="N4194" s="223">
        <v>0</v>
      </c>
      <c r="O4194" s="223">
        <v>0</v>
      </c>
      <c r="P4194" s="227">
        <f t="shared" si="808"/>
        <v>2.1085865185185184E-4</v>
      </c>
      <c r="Q4194" s="238">
        <v>3.7997139E-3</v>
      </c>
      <c r="R4194" s="114">
        <v>3.6678825000000001E-3</v>
      </c>
      <c r="S4194" s="114">
        <v>1.070272E-4</v>
      </c>
      <c r="T4194" s="114">
        <v>3.7330000000000002E-9</v>
      </c>
      <c r="U4194" s="114">
        <v>1.5616E-6</v>
      </c>
      <c r="V4194" s="114">
        <v>3.8684300000000002E-7</v>
      </c>
      <c r="W4194" s="114">
        <v>2.2852000000000001E-5</v>
      </c>
      <c r="X4194" s="257">
        <f t="shared" si="809"/>
        <v>1.943718356423829E-5</v>
      </c>
      <c r="Y4194" s="257">
        <f t="shared" si="810"/>
        <v>6.2899077466399999E-6</v>
      </c>
      <c r="Z4194" s="257">
        <f t="shared" si="811"/>
        <v>3.9404789616782905E-6</v>
      </c>
      <c r="AA4194" s="257">
        <f t="shared" si="812"/>
        <v>9.2067968559200004E-6</v>
      </c>
      <c r="AB4194" s="257">
        <v>5.8449696999999997E-6</v>
      </c>
      <c r="AC4194" s="257">
        <v>1.8021599999999999E-9</v>
      </c>
      <c r="AD4194" s="257">
        <v>4.4876052000000001E-8</v>
      </c>
      <c r="AE4194" s="257">
        <v>1.6722714E-10</v>
      </c>
      <c r="AF4194" s="257">
        <v>3.9458046999999999E-7</v>
      </c>
      <c r="AG4194" s="257">
        <v>3.5121374999999999E-9</v>
      </c>
      <c r="AH4194" s="257">
        <v>3.8254390999999998E-6</v>
      </c>
      <c r="AI4194" s="257">
        <v>3.0756049999999999E-9</v>
      </c>
      <c r="AJ4194" s="257">
        <v>2.6887155999999999E-10</v>
      </c>
      <c r="AK4194" s="257">
        <v>5.5092942000000002E-9</v>
      </c>
      <c r="AL4194" s="257">
        <v>4.2327069999999999E-11</v>
      </c>
      <c r="AM4194" s="257">
        <v>2.5434829000000001E-13</v>
      </c>
      <c r="AN4194" s="257">
        <v>2.7217208999999999E-9</v>
      </c>
      <c r="AO4194" s="257">
        <v>5.5215565999999999E-9</v>
      </c>
      <c r="AP4194" s="257">
        <v>9.7900232000000004E-8</v>
      </c>
      <c r="AQ4194" s="257">
        <v>3.5205591999999999E-10</v>
      </c>
      <c r="AR4194" s="257">
        <v>9.2064448000000004E-6</v>
      </c>
      <c r="AT4194" s="193"/>
      <c r="AU4194" s="193"/>
      <c r="AV4194" s="193"/>
      <c r="AW4194" s="193"/>
      <c r="AX4194" s="193"/>
      <c r="AY4194" s="193"/>
      <c r="AZ4194" s="193"/>
      <c r="BA4194" s="193"/>
      <c r="BB4194" s="193"/>
      <c r="BC4194" s="193"/>
      <c r="BD4194" s="193"/>
      <c r="BE4194" s="315"/>
      <c r="BF4194" s="315"/>
      <c r="BG4194" s="315"/>
      <c r="BH4194" s="315"/>
      <c r="BI4194" s="315"/>
      <c r="BJ4194" s="315"/>
      <c r="BK4194" s="315"/>
    </row>
    <row r="4195" spans="1:63" x14ac:dyDescent="0.25">
      <c r="A4195" s="9"/>
      <c r="B4195" s="9" t="s">
        <v>436</v>
      </c>
      <c r="C4195" s="89" t="s">
        <v>2510</v>
      </c>
      <c r="D4195" s="223">
        <v>7.1639297000000002E-5</v>
      </c>
      <c r="E4195" s="223">
        <v>2.8606427000000002E-5</v>
      </c>
      <c r="F4195" s="223">
        <v>3.2003728999999998E-6</v>
      </c>
      <c r="G4195" s="223">
        <v>1.1987940999999999E-7</v>
      </c>
      <c r="H4195" s="223">
        <v>3.2457069000000002E-7</v>
      </c>
      <c r="I4195" s="223">
        <v>5.4429577999999996E-7</v>
      </c>
      <c r="J4195" s="223">
        <v>1.0145683999999999E-6</v>
      </c>
      <c r="K4195" s="223">
        <v>9.1244609000000005E-8</v>
      </c>
      <c r="L4195" s="223">
        <v>1.9273734E-7</v>
      </c>
      <c r="M4195" s="223">
        <v>3.7545200000000001E-5</v>
      </c>
      <c r="N4195" s="223">
        <v>0</v>
      </c>
      <c r="O4195" s="223">
        <v>0</v>
      </c>
      <c r="P4195" s="227">
        <f t="shared" si="808"/>
        <v>2.1189945925925927E-4</v>
      </c>
      <c r="Q4195" s="238">
        <v>3.1143747999999999E-3</v>
      </c>
      <c r="R4195" s="114">
        <v>3.0550921000000002E-3</v>
      </c>
      <c r="S4195" s="114">
        <v>5.0126159999999998E-5</v>
      </c>
      <c r="T4195" s="114">
        <v>3.3903000000000002E-9</v>
      </c>
      <c r="U4195" s="114">
        <v>1.9176000000000001E-6</v>
      </c>
      <c r="V4195" s="114">
        <v>7.8515199999999996E-7</v>
      </c>
      <c r="W4195" s="114">
        <v>6.4504000000000001E-6</v>
      </c>
      <c r="X4195" s="257">
        <f t="shared" si="809"/>
        <v>1.8463181317959435E-5</v>
      </c>
      <c r="Y4195" s="257">
        <f t="shared" si="810"/>
        <v>6.6771647962499992E-6</v>
      </c>
      <c r="Z4195" s="257">
        <f t="shared" si="811"/>
        <v>4.1488038798894381E-6</v>
      </c>
      <c r="AA4195" s="257">
        <f t="shared" si="812"/>
        <v>7.6372126418199998E-6</v>
      </c>
      <c r="AB4195" s="257">
        <v>5.8738318999999997E-6</v>
      </c>
      <c r="AC4195" s="257">
        <v>1.543492E-9</v>
      </c>
      <c r="AD4195" s="257">
        <v>1.0896614E-7</v>
      </c>
      <c r="AE4195" s="257">
        <v>3.4747835000000002E-10</v>
      </c>
      <c r="AF4195" s="257">
        <v>6.9091104999999998E-7</v>
      </c>
      <c r="AG4195" s="257">
        <v>1.5647359000000001E-9</v>
      </c>
      <c r="AH4195" s="257">
        <v>3.8445399999999996E-6</v>
      </c>
      <c r="AI4195" s="257">
        <v>5.47112E-9</v>
      </c>
      <c r="AJ4195" s="257">
        <v>6.0426362000000004E-10</v>
      </c>
      <c r="AK4195" s="257">
        <v>5.9977539000000003E-9</v>
      </c>
      <c r="AL4195" s="257">
        <v>1.1362376E-10</v>
      </c>
      <c r="AM4195" s="257">
        <v>4.3500943999999998E-13</v>
      </c>
      <c r="AN4195" s="257">
        <v>4.0418355999999996E-9</v>
      </c>
      <c r="AO4195" s="257">
        <v>1.6492277999999999E-8</v>
      </c>
      <c r="AP4195" s="257">
        <v>2.7154257000000001E-7</v>
      </c>
      <c r="AQ4195" s="257">
        <v>4.5534181999999999E-10</v>
      </c>
      <c r="AR4195" s="257">
        <v>7.6367573E-6</v>
      </c>
      <c r="AT4195" s="193"/>
      <c r="AU4195" s="193"/>
      <c r="AV4195" s="193"/>
      <c r="AW4195" s="193"/>
      <c r="AX4195" s="193"/>
      <c r="AY4195" s="193"/>
      <c r="AZ4195" s="193"/>
      <c r="BA4195" s="193"/>
      <c r="BB4195" s="193"/>
      <c r="BC4195" s="193"/>
      <c r="BD4195" s="193"/>
      <c r="BE4195" s="315"/>
      <c r="BF4195" s="315"/>
      <c r="BG4195" s="315"/>
      <c r="BH4195" s="315"/>
      <c r="BI4195" s="315"/>
      <c r="BJ4195" s="315"/>
      <c r="BK4195" s="315"/>
    </row>
    <row r="4196" spans="1:63" x14ac:dyDescent="0.25">
      <c r="A4196" s="9"/>
      <c r="B4196" s="9" t="s">
        <v>436</v>
      </c>
      <c r="C4196" s="89" t="s">
        <v>2511</v>
      </c>
      <c r="D4196" s="223">
        <v>3.1608324000000001E-6</v>
      </c>
      <c r="E4196" s="223">
        <v>1.2549320000000001E-6</v>
      </c>
      <c r="F4196" s="223">
        <v>1.0716532E-7</v>
      </c>
      <c r="G4196" s="223">
        <v>5.8821179999999997E-9</v>
      </c>
      <c r="H4196" s="223">
        <v>2.8379759000000001E-9</v>
      </c>
      <c r="I4196" s="223">
        <v>1.200029E-8</v>
      </c>
      <c r="J4196" s="223">
        <v>2.2061340000000001E-8</v>
      </c>
      <c r="K4196" s="223">
        <v>1.3929975E-10</v>
      </c>
      <c r="L4196" s="223">
        <v>5.8140202999999998E-9</v>
      </c>
      <c r="M4196" s="223">
        <v>1.75E-6</v>
      </c>
      <c r="N4196" s="223">
        <v>0</v>
      </c>
      <c r="O4196" s="223">
        <v>0</v>
      </c>
      <c r="P4196" s="227">
        <f t="shared" si="808"/>
        <v>9.295792592592593E-6</v>
      </c>
      <c r="Q4196" s="238">
        <v>1.3694278E-4</v>
      </c>
      <c r="R4196" s="114">
        <v>1.3483576999999999E-4</v>
      </c>
      <c r="S4196" s="114">
        <v>1.79144E-6</v>
      </c>
      <c r="T4196" s="114">
        <v>1.8199999999999999E-10</v>
      </c>
      <c r="U4196" s="114">
        <v>7.1334999999999997E-8</v>
      </c>
      <c r="V4196" s="114">
        <v>3.3166150000000002E-8</v>
      </c>
      <c r="W4196" s="114">
        <v>2.1088749999999999E-7</v>
      </c>
      <c r="X4196" s="257">
        <f t="shared" si="809"/>
        <v>8.03253869824478E-7</v>
      </c>
      <c r="Y4196" s="257">
        <f t="shared" si="810"/>
        <v>2.8132491399299998E-7</v>
      </c>
      <c r="Z4196" s="257">
        <f t="shared" si="811"/>
        <v>1.8490107334847803E-7</v>
      </c>
      <c r="AA4196" s="257">
        <f t="shared" si="812"/>
        <v>3.3702788248300004E-7</v>
      </c>
      <c r="AB4196" s="257">
        <v>2.5767892000000001E-7</v>
      </c>
      <c r="AC4196" s="257">
        <v>6.0657702999999999E-11</v>
      </c>
      <c r="AD4196" s="257">
        <v>4.1334411999999997E-9</v>
      </c>
      <c r="AE4196" s="257">
        <v>6.920482E-12</v>
      </c>
      <c r="AF4196" s="257">
        <v>1.9387760000000001E-8</v>
      </c>
      <c r="AG4196" s="257">
        <v>5.7214608E-11</v>
      </c>
      <c r="AH4196" s="257">
        <v>1.6865828000000001E-7</v>
      </c>
      <c r="AI4196" s="257">
        <v>1.7978339E-10</v>
      </c>
      <c r="AJ4196" s="257">
        <v>2.4641967E-11</v>
      </c>
      <c r="AK4196" s="257">
        <v>2.0237787999999999E-10</v>
      </c>
      <c r="AL4196" s="257">
        <v>4.6683321000000002E-12</v>
      </c>
      <c r="AM4196" s="257">
        <v>1.6209377999999999E-14</v>
      </c>
      <c r="AN4196" s="257">
        <v>1.4107345999999999E-10</v>
      </c>
      <c r="AO4196" s="257">
        <v>6.9493210999999999E-10</v>
      </c>
      <c r="AP4196" s="257">
        <v>1.4995299999999999E-8</v>
      </c>
      <c r="AQ4196" s="257">
        <v>1.5722483E-11</v>
      </c>
      <c r="AR4196" s="257">
        <v>3.3701216000000003E-7</v>
      </c>
      <c r="AT4196" s="193"/>
      <c r="AU4196" s="193"/>
      <c r="AV4196" s="193"/>
      <c r="AW4196" s="193"/>
      <c r="AX4196" s="193"/>
      <c r="AY4196" s="193"/>
      <c r="AZ4196" s="193"/>
      <c r="BA4196" s="193"/>
      <c r="BB4196" s="193"/>
      <c r="BC4196" s="193"/>
      <c r="BD4196" s="193"/>
      <c r="BE4196" s="315"/>
      <c r="BF4196" s="315"/>
      <c r="BG4196" s="315"/>
      <c r="BH4196" s="315"/>
      <c r="BI4196" s="315"/>
      <c r="BJ4196" s="315"/>
      <c r="BK4196" s="315"/>
    </row>
    <row r="4197" spans="1:63" x14ac:dyDescent="0.25">
      <c r="A4197" s="9"/>
      <c r="B4197" s="9" t="s">
        <v>436</v>
      </c>
      <c r="C4197" s="293" t="s">
        <v>2512</v>
      </c>
      <c r="D4197" s="293">
        <v>3.8021475000000001E-4</v>
      </c>
      <c r="E4197" s="293">
        <v>1.2921475000000001E-4</v>
      </c>
      <c r="F4197" s="293">
        <v>5.5303134999999998E-5</v>
      </c>
      <c r="G4197" s="293">
        <v>4.5744145000000002E-7</v>
      </c>
      <c r="H4197" s="293">
        <v>9.7148753000000001E-7</v>
      </c>
      <c r="I4197" s="293">
        <v>8.2841709000000001E-6</v>
      </c>
      <c r="J4197" s="293">
        <v>1.038147E-5</v>
      </c>
      <c r="K4197" s="293">
        <v>1.3577949E-8</v>
      </c>
      <c r="L4197" s="293">
        <v>5.8871344999999995E-7</v>
      </c>
      <c r="M4197" s="293">
        <v>1.75E-4</v>
      </c>
      <c r="N4197" s="293">
        <v>0</v>
      </c>
      <c r="O4197" s="293">
        <v>0</v>
      </c>
      <c r="P4197" s="227">
        <f t="shared" si="808"/>
        <v>9.5714629629629628E-4</v>
      </c>
      <c r="Q4197" s="294">
        <v>1.3949843E-2</v>
      </c>
      <c r="R4197" s="333">
        <v>1.3735002E-2</v>
      </c>
      <c r="S4197" s="333">
        <v>1.8170879999999999E-4</v>
      </c>
      <c r="T4197" s="333">
        <v>1.5040000000000001E-8</v>
      </c>
      <c r="U4197" s="333">
        <v>6.6440999999999996E-6</v>
      </c>
      <c r="V4197" s="333">
        <v>2.9029300000000002E-6</v>
      </c>
      <c r="W4197" s="333">
        <v>2.357E-5</v>
      </c>
      <c r="X4197" s="257">
        <f t="shared" si="809"/>
        <v>9.3352068383241883E-5</v>
      </c>
      <c r="Y4197" s="257">
        <f t="shared" si="810"/>
        <v>4.0312674879600002E-5</v>
      </c>
      <c r="Z4197" s="257">
        <f t="shared" si="811"/>
        <v>1.8705684405941894E-5</v>
      </c>
      <c r="AA4197" s="257">
        <f t="shared" si="812"/>
        <v>3.4333709097699996E-5</v>
      </c>
      <c r="AB4197" s="293">
        <v>2.6531991000000001E-5</v>
      </c>
      <c r="AC4197" s="293">
        <v>7.5606703999999998E-9</v>
      </c>
      <c r="AD4197" s="293">
        <v>4.5243231999999998E-7</v>
      </c>
      <c r="AE4197" s="293">
        <v>8.0376045000000002E-9</v>
      </c>
      <c r="AF4197" s="293">
        <v>1.3306826000000001E-5</v>
      </c>
      <c r="AG4197" s="293">
        <v>5.8272846999999996E-9</v>
      </c>
      <c r="AH4197" s="293">
        <v>1.7365631E-5</v>
      </c>
      <c r="AI4197" s="293">
        <v>7.9992291000000003E-8</v>
      </c>
      <c r="AJ4197" s="293">
        <v>2.1945553000000001E-9</v>
      </c>
      <c r="AK4197" s="293">
        <v>3.3474663000000002E-8</v>
      </c>
      <c r="AL4197" s="293">
        <v>4.7539273999999995E-10</v>
      </c>
      <c r="AM4197" s="293">
        <v>1.8209018999999999E-12</v>
      </c>
      <c r="AN4197" s="293">
        <v>1.4017690999999999E-8</v>
      </c>
      <c r="AO4197" s="293">
        <v>6.6099792000000003E-8</v>
      </c>
      <c r="AP4197" s="293">
        <v>1.1437972E-6</v>
      </c>
      <c r="AQ4197" s="293">
        <v>1.6230977E-9</v>
      </c>
      <c r="AR4197" s="293">
        <v>3.4332085999999998E-5</v>
      </c>
      <c r="AT4197" s="193"/>
      <c r="AU4197" s="193"/>
      <c r="AV4197" s="193"/>
      <c r="AW4197" s="193"/>
      <c r="AX4197" s="193"/>
      <c r="AY4197" s="193"/>
      <c r="AZ4197" s="193"/>
      <c r="BA4197" s="193"/>
      <c r="BB4197" s="193"/>
      <c r="BC4197" s="193"/>
      <c r="BD4197" s="193"/>
      <c r="BE4197" s="315"/>
      <c r="BF4197" s="315"/>
      <c r="BG4197" s="315"/>
      <c r="BH4197" s="315"/>
      <c r="BI4197" s="315"/>
      <c r="BJ4197" s="315"/>
      <c r="BK4197" s="315"/>
    </row>
    <row r="4198" spans="1:63" x14ac:dyDescent="0.25">
      <c r="A4198" s="9" t="s">
        <v>1753</v>
      </c>
      <c r="B4198" s="9" t="s">
        <v>436</v>
      </c>
      <c r="C4198" s="89" t="s">
        <v>2513</v>
      </c>
      <c r="D4198" s="223">
        <v>1.0521929E-4</v>
      </c>
      <c r="E4198" s="223">
        <v>3.8267627E-5</v>
      </c>
      <c r="F4198" s="223">
        <v>8.9254171000000007E-6</v>
      </c>
      <c r="G4198" s="223">
        <v>1.4072114999999999E-7</v>
      </c>
      <c r="H4198" s="223">
        <v>8.7655022999999998E-7</v>
      </c>
      <c r="I4198" s="223">
        <v>3.2978292E-6</v>
      </c>
      <c r="J4198" s="223">
        <v>1.0698872000000001E-6</v>
      </c>
      <c r="K4198" s="223">
        <v>2.7103740999999999E-8</v>
      </c>
      <c r="L4198" s="223">
        <v>1.9115819E-7</v>
      </c>
      <c r="M4198" s="223">
        <v>5.2423000000000003E-5</v>
      </c>
      <c r="N4198" s="223">
        <v>0</v>
      </c>
      <c r="O4198" s="223">
        <v>0</v>
      </c>
      <c r="P4198" s="227">
        <f t="shared" si="808"/>
        <v>2.8346390370370369E-4</v>
      </c>
      <c r="Q4198" s="238">
        <v>4.1498209999999997E-3</v>
      </c>
      <c r="R4198" s="114">
        <v>4.0829504000000003E-3</v>
      </c>
      <c r="S4198" s="114">
        <v>5.6554400000000002E-5</v>
      </c>
      <c r="T4198" s="114">
        <v>4.4826999999999998E-9</v>
      </c>
      <c r="U4198" s="114">
        <v>2.0899999999999999E-6</v>
      </c>
      <c r="V4198" s="114">
        <v>8.9940599999999997E-7</v>
      </c>
      <c r="W4198" s="114">
        <v>7.3223000000000002E-6</v>
      </c>
      <c r="X4198" s="257">
        <f t="shared" si="809"/>
        <v>2.6268566715868169E-5</v>
      </c>
      <c r="Y4198" s="257">
        <f t="shared" si="810"/>
        <v>1.05232138062E-5</v>
      </c>
      <c r="Z4198" s="257">
        <f t="shared" si="811"/>
        <v>5.5390197617181711E-6</v>
      </c>
      <c r="AA4198" s="257">
        <f t="shared" si="812"/>
        <v>1.0206333147949999E-5</v>
      </c>
      <c r="AB4198" s="257">
        <v>7.8575659999999994E-6</v>
      </c>
      <c r="AC4198" s="257">
        <v>2.2114470000000001E-9</v>
      </c>
      <c r="AD4198" s="257">
        <v>1.7619195E-7</v>
      </c>
      <c r="AE4198" s="257">
        <v>1.4054174999999999E-9</v>
      </c>
      <c r="AF4198" s="257">
        <v>2.4840365000000001E-6</v>
      </c>
      <c r="AG4198" s="257">
        <v>1.8024917E-9</v>
      </c>
      <c r="AH4198" s="257">
        <v>5.1428837000000001E-6</v>
      </c>
      <c r="AI4198" s="257">
        <v>1.3306072E-8</v>
      </c>
      <c r="AJ4198" s="257">
        <v>6.8272084999999996E-10</v>
      </c>
      <c r="AK4198" s="257">
        <v>1.2987695000000001E-8</v>
      </c>
      <c r="AL4198" s="257">
        <v>1.3975522E-10</v>
      </c>
      <c r="AM4198" s="257">
        <v>7.8584817000000004E-13</v>
      </c>
      <c r="AN4198" s="257">
        <v>4.4085607999999998E-9</v>
      </c>
      <c r="AO4198" s="257">
        <v>2.0117012000000001E-8</v>
      </c>
      <c r="AP4198" s="257">
        <v>3.4449345999999999E-7</v>
      </c>
      <c r="AQ4198" s="257">
        <v>5.0714795000000002E-10</v>
      </c>
      <c r="AR4198" s="257">
        <v>1.0205825999999999E-5</v>
      </c>
      <c r="AT4198" s="193"/>
      <c r="AU4198" s="193"/>
      <c r="AV4198" s="193"/>
      <c r="AW4198" s="193"/>
      <c r="AX4198" s="193"/>
      <c r="AY4198" s="193"/>
      <c r="AZ4198" s="193"/>
      <c r="BA4198" s="193"/>
      <c r="BB4198" s="193"/>
      <c r="BC4198" s="193"/>
      <c r="BD4198" s="193"/>
      <c r="BE4198" s="315"/>
      <c r="BF4198" s="315"/>
      <c r="BG4198" s="315"/>
      <c r="BH4198" s="315"/>
      <c r="BI4198" s="315"/>
      <c r="BJ4198" s="315"/>
      <c r="BK4198" s="315"/>
    </row>
    <row r="4199" spans="1:63" x14ac:dyDescent="0.25">
      <c r="A4199" s="9"/>
      <c r="B4199" s="9" t="s">
        <v>436</v>
      </c>
      <c r="C4199" s="89" t="s">
        <v>2514</v>
      </c>
      <c r="D4199" s="223">
        <v>1.6507826E-4</v>
      </c>
      <c r="E4199" s="223">
        <v>4.9879198999999999E-5</v>
      </c>
      <c r="F4199" s="223">
        <v>8.2262784000000008E-6</v>
      </c>
      <c r="G4199" s="223">
        <v>1.7110674999999999E-7</v>
      </c>
      <c r="H4199" s="223">
        <v>1.172918E-7</v>
      </c>
      <c r="I4199" s="223">
        <v>1.6409188E-6</v>
      </c>
      <c r="J4199" s="223">
        <v>4.5081561999999998E-6</v>
      </c>
      <c r="K4199" s="223">
        <v>5.1069041999999999E-9</v>
      </c>
      <c r="L4199" s="223">
        <v>2.2020387000000001E-7</v>
      </c>
      <c r="M4199" s="223">
        <v>1.0030999999999999E-4</v>
      </c>
      <c r="N4199" s="223">
        <v>0</v>
      </c>
      <c r="O4199" s="223">
        <v>0</v>
      </c>
      <c r="P4199" s="227">
        <f t="shared" si="808"/>
        <v>3.694755481481481E-4</v>
      </c>
      <c r="Q4199" s="238">
        <v>5.2178683999999998E-3</v>
      </c>
      <c r="R4199" s="114">
        <v>5.1375081999999999E-3</v>
      </c>
      <c r="S4199" s="114">
        <v>6.7967199999999995E-5</v>
      </c>
      <c r="T4199" s="114">
        <v>5.6256999999999997E-9</v>
      </c>
      <c r="U4199" s="114">
        <v>2.4851999999999999E-6</v>
      </c>
      <c r="V4199" s="114">
        <v>1.085843E-6</v>
      </c>
      <c r="W4199" s="114">
        <v>8.8163000000000006E-6</v>
      </c>
      <c r="X4199" s="257">
        <f t="shared" si="809"/>
        <v>3.2695036894603202E-5</v>
      </c>
      <c r="Y4199" s="257">
        <f t="shared" si="810"/>
        <v>1.26506553271E-5</v>
      </c>
      <c r="Z4199" s="257">
        <f t="shared" si="811"/>
        <v>7.2020314569331995E-6</v>
      </c>
      <c r="AA4199" s="257">
        <f t="shared" si="812"/>
        <v>1.284235011057E-5</v>
      </c>
      <c r="AB4199" s="257">
        <v>1.0241634E-5</v>
      </c>
      <c r="AC4199" s="257">
        <v>2.8280728000000002E-9</v>
      </c>
      <c r="AD4199" s="257">
        <v>1.7149780999999999E-7</v>
      </c>
      <c r="AE4199" s="257">
        <v>1.042708E-9</v>
      </c>
      <c r="AF4199" s="257">
        <v>2.231473E-6</v>
      </c>
      <c r="AG4199" s="257">
        <v>2.1797362999999998E-9</v>
      </c>
      <c r="AH4199" s="257">
        <v>6.7030652000000002E-6</v>
      </c>
      <c r="AI4199" s="257">
        <v>1.2429267999999999E-8</v>
      </c>
      <c r="AJ4199" s="257">
        <v>8.2088814000000003E-10</v>
      </c>
      <c r="AK4199" s="257">
        <v>2.7709649999999999E-8</v>
      </c>
      <c r="AL4199" s="257">
        <v>1.8337829E-10</v>
      </c>
      <c r="AM4199" s="257">
        <v>1.4467031999999999E-12</v>
      </c>
      <c r="AN4199" s="257">
        <v>5.2432828000000002E-9</v>
      </c>
      <c r="AO4199" s="257">
        <v>2.4724643E-8</v>
      </c>
      <c r="AP4199" s="257">
        <v>4.2785369999999998E-7</v>
      </c>
      <c r="AQ4199" s="257">
        <v>6.0711057000000004E-10</v>
      </c>
      <c r="AR4199" s="257">
        <v>1.2841743E-5</v>
      </c>
      <c r="AT4199" s="193"/>
      <c r="AU4199" s="193"/>
      <c r="AV4199" s="193"/>
      <c r="AW4199" s="193"/>
      <c r="AX4199" s="193"/>
      <c r="AY4199" s="193"/>
      <c r="AZ4199" s="193"/>
      <c r="BA4199" s="193"/>
      <c r="BB4199" s="193"/>
      <c r="BC4199" s="193"/>
      <c r="BD4199" s="193"/>
      <c r="BE4199" s="315"/>
      <c r="BF4199" s="315"/>
      <c r="BG4199" s="315"/>
      <c r="BH4199" s="315"/>
      <c r="BI4199" s="315"/>
      <c r="BJ4199" s="315"/>
      <c r="BK4199" s="315"/>
    </row>
    <row r="4200" spans="1:63" x14ac:dyDescent="0.25">
      <c r="A4200" s="9"/>
      <c r="B4200" s="9" t="s">
        <v>436</v>
      </c>
      <c r="C4200" s="89" t="s">
        <v>2515</v>
      </c>
      <c r="D4200" s="223">
        <v>6.2995055E-5</v>
      </c>
      <c r="E4200" s="223">
        <v>2.4703697E-5</v>
      </c>
      <c r="F4200" s="223">
        <v>2.7081338000000002E-6</v>
      </c>
      <c r="G4200" s="223">
        <v>1.1848912E-7</v>
      </c>
      <c r="H4200" s="223">
        <v>2.4698963999999999E-6</v>
      </c>
      <c r="I4200" s="223">
        <v>8.4969166000000002E-7</v>
      </c>
      <c r="J4200" s="223">
        <v>4.1917160999999998E-7</v>
      </c>
      <c r="K4200" s="223">
        <v>7.6307072000000006E-8</v>
      </c>
      <c r="L4200" s="223">
        <v>1.4966878000000001E-7</v>
      </c>
      <c r="M4200" s="223">
        <v>3.15E-5</v>
      </c>
      <c r="N4200" s="223">
        <v>0</v>
      </c>
      <c r="O4200" s="223">
        <v>0</v>
      </c>
      <c r="P4200" s="227">
        <f t="shared" si="808"/>
        <v>1.8299034814814815E-4</v>
      </c>
      <c r="Q4200" s="238">
        <v>2.5789515000000001E-3</v>
      </c>
      <c r="R4200" s="114">
        <v>2.5315931E-3</v>
      </c>
      <c r="S4200" s="114">
        <v>4.0246919999999997E-5</v>
      </c>
      <c r="T4200" s="114">
        <v>3.3444000000000002E-9</v>
      </c>
      <c r="U4200" s="114">
        <v>1.65114E-6</v>
      </c>
      <c r="V4200" s="114">
        <v>7.2981674999999997E-7</v>
      </c>
      <c r="W4200" s="114">
        <v>4.7272500000000004E-6</v>
      </c>
      <c r="X4200" s="257">
        <f t="shared" si="809"/>
        <v>1.5609933763388018E-5</v>
      </c>
      <c r="Y4200" s="257">
        <f t="shared" si="810"/>
        <v>5.6615998761999998E-6</v>
      </c>
      <c r="Z4200" s="257">
        <f t="shared" si="811"/>
        <v>3.6201687687780195E-6</v>
      </c>
      <c r="AA4200" s="257">
        <f t="shared" si="812"/>
        <v>6.3281651184100001E-6</v>
      </c>
      <c r="AB4200" s="257">
        <v>5.0724803000000003E-6</v>
      </c>
      <c r="AC4200" s="257">
        <v>1.1126215000000001E-9</v>
      </c>
      <c r="AD4200" s="257">
        <v>9.0456655999999997E-8</v>
      </c>
      <c r="AE4200" s="257">
        <v>4.5833993000000003E-9</v>
      </c>
      <c r="AF4200" s="257">
        <v>4.9170920000000001E-7</v>
      </c>
      <c r="AG4200" s="257">
        <v>1.2576993999999999E-9</v>
      </c>
      <c r="AH4200" s="257">
        <v>3.3199123999999998E-6</v>
      </c>
      <c r="AI4200" s="257">
        <v>4.4882799000000001E-9</v>
      </c>
      <c r="AJ4200" s="257">
        <v>5.4857089999999998E-10</v>
      </c>
      <c r="AK4200" s="257">
        <v>3.8065079000000001E-9</v>
      </c>
      <c r="AL4200" s="257">
        <v>9.6508466999999999E-11</v>
      </c>
      <c r="AM4200" s="257">
        <v>3.3531102000000001E-13</v>
      </c>
      <c r="AN4200" s="257">
        <v>3.2689203E-9</v>
      </c>
      <c r="AO4200" s="257">
        <v>1.3461896E-8</v>
      </c>
      <c r="AP4200" s="257">
        <v>2.7458534999999999E-7</v>
      </c>
      <c r="AQ4200" s="257">
        <v>3.5001841E-10</v>
      </c>
      <c r="AR4200" s="257">
        <v>6.3278150999999999E-6</v>
      </c>
      <c r="AT4200" s="193"/>
      <c r="AU4200" s="193"/>
      <c r="AV4200" s="193"/>
      <c r="AW4200" s="193"/>
      <c r="AX4200" s="193"/>
      <c r="AY4200" s="193"/>
      <c r="AZ4200" s="193"/>
      <c r="BA4200" s="193"/>
      <c r="BB4200" s="193"/>
      <c r="BC4200" s="193"/>
      <c r="BD4200" s="193"/>
      <c r="BE4200" s="315"/>
      <c r="BF4200" s="315"/>
      <c r="BG4200" s="315"/>
      <c r="BH4200" s="315"/>
      <c r="BI4200" s="315"/>
      <c r="BJ4200" s="315"/>
      <c r="BK4200" s="315"/>
    </row>
    <row r="4201" spans="1:63" x14ac:dyDescent="0.25">
      <c r="A4201" s="9"/>
      <c r="B4201" s="9" t="s">
        <v>436</v>
      </c>
      <c r="C4201" s="89" t="s">
        <v>2516</v>
      </c>
      <c r="D4201" s="223">
        <v>4.3419286999999997E-5</v>
      </c>
      <c r="E4201" s="223">
        <v>1.6806631000000001E-5</v>
      </c>
      <c r="F4201" s="223">
        <v>1.8935059E-6</v>
      </c>
      <c r="G4201" s="223">
        <v>7.8992746999999993E-8</v>
      </c>
      <c r="H4201" s="223">
        <v>2.4475975999999998E-6</v>
      </c>
      <c r="I4201" s="223">
        <v>7.6246110999999996E-7</v>
      </c>
      <c r="J4201" s="223">
        <v>2.7944773999999999E-7</v>
      </c>
      <c r="K4201" s="223">
        <v>5.0871380999999998E-8</v>
      </c>
      <c r="L4201" s="223">
        <v>9.9779187E-8</v>
      </c>
      <c r="M4201" s="223">
        <v>2.0999999999999999E-5</v>
      </c>
      <c r="N4201" s="223">
        <v>0</v>
      </c>
      <c r="O4201" s="223">
        <v>0</v>
      </c>
      <c r="P4201" s="227">
        <f t="shared" si="808"/>
        <v>1.2449356296296296E-4</v>
      </c>
      <c r="Q4201" s="238">
        <v>1.7193009999999999E-3</v>
      </c>
      <c r="R4201" s="114">
        <v>1.6877286999999999E-3</v>
      </c>
      <c r="S4201" s="114">
        <v>2.683128E-5</v>
      </c>
      <c r="T4201" s="114">
        <v>2.2295999999999998E-9</v>
      </c>
      <c r="U4201" s="114">
        <v>1.1007600000000001E-6</v>
      </c>
      <c r="V4201" s="114">
        <v>4.8654449999999998E-7</v>
      </c>
      <c r="W4201" s="114">
        <v>3.1514999999999998E-6</v>
      </c>
      <c r="X4201" s="257">
        <f t="shared" si="809"/>
        <v>1.054170482309868E-5</v>
      </c>
      <c r="Y4201" s="257">
        <f t="shared" si="810"/>
        <v>3.8640559314399992E-6</v>
      </c>
      <c r="Z4201" s="257">
        <f t="shared" si="811"/>
        <v>2.4588721460486801E-6</v>
      </c>
      <c r="AA4201" s="257">
        <f t="shared" si="812"/>
        <v>4.2187767456100001E-6</v>
      </c>
      <c r="AB4201" s="257">
        <v>3.4509535E-6</v>
      </c>
      <c r="AC4201" s="257">
        <v>7.4174767000000001E-10</v>
      </c>
      <c r="AD4201" s="257">
        <v>6.0304437999999996E-8</v>
      </c>
      <c r="AE4201" s="257">
        <v>4.5356495E-9</v>
      </c>
      <c r="AF4201" s="257">
        <v>3.4668212999999998E-7</v>
      </c>
      <c r="AG4201" s="257">
        <v>8.3846627000000003E-10</v>
      </c>
      <c r="AH4201" s="257">
        <v>2.2585773000000001E-6</v>
      </c>
      <c r="AI4201" s="257">
        <v>3.1161200000000002E-9</v>
      </c>
      <c r="AJ4201" s="257">
        <v>3.6571393E-10</v>
      </c>
      <c r="AK4201" s="257">
        <v>2.5376719000000002E-9</v>
      </c>
      <c r="AL4201" s="257">
        <v>6.4338977999999999E-11</v>
      </c>
      <c r="AM4201" s="257">
        <v>2.2354068E-13</v>
      </c>
      <c r="AN4201" s="257">
        <v>2.1792802E-9</v>
      </c>
      <c r="AO4201" s="257">
        <v>8.9745975E-9</v>
      </c>
      <c r="AP4201" s="257">
        <v>1.830569E-7</v>
      </c>
      <c r="AQ4201" s="257">
        <v>2.3334561000000001E-10</v>
      </c>
      <c r="AR4201" s="257">
        <v>4.2185434000000002E-6</v>
      </c>
      <c r="AT4201" s="193"/>
      <c r="AU4201" s="193"/>
      <c r="AV4201" s="193"/>
      <c r="AW4201" s="193"/>
      <c r="AX4201" s="193"/>
      <c r="AY4201" s="193"/>
      <c r="AZ4201" s="193"/>
      <c r="BA4201" s="193"/>
      <c r="BB4201" s="193"/>
      <c r="BC4201" s="193"/>
      <c r="BD4201" s="193"/>
      <c r="BE4201" s="315"/>
      <c r="BF4201" s="315"/>
      <c r="BG4201" s="315"/>
      <c r="BH4201" s="315"/>
      <c r="BI4201" s="315"/>
      <c r="BJ4201" s="315"/>
      <c r="BK4201" s="315"/>
    </row>
    <row r="4202" spans="1:63" x14ac:dyDescent="0.25">
      <c r="A4202" s="9"/>
      <c r="B4202" s="9" t="s">
        <v>436</v>
      </c>
      <c r="C4202" s="89" t="s">
        <v>2517</v>
      </c>
      <c r="D4202" s="223">
        <v>1.1484450999999999E-5</v>
      </c>
      <c r="E4202" s="223">
        <v>4.6329450999999998E-6</v>
      </c>
      <c r="F4202" s="223">
        <v>4.7791504999999997E-7</v>
      </c>
      <c r="G4202" s="223">
        <v>2.3171205999999999E-8</v>
      </c>
      <c r="H4202" s="223">
        <v>1.308197E-8</v>
      </c>
      <c r="I4202" s="223">
        <v>5.1175258000000003E-8</v>
      </c>
      <c r="J4202" s="223">
        <v>8.1971337999999995E-8</v>
      </c>
      <c r="K4202" s="223">
        <v>1.4922272E-8</v>
      </c>
      <c r="L4202" s="223">
        <v>2.9268561000000001E-8</v>
      </c>
      <c r="M4202" s="223">
        <v>6.1600000000000003E-6</v>
      </c>
      <c r="N4202" s="223">
        <v>0</v>
      </c>
      <c r="O4202" s="223">
        <v>0</v>
      </c>
      <c r="P4202" s="227">
        <f t="shared" si="808"/>
        <v>3.4318111851851849E-5</v>
      </c>
      <c r="Q4202" s="238">
        <v>5.0432829999999995E-4</v>
      </c>
      <c r="R4202" s="114">
        <v>4.9506709000000004E-4</v>
      </c>
      <c r="S4202" s="114">
        <v>7.8705088E-6</v>
      </c>
      <c r="T4202" s="114">
        <v>6.5401600000000005E-10</v>
      </c>
      <c r="U4202" s="114">
        <v>3.2288959999999998E-7</v>
      </c>
      <c r="V4202" s="114">
        <v>1.4271971999999999E-7</v>
      </c>
      <c r="W4202" s="114">
        <v>9.2444000000000004E-7</v>
      </c>
      <c r="X4202" s="257">
        <f t="shared" si="809"/>
        <v>2.9733609435089326E-6</v>
      </c>
      <c r="Y4202" s="257">
        <f t="shared" si="810"/>
        <v>1.0545590906259998E-6</v>
      </c>
      <c r="Z4202" s="257">
        <f t="shared" si="811"/>
        <v>6.8129400483893298E-7</v>
      </c>
      <c r="AA4202" s="257">
        <f t="shared" si="812"/>
        <v>1.2375078480440001E-6</v>
      </c>
      <c r="AB4202" s="257">
        <v>9.5129569999999997E-7</v>
      </c>
      <c r="AC4202" s="257">
        <v>2.1757932000000001E-10</v>
      </c>
      <c r="AD4202" s="257">
        <v>1.7689302000000001E-8</v>
      </c>
      <c r="AE4202" s="257">
        <v>2.8013195999999999E-11</v>
      </c>
      <c r="AF4202" s="257">
        <v>8.5082546000000002E-8</v>
      </c>
      <c r="AG4202" s="257">
        <v>2.4595010999999999E-10</v>
      </c>
      <c r="AH4202" s="257">
        <v>6.2264990999999997E-7</v>
      </c>
      <c r="AI4202" s="257">
        <v>8.0500051999999995E-10</v>
      </c>
      <c r="AJ4202" s="257">
        <v>1.0727609E-10</v>
      </c>
      <c r="AK4202" s="257">
        <v>7.4438377000000001E-10</v>
      </c>
      <c r="AL4202" s="257">
        <v>1.8872767E-11</v>
      </c>
      <c r="AM4202" s="257">
        <v>6.5571933000000004E-14</v>
      </c>
      <c r="AN4202" s="257">
        <v>6.3925552000000002E-10</v>
      </c>
      <c r="AO4202" s="257">
        <v>2.6325485999999999E-9</v>
      </c>
      <c r="AP4202" s="257">
        <v>5.3696692000000002E-8</v>
      </c>
      <c r="AQ4202" s="257">
        <v>6.8448044000000002E-11</v>
      </c>
      <c r="AR4202" s="257">
        <v>1.2374394E-6</v>
      </c>
      <c r="AT4202" s="193"/>
      <c r="AU4202" s="193"/>
      <c r="AV4202" s="193"/>
      <c r="AW4202" s="193"/>
      <c r="AX4202" s="193"/>
      <c r="AY4202" s="193"/>
      <c r="AZ4202" s="193"/>
      <c r="BA4202" s="193"/>
      <c r="BB4202" s="193"/>
      <c r="BC4202" s="193"/>
      <c r="BD4202" s="193"/>
      <c r="BE4202" s="315"/>
      <c r="BF4202" s="315"/>
      <c r="BG4202" s="315"/>
      <c r="BH4202" s="315"/>
      <c r="BI4202" s="315"/>
      <c r="BJ4202" s="315"/>
      <c r="BK4202" s="315"/>
    </row>
    <row r="4203" spans="1:63" x14ac:dyDescent="0.25">
      <c r="A4203" s="9"/>
      <c r="B4203" s="9" t="s">
        <v>436</v>
      </c>
      <c r="C4203" s="59" t="s">
        <v>6319</v>
      </c>
      <c r="D4203" s="224">
        <v>2.0521474999999999E-4</v>
      </c>
      <c r="E4203" s="224">
        <v>1.2921475000000001E-4</v>
      </c>
      <c r="F4203" s="224">
        <v>5.5303134999999998E-5</v>
      </c>
      <c r="G4203" s="224">
        <v>4.5744145000000002E-7</v>
      </c>
      <c r="H4203" s="224">
        <v>9.7148753000000001E-7</v>
      </c>
      <c r="I4203" s="224">
        <v>8.2841709000000001E-6</v>
      </c>
      <c r="J4203" s="224">
        <v>1.038147E-5</v>
      </c>
      <c r="K4203" s="224">
        <v>1.3577949E-8</v>
      </c>
      <c r="L4203" s="224">
        <v>5.8871344999999995E-7</v>
      </c>
      <c r="M4203" s="224">
        <v>0</v>
      </c>
      <c r="N4203" s="224">
        <v>0</v>
      </c>
      <c r="O4203" s="224">
        <v>0</v>
      </c>
      <c r="P4203" s="199">
        <f t="shared" si="808"/>
        <v>9.5714629629629628E-4</v>
      </c>
      <c r="Q4203" s="240">
        <v>1.3949843E-2</v>
      </c>
      <c r="R4203" s="122">
        <v>1.3735002E-2</v>
      </c>
      <c r="S4203" s="122">
        <v>1.8170879999999999E-4</v>
      </c>
      <c r="T4203" s="122">
        <v>1.5040000000000001E-8</v>
      </c>
      <c r="U4203" s="122">
        <v>6.6440999999999996E-6</v>
      </c>
      <c r="V4203" s="122">
        <v>2.9029300000000002E-6</v>
      </c>
      <c r="W4203" s="122">
        <v>2.357E-5</v>
      </c>
      <c r="X4203" s="241">
        <f t="shared" si="809"/>
        <v>9.3352068383241883E-5</v>
      </c>
      <c r="Y4203" s="241">
        <f t="shared" si="810"/>
        <v>4.0312674879600002E-5</v>
      </c>
      <c r="Z4203" s="241">
        <f t="shared" si="811"/>
        <v>1.8705684405941894E-5</v>
      </c>
      <c r="AA4203" s="241">
        <f t="shared" si="812"/>
        <v>3.4333709097699996E-5</v>
      </c>
      <c r="AB4203" s="258">
        <v>2.6531991000000001E-5</v>
      </c>
      <c r="AC4203" s="258">
        <v>7.5606703999999998E-9</v>
      </c>
      <c r="AD4203" s="258">
        <v>4.5243231999999998E-7</v>
      </c>
      <c r="AE4203" s="258">
        <v>8.0376045000000002E-9</v>
      </c>
      <c r="AF4203" s="258">
        <v>1.3306826000000001E-5</v>
      </c>
      <c r="AG4203" s="258">
        <v>5.8272846999999996E-9</v>
      </c>
      <c r="AH4203" s="258">
        <v>1.7365631E-5</v>
      </c>
      <c r="AI4203" s="258">
        <v>7.9992291000000003E-8</v>
      </c>
      <c r="AJ4203" s="258">
        <v>2.1945553000000001E-9</v>
      </c>
      <c r="AK4203" s="258">
        <v>3.3474663000000002E-8</v>
      </c>
      <c r="AL4203" s="258">
        <v>4.7539273999999995E-10</v>
      </c>
      <c r="AM4203" s="258">
        <v>1.8209018999999999E-12</v>
      </c>
      <c r="AN4203" s="258">
        <v>1.4017690999999999E-8</v>
      </c>
      <c r="AO4203" s="258">
        <v>6.6099792000000003E-8</v>
      </c>
      <c r="AP4203" s="258">
        <v>1.1437972E-6</v>
      </c>
      <c r="AQ4203" s="258">
        <v>1.6230977E-9</v>
      </c>
      <c r="AR4203" s="258">
        <v>3.4332085999999998E-5</v>
      </c>
      <c r="AT4203" s="193"/>
      <c r="AU4203" s="193"/>
      <c r="AV4203" s="193"/>
      <c r="AW4203" s="193"/>
      <c r="AX4203" s="193"/>
      <c r="AY4203" s="193"/>
      <c r="AZ4203" s="193"/>
      <c r="BA4203" s="193"/>
      <c r="BB4203" s="193"/>
      <c r="BC4203" s="193"/>
      <c r="BD4203" s="193"/>
      <c r="BE4203" s="315"/>
      <c r="BF4203" s="315"/>
      <c r="BG4203" s="315"/>
      <c r="BH4203" s="315"/>
      <c r="BI4203" s="315"/>
      <c r="BJ4203" s="315"/>
      <c r="BK4203" s="315"/>
    </row>
    <row r="4204" spans="1:63" x14ac:dyDescent="0.25">
      <c r="A4204" s="9"/>
      <c r="B4204" s="9" t="s">
        <v>436</v>
      </c>
      <c r="C4204" s="59" t="s">
        <v>6580</v>
      </c>
      <c r="D4204" s="224">
        <v>6.4739449999999999E-8</v>
      </c>
      <c r="E4204" s="224">
        <v>1.9747589000000001E-8</v>
      </c>
      <c r="F4204" s="224">
        <v>9.5348138999999993E-9</v>
      </c>
      <c r="G4204" s="224">
        <v>4.0437892000000003E-9</v>
      </c>
      <c r="H4204" s="224">
        <v>1.7285997000000001E-10</v>
      </c>
      <c r="I4204" s="224">
        <v>6.2518833000000004E-9</v>
      </c>
      <c r="J4204" s="224">
        <v>5.1397877000000002E-9</v>
      </c>
      <c r="K4204" s="224">
        <v>1.7274759E-11</v>
      </c>
      <c r="L4204" s="224">
        <v>1.9831451999999999E-8</v>
      </c>
      <c r="M4204" s="224">
        <v>0</v>
      </c>
      <c r="N4204" s="224">
        <v>0</v>
      </c>
      <c r="O4204" s="224">
        <v>0</v>
      </c>
      <c r="P4204" s="199">
        <f t="shared" si="808"/>
        <v>1.4627843703703702E-7</v>
      </c>
      <c r="Q4204" s="240">
        <v>4.4914684000000002E-5</v>
      </c>
      <c r="R4204" s="122">
        <v>1.1835233999999999E-6</v>
      </c>
      <c r="S4204" s="122">
        <v>2.6196800000000001E-7</v>
      </c>
      <c r="T4204" s="122">
        <v>2.6380999999999998E-12</v>
      </c>
      <c r="U4204" s="122">
        <v>1.0712E-6</v>
      </c>
      <c r="V4204" s="122">
        <v>5.5199000000000001E-7</v>
      </c>
      <c r="W4204" s="122">
        <v>4.1845999999999999E-5</v>
      </c>
      <c r="X4204" s="241">
        <f t="shared" si="809"/>
        <v>2.5287570294403999E-8</v>
      </c>
      <c r="Y4204" s="241">
        <f t="shared" si="810"/>
        <v>1.835503928091E-8</v>
      </c>
      <c r="Z4204" s="241">
        <f t="shared" si="811"/>
        <v>3.8558167034939995E-9</v>
      </c>
      <c r="AA4204" s="241">
        <f t="shared" si="812"/>
        <v>3.0767143099999998E-9</v>
      </c>
      <c r="AB4204" s="258">
        <v>4.0224214999999999E-9</v>
      </c>
      <c r="AC4204" s="258">
        <v>3.5841062999999998E-13</v>
      </c>
      <c r="AD4204" s="258">
        <v>1.0617882E-8</v>
      </c>
      <c r="AE4204" s="258">
        <v>5.2839807999999999E-13</v>
      </c>
      <c r="AF4204" s="258">
        <v>3.7061942000000001E-9</v>
      </c>
      <c r="AG4204" s="258">
        <v>7.6547721999999994E-12</v>
      </c>
      <c r="AH4204" s="258">
        <v>2.6321407999999998E-9</v>
      </c>
      <c r="AI4204" s="258">
        <v>1.5793491E-11</v>
      </c>
      <c r="AJ4204" s="258">
        <v>3.6678564000000001E-11</v>
      </c>
      <c r="AK4204" s="258">
        <v>1.0301821E-10</v>
      </c>
      <c r="AL4204" s="258">
        <v>4.7445572000000001E-12</v>
      </c>
      <c r="AM4204" s="258">
        <v>1.6881294E-14</v>
      </c>
      <c r="AN4204" s="258">
        <v>6.7588573999999998E-10</v>
      </c>
      <c r="AO4204" s="258">
        <v>1.1997085000000001E-10</v>
      </c>
      <c r="AP4204" s="258">
        <v>2.6756760999999999E-10</v>
      </c>
      <c r="AQ4204" s="258">
        <v>1.1442381000000001E-10</v>
      </c>
      <c r="AR4204" s="258">
        <v>2.9622904999999999E-9</v>
      </c>
      <c r="AT4204" s="193"/>
      <c r="AU4204" s="193"/>
      <c r="AV4204" s="193"/>
      <c r="AW4204" s="193"/>
      <c r="AX4204" s="193"/>
      <c r="AY4204" s="193"/>
      <c r="AZ4204" s="193"/>
      <c r="BA4204" s="193"/>
      <c r="BB4204" s="193"/>
      <c r="BC4204" s="193"/>
      <c r="BD4204" s="193"/>
      <c r="BE4204" s="315"/>
      <c r="BF4204" s="315"/>
      <c r="BG4204" s="315"/>
      <c r="BH4204" s="315"/>
      <c r="BI4204" s="315"/>
      <c r="BJ4204" s="315"/>
      <c r="BK4204" s="315"/>
    </row>
    <row r="4205" spans="1:63" x14ac:dyDescent="0.25">
      <c r="A4205" s="9"/>
      <c r="B4205" s="9" t="s">
        <v>436</v>
      </c>
      <c r="C4205" s="59" t="s">
        <v>6581</v>
      </c>
      <c r="D4205" s="224">
        <v>2.9438084999999998E-7</v>
      </c>
      <c r="E4205" s="224">
        <v>1.851897E-7</v>
      </c>
      <c r="F4205" s="224">
        <v>5.0367935000000001E-8</v>
      </c>
      <c r="G4205" s="224">
        <v>1.6448880999999999E-8</v>
      </c>
      <c r="H4205" s="224">
        <v>4.4036949E-10</v>
      </c>
      <c r="I4205" s="224">
        <v>1.3862193999999999E-8</v>
      </c>
      <c r="J4205" s="224">
        <v>6.9419715000000002E-9</v>
      </c>
      <c r="K4205" s="224">
        <v>5.0400403000000002E-11</v>
      </c>
      <c r="L4205" s="224">
        <v>2.1079407E-8</v>
      </c>
      <c r="M4205" s="224">
        <v>0</v>
      </c>
      <c r="N4205" s="224">
        <v>0</v>
      </c>
      <c r="O4205" s="224">
        <v>0</v>
      </c>
      <c r="P4205" s="199">
        <f t="shared" si="808"/>
        <v>1.3717755555555555E-6</v>
      </c>
      <c r="Q4205" s="240">
        <v>1.0436464E-4</v>
      </c>
      <c r="R4205" s="122">
        <v>1.6833111999999999E-5</v>
      </c>
      <c r="S4205" s="122">
        <v>7.01512E-5</v>
      </c>
      <c r="T4205" s="122">
        <v>1.0181E-11</v>
      </c>
      <c r="U4205" s="122">
        <v>7.6973999999999996E-7</v>
      </c>
      <c r="V4205" s="122">
        <v>2.2557700000000001E-7</v>
      </c>
      <c r="W4205" s="122">
        <v>1.6385E-5</v>
      </c>
      <c r="X4205" s="241">
        <f t="shared" si="809"/>
        <v>1.4406598632004199E-7</v>
      </c>
      <c r="Y4205" s="241">
        <f t="shared" si="810"/>
        <v>7.4778083649699992E-8</v>
      </c>
      <c r="Z4205" s="241">
        <f t="shared" si="811"/>
        <v>2.7000270050342004E-8</v>
      </c>
      <c r="AA4205" s="241">
        <f t="shared" si="812"/>
        <v>4.2287632620000003E-8</v>
      </c>
      <c r="AB4205" s="258">
        <v>3.8008464999999998E-8</v>
      </c>
      <c r="AC4205" s="258">
        <v>7.5550477000000001E-12</v>
      </c>
      <c r="AD4205" s="258">
        <v>2.2428779000000001E-8</v>
      </c>
      <c r="AE4205" s="258">
        <v>2.513702E-12</v>
      </c>
      <c r="AF4205" s="258">
        <v>1.2023623E-8</v>
      </c>
      <c r="AG4205" s="258">
        <v>2.3071479E-9</v>
      </c>
      <c r="AH4205" s="258">
        <v>2.4876356000000002E-8</v>
      </c>
      <c r="AI4205" s="258">
        <v>8.2863928000000004E-11</v>
      </c>
      <c r="AJ4205" s="258">
        <v>1.4681074E-10</v>
      </c>
      <c r="AK4205" s="258">
        <v>1.0407325E-10</v>
      </c>
      <c r="AL4205" s="258">
        <v>1.4537814000000001E-11</v>
      </c>
      <c r="AM4205" s="258">
        <v>4.7498342000000001E-14</v>
      </c>
      <c r="AN4205" s="258">
        <v>8.5177441999999999E-10</v>
      </c>
      <c r="AO4205" s="258">
        <v>2.9154511000000002E-10</v>
      </c>
      <c r="AP4205" s="258">
        <v>6.3226129E-10</v>
      </c>
      <c r="AQ4205" s="258">
        <v>1.2265262E-10</v>
      </c>
      <c r="AR4205" s="258">
        <v>4.2164980000000001E-8</v>
      </c>
      <c r="AT4205" s="193"/>
      <c r="AU4205" s="193"/>
      <c r="AV4205" s="193"/>
      <c r="AW4205" s="193"/>
      <c r="AX4205" s="193"/>
      <c r="AY4205" s="193"/>
      <c r="AZ4205" s="193"/>
      <c r="BA4205" s="193"/>
      <c r="BB4205" s="193"/>
      <c r="BC4205" s="193"/>
      <c r="BD4205" s="193"/>
      <c r="BE4205" s="315"/>
      <c r="BF4205" s="315"/>
      <c r="BG4205" s="315"/>
      <c r="BH4205" s="315"/>
      <c r="BI4205" s="315"/>
      <c r="BJ4205" s="315"/>
      <c r="BK4205" s="315"/>
    </row>
    <row r="4206" spans="1:63" x14ac:dyDescent="0.25">
      <c r="A4206" s="9"/>
      <c r="B4206" s="9" t="s">
        <v>436</v>
      </c>
      <c r="C4206" s="59" t="s">
        <v>6582</v>
      </c>
      <c r="D4206" s="224">
        <v>2.6166211000000001E-7</v>
      </c>
      <c r="E4206" s="224">
        <v>5.9242224000000001E-8</v>
      </c>
      <c r="F4206" s="224">
        <v>2.8604624E-8</v>
      </c>
      <c r="G4206" s="224">
        <v>1.2131188E-8</v>
      </c>
      <c r="H4206" s="224">
        <v>5.1858869999999996E-10</v>
      </c>
      <c r="I4206" s="224">
        <v>4.0158932000000001E-8</v>
      </c>
      <c r="J4206" s="224">
        <v>6.1460739000000003E-8</v>
      </c>
      <c r="K4206" s="224">
        <v>5.1824140000000001E-11</v>
      </c>
      <c r="L4206" s="224">
        <v>5.9493994000000001E-8</v>
      </c>
      <c r="M4206" s="224">
        <v>0</v>
      </c>
      <c r="N4206" s="224">
        <v>0</v>
      </c>
      <c r="O4206" s="224">
        <v>0</v>
      </c>
      <c r="P4206" s="199">
        <f t="shared" si="808"/>
        <v>4.3883128888888885E-7</v>
      </c>
      <c r="Q4206" s="240">
        <v>1.3474588000000001E-4</v>
      </c>
      <c r="R4206" s="122">
        <v>3.5505510000000001E-6</v>
      </c>
      <c r="S4206" s="122">
        <v>7.8590399999999997E-7</v>
      </c>
      <c r="T4206" s="122">
        <v>7.9144000000000003E-12</v>
      </c>
      <c r="U4206" s="122">
        <v>3.2134999999999998E-6</v>
      </c>
      <c r="V4206" s="122">
        <v>1.65592E-6</v>
      </c>
      <c r="W4206" s="122">
        <v>1.2553999999999999E-4</v>
      </c>
      <c r="X4206" s="241">
        <f t="shared" si="809"/>
        <v>8.7768765761858005E-8</v>
      </c>
      <c r="Y4206" s="241">
        <f t="shared" si="810"/>
        <v>6.6740490293000004E-8</v>
      </c>
      <c r="Z4206" s="241">
        <f t="shared" si="811"/>
        <v>1.1798181598858E-8</v>
      </c>
      <c r="AA4206" s="241">
        <f t="shared" si="812"/>
        <v>9.2300938699999996E-9</v>
      </c>
      <c r="AB4206" s="258">
        <v>1.2067153000000001E-8</v>
      </c>
      <c r="AC4206" s="258">
        <v>1.0752555E-12</v>
      </c>
      <c r="AD4206" s="258">
        <v>3.2563747999999999E-8</v>
      </c>
      <c r="AE4206" s="258">
        <v>1.5851855000000001E-12</v>
      </c>
      <c r="AF4206" s="258">
        <v>2.2083965E-8</v>
      </c>
      <c r="AG4206" s="258">
        <v>2.2963852000000001E-11</v>
      </c>
      <c r="AH4206" s="258">
        <v>7.8963494000000006E-9</v>
      </c>
      <c r="AI4206" s="258">
        <v>4.7380839000000002E-11</v>
      </c>
      <c r="AJ4206" s="258">
        <v>1.1003402999999999E-10</v>
      </c>
      <c r="AK4206" s="258">
        <v>5.3960252000000004E-10</v>
      </c>
      <c r="AL4206" s="258">
        <v>1.4415402999999999E-11</v>
      </c>
      <c r="AM4206" s="258">
        <v>6.0526858000000006E-14</v>
      </c>
      <c r="AN4206" s="258">
        <v>2.0276827999999998E-9</v>
      </c>
      <c r="AO4206" s="258">
        <v>3.5991248999999998E-10</v>
      </c>
      <c r="AP4206" s="258">
        <v>8.0274359000000003E-10</v>
      </c>
      <c r="AQ4206" s="258">
        <v>3.4327077000000001E-10</v>
      </c>
      <c r="AR4206" s="258">
        <v>8.8868231000000003E-9</v>
      </c>
      <c r="AT4206" s="193"/>
      <c r="AU4206" s="193"/>
      <c r="AV4206" s="193"/>
      <c r="AW4206" s="193"/>
      <c r="AX4206" s="193"/>
      <c r="AY4206" s="193"/>
      <c r="AZ4206" s="193"/>
      <c r="BA4206" s="193"/>
      <c r="BB4206" s="193"/>
      <c r="BC4206" s="193"/>
      <c r="BD4206" s="193"/>
      <c r="BE4206" s="315"/>
      <c r="BF4206" s="315"/>
      <c r="BG4206" s="315"/>
      <c r="BH4206" s="315"/>
      <c r="BI4206" s="315"/>
      <c r="BJ4206" s="315"/>
      <c r="BK4206" s="315"/>
    </row>
    <row r="4207" spans="1:63" x14ac:dyDescent="0.25">
      <c r="A4207" s="9"/>
      <c r="B4207" s="9" t="s">
        <v>436</v>
      </c>
      <c r="C4207" s="77" t="s">
        <v>6583</v>
      </c>
      <c r="D4207" s="225">
        <v>9.5058943000000004E-7</v>
      </c>
      <c r="E4207" s="225">
        <v>5.5556649000000002E-7</v>
      </c>
      <c r="F4207" s="225">
        <v>1.5110655000000001E-7</v>
      </c>
      <c r="G4207" s="225">
        <v>4.9348227999999999E-8</v>
      </c>
      <c r="H4207" s="225">
        <v>1.3211099E-9</v>
      </c>
      <c r="I4207" s="225">
        <v>6.2989618000000001E-8</v>
      </c>
      <c r="J4207" s="225">
        <v>6.6867917000000004E-8</v>
      </c>
      <c r="K4207" s="225">
        <v>1.5119994999999999E-10</v>
      </c>
      <c r="L4207" s="225">
        <v>6.3238322000000004E-8</v>
      </c>
      <c r="M4207" s="225">
        <v>0</v>
      </c>
      <c r="N4207" s="225">
        <v>0</v>
      </c>
      <c r="O4207" s="225">
        <v>0</v>
      </c>
      <c r="P4207" s="199">
        <f t="shared" si="808"/>
        <v>4.1153073333333333E-6</v>
      </c>
      <c r="Q4207" s="240">
        <v>3.1308764000000002E-4</v>
      </c>
      <c r="R4207" s="122">
        <v>5.0498665999999998E-5</v>
      </c>
      <c r="S4207" s="122">
        <v>2.1044799999999999E-4</v>
      </c>
      <c r="T4207" s="122">
        <v>3.0544000000000001E-11</v>
      </c>
      <c r="U4207" s="122">
        <v>2.3091999999999998E-6</v>
      </c>
      <c r="V4207" s="122">
        <v>6.7673999999999996E-7</v>
      </c>
      <c r="W4207" s="122">
        <v>4.9154999999999999E-5</v>
      </c>
      <c r="X4207" s="241">
        <f t="shared" si="809"/>
        <v>4.4410097915608998E-7</v>
      </c>
      <c r="Y4207" s="241">
        <f t="shared" si="810"/>
        <v>2.3600865431399998E-7</v>
      </c>
      <c r="Z4207" s="241">
        <f t="shared" si="811"/>
        <v>8.1231105452089997E-8</v>
      </c>
      <c r="AA4207" s="241">
        <f t="shared" si="812"/>
        <v>1.2686121939E-7</v>
      </c>
      <c r="AB4207" s="258">
        <v>1.1402486E-7</v>
      </c>
      <c r="AC4207" s="258">
        <v>2.2665401999999999E-11</v>
      </c>
      <c r="AD4207" s="258">
        <v>6.7995682999999997E-8</v>
      </c>
      <c r="AE4207" s="258">
        <v>7.5411119999999995E-12</v>
      </c>
      <c r="AF4207" s="258">
        <v>4.7036455000000001E-8</v>
      </c>
      <c r="AG4207" s="258">
        <v>6.9214497999999999E-9</v>
      </c>
      <c r="AH4207" s="258">
        <v>7.4628720000000003E-8</v>
      </c>
      <c r="AI4207" s="258">
        <v>2.4859662999999998E-10</v>
      </c>
      <c r="AJ4207" s="258">
        <v>4.4044647000000001E-10</v>
      </c>
      <c r="AK4207" s="258">
        <v>5.4276193000000001E-10</v>
      </c>
      <c r="AL4207" s="258">
        <v>4.3794765000000002E-11</v>
      </c>
      <c r="AM4207" s="258">
        <v>1.5237709000000001E-13</v>
      </c>
      <c r="AN4207" s="258">
        <v>2.5552974000000001E-9</v>
      </c>
      <c r="AO4207" s="258">
        <v>8.7463188000000001E-10</v>
      </c>
      <c r="AP4207" s="258">
        <v>1.8967039999999999E-9</v>
      </c>
      <c r="AQ4207" s="258">
        <v>3.6795939000000001E-10</v>
      </c>
      <c r="AR4207" s="258">
        <v>1.2649326000000001E-7</v>
      </c>
      <c r="AT4207" s="193"/>
      <c r="AU4207" s="193"/>
      <c r="AV4207" s="193"/>
      <c r="AW4207" s="193"/>
      <c r="AX4207" s="193"/>
      <c r="AY4207" s="193"/>
      <c r="AZ4207" s="193"/>
      <c r="BA4207" s="193"/>
      <c r="BB4207" s="193"/>
      <c r="BC4207" s="193"/>
      <c r="BD4207" s="193"/>
      <c r="BE4207" s="315"/>
      <c r="BF4207" s="315"/>
      <c r="BG4207" s="315"/>
      <c r="BH4207" s="315"/>
      <c r="BI4207" s="315"/>
      <c r="BJ4207" s="315"/>
      <c r="BK4207" s="315"/>
    </row>
    <row r="4208" spans="1:63" x14ac:dyDescent="0.25">
      <c r="A4208" s="9"/>
      <c r="B4208" s="9" t="s">
        <v>436</v>
      </c>
      <c r="C4208" s="59" t="s">
        <v>6318</v>
      </c>
      <c r="D4208" s="224">
        <v>2.1654916999999999E-4</v>
      </c>
      <c r="E4208" s="224">
        <v>1.3848828E-4</v>
      </c>
      <c r="F4208" s="224">
        <v>5.6625293000000002E-5</v>
      </c>
      <c r="G4208" s="224">
        <v>4.8485328999999997E-7</v>
      </c>
      <c r="H4208" s="224">
        <v>7.2727674999999995E-7</v>
      </c>
      <c r="I4208" s="224">
        <v>8.2907246000000004E-6</v>
      </c>
      <c r="J4208" s="224">
        <v>1.1294351000000001E-5</v>
      </c>
      <c r="K4208" s="224">
        <v>1.4410542E-8</v>
      </c>
      <c r="L4208" s="224">
        <v>6.2398449999999997E-7</v>
      </c>
      <c r="M4208" s="224">
        <v>0</v>
      </c>
      <c r="N4208" s="224">
        <v>0</v>
      </c>
      <c r="O4208" s="224">
        <v>0</v>
      </c>
      <c r="P4208" s="199">
        <f t="shared" si="808"/>
        <v>1.0258391111111109E-3</v>
      </c>
      <c r="Q4208" s="240">
        <v>1.4785688E-2</v>
      </c>
      <c r="R4208" s="122">
        <v>1.455797E-2</v>
      </c>
      <c r="S4208" s="122">
        <v>1.9260079999999999E-4</v>
      </c>
      <c r="T4208" s="122">
        <v>1.5941E-8</v>
      </c>
      <c r="U4208" s="122">
        <v>7.0422000000000001E-6</v>
      </c>
      <c r="V4208" s="122">
        <v>3.0769280000000001E-6</v>
      </c>
      <c r="W4208" s="122">
        <v>2.4981999999999999E-5</v>
      </c>
      <c r="X4208" s="241">
        <f t="shared" si="809"/>
        <v>9.8894744885945303E-5</v>
      </c>
      <c r="Y4208" s="241">
        <f t="shared" si="810"/>
        <v>4.24630525411E-5</v>
      </c>
      <c r="Z4208" s="241">
        <f t="shared" si="811"/>
        <v>2.0040791993945305E-5</v>
      </c>
      <c r="AA4208" s="241">
        <f t="shared" si="812"/>
        <v>3.6390900350899998E-5</v>
      </c>
      <c r="AB4208" s="258">
        <v>2.8435995999999999E-5</v>
      </c>
      <c r="AC4208" s="258">
        <v>8.0135289000000002E-9</v>
      </c>
      <c r="AD4208" s="258">
        <v>4.3435071999999999E-7</v>
      </c>
      <c r="AE4208" s="258">
        <v>8.0596808999999999E-9</v>
      </c>
      <c r="AF4208" s="258">
        <v>1.3570456E-5</v>
      </c>
      <c r="AG4208" s="258">
        <v>6.1766112999999998E-9</v>
      </c>
      <c r="AH4208" s="258">
        <v>1.8611579999999998E-5</v>
      </c>
      <c r="AI4208" s="258">
        <v>8.1979488999999996E-8</v>
      </c>
      <c r="AJ4208" s="258">
        <v>2.3260638000000001E-9</v>
      </c>
      <c r="AK4208" s="258">
        <v>4.7132867000000003E-8</v>
      </c>
      <c r="AL4208" s="258">
        <v>5.0753237999999996E-10</v>
      </c>
      <c r="AM4208" s="258">
        <v>2.5487653E-12</v>
      </c>
      <c r="AN4208" s="258">
        <v>1.4857808E-8</v>
      </c>
      <c r="AO4208" s="258">
        <v>7.0060685000000003E-8</v>
      </c>
      <c r="AP4208" s="258">
        <v>1.212345E-6</v>
      </c>
      <c r="AQ4208" s="258">
        <v>1.7203509E-9</v>
      </c>
      <c r="AR4208" s="258">
        <v>3.6389179999999999E-5</v>
      </c>
      <c r="AT4208" s="193"/>
      <c r="AU4208" s="193"/>
      <c r="AV4208" s="193"/>
      <c r="AW4208" s="193"/>
      <c r="AX4208" s="193"/>
      <c r="AY4208" s="193"/>
      <c r="AZ4208" s="193"/>
      <c r="BA4208" s="193"/>
      <c r="BB4208" s="193"/>
      <c r="BC4208" s="193"/>
      <c r="BD4208" s="193"/>
      <c r="BE4208" s="315"/>
      <c r="BF4208" s="315"/>
      <c r="BG4208" s="315"/>
      <c r="BH4208" s="315"/>
      <c r="BI4208" s="315"/>
      <c r="BJ4208" s="315"/>
      <c r="BK4208" s="315"/>
    </row>
    <row r="4209" spans="1:63" x14ac:dyDescent="0.25">
      <c r="A4209" s="9"/>
      <c r="B4209" s="9" t="s">
        <v>436</v>
      </c>
      <c r="C4209" s="77" t="s">
        <v>6317</v>
      </c>
      <c r="D4209" s="225">
        <v>1.753603E-4</v>
      </c>
      <c r="E4209" s="225">
        <v>1.1235251999999999E-4</v>
      </c>
      <c r="F4209" s="225">
        <v>4.4380810999999997E-5</v>
      </c>
      <c r="G4209" s="225">
        <v>3.9669635999999998E-7</v>
      </c>
      <c r="H4209" s="225">
        <v>8.9579725000000004E-7</v>
      </c>
      <c r="I4209" s="225">
        <v>6.7277808999999999E-6</v>
      </c>
      <c r="J4209" s="225">
        <v>1.0084374E-5</v>
      </c>
      <c r="K4209" s="225">
        <v>1.1796498E-8</v>
      </c>
      <c r="L4209" s="225">
        <v>5.1053021999999996E-7</v>
      </c>
      <c r="M4209" s="225">
        <v>0</v>
      </c>
      <c r="N4209" s="225">
        <v>0</v>
      </c>
      <c r="O4209" s="225">
        <v>0</v>
      </c>
      <c r="P4209" s="199">
        <f t="shared" si="808"/>
        <v>8.3224088888888875E-4</v>
      </c>
      <c r="Q4209" s="233">
        <v>1.2097487000000001E-2</v>
      </c>
      <c r="R4209" s="115">
        <v>1.191117E-2</v>
      </c>
      <c r="S4209" s="115">
        <v>1.57584E-4</v>
      </c>
      <c r="T4209" s="115">
        <v>1.3043E-8</v>
      </c>
      <c r="U4209" s="115">
        <v>5.7617999999999996E-6</v>
      </c>
      <c r="V4209" s="115">
        <v>2.5174499999999999E-6</v>
      </c>
      <c r="W4209" s="115">
        <v>2.0440000000000001E-5</v>
      </c>
      <c r="X4209" s="241">
        <f t="shared" si="809"/>
        <v>8.0243935165019692E-5</v>
      </c>
      <c r="Y4209" s="241">
        <f t="shared" si="810"/>
        <v>3.4211288497899996E-5</v>
      </c>
      <c r="Z4209" s="241">
        <f t="shared" si="811"/>
        <v>1.62580141008197E-5</v>
      </c>
      <c r="AA4209" s="241">
        <f t="shared" si="812"/>
        <v>2.97746325663E-5</v>
      </c>
      <c r="AB4209" s="241">
        <v>2.3069545999999999E-5</v>
      </c>
      <c r="AC4209" s="241">
        <v>6.5569239000000001E-9</v>
      </c>
      <c r="AD4209" s="241">
        <v>3.9518868999999999E-7</v>
      </c>
      <c r="AE4209" s="241">
        <v>6.4593510000000004E-9</v>
      </c>
      <c r="AF4209" s="241">
        <v>1.0728484E-5</v>
      </c>
      <c r="AG4209" s="241">
        <v>5.0535330000000002E-9</v>
      </c>
      <c r="AH4209" s="241">
        <v>1.5099266999999999E-5</v>
      </c>
      <c r="AI4209" s="241">
        <v>6.4343315E-8</v>
      </c>
      <c r="AJ4209" s="241">
        <v>1.9031530000000001E-9</v>
      </c>
      <c r="AK4209" s="241">
        <v>3.0684995999999999E-8</v>
      </c>
      <c r="AL4209" s="241">
        <v>4.1570868000000002E-10</v>
      </c>
      <c r="AM4209" s="241">
        <v>1.6151397E-12</v>
      </c>
      <c r="AN4209" s="241">
        <v>1.2156411E-8</v>
      </c>
      <c r="AO4209" s="241">
        <v>5.7322751999999997E-8</v>
      </c>
      <c r="AP4209" s="241">
        <v>9.9191914999999999E-7</v>
      </c>
      <c r="AQ4209" s="241">
        <v>1.4075663E-9</v>
      </c>
      <c r="AR4209" s="241">
        <v>2.9773225E-5</v>
      </c>
      <c r="AT4209" s="193"/>
      <c r="AU4209" s="193"/>
      <c r="AV4209" s="193"/>
      <c r="AW4209" s="193"/>
      <c r="AX4209" s="193"/>
      <c r="AY4209" s="193"/>
      <c r="AZ4209" s="193"/>
      <c r="BA4209" s="193"/>
      <c r="BB4209" s="193"/>
      <c r="BC4209" s="193"/>
      <c r="BD4209" s="193"/>
      <c r="BE4209" s="315"/>
      <c r="BF4209" s="315"/>
      <c r="BG4209" s="315"/>
      <c r="BH4209" s="315"/>
      <c r="BI4209" s="315"/>
      <c r="BJ4209" s="315"/>
      <c r="BK4209" s="315"/>
    </row>
    <row r="4210" spans="1:63" x14ac:dyDescent="0.25">
      <c r="A4210" s="9"/>
      <c r="B4210" s="9" t="s">
        <v>436</v>
      </c>
      <c r="C4210" s="77" t="s">
        <v>6316</v>
      </c>
      <c r="D4210" s="225">
        <v>2.2127261999999999E-4</v>
      </c>
      <c r="E4210" s="225">
        <v>1.4396476E-4</v>
      </c>
      <c r="F4210" s="225">
        <v>5.6643522000000001E-5</v>
      </c>
      <c r="G4210" s="225">
        <v>5.0903489999999999E-7</v>
      </c>
      <c r="H4210" s="225">
        <v>1.0630882999999999E-6</v>
      </c>
      <c r="I4210" s="225">
        <v>7.7882249999999995E-6</v>
      </c>
      <c r="J4210" s="225">
        <v>1.0633752E-5</v>
      </c>
      <c r="K4210" s="225">
        <v>1.5127700999999999E-8</v>
      </c>
      <c r="L4210" s="225">
        <v>6.5510918999999997E-7</v>
      </c>
      <c r="M4210" s="225">
        <v>0</v>
      </c>
      <c r="N4210" s="225">
        <v>0</v>
      </c>
      <c r="O4210" s="225">
        <v>0</v>
      </c>
      <c r="P4210" s="199">
        <f t="shared" si="808"/>
        <v>1.0664056296296296E-3</v>
      </c>
      <c r="Q4210" s="240">
        <v>1.5523057999999999E-2</v>
      </c>
      <c r="R4210" s="122">
        <v>1.5283985E-2</v>
      </c>
      <c r="S4210" s="122">
        <v>2.0220479999999999E-4</v>
      </c>
      <c r="T4210" s="122">
        <v>1.6735999999999998E-8</v>
      </c>
      <c r="U4210" s="122">
        <v>7.3934000000000002E-6</v>
      </c>
      <c r="V4210" s="122">
        <v>3.2304079999999998E-6</v>
      </c>
      <c r="W4210" s="122">
        <v>2.6228E-5</v>
      </c>
      <c r="X4210" s="241">
        <f t="shared" si="809"/>
        <v>1.0256832207295762E-4</v>
      </c>
      <c r="Y4210" s="241">
        <f t="shared" si="810"/>
        <v>4.3531988541900004E-5</v>
      </c>
      <c r="Z4210" s="241">
        <f t="shared" si="811"/>
        <v>2.0830596374757601E-5</v>
      </c>
      <c r="AA4210" s="241">
        <f t="shared" si="812"/>
        <v>3.8205737156300002E-5</v>
      </c>
      <c r="AB4210" s="258">
        <v>2.9560581000000001E-5</v>
      </c>
      <c r="AC4210" s="258">
        <v>8.4132543000000006E-9</v>
      </c>
      <c r="AD4210" s="258">
        <v>4.9340771000000003E-7</v>
      </c>
      <c r="AE4210" s="258">
        <v>8.1869359000000002E-9</v>
      </c>
      <c r="AF4210" s="258">
        <v>1.3454915E-5</v>
      </c>
      <c r="AG4210" s="258">
        <v>6.4846416999999998E-9</v>
      </c>
      <c r="AH4210" s="258">
        <v>1.9347772000000001E-5</v>
      </c>
      <c r="AI4210" s="258">
        <v>8.2117127000000004E-8</v>
      </c>
      <c r="AJ4210" s="258">
        <v>2.4420989000000001E-9</v>
      </c>
      <c r="AK4210" s="258">
        <v>3.5773690999999997E-8</v>
      </c>
      <c r="AL4210" s="258">
        <v>5.2604022000000002E-10</v>
      </c>
      <c r="AM4210" s="258">
        <v>1.9956376E-12</v>
      </c>
      <c r="AN4210" s="258">
        <v>1.5598936999999999E-8</v>
      </c>
      <c r="AO4210" s="258">
        <v>7.3555385000000006E-8</v>
      </c>
      <c r="AP4210" s="258">
        <v>1.2728091000000001E-6</v>
      </c>
      <c r="AQ4210" s="258">
        <v>1.8061563E-9</v>
      </c>
      <c r="AR4210" s="258">
        <v>3.8203931E-5</v>
      </c>
      <c r="AT4210" s="193"/>
      <c r="AU4210" s="193"/>
      <c r="AV4210" s="193"/>
      <c r="AW4210" s="193"/>
      <c r="AX4210" s="193"/>
      <c r="AY4210" s="193"/>
      <c r="AZ4210" s="193"/>
      <c r="BA4210" s="193"/>
      <c r="BB4210" s="193"/>
      <c r="BC4210" s="193"/>
      <c r="BD4210" s="193"/>
      <c r="BE4210" s="315"/>
      <c r="BF4210" s="315"/>
      <c r="BG4210" s="315"/>
      <c r="BH4210" s="315"/>
      <c r="BI4210" s="315"/>
      <c r="BJ4210" s="315"/>
      <c r="BK4210" s="315"/>
    </row>
    <row r="4211" spans="1:63" x14ac:dyDescent="0.25">
      <c r="A4211" s="9"/>
      <c r="B4211" s="9" t="s">
        <v>436</v>
      </c>
      <c r="C4211" s="77" t="s">
        <v>6315</v>
      </c>
      <c r="D4211" s="225">
        <v>2.7748125999999999E-4</v>
      </c>
      <c r="E4211" s="225">
        <v>1.8424679000000001E-4</v>
      </c>
      <c r="F4211" s="225">
        <v>7.0228866999999997E-5</v>
      </c>
      <c r="G4211" s="225">
        <v>6.5208262000000003E-7</v>
      </c>
      <c r="H4211" s="225">
        <v>1.2258338999999999E-6</v>
      </c>
      <c r="I4211" s="225">
        <v>8.9358480999999996E-6</v>
      </c>
      <c r="J4211" s="225">
        <v>1.1333275E-5</v>
      </c>
      <c r="K4211" s="225">
        <v>1.9369390000000001E-8</v>
      </c>
      <c r="L4211" s="225">
        <v>8.3919197999999997E-7</v>
      </c>
      <c r="M4211" s="225">
        <v>0</v>
      </c>
      <c r="N4211" s="225">
        <v>0</v>
      </c>
      <c r="O4211" s="225">
        <v>0</v>
      </c>
      <c r="P4211" s="199">
        <f t="shared" si="808"/>
        <v>1.364791037037037E-3</v>
      </c>
      <c r="Q4211" s="233">
        <v>1.9885065E-2</v>
      </c>
      <c r="R4211" s="115">
        <v>1.9578807E-2</v>
      </c>
      <c r="S4211" s="115">
        <v>2.5902800000000001E-4</v>
      </c>
      <c r="T4211" s="115">
        <v>2.1439000000000001E-8</v>
      </c>
      <c r="U4211" s="115">
        <v>9.4709999999999996E-6</v>
      </c>
      <c r="V4211" s="115">
        <v>4.1381890000000004E-6</v>
      </c>
      <c r="W4211" s="115">
        <v>3.3599000000000001E-5</v>
      </c>
      <c r="X4211" s="241">
        <f t="shared" si="809"/>
        <v>1.3052459717898072E-4</v>
      </c>
      <c r="Y4211" s="241">
        <f t="shared" si="810"/>
        <v>5.4928967650199999E-5</v>
      </c>
      <c r="Z4211" s="241">
        <f t="shared" si="811"/>
        <v>2.66540238444807E-5</v>
      </c>
      <c r="AA4211" s="241">
        <f t="shared" si="812"/>
        <v>4.8941605684300001E-5</v>
      </c>
      <c r="AB4211" s="241">
        <v>3.7831808999999997E-5</v>
      </c>
      <c r="AC4211" s="241">
        <v>1.0778096E-8</v>
      </c>
      <c r="AD4211" s="241">
        <v>6.1429824999999999E-7</v>
      </c>
      <c r="AE4211" s="241">
        <v>1.0063592000000001E-8</v>
      </c>
      <c r="AF4211" s="241">
        <v>1.6453712000000001E-5</v>
      </c>
      <c r="AG4211" s="241">
        <v>8.3067122000000004E-9</v>
      </c>
      <c r="AH4211" s="241">
        <v>2.4761449000000001E-5</v>
      </c>
      <c r="AI4211" s="241">
        <v>1.0189404E-7</v>
      </c>
      <c r="AJ4211" s="241">
        <v>3.1283414E-9</v>
      </c>
      <c r="AK4211" s="241">
        <v>4.2214744999999999E-8</v>
      </c>
      <c r="AL4211" s="241">
        <v>6.6649796000000004E-10</v>
      </c>
      <c r="AM4211" s="241">
        <v>2.4801207000000001E-12</v>
      </c>
      <c r="AN4211" s="241">
        <v>1.9982192999999999E-8</v>
      </c>
      <c r="AO4211" s="241">
        <v>9.4224647000000002E-8</v>
      </c>
      <c r="AP4211" s="241">
        <v>1.6304619E-6</v>
      </c>
      <c r="AQ4211" s="241">
        <v>2.3136842999999999E-9</v>
      </c>
      <c r="AR4211" s="241">
        <v>4.8939291999999999E-5</v>
      </c>
      <c r="AT4211" s="193"/>
      <c r="AU4211" s="193"/>
      <c r="AV4211" s="193"/>
      <c r="AW4211" s="193"/>
      <c r="AX4211" s="193"/>
      <c r="AY4211" s="193"/>
      <c r="AZ4211" s="193"/>
      <c r="BA4211" s="193"/>
      <c r="BB4211" s="193"/>
      <c r="BC4211" s="193"/>
      <c r="BD4211" s="193"/>
      <c r="BE4211" s="315"/>
      <c r="BF4211" s="315"/>
      <c r="BG4211" s="315"/>
      <c r="BH4211" s="315"/>
      <c r="BI4211" s="315"/>
      <c r="BJ4211" s="315"/>
      <c r="BK4211" s="315"/>
    </row>
    <row r="4212" spans="1:63" x14ac:dyDescent="0.25">
      <c r="A4212" s="9"/>
      <c r="B4212" s="9" t="s">
        <v>436</v>
      </c>
      <c r="C4212" s="77" t="s">
        <v>1911</v>
      </c>
      <c r="D4212" s="225">
        <v>2.3042213000000001E-4</v>
      </c>
      <c r="E4212" s="225">
        <v>1.546552E-4</v>
      </c>
      <c r="F4212" s="225">
        <v>5.4685497000000002E-5</v>
      </c>
      <c r="G4212" s="225">
        <v>5.4221014000000001E-7</v>
      </c>
      <c r="H4212" s="225">
        <v>7.4306139999999998E-7</v>
      </c>
      <c r="I4212" s="225">
        <v>6.7572364000000002E-6</v>
      </c>
      <c r="J4212" s="225">
        <v>1.2325035E-5</v>
      </c>
      <c r="K4212" s="225">
        <v>1.6111189999999999E-8</v>
      </c>
      <c r="L4212" s="225">
        <v>6.9778657E-7</v>
      </c>
      <c r="M4212" s="225">
        <v>0</v>
      </c>
      <c r="N4212" s="225">
        <v>0</v>
      </c>
      <c r="O4212" s="225">
        <v>0</v>
      </c>
      <c r="P4212" s="199">
        <f t="shared" si="808"/>
        <v>1.1455940740740741E-3</v>
      </c>
      <c r="Q4212" s="233">
        <v>1.6534513000000001E-2</v>
      </c>
      <c r="R4212" s="115">
        <v>1.6279861E-2</v>
      </c>
      <c r="S4212" s="115">
        <v>2.1538159999999999E-4</v>
      </c>
      <c r="T4212" s="115">
        <v>1.7827000000000001E-8</v>
      </c>
      <c r="U4212" s="115">
        <v>7.8752000000000004E-6</v>
      </c>
      <c r="V4212" s="115">
        <v>3.4408729999999998E-6</v>
      </c>
      <c r="W4212" s="115">
        <v>2.7937E-5</v>
      </c>
      <c r="X4212" s="241">
        <f t="shared" si="809"/>
        <v>1.0814061470419529E-4</v>
      </c>
      <c r="Y4212" s="241">
        <f t="shared" si="810"/>
        <v>4.5077266151399994E-5</v>
      </c>
      <c r="Z4212" s="241">
        <f t="shared" si="811"/>
        <v>2.2368196724895295E-5</v>
      </c>
      <c r="AA4212" s="241">
        <f t="shared" si="812"/>
        <v>4.06951518279E-5</v>
      </c>
      <c r="AB4212" s="241">
        <v>3.1755596E-5</v>
      </c>
      <c r="AC4212" s="241">
        <v>8.9616163999999996E-9</v>
      </c>
      <c r="AD4212" s="241">
        <v>4.8230233000000001E-7</v>
      </c>
      <c r="AE4212" s="241">
        <v>7.6829719999999994E-9</v>
      </c>
      <c r="AF4212" s="241">
        <v>1.2815816000000001E-5</v>
      </c>
      <c r="AG4212" s="241">
        <v>6.9072330000000001E-9</v>
      </c>
      <c r="AH4212" s="241">
        <v>2.0784323E-5</v>
      </c>
      <c r="AI4212" s="241">
        <v>7.9515780000000005E-8</v>
      </c>
      <c r="AJ4212" s="241">
        <v>2.601223E-9</v>
      </c>
      <c r="AK4212" s="241">
        <v>5.0469774999999999E-8</v>
      </c>
      <c r="AL4212" s="241">
        <v>5.6614925999999996E-10</v>
      </c>
      <c r="AM4212" s="241">
        <v>2.7486353E-12</v>
      </c>
      <c r="AN4212" s="241">
        <v>1.6615221000000001E-8</v>
      </c>
      <c r="AO4212" s="241">
        <v>7.8348427999999999E-8</v>
      </c>
      <c r="AP4212" s="241">
        <v>1.3557544E-6</v>
      </c>
      <c r="AQ4212" s="241">
        <v>1.9238279000000001E-9</v>
      </c>
      <c r="AR4212" s="241">
        <v>4.0693228000000002E-5</v>
      </c>
      <c r="AT4212" s="193"/>
      <c r="AU4212" s="193"/>
      <c r="AV4212" s="193"/>
      <c r="AW4212" s="193"/>
      <c r="AX4212" s="193"/>
      <c r="AY4212" s="193"/>
      <c r="AZ4212" s="193"/>
      <c r="BA4212" s="193"/>
      <c r="BB4212" s="193"/>
      <c r="BC4212" s="193"/>
      <c r="BD4212" s="193"/>
      <c r="BE4212" s="315"/>
      <c r="BF4212" s="315"/>
      <c r="BG4212" s="315"/>
      <c r="BH4212" s="315"/>
      <c r="BI4212" s="315"/>
      <c r="BJ4212" s="315"/>
      <c r="BK4212" s="315"/>
    </row>
    <row r="4213" spans="1:63" x14ac:dyDescent="0.25">
      <c r="A4213" s="9"/>
      <c r="B4213" s="9" t="s">
        <v>436</v>
      </c>
      <c r="C4213" s="77" t="s">
        <v>6314</v>
      </c>
      <c r="D4213" s="225">
        <v>1.8147186E-4</v>
      </c>
      <c r="E4213" s="225">
        <v>1.3083372000000001E-4</v>
      </c>
      <c r="F4213" s="225">
        <v>3.4508587999999997E-5</v>
      </c>
      <c r="G4213" s="225">
        <v>4.5821955999999998E-7</v>
      </c>
      <c r="H4213" s="225">
        <v>3.1405618000000001E-7</v>
      </c>
      <c r="I4213" s="225">
        <v>2.8395634000000001E-6</v>
      </c>
      <c r="J4213" s="225">
        <v>1.1914393E-5</v>
      </c>
      <c r="K4213" s="225">
        <v>1.362084E-8</v>
      </c>
      <c r="L4213" s="225">
        <v>5.8970317E-7</v>
      </c>
      <c r="M4213" s="225">
        <v>0</v>
      </c>
      <c r="N4213" s="225">
        <v>0</v>
      </c>
      <c r="O4213" s="225">
        <v>0</v>
      </c>
      <c r="P4213" s="199">
        <f t="shared" si="808"/>
        <v>9.6913866666666667E-4</v>
      </c>
      <c r="Q4213" s="233">
        <v>1.3973344E-2</v>
      </c>
      <c r="R4213" s="115">
        <v>1.3758133000000001E-2</v>
      </c>
      <c r="S4213" s="115">
        <v>1.820224E-4</v>
      </c>
      <c r="T4213" s="115">
        <v>1.5066000000000001E-8</v>
      </c>
      <c r="U4213" s="115">
        <v>6.6553999999999998E-6</v>
      </c>
      <c r="V4213" s="115">
        <v>2.9079059999999999E-6</v>
      </c>
      <c r="W4213" s="115">
        <v>2.3609999999999999E-5</v>
      </c>
      <c r="X4213" s="241">
        <f t="shared" si="809"/>
        <v>8.842734381315099E-5</v>
      </c>
      <c r="Y4213" s="241">
        <f t="shared" si="810"/>
        <v>3.5126801721599999E-5</v>
      </c>
      <c r="Z4213" s="241">
        <f t="shared" si="811"/>
        <v>1.8909012254351001E-5</v>
      </c>
      <c r="AA4213" s="241">
        <f t="shared" si="812"/>
        <v>3.4391529837199996E-5</v>
      </c>
      <c r="AB4213" s="241">
        <v>2.6864261999999999E-5</v>
      </c>
      <c r="AC4213" s="241">
        <v>7.5739504999999996E-9</v>
      </c>
      <c r="AD4213" s="241">
        <v>4.1248988E-7</v>
      </c>
      <c r="AE4213" s="241">
        <v>4.6244925000000004E-9</v>
      </c>
      <c r="AF4213" s="241">
        <v>7.8320140000000005E-6</v>
      </c>
      <c r="AG4213" s="241">
        <v>5.8373986000000001E-9</v>
      </c>
      <c r="AH4213" s="241">
        <v>1.7582890999999999E-5</v>
      </c>
      <c r="AI4213" s="241">
        <v>5.0737962999999999E-8</v>
      </c>
      <c r="AJ4213" s="241">
        <v>2.1983054999999998E-9</v>
      </c>
      <c r="AK4213" s="241">
        <v>4.6699564000000001E-8</v>
      </c>
      <c r="AL4213" s="241">
        <v>4.8368262999999996E-10</v>
      </c>
      <c r="AM4213" s="241">
        <v>2.4642209999999999E-12</v>
      </c>
      <c r="AN4213" s="241">
        <v>1.404168E-8</v>
      </c>
      <c r="AO4213" s="241">
        <v>6.6212794999999996E-8</v>
      </c>
      <c r="AP4213" s="241">
        <v>1.1457448E-6</v>
      </c>
      <c r="AQ4213" s="241">
        <v>1.6258372E-9</v>
      </c>
      <c r="AR4213" s="241">
        <v>3.4389903999999998E-5</v>
      </c>
      <c r="AT4213" s="193"/>
      <c r="AU4213" s="193"/>
      <c r="AV4213" s="193"/>
      <c r="AW4213" s="193"/>
      <c r="AX4213" s="193"/>
      <c r="AY4213" s="193"/>
      <c r="AZ4213" s="193"/>
      <c r="BA4213" s="193"/>
      <c r="BB4213" s="193"/>
      <c r="BC4213" s="193"/>
      <c r="BD4213" s="193"/>
      <c r="BE4213" s="315"/>
      <c r="BF4213" s="315"/>
      <c r="BG4213" s="315"/>
      <c r="BH4213" s="315"/>
      <c r="BI4213" s="315"/>
      <c r="BJ4213" s="315"/>
      <c r="BK4213" s="315"/>
    </row>
    <row r="4214" spans="1:63" x14ac:dyDescent="0.25">
      <c r="A4214" s="9"/>
      <c r="B4214" s="9" t="s">
        <v>436</v>
      </c>
      <c r="C4214" s="77" t="s">
        <v>6313</v>
      </c>
      <c r="D4214" s="225">
        <v>1.7337481999999999E-4</v>
      </c>
      <c r="E4214" s="225">
        <v>1.3293770000000001E-4</v>
      </c>
      <c r="F4214" s="225">
        <v>2.4220601999999999E-5</v>
      </c>
      <c r="G4214" s="225">
        <v>4.6568535999999999E-7</v>
      </c>
      <c r="H4214" s="225">
        <v>3.1669617E-7</v>
      </c>
      <c r="I4214" s="225">
        <v>2.8701178E-6</v>
      </c>
      <c r="J4214" s="225">
        <v>1.1950866E-5</v>
      </c>
      <c r="K4214" s="225">
        <v>1.3842081E-8</v>
      </c>
      <c r="L4214" s="225">
        <v>5.9931264000000003E-7</v>
      </c>
      <c r="M4214" s="225">
        <v>0</v>
      </c>
      <c r="N4214" s="225">
        <v>0</v>
      </c>
      <c r="O4214" s="225">
        <v>0</v>
      </c>
      <c r="P4214" s="199">
        <f t="shared" si="808"/>
        <v>9.8472370370370366E-4</v>
      </c>
      <c r="Q4214" s="233">
        <v>1.4200957E-2</v>
      </c>
      <c r="R4214" s="115">
        <v>1.3982243E-2</v>
      </c>
      <c r="S4214" s="115">
        <v>1.8498479999999999E-4</v>
      </c>
      <c r="T4214" s="115">
        <v>1.5311000000000001E-8</v>
      </c>
      <c r="U4214" s="115">
        <v>6.7638000000000004E-6</v>
      </c>
      <c r="V4214" s="115">
        <v>2.9552410000000002E-6</v>
      </c>
      <c r="W4214" s="115">
        <v>2.3995E-5</v>
      </c>
      <c r="X4214" s="241">
        <f t="shared" si="809"/>
        <v>8.7507539512873207E-5</v>
      </c>
      <c r="Y4214" s="241">
        <f t="shared" si="810"/>
        <v>3.33581042206E-5</v>
      </c>
      <c r="Z4214" s="241">
        <f t="shared" si="811"/>
        <v>1.9197691973873207E-5</v>
      </c>
      <c r="AA4214" s="241">
        <f t="shared" si="812"/>
        <v>3.49517433184E-5</v>
      </c>
      <c r="AB4214" s="241">
        <v>2.7296279000000001E-5</v>
      </c>
      <c r="AC4214" s="241">
        <v>7.6972838000000005E-9</v>
      </c>
      <c r="AD4214" s="241">
        <v>4.1868303000000002E-7</v>
      </c>
      <c r="AE4214" s="241">
        <v>3.1143579000000001E-9</v>
      </c>
      <c r="AF4214" s="241">
        <v>5.6263983000000002E-6</v>
      </c>
      <c r="AG4214" s="241">
        <v>5.9322488999999997E-9</v>
      </c>
      <c r="AH4214" s="241">
        <v>1.7865655000000001E-5</v>
      </c>
      <c r="AI4214" s="241">
        <v>3.6297308000000003E-8</v>
      </c>
      <c r="AJ4214" s="241">
        <v>2.234113E-9</v>
      </c>
      <c r="AK4214" s="241">
        <v>4.7033757000000001E-8</v>
      </c>
      <c r="AL4214" s="241">
        <v>4.9100941E-10</v>
      </c>
      <c r="AM4214" s="241">
        <v>2.4894632E-12</v>
      </c>
      <c r="AN4214" s="241">
        <v>1.4270458E-8</v>
      </c>
      <c r="AO4214" s="241">
        <v>6.7291139000000005E-8</v>
      </c>
      <c r="AP4214" s="241">
        <v>1.1644167E-6</v>
      </c>
      <c r="AQ4214" s="241">
        <v>1.6523184E-9</v>
      </c>
      <c r="AR4214" s="241">
        <v>3.4950090999999998E-5</v>
      </c>
      <c r="AT4214" s="193"/>
      <c r="AU4214" s="193"/>
      <c r="AV4214" s="193"/>
      <c r="AW4214" s="193"/>
      <c r="AX4214" s="193"/>
      <c r="AY4214" s="193"/>
      <c r="AZ4214" s="193"/>
      <c r="BA4214" s="193"/>
      <c r="BB4214" s="193"/>
      <c r="BC4214" s="193"/>
      <c r="BD4214" s="193"/>
      <c r="BE4214" s="315"/>
      <c r="BF4214" s="315"/>
      <c r="BG4214" s="315"/>
      <c r="BH4214" s="315"/>
      <c r="BI4214" s="315"/>
      <c r="BJ4214" s="315"/>
      <c r="BK4214" s="315"/>
    </row>
    <row r="4215" spans="1:63" x14ac:dyDescent="0.25">
      <c r="A4215" s="9"/>
      <c r="B4215" s="9" t="s">
        <v>436</v>
      </c>
      <c r="C4215" s="77" t="s">
        <v>6312</v>
      </c>
      <c r="D4215" s="225">
        <v>1.8020536000000001E-4</v>
      </c>
      <c r="E4215" s="225">
        <v>1.2164871999999999E-4</v>
      </c>
      <c r="F4215" s="225">
        <v>4.2582330000000003E-5</v>
      </c>
      <c r="G4215" s="225">
        <v>4.2501093999999999E-7</v>
      </c>
      <c r="H4215" s="225">
        <v>6.0111964999999997E-7</v>
      </c>
      <c r="I4215" s="225">
        <v>4.1372407999999997E-6</v>
      </c>
      <c r="J4215" s="225">
        <v>1.025133E-5</v>
      </c>
      <c r="K4215" s="225">
        <v>1.2636099E-8</v>
      </c>
      <c r="L4215" s="225">
        <v>5.4697175000000003E-7</v>
      </c>
      <c r="M4215" s="225">
        <v>0</v>
      </c>
      <c r="N4215" s="225">
        <v>0</v>
      </c>
      <c r="O4215" s="225">
        <v>0</v>
      </c>
      <c r="P4215" s="199">
        <f t="shared" si="808"/>
        <v>9.0110162962962954E-4</v>
      </c>
      <c r="Q4215" s="233">
        <v>1.2960899999999999E-2</v>
      </c>
      <c r="R4215" s="115">
        <v>1.2761288000000001E-2</v>
      </c>
      <c r="S4215" s="115">
        <v>1.6882879999999999E-4</v>
      </c>
      <c r="T4215" s="115">
        <v>1.3974E-8</v>
      </c>
      <c r="U4215" s="115">
        <v>6.1731000000000002E-6</v>
      </c>
      <c r="V4215" s="115">
        <v>2.6971369999999999E-6</v>
      </c>
      <c r="W4215" s="115">
        <v>2.1899000000000002E-5</v>
      </c>
      <c r="X4215" s="241">
        <f t="shared" si="809"/>
        <v>8.4709680425339002E-5</v>
      </c>
      <c r="Y4215" s="241">
        <f t="shared" si="810"/>
        <v>3.5216284658599999E-5</v>
      </c>
      <c r="Z4215" s="241">
        <f t="shared" si="811"/>
        <v>1.7593704747739003E-5</v>
      </c>
      <c r="AA4215" s="241">
        <f t="shared" si="812"/>
        <v>3.1899691018999997E-5</v>
      </c>
      <c r="AB4215" s="241">
        <v>2.4978279E-5</v>
      </c>
      <c r="AC4215" s="241">
        <v>7.0249594000000003E-9</v>
      </c>
      <c r="AD4215" s="241">
        <v>3.8430035000000002E-7</v>
      </c>
      <c r="AE4215" s="241">
        <v>5.9423919999999996E-9</v>
      </c>
      <c r="AF4215" s="241">
        <v>9.8353236999999997E-6</v>
      </c>
      <c r="AG4215" s="241">
        <v>5.4142571999999998E-9</v>
      </c>
      <c r="AH4215" s="241">
        <v>1.6348438000000002E-5</v>
      </c>
      <c r="AI4215" s="241">
        <v>6.1943965999999998E-8</v>
      </c>
      <c r="AJ4215" s="241">
        <v>2.0389914999999999E-9</v>
      </c>
      <c r="AK4215" s="241">
        <v>4.3683638999999997E-8</v>
      </c>
      <c r="AL4215" s="241">
        <v>4.4647976000000001E-10</v>
      </c>
      <c r="AM4215" s="241">
        <v>2.340479E-12</v>
      </c>
      <c r="AN4215" s="241">
        <v>1.3024078E-8</v>
      </c>
      <c r="AO4215" s="241">
        <v>6.1414053000000004E-8</v>
      </c>
      <c r="AP4215" s="241">
        <v>1.0627132E-6</v>
      </c>
      <c r="AQ4215" s="241">
        <v>1.508019E-9</v>
      </c>
      <c r="AR4215" s="241">
        <v>3.1898182999999999E-5</v>
      </c>
      <c r="AT4215" s="193"/>
      <c r="AU4215" s="193"/>
      <c r="AV4215" s="193"/>
      <c r="AW4215" s="193"/>
      <c r="AX4215" s="193"/>
      <c r="AY4215" s="193"/>
      <c r="AZ4215" s="193"/>
      <c r="BA4215" s="193"/>
      <c r="BB4215" s="193"/>
      <c r="BC4215" s="193"/>
      <c r="BD4215" s="193"/>
      <c r="BE4215" s="315"/>
      <c r="BF4215" s="315"/>
      <c r="BG4215" s="315"/>
      <c r="BH4215" s="315"/>
      <c r="BI4215" s="315"/>
      <c r="BJ4215" s="315"/>
      <c r="BK4215" s="315"/>
    </row>
    <row r="4216" spans="1:63" x14ac:dyDescent="0.25">
      <c r="A4216" s="9"/>
      <c r="B4216" s="9" t="s">
        <v>436</v>
      </c>
      <c r="C4216" s="77" t="s">
        <v>6311</v>
      </c>
      <c r="D4216" s="225">
        <v>1.4755669999999999E-4</v>
      </c>
      <c r="E4216" s="225">
        <v>1.0655153E-4</v>
      </c>
      <c r="F4216" s="225">
        <v>2.7350529000000001E-5</v>
      </c>
      <c r="G4216" s="225">
        <v>3.7208348E-7</v>
      </c>
      <c r="H4216" s="225">
        <v>2.5349347000000002E-7</v>
      </c>
      <c r="I4216" s="225">
        <v>2.5466458E-6</v>
      </c>
      <c r="J4216" s="225">
        <v>9.9925100000000003E-6</v>
      </c>
      <c r="K4216" s="225">
        <v>1.1066459E-8</v>
      </c>
      <c r="L4216" s="225">
        <v>4.7884622000000003E-7</v>
      </c>
      <c r="M4216" s="225">
        <v>0</v>
      </c>
      <c r="N4216" s="225">
        <v>0</v>
      </c>
      <c r="O4216" s="225">
        <v>0</v>
      </c>
      <c r="P4216" s="199">
        <f t="shared" si="808"/>
        <v>7.8927059259259252E-4</v>
      </c>
      <c r="Q4216" s="233">
        <v>1.1346645000000001E-2</v>
      </c>
      <c r="R4216" s="115">
        <v>1.1171894E-2</v>
      </c>
      <c r="S4216" s="115">
        <v>1.4780079999999999E-4</v>
      </c>
      <c r="T4216" s="115">
        <v>1.2232999999999999E-8</v>
      </c>
      <c r="U4216" s="115">
        <v>5.4041999999999999E-6</v>
      </c>
      <c r="V4216" s="115">
        <v>2.3612270000000001E-6</v>
      </c>
      <c r="W4216" s="115">
        <v>1.9171999999999999E-5</v>
      </c>
      <c r="X4216" s="241">
        <f t="shared" si="809"/>
        <v>7.1878691732213087E-5</v>
      </c>
      <c r="Y4216" s="241">
        <f t="shared" si="810"/>
        <v>2.8553263109399999E-5</v>
      </c>
      <c r="Z4216" s="241">
        <f t="shared" si="811"/>
        <v>1.5398781434613097E-5</v>
      </c>
      <c r="AA4216" s="241">
        <f t="shared" si="812"/>
        <v>2.7926647188200001E-5</v>
      </c>
      <c r="AB4216" s="241">
        <v>2.1878329E-5</v>
      </c>
      <c r="AC4216" s="241">
        <v>6.1499217000000003E-9</v>
      </c>
      <c r="AD4216" s="241">
        <v>3.4030605000000003E-7</v>
      </c>
      <c r="AE4216" s="241">
        <v>3.6575295000000001E-9</v>
      </c>
      <c r="AF4216" s="241">
        <v>6.3200806999999997E-6</v>
      </c>
      <c r="AG4216" s="241">
        <v>4.7399082000000003E-9</v>
      </c>
      <c r="AH4216" s="241">
        <v>1.4319501999999999E-5</v>
      </c>
      <c r="AI4216" s="241">
        <v>4.0267694999999999E-8</v>
      </c>
      <c r="AJ4216" s="241">
        <v>1.7850449E-9</v>
      </c>
      <c r="AK4216" s="241">
        <v>4.1306931999999999E-8</v>
      </c>
      <c r="AL4216" s="241">
        <v>3.9450453999999999E-10</v>
      </c>
      <c r="AM4216" s="241">
        <v>2.1611730999999999E-12</v>
      </c>
      <c r="AN4216" s="241">
        <v>1.1401926E-8</v>
      </c>
      <c r="AO4216" s="241">
        <v>5.3765101000000001E-8</v>
      </c>
      <c r="AP4216" s="241">
        <v>9.3035607000000001E-7</v>
      </c>
      <c r="AQ4216" s="241">
        <v>1.3201882E-9</v>
      </c>
      <c r="AR4216" s="241">
        <v>2.7925326999999999E-5</v>
      </c>
      <c r="AT4216" s="193"/>
      <c r="AU4216" s="193"/>
      <c r="AV4216" s="193"/>
      <c r="AW4216" s="193"/>
      <c r="AX4216" s="193"/>
      <c r="AY4216" s="193"/>
      <c r="AZ4216" s="193"/>
      <c r="BA4216" s="193"/>
      <c r="BB4216" s="193"/>
      <c r="BC4216" s="193"/>
      <c r="BD4216" s="193"/>
      <c r="BE4216" s="315"/>
      <c r="BF4216" s="315"/>
      <c r="BG4216" s="315"/>
      <c r="BH4216" s="315"/>
      <c r="BI4216" s="315"/>
      <c r="BJ4216" s="315"/>
      <c r="BK4216" s="315"/>
    </row>
    <row r="4217" spans="1:63" x14ac:dyDescent="0.25">
      <c r="A4217" s="9"/>
      <c r="B4217" s="9" t="s">
        <v>436</v>
      </c>
      <c r="C4217" s="77" t="s">
        <v>5273</v>
      </c>
      <c r="D4217" s="225">
        <v>1.4132964000000001E-4</v>
      </c>
      <c r="E4217" s="225">
        <v>1.0827007E-4</v>
      </c>
      <c r="F4217" s="225">
        <v>1.9333412E-5</v>
      </c>
      <c r="G4217" s="225">
        <v>3.7818616000000002E-7</v>
      </c>
      <c r="H4217" s="225">
        <v>2.5744547E-7</v>
      </c>
      <c r="I4217" s="225">
        <v>2.5701467000000002E-6</v>
      </c>
      <c r="J4217" s="225">
        <v>1.0022418999999999E-5</v>
      </c>
      <c r="K4217" s="225">
        <v>1.1247514E-8</v>
      </c>
      <c r="L4217" s="225">
        <v>4.8670799000000001E-7</v>
      </c>
      <c r="M4217" s="225">
        <v>0</v>
      </c>
      <c r="N4217" s="225">
        <v>0</v>
      </c>
      <c r="O4217" s="225">
        <v>0</v>
      </c>
      <c r="P4217" s="199">
        <f t="shared" si="808"/>
        <v>8.0200051851851847E-4</v>
      </c>
      <c r="Q4217" s="233">
        <v>1.1532745E-2</v>
      </c>
      <c r="R4217" s="115">
        <v>1.1355128000000001E-2</v>
      </c>
      <c r="S4217" s="115">
        <v>1.5022559999999999E-4</v>
      </c>
      <c r="T4217" s="115">
        <v>1.2434000000000001E-8</v>
      </c>
      <c r="U4217" s="115">
        <v>5.4929000000000004E-6</v>
      </c>
      <c r="V4217" s="115">
        <v>2.4000279999999998E-6</v>
      </c>
      <c r="W4217" s="115">
        <v>1.9485999999999999E-5</v>
      </c>
      <c r="X4217" s="241">
        <f t="shared" si="809"/>
        <v>7.1210962091345696E-5</v>
      </c>
      <c r="Y4217" s="241">
        <f t="shared" si="810"/>
        <v>2.7191123327199999E-5</v>
      </c>
      <c r="Z4217" s="241">
        <f t="shared" si="811"/>
        <v>1.5635156893645697E-5</v>
      </c>
      <c r="AA4217" s="241">
        <f t="shared" si="812"/>
        <v>2.8384681870499999E-5</v>
      </c>
      <c r="AB4217" s="241">
        <v>2.2231203E-5</v>
      </c>
      <c r="AC4217" s="241">
        <v>6.2508037000000003E-9</v>
      </c>
      <c r="AD4217" s="241">
        <v>3.4537617000000002E-7</v>
      </c>
      <c r="AE4217" s="241">
        <v>2.4807612E-9</v>
      </c>
      <c r="AF4217" s="241">
        <v>4.6009949000000002E-6</v>
      </c>
      <c r="AG4217" s="241">
        <v>4.8176923E-9</v>
      </c>
      <c r="AH4217" s="241">
        <v>1.4550465999999999E-5</v>
      </c>
      <c r="AI4217" s="241">
        <v>2.9015870000000001E-8</v>
      </c>
      <c r="AJ4217" s="241">
        <v>1.8143407E-9</v>
      </c>
      <c r="AK4217" s="241">
        <v>4.1581247000000003E-8</v>
      </c>
      <c r="AL4217" s="241">
        <v>4.0049608000000002E-10</v>
      </c>
      <c r="AM4217" s="241">
        <v>2.1818656999999998E-12</v>
      </c>
      <c r="AN4217" s="241">
        <v>1.1588979E-8</v>
      </c>
      <c r="AO4217" s="241">
        <v>5.4647699000000001E-8</v>
      </c>
      <c r="AP4217" s="241">
        <v>9.4564008000000001E-7</v>
      </c>
      <c r="AQ4217" s="241">
        <v>1.3418705E-9</v>
      </c>
      <c r="AR4217" s="241">
        <v>2.8383339999999999E-5</v>
      </c>
      <c r="AT4217" s="193"/>
      <c r="AU4217" s="193"/>
      <c r="AV4217" s="193"/>
      <c r="AW4217" s="193"/>
      <c r="AX4217" s="193"/>
      <c r="AY4217" s="193"/>
      <c r="AZ4217" s="193"/>
      <c r="BA4217" s="193"/>
      <c r="BB4217" s="193"/>
      <c r="BC4217" s="193"/>
      <c r="BD4217" s="193"/>
      <c r="BE4217" s="315"/>
      <c r="BF4217" s="315"/>
      <c r="BG4217" s="315"/>
      <c r="BH4217" s="315"/>
      <c r="BI4217" s="315"/>
      <c r="BJ4217" s="315"/>
      <c r="BK4217" s="315"/>
    </row>
    <row r="4218" spans="1:63" x14ac:dyDescent="0.25">
      <c r="A4218" s="9"/>
      <c r="B4218" s="9" t="s">
        <v>436</v>
      </c>
      <c r="C4218" s="77" t="s">
        <v>4126</v>
      </c>
      <c r="D4218" s="225">
        <v>1.5995836999999999E-4</v>
      </c>
      <c r="E4218" s="225">
        <v>1.0041466E-4</v>
      </c>
      <c r="F4218" s="225">
        <v>4.0920839000000003E-5</v>
      </c>
      <c r="G4218" s="225">
        <v>3.5420253E-7</v>
      </c>
      <c r="H4218" s="225">
        <v>8.6711740999999997E-7</v>
      </c>
      <c r="I4218" s="225">
        <v>7.0585286999999998E-6</v>
      </c>
      <c r="J4218" s="225">
        <v>9.8766487000000005E-6</v>
      </c>
      <c r="K4218" s="225">
        <v>1.0536261E-8</v>
      </c>
      <c r="L4218" s="225">
        <v>4.5583604000000002E-7</v>
      </c>
      <c r="M4218" s="225">
        <v>0</v>
      </c>
      <c r="N4218" s="225">
        <v>0</v>
      </c>
      <c r="O4218" s="225">
        <v>0</v>
      </c>
      <c r="P4218" s="199">
        <f t="shared" si="808"/>
        <v>7.4381229629629625E-4</v>
      </c>
      <c r="Q4218" s="233">
        <v>1.0801386E-2</v>
      </c>
      <c r="R4218" s="115">
        <v>1.0635032000000001E-2</v>
      </c>
      <c r="S4218" s="115">
        <v>1.407E-4</v>
      </c>
      <c r="T4218" s="115">
        <v>1.1646000000000001E-8</v>
      </c>
      <c r="U4218" s="115">
        <v>5.1444999999999996E-6</v>
      </c>
      <c r="V4218" s="115">
        <v>2.247767E-6</v>
      </c>
      <c r="W4218" s="115">
        <v>1.825E-5</v>
      </c>
      <c r="X4218" s="241">
        <f t="shared" si="809"/>
        <v>7.2201547396930798E-5</v>
      </c>
      <c r="Y4218" s="241">
        <f t="shared" si="810"/>
        <v>3.1084194380500007E-5</v>
      </c>
      <c r="Z4218" s="241">
        <f t="shared" si="811"/>
        <v>1.4532714257530798E-5</v>
      </c>
      <c r="AA4218" s="241">
        <f t="shared" si="812"/>
        <v>2.6584638758900003E-5</v>
      </c>
      <c r="AB4218" s="241">
        <v>2.0618308000000001E-5</v>
      </c>
      <c r="AC4218" s="241">
        <v>5.8543649000000004E-9</v>
      </c>
      <c r="AD4218" s="241">
        <v>3.6246218E-7</v>
      </c>
      <c r="AE4218" s="241">
        <v>6.0036822E-9</v>
      </c>
      <c r="AF4218" s="241">
        <v>1.0087054E-5</v>
      </c>
      <c r="AG4218" s="241">
        <v>4.5121534000000002E-9</v>
      </c>
      <c r="AH4218" s="241">
        <v>1.3494881E-5</v>
      </c>
      <c r="AI4218" s="241">
        <v>5.9278339999999999E-8</v>
      </c>
      <c r="AJ4218" s="241">
        <v>1.6992603000000001E-9</v>
      </c>
      <c r="AK4218" s="241">
        <v>2.8800897000000001E-8</v>
      </c>
      <c r="AL4218" s="241">
        <v>3.7399300999999999E-10</v>
      </c>
      <c r="AM4218" s="241">
        <v>1.4712207999999999E-12</v>
      </c>
      <c r="AN4218" s="241">
        <v>1.0854113E-8</v>
      </c>
      <c r="AO4218" s="241">
        <v>5.1181493000000002E-8</v>
      </c>
      <c r="AP4218" s="241">
        <v>8.8564369000000003E-7</v>
      </c>
      <c r="AQ4218" s="241">
        <v>1.2567589E-9</v>
      </c>
      <c r="AR4218" s="241">
        <v>2.6583382000000001E-5</v>
      </c>
      <c r="AT4218" s="193"/>
      <c r="AU4218" s="193"/>
      <c r="AV4218" s="193"/>
      <c r="AW4218" s="193"/>
      <c r="AX4218" s="193"/>
      <c r="AY4218" s="193"/>
      <c r="AZ4218" s="193"/>
      <c r="BA4218" s="193"/>
      <c r="BB4218" s="193"/>
      <c r="BC4218" s="193"/>
      <c r="BD4218" s="193"/>
      <c r="BE4218" s="315"/>
      <c r="BF4218" s="315"/>
      <c r="BG4218" s="315"/>
      <c r="BH4218" s="315"/>
      <c r="BI4218" s="315"/>
      <c r="BJ4218" s="315"/>
      <c r="BK4218" s="315"/>
    </row>
    <row r="4219" spans="1:63" x14ac:dyDescent="0.25">
      <c r="A4219" s="9"/>
      <c r="B4219" s="9" t="s">
        <v>436</v>
      </c>
      <c r="C4219" s="77" t="s">
        <v>3136</v>
      </c>
      <c r="D4219" s="225">
        <v>1.9836569E-4</v>
      </c>
      <c r="E4219" s="225">
        <v>1.2597484E-4</v>
      </c>
      <c r="F4219" s="225">
        <v>5.1895248999999998E-5</v>
      </c>
      <c r="G4219" s="225">
        <v>4.4505245000000002E-7</v>
      </c>
      <c r="H4219" s="225">
        <v>1.0095344000000001E-6</v>
      </c>
      <c r="I4219" s="225">
        <v>8.1341344E-6</v>
      </c>
      <c r="J4219" s="225">
        <v>1.0320894999999999E-5</v>
      </c>
      <c r="K4219" s="225">
        <v>1.3230313999999999E-8</v>
      </c>
      <c r="L4219" s="225">
        <v>5.7275517999999999E-7</v>
      </c>
      <c r="M4219" s="225">
        <v>0</v>
      </c>
      <c r="N4219" s="225">
        <v>0</v>
      </c>
      <c r="O4219" s="225">
        <v>0</v>
      </c>
      <c r="P4219" s="199">
        <f t="shared" si="808"/>
        <v>9.3314696296296288E-4</v>
      </c>
      <c r="Q4219" s="233">
        <v>1.3571681E-2</v>
      </c>
      <c r="R4219" s="115">
        <v>1.336266E-2</v>
      </c>
      <c r="S4219" s="115">
        <v>1.7678640000000001E-4</v>
      </c>
      <c r="T4219" s="115">
        <v>1.4632999999999999E-8</v>
      </c>
      <c r="U4219" s="115">
        <v>6.4640999999999997E-6</v>
      </c>
      <c r="V4219" s="115">
        <v>2.8243100000000001E-6</v>
      </c>
      <c r="W4219" s="115">
        <v>2.2931000000000001E-5</v>
      </c>
      <c r="X4219" s="241">
        <f t="shared" si="809"/>
        <v>9.0523764067663998E-5</v>
      </c>
      <c r="Y4219" s="241">
        <f t="shared" si="810"/>
        <v>3.88893689371E-5</v>
      </c>
      <c r="Z4219" s="241">
        <f t="shared" si="811"/>
        <v>1.8231438024964006E-5</v>
      </c>
      <c r="AA4219" s="241">
        <f t="shared" si="812"/>
        <v>3.3402957105599998E-5</v>
      </c>
      <c r="AB4219" s="241">
        <v>2.5866655000000001E-5</v>
      </c>
      <c r="AC4219" s="241">
        <v>7.3557495000000002E-9</v>
      </c>
      <c r="AD4219" s="241">
        <v>4.4268167000000001E-7</v>
      </c>
      <c r="AE4219" s="241">
        <v>7.5600340000000004E-9</v>
      </c>
      <c r="AF4219" s="241">
        <v>1.2559447000000001E-5</v>
      </c>
      <c r="AG4219" s="241">
        <v>5.6694835999999996E-9</v>
      </c>
      <c r="AH4219" s="241">
        <v>1.6930024000000001E-5</v>
      </c>
      <c r="AI4219" s="241">
        <v>7.5140036999999998E-8</v>
      </c>
      <c r="AJ4219" s="241">
        <v>2.1351158999999999E-9</v>
      </c>
      <c r="AK4219" s="241">
        <v>3.2923167999999997E-8</v>
      </c>
      <c r="AL4219" s="241">
        <v>4.6322612999999999E-10</v>
      </c>
      <c r="AM4219" s="241">
        <v>1.7789340000000001E-12</v>
      </c>
      <c r="AN4219" s="241">
        <v>1.3638141E-8</v>
      </c>
      <c r="AO4219" s="241">
        <v>6.4309458000000004E-8</v>
      </c>
      <c r="AP4219" s="241">
        <v>1.1128031E-6</v>
      </c>
      <c r="AQ4219" s="241">
        <v>1.5791056E-9</v>
      </c>
      <c r="AR4219" s="241">
        <v>3.3401378000000002E-5</v>
      </c>
      <c r="AT4219" s="193"/>
      <c r="AU4219" s="193"/>
      <c r="AV4219" s="193"/>
      <c r="AW4219" s="193"/>
      <c r="AX4219" s="193"/>
      <c r="AY4219" s="193"/>
      <c r="AZ4219" s="193"/>
      <c r="BA4219" s="193"/>
      <c r="BB4219" s="193"/>
      <c r="BC4219" s="193"/>
      <c r="BD4219" s="193"/>
      <c r="BE4219" s="315"/>
      <c r="BF4219" s="315"/>
      <c r="BG4219" s="315"/>
      <c r="BH4219" s="315"/>
      <c r="BI4219" s="315"/>
      <c r="BJ4219" s="315"/>
      <c r="BK4219" s="315"/>
    </row>
    <row r="4220" spans="1:63" x14ac:dyDescent="0.25">
      <c r="A4220" s="9"/>
      <c r="B4220" s="9" t="s">
        <v>436</v>
      </c>
      <c r="C4220" s="77" t="s">
        <v>3135</v>
      </c>
      <c r="D4220" s="225">
        <v>2.3558201000000001E-4</v>
      </c>
      <c r="E4220" s="225">
        <v>1.5203543999999999E-4</v>
      </c>
      <c r="F4220" s="225">
        <v>6.1519486999999997E-5</v>
      </c>
      <c r="G4220" s="225">
        <v>5.3760178999999998E-7</v>
      </c>
      <c r="H4220" s="225">
        <v>1.1023194000000001E-6</v>
      </c>
      <c r="I4220" s="225">
        <v>8.9059214999999994E-6</v>
      </c>
      <c r="J4220" s="225">
        <v>1.0773393E-5</v>
      </c>
      <c r="K4220" s="225">
        <v>1.5974779000000001E-8</v>
      </c>
      <c r="L4220" s="225">
        <v>6.9187096E-7</v>
      </c>
      <c r="M4220" s="225">
        <v>0</v>
      </c>
      <c r="N4220" s="225">
        <v>0</v>
      </c>
      <c r="O4220" s="225">
        <v>0</v>
      </c>
      <c r="P4220" s="199">
        <f t="shared" si="808"/>
        <v>1.1261884444444443E-3</v>
      </c>
      <c r="Q4220" s="233">
        <v>1.6394443000000002E-2</v>
      </c>
      <c r="R4220" s="115">
        <v>1.6141948999999999E-2</v>
      </c>
      <c r="S4220" s="115">
        <v>2.13556E-4</v>
      </c>
      <c r="T4220" s="115">
        <v>1.7675999999999999E-8</v>
      </c>
      <c r="U4220" s="115">
        <v>7.8083999999999996E-6</v>
      </c>
      <c r="V4220" s="115">
        <v>3.4117209999999998E-6</v>
      </c>
      <c r="W4220" s="115">
        <v>2.7699999999999999E-5</v>
      </c>
      <c r="X4220" s="241">
        <f t="shared" si="809"/>
        <v>1.0879619021125631E-4</v>
      </c>
      <c r="Y4220" s="241">
        <f t="shared" si="810"/>
        <v>4.6445641950900003E-5</v>
      </c>
      <c r="Z4220" s="241">
        <f t="shared" si="811"/>
        <v>2.2000136745356296E-5</v>
      </c>
      <c r="AA4220" s="241">
        <f t="shared" si="812"/>
        <v>4.0350411514999999E-5</v>
      </c>
      <c r="AB4220" s="241">
        <v>3.1217755000000001E-5</v>
      </c>
      <c r="AC4220" s="241">
        <v>8.8857172000000001E-9</v>
      </c>
      <c r="AD4220" s="241">
        <v>5.1928113E-7</v>
      </c>
      <c r="AE4220" s="241">
        <v>8.8867460000000005E-9</v>
      </c>
      <c r="AF4220" s="241">
        <v>1.4683984999999999E-5</v>
      </c>
      <c r="AG4220" s="241">
        <v>6.8483577000000002E-9</v>
      </c>
      <c r="AH4220" s="241">
        <v>2.0432420999999998E-5</v>
      </c>
      <c r="AI4220" s="241">
        <v>8.9109912999999997E-8</v>
      </c>
      <c r="AJ4220" s="241">
        <v>2.5791304000000001E-9</v>
      </c>
      <c r="AK4220" s="241">
        <v>3.7075854E-8</v>
      </c>
      <c r="AL4220" s="241">
        <v>5.5410354999999997E-10</v>
      </c>
      <c r="AM4220" s="241">
        <v>2.0924062999999999E-12</v>
      </c>
      <c r="AN4220" s="241">
        <v>1.647422E-8</v>
      </c>
      <c r="AO4220" s="241">
        <v>7.7683131999999997E-8</v>
      </c>
      <c r="AP4220" s="241">
        <v>1.3442373E-6</v>
      </c>
      <c r="AQ4220" s="241">
        <v>1.9075150000000001E-9</v>
      </c>
      <c r="AR4220" s="241">
        <v>4.0348503999999999E-5</v>
      </c>
      <c r="AT4220" s="193"/>
      <c r="AU4220" s="193"/>
      <c r="AV4220" s="193"/>
      <c r="AW4220" s="193"/>
      <c r="AX4220" s="193"/>
      <c r="AY4220" s="193"/>
      <c r="AZ4220" s="193"/>
      <c r="BA4220" s="193"/>
      <c r="BB4220" s="193"/>
      <c r="BC4220" s="193"/>
      <c r="BD4220" s="193"/>
      <c r="BE4220" s="315"/>
      <c r="BF4220" s="315"/>
      <c r="BG4220" s="315"/>
      <c r="BH4220" s="315"/>
      <c r="BI4220" s="315"/>
      <c r="BJ4220" s="315"/>
      <c r="BK4220" s="315"/>
    </row>
    <row r="4221" spans="1:63" x14ac:dyDescent="0.25">
      <c r="A4221" s="9"/>
      <c r="B4221" s="9" t="s">
        <v>436</v>
      </c>
      <c r="C4221" s="77" t="s">
        <v>3134</v>
      </c>
      <c r="D4221" s="225">
        <v>2.5513283999999999E-4</v>
      </c>
      <c r="E4221" s="225">
        <v>8.1277193999999999E-5</v>
      </c>
      <c r="F4221" s="225">
        <v>9.2275623999999993E-5</v>
      </c>
      <c r="G4221" s="225">
        <v>1.1406627000000001E-5</v>
      </c>
      <c r="H4221" s="225">
        <v>4.8768912000000003E-7</v>
      </c>
      <c r="I4221" s="225">
        <v>7.4569736999999998E-6</v>
      </c>
      <c r="J4221" s="225">
        <v>5.7230688000000001E-5</v>
      </c>
      <c r="K4221" s="225">
        <v>2.1162790999999999E-8</v>
      </c>
      <c r="L4221" s="225">
        <v>4.9768756000000002E-6</v>
      </c>
      <c r="M4221" s="225">
        <v>0</v>
      </c>
      <c r="N4221" s="225">
        <v>0</v>
      </c>
      <c r="O4221" s="225">
        <v>0</v>
      </c>
      <c r="P4221" s="199">
        <f t="shared" si="808"/>
        <v>6.0205328888888879E-4</v>
      </c>
      <c r="Q4221" s="233">
        <v>1.9048143E-2</v>
      </c>
      <c r="R4221" s="115">
        <v>4.7619003999999996E-3</v>
      </c>
      <c r="S4221" s="115">
        <v>9.4488799999999996E-4</v>
      </c>
      <c r="T4221" s="115">
        <v>5.5840000000000002E-8</v>
      </c>
      <c r="U4221" s="115">
        <v>1.3148999999999999E-2</v>
      </c>
      <c r="V4221" s="115">
        <v>4.9187799999999997E-6</v>
      </c>
      <c r="W4221" s="115">
        <v>1.8738000000000001E-4</v>
      </c>
      <c r="X4221" s="241">
        <f t="shared" si="809"/>
        <v>1.394408035409325E-4</v>
      </c>
      <c r="Y4221" s="241">
        <f t="shared" si="810"/>
        <v>3.5124922135699997E-5</v>
      </c>
      <c r="Z4221" s="241">
        <f t="shared" si="811"/>
        <v>9.2377768836232499E-5</v>
      </c>
      <c r="AA4221" s="241">
        <f t="shared" si="812"/>
        <v>1.1938112569000001E-5</v>
      </c>
      <c r="AB4221" s="241">
        <v>1.6677800000000001E-5</v>
      </c>
      <c r="AC4221" s="241">
        <v>3.4621073000000001E-9</v>
      </c>
      <c r="AD4221" s="241">
        <v>1.0744729E-6</v>
      </c>
      <c r="AE4221" s="241">
        <v>7.0914304000000003E-9</v>
      </c>
      <c r="AF4221" s="241">
        <v>1.7331207E-5</v>
      </c>
      <c r="AG4221" s="241">
        <v>3.0888698000000003E-8</v>
      </c>
      <c r="AH4221" s="241">
        <v>1.0911141E-5</v>
      </c>
      <c r="AI4221" s="241">
        <v>1.6862116000000001E-7</v>
      </c>
      <c r="AJ4221" s="241">
        <v>1.7414555000000001E-8</v>
      </c>
      <c r="AK4221" s="241">
        <v>1.1937824999999999E-5</v>
      </c>
      <c r="AL4221" s="241">
        <v>6.0220732000000003E-9</v>
      </c>
      <c r="AM4221" s="241">
        <v>4.1980324999999999E-12</v>
      </c>
      <c r="AN4221" s="241">
        <v>6.7784657000000004E-5</v>
      </c>
      <c r="AO4221" s="241">
        <v>1.2024581E-6</v>
      </c>
      <c r="AP4221" s="241">
        <v>3.4962574999999998E-7</v>
      </c>
      <c r="AQ4221" s="241">
        <v>1.1666568999999999E-8</v>
      </c>
      <c r="AR4221" s="241">
        <v>1.1926446000000001E-5</v>
      </c>
      <c r="AT4221" s="193"/>
      <c r="AU4221" s="193"/>
      <c r="AV4221" s="193"/>
      <c r="AW4221" s="193"/>
      <c r="AX4221" s="193"/>
      <c r="AY4221" s="193"/>
      <c r="AZ4221" s="193"/>
      <c r="BA4221" s="193"/>
      <c r="BB4221" s="193"/>
      <c r="BC4221" s="193"/>
      <c r="BD4221" s="193"/>
      <c r="BE4221" s="315"/>
      <c r="BF4221" s="315"/>
      <c r="BG4221" s="315"/>
      <c r="BH4221" s="315"/>
      <c r="BI4221" s="315"/>
      <c r="BJ4221" s="315"/>
      <c r="BK4221" s="315"/>
    </row>
    <row r="4222" spans="1:63" x14ac:dyDescent="0.25">
      <c r="A4222" s="9"/>
      <c r="B4222" s="9" t="s">
        <v>436</v>
      </c>
      <c r="C4222" s="77" t="s">
        <v>3133</v>
      </c>
      <c r="D4222" s="225">
        <v>9.7629013999999995E-5</v>
      </c>
      <c r="E4222" s="225">
        <v>6.2780113000000001E-5</v>
      </c>
      <c r="F4222" s="225">
        <v>2.4714573000000002E-5</v>
      </c>
      <c r="G4222" s="225">
        <v>2.1673548000000001E-7</v>
      </c>
      <c r="H4222" s="225">
        <v>3.5589984000000001E-7</v>
      </c>
      <c r="I4222" s="225">
        <v>4.5450496E-6</v>
      </c>
      <c r="J4222" s="225">
        <v>4.7312518000000004E-6</v>
      </c>
      <c r="K4222" s="225">
        <v>6.4599609999999996E-9</v>
      </c>
      <c r="L4222" s="225">
        <v>2.7893074000000001E-7</v>
      </c>
      <c r="M4222" s="225">
        <v>0</v>
      </c>
      <c r="N4222" s="225">
        <v>0</v>
      </c>
      <c r="O4222" s="225">
        <v>0</v>
      </c>
      <c r="P4222" s="199">
        <f t="shared" si="808"/>
        <v>4.6503787407407404E-4</v>
      </c>
      <c r="Q4222" s="233">
        <v>6.6094934999999999E-3</v>
      </c>
      <c r="R4222" s="115">
        <v>6.5077015999999996E-3</v>
      </c>
      <c r="S4222" s="115">
        <v>8.6094399999999993E-5</v>
      </c>
      <c r="T4222" s="115">
        <v>7.1259999999999996E-9</v>
      </c>
      <c r="U4222" s="115">
        <v>3.1480000000000002E-6</v>
      </c>
      <c r="V4222" s="115">
        <v>1.3754349999999999E-6</v>
      </c>
      <c r="W4222" s="115">
        <v>1.1167E-5</v>
      </c>
      <c r="X4222" s="241">
        <f t="shared" si="809"/>
        <v>4.4730072365787598E-5</v>
      </c>
      <c r="Y4222" s="241">
        <f t="shared" si="810"/>
        <v>1.93790084606E-5</v>
      </c>
      <c r="Z4222" s="241">
        <f t="shared" si="811"/>
        <v>9.0836088801376011E-6</v>
      </c>
      <c r="AA4222" s="241">
        <f t="shared" si="812"/>
        <v>1.626745502505E-5</v>
      </c>
      <c r="AB4222" s="241">
        <v>1.2890616E-5</v>
      </c>
      <c r="AC4222" s="241">
        <v>3.5823057000000001E-9</v>
      </c>
      <c r="AD4222" s="241">
        <v>2.0945528E-7</v>
      </c>
      <c r="AE4222" s="241">
        <v>3.6595379000000001E-9</v>
      </c>
      <c r="AF4222" s="241">
        <v>6.2689342999999997E-6</v>
      </c>
      <c r="AG4222" s="241">
        <v>2.7610370000000001E-9</v>
      </c>
      <c r="AH4222" s="241">
        <v>8.4368604000000008E-6</v>
      </c>
      <c r="AI4222" s="241">
        <v>3.5839598E-8</v>
      </c>
      <c r="AJ4222" s="241">
        <v>1.0397930999999999E-9</v>
      </c>
      <c r="AK4222" s="241">
        <v>2.9758103000000001E-8</v>
      </c>
      <c r="AL4222" s="241">
        <v>2.2818579999999999E-10</v>
      </c>
      <c r="AM4222" s="241">
        <v>1.6012376E-12</v>
      </c>
      <c r="AN4222" s="241">
        <v>6.6415609999999999E-9</v>
      </c>
      <c r="AO4222" s="241">
        <v>3.1318348000000001E-8</v>
      </c>
      <c r="AP4222" s="241">
        <v>5.4192128999999999E-7</v>
      </c>
      <c r="AQ4222" s="241">
        <v>7.6902504999999995E-10</v>
      </c>
      <c r="AR4222" s="241">
        <v>1.6266686E-5</v>
      </c>
      <c r="AT4222" s="193"/>
      <c r="AU4222" s="193"/>
      <c r="AV4222" s="193"/>
      <c r="AW4222" s="193"/>
      <c r="AX4222" s="193"/>
      <c r="AY4222" s="193"/>
      <c r="AZ4222" s="193"/>
      <c r="BA4222" s="193"/>
      <c r="BB4222" s="193"/>
      <c r="BC4222" s="193"/>
      <c r="BD4222" s="193"/>
      <c r="BE4222" s="315"/>
      <c r="BF4222" s="315"/>
      <c r="BG4222" s="315"/>
      <c r="BH4222" s="315"/>
      <c r="BI4222" s="315"/>
      <c r="BJ4222" s="315"/>
      <c r="BK4222" s="315"/>
    </row>
    <row r="4223" spans="1:63" x14ac:dyDescent="0.25">
      <c r="A4223" s="9"/>
      <c r="B4223" s="9" t="s">
        <v>436</v>
      </c>
      <c r="C4223" s="77" t="s">
        <v>3132</v>
      </c>
      <c r="D4223" s="225">
        <v>1.3142861E-4</v>
      </c>
      <c r="E4223" s="225">
        <v>8.079614E-5</v>
      </c>
      <c r="F4223" s="225">
        <v>3.3649341999999998E-5</v>
      </c>
      <c r="G4223" s="225">
        <v>2.8445662000000002E-7</v>
      </c>
      <c r="H4223" s="225">
        <v>7.6014361000000005E-7</v>
      </c>
      <c r="I4223" s="225">
        <v>6.0283688000000001E-6</v>
      </c>
      <c r="J4223" s="225">
        <v>9.5356175000000002E-6</v>
      </c>
      <c r="K4223" s="225">
        <v>8.4680485000000007E-9</v>
      </c>
      <c r="L4223" s="225">
        <v>3.6607523000000001E-7</v>
      </c>
      <c r="M4223" s="225">
        <v>0</v>
      </c>
      <c r="N4223" s="225">
        <v>0</v>
      </c>
      <c r="O4223" s="225">
        <v>0</v>
      </c>
      <c r="P4223" s="199">
        <f t="shared" si="808"/>
        <v>5.9848992592592589E-4</v>
      </c>
      <c r="Q4223" s="233">
        <v>8.6744370000000001E-3</v>
      </c>
      <c r="R4223" s="115">
        <v>8.5408372E-3</v>
      </c>
      <c r="S4223" s="115">
        <v>1.129968E-4</v>
      </c>
      <c r="T4223" s="115">
        <v>9.3524000000000001E-9</v>
      </c>
      <c r="U4223" s="115">
        <v>4.1315000000000002E-6</v>
      </c>
      <c r="V4223" s="115">
        <v>1.8052009999999999E-6</v>
      </c>
      <c r="W4223" s="115">
        <v>1.4657E-5</v>
      </c>
      <c r="X4223" s="241">
        <f t="shared" si="809"/>
        <v>5.8347862108484402E-5</v>
      </c>
      <c r="Y4223" s="241">
        <f t="shared" si="810"/>
        <v>2.5302764115900002E-5</v>
      </c>
      <c r="Z4223" s="241">
        <f t="shared" si="811"/>
        <v>1.1695365704584398E-5</v>
      </c>
      <c r="AA4223" s="241">
        <f t="shared" si="812"/>
        <v>2.1349732288000002E-5</v>
      </c>
      <c r="AB4223" s="241">
        <v>1.6589980000000001E-5</v>
      </c>
      <c r="AC4223" s="241">
        <v>4.7016058999999998E-9</v>
      </c>
      <c r="AD4223" s="241">
        <v>3.0163357000000001E-7</v>
      </c>
      <c r="AE4223" s="241">
        <v>4.9812844999999998E-9</v>
      </c>
      <c r="AF4223" s="241">
        <v>8.3978439999999998E-6</v>
      </c>
      <c r="AG4223" s="241">
        <v>3.6236555000000001E-9</v>
      </c>
      <c r="AH4223" s="241">
        <v>1.0858264000000001E-5</v>
      </c>
      <c r="AI4223" s="241">
        <v>4.8724396000000001E-8</v>
      </c>
      <c r="AJ4223" s="241">
        <v>1.3646614E-9</v>
      </c>
      <c r="AK4223" s="241">
        <v>2.5643159000000001E-8</v>
      </c>
      <c r="AL4223" s="241">
        <v>3.0549419999999999E-10</v>
      </c>
      <c r="AM4223" s="241">
        <v>1.2349844E-12</v>
      </c>
      <c r="AN4223" s="241">
        <v>8.7168830000000003E-9</v>
      </c>
      <c r="AO4223" s="241">
        <v>4.1103416000000001E-8</v>
      </c>
      <c r="AP4223" s="241">
        <v>7.1124246000000004E-7</v>
      </c>
      <c r="AQ4223" s="241">
        <v>1.0092879999999999E-9</v>
      </c>
      <c r="AR4223" s="241">
        <v>2.1348723000000001E-5</v>
      </c>
      <c r="AT4223" s="193"/>
      <c r="AU4223" s="193"/>
      <c r="AV4223" s="193"/>
      <c r="AW4223" s="193"/>
      <c r="AX4223" s="193"/>
      <c r="AY4223" s="193"/>
      <c r="AZ4223" s="193"/>
      <c r="BA4223" s="193"/>
      <c r="BB4223" s="193"/>
      <c r="BC4223" s="193"/>
      <c r="BD4223" s="193"/>
      <c r="BE4223" s="315"/>
      <c r="BF4223" s="315"/>
      <c r="BG4223" s="315"/>
      <c r="BH4223" s="315"/>
      <c r="BI4223" s="315"/>
      <c r="BJ4223" s="315"/>
      <c r="BK4223" s="315"/>
    </row>
    <row r="4224" spans="1:63" x14ac:dyDescent="0.25">
      <c r="A4224" s="9" t="s">
        <v>1753</v>
      </c>
      <c r="B4224" s="9" t="s">
        <v>436</v>
      </c>
      <c r="C4224" s="77" t="s">
        <v>3131</v>
      </c>
      <c r="D4224" s="225">
        <v>1.4971643999999999E-4</v>
      </c>
      <c r="E4224" s="225">
        <v>9.2600075999999996E-5</v>
      </c>
      <c r="F4224" s="225">
        <v>3.900854E-5</v>
      </c>
      <c r="G4224" s="225">
        <v>3.2646913000000001E-7</v>
      </c>
      <c r="H4224" s="225">
        <v>8.6332497000000001E-7</v>
      </c>
      <c r="I4224" s="225">
        <v>6.7472057000000003E-6</v>
      </c>
      <c r="J4224" s="225">
        <v>9.7409605000000007E-6</v>
      </c>
      <c r="K4224" s="225">
        <v>9.7138327999999998E-9</v>
      </c>
      <c r="L4224" s="225">
        <v>4.2014473999999999E-7</v>
      </c>
      <c r="M4224" s="225">
        <v>0</v>
      </c>
      <c r="N4224" s="225">
        <v>0</v>
      </c>
      <c r="O4224" s="225">
        <v>0</v>
      </c>
      <c r="P4224" s="199">
        <f t="shared" si="808"/>
        <v>6.859264888888888E-4</v>
      </c>
      <c r="Q4224" s="233">
        <v>9.9555349000000001E-3</v>
      </c>
      <c r="R4224" s="115">
        <v>9.8022049E-3</v>
      </c>
      <c r="S4224" s="115">
        <v>1.296848E-4</v>
      </c>
      <c r="T4224" s="115">
        <v>1.0734E-8</v>
      </c>
      <c r="U4224" s="115">
        <v>4.7416999999999998E-6</v>
      </c>
      <c r="V4224" s="115">
        <v>2.0717360000000001E-6</v>
      </c>
      <c r="W4224" s="115">
        <v>1.6821E-5</v>
      </c>
      <c r="X4224" s="241">
        <f t="shared" si="809"/>
        <v>6.6922036490911605E-5</v>
      </c>
      <c r="Y4224" s="241">
        <f t="shared" si="810"/>
        <v>2.9015162228700003E-5</v>
      </c>
      <c r="Z4224" s="241">
        <f t="shared" si="811"/>
        <v>1.3404070906411599E-5</v>
      </c>
      <c r="AA4224" s="241">
        <f t="shared" si="812"/>
        <v>2.4502803355799998E-5</v>
      </c>
      <c r="AB4224" s="241">
        <v>1.9013717E-5</v>
      </c>
      <c r="AC4224" s="241">
        <v>5.3959427999999999E-9</v>
      </c>
      <c r="AD4224" s="241">
        <v>3.4249756999999998E-7</v>
      </c>
      <c r="AE4224" s="241">
        <v>5.7654904999999999E-9</v>
      </c>
      <c r="AF4224" s="241">
        <v>9.6436274000000006E-6</v>
      </c>
      <c r="AG4224" s="241">
        <v>4.1588254E-9</v>
      </c>
      <c r="AH4224" s="241">
        <v>1.2444644999999999E-5</v>
      </c>
      <c r="AI4224" s="241">
        <v>5.6459304999999997E-8</v>
      </c>
      <c r="AJ4224" s="241">
        <v>1.5662168E-9</v>
      </c>
      <c r="AK4224" s="241">
        <v>2.7583920999999999E-8</v>
      </c>
      <c r="AL4224" s="241">
        <v>3.4677533E-10</v>
      </c>
      <c r="AM4224" s="241">
        <v>1.3772816000000001E-12</v>
      </c>
      <c r="AN4224" s="241">
        <v>1.0004187E-8</v>
      </c>
      <c r="AO4224" s="241">
        <v>4.7174213999999998E-8</v>
      </c>
      <c r="AP4224" s="241">
        <v>8.1628990999999995E-7</v>
      </c>
      <c r="AQ4224" s="241">
        <v>1.1583558E-9</v>
      </c>
      <c r="AR4224" s="241">
        <v>2.4501644999999999E-5</v>
      </c>
      <c r="AT4224" s="193"/>
      <c r="AU4224" s="193"/>
      <c r="AV4224" s="193"/>
      <c r="AW4224" s="193"/>
      <c r="AX4224" s="193"/>
      <c r="AY4224" s="193"/>
      <c r="AZ4224" s="193"/>
      <c r="BA4224" s="193"/>
      <c r="BB4224" s="193"/>
      <c r="BC4224" s="193"/>
      <c r="BD4224" s="193"/>
      <c r="BE4224" s="315"/>
      <c r="BF4224" s="315"/>
      <c r="BG4224" s="315"/>
      <c r="BH4224" s="315"/>
      <c r="BI4224" s="315"/>
      <c r="BJ4224" s="315"/>
      <c r="BK4224" s="315"/>
    </row>
    <row r="4225" spans="1:63" x14ac:dyDescent="0.25">
      <c r="A4225" s="9"/>
      <c r="B4225" s="9" t="s">
        <v>436</v>
      </c>
      <c r="C4225" s="77" t="s">
        <v>6464</v>
      </c>
      <c r="D4225" s="225">
        <v>1.6437911E-4</v>
      </c>
      <c r="E4225" s="225">
        <v>1.0272074E-4</v>
      </c>
      <c r="F4225" s="225">
        <v>4.2989925999999998E-5</v>
      </c>
      <c r="G4225" s="225">
        <v>3.6240713999999998E-7</v>
      </c>
      <c r="H4225" s="225">
        <v>8.9453887999999998E-7</v>
      </c>
      <c r="I4225" s="225">
        <v>7.0175756E-6</v>
      </c>
      <c r="J4225" s="225">
        <v>9.9167318000000004E-6</v>
      </c>
      <c r="K4225" s="225">
        <v>1.0779645000000001E-8</v>
      </c>
      <c r="L4225" s="225">
        <v>4.6640266999999999E-7</v>
      </c>
      <c r="M4225" s="225">
        <v>0</v>
      </c>
      <c r="N4225" s="225">
        <v>0</v>
      </c>
      <c r="O4225" s="225">
        <v>0</v>
      </c>
      <c r="P4225" s="199">
        <f t="shared" si="808"/>
        <v>7.6089437037037036E-4</v>
      </c>
      <c r="Q4225" s="233">
        <v>1.1051511999999999E-2</v>
      </c>
      <c r="R4225" s="115">
        <v>1.0881305000000001E-2</v>
      </c>
      <c r="S4225" s="115">
        <v>1.439592E-4</v>
      </c>
      <c r="T4225" s="115">
        <v>1.1914999999999999E-8</v>
      </c>
      <c r="U4225" s="115">
        <v>5.2637000000000001E-6</v>
      </c>
      <c r="V4225" s="115">
        <v>2.2998739999999999E-6</v>
      </c>
      <c r="W4225" s="115">
        <v>1.8672999999999999E-5</v>
      </c>
      <c r="X4225" s="241">
        <f t="shared" si="809"/>
        <v>7.4063443380657505E-5</v>
      </c>
      <c r="Y4225" s="241">
        <f t="shared" si="810"/>
        <v>3.1995196635700006E-5</v>
      </c>
      <c r="Z4225" s="241">
        <f t="shared" si="811"/>
        <v>1.4867992856257499E-5</v>
      </c>
      <c r="AA4225" s="241">
        <f t="shared" si="812"/>
        <v>2.7200253888700001E-5</v>
      </c>
      <c r="AB4225" s="241">
        <v>2.1091823999999999E-5</v>
      </c>
      <c r="AC4225" s="241">
        <v>5.9900322999999997E-9</v>
      </c>
      <c r="AD4225" s="241">
        <v>3.7101993000000001E-7</v>
      </c>
      <c r="AE4225" s="241">
        <v>6.3099865999999998E-9</v>
      </c>
      <c r="AF4225" s="241">
        <v>1.0515435999999999E-5</v>
      </c>
      <c r="AG4225" s="241">
        <v>4.6166868000000003E-9</v>
      </c>
      <c r="AH4225" s="241">
        <v>1.3804806E-5</v>
      </c>
      <c r="AI4225" s="241">
        <v>6.2227555999999997E-8</v>
      </c>
      <c r="AJ4225" s="241">
        <v>1.7386321000000001E-9</v>
      </c>
      <c r="AK4225" s="241">
        <v>2.9185401999999999E-8</v>
      </c>
      <c r="AL4225" s="241">
        <v>3.8205815E-10</v>
      </c>
      <c r="AM4225" s="241">
        <v>1.4990075000000001E-12</v>
      </c>
      <c r="AN4225" s="241">
        <v>1.1105522E-8</v>
      </c>
      <c r="AO4225" s="241">
        <v>5.2367627E-8</v>
      </c>
      <c r="AP4225" s="241">
        <v>9.0617856000000005E-7</v>
      </c>
      <c r="AQ4225" s="241">
        <v>1.2858887E-9</v>
      </c>
      <c r="AR4225" s="241">
        <v>2.7198968000000001E-5</v>
      </c>
      <c r="AT4225" s="193"/>
      <c r="AU4225" s="193"/>
      <c r="AV4225" s="193"/>
      <c r="AW4225" s="193"/>
      <c r="AX4225" s="193"/>
      <c r="AY4225" s="193"/>
      <c r="AZ4225" s="193"/>
      <c r="BA4225" s="193"/>
      <c r="BB4225" s="193"/>
      <c r="BC4225" s="193"/>
      <c r="BD4225" s="193"/>
      <c r="BE4225" s="315"/>
      <c r="BF4225" s="315"/>
      <c r="BG4225" s="315"/>
      <c r="BH4225" s="315"/>
      <c r="BI4225" s="315"/>
      <c r="BJ4225" s="315"/>
      <c r="BK4225" s="315"/>
    </row>
    <row r="4226" spans="1:63" x14ac:dyDescent="0.25">
      <c r="A4226" s="9"/>
      <c r="B4226" s="9" t="s">
        <v>436</v>
      </c>
      <c r="C4226" s="77" t="s">
        <v>6463</v>
      </c>
      <c r="D4226" s="225">
        <v>7.5767222999999998E-5</v>
      </c>
      <c r="E4226" s="225">
        <v>5.1368118000000003E-5</v>
      </c>
      <c r="F4226" s="225">
        <v>1.6306256999999999E-5</v>
      </c>
      <c r="G4226" s="225">
        <v>1.7618501E-7</v>
      </c>
      <c r="H4226" s="225">
        <v>2.5115995999999999E-7</v>
      </c>
      <c r="I4226" s="225">
        <v>2.9005377E-6</v>
      </c>
      <c r="J4226" s="225">
        <v>4.5329654000000003E-6</v>
      </c>
      <c r="K4226" s="225">
        <v>5.2574748000000003E-9</v>
      </c>
      <c r="L4226" s="225">
        <v>2.2674159E-7</v>
      </c>
      <c r="M4226" s="225">
        <v>0</v>
      </c>
      <c r="N4226" s="225">
        <v>0</v>
      </c>
      <c r="O4226" s="225">
        <v>0</v>
      </c>
      <c r="P4226" s="199">
        <f t="shared" si="808"/>
        <v>3.8050457777777776E-4</v>
      </c>
      <c r="Q4226" s="233">
        <v>5.3729188999999998E-3</v>
      </c>
      <c r="R4226" s="115">
        <v>5.2901750000000003E-3</v>
      </c>
      <c r="S4226" s="115">
        <v>6.9983199999999998E-5</v>
      </c>
      <c r="T4226" s="115">
        <v>5.7926E-9</v>
      </c>
      <c r="U4226" s="115">
        <v>2.559E-6</v>
      </c>
      <c r="V4226" s="115">
        <v>1.1180430000000001E-6</v>
      </c>
      <c r="W4226" s="115">
        <v>9.0778999999999999E-6</v>
      </c>
      <c r="X4226" s="241">
        <f t="shared" si="809"/>
        <v>3.5576624701227501E-5</v>
      </c>
      <c r="Y4226" s="241">
        <f t="shared" si="810"/>
        <v>1.4925331031300003E-5</v>
      </c>
      <c r="Z4226" s="241">
        <f t="shared" si="811"/>
        <v>7.4273185368174998E-6</v>
      </c>
      <c r="AA4226" s="241">
        <f t="shared" si="812"/>
        <v>1.322397513311E-5</v>
      </c>
      <c r="AB4226" s="241">
        <v>1.0547358E-5</v>
      </c>
      <c r="AC4226" s="241">
        <v>2.9120031E-9</v>
      </c>
      <c r="AD4226" s="241">
        <v>1.7573168999999999E-7</v>
      </c>
      <c r="AE4226" s="241">
        <v>2.3212544000000002E-9</v>
      </c>
      <c r="AF4226" s="241">
        <v>4.1947637000000001E-6</v>
      </c>
      <c r="AG4226" s="241">
        <v>2.2443838E-9</v>
      </c>
      <c r="AH4226" s="241">
        <v>6.9031529000000001E-6</v>
      </c>
      <c r="AI4226" s="241">
        <v>2.3821319000000001E-8</v>
      </c>
      <c r="AJ4226" s="241">
        <v>8.4524382000000003E-10</v>
      </c>
      <c r="AK4226" s="241">
        <v>2.7936639999999998E-8</v>
      </c>
      <c r="AL4226" s="241">
        <v>1.8836484000000001E-10</v>
      </c>
      <c r="AM4226" s="241">
        <v>1.4638575E-12</v>
      </c>
      <c r="AN4226" s="241">
        <v>5.3989743000000002E-9</v>
      </c>
      <c r="AO4226" s="241">
        <v>2.5458491E-8</v>
      </c>
      <c r="AP4226" s="241">
        <v>4.4051513999999998E-7</v>
      </c>
      <c r="AQ4226" s="241">
        <v>6.2513310999999999E-10</v>
      </c>
      <c r="AR4226" s="241">
        <v>1.3223349999999999E-5</v>
      </c>
      <c r="AT4226" s="193"/>
      <c r="AU4226" s="193"/>
      <c r="AV4226" s="193"/>
      <c r="AW4226" s="193"/>
      <c r="AX4226" s="193"/>
      <c r="AY4226" s="193"/>
      <c r="AZ4226" s="193"/>
      <c r="BA4226" s="193"/>
      <c r="BB4226" s="193"/>
      <c r="BC4226" s="193"/>
      <c r="BD4226" s="193"/>
      <c r="BE4226" s="315"/>
      <c r="BF4226" s="315"/>
      <c r="BG4226" s="315"/>
      <c r="BH4226" s="315"/>
      <c r="BI4226" s="315"/>
      <c r="BJ4226" s="315"/>
      <c r="BK4226" s="315"/>
    </row>
    <row r="4227" spans="1:63" x14ac:dyDescent="0.25">
      <c r="A4227" s="9"/>
      <c r="B4227" s="9" t="s">
        <v>436</v>
      </c>
      <c r="C4227" s="77" t="s">
        <v>6462</v>
      </c>
      <c r="D4227" s="225">
        <v>6.7432282999999995E-5</v>
      </c>
      <c r="E4227" s="225">
        <v>4.9253452000000001E-5</v>
      </c>
      <c r="F4227" s="225">
        <v>1.1535613000000001E-5</v>
      </c>
      <c r="G4227" s="225">
        <v>1.6886007000000001E-7</v>
      </c>
      <c r="H4227" s="225">
        <v>1.1597255999999999E-7</v>
      </c>
      <c r="I4227" s="225">
        <v>1.6388155E-6</v>
      </c>
      <c r="J4227" s="225">
        <v>4.4972174000000003E-6</v>
      </c>
      <c r="K4227" s="225">
        <v>5.0402727E-9</v>
      </c>
      <c r="L4227" s="225">
        <v>2.1731289000000001E-7</v>
      </c>
      <c r="M4227" s="225">
        <v>0</v>
      </c>
      <c r="N4227" s="225">
        <v>0</v>
      </c>
      <c r="O4227" s="225">
        <v>0</v>
      </c>
      <c r="P4227" s="199">
        <f t="shared" si="808"/>
        <v>3.6484038518518519E-4</v>
      </c>
      <c r="Q4227" s="233">
        <v>5.1493477000000001E-3</v>
      </c>
      <c r="R4227" s="115">
        <v>5.0700405999999998E-3</v>
      </c>
      <c r="S4227" s="115">
        <v>6.7076799999999994E-5</v>
      </c>
      <c r="T4227" s="115">
        <v>5.5519000000000002E-9</v>
      </c>
      <c r="U4227" s="115">
        <v>2.4526E-6</v>
      </c>
      <c r="V4227" s="115">
        <v>1.071622E-6</v>
      </c>
      <c r="W4227" s="115">
        <v>8.7005999999999993E-6</v>
      </c>
      <c r="X4227" s="241">
        <f t="shared" si="809"/>
        <v>3.3021654730384703E-5</v>
      </c>
      <c r="Y4227" s="241">
        <f t="shared" si="810"/>
        <v>1.3231513112400001E-5</v>
      </c>
      <c r="Z4227" s="241">
        <f t="shared" si="811"/>
        <v>7.1164414726646996E-6</v>
      </c>
      <c r="AA4227" s="241">
        <f t="shared" si="812"/>
        <v>1.267370014532E-5</v>
      </c>
      <c r="AB4227" s="241">
        <v>1.0113147E-5</v>
      </c>
      <c r="AC4227" s="241">
        <v>2.7910092E-9</v>
      </c>
      <c r="AD4227" s="241">
        <v>1.6963045999999999E-7</v>
      </c>
      <c r="AE4227" s="241">
        <v>1.5284262999999999E-9</v>
      </c>
      <c r="AF4227" s="241">
        <v>2.9422650999999998E-6</v>
      </c>
      <c r="AG4227" s="241">
        <v>2.1511169000000002E-9</v>
      </c>
      <c r="AH4227" s="241">
        <v>6.6189672000000001E-6</v>
      </c>
      <c r="AI4227" s="241">
        <v>1.7075095E-8</v>
      </c>
      <c r="AJ4227" s="241">
        <v>8.1009083999999996E-10</v>
      </c>
      <c r="AK4227" s="241">
        <v>2.760842E-8</v>
      </c>
      <c r="AL4227" s="241">
        <v>1.8117574000000001E-10</v>
      </c>
      <c r="AM4227" s="241">
        <v>1.4390847000000001E-12</v>
      </c>
      <c r="AN4227" s="241">
        <v>5.1745590000000001E-9</v>
      </c>
      <c r="AO4227" s="241">
        <v>2.4399942999999998E-8</v>
      </c>
      <c r="AP4227" s="241">
        <v>4.2222354999999999E-7</v>
      </c>
      <c r="AQ4227" s="241">
        <v>5.9914531999999998E-10</v>
      </c>
      <c r="AR4227" s="241">
        <v>1.2673101E-5</v>
      </c>
      <c r="AT4227" s="193"/>
      <c r="AU4227" s="193"/>
      <c r="AV4227" s="193"/>
      <c r="AW4227" s="193"/>
      <c r="AX4227" s="193"/>
      <c r="AY4227" s="193"/>
      <c r="AZ4227" s="193"/>
      <c r="BA4227" s="193"/>
      <c r="BB4227" s="193"/>
      <c r="BC4227" s="193"/>
      <c r="BD4227" s="193"/>
      <c r="BE4227" s="315"/>
      <c r="BF4227" s="315"/>
      <c r="BG4227" s="315"/>
      <c r="BH4227" s="315"/>
      <c r="BI4227" s="315"/>
      <c r="BJ4227" s="315"/>
      <c r="BK4227" s="315"/>
    </row>
    <row r="4228" spans="1:63" x14ac:dyDescent="0.25">
      <c r="A4228" s="9"/>
      <c r="B4228" s="9" t="s">
        <v>436</v>
      </c>
      <c r="C4228" s="77" t="s">
        <v>6461</v>
      </c>
      <c r="D4228" s="225">
        <v>6.4768261000000001E-5</v>
      </c>
      <c r="E4228" s="225">
        <v>4.9879198999999999E-5</v>
      </c>
      <c r="F4228" s="225">
        <v>8.2262784000000008E-6</v>
      </c>
      <c r="G4228" s="225">
        <v>1.7110674999999999E-7</v>
      </c>
      <c r="H4228" s="225">
        <v>1.172918E-7</v>
      </c>
      <c r="I4228" s="225">
        <v>1.6409188E-6</v>
      </c>
      <c r="J4228" s="225">
        <v>4.5081561999999998E-6</v>
      </c>
      <c r="K4228" s="225">
        <v>5.1069041999999999E-9</v>
      </c>
      <c r="L4228" s="225">
        <v>2.2020387000000001E-7</v>
      </c>
      <c r="M4228" s="225">
        <v>0</v>
      </c>
      <c r="N4228" s="225">
        <v>0</v>
      </c>
      <c r="O4228" s="225">
        <v>0</v>
      </c>
      <c r="P4228" s="199">
        <f t="shared" si="808"/>
        <v>3.694755481481481E-4</v>
      </c>
      <c r="Q4228" s="233">
        <v>5.2178683999999998E-3</v>
      </c>
      <c r="R4228" s="115">
        <v>5.1375081999999999E-3</v>
      </c>
      <c r="S4228" s="115">
        <v>6.7967199999999995E-5</v>
      </c>
      <c r="T4228" s="115">
        <v>5.6256999999999997E-9</v>
      </c>
      <c r="U4228" s="115">
        <v>2.4851999999999999E-6</v>
      </c>
      <c r="V4228" s="115">
        <v>1.085843E-6</v>
      </c>
      <c r="W4228" s="115">
        <v>8.8163000000000006E-6</v>
      </c>
      <c r="X4228" s="241">
        <f t="shared" si="809"/>
        <v>3.2695036894603202E-5</v>
      </c>
      <c r="Y4228" s="241">
        <f t="shared" si="810"/>
        <v>1.26506553271E-5</v>
      </c>
      <c r="Z4228" s="241">
        <f t="shared" si="811"/>
        <v>7.2020314569331995E-6</v>
      </c>
      <c r="AA4228" s="241">
        <f t="shared" si="812"/>
        <v>1.284235011057E-5</v>
      </c>
      <c r="AB4228" s="241">
        <v>1.0241634E-5</v>
      </c>
      <c r="AC4228" s="241">
        <v>2.8280728000000002E-9</v>
      </c>
      <c r="AD4228" s="241">
        <v>1.7149780999999999E-7</v>
      </c>
      <c r="AE4228" s="241">
        <v>1.042708E-9</v>
      </c>
      <c r="AF4228" s="241">
        <v>2.231473E-6</v>
      </c>
      <c r="AG4228" s="241">
        <v>2.1797362999999998E-9</v>
      </c>
      <c r="AH4228" s="241">
        <v>6.7030652000000002E-6</v>
      </c>
      <c r="AI4228" s="241">
        <v>1.2429267999999999E-8</v>
      </c>
      <c r="AJ4228" s="241">
        <v>8.2088814000000003E-10</v>
      </c>
      <c r="AK4228" s="241">
        <v>2.7709649999999999E-8</v>
      </c>
      <c r="AL4228" s="241">
        <v>1.8337829E-10</v>
      </c>
      <c r="AM4228" s="241">
        <v>1.4467031999999999E-12</v>
      </c>
      <c r="AN4228" s="241">
        <v>5.2432828000000002E-9</v>
      </c>
      <c r="AO4228" s="241">
        <v>2.4724643E-8</v>
      </c>
      <c r="AP4228" s="241">
        <v>4.2785369999999998E-7</v>
      </c>
      <c r="AQ4228" s="241">
        <v>6.0711057000000004E-10</v>
      </c>
      <c r="AR4228" s="241">
        <v>1.2841743E-5</v>
      </c>
      <c r="AT4228" s="193"/>
      <c r="AU4228" s="193"/>
      <c r="AV4228" s="193"/>
      <c r="AW4228" s="193"/>
      <c r="AX4228" s="193"/>
      <c r="AY4228" s="193"/>
      <c r="AZ4228" s="193"/>
      <c r="BA4228" s="193"/>
      <c r="BB4228" s="193"/>
      <c r="BC4228" s="193"/>
      <c r="BD4228" s="193"/>
      <c r="BE4228" s="315"/>
      <c r="BF4228" s="315"/>
      <c r="BG4228" s="315"/>
      <c r="BH4228" s="315"/>
      <c r="BI4228" s="315"/>
      <c r="BJ4228" s="315"/>
      <c r="BK4228" s="315"/>
    </row>
    <row r="4229" spans="1:63" x14ac:dyDescent="0.25">
      <c r="A4229" s="9"/>
      <c r="B4229" s="9" t="s">
        <v>436</v>
      </c>
      <c r="C4229" s="77" t="s">
        <v>3351</v>
      </c>
      <c r="D4229" s="225">
        <v>1.3008738E-4</v>
      </c>
      <c r="E4229" s="225">
        <v>8.9404519999999996E-5</v>
      </c>
      <c r="F4229" s="225">
        <v>3.117482E-5</v>
      </c>
      <c r="G4229" s="225">
        <v>3.1124799E-7</v>
      </c>
      <c r="H4229" s="225">
        <v>4.8678058000000001E-7</v>
      </c>
      <c r="I4229" s="225">
        <v>3.1067401E-6</v>
      </c>
      <c r="J4229" s="225">
        <v>5.1934474000000001E-6</v>
      </c>
      <c r="K4229" s="225">
        <v>9.2625416999999995E-9</v>
      </c>
      <c r="L4229" s="225">
        <v>4.0055709000000001E-7</v>
      </c>
      <c r="M4229" s="225">
        <v>0</v>
      </c>
      <c r="N4229" s="225">
        <v>0</v>
      </c>
      <c r="O4229" s="225">
        <v>0</v>
      </c>
      <c r="P4229" s="199">
        <f t="shared" si="808"/>
        <v>6.6225570370370365E-4</v>
      </c>
      <c r="Q4229" s="233">
        <v>9.4913458000000003E-3</v>
      </c>
      <c r="R4229" s="115">
        <v>9.3451659000000006E-3</v>
      </c>
      <c r="S4229" s="115">
        <v>1.236368E-4</v>
      </c>
      <c r="T4229" s="115">
        <v>1.0233E-8</v>
      </c>
      <c r="U4229" s="115">
        <v>4.5206999999999998E-6</v>
      </c>
      <c r="V4229" s="115">
        <v>1.9752379999999999E-6</v>
      </c>
      <c r="W4229" s="115">
        <v>1.6036999999999999E-5</v>
      </c>
      <c r="X4229" s="241">
        <f t="shared" si="809"/>
        <v>6.2247311999566199E-5</v>
      </c>
      <c r="Y4229" s="241">
        <f t="shared" si="810"/>
        <v>2.5957986508099997E-5</v>
      </c>
      <c r="Z4229" s="241">
        <f t="shared" si="811"/>
        <v>1.2928994141466201E-5</v>
      </c>
      <c r="AA4229" s="241">
        <f t="shared" si="812"/>
        <v>2.3360331349999999E-5</v>
      </c>
      <c r="AB4229" s="241">
        <v>1.8357482999999998E-5</v>
      </c>
      <c r="AC4229" s="241">
        <v>5.1444054999999998E-9</v>
      </c>
      <c r="AD4229" s="241">
        <v>2.8796898999999999E-7</v>
      </c>
      <c r="AE4229" s="241">
        <v>4.3684140000000003E-9</v>
      </c>
      <c r="AF4229" s="241">
        <v>7.2990567000000002E-6</v>
      </c>
      <c r="AG4229" s="241">
        <v>3.9649985999999998E-9</v>
      </c>
      <c r="AH4229" s="241">
        <v>1.201503E-5</v>
      </c>
      <c r="AI4229" s="241">
        <v>4.5366780999999998E-8</v>
      </c>
      <c r="AJ4229" s="241">
        <v>1.493189E-9</v>
      </c>
      <c r="AK4229" s="241">
        <v>3.4001257E-8</v>
      </c>
      <c r="AL4229" s="241">
        <v>3.2098653999999999E-10</v>
      </c>
      <c r="AM4229" s="241">
        <v>1.9213262000000001E-12</v>
      </c>
      <c r="AN4229" s="241">
        <v>9.5379046000000001E-9</v>
      </c>
      <c r="AO4229" s="241">
        <v>4.4975382E-8</v>
      </c>
      <c r="AP4229" s="241">
        <v>7.7826672000000001E-7</v>
      </c>
      <c r="AQ4229" s="241">
        <v>1.10435E-9</v>
      </c>
      <c r="AR4229" s="241">
        <v>2.3359226999999999E-5</v>
      </c>
      <c r="AT4229" s="193"/>
      <c r="AU4229" s="193"/>
      <c r="AV4229" s="193"/>
      <c r="AW4229" s="193"/>
      <c r="AX4229" s="193"/>
      <c r="AY4229" s="193"/>
      <c r="AZ4229" s="193"/>
      <c r="BA4229" s="193"/>
      <c r="BB4229" s="193"/>
      <c r="BC4229" s="193"/>
      <c r="BD4229" s="193"/>
      <c r="BE4229" s="315"/>
      <c r="BF4229" s="315"/>
      <c r="BG4229" s="315"/>
      <c r="BH4229" s="315"/>
      <c r="BI4229" s="315"/>
      <c r="BJ4229" s="315"/>
      <c r="BK4229" s="315"/>
    </row>
    <row r="4230" spans="1:63" x14ac:dyDescent="0.25">
      <c r="A4230" s="9" t="s">
        <v>1753</v>
      </c>
      <c r="B4230" s="9" t="s">
        <v>436</v>
      </c>
      <c r="C4230" s="77" t="s">
        <v>3350</v>
      </c>
      <c r="D4230" s="225">
        <v>1.1047544000000001E-4</v>
      </c>
      <c r="E4230" s="225">
        <v>8.1985836999999998E-5</v>
      </c>
      <c r="F4230" s="225">
        <v>2.0448319000000001E-5</v>
      </c>
      <c r="G4230" s="225">
        <v>2.8497914999999999E-7</v>
      </c>
      <c r="H4230" s="225">
        <v>1.9332409E-7</v>
      </c>
      <c r="I4230" s="225">
        <v>2.1228019999999999E-6</v>
      </c>
      <c r="J4230" s="225">
        <v>5.0649335000000004E-6</v>
      </c>
      <c r="K4230" s="225">
        <v>8.4835384000000002E-9</v>
      </c>
      <c r="L4230" s="225">
        <v>3.6675699000000002E-7</v>
      </c>
      <c r="M4230" s="225">
        <v>0</v>
      </c>
      <c r="N4230" s="225">
        <v>0</v>
      </c>
      <c r="O4230" s="225">
        <v>0</v>
      </c>
      <c r="P4230" s="199">
        <f t="shared" si="808"/>
        <v>6.0730249629629626E-4</v>
      </c>
      <c r="Q4230" s="233">
        <v>8.6904595000000008E-3</v>
      </c>
      <c r="R4230" s="115">
        <v>8.5566144000000007E-3</v>
      </c>
      <c r="S4230" s="115">
        <v>1.13204E-4</v>
      </c>
      <c r="T4230" s="115">
        <v>9.3696999999999992E-9</v>
      </c>
      <c r="U4230" s="115">
        <v>4.1392000000000001E-6</v>
      </c>
      <c r="V4230" s="115">
        <v>1.8085529999999999E-6</v>
      </c>
      <c r="W4230" s="115">
        <v>1.4684E-5</v>
      </c>
      <c r="X4230" s="241">
        <f t="shared" si="809"/>
        <v>5.5184940431271694E-5</v>
      </c>
      <c r="Y4230" s="241">
        <f t="shared" si="810"/>
        <v>2.1950648573799994E-5</v>
      </c>
      <c r="Z4230" s="241">
        <f t="shared" si="811"/>
        <v>1.1845120684671701E-5</v>
      </c>
      <c r="AA4230" s="241">
        <f t="shared" si="812"/>
        <v>2.1389171172799999E-5</v>
      </c>
      <c r="AB4230" s="241">
        <v>1.6834183999999998E-5</v>
      </c>
      <c r="AC4230" s="241">
        <v>4.7102709E-9</v>
      </c>
      <c r="AD4230" s="241">
        <v>2.6612870999999999E-7</v>
      </c>
      <c r="AE4230" s="241">
        <v>2.7251592999999999E-9</v>
      </c>
      <c r="AF4230" s="241">
        <v>4.8392700999999999E-6</v>
      </c>
      <c r="AG4230" s="241">
        <v>3.6303336000000001E-9</v>
      </c>
      <c r="AH4230" s="241">
        <v>1.1018015E-5</v>
      </c>
      <c r="AI4230" s="241">
        <v>3.0152986000000001E-8</v>
      </c>
      <c r="AJ4230" s="241">
        <v>1.3671886999999999E-9</v>
      </c>
      <c r="AK4230" s="241">
        <v>3.2821551E-8</v>
      </c>
      <c r="AL4230" s="241">
        <v>2.9519461E-10</v>
      </c>
      <c r="AM4230" s="241">
        <v>1.8323616999999999E-12</v>
      </c>
      <c r="AN4230" s="241">
        <v>8.7329660000000003E-9</v>
      </c>
      <c r="AO4230" s="241">
        <v>4.1179046000000002E-8</v>
      </c>
      <c r="AP4230" s="241">
        <v>7.1255492000000002E-7</v>
      </c>
      <c r="AQ4230" s="241">
        <v>1.0111728E-9</v>
      </c>
      <c r="AR4230" s="241">
        <v>2.138816E-5</v>
      </c>
      <c r="AT4230" s="193"/>
      <c r="AU4230" s="193"/>
      <c r="AV4230" s="193"/>
      <c r="AW4230" s="193"/>
      <c r="AX4230" s="193"/>
      <c r="AY4230" s="193"/>
      <c r="AZ4230" s="193"/>
      <c r="BA4230" s="193"/>
      <c r="BB4230" s="193"/>
      <c r="BC4230" s="193"/>
      <c r="BD4230" s="193"/>
      <c r="BE4230" s="315"/>
      <c r="BF4230" s="315"/>
      <c r="BG4230" s="315"/>
      <c r="BH4230" s="315"/>
      <c r="BI4230" s="315"/>
      <c r="BJ4230" s="315"/>
      <c r="BK4230" s="315"/>
    </row>
    <row r="4231" spans="1:63" x14ac:dyDescent="0.25">
      <c r="A4231" s="9"/>
      <c r="B4231" s="9" t="s">
        <v>436</v>
      </c>
      <c r="C4231" s="77" t="s">
        <v>3349</v>
      </c>
      <c r="D4231" s="225">
        <v>1.0591888000000001E-4</v>
      </c>
      <c r="E4231" s="225">
        <v>8.3279614E-5</v>
      </c>
      <c r="F4231" s="225">
        <v>1.4561106E-5</v>
      </c>
      <c r="G4231" s="225">
        <v>2.8959867999999998E-7</v>
      </c>
      <c r="H4231" s="225">
        <v>1.9579796999999999E-7</v>
      </c>
      <c r="I4231" s="225">
        <v>2.1238546000000002E-6</v>
      </c>
      <c r="J4231" s="225">
        <v>5.0875824999999998E-6</v>
      </c>
      <c r="K4231" s="225">
        <v>8.6206015000000003E-9</v>
      </c>
      <c r="L4231" s="225">
        <v>3.7270516000000003E-7</v>
      </c>
      <c r="M4231" s="225">
        <v>0</v>
      </c>
      <c r="N4231" s="225">
        <v>0</v>
      </c>
      <c r="O4231" s="225">
        <v>0</v>
      </c>
      <c r="P4231" s="199">
        <f t="shared" si="808"/>
        <v>6.1688602962962956E-4</v>
      </c>
      <c r="Q4231" s="233">
        <v>8.8315052000000008E-3</v>
      </c>
      <c r="R4231" s="115">
        <v>8.6954887999999998E-3</v>
      </c>
      <c r="S4231" s="115">
        <v>1.150408E-4</v>
      </c>
      <c r="T4231" s="115">
        <v>9.5216000000000007E-9</v>
      </c>
      <c r="U4231" s="115">
        <v>4.2062999999999999E-6</v>
      </c>
      <c r="V4231" s="115">
        <v>1.837807E-6</v>
      </c>
      <c r="W4231" s="115">
        <v>1.4922E-5</v>
      </c>
      <c r="X4231" s="241">
        <f t="shared" si="809"/>
        <v>5.4713538211264906E-5</v>
      </c>
      <c r="Y4231" s="241">
        <f t="shared" si="810"/>
        <v>2.0953880662500001E-5</v>
      </c>
      <c r="Z4231" s="241">
        <f t="shared" si="811"/>
        <v>1.2023338983164901E-5</v>
      </c>
      <c r="AA4231" s="241">
        <f t="shared" si="812"/>
        <v>2.1736318565599999E-5</v>
      </c>
      <c r="AB4231" s="241">
        <v>1.7099840000000001E-5</v>
      </c>
      <c r="AC4231" s="241">
        <v>4.7866112000000003E-9</v>
      </c>
      <c r="AD4231" s="241">
        <v>2.6996934000000002E-7</v>
      </c>
      <c r="AE4231" s="241">
        <v>1.8610068E-9</v>
      </c>
      <c r="AF4231" s="241">
        <v>3.5737345E-6</v>
      </c>
      <c r="AG4231" s="241">
        <v>3.6892044999999998E-9</v>
      </c>
      <c r="AH4231" s="241">
        <v>1.1191892E-5</v>
      </c>
      <c r="AI4231" s="241">
        <v>2.1891024000000002E-8</v>
      </c>
      <c r="AJ4231" s="241">
        <v>1.3893634999999999E-9</v>
      </c>
      <c r="AK4231" s="241">
        <v>3.3029793999999999E-8</v>
      </c>
      <c r="AL4231" s="241">
        <v>2.9972933000000002E-10</v>
      </c>
      <c r="AM4231" s="241">
        <v>1.8480349000000002E-12</v>
      </c>
      <c r="AN4231" s="241">
        <v>8.8744883000000007E-9</v>
      </c>
      <c r="AO4231" s="241">
        <v>4.1847036000000002E-8</v>
      </c>
      <c r="AP4231" s="241">
        <v>7.2411370000000002E-7</v>
      </c>
      <c r="AQ4231" s="241">
        <v>1.0275656E-9</v>
      </c>
      <c r="AR4231" s="241">
        <v>2.1735291E-5</v>
      </c>
      <c r="AT4231" s="193"/>
      <c r="AU4231" s="193"/>
      <c r="AV4231" s="193"/>
      <c r="AW4231" s="193"/>
      <c r="AX4231" s="193"/>
      <c r="AY4231" s="193"/>
      <c r="AZ4231" s="193"/>
      <c r="BA4231" s="193"/>
      <c r="BB4231" s="193"/>
      <c r="BC4231" s="193"/>
      <c r="BD4231" s="193"/>
      <c r="BE4231" s="315"/>
      <c r="BF4231" s="315"/>
      <c r="BG4231" s="315"/>
      <c r="BH4231" s="315"/>
      <c r="BI4231" s="315"/>
      <c r="BJ4231" s="315"/>
      <c r="BK4231" s="315"/>
    </row>
    <row r="4232" spans="1:63" x14ac:dyDescent="0.25">
      <c r="A4232" s="9"/>
      <c r="B4232" s="9" t="s">
        <v>436</v>
      </c>
      <c r="C4232" s="77" t="s">
        <v>3348</v>
      </c>
      <c r="D4232" s="225">
        <v>3.5937691999999998E-5</v>
      </c>
      <c r="E4232" s="225">
        <v>2.845566E-5</v>
      </c>
      <c r="F4232" s="225">
        <v>4.7609718E-6</v>
      </c>
      <c r="G4232" s="225">
        <v>1.004854E-7</v>
      </c>
      <c r="H4232" s="225">
        <v>2.1740263000000001E-7</v>
      </c>
      <c r="I4232" s="225">
        <v>1.2745048000000001E-6</v>
      </c>
      <c r="J4232" s="225">
        <v>9.9634569000000003E-7</v>
      </c>
      <c r="K4232" s="225">
        <v>3.0028404000000001E-9</v>
      </c>
      <c r="L4232" s="225">
        <v>1.2931877000000001E-7</v>
      </c>
      <c r="M4232" s="225">
        <v>0</v>
      </c>
      <c r="N4232" s="225">
        <v>0</v>
      </c>
      <c r="O4232" s="225">
        <v>0</v>
      </c>
      <c r="P4232" s="199">
        <f t="shared" si="808"/>
        <v>2.1078266666666666E-4</v>
      </c>
      <c r="Q4232" s="233">
        <v>3.0642916E-3</v>
      </c>
      <c r="R4232" s="115">
        <v>3.0170980000000002E-3</v>
      </c>
      <c r="S4232" s="115">
        <v>3.991568E-5</v>
      </c>
      <c r="T4232" s="115">
        <v>3.3038000000000001E-9</v>
      </c>
      <c r="U4232" s="115">
        <v>1.4595E-6</v>
      </c>
      <c r="V4232" s="115">
        <v>6.3768149999999997E-7</v>
      </c>
      <c r="W4232" s="115">
        <v>5.1775E-6</v>
      </c>
      <c r="X4232" s="241">
        <f t="shared" si="809"/>
        <v>1.8834260780150742E-5</v>
      </c>
      <c r="Y4232" s="241">
        <f t="shared" si="810"/>
        <v>7.1858246145700002E-6</v>
      </c>
      <c r="Z4232" s="241">
        <f t="shared" si="811"/>
        <v>4.1065252296607419E-6</v>
      </c>
      <c r="AA4232" s="241">
        <f t="shared" si="812"/>
        <v>7.5419109359199999E-6</v>
      </c>
      <c r="AB4232" s="241">
        <v>5.8428619999999998E-6</v>
      </c>
      <c r="AC4232" s="241">
        <v>1.6608303E-9</v>
      </c>
      <c r="AD4232" s="241">
        <v>8.9046406999999996E-8</v>
      </c>
      <c r="AE4232" s="241">
        <v>7.2639137000000001E-10</v>
      </c>
      <c r="AF4232" s="241">
        <v>1.2502489E-6</v>
      </c>
      <c r="AG4232" s="241">
        <v>1.2800859E-9</v>
      </c>
      <c r="AH4232" s="241">
        <v>3.8242380000000004E-6</v>
      </c>
      <c r="AI4232" s="241">
        <v>7.1764867999999997E-9</v>
      </c>
      <c r="AJ4232" s="241">
        <v>4.8207802999999997E-10</v>
      </c>
      <c r="AK4232" s="241">
        <v>5.6742017999999999E-9</v>
      </c>
      <c r="AL4232" s="241">
        <v>1.0011722E-10</v>
      </c>
      <c r="AM4232" s="241">
        <v>3.7401073999999998E-13</v>
      </c>
      <c r="AN4232" s="241">
        <v>3.0793188000000001E-9</v>
      </c>
      <c r="AO4232" s="241">
        <v>1.4519683E-8</v>
      </c>
      <c r="AP4232" s="241">
        <v>2.5125497000000001E-7</v>
      </c>
      <c r="AQ4232" s="241">
        <v>3.5653592000000001E-10</v>
      </c>
      <c r="AR4232" s="241">
        <v>7.5415543999999997E-6</v>
      </c>
      <c r="AT4232" s="193"/>
      <c r="AU4232" s="193"/>
      <c r="AV4232" s="193"/>
      <c r="AW4232" s="193"/>
      <c r="AX4232" s="193"/>
      <c r="AY4232" s="193"/>
      <c r="AZ4232" s="193"/>
      <c r="BA4232" s="193"/>
      <c r="BB4232" s="193"/>
      <c r="BC4232" s="193"/>
      <c r="BD4232" s="193"/>
      <c r="BE4232" s="315"/>
      <c r="BF4232" s="315"/>
      <c r="BG4232" s="315"/>
      <c r="BH4232" s="315"/>
      <c r="BI4232" s="315"/>
      <c r="BJ4232" s="315"/>
      <c r="BK4232" s="315"/>
    </row>
    <row r="4233" spans="1:63" x14ac:dyDescent="0.25">
      <c r="A4233" s="9"/>
      <c r="B4233" s="9" t="s">
        <v>436</v>
      </c>
      <c r="C4233" s="77" t="s">
        <v>4926</v>
      </c>
      <c r="D4233" s="225">
        <v>3.4253298999999997E-5</v>
      </c>
      <c r="E4233" s="225">
        <v>2.8192808000000001E-5</v>
      </c>
      <c r="F4233" s="225">
        <v>3.7952713999999999E-6</v>
      </c>
      <c r="G4233" s="225">
        <v>9.9479529E-8</v>
      </c>
      <c r="H4233" s="225">
        <v>1.9093388E-7</v>
      </c>
      <c r="I4233" s="225">
        <v>8.5237412999999995E-7</v>
      </c>
      <c r="J4233" s="225">
        <v>9.9143401000000007E-7</v>
      </c>
      <c r="K4233" s="225">
        <v>2.9729981000000002E-9</v>
      </c>
      <c r="L4233" s="225">
        <v>1.2802519999999999E-7</v>
      </c>
      <c r="M4233" s="225">
        <v>0</v>
      </c>
      <c r="N4233" s="225">
        <v>0</v>
      </c>
      <c r="O4233" s="225">
        <v>0</v>
      </c>
      <c r="P4233" s="199">
        <f t="shared" si="808"/>
        <v>2.088356148148148E-4</v>
      </c>
      <c r="Q4233" s="233">
        <v>3.0336275999999999E-3</v>
      </c>
      <c r="R4233" s="115">
        <v>2.9869060000000001E-3</v>
      </c>
      <c r="S4233" s="115">
        <v>3.95164E-5</v>
      </c>
      <c r="T4233" s="115">
        <v>3.2706999999999999E-9</v>
      </c>
      <c r="U4233" s="115">
        <v>1.4448999999999999E-6</v>
      </c>
      <c r="V4233" s="115">
        <v>6.3130249999999996E-7</v>
      </c>
      <c r="W4233" s="115">
        <v>5.1256999999999999E-6</v>
      </c>
      <c r="X4233" s="241">
        <f t="shared" si="809"/>
        <v>1.837509353838331E-5</v>
      </c>
      <c r="Y4233" s="241">
        <f t="shared" si="810"/>
        <v>6.8415710113499998E-6</v>
      </c>
      <c r="Z4233" s="241">
        <f t="shared" si="811"/>
        <v>4.0670831567833097E-6</v>
      </c>
      <c r="AA4233" s="241">
        <f t="shared" si="812"/>
        <v>7.4664393702500006E-6</v>
      </c>
      <c r="AB4233" s="241">
        <v>5.7888898E-6</v>
      </c>
      <c r="AC4233" s="241">
        <v>1.6442591E-9</v>
      </c>
      <c r="AD4233" s="241">
        <v>8.8198065999999995E-8</v>
      </c>
      <c r="AE4233" s="241">
        <v>5.7033415000000001E-10</v>
      </c>
      <c r="AF4233" s="241">
        <v>9.6100127999999997E-7</v>
      </c>
      <c r="AG4233" s="241">
        <v>1.2672721E-9</v>
      </c>
      <c r="AH4233" s="241">
        <v>3.7889125999999998E-6</v>
      </c>
      <c r="AI4233" s="241">
        <v>5.8015077999999999E-9</v>
      </c>
      <c r="AJ4233" s="241">
        <v>4.7725354999999997E-10</v>
      </c>
      <c r="AK4233" s="241">
        <v>5.6290128000000003E-9</v>
      </c>
      <c r="AL4233" s="241">
        <v>9.9129228999999999E-11</v>
      </c>
      <c r="AM4233" s="241">
        <v>3.7060431E-13</v>
      </c>
      <c r="AN4233" s="241">
        <v>3.0485068000000001E-9</v>
      </c>
      <c r="AO4233" s="241">
        <v>1.4374775999999999E-8</v>
      </c>
      <c r="AP4233" s="241">
        <v>2.4873999999999999E-7</v>
      </c>
      <c r="AQ4233" s="241">
        <v>3.5297025E-10</v>
      </c>
      <c r="AR4233" s="241">
        <v>7.4660864000000002E-6</v>
      </c>
      <c r="AT4233" s="193"/>
      <c r="AU4233" s="193"/>
      <c r="AV4233" s="193"/>
      <c r="AW4233" s="193"/>
      <c r="AX4233" s="193"/>
      <c r="AY4233" s="193"/>
      <c r="AZ4233" s="193"/>
      <c r="BA4233" s="193"/>
      <c r="BB4233" s="193"/>
      <c r="BC4233" s="193"/>
      <c r="BD4233" s="193"/>
      <c r="BE4233" s="315"/>
      <c r="BF4233" s="315"/>
      <c r="BG4233" s="315"/>
      <c r="BH4233" s="315"/>
      <c r="BI4233" s="315"/>
      <c r="BJ4233" s="315"/>
      <c r="BK4233" s="315"/>
    </row>
    <row r="4234" spans="1:63" x14ac:dyDescent="0.25">
      <c r="A4234" s="9"/>
      <c r="B4234" s="9" t="s">
        <v>436</v>
      </c>
      <c r="C4234" s="77" t="s">
        <v>6584</v>
      </c>
      <c r="D4234" s="225">
        <v>1.0426972E-5</v>
      </c>
      <c r="E4234" s="225">
        <v>8.5240827000000006E-6</v>
      </c>
      <c r="F4234" s="225">
        <v>9.2838930000000002E-7</v>
      </c>
      <c r="G4234" s="225">
        <v>3.0072672000000002E-8</v>
      </c>
      <c r="H4234" s="225">
        <v>5.9290815999999999E-8</v>
      </c>
      <c r="I4234" s="225">
        <v>2.1127251999999999E-7</v>
      </c>
      <c r="J4234" s="225">
        <v>6.3426306999999998E-7</v>
      </c>
      <c r="K4234" s="225">
        <v>8.9901730999999997E-10</v>
      </c>
      <c r="L4234" s="225">
        <v>3.8701658999999999E-8</v>
      </c>
      <c r="M4234" s="225">
        <v>0</v>
      </c>
      <c r="N4234" s="225">
        <v>0</v>
      </c>
      <c r="O4234" s="225">
        <v>0</v>
      </c>
      <c r="P4234" s="199">
        <f t="shared" si="808"/>
        <v>6.3141353333333333E-5</v>
      </c>
      <c r="Q4234" s="233">
        <v>9.1706728999999996E-4</v>
      </c>
      <c r="R4234" s="115">
        <v>9.0294325999999996E-4</v>
      </c>
      <c r="S4234" s="115">
        <v>1.194592E-5</v>
      </c>
      <c r="T4234" s="115">
        <v>9.8872999999999996E-10</v>
      </c>
      <c r="U4234" s="115">
        <v>4.3678000000000002E-7</v>
      </c>
      <c r="V4234" s="115">
        <v>1.9084019999999999E-7</v>
      </c>
      <c r="W4234" s="115">
        <v>1.5494999999999999E-6</v>
      </c>
      <c r="X4234" s="241">
        <f t="shared" si="809"/>
        <v>5.5296058054109899E-6</v>
      </c>
      <c r="Y4234" s="241">
        <f t="shared" si="810"/>
        <v>2.0425791274100003E-6</v>
      </c>
      <c r="Z4234" s="241">
        <f t="shared" si="811"/>
        <v>1.2299180764109899E-6</v>
      </c>
      <c r="AA4234" s="241">
        <f t="shared" si="812"/>
        <v>2.2571086015899997E-6</v>
      </c>
      <c r="AB4234" s="241">
        <v>1.7502679E-6</v>
      </c>
      <c r="AC4234" s="241">
        <v>4.9704730999999996E-10</v>
      </c>
      <c r="AD4234" s="241">
        <v>2.8764069000000001E-8</v>
      </c>
      <c r="AE4234" s="241">
        <v>1.4167024999999999E-10</v>
      </c>
      <c r="AF4234" s="241">
        <v>2.6252534999999998E-7</v>
      </c>
      <c r="AG4234" s="241">
        <v>3.8309084999999998E-10</v>
      </c>
      <c r="AH4234" s="241">
        <v>1.1455754999999999E-6</v>
      </c>
      <c r="AI4234" s="241">
        <v>1.4459228E-9</v>
      </c>
      <c r="AJ4234" s="241">
        <v>1.4427106999999999E-10</v>
      </c>
      <c r="AK4234" s="241">
        <v>2.2620222999999999E-9</v>
      </c>
      <c r="AL4234" s="241">
        <v>3.0152094000000001E-11</v>
      </c>
      <c r="AM4234" s="241">
        <v>1.1073699E-13</v>
      </c>
      <c r="AN4234" s="241">
        <v>9.2153360999999997E-10</v>
      </c>
      <c r="AO4234" s="241">
        <v>4.3454037999999999E-9</v>
      </c>
      <c r="AP4234" s="241">
        <v>7.5193160000000002E-8</v>
      </c>
      <c r="AQ4234" s="241">
        <v>1.0670159E-10</v>
      </c>
      <c r="AR4234" s="241">
        <v>2.2570018999999999E-6</v>
      </c>
      <c r="AT4234" s="193"/>
      <c r="AU4234" s="193"/>
      <c r="AV4234" s="193"/>
      <c r="AW4234" s="193"/>
      <c r="AX4234" s="193"/>
      <c r="AY4234" s="193"/>
      <c r="AZ4234" s="193"/>
      <c r="BA4234" s="193"/>
      <c r="BB4234" s="193"/>
      <c r="BC4234" s="193"/>
      <c r="BD4234" s="193"/>
      <c r="BE4234" s="315"/>
      <c r="BF4234" s="315"/>
      <c r="BG4234" s="315"/>
      <c r="BH4234" s="315"/>
      <c r="BI4234" s="315"/>
      <c r="BJ4234" s="315"/>
      <c r="BK4234" s="315"/>
    </row>
    <row r="4235" spans="1:63" x14ac:dyDescent="0.25">
      <c r="A4235" s="9"/>
      <c r="B4235" s="9" t="s">
        <v>436</v>
      </c>
      <c r="C4235" s="77" t="s">
        <v>4925</v>
      </c>
      <c r="D4235" s="225">
        <v>3.1969148999999999E-5</v>
      </c>
      <c r="E4235" s="225">
        <v>2.7087413E-5</v>
      </c>
      <c r="F4235" s="225">
        <v>2.9500962000000001E-6</v>
      </c>
      <c r="G4235" s="225">
        <v>9.5559486000000005E-8</v>
      </c>
      <c r="H4235" s="225">
        <v>1.8841079000000001E-7</v>
      </c>
      <c r="I4235" s="225">
        <v>5.4957823000000001E-7</v>
      </c>
      <c r="J4235" s="225">
        <v>9.7225535000000002E-7</v>
      </c>
      <c r="K4235" s="225">
        <v>2.8566873E-9</v>
      </c>
      <c r="L4235" s="225">
        <v>1.2297911999999999E-7</v>
      </c>
      <c r="M4235" s="225">
        <v>0</v>
      </c>
      <c r="N4235" s="225">
        <v>0</v>
      </c>
      <c r="O4235" s="225">
        <v>0</v>
      </c>
      <c r="P4235" s="199">
        <f t="shared" si="808"/>
        <v>2.006475037037037E-4</v>
      </c>
      <c r="Q4235" s="233">
        <v>2.9140723999999999E-3</v>
      </c>
      <c r="R4235" s="115">
        <v>2.8691922000000001E-3</v>
      </c>
      <c r="S4235" s="115">
        <v>3.7959040000000003E-5</v>
      </c>
      <c r="T4235" s="115">
        <v>3.1418E-9</v>
      </c>
      <c r="U4235" s="115">
        <v>1.3879000000000001E-6</v>
      </c>
      <c r="V4235" s="115">
        <v>6.0642659999999996E-7</v>
      </c>
      <c r="W4235" s="115">
        <v>4.9237E-6</v>
      </c>
      <c r="X4235" s="241">
        <f t="shared" si="809"/>
        <v>1.7450812678505421E-5</v>
      </c>
      <c r="Y4235" s="241">
        <f t="shared" si="810"/>
        <v>6.3719953921200004E-6</v>
      </c>
      <c r="Z4235" s="241">
        <f t="shared" si="811"/>
        <v>3.9066300283754195E-6</v>
      </c>
      <c r="AA4235" s="241">
        <f t="shared" si="812"/>
        <v>7.1721872580099999E-6</v>
      </c>
      <c r="AB4235" s="241">
        <v>5.5619157999999998E-6</v>
      </c>
      <c r="AC4235" s="241">
        <v>1.57943E-9</v>
      </c>
      <c r="AD4235" s="241">
        <v>8.4940338E-8</v>
      </c>
      <c r="AE4235" s="241">
        <v>4.5018071999999999E-10</v>
      </c>
      <c r="AF4235" s="241">
        <v>7.2189229000000001E-7</v>
      </c>
      <c r="AG4235" s="241">
        <v>1.2173534E-9</v>
      </c>
      <c r="AH4235" s="241">
        <v>3.6403537000000001E-6</v>
      </c>
      <c r="AI4235" s="241">
        <v>4.5946369E-9</v>
      </c>
      <c r="AJ4235" s="241">
        <v>4.5844675E-10</v>
      </c>
      <c r="AK4235" s="241">
        <v>5.4530640999999998E-9</v>
      </c>
      <c r="AL4235" s="241">
        <v>9.5279695999999999E-11</v>
      </c>
      <c r="AM4235" s="241">
        <v>3.5732941999999998E-13</v>
      </c>
      <c r="AN4235" s="241">
        <v>2.9282656000000001E-9</v>
      </c>
      <c r="AO4235" s="241">
        <v>1.3808228E-8</v>
      </c>
      <c r="AP4235" s="241">
        <v>2.3893805000000001E-7</v>
      </c>
      <c r="AQ4235" s="241">
        <v>3.3905800999999999E-10</v>
      </c>
      <c r="AR4235" s="241">
        <v>7.1718482E-6</v>
      </c>
      <c r="AT4235" s="193"/>
      <c r="AU4235" s="193"/>
      <c r="AV4235" s="193"/>
      <c r="AW4235" s="193"/>
      <c r="AX4235" s="193"/>
      <c r="AY4235" s="193"/>
      <c r="AZ4235" s="193"/>
      <c r="BA4235" s="193"/>
      <c r="BB4235" s="193"/>
      <c r="BC4235" s="193"/>
      <c r="BD4235" s="193"/>
      <c r="BE4235" s="315"/>
      <c r="BF4235" s="315"/>
      <c r="BG4235" s="315"/>
      <c r="BH4235" s="315"/>
      <c r="BI4235" s="315"/>
      <c r="BJ4235" s="315"/>
      <c r="BK4235" s="315"/>
    </row>
    <row r="4236" spans="1:63" x14ac:dyDescent="0.25">
      <c r="A4236" s="9"/>
      <c r="B4236" s="9" t="s">
        <v>436</v>
      </c>
      <c r="C4236" s="77" t="s">
        <v>3302</v>
      </c>
      <c r="D4236" s="225">
        <v>3.6511453999999998E-5</v>
      </c>
      <c r="E4236" s="225">
        <v>2.9864144000000001E-5</v>
      </c>
      <c r="F4236" s="225">
        <v>4.1742900000000001E-6</v>
      </c>
      <c r="G4236" s="225">
        <v>1.0532462E-7</v>
      </c>
      <c r="H4236" s="225">
        <v>1.633201E-7</v>
      </c>
      <c r="I4236" s="225">
        <v>1.0979440000000001E-6</v>
      </c>
      <c r="J4236" s="225">
        <v>9.677470600000001E-7</v>
      </c>
      <c r="K4236" s="225">
        <v>3.1363874000000002E-9</v>
      </c>
      <c r="L4236" s="225">
        <v>1.3554796999999999E-7</v>
      </c>
      <c r="M4236" s="225">
        <v>0</v>
      </c>
      <c r="N4236" s="225">
        <v>0</v>
      </c>
      <c r="O4236" s="225">
        <v>0</v>
      </c>
      <c r="P4236" s="199">
        <f t="shared" si="808"/>
        <v>2.2121588148148148E-4</v>
      </c>
      <c r="Q4236" s="233">
        <v>3.2119077999999998E-3</v>
      </c>
      <c r="R4236" s="115">
        <v>3.1624405E-3</v>
      </c>
      <c r="S4236" s="115">
        <v>4.1838719999999998E-5</v>
      </c>
      <c r="T4236" s="115">
        <v>3.4629000000000001E-9</v>
      </c>
      <c r="U4236" s="115">
        <v>1.5297999999999999E-6</v>
      </c>
      <c r="V4236" s="115">
        <v>6.6839799999999997E-7</v>
      </c>
      <c r="W4236" s="115">
        <v>5.4268999999999997E-6</v>
      </c>
      <c r="X4236" s="241">
        <f t="shared" si="809"/>
        <v>1.952742498171815E-5</v>
      </c>
      <c r="Y4236" s="241">
        <f t="shared" si="810"/>
        <v>7.310855640530001E-6</v>
      </c>
      <c r="Z4236" s="241">
        <f t="shared" si="811"/>
        <v>4.3113423298081493E-6</v>
      </c>
      <c r="AA4236" s="241">
        <f t="shared" si="812"/>
        <v>7.9052270113800001E-6</v>
      </c>
      <c r="AB4236" s="241">
        <v>6.1320706000000002E-6</v>
      </c>
      <c r="AC4236" s="241">
        <v>1.7408391000000001E-9</v>
      </c>
      <c r="AD4236" s="241">
        <v>1.0082938E-7</v>
      </c>
      <c r="AE4236" s="241">
        <v>5.5838532999999995E-10</v>
      </c>
      <c r="AF4236" s="241">
        <v>1.0743147E-6</v>
      </c>
      <c r="AG4236" s="241">
        <v>1.3417361E-9</v>
      </c>
      <c r="AH4236" s="241">
        <v>4.0135324000000004E-6</v>
      </c>
      <c r="AI4236" s="241">
        <v>6.3734579999999998E-9</v>
      </c>
      <c r="AJ4236" s="241">
        <v>5.0528603999999996E-10</v>
      </c>
      <c r="AK4236" s="241">
        <v>9.0175404000000008E-9</v>
      </c>
      <c r="AL4236" s="241">
        <v>1.0579889E-10</v>
      </c>
      <c r="AM4236" s="241">
        <v>5.5427814999999998E-13</v>
      </c>
      <c r="AN4236" s="241">
        <v>3.2276502000000002E-9</v>
      </c>
      <c r="AO4236" s="241">
        <v>1.5219502E-8</v>
      </c>
      <c r="AP4236" s="241">
        <v>2.6336013999999998E-7</v>
      </c>
      <c r="AQ4236" s="241">
        <v>3.7371137999999999E-10</v>
      </c>
      <c r="AR4236" s="241">
        <v>7.9048533000000008E-6</v>
      </c>
      <c r="AT4236" s="193"/>
      <c r="AU4236" s="193"/>
      <c r="AV4236" s="193"/>
      <c r="AW4236" s="193"/>
      <c r="AX4236" s="193"/>
      <c r="AY4236" s="193"/>
      <c r="AZ4236" s="193"/>
      <c r="BA4236" s="193"/>
      <c r="BB4236" s="193"/>
      <c r="BC4236" s="193"/>
      <c r="BD4236" s="193"/>
      <c r="BE4236" s="315"/>
      <c r="BF4236" s="315"/>
      <c r="BG4236" s="315"/>
      <c r="BH4236" s="315"/>
      <c r="BI4236" s="315"/>
      <c r="BJ4236" s="315"/>
      <c r="BK4236" s="315"/>
    </row>
    <row r="4237" spans="1:63" x14ac:dyDescent="0.25">
      <c r="A4237" s="9"/>
      <c r="B4237" s="9" t="s">
        <v>436</v>
      </c>
      <c r="C4237" s="77" t="s">
        <v>3301</v>
      </c>
      <c r="D4237" s="225">
        <v>3.6310155E-5</v>
      </c>
      <c r="E4237" s="225">
        <v>2.8826673999999999E-5</v>
      </c>
      <c r="F4237" s="225">
        <v>4.8591746000000002E-6</v>
      </c>
      <c r="G4237" s="225">
        <v>1.0113893E-7</v>
      </c>
      <c r="H4237" s="225">
        <v>1.1508547E-7</v>
      </c>
      <c r="I4237" s="225">
        <v>1.3272446E-6</v>
      </c>
      <c r="J4237" s="225">
        <v>9.4766672999999996E-7</v>
      </c>
      <c r="K4237" s="225">
        <v>3.0123255999999999E-9</v>
      </c>
      <c r="L4237" s="225">
        <v>1.3015844E-7</v>
      </c>
      <c r="M4237" s="225">
        <v>0</v>
      </c>
      <c r="N4237" s="225">
        <v>0</v>
      </c>
      <c r="O4237" s="225">
        <v>0</v>
      </c>
      <c r="P4237" s="199">
        <f t="shared" si="808"/>
        <v>2.1353091851851848E-4</v>
      </c>
      <c r="Q4237" s="233">
        <v>3.0841968999999999E-3</v>
      </c>
      <c r="R4237" s="115">
        <v>3.0366967E-3</v>
      </c>
      <c r="S4237" s="115">
        <v>4.0174959999999998E-5</v>
      </c>
      <c r="T4237" s="115">
        <v>3.3252000000000001E-9</v>
      </c>
      <c r="U4237" s="115">
        <v>1.469E-6</v>
      </c>
      <c r="V4237" s="115">
        <v>6.4182569999999999E-7</v>
      </c>
      <c r="W4237" s="115">
        <v>5.2111E-6</v>
      </c>
      <c r="X4237" s="241">
        <f t="shared" si="809"/>
        <v>1.9032899169494568E-5</v>
      </c>
      <c r="Y4237" s="241">
        <f t="shared" si="810"/>
        <v>7.2804906583100003E-6</v>
      </c>
      <c r="Z4237" s="241">
        <f t="shared" si="811"/>
        <v>4.1615061606645704E-6</v>
      </c>
      <c r="AA4237" s="241">
        <f t="shared" si="812"/>
        <v>7.5909023505200002E-6</v>
      </c>
      <c r="AB4237" s="241">
        <v>5.9190328999999999E-6</v>
      </c>
      <c r="AC4237" s="241">
        <v>1.6716454999999999E-9</v>
      </c>
      <c r="AD4237" s="241">
        <v>9.5744618999999996E-8</v>
      </c>
      <c r="AE4237" s="241">
        <v>6.3070750999999996E-10</v>
      </c>
      <c r="AF4237" s="241">
        <v>1.2621224000000001E-6</v>
      </c>
      <c r="AG4237" s="241">
        <v>1.2883863E-9</v>
      </c>
      <c r="AH4237" s="241">
        <v>3.8740831999999999E-6</v>
      </c>
      <c r="AI4237" s="241">
        <v>7.3690649999999997E-9</v>
      </c>
      <c r="AJ4237" s="241">
        <v>4.8521513999999997E-10</v>
      </c>
      <c r="AK4237" s="241">
        <v>8.8678005999999997E-9</v>
      </c>
      <c r="AL4237" s="241">
        <v>1.0169141E-10</v>
      </c>
      <c r="AM4237" s="241">
        <v>5.4281456999999996E-13</v>
      </c>
      <c r="AN4237" s="241">
        <v>3.0992286999999999E-9</v>
      </c>
      <c r="AO4237" s="241">
        <v>1.4614247E-8</v>
      </c>
      <c r="AP4237" s="241">
        <v>2.5288516999999999E-7</v>
      </c>
      <c r="AQ4237" s="241">
        <v>3.5885052E-10</v>
      </c>
      <c r="AR4237" s="241">
        <v>7.5905435000000002E-6</v>
      </c>
      <c r="AT4237" s="193"/>
      <c r="AU4237" s="193"/>
      <c r="AV4237" s="193"/>
      <c r="AW4237" s="193"/>
      <c r="AX4237" s="193"/>
      <c r="AY4237" s="193"/>
      <c r="AZ4237" s="193"/>
      <c r="BA4237" s="193"/>
      <c r="BB4237" s="193"/>
      <c r="BC4237" s="193"/>
      <c r="BD4237" s="193"/>
      <c r="BE4237" s="315"/>
      <c r="BF4237" s="315"/>
      <c r="BG4237" s="315"/>
      <c r="BH4237" s="315"/>
      <c r="BI4237" s="315"/>
      <c r="BJ4237" s="315"/>
      <c r="BK4237" s="315"/>
    </row>
    <row r="4238" spans="1:63" x14ac:dyDescent="0.25">
      <c r="A4238" s="9" t="s">
        <v>1753</v>
      </c>
      <c r="B4238" s="9" t="s">
        <v>436</v>
      </c>
      <c r="C4238" s="77" t="s">
        <v>3300</v>
      </c>
      <c r="D4238" s="225">
        <v>3.9351358000000003E-5</v>
      </c>
      <c r="E4238" s="225">
        <v>3.143375E-5</v>
      </c>
      <c r="F4238" s="225">
        <v>4.8790384999999997E-6</v>
      </c>
      <c r="G4238" s="225">
        <v>1.1097329E-7</v>
      </c>
      <c r="H4238" s="225">
        <v>1.8016894E-7</v>
      </c>
      <c r="I4238" s="225">
        <v>1.6059748E-6</v>
      </c>
      <c r="J4238" s="225">
        <v>9.953334700000001E-7</v>
      </c>
      <c r="K4238" s="225">
        <v>3.3039171999999998E-9</v>
      </c>
      <c r="L4238" s="225">
        <v>1.4281504999999999E-7</v>
      </c>
      <c r="M4238" s="225">
        <v>0</v>
      </c>
      <c r="N4238" s="225">
        <v>0</v>
      </c>
      <c r="O4238" s="225">
        <v>0</v>
      </c>
      <c r="P4238" s="199">
        <f t="shared" si="808"/>
        <v>2.3284259259259257E-4</v>
      </c>
      <c r="Q4238" s="233">
        <v>3.3840871000000001E-3</v>
      </c>
      <c r="R4238" s="115">
        <v>3.3319679999999998E-3</v>
      </c>
      <c r="S4238" s="115">
        <v>4.4081520000000003E-5</v>
      </c>
      <c r="T4238" s="115">
        <v>3.6486E-9</v>
      </c>
      <c r="U4238" s="115">
        <v>1.6118E-6</v>
      </c>
      <c r="V4238" s="115">
        <v>7.0423399999999995E-7</v>
      </c>
      <c r="W4238" s="115">
        <v>5.7178999999999999E-6</v>
      </c>
      <c r="X4238" s="241">
        <f t="shared" si="809"/>
        <v>2.0748069751471931E-5</v>
      </c>
      <c r="Y4238" s="241">
        <f t="shared" si="810"/>
        <v>7.8803644525000012E-6</v>
      </c>
      <c r="Z4238" s="241">
        <f t="shared" si="811"/>
        <v>4.5387062511519308E-6</v>
      </c>
      <c r="AA4238" s="241">
        <f t="shared" si="812"/>
        <v>8.3289990478200006E-6</v>
      </c>
      <c r="AB4238" s="241">
        <v>6.4543638000000004E-6</v>
      </c>
      <c r="AC4238" s="241">
        <v>1.834193E-9</v>
      </c>
      <c r="AD4238" s="241">
        <v>1.0648755E-7</v>
      </c>
      <c r="AE4238" s="241">
        <v>6.6213809999999996E-10</v>
      </c>
      <c r="AF4238" s="241">
        <v>1.3156031E-6</v>
      </c>
      <c r="AG4238" s="241">
        <v>1.4136714E-9</v>
      </c>
      <c r="AH4238" s="241">
        <v>4.2244812000000004E-6</v>
      </c>
      <c r="AI4238" s="241">
        <v>7.3911836999999996E-9</v>
      </c>
      <c r="AJ4238" s="241">
        <v>5.3239976000000001E-10</v>
      </c>
      <c r="AK4238" s="241">
        <v>9.2769377999999993E-9</v>
      </c>
      <c r="AL4238" s="241">
        <v>1.1134924E-10</v>
      </c>
      <c r="AM4238" s="241">
        <v>5.7325193000000005E-13</v>
      </c>
      <c r="AN4238" s="241">
        <v>3.4005404E-9</v>
      </c>
      <c r="AO4238" s="241">
        <v>1.6035336999999999E-8</v>
      </c>
      <c r="AP4238" s="241">
        <v>2.7747673000000002E-7</v>
      </c>
      <c r="AQ4238" s="241">
        <v>3.9374782000000002E-10</v>
      </c>
      <c r="AR4238" s="241">
        <v>8.3286053000000004E-6</v>
      </c>
      <c r="AT4238" s="193"/>
      <c r="AU4238" s="193"/>
      <c r="AV4238" s="193"/>
      <c r="AW4238" s="193"/>
      <c r="AX4238" s="193"/>
      <c r="AY4238" s="193"/>
      <c r="AZ4238" s="193"/>
      <c r="BA4238" s="193"/>
      <c r="BB4238" s="193"/>
      <c r="BC4238" s="193"/>
      <c r="BD4238" s="193"/>
      <c r="BE4238" s="315"/>
      <c r="BF4238" s="315"/>
      <c r="BG4238" s="315"/>
      <c r="BH4238" s="315"/>
      <c r="BI4238" s="315"/>
      <c r="BJ4238" s="315"/>
      <c r="BK4238" s="315"/>
    </row>
    <row r="4239" spans="1:63" x14ac:dyDescent="0.25">
      <c r="A4239" s="9"/>
      <c r="B4239" s="9" t="s">
        <v>436</v>
      </c>
      <c r="C4239" s="77" t="s">
        <v>6897</v>
      </c>
      <c r="D4239" s="225">
        <v>4.0655399000000001E-5</v>
      </c>
      <c r="E4239" s="225">
        <v>3.1406847999999997E-5</v>
      </c>
      <c r="F4239" s="225">
        <v>5.9822671E-6</v>
      </c>
      <c r="G4239" s="225">
        <v>1.1045649E-7</v>
      </c>
      <c r="H4239" s="225">
        <v>1.4428671000000001E-7</v>
      </c>
      <c r="I4239" s="225">
        <v>1.8728605999999999E-6</v>
      </c>
      <c r="J4239" s="225">
        <v>9.9323807999999994E-7</v>
      </c>
      <c r="K4239" s="225">
        <v>3.2886560000000001E-9</v>
      </c>
      <c r="L4239" s="225">
        <v>1.4215296E-7</v>
      </c>
      <c r="M4239" s="225">
        <v>0</v>
      </c>
      <c r="N4239" s="225">
        <v>0</v>
      </c>
      <c r="O4239" s="225">
        <v>0</v>
      </c>
      <c r="P4239" s="199">
        <f t="shared" si="808"/>
        <v>2.3264331851851849E-4</v>
      </c>
      <c r="Q4239" s="233">
        <v>3.3684272999999999E-3</v>
      </c>
      <c r="R4239" s="115">
        <v>3.3165498000000001E-3</v>
      </c>
      <c r="S4239" s="115">
        <v>4.3877120000000002E-5</v>
      </c>
      <c r="T4239" s="115">
        <v>3.6317000000000002E-9</v>
      </c>
      <c r="U4239" s="115">
        <v>1.6043E-6</v>
      </c>
      <c r="V4239" s="115">
        <v>7.0097300000000004E-7</v>
      </c>
      <c r="W4239" s="115">
        <v>5.6914000000000003E-6</v>
      </c>
      <c r="X4239" s="241">
        <f t="shared" si="809"/>
        <v>2.0980527790168699E-5</v>
      </c>
      <c r="Y4239" s="241">
        <f t="shared" si="810"/>
        <v>8.1547505273000005E-6</v>
      </c>
      <c r="Z4239" s="241">
        <f t="shared" si="811"/>
        <v>4.5353194421787007E-6</v>
      </c>
      <c r="AA4239" s="241">
        <f t="shared" si="812"/>
        <v>8.2904578206899993E-6</v>
      </c>
      <c r="AB4239" s="241">
        <v>6.4488316000000003E-6</v>
      </c>
      <c r="AC4239" s="241">
        <v>1.8257175E-9</v>
      </c>
      <c r="AD4239" s="241">
        <v>1.050553E-7</v>
      </c>
      <c r="AE4239" s="241">
        <v>7.934082E-10</v>
      </c>
      <c r="AF4239" s="241">
        <v>1.5968374E-6</v>
      </c>
      <c r="AG4239" s="241">
        <v>1.4071015999999999E-9</v>
      </c>
      <c r="AH4239" s="241">
        <v>4.2208500000000004E-6</v>
      </c>
      <c r="AI4239" s="241">
        <v>8.9923972999999996E-9</v>
      </c>
      <c r="AJ4239" s="241">
        <v>5.2991008999999997E-10</v>
      </c>
      <c r="AK4239" s="241">
        <v>9.3004995999999993E-9</v>
      </c>
      <c r="AL4239" s="241">
        <v>1.108512E-10</v>
      </c>
      <c r="AM4239" s="241">
        <v>5.743887E-13</v>
      </c>
      <c r="AN4239" s="241">
        <v>3.3847275999999998E-9</v>
      </c>
      <c r="AO4239" s="241">
        <v>1.5960962000000001E-8</v>
      </c>
      <c r="AP4239" s="241">
        <v>2.7618951999999999E-7</v>
      </c>
      <c r="AQ4239" s="241">
        <v>3.9192069E-10</v>
      </c>
      <c r="AR4239" s="241">
        <v>8.2900658999999992E-6</v>
      </c>
      <c r="AT4239" s="193"/>
      <c r="AU4239" s="193"/>
      <c r="AV4239" s="193"/>
      <c r="AW4239" s="193"/>
      <c r="AX4239" s="193"/>
      <c r="AY4239" s="193"/>
      <c r="AZ4239" s="193"/>
      <c r="BA4239" s="193"/>
      <c r="BB4239" s="193"/>
      <c r="BC4239" s="193"/>
      <c r="BD4239" s="193"/>
      <c r="BE4239" s="315"/>
      <c r="BF4239" s="315"/>
      <c r="BG4239" s="315"/>
      <c r="BH4239" s="315"/>
      <c r="BI4239" s="315"/>
      <c r="BJ4239" s="315"/>
      <c r="BK4239" s="315"/>
    </row>
    <row r="4240" spans="1:63" x14ac:dyDescent="0.25">
      <c r="A4240" s="9"/>
      <c r="B4240" s="9" t="s">
        <v>436</v>
      </c>
      <c r="C4240" s="77" t="s">
        <v>6585</v>
      </c>
      <c r="D4240" s="225">
        <v>1.9693774999999998E-6</v>
      </c>
      <c r="E4240" s="225">
        <v>3.9495140000000002E-7</v>
      </c>
      <c r="F4240" s="225">
        <v>1.9069641999999999E-7</v>
      </c>
      <c r="G4240" s="225">
        <v>8.0874723000000002E-8</v>
      </c>
      <c r="H4240" s="225">
        <v>3.4570990000000001E-9</v>
      </c>
      <c r="I4240" s="225">
        <v>3.3907021999999998E-7</v>
      </c>
      <c r="J4240" s="225">
        <v>5.6335519999999999E-7</v>
      </c>
      <c r="K4240" s="225">
        <v>3.4549347000000001E-10</v>
      </c>
      <c r="L4240" s="225">
        <v>3.9662692000000002E-7</v>
      </c>
      <c r="M4240" s="225">
        <v>0</v>
      </c>
      <c r="N4240" s="225">
        <v>0</v>
      </c>
      <c r="O4240" s="225">
        <v>0</v>
      </c>
      <c r="P4240" s="199">
        <f t="shared" si="808"/>
        <v>2.925565925925926E-6</v>
      </c>
      <c r="Q4240" s="233">
        <v>8.9828282000000001E-4</v>
      </c>
      <c r="R4240" s="115">
        <v>2.3670662E-5</v>
      </c>
      <c r="S4240" s="115">
        <v>5.2393040000000001E-6</v>
      </c>
      <c r="T4240" s="115">
        <v>5.2761999999999998E-11</v>
      </c>
      <c r="U4240" s="115">
        <v>2.1423000000000001E-5</v>
      </c>
      <c r="V4240" s="115">
        <v>1.1039800000000001E-5</v>
      </c>
      <c r="W4240" s="115">
        <v>8.3690999999999995E-4</v>
      </c>
      <c r="X4240" s="241">
        <f t="shared" si="809"/>
        <v>6.2781929477186994E-7</v>
      </c>
      <c r="Y4240" s="241">
        <f t="shared" si="810"/>
        <v>4.8418766514289996E-7</v>
      </c>
      <c r="Z4240" s="241">
        <f t="shared" si="811"/>
        <v>8.2096866128969992E-8</v>
      </c>
      <c r="AA4240" s="241">
        <f t="shared" si="812"/>
        <v>6.1534763500000004E-8</v>
      </c>
      <c r="AB4240" s="241">
        <v>8.0448347999999999E-8</v>
      </c>
      <c r="AC4240" s="241">
        <v>7.1681879000000004E-12</v>
      </c>
      <c r="AD4240" s="241">
        <v>2.1979159999999999E-7</v>
      </c>
      <c r="AE4240" s="241">
        <v>1.0567825E-11</v>
      </c>
      <c r="AF4240" s="241">
        <v>1.8377688999999999E-7</v>
      </c>
      <c r="AG4240" s="241">
        <v>1.5309113E-10</v>
      </c>
      <c r="AH4240" s="241">
        <v>5.2642762999999998E-8</v>
      </c>
      <c r="AI4240" s="241">
        <v>3.1587048999999998E-10</v>
      </c>
      <c r="AJ4240" s="241">
        <v>7.3356133000000003E-10</v>
      </c>
      <c r="AK4240" s="241">
        <v>7.0374789E-9</v>
      </c>
      <c r="AL4240" s="241">
        <v>9.7431948000000006E-11</v>
      </c>
      <c r="AM4240" s="241">
        <v>5.7446096999999997E-13</v>
      </c>
      <c r="AN4240" s="241">
        <v>1.3517971E-8</v>
      </c>
      <c r="AO4240" s="241">
        <v>2.3994559999999999E-9</v>
      </c>
      <c r="AP4240" s="241">
        <v>5.3517589999999998E-9</v>
      </c>
      <c r="AQ4240" s="241">
        <v>2.2884694999999999E-9</v>
      </c>
      <c r="AR4240" s="241">
        <v>5.9246294000000001E-8</v>
      </c>
      <c r="AT4240" s="193"/>
      <c r="AU4240" s="193"/>
      <c r="AV4240" s="193"/>
      <c r="AW4240" s="193"/>
      <c r="AX4240" s="193"/>
      <c r="AY4240" s="193"/>
      <c r="AZ4240" s="193"/>
      <c r="BA4240" s="193"/>
      <c r="BB4240" s="193"/>
      <c r="BC4240" s="193"/>
      <c r="BD4240" s="193"/>
      <c r="BE4240" s="315"/>
      <c r="BF4240" s="315"/>
      <c r="BG4240" s="315"/>
      <c r="BH4240" s="315"/>
      <c r="BI4240" s="315"/>
      <c r="BJ4240" s="315"/>
      <c r="BK4240" s="315"/>
    </row>
    <row r="4241" spans="1:63" x14ac:dyDescent="0.25">
      <c r="A4241" s="9"/>
      <c r="B4241" s="9" t="s">
        <v>436</v>
      </c>
      <c r="C4241" s="77" t="s">
        <v>6586</v>
      </c>
      <c r="D4241" s="225">
        <v>7.8529204999999998E-7</v>
      </c>
      <c r="E4241" s="225">
        <v>1.3823121999999999E-7</v>
      </c>
      <c r="F4241" s="225">
        <v>6.6743960000000006E-8</v>
      </c>
      <c r="G4241" s="225">
        <v>2.8306704999999999E-8</v>
      </c>
      <c r="H4241" s="225">
        <v>1.2100075999999999E-9</v>
      </c>
      <c r="I4241" s="225">
        <v>1.4915795E-7</v>
      </c>
      <c r="J4241" s="225">
        <v>2.6270071000000002E-7</v>
      </c>
      <c r="K4241" s="225">
        <v>1.2092391E-10</v>
      </c>
      <c r="L4241" s="225">
        <v>1.3882058999999999E-7</v>
      </c>
      <c r="M4241" s="225">
        <v>0</v>
      </c>
      <c r="N4241" s="225">
        <v>0</v>
      </c>
      <c r="O4241" s="225">
        <v>0</v>
      </c>
      <c r="P4241" s="199">
        <f t="shared" si="808"/>
        <v>1.0239349629629628E-6</v>
      </c>
      <c r="Q4241" s="233">
        <v>3.1440051999999998E-4</v>
      </c>
      <c r="R4241" s="115">
        <v>8.2846482999999997E-6</v>
      </c>
      <c r="S4241" s="115">
        <v>1.8337760000000001E-6</v>
      </c>
      <c r="T4241" s="115">
        <v>1.8466999999999999E-11</v>
      </c>
      <c r="U4241" s="115">
        <v>7.4981999999999996E-6</v>
      </c>
      <c r="V4241" s="115">
        <v>3.8638799999999998E-6</v>
      </c>
      <c r="W4241" s="115">
        <v>2.9292000000000001E-4</v>
      </c>
      <c r="X4241" s="241">
        <f t="shared" si="809"/>
        <v>2.3564230244262998E-7</v>
      </c>
      <c r="Y4241" s="241">
        <f t="shared" si="810"/>
        <v>1.8597872401159999E-7</v>
      </c>
      <c r="Z4241" s="241">
        <f t="shared" si="811"/>
        <v>2.8126610931029998E-8</v>
      </c>
      <c r="AA4241" s="241">
        <f t="shared" si="812"/>
        <v>2.1536967500000001E-8</v>
      </c>
      <c r="AB4241" s="241">
        <v>2.8156561000000001E-8</v>
      </c>
      <c r="AC4241" s="241">
        <v>2.5088572999999999E-12</v>
      </c>
      <c r="AD4241" s="241">
        <v>7.7824027000000001E-8</v>
      </c>
      <c r="AE4241" s="241">
        <v>3.6987582999999997E-12</v>
      </c>
      <c r="AF4241" s="241">
        <v>7.9938345999999995E-8</v>
      </c>
      <c r="AG4241" s="241">
        <v>5.3582395999999998E-11</v>
      </c>
      <c r="AH4241" s="241">
        <v>1.8424731000000001E-8</v>
      </c>
      <c r="AI4241" s="241">
        <v>1.1055498999999999E-10</v>
      </c>
      <c r="AJ4241" s="241">
        <v>2.5675161E-10</v>
      </c>
      <c r="AK4241" s="241">
        <v>1.8563772999999999E-9</v>
      </c>
      <c r="AL4241" s="241">
        <v>3.4106854999999999E-11</v>
      </c>
      <c r="AM4241" s="241">
        <v>1.6683602999999999E-13</v>
      </c>
      <c r="AN4241" s="241">
        <v>4.7311497000000001E-9</v>
      </c>
      <c r="AO4241" s="241">
        <v>8.3979503999999996E-10</v>
      </c>
      <c r="AP4241" s="241">
        <v>1.8729775999999999E-9</v>
      </c>
      <c r="AQ4241" s="241">
        <v>8.0097349999999995E-10</v>
      </c>
      <c r="AR4241" s="241">
        <v>2.0735993999999999E-8</v>
      </c>
      <c r="AT4241" s="193"/>
      <c r="AU4241" s="193"/>
      <c r="AV4241" s="193"/>
      <c r="AW4241" s="193"/>
      <c r="AX4241" s="193"/>
      <c r="AY4241" s="193"/>
      <c r="AZ4241" s="193"/>
      <c r="BA4241" s="193"/>
      <c r="BB4241" s="193"/>
      <c r="BC4241" s="193"/>
      <c r="BD4241" s="193"/>
      <c r="BE4241" s="315"/>
      <c r="BF4241" s="315"/>
      <c r="BG4241" s="315"/>
      <c r="BH4241" s="315"/>
      <c r="BI4241" s="315"/>
      <c r="BJ4241" s="315"/>
      <c r="BK4241" s="315"/>
    </row>
    <row r="4242" spans="1:63" x14ac:dyDescent="0.25">
      <c r="A4242" s="9"/>
      <c r="B4242" s="9" t="s">
        <v>436</v>
      </c>
      <c r="C4242" s="77" t="s">
        <v>6587</v>
      </c>
      <c r="D4242" s="225">
        <v>2.5407816000000001E-6</v>
      </c>
      <c r="E4242" s="225">
        <v>1.4029623999999999E-6</v>
      </c>
      <c r="F4242" s="225">
        <v>3.7889529E-7</v>
      </c>
      <c r="G4242" s="225">
        <v>1.2313708E-7</v>
      </c>
      <c r="H4242" s="225">
        <v>3.2549592999999999E-9</v>
      </c>
      <c r="I4242" s="225">
        <v>2.0733307000000001E-7</v>
      </c>
      <c r="J4242" s="225">
        <v>2.7647415999999999E-7</v>
      </c>
      <c r="K4242" s="225">
        <v>3.7414201000000002E-10</v>
      </c>
      <c r="L4242" s="225">
        <v>1.4835051E-7</v>
      </c>
      <c r="M4242" s="225">
        <v>0</v>
      </c>
      <c r="N4242" s="225">
        <v>0</v>
      </c>
      <c r="O4242" s="225">
        <v>0</v>
      </c>
      <c r="P4242" s="199">
        <f t="shared" si="808"/>
        <v>1.0392314074074073E-5</v>
      </c>
      <c r="Q4242" s="233">
        <v>7.6885343000000002E-4</v>
      </c>
      <c r="R4242" s="115">
        <v>1.2791532000000001E-4</v>
      </c>
      <c r="S4242" s="115">
        <v>5.3609359999999995E-4</v>
      </c>
      <c r="T4242" s="115">
        <v>7.6124999999999996E-11</v>
      </c>
      <c r="U4242" s="115">
        <v>5.1939000000000004E-6</v>
      </c>
      <c r="V4242" s="115">
        <v>1.362534E-6</v>
      </c>
      <c r="W4242" s="115">
        <v>9.8288000000000005E-5</v>
      </c>
      <c r="X4242" s="241">
        <f t="shared" si="809"/>
        <v>1.1436365335605001E-6</v>
      </c>
      <c r="Y4242" s="241">
        <f t="shared" si="810"/>
        <v>6.1730334659800004E-7</v>
      </c>
      <c r="Z4242" s="241">
        <f t="shared" si="811"/>
        <v>2.0505489441250003E-7</v>
      </c>
      <c r="AA4242" s="241">
        <f t="shared" si="812"/>
        <v>3.2127829255000001E-7</v>
      </c>
      <c r="AB4242" s="241">
        <v>2.8796470999999998E-7</v>
      </c>
      <c r="AC4242" s="241">
        <v>5.7525081999999999E-11</v>
      </c>
      <c r="AD4242" s="241">
        <v>1.6810929999999999E-7</v>
      </c>
      <c r="AE4242" s="241">
        <v>1.8875516E-11</v>
      </c>
      <c r="AF4242" s="241">
        <v>1.435211E-7</v>
      </c>
      <c r="AG4242" s="241">
        <v>1.7631835999999999E-8</v>
      </c>
      <c r="AH4242" s="241">
        <v>1.8847184E-7</v>
      </c>
      <c r="AI4242" s="241">
        <v>6.2327914000000004E-10</v>
      </c>
      <c r="AJ4242" s="241">
        <v>1.0986532999999999E-9</v>
      </c>
      <c r="AK4242" s="241">
        <v>1.8644619999999998E-9</v>
      </c>
      <c r="AL4242" s="241">
        <v>1.0896929E-10</v>
      </c>
      <c r="AM4242" s="241">
        <v>4.0088249999999998E-13</v>
      </c>
      <c r="AN4242" s="241">
        <v>6.0756467E-9</v>
      </c>
      <c r="AO4242" s="241">
        <v>2.1512347000000001E-9</v>
      </c>
      <c r="AP4242" s="241">
        <v>4.6604084000000004E-9</v>
      </c>
      <c r="AQ4242" s="241">
        <v>8.6386255000000004E-10</v>
      </c>
      <c r="AR4242" s="241">
        <v>3.2041443000000002E-7</v>
      </c>
      <c r="AT4242" s="193"/>
      <c r="AU4242" s="193"/>
      <c r="AV4242" s="193"/>
      <c r="AW4242" s="193"/>
      <c r="AX4242" s="193"/>
      <c r="AY4242" s="193"/>
      <c r="AZ4242" s="193"/>
      <c r="BA4242" s="193"/>
      <c r="BB4242" s="193"/>
      <c r="BC4242" s="193"/>
      <c r="BD4242" s="193"/>
      <c r="BE4242" s="315"/>
      <c r="BF4242" s="315"/>
      <c r="BG4242" s="315"/>
      <c r="BH4242" s="315"/>
      <c r="BI4242" s="315"/>
      <c r="BJ4242" s="315"/>
      <c r="BK4242" s="315"/>
    </row>
    <row r="4243" spans="1:63" x14ac:dyDescent="0.25">
      <c r="A4243" s="9" t="s">
        <v>1753</v>
      </c>
      <c r="B4243" s="9" t="s">
        <v>436</v>
      </c>
      <c r="C4243" s="77" t="s">
        <v>6588</v>
      </c>
      <c r="D4243" s="225">
        <v>6.5622647000000001E-6</v>
      </c>
      <c r="E4243" s="225">
        <v>3.7038364999999999E-6</v>
      </c>
      <c r="F4243" s="225">
        <v>1.0073671E-6</v>
      </c>
      <c r="G4243" s="225">
        <v>3.2897836000000001E-7</v>
      </c>
      <c r="H4243" s="225">
        <v>8.8073971999999999E-9</v>
      </c>
      <c r="I4243" s="225">
        <v>4.9127203999999997E-7</v>
      </c>
      <c r="J4243" s="225">
        <v>5.9940592000000001E-7</v>
      </c>
      <c r="K4243" s="225">
        <v>1.0080111000000001E-9</v>
      </c>
      <c r="L4243" s="225">
        <v>4.215894E-7</v>
      </c>
      <c r="M4243" s="225">
        <v>0</v>
      </c>
      <c r="N4243" s="225">
        <v>0</v>
      </c>
      <c r="O4243" s="225">
        <v>0</v>
      </c>
      <c r="P4243" s="199">
        <f t="shared" si="808"/>
        <v>2.7435825925925922E-5</v>
      </c>
      <c r="Q4243" s="233">
        <v>2.087293E-3</v>
      </c>
      <c r="R4243" s="115">
        <v>3.3666212E-4</v>
      </c>
      <c r="S4243" s="115">
        <v>1.4030239999999999E-3</v>
      </c>
      <c r="T4243" s="115">
        <v>2.0361999999999999E-10</v>
      </c>
      <c r="U4243" s="115">
        <v>1.5395000000000001E-5</v>
      </c>
      <c r="V4243" s="115">
        <v>4.5116400000000004E-6</v>
      </c>
      <c r="W4243" s="115">
        <v>3.277E-4</v>
      </c>
      <c r="X4243" s="241">
        <f t="shared" si="809"/>
        <v>3.0033866539239E-6</v>
      </c>
      <c r="Y4243" s="241">
        <f t="shared" si="810"/>
        <v>1.6126436764029999E-6</v>
      </c>
      <c r="Z4243" s="241">
        <f t="shared" si="811"/>
        <v>5.4499061532090015E-7</v>
      </c>
      <c r="AA4243" s="241">
        <f t="shared" si="812"/>
        <v>8.4575236219999994E-7</v>
      </c>
      <c r="AB4243" s="241">
        <v>7.6017804000000001E-7</v>
      </c>
      <c r="AC4243" s="241">
        <v>1.5110545000000001E-10</v>
      </c>
      <c r="AD4243" s="241">
        <v>4.5599641000000001E-7</v>
      </c>
      <c r="AE4243" s="241">
        <v>5.0273952999999999E-11</v>
      </c>
      <c r="AF4243" s="241">
        <v>3.5012522999999998E-7</v>
      </c>
      <c r="AG4243" s="241">
        <v>4.6142616999999999E-8</v>
      </c>
      <c r="AH4243" s="241">
        <v>4.9753285000000005E-7</v>
      </c>
      <c r="AI4243" s="241">
        <v>1.6572933E-9</v>
      </c>
      <c r="AJ4243" s="241">
        <v>2.9362213E-9</v>
      </c>
      <c r="AK4243" s="241">
        <v>7.0585326999999996E-9</v>
      </c>
      <c r="AL4243" s="241">
        <v>2.9329313000000001E-10</v>
      </c>
      <c r="AM4243" s="241">
        <v>1.1867908999999999E-12</v>
      </c>
      <c r="AN4243" s="241">
        <v>1.7035485999999999E-8</v>
      </c>
      <c r="AO4243" s="241">
        <v>5.8309141000000001E-9</v>
      </c>
      <c r="AP4243" s="241">
        <v>1.2644838E-8</v>
      </c>
      <c r="AQ4243" s="241">
        <v>2.4530521999999998E-9</v>
      </c>
      <c r="AR4243" s="241">
        <v>8.4329930999999997E-7</v>
      </c>
      <c r="AT4243" s="193"/>
      <c r="AU4243" s="193"/>
      <c r="AV4243" s="193"/>
      <c r="AW4243" s="193"/>
      <c r="AX4243" s="193"/>
      <c r="AY4243" s="193"/>
      <c r="AZ4243" s="193"/>
      <c r="BA4243" s="193"/>
      <c r="BB4243" s="193"/>
      <c r="BC4243" s="193"/>
      <c r="BD4243" s="193"/>
      <c r="BE4243" s="315"/>
      <c r="BF4243" s="315"/>
      <c r="BG4243" s="315"/>
      <c r="BH4243" s="315"/>
      <c r="BI4243" s="315"/>
      <c r="BJ4243" s="315"/>
      <c r="BK4243" s="315"/>
    </row>
    <row r="4244" spans="1:63" x14ac:dyDescent="0.25">
      <c r="A4244" s="9"/>
      <c r="B4244" s="9" t="s">
        <v>436</v>
      </c>
      <c r="C4244" s="77" t="s">
        <v>6896</v>
      </c>
      <c r="D4244" s="225">
        <v>4.3654325000000002E-5</v>
      </c>
      <c r="E4244" s="225">
        <v>3.2254610000000002E-5</v>
      </c>
      <c r="F4244" s="225">
        <v>3.7788206999999998E-6</v>
      </c>
      <c r="G4244" s="225">
        <v>1.4669924999999999E-7</v>
      </c>
      <c r="H4244" s="225">
        <v>7.2756617000000003E-7</v>
      </c>
      <c r="I4244" s="225">
        <v>7.0447669999999996E-7</v>
      </c>
      <c r="J4244" s="225">
        <v>5.7019001000000004E-6</v>
      </c>
      <c r="K4244" s="225">
        <v>1.0216935000000001E-7</v>
      </c>
      <c r="L4244" s="225">
        <v>2.3808279000000001E-7</v>
      </c>
      <c r="M4244" s="225">
        <v>0</v>
      </c>
      <c r="N4244" s="225">
        <v>0</v>
      </c>
      <c r="O4244" s="225">
        <v>0</v>
      </c>
      <c r="P4244" s="199">
        <f t="shared" si="808"/>
        <v>2.3892303703703703E-4</v>
      </c>
      <c r="Q4244" s="233">
        <v>3.7374667999999999E-3</v>
      </c>
      <c r="R4244" s="115">
        <v>3.4296283999999998E-3</v>
      </c>
      <c r="S4244" s="115">
        <v>5.8178399999999998E-5</v>
      </c>
      <c r="T4244" s="115">
        <v>4.4984999999999997E-9</v>
      </c>
      <c r="U4244" s="115">
        <v>2.4107999999999999E-4</v>
      </c>
      <c r="V4244" s="115">
        <v>9.04846E-7</v>
      </c>
      <c r="W4244" s="115">
        <v>7.6706999999999993E-6</v>
      </c>
      <c r="X4244" s="241">
        <f t="shared" si="809"/>
        <v>2.1159768015050609E-5</v>
      </c>
      <c r="Y4244" s="241">
        <f t="shared" si="810"/>
        <v>7.6164479827799998E-6</v>
      </c>
      <c r="Z4244" s="241">
        <f t="shared" si="811"/>
        <v>4.9697387279706104E-6</v>
      </c>
      <c r="AA4244" s="241">
        <f t="shared" si="812"/>
        <v>8.5735813042999999E-6</v>
      </c>
      <c r="AB4244" s="241">
        <v>6.6218488999999998E-6</v>
      </c>
      <c r="AC4244" s="241">
        <v>1.734526E-9</v>
      </c>
      <c r="AD4244" s="241">
        <v>1.6492447000000001E-7</v>
      </c>
      <c r="AE4244" s="241">
        <v>4.7448028000000001E-10</v>
      </c>
      <c r="AF4244" s="241">
        <v>8.2564712000000002E-7</v>
      </c>
      <c r="AG4244" s="241">
        <v>1.8184864999999999E-9</v>
      </c>
      <c r="AH4244" s="241">
        <v>4.3341005000000003E-6</v>
      </c>
      <c r="AI4244" s="241">
        <v>6.3905007999999996E-9</v>
      </c>
      <c r="AJ4244" s="241">
        <v>7.7451912000000004E-10</v>
      </c>
      <c r="AK4244" s="241">
        <v>2.1105387E-8</v>
      </c>
      <c r="AL4244" s="241">
        <v>1.6653132E-10</v>
      </c>
      <c r="AM4244" s="241">
        <v>5.2673061000000005E-13</v>
      </c>
      <c r="AN4244" s="241">
        <v>2.8136488999999998E-7</v>
      </c>
      <c r="AO4244" s="241">
        <v>1.9837433E-8</v>
      </c>
      <c r="AP4244" s="241">
        <v>3.0599844000000002E-7</v>
      </c>
      <c r="AQ4244" s="241">
        <v>5.598043E-10</v>
      </c>
      <c r="AR4244" s="241">
        <v>8.5730214999999996E-6</v>
      </c>
      <c r="AT4244" s="193"/>
      <c r="AU4244" s="193"/>
      <c r="AV4244" s="193"/>
      <c r="AW4244" s="193"/>
      <c r="AX4244" s="193"/>
      <c r="AY4244" s="193"/>
      <c r="AZ4244" s="193"/>
      <c r="BA4244" s="193"/>
      <c r="BB4244" s="193"/>
      <c r="BC4244" s="193"/>
      <c r="BD4244" s="193"/>
      <c r="BE4244" s="315"/>
      <c r="BF4244" s="315"/>
      <c r="BG4244" s="315"/>
      <c r="BH4244" s="315"/>
      <c r="BI4244" s="315"/>
      <c r="BJ4244" s="315"/>
      <c r="BK4244" s="315"/>
    </row>
    <row r="4245" spans="1:63" x14ac:dyDescent="0.25">
      <c r="A4245" s="9"/>
      <c r="B4245" s="9" t="s">
        <v>436</v>
      </c>
      <c r="C4245" s="77" t="s">
        <v>6895</v>
      </c>
      <c r="D4245" s="225">
        <v>2.9495732E-5</v>
      </c>
      <c r="E4245" s="225">
        <v>2.0221807999999999E-5</v>
      </c>
      <c r="F4245" s="225">
        <v>3.2808819000000002E-6</v>
      </c>
      <c r="G4245" s="225">
        <v>2.0735110999999999E-7</v>
      </c>
      <c r="H4245" s="225">
        <v>1.6096613999999999E-7</v>
      </c>
      <c r="I4245" s="225">
        <v>4.5109823999999998E-7</v>
      </c>
      <c r="J4245" s="225">
        <v>3.9964110999999996E-6</v>
      </c>
      <c r="K4245" s="225">
        <v>4.0251170999999998E-9</v>
      </c>
      <c r="L4245" s="225">
        <v>1.1731907E-6</v>
      </c>
      <c r="M4245" s="225">
        <v>0</v>
      </c>
      <c r="N4245" s="225">
        <v>0</v>
      </c>
      <c r="O4245" s="225">
        <v>0</v>
      </c>
      <c r="P4245" s="199">
        <f t="shared" si="808"/>
        <v>1.4979117037037035E-4</v>
      </c>
      <c r="Q4245" s="233">
        <v>1.2954457999999999E-3</v>
      </c>
      <c r="R4245" s="115">
        <v>5.9200113999999997E-4</v>
      </c>
      <c r="S4245" s="115">
        <v>5.8284799999999996E-4</v>
      </c>
      <c r="T4245" s="115">
        <v>1.4717E-9</v>
      </c>
      <c r="U4245" s="115">
        <v>1.0285000000000001E-5</v>
      </c>
      <c r="V4245" s="115">
        <v>1.8102400000000001E-6</v>
      </c>
      <c r="W4245" s="115">
        <v>1.0849999999999999E-4</v>
      </c>
      <c r="X4245" s="241">
        <f t="shared" si="809"/>
        <v>8.8511432600696503E-6</v>
      </c>
      <c r="Y4245" s="241">
        <f t="shared" si="810"/>
        <v>4.7305301372500003E-6</v>
      </c>
      <c r="Z4245" s="241">
        <f t="shared" si="811"/>
        <v>2.6332300986196501E-6</v>
      </c>
      <c r="AA4245" s="241">
        <f t="shared" si="812"/>
        <v>1.4873830241999999E-6</v>
      </c>
      <c r="AB4245" s="241">
        <v>3.8431377999999996E-6</v>
      </c>
      <c r="AC4245" s="241">
        <v>2.5420650000000002E-10</v>
      </c>
      <c r="AD4245" s="241">
        <v>3.1833036999999998E-7</v>
      </c>
      <c r="AE4245" s="241">
        <v>1.5363475000000001E-10</v>
      </c>
      <c r="AF4245" s="241">
        <v>5.4951003999999999E-7</v>
      </c>
      <c r="AG4245" s="241">
        <v>1.9144086E-8</v>
      </c>
      <c r="AH4245" s="241">
        <v>2.5085248999999999E-6</v>
      </c>
      <c r="AI4245" s="241">
        <v>4.9308882000000004E-9</v>
      </c>
      <c r="AJ4245" s="241">
        <v>1.8045324999999999E-9</v>
      </c>
      <c r="AK4245" s="241">
        <v>5.5672355000000001E-9</v>
      </c>
      <c r="AL4245" s="241">
        <v>2.4597937E-10</v>
      </c>
      <c r="AM4245" s="241">
        <v>8.2104965000000002E-13</v>
      </c>
      <c r="AN4245" s="241">
        <v>3.3433428000000003E-8</v>
      </c>
      <c r="AO4245" s="241">
        <v>2.5461537000000001E-8</v>
      </c>
      <c r="AP4245" s="241">
        <v>5.3260777000000001E-8</v>
      </c>
      <c r="AQ4245" s="241">
        <v>3.0304242000000001E-9</v>
      </c>
      <c r="AR4245" s="241">
        <v>1.4843525999999999E-6</v>
      </c>
      <c r="AT4245" s="193"/>
      <c r="AU4245" s="193"/>
      <c r="AV4245" s="193"/>
      <c r="AW4245" s="193"/>
      <c r="AX4245" s="193"/>
      <c r="AY4245" s="193"/>
      <c r="AZ4245" s="193"/>
      <c r="BA4245" s="193"/>
      <c r="BB4245" s="193"/>
      <c r="BC4245" s="193"/>
      <c r="BD4245" s="193"/>
      <c r="BE4245" s="315"/>
      <c r="BF4245" s="315"/>
      <c r="BG4245" s="315"/>
      <c r="BH4245" s="315"/>
      <c r="BI4245" s="315"/>
      <c r="BJ4245" s="315"/>
      <c r="BK4245" s="315"/>
    </row>
    <row r="4246" spans="1:63" x14ac:dyDescent="0.25">
      <c r="A4246" s="9"/>
      <c r="B4246" s="9" t="s">
        <v>436</v>
      </c>
      <c r="C4246" s="77" t="s">
        <v>6894</v>
      </c>
      <c r="D4246" s="225">
        <v>1.5080819999999999E-5</v>
      </c>
      <c r="E4246" s="225">
        <v>5.3793423E-6</v>
      </c>
      <c r="F4246" s="225">
        <v>2.5468368999999999E-6</v>
      </c>
      <c r="G4246" s="225">
        <v>2.6830174E-7</v>
      </c>
      <c r="H4246" s="225">
        <v>4.8885935000000002E-7</v>
      </c>
      <c r="I4246" s="225">
        <v>6.7531679000000004E-7</v>
      </c>
      <c r="J4246" s="225">
        <v>4.1355784000000003E-6</v>
      </c>
      <c r="K4246" s="225">
        <v>3.6313623000000001E-9</v>
      </c>
      <c r="L4246" s="225">
        <v>1.5829528E-6</v>
      </c>
      <c r="M4246" s="225">
        <v>0</v>
      </c>
      <c r="N4246" s="225">
        <v>0</v>
      </c>
      <c r="O4246" s="225">
        <v>0</v>
      </c>
      <c r="P4246" s="199">
        <f t="shared" si="808"/>
        <v>3.9846979999999998E-5</v>
      </c>
      <c r="Q4246" s="233">
        <v>9.3581806999999996E-3</v>
      </c>
      <c r="R4246" s="115">
        <v>5.5413651000000002E-4</v>
      </c>
      <c r="S4246" s="115">
        <v>5.0406720000000004E-4</v>
      </c>
      <c r="T4246" s="115">
        <v>1.0323E-9</v>
      </c>
      <c r="U4246" s="115">
        <v>8.2022999999999992E-3</v>
      </c>
      <c r="V4246" s="115">
        <v>2.0329410000000001E-6</v>
      </c>
      <c r="W4246" s="115">
        <v>9.5643000000000006E-5</v>
      </c>
      <c r="X4246" s="241">
        <f t="shared" si="809"/>
        <v>1.2719383336668099E-5</v>
      </c>
      <c r="Y4246" s="241">
        <f t="shared" si="810"/>
        <v>2.8203460130400001E-6</v>
      </c>
      <c r="Z4246" s="241">
        <f t="shared" si="811"/>
        <v>8.5103746449281006E-6</v>
      </c>
      <c r="AA4246" s="241">
        <f t="shared" si="812"/>
        <v>1.3886626787E-6</v>
      </c>
      <c r="AB4246" s="241">
        <v>1.1041153E-6</v>
      </c>
      <c r="AC4246" s="241">
        <v>2.4912738000000001E-10</v>
      </c>
      <c r="AD4246" s="241">
        <v>9.8066878000000003E-7</v>
      </c>
      <c r="AE4246" s="241">
        <v>3.9612265999999998E-10</v>
      </c>
      <c r="AF4246" s="241">
        <v>7.1839170000000004E-7</v>
      </c>
      <c r="AG4246" s="241">
        <v>1.6524982999999999E-8</v>
      </c>
      <c r="AH4246" s="241">
        <v>7.2264223999999999E-7</v>
      </c>
      <c r="AI4246" s="241">
        <v>3.9113845999999996E-9</v>
      </c>
      <c r="AJ4246" s="241">
        <v>1.9962487E-9</v>
      </c>
      <c r="AK4246" s="241">
        <v>6.8190572999999998E-9</v>
      </c>
      <c r="AL4246" s="241">
        <v>5.4204336E-10</v>
      </c>
      <c r="AM4246" s="241">
        <v>1.4109680999999999E-12</v>
      </c>
      <c r="AN4246" s="241">
        <v>7.4717753E-6</v>
      </c>
      <c r="AO4246" s="241">
        <v>1.6314315999999999E-7</v>
      </c>
      <c r="AP4246" s="241">
        <v>1.3954380000000001E-7</v>
      </c>
      <c r="AQ4246" s="241">
        <v>2.2446787000000002E-9</v>
      </c>
      <c r="AR4246" s="241">
        <v>1.386418E-6</v>
      </c>
      <c r="AT4246" s="193"/>
      <c r="AU4246" s="193"/>
      <c r="AV4246" s="193"/>
      <c r="AW4246" s="193"/>
      <c r="AX4246" s="193"/>
      <c r="AY4246" s="193"/>
      <c r="AZ4246" s="193"/>
      <c r="BA4246" s="193"/>
      <c r="BB4246" s="193"/>
      <c r="BC4246" s="193"/>
      <c r="BD4246" s="193"/>
      <c r="BE4246" s="315"/>
      <c r="BF4246" s="315"/>
      <c r="BG4246" s="315"/>
      <c r="BH4246" s="315"/>
      <c r="BI4246" s="315"/>
      <c r="BJ4246" s="315"/>
      <c r="BK4246" s="315"/>
    </row>
    <row r="4247" spans="1:63" x14ac:dyDescent="0.25">
      <c r="A4247" s="9"/>
      <c r="B4247" s="9" t="s">
        <v>436</v>
      </c>
      <c r="C4247" s="77" t="s">
        <v>6893</v>
      </c>
      <c r="D4247" s="225">
        <v>3.4703621000000002E-5</v>
      </c>
      <c r="E4247" s="225">
        <v>2.8465918000000001E-5</v>
      </c>
      <c r="F4247" s="225">
        <v>1.7422516E-6</v>
      </c>
      <c r="G4247" s="225">
        <v>3.1675519000000001E-8</v>
      </c>
      <c r="H4247" s="225">
        <v>1.7777431E-7</v>
      </c>
      <c r="I4247" s="225">
        <v>2.7542433999999998E-7</v>
      </c>
      <c r="J4247" s="225">
        <v>3.8789560000000001E-6</v>
      </c>
      <c r="K4247" s="225">
        <v>1.9569684000000001E-8</v>
      </c>
      <c r="L4247" s="225">
        <v>1.1205157E-7</v>
      </c>
      <c r="M4247" s="225">
        <v>0</v>
      </c>
      <c r="N4247" s="225">
        <v>0</v>
      </c>
      <c r="O4247" s="225">
        <v>0</v>
      </c>
      <c r="P4247" s="199">
        <f t="shared" si="808"/>
        <v>2.1085865185185184E-4</v>
      </c>
      <c r="Q4247" s="233">
        <v>3.7997139E-3</v>
      </c>
      <c r="R4247" s="115">
        <v>3.6678825000000001E-3</v>
      </c>
      <c r="S4247" s="115">
        <v>1.070272E-4</v>
      </c>
      <c r="T4247" s="115">
        <v>3.7330000000000002E-9</v>
      </c>
      <c r="U4247" s="115">
        <v>1.5616E-6</v>
      </c>
      <c r="V4247" s="115">
        <v>3.8684300000000002E-7</v>
      </c>
      <c r="W4247" s="115">
        <v>2.2852000000000001E-5</v>
      </c>
      <c r="X4247" s="241">
        <f t="shared" si="809"/>
        <v>1.943718356423829E-5</v>
      </c>
      <c r="Y4247" s="241">
        <f t="shared" si="810"/>
        <v>6.2899077466399999E-6</v>
      </c>
      <c r="Z4247" s="241">
        <f t="shared" si="811"/>
        <v>3.9404789616782905E-6</v>
      </c>
      <c r="AA4247" s="241">
        <f t="shared" si="812"/>
        <v>9.2067968559200004E-6</v>
      </c>
      <c r="AB4247" s="241">
        <v>5.8449696999999997E-6</v>
      </c>
      <c r="AC4247" s="241">
        <v>1.8021599999999999E-9</v>
      </c>
      <c r="AD4247" s="241">
        <v>4.4876052000000001E-8</v>
      </c>
      <c r="AE4247" s="241">
        <v>1.6722714E-10</v>
      </c>
      <c r="AF4247" s="241">
        <v>3.9458046999999999E-7</v>
      </c>
      <c r="AG4247" s="241">
        <v>3.5121374999999999E-9</v>
      </c>
      <c r="AH4247" s="241">
        <v>3.8254390999999998E-6</v>
      </c>
      <c r="AI4247" s="241">
        <v>3.0756049999999999E-9</v>
      </c>
      <c r="AJ4247" s="241">
        <v>2.6887155999999999E-10</v>
      </c>
      <c r="AK4247" s="241">
        <v>5.5092942000000002E-9</v>
      </c>
      <c r="AL4247" s="241">
        <v>4.2327069999999999E-11</v>
      </c>
      <c r="AM4247" s="241">
        <v>2.5434829000000001E-13</v>
      </c>
      <c r="AN4247" s="241">
        <v>2.7217208999999999E-9</v>
      </c>
      <c r="AO4247" s="241">
        <v>5.5215565999999999E-9</v>
      </c>
      <c r="AP4247" s="241">
        <v>9.7900232000000004E-8</v>
      </c>
      <c r="AQ4247" s="241">
        <v>3.5205591999999999E-10</v>
      </c>
      <c r="AR4247" s="241">
        <v>9.2064448000000004E-6</v>
      </c>
      <c r="AT4247" s="193"/>
      <c r="AU4247" s="193"/>
      <c r="AV4247" s="193"/>
      <c r="AW4247" s="193"/>
      <c r="AX4247" s="193"/>
      <c r="AY4247" s="193"/>
      <c r="AZ4247" s="193"/>
      <c r="BA4247" s="193"/>
      <c r="BB4247" s="193"/>
      <c r="BC4247" s="193"/>
      <c r="BD4247" s="193"/>
      <c r="BE4247" s="315"/>
      <c r="BF4247" s="315"/>
      <c r="BG4247" s="315"/>
      <c r="BH4247" s="315"/>
      <c r="BI4247" s="315"/>
      <c r="BJ4247" s="315"/>
      <c r="BK4247" s="315"/>
    </row>
    <row r="4248" spans="1:63" x14ac:dyDescent="0.25">
      <c r="A4248" s="9"/>
      <c r="B4248" s="9" t="s">
        <v>436</v>
      </c>
      <c r="C4248" s="77" t="s">
        <v>5104</v>
      </c>
      <c r="D4248" s="225">
        <v>3.8369728999999999E-5</v>
      </c>
      <c r="E4248" s="225">
        <v>3.0961085000000003E-5</v>
      </c>
      <c r="F4248" s="225">
        <v>4.1157241999999999E-6</v>
      </c>
      <c r="G4248" s="225">
        <v>2.6664467000000001E-7</v>
      </c>
      <c r="H4248" s="225">
        <v>3.4682310999999998E-7</v>
      </c>
      <c r="I4248" s="225">
        <v>6.3925303000000004E-7</v>
      </c>
      <c r="J4248" s="225">
        <v>1.6367744E-6</v>
      </c>
      <c r="K4248" s="225">
        <v>9.5756766E-8</v>
      </c>
      <c r="L4248" s="225">
        <v>3.0766835999999998E-7</v>
      </c>
      <c r="M4248" s="225">
        <v>0</v>
      </c>
      <c r="N4248" s="225">
        <v>0</v>
      </c>
      <c r="O4248" s="225">
        <v>0</v>
      </c>
      <c r="P4248" s="199">
        <f t="shared" si="808"/>
        <v>2.2934137037037037E-4</v>
      </c>
      <c r="Q4248" s="233">
        <v>3.5792846000000001E-3</v>
      </c>
      <c r="R4248" s="115">
        <v>3.3006174999999998E-3</v>
      </c>
      <c r="S4248" s="115">
        <v>6.5184000000000005E-5</v>
      </c>
      <c r="T4248" s="115">
        <v>7.9080000000000004E-9</v>
      </c>
      <c r="U4248" s="115">
        <v>2.0265999999999999E-4</v>
      </c>
      <c r="V4248" s="115">
        <v>1.037078E-6</v>
      </c>
      <c r="W4248" s="115">
        <v>9.7782000000000007E-6</v>
      </c>
      <c r="X4248" s="241">
        <f t="shared" si="809"/>
        <v>2.2046242248902621E-5</v>
      </c>
      <c r="Y4248" s="241">
        <f t="shared" si="810"/>
        <v>7.3692985191299994E-6</v>
      </c>
      <c r="Z4248" s="241">
        <f t="shared" si="811"/>
        <v>6.4253557668126216E-6</v>
      </c>
      <c r="AA4248" s="241">
        <f t="shared" si="812"/>
        <v>8.2515879629599993E-6</v>
      </c>
      <c r="AB4248" s="241">
        <v>6.3572126999999998E-6</v>
      </c>
      <c r="AC4248" s="241">
        <v>1.4635501E-9</v>
      </c>
      <c r="AD4248" s="241">
        <v>1.6531979000000001E-7</v>
      </c>
      <c r="AE4248" s="241">
        <v>3.5206402999999998E-10</v>
      </c>
      <c r="AF4248" s="241">
        <v>8.4288851999999998E-7</v>
      </c>
      <c r="AG4248" s="241">
        <v>2.0618950000000001E-9</v>
      </c>
      <c r="AH4248" s="241">
        <v>4.1608998000000004E-6</v>
      </c>
      <c r="AI4248" s="241">
        <v>7.1603672999999997E-9</v>
      </c>
      <c r="AJ4248" s="241">
        <v>1.2012250000000001E-9</v>
      </c>
      <c r="AK4248" s="241">
        <v>4.2405692999999998E-7</v>
      </c>
      <c r="AL4248" s="241">
        <v>3.7778932000000002E-10</v>
      </c>
      <c r="AM4248" s="241">
        <v>6.1419261999999999E-13</v>
      </c>
      <c r="AN4248" s="241">
        <v>1.4537878E-6</v>
      </c>
      <c r="AO4248" s="241">
        <v>2.6125851000000001E-8</v>
      </c>
      <c r="AP4248" s="241">
        <v>3.5174539000000002E-7</v>
      </c>
      <c r="AQ4248" s="241">
        <v>7.1406295999999996E-10</v>
      </c>
      <c r="AR4248" s="241">
        <v>8.2508738999999998E-6</v>
      </c>
      <c r="AT4248" s="193"/>
      <c r="AU4248" s="193"/>
      <c r="AV4248" s="193"/>
      <c r="AW4248" s="193"/>
      <c r="AX4248" s="193"/>
      <c r="AY4248" s="193"/>
      <c r="AZ4248" s="193"/>
      <c r="BA4248" s="193"/>
      <c r="BB4248" s="193"/>
      <c r="BC4248" s="193"/>
      <c r="BD4248" s="193"/>
      <c r="BE4248" s="315"/>
      <c r="BF4248" s="315"/>
      <c r="BG4248" s="315"/>
      <c r="BH4248" s="315"/>
      <c r="BI4248" s="315"/>
      <c r="BJ4248" s="315"/>
      <c r="BK4248" s="315"/>
    </row>
    <row r="4249" spans="1:63" x14ac:dyDescent="0.25">
      <c r="A4249" s="9"/>
      <c r="B4249" s="9" t="s">
        <v>436</v>
      </c>
      <c r="C4249" s="77" t="s">
        <v>2676</v>
      </c>
      <c r="D4249" s="225">
        <v>3.7638870999999997E-5</v>
      </c>
      <c r="E4249" s="225">
        <v>3.1045588E-5</v>
      </c>
      <c r="F4249" s="225">
        <v>3.9114605E-6</v>
      </c>
      <c r="G4249" s="225">
        <v>1.8312097000000001E-7</v>
      </c>
      <c r="H4249" s="225">
        <v>3.3593570999999998E-7</v>
      </c>
      <c r="I4249" s="225">
        <v>6.0434158000000004E-7</v>
      </c>
      <c r="J4249" s="225">
        <v>1.2249860999999999E-6</v>
      </c>
      <c r="K4249" s="225">
        <v>9.8947124999999996E-8</v>
      </c>
      <c r="L4249" s="225">
        <v>2.3449106000000001E-7</v>
      </c>
      <c r="M4249" s="225">
        <v>0</v>
      </c>
      <c r="N4249" s="225">
        <v>0</v>
      </c>
      <c r="O4249" s="225">
        <v>0</v>
      </c>
      <c r="P4249" s="199">
        <f t="shared" si="808"/>
        <v>2.299673185185185E-4</v>
      </c>
      <c r="Q4249" s="233">
        <v>3.4640514999999998E-3</v>
      </c>
      <c r="R4249" s="115">
        <v>3.3408535000000001E-3</v>
      </c>
      <c r="S4249" s="115">
        <v>5.8928799999999997E-5</v>
      </c>
      <c r="T4249" s="115">
        <v>4.9844000000000003E-9</v>
      </c>
      <c r="U4249" s="115">
        <v>5.4694000000000002E-5</v>
      </c>
      <c r="V4249" s="115">
        <v>9.5506099999999995E-7</v>
      </c>
      <c r="W4249" s="115">
        <v>8.6150999999999999E-6</v>
      </c>
      <c r="X4249" s="241">
        <f t="shared" si="809"/>
        <v>2.0727243788371601E-5</v>
      </c>
      <c r="Y4249" s="241">
        <f t="shared" si="810"/>
        <v>7.3166094946199996E-6</v>
      </c>
      <c r="Z4249" s="241">
        <f t="shared" si="811"/>
        <v>5.0592758594416004E-6</v>
      </c>
      <c r="AA4249" s="241">
        <f t="shared" si="812"/>
        <v>8.3513584343100005E-6</v>
      </c>
      <c r="AB4249" s="241">
        <v>6.3746441000000002E-6</v>
      </c>
      <c r="AC4249" s="241">
        <v>1.4743102999999999E-9</v>
      </c>
      <c r="AD4249" s="241">
        <v>1.3631572999999999E-7</v>
      </c>
      <c r="AE4249" s="241">
        <v>3.3905922000000001E-10</v>
      </c>
      <c r="AF4249" s="241">
        <v>8.0198127000000004E-7</v>
      </c>
      <c r="AG4249" s="241">
        <v>1.8550251E-9</v>
      </c>
      <c r="AH4249" s="241">
        <v>4.1723570999999999E-6</v>
      </c>
      <c r="AI4249" s="241">
        <v>6.7462880999999997E-9</v>
      </c>
      <c r="AJ4249" s="241">
        <v>8.3409895000000002E-10</v>
      </c>
      <c r="AK4249" s="241">
        <v>1.1638086E-7</v>
      </c>
      <c r="AL4249" s="241">
        <v>1.9362689000000001E-10</v>
      </c>
      <c r="AM4249" s="241">
        <v>5.4350159999999997E-13</v>
      </c>
      <c r="AN4249" s="241">
        <v>3.8421540000000002E-7</v>
      </c>
      <c r="AO4249" s="241">
        <v>2.0604441999999999E-8</v>
      </c>
      <c r="AP4249" s="241">
        <v>3.5794349999999998E-7</v>
      </c>
      <c r="AQ4249" s="241">
        <v>5.5053431000000003E-10</v>
      </c>
      <c r="AR4249" s="241">
        <v>8.3508079E-6</v>
      </c>
      <c r="AT4249" s="193"/>
      <c r="AU4249" s="193"/>
      <c r="AV4249" s="193"/>
      <c r="AW4249" s="193"/>
      <c r="AX4249" s="193"/>
      <c r="AY4249" s="193"/>
      <c r="AZ4249" s="193"/>
      <c r="BA4249" s="193"/>
      <c r="BB4249" s="193"/>
      <c r="BC4249" s="193"/>
      <c r="BD4249" s="193"/>
      <c r="BE4249" s="315"/>
      <c r="BF4249" s="315"/>
      <c r="BG4249" s="315"/>
      <c r="BH4249" s="315"/>
      <c r="BI4249" s="315"/>
      <c r="BJ4249" s="315"/>
      <c r="BK4249" s="315"/>
    </row>
    <row r="4250" spans="1:63" x14ac:dyDescent="0.25">
      <c r="A4250" s="9"/>
      <c r="B4250" s="9" t="s">
        <v>436</v>
      </c>
      <c r="C4250" s="77" t="s">
        <v>1419</v>
      </c>
      <c r="D4250" s="225">
        <v>3.8377617000000003E-5</v>
      </c>
      <c r="E4250" s="225">
        <v>3.2197133999999997E-5</v>
      </c>
      <c r="F4250" s="225">
        <v>3.6622501999999998E-6</v>
      </c>
      <c r="G4250" s="225">
        <v>1.3486049000000001E-7</v>
      </c>
      <c r="H4250" s="225">
        <v>4.0241140000000001E-7</v>
      </c>
      <c r="I4250" s="225">
        <v>5.8323840999999998E-7</v>
      </c>
      <c r="J4250" s="225">
        <v>1.07825E-6</v>
      </c>
      <c r="K4250" s="225">
        <v>1.0264552999999999E-7</v>
      </c>
      <c r="L4250" s="225">
        <v>2.1682675000000001E-7</v>
      </c>
      <c r="M4250" s="225">
        <v>0</v>
      </c>
      <c r="N4250" s="225">
        <v>0</v>
      </c>
      <c r="O4250" s="225">
        <v>0</v>
      </c>
      <c r="P4250" s="199">
        <f t="shared" si="808"/>
        <v>2.3849728888888886E-4</v>
      </c>
      <c r="Q4250" s="233">
        <v>3.5036126999999999E-3</v>
      </c>
      <c r="R4250" s="115">
        <v>3.4369199E-3</v>
      </c>
      <c r="S4250" s="115">
        <v>5.6391999999999998E-5</v>
      </c>
      <c r="T4250" s="115">
        <v>3.8140000000000003E-9</v>
      </c>
      <c r="U4250" s="115">
        <v>2.1571999999999999E-6</v>
      </c>
      <c r="V4250" s="115">
        <v>8.8327699999999998E-7</v>
      </c>
      <c r="W4250" s="115">
        <v>7.2564999999999999E-6</v>
      </c>
      <c r="X4250" s="241">
        <f t="shared" si="809"/>
        <v>2.0774063080951718E-5</v>
      </c>
      <c r="Y4250" s="241">
        <f t="shared" si="810"/>
        <v>7.5130097503800001E-6</v>
      </c>
      <c r="Z4250" s="241">
        <f t="shared" si="811"/>
        <v>4.6693359828517194E-6</v>
      </c>
      <c r="AA4250" s="241">
        <f t="shared" si="812"/>
        <v>8.5917173477200006E-6</v>
      </c>
      <c r="AB4250" s="241">
        <v>6.6111165000000002E-6</v>
      </c>
      <c r="AC4250" s="241">
        <v>1.7363964E-9</v>
      </c>
      <c r="AD4250" s="241">
        <v>1.2189355E-7</v>
      </c>
      <c r="AE4250" s="241">
        <v>4.1687577999999998E-10</v>
      </c>
      <c r="AF4250" s="241">
        <v>7.7608610999999998E-7</v>
      </c>
      <c r="AG4250" s="241">
        <v>1.7603182E-9</v>
      </c>
      <c r="AH4250" s="241">
        <v>4.3271025999999997E-6</v>
      </c>
      <c r="AI4250" s="241">
        <v>6.2443393000000002E-9</v>
      </c>
      <c r="AJ4250" s="241">
        <v>6.7977880999999998E-10</v>
      </c>
      <c r="AK4250" s="241">
        <v>6.6019516999999996E-9</v>
      </c>
      <c r="AL4250" s="241">
        <v>1.2764308000000001E-10</v>
      </c>
      <c r="AM4250" s="241">
        <v>4.8516171999999997E-13</v>
      </c>
      <c r="AN4250" s="241">
        <v>4.5470268000000004E-9</v>
      </c>
      <c r="AO4250" s="241">
        <v>1.8552867999999998E-8</v>
      </c>
      <c r="AP4250" s="241">
        <v>3.0547929000000002E-7</v>
      </c>
      <c r="AQ4250" s="241">
        <v>5.1224772000000004E-10</v>
      </c>
      <c r="AR4250" s="241">
        <v>8.5912051000000003E-6</v>
      </c>
      <c r="AT4250" s="193"/>
      <c r="AU4250" s="193"/>
      <c r="AV4250" s="193"/>
      <c r="AW4250" s="193"/>
      <c r="AX4250" s="193"/>
      <c r="AY4250" s="193"/>
      <c r="AZ4250" s="193"/>
      <c r="BA4250" s="193"/>
      <c r="BB4250" s="193"/>
      <c r="BC4250" s="193"/>
      <c r="BD4250" s="193"/>
      <c r="BE4250" s="315"/>
      <c r="BF4250" s="315"/>
      <c r="BG4250" s="315"/>
      <c r="BH4250" s="315"/>
      <c r="BI4250" s="315"/>
      <c r="BJ4250" s="315"/>
      <c r="BK4250" s="315"/>
    </row>
    <row r="4251" spans="1:63" x14ac:dyDescent="0.25">
      <c r="A4251" s="9"/>
      <c r="B4251" s="9" t="s">
        <v>436</v>
      </c>
      <c r="C4251" s="77" t="s">
        <v>2677</v>
      </c>
      <c r="D4251" s="225">
        <v>3.7344078E-5</v>
      </c>
      <c r="E4251" s="225">
        <v>3.1459564999999997E-5</v>
      </c>
      <c r="F4251" s="225">
        <v>3.4672650999999999E-6</v>
      </c>
      <c r="G4251" s="225">
        <v>1.3179495E-7</v>
      </c>
      <c r="H4251" s="225">
        <v>3.3274762000000001E-7</v>
      </c>
      <c r="I4251" s="225">
        <v>5.7527338000000002E-7</v>
      </c>
      <c r="J4251" s="225">
        <v>1.0652187000000001E-6</v>
      </c>
      <c r="K4251" s="225">
        <v>1.0031480999999999E-7</v>
      </c>
      <c r="L4251" s="225">
        <v>2.1189794E-7</v>
      </c>
      <c r="M4251" s="225">
        <v>0</v>
      </c>
      <c r="N4251" s="225">
        <v>0</v>
      </c>
      <c r="O4251" s="225">
        <v>0</v>
      </c>
      <c r="P4251" s="199">
        <f t="shared" si="808"/>
        <v>2.3303381481481477E-4</v>
      </c>
      <c r="Q4251" s="233">
        <v>3.4240009999999999E-3</v>
      </c>
      <c r="R4251" s="115">
        <v>3.3588251999999998E-3</v>
      </c>
      <c r="S4251" s="115">
        <v>5.510904E-5</v>
      </c>
      <c r="T4251" s="115">
        <v>3.7272999999999997E-9</v>
      </c>
      <c r="U4251" s="115">
        <v>2.1082E-6</v>
      </c>
      <c r="V4251" s="115">
        <v>8.6320700000000003E-7</v>
      </c>
      <c r="W4251" s="115">
        <v>7.0916E-6</v>
      </c>
      <c r="X4251" s="241">
        <f t="shared" si="809"/>
        <v>2.0281982527273941E-5</v>
      </c>
      <c r="Y4251" s="241">
        <f t="shared" si="810"/>
        <v>7.3232075754400011E-6</v>
      </c>
      <c r="Z4251" s="241">
        <f t="shared" si="811"/>
        <v>4.5622809432739401E-6</v>
      </c>
      <c r="AA4251" s="241">
        <f t="shared" si="812"/>
        <v>8.39649400856E-6</v>
      </c>
      <c r="AB4251" s="241">
        <v>6.4596746000000004E-6</v>
      </c>
      <c r="AC4251" s="241">
        <v>1.6969373999999999E-9</v>
      </c>
      <c r="AD4251" s="241">
        <v>1.1921687000000001E-7</v>
      </c>
      <c r="AE4251" s="241">
        <v>3.6858613999999999E-10</v>
      </c>
      <c r="AF4251" s="241">
        <v>7.4053029000000002E-7</v>
      </c>
      <c r="AG4251" s="241">
        <v>1.7202919E-9</v>
      </c>
      <c r="AH4251" s="241">
        <v>4.2279866999999996E-6</v>
      </c>
      <c r="AI4251" s="241">
        <v>5.9141860999999998E-9</v>
      </c>
      <c r="AJ4251" s="241">
        <v>6.6431550000000005E-10</v>
      </c>
      <c r="AK4251" s="241">
        <v>6.4783803999999998E-9</v>
      </c>
      <c r="AL4251" s="241">
        <v>1.2477596999999999E-10</v>
      </c>
      <c r="AM4251" s="241">
        <v>4.7490394E-13</v>
      </c>
      <c r="AN4251" s="241">
        <v>4.4436183999999999E-9</v>
      </c>
      <c r="AO4251" s="241">
        <v>1.8131692000000001E-8</v>
      </c>
      <c r="AP4251" s="241">
        <v>2.9853680000000001E-7</v>
      </c>
      <c r="AQ4251" s="241">
        <v>5.0060855999999999E-10</v>
      </c>
      <c r="AR4251" s="241">
        <v>8.3959933999999995E-6</v>
      </c>
      <c r="AT4251" s="193"/>
      <c r="AU4251" s="193"/>
      <c r="AV4251" s="193"/>
      <c r="AW4251" s="193"/>
      <c r="AX4251" s="193"/>
      <c r="AY4251" s="193"/>
      <c r="AZ4251" s="193"/>
      <c r="BA4251" s="193"/>
      <c r="BB4251" s="193"/>
      <c r="BC4251" s="193"/>
      <c r="BD4251" s="193"/>
      <c r="BE4251" s="315"/>
      <c r="BF4251" s="315"/>
      <c r="BG4251" s="315"/>
      <c r="BH4251" s="315"/>
      <c r="BI4251" s="315"/>
      <c r="BJ4251" s="315"/>
      <c r="BK4251" s="315"/>
    </row>
    <row r="4252" spans="1:63" x14ac:dyDescent="0.25">
      <c r="A4252" s="9"/>
      <c r="B4252" s="9" t="s">
        <v>436</v>
      </c>
      <c r="C4252" s="77" t="s">
        <v>1300</v>
      </c>
      <c r="D4252" s="225">
        <v>3.4094097000000001E-5</v>
      </c>
      <c r="E4252" s="225">
        <v>2.8606427000000002E-5</v>
      </c>
      <c r="F4252" s="225">
        <v>3.2003728999999998E-6</v>
      </c>
      <c r="G4252" s="225">
        <v>1.1987940999999999E-7</v>
      </c>
      <c r="H4252" s="225">
        <v>3.2457069000000002E-7</v>
      </c>
      <c r="I4252" s="225">
        <v>5.4429577999999996E-7</v>
      </c>
      <c r="J4252" s="225">
        <v>1.0145683999999999E-6</v>
      </c>
      <c r="K4252" s="225">
        <v>9.1244609000000005E-8</v>
      </c>
      <c r="L4252" s="225">
        <v>1.9273734E-7</v>
      </c>
      <c r="M4252" s="225">
        <v>0</v>
      </c>
      <c r="N4252" s="225">
        <v>0</v>
      </c>
      <c r="O4252" s="225">
        <v>0</v>
      </c>
      <c r="P4252" s="199">
        <f t="shared" si="808"/>
        <v>2.1189945925925927E-4</v>
      </c>
      <c r="Q4252" s="233">
        <v>3.1143747999999999E-3</v>
      </c>
      <c r="R4252" s="115">
        <v>3.0550921000000002E-3</v>
      </c>
      <c r="S4252" s="115">
        <v>5.0126159999999998E-5</v>
      </c>
      <c r="T4252" s="115">
        <v>3.3903000000000002E-9</v>
      </c>
      <c r="U4252" s="115">
        <v>1.9176000000000001E-6</v>
      </c>
      <c r="V4252" s="115">
        <v>7.8515199999999996E-7</v>
      </c>
      <c r="W4252" s="115">
        <v>6.4504000000000001E-6</v>
      </c>
      <c r="X4252" s="241">
        <f t="shared" si="809"/>
        <v>1.8463181317959435E-5</v>
      </c>
      <c r="Y4252" s="241">
        <f t="shared" si="810"/>
        <v>6.6771647962499992E-6</v>
      </c>
      <c r="Z4252" s="241">
        <f t="shared" si="811"/>
        <v>4.1488038798894381E-6</v>
      </c>
      <c r="AA4252" s="241">
        <f t="shared" si="812"/>
        <v>7.6372126418199998E-6</v>
      </c>
      <c r="AB4252" s="241">
        <v>5.8738318999999997E-6</v>
      </c>
      <c r="AC4252" s="241">
        <v>1.543492E-9</v>
      </c>
      <c r="AD4252" s="241">
        <v>1.0896614E-7</v>
      </c>
      <c r="AE4252" s="241">
        <v>3.4747835000000002E-10</v>
      </c>
      <c r="AF4252" s="241">
        <v>6.9091104999999998E-7</v>
      </c>
      <c r="AG4252" s="241">
        <v>1.5647359000000001E-9</v>
      </c>
      <c r="AH4252" s="241">
        <v>3.8445399999999996E-6</v>
      </c>
      <c r="AI4252" s="241">
        <v>5.47112E-9</v>
      </c>
      <c r="AJ4252" s="241">
        <v>6.0426362000000004E-10</v>
      </c>
      <c r="AK4252" s="241">
        <v>5.9977539000000003E-9</v>
      </c>
      <c r="AL4252" s="241">
        <v>1.1362376E-10</v>
      </c>
      <c r="AM4252" s="241">
        <v>4.3500943999999998E-13</v>
      </c>
      <c r="AN4252" s="241">
        <v>4.0418355999999996E-9</v>
      </c>
      <c r="AO4252" s="241">
        <v>1.6492277999999999E-8</v>
      </c>
      <c r="AP4252" s="241">
        <v>2.7154257000000001E-7</v>
      </c>
      <c r="AQ4252" s="241">
        <v>4.5534181999999999E-10</v>
      </c>
      <c r="AR4252" s="241">
        <v>7.6367573E-6</v>
      </c>
      <c r="AT4252" s="193"/>
      <c r="AU4252" s="193"/>
      <c r="AV4252" s="193"/>
      <c r="AW4252" s="193"/>
      <c r="AX4252" s="193"/>
      <c r="AY4252" s="193"/>
      <c r="AZ4252" s="193"/>
      <c r="BA4252" s="193"/>
      <c r="BB4252" s="193"/>
      <c r="BC4252" s="193"/>
      <c r="BD4252" s="193"/>
      <c r="BE4252" s="315"/>
      <c r="BF4252" s="315"/>
      <c r="BG4252" s="315"/>
      <c r="BH4252" s="315"/>
      <c r="BI4252" s="315"/>
      <c r="BJ4252" s="315"/>
      <c r="BK4252" s="315"/>
    </row>
    <row r="4253" spans="1:63" x14ac:dyDescent="0.25">
      <c r="A4253" s="9"/>
      <c r="B4253" s="9" t="s">
        <v>436</v>
      </c>
      <c r="C4253" s="77" t="s">
        <v>6841</v>
      </c>
      <c r="D4253" s="225">
        <v>4.1788815999999999E-5</v>
      </c>
      <c r="E4253" s="225">
        <v>3.4398867000000003E-5</v>
      </c>
      <c r="F4253" s="225">
        <v>4.4919386000000004E-6</v>
      </c>
      <c r="G4253" s="225">
        <v>1.4519193E-7</v>
      </c>
      <c r="H4253" s="225">
        <v>7.4728856999999996E-7</v>
      </c>
      <c r="I4253" s="225">
        <v>5.9166691000000002E-7</v>
      </c>
      <c r="J4253" s="225">
        <v>1.0699092E-6</v>
      </c>
      <c r="K4253" s="225">
        <v>1.1051773E-7</v>
      </c>
      <c r="L4253" s="225">
        <v>2.3343593000000001E-7</v>
      </c>
      <c r="M4253" s="225">
        <v>0</v>
      </c>
      <c r="N4253" s="225">
        <v>0</v>
      </c>
      <c r="O4253" s="225">
        <v>0</v>
      </c>
      <c r="P4253" s="199">
        <f t="shared" si="808"/>
        <v>2.5480642222222225E-4</v>
      </c>
      <c r="Q4253" s="233">
        <v>3.7720381000000002E-3</v>
      </c>
      <c r="R4253" s="115">
        <v>3.7002383999999999E-3</v>
      </c>
      <c r="S4253" s="115">
        <v>6.0709599999999999E-5</v>
      </c>
      <c r="T4253" s="115">
        <v>4.1061999999999997E-9</v>
      </c>
      <c r="U4253" s="115">
        <v>2.3225000000000002E-6</v>
      </c>
      <c r="V4253" s="115">
        <v>9.50951E-7</v>
      </c>
      <c r="W4253" s="115">
        <v>7.8125000000000002E-6</v>
      </c>
      <c r="X4253" s="241">
        <f t="shared" si="809"/>
        <v>2.2392298917822127E-5</v>
      </c>
      <c r="Y4253" s="241">
        <f t="shared" si="810"/>
        <v>8.14713002568E-6</v>
      </c>
      <c r="Z4253" s="241">
        <f t="shared" si="811"/>
        <v>4.9951996993721303E-6</v>
      </c>
      <c r="AA4253" s="241">
        <f t="shared" si="812"/>
        <v>9.2499691927699991E-6</v>
      </c>
      <c r="AB4253" s="241">
        <v>7.0632006E-6</v>
      </c>
      <c r="AC4253" s="241">
        <v>1.8694127000000001E-9</v>
      </c>
      <c r="AD4253" s="241">
        <v>1.3542176999999999E-7</v>
      </c>
      <c r="AE4253" s="241">
        <v>5.4508338000000001E-10</v>
      </c>
      <c r="AF4253" s="241">
        <v>9.4419800000000005E-7</v>
      </c>
      <c r="AG4253" s="241">
        <v>1.8951596000000002E-9</v>
      </c>
      <c r="AH4253" s="241">
        <v>4.6229956999999997E-6</v>
      </c>
      <c r="AI4253" s="241">
        <v>7.4633117000000005E-9</v>
      </c>
      <c r="AJ4253" s="241">
        <v>7.3185191000000004E-10</v>
      </c>
      <c r="AK4253" s="241">
        <v>1.0116547E-8</v>
      </c>
      <c r="AL4253" s="241">
        <v>1.3822198999999999E-10</v>
      </c>
      <c r="AM4253" s="241">
        <v>6.8367213000000001E-13</v>
      </c>
      <c r="AN4253" s="241">
        <v>4.8953460999999996E-9</v>
      </c>
      <c r="AO4253" s="241">
        <v>1.9974827E-8</v>
      </c>
      <c r="AP4253" s="241">
        <v>3.2888321000000001E-7</v>
      </c>
      <c r="AQ4253" s="241">
        <v>5.5149276999999996E-10</v>
      </c>
      <c r="AR4253" s="241">
        <v>9.2494176999999993E-6</v>
      </c>
      <c r="AT4253" s="193"/>
      <c r="AU4253" s="193"/>
      <c r="AV4253" s="193"/>
      <c r="AW4253" s="193"/>
      <c r="AX4253" s="193"/>
      <c r="AY4253" s="193"/>
      <c r="AZ4253" s="193"/>
      <c r="BA4253" s="193"/>
      <c r="BB4253" s="193"/>
      <c r="BC4253" s="193"/>
      <c r="BD4253" s="193"/>
      <c r="BE4253" s="315"/>
      <c r="BF4253" s="315"/>
      <c r="BG4253" s="315"/>
      <c r="BH4253" s="315"/>
      <c r="BI4253" s="315"/>
      <c r="BJ4253" s="315"/>
      <c r="BK4253" s="315"/>
    </row>
    <row r="4254" spans="1:63" x14ac:dyDescent="0.25">
      <c r="A4254" s="9"/>
      <c r="B4254" s="9" t="s">
        <v>436</v>
      </c>
      <c r="C4254" s="77" t="s">
        <v>6079</v>
      </c>
      <c r="D4254" s="225">
        <v>3.9603266000000001E-5</v>
      </c>
      <c r="E4254" s="225">
        <v>3.2006757999999998E-5</v>
      </c>
      <c r="F4254" s="225">
        <v>4.7374888E-6</v>
      </c>
      <c r="G4254" s="225">
        <v>1.3455452000000001E-7</v>
      </c>
      <c r="H4254" s="225">
        <v>7.7855583999999995E-7</v>
      </c>
      <c r="I4254" s="225">
        <v>6.0208839999999998E-7</v>
      </c>
      <c r="J4254" s="225">
        <v>1.0250649000000001E-6</v>
      </c>
      <c r="K4254" s="225">
        <v>1.0242339E-7</v>
      </c>
      <c r="L4254" s="225">
        <v>2.1633295000000001E-7</v>
      </c>
      <c r="M4254" s="225">
        <v>0</v>
      </c>
      <c r="N4254" s="225">
        <v>0</v>
      </c>
      <c r="O4254" s="225">
        <v>0</v>
      </c>
      <c r="P4254" s="199">
        <f t="shared" si="808"/>
        <v>2.3708709629629627E-4</v>
      </c>
      <c r="Q4254" s="233">
        <v>3.4956542E-3</v>
      </c>
      <c r="R4254" s="115">
        <v>3.4291136999999999E-3</v>
      </c>
      <c r="S4254" s="115">
        <v>5.62632E-5</v>
      </c>
      <c r="T4254" s="115">
        <v>3.8052999999999997E-9</v>
      </c>
      <c r="U4254" s="115">
        <v>2.1523000000000001E-6</v>
      </c>
      <c r="V4254" s="115">
        <v>8.8127600000000001E-7</v>
      </c>
      <c r="W4254" s="115">
        <v>7.2400000000000001E-6</v>
      </c>
      <c r="X4254" s="241">
        <f t="shared" si="809"/>
        <v>2.093638815141054E-5</v>
      </c>
      <c r="Y4254" s="241">
        <f t="shared" si="810"/>
        <v>7.7165434948199992E-6</v>
      </c>
      <c r="Z4254" s="241">
        <f t="shared" si="811"/>
        <v>4.6476414705205399E-6</v>
      </c>
      <c r="AA4254" s="241">
        <f t="shared" si="812"/>
        <v>8.5722031860699998E-6</v>
      </c>
      <c r="AB4254" s="241">
        <v>6.5720151000000001E-6</v>
      </c>
      <c r="AC4254" s="241">
        <v>1.7324505999999999E-9</v>
      </c>
      <c r="AD4254" s="241">
        <v>1.2966896000000001E-7</v>
      </c>
      <c r="AE4254" s="241">
        <v>6.5107351999999997E-10</v>
      </c>
      <c r="AF4254" s="241">
        <v>1.0107196000000001E-6</v>
      </c>
      <c r="AG4254" s="241">
        <v>1.7563106999999999E-9</v>
      </c>
      <c r="AH4254" s="241">
        <v>4.3014865E-6</v>
      </c>
      <c r="AI4254" s="241">
        <v>7.7484954000000001E-9</v>
      </c>
      <c r="AJ4254" s="241">
        <v>6.7823643999999999E-10</v>
      </c>
      <c r="AK4254" s="241">
        <v>9.7674451000000003E-9</v>
      </c>
      <c r="AL4254" s="241">
        <v>1.2829951E-10</v>
      </c>
      <c r="AM4254" s="241">
        <v>6.5077053999999999E-13</v>
      </c>
      <c r="AN4254" s="241">
        <v>4.5367642999999997E-9</v>
      </c>
      <c r="AO4254" s="241">
        <v>1.8511258999999999E-8</v>
      </c>
      <c r="AP4254" s="241">
        <v>3.0478381999999999E-7</v>
      </c>
      <c r="AQ4254" s="241">
        <v>5.1108607000000001E-10</v>
      </c>
      <c r="AR4254" s="241">
        <v>8.5716920999999993E-6</v>
      </c>
      <c r="AT4254" s="193"/>
      <c r="AU4254" s="193"/>
      <c r="AV4254" s="193"/>
      <c r="AW4254" s="193"/>
      <c r="AX4254" s="193"/>
      <c r="AY4254" s="193"/>
      <c r="AZ4254" s="193"/>
      <c r="BA4254" s="193"/>
      <c r="BB4254" s="193"/>
      <c r="BC4254" s="193"/>
      <c r="BD4254" s="193"/>
      <c r="BE4254" s="315"/>
      <c r="BF4254" s="315"/>
      <c r="BG4254" s="315"/>
      <c r="BH4254" s="315"/>
      <c r="BI4254" s="315"/>
      <c r="BJ4254" s="315"/>
      <c r="BK4254" s="315"/>
    </row>
    <row r="4255" spans="1:63" x14ac:dyDescent="0.25">
      <c r="A4255" s="43"/>
      <c r="B4255" s="9" t="s">
        <v>436</v>
      </c>
      <c r="C4255" s="77" t="s">
        <v>6078</v>
      </c>
      <c r="D4255" s="225">
        <v>4.4427015999999997E-5</v>
      </c>
      <c r="E4255" s="225">
        <v>3.5872716999999999E-5</v>
      </c>
      <c r="F4255" s="225">
        <v>5.2939349000000002E-6</v>
      </c>
      <c r="G4255" s="225">
        <v>1.5168749999999999E-7</v>
      </c>
      <c r="H4255" s="225">
        <v>1.0432861999999999E-6</v>
      </c>
      <c r="I4255" s="225">
        <v>6.0855124000000003E-7</v>
      </c>
      <c r="J4255" s="225">
        <v>1.0974984999999999E-6</v>
      </c>
      <c r="K4255" s="225">
        <v>1.1546226E-7</v>
      </c>
      <c r="L4255" s="225">
        <v>2.4387885999999998E-7</v>
      </c>
      <c r="M4255" s="225">
        <v>0</v>
      </c>
      <c r="N4255" s="225">
        <v>0</v>
      </c>
      <c r="O4255" s="225">
        <v>0</v>
      </c>
      <c r="P4255" s="199">
        <f t="shared" si="808"/>
        <v>2.6572382962962963E-4</v>
      </c>
      <c r="Q4255" s="233">
        <v>3.9407875999999996E-3</v>
      </c>
      <c r="R4255" s="115">
        <v>3.8657759E-3</v>
      </c>
      <c r="S4255" s="115">
        <v>6.3425599999999998E-5</v>
      </c>
      <c r="T4255" s="115">
        <v>4.2899000000000003E-9</v>
      </c>
      <c r="U4255" s="115">
        <v>2.4264000000000002E-6</v>
      </c>
      <c r="V4255" s="115">
        <v>9.9348799999999998E-7</v>
      </c>
      <c r="W4255" s="115">
        <v>8.1619000000000006E-6</v>
      </c>
      <c r="X4255" s="241">
        <f t="shared" si="809"/>
        <v>2.3493128939894664E-5</v>
      </c>
      <c r="Y4255" s="241">
        <f t="shared" si="810"/>
        <v>8.6187933191799991E-6</v>
      </c>
      <c r="Z4255" s="241">
        <f t="shared" si="811"/>
        <v>5.210550758214661E-6</v>
      </c>
      <c r="AA4255" s="241">
        <f t="shared" si="812"/>
        <v>9.6637848625000011E-6</v>
      </c>
      <c r="AB4255" s="241">
        <v>7.3658184999999996E-6</v>
      </c>
      <c r="AC4255" s="241">
        <v>1.9530409E-9</v>
      </c>
      <c r="AD4255" s="241">
        <v>1.3944639E-7</v>
      </c>
      <c r="AE4255" s="241">
        <v>7.3674897999999997E-10</v>
      </c>
      <c r="AF4255" s="241">
        <v>1.1088587E-6</v>
      </c>
      <c r="AG4255" s="241">
        <v>1.9799392999999999E-9</v>
      </c>
      <c r="AH4255" s="241">
        <v>4.8210486000000002E-6</v>
      </c>
      <c r="AI4255" s="241">
        <v>8.6561467000000003E-9</v>
      </c>
      <c r="AJ4255" s="241">
        <v>7.6459524999999996E-10</v>
      </c>
      <c r="AK4255" s="241">
        <v>1.0359089999999999E-8</v>
      </c>
      <c r="AL4255" s="241">
        <v>1.4428765E-10</v>
      </c>
      <c r="AM4255" s="241">
        <v>7.0531465999999999E-13</v>
      </c>
      <c r="AN4255" s="241">
        <v>5.1143313000000001E-9</v>
      </c>
      <c r="AO4255" s="241">
        <v>2.0868581999999999E-8</v>
      </c>
      <c r="AP4255" s="241">
        <v>3.4359442000000001E-7</v>
      </c>
      <c r="AQ4255" s="241">
        <v>5.7616249999999997E-10</v>
      </c>
      <c r="AR4255" s="241">
        <v>9.6632087000000007E-6</v>
      </c>
      <c r="AT4255" s="193"/>
      <c r="AU4255" s="193"/>
      <c r="AV4255" s="193"/>
      <c r="AW4255" s="193"/>
      <c r="AX4255" s="193"/>
      <c r="AY4255" s="193"/>
      <c r="AZ4255" s="193"/>
      <c r="BA4255" s="193"/>
      <c r="BB4255" s="193"/>
      <c r="BC4255" s="193"/>
      <c r="BD4255" s="193"/>
      <c r="BE4255" s="315"/>
      <c r="BF4255" s="315"/>
      <c r="BG4255" s="315"/>
      <c r="BH4255" s="315"/>
      <c r="BI4255" s="315"/>
      <c r="BJ4255" s="315"/>
      <c r="BK4255" s="315"/>
    </row>
    <row r="4256" spans="1:63" x14ac:dyDescent="0.25">
      <c r="A4256" s="43"/>
      <c r="B4256" s="9" t="s">
        <v>436</v>
      </c>
      <c r="C4256" s="77" t="s">
        <v>6077</v>
      </c>
      <c r="D4256" s="225">
        <v>4.0837741999999999E-5</v>
      </c>
      <c r="E4256" s="225">
        <v>3.2242207E-5</v>
      </c>
      <c r="F4256" s="225">
        <v>5.7712877E-6</v>
      </c>
      <c r="G4256" s="225">
        <v>1.3411076000000001E-7</v>
      </c>
      <c r="H4256" s="225">
        <v>7.4540203000000005E-7</v>
      </c>
      <c r="I4256" s="225">
        <v>6.0385793000000002E-7</v>
      </c>
      <c r="J4256" s="225">
        <v>1.0231779000000001E-6</v>
      </c>
      <c r="K4256" s="225">
        <v>1.0208551E-7</v>
      </c>
      <c r="L4256" s="225">
        <v>2.1561388E-7</v>
      </c>
      <c r="M4256" s="225">
        <v>0</v>
      </c>
      <c r="N4256" s="225">
        <v>0</v>
      </c>
      <c r="O4256" s="225">
        <v>0</v>
      </c>
      <c r="P4256" s="199">
        <f t="shared" si="808"/>
        <v>2.3883116296296295E-4</v>
      </c>
      <c r="Q4256" s="233">
        <v>3.4841043000000001E-3</v>
      </c>
      <c r="R4256" s="115">
        <v>3.4177824E-3</v>
      </c>
      <c r="S4256" s="115">
        <v>5.6078400000000002E-5</v>
      </c>
      <c r="T4256" s="115">
        <v>3.7928000000000004E-9</v>
      </c>
      <c r="U4256" s="115">
        <v>2.1451999999999998E-6</v>
      </c>
      <c r="V4256" s="115">
        <v>8.7836100000000001E-7</v>
      </c>
      <c r="W4256" s="115">
        <v>7.2161000000000002E-6</v>
      </c>
      <c r="X4256" s="241">
        <f t="shared" si="809"/>
        <v>2.1212660837637568E-5</v>
      </c>
      <c r="Y4256" s="241">
        <f t="shared" si="810"/>
        <v>7.9891169762399984E-6</v>
      </c>
      <c r="Z4256" s="241">
        <f t="shared" si="811"/>
        <v>4.6796668710875697E-6</v>
      </c>
      <c r="AA4256" s="241">
        <f t="shared" si="812"/>
        <v>8.543876990309999E-6</v>
      </c>
      <c r="AB4256" s="241">
        <v>6.6203352999999997E-6</v>
      </c>
      <c r="AC4256" s="241">
        <v>1.7267228000000001E-9</v>
      </c>
      <c r="AD4256" s="241">
        <v>1.3439167E-7</v>
      </c>
      <c r="AE4256" s="241">
        <v>8.9528164E-10</v>
      </c>
      <c r="AF4256" s="241">
        <v>1.2300175E-6</v>
      </c>
      <c r="AG4256" s="241">
        <v>1.7505018000000001E-9</v>
      </c>
      <c r="AH4256" s="241">
        <v>4.3330918E-6</v>
      </c>
      <c r="AI4256" s="241">
        <v>9.2281429999999992E-9</v>
      </c>
      <c r="AJ4256" s="241">
        <v>6.7600067999999997E-10</v>
      </c>
      <c r="AK4256" s="241">
        <v>9.7915627000000005E-9</v>
      </c>
      <c r="AL4256" s="241">
        <v>1.2791156999999999E-10</v>
      </c>
      <c r="AM4256" s="241">
        <v>6.4933757000000001E-13</v>
      </c>
      <c r="AN4256" s="241">
        <v>4.5216508000000002E-9</v>
      </c>
      <c r="AO4256" s="241">
        <v>1.8449793E-8</v>
      </c>
      <c r="AP4256" s="241">
        <v>3.0377935999999999E-7</v>
      </c>
      <c r="AQ4256" s="241">
        <v>5.0939030999999997E-10</v>
      </c>
      <c r="AR4256" s="241">
        <v>8.5433675999999996E-6</v>
      </c>
      <c r="AT4256" s="193"/>
      <c r="AU4256" s="193"/>
      <c r="AV4256" s="193"/>
      <c r="AW4256" s="193"/>
      <c r="AX4256" s="193"/>
      <c r="AY4256" s="193"/>
      <c r="AZ4256" s="193"/>
      <c r="BA4256" s="193"/>
      <c r="BB4256" s="193"/>
      <c r="BC4256" s="193"/>
      <c r="BD4256" s="193"/>
      <c r="BE4256" s="315"/>
      <c r="BF4256" s="315"/>
      <c r="BG4256" s="315"/>
      <c r="BH4256" s="315"/>
      <c r="BI4256" s="315"/>
      <c r="BJ4256" s="315"/>
      <c r="BK4256" s="315"/>
    </row>
    <row r="4257" spans="1:63" x14ac:dyDescent="0.25">
      <c r="A4257" s="43"/>
      <c r="B4257" s="9" t="s">
        <v>436</v>
      </c>
      <c r="C4257" s="77" t="s">
        <v>6076</v>
      </c>
      <c r="D4257" s="225">
        <v>3.9651718000000001E-5</v>
      </c>
      <c r="E4257" s="225">
        <v>2.7814444E-5</v>
      </c>
      <c r="F4257" s="225">
        <v>5.1936653999999998E-6</v>
      </c>
      <c r="G4257" s="225">
        <v>2.2013641000000001E-7</v>
      </c>
      <c r="H4257" s="225">
        <v>2.2322912999999999E-7</v>
      </c>
      <c r="I4257" s="225">
        <v>1.2401804000000001E-6</v>
      </c>
      <c r="J4257" s="225">
        <v>4.7799401999999999E-6</v>
      </c>
      <c r="K4257" s="225">
        <v>3.1207003999999999E-9</v>
      </c>
      <c r="L4257" s="225">
        <v>1.7700151000000001E-7</v>
      </c>
      <c r="M4257" s="225">
        <v>0</v>
      </c>
      <c r="N4257" s="225">
        <v>0</v>
      </c>
      <c r="O4257" s="225">
        <v>0</v>
      </c>
      <c r="P4257" s="199">
        <f t="shared" ref="P4257:P4265" si="813">E4257/0.135</f>
        <v>2.060329185185185E-4</v>
      </c>
      <c r="Q4257" s="233">
        <v>3.1108988999999998E-3</v>
      </c>
      <c r="R4257" s="115">
        <v>2.9096847999999999E-3</v>
      </c>
      <c r="S4257" s="115">
        <v>4.8156080000000003E-5</v>
      </c>
      <c r="T4257" s="115">
        <v>3.7408000000000002E-9</v>
      </c>
      <c r="U4257" s="115">
        <v>1.4543999999999999E-4</v>
      </c>
      <c r="V4257" s="115">
        <v>6.5783899999999999E-7</v>
      </c>
      <c r="W4257" s="115">
        <v>6.9565000000000002E-6</v>
      </c>
      <c r="X4257" s="241">
        <f t="shared" ref="X4257:X4265" si="814">SUM(Y4257:AA4257)</f>
        <v>1.9279743996701489E-5</v>
      </c>
      <c r="Y4257" s="241">
        <f t="shared" ref="Y4257:Y4265" si="815">SUM(AB4257:AG4257)</f>
        <v>7.105652213009999E-6</v>
      </c>
      <c r="Z4257" s="241">
        <f t="shared" ref="Z4257:Z4265" si="816">SUM(AH4257:AP4257)</f>
        <v>4.9003041934814897E-6</v>
      </c>
      <c r="AA4257" s="241">
        <f t="shared" ref="AA4257:AA4265" si="817">SUM(AQ4257:AR4257)</f>
        <v>7.2737875902099996E-6</v>
      </c>
      <c r="AB4257" s="241">
        <v>5.7110703999999996E-6</v>
      </c>
      <c r="AC4257" s="241">
        <v>1.610931E-9</v>
      </c>
      <c r="AD4257" s="241">
        <v>9.7065927000000004E-8</v>
      </c>
      <c r="AE4257" s="241">
        <v>7.2309111000000001E-10</v>
      </c>
      <c r="AF4257" s="241">
        <v>1.2936310999999999E-6</v>
      </c>
      <c r="AG4257" s="241">
        <v>1.5507638999999999E-9</v>
      </c>
      <c r="AH4257" s="241">
        <v>3.7379270999999999E-6</v>
      </c>
      <c r="AI4257" s="241">
        <v>8.1849495000000006E-9</v>
      </c>
      <c r="AJ4257" s="241">
        <v>6.4736253999999997E-10</v>
      </c>
      <c r="AK4257" s="241">
        <v>1.3911245E-7</v>
      </c>
      <c r="AL4257" s="241">
        <v>1.7121397999999999E-10</v>
      </c>
      <c r="AM4257" s="241">
        <v>4.1246149000000001E-13</v>
      </c>
      <c r="AN4257" s="241">
        <v>7.4554041999999998E-7</v>
      </c>
      <c r="AO4257" s="241">
        <v>2.6925425000000001E-8</v>
      </c>
      <c r="AP4257" s="241">
        <v>2.4179486E-7</v>
      </c>
      <c r="AQ4257" s="241">
        <v>4.6549021000000002E-10</v>
      </c>
      <c r="AR4257" s="241">
        <v>7.2733220999999996E-6</v>
      </c>
      <c r="AT4257" s="193"/>
      <c r="AU4257" s="193"/>
      <c r="AV4257" s="193"/>
      <c r="AW4257" s="193"/>
      <c r="AX4257" s="193"/>
      <c r="AY4257" s="193"/>
      <c r="AZ4257" s="193"/>
      <c r="BA4257" s="193"/>
      <c r="BB4257" s="193"/>
      <c r="BC4257" s="193"/>
      <c r="BD4257" s="193"/>
      <c r="BE4257" s="315"/>
      <c r="BF4257" s="315"/>
      <c r="BG4257" s="315"/>
      <c r="BH4257" s="315"/>
      <c r="BI4257" s="315"/>
      <c r="BJ4257" s="315"/>
      <c r="BK4257" s="315"/>
    </row>
    <row r="4258" spans="1:63" x14ac:dyDescent="0.25">
      <c r="A4258" s="43"/>
      <c r="B4258" s="9" t="s">
        <v>436</v>
      </c>
      <c r="C4258" s="77" t="s">
        <v>6075</v>
      </c>
      <c r="D4258" s="225">
        <v>4.3584154999999999E-5</v>
      </c>
      <c r="E4258" s="225">
        <v>3.5135607000000002E-5</v>
      </c>
      <c r="F4258" s="225">
        <v>5.2250107000000002E-6</v>
      </c>
      <c r="G4258" s="225">
        <v>1.4492905999999999E-7</v>
      </c>
      <c r="H4258" s="225">
        <v>8.9995661E-7</v>
      </c>
      <c r="I4258" s="225">
        <v>7.7417194E-7</v>
      </c>
      <c r="J4258" s="225">
        <v>1.0805441999999999E-6</v>
      </c>
      <c r="K4258" s="225">
        <v>9.6839217999999995E-8</v>
      </c>
      <c r="L4258" s="225">
        <v>2.2709581000000001E-7</v>
      </c>
      <c r="M4258" s="225">
        <v>0</v>
      </c>
      <c r="N4258" s="225">
        <v>0</v>
      </c>
      <c r="O4258" s="225">
        <v>0</v>
      </c>
      <c r="P4258" s="199">
        <f t="shared" si="813"/>
        <v>2.6026375555555556E-4</v>
      </c>
      <c r="Q4258" s="233">
        <v>3.8483736000000002E-3</v>
      </c>
      <c r="R4258" s="115">
        <v>3.7771597999999998E-3</v>
      </c>
      <c r="S4258" s="115">
        <v>6.0216800000000003E-5</v>
      </c>
      <c r="T4258" s="115">
        <v>4.1834999999999999E-9</v>
      </c>
      <c r="U4258" s="115">
        <v>2.2912000000000002E-6</v>
      </c>
      <c r="V4258" s="115">
        <v>9.4546499999999998E-7</v>
      </c>
      <c r="W4258" s="115">
        <v>7.7562000000000004E-6</v>
      </c>
      <c r="X4258" s="241">
        <f t="shared" si="814"/>
        <v>2.3037365443340922E-5</v>
      </c>
      <c r="Y4258" s="241">
        <f t="shared" si="815"/>
        <v>8.4961703896500005E-6</v>
      </c>
      <c r="Z4258" s="241">
        <f t="shared" si="816"/>
        <v>5.0989946798109202E-6</v>
      </c>
      <c r="AA4258" s="241">
        <f t="shared" si="817"/>
        <v>9.4422003738799999E-6</v>
      </c>
      <c r="AB4258" s="241">
        <v>7.2144675000000004E-6</v>
      </c>
      <c r="AC4258" s="241">
        <v>1.9333144E-9</v>
      </c>
      <c r="AD4258" s="241">
        <v>1.3397499E-7</v>
      </c>
      <c r="AE4258" s="241">
        <v>7.2435115000000004E-10</v>
      </c>
      <c r="AF4258" s="241">
        <v>1.1431842999999999E-6</v>
      </c>
      <c r="AG4258" s="241">
        <v>1.8859341E-9</v>
      </c>
      <c r="AH4258" s="241">
        <v>4.7219859999999999E-6</v>
      </c>
      <c r="AI4258" s="241">
        <v>8.4460577000000002E-9</v>
      </c>
      <c r="AJ4258" s="241">
        <v>7.2605259000000005E-10</v>
      </c>
      <c r="AK4258" s="241">
        <v>1.017942E-8</v>
      </c>
      <c r="AL4258" s="241">
        <v>1.3882053E-10</v>
      </c>
      <c r="AM4258" s="241">
        <v>6.8339091999999996E-13</v>
      </c>
      <c r="AN4258" s="241">
        <v>4.8298455999999997E-9</v>
      </c>
      <c r="AO4258" s="241">
        <v>2.006594E-8</v>
      </c>
      <c r="AP4258" s="241">
        <v>3.3262185999999999E-7</v>
      </c>
      <c r="AQ4258" s="241">
        <v>5.4587388000000001E-10</v>
      </c>
      <c r="AR4258" s="241">
        <v>9.4416545000000003E-6</v>
      </c>
      <c r="AT4258" s="193"/>
      <c r="AU4258" s="193"/>
      <c r="AV4258" s="193"/>
      <c r="AW4258" s="193"/>
      <c r="AX4258" s="193"/>
      <c r="AY4258" s="193"/>
      <c r="AZ4258" s="193"/>
      <c r="BA4258" s="193"/>
      <c r="BB4258" s="193"/>
      <c r="BC4258" s="193"/>
      <c r="BD4258" s="193"/>
      <c r="BE4258" s="315"/>
      <c r="BF4258" s="315"/>
      <c r="BG4258" s="315"/>
      <c r="BH4258" s="315"/>
      <c r="BI4258" s="315"/>
      <c r="BJ4258" s="315"/>
      <c r="BK4258" s="315"/>
    </row>
    <row r="4259" spans="1:63" x14ac:dyDescent="0.25">
      <c r="A4259" s="43"/>
      <c r="B4259" s="9" t="s">
        <v>436</v>
      </c>
      <c r="C4259" s="77" t="s">
        <v>6267</v>
      </c>
      <c r="D4259" s="225">
        <v>4.1023582999999998E-5</v>
      </c>
      <c r="E4259" s="225">
        <v>3.2211766999999999E-5</v>
      </c>
      <c r="F4259" s="225">
        <v>5.8411748000000001E-6</v>
      </c>
      <c r="G4259" s="225">
        <v>1.2627637999999999E-7</v>
      </c>
      <c r="H4259" s="225">
        <v>5.4629964000000003E-7</v>
      </c>
      <c r="I4259" s="225">
        <v>1.0241677E-6</v>
      </c>
      <c r="J4259" s="225">
        <v>1.013256E-6</v>
      </c>
      <c r="K4259" s="225">
        <v>6.9359883000000006E-8</v>
      </c>
      <c r="L4259" s="225">
        <v>1.9128227000000001E-7</v>
      </c>
      <c r="M4259" s="225">
        <v>0</v>
      </c>
      <c r="N4259" s="225">
        <v>0</v>
      </c>
      <c r="O4259" s="225">
        <v>0</v>
      </c>
      <c r="P4259" s="199">
        <f t="shared" si="813"/>
        <v>2.3860568148148146E-4</v>
      </c>
      <c r="Q4259" s="233">
        <v>3.4457721000000002E-3</v>
      </c>
      <c r="R4259" s="115">
        <v>3.3842364999999998E-3</v>
      </c>
      <c r="S4259" s="115">
        <v>5.2035199999999999E-5</v>
      </c>
      <c r="T4259" s="115">
        <v>3.7393999999999997E-9</v>
      </c>
      <c r="U4259" s="115">
        <v>1.9661000000000001E-6</v>
      </c>
      <c r="V4259" s="115">
        <v>8.1959999999999995E-7</v>
      </c>
      <c r="W4259" s="115">
        <v>6.7109999999999998E-6</v>
      </c>
      <c r="X4259" s="241">
        <f t="shared" si="814"/>
        <v>2.1219388746347539E-5</v>
      </c>
      <c r="Y4259" s="241">
        <f t="shared" si="815"/>
        <v>8.0945393844599998E-6</v>
      </c>
      <c r="Z4259" s="241">
        <f t="shared" si="816"/>
        <v>4.6649490796875407E-6</v>
      </c>
      <c r="AA4259" s="241">
        <f t="shared" si="817"/>
        <v>8.4599002821999989E-6</v>
      </c>
      <c r="AB4259" s="241">
        <v>6.6140927000000001E-6</v>
      </c>
      <c r="AC4259" s="241">
        <v>1.7594698000000001E-9</v>
      </c>
      <c r="AD4259" s="241">
        <v>1.2467511E-7</v>
      </c>
      <c r="AE4259" s="241">
        <v>8.6153615999999996E-10</v>
      </c>
      <c r="AF4259" s="241">
        <v>1.3515138E-6</v>
      </c>
      <c r="AG4259" s="241">
        <v>1.6367685000000001E-9</v>
      </c>
      <c r="AH4259" s="241">
        <v>4.3290104999999999E-6</v>
      </c>
      <c r="AI4259" s="241">
        <v>9.1500718000000006E-9</v>
      </c>
      <c r="AJ4259" s="241">
        <v>6.2761842999999999E-10</v>
      </c>
      <c r="AK4259" s="241">
        <v>9.6288832000000006E-9</v>
      </c>
      <c r="AL4259" s="241">
        <v>1.2225924999999999E-10</v>
      </c>
      <c r="AM4259" s="241">
        <v>6.2450754000000005E-13</v>
      </c>
      <c r="AN4259" s="241">
        <v>4.1451234999999997E-9</v>
      </c>
      <c r="AO4259" s="241">
        <v>1.7625439000000002E-8</v>
      </c>
      <c r="AP4259" s="241">
        <v>2.9463856000000001E-7</v>
      </c>
      <c r="AQ4259" s="241">
        <v>4.7048219999999999E-10</v>
      </c>
      <c r="AR4259" s="241">
        <v>8.4594297999999995E-6</v>
      </c>
      <c r="AT4259" s="193"/>
      <c r="AU4259" s="193"/>
      <c r="AV4259" s="193"/>
      <c r="AW4259" s="193"/>
      <c r="AX4259" s="193"/>
      <c r="AY4259" s="193"/>
      <c r="AZ4259" s="193"/>
      <c r="BA4259" s="193"/>
      <c r="BB4259" s="193"/>
      <c r="BC4259" s="193"/>
      <c r="BD4259" s="193"/>
      <c r="BE4259" s="315"/>
      <c r="BF4259" s="315"/>
      <c r="BG4259" s="315"/>
      <c r="BH4259" s="315"/>
      <c r="BI4259" s="315"/>
      <c r="BJ4259" s="315"/>
      <c r="BK4259" s="315"/>
    </row>
    <row r="4260" spans="1:63" x14ac:dyDescent="0.25">
      <c r="A4260" s="43"/>
      <c r="B4260" s="9" t="s">
        <v>436</v>
      </c>
      <c r="C4260" s="77" t="s">
        <v>6266</v>
      </c>
      <c r="D4260" s="225">
        <v>2.875593E-4</v>
      </c>
      <c r="E4260" s="225">
        <v>1.7856523E-4</v>
      </c>
      <c r="F4260" s="225">
        <v>8.0607961000000005E-5</v>
      </c>
      <c r="G4260" s="225">
        <v>6.3371093000000001E-7</v>
      </c>
      <c r="H4260" s="225">
        <v>1.8696521E-6</v>
      </c>
      <c r="I4260" s="225">
        <v>1.3804977E-5</v>
      </c>
      <c r="J4260" s="225">
        <v>1.1243414E-5</v>
      </c>
      <c r="K4260" s="225">
        <v>1.8804983E-8</v>
      </c>
      <c r="L4260" s="225">
        <v>8.1555355000000003E-7</v>
      </c>
      <c r="M4260" s="225">
        <v>0</v>
      </c>
      <c r="N4260" s="225">
        <v>0</v>
      </c>
      <c r="O4260" s="225">
        <v>0</v>
      </c>
      <c r="P4260" s="199">
        <f t="shared" si="813"/>
        <v>1.3227054074074073E-3</v>
      </c>
      <c r="Q4260" s="233">
        <v>1.9324801999999999E-2</v>
      </c>
      <c r="R4260" s="115">
        <v>1.9027171999999998E-2</v>
      </c>
      <c r="S4260" s="115">
        <v>2.5173120000000001E-4</v>
      </c>
      <c r="T4260" s="115">
        <v>2.0835000000000001E-8</v>
      </c>
      <c r="U4260" s="115">
        <v>9.2042000000000007E-6</v>
      </c>
      <c r="V4260" s="115">
        <v>4.0215810000000003E-6</v>
      </c>
      <c r="W4260" s="115">
        <v>3.2651999999999998E-5</v>
      </c>
      <c r="X4260" s="241">
        <f t="shared" si="814"/>
        <v>1.3038563381018341E-4</v>
      </c>
      <c r="Y4260" s="241">
        <f t="shared" si="815"/>
        <v>5.69673144434E-5</v>
      </c>
      <c r="Z4260" s="241">
        <f t="shared" si="816"/>
        <v>2.5855648849883404E-5</v>
      </c>
      <c r="AA4260" s="241">
        <f t="shared" si="817"/>
        <v>4.7562670516900002E-5</v>
      </c>
      <c r="AB4260" s="241">
        <v>3.6665268999999998E-5</v>
      </c>
      <c r="AC4260" s="241">
        <v>1.0474503E-8</v>
      </c>
      <c r="AD4260" s="241">
        <v>6.6368039000000001E-7</v>
      </c>
      <c r="AE4260" s="241">
        <v>1.1992651E-8</v>
      </c>
      <c r="AF4260" s="241">
        <v>1.9607825000000001E-5</v>
      </c>
      <c r="AG4260" s="241">
        <v>8.0728993999999999E-9</v>
      </c>
      <c r="AH4260" s="241">
        <v>2.3998047000000002E-5</v>
      </c>
      <c r="AI4260" s="241">
        <v>1.1641239E-7</v>
      </c>
      <c r="AJ4260" s="241">
        <v>3.0402191999999998E-9</v>
      </c>
      <c r="AK4260" s="241">
        <v>4.1984467999999998E-8</v>
      </c>
      <c r="AL4260" s="241">
        <v>6.488614E-10</v>
      </c>
      <c r="AM4260" s="241">
        <v>2.4182834E-12</v>
      </c>
      <c r="AN4260" s="241">
        <v>1.9419393E-8</v>
      </c>
      <c r="AO4260" s="241">
        <v>9.1570400000000001E-8</v>
      </c>
      <c r="AP4260" s="241">
        <v>1.5845237E-6</v>
      </c>
      <c r="AQ4260" s="241">
        <v>2.2485168999999998E-9</v>
      </c>
      <c r="AR4260" s="241">
        <v>4.7560422E-5</v>
      </c>
      <c r="AT4260" s="193"/>
      <c r="AU4260" s="193"/>
      <c r="AV4260" s="193"/>
      <c r="AW4260" s="193"/>
      <c r="AX4260" s="193"/>
      <c r="AY4260" s="193"/>
      <c r="AZ4260" s="193"/>
      <c r="BA4260" s="193"/>
      <c r="BB4260" s="193"/>
      <c r="BC4260" s="193"/>
      <c r="BD4260" s="193"/>
      <c r="BE4260" s="315"/>
      <c r="BF4260" s="315"/>
      <c r="BG4260" s="315"/>
      <c r="BH4260" s="315"/>
      <c r="BI4260" s="315"/>
      <c r="BJ4260" s="315"/>
      <c r="BK4260" s="315"/>
    </row>
    <row r="4261" spans="1:63" x14ac:dyDescent="0.25">
      <c r="A4261" s="43"/>
      <c r="B4261" s="9" t="s">
        <v>436</v>
      </c>
      <c r="C4261" s="77" t="s">
        <v>6589</v>
      </c>
      <c r="D4261" s="225">
        <v>2.2061936000000001E-5</v>
      </c>
      <c r="E4261" s="225">
        <v>1.4092322000000001E-5</v>
      </c>
      <c r="F4261" s="225">
        <v>2.4595261000000001E-6</v>
      </c>
      <c r="G4261" s="225">
        <v>5.6887433999999998E-8</v>
      </c>
      <c r="H4261" s="225">
        <v>4.2083436999999997E-6</v>
      </c>
      <c r="I4261" s="225">
        <v>5.8371364000000005E-7</v>
      </c>
      <c r="J4261" s="225">
        <v>5.2579971000000002E-7</v>
      </c>
      <c r="K4261" s="225">
        <v>4.2508871000000002E-8</v>
      </c>
      <c r="L4261" s="225">
        <v>9.2834480000000003E-8</v>
      </c>
      <c r="M4261" s="225">
        <v>0</v>
      </c>
      <c r="N4261" s="225">
        <v>0</v>
      </c>
      <c r="O4261" s="225">
        <v>0</v>
      </c>
      <c r="P4261" s="199">
        <f t="shared" si="813"/>
        <v>1.0438757037037038E-4</v>
      </c>
      <c r="Q4261" s="233">
        <v>1.4643656E-3</v>
      </c>
      <c r="R4261" s="115">
        <v>1.4362835E-3</v>
      </c>
      <c r="S4261" s="115">
        <v>2.373448E-5</v>
      </c>
      <c r="T4261" s="115">
        <v>1.5975999999999999E-9</v>
      </c>
      <c r="U4261" s="115">
        <v>9.1877000000000001E-7</v>
      </c>
      <c r="V4261" s="115">
        <v>3.734507E-7</v>
      </c>
      <c r="W4261" s="115">
        <v>3.0537999999999999E-6</v>
      </c>
      <c r="X4261" s="241">
        <f t="shared" si="814"/>
        <v>9.2130817845782905E-6</v>
      </c>
      <c r="Y4261" s="241">
        <f t="shared" si="815"/>
        <v>3.58173551994E-6</v>
      </c>
      <c r="Z4261" s="241">
        <f t="shared" si="816"/>
        <v>2.0408711173982897E-6</v>
      </c>
      <c r="AA4261" s="241">
        <f t="shared" si="817"/>
        <v>3.5904751472399999E-6</v>
      </c>
      <c r="AB4261" s="241">
        <v>2.8936121E-6</v>
      </c>
      <c r="AC4261" s="241">
        <v>7.2456497000000004E-10</v>
      </c>
      <c r="AD4261" s="241">
        <v>6.8168398999999997E-8</v>
      </c>
      <c r="AE4261" s="241">
        <v>2.7150186E-9</v>
      </c>
      <c r="AF4261" s="241">
        <v>6.1577430999999998E-7</v>
      </c>
      <c r="AG4261" s="241">
        <v>7.4112736999999997E-10</v>
      </c>
      <c r="AH4261" s="241">
        <v>1.8938087999999999E-6</v>
      </c>
      <c r="AI4261" s="241">
        <v>3.7963530999999998E-9</v>
      </c>
      <c r="AJ4261" s="241">
        <v>2.8811406999999999E-10</v>
      </c>
      <c r="AK4261" s="241">
        <v>5.2311279000000001E-9</v>
      </c>
      <c r="AL4261" s="241">
        <v>5.4737883000000002E-11</v>
      </c>
      <c r="AM4261" s="241">
        <v>3.2744529000000001E-13</v>
      </c>
      <c r="AN4261" s="241">
        <v>1.9721930000000001E-9</v>
      </c>
      <c r="AO4261" s="241">
        <v>7.774164E-9</v>
      </c>
      <c r="AP4261" s="241">
        <v>1.279453E-7</v>
      </c>
      <c r="AQ4261" s="241">
        <v>2.1954723999999999E-10</v>
      </c>
      <c r="AR4261" s="241">
        <v>3.5902556E-6</v>
      </c>
      <c r="AT4261" s="193"/>
      <c r="AU4261" s="193"/>
      <c r="AV4261" s="193"/>
      <c r="AW4261" s="193"/>
      <c r="AX4261" s="193"/>
      <c r="AY4261" s="193"/>
      <c r="AZ4261" s="193"/>
      <c r="BA4261" s="193"/>
      <c r="BB4261" s="193"/>
      <c r="BC4261" s="193"/>
      <c r="BD4261" s="193"/>
      <c r="BE4261" s="315"/>
      <c r="BF4261" s="315"/>
      <c r="BG4261" s="315"/>
      <c r="BH4261" s="315"/>
      <c r="BI4261" s="315"/>
      <c r="BJ4261" s="315"/>
      <c r="BK4261" s="315"/>
    </row>
    <row r="4262" spans="1:63" x14ac:dyDescent="0.25">
      <c r="A4262" s="43"/>
      <c r="B4262" s="9" t="s">
        <v>436</v>
      </c>
      <c r="C4262" s="77" t="s">
        <v>1370</v>
      </c>
      <c r="D4262" s="225">
        <v>1.2222495000000001E-4</v>
      </c>
      <c r="E4262" s="225">
        <v>8.4042130000000002E-5</v>
      </c>
      <c r="F4262" s="225">
        <v>2.0733423E-5</v>
      </c>
      <c r="G4262" s="225">
        <v>6.1244550999999997E-6</v>
      </c>
      <c r="H4262" s="225">
        <v>1.6810867000000001E-7</v>
      </c>
      <c r="I4262" s="225">
        <v>5.4619073E-6</v>
      </c>
      <c r="J4262" s="225">
        <v>1.3556467999999999E-6</v>
      </c>
      <c r="K4262" s="225">
        <v>2.0990723E-8</v>
      </c>
      <c r="L4262" s="225">
        <v>4.3182913999999999E-6</v>
      </c>
      <c r="M4262" s="225">
        <v>0</v>
      </c>
      <c r="N4262" s="225">
        <v>0</v>
      </c>
      <c r="O4262" s="225">
        <v>0</v>
      </c>
      <c r="P4262" s="199">
        <f t="shared" si="813"/>
        <v>6.2253429629629631E-4</v>
      </c>
      <c r="Q4262" s="233">
        <v>4.6974298999999997E-2</v>
      </c>
      <c r="R4262" s="115">
        <v>7.6579452999999999E-3</v>
      </c>
      <c r="S4262" s="115">
        <v>3.2913440000000002E-2</v>
      </c>
      <c r="T4262" s="115">
        <v>4.2841999999999997E-9</v>
      </c>
      <c r="U4262" s="115">
        <v>2.9278000000000003E-4</v>
      </c>
      <c r="V4262" s="115">
        <v>8.3329400000000002E-5</v>
      </c>
      <c r="W4262" s="115">
        <v>6.0267999999999997E-3</v>
      </c>
      <c r="X4262" s="241">
        <f t="shared" si="814"/>
        <v>6.492631789361701E-5</v>
      </c>
      <c r="Y4262" s="241">
        <f t="shared" si="815"/>
        <v>3.3672084225200001E-5</v>
      </c>
      <c r="Z4262" s="241">
        <f t="shared" si="816"/>
        <v>1.2056911877417E-5</v>
      </c>
      <c r="AA4262" s="241">
        <f t="shared" si="817"/>
        <v>1.9197321791000001E-5</v>
      </c>
      <c r="AB4262" s="241">
        <v>1.7249902000000001E-5</v>
      </c>
      <c r="AC4262" s="241">
        <v>3.4961789999999999E-9</v>
      </c>
      <c r="AD4262" s="241">
        <v>6.3400185000000001E-6</v>
      </c>
      <c r="AE4262" s="241">
        <v>1.0694462000000001E-9</v>
      </c>
      <c r="AF4262" s="241">
        <v>8.9947124999999996E-6</v>
      </c>
      <c r="AG4262" s="241">
        <v>1.0828855999999999E-6</v>
      </c>
      <c r="AH4262" s="241">
        <v>1.1289986E-5</v>
      </c>
      <c r="AI4262" s="241">
        <v>3.3908622999999998E-8</v>
      </c>
      <c r="AJ4262" s="241">
        <v>5.4373318000000002E-8</v>
      </c>
      <c r="AK4262" s="241">
        <v>2.5075318E-8</v>
      </c>
      <c r="AL4262" s="241">
        <v>5.0116108999999997E-9</v>
      </c>
      <c r="AM4262" s="241">
        <v>1.5807517E-11</v>
      </c>
      <c r="AN4262" s="241">
        <v>2.7150309E-7</v>
      </c>
      <c r="AO4262" s="241">
        <v>1.0805649E-7</v>
      </c>
      <c r="AP4262" s="241">
        <v>2.6898162000000002E-7</v>
      </c>
      <c r="AQ4262" s="241">
        <v>1.4591791E-8</v>
      </c>
      <c r="AR4262" s="241">
        <v>1.9182730000000001E-5</v>
      </c>
      <c r="AT4262" s="193"/>
      <c r="AU4262" s="193"/>
      <c r="AV4262" s="193"/>
      <c r="AW4262" s="193"/>
      <c r="AX4262" s="193"/>
      <c r="AY4262" s="193"/>
      <c r="AZ4262" s="193"/>
      <c r="BA4262" s="193"/>
      <c r="BB4262" s="193"/>
      <c r="BC4262" s="193"/>
      <c r="BD4262" s="193"/>
      <c r="BE4262" s="315"/>
      <c r="BF4262" s="315"/>
      <c r="BG4262" s="315"/>
      <c r="BH4262" s="315"/>
      <c r="BI4262" s="315"/>
      <c r="BJ4262" s="315"/>
      <c r="BK4262" s="315"/>
    </row>
    <row r="4263" spans="1:63" x14ac:dyDescent="0.25">
      <c r="A4263" s="43"/>
      <c r="B4263" s="9" t="s">
        <v>436</v>
      </c>
      <c r="C4263" s="77" t="s">
        <v>1369</v>
      </c>
      <c r="D4263" s="225">
        <v>8.7601730000000001E-5</v>
      </c>
      <c r="E4263" s="225">
        <v>5.6199212000000002E-5</v>
      </c>
      <c r="F4263" s="225">
        <v>1.3269417E-5</v>
      </c>
      <c r="G4263" s="225">
        <v>3.9196028999999996E-6</v>
      </c>
      <c r="H4263" s="225">
        <v>1.0759101E-7</v>
      </c>
      <c r="I4263" s="225">
        <v>4.3188722000000002E-6</v>
      </c>
      <c r="J4263" s="225">
        <v>7.0098324999999999E-6</v>
      </c>
      <c r="K4263" s="225">
        <v>1.3434022E-8</v>
      </c>
      <c r="L4263" s="225">
        <v>2.7637690999999998E-6</v>
      </c>
      <c r="M4263" s="225">
        <v>0</v>
      </c>
      <c r="N4263" s="225">
        <v>0</v>
      </c>
      <c r="O4263" s="225">
        <v>0</v>
      </c>
      <c r="P4263" s="199">
        <f t="shared" si="813"/>
        <v>4.1629045925925924E-4</v>
      </c>
      <c r="Q4263" s="233">
        <v>3.0063201000000001E-2</v>
      </c>
      <c r="R4263" s="115">
        <v>4.9009874999999996E-3</v>
      </c>
      <c r="S4263" s="115">
        <v>2.10644E-2</v>
      </c>
      <c r="T4263" s="115">
        <v>2.7418999999999998E-9</v>
      </c>
      <c r="U4263" s="115">
        <v>1.8738000000000001E-4</v>
      </c>
      <c r="V4263" s="115">
        <v>5.3331100000000002E-5</v>
      </c>
      <c r="W4263" s="115">
        <v>3.8571E-3</v>
      </c>
      <c r="X4263" s="241">
        <f t="shared" si="814"/>
        <v>4.0253615576209E-5</v>
      </c>
      <c r="Y4263" s="241">
        <f t="shared" si="815"/>
        <v>1.9918139331570002E-5</v>
      </c>
      <c r="Z4263" s="241">
        <f t="shared" si="816"/>
        <v>8.0494343990389977E-6</v>
      </c>
      <c r="AA4263" s="241">
        <f t="shared" si="817"/>
        <v>1.2286041845600001E-5</v>
      </c>
      <c r="AB4263" s="241">
        <v>1.1534758E-5</v>
      </c>
      <c r="AC4263" s="241">
        <v>2.2375668E-9</v>
      </c>
      <c r="AD4263" s="241">
        <v>4.0904741999999996E-6</v>
      </c>
      <c r="AE4263" s="241">
        <v>6.8444477000000002E-10</v>
      </c>
      <c r="AF4263" s="241">
        <v>3.5969492E-6</v>
      </c>
      <c r="AG4263" s="241">
        <v>6.9303592000000004E-7</v>
      </c>
      <c r="AH4263" s="241">
        <v>7.5486534999999997E-6</v>
      </c>
      <c r="AI4263" s="241">
        <v>2.1701569E-8</v>
      </c>
      <c r="AJ4263" s="241">
        <v>3.4798499000000002E-8</v>
      </c>
      <c r="AK4263" s="241">
        <v>2.5979632E-8</v>
      </c>
      <c r="AL4263" s="241">
        <v>3.2267025E-9</v>
      </c>
      <c r="AM4263" s="241">
        <v>1.0338539E-11</v>
      </c>
      <c r="AN4263" s="241">
        <v>1.7376042E-7</v>
      </c>
      <c r="AO4263" s="241">
        <v>6.9156318000000003E-8</v>
      </c>
      <c r="AP4263" s="241">
        <v>1.7214742E-7</v>
      </c>
      <c r="AQ4263" s="241">
        <v>9.3388456000000005E-9</v>
      </c>
      <c r="AR4263" s="241">
        <v>1.2276703E-5</v>
      </c>
      <c r="AT4263" s="193"/>
      <c r="AU4263" s="193"/>
      <c r="AV4263" s="193"/>
      <c r="AW4263" s="193"/>
      <c r="AX4263" s="193"/>
      <c r="AY4263" s="193"/>
      <c r="AZ4263" s="193"/>
      <c r="BA4263" s="193"/>
      <c r="BB4263" s="193"/>
      <c r="BC4263" s="193"/>
      <c r="BD4263" s="193"/>
      <c r="BE4263" s="315"/>
      <c r="BF4263" s="315"/>
      <c r="BG4263" s="315"/>
      <c r="BH4263" s="315"/>
      <c r="BI4263" s="315"/>
      <c r="BJ4263" s="315"/>
      <c r="BK4263" s="315"/>
    </row>
    <row r="4264" spans="1:63" x14ac:dyDescent="0.25">
      <c r="A4264" s="43"/>
      <c r="B4264" s="9" t="s">
        <v>436</v>
      </c>
      <c r="C4264" s="77" t="s">
        <v>2681</v>
      </c>
      <c r="D4264" s="225">
        <v>5.8610514000000002E-5</v>
      </c>
      <c r="E4264" s="225">
        <v>4.4792916E-5</v>
      </c>
      <c r="F4264" s="225">
        <v>9.8119736999999993E-6</v>
      </c>
      <c r="G4264" s="225">
        <v>1.7239108E-7</v>
      </c>
      <c r="H4264" s="225">
        <v>1.5351487999999999E-6</v>
      </c>
      <c r="I4264" s="225">
        <v>7.9682738999999998E-7</v>
      </c>
      <c r="J4264" s="225">
        <v>1.1976807000000001E-6</v>
      </c>
      <c r="K4264" s="225">
        <v>5.8362547999999999E-8</v>
      </c>
      <c r="L4264" s="225">
        <v>2.4521376999999997E-7</v>
      </c>
      <c r="M4264" s="225">
        <v>0</v>
      </c>
      <c r="N4264" s="225">
        <v>0</v>
      </c>
      <c r="O4264" s="225">
        <v>0</v>
      </c>
      <c r="P4264" s="199">
        <f t="shared" si="813"/>
        <v>3.3179937777777773E-4</v>
      </c>
      <c r="Q4264" s="233">
        <v>4.9283913000000004E-3</v>
      </c>
      <c r="R4264" s="115">
        <v>4.8456174000000001E-3</v>
      </c>
      <c r="S4264" s="115">
        <v>6.9999999999999994E-5</v>
      </c>
      <c r="T4264" s="115">
        <v>5.3333000000000002E-9</v>
      </c>
      <c r="U4264" s="115">
        <v>2.6110000000000001E-6</v>
      </c>
      <c r="V4264" s="115">
        <v>1.108865E-6</v>
      </c>
      <c r="W4264" s="115">
        <v>9.0487000000000003E-6</v>
      </c>
      <c r="X4264" s="241">
        <f t="shared" si="814"/>
        <v>3.015282245798935E-5</v>
      </c>
      <c r="Y4264" s="241">
        <f t="shared" si="815"/>
        <v>1.1546432983399999E-5</v>
      </c>
      <c r="Z4264" s="241">
        <f t="shared" si="816"/>
        <v>6.4934865868593497E-6</v>
      </c>
      <c r="AA4264" s="241">
        <f t="shared" si="817"/>
        <v>1.211290288773E-5</v>
      </c>
      <c r="AB4264" s="241">
        <v>9.1974346000000004E-6</v>
      </c>
      <c r="AC4264" s="241">
        <v>2.5834402E-9</v>
      </c>
      <c r="AD4264" s="241">
        <v>1.8351669E-7</v>
      </c>
      <c r="AE4264" s="241">
        <v>1.5582059999999999E-9</v>
      </c>
      <c r="AF4264" s="241">
        <v>2.1591211000000001E-6</v>
      </c>
      <c r="AG4264" s="241">
        <v>2.2189472E-9</v>
      </c>
      <c r="AH4264" s="241">
        <v>6.0198658000000002E-6</v>
      </c>
      <c r="AI4264" s="241">
        <v>1.4813923E-8</v>
      </c>
      <c r="AJ4264" s="241">
        <v>8.4473503999999995E-10</v>
      </c>
      <c r="AK4264" s="241">
        <v>1.3954810999999999E-8</v>
      </c>
      <c r="AL4264" s="241">
        <v>1.6879037000000001E-10</v>
      </c>
      <c r="AM4264" s="241">
        <v>8.8774934999999996E-13</v>
      </c>
      <c r="AN4264" s="241">
        <v>5.5064767000000004E-9</v>
      </c>
      <c r="AO4264" s="241">
        <v>2.4406023000000001E-8</v>
      </c>
      <c r="AP4264" s="241">
        <v>4.1392514E-7</v>
      </c>
      <c r="AQ4264" s="241">
        <v>6.2988773E-10</v>
      </c>
      <c r="AR4264" s="241">
        <v>1.2112273E-5</v>
      </c>
      <c r="AT4264" s="193"/>
      <c r="AU4264" s="193"/>
      <c r="AV4264" s="193"/>
      <c r="AW4264" s="193"/>
      <c r="AX4264" s="193"/>
      <c r="AY4264" s="193"/>
      <c r="AZ4264" s="193"/>
      <c r="BA4264" s="193"/>
      <c r="BB4264" s="193"/>
      <c r="BC4264" s="193"/>
      <c r="BD4264" s="193"/>
      <c r="BE4264" s="315"/>
      <c r="BF4264" s="315"/>
      <c r="BG4264" s="315"/>
      <c r="BH4264" s="315"/>
      <c r="BI4264" s="315"/>
      <c r="BJ4264" s="315"/>
      <c r="BK4264" s="315"/>
    </row>
    <row r="4265" spans="1:63" x14ac:dyDescent="0.25">
      <c r="A4265" s="43"/>
      <c r="B4265" s="9" t="s">
        <v>436</v>
      </c>
      <c r="C4265" s="77" t="s">
        <v>2680</v>
      </c>
      <c r="D4265" s="225">
        <v>5.2796293999999998E-5</v>
      </c>
      <c r="E4265" s="225">
        <v>3.8267627E-5</v>
      </c>
      <c r="F4265" s="225">
        <v>8.9254171000000007E-6</v>
      </c>
      <c r="G4265" s="225">
        <v>1.4072114999999999E-7</v>
      </c>
      <c r="H4265" s="225">
        <v>8.7655022999999998E-7</v>
      </c>
      <c r="I4265" s="225">
        <v>3.2978292E-6</v>
      </c>
      <c r="J4265" s="225">
        <v>1.0698872000000001E-6</v>
      </c>
      <c r="K4265" s="225">
        <v>2.7103740999999999E-8</v>
      </c>
      <c r="L4265" s="225">
        <v>1.9115819E-7</v>
      </c>
      <c r="M4265" s="225">
        <v>0</v>
      </c>
      <c r="N4265" s="225">
        <v>0</v>
      </c>
      <c r="O4265" s="225">
        <v>0</v>
      </c>
      <c r="P4265" s="199">
        <f t="shared" si="813"/>
        <v>2.8346390370370369E-4</v>
      </c>
      <c r="Q4265" s="233">
        <v>4.1498209999999997E-3</v>
      </c>
      <c r="R4265" s="115">
        <v>4.0829504000000003E-3</v>
      </c>
      <c r="S4265" s="115">
        <v>5.6554400000000002E-5</v>
      </c>
      <c r="T4265" s="115">
        <v>4.4826999999999998E-9</v>
      </c>
      <c r="U4265" s="115">
        <v>2.0899999999999999E-6</v>
      </c>
      <c r="V4265" s="115">
        <v>8.9940599999999997E-7</v>
      </c>
      <c r="W4265" s="115">
        <v>7.3223000000000002E-6</v>
      </c>
      <c r="X4265" s="241">
        <f t="shared" si="814"/>
        <v>2.6268566715868169E-5</v>
      </c>
      <c r="Y4265" s="241">
        <f t="shared" si="815"/>
        <v>1.05232138062E-5</v>
      </c>
      <c r="Z4265" s="241">
        <f t="shared" si="816"/>
        <v>5.5390197617181711E-6</v>
      </c>
      <c r="AA4265" s="241">
        <f t="shared" si="817"/>
        <v>1.0206333147949999E-5</v>
      </c>
      <c r="AB4265" s="241">
        <v>7.8575659999999994E-6</v>
      </c>
      <c r="AC4265" s="241">
        <v>2.2114470000000001E-9</v>
      </c>
      <c r="AD4265" s="241">
        <v>1.7619195E-7</v>
      </c>
      <c r="AE4265" s="241">
        <v>1.4054174999999999E-9</v>
      </c>
      <c r="AF4265" s="241">
        <v>2.4840365000000001E-6</v>
      </c>
      <c r="AG4265" s="241">
        <v>1.8024917E-9</v>
      </c>
      <c r="AH4265" s="241">
        <v>5.1428837000000001E-6</v>
      </c>
      <c r="AI4265" s="241">
        <v>1.3306072E-8</v>
      </c>
      <c r="AJ4265" s="241">
        <v>6.8272084999999996E-10</v>
      </c>
      <c r="AK4265" s="241">
        <v>1.2987695000000001E-8</v>
      </c>
      <c r="AL4265" s="241">
        <v>1.3975522E-10</v>
      </c>
      <c r="AM4265" s="241">
        <v>7.8584817000000004E-13</v>
      </c>
      <c r="AN4265" s="241">
        <v>4.4085607999999998E-9</v>
      </c>
      <c r="AO4265" s="241">
        <v>2.0117012000000001E-8</v>
      </c>
      <c r="AP4265" s="241">
        <v>3.4449345999999999E-7</v>
      </c>
      <c r="AQ4265" s="241">
        <v>5.0714795000000002E-10</v>
      </c>
      <c r="AR4265" s="241">
        <v>1.0205825999999999E-5</v>
      </c>
      <c r="AT4265" s="193"/>
      <c r="AU4265" s="193"/>
      <c r="AV4265" s="193"/>
      <c r="AW4265" s="193"/>
      <c r="AX4265" s="193"/>
      <c r="AY4265" s="193"/>
      <c r="AZ4265" s="193"/>
      <c r="BA4265" s="193"/>
      <c r="BB4265" s="193"/>
      <c r="BC4265" s="193"/>
      <c r="BD4265" s="193"/>
      <c r="BE4265" s="315"/>
      <c r="BF4265" s="315"/>
      <c r="BG4265" s="315"/>
      <c r="BH4265" s="315"/>
      <c r="BI4265" s="315"/>
      <c r="BJ4265" s="315"/>
      <c r="BK4265" s="315"/>
    </row>
    <row r="4266" spans="1:63" x14ac:dyDescent="0.25">
      <c r="A4266" s="45" t="s">
        <v>2148</v>
      </c>
      <c r="B4266" s="45"/>
      <c r="C4266" s="43"/>
      <c r="D4266" s="199"/>
      <c r="E4266" s="199"/>
      <c r="F4266" s="199"/>
      <c r="G4266" s="199"/>
      <c r="H4266" s="199"/>
      <c r="I4266" s="199"/>
      <c r="J4266" s="199"/>
      <c r="K4266" s="199"/>
      <c r="L4266" s="199"/>
      <c r="M4266" s="199"/>
      <c r="N4266" s="199"/>
      <c r="O4266" s="199"/>
      <c r="P4266" s="199"/>
      <c r="Q4266" s="239"/>
      <c r="R4266" s="97"/>
      <c r="S4266" s="97"/>
      <c r="T4266" s="97"/>
      <c r="U4266" s="97"/>
      <c r="V4266" s="97"/>
      <c r="W4266" s="97"/>
      <c r="X4266" s="259"/>
      <c r="Y4266" s="259"/>
      <c r="Z4266" s="259"/>
      <c r="AA4266" s="258"/>
      <c r="AB4266" s="258"/>
      <c r="AC4266" s="258"/>
      <c r="AD4266" s="258"/>
      <c r="AE4266" s="258"/>
      <c r="AF4266" s="258"/>
      <c r="AG4266" s="258"/>
      <c r="AH4266" s="258"/>
      <c r="AI4266" s="258"/>
      <c r="AJ4266" s="258"/>
      <c r="AK4266" s="258"/>
      <c r="AL4266" s="258"/>
      <c r="AM4266" s="258"/>
      <c r="AN4266" s="258"/>
      <c r="AO4266" s="258"/>
      <c r="AP4266" s="258"/>
      <c r="AQ4266" s="258"/>
      <c r="AR4266" s="258"/>
      <c r="AT4266" s="193"/>
      <c r="AU4266" s="193"/>
      <c r="AV4266" s="193"/>
      <c r="AW4266" s="193"/>
      <c r="AX4266" s="193"/>
      <c r="AY4266" s="193"/>
      <c r="AZ4266" s="193"/>
      <c r="BA4266" s="193"/>
      <c r="BB4266" s="193"/>
      <c r="BC4266" s="193"/>
      <c r="BD4266" s="193"/>
      <c r="BE4266" s="315"/>
      <c r="BF4266" s="315"/>
      <c r="BG4266" s="315"/>
      <c r="BH4266" s="315"/>
      <c r="BI4266" s="315"/>
      <c r="BJ4266" s="315"/>
      <c r="BK4266" s="315"/>
    </row>
    <row r="4267" spans="1:63" x14ac:dyDescent="0.25">
      <c r="A4267" s="45"/>
      <c r="B4267" s="184" t="s">
        <v>1264</v>
      </c>
      <c r="C4267" s="6" t="s">
        <v>6590</v>
      </c>
      <c r="D4267" s="193">
        <v>43.306449000000001</v>
      </c>
      <c r="E4267" s="193">
        <v>14.940886000000001</v>
      </c>
      <c r="F4267" s="193">
        <v>4.2112999000000002</v>
      </c>
      <c r="G4267" s="193">
        <v>0.54453408999999997</v>
      </c>
      <c r="H4267" s="193">
        <v>0.18579847999999999</v>
      </c>
      <c r="I4267" s="193">
        <v>1.640417</v>
      </c>
      <c r="J4267" s="193">
        <v>0.65296832000000005</v>
      </c>
      <c r="K4267" s="193">
        <v>3.6508280999999997E-2</v>
      </c>
      <c r="L4267" s="193">
        <v>21.094037</v>
      </c>
      <c r="M4267" s="193">
        <v>0</v>
      </c>
      <c r="N4267" s="193">
        <v>0</v>
      </c>
      <c r="O4267" s="193">
        <v>0</v>
      </c>
      <c r="P4267" s="199">
        <f t="shared" ref="P4267:P4276" si="818">E4267/0.135</f>
        <v>110.67322962962963</v>
      </c>
      <c r="Q4267" s="240">
        <v>1843.7683999999999</v>
      </c>
      <c r="R4267" s="99">
        <v>1356.0581</v>
      </c>
      <c r="S4267" s="99">
        <v>263.12720000000002</v>
      </c>
      <c r="T4267" s="99">
        <v>7.5234999999999998E-3</v>
      </c>
      <c r="U4267" s="99">
        <v>14.22</v>
      </c>
      <c r="V4267" s="99">
        <v>2.005512</v>
      </c>
      <c r="W4267" s="99">
        <v>208.35</v>
      </c>
      <c r="X4267" s="241">
        <f t="shared" ref="X4267:X4302" si="819">SUM(Y4267:AA4267)</f>
        <v>10.6724659325884</v>
      </c>
      <c r="Y4267" s="241">
        <f t="shared" ref="Y4267:Y4302" si="820">SUM(AB4267:AG4267)</f>
        <v>5.0757596682600008</v>
      </c>
      <c r="Z4267" s="241">
        <f t="shared" ref="Z4267:Z4302" si="821">SUM(AH4267:AP4267)</f>
        <v>2.1822234033283996</v>
      </c>
      <c r="AA4267" s="241">
        <f t="shared" ref="AA4267:AA4302" si="822">SUM(AQ4267:AR4267)</f>
        <v>3.4144828609999998</v>
      </c>
      <c r="AB4267" s="258">
        <v>3.0665841</v>
      </c>
      <c r="AC4267" s="258">
        <v>3.8718032000000001E-4</v>
      </c>
      <c r="AD4267" s="258">
        <v>0.67761368</v>
      </c>
      <c r="AE4267" s="258">
        <v>2.7126614000000002E-4</v>
      </c>
      <c r="AF4267" s="258">
        <v>1.3229777</v>
      </c>
      <c r="AG4267" s="258">
        <v>7.9257418000000003E-3</v>
      </c>
      <c r="AH4267" s="258">
        <v>2.0077742999999999</v>
      </c>
      <c r="AI4267" s="258">
        <v>6.8064780000000004E-3</v>
      </c>
      <c r="AJ4267" s="258">
        <v>4.6050288E-3</v>
      </c>
      <c r="AK4267" s="258">
        <v>3.0475402000000001E-3</v>
      </c>
      <c r="AL4267" s="258">
        <v>1.0472833999999999E-3</v>
      </c>
      <c r="AM4267" s="258">
        <v>3.3429283999999999E-6</v>
      </c>
      <c r="AN4267" s="258">
        <v>5.9882612000000002E-2</v>
      </c>
      <c r="AO4267" s="258">
        <v>3.2857403E-2</v>
      </c>
      <c r="AP4267" s="258">
        <v>6.6199414999999998E-2</v>
      </c>
      <c r="AQ4267" s="258">
        <v>2.0130761E-2</v>
      </c>
      <c r="AR4267" s="258">
        <v>3.3943520999999999</v>
      </c>
      <c r="AT4267" s="193"/>
      <c r="AU4267" s="193"/>
      <c r="AV4267" s="193"/>
      <c r="AW4267" s="193"/>
      <c r="AX4267" s="193"/>
      <c r="AY4267" s="193"/>
      <c r="AZ4267" s="193"/>
      <c r="BA4267" s="193"/>
      <c r="BB4267" s="193"/>
      <c r="BC4267" s="193"/>
      <c r="BD4267" s="193"/>
      <c r="BE4267" s="315"/>
      <c r="BF4267" s="315"/>
      <c r="BG4267" s="315"/>
      <c r="BH4267" s="315"/>
      <c r="BI4267" s="315"/>
      <c r="BJ4267" s="315"/>
      <c r="BK4267" s="315"/>
    </row>
    <row r="4268" spans="1:63" x14ac:dyDescent="0.25">
      <c r="A4268" s="45"/>
      <c r="B4268" s="184" t="s">
        <v>1264</v>
      </c>
      <c r="C4268" s="6" t="s">
        <v>6328</v>
      </c>
      <c r="D4268" s="193">
        <v>14197.852999999999</v>
      </c>
      <c r="E4268" s="193">
        <v>4959.9386000000004</v>
      </c>
      <c r="F4268" s="193">
        <v>1288.1242999999999</v>
      </c>
      <c r="G4268" s="193">
        <v>266.93482999999998</v>
      </c>
      <c r="H4268" s="193">
        <v>76.009365000000003</v>
      </c>
      <c r="I4268" s="193">
        <v>585.49661000000003</v>
      </c>
      <c r="J4268" s="193">
        <v>265.29077000000001</v>
      </c>
      <c r="K4268" s="193">
        <v>15.95509</v>
      </c>
      <c r="L4268" s="193">
        <v>6740.1036999999997</v>
      </c>
      <c r="M4268" s="193">
        <v>0</v>
      </c>
      <c r="N4268" s="193">
        <v>0</v>
      </c>
      <c r="O4268" s="193">
        <v>0</v>
      </c>
      <c r="P4268" s="199">
        <f t="shared" si="818"/>
        <v>36740.285925925928</v>
      </c>
      <c r="Q4268" s="240">
        <v>659266.29</v>
      </c>
      <c r="R4268" s="99">
        <v>510883.26</v>
      </c>
      <c r="S4268" s="99">
        <v>90753.600000000006</v>
      </c>
      <c r="T4268" s="99">
        <v>3.7488000000000001</v>
      </c>
      <c r="U4268" s="99">
        <v>4948.5</v>
      </c>
      <c r="V4268" s="99">
        <v>1025.1780000000001</v>
      </c>
      <c r="W4268" s="99">
        <v>51652</v>
      </c>
      <c r="X4268" s="241">
        <f t="shared" si="819"/>
        <v>3969.7983205271003</v>
      </c>
      <c r="Y4268" s="241">
        <f t="shared" si="820"/>
        <v>1949.3805310890002</v>
      </c>
      <c r="Z4268" s="241">
        <f t="shared" si="821"/>
        <v>731.86533863809984</v>
      </c>
      <c r="AA4268" s="241">
        <f t="shared" si="822"/>
        <v>1288.5524508000001</v>
      </c>
      <c r="AB4268" s="258">
        <v>1018.1497000000001</v>
      </c>
      <c r="AC4268" s="258">
        <v>0.86850563999999997</v>
      </c>
      <c r="AD4268" s="258">
        <v>442.49776000000003</v>
      </c>
      <c r="AE4268" s="258">
        <v>9.4864648999999995E-2</v>
      </c>
      <c r="AF4268" s="258">
        <v>485.00080000000003</v>
      </c>
      <c r="AG4268" s="258">
        <v>2.7689007999999999</v>
      </c>
      <c r="AH4268" s="258">
        <v>666.52594999999997</v>
      </c>
      <c r="AI4268" s="258">
        <v>2.0928741999999998</v>
      </c>
      <c r="AJ4268" s="258">
        <v>2.3300805000000002</v>
      </c>
      <c r="AK4268" s="258">
        <v>1.3205994000000001</v>
      </c>
      <c r="AL4268" s="258">
        <v>0.42955252999999999</v>
      </c>
      <c r="AM4268" s="258">
        <v>1.4020081E-3</v>
      </c>
      <c r="AN4268" s="258">
        <v>20.149768999999999</v>
      </c>
      <c r="AO4268" s="258">
        <v>13.061743999999999</v>
      </c>
      <c r="AP4268" s="258">
        <v>25.953367</v>
      </c>
      <c r="AQ4268" s="258">
        <v>9.4876508000000008</v>
      </c>
      <c r="AR4268" s="258">
        <v>1279.0648000000001</v>
      </c>
      <c r="AT4268" s="193"/>
      <c r="AU4268" s="193"/>
      <c r="AV4268" s="193"/>
      <c r="AW4268" s="193"/>
      <c r="AX4268" s="193"/>
      <c r="AY4268" s="193"/>
      <c r="AZ4268" s="193"/>
      <c r="BA4268" s="193"/>
      <c r="BB4268" s="193"/>
      <c r="BC4268" s="193"/>
      <c r="BD4268" s="193"/>
      <c r="BE4268" s="315"/>
      <c r="BF4268" s="315"/>
      <c r="BG4268" s="315"/>
      <c r="BH4268" s="315"/>
      <c r="BI4268" s="315"/>
      <c r="BJ4268" s="315"/>
      <c r="BK4268" s="315"/>
    </row>
    <row r="4269" spans="1:63" x14ac:dyDescent="0.25">
      <c r="A4269" s="45"/>
      <c r="B4269" s="184" t="s">
        <v>1264</v>
      </c>
      <c r="C4269" s="6" t="s">
        <v>6591</v>
      </c>
      <c r="D4269" s="193">
        <v>62.940013</v>
      </c>
      <c r="E4269" s="193">
        <v>19.143885999999998</v>
      </c>
      <c r="F4269" s="193">
        <v>6.3728945000000001</v>
      </c>
      <c r="G4269" s="193">
        <v>1.3246826</v>
      </c>
      <c r="H4269" s="193">
        <v>0.24434548</v>
      </c>
      <c r="I4269" s="193">
        <v>2.3137721</v>
      </c>
      <c r="J4269" s="193">
        <v>1.2075703</v>
      </c>
      <c r="K4269" s="193">
        <v>4.7195349999999997E-2</v>
      </c>
      <c r="L4269" s="193">
        <v>32.285665999999999</v>
      </c>
      <c r="M4269" s="193">
        <v>0</v>
      </c>
      <c r="N4269" s="193">
        <v>0</v>
      </c>
      <c r="O4269" s="193">
        <v>0</v>
      </c>
      <c r="P4269" s="199">
        <f t="shared" si="818"/>
        <v>141.80656296296294</v>
      </c>
      <c r="Q4269" s="240">
        <v>2388.2858000000001</v>
      </c>
      <c r="R4269" s="99">
        <v>1773.2594999999999</v>
      </c>
      <c r="S4269" s="99">
        <v>344.73599999999999</v>
      </c>
      <c r="T4269" s="99">
        <v>1.1665999999999999E-2</v>
      </c>
      <c r="U4269" s="99">
        <v>19.109000000000002</v>
      </c>
      <c r="V4269" s="99">
        <v>3.0496859999999999</v>
      </c>
      <c r="W4269" s="99">
        <v>248.12</v>
      </c>
      <c r="X4269" s="241">
        <f t="shared" si="819"/>
        <v>15.656796875730297</v>
      </c>
      <c r="Y4269" s="241">
        <f t="shared" si="820"/>
        <v>8.3334007357499988</v>
      </c>
      <c r="Z4269" s="241">
        <f t="shared" si="821"/>
        <v>2.8294374779802998</v>
      </c>
      <c r="AA4269" s="241">
        <f t="shared" si="822"/>
        <v>4.4939586619999998</v>
      </c>
      <c r="AB4269" s="258">
        <v>3.9293876000000001</v>
      </c>
      <c r="AC4269" s="258">
        <v>5.1308417999999995E-4</v>
      </c>
      <c r="AD4269" s="258">
        <v>2.4641242000000001</v>
      </c>
      <c r="AE4269" s="258">
        <v>3.8794756999999998E-4</v>
      </c>
      <c r="AF4269" s="258">
        <v>1.9285435</v>
      </c>
      <c r="AG4269" s="258">
        <v>1.0444403999999999E-2</v>
      </c>
      <c r="AH4269" s="258">
        <v>2.5725715</v>
      </c>
      <c r="AI4269" s="258">
        <v>1.0406576000000001E-2</v>
      </c>
      <c r="AJ4269" s="258">
        <v>1.1597364000000001E-2</v>
      </c>
      <c r="AK4269" s="258">
        <v>5.6803966999999997E-3</v>
      </c>
      <c r="AL4269" s="258">
        <v>1.9738086999999999E-3</v>
      </c>
      <c r="AM4269" s="258">
        <v>6.5285802999999997E-6</v>
      </c>
      <c r="AN4269" s="258">
        <v>7.9585492999999993E-2</v>
      </c>
      <c r="AO4269" s="258">
        <v>5.5092202E-2</v>
      </c>
      <c r="AP4269" s="258">
        <v>9.2523609000000007E-2</v>
      </c>
      <c r="AQ4269" s="258">
        <v>5.5261862000000002E-2</v>
      </c>
      <c r="AR4269" s="258">
        <v>4.4386967999999998</v>
      </c>
      <c r="AT4269" s="193"/>
      <c r="AU4269" s="193"/>
      <c r="AV4269" s="193"/>
      <c r="AW4269" s="193"/>
      <c r="AX4269" s="193"/>
      <c r="AY4269" s="193"/>
      <c r="AZ4269" s="193"/>
      <c r="BA4269" s="193"/>
      <c r="BB4269" s="193"/>
      <c r="BC4269" s="193"/>
      <c r="BD4269" s="193"/>
      <c r="BE4269" s="315"/>
      <c r="BF4269" s="315"/>
      <c r="BG4269" s="315"/>
      <c r="BH4269" s="315"/>
      <c r="BI4269" s="315"/>
      <c r="BJ4269" s="315"/>
      <c r="BK4269" s="315"/>
    </row>
    <row r="4270" spans="1:63" x14ac:dyDescent="0.25">
      <c r="A4270" s="45"/>
      <c r="B4270" s="184" t="s">
        <v>5770</v>
      </c>
      <c r="C4270" s="6" t="s">
        <v>6592</v>
      </c>
      <c r="D4270" s="193">
        <v>1.5750158000000001</v>
      </c>
      <c r="E4270" s="193">
        <v>0.42940199000000001</v>
      </c>
      <c r="F4270" s="193">
        <v>0.18259934</v>
      </c>
      <c r="G4270" s="193">
        <v>7.3169337000000001E-2</v>
      </c>
      <c r="H4270" s="193">
        <v>8.0226785999999994E-3</v>
      </c>
      <c r="I4270" s="193">
        <v>7.8904368000000003E-2</v>
      </c>
      <c r="J4270" s="193">
        <v>3.5944809000000001E-2</v>
      </c>
      <c r="K4270" s="193">
        <v>1.3459612E-3</v>
      </c>
      <c r="L4270" s="193">
        <v>0.76562733000000005</v>
      </c>
      <c r="M4270" s="193">
        <v>0</v>
      </c>
      <c r="N4270" s="193">
        <v>0</v>
      </c>
      <c r="O4270" s="193">
        <v>0</v>
      </c>
      <c r="P4270" s="199">
        <f t="shared" si="818"/>
        <v>3.1807554814814814</v>
      </c>
      <c r="Q4270" s="240">
        <v>52.13814</v>
      </c>
      <c r="R4270" s="99">
        <v>39.000221000000003</v>
      </c>
      <c r="S4270" s="99">
        <v>7.4843999999999999</v>
      </c>
      <c r="T4270" s="99">
        <v>9.8562999999999998E-5</v>
      </c>
      <c r="U4270" s="99">
        <v>0.36232999999999999</v>
      </c>
      <c r="V4270" s="99">
        <v>8.1190499999999999E-2</v>
      </c>
      <c r="W4270" s="99">
        <v>5.2099000000000002</v>
      </c>
      <c r="X4270" s="241">
        <f t="shared" si="819"/>
        <v>0.48630634980998999</v>
      </c>
      <c r="Y4270" s="241">
        <f t="shared" si="820"/>
        <v>0.32190292848669999</v>
      </c>
      <c r="Z4270" s="241">
        <f t="shared" si="821"/>
        <v>6.419339742329E-2</v>
      </c>
      <c r="AA4270" s="241">
        <f t="shared" si="822"/>
        <v>0.1002100239</v>
      </c>
      <c r="AB4270" s="258">
        <v>8.8142660999999997E-2</v>
      </c>
      <c r="AC4270" s="258">
        <v>9.2047926999999997E-6</v>
      </c>
      <c r="AD4270" s="258">
        <v>0.16967088</v>
      </c>
      <c r="AE4270" s="258">
        <v>9.3232140000000008E-6</v>
      </c>
      <c r="AF4270" s="258">
        <v>6.3834072000000006E-2</v>
      </c>
      <c r="AG4270" s="258">
        <v>2.3678748E-4</v>
      </c>
      <c r="AH4270" s="258">
        <v>5.7704428000000002E-2</v>
      </c>
      <c r="AI4270" s="258">
        <v>3.0533437000000003E-4</v>
      </c>
      <c r="AJ4270" s="258">
        <v>6.5988215999999999E-4</v>
      </c>
      <c r="AK4270" s="258">
        <v>2.3409451999999999E-4</v>
      </c>
      <c r="AL4270" s="258">
        <v>9.6191340999999994E-5</v>
      </c>
      <c r="AM4270" s="258">
        <v>3.3163229000000001E-7</v>
      </c>
      <c r="AN4270" s="258">
        <v>1.6581536999999999E-3</v>
      </c>
      <c r="AO4270" s="258">
        <v>1.6280877000000001E-3</v>
      </c>
      <c r="AP4270" s="258">
        <v>1.9068939999999999E-3</v>
      </c>
      <c r="AQ4270" s="258">
        <v>2.5727558999999998E-3</v>
      </c>
      <c r="AR4270" s="258">
        <v>9.7637267999999999E-2</v>
      </c>
      <c r="AT4270" s="193"/>
      <c r="AU4270" s="193"/>
      <c r="AV4270" s="193"/>
      <c r="AW4270" s="193"/>
      <c r="AX4270" s="193"/>
      <c r="AY4270" s="193"/>
      <c r="AZ4270" s="193"/>
      <c r="BA4270" s="193"/>
      <c r="BB4270" s="193"/>
      <c r="BC4270" s="193"/>
      <c r="BD4270" s="193"/>
      <c r="BE4270" s="315"/>
      <c r="BF4270" s="315"/>
      <c r="BG4270" s="315"/>
      <c r="BH4270" s="315"/>
      <c r="BI4270" s="315"/>
      <c r="BJ4270" s="315"/>
      <c r="BK4270" s="315"/>
    </row>
    <row r="4271" spans="1:63" x14ac:dyDescent="0.25">
      <c r="A4271" s="45"/>
      <c r="B4271" s="185" t="s">
        <v>1264</v>
      </c>
      <c r="C4271" s="6" t="s">
        <v>6593</v>
      </c>
      <c r="D4271" s="193">
        <v>271.38443999999998</v>
      </c>
      <c r="E4271" s="193">
        <v>76.965866000000005</v>
      </c>
      <c r="F4271" s="193">
        <v>30.916011999999998</v>
      </c>
      <c r="G4271" s="193">
        <v>8.5522883000000007</v>
      </c>
      <c r="H4271" s="193">
        <v>1.0450927999999999</v>
      </c>
      <c r="I4271" s="193">
        <v>8.4390461000000005</v>
      </c>
      <c r="J4271" s="193">
        <v>7.3895236000000004</v>
      </c>
      <c r="K4271" s="193">
        <v>0.24896093999999999</v>
      </c>
      <c r="L4271" s="193">
        <v>137.82766000000001</v>
      </c>
      <c r="M4271" s="193">
        <v>0</v>
      </c>
      <c r="N4271" s="193">
        <v>0</v>
      </c>
      <c r="O4271" s="193">
        <v>0</v>
      </c>
      <c r="P4271" s="199">
        <f t="shared" si="818"/>
        <v>570.11752592592597</v>
      </c>
      <c r="Q4271" s="240">
        <v>11197.462</v>
      </c>
      <c r="R4271" s="99">
        <v>8786.0658999999996</v>
      </c>
      <c r="S4271" s="99">
        <v>1578.472</v>
      </c>
      <c r="T4271" s="99">
        <v>0.12862999999999999</v>
      </c>
      <c r="U4271" s="99">
        <v>98.679000000000002</v>
      </c>
      <c r="V4271" s="99">
        <v>16.54635</v>
      </c>
      <c r="W4271" s="99">
        <v>717.57</v>
      </c>
      <c r="X4271" s="241">
        <f t="shared" si="819"/>
        <v>76.403120559092997</v>
      </c>
      <c r="Y4271" s="241">
        <f t="shared" si="820"/>
        <v>42.3062324936</v>
      </c>
      <c r="Z4271" s="241">
        <f t="shared" si="821"/>
        <v>11.731614155492998</v>
      </c>
      <c r="AA4271" s="241">
        <f t="shared" si="822"/>
        <v>22.365273909999999</v>
      </c>
      <c r="AB4271" s="258">
        <v>15.799600999999999</v>
      </c>
      <c r="AC4271" s="258">
        <v>2.3978826999999999E-3</v>
      </c>
      <c r="AD4271" s="258">
        <v>17.948802000000001</v>
      </c>
      <c r="AE4271" s="258">
        <v>2.0937998999999998E-3</v>
      </c>
      <c r="AF4271" s="258">
        <v>8.5085762000000003</v>
      </c>
      <c r="AG4271" s="258">
        <v>4.4761611E-2</v>
      </c>
      <c r="AH4271" s="258">
        <v>10.34259</v>
      </c>
      <c r="AI4271" s="258">
        <v>5.1156155000000002E-2</v>
      </c>
      <c r="AJ4271" s="258">
        <v>7.6038452000000006E-2</v>
      </c>
      <c r="AK4271" s="258">
        <v>3.2680595E-2</v>
      </c>
      <c r="AL4271" s="258">
        <v>9.9397042999999994E-3</v>
      </c>
      <c r="AM4271" s="258">
        <v>3.3639193000000002E-5</v>
      </c>
      <c r="AN4271" s="258">
        <v>0.38094794999999998</v>
      </c>
      <c r="AO4271" s="258">
        <v>0.31767912999999998</v>
      </c>
      <c r="AP4271" s="258">
        <v>0.52054853000000001</v>
      </c>
      <c r="AQ4271" s="258">
        <v>0.37143190999999998</v>
      </c>
      <c r="AR4271" s="258">
        <v>21.993842000000001</v>
      </c>
      <c r="AT4271" s="193"/>
      <c r="AU4271" s="193"/>
      <c r="AV4271" s="193"/>
      <c r="AW4271" s="193"/>
      <c r="AX4271" s="193"/>
      <c r="AY4271" s="193"/>
      <c r="AZ4271" s="193"/>
      <c r="BA4271" s="193"/>
      <c r="BB4271" s="193"/>
      <c r="BC4271" s="193"/>
      <c r="BD4271" s="193"/>
      <c r="BE4271" s="315"/>
      <c r="BF4271" s="315"/>
      <c r="BG4271" s="315"/>
      <c r="BH4271" s="315"/>
      <c r="BI4271" s="315"/>
      <c r="BJ4271" s="315"/>
      <c r="BK4271" s="315"/>
    </row>
    <row r="4272" spans="1:63" x14ac:dyDescent="0.25">
      <c r="A4272" s="45"/>
      <c r="B4272" s="185" t="s">
        <v>5770</v>
      </c>
      <c r="C4272" s="6" t="s">
        <v>6594</v>
      </c>
      <c r="D4272" s="193">
        <v>1.4840346</v>
      </c>
      <c r="E4272" s="193">
        <v>0.61078856999999998</v>
      </c>
      <c r="F4272" s="193">
        <v>0.14585830999999999</v>
      </c>
      <c r="G4272" s="193">
        <v>3.6799417000000001E-2</v>
      </c>
      <c r="H4272" s="193">
        <v>1.0101285E-2</v>
      </c>
      <c r="I4272" s="193">
        <v>6.1521055999999998E-2</v>
      </c>
      <c r="J4272" s="193">
        <v>2.6345291999999999E-2</v>
      </c>
      <c r="K4272" s="193">
        <v>8.0952124999999998E-4</v>
      </c>
      <c r="L4272" s="193">
        <v>0.59181116</v>
      </c>
      <c r="M4272" s="193">
        <v>0</v>
      </c>
      <c r="N4272" s="193">
        <v>0</v>
      </c>
      <c r="O4272" s="193">
        <v>0</v>
      </c>
      <c r="P4272" s="199">
        <f t="shared" si="818"/>
        <v>4.5243597777777769</v>
      </c>
      <c r="Q4272" s="240">
        <v>92.584506000000005</v>
      </c>
      <c r="R4272" s="99">
        <v>66.092158999999995</v>
      </c>
      <c r="S4272" s="99">
        <v>20.445039999999999</v>
      </c>
      <c r="T4272" s="99">
        <v>8.1421000000000005E-5</v>
      </c>
      <c r="U4272" s="99">
        <v>0.56840000000000002</v>
      </c>
      <c r="V4272" s="99">
        <v>9.9924700000000005E-2</v>
      </c>
      <c r="W4272" s="99">
        <v>5.3788999999999998</v>
      </c>
      <c r="X4272" s="241">
        <f t="shared" si="819"/>
        <v>0.50389595922941999</v>
      </c>
      <c r="Y4272" s="241">
        <f t="shared" si="820"/>
        <v>0.24763652973600003</v>
      </c>
      <c r="Z4272" s="241">
        <f t="shared" si="821"/>
        <v>8.942987279341999E-2</v>
      </c>
      <c r="AA4272" s="241">
        <f t="shared" si="822"/>
        <v>0.16682955670000002</v>
      </c>
      <c r="AB4272" s="258">
        <v>0.1254007</v>
      </c>
      <c r="AC4272" s="258">
        <v>1.9154668000000001E-5</v>
      </c>
      <c r="AD4272" s="258">
        <v>6.3995774000000005E-2</v>
      </c>
      <c r="AE4272" s="258">
        <v>1.7039808000000001E-5</v>
      </c>
      <c r="AF4272" s="258">
        <v>5.7547595E-2</v>
      </c>
      <c r="AG4272" s="258">
        <v>6.5626626000000001E-4</v>
      </c>
      <c r="AH4272" s="258">
        <v>8.2079102000000001E-2</v>
      </c>
      <c r="AI4272" s="258">
        <v>2.3836656000000001E-4</v>
      </c>
      <c r="AJ4272" s="258">
        <v>3.2484522000000003E-4</v>
      </c>
      <c r="AK4272" s="258">
        <v>1.4214811E-4</v>
      </c>
      <c r="AL4272" s="258">
        <v>4.6613974E-5</v>
      </c>
      <c r="AM4272" s="258">
        <v>1.5552942E-7</v>
      </c>
      <c r="AN4272" s="258">
        <v>2.4083894000000001E-3</v>
      </c>
      <c r="AO4272" s="258">
        <v>1.3211615999999999E-3</v>
      </c>
      <c r="AP4272" s="258">
        <v>2.8690904000000001E-3</v>
      </c>
      <c r="AQ4272" s="258">
        <v>1.4099167E-3</v>
      </c>
      <c r="AR4272" s="258">
        <v>0.16541964000000001</v>
      </c>
      <c r="AT4272" s="193"/>
      <c r="AU4272" s="193"/>
      <c r="AV4272" s="193"/>
      <c r="AW4272" s="193"/>
      <c r="AX4272" s="193"/>
      <c r="AY4272" s="193"/>
      <c r="AZ4272" s="193"/>
      <c r="BA4272" s="193"/>
      <c r="BB4272" s="193"/>
      <c r="BC4272" s="193"/>
      <c r="BD4272" s="193"/>
      <c r="BE4272" s="315"/>
      <c r="BF4272" s="315"/>
      <c r="BG4272" s="315"/>
      <c r="BH4272" s="315"/>
      <c r="BI4272" s="315"/>
      <c r="BJ4272" s="315"/>
      <c r="BK4272" s="315"/>
    </row>
    <row r="4273" spans="1:63" x14ac:dyDescent="0.25">
      <c r="A4273" s="45"/>
      <c r="B4273" s="184" t="s">
        <v>1264</v>
      </c>
      <c r="C4273" s="6" t="s">
        <v>6327</v>
      </c>
      <c r="D4273" s="193">
        <v>5018.2664000000004</v>
      </c>
      <c r="E4273" s="193">
        <v>2556.2067000000002</v>
      </c>
      <c r="F4273" s="193">
        <v>613.82794999999999</v>
      </c>
      <c r="G4273" s="193">
        <v>156.93196</v>
      </c>
      <c r="H4273" s="193">
        <v>43.980113000000003</v>
      </c>
      <c r="I4273" s="193">
        <v>221.19722999999999</v>
      </c>
      <c r="J4273" s="193">
        <v>181.8586</v>
      </c>
      <c r="K4273" s="193">
        <v>8.9480866999999993</v>
      </c>
      <c r="L4273" s="193">
        <v>1235.3158000000001</v>
      </c>
      <c r="M4273" s="193">
        <v>0</v>
      </c>
      <c r="N4273" s="193">
        <v>0</v>
      </c>
      <c r="O4273" s="193">
        <v>0</v>
      </c>
      <c r="P4273" s="199">
        <f t="shared" si="818"/>
        <v>18934.864444444444</v>
      </c>
      <c r="Q4273" s="240">
        <v>354352.6</v>
      </c>
      <c r="R4273" s="99">
        <v>292668.96000000002</v>
      </c>
      <c r="S4273" s="99">
        <v>47065.760000000002</v>
      </c>
      <c r="T4273" s="99">
        <v>9.1503999999999994</v>
      </c>
      <c r="U4273" s="99">
        <v>3175.8</v>
      </c>
      <c r="V4273" s="99">
        <v>757.92700000000002</v>
      </c>
      <c r="W4273" s="99">
        <v>10675</v>
      </c>
      <c r="X4273" s="241">
        <f t="shared" si="819"/>
        <v>2151.7187220967799</v>
      </c>
      <c r="Y4273" s="241">
        <f t="shared" si="820"/>
        <v>1024.427932414</v>
      </c>
      <c r="Z4273" s="241">
        <f t="shared" si="821"/>
        <v>390.50116568278003</v>
      </c>
      <c r="AA4273" s="241">
        <f t="shared" si="822"/>
        <v>736.789624</v>
      </c>
      <c r="AB4273" s="258">
        <v>524.81533000000002</v>
      </c>
      <c r="AC4273" s="258">
        <v>7.5468721000000002E-2</v>
      </c>
      <c r="AD4273" s="258">
        <v>260.70477</v>
      </c>
      <c r="AE4273" s="258">
        <v>5.4307992999999999E-2</v>
      </c>
      <c r="AF4273" s="258">
        <v>237.33565999999999</v>
      </c>
      <c r="AG4273" s="258">
        <v>1.4423957000000001</v>
      </c>
      <c r="AH4273" s="258">
        <v>343.50420000000003</v>
      </c>
      <c r="AI4273" s="258">
        <v>0.99263252999999996</v>
      </c>
      <c r="AJ4273" s="258">
        <v>1.3665153000000001</v>
      </c>
      <c r="AK4273" s="258">
        <v>0.74298624000000002</v>
      </c>
      <c r="AL4273" s="258">
        <v>0.17156267</v>
      </c>
      <c r="AM4273" s="258">
        <v>5.5304278000000004E-4</v>
      </c>
      <c r="AN4273" s="258">
        <v>13.30092</v>
      </c>
      <c r="AO4273" s="258">
        <v>7.7758868999999997</v>
      </c>
      <c r="AP4273" s="258">
        <v>22.645909</v>
      </c>
      <c r="AQ4273" s="258">
        <v>3.970704</v>
      </c>
      <c r="AR4273" s="258">
        <v>732.81892000000005</v>
      </c>
      <c r="AT4273" s="193"/>
      <c r="AU4273" s="193"/>
      <c r="AV4273" s="193"/>
      <c r="AW4273" s="193"/>
      <c r="AX4273" s="193"/>
      <c r="AY4273" s="193"/>
      <c r="AZ4273" s="193"/>
      <c r="BA4273" s="193"/>
      <c r="BB4273" s="193"/>
      <c r="BC4273" s="193"/>
      <c r="BD4273" s="193"/>
      <c r="BE4273" s="315"/>
      <c r="BF4273" s="315"/>
      <c r="BG4273" s="315"/>
      <c r="BH4273" s="315"/>
      <c r="BI4273" s="315"/>
      <c r="BJ4273" s="315"/>
      <c r="BK4273" s="315"/>
    </row>
    <row r="4274" spans="1:63" x14ac:dyDescent="0.25">
      <c r="A4274" s="45"/>
      <c r="B4274" s="184" t="s">
        <v>1264</v>
      </c>
      <c r="C4274" s="6" t="s">
        <v>6326</v>
      </c>
      <c r="D4274" s="193">
        <v>8813.4827000000005</v>
      </c>
      <c r="E4274" s="193">
        <v>4895.4268000000002</v>
      </c>
      <c r="F4274" s="193">
        <v>1135.2050999999999</v>
      </c>
      <c r="G4274" s="193">
        <v>241.84372999999999</v>
      </c>
      <c r="H4274" s="193">
        <v>66.865122999999997</v>
      </c>
      <c r="I4274" s="193">
        <v>350.03316999999998</v>
      </c>
      <c r="J4274" s="193">
        <v>307.07905</v>
      </c>
      <c r="K4274" s="193">
        <v>14.219757</v>
      </c>
      <c r="L4274" s="193">
        <v>1802.8099</v>
      </c>
      <c r="M4274" s="193">
        <v>0</v>
      </c>
      <c r="N4274" s="193">
        <v>0</v>
      </c>
      <c r="O4274" s="193">
        <v>0</v>
      </c>
      <c r="P4274" s="199">
        <f t="shared" si="818"/>
        <v>36262.420740740738</v>
      </c>
      <c r="Q4274" s="240">
        <v>777358.44</v>
      </c>
      <c r="R4274" s="99">
        <v>636323.92000000004</v>
      </c>
      <c r="S4274" s="99">
        <v>110280.8</v>
      </c>
      <c r="T4274" s="99">
        <v>12.689</v>
      </c>
      <c r="U4274" s="99">
        <v>7243.2</v>
      </c>
      <c r="V4274" s="99">
        <v>1299.825</v>
      </c>
      <c r="W4274" s="99">
        <v>22198</v>
      </c>
      <c r="X4274" s="241">
        <f t="shared" si="819"/>
        <v>4143.7391883496002</v>
      </c>
      <c r="Y4274" s="241">
        <f t="shared" si="820"/>
        <v>1793.64181265</v>
      </c>
      <c r="Z4274" s="241">
        <f t="shared" si="821"/>
        <v>751.97789029960006</v>
      </c>
      <c r="AA4274" s="241">
        <f t="shared" si="822"/>
        <v>1598.1194854</v>
      </c>
      <c r="AB4274" s="258">
        <v>1005.0992</v>
      </c>
      <c r="AC4274" s="258">
        <v>0.20092466</v>
      </c>
      <c r="AD4274" s="258">
        <v>400.22500000000002</v>
      </c>
      <c r="AE4274" s="258">
        <v>0.10086119</v>
      </c>
      <c r="AF4274" s="258">
        <v>384.61752999999999</v>
      </c>
      <c r="AG4274" s="258">
        <v>3.3982967999999998</v>
      </c>
      <c r="AH4274" s="258">
        <v>657.85433999999998</v>
      </c>
      <c r="AI4274" s="258">
        <v>1.8469636</v>
      </c>
      <c r="AJ4274" s="258">
        <v>2.0775458000000002</v>
      </c>
      <c r="AK4274" s="258">
        <v>1.7542074000000001</v>
      </c>
      <c r="AL4274" s="258">
        <v>0.32100717000000001</v>
      </c>
      <c r="AM4274" s="258">
        <v>1.0063296E-3</v>
      </c>
      <c r="AN4274" s="258">
        <v>27.800138</v>
      </c>
      <c r="AO4274" s="258">
        <v>12.215058000000001</v>
      </c>
      <c r="AP4274" s="258">
        <v>48.107624000000001</v>
      </c>
      <c r="AQ4274" s="258">
        <v>5.6367853999999999</v>
      </c>
      <c r="AR4274" s="258">
        <v>1592.4827</v>
      </c>
      <c r="AT4274" s="193"/>
      <c r="AU4274" s="193"/>
      <c r="AV4274" s="193"/>
      <c r="AW4274" s="193"/>
      <c r="AX4274" s="193"/>
      <c r="AY4274" s="193"/>
      <c r="AZ4274" s="193"/>
      <c r="BA4274" s="193"/>
      <c r="BB4274" s="193"/>
      <c r="BC4274" s="193"/>
      <c r="BD4274" s="193"/>
      <c r="BE4274" s="315"/>
      <c r="BF4274" s="315"/>
      <c r="BG4274" s="315"/>
      <c r="BH4274" s="315"/>
      <c r="BI4274" s="315"/>
      <c r="BJ4274" s="315"/>
      <c r="BK4274" s="315"/>
    </row>
    <row r="4275" spans="1:63" x14ac:dyDescent="0.25">
      <c r="A4275" s="45"/>
      <c r="B4275" s="184" t="s">
        <v>1264</v>
      </c>
      <c r="C4275" s="6" t="s">
        <v>6325</v>
      </c>
      <c r="D4275" s="193">
        <v>7523.8010999999997</v>
      </c>
      <c r="E4275" s="193">
        <v>3675.5046000000002</v>
      </c>
      <c r="F4275" s="193">
        <v>894.76770999999997</v>
      </c>
      <c r="G4275" s="193">
        <v>235.42819</v>
      </c>
      <c r="H4275" s="193">
        <v>70.728926000000001</v>
      </c>
      <c r="I4275" s="193">
        <v>341.67336</v>
      </c>
      <c r="J4275" s="193">
        <v>280.33019999999999</v>
      </c>
      <c r="K4275" s="193">
        <v>13.182612000000001</v>
      </c>
      <c r="L4275" s="193">
        <v>2012.1855</v>
      </c>
      <c r="M4275" s="193">
        <v>0</v>
      </c>
      <c r="N4275" s="193">
        <v>0</v>
      </c>
      <c r="O4275" s="193">
        <v>0</v>
      </c>
      <c r="P4275" s="199">
        <f t="shared" si="818"/>
        <v>27225.96</v>
      </c>
      <c r="Q4275" s="240">
        <v>508192.8</v>
      </c>
      <c r="R4275" s="99">
        <v>424016.42</v>
      </c>
      <c r="S4275" s="99">
        <v>62904.800000000003</v>
      </c>
      <c r="T4275" s="99">
        <v>16.411000000000001</v>
      </c>
      <c r="U4275" s="99">
        <v>4494</v>
      </c>
      <c r="V4275" s="99">
        <v>978.16300000000001</v>
      </c>
      <c r="W4275" s="99">
        <v>15783</v>
      </c>
      <c r="X4275" s="241">
        <f t="shared" si="819"/>
        <v>3151.5057881030903</v>
      </c>
      <c r="Y4275" s="241">
        <f t="shared" si="820"/>
        <v>1518.048123561</v>
      </c>
      <c r="Z4275" s="241">
        <f t="shared" si="821"/>
        <v>565.42812884209002</v>
      </c>
      <c r="AA4275" s="241">
        <f t="shared" si="822"/>
        <v>1068.0295357</v>
      </c>
      <c r="AB4275" s="258">
        <v>754.61436000000003</v>
      </c>
      <c r="AC4275" s="258">
        <v>0.10431846</v>
      </c>
      <c r="AD4275" s="258">
        <v>395.98707000000002</v>
      </c>
      <c r="AE4275" s="258">
        <v>7.6971500999999998E-2</v>
      </c>
      <c r="AF4275" s="258">
        <v>365.35561000000001</v>
      </c>
      <c r="AG4275" s="258">
        <v>1.9097936</v>
      </c>
      <c r="AH4275" s="258">
        <v>493.91538000000003</v>
      </c>
      <c r="AI4275" s="258">
        <v>1.449074</v>
      </c>
      <c r="AJ4275" s="258">
        <v>2.0504240999999999</v>
      </c>
      <c r="AK4275" s="258">
        <v>1.1100011000000001</v>
      </c>
      <c r="AL4275" s="258">
        <v>0.26159188</v>
      </c>
      <c r="AM4275" s="258">
        <v>8.4376209000000004E-4</v>
      </c>
      <c r="AN4275" s="258">
        <v>19.818933000000001</v>
      </c>
      <c r="AO4275" s="258">
        <v>11.033296</v>
      </c>
      <c r="AP4275" s="258">
        <v>35.788584999999998</v>
      </c>
      <c r="AQ4275" s="258">
        <v>6.4678357000000002</v>
      </c>
      <c r="AR4275" s="258">
        <v>1061.5617</v>
      </c>
      <c r="AT4275" s="193"/>
      <c r="AU4275" s="193"/>
      <c r="AV4275" s="193"/>
      <c r="AW4275" s="193"/>
      <c r="AX4275" s="193"/>
      <c r="AY4275" s="193"/>
      <c r="AZ4275" s="193"/>
      <c r="BA4275" s="193"/>
      <c r="BB4275" s="193"/>
      <c r="BC4275" s="193"/>
      <c r="BD4275" s="193"/>
      <c r="BE4275" s="315"/>
      <c r="BF4275" s="315"/>
      <c r="BG4275" s="315"/>
      <c r="BH4275" s="315"/>
      <c r="BI4275" s="315"/>
      <c r="BJ4275" s="315"/>
      <c r="BK4275" s="315"/>
    </row>
    <row r="4276" spans="1:63" x14ac:dyDescent="0.25">
      <c r="A4276" s="45"/>
      <c r="B4276" s="184" t="s">
        <v>1264</v>
      </c>
      <c r="C4276" s="6" t="s">
        <v>6324</v>
      </c>
      <c r="D4276" s="193">
        <v>10711.215</v>
      </c>
      <c r="E4276" s="193">
        <v>5066.99</v>
      </c>
      <c r="F4276" s="193">
        <v>1252.7878000000001</v>
      </c>
      <c r="G4276" s="193">
        <v>340.14663000000002</v>
      </c>
      <c r="H4276" s="193">
        <v>101.82135</v>
      </c>
      <c r="I4276" s="193">
        <v>488.20801999999998</v>
      </c>
      <c r="J4276" s="193">
        <v>421.16359999999997</v>
      </c>
      <c r="K4276" s="193">
        <v>19.449504999999998</v>
      </c>
      <c r="L4276" s="193">
        <v>3020.6484999999998</v>
      </c>
      <c r="M4276" s="193">
        <v>0</v>
      </c>
      <c r="N4276" s="193">
        <v>0</v>
      </c>
      <c r="O4276" s="193">
        <v>0</v>
      </c>
      <c r="P4276" s="199">
        <f t="shared" si="818"/>
        <v>37533.259259259255</v>
      </c>
      <c r="Q4276" s="240">
        <v>706628.41</v>
      </c>
      <c r="R4276" s="99">
        <v>591260.84</v>
      </c>
      <c r="S4276" s="99">
        <v>84952</v>
      </c>
      <c r="T4276" s="99">
        <v>20.302</v>
      </c>
      <c r="U4276" s="99">
        <v>6030.6</v>
      </c>
      <c r="V4276" s="99">
        <v>1281.6769999999999</v>
      </c>
      <c r="W4276" s="99">
        <v>23083</v>
      </c>
      <c r="X4276" s="241">
        <f t="shared" si="819"/>
        <v>4408.6646491320998</v>
      </c>
      <c r="Y4276" s="241">
        <f t="shared" si="820"/>
        <v>2144.6712653099999</v>
      </c>
      <c r="Z4276" s="241">
        <f t="shared" si="821"/>
        <v>774.39215932209993</v>
      </c>
      <c r="AA4276" s="241">
        <f t="shared" si="822"/>
        <v>1489.6012244999999</v>
      </c>
      <c r="AB4276" s="258">
        <v>1040.2893999999999</v>
      </c>
      <c r="AC4276" s="258">
        <v>0.14392210999999999</v>
      </c>
      <c r="AD4276" s="258">
        <v>584.53878999999995</v>
      </c>
      <c r="AE4276" s="258">
        <v>0.1053535</v>
      </c>
      <c r="AF4276" s="258">
        <v>517.03643</v>
      </c>
      <c r="AG4276" s="258">
        <v>2.5573697000000002</v>
      </c>
      <c r="AH4276" s="258">
        <v>680.90237999999999</v>
      </c>
      <c r="AI4276" s="258">
        <v>2.0319091</v>
      </c>
      <c r="AJ4276" s="258">
        <v>2.9634450999999999</v>
      </c>
      <c r="AK4276" s="258">
        <v>1.5990956000000001</v>
      </c>
      <c r="AL4276" s="258">
        <v>0.38448909999999997</v>
      </c>
      <c r="AM4276" s="258">
        <v>1.2424221E-3</v>
      </c>
      <c r="AN4276" s="258">
        <v>26.883351000000001</v>
      </c>
      <c r="AO4276" s="258">
        <v>14.127057000000001</v>
      </c>
      <c r="AP4276" s="258">
        <v>45.499189999999999</v>
      </c>
      <c r="AQ4276" s="258">
        <v>9.4478244999999994</v>
      </c>
      <c r="AR4276" s="258">
        <v>1480.1533999999999</v>
      </c>
      <c r="AT4276" s="193"/>
      <c r="AU4276" s="193"/>
      <c r="AV4276" s="193"/>
      <c r="AW4276" s="193"/>
      <c r="AX4276" s="193"/>
      <c r="AY4276" s="193"/>
      <c r="AZ4276" s="193"/>
      <c r="BA4276" s="193"/>
      <c r="BB4276" s="193"/>
      <c r="BC4276" s="193"/>
      <c r="BD4276" s="193"/>
      <c r="BE4276" s="315"/>
      <c r="BF4276" s="315"/>
      <c r="BG4276" s="315"/>
      <c r="BH4276" s="315"/>
      <c r="BI4276" s="315"/>
      <c r="BJ4276" s="315"/>
      <c r="BK4276" s="315"/>
    </row>
    <row r="4277" spans="1:63" x14ac:dyDescent="0.25">
      <c r="A4277" s="9"/>
      <c r="B4277" s="184" t="s">
        <v>1264</v>
      </c>
      <c r="C4277" s="6" t="s">
        <v>6595</v>
      </c>
      <c r="D4277" s="193">
        <v>4.8332283</v>
      </c>
      <c r="E4277" s="193">
        <v>2.4356838999999999</v>
      </c>
      <c r="F4277" s="193">
        <v>0.43396562</v>
      </c>
      <c r="G4277" s="193">
        <v>5.6820810999999999E-2</v>
      </c>
      <c r="H4277" s="193">
        <v>1.3096782E-2</v>
      </c>
      <c r="I4277" s="193">
        <v>0.14852346999999999</v>
      </c>
      <c r="J4277" s="193">
        <v>9.4582096000000004E-2</v>
      </c>
      <c r="K4277" s="193">
        <v>5.9795923000000003E-3</v>
      </c>
      <c r="L4277" s="193">
        <v>1.644576</v>
      </c>
      <c r="M4277" s="193">
        <v>0</v>
      </c>
      <c r="N4277" s="193">
        <v>0</v>
      </c>
      <c r="O4277" s="193">
        <v>0</v>
      </c>
      <c r="P4277" s="199">
        <f t="shared" ref="P4277:P4302" si="823">E4277/0.135</f>
        <v>18.042102962962961</v>
      </c>
      <c r="Q4277" s="240">
        <v>339.52971000000002</v>
      </c>
      <c r="R4277" s="99">
        <v>286.85030999999998</v>
      </c>
      <c r="S4277" s="99">
        <v>37.055199999999999</v>
      </c>
      <c r="T4277" s="99">
        <v>1.9494E-4</v>
      </c>
      <c r="U4277" s="99">
        <v>4.3760000000000003</v>
      </c>
      <c r="V4277" s="99">
        <v>0.48200549999999998</v>
      </c>
      <c r="W4277" s="99">
        <v>10.766</v>
      </c>
      <c r="X4277" s="241">
        <f t="shared" si="819"/>
        <v>1.7587533520304701</v>
      </c>
      <c r="Y4277" s="241">
        <f t="shared" si="820"/>
        <v>0.684904071404</v>
      </c>
      <c r="Z4277" s="241">
        <f t="shared" si="821"/>
        <v>0.35397272342646996</v>
      </c>
      <c r="AA4277" s="241">
        <f t="shared" si="822"/>
        <v>0.71987655719999999</v>
      </c>
      <c r="AB4277" s="258">
        <v>0.50004696999999998</v>
      </c>
      <c r="AC4277" s="258">
        <v>1.0162748E-4</v>
      </c>
      <c r="AD4277" s="258">
        <v>6.4161157999999996E-2</v>
      </c>
      <c r="AE4277" s="258">
        <v>3.8015283999999998E-5</v>
      </c>
      <c r="AF4277" s="258">
        <v>0.11962758</v>
      </c>
      <c r="AG4277" s="258">
        <v>9.2872064E-4</v>
      </c>
      <c r="AH4277" s="258">
        <v>0.32731055999999997</v>
      </c>
      <c r="AI4277" s="258">
        <v>6.9993520000000001E-4</v>
      </c>
      <c r="AJ4277" s="258">
        <v>4.550391E-4</v>
      </c>
      <c r="AK4277" s="258">
        <v>3.2680855000000002E-4</v>
      </c>
      <c r="AL4277" s="258">
        <v>1.0374145E-4</v>
      </c>
      <c r="AM4277" s="258">
        <v>3.2152647E-7</v>
      </c>
      <c r="AN4277" s="258">
        <v>1.2928578E-2</v>
      </c>
      <c r="AO4277" s="258">
        <v>3.9133937000000001E-3</v>
      </c>
      <c r="AP4277" s="258">
        <v>8.2343459000000004E-3</v>
      </c>
      <c r="AQ4277" s="258">
        <v>2.1946072E-3</v>
      </c>
      <c r="AR4277" s="258">
        <v>0.71768195000000001</v>
      </c>
      <c r="AT4277" s="193"/>
      <c r="AU4277" s="193"/>
      <c r="AV4277" s="193"/>
      <c r="AW4277" s="193"/>
      <c r="AX4277" s="193"/>
      <c r="AY4277" s="193"/>
      <c r="AZ4277" s="193"/>
      <c r="BA4277" s="193"/>
      <c r="BB4277" s="193"/>
      <c r="BC4277" s="193"/>
      <c r="BD4277" s="193"/>
      <c r="BE4277" s="315"/>
      <c r="BF4277" s="315"/>
      <c r="BG4277" s="315"/>
      <c r="BH4277" s="315"/>
      <c r="BI4277" s="315"/>
      <c r="BJ4277" s="315"/>
      <c r="BK4277" s="315"/>
    </row>
    <row r="4278" spans="1:63" x14ac:dyDescent="0.25">
      <c r="A4278" s="9"/>
      <c r="B4278" s="184" t="s">
        <v>1264</v>
      </c>
      <c r="C4278" s="6" t="s">
        <v>3223</v>
      </c>
      <c r="D4278" s="193">
        <v>3866.0111000000002</v>
      </c>
      <c r="E4278" s="193">
        <v>2748.7993999999999</v>
      </c>
      <c r="F4278" s="193">
        <v>535.43694000000005</v>
      </c>
      <c r="G4278" s="193">
        <v>154.53681</v>
      </c>
      <c r="H4278" s="193">
        <v>7.7184916000000001</v>
      </c>
      <c r="I4278" s="193">
        <v>119.34479</v>
      </c>
      <c r="J4278" s="193">
        <v>109.21621</v>
      </c>
      <c r="K4278" s="193">
        <v>1.0899435</v>
      </c>
      <c r="L4278" s="193">
        <v>189.86852999999999</v>
      </c>
      <c r="M4278" s="193">
        <v>0</v>
      </c>
      <c r="N4278" s="193">
        <v>0</v>
      </c>
      <c r="O4278" s="193">
        <v>0</v>
      </c>
      <c r="P4278" s="199">
        <f t="shared" si="823"/>
        <v>20361.477037037035</v>
      </c>
      <c r="Q4278" s="240">
        <v>930585.33</v>
      </c>
      <c r="R4278" s="99">
        <v>300787.44</v>
      </c>
      <c r="S4278" s="99">
        <v>526411.19999999995</v>
      </c>
      <c r="T4278" s="99">
        <v>0.32390000000000002</v>
      </c>
      <c r="U4278" s="99">
        <v>5629.9</v>
      </c>
      <c r="V4278" s="99">
        <v>1410.4690000000001</v>
      </c>
      <c r="W4278" s="99">
        <v>96346</v>
      </c>
      <c r="X4278" s="241">
        <f t="shared" si="819"/>
        <v>2031.44176048434</v>
      </c>
      <c r="Y4278" s="241">
        <f t="shared" si="820"/>
        <v>874.99485261300003</v>
      </c>
      <c r="Z4278" s="241">
        <f t="shared" si="821"/>
        <v>402.45671789133996</v>
      </c>
      <c r="AA4278" s="241">
        <f t="shared" si="822"/>
        <v>753.99018997999997</v>
      </c>
      <c r="AB4278" s="258">
        <v>564.28565000000003</v>
      </c>
      <c r="AC4278" s="258">
        <v>0.1334091</v>
      </c>
      <c r="AD4278" s="258">
        <v>173.52960999999999</v>
      </c>
      <c r="AE4278" s="258">
        <v>3.6878513000000002E-2</v>
      </c>
      <c r="AF4278" s="258">
        <v>119.70784999999999</v>
      </c>
      <c r="AG4278" s="258">
        <v>17.301455000000001</v>
      </c>
      <c r="AH4278" s="258">
        <v>369.32697999999999</v>
      </c>
      <c r="AI4278" s="258">
        <v>0.87995687</v>
      </c>
      <c r="AJ4278" s="258">
        <v>1.2023326999999999</v>
      </c>
      <c r="AK4278" s="258">
        <v>1.2317989</v>
      </c>
      <c r="AL4278" s="258">
        <v>0.11705978</v>
      </c>
      <c r="AM4278" s="258">
        <v>3.9534134000000001E-4</v>
      </c>
      <c r="AN4278" s="258">
        <v>7.6101117</v>
      </c>
      <c r="AO4278" s="258">
        <v>3.3022276000000002</v>
      </c>
      <c r="AP4278" s="258">
        <v>18.785855000000002</v>
      </c>
      <c r="AQ4278" s="258">
        <v>0.93938997999999996</v>
      </c>
      <c r="AR4278" s="258">
        <v>753.05079999999998</v>
      </c>
      <c r="AT4278" s="193"/>
      <c r="AU4278" s="193"/>
      <c r="AV4278" s="193"/>
      <c r="AW4278" s="193"/>
      <c r="AX4278" s="193"/>
      <c r="AY4278" s="193"/>
      <c r="AZ4278" s="193"/>
      <c r="BA4278" s="193"/>
      <c r="BB4278" s="193"/>
      <c r="BC4278" s="193"/>
      <c r="BD4278" s="193"/>
      <c r="BE4278" s="315"/>
      <c r="BF4278" s="315"/>
      <c r="BG4278" s="315"/>
      <c r="BH4278" s="315"/>
      <c r="BI4278" s="315"/>
      <c r="BJ4278" s="315"/>
      <c r="BK4278" s="315"/>
    </row>
    <row r="4279" spans="1:63" x14ac:dyDescent="0.25">
      <c r="A4279" s="9"/>
      <c r="B4279" s="184" t="s">
        <v>1264</v>
      </c>
      <c r="C4279" s="6" t="s">
        <v>6596</v>
      </c>
      <c r="D4279" s="193">
        <v>40.025278</v>
      </c>
      <c r="E4279" s="193">
        <v>8.9622610999999992</v>
      </c>
      <c r="F4279" s="193">
        <v>4.1771944000000003</v>
      </c>
      <c r="G4279" s="193">
        <v>1.3478251999999999</v>
      </c>
      <c r="H4279" s="193">
        <v>7.4244994999999994E-2</v>
      </c>
      <c r="I4279" s="193">
        <v>1.0320986000000001</v>
      </c>
      <c r="J4279" s="193">
        <v>1.1863203</v>
      </c>
      <c r="K4279" s="193">
        <v>1.9068359E-2</v>
      </c>
      <c r="L4279" s="193">
        <v>23.226265000000001</v>
      </c>
      <c r="M4279" s="193">
        <v>0</v>
      </c>
      <c r="N4279" s="193">
        <v>0</v>
      </c>
      <c r="O4279" s="193">
        <v>0</v>
      </c>
      <c r="P4279" s="199">
        <f t="shared" si="823"/>
        <v>66.387119259259251</v>
      </c>
      <c r="Q4279" s="240">
        <v>1201.722</v>
      </c>
      <c r="R4279" s="99">
        <v>934.30552999999998</v>
      </c>
      <c r="S4279" s="99">
        <v>191.20079999999999</v>
      </c>
      <c r="T4279" s="99">
        <v>1.0414E-2</v>
      </c>
      <c r="U4279" s="99">
        <v>14.045999999999999</v>
      </c>
      <c r="V4279" s="99">
        <v>2.7712620000000001</v>
      </c>
      <c r="W4279" s="99">
        <v>59.387999999999998</v>
      </c>
      <c r="X4279" s="241">
        <f t="shared" si="819"/>
        <v>9.5485110808879003</v>
      </c>
      <c r="Y4279" s="241">
        <f t="shared" si="820"/>
        <v>5.7726685483699995</v>
      </c>
      <c r="Z4279" s="241">
        <f t="shared" si="821"/>
        <v>1.3695781275178998</v>
      </c>
      <c r="AA4279" s="241">
        <f t="shared" si="822"/>
        <v>2.4062644050000004</v>
      </c>
      <c r="AB4279" s="258">
        <v>1.8399110999999999</v>
      </c>
      <c r="AC4279" s="258">
        <v>3.1452573000000003E-4</v>
      </c>
      <c r="AD4279" s="258">
        <v>2.9571721000000002</v>
      </c>
      <c r="AE4279" s="258">
        <v>2.0758534000000001E-4</v>
      </c>
      <c r="AF4279" s="258">
        <v>0.96942510000000004</v>
      </c>
      <c r="AG4279" s="258">
        <v>5.6381373000000002E-3</v>
      </c>
      <c r="AH4279" s="258">
        <v>1.2043238000000001</v>
      </c>
      <c r="AI4279" s="258">
        <v>6.7642500000000003E-3</v>
      </c>
      <c r="AJ4279" s="258">
        <v>1.1970023999999999E-2</v>
      </c>
      <c r="AK4279" s="258">
        <v>4.6912645000000003E-3</v>
      </c>
      <c r="AL4279" s="258">
        <v>1.5173909000000001E-3</v>
      </c>
      <c r="AM4279" s="258">
        <v>5.1431179000000001E-6</v>
      </c>
      <c r="AN4279" s="258">
        <v>4.7437630000000001E-2</v>
      </c>
      <c r="AO4279" s="258">
        <v>4.2525962E-2</v>
      </c>
      <c r="AP4279" s="258">
        <v>5.0342663000000003E-2</v>
      </c>
      <c r="AQ4279" s="258">
        <v>6.7720404999999997E-2</v>
      </c>
      <c r="AR4279" s="258">
        <v>2.3385440000000002</v>
      </c>
      <c r="AT4279" s="193"/>
      <c r="AU4279" s="193"/>
      <c r="AV4279" s="193"/>
      <c r="AW4279" s="193"/>
      <c r="AX4279" s="193"/>
      <c r="AY4279" s="193"/>
      <c r="AZ4279" s="193"/>
      <c r="BA4279" s="193"/>
      <c r="BB4279" s="193"/>
      <c r="BC4279" s="193"/>
      <c r="BD4279" s="193"/>
      <c r="BE4279" s="315"/>
      <c r="BF4279" s="315"/>
      <c r="BG4279" s="315"/>
      <c r="BH4279" s="315"/>
      <c r="BI4279" s="315"/>
      <c r="BJ4279" s="315"/>
      <c r="BK4279" s="315"/>
    </row>
    <row r="4280" spans="1:63" x14ac:dyDescent="0.25">
      <c r="A4280" s="9"/>
      <c r="B4280" s="184" t="s">
        <v>1264</v>
      </c>
      <c r="C4280" s="6" t="s">
        <v>6597</v>
      </c>
      <c r="D4280" s="193">
        <v>208.41723999999999</v>
      </c>
      <c r="E4280" s="193">
        <v>61.715933999999997</v>
      </c>
      <c r="F4280" s="193">
        <v>22.547802999999998</v>
      </c>
      <c r="G4280" s="193">
        <v>6.4830784000000001</v>
      </c>
      <c r="H4280" s="193">
        <v>0.40451452999999998</v>
      </c>
      <c r="I4280" s="193">
        <v>5.5811371999999997</v>
      </c>
      <c r="J4280" s="193">
        <v>5.8264981999999996</v>
      </c>
      <c r="K4280" s="193">
        <v>0.12257269</v>
      </c>
      <c r="L4280" s="193">
        <v>105.73569999999999</v>
      </c>
      <c r="M4280" s="193">
        <v>0</v>
      </c>
      <c r="N4280" s="193">
        <v>0</v>
      </c>
      <c r="O4280" s="193">
        <v>0</v>
      </c>
      <c r="P4280" s="199">
        <f t="shared" si="823"/>
        <v>457.15506666666664</v>
      </c>
      <c r="Q4280" s="240">
        <v>8864.1491999999998</v>
      </c>
      <c r="R4280" s="99">
        <v>7300.5468000000001</v>
      </c>
      <c r="S4280" s="99">
        <v>1148.896</v>
      </c>
      <c r="T4280" s="99">
        <v>4.8466000000000002E-2</v>
      </c>
      <c r="U4280" s="99">
        <v>97.536000000000001</v>
      </c>
      <c r="V4280" s="99">
        <v>16.892019999999999</v>
      </c>
      <c r="W4280" s="99">
        <v>300.23</v>
      </c>
      <c r="X4280" s="241">
        <f t="shared" si="819"/>
        <v>59.476360372203004</v>
      </c>
      <c r="Y4280" s="241">
        <f t="shared" si="820"/>
        <v>31.607782998599998</v>
      </c>
      <c r="Z4280" s="241">
        <f t="shared" si="821"/>
        <v>9.2957735636030012</v>
      </c>
      <c r="AA4280" s="241">
        <f t="shared" si="822"/>
        <v>18.57280381</v>
      </c>
      <c r="AB4280" s="258">
        <v>12.670634</v>
      </c>
      <c r="AC4280" s="258">
        <v>2.7353990999999999E-3</v>
      </c>
      <c r="AD4280" s="258">
        <v>13.687491</v>
      </c>
      <c r="AE4280" s="258">
        <v>1.2891025E-3</v>
      </c>
      <c r="AF4280" s="258">
        <v>5.2125915000000003</v>
      </c>
      <c r="AG4280" s="258">
        <v>3.3041996999999997E-2</v>
      </c>
      <c r="AH4280" s="258">
        <v>8.2933806000000008</v>
      </c>
      <c r="AI4280" s="258">
        <v>3.6517316000000001E-2</v>
      </c>
      <c r="AJ4280" s="258">
        <v>5.7181296E-2</v>
      </c>
      <c r="AK4280" s="258">
        <v>2.3742086999999999E-2</v>
      </c>
      <c r="AL4280" s="258">
        <v>7.2014974000000004E-3</v>
      </c>
      <c r="AM4280" s="258">
        <v>2.4257203E-5</v>
      </c>
      <c r="AN4280" s="258">
        <v>0.33190335999999998</v>
      </c>
      <c r="AO4280" s="258">
        <v>0.21246688999999999</v>
      </c>
      <c r="AP4280" s="258">
        <v>0.33335626000000002</v>
      </c>
      <c r="AQ4280" s="258">
        <v>0.30615580999999997</v>
      </c>
      <c r="AR4280" s="258">
        <v>18.266648</v>
      </c>
      <c r="AT4280" s="193"/>
      <c r="AU4280" s="193"/>
      <c r="AV4280" s="193"/>
      <c r="AW4280" s="193"/>
      <c r="AX4280" s="193"/>
      <c r="AY4280" s="193"/>
      <c r="AZ4280" s="193"/>
      <c r="BA4280" s="193"/>
      <c r="BB4280" s="193"/>
      <c r="BC4280" s="193"/>
      <c r="BD4280" s="193"/>
      <c r="BE4280" s="315"/>
      <c r="BF4280" s="315"/>
      <c r="BG4280" s="315"/>
      <c r="BH4280" s="315"/>
      <c r="BI4280" s="315"/>
      <c r="BJ4280" s="315"/>
      <c r="BK4280" s="315"/>
    </row>
    <row r="4281" spans="1:63" x14ac:dyDescent="0.25">
      <c r="A4281" s="9"/>
      <c r="B4281" s="184" t="s">
        <v>1264</v>
      </c>
      <c r="C4281" s="6" t="s">
        <v>6598</v>
      </c>
      <c r="D4281" s="193">
        <v>1680.2702999999999</v>
      </c>
      <c r="E4281" s="193">
        <v>381.82600000000002</v>
      </c>
      <c r="F4281" s="193">
        <v>185.68573000000001</v>
      </c>
      <c r="G4281" s="193">
        <v>61.396844000000002</v>
      </c>
      <c r="H4281" s="193">
        <v>3.0605565000000001</v>
      </c>
      <c r="I4281" s="193">
        <v>44.043289000000001</v>
      </c>
      <c r="J4281" s="193">
        <v>49.781435999999999</v>
      </c>
      <c r="K4281" s="193">
        <v>0.80150147999999999</v>
      </c>
      <c r="L4281" s="193">
        <v>953.67493999999999</v>
      </c>
      <c r="M4281" s="193">
        <v>0</v>
      </c>
      <c r="N4281" s="193">
        <v>0</v>
      </c>
      <c r="O4281" s="193">
        <v>0</v>
      </c>
      <c r="P4281" s="199">
        <f t="shared" si="823"/>
        <v>2828.3407407407408</v>
      </c>
      <c r="Q4281" s="240">
        <v>58779.836000000003</v>
      </c>
      <c r="R4281" s="99">
        <v>45139.324999999997</v>
      </c>
      <c r="S4281" s="99">
        <v>10300.64</v>
      </c>
      <c r="T4281" s="99">
        <v>0.45252999999999999</v>
      </c>
      <c r="U4281" s="99">
        <v>626.77</v>
      </c>
      <c r="V4281" s="99">
        <v>160.8486</v>
      </c>
      <c r="W4281" s="99">
        <v>2551.8000000000002</v>
      </c>
      <c r="X4281" s="241">
        <f t="shared" si="819"/>
        <v>426.26601514554005</v>
      </c>
      <c r="Y4281" s="241">
        <f t="shared" si="820"/>
        <v>251.92356069880003</v>
      </c>
      <c r="Z4281" s="241">
        <f t="shared" si="821"/>
        <v>58.468994746740002</v>
      </c>
      <c r="AA4281" s="241">
        <f t="shared" si="822"/>
        <v>115.8734597</v>
      </c>
      <c r="AB4281" s="258">
        <v>78.388334</v>
      </c>
      <c r="AC4281" s="258">
        <v>1.4015632E-2</v>
      </c>
      <c r="AD4281" s="258">
        <v>131.07208</v>
      </c>
      <c r="AE4281" s="258">
        <v>9.0644868000000003E-3</v>
      </c>
      <c r="AF4281" s="258">
        <v>42.129693000000003</v>
      </c>
      <c r="AG4281" s="258">
        <v>0.31037357999999998</v>
      </c>
      <c r="AH4281" s="258">
        <v>51.307876999999998</v>
      </c>
      <c r="AI4281" s="258">
        <v>0.30114033000000001</v>
      </c>
      <c r="AJ4281" s="258">
        <v>0.54714024000000006</v>
      </c>
      <c r="AK4281" s="258">
        <v>0.20623544999999999</v>
      </c>
      <c r="AL4281" s="258">
        <v>6.6013384999999994E-2</v>
      </c>
      <c r="AM4281" s="258">
        <v>2.2354174E-4</v>
      </c>
      <c r="AN4281" s="258">
        <v>1.9980496999999999</v>
      </c>
      <c r="AO4281" s="258">
        <v>1.8022511999999999</v>
      </c>
      <c r="AP4281" s="258">
        <v>2.2400639</v>
      </c>
      <c r="AQ4281" s="258">
        <v>2.8897897000000001</v>
      </c>
      <c r="AR4281" s="258">
        <v>112.98367</v>
      </c>
      <c r="AT4281" s="193"/>
      <c r="AU4281" s="193"/>
      <c r="AV4281" s="193"/>
      <c r="AW4281" s="193"/>
      <c r="AX4281" s="193"/>
      <c r="AY4281" s="193"/>
      <c r="AZ4281" s="193"/>
      <c r="BA4281" s="193"/>
      <c r="BB4281" s="193"/>
      <c r="BC4281" s="193"/>
      <c r="BD4281" s="193"/>
      <c r="BE4281" s="315"/>
      <c r="BF4281" s="315"/>
      <c r="BG4281" s="315"/>
      <c r="BH4281" s="315"/>
      <c r="BI4281" s="315"/>
      <c r="BJ4281" s="315"/>
      <c r="BK4281" s="315"/>
    </row>
    <row r="4282" spans="1:63" x14ac:dyDescent="0.25">
      <c r="A4282" s="9"/>
      <c r="B4282" s="184" t="s">
        <v>1264</v>
      </c>
      <c r="C4282" s="6" t="s">
        <v>3224</v>
      </c>
      <c r="D4282" s="193">
        <v>2150.8818000000001</v>
      </c>
      <c r="E4282" s="193">
        <v>1449.3114</v>
      </c>
      <c r="F4282" s="193">
        <v>332.67304999999999</v>
      </c>
      <c r="G4282" s="193">
        <v>37.077748</v>
      </c>
      <c r="H4282" s="193">
        <v>9.5900827999999994</v>
      </c>
      <c r="I4282" s="193">
        <v>61.727707000000002</v>
      </c>
      <c r="J4282" s="193">
        <v>61.901955000000001</v>
      </c>
      <c r="K4282" s="193">
        <v>2.5281421000000002</v>
      </c>
      <c r="L4282" s="193">
        <v>196.07176000000001</v>
      </c>
      <c r="M4282" s="193">
        <v>0</v>
      </c>
      <c r="N4282" s="193">
        <v>0</v>
      </c>
      <c r="O4282" s="193">
        <v>0</v>
      </c>
      <c r="P4282" s="199">
        <f t="shared" si="823"/>
        <v>10735.64</v>
      </c>
      <c r="Q4282" s="240">
        <v>315409.19</v>
      </c>
      <c r="R4282" s="99">
        <v>254744.16</v>
      </c>
      <c r="S4282" s="99">
        <v>48945.68</v>
      </c>
      <c r="T4282" s="99">
        <v>0.79130999999999996</v>
      </c>
      <c r="U4282" s="99">
        <v>3108.2</v>
      </c>
      <c r="V4282" s="99">
        <v>312.3664</v>
      </c>
      <c r="W4282" s="99">
        <v>8298</v>
      </c>
      <c r="X4282" s="241">
        <f t="shared" si="819"/>
        <v>1292.8047588280001</v>
      </c>
      <c r="Y4282" s="241">
        <f t="shared" si="820"/>
        <v>427.69679478500001</v>
      </c>
      <c r="Z4282" s="241">
        <f t="shared" si="821"/>
        <v>227.59362709300001</v>
      </c>
      <c r="AA4282" s="241">
        <f t="shared" si="822"/>
        <v>637.51433695000003</v>
      </c>
      <c r="AB4282" s="258">
        <v>297.57380999999998</v>
      </c>
      <c r="AC4282" s="258">
        <v>0.10218325</v>
      </c>
      <c r="AD4282" s="258">
        <v>53.497470999999997</v>
      </c>
      <c r="AE4282" s="258">
        <v>2.9628435000000002E-2</v>
      </c>
      <c r="AF4282" s="258">
        <v>74.975346999999999</v>
      </c>
      <c r="AG4282" s="258">
        <v>1.5183551</v>
      </c>
      <c r="AH4282" s="258">
        <v>194.76174</v>
      </c>
      <c r="AI4282" s="258">
        <v>0.54979849999999997</v>
      </c>
      <c r="AJ4282" s="258">
        <v>0.29858238999999998</v>
      </c>
      <c r="AK4282" s="258">
        <v>0.78200232999999997</v>
      </c>
      <c r="AL4282" s="258">
        <v>3.6810075999999997E-2</v>
      </c>
      <c r="AM4282" s="258">
        <v>1.3619700000000001E-4</v>
      </c>
      <c r="AN4282" s="258">
        <v>10.489065999999999</v>
      </c>
      <c r="AO4282" s="258">
        <v>2.0542286000000001</v>
      </c>
      <c r="AP4282" s="258">
        <v>18.621262999999999</v>
      </c>
      <c r="AQ4282" s="258">
        <v>0.47285695</v>
      </c>
      <c r="AR4282" s="258">
        <v>637.04147999999998</v>
      </c>
      <c r="AT4282" s="193"/>
      <c r="AU4282" s="193"/>
      <c r="AV4282" s="193"/>
      <c r="AW4282" s="193"/>
      <c r="AX4282" s="193"/>
      <c r="AY4282" s="193"/>
      <c r="AZ4282" s="193"/>
      <c r="BA4282" s="193"/>
      <c r="BB4282" s="193"/>
      <c r="BC4282" s="193"/>
      <c r="BD4282" s="193"/>
      <c r="BE4282" s="315"/>
      <c r="BF4282" s="315"/>
      <c r="BG4282" s="315"/>
      <c r="BH4282" s="315"/>
      <c r="BI4282" s="315"/>
      <c r="BJ4282" s="315"/>
      <c r="BK4282" s="315"/>
    </row>
    <row r="4283" spans="1:63" x14ac:dyDescent="0.25">
      <c r="A4283" s="9"/>
      <c r="B4283" s="184" t="s">
        <v>1264</v>
      </c>
      <c r="C4283" s="24" t="s">
        <v>3225</v>
      </c>
      <c r="D4283" s="172">
        <v>2901.1965</v>
      </c>
      <c r="E4283" s="172">
        <v>1915.0062</v>
      </c>
      <c r="F4283" s="172">
        <v>435.45861000000002</v>
      </c>
      <c r="G4283" s="172">
        <v>53.241653999999997</v>
      </c>
      <c r="H4283" s="172">
        <v>14.349411999999999</v>
      </c>
      <c r="I4283" s="172">
        <v>96.025951000000006</v>
      </c>
      <c r="J4283" s="172">
        <v>82.978167999999997</v>
      </c>
      <c r="K4283" s="172">
        <v>4.1450915999999998</v>
      </c>
      <c r="L4283" s="172">
        <v>299.99140999999997</v>
      </c>
      <c r="M4283" s="172">
        <v>0</v>
      </c>
      <c r="N4283" s="172">
        <v>0</v>
      </c>
      <c r="O4283" s="172">
        <v>0</v>
      </c>
      <c r="P4283" s="199">
        <f t="shared" si="823"/>
        <v>14185.23111111111</v>
      </c>
      <c r="Q4283" s="233">
        <v>423455.07</v>
      </c>
      <c r="R4283" s="96">
        <v>350960.93</v>
      </c>
      <c r="S4283" s="96">
        <v>58324</v>
      </c>
      <c r="T4283" s="96">
        <v>0.84397999999999995</v>
      </c>
      <c r="U4283" s="96">
        <v>4164.8999999999996</v>
      </c>
      <c r="V4283" s="96">
        <v>453.70100000000002</v>
      </c>
      <c r="W4283" s="96">
        <v>9550.7000000000007</v>
      </c>
      <c r="X4283" s="241">
        <f t="shared" si="819"/>
        <v>1750.2054079939203</v>
      </c>
      <c r="Y4283" s="241">
        <f t="shared" si="820"/>
        <v>573.36301799300008</v>
      </c>
      <c r="Z4283" s="241">
        <f t="shared" si="821"/>
        <v>298.37721566092</v>
      </c>
      <c r="AA4283" s="241">
        <f t="shared" si="822"/>
        <v>878.46517434000009</v>
      </c>
      <c r="AB4283" s="241">
        <v>393.19024999999999</v>
      </c>
      <c r="AC4283" s="241">
        <v>0.13947831999999999</v>
      </c>
      <c r="AD4283" s="241">
        <v>72.655682999999996</v>
      </c>
      <c r="AE4283" s="241">
        <v>3.9690772999999999E-2</v>
      </c>
      <c r="AF4283" s="241">
        <v>105.57093</v>
      </c>
      <c r="AG4283" s="241">
        <v>1.7669859000000001</v>
      </c>
      <c r="AH4283" s="241">
        <v>257.34039999999999</v>
      </c>
      <c r="AI4283" s="241">
        <v>0.71726747999999996</v>
      </c>
      <c r="AJ4283" s="241">
        <v>0.43761681000000002</v>
      </c>
      <c r="AK4283" s="241">
        <v>0.87894481999999996</v>
      </c>
      <c r="AL4283" s="241">
        <v>5.3888920999999999E-2</v>
      </c>
      <c r="AM4283" s="241">
        <v>1.8802991999999999E-4</v>
      </c>
      <c r="AN4283" s="241">
        <v>14.220964</v>
      </c>
      <c r="AO4283" s="241">
        <v>2.8612655999999999</v>
      </c>
      <c r="AP4283" s="241">
        <v>21.866679999999999</v>
      </c>
      <c r="AQ4283" s="241">
        <v>0.75252434000000001</v>
      </c>
      <c r="AR4283" s="241">
        <v>877.71265000000005</v>
      </c>
      <c r="AT4283" s="193"/>
      <c r="AU4283" s="193"/>
      <c r="AV4283" s="193"/>
      <c r="AW4283" s="193"/>
      <c r="AX4283" s="193"/>
      <c r="AY4283" s="193"/>
      <c r="AZ4283" s="193"/>
      <c r="BA4283" s="193"/>
      <c r="BB4283" s="193"/>
      <c r="BC4283" s="193"/>
      <c r="BD4283" s="193"/>
      <c r="BE4283" s="315"/>
      <c r="BF4283" s="315"/>
      <c r="BG4283" s="315"/>
      <c r="BH4283" s="315"/>
      <c r="BI4283" s="315"/>
      <c r="BJ4283" s="315"/>
      <c r="BK4283" s="315"/>
    </row>
    <row r="4284" spans="1:63" x14ac:dyDescent="0.25">
      <c r="A4284" s="9"/>
      <c r="B4284" s="184" t="s">
        <v>1264</v>
      </c>
      <c r="C4284" s="6" t="s">
        <v>3226</v>
      </c>
      <c r="D4284" s="193">
        <v>4172.7525999999998</v>
      </c>
      <c r="E4284" s="193">
        <v>2753.0699</v>
      </c>
      <c r="F4284" s="193">
        <v>631.19758999999999</v>
      </c>
      <c r="G4284" s="193">
        <v>79.941198999999997</v>
      </c>
      <c r="H4284" s="193">
        <v>19.858449</v>
      </c>
      <c r="I4284" s="193">
        <v>150.66492</v>
      </c>
      <c r="J4284" s="193">
        <v>115.91482000000001</v>
      </c>
      <c r="K4284" s="193">
        <v>6.6223846999999996</v>
      </c>
      <c r="L4284" s="193">
        <v>415.48327</v>
      </c>
      <c r="M4284" s="193">
        <v>0</v>
      </c>
      <c r="N4284" s="193">
        <v>0</v>
      </c>
      <c r="O4284" s="193">
        <v>0</v>
      </c>
      <c r="P4284" s="199">
        <f t="shared" si="823"/>
        <v>20393.11037037037</v>
      </c>
      <c r="Q4284" s="240">
        <v>647110.35</v>
      </c>
      <c r="R4284" s="99">
        <v>551813.6</v>
      </c>
      <c r="S4284" s="99">
        <v>76428.800000000003</v>
      </c>
      <c r="T4284" s="99">
        <v>0.96636999999999995</v>
      </c>
      <c r="U4284" s="99">
        <v>6263</v>
      </c>
      <c r="V4284" s="99">
        <v>722.98099999999999</v>
      </c>
      <c r="W4284" s="99">
        <v>11881</v>
      </c>
      <c r="X4284" s="241">
        <f t="shared" si="819"/>
        <v>2631.0338720200298</v>
      </c>
      <c r="Y4284" s="241">
        <f t="shared" si="820"/>
        <v>821.75638267499994</v>
      </c>
      <c r="Z4284" s="241">
        <f t="shared" si="821"/>
        <v>428.24017064502999</v>
      </c>
      <c r="AA4284" s="241">
        <f t="shared" si="822"/>
        <v>1381.0373187</v>
      </c>
      <c r="AB4284" s="258">
        <v>565.26043000000004</v>
      </c>
      <c r="AC4284" s="258">
        <v>0.22215931999999999</v>
      </c>
      <c r="AD4284" s="258">
        <v>101.56896</v>
      </c>
      <c r="AE4284" s="258">
        <v>6.0141554999999999E-2</v>
      </c>
      <c r="AF4284" s="258">
        <v>152.40554</v>
      </c>
      <c r="AG4284" s="258">
        <v>2.2391518000000001</v>
      </c>
      <c r="AH4284" s="258">
        <v>369.95612</v>
      </c>
      <c r="AI4284" s="258">
        <v>1.0379689999999999</v>
      </c>
      <c r="AJ4284" s="258">
        <v>0.66292569999999995</v>
      </c>
      <c r="AK4284" s="258">
        <v>1.0630599999999999</v>
      </c>
      <c r="AL4284" s="258">
        <v>7.9544028000000003E-2</v>
      </c>
      <c r="AM4284" s="258">
        <v>2.6481703000000002E-4</v>
      </c>
      <c r="AN4284" s="258">
        <v>21.315695999999999</v>
      </c>
      <c r="AO4284" s="258">
        <v>4.1872971000000003</v>
      </c>
      <c r="AP4284" s="258">
        <v>29.937294000000001</v>
      </c>
      <c r="AQ4284" s="258">
        <v>0.98901870000000003</v>
      </c>
      <c r="AR4284" s="258">
        <v>1380.0482999999999</v>
      </c>
      <c r="AT4284" s="193"/>
      <c r="AU4284" s="193"/>
      <c r="AV4284" s="193"/>
      <c r="AW4284" s="193"/>
      <c r="AX4284" s="193"/>
      <c r="AY4284" s="193"/>
      <c r="AZ4284" s="193"/>
      <c r="BA4284" s="193"/>
      <c r="BB4284" s="193"/>
      <c r="BC4284" s="193"/>
      <c r="BD4284" s="193"/>
      <c r="BE4284" s="315"/>
      <c r="BF4284" s="315"/>
      <c r="BG4284" s="315"/>
      <c r="BH4284" s="315"/>
      <c r="BI4284" s="315"/>
      <c r="BJ4284" s="315"/>
      <c r="BK4284" s="315"/>
    </row>
    <row r="4285" spans="1:63" x14ac:dyDescent="0.25">
      <c r="A4285" s="9"/>
      <c r="B4285" s="184" t="s">
        <v>1264</v>
      </c>
      <c r="C4285" s="24" t="s">
        <v>6599</v>
      </c>
      <c r="D4285" s="172">
        <v>70.101156000000003</v>
      </c>
      <c r="E4285" s="172">
        <v>43.811455000000002</v>
      </c>
      <c r="F4285" s="172">
        <v>11.789377</v>
      </c>
      <c r="G4285" s="172">
        <v>2.4897312999999999</v>
      </c>
      <c r="H4285" s="172">
        <v>0.18092362000000001</v>
      </c>
      <c r="I4285" s="172">
        <v>2.5357633000000002</v>
      </c>
      <c r="J4285" s="172">
        <v>1.3939509999999999</v>
      </c>
      <c r="K4285" s="172">
        <v>9.9470243999999999E-2</v>
      </c>
      <c r="L4285" s="172">
        <v>7.800484</v>
      </c>
      <c r="M4285" s="172">
        <v>0</v>
      </c>
      <c r="N4285" s="172">
        <v>0</v>
      </c>
      <c r="O4285" s="172">
        <v>0</v>
      </c>
      <c r="P4285" s="199">
        <f t="shared" si="823"/>
        <v>324.52929629629631</v>
      </c>
      <c r="Q4285" s="233">
        <v>9262.5478999999996</v>
      </c>
      <c r="R4285" s="96">
        <v>7312.2858999999999</v>
      </c>
      <c r="S4285" s="96">
        <v>1632.904</v>
      </c>
      <c r="T4285" s="96">
        <v>3.0875999999999998E-3</v>
      </c>
      <c r="U4285" s="96">
        <v>92.605000000000004</v>
      </c>
      <c r="V4285" s="96">
        <v>28.059899999999999</v>
      </c>
      <c r="W4285" s="96">
        <v>196.69</v>
      </c>
      <c r="X4285" s="241">
        <f t="shared" si="819"/>
        <v>39.342479325330203</v>
      </c>
      <c r="Y4285" s="241">
        <f t="shared" si="820"/>
        <v>14.625916979450002</v>
      </c>
      <c r="Z4285" s="241">
        <f t="shared" si="821"/>
        <v>6.4010920778801985</v>
      </c>
      <c r="AA4285" s="241">
        <f t="shared" si="822"/>
        <v>18.315470268000002</v>
      </c>
      <c r="AB4285" s="241">
        <v>8.9950752000000005</v>
      </c>
      <c r="AC4285" s="241">
        <v>2.0400554E-3</v>
      </c>
      <c r="AD4285" s="241">
        <v>3.0362526000000001</v>
      </c>
      <c r="AE4285" s="241">
        <v>7.7572005000000005E-4</v>
      </c>
      <c r="AF4285" s="241">
        <v>2.5434803000000001</v>
      </c>
      <c r="AG4285" s="241">
        <v>4.8293104000000003E-2</v>
      </c>
      <c r="AH4285" s="241">
        <v>5.8870979999999999</v>
      </c>
      <c r="AI4285" s="241">
        <v>1.9430383999999998E-2</v>
      </c>
      <c r="AJ4285" s="241">
        <v>2.2027910000000001E-2</v>
      </c>
      <c r="AK4285" s="241">
        <v>8.3536762999999997E-3</v>
      </c>
      <c r="AL4285" s="241">
        <v>2.1920837999999999E-3</v>
      </c>
      <c r="AM4285" s="241">
        <v>6.7027801999999998E-6</v>
      </c>
      <c r="AN4285" s="241">
        <v>0.22391340000000001</v>
      </c>
      <c r="AO4285" s="241">
        <v>5.8120750999999998E-2</v>
      </c>
      <c r="AP4285" s="241">
        <v>0.17994916999999999</v>
      </c>
      <c r="AQ4285" s="241">
        <v>1.7568268000000001E-2</v>
      </c>
      <c r="AR4285" s="241">
        <v>18.297902000000001</v>
      </c>
      <c r="AT4285" s="193"/>
      <c r="AU4285" s="193"/>
      <c r="AV4285" s="193"/>
      <c r="AW4285" s="193"/>
      <c r="AX4285" s="193"/>
      <c r="AY4285" s="193"/>
      <c r="AZ4285" s="193"/>
      <c r="BA4285" s="193"/>
      <c r="BB4285" s="193"/>
      <c r="BC4285" s="193"/>
      <c r="BD4285" s="193"/>
      <c r="BE4285" s="315"/>
      <c r="BF4285" s="315"/>
      <c r="BG4285" s="315"/>
      <c r="BH4285" s="315"/>
      <c r="BI4285" s="315"/>
      <c r="BJ4285" s="315"/>
      <c r="BK4285" s="315"/>
    </row>
    <row r="4286" spans="1:63" x14ac:dyDescent="0.25">
      <c r="A4286" s="9"/>
      <c r="B4286" s="184" t="s">
        <v>1264</v>
      </c>
      <c r="C4286" s="24" t="s">
        <v>6600</v>
      </c>
      <c r="D4286" s="172">
        <v>69.485003000000006</v>
      </c>
      <c r="E4286" s="172">
        <v>46.608637000000002</v>
      </c>
      <c r="F4286" s="172">
        <v>10.744232999999999</v>
      </c>
      <c r="G4286" s="172">
        <v>2.4355090000000001</v>
      </c>
      <c r="H4286" s="172">
        <v>0.18723791000000001</v>
      </c>
      <c r="I4286" s="172">
        <v>2.6400600000000001</v>
      </c>
      <c r="J4286" s="172">
        <v>1.0302054</v>
      </c>
      <c r="K4286" s="172">
        <v>0.11035059999999999</v>
      </c>
      <c r="L4286" s="172">
        <v>5.7287705000000004</v>
      </c>
      <c r="M4286" s="172">
        <v>0</v>
      </c>
      <c r="N4286" s="172">
        <v>0</v>
      </c>
      <c r="O4286" s="172">
        <v>0</v>
      </c>
      <c r="P4286" s="199">
        <f t="shared" si="823"/>
        <v>345.24916296296294</v>
      </c>
      <c r="Q4286" s="233">
        <v>10156.882</v>
      </c>
      <c r="R4286" s="96">
        <v>8102.5679</v>
      </c>
      <c r="S4286" s="96">
        <v>1719.48</v>
      </c>
      <c r="T4286" s="96">
        <v>3.1795999999999999E-3</v>
      </c>
      <c r="U4286" s="96">
        <v>98.525000000000006</v>
      </c>
      <c r="V4286" s="96">
        <v>29.335730000000002</v>
      </c>
      <c r="W4286" s="96">
        <v>206.97</v>
      </c>
      <c r="X4286" s="241">
        <f t="shared" si="819"/>
        <v>41.4618520198201</v>
      </c>
      <c r="Y4286" s="241">
        <f t="shared" si="820"/>
        <v>14.373568391929998</v>
      </c>
      <c r="Z4286" s="241">
        <f t="shared" si="821"/>
        <v>6.7988323618901001</v>
      </c>
      <c r="AA4286" s="241">
        <f t="shared" si="822"/>
        <v>20.289451266</v>
      </c>
      <c r="AB4286" s="241">
        <v>9.5693751000000002</v>
      </c>
      <c r="AC4286" s="241">
        <v>2.2783524000000001E-3</v>
      </c>
      <c r="AD4286" s="241">
        <v>2.3236213000000001</v>
      </c>
      <c r="AE4286" s="241">
        <v>7.9976552999999997E-4</v>
      </c>
      <c r="AF4286" s="241">
        <v>2.4270285</v>
      </c>
      <c r="AG4286" s="241">
        <v>5.0465374E-2</v>
      </c>
      <c r="AH4286" s="241">
        <v>6.2629469999999996</v>
      </c>
      <c r="AI4286" s="241">
        <v>1.755866E-2</v>
      </c>
      <c r="AJ4286" s="241">
        <v>2.1491099E-2</v>
      </c>
      <c r="AK4286" s="241">
        <v>7.5995135999999998E-3</v>
      </c>
      <c r="AL4286" s="241">
        <v>2.0815342E-3</v>
      </c>
      <c r="AM4286" s="241">
        <v>6.3230900999999997E-6</v>
      </c>
      <c r="AN4286" s="241">
        <v>0.2368323</v>
      </c>
      <c r="AO4286" s="241">
        <v>5.6384692E-2</v>
      </c>
      <c r="AP4286" s="241">
        <v>0.19393124</v>
      </c>
      <c r="AQ4286" s="241">
        <v>1.4681266E-2</v>
      </c>
      <c r="AR4286" s="241">
        <v>20.27477</v>
      </c>
      <c r="AT4286" s="193"/>
      <c r="AU4286" s="193"/>
      <c r="AV4286" s="193"/>
      <c r="AW4286" s="193"/>
      <c r="AX4286" s="193"/>
      <c r="AY4286" s="193"/>
      <c r="AZ4286" s="193"/>
      <c r="BA4286" s="193"/>
      <c r="BB4286" s="193"/>
      <c r="BC4286" s="193"/>
      <c r="BD4286" s="193"/>
      <c r="BE4286" s="315"/>
      <c r="BF4286" s="315"/>
      <c r="BG4286" s="315"/>
      <c r="BH4286" s="315"/>
      <c r="BI4286" s="315"/>
      <c r="BJ4286" s="315"/>
      <c r="BK4286" s="315"/>
    </row>
    <row r="4287" spans="1:63" x14ac:dyDescent="0.25">
      <c r="A4287" s="9"/>
      <c r="B4287" s="184" t="s">
        <v>1264</v>
      </c>
      <c r="C4287" s="24" t="s">
        <v>1941</v>
      </c>
      <c r="D4287" s="172">
        <v>169.12690000000001</v>
      </c>
      <c r="E4287" s="172">
        <v>105.77642</v>
      </c>
      <c r="F4287" s="172">
        <v>28.44284</v>
      </c>
      <c r="G4287" s="172">
        <v>6.0029659999999998</v>
      </c>
      <c r="H4287" s="172">
        <v>0.43909728999999997</v>
      </c>
      <c r="I4287" s="172">
        <v>6.1107591000000001</v>
      </c>
      <c r="J4287" s="172">
        <v>3.3539553999999998</v>
      </c>
      <c r="K4287" s="172">
        <v>0.24040154</v>
      </c>
      <c r="L4287" s="172">
        <v>18.760466000000001</v>
      </c>
      <c r="M4287" s="172">
        <v>0</v>
      </c>
      <c r="N4287" s="172">
        <v>0</v>
      </c>
      <c r="O4287" s="172">
        <v>0</v>
      </c>
      <c r="P4287" s="199">
        <f t="shared" si="823"/>
        <v>783.52903703703703</v>
      </c>
      <c r="Q4287" s="233">
        <v>22331.445</v>
      </c>
      <c r="R4287" s="96">
        <v>17661.393</v>
      </c>
      <c r="S4287" s="96">
        <v>3919.384</v>
      </c>
      <c r="T4287" s="96">
        <v>7.4342000000000002E-3</v>
      </c>
      <c r="U4287" s="96">
        <v>223.14</v>
      </c>
      <c r="V4287" s="96">
        <v>67.680980000000005</v>
      </c>
      <c r="W4287" s="96">
        <v>459.84</v>
      </c>
      <c r="X4287" s="241">
        <f t="shared" si="819"/>
        <v>94.974017656554011</v>
      </c>
      <c r="Y4287" s="241">
        <f t="shared" si="820"/>
        <v>35.287702298400006</v>
      </c>
      <c r="Z4287" s="241">
        <f t="shared" si="821"/>
        <v>15.448991613154</v>
      </c>
      <c r="AA4287" s="241">
        <f t="shared" si="822"/>
        <v>44.237323745000005</v>
      </c>
      <c r="AB4287" s="241">
        <v>21.717310999999999</v>
      </c>
      <c r="AC4287" s="241">
        <v>4.9037428999999999E-3</v>
      </c>
      <c r="AD4287" s="241">
        <v>7.3116161999999996</v>
      </c>
      <c r="AE4287" s="241">
        <v>1.8756455E-3</v>
      </c>
      <c r="AF4287" s="241">
        <v>6.1361742000000001</v>
      </c>
      <c r="AG4287" s="241">
        <v>0.11582151</v>
      </c>
      <c r="AH4287" s="241">
        <v>14.213545999999999</v>
      </c>
      <c r="AI4287" s="241">
        <v>4.6868618000000001E-2</v>
      </c>
      <c r="AJ4287" s="241">
        <v>5.3110511999999999E-2</v>
      </c>
      <c r="AK4287" s="241">
        <v>2.0115345E-2</v>
      </c>
      <c r="AL4287" s="241">
        <v>5.2829938E-3</v>
      </c>
      <c r="AM4287" s="241">
        <v>1.6154354E-5</v>
      </c>
      <c r="AN4287" s="241">
        <v>0.53911447999999995</v>
      </c>
      <c r="AO4287" s="241">
        <v>0.13773789</v>
      </c>
      <c r="AP4287" s="241">
        <v>0.43319962000000001</v>
      </c>
      <c r="AQ4287" s="241">
        <v>4.2259745000000001E-2</v>
      </c>
      <c r="AR4287" s="241">
        <v>44.195064000000002</v>
      </c>
      <c r="AT4287" s="193"/>
      <c r="AU4287" s="193"/>
      <c r="AV4287" s="193"/>
      <c r="AW4287" s="193"/>
      <c r="AX4287" s="193"/>
      <c r="AY4287" s="193"/>
      <c r="AZ4287" s="193"/>
      <c r="BA4287" s="193"/>
      <c r="BB4287" s="193"/>
      <c r="BC4287" s="193"/>
      <c r="BD4287" s="193"/>
      <c r="BE4287" s="315"/>
      <c r="BF4287" s="315"/>
      <c r="BG4287" s="315"/>
      <c r="BH4287" s="315"/>
      <c r="BI4287" s="315"/>
      <c r="BJ4287" s="315"/>
      <c r="BK4287" s="315"/>
    </row>
    <row r="4288" spans="1:63" x14ac:dyDescent="0.25">
      <c r="A4288" s="9"/>
      <c r="B4288" s="184" t="s">
        <v>1264</v>
      </c>
      <c r="C4288" s="24" t="s">
        <v>6601</v>
      </c>
      <c r="D4288" s="172">
        <v>51.977276000000003</v>
      </c>
      <c r="E4288" s="172">
        <v>32.836826000000002</v>
      </c>
      <c r="F4288" s="172">
        <v>6.0954452999999997</v>
      </c>
      <c r="G4288" s="172">
        <v>0.72855417</v>
      </c>
      <c r="H4288" s="172">
        <v>0.13300690000000001</v>
      </c>
      <c r="I4288" s="172">
        <v>1.6464666999999999</v>
      </c>
      <c r="J4288" s="172">
        <v>0.99711421</v>
      </c>
      <c r="K4288" s="172">
        <v>6.4505997999999995E-2</v>
      </c>
      <c r="L4288" s="172">
        <v>9.4753570000000007</v>
      </c>
      <c r="M4288" s="172">
        <v>0</v>
      </c>
      <c r="N4288" s="172">
        <v>0</v>
      </c>
      <c r="O4288" s="172">
        <v>0</v>
      </c>
      <c r="P4288" s="199">
        <f t="shared" si="823"/>
        <v>243.23574814814816</v>
      </c>
      <c r="Q4288" s="233">
        <v>5041.2996999999996</v>
      </c>
      <c r="R4288" s="96">
        <v>4429.9988000000003</v>
      </c>
      <c r="S4288" s="96">
        <v>466.28399999999999</v>
      </c>
      <c r="T4288" s="96">
        <v>2.7867E-3</v>
      </c>
      <c r="U4288" s="96">
        <v>54.677</v>
      </c>
      <c r="V4288" s="96">
        <v>6.7770630000000001</v>
      </c>
      <c r="W4288" s="96">
        <v>83.56</v>
      </c>
      <c r="X4288" s="241">
        <f t="shared" si="819"/>
        <v>24.941953567485399</v>
      </c>
      <c r="Y4288" s="241">
        <f t="shared" si="820"/>
        <v>9.0486395253200005</v>
      </c>
      <c r="Z4288" s="241">
        <f t="shared" si="821"/>
        <v>4.7996648051654009</v>
      </c>
      <c r="AA4288" s="241">
        <f t="shared" si="822"/>
        <v>11.093649236999999</v>
      </c>
      <c r="AB4288" s="241">
        <v>6.7419491000000003</v>
      </c>
      <c r="AC4288" s="241">
        <v>1.7911100000000001E-3</v>
      </c>
      <c r="AD4288" s="241">
        <v>0.83420634999999999</v>
      </c>
      <c r="AE4288" s="241">
        <v>5.4019332000000003E-4</v>
      </c>
      <c r="AF4288" s="241">
        <v>1.4579556</v>
      </c>
      <c r="AG4288" s="241">
        <v>1.2197171999999999E-2</v>
      </c>
      <c r="AH4288" s="241">
        <v>4.4127333999999996</v>
      </c>
      <c r="AI4288" s="241">
        <v>9.8691417000000004E-3</v>
      </c>
      <c r="AJ4288" s="241">
        <v>5.8514546000000001E-3</v>
      </c>
      <c r="AK4288" s="241">
        <v>4.2922345000000004E-3</v>
      </c>
      <c r="AL4288" s="241">
        <v>9.0315339999999999E-4</v>
      </c>
      <c r="AM4288" s="241">
        <v>2.7639654E-6</v>
      </c>
      <c r="AN4288" s="241">
        <v>0.17892561000000001</v>
      </c>
      <c r="AO4288" s="241">
        <v>4.0606706999999999E-2</v>
      </c>
      <c r="AP4288" s="241">
        <v>0.14648033999999999</v>
      </c>
      <c r="AQ4288" s="241">
        <v>1.3243237E-2</v>
      </c>
      <c r="AR4288" s="241">
        <v>11.080406</v>
      </c>
      <c r="AT4288" s="193"/>
      <c r="AU4288" s="193"/>
      <c r="AV4288" s="193"/>
      <c r="AW4288" s="193"/>
      <c r="AX4288" s="193"/>
      <c r="AY4288" s="193"/>
      <c r="AZ4288" s="193"/>
      <c r="BA4288" s="193"/>
      <c r="BB4288" s="193"/>
      <c r="BC4288" s="193"/>
      <c r="BD4288" s="193"/>
      <c r="BE4288" s="315"/>
      <c r="BF4288" s="315"/>
      <c r="BG4288" s="315"/>
      <c r="BH4288" s="315"/>
      <c r="BI4288" s="315"/>
      <c r="BJ4288" s="315"/>
      <c r="BK4288" s="315"/>
    </row>
    <row r="4289" spans="1:63" x14ac:dyDescent="0.25">
      <c r="A4289" s="9"/>
      <c r="B4289" s="184" t="s">
        <v>1264</v>
      </c>
      <c r="C4289" s="24" t="s">
        <v>5690</v>
      </c>
      <c r="D4289" s="172">
        <v>1143.7146</v>
      </c>
      <c r="E4289" s="172">
        <v>784.15488000000005</v>
      </c>
      <c r="F4289" s="172">
        <v>198.38855000000001</v>
      </c>
      <c r="G4289" s="172">
        <v>61.826295999999999</v>
      </c>
      <c r="H4289" s="172">
        <v>1.695093</v>
      </c>
      <c r="I4289" s="172">
        <v>41.830303999999998</v>
      </c>
      <c r="J4289" s="172">
        <v>11.838317</v>
      </c>
      <c r="K4289" s="172">
        <v>0.53605124000000004</v>
      </c>
      <c r="L4289" s="172">
        <v>43.445152</v>
      </c>
      <c r="M4289" s="172">
        <v>0</v>
      </c>
      <c r="N4289" s="172">
        <v>0</v>
      </c>
      <c r="O4289" s="172">
        <v>0</v>
      </c>
      <c r="P4289" s="199">
        <f t="shared" si="823"/>
        <v>5808.5546666666669</v>
      </c>
      <c r="Q4289" s="233">
        <v>134484.42000000001</v>
      </c>
      <c r="R4289" s="96">
        <v>85021.88</v>
      </c>
      <c r="S4289" s="96">
        <v>42231.28</v>
      </c>
      <c r="T4289" s="96">
        <v>3.5163E-2</v>
      </c>
      <c r="U4289" s="96">
        <v>1632.7</v>
      </c>
      <c r="V4289" s="96">
        <v>782.62900000000002</v>
      </c>
      <c r="W4289" s="96">
        <v>4815.8999999999996</v>
      </c>
      <c r="X4289" s="241">
        <f t="shared" si="819"/>
        <v>585.58650840220002</v>
      </c>
      <c r="Y4289" s="241">
        <f t="shared" si="820"/>
        <v>260.26816412400001</v>
      </c>
      <c r="Z4289" s="241">
        <f t="shared" si="821"/>
        <v>112.2776992182</v>
      </c>
      <c r="AA4289" s="241">
        <f t="shared" si="822"/>
        <v>213.04064506</v>
      </c>
      <c r="AB4289" s="241">
        <v>160.99337</v>
      </c>
      <c r="AC4289" s="241">
        <v>2.0164525999999999E-2</v>
      </c>
      <c r="AD4289" s="241">
        <v>56.785902999999998</v>
      </c>
      <c r="AE4289" s="241">
        <v>1.0472298E-2</v>
      </c>
      <c r="AF4289" s="241">
        <v>41.125897000000002</v>
      </c>
      <c r="AG4289" s="241">
        <v>1.3323573</v>
      </c>
      <c r="AH4289" s="241">
        <v>105.36976</v>
      </c>
      <c r="AI4289" s="241">
        <v>0.32552283999999998</v>
      </c>
      <c r="AJ4289" s="241">
        <v>0.55053547999999997</v>
      </c>
      <c r="AK4289" s="241">
        <v>0.16584413000000001</v>
      </c>
      <c r="AL4289" s="241">
        <v>4.8224932999999998E-2</v>
      </c>
      <c r="AM4289" s="241">
        <v>1.4823519999999999E-4</v>
      </c>
      <c r="AN4289" s="241">
        <v>2.6479477</v>
      </c>
      <c r="AO4289" s="241">
        <v>0.88782179999999999</v>
      </c>
      <c r="AP4289" s="241">
        <v>2.2818941000000001</v>
      </c>
      <c r="AQ4289" s="241">
        <v>0.15963506</v>
      </c>
      <c r="AR4289" s="241">
        <v>212.88101</v>
      </c>
      <c r="AT4289" s="193"/>
      <c r="AU4289" s="193"/>
      <c r="AV4289" s="193"/>
      <c r="AW4289" s="193"/>
      <c r="AX4289" s="193"/>
      <c r="AY4289" s="193"/>
      <c r="AZ4289" s="193"/>
      <c r="BA4289" s="193"/>
      <c r="BB4289" s="193"/>
      <c r="BC4289" s="193"/>
      <c r="BD4289" s="193"/>
      <c r="BE4289" s="315"/>
      <c r="BF4289" s="315"/>
      <c r="BG4289" s="315"/>
      <c r="BH4289" s="315"/>
      <c r="BI4289" s="315"/>
      <c r="BJ4289" s="315"/>
      <c r="BK4289" s="315"/>
    </row>
    <row r="4290" spans="1:63" x14ac:dyDescent="0.25">
      <c r="A4290" s="9"/>
      <c r="B4290" s="185" t="s">
        <v>572</v>
      </c>
      <c r="C4290" s="24" t="s">
        <v>6602</v>
      </c>
      <c r="D4290" s="172">
        <v>1.5768385</v>
      </c>
      <c r="E4290" s="172">
        <v>0.97609749000000001</v>
      </c>
      <c r="F4290" s="172">
        <v>0.24266597000000001</v>
      </c>
      <c r="G4290" s="172">
        <v>7.0540240000000004E-2</v>
      </c>
      <c r="H4290" s="172">
        <v>2.6328773000000001E-3</v>
      </c>
      <c r="I4290" s="172">
        <v>6.2388489999999998E-2</v>
      </c>
      <c r="J4290" s="172">
        <v>1.9866914999999999E-2</v>
      </c>
      <c r="K4290" s="172">
        <v>3.216208E-4</v>
      </c>
      <c r="L4290" s="172">
        <v>0.20232494000000001</v>
      </c>
      <c r="M4290" s="172">
        <v>0</v>
      </c>
      <c r="N4290" s="172">
        <v>0</v>
      </c>
      <c r="O4290" s="172">
        <v>0</v>
      </c>
      <c r="P4290" s="199">
        <f t="shared" si="823"/>
        <v>7.230351777777777</v>
      </c>
      <c r="Q4290" s="233">
        <v>501.78287999999998</v>
      </c>
      <c r="R4290" s="96">
        <v>90.362947000000005</v>
      </c>
      <c r="S4290" s="96">
        <v>344.14240000000001</v>
      </c>
      <c r="T4290" s="96">
        <v>6.5623999999999994E-5</v>
      </c>
      <c r="U4290" s="96">
        <v>3.4436</v>
      </c>
      <c r="V4290" s="96">
        <v>0.91586699999999999</v>
      </c>
      <c r="W4290" s="96">
        <v>62.917999999999999</v>
      </c>
      <c r="X4290" s="241">
        <f t="shared" si="819"/>
        <v>1.07290446097612</v>
      </c>
      <c r="Y4290" s="241">
        <f t="shared" si="820"/>
        <v>0.34164261141599994</v>
      </c>
      <c r="Z4290" s="241">
        <f t="shared" si="821"/>
        <v>0.50470155239012005</v>
      </c>
      <c r="AA4290" s="241">
        <f t="shared" si="822"/>
        <v>0.22656029717000001</v>
      </c>
      <c r="AB4290" s="241">
        <v>0.20035318999999999</v>
      </c>
      <c r="AC4290" s="241">
        <v>4.0189645999999998E-5</v>
      </c>
      <c r="AD4290" s="241">
        <v>7.3534061999999997E-2</v>
      </c>
      <c r="AE4290" s="241">
        <v>1.7041770000000001E-5</v>
      </c>
      <c r="AF4290" s="241">
        <v>5.6379219000000001E-2</v>
      </c>
      <c r="AG4290" s="241">
        <v>1.1318909E-2</v>
      </c>
      <c r="AH4290" s="241">
        <v>0.13113042999999999</v>
      </c>
      <c r="AI4290" s="241">
        <v>3.9736577999999997E-4</v>
      </c>
      <c r="AJ4290" s="241">
        <v>6.1770927000000004E-4</v>
      </c>
      <c r="AK4290" s="241">
        <v>3.3074965999999999E-4</v>
      </c>
      <c r="AL4290" s="241">
        <v>5.8183617999999999E-5</v>
      </c>
      <c r="AM4290" s="241">
        <v>1.8366212000000001E-7</v>
      </c>
      <c r="AN4290" s="241">
        <v>5.1697313999999996E-3</v>
      </c>
      <c r="AO4290" s="241">
        <v>0.34569079000000003</v>
      </c>
      <c r="AP4290" s="241">
        <v>2.1306408999999998E-2</v>
      </c>
      <c r="AQ4290" s="241">
        <v>2.2801717000000001E-4</v>
      </c>
      <c r="AR4290" s="241">
        <v>0.22633228</v>
      </c>
      <c r="AT4290" s="193"/>
      <c r="AU4290" s="193"/>
      <c r="AV4290" s="193"/>
      <c r="AW4290" s="193"/>
      <c r="AX4290" s="193"/>
      <c r="AY4290" s="193"/>
      <c r="AZ4290" s="193"/>
      <c r="BA4290" s="193"/>
      <c r="BB4290" s="193"/>
      <c r="BC4290" s="193"/>
      <c r="BD4290" s="193"/>
      <c r="BE4290" s="315"/>
      <c r="BF4290" s="315"/>
      <c r="BG4290" s="315"/>
      <c r="BH4290" s="315"/>
      <c r="BI4290" s="315"/>
      <c r="BJ4290" s="315"/>
      <c r="BK4290" s="315"/>
    </row>
    <row r="4291" spans="1:63" x14ac:dyDescent="0.25">
      <c r="A4291" s="9"/>
      <c r="B4291" s="185" t="s">
        <v>572</v>
      </c>
      <c r="C4291" s="24" t="s">
        <v>6603</v>
      </c>
      <c r="D4291" s="172">
        <v>2.0456555000000001</v>
      </c>
      <c r="E4291" s="172">
        <v>1.4065939999999999</v>
      </c>
      <c r="F4291" s="172">
        <v>0.34701333000000001</v>
      </c>
      <c r="G4291" s="172">
        <v>0.10250215999999999</v>
      </c>
      <c r="H4291" s="172">
        <v>2.8136202999999999E-3</v>
      </c>
      <c r="I4291" s="172">
        <v>9.1416936000000004E-2</v>
      </c>
      <c r="J4291" s="172">
        <v>2.2689146E-2</v>
      </c>
      <c r="K4291" s="172">
        <v>3.5131556999999999E-4</v>
      </c>
      <c r="L4291" s="172">
        <v>7.2274997999999993E-2</v>
      </c>
      <c r="M4291" s="172">
        <v>0</v>
      </c>
      <c r="N4291" s="172">
        <v>0</v>
      </c>
      <c r="O4291" s="172">
        <v>0</v>
      </c>
      <c r="P4291" s="199">
        <f t="shared" si="823"/>
        <v>10.419214814814813</v>
      </c>
      <c r="Q4291" s="233">
        <v>786.20164999999997</v>
      </c>
      <c r="R4291" s="96">
        <v>128.17035000000001</v>
      </c>
      <c r="S4291" s="96">
        <v>550.8664</v>
      </c>
      <c r="T4291" s="96">
        <v>7.1704000000000003E-5</v>
      </c>
      <c r="U4291" s="96">
        <v>4.9001999999999999</v>
      </c>
      <c r="V4291" s="96">
        <v>1.394631</v>
      </c>
      <c r="W4291" s="96">
        <v>100.87</v>
      </c>
      <c r="X4291" s="241">
        <f t="shared" si="819"/>
        <v>1.3141110874264901</v>
      </c>
      <c r="Y4291" s="241">
        <f t="shared" si="820"/>
        <v>0.49351524865900004</v>
      </c>
      <c r="Z4291" s="241">
        <f t="shared" si="821"/>
        <v>0.49929196615749</v>
      </c>
      <c r="AA4291" s="241">
        <f t="shared" si="822"/>
        <v>0.32130387260999999</v>
      </c>
      <c r="AB4291" s="241">
        <v>0.28870769000000002</v>
      </c>
      <c r="AC4291" s="241">
        <v>5.8514684E-5</v>
      </c>
      <c r="AD4291" s="241">
        <v>0.10611225000000001</v>
      </c>
      <c r="AE4291" s="241">
        <v>1.7898975000000001E-5</v>
      </c>
      <c r="AF4291" s="241">
        <v>8.0494728000000001E-2</v>
      </c>
      <c r="AG4291" s="241">
        <v>1.8124167E-2</v>
      </c>
      <c r="AH4291" s="241">
        <v>0.18895793</v>
      </c>
      <c r="AI4291" s="241">
        <v>5.6752599999999995E-4</v>
      </c>
      <c r="AJ4291" s="241">
        <v>9.1002061000000005E-4</v>
      </c>
      <c r="AK4291" s="241">
        <v>4.1968365999999998E-4</v>
      </c>
      <c r="AL4291" s="241">
        <v>8.3879017999999997E-5</v>
      </c>
      <c r="AM4291" s="241">
        <v>2.6456949E-7</v>
      </c>
      <c r="AN4291" s="241">
        <v>4.5440612999999999E-3</v>
      </c>
      <c r="AO4291" s="241">
        <v>0.28883694999999998</v>
      </c>
      <c r="AP4291" s="241">
        <v>1.4971651000000001E-2</v>
      </c>
      <c r="AQ4291" s="241">
        <v>2.4422261E-4</v>
      </c>
      <c r="AR4291" s="241">
        <v>0.32105964999999997</v>
      </c>
      <c r="AT4291" s="193"/>
      <c r="AU4291" s="193"/>
      <c r="AV4291" s="193"/>
      <c r="AW4291" s="193"/>
      <c r="AX4291" s="193"/>
      <c r="AY4291" s="193"/>
      <c r="AZ4291" s="193"/>
      <c r="BA4291" s="193"/>
      <c r="BB4291" s="193"/>
      <c r="BC4291" s="193"/>
      <c r="BD4291" s="193"/>
      <c r="BE4291" s="315"/>
      <c r="BF4291" s="315"/>
      <c r="BG4291" s="315"/>
      <c r="BH4291" s="315"/>
      <c r="BI4291" s="315"/>
      <c r="BJ4291" s="315"/>
      <c r="BK4291" s="315"/>
    </row>
    <row r="4292" spans="1:63" x14ac:dyDescent="0.25">
      <c r="A4292" s="9"/>
      <c r="B4292" s="185" t="s">
        <v>1264</v>
      </c>
      <c r="C4292" s="24" t="s">
        <v>6604</v>
      </c>
      <c r="D4292" s="172">
        <v>479.91960999999998</v>
      </c>
      <c r="E4292" s="172">
        <v>233.11812</v>
      </c>
      <c r="F4292" s="172">
        <v>62.804699999999997</v>
      </c>
      <c r="G4292" s="172">
        <v>14.968254999999999</v>
      </c>
      <c r="H4292" s="172">
        <v>3.3504972999999998</v>
      </c>
      <c r="I4292" s="172">
        <v>19.608889999999999</v>
      </c>
      <c r="J4292" s="172">
        <v>12.521646</v>
      </c>
      <c r="K4292" s="172">
        <v>0.77094320000000005</v>
      </c>
      <c r="L4292" s="172">
        <v>132.77655999999999</v>
      </c>
      <c r="M4292" s="172">
        <v>0</v>
      </c>
      <c r="N4292" s="172">
        <v>0</v>
      </c>
      <c r="O4292" s="172">
        <v>0</v>
      </c>
      <c r="P4292" s="199">
        <f t="shared" si="823"/>
        <v>1726.8008888888887</v>
      </c>
      <c r="Q4292" s="233">
        <v>35134.19</v>
      </c>
      <c r="R4292" s="96">
        <v>26788.49</v>
      </c>
      <c r="S4292" s="96">
        <v>6443.92</v>
      </c>
      <c r="T4292" s="96">
        <v>0.48244999999999999</v>
      </c>
      <c r="U4292" s="96">
        <v>336.28</v>
      </c>
      <c r="V4292" s="96">
        <v>102.5167</v>
      </c>
      <c r="W4292" s="96">
        <v>1462.5</v>
      </c>
      <c r="X4292" s="241">
        <f t="shared" si="819"/>
        <v>192.60774672687603</v>
      </c>
      <c r="Y4292" s="241">
        <f t="shared" si="820"/>
        <v>90.184727510500011</v>
      </c>
      <c r="Z4292" s="241">
        <f t="shared" si="821"/>
        <v>35.008325386376001</v>
      </c>
      <c r="AA4292" s="241">
        <f t="shared" si="822"/>
        <v>67.414693830000004</v>
      </c>
      <c r="AB4292" s="241">
        <v>47.860345000000002</v>
      </c>
      <c r="AC4292" s="241">
        <v>5.0483561999999996E-3</v>
      </c>
      <c r="AD4292" s="241">
        <v>21.528417000000001</v>
      </c>
      <c r="AE4292" s="241">
        <v>5.6817042999999998E-3</v>
      </c>
      <c r="AF4292" s="241">
        <v>20.592704000000001</v>
      </c>
      <c r="AG4292" s="241">
        <v>0.19253144999999999</v>
      </c>
      <c r="AH4292" s="241">
        <v>31.325973000000001</v>
      </c>
      <c r="AI4292" s="241">
        <v>0.10311979</v>
      </c>
      <c r="AJ4292" s="241">
        <v>0.13247411000000001</v>
      </c>
      <c r="AK4292" s="241">
        <v>5.9973309000000002E-2</v>
      </c>
      <c r="AL4292" s="241">
        <v>1.7109335E-2</v>
      </c>
      <c r="AM4292" s="241">
        <v>5.4992376E-5</v>
      </c>
      <c r="AN4292" s="241">
        <v>1.1230601</v>
      </c>
      <c r="AO4292" s="241">
        <v>0.74353775</v>
      </c>
      <c r="AP4292" s="241">
        <v>1.503023</v>
      </c>
      <c r="AQ4292" s="241">
        <v>0.33993182999999999</v>
      </c>
      <c r="AR4292" s="241">
        <v>67.074762000000007</v>
      </c>
      <c r="AT4292" s="193"/>
      <c r="AU4292" s="193"/>
      <c r="AV4292" s="193"/>
      <c r="AW4292" s="193"/>
      <c r="AX4292" s="193"/>
      <c r="AY4292" s="193"/>
      <c r="AZ4292" s="193"/>
      <c r="BA4292" s="193"/>
      <c r="BB4292" s="193"/>
      <c r="BC4292" s="193"/>
      <c r="BD4292" s="193"/>
      <c r="BE4292" s="315"/>
      <c r="BF4292" s="315"/>
      <c r="BG4292" s="315"/>
      <c r="BH4292" s="315"/>
      <c r="BI4292" s="315"/>
      <c r="BJ4292" s="315"/>
      <c r="BK4292" s="315"/>
    </row>
    <row r="4293" spans="1:63" x14ac:dyDescent="0.25">
      <c r="A4293" s="9"/>
      <c r="B4293" s="185" t="s">
        <v>1264</v>
      </c>
      <c r="C4293" s="24" t="s">
        <v>6605</v>
      </c>
      <c r="D4293" s="172">
        <v>2578.7979999999998</v>
      </c>
      <c r="E4293" s="172">
        <v>768.98033999999996</v>
      </c>
      <c r="F4293" s="172">
        <v>285.64693999999997</v>
      </c>
      <c r="G4293" s="172">
        <v>94.718971999999994</v>
      </c>
      <c r="H4293" s="172">
        <v>10.063613</v>
      </c>
      <c r="I4293" s="172">
        <v>84.811446000000004</v>
      </c>
      <c r="J4293" s="172">
        <v>75.916933</v>
      </c>
      <c r="K4293" s="172">
        <v>2.2668341999999999</v>
      </c>
      <c r="L4293" s="172">
        <v>1256.3929000000001</v>
      </c>
      <c r="M4293" s="172">
        <v>0</v>
      </c>
      <c r="N4293" s="172">
        <v>0</v>
      </c>
      <c r="O4293" s="172">
        <v>0</v>
      </c>
      <c r="P4293" s="199">
        <f t="shared" si="823"/>
        <v>5696.1506666666655</v>
      </c>
      <c r="Q4293" s="233">
        <v>113351.62</v>
      </c>
      <c r="R4293" s="96">
        <v>86733.373999999996</v>
      </c>
      <c r="S4293" s="96">
        <v>20340.32</v>
      </c>
      <c r="T4293" s="96">
        <v>1.5813999999999999</v>
      </c>
      <c r="U4293" s="96">
        <v>1158.3</v>
      </c>
      <c r="V4293" s="96">
        <v>325.2491</v>
      </c>
      <c r="W4293" s="96">
        <v>4792.8</v>
      </c>
      <c r="X4293" s="241">
        <f t="shared" si="819"/>
        <v>768.62265768728003</v>
      </c>
      <c r="Y4293" s="241">
        <f t="shared" si="820"/>
        <v>429.82792048300001</v>
      </c>
      <c r="Z4293" s="241">
        <f t="shared" si="821"/>
        <v>117.75876620428004</v>
      </c>
      <c r="AA4293" s="241">
        <f t="shared" si="822"/>
        <v>221.03597100000002</v>
      </c>
      <c r="AB4293" s="241">
        <v>157.87634</v>
      </c>
      <c r="AC4293" s="241">
        <v>1.9937963999999999E-2</v>
      </c>
      <c r="AD4293" s="241">
        <v>188.67696000000001</v>
      </c>
      <c r="AE4293" s="241">
        <v>2.0070029E-2</v>
      </c>
      <c r="AF4293" s="241">
        <v>82.622990000000001</v>
      </c>
      <c r="AG4293" s="241">
        <v>0.61162249000000002</v>
      </c>
      <c r="AH4293" s="241">
        <v>103.33318</v>
      </c>
      <c r="AI4293" s="241">
        <v>0.47462946</v>
      </c>
      <c r="AJ4293" s="241">
        <v>0.84474685000000005</v>
      </c>
      <c r="AK4293" s="241">
        <v>0.33447680000000002</v>
      </c>
      <c r="AL4293" s="241">
        <v>0.10658544</v>
      </c>
      <c r="AM4293" s="241">
        <v>3.5745428000000002E-4</v>
      </c>
      <c r="AN4293" s="241">
        <v>4.0224260999999997</v>
      </c>
      <c r="AO4293" s="241">
        <v>3.4238276999999999</v>
      </c>
      <c r="AP4293" s="241">
        <v>5.2185363999999996</v>
      </c>
      <c r="AQ4293" s="241">
        <v>3.8734310000000001</v>
      </c>
      <c r="AR4293" s="241">
        <v>217.16254000000001</v>
      </c>
      <c r="AT4293" s="193"/>
      <c r="AU4293" s="193"/>
      <c r="AV4293" s="193"/>
      <c r="AW4293" s="193"/>
      <c r="AX4293" s="193"/>
      <c r="AY4293" s="193"/>
      <c r="AZ4293" s="193"/>
      <c r="BA4293" s="193"/>
      <c r="BB4293" s="193"/>
      <c r="BC4293" s="193"/>
      <c r="BD4293" s="193"/>
      <c r="BE4293" s="315"/>
      <c r="BF4293" s="315"/>
      <c r="BG4293" s="315"/>
      <c r="BH4293" s="315"/>
      <c r="BI4293" s="315"/>
      <c r="BJ4293" s="315"/>
      <c r="BK4293" s="315"/>
    </row>
    <row r="4294" spans="1:63" x14ac:dyDescent="0.25">
      <c r="A4294" s="9"/>
      <c r="B4294" s="185" t="s">
        <v>1264</v>
      </c>
      <c r="C4294" s="24" t="s">
        <v>4555</v>
      </c>
      <c r="D4294" s="172">
        <v>1026.8552</v>
      </c>
      <c r="E4294" s="172">
        <v>332.20003000000003</v>
      </c>
      <c r="F4294" s="172">
        <v>117.05942</v>
      </c>
      <c r="G4294" s="172">
        <v>37.775539000000002</v>
      </c>
      <c r="H4294" s="172">
        <v>4.5065337999999997</v>
      </c>
      <c r="I4294" s="172">
        <v>36.075420999999999</v>
      </c>
      <c r="J4294" s="172">
        <v>29.527989000000002</v>
      </c>
      <c r="K4294" s="172">
        <v>1.0063247</v>
      </c>
      <c r="L4294" s="172">
        <v>468.70391000000001</v>
      </c>
      <c r="M4294" s="172">
        <v>0</v>
      </c>
      <c r="N4294" s="172">
        <v>0</v>
      </c>
      <c r="O4294" s="172">
        <v>0</v>
      </c>
      <c r="P4294" s="199">
        <f t="shared" si="823"/>
        <v>2460.7409629629628</v>
      </c>
      <c r="Q4294" s="233">
        <v>48956.73</v>
      </c>
      <c r="R4294" s="96">
        <v>37459.834999999999</v>
      </c>
      <c r="S4294" s="96">
        <v>8802.64</v>
      </c>
      <c r="T4294" s="96">
        <v>0.67254999999999998</v>
      </c>
      <c r="U4294" s="96">
        <v>493.02</v>
      </c>
      <c r="V4294" s="96">
        <v>141.46279999999999</v>
      </c>
      <c r="W4294" s="96">
        <v>2059.1</v>
      </c>
      <c r="X4294" s="241">
        <f t="shared" si="819"/>
        <v>323.00762188425006</v>
      </c>
      <c r="Y4294" s="241">
        <f t="shared" si="820"/>
        <v>177.08766898360003</v>
      </c>
      <c r="Z4294" s="241">
        <f t="shared" si="821"/>
        <v>50.673036000649994</v>
      </c>
      <c r="AA4294" s="241">
        <f t="shared" si="822"/>
        <v>95.246916900000002</v>
      </c>
      <c r="AB4294" s="241">
        <v>68.202939999999998</v>
      </c>
      <c r="AC4294" s="241">
        <v>8.2673697000000008E-3</v>
      </c>
      <c r="AD4294" s="241">
        <v>73.511927</v>
      </c>
      <c r="AE4294" s="241">
        <v>8.5583138999999996E-3</v>
      </c>
      <c r="AF4294" s="241">
        <v>35.091099</v>
      </c>
      <c r="AG4294" s="241">
        <v>0.26487729999999998</v>
      </c>
      <c r="AH4294" s="241">
        <v>44.640157000000002</v>
      </c>
      <c r="AI4294" s="241">
        <v>0.19422144999999999</v>
      </c>
      <c r="AJ4294" s="241">
        <v>0.33692660000000002</v>
      </c>
      <c r="AK4294" s="241">
        <v>0.13429181000000001</v>
      </c>
      <c r="AL4294" s="241">
        <v>4.3121741999999998E-2</v>
      </c>
      <c r="AM4294" s="241">
        <v>1.4419865000000001E-4</v>
      </c>
      <c r="AN4294" s="241">
        <v>1.7124005</v>
      </c>
      <c r="AO4294" s="241">
        <v>1.3957577000000001</v>
      </c>
      <c r="AP4294" s="241">
        <v>2.2160150000000001</v>
      </c>
      <c r="AQ4294" s="241">
        <v>1.4535028999999999</v>
      </c>
      <c r="AR4294" s="241">
        <v>93.793413999999999</v>
      </c>
      <c r="AT4294" s="193"/>
      <c r="AU4294" s="193"/>
      <c r="AV4294" s="193"/>
      <c r="AW4294" s="193"/>
      <c r="AX4294" s="193"/>
      <c r="AY4294" s="193"/>
      <c r="AZ4294" s="193"/>
      <c r="BA4294" s="193"/>
      <c r="BB4294" s="193"/>
      <c r="BC4294" s="193"/>
      <c r="BD4294" s="193"/>
      <c r="BE4294" s="315"/>
      <c r="BF4294" s="315"/>
      <c r="BG4294" s="315"/>
      <c r="BH4294" s="315"/>
      <c r="BI4294" s="315"/>
      <c r="BJ4294" s="315"/>
      <c r="BK4294" s="315"/>
    </row>
    <row r="4295" spans="1:63" x14ac:dyDescent="0.25">
      <c r="A4295" s="9"/>
      <c r="B4295" s="185" t="s">
        <v>1264</v>
      </c>
      <c r="C4295" s="24" t="s">
        <v>6323</v>
      </c>
      <c r="D4295" s="172">
        <v>1249.8140000000001</v>
      </c>
      <c r="E4295" s="172">
        <v>566.93573000000004</v>
      </c>
      <c r="F4295" s="172">
        <v>199.0967</v>
      </c>
      <c r="G4295" s="172">
        <v>37.238970999999999</v>
      </c>
      <c r="H4295" s="172">
        <v>8.0691182000000001</v>
      </c>
      <c r="I4295" s="172">
        <v>47.590128</v>
      </c>
      <c r="J4295" s="172">
        <v>45.029592000000001</v>
      </c>
      <c r="K4295" s="172">
        <v>1.8565362999999999</v>
      </c>
      <c r="L4295" s="172">
        <v>343.99727999999999</v>
      </c>
      <c r="M4295" s="172">
        <v>0</v>
      </c>
      <c r="N4295" s="172">
        <v>0</v>
      </c>
      <c r="O4295" s="172">
        <v>0</v>
      </c>
      <c r="P4295" s="199">
        <f t="shared" si="823"/>
        <v>4199.5239259259261</v>
      </c>
      <c r="Q4295" s="233">
        <v>85189.941999999995</v>
      </c>
      <c r="R4295" s="96">
        <v>65161.531999999999</v>
      </c>
      <c r="S4295" s="96">
        <v>15547.84</v>
      </c>
      <c r="T4295" s="96">
        <v>1.1603000000000001</v>
      </c>
      <c r="U4295" s="96">
        <v>817.95</v>
      </c>
      <c r="V4295" s="96">
        <v>250.75980000000001</v>
      </c>
      <c r="W4295" s="96">
        <v>3410.7</v>
      </c>
      <c r="X4295" s="241">
        <f t="shared" si="819"/>
        <v>476.83368693758007</v>
      </c>
      <c r="Y4295" s="241">
        <f t="shared" si="820"/>
        <v>227.55151860300003</v>
      </c>
      <c r="Z4295" s="241">
        <f t="shared" si="821"/>
        <v>85.18027276458001</v>
      </c>
      <c r="AA4295" s="241">
        <f t="shared" si="822"/>
        <v>164.10189557000001</v>
      </c>
      <c r="AB4295" s="241">
        <v>116.39490000000001</v>
      </c>
      <c r="AC4295" s="241">
        <v>1.2328208E-2</v>
      </c>
      <c r="AD4295" s="241">
        <v>54.167690999999998</v>
      </c>
      <c r="AE4295" s="241">
        <v>1.4166565000000001E-2</v>
      </c>
      <c r="AF4295" s="241">
        <v>56.498147000000003</v>
      </c>
      <c r="AG4295" s="241">
        <v>0.46428583000000001</v>
      </c>
      <c r="AH4295" s="241">
        <v>76.183751000000001</v>
      </c>
      <c r="AI4295" s="241">
        <v>0.33219824999999997</v>
      </c>
      <c r="AJ4295" s="241">
        <v>0.32981927999999999</v>
      </c>
      <c r="AK4295" s="241">
        <v>0.14530546</v>
      </c>
      <c r="AL4295" s="241">
        <v>4.3104495E-2</v>
      </c>
      <c r="AM4295" s="241">
        <v>1.3797958E-4</v>
      </c>
      <c r="AN4295" s="241">
        <v>2.7189918999999998</v>
      </c>
      <c r="AO4295" s="241">
        <v>1.7884131000000001</v>
      </c>
      <c r="AP4295" s="241">
        <v>3.6385513</v>
      </c>
      <c r="AQ4295" s="241">
        <v>0.94526557</v>
      </c>
      <c r="AR4295" s="241">
        <v>163.15663000000001</v>
      </c>
      <c r="AT4295" s="193"/>
      <c r="AU4295" s="193"/>
      <c r="AV4295" s="193"/>
      <c r="AW4295" s="193"/>
      <c r="AX4295" s="193"/>
      <c r="AY4295" s="193"/>
      <c r="AZ4295" s="193"/>
      <c r="BA4295" s="193"/>
      <c r="BB4295" s="193"/>
      <c r="BC4295" s="193"/>
      <c r="BD4295" s="193"/>
      <c r="BE4295" s="315"/>
      <c r="BF4295" s="315"/>
      <c r="BG4295" s="315"/>
      <c r="BH4295" s="315"/>
      <c r="BI4295" s="315"/>
      <c r="BJ4295" s="315"/>
      <c r="BK4295" s="315"/>
    </row>
    <row r="4296" spans="1:63" x14ac:dyDescent="0.25">
      <c r="A4296" s="9"/>
      <c r="B4296" s="185" t="s">
        <v>1264</v>
      </c>
      <c r="C4296" s="24" t="s">
        <v>6322</v>
      </c>
      <c r="D4296" s="172">
        <v>57818580</v>
      </c>
      <c r="E4296" s="172">
        <v>25089559</v>
      </c>
      <c r="F4296" s="172">
        <v>11867541</v>
      </c>
      <c r="G4296" s="172">
        <v>2381920.7999999998</v>
      </c>
      <c r="H4296" s="172">
        <v>327361.45</v>
      </c>
      <c r="I4296" s="172">
        <v>3185807.6</v>
      </c>
      <c r="J4296" s="172">
        <v>1478204.4</v>
      </c>
      <c r="K4296" s="172">
        <v>38250.137000000002</v>
      </c>
      <c r="L4296" s="172">
        <v>13449936</v>
      </c>
      <c r="M4296" s="172">
        <v>0</v>
      </c>
      <c r="N4296" s="172">
        <v>0</v>
      </c>
      <c r="O4296" s="172">
        <v>0</v>
      </c>
      <c r="P4296" s="199">
        <f t="shared" si="823"/>
        <v>185848585.18518516</v>
      </c>
      <c r="Q4296" s="233">
        <v>3913267400</v>
      </c>
      <c r="R4296" s="96">
        <v>2936946600</v>
      </c>
      <c r="S4296" s="96">
        <v>388740800</v>
      </c>
      <c r="T4296" s="96">
        <v>7186.4</v>
      </c>
      <c r="U4296" s="96">
        <v>430220000</v>
      </c>
      <c r="V4296" s="96">
        <v>3122873</v>
      </c>
      <c r="W4296" s="96">
        <v>154230000</v>
      </c>
      <c r="X4296" s="241">
        <f t="shared" si="819"/>
        <v>31476726.965168804</v>
      </c>
      <c r="Y4296" s="241">
        <f t="shared" si="820"/>
        <v>13970488.063410001</v>
      </c>
      <c r="Z4296" s="241">
        <f t="shared" si="821"/>
        <v>10102323.139758799</v>
      </c>
      <c r="AA4296" s="241">
        <f t="shared" si="822"/>
        <v>7403915.7620000001</v>
      </c>
      <c r="AB4296" s="241">
        <v>5151030.2</v>
      </c>
      <c r="AC4296" s="241">
        <v>1343.4485</v>
      </c>
      <c r="AD4296" s="241">
        <v>5597099.0999999996</v>
      </c>
      <c r="AE4296" s="241">
        <v>984.02590999999995</v>
      </c>
      <c r="AF4296" s="241">
        <v>3207939.5</v>
      </c>
      <c r="AG4296" s="241">
        <v>12091.789000000001</v>
      </c>
      <c r="AH4296" s="241">
        <v>3371672.7</v>
      </c>
      <c r="AI4296" s="241">
        <v>19749.508000000002</v>
      </c>
      <c r="AJ4296" s="241">
        <v>21174.478999999999</v>
      </c>
      <c r="AK4296" s="241">
        <v>13269.19</v>
      </c>
      <c r="AL4296" s="241">
        <v>2884.2595000000001</v>
      </c>
      <c r="AM4296" s="241">
        <v>9.6032588000000008</v>
      </c>
      <c r="AN4296" s="241">
        <v>2429050.2999999998</v>
      </c>
      <c r="AO4296" s="241">
        <v>2416862.1</v>
      </c>
      <c r="AP4296" s="241">
        <v>1827651</v>
      </c>
      <c r="AQ4296" s="241">
        <v>56193.262000000002</v>
      </c>
      <c r="AR4296" s="241">
        <v>7347722.5</v>
      </c>
      <c r="AT4296" s="193"/>
      <c r="AU4296" s="193"/>
      <c r="AV4296" s="193"/>
      <c r="AW4296" s="193"/>
      <c r="AX4296" s="193"/>
      <c r="AY4296" s="193"/>
      <c r="AZ4296" s="193"/>
      <c r="BA4296" s="193"/>
      <c r="BB4296" s="193"/>
      <c r="BC4296" s="193"/>
      <c r="BD4296" s="193"/>
      <c r="BE4296" s="315"/>
      <c r="BF4296" s="315"/>
      <c r="BG4296" s="315"/>
      <c r="BH4296" s="315"/>
      <c r="BI4296" s="315"/>
      <c r="BJ4296" s="315"/>
      <c r="BK4296" s="315"/>
    </row>
    <row r="4297" spans="1:63" x14ac:dyDescent="0.25">
      <c r="A4297" s="9"/>
      <c r="B4297" s="185" t="s">
        <v>572</v>
      </c>
      <c r="C4297" s="24" t="s">
        <v>4556</v>
      </c>
      <c r="D4297" s="172">
        <v>2.3600810999999999</v>
      </c>
      <c r="E4297" s="172">
        <v>1.3694677</v>
      </c>
      <c r="F4297" s="172">
        <v>0.45135584000000001</v>
      </c>
      <c r="G4297" s="172">
        <v>2.4790129000000001E-2</v>
      </c>
      <c r="H4297" s="172">
        <v>1.7215613000000001E-2</v>
      </c>
      <c r="I4297" s="172">
        <v>0.16600687</v>
      </c>
      <c r="J4297" s="172">
        <v>6.8701664999999995E-2</v>
      </c>
      <c r="K4297" s="172">
        <v>2.0560181000000002E-3</v>
      </c>
      <c r="L4297" s="172">
        <v>0.26048731000000003</v>
      </c>
      <c r="M4297" s="172">
        <v>0</v>
      </c>
      <c r="N4297" s="172">
        <v>0</v>
      </c>
      <c r="O4297" s="172">
        <v>0</v>
      </c>
      <c r="P4297" s="199">
        <f t="shared" si="823"/>
        <v>10.144205185185184</v>
      </c>
      <c r="Q4297" s="233">
        <v>300.73505999999998</v>
      </c>
      <c r="R4297" s="96">
        <v>276.83861000000002</v>
      </c>
      <c r="S4297" s="96">
        <v>19.62632</v>
      </c>
      <c r="T4297" s="96">
        <v>3.8190000000000001E-4</v>
      </c>
      <c r="U4297" s="96">
        <v>0.53991999999999996</v>
      </c>
      <c r="V4297" s="96">
        <v>0.14833060000000001</v>
      </c>
      <c r="W4297" s="96">
        <v>3.5815000000000001</v>
      </c>
      <c r="X4297" s="241">
        <f t="shared" si="819"/>
        <v>1.3625065277162132</v>
      </c>
      <c r="Y4297" s="241">
        <f t="shared" si="820"/>
        <v>0.45852316562500006</v>
      </c>
      <c r="Z4297" s="241">
        <f t="shared" si="821"/>
        <v>0.21095542656121299</v>
      </c>
      <c r="AA4297" s="241">
        <f t="shared" si="822"/>
        <v>0.69302793553000008</v>
      </c>
      <c r="AB4297" s="241">
        <v>0.28119116999999999</v>
      </c>
      <c r="AC4297" s="241">
        <v>1.6252568E-4</v>
      </c>
      <c r="AD4297" s="241">
        <v>3.3607333000000003E-2</v>
      </c>
      <c r="AE4297" s="241">
        <v>9.6238514999999998E-5</v>
      </c>
      <c r="AF4297" s="241">
        <v>0.14282729999999999</v>
      </c>
      <c r="AG4297" s="241">
        <v>6.3859843E-4</v>
      </c>
      <c r="AH4297" s="241">
        <v>0.18403156000000001</v>
      </c>
      <c r="AI4297" s="241">
        <v>6.7609007E-4</v>
      </c>
      <c r="AJ4297" s="241">
        <v>2.0161545999999999E-4</v>
      </c>
      <c r="AK4297" s="241">
        <v>3.2629570000000001E-4</v>
      </c>
      <c r="AL4297" s="241">
        <v>3.3159262999999998E-5</v>
      </c>
      <c r="AM4297" s="241">
        <v>9.9768213000000002E-8</v>
      </c>
      <c r="AN4297" s="241">
        <v>2.2257151000000001E-3</v>
      </c>
      <c r="AO4297" s="241">
        <v>4.5083112000000002E-3</v>
      </c>
      <c r="AP4297" s="241">
        <v>1.895258E-2</v>
      </c>
      <c r="AQ4297" s="241">
        <v>8.2974552999999995E-4</v>
      </c>
      <c r="AR4297" s="241">
        <v>0.69219819000000005</v>
      </c>
      <c r="AT4297" s="193"/>
      <c r="AU4297" s="193"/>
      <c r="AV4297" s="193"/>
      <c r="AW4297" s="193"/>
      <c r="AX4297" s="193"/>
      <c r="AY4297" s="193"/>
      <c r="AZ4297" s="193"/>
      <c r="BA4297" s="193"/>
      <c r="BB4297" s="193"/>
      <c r="BC4297" s="193"/>
      <c r="BD4297" s="193"/>
      <c r="BE4297" s="315"/>
      <c r="BF4297" s="315"/>
      <c r="BG4297" s="315"/>
      <c r="BH4297" s="315"/>
      <c r="BI4297" s="315"/>
      <c r="BJ4297" s="315"/>
      <c r="BK4297" s="315"/>
    </row>
    <row r="4298" spans="1:63" x14ac:dyDescent="0.25">
      <c r="A4298" s="9"/>
      <c r="B4298" s="185" t="s">
        <v>573</v>
      </c>
      <c r="C4298" s="24" t="s">
        <v>4557</v>
      </c>
      <c r="D4298" s="172">
        <v>0.30329381</v>
      </c>
      <c r="E4298" s="172">
        <v>0.17279775</v>
      </c>
      <c r="F4298" s="172">
        <v>6.5679839000000004E-2</v>
      </c>
      <c r="G4298" s="172">
        <v>3.2561677000000002E-3</v>
      </c>
      <c r="H4298" s="172">
        <v>2.0289777999999998E-3</v>
      </c>
      <c r="I4298" s="172">
        <v>2.3490717000000001E-2</v>
      </c>
      <c r="J4298" s="172">
        <v>9.2595381000000008E-3</v>
      </c>
      <c r="K4298" s="172">
        <v>1.9006930999999999E-4</v>
      </c>
      <c r="L4298" s="172">
        <v>2.6590748000000001E-2</v>
      </c>
      <c r="M4298" s="172">
        <v>0</v>
      </c>
      <c r="N4298" s="172">
        <v>0</v>
      </c>
      <c r="O4298" s="172">
        <v>0</v>
      </c>
      <c r="P4298" s="199">
        <f t="shared" si="823"/>
        <v>1.2799833333333333</v>
      </c>
      <c r="Q4298" s="233">
        <v>46.275260000000003</v>
      </c>
      <c r="R4298" s="96">
        <v>42.607481999999997</v>
      </c>
      <c r="S4298" s="96">
        <v>3.0298799999999999</v>
      </c>
      <c r="T4298" s="96">
        <v>5.9422999999999997E-5</v>
      </c>
      <c r="U4298" s="96">
        <v>8.4024000000000001E-2</v>
      </c>
      <c r="V4298" s="96">
        <v>2.3003949999999999E-2</v>
      </c>
      <c r="W4298" s="96">
        <v>0.53081</v>
      </c>
      <c r="X4298" s="241">
        <f t="shared" si="819"/>
        <v>0.193048351708238</v>
      </c>
      <c r="Y4298" s="241">
        <f t="shared" si="820"/>
        <v>5.8885683554E-2</v>
      </c>
      <c r="Z4298" s="241">
        <f t="shared" si="821"/>
        <v>2.7556109317238002E-2</v>
      </c>
      <c r="AA4298" s="241">
        <f t="shared" si="822"/>
        <v>0.106606558837</v>
      </c>
      <c r="AB4298" s="241">
        <v>3.5480127E-2</v>
      </c>
      <c r="AC4298" s="241">
        <v>2.6271910999999998E-5</v>
      </c>
      <c r="AD4298" s="241">
        <v>4.092292E-3</v>
      </c>
      <c r="AE4298" s="241">
        <v>1.4912552000000001E-5</v>
      </c>
      <c r="AF4298" s="241">
        <v>1.9173465000000001E-2</v>
      </c>
      <c r="AG4298" s="241">
        <v>9.8615091000000006E-5</v>
      </c>
      <c r="AH4298" s="241">
        <v>2.3220371E-2</v>
      </c>
      <c r="AI4298" s="241">
        <v>9.8109007000000005E-5</v>
      </c>
      <c r="AJ4298" s="241">
        <v>2.5700524000000001E-5</v>
      </c>
      <c r="AK4298" s="241">
        <v>4.6890352999999999E-5</v>
      </c>
      <c r="AL4298" s="241">
        <v>4.0557425000000004E-6</v>
      </c>
      <c r="AM4298" s="241">
        <v>1.1970737999999999E-8</v>
      </c>
      <c r="AN4298" s="241">
        <v>2.8993914E-4</v>
      </c>
      <c r="AO4298" s="241">
        <v>5.8649248000000001E-4</v>
      </c>
      <c r="AP4298" s="241">
        <v>3.2845391E-3</v>
      </c>
      <c r="AQ4298" s="241">
        <v>8.0288837000000004E-5</v>
      </c>
      <c r="AR4298" s="241">
        <v>0.10652627000000001</v>
      </c>
      <c r="AT4298" s="193"/>
      <c r="AU4298" s="193"/>
      <c r="AV4298" s="193"/>
      <c r="AW4298" s="193"/>
      <c r="AX4298" s="193"/>
      <c r="AY4298" s="193"/>
      <c r="AZ4298" s="193"/>
      <c r="BA4298" s="193"/>
      <c r="BB4298" s="193"/>
      <c r="BC4298" s="193"/>
      <c r="BD4298" s="193"/>
      <c r="BE4298" s="315"/>
      <c r="BF4298" s="315"/>
      <c r="BG4298" s="315"/>
      <c r="BH4298" s="315"/>
      <c r="BI4298" s="315"/>
      <c r="BJ4298" s="315"/>
      <c r="BK4298" s="315"/>
    </row>
    <row r="4299" spans="1:63" x14ac:dyDescent="0.25">
      <c r="A4299" s="9"/>
      <c r="B4299" s="185" t="s">
        <v>1264</v>
      </c>
      <c r="C4299" s="24" t="s">
        <v>4558</v>
      </c>
      <c r="D4299" s="172">
        <v>110.57675999999999</v>
      </c>
      <c r="E4299" s="172">
        <v>47.278325000000002</v>
      </c>
      <c r="F4299" s="172">
        <v>18.129366999999998</v>
      </c>
      <c r="G4299" s="172">
        <v>2.2265956999999998</v>
      </c>
      <c r="H4299" s="172">
        <v>0.69141945999999999</v>
      </c>
      <c r="I4299" s="172">
        <v>3.8197093999999998</v>
      </c>
      <c r="J4299" s="172">
        <v>3.2967985</v>
      </c>
      <c r="K4299" s="172">
        <v>0.17700505999999999</v>
      </c>
      <c r="L4299" s="172">
        <v>34.957537000000002</v>
      </c>
      <c r="M4299" s="172">
        <v>0</v>
      </c>
      <c r="N4299" s="172">
        <v>0</v>
      </c>
      <c r="O4299" s="172">
        <v>0</v>
      </c>
      <c r="P4299" s="199">
        <f t="shared" si="823"/>
        <v>350.20981481481482</v>
      </c>
      <c r="Q4299" s="233">
        <v>7180.0060000000003</v>
      </c>
      <c r="R4299" s="96">
        <v>5721.8320999999996</v>
      </c>
      <c r="S4299" s="96">
        <v>935.42399999999998</v>
      </c>
      <c r="T4299" s="96">
        <v>8.2817000000000002E-2</v>
      </c>
      <c r="U4299" s="96">
        <v>57.624000000000002</v>
      </c>
      <c r="V4299" s="96">
        <v>7.8031100000000002</v>
      </c>
      <c r="W4299" s="96">
        <v>457.24</v>
      </c>
      <c r="X4299" s="241">
        <f t="shared" si="819"/>
        <v>39.558129212866298</v>
      </c>
      <c r="Y4299" s="241">
        <f t="shared" si="820"/>
        <v>18.077773121100002</v>
      </c>
      <c r="Z4299" s="241">
        <f t="shared" si="821"/>
        <v>7.0988290917662997</v>
      </c>
      <c r="AA4299" s="241">
        <f t="shared" si="822"/>
        <v>14.381527</v>
      </c>
      <c r="AB4299" s="241">
        <v>9.7051581000000002</v>
      </c>
      <c r="AC4299" s="241">
        <v>1.4267224E-3</v>
      </c>
      <c r="AD4299" s="241">
        <v>3.5123855000000002</v>
      </c>
      <c r="AE4299" s="241">
        <v>1.3261757E-3</v>
      </c>
      <c r="AF4299" s="241">
        <v>4.8322697999999997</v>
      </c>
      <c r="AG4299" s="241">
        <v>2.5206823E-2</v>
      </c>
      <c r="AH4299" s="241">
        <v>6.3532948999999999</v>
      </c>
      <c r="AI4299" s="241">
        <v>2.9975326E-2</v>
      </c>
      <c r="AJ4299" s="241">
        <v>1.9468497000000001E-2</v>
      </c>
      <c r="AK4299" s="241">
        <v>1.1287736E-2</v>
      </c>
      <c r="AL4299" s="241">
        <v>2.8528824999999999E-3</v>
      </c>
      <c r="AM4299" s="241">
        <v>9.2902663E-6</v>
      </c>
      <c r="AN4299" s="241">
        <v>0.22496018000000001</v>
      </c>
      <c r="AO4299" s="241">
        <v>0.13529153999999999</v>
      </c>
      <c r="AP4299" s="241">
        <v>0.32168873999999997</v>
      </c>
      <c r="AQ4299" s="241">
        <v>5.8712E-2</v>
      </c>
      <c r="AR4299" s="241">
        <v>14.322815</v>
      </c>
      <c r="AT4299" s="193"/>
      <c r="AU4299" s="193"/>
      <c r="AV4299" s="193"/>
      <c r="AW4299" s="193"/>
      <c r="AX4299" s="193"/>
      <c r="AY4299" s="193"/>
      <c r="AZ4299" s="193"/>
      <c r="BA4299" s="193"/>
      <c r="BB4299" s="193"/>
      <c r="BC4299" s="193"/>
      <c r="BD4299" s="193"/>
      <c r="BE4299" s="315"/>
      <c r="BF4299" s="315"/>
      <c r="BG4299" s="315"/>
      <c r="BH4299" s="315"/>
      <c r="BI4299" s="315"/>
      <c r="BJ4299" s="315"/>
      <c r="BK4299" s="315"/>
    </row>
    <row r="4300" spans="1:63" x14ac:dyDescent="0.25">
      <c r="A4300" s="9"/>
      <c r="B4300" s="185" t="s">
        <v>5770</v>
      </c>
      <c r="C4300" s="24" t="s">
        <v>4559</v>
      </c>
      <c r="D4300" s="172">
        <v>1.6923855999999999</v>
      </c>
      <c r="E4300" s="172">
        <v>0.82069972000000002</v>
      </c>
      <c r="F4300" s="172">
        <v>0.17709</v>
      </c>
      <c r="G4300" s="172">
        <v>3.8790756000000003E-2</v>
      </c>
      <c r="H4300" s="172">
        <v>9.8970047999999994E-3</v>
      </c>
      <c r="I4300" s="172">
        <v>6.3462217000000001E-2</v>
      </c>
      <c r="J4300" s="172">
        <v>3.2895952999999999E-2</v>
      </c>
      <c r="K4300" s="172">
        <v>1.0128889000000001E-3</v>
      </c>
      <c r="L4300" s="172">
        <v>0.54853711000000005</v>
      </c>
      <c r="M4300" s="172">
        <v>0</v>
      </c>
      <c r="N4300" s="172">
        <v>0</v>
      </c>
      <c r="O4300" s="172">
        <v>0</v>
      </c>
      <c r="P4300" s="199">
        <f t="shared" si="823"/>
        <v>6.0792571851851847</v>
      </c>
      <c r="Q4300" s="233">
        <v>133.28675000000001</v>
      </c>
      <c r="R4300" s="96">
        <v>100.87829000000001</v>
      </c>
      <c r="S4300" s="96">
        <v>25.313680000000002</v>
      </c>
      <c r="T4300" s="96">
        <v>1.6637999999999999E-4</v>
      </c>
      <c r="U4300" s="96">
        <v>0.96701999999999999</v>
      </c>
      <c r="V4300" s="96">
        <v>0.1373887</v>
      </c>
      <c r="W4300" s="96">
        <v>5.9901999999999997</v>
      </c>
      <c r="X4300" s="241">
        <f t="shared" si="819"/>
        <v>0.67013017544710007</v>
      </c>
      <c r="Y4300" s="241">
        <f t="shared" si="820"/>
        <v>0.294856507346</v>
      </c>
      <c r="Z4300" s="241">
        <f t="shared" si="821"/>
        <v>0.12158636450110001</v>
      </c>
      <c r="AA4300" s="241">
        <f t="shared" si="822"/>
        <v>0.25368730360000002</v>
      </c>
      <c r="AB4300" s="241">
        <v>0.16850126000000001</v>
      </c>
      <c r="AC4300" s="241">
        <v>3.5782318000000001E-5</v>
      </c>
      <c r="AD4300" s="241">
        <v>6.4830117000000007E-2</v>
      </c>
      <c r="AE4300" s="241">
        <v>2.3073767999999998E-5</v>
      </c>
      <c r="AF4300" s="241">
        <v>6.0661001999999999E-2</v>
      </c>
      <c r="AG4300" s="241">
        <v>8.0527226000000004E-4</v>
      </c>
      <c r="AH4300" s="241">
        <v>0.11028847999999999</v>
      </c>
      <c r="AI4300" s="241">
        <v>2.9030794E-4</v>
      </c>
      <c r="AJ4300" s="241">
        <v>3.3642387999999998E-4</v>
      </c>
      <c r="AK4300" s="241">
        <v>1.801288E-4</v>
      </c>
      <c r="AL4300" s="241">
        <v>4.6827272000000001E-5</v>
      </c>
      <c r="AM4300" s="241">
        <v>1.5520909999999999E-7</v>
      </c>
      <c r="AN4300" s="241">
        <v>3.4696109E-3</v>
      </c>
      <c r="AO4300" s="241">
        <v>1.4571241E-3</v>
      </c>
      <c r="AP4300" s="241">
        <v>5.5173063999999997E-3</v>
      </c>
      <c r="AQ4300" s="241">
        <v>1.2947936E-3</v>
      </c>
      <c r="AR4300" s="241">
        <v>0.25239251000000001</v>
      </c>
      <c r="AT4300" s="193"/>
      <c r="AU4300" s="193"/>
      <c r="AV4300" s="193"/>
      <c r="AW4300" s="193"/>
      <c r="AX4300" s="193"/>
      <c r="AY4300" s="193"/>
      <c r="AZ4300" s="193"/>
      <c r="BA4300" s="193"/>
      <c r="BB4300" s="193"/>
      <c r="BC4300" s="193"/>
      <c r="BD4300" s="193"/>
      <c r="BE4300" s="315"/>
      <c r="BF4300" s="315"/>
      <c r="BG4300" s="315"/>
      <c r="BH4300" s="315"/>
      <c r="BI4300" s="315"/>
      <c r="BJ4300" s="315"/>
      <c r="BK4300" s="315"/>
    </row>
    <row r="4301" spans="1:63" x14ac:dyDescent="0.25">
      <c r="A4301" s="9"/>
      <c r="B4301" s="185" t="s">
        <v>5770</v>
      </c>
      <c r="C4301" s="24" t="s">
        <v>4560</v>
      </c>
      <c r="D4301" s="172">
        <v>1.3899721</v>
      </c>
      <c r="E4301" s="172">
        <v>0.59659585999999998</v>
      </c>
      <c r="F4301" s="172">
        <v>0.13292581000000001</v>
      </c>
      <c r="G4301" s="172">
        <v>2.5460103000000001E-2</v>
      </c>
      <c r="H4301" s="172">
        <v>1.0639609E-2</v>
      </c>
      <c r="I4301" s="172">
        <v>5.5005263999999998E-2</v>
      </c>
      <c r="J4301" s="172">
        <v>1.926696E-2</v>
      </c>
      <c r="K4301" s="172">
        <v>9.0512389E-4</v>
      </c>
      <c r="L4301" s="172">
        <v>0.54917338000000004</v>
      </c>
      <c r="M4301" s="172">
        <v>0</v>
      </c>
      <c r="N4301" s="172">
        <v>0</v>
      </c>
      <c r="O4301" s="172">
        <v>0</v>
      </c>
      <c r="P4301" s="199">
        <f t="shared" si="823"/>
        <v>4.4192285925925923</v>
      </c>
      <c r="Q4301" s="233">
        <v>85.102923000000004</v>
      </c>
      <c r="R4301" s="96">
        <v>58.831426999999998</v>
      </c>
      <c r="S4301" s="96">
        <v>18.216239999999999</v>
      </c>
      <c r="T4301" s="96">
        <v>1.1955000000000001E-4</v>
      </c>
      <c r="U4301" s="96">
        <v>0.48452000000000001</v>
      </c>
      <c r="V4301" s="96">
        <v>8.2116900000000007E-2</v>
      </c>
      <c r="W4301" s="96">
        <v>7.4885000000000002</v>
      </c>
      <c r="X4301" s="241">
        <f t="shared" si="819"/>
        <v>0.44062330901549995</v>
      </c>
      <c r="Y4301" s="241">
        <f t="shared" si="820"/>
        <v>0.20593895854200001</v>
      </c>
      <c r="Z4301" s="241">
        <f t="shared" si="821"/>
        <v>8.6635496913500004E-2</v>
      </c>
      <c r="AA4301" s="241">
        <f t="shared" si="822"/>
        <v>0.14804885356</v>
      </c>
      <c r="AB4301" s="241">
        <v>0.12246447000000001</v>
      </c>
      <c r="AC4301" s="241">
        <v>1.6851304999999999E-5</v>
      </c>
      <c r="AD4301" s="241">
        <v>3.0154667999999999E-2</v>
      </c>
      <c r="AE4301" s="241">
        <v>1.3757247E-5</v>
      </c>
      <c r="AF4301" s="241">
        <v>5.2703722000000001E-2</v>
      </c>
      <c r="AG4301" s="241">
        <v>5.8548998999999997E-4</v>
      </c>
      <c r="AH4301" s="241">
        <v>8.0172010000000002E-2</v>
      </c>
      <c r="AI4301" s="241">
        <v>2.1485779000000001E-4</v>
      </c>
      <c r="AJ4301" s="241">
        <v>2.2133212000000001E-4</v>
      </c>
      <c r="AK4301" s="241">
        <v>1.0883364E-4</v>
      </c>
      <c r="AL4301" s="241">
        <v>3.1120636E-5</v>
      </c>
      <c r="AM4301" s="241">
        <v>1.000275E-7</v>
      </c>
      <c r="AN4301" s="241">
        <v>2.1079949000000001E-3</v>
      </c>
      <c r="AO4301" s="241">
        <v>1.1585147000000001E-3</v>
      </c>
      <c r="AP4301" s="241">
        <v>2.6207331000000001E-3</v>
      </c>
      <c r="AQ4301" s="241">
        <v>7.9205355999999996E-4</v>
      </c>
      <c r="AR4301" s="241">
        <v>0.14725679999999999</v>
      </c>
      <c r="AT4301" s="193"/>
      <c r="AU4301" s="193"/>
      <c r="AV4301" s="193"/>
      <c r="AW4301" s="193"/>
      <c r="AX4301" s="193"/>
      <c r="AY4301" s="193"/>
      <c r="AZ4301" s="193"/>
      <c r="BA4301" s="193"/>
      <c r="BB4301" s="193"/>
      <c r="BC4301" s="193"/>
      <c r="BD4301" s="193"/>
      <c r="BE4301" s="315"/>
      <c r="BF4301" s="315"/>
      <c r="BG4301" s="315"/>
      <c r="BH4301" s="315"/>
      <c r="BI4301" s="315"/>
      <c r="BJ4301" s="315"/>
      <c r="BK4301" s="315"/>
    </row>
    <row r="4302" spans="1:63" x14ac:dyDescent="0.25">
      <c r="A4302" s="43"/>
      <c r="B4302" s="185" t="s">
        <v>1264</v>
      </c>
      <c r="C4302" s="24" t="s">
        <v>6320</v>
      </c>
      <c r="D4302" s="172">
        <v>2146.3235</v>
      </c>
      <c r="E4302" s="172">
        <v>760.20506</v>
      </c>
      <c r="F4302" s="172">
        <v>254.8211</v>
      </c>
      <c r="G4302" s="172">
        <v>83.590216999999996</v>
      </c>
      <c r="H4302" s="172">
        <v>10.081144</v>
      </c>
      <c r="I4302" s="172">
        <v>97.301114999999996</v>
      </c>
      <c r="J4302" s="172">
        <v>46.489986000000002</v>
      </c>
      <c r="K4302" s="172">
        <v>2.0089603999999999</v>
      </c>
      <c r="L4302" s="172">
        <v>891.82590000000005</v>
      </c>
      <c r="M4302" s="172">
        <v>0</v>
      </c>
      <c r="N4302" s="172">
        <v>0</v>
      </c>
      <c r="O4302" s="172">
        <v>0</v>
      </c>
      <c r="P4302" s="199">
        <f t="shared" si="823"/>
        <v>5631.1485925925926</v>
      </c>
      <c r="Q4302" s="233">
        <v>108561.64</v>
      </c>
      <c r="R4302" s="96">
        <v>81534.942999999999</v>
      </c>
      <c r="S4302" s="96">
        <v>20075.439999999999</v>
      </c>
      <c r="T4302" s="96">
        <v>1.9785999999999999</v>
      </c>
      <c r="U4302" s="96">
        <v>1101.0999999999999</v>
      </c>
      <c r="V4302" s="96">
        <v>329.98169999999999</v>
      </c>
      <c r="W4302" s="96">
        <v>5518.2</v>
      </c>
      <c r="X4302" s="241">
        <f t="shared" si="819"/>
        <v>726.47042178728998</v>
      </c>
      <c r="Y4302" s="241">
        <f t="shared" si="820"/>
        <v>403.46372687100001</v>
      </c>
      <c r="Z4302" s="241">
        <f t="shared" si="821"/>
        <v>116.00560411629002</v>
      </c>
      <c r="AA4302" s="241">
        <f t="shared" si="822"/>
        <v>207.00109079999999</v>
      </c>
      <c r="AB4302" s="241">
        <v>156.07285999999999</v>
      </c>
      <c r="AC4302" s="241">
        <v>1.8560930999999999E-2</v>
      </c>
      <c r="AD4302" s="241">
        <v>163.39563000000001</v>
      </c>
      <c r="AE4302" s="241">
        <v>1.8792059999999999E-2</v>
      </c>
      <c r="AF4302" s="241">
        <v>83.339719000000002</v>
      </c>
      <c r="AG4302" s="241">
        <v>0.61816488000000003</v>
      </c>
      <c r="AH4302" s="241">
        <v>102.15631</v>
      </c>
      <c r="AI4302" s="241">
        <v>0.42292431000000003</v>
      </c>
      <c r="AJ4302" s="241">
        <v>0.74766527999999999</v>
      </c>
      <c r="AK4302" s="241">
        <v>0.29724714000000002</v>
      </c>
      <c r="AL4302" s="241">
        <v>0.10716275</v>
      </c>
      <c r="AM4302" s="241">
        <v>3.5933629000000001E-4</v>
      </c>
      <c r="AN4302" s="241">
        <v>3.9296180999999999</v>
      </c>
      <c r="AO4302" s="241">
        <v>2.7046901999999999</v>
      </c>
      <c r="AP4302" s="241">
        <v>5.6396269999999999</v>
      </c>
      <c r="AQ4302" s="241">
        <v>2.8470208000000001</v>
      </c>
      <c r="AR4302" s="241">
        <v>204.15406999999999</v>
      </c>
      <c r="AT4302" s="193"/>
      <c r="AU4302" s="193"/>
      <c r="AV4302" s="193"/>
      <c r="AW4302" s="193"/>
      <c r="AX4302" s="193"/>
      <c r="AY4302" s="193"/>
      <c r="AZ4302" s="193"/>
      <c r="BA4302" s="193"/>
      <c r="BB4302" s="193"/>
      <c r="BC4302" s="193"/>
      <c r="BD4302" s="193"/>
      <c r="BE4302" s="315"/>
      <c r="BF4302" s="315"/>
      <c r="BG4302" s="315"/>
      <c r="BH4302" s="315"/>
      <c r="BI4302" s="315"/>
      <c r="BJ4302" s="315"/>
      <c r="BK4302" s="315"/>
    </row>
    <row r="4303" spans="1:63" x14ac:dyDescent="0.25">
      <c r="A4303" s="43"/>
      <c r="B4303" s="43"/>
      <c r="C4303" s="24"/>
      <c r="P4303" s="199"/>
      <c r="Q4303" s="239"/>
      <c r="R4303" s="97"/>
      <c r="S4303" s="97"/>
      <c r="T4303" s="97"/>
      <c r="U4303" s="97"/>
      <c r="V4303" s="97"/>
      <c r="W4303" s="97"/>
      <c r="X4303" s="259"/>
      <c r="Y4303" s="259"/>
      <c r="Z4303" s="259"/>
      <c r="AA4303" s="258"/>
      <c r="AB4303" s="258"/>
      <c r="AC4303" s="258"/>
      <c r="AD4303" s="258"/>
      <c r="AE4303" s="258"/>
      <c r="AF4303" s="258"/>
      <c r="AG4303" s="258"/>
      <c r="AH4303" s="258"/>
      <c r="AI4303" s="258"/>
      <c r="AJ4303" s="258"/>
      <c r="AK4303" s="258"/>
      <c r="AL4303" s="258"/>
      <c r="AM4303" s="258"/>
      <c r="AN4303" s="258"/>
      <c r="AO4303" s="258"/>
      <c r="AP4303" s="258"/>
      <c r="AQ4303" s="258"/>
      <c r="AR4303" s="258"/>
      <c r="AT4303" s="193"/>
      <c r="AU4303" s="193"/>
      <c r="AV4303" s="193"/>
      <c r="AW4303" s="193"/>
      <c r="AX4303" s="193"/>
      <c r="AY4303" s="193"/>
      <c r="AZ4303" s="193"/>
      <c r="BA4303" s="193"/>
      <c r="BB4303" s="193"/>
      <c r="BC4303" s="193"/>
      <c r="BD4303" s="193"/>
      <c r="BE4303" s="315"/>
      <c r="BF4303" s="315"/>
      <c r="BG4303" s="315"/>
      <c r="BH4303" s="315"/>
      <c r="BI4303" s="315"/>
      <c r="BJ4303" s="315"/>
      <c r="BK4303" s="315"/>
    </row>
    <row r="4304" spans="1:63" x14ac:dyDescent="0.25">
      <c r="A4304" s="45" t="s">
        <v>642</v>
      </c>
      <c r="B4304" s="45"/>
      <c r="C4304" s="43"/>
      <c r="D4304" s="195"/>
      <c r="E4304" s="199"/>
      <c r="F4304" s="199"/>
      <c r="G4304" s="199"/>
      <c r="H4304" s="199"/>
      <c r="I4304" s="199"/>
      <c r="J4304" s="199"/>
      <c r="K4304" s="199"/>
      <c r="L4304" s="199"/>
      <c r="M4304" s="199"/>
      <c r="N4304" s="199"/>
      <c r="O4304" s="199"/>
      <c r="P4304" s="199"/>
      <c r="Q4304" s="239"/>
      <c r="R4304" s="97"/>
      <c r="S4304" s="97"/>
      <c r="T4304" s="97"/>
      <c r="U4304" s="97"/>
      <c r="V4304" s="97"/>
      <c r="W4304" s="97"/>
      <c r="X4304" s="259"/>
      <c r="Y4304" s="259"/>
      <c r="Z4304" s="259"/>
      <c r="AA4304" s="258"/>
      <c r="AB4304" s="258"/>
      <c r="AC4304" s="258"/>
      <c r="AD4304" s="258"/>
      <c r="AE4304" s="258"/>
      <c r="AF4304" s="258"/>
      <c r="AG4304" s="258"/>
      <c r="AH4304" s="258"/>
      <c r="AI4304" s="258"/>
      <c r="AJ4304" s="258"/>
      <c r="AK4304" s="258"/>
      <c r="AL4304" s="258"/>
      <c r="AM4304" s="258"/>
      <c r="AN4304" s="258"/>
      <c r="AO4304" s="258"/>
      <c r="AP4304" s="258"/>
      <c r="AQ4304" s="258"/>
      <c r="AR4304" s="258"/>
      <c r="AT4304" s="193"/>
      <c r="AU4304" s="193"/>
      <c r="AV4304" s="193"/>
      <c r="AW4304" s="193"/>
      <c r="AX4304" s="193"/>
      <c r="AY4304" s="193"/>
      <c r="AZ4304" s="193"/>
      <c r="BA4304" s="193"/>
      <c r="BB4304" s="193"/>
      <c r="BC4304" s="193"/>
      <c r="BD4304" s="193"/>
      <c r="BE4304" s="315"/>
      <c r="BF4304" s="315"/>
      <c r="BG4304" s="315"/>
      <c r="BH4304" s="315"/>
      <c r="BI4304" s="315"/>
      <c r="BJ4304" s="315"/>
      <c r="BK4304" s="315"/>
    </row>
    <row r="4305" spans="1:63" x14ac:dyDescent="0.25">
      <c r="A4305" s="123">
        <v>1</v>
      </c>
      <c r="B4305" s="124" t="s">
        <v>3966</v>
      </c>
      <c r="C4305" s="48" t="s">
        <v>5691</v>
      </c>
      <c r="D4305" s="223">
        <v>1.6957120999999999E-2</v>
      </c>
      <c r="E4305" s="223">
        <v>6.2519304999999999E-3</v>
      </c>
      <c r="F4305" s="223">
        <v>3.2124272E-3</v>
      </c>
      <c r="G4305" s="223">
        <v>7.8284500000000006E-5</v>
      </c>
      <c r="H4305" s="223">
        <v>2.7418966999999999E-5</v>
      </c>
      <c r="I4305" s="223">
        <v>3.5935368999999998E-4</v>
      </c>
      <c r="J4305" s="223">
        <v>1.164409E-4</v>
      </c>
      <c r="K4305" s="223">
        <v>2.2668271000000001E-6</v>
      </c>
      <c r="L4305" s="223">
        <v>3.3599873999999997E-4</v>
      </c>
      <c r="M4305" s="223">
        <v>6.5729999999999998E-3</v>
      </c>
      <c r="N4305" s="223">
        <v>0</v>
      </c>
      <c r="O4305" s="223">
        <v>0</v>
      </c>
      <c r="P4305" s="227">
        <f t="shared" ref="P4305:P4314" si="824">E4305/0.135</f>
        <v>4.6310596296296296E-2</v>
      </c>
      <c r="Q4305" s="238">
        <v>0.65600970000000003</v>
      </c>
      <c r="R4305" s="117">
        <v>0.60559275000000001</v>
      </c>
      <c r="S4305" s="117">
        <v>4.2253119999999998E-2</v>
      </c>
      <c r="T4305" s="117">
        <v>7.9016000000000003E-7</v>
      </c>
      <c r="U4305" s="117">
        <v>1.7547000000000001E-3</v>
      </c>
      <c r="V4305" s="117">
        <v>7.0914800000000005E-4</v>
      </c>
      <c r="W4305" s="117">
        <v>5.6991999999999998E-3</v>
      </c>
      <c r="X4305" s="257">
        <f t="shared" ref="X4305:X4314" si="825">SUM(Y4305:AA4305)</f>
        <v>4.7417914386017898E-3</v>
      </c>
      <c r="Y4305" s="257">
        <f t="shared" ref="Y4305:Y4314" si="826">SUM(AB4305:AG4305)</f>
        <v>2.1030781908800002E-3</v>
      </c>
      <c r="Z4305" s="257">
        <f t="shared" ref="Z4305:Z4314" si="827">SUM(AH4305:AP4305)</f>
        <v>1.12395390138179E-3</v>
      </c>
      <c r="AA4305" s="257">
        <f t="shared" ref="AA4305:AA4314" si="828">SUM(AQ4305:AR4305)</f>
        <v>1.5147593463399999E-3</v>
      </c>
      <c r="AB4305" s="257">
        <v>1.2837002000000001E-3</v>
      </c>
      <c r="AC4305" s="257">
        <v>2.5361209000000002E-7</v>
      </c>
      <c r="AD4305" s="257">
        <v>7.5773707999999998E-5</v>
      </c>
      <c r="AE4305" s="257">
        <v>4.3310999000000001E-7</v>
      </c>
      <c r="AF4305" s="257">
        <v>7.41564E-4</v>
      </c>
      <c r="AG4305" s="257">
        <v>1.3535607999999999E-6</v>
      </c>
      <c r="AH4305" s="257">
        <v>8.4019813000000003E-4</v>
      </c>
      <c r="AI4305" s="257">
        <v>4.7027281999999997E-6</v>
      </c>
      <c r="AJ4305" s="257">
        <v>5.834202E-7</v>
      </c>
      <c r="AK4305" s="257">
        <v>1.0491139000000001E-6</v>
      </c>
      <c r="AL4305" s="257">
        <v>6.9185386999999995E-8</v>
      </c>
      <c r="AM4305" s="257">
        <v>2.3539478999999999E-10</v>
      </c>
      <c r="AN4305" s="257">
        <v>5.3412182999999997E-6</v>
      </c>
      <c r="AO4305" s="257">
        <v>1.1025769000000001E-4</v>
      </c>
      <c r="AP4305" s="257">
        <v>1.6175217999999999E-4</v>
      </c>
      <c r="AQ4305" s="257">
        <v>7.3894633999999999E-7</v>
      </c>
      <c r="AR4305" s="257">
        <v>1.5140204E-3</v>
      </c>
      <c r="AT4305" s="193"/>
      <c r="AU4305" s="193"/>
      <c r="AV4305" s="193"/>
      <c r="AW4305" s="193"/>
      <c r="AX4305" s="193"/>
      <c r="AY4305" s="193"/>
      <c r="AZ4305" s="193"/>
      <c r="BA4305" s="193"/>
      <c r="BB4305" s="193"/>
      <c r="BC4305" s="193"/>
      <c r="BD4305" s="193"/>
      <c r="BE4305" s="315"/>
      <c r="BF4305" s="315"/>
      <c r="BG4305" s="315"/>
      <c r="BH4305" s="315"/>
      <c r="BI4305" s="315"/>
      <c r="BJ4305" s="315"/>
      <c r="BK4305" s="315"/>
    </row>
    <row r="4306" spans="1:63" x14ac:dyDescent="0.25">
      <c r="A4306" s="43"/>
      <c r="B4306" s="124" t="s">
        <v>3966</v>
      </c>
      <c r="C4306" s="48" t="s">
        <v>5692</v>
      </c>
      <c r="D4306" s="223">
        <v>5.2013731000000001E-3</v>
      </c>
      <c r="E4306" s="223">
        <v>1.4465770000000001E-3</v>
      </c>
      <c r="F4306" s="223">
        <v>1.7951515E-3</v>
      </c>
      <c r="G4306" s="223">
        <v>2.4181245000000001E-5</v>
      </c>
      <c r="H4306" s="223">
        <v>8.4877078000000004E-6</v>
      </c>
      <c r="I4306" s="223">
        <v>1.1987224E-4</v>
      </c>
      <c r="J4306" s="223">
        <v>3.0955682000000003E-5</v>
      </c>
      <c r="K4306" s="223">
        <v>5.0990194000000003E-7</v>
      </c>
      <c r="L4306" s="223">
        <v>2.5637894000000001E-5</v>
      </c>
      <c r="M4306" s="223">
        <v>1.75E-3</v>
      </c>
      <c r="N4306" s="223">
        <v>0</v>
      </c>
      <c r="O4306" s="223">
        <v>0</v>
      </c>
      <c r="P4306" s="227">
        <f t="shared" si="824"/>
        <v>1.0715385185185186E-2</v>
      </c>
      <c r="Q4306" s="238">
        <v>0.16968025</v>
      </c>
      <c r="R4306" s="117">
        <v>0.15290680000000001</v>
      </c>
      <c r="S4306" s="117">
        <v>1.4359520000000001E-2</v>
      </c>
      <c r="T4306" s="117">
        <v>1.8736E-7</v>
      </c>
      <c r="U4306" s="117">
        <v>5.0157999999999995E-4</v>
      </c>
      <c r="V4306" s="117">
        <v>2.6916059999999999E-4</v>
      </c>
      <c r="W4306" s="117">
        <v>1.6429999999999999E-3</v>
      </c>
      <c r="X4306" s="257">
        <f t="shared" si="825"/>
        <v>1.26711377728999E-3</v>
      </c>
      <c r="Y4306" s="257">
        <f t="shared" si="826"/>
        <v>6.675090717679999E-4</v>
      </c>
      <c r="Z4306" s="257">
        <f t="shared" si="827"/>
        <v>2.1723978200498999E-4</v>
      </c>
      <c r="AA4306" s="257">
        <f t="shared" si="828"/>
        <v>3.8236492351700002E-4</v>
      </c>
      <c r="AB4306" s="257">
        <v>2.9702351999999997E-4</v>
      </c>
      <c r="AC4306" s="257">
        <v>6.3445508E-8</v>
      </c>
      <c r="AD4306" s="257">
        <v>2.0974656000000001E-5</v>
      </c>
      <c r="AE4306" s="257">
        <v>1.2808655999999999E-7</v>
      </c>
      <c r="AF4306" s="257">
        <v>3.4886037999999999E-4</v>
      </c>
      <c r="AG4306" s="257">
        <v>4.5898370000000003E-7</v>
      </c>
      <c r="AH4306" s="257">
        <v>1.9440804999999999E-4</v>
      </c>
      <c r="AI4306" s="257">
        <v>2.8937815E-6</v>
      </c>
      <c r="AJ4306" s="257">
        <v>1.8789152999999999E-7</v>
      </c>
      <c r="AK4306" s="257">
        <v>2.8525951000000002E-7</v>
      </c>
      <c r="AL4306" s="257">
        <v>1.9039204000000001E-8</v>
      </c>
      <c r="AM4306" s="257">
        <v>1.1073099E-10</v>
      </c>
      <c r="AN4306" s="257">
        <v>7.7427413000000001E-7</v>
      </c>
      <c r="AO4306" s="257">
        <v>2.2536403999999999E-6</v>
      </c>
      <c r="AP4306" s="257">
        <v>1.6417734999999999E-5</v>
      </c>
      <c r="AQ4306" s="257">
        <v>7.4903517000000002E-8</v>
      </c>
      <c r="AR4306" s="257">
        <v>3.8229002E-4</v>
      </c>
      <c r="AT4306" s="193"/>
      <c r="AU4306" s="193"/>
      <c r="AV4306" s="193"/>
      <c r="AW4306" s="193"/>
      <c r="AX4306" s="193"/>
      <c r="AY4306" s="193"/>
      <c r="AZ4306" s="193"/>
      <c r="BA4306" s="193"/>
      <c r="BB4306" s="193"/>
      <c r="BC4306" s="193"/>
      <c r="BD4306" s="193"/>
      <c r="BE4306" s="315"/>
      <c r="BF4306" s="315"/>
      <c r="BG4306" s="315"/>
      <c r="BH4306" s="315"/>
      <c r="BI4306" s="315"/>
      <c r="BJ4306" s="315"/>
      <c r="BK4306" s="315"/>
    </row>
    <row r="4307" spans="1:63" x14ac:dyDescent="0.25">
      <c r="A4307" s="43"/>
      <c r="B4307" s="124" t="s">
        <v>3966</v>
      </c>
      <c r="C4307" s="48" t="s">
        <v>5693</v>
      </c>
      <c r="D4307" s="223">
        <v>5.2013731000000001E-3</v>
      </c>
      <c r="E4307" s="223">
        <v>1.4465770000000001E-3</v>
      </c>
      <c r="F4307" s="223">
        <v>1.7951515E-3</v>
      </c>
      <c r="G4307" s="223">
        <v>2.4181245000000001E-5</v>
      </c>
      <c r="H4307" s="223">
        <v>8.4877078000000004E-6</v>
      </c>
      <c r="I4307" s="223">
        <v>1.1987224E-4</v>
      </c>
      <c r="J4307" s="223">
        <v>3.0955682000000003E-5</v>
      </c>
      <c r="K4307" s="223">
        <v>5.0990194000000003E-7</v>
      </c>
      <c r="L4307" s="223">
        <v>2.5637894000000001E-5</v>
      </c>
      <c r="M4307" s="223">
        <v>1.75E-3</v>
      </c>
      <c r="N4307" s="223">
        <v>0</v>
      </c>
      <c r="O4307" s="223">
        <v>0</v>
      </c>
      <c r="P4307" s="227">
        <f t="shared" si="824"/>
        <v>1.0715385185185186E-2</v>
      </c>
      <c r="Q4307" s="238">
        <v>0.16968025</v>
      </c>
      <c r="R4307" s="117">
        <v>0.15290680000000001</v>
      </c>
      <c r="S4307" s="117">
        <v>1.4359520000000001E-2</v>
      </c>
      <c r="T4307" s="117">
        <v>1.8736E-7</v>
      </c>
      <c r="U4307" s="117">
        <v>5.0157999999999995E-4</v>
      </c>
      <c r="V4307" s="117">
        <v>2.6916059999999999E-4</v>
      </c>
      <c r="W4307" s="117">
        <v>1.6429999999999999E-3</v>
      </c>
      <c r="X4307" s="257">
        <f t="shared" si="825"/>
        <v>1.26711377728999E-3</v>
      </c>
      <c r="Y4307" s="257">
        <f t="shared" si="826"/>
        <v>6.675090717679999E-4</v>
      </c>
      <c r="Z4307" s="257">
        <f t="shared" si="827"/>
        <v>2.1723978200498999E-4</v>
      </c>
      <c r="AA4307" s="257">
        <f t="shared" si="828"/>
        <v>3.8236492351700002E-4</v>
      </c>
      <c r="AB4307" s="257">
        <v>2.9702351999999997E-4</v>
      </c>
      <c r="AC4307" s="257">
        <v>6.3445508E-8</v>
      </c>
      <c r="AD4307" s="257">
        <v>2.0974656000000001E-5</v>
      </c>
      <c r="AE4307" s="257">
        <v>1.2808655999999999E-7</v>
      </c>
      <c r="AF4307" s="257">
        <v>3.4886037999999999E-4</v>
      </c>
      <c r="AG4307" s="257">
        <v>4.5898370000000003E-7</v>
      </c>
      <c r="AH4307" s="257">
        <v>1.9440804999999999E-4</v>
      </c>
      <c r="AI4307" s="257">
        <v>2.8937815E-6</v>
      </c>
      <c r="AJ4307" s="257">
        <v>1.8789152999999999E-7</v>
      </c>
      <c r="AK4307" s="257">
        <v>2.8525951000000002E-7</v>
      </c>
      <c r="AL4307" s="257">
        <v>1.9039204000000001E-8</v>
      </c>
      <c r="AM4307" s="257">
        <v>1.1073099E-10</v>
      </c>
      <c r="AN4307" s="257">
        <v>7.7427413000000001E-7</v>
      </c>
      <c r="AO4307" s="257">
        <v>2.2536403999999999E-6</v>
      </c>
      <c r="AP4307" s="257">
        <v>1.6417734999999999E-5</v>
      </c>
      <c r="AQ4307" s="257">
        <v>7.4903517000000002E-8</v>
      </c>
      <c r="AR4307" s="257">
        <v>3.8229002E-4</v>
      </c>
      <c r="AT4307" s="193"/>
      <c r="AU4307" s="193"/>
      <c r="AV4307" s="193"/>
      <c r="AW4307" s="193"/>
      <c r="AX4307" s="193"/>
      <c r="AY4307" s="193"/>
      <c r="AZ4307" s="193"/>
      <c r="BA4307" s="193"/>
      <c r="BB4307" s="193"/>
      <c r="BC4307" s="193"/>
      <c r="BD4307" s="193"/>
      <c r="BE4307" s="315"/>
      <c r="BF4307" s="315"/>
      <c r="BG4307" s="315"/>
      <c r="BH4307" s="315"/>
      <c r="BI4307" s="315"/>
      <c r="BJ4307" s="315"/>
      <c r="BK4307" s="315"/>
    </row>
    <row r="4308" spans="1:63" x14ac:dyDescent="0.25">
      <c r="A4308" s="43"/>
      <c r="B4308" s="124" t="s">
        <v>3966</v>
      </c>
      <c r="C4308" s="67" t="s">
        <v>7161</v>
      </c>
      <c r="D4308" s="223">
        <v>5.2013731000000001E-3</v>
      </c>
      <c r="E4308" s="223">
        <v>1.4465770000000001E-3</v>
      </c>
      <c r="F4308" s="223">
        <v>1.7951515E-3</v>
      </c>
      <c r="G4308" s="223">
        <v>2.4181245000000001E-5</v>
      </c>
      <c r="H4308" s="223">
        <v>8.4877078000000004E-6</v>
      </c>
      <c r="I4308" s="223">
        <v>1.1987224E-4</v>
      </c>
      <c r="J4308" s="223">
        <v>3.0955682000000003E-5</v>
      </c>
      <c r="K4308" s="223">
        <v>5.0990194000000003E-7</v>
      </c>
      <c r="L4308" s="223">
        <v>2.5637894000000001E-5</v>
      </c>
      <c r="M4308" s="223">
        <v>1.75E-3</v>
      </c>
      <c r="N4308" s="223">
        <v>0</v>
      </c>
      <c r="O4308" s="223">
        <v>0</v>
      </c>
      <c r="P4308" s="227">
        <f t="shared" si="824"/>
        <v>1.0715385185185186E-2</v>
      </c>
      <c r="Q4308" s="238">
        <v>0.16968025</v>
      </c>
      <c r="R4308" s="117">
        <v>0.15290680000000001</v>
      </c>
      <c r="S4308" s="117">
        <v>1.4359520000000001E-2</v>
      </c>
      <c r="T4308" s="117">
        <v>1.8736E-7</v>
      </c>
      <c r="U4308" s="117">
        <v>5.0157999999999995E-4</v>
      </c>
      <c r="V4308" s="117">
        <v>2.6916059999999999E-4</v>
      </c>
      <c r="W4308" s="117">
        <v>1.6429999999999999E-3</v>
      </c>
      <c r="X4308" s="257">
        <f t="shared" si="825"/>
        <v>1.26711377728999E-3</v>
      </c>
      <c r="Y4308" s="257">
        <f t="shared" si="826"/>
        <v>6.675090717679999E-4</v>
      </c>
      <c r="Z4308" s="257">
        <f t="shared" si="827"/>
        <v>2.1723978200498999E-4</v>
      </c>
      <c r="AA4308" s="257">
        <f t="shared" si="828"/>
        <v>3.8236492351700002E-4</v>
      </c>
      <c r="AB4308" s="257">
        <v>2.9702351999999997E-4</v>
      </c>
      <c r="AC4308" s="257">
        <v>6.3445508E-8</v>
      </c>
      <c r="AD4308" s="257">
        <v>2.0974656000000001E-5</v>
      </c>
      <c r="AE4308" s="257">
        <v>1.2808655999999999E-7</v>
      </c>
      <c r="AF4308" s="257">
        <v>3.4886037999999999E-4</v>
      </c>
      <c r="AG4308" s="257">
        <v>4.5898370000000003E-7</v>
      </c>
      <c r="AH4308" s="257">
        <v>1.9440804999999999E-4</v>
      </c>
      <c r="AI4308" s="257">
        <v>2.8937815E-6</v>
      </c>
      <c r="AJ4308" s="257">
        <v>1.8789152999999999E-7</v>
      </c>
      <c r="AK4308" s="257">
        <v>2.8525951000000002E-7</v>
      </c>
      <c r="AL4308" s="257">
        <v>1.9039204000000001E-8</v>
      </c>
      <c r="AM4308" s="257">
        <v>1.1073099E-10</v>
      </c>
      <c r="AN4308" s="257">
        <v>7.7427413000000001E-7</v>
      </c>
      <c r="AO4308" s="257">
        <v>2.2536403999999999E-6</v>
      </c>
      <c r="AP4308" s="257">
        <v>1.6417734999999999E-5</v>
      </c>
      <c r="AQ4308" s="257">
        <v>7.4903517000000002E-8</v>
      </c>
      <c r="AR4308" s="257">
        <v>3.8229002E-4</v>
      </c>
      <c r="AT4308" s="193"/>
      <c r="AU4308" s="193"/>
      <c r="AV4308" s="193"/>
      <c r="AW4308" s="193"/>
      <c r="AX4308" s="193"/>
      <c r="AY4308" s="193"/>
      <c r="AZ4308" s="193"/>
      <c r="BA4308" s="193"/>
      <c r="BB4308" s="193"/>
      <c r="BC4308" s="193"/>
      <c r="BD4308" s="193"/>
      <c r="BE4308" s="315"/>
      <c r="BF4308" s="315"/>
      <c r="BG4308" s="315"/>
      <c r="BH4308" s="315"/>
      <c r="BI4308" s="315"/>
      <c r="BJ4308" s="315"/>
      <c r="BK4308" s="315"/>
    </row>
    <row r="4309" spans="1:63" x14ac:dyDescent="0.25">
      <c r="A4309" s="43"/>
      <c r="B4309" s="124" t="s">
        <v>3966</v>
      </c>
      <c r="C4309" s="48" t="s">
        <v>5695</v>
      </c>
      <c r="D4309" s="223">
        <v>2.7588879000000001E-3</v>
      </c>
      <c r="E4309" s="223">
        <v>7.5924892999999999E-4</v>
      </c>
      <c r="F4309" s="223">
        <v>9.5339481E-4</v>
      </c>
      <c r="G4309" s="223">
        <v>3.6278025000000002E-5</v>
      </c>
      <c r="H4309" s="223">
        <v>3.1603502E-6</v>
      </c>
      <c r="I4309" s="223">
        <v>6.4667442000000005E-5</v>
      </c>
      <c r="J4309" s="223">
        <v>1.6496948999999999E-5</v>
      </c>
      <c r="K4309" s="223">
        <v>2.8950524999999998E-7</v>
      </c>
      <c r="L4309" s="223">
        <v>1.5351839000000001E-5</v>
      </c>
      <c r="M4309" s="223">
        <v>9.1E-4</v>
      </c>
      <c r="N4309" s="223">
        <v>0</v>
      </c>
      <c r="O4309" s="223">
        <v>0</v>
      </c>
      <c r="P4309" s="227">
        <f t="shared" si="824"/>
        <v>5.6240661481481479E-3</v>
      </c>
      <c r="Q4309" s="238">
        <v>9.0300540999999998E-2</v>
      </c>
      <c r="R4309" s="117">
        <v>8.0818564999999995E-2</v>
      </c>
      <c r="S4309" s="117">
        <v>8.1166399999999996E-3</v>
      </c>
      <c r="T4309" s="117">
        <v>9.8001000000000005E-8</v>
      </c>
      <c r="U4309" s="117">
        <v>2.8294000000000003E-4</v>
      </c>
      <c r="V4309" s="117">
        <v>1.521584E-4</v>
      </c>
      <c r="W4309" s="117">
        <v>9.3013999999999998E-4</v>
      </c>
      <c r="X4309" s="257">
        <f t="shared" si="825"/>
        <v>6.5418028621332201E-4</v>
      </c>
      <c r="Y4309" s="257">
        <f t="shared" si="826"/>
        <v>3.3782203867099999E-4</v>
      </c>
      <c r="Z4309" s="257">
        <f t="shared" si="827"/>
        <v>1.1424560631532199E-4</v>
      </c>
      <c r="AA4309" s="257">
        <f t="shared" si="828"/>
        <v>2.02112641227E-4</v>
      </c>
      <c r="AB4309" s="257">
        <v>1.5589520000000001E-4</v>
      </c>
      <c r="AC4309" s="257">
        <v>3.3227457999999997E-8</v>
      </c>
      <c r="AD4309" s="257">
        <v>1.19118E-5</v>
      </c>
      <c r="AE4309" s="257">
        <v>3.7740402999999999E-8</v>
      </c>
      <c r="AF4309" s="257">
        <v>1.6968463E-4</v>
      </c>
      <c r="AG4309" s="257">
        <v>2.5944081000000003E-7</v>
      </c>
      <c r="AH4309" s="257">
        <v>1.0203657E-4</v>
      </c>
      <c r="AI4309" s="257">
        <v>1.6092192999999999E-6</v>
      </c>
      <c r="AJ4309" s="257">
        <v>1.0706713999999999E-7</v>
      </c>
      <c r="AK4309" s="257">
        <v>1.5089422999999999E-7</v>
      </c>
      <c r="AL4309" s="257">
        <v>1.0808072E-8</v>
      </c>
      <c r="AM4309" s="257">
        <v>7.8393322000000005E-11</v>
      </c>
      <c r="AN4309" s="257">
        <v>4.3675218000000001E-7</v>
      </c>
      <c r="AO4309" s="257">
        <v>1.2606482E-6</v>
      </c>
      <c r="AP4309" s="257">
        <v>8.6335688000000001E-6</v>
      </c>
      <c r="AQ4309" s="257">
        <v>4.8361227000000002E-8</v>
      </c>
      <c r="AR4309" s="257">
        <v>2.0206428E-4</v>
      </c>
      <c r="AT4309" s="193"/>
      <c r="AU4309" s="193"/>
      <c r="AV4309" s="193"/>
      <c r="AW4309" s="193"/>
      <c r="AX4309" s="193"/>
      <c r="AY4309" s="193"/>
      <c r="AZ4309" s="193"/>
      <c r="BA4309" s="193"/>
      <c r="BB4309" s="193"/>
      <c r="BC4309" s="193"/>
      <c r="BD4309" s="193"/>
      <c r="BE4309" s="315"/>
      <c r="BF4309" s="315"/>
      <c r="BG4309" s="315"/>
      <c r="BH4309" s="315"/>
      <c r="BI4309" s="315"/>
      <c r="BJ4309" s="315"/>
      <c r="BK4309" s="315"/>
    </row>
    <row r="4310" spans="1:63" x14ac:dyDescent="0.25">
      <c r="A4310" s="43"/>
      <c r="B4310" s="124" t="s">
        <v>3966</v>
      </c>
      <c r="C4310" s="25" t="s">
        <v>6331</v>
      </c>
      <c r="D4310" s="224">
        <v>9.7020973999999999E-3</v>
      </c>
      <c r="E4310" s="224">
        <v>5.7937162999999996E-3</v>
      </c>
      <c r="F4310" s="224">
        <v>2.9796702999999999E-3</v>
      </c>
      <c r="G4310" s="224">
        <v>6.4801822E-5</v>
      </c>
      <c r="H4310" s="224">
        <v>2.6841109000000001E-5</v>
      </c>
      <c r="I4310" s="224">
        <v>3.3694440000000002E-4</v>
      </c>
      <c r="J4310" s="224">
        <v>1.1297704E-4</v>
      </c>
      <c r="K4310" s="224">
        <v>2.3788416000000001E-6</v>
      </c>
      <c r="L4310" s="224">
        <v>3.8476757E-4</v>
      </c>
      <c r="M4310" s="224">
        <v>0</v>
      </c>
      <c r="N4310" s="224">
        <v>0</v>
      </c>
      <c r="O4310" s="193">
        <v>0</v>
      </c>
      <c r="P4310" s="199">
        <f t="shared" si="824"/>
        <v>4.2916417037037032E-2</v>
      </c>
      <c r="Q4310" s="240">
        <v>0.59949395000000005</v>
      </c>
      <c r="R4310" s="99">
        <v>0.56096712999999998</v>
      </c>
      <c r="S4310" s="99">
        <v>3.1964800000000002E-2</v>
      </c>
      <c r="T4310" s="99">
        <v>7.4285000000000001E-7</v>
      </c>
      <c r="U4310" s="99">
        <v>1.4706999999999999E-3</v>
      </c>
      <c r="V4310" s="99">
        <v>5.1537770000000004E-4</v>
      </c>
      <c r="W4310" s="99">
        <v>4.5751999999999998E-3</v>
      </c>
      <c r="X4310" s="241">
        <f t="shared" si="825"/>
        <v>4.40991408550305E-3</v>
      </c>
      <c r="Y4310" s="241">
        <f t="shared" si="826"/>
        <v>1.95114514345E-3</v>
      </c>
      <c r="Z4310" s="241">
        <f t="shared" si="827"/>
        <v>1.0555402246530501E-3</v>
      </c>
      <c r="AA4310" s="241">
        <f t="shared" si="828"/>
        <v>1.4032287174000002E-3</v>
      </c>
      <c r="AB4310" s="258">
        <v>1.189619E-3</v>
      </c>
      <c r="AC4310" s="258">
        <v>2.3652805999999999E-7</v>
      </c>
      <c r="AD4310" s="258">
        <v>6.7526717999999994E-5</v>
      </c>
      <c r="AE4310" s="258">
        <v>4.0731738999999998E-7</v>
      </c>
      <c r="AF4310" s="258">
        <v>6.9233117999999995E-4</v>
      </c>
      <c r="AG4310" s="258">
        <v>1.0244000000000001E-6</v>
      </c>
      <c r="AH4310" s="258">
        <v>7.7862076000000005E-4</v>
      </c>
      <c r="AI4310" s="258">
        <v>4.3603039999999997E-6</v>
      </c>
      <c r="AJ4310" s="258">
        <v>4.6902696E-7</v>
      </c>
      <c r="AK4310" s="258">
        <v>1.0007864E-6</v>
      </c>
      <c r="AL4310" s="258">
        <v>6.0459742000000004E-8</v>
      </c>
      <c r="AM4310" s="258">
        <v>2.0895105000000001E-10</v>
      </c>
      <c r="AN4310" s="258">
        <v>5.4045385999999999E-6</v>
      </c>
      <c r="AO4310" s="258">
        <v>1.0883421E-4</v>
      </c>
      <c r="AP4310" s="258">
        <v>1.5678993E-4</v>
      </c>
      <c r="AQ4310" s="258">
        <v>8.1461740000000002E-7</v>
      </c>
      <c r="AR4310" s="258">
        <v>1.4024141000000001E-3</v>
      </c>
      <c r="AT4310" s="193"/>
      <c r="AU4310" s="193"/>
      <c r="AV4310" s="193"/>
      <c r="AW4310" s="193"/>
      <c r="AX4310" s="193"/>
      <c r="AY4310" s="193"/>
      <c r="AZ4310" s="193"/>
      <c r="BA4310" s="193"/>
      <c r="BB4310" s="193"/>
      <c r="BC4310" s="193"/>
      <c r="BD4310" s="193"/>
      <c r="BE4310" s="315"/>
      <c r="BF4310" s="315"/>
      <c r="BG4310" s="315"/>
      <c r="BH4310" s="315"/>
      <c r="BI4310" s="315"/>
      <c r="BJ4310" s="315"/>
      <c r="BK4310" s="315"/>
    </row>
    <row r="4311" spans="1:63" x14ac:dyDescent="0.25">
      <c r="A4311" s="9"/>
      <c r="B4311" s="124" t="s">
        <v>3966</v>
      </c>
      <c r="C4311" s="25" t="s">
        <v>6330</v>
      </c>
      <c r="D4311" s="224">
        <v>1.0384121E-2</v>
      </c>
      <c r="E4311" s="224">
        <v>6.2519304999999999E-3</v>
      </c>
      <c r="F4311" s="224">
        <v>3.2124272E-3</v>
      </c>
      <c r="G4311" s="224">
        <v>7.8284500000000006E-5</v>
      </c>
      <c r="H4311" s="224">
        <v>2.7418966999999999E-5</v>
      </c>
      <c r="I4311" s="224">
        <v>3.5935368999999998E-4</v>
      </c>
      <c r="J4311" s="224">
        <v>1.164409E-4</v>
      </c>
      <c r="K4311" s="224">
        <v>2.2668271000000001E-6</v>
      </c>
      <c r="L4311" s="224">
        <v>3.3599873999999997E-4</v>
      </c>
      <c r="M4311" s="224">
        <v>0</v>
      </c>
      <c r="N4311" s="224">
        <v>0</v>
      </c>
      <c r="O4311" s="193">
        <v>0</v>
      </c>
      <c r="P4311" s="199">
        <f t="shared" si="824"/>
        <v>4.6310596296296296E-2</v>
      </c>
      <c r="Q4311" s="240">
        <v>0.65600970000000003</v>
      </c>
      <c r="R4311" s="99">
        <v>0.60559275000000001</v>
      </c>
      <c r="S4311" s="99">
        <v>4.2253119999999998E-2</v>
      </c>
      <c r="T4311" s="99">
        <v>7.9016000000000003E-7</v>
      </c>
      <c r="U4311" s="99">
        <v>1.7547000000000001E-3</v>
      </c>
      <c r="V4311" s="99">
        <v>7.0914800000000005E-4</v>
      </c>
      <c r="W4311" s="99">
        <v>5.6991999999999998E-3</v>
      </c>
      <c r="X4311" s="241">
        <f t="shared" si="825"/>
        <v>4.7417914386017898E-3</v>
      </c>
      <c r="Y4311" s="241">
        <f t="shared" si="826"/>
        <v>2.1030781908800002E-3</v>
      </c>
      <c r="Z4311" s="241">
        <f t="shared" si="827"/>
        <v>1.12395390138179E-3</v>
      </c>
      <c r="AA4311" s="241">
        <f t="shared" si="828"/>
        <v>1.5147593463399999E-3</v>
      </c>
      <c r="AB4311" s="258">
        <v>1.2837002000000001E-3</v>
      </c>
      <c r="AC4311" s="258">
        <v>2.5361209000000002E-7</v>
      </c>
      <c r="AD4311" s="258">
        <v>7.5773707999999998E-5</v>
      </c>
      <c r="AE4311" s="258">
        <v>4.3310999000000001E-7</v>
      </c>
      <c r="AF4311" s="258">
        <v>7.41564E-4</v>
      </c>
      <c r="AG4311" s="258">
        <v>1.3535607999999999E-6</v>
      </c>
      <c r="AH4311" s="258">
        <v>8.4019813000000003E-4</v>
      </c>
      <c r="AI4311" s="258">
        <v>4.7027281999999997E-6</v>
      </c>
      <c r="AJ4311" s="258">
        <v>5.834202E-7</v>
      </c>
      <c r="AK4311" s="258">
        <v>1.0491139000000001E-6</v>
      </c>
      <c r="AL4311" s="258">
        <v>6.9185386999999995E-8</v>
      </c>
      <c r="AM4311" s="258">
        <v>2.3539478999999999E-10</v>
      </c>
      <c r="AN4311" s="258">
        <v>5.3412182999999997E-6</v>
      </c>
      <c r="AO4311" s="258">
        <v>1.1025769000000001E-4</v>
      </c>
      <c r="AP4311" s="258">
        <v>1.6175217999999999E-4</v>
      </c>
      <c r="AQ4311" s="258">
        <v>7.3894633999999999E-7</v>
      </c>
      <c r="AR4311" s="258">
        <v>1.5140204E-3</v>
      </c>
      <c r="AT4311" s="193"/>
      <c r="AU4311" s="193"/>
      <c r="AV4311" s="193"/>
      <c r="AW4311" s="193"/>
      <c r="AX4311" s="193"/>
      <c r="AY4311" s="193"/>
      <c r="AZ4311" s="193"/>
      <c r="BA4311" s="193"/>
      <c r="BB4311" s="193"/>
      <c r="BC4311" s="193"/>
      <c r="BD4311" s="193"/>
      <c r="BE4311" s="315"/>
      <c r="BF4311" s="315"/>
      <c r="BG4311" s="315"/>
      <c r="BH4311" s="315"/>
      <c r="BI4311" s="315"/>
      <c r="BJ4311" s="315"/>
      <c r="BK4311" s="315"/>
    </row>
    <row r="4312" spans="1:63" x14ac:dyDescent="0.25">
      <c r="A4312" s="9"/>
      <c r="B4312" s="124" t="s">
        <v>3966</v>
      </c>
      <c r="C4312" s="25" t="s">
        <v>6329</v>
      </c>
      <c r="D4312" s="224">
        <v>3.7420709E-3</v>
      </c>
      <c r="E4312" s="224">
        <v>3.2228196999999998E-3</v>
      </c>
      <c r="F4312" s="224">
        <v>4.3982696E-4</v>
      </c>
      <c r="G4312" s="224">
        <v>1.2669557000000001E-5</v>
      </c>
      <c r="H4312" s="224">
        <v>7.4152136999999999E-6</v>
      </c>
      <c r="I4312" s="224">
        <v>1.5281432E-5</v>
      </c>
      <c r="J4312" s="224">
        <v>8.8084316999999996E-6</v>
      </c>
      <c r="K4312" s="224">
        <v>2.8813046999999998E-7</v>
      </c>
      <c r="L4312" s="224">
        <v>3.4961454000000001E-5</v>
      </c>
      <c r="M4312" s="224">
        <v>0</v>
      </c>
      <c r="N4312" s="224">
        <v>0</v>
      </c>
      <c r="O4312" s="193">
        <v>0</v>
      </c>
      <c r="P4312" s="199">
        <f t="shared" si="824"/>
        <v>2.3872738518518517E-2</v>
      </c>
      <c r="Q4312" s="240">
        <v>0.39779547999999998</v>
      </c>
      <c r="R4312" s="99">
        <v>0.38783761</v>
      </c>
      <c r="S4312" s="99">
        <v>7.9044000000000007E-3</v>
      </c>
      <c r="T4312" s="99">
        <v>1.7301000000000001E-8</v>
      </c>
      <c r="U4312" s="99">
        <v>3.1608999999999999E-4</v>
      </c>
      <c r="V4312" s="99">
        <v>1.50965E-4</v>
      </c>
      <c r="W4312" s="99">
        <v>1.5864E-3</v>
      </c>
      <c r="X4312" s="241">
        <f t="shared" si="825"/>
        <v>2.1942760011736543E-3</v>
      </c>
      <c r="Y4312" s="241">
        <f t="shared" si="826"/>
        <v>7.7211882658900018E-4</v>
      </c>
      <c r="Z4312" s="241">
        <f t="shared" si="827"/>
        <v>4.4869430220465407E-4</v>
      </c>
      <c r="AA4312" s="241">
        <f t="shared" si="828"/>
        <v>9.7346287238000008E-4</v>
      </c>
      <c r="AB4312" s="258">
        <v>6.6174701000000003E-4</v>
      </c>
      <c r="AC4312" s="258">
        <v>6.6044609999999997E-9</v>
      </c>
      <c r="AD4312" s="258">
        <v>1.2469851999999999E-5</v>
      </c>
      <c r="AE4312" s="258">
        <v>6.2864618000000005E-8</v>
      </c>
      <c r="AF4312" s="258">
        <v>9.7579881999999995E-5</v>
      </c>
      <c r="AG4312" s="258">
        <v>2.5261351000000001E-7</v>
      </c>
      <c r="AH4312" s="258">
        <v>4.3312824999999999E-4</v>
      </c>
      <c r="AI4312" s="258">
        <v>6.2948994E-7</v>
      </c>
      <c r="AJ4312" s="258">
        <v>1.1066585E-7</v>
      </c>
      <c r="AK4312" s="258">
        <v>1.8975291999999999E-7</v>
      </c>
      <c r="AL4312" s="258">
        <v>1.1143373000000001E-8</v>
      </c>
      <c r="AM4312" s="258">
        <v>3.4401653999999997E-11</v>
      </c>
      <c r="AN4312" s="258">
        <v>5.8206831999999996E-7</v>
      </c>
      <c r="AO4312" s="258">
        <v>1.2239254000000001E-6</v>
      </c>
      <c r="AP4312" s="258">
        <v>1.2818972E-5</v>
      </c>
      <c r="AQ4312" s="258">
        <v>1.0368238E-7</v>
      </c>
      <c r="AR4312" s="258">
        <v>9.7335919000000003E-4</v>
      </c>
      <c r="AT4312" s="193"/>
      <c r="AU4312" s="193"/>
      <c r="AV4312" s="193"/>
      <c r="AW4312" s="193"/>
      <c r="AX4312" s="193"/>
      <c r="AY4312" s="193"/>
      <c r="AZ4312" s="193"/>
      <c r="BA4312" s="193"/>
      <c r="BB4312" s="193"/>
      <c r="BC4312" s="193"/>
      <c r="BD4312" s="193"/>
      <c r="BE4312" s="315"/>
      <c r="BF4312" s="315"/>
      <c r="BG4312" s="315"/>
      <c r="BH4312" s="315"/>
      <c r="BI4312" s="315"/>
      <c r="BJ4312" s="315"/>
      <c r="BK4312" s="315"/>
    </row>
    <row r="4313" spans="1:63" x14ac:dyDescent="0.25">
      <c r="A4313" s="9" t="s">
        <v>1753</v>
      </c>
      <c r="B4313" s="124" t="s">
        <v>3966</v>
      </c>
      <c r="C4313" s="25" t="s">
        <v>3122</v>
      </c>
      <c r="D4313" s="224">
        <v>3.4513730999999998E-3</v>
      </c>
      <c r="E4313" s="224">
        <v>1.4465770000000001E-3</v>
      </c>
      <c r="F4313" s="224">
        <v>1.7951515E-3</v>
      </c>
      <c r="G4313" s="224">
        <v>2.4181245000000001E-5</v>
      </c>
      <c r="H4313" s="224">
        <v>8.4877078000000004E-6</v>
      </c>
      <c r="I4313" s="224">
        <v>1.1987224E-4</v>
      </c>
      <c r="J4313" s="224">
        <v>3.0955682000000003E-5</v>
      </c>
      <c r="K4313" s="224">
        <v>5.0990194000000003E-7</v>
      </c>
      <c r="L4313" s="224">
        <v>2.5637894000000001E-5</v>
      </c>
      <c r="M4313" s="224">
        <v>0</v>
      </c>
      <c r="N4313" s="224">
        <v>0</v>
      </c>
      <c r="O4313" s="193">
        <v>0</v>
      </c>
      <c r="P4313" s="199">
        <f t="shared" si="824"/>
        <v>1.0715385185185186E-2</v>
      </c>
      <c r="Q4313" s="240">
        <v>0.16968025</v>
      </c>
      <c r="R4313" s="99">
        <v>0.15290680000000001</v>
      </c>
      <c r="S4313" s="99">
        <v>1.4359520000000001E-2</v>
      </c>
      <c r="T4313" s="99">
        <v>1.8736E-7</v>
      </c>
      <c r="U4313" s="99">
        <v>5.0157999999999995E-4</v>
      </c>
      <c r="V4313" s="99">
        <v>2.6916059999999999E-4</v>
      </c>
      <c r="W4313" s="99">
        <v>1.6429999999999999E-3</v>
      </c>
      <c r="X4313" s="241">
        <f t="shared" si="825"/>
        <v>1.26711377728999E-3</v>
      </c>
      <c r="Y4313" s="241">
        <f t="shared" si="826"/>
        <v>6.675090717679999E-4</v>
      </c>
      <c r="Z4313" s="241">
        <f t="shared" si="827"/>
        <v>2.1723978200498999E-4</v>
      </c>
      <c r="AA4313" s="241">
        <f t="shared" si="828"/>
        <v>3.8236492351700002E-4</v>
      </c>
      <c r="AB4313" s="258">
        <v>2.9702351999999997E-4</v>
      </c>
      <c r="AC4313" s="258">
        <v>6.3445508E-8</v>
      </c>
      <c r="AD4313" s="258">
        <v>2.0974656000000001E-5</v>
      </c>
      <c r="AE4313" s="258">
        <v>1.2808655999999999E-7</v>
      </c>
      <c r="AF4313" s="258">
        <v>3.4886037999999999E-4</v>
      </c>
      <c r="AG4313" s="258">
        <v>4.5898370000000003E-7</v>
      </c>
      <c r="AH4313" s="258">
        <v>1.9440804999999999E-4</v>
      </c>
      <c r="AI4313" s="258">
        <v>2.8937815E-6</v>
      </c>
      <c r="AJ4313" s="258">
        <v>1.8789152999999999E-7</v>
      </c>
      <c r="AK4313" s="258">
        <v>2.8525951000000002E-7</v>
      </c>
      <c r="AL4313" s="258">
        <v>1.9039204000000001E-8</v>
      </c>
      <c r="AM4313" s="258">
        <v>1.1073099E-10</v>
      </c>
      <c r="AN4313" s="258">
        <v>7.7427413000000001E-7</v>
      </c>
      <c r="AO4313" s="258">
        <v>2.2536403999999999E-6</v>
      </c>
      <c r="AP4313" s="258">
        <v>1.6417734999999999E-5</v>
      </c>
      <c r="AQ4313" s="258">
        <v>7.4903517000000002E-8</v>
      </c>
      <c r="AR4313" s="258">
        <v>3.8229002E-4</v>
      </c>
      <c r="AT4313" s="193"/>
      <c r="AU4313" s="193"/>
      <c r="AV4313" s="193"/>
      <c r="AW4313" s="193"/>
      <c r="AX4313" s="193"/>
      <c r="AY4313" s="193"/>
      <c r="AZ4313" s="193"/>
      <c r="BA4313" s="193"/>
      <c r="BB4313" s="193"/>
      <c r="BC4313" s="193"/>
      <c r="BD4313" s="193"/>
      <c r="BE4313" s="315"/>
      <c r="BF4313" s="315"/>
      <c r="BG4313" s="315"/>
      <c r="BH4313" s="315"/>
      <c r="BI4313" s="315"/>
      <c r="BJ4313" s="315"/>
      <c r="BK4313" s="315"/>
    </row>
    <row r="4314" spans="1:63" x14ac:dyDescent="0.25">
      <c r="A4314" s="43"/>
      <c r="B4314" s="124" t="s">
        <v>3966</v>
      </c>
      <c r="C4314" s="25" t="s">
        <v>3123</v>
      </c>
      <c r="D4314" s="224">
        <v>1.8488879000000001E-3</v>
      </c>
      <c r="E4314" s="224">
        <v>7.5924892999999999E-4</v>
      </c>
      <c r="F4314" s="224">
        <v>9.5339481E-4</v>
      </c>
      <c r="G4314" s="224">
        <v>3.6278025000000002E-5</v>
      </c>
      <c r="H4314" s="224">
        <v>3.1603502E-6</v>
      </c>
      <c r="I4314" s="224">
        <v>6.4667442000000005E-5</v>
      </c>
      <c r="J4314" s="224">
        <v>1.6496948999999999E-5</v>
      </c>
      <c r="K4314" s="224">
        <v>2.8950524999999998E-7</v>
      </c>
      <c r="L4314" s="224">
        <v>1.5351839000000001E-5</v>
      </c>
      <c r="M4314" s="224">
        <v>0</v>
      </c>
      <c r="N4314" s="224">
        <v>0</v>
      </c>
      <c r="O4314" s="193">
        <v>0</v>
      </c>
      <c r="P4314" s="199">
        <f t="shared" si="824"/>
        <v>5.6240661481481479E-3</v>
      </c>
      <c r="Q4314" s="240">
        <v>9.0300540999999998E-2</v>
      </c>
      <c r="R4314" s="99">
        <v>8.0818564999999995E-2</v>
      </c>
      <c r="S4314" s="99">
        <v>8.1166399999999996E-3</v>
      </c>
      <c r="T4314" s="99">
        <v>9.8001000000000005E-8</v>
      </c>
      <c r="U4314" s="99">
        <v>2.8294000000000003E-4</v>
      </c>
      <c r="V4314" s="99">
        <v>1.521584E-4</v>
      </c>
      <c r="W4314" s="99">
        <v>9.3013999999999998E-4</v>
      </c>
      <c r="X4314" s="241">
        <f t="shared" si="825"/>
        <v>6.5418028621332201E-4</v>
      </c>
      <c r="Y4314" s="241">
        <f t="shared" si="826"/>
        <v>3.3782203867099999E-4</v>
      </c>
      <c r="Z4314" s="241">
        <f t="shared" si="827"/>
        <v>1.1424560631532199E-4</v>
      </c>
      <c r="AA4314" s="241">
        <f t="shared" si="828"/>
        <v>2.02112641227E-4</v>
      </c>
      <c r="AB4314" s="258">
        <v>1.5589520000000001E-4</v>
      </c>
      <c r="AC4314" s="258">
        <v>3.3227457999999997E-8</v>
      </c>
      <c r="AD4314" s="258">
        <v>1.19118E-5</v>
      </c>
      <c r="AE4314" s="258">
        <v>3.7740402999999999E-8</v>
      </c>
      <c r="AF4314" s="258">
        <v>1.6968463E-4</v>
      </c>
      <c r="AG4314" s="258">
        <v>2.5944081000000003E-7</v>
      </c>
      <c r="AH4314" s="258">
        <v>1.0203657E-4</v>
      </c>
      <c r="AI4314" s="258">
        <v>1.6092192999999999E-6</v>
      </c>
      <c r="AJ4314" s="258">
        <v>1.0706713999999999E-7</v>
      </c>
      <c r="AK4314" s="258">
        <v>1.5089422999999999E-7</v>
      </c>
      <c r="AL4314" s="258">
        <v>1.0808072E-8</v>
      </c>
      <c r="AM4314" s="258">
        <v>7.8393322000000005E-11</v>
      </c>
      <c r="AN4314" s="258">
        <v>4.3675218000000001E-7</v>
      </c>
      <c r="AO4314" s="258">
        <v>1.2606482E-6</v>
      </c>
      <c r="AP4314" s="258">
        <v>8.6335688000000001E-6</v>
      </c>
      <c r="AQ4314" s="258">
        <v>4.8361227000000002E-8</v>
      </c>
      <c r="AR4314" s="258">
        <v>2.0206428E-4</v>
      </c>
      <c r="AT4314" s="193"/>
      <c r="AU4314" s="193"/>
      <c r="AV4314" s="193"/>
      <c r="AW4314" s="193"/>
      <c r="AX4314" s="193"/>
      <c r="AY4314" s="193"/>
      <c r="AZ4314" s="193"/>
      <c r="BA4314" s="193"/>
      <c r="BB4314" s="193"/>
      <c r="BC4314" s="193"/>
      <c r="BD4314" s="193"/>
      <c r="BE4314" s="315"/>
      <c r="BF4314" s="315"/>
      <c r="BG4314" s="315"/>
      <c r="BH4314" s="315"/>
      <c r="BI4314" s="315"/>
      <c r="BJ4314" s="315"/>
      <c r="BK4314" s="315"/>
    </row>
    <row r="4315" spans="1:63" x14ac:dyDescent="0.25">
      <c r="A4315" s="45" t="s">
        <v>643</v>
      </c>
      <c r="B4315" s="45"/>
      <c r="C4315" s="43"/>
      <c r="D4315" s="199"/>
      <c r="E4315" s="199"/>
      <c r="F4315" s="199"/>
      <c r="G4315" s="199"/>
      <c r="H4315" s="199"/>
      <c r="I4315" s="199"/>
      <c r="J4315" s="199"/>
      <c r="K4315" s="199"/>
      <c r="L4315" s="199"/>
      <c r="M4315" s="199"/>
      <c r="N4315" s="199"/>
      <c r="O4315" s="199"/>
      <c r="P4315" s="199"/>
      <c r="Q4315" s="239"/>
      <c r="R4315" s="97"/>
      <c r="S4315" s="97"/>
      <c r="T4315" s="97"/>
      <c r="U4315" s="97"/>
      <c r="V4315" s="97"/>
      <c r="W4315" s="97"/>
      <c r="X4315" s="259"/>
      <c r="Y4315" s="259"/>
      <c r="Z4315" s="259"/>
      <c r="AA4315" s="258"/>
      <c r="AB4315" s="258"/>
      <c r="AC4315" s="258"/>
      <c r="AD4315" s="258"/>
      <c r="AE4315" s="258"/>
      <c r="AF4315" s="258"/>
      <c r="AG4315" s="258"/>
      <c r="AH4315" s="258"/>
      <c r="AI4315" s="258"/>
      <c r="AJ4315" s="258"/>
      <c r="AK4315" s="258"/>
      <c r="AL4315" s="258"/>
      <c r="AM4315" s="258"/>
      <c r="AN4315" s="258"/>
      <c r="AO4315" s="258"/>
      <c r="AP4315" s="258"/>
      <c r="AQ4315" s="258"/>
      <c r="AR4315" s="258"/>
      <c r="AT4315" s="193"/>
      <c r="AU4315" s="193"/>
      <c r="AV4315" s="193"/>
      <c r="AW4315" s="193"/>
      <c r="AX4315" s="193"/>
      <c r="AY4315" s="193"/>
      <c r="AZ4315" s="193"/>
      <c r="BA4315" s="193"/>
      <c r="BB4315" s="193"/>
      <c r="BC4315" s="193"/>
      <c r="BD4315" s="193"/>
      <c r="BE4315" s="315"/>
      <c r="BF4315" s="315"/>
      <c r="BG4315" s="315"/>
      <c r="BH4315" s="315"/>
      <c r="BI4315" s="315"/>
      <c r="BJ4315" s="315"/>
      <c r="BK4315" s="315"/>
    </row>
    <row r="4316" spans="1:63" x14ac:dyDescent="0.25">
      <c r="A4316" s="9"/>
      <c r="B4316" s="124" t="s">
        <v>3966</v>
      </c>
      <c r="C4316" s="25" t="s">
        <v>4337</v>
      </c>
      <c r="D4316" s="224">
        <v>7.5706710999999998E-3</v>
      </c>
      <c r="E4316" s="224">
        <v>4.4453032999999999E-3</v>
      </c>
      <c r="F4316" s="224">
        <v>2.7269436000000001E-3</v>
      </c>
      <c r="G4316" s="224">
        <v>2.0479609000000001E-5</v>
      </c>
      <c r="H4316" s="224">
        <v>1.6300239E-5</v>
      </c>
      <c r="I4316" s="224">
        <v>2.6258208999999999E-4</v>
      </c>
      <c r="J4316" s="224">
        <v>7.8161996000000004E-5</v>
      </c>
      <c r="K4316" s="224">
        <v>4.8939113999999997E-7</v>
      </c>
      <c r="L4316" s="224">
        <v>2.0410952E-5</v>
      </c>
      <c r="M4316" s="224">
        <v>0</v>
      </c>
      <c r="N4316" s="224">
        <v>0</v>
      </c>
      <c r="O4316" s="224">
        <v>0</v>
      </c>
      <c r="P4316" s="199">
        <f>E4316/0.135</f>
        <v>3.2928172592592592E-2</v>
      </c>
      <c r="Q4316" s="240">
        <v>0.47815545999999998</v>
      </c>
      <c r="R4316" s="99">
        <v>0.47083798999999998</v>
      </c>
      <c r="S4316" s="99">
        <v>6.2204799999999996E-3</v>
      </c>
      <c r="T4316" s="99">
        <v>6.3562000000000002E-7</v>
      </c>
      <c r="U4316" s="99">
        <v>2.4772999999999999E-4</v>
      </c>
      <c r="V4316" s="99">
        <v>1.149145E-4</v>
      </c>
      <c r="W4316" s="99">
        <v>7.3371000000000005E-4</v>
      </c>
      <c r="X4316" s="241">
        <f>SUM(Y4316:AA4316)</f>
        <v>3.375649109720122E-3</v>
      </c>
      <c r="Y4316" s="241">
        <f>SUM(AB4316:AG4316)</f>
        <v>1.5413045719199999E-3</v>
      </c>
      <c r="Z4316" s="241">
        <f>SUM(AH4316:AP4316)</f>
        <v>6.5746421593712188E-4</v>
      </c>
      <c r="AA4316" s="241">
        <f>SUM(AQ4316:AR4316)</f>
        <v>1.1768803218630002E-3</v>
      </c>
      <c r="AB4316" s="258">
        <v>9.1275595000000001E-4</v>
      </c>
      <c r="AC4316" s="258">
        <v>2.1193196999999999E-7</v>
      </c>
      <c r="AD4316" s="258">
        <v>1.4553997E-5</v>
      </c>
      <c r="AE4316" s="258">
        <v>3.6957117999999999E-7</v>
      </c>
      <c r="AF4316" s="258">
        <v>6.1321444999999999E-4</v>
      </c>
      <c r="AG4316" s="258">
        <v>1.9867177000000001E-7</v>
      </c>
      <c r="AH4316" s="258">
        <v>5.9741180999999997E-4</v>
      </c>
      <c r="AI4316" s="258">
        <v>3.9566651999999997E-6</v>
      </c>
      <c r="AJ4316" s="258">
        <v>8.5508107999999995E-8</v>
      </c>
      <c r="AK4316" s="258">
        <v>7.3205948999999996E-7</v>
      </c>
      <c r="AL4316" s="258">
        <v>1.6344218000000001E-8</v>
      </c>
      <c r="AM4316" s="258">
        <v>6.7861122E-11</v>
      </c>
      <c r="AN4316" s="258">
        <v>4.9167756000000001E-7</v>
      </c>
      <c r="AO4316" s="258">
        <v>2.4278665000000001E-6</v>
      </c>
      <c r="AP4316" s="258">
        <v>5.2342217000000002E-5</v>
      </c>
      <c r="AQ4316" s="258">
        <v>5.5221863000000002E-8</v>
      </c>
      <c r="AR4316" s="258">
        <v>1.1768251000000001E-3</v>
      </c>
      <c r="AT4316" s="193"/>
      <c r="AU4316" s="193"/>
      <c r="AV4316" s="193"/>
      <c r="AW4316" s="193"/>
      <c r="AX4316" s="193"/>
      <c r="AY4316" s="193"/>
      <c r="AZ4316" s="193"/>
      <c r="BA4316" s="193"/>
      <c r="BB4316" s="193"/>
      <c r="BC4316" s="193"/>
      <c r="BD4316" s="193"/>
      <c r="BE4316" s="315"/>
      <c r="BF4316" s="315"/>
      <c r="BG4316" s="315"/>
      <c r="BH4316" s="315"/>
      <c r="BI4316" s="315"/>
      <c r="BJ4316" s="315"/>
      <c r="BK4316" s="315"/>
    </row>
    <row r="4317" spans="1:63" x14ac:dyDescent="0.25">
      <c r="A4317" s="9"/>
      <c r="B4317" s="124" t="s">
        <v>3966</v>
      </c>
      <c r="C4317" s="25" t="s">
        <v>4336</v>
      </c>
      <c r="D4317" s="224">
        <v>8.1442515999999993E-3</v>
      </c>
      <c r="E4317" s="224">
        <v>4.7834173000000004E-3</v>
      </c>
      <c r="F4317" s="224">
        <v>2.9324772999999998E-3</v>
      </c>
      <c r="G4317" s="224">
        <v>2.2003038E-5</v>
      </c>
      <c r="H4317" s="224">
        <v>1.7523187999999999E-5</v>
      </c>
      <c r="I4317" s="224">
        <v>2.8240106000000003E-4</v>
      </c>
      <c r="J4317" s="224">
        <v>8.3974636999999995E-5</v>
      </c>
      <c r="K4317" s="224">
        <v>5.2579589000000003E-7</v>
      </c>
      <c r="L4317" s="224">
        <v>2.1929261E-5</v>
      </c>
      <c r="M4317" s="224">
        <v>0</v>
      </c>
      <c r="N4317" s="224">
        <v>0</v>
      </c>
      <c r="O4317" s="224">
        <v>0</v>
      </c>
      <c r="P4317" s="199">
        <f>E4317/0.135</f>
        <v>3.543272074074074E-2</v>
      </c>
      <c r="Q4317" s="240">
        <v>0.51371907000000006</v>
      </c>
      <c r="R4317" s="99">
        <v>0.50585743999999999</v>
      </c>
      <c r="S4317" s="99">
        <v>6.6830400000000003E-3</v>
      </c>
      <c r="T4317" s="99">
        <v>6.8289E-7</v>
      </c>
      <c r="U4317" s="99">
        <v>2.6614999999999999E-4</v>
      </c>
      <c r="V4317" s="99">
        <v>1.23466E-4</v>
      </c>
      <c r="W4317" s="99">
        <v>7.8828999999999998E-4</v>
      </c>
      <c r="X4317" s="241">
        <f>SUM(Y4317:AA4317)</f>
        <v>3.6298960856452206E-3</v>
      </c>
      <c r="Y4317" s="241">
        <f>SUM(AB4317:AG4317)</f>
        <v>1.65810814013E-3</v>
      </c>
      <c r="Z4317" s="241">
        <f>SUM(AH4317:AP4317)</f>
        <v>7.073749161872209E-4</v>
      </c>
      <c r="AA4317" s="241">
        <f>SUM(AQ4317:AR4317)</f>
        <v>1.2644130293279999E-3</v>
      </c>
      <c r="AB4317" s="258">
        <v>9.8218104E-4</v>
      </c>
      <c r="AC4317" s="258">
        <v>2.2769061000000001E-7</v>
      </c>
      <c r="AD4317" s="258">
        <v>1.5636295000000001E-5</v>
      </c>
      <c r="AE4317" s="258">
        <v>3.9744495E-7</v>
      </c>
      <c r="AF4317" s="258">
        <v>6.5945222000000003E-4</v>
      </c>
      <c r="AG4317" s="258">
        <v>2.1344957E-7</v>
      </c>
      <c r="AH4317" s="258">
        <v>6.4285155000000003E-4</v>
      </c>
      <c r="AI4317" s="258">
        <v>4.2547959000000003E-6</v>
      </c>
      <c r="AJ4317" s="258">
        <v>9.1867678999999999E-8</v>
      </c>
      <c r="AK4317" s="258">
        <v>7.8646163000000005E-7</v>
      </c>
      <c r="AL4317" s="258">
        <v>1.7559806000000001E-8</v>
      </c>
      <c r="AM4317" s="258">
        <v>7.2902220999999998E-11</v>
      </c>
      <c r="AN4317" s="258">
        <v>5.2824847000000004E-7</v>
      </c>
      <c r="AO4317" s="258">
        <v>2.6084778E-6</v>
      </c>
      <c r="AP4317" s="258">
        <v>5.6235881999999999E-5</v>
      </c>
      <c r="AQ4317" s="258">
        <v>5.9329328E-8</v>
      </c>
      <c r="AR4317" s="258">
        <v>1.2643537E-3</v>
      </c>
      <c r="AT4317" s="193"/>
      <c r="AU4317" s="193"/>
      <c r="AV4317" s="193"/>
      <c r="AW4317" s="193"/>
      <c r="AX4317" s="193"/>
      <c r="AY4317" s="193"/>
      <c r="AZ4317" s="193"/>
      <c r="BA4317" s="193"/>
      <c r="BB4317" s="193"/>
      <c r="BC4317" s="193"/>
      <c r="BD4317" s="193"/>
      <c r="BE4317" s="315"/>
      <c r="BF4317" s="315"/>
      <c r="BG4317" s="315"/>
      <c r="BH4317" s="315"/>
      <c r="BI4317" s="315"/>
      <c r="BJ4317" s="315"/>
      <c r="BK4317" s="315"/>
    </row>
    <row r="4318" spans="1:63" x14ac:dyDescent="0.25">
      <c r="A4318" s="9"/>
      <c r="B4318" s="124" t="s">
        <v>3966</v>
      </c>
      <c r="C4318" s="25" t="s">
        <v>6333</v>
      </c>
      <c r="D4318" s="224">
        <v>3.1086396000000001E-3</v>
      </c>
      <c r="E4318" s="224">
        <v>1.2162948E-3</v>
      </c>
      <c r="F4318" s="224">
        <v>1.7385148000000001E-3</v>
      </c>
      <c r="G4318" s="224">
        <v>5.8133126999999998E-6</v>
      </c>
      <c r="H4318" s="224">
        <v>7.5192347E-6</v>
      </c>
      <c r="I4318" s="224">
        <v>1.0694133E-4</v>
      </c>
      <c r="J4318" s="224">
        <v>2.7613998000000001E-5</v>
      </c>
      <c r="K4318" s="224">
        <v>3.4156178999999998E-7</v>
      </c>
      <c r="L4318" s="224">
        <v>5.6005591999999996E-6</v>
      </c>
      <c r="M4318" s="224">
        <v>0</v>
      </c>
      <c r="N4318" s="224">
        <v>0</v>
      </c>
      <c r="O4318" s="224">
        <v>0</v>
      </c>
      <c r="P4318" s="199">
        <f>E4318/0.135</f>
        <v>9.0095911111111107E-3</v>
      </c>
      <c r="Q4318" s="240">
        <v>0.13394115000000001</v>
      </c>
      <c r="R4318" s="99">
        <v>0.13181387</v>
      </c>
      <c r="S4318" s="99">
        <v>1.812496E-3</v>
      </c>
      <c r="T4318" s="99">
        <v>1.7833999999999999E-7</v>
      </c>
      <c r="U4318" s="99">
        <v>6.8237000000000004E-5</v>
      </c>
      <c r="V4318" s="99">
        <v>3.3559960000000001E-5</v>
      </c>
      <c r="W4318" s="99">
        <v>2.1280999999999999E-4</v>
      </c>
      <c r="X4318" s="241">
        <f>SUM(Y4318:AA4318)</f>
        <v>1.1023560434760269E-3</v>
      </c>
      <c r="Y4318" s="241">
        <f>SUM(AB4318:AG4318)</f>
        <v>5.9100323149999994E-4</v>
      </c>
      <c r="Z4318" s="241">
        <f>SUM(AH4318:AP4318)</f>
        <v>1.8187803883902697E-4</v>
      </c>
      <c r="AA4318" s="241">
        <f>SUM(AQ4318:AR4318)</f>
        <v>3.2947477313699996E-4</v>
      </c>
      <c r="AB4318" s="258">
        <v>2.4974460999999999E-4</v>
      </c>
      <c r="AC4318" s="258">
        <v>5.9316307999999999E-8</v>
      </c>
      <c r="AD4318" s="258">
        <v>5.3334791999999998E-6</v>
      </c>
      <c r="AE4318" s="258">
        <v>1.2478129E-7</v>
      </c>
      <c r="AF4318" s="258">
        <v>3.3568311999999999E-4</v>
      </c>
      <c r="AG4318" s="258">
        <v>5.7924702000000002E-8</v>
      </c>
      <c r="AH4318" s="258">
        <v>1.6346401999999999E-4</v>
      </c>
      <c r="AI4318" s="258">
        <v>2.8011718000000002E-6</v>
      </c>
      <c r="AJ4318" s="258">
        <v>2.4795352000000001E-8</v>
      </c>
      <c r="AK4318" s="258">
        <v>2.4433080000000001E-7</v>
      </c>
      <c r="AL4318" s="258">
        <v>4.6969131000000002E-9</v>
      </c>
      <c r="AM4318" s="258">
        <v>6.6893927E-11</v>
      </c>
      <c r="AN4318" s="258">
        <v>1.2276867E-7</v>
      </c>
      <c r="AO4318" s="258">
        <v>6.0245940999999999E-7</v>
      </c>
      <c r="AP4318" s="258">
        <v>1.4613729E-5</v>
      </c>
      <c r="AQ4318" s="258">
        <v>1.5253137000000002E-8</v>
      </c>
      <c r="AR4318" s="258">
        <v>3.2945951999999997E-4</v>
      </c>
      <c r="AT4318" s="193"/>
      <c r="AU4318" s="193"/>
      <c r="AV4318" s="193"/>
      <c r="AW4318" s="193"/>
      <c r="AX4318" s="193"/>
      <c r="AY4318" s="193"/>
      <c r="AZ4318" s="193"/>
      <c r="BA4318" s="193"/>
      <c r="BB4318" s="193"/>
      <c r="BC4318" s="193"/>
      <c r="BD4318" s="193"/>
      <c r="BE4318" s="315"/>
      <c r="BF4318" s="315"/>
      <c r="BG4318" s="315"/>
      <c r="BH4318" s="315"/>
      <c r="BI4318" s="315"/>
      <c r="BJ4318" s="315"/>
      <c r="BK4318" s="315"/>
    </row>
    <row r="4319" spans="1:63" x14ac:dyDescent="0.25">
      <c r="A4319" s="9"/>
      <c r="B4319" s="124" t="s">
        <v>3966</v>
      </c>
      <c r="C4319" s="25" t="s">
        <v>6332</v>
      </c>
      <c r="D4319" s="224">
        <v>1.6487133999999999E-3</v>
      </c>
      <c r="E4319" s="224">
        <v>6.2546727999999996E-4</v>
      </c>
      <c r="F4319" s="224">
        <v>9.2061268999999997E-4</v>
      </c>
      <c r="G4319" s="224">
        <v>2.5674410999999999E-5</v>
      </c>
      <c r="H4319" s="224">
        <v>2.5254109000000001E-6</v>
      </c>
      <c r="I4319" s="224">
        <v>5.6982691999999997E-5</v>
      </c>
      <c r="J4319" s="224">
        <v>1.4361020999999999E-5</v>
      </c>
      <c r="K4319" s="224">
        <v>1.7761077E-7</v>
      </c>
      <c r="L4319" s="224">
        <v>2.9122876E-6</v>
      </c>
      <c r="M4319" s="224">
        <v>0</v>
      </c>
      <c r="N4319" s="224">
        <v>0</v>
      </c>
      <c r="O4319" s="224">
        <v>0</v>
      </c>
      <c r="P4319" s="199">
        <f>E4319/0.135</f>
        <v>4.6330909629629623E-3</v>
      </c>
      <c r="Q4319" s="240">
        <v>6.9649421000000003E-2</v>
      </c>
      <c r="R4319" s="99">
        <v>6.8543198E-2</v>
      </c>
      <c r="S4319" s="99">
        <v>9.42536E-4</v>
      </c>
      <c r="T4319" s="99">
        <v>9.2735000000000003E-8</v>
      </c>
      <c r="U4319" s="99">
        <v>3.5482999999999999E-5</v>
      </c>
      <c r="V4319" s="99">
        <v>1.7451020000000001E-5</v>
      </c>
      <c r="W4319" s="99">
        <v>1.1066E-4</v>
      </c>
      <c r="X4319" s="241">
        <f>SUM(Y4319:AA4319)</f>
        <v>5.5820627028915293E-4</v>
      </c>
      <c r="Y4319" s="241">
        <f>SUM(AB4319:AG4319)</f>
        <v>2.9314520560299998E-4</v>
      </c>
      <c r="Z4319" s="241">
        <f>SUM(AH4319:AP4319)</f>
        <v>9.3734223100952989E-5</v>
      </c>
      <c r="AA4319" s="241">
        <f>SUM(AQ4319:AR4319)</f>
        <v>1.7132684158519999E-4</v>
      </c>
      <c r="AB4319" s="258">
        <v>1.2842862999999999E-4</v>
      </c>
      <c r="AC4319" s="258">
        <v>3.0844556999999997E-8</v>
      </c>
      <c r="AD4319" s="258">
        <v>2.7736139E-6</v>
      </c>
      <c r="AE4319" s="258">
        <v>3.5916272000000003E-8</v>
      </c>
      <c r="AF4319" s="258">
        <v>1.6184608E-4</v>
      </c>
      <c r="AG4319" s="258">
        <v>3.0120874000000002E-8</v>
      </c>
      <c r="AH4319" s="258">
        <v>8.4059713999999996E-5</v>
      </c>
      <c r="AI4319" s="258">
        <v>1.5556378000000001E-6</v>
      </c>
      <c r="AJ4319" s="258">
        <v>1.2893581E-8</v>
      </c>
      <c r="AK4319" s="258">
        <v>1.2716194999999999E-7</v>
      </c>
      <c r="AL4319" s="258">
        <v>2.4433092000000001E-9</v>
      </c>
      <c r="AM4319" s="258">
        <v>5.2797753000000003E-11</v>
      </c>
      <c r="AN4319" s="258">
        <v>6.3839203000000002E-8</v>
      </c>
      <c r="AO4319" s="258">
        <v>3.1327406000000001E-7</v>
      </c>
      <c r="AP4319" s="258">
        <v>7.5992064000000004E-6</v>
      </c>
      <c r="AQ4319" s="258">
        <v>7.9315851999999996E-9</v>
      </c>
      <c r="AR4319" s="258">
        <v>1.7131891E-4</v>
      </c>
      <c r="AT4319" s="193"/>
      <c r="AU4319" s="193"/>
      <c r="AV4319" s="193"/>
      <c r="AW4319" s="193"/>
      <c r="AX4319" s="193"/>
      <c r="AY4319" s="193"/>
      <c r="AZ4319" s="193"/>
      <c r="BA4319" s="193"/>
      <c r="BB4319" s="193"/>
      <c r="BC4319" s="193"/>
      <c r="BD4319" s="193"/>
      <c r="BE4319" s="315"/>
      <c r="BF4319" s="315"/>
      <c r="BG4319" s="315"/>
      <c r="BH4319" s="315"/>
      <c r="BI4319" s="315"/>
      <c r="BJ4319" s="315"/>
      <c r="BK4319" s="315"/>
    </row>
    <row r="4320" spans="1:63" x14ac:dyDescent="0.25">
      <c r="A4320" s="45" t="s">
        <v>970</v>
      </c>
      <c r="B4320" s="45"/>
      <c r="C4320" s="43"/>
      <c r="D4320" s="199"/>
      <c r="E4320" s="199"/>
      <c r="F4320" s="199"/>
      <c r="G4320" s="199"/>
      <c r="H4320" s="199"/>
      <c r="I4320" s="199"/>
      <c r="J4320" s="199"/>
      <c r="K4320" s="199"/>
      <c r="L4320" s="199"/>
      <c r="M4320" s="199"/>
      <c r="N4320" s="199"/>
      <c r="O4320" s="199"/>
      <c r="P4320" s="199"/>
      <c r="Q4320" s="239"/>
      <c r="R4320" s="97"/>
      <c r="S4320" s="97"/>
      <c r="T4320" s="97"/>
      <c r="U4320" s="97"/>
      <c r="V4320" s="97"/>
      <c r="W4320" s="97"/>
      <c r="X4320" s="259"/>
      <c r="Y4320" s="259"/>
      <c r="Z4320" s="259"/>
      <c r="AA4320" s="258"/>
      <c r="AB4320" s="258"/>
      <c r="AC4320" s="258"/>
      <c r="AD4320" s="258"/>
      <c r="AE4320" s="258"/>
      <c r="AF4320" s="258"/>
      <c r="AG4320" s="258"/>
      <c r="AH4320" s="258"/>
      <c r="AI4320" s="258"/>
      <c r="AJ4320" s="258"/>
      <c r="AK4320" s="258"/>
      <c r="AL4320" s="258"/>
      <c r="AM4320" s="258"/>
      <c r="AN4320" s="258"/>
      <c r="AO4320" s="258"/>
      <c r="AP4320" s="258"/>
      <c r="AQ4320" s="258"/>
      <c r="AR4320" s="258"/>
      <c r="AT4320" s="193"/>
      <c r="AU4320" s="193"/>
      <c r="AV4320" s="193"/>
      <c r="AW4320" s="193"/>
      <c r="AX4320" s="193"/>
      <c r="AY4320" s="193"/>
      <c r="AZ4320" s="193"/>
      <c r="BA4320" s="193"/>
      <c r="BB4320" s="193"/>
      <c r="BC4320" s="193"/>
      <c r="BD4320" s="193"/>
      <c r="BE4320" s="315"/>
      <c r="BF4320" s="315"/>
      <c r="BG4320" s="315"/>
      <c r="BH4320" s="315"/>
      <c r="BI4320" s="315"/>
      <c r="BJ4320" s="315"/>
      <c r="BK4320" s="315"/>
    </row>
    <row r="4321" spans="1:63" x14ac:dyDescent="0.25">
      <c r="A4321" s="9"/>
      <c r="B4321" s="124" t="s">
        <v>1264</v>
      </c>
      <c r="C4321" s="6" t="s">
        <v>4561</v>
      </c>
      <c r="D4321" s="193">
        <v>276688.92</v>
      </c>
      <c r="E4321" s="193">
        <v>132433.22</v>
      </c>
      <c r="F4321" s="193">
        <v>38745.228999999999</v>
      </c>
      <c r="G4321" s="193">
        <v>6184.9139999999998</v>
      </c>
      <c r="H4321" s="193">
        <v>2163.5990000000002</v>
      </c>
      <c r="I4321" s="193">
        <v>14958.798000000001</v>
      </c>
      <c r="J4321" s="193">
        <v>7981.8558999999996</v>
      </c>
      <c r="K4321" s="193">
        <v>447.13175000000001</v>
      </c>
      <c r="L4321" s="193">
        <v>73774.178</v>
      </c>
      <c r="M4321" s="193">
        <v>0</v>
      </c>
      <c r="N4321" s="193">
        <v>0</v>
      </c>
      <c r="O4321" s="193">
        <v>0</v>
      </c>
      <c r="P4321" s="199">
        <f t="shared" ref="P4321:P4331" si="829">E4321/0.135</f>
        <v>980986.81481481472</v>
      </c>
      <c r="Q4321" s="240">
        <v>15935864</v>
      </c>
      <c r="R4321" s="99">
        <v>13971829</v>
      </c>
      <c r="S4321" s="99">
        <v>1557584</v>
      </c>
      <c r="T4321" s="99">
        <v>13.087999999999999</v>
      </c>
      <c r="U4321" s="99">
        <v>109830</v>
      </c>
      <c r="V4321" s="99">
        <v>28097.81</v>
      </c>
      <c r="W4321" s="99">
        <v>268510</v>
      </c>
      <c r="X4321" s="241">
        <f t="shared" ref="X4321:X4331" si="830">SUM(Y4321:AA4321)</f>
        <v>106954.90442313899</v>
      </c>
      <c r="Y4321" s="241">
        <f t="shared" ref="Y4321:Y4331" si="831">SUM(AB4321:AG4321)</f>
        <v>52096.940322099988</v>
      </c>
      <c r="Z4321" s="241">
        <f t="shared" ref="Z4321:Z4331" si="832">SUM(AH4321:AP4321)</f>
        <v>19685.466721039003</v>
      </c>
      <c r="AA4321" s="241">
        <f t="shared" ref="AA4321:AA4331" si="833">SUM(AQ4321:AR4321)</f>
        <v>35172.497380000001</v>
      </c>
      <c r="AB4321" s="258">
        <v>27192.155999999999</v>
      </c>
      <c r="AC4321" s="258">
        <v>3.8562862999999998</v>
      </c>
      <c r="AD4321" s="258">
        <v>11092.763999999999</v>
      </c>
      <c r="AE4321" s="258">
        <v>3.2008858</v>
      </c>
      <c r="AF4321" s="258">
        <v>13755.842000000001</v>
      </c>
      <c r="AG4321" s="258">
        <v>49.12115</v>
      </c>
      <c r="AH4321" s="258">
        <v>17797.2</v>
      </c>
      <c r="AI4321" s="258">
        <v>64.126302999999993</v>
      </c>
      <c r="AJ4321" s="258">
        <v>53.154200000000003</v>
      </c>
      <c r="AK4321" s="258">
        <v>62.429416000000003</v>
      </c>
      <c r="AL4321" s="258">
        <v>8.0291528000000003</v>
      </c>
      <c r="AM4321" s="258">
        <v>2.8039239000000001E-2</v>
      </c>
      <c r="AN4321" s="258">
        <v>553.43586000000005</v>
      </c>
      <c r="AO4321" s="258">
        <v>264.54453000000001</v>
      </c>
      <c r="AP4321" s="258">
        <v>882.51922000000002</v>
      </c>
      <c r="AQ4321" s="258">
        <v>212.98537999999999</v>
      </c>
      <c r="AR4321" s="258">
        <v>34959.512000000002</v>
      </c>
      <c r="AT4321" s="193"/>
      <c r="AU4321" s="193"/>
      <c r="AV4321" s="193"/>
      <c r="AW4321" s="193"/>
      <c r="AX4321" s="193"/>
      <c r="AY4321" s="193"/>
      <c r="AZ4321" s="193"/>
      <c r="BA4321" s="193"/>
      <c r="BB4321" s="193"/>
      <c r="BC4321" s="193"/>
      <c r="BD4321" s="193"/>
      <c r="BE4321" s="315"/>
      <c r="BF4321" s="315"/>
      <c r="BG4321" s="315"/>
      <c r="BH4321" s="315"/>
      <c r="BI4321" s="315"/>
      <c r="BJ4321" s="315"/>
      <c r="BK4321" s="315"/>
    </row>
    <row r="4322" spans="1:63" x14ac:dyDescent="0.25">
      <c r="A4322" s="9"/>
      <c r="B4322" s="124" t="s">
        <v>1264</v>
      </c>
      <c r="C4322" s="6" t="s">
        <v>4562</v>
      </c>
      <c r="D4322" s="193">
        <v>230606.53</v>
      </c>
      <c r="E4322" s="193">
        <v>110374.05</v>
      </c>
      <c r="F4322" s="193">
        <v>32290.212</v>
      </c>
      <c r="G4322" s="193">
        <v>5154.5394999999999</v>
      </c>
      <c r="H4322" s="193">
        <v>1803.3297</v>
      </c>
      <c r="I4322" s="193">
        <v>12467.18</v>
      </c>
      <c r="J4322" s="193">
        <v>6653.2471999999998</v>
      </c>
      <c r="K4322" s="193">
        <v>372.75466</v>
      </c>
      <c r="L4322" s="193">
        <v>61491.218000000001</v>
      </c>
      <c r="M4322" s="193">
        <v>0</v>
      </c>
      <c r="N4322" s="193">
        <v>0</v>
      </c>
      <c r="O4322" s="193">
        <v>0</v>
      </c>
      <c r="P4322" s="199">
        <f t="shared" si="829"/>
        <v>817585.5555555555</v>
      </c>
      <c r="Q4322" s="240">
        <v>13282034</v>
      </c>
      <c r="R4322" s="99">
        <v>11645028</v>
      </c>
      <c r="S4322" s="99">
        <v>1298192</v>
      </c>
      <c r="T4322" s="99">
        <v>10.907999999999999</v>
      </c>
      <c r="U4322" s="99">
        <v>91594</v>
      </c>
      <c r="V4322" s="99">
        <v>23418.720000000001</v>
      </c>
      <c r="W4322" s="99">
        <v>223790</v>
      </c>
      <c r="X4322" s="241">
        <f t="shared" si="830"/>
        <v>89141.925208847999</v>
      </c>
      <c r="Y4322" s="241">
        <f t="shared" si="831"/>
        <v>43419.9736041</v>
      </c>
      <c r="Z4322" s="241">
        <f t="shared" si="832"/>
        <v>16406.917104748001</v>
      </c>
      <c r="AA4322" s="241">
        <f t="shared" si="833"/>
        <v>29315.034500000002</v>
      </c>
      <c r="AB4322" s="258">
        <v>22662.805</v>
      </c>
      <c r="AC4322" s="258">
        <v>3.2138099000000002</v>
      </c>
      <c r="AD4322" s="258">
        <v>9245.5046999999995</v>
      </c>
      <c r="AE4322" s="258">
        <v>2.6679271999999998</v>
      </c>
      <c r="AF4322" s="258">
        <v>11464.842000000001</v>
      </c>
      <c r="AG4322" s="258">
        <v>40.940167000000002</v>
      </c>
      <c r="AH4322" s="258">
        <v>14832.751</v>
      </c>
      <c r="AI4322" s="258">
        <v>53.442591</v>
      </c>
      <c r="AJ4322" s="258">
        <v>44.298620999999997</v>
      </c>
      <c r="AK4322" s="258">
        <v>52.034526999999997</v>
      </c>
      <c r="AL4322" s="258">
        <v>6.6918169000000001</v>
      </c>
      <c r="AM4322" s="258">
        <v>2.3368848000000001E-2</v>
      </c>
      <c r="AN4322" s="258">
        <v>461.65561000000002</v>
      </c>
      <c r="AO4322" s="258">
        <v>220.49994000000001</v>
      </c>
      <c r="AP4322" s="258">
        <v>735.51963000000001</v>
      </c>
      <c r="AQ4322" s="258">
        <v>177.5085</v>
      </c>
      <c r="AR4322" s="258">
        <v>29137.526000000002</v>
      </c>
      <c r="AT4322" s="193"/>
      <c r="AU4322" s="193"/>
      <c r="AV4322" s="193"/>
      <c r="AW4322" s="193"/>
      <c r="AX4322" s="193"/>
      <c r="AY4322" s="193"/>
      <c r="AZ4322" s="193"/>
      <c r="BA4322" s="193"/>
      <c r="BB4322" s="193"/>
      <c r="BC4322" s="193"/>
      <c r="BD4322" s="193"/>
      <c r="BE4322" s="315"/>
      <c r="BF4322" s="315"/>
      <c r="BG4322" s="315"/>
      <c r="BH4322" s="315"/>
      <c r="BI4322" s="315"/>
      <c r="BJ4322" s="315"/>
      <c r="BK4322" s="315"/>
    </row>
    <row r="4323" spans="1:63" x14ac:dyDescent="0.25">
      <c r="A4323" s="9"/>
      <c r="B4323" s="124" t="s">
        <v>572</v>
      </c>
      <c r="C4323" s="6" t="s">
        <v>4563</v>
      </c>
      <c r="D4323" s="193">
        <v>10.738764</v>
      </c>
      <c r="E4323" s="193">
        <v>7.6936957000000001</v>
      </c>
      <c r="F4323" s="193">
        <v>1.110757</v>
      </c>
      <c r="G4323" s="193">
        <v>0.11446607</v>
      </c>
      <c r="H4323" s="193">
        <v>6.2401511999999999E-2</v>
      </c>
      <c r="I4323" s="193">
        <v>0.35543781000000002</v>
      </c>
      <c r="J4323" s="193">
        <v>0.18343329</v>
      </c>
      <c r="K4323" s="193">
        <v>1.0759550999999999E-2</v>
      </c>
      <c r="L4323" s="193">
        <v>1.2078126</v>
      </c>
      <c r="M4323" s="193">
        <v>0</v>
      </c>
      <c r="N4323" s="193">
        <v>0</v>
      </c>
      <c r="O4323" s="193">
        <v>0</v>
      </c>
      <c r="P4323" s="199">
        <f t="shared" si="829"/>
        <v>56.990338518518513</v>
      </c>
      <c r="Q4323" s="240">
        <v>466.81898000000001</v>
      </c>
      <c r="R4323" s="99">
        <v>382.71199999999999</v>
      </c>
      <c r="S4323" s="99">
        <v>66.298400000000001</v>
      </c>
      <c r="T4323" s="99">
        <v>6.4952E-4</v>
      </c>
      <c r="U4323" s="99">
        <v>2.8014000000000001</v>
      </c>
      <c r="V4323" s="99">
        <v>0.54552400000000001</v>
      </c>
      <c r="W4323" s="99">
        <v>14.461</v>
      </c>
      <c r="X4323" s="241">
        <f t="shared" si="830"/>
        <v>4.2134447610947694</v>
      </c>
      <c r="Y4323" s="241">
        <f t="shared" si="831"/>
        <v>2.1584400704599997</v>
      </c>
      <c r="Z4323" s="241">
        <f t="shared" si="832"/>
        <v>1.0932801025347696</v>
      </c>
      <c r="AA4323" s="241">
        <f t="shared" si="833"/>
        <v>0.96172458809999994</v>
      </c>
      <c r="AB4323" s="258">
        <v>1.5797497</v>
      </c>
      <c r="AC4323" s="258">
        <v>1.1383242000000001E-4</v>
      </c>
      <c r="AD4323" s="258">
        <v>0.17619041999999999</v>
      </c>
      <c r="AE4323" s="258">
        <v>1.2318584E-4</v>
      </c>
      <c r="AF4323" s="258">
        <v>0.40010955999999998</v>
      </c>
      <c r="AG4323" s="258">
        <v>2.1533721999999998E-3</v>
      </c>
      <c r="AH4323" s="258">
        <v>1.0339662999999999</v>
      </c>
      <c r="AI4323" s="258">
        <v>1.7203189000000001E-3</v>
      </c>
      <c r="AJ4323" s="258">
        <v>9.9114166000000004E-4</v>
      </c>
      <c r="AK4323" s="258">
        <v>8.0190578000000003E-4</v>
      </c>
      <c r="AL4323" s="258">
        <v>1.4472066E-4</v>
      </c>
      <c r="AM4323" s="258">
        <v>4.6153477000000002E-7</v>
      </c>
      <c r="AN4323" s="258">
        <v>1.5678108E-2</v>
      </c>
      <c r="AO4323" s="258">
        <v>1.4829775999999999E-2</v>
      </c>
      <c r="AP4323" s="258">
        <v>2.5147369999999999E-2</v>
      </c>
      <c r="AQ4323" s="258">
        <v>4.0585281000000001E-3</v>
      </c>
      <c r="AR4323" s="258">
        <v>0.95766605999999999</v>
      </c>
      <c r="AT4323" s="193"/>
      <c r="AU4323" s="193"/>
      <c r="AV4323" s="193"/>
      <c r="AW4323" s="193"/>
      <c r="AX4323" s="193"/>
      <c r="AY4323" s="193"/>
      <c r="AZ4323" s="193"/>
      <c r="BA4323" s="193"/>
      <c r="BB4323" s="193"/>
      <c r="BC4323" s="193"/>
      <c r="BD4323" s="193"/>
      <c r="BE4323" s="315"/>
      <c r="BF4323" s="315"/>
      <c r="BG4323" s="315"/>
      <c r="BH4323" s="315"/>
      <c r="BI4323" s="315"/>
      <c r="BJ4323" s="315"/>
      <c r="BK4323" s="315"/>
    </row>
    <row r="4324" spans="1:63" x14ac:dyDescent="0.25">
      <c r="A4324" s="9"/>
      <c r="B4324" s="124" t="s">
        <v>1264</v>
      </c>
      <c r="C4324" s="6" t="s">
        <v>4564</v>
      </c>
      <c r="D4324" s="193">
        <v>125175.06</v>
      </c>
      <c r="E4324" s="193">
        <v>17064.859</v>
      </c>
      <c r="F4324" s="193">
        <v>6347.5208000000002</v>
      </c>
      <c r="G4324" s="193">
        <v>969.80871999999999</v>
      </c>
      <c r="H4324" s="193">
        <v>116.53807999999999</v>
      </c>
      <c r="I4324" s="193">
        <v>660.13013000000001</v>
      </c>
      <c r="J4324" s="193">
        <v>1237.0731000000001</v>
      </c>
      <c r="K4324" s="193">
        <v>12.655849999999999</v>
      </c>
      <c r="L4324" s="193">
        <v>98766.478000000003</v>
      </c>
      <c r="M4324" s="193">
        <v>0</v>
      </c>
      <c r="N4324" s="193">
        <v>0</v>
      </c>
      <c r="O4324" s="193">
        <v>0</v>
      </c>
      <c r="P4324" s="199">
        <f t="shared" si="829"/>
        <v>126406.36296296296</v>
      </c>
      <c r="Q4324" s="240">
        <v>3659769.9</v>
      </c>
      <c r="R4324" s="99">
        <v>3140672.9</v>
      </c>
      <c r="S4324" s="99">
        <v>292376</v>
      </c>
      <c r="T4324" s="99">
        <v>4.4352</v>
      </c>
      <c r="U4324" s="99">
        <v>182080</v>
      </c>
      <c r="V4324" s="99">
        <v>5033.6279999999997</v>
      </c>
      <c r="W4324" s="99">
        <v>39603</v>
      </c>
      <c r="X4324" s="241">
        <f t="shared" si="830"/>
        <v>17381.463680920802</v>
      </c>
      <c r="Y4324" s="241">
        <f t="shared" si="831"/>
        <v>5549.3383156000009</v>
      </c>
      <c r="Z4324" s="241">
        <f t="shared" si="832"/>
        <v>3967.6604637208002</v>
      </c>
      <c r="AA4324" s="241">
        <f t="shared" si="833"/>
        <v>7864.4649016000003</v>
      </c>
      <c r="AB4324" s="258">
        <v>3503.6734000000001</v>
      </c>
      <c r="AC4324" s="258">
        <v>1.3340296</v>
      </c>
      <c r="AD4324" s="258">
        <v>592.16236000000004</v>
      </c>
      <c r="AE4324" s="258">
        <v>12.649896999999999</v>
      </c>
      <c r="AF4324" s="258">
        <v>1430.443</v>
      </c>
      <c r="AG4324" s="258">
        <v>9.0756289999999993</v>
      </c>
      <c r="AH4324" s="258">
        <v>2292.9558000000002</v>
      </c>
      <c r="AI4324" s="258">
        <v>10.625854</v>
      </c>
      <c r="AJ4324" s="258">
        <v>4.5635279999999998</v>
      </c>
      <c r="AK4324" s="258">
        <v>41.424391999999997</v>
      </c>
      <c r="AL4324" s="258">
        <v>0.62260775000000002</v>
      </c>
      <c r="AM4324" s="258">
        <v>1.7479708E-3</v>
      </c>
      <c r="AN4324" s="258">
        <v>1356.7065</v>
      </c>
      <c r="AO4324" s="258">
        <v>48.612893999999997</v>
      </c>
      <c r="AP4324" s="258">
        <v>212.14714000000001</v>
      </c>
      <c r="AQ4324" s="258">
        <v>3.9683016000000002</v>
      </c>
      <c r="AR4324" s="258">
        <v>7860.4966000000004</v>
      </c>
      <c r="AT4324" s="193"/>
      <c r="AU4324" s="193"/>
      <c r="AV4324" s="193"/>
      <c r="AW4324" s="193"/>
      <c r="AX4324" s="193"/>
      <c r="AY4324" s="193"/>
      <c r="AZ4324" s="193"/>
      <c r="BA4324" s="193"/>
      <c r="BB4324" s="193"/>
      <c r="BC4324" s="193"/>
      <c r="BD4324" s="193"/>
      <c r="BE4324" s="315"/>
      <c r="BF4324" s="315"/>
      <c r="BG4324" s="315"/>
      <c r="BH4324" s="315"/>
      <c r="BI4324" s="315"/>
      <c r="BJ4324" s="315"/>
      <c r="BK4324" s="315"/>
    </row>
    <row r="4325" spans="1:63" x14ac:dyDescent="0.25">
      <c r="A4325" s="9"/>
      <c r="B4325" s="124" t="s">
        <v>572</v>
      </c>
      <c r="C4325" s="6" t="s">
        <v>4565</v>
      </c>
      <c r="D4325" s="193">
        <v>0.34409179000000001</v>
      </c>
      <c r="E4325" s="193">
        <v>0.24525767000000001</v>
      </c>
      <c r="F4325" s="193">
        <v>6.1267734999999997E-2</v>
      </c>
      <c r="G4325" s="193">
        <v>2.0255017E-2</v>
      </c>
      <c r="H4325" s="193">
        <v>3.5459119000000002E-4</v>
      </c>
      <c r="I4325" s="193">
        <v>1.2169467E-2</v>
      </c>
      <c r="J4325" s="193">
        <v>1.6037930000000001E-3</v>
      </c>
      <c r="K4325" s="193">
        <v>4.8850258999999997E-5</v>
      </c>
      <c r="L4325" s="193">
        <v>3.1346617000000002E-3</v>
      </c>
      <c r="M4325" s="193">
        <v>0</v>
      </c>
      <c r="N4325" s="193">
        <v>0</v>
      </c>
      <c r="O4325" s="193">
        <v>0</v>
      </c>
      <c r="P4325" s="199">
        <f t="shared" si="829"/>
        <v>1.8167234814814814</v>
      </c>
      <c r="Q4325" s="240">
        <v>39.008889000000003</v>
      </c>
      <c r="R4325" s="99">
        <v>22.068258</v>
      </c>
      <c r="S4325" s="99">
        <v>14.54096</v>
      </c>
      <c r="T4325" s="99">
        <v>8.7260999999999993E-6</v>
      </c>
      <c r="U4325" s="99">
        <v>0.48609000000000002</v>
      </c>
      <c r="V4325" s="99">
        <v>0.27327299999999999</v>
      </c>
      <c r="W4325" s="99">
        <v>1.6403000000000001</v>
      </c>
      <c r="X4325" s="241">
        <f t="shared" si="830"/>
        <v>1.8982277402304419</v>
      </c>
      <c r="Y4325" s="241">
        <f t="shared" si="831"/>
        <v>7.9400329125900004E-2</v>
      </c>
      <c r="Z4325" s="241">
        <f t="shared" si="832"/>
        <v>1.763541164936542</v>
      </c>
      <c r="AA4325" s="241">
        <f t="shared" si="833"/>
        <v>5.5286246168E-2</v>
      </c>
      <c r="AB4325" s="258">
        <v>5.0352985000000003E-2</v>
      </c>
      <c r="AC4325" s="258">
        <v>4.3919055000000003E-6</v>
      </c>
      <c r="AD4325" s="258">
        <v>1.6293658999999999E-2</v>
      </c>
      <c r="AE4325" s="258">
        <v>2.9289904000000002E-6</v>
      </c>
      <c r="AF4325" s="258">
        <v>1.228155E-2</v>
      </c>
      <c r="AG4325" s="258">
        <v>4.6481422999999997E-4</v>
      </c>
      <c r="AH4325" s="258">
        <v>3.2956140000000002E-2</v>
      </c>
      <c r="AI4325" s="258">
        <v>1.0039096000000001E-4</v>
      </c>
      <c r="AJ4325" s="258">
        <v>1.8046018E-4</v>
      </c>
      <c r="AK4325" s="258">
        <v>3.9616120999999999E-5</v>
      </c>
      <c r="AL4325" s="258">
        <v>1.5065424E-5</v>
      </c>
      <c r="AM4325" s="258">
        <v>4.5811542E-8</v>
      </c>
      <c r="AN4325" s="258">
        <v>6.0157644000000002E-4</v>
      </c>
      <c r="AO4325" s="258">
        <v>0.88340996999999999</v>
      </c>
      <c r="AP4325" s="258">
        <v>0.84623789999999999</v>
      </c>
      <c r="AQ4325" s="258">
        <v>1.0071168E-5</v>
      </c>
      <c r="AR4325" s="258">
        <v>5.5276174999999997E-2</v>
      </c>
      <c r="AT4325" s="193"/>
      <c r="AU4325" s="193"/>
      <c r="AV4325" s="193"/>
      <c r="AW4325" s="193"/>
      <c r="AX4325" s="193"/>
      <c r="AY4325" s="193"/>
      <c r="AZ4325" s="193"/>
      <c r="BA4325" s="193"/>
      <c r="BB4325" s="193"/>
      <c r="BC4325" s="193"/>
      <c r="BD4325" s="193"/>
      <c r="BE4325" s="315"/>
      <c r="BF4325" s="315"/>
      <c r="BG4325" s="315"/>
      <c r="BH4325" s="315"/>
      <c r="BI4325" s="315"/>
      <c r="BJ4325" s="315"/>
      <c r="BK4325" s="315"/>
    </row>
    <row r="4326" spans="1:63" x14ac:dyDescent="0.25">
      <c r="A4326" s="9"/>
      <c r="B4326" s="124" t="s">
        <v>1264</v>
      </c>
      <c r="C4326" s="6" t="s">
        <v>4566</v>
      </c>
      <c r="D4326" s="193">
        <v>189482.59</v>
      </c>
      <c r="E4326" s="193">
        <v>25832.018</v>
      </c>
      <c r="F4326" s="193">
        <v>9608.4796000000006</v>
      </c>
      <c r="G4326" s="193">
        <v>1468.0105000000001</v>
      </c>
      <c r="H4326" s="193">
        <v>176.40976000000001</v>
      </c>
      <c r="I4326" s="193">
        <v>999.27372000000003</v>
      </c>
      <c r="J4326" s="193">
        <v>1872.6374000000001</v>
      </c>
      <c r="K4326" s="193">
        <v>19.157623999999998</v>
      </c>
      <c r="L4326" s="193">
        <v>149506.60999999999</v>
      </c>
      <c r="M4326" s="193">
        <v>0</v>
      </c>
      <c r="N4326" s="193">
        <v>0</v>
      </c>
      <c r="O4326" s="193">
        <v>0</v>
      </c>
      <c r="P4326" s="199">
        <f t="shared" si="829"/>
        <v>191348.28148148148</v>
      </c>
      <c r="Q4326" s="240">
        <v>5540050.2999999998</v>
      </c>
      <c r="R4326" s="99">
        <v>4754267.9000000004</v>
      </c>
      <c r="S4326" s="99">
        <v>442579.20000000001</v>
      </c>
      <c r="T4326" s="99">
        <v>6.7138</v>
      </c>
      <c r="U4326" s="99">
        <v>275630</v>
      </c>
      <c r="V4326" s="99">
        <v>7619.49</v>
      </c>
      <c r="W4326" s="99">
        <v>59947</v>
      </c>
      <c r="X4326" s="241">
        <f t="shared" si="830"/>
        <v>26311.4049757178</v>
      </c>
      <c r="Y4326" s="241">
        <f t="shared" si="831"/>
        <v>8400.322895199999</v>
      </c>
      <c r="Z4326" s="241">
        <f t="shared" si="832"/>
        <v>6006.0621907177992</v>
      </c>
      <c r="AA4326" s="241">
        <f t="shared" si="833"/>
        <v>11905.019889800002</v>
      </c>
      <c r="AB4326" s="258">
        <v>5303.7034999999996</v>
      </c>
      <c r="AC4326" s="258">
        <v>2.0193872000000002</v>
      </c>
      <c r="AD4326" s="258">
        <v>896.37306999999998</v>
      </c>
      <c r="AE4326" s="258">
        <v>19.17493</v>
      </c>
      <c r="AF4326" s="258">
        <v>2165.3143</v>
      </c>
      <c r="AG4326" s="258">
        <v>13.737708</v>
      </c>
      <c r="AH4326" s="258">
        <v>3470.9735999999998</v>
      </c>
      <c r="AI4326" s="258">
        <v>16.084776999999999</v>
      </c>
      <c r="AJ4326" s="258">
        <v>6.9076284000000001</v>
      </c>
      <c r="AK4326" s="258">
        <v>62.707836</v>
      </c>
      <c r="AL4326" s="258">
        <v>0.94247133999999999</v>
      </c>
      <c r="AM4326" s="258">
        <v>2.6459778000000002E-3</v>
      </c>
      <c r="AN4326" s="258">
        <v>2053.7186000000002</v>
      </c>
      <c r="AO4326" s="258">
        <v>73.585691999999995</v>
      </c>
      <c r="AP4326" s="258">
        <v>321.13893999999999</v>
      </c>
      <c r="AQ4326" s="258">
        <v>6.0068897999999997</v>
      </c>
      <c r="AR4326" s="258">
        <v>11899.013000000001</v>
      </c>
      <c r="AT4326" s="193"/>
      <c r="AU4326" s="193"/>
      <c r="AV4326" s="193"/>
      <c r="AW4326" s="193"/>
      <c r="AX4326" s="193"/>
      <c r="AY4326" s="193"/>
      <c r="AZ4326" s="193"/>
      <c r="BA4326" s="193"/>
      <c r="BB4326" s="193"/>
      <c r="BC4326" s="193"/>
      <c r="BD4326" s="193"/>
      <c r="BE4326" s="315"/>
      <c r="BF4326" s="315"/>
      <c r="BG4326" s="315"/>
      <c r="BH4326" s="315"/>
      <c r="BI4326" s="315"/>
      <c r="BJ4326" s="315"/>
      <c r="BK4326" s="315"/>
    </row>
    <row r="4327" spans="1:63" x14ac:dyDescent="0.25">
      <c r="A4327" s="9"/>
      <c r="B4327" s="124" t="s">
        <v>1264</v>
      </c>
      <c r="C4327" s="6" t="s">
        <v>4567</v>
      </c>
      <c r="D4327" s="193">
        <v>228409960</v>
      </c>
      <c r="E4327" s="193">
        <v>162784470</v>
      </c>
      <c r="F4327" s="193">
        <v>40666196</v>
      </c>
      <c r="G4327" s="193">
        <v>13469079</v>
      </c>
      <c r="H4327" s="193">
        <v>235358.03</v>
      </c>
      <c r="I4327" s="193">
        <v>8077304.2999999998</v>
      </c>
      <c r="J4327" s="193">
        <v>1064508.6000000001</v>
      </c>
      <c r="K4327" s="193">
        <v>32424.041000000001</v>
      </c>
      <c r="L4327" s="193">
        <v>2080628.2</v>
      </c>
      <c r="M4327" s="193">
        <v>0</v>
      </c>
      <c r="N4327" s="193">
        <v>0</v>
      </c>
      <c r="O4327" s="193">
        <v>0</v>
      </c>
      <c r="P4327" s="199">
        <f t="shared" si="829"/>
        <v>1205810888.8888888</v>
      </c>
      <c r="Q4327" s="240">
        <v>25891974000</v>
      </c>
      <c r="R4327" s="99">
        <v>14647641000</v>
      </c>
      <c r="S4327" s="99">
        <v>9651600000</v>
      </c>
      <c r="T4327" s="99">
        <v>5791.9</v>
      </c>
      <c r="U4327" s="99">
        <v>322640000</v>
      </c>
      <c r="V4327" s="99">
        <v>181387400</v>
      </c>
      <c r="W4327" s="99">
        <v>1088700000</v>
      </c>
      <c r="X4327" s="241">
        <f t="shared" si="830"/>
        <v>114493564.21077101</v>
      </c>
      <c r="Y4327" s="241">
        <f t="shared" si="831"/>
        <v>52700704.429000005</v>
      </c>
      <c r="Z4327" s="241">
        <f t="shared" si="832"/>
        <v>25097029.078271005</v>
      </c>
      <c r="AA4327" s="241">
        <f t="shared" si="833"/>
        <v>36695830.703500003</v>
      </c>
      <c r="AB4327" s="258">
        <v>33420702</v>
      </c>
      <c r="AC4327" s="258">
        <v>2915.1138000000001</v>
      </c>
      <c r="AD4327" s="258">
        <v>10814820</v>
      </c>
      <c r="AE4327" s="258">
        <v>1944.1251999999999</v>
      </c>
      <c r="AF4327" s="258">
        <v>8151808</v>
      </c>
      <c r="AG4327" s="258">
        <v>308515.19</v>
      </c>
      <c r="AH4327" s="258">
        <v>21873924</v>
      </c>
      <c r="AI4327" s="258">
        <v>66633.975000000006</v>
      </c>
      <c r="AJ4327" s="258">
        <v>119779.17</v>
      </c>
      <c r="AK4327" s="258">
        <v>26294.799999999999</v>
      </c>
      <c r="AL4327" s="258">
        <v>9999.5961000000007</v>
      </c>
      <c r="AM4327" s="258">
        <v>30.407171000000002</v>
      </c>
      <c r="AN4327" s="258">
        <v>399300.73</v>
      </c>
      <c r="AO4327" s="258">
        <v>1246943.3</v>
      </c>
      <c r="AP4327" s="258">
        <v>1354123.1</v>
      </c>
      <c r="AQ4327" s="258">
        <v>6684.7034999999996</v>
      </c>
      <c r="AR4327" s="258">
        <v>36689146</v>
      </c>
      <c r="AT4327" s="193"/>
      <c r="AU4327" s="193"/>
      <c r="AV4327" s="193"/>
      <c r="AW4327" s="193"/>
      <c r="AX4327" s="193"/>
      <c r="AY4327" s="193"/>
      <c r="AZ4327" s="193"/>
      <c r="BA4327" s="193"/>
      <c r="BB4327" s="193"/>
      <c r="BC4327" s="193"/>
      <c r="BD4327" s="193"/>
      <c r="BE4327" s="315"/>
      <c r="BF4327" s="315"/>
      <c r="BG4327" s="315"/>
      <c r="BH4327" s="315"/>
      <c r="BI4327" s="315"/>
      <c r="BJ4327" s="315"/>
      <c r="BK4327" s="315"/>
    </row>
    <row r="4328" spans="1:63" x14ac:dyDescent="0.25">
      <c r="A4328" s="9"/>
      <c r="B4328" s="124" t="s">
        <v>1264</v>
      </c>
      <c r="C4328" s="6" t="s">
        <v>4568</v>
      </c>
      <c r="D4328" s="193">
        <v>18011724</v>
      </c>
      <c r="E4328" s="193">
        <v>10490581</v>
      </c>
      <c r="F4328" s="193">
        <v>3833958.3999999999</v>
      </c>
      <c r="G4328" s="193">
        <v>429129.02</v>
      </c>
      <c r="H4328" s="193">
        <v>92732.683999999994</v>
      </c>
      <c r="I4328" s="193">
        <v>813044.18</v>
      </c>
      <c r="J4328" s="193">
        <v>501301.24</v>
      </c>
      <c r="K4328" s="193">
        <v>8708.1088999999993</v>
      </c>
      <c r="L4328" s="193">
        <v>1842269.7</v>
      </c>
      <c r="M4328" s="193">
        <v>0</v>
      </c>
      <c r="N4328" s="193">
        <v>0</v>
      </c>
      <c r="O4328" s="193">
        <v>0</v>
      </c>
      <c r="P4328" s="199">
        <f t="shared" si="829"/>
        <v>77708007.407407403</v>
      </c>
      <c r="Q4328" s="240">
        <v>2564242300</v>
      </c>
      <c r="R4328" s="99">
        <v>2186011500</v>
      </c>
      <c r="S4328" s="99">
        <v>313224800</v>
      </c>
      <c r="T4328" s="99">
        <v>3543.5</v>
      </c>
      <c r="U4328" s="99">
        <v>12936000</v>
      </c>
      <c r="V4328" s="99">
        <v>4510525</v>
      </c>
      <c r="W4328" s="99">
        <v>47556000</v>
      </c>
      <c r="X4328" s="241">
        <f t="shared" si="830"/>
        <v>10534659.102736201</v>
      </c>
      <c r="Y4328" s="241">
        <f t="shared" si="831"/>
        <v>3487836.8538500001</v>
      </c>
      <c r="Z4328" s="241">
        <f t="shared" si="832"/>
        <v>1576051.8454861999</v>
      </c>
      <c r="AA4328" s="241">
        <f t="shared" si="833"/>
        <v>5470770.4034000002</v>
      </c>
      <c r="AB4328" s="258">
        <v>2153932.2999999998</v>
      </c>
      <c r="AC4328" s="258">
        <v>911.14922000000001</v>
      </c>
      <c r="AD4328" s="258">
        <v>416420.79</v>
      </c>
      <c r="AE4328" s="258">
        <v>329.33863000000002</v>
      </c>
      <c r="AF4328" s="258">
        <v>906217.38</v>
      </c>
      <c r="AG4328" s="258">
        <v>10025.896000000001</v>
      </c>
      <c r="AH4328" s="258">
        <v>1409749.1</v>
      </c>
      <c r="AI4328" s="258">
        <v>6223.8302000000003</v>
      </c>
      <c r="AJ4328" s="258">
        <v>3493.3895000000002</v>
      </c>
      <c r="AK4328" s="258">
        <v>3955.6988999999999</v>
      </c>
      <c r="AL4328" s="258">
        <v>423.22886</v>
      </c>
      <c r="AM4328" s="258">
        <v>1.2590262000000001</v>
      </c>
      <c r="AN4328" s="258">
        <v>39224.974000000002</v>
      </c>
      <c r="AO4328" s="258">
        <v>84088.869000000006</v>
      </c>
      <c r="AP4328" s="258">
        <v>28891.495999999999</v>
      </c>
      <c r="AQ4328" s="258">
        <v>4361.7034000000003</v>
      </c>
      <c r="AR4328" s="258">
        <v>5466408.7000000002</v>
      </c>
      <c r="AT4328" s="193"/>
      <c r="AU4328" s="193"/>
      <c r="AV4328" s="193"/>
      <c r="AW4328" s="193"/>
      <c r="AX4328" s="193"/>
      <c r="AY4328" s="193"/>
      <c r="AZ4328" s="193"/>
      <c r="BA4328" s="193"/>
      <c r="BB4328" s="193"/>
      <c r="BC4328" s="193"/>
      <c r="BD4328" s="193"/>
      <c r="BE4328" s="315"/>
      <c r="BF4328" s="315"/>
      <c r="BG4328" s="315"/>
      <c r="BH4328" s="315"/>
      <c r="BI4328" s="315"/>
      <c r="BJ4328" s="315"/>
      <c r="BK4328" s="315"/>
    </row>
    <row r="4329" spans="1:63" x14ac:dyDescent="0.25">
      <c r="A4329" s="9"/>
      <c r="B4329" s="124" t="s">
        <v>5770</v>
      </c>
      <c r="C4329" s="6" t="s">
        <v>4569</v>
      </c>
      <c r="D4329" s="193">
        <v>1.2567162999999999</v>
      </c>
      <c r="E4329" s="193">
        <v>0.45358577</v>
      </c>
      <c r="F4329" s="193">
        <v>9.9221566999999997E-2</v>
      </c>
      <c r="G4329" s="193">
        <v>2.1363054999999999E-2</v>
      </c>
      <c r="H4329" s="193">
        <v>9.1473289999999992E-3</v>
      </c>
      <c r="I4329" s="193">
        <v>5.2922623000000002E-2</v>
      </c>
      <c r="J4329" s="193">
        <v>2.3698324999999999E-2</v>
      </c>
      <c r="K4329" s="193">
        <v>4.4854110999999999E-4</v>
      </c>
      <c r="L4329" s="193">
        <v>0.59632909000000001</v>
      </c>
      <c r="M4329" s="193">
        <v>0</v>
      </c>
      <c r="N4329" s="193">
        <v>0</v>
      </c>
      <c r="O4329" s="193">
        <v>0</v>
      </c>
      <c r="P4329" s="199">
        <f t="shared" si="829"/>
        <v>3.3598945925925925</v>
      </c>
      <c r="Q4329" s="240">
        <v>67.652366000000001</v>
      </c>
      <c r="R4329" s="99">
        <v>48.548977000000001</v>
      </c>
      <c r="S4329" s="99">
        <v>15.12224</v>
      </c>
      <c r="T4329" s="99">
        <v>3.4319999999999997E-5</v>
      </c>
      <c r="U4329" s="99">
        <v>0.40361999999999998</v>
      </c>
      <c r="V4329" s="99">
        <v>7.9794199999999996E-2</v>
      </c>
      <c r="W4329" s="99">
        <v>3.4977</v>
      </c>
      <c r="X4329" s="241">
        <f t="shared" si="830"/>
        <v>0.35793090282396001</v>
      </c>
      <c r="Y4329" s="241">
        <f t="shared" si="831"/>
        <v>0.16885652688500002</v>
      </c>
      <c r="Z4329" s="241">
        <f t="shared" si="832"/>
        <v>6.6350941838960009E-2</v>
      </c>
      <c r="AA4329" s="241">
        <f t="shared" si="833"/>
        <v>0.1227234341</v>
      </c>
      <c r="AB4329" s="258">
        <v>9.3132195000000001E-2</v>
      </c>
      <c r="AC4329" s="258">
        <v>1.2638591999999999E-5</v>
      </c>
      <c r="AD4329" s="258">
        <v>2.7661946999999999E-2</v>
      </c>
      <c r="AE4329" s="258">
        <v>1.2798273E-5</v>
      </c>
      <c r="AF4329" s="258">
        <v>4.7545510999999999E-2</v>
      </c>
      <c r="AG4329" s="258">
        <v>4.9143701999999998E-4</v>
      </c>
      <c r="AH4329" s="258">
        <v>6.0953629000000002E-2</v>
      </c>
      <c r="AI4329" s="258">
        <v>1.6002314000000001E-4</v>
      </c>
      <c r="AJ4329" s="258">
        <v>1.8675562E-4</v>
      </c>
      <c r="AK4329" s="258">
        <v>9.7357905999999995E-5</v>
      </c>
      <c r="AL4329" s="258">
        <v>3.1687831000000003E-5</v>
      </c>
      <c r="AM4329" s="258">
        <v>1.0414195999999999E-7</v>
      </c>
      <c r="AN4329" s="258">
        <v>1.9799917999999998E-3</v>
      </c>
      <c r="AO4329" s="258">
        <v>1.0705414000000001E-3</v>
      </c>
      <c r="AP4329" s="258">
        <v>1.870851E-3</v>
      </c>
      <c r="AQ4329" s="258">
        <v>1.1931941000000001E-3</v>
      </c>
      <c r="AR4329" s="258">
        <v>0.12153024</v>
      </c>
      <c r="AT4329" s="193"/>
      <c r="AU4329" s="193"/>
      <c r="AV4329" s="193"/>
      <c r="AW4329" s="193"/>
      <c r="AX4329" s="193"/>
      <c r="AY4329" s="193"/>
      <c r="AZ4329" s="193"/>
      <c r="BA4329" s="193"/>
      <c r="BB4329" s="193"/>
      <c r="BC4329" s="193"/>
      <c r="BD4329" s="193"/>
      <c r="BE4329" s="315"/>
      <c r="BF4329" s="315"/>
      <c r="BG4329" s="315"/>
      <c r="BH4329" s="315"/>
      <c r="BI4329" s="315"/>
      <c r="BJ4329" s="315"/>
      <c r="BK4329" s="315"/>
    </row>
    <row r="4330" spans="1:63" x14ac:dyDescent="0.25">
      <c r="A4330" s="9"/>
      <c r="B4330" s="124" t="s">
        <v>1264</v>
      </c>
      <c r="C4330" s="6" t="s">
        <v>4570</v>
      </c>
      <c r="D4330" s="193">
        <v>3216428.1</v>
      </c>
      <c r="E4330" s="193">
        <v>1494731</v>
      </c>
      <c r="F4330" s="193">
        <v>312897.33</v>
      </c>
      <c r="G4330" s="193">
        <v>80155.073999999993</v>
      </c>
      <c r="H4330" s="193">
        <v>43232.125999999997</v>
      </c>
      <c r="I4330" s="193">
        <v>171762.02</v>
      </c>
      <c r="J4330" s="193">
        <v>126905.23</v>
      </c>
      <c r="K4330" s="193">
        <v>8230.7818000000007</v>
      </c>
      <c r="L4330" s="193">
        <v>978514.54</v>
      </c>
      <c r="M4330" s="193">
        <v>0</v>
      </c>
      <c r="N4330" s="193">
        <v>0</v>
      </c>
      <c r="O4330" s="193">
        <v>0</v>
      </c>
      <c r="P4330" s="199">
        <f t="shared" si="829"/>
        <v>11072081.481481481</v>
      </c>
      <c r="Q4330" s="240">
        <v>177653740</v>
      </c>
      <c r="R4330" s="99">
        <v>154977340</v>
      </c>
      <c r="S4330" s="99">
        <v>18113760</v>
      </c>
      <c r="T4330" s="99">
        <v>98.638999999999996</v>
      </c>
      <c r="U4330" s="99">
        <v>1246100</v>
      </c>
      <c r="V4330" s="99">
        <v>329340.7</v>
      </c>
      <c r="W4330" s="99">
        <v>2987100</v>
      </c>
      <c r="X4330" s="241">
        <f t="shared" si="830"/>
        <v>1221482.0273148399</v>
      </c>
      <c r="Y4330" s="241">
        <f t="shared" si="831"/>
        <v>610875.90294499998</v>
      </c>
      <c r="Z4330" s="241">
        <f t="shared" si="832"/>
        <v>219266.58016984002</v>
      </c>
      <c r="AA4330" s="241">
        <f t="shared" si="833"/>
        <v>391339.5442</v>
      </c>
      <c r="AB4330" s="258">
        <v>306909.36</v>
      </c>
      <c r="AC4330" s="258">
        <v>24.926251000000001</v>
      </c>
      <c r="AD4330" s="258">
        <v>122550.11</v>
      </c>
      <c r="AE4330" s="258">
        <v>35.019004000000002</v>
      </c>
      <c r="AF4330" s="258">
        <v>180778.33</v>
      </c>
      <c r="AG4330" s="258">
        <v>578.15769</v>
      </c>
      <c r="AH4330" s="258">
        <v>200865.45</v>
      </c>
      <c r="AI4330" s="258">
        <v>499.63968</v>
      </c>
      <c r="AJ4330" s="258">
        <v>703.09479999999996</v>
      </c>
      <c r="AK4330" s="258">
        <v>423.25907999999998</v>
      </c>
      <c r="AL4330" s="258">
        <v>105.37426000000001</v>
      </c>
      <c r="AM4330" s="258">
        <v>0.33544984</v>
      </c>
      <c r="AN4330" s="258">
        <v>7290.1184000000003</v>
      </c>
      <c r="AO4330" s="258">
        <v>4244.7129000000004</v>
      </c>
      <c r="AP4330" s="258">
        <v>5134.5955999999996</v>
      </c>
      <c r="AQ4330" s="258">
        <v>3312.4542000000001</v>
      </c>
      <c r="AR4330" s="258">
        <v>388027.09</v>
      </c>
      <c r="AT4330" s="193"/>
      <c r="AU4330" s="193"/>
      <c r="AV4330" s="193"/>
      <c r="AW4330" s="193"/>
      <c r="AX4330" s="193"/>
      <c r="AY4330" s="193"/>
      <c r="AZ4330" s="193"/>
      <c r="BA4330" s="193"/>
      <c r="BB4330" s="193"/>
      <c r="BC4330" s="193"/>
      <c r="BD4330" s="193"/>
      <c r="BE4330" s="315"/>
      <c r="BF4330" s="315"/>
      <c r="BG4330" s="315"/>
      <c r="BH4330" s="315"/>
      <c r="BI4330" s="315"/>
      <c r="BJ4330" s="315"/>
      <c r="BK4330" s="315"/>
    </row>
    <row r="4331" spans="1:63" x14ac:dyDescent="0.25">
      <c r="A4331" s="43"/>
      <c r="B4331" s="124" t="s">
        <v>1264</v>
      </c>
      <c r="C4331" s="6" t="s">
        <v>4789</v>
      </c>
      <c r="D4331" s="193">
        <v>9561814.5999999996</v>
      </c>
      <c r="E4331" s="193">
        <v>4448776</v>
      </c>
      <c r="F4331" s="193">
        <v>926227.28</v>
      </c>
      <c r="G4331" s="193">
        <v>239422.84</v>
      </c>
      <c r="H4331" s="193">
        <v>129472.78</v>
      </c>
      <c r="I4331" s="193">
        <v>513140.87</v>
      </c>
      <c r="J4331" s="193">
        <v>378754.81</v>
      </c>
      <c r="K4331" s="193">
        <v>24669.942999999999</v>
      </c>
      <c r="L4331" s="193">
        <v>2901350.1</v>
      </c>
      <c r="M4331" s="193">
        <v>0</v>
      </c>
      <c r="N4331" s="193">
        <v>0</v>
      </c>
      <c r="O4331" s="193">
        <v>0</v>
      </c>
      <c r="P4331" s="199">
        <f t="shared" si="829"/>
        <v>32953896.296296295</v>
      </c>
      <c r="Q4331" s="240">
        <v>528057670</v>
      </c>
      <c r="R4331" s="99">
        <v>460817150</v>
      </c>
      <c r="S4331" s="99">
        <v>53726960</v>
      </c>
      <c r="T4331" s="99">
        <v>287.38</v>
      </c>
      <c r="U4331" s="99">
        <v>3661200</v>
      </c>
      <c r="V4331" s="99">
        <v>978765</v>
      </c>
      <c r="W4331" s="99">
        <v>8873300</v>
      </c>
      <c r="X4331" s="241">
        <f t="shared" si="830"/>
        <v>3637025.7835115003</v>
      </c>
      <c r="Y4331" s="241">
        <f t="shared" si="831"/>
        <v>1821282.7302900001</v>
      </c>
      <c r="Z4331" s="241">
        <f t="shared" si="832"/>
        <v>652026.12582150009</v>
      </c>
      <c r="AA4331" s="241">
        <f t="shared" si="833"/>
        <v>1163716.9273999999</v>
      </c>
      <c r="AB4331" s="258">
        <v>913456.15</v>
      </c>
      <c r="AC4331" s="258">
        <v>72.947259000000003</v>
      </c>
      <c r="AD4331" s="258">
        <v>366707.17</v>
      </c>
      <c r="AE4331" s="258">
        <v>97.095831000000004</v>
      </c>
      <c r="AF4331" s="258">
        <v>539234.5</v>
      </c>
      <c r="AG4331" s="258">
        <v>1714.8671999999999</v>
      </c>
      <c r="AH4331" s="258">
        <v>597836.87</v>
      </c>
      <c r="AI4331" s="258">
        <v>1479.8737000000001</v>
      </c>
      <c r="AJ4331" s="258">
        <v>2101.6963000000001</v>
      </c>
      <c r="AK4331" s="258">
        <v>1247.8941</v>
      </c>
      <c r="AL4331" s="258">
        <v>315.23223000000002</v>
      </c>
      <c r="AM4331" s="258">
        <v>1.0034915</v>
      </c>
      <c r="AN4331" s="258">
        <v>21389.294999999998</v>
      </c>
      <c r="AO4331" s="258">
        <v>12557.547</v>
      </c>
      <c r="AP4331" s="258">
        <v>15096.714</v>
      </c>
      <c r="AQ4331" s="258">
        <v>9928.4274000000005</v>
      </c>
      <c r="AR4331" s="258">
        <v>1153788.5</v>
      </c>
      <c r="AT4331" s="193"/>
      <c r="AU4331" s="193"/>
      <c r="AV4331" s="193"/>
      <c r="AW4331" s="193"/>
      <c r="AX4331" s="193"/>
      <c r="AY4331" s="193"/>
      <c r="AZ4331" s="193"/>
      <c r="BA4331" s="193"/>
      <c r="BB4331" s="193"/>
      <c r="BC4331" s="193"/>
      <c r="BD4331" s="193"/>
      <c r="BE4331" s="315"/>
      <c r="BF4331" s="315"/>
      <c r="BG4331" s="315"/>
      <c r="BH4331" s="315"/>
      <c r="BI4331" s="315"/>
      <c r="BJ4331" s="315"/>
      <c r="BK4331" s="315"/>
    </row>
    <row r="4332" spans="1:63" x14ac:dyDescent="0.25">
      <c r="A4332" s="43"/>
      <c r="B4332" s="43"/>
      <c r="C4332" s="6"/>
      <c r="D4332" s="193"/>
      <c r="E4332" s="193"/>
      <c r="F4332" s="193"/>
      <c r="G4332" s="193"/>
      <c r="H4332" s="193"/>
      <c r="I4332" s="193"/>
      <c r="J4332" s="193"/>
      <c r="K4332" s="193"/>
      <c r="L4332" s="193"/>
      <c r="M4332" s="193"/>
      <c r="N4332" s="193"/>
      <c r="O4332" s="193"/>
      <c r="P4332" s="199"/>
      <c r="Q4332" s="239"/>
      <c r="R4332" s="97"/>
      <c r="S4332" s="97"/>
      <c r="T4332" s="97"/>
      <c r="U4332" s="97"/>
      <c r="V4332" s="97"/>
      <c r="W4332" s="97"/>
      <c r="X4332" s="259"/>
      <c r="Y4332" s="259"/>
      <c r="Z4332" s="259"/>
      <c r="AA4332" s="258"/>
      <c r="AB4332" s="258"/>
      <c r="AC4332" s="258"/>
      <c r="AD4332" s="258"/>
      <c r="AE4332" s="258"/>
      <c r="AF4332" s="258"/>
      <c r="AG4332" s="258"/>
      <c r="AH4332" s="258"/>
      <c r="AI4332" s="258"/>
      <c r="AJ4332" s="258"/>
      <c r="AK4332" s="258"/>
      <c r="AL4332" s="258"/>
      <c r="AM4332" s="258"/>
      <c r="AN4332" s="258"/>
      <c r="AO4332" s="258"/>
      <c r="AP4332" s="258"/>
      <c r="AQ4332" s="258"/>
      <c r="AR4332" s="258"/>
      <c r="AT4332" s="193"/>
      <c r="AU4332" s="193"/>
      <c r="AV4332" s="193"/>
      <c r="AW4332" s="193"/>
      <c r="AX4332" s="193"/>
      <c r="AY4332" s="193"/>
      <c r="AZ4332" s="193"/>
      <c r="BA4332" s="193"/>
      <c r="BB4332" s="193"/>
      <c r="BC4332" s="193"/>
      <c r="BD4332" s="193"/>
      <c r="BE4332" s="315"/>
      <c r="BF4332" s="315"/>
      <c r="BG4332" s="315"/>
      <c r="BH4332" s="315"/>
      <c r="BI4332" s="315"/>
      <c r="BJ4332" s="315"/>
      <c r="BK4332" s="315"/>
    </row>
    <row r="4333" spans="1:63" x14ac:dyDescent="0.25">
      <c r="A4333" s="45" t="s">
        <v>3372</v>
      </c>
      <c r="B4333" s="45"/>
      <c r="C4333" s="43"/>
      <c r="D4333" s="199"/>
      <c r="E4333" s="199"/>
      <c r="F4333" s="199"/>
      <c r="G4333" s="199"/>
      <c r="H4333" s="199"/>
      <c r="I4333" s="199"/>
      <c r="J4333" s="199"/>
      <c r="K4333" s="199"/>
      <c r="L4333" s="199"/>
      <c r="M4333" s="199"/>
      <c r="N4333" s="199"/>
      <c r="O4333" s="199"/>
      <c r="P4333" s="199"/>
      <c r="Q4333" s="239"/>
      <c r="R4333" s="97"/>
      <c r="S4333" s="97"/>
      <c r="T4333" s="97"/>
      <c r="U4333" s="97"/>
      <c r="V4333" s="97"/>
      <c r="W4333" s="97"/>
      <c r="X4333" s="259"/>
      <c r="Y4333" s="259"/>
      <c r="Z4333" s="259"/>
      <c r="AA4333" s="258"/>
      <c r="AB4333" s="258"/>
      <c r="AC4333" s="258"/>
      <c r="AD4333" s="258"/>
      <c r="AE4333" s="258"/>
      <c r="AF4333" s="258"/>
      <c r="AG4333" s="258"/>
      <c r="AH4333" s="258"/>
      <c r="AI4333" s="258"/>
      <c r="AJ4333" s="258"/>
      <c r="AK4333" s="258"/>
      <c r="AL4333" s="258"/>
      <c r="AM4333" s="258"/>
      <c r="AN4333" s="258"/>
      <c r="AO4333" s="258"/>
      <c r="AP4333" s="258"/>
      <c r="AQ4333" s="258"/>
      <c r="AR4333" s="258"/>
      <c r="AT4333" s="193"/>
      <c r="AU4333" s="193"/>
      <c r="AV4333" s="193"/>
      <c r="AW4333" s="193"/>
      <c r="AX4333" s="193"/>
      <c r="AY4333" s="193"/>
      <c r="AZ4333" s="193"/>
      <c r="BA4333" s="193"/>
      <c r="BB4333" s="193"/>
      <c r="BC4333" s="193"/>
      <c r="BD4333" s="193"/>
      <c r="BE4333" s="315"/>
      <c r="BF4333" s="315"/>
      <c r="BG4333" s="315"/>
      <c r="BH4333" s="315"/>
      <c r="BI4333" s="315"/>
      <c r="BJ4333" s="315"/>
      <c r="BK4333" s="315"/>
    </row>
    <row r="4334" spans="1:63" x14ac:dyDescent="0.25">
      <c r="A4334" s="9"/>
      <c r="B4334" s="124" t="s">
        <v>574</v>
      </c>
      <c r="C4334" s="25" t="s">
        <v>5891</v>
      </c>
      <c r="D4334" s="193">
        <v>3.2657722999999999E-4</v>
      </c>
      <c r="E4334" s="193">
        <v>1.4814242000000001E-4</v>
      </c>
      <c r="F4334" s="193">
        <v>6.1672450000000006E-5</v>
      </c>
      <c r="G4334" s="193">
        <v>2.9147468000000002E-6</v>
      </c>
      <c r="H4334" s="193">
        <v>1.3568819000000001E-6</v>
      </c>
      <c r="I4334" s="193">
        <v>1.9021383000000001E-5</v>
      </c>
      <c r="J4334" s="193">
        <v>4.0499700000000001E-5</v>
      </c>
      <c r="K4334" s="193">
        <v>9.3011356000000006E-8</v>
      </c>
      <c r="L4334" s="193">
        <v>5.2876632999999998E-5</v>
      </c>
      <c r="M4334" s="193">
        <v>0</v>
      </c>
      <c r="N4334" s="193">
        <v>0</v>
      </c>
      <c r="O4334" s="193">
        <v>0</v>
      </c>
      <c r="P4334" s="199">
        <f t="shared" ref="P4334:P4372" si="834">E4334/0.135</f>
        <v>1.0973512592592593E-3</v>
      </c>
      <c r="Q4334" s="240">
        <v>1.8743772999999998E-2</v>
      </c>
      <c r="R4334" s="99">
        <v>1.5964392000000001E-2</v>
      </c>
      <c r="S4334" s="99">
        <v>1.892576E-3</v>
      </c>
      <c r="T4334" s="99">
        <v>1.9009999999999999E-8</v>
      </c>
      <c r="U4334" s="99">
        <v>4.5426E-4</v>
      </c>
      <c r="V4334" s="99">
        <v>1.160595E-5</v>
      </c>
      <c r="W4334" s="99">
        <v>4.2091999999999997E-4</v>
      </c>
      <c r="X4334" s="241">
        <f t="shared" ref="X4334:X4372" si="835">SUM(Y4334:AA4334)</f>
        <v>1.1833855989031901E-4</v>
      </c>
      <c r="Y4334" s="241">
        <f t="shared" ref="Y4334:Y4372" si="836">SUM(AB4334:AG4334)</f>
        <v>5.2674588308300002E-5</v>
      </c>
      <c r="Z4334" s="241">
        <f t="shared" ref="Z4334:Z4372" si="837">SUM(AH4334:AP4334)</f>
        <v>2.5624170372019001E-5</v>
      </c>
      <c r="AA4334" s="241">
        <f t="shared" ref="AA4334:AA4372" si="838">SUM(AQ4334:AR4334)</f>
        <v>4.0039801209999998E-5</v>
      </c>
      <c r="AB4334" s="258">
        <v>3.0417690000000001E-5</v>
      </c>
      <c r="AC4334" s="258">
        <v>7.2840758000000003E-9</v>
      </c>
      <c r="AD4334" s="258">
        <v>4.3413046999999999E-6</v>
      </c>
      <c r="AE4334" s="258">
        <v>8.9628984999999997E-9</v>
      </c>
      <c r="AF4334" s="258">
        <v>1.7838387E-5</v>
      </c>
      <c r="AG4334" s="258">
        <v>6.0959633999999994E-8</v>
      </c>
      <c r="AH4334" s="258">
        <v>1.9908696E-5</v>
      </c>
      <c r="AI4334" s="258">
        <v>9.1286465999999997E-8</v>
      </c>
      <c r="AJ4334" s="258">
        <v>2.3968239E-8</v>
      </c>
      <c r="AK4334" s="258">
        <v>3.8236563000000003E-8</v>
      </c>
      <c r="AL4334" s="258">
        <v>3.7893174000000003E-9</v>
      </c>
      <c r="AM4334" s="258">
        <v>1.2486619E-11</v>
      </c>
      <c r="AN4334" s="258">
        <v>3.0944828000000001E-6</v>
      </c>
      <c r="AO4334" s="258">
        <v>1.3343678999999999E-6</v>
      </c>
      <c r="AP4334" s="258">
        <v>1.1293306E-6</v>
      </c>
      <c r="AQ4334" s="258">
        <v>1.1691421E-7</v>
      </c>
      <c r="AR4334" s="258">
        <v>3.9922887000000001E-5</v>
      </c>
      <c r="AT4334" s="193"/>
      <c r="AU4334" s="193"/>
      <c r="AV4334" s="193"/>
      <c r="AW4334" s="193"/>
      <c r="AX4334" s="193"/>
      <c r="AY4334" s="193"/>
      <c r="AZ4334" s="193"/>
      <c r="BA4334" s="193"/>
      <c r="BB4334" s="193"/>
      <c r="BC4334" s="193"/>
      <c r="BD4334" s="193"/>
      <c r="BE4334" s="315"/>
      <c r="BF4334" s="315"/>
      <c r="BG4334" s="315"/>
      <c r="BH4334" s="315"/>
      <c r="BI4334" s="315"/>
      <c r="BJ4334" s="315"/>
      <c r="BK4334" s="315"/>
    </row>
    <row r="4335" spans="1:63" x14ac:dyDescent="0.25">
      <c r="A4335" s="9"/>
      <c r="B4335" s="124" t="s">
        <v>5770</v>
      </c>
      <c r="C4335" s="25" t="s">
        <v>5892</v>
      </c>
      <c r="D4335" s="193">
        <v>6.4290395E-2</v>
      </c>
      <c r="E4335" s="193">
        <v>1.6701887E-3</v>
      </c>
      <c r="F4335" s="193">
        <v>1.8821243999999999E-3</v>
      </c>
      <c r="G4335" s="193">
        <v>1.2649097999999999E-2</v>
      </c>
      <c r="H4335" s="193">
        <v>0</v>
      </c>
      <c r="I4335" s="193">
        <v>0</v>
      </c>
      <c r="J4335" s="193">
        <v>4.8088984000000001E-2</v>
      </c>
      <c r="K4335" s="193">
        <v>0</v>
      </c>
      <c r="L4335" s="193">
        <v>0</v>
      </c>
      <c r="M4335" s="193">
        <v>0</v>
      </c>
      <c r="N4335" s="193">
        <v>0</v>
      </c>
      <c r="O4335" s="193">
        <v>0</v>
      </c>
      <c r="P4335" s="199">
        <f t="shared" si="834"/>
        <v>1.2371768148148147E-2</v>
      </c>
      <c r="Q4335" s="240">
        <v>0</v>
      </c>
      <c r="R4335" s="99">
        <v>0</v>
      </c>
      <c r="S4335" s="99">
        <v>0</v>
      </c>
      <c r="T4335" s="99">
        <v>0</v>
      </c>
      <c r="U4335" s="99">
        <v>0</v>
      </c>
      <c r="V4335" s="99">
        <v>0</v>
      </c>
      <c r="W4335" s="99">
        <v>0</v>
      </c>
      <c r="X4335" s="241">
        <f t="shared" si="835"/>
        <v>0.1363282928522252</v>
      </c>
      <c r="Y4335" s="241">
        <f t="shared" si="836"/>
        <v>0.10500214095</v>
      </c>
      <c r="Z4335" s="241">
        <f t="shared" si="837"/>
        <v>3.1326151902225194E-2</v>
      </c>
      <c r="AA4335" s="241">
        <f t="shared" si="838"/>
        <v>0</v>
      </c>
      <c r="AB4335" s="258">
        <v>3.4278101000000002E-4</v>
      </c>
      <c r="AC4335" s="258">
        <v>0</v>
      </c>
      <c r="AD4335" s="258">
        <v>0.10444092000000001</v>
      </c>
      <c r="AE4335" s="258">
        <v>0</v>
      </c>
      <c r="AF4335" s="258">
        <v>2.1843994E-4</v>
      </c>
      <c r="AG4335" s="258">
        <v>0</v>
      </c>
      <c r="AH4335" s="258">
        <v>2.2417311E-4</v>
      </c>
      <c r="AI4335" s="258">
        <v>4.3081210000000003E-6</v>
      </c>
      <c r="AJ4335" s="258">
        <v>8.0613507000000002E-5</v>
      </c>
      <c r="AK4335" s="258">
        <v>3.1016493999999999E-2</v>
      </c>
      <c r="AL4335" s="258">
        <v>5.5374677000000003E-7</v>
      </c>
      <c r="AM4335" s="258">
        <v>9.4174552000000004E-9</v>
      </c>
      <c r="AN4335" s="258">
        <v>0</v>
      </c>
      <c r="AO4335" s="258">
        <v>0</v>
      </c>
      <c r="AP4335" s="258">
        <v>0</v>
      </c>
      <c r="AQ4335" s="258">
        <v>0</v>
      </c>
      <c r="AR4335" s="258">
        <v>0</v>
      </c>
      <c r="AT4335" s="193"/>
      <c r="AU4335" s="193"/>
      <c r="AV4335" s="193"/>
      <c r="AW4335" s="193"/>
      <c r="AX4335" s="193"/>
      <c r="AY4335" s="193"/>
      <c r="AZ4335" s="193"/>
      <c r="BA4335" s="193"/>
      <c r="BB4335" s="193"/>
      <c r="BC4335" s="193"/>
      <c r="BD4335" s="193"/>
      <c r="BE4335" s="315"/>
      <c r="BF4335" s="315"/>
      <c r="BG4335" s="315"/>
      <c r="BH4335" s="315"/>
      <c r="BI4335" s="315"/>
      <c r="BJ4335" s="315"/>
      <c r="BK4335" s="315"/>
    </row>
    <row r="4336" spans="1:63" x14ac:dyDescent="0.25">
      <c r="A4336" s="9"/>
      <c r="B4336" s="124" t="s">
        <v>1264</v>
      </c>
      <c r="C4336" s="25" t="s">
        <v>5893</v>
      </c>
      <c r="D4336" s="193">
        <v>1.5183453</v>
      </c>
      <c r="E4336" s="193">
        <v>0.84658683999999995</v>
      </c>
      <c r="F4336" s="193">
        <v>0.28724927</v>
      </c>
      <c r="G4336" s="193">
        <v>1.2145395E-2</v>
      </c>
      <c r="H4336" s="193">
        <v>7.3165134999999999E-3</v>
      </c>
      <c r="I4336" s="193">
        <v>0.12153482</v>
      </c>
      <c r="J4336" s="193">
        <v>9.8717518000000004E-2</v>
      </c>
      <c r="K4336" s="193">
        <v>3.1238932000000001E-3</v>
      </c>
      <c r="L4336" s="193">
        <v>0.14167100999999999</v>
      </c>
      <c r="M4336" s="193">
        <v>0</v>
      </c>
      <c r="N4336" s="193">
        <v>0</v>
      </c>
      <c r="O4336" s="193">
        <v>0</v>
      </c>
      <c r="P4336" s="199">
        <f t="shared" si="834"/>
        <v>6.2710136296296293</v>
      </c>
      <c r="Q4336" s="240">
        <v>150.42194000000001</v>
      </c>
      <c r="R4336" s="99">
        <v>133.49203</v>
      </c>
      <c r="S4336" s="99">
        <v>12.60392</v>
      </c>
      <c r="T4336" s="99">
        <v>2.5265999999999998E-4</v>
      </c>
      <c r="U4336" s="99">
        <v>2.2524000000000002</v>
      </c>
      <c r="V4336" s="99">
        <v>8.6334900000000006E-2</v>
      </c>
      <c r="W4336" s="99">
        <v>1.9870000000000001</v>
      </c>
      <c r="X4336" s="241">
        <f t="shared" si="835"/>
        <v>0.73698573606557205</v>
      </c>
      <c r="Y4336" s="241">
        <f t="shared" si="836"/>
        <v>0.27314232241100006</v>
      </c>
      <c r="Z4336" s="241">
        <f t="shared" si="837"/>
        <v>0.12955203700457199</v>
      </c>
      <c r="AA4336" s="241">
        <f t="shared" si="838"/>
        <v>0.33429137664999997</v>
      </c>
      <c r="AB4336" s="258">
        <v>0.17382143</v>
      </c>
      <c r="AC4336" s="258">
        <v>2.8422449000000002E-5</v>
      </c>
      <c r="AD4336" s="258">
        <v>1.4262235E-2</v>
      </c>
      <c r="AE4336" s="258">
        <v>3.9421882E-5</v>
      </c>
      <c r="AF4336" s="258">
        <v>8.4741235999999998E-2</v>
      </c>
      <c r="AG4336" s="258">
        <v>2.4957708000000002E-4</v>
      </c>
      <c r="AH4336" s="258">
        <v>0.11376115000000001</v>
      </c>
      <c r="AI4336" s="258">
        <v>4.3203487000000002E-4</v>
      </c>
      <c r="AJ4336" s="258">
        <v>9.9412472999999997E-5</v>
      </c>
      <c r="AK4336" s="258">
        <v>1.2770956999999999E-4</v>
      </c>
      <c r="AL4336" s="258">
        <v>1.3808093E-5</v>
      </c>
      <c r="AM4336" s="258">
        <v>4.4098571999999999E-8</v>
      </c>
      <c r="AN4336" s="258">
        <v>8.3662493999999994E-3</v>
      </c>
      <c r="AO4336" s="258">
        <v>2.140196E-3</v>
      </c>
      <c r="AP4336" s="258">
        <v>4.6114325000000001E-3</v>
      </c>
      <c r="AQ4336" s="258">
        <v>3.0735665000000001E-4</v>
      </c>
      <c r="AR4336" s="258">
        <v>0.33398401999999999</v>
      </c>
      <c r="AT4336" s="193"/>
      <c r="AU4336" s="193"/>
      <c r="AV4336" s="193"/>
      <c r="AW4336" s="193"/>
      <c r="AX4336" s="193"/>
      <c r="AY4336" s="193"/>
      <c r="AZ4336" s="193"/>
      <c r="BA4336" s="193"/>
      <c r="BB4336" s="193"/>
      <c r="BC4336" s="193"/>
      <c r="BD4336" s="193"/>
      <c r="BE4336" s="315"/>
      <c r="BF4336" s="315"/>
      <c r="BG4336" s="315"/>
      <c r="BH4336" s="315"/>
      <c r="BI4336" s="315"/>
      <c r="BJ4336" s="315"/>
      <c r="BK4336" s="315"/>
    </row>
    <row r="4337" spans="1:63" x14ac:dyDescent="0.25">
      <c r="A4337" s="9"/>
      <c r="B4337" s="124" t="s">
        <v>574</v>
      </c>
      <c r="C4337" s="25" t="s">
        <v>5894</v>
      </c>
      <c r="D4337" s="193">
        <v>9.9154071000000007E-3</v>
      </c>
      <c r="E4337" s="193">
        <v>4.3851341999999998E-3</v>
      </c>
      <c r="F4337" s="193">
        <v>1.6687643E-3</v>
      </c>
      <c r="G4337" s="193">
        <v>8.2434235E-5</v>
      </c>
      <c r="H4337" s="193">
        <v>4.2716126E-5</v>
      </c>
      <c r="I4337" s="193">
        <v>9.3491826000000001E-4</v>
      </c>
      <c r="J4337" s="193">
        <v>1.2720097E-3</v>
      </c>
      <c r="K4337" s="193">
        <v>3.0967104E-6</v>
      </c>
      <c r="L4337" s="193">
        <v>1.5263337E-3</v>
      </c>
      <c r="M4337" s="193">
        <v>0</v>
      </c>
      <c r="N4337" s="193">
        <v>0</v>
      </c>
      <c r="O4337" s="193">
        <v>0</v>
      </c>
      <c r="P4337" s="199">
        <f t="shared" si="834"/>
        <v>3.248247555555555E-2</v>
      </c>
      <c r="Q4337" s="240">
        <v>0.54457507999999999</v>
      </c>
      <c r="R4337" s="99">
        <v>0.45888284000000001</v>
      </c>
      <c r="S4337" s="99">
        <v>5.4110560000000002E-2</v>
      </c>
      <c r="T4337" s="99">
        <v>6.0755999999999997E-7</v>
      </c>
      <c r="U4337" s="99">
        <v>1.4805E-2</v>
      </c>
      <c r="V4337" s="99">
        <v>3.1406940000000002E-4</v>
      </c>
      <c r="W4337" s="99">
        <v>1.6462000000000001E-2</v>
      </c>
      <c r="X4337" s="241">
        <f t="shared" si="835"/>
        <v>3.5025024628914502E-3</v>
      </c>
      <c r="Y4337" s="241">
        <f t="shared" si="836"/>
        <v>1.5794700368800001E-3</v>
      </c>
      <c r="Z4337" s="241">
        <f t="shared" si="837"/>
        <v>7.7265220981144987E-4</v>
      </c>
      <c r="AA4337" s="241">
        <f t="shared" si="838"/>
        <v>1.1503802161999999E-3</v>
      </c>
      <c r="AB4337" s="258">
        <v>9.0035058000000002E-4</v>
      </c>
      <c r="AC4337" s="258">
        <v>2.096524E-7</v>
      </c>
      <c r="AD4337" s="258">
        <v>1.1417202000000001E-4</v>
      </c>
      <c r="AE4337" s="258">
        <v>2.2932488000000001E-7</v>
      </c>
      <c r="AF4337" s="258">
        <v>5.6276608000000003E-4</v>
      </c>
      <c r="AG4337" s="258">
        <v>1.7423795999999999E-6</v>
      </c>
      <c r="AH4337" s="258">
        <v>5.8931325999999999E-4</v>
      </c>
      <c r="AI4337" s="258">
        <v>2.4812786000000002E-6</v>
      </c>
      <c r="AJ4337" s="258">
        <v>6.7540940000000003E-7</v>
      </c>
      <c r="AK4337" s="258">
        <v>1.1520183E-6</v>
      </c>
      <c r="AL4337" s="258">
        <v>1.028174E-7</v>
      </c>
      <c r="AM4337" s="258">
        <v>3.3711144999999998E-10</v>
      </c>
      <c r="AN4337" s="258">
        <v>1.0226071E-4</v>
      </c>
      <c r="AO4337" s="258">
        <v>4.4071486000000002E-5</v>
      </c>
      <c r="AP4337" s="258">
        <v>3.2594893000000003E-5</v>
      </c>
      <c r="AQ4337" s="258">
        <v>2.8138162E-6</v>
      </c>
      <c r="AR4337" s="258">
        <v>1.1475664E-3</v>
      </c>
      <c r="AT4337" s="193"/>
      <c r="AU4337" s="193"/>
      <c r="AV4337" s="193"/>
      <c r="AW4337" s="193"/>
      <c r="AX4337" s="193"/>
      <c r="AY4337" s="193"/>
      <c r="AZ4337" s="193"/>
      <c r="BA4337" s="193"/>
      <c r="BB4337" s="193"/>
      <c r="BC4337" s="193"/>
      <c r="BD4337" s="193"/>
      <c r="BE4337" s="315"/>
      <c r="BF4337" s="315"/>
      <c r="BG4337" s="315"/>
      <c r="BH4337" s="315"/>
      <c r="BI4337" s="315"/>
      <c r="BJ4337" s="315"/>
      <c r="BK4337" s="315"/>
    </row>
    <row r="4338" spans="1:63" x14ac:dyDescent="0.25">
      <c r="A4338" s="9"/>
      <c r="B4338" s="124" t="s">
        <v>574</v>
      </c>
      <c r="C4338" s="25" t="s">
        <v>5895</v>
      </c>
      <c r="D4338" s="193">
        <v>4.3580069000000001E-3</v>
      </c>
      <c r="E4338" s="193">
        <v>2.0850402999999999E-3</v>
      </c>
      <c r="F4338" s="193">
        <v>1.1382314999999999E-3</v>
      </c>
      <c r="G4338" s="193">
        <v>2.9875332999999999E-5</v>
      </c>
      <c r="H4338" s="193">
        <v>1.8144526999999999E-5</v>
      </c>
      <c r="I4338" s="193">
        <v>4.6429536000000001E-4</v>
      </c>
      <c r="J4338" s="193">
        <v>2.3683347000000001E-4</v>
      </c>
      <c r="K4338" s="193">
        <v>1.1118058999999999E-6</v>
      </c>
      <c r="L4338" s="193">
        <v>3.8447469E-4</v>
      </c>
      <c r="M4338" s="193">
        <v>0</v>
      </c>
      <c r="N4338" s="193">
        <v>0</v>
      </c>
      <c r="O4338" s="193">
        <v>0</v>
      </c>
      <c r="P4338" s="199">
        <f t="shared" si="834"/>
        <v>1.5444742962962962E-2</v>
      </c>
      <c r="Q4338" s="240">
        <v>0.24518412000000001</v>
      </c>
      <c r="R4338" s="99">
        <v>0.22359121000000001</v>
      </c>
      <c r="S4338" s="99">
        <v>1.556856E-2</v>
      </c>
      <c r="T4338" s="99">
        <v>2.5403000000000001E-7</v>
      </c>
      <c r="U4338" s="99">
        <v>2.1611E-3</v>
      </c>
      <c r="V4338" s="99">
        <v>1.033914E-4</v>
      </c>
      <c r="W4338" s="99">
        <v>3.7596000000000001E-3</v>
      </c>
      <c r="X4338" s="241">
        <f t="shared" si="835"/>
        <v>1.69088838429882E-3</v>
      </c>
      <c r="Y4338" s="241">
        <f t="shared" si="836"/>
        <v>8.1047907103999996E-4</v>
      </c>
      <c r="Z4338" s="241">
        <f t="shared" si="837"/>
        <v>3.2045716235881998E-4</v>
      </c>
      <c r="AA4338" s="241">
        <f t="shared" si="838"/>
        <v>5.5995215090000002E-4</v>
      </c>
      <c r="AB4338" s="258">
        <v>4.2811671999999997E-4</v>
      </c>
      <c r="AC4338" s="258">
        <v>1.1202568E-7</v>
      </c>
      <c r="AD4338" s="258">
        <v>4.8191705000000002E-5</v>
      </c>
      <c r="AE4338" s="258">
        <v>1.6727674999999999E-7</v>
      </c>
      <c r="AF4338" s="258">
        <v>3.3339166000000001E-4</v>
      </c>
      <c r="AG4338" s="258">
        <v>4.9968361E-7</v>
      </c>
      <c r="AH4338" s="258">
        <v>2.8020962999999999E-4</v>
      </c>
      <c r="AI4338" s="258">
        <v>1.6595017999999999E-6</v>
      </c>
      <c r="AJ4338" s="258">
        <v>2.3888859000000001E-7</v>
      </c>
      <c r="AK4338" s="258">
        <v>3.9441333999999999E-7</v>
      </c>
      <c r="AL4338" s="258">
        <v>3.5967611E-8</v>
      </c>
      <c r="AM4338" s="258">
        <v>1.2201781999999999E-10</v>
      </c>
      <c r="AN4338" s="258">
        <v>1.4094304000000001E-5</v>
      </c>
      <c r="AO4338" s="258">
        <v>6.8106779999999997E-6</v>
      </c>
      <c r="AP4338" s="258">
        <v>1.7013656999999998E-5</v>
      </c>
      <c r="AQ4338" s="258">
        <v>9.2366089999999998E-7</v>
      </c>
      <c r="AR4338" s="258">
        <v>5.5902849000000004E-4</v>
      </c>
      <c r="AT4338" s="193"/>
      <c r="AU4338" s="193"/>
      <c r="AV4338" s="193"/>
      <c r="AW4338" s="193"/>
      <c r="AX4338" s="193"/>
      <c r="AY4338" s="193"/>
      <c r="AZ4338" s="193"/>
      <c r="BA4338" s="193"/>
      <c r="BB4338" s="193"/>
      <c r="BC4338" s="193"/>
      <c r="BD4338" s="193"/>
      <c r="BE4338" s="315"/>
      <c r="BF4338" s="315"/>
      <c r="BG4338" s="315"/>
      <c r="BH4338" s="315"/>
      <c r="BI4338" s="315"/>
      <c r="BJ4338" s="315"/>
      <c r="BK4338" s="315"/>
    </row>
    <row r="4339" spans="1:63" x14ac:dyDescent="0.25">
      <c r="A4339" s="9"/>
      <c r="B4339" s="124" t="s">
        <v>574</v>
      </c>
      <c r="C4339" s="25" t="s">
        <v>5896</v>
      </c>
      <c r="D4339" s="193">
        <v>7.0856035999999998E-4</v>
      </c>
      <c r="E4339" s="193">
        <v>3.4166181000000001E-4</v>
      </c>
      <c r="F4339" s="193">
        <v>1.6044116E-4</v>
      </c>
      <c r="G4339" s="193">
        <v>4.2981574000000003E-6</v>
      </c>
      <c r="H4339" s="193">
        <v>2.0946468000000002E-6</v>
      </c>
      <c r="I4339" s="193">
        <v>6.5567750999999999E-5</v>
      </c>
      <c r="J4339" s="193">
        <v>7.9186833999999998E-5</v>
      </c>
      <c r="K4339" s="193">
        <v>1.7690646999999999E-7</v>
      </c>
      <c r="L4339" s="193">
        <v>5.5133093000000003E-5</v>
      </c>
      <c r="M4339" s="193">
        <v>0</v>
      </c>
      <c r="N4339" s="193">
        <v>0</v>
      </c>
      <c r="O4339" s="193">
        <v>0</v>
      </c>
      <c r="P4339" s="199">
        <f t="shared" si="834"/>
        <v>2.5308282222222221E-3</v>
      </c>
      <c r="Q4339" s="240">
        <v>4.0785718999999998E-2</v>
      </c>
      <c r="R4339" s="99">
        <v>3.7192390999999998E-2</v>
      </c>
      <c r="S4339" s="99">
        <v>2.5797519999999998E-3</v>
      </c>
      <c r="T4339" s="99">
        <v>4.4776999999999998E-8</v>
      </c>
      <c r="U4339" s="99">
        <v>4.3253999999999998E-4</v>
      </c>
      <c r="V4339" s="99">
        <v>1.8061420000000001E-5</v>
      </c>
      <c r="W4339" s="99">
        <v>5.6293000000000001E-4</v>
      </c>
      <c r="X4339" s="241">
        <f t="shared" si="835"/>
        <v>2.7012843742857103E-4</v>
      </c>
      <c r="Y4339" s="241">
        <f t="shared" si="836"/>
        <v>1.2381389130400002E-4</v>
      </c>
      <c r="Z4339" s="241">
        <f t="shared" si="837"/>
        <v>5.3199458984571002E-5</v>
      </c>
      <c r="AA4339" s="241">
        <f t="shared" si="838"/>
        <v>9.3115087140000001E-5</v>
      </c>
      <c r="AB4339" s="258">
        <v>7.0152987000000002E-5</v>
      </c>
      <c r="AC4339" s="258">
        <v>1.8702906999999999E-8</v>
      </c>
      <c r="AD4339" s="258">
        <v>6.7338747000000001E-6</v>
      </c>
      <c r="AE4339" s="258">
        <v>2.3031196999999999E-8</v>
      </c>
      <c r="AF4339" s="258">
        <v>4.6802796000000001E-5</v>
      </c>
      <c r="AG4339" s="258">
        <v>8.2499500000000004E-8</v>
      </c>
      <c r="AH4339" s="258">
        <v>4.5916130999999997E-5</v>
      </c>
      <c r="AI4339" s="258">
        <v>2.3499496000000001E-7</v>
      </c>
      <c r="AJ4339" s="258">
        <v>3.3492223999999998E-8</v>
      </c>
      <c r="AK4339" s="258">
        <v>8.0277088E-8</v>
      </c>
      <c r="AL4339" s="258">
        <v>5.1187926000000003E-9</v>
      </c>
      <c r="AM4339" s="258">
        <v>1.7219970999999999E-11</v>
      </c>
      <c r="AN4339" s="258">
        <v>2.7891755E-6</v>
      </c>
      <c r="AO4339" s="258">
        <v>1.2849484E-6</v>
      </c>
      <c r="AP4339" s="258">
        <v>2.8553037999999998E-6</v>
      </c>
      <c r="AQ4339" s="258">
        <v>1.2742213999999999E-7</v>
      </c>
      <c r="AR4339" s="258">
        <v>9.2987664999999995E-5</v>
      </c>
      <c r="AT4339" s="193"/>
      <c r="AU4339" s="193"/>
      <c r="AV4339" s="193"/>
      <c r="AW4339" s="193"/>
      <c r="AX4339" s="193"/>
      <c r="AY4339" s="193"/>
      <c r="AZ4339" s="193"/>
      <c r="BA4339" s="193"/>
      <c r="BB4339" s="193"/>
      <c r="BC4339" s="193"/>
      <c r="BD4339" s="193"/>
      <c r="BE4339" s="315"/>
      <c r="BF4339" s="315"/>
      <c r="BG4339" s="315"/>
      <c r="BH4339" s="315"/>
      <c r="BI4339" s="315"/>
      <c r="BJ4339" s="315"/>
      <c r="BK4339" s="315"/>
    </row>
    <row r="4340" spans="1:63" x14ac:dyDescent="0.25">
      <c r="A4340" s="9"/>
      <c r="B4340" s="124" t="s">
        <v>5970</v>
      </c>
      <c r="C4340" s="25" t="s">
        <v>5897</v>
      </c>
      <c r="D4340" s="193">
        <v>0.18350495</v>
      </c>
      <c r="E4340" s="193">
        <v>8.4178625000000007E-2</v>
      </c>
      <c r="F4340" s="193">
        <v>3.3505676999999998E-2</v>
      </c>
      <c r="G4340" s="193">
        <v>1.5274325E-3</v>
      </c>
      <c r="H4340" s="193">
        <v>7.5836127000000004E-4</v>
      </c>
      <c r="I4340" s="193">
        <v>1.7145651000000001E-2</v>
      </c>
      <c r="J4340" s="193">
        <v>1.5479394E-2</v>
      </c>
      <c r="K4340" s="193">
        <v>4.8859520999999999E-5</v>
      </c>
      <c r="L4340" s="193">
        <v>3.0860948999999999E-2</v>
      </c>
      <c r="M4340" s="193">
        <v>0</v>
      </c>
      <c r="N4340" s="193">
        <v>0</v>
      </c>
      <c r="O4340" s="193">
        <v>0</v>
      </c>
      <c r="P4340" s="199">
        <f t="shared" si="834"/>
        <v>0.62354537037037039</v>
      </c>
      <c r="Q4340" s="240">
        <v>10.456431</v>
      </c>
      <c r="R4340" s="99">
        <v>9.0055797000000002</v>
      </c>
      <c r="S4340" s="99">
        <v>1.0076639999999999</v>
      </c>
      <c r="T4340" s="99">
        <v>1.0043E-5</v>
      </c>
      <c r="U4340" s="99">
        <v>0.21567</v>
      </c>
      <c r="V4340" s="99">
        <v>6.2269700000000001E-3</v>
      </c>
      <c r="W4340" s="99">
        <v>0.22128</v>
      </c>
      <c r="X4340" s="241">
        <f t="shared" si="835"/>
        <v>6.7195192036255791E-2</v>
      </c>
      <c r="Y4340" s="241">
        <f t="shared" si="836"/>
        <v>3.04590722237E-2</v>
      </c>
      <c r="Z4340" s="241">
        <f t="shared" si="837"/>
        <v>1.4148965203555797E-2</v>
      </c>
      <c r="AA4340" s="241">
        <f t="shared" si="838"/>
        <v>2.2587154609000001E-2</v>
      </c>
      <c r="AB4340" s="258">
        <v>1.7284260999999999E-2</v>
      </c>
      <c r="AC4340" s="258">
        <v>4.1379753999999997E-6</v>
      </c>
      <c r="AD4340" s="258">
        <v>2.0840724999999999E-3</v>
      </c>
      <c r="AE4340" s="258">
        <v>4.7613773000000001E-6</v>
      </c>
      <c r="AF4340" s="258">
        <v>1.104925E-2</v>
      </c>
      <c r="AG4340" s="258">
        <v>3.2589370999999997E-5</v>
      </c>
      <c r="AH4340" s="258">
        <v>1.1312689000000001E-2</v>
      </c>
      <c r="AI4340" s="258">
        <v>4.9601163999999997E-5</v>
      </c>
      <c r="AJ4340" s="258">
        <v>1.2477002999999999E-5</v>
      </c>
      <c r="AK4340" s="258">
        <v>1.8207682999999999E-5</v>
      </c>
      <c r="AL4340" s="258">
        <v>2.0551605000000001E-6</v>
      </c>
      <c r="AM4340" s="258">
        <v>6.7430558E-9</v>
      </c>
      <c r="AN4340" s="258">
        <v>1.4711361000000001E-3</v>
      </c>
      <c r="AO4340" s="258">
        <v>6.4351176000000004E-4</v>
      </c>
      <c r="AP4340" s="258">
        <v>6.3928059000000002E-4</v>
      </c>
      <c r="AQ4340" s="258">
        <v>6.6834608999999997E-5</v>
      </c>
      <c r="AR4340" s="258">
        <v>2.252032E-2</v>
      </c>
      <c r="AT4340" s="193"/>
      <c r="AU4340" s="193"/>
      <c r="AV4340" s="193"/>
      <c r="AW4340" s="193"/>
      <c r="AX4340" s="193"/>
      <c r="AY4340" s="193"/>
      <c r="AZ4340" s="193"/>
      <c r="BA4340" s="193"/>
      <c r="BB4340" s="193"/>
      <c r="BC4340" s="193"/>
      <c r="BD4340" s="193"/>
      <c r="BE4340" s="315"/>
      <c r="BF4340" s="315"/>
      <c r="BG4340" s="315"/>
      <c r="BH4340" s="315"/>
      <c r="BI4340" s="315"/>
      <c r="BJ4340" s="315"/>
      <c r="BK4340" s="315"/>
    </row>
    <row r="4341" spans="1:63" x14ac:dyDescent="0.25">
      <c r="A4341" s="9"/>
      <c r="B4341" s="124" t="s">
        <v>5770</v>
      </c>
      <c r="C4341" s="25" t="s">
        <v>5898</v>
      </c>
      <c r="D4341" s="193">
        <v>0.10476602</v>
      </c>
      <c r="E4341" s="193">
        <v>8.1250757000000007E-2</v>
      </c>
      <c r="F4341" s="193">
        <v>1.3375665E-2</v>
      </c>
      <c r="G4341" s="193">
        <v>2.0628857999999998E-3</v>
      </c>
      <c r="H4341" s="193">
        <v>2.6280017000000002E-4</v>
      </c>
      <c r="I4341" s="193">
        <v>2.2263801000000001E-3</v>
      </c>
      <c r="J4341" s="193">
        <v>2.3529176000000001E-3</v>
      </c>
      <c r="K4341" s="193">
        <v>3.4054221999999997E-5</v>
      </c>
      <c r="L4341" s="193">
        <v>3.2005625999999999E-3</v>
      </c>
      <c r="M4341" s="193">
        <v>0</v>
      </c>
      <c r="N4341" s="193">
        <v>0</v>
      </c>
      <c r="O4341" s="193">
        <v>0</v>
      </c>
      <c r="P4341" s="199">
        <f t="shared" si="834"/>
        <v>0.60185745925925926</v>
      </c>
      <c r="Q4341" s="240">
        <v>17.681287000000001</v>
      </c>
      <c r="R4341" s="99">
        <v>8.3480676000000003</v>
      </c>
      <c r="S4341" s="99">
        <v>7.7991200000000003</v>
      </c>
      <c r="T4341" s="99">
        <v>8.3772E-6</v>
      </c>
      <c r="U4341" s="99">
        <v>8.7513999999999995E-2</v>
      </c>
      <c r="V4341" s="99">
        <v>2.1277399999999998E-2</v>
      </c>
      <c r="W4341" s="99">
        <v>1.4253</v>
      </c>
      <c r="X4341" s="241">
        <f t="shared" si="835"/>
        <v>8.4597918089136206E-2</v>
      </c>
      <c r="Y4341" s="241">
        <f t="shared" si="836"/>
        <v>2.2593708749919998E-2</v>
      </c>
      <c r="Z4341" s="241">
        <f t="shared" si="837"/>
        <v>4.1110932415216205E-2</v>
      </c>
      <c r="AA4341" s="241">
        <f t="shared" si="838"/>
        <v>2.0893276924E-2</v>
      </c>
      <c r="AB4341" s="258">
        <v>1.6681857000000001E-2</v>
      </c>
      <c r="AC4341" s="258">
        <v>4.2299287000000003E-6</v>
      </c>
      <c r="AD4341" s="258">
        <v>2.7785297999999999E-3</v>
      </c>
      <c r="AE4341" s="258">
        <v>9.3687121999999998E-7</v>
      </c>
      <c r="AF4341" s="258">
        <v>2.8717441999999999E-3</v>
      </c>
      <c r="AG4341" s="258">
        <v>2.5641094999999999E-4</v>
      </c>
      <c r="AH4341" s="258">
        <v>1.0918495E-2</v>
      </c>
      <c r="AI4341" s="258">
        <v>2.1881645E-5</v>
      </c>
      <c r="AJ4341" s="258">
        <v>1.7435857999999999E-5</v>
      </c>
      <c r="AK4341" s="258">
        <v>5.6411152999999998E-5</v>
      </c>
      <c r="AL4341" s="258">
        <v>1.8889736E-6</v>
      </c>
      <c r="AM4341" s="258">
        <v>7.9356162000000008E-9</v>
      </c>
      <c r="AN4341" s="258">
        <v>1.4393018E-4</v>
      </c>
      <c r="AO4341" s="258">
        <v>2.9320241E-2</v>
      </c>
      <c r="AP4341" s="258">
        <v>6.3064067000000005E-4</v>
      </c>
      <c r="AQ4341" s="258">
        <v>1.6251923999999998E-5</v>
      </c>
      <c r="AR4341" s="258">
        <v>2.0877025E-2</v>
      </c>
      <c r="AT4341" s="193"/>
      <c r="AU4341" s="193"/>
      <c r="AV4341" s="193"/>
      <c r="AW4341" s="193"/>
      <c r="AX4341" s="193"/>
      <c r="AY4341" s="193"/>
      <c r="AZ4341" s="193"/>
      <c r="BA4341" s="193"/>
      <c r="BB4341" s="193"/>
      <c r="BC4341" s="193"/>
      <c r="BD4341" s="193"/>
      <c r="BE4341" s="315"/>
      <c r="BF4341" s="315"/>
      <c r="BG4341" s="315"/>
      <c r="BH4341" s="315"/>
      <c r="BI4341" s="315"/>
      <c r="BJ4341" s="315"/>
      <c r="BK4341" s="315"/>
    </row>
    <row r="4342" spans="1:63" x14ac:dyDescent="0.25">
      <c r="A4342" s="9"/>
      <c r="B4342" s="124" t="s">
        <v>5770</v>
      </c>
      <c r="C4342" s="25" t="s">
        <v>6891</v>
      </c>
      <c r="D4342" s="193">
        <v>0.13268004999999999</v>
      </c>
      <c r="E4342" s="193">
        <v>0.10506806</v>
      </c>
      <c r="F4342" s="193">
        <v>1.6352926E-2</v>
      </c>
      <c r="G4342" s="193">
        <v>2.1563193E-3</v>
      </c>
      <c r="H4342" s="193">
        <v>3.3183988000000001E-4</v>
      </c>
      <c r="I4342" s="193">
        <v>2.4550348999999999E-3</v>
      </c>
      <c r="J4342" s="193">
        <v>2.9298826000000002E-3</v>
      </c>
      <c r="K4342" s="193">
        <v>3.8760877000000001E-5</v>
      </c>
      <c r="L4342" s="193">
        <v>3.3472234E-3</v>
      </c>
      <c r="M4342" s="193">
        <v>0</v>
      </c>
      <c r="N4342" s="193">
        <v>0</v>
      </c>
      <c r="O4342" s="193">
        <v>0</v>
      </c>
      <c r="P4342" s="199">
        <f t="shared" si="834"/>
        <v>0.77828192592592593</v>
      </c>
      <c r="Q4342" s="240">
        <v>20.276947</v>
      </c>
      <c r="R4342" s="99">
        <v>10.887979</v>
      </c>
      <c r="S4342" s="99">
        <v>7.8461600000000002</v>
      </c>
      <c r="T4342" s="99">
        <v>1.1219E-5</v>
      </c>
      <c r="U4342" s="99">
        <v>8.8835999999999998E-2</v>
      </c>
      <c r="V4342" s="99">
        <v>2.1860999999999998E-2</v>
      </c>
      <c r="W4342" s="99">
        <v>1.4320999999999999</v>
      </c>
      <c r="X4342" s="241">
        <f t="shared" si="835"/>
        <v>9.9949102454039304E-2</v>
      </c>
      <c r="Y4342" s="241">
        <f t="shared" si="836"/>
        <v>2.8133600148199999E-2</v>
      </c>
      <c r="Z4342" s="241">
        <f t="shared" si="837"/>
        <v>4.4573087665839298E-2</v>
      </c>
      <c r="AA4342" s="241">
        <f t="shared" si="838"/>
        <v>2.724241464E-2</v>
      </c>
      <c r="AB4342" s="258">
        <v>2.1572326999999999E-2</v>
      </c>
      <c r="AC4342" s="258">
        <v>5.5809690999999997E-6</v>
      </c>
      <c r="AD4342" s="258">
        <v>2.877293E-3</v>
      </c>
      <c r="AE4342" s="258">
        <v>1.1890491E-6</v>
      </c>
      <c r="AF4342" s="258">
        <v>3.4192846000000001E-3</v>
      </c>
      <c r="AG4342" s="258">
        <v>2.5792552999999999E-4</v>
      </c>
      <c r="AH4342" s="258">
        <v>1.4119403000000001E-2</v>
      </c>
      <c r="AI4342" s="258">
        <v>2.6727269999999999E-5</v>
      </c>
      <c r="AJ4342" s="258">
        <v>1.7890473E-5</v>
      </c>
      <c r="AK4342" s="258">
        <v>7.4453572000000005E-5</v>
      </c>
      <c r="AL4342" s="258">
        <v>1.9815627E-6</v>
      </c>
      <c r="AM4342" s="258">
        <v>8.9581392999999996E-9</v>
      </c>
      <c r="AN4342" s="258">
        <v>1.4646611000000001E-4</v>
      </c>
      <c r="AO4342" s="258">
        <v>2.9331963999999999E-2</v>
      </c>
      <c r="AP4342" s="258">
        <v>8.5419271999999998E-4</v>
      </c>
      <c r="AQ4342" s="258">
        <v>1.667264E-5</v>
      </c>
      <c r="AR4342" s="258">
        <v>2.7225742000000001E-2</v>
      </c>
      <c r="AT4342" s="193"/>
      <c r="AU4342" s="193"/>
      <c r="AV4342" s="193"/>
      <c r="AW4342" s="193"/>
      <c r="AX4342" s="193"/>
      <c r="AY4342" s="193"/>
      <c r="AZ4342" s="193"/>
      <c r="BA4342" s="193"/>
      <c r="BB4342" s="193"/>
      <c r="BC4342" s="193"/>
      <c r="BD4342" s="193"/>
      <c r="BE4342" s="315"/>
      <c r="BF4342" s="315"/>
      <c r="BG4342" s="315"/>
      <c r="BH4342" s="315"/>
      <c r="BI4342" s="315"/>
      <c r="BJ4342" s="315"/>
      <c r="BK4342" s="315"/>
    </row>
    <row r="4343" spans="1:63" x14ac:dyDescent="0.25">
      <c r="A4343" s="9"/>
      <c r="B4343" s="124" t="s">
        <v>5770</v>
      </c>
      <c r="C4343" s="25" t="s">
        <v>6892</v>
      </c>
      <c r="D4343" s="193">
        <v>7.2041767000000007E-2</v>
      </c>
      <c r="E4343" s="193">
        <v>6.0874625000000002E-2</v>
      </c>
      <c r="F4343" s="193">
        <v>7.8427229999999994E-3</v>
      </c>
      <c r="G4343" s="193">
        <v>3.3353970000000001E-4</v>
      </c>
      <c r="H4343" s="193">
        <v>1.8231469E-4</v>
      </c>
      <c r="I4343" s="193">
        <v>6.8020275000000002E-4</v>
      </c>
      <c r="J4343" s="193">
        <v>1.5100674000000001E-3</v>
      </c>
      <c r="K4343" s="193">
        <v>1.4300338E-5</v>
      </c>
      <c r="L4343" s="193">
        <v>6.0399449000000005E-4</v>
      </c>
      <c r="M4343" s="193">
        <v>0</v>
      </c>
      <c r="N4343" s="193">
        <v>0</v>
      </c>
      <c r="O4343" s="193">
        <v>0</v>
      </c>
      <c r="P4343" s="199">
        <f t="shared" si="834"/>
        <v>0.45092314814814816</v>
      </c>
      <c r="Q4343" s="240">
        <v>7.0795655999999996</v>
      </c>
      <c r="R4343" s="99">
        <v>6.4733564000000001</v>
      </c>
      <c r="S4343" s="99">
        <v>0.50492400000000004</v>
      </c>
      <c r="T4343" s="99">
        <v>7.2119999999999997E-6</v>
      </c>
      <c r="U4343" s="99">
        <v>1.0515E-2</v>
      </c>
      <c r="V4343" s="99">
        <v>2.4900479999999999E-3</v>
      </c>
      <c r="W4343" s="99">
        <v>8.8273000000000004E-2</v>
      </c>
      <c r="X4343" s="241">
        <f t="shared" si="835"/>
        <v>4.1501711001717297E-2</v>
      </c>
      <c r="Y4343" s="241">
        <f t="shared" si="836"/>
        <v>1.438867459577E-2</v>
      </c>
      <c r="Z4343" s="241">
        <f t="shared" si="837"/>
        <v>1.0929669224147297E-2</v>
      </c>
      <c r="AA4343" s="241">
        <f t="shared" si="838"/>
        <v>1.6183367181799999E-2</v>
      </c>
      <c r="AB4343" s="258">
        <v>1.2499465E-2</v>
      </c>
      <c r="AC4343" s="258">
        <v>3.4260324000000001E-6</v>
      </c>
      <c r="AD4343" s="258">
        <v>3.9233114999999999E-4</v>
      </c>
      <c r="AE4343" s="258">
        <v>6.5185137000000005E-7</v>
      </c>
      <c r="AF4343" s="258">
        <v>1.476272E-3</v>
      </c>
      <c r="AG4343" s="258">
        <v>1.6528561999999999E-5</v>
      </c>
      <c r="AH4343" s="258">
        <v>8.1811374999999995E-3</v>
      </c>
      <c r="AI4343" s="258">
        <v>1.2777906E-5</v>
      </c>
      <c r="AJ4343" s="258">
        <v>2.0233436999999999E-6</v>
      </c>
      <c r="AK4343" s="258">
        <v>4.5797555E-5</v>
      </c>
      <c r="AL4343" s="258">
        <v>3.2884821999999999E-7</v>
      </c>
      <c r="AM4343" s="258">
        <v>2.8652273E-9</v>
      </c>
      <c r="AN4343" s="258">
        <v>2.8243216000000001E-5</v>
      </c>
      <c r="AO4343" s="258">
        <v>2.0962479000000002E-3</v>
      </c>
      <c r="AP4343" s="258">
        <v>5.6311008999999999E-4</v>
      </c>
      <c r="AQ4343" s="258">
        <v>2.0811818000000001E-6</v>
      </c>
      <c r="AR4343" s="258">
        <v>1.6181286E-2</v>
      </c>
      <c r="AT4343" s="193"/>
      <c r="AU4343" s="193"/>
      <c r="AV4343" s="193"/>
      <c r="AW4343" s="193"/>
      <c r="AX4343" s="193"/>
      <c r="AY4343" s="193"/>
      <c r="AZ4343" s="193"/>
      <c r="BA4343" s="193"/>
      <c r="BB4343" s="193"/>
      <c r="BC4343" s="193"/>
      <c r="BD4343" s="193"/>
      <c r="BE4343" s="315"/>
      <c r="BF4343" s="315"/>
      <c r="BG4343" s="315"/>
      <c r="BH4343" s="315"/>
      <c r="BI4343" s="315"/>
      <c r="BJ4343" s="315"/>
      <c r="BK4343" s="315"/>
    </row>
    <row r="4344" spans="1:63" x14ac:dyDescent="0.25">
      <c r="A4344" s="9"/>
      <c r="B4344" s="124" t="s">
        <v>574</v>
      </c>
      <c r="C4344" s="25" t="s">
        <v>5636</v>
      </c>
      <c r="D4344" s="193">
        <v>1.2298274E-2</v>
      </c>
      <c r="E4344" s="193">
        <v>6.1510250000000001E-3</v>
      </c>
      <c r="F4344" s="193">
        <v>2.7807568E-3</v>
      </c>
      <c r="G4344" s="193">
        <v>5.9616773000000001E-5</v>
      </c>
      <c r="H4344" s="193">
        <v>4.6876884000000001E-5</v>
      </c>
      <c r="I4344" s="193">
        <v>1.6461348000000001E-3</v>
      </c>
      <c r="J4344" s="193">
        <v>7.8155526999999997E-4</v>
      </c>
      <c r="K4344" s="193">
        <v>2.7682999999999998E-6</v>
      </c>
      <c r="L4344" s="193">
        <v>8.2954038999999999E-4</v>
      </c>
      <c r="M4344" s="193">
        <v>0</v>
      </c>
      <c r="N4344" s="193">
        <v>0</v>
      </c>
      <c r="O4344" s="193">
        <v>0</v>
      </c>
      <c r="P4344" s="199">
        <f t="shared" si="834"/>
        <v>4.5563148148148144E-2</v>
      </c>
      <c r="Q4344" s="240">
        <v>0.70902330000000002</v>
      </c>
      <c r="R4344" s="99">
        <v>0.66099222999999996</v>
      </c>
      <c r="S4344" s="99">
        <v>3.5265440000000002E-2</v>
      </c>
      <c r="T4344" s="99">
        <v>7.4992000000000003E-7</v>
      </c>
      <c r="U4344" s="99">
        <v>5.1137999999999999E-3</v>
      </c>
      <c r="V4344" s="99">
        <v>2.6828030000000002E-4</v>
      </c>
      <c r="W4344" s="99">
        <v>7.3828000000000001E-3</v>
      </c>
      <c r="X4344" s="241">
        <f t="shared" si="835"/>
        <v>4.8375772499519906E-3</v>
      </c>
      <c r="Y4344" s="241">
        <f t="shared" si="836"/>
        <v>2.2500620463400001E-3</v>
      </c>
      <c r="Z4344" s="241">
        <f t="shared" si="837"/>
        <v>9.3316047721198991E-4</v>
      </c>
      <c r="AA4344" s="241">
        <f t="shared" si="838"/>
        <v>1.6543547263999999E-3</v>
      </c>
      <c r="AB4344" s="258">
        <v>1.2629907000000001E-3</v>
      </c>
      <c r="AC4344" s="258">
        <v>3.4035346999999999E-7</v>
      </c>
      <c r="AD4344" s="258">
        <v>8.1439516999999998E-5</v>
      </c>
      <c r="AE4344" s="258">
        <v>3.9604117E-7</v>
      </c>
      <c r="AF4344" s="258">
        <v>9.0376176999999995E-4</v>
      </c>
      <c r="AG4344" s="258">
        <v>1.1336646999999999E-6</v>
      </c>
      <c r="AH4344" s="258">
        <v>8.2664315999999996E-4</v>
      </c>
      <c r="AI4344" s="258">
        <v>4.0665404E-6</v>
      </c>
      <c r="AJ4344" s="258">
        <v>4.4431517E-7</v>
      </c>
      <c r="AK4344" s="258">
        <v>1.1377975999999999E-6</v>
      </c>
      <c r="AL4344" s="258">
        <v>7.2675181000000002E-8</v>
      </c>
      <c r="AM4344" s="258">
        <v>2.4486098999999998E-10</v>
      </c>
      <c r="AN4344" s="258">
        <v>3.2791371E-5</v>
      </c>
      <c r="AO4344" s="258">
        <v>1.6212177000000001E-5</v>
      </c>
      <c r="AP4344" s="258">
        <v>5.1792195999999998E-5</v>
      </c>
      <c r="AQ4344" s="258">
        <v>1.8507264E-6</v>
      </c>
      <c r="AR4344" s="258">
        <v>1.652504E-3</v>
      </c>
      <c r="AT4344" s="193"/>
      <c r="AU4344" s="193"/>
      <c r="AV4344" s="193"/>
      <c r="AW4344" s="193"/>
      <c r="AX4344" s="193"/>
      <c r="AY4344" s="193"/>
      <c r="AZ4344" s="193"/>
      <c r="BA4344" s="193"/>
      <c r="BB4344" s="193"/>
      <c r="BC4344" s="193"/>
      <c r="BD4344" s="193"/>
      <c r="BE4344" s="315"/>
      <c r="BF4344" s="315"/>
      <c r="BG4344" s="315"/>
      <c r="BH4344" s="315"/>
      <c r="BI4344" s="315"/>
      <c r="BJ4344" s="315"/>
      <c r="BK4344" s="315"/>
    </row>
    <row r="4345" spans="1:63" x14ac:dyDescent="0.25">
      <c r="A4345" s="9"/>
      <c r="B4345" s="124" t="s">
        <v>574</v>
      </c>
      <c r="C4345" s="25" t="s">
        <v>5637</v>
      </c>
      <c r="D4345" s="193">
        <v>8.3538449000000008E-3</v>
      </c>
      <c r="E4345" s="193">
        <v>3.4417230999999999E-3</v>
      </c>
      <c r="F4345" s="193">
        <v>1.3935251999999999E-3</v>
      </c>
      <c r="G4345" s="193">
        <v>9.3210324999999999E-5</v>
      </c>
      <c r="H4345" s="193">
        <v>4.6186955E-5</v>
      </c>
      <c r="I4345" s="193">
        <v>3.7424304999999998E-4</v>
      </c>
      <c r="J4345" s="193">
        <v>9.2948159000000004E-4</v>
      </c>
      <c r="K4345" s="193">
        <v>2.4804012000000001E-6</v>
      </c>
      <c r="L4345" s="193">
        <v>2.0729941999999999E-3</v>
      </c>
      <c r="M4345" s="193">
        <v>0</v>
      </c>
      <c r="N4345" s="193">
        <v>0</v>
      </c>
      <c r="O4345" s="193">
        <v>0</v>
      </c>
      <c r="P4345" s="199">
        <f t="shared" si="834"/>
        <v>2.5494245185185182E-2</v>
      </c>
      <c r="Q4345" s="240">
        <v>0.45833375999999998</v>
      </c>
      <c r="R4345" s="99">
        <v>0.36693434000000003</v>
      </c>
      <c r="S4345" s="99">
        <v>6.3839999999999994E-2</v>
      </c>
      <c r="T4345" s="99">
        <v>4.0501E-7</v>
      </c>
      <c r="U4345" s="99">
        <v>1.2921999999999999E-2</v>
      </c>
      <c r="V4345" s="99">
        <v>3.6401599999999999E-4</v>
      </c>
      <c r="W4345" s="99">
        <v>1.4272999999999999E-2</v>
      </c>
      <c r="X4345" s="241">
        <f t="shared" si="835"/>
        <v>2.79880408804633E-3</v>
      </c>
      <c r="Y4345" s="241">
        <f t="shared" si="836"/>
        <v>1.2608045169999998E-3</v>
      </c>
      <c r="Z4345" s="241">
        <f t="shared" si="837"/>
        <v>6.156801713463301E-4</v>
      </c>
      <c r="AA4345" s="241">
        <f t="shared" si="838"/>
        <v>9.223193997000001E-4</v>
      </c>
      <c r="AB4345" s="258">
        <v>7.0667638000000005E-4</v>
      </c>
      <c r="AC4345" s="258">
        <v>1.4729115000000001E-7</v>
      </c>
      <c r="AD4345" s="258">
        <v>1.2910986999999999E-4</v>
      </c>
      <c r="AE4345" s="258">
        <v>2.0638535E-7</v>
      </c>
      <c r="AF4345" s="258">
        <v>4.2259766E-4</v>
      </c>
      <c r="AG4345" s="258">
        <v>2.0669305000000002E-6</v>
      </c>
      <c r="AH4345" s="258">
        <v>4.6252277E-4</v>
      </c>
      <c r="AI4345" s="258">
        <v>2.0767315999999998E-6</v>
      </c>
      <c r="AJ4345" s="258">
        <v>7.8729549000000001E-7</v>
      </c>
      <c r="AK4345" s="258">
        <v>8.9670704999999998E-7</v>
      </c>
      <c r="AL4345" s="258">
        <v>1.2918274000000001E-7</v>
      </c>
      <c r="AM4345" s="258">
        <v>4.2046632999999998E-10</v>
      </c>
      <c r="AN4345" s="258">
        <v>8.8281634000000005E-5</v>
      </c>
      <c r="AO4345" s="258">
        <v>3.7880480000000003E-5</v>
      </c>
      <c r="AP4345" s="258">
        <v>2.310495E-5</v>
      </c>
      <c r="AQ4345" s="258">
        <v>4.4662897000000002E-6</v>
      </c>
      <c r="AR4345" s="258">
        <v>9.1785311000000004E-4</v>
      </c>
      <c r="AT4345" s="193"/>
      <c r="AU4345" s="193"/>
      <c r="AV4345" s="193"/>
      <c r="AW4345" s="193"/>
      <c r="AX4345" s="193"/>
      <c r="AY4345" s="193"/>
      <c r="AZ4345" s="193"/>
      <c r="BA4345" s="193"/>
      <c r="BB4345" s="193"/>
      <c r="BC4345" s="193"/>
      <c r="BD4345" s="193"/>
      <c r="BE4345" s="315"/>
      <c r="BF4345" s="315"/>
      <c r="BG4345" s="315"/>
      <c r="BH4345" s="315"/>
      <c r="BI4345" s="315"/>
      <c r="BJ4345" s="315"/>
      <c r="BK4345" s="315"/>
    </row>
    <row r="4346" spans="1:63" x14ac:dyDescent="0.25">
      <c r="A4346" s="9"/>
      <c r="B4346" s="124" t="s">
        <v>574</v>
      </c>
      <c r="C4346" s="25" t="s">
        <v>5638</v>
      </c>
      <c r="D4346" s="193">
        <v>3.1336066999999997E-4</v>
      </c>
      <c r="E4346" s="193">
        <v>1.4563639E-4</v>
      </c>
      <c r="F4346" s="193">
        <v>6.3778667999999999E-5</v>
      </c>
      <c r="G4346" s="193">
        <v>2.4686914999999998E-6</v>
      </c>
      <c r="H4346" s="193">
        <v>1.1648761E-6</v>
      </c>
      <c r="I4346" s="193">
        <v>2.4647340999999999E-5</v>
      </c>
      <c r="J4346" s="193">
        <v>3.4417011999999999E-5</v>
      </c>
      <c r="K4346" s="193">
        <v>8.5747900000000002E-8</v>
      </c>
      <c r="L4346" s="193">
        <v>4.116195E-5</v>
      </c>
      <c r="M4346" s="193">
        <v>0</v>
      </c>
      <c r="N4346" s="193">
        <v>0</v>
      </c>
      <c r="O4346" s="193">
        <v>0</v>
      </c>
      <c r="P4346" s="199">
        <f t="shared" si="834"/>
        <v>1.0787880740740739E-3</v>
      </c>
      <c r="Q4346" s="240">
        <v>1.8082246E-2</v>
      </c>
      <c r="R4346" s="99">
        <v>1.5642517000000002E-2</v>
      </c>
      <c r="S4346" s="99">
        <v>1.5586479999999999E-3</v>
      </c>
      <c r="T4346" s="99">
        <v>1.8866999999999999E-8</v>
      </c>
      <c r="U4346" s="99">
        <v>5.2795999999999995E-4</v>
      </c>
      <c r="V4346" s="99">
        <v>1.0001769999999999E-5</v>
      </c>
      <c r="W4346" s="99">
        <v>3.4309999999999999E-4</v>
      </c>
      <c r="X4346" s="241">
        <f t="shared" si="835"/>
        <v>1.1796011615489399E-4</v>
      </c>
      <c r="Y4346" s="241">
        <f t="shared" si="836"/>
        <v>5.2658259391599992E-5</v>
      </c>
      <c r="Z4346" s="241">
        <f t="shared" si="837"/>
        <v>2.6095146127293998E-5</v>
      </c>
      <c r="AA4346" s="241">
        <f t="shared" si="838"/>
        <v>3.9206710636E-5</v>
      </c>
      <c r="AB4346" s="258">
        <v>2.9903237999999999E-5</v>
      </c>
      <c r="AC4346" s="258">
        <v>7.4145282999999999E-9</v>
      </c>
      <c r="AD4346" s="258">
        <v>3.697862E-6</v>
      </c>
      <c r="AE4346" s="258">
        <v>9.2136902999999995E-9</v>
      </c>
      <c r="AF4346" s="258">
        <v>1.8990380999999998E-5</v>
      </c>
      <c r="AG4346" s="258">
        <v>5.0150173000000001E-8</v>
      </c>
      <c r="AH4346" s="258">
        <v>1.9572009999999999E-5</v>
      </c>
      <c r="AI4346" s="258">
        <v>9.3958834999999998E-8</v>
      </c>
      <c r="AJ4346" s="258">
        <v>1.995356E-8</v>
      </c>
      <c r="AK4346" s="258">
        <v>3.4972548999999997E-8</v>
      </c>
      <c r="AL4346" s="258">
        <v>3.1347998999999999E-9</v>
      </c>
      <c r="AM4346" s="258">
        <v>1.0383394E-11</v>
      </c>
      <c r="AN4346" s="258">
        <v>3.6544566E-6</v>
      </c>
      <c r="AO4346" s="258">
        <v>1.5645481E-6</v>
      </c>
      <c r="AP4346" s="258">
        <v>1.1521013E-6</v>
      </c>
      <c r="AQ4346" s="258">
        <v>9.2063635999999999E-8</v>
      </c>
      <c r="AR4346" s="258">
        <v>3.9114647000000002E-5</v>
      </c>
      <c r="AT4346" s="193"/>
      <c r="AU4346" s="193"/>
      <c r="AV4346" s="193"/>
      <c r="AW4346" s="193"/>
      <c r="AX4346" s="193"/>
      <c r="AY4346" s="193"/>
      <c r="AZ4346" s="193"/>
      <c r="BA4346" s="193"/>
      <c r="BB4346" s="193"/>
      <c r="BC4346" s="193"/>
      <c r="BD4346" s="193"/>
      <c r="BE4346" s="315"/>
      <c r="BF4346" s="315"/>
      <c r="BG4346" s="315"/>
      <c r="BH4346" s="315"/>
      <c r="BI4346" s="315"/>
      <c r="BJ4346" s="315"/>
      <c r="BK4346" s="315"/>
    </row>
    <row r="4347" spans="1:63" x14ac:dyDescent="0.25">
      <c r="A4347" s="9"/>
      <c r="B4347" s="124" t="s">
        <v>574</v>
      </c>
      <c r="C4347" s="25" t="s">
        <v>5639</v>
      </c>
      <c r="D4347" s="193">
        <v>6.2504545000000001E-4</v>
      </c>
      <c r="E4347" s="193">
        <v>2.7649306999999999E-4</v>
      </c>
      <c r="F4347" s="193">
        <v>1.1333754E-4</v>
      </c>
      <c r="G4347" s="193">
        <v>5.2571794000000001E-6</v>
      </c>
      <c r="H4347" s="193">
        <v>2.4569336000000001E-6</v>
      </c>
      <c r="I4347" s="193">
        <v>4.5769332999999999E-5</v>
      </c>
      <c r="J4347" s="193">
        <v>5.3793235000000001E-5</v>
      </c>
      <c r="K4347" s="193">
        <v>1.7229488999999999E-7</v>
      </c>
      <c r="L4347" s="193">
        <v>1.2776587E-4</v>
      </c>
      <c r="M4347" s="193">
        <v>0</v>
      </c>
      <c r="N4347" s="193">
        <v>0</v>
      </c>
      <c r="O4347" s="193">
        <v>0</v>
      </c>
      <c r="P4347" s="199">
        <f t="shared" si="834"/>
        <v>2.0480968148148147E-3</v>
      </c>
      <c r="Q4347" s="240">
        <v>3.4680440999999999E-2</v>
      </c>
      <c r="R4347" s="99">
        <v>2.9082466000000001E-2</v>
      </c>
      <c r="S4347" s="99">
        <v>3.3643119999999999E-3</v>
      </c>
      <c r="T4347" s="99">
        <v>3.5253999999999999E-8</v>
      </c>
      <c r="U4347" s="99">
        <v>1.4168E-3</v>
      </c>
      <c r="V4347" s="99">
        <v>2.142792E-5</v>
      </c>
      <c r="W4347" s="99">
        <v>7.9540000000000003E-4</v>
      </c>
      <c r="X4347" s="241">
        <f t="shared" si="835"/>
        <v>2.26179938739267E-4</v>
      </c>
      <c r="Y4347" s="241">
        <f t="shared" si="836"/>
        <v>9.950586202700001E-5</v>
      </c>
      <c r="Z4347" s="241">
        <f t="shared" si="837"/>
        <v>5.3699456302266996E-5</v>
      </c>
      <c r="AA4347" s="241">
        <f t="shared" si="838"/>
        <v>7.2974620410000009E-5</v>
      </c>
      <c r="AB4347" s="258">
        <v>5.6771748000000002E-5</v>
      </c>
      <c r="AC4347" s="258">
        <v>1.3320941E-8</v>
      </c>
      <c r="AD4347" s="258">
        <v>7.6420670000000006E-6</v>
      </c>
      <c r="AE4347" s="258">
        <v>1.6351006000000001E-8</v>
      </c>
      <c r="AF4347" s="258">
        <v>3.4953665999999997E-5</v>
      </c>
      <c r="AG4347" s="258">
        <v>1.0870908E-7</v>
      </c>
      <c r="AH4347" s="258">
        <v>3.7157665999999999E-5</v>
      </c>
      <c r="AI4347" s="258">
        <v>1.6772881E-7</v>
      </c>
      <c r="AJ4347" s="258">
        <v>4.2904811000000002E-8</v>
      </c>
      <c r="AK4347" s="258">
        <v>6.2055448999999996E-8</v>
      </c>
      <c r="AL4347" s="258">
        <v>7.9796404000000005E-9</v>
      </c>
      <c r="AM4347" s="258">
        <v>2.6191867000000001E-11</v>
      </c>
      <c r="AN4347" s="258">
        <v>9.9337338999999992E-6</v>
      </c>
      <c r="AO4347" s="258">
        <v>4.2243999999999997E-6</v>
      </c>
      <c r="AP4347" s="258">
        <v>2.1029615000000001E-6</v>
      </c>
      <c r="AQ4347" s="258">
        <v>2.4707340999999998E-7</v>
      </c>
      <c r="AR4347" s="258">
        <v>7.2727547000000007E-5</v>
      </c>
      <c r="AT4347" s="193"/>
      <c r="AU4347" s="193"/>
      <c r="AV4347" s="193"/>
      <c r="AW4347" s="193"/>
      <c r="AX4347" s="193"/>
      <c r="AY4347" s="193"/>
      <c r="AZ4347" s="193"/>
      <c r="BA4347" s="193"/>
      <c r="BB4347" s="193"/>
      <c r="BC4347" s="193"/>
      <c r="BD4347" s="193"/>
      <c r="BE4347" s="315"/>
      <c r="BF4347" s="315"/>
      <c r="BG4347" s="315"/>
      <c r="BH4347" s="315"/>
      <c r="BI4347" s="315"/>
      <c r="BJ4347" s="315"/>
      <c r="BK4347" s="315"/>
    </row>
    <row r="4348" spans="1:63" x14ac:dyDescent="0.25">
      <c r="A4348" s="9"/>
      <c r="B4348" s="124" t="s">
        <v>574</v>
      </c>
      <c r="C4348" s="25" t="s">
        <v>3849</v>
      </c>
      <c r="D4348" s="193">
        <v>7.8856985999999994E-3</v>
      </c>
      <c r="E4348" s="193">
        <v>4.1730871999999999E-3</v>
      </c>
      <c r="F4348" s="193">
        <v>1.0464857E-3</v>
      </c>
      <c r="G4348" s="193">
        <v>2.2571282000000001E-4</v>
      </c>
      <c r="H4348" s="193">
        <v>4.0223114999999999E-5</v>
      </c>
      <c r="I4348" s="193">
        <v>3.4931093E-4</v>
      </c>
      <c r="J4348" s="193">
        <v>3.5969077999999999E-4</v>
      </c>
      <c r="K4348" s="193">
        <v>9.5323763999999995E-6</v>
      </c>
      <c r="L4348" s="193">
        <v>1.6816558000000001E-3</v>
      </c>
      <c r="M4348" s="193">
        <v>0</v>
      </c>
      <c r="N4348" s="193">
        <v>0</v>
      </c>
      <c r="O4348" s="193">
        <v>0</v>
      </c>
      <c r="P4348" s="199">
        <f t="shared" si="834"/>
        <v>3.0911757037037035E-2</v>
      </c>
      <c r="Q4348" s="240">
        <v>1.4011728999999999</v>
      </c>
      <c r="R4348" s="99">
        <v>0.51018797999999999</v>
      </c>
      <c r="S4348" s="99">
        <v>0.73141599999999996</v>
      </c>
      <c r="T4348" s="99">
        <v>7.1317000000000003E-7</v>
      </c>
      <c r="U4348" s="99">
        <v>2.3200999999999999E-2</v>
      </c>
      <c r="V4348" s="99">
        <v>2.0772E-3</v>
      </c>
      <c r="W4348" s="99">
        <v>0.13428999999999999</v>
      </c>
      <c r="X4348" s="241">
        <f t="shared" si="835"/>
        <v>3.5419108341317503E-3</v>
      </c>
      <c r="Y4348" s="241">
        <f t="shared" si="836"/>
        <v>1.4999375870000001E-3</v>
      </c>
      <c r="Z4348" s="241">
        <f t="shared" si="837"/>
        <v>7.6039054693175E-4</v>
      </c>
      <c r="AA4348" s="241">
        <f t="shared" si="838"/>
        <v>1.2815827002000001E-3</v>
      </c>
      <c r="AB4348" s="258">
        <v>8.5670341999999995E-4</v>
      </c>
      <c r="AC4348" s="258">
        <v>1.2581040000000001E-7</v>
      </c>
      <c r="AD4348" s="258">
        <v>2.9832475000000002E-4</v>
      </c>
      <c r="AE4348" s="258">
        <v>1.000686E-7</v>
      </c>
      <c r="AF4348" s="258">
        <v>3.2106020999999999E-4</v>
      </c>
      <c r="AG4348" s="258">
        <v>2.3623328000000001E-5</v>
      </c>
      <c r="AH4348" s="258">
        <v>5.6069460999999998E-4</v>
      </c>
      <c r="AI4348" s="258">
        <v>1.6783936999999999E-6</v>
      </c>
      <c r="AJ4348" s="258">
        <v>1.9888758E-6</v>
      </c>
      <c r="AK4348" s="258">
        <v>1.3489013E-6</v>
      </c>
      <c r="AL4348" s="258">
        <v>2.3350739000000001E-7</v>
      </c>
      <c r="AM4348" s="258">
        <v>7.5474174999999996E-10</v>
      </c>
      <c r="AN4348" s="258">
        <v>1.081176E-4</v>
      </c>
      <c r="AO4348" s="258">
        <v>7.0697132000000005E-5</v>
      </c>
      <c r="AP4348" s="258">
        <v>1.5630772E-5</v>
      </c>
      <c r="AQ4348" s="258">
        <v>4.3610002000000001E-6</v>
      </c>
      <c r="AR4348" s="258">
        <v>1.2772217000000001E-3</v>
      </c>
      <c r="AT4348" s="193"/>
      <c r="AU4348" s="193"/>
      <c r="AV4348" s="193"/>
      <c r="AW4348" s="193"/>
      <c r="AX4348" s="193"/>
      <c r="AY4348" s="193"/>
      <c r="AZ4348" s="193"/>
      <c r="BA4348" s="193"/>
      <c r="BB4348" s="193"/>
      <c r="BC4348" s="193"/>
      <c r="BD4348" s="193"/>
      <c r="BE4348" s="315"/>
      <c r="BF4348" s="315"/>
      <c r="BG4348" s="315"/>
      <c r="BH4348" s="315"/>
      <c r="BI4348" s="315"/>
      <c r="BJ4348" s="315"/>
      <c r="BK4348" s="315"/>
    </row>
    <row r="4349" spans="1:63" x14ac:dyDescent="0.25">
      <c r="A4349" s="9"/>
      <c r="B4349" s="124" t="s">
        <v>5970</v>
      </c>
      <c r="C4349" s="25" t="s">
        <v>3850</v>
      </c>
      <c r="D4349" s="193">
        <v>6.5713631999999994E-2</v>
      </c>
      <c r="E4349" s="193">
        <v>3.4775441999999997E-2</v>
      </c>
      <c r="F4349" s="193">
        <v>8.7206787999999993E-3</v>
      </c>
      <c r="G4349" s="193">
        <v>1.8809272E-3</v>
      </c>
      <c r="H4349" s="193">
        <v>3.3519887999999999E-4</v>
      </c>
      <c r="I4349" s="193">
        <v>2.9108927999999998E-3</v>
      </c>
      <c r="J4349" s="193">
        <v>2.9973958000000002E-3</v>
      </c>
      <c r="K4349" s="193">
        <v>7.9435255999999994E-5</v>
      </c>
      <c r="L4349" s="193">
        <v>1.4013660000000001E-2</v>
      </c>
      <c r="M4349" s="193">
        <v>0</v>
      </c>
      <c r="N4349" s="193">
        <v>0</v>
      </c>
      <c r="O4349" s="193">
        <v>0</v>
      </c>
      <c r="P4349" s="199">
        <f t="shared" si="834"/>
        <v>0.25759586666666662</v>
      </c>
      <c r="Q4349" s="240">
        <v>11.676335</v>
      </c>
      <c r="R4349" s="99">
        <v>4.2515390000000002</v>
      </c>
      <c r="S4349" s="99">
        <v>6.09504</v>
      </c>
      <c r="T4349" s="99">
        <v>5.9429999999999997E-6</v>
      </c>
      <c r="U4349" s="99">
        <v>0.19334000000000001</v>
      </c>
      <c r="V4349" s="99">
        <v>1.73098E-2</v>
      </c>
      <c r="W4349" s="99">
        <v>1.1191</v>
      </c>
      <c r="X4349" s="241">
        <f t="shared" si="835"/>
        <v>2.9515732182514198E-2</v>
      </c>
      <c r="Y4349" s="241">
        <f t="shared" si="836"/>
        <v>1.2499403257969999E-2</v>
      </c>
      <c r="Z4349" s="241">
        <f t="shared" si="837"/>
        <v>6.3365424085441999E-3</v>
      </c>
      <c r="AA4349" s="241">
        <f t="shared" si="838"/>
        <v>1.0679786516E-2</v>
      </c>
      <c r="AB4349" s="258">
        <v>7.1391368000000002E-3</v>
      </c>
      <c r="AC4349" s="258">
        <v>1.0483948999999999E-6</v>
      </c>
      <c r="AD4349" s="258">
        <v>2.4860092E-3</v>
      </c>
      <c r="AE4349" s="258">
        <v>8.3390306999999999E-7</v>
      </c>
      <c r="AF4349" s="258">
        <v>2.6755137999999999E-3</v>
      </c>
      <c r="AG4349" s="258">
        <v>1.9686116000000001E-4</v>
      </c>
      <c r="AH4349" s="258">
        <v>4.6724169000000003E-3</v>
      </c>
      <c r="AI4349" s="258">
        <v>1.3986557E-5</v>
      </c>
      <c r="AJ4349" s="258">
        <v>1.6573833000000001E-5</v>
      </c>
      <c r="AK4349" s="258">
        <v>1.1240858E-5</v>
      </c>
      <c r="AL4349" s="258">
        <v>1.9458711000000001E-6</v>
      </c>
      <c r="AM4349" s="258">
        <v>6.2894442000000002E-9</v>
      </c>
      <c r="AN4349" s="258">
        <v>9.0096675000000005E-4</v>
      </c>
      <c r="AO4349" s="258">
        <v>5.8914294E-4</v>
      </c>
      <c r="AP4349" s="258">
        <v>1.3026241000000001E-4</v>
      </c>
      <c r="AQ4349" s="258">
        <v>3.6341516000000001E-5</v>
      </c>
      <c r="AR4349" s="258">
        <v>1.0643445E-2</v>
      </c>
      <c r="AT4349" s="193"/>
      <c r="AU4349" s="193"/>
      <c r="AV4349" s="193"/>
      <c r="AW4349" s="193"/>
      <c r="AX4349" s="193"/>
      <c r="AY4349" s="193"/>
      <c r="AZ4349" s="193"/>
      <c r="BA4349" s="193"/>
      <c r="BB4349" s="193"/>
      <c r="BC4349" s="193"/>
      <c r="BD4349" s="193"/>
      <c r="BE4349" s="315"/>
      <c r="BF4349" s="315"/>
      <c r="BG4349" s="315"/>
      <c r="BH4349" s="315"/>
      <c r="BI4349" s="315"/>
      <c r="BJ4349" s="315"/>
      <c r="BK4349" s="315"/>
    </row>
    <row r="4350" spans="1:63" x14ac:dyDescent="0.25">
      <c r="A4350" s="9"/>
      <c r="B4350" s="124" t="s">
        <v>5970</v>
      </c>
      <c r="C4350" s="5" t="s">
        <v>5640</v>
      </c>
      <c r="D4350" s="172">
        <v>8.3348133000000005E-2</v>
      </c>
      <c r="E4350" s="172">
        <v>4.7172128000000001E-2</v>
      </c>
      <c r="F4350" s="172">
        <v>1.5125717E-2</v>
      </c>
      <c r="G4350" s="172">
        <v>1.8025105E-3</v>
      </c>
      <c r="H4350" s="172">
        <v>3.4352963E-4</v>
      </c>
      <c r="I4350" s="172">
        <v>2.3141579000000002E-3</v>
      </c>
      <c r="J4350" s="172">
        <v>3.3804820000000002E-3</v>
      </c>
      <c r="K4350" s="172">
        <v>1.9418296999999999E-4</v>
      </c>
      <c r="L4350" s="172">
        <v>1.3015426E-2</v>
      </c>
      <c r="M4350" s="172">
        <v>0</v>
      </c>
      <c r="N4350" s="172">
        <v>0</v>
      </c>
      <c r="O4350" s="172">
        <v>0</v>
      </c>
      <c r="P4350" s="199">
        <f t="shared" si="834"/>
        <v>0.34942317037037035</v>
      </c>
      <c r="Q4350" s="233">
        <v>6.9810033999999996</v>
      </c>
      <c r="R4350" s="96">
        <v>5.2608392000000004</v>
      </c>
      <c r="S4350" s="96">
        <v>1.365224</v>
      </c>
      <c r="T4350" s="96">
        <v>5.6462999999999996E-6</v>
      </c>
      <c r="U4350" s="96">
        <v>0.17574999999999999</v>
      </c>
      <c r="V4350" s="96">
        <v>7.1645099999999998E-3</v>
      </c>
      <c r="W4350" s="96">
        <v>0.17202000000000001</v>
      </c>
      <c r="X4350" s="241">
        <f t="shared" si="835"/>
        <v>3.64140216417079E-2</v>
      </c>
      <c r="Y4350" s="241">
        <f t="shared" si="836"/>
        <v>1.5154931038920001E-2</v>
      </c>
      <c r="Z4350" s="241">
        <f t="shared" si="837"/>
        <v>8.0582593427878987E-3</v>
      </c>
      <c r="AA4350" s="241">
        <f t="shared" si="838"/>
        <v>1.320083126E-2</v>
      </c>
      <c r="AB4350" s="241">
        <v>9.6853009000000007E-3</v>
      </c>
      <c r="AC4350" s="241">
        <v>6.5967141999999999E-7</v>
      </c>
      <c r="AD4350" s="241">
        <v>2.0394885000000001E-3</v>
      </c>
      <c r="AE4350" s="241">
        <v>1.0285035E-6</v>
      </c>
      <c r="AF4350" s="241">
        <v>3.3965781E-3</v>
      </c>
      <c r="AG4350" s="241">
        <v>3.1875363999999998E-5</v>
      </c>
      <c r="AH4350" s="241">
        <v>6.3389040000000002E-3</v>
      </c>
      <c r="AI4350" s="241">
        <v>2.4527526999999999E-5</v>
      </c>
      <c r="AJ4350" s="241">
        <v>1.5845834E-5</v>
      </c>
      <c r="AK4350" s="241">
        <v>9.0456552000000006E-6</v>
      </c>
      <c r="AL4350" s="241">
        <v>2.0553175E-6</v>
      </c>
      <c r="AM4350" s="241">
        <v>5.8990879000000003E-9</v>
      </c>
      <c r="AN4350" s="241">
        <v>9.0813695999999999E-4</v>
      </c>
      <c r="AO4350" s="241">
        <v>6.3310649000000003E-4</v>
      </c>
      <c r="AP4350" s="241">
        <v>1.2663166000000001E-4</v>
      </c>
      <c r="AQ4350" s="241">
        <v>3.0358260000000001E-5</v>
      </c>
      <c r="AR4350" s="241">
        <v>1.3170473E-2</v>
      </c>
      <c r="AT4350" s="193"/>
      <c r="AU4350" s="193"/>
      <c r="AV4350" s="193"/>
      <c r="AW4350" s="193"/>
      <c r="AX4350" s="193"/>
      <c r="AY4350" s="193"/>
      <c r="AZ4350" s="193"/>
      <c r="BA4350" s="193"/>
      <c r="BB4350" s="193"/>
      <c r="BC4350" s="193"/>
      <c r="BD4350" s="193"/>
      <c r="BE4350" s="315"/>
      <c r="BF4350" s="315"/>
      <c r="BG4350" s="315"/>
      <c r="BH4350" s="315"/>
      <c r="BI4350" s="315"/>
      <c r="BJ4350" s="315"/>
      <c r="BK4350" s="315"/>
    </row>
    <row r="4351" spans="1:63" x14ac:dyDescent="0.25">
      <c r="A4351" s="9"/>
      <c r="B4351" s="124" t="s">
        <v>1264</v>
      </c>
      <c r="C4351" s="25" t="s">
        <v>5641</v>
      </c>
      <c r="D4351" s="193">
        <v>0.11469575</v>
      </c>
      <c r="E4351" s="193">
        <v>5.5491148999999997E-2</v>
      </c>
      <c r="F4351" s="193">
        <v>2.3798087999999998E-2</v>
      </c>
      <c r="G4351" s="193">
        <v>7.8064142000000005E-4</v>
      </c>
      <c r="H4351" s="193">
        <v>3.9311065000000001E-4</v>
      </c>
      <c r="I4351" s="193">
        <v>1.0415449E-2</v>
      </c>
      <c r="J4351" s="193">
        <v>1.2602234E-2</v>
      </c>
      <c r="K4351" s="193">
        <v>3.0194495E-5</v>
      </c>
      <c r="L4351" s="193">
        <v>1.1184886999999999E-2</v>
      </c>
      <c r="M4351" s="193">
        <v>0</v>
      </c>
      <c r="N4351" s="193">
        <v>0</v>
      </c>
      <c r="O4351" s="193">
        <v>0</v>
      </c>
      <c r="P4351" s="199">
        <f t="shared" si="834"/>
        <v>0.41104554814814809</v>
      </c>
      <c r="Q4351" s="240">
        <v>6.7133006999999996</v>
      </c>
      <c r="R4351" s="99">
        <v>5.9807715000000004</v>
      </c>
      <c r="S4351" s="99">
        <v>0.47627999999999998</v>
      </c>
      <c r="T4351" s="99">
        <v>7.2513000000000004E-6</v>
      </c>
      <c r="U4351" s="99">
        <v>0.14896000000000001</v>
      </c>
      <c r="V4351" s="99">
        <v>3.2320199999999999E-3</v>
      </c>
      <c r="W4351" s="99">
        <v>0.10405</v>
      </c>
      <c r="X4351" s="241">
        <f t="shared" si="835"/>
        <v>4.4187664710414104E-2</v>
      </c>
      <c r="Y4351" s="241">
        <f t="shared" si="836"/>
        <v>1.9777721935100002E-2</v>
      </c>
      <c r="Z4351" s="241">
        <f t="shared" si="837"/>
        <v>9.4306909053141E-3</v>
      </c>
      <c r="AA4351" s="241">
        <f t="shared" si="838"/>
        <v>1.497925187E-2</v>
      </c>
      <c r="AB4351" s="258">
        <v>1.1393917999999999E-2</v>
      </c>
      <c r="AC4351" s="258">
        <v>2.9489395999999999E-6</v>
      </c>
      <c r="AD4351" s="258">
        <v>1.2001691000000001E-3</v>
      </c>
      <c r="AE4351" s="258">
        <v>3.4450835000000001E-6</v>
      </c>
      <c r="AF4351" s="258">
        <v>7.1619652000000002E-3</v>
      </c>
      <c r="AG4351" s="258">
        <v>1.5275611999999999E-5</v>
      </c>
      <c r="AH4351" s="258">
        <v>7.4574697999999998E-3</v>
      </c>
      <c r="AI4351" s="258">
        <v>3.5017446E-5</v>
      </c>
      <c r="AJ4351" s="258">
        <v>6.1693373999999997E-6</v>
      </c>
      <c r="AK4351" s="258">
        <v>1.2975377999999999E-5</v>
      </c>
      <c r="AL4351" s="258">
        <v>9.5358671999999996E-7</v>
      </c>
      <c r="AM4351" s="258">
        <v>3.1871941000000001E-9</v>
      </c>
      <c r="AN4351" s="258">
        <v>1.0207885000000001E-3</v>
      </c>
      <c r="AO4351" s="258">
        <v>4.4274514000000001E-4</v>
      </c>
      <c r="AP4351" s="258">
        <v>4.5456853000000003E-4</v>
      </c>
      <c r="AQ4351" s="258">
        <v>2.5520869999999999E-5</v>
      </c>
      <c r="AR4351" s="258">
        <v>1.4953731E-2</v>
      </c>
      <c r="AT4351" s="193"/>
      <c r="AU4351" s="193"/>
      <c r="AV4351" s="193"/>
      <c r="AW4351" s="193"/>
      <c r="AX4351" s="193"/>
      <c r="AY4351" s="193"/>
      <c r="AZ4351" s="193"/>
      <c r="BA4351" s="193"/>
      <c r="BB4351" s="193"/>
      <c r="BC4351" s="193"/>
      <c r="BD4351" s="193"/>
      <c r="BE4351" s="315"/>
      <c r="BF4351" s="315"/>
      <c r="BG4351" s="315"/>
      <c r="BH4351" s="315"/>
      <c r="BI4351" s="315"/>
      <c r="BJ4351" s="315"/>
      <c r="BK4351" s="315"/>
    </row>
    <row r="4352" spans="1:63" x14ac:dyDescent="0.25">
      <c r="A4352" s="9"/>
      <c r="B4352" s="124" t="s">
        <v>5770</v>
      </c>
      <c r="C4352" s="5" t="s">
        <v>5642</v>
      </c>
      <c r="D4352" s="172">
        <v>4.4128081E-2</v>
      </c>
      <c r="E4352" s="172">
        <v>3.7057604000000001E-2</v>
      </c>
      <c r="F4352" s="172">
        <v>4.8655189999999996E-3</v>
      </c>
      <c r="G4352" s="172">
        <v>2.4012250000000001E-4</v>
      </c>
      <c r="H4352" s="172">
        <v>1.1327564999999999E-4</v>
      </c>
      <c r="I4352" s="172">
        <v>4.5155264000000002E-4</v>
      </c>
      <c r="J4352" s="172">
        <v>9.3307882000000003E-4</v>
      </c>
      <c r="K4352" s="172">
        <v>9.5934736999999996E-6</v>
      </c>
      <c r="L4352" s="172">
        <v>4.5733528999999999E-4</v>
      </c>
      <c r="M4352" s="172">
        <v>0</v>
      </c>
      <c r="N4352" s="172">
        <v>0</v>
      </c>
      <c r="O4352" s="172">
        <v>0</v>
      </c>
      <c r="P4352" s="199">
        <f t="shared" si="834"/>
        <v>0.27450077037037035</v>
      </c>
      <c r="Q4352" s="233">
        <v>4.4839925000000003</v>
      </c>
      <c r="R4352" s="96">
        <v>3.9333741</v>
      </c>
      <c r="S4352" s="96">
        <v>0.45802959999999998</v>
      </c>
      <c r="T4352" s="96">
        <v>4.3696999999999999E-6</v>
      </c>
      <c r="U4352" s="96">
        <v>9.1927999999999992E-3</v>
      </c>
      <c r="V4352" s="96">
        <v>1.906594E-3</v>
      </c>
      <c r="W4352" s="96">
        <v>8.1485000000000002E-2</v>
      </c>
      <c r="X4352" s="241">
        <f t="shared" si="835"/>
        <v>2.61505459713588E-2</v>
      </c>
      <c r="Y4352" s="241">
        <f t="shared" si="836"/>
        <v>8.848824996069999E-3</v>
      </c>
      <c r="Z4352" s="241">
        <f t="shared" si="837"/>
        <v>7.4676687843888015E-3</v>
      </c>
      <c r="AA4352" s="241">
        <f t="shared" si="838"/>
        <v>9.8340521909E-3</v>
      </c>
      <c r="AB4352" s="241">
        <v>7.6090537E-3</v>
      </c>
      <c r="AC4352" s="241">
        <v>2.0750205999999998E-6</v>
      </c>
      <c r="AD4352" s="241">
        <v>2.9353402E-4</v>
      </c>
      <c r="AE4352" s="241">
        <v>3.9968247E-7</v>
      </c>
      <c r="AF4352" s="241">
        <v>9.2874802999999995E-4</v>
      </c>
      <c r="AG4352" s="241">
        <v>1.5014542999999999E-5</v>
      </c>
      <c r="AH4352" s="241">
        <v>4.9802680000000004E-3</v>
      </c>
      <c r="AI4352" s="241">
        <v>7.9323556000000004E-6</v>
      </c>
      <c r="AJ4352" s="241">
        <v>1.5688288E-6</v>
      </c>
      <c r="AK4352" s="241">
        <v>2.775518E-5</v>
      </c>
      <c r="AL4352" s="241">
        <v>2.3624035E-7</v>
      </c>
      <c r="AM4352" s="241">
        <v>1.8426388E-9</v>
      </c>
      <c r="AN4352" s="241">
        <v>2.5705187E-5</v>
      </c>
      <c r="AO4352" s="241">
        <v>2.0846221E-3</v>
      </c>
      <c r="AP4352" s="241">
        <v>3.3957905000000003E-4</v>
      </c>
      <c r="AQ4352" s="241">
        <v>1.6605909000000001E-6</v>
      </c>
      <c r="AR4352" s="241">
        <v>9.8323916000000004E-3</v>
      </c>
      <c r="AT4352" s="193"/>
      <c r="AU4352" s="193"/>
      <c r="AV4352" s="193"/>
      <c r="AW4352" s="193"/>
      <c r="AX4352" s="193"/>
      <c r="AY4352" s="193"/>
      <c r="AZ4352" s="193"/>
      <c r="BA4352" s="193"/>
      <c r="BB4352" s="193"/>
      <c r="BC4352" s="193"/>
      <c r="BD4352" s="193"/>
      <c r="BE4352" s="315"/>
      <c r="BF4352" s="315"/>
      <c r="BG4352" s="315"/>
      <c r="BH4352" s="315"/>
      <c r="BI4352" s="315"/>
      <c r="BJ4352" s="315"/>
      <c r="BK4352" s="315"/>
    </row>
    <row r="4353" spans="1:63" x14ac:dyDescent="0.25">
      <c r="A4353" s="9"/>
      <c r="B4353" s="124" t="s">
        <v>5770</v>
      </c>
      <c r="C4353" s="5" t="s">
        <v>4683</v>
      </c>
      <c r="D4353" s="172">
        <v>3.7961566E-3</v>
      </c>
      <c r="E4353" s="172">
        <v>2.1985603000000001E-3</v>
      </c>
      <c r="F4353" s="172">
        <v>5.5194026000000005E-4</v>
      </c>
      <c r="G4353" s="172">
        <v>1.3932104000000001E-4</v>
      </c>
      <c r="H4353" s="172">
        <v>1.2838726000000001E-5</v>
      </c>
      <c r="I4353" s="172">
        <v>3.3041271999999998E-4</v>
      </c>
      <c r="J4353" s="172">
        <v>8.4657019000000005E-5</v>
      </c>
      <c r="K4353" s="172">
        <v>2.3448029999999999E-6</v>
      </c>
      <c r="L4353" s="172">
        <v>4.7608169000000001E-4</v>
      </c>
      <c r="M4353" s="172">
        <v>0</v>
      </c>
      <c r="N4353" s="172">
        <v>0</v>
      </c>
      <c r="O4353" s="172">
        <v>0</v>
      </c>
      <c r="P4353" s="199">
        <f t="shared" si="834"/>
        <v>1.6285631851851851E-2</v>
      </c>
      <c r="Q4353" s="233">
        <v>0.72852108000000004</v>
      </c>
      <c r="R4353" s="96">
        <v>0.26275376</v>
      </c>
      <c r="S4353" s="96">
        <v>0.36700159999999998</v>
      </c>
      <c r="T4353" s="96">
        <v>2.9754E-7</v>
      </c>
      <c r="U4353" s="96">
        <v>2.9902000000000001E-2</v>
      </c>
      <c r="V4353" s="96">
        <v>1.112418E-3</v>
      </c>
      <c r="W4353" s="96">
        <v>6.7751000000000006E-2</v>
      </c>
      <c r="X4353" s="241">
        <f t="shared" si="835"/>
        <v>1.9717222016326398E-3</v>
      </c>
      <c r="Y4353" s="241">
        <f t="shared" si="836"/>
        <v>7.9604525402099998E-4</v>
      </c>
      <c r="Z4353" s="241">
        <f t="shared" si="837"/>
        <v>5.1661956731164E-4</v>
      </c>
      <c r="AA4353" s="241">
        <f t="shared" si="838"/>
        <v>6.5905738029999994E-4</v>
      </c>
      <c r="AB4353" s="241">
        <v>4.5134538999999998E-4</v>
      </c>
      <c r="AC4353" s="241">
        <v>1.2193132E-7</v>
      </c>
      <c r="AD4353" s="241">
        <v>1.595906E-4</v>
      </c>
      <c r="AE4353" s="241">
        <v>3.9634700999999998E-8</v>
      </c>
      <c r="AF4353" s="241">
        <v>1.729197E-4</v>
      </c>
      <c r="AG4353" s="241">
        <v>1.2027998E-5</v>
      </c>
      <c r="AH4353" s="241">
        <v>2.9540086E-4</v>
      </c>
      <c r="AI4353" s="241">
        <v>8.0844590000000002E-7</v>
      </c>
      <c r="AJ4353" s="241">
        <v>9.8641802999999996E-7</v>
      </c>
      <c r="AK4353" s="241">
        <v>7.9713627000000003E-7</v>
      </c>
      <c r="AL4353" s="241">
        <v>1.2818732E-7</v>
      </c>
      <c r="AM4353" s="241">
        <v>4.0889163999999999E-10</v>
      </c>
      <c r="AN4353" s="241">
        <v>1.8392511999999999E-4</v>
      </c>
      <c r="AO4353" s="241">
        <v>2.4928125000000001E-5</v>
      </c>
      <c r="AP4353" s="241">
        <v>9.6448659000000002E-6</v>
      </c>
      <c r="AQ4353" s="241">
        <v>1.2902203000000001E-6</v>
      </c>
      <c r="AR4353" s="241">
        <v>6.5776715999999998E-4</v>
      </c>
      <c r="AT4353" s="193"/>
      <c r="AU4353" s="193"/>
      <c r="AV4353" s="193"/>
      <c r="AW4353" s="193"/>
      <c r="AX4353" s="193"/>
      <c r="AY4353" s="193"/>
      <c r="AZ4353" s="193"/>
      <c r="BA4353" s="193"/>
      <c r="BB4353" s="193"/>
      <c r="BC4353" s="193"/>
      <c r="BD4353" s="193"/>
      <c r="BE4353" s="315"/>
      <c r="BF4353" s="315"/>
      <c r="BG4353" s="315"/>
      <c r="BH4353" s="315"/>
      <c r="BI4353" s="315"/>
      <c r="BJ4353" s="315"/>
      <c r="BK4353" s="315"/>
    </row>
    <row r="4354" spans="1:63" x14ac:dyDescent="0.25">
      <c r="A4354" s="9"/>
      <c r="B4354" s="124" t="s">
        <v>574</v>
      </c>
      <c r="C4354" s="5" t="s">
        <v>4684</v>
      </c>
      <c r="D4354" s="172">
        <v>5.1626275000000001E-4</v>
      </c>
      <c r="E4354" s="172">
        <v>2.1576561999999999E-4</v>
      </c>
      <c r="F4354" s="172">
        <v>6.4773840999999999E-5</v>
      </c>
      <c r="G4354" s="172">
        <v>4.4653976000000002E-6</v>
      </c>
      <c r="H4354" s="172">
        <v>5.2587838000000002E-5</v>
      </c>
      <c r="I4354" s="172">
        <v>2.9959426000000001E-5</v>
      </c>
      <c r="J4354" s="172">
        <v>9.6593783000000004E-5</v>
      </c>
      <c r="K4354" s="172">
        <v>6.2711735000000004E-7</v>
      </c>
      <c r="L4354" s="172">
        <v>5.1489722999999999E-5</v>
      </c>
      <c r="M4354" s="172">
        <v>0</v>
      </c>
      <c r="N4354" s="172">
        <v>0</v>
      </c>
      <c r="O4354" s="172">
        <v>0</v>
      </c>
      <c r="P4354" s="199">
        <f t="shared" si="834"/>
        <v>1.5982638518518518E-3</v>
      </c>
      <c r="Q4354" s="233">
        <v>3.1008887999999998E-2</v>
      </c>
      <c r="R4354" s="96">
        <v>2.6724583999999999E-2</v>
      </c>
      <c r="S4354" s="96">
        <v>2.6804960000000001E-3</v>
      </c>
      <c r="T4354" s="96">
        <v>3.6347000000000001E-8</v>
      </c>
      <c r="U4354" s="96">
        <v>9.8842999999999999E-4</v>
      </c>
      <c r="V4354" s="96">
        <v>1.7931739999999999E-5</v>
      </c>
      <c r="W4354" s="96">
        <v>5.9741000000000004E-4</v>
      </c>
      <c r="X4354" s="241">
        <f t="shared" si="835"/>
        <v>1.8979859041583295E-4</v>
      </c>
      <c r="Y4354" s="241">
        <f t="shared" si="836"/>
        <v>8.1882327678999982E-5</v>
      </c>
      <c r="Z4354" s="241">
        <f t="shared" si="837"/>
        <v>4.0967378236832997E-5</v>
      </c>
      <c r="AA4354" s="241">
        <f t="shared" si="838"/>
        <v>6.69488845E-5</v>
      </c>
      <c r="AB4354" s="241">
        <v>4.4302172999999997E-5</v>
      </c>
      <c r="AC4354" s="241">
        <v>1.2053233E-8</v>
      </c>
      <c r="AD4354" s="241">
        <v>1.7629392999999998E-5</v>
      </c>
      <c r="AE4354" s="241">
        <v>1.8242620000000001E-8</v>
      </c>
      <c r="AF4354" s="241">
        <v>1.9835300999999999E-5</v>
      </c>
      <c r="AG4354" s="241">
        <v>8.5164825999999999E-8</v>
      </c>
      <c r="AH4354" s="241">
        <v>2.8995990000000001E-5</v>
      </c>
      <c r="AI4354" s="241">
        <v>9.9013504999999993E-8</v>
      </c>
      <c r="AJ4354" s="241">
        <v>3.6015731E-8</v>
      </c>
      <c r="AK4354" s="241">
        <v>7.8030805E-8</v>
      </c>
      <c r="AL4354" s="241">
        <v>5.1374802E-9</v>
      </c>
      <c r="AM4354" s="241">
        <v>1.7515633000000001E-11</v>
      </c>
      <c r="AN4354" s="241">
        <v>6.7723076E-6</v>
      </c>
      <c r="AO4354" s="241">
        <v>2.8769238999999998E-6</v>
      </c>
      <c r="AP4354" s="241">
        <v>2.1039417E-6</v>
      </c>
      <c r="AQ4354" s="241">
        <v>1.240835E-7</v>
      </c>
      <c r="AR4354" s="241">
        <v>6.6824800999999994E-5</v>
      </c>
      <c r="AT4354" s="193"/>
      <c r="AU4354" s="193"/>
      <c r="AV4354" s="193"/>
      <c r="AW4354" s="193"/>
      <c r="AX4354" s="193"/>
      <c r="AY4354" s="193"/>
      <c r="AZ4354" s="193"/>
      <c r="BA4354" s="193"/>
      <c r="BB4354" s="193"/>
      <c r="BC4354" s="193"/>
      <c r="BD4354" s="193"/>
      <c r="BE4354" s="315"/>
      <c r="BF4354" s="315"/>
      <c r="BG4354" s="315"/>
      <c r="BH4354" s="315"/>
      <c r="BI4354" s="315"/>
      <c r="BJ4354" s="315"/>
      <c r="BK4354" s="315"/>
    </row>
    <row r="4355" spans="1:63" x14ac:dyDescent="0.25">
      <c r="A4355" s="9"/>
      <c r="B4355" s="124" t="s">
        <v>574</v>
      </c>
      <c r="C4355" s="5" t="s">
        <v>4685</v>
      </c>
      <c r="D4355" s="172">
        <v>6.6814668999999995E-4</v>
      </c>
      <c r="E4355" s="172">
        <v>3.1458784999999998E-4</v>
      </c>
      <c r="F4355" s="172">
        <v>1.2682437999999999E-4</v>
      </c>
      <c r="G4355" s="172">
        <v>5.0159177E-6</v>
      </c>
      <c r="H4355" s="172">
        <v>2.5083750999999999E-6</v>
      </c>
      <c r="I4355" s="172">
        <v>6.7933386000000004E-5</v>
      </c>
      <c r="J4355" s="172">
        <v>5.7624548999999998E-5</v>
      </c>
      <c r="K4355" s="172">
        <v>1.7334885000000001E-7</v>
      </c>
      <c r="L4355" s="172">
        <v>9.3478879E-5</v>
      </c>
      <c r="M4355" s="172">
        <v>0</v>
      </c>
      <c r="N4355" s="172">
        <v>0</v>
      </c>
      <c r="O4355" s="172">
        <v>0</v>
      </c>
      <c r="P4355" s="199">
        <f t="shared" si="834"/>
        <v>2.3302803703703699E-3</v>
      </c>
      <c r="Q4355" s="233">
        <v>3.8414240000000002E-2</v>
      </c>
      <c r="R4355" s="96">
        <v>3.3772879999999998E-2</v>
      </c>
      <c r="S4355" s="96">
        <v>3.2365760000000001E-3</v>
      </c>
      <c r="T4355" s="96">
        <v>3.8304999999999998E-8</v>
      </c>
      <c r="U4355" s="96">
        <v>6.7675999999999999E-4</v>
      </c>
      <c r="V4355" s="96">
        <v>2.0725860000000001E-5</v>
      </c>
      <c r="W4355" s="96">
        <v>7.0726000000000003E-4</v>
      </c>
      <c r="X4355" s="241">
        <f t="shared" si="835"/>
        <v>2.4962382873855801E-4</v>
      </c>
      <c r="Y4355" s="241">
        <f t="shared" si="836"/>
        <v>1.13311518246E-4</v>
      </c>
      <c r="Z4355" s="241">
        <f t="shared" si="837"/>
        <v>5.1658517932557999E-5</v>
      </c>
      <c r="AA4355" s="241">
        <f t="shared" si="838"/>
        <v>8.4653792560000001E-5</v>
      </c>
      <c r="AB4355" s="241">
        <v>6.4593918000000001E-5</v>
      </c>
      <c r="AC4355" s="241">
        <v>1.6050121E-8</v>
      </c>
      <c r="AD4355" s="241">
        <v>6.9806748999999999E-6</v>
      </c>
      <c r="AE4355" s="241">
        <v>1.8045745E-8</v>
      </c>
      <c r="AF4355" s="241">
        <v>4.1598350000000001E-5</v>
      </c>
      <c r="AG4355" s="241">
        <v>1.0447948E-7</v>
      </c>
      <c r="AH4355" s="241">
        <v>4.2277349999999999E-5</v>
      </c>
      <c r="AI4355" s="241">
        <v>1.8731859999999999E-7</v>
      </c>
      <c r="AJ4355" s="241">
        <v>4.0389849000000001E-8</v>
      </c>
      <c r="AK4355" s="241">
        <v>6.7532129000000004E-8</v>
      </c>
      <c r="AL4355" s="241">
        <v>6.5865283999999999E-9</v>
      </c>
      <c r="AM4355" s="241">
        <v>2.1726158000000001E-11</v>
      </c>
      <c r="AN4355" s="241">
        <v>4.584235E-6</v>
      </c>
      <c r="AO4355" s="241">
        <v>2.0259216E-6</v>
      </c>
      <c r="AP4355" s="241">
        <v>2.4691624999999999E-6</v>
      </c>
      <c r="AQ4355" s="241">
        <v>2.0415056E-7</v>
      </c>
      <c r="AR4355" s="241">
        <v>8.4449642E-5</v>
      </c>
      <c r="AT4355" s="193"/>
      <c r="AU4355" s="193"/>
      <c r="AV4355" s="193"/>
      <c r="AW4355" s="193"/>
      <c r="AX4355" s="193"/>
      <c r="AY4355" s="193"/>
      <c r="AZ4355" s="193"/>
      <c r="BA4355" s="193"/>
      <c r="BB4355" s="193"/>
      <c r="BC4355" s="193"/>
      <c r="BD4355" s="193"/>
      <c r="BE4355" s="315"/>
      <c r="BF4355" s="315"/>
      <c r="BG4355" s="315"/>
      <c r="BH4355" s="315"/>
      <c r="BI4355" s="315"/>
      <c r="BJ4355" s="315"/>
      <c r="BK4355" s="315"/>
    </row>
    <row r="4356" spans="1:63" x14ac:dyDescent="0.25">
      <c r="A4356" s="9"/>
      <c r="B4356" s="124" t="s">
        <v>574</v>
      </c>
      <c r="C4356" s="5" t="s">
        <v>4686</v>
      </c>
      <c r="D4356" s="172">
        <v>6.3038850999999998E-4</v>
      </c>
      <c r="E4356" s="172">
        <v>2.8593843999999999E-4</v>
      </c>
      <c r="F4356" s="172">
        <v>1.2065047E-4</v>
      </c>
      <c r="G4356" s="172">
        <v>5.3918663000000001E-6</v>
      </c>
      <c r="H4356" s="172">
        <v>2.5508483000000001E-6</v>
      </c>
      <c r="I4356" s="172">
        <v>4.7419388000000003E-5</v>
      </c>
      <c r="J4356" s="172">
        <v>6.6952357000000002E-5</v>
      </c>
      <c r="K4356" s="172">
        <v>1.7370036999999999E-7</v>
      </c>
      <c r="L4356" s="172">
        <v>1.0131144E-4</v>
      </c>
      <c r="M4356" s="172">
        <v>0</v>
      </c>
      <c r="N4356" s="172">
        <v>0</v>
      </c>
      <c r="O4356" s="172">
        <v>0</v>
      </c>
      <c r="P4356" s="199">
        <f t="shared" si="834"/>
        <v>2.1180625185185185E-3</v>
      </c>
      <c r="Q4356" s="233">
        <v>3.5901844000000002E-2</v>
      </c>
      <c r="R4356" s="96">
        <v>3.07259E-2</v>
      </c>
      <c r="S4356" s="96">
        <v>3.5123760000000002E-3</v>
      </c>
      <c r="T4356" s="96">
        <v>3.5765000000000003E-8</v>
      </c>
      <c r="U4356" s="96">
        <v>8.6527999999999996E-4</v>
      </c>
      <c r="V4356" s="96">
        <v>2.1691510000000001E-5</v>
      </c>
      <c r="W4356" s="96">
        <v>7.7656000000000003E-4</v>
      </c>
      <c r="X4356" s="241">
        <f t="shared" si="835"/>
        <v>2.2988874598355003E-4</v>
      </c>
      <c r="Y4356" s="241">
        <f t="shared" si="836"/>
        <v>1.03439413926E-4</v>
      </c>
      <c r="Z4356" s="241">
        <f t="shared" si="837"/>
        <v>4.9390299647550004E-5</v>
      </c>
      <c r="AA4356" s="241">
        <f t="shared" si="838"/>
        <v>7.7059032409999999E-5</v>
      </c>
      <c r="AB4356" s="241">
        <v>5.8711117999999997E-5</v>
      </c>
      <c r="AC4356" s="241">
        <v>1.4104819E-8</v>
      </c>
      <c r="AD4356" s="241">
        <v>7.7795668000000007E-6</v>
      </c>
      <c r="AE4356" s="241">
        <v>1.7415167000000001E-8</v>
      </c>
      <c r="AF4356" s="241">
        <v>3.6803907000000001E-5</v>
      </c>
      <c r="AG4356" s="241">
        <v>1.1330214E-7</v>
      </c>
      <c r="AH4356" s="241">
        <v>3.8426989E-5</v>
      </c>
      <c r="AI4356" s="241">
        <v>1.7829215000000001E-7</v>
      </c>
      <c r="AJ4356" s="241">
        <v>4.4160745999999999E-8</v>
      </c>
      <c r="AK4356" s="241">
        <v>6.8592660999999999E-8</v>
      </c>
      <c r="AL4356" s="241">
        <v>7.0875647999999997E-9</v>
      </c>
      <c r="AM4356" s="241">
        <v>2.3325750000000001E-11</v>
      </c>
      <c r="AN4356" s="241">
        <v>5.9202792999999998E-6</v>
      </c>
      <c r="AO4356" s="241">
        <v>2.5590571E-6</v>
      </c>
      <c r="AP4356" s="241">
        <v>2.1858178000000001E-6</v>
      </c>
      <c r="AQ4356" s="241">
        <v>2.2238440999999999E-7</v>
      </c>
      <c r="AR4356" s="241">
        <v>7.6836647999999993E-5</v>
      </c>
      <c r="AT4356" s="193"/>
      <c r="AU4356" s="193"/>
      <c r="AV4356" s="193"/>
      <c r="AW4356" s="193"/>
      <c r="AX4356" s="193"/>
      <c r="AY4356" s="193"/>
      <c r="AZ4356" s="193"/>
      <c r="BA4356" s="193"/>
      <c r="BB4356" s="193"/>
      <c r="BC4356" s="193"/>
      <c r="BD4356" s="193"/>
      <c r="BE4356" s="315"/>
      <c r="BF4356" s="315"/>
      <c r="BG4356" s="315"/>
      <c r="BH4356" s="315"/>
      <c r="BI4356" s="315"/>
      <c r="BJ4356" s="315"/>
      <c r="BK4356" s="315"/>
    </row>
    <row r="4357" spans="1:63" x14ac:dyDescent="0.25">
      <c r="A4357" s="9"/>
      <c r="B4357" s="124" t="s">
        <v>574</v>
      </c>
      <c r="C4357" s="5" t="s">
        <v>4687</v>
      </c>
      <c r="D4357" s="172">
        <v>2.8544578000000002E-3</v>
      </c>
      <c r="E4357" s="172">
        <v>1.3269503E-3</v>
      </c>
      <c r="F4357" s="172">
        <v>5.7547339999999998E-4</v>
      </c>
      <c r="G4357" s="172">
        <v>2.4648625000000002E-5</v>
      </c>
      <c r="H4357" s="172">
        <v>1.0444714999999999E-5</v>
      </c>
      <c r="I4357" s="172">
        <v>7.1240001999999994E-5</v>
      </c>
      <c r="J4357" s="172">
        <v>5.0788399000000004E-4</v>
      </c>
      <c r="K4357" s="172">
        <v>8.5405816999999999E-7</v>
      </c>
      <c r="L4357" s="172">
        <v>3.3696276E-4</v>
      </c>
      <c r="M4357" s="172">
        <v>0</v>
      </c>
      <c r="N4357" s="172">
        <v>0</v>
      </c>
      <c r="O4357" s="172">
        <v>0</v>
      </c>
      <c r="P4357" s="199">
        <f t="shared" si="834"/>
        <v>9.8292614814814803E-3</v>
      </c>
      <c r="Q4357" s="233">
        <v>0.16846115</v>
      </c>
      <c r="R4357" s="96">
        <v>0.14606596999999999</v>
      </c>
      <c r="S4357" s="96">
        <v>1.5294719999999999E-2</v>
      </c>
      <c r="T4357" s="96">
        <v>1.8932E-7</v>
      </c>
      <c r="U4357" s="96">
        <v>3.5568000000000002E-3</v>
      </c>
      <c r="V4357" s="96">
        <v>9.6677199999999997E-5</v>
      </c>
      <c r="W4357" s="96">
        <v>3.4467999999999999E-3</v>
      </c>
      <c r="X4357" s="241">
        <f t="shared" si="835"/>
        <v>1.045869060442688E-3</v>
      </c>
      <c r="Y4357" s="241">
        <f t="shared" si="836"/>
        <v>4.5536931051100001E-4</v>
      </c>
      <c r="Z4357" s="241">
        <f t="shared" si="837"/>
        <v>2.2447157592168801E-4</v>
      </c>
      <c r="AA4357" s="241">
        <f t="shared" si="838"/>
        <v>3.6602817401E-4</v>
      </c>
      <c r="AB4357" s="241">
        <v>2.7245802999999999E-4</v>
      </c>
      <c r="AC4357" s="241">
        <v>6.9166946000000003E-8</v>
      </c>
      <c r="AD4357" s="241">
        <v>4.1524479000000001E-5</v>
      </c>
      <c r="AE4357" s="241">
        <v>8.3803475000000002E-8</v>
      </c>
      <c r="AF4357" s="241">
        <v>1.4074525000000001E-4</v>
      </c>
      <c r="AG4357" s="241">
        <v>4.8858108999999998E-7</v>
      </c>
      <c r="AH4357" s="241">
        <v>1.7832800999999999E-4</v>
      </c>
      <c r="AI4357" s="241">
        <v>8.5055481999999996E-7</v>
      </c>
      <c r="AJ4357" s="241">
        <v>2.0121981E-7</v>
      </c>
      <c r="AK4357" s="241">
        <v>4.0869212999999999E-7</v>
      </c>
      <c r="AL4357" s="241">
        <v>2.9679093E-8</v>
      </c>
      <c r="AM4357" s="241">
        <v>9.9068688000000005E-11</v>
      </c>
      <c r="AN4357" s="241">
        <v>2.3742687E-5</v>
      </c>
      <c r="AO4357" s="241">
        <v>1.0235497000000001E-5</v>
      </c>
      <c r="AP4357" s="241">
        <v>1.0675137E-5</v>
      </c>
      <c r="AQ4357" s="241">
        <v>7.8523401000000004E-7</v>
      </c>
      <c r="AR4357" s="241">
        <v>3.6524293999999998E-4</v>
      </c>
      <c r="AT4357" s="193"/>
      <c r="AU4357" s="193"/>
      <c r="AV4357" s="193"/>
      <c r="AW4357" s="193"/>
      <c r="AX4357" s="193"/>
      <c r="AY4357" s="193"/>
      <c r="AZ4357" s="193"/>
      <c r="BA4357" s="193"/>
      <c r="BB4357" s="193"/>
      <c r="BC4357" s="193"/>
      <c r="BD4357" s="193"/>
      <c r="BE4357" s="315"/>
      <c r="BF4357" s="315"/>
      <c r="BG4357" s="315"/>
      <c r="BH4357" s="315"/>
      <c r="BI4357" s="315"/>
      <c r="BJ4357" s="315"/>
      <c r="BK4357" s="315"/>
    </row>
    <row r="4358" spans="1:63" x14ac:dyDescent="0.25">
      <c r="A4358" s="9"/>
      <c r="B4358" s="124" t="s">
        <v>5770</v>
      </c>
      <c r="C4358" s="5" t="s">
        <v>4688</v>
      </c>
      <c r="D4358" s="172">
        <v>3.7189043000000001E-4</v>
      </c>
      <c r="E4358" s="172">
        <v>1.6041727E-4</v>
      </c>
      <c r="F4358" s="172">
        <v>3.4043445000000003E-5</v>
      </c>
      <c r="G4358" s="172">
        <v>7.5373970000000002E-6</v>
      </c>
      <c r="H4358" s="172">
        <v>2.5351661000000002E-6</v>
      </c>
      <c r="I4358" s="172">
        <v>1.6151376E-5</v>
      </c>
      <c r="J4358" s="172">
        <v>5.5511411999999996E-6</v>
      </c>
      <c r="K4358" s="172">
        <v>1.3756152E-7</v>
      </c>
      <c r="L4358" s="172">
        <v>1.4551707E-4</v>
      </c>
      <c r="M4358" s="172">
        <v>0</v>
      </c>
      <c r="N4358" s="172">
        <v>0</v>
      </c>
      <c r="O4358" s="172">
        <v>0</v>
      </c>
      <c r="P4358" s="199">
        <f t="shared" si="834"/>
        <v>1.188276074074074E-3</v>
      </c>
      <c r="Q4358" s="233">
        <v>3.1813257999999997E-2</v>
      </c>
      <c r="R4358" s="96">
        <v>1.5297194E-2</v>
      </c>
      <c r="S4358" s="96">
        <v>1.18076E-2</v>
      </c>
      <c r="T4358" s="96">
        <v>1.5875999999999999E-8</v>
      </c>
      <c r="U4358" s="96">
        <v>2.3479E-3</v>
      </c>
      <c r="V4358" s="96">
        <v>4.1847500000000002E-5</v>
      </c>
      <c r="W4358" s="96">
        <v>2.3186999999999999E-3</v>
      </c>
      <c r="X4358" s="241">
        <f t="shared" si="835"/>
        <v>1.4191528180947799E-4</v>
      </c>
      <c r="Y4358" s="241">
        <f t="shared" si="836"/>
        <v>5.7745827675700001E-5</v>
      </c>
      <c r="Z4358" s="241">
        <f t="shared" si="837"/>
        <v>4.5558629093777993E-5</v>
      </c>
      <c r="AA4358" s="241">
        <f t="shared" si="838"/>
        <v>3.8610825040000001E-5</v>
      </c>
      <c r="AB4358" s="241">
        <v>3.2936294999999998E-5</v>
      </c>
      <c r="AC4358" s="241">
        <v>4.6089293999999999E-9</v>
      </c>
      <c r="AD4358" s="241">
        <v>9.7263155999999994E-6</v>
      </c>
      <c r="AE4358" s="241">
        <v>4.1601062999999997E-9</v>
      </c>
      <c r="AF4358" s="241">
        <v>1.4687445000000001E-5</v>
      </c>
      <c r="AG4358" s="241">
        <v>3.8700303999999997E-7</v>
      </c>
      <c r="AH4358" s="241">
        <v>2.1556554E-5</v>
      </c>
      <c r="AI4358" s="241">
        <v>5.4594989E-8</v>
      </c>
      <c r="AJ4358" s="241">
        <v>6.5331547000000003E-8</v>
      </c>
      <c r="AK4358" s="241">
        <v>3.4044233000000002E-8</v>
      </c>
      <c r="AL4358" s="241">
        <v>9.8543699000000005E-9</v>
      </c>
      <c r="AM4358" s="241">
        <v>3.1844878000000002E-11</v>
      </c>
      <c r="AN4358" s="241">
        <v>1.6294511000000001E-5</v>
      </c>
      <c r="AO4358" s="241">
        <v>6.7770093999999999E-6</v>
      </c>
      <c r="AP4358" s="241">
        <v>7.6669770999999995E-7</v>
      </c>
      <c r="AQ4358" s="241">
        <v>3.1972404E-7</v>
      </c>
      <c r="AR4358" s="241">
        <v>3.8291100999999999E-5</v>
      </c>
      <c r="AT4358" s="193"/>
      <c r="AU4358" s="193"/>
      <c r="AV4358" s="193"/>
      <c r="AW4358" s="193"/>
      <c r="AX4358" s="193"/>
      <c r="AY4358" s="193"/>
      <c r="AZ4358" s="193"/>
      <c r="BA4358" s="193"/>
      <c r="BB4358" s="193"/>
      <c r="BC4358" s="193"/>
      <c r="BD4358" s="193"/>
      <c r="BE4358" s="315"/>
      <c r="BF4358" s="315"/>
      <c r="BG4358" s="315"/>
      <c r="BH4358" s="315"/>
      <c r="BI4358" s="315"/>
      <c r="BJ4358" s="315"/>
      <c r="BK4358" s="315"/>
    </row>
    <row r="4359" spans="1:63" x14ac:dyDescent="0.25">
      <c r="A4359" s="9"/>
      <c r="B4359" s="124" t="s">
        <v>574</v>
      </c>
      <c r="C4359" s="5" t="s">
        <v>4689</v>
      </c>
      <c r="D4359" s="172">
        <v>1.1046004E-3</v>
      </c>
      <c r="E4359" s="172">
        <v>4.8598879000000001E-4</v>
      </c>
      <c r="F4359" s="172">
        <v>1.8395405E-4</v>
      </c>
      <c r="G4359" s="172">
        <v>1.1281168E-5</v>
      </c>
      <c r="H4359" s="172">
        <v>5.1848776000000002E-6</v>
      </c>
      <c r="I4359" s="172">
        <v>7.4729321999999996E-5</v>
      </c>
      <c r="J4359" s="172">
        <v>1.0647909E-4</v>
      </c>
      <c r="K4359" s="172">
        <v>3.2682264999999999E-7</v>
      </c>
      <c r="L4359" s="172">
        <v>2.3665629E-4</v>
      </c>
      <c r="M4359" s="172">
        <v>0</v>
      </c>
      <c r="N4359" s="172">
        <v>0</v>
      </c>
      <c r="O4359" s="172">
        <v>0</v>
      </c>
      <c r="P4359" s="199">
        <f t="shared" si="834"/>
        <v>3.5999169629629627E-3</v>
      </c>
      <c r="Q4359" s="233">
        <v>6.3040865000000001E-2</v>
      </c>
      <c r="R4359" s="96">
        <v>5.1113735E-2</v>
      </c>
      <c r="S4359" s="96">
        <v>7.5286399999999996E-3</v>
      </c>
      <c r="T4359" s="96">
        <v>5.8785E-8</v>
      </c>
      <c r="U4359" s="96">
        <v>2.6870000000000002E-3</v>
      </c>
      <c r="V4359" s="96">
        <v>4.4631300000000001E-5</v>
      </c>
      <c r="W4359" s="96">
        <v>1.6668E-3</v>
      </c>
      <c r="X4359" s="241">
        <f t="shared" si="835"/>
        <v>3.9952549682786798E-4</v>
      </c>
      <c r="Y4359" s="241">
        <f t="shared" si="836"/>
        <v>1.7512366612599999E-4</v>
      </c>
      <c r="Z4359" s="241">
        <f t="shared" si="837"/>
        <v>9.6046795641867977E-5</v>
      </c>
      <c r="AA4359" s="241">
        <f t="shared" si="838"/>
        <v>1.2835503505999999E-4</v>
      </c>
      <c r="AB4359" s="241">
        <v>9.9786788000000005E-5</v>
      </c>
      <c r="AC4359" s="241">
        <v>2.1820671000000002E-8</v>
      </c>
      <c r="AD4359" s="241">
        <v>1.5705518E-5</v>
      </c>
      <c r="AE4359" s="241">
        <v>2.6393875000000001E-8</v>
      </c>
      <c r="AF4359" s="241">
        <v>5.9339477E-5</v>
      </c>
      <c r="AG4359" s="241">
        <v>2.4366857999999999E-7</v>
      </c>
      <c r="AH4359" s="241">
        <v>6.5311057999999997E-5</v>
      </c>
      <c r="AI4359" s="241">
        <v>2.7414816999999998E-7</v>
      </c>
      <c r="AJ4359" s="241">
        <v>9.3970530999999994E-8</v>
      </c>
      <c r="AK4359" s="241">
        <v>1.1448345E-7</v>
      </c>
      <c r="AL4359" s="241">
        <v>1.5338781999999999E-8</v>
      </c>
      <c r="AM4359" s="241">
        <v>5.0108868000000001E-11</v>
      </c>
      <c r="AN4359" s="241">
        <v>1.8817032E-5</v>
      </c>
      <c r="AO4359" s="241">
        <v>7.9633358000000007E-6</v>
      </c>
      <c r="AP4359" s="241">
        <v>3.4573787999999999E-6</v>
      </c>
      <c r="AQ4359" s="241">
        <v>5.1410506000000002E-7</v>
      </c>
      <c r="AR4359" s="241">
        <v>1.2784092999999999E-4</v>
      </c>
      <c r="AT4359" s="193"/>
      <c r="AU4359" s="193"/>
      <c r="AV4359" s="193"/>
      <c r="AW4359" s="193"/>
      <c r="AX4359" s="193"/>
      <c r="AY4359" s="193"/>
      <c r="AZ4359" s="193"/>
      <c r="BA4359" s="193"/>
      <c r="BB4359" s="193"/>
      <c r="BC4359" s="193"/>
      <c r="BD4359" s="193"/>
      <c r="BE4359" s="315"/>
      <c r="BF4359" s="315"/>
      <c r="BG4359" s="315"/>
      <c r="BH4359" s="315"/>
      <c r="BI4359" s="315"/>
      <c r="BJ4359" s="315"/>
      <c r="BK4359" s="315"/>
    </row>
    <row r="4360" spans="1:63" x14ac:dyDescent="0.25">
      <c r="A4360" s="9"/>
      <c r="B4360" s="124" t="s">
        <v>574</v>
      </c>
      <c r="C4360" s="5" t="s">
        <v>4690</v>
      </c>
      <c r="D4360" s="172">
        <v>1.7322100000000001E-3</v>
      </c>
      <c r="E4360" s="172">
        <v>7.8744196000000001E-4</v>
      </c>
      <c r="F4360" s="172">
        <v>3.2230013E-4</v>
      </c>
      <c r="G4360" s="172">
        <v>1.6576042999999999E-5</v>
      </c>
      <c r="H4360" s="172">
        <v>7.0813007999999998E-6</v>
      </c>
      <c r="I4360" s="172">
        <v>4.6763797E-5</v>
      </c>
      <c r="J4360" s="172">
        <v>2.8265081999999999E-4</v>
      </c>
      <c r="K4360" s="172">
        <v>5.3113763000000001E-7</v>
      </c>
      <c r="L4360" s="172">
        <v>2.6886483E-4</v>
      </c>
      <c r="M4360" s="172">
        <v>0</v>
      </c>
      <c r="N4360" s="172">
        <v>0</v>
      </c>
      <c r="O4360" s="172">
        <v>0</v>
      </c>
      <c r="P4360" s="199">
        <f t="shared" si="834"/>
        <v>5.8329034074074068E-3</v>
      </c>
      <c r="Q4360" s="233">
        <v>0.10167079</v>
      </c>
      <c r="R4360" s="96">
        <v>8.5661992000000006E-2</v>
      </c>
      <c r="S4360" s="96">
        <v>1.0582879999999999E-2</v>
      </c>
      <c r="T4360" s="96">
        <v>1.0872E-7</v>
      </c>
      <c r="U4360" s="96">
        <v>2.9832000000000001E-3</v>
      </c>
      <c r="V4360" s="96">
        <v>6.4713099999999995E-5</v>
      </c>
      <c r="W4360" s="96">
        <v>2.3779000000000001E-3</v>
      </c>
      <c r="X4360" s="241">
        <f t="shared" si="835"/>
        <v>6.2806789708850304E-4</v>
      </c>
      <c r="Y4360" s="241">
        <f t="shared" si="836"/>
        <v>2.7141186365099999E-4</v>
      </c>
      <c r="Z4360" s="241">
        <f t="shared" si="837"/>
        <v>1.4182695628750302E-4</v>
      </c>
      <c r="AA4360" s="241">
        <f t="shared" si="838"/>
        <v>2.1482907715E-4</v>
      </c>
      <c r="AB4360" s="241">
        <v>1.6168258E-4</v>
      </c>
      <c r="AC4360" s="241">
        <v>3.8939680999999998E-8</v>
      </c>
      <c r="AD4360" s="241">
        <v>2.6497538999999998E-5</v>
      </c>
      <c r="AE4360" s="241">
        <v>4.6783669999999998E-8</v>
      </c>
      <c r="AF4360" s="241">
        <v>8.2806416999999994E-5</v>
      </c>
      <c r="AG4360" s="241">
        <v>3.3960429999999998E-7</v>
      </c>
      <c r="AH4360" s="241">
        <v>1.0582333E-4</v>
      </c>
      <c r="AI4360" s="241">
        <v>4.7842436000000001E-7</v>
      </c>
      <c r="AJ4360" s="241">
        <v>1.3690117E-7</v>
      </c>
      <c r="AK4360" s="241">
        <v>2.3508577999999999E-7</v>
      </c>
      <c r="AL4360" s="241">
        <v>2.0850376999999999E-8</v>
      </c>
      <c r="AM4360" s="241">
        <v>6.9000502999999994E-11</v>
      </c>
      <c r="AN4360" s="241">
        <v>2.0384018999999999E-5</v>
      </c>
      <c r="AO4360" s="241">
        <v>8.6815514000000008E-6</v>
      </c>
      <c r="AP4360" s="241">
        <v>6.0667251999999998E-6</v>
      </c>
      <c r="AQ4360" s="241">
        <v>6.0847714999999999E-7</v>
      </c>
      <c r="AR4360" s="241">
        <v>2.1422060000000001E-4</v>
      </c>
      <c r="AT4360" s="193"/>
      <c r="AU4360" s="193"/>
      <c r="AV4360" s="193"/>
      <c r="AW4360" s="193"/>
      <c r="AX4360" s="193"/>
      <c r="AY4360" s="193"/>
      <c r="AZ4360" s="193"/>
      <c r="BA4360" s="193"/>
      <c r="BB4360" s="193"/>
      <c r="BC4360" s="193"/>
      <c r="BD4360" s="193"/>
      <c r="BE4360" s="315"/>
      <c r="BF4360" s="315"/>
      <c r="BG4360" s="315"/>
      <c r="BH4360" s="315"/>
      <c r="BI4360" s="315"/>
      <c r="BJ4360" s="315"/>
      <c r="BK4360" s="315"/>
    </row>
    <row r="4361" spans="1:63" x14ac:dyDescent="0.25">
      <c r="A4361" s="9"/>
      <c r="B4361" s="124" t="s">
        <v>5970</v>
      </c>
      <c r="C4361" s="5" t="s">
        <v>4691</v>
      </c>
      <c r="D4361" s="172">
        <v>0.36618579000000001</v>
      </c>
      <c r="E4361" s="172">
        <v>0.16283167000000001</v>
      </c>
      <c r="F4361" s="172">
        <v>7.0294516000000001E-2</v>
      </c>
      <c r="G4361" s="172">
        <v>2.8145462999999999E-3</v>
      </c>
      <c r="H4361" s="172">
        <v>1.4554285999999999E-3</v>
      </c>
      <c r="I4361" s="172">
        <v>2.9698202E-2</v>
      </c>
      <c r="J4361" s="172">
        <v>4.8970021000000002E-2</v>
      </c>
      <c r="K4361" s="172">
        <v>9.6498588000000005E-5</v>
      </c>
      <c r="L4361" s="172">
        <v>5.0024912999999997E-2</v>
      </c>
      <c r="M4361" s="172">
        <v>0</v>
      </c>
      <c r="N4361" s="172">
        <v>0</v>
      </c>
      <c r="O4361" s="172">
        <v>0</v>
      </c>
      <c r="P4361" s="199">
        <f t="shared" si="834"/>
        <v>1.2061605185185185</v>
      </c>
      <c r="Q4361" s="233">
        <v>20.196804</v>
      </c>
      <c r="R4361" s="96">
        <v>17.582408000000001</v>
      </c>
      <c r="S4361" s="96">
        <v>1.7723439999999999</v>
      </c>
      <c r="T4361" s="96">
        <v>2.05E-5</v>
      </c>
      <c r="U4361" s="96">
        <v>0.435</v>
      </c>
      <c r="V4361" s="96">
        <v>1.130129E-2</v>
      </c>
      <c r="W4361" s="96">
        <v>0.39573000000000003</v>
      </c>
      <c r="X4361" s="241">
        <f t="shared" si="835"/>
        <v>0.130938012202794</v>
      </c>
      <c r="Y4361" s="241">
        <f t="shared" si="836"/>
        <v>5.9280659656899992E-2</v>
      </c>
      <c r="Z4361" s="241">
        <f t="shared" si="837"/>
        <v>2.7583824815894002E-2</v>
      </c>
      <c r="AA4361" s="241">
        <f t="shared" si="838"/>
        <v>4.4073527729999999E-2</v>
      </c>
      <c r="AB4361" s="241">
        <v>3.3433931E-2</v>
      </c>
      <c r="AC4361" s="241">
        <v>8.2947339000000001E-6</v>
      </c>
      <c r="AD4361" s="241">
        <v>4.3267538000000003E-3</v>
      </c>
      <c r="AE4361" s="241">
        <v>1.0106227E-5</v>
      </c>
      <c r="AF4361" s="241">
        <v>2.1444544999999999E-2</v>
      </c>
      <c r="AG4361" s="241">
        <v>5.7028896000000001E-5</v>
      </c>
      <c r="AH4361" s="241">
        <v>2.1882855999999999E-2</v>
      </c>
      <c r="AI4361" s="241">
        <v>1.0370902999999999E-4</v>
      </c>
      <c r="AJ4361" s="241">
        <v>2.2864570999999999E-5</v>
      </c>
      <c r="AK4361" s="241">
        <v>4.4325145000000003E-5</v>
      </c>
      <c r="AL4361" s="241">
        <v>3.6142949E-6</v>
      </c>
      <c r="AM4361" s="241">
        <v>1.2074994E-8</v>
      </c>
      <c r="AN4361" s="241">
        <v>2.9631725000000002E-3</v>
      </c>
      <c r="AO4361" s="241">
        <v>1.2883336E-3</v>
      </c>
      <c r="AP4361" s="241">
        <v>1.2749376000000001E-3</v>
      </c>
      <c r="AQ4361" s="241">
        <v>1.0729072999999999E-4</v>
      </c>
      <c r="AR4361" s="241">
        <v>4.3966236999999998E-2</v>
      </c>
      <c r="AT4361" s="193"/>
      <c r="AU4361" s="193"/>
      <c r="AV4361" s="193"/>
      <c r="AW4361" s="193"/>
      <c r="AX4361" s="193"/>
      <c r="AY4361" s="193"/>
      <c r="AZ4361" s="193"/>
      <c r="BA4361" s="193"/>
      <c r="BB4361" s="193"/>
      <c r="BC4361" s="193"/>
      <c r="BD4361" s="193"/>
      <c r="BE4361" s="315"/>
      <c r="BF4361" s="315"/>
      <c r="BG4361" s="315"/>
      <c r="BH4361" s="315"/>
      <c r="BI4361" s="315"/>
      <c r="BJ4361" s="315"/>
      <c r="BK4361" s="315"/>
    </row>
    <row r="4362" spans="1:63" x14ac:dyDescent="0.25">
      <c r="A4362" s="9"/>
      <c r="B4362" s="124" t="s">
        <v>5770</v>
      </c>
      <c r="C4362" s="5" t="s">
        <v>4692</v>
      </c>
      <c r="D4362" s="172">
        <v>9.4195233999999997E-4</v>
      </c>
      <c r="E4362" s="172">
        <v>4.2566560000000003E-4</v>
      </c>
      <c r="F4362" s="172">
        <v>1.8271986999999999E-4</v>
      </c>
      <c r="G4362" s="172">
        <v>7.8445375000000001E-6</v>
      </c>
      <c r="H4362" s="172">
        <v>4.0427873999999997E-6</v>
      </c>
      <c r="I4362" s="172">
        <v>7.9827869000000004E-5</v>
      </c>
      <c r="J4362" s="172">
        <v>8.5009708000000002E-5</v>
      </c>
      <c r="K4362" s="172">
        <v>2.5010009000000001E-7</v>
      </c>
      <c r="L4362" s="172">
        <v>1.5659187E-4</v>
      </c>
      <c r="M4362" s="172">
        <v>0</v>
      </c>
      <c r="N4362" s="172">
        <v>0</v>
      </c>
      <c r="O4362" s="172">
        <v>0</v>
      </c>
      <c r="P4362" s="199">
        <f t="shared" si="834"/>
        <v>3.1530785185185186E-3</v>
      </c>
      <c r="Q4362" s="233">
        <v>5.3015798000000003E-2</v>
      </c>
      <c r="R4362" s="96">
        <v>4.5640941999999997E-2</v>
      </c>
      <c r="S4362" s="96">
        <v>5.1725520000000004E-3</v>
      </c>
      <c r="T4362" s="96">
        <v>5.1239E-8</v>
      </c>
      <c r="U4362" s="96">
        <v>1.0314E-3</v>
      </c>
      <c r="V4362" s="96">
        <v>3.1853390000000002E-5</v>
      </c>
      <c r="W4362" s="96">
        <v>1.139E-3</v>
      </c>
      <c r="X4362" s="241">
        <f t="shared" si="835"/>
        <v>3.4129265128108303E-4</v>
      </c>
      <c r="Y4362" s="241">
        <f t="shared" si="836"/>
        <v>1.55881898126E-4</v>
      </c>
      <c r="Z4362" s="241">
        <f t="shared" si="837"/>
        <v>7.093577261508302E-5</v>
      </c>
      <c r="AA4362" s="241">
        <f t="shared" si="838"/>
        <v>1.1447498054E-4</v>
      </c>
      <c r="AB4362" s="241">
        <v>8.7401155000000003E-5</v>
      </c>
      <c r="AC4362" s="241">
        <v>2.0928222999999999E-8</v>
      </c>
      <c r="AD4362" s="241">
        <v>1.0850815000000001E-5</v>
      </c>
      <c r="AE4362" s="241">
        <v>2.6322153000000002E-8</v>
      </c>
      <c r="AF4362" s="241">
        <v>5.7415498999999997E-5</v>
      </c>
      <c r="AG4362" s="241">
        <v>1.6717875000000001E-7</v>
      </c>
      <c r="AH4362" s="241">
        <v>5.7204792000000003E-5</v>
      </c>
      <c r="AI4362" s="241">
        <v>2.6961505999999998E-7</v>
      </c>
      <c r="AJ4362" s="241">
        <v>6.4190255000000006E-8</v>
      </c>
      <c r="AK4362" s="241">
        <v>9.5179613999999999E-8</v>
      </c>
      <c r="AL4362" s="241">
        <v>1.0512378E-8</v>
      </c>
      <c r="AM4362" s="241">
        <v>3.4508082999999997E-11</v>
      </c>
      <c r="AN4362" s="241">
        <v>6.9928711000000002E-6</v>
      </c>
      <c r="AO4362" s="241">
        <v>3.0677978000000002E-6</v>
      </c>
      <c r="AP4362" s="241">
        <v>3.2307799E-6</v>
      </c>
      <c r="AQ4362" s="241">
        <v>3.3985054000000002E-7</v>
      </c>
      <c r="AR4362" s="241">
        <v>1.1413513E-4</v>
      </c>
      <c r="AT4362" s="193"/>
      <c r="AU4362" s="193"/>
      <c r="AV4362" s="193"/>
      <c r="AW4362" s="193"/>
      <c r="AX4362" s="193"/>
      <c r="AY4362" s="193"/>
      <c r="AZ4362" s="193"/>
      <c r="BA4362" s="193"/>
      <c r="BB4362" s="193"/>
      <c r="BC4362" s="193"/>
      <c r="BD4362" s="193"/>
      <c r="BE4362" s="315"/>
      <c r="BF4362" s="315"/>
      <c r="BG4362" s="315"/>
      <c r="BH4362" s="315"/>
      <c r="BI4362" s="315"/>
      <c r="BJ4362" s="315"/>
      <c r="BK4362" s="315"/>
    </row>
    <row r="4363" spans="1:63" x14ac:dyDescent="0.25">
      <c r="A4363" s="9"/>
      <c r="B4363" s="124" t="s">
        <v>574</v>
      </c>
      <c r="C4363" s="5" t="s">
        <v>4693</v>
      </c>
      <c r="D4363" s="172">
        <v>6.6573448999999996E-4</v>
      </c>
      <c r="E4363" s="172">
        <v>3.0664228E-4</v>
      </c>
      <c r="F4363" s="172">
        <v>1.2989659000000001E-4</v>
      </c>
      <c r="G4363" s="172">
        <v>5.6157524999999997E-6</v>
      </c>
      <c r="H4363" s="172">
        <v>2.5073773000000002E-6</v>
      </c>
      <c r="I4363" s="172">
        <v>4.7307298000000001E-5</v>
      </c>
      <c r="J4363" s="172">
        <v>7.5620780999999994E-5</v>
      </c>
      <c r="K4363" s="172">
        <v>1.8715963E-7</v>
      </c>
      <c r="L4363" s="172">
        <v>9.7957249000000005E-5</v>
      </c>
      <c r="M4363" s="172">
        <v>0</v>
      </c>
      <c r="N4363" s="172">
        <v>0</v>
      </c>
      <c r="O4363" s="172">
        <v>0</v>
      </c>
      <c r="P4363" s="199">
        <f t="shared" si="834"/>
        <v>2.2714242962962963E-3</v>
      </c>
      <c r="Q4363" s="233">
        <v>3.8433531999999999E-2</v>
      </c>
      <c r="R4363" s="96">
        <v>3.2827647000000001E-2</v>
      </c>
      <c r="S4363" s="96">
        <v>3.58932E-3</v>
      </c>
      <c r="T4363" s="96">
        <v>3.9544E-8</v>
      </c>
      <c r="U4363" s="96">
        <v>1.2009E-3</v>
      </c>
      <c r="V4363" s="96">
        <v>2.2545829999999999E-5</v>
      </c>
      <c r="W4363" s="96">
        <v>7.9308000000000004E-4</v>
      </c>
      <c r="X4363" s="241">
        <f t="shared" si="835"/>
        <v>2.4813848869429799E-4</v>
      </c>
      <c r="Y4363" s="241">
        <f t="shared" si="836"/>
        <v>1.1004970232700001E-4</v>
      </c>
      <c r="Z4363" s="241">
        <f t="shared" si="837"/>
        <v>5.5780572967298001E-5</v>
      </c>
      <c r="AA4363" s="241">
        <f t="shared" si="838"/>
        <v>8.2308213399999994E-5</v>
      </c>
      <c r="AB4363" s="241">
        <v>6.2962178000000005E-5</v>
      </c>
      <c r="AC4363" s="241">
        <v>1.526015E-8</v>
      </c>
      <c r="AD4363" s="241">
        <v>8.3678475999999996E-6</v>
      </c>
      <c r="AE4363" s="241">
        <v>1.8713066999999998E-8</v>
      </c>
      <c r="AF4363" s="241">
        <v>3.8570113999999997E-5</v>
      </c>
      <c r="AG4363" s="241">
        <v>1.1558951E-7</v>
      </c>
      <c r="AH4363" s="241">
        <v>4.1209425000000001E-5</v>
      </c>
      <c r="AI4363" s="241">
        <v>1.9184972999999999E-7</v>
      </c>
      <c r="AJ4363" s="241">
        <v>4.5779759000000003E-8</v>
      </c>
      <c r="AK4363" s="241">
        <v>7.5247545000000004E-8</v>
      </c>
      <c r="AL4363" s="241">
        <v>7.2193887999999999E-9</v>
      </c>
      <c r="AM4363" s="241">
        <v>2.3844498E-11</v>
      </c>
      <c r="AN4363" s="241">
        <v>8.3210242999999992E-6</v>
      </c>
      <c r="AO4363" s="241">
        <v>3.5519547E-6</v>
      </c>
      <c r="AP4363" s="241">
        <v>2.3780487E-6</v>
      </c>
      <c r="AQ4363" s="241">
        <v>2.1793539999999999E-7</v>
      </c>
      <c r="AR4363" s="241">
        <v>8.2090277999999995E-5</v>
      </c>
      <c r="AT4363" s="193"/>
      <c r="AU4363" s="193"/>
      <c r="AV4363" s="193"/>
      <c r="AW4363" s="193"/>
      <c r="AX4363" s="193"/>
      <c r="AY4363" s="193"/>
      <c r="AZ4363" s="193"/>
      <c r="BA4363" s="193"/>
      <c r="BB4363" s="193"/>
      <c r="BC4363" s="193"/>
      <c r="BD4363" s="193"/>
      <c r="BE4363" s="315"/>
      <c r="BF4363" s="315"/>
      <c r="BG4363" s="315"/>
      <c r="BH4363" s="315"/>
      <c r="BI4363" s="315"/>
      <c r="BJ4363" s="315"/>
      <c r="BK4363" s="315"/>
    </row>
    <row r="4364" spans="1:63" x14ac:dyDescent="0.25">
      <c r="A4364" s="9"/>
      <c r="B4364" s="124" t="s">
        <v>574</v>
      </c>
      <c r="C4364" s="5" t="s">
        <v>4694</v>
      </c>
      <c r="D4364" s="172">
        <v>4.6466115E-4</v>
      </c>
      <c r="E4364" s="172">
        <v>2.1852176E-4</v>
      </c>
      <c r="F4364" s="172">
        <v>9.7597273000000001E-5</v>
      </c>
      <c r="G4364" s="172">
        <v>3.5605683E-6</v>
      </c>
      <c r="H4364" s="172">
        <v>1.6935273000000001E-6</v>
      </c>
      <c r="I4364" s="172">
        <v>3.4652096000000002E-5</v>
      </c>
      <c r="J4364" s="172">
        <v>5.4880017000000003E-5</v>
      </c>
      <c r="K4364" s="172">
        <v>1.287927E-7</v>
      </c>
      <c r="L4364" s="172">
        <v>5.3627113000000003E-5</v>
      </c>
      <c r="M4364" s="172">
        <v>0</v>
      </c>
      <c r="N4364" s="172">
        <v>0</v>
      </c>
      <c r="O4364" s="172">
        <v>0</v>
      </c>
      <c r="P4364" s="199">
        <f t="shared" si="834"/>
        <v>1.6186797037037036E-3</v>
      </c>
      <c r="Q4364" s="233">
        <v>2.7052898999999998E-2</v>
      </c>
      <c r="R4364" s="96">
        <v>2.3435211000000001E-2</v>
      </c>
      <c r="S4364" s="96">
        <v>2.1982799999999999E-3</v>
      </c>
      <c r="T4364" s="96">
        <v>2.9134000000000001E-8</v>
      </c>
      <c r="U4364" s="96">
        <v>9.2124000000000004E-4</v>
      </c>
      <c r="V4364" s="96">
        <v>1.44087E-5</v>
      </c>
      <c r="W4364" s="96">
        <v>4.8372999999999998E-4</v>
      </c>
      <c r="X4364" s="241">
        <f t="shared" si="835"/>
        <v>1.77904606520959E-4</v>
      </c>
      <c r="Y4364" s="241">
        <f t="shared" si="836"/>
        <v>7.8688081942000009E-5</v>
      </c>
      <c r="Z4364" s="241">
        <f t="shared" si="837"/>
        <v>4.0495546058958993E-5</v>
      </c>
      <c r="AA4364" s="241">
        <f t="shared" si="838"/>
        <v>5.872097852E-5</v>
      </c>
      <c r="AB4364" s="241">
        <v>4.4868640000000002E-5</v>
      </c>
      <c r="AC4364" s="241">
        <v>1.1262090000000001E-8</v>
      </c>
      <c r="AD4364" s="241">
        <v>5.5328221999999998E-6</v>
      </c>
      <c r="AE4364" s="241">
        <v>1.4172038E-8</v>
      </c>
      <c r="AF4364" s="241">
        <v>2.8190617000000001E-5</v>
      </c>
      <c r="AG4364" s="241">
        <v>7.0568614000000004E-8</v>
      </c>
      <c r="AH4364" s="241">
        <v>2.9367096000000001E-5</v>
      </c>
      <c r="AI4364" s="241">
        <v>1.4360317E-7</v>
      </c>
      <c r="AJ4364" s="241">
        <v>2.8603048E-8</v>
      </c>
      <c r="AK4364" s="241">
        <v>5.3891638999999998E-8</v>
      </c>
      <c r="AL4364" s="241">
        <v>4.3985627999999998E-9</v>
      </c>
      <c r="AM4364" s="241">
        <v>1.4639159E-11</v>
      </c>
      <c r="AN4364" s="241">
        <v>6.4147579000000001E-6</v>
      </c>
      <c r="AO4364" s="241">
        <v>2.7278426999999998E-6</v>
      </c>
      <c r="AP4364" s="241">
        <v>1.7553383999999999E-6</v>
      </c>
      <c r="AQ4364" s="241">
        <v>1.2227552000000001E-7</v>
      </c>
      <c r="AR4364" s="241">
        <v>5.8598703E-5</v>
      </c>
      <c r="AT4364" s="193"/>
      <c r="AU4364" s="193"/>
      <c r="AV4364" s="193"/>
      <c r="AW4364" s="193"/>
      <c r="AX4364" s="193"/>
      <c r="AY4364" s="193"/>
      <c r="AZ4364" s="193"/>
      <c r="BA4364" s="193"/>
      <c r="BB4364" s="193"/>
      <c r="BC4364" s="193"/>
      <c r="BD4364" s="193"/>
      <c r="BE4364" s="315"/>
      <c r="BF4364" s="315"/>
      <c r="BG4364" s="315"/>
      <c r="BH4364" s="315"/>
      <c r="BI4364" s="315"/>
      <c r="BJ4364" s="315"/>
      <c r="BK4364" s="315"/>
    </row>
    <row r="4365" spans="1:63" x14ac:dyDescent="0.25">
      <c r="A4365" s="9"/>
      <c r="B4365" s="124" t="s">
        <v>574</v>
      </c>
      <c r="C4365" s="5" t="s">
        <v>4695</v>
      </c>
      <c r="D4365" s="172">
        <v>1.9793585999999998E-3</v>
      </c>
      <c r="E4365" s="172">
        <v>9.6133671999999997E-4</v>
      </c>
      <c r="F4365" s="172">
        <v>4.2479566000000002E-4</v>
      </c>
      <c r="G4365" s="172">
        <v>1.0417538E-5</v>
      </c>
      <c r="H4365" s="172">
        <v>7.6468518000000001E-6</v>
      </c>
      <c r="I4365" s="172">
        <v>2.5287806999999999E-4</v>
      </c>
      <c r="J4365" s="172">
        <v>1.1017574000000001E-4</v>
      </c>
      <c r="K4365" s="172">
        <v>4.5145008999999999E-7</v>
      </c>
      <c r="L4365" s="172">
        <v>2.1165651999999999E-4</v>
      </c>
      <c r="M4365" s="172">
        <v>0</v>
      </c>
      <c r="N4365" s="172">
        <v>0</v>
      </c>
      <c r="O4365" s="172">
        <v>0</v>
      </c>
      <c r="P4365" s="199">
        <f t="shared" si="834"/>
        <v>7.1210127407407399E-3</v>
      </c>
      <c r="Q4365" s="233">
        <v>0.11187414</v>
      </c>
      <c r="R4365" s="96">
        <v>0.10278023</v>
      </c>
      <c r="S4365" s="96">
        <v>6.2927199999999999E-3</v>
      </c>
      <c r="T4365" s="96">
        <v>1.1689999999999999E-7</v>
      </c>
      <c r="U4365" s="96">
        <v>1.3385000000000001E-3</v>
      </c>
      <c r="V4365" s="96">
        <v>4.6477599999999997E-5</v>
      </c>
      <c r="W4365" s="96">
        <v>1.4161E-3</v>
      </c>
      <c r="X4365" s="241">
        <f t="shared" si="835"/>
        <v>7.5996334816777499E-4</v>
      </c>
      <c r="Y4365" s="241">
        <f t="shared" si="836"/>
        <v>3.5136472712699995E-4</v>
      </c>
      <c r="Z4365" s="241">
        <f t="shared" si="837"/>
        <v>1.5122321682077501E-4</v>
      </c>
      <c r="AA4365" s="241">
        <f t="shared" si="838"/>
        <v>2.5737540421999998E-4</v>
      </c>
      <c r="AB4365" s="241">
        <v>1.9739123E-4</v>
      </c>
      <c r="AC4365" s="241">
        <v>5.2131154999999999E-8</v>
      </c>
      <c r="AD4365" s="241">
        <v>1.4084004E-5</v>
      </c>
      <c r="AE4365" s="241">
        <v>6.0390092000000003E-8</v>
      </c>
      <c r="AF4365" s="241">
        <v>1.3957398999999999E-4</v>
      </c>
      <c r="AG4365" s="241">
        <v>2.0298188E-7</v>
      </c>
      <c r="AH4365" s="241">
        <v>1.2919487999999999E-4</v>
      </c>
      <c r="AI4365" s="241">
        <v>6.2232719000000001E-7</v>
      </c>
      <c r="AJ4365" s="241">
        <v>7.9152372000000006E-8</v>
      </c>
      <c r="AK4365" s="241">
        <v>1.7426206000000001E-7</v>
      </c>
      <c r="AL4365" s="241">
        <v>1.4824041000000001E-8</v>
      </c>
      <c r="AM4365" s="241">
        <v>4.9357775E-11</v>
      </c>
      <c r="AN4365" s="241">
        <v>9.0002883999999995E-6</v>
      </c>
      <c r="AO4365" s="241">
        <v>4.1615345000000001E-6</v>
      </c>
      <c r="AP4365" s="241">
        <v>7.9758989E-6</v>
      </c>
      <c r="AQ4365" s="241">
        <v>4.1128422000000002E-7</v>
      </c>
      <c r="AR4365" s="241">
        <v>2.5696412E-4</v>
      </c>
      <c r="AT4365" s="193"/>
      <c r="AU4365" s="193"/>
      <c r="AV4365" s="193"/>
      <c r="AW4365" s="193"/>
      <c r="AX4365" s="193"/>
      <c r="AY4365" s="193"/>
      <c r="AZ4365" s="193"/>
      <c r="BA4365" s="193"/>
      <c r="BB4365" s="193"/>
      <c r="BC4365" s="193"/>
      <c r="BD4365" s="193"/>
      <c r="BE4365" s="315"/>
      <c r="BF4365" s="315"/>
      <c r="BG4365" s="315"/>
      <c r="BH4365" s="315"/>
      <c r="BI4365" s="315"/>
      <c r="BJ4365" s="315"/>
      <c r="BK4365" s="315"/>
    </row>
    <row r="4366" spans="1:63" x14ac:dyDescent="0.25">
      <c r="A4366" s="9"/>
      <c r="B4366" s="124" t="s">
        <v>574</v>
      </c>
      <c r="C4366" s="5" t="s">
        <v>4696</v>
      </c>
      <c r="D4366" s="172">
        <v>3.4244723000000001E-4</v>
      </c>
      <c r="E4366" s="172">
        <v>1.4656989000000001E-4</v>
      </c>
      <c r="F4366" s="172">
        <v>5.8373174000000001E-5</v>
      </c>
      <c r="G4366" s="172">
        <v>3.0580986E-6</v>
      </c>
      <c r="H4366" s="172">
        <v>1.3963883999999999E-6</v>
      </c>
      <c r="I4366" s="172">
        <v>2.4034325999999999E-5</v>
      </c>
      <c r="J4366" s="172">
        <v>2.7246826999999999E-5</v>
      </c>
      <c r="K4366" s="172">
        <v>9.4636943999999998E-8</v>
      </c>
      <c r="L4366" s="172">
        <v>8.1673895000000004E-5</v>
      </c>
      <c r="M4366" s="172">
        <v>0</v>
      </c>
      <c r="N4366" s="172">
        <v>0</v>
      </c>
      <c r="O4366" s="172">
        <v>0</v>
      </c>
      <c r="P4366" s="199">
        <f t="shared" si="834"/>
        <v>1.0857028888888889E-3</v>
      </c>
      <c r="Q4366" s="233">
        <v>1.8596864000000001E-2</v>
      </c>
      <c r="R4366" s="96">
        <v>1.5358149E-2</v>
      </c>
      <c r="S4366" s="96">
        <v>1.99556E-3</v>
      </c>
      <c r="T4366" s="96">
        <v>1.8269E-8</v>
      </c>
      <c r="U4366" s="96">
        <v>7.5283999999999995E-4</v>
      </c>
      <c r="V4366" s="96">
        <v>1.2416310000000001E-5</v>
      </c>
      <c r="W4366" s="96">
        <v>4.7788000000000003E-4</v>
      </c>
      <c r="X4366" s="241">
        <f t="shared" si="835"/>
        <v>1.1996997979407198E-4</v>
      </c>
      <c r="Y4366" s="241">
        <f t="shared" si="836"/>
        <v>5.2962290366199989E-5</v>
      </c>
      <c r="Z4366" s="241">
        <f t="shared" si="837"/>
        <v>2.8443224327872001E-5</v>
      </c>
      <c r="AA4366" s="241">
        <f t="shared" si="838"/>
        <v>3.8564465100000002E-5</v>
      </c>
      <c r="AB4366" s="241">
        <v>3.0094854E-5</v>
      </c>
      <c r="AC4366" s="241">
        <v>6.8163051000000001E-9</v>
      </c>
      <c r="AD4366" s="241">
        <v>4.3416896999999998E-6</v>
      </c>
      <c r="AE4366" s="241">
        <v>8.3735960999999997E-9</v>
      </c>
      <c r="AF4366" s="241">
        <v>1.8445954999999999E-5</v>
      </c>
      <c r="AG4366" s="241">
        <v>6.4601765000000006E-8</v>
      </c>
      <c r="AH4366" s="241">
        <v>1.9697331999999999E-5</v>
      </c>
      <c r="AI4366" s="241">
        <v>8.6639216000000002E-8</v>
      </c>
      <c r="AJ4366" s="241">
        <v>2.5192723E-8</v>
      </c>
      <c r="AK4366" s="241">
        <v>3.2548177000000002E-8</v>
      </c>
      <c r="AL4366" s="241">
        <v>4.8412853000000001E-9</v>
      </c>
      <c r="AM4366" s="241">
        <v>1.5826572E-11</v>
      </c>
      <c r="AN4366" s="241">
        <v>5.2713546999999996E-6</v>
      </c>
      <c r="AO4366" s="241">
        <v>2.2456806999999998E-6</v>
      </c>
      <c r="AP4366" s="241">
        <v>1.0796197000000001E-6</v>
      </c>
      <c r="AQ4366" s="241">
        <v>1.5513909999999999E-7</v>
      </c>
      <c r="AR4366" s="241">
        <v>3.8409326000000003E-5</v>
      </c>
      <c r="AT4366" s="193"/>
      <c r="AU4366" s="193"/>
      <c r="AV4366" s="193"/>
      <c r="AW4366" s="193"/>
      <c r="AX4366" s="193"/>
      <c r="AY4366" s="193"/>
      <c r="AZ4366" s="193"/>
      <c r="BA4366" s="193"/>
      <c r="BB4366" s="193"/>
      <c r="BC4366" s="193"/>
      <c r="BD4366" s="193"/>
      <c r="BE4366" s="315"/>
      <c r="BF4366" s="315"/>
      <c r="BG4366" s="315"/>
      <c r="BH4366" s="315"/>
      <c r="BI4366" s="315"/>
      <c r="BJ4366" s="315"/>
      <c r="BK4366" s="315"/>
    </row>
    <row r="4367" spans="1:63" x14ac:dyDescent="0.25">
      <c r="A4367" s="9"/>
      <c r="B4367" s="124" t="s">
        <v>574</v>
      </c>
      <c r="C4367" s="5" t="s">
        <v>4697</v>
      </c>
      <c r="D4367" s="172">
        <v>1.8935732E-3</v>
      </c>
      <c r="E4367" s="172">
        <v>8.4143966E-4</v>
      </c>
      <c r="F4367" s="172">
        <v>3.5025923000000001E-4</v>
      </c>
      <c r="G4367" s="172">
        <v>1.3200342E-5</v>
      </c>
      <c r="H4367" s="172">
        <v>8.0921189000000004E-6</v>
      </c>
      <c r="I4367" s="172">
        <v>2.0882485E-4</v>
      </c>
      <c r="J4367" s="172">
        <v>8.3344890999999998E-5</v>
      </c>
      <c r="K4367" s="172">
        <v>4.4752608000000001E-7</v>
      </c>
      <c r="L4367" s="172">
        <v>3.8796459E-4</v>
      </c>
      <c r="M4367" s="172">
        <v>0</v>
      </c>
      <c r="N4367" s="172">
        <v>0</v>
      </c>
      <c r="O4367" s="172">
        <v>0</v>
      </c>
      <c r="P4367" s="199">
        <f t="shared" si="834"/>
        <v>6.2328863703703698E-3</v>
      </c>
      <c r="Q4367" s="233">
        <v>0.10131891</v>
      </c>
      <c r="R4367" s="96">
        <v>8.9217556000000003E-2</v>
      </c>
      <c r="S4367" s="96">
        <v>8.6721599999999999E-3</v>
      </c>
      <c r="T4367" s="96">
        <v>9.6834000000000005E-8</v>
      </c>
      <c r="U4367" s="96">
        <v>1.2978E-3</v>
      </c>
      <c r="V4367" s="96">
        <v>5.6498E-5</v>
      </c>
      <c r="W4367" s="96">
        <v>2.0747999999999999E-3</v>
      </c>
      <c r="X4367" s="241">
        <f t="shared" si="835"/>
        <v>6.6682422021550804E-4</v>
      </c>
      <c r="Y4367" s="241">
        <f t="shared" si="836"/>
        <v>3.0996895663099999E-4</v>
      </c>
      <c r="Z4367" s="241">
        <f t="shared" si="837"/>
        <v>1.3304771551450804E-4</v>
      </c>
      <c r="AA4367" s="241">
        <f t="shared" si="838"/>
        <v>2.2380754806999999E-4</v>
      </c>
      <c r="AB4367" s="241">
        <v>1.7277218E-4</v>
      </c>
      <c r="AC4367" s="241">
        <v>4.2064964000000002E-8</v>
      </c>
      <c r="AD4367" s="241">
        <v>1.6875614999999999E-5</v>
      </c>
      <c r="AE4367" s="241">
        <v>4.9383216999999999E-8</v>
      </c>
      <c r="AF4367" s="241">
        <v>1.1994813000000001E-4</v>
      </c>
      <c r="AG4367" s="241">
        <v>2.8158344999999998E-7</v>
      </c>
      <c r="AH4367" s="241">
        <v>1.1308078E-4</v>
      </c>
      <c r="AI4367" s="241">
        <v>5.1635569999999997E-7</v>
      </c>
      <c r="AJ4367" s="241">
        <v>1.0608923000000001E-7</v>
      </c>
      <c r="AK4367" s="241">
        <v>1.5009825000000001E-7</v>
      </c>
      <c r="AL4367" s="241">
        <v>2.1973912E-8</v>
      </c>
      <c r="AM4367" s="241">
        <v>7.1822508000000004E-11</v>
      </c>
      <c r="AN4367" s="241">
        <v>8.6709509999999998E-6</v>
      </c>
      <c r="AO4367" s="241">
        <v>4.0266405999999996E-6</v>
      </c>
      <c r="AP4367" s="241">
        <v>6.4747549999999996E-6</v>
      </c>
      <c r="AQ4367" s="241">
        <v>7.1308807000000003E-7</v>
      </c>
      <c r="AR4367" s="241">
        <v>2.2309445999999999E-4</v>
      </c>
      <c r="AT4367" s="193"/>
      <c r="AU4367" s="193"/>
      <c r="AV4367" s="193"/>
      <c r="AW4367" s="193"/>
      <c r="AX4367" s="193"/>
      <c r="AY4367" s="193"/>
      <c r="AZ4367" s="193"/>
      <c r="BA4367" s="193"/>
      <c r="BB4367" s="193"/>
      <c r="BC4367" s="193"/>
      <c r="BD4367" s="193"/>
      <c r="BE4367" s="315"/>
      <c r="BF4367" s="315"/>
      <c r="BG4367" s="315"/>
      <c r="BH4367" s="315"/>
      <c r="BI4367" s="315"/>
      <c r="BJ4367" s="315"/>
      <c r="BK4367" s="315"/>
    </row>
    <row r="4368" spans="1:63" x14ac:dyDescent="0.25">
      <c r="A4368" s="9"/>
      <c r="B4368" s="124" t="s">
        <v>574</v>
      </c>
      <c r="C4368" s="5" t="s">
        <v>4698</v>
      </c>
      <c r="D4368" s="172">
        <v>7.4073856000000005E-4</v>
      </c>
      <c r="E4368" s="172">
        <v>3.3300442999999999E-4</v>
      </c>
      <c r="F4368" s="172">
        <v>1.4638359000000001E-4</v>
      </c>
      <c r="G4368" s="172">
        <v>5.3829675000000002E-6</v>
      </c>
      <c r="H4368" s="172">
        <v>2.8313787999999999E-6</v>
      </c>
      <c r="I4368" s="172">
        <v>7.1081856999999997E-5</v>
      </c>
      <c r="J4368" s="172">
        <v>4.9966933999999997E-5</v>
      </c>
      <c r="K4368" s="172">
        <v>1.8827605999999999E-7</v>
      </c>
      <c r="L4368" s="172">
        <v>1.3189912E-4</v>
      </c>
      <c r="M4368" s="172">
        <v>0</v>
      </c>
      <c r="N4368" s="172">
        <v>0</v>
      </c>
      <c r="O4368" s="172">
        <v>0</v>
      </c>
      <c r="P4368" s="199">
        <f t="shared" si="834"/>
        <v>2.4666994814814811E-3</v>
      </c>
      <c r="Q4368" s="233">
        <v>4.0664363000000002E-2</v>
      </c>
      <c r="R4368" s="96">
        <v>3.5157037000000002E-2</v>
      </c>
      <c r="S4368" s="96">
        <v>3.4179599999999998E-3</v>
      </c>
      <c r="T4368" s="96">
        <v>4.1207E-8</v>
      </c>
      <c r="U4368" s="96">
        <v>1.2642E-3</v>
      </c>
      <c r="V4368" s="96">
        <v>2.2524980000000001E-5</v>
      </c>
      <c r="W4368" s="96">
        <v>8.0259999999999999E-4</v>
      </c>
      <c r="X4368" s="241">
        <f t="shared" si="835"/>
        <v>2.7114610293650599E-4</v>
      </c>
      <c r="Y4368" s="241">
        <f t="shared" si="836"/>
        <v>1.2266984314000001E-4</v>
      </c>
      <c r="Z4368" s="241">
        <f t="shared" si="837"/>
        <v>6.0312252626505992E-5</v>
      </c>
      <c r="AA4368" s="241">
        <f t="shared" si="838"/>
        <v>8.8164007170000004E-5</v>
      </c>
      <c r="AB4368" s="241">
        <v>6.8375389999999995E-5</v>
      </c>
      <c r="AC4368" s="241">
        <v>1.6667988E-8</v>
      </c>
      <c r="AD4368" s="241">
        <v>7.5442928000000001E-6</v>
      </c>
      <c r="AE4368" s="241">
        <v>2.0921552E-8</v>
      </c>
      <c r="AF4368" s="241">
        <v>4.6602038000000003E-5</v>
      </c>
      <c r="AG4368" s="241">
        <v>1.105328E-7</v>
      </c>
      <c r="AH4368" s="241">
        <v>4.4752371000000003E-5</v>
      </c>
      <c r="AI4368" s="241">
        <v>2.1539495999999999E-7</v>
      </c>
      <c r="AJ4368" s="241">
        <v>4.3228002000000002E-8</v>
      </c>
      <c r="AK4368" s="241">
        <v>6.7259539999999994E-8</v>
      </c>
      <c r="AL4368" s="241">
        <v>8.2235887999999993E-9</v>
      </c>
      <c r="AM4368" s="241">
        <v>2.7035706000000001E-11</v>
      </c>
      <c r="AN4368" s="241">
        <v>8.8257961000000001E-6</v>
      </c>
      <c r="AO4368" s="241">
        <v>3.7987142999999999E-6</v>
      </c>
      <c r="AP4368" s="241">
        <v>2.6012380999999999E-6</v>
      </c>
      <c r="AQ4368" s="241">
        <v>2.5247617000000002E-7</v>
      </c>
      <c r="AR4368" s="241">
        <v>8.7911530999999998E-5</v>
      </c>
      <c r="AT4368" s="193"/>
      <c r="AU4368" s="193"/>
      <c r="AV4368" s="193"/>
      <c r="AW4368" s="193"/>
      <c r="AX4368" s="193"/>
      <c r="AY4368" s="193"/>
      <c r="AZ4368" s="193"/>
      <c r="BA4368" s="193"/>
      <c r="BB4368" s="193"/>
      <c r="BC4368" s="193"/>
      <c r="BD4368" s="193"/>
      <c r="BE4368" s="315"/>
      <c r="BF4368" s="315"/>
      <c r="BG4368" s="315"/>
      <c r="BH4368" s="315"/>
      <c r="BI4368" s="315"/>
      <c r="BJ4368" s="315"/>
      <c r="BK4368" s="315"/>
    </row>
    <row r="4369" spans="1:63" x14ac:dyDescent="0.25">
      <c r="A4369" s="9"/>
      <c r="B4369" s="124" t="s">
        <v>574</v>
      </c>
      <c r="C4369" s="5" t="s">
        <v>4699</v>
      </c>
      <c r="D4369" s="172">
        <v>6.6739534000000004E-4</v>
      </c>
      <c r="E4369" s="172">
        <v>2.9660122E-4</v>
      </c>
      <c r="F4369" s="172">
        <v>1.2294194000000001E-4</v>
      </c>
      <c r="G4369" s="172">
        <v>5.5031730000000004E-6</v>
      </c>
      <c r="H4369" s="172">
        <v>2.5892924999999998E-6</v>
      </c>
      <c r="I4369" s="172">
        <v>4.9276483000000002E-5</v>
      </c>
      <c r="J4369" s="172">
        <v>5.8872424000000001E-5</v>
      </c>
      <c r="K4369" s="172">
        <v>1.8248176000000001E-7</v>
      </c>
      <c r="L4369" s="172">
        <v>1.3142831000000001E-4</v>
      </c>
      <c r="M4369" s="172">
        <v>0</v>
      </c>
      <c r="N4369" s="172">
        <v>0</v>
      </c>
      <c r="O4369" s="172">
        <v>0</v>
      </c>
      <c r="P4369" s="199">
        <f t="shared" si="834"/>
        <v>2.1970460740740739E-3</v>
      </c>
      <c r="Q4369" s="233">
        <v>3.7058117000000002E-2</v>
      </c>
      <c r="R4369" s="96">
        <v>3.1311717000000003E-2</v>
      </c>
      <c r="S4369" s="96">
        <v>3.5157919999999998E-3</v>
      </c>
      <c r="T4369" s="96">
        <v>3.7842000000000002E-8</v>
      </c>
      <c r="U4369" s="96">
        <v>1.3786E-3</v>
      </c>
      <c r="V4369" s="96">
        <v>2.2470229999999999E-5</v>
      </c>
      <c r="W4369" s="96">
        <v>8.2950000000000005E-4</v>
      </c>
      <c r="X4369" s="241">
        <f t="shared" si="835"/>
        <v>2.4147535508522999E-4</v>
      </c>
      <c r="Y4369" s="241">
        <f t="shared" si="836"/>
        <v>1.0673975208699999E-4</v>
      </c>
      <c r="Z4369" s="241">
        <f t="shared" si="837"/>
        <v>5.6179633058229995E-5</v>
      </c>
      <c r="AA4369" s="241">
        <f t="shared" si="838"/>
        <v>7.8555969940000004E-5</v>
      </c>
      <c r="AB4369" s="241">
        <v>6.0900524999999999E-5</v>
      </c>
      <c r="AC4369" s="241">
        <v>1.4444405E-8</v>
      </c>
      <c r="AD4369" s="241">
        <v>8.0257468000000004E-6</v>
      </c>
      <c r="AE4369" s="241">
        <v>1.7758391999999998E-8</v>
      </c>
      <c r="AF4369" s="241">
        <v>3.7667730000000001E-5</v>
      </c>
      <c r="AG4369" s="241">
        <v>1.1354748999999999E-7</v>
      </c>
      <c r="AH4369" s="241">
        <v>3.9860012000000001E-5</v>
      </c>
      <c r="AI4369" s="241">
        <v>1.8179303E-7</v>
      </c>
      <c r="AJ4369" s="241">
        <v>4.4826976000000001E-8</v>
      </c>
      <c r="AK4369" s="241">
        <v>6.6961396999999997E-8</v>
      </c>
      <c r="AL4369" s="241">
        <v>8.2890239E-9</v>
      </c>
      <c r="AM4369" s="241">
        <v>2.7231330000000001E-11</v>
      </c>
      <c r="AN4369" s="241">
        <v>9.6361023999999993E-6</v>
      </c>
      <c r="AO4369" s="241">
        <v>4.1100685000000003E-6</v>
      </c>
      <c r="AP4369" s="241">
        <v>2.2715525000000001E-6</v>
      </c>
      <c r="AQ4369" s="241">
        <v>2.5493493999999999E-7</v>
      </c>
      <c r="AR4369" s="241">
        <v>7.8301035000000004E-5</v>
      </c>
      <c r="AT4369" s="193"/>
      <c r="AU4369" s="193"/>
      <c r="AV4369" s="193"/>
      <c r="AW4369" s="193"/>
      <c r="AX4369" s="193"/>
      <c r="AY4369" s="193"/>
      <c r="AZ4369" s="193"/>
      <c r="BA4369" s="193"/>
      <c r="BB4369" s="193"/>
      <c r="BC4369" s="193"/>
      <c r="BD4369" s="193"/>
      <c r="BE4369" s="315"/>
      <c r="BF4369" s="315"/>
      <c r="BG4369" s="315"/>
      <c r="BH4369" s="315"/>
      <c r="BI4369" s="315"/>
      <c r="BJ4369" s="315"/>
      <c r="BK4369" s="315"/>
    </row>
    <row r="4370" spans="1:63" x14ac:dyDescent="0.25">
      <c r="A4370" s="9"/>
      <c r="B4370" s="124" t="s">
        <v>574</v>
      </c>
      <c r="C4370" s="5" t="s">
        <v>4700</v>
      </c>
      <c r="D4370" s="172">
        <v>3.2765838999999999E-3</v>
      </c>
      <c r="E4370" s="172">
        <v>1.5980822999999999E-3</v>
      </c>
      <c r="F4370" s="172">
        <v>7.1476023E-4</v>
      </c>
      <c r="G4370" s="172">
        <v>1.6815436E-5</v>
      </c>
      <c r="H4370" s="172">
        <v>1.2260263000000001E-5</v>
      </c>
      <c r="I4370" s="172">
        <v>4.1933739E-4</v>
      </c>
      <c r="J4370" s="172">
        <v>1.9070067999999999E-4</v>
      </c>
      <c r="K4370" s="172">
        <v>7.4359086000000005E-7</v>
      </c>
      <c r="L4370" s="172">
        <v>3.2388396999999999E-4</v>
      </c>
      <c r="M4370" s="172">
        <v>0</v>
      </c>
      <c r="N4370" s="172">
        <v>0</v>
      </c>
      <c r="O4370" s="172">
        <v>0</v>
      </c>
      <c r="P4370" s="199">
        <f t="shared" si="834"/>
        <v>1.1837646666666665E-2</v>
      </c>
      <c r="Q4370" s="233">
        <v>0.18576496000000001</v>
      </c>
      <c r="R4370" s="96">
        <v>0.17143939</v>
      </c>
      <c r="S4370" s="96">
        <v>1.008E-2</v>
      </c>
      <c r="T4370" s="96">
        <v>1.9541E-7</v>
      </c>
      <c r="U4370" s="96">
        <v>1.9173E-3</v>
      </c>
      <c r="V4370" s="96">
        <v>7.5278000000000007E-5</v>
      </c>
      <c r="W4370" s="96">
        <v>2.2528000000000001E-3</v>
      </c>
      <c r="X4370" s="241">
        <f t="shared" si="835"/>
        <v>1.262130788714127E-3</v>
      </c>
      <c r="Y4370" s="241">
        <f t="shared" si="836"/>
        <v>5.8454454614299996E-4</v>
      </c>
      <c r="Z4370" s="241">
        <f t="shared" si="837"/>
        <v>2.48334681241127E-4</v>
      </c>
      <c r="AA4370" s="241">
        <f t="shared" si="838"/>
        <v>4.2925156133000002E-4</v>
      </c>
      <c r="AB4370" s="241">
        <v>3.2813419E-4</v>
      </c>
      <c r="AC4370" s="241">
        <v>8.7379083000000001E-8</v>
      </c>
      <c r="AD4370" s="241">
        <v>2.2931309999999999E-5</v>
      </c>
      <c r="AE4370" s="241">
        <v>1.0161975E-7</v>
      </c>
      <c r="AF4370" s="241">
        <v>2.3296524000000001E-4</v>
      </c>
      <c r="AG4370" s="241">
        <v>3.2480730999999999E-7</v>
      </c>
      <c r="AH4370" s="241">
        <v>2.1476779E-4</v>
      </c>
      <c r="AI4370" s="241">
        <v>1.0464885000000001E-6</v>
      </c>
      <c r="AJ4370" s="241">
        <v>1.2708219E-7</v>
      </c>
      <c r="AK4370" s="241">
        <v>2.9286301E-7</v>
      </c>
      <c r="AL4370" s="241">
        <v>2.3444693000000001E-8</v>
      </c>
      <c r="AM4370" s="241">
        <v>7.8248126999999999E-11</v>
      </c>
      <c r="AN4370" s="241">
        <v>1.2736245999999999E-5</v>
      </c>
      <c r="AO4370" s="241">
        <v>5.9924716000000001E-6</v>
      </c>
      <c r="AP4370" s="241">
        <v>1.3348217E-5</v>
      </c>
      <c r="AQ4370" s="241">
        <v>6.3573133000000005E-7</v>
      </c>
      <c r="AR4370" s="241">
        <v>4.2861583000000002E-4</v>
      </c>
      <c r="AT4370" s="193"/>
      <c r="AU4370" s="193"/>
      <c r="AV4370" s="193"/>
      <c r="AW4370" s="193"/>
      <c r="AX4370" s="193"/>
      <c r="AY4370" s="193"/>
      <c r="AZ4370" s="193"/>
      <c r="BA4370" s="193"/>
      <c r="BB4370" s="193"/>
      <c r="BC4370" s="193"/>
      <c r="BD4370" s="193"/>
      <c r="BE4370" s="315"/>
      <c r="BF4370" s="315"/>
      <c r="BG4370" s="315"/>
      <c r="BH4370" s="315"/>
      <c r="BI4370" s="315"/>
      <c r="BJ4370" s="315"/>
      <c r="BK4370" s="315"/>
    </row>
    <row r="4371" spans="1:63" x14ac:dyDescent="0.25">
      <c r="A4371" s="9"/>
      <c r="B4371" s="124" t="s">
        <v>574</v>
      </c>
      <c r="C4371" s="5" t="s">
        <v>4701</v>
      </c>
      <c r="D4371" s="172">
        <v>7.7111674000000005E-4</v>
      </c>
      <c r="E4371" s="172">
        <v>3.1698290999999999E-4</v>
      </c>
      <c r="F4371" s="172">
        <v>1.1959123E-4</v>
      </c>
      <c r="G4371" s="172">
        <v>7.1995267000000001E-6</v>
      </c>
      <c r="H4371" s="172">
        <v>3.2945800000000001E-6</v>
      </c>
      <c r="I4371" s="172">
        <v>5.4062228000000002E-5</v>
      </c>
      <c r="J4371" s="172">
        <v>5.0929695000000001E-5</v>
      </c>
      <c r="K4371" s="172">
        <v>2.0757722999999999E-7</v>
      </c>
      <c r="L4371" s="172">
        <v>2.1884899E-4</v>
      </c>
      <c r="M4371" s="172">
        <v>0</v>
      </c>
      <c r="N4371" s="172">
        <v>0</v>
      </c>
      <c r="O4371" s="172">
        <v>0</v>
      </c>
      <c r="P4371" s="199">
        <f t="shared" si="834"/>
        <v>2.3480215555555552E-3</v>
      </c>
      <c r="Q4371" s="233">
        <v>4.0451820999999999E-2</v>
      </c>
      <c r="R4371" s="96">
        <v>3.3206910999999999E-2</v>
      </c>
      <c r="S4371" s="96">
        <v>4.8389599999999998E-3</v>
      </c>
      <c r="T4371" s="96">
        <v>3.7256E-8</v>
      </c>
      <c r="U4371" s="96">
        <v>1.1980999999999999E-3</v>
      </c>
      <c r="V4371" s="96">
        <v>2.9313270000000001E-5</v>
      </c>
      <c r="W4371" s="96">
        <v>1.1785000000000001E-3</v>
      </c>
      <c r="X4371" s="241">
        <f t="shared" si="835"/>
        <v>2.5526789076818902E-4</v>
      </c>
      <c r="Y4371" s="241">
        <f t="shared" si="836"/>
        <v>1.1478908118199999E-4</v>
      </c>
      <c r="Z4371" s="241">
        <f t="shared" si="837"/>
        <v>5.7019096436188995E-5</v>
      </c>
      <c r="AA4371" s="241">
        <f t="shared" si="838"/>
        <v>8.3459713150000006E-5</v>
      </c>
      <c r="AB4371" s="241">
        <v>6.5085326999999999E-5</v>
      </c>
      <c r="AC4371" s="241">
        <v>1.417745E-8</v>
      </c>
      <c r="AD4371" s="241">
        <v>9.7462963000000007E-6</v>
      </c>
      <c r="AE4371" s="241">
        <v>1.6973772E-8</v>
      </c>
      <c r="AF4371" s="241">
        <v>3.9769242E-5</v>
      </c>
      <c r="AG4371" s="241">
        <v>1.5706465999999999E-7</v>
      </c>
      <c r="AH4371" s="241">
        <v>4.2598734000000002E-5</v>
      </c>
      <c r="AI4371" s="241">
        <v>1.7828612E-7</v>
      </c>
      <c r="AJ4371" s="241">
        <v>5.9883163999999994E-8</v>
      </c>
      <c r="AK4371" s="241">
        <v>6.7186628000000005E-8</v>
      </c>
      <c r="AL4371" s="241">
        <v>1.2124484E-8</v>
      </c>
      <c r="AM4371" s="241">
        <v>3.9440189000000001E-11</v>
      </c>
      <c r="AN4371" s="241">
        <v>8.2819362999999994E-6</v>
      </c>
      <c r="AO4371" s="241">
        <v>3.5885844E-6</v>
      </c>
      <c r="AP4371" s="241">
        <v>2.2323219E-6</v>
      </c>
      <c r="AQ4371" s="241">
        <v>4.0553515E-7</v>
      </c>
      <c r="AR4371" s="241">
        <v>8.3054178000000002E-5</v>
      </c>
      <c r="AT4371" s="193"/>
      <c r="AU4371" s="193"/>
      <c r="AV4371" s="193"/>
      <c r="AW4371" s="193"/>
      <c r="AX4371" s="193"/>
      <c r="AY4371" s="193"/>
      <c r="AZ4371" s="193"/>
      <c r="BA4371" s="193"/>
      <c r="BB4371" s="193"/>
      <c r="BC4371" s="193"/>
      <c r="BD4371" s="193"/>
      <c r="BE4371" s="315"/>
      <c r="BF4371" s="315"/>
      <c r="BG4371" s="315"/>
      <c r="BH4371" s="315"/>
      <c r="BI4371" s="315"/>
      <c r="BJ4371" s="315"/>
      <c r="BK4371" s="315"/>
    </row>
    <row r="4372" spans="1:63" x14ac:dyDescent="0.25">
      <c r="A4372" s="9"/>
      <c r="B4372" s="124" t="s">
        <v>574</v>
      </c>
      <c r="C4372" s="5" t="s">
        <v>4702</v>
      </c>
      <c r="D4372" s="172">
        <v>2.2794020999999999E-3</v>
      </c>
      <c r="E4372" s="172">
        <v>1.0128642000000001E-3</v>
      </c>
      <c r="F4372" s="172">
        <v>4.2989208999999999E-4</v>
      </c>
      <c r="G4372" s="172">
        <v>1.5310509999999999E-5</v>
      </c>
      <c r="H4372" s="172">
        <v>1.1377061999999999E-5</v>
      </c>
      <c r="I4372" s="172">
        <v>2.7173459000000001E-4</v>
      </c>
      <c r="J4372" s="172">
        <v>9.4394134999999994E-5</v>
      </c>
      <c r="K4372" s="172">
        <v>5.3107529000000003E-7</v>
      </c>
      <c r="L4372" s="172">
        <v>4.4329847999999999E-4</v>
      </c>
      <c r="M4372" s="172">
        <v>0</v>
      </c>
      <c r="N4372" s="172">
        <v>0</v>
      </c>
      <c r="O4372" s="172">
        <v>0</v>
      </c>
      <c r="P4372" s="199">
        <f t="shared" si="834"/>
        <v>7.502697777777778E-3</v>
      </c>
      <c r="Q4372" s="233">
        <v>0.12143180000000001</v>
      </c>
      <c r="R4372" s="96">
        <v>0.10721231000000001</v>
      </c>
      <c r="S4372" s="96">
        <v>9.9887199999999995E-3</v>
      </c>
      <c r="T4372" s="96">
        <v>1.1693E-7</v>
      </c>
      <c r="U4372" s="96">
        <v>1.7845000000000001E-3</v>
      </c>
      <c r="V4372" s="96">
        <v>6.5851899999999999E-5</v>
      </c>
      <c r="W4372" s="96">
        <v>2.3803000000000001E-3</v>
      </c>
      <c r="X4372" s="241">
        <f t="shared" si="835"/>
        <v>8.0881847095211411E-4</v>
      </c>
      <c r="Y4372" s="241">
        <f t="shared" si="836"/>
        <v>3.7738927649700005E-4</v>
      </c>
      <c r="Z4372" s="241">
        <f t="shared" si="837"/>
        <v>1.6252688964511395E-4</v>
      </c>
      <c r="AA4372" s="241">
        <f t="shared" si="838"/>
        <v>2.6890230481E-4</v>
      </c>
      <c r="AB4372" s="241">
        <v>2.079708E-4</v>
      </c>
      <c r="AC4372" s="241">
        <v>5.0962120000000002E-8</v>
      </c>
      <c r="AD4372" s="241">
        <v>1.952771E-5</v>
      </c>
      <c r="AE4372" s="241">
        <v>6.1881696999999997E-8</v>
      </c>
      <c r="AF4372" s="241">
        <v>1.4945360000000001E-4</v>
      </c>
      <c r="AG4372" s="241">
        <v>3.2432268000000002E-7</v>
      </c>
      <c r="AH4372" s="241">
        <v>1.3611860999999999E-4</v>
      </c>
      <c r="AI4372" s="241">
        <v>6.3284872000000002E-7</v>
      </c>
      <c r="AJ4372" s="241">
        <v>1.2243431000000001E-7</v>
      </c>
      <c r="AK4372" s="241">
        <v>1.7755082999999999E-7</v>
      </c>
      <c r="AL4372" s="241">
        <v>2.5321933999999999E-8</v>
      </c>
      <c r="AM4372" s="241">
        <v>8.2851114E-11</v>
      </c>
      <c r="AN4372" s="241">
        <v>1.2079302E-5</v>
      </c>
      <c r="AO4372" s="241">
        <v>5.5190781E-6</v>
      </c>
      <c r="AP4372" s="241">
        <v>7.8516608999999998E-6</v>
      </c>
      <c r="AQ4372" s="241">
        <v>8.1568481000000004E-7</v>
      </c>
      <c r="AR4372" s="241">
        <v>2.6808662000000002E-4</v>
      </c>
      <c r="AT4372" s="193"/>
      <c r="AU4372" s="193"/>
      <c r="AV4372" s="193"/>
      <c r="AW4372" s="193"/>
      <c r="AX4372" s="193"/>
      <c r="AY4372" s="193"/>
      <c r="AZ4372" s="193"/>
      <c r="BA4372" s="193"/>
      <c r="BB4372" s="193"/>
      <c r="BC4372" s="193"/>
      <c r="BD4372" s="193"/>
      <c r="BE4372" s="315"/>
      <c r="BF4372" s="315"/>
      <c r="BG4372" s="315"/>
      <c r="BH4372" s="315"/>
      <c r="BI4372" s="315"/>
      <c r="BJ4372" s="315"/>
      <c r="BK4372" s="315"/>
    </row>
    <row r="4373" spans="1:63" x14ac:dyDescent="0.25">
      <c r="A4373" s="45" t="s">
        <v>3371</v>
      </c>
      <c r="B4373" s="45"/>
      <c r="C4373" s="43"/>
      <c r="D4373" s="199"/>
      <c r="E4373" s="199"/>
      <c r="F4373" s="199"/>
      <c r="G4373" s="199"/>
      <c r="H4373" s="199"/>
      <c r="I4373" s="199"/>
      <c r="J4373" s="199"/>
      <c r="K4373" s="199"/>
      <c r="L4373" s="199"/>
      <c r="M4373" s="199"/>
      <c r="N4373" s="199"/>
      <c r="O4373" s="199"/>
      <c r="P4373" s="199"/>
      <c r="Q4373" s="239"/>
      <c r="R4373" s="97"/>
      <c r="S4373" s="97"/>
      <c r="T4373" s="97"/>
      <c r="U4373" s="97"/>
      <c r="V4373" s="97"/>
      <c r="W4373" s="97"/>
      <c r="X4373" s="259"/>
      <c r="Y4373" s="259"/>
      <c r="Z4373" s="259"/>
      <c r="AA4373" s="258"/>
      <c r="AB4373" s="258"/>
      <c r="AC4373" s="258"/>
      <c r="AD4373" s="258"/>
      <c r="AE4373" s="258"/>
      <c r="AF4373" s="258"/>
      <c r="AG4373" s="258"/>
      <c r="AH4373" s="258"/>
      <c r="AI4373" s="258"/>
      <c r="AJ4373" s="258"/>
      <c r="AK4373" s="258"/>
      <c r="AL4373" s="258"/>
      <c r="AM4373" s="258"/>
      <c r="AN4373" s="258"/>
      <c r="AO4373" s="258"/>
      <c r="AP4373" s="258"/>
      <c r="AQ4373" s="258"/>
      <c r="AR4373" s="258"/>
      <c r="AT4373" s="193"/>
      <c r="AU4373" s="193"/>
      <c r="AV4373" s="193"/>
      <c r="AW4373" s="193"/>
      <c r="AX4373" s="193"/>
      <c r="AY4373" s="193"/>
      <c r="AZ4373" s="193"/>
      <c r="BA4373" s="193"/>
      <c r="BB4373" s="193"/>
      <c r="BC4373" s="193"/>
      <c r="BD4373" s="193"/>
      <c r="BE4373" s="315"/>
      <c r="BF4373" s="315"/>
      <c r="BG4373" s="315"/>
      <c r="BH4373" s="315"/>
      <c r="BI4373" s="315"/>
      <c r="BJ4373" s="315"/>
      <c r="BK4373" s="315"/>
    </row>
    <row r="4374" spans="1:63" x14ac:dyDescent="0.25">
      <c r="A4374" s="9"/>
      <c r="B4374" s="124" t="s">
        <v>5770</v>
      </c>
      <c r="C4374" s="25" t="s">
        <v>4703</v>
      </c>
      <c r="D4374" s="193">
        <v>8.8108960000000004E-3</v>
      </c>
      <c r="E4374" s="193">
        <v>4.6228705999999996E-3</v>
      </c>
      <c r="F4374" s="193">
        <v>1.5549362000000001E-3</v>
      </c>
      <c r="G4374" s="193">
        <v>4.449678E-4</v>
      </c>
      <c r="H4374" s="193">
        <v>3.5291279999999997E-5</v>
      </c>
      <c r="I4374" s="193">
        <v>4.4638046999999998E-4</v>
      </c>
      <c r="J4374" s="193">
        <v>2.3534498E-4</v>
      </c>
      <c r="K4374" s="193">
        <v>7.2481347000000002E-6</v>
      </c>
      <c r="L4374" s="193">
        <v>1.4638565999999999E-3</v>
      </c>
      <c r="M4374" s="193">
        <v>0</v>
      </c>
      <c r="N4374" s="193">
        <v>0</v>
      </c>
      <c r="O4374" s="193">
        <v>0</v>
      </c>
      <c r="P4374" s="199">
        <f t="shared" ref="P4374:P4381" si="839">E4374/0.135</f>
        <v>3.4243485925925923E-2</v>
      </c>
      <c r="Q4374" s="240">
        <v>17.686281000000001</v>
      </c>
      <c r="R4374" s="99">
        <v>0.39666888</v>
      </c>
      <c r="S4374" s="99">
        <v>0.72760800000000003</v>
      </c>
      <c r="T4374" s="99">
        <v>6.7352000000000001E-7</v>
      </c>
      <c r="U4374" s="99">
        <v>0.42432999999999998</v>
      </c>
      <c r="V4374" s="99">
        <v>16.002153</v>
      </c>
      <c r="W4374" s="99">
        <v>0.13552</v>
      </c>
      <c r="X4374" s="241">
        <f t="shared" ref="X4374:X4381" si="840">SUM(Y4374:AA4374)</f>
        <v>5.8287699317315003E-3</v>
      </c>
      <c r="Y4374" s="241">
        <f t="shared" ref="Y4374:Y4381" si="841">SUM(AB4374:AG4374)</f>
        <v>2.2622784241000003E-3</v>
      </c>
      <c r="Z4374" s="241">
        <f t="shared" ref="Z4374:Z4381" si="842">SUM(AH4374:AP4374)</f>
        <v>2.5652599439314997E-3</v>
      </c>
      <c r="AA4374" s="241">
        <f t="shared" ref="AA4374:AA4381" si="843">SUM(AQ4374:AR4374)</f>
        <v>1.0012315637000001E-3</v>
      </c>
      <c r="AB4374" s="258">
        <v>9.4905125999999995E-4</v>
      </c>
      <c r="AC4374" s="258">
        <v>1.5308203E-7</v>
      </c>
      <c r="AD4374" s="258">
        <v>8.7351005999999995E-4</v>
      </c>
      <c r="AE4374" s="258">
        <v>1.0727007E-7</v>
      </c>
      <c r="AF4374" s="258">
        <v>4.1556494999999999E-4</v>
      </c>
      <c r="AG4374" s="258">
        <v>2.3891801999999999E-5</v>
      </c>
      <c r="AH4374" s="258">
        <v>6.2116058000000001E-4</v>
      </c>
      <c r="AI4374" s="258">
        <v>2.5777367E-6</v>
      </c>
      <c r="AJ4374" s="258">
        <v>3.8341733999999997E-6</v>
      </c>
      <c r="AK4374" s="258">
        <v>3.0558746E-6</v>
      </c>
      <c r="AL4374" s="258">
        <v>4.5233322000000001E-7</v>
      </c>
      <c r="AM4374" s="258">
        <v>1.5530115000000001E-9</v>
      </c>
      <c r="AN4374" s="258">
        <v>1.6722461000000001E-3</v>
      </c>
      <c r="AO4374" s="258">
        <v>2.2493392000000001E-4</v>
      </c>
      <c r="AP4374" s="258">
        <v>3.6997672999999999E-5</v>
      </c>
      <c r="AQ4374" s="258">
        <v>7.9262236999999996E-6</v>
      </c>
      <c r="AR4374" s="258">
        <v>9.9330534000000004E-4</v>
      </c>
      <c r="AT4374" s="193"/>
      <c r="AU4374" s="193"/>
      <c r="AV4374" s="193"/>
      <c r="AW4374" s="193"/>
      <c r="AX4374" s="193"/>
      <c r="AY4374" s="193"/>
      <c r="AZ4374" s="193"/>
      <c r="BA4374" s="193"/>
      <c r="BB4374" s="193"/>
      <c r="BC4374" s="193"/>
      <c r="BD4374" s="193"/>
      <c r="BE4374" s="315"/>
      <c r="BF4374" s="315"/>
      <c r="BG4374" s="315"/>
      <c r="BH4374" s="315"/>
      <c r="BI4374" s="315"/>
      <c r="BJ4374" s="315"/>
      <c r="BK4374" s="315"/>
    </row>
    <row r="4375" spans="1:63" x14ac:dyDescent="0.25">
      <c r="A4375" s="9"/>
      <c r="B4375" s="124" t="s">
        <v>5770</v>
      </c>
      <c r="C4375" s="25" t="s">
        <v>4704</v>
      </c>
      <c r="D4375" s="193">
        <v>9.6187235000000006E-3</v>
      </c>
      <c r="E4375" s="193">
        <v>5.1050556999999996E-3</v>
      </c>
      <c r="F4375" s="193">
        <v>1.70572E-3</v>
      </c>
      <c r="G4375" s="193">
        <v>5.065054E-4</v>
      </c>
      <c r="H4375" s="193">
        <v>3.3857418000000001E-5</v>
      </c>
      <c r="I4375" s="193">
        <v>4.8108356999999999E-4</v>
      </c>
      <c r="J4375" s="193">
        <v>2.5169492000000002E-4</v>
      </c>
      <c r="K4375" s="193">
        <v>6.7899854999999997E-6</v>
      </c>
      <c r="L4375" s="193">
        <v>1.5280166000000001E-3</v>
      </c>
      <c r="M4375" s="193">
        <v>0</v>
      </c>
      <c r="N4375" s="193">
        <v>0</v>
      </c>
      <c r="O4375" s="193">
        <v>0</v>
      </c>
      <c r="P4375" s="199">
        <f t="shared" si="839"/>
        <v>3.7815227407407399E-2</v>
      </c>
      <c r="Q4375" s="240">
        <v>2.0083025000000001</v>
      </c>
      <c r="R4375" s="99">
        <v>0.43617189000000001</v>
      </c>
      <c r="S4375" s="99">
        <v>1.04356</v>
      </c>
      <c r="T4375" s="99">
        <v>6.8535000000000003E-7</v>
      </c>
      <c r="U4375" s="99">
        <v>0.33189000000000002</v>
      </c>
      <c r="V4375" s="99">
        <v>3.0098999999999998E-3</v>
      </c>
      <c r="W4375" s="99">
        <v>0.19367000000000001</v>
      </c>
      <c r="X4375" s="241">
        <f t="shared" si="840"/>
        <v>6.1672853224888002E-3</v>
      </c>
      <c r="Y4375" s="241">
        <f t="shared" si="841"/>
        <v>2.4882782133599998E-3</v>
      </c>
      <c r="Z4375" s="241">
        <f t="shared" si="842"/>
        <v>2.5783946445288005E-3</v>
      </c>
      <c r="AA4375" s="241">
        <f t="shared" si="843"/>
        <v>1.1006124645999999E-3</v>
      </c>
      <c r="AB4375" s="258">
        <v>1.0479991E-3</v>
      </c>
      <c r="AC4375" s="258">
        <v>1.7531476999999999E-7</v>
      </c>
      <c r="AD4375" s="258">
        <v>9.5700750000000002E-4</v>
      </c>
      <c r="AE4375" s="258">
        <v>1.1079059E-7</v>
      </c>
      <c r="AF4375" s="258">
        <v>4.4869738999999998E-4</v>
      </c>
      <c r="AG4375" s="258">
        <v>3.4288117999999997E-5</v>
      </c>
      <c r="AH4375" s="258">
        <v>6.8592128E-4</v>
      </c>
      <c r="AI4375" s="258">
        <v>2.8251566000000002E-6</v>
      </c>
      <c r="AJ4375" s="258">
        <v>4.4217884E-6</v>
      </c>
      <c r="AK4375" s="258">
        <v>3.0768005E-6</v>
      </c>
      <c r="AL4375" s="258">
        <v>5.0681660000000004E-7</v>
      </c>
      <c r="AM4375" s="258">
        <v>1.7314287999999999E-9</v>
      </c>
      <c r="AN4375" s="258">
        <v>1.6196769000000001E-3</v>
      </c>
      <c r="AO4375" s="258">
        <v>2.2457449E-4</v>
      </c>
      <c r="AP4375" s="258">
        <v>3.7389681E-5</v>
      </c>
      <c r="AQ4375" s="258">
        <v>8.3858646E-6</v>
      </c>
      <c r="AR4375" s="258">
        <v>1.0922265999999999E-3</v>
      </c>
      <c r="AT4375" s="193"/>
      <c r="AU4375" s="193"/>
      <c r="AV4375" s="193"/>
      <c r="AW4375" s="193"/>
      <c r="AX4375" s="193"/>
      <c r="AY4375" s="193"/>
      <c r="AZ4375" s="193"/>
      <c r="BA4375" s="193"/>
      <c r="BB4375" s="193"/>
      <c r="BC4375" s="193"/>
      <c r="BD4375" s="193"/>
      <c r="BE4375" s="315"/>
      <c r="BF4375" s="315"/>
      <c r="BG4375" s="315"/>
      <c r="BH4375" s="315"/>
      <c r="BI4375" s="315"/>
      <c r="BJ4375" s="315"/>
      <c r="BK4375" s="315"/>
    </row>
    <row r="4376" spans="1:63" x14ac:dyDescent="0.25">
      <c r="A4376" s="9"/>
      <c r="B4376" s="124" t="s">
        <v>5770</v>
      </c>
      <c r="C4376" s="25" t="s">
        <v>4705</v>
      </c>
      <c r="D4376" s="193">
        <v>4.2508629999999997E-3</v>
      </c>
      <c r="E4376" s="193">
        <v>2.0674856000000002E-3</v>
      </c>
      <c r="F4376" s="193">
        <v>7.5387326E-4</v>
      </c>
      <c r="G4376" s="193">
        <v>1.6919351000000001E-4</v>
      </c>
      <c r="H4376" s="193">
        <v>1.955963E-5</v>
      </c>
      <c r="I4376" s="193">
        <v>2.0786175999999999E-4</v>
      </c>
      <c r="J4376" s="193">
        <v>1.1954319E-4</v>
      </c>
      <c r="K4376" s="193">
        <v>3.8624624999999998E-6</v>
      </c>
      <c r="L4376" s="193">
        <v>9.0948361000000005E-4</v>
      </c>
      <c r="M4376" s="193">
        <v>0</v>
      </c>
      <c r="N4376" s="193">
        <v>0</v>
      </c>
      <c r="O4376" s="193">
        <v>0</v>
      </c>
      <c r="P4376" s="199">
        <f t="shared" si="839"/>
        <v>1.5314708148148148E-2</v>
      </c>
      <c r="Q4376" s="240">
        <v>0.39258208999999999</v>
      </c>
      <c r="R4376" s="99">
        <v>0.15100891999999999</v>
      </c>
      <c r="S4376" s="99">
        <v>7.0251999999999995E-2</v>
      </c>
      <c r="T4376" s="99">
        <v>4.5744E-7</v>
      </c>
      <c r="U4376" s="99">
        <v>0.15629000000000001</v>
      </c>
      <c r="V4376" s="99">
        <v>3.9971800000000002E-4</v>
      </c>
      <c r="W4376" s="99">
        <v>1.4631E-2</v>
      </c>
      <c r="X4376" s="241">
        <f t="shared" si="840"/>
        <v>2.9255762071437198E-3</v>
      </c>
      <c r="Y4376" s="241">
        <f t="shared" si="841"/>
        <v>1.0228762752110001E-3</v>
      </c>
      <c r="Z4376" s="241">
        <f t="shared" si="842"/>
        <v>1.5205762621327199E-3</v>
      </c>
      <c r="AA4376" s="241">
        <f t="shared" si="843"/>
        <v>3.8212366979999997E-4</v>
      </c>
      <c r="AB4376" s="258">
        <v>4.2449646999999997E-4</v>
      </c>
      <c r="AC4376" s="258">
        <v>5.5344693999999999E-8</v>
      </c>
      <c r="AD4376" s="258">
        <v>3.8301905999999999E-4</v>
      </c>
      <c r="AE4376" s="258">
        <v>5.7064416999999998E-8</v>
      </c>
      <c r="AF4376" s="258">
        <v>2.1296337E-4</v>
      </c>
      <c r="AG4376" s="258">
        <v>2.2849661E-6</v>
      </c>
      <c r="AH4376" s="258">
        <v>2.7783864999999998E-4</v>
      </c>
      <c r="AI4376" s="258">
        <v>1.2511895999999999E-6</v>
      </c>
      <c r="AJ4376" s="258">
        <v>1.4601916E-6</v>
      </c>
      <c r="AK4376" s="258">
        <v>1.0707087E-6</v>
      </c>
      <c r="AL4376" s="258">
        <v>1.8788166E-7</v>
      </c>
      <c r="AM4376" s="258">
        <v>6.5757271999999995E-10</v>
      </c>
      <c r="AN4376" s="258">
        <v>1.0058545E-3</v>
      </c>
      <c r="AO4376" s="258">
        <v>2.1589339E-4</v>
      </c>
      <c r="AP4376" s="258">
        <v>1.7019092999999999E-5</v>
      </c>
      <c r="AQ4376" s="258">
        <v>4.1896497999999999E-6</v>
      </c>
      <c r="AR4376" s="258">
        <v>3.7793401999999999E-4</v>
      </c>
      <c r="AT4376" s="193"/>
      <c r="AU4376" s="193"/>
      <c r="AV4376" s="193"/>
      <c r="AW4376" s="193"/>
      <c r="AX4376" s="193"/>
      <c r="AY4376" s="193"/>
      <c r="AZ4376" s="193"/>
      <c r="BA4376" s="193"/>
      <c r="BB4376" s="193"/>
      <c r="BC4376" s="193"/>
      <c r="BD4376" s="193"/>
      <c r="BE4376" s="315"/>
      <c r="BF4376" s="315"/>
      <c r="BG4376" s="315"/>
      <c r="BH4376" s="315"/>
      <c r="BI4376" s="315"/>
      <c r="BJ4376" s="315"/>
      <c r="BK4376" s="315"/>
    </row>
    <row r="4377" spans="1:63" x14ac:dyDescent="0.25">
      <c r="A4377" s="9"/>
      <c r="B4377" s="124" t="s">
        <v>1264</v>
      </c>
      <c r="C4377" s="25" t="s">
        <v>4708</v>
      </c>
      <c r="D4377" s="193">
        <v>15.169085000000001</v>
      </c>
      <c r="E4377" s="193">
        <v>8.4461714000000008</v>
      </c>
      <c r="F4377" s="193">
        <v>2.0330355999999998</v>
      </c>
      <c r="G4377" s="193">
        <v>0.50389426000000004</v>
      </c>
      <c r="H4377" s="193">
        <v>4.3951938000000003E-2</v>
      </c>
      <c r="I4377" s="193">
        <v>0.76084534000000004</v>
      </c>
      <c r="J4377" s="193">
        <v>0.34253296999999999</v>
      </c>
      <c r="K4377" s="193">
        <v>1.2891956E-2</v>
      </c>
      <c r="L4377" s="193">
        <v>3.0257611999999998</v>
      </c>
      <c r="M4377" s="193">
        <v>0</v>
      </c>
      <c r="N4377" s="193">
        <v>0</v>
      </c>
      <c r="O4377" s="193">
        <v>0</v>
      </c>
      <c r="P4377" s="199">
        <f t="shared" si="839"/>
        <v>62.564232592592596</v>
      </c>
      <c r="Q4377" s="240">
        <v>2778.8604999999998</v>
      </c>
      <c r="R4377" s="99">
        <v>688.95456000000001</v>
      </c>
      <c r="S4377" s="99">
        <v>1720.2639999999999</v>
      </c>
      <c r="T4377" s="99">
        <v>7.9657999999999997E-4</v>
      </c>
      <c r="U4377" s="99">
        <v>45.896000000000001</v>
      </c>
      <c r="V4377" s="99">
        <v>4.8151299999999999</v>
      </c>
      <c r="W4377" s="99">
        <v>318.93</v>
      </c>
      <c r="X4377" s="241">
        <f t="shared" si="840"/>
        <v>6.4211584905202006</v>
      </c>
      <c r="Y4377" s="241">
        <f t="shared" si="841"/>
        <v>3.1417688292400001</v>
      </c>
      <c r="Z4377" s="241">
        <f t="shared" si="842"/>
        <v>1.5465168245801999</v>
      </c>
      <c r="AA4377" s="241">
        <f t="shared" si="843"/>
        <v>1.7328728366999999</v>
      </c>
      <c r="AB4377" s="258">
        <v>1.7338735999999999</v>
      </c>
      <c r="AC4377" s="258">
        <v>2.7205174000000001E-4</v>
      </c>
      <c r="AD4377" s="258">
        <v>0.74255550999999997</v>
      </c>
      <c r="AE4377" s="258">
        <v>1.3747750000000001E-4</v>
      </c>
      <c r="AF4377" s="258">
        <v>0.60848941999999995</v>
      </c>
      <c r="AG4377" s="258">
        <v>5.6440770000000001E-2</v>
      </c>
      <c r="AH4377" s="258">
        <v>1.1348240999999999</v>
      </c>
      <c r="AI4377" s="258">
        <v>3.2978382000000001E-3</v>
      </c>
      <c r="AJ4377" s="258">
        <v>4.4561912999999996E-3</v>
      </c>
      <c r="AK4377" s="258">
        <v>3.2596769999999999E-3</v>
      </c>
      <c r="AL4377" s="258">
        <v>5.5885774999999999E-4</v>
      </c>
      <c r="AM4377" s="258">
        <v>1.7653301999999999E-6</v>
      </c>
      <c r="AN4377" s="258">
        <v>0.21063130999999999</v>
      </c>
      <c r="AO4377" s="258">
        <v>0.17342082</v>
      </c>
      <c r="AP4377" s="258">
        <v>1.6066265E-2</v>
      </c>
      <c r="AQ4377" s="258">
        <v>7.5449367000000002E-3</v>
      </c>
      <c r="AR4377" s="258">
        <v>1.7253278999999999</v>
      </c>
      <c r="AT4377" s="193"/>
      <c r="AU4377" s="193"/>
      <c r="AV4377" s="193"/>
      <c r="AW4377" s="193"/>
      <c r="AX4377" s="193"/>
      <c r="AY4377" s="193"/>
      <c r="AZ4377" s="193"/>
      <c r="BA4377" s="193"/>
      <c r="BB4377" s="193"/>
      <c r="BC4377" s="193"/>
      <c r="BD4377" s="193"/>
      <c r="BE4377" s="315"/>
      <c r="BF4377" s="315"/>
      <c r="BG4377" s="315"/>
      <c r="BH4377" s="315"/>
      <c r="BI4377" s="315"/>
      <c r="BJ4377" s="315"/>
      <c r="BK4377" s="315"/>
    </row>
    <row r="4378" spans="1:63" x14ac:dyDescent="0.25">
      <c r="A4378" s="9"/>
      <c r="B4378" s="124" t="s">
        <v>1264</v>
      </c>
      <c r="C4378" s="25" t="s">
        <v>4706</v>
      </c>
      <c r="D4378" s="193">
        <v>13.815011999999999</v>
      </c>
      <c r="E4378" s="193">
        <v>4.6737425000000004</v>
      </c>
      <c r="F4378" s="193">
        <v>1.1271789000000001</v>
      </c>
      <c r="G4378" s="193">
        <v>0.17479515000000001</v>
      </c>
      <c r="H4378" s="193">
        <v>3.4215835E-2</v>
      </c>
      <c r="I4378" s="193">
        <v>0.59172877999999995</v>
      </c>
      <c r="J4378" s="193">
        <v>0.24992073000000001</v>
      </c>
      <c r="K4378" s="193">
        <v>1.2190540999999999E-2</v>
      </c>
      <c r="L4378" s="193">
        <v>6.9512393000000001</v>
      </c>
      <c r="M4378" s="193">
        <v>0</v>
      </c>
      <c r="N4378" s="193">
        <v>0</v>
      </c>
      <c r="O4378" s="193">
        <v>0</v>
      </c>
      <c r="P4378" s="199">
        <f t="shared" si="839"/>
        <v>34.620314814814812</v>
      </c>
      <c r="Q4378" s="240">
        <v>730.79255000000001</v>
      </c>
      <c r="R4378" s="99">
        <v>358.33398</v>
      </c>
      <c r="S4378" s="99">
        <v>232.21520000000001</v>
      </c>
      <c r="T4378" s="99">
        <v>5.4320000000000002E-3</v>
      </c>
      <c r="U4378" s="99">
        <v>86.424000000000007</v>
      </c>
      <c r="V4378" s="99">
        <v>1.1239349999999999</v>
      </c>
      <c r="W4378" s="99">
        <v>52.69</v>
      </c>
      <c r="X4378" s="241">
        <f t="shared" si="840"/>
        <v>4.0074040939691997</v>
      </c>
      <c r="Y4378" s="241">
        <f t="shared" si="841"/>
        <v>1.6966253005800001</v>
      </c>
      <c r="Z4378" s="241">
        <f t="shared" si="842"/>
        <v>1.4035684293891999</v>
      </c>
      <c r="AA4378" s="241">
        <f t="shared" si="843"/>
        <v>0.90721036399999999</v>
      </c>
      <c r="AB4378" s="258">
        <v>0.95953456999999998</v>
      </c>
      <c r="AC4378" s="258">
        <v>1.0385642000000001E-4</v>
      </c>
      <c r="AD4378" s="258">
        <v>0.30071177999999998</v>
      </c>
      <c r="AE4378" s="258">
        <v>9.5687259999999998E-5</v>
      </c>
      <c r="AF4378" s="258">
        <v>0.42874805999999999</v>
      </c>
      <c r="AG4378" s="258">
        <v>7.4313469E-3</v>
      </c>
      <c r="AH4378" s="258">
        <v>0.62801686000000001</v>
      </c>
      <c r="AI4378" s="258">
        <v>1.7958545999999999E-3</v>
      </c>
      <c r="AJ4378" s="258">
        <v>1.4663548000000001E-3</v>
      </c>
      <c r="AK4378" s="258">
        <v>1.303736E-3</v>
      </c>
      <c r="AL4378" s="258">
        <v>4.1880035E-4</v>
      </c>
      <c r="AM4378" s="258">
        <v>1.3246392000000001E-6</v>
      </c>
      <c r="AN4378" s="258">
        <v>0.55384619999999996</v>
      </c>
      <c r="AO4378" s="258">
        <v>0.20044907000000001</v>
      </c>
      <c r="AP4378" s="258">
        <v>1.6270229000000001E-2</v>
      </c>
      <c r="AQ4378" s="258">
        <v>1.0070753999999999E-2</v>
      </c>
      <c r="AR4378" s="258">
        <v>0.89713960999999998</v>
      </c>
      <c r="AT4378" s="193"/>
      <c r="AU4378" s="193"/>
      <c r="AV4378" s="193"/>
      <c r="AW4378" s="193"/>
      <c r="AX4378" s="193"/>
      <c r="AY4378" s="193"/>
      <c r="AZ4378" s="193"/>
      <c r="BA4378" s="193"/>
      <c r="BB4378" s="193"/>
      <c r="BC4378" s="193"/>
      <c r="BD4378" s="193"/>
      <c r="BE4378" s="315"/>
      <c r="BF4378" s="315"/>
      <c r="BG4378" s="315"/>
      <c r="BH4378" s="315"/>
      <c r="BI4378" s="315"/>
      <c r="BJ4378" s="315"/>
      <c r="BK4378" s="315"/>
    </row>
    <row r="4379" spans="1:63" x14ac:dyDescent="0.25">
      <c r="A4379" s="9"/>
      <c r="B4379" s="124" t="s">
        <v>1264</v>
      </c>
      <c r="C4379" s="25" t="s">
        <v>4707</v>
      </c>
      <c r="D4379" s="193">
        <v>113.10135</v>
      </c>
      <c r="E4379" s="193">
        <v>58.943921000000003</v>
      </c>
      <c r="F4379" s="193">
        <v>15.917578000000001</v>
      </c>
      <c r="G4379" s="193">
        <v>3.9618776000000002</v>
      </c>
      <c r="H4379" s="193">
        <v>0.46354390000000001</v>
      </c>
      <c r="I4379" s="193">
        <v>6.4537205999999996</v>
      </c>
      <c r="J4379" s="193">
        <v>2.8891200000000001</v>
      </c>
      <c r="K4379" s="193">
        <v>0.10126251999999999</v>
      </c>
      <c r="L4379" s="193">
        <v>24.370322000000002</v>
      </c>
      <c r="M4379" s="193">
        <v>0</v>
      </c>
      <c r="N4379" s="193">
        <v>0</v>
      </c>
      <c r="O4379" s="193">
        <v>0</v>
      </c>
      <c r="P4379" s="199">
        <f t="shared" si="839"/>
        <v>436.62163703703703</v>
      </c>
      <c r="Q4379" s="240">
        <v>16772.5</v>
      </c>
      <c r="R4379" s="99">
        <v>5941.68</v>
      </c>
      <c r="S4379" s="99">
        <v>7570.08</v>
      </c>
      <c r="T4379" s="99">
        <v>9.3056000000000007E-3</v>
      </c>
      <c r="U4379" s="99">
        <v>1820.6</v>
      </c>
      <c r="V4379" s="99">
        <v>25.031199999999998</v>
      </c>
      <c r="W4379" s="99">
        <v>1415.1</v>
      </c>
      <c r="X4379" s="241">
        <f t="shared" si="840"/>
        <v>60.135096101532</v>
      </c>
      <c r="Y4379" s="241">
        <f t="shared" si="841"/>
        <v>23.333932184200002</v>
      </c>
      <c r="Z4379" s="241">
        <f t="shared" si="842"/>
        <v>21.860357305331998</v>
      </c>
      <c r="AA4379" s="241">
        <f t="shared" si="843"/>
        <v>14.940806612000001</v>
      </c>
      <c r="AB4379" s="258">
        <v>12.100821</v>
      </c>
      <c r="AC4379" s="258">
        <v>2.5561994E-3</v>
      </c>
      <c r="AD4379" s="258">
        <v>6.1341891000000004</v>
      </c>
      <c r="AE4379" s="258">
        <v>1.2333947999999999E-3</v>
      </c>
      <c r="AF4379" s="258">
        <v>4.8470370000000003</v>
      </c>
      <c r="AG4379" s="258">
        <v>0.24809549</v>
      </c>
      <c r="AH4379" s="258">
        <v>7.9199023999999998</v>
      </c>
      <c r="AI4379" s="258">
        <v>2.4258235E-2</v>
      </c>
      <c r="AJ4379" s="258">
        <v>3.0449198E-2</v>
      </c>
      <c r="AK4379" s="258">
        <v>2.5297488E-2</v>
      </c>
      <c r="AL4379" s="258">
        <v>4.3731838000000004E-3</v>
      </c>
      <c r="AM4379" s="258">
        <v>1.3970532E-5</v>
      </c>
      <c r="AN4379" s="258">
        <v>10.384916</v>
      </c>
      <c r="AO4379" s="258">
        <v>3.1854800999999999</v>
      </c>
      <c r="AP4379" s="258">
        <v>0.28566672999999998</v>
      </c>
      <c r="AQ4379" s="258">
        <v>6.8427611999999999E-2</v>
      </c>
      <c r="AR4379" s="258">
        <v>14.872379</v>
      </c>
      <c r="AT4379" s="193"/>
      <c r="AU4379" s="193"/>
      <c r="AV4379" s="193"/>
      <c r="AW4379" s="193"/>
      <c r="AX4379" s="193"/>
      <c r="AY4379" s="193"/>
      <c r="AZ4379" s="193"/>
      <c r="BA4379" s="193"/>
      <c r="BB4379" s="193"/>
      <c r="BC4379" s="193"/>
      <c r="BD4379" s="193"/>
      <c r="BE4379" s="315"/>
      <c r="BF4379" s="315"/>
      <c r="BG4379" s="315"/>
      <c r="BH4379" s="315"/>
      <c r="BI4379" s="315"/>
      <c r="BJ4379" s="315"/>
      <c r="BK4379" s="315"/>
    </row>
    <row r="4380" spans="1:63" x14ac:dyDescent="0.25">
      <c r="A4380" s="9"/>
      <c r="B4380" s="124" t="s">
        <v>5970</v>
      </c>
      <c r="C4380" s="25" t="s">
        <v>4709</v>
      </c>
      <c r="D4380" s="193">
        <v>1.3339062E-2</v>
      </c>
      <c r="E4380" s="193">
        <v>8.3010341999999997E-3</v>
      </c>
      <c r="F4380" s="193">
        <v>2.1774894E-3</v>
      </c>
      <c r="G4380" s="193">
        <v>6.7322772000000003E-4</v>
      </c>
      <c r="H4380" s="193">
        <v>2.4574393000000001E-5</v>
      </c>
      <c r="I4380" s="193">
        <v>6.1870339999999999E-4</v>
      </c>
      <c r="J4380" s="193">
        <v>2.9678558E-4</v>
      </c>
      <c r="K4380" s="193">
        <v>3.2864429000000002E-6</v>
      </c>
      <c r="L4380" s="193">
        <v>1.2439608E-3</v>
      </c>
      <c r="M4380" s="193">
        <v>0</v>
      </c>
      <c r="N4380" s="193">
        <v>0</v>
      </c>
      <c r="O4380" s="193">
        <v>0</v>
      </c>
      <c r="P4380" s="199">
        <f t="shared" si="839"/>
        <v>6.1489142222222216E-2</v>
      </c>
      <c r="Q4380" s="240">
        <v>4.1802827999999996</v>
      </c>
      <c r="R4380" s="99">
        <v>0.73614617999999998</v>
      </c>
      <c r="S4380" s="99">
        <v>2.879184</v>
      </c>
      <c r="T4380" s="99">
        <v>5.0162000000000001E-7</v>
      </c>
      <c r="U4380" s="99">
        <v>2.9014999999999999E-2</v>
      </c>
      <c r="V4380" s="99">
        <v>7.3670799999999998E-3</v>
      </c>
      <c r="W4380" s="99">
        <v>0.52856999999999998</v>
      </c>
      <c r="X4380" s="241">
        <f t="shared" si="840"/>
        <v>6.3293807090120998E-3</v>
      </c>
      <c r="Y4380" s="241">
        <f t="shared" si="841"/>
        <v>3.24854003382E-3</v>
      </c>
      <c r="Z4380" s="241">
        <f t="shared" si="842"/>
        <v>1.2315930606920998E-3</v>
      </c>
      <c r="AA4380" s="241">
        <f t="shared" si="843"/>
        <v>1.8492476145E-3</v>
      </c>
      <c r="AB4380" s="258">
        <v>1.7038858000000001E-3</v>
      </c>
      <c r="AC4380" s="258">
        <v>3.2601806000000001E-7</v>
      </c>
      <c r="AD4380" s="258">
        <v>9.0369400000000003E-4</v>
      </c>
      <c r="AE4380" s="258">
        <v>1.1835276E-7</v>
      </c>
      <c r="AF4380" s="258">
        <v>5.4582483000000003E-4</v>
      </c>
      <c r="AG4380" s="258">
        <v>9.4691032999999995E-5</v>
      </c>
      <c r="AH4380" s="258">
        <v>1.1151889999999999E-3</v>
      </c>
      <c r="AI4380" s="258">
        <v>3.5653315999999998E-6</v>
      </c>
      <c r="AJ4380" s="258">
        <v>6.0009779999999996E-6</v>
      </c>
      <c r="AK4380" s="258">
        <v>4.0270708999999998E-6</v>
      </c>
      <c r="AL4380" s="258">
        <v>6.0650166999999995E-7</v>
      </c>
      <c r="AM4380" s="258">
        <v>1.9755221000000001E-9</v>
      </c>
      <c r="AN4380" s="258">
        <v>4.0839069000000002E-5</v>
      </c>
      <c r="AO4380" s="258">
        <v>3.8373934000000002E-5</v>
      </c>
      <c r="AP4380" s="258">
        <v>2.29892E-5</v>
      </c>
      <c r="AQ4380" s="258">
        <v>5.4289145000000003E-6</v>
      </c>
      <c r="AR4380" s="258">
        <v>1.8438186999999999E-3</v>
      </c>
      <c r="AT4380" s="193"/>
      <c r="AU4380" s="193"/>
      <c r="AV4380" s="193"/>
      <c r="AW4380" s="193"/>
      <c r="AX4380" s="193"/>
      <c r="AY4380" s="193"/>
      <c r="AZ4380" s="193"/>
      <c r="BA4380" s="193"/>
      <c r="BB4380" s="193"/>
      <c r="BC4380" s="193"/>
      <c r="BD4380" s="193"/>
      <c r="BE4380" s="315"/>
      <c r="BF4380" s="315"/>
      <c r="BG4380" s="315"/>
      <c r="BH4380" s="315"/>
      <c r="BI4380" s="315"/>
      <c r="BJ4380" s="315"/>
      <c r="BK4380" s="315"/>
    </row>
    <row r="4381" spans="1:63" x14ac:dyDescent="0.25">
      <c r="A4381" s="9"/>
      <c r="B4381" s="124" t="s">
        <v>1264</v>
      </c>
      <c r="C4381" s="25" t="s">
        <v>4710</v>
      </c>
      <c r="D4381" s="193">
        <v>111.77428999999999</v>
      </c>
      <c r="E4381" s="193">
        <v>61.206234000000002</v>
      </c>
      <c r="F4381" s="193">
        <v>14.782323</v>
      </c>
      <c r="G4381" s="193">
        <v>3.4085822000000001</v>
      </c>
      <c r="H4381" s="193">
        <v>0.44831886999999998</v>
      </c>
      <c r="I4381" s="193">
        <v>5.4834421999999998</v>
      </c>
      <c r="J4381" s="193">
        <v>2.7175102</v>
      </c>
      <c r="K4381" s="193">
        <v>9.2041966000000003E-2</v>
      </c>
      <c r="L4381" s="193">
        <v>23.635836999999999</v>
      </c>
      <c r="M4381" s="193">
        <v>0</v>
      </c>
      <c r="N4381" s="193">
        <v>0</v>
      </c>
      <c r="O4381" s="193">
        <v>0</v>
      </c>
      <c r="P4381" s="199">
        <f t="shared" si="839"/>
        <v>453.37951111111107</v>
      </c>
      <c r="Q4381" s="240">
        <v>15564.255999999999</v>
      </c>
      <c r="R4381" s="99">
        <v>4928.2196999999996</v>
      </c>
      <c r="S4381" s="99">
        <v>7614.32</v>
      </c>
      <c r="T4381" s="99">
        <v>7.0879999999999997E-3</v>
      </c>
      <c r="U4381" s="99">
        <v>1572.2</v>
      </c>
      <c r="V4381" s="99">
        <v>24.7088</v>
      </c>
      <c r="W4381" s="99">
        <v>1424.8</v>
      </c>
      <c r="X4381" s="241">
        <f t="shared" si="840"/>
        <v>55.816364684625</v>
      </c>
      <c r="Y4381" s="241">
        <f t="shared" si="841"/>
        <v>23.256608479299999</v>
      </c>
      <c r="Z4381" s="241">
        <f t="shared" si="842"/>
        <v>20.156106507324999</v>
      </c>
      <c r="AA4381" s="241">
        <f t="shared" si="843"/>
        <v>12.403649697999999</v>
      </c>
      <c r="AB4381" s="258">
        <v>12.565332</v>
      </c>
      <c r="AC4381" s="258">
        <v>1.7799428999999999E-3</v>
      </c>
      <c r="AD4381" s="258">
        <v>5.8506163999999998</v>
      </c>
      <c r="AE4381" s="258">
        <v>1.1569464E-3</v>
      </c>
      <c r="AF4381" s="258">
        <v>4.5884387000000002</v>
      </c>
      <c r="AG4381" s="258">
        <v>0.24928449</v>
      </c>
      <c r="AH4381" s="258">
        <v>8.2240614000000001</v>
      </c>
      <c r="AI4381" s="258">
        <v>2.3855488000000001E-2</v>
      </c>
      <c r="AJ4381" s="258">
        <v>2.9588934000000001E-2</v>
      </c>
      <c r="AK4381" s="258">
        <v>2.6296837999999999E-2</v>
      </c>
      <c r="AL4381" s="258">
        <v>4.4371080000000004E-3</v>
      </c>
      <c r="AM4381" s="258">
        <v>1.3169324999999999E-5</v>
      </c>
      <c r="AN4381" s="258">
        <v>8.9304939000000001</v>
      </c>
      <c r="AO4381" s="258">
        <v>2.6989871000000001</v>
      </c>
      <c r="AP4381" s="258">
        <v>0.21837256999999999</v>
      </c>
      <c r="AQ4381" s="258">
        <v>6.5177698000000006E-2</v>
      </c>
      <c r="AR4381" s="258">
        <v>12.338471999999999</v>
      </c>
      <c r="AT4381" s="193"/>
      <c r="AU4381" s="193"/>
      <c r="AV4381" s="193"/>
      <c r="AW4381" s="193"/>
      <c r="AX4381" s="193"/>
      <c r="AY4381" s="193"/>
      <c r="AZ4381" s="193"/>
      <c r="BA4381" s="193"/>
      <c r="BB4381" s="193"/>
      <c r="BC4381" s="193"/>
      <c r="BD4381" s="193"/>
      <c r="BE4381" s="315"/>
      <c r="BF4381" s="315"/>
      <c r="BG4381" s="315"/>
      <c r="BH4381" s="315"/>
      <c r="BI4381" s="315"/>
      <c r="BJ4381" s="315"/>
      <c r="BK4381" s="315"/>
    </row>
    <row r="4382" spans="1:63" x14ac:dyDescent="0.25">
      <c r="A4382" s="45" t="s">
        <v>5845</v>
      </c>
      <c r="B4382" s="45"/>
      <c r="C4382" s="43"/>
      <c r="D4382" s="199"/>
      <c r="E4382" s="199"/>
      <c r="F4382" s="199"/>
      <c r="G4382" s="199"/>
      <c r="H4382" s="199"/>
      <c r="I4382" s="199"/>
      <c r="J4382" s="199"/>
      <c r="K4382" s="199"/>
      <c r="L4382" s="199"/>
      <c r="M4382" s="199"/>
      <c r="N4382" s="199"/>
      <c r="O4382" s="199"/>
      <c r="P4382" s="199"/>
      <c r="Q4382" s="239"/>
      <c r="R4382" s="97"/>
      <c r="S4382" s="97"/>
      <c r="T4382" s="97"/>
      <c r="U4382" s="97"/>
      <c r="V4382" s="97"/>
      <c r="W4382" s="97"/>
      <c r="X4382" s="259"/>
      <c r="Y4382" s="259"/>
      <c r="Z4382" s="259"/>
      <c r="AA4382" s="258"/>
      <c r="AB4382" s="258"/>
      <c r="AC4382" s="258"/>
      <c r="AD4382" s="258"/>
      <c r="AE4382" s="258"/>
      <c r="AF4382" s="258"/>
      <c r="AG4382" s="258"/>
      <c r="AH4382" s="258"/>
      <c r="AI4382" s="258"/>
      <c r="AJ4382" s="258"/>
      <c r="AK4382" s="258"/>
      <c r="AL4382" s="258"/>
      <c r="AM4382" s="258"/>
      <c r="AN4382" s="258"/>
      <c r="AO4382" s="258"/>
      <c r="AP4382" s="258"/>
      <c r="AQ4382" s="258"/>
      <c r="AR4382" s="258"/>
      <c r="AT4382" s="193"/>
      <c r="AU4382" s="193"/>
      <c r="AV4382" s="193"/>
      <c r="AW4382" s="193"/>
      <c r="AX4382" s="193"/>
      <c r="AY4382" s="193"/>
      <c r="AZ4382" s="193"/>
      <c r="BA4382" s="193"/>
      <c r="BB4382" s="193"/>
      <c r="BC4382" s="193"/>
      <c r="BD4382" s="193"/>
      <c r="BE4382" s="315"/>
      <c r="BF4382" s="315"/>
      <c r="BG4382" s="315"/>
      <c r="BH4382" s="315"/>
      <c r="BI4382" s="315"/>
      <c r="BJ4382" s="315"/>
      <c r="BK4382" s="315"/>
    </row>
    <row r="4383" spans="1:63" x14ac:dyDescent="0.25">
      <c r="A4383" s="9"/>
      <c r="B4383" s="124" t="s">
        <v>5770</v>
      </c>
      <c r="C4383" s="25" t="s">
        <v>4711</v>
      </c>
      <c r="D4383" s="193">
        <v>1.3703775</v>
      </c>
      <c r="E4383" s="193">
        <v>0.51445158999999996</v>
      </c>
      <c r="F4383" s="193">
        <v>0.10415621999999999</v>
      </c>
      <c r="G4383" s="193">
        <v>2.2486703E-2</v>
      </c>
      <c r="H4383" s="193">
        <v>1.0508393E-2</v>
      </c>
      <c r="I4383" s="193">
        <v>5.9099943000000002E-2</v>
      </c>
      <c r="J4383" s="193">
        <v>1.8474489E-2</v>
      </c>
      <c r="K4383" s="193">
        <v>4.4969291000000001E-4</v>
      </c>
      <c r="L4383" s="193">
        <v>0.64075046000000002</v>
      </c>
      <c r="M4383" s="193">
        <v>0</v>
      </c>
      <c r="N4383" s="193">
        <v>0</v>
      </c>
      <c r="O4383" s="193">
        <v>0</v>
      </c>
      <c r="P4383" s="199">
        <f t="shared" ref="P4383:P4396" si="844">E4383/0.135</f>
        <v>3.8107525185185178</v>
      </c>
      <c r="Q4383" s="240">
        <v>74.854207000000002</v>
      </c>
      <c r="R4383" s="99">
        <v>53.978675000000003</v>
      </c>
      <c r="S4383" s="99">
        <v>16.630880000000001</v>
      </c>
      <c r="T4383" s="99">
        <v>3.8943000000000003E-5</v>
      </c>
      <c r="U4383" s="99">
        <v>0.42657</v>
      </c>
      <c r="V4383" s="99">
        <v>8.6942699999999998E-2</v>
      </c>
      <c r="W4383" s="99">
        <v>3.7311000000000001</v>
      </c>
      <c r="X4383" s="241">
        <f t="shared" ref="X4383:X4396" si="845">SUM(Y4383:AA4383)</f>
        <v>0.39675998938086005</v>
      </c>
      <c r="Y4383" s="241">
        <f t="shared" ref="Y4383:Y4396" si="846">SUM(AB4383:AG4383)</f>
        <v>0.18514784529100001</v>
      </c>
      <c r="Z4383" s="241">
        <f t="shared" ref="Z4383:Z4396" si="847">SUM(AH4383:AP4383)</f>
        <v>7.5160970089860002E-2</v>
      </c>
      <c r="AA4383" s="241">
        <f t="shared" ref="AA4383:AA4396" si="848">SUM(AQ4383:AR4383)</f>
        <v>0.13645117400000001</v>
      </c>
      <c r="AB4383" s="258">
        <v>0.10562966</v>
      </c>
      <c r="AC4383" s="258">
        <v>1.4245371E-5</v>
      </c>
      <c r="AD4383" s="258">
        <v>2.6191729E-2</v>
      </c>
      <c r="AE4383" s="258">
        <v>1.4514809999999999E-5</v>
      </c>
      <c r="AF4383" s="258">
        <v>5.2755536999999998E-2</v>
      </c>
      <c r="AG4383" s="258">
        <v>5.4215910999999995E-4</v>
      </c>
      <c r="AH4383" s="258">
        <v>6.9133187999999998E-2</v>
      </c>
      <c r="AI4383" s="258">
        <v>1.6744357999999999E-4</v>
      </c>
      <c r="AJ4383" s="258">
        <v>1.9569421E-4</v>
      </c>
      <c r="AK4383" s="258">
        <v>8.5815719000000004E-5</v>
      </c>
      <c r="AL4383" s="258">
        <v>3.4145975E-5</v>
      </c>
      <c r="AM4383" s="258">
        <v>1.0950586E-7</v>
      </c>
      <c r="AN4383" s="258">
        <v>2.1383189E-3</v>
      </c>
      <c r="AO4383" s="258">
        <v>1.1825872E-3</v>
      </c>
      <c r="AP4383" s="258">
        <v>2.2236669999999999E-3</v>
      </c>
      <c r="AQ4383" s="258">
        <v>1.3390940000000001E-3</v>
      </c>
      <c r="AR4383" s="258">
        <v>0.13511208</v>
      </c>
      <c r="AT4383" s="193"/>
      <c r="AU4383" s="193"/>
      <c r="AV4383" s="193"/>
      <c r="AW4383" s="193"/>
      <c r="AX4383" s="193"/>
      <c r="AY4383" s="193"/>
      <c r="AZ4383" s="193"/>
      <c r="BA4383" s="193"/>
      <c r="BB4383" s="193"/>
      <c r="BC4383" s="193"/>
      <c r="BD4383" s="193"/>
      <c r="BE4383" s="315"/>
      <c r="BF4383" s="315"/>
      <c r="BG4383" s="315"/>
      <c r="BH4383" s="315"/>
      <c r="BI4383" s="315"/>
      <c r="BJ4383" s="315"/>
      <c r="BK4383" s="315"/>
    </row>
    <row r="4384" spans="1:63" x14ac:dyDescent="0.25">
      <c r="A4384" s="9"/>
      <c r="B4384" s="124" t="s">
        <v>5770</v>
      </c>
      <c r="C4384" s="25" t="s">
        <v>4712</v>
      </c>
      <c r="D4384" s="193">
        <v>1.9208585</v>
      </c>
      <c r="E4384" s="193">
        <v>0.59477497999999995</v>
      </c>
      <c r="F4384" s="193">
        <v>0.12206762</v>
      </c>
      <c r="G4384" s="193">
        <v>2.5246597999999999E-2</v>
      </c>
      <c r="H4384" s="193">
        <v>1.1554923999999999E-2</v>
      </c>
      <c r="I4384" s="193">
        <v>8.1140025000000005E-2</v>
      </c>
      <c r="J4384" s="193">
        <v>2.4638817E-2</v>
      </c>
      <c r="K4384" s="193">
        <v>5.1767705000000004E-4</v>
      </c>
      <c r="L4384" s="193">
        <v>1.0609179</v>
      </c>
      <c r="M4384" s="193">
        <v>0</v>
      </c>
      <c r="N4384" s="193">
        <v>0</v>
      </c>
      <c r="O4384" s="193">
        <v>0</v>
      </c>
      <c r="P4384" s="199">
        <f t="shared" si="844"/>
        <v>4.4057405925925917</v>
      </c>
      <c r="Q4384" s="240">
        <v>83.927199999999999</v>
      </c>
      <c r="R4384" s="99">
        <v>60.107509999999998</v>
      </c>
      <c r="S4384" s="99">
        <v>18.52704</v>
      </c>
      <c r="T4384" s="99">
        <v>4.6180999999999997E-5</v>
      </c>
      <c r="U4384" s="99">
        <v>0.44999</v>
      </c>
      <c r="V4384" s="99">
        <v>0.1014145</v>
      </c>
      <c r="W4384" s="99">
        <v>4.7412000000000001</v>
      </c>
      <c r="X4384" s="241">
        <f t="shared" si="845"/>
        <v>0.45544825019754004</v>
      </c>
      <c r="Y4384" s="241">
        <f t="shared" si="846"/>
        <v>0.21637686608199999</v>
      </c>
      <c r="Z4384" s="241">
        <f t="shared" si="847"/>
        <v>8.6739983915540012E-2</v>
      </c>
      <c r="AA4384" s="241">
        <f t="shared" si="848"/>
        <v>0.15233140020000002</v>
      </c>
      <c r="AB4384" s="258">
        <v>0.12212226</v>
      </c>
      <c r="AC4384" s="258">
        <v>1.5770114000000002E-5</v>
      </c>
      <c r="AD4384" s="258">
        <v>2.9854967E-2</v>
      </c>
      <c r="AE4384" s="258">
        <v>1.6686258000000002E-5</v>
      </c>
      <c r="AF4384" s="258">
        <v>6.3761307000000003E-2</v>
      </c>
      <c r="AG4384" s="258">
        <v>6.0587570999999995E-4</v>
      </c>
      <c r="AH4384" s="258">
        <v>7.9927595000000004E-2</v>
      </c>
      <c r="AI4384" s="258">
        <v>1.9604944000000001E-4</v>
      </c>
      <c r="AJ4384" s="258">
        <v>2.1883699999999999E-4</v>
      </c>
      <c r="AK4384" s="258">
        <v>1.0310947E-4</v>
      </c>
      <c r="AL4384" s="258">
        <v>5.0491616E-5</v>
      </c>
      <c r="AM4384" s="258">
        <v>1.6198954000000001E-7</v>
      </c>
      <c r="AN4384" s="258">
        <v>2.2429676E-3</v>
      </c>
      <c r="AO4384" s="258">
        <v>1.4607136E-3</v>
      </c>
      <c r="AP4384" s="258">
        <v>2.5400582000000001E-3</v>
      </c>
      <c r="AQ4384" s="258">
        <v>1.8757801999999999E-3</v>
      </c>
      <c r="AR4384" s="258">
        <v>0.15045562000000001</v>
      </c>
      <c r="AT4384" s="193"/>
      <c r="AU4384" s="193"/>
      <c r="AV4384" s="193"/>
      <c r="AW4384" s="193"/>
      <c r="AX4384" s="193"/>
      <c r="AY4384" s="193"/>
      <c r="AZ4384" s="193"/>
      <c r="BA4384" s="193"/>
      <c r="BB4384" s="193"/>
      <c r="BC4384" s="193"/>
      <c r="BD4384" s="193"/>
      <c r="BE4384" s="315"/>
      <c r="BF4384" s="315"/>
      <c r="BG4384" s="315"/>
      <c r="BH4384" s="315"/>
      <c r="BI4384" s="315"/>
      <c r="BJ4384" s="315"/>
      <c r="BK4384" s="315"/>
    </row>
    <row r="4385" spans="1:63" x14ac:dyDescent="0.25">
      <c r="A4385" s="9"/>
      <c r="B4385" s="124" t="s">
        <v>5970</v>
      </c>
      <c r="C4385" s="25" t="s">
        <v>4713</v>
      </c>
      <c r="D4385" s="193">
        <v>23.714033000000001</v>
      </c>
      <c r="E4385" s="193">
        <v>11.214135000000001</v>
      </c>
      <c r="F4385" s="193">
        <v>4.2397539999999996</v>
      </c>
      <c r="G4385" s="193">
        <v>1.1392526999999999</v>
      </c>
      <c r="H4385" s="193">
        <v>0.12311555</v>
      </c>
      <c r="I4385" s="193">
        <v>1.2514764</v>
      </c>
      <c r="J4385" s="193">
        <v>0.67990194000000004</v>
      </c>
      <c r="K4385" s="193">
        <v>2.6766412E-2</v>
      </c>
      <c r="L4385" s="193">
        <v>5.039631</v>
      </c>
      <c r="M4385" s="193">
        <v>0</v>
      </c>
      <c r="N4385" s="193">
        <v>0</v>
      </c>
      <c r="O4385" s="193">
        <v>0</v>
      </c>
      <c r="P4385" s="199">
        <f t="shared" si="844"/>
        <v>83.067666666666668</v>
      </c>
      <c r="Q4385" s="240">
        <v>2797.5275000000001</v>
      </c>
      <c r="R4385" s="99">
        <v>924.31024000000002</v>
      </c>
      <c r="S4385" s="99">
        <v>178.81360000000001</v>
      </c>
      <c r="T4385" s="99">
        <v>2.2791E-3</v>
      </c>
      <c r="U4385" s="99">
        <v>1651.1</v>
      </c>
      <c r="V4385" s="99">
        <v>2.152336</v>
      </c>
      <c r="W4385" s="99">
        <v>41.149000000000001</v>
      </c>
      <c r="X4385" s="241">
        <f t="shared" si="845"/>
        <v>17.580074491879998</v>
      </c>
      <c r="Y4385" s="241">
        <f t="shared" si="846"/>
        <v>6.1253693678199994</v>
      </c>
      <c r="Z4385" s="241">
        <f t="shared" si="847"/>
        <v>9.1136418410599997</v>
      </c>
      <c r="AA4385" s="241">
        <f t="shared" si="848"/>
        <v>2.341063283</v>
      </c>
      <c r="AB4385" s="258">
        <v>2.3024860999999999</v>
      </c>
      <c r="AC4385" s="258">
        <v>3.1565268999999999E-4</v>
      </c>
      <c r="AD4385" s="258">
        <v>2.6243835999999998</v>
      </c>
      <c r="AE4385" s="258">
        <v>3.2902573E-4</v>
      </c>
      <c r="AF4385" s="258">
        <v>1.1921275</v>
      </c>
      <c r="AG4385" s="258">
        <v>5.7274893999999998E-3</v>
      </c>
      <c r="AH4385" s="258">
        <v>1.5070083000000001</v>
      </c>
      <c r="AI4385" s="258">
        <v>7.0529514000000001E-3</v>
      </c>
      <c r="AJ4385" s="258">
        <v>9.6274280000000004E-3</v>
      </c>
      <c r="AK4385" s="258">
        <v>8.4099190999999997E-3</v>
      </c>
      <c r="AL4385" s="258">
        <v>1.2441462000000001E-3</v>
      </c>
      <c r="AM4385" s="258">
        <v>4.36636E-6</v>
      </c>
      <c r="AN4385" s="258">
        <v>6.5791360000000001</v>
      </c>
      <c r="AO4385" s="258">
        <v>0.87824581999999995</v>
      </c>
      <c r="AP4385" s="258">
        <v>0.12291291</v>
      </c>
      <c r="AQ4385" s="258">
        <v>2.6982683E-2</v>
      </c>
      <c r="AR4385" s="258">
        <v>2.3140806</v>
      </c>
      <c r="AT4385" s="193"/>
      <c r="AU4385" s="193"/>
      <c r="AV4385" s="193"/>
      <c r="AW4385" s="193"/>
      <c r="AX4385" s="193"/>
      <c r="AY4385" s="193"/>
      <c r="AZ4385" s="193"/>
      <c r="BA4385" s="193"/>
      <c r="BB4385" s="193"/>
      <c r="BC4385" s="193"/>
      <c r="BD4385" s="193"/>
      <c r="BE4385" s="315"/>
      <c r="BF4385" s="315"/>
      <c r="BG4385" s="315"/>
      <c r="BH4385" s="315"/>
      <c r="BI4385" s="315"/>
      <c r="BJ4385" s="315"/>
      <c r="BK4385" s="315"/>
    </row>
    <row r="4386" spans="1:63" x14ac:dyDescent="0.25">
      <c r="A4386" s="9"/>
      <c r="B4386" s="124" t="s">
        <v>5970</v>
      </c>
      <c r="C4386" s="25" t="s">
        <v>4714</v>
      </c>
      <c r="D4386" s="193">
        <v>21.681357999999999</v>
      </c>
      <c r="E4386" s="193">
        <v>9.8003798999999994</v>
      </c>
      <c r="F4386" s="193">
        <v>3.939435</v>
      </c>
      <c r="G4386" s="193">
        <v>1.0911415</v>
      </c>
      <c r="H4386" s="193">
        <v>0.10974728</v>
      </c>
      <c r="I4386" s="193">
        <v>1.1474861999999999</v>
      </c>
      <c r="J4386" s="193">
        <v>0.62680508999999995</v>
      </c>
      <c r="K4386" s="193">
        <v>2.4070086000000001E-2</v>
      </c>
      <c r="L4386" s="193">
        <v>4.9422933000000002</v>
      </c>
      <c r="M4386" s="193">
        <v>0</v>
      </c>
      <c r="N4386" s="193">
        <v>0</v>
      </c>
      <c r="O4386" s="193">
        <v>0</v>
      </c>
      <c r="P4386" s="199">
        <f t="shared" si="844"/>
        <v>72.595406666666662</v>
      </c>
      <c r="Q4386" s="240">
        <v>2250.7962000000002</v>
      </c>
      <c r="R4386" s="99">
        <v>777.80997000000002</v>
      </c>
      <c r="S4386" s="99">
        <v>159.30879999999999</v>
      </c>
      <c r="T4386" s="99">
        <v>2.1457999999999998E-3</v>
      </c>
      <c r="U4386" s="99">
        <v>1273.4000000000001</v>
      </c>
      <c r="V4386" s="99">
        <v>1.818289</v>
      </c>
      <c r="W4386" s="99">
        <v>38.457000000000001</v>
      </c>
      <c r="X4386" s="241">
        <f t="shared" si="845"/>
        <v>16.350829524210504</v>
      </c>
      <c r="Y4386" s="241">
        <f t="shared" si="846"/>
        <v>5.6942821245000008</v>
      </c>
      <c r="Z4386" s="241">
        <f t="shared" si="847"/>
        <v>8.6827957387105013</v>
      </c>
      <c r="AA4386" s="241">
        <f t="shared" si="848"/>
        <v>1.9737516610000001</v>
      </c>
      <c r="AB4386" s="258">
        <v>2.0122154999999999</v>
      </c>
      <c r="AC4386" s="258">
        <v>2.6743619000000002E-4</v>
      </c>
      <c r="AD4386" s="258">
        <v>2.5650908000000001</v>
      </c>
      <c r="AE4386" s="258">
        <v>2.9829131000000002E-4</v>
      </c>
      <c r="AF4386" s="258">
        <v>1.1113069</v>
      </c>
      <c r="AG4386" s="258">
        <v>5.1031970000000003E-3</v>
      </c>
      <c r="AH4386" s="258">
        <v>1.317026</v>
      </c>
      <c r="AI4386" s="258">
        <v>6.5564674999999996E-3</v>
      </c>
      <c r="AJ4386" s="258">
        <v>9.3505753000000004E-3</v>
      </c>
      <c r="AK4386" s="258">
        <v>6.7675929999999997E-3</v>
      </c>
      <c r="AL4386" s="258">
        <v>1.2038146000000001E-3</v>
      </c>
      <c r="AM4386" s="258">
        <v>4.2383105000000001E-6</v>
      </c>
      <c r="AN4386" s="258">
        <v>6.3570026999999998</v>
      </c>
      <c r="AO4386" s="258">
        <v>0.87173403000000005</v>
      </c>
      <c r="AP4386" s="258">
        <v>0.11315032</v>
      </c>
      <c r="AQ4386" s="258">
        <v>2.6755961000000002E-2</v>
      </c>
      <c r="AR4386" s="258">
        <v>1.9469957</v>
      </c>
      <c r="AT4386" s="193"/>
      <c r="AU4386" s="193"/>
      <c r="AV4386" s="193"/>
      <c r="AW4386" s="193"/>
      <c r="AX4386" s="193"/>
      <c r="AY4386" s="193"/>
      <c r="AZ4386" s="193"/>
      <c r="BA4386" s="193"/>
      <c r="BB4386" s="193"/>
      <c r="BC4386" s="193"/>
      <c r="BD4386" s="193"/>
      <c r="BE4386" s="315"/>
      <c r="BF4386" s="315"/>
      <c r="BG4386" s="315"/>
      <c r="BH4386" s="315"/>
      <c r="BI4386" s="315"/>
      <c r="BJ4386" s="315"/>
      <c r="BK4386" s="315"/>
    </row>
    <row r="4387" spans="1:63" x14ac:dyDescent="0.25">
      <c r="A4387" s="9"/>
      <c r="B4387" s="124" t="s">
        <v>5970</v>
      </c>
      <c r="C4387" s="25" t="s">
        <v>4715</v>
      </c>
      <c r="D4387" s="193">
        <v>15.434896999999999</v>
      </c>
      <c r="E4387" s="193">
        <v>7.4168254999999998</v>
      </c>
      <c r="F4387" s="193">
        <v>2.7408594000000002</v>
      </c>
      <c r="G4387" s="193">
        <v>0.60466211000000003</v>
      </c>
      <c r="H4387" s="193">
        <v>7.2917567000000003E-2</v>
      </c>
      <c r="I4387" s="193">
        <v>0.75640472999999997</v>
      </c>
      <c r="J4387" s="193">
        <v>0.43745791000000001</v>
      </c>
      <c r="K4387" s="193">
        <v>1.4472530000000001E-2</v>
      </c>
      <c r="L4387" s="193">
        <v>3.3912968000000001</v>
      </c>
      <c r="M4387" s="193">
        <v>0</v>
      </c>
      <c r="N4387" s="193">
        <v>0</v>
      </c>
      <c r="O4387" s="193">
        <v>0</v>
      </c>
      <c r="P4387" s="199">
        <f t="shared" si="844"/>
        <v>54.939448148148145</v>
      </c>
      <c r="Q4387" s="240">
        <v>1270.4960000000001</v>
      </c>
      <c r="R4387" s="99">
        <v>534.74904000000004</v>
      </c>
      <c r="S4387" s="99">
        <v>118.00879999999999</v>
      </c>
      <c r="T4387" s="99">
        <v>1.7053000000000001E-3</v>
      </c>
      <c r="U4387" s="99">
        <v>588.36</v>
      </c>
      <c r="V4387" s="99">
        <v>1.134463</v>
      </c>
      <c r="W4387" s="99">
        <v>28.242000000000001</v>
      </c>
      <c r="X4387" s="241">
        <f t="shared" si="845"/>
        <v>10.7425472704643</v>
      </c>
      <c r="Y4387" s="241">
        <f t="shared" si="846"/>
        <v>3.7062799314200001</v>
      </c>
      <c r="Z4387" s="241">
        <f t="shared" si="847"/>
        <v>5.6824398530442988</v>
      </c>
      <c r="AA4387" s="241">
        <f t="shared" si="848"/>
        <v>1.3538274860000001</v>
      </c>
      <c r="AB4387" s="258">
        <v>1.5228489999999999</v>
      </c>
      <c r="AC4387" s="258">
        <v>1.9306341000000001E-4</v>
      </c>
      <c r="AD4387" s="258">
        <v>1.4001764000000001</v>
      </c>
      <c r="AE4387" s="258">
        <v>2.1015690999999999E-4</v>
      </c>
      <c r="AF4387" s="258">
        <v>0.77906699000000001</v>
      </c>
      <c r="AG4387" s="258">
        <v>3.7843210999999998E-3</v>
      </c>
      <c r="AH4387" s="258">
        <v>0.99672651999999995</v>
      </c>
      <c r="AI4387" s="258">
        <v>4.5504867000000001E-3</v>
      </c>
      <c r="AJ4387" s="258">
        <v>5.2085457999999996E-3</v>
      </c>
      <c r="AK4387" s="258">
        <v>3.8403995000000002E-3</v>
      </c>
      <c r="AL4387" s="258">
        <v>6.7933027999999998E-4</v>
      </c>
      <c r="AM4387" s="258">
        <v>2.3847643000000001E-6</v>
      </c>
      <c r="AN4387" s="258">
        <v>3.7939840999999999</v>
      </c>
      <c r="AO4387" s="258">
        <v>0.81410104000000005</v>
      </c>
      <c r="AP4387" s="258">
        <v>6.3347046000000004E-2</v>
      </c>
      <c r="AQ4387" s="258">
        <v>1.5573086E-2</v>
      </c>
      <c r="AR4387" s="258">
        <v>1.3382544000000001</v>
      </c>
      <c r="AT4387" s="193"/>
      <c r="AU4387" s="193"/>
      <c r="AV4387" s="193"/>
      <c r="AW4387" s="193"/>
      <c r="AX4387" s="193"/>
      <c r="AY4387" s="193"/>
      <c r="AZ4387" s="193"/>
      <c r="BA4387" s="193"/>
      <c r="BB4387" s="193"/>
      <c r="BC4387" s="193"/>
      <c r="BD4387" s="193"/>
      <c r="BE4387" s="315"/>
      <c r="BF4387" s="315"/>
      <c r="BG4387" s="315"/>
      <c r="BH4387" s="315"/>
      <c r="BI4387" s="315"/>
      <c r="BJ4387" s="315"/>
      <c r="BK4387" s="315"/>
    </row>
    <row r="4388" spans="1:63" x14ac:dyDescent="0.25">
      <c r="A4388" s="9"/>
      <c r="B4388" s="124" t="s">
        <v>2622</v>
      </c>
      <c r="C4388" s="25" t="s">
        <v>4716</v>
      </c>
      <c r="D4388" s="193">
        <v>24.457474999999999</v>
      </c>
      <c r="E4388" s="193">
        <v>17.477979999999999</v>
      </c>
      <c r="F4388" s="193">
        <v>3.1865195000000002</v>
      </c>
      <c r="G4388" s="193">
        <v>0.19511800000000001</v>
      </c>
      <c r="H4388" s="193">
        <v>0.11421325</v>
      </c>
      <c r="I4388" s="193">
        <v>1.2257813</v>
      </c>
      <c r="J4388" s="193">
        <v>0.45224955999999999</v>
      </c>
      <c r="K4388" s="193">
        <v>1.6486385999999999E-2</v>
      </c>
      <c r="L4388" s="193">
        <v>1.7891277000000001</v>
      </c>
      <c r="M4388" s="193">
        <v>0</v>
      </c>
      <c r="N4388" s="193">
        <v>0</v>
      </c>
      <c r="O4388" s="193">
        <v>0</v>
      </c>
      <c r="P4388" s="199">
        <f t="shared" si="844"/>
        <v>129.46651851851851</v>
      </c>
      <c r="Q4388" s="240">
        <v>1249.0637999999999</v>
      </c>
      <c r="R4388" s="99">
        <v>1051.3047999999999</v>
      </c>
      <c r="S4388" s="99">
        <v>153.2328</v>
      </c>
      <c r="T4388" s="99">
        <v>2.5376000000000001E-3</v>
      </c>
      <c r="U4388" s="99">
        <v>10.292999999999999</v>
      </c>
      <c r="V4388" s="99">
        <v>1.0106459999999999</v>
      </c>
      <c r="W4388" s="99">
        <v>33.22</v>
      </c>
      <c r="X4388" s="241">
        <f t="shared" si="845"/>
        <v>12.09473127214736</v>
      </c>
      <c r="Y4388" s="241">
        <f t="shared" si="846"/>
        <v>5.1943571672600006</v>
      </c>
      <c r="Z4388" s="241">
        <f t="shared" si="847"/>
        <v>4.2648927693873597</v>
      </c>
      <c r="AA4388" s="241">
        <f t="shared" si="848"/>
        <v>2.6354813354999997</v>
      </c>
      <c r="AB4388" s="258">
        <v>3.5887589000000002</v>
      </c>
      <c r="AC4388" s="258">
        <v>4.3086871999999999E-4</v>
      </c>
      <c r="AD4388" s="258">
        <v>0.29943976999999999</v>
      </c>
      <c r="AE4388" s="258">
        <v>4.0157833999999998E-4</v>
      </c>
      <c r="AF4388" s="258">
        <v>1.3003724000000001</v>
      </c>
      <c r="AG4388" s="258">
        <v>4.9536501999999996E-3</v>
      </c>
      <c r="AH4388" s="258">
        <v>2.3488918999999999</v>
      </c>
      <c r="AI4388" s="258">
        <v>4.8241671999999999E-3</v>
      </c>
      <c r="AJ4388" s="258">
        <v>1.6393925999999999E-3</v>
      </c>
      <c r="AK4388" s="258">
        <v>2.0381900000000001E-3</v>
      </c>
      <c r="AL4388" s="258">
        <v>2.4404508999999999E-4</v>
      </c>
      <c r="AM4388" s="258">
        <v>7.8149736000000001E-7</v>
      </c>
      <c r="AN4388" s="258">
        <v>6.8049185999999998E-2</v>
      </c>
      <c r="AO4388" s="258">
        <v>1.8919474999999999</v>
      </c>
      <c r="AP4388" s="258">
        <v>-5.2742392999999999E-2</v>
      </c>
      <c r="AQ4388" s="258">
        <v>5.9288355000000001E-3</v>
      </c>
      <c r="AR4388" s="258">
        <v>2.6295525</v>
      </c>
      <c r="AT4388" s="193"/>
      <c r="AU4388" s="193"/>
      <c r="AV4388" s="193"/>
      <c r="AW4388" s="193"/>
      <c r="AX4388" s="193"/>
      <c r="AY4388" s="193"/>
      <c r="AZ4388" s="193"/>
      <c r="BA4388" s="193"/>
      <c r="BB4388" s="193"/>
      <c r="BC4388" s="193"/>
      <c r="BD4388" s="193"/>
      <c r="BE4388" s="315"/>
      <c r="BF4388" s="315"/>
      <c r="BG4388" s="315"/>
      <c r="BH4388" s="315"/>
      <c r="BI4388" s="315"/>
      <c r="BJ4388" s="315"/>
      <c r="BK4388" s="315"/>
    </row>
    <row r="4389" spans="1:63" x14ac:dyDescent="0.25">
      <c r="A4389" s="9"/>
      <c r="B4389" s="124" t="s">
        <v>1264</v>
      </c>
      <c r="C4389" s="25" t="s">
        <v>4717</v>
      </c>
      <c r="D4389" s="193">
        <v>391.91530999999998</v>
      </c>
      <c r="E4389" s="193">
        <v>188.74270999999999</v>
      </c>
      <c r="F4389" s="193">
        <v>39.512878999999998</v>
      </c>
      <c r="G4389" s="193">
        <v>5.2987190000000002</v>
      </c>
      <c r="H4389" s="193">
        <v>1.6036447</v>
      </c>
      <c r="I4389" s="193">
        <v>21.501124999999998</v>
      </c>
      <c r="J4389" s="193">
        <v>8.7536305999999993</v>
      </c>
      <c r="K4389" s="193">
        <v>0.32835378999999998</v>
      </c>
      <c r="L4389" s="193">
        <v>126.17425</v>
      </c>
      <c r="M4389" s="193">
        <v>0</v>
      </c>
      <c r="N4389" s="193">
        <v>0</v>
      </c>
      <c r="O4389" s="193">
        <v>0</v>
      </c>
      <c r="P4389" s="199">
        <f t="shared" si="844"/>
        <v>1398.094148148148</v>
      </c>
      <c r="Q4389" s="240">
        <v>16990.655999999999</v>
      </c>
      <c r="R4389" s="99">
        <v>12896.367</v>
      </c>
      <c r="S4389" s="99">
        <v>2062.5920000000001</v>
      </c>
      <c r="T4389" s="99">
        <v>2.6852000000000001E-2</v>
      </c>
      <c r="U4389" s="99">
        <v>1427.1</v>
      </c>
      <c r="V4389" s="99">
        <v>20.02965</v>
      </c>
      <c r="W4389" s="99">
        <v>584.54</v>
      </c>
      <c r="X4389" s="241">
        <f t="shared" si="845"/>
        <v>141.05627821728797</v>
      </c>
      <c r="Y4389" s="241">
        <f t="shared" si="846"/>
        <v>65.308280005699984</v>
      </c>
      <c r="Z4389" s="241">
        <f t="shared" si="847"/>
        <v>43.227327721588004</v>
      </c>
      <c r="AA4389" s="241">
        <f t="shared" si="848"/>
        <v>32.520670490000001</v>
      </c>
      <c r="AB4389" s="258">
        <v>38.754022999999997</v>
      </c>
      <c r="AC4389" s="258">
        <v>4.1740707999999996E-3</v>
      </c>
      <c r="AD4389" s="258">
        <v>10.700063</v>
      </c>
      <c r="AE4389" s="258">
        <v>3.7153359E-3</v>
      </c>
      <c r="AF4389" s="258">
        <v>15.784718</v>
      </c>
      <c r="AG4389" s="258">
        <v>6.1586598999999999E-2</v>
      </c>
      <c r="AH4389" s="258">
        <v>25.364929</v>
      </c>
      <c r="AI4389" s="258">
        <v>6.2896373000000005E-2</v>
      </c>
      <c r="AJ4389" s="258">
        <v>4.5499446999999998E-2</v>
      </c>
      <c r="AK4389" s="258">
        <v>4.5323593000000002E-2</v>
      </c>
      <c r="AL4389" s="258">
        <v>1.0268171E-2</v>
      </c>
      <c r="AM4389" s="258">
        <v>3.1200588000000001E-5</v>
      </c>
      <c r="AN4389" s="258">
        <v>9.4801784999999992</v>
      </c>
      <c r="AO4389" s="258">
        <v>8.2319864000000003</v>
      </c>
      <c r="AP4389" s="258">
        <v>-1.3784963000000001E-2</v>
      </c>
      <c r="AQ4389" s="258">
        <v>0.23922748999999999</v>
      </c>
      <c r="AR4389" s="258">
        <v>32.281443000000003</v>
      </c>
      <c r="AT4389" s="193"/>
      <c r="AU4389" s="193"/>
      <c r="AV4389" s="193"/>
      <c r="AW4389" s="193"/>
      <c r="AX4389" s="193"/>
      <c r="AY4389" s="193"/>
      <c r="AZ4389" s="193"/>
      <c r="BA4389" s="193"/>
      <c r="BB4389" s="193"/>
      <c r="BC4389" s="193"/>
      <c r="BD4389" s="193"/>
      <c r="BE4389" s="315"/>
      <c r="BF4389" s="315"/>
      <c r="BG4389" s="315"/>
      <c r="BH4389" s="315"/>
      <c r="BI4389" s="315"/>
      <c r="BJ4389" s="315"/>
      <c r="BK4389" s="315"/>
    </row>
    <row r="4390" spans="1:63" x14ac:dyDescent="0.25">
      <c r="A4390" s="9"/>
      <c r="B4390" s="124" t="s">
        <v>1264</v>
      </c>
      <c r="C4390" s="25" t="s">
        <v>4718</v>
      </c>
      <c r="D4390" s="193">
        <v>631.53159000000005</v>
      </c>
      <c r="E4390" s="193">
        <v>195.33439999999999</v>
      </c>
      <c r="F4390" s="193">
        <v>46.939413000000002</v>
      </c>
      <c r="G4390" s="193">
        <v>5.9769981999999997</v>
      </c>
      <c r="H4390" s="193">
        <v>1.5697365000000001</v>
      </c>
      <c r="I4390" s="193">
        <v>27.230122000000001</v>
      </c>
      <c r="J4390" s="193">
        <v>11.046215</v>
      </c>
      <c r="K4390" s="193">
        <v>0.34533075000000002</v>
      </c>
      <c r="L4390" s="193">
        <v>343.08938000000001</v>
      </c>
      <c r="M4390" s="193">
        <v>0</v>
      </c>
      <c r="N4390" s="193">
        <v>0</v>
      </c>
      <c r="O4390" s="193">
        <v>0</v>
      </c>
      <c r="P4390" s="199">
        <f t="shared" si="844"/>
        <v>1446.9214814814814</v>
      </c>
      <c r="Q4390" s="240">
        <v>21568.225999999999</v>
      </c>
      <c r="R4390" s="99">
        <v>14163.833000000001</v>
      </c>
      <c r="S4390" s="99">
        <v>2254.4479999999999</v>
      </c>
      <c r="T4390" s="99">
        <v>0.26921</v>
      </c>
      <c r="U4390" s="99">
        <v>4176.1000000000004</v>
      </c>
      <c r="V4390" s="99">
        <v>25.056090000000001</v>
      </c>
      <c r="W4390" s="99">
        <v>948.52</v>
      </c>
      <c r="X4390" s="241">
        <f t="shared" si="845"/>
        <v>171.33973295871999</v>
      </c>
      <c r="Y4390" s="241">
        <f t="shared" si="846"/>
        <v>70.944501209899997</v>
      </c>
      <c r="Z4390" s="241">
        <f t="shared" si="847"/>
        <v>64.454128178820014</v>
      </c>
      <c r="AA4390" s="241">
        <f t="shared" si="848"/>
        <v>35.941103569999996</v>
      </c>
      <c r="AB4390" s="258">
        <v>40.105497999999997</v>
      </c>
      <c r="AC4390" s="258">
        <v>3.7685022E-3</v>
      </c>
      <c r="AD4390" s="258">
        <v>11.511956</v>
      </c>
      <c r="AE4390" s="258">
        <v>4.2522736999999998E-3</v>
      </c>
      <c r="AF4390" s="258">
        <v>19.254557999999999</v>
      </c>
      <c r="AG4390" s="258">
        <v>6.4468434000000005E-2</v>
      </c>
      <c r="AH4390" s="258">
        <v>26.249203000000001</v>
      </c>
      <c r="AI4390" s="258">
        <v>7.4519764000000002E-2</v>
      </c>
      <c r="AJ4390" s="258">
        <v>4.8873655000000002E-2</v>
      </c>
      <c r="AK4390" s="258">
        <v>4.8986490000000001E-2</v>
      </c>
      <c r="AL4390" s="258">
        <v>1.8303324999999999E-2</v>
      </c>
      <c r="AM4390" s="258">
        <v>5.8174819999999999E-5</v>
      </c>
      <c r="AN4390" s="258">
        <v>27.486142999999998</v>
      </c>
      <c r="AO4390" s="258">
        <v>9.8827008999999997</v>
      </c>
      <c r="AP4390" s="258">
        <v>0.64533987000000004</v>
      </c>
      <c r="AQ4390" s="258">
        <v>0.48571756999999999</v>
      </c>
      <c r="AR4390" s="258">
        <v>35.455385999999997</v>
      </c>
      <c r="AT4390" s="193"/>
      <c r="AU4390" s="193"/>
      <c r="AV4390" s="193"/>
      <c r="AW4390" s="193"/>
      <c r="AX4390" s="193"/>
      <c r="AY4390" s="193"/>
      <c r="AZ4390" s="193"/>
      <c r="BA4390" s="193"/>
      <c r="BB4390" s="193"/>
      <c r="BC4390" s="193"/>
      <c r="BD4390" s="193"/>
      <c r="BE4390" s="315"/>
      <c r="BF4390" s="315"/>
      <c r="BG4390" s="315"/>
      <c r="BH4390" s="315"/>
      <c r="BI4390" s="315"/>
      <c r="BJ4390" s="315"/>
      <c r="BK4390" s="315"/>
    </row>
    <row r="4391" spans="1:63" x14ac:dyDescent="0.25">
      <c r="A4391" s="9"/>
      <c r="B4391" s="124" t="s">
        <v>1264</v>
      </c>
      <c r="C4391" s="25" t="s">
        <v>4719</v>
      </c>
      <c r="D4391" s="193">
        <v>3941.3764000000001</v>
      </c>
      <c r="E4391" s="193">
        <v>1859.9396999999999</v>
      </c>
      <c r="F4391" s="193">
        <v>505.41478000000001</v>
      </c>
      <c r="G4391" s="193">
        <v>109.30783</v>
      </c>
      <c r="H4391" s="193">
        <v>19.217113000000001</v>
      </c>
      <c r="I4391" s="193">
        <v>229.0874</v>
      </c>
      <c r="J4391" s="193">
        <v>107.25004</v>
      </c>
      <c r="K4391" s="193">
        <v>4.5874803999999996</v>
      </c>
      <c r="L4391" s="193">
        <v>1106.5719999999999</v>
      </c>
      <c r="M4391" s="193">
        <v>0</v>
      </c>
      <c r="N4391" s="193">
        <v>0</v>
      </c>
      <c r="O4391" s="193">
        <v>0</v>
      </c>
      <c r="P4391" s="199">
        <f t="shared" si="844"/>
        <v>13777.331111111109</v>
      </c>
      <c r="Q4391" s="240">
        <v>306918.73</v>
      </c>
      <c r="R4391" s="99">
        <v>190265.2</v>
      </c>
      <c r="S4391" s="99">
        <v>23516.639999999999</v>
      </c>
      <c r="T4391" s="99">
        <v>0.40167000000000003</v>
      </c>
      <c r="U4391" s="99">
        <v>86834</v>
      </c>
      <c r="V4391" s="99">
        <v>265.28120000000001</v>
      </c>
      <c r="W4391" s="99">
        <v>6037.2</v>
      </c>
      <c r="X4391" s="241">
        <f t="shared" si="845"/>
        <v>2155.0439596798801</v>
      </c>
      <c r="Y4391" s="241">
        <f t="shared" si="846"/>
        <v>743.55025382999997</v>
      </c>
      <c r="Z4391" s="241">
        <f t="shared" si="847"/>
        <v>932.60064494988012</v>
      </c>
      <c r="AA4391" s="241">
        <f t="shared" si="848"/>
        <v>478.89306090000002</v>
      </c>
      <c r="AB4391" s="258">
        <v>381.89118000000002</v>
      </c>
      <c r="AC4391" s="258">
        <v>8.5738028999999993E-2</v>
      </c>
      <c r="AD4391" s="258">
        <v>189.73809</v>
      </c>
      <c r="AE4391" s="258">
        <v>4.6416671E-2</v>
      </c>
      <c r="AF4391" s="258">
        <v>171.04329999999999</v>
      </c>
      <c r="AG4391" s="258">
        <v>0.74552912999999998</v>
      </c>
      <c r="AH4391" s="258">
        <v>249.94556</v>
      </c>
      <c r="AI4391" s="258">
        <v>0.73700699999999997</v>
      </c>
      <c r="AJ4391" s="258">
        <v>0.73205779999999998</v>
      </c>
      <c r="AK4391" s="258">
        <v>0.73408390999999995</v>
      </c>
      <c r="AL4391" s="258">
        <v>0.13790633999999999</v>
      </c>
      <c r="AM4391" s="258">
        <v>4.4389987999999999E-4</v>
      </c>
      <c r="AN4391" s="258">
        <v>513.77272000000005</v>
      </c>
      <c r="AO4391" s="258">
        <v>156.42083</v>
      </c>
      <c r="AP4391" s="258">
        <v>10.120036000000001</v>
      </c>
      <c r="AQ4391" s="258">
        <v>2.8213509000000001</v>
      </c>
      <c r="AR4391" s="258">
        <v>476.07171</v>
      </c>
      <c r="AT4391" s="193"/>
      <c r="AU4391" s="193"/>
      <c r="AV4391" s="193"/>
      <c r="AW4391" s="193"/>
      <c r="AX4391" s="193"/>
      <c r="AY4391" s="193"/>
      <c r="AZ4391" s="193"/>
      <c r="BA4391" s="193"/>
      <c r="BB4391" s="193"/>
      <c r="BC4391" s="193"/>
      <c r="BD4391" s="193"/>
      <c r="BE4391" s="315"/>
      <c r="BF4391" s="315"/>
      <c r="BG4391" s="315"/>
      <c r="BH4391" s="315"/>
      <c r="BI4391" s="315"/>
      <c r="BJ4391" s="315"/>
      <c r="BK4391" s="315"/>
    </row>
    <row r="4392" spans="1:63" x14ac:dyDescent="0.25">
      <c r="A4392" s="9"/>
      <c r="B4392" s="124" t="s">
        <v>1264</v>
      </c>
      <c r="C4392" s="25" t="s">
        <v>4720</v>
      </c>
      <c r="D4392" s="193">
        <v>15863.834000000001</v>
      </c>
      <c r="E4392" s="193">
        <v>8526.8302999999996</v>
      </c>
      <c r="F4392" s="193">
        <v>2009.4147</v>
      </c>
      <c r="G4392" s="193">
        <v>399.70526000000001</v>
      </c>
      <c r="H4392" s="193">
        <v>68.545302000000007</v>
      </c>
      <c r="I4392" s="193">
        <v>1743.2769000000001</v>
      </c>
      <c r="J4392" s="193">
        <v>352.25193000000002</v>
      </c>
      <c r="K4392" s="193">
        <v>13.979523</v>
      </c>
      <c r="L4392" s="193">
        <v>2749.8299000000002</v>
      </c>
      <c r="M4392" s="193">
        <v>0</v>
      </c>
      <c r="N4392" s="193">
        <v>0</v>
      </c>
      <c r="O4392" s="193">
        <v>0</v>
      </c>
      <c r="P4392" s="199">
        <f t="shared" si="844"/>
        <v>63161.705925925919</v>
      </c>
      <c r="Q4392" s="240">
        <v>1476206.6</v>
      </c>
      <c r="R4392" s="99">
        <v>1154641.3999999999</v>
      </c>
      <c r="S4392" s="99">
        <v>100223.2</v>
      </c>
      <c r="T4392" s="99">
        <v>1.7464999999999999</v>
      </c>
      <c r="U4392" s="99">
        <v>196490</v>
      </c>
      <c r="V4392" s="99">
        <v>1237.31</v>
      </c>
      <c r="W4392" s="99">
        <v>23613</v>
      </c>
      <c r="X4392" s="241">
        <f t="shared" si="845"/>
        <v>8471.7171190801</v>
      </c>
      <c r="Y4392" s="241">
        <f t="shared" si="846"/>
        <v>2862.3665986599999</v>
      </c>
      <c r="Z4392" s="241">
        <f t="shared" si="847"/>
        <v>2714.6823108200992</v>
      </c>
      <c r="AA4392" s="241">
        <f t="shared" si="848"/>
        <v>2894.6682096</v>
      </c>
      <c r="AB4392" s="258">
        <v>1750.7641000000001</v>
      </c>
      <c r="AC4392" s="258">
        <v>0.59690562000000003</v>
      </c>
      <c r="AD4392" s="258">
        <v>341.94880000000001</v>
      </c>
      <c r="AE4392" s="258">
        <v>0.18425063999999999</v>
      </c>
      <c r="AF4392" s="258">
        <v>765.75535000000002</v>
      </c>
      <c r="AG4392" s="258">
        <v>3.1171924</v>
      </c>
      <c r="AH4392" s="258">
        <v>1145.855</v>
      </c>
      <c r="AI4392" s="258">
        <v>2.5539436000000002</v>
      </c>
      <c r="AJ4392" s="258">
        <v>1.6538637</v>
      </c>
      <c r="AK4392" s="258">
        <v>2.1186569999999998</v>
      </c>
      <c r="AL4392" s="258">
        <v>0.38563273999999997</v>
      </c>
      <c r="AM4392" s="258">
        <v>1.2197801E-3</v>
      </c>
      <c r="AN4392" s="258">
        <v>1346.3598</v>
      </c>
      <c r="AO4392" s="258">
        <v>172.40651</v>
      </c>
      <c r="AP4392" s="258">
        <v>43.347684000000001</v>
      </c>
      <c r="AQ4392" s="258">
        <v>5.2152095999999997</v>
      </c>
      <c r="AR4392" s="258">
        <v>2889.453</v>
      </c>
      <c r="AT4392" s="193"/>
      <c r="AU4392" s="193"/>
      <c r="AV4392" s="193"/>
      <c r="AW4392" s="193"/>
      <c r="AX4392" s="193"/>
      <c r="AY4392" s="193"/>
      <c r="AZ4392" s="193"/>
      <c r="BA4392" s="193"/>
      <c r="BB4392" s="193"/>
      <c r="BC4392" s="193"/>
      <c r="BD4392" s="193"/>
      <c r="BE4392" s="315"/>
      <c r="BF4392" s="315"/>
      <c r="BG4392" s="315"/>
      <c r="BH4392" s="315"/>
      <c r="BI4392" s="315"/>
      <c r="BJ4392" s="315"/>
      <c r="BK4392" s="315"/>
    </row>
    <row r="4393" spans="1:63" x14ac:dyDescent="0.25">
      <c r="A4393" s="9"/>
      <c r="B4393" s="124" t="s">
        <v>2622</v>
      </c>
      <c r="C4393" s="25" t="s">
        <v>4721</v>
      </c>
      <c r="D4393" s="193">
        <v>40.094127</v>
      </c>
      <c r="E4393" s="193">
        <v>26.471592999999999</v>
      </c>
      <c r="F4393" s="193">
        <v>5.5268281000000004</v>
      </c>
      <c r="G4393" s="193">
        <v>0.81277962000000004</v>
      </c>
      <c r="H4393" s="193">
        <v>0.1999078</v>
      </c>
      <c r="I4393" s="193">
        <v>1.7434575000000001</v>
      </c>
      <c r="J4393" s="193">
        <v>0.76666458999999998</v>
      </c>
      <c r="K4393" s="193">
        <v>3.2088639000000002E-2</v>
      </c>
      <c r="L4393" s="193">
        <v>4.5408077999999996</v>
      </c>
      <c r="M4393" s="193">
        <v>0</v>
      </c>
      <c r="N4393" s="193">
        <v>0</v>
      </c>
      <c r="O4393" s="193">
        <v>0</v>
      </c>
      <c r="P4393" s="199">
        <f t="shared" si="844"/>
        <v>196.08587407407404</v>
      </c>
      <c r="Q4393" s="240">
        <v>4074.5118000000002</v>
      </c>
      <c r="R4393" s="99">
        <v>1627.2565</v>
      </c>
      <c r="S4393" s="99">
        <v>370.24400000000003</v>
      </c>
      <c r="T4393" s="99">
        <v>5.8309E-3</v>
      </c>
      <c r="U4393" s="99">
        <v>2000.1</v>
      </c>
      <c r="V4393" s="99">
        <v>2.9484659999999998</v>
      </c>
      <c r="W4393" s="99">
        <v>73.956999999999994</v>
      </c>
      <c r="X4393" s="241">
        <f t="shared" si="845"/>
        <v>37.069342647540196</v>
      </c>
      <c r="Y4393" s="241">
        <f t="shared" si="846"/>
        <v>8.8044128822999994</v>
      </c>
      <c r="Z4393" s="241">
        <f t="shared" si="847"/>
        <v>24.177382676240203</v>
      </c>
      <c r="AA4393" s="241">
        <f t="shared" si="848"/>
        <v>4.0875470890000001</v>
      </c>
      <c r="AB4393" s="258">
        <v>5.4353514000000001</v>
      </c>
      <c r="AC4393" s="258">
        <v>6.3644701000000001E-4</v>
      </c>
      <c r="AD4393" s="258">
        <v>1.5322889</v>
      </c>
      <c r="AE4393" s="258">
        <v>6.8789828999999997E-4</v>
      </c>
      <c r="AF4393" s="258">
        <v>1.8235433999999999</v>
      </c>
      <c r="AG4393" s="258">
        <v>1.1904837E-2</v>
      </c>
      <c r="AH4393" s="258">
        <v>3.5575040000000002</v>
      </c>
      <c r="AI4393" s="258">
        <v>8.5728782E-3</v>
      </c>
      <c r="AJ4393" s="258">
        <v>6.4698040999999996E-3</v>
      </c>
      <c r="AK4393" s="258">
        <v>4.4795534999999996E-3</v>
      </c>
      <c r="AL4393" s="258">
        <v>8.2917437000000005E-4</v>
      </c>
      <c r="AM4393" s="258">
        <v>2.8060702E-6</v>
      </c>
      <c r="AN4393" s="258">
        <v>14.444208</v>
      </c>
      <c r="AO4393" s="258">
        <v>5.9543615000000001</v>
      </c>
      <c r="AP4393" s="258">
        <v>0.20095495999999999</v>
      </c>
      <c r="AQ4393" s="258">
        <v>1.6408189E-2</v>
      </c>
      <c r="AR4393" s="258">
        <v>4.0711389000000002</v>
      </c>
      <c r="AT4393" s="193"/>
      <c r="AU4393" s="193"/>
      <c r="AV4393" s="193"/>
      <c r="AW4393" s="193"/>
      <c r="AX4393" s="193"/>
      <c r="AY4393" s="193"/>
      <c r="AZ4393" s="193"/>
      <c r="BA4393" s="193"/>
      <c r="BB4393" s="193"/>
      <c r="BC4393" s="193"/>
      <c r="BD4393" s="193"/>
      <c r="BE4393" s="315"/>
      <c r="BF4393" s="315"/>
      <c r="BG4393" s="315"/>
      <c r="BH4393" s="315"/>
      <c r="BI4393" s="315"/>
      <c r="BJ4393" s="315"/>
      <c r="BK4393" s="315"/>
    </row>
    <row r="4394" spans="1:63" x14ac:dyDescent="0.25">
      <c r="A4394" s="9"/>
      <c r="B4394" s="124" t="s">
        <v>5970</v>
      </c>
      <c r="C4394" s="25" t="s">
        <v>4722</v>
      </c>
      <c r="D4394" s="193">
        <v>43.430506000000001</v>
      </c>
      <c r="E4394" s="193">
        <v>22.629149999999999</v>
      </c>
      <c r="F4394" s="193">
        <v>4.257155</v>
      </c>
      <c r="G4394" s="193">
        <v>0.39105348000000001</v>
      </c>
      <c r="H4394" s="193">
        <v>0.2056789</v>
      </c>
      <c r="I4394" s="193">
        <v>2.0927508000000001</v>
      </c>
      <c r="J4394" s="193">
        <v>0.87138145</v>
      </c>
      <c r="K4394" s="193">
        <v>3.6948814000000003E-2</v>
      </c>
      <c r="L4394" s="193">
        <v>12.946388000000001</v>
      </c>
      <c r="M4394" s="193">
        <v>0</v>
      </c>
      <c r="N4394" s="193">
        <v>0</v>
      </c>
      <c r="O4394" s="193">
        <v>0</v>
      </c>
      <c r="P4394" s="199">
        <f t="shared" si="844"/>
        <v>167.62333333333331</v>
      </c>
      <c r="Q4394" s="240">
        <v>1770.0542</v>
      </c>
      <c r="R4394" s="99">
        <v>1466.1911</v>
      </c>
      <c r="S4394" s="99">
        <v>209.244</v>
      </c>
      <c r="T4394" s="99">
        <v>2.7033000000000001E-3</v>
      </c>
      <c r="U4394" s="99">
        <v>34.308999999999997</v>
      </c>
      <c r="V4394" s="99">
        <v>1.953349</v>
      </c>
      <c r="W4394" s="99">
        <v>58.353999999999999</v>
      </c>
      <c r="X4394" s="241">
        <f t="shared" si="845"/>
        <v>14.894896319352799</v>
      </c>
      <c r="Y4394" s="241">
        <f t="shared" si="846"/>
        <v>7.1925081408999993</v>
      </c>
      <c r="Z4394" s="241">
        <f t="shared" si="847"/>
        <v>4.0109692544527995</v>
      </c>
      <c r="AA4394" s="241">
        <f t="shared" si="848"/>
        <v>3.6914189240000002</v>
      </c>
      <c r="AB4394" s="258">
        <v>4.6464406</v>
      </c>
      <c r="AC4394" s="258">
        <v>5.1433374999999999E-4</v>
      </c>
      <c r="AD4394" s="258">
        <v>0.62967392</v>
      </c>
      <c r="AE4394" s="258">
        <v>4.9668114999999995E-4</v>
      </c>
      <c r="AF4394" s="258">
        <v>1.9086091000000001</v>
      </c>
      <c r="AG4394" s="258">
        <v>6.7735060000000003E-3</v>
      </c>
      <c r="AH4394" s="258">
        <v>3.0411372999999999</v>
      </c>
      <c r="AI4394" s="258">
        <v>6.5241344000000001E-3</v>
      </c>
      <c r="AJ4394" s="258">
        <v>3.3249896999999998E-3</v>
      </c>
      <c r="AK4394" s="258">
        <v>3.4783174E-3</v>
      </c>
      <c r="AL4394" s="258">
        <v>7.9330229E-4</v>
      </c>
      <c r="AM4394" s="258">
        <v>2.5546628E-6</v>
      </c>
      <c r="AN4394" s="258">
        <v>0.23893233999999999</v>
      </c>
      <c r="AO4394" s="258">
        <v>0.77376272999999995</v>
      </c>
      <c r="AP4394" s="258">
        <v>-5.6986413999999999E-2</v>
      </c>
      <c r="AQ4394" s="258">
        <v>2.3087524000000002E-2</v>
      </c>
      <c r="AR4394" s="258">
        <v>3.6683314</v>
      </c>
      <c r="AT4394" s="193"/>
      <c r="AU4394" s="193"/>
      <c r="AV4394" s="193"/>
      <c r="AW4394" s="193"/>
      <c r="AX4394" s="193"/>
      <c r="AY4394" s="193"/>
      <c r="AZ4394" s="193"/>
      <c r="BA4394" s="193"/>
      <c r="BB4394" s="193"/>
      <c r="BC4394" s="193"/>
      <c r="BD4394" s="193"/>
      <c r="BE4394" s="315"/>
      <c r="BF4394" s="315"/>
      <c r="BG4394" s="315"/>
      <c r="BH4394" s="315"/>
      <c r="BI4394" s="315"/>
      <c r="BJ4394" s="315"/>
      <c r="BK4394" s="315"/>
    </row>
    <row r="4395" spans="1:63" x14ac:dyDescent="0.25">
      <c r="A4395" s="9"/>
      <c r="B4395" s="124" t="s">
        <v>1264</v>
      </c>
      <c r="C4395" s="25" t="s">
        <v>4723</v>
      </c>
      <c r="D4395" s="193">
        <v>3851.1248000000001</v>
      </c>
      <c r="E4395" s="193">
        <v>1958.1449</v>
      </c>
      <c r="F4395" s="193">
        <v>444.75715000000002</v>
      </c>
      <c r="G4395" s="193">
        <v>80.616358000000005</v>
      </c>
      <c r="H4395" s="193">
        <v>18.372443000000001</v>
      </c>
      <c r="I4395" s="193">
        <v>178.62707</v>
      </c>
      <c r="J4395" s="193">
        <v>98.151909000000003</v>
      </c>
      <c r="K4395" s="193">
        <v>4.1145832000000002</v>
      </c>
      <c r="L4395" s="193">
        <v>1068.3404</v>
      </c>
      <c r="M4395" s="193">
        <v>0</v>
      </c>
      <c r="N4395" s="193">
        <v>0</v>
      </c>
      <c r="O4395" s="193">
        <v>0</v>
      </c>
      <c r="P4395" s="199">
        <f t="shared" si="844"/>
        <v>14504.777037037036</v>
      </c>
      <c r="Q4395" s="240">
        <v>240448.21</v>
      </c>
      <c r="R4395" s="99">
        <v>137841.49</v>
      </c>
      <c r="S4395" s="99">
        <v>22130.080000000002</v>
      </c>
      <c r="T4395" s="99">
        <v>0.28978999999999999</v>
      </c>
      <c r="U4395" s="99">
        <v>74366</v>
      </c>
      <c r="V4395" s="99">
        <v>237.94970000000001</v>
      </c>
      <c r="W4395" s="99">
        <v>5872.4</v>
      </c>
      <c r="X4395" s="241">
        <f t="shared" si="845"/>
        <v>1926.9104419827102</v>
      </c>
      <c r="Y4395" s="241">
        <f t="shared" si="846"/>
        <v>734.095618145</v>
      </c>
      <c r="Z4395" s="241">
        <f t="shared" si="847"/>
        <v>845.1710026377101</v>
      </c>
      <c r="AA4395" s="241">
        <f t="shared" si="848"/>
        <v>347.64382119999999</v>
      </c>
      <c r="AB4395" s="258">
        <v>402.05632000000003</v>
      </c>
      <c r="AC4395" s="258">
        <v>4.6394277999999997E-2</v>
      </c>
      <c r="AD4395" s="258">
        <v>174.22685000000001</v>
      </c>
      <c r="AE4395" s="258">
        <v>4.2372426999999997E-2</v>
      </c>
      <c r="AF4395" s="258">
        <v>157.03626</v>
      </c>
      <c r="AG4395" s="258">
        <v>0.68742144000000005</v>
      </c>
      <c r="AH4395" s="258">
        <v>263.15050000000002</v>
      </c>
      <c r="AI4395" s="258">
        <v>0.71045471000000004</v>
      </c>
      <c r="AJ4395" s="258">
        <v>0.67995627999999997</v>
      </c>
      <c r="AK4395" s="258">
        <v>0.77785716000000005</v>
      </c>
      <c r="AL4395" s="258">
        <v>0.1401432</v>
      </c>
      <c r="AM4395" s="258">
        <v>4.0088770999999998E-4</v>
      </c>
      <c r="AN4395" s="258">
        <v>440.96998000000002</v>
      </c>
      <c r="AO4395" s="258">
        <v>132.05618999999999</v>
      </c>
      <c r="AP4395" s="258">
        <v>6.6855203999999997</v>
      </c>
      <c r="AQ4395" s="258">
        <v>2.6520011999999999</v>
      </c>
      <c r="AR4395" s="258">
        <v>344.99182000000002</v>
      </c>
      <c r="AT4395" s="193"/>
      <c r="AU4395" s="193"/>
      <c r="AV4395" s="193"/>
      <c r="AW4395" s="193"/>
      <c r="AX4395" s="193"/>
      <c r="AY4395" s="193"/>
      <c r="AZ4395" s="193"/>
      <c r="BA4395" s="193"/>
      <c r="BB4395" s="193"/>
      <c r="BC4395" s="193"/>
      <c r="BD4395" s="193"/>
      <c r="BE4395" s="315"/>
      <c r="BF4395" s="315"/>
      <c r="BG4395" s="315"/>
      <c r="BH4395" s="315"/>
      <c r="BI4395" s="315"/>
      <c r="BJ4395" s="315"/>
      <c r="BK4395" s="315"/>
    </row>
    <row r="4396" spans="1:63" x14ac:dyDescent="0.25">
      <c r="A4396" s="9"/>
      <c r="B4396" s="124" t="s">
        <v>5970</v>
      </c>
      <c r="C4396" s="25" t="s">
        <v>4724</v>
      </c>
      <c r="D4396" s="193">
        <v>27.331543</v>
      </c>
      <c r="E4396" s="193">
        <v>19.688749000000001</v>
      </c>
      <c r="F4396" s="193">
        <v>3.9277381</v>
      </c>
      <c r="G4396" s="193">
        <v>0.42478370999999998</v>
      </c>
      <c r="H4396" s="193">
        <v>0.10282392</v>
      </c>
      <c r="I4396" s="193">
        <v>0.71607149999999997</v>
      </c>
      <c r="J4396" s="193">
        <v>0.79326834000000002</v>
      </c>
      <c r="K4396" s="193">
        <v>4.1849358000000003E-2</v>
      </c>
      <c r="L4396" s="193">
        <v>1.6362587</v>
      </c>
      <c r="M4396" s="193">
        <v>0</v>
      </c>
      <c r="N4396" s="193">
        <v>0</v>
      </c>
      <c r="O4396" s="193">
        <v>0</v>
      </c>
      <c r="P4396" s="199">
        <f t="shared" si="844"/>
        <v>145.84258518518519</v>
      </c>
      <c r="Q4396" s="240">
        <v>1805.3680999999999</v>
      </c>
      <c r="R4396" s="99">
        <v>1486.624</v>
      </c>
      <c r="S4396" s="99">
        <v>265.3</v>
      </c>
      <c r="T4396" s="99">
        <v>1.3105E-3</v>
      </c>
      <c r="U4396" s="99">
        <v>11.797000000000001</v>
      </c>
      <c r="V4396" s="99">
        <v>4.0967640000000003</v>
      </c>
      <c r="W4396" s="99">
        <v>37.548999999999999</v>
      </c>
      <c r="X4396" s="241">
        <f t="shared" si="845"/>
        <v>13.2682299560178</v>
      </c>
      <c r="Y4396" s="241">
        <f t="shared" si="846"/>
        <v>6.0286169444400004</v>
      </c>
      <c r="Z4396" s="241">
        <f t="shared" si="847"/>
        <v>3.5106202618777997</v>
      </c>
      <c r="AA4396" s="241">
        <f t="shared" si="848"/>
        <v>3.7289927497000002</v>
      </c>
      <c r="AB4396" s="258">
        <v>4.0424560999999999</v>
      </c>
      <c r="AC4396" s="258">
        <v>5.4278488999999995E-4</v>
      </c>
      <c r="AD4396" s="258">
        <v>0.94387089999999996</v>
      </c>
      <c r="AE4396" s="258">
        <v>3.2738005000000002E-4</v>
      </c>
      <c r="AF4396" s="258">
        <v>1.0332842</v>
      </c>
      <c r="AG4396" s="258">
        <v>8.1355795000000002E-3</v>
      </c>
      <c r="AH4396" s="258">
        <v>2.6456190999999998</v>
      </c>
      <c r="AI4396" s="258">
        <v>6.2550445999999997E-3</v>
      </c>
      <c r="AJ4396" s="258">
        <v>3.4321574000000001E-3</v>
      </c>
      <c r="AK4396" s="258">
        <v>3.7135178999999998E-3</v>
      </c>
      <c r="AL4396" s="258">
        <v>4.3234904000000001E-4</v>
      </c>
      <c r="AM4396" s="258">
        <v>1.3889378000000001E-6</v>
      </c>
      <c r="AN4396" s="258">
        <v>3.6727089999999997E-2</v>
      </c>
      <c r="AO4396" s="258">
        <v>0.79619934000000003</v>
      </c>
      <c r="AP4396" s="258">
        <v>1.8240274000000001E-2</v>
      </c>
      <c r="AQ4396" s="258">
        <v>4.8523497000000004E-3</v>
      </c>
      <c r="AR4396" s="258">
        <v>3.7241404</v>
      </c>
      <c r="AT4396" s="193"/>
      <c r="AU4396" s="193"/>
      <c r="AV4396" s="193"/>
      <c r="AW4396" s="193"/>
      <c r="AX4396" s="193"/>
      <c r="AY4396" s="193"/>
      <c r="AZ4396" s="193"/>
      <c r="BA4396" s="193"/>
      <c r="BB4396" s="193"/>
      <c r="BC4396" s="193"/>
      <c r="BD4396" s="193"/>
      <c r="BE4396" s="315"/>
      <c r="BF4396" s="315"/>
      <c r="BG4396" s="315"/>
      <c r="BH4396" s="315"/>
      <c r="BI4396" s="315"/>
      <c r="BJ4396" s="315"/>
      <c r="BK4396" s="315"/>
    </row>
    <row r="4397" spans="1:63" x14ac:dyDescent="0.25">
      <c r="A4397" s="43"/>
      <c r="B4397" s="43"/>
      <c r="C4397" s="43"/>
      <c r="D4397" s="199"/>
      <c r="E4397" s="199"/>
      <c r="F4397" s="199"/>
      <c r="G4397" s="199"/>
      <c r="H4397" s="199"/>
      <c r="I4397" s="199"/>
      <c r="J4397" s="199"/>
      <c r="K4397" s="199"/>
      <c r="L4397" s="199"/>
      <c r="M4397" s="199"/>
      <c r="N4397" s="199"/>
      <c r="O4397" s="199"/>
      <c r="P4397" s="199"/>
      <c r="Q4397" s="239"/>
      <c r="R4397" s="97"/>
      <c r="S4397" s="97"/>
      <c r="T4397" s="97"/>
      <c r="U4397" s="97"/>
      <c r="V4397" s="97"/>
      <c r="W4397" s="97"/>
      <c r="X4397" s="259"/>
      <c r="Y4397" s="259"/>
      <c r="Z4397" s="259"/>
      <c r="AA4397" s="258"/>
      <c r="AB4397" s="258"/>
      <c r="AC4397" s="258"/>
      <c r="AD4397" s="258"/>
      <c r="AE4397" s="258"/>
      <c r="AF4397" s="258"/>
      <c r="AG4397" s="258"/>
      <c r="AH4397" s="258"/>
      <c r="AI4397" s="258"/>
      <c r="AJ4397" s="258"/>
      <c r="AK4397" s="258"/>
      <c r="AL4397" s="258"/>
      <c r="AM4397" s="258"/>
      <c r="AN4397" s="258"/>
      <c r="AO4397" s="258"/>
      <c r="AP4397" s="258"/>
      <c r="AQ4397" s="258"/>
      <c r="AR4397" s="258"/>
      <c r="AT4397" s="193"/>
      <c r="AU4397" s="193"/>
      <c r="AV4397" s="193"/>
      <c r="AW4397" s="193"/>
      <c r="AX4397" s="193"/>
      <c r="AY4397" s="193"/>
      <c r="AZ4397" s="193"/>
      <c r="BA4397" s="193"/>
      <c r="BB4397" s="193"/>
      <c r="BC4397" s="193"/>
      <c r="BD4397" s="193"/>
      <c r="BE4397" s="315"/>
      <c r="BF4397" s="315"/>
      <c r="BG4397" s="315"/>
      <c r="BH4397" s="315"/>
      <c r="BI4397" s="315"/>
      <c r="BJ4397" s="315"/>
      <c r="BK4397" s="315"/>
    </row>
    <row r="4398" spans="1:63" x14ac:dyDescent="0.25">
      <c r="A4398" s="45" t="s">
        <v>644</v>
      </c>
      <c r="B4398" s="45"/>
      <c r="C4398" s="43"/>
      <c r="D4398" s="199"/>
      <c r="E4398" s="199"/>
      <c r="F4398" s="199"/>
      <c r="G4398" s="199"/>
      <c r="H4398" s="199"/>
      <c r="I4398" s="199"/>
      <c r="J4398" s="199"/>
      <c r="K4398" s="199"/>
      <c r="L4398" s="199"/>
      <c r="M4398" s="199"/>
      <c r="N4398" s="199"/>
      <c r="O4398" s="199"/>
      <c r="P4398" s="199"/>
      <c r="Q4398" s="239"/>
      <c r="R4398" s="97"/>
      <c r="S4398" s="97"/>
      <c r="T4398" s="97"/>
      <c r="U4398" s="97"/>
      <c r="V4398" s="97"/>
      <c r="W4398" s="97"/>
      <c r="X4398" s="259"/>
      <c r="Y4398" s="259"/>
      <c r="Z4398" s="259"/>
      <c r="AA4398" s="258"/>
      <c r="AB4398" s="258"/>
      <c r="AC4398" s="258"/>
      <c r="AD4398" s="258"/>
      <c r="AE4398" s="258"/>
      <c r="AF4398" s="258"/>
      <c r="AG4398" s="258"/>
      <c r="AH4398" s="258"/>
      <c r="AI4398" s="258"/>
      <c r="AJ4398" s="258"/>
      <c r="AK4398" s="258"/>
      <c r="AL4398" s="258"/>
      <c r="AM4398" s="258"/>
      <c r="AN4398" s="258"/>
      <c r="AO4398" s="258"/>
      <c r="AP4398" s="258"/>
      <c r="AQ4398" s="258"/>
      <c r="AR4398" s="258"/>
      <c r="AT4398" s="193"/>
      <c r="AU4398" s="193"/>
      <c r="AV4398" s="193"/>
      <c r="AW4398" s="193"/>
      <c r="AX4398" s="193"/>
      <c r="AY4398" s="193"/>
      <c r="AZ4398" s="193"/>
      <c r="BA4398" s="193"/>
      <c r="BB4398" s="193"/>
      <c r="BC4398" s="193"/>
      <c r="BD4398" s="193"/>
      <c r="BE4398" s="315"/>
      <c r="BF4398" s="315"/>
      <c r="BG4398" s="315"/>
      <c r="BH4398" s="315"/>
      <c r="BI4398" s="315"/>
      <c r="BJ4398" s="315"/>
      <c r="BK4398" s="315"/>
    </row>
    <row r="4399" spans="1:63" x14ac:dyDescent="0.25">
      <c r="A4399" s="9"/>
      <c r="B4399" s="124" t="s">
        <v>5770</v>
      </c>
      <c r="C4399" s="25" t="s">
        <v>3912</v>
      </c>
      <c r="D4399" s="193">
        <v>0.27214049000000001</v>
      </c>
      <c r="E4399" s="193">
        <v>0.17657502</v>
      </c>
      <c r="F4399" s="193">
        <v>5.2430538999999998E-2</v>
      </c>
      <c r="G4399" s="193">
        <v>8.5666000000000006E-3</v>
      </c>
      <c r="H4399" s="193">
        <v>1.0009334E-3</v>
      </c>
      <c r="I4399" s="193">
        <v>1.8965369999999999E-2</v>
      </c>
      <c r="J4399" s="193">
        <v>5.9434885999999996E-3</v>
      </c>
      <c r="K4399" s="193">
        <v>2.0146176999999999E-4</v>
      </c>
      <c r="L4399" s="193">
        <v>8.4570749999999997E-3</v>
      </c>
      <c r="M4399" s="193">
        <v>0</v>
      </c>
      <c r="N4399" s="193">
        <v>0</v>
      </c>
      <c r="O4399" s="193">
        <v>0</v>
      </c>
      <c r="P4399" s="199">
        <f>E4399/0.135</f>
        <v>1.307963111111111</v>
      </c>
      <c r="Q4399" s="240">
        <v>59.919018000000001</v>
      </c>
      <c r="R4399" s="99">
        <v>18.741166</v>
      </c>
      <c r="S4399" s="99">
        <v>5.063968</v>
      </c>
      <c r="T4399" s="99">
        <v>2.0492999999999998E-5</v>
      </c>
      <c r="U4399" s="99">
        <v>34.902999999999999</v>
      </c>
      <c r="V4399" s="99">
        <v>9.5763529999999999E-2</v>
      </c>
      <c r="W4399" s="99">
        <v>1.1151</v>
      </c>
      <c r="X4399" s="241">
        <f>SUM(Y4399:AA4399)</f>
        <v>0.26487815713373003</v>
      </c>
      <c r="Y4399" s="241">
        <f>SUM(AB4399:AG4399)</f>
        <v>5.9760538989600008E-2</v>
      </c>
      <c r="Z4399" s="241">
        <f>SUM(AH4399:AP4399)</f>
        <v>0.15833450037013</v>
      </c>
      <c r="AA4399" s="241">
        <f>SUM(AQ4399:AR4399)</f>
        <v>4.6783117774000002E-2</v>
      </c>
      <c r="AB4399" s="258">
        <v>3.6237470000000001E-2</v>
      </c>
      <c r="AC4399" s="258">
        <v>6.1014569999999998E-6</v>
      </c>
      <c r="AD4399" s="258">
        <v>1.0606414999999999E-2</v>
      </c>
      <c r="AE4399" s="258">
        <v>3.6845326000000001E-6</v>
      </c>
      <c r="AF4399" s="258">
        <v>1.2746866000000001E-2</v>
      </c>
      <c r="AG4399" s="258">
        <v>1.6000199999999999E-4</v>
      </c>
      <c r="AH4399" s="258">
        <v>2.3717060000000002E-2</v>
      </c>
      <c r="AI4399" s="258">
        <v>8.3963528999999996E-5</v>
      </c>
      <c r="AJ4399" s="258">
        <v>6.0071254999999999E-5</v>
      </c>
      <c r="AK4399" s="258">
        <v>3.1506615000000002E-4</v>
      </c>
      <c r="AL4399" s="258">
        <v>7.1770065000000003E-6</v>
      </c>
      <c r="AM4399" s="258">
        <v>2.1029630000000002E-8</v>
      </c>
      <c r="AN4399" s="258">
        <v>0.12734872</v>
      </c>
      <c r="AO4399" s="258">
        <v>3.6334325E-3</v>
      </c>
      <c r="AP4399" s="258">
        <v>3.1689889000000001E-3</v>
      </c>
      <c r="AQ4399" s="258">
        <v>1.8272774000000001E-5</v>
      </c>
      <c r="AR4399" s="258">
        <v>4.6764844999999999E-2</v>
      </c>
      <c r="AT4399" s="193"/>
      <c r="AU4399" s="193"/>
      <c r="AV4399" s="193"/>
      <c r="AW4399" s="193"/>
      <c r="AX4399" s="193"/>
      <c r="AY4399" s="193"/>
      <c r="AZ4399" s="193"/>
      <c r="BA4399" s="193"/>
      <c r="BB4399" s="193"/>
      <c r="BC4399" s="193"/>
      <c r="BD4399" s="193"/>
      <c r="BE4399" s="315"/>
      <c r="BF4399" s="315"/>
      <c r="BG4399" s="315"/>
      <c r="BH4399" s="315"/>
      <c r="BI4399" s="315"/>
      <c r="BJ4399" s="315"/>
      <c r="BK4399" s="315"/>
    </row>
    <row r="4400" spans="1:63" x14ac:dyDescent="0.25">
      <c r="A4400" s="9"/>
      <c r="B4400" s="124" t="s">
        <v>5770</v>
      </c>
      <c r="C4400" s="25" t="s">
        <v>3642</v>
      </c>
      <c r="D4400" s="193">
        <v>8.1470725999999993E-2</v>
      </c>
      <c r="E4400" s="193">
        <v>4.1097267E-2</v>
      </c>
      <c r="F4400" s="193">
        <v>9.0461888000000004E-3</v>
      </c>
      <c r="G4400" s="193">
        <v>2.0124456000000001E-3</v>
      </c>
      <c r="H4400" s="193">
        <v>3.2469642999999999E-4</v>
      </c>
      <c r="I4400" s="193">
        <v>1.8646139000000001E-3</v>
      </c>
      <c r="J4400" s="193">
        <v>2.1563288E-2</v>
      </c>
      <c r="K4400" s="193">
        <v>6.1129593000000006E-5</v>
      </c>
      <c r="L4400" s="193">
        <v>5.5010965999999998E-3</v>
      </c>
      <c r="M4400" s="193">
        <v>0</v>
      </c>
      <c r="N4400" s="193">
        <v>0</v>
      </c>
      <c r="O4400" s="193">
        <v>0</v>
      </c>
      <c r="P4400" s="199">
        <f>E4400/0.135</f>
        <v>0.30442419999999998</v>
      </c>
      <c r="Q4400" s="240">
        <v>11.721349</v>
      </c>
      <c r="R4400" s="99">
        <v>5.9102721999999996</v>
      </c>
      <c r="S4400" s="99">
        <v>4.72668</v>
      </c>
      <c r="T4400" s="99">
        <v>5.8827999999999997E-3</v>
      </c>
      <c r="U4400" s="99">
        <v>0.21110999999999999</v>
      </c>
      <c r="V4400" s="99">
        <v>1.4873819999999999E-2</v>
      </c>
      <c r="W4400" s="99">
        <v>0.85253000000000001</v>
      </c>
      <c r="X4400" s="241">
        <f>SUM(Y4400:AA4400)</f>
        <v>4.0925034203658603E-2</v>
      </c>
      <c r="Y4400" s="241">
        <f>SUM(AB4400:AG4400)</f>
        <v>1.2278105431819997E-2</v>
      </c>
      <c r="Z4400" s="241">
        <f>SUM(AH4400:AP4400)</f>
        <v>1.3846691834738602E-2</v>
      </c>
      <c r="AA4400" s="241">
        <f>SUM(AQ4400:AR4400)</f>
        <v>1.48002369371E-2</v>
      </c>
      <c r="AB4400" s="258">
        <v>8.3611446000000002E-3</v>
      </c>
      <c r="AC4400" s="258">
        <v>1.7474414000000002E-5</v>
      </c>
      <c r="AD4400" s="258">
        <v>1.7365727000000001E-3</v>
      </c>
      <c r="AE4400" s="258">
        <v>6.5562782000000003E-7</v>
      </c>
      <c r="AF4400" s="258">
        <v>2.0094689999999998E-3</v>
      </c>
      <c r="AG4400" s="258">
        <v>1.5278909000000001E-4</v>
      </c>
      <c r="AH4400" s="258">
        <v>5.4700603999999998E-3</v>
      </c>
      <c r="AI4400" s="258">
        <v>1.4845953E-5</v>
      </c>
      <c r="AJ4400" s="258">
        <v>1.0956858E-5</v>
      </c>
      <c r="AK4400" s="258">
        <v>6.8486781000000004E-5</v>
      </c>
      <c r="AL4400" s="258">
        <v>3.0728956999999999E-6</v>
      </c>
      <c r="AM4400" s="258">
        <v>9.1670385999999994E-9</v>
      </c>
      <c r="AN4400" s="258">
        <v>9.4599281000000001E-4</v>
      </c>
      <c r="AO4400" s="258">
        <v>1.0598237E-4</v>
      </c>
      <c r="AP4400" s="258">
        <v>7.2272845999999998E-3</v>
      </c>
      <c r="AQ4400" s="258">
        <v>9.7019371000000006E-6</v>
      </c>
      <c r="AR4400" s="258">
        <v>1.4790535E-2</v>
      </c>
      <c r="AT4400" s="193"/>
      <c r="AU4400" s="193"/>
      <c r="AV4400" s="193"/>
      <c r="AW4400" s="193"/>
      <c r="AX4400" s="193"/>
      <c r="AY4400" s="193"/>
      <c r="AZ4400" s="193"/>
      <c r="BA4400" s="193"/>
      <c r="BB4400" s="193"/>
      <c r="BC4400" s="193"/>
      <c r="BD4400" s="193"/>
      <c r="BE4400" s="315"/>
      <c r="BF4400" s="315"/>
      <c r="BG4400" s="315"/>
      <c r="BH4400" s="315"/>
      <c r="BI4400" s="315"/>
      <c r="BJ4400" s="315"/>
      <c r="BK4400" s="315"/>
    </row>
    <row r="4401" spans="1:63" x14ac:dyDescent="0.25">
      <c r="A4401" s="9"/>
      <c r="B4401" s="124" t="s">
        <v>5770</v>
      </c>
      <c r="C4401" s="25" t="s">
        <v>3641</v>
      </c>
      <c r="D4401" s="193">
        <v>7.1233023000000006E-2</v>
      </c>
      <c r="E4401" s="193">
        <v>4.8889037000000003E-2</v>
      </c>
      <c r="F4401" s="193">
        <v>1.0280900000000001E-2</v>
      </c>
      <c r="G4401" s="193">
        <v>1.805549E-3</v>
      </c>
      <c r="H4401" s="193">
        <v>4.1375266E-4</v>
      </c>
      <c r="I4401" s="193">
        <v>2.6275500999999998E-3</v>
      </c>
      <c r="J4401" s="193">
        <v>1.2662687000000001E-3</v>
      </c>
      <c r="K4401" s="193">
        <v>8.1644581999999998E-5</v>
      </c>
      <c r="L4401" s="193">
        <v>5.8683210000000001E-3</v>
      </c>
      <c r="M4401" s="193">
        <v>0</v>
      </c>
      <c r="N4401" s="193">
        <v>0</v>
      </c>
      <c r="O4401" s="193">
        <v>0</v>
      </c>
      <c r="P4401" s="199">
        <f>E4401/0.135</f>
        <v>0.36214101481481481</v>
      </c>
      <c r="Q4401" s="240">
        <v>11.505112</v>
      </c>
      <c r="R4401" s="99">
        <v>6.2798610000000004</v>
      </c>
      <c r="S4401" s="99">
        <v>2.6812800000000001</v>
      </c>
      <c r="T4401" s="99">
        <v>2.0389999999999998E-2</v>
      </c>
      <c r="U4401" s="99">
        <v>2.0242</v>
      </c>
      <c r="V4401" s="99">
        <v>1.167135E-2</v>
      </c>
      <c r="W4401" s="99">
        <v>0.48770999999999998</v>
      </c>
      <c r="X4401" s="241">
        <f>SUM(Y4401:AA4401)</f>
        <v>6.8700549587103699E-2</v>
      </c>
      <c r="Y4401" s="241">
        <f>SUM(AB4401:AG4401)</f>
        <v>1.3942127911100001E-2</v>
      </c>
      <c r="Z4401" s="241">
        <f>SUM(AH4401:AP4401)</f>
        <v>3.9026761370003701E-2</v>
      </c>
      <c r="AA4401" s="241">
        <f>SUM(AQ4401:AR4401)</f>
        <v>1.5731660305999998E-2</v>
      </c>
      <c r="AB4401" s="258">
        <v>9.9776228000000005E-3</v>
      </c>
      <c r="AC4401" s="258">
        <v>3.3217884E-6</v>
      </c>
      <c r="AD4401" s="258">
        <v>1.530633E-3</v>
      </c>
      <c r="AE4401" s="258">
        <v>1.8368957E-6</v>
      </c>
      <c r="AF4401" s="258">
        <v>2.3432886E-3</v>
      </c>
      <c r="AG4401" s="258">
        <v>8.5424827000000003E-5</v>
      </c>
      <c r="AH4401" s="258">
        <v>6.5288628999999997E-3</v>
      </c>
      <c r="AI4401" s="258">
        <v>1.7245229000000002E-5</v>
      </c>
      <c r="AJ4401" s="258">
        <v>1.0191196000000001E-5</v>
      </c>
      <c r="AK4401" s="258">
        <v>1.4082271000000001E-4</v>
      </c>
      <c r="AL4401" s="258">
        <v>1.7523058999999999E-6</v>
      </c>
      <c r="AM4401" s="258">
        <v>5.2491037000000004E-9</v>
      </c>
      <c r="AN4401" s="258">
        <v>7.2464427000000003E-3</v>
      </c>
      <c r="AO4401" s="258">
        <v>2.8478607999999999E-4</v>
      </c>
      <c r="AP4401" s="258">
        <v>2.4796652999999998E-2</v>
      </c>
      <c r="AQ4401" s="258">
        <v>9.4993060000000004E-6</v>
      </c>
      <c r="AR4401" s="258">
        <v>1.5722160999999998E-2</v>
      </c>
      <c r="AT4401" s="193"/>
      <c r="AU4401" s="193"/>
      <c r="AV4401" s="193"/>
      <c r="AW4401" s="193"/>
      <c r="AX4401" s="193"/>
      <c r="AY4401" s="193"/>
      <c r="AZ4401" s="193"/>
      <c r="BA4401" s="193"/>
      <c r="BB4401" s="193"/>
      <c r="BC4401" s="193"/>
      <c r="BD4401" s="193"/>
      <c r="BE4401" s="315"/>
      <c r="BF4401" s="315"/>
      <c r="BG4401" s="315"/>
      <c r="BH4401" s="315"/>
      <c r="BI4401" s="315"/>
      <c r="BJ4401" s="315"/>
      <c r="BK4401" s="315"/>
    </row>
    <row r="4402" spans="1:63" x14ac:dyDescent="0.25">
      <c r="A4402" s="43"/>
      <c r="B4402" s="43"/>
      <c r="C4402" s="43"/>
      <c r="D4402" s="199"/>
      <c r="E4402" s="199"/>
      <c r="F4402" s="199"/>
      <c r="G4402" s="199"/>
      <c r="H4402" s="199"/>
      <c r="I4402" s="199"/>
      <c r="J4402" s="199"/>
      <c r="K4402" s="199"/>
      <c r="L4402" s="199"/>
      <c r="M4402" s="199"/>
      <c r="N4402" s="199"/>
      <c r="O4402" s="199"/>
      <c r="P4402" s="199"/>
      <c r="Q4402" s="239"/>
      <c r="R4402" s="97"/>
      <c r="S4402" s="97"/>
      <c r="T4402" s="97"/>
      <c r="U4402" s="97"/>
      <c r="V4402" s="97"/>
      <c r="W4402" s="97"/>
      <c r="X4402" s="259"/>
      <c r="Y4402" s="259"/>
      <c r="Z4402" s="259"/>
      <c r="AA4402" s="258"/>
      <c r="AB4402" s="258"/>
      <c r="AC4402" s="258"/>
      <c r="AD4402" s="258"/>
      <c r="AE4402" s="258"/>
      <c r="AF4402" s="258"/>
      <c r="AG4402" s="258"/>
      <c r="AH4402" s="258"/>
      <c r="AI4402" s="258"/>
      <c r="AJ4402" s="258"/>
      <c r="AK4402" s="258"/>
      <c r="AL4402" s="258"/>
      <c r="AM4402" s="258"/>
      <c r="AN4402" s="258"/>
      <c r="AO4402" s="258"/>
      <c r="AP4402" s="258"/>
      <c r="AQ4402" s="258"/>
      <c r="AR4402" s="258"/>
      <c r="AT4402" s="193"/>
      <c r="AU4402" s="193"/>
      <c r="AV4402" s="193"/>
      <c r="AW4402" s="193"/>
      <c r="AX4402" s="193"/>
      <c r="AY4402" s="193"/>
      <c r="AZ4402" s="193"/>
      <c r="BA4402" s="193"/>
      <c r="BB4402" s="193"/>
      <c r="BC4402" s="193"/>
      <c r="BD4402" s="193"/>
      <c r="BE4402" s="315"/>
      <c r="BF4402" s="315"/>
      <c r="BG4402" s="315"/>
      <c r="BH4402" s="315"/>
      <c r="BI4402" s="315"/>
      <c r="BJ4402" s="315"/>
      <c r="BK4402" s="315"/>
    </row>
    <row r="4403" spans="1:63" x14ac:dyDescent="0.25">
      <c r="A4403" s="45" t="s">
        <v>645</v>
      </c>
      <c r="B4403" s="45"/>
      <c r="C4403" s="43"/>
      <c r="D4403" s="199"/>
      <c r="E4403" s="199"/>
      <c r="F4403" s="199"/>
      <c r="G4403" s="199"/>
      <c r="H4403" s="199"/>
      <c r="I4403" s="199"/>
      <c r="J4403" s="199"/>
      <c r="K4403" s="199"/>
      <c r="L4403" s="199"/>
      <c r="M4403" s="199"/>
      <c r="N4403" s="199"/>
      <c r="O4403" s="199"/>
      <c r="P4403" s="199"/>
      <c r="Q4403" s="239"/>
      <c r="R4403" s="97"/>
      <c r="S4403" s="97"/>
      <c r="T4403" s="97"/>
      <c r="U4403" s="97"/>
      <c r="V4403" s="97"/>
      <c r="W4403" s="97"/>
      <c r="X4403" s="259"/>
      <c r="Y4403" s="259"/>
      <c r="Z4403" s="259"/>
      <c r="AA4403" s="258"/>
      <c r="AB4403" s="258"/>
      <c r="AC4403" s="258"/>
      <c r="AD4403" s="258"/>
      <c r="AE4403" s="258"/>
      <c r="AF4403" s="258"/>
      <c r="AG4403" s="258"/>
      <c r="AH4403" s="258"/>
      <c r="AI4403" s="258"/>
      <c r="AJ4403" s="258"/>
      <c r="AK4403" s="258"/>
      <c r="AL4403" s="258"/>
      <c r="AM4403" s="258"/>
      <c r="AN4403" s="258"/>
      <c r="AO4403" s="258"/>
      <c r="AP4403" s="258"/>
      <c r="AQ4403" s="258"/>
      <c r="AR4403" s="258"/>
      <c r="AT4403" s="193"/>
      <c r="AU4403" s="193"/>
      <c r="AV4403" s="193"/>
      <c r="AW4403" s="193"/>
      <c r="AX4403" s="193"/>
      <c r="AY4403" s="193"/>
      <c r="AZ4403" s="193"/>
      <c r="BA4403" s="193"/>
      <c r="BB4403" s="193"/>
      <c r="BC4403" s="193"/>
      <c r="BD4403" s="193"/>
      <c r="BE4403" s="315"/>
      <c r="BF4403" s="315"/>
      <c r="BG4403" s="315"/>
      <c r="BH4403" s="315"/>
      <c r="BI4403" s="315"/>
      <c r="BJ4403" s="315"/>
      <c r="BK4403" s="315"/>
    </row>
    <row r="4404" spans="1:63" x14ac:dyDescent="0.25">
      <c r="A4404" s="9"/>
      <c r="B4404" s="124" t="s">
        <v>5970</v>
      </c>
      <c r="C4404" s="25" t="s">
        <v>5428</v>
      </c>
      <c r="D4404" s="193">
        <v>7.3181940000000001E-2</v>
      </c>
      <c r="E4404" s="193">
        <v>3.2095347000000003E-2</v>
      </c>
      <c r="F4404" s="193">
        <v>1.0206000999999999E-2</v>
      </c>
      <c r="G4404" s="193">
        <v>3.8482833999999998E-3</v>
      </c>
      <c r="H4404" s="193">
        <v>1.5831994000000001E-4</v>
      </c>
      <c r="I4404" s="193">
        <v>3.1218515999999999E-3</v>
      </c>
      <c r="J4404" s="193">
        <v>1.2307455000000001E-3</v>
      </c>
      <c r="K4404" s="193">
        <v>3.4798646000000002E-5</v>
      </c>
      <c r="L4404" s="193">
        <v>2.2486592E-2</v>
      </c>
      <c r="M4404" s="193">
        <v>0</v>
      </c>
      <c r="N4404" s="193">
        <v>0</v>
      </c>
      <c r="O4404" s="193">
        <v>0</v>
      </c>
      <c r="P4404" s="199">
        <f t="shared" ref="P4404:P4419" si="849">E4404/0.135</f>
        <v>0.23774331111111113</v>
      </c>
      <c r="Q4404" s="240">
        <v>4.7348916000000001</v>
      </c>
      <c r="R4404" s="99">
        <v>2.9075994000000001</v>
      </c>
      <c r="S4404" s="99">
        <v>1.490944</v>
      </c>
      <c r="T4404" s="99">
        <v>2.7037E-6</v>
      </c>
      <c r="U4404" s="99">
        <v>5.534E-2</v>
      </c>
      <c r="V4404" s="99">
        <v>2.696548E-2</v>
      </c>
      <c r="W4404" s="99">
        <v>0.25403999999999999</v>
      </c>
      <c r="X4404" s="241">
        <f t="shared" ref="X4404:X4419" si="850">SUM(Y4404:AA4404)</f>
        <v>2.7590959289086E-2</v>
      </c>
      <c r="Y4404" s="241">
        <f t="shared" ref="Y4404:Y4419" si="851">SUM(AB4404:AG4404)</f>
        <v>1.560368945316E-2</v>
      </c>
      <c r="Z4404" s="241">
        <f t="shared" ref="Z4404:Z4419" si="852">SUM(AH4404:AP4404)</f>
        <v>4.6383077869260013E-3</v>
      </c>
      <c r="AA4404" s="241">
        <f t="shared" ref="AA4404:AA4419" si="853">SUM(AQ4404:AR4404)</f>
        <v>7.3489620489999999E-3</v>
      </c>
      <c r="AB4404" s="258">
        <v>6.5891837E-3</v>
      </c>
      <c r="AC4404" s="258">
        <v>6.5828427999999995E-7</v>
      </c>
      <c r="AD4404" s="258">
        <v>6.3527145000000004E-3</v>
      </c>
      <c r="AE4404" s="258">
        <v>4.8434788000000001E-7</v>
      </c>
      <c r="AF4404" s="258">
        <v>2.6132146999999998E-3</v>
      </c>
      <c r="AG4404" s="258">
        <v>4.7433920999999997E-5</v>
      </c>
      <c r="AH4404" s="258">
        <v>4.3128534999999999E-3</v>
      </c>
      <c r="AI4404" s="258">
        <v>1.6928844E-5</v>
      </c>
      <c r="AJ4404" s="258">
        <v>3.4475720000000001E-5</v>
      </c>
      <c r="AK4404" s="258">
        <v>1.2640427000000001E-5</v>
      </c>
      <c r="AL4404" s="258">
        <v>4.1047485E-6</v>
      </c>
      <c r="AM4404" s="258">
        <v>1.3674426000000001E-8</v>
      </c>
      <c r="AN4404" s="258">
        <v>9.9509058999999993E-5</v>
      </c>
      <c r="AO4404" s="258">
        <v>6.3581237999999998E-5</v>
      </c>
      <c r="AP4404" s="258">
        <v>9.4200576000000002E-5</v>
      </c>
      <c r="AQ4404" s="258">
        <v>6.7090849000000006E-5</v>
      </c>
      <c r="AR4404" s="258">
        <v>7.2818711999999997E-3</v>
      </c>
      <c r="AT4404" s="193"/>
      <c r="AU4404" s="193"/>
      <c r="AV4404" s="193"/>
      <c r="AW4404" s="193"/>
      <c r="AX4404" s="193"/>
      <c r="AY4404" s="193"/>
      <c r="AZ4404" s="193"/>
      <c r="BA4404" s="193"/>
      <c r="BB4404" s="193"/>
      <c r="BC4404" s="193"/>
      <c r="BD4404" s="193"/>
      <c r="BE4404" s="315"/>
      <c r="BF4404" s="315"/>
      <c r="BG4404" s="315"/>
      <c r="BH4404" s="315"/>
      <c r="BI4404" s="315"/>
      <c r="BJ4404" s="315"/>
      <c r="BK4404" s="315"/>
    </row>
    <row r="4405" spans="1:63" x14ac:dyDescent="0.25">
      <c r="A4405" s="9"/>
      <c r="B4405" s="124" t="s">
        <v>5970</v>
      </c>
      <c r="C4405" s="25" t="s">
        <v>5427</v>
      </c>
      <c r="D4405" s="193">
        <v>7.7665597000000003E-2</v>
      </c>
      <c r="E4405" s="193">
        <v>3.5223716000000002E-2</v>
      </c>
      <c r="F4405" s="193">
        <v>1.1005793999999999E-2</v>
      </c>
      <c r="G4405" s="193">
        <v>4.1181072999999999E-3</v>
      </c>
      <c r="H4405" s="193">
        <v>1.6310337000000001E-4</v>
      </c>
      <c r="I4405" s="193">
        <v>3.2834100000000001E-3</v>
      </c>
      <c r="J4405" s="193">
        <v>1.2665127E-3</v>
      </c>
      <c r="K4405" s="193">
        <v>3.5436347E-5</v>
      </c>
      <c r="L4405" s="193">
        <v>2.2569517000000001E-2</v>
      </c>
      <c r="M4405" s="193">
        <v>0</v>
      </c>
      <c r="N4405" s="193">
        <v>0</v>
      </c>
      <c r="O4405" s="193">
        <v>0</v>
      </c>
      <c r="P4405" s="199">
        <f t="shared" si="849"/>
        <v>0.26091641481481481</v>
      </c>
      <c r="Q4405" s="240">
        <v>5.2318905999999998</v>
      </c>
      <c r="R4405" s="99">
        <v>3.1891774000000002</v>
      </c>
      <c r="S4405" s="99">
        <v>1.675576</v>
      </c>
      <c r="T4405" s="99">
        <v>2.8179000000000002E-6</v>
      </c>
      <c r="U4405" s="99">
        <v>6.1740999999999997E-2</v>
      </c>
      <c r="V4405" s="99">
        <v>3.0433370000000001E-2</v>
      </c>
      <c r="W4405" s="99">
        <v>0.27495999999999998</v>
      </c>
      <c r="X4405" s="241">
        <f t="shared" si="850"/>
        <v>2.9792400754951001E-2</v>
      </c>
      <c r="Y4405" s="241">
        <f t="shared" si="851"/>
        <v>1.665469747767E-2</v>
      </c>
      <c r="Z4405" s="241">
        <f t="shared" si="852"/>
        <v>5.0829769942809999E-3</v>
      </c>
      <c r="AA4405" s="241">
        <f t="shared" si="853"/>
        <v>8.0547262830000001E-3</v>
      </c>
      <c r="AB4405" s="258">
        <v>7.2314583999999998E-3</v>
      </c>
      <c r="AC4405" s="258">
        <v>7.1431406999999999E-7</v>
      </c>
      <c r="AD4405" s="258">
        <v>6.5934892999999998E-3</v>
      </c>
      <c r="AE4405" s="258">
        <v>5.2229059999999995E-7</v>
      </c>
      <c r="AF4405" s="258">
        <v>2.7751802E-3</v>
      </c>
      <c r="AG4405" s="258">
        <v>5.3332972999999999E-5</v>
      </c>
      <c r="AH4405" s="258">
        <v>4.7332236999999997E-3</v>
      </c>
      <c r="AI4405" s="258">
        <v>1.8241303999999999E-5</v>
      </c>
      <c r="AJ4405" s="258">
        <v>3.6882314000000003E-5</v>
      </c>
      <c r="AK4405" s="258">
        <v>1.3321523000000001E-5</v>
      </c>
      <c r="AL4405" s="258">
        <v>4.3104793000000004E-6</v>
      </c>
      <c r="AM4405" s="258">
        <v>1.4307981E-8</v>
      </c>
      <c r="AN4405" s="258">
        <v>1.0805716E-4</v>
      </c>
      <c r="AO4405" s="258">
        <v>6.7001835999999998E-5</v>
      </c>
      <c r="AP4405" s="258">
        <v>1.0192436999999999E-4</v>
      </c>
      <c r="AQ4405" s="258">
        <v>6.7567182999999999E-5</v>
      </c>
      <c r="AR4405" s="258">
        <v>7.9871591000000002E-3</v>
      </c>
      <c r="AT4405" s="193"/>
      <c r="AU4405" s="193"/>
      <c r="AV4405" s="193"/>
      <c r="AW4405" s="193"/>
      <c r="AX4405" s="193"/>
      <c r="AY4405" s="193"/>
      <c r="AZ4405" s="193"/>
      <c r="BA4405" s="193"/>
      <c r="BB4405" s="193"/>
      <c r="BC4405" s="193"/>
      <c r="BD4405" s="193"/>
      <c r="BE4405" s="315"/>
      <c r="BF4405" s="315"/>
      <c r="BG4405" s="315"/>
      <c r="BH4405" s="315"/>
      <c r="BI4405" s="315"/>
      <c r="BJ4405" s="315"/>
      <c r="BK4405" s="315"/>
    </row>
    <row r="4406" spans="1:63" x14ac:dyDescent="0.25">
      <c r="A4406" s="9"/>
      <c r="B4406" s="124" t="s">
        <v>5970</v>
      </c>
      <c r="C4406" s="25" t="s">
        <v>3274</v>
      </c>
      <c r="D4406" s="193">
        <v>6.9041570999999996E-2</v>
      </c>
      <c r="E4406" s="193">
        <v>2.9206784999999999E-2</v>
      </c>
      <c r="F4406" s="193">
        <v>9.4678330000000002E-3</v>
      </c>
      <c r="G4406" s="193">
        <v>3.5992198000000001E-3</v>
      </c>
      <c r="H4406" s="193">
        <v>1.5390234E-4</v>
      </c>
      <c r="I4406" s="193">
        <v>2.9727426000000002E-3</v>
      </c>
      <c r="J4406" s="193">
        <v>1.1977391E-3</v>
      </c>
      <c r="K4406" s="193">
        <v>3.4210318000000003E-5</v>
      </c>
      <c r="L4406" s="193">
        <v>2.2409139000000002E-2</v>
      </c>
      <c r="M4406" s="193">
        <v>0</v>
      </c>
      <c r="N4406" s="193">
        <v>0</v>
      </c>
      <c r="O4406" s="193">
        <v>0</v>
      </c>
      <c r="P4406" s="199">
        <f t="shared" si="849"/>
        <v>0.21634655555555554</v>
      </c>
      <c r="Q4406" s="240">
        <v>4.2761008</v>
      </c>
      <c r="R4406" s="99">
        <v>2.6476929</v>
      </c>
      <c r="S4406" s="99">
        <v>1.3204800000000001</v>
      </c>
      <c r="T4406" s="99">
        <v>2.5983000000000002E-6</v>
      </c>
      <c r="U4406" s="99">
        <v>4.9431000000000003E-2</v>
      </c>
      <c r="V4406" s="99">
        <v>2.376435E-2</v>
      </c>
      <c r="W4406" s="99">
        <v>0.23472999999999999</v>
      </c>
      <c r="X4406" s="241">
        <f t="shared" si="850"/>
        <v>2.5558694808931998E-2</v>
      </c>
      <c r="Y4406" s="241">
        <f t="shared" si="851"/>
        <v>1.4633442337959999E-2</v>
      </c>
      <c r="Z4406" s="241">
        <f t="shared" si="852"/>
        <v>4.2277375489720012E-3</v>
      </c>
      <c r="AA4406" s="241">
        <f t="shared" si="853"/>
        <v>6.6975149219999997E-3</v>
      </c>
      <c r="AB4406" s="258">
        <v>5.9961429000000002E-3</v>
      </c>
      <c r="AC4406" s="258">
        <v>6.0656319999999996E-7</v>
      </c>
      <c r="AD4406" s="258">
        <v>6.1305303999999996E-3</v>
      </c>
      <c r="AE4406" s="258">
        <v>4.4931676E-7</v>
      </c>
      <c r="AF4406" s="258">
        <v>2.4637245000000002E-3</v>
      </c>
      <c r="AG4406" s="258">
        <v>4.1988657999999998E-5</v>
      </c>
      <c r="AH4406" s="258">
        <v>3.9247068000000003E-3</v>
      </c>
      <c r="AI4406" s="258">
        <v>1.5717525000000002E-5</v>
      </c>
      <c r="AJ4406" s="258">
        <v>3.2254322000000001E-5</v>
      </c>
      <c r="AK4406" s="258">
        <v>1.201171E-5</v>
      </c>
      <c r="AL4406" s="258">
        <v>3.9148045E-6</v>
      </c>
      <c r="AM4406" s="258">
        <v>1.3089472000000001E-8</v>
      </c>
      <c r="AN4406" s="258">
        <v>9.1615351000000003E-5</v>
      </c>
      <c r="AO4406" s="258">
        <v>6.0424270999999997E-5</v>
      </c>
      <c r="AP4406" s="258">
        <v>8.7079675999999993E-5</v>
      </c>
      <c r="AQ4406" s="258">
        <v>6.6650121999999994E-5</v>
      </c>
      <c r="AR4406" s="258">
        <v>6.6308647999999996E-3</v>
      </c>
      <c r="AT4406" s="193"/>
      <c r="AU4406" s="193"/>
      <c r="AV4406" s="193"/>
      <c r="AW4406" s="193"/>
      <c r="AX4406" s="193"/>
      <c r="AY4406" s="193"/>
      <c r="AZ4406" s="193"/>
      <c r="BA4406" s="193"/>
      <c r="BB4406" s="193"/>
      <c r="BC4406" s="193"/>
      <c r="BD4406" s="193"/>
      <c r="BE4406" s="315"/>
      <c r="BF4406" s="315"/>
      <c r="BG4406" s="315"/>
      <c r="BH4406" s="315"/>
      <c r="BI4406" s="315"/>
      <c r="BJ4406" s="315"/>
      <c r="BK4406" s="315"/>
    </row>
    <row r="4407" spans="1:63" x14ac:dyDescent="0.25">
      <c r="A4407" s="9"/>
      <c r="B4407" s="124" t="s">
        <v>5970</v>
      </c>
      <c r="C4407" s="25" t="s">
        <v>5073</v>
      </c>
      <c r="D4407" s="193">
        <v>2.1403499999999999E-2</v>
      </c>
      <c r="E4407" s="193">
        <v>1.4649381E-2</v>
      </c>
      <c r="F4407" s="193">
        <v>3.7633971E-3</v>
      </c>
      <c r="G4407" s="193">
        <v>1.2721365000000001E-3</v>
      </c>
      <c r="H4407" s="193">
        <v>2.5279847999999999E-5</v>
      </c>
      <c r="I4407" s="193">
        <v>7.8003193999999997E-4</v>
      </c>
      <c r="J4407" s="193">
        <v>1.8206255E-4</v>
      </c>
      <c r="K4407" s="193">
        <v>3.7376495999999999E-6</v>
      </c>
      <c r="L4407" s="193">
        <v>7.2747345999999997E-4</v>
      </c>
      <c r="M4407" s="193">
        <v>0</v>
      </c>
      <c r="N4407" s="193">
        <v>0</v>
      </c>
      <c r="O4407" s="193">
        <v>0</v>
      </c>
      <c r="P4407" s="199">
        <f t="shared" si="849"/>
        <v>0.10851393333333333</v>
      </c>
      <c r="Q4407" s="240">
        <v>2.3215949999999999</v>
      </c>
      <c r="R4407" s="99">
        <v>1.3196588</v>
      </c>
      <c r="S4407" s="99">
        <v>0.85792000000000002</v>
      </c>
      <c r="T4407" s="99">
        <v>1.0815999999999999E-6</v>
      </c>
      <c r="U4407" s="99">
        <v>2.9807E-2</v>
      </c>
      <c r="V4407" s="99">
        <v>1.6105089999999999E-2</v>
      </c>
      <c r="W4407" s="99">
        <v>9.8102999999999996E-2</v>
      </c>
      <c r="X4407" s="241">
        <f t="shared" si="850"/>
        <v>1.03691491422775E-2</v>
      </c>
      <c r="Y4407" s="241">
        <f t="shared" si="851"/>
        <v>4.9765107837899999E-3</v>
      </c>
      <c r="Z4407" s="241">
        <f t="shared" si="852"/>
        <v>2.0840113850874998E-3</v>
      </c>
      <c r="AA4407" s="241">
        <f t="shared" si="853"/>
        <v>3.3086269733999998E-3</v>
      </c>
      <c r="AB4407" s="258">
        <v>3.007614E-3</v>
      </c>
      <c r="AC4407" s="258">
        <v>2.6271156999999998E-7</v>
      </c>
      <c r="AD4407" s="258">
        <v>1.1667709E-3</v>
      </c>
      <c r="AE4407" s="258">
        <v>1.7925822000000001E-7</v>
      </c>
      <c r="AF4407" s="258">
        <v>7.7427533999999999E-4</v>
      </c>
      <c r="AG4407" s="258">
        <v>2.7408573999999999E-5</v>
      </c>
      <c r="AH4407" s="258">
        <v>1.9684918E-3</v>
      </c>
      <c r="AI4407" s="258">
        <v>6.1766201999999999E-6</v>
      </c>
      <c r="AJ4407" s="258">
        <v>1.1347605E-5</v>
      </c>
      <c r="AK4407" s="258">
        <v>3.2437975999999999E-6</v>
      </c>
      <c r="AL4407" s="258">
        <v>9.8695821000000006E-7</v>
      </c>
      <c r="AM4407" s="258">
        <v>3.0500774999999999E-9</v>
      </c>
      <c r="AN4407" s="258">
        <v>4.0312896999999997E-5</v>
      </c>
      <c r="AO4407" s="258">
        <v>1.6460969999999998E-5</v>
      </c>
      <c r="AP4407" s="258">
        <v>3.6987687000000003E-5</v>
      </c>
      <c r="AQ4407" s="258">
        <v>3.2004734000000002E-6</v>
      </c>
      <c r="AR4407" s="258">
        <v>3.3054264999999999E-3</v>
      </c>
      <c r="AT4407" s="193"/>
      <c r="AU4407" s="193"/>
      <c r="AV4407" s="193"/>
      <c r="AW4407" s="193"/>
      <c r="AX4407" s="193"/>
      <c r="AY4407" s="193"/>
      <c r="AZ4407" s="193"/>
      <c r="BA4407" s="193"/>
      <c r="BB4407" s="193"/>
      <c r="BC4407" s="193"/>
      <c r="BD4407" s="193"/>
      <c r="BE4407" s="315"/>
      <c r="BF4407" s="315"/>
      <c r="BG4407" s="315"/>
      <c r="BH4407" s="315"/>
      <c r="BI4407" s="315"/>
      <c r="BJ4407" s="315"/>
      <c r="BK4407" s="315"/>
    </row>
    <row r="4408" spans="1:63" x14ac:dyDescent="0.25">
      <c r="A4408" s="9"/>
      <c r="B4408" s="124" t="s">
        <v>5970</v>
      </c>
      <c r="C4408" s="25" t="s">
        <v>5072</v>
      </c>
      <c r="D4408" s="193">
        <v>2.2898381999999998E-2</v>
      </c>
      <c r="E4408" s="193">
        <v>1.5692386999999999E-2</v>
      </c>
      <c r="F4408" s="193">
        <v>4.0299906999999996E-3</v>
      </c>
      <c r="G4408" s="193">
        <v>1.3620851999999999E-3</v>
      </c>
      <c r="H4408" s="193">
        <v>2.6874425E-5</v>
      </c>
      <c r="I4408" s="193">
        <v>8.3389282000000001E-4</v>
      </c>
      <c r="J4408" s="193">
        <v>1.9398082000000001E-4</v>
      </c>
      <c r="K4408" s="193">
        <v>3.9501337000000004E-6</v>
      </c>
      <c r="L4408" s="193">
        <v>7.5522063E-4</v>
      </c>
      <c r="M4408" s="193">
        <v>0</v>
      </c>
      <c r="N4408" s="193">
        <v>0</v>
      </c>
      <c r="O4408" s="193">
        <v>0</v>
      </c>
      <c r="P4408" s="199">
        <f t="shared" si="849"/>
        <v>0.11623990370370368</v>
      </c>
      <c r="Q4408" s="240">
        <v>2.4872459</v>
      </c>
      <c r="R4408" s="99">
        <v>1.4134983000000001</v>
      </c>
      <c r="S4408" s="99">
        <v>0.91946399999999995</v>
      </c>
      <c r="T4408" s="99">
        <v>1.1196E-6</v>
      </c>
      <c r="U4408" s="99">
        <v>3.1940999999999997E-2</v>
      </c>
      <c r="V4408" s="99">
        <v>1.7261390000000001E-2</v>
      </c>
      <c r="W4408" s="99">
        <v>0.10508000000000001</v>
      </c>
      <c r="X4408" s="241">
        <f t="shared" si="850"/>
        <v>1.1102993321538898E-2</v>
      </c>
      <c r="Y4408" s="241">
        <f t="shared" si="851"/>
        <v>5.32689555425E-3</v>
      </c>
      <c r="Z4408" s="241">
        <f t="shared" si="852"/>
        <v>2.2322654101888995E-3</v>
      </c>
      <c r="AA4408" s="241">
        <f t="shared" si="853"/>
        <v>3.5438323571E-3</v>
      </c>
      <c r="AB4408" s="258">
        <v>3.2217499999999998E-3</v>
      </c>
      <c r="AC4408" s="258">
        <v>2.8138286999999998E-7</v>
      </c>
      <c r="AD4408" s="258">
        <v>1.247031E-3</v>
      </c>
      <c r="AE4408" s="258">
        <v>1.9190938E-7</v>
      </c>
      <c r="AF4408" s="258">
        <v>8.2826611999999998E-4</v>
      </c>
      <c r="AG4408" s="258">
        <v>2.9375142000000001E-5</v>
      </c>
      <c r="AH4408" s="258">
        <v>2.1086442999999999E-3</v>
      </c>
      <c r="AI4408" s="258">
        <v>6.6140947999999997E-6</v>
      </c>
      <c r="AJ4408" s="258">
        <v>1.214987E-5</v>
      </c>
      <c r="AK4408" s="258">
        <v>3.4708659000000001E-6</v>
      </c>
      <c r="AL4408" s="258">
        <v>1.0555412000000001E-6</v>
      </c>
      <c r="AM4408" s="258">
        <v>3.2612889000000001E-9</v>
      </c>
      <c r="AN4408" s="258">
        <v>4.3164824999999999E-5</v>
      </c>
      <c r="AO4408" s="258">
        <v>1.7601065000000001E-5</v>
      </c>
      <c r="AP4408" s="258">
        <v>3.9561587000000002E-5</v>
      </c>
      <c r="AQ4408" s="258">
        <v>3.3593571000000002E-6</v>
      </c>
      <c r="AR4408" s="258">
        <v>3.5404730000000001E-3</v>
      </c>
      <c r="AT4408" s="193"/>
      <c r="AU4408" s="193"/>
      <c r="AV4408" s="193"/>
      <c r="AW4408" s="193"/>
      <c r="AX4408" s="193"/>
      <c r="AY4408" s="193"/>
      <c r="AZ4408" s="193"/>
      <c r="BA4408" s="193"/>
      <c r="BB4408" s="193"/>
      <c r="BC4408" s="193"/>
      <c r="BD4408" s="193"/>
      <c r="BE4408" s="315"/>
      <c r="BF4408" s="315"/>
      <c r="BG4408" s="315"/>
      <c r="BH4408" s="315"/>
      <c r="BI4408" s="315"/>
      <c r="BJ4408" s="315"/>
      <c r="BK4408" s="315"/>
    </row>
    <row r="4409" spans="1:63" x14ac:dyDescent="0.25">
      <c r="A4409" s="9"/>
      <c r="B4409" s="124" t="s">
        <v>5970</v>
      </c>
      <c r="C4409" s="25" t="s">
        <v>1437</v>
      </c>
      <c r="D4409" s="193">
        <v>2.4393183999999998E-2</v>
      </c>
      <c r="E4409" s="193">
        <v>1.6735359000000002E-2</v>
      </c>
      <c r="F4409" s="193">
        <v>4.2965731999999998E-3</v>
      </c>
      <c r="G4409" s="193">
        <v>1.4520314E-3</v>
      </c>
      <c r="H4409" s="193">
        <v>2.8469075E-5</v>
      </c>
      <c r="I4409" s="193">
        <v>8.8772625999999997E-4</v>
      </c>
      <c r="J4409" s="193">
        <v>2.0590245000000001E-4</v>
      </c>
      <c r="K4409" s="193">
        <v>4.1625751999999996E-6</v>
      </c>
      <c r="L4409" s="193">
        <v>7.8296026999999998E-4</v>
      </c>
      <c r="M4409" s="193">
        <v>0</v>
      </c>
      <c r="N4409" s="193">
        <v>0</v>
      </c>
      <c r="O4409" s="193">
        <v>0</v>
      </c>
      <c r="P4409" s="199">
        <f t="shared" si="849"/>
        <v>0.12396562222222222</v>
      </c>
      <c r="Q4409" s="240">
        <v>2.6529538000000001</v>
      </c>
      <c r="R4409" s="99">
        <v>1.507403</v>
      </c>
      <c r="S4409" s="99">
        <v>0.98100799999999999</v>
      </c>
      <c r="T4409" s="99">
        <v>1.1576999999999999E-6</v>
      </c>
      <c r="U4409" s="99">
        <v>3.4075000000000001E-2</v>
      </c>
      <c r="V4409" s="99">
        <v>1.8416680000000001E-2</v>
      </c>
      <c r="W4409" s="99">
        <v>0.11205</v>
      </c>
      <c r="X4409" s="241">
        <f t="shared" si="850"/>
        <v>1.18369835554349E-2</v>
      </c>
      <c r="Y4409" s="241">
        <f t="shared" si="851"/>
        <v>5.6772747947299992E-3</v>
      </c>
      <c r="Z4409" s="241">
        <f t="shared" si="852"/>
        <v>2.3805078344049002E-3</v>
      </c>
      <c r="AA4409" s="241">
        <f t="shared" si="853"/>
        <v>3.7792009263000002E-3</v>
      </c>
      <c r="AB4409" s="258">
        <v>3.4358789000000002E-3</v>
      </c>
      <c r="AC4409" s="258">
        <v>3.0006040000000002E-7</v>
      </c>
      <c r="AD4409" s="258">
        <v>1.3273002000000001E-3</v>
      </c>
      <c r="AE4409" s="258">
        <v>2.0456033000000001E-7</v>
      </c>
      <c r="AF4409" s="258">
        <v>8.8224969000000005E-4</v>
      </c>
      <c r="AG4409" s="258">
        <v>3.1341384000000001E-5</v>
      </c>
      <c r="AH4409" s="258">
        <v>2.2487922E-3</v>
      </c>
      <c r="AI4409" s="258">
        <v>7.0515496999999996E-6</v>
      </c>
      <c r="AJ4409" s="258">
        <v>1.2952102E-5</v>
      </c>
      <c r="AK4409" s="258">
        <v>3.6979058000000001E-6</v>
      </c>
      <c r="AL4409" s="258">
        <v>1.1241254E-6</v>
      </c>
      <c r="AM4409" s="258">
        <v>3.4725049000000001E-9</v>
      </c>
      <c r="AN4409" s="258">
        <v>4.6014192999999998E-5</v>
      </c>
      <c r="AO4409" s="258">
        <v>1.8741383999999999E-5</v>
      </c>
      <c r="AP4409" s="258">
        <v>4.2130901999999999E-5</v>
      </c>
      <c r="AQ4409" s="258">
        <v>3.5182263000000002E-6</v>
      </c>
      <c r="AR4409" s="258">
        <v>3.7756827000000001E-3</v>
      </c>
      <c r="AT4409" s="193"/>
      <c r="AU4409" s="193"/>
      <c r="AV4409" s="193"/>
      <c r="AW4409" s="193"/>
      <c r="AX4409" s="193"/>
      <c r="AY4409" s="193"/>
      <c r="AZ4409" s="193"/>
      <c r="BA4409" s="193"/>
      <c r="BB4409" s="193"/>
      <c r="BC4409" s="193"/>
      <c r="BD4409" s="193"/>
      <c r="BE4409" s="315"/>
      <c r="BF4409" s="315"/>
      <c r="BG4409" s="315"/>
      <c r="BH4409" s="315"/>
      <c r="BI4409" s="315"/>
      <c r="BJ4409" s="315"/>
      <c r="BK4409" s="315"/>
    </row>
    <row r="4410" spans="1:63" x14ac:dyDescent="0.25">
      <c r="A4410" s="9"/>
      <c r="B4410" s="124" t="s">
        <v>5970</v>
      </c>
      <c r="C4410" s="25" t="s">
        <v>1436</v>
      </c>
      <c r="D4410" s="193">
        <v>1.2182086E-2</v>
      </c>
      <c r="E4410" s="193">
        <v>8.1939384999999993E-3</v>
      </c>
      <c r="F4410" s="193">
        <v>2.1150637000000002E-3</v>
      </c>
      <c r="G4410" s="193">
        <v>7.1625344999999997E-4</v>
      </c>
      <c r="H4410" s="193">
        <v>1.5611865E-5</v>
      </c>
      <c r="I4410" s="193">
        <v>4.4855920999999999E-4</v>
      </c>
      <c r="J4410" s="193">
        <v>1.0937238E-4</v>
      </c>
      <c r="K4410" s="193">
        <v>2.4795419000000001E-6</v>
      </c>
      <c r="L4410" s="193">
        <v>5.8080778000000005E-4</v>
      </c>
      <c r="M4410" s="193">
        <v>0</v>
      </c>
      <c r="N4410" s="193">
        <v>0</v>
      </c>
      <c r="O4410" s="193">
        <v>0</v>
      </c>
      <c r="P4410" s="199">
        <f t="shared" si="849"/>
        <v>6.0695840740740734E-2</v>
      </c>
      <c r="Q4410" s="240">
        <v>1.2957312999999999</v>
      </c>
      <c r="R4410" s="99">
        <v>0.73874561000000005</v>
      </c>
      <c r="S4410" s="99">
        <v>0.47649279999999999</v>
      </c>
      <c r="T4410" s="99">
        <v>8.4715999999999997E-7</v>
      </c>
      <c r="U4410" s="99">
        <v>1.6587999999999999E-2</v>
      </c>
      <c r="V4410" s="99">
        <v>8.9410800000000006E-3</v>
      </c>
      <c r="W4410" s="99">
        <v>5.4962999999999998E-2</v>
      </c>
      <c r="X4410" s="241">
        <f t="shared" si="850"/>
        <v>5.8317740928126001E-3</v>
      </c>
      <c r="Y4410" s="241">
        <f t="shared" si="851"/>
        <v>2.81257500785E-3</v>
      </c>
      <c r="Z4410" s="241">
        <f t="shared" si="852"/>
        <v>1.1665377141625998E-3</v>
      </c>
      <c r="AA4410" s="241">
        <f t="shared" si="853"/>
        <v>1.8526613708000001E-3</v>
      </c>
      <c r="AB4410" s="258">
        <v>1.6822694E-3</v>
      </c>
      <c r="AC4410" s="258">
        <v>1.471248E-7</v>
      </c>
      <c r="AD4410" s="258">
        <v>6.7347946000000005E-4</v>
      </c>
      <c r="AE4410" s="258">
        <v>1.0107905E-7</v>
      </c>
      <c r="AF4410" s="258">
        <v>4.4135487000000002E-4</v>
      </c>
      <c r="AG4410" s="258">
        <v>1.5223074000000001E-5</v>
      </c>
      <c r="AH4410" s="258">
        <v>1.1010506999999999E-3</v>
      </c>
      <c r="AI4410" s="258">
        <v>3.4718314999999999E-6</v>
      </c>
      <c r="AJ4410" s="258">
        <v>6.3897794E-6</v>
      </c>
      <c r="AK4410" s="258">
        <v>1.8429268E-6</v>
      </c>
      <c r="AL4410" s="258">
        <v>5.6441058E-7</v>
      </c>
      <c r="AM4410" s="258">
        <v>1.7496825999999999E-9</v>
      </c>
      <c r="AN4410" s="258">
        <v>2.2695099999999999E-5</v>
      </c>
      <c r="AO4410" s="258">
        <v>9.4381041999999995E-6</v>
      </c>
      <c r="AP4410" s="258">
        <v>2.1083112000000001E-5</v>
      </c>
      <c r="AQ4410" s="258">
        <v>2.2899708000000001E-6</v>
      </c>
      <c r="AR4410" s="258">
        <v>1.8503714000000001E-3</v>
      </c>
      <c r="AT4410" s="193"/>
      <c r="AU4410" s="193"/>
      <c r="AV4410" s="193"/>
      <c r="AW4410" s="193"/>
      <c r="AX4410" s="193"/>
      <c r="AY4410" s="193"/>
      <c r="AZ4410" s="193"/>
      <c r="BA4410" s="193"/>
      <c r="BB4410" s="193"/>
      <c r="BC4410" s="193"/>
      <c r="BD4410" s="193"/>
      <c r="BE4410" s="315"/>
      <c r="BF4410" s="315"/>
      <c r="BG4410" s="315"/>
      <c r="BH4410" s="315"/>
      <c r="BI4410" s="315"/>
      <c r="BJ4410" s="315"/>
      <c r="BK4410" s="315"/>
    </row>
    <row r="4411" spans="1:63" x14ac:dyDescent="0.25">
      <c r="A4411" s="9"/>
      <c r="B4411" s="124" t="s">
        <v>5970</v>
      </c>
      <c r="C4411" s="25" t="s">
        <v>1435</v>
      </c>
      <c r="D4411" s="193">
        <v>1.2991513E-2</v>
      </c>
      <c r="E4411" s="193">
        <v>8.7586873999999995E-3</v>
      </c>
      <c r="F4411" s="193">
        <v>2.2594022999999999E-3</v>
      </c>
      <c r="G4411" s="193">
        <v>7.6497835000000004E-4</v>
      </c>
      <c r="H4411" s="193">
        <v>1.647533E-5</v>
      </c>
      <c r="I4411" s="193">
        <v>4.7770982000000002E-4</v>
      </c>
      <c r="J4411" s="193">
        <v>1.1582980999999999E-4</v>
      </c>
      <c r="K4411" s="193">
        <v>2.5946364E-6</v>
      </c>
      <c r="L4411" s="193">
        <v>5.9583550000000002E-4</v>
      </c>
      <c r="M4411" s="193">
        <v>0</v>
      </c>
      <c r="N4411" s="193">
        <v>0</v>
      </c>
      <c r="O4411" s="193">
        <v>0</v>
      </c>
      <c r="P4411" s="199">
        <f t="shared" si="849"/>
        <v>6.4879165925925922E-2</v>
      </c>
      <c r="Q4411" s="240">
        <v>1.3854678</v>
      </c>
      <c r="R4411" s="99">
        <v>0.78959279000000004</v>
      </c>
      <c r="S4411" s="99">
        <v>0.50982400000000005</v>
      </c>
      <c r="T4411" s="99">
        <v>8.6776999999999999E-7</v>
      </c>
      <c r="U4411" s="99">
        <v>1.7743999999999999E-2</v>
      </c>
      <c r="V4411" s="99">
        <v>9.5671000000000003E-3</v>
      </c>
      <c r="W4411" s="99">
        <v>5.8739E-2</v>
      </c>
      <c r="X4411" s="241">
        <f t="shared" si="850"/>
        <v>6.2292192726535996E-3</v>
      </c>
      <c r="Y4411" s="241">
        <f t="shared" si="851"/>
        <v>3.0023005850399998E-3</v>
      </c>
      <c r="Z4411" s="241">
        <f t="shared" si="852"/>
        <v>1.2468107477135999E-3</v>
      </c>
      <c r="AA4411" s="241">
        <f t="shared" si="853"/>
        <v>1.9801079398999999E-3</v>
      </c>
      <c r="AB4411" s="258">
        <v>1.7982160000000001E-3</v>
      </c>
      <c r="AC4411" s="258">
        <v>1.5723909E-7</v>
      </c>
      <c r="AD4411" s="258">
        <v>7.1694673E-4</v>
      </c>
      <c r="AE4411" s="258">
        <v>1.0792895E-7</v>
      </c>
      <c r="AF4411" s="258">
        <v>4.7058480999999998E-4</v>
      </c>
      <c r="AG4411" s="258">
        <v>1.6287877000000001E-5</v>
      </c>
      <c r="AH4411" s="258">
        <v>1.1769381E-3</v>
      </c>
      <c r="AI4411" s="258">
        <v>3.7086849E-6</v>
      </c>
      <c r="AJ4411" s="258">
        <v>6.8243671999999999E-6</v>
      </c>
      <c r="AK4411" s="258">
        <v>1.9659000000000001E-6</v>
      </c>
      <c r="AL4411" s="258">
        <v>6.0155154999999999E-7</v>
      </c>
      <c r="AM4411" s="258">
        <v>1.8640636000000002E-9</v>
      </c>
      <c r="AN4411" s="258">
        <v>2.4238289000000001E-5</v>
      </c>
      <c r="AO4411" s="258">
        <v>1.0055582E-5</v>
      </c>
      <c r="AP4411" s="258">
        <v>2.2476408999999998E-5</v>
      </c>
      <c r="AQ4411" s="258">
        <v>2.3760399000000001E-6</v>
      </c>
      <c r="AR4411" s="258">
        <v>1.9777318999999998E-3</v>
      </c>
      <c r="AT4411" s="193"/>
      <c r="AU4411" s="193"/>
      <c r="AV4411" s="193"/>
      <c r="AW4411" s="193"/>
      <c r="AX4411" s="193"/>
      <c r="AY4411" s="193"/>
      <c r="AZ4411" s="193"/>
      <c r="BA4411" s="193"/>
      <c r="BB4411" s="193"/>
      <c r="BC4411" s="193"/>
      <c r="BD4411" s="193"/>
      <c r="BE4411" s="315"/>
      <c r="BF4411" s="315"/>
      <c r="BG4411" s="315"/>
      <c r="BH4411" s="315"/>
      <c r="BI4411" s="315"/>
      <c r="BJ4411" s="315"/>
      <c r="BK4411" s="315"/>
    </row>
    <row r="4412" spans="1:63" x14ac:dyDescent="0.25">
      <c r="A4412" s="9"/>
      <c r="B4412" s="124" t="s">
        <v>5970</v>
      </c>
      <c r="C4412" s="25" t="s">
        <v>1434</v>
      </c>
      <c r="D4412" s="193">
        <v>1.3826450000000001E-2</v>
      </c>
      <c r="E4412" s="193">
        <v>9.3412848999999999E-3</v>
      </c>
      <c r="F4412" s="193">
        <v>2.4082753000000002E-3</v>
      </c>
      <c r="G4412" s="193">
        <v>8.1519283E-4</v>
      </c>
      <c r="H4412" s="193">
        <v>1.7366323999999999E-5</v>
      </c>
      <c r="I4412" s="193">
        <v>5.0779421000000003E-4</v>
      </c>
      <c r="J4412" s="193">
        <v>1.2248703E-4</v>
      </c>
      <c r="K4412" s="193">
        <v>2.7133018000000001E-6</v>
      </c>
      <c r="L4412" s="193">
        <v>6.1133575999999996E-4</v>
      </c>
      <c r="M4412" s="193">
        <v>0</v>
      </c>
      <c r="N4412" s="193">
        <v>0</v>
      </c>
      <c r="O4412" s="193">
        <v>0</v>
      </c>
      <c r="P4412" s="199">
        <f t="shared" si="849"/>
        <v>6.9194702962962956E-2</v>
      </c>
      <c r="Q4412" s="240">
        <v>1.4779773</v>
      </c>
      <c r="R4412" s="99">
        <v>0.84200423000000002</v>
      </c>
      <c r="S4412" s="99">
        <v>0.54419119999999999</v>
      </c>
      <c r="T4412" s="99">
        <v>8.8902999999999996E-7</v>
      </c>
      <c r="U4412" s="99">
        <v>1.8935E-2</v>
      </c>
      <c r="V4412" s="99">
        <v>1.021301E-2</v>
      </c>
      <c r="W4412" s="99">
        <v>6.2632999999999994E-2</v>
      </c>
      <c r="X4412" s="241">
        <f t="shared" si="850"/>
        <v>6.639097782387901E-3</v>
      </c>
      <c r="Y4412" s="241">
        <f t="shared" si="851"/>
        <v>3.1980026045600007E-3</v>
      </c>
      <c r="Z4412" s="241">
        <f t="shared" si="852"/>
        <v>1.3296199140279004E-3</v>
      </c>
      <c r="AA4412" s="241">
        <f t="shared" si="853"/>
        <v>2.1114752637999999E-3</v>
      </c>
      <c r="AB4412" s="258">
        <v>1.9178271E-3</v>
      </c>
      <c r="AC4412" s="258">
        <v>1.6766850999999999E-7</v>
      </c>
      <c r="AD4412" s="258">
        <v>7.6177022000000004E-4</v>
      </c>
      <c r="AE4412" s="258">
        <v>1.1499405E-7</v>
      </c>
      <c r="AF4412" s="258">
        <v>5.0073638E-4</v>
      </c>
      <c r="AG4412" s="258">
        <v>1.7386242000000001E-5</v>
      </c>
      <c r="AH4412" s="258">
        <v>1.2552238E-3</v>
      </c>
      <c r="AI4412" s="258">
        <v>3.9529810999999997E-6</v>
      </c>
      <c r="AJ4412" s="258">
        <v>7.2722309000000003E-6</v>
      </c>
      <c r="AK4412" s="258">
        <v>2.0926822000000001E-6</v>
      </c>
      <c r="AL4412" s="258">
        <v>6.3985579999999997E-7</v>
      </c>
      <c r="AM4412" s="258">
        <v>1.9820279000000002E-9</v>
      </c>
      <c r="AN4412" s="258">
        <v>2.583094E-5</v>
      </c>
      <c r="AO4412" s="258">
        <v>1.0692268999999999E-5</v>
      </c>
      <c r="AP4412" s="258">
        <v>2.3913172999999999E-5</v>
      </c>
      <c r="AQ4412" s="258">
        <v>2.4647638000000001E-6</v>
      </c>
      <c r="AR4412" s="258">
        <v>2.1090104999999999E-3</v>
      </c>
      <c r="AT4412" s="193"/>
      <c r="AU4412" s="193"/>
      <c r="AV4412" s="193"/>
      <c r="AW4412" s="193"/>
      <c r="AX4412" s="193"/>
      <c r="AY4412" s="193"/>
      <c r="AZ4412" s="193"/>
      <c r="BA4412" s="193"/>
      <c r="BB4412" s="193"/>
      <c r="BC4412" s="193"/>
      <c r="BD4412" s="193"/>
      <c r="BE4412" s="315"/>
      <c r="BF4412" s="315"/>
      <c r="BG4412" s="315"/>
      <c r="BH4412" s="315"/>
      <c r="BI4412" s="315"/>
      <c r="BJ4412" s="315"/>
      <c r="BK4412" s="315"/>
    </row>
    <row r="4413" spans="1:63" x14ac:dyDescent="0.25">
      <c r="A4413" s="9"/>
      <c r="B4413" s="124" t="s">
        <v>5970</v>
      </c>
      <c r="C4413" s="25" t="s">
        <v>694</v>
      </c>
      <c r="D4413" s="193">
        <v>7.0402434E-2</v>
      </c>
      <c r="E4413" s="193">
        <v>2.5123204E-2</v>
      </c>
      <c r="F4413" s="193">
        <v>8.9599829999999995E-3</v>
      </c>
      <c r="G4413" s="193">
        <v>3.5384302E-3</v>
      </c>
      <c r="H4413" s="193">
        <v>1.7615997999999999E-4</v>
      </c>
      <c r="I4413" s="193">
        <v>3.1519258000000001E-3</v>
      </c>
      <c r="J4413" s="193">
        <v>1.3806659E-3</v>
      </c>
      <c r="K4413" s="193">
        <v>4.0816965000000003E-5</v>
      </c>
      <c r="L4413" s="193">
        <v>2.8031249000000001E-2</v>
      </c>
      <c r="M4413" s="193">
        <v>0</v>
      </c>
      <c r="N4413" s="193">
        <v>0</v>
      </c>
      <c r="O4413" s="193">
        <v>0</v>
      </c>
      <c r="P4413" s="199">
        <f t="shared" si="849"/>
        <v>0.18609780740740739</v>
      </c>
      <c r="Q4413" s="240">
        <v>3.5323877000000001</v>
      </c>
      <c r="R4413" s="99">
        <v>2.2855259000000001</v>
      </c>
      <c r="S4413" s="99">
        <v>0.97411999999999999</v>
      </c>
      <c r="T4413" s="99">
        <v>2.8399999999999999E-6</v>
      </c>
      <c r="U4413" s="99">
        <v>3.8381999999999999E-2</v>
      </c>
      <c r="V4413" s="99">
        <v>1.699701E-2</v>
      </c>
      <c r="W4413" s="99">
        <v>0.21736</v>
      </c>
      <c r="X4413" s="241">
        <f t="shared" si="850"/>
        <v>2.4024233499974998E-2</v>
      </c>
      <c r="Y4413" s="241">
        <f t="shared" si="851"/>
        <v>1.4550683786549999E-2</v>
      </c>
      <c r="Z4413" s="241">
        <f t="shared" si="852"/>
        <v>3.6674397484250001E-3</v>
      </c>
      <c r="AA4413" s="241">
        <f t="shared" si="853"/>
        <v>5.8061099650000003E-3</v>
      </c>
      <c r="AB4413" s="258">
        <v>5.1577085999999998E-3</v>
      </c>
      <c r="AC4413" s="258">
        <v>5.5520036000000003E-7</v>
      </c>
      <c r="AD4413" s="258">
        <v>6.8555420000000001E-3</v>
      </c>
      <c r="AE4413" s="258">
        <v>4.2502319000000001E-7</v>
      </c>
      <c r="AF4413" s="258">
        <v>2.5055824999999999E-3</v>
      </c>
      <c r="AG4413" s="258">
        <v>3.0870463000000001E-5</v>
      </c>
      <c r="AH4413" s="258">
        <v>3.3760032999999999E-3</v>
      </c>
      <c r="AI4413" s="258">
        <v>1.4932662E-5</v>
      </c>
      <c r="AJ4413" s="258">
        <v>3.1753829E-5</v>
      </c>
      <c r="AK4413" s="258">
        <v>1.2633983E-5</v>
      </c>
      <c r="AL4413" s="258">
        <v>4.1801839999999998E-6</v>
      </c>
      <c r="AM4413" s="258">
        <v>1.4182425000000001E-8</v>
      </c>
      <c r="AN4413" s="258">
        <v>8.3519860000000004E-5</v>
      </c>
      <c r="AO4413" s="258">
        <v>6.3542975999999999E-5</v>
      </c>
      <c r="AP4413" s="258">
        <v>8.0858771999999996E-5</v>
      </c>
      <c r="AQ4413" s="258">
        <v>8.2645764999999998E-5</v>
      </c>
      <c r="AR4413" s="258">
        <v>5.7234642000000002E-3</v>
      </c>
      <c r="AT4413" s="193"/>
      <c r="AU4413" s="193"/>
      <c r="AV4413" s="193"/>
      <c r="AW4413" s="193"/>
      <c r="AX4413" s="193"/>
      <c r="AY4413" s="193"/>
      <c r="AZ4413" s="193"/>
      <c r="BA4413" s="193"/>
      <c r="BB4413" s="193"/>
      <c r="BC4413" s="193"/>
      <c r="BD4413" s="193"/>
      <c r="BE4413" s="315"/>
      <c r="BF4413" s="315"/>
      <c r="BG4413" s="315"/>
      <c r="BH4413" s="315"/>
      <c r="BI4413" s="315"/>
      <c r="BJ4413" s="315"/>
      <c r="BK4413" s="315"/>
    </row>
    <row r="4414" spans="1:63" x14ac:dyDescent="0.25">
      <c r="A4414" s="9"/>
      <c r="B4414" s="124" t="s">
        <v>5970</v>
      </c>
      <c r="C4414" s="25" t="s">
        <v>3347</v>
      </c>
      <c r="D4414" s="193">
        <v>7.4023341000000006E-2</v>
      </c>
      <c r="E4414" s="193">
        <v>2.6422727999999999E-2</v>
      </c>
      <c r="F4414" s="193">
        <v>9.4185503999999996E-3</v>
      </c>
      <c r="G4414" s="193">
        <v>3.7171592999999999E-3</v>
      </c>
      <c r="H4414" s="193">
        <v>1.8556703E-4</v>
      </c>
      <c r="I4414" s="193">
        <v>3.3129244999999998E-3</v>
      </c>
      <c r="J4414" s="193">
        <v>1.4510266E-3</v>
      </c>
      <c r="K4414" s="193">
        <v>4.2954302000000002E-5</v>
      </c>
      <c r="L4414" s="193">
        <v>2.9472431E-2</v>
      </c>
      <c r="M4414" s="193">
        <v>0</v>
      </c>
      <c r="N4414" s="193">
        <v>0</v>
      </c>
      <c r="O4414" s="193">
        <v>0</v>
      </c>
      <c r="P4414" s="199">
        <f t="shared" si="849"/>
        <v>0.19572391111111109</v>
      </c>
      <c r="Q4414" s="240">
        <v>3.7142932000000002</v>
      </c>
      <c r="R4414" s="99">
        <v>2.4032790999999998</v>
      </c>
      <c r="S4414" s="99">
        <v>1.023792</v>
      </c>
      <c r="T4414" s="99">
        <v>2.9977000000000001E-6</v>
      </c>
      <c r="U4414" s="99">
        <v>4.0346E-2</v>
      </c>
      <c r="V4414" s="99">
        <v>1.7853089999999999E-2</v>
      </c>
      <c r="W4414" s="99">
        <v>0.22902</v>
      </c>
      <c r="X4414" s="241">
        <f t="shared" si="850"/>
        <v>2.5254608914866E-2</v>
      </c>
      <c r="Y4414" s="241">
        <f t="shared" si="851"/>
        <v>1.5292335781450001E-2</v>
      </c>
      <c r="Z4414" s="241">
        <f t="shared" si="852"/>
        <v>3.8571485144160006E-3</v>
      </c>
      <c r="AA4414" s="241">
        <f t="shared" si="853"/>
        <v>6.1051246189999997E-3</v>
      </c>
      <c r="AB4414" s="258">
        <v>5.4244925999999997E-3</v>
      </c>
      <c r="AC4414" s="258">
        <v>5.8400064999999996E-7</v>
      </c>
      <c r="AD4414" s="258">
        <v>7.2003709999999997E-3</v>
      </c>
      <c r="AE4414" s="258">
        <v>4.4688180000000001E-7</v>
      </c>
      <c r="AF4414" s="258">
        <v>2.6339978000000002E-3</v>
      </c>
      <c r="AG4414" s="258">
        <v>3.2443498999999999E-5</v>
      </c>
      <c r="AH4414" s="258">
        <v>3.5506308999999998E-3</v>
      </c>
      <c r="AI4414" s="258">
        <v>1.5696479E-5</v>
      </c>
      <c r="AJ4414" s="258">
        <v>3.3357060999999999E-5</v>
      </c>
      <c r="AK4414" s="258">
        <v>1.3274201E-5</v>
      </c>
      <c r="AL4414" s="258">
        <v>4.3913250999999998E-6</v>
      </c>
      <c r="AM4414" s="258">
        <v>1.4898316E-8</v>
      </c>
      <c r="AN4414" s="258">
        <v>8.7895460000000003E-5</v>
      </c>
      <c r="AO4414" s="258">
        <v>6.6790771999999994E-5</v>
      </c>
      <c r="AP4414" s="258">
        <v>8.5097417999999999E-5</v>
      </c>
      <c r="AQ4414" s="258">
        <v>8.6784719000000001E-5</v>
      </c>
      <c r="AR4414" s="258">
        <v>6.0183399E-3</v>
      </c>
      <c r="AT4414" s="193"/>
      <c r="AU4414" s="193"/>
      <c r="AV4414" s="193"/>
      <c r="AW4414" s="193"/>
      <c r="AX4414" s="193"/>
      <c r="AY4414" s="193"/>
      <c r="AZ4414" s="193"/>
      <c r="BA4414" s="193"/>
      <c r="BB4414" s="193"/>
      <c r="BC4414" s="193"/>
      <c r="BD4414" s="193"/>
      <c r="BE4414" s="315"/>
      <c r="BF4414" s="315"/>
      <c r="BG4414" s="315"/>
      <c r="BH4414" s="315"/>
      <c r="BI4414" s="315"/>
      <c r="BJ4414" s="315"/>
      <c r="BK4414" s="315"/>
    </row>
    <row r="4415" spans="1:63" x14ac:dyDescent="0.25">
      <c r="A4415" s="9"/>
      <c r="B4415" s="124" t="s">
        <v>5970</v>
      </c>
      <c r="C4415" s="25" t="s">
        <v>4530</v>
      </c>
      <c r="D4415" s="193">
        <v>7.6679275000000005E-2</v>
      </c>
      <c r="E4415" s="193">
        <v>2.82759E-2</v>
      </c>
      <c r="F4415" s="193">
        <v>9.8922544999999994E-3</v>
      </c>
      <c r="G4415" s="193">
        <v>3.8769856000000001E-3</v>
      </c>
      <c r="H4415" s="193">
        <v>1.8840069000000001E-4</v>
      </c>
      <c r="I4415" s="193">
        <v>3.4086187999999998E-3</v>
      </c>
      <c r="J4415" s="193">
        <v>1.4722153999999999E-3</v>
      </c>
      <c r="K4415" s="193">
        <v>4.3331333E-5</v>
      </c>
      <c r="L4415" s="193">
        <v>2.9521568000000002E-2</v>
      </c>
      <c r="M4415" s="193">
        <v>0</v>
      </c>
      <c r="N4415" s="193">
        <v>0</v>
      </c>
      <c r="O4415" s="193">
        <v>0</v>
      </c>
      <c r="P4415" s="199">
        <f t="shared" si="849"/>
        <v>0.20945111111111109</v>
      </c>
      <c r="Q4415" s="240">
        <v>4.0087010000000003</v>
      </c>
      <c r="R4415" s="99">
        <v>2.5700829000000001</v>
      </c>
      <c r="S4415" s="99">
        <v>1.1331599999999999</v>
      </c>
      <c r="T4415" s="99">
        <v>3.0653000000000001E-6</v>
      </c>
      <c r="U4415" s="99">
        <v>4.4137999999999997E-2</v>
      </c>
      <c r="V4415" s="99">
        <v>1.9907049999999999E-2</v>
      </c>
      <c r="W4415" s="99">
        <v>0.24141000000000001</v>
      </c>
      <c r="X4415" s="241">
        <f t="shared" si="850"/>
        <v>2.6558690250468E-2</v>
      </c>
      <c r="Y4415" s="241">
        <f t="shared" si="851"/>
        <v>1.5914924604280001E-2</v>
      </c>
      <c r="Z4415" s="241">
        <f t="shared" si="852"/>
        <v>4.120553257188E-3</v>
      </c>
      <c r="AA4415" s="241">
        <f t="shared" si="853"/>
        <v>6.5232123890000002E-3</v>
      </c>
      <c r="AB4415" s="258">
        <v>5.804961E-3</v>
      </c>
      <c r="AC4415" s="258">
        <v>6.1718329000000005E-7</v>
      </c>
      <c r="AD4415" s="258">
        <v>7.3429660999999999E-3</v>
      </c>
      <c r="AE4415" s="258">
        <v>4.6935899E-7</v>
      </c>
      <c r="AF4415" s="258">
        <v>2.7299732999999998E-3</v>
      </c>
      <c r="AG4415" s="258">
        <v>3.5937662000000003E-5</v>
      </c>
      <c r="AH4415" s="258">
        <v>3.7996483999999998E-3</v>
      </c>
      <c r="AI4415" s="258">
        <v>1.6473819E-5</v>
      </c>
      <c r="AJ4415" s="258">
        <v>3.4782564000000003E-5</v>
      </c>
      <c r="AK4415" s="258">
        <v>1.3677723000000001E-5</v>
      </c>
      <c r="AL4415" s="258">
        <v>4.5132085000000002E-6</v>
      </c>
      <c r="AM4415" s="258">
        <v>1.5273688000000001E-8</v>
      </c>
      <c r="AN4415" s="258">
        <v>9.2957858999999994E-5</v>
      </c>
      <c r="AO4415" s="258">
        <v>6.8816190999999996E-5</v>
      </c>
      <c r="AP4415" s="258">
        <v>8.9668219000000002E-5</v>
      </c>
      <c r="AQ4415" s="258">
        <v>8.7066989000000002E-5</v>
      </c>
      <c r="AR4415" s="258">
        <v>6.4361454E-3</v>
      </c>
      <c r="AT4415" s="193"/>
      <c r="AU4415" s="193"/>
      <c r="AV4415" s="193"/>
      <c r="AW4415" s="193"/>
      <c r="AX4415" s="193"/>
      <c r="AY4415" s="193"/>
      <c r="AZ4415" s="193"/>
      <c r="BA4415" s="193"/>
      <c r="BB4415" s="193"/>
      <c r="BC4415" s="193"/>
      <c r="BD4415" s="193"/>
      <c r="BE4415" s="315"/>
      <c r="BF4415" s="315"/>
      <c r="BG4415" s="315"/>
      <c r="BH4415" s="315"/>
      <c r="BI4415" s="315"/>
      <c r="BJ4415" s="315"/>
      <c r="BK4415" s="315"/>
    </row>
    <row r="4416" spans="1:63" x14ac:dyDescent="0.25">
      <c r="A4416" s="9"/>
      <c r="B4416" s="124" t="s">
        <v>5970</v>
      </c>
      <c r="C4416" s="25" t="s">
        <v>1444</v>
      </c>
      <c r="D4416" s="193">
        <v>7.16083E-2</v>
      </c>
      <c r="E4416" s="193">
        <v>2.4738072999999999E-2</v>
      </c>
      <c r="F4416" s="193">
        <v>8.9879086000000004E-3</v>
      </c>
      <c r="G4416" s="193">
        <v>3.5718471E-3</v>
      </c>
      <c r="H4416" s="193">
        <v>1.8299032E-4</v>
      </c>
      <c r="I4416" s="193">
        <v>3.2259123000000002E-3</v>
      </c>
      <c r="J4416" s="193">
        <v>1.4317748999999999E-3</v>
      </c>
      <c r="K4416" s="193">
        <v>4.2611002999999997E-5</v>
      </c>
      <c r="L4416" s="193">
        <v>2.9427182999999999E-2</v>
      </c>
      <c r="M4416" s="193">
        <v>0</v>
      </c>
      <c r="N4416" s="193">
        <v>0</v>
      </c>
      <c r="O4416" s="193">
        <v>0</v>
      </c>
      <c r="P4416" s="199">
        <f t="shared" si="849"/>
        <v>0.18324498518518517</v>
      </c>
      <c r="Q4416" s="240">
        <v>3.4467175999999999</v>
      </c>
      <c r="R4416" s="99">
        <v>2.2516769000000001</v>
      </c>
      <c r="S4416" s="99">
        <v>0.92439199999999999</v>
      </c>
      <c r="T4416" s="99">
        <v>2.9361999999999999E-6</v>
      </c>
      <c r="U4416" s="99">
        <v>3.6900000000000002E-2</v>
      </c>
      <c r="V4416" s="99">
        <v>1.5985760000000002E-2</v>
      </c>
      <c r="W4416" s="99">
        <v>0.21776000000000001</v>
      </c>
      <c r="X4416" s="241">
        <f t="shared" si="850"/>
        <v>2.4069190212863998E-2</v>
      </c>
      <c r="Y4416" s="241">
        <f t="shared" si="851"/>
        <v>1.4726359526979999E-2</v>
      </c>
      <c r="Z4416" s="241">
        <f t="shared" si="852"/>
        <v>3.6176924368839995E-3</v>
      </c>
      <c r="AA4416" s="241">
        <f t="shared" si="853"/>
        <v>5.7251382489999997E-3</v>
      </c>
      <c r="AB4416" s="258">
        <v>5.0786219000000001E-3</v>
      </c>
      <c r="AC4416" s="258">
        <v>5.5382692999999996E-7</v>
      </c>
      <c r="AD4416" s="258">
        <v>7.0707093999999998E-3</v>
      </c>
      <c r="AE4416" s="258">
        <v>4.2644804999999998E-7</v>
      </c>
      <c r="AF4416" s="258">
        <v>2.5467805E-3</v>
      </c>
      <c r="AG4416" s="258">
        <v>2.9267451999999999E-5</v>
      </c>
      <c r="AH4416" s="258">
        <v>3.3242577E-3</v>
      </c>
      <c r="AI4416" s="258">
        <v>1.4989802000000001E-5</v>
      </c>
      <c r="AJ4416" s="258">
        <v>3.2060995999999999E-5</v>
      </c>
      <c r="AK4416" s="258">
        <v>1.2907639E-5</v>
      </c>
      <c r="AL4416" s="258">
        <v>4.2805366999999996E-6</v>
      </c>
      <c r="AM4416" s="258">
        <v>1.4557184E-8</v>
      </c>
      <c r="AN4416" s="258">
        <v>8.3291654000000002E-5</v>
      </c>
      <c r="AO4416" s="258">
        <v>6.4948674000000006E-5</v>
      </c>
      <c r="AP4416" s="258">
        <v>8.0940877999999996E-5</v>
      </c>
      <c r="AQ4416" s="258">
        <v>8.6526849E-5</v>
      </c>
      <c r="AR4416" s="258">
        <v>5.6386114000000001E-3</v>
      </c>
      <c r="AT4416" s="193"/>
      <c r="AU4416" s="193"/>
      <c r="AV4416" s="193"/>
      <c r="AW4416" s="193"/>
      <c r="AX4416" s="193"/>
      <c r="AY4416" s="193"/>
      <c r="AZ4416" s="193"/>
      <c r="BA4416" s="193"/>
      <c r="BB4416" s="193"/>
      <c r="BC4416" s="193"/>
      <c r="BD4416" s="193"/>
      <c r="BE4416" s="315"/>
      <c r="BF4416" s="315"/>
      <c r="BG4416" s="315"/>
      <c r="BH4416" s="315"/>
      <c r="BI4416" s="315"/>
      <c r="BJ4416" s="315"/>
      <c r="BK4416" s="315"/>
    </row>
    <row r="4417" spans="1:63" x14ac:dyDescent="0.25">
      <c r="A4417" s="9"/>
      <c r="B4417" s="124" t="s">
        <v>5970</v>
      </c>
      <c r="C4417" s="25" t="s">
        <v>1443</v>
      </c>
      <c r="D4417" s="193">
        <v>1.6400588000000001E-2</v>
      </c>
      <c r="E4417" s="193">
        <v>1.1140601E-2</v>
      </c>
      <c r="F4417" s="193">
        <v>2.8679880000000001E-3</v>
      </c>
      <c r="G4417" s="193">
        <v>9.7026161999999995E-4</v>
      </c>
      <c r="H4417" s="193">
        <v>2.0085967E-5</v>
      </c>
      <c r="I4417" s="193">
        <v>6.0041106999999996E-4</v>
      </c>
      <c r="J4417" s="193">
        <v>1.4288275999999999E-4</v>
      </c>
      <c r="K4417" s="193">
        <v>3.0709254999999999E-6</v>
      </c>
      <c r="L4417" s="193">
        <v>6.5528747999999998E-4</v>
      </c>
      <c r="M4417" s="193">
        <v>0</v>
      </c>
      <c r="N4417" s="193">
        <v>0</v>
      </c>
      <c r="O4417" s="193">
        <v>0</v>
      </c>
      <c r="P4417" s="199">
        <f t="shared" si="849"/>
        <v>8.252297037037036E-2</v>
      </c>
      <c r="Q4417" s="240">
        <v>1.7638615</v>
      </c>
      <c r="R4417" s="99">
        <v>1.0039332999999999</v>
      </c>
      <c r="S4417" s="99">
        <v>0.65044000000000002</v>
      </c>
      <c r="T4417" s="99">
        <v>9.5452000000000005E-7</v>
      </c>
      <c r="U4417" s="99">
        <v>2.2619E-2</v>
      </c>
      <c r="V4417" s="99">
        <v>1.2208149999999999E-2</v>
      </c>
      <c r="W4417" s="99">
        <v>7.4660000000000004E-2</v>
      </c>
      <c r="X4417" s="241">
        <f t="shared" si="850"/>
        <v>7.9044374433956989E-3</v>
      </c>
      <c r="Y4417" s="241">
        <f t="shared" si="851"/>
        <v>3.8017468368800001E-3</v>
      </c>
      <c r="Z4417" s="241">
        <f t="shared" si="852"/>
        <v>1.5853571199156999E-3</v>
      </c>
      <c r="AA4417" s="241">
        <f t="shared" si="853"/>
        <v>2.5173334865999999E-3</v>
      </c>
      <c r="AB4417" s="258">
        <v>2.2872384000000002E-3</v>
      </c>
      <c r="AC4417" s="258">
        <v>1.9989205E-7</v>
      </c>
      <c r="AD4417" s="258">
        <v>8.9969933999999995E-4</v>
      </c>
      <c r="AE4417" s="258">
        <v>1.3680083E-7</v>
      </c>
      <c r="AF4417" s="258">
        <v>5.9369151000000005E-4</v>
      </c>
      <c r="AG4417" s="258">
        <v>2.0780894E-5</v>
      </c>
      <c r="AH4417" s="258">
        <v>1.4970043E-3</v>
      </c>
      <c r="AI4417" s="258">
        <v>4.7073522000000003E-6</v>
      </c>
      <c r="AJ4417" s="258">
        <v>8.6552838999999996E-6</v>
      </c>
      <c r="AK4417" s="258">
        <v>2.4836943000000001E-6</v>
      </c>
      <c r="AL4417" s="258">
        <v>7.5787517000000001E-7</v>
      </c>
      <c r="AM4417" s="258">
        <v>2.3453456999999998E-9</v>
      </c>
      <c r="AN4417" s="258">
        <v>3.0743612999999997E-5</v>
      </c>
      <c r="AO4417" s="258">
        <v>1.2653971E-5</v>
      </c>
      <c r="AP4417" s="258">
        <v>2.8348685000000001E-5</v>
      </c>
      <c r="AQ4417" s="258">
        <v>2.7274865999999998E-6</v>
      </c>
      <c r="AR4417" s="258">
        <v>2.514606E-3</v>
      </c>
      <c r="AT4417" s="193"/>
      <c r="AU4417" s="193"/>
      <c r="AV4417" s="193"/>
      <c r="AW4417" s="193"/>
      <c r="AX4417" s="193"/>
      <c r="AY4417" s="193"/>
      <c r="AZ4417" s="193"/>
      <c r="BA4417" s="193"/>
      <c r="BB4417" s="193"/>
      <c r="BC4417" s="193"/>
      <c r="BD4417" s="193"/>
      <c r="BE4417" s="315"/>
      <c r="BF4417" s="315"/>
      <c r="BG4417" s="315"/>
      <c r="BH4417" s="315"/>
      <c r="BI4417" s="315"/>
      <c r="BJ4417" s="315"/>
      <c r="BK4417" s="315"/>
    </row>
    <row r="4418" spans="1:63" x14ac:dyDescent="0.25">
      <c r="A4418" s="9"/>
      <c r="B4418" s="124" t="s">
        <v>5970</v>
      </c>
      <c r="C4418" s="25" t="s">
        <v>5215</v>
      </c>
      <c r="D4418" s="193">
        <v>1.7590718000000002E-2</v>
      </c>
      <c r="E4418" s="193">
        <v>1.1970997000000001E-2</v>
      </c>
      <c r="F4418" s="193">
        <v>3.0802376999999998E-3</v>
      </c>
      <c r="G4418" s="193">
        <v>1.0418509000000001E-3</v>
      </c>
      <c r="H4418" s="193">
        <v>2.1355535000000002E-5</v>
      </c>
      <c r="I4418" s="193">
        <v>6.4328881999999997E-4</v>
      </c>
      <c r="J4418" s="193">
        <v>1.5237241E-4</v>
      </c>
      <c r="K4418" s="193">
        <v>3.2400760999999998E-6</v>
      </c>
      <c r="L4418" s="193">
        <v>6.7737579999999997E-4</v>
      </c>
      <c r="M4418" s="193">
        <v>0</v>
      </c>
      <c r="N4418" s="193">
        <v>0</v>
      </c>
      <c r="O4418" s="193">
        <v>0</v>
      </c>
      <c r="P4418" s="199">
        <f t="shared" si="849"/>
        <v>8.8674051851851857E-2</v>
      </c>
      <c r="Q4418" s="240">
        <v>1.8957617</v>
      </c>
      <c r="R4418" s="99">
        <v>1.0786625999999999</v>
      </c>
      <c r="S4418" s="99">
        <v>0.69943999999999995</v>
      </c>
      <c r="T4418" s="99">
        <v>9.8483000000000006E-7</v>
      </c>
      <c r="U4418" s="99">
        <v>2.4316999999999998E-2</v>
      </c>
      <c r="V4418" s="99">
        <v>1.3129119999999999E-2</v>
      </c>
      <c r="W4418" s="99">
        <v>8.0212000000000006E-2</v>
      </c>
      <c r="X4418" s="241">
        <f t="shared" si="850"/>
        <v>8.4887255844744991E-3</v>
      </c>
      <c r="Y4418" s="241">
        <f t="shared" si="851"/>
        <v>4.08069823338E-3</v>
      </c>
      <c r="Z4418" s="241">
        <f t="shared" si="852"/>
        <v>1.7033876632944998E-3</v>
      </c>
      <c r="AA4418" s="241">
        <f t="shared" si="853"/>
        <v>2.7046396878000001E-3</v>
      </c>
      <c r="AB4418" s="258">
        <v>2.4577243000000002E-3</v>
      </c>
      <c r="AC4418" s="258">
        <v>2.1476033E-7</v>
      </c>
      <c r="AD4418" s="258">
        <v>9.6359085999999999E-4</v>
      </c>
      <c r="AE4418" s="258">
        <v>1.4687204999999999E-7</v>
      </c>
      <c r="AF4418" s="258">
        <v>6.3667507E-4</v>
      </c>
      <c r="AG4418" s="258">
        <v>2.2346371000000001E-5</v>
      </c>
      <c r="AH4418" s="258">
        <v>1.6085877999999999E-3</v>
      </c>
      <c r="AI4418" s="258">
        <v>5.0556505000000002E-6</v>
      </c>
      <c r="AJ4418" s="258">
        <v>9.2937900999999999E-6</v>
      </c>
      <c r="AK4418" s="258">
        <v>2.6644431999999999E-6</v>
      </c>
      <c r="AL4418" s="258">
        <v>8.12475E-7</v>
      </c>
      <c r="AM4418" s="258">
        <v>2.5134945E-9</v>
      </c>
      <c r="AN4418" s="258">
        <v>3.3013309000000003E-5</v>
      </c>
      <c r="AO4418" s="258">
        <v>1.356173E-5</v>
      </c>
      <c r="AP4418" s="258">
        <v>3.0395952E-5</v>
      </c>
      <c r="AQ4418" s="258">
        <v>2.8539877999999999E-6</v>
      </c>
      <c r="AR4418" s="258">
        <v>2.7017857000000002E-3</v>
      </c>
      <c r="AT4418" s="193"/>
      <c r="AU4418" s="193"/>
      <c r="AV4418" s="193"/>
      <c r="AW4418" s="193"/>
      <c r="AX4418" s="193"/>
      <c r="AY4418" s="193"/>
      <c r="AZ4418" s="193"/>
      <c r="BA4418" s="193"/>
      <c r="BB4418" s="193"/>
      <c r="BC4418" s="193"/>
      <c r="BD4418" s="193"/>
      <c r="BE4418" s="315"/>
      <c r="BF4418" s="315"/>
      <c r="BG4418" s="315"/>
      <c r="BH4418" s="315"/>
      <c r="BI4418" s="315"/>
      <c r="BJ4418" s="315"/>
      <c r="BK4418" s="315"/>
    </row>
    <row r="4419" spans="1:63" x14ac:dyDescent="0.25">
      <c r="A4419" s="9"/>
      <c r="B4419" s="124" t="s">
        <v>5970</v>
      </c>
      <c r="C4419" s="25" t="s">
        <v>5214</v>
      </c>
      <c r="D4419" s="193">
        <v>1.8780727000000001E-2</v>
      </c>
      <c r="E4419" s="193">
        <v>1.2801239000000001E-2</v>
      </c>
      <c r="F4419" s="193">
        <v>3.2925067E-3</v>
      </c>
      <c r="G4419" s="193">
        <v>1.113476E-3</v>
      </c>
      <c r="H4419" s="193">
        <v>2.2625410999999999E-5</v>
      </c>
      <c r="I4419" s="193">
        <v>6.8613609999999998E-4</v>
      </c>
      <c r="J4419" s="193">
        <v>1.6186472999999999E-4</v>
      </c>
      <c r="K4419" s="193">
        <v>3.4092947E-6</v>
      </c>
      <c r="L4419" s="193">
        <v>6.9947008999999996E-4</v>
      </c>
      <c r="M4419" s="193">
        <v>0</v>
      </c>
      <c r="N4419" s="193">
        <v>0</v>
      </c>
      <c r="O4419" s="193">
        <v>0</v>
      </c>
      <c r="P4419" s="199">
        <f t="shared" si="849"/>
        <v>9.4823992592592596E-2</v>
      </c>
      <c r="Q4419" s="240">
        <v>2.0276651999999999</v>
      </c>
      <c r="R4419" s="99">
        <v>1.1533960999999999</v>
      </c>
      <c r="S4419" s="99">
        <v>0.74843999999999999</v>
      </c>
      <c r="T4419" s="99">
        <v>1.0151E-6</v>
      </c>
      <c r="U4419" s="99">
        <v>2.6016000000000001E-2</v>
      </c>
      <c r="V4419" s="99">
        <v>1.40491E-2</v>
      </c>
      <c r="W4419" s="99">
        <v>8.5763000000000006E-2</v>
      </c>
      <c r="X4419" s="241">
        <f t="shared" si="850"/>
        <v>9.0729792349690998E-3</v>
      </c>
      <c r="Y4419" s="241">
        <f t="shared" si="851"/>
        <v>4.3596275439300005E-3</v>
      </c>
      <c r="Z4419" s="241">
        <f t="shared" si="852"/>
        <v>1.8213952930391001E-3</v>
      </c>
      <c r="AA4419" s="241">
        <f t="shared" si="853"/>
        <v>2.8919563979999999E-3</v>
      </c>
      <c r="AB4419" s="258">
        <v>2.6281782000000002E-3</v>
      </c>
      <c r="AC4419" s="258">
        <v>2.2962923999999999E-7</v>
      </c>
      <c r="AD4419" s="258">
        <v>1.0274943E-3</v>
      </c>
      <c r="AE4419" s="258">
        <v>1.5694569E-7</v>
      </c>
      <c r="AF4419" s="258">
        <v>6.7965663999999999E-4</v>
      </c>
      <c r="AG4419" s="258">
        <v>2.3911829E-5</v>
      </c>
      <c r="AH4419" s="258">
        <v>1.7201503E-3</v>
      </c>
      <c r="AI4419" s="258">
        <v>5.4039801999999996E-6</v>
      </c>
      <c r="AJ4419" s="258">
        <v>9.9326281000000003E-6</v>
      </c>
      <c r="AK4419" s="258">
        <v>2.845197E-6</v>
      </c>
      <c r="AL4419" s="258">
        <v>8.6708307000000003E-7</v>
      </c>
      <c r="AM4419" s="258">
        <v>2.6816691E-9</v>
      </c>
      <c r="AN4419" s="258">
        <v>3.5280441999999997E-5</v>
      </c>
      <c r="AO4419" s="258">
        <v>1.4469470000000001E-5</v>
      </c>
      <c r="AP4419" s="258">
        <v>3.2443510999999999E-5</v>
      </c>
      <c r="AQ4419" s="258">
        <v>2.980498E-6</v>
      </c>
      <c r="AR4419" s="258">
        <v>2.8889759000000001E-3</v>
      </c>
      <c r="AT4419" s="193"/>
      <c r="AU4419" s="193"/>
      <c r="AV4419" s="193"/>
      <c r="AW4419" s="193"/>
      <c r="AX4419" s="193"/>
      <c r="AY4419" s="193"/>
      <c r="AZ4419" s="193"/>
      <c r="BA4419" s="193"/>
      <c r="BB4419" s="193"/>
      <c r="BC4419" s="193"/>
      <c r="BD4419" s="193"/>
      <c r="BE4419" s="315"/>
      <c r="BF4419" s="315"/>
      <c r="BG4419" s="315"/>
      <c r="BH4419" s="315"/>
      <c r="BI4419" s="315"/>
      <c r="BJ4419" s="315"/>
      <c r="BK4419" s="315"/>
    </row>
    <row r="4420" spans="1:63" x14ac:dyDescent="0.25">
      <c r="A4420" s="45" t="s">
        <v>646</v>
      </c>
      <c r="B4420" s="45"/>
      <c r="C4420" s="43"/>
      <c r="D4420" s="199"/>
      <c r="E4420" s="199"/>
      <c r="F4420" s="199"/>
      <c r="G4420" s="199"/>
      <c r="H4420" s="199"/>
      <c r="I4420" s="199"/>
      <c r="J4420" s="199"/>
      <c r="K4420" s="199"/>
      <c r="L4420" s="199"/>
      <c r="M4420" s="199"/>
      <c r="N4420" s="199"/>
      <c r="O4420" s="199"/>
      <c r="P4420" s="199"/>
      <c r="Q4420" s="239"/>
      <c r="R4420" s="97"/>
      <c r="S4420" s="97"/>
      <c r="T4420" s="97"/>
      <c r="U4420" s="97"/>
      <c r="V4420" s="97"/>
      <c r="W4420" s="97"/>
      <c r="X4420" s="259"/>
      <c r="Y4420" s="259"/>
      <c r="Z4420" s="259"/>
      <c r="AA4420" s="258"/>
      <c r="AB4420" s="258"/>
      <c r="AC4420" s="258"/>
      <c r="AD4420" s="258"/>
      <c r="AE4420" s="258"/>
      <c r="AF4420" s="258"/>
      <c r="AG4420" s="258"/>
      <c r="AH4420" s="258"/>
      <c r="AI4420" s="258"/>
      <c r="AJ4420" s="258"/>
      <c r="AK4420" s="258"/>
      <c r="AL4420" s="258"/>
      <c r="AM4420" s="258"/>
      <c r="AN4420" s="258"/>
      <c r="AO4420" s="258"/>
      <c r="AP4420" s="258"/>
      <c r="AQ4420" s="258"/>
      <c r="AR4420" s="258"/>
      <c r="AT4420" s="193"/>
      <c r="AU4420" s="193"/>
      <c r="AV4420" s="193"/>
      <c r="AW4420" s="193"/>
      <c r="AX4420" s="193"/>
      <c r="AY4420" s="193"/>
      <c r="AZ4420" s="193"/>
      <c r="BA4420" s="193"/>
      <c r="BB4420" s="193"/>
      <c r="BC4420" s="193"/>
      <c r="BD4420" s="193"/>
      <c r="BE4420" s="315"/>
      <c r="BF4420" s="315"/>
      <c r="BG4420" s="315"/>
      <c r="BH4420" s="315"/>
      <c r="BI4420" s="315"/>
      <c r="BJ4420" s="315"/>
      <c r="BK4420" s="315"/>
    </row>
    <row r="4421" spans="1:63" x14ac:dyDescent="0.25">
      <c r="A4421" s="9"/>
      <c r="B4421" s="124" t="s">
        <v>5970</v>
      </c>
      <c r="C4421" s="25" t="s">
        <v>1933</v>
      </c>
      <c r="D4421" s="193">
        <v>4.8720419000000001E-2</v>
      </c>
      <c r="E4421" s="193">
        <v>2.136772E-2</v>
      </c>
      <c r="F4421" s="193">
        <v>6.7969698000000002E-3</v>
      </c>
      <c r="G4421" s="193">
        <v>2.5643356999999999E-3</v>
      </c>
      <c r="H4421" s="193">
        <v>1.0514822000000001E-4</v>
      </c>
      <c r="I4421" s="193">
        <v>2.0789806E-3</v>
      </c>
      <c r="J4421" s="193">
        <v>8.1961844000000002E-4</v>
      </c>
      <c r="K4421" s="193">
        <v>2.3134725999999998E-5</v>
      </c>
      <c r="L4421" s="193">
        <v>1.4964511999999999E-2</v>
      </c>
      <c r="M4421" s="193">
        <v>0</v>
      </c>
      <c r="N4421" s="193">
        <v>0</v>
      </c>
      <c r="O4421" s="193">
        <v>0</v>
      </c>
      <c r="P4421" s="199">
        <f t="shared" ref="P4421:P4434" si="854">E4421/0.135</f>
        <v>0.1582794074074074</v>
      </c>
      <c r="Q4421" s="240">
        <v>3.1531055000000001</v>
      </c>
      <c r="R4421" s="99">
        <v>1.9361101000000001</v>
      </c>
      <c r="S4421" s="99">
        <v>0.99332799999999999</v>
      </c>
      <c r="T4421" s="99">
        <v>1.792E-6</v>
      </c>
      <c r="U4421" s="99">
        <v>3.6863E-2</v>
      </c>
      <c r="V4421" s="99">
        <v>1.7972599999999998E-2</v>
      </c>
      <c r="W4421" s="99">
        <v>0.16883000000000001</v>
      </c>
      <c r="X4421" s="241">
        <f t="shared" ref="X4421:X4434" si="855">SUM(Y4421:AA4421)</f>
        <v>1.83745678726107E-2</v>
      </c>
      <c r="Y4421" s="241">
        <f t="shared" ref="Y4421:Y4434" si="856">SUM(AB4421:AG4421)</f>
        <v>1.039304857682E-2</v>
      </c>
      <c r="Z4421" s="241">
        <f t="shared" ref="Z4421:Z4434" si="857">SUM(AH4421:AP4421)</f>
        <v>3.0879468457906999E-3</v>
      </c>
      <c r="AA4421" s="241">
        <f t="shared" ref="AA4421:AA4434" si="858">SUM(AQ4421:AR4421)</f>
        <v>4.8935724499999996E-3</v>
      </c>
      <c r="AB4421" s="258">
        <v>4.3868016000000003E-3</v>
      </c>
      <c r="AC4421" s="258">
        <v>4.3816257999999999E-7</v>
      </c>
      <c r="AD4421" s="258">
        <v>4.2338384999999999E-3</v>
      </c>
      <c r="AE4421" s="258">
        <v>3.2249324000000002E-7</v>
      </c>
      <c r="AF4421" s="258">
        <v>1.7400447000000001E-3</v>
      </c>
      <c r="AG4421" s="258">
        <v>3.1603121E-5</v>
      </c>
      <c r="AH4421" s="258">
        <v>2.8713146E-3</v>
      </c>
      <c r="AI4421" s="258">
        <v>1.1274458E-5</v>
      </c>
      <c r="AJ4421" s="258">
        <v>2.2973628E-5</v>
      </c>
      <c r="AK4421" s="258">
        <v>8.4212786999999996E-6</v>
      </c>
      <c r="AL4421" s="258">
        <v>2.7350533999999998E-6</v>
      </c>
      <c r="AM4421" s="258">
        <v>9.1116906999999998E-9</v>
      </c>
      <c r="AN4421" s="258">
        <v>6.6206398000000005E-5</v>
      </c>
      <c r="AO4421" s="258">
        <v>4.2341169999999998E-5</v>
      </c>
      <c r="AP4421" s="258">
        <v>6.2671148000000002E-5</v>
      </c>
      <c r="AQ4421" s="258">
        <v>4.4722350000000001E-5</v>
      </c>
      <c r="AR4421" s="258">
        <v>4.8488500999999996E-3</v>
      </c>
      <c r="AT4421" s="193"/>
      <c r="AU4421" s="193"/>
      <c r="AV4421" s="193"/>
      <c r="AW4421" s="193"/>
      <c r="AX4421" s="193"/>
      <c r="AY4421" s="193"/>
      <c r="AZ4421" s="193"/>
      <c r="BA4421" s="193"/>
      <c r="BB4421" s="193"/>
      <c r="BC4421" s="193"/>
      <c r="BD4421" s="193"/>
      <c r="BE4421" s="315"/>
      <c r="BF4421" s="315"/>
      <c r="BG4421" s="315"/>
      <c r="BH4421" s="315"/>
      <c r="BI4421" s="315"/>
      <c r="BJ4421" s="315"/>
      <c r="BK4421" s="315"/>
    </row>
    <row r="4422" spans="1:63" x14ac:dyDescent="0.25">
      <c r="A4422" s="9"/>
      <c r="B4422" s="124" t="s">
        <v>5970</v>
      </c>
      <c r="C4422" s="25" t="s">
        <v>4040</v>
      </c>
      <c r="D4422" s="193">
        <v>5.1709676000000003E-2</v>
      </c>
      <c r="E4422" s="193">
        <v>2.3453614000000001E-2</v>
      </c>
      <c r="F4422" s="193">
        <v>7.3301468999999999E-3</v>
      </c>
      <c r="G4422" s="193">
        <v>2.7442171999999998E-3</v>
      </c>
      <c r="H4422" s="193">
        <v>1.0833681E-4</v>
      </c>
      <c r="I4422" s="193">
        <v>2.1866744000000001E-3</v>
      </c>
      <c r="J4422" s="193">
        <v>8.4345389999999996E-4</v>
      </c>
      <c r="K4422" s="193">
        <v>2.3559878000000001E-5</v>
      </c>
      <c r="L4422" s="193">
        <v>1.5019672E-2</v>
      </c>
      <c r="M4422" s="193">
        <v>0</v>
      </c>
      <c r="N4422" s="193">
        <v>0</v>
      </c>
      <c r="O4422" s="193">
        <v>0</v>
      </c>
      <c r="P4422" s="199">
        <f t="shared" si="854"/>
        <v>0.17373047407407408</v>
      </c>
      <c r="Q4422" s="240">
        <v>3.4844232000000002</v>
      </c>
      <c r="R4422" s="99">
        <v>2.1238090999999999</v>
      </c>
      <c r="S4422" s="99">
        <v>1.1164160000000001</v>
      </c>
      <c r="T4422" s="99">
        <v>1.8681E-6</v>
      </c>
      <c r="U4422" s="99">
        <v>4.1131000000000001E-2</v>
      </c>
      <c r="V4422" s="99">
        <v>2.02852E-2</v>
      </c>
      <c r="W4422" s="99">
        <v>0.18278</v>
      </c>
      <c r="X4422" s="241">
        <f t="shared" si="855"/>
        <v>1.9842291190861498E-2</v>
      </c>
      <c r="Y4422" s="241">
        <f t="shared" si="856"/>
        <v>1.1093825339269999E-2</v>
      </c>
      <c r="Z4422" s="241">
        <f t="shared" si="857"/>
        <v>3.3844330075915E-3</v>
      </c>
      <c r="AA4422" s="241">
        <f t="shared" si="858"/>
        <v>5.3640328440000004E-3</v>
      </c>
      <c r="AB4422" s="258">
        <v>4.8150492999999997E-3</v>
      </c>
      <c r="AC4422" s="258">
        <v>4.7551469000000002E-7</v>
      </c>
      <c r="AD4422" s="258">
        <v>4.3943984999999996E-3</v>
      </c>
      <c r="AE4422" s="258">
        <v>3.4779557999999998E-7</v>
      </c>
      <c r="AF4422" s="258">
        <v>1.8480183E-3</v>
      </c>
      <c r="AG4422" s="258">
        <v>3.5535928999999999E-5</v>
      </c>
      <c r="AH4422" s="258">
        <v>3.1516037E-3</v>
      </c>
      <c r="AI4422" s="258">
        <v>1.2149391E-5</v>
      </c>
      <c r="AJ4422" s="258">
        <v>2.4578024999999999E-5</v>
      </c>
      <c r="AK4422" s="258">
        <v>8.8752269999999999E-6</v>
      </c>
      <c r="AL4422" s="258">
        <v>2.8722493999999998E-6</v>
      </c>
      <c r="AM4422" s="258">
        <v>9.5341914999999994E-9</v>
      </c>
      <c r="AN4422" s="258">
        <v>7.1907688999999999E-5</v>
      </c>
      <c r="AO4422" s="258">
        <v>4.4621106999999998E-5</v>
      </c>
      <c r="AP4422" s="258">
        <v>6.7816085000000002E-5</v>
      </c>
      <c r="AQ4422" s="258">
        <v>4.5039844000000002E-5</v>
      </c>
      <c r="AR4422" s="258">
        <v>5.3189930000000002E-3</v>
      </c>
      <c r="AT4422" s="193"/>
      <c r="AU4422" s="193"/>
      <c r="AV4422" s="193"/>
      <c r="AW4422" s="193"/>
      <c r="AX4422" s="193"/>
      <c r="AY4422" s="193"/>
      <c r="AZ4422" s="193"/>
      <c r="BA4422" s="193"/>
      <c r="BB4422" s="193"/>
      <c r="BC4422" s="193"/>
      <c r="BD4422" s="193"/>
      <c r="BE4422" s="315"/>
      <c r="BF4422" s="315"/>
      <c r="BG4422" s="315"/>
      <c r="BH4422" s="315"/>
      <c r="BI4422" s="315"/>
      <c r="BJ4422" s="315"/>
      <c r="BK4422" s="315"/>
    </row>
    <row r="4423" spans="1:63" x14ac:dyDescent="0.25">
      <c r="A4423" s="9"/>
      <c r="B4423" s="124" t="s">
        <v>5970</v>
      </c>
      <c r="C4423" s="25" t="s">
        <v>4039</v>
      </c>
      <c r="D4423" s="193">
        <v>4.5960911E-2</v>
      </c>
      <c r="E4423" s="193">
        <v>1.9442297000000001E-2</v>
      </c>
      <c r="F4423" s="193">
        <v>6.3047805999999996E-3</v>
      </c>
      <c r="G4423" s="193">
        <v>2.3982946999999998E-3</v>
      </c>
      <c r="H4423" s="193">
        <v>1.0220349E-4</v>
      </c>
      <c r="I4423" s="193">
        <v>1.9795709999999998E-3</v>
      </c>
      <c r="J4423" s="193">
        <v>7.9760637000000001E-4</v>
      </c>
      <c r="K4423" s="193">
        <v>2.2742742E-5</v>
      </c>
      <c r="L4423" s="193">
        <v>1.4913414999999999E-2</v>
      </c>
      <c r="M4423" s="193">
        <v>0</v>
      </c>
      <c r="N4423" s="193">
        <v>0</v>
      </c>
      <c r="O4423" s="193">
        <v>0</v>
      </c>
      <c r="P4423" s="199">
        <f t="shared" si="854"/>
        <v>0.1440170148148148</v>
      </c>
      <c r="Q4423" s="240">
        <v>2.8472189999999999</v>
      </c>
      <c r="R4423" s="99">
        <v>1.7627907</v>
      </c>
      <c r="S4423" s="99">
        <v>0.87970400000000004</v>
      </c>
      <c r="T4423" s="99">
        <v>1.7217E-6</v>
      </c>
      <c r="U4423" s="99">
        <v>3.2924000000000002E-2</v>
      </c>
      <c r="V4423" s="99">
        <v>1.583851E-2</v>
      </c>
      <c r="W4423" s="99">
        <v>0.15595999999999999</v>
      </c>
      <c r="X4423" s="241">
        <f t="shared" si="855"/>
        <v>1.7019663735923497E-2</v>
      </c>
      <c r="Y4423" s="241">
        <f t="shared" si="856"/>
        <v>9.7462368072299965E-3</v>
      </c>
      <c r="Z4423" s="241">
        <f t="shared" si="857"/>
        <v>2.8142733596934998E-3</v>
      </c>
      <c r="AA4423" s="241">
        <f t="shared" si="858"/>
        <v>4.4591535690000003E-3</v>
      </c>
      <c r="AB4423" s="258">
        <v>3.9914996999999997E-3</v>
      </c>
      <c r="AC4423" s="258">
        <v>4.0367915000000001E-7</v>
      </c>
      <c r="AD4423" s="258">
        <v>4.0856887999999999E-3</v>
      </c>
      <c r="AE4423" s="258">
        <v>2.9913908000000002E-7</v>
      </c>
      <c r="AF4423" s="258">
        <v>1.6403729000000001E-3</v>
      </c>
      <c r="AG4423" s="258">
        <v>2.7972589E-5</v>
      </c>
      <c r="AH4423" s="258">
        <v>2.6125885000000001E-3</v>
      </c>
      <c r="AI4423" s="258">
        <v>1.0466783E-5</v>
      </c>
      <c r="AJ4423" s="258">
        <v>2.1492698E-5</v>
      </c>
      <c r="AK4423" s="258">
        <v>8.0018843999999997E-6</v>
      </c>
      <c r="AL4423" s="258">
        <v>2.6085003999999999E-6</v>
      </c>
      <c r="AM4423" s="258">
        <v>8.7218934999999994E-9</v>
      </c>
      <c r="AN4423" s="258">
        <v>6.0945614E-5</v>
      </c>
      <c r="AO4423" s="258">
        <v>4.0235628000000001E-5</v>
      </c>
      <c r="AP4423" s="258">
        <v>5.7925030000000001E-5</v>
      </c>
      <c r="AQ4423" s="258">
        <v>4.4428768999999999E-5</v>
      </c>
      <c r="AR4423" s="258">
        <v>4.4147248000000004E-3</v>
      </c>
      <c r="AT4423" s="193"/>
      <c r="AU4423" s="193"/>
      <c r="AV4423" s="193"/>
      <c r="AW4423" s="193"/>
      <c r="AX4423" s="193"/>
      <c r="AY4423" s="193"/>
      <c r="AZ4423" s="193"/>
      <c r="BA4423" s="193"/>
      <c r="BB4423" s="193"/>
      <c r="BC4423" s="193"/>
      <c r="BD4423" s="193"/>
      <c r="BE4423" s="315"/>
      <c r="BF4423" s="315"/>
      <c r="BG4423" s="315"/>
      <c r="BH4423" s="315"/>
      <c r="BI4423" s="315"/>
      <c r="BJ4423" s="315"/>
      <c r="BK4423" s="315"/>
    </row>
    <row r="4424" spans="1:63" x14ac:dyDescent="0.25">
      <c r="A4424" s="9"/>
      <c r="B4424" s="124" t="s">
        <v>5970</v>
      </c>
      <c r="C4424" s="25" t="s">
        <v>4038</v>
      </c>
      <c r="D4424" s="193">
        <v>1.6392581E-2</v>
      </c>
      <c r="E4424" s="193">
        <v>1.1248993000000001E-2</v>
      </c>
      <c r="F4424" s="193">
        <v>2.8906855999999998E-3</v>
      </c>
      <c r="G4424" s="193">
        <v>9.7751587999999993E-4</v>
      </c>
      <c r="H4424" s="193">
        <v>1.8984770999999999E-5</v>
      </c>
      <c r="I4424" s="193">
        <v>5.9656754999999997E-4</v>
      </c>
      <c r="J4424" s="193">
        <v>1.3825485E-4</v>
      </c>
      <c r="K4424" s="193">
        <v>2.7906949999999999E-6</v>
      </c>
      <c r="L4424" s="193">
        <v>5.1878910999999996E-4</v>
      </c>
      <c r="M4424" s="193">
        <v>0</v>
      </c>
      <c r="N4424" s="193">
        <v>0</v>
      </c>
      <c r="O4424" s="193">
        <v>0</v>
      </c>
      <c r="P4424" s="199">
        <f t="shared" si="854"/>
        <v>8.3325874074074074E-2</v>
      </c>
      <c r="Q4424" s="240">
        <v>1.7835585</v>
      </c>
      <c r="R4424" s="99">
        <v>1.0132175000000001</v>
      </c>
      <c r="S4424" s="99">
        <v>0.65968000000000004</v>
      </c>
      <c r="T4424" s="99">
        <v>4.2124999999999999E-7</v>
      </c>
      <c r="U4424" s="99">
        <v>2.2908000000000001E-2</v>
      </c>
      <c r="V4424" s="99">
        <v>1.238362E-2</v>
      </c>
      <c r="W4424" s="99">
        <v>7.5369000000000005E-2</v>
      </c>
      <c r="X4424" s="241">
        <f t="shared" si="855"/>
        <v>7.9598940818411002E-3</v>
      </c>
      <c r="Y4424" s="241">
        <f t="shared" si="856"/>
        <v>3.8199780376699998E-3</v>
      </c>
      <c r="Z4424" s="241">
        <f t="shared" si="857"/>
        <v>1.5996970386710999E-3</v>
      </c>
      <c r="AA4424" s="241">
        <f t="shared" si="858"/>
        <v>2.5402190055E-3</v>
      </c>
      <c r="AB4424" s="258">
        <v>2.3094916000000001E-3</v>
      </c>
      <c r="AC4424" s="258">
        <v>2.0171611000000001E-7</v>
      </c>
      <c r="AD4424" s="258">
        <v>8.9599278999999996E-4</v>
      </c>
      <c r="AE4424" s="258">
        <v>1.3751655999999999E-7</v>
      </c>
      <c r="AF4424" s="258">
        <v>5.9307917999999998E-4</v>
      </c>
      <c r="AG4424" s="258">
        <v>2.1075235E-5</v>
      </c>
      <c r="AH4424" s="258">
        <v>1.5115688999999999E-3</v>
      </c>
      <c r="AI4424" s="258">
        <v>4.7444945E-6</v>
      </c>
      <c r="AJ4424" s="258">
        <v>8.7197976000000005E-6</v>
      </c>
      <c r="AK4424" s="258">
        <v>2.4876686999999999E-6</v>
      </c>
      <c r="AL4424" s="258">
        <v>7.5678130000000003E-7</v>
      </c>
      <c r="AM4424" s="258">
        <v>2.3385711000000001E-9</v>
      </c>
      <c r="AN4424" s="258">
        <v>3.0913854999999999E-5</v>
      </c>
      <c r="AO4424" s="258">
        <v>1.259964E-5</v>
      </c>
      <c r="AP4424" s="258">
        <v>2.7903563E-5</v>
      </c>
      <c r="AQ4424" s="258">
        <v>2.3524055000000002E-6</v>
      </c>
      <c r="AR4424" s="258">
        <v>2.5378665999999999E-3</v>
      </c>
      <c r="AT4424" s="193"/>
      <c r="AU4424" s="193"/>
      <c r="AV4424" s="193"/>
      <c r="AW4424" s="193"/>
      <c r="AX4424" s="193"/>
      <c r="AY4424" s="193"/>
      <c r="AZ4424" s="193"/>
      <c r="BA4424" s="193"/>
      <c r="BB4424" s="193"/>
      <c r="BC4424" s="193"/>
      <c r="BD4424" s="193"/>
      <c r="BE4424" s="315"/>
      <c r="BF4424" s="315"/>
      <c r="BG4424" s="315"/>
      <c r="BH4424" s="315"/>
      <c r="BI4424" s="315"/>
      <c r="BJ4424" s="315"/>
      <c r="BK4424" s="315"/>
    </row>
    <row r="4425" spans="1:63" x14ac:dyDescent="0.25">
      <c r="A4425" s="9"/>
      <c r="B4425" s="124" t="s">
        <v>5970</v>
      </c>
      <c r="C4425" s="25" t="s">
        <v>1561</v>
      </c>
      <c r="D4425" s="193">
        <v>1.7542566999999998E-2</v>
      </c>
      <c r="E4425" s="193">
        <v>1.2051419000000001E-2</v>
      </c>
      <c r="F4425" s="193">
        <v>3.0957208E-3</v>
      </c>
      <c r="G4425" s="193">
        <v>1.0467224000000001E-3</v>
      </c>
      <c r="H4425" s="193">
        <v>2.0211581999999999E-5</v>
      </c>
      <c r="I4425" s="193">
        <v>6.3798686000000003E-4</v>
      </c>
      <c r="J4425" s="193">
        <v>1.4742299E-4</v>
      </c>
      <c r="K4425" s="193">
        <v>2.9541268E-6</v>
      </c>
      <c r="L4425" s="193">
        <v>5.4012918000000002E-4</v>
      </c>
      <c r="M4425" s="193">
        <v>0</v>
      </c>
      <c r="N4425" s="193">
        <v>0</v>
      </c>
      <c r="O4425" s="193">
        <v>0</v>
      </c>
      <c r="P4425" s="199">
        <f t="shared" si="854"/>
        <v>8.9269770370370372E-2</v>
      </c>
      <c r="Q4425" s="240">
        <v>1.9109645</v>
      </c>
      <c r="R4425" s="99">
        <v>1.0854089</v>
      </c>
      <c r="S4425" s="99">
        <v>0.70699999999999996</v>
      </c>
      <c r="T4425" s="99">
        <v>4.5053E-7</v>
      </c>
      <c r="U4425" s="99">
        <v>2.4549000000000001E-2</v>
      </c>
      <c r="V4425" s="99">
        <v>1.3273149999999999E-2</v>
      </c>
      <c r="W4425" s="99">
        <v>8.0732999999999999E-2</v>
      </c>
      <c r="X4425" s="241">
        <f t="shared" si="855"/>
        <v>8.5244379256690008E-3</v>
      </c>
      <c r="Y4425" s="241">
        <f t="shared" si="856"/>
        <v>4.0895221081199999E-3</v>
      </c>
      <c r="Z4425" s="241">
        <f t="shared" si="857"/>
        <v>1.7137516851490002E-3</v>
      </c>
      <c r="AA4425" s="241">
        <f t="shared" si="858"/>
        <v>2.7211641324000001E-3</v>
      </c>
      <c r="AB4425" s="258">
        <v>2.474235E-3</v>
      </c>
      <c r="AC4425" s="258">
        <v>2.1608143000000001E-7</v>
      </c>
      <c r="AD4425" s="258">
        <v>9.5773383000000004E-4</v>
      </c>
      <c r="AE4425" s="258">
        <v>1.4724669000000001E-7</v>
      </c>
      <c r="AF4425" s="258">
        <v>6.3460226E-4</v>
      </c>
      <c r="AG4425" s="258">
        <v>2.258769E-5</v>
      </c>
      <c r="AH4425" s="258">
        <v>1.6193938000000001E-3</v>
      </c>
      <c r="AI4425" s="258">
        <v>5.0809504999999997E-6</v>
      </c>
      <c r="AJ4425" s="258">
        <v>9.3370622E-6</v>
      </c>
      <c r="AK4425" s="258">
        <v>2.6623376999999999E-6</v>
      </c>
      <c r="AL4425" s="258">
        <v>8.0954369000000003E-7</v>
      </c>
      <c r="AM4425" s="258">
        <v>2.5010590000000001E-9</v>
      </c>
      <c r="AN4425" s="258">
        <v>3.3106265000000003E-5</v>
      </c>
      <c r="AO4425" s="258">
        <v>1.3476975E-5</v>
      </c>
      <c r="AP4425" s="258">
        <v>2.988225E-5</v>
      </c>
      <c r="AQ4425" s="258">
        <v>2.4746324000000002E-6</v>
      </c>
      <c r="AR4425" s="258">
        <v>2.7186895E-3</v>
      </c>
      <c r="AT4425" s="193"/>
      <c r="AU4425" s="193"/>
      <c r="AV4425" s="193"/>
      <c r="AW4425" s="193"/>
      <c r="AX4425" s="193"/>
      <c r="AY4425" s="193"/>
      <c r="AZ4425" s="193"/>
      <c r="BA4425" s="193"/>
      <c r="BB4425" s="193"/>
      <c r="BC4425" s="193"/>
      <c r="BD4425" s="193"/>
      <c r="BE4425" s="315"/>
      <c r="BF4425" s="315"/>
      <c r="BG4425" s="315"/>
      <c r="BH4425" s="315"/>
      <c r="BI4425" s="315"/>
      <c r="BJ4425" s="315"/>
      <c r="BK4425" s="315"/>
    </row>
    <row r="4426" spans="1:63" x14ac:dyDescent="0.25">
      <c r="A4426" s="9"/>
      <c r="B4426" s="124" t="s">
        <v>5970</v>
      </c>
      <c r="C4426" s="25" t="s">
        <v>1560</v>
      </c>
      <c r="D4426" s="193">
        <v>1.8692342000000001E-2</v>
      </c>
      <c r="E4426" s="193">
        <v>1.2853569E-2</v>
      </c>
      <c r="F4426" s="193">
        <v>3.3008429999999999E-3</v>
      </c>
      <c r="G4426" s="193">
        <v>1.1158965000000001E-3</v>
      </c>
      <c r="H4426" s="193">
        <v>2.1438156E-5</v>
      </c>
      <c r="I4426" s="193">
        <v>6.7940863999999999E-4</v>
      </c>
      <c r="J4426" s="193">
        <v>1.5659442E-4</v>
      </c>
      <c r="K4426" s="193">
        <v>3.1175222999999998E-6</v>
      </c>
      <c r="L4426" s="193">
        <v>5.6147463000000004E-4</v>
      </c>
      <c r="M4426" s="193">
        <v>0</v>
      </c>
      <c r="N4426" s="193">
        <v>0</v>
      </c>
      <c r="O4426" s="193">
        <v>0</v>
      </c>
      <c r="P4426" s="199">
        <f t="shared" si="854"/>
        <v>9.5211622222222222E-2</v>
      </c>
      <c r="Q4426" s="240">
        <v>2.0383952000000001</v>
      </c>
      <c r="R4426" s="99">
        <v>1.1576251</v>
      </c>
      <c r="S4426" s="99">
        <v>0.75431999999999999</v>
      </c>
      <c r="T4426" s="99">
        <v>4.7981000000000001E-7</v>
      </c>
      <c r="U4426" s="99">
        <v>2.6190999999999999E-2</v>
      </c>
      <c r="V4426" s="99">
        <v>1.416269E-2</v>
      </c>
      <c r="W4426" s="99">
        <v>8.6096000000000006E-2</v>
      </c>
      <c r="X4426" s="241">
        <f t="shared" si="855"/>
        <v>9.0889531732015992E-3</v>
      </c>
      <c r="Y4426" s="241">
        <f t="shared" si="856"/>
        <v>4.3590134846400001E-3</v>
      </c>
      <c r="Z4426" s="241">
        <f t="shared" si="857"/>
        <v>1.8277684371615999E-3</v>
      </c>
      <c r="AA4426" s="241">
        <f t="shared" si="858"/>
        <v>2.9021712514E-3</v>
      </c>
      <c r="AB4426" s="258">
        <v>2.6389216E-3</v>
      </c>
      <c r="AC4426" s="258">
        <v>2.3044731999999999E-7</v>
      </c>
      <c r="AD4426" s="258">
        <v>1.0194658000000001E-3</v>
      </c>
      <c r="AE4426" s="258">
        <v>1.5697831999999999E-7</v>
      </c>
      <c r="AF4426" s="258">
        <v>6.7613820000000002E-4</v>
      </c>
      <c r="AG4426" s="258">
        <v>2.4100458999999999E-5</v>
      </c>
      <c r="AH4426" s="258">
        <v>1.7271814999999999E-3</v>
      </c>
      <c r="AI4426" s="258">
        <v>5.4175595999999996E-6</v>
      </c>
      <c r="AJ4426" s="258">
        <v>9.9540281999999997E-6</v>
      </c>
      <c r="AK4426" s="258">
        <v>2.8369595000000002E-6</v>
      </c>
      <c r="AL4426" s="258">
        <v>8.6230033000000002E-7</v>
      </c>
      <c r="AM4426" s="258">
        <v>2.6635315999999999E-9</v>
      </c>
      <c r="AN4426" s="258">
        <v>3.5298676000000002E-5</v>
      </c>
      <c r="AO4426" s="258">
        <v>1.4353829000000001E-5</v>
      </c>
      <c r="AP4426" s="258">
        <v>3.1860921000000003E-5</v>
      </c>
      <c r="AQ4426" s="258">
        <v>2.5968514E-6</v>
      </c>
      <c r="AR4426" s="258">
        <v>2.8995744E-3</v>
      </c>
      <c r="AT4426" s="193"/>
      <c r="AU4426" s="193"/>
      <c r="AV4426" s="193"/>
      <c r="AW4426" s="193"/>
      <c r="AX4426" s="193"/>
      <c r="AY4426" s="193"/>
      <c r="AZ4426" s="193"/>
      <c r="BA4426" s="193"/>
      <c r="BB4426" s="193"/>
      <c r="BC4426" s="193"/>
      <c r="BD4426" s="193"/>
      <c r="BE4426" s="315"/>
      <c r="BF4426" s="315"/>
      <c r="BG4426" s="315"/>
      <c r="BH4426" s="315"/>
      <c r="BI4426" s="315"/>
      <c r="BJ4426" s="315"/>
      <c r="BK4426" s="315"/>
    </row>
    <row r="4427" spans="1:63" x14ac:dyDescent="0.25">
      <c r="A4427" s="9"/>
      <c r="B4427" s="124" t="s">
        <v>5970</v>
      </c>
      <c r="C4427" s="25" t="s">
        <v>1559</v>
      </c>
      <c r="D4427" s="193">
        <v>1.0989867E-2</v>
      </c>
      <c r="E4427" s="193">
        <v>7.4256347999999998E-3</v>
      </c>
      <c r="F4427" s="193">
        <v>1.9177106E-3</v>
      </c>
      <c r="G4427" s="193">
        <v>6.4991397000000004E-4</v>
      </c>
      <c r="H4427" s="193">
        <v>1.364744E-5</v>
      </c>
      <c r="I4427" s="193">
        <v>4.0370797999999999E-4</v>
      </c>
      <c r="J4427" s="193">
        <v>9.7310557999999995E-5</v>
      </c>
      <c r="K4427" s="193">
        <v>2.1543179E-6</v>
      </c>
      <c r="L4427" s="193">
        <v>4.7978712999999999E-4</v>
      </c>
      <c r="M4427" s="193">
        <v>0</v>
      </c>
      <c r="N4427" s="193">
        <v>0</v>
      </c>
      <c r="O4427" s="193">
        <v>0</v>
      </c>
      <c r="P4427" s="199">
        <f t="shared" si="854"/>
        <v>5.5004702222222215E-2</v>
      </c>
      <c r="Q4427" s="240">
        <v>1.1752547</v>
      </c>
      <c r="R4427" s="99">
        <v>0.66934731999999997</v>
      </c>
      <c r="S4427" s="99">
        <v>0.43287439999999999</v>
      </c>
      <c r="T4427" s="99">
        <v>2.8472999999999998E-7</v>
      </c>
      <c r="U4427" s="99">
        <v>1.5056E-2</v>
      </c>
      <c r="V4427" s="99">
        <v>8.1227399999999998E-3</v>
      </c>
      <c r="W4427" s="99">
        <v>4.9854000000000002E-2</v>
      </c>
      <c r="X4427" s="241">
        <f t="shared" si="855"/>
        <v>5.2822604101287005E-3</v>
      </c>
      <c r="Y4427" s="241">
        <f t="shared" si="856"/>
        <v>2.5472832750650003E-3</v>
      </c>
      <c r="Z4427" s="241">
        <f t="shared" si="857"/>
        <v>1.0564767193636999E-3</v>
      </c>
      <c r="AA4427" s="241">
        <f t="shared" si="858"/>
        <v>1.6785004156999999E-3</v>
      </c>
      <c r="AB4427" s="258">
        <v>1.5245311E-3</v>
      </c>
      <c r="AC4427" s="258">
        <v>1.3331219E-7</v>
      </c>
      <c r="AD4427" s="258">
        <v>6.1044788000000003E-4</v>
      </c>
      <c r="AE4427" s="258">
        <v>9.1446874999999995E-8</v>
      </c>
      <c r="AF4427" s="258">
        <v>3.9824989000000001E-4</v>
      </c>
      <c r="AG4427" s="258">
        <v>1.3829646E-5</v>
      </c>
      <c r="AH4427" s="258">
        <v>9.9781058000000008E-4</v>
      </c>
      <c r="AI4427" s="258">
        <v>3.1481073000000002E-6</v>
      </c>
      <c r="AJ4427" s="258">
        <v>5.7982456000000001E-6</v>
      </c>
      <c r="AK4427" s="258">
        <v>1.6664435000000001E-6</v>
      </c>
      <c r="AL4427" s="258">
        <v>5.1024586999999995E-7</v>
      </c>
      <c r="AM4427" s="258">
        <v>1.5815937000000001E-9</v>
      </c>
      <c r="AN4427" s="258">
        <v>2.0518142000000001E-5</v>
      </c>
      <c r="AO4427" s="258">
        <v>8.5061625000000007E-6</v>
      </c>
      <c r="AP4427" s="258">
        <v>1.8517211E-5</v>
      </c>
      <c r="AQ4427" s="258">
        <v>1.9524156999999999E-6</v>
      </c>
      <c r="AR4427" s="258">
        <v>1.6765479999999999E-3</v>
      </c>
      <c r="AT4427" s="193"/>
      <c r="AU4427" s="193"/>
      <c r="AV4427" s="193"/>
      <c r="AW4427" s="193"/>
      <c r="AX4427" s="193"/>
      <c r="AY4427" s="193"/>
      <c r="AZ4427" s="193"/>
      <c r="BA4427" s="193"/>
      <c r="BB4427" s="193"/>
      <c r="BC4427" s="193"/>
      <c r="BD4427" s="193"/>
      <c r="BE4427" s="315"/>
      <c r="BF4427" s="315"/>
      <c r="BG4427" s="315"/>
      <c r="BH4427" s="315"/>
      <c r="BI4427" s="315"/>
      <c r="BJ4427" s="315"/>
      <c r="BK4427" s="315"/>
    </row>
    <row r="4428" spans="1:63" x14ac:dyDescent="0.25">
      <c r="A4428" s="9"/>
      <c r="B4428" s="124" t="s">
        <v>5970</v>
      </c>
      <c r="C4428" s="25" t="s">
        <v>1558</v>
      </c>
      <c r="D4428" s="193">
        <v>1.1725940000000001E-2</v>
      </c>
      <c r="E4428" s="193">
        <v>7.9391976999999992E-3</v>
      </c>
      <c r="F4428" s="193">
        <v>2.0490069999999998E-3</v>
      </c>
      <c r="G4428" s="193">
        <v>6.9418891000000004E-4</v>
      </c>
      <c r="H4428" s="193">
        <v>1.4432697999999999E-5</v>
      </c>
      <c r="I4428" s="193">
        <v>4.3022545E-4</v>
      </c>
      <c r="J4428" s="193">
        <v>1.0317929E-4</v>
      </c>
      <c r="K4428" s="193">
        <v>2.2589170999999999E-6</v>
      </c>
      <c r="L4428" s="193">
        <v>4.9344983000000002E-4</v>
      </c>
      <c r="M4428" s="193">
        <v>0</v>
      </c>
      <c r="N4428" s="193">
        <v>0</v>
      </c>
      <c r="O4428" s="193">
        <v>0</v>
      </c>
      <c r="P4428" s="199">
        <f t="shared" si="854"/>
        <v>5.8808871851851845E-2</v>
      </c>
      <c r="Q4428" s="240">
        <v>1.2568074</v>
      </c>
      <c r="R4428" s="99">
        <v>0.71555186999999998</v>
      </c>
      <c r="S4428" s="99">
        <v>0.46317039999999998</v>
      </c>
      <c r="T4428" s="99">
        <v>3.0347E-7</v>
      </c>
      <c r="U4428" s="99">
        <v>1.6105999999999999E-2</v>
      </c>
      <c r="V4428" s="99">
        <v>8.6918599999999992E-3</v>
      </c>
      <c r="W4428" s="99">
        <v>5.3287000000000001E-2</v>
      </c>
      <c r="X4428" s="241">
        <f t="shared" si="855"/>
        <v>5.6435873123613003E-3</v>
      </c>
      <c r="Y4428" s="241">
        <f t="shared" si="856"/>
        <v>2.7198040673360002E-3</v>
      </c>
      <c r="Z4428" s="241">
        <f t="shared" si="857"/>
        <v>1.1294728036253001E-3</v>
      </c>
      <c r="AA4428" s="241">
        <f t="shared" si="858"/>
        <v>1.7943104414E-3</v>
      </c>
      <c r="AB4428" s="258">
        <v>1.6299689E-3</v>
      </c>
      <c r="AC4428" s="258">
        <v>1.4250734000000001E-7</v>
      </c>
      <c r="AD4428" s="258">
        <v>6.4996135999999998E-4</v>
      </c>
      <c r="AE4428" s="258">
        <v>9.7674996000000005E-8</v>
      </c>
      <c r="AF4428" s="258">
        <v>4.2483620000000001E-4</v>
      </c>
      <c r="AG4428" s="258">
        <v>1.4797425E-5</v>
      </c>
      <c r="AH4428" s="258">
        <v>1.0668199E-3</v>
      </c>
      <c r="AI4428" s="258">
        <v>3.3635684999999999E-6</v>
      </c>
      <c r="AJ4428" s="258">
        <v>6.1931383999999996E-6</v>
      </c>
      <c r="AK4428" s="258">
        <v>1.7782188E-6</v>
      </c>
      <c r="AL4428" s="258">
        <v>5.4401303999999998E-7</v>
      </c>
      <c r="AM4428" s="258">
        <v>1.6855852999999999E-9</v>
      </c>
      <c r="AN4428" s="258">
        <v>2.1921181000000001E-5</v>
      </c>
      <c r="AO4428" s="258">
        <v>9.0674613000000007E-6</v>
      </c>
      <c r="AP4428" s="258">
        <v>1.9783636999999999E-5</v>
      </c>
      <c r="AQ4428" s="258">
        <v>2.0306413999999999E-6</v>
      </c>
      <c r="AR4428" s="258">
        <v>1.7922798E-3</v>
      </c>
      <c r="AT4428" s="193"/>
      <c r="AU4428" s="193"/>
      <c r="AV4428" s="193"/>
      <c r="AW4428" s="193"/>
      <c r="AX4428" s="193"/>
      <c r="AY4428" s="193"/>
      <c r="AZ4428" s="193"/>
      <c r="BA4428" s="193"/>
      <c r="BB4428" s="193"/>
      <c r="BC4428" s="193"/>
      <c r="BD4428" s="193"/>
      <c r="BE4428" s="315"/>
      <c r="BF4428" s="315"/>
      <c r="BG4428" s="315"/>
      <c r="BH4428" s="315"/>
      <c r="BI4428" s="315"/>
      <c r="BJ4428" s="315"/>
      <c r="BK4428" s="315"/>
    </row>
    <row r="4429" spans="1:63" x14ac:dyDescent="0.25">
      <c r="A4429" s="9"/>
      <c r="B4429" s="124" t="s">
        <v>5970</v>
      </c>
      <c r="C4429" s="25" t="s">
        <v>1557</v>
      </c>
      <c r="D4429" s="193">
        <v>1.2484716E-2</v>
      </c>
      <c r="E4429" s="193">
        <v>8.4686404999999992E-3</v>
      </c>
      <c r="F4429" s="193">
        <v>2.1842923000000001E-3</v>
      </c>
      <c r="G4429" s="193">
        <v>7.3986275999999998E-4</v>
      </c>
      <c r="H4429" s="193">
        <v>1.5242269E-5</v>
      </c>
      <c r="I4429" s="193">
        <v>4.5754223999999998E-4</v>
      </c>
      <c r="J4429" s="193">
        <v>1.0923209000000001E-4</v>
      </c>
      <c r="K4429" s="193">
        <v>2.3667957999999999E-6</v>
      </c>
      <c r="L4429" s="193">
        <v>5.0753728000000004E-4</v>
      </c>
      <c r="M4429" s="193">
        <v>0</v>
      </c>
      <c r="N4429" s="193">
        <v>0</v>
      </c>
      <c r="O4429" s="193">
        <v>0</v>
      </c>
      <c r="P4429" s="199">
        <f t="shared" si="854"/>
        <v>6.2730670370370362E-2</v>
      </c>
      <c r="Q4429" s="240">
        <v>1.3409104999999999</v>
      </c>
      <c r="R4429" s="99">
        <v>0.76319614000000002</v>
      </c>
      <c r="S4429" s="99">
        <v>0.49441839999999998</v>
      </c>
      <c r="T4429" s="99">
        <v>3.2278999999999999E-7</v>
      </c>
      <c r="U4429" s="99">
        <v>1.719E-2</v>
      </c>
      <c r="V4429" s="99">
        <v>9.2786299999999995E-3</v>
      </c>
      <c r="W4429" s="99">
        <v>5.6827000000000003E-2</v>
      </c>
      <c r="X4429" s="241">
        <f t="shared" si="855"/>
        <v>6.0161217491976997E-3</v>
      </c>
      <c r="Y4429" s="241">
        <f t="shared" si="856"/>
        <v>2.8976657954899996E-3</v>
      </c>
      <c r="Z4429" s="241">
        <f t="shared" si="857"/>
        <v>1.2047268229077002E-3</v>
      </c>
      <c r="AA4429" s="241">
        <f t="shared" si="858"/>
        <v>1.9137291308E-3</v>
      </c>
      <c r="AB4429" s="258">
        <v>1.7386669999999999E-3</v>
      </c>
      <c r="AC4429" s="258">
        <v>1.5199105E-7</v>
      </c>
      <c r="AD4429" s="258">
        <v>6.9071428000000001E-4</v>
      </c>
      <c r="AE4429" s="258">
        <v>1.0409644E-7</v>
      </c>
      <c r="AF4429" s="258">
        <v>4.5223254000000001E-4</v>
      </c>
      <c r="AG4429" s="258">
        <v>1.5795887999999999E-5</v>
      </c>
      <c r="AH4429" s="258">
        <v>1.1379630000000001E-3</v>
      </c>
      <c r="AI4429" s="258">
        <v>3.5855639999999999E-6</v>
      </c>
      <c r="AJ4429" s="258">
        <v>6.6005105000000001E-6</v>
      </c>
      <c r="AK4429" s="258">
        <v>1.8935061000000001E-6</v>
      </c>
      <c r="AL4429" s="258">
        <v>5.7883607999999998E-7</v>
      </c>
      <c r="AM4429" s="258">
        <v>1.7928277E-9</v>
      </c>
      <c r="AN4429" s="258">
        <v>2.3368019999999999E-5</v>
      </c>
      <c r="AO4429" s="258">
        <v>9.6463143999999992E-6</v>
      </c>
      <c r="AP4429" s="258">
        <v>2.1089279000000001E-5</v>
      </c>
      <c r="AQ4429" s="258">
        <v>2.1113307999999999E-6</v>
      </c>
      <c r="AR4429" s="258">
        <v>1.9116178000000001E-3</v>
      </c>
      <c r="AT4429" s="193"/>
      <c r="AU4429" s="193"/>
      <c r="AV4429" s="193"/>
      <c r="AW4429" s="193"/>
      <c r="AX4429" s="193"/>
      <c r="AY4429" s="193"/>
      <c r="AZ4429" s="193"/>
      <c r="BA4429" s="193"/>
      <c r="BB4429" s="193"/>
      <c r="BC4429" s="193"/>
      <c r="BD4429" s="193"/>
      <c r="BE4429" s="315"/>
      <c r="BF4429" s="315"/>
      <c r="BG4429" s="315"/>
      <c r="BH4429" s="315"/>
      <c r="BI4429" s="315"/>
      <c r="BJ4429" s="315"/>
      <c r="BK4429" s="315"/>
    </row>
    <row r="4430" spans="1:63" x14ac:dyDescent="0.25">
      <c r="A4430" s="9"/>
      <c r="B4430" s="124" t="s">
        <v>5970</v>
      </c>
      <c r="C4430" s="25" t="s">
        <v>1556</v>
      </c>
      <c r="D4430" s="193">
        <v>7.2931589000000005E-2</v>
      </c>
      <c r="E4430" s="193">
        <v>2.6888135000000001E-2</v>
      </c>
      <c r="F4430" s="193">
        <v>9.4111158999999993E-3</v>
      </c>
      <c r="G4430" s="193">
        <v>3.6906667999999998E-3</v>
      </c>
      <c r="H4430" s="193">
        <v>1.7886011E-4</v>
      </c>
      <c r="I4430" s="193">
        <v>3.2430622999999998E-3</v>
      </c>
      <c r="J4430" s="193">
        <v>1.400837E-3</v>
      </c>
      <c r="K4430" s="193">
        <v>4.1176583000000002E-5</v>
      </c>
      <c r="L4430" s="193">
        <v>2.8077735999999999E-2</v>
      </c>
      <c r="M4430" s="193">
        <v>0</v>
      </c>
      <c r="N4430" s="193">
        <v>0</v>
      </c>
      <c r="O4430" s="193">
        <v>0</v>
      </c>
      <c r="P4430" s="199">
        <f t="shared" si="854"/>
        <v>0.19917137037037036</v>
      </c>
      <c r="Q4430" s="240">
        <v>3.8127569000000001</v>
      </c>
      <c r="R4430" s="99">
        <v>2.4443663999999998</v>
      </c>
      <c r="S4430" s="99">
        <v>1.0782799999999999</v>
      </c>
      <c r="T4430" s="99">
        <v>2.9044000000000001E-6</v>
      </c>
      <c r="U4430" s="99">
        <v>4.1993999999999997E-2</v>
      </c>
      <c r="V4430" s="99">
        <v>1.8953589999999999E-2</v>
      </c>
      <c r="W4430" s="99">
        <v>0.22916</v>
      </c>
      <c r="X4430" s="241">
        <f t="shared" si="855"/>
        <v>2.5266164065443002E-2</v>
      </c>
      <c r="Y4430" s="241">
        <f t="shared" si="856"/>
        <v>1.5143621558260002E-2</v>
      </c>
      <c r="Z4430" s="241">
        <f t="shared" si="857"/>
        <v>3.9183062781829999E-3</v>
      </c>
      <c r="AA4430" s="241">
        <f t="shared" si="858"/>
        <v>6.2042362290000005E-3</v>
      </c>
      <c r="AB4430" s="258">
        <v>5.5200605E-3</v>
      </c>
      <c r="AC4430" s="258">
        <v>5.8680473000000005E-7</v>
      </c>
      <c r="AD4430" s="258">
        <v>6.9913841999999999E-3</v>
      </c>
      <c r="AE4430" s="258">
        <v>4.4643153E-7</v>
      </c>
      <c r="AF4430" s="258">
        <v>2.5969456E-3</v>
      </c>
      <c r="AG4430" s="258">
        <v>3.4198022E-5</v>
      </c>
      <c r="AH4430" s="258">
        <v>3.6131635000000001E-3</v>
      </c>
      <c r="AI4430" s="258">
        <v>1.5672954000000001E-5</v>
      </c>
      <c r="AJ4430" s="258">
        <v>3.3111626000000001E-5</v>
      </c>
      <c r="AK4430" s="258">
        <v>1.3018139999999999E-5</v>
      </c>
      <c r="AL4430" s="258">
        <v>4.2962992000000003E-6</v>
      </c>
      <c r="AM4430" s="258">
        <v>1.4539982999999999E-8</v>
      </c>
      <c r="AN4430" s="258">
        <v>8.8342638999999997E-5</v>
      </c>
      <c r="AO4430" s="258">
        <v>6.5472568000000006E-5</v>
      </c>
      <c r="AP4430" s="258">
        <v>8.5214011999999994E-5</v>
      </c>
      <c r="AQ4430" s="258">
        <v>8.2913128999999997E-5</v>
      </c>
      <c r="AR4430" s="258">
        <v>6.1213231000000002E-3</v>
      </c>
      <c r="AT4430" s="193"/>
      <c r="AU4430" s="193"/>
      <c r="AV4430" s="193"/>
      <c r="AW4430" s="193"/>
      <c r="AX4430" s="193"/>
      <c r="AY4430" s="193"/>
      <c r="AZ4430" s="193"/>
      <c r="BA4430" s="193"/>
      <c r="BB4430" s="193"/>
      <c r="BC4430" s="193"/>
      <c r="BD4430" s="193"/>
      <c r="BE4430" s="315"/>
      <c r="BF4430" s="315"/>
      <c r="BG4430" s="315"/>
      <c r="BH4430" s="315"/>
      <c r="BI4430" s="315"/>
      <c r="BJ4430" s="315"/>
      <c r="BK4430" s="315"/>
    </row>
    <row r="4431" spans="1:63" x14ac:dyDescent="0.25">
      <c r="A4431" s="9"/>
      <c r="B4431" s="124" t="s">
        <v>5970</v>
      </c>
      <c r="C4431" s="25" t="s">
        <v>3863</v>
      </c>
      <c r="D4431" s="193">
        <v>6.8102305000000002E-2</v>
      </c>
      <c r="E4431" s="193">
        <v>2.3518671000000001E-2</v>
      </c>
      <c r="F4431" s="193">
        <v>8.5497792999999992E-3</v>
      </c>
      <c r="G4431" s="193">
        <v>3.4000381999999998E-3</v>
      </c>
      <c r="H4431" s="193">
        <v>1.73707E-4</v>
      </c>
      <c r="I4431" s="193">
        <v>3.0690927000000001E-3</v>
      </c>
      <c r="J4431" s="193">
        <v>1.3623277E-3</v>
      </c>
      <c r="K4431" s="193">
        <v>4.0489820000000001E-5</v>
      </c>
      <c r="L4431" s="193">
        <v>2.7988198999999998E-2</v>
      </c>
      <c r="M4431" s="193">
        <v>0</v>
      </c>
      <c r="N4431" s="193">
        <v>0</v>
      </c>
      <c r="O4431" s="193">
        <v>0</v>
      </c>
      <c r="P4431" s="199">
        <f t="shared" si="854"/>
        <v>0.17421237777777779</v>
      </c>
      <c r="Q4431" s="240">
        <v>3.2775821000000001</v>
      </c>
      <c r="R4431" s="99">
        <v>2.1411503999999999</v>
      </c>
      <c r="S4431" s="99">
        <v>0.87948000000000004</v>
      </c>
      <c r="T4431" s="99">
        <v>2.7815E-6</v>
      </c>
      <c r="U4431" s="99">
        <v>3.5099999999999999E-2</v>
      </c>
      <c r="V4431" s="99">
        <v>1.521893E-2</v>
      </c>
      <c r="W4431" s="99">
        <v>0.20663000000000001</v>
      </c>
      <c r="X4431" s="241">
        <f t="shared" si="855"/>
        <v>2.2895285990835002E-2</v>
      </c>
      <c r="Y4431" s="241">
        <f t="shared" si="856"/>
        <v>1.4011671278560001E-2</v>
      </c>
      <c r="Z4431" s="241">
        <f t="shared" si="857"/>
        <v>3.4393785192749996E-3</v>
      </c>
      <c r="AA4431" s="241">
        <f t="shared" si="858"/>
        <v>5.4442361929999995E-3</v>
      </c>
      <c r="AB4431" s="258">
        <v>4.8282875999999999E-3</v>
      </c>
      <c r="AC4431" s="258">
        <v>5.2646751999999998E-7</v>
      </c>
      <c r="AD4431" s="258">
        <v>6.7320896000000003E-3</v>
      </c>
      <c r="AE4431" s="258">
        <v>4.0555704E-7</v>
      </c>
      <c r="AF4431" s="258">
        <v>2.4225165000000002E-3</v>
      </c>
      <c r="AG4431" s="258">
        <v>2.7845554000000001E-5</v>
      </c>
      <c r="AH4431" s="258">
        <v>3.1603963999999999E-3</v>
      </c>
      <c r="AI4431" s="258">
        <v>1.4259525E-5</v>
      </c>
      <c r="AJ4431" s="258">
        <v>3.0519499999999998E-5</v>
      </c>
      <c r="AK4431" s="258">
        <v>1.2284646E-5</v>
      </c>
      <c r="AL4431" s="258">
        <v>4.0746708000000001E-6</v>
      </c>
      <c r="AM4431" s="258">
        <v>1.3857475E-8</v>
      </c>
      <c r="AN4431" s="258">
        <v>7.9137589000000003E-5</v>
      </c>
      <c r="AO4431" s="258">
        <v>6.1788950999999993E-5</v>
      </c>
      <c r="AP4431" s="258">
        <v>7.6903380000000005E-5</v>
      </c>
      <c r="AQ4431" s="258">
        <v>8.2399693000000004E-5</v>
      </c>
      <c r="AR4431" s="258">
        <v>5.3618364999999998E-3</v>
      </c>
      <c r="AT4431" s="193"/>
      <c r="AU4431" s="193"/>
      <c r="AV4431" s="193"/>
      <c r="AW4431" s="193"/>
      <c r="AX4431" s="193"/>
      <c r="AY4431" s="193"/>
      <c r="AZ4431" s="193"/>
      <c r="BA4431" s="193"/>
      <c r="BB4431" s="193"/>
      <c r="BC4431" s="193"/>
      <c r="BD4431" s="193"/>
      <c r="BE4431" s="315"/>
      <c r="BF4431" s="315"/>
      <c r="BG4431" s="315"/>
      <c r="BH4431" s="315"/>
      <c r="BI4431" s="315"/>
      <c r="BJ4431" s="315"/>
      <c r="BK4431" s="315"/>
    </row>
    <row r="4432" spans="1:63" x14ac:dyDescent="0.25">
      <c r="A4432" s="9"/>
      <c r="B4432" s="124" t="s">
        <v>5970</v>
      </c>
      <c r="C4432" s="25" t="s">
        <v>5132</v>
      </c>
      <c r="D4432" s="193">
        <v>1.4180484E-2</v>
      </c>
      <c r="E4432" s="193">
        <v>9.6652074000000004E-3</v>
      </c>
      <c r="F4432" s="193">
        <v>2.4891166999999998E-3</v>
      </c>
      <c r="G4432" s="193">
        <v>8.4254019999999998E-4</v>
      </c>
      <c r="H4432" s="193">
        <v>1.694459E-5</v>
      </c>
      <c r="I4432" s="193">
        <v>5.1819672000000001E-4</v>
      </c>
      <c r="J4432" s="193">
        <v>1.2221770999999999E-4</v>
      </c>
      <c r="K4432" s="193">
        <v>2.5749218999999999E-6</v>
      </c>
      <c r="L4432" s="193">
        <v>5.2368591000000002E-4</v>
      </c>
      <c r="M4432" s="193">
        <v>0</v>
      </c>
      <c r="N4432" s="193">
        <v>0</v>
      </c>
      <c r="O4432" s="193">
        <v>0</v>
      </c>
      <c r="P4432" s="199">
        <f t="shared" si="854"/>
        <v>7.1594128888888886E-2</v>
      </c>
      <c r="Q4432" s="240">
        <v>1.5312239999999999</v>
      </c>
      <c r="R4432" s="99">
        <v>0.87083301999999996</v>
      </c>
      <c r="S4432" s="99">
        <v>0.56532000000000004</v>
      </c>
      <c r="T4432" s="99">
        <v>3.657E-7</v>
      </c>
      <c r="U4432" s="99">
        <v>1.9644999999999999E-2</v>
      </c>
      <c r="V4432" s="99">
        <v>1.0610619999999999E-2</v>
      </c>
      <c r="W4432" s="99">
        <v>6.4814999999999998E-2</v>
      </c>
      <c r="X4432" s="241">
        <f t="shared" si="855"/>
        <v>6.8549338815635987E-3</v>
      </c>
      <c r="Y4432" s="241">
        <f t="shared" si="856"/>
        <v>3.2967128040899993E-3</v>
      </c>
      <c r="Z4432" s="241">
        <f t="shared" si="857"/>
        <v>1.3747489943736002E-3</v>
      </c>
      <c r="AA4432" s="241">
        <f t="shared" si="858"/>
        <v>2.1834720831000001E-3</v>
      </c>
      <c r="AB4432" s="258">
        <v>1.9843299999999999E-3</v>
      </c>
      <c r="AC4432" s="258">
        <v>1.7339941000000001E-7</v>
      </c>
      <c r="AD4432" s="258">
        <v>7.8062037999999999E-4</v>
      </c>
      <c r="AE4432" s="258">
        <v>1.1853368E-7</v>
      </c>
      <c r="AF4432" s="258">
        <v>5.1340934999999995E-4</v>
      </c>
      <c r="AG4432" s="258">
        <v>1.8061141000000001E-5</v>
      </c>
      <c r="AH4432" s="258">
        <v>1.29875E-3</v>
      </c>
      <c r="AI4432" s="258">
        <v>4.0857199000000003E-6</v>
      </c>
      <c r="AJ4432" s="258">
        <v>7.5162139000000002E-6</v>
      </c>
      <c r="AK4432" s="258">
        <v>2.1511786000000001E-6</v>
      </c>
      <c r="AL4432" s="258">
        <v>6.5629716000000004E-7</v>
      </c>
      <c r="AM4432" s="258">
        <v>2.0308135999999998E-9</v>
      </c>
      <c r="AN4432" s="258">
        <v>2.6625313E-5</v>
      </c>
      <c r="AO4432" s="258">
        <v>1.0932891E-5</v>
      </c>
      <c r="AP4432" s="258">
        <v>2.4029350000000001E-5</v>
      </c>
      <c r="AQ4432" s="258">
        <v>2.2479831E-6</v>
      </c>
      <c r="AR4432" s="258">
        <v>2.1812240999999999E-3</v>
      </c>
      <c r="AT4432" s="193"/>
      <c r="AU4432" s="193"/>
      <c r="AV4432" s="193"/>
      <c r="AW4432" s="193"/>
      <c r="AX4432" s="193"/>
      <c r="AY4432" s="193"/>
      <c r="AZ4432" s="193"/>
      <c r="BA4432" s="193"/>
      <c r="BB4432" s="193"/>
      <c r="BC4432" s="193"/>
      <c r="BD4432" s="193"/>
      <c r="BE4432" s="315"/>
      <c r="BF4432" s="315"/>
      <c r="BG4432" s="315"/>
      <c r="BH4432" s="315"/>
      <c r="BI4432" s="315"/>
      <c r="BJ4432" s="315"/>
      <c r="BK4432" s="315"/>
    </row>
    <row r="4433" spans="1:63" x14ac:dyDescent="0.25">
      <c r="A4433" s="9"/>
      <c r="B4433" s="124" t="s">
        <v>5970</v>
      </c>
      <c r="C4433" s="25" t="s">
        <v>4041</v>
      </c>
      <c r="D4433" s="193">
        <v>1.5215269E-2</v>
      </c>
      <c r="E4433" s="193">
        <v>1.0387201E-2</v>
      </c>
      <c r="F4433" s="193">
        <v>2.6736701E-3</v>
      </c>
      <c r="G4433" s="193">
        <v>9.0479649999999998E-4</v>
      </c>
      <c r="H4433" s="193">
        <v>1.8048665999999999E-5</v>
      </c>
      <c r="I4433" s="193">
        <v>5.5546106000000002E-4</v>
      </c>
      <c r="J4433" s="193">
        <v>1.3047094E-4</v>
      </c>
      <c r="K4433" s="193">
        <v>2.7220049999999999E-6</v>
      </c>
      <c r="L4433" s="193">
        <v>5.4289889999999997E-4</v>
      </c>
      <c r="M4433" s="193">
        <v>0</v>
      </c>
      <c r="N4433" s="193">
        <v>0</v>
      </c>
      <c r="O4433" s="193">
        <v>0</v>
      </c>
      <c r="P4433" s="199">
        <f t="shared" si="854"/>
        <v>7.6942229629629627E-2</v>
      </c>
      <c r="Q4433" s="240">
        <v>1.6459280000000001</v>
      </c>
      <c r="R4433" s="99">
        <v>0.93581672000000005</v>
      </c>
      <c r="S4433" s="99">
        <v>0.60793600000000003</v>
      </c>
      <c r="T4433" s="99">
        <v>3.9205999999999998E-7</v>
      </c>
      <c r="U4433" s="99">
        <v>2.1121999999999998E-2</v>
      </c>
      <c r="V4433" s="99">
        <v>1.14109E-2</v>
      </c>
      <c r="W4433" s="99">
        <v>6.9641999999999996E-2</v>
      </c>
      <c r="X4433" s="241">
        <f t="shared" si="855"/>
        <v>7.3629840833585002E-3</v>
      </c>
      <c r="Y4433" s="241">
        <f t="shared" si="856"/>
        <v>3.5392600065500004E-3</v>
      </c>
      <c r="Z4433" s="241">
        <f t="shared" si="857"/>
        <v>1.4773727906084997E-3</v>
      </c>
      <c r="AA4433" s="241">
        <f t="shared" si="858"/>
        <v>2.3463512861999999E-3</v>
      </c>
      <c r="AB4433" s="258">
        <v>2.1325601E-3</v>
      </c>
      <c r="AC4433" s="258">
        <v>1.8632913E-7</v>
      </c>
      <c r="AD4433" s="258">
        <v>8.3618240000000001E-4</v>
      </c>
      <c r="AE4433" s="258">
        <v>1.2729142000000001E-7</v>
      </c>
      <c r="AF4433" s="258">
        <v>5.5078142999999999E-4</v>
      </c>
      <c r="AG4433" s="258">
        <v>1.9422455999999999E-5</v>
      </c>
      <c r="AH4433" s="258">
        <v>1.395767E-3</v>
      </c>
      <c r="AI4433" s="258">
        <v>4.3885681999999996E-6</v>
      </c>
      <c r="AJ4433" s="258">
        <v>8.0714799999999992E-6</v>
      </c>
      <c r="AK4433" s="258">
        <v>2.3083815E-6</v>
      </c>
      <c r="AL4433" s="258">
        <v>7.0377487999999998E-7</v>
      </c>
      <c r="AM4433" s="258">
        <v>2.1770284999999998E-9</v>
      </c>
      <c r="AN4433" s="258">
        <v>2.8598737999999998E-5</v>
      </c>
      <c r="AO4433" s="258">
        <v>1.1722371E-5</v>
      </c>
      <c r="AP4433" s="258">
        <v>2.5810299999999999E-5</v>
      </c>
      <c r="AQ4433" s="258">
        <v>2.3579862E-6</v>
      </c>
      <c r="AR4433" s="258">
        <v>2.3439933E-3</v>
      </c>
      <c r="AT4433" s="193"/>
      <c r="AU4433" s="193"/>
      <c r="AV4433" s="193"/>
      <c r="AW4433" s="193"/>
      <c r="AX4433" s="193"/>
      <c r="AY4433" s="193"/>
      <c r="AZ4433" s="193"/>
      <c r="BA4433" s="193"/>
      <c r="BB4433" s="193"/>
      <c r="BC4433" s="193"/>
      <c r="BD4433" s="193"/>
      <c r="BE4433" s="315"/>
      <c r="BF4433" s="315"/>
      <c r="BG4433" s="315"/>
      <c r="BH4433" s="315"/>
      <c r="BI4433" s="315"/>
      <c r="BJ4433" s="315"/>
      <c r="BK4433" s="315"/>
    </row>
    <row r="4434" spans="1:63" x14ac:dyDescent="0.25">
      <c r="A4434" s="9"/>
      <c r="B4434" s="124" t="s">
        <v>5970</v>
      </c>
      <c r="C4434" s="25" t="s">
        <v>4157</v>
      </c>
      <c r="D4434" s="193">
        <v>1.6250242000000002E-2</v>
      </c>
      <c r="E4434" s="193">
        <v>1.1109365E-2</v>
      </c>
      <c r="F4434" s="193">
        <v>2.8582141E-3</v>
      </c>
      <c r="G4434" s="193">
        <v>9.6705635E-4</v>
      </c>
      <c r="H4434" s="193">
        <v>1.9152673999999999E-5</v>
      </c>
      <c r="I4434" s="193">
        <v>5.9275558999999996E-4</v>
      </c>
      <c r="J4434" s="193">
        <v>1.3872305000000001E-4</v>
      </c>
      <c r="K4434" s="193">
        <v>2.8690864E-6</v>
      </c>
      <c r="L4434" s="193">
        <v>5.6210592000000004E-4</v>
      </c>
      <c r="M4434" s="193">
        <v>0</v>
      </c>
      <c r="N4434" s="193">
        <v>0</v>
      </c>
      <c r="O4434" s="193">
        <v>0</v>
      </c>
      <c r="P4434" s="199">
        <f t="shared" si="854"/>
        <v>8.2291592592592583E-2</v>
      </c>
      <c r="Q4434" s="240">
        <v>1.7606280000000001</v>
      </c>
      <c r="R4434" s="99">
        <v>1.0007953999999999</v>
      </c>
      <c r="S4434" s="99">
        <v>0.65055200000000002</v>
      </c>
      <c r="T4434" s="99">
        <v>4.1841E-7</v>
      </c>
      <c r="U4434" s="99">
        <v>2.2599000000000001E-2</v>
      </c>
      <c r="V4434" s="99">
        <v>1.221118E-2</v>
      </c>
      <c r="W4434" s="99">
        <v>7.4469999999999995E-2</v>
      </c>
      <c r="X4434" s="241">
        <f t="shared" si="855"/>
        <v>7.8710855092954009E-3</v>
      </c>
      <c r="Y4434" s="241">
        <f t="shared" si="856"/>
        <v>3.7818515494800003E-3</v>
      </c>
      <c r="Z4434" s="241">
        <f t="shared" si="857"/>
        <v>1.5800157770154001E-3</v>
      </c>
      <c r="AA4434" s="241">
        <f t="shared" si="858"/>
        <v>2.5092181828000001E-3</v>
      </c>
      <c r="AB4434" s="258">
        <v>2.2808250000000002E-3</v>
      </c>
      <c r="AC4434" s="258">
        <v>1.9925947000000001E-7</v>
      </c>
      <c r="AD4434" s="258">
        <v>8.9175012999999999E-4</v>
      </c>
      <c r="AE4434" s="258">
        <v>1.3604901000000001E-7</v>
      </c>
      <c r="AF4434" s="258">
        <v>5.8815734000000001E-4</v>
      </c>
      <c r="AG4434" s="258">
        <v>2.0783771E-5</v>
      </c>
      <c r="AH4434" s="258">
        <v>1.4928067E-3</v>
      </c>
      <c r="AI4434" s="258">
        <v>4.6913990000000003E-6</v>
      </c>
      <c r="AJ4434" s="258">
        <v>8.6267792999999992E-6</v>
      </c>
      <c r="AK4434" s="258">
        <v>2.4655738E-6</v>
      </c>
      <c r="AL4434" s="258">
        <v>7.5125964999999997E-7</v>
      </c>
      <c r="AM4434" s="258">
        <v>2.3232654000000002E-9</v>
      </c>
      <c r="AN4434" s="258">
        <v>3.0569601999999998E-5</v>
      </c>
      <c r="AO4434" s="258">
        <v>1.2511536000000001E-5</v>
      </c>
      <c r="AP4434" s="258">
        <v>2.7590604000000001E-5</v>
      </c>
      <c r="AQ4434" s="258">
        <v>2.4679828000000002E-6</v>
      </c>
      <c r="AR4434" s="258">
        <v>2.5067501999999999E-3</v>
      </c>
      <c r="AT4434" s="193"/>
      <c r="AU4434" s="193"/>
      <c r="AV4434" s="193"/>
      <c r="AW4434" s="193"/>
      <c r="AX4434" s="193"/>
      <c r="AY4434" s="193"/>
      <c r="AZ4434" s="193"/>
      <c r="BA4434" s="193"/>
      <c r="BB4434" s="193"/>
      <c r="BC4434" s="193"/>
      <c r="BD4434" s="193"/>
      <c r="BE4434" s="315"/>
      <c r="BF4434" s="315"/>
      <c r="BG4434" s="315"/>
      <c r="BH4434" s="315"/>
      <c r="BI4434" s="315"/>
      <c r="BJ4434" s="315"/>
      <c r="BK4434" s="315"/>
    </row>
    <row r="4435" spans="1:63" x14ac:dyDescent="0.25">
      <c r="A4435" s="45" t="s">
        <v>2886</v>
      </c>
      <c r="B4435" s="45"/>
      <c r="C4435" s="43"/>
      <c r="D4435" s="199"/>
      <c r="E4435" s="199"/>
      <c r="F4435" s="199"/>
      <c r="G4435" s="199"/>
      <c r="H4435" s="199"/>
      <c r="I4435" s="199"/>
      <c r="J4435" s="199"/>
      <c r="K4435" s="199"/>
      <c r="L4435" s="199"/>
      <c r="M4435" s="199"/>
      <c r="N4435" s="199"/>
      <c r="O4435" s="199"/>
      <c r="P4435" s="199"/>
      <c r="Q4435" s="239"/>
      <c r="R4435" s="97"/>
      <c r="S4435" s="97"/>
      <c r="T4435" s="97"/>
      <c r="U4435" s="97"/>
      <c r="V4435" s="97"/>
      <c r="W4435" s="97"/>
      <c r="X4435" s="259"/>
      <c r="Y4435" s="259"/>
      <c r="Z4435" s="259"/>
      <c r="AA4435" s="258"/>
      <c r="AB4435" s="258"/>
      <c r="AC4435" s="258"/>
      <c r="AD4435" s="258"/>
      <c r="AE4435" s="258"/>
      <c r="AF4435" s="258"/>
      <c r="AG4435" s="258"/>
      <c r="AH4435" s="258"/>
      <c r="AI4435" s="258"/>
      <c r="AJ4435" s="258"/>
      <c r="AK4435" s="258"/>
      <c r="AL4435" s="258"/>
      <c r="AM4435" s="258"/>
      <c r="AN4435" s="258"/>
      <c r="AO4435" s="258"/>
      <c r="AP4435" s="258"/>
      <c r="AQ4435" s="258"/>
      <c r="AR4435" s="258"/>
      <c r="AT4435" s="193"/>
      <c r="AU4435" s="193"/>
      <c r="AV4435" s="193"/>
      <c r="AW4435" s="193"/>
      <c r="AX4435" s="193"/>
      <c r="AY4435" s="193"/>
      <c r="AZ4435" s="193"/>
      <c r="BA4435" s="193"/>
      <c r="BB4435" s="193"/>
      <c r="BC4435" s="193"/>
      <c r="BD4435" s="193"/>
      <c r="BE4435" s="315"/>
      <c r="BF4435" s="315"/>
      <c r="BG4435" s="315"/>
      <c r="BH4435" s="315"/>
      <c r="BI4435" s="315"/>
      <c r="BJ4435" s="315"/>
      <c r="BK4435" s="315"/>
    </row>
    <row r="4436" spans="1:63" x14ac:dyDescent="0.25">
      <c r="A4436" s="9"/>
      <c r="B4436" s="124" t="s">
        <v>1264</v>
      </c>
      <c r="C4436" s="6" t="s">
        <v>925</v>
      </c>
      <c r="D4436" s="193">
        <v>6459.5846000000001</v>
      </c>
      <c r="E4436" s="193">
        <v>1517.7426</v>
      </c>
      <c r="F4436" s="193">
        <v>630.01453000000004</v>
      </c>
      <c r="G4436" s="193">
        <v>249.98033000000001</v>
      </c>
      <c r="H4436" s="193">
        <v>30.534776000000001</v>
      </c>
      <c r="I4436" s="193">
        <v>329.44452999999999</v>
      </c>
      <c r="J4436" s="193">
        <v>169.90807000000001</v>
      </c>
      <c r="K4436" s="193">
        <v>8.2234704999999995</v>
      </c>
      <c r="L4436" s="193">
        <v>3523.7361999999998</v>
      </c>
      <c r="M4436" s="193">
        <v>0</v>
      </c>
      <c r="N4436" s="193">
        <v>0</v>
      </c>
      <c r="O4436" s="193">
        <v>0</v>
      </c>
      <c r="P4436" s="199">
        <f>E4436/0.135</f>
        <v>11242.537777777778</v>
      </c>
      <c r="Q4436" s="240">
        <v>188178.77</v>
      </c>
      <c r="R4436" s="99">
        <v>148480.69</v>
      </c>
      <c r="S4436" s="99">
        <v>25025.279999999999</v>
      </c>
      <c r="T4436" s="99">
        <v>0.21981999999999999</v>
      </c>
      <c r="U4436" s="99">
        <v>1460.3</v>
      </c>
      <c r="V4436" s="99">
        <v>381.28919999999999</v>
      </c>
      <c r="W4436" s="99">
        <v>12831</v>
      </c>
      <c r="X4436" s="241">
        <f>SUM(Y4436:AA4436)</f>
        <v>3172.1573923327001</v>
      </c>
      <c r="Y4436" s="241">
        <f>SUM(AB4436:AG4436)</f>
        <v>2933.0248989790002</v>
      </c>
      <c r="Z4436" s="241">
        <f>SUM(AH4436:AP4436)</f>
        <v>222.74761135369999</v>
      </c>
      <c r="AA4436" s="241">
        <f>SUM(AQ4436:AR4436)</f>
        <v>16.384882000000001</v>
      </c>
      <c r="AB4436" s="258">
        <v>1771.9584</v>
      </c>
      <c r="AC4436" s="258">
        <v>311.59775999999999</v>
      </c>
      <c r="AD4436" s="258">
        <v>3.0320171E-2</v>
      </c>
      <c r="AE4436" s="258">
        <v>599.87238000000002</v>
      </c>
      <c r="AF4436" s="258">
        <v>3.4838807999999999E-2</v>
      </c>
      <c r="AG4436" s="258">
        <v>249.53120000000001</v>
      </c>
      <c r="AH4436" s="258">
        <v>0.79328597000000001</v>
      </c>
      <c r="AI4436" s="258">
        <v>203.95753999999999</v>
      </c>
      <c r="AJ4436" s="258">
        <v>1.0489657999999999</v>
      </c>
      <c r="AK4436" s="258">
        <v>2.2500855</v>
      </c>
      <c r="AL4436" s="258">
        <v>0.94578097999999999</v>
      </c>
      <c r="AM4436" s="258">
        <v>0.37184118999999999</v>
      </c>
      <c r="AN4436" s="258">
        <v>1.2711137E-3</v>
      </c>
      <c r="AO4436" s="258">
        <v>6.9909072999999999</v>
      </c>
      <c r="AP4436" s="258">
        <v>6.3879334999999999</v>
      </c>
      <c r="AQ4436" s="258">
        <v>6.0168730000000004</v>
      </c>
      <c r="AR4436" s="258">
        <v>10.368009000000001</v>
      </c>
      <c r="AT4436" s="193"/>
      <c r="AU4436" s="193"/>
      <c r="AV4436" s="193"/>
      <c r="AW4436" s="193"/>
      <c r="AX4436" s="193"/>
      <c r="AY4436" s="193"/>
      <c r="AZ4436" s="193"/>
      <c r="BA4436" s="193"/>
      <c r="BB4436" s="193"/>
      <c r="BC4436" s="193"/>
      <c r="BD4436" s="193"/>
      <c r="BE4436" s="315"/>
      <c r="BF4436" s="315"/>
      <c r="BG4436" s="315"/>
      <c r="BH4436" s="315"/>
      <c r="BI4436" s="315"/>
      <c r="BJ4436" s="315"/>
      <c r="BK4436" s="315"/>
    </row>
    <row r="4437" spans="1:63" x14ac:dyDescent="0.25">
      <c r="A4437" s="9"/>
      <c r="B4437" s="124" t="s">
        <v>1264</v>
      </c>
      <c r="C4437" s="6" t="s">
        <v>3335</v>
      </c>
      <c r="D4437" s="193">
        <v>337.13871</v>
      </c>
      <c r="E4437" s="193">
        <v>82.423931999999994</v>
      </c>
      <c r="F4437" s="193">
        <v>37.195599000000001</v>
      </c>
      <c r="G4437" s="193">
        <v>15.872187</v>
      </c>
      <c r="H4437" s="193">
        <v>1.0012738000000001</v>
      </c>
      <c r="I4437" s="193">
        <v>16.064910000000001</v>
      </c>
      <c r="J4437" s="193">
        <v>7.8882580000000004</v>
      </c>
      <c r="K4437" s="193">
        <v>0.24400948</v>
      </c>
      <c r="L4437" s="193">
        <v>176.44854000000001</v>
      </c>
      <c r="M4437" s="193">
        <v>0</v>
      </c>
      <c r="N4437" s="193">
        <v>0</v>
      </c>
      <c r="O4437" s="193">
        <v>0</v>
      </c>
      <c r="P4437" s="199">
        <f>E4437/0.135</f>
        <v>610.54764444444436</v>
      </c>
      <c r="Q4437" s="240">
        <v>10184.828</v>
      </c>
      <c r="R4437" s="99">
        <v>7564.7701999999999</v>
      </c>
      <c r="S4437" s="99">
        <v>1643.6559999999999</v>
      </c>
      <c r="T4437" s="99">
        <v>1.5165E-2</v>
      </c>
      <c r="U4437" s="99">
        <v>86.326999999999998</v>
      </c>
      <c r="V4437" s="99">
        <v>22.63006</v>
      </c>
      <c r="W4437" s="99">
        <v>867.43</v>
      </c>
      <c r="X4437" s="241">
        <f>SUM(Y4437:AA4437)</f>
        <v>177.85963352445901</v>
      </c>
      <c r="Y4437" s="241">
        <f>SUM(AB4437:AG4437)</f>
        <v>164.968115165</v>
      </c>
      <c r="Z4437" s="241">
        <f>SUM(AH4437:AP4437)</f>
        <v>12.056084809459001</v>
      </c>
      <c r="AA4437" s="241">
        <f>SUM(AQ4437:AR4437)</f>
        <v>0.83543354999999997</v>
      </c>
      <c r="AB4437" s="258">
        <v>98.399925999999994</v>
      </c>
      <c r="AC4437" s="258">
        <v>16.920574999999999</v>
      </c>
      <c r="AD4437" s="258">
        <v>2.1325892999999999E-3</v>
      </c>
      <c r="AE4437" s="258">
        <v>37.717035000000003</v>
      </c>
      <c r="AF4437" s="258">
        <v>1.7515757E-3</v>
      </c>
      <c r="AG4437" s="258">
        <v>11.926695</v>
      </c>
      <c r="AH4437" s="258">
        <v>5.0903772E-2</v>
      </c>
      <c r="AI4437" s="258">
        <v>11.076280000000001</v>
      </c>
      <c r="AJ4437" s="258">
        <v>6.2520852000000002E-2</v>
      </c>
      <c r="AK4437" s="258">
        <v>0.14280893</v>
      </c>
      <c r="AL4437" s="258">
        <v>6.3551575999999999E-2</v>
      </c>
      <c r="AM4437" s="258">
        <v>2.1541145000000001E-2</v>
      </c>
      <c r="AN4437" s="258">
        <v>7.4674459000000006E-5</v>
      </c>
      <c r="AO4437" s="258">
        <v>0.320413</v>
      </c>
      <c r="AP4437" s="258">
        <v>0.31799085999999999</v>
      </c>
      <c r="AQ4437" s="258">
        <v>0.32090697000000001</v>
      </c>
      <c r="AR4437" s="258">
        <v>0.51452657999999996</v>
      </c>
      <c r="AT4437" s="193"/>
      <c r="AU4437" s="193"/>
      <c r="AV4437" s="193"/>
      <c r="AW4437" s="193"/>
      <c r="AX4437" s="193"/>
      <c r="AY4437" s="193"/>
      <c r="AZ4437" s="193"/>
      <c r="BA4437" s="193"/>
      <c r="BB4437" s="193"/>
      <c r="BC4437" s="193"/>
      <c r="BD4437" s="193"/>
      <c r="BE4437" s="315"/>
      <c r="BF4437" s="315"/>
      <c r="BG4437" s="315"/>
      <c r="BH4437" s="315"/>
      <c r="BI4437" s="315"/>
      <c r="BJ4437" s="315"/>
      <c r="BK4437" s="315"/>
    </row>
    <row r="4438" spans="1:63" x14ac:dyDescent="0.25">
      <c r="A4438" s="43"/>
      <c r="B4438" s="43"/>
      <c r="C4438" s="43"/>
      <c r="D4438" s="199"/>
      <c r="E4438" s="199"/>
      <c r="F4438" s="199"/>
      <c r="G4438" s="199"/>
      <c r="H4438" s="199"/>
      <c r="I4438" s="199"/>
      <c r="J4438" s="199"/>
      <c r="K4438" s="199"/>
      <c r="L4438" s="199"/>
      <c r="M4438" s="199"/>
      <c r="N4438" s="199"/>
      <c r="O4438" s="199"/>
      <c r="P4438" s="199"/>
      <c r="Q4438" s="239"/>
      <c r="R4438" s="97"/>
      <c r="S4438" s="97"/>
      <c r="T4438" s="97"/>
      <c r="U4438" s="97"/>
      <c r="V4438" s="97"/>
      <c r="W4438" s="97"/>
      <c r="X4438" s="259"/>
      <c r="Y4438" s="259"/>
      <c r="Z4438" s="259"/>
      <c r="AA4438" s="258"/>
      <c r="AB4438" s="258"/>
      <c r="AC4438" s="258"/>
      <c r="AD4438" s="258"/>
      <c r="AE4438" s="258"/>
      <c r="AF4438" s="258"/>
      <c r="AG4438" s="258"/>
      <c r="AH4438" s="258"/>
      <c r="AI4438" s="258"/>
      <c r="AJ4438" s="258"/>
      <c r="AK4438" s="258"/>
      <c r="AL4438" s="258"/>
      <c r="AM4438" s="258"/>
      <c r="AN4438" s="258"/>
      <c r="AO4438" s="258"/>
      <c r="AP4438" s="258"/>
      <c r="AQ4438" s="258"/>
      <c r="AR4438" s="258"/>
      <c r="AT4438" s="193"/>
      <c r="AU4438" s="193"/>
      <c r="AV4438" s="193"/>
      <c r="AW4438" s="193"/>
      <c r="AX4438" s="193"/>
      <c r="AY4438" s="193"/>
      <c r="AZ4438" s="193"/>
      <c r="BA4438" s="193"/>
      <c r="BB4438" s="193"/>
      <c r="BC4438" s="193"/>
      <c r="BD4438" s="193"/>
      <c r="BE4438" s="315"/>
      <c r="BF4438" s="315"/>
      <c r="BG4438" s="315"/>
      <c r="BH4438" s="315"/>
      <c r="BI4438" s="315"/>
      <c r="BJ4438" s="315"/>
      <c r="BK4438" s="315"/>
    </row>
    <row r="4439" spans="1:63" x14ac:dyDescent="0.25">
      <c r="A4439" s="45" t="s">
        <v>2887</v>
      </c>
      <c r="B4439" s="45"/>
      <c r="C4439" s="43"/>
      <c r="D4439" s="199"/>
      <c r="E4439" s="199"/>
      <c r="F4439" s="199"/>
      <c r="G4439" s="199"/>
      <c r="H4439" s="199"/>
      <c r="I4439" s="199"/>
      <c r="J4439" s="199"/>
      <c r="K4439" s="199"/>
      <c r="L4439" s="199"/>
      <c r="M4439" s="199"/>
      <c r="N4439" s="199"/>
      <c r="O4439" s="199"/>
      <c r="P4439" s="199"/>
      <c r="Q4439" s="239"/>
      <c r="R4439" s="97"/>
      <c r="S4439" s="97"/>
      <c r="T4439" s="97"/>
      <c r="U4439" s="97"/>
      <c r="V4439" s="97"/>
      <c r="W4439" s="97"/>
      <c r="X4439" s="259"/>
      <c r="Y4439" s="259"/>
      <c r="Z4439" s="259"/>
      <c r="AA4439" s="258"/>
      <c r="AB4439" s="258"/>
      <c r="AC4439" s="258"/>
      <c r="AD4439" s="258"/>
      <c r="AE4439" s="258"/>
      <c r="AF4439" s="258"/>
      <c r="AG4439" s="258"/>
      <c r="AH4439" s="258"/>
      <c r="AI4439" s="258"/>
      <c r="AJ4439" s="258"/>
      <c r="AK4439" s="258"/>
      <c r="AL4439" s="258"/>
      <c r="AM4439" s="258"/>
      <c r="AN4439" s="258"/>
      <c r="AO4439" s="258"/>
      <c r="AP4439" s="258"/>
      <c r="AQ4439" s="258"/>
      <c r="AR4439" s="258"/>
      <c r="AT4439" s="193"/>
      <c r="AU4439" s="193"/>
      <c r="AV4439" s="193"/>
      <c r="AW4439" s="193"/>
      <c r="AX4439" s="193"/>
      <c r="AY4439" s="193"/>
      <c r="AZ4439" s="193"/>
      <c r="BA4439" s="193"/>
      <c r="BB4439" s="193"/>
      <c r="BC4439" s="193"/>
      <c r="BD4439" s="193"/>
      <c r="BE4439" s="315"/>
      <c r="BF4439" s="315"/>
      <c r="BG4439" s="315"/>
      <c r="BH4439" s="315"/>
      <c r="BI4439" s="315"/>
      <c r="BJ4439" s="315"/>
      <c r="BK4439" s="315"/>
    </row>
    <row r="4440" spans="1:63" x14ac:dyDescent="0.25">
      <c r="A4440" s="9"/>
      <c r="B4440" s="9" t="s">
        <v>2622</v>
      </c>
      <c r="C4440" s="25" t="s">
        <v>2843</v>
      </c>
      <c r="D4440" s="193">
        <v>1.9558914000000001</v>
      </c>
      <c r="E4440" s="193">
        <v>0.63455578999999995</v>
      </c>
      <c r="F4440" s="193">
        <v>0.33331200999999999</v>
      </c>
      <c r="G4440" s="193">
        <v>6.0369310000000002E-2</v>
      </c>
      <c r="H4440" s="193">
        <v>2.5570236E-2</v>
      </c>
      <c r="I4440" s="193">
        <v>8.0377936999999997E-2</v>
      </c>
      <c r="J4440" s="193">
        <v>4.0941548000000001E-2</v>
      </c>
      <c r="K4440" s="193">
        <v>4.7775437999999999E-4</v>
      </c>
      <c r="L4440" s="193">
        <v>0.78028682999999999</v>
      </c>
      <c r="M4440" s="193">
        <v>0</v>
      </c>
      <c r="N4440" s="193">
        <v>0</v>
      </c>
      <c r="O4440" s="193">
        <v>0</v>
      </c>
      <c r="P4440" s="199">
        <f t="shared" ref="P4440:P4449" si="859">E4440/0.135</f>
        <v>4.7004132592592587</v>
      </c>
      <c r="Q4440" s="240">
        <v>90.588646999999995</v>
      </c>
      <c r="R4440" s="99">
        <v>57.960805999999998</v>
      </c>
      <c r="S4440" s="99">
        <v>23.739519999999999</v>
      </c>
      <c r="T4440" s="99">
        <v>1.204E-2</v>
      </c>
      <c r="U4440" s="99">
        <v>4.5709</v>
      </c>
      <c r="V4440" s="99">
        <v>0.4187806</v>
      </c>
      <c r="W4440" s="99">
        <v>3.8866000000000001</v>
      </c>
      <c r="X4440" s="241">
        <f t="shared" ref="X4440:X4449" si="860">SUM(Y4440:AA4440)</f>
        <v>0.67978150769772994</v>
      </c>
      <c r="Y4440" s="241">
        <f t="shared" ref="Y4440:Y4449" si="861">SUM(AB4440:AG4440)</f>
        <v>0.35705357124599996</v>
      </c>
      <c r="Z4440" s="241">
        <f t="shared" ref="Z4440:Z4449" si="862">SUM(AH4440:AP4440)</f>
        <v>0.14139145645172999</v>
      </c>
      <c r="AA4440" s="241">
        <f t="shared" ref="AA4440:AA4449" si="863">SUM(AQ4440:AR4440)</f>
        <v>0.18133648000000002</v>
      </c>
      <c r="AB4440" s="258">
        <v>0.13027831000000001</v>
      </c>
      <c r="AC4440" s="258">
        <v>1.6070362000000001E-5</v>
      </c>
      <c r="AD4440" s="258">
        <v>0.11001938999999999</v>
      </c>
      <c r="AE4440" s="258">
        <v>1.9024894000000002E-5</v>
      </c>
      <c r="AF4440" s="258">
        <v>0.1159666</v>
      </c>
      <c r="AG4440" s="258">
        <v>7.5417599E-4</v>
      </c>
      <c r="AH4440" s="258">
        <v>8.5270982999999995E-2</v>
      </c>
      <c r="AI4440" s="258">
        <v>5.6147713000000003E-4</v>
      </c>
      <c r="AJ4440" s="258">
        <v>5.3592392000000001E-4</v>
      </c>
      <c r="AK4440" s="258">
        <v>3.1434353000000002E-4</v>
      </c>
      <c r="AL4440" s="258">
        <v>6.1662265000000005E-5</v>
      </c>
      <c r="AM4440" s="258">
        <v>1.9890673E-7</v>
      </c>
      <c r="AN4440" s="258">
        <v>2.3110885000000001E-2</v>
      </c>
      <c r="AO4440" s="258">
        <v>6.8592297000000003E-3</v>
      </c>
      <c r="AP4440" s="258">
        <v>2.4676752999999999E-2</v>
      </c>
      <c r="AQ4440" s="258">
        <v>3.6173150000000001E-2</v>
      </c>
      <c r="AR4440" s="258">
        <v>0.14516333000000001</v>
      </c>
      <c r="AT4440" s="193"/>
      <c r="AU4440" s="193"/>
      <c r="AV4440" s="193"/>
      <c r="AW4440" s="193"/>
      <c r="AX4440" s="193"/>
      <c r="AY4440" s="193"/>
      <c r="AZ4440" s="193"/>
      <c r="BA4440" s="193"/>
      <c r="BB4440" s="193"/>
      <c r="BC4440" s="193"/>
      <c r="BD4440" s="193"/>
      <c r="BE4440" s="315"/>
      <c r="BF4440" s="315"/>
      <c r="BG4440" s="315"/>
      <c r="BH4440" s="315"/>
      <c r="BI4440" s="315"/>
      <c r="BJ4440" s="315"/>
      <c r="BK4440" s="315"/>
    </row>
    <row r="4441" spans="1:63" x14ac:dyDescent="0.25">
      <c r="A4441" s="43"/>
      <c r="B4441" s="43" t="s">
        <v>2622</v>
      </c>
      <c r="C4441" s="25" t="s">
        <v>2844</v>
      </c>
      <c r="D4441" s="193">
        <v>3.1684557999999998</v>
      </c>
      <c r="E4441" s="193">
        <v>0.80243951000000002</v>
      </c>
      <c r="F4441" s="193">
        <v>0.48095682000000001</v>
      </c>
      <c r="G4441" s="193">
        <v>0.10056096</v>
      </c>
      <c r="H4441" s="193">
        <v>2.8569173999999999E-2</v>
      </c>
      <c r="I4441" s="193">
        <v>0.11146107</v>
      </c>
      <c r="J4441" s="193">
        <v>0.18964434999999999</v>
      </c>
      <c r="K4441" s="193">
        <v>6.1683761999999998E-4</v>
      </c>
      <c r="L4441" s="193">
        <v>1.454207</v>
      </c>
      <c r="M4441" s="193">
        <v>0</v>
      </c>
      <c r="N4441" s="193">
        <v>0</v>
      </c>
      <c r="O4441" s="193">
        <v>0</v>
      </c>
      <c r="P4441" s="199">
        <f t="shared" si="859"/>
        <v>5.9439963703703702</v>
      </c>
      <c r="Q4441" s="240">
        <v>114.20679</v>
      </c>
      <c r="R4441" s="99">
        <v>73.300584000000001</v>
      </c>
      <c r="S4441" s="99">
        <v>30.560880000000001</v>
      </c>
      <c r="T4441" s="99">
        <v>1.3327E-2</v>
      </c>
      <c r="U4441" s="99">
        <v>4.8597000000000001</v>
      </c>
      <c r="V4441" s="99">
        <v>0.54439769999999998</v>
      </c>
      <c r="W4441" s="99">
        <v>4.9279000000000002</v>
      </c>
      <c r="X4441" s="241">
        <f t="shared" si="860"/>
        <v>0.92886610757537014</v>
      </c>
      <c r="Y4441" s="241">
        <f t="shared" si="861"/>
        <v>0.51908782361400008</v>
      </c>
      <c r="Z4441" s="241">
        <f t="shared" si="862"/>
        <v>0.17203836996137001</v>
      </c>
      <c r="AA4441" s="241">
        <f t="shared" si="863"/>
        <v>0.237739914</v>
      </c>
      <c r="AB4441" s="258">
        <v>0.16474533999999999</v>
      </c>
      <c r="AC4441" s="258">
        <v>2.0013088E-5</v>
      </c>
      <c r="AD4441" s="258">
        <v>0.1866389</v>
      </c>
      <c r="AE4441" s="258">
        <v>2.6316135999999999E-5</v>
      </c>
      <c r="AF4441" s="258">
        <v>0.16668525000000001</v>
      </c>
      <c r="AG4441" s="258">
        <v>9.7200439000000001E-4</v>
      </c>
      <c r="AH4441" s="258">
        <v>0.10782976</v>
      </c>
      <c r="AI4441" s="258">
        <v>8.1133276E-4</v>
      </c>
      <c r="AJ4441" s="258">
        <v>9.0021063000000001E-4</v>
      </c>
      <c r="AK4441" s="258">
        <v>3.8988207000000002E-4</v>
      </c>
      <c r="AL4441" s="258">
        <v>1.0406043999999999E-4</v>
      </c>
      <c r="AM4441" s="258">
        <v>3.4686137000000002E-7</v>
      </c>
      <c r="AN4441" s="258">
        <v>2.3572135000000001E-2</v>
      </c>
      <c r="AO4441" s="258">
        <v>9.0115772000000007E-3</v>
      </c>
      <c r="AP4441" s="258">
        <v>2.9419065000000001E-2</v>
      </c>
      <c r="AQ4441" s="258">
        <v>5.4173954000000003E-2</v>
      </c>
      <c r="AR4441" s="258">
        <v>0.18356596</v>
      </c>
      <c r="AT4441" s="193"/>
      <c r="AU4441" s="193"/>
      <c r="AV4441" s="193"/>
      <c r="AW4441" s="193"/>
      <c r="AX4441" s="193"/>
      <c r="AY4441" s="193"/>
      <c r="AZ4441" s="193"/>
      <c r="BA4441" s="193"/>
      <c r="BB4441" s="193"/>
      <c r="BC4441" s="193"/>
      <c r="BD4441" s="193"/>
      <c r="BE4441" s="315"/>
      <c r="BF4441" s="315"/>
      <c r="BG4441" s="315"/>
      <c r="BH4441" s="315"/>
      <c r="BI4441" s="315"/>
      <c r="BJ4441" s="315"/>
      <c r="BK4441" s="315"/>
    </row>
    <row r="4442" spans="1:63" x14ac:dyDescent="0.25">
      <c r="A4442" s="9"/>
      <c r="B4442" s="43" t="s">
        <v>2622</v>
      </c>
      <c r="C4442" s="25" t="s">
        <v>2845</v>
      </c>
      <c r="D4442" s="193">
        <v>19.926583999999998</v>
      </c>
      <c r="E4442" s="193">
        <v>10.988594000000001</v>
      </c>
      <c r="F4442" s="193">
        <v>3.5327649000000001</v>
      </c>
      <c r="G4442" s="193">
        <v>0.90425126</v>
      </c>
      <c r="H4442" s="193">
        <v>0.3910304</v>
      </c>
      <c r="I4442" s="193">
        <v>0.72529354000000001</v>
      </c>
      <c r="J4442" s="193">
        <v>0.12289773</v>
      </c>
      <c r="K4442" s="193">
        <v>2.8065565000000002E-3</v>
      </c>
      <c r="L4442" s="193">
        <v>3.2589453000000002</v>
      </c>
      <c r="M4442" s="193">
        <v>0</v>
      </c>
      <c r="N4442" s="193">
        <v>0</v>
      </c>
      <c r="O4442" s="193">
        <v>0</v>
      </c>
      <c r="P4442" s="199">
        <f t="shared" si="859"/>
        <v>81.396992592592596</v>
      </c>
      <c r="Q4442" s="240">
        <v>1732.0019</v>
      </c>
      <c r="R4442" s="99">
        <v>997.48474999999996</v>
      </c>
      <c r="S4442" s="99">
        <v>626.08000000000004</v>
      </c>
      <c r="T4442" s="99">
        <v>7.0903000000000003E-4</v>
      </c>
      <c r="U4442" s="99">
        <v>24.748999999999999</v>
      </c>
      <c r="V4442" s="99">
        <v>11.726419999999999</v>
      </c>
      <c r="W4442" s="99">
        <v>71.960999999999999</v>
      </c>
      <c r="X4442" s="241">
        <f t="shared" si="860"/>
        <v>8.3064357172212002</v>
      </c>
      <c r="Y4442" s="241">
        <f t="shared" si="861"/>
        <v>3.9936380515499996</v>
      </c>
      <c r="Z4442" s="241">
        <f t="shared" si="862"/>
        <v>1.6279640056712004</v>
      </c>
      <c r="AA4442" s="241">
        <f t="shared" si="863"/>
        <v>2.6848336600000002</v>
      </c>
      <c r="AB4442" s="258">
        <v>2.2560318000000001</v>
      </c>
      <c r="AC4442" s="258">
        <v>2.0384630000000001E-4</v>
      </c>
      <c r="AD4442" s="258">
        <v>0.78633202999999996</v>
      </c>
      <c r="AE4442" s="258">
        <v>2.1869724999999999E-4</v>
      </c>
      <c r="AF4442" s="258">
        <v>0.93085821999999996</v>
      </c>
      <c r="AG4442" s="258">
        <v>1.9993457999999999E-2</v>
      </c>
      <c r="AH4442" s="258">
        <v>1.4765808</v>
      </c>
      <c r="AI4442" s="258">
        <v>5.8549587999999998E-3</v>
      </c>
      <c r="AJ4442" s="258">
        <v>8.0321313999999998E-3</v>
      </c>
      <c r="AK4442" s="258">
        <v>1.885992E-3</v>
      </c>
      <c r="AL4442" s="258">
        <v>6.9173350999999995E-4</v>
      </c>
      <c r="AM4442" s="258">
        <v>2.1139611999999999E-6</v>
      </c>
      <c r="AN4442" s="258">
        <v>4.8257261000000003E-2</v>
      </c>
      <c r="AO4442" s="258">
        <v>2.8971568E-2</v>
      </c>
      <c r="AP4442" s="258">
        <v>5.7687447000000003E-2</v>
      </c>
      <c r="AQ4442" s="258">
        <v>0.18648925999999999</v>
      </c>
      <c r="AR4442" s="258">
        <v>2.4983444000000001</v>
      </c>
      <c r="AT4442" s="193"/>
      <c r="AU4442" s="193"/>
      <c r="AV4442" s="193"/>
      <c r="AW4442" s="193"/>
      <c r="AX4442" s="193"/>
      <c r="AY4442" s="193"/>
      <c r="AZ4442" s="193"/>
      <c r="BA4442" s="193"/>
      <c r="BB4442" s="193"/>
      <c r="BC4442" s="193"/>
      <c r="BD4442" s="193"/>
      <c r="BE4442" s="315"/>
      <c r="BF4442" s="315"/>
      <c r="BG4442" s="315"/>
      <c r="BH4442" s="315"/>
      <c r="BI4442" s="315"/>
      <c r="BJ4442" s="315"/>
      <c r="BK4442" s="315"/>
    </row>
    <row r="4443" spans="1:63" x14ac:dyDescent="0.25">
      <c r="A4443" s="9"/>
      <c r="B4443" s="43" t="s">
        <v>2622</v>
      </c>
      <c r="C4443" s="25" t="s">
        <v>2846</v>
      </c>
      <c r="D4443" s="193">
        <v>18.576837000000001</v>
      </c>
      <c r="E4443" s="193">
        <v>6.2844176999999997</v>
      </c>
      <c r="F4443" s="193">
        <v>2.9253382000000001</v>
      </c>
      <c r="G4443" s="193">
        <v>0.65466756000000004</v>
      </c>
      <c r="H4443" s="193">
        <v>0.43932705</v>
      </c>
      <c r="I4443" s="193">
        <v>0.61356836000000003</v>
      </c>
      <c r="J4443" s="193">
        <v>0.8773474</v>
      </c>
      <c r="K4443" s="193">
        <v>2.4475238999999999E-3</v>
      </c>
      <c r="L4443" s="193">
        <v>6.7797235999999996</v>
      </c>
      <c r="M4443" s="193">
        <v>0</v>
      </c>
      <c r="N4443" s="193">
        <v>0</v>
      </c>
      <c r="O4443" s="193">
        <v>0</v>
      </c>
      <c r="P4443" s="199">
        <f t="shared" si="859"/>
        <v>46.551242222222214</v>
      </c>
      <c r="Q4443" s="240">
        <v>968.02170000000001</v>
      </c>
      <c r="R4443" s="99">
        <v>576.51002000000005</v>
      </c>
      <c r="S4443" s="99">
        <v>330.2432</v>
      </c>
      <c r="T4443" s="99">
        <v>5.7753000000000004E-4</v>
      </c>
      <c r="U4443" s="99">
        <v>15.124000000000001</v>
      </c>
      <c r="V4443" s="99">
        <v>6.151904</v>
      </c>
      <c r="W4443" s="99">
        <v>39.991999999999997</v>
      </c>
      <c r="X4443" s="241">
        <f t="shared" si="860"/>
        <v>5.7925399656592003</v>
      </c>
      <c r="Y4443" s="241">
        <f t="shared" si="861"/>
        <v>3.0751440732499997</v>
      </c>
      <c r="Z4443" s="241">
        <f t="shared" si="862"/>
        <v>0.98991480240919993</v>
      </c>
      <c r="AA4443" s="241">
        <f t="shared" si="863"/>
        <v>1.7274810899999999</v>
      </c>
      <c r="AB4443" s="258">
        <v>1.2902311</v>
      </c>
      <c r="AC4443" s="258">
        <v>1.2454149000000001E-4</v>
      </c>
      <c r="AD4443" s="258">
        <v>0.85082818999999998</v>
      </c>
      <c r="AE4443" s="258">
        <v>1.9677875999999999E-4</v>
      </c>
      <c r="AF4443" s="258">
        <v>0.92323060999999995</v>
      </c>
      <c r="AG4443" s="258">
        <v>1.0532853E-2</v>
      </c>
      <c r="AH4443" s="258">
        <v>0.84446204999999996</v>
      </c>
      <c r="AI4443" s="258">
        <v>4.9024304000000003E-3</v>
      </c>
      <c r="AJ4443" s="258">
        <v>5.8389682E-3</v>
      </c>
      <c r="AK4443" s="258">
        <v>1.3178121000000001E-3</v>
      </c>
      <c r="AL4443" s="258">
        <v>5.7184433000000005E-4</v>
      </c>
      <c r="AM4443" s="258">
        <v>1.8503792E-6</v>
      </c>
      <c r="AN4443" s="258">
        <v>3.6812831999999997E-2</v>
      </c>
      <c r="AO4443" s="258">
        <v>3.4686608000000001E-2</v>
      </c>
      <c r="AP4443" s="258">
        <v>6.1320407E-2</v>
      </c>
      <c r="AQ4443" s="258">
        <v>0.28369589000000001</v>
      </c>
      <c r="AR4443" s="258">
        <v>1.4437852</v>
      </c>
      <c r="AT4443" s="193"/>
      <c r="AU4443" s="193"/>
      <c r="AV4443" s="193"/>
      <c r="AW4443" s="193"/>
      <c r="AX4443" s="193"/>
      <c r="AY4443" s="193"/>
      <c r="AZ4443" s="193"/>
      <c r="BA4443" s="193"/>
      <c r="BB4443" s="193"/>
      <c r="BC4443" s="193"/>
      <c r="BD4443" s="193"/>
      <c r="BE4443" s="315"/>
      <c r="BF4443" s="315"/>
      <c r="BG4443" s="315"/>
      <c r="BH4443" s="315"/>
      <c r="BI4443" s="315"/>
      <c r="BJ4443" s="315"/>
      <c r="BK4443" s="315"/>
    </row>
    <row r="4444" spans="1:63" x14ac:dyDescent="0.25">
      <c r="A4444" s="9"/>
      <c r="B4444" s="43" t="s">
        <v>5770</v>
      </c>
      <c r="C4444" s="25" t="s">
        <v>2847</v>
      </c>
      <c r="D4444" s="193">
        <v>8.4487783000000007</v>
      </c>
      <c r="E4444" s="193">
        <v>4.8643027999999999</v>
      </c>
      <c r="F4444" s="193">
        <v>1.1593601</v>
      </c>
      <c r="G4444" s="193">
        <v>0.37276207</v>
      </c>
      <c r="H4444" s="193">
        <v>0.75124217999999998</v>
      </c>
      <c r="I4444" s="193">
        <v>0.27044590000000002</v>
      </c>
      <c r="J4444" s="193">
        <v>0.10020643</v>
      </c>
      <c r="K4444" s="193">
        <v>2.4804692E-3</v>
      </c>
      <c r="L4444" s="193">
        <v>0.92797832999999996</v>
      </c>
      <c r="M4444" s="193">
        <v>0</v>
      </c>
      <c r="N4444" s="193">
        <v>0</v>
      </c>
      <c r="O4444" s="193">
        <v>0</v>
      </c>
      <c r="P4444" s="199">
        <f t="shared" si="859"/>
        <v>36.031872592592592</v>
      </c>
      <c r="Q4444" s="240">
        <v>716.16272000000004</v>
      </c>
      <c r="R4444" s="99">
        <v>450.56725999999998</v>
      </c>
      <c r="S4444" s="99">
        <v>220.2816</v>
      </c>
      <c r="T4444" s="99">
        <v>2.4061999999999998E-3</v>
      </c>
      <c r="U4444" s="99">
        <v>13.282999999999999</v>
      </c>
      <c r="V4444" s="99">
        <v>4.0354520000000003</v>
      </c>
      <c r="W4444" s="99">
        <v>27.992999999999999</v>
      </c>
      <c r="X4444" s="241">
        <f t="shared" si="860"/>
        <v>3.5361054961902001</v>
      </c>
      <c r="Y4444" s="241">
        <f t="shared" si="861"/>
        <v>1.6557387364000002</v>
      </c>
      <c r="Z4444" s="241">
        <f t="shared" si="862"/>
        <v>0.74941186779019997</v>
      </c>
      <c r="AA4444" s="241">
        <f t="shared" si="863"/>
        <v>1.1309548920000001</v>
      </c>
      <c r="AB4444" s="258">
        <v>0.99868857</v>
      </c>
      <c r="AC4444" s="258">
        <v>1.1708724E-4</v>
      </c>
      <c r="AD4444" s="258">
        <v>0.38744265999999999</v>
      </c>
      <c r="AE4444" s="258">
        <v>1.9798605999999999E-4</v>
      </c>
      <c r="AF4444" s="258">
        <v>0.26227094000000001</v>
      </c>
      <c r="AG4444" s="258">
        <v>7.0214930999999998E-3</v>
      </c>
      <c r="AH4444" s="258">
        <v>0.65364727</v>
      </c>
      <c r="AI4444" s="258">
        <v>1.8983399000000001E-3</v>
      </c>
      <c r="AJ4444" s="258">
        <v>3.2194886000000002E-3</v>
      </c>
      <c r="AK4444" s="258">
        <v>1.2036023999999999E-3</v>
      </c>
      <c r="AL4444" s="258">
        <v>3.4997720999999999E-4</v>
      </c>
      <c r="AM4444" s="258">
        <v>1.0056801999999999E-6</v>
      </c>
      <c r="AN4444" s="258">
        <v>4.5050413999999997E-2</v>
      </c>
      <c r="AO4444" s="258">
        <v>1.6330621E-2</v>
      </c>
      <c r="AP4444" s="258">
        <v>2.7711149000000001E-2</v>
      </c>
      <c r="AQ4444" s="258">
        <v>2.4378920000000001E-3</v>
      </c>
      <c r="AR4444" s="258">
        <v>1.128517</v>
      </c>
      <c r="AT4444" s="193"/>
      <c r="AU4444" s="193"/>
      <c r="AV4444" s="193"/>
      <c r="AW4444" s="193"/>
      <c r="AX4444" s="193"/>
      <c r="AY4444" s="193"/>
      <c r="AZ4444" s="193"/>
      <c r="BA4444" s="193"/>
      <c r="BB4444" s="193"/>
      <c r="BC4444" s="193"/>
      <c r="BD4444" s="193"/>
      <c r="BE4444" s="315"/>
      <c r="BF4444" s="315"/>
      <c r="BG4444" s="315"/>
      <c r="BH4444" s="315"/>
      <c r="BI4444" s="315"/>
      <c r="BJ4444" s="315"/>
      <c r="BK4444" s="315"/>
    </row>
    <row r="4445" spans="1:63" x14ac:dyDescent="0.25">
      <c r="A4445" s="9"/>
      <c r="B4445" s="43" t="s">
        <v>5770</v>
      </c>
      <c r="C4445" s="25" t="s">
        <v>2848</v>
      </c>
      <c r="D4445" s="193">
        <v>43.980736</v>
      </c>
      <c r="E4445" s="193">
        <v>30.578586999999999</v>
      </c>
      <c r="F4445" s="193">
        <v>8.0932016000000004</v>
      </c>
      <c r="G4445" s="193">
        <v>2.1540330000000001</v>
      </c>
      <c r="H4445" s="193">
        <v>0.13611947999999999</v>
      </c>
      <c r="I4445" s="193">
        <v>1.3190435</v>
      </c>
      <c r="J4445" s="193">
        <v>0.34289733999999999</v>
      </c>
      <c r="K4445" s="193">
        <v>1.0638666999999999E-2</v>
      </c>
      <c r="L4445" s="193">
        <v>1.3462149999999999</v>
      </c>
      <c r="M4445" s="193">
        <v>0</v>
      </c>
      <c r="N4445" s="193">
        <v>0</v>
      </c>
      <c r="O4445" s="193">
        <v>0</v>
      </c>
      <c r="P4445" s="199">
        <f t="shared" si="859"/>
        <v>226.50805185185183</v>
      </c>
      <c r="Q4445" s="240">
        <v>4592.3737000000001</v>
      </c>
      <c r="R4445" s="99">
        <v>2955.5295999999998</v>
      </c>
      <c r="S4445" s="99">
        <v>1396.192</v>
      </c>
      <c r="T4445" s="99">
        <v>3.9015E-3</v>
      </c>
      <c r="U4445" s="99">
        <v>53.116</v>
      </c>
      <c r="V4445" s="99">
        <v>26.062270000000002</v>
      </c>
      <c r="W4445" s="99">
        <v>161.47</v>
      </c>
      <c r="X4445" s="241">
        <f t="shared" si="860"/>
        <v>21.499081101845</v>
      </c>
      <c r="Y4445" s="241">
        <f t="shared" si="861"/>
        <v>9.68016112918</v>
      </c>
      <c r="Z4445" s="241">
        <f t="shared" si="862"/>
        <v>4.4124320333650004</v>
      </c>
      <c r="AA4445" s="241">
        <f t="shared" si="863"/>
        <v>7.4064879392999998</v>
      </c>
      <c r="AB4445" s="258">
        <v>6.2781143000000004</v>
      </c>
      <c r="AC4445" s="258">
        <v>7.7071941999999995E-4</v>
      </c>
      <c r="AD4445" s="258">
        <v>1.7823002999999999</v>
      </c>
      <c r="AE4445" s="258">
        <v>4.3550076000000001E-4</v>
      </c>
      <c r="AF4445" s="258">
        <v>1.5739856000000001</v>
      </c>
      <c r="AG4445" s="258">
        <v>4.4554708999999998E-2</v>
      </c>
      <c r="AH4445" s="258">
        <v>4.1090388000000004</v>
      </c>
      <c r="AI4445" s="258">
        <v>1.3015588999999999E-2</v>
      </c>
      <c r="AJ4445" s="258">
        <v>1.8789601E-2</v>
      </c>
      <c r="AK4445" s="258">
        <v>6.8945600000000001E-3</v>
      </c>
      <c r="AL4445" s="258">
        <v>1.5662877E-3</v>
      </c>
      <c r="AM4445" s="258">
        <v>4.860665E-6</v>
      </c>
      <c r="AN4445" s="258">
        <v>9.6199593999999999E-2</v>
      </c>
      <c r="AO4445" s="258">
        <v>4.2709680999999999E-2</v>
      </c>
      <c r="AP4445" s="258">
        <v>0.12421306</v>
      </c>
      <c r="AQ4445" s="258">
        <v>3.6648393000000001E-3</v>
      </c>
      <c r="AR4445" s="258">
        <v>7.4028231</v>
      </c>
      <c r="AT4445" s="193"/>
      <c r="AU4445" s="193"/>
      <c r="AV4445" s="193"/>
      <c r="AW4445" s="193"/>
      <c r="AX4445" s="193"/>
      <c r="AY4445" s="193"/>
      <c r="AZ4445" s="193"/>
      <c r="BA4445" s="193"/>
      <c r="BB4445" s="193"/>
      <c r="BC4445" s="193"/>
      <c r="BD4445" s="193"/>
      <c r="BE4445" s="315"/>
      <c r="BF4445" s="315"/>
      <c r="BG4445" s="315"/>
      <c r="BH4445" s="315"/>
      <c r="BI4445" s="315"/>
      <c r="BJ4445" s="315"/>
      <c r="BK4445" s="315"/>
    </row>
    <row r="4446" spans="1:63" x14ac:dyDescent="0.25">
      <c r="A4446" s="9"/>
      <c r="B4446" s="43" t="s">
        <v>5770</v>
      </c>
      <c r="C4446" s="25" t="s">
        <v>2849</v>
      </c>
      <c r="D4446" s="193">
        <v>8.1203903999999998</v>
      </c>
      <c r="E4446" s="193">
        <v>4.5704748999999998</v>
      </c>
      <c r="F4446" s="193">
        <v>1.1355875</v>
      </c>
      <c r="G4446" s="193">
        <v>0.36830017999999998</v>
      </c>
      <c r="H4446" s="193">
        <v>0.75058933000000005</v>
      </c>
      <c r="I4446" s="193">
        <v>0.26718520000000001</v>
      </c>
      <c r="J4446" s="193">
        <v>9.9562077999999998E-2</v>
      </c>
      <c r="K4446" s="193">
        <v>2.3175764000000001E-3</v>
      </c>
      <c r="L4446" s="193">
        <v>0.92637362000000001</v>
      </c>
      <c r="M4446" s="193">
        <v>0</v>
      </c>
      <c r="N4446" s="193">
        <v>0</v>
      </c>
      <c r="O4446" s="193">
        <v>0</v>
      </c>
      <c r="P4446" s="199">
        <f t="shared" si="859"/>
        <v>33.855369629629628</v>
      </c>
      <c r="Q4446" s="240">
        <v>676.52261999999996</v>
      </c>
      <c r="R4446" s="99">
        <v>414.65303</v>
      </c>
      <c r="S4446" s="99">
        <v>217.11760000000001</v>
      </c>
      <c r="T4446" s="99">
        <v>2.3787000000000001E-3</v>
      </c>
      <c r="U4446" s="99">
        <v>13.173999999999999</v>
      </c>
      <c r="V4446" s="99">
        <v>3.9756140000000002</v>
      </c>
      <c r="W4446" s="99">
        <v>27.6</v>
      </c>
      <c r="X4446" s="241">
        <f t="shared" si="860"/>
        <v>3.33637547651107</v>
      </c>
      <c r="Y4446" s="241">
        <f t="shared" si="861"/>
        <v>1.58691270204</v>
      </c>
      <c r="Z4446" s="241">
        <f t="shared" si="862"/>
        <v>0.70863448327107004</v>
      </c>
      <c r="AA4446" s="241">
        <f t="shared" si="863"/>
        <v>1.0408282912</v>
      </c>
      <c r="AB4446" s="258">
        <v>0.93835740000000001</v>
      </c>
      <c r="AC4446" s="258">
        <v>1.0252991E-4</v>
      </c>
      <c r="AD4446" s="258">
        <v>0.3837547</v>
      </c>
      <c r="AE4446" s="258">
        <v>1.9603333000000001E-4</v>
      </c>
      <c r="AF4446" s="258">
        <v>0.25758151000000001</v>
      </c>
      <c r="AG4446" s="258">
        <v>6.9205287999999998E-3</v>
      </c>
      <c r="AH4446" s="258">
        <v>0.61416095000000004</v>
      </c>
      <c r="AI4446" s="258">
        <v>1.8606362E-3</v>
      </c>
      <c r="AJ4446" s="258">
        <v>3.1798353999999999E-3</v>
      </c>
      <c r="AK4446" s="258">
        <v>1.1863156000000001E-3</v>
      </c>
      <c r="AL4446" s="258">
        <v>3.4660840999999997E-4</v>
      </c>
      <c r="AM4446" s="258">
        <v>9.9466107E-7</v>
      </c>
      <c r="AN4446" s="258">
        <v>4.4910738999999998E-2</v>
      </c>
      <c r="AO4446" s="258">
        <v>1.6247856000000001E-2</v>
      </c>
      <c r="AP4446" s="258">
        <v>2.6740547999999999E-2</v>
      </c>
      <c r="AQ4446" s="258">
        <v>2.4327912000000002E-3</v>
      </c>
      <c r="AR4446" s="258">
        <v>1.0383955</v>
      </c>
      <c r="AT4446" s="193"/>
      <c r="AU4446" s="193"/>
      <c r="AV4446" s="193"/>
      <c r="AW4446" s="193"/>
      <c r="AX4446" s="193"/>
      <c r="AY4446" s="193"/>
      <c r="AZ4446" s="193"/>
      <c r="BA4446" s="193"/>
      <c r="BB4446" s="193"/>
      <c r="BC4446" s="193"/>
      <c r="BD4446" s="193"/>
      <c r="BE4446" s="315"/>
      <c r="BF4446" s="315"/>
      <c r="BG4446" s="315"/>
      <c r="BH4446" s="315"/>
      <c r="BI4446" s="315"/>
      <c r="BJ4446" s="315"/>
      <c r="BK4446" s="315"/>
    </row>
    <row r="4447" spans="1:63" x14ac:dyDescent="0.25">
      <c r="A4447" s="9"/>
      <c r="B4447" s="43" t="s">
        <v>5770</v>
      </c>
      <c r="C4447" s="25" t="s">
        <v>2850</v>
      </c>
      <c r="D4447" s="193">
        <v>6.0829358999999998</v>
      </c>
      <c r="E4447" s="193">
        <v>3.6337207999999999</v>
      </c>
      <c r="F4447" s="193">
        <v>0.93396190999999995</v>
      </c>
      <c r="G4447" s="193">
        <v>0.29635593999999998</v>
      </c>
      <c r="H4447" s="193">
        <v>1.2627026E-2</v>
      </c>
      <c r="I4447" s="193">
        <v>0.22689039</v>
      </c>
      <c r="J4447" s="193">
        <v>7.5933592999999994E-2</v>
      </c>
      <c r="K4447" s="193">
        <v>1.946131E-3</v>
      </c>
      <c r="L4447" s="193">
        <v>0.90150008000000004</v>
      </c>
      <c r="M4447" s="193">
        <v>0</v>
      </c>
      <c r="N4447" s="193">
        <v>0</v>
      </c>
      <c r="O4447" s="193">
        <v>0</v>
      </c>
      <c r="P4447" s="199">
        <f t="shared" si="859"/>
        <v>26.916450370370367</v>
      </c>
      <c r="Q4447" s="240">
        <v>526.68942000000004</v>
      </c>
      <c r="R4447" s="99">
        <v>315.80358999999999</v>
      </c>
      <c r="S4447" s="99">
        <v>173.4152</v>
      </c>
      <c r="T4447" s="99">
        <v>2.3365E-3</v>
      </c>
      <c r="U4447" s="99">
        <v>11.741</v>
      </c>
      <c r="V4447" s="99">
        <v>3.1722920000000001</v>
      </c>
      <c r="W4447" s="99">
        <v>22.555</v>
      </c>
      <c r="X4447" s="241">
        <f t="shared" si="860"/>
        <v>2.6703833621630597</v>
      </c>
      <c r="Y4447" s="241">
        <f t="shared" si="861"/>
        <v>1.3001981886209999</v>
      </c>
      <c r="Z4447" s="241">
        <f t="shared" si="862"/>
        <v>0.57696093304206009</v>
      </c>
      <c r="AA4447" s="241">
        <f t="shared" si="863"/>
        <v>0.79322424049999996</v>
      </c>
      <c r="AB4447" s="258">
        <v>0.74603640000000004</v>
      </c>
      <c r="AC4447" s="258">
        <v>7.4926486000000003E-5</v>
      </c>
      <c r="AD4447" s="258">
        <v>0.33235093999999998</v>
      </c>
      <c r="AE4447" s="258">
        <v>5.7008634999999997E-5</v>
      </c>
      <c r="AF4447" s="258">
        <v>0.21614401999999999</v>
      </c>
      <c r="AG4447" s="258">
        <v>5.5348934999999997E-3</v>
      </c>
      <c r="AH4447" s="258">
        <v>0.48828884</v>
      </c>
      <c r="AI4447" s="258">
        <v>1.5325574000000001E-3</v>
      </c>
      <c r="AJ4447" s="258">
        <v>2.6095119E-3</v>
      </c>
      <c r="AK4447" s="258">
        <v>8.4050382999999998E-4</v>
      </c>
      <c r="AL4447" s="258">
        <v>2.6512465E-4</v>
      </c>
      <c r="AM4447" s="258">
        <v>8.3926205999999997E-7</v>
      </c>
      <c r="AN4447" s="258">
        <v>4.3122683000000002E-2</v>
      </c>
      <c r="AO4447" s="258">
        <v>1.5228953999999999E-2</v>
      </c>
      <c r="AP4447" s="258">
        <v>2.5071919000000002E-2</v>
      </c>
      <c r="AQ4447" s="258">
        <v>2.3689104999999998E-3</v>
      </c>
      <c r="AR4447" s="258">
        <v>0.79085532999999997</v>
      </c>
      <c r="AT4447" s="193"/>
      <c r="AU4447" s="193"/>
      <c r="AV4447" s="193"/>
      <c r="AW4447" s="193"/>
      <c r="AX4447" s="193"/>
      <c r="AY4447" s="193"/>
      <c r="AZ4447" s="193"/>
      <c r="BA4447" s="193"/>
      <c r="BB4447" s="193"/>
      <c r="BC4447" s="193"/>
      <c r="BD4447" s="193"/>
      <c r="BE4447" s="315"/>
      <c r="BF4447" s="315"/>
      <c r="BG4447" s="315"/>
      <c r="BH4447" s="315"/>
      <c r="BI4447" s="315"/>
      <c r="BJ4447" s="315"/>
      <c r="BK4447" s="315"/>
    </row>
    <row r="4448" spans="1:63" x14ac:dyDescent="0.25">
      <c r="A4448" s="9"/>
      <c r="B4448" s="43" t="s">
        <v>5770</v>
      </c>
      <c r="C4448" s="25" t="s">
        <v>2851</v>
      </c>
      <c r="D4448" s="193">
        <v>23.931704</v>
      </c>
      <c r="E4448" s="193">
        <v>16.505572000000001</v>
      </c>
      <c r="F4448" s="193">
        <v>3.9829466999999998</v>
      </c>
      <c r="G4448" s="193">
        <v>1.2981817</v>
      </c>
      <c r="H4448" s="193">
        <v>3.1764836999999997E-2</v>
      </c>
      <c r="I4448" s="193">
        <v>0.83285065000000003</v>
      </c>
      <c r="J4448" s="193">
        <v>0.20530329999999999</v>
      </c>
      <c r="K4448" s="193">
        <v>4.9293106999999999E-3</v>
      </c>
      <c r="L4448" s="193">
        <v>1.0701552000000001</v>
      </c>
      <c r="M4448" s="193">
        <v>0</v>
      </c>
      <c r="N4448" s="193">
        <v>0</v>
      </c>
      <c r="O4448" s="193">
        <v>0</v>
      </c>
      <c r="P4448" s="199">
        <f t="shared" si="859"/>
        <v>122.2634962962963</v>
      </c>
      <c r="Q4448" s="240">
        <v>2468.2330000000002</v>
      </c>
      <c r="R4448" s="99">
        <v>1419.0596</v>
      </c>
      <c r="S4448" s="99">
        <v>892.976</v>
      </c>
      <c r="T4448" s="99">
        <v>2.7655000000000002E-3</v>
      </c>
      <c r="U4448" s="99">
        <v>35.756</v>
      </c>
      <c r="V4448" s="99">
        <v>16.678660000000001</v>
      </c>
      <c r="W4448" s="99">
        <v>103.76</v>
      </c>
      <c r="X4448" s="241">
        <f t="shared" si="860"/>
        <v>11.3454424364513</v>
      </c>
      <c r="Y4448" s="241">
        <f t="shared" si="861"/>
        <v>5.3938682517599998</v>
      </c>
      <c r="Z4448" s="241">
        <f t="shared" si="862"/>
        <v>2.3943685519912998</v>
      </c>
      <c r="AA4448" s="241">
        <f t="shared" si="863"/>
        <v>3.5572056327000001</v>
      </c>
      <c r="AB4448" s="258">
        <v>3.3887296999999998</v>
      </c>
      <c r="AC4448" s="258">
        <v>2.8794429999999999E-4</v>
      </c>
      <c r="AD4448" s="258">
        <v>1.1462995</v>
      </c>
      <c r="AE4448" s="258">
        <v>4.9177545999999996E-4</v>
      </c>
      <c r="AF4448" s="258">
        <v>0.82954285999999999</v>
      </c>
      <c r="AG4448" s="258">
        <v>2.8516472000000001E-2</v>
      </c>
      <c r="AH4448" s="258">
        <v>2.2179411</v>
      </c>
      <c r="AI4448" s="258">
        <v>6.5244370000000001E-3</v>
      </c>
      <c r="AJ4448" s="258">
        <v>1.1532755E-2</v>
      </c>
      <c r="AK4448" s="258">
        <v>2.7493454E-3</v>
      </c>
      <c r="AL4448" s="258">
        <v>1.0275161000000001E-3</v>
      </c>
      <c r="AM4448" s="258">
        <v>3.1444912999999999E-6</v>
      </c>
      <c r="AN4448" s="258">
        <v>7.2730852999999998E-2</v>
      </c>
      <c r="AO4448" s="258">
        <v>2.8237983000000001E-2</v>
      </c>
      <c r="AP4448" s="258">
        <v>5.3621417999999997E-2</v>
      </c>
      <c r="AQ4448" s="258">
        <v>2.9007326999999999E-3</v>
      </c>
      <c r="AR4448" s="258">
        <v>3.5543049</v>
      </c>
      <c r="AT4448" s="193"/>
      <c r="AU4448" s="193"/>
      <c r="AV4448" s="193"/>
      <c r="AW4448" s="193"/>
      <c r="AX4448" s="193"/>
      <c r="AY4448" s="193"/>
      <c r="AZ4448" s="193"/>
      <c r="BA4448" s="193"/>
      <c r="BB4448" s="193"/>
      <c r="BC4448" s="193"/>
      <c r="BD4448" s="193"/>
      <c r="BE4448" s="315"/>
      <c r="BF4448" s="315"/>
      <c r="BG4448" s="315"/>
      <c r="BH4448" s="315"/>
      <c r="BI4448" s="315"/>
      <c r="BJ4448" s="315"/>
      <c r="BK4448" s="315"/>
    </row>
    <row r="4449" spans="1:63" x14ac:dyDescent="0.25">
      <c r="A4449" s="9"/>
      <c r="B4449" s="43" t="s">
        <v>5970</v>
      </c>
      <c r="C4449" s="25" t="s">
        <v>2852</v>
      </c>
      <c r="D4449" s="193">
        <v>43303133</v>
      </c>
      <c r="E4449" s="193">
        <v>2325085.1</v>
      </c>
      <c r="F4449" s="193">
        <v>765296.6</v>
      </c>
      <c r="G4449" s="193">
        <v>266210.40000000002</v>
      </c>
      <c r="H4449" s="193">
        <v>7481.3117000000002</v>
      </c>
      <c r="I4449" s="193">
        <v>147412.18</v>
      </c>
      <c r="J4449" s="193">
        <v>109964.99</v>
      </c>
      <c r="K4449" s="193">
        <v>846.87531000000001</v>
      </c>
      <c r="L4449" s="193">
        <v>39680835</v>
      </c>
      <c r="M4449" s="193">
        <v>0</v>
      </c>
      <c r="N4449" s="193">
        <v>0</v>
      </c>
      <c r="O4449" s="193">
        <v>0</v>
      </c>
      <c r="P4449" s="199">
        <f t="shared" si="859"/>
        <v>17222852.592592593</v>
      </c>
      <c r="Q4449" s="240">
        <v>363031240</v>
      </c>
      <c r="R4449" s="99">
        <v>210165720</v>
      </c>
      <c r="S4449" s="99">
        <v>129488800</v>
      </c>
      <c r="T4449" s="99">
        <v>106.45</v>
      </c>
      <c r="U4449" s="99">
        <v>4483800</v>
      </c>
      <c r="V4449" s="99">
        <v>2403815</v>
      </c>
      <c r="W4449" s="99">
        <v>16489000</v>
      </c>
      <c r="X4449" s="241">
        <f t="shared" si="860"/>
        <v>1903993.5782594401</v>
      </c>
      <c r="Y4449" s="241">
        <f t="shared" si="861"/>
        <v>1042179.2436400001</v>
      </c>
      <c r="Z4449" s="241">
        <f t="shared" si="862"/>
        <v>333932.61341943999</v>
      </c>
      <c r="AA4449" s="241">
        <f t="shared" si="863"/>
        <v>527881.72120000003</v>
      </c>
      <c r="AB4449" s="258">
        <v>477358.42</v>
      </c>
      <c r="AC4449" s="258">
        <v>44.644007000000002</v>
      </c>
      <c r="AD4449" s="258">
        <v>405296.94</v>
      </c>
      <c r="AE4449" s="258">
        <v>34.835132999999999</v>
      </c>
      <c r="AF4449" s="258">
        <v>155306.57</v>
      </c>
      <c r="AG4449" s="258">
        <v>4137.8344999999999</v>
      </c>
      <c r="AH4449" s="258">
        <v>312432.24</v>
      </c>
      <c r="AI4449" s="258">
        <v>1269.0346999999999</v>
      </c>
      <c r="AJ4449" s="258">
        <v>2390.1534999999999</v>
      </c>
      <c r="AK4449" s="258">
        <v>842.25932999999998</v>
      </c>
      <c r="AL4449" s="258">
        <v>229.78157999999999</v>
      </c>
      <c r="AM4449" s="258">
        <v>0.79590943999999997</v>
      </c>
      <c r="AN4449" s="258">
        <v>6619.6163999999999</v>
      </c>
      <c r="AO4449" s="258">
        <v>3494.9346</v>
      </c>
      <c r="AP4449" s="258">
        <v>6653.7974000000004</v>
      </c>
      <c r="AQ4449" s="258">
        <v>1493.6112000000001</v>
      </c>
      <c r="AR4449" s="258">
        <v>526388.11</v>
      </c>
      <c r="AT4449" s="193"/>
      <c r="AU4449" s="193"/>
      <c r="AV4449" s="193"/>
      <c r="AW4449" s="193"/>
      <c r="AX4449" s="193"/>
      <c r="AY4449" s="193"/>
      <c r="AZ4449" s="193"/>
      <c r="BA4449" s="193"/>
      <c r="BB4449" s="193"/>
      <c r="BC4449" s="193"/>
      <c r="BD4449" s="193"/>
      <c r="BE4449" s="315"/>
      <c r="BF4449" s="315"/>
      <c r="BG4449" s="315"/>
      <c r="BH4449" s="315"/>
      <c r="BI4449" s="315"/>
      <c r="BJ4449" s="315"/>
      <c r="BK4449" s="315"/>
    </row>
    <row r="4450" spans="1:63" x14ac:dyDescent="0.25">
      <c r="A4450" s="9"/>
      <c r="B4450" s="9"/>
      <c r="C4450" s="9"/>
      <c r="D4450" s="195"/>
      <c r="E4450" s="195"/>
      <c r="F4450" s="195"/>
      <c r="G4450" s="195"/>
      <c r="H4450" s="195"/>
      <c r="I4450" s="195"/>
      <c r="J4450" s="195"/>
      <c r="K4450" s="195"/>
      <c r="L4450" s="195"/>
      <c r="M4450" s="195"/>
      <c r="N4450" s="195"/>
      <c r="O4450" s="195"/>
      <c r="P4450" s="195"/>
      <c r="Q4450" s="239"/>
      <c r="R4450" s="97"/>
      <c r="S4450" s="97"/>
      <c r="T4450" s="97"/>
      <c r="U4450" s="97"/>
      <c r="V4450" s="97"/>
      <c r="W4450" s="97"/>
      <c r="X4450" s="259"/>
      <c r="Y4450" s="259"/>
      <c r="Z4450" s="259"/>
      <c r="AA4450" s="258"/>
      <c r="AB4450" s="258"/>
      <c r="AC4450" s="258"/>
      <c r="AD4450" s="258"/>
      <c r="AE4450" s="258"/>
      <c r="AF4450" s="258"/>
      <c r="AG4450" s="258"/>
      <c r="AH4450" s="258"/>
      <c r="AI4450" s="258"/>
      <c r="AJ4450" s="258"/>
      <c r="AK4450" s="258"/>
      <c r="AL4450" s="258"/>
      <c r="AM4450" s="258"/>
      <c r="AN4450" s="258"/>
      <c r="AO4450" s="258"/>
      <c r="AP4450" s="258"/>
      <c r="AQ4450" s="258"/>
      <c r="AR4450" s="258"/>
      <c r="AT4450" s="193"/>
      <c r="AU4450" s="193"/>
      <c r="AV4450" s="193"/>
      <c r="AW4450" s="193"/>
      <c r="AX4450" s="193"/>
      <c r="AY4450" s="193"/>
      <c r="AZ4450" s="193"/>
      <c r="BA4450" s="193"/>
      <c r="BB4450" s="193"/>
      <c r="BC4450" s="193"/>
      <c r="BD4450" s="193"/>
      <c r="BE4450" s="315"/>
      <c r="BF4450" s="315"/>
      <c r="BG4450" s="315"/>
      <c r="BH4450" s="315"/>
      <c r="BI4450" s="315"/>
      <c r="BJ4450" s="315"/>
      <c r="BK4450" s="315"/>
    </row>
    <row r="4451" spans="1:63" x14ac:dyDescent="0.25">
      <c r="A4451" s="45" t="s">
        <v>4830</v>
      </c>
      <c r="B4451" s="45"/>
      <c r="C4451" s="43"/>
      <c r="D4451" s="199"/>
      <c r="E4451" s="199"/>
      <c r="F4451" s="199"/>
      <c r="G4451" s="199"/>
      <c r="H4451" s="199"/>
      <c r="I4451" s="199"/>
      <c r="J4451" s="199"/>
      <c r="K4451" s="199"/>
      <c r="L4451" s="199"/>
      <c r="M4451" s="199"/>
      <c r="N4451" s="199"/>
      <c r="O4451" s="199"/>
      <c r="P4451" s="199"/>
      <c r="Q4451" s="239"/>
      <c r="R4451" s="97"/>
      <c r="S4451" s="97"/>
      <c r="T4451" s="97"/>
      <c r="U4451" s="97"/>
      <c r="V4451" s="97"/>
      <c r="W4451" s="97"/>
      <c r="X4451" s="259"/>
      <c r="Y4451" s="259"/>
      <c r="Z4451" s="259"/>
      <c r="AA4451" s="258"/>
      <c r="AB4451" s="258"/>
      <c r="AC4451" s="258"/>
      <c r="AD4451" s="258"/>
      <c r="AE4451" s="258"/>
      <c r="AF4451" s="258"/>
      <c r="AG4451" s="258"/>
      <c r="AH4451" s="258"/>
      <c r="AI4451" s="258"/>
      <c r="AJ4451" s="258"/>
      <c r="AK4451" s="258"/>
      <c r="AL4451" s="258"/>
      <c r="AM4451" s="258"/>
      <c r="AN4451" s="258"/>
      <c r="AO4451" s="258"/>
      <c r="AP4451" s="258"/>
      <c r="AQ4451" s="258"/>
      <c r="AR4451" s="258"/>
      <c r="AT4451" s="193"/>
      <c r="AU4451" s="193"/>
      <c r="AV4451" s="193"/>
      <c r="AW4451" s="193"/>
      <c r="AX4451" s="193"/>
      <c r="AY4451" s="193"/>
      <c r="AZ4451" s="193"/>
      <c r="BA4451" s="193"/>
      <c r="BB4451" s="193"/>
      <c r="BC4451" s="193"/>
      <c r="BD4451" s="193"/>
      <c r="BE4451" s="315"/>
      <c r="BF4451" s="315"/>
      <c r="BG4451" s="315"/>
      <c r="BH4451" s="315"/>
      <c r="BI4451" s="315"/>
      <c r="BJ4451" s="315"/>
      <c r="BK4451" s="315"/>
    </row>
    <row r="4452" spans="1:63" x14ac:dyDescent="0.25">
      <c r="A4452" s="9"/>
      <c r="B4452" s="43" t="s">
        <v>5970</v>
      </c>
      <c r="C4452" s="50" t="s">
        <v>3488</v>
      </c>
      <c r="D4452" s="193">
        <v>0.28706566</v>
      </c>
      <c r="E4452" s="193">
        <v>0.20115218000000001</v>
      </c>
      <c r="F4452" s="193">
        <v>5.4331201000000003E-2</v>
      </c>
      <c r="G4452" s="193">
        <v>1.1042475E-2</v>
      </c>
      <c r="H4452" s="193">
        <v>6.0544191999999998E-4</v>
      </c>
      <c r="I4452" s="193">
        <v>7.9078952000000008E-3</v>
      </c>
      <c r="J4452" s="193">
        <v>2.5550214999999999E-3</v>
      </c>
      <c r="K4452" s="193">
        <v>7.5311372999999998E-5</v>
      </c>
      <c r="L4452" s="193">
        <v>9.3961358000000002E-3</v>
      </c>
      <c r="M4452" s="193">
        <v>0</v>
      </c>
      <c r="N4452" s="193">
        <v>0</v>
      </c>
      <c r="O4452" s="193">
        <v>0</v>
      </c>
      <c r="P4452" s="199">
        <f>E4452/0.135</f>
        <v>1.4900161481481482</v>
      </c>
      <c r="Q4452" s="240">
        <v>25.177688</v>
      </c>
      <c r="R4452" s="99">
        <v>20.847774000000001</v>
      </c>
      <c r="S4452" s="99">
        <v>1.7309600000000001</v>
      </c>
      <c r="T4452" s="99">
        <v>3.6581999999999999E-3</v>
      </c>
      <c r="U4452" s="99">
        <v>1.3717999999999999</v>
      </c>
      <c r="V4452" s="99">
        <v>0.74173553999999997</v>
      </c>
      <c r="W4452" s="99">
        <v>0.48176000000000002</v>
      </c>
      <c r="X4452" s="241">
        <f>SUM(Y4452:AA4452)</f>
        <v>0.15253292096927601</v>
      </c>
      <c r="Y4452" s="241">
        <f>SUM(AB4452:AG4452)</f>
        <v>5.7255974256199993E-2</v>
      </c>
      <c r="Z4452" s="241">
        <f>SUM(AH4452:AP4452)</f>
        <v>4.3001233255076002E-2</v>
      </c>
      <c r="AA4452" s="241">
        <f>SUM(AQ4452:AR4452)</f>
        <v>5.2275713458E-2</v>
      </c>
      <c r="AB4452" s="258">
        <v>4.1298254999999999E-2</v>
      </c>
      <c r="AC4452" s="258">
        <v>6.6041739999999999E-6</v>
      </c>
      <c r="AD4452" s="258">
        <v>5.0994062E-3</v>
      </c>
      <c r="AE4452" s="258">
        <v>2.1793222000000001E-6</v>
      </c>
      <c r="AF4452" s="258">
        <v>1.0794913999999999E-2</v>
      </c>
      <c r="AG4452" s="258">
        <v>5.4615560000000003E-5</v>
      </c>
      <c r="AH4452" s="258">
        <v>2.7028574999999999E-2</v>
      </c>
      <c r="AI4452" s="258">
        <v>9.1371807000000004E-5</v>
      </c>
      <c r="AJ4452" s="258">
        <v>9.9442342999999999E-5</v>
      </c>
      <c r="AK4452" s="258">
        <v>9.6002805000000002E-5</v>
      </c>
      <c r="AL4452" s="258">
        <v>4.5358569999999999E-6</v>
      </c>
      <c r="AM4452" s="258">
        <v>1.4343075999999999E-8</v>
      </c>
      <c r="AN4452" s="258">
        <v>1.7845942000000001E-3</v>
      </c>
      <c r="AO4452" s="258">
        <v>7.0631775999999997E-3</v>
      </c>
      <c r="AP4452" s="258">
        <v>6.8335193000000002E-3</v>
      </c>
      <c r="AQ4452" s="258">
        <v>2.7353458E-5</v>
      </c>
      <c r="AR4452" s="258">
        <v>5.2248360000000001E-2</v>
      </c>
      <c r="AT4452" s="193"/>
      <c r="AU4452" s="193"/>
      <c r="AV4452" s="193"/>
      <c r="AW4452" s="193"/>
      <c r="AX4452" s="193"/>
      <c r="AY4452" s="193"/>
      <c r="AZ4452" s="193"/>
      <c r="BA4452" s="193"/>
      <c r="BB4452" s="193"/>
      <c r="BC4452" s="193"/>
      <c r="BD4452" s="193"/>
      <c r="BE4452" s="315"/>
      <c r="BF4452" s="315"/>
      <c r="BG4452" s="315"/>
      <c r="BH4452" s="315"/>
      <c r="BI4452" s="315"/>
      <c r="BJ4452" s="315"/>
      <c r="BK4452" s="315"/>
    </row>
    <row r="4453" spans="1:63" x14ac:dyDescent="0.25">
      <c r="A4453" s="9"/>
      <c r="B4453" s="43" t="s">
        <v>5770</v>
      </c>
      <c r="C4453" t="s">
        <v>3489</v>
      </c>
      <c r="D4453" s="193">
        <v>4.3977351999999997E-2</v>
      </c>
      <c r="E4453" s="193">
        <v>3.1636816999999998E-2</v>
      </c>
      <c r="F4453" s="193">
        <v>9.5196932999999997E-3</v>
      </c>
      <c r="G4453" s="193">
        <v>3.3951005000000002E-4</v>
      </c>
      <c r="H4453" s="193">
        <v>8.6103967999999993E-5</v>
      </c>
      <c r="I4453" s="193">
        <v>1.1164908E-3</v>
      </c>
      <c r="J4453" s="193">
        <v>3.8665999999999999E-4</v>
      </c>
      <c r="K4453" s="193">
        <v>1.4195876E-5</v>
      </c>
      <c r="L4453" s="193">
        <v>8.7788128000000003E-4</v>
      </c>
      <c r="M4453" s="193">
        <v>0</v>
      </c>
      <c r="N4453" s="193">
        <v>0</v>
      </c>
      <c r="O4453" s="193">
        <v>0</v>
      </c>
      <c r="P4453" s="199">
        <f>E4453/0.135</f>
        <v>0.23434679259259256</v>
      </c>
      <c r="Q4453" s="240">
        <v>3.5928707000000002</v>
      </c>
      <c r="R4453" s="99">
        <v>3.3445197000000002</v>
      </c>
      <c r="S4453" s="99">
        <v>0.188748</v>
      </c>
      <c r="T4453" s="99">
        <v>6.0318000000000004E-6</v>
      </c>
      <c r="U4453" s="99">
        <v>2.4236000000000001E-2</v>
      </c>
      <c r="V4453" s="99">
        <v>3.131932E-3</v>
      </c>
      <c r="W4453" s="99">
        <v>3.2229000000000001E-2</v>
      </c>
      <c r="X4453" s="241">
        <f>SUM(Y4453:AA4453)</f>
        <v>2.17137426923667E-2</v>
      </c>
      <c r="Y4453" s="241">
        <f>SUM(AB4453:AG4453)</f>
        <v>8.7349873510599984E-3</v>
      </c>
      <c r="Z4453" s="241">
        <f>SUM(AH4453:AP4453)</f>
        <v>4.5870270781067004E-3</v>
      </c>
      <c r="AA4453" s="241">
        <f>SUM(AQ4453:AR4453)</f>
        <v>8.3917282632000011E-3</v>
      </c>
      <c r="AB4453" s="258">
        <v>6.4959854999999999E-3</v>
      </c>
      <c r="AC4453" s="258">
        <v>1.4035976E-6</v>
      </c>
      <c r="AD4453" s="258">
        <v>3.5993392000000001E-4</v>
      </c>
      <c r="AE4453" s="258">
        <v>6.6880376000000004E-7</v>
      </c>
      <c r="AF4453" s="258">
        <v>1.8709597E-3</v>
      </c>
      <c r="AG4453" s="258">
        <v>6.0358296999999996E-6</v>
      </c>
      <c r="AH4453" s="258">
        <v>4.2516495999999999E-3</v>
      </c>
      <c r="AI4453" s="258">
        <v>1.5275845E-5</v>
      </c>
      <c r="AJ4453" s="258">
        <v>2.8133886000000002E-6</v>
      </c>
      <c r="AK4453" s="258">
        <v>3.3514732000000002E-6</v>
      </c>
      <c r="AL4453" s="258">
        <v>3.2255968E-7</v>
      </c>
      <c r="AM4453" s="258">
        <v>1.0016267E-9</v>
      </c>
      <c r="AN4453" s="258">
        <v>1.0796677E-4</v>
      </c>
      <c r="AO4453" s="258">
        <v>4.3730370000000002E-5</v>
      </c>
      <c r="AP4453" s="258">
        <v>1.6191607E-4</v>
      </c>
      <c r="AQ4453" s="258">
        <v>7.1286632000000004E-6</v>
      </c>
      <c r="AR4453" s="258">
        <v>8.3845996000000006E-3</v>
      </c>
      <c r="AT4453" s="193"/>
      <c r="AU4453" s="193"/>
      <c r="AV4453" s="193"/>
      <c r="AW4453" s="193"/>
      <c r="AX4453" s="193"/>
      <c r="AY4453" s="193"/>
      <c r="AZ4453" s="193"/>
      <c r="BA4453" s="193"/>
      <c r="BB4453" s="193"/>
      <c r="BC4453" s="193"/>
      <c r="BD4453" s="193"/>
      <c r="BE4453" s="315"/>
      <c r="BF4453" s="315"/>
      <c r="BG4453" s="315"/>
      <c r="BH4453" s="315"/>
      <c r="BI4453" s="315"/>
      <c r="BJ4453" s="315"/>
      <c r="BK4453" s="315"/>
    </row>
    <row r="4454" spans="1:63" x14ac:dyDescent="0.25">
      <c r="A4454" s="43"/>
      <c r="B4454" s="43"/>
      <c r="C4454" s="43"/>
      <c r="D4454" s="199"/>
      <c r="E4454" s="199"/>
      <c r="F4454" s="199"/>
      <c r="G4454" s="199"/>
      <c r="H4454" s="199"/>
      <c r="I4454" s="199"/>
      <c r="J4454" s="199"/>
      <c r="K4454" s="199"/>
      <c r="L4454" s="199"/>
      <c r="M4454" s="199"/>
      <c r="N4454" s="199"/>
      <c r="O4454" s="199"/>
      <c r="P4454" s="199"/>
      <c r="Q4454" s="239"/>
      <c r="R4454" s="97"/>
      <c r="S4454" s="97"/>
      <c r="T4454" s="97"/>
      <c r="U4454" s="97"/>
      <c r="V4454" s="97"/>
      <c r="W4454" s="97"/>
      <c r="X4454" s="259"/>
      <c r="Y4454" s="259"/>
      <c r="Z4454" s="259"/>
      <c r="AA4454" s="258"/>
      <c r="AB4454" s="258"/>
      <c r="AC4454" s="258"/>
      <c r="AD4454" s="258"/>
      <c r="AE4454" s="258"/>
      <c r="AF4454" s="258"/>
      <c r="AG4454" s="258"/>
      <c r="AH4454" s="258"/>
      <c r="AI4454" s="258"/>
      <c r="AJ4454" s="258"/>
      <c r="AK4454" s="258"/>
      <c r="AL4454" s="258"/>
      <c r="AM4454" s="258"/>
      <c r="AN4454" s="258"/>
      <c r="AO4454" s="258"/>
      <c r="AP4454" s="258"/>
      <c r="AQ4454" s="258"/>
      <c r="AR4454" s="258"/>
      <c r="AT4454" s="193"/>
      <c r="AU4454" s="193"/>
      <c r="AV4454" s="193"/>
      <c r="AW4454" s="193"/>
      <c r="AX4454" s="193"/>
      <c r="AY4454" s="193"/>
      <c r="AZ4454" s="193"/>
      <c r="BA4454" s="193"/>
      <c r="BB4454" s="193"/>
      <c r="BC4454" s="193"/>
      <c r="BD4454" s="193"/>
      <c r="BE4454" s="315"/>
      <c r="BF4454" s="315"/>
      <c r="BG4454" s="315"/>
      <c r="BH4454" s="315"/>
      <c r="BI4454" s="315"/>
      <c r="BJ4454" s="315"/>
      <c r="BK4454" s="315"/>
    </row>
    <row r="4455" spans="1:63" x14ac:dyDescent="0.25">
      <c r="A4455" s="45" t="s">
        <v>647</v>
      </c>
      <c r="B4455" s="45"/>
      <c r="C4455" s="43"/>
      <c r="D4455" s="199"/>
      <c r="E4455" s="199"/>
      <c r="F4455" s="199"/>
      <c r="G4455" s="199"/>
      <c r="H4455" s="199"/>
      <c r="I4455" s="199"/>
      <c r="J4455" s="199"/>
      <c r="K4455" s="199"/>
      <c r="L4455" s="199"/>
      <c r="M4455" s="199"/>
      <c r="N4455" s="199"/>
      <c r="O4455" s="199"/>
      <c r="P4455" s="199"/>
      <c r="Q4455" s="239"/>
      <c r="R4455" s="97"/>
      <c r="S4455" s="97"/>
      <c r="T4455" s="97"/>
      <c r="U4455" s="97"/>
      <c r="V4455" s="97"/>
      <c r="W4455" s="97"/>
      <c r="X4455" s="259"/>
      <c r="Y4455" s="259"/>
      <c r="Z4455" s="259"/>
      <c r="AA4455" s="258"/>
      <c r="AB4455" s="258"/>
      <c r="AC4455" s="258"/>
      <c r="AD4455" s="258"/>
      <c r="AE4455" s="258"/>
      <c r="AF4455" s="258"/>
      <c r="AG4455" s="258"/>
      <c r="AH4455" s="258"/>
      <c r="AI4455" s="258"/>
      <c r="AJ4455" s="258"/>
      <c r="AK4455" s="258"/>
      <c r="AL4455" s="258"/>
      <c r="AM4455" s="258"/>
      <c r="AN4455" s="258"/>
      <c r="AO4455" s="258"/>
      <c r="AP4455" s="258"/>
      <c r="AQ4455" s="258"/>
      <c r="AR4455" s="258"/>
      <c r="AT4455" s="193"/>
      <c r="AU4455" s="193"/>
      <c r="AV4455" s="193"/>
      <c r="AW4455" s="193"/>
      <c r="AX4455" s="193"/>
      <c r="AY4455" s="193"/>
      <c r="AZ4455" s="193"/>
      <c r="BA4455" s="193"/>
      <c r="BB4455" s="193"/>
      <c r="BC4455" s="193"/>
      <c r="BD4455" s="193"/>
      <c r="BE4455" s="315"/>
      <c r="BF4455" s="315"/>
      <c r="BG4455" s="315"/>
      <c r="BH4455" s="315"/>
      <c r="BI4455" s="315"/>
      <c r="BJ4455" s="315"/>
      <c r="BK4455" s="315"/>
    </row>
    <row r="4456" spans="1:63" x14ac:dyDescent="0.25">
      <c r="A4456" s="9"/>
      <c r="B4456" s="9" t="s">
        <v>5770</v>
      </c>
      <c r="C4456" s="99" t="s">
        <v>6921</v>
      </c>
      <c r="D4456" s="193">
        <v>4.6581263999999997E-2</v>
      </c>
      <c r="E4456" s="193">
        <v>8.5278326999999998E-3</v>
      </c>
      <c r="F4456" s="193">
        <v>1.8961193E-3</v>
      </c>
      <c r="G4456" s="193">
        <v>1.4413425999999999E-4</v>
      </c>
      <c r="H4456" s="193">
        <v>2.1916287999999999E-5</v>
      </c>
      <c r="I4456" s="193">
        <v>4.0921354000000002E-4</v>
      </c>
      <c r="J4456" s="193">
        <v>3.5454718000000003E-2</v>
      </c>
      <c r="K4456" s="193">
        <v>4.5297362E-6</v>
      </c>
      <c r="L4456" s="193">
        <v>1.2280036E-4</v>
      </c>
      <c r="M4456" s="193">
        <v>0</v>
      </c>
      <c r="N4456" s="193">
        <v>0</v>
      </c>
      <c r="O4456" s="193">
        <v>0</v>
      </c>
      <c r="P4456" s="199">
        <f t="shared" ref="P4456:P4520" si="864">E4456/0.135</f>
        <v>6.316913111111111E-2</v>
      </c>
      <c r="Q4456" s="240">
        <v>1.0783258</v>
      </c>
      <c r="R4456" s="99">
        <v>0.96717277999999995</v>
      </c>
      <c r="S4456" s="99">
        <v>9.3984799999999993E-2</v>
      </c>
      <c r="T4456" s="99">
        <v>1.4351E-6</v>
      </c>
      <c r="U4456" s="99">
        <v>4.0374E-3</v>
      </c>
      <c r="V4456" s="99">
        <v>1.7614169999999999E-3</v>
      </c>
      <c r="W4456" s="99">
        <v>1.1368E-2</v>
      </c>
      <c r="X4456" s="241">
        <f t="shared" ref="X4456:X4519" si="865">SUM(Y4456:AA4456)</f>
        <v>8.4911566334910007E-3</v>
      </c>
      <c r="Y4456" s="241">
        <f t="shared" ref="Y4456:Y4519" si="866">SUM(AB4456:AG4456)</f>
        <v>4.4386155728040003E-3</v>
      </c>
      <c r="Z4456" s="241">
        <f t="shared" ref="Z4456:Z4519" si="867">SUM(AH4456:AP4456)</f>
        <v>1.6293765821170001E-3</v>
      </c>
      <c r="AA4456" s="241">
        <f t="shared" ref="AA4456:AA4519" si="868">SUM(AQ4456:AR4456)</f>
        <v>2.4231644785699998E-3</v>
      </c>
      <c r="AB4456" s="258">
        <v>1.7510036000000001E-3</v>
      </c>
      <c r="AC4456" s="258">
        <v>3.9502494000000003E-7</v>
      </c>
      <c r="AD4456" s="258">
        <v>2.3018493E-3</v>
      </c>
      <c r="AE4456" s="258">
        <v>8.8122464000000002E-8</v>
      </c>
      <c r="AF4456" s="258">
        <v>3.8227669999999999E-4</v>
      </c>
      <c r="AG4456" s="258">
        <v>3.0028254000000001E-6</v>
      </c>
      <c r="AH4456" s="258">
        <v>1.146045E-3</v>
      </c>
      <c r="AI4456" s="258">
        <v>3.1671962000000001E-6</v>
      </c>
      <c r="AJ4456" s="258">
        <v>1.2019136000000001E-6</v>
      </c>
      <c r="AK4456" s="258">
        <v>3.1557238000000002E-4</v>
      </c>
      <c r="AL4456" s="258">
        <v>1.5471287E-7</v>
      </c>
      <c r="AM4456" s="258">
        <v>1.2910147E-8</v>
      </c>
      <c r="AN4456" s="258">
        <v>8.4834373000000002E-6</v>
      </c>
      <c r="AO4456" s="258">
        <v>5.6772189000000002E-5</v>
      </c>
      <c r="AP4456" s="258">
        <v>9.7966842999999996E-5</v>
      </c>
      <c r="AQ4456" s="258">
        <v>4.0227856999999997E-7</v>
      </c>
      <c r="AR4456" s="258">
        <v>2.4227621999999998E-3</v>
      </c>
      <c r="AT4456" s="193"/>
      <c r="AU4456" s="193"/>
      <c r="AV4456" s="193"/>
      <c r="AW4456" s="193"/>
      <c r="AX4456" s="193"/>
      <c r="AY4456" s="193"/>
      <c r="AZ4456" s="193"/>
      <c r="BA4456" s="193"/>
      <c r="BB4456" s="193"/>
      <c r="BC4456" s="193"/>
      <c r="BD4456" s="193"/>
      <c r="BE4456" s="315"/>
      <c r="BF4456" s="315"/>
      <c r="BG4456" s="315"/>
      <c r="BH4456" s="315"/>
      <c r="BI4456" s="315"/>
      <c r="BJ4456" s="315"/>
      <c r="BK4456" s="315"/>
    </row>
    <row r="4457" spans="1:63" x14ac:dyDescent="0.25">
      <c r="A4457" s="9"/>
      <c r="B4457" s="9" t="s">
        <v>5770</v>
      </c>
      <c r="C4457" s="99" t="s">
        <v>6920</v>
      </c>
      <c r="D4457" s="193">
        <v>1.1425536E-2</v>
      </c>
      <c r="E4457" s="193">
        <v>8.6712496999999996E-3</v>
      </c>
      <c r="F4457" s="193">
        <v>1.9280602E-3</v>
      </c>
      <c r="G4457" s="193">
        <v>1.4632541999999999E-4</v>
      </c>
      <c r="H4457" s="193">
        <v>2.2269132000000001E-5</v>
      </c>
      <c r="I4457" s="193">
        <v>4.1608534000000001E-4</v>
      </c>
      <c r="J4457" s="193">
        <v>1.1325369E-4</v>
      </c>
      <c r="K4457" s="193">
        <v>4.6040733999999997E-6</v>
      </c>
      <c r="L4457" s="193">
        <v>1.2368836E-4</v>
      </c>
      <c r="M4457" s="193">
        <v>0</v>
      </c>
      <c r="N4457" s="193">
        <v>0</v>
      </c>
      <c r="O4457" s="193">
        <v>0</v>
      </c>
      <c r="P4457" s="199">
        <f t="shared" si="864"/>
        <v>6.4231479259259247E-2</v>
      </c>
      <c r="Q4457" s="240">
        <v>1.0963314</v>
      </c>
      <c r="R4457" s="99">
        <v>0.98349748999999997</v>
      </c>
      <c r="S4457" s="99">
        <v>9.54184E-2</v>
      </c>
      <c r="T4457" s="99">
        <v>1.4513E-6</v>
      </c>
      <c r="U4457" s="99">
        <v>4.0867000000000004E-3</v>
      </c>
      <c r="V4457" s="99">
        <v>1.7883980000000001E-3</v>
      </c>
      <c r="W4457" s="99">
        <v>1.1539000000000001E-2</v>
      </c>
      <c r="X4457" s="241">
        <f t="shared" si="865"/>
        <v>6.1870954085845309E-3</v>
      </c>
      <c r="Y4457" s="241">
        <f t="shared" si="866"/>
        <v>2.3832054093910001E-3</v>
      </c>
      <c r="Z4457" s="241">
        <f t="shared" si="867"/>
        <v>1.3398310217635301E-3</v>
      </c>
      <c r="AA4457" s="241">
        <f t="shared" si="868"/>
        <v>2.4640589774300001E-3</v>
      </c>
      <c r="AB4457" s="258">
        <v>1.7804513000000001E-3</v>
      </c>
      <c r="AC4457" s="258">
        <v>4.0177558E-7</v>
      </c>
      <c r="AD4457" s="258">
        <v>2.1055579999999999E-4</v>
      </c>
      <c r="AE4457" s="258">
        <v>8.9593410999999996E-8</v>
      </c>
      <c r="AF4457" s="258">
        <v>3.8865823000000001E-4</v>
      </c>
      <c r="AG4457" s="258">
        <v>3.0487104000000002E-6</v>
      </c>
      <c r="AH4457" s="258">
        <v>1.1653187000000001E-3</v>
      </c>
      <c r="AI4457" s="258">
        <v>3.2205702E-6</v>
      </c>
      <c r="AJ4457" s="258">
        <v>1.2200003E-6</v>
      </c>
      <c r="AK4457" s="258">
        <v>5.5867485000000004E-6</v>
      </c>
      <c r="AL4457" s="258">
        <v>1.1689364000000001E-7</v>
      </c>
      <c r="AM4457" s="258">
        <v>8.2182352999999997E-10</v>
      </c>
      <c r="AN4457" s="258">
        <v>8.5477703000000008E-6</v>
      </c>
      <c r="AO4457" s="258">
        <v>5.6834094999999998E-5</v>
      </c>
      <c r="AP4457" s="258">
        <v>9.8985421999999996E-5</v>
      </c>
      <c r="AQ4457" s="258">
        <v>4.0497743000000001E-7</v>
      </c>
      <c r="AR4457" s="258">
        <v>2.463654E-3</v>
      </c>
      <c r="AT4457" s="193"/>
      <c r="AU4457" s="193"/>
      <c r="AV4457" s="193"/>
      <c r="AW4457" s="193"/>
      <c r="AX4457" s="193"/>
      <c r="AY4457" s="193"/>
      <c r="AZ4457" s="193"/>
      <c r="BA4457" s="193"/>
      <c r="BB4457" s="193"/>
      <c r="BC4457" s="193"/>
      <c r="BD4457" s="193"/>
      <c r="BE4457" s="315"/>
      <c r="BF4457" s="315"/>
      <c r="BG4457" s="315"/>
      <c r="BH4457" s="315"/>
      <c r="BI4457" s="315"/>
      <c r="BJ4457" s="315"/>
      <c r="BK4457" s="315"/>
    </row>
    <row r="4458" spans="1:63" x14ac:dyDescent="0.25">
      <c r="A4458" s="9"/>
      <c r="B4458" s="9" t="s">
        <v>5770</v>
      </c>
      <c r="C4458" s="99" t="s">
        <v>6919</v>
      </c>
      <c r="D4458" s="193">
        <v>0.17215568000000001</v>
      </c>
      <c r="E4458" s="193">
        <v>0.12398446</v>
      </c>
      <c r="F4458" s="193">
        <v>2.3457694000000001E-2</v>
      </c>
      <c r="G4458" s="193">
        <v>7.1489619000000004E-3</v>
      </c>
      <c r="H4458" s="193">
        <v>3.0760957999999999E-4</v>
      </c>
      <c r="I4458" s="193">
        <v>4.4466575000000003E-3</v>
      </c>
      <c r="J4458" s="193">
        <v>8.1670072999999992E-3</v>
      </c>
      <c r="K4458" s="193">
        <v>6.2351539000000001E-5</v>
      </c>
      <c r="L4458" s="193">
        <v>4.5809372999999999E-3</v>
      </c>
      <c r="M4458" s="193">
        <v>0</v>
      </c>
      <c r="N4458" s="193">
        <v>0</v>
      </c>
      <c r="O4458" s="193">
        <v>0</v>
      </c>
      <c r="P4458" s="199">
        <f t="shared" si="864"/>
        <v>0.91840340740740734</v>
      </c>
      <c r="Q4458" s="240">
        <v>16.202681999999999</v>
      </c>
      <c r="R4458" s="99">
        <v>11.210307</v>
      </c>
      <c r="S4458" s="99">
        <v>4.1817440000000001</v>
      </c>
      <c r="T4458" s="99">
        <v>8.2179999999999999E-6</v>
      </c>
      <c r="U4458" s="99">
        <v>0.23630000000000001</v>
      </c>
      <c r="V4458" s="99">
        <v>7.7042100000000002E-2</v>
      </c>
      <c r="W4458" s="99">
        <v>0.49728</v>
      </c>
      <c r="X4458" s="241">
        <f t="shared" si="865"/>
        <v>8.4555751625664005E-2</v>
      </c>
      <c r="Y4458" s="241">
        <f t="shared" si="866"/>
        <v>3.6862549451200002E-2</v>
      </c>
      <c r="Z4458" s="241">
        <f t="shared" si="867"/>
        <v>1.9585856169464001E-2</v>
      </c>
      <c r="AA4458" s="241">
        <f t="shared" si="868"/>
        <v>2.8107346004999999E-2</v>
      </c>
      <c r="AB4458" s="258">
        <v>2.5445860000000001E-2</v>
      </c>
      <c r="AC4458" s="258">
        <v>3.4823349000000001E-6</v>
      </c>
      <c r="AD4458" s="258">
        <v>6.3677980999999996E-3</v>
      </c>
      <c r="AE4458" s="258">
        <v>1.3787963E-6</v>
      </c>
      <c r="AF4458" s="258">
        <v>4.9104776999999997E-3</v>
      </c>
      <c r="AG4458" s="258">
        <v>1.3355252000000001E-4</v>
      </c>
      <c r="AH4458" s="258">
        <v>1.6654220000000001E-2</v>
      </c>
      <c r="AI4458" s="258">
        <v>3.8401909E-5</v>
      </c>
      <c r="AJ4458" s="258">
        <v>5.7427262000000001E-5</v>
      </c>
      <c r="AK4458" s="258">
        <v>2.3739187999999998E-5</v>
      </c>
      <c r="AL4458" s="258">
        <v>6.3887195000000004E-6</v>
      </c>
      <c r="AM4458" s="258">
        <v>1.9330964000000001E-8</v>
      </c>
      <c r="AN4458" s="258">
        <v>6.5223984999999995E-4</v>
      </c>
      <c r="AO4458" s="258">
        <v>1.1550328999999999E-3</v>
      </c>
      <c r="AP4458" s="258">
        <v>9.9838701000000006E-4</v>
      </c>
      <c r="AQ4458" s="258">
        <v>1.5301004999999998E-5</v>
      </c>
      <c r="AR4458" s="258">
        <v>2.8092045E-2</v>
      </c>
      <c r="AT4458" s="193"/>
      <c r="AU4458" s="193"/>
      <c r="AV4458" s="193"/>
      <c r="AW4458" s="193"/>
      <c r="AX4458" s="193"/>
      <c r="AY4458" s="193"/>
      <c r="AZ4458" s="193"/>
      <c r="BA4458" s="193"/>
      <c r="BB4458" s="193"/>
      <c r="BC4458" s="193"/>
      <c r="BD4458" s="193"/>
      <c r="BE4458" s="315"/>
      <c r="BF4458" s="315"/>
      <c r="BG4458" s="315"/>
      <c r="BH4458" s="315"/>
      <c r="BI4458" s="315"/>
      <c r="BJ4458" s="315"/>
      <c r="BK4458" s="315"/>
    </row>
    <row r="4459" spans="1:63" x14ac:dyDescent="0.25">
      <c r="A4459" s="9"/>
      <c r="B4459" s="9" t="s">
        <v>5770</v>
      </c>
      <c r="C4459" s="99" t="s">
        <v>6918</v>
      </c>
      <c r="D4459" s="193">
        <v>0.23941678</v>
      </c>
      <c r="E4459" s="193">
        <v>0.17083082999999999</v>
      </c>
      <c r="F4459" s="193">
        <v>3.5437911000000002E-2</v>
      </c>
      <c r="G4459" s="193">
        <v>1.1191389E-2</v>
      </c>
      <c r="H4459" s="193">
        <v>3.8007844999999999E-4</v>
      </c>
      <c r="I4459" s="193">
        <v>6.8720928000000001E-3</v>
      </c>
      <c r="J4459" s="193">
        <v>8.7068366999999997E-3</v>
      </c>
      <c r="K4459" s="193">
        <v>7.2114477999999995E-5</v>
      </c>
      <c r="L4459" s="193">
        <v>5.9255293999999998E-3</v>
      </c>
      <c r="M4459" s="193">
        <v>0</v>
      </c>
      <c r="N4459" s="193">
        <v>0</v>
      </c>
      <c r="O4459" s="193">
        <v>0</v>
      </c>
      <c r="P4459" s="199">
        <f t="shared" si="864"/>
        <v>1.2654135555555555</v>
      </c>
      <c r="Q4459" s="240">
        <v>23.641978000000002</v>
      </c>
      <c r="R4459" s="99">
        <v>15.426420999999999</v>
      </c>
      <c r="S4459" s="99">
        <v>6.944</v>
      </c>
      <c r="T4459" s="99">
        <v>1.0087E-5</v>
      </c>
      <c r="U4459" s="99">
        <v>0.33209</v>
      </c>
      <c r="V4459" s="99">
        <v>0.1289276</v>
      </c>
      <c r="W4459" s="99">
        <v>0.81052999999999997</v>
      </c>
      <c r="X4459" s="241">
        <f t="shared" si="865"/>
        <v>0.11753638742959699</v>
      </c>
      <c r="Y4459" s="241">
        <f t="shared" si="866"/>
        <v>5.2616202595900011E-2</v>
      </c>
      <c r="Z4459" s="241">
        <f t="shared" si="867"/>
        <v>2.6245030104696997E-2</v>
      </c>
      <c r="AA4459" s="241">
        <f t="shared" si="868"/>
        <v>3.8675154728999996E-2</v>
      </c>
      <c r="AB4459" s="258">
        <v>3.5063726000000003E-2</v>
      </c>
      <c r="AC4459" s="258">
        <v>4.3213482999999999E-6</v>
      </c>
      <c r="AD4459" s="258">
        <v>9.9842987999999994E-3</v>
      </c>
      <c r="AE4459" s="258">
        <v>1.9474776E-6</v>
      </c>
      <c r="AF4459" s="258">
        <v>7.3400979999999998E-3</v>
      </c>
      <c r="AG4459" s="258">
        <v>2.2181096999999999E-4</v>
      </c>
      <c r="AH4459" s="258">
        <v>2.2949135999999998E-2</v>
      </c>
      <c r="AI4459" s="258">
        <v>5.8061532000000001E-5</v>
      </c>
      <c r="AJ4459" s="258">
        <v>9.3482402000000004E-5</v>
      </c>
      <c r="AK4459" s="258">
        <v>3.3953428000000003E-5</v>
      </c>
      <c r="AL4459" s="258">
        <v>9.4762301999999994E-6</v>
      </c>
      <c r="AM4459" s="258">
        <v>2.8842497000000001E-8</v>
      </c>
      <c r="AN4459" s="258">
        <v>7.8034266999999998E-4</v>
      </c>
      <c r="AO4459" s="258">
        <v>1.2063754999999999E-3</v>
      </c>
      <c r="AP4459" s="258">
        <v>1.1141734999999999E-3</v>
      </c>
      <c r="AQ4459" s="258">
        <v>2.2719729000000001E-5</v>
      </c>
      <c r="AR4459" s="258">
        <v>3.8652434999999999E-2</v>
      </c>
      <c r="AT4459" s="193"/>
      <c r="AU4459" s="193"/>
      <c r="AV4459" s="193"/>
      <c r="AW4459" s="193"/>
      <c r="AX4459" s="193"/>
      <c r="AY4459" s="193"/>
      <c r="AZ4459" s="193"/>
      <c r="BA4459" s="193"/>
      <c r="BB4459" s="193"/>
      <c r="BC4459" s="193"/>
      <c r="BD4459" s="193"/>
      <c r="BE4459" s="315"/>
      <c r="BF4459" s="315"/>
      <c r="BG4459" s="315"/>
      <c r="BH4459" s="315"/>
      <c r="BI4459" s="315"/>
      <c r="BJ4459" s="315"/>
      <c r="BK4459" s="315"/>
    </row>
    <row r="4460" spans="1:63" x14ac:dyDescent="0.25">
      <c r="A4460" s="9"/>
      <c r="B4460" s="9" t="s">
        <v>5770</v>
      </c>
      <c r="C4460" s="99" t="s">
        <v>6917</v>
      </c>
      <c r="D4460" s="193">
        <v>0.30667746000000001</v>
      </c>
      <c r="E4460" s="193">
        <v>0.21767584000000001</v>
      </c>
      <c r="F4460" s="193">
        <v>4.7418713000000001E-2</v>
      </c>
      <c r="G4460" s="193">
        <v>1.5234226E-2</v>
      </c>
      <c r="H4460" s="193">
        <v>4.5255361000000002E-4</v>
      </c>
      <c r="I4460" s="193">
        <v>9.2977422000000004E-3</v>
      </c>
      <c r="J4460" s="193">
        <v>9.2464136999999991E-3</v>
      </c>
      <c r="K4460" s="193">
        <v>8.1877594E-5</v>
      </c>
      <c r="L4460" s="193">
        <v>7.2700938000000003E-3</v>
      </c>
      <c r="M4460" s="193">
        <v>0</v>
      </c>
      <c r="N4460" s="193">
        <v>0</v>
      </c>
      <c r="O4460" s="193">
        <v>0</v>
      </c>
      <c r="P4460" s="199">
        <f t="shared" si="864"/>
        <v>1.6124136296296296</v>
      </c>
      <c r="Q4460" s="240">
        <v>31.082364999999999</v>
      </c>
      <c r="R4460" s="99">
        <v>19.642814000000001</v>
      </c>
      <c r="S4460" s="99">
        <v>9.7070399999999992</v>
      </c>
      <c r="T4460" s="99">
        <v>1.1956E-5</v>
      </c>
      <c r="U4460" s="99">
        <v>0.42788999999999999</v>
      </c>
      <c r="V4460" s="99">
        <v>0.1808092</v>
      </c>
      <c r="W4460" s="99">
        <v>1.1237999999999999</v>
      </c>
      <c r="X4460" s="241">
        <f t="shared" si="865"/>
        <v>0.15051727237262699</v>
      </c>
      <c r="Y4460" s="241">
        <f t="shared" si="866"/>
        <v>6.83696640932E-2</v>
      </c>
      <c r="Z4460" s="241">
        <f t="shared" si="867"/>
        <v>3.2903940810427003E-2</v>
      </c>
      <c r="AA4460" s="241">
        <f t="shared" si="868"/>
        <v>4.9243667468999996E-2</v>
      </c>
      <c r="AB4460" s="258">
        <v>4.4681313E-2</v>
      </c>
      <c r="AC4460" s="258">
        <v>5.1603611999999996E-6</v>
      </c>
      <c r="AD4460" s="258">
        <v>1.3600792E-2</v>
      </c>
      <c r="AE4460" s="258">
        <v>2.5161419999999998E-6</v>
      </c>
      <c r="AF4460" s="258">
        <v>9.7698093999999992E-3</v>
      </c>
      <c r="AG4460" s="258">
        <v>3.1007319000000001E-4</v>
      </c>
      <c r="AH4460" s="258">
        <v>2.9243870000000002E-2</v>
      </c>
      <c r="AI4460" s="258">
        <v>7.7722227E-5</v>
      </c>
      <c r="AJ4460" s="258">
        <v>1.2954119E-4</v>
      </c>
      <c r="AK4460" s="258">
        <v>4.4166989999999998E-5</v>
      </c>
      <c r="AL4460" s="258">
        <v>1.256353E-5</v>
      </c>
      <c r="AM4460" s="258">
        <v>3.8353427E-8</v>
      </c>
      <c r="AN4460" s="258">
        <v>9.0841991999999995E-4</v>
      </c>
      <c r="AO4460" s="258">
        <v>1.2577242000000001E-3</v>
      </c>
      <c r="AP4460" s="258">
        <v>1.2298944E-3</v>
      </c>
      <c r="AQ4460" s="258">
        <v>3.0138469000000001E-5</v>
      </c>
      <c r="AR4460" s="258">
        <v>4.9213528999999999E-2</v>
      </c>
      <c r="AT4460" s="193"/>
      <c r="AU4460" s="193"/>
      <c r="AV4460" s="193"/>
      <c r="AW4460" s="193"/>
      <c r="AX4460" s="193"/>
      <c r="AY4460" s="193"/>
      <c r="AZ4460" s="193"/>
      <c r="BA4460" s="193"/>
      <c r="BB4460" s="193"/>
      <c r="BC4460" s="193"/>
      <c r="BD4460" s="193"/>
      <c r="BE4460" s="315"/>
      <c r="BF4460" s="315"/>
      <c r="BG4460" s="315"/>
      <c r="BH4460" s="315"/>
      <c r="BI4460" s="315"/>
      <c r="BJ4460" s="315"/>
      <c r="BK4460" s="315"/>
    </row>
    <row r="4461" spans="1:63" x14ac:dyDescent="0.25">
      <c r="A4461" s="9"/>
      <c r="B4461" s="9" t="s">
        <v>5770</v>
      </c>
      <c r="C4461" s="99" t="s">
        <v>6916</v>
      </c>
      <c r="D4461" s="193">
        <v>0.37385246999999999</v>
      </c>
      <c r="E4461" s="193">
        <v>0.26446529000000002</v>
      </c>
      <c r="F4461" s="193">
        <v>5.9382031000000002E-2</v>
      </c>
      <c r="G4461" s="193">
        <v>1.9271532000000001E-2</v>
      </c>
      <c r="H4461" s="193">
        <v>5.2491376000000001E-4</v>
      </c>
      <c r="I4461" s="193">
        <v>1.1719981000000001E-2</v>
      </c>
      <c r="J4461" s="193">
        <v>9.7854327000000008E-3</v>
      </c>
      <c r="K4461" s="193">
        <v>9.1624086999999993E-5</v>
      </c>
      <c r="L4461" s="193">
        <v>8.6116666999999994E-3</v>
      </c>
      <c r="M4461" s="193">
        <v>0</v>
      </c>
      <c r="N4461" s="193">
        <v>0</v>
      </c>
      <c r="O4461" s="193">
        <v>0</v>
      </c>
      <c r="P4461" s="199">
        <f t="shared" si="864"/>
        <v>1.9590021481481481</v>
      </c>
      <c r="Q4461" s="240">
        <v>38.511755999999998</v>
      </c>
      <c r="R4461" s="99">
        <v>23.853362000000001</v>
      </c>
      <c r="S4461" s="99">
        <v>12.4656</v>
      </c>
      <c r="T4461" s="99">
        <v>1.382E-5</v>
      </c>
      <c r="U4461" s="99">
        <v>0.52356000000000003</v>
      </c>
      <c r="V4461" s="99">
        <v>0.23261970000000001</v>
      </c>
      <c r="W4461" s="99">
        <v>1.4366000000000001</v>
      </c>
      <c r="X4461" s="241">
        <f t="shared" si="865"/>
        <v>0.18345537214805097</v>
      </c>
      <c r="Y4461" s="241">
        <f t="shared" si="866"/>
        <v>8.410286506259998E-2</v>
      </c>
      <c r="Z4461" s="241">
        <f t="shared" si="867"/>
        <v>3.9554983395451E-2</v>
      </c>
      <c r="AA4461" s="241">
        <f t="shared" si="868"/>
        <v>5.979752369E-2</v>
      </c>
      <c r="AB4461" s="258">
        <v>5.4287493999999999E-2</v>
      </c>
      <c r="AC4461" s="258">
        <v>5.9982670000000004E-6</v>
      </c>
      <c r="AD4461" s="258">
        <v>1.7212037999999999E-2</v>
      </c>
      <c r="AE4461" s="258">
        <v>3.0840256000000001E-6</v>
      </c>
      <c r="AF4461" s="258">
        <v>1.2196034999999999E-2</v>
      </c>
      <c r="AG4461" s="258">
        <v>3.9821577000000001E-4</v>
      </c>
      <c r="AH4461" s="258">
        <v>3.5531139000000003E-2</v>
      </c>
      <c r="AI4461" s="258">
        <v>9.7354049999999993E-5</v>
      </c>
      <c r="AJ4461" s="258">
        <v>1.6555089000000001E-4</v>
      </c>
      <c r="AK4461" s="258">
        <v>5.4367436999999998E-5</v>
      </c>
      <c r="AL4461" s="258">
        <v>1.5646667E-5</v>
      </c>
      <c r="AM4461" s="258">
        <v>4.7851450999999998E-8</v>
      </c>
      <c r="AN4461" s="258">
        <v>1.0363422000000001E-3</v>
      </c>
      <c r="AO4461" s="258">
        <v>1.3089966E-3</v>
      </c>
      <c r="AP4461" s="258">
        <v>1.3455387000000001E-3</v>
      </c>
      <c r="AQ4461" s="258">
        <v>3.7543689999999997E-5</v>
      </c>
      <c r="AR4461" s="258">
        <v>5.9759979999999997E-2</v>
      </c>
      <c r="AT4461" s="193"/>
      <c r="AU4461" s="193"/>
      <c r="AV4461" s="193"/>
      <c r="AW4461" s="193"/>
      <c r="AX4461" s="193"/>
      <c r="AY4461" s="193"/>
      <c r="AZ4461" s="193"/>
      <c r="BA4461" s="193"/>
      <c r="BB4461" s="193"/>
      <c r="BC4461" s="193"/>
      <c r="BD4461" s="193"/>
      <c r="BE4461" s="315"/>
      <c r="BF4461" s="315"/>
      <c r="BG4461" s="315"/>
      <c r="BH4461" s="315"/>
      <c r="BI4461" s="315"/>
      <c r="BJ4461" s="315"/>
      <c r="BK4461" s="315"/>
    </row>
    <row r="4462" spans="1:63" x14ac:dyDescent="0.25">
      <c r="A4462" s="9"/>
      <c r="B4462" s="9" t="s">
        <v>5770</v>
      </c>
      <c r="C4462" s="99" t="s">
        <v>6915</v>
      </c>
      <c r="D4462" s="193">
        <v>0.44107898000000001</v>
      </c>
      <c r="E4462" s="193">
        <v>0.31128477999999998</v>
      </c>
      <c r="F4462" s="193">
        <v>7.1357803999999997E-2</v>
      </c>
      <c r="G4462" s="193">
        <v>2.3312711999999999E-2</v>
      </c>
      <c r="H4462" s="193">
        <v>5.9735962000000001E-4</v>
      </c>
      <c r="I4462" s="193">
        <v>1.4144660999999999E-2</v>
      </c>
      <c r="J4462" s="193">
        <v>1.0324811E-2</v>
      </c>
      <c r="K4462" s="193">
        <v>1.0138247000000001E-4</v>
      </c>
      <c r="L4462" s="193">
        <v>9.9554737000000001E-3</v>
      </c>
      <c r="M4462" s="193">
        <v>0</v>
      </c>
      <c r="N4462" s="193">
        <v>0</v>
      </c>
      <c r="O4462" s="193">
        <v>0</v>
      </c>
      <c r="P4462" s="199">
        <f t="shared" si="864"/>
        <v>2.3058131851851851</v>
      </c>
      <c r="Q4462" s="240">
        <v>45.949125000000002</v>
      </c>
      <c r="R4462" s="99">
        <v>28.068548</v>
      </c>
      <c r="S4462" s="99">
        <v>15.22696</v>
      </c>
      <c r="T4462" s="99">
        <v>1.5688E-5</v>
      </c>
      <c r="U4462" s="99">
        <v>0.61931999999999998</v>
      </c>
      <c r="V4462" s="99">
        <v>0.28448099999999998</v>
      </c>
      <c r="W4462" s="99">
        <v>1.7498</v>
      </c>
      <c r="X4462" s="241">
        <f t="shared" si="865"/>
        <v>0.216422437916689</v>
      </c>
      <c r="Y4462" s="241">
        <f t="shared" si="866"/>
        <v>9.9848988315399997E-2</v>
      </c>
      <c r="Z4462" s="241">
        <f t="shared" si="867"/>
        <v>4.6210440544289001E-2</v>
      </c>
      <c r="AA4462" s="241">
        <f t="shared" si="868"/>
        <v>7.0363009056999992E-2</v>
      </c>
      <c r="AB4462" s="258">
        <v>6.3899840999999999E-2</v>
      </c>
      <c r="AC4462" s="258">
        <v>6.8368386999999997E-6</v>
      </c>
      <c r="AD4462" s="258">
        <v>2.0827479999999999E-2</v>
      </c>
      <c r="AE4462" s="258">
        <v>3.6524367000000001E-6</v>
      </c>
      <c r="AF4462" s="258">
        <v>1.4624729E-2</v>
      </c>
      <c r="AG4462" s="258">
        <v>4.8644904000000002E-4</v>
      </c>
      <c r="AH4462" s="258">
        <v>4.1822444E-2</v>
      </c>
      <c r="AI4462" s="258">
        <v>1.1700646E-4</v>
      </c>
      <c r="AJ4462" s="258">
        <v>2.0159474999999999E-4</v>
      </c>
      <c r="AK4462" s="258">
        <v>6.4577882999999997E-5</v>
      </c>
      <c r="AL4462" s="258">
        <v>1.8733291000000001E-5</v>
      </c>
      <c r="AM4462" s="258">
        <v>5.7360289000000002E-8</v>
      </c>
      <c r="AN4462" s="258">
        <v>1.1643935000000001E-3</v>
      </c>
      <c r="AO4462" s="258">
        <v>1.3603217000000001E-3</v>
      </c>
      <c r="AP4462" s="258">
        <v>1.4613116000000001E-3</v>
      </c>
      <c r="AQ4462" s="258">
        <v>4.4959056999999997E-5</v>
      </c>
      <c r="AR4462" s="258">
        <v>7.0318049999999993E-2</v>
      </c>
      <c r="AT4462" s="193"/>
      <c r="AU4462" s="193"/>
      <c r="AV4462" s="193"/>
      <c r="AW4462" s="193"/>
      <c r="AX4462" s="193"/>
      <c r="AY4462" s="193"/>
      <c r="AZ4462" s="193"/>
      <c r="BA4462" s="193"/>
      <c r="BB4462" s="193"/>
      <c r="BC4462" s="193"/>
      <c r="BD4462" s="193"/>
      <c r="BE4462" s="315"/>
      <c r="BF4462" s="315"/>
      <c r="BG4462" s="315"/>
      <c r="BH4462" s="315"/>
      <c r="BI4462" s="315"/>
      <c r="BJ4462" s="315"/>
      <c r="BK4462" s="315"/>
    </row>
    <row r="4463" spans="1:63" x14ac:dyDescent="0.25">
      <c r="A4463" s="9"/>
      <c r="B4463" s="9" t="s">
        <v>5770</v>
      </c>
      <c r="C4463" s="99" t="s">
        <v>6914</v>
      </c>
      <c r="D4463" s="193">
        <v>0.15731108999999999</v>
      </c>
      <c r="E4463" s="193">
        <v>0.11879395</v>
      </c>
      <c r="F4463" s="193">
        <v>1.8451076E-2</v>
      </c>
      <c r="G4463" s="193">
        <v>4.4497583000000004E-3</v>
      </c>
      <c r="H4463" s="193">
        <v>3.3438823999999999E-4</v>
      </c>
      <c r="I4463" s="193">
        <v>2.9987227999999999E-3</v>
      </c>
      <c r="J4463" s="193">
        <v>8.3534089999999991E-3</v>
      </c>
      <c r="K4463" s="193">
        <v>6.3441934E-5</v>
      </c>
      <c r="L4463" s="193">
        <v>3.8663464999999998E-3</v>
      </c>
      <c r="M4463" s="193">
        <v>0</v>
      </c>
      <c r="N4463" s="193">
        <v>0</v>
      </c>
      <c r="O4463" s="193">
        <v>0</v>
      </c>
      <c r="P4463" s="199">
        <f t="shared" si="864"/>
        <v>0.87995518518518512</v>
      </c>
      <c r="Q4463" s="240">
        <v>14.129702999999999</v>
      </c>
      <c r="R4463" s="99">
        <v>11.339224</v>
      </c>
      <c r="S4463" s="99">
        <v>2.2935919999999999</v>
      </c>
      <c r="T4463" s="99">
        <v>1.0818E-5</v>
      </c>
      <c r="U4463" s="99">
        <v>0.17101</v>
      </c>
      <c r="V4463" s="99">
        <v>4.1576009999999997E-2</v>
      </c>
      <c r="W4463" s="99">
        <v>0.28428999999999999</v>
      </c>
      <c r="X4463" s="241">
        <f t="shared" si="865"/>
        <v>7.9613694376885008E-2</v>
      </c>
      <c r="Y4463" s="241">
        <f t="shared" si="866"/>
        <v>3.2238114729100008E-2</v>
      </c>
      <c r="Z4463" s="241">
        <f t="shared" si="867"/>
        <v>1.8959325359784999E-2</v>
      </c>
      <c r="AA4463" s="241">
        <f t="shared" si="868"/>
        <v>2.8416254287999997E-2</v>
      </c>
      <c r="AB4463" s="258">
        <v>2.4380933E-2</v>
      </c>
      <c r="AC4463" s="258">
        <v>4.2667728E-6</v>
      </c>
      <c r="AD4463" s="258">
        <v>3.9623669999999996E-3</v>
      </c>
      <c r="AE4463" s="258">
        <v>1.2166912999999999E-6</v>
      </c>
      <c r="AF4463" s="258">
        <v>3.8161039999999999E-3</v>
      </c>
      <c r="AG4463" s="258">
        <v>7.3227264999999994E-5</v>
      </c>
      <c r="AH4463" s="258">
        <v>1.5957325000000001E-2</v>
      </c>
      <c r="AI4463" s="258">
        <v>3.0189522E-5</v>
      </c>
      <c r="AJ4463" s="258">
        <v>3.2853457999999998E-5</v>
      </c>
      <c r="AK4463" s="258">
        <v>3.4754262000000003E-5</v>
      </c>
      <c r="AL4463" s="258">
        <v>4.3398080999999997E-6</v>
      </c>
      <c r="AM4463" s="258">
        <v>1.3779685E-8</v>
      </c>
      <c r="AN4463" s="258">
        <v>5.6575522999999998E-4</v>
      </c>
      <c r="AO4463" s="258">
        <v>1.1311439999999999E-3</v>
      </c>
      <c r="AP4463" s="258">
        <v>1.2029503E-3</v>
      </c>
      <c r="AQ4463" s="258">
        <v>1.0764288E-5</v>
      </c>
      <c r="AR4463" s="258">
        <v>2.8405489999999999E-2</v>
      </c>
      <c r="AT4463" s="193"/>
      <c r="AU4463" s="193"/>
      <c r="AV4463" s="193"/>
      <c r="AW4463" s="193"/>
      <c r="AX4463" s="193"/>
      <c r="AY4463" s="193"/>
      <c r="AZ4463" s="193"/>
      <c r="BA4463" s="193"/>
      <c r="BB4463" s="193"/>
      <c r="BC4463" s="193"/>
      <c r="BD4463" s="193"/>
      <c r="BE4463" s="315"/>
      <c r="BF4463" s="315"/>
      <c r="BG4463" s="315"/>
      <c r="BH4463" s="315"/>
      <c r="BI4463" s="315"/>
      <c r="BJ4463" s="315"/>
      <c r="BK4463" s="315"/>
    </row>
    <row r="4464" spans="1:63" x14ac:dyDescent="0.25">
      <c r="A4464" s="9"/>
      <c r="B4464" s="9" t="s">
        <v>5770</v>
      </c>
      <c r="C4464" s="99" t="s">
        <v>6913</v>
      </c>
      <c r="D4464" s="193">
        <v>0.17719792000000001</v>
      </c>
      <c r="E4464" s="193">
        <v>0.13258622</v>
      </c>
      <c r="F4464" s="193">
        <v>2.1982419E-2</v>
      </c>
      <c r="G4464" s="193">
        <v>5.6417767000000001E-3</v>
      </c>
      <c r="H4464" s="193">
        <v>3.5632147000000001E-4</v>
      </c>
      <c r="I4464" s="193">
        <v>3.7177221000000002E-3</v>
      </c>
      <c r="J4464" s="193">
        <v>8.5154802999999994E-3</v>
      </c>
      <c r="K4464" s="193">
        <v>6.6471351999999997E-5</v>
      </c>
      <c r="L4464" s="193">
        <v>4.3315167000000003E-3</v>
      </c>
      <c r="M4464" s="193">
        <v>0</v>
      </c>
      <c r="N4464" s="193">
        <v>0</v>
      </c>
      <c r="O4464" s="193">
        <v>0</v>
      </c>
      <c r="P4464" s="199">
        <f t="shared" si="864"/>
        <v>0.98212014814814808</v>
      </c>
      <c r="Q4464" s="240">
        <v>16.318964000000001</v>
      </c>
      <c r="R4464" s="99">
        <v>12.580806000000001</v>
      </c>
      <c r="S4464" s="99">
        <v>3.1055920000000001</v>
      </c>
      <c r="T4464" s="99">
        <v>1.148E-5</v>
      </c>
      <c r="U4464" s="99">
        <v>0.19918</v>
      </c>
      <c r="V4464" s="99">
        <v>5.6825010000000002E-2</v>
      </c>
      <c r="W4464" s="99">
        <v>0.37655</v>
      </c>
      <c r="X4464" s="241">
        <f t="shared" si="865"/>
        <v>8.9336464152518003E-2</v>
      </c>
      <c r="Y4464" s="241">
        <f t="shared" si="866"/>
        <v>3.6887641068500003E-2</v>
      </c>
      <c r="Z4464" s="241">
        <f t="shared" si="867"/>
        <v>2.0920313712018003E-2</v>
      </c>
      <c r="AA4464" s="241">
        <f t="shared" si="868"/>
        <v>3.1528509371999996E-2</v>
      </c>
      <c r="AB4464" s="258">
        <v>2.7212574999999999E-2</v>
      </c>
      <c r="AC4464" s="258">
        <v>4.5138854999999996E-6</v>
      </c>
      <c r="AD4464" s="258">
        <v>5.0352490000000003E-3</v>
      </c>
      <c r="AE4464" s="258">
        <v>1.3844390000000001E-6</v>
      </c>
      <c r="AF4464" s="258">
        <v>4.5347507000000004E-3</v>
      </c>
      <c r="AG4464" s="258">
        <v>9.9168043999999997E-5</v>
      </c>
      <c r="AH4464" s="258">
        <v>1.7810642000000002E-2</v>
      </c>
      <c r="AI4464" s="258">
        <v>3.5984714E-5</v>
      </c>
      <c r="AJ4464" s="258">
        <v>4.3485509E-5</v>
      </c>
      <c r="AK4464" s="258">
        <v>3.7772971E-5</v>
      </c>
      <c r="AL4464" s="258">
        <v>5.2536609000000002E-6</v>
      </c>
      <c r="AM4464" s="258">
        <v>1.6597118000000001E-8</v>
      </c>
      <c r="AN4464" s="258">
        <v>6.0353375999999995E-4</v>
      </c>
      <c r="AO4464" s="258">
        <v>1.1463523999999999E-3</v>
      </c>
      <c r="AP4464" s="258">
        <v>1.2372721E-3</v>
      </c>
      <c r="AQ4464" s="258">
        <v>1.3147372000000001E-5</v>
      </c>
      <c r="AR4464" s="258">
        <v>3.1515361999999998E-2</v>
      </c>
      <c r="AT4464" s="193"/>
      <c r="AU4464" s="193"/>
      <c r="AV4464" s="193"/>
      <c r="AW4464" s="193"/>
      <c r="AX4464" s="193"/>
      <c r="AY4464" s="193"/>
      <c r="AZ4464" s="193"/>
      <c r="BA4464" s="193"/>
      <c r="BB4464" s="193"/>
      <c r="BC4464" s="193"/>
      <c r="BD4464" s="193"/>
      <c r="BE4464" s="315"/>
      <c r="BF4464" s="315"/>
      <c r="BG4464" s="315"/>
      <c r="BH4464" s="315"/>
      <c r="BI4464" s="315"/>
      <c r="BJ4464" s="315"/>
      <c r="BK4464" s="315"/>
    </row>
    <row r="4465" spans="1:63" x14ac:dyDescent="0.25">
      <c r="A4465" s="9"/>
      <c r="B4465" s="9" t="s">
        <v>5770</v>
      </c>
      <c r="C4465" s="99" t="s">
        <v>6912</v>
      </c>
      <c r="D4465" s="193">
        <v>0.19708396</v>
      </c>
      <c r="E4465" s="193">
        <v>0.14637850999999999</v>
      </c>
      <c r="F4465" s="193">
        <v>2.5513015E-2</v>
      </c>
      <c r="G4465" s="193">
        <v>6.8339378999999999E-3</v>
      </c>
      <c r="H4465" s="193">
        <v>3.7824800999999999E-4</v>
      </c>
      <c r="I4465" s="193">
        <v>4.4365814999999999E-3</v>
      </c>
      <c r="J4465" s="193">
        <v>8.6774122999999995E-3</v>
      </c>
      <c r="K4465" s="193">
        <v>6.9500757000000006E-5</v>
      </c>
      <c r="L4465" s="193">
        <v>4.7967608999999996E-3</v>
      </c>
      <c r="M4465" s="193">
        <v>0</v>
      </c>
      <c r="N4465" s="193">
        <v>0</v>
      </c>
      <c r="O4465" s="193">
        <v>0</v>
      </c>
      <c r="P4465" s="199">
        <f t="shared" si="864"/>
        <v>1.0842852592592591</v>
      </c>
      <c r="Q4465" s="240">
        <v>18.508635000000002</v>
      </c>
      <c r="R4465" s="99">
        <v>13.822798000000001</v>
      </c>
      <c r="S4465" s="99">
        <v>3.917592</v>
      </c>
      <c r="T4465" s="99">
        <v>1.2143E-5</v>
      </c>
      <c r="U4465" s="99">
        <v>0.22735</v>
      </c>
      <c r="V4465" s="99">
        <v>7.2072999999999998E-2</v>
      </c>
      <c r="W4465" s="99">
        <v>0.46881</v>
      </c>
      <c r="X4465" s="241">
        <f t="shared" si="865"/>
        <v>9.9060177547995981E-2</v>
      </c>
      <c r="Y4465" s="241">
        <f t="shared" si="866"/>
        <v>4.1537144292100002E-2</v>
      </c>
      <c r="Z4465" s="241">
        <f t="shared" si="867"/>
        <v>2.2881238716895999E-2</v>
      </c>
      <c r="AA4465" s="241">
        <f t="shared" si="868"/>
        <v>3.4641794538999994E-2</v>
      </c>
      <c r="AB4465" s="258">
        <v>3.0044222999999998E-2</v>
      </c>
      <c r="AC4465" s="258">
        <v>4.7609635999999999E-6</v>
      </c>
      <c r="AD4465" s="258">
        <v>6.1082265000000002E-3</v>
      </c>
      <c r="AE4465" s="258">
        <v>1.5521785000000001E-6</v>
      </c>
      <c r="AF4465" s="258">
        <v>5.2532687999999996E-3</v>
      </c>
      <c r="AG4465" s="258">
        <v>1.2511285E-4</v>
      </c>
      <c r="AH4465" s="258">
        <v>1.9663962E-2</v>
      </c>
      <c r="AI4465" s="258">
        <v>4.1778598000000001E-5</v>
      </c>
      <c r="AJ4465" s="258">
        <v>5.4118920000000003E-5</v>
      </c>
      <c r="AK4465" s="258">
        <v>4.0791677000000002E-5</v>
      </c>
      <c r="AL4465" s="258">
        <v>6.1675571999999998E-6</v>
      </c>
      <c r="AM4465" s="258">
        <v>1.9414696000000001E-8</v>
      </c>
      <c r="AN4465" s="258">
        <v>6.4131224999999998E-4</v>
      </c>
      <c r="AO4465" s="258">
        <v>1.1615612E-3</v>
      </c>
      <c r="AP4465" s="258">
        <v>1.2715271E-3</v>
      </c>
      <c r="AQ4465" s="258">
        <v>1.5530539E-5</v>
      </c>
      <c r="AR4465" s="258">
        <v>3.4626263999999997E-2</v>
      </c>
      <c r="AT4465" s="193"/>
      <c r="AU4465" s="193"/>
      <c r="AV4465" s="193"/>
      <c r="AW4465" s="193"/>
      <c r="AX4465" s="193"/>
      <c r="AY4465" s="193"/>
      <c r="AZ4465" s="193"/>
      <c r="BA4465" s="193"/>
      <c r="BB4465" s="193"/>
      <c r="BC4465" s="193"/>
      <c r="BD4465" s="193"/>
      <c r="BE4465" s="315"/>
      <c r="BF4465" s="315"/>
      <c r="BG4465" s="315"/>
      <c r="BH4465" s="315"/>
      <c r="BI4465" s="315"/>
      <c r="BJ4465" s="315"/>
      <c r="BK4465" s="315"/>
    </row>
    <row r="4466" spans="1:63" x14ac:dyDescent="0.25">
      <c r="A4466" s="9"/>
      <c r="B4466" s="9" t="s">
        <v>5770</v>
      </c>
      <c r="C4466" s="99" t="s">
        <v>1702</v>
      </c>
      <c r="D4466" s="193">
        <v>0.21688088</v>
      </c>
      <c r="E4466" s="193">
        <v>0.16010963</v>
      </c>
      <c r="F4466" s="193">
        <v>2.9028372E-2</v>
      </c>
      <c r="G4466" s="193">
        <v>8.0205082999999996E-3</v>
      </c>
      <c r="H4466" s="193">
        <v>4.0006419E-4</v>
      </c>
      <c r="I4466" s="193">
        <v>5.1523869E-3</v>
      </c>
      <c r="J4466" s="193">
        <v>8.8384746999999996E-3</v>
      </c>
      <c r="K4466" s="193">
        <v>7.2514811000000002E-5</v>
      </c>
      <c r="L4466" s="193">
        <v>5.2589315999999999E-3</v>
      </c>
      <c r="M4466" s="193">
        <v>0</v>
      </c>
      <c r="N4466" s="193">
        <v>0</v>
      </c>
      <c r="O4466" s="193">
        <v>0</v>
      </c>
      <c r="P4466" s="199">
        <f t="shared" si="864"/>
        <v>1.1859972592592591</v>
      </c>
      <c r="Q4466" s="240">
        <v>20.687919000000001</v>
      </c>
      <c r="R4466" s="99">
        <v>15.058717</v>
      </c>
      <c r="S4466" s="99">
        <v>4.7258959999999997</v>
      </c>
      <c r="T4466" s="99">
        <v>1.2801E-5</v>
      </c>
      <c r="U4466" s="99">
        <v>0.25539000000000001</v>
      </c>
      <c r="V4466" s="99">
        <v>8.7252999999999997E-2</v>
      </c>
      <c r="W4466" s="99">
        <v>0.56064999999999998</v>
      </c>
      <c r="X4466" s="241">
        <f t="shared" si="865"/>
        <v>0.10873899395731401</v>
      </c>
      <c r="Y4466" s="241">
        <f t="shared" si="866"/>
        <v>4.6165683050000003E-2</v>
      </c>
      <c r="Z4466" s="241">
        <f t="shared" si="867"/>
        <v>2.4833456610313998E-2</v>
      </c>
      <c r="AA4466" s="241">
        <f t="shared" si="868"/>
        <v>3.7739854297000004E-2</v>
      </c>
      <c r="AB4466" s="258">
        <v>3.2863311999999999E-2</v>
      </c>
      <c r="AC4466" s="258">
        <v>5.0069062999999999E-6</v>
      </c>
      <c r="AD4466" s="258">
        <v>7.1760564000000002E-3</v>
      </c>
      <c r="AE4466" s="258">
        <v>1.7191637E-6</v>
      </c>
      <c r="AF4466" s="258">
        <v>5.9686525999999998E-3</v>
      </c>
      <c r="AG4466" s="258">
        <v>1.5093598E-4</v>
      </c>
      <c r="AH4466" s="258">
        <v>2.1509064000000001E-2</v>
      </c>
      <c r="AI4466" s="258">
        <v>4.7547570999999999E-5</v>
      </c>
      <c r="AJ4466" s="258">
        <v>6.4702513999999998E-5</v>
      </c>
      <c r="AK4466" s="258">
        <v>4.3796004999999999E-5</v>
      </c>
      <c r="AL4466" s="258">
        <v>7.0772111999999997E-6</v>
      </c>
      <c r="AM4466" s="258">
        <v>2.2219113999999999E-8</v>
      </c>
      <c r="AN4466" s="258">
        <v>6.7891019000000002E-4</v>
      </c>
      <c r="AO4466" s="258">
        <v>1.1767008E-3</v>
      </c>
      <c r="AP4466" s="258">
        <v>1.3056361E-3</v>
      </c>
      <c r="AQ4466" s="258">
        <v>1.7900297000000001E-5</v>
      </c>
      <c r="AR4466" s="258">
        <v>3.7721954000000002E-2</v>
      </c>
      <c r="AT4466" s="193"/>
      <c r="AU4466" s="193"/>
      <c r="AV4466" s="193"/>
      <c r="AW4466" s="193"/>
      <c r="AX4466" s="193"/>
      <c r="AY4466" s="193"/>
      <c r="AZ4466" s="193"/>
      <c r="BA4466" s="193"/>
      <c r="BB4466" s="193"/>
      <c r="BC4466" s="193"/>
      <c r="BD4466" s="193"/>
      <c r="BE4466" s="315"/>
      <c r="BF4466" s="315"/>
      <c r="BG4466" s="315"/>
      <c r="BH4466" s="315"/>
      <c r="BI4466" s="315"/>
      <c r="BJ4466" s="315"/>
      <c r="BK4466" s="315"/>
    </row>
    <row r="4467" spans="1:63" x14ac:dyDescent="0.25">
      <c r="A4467" s="9"/>
      <c r="B4467" s="9" t="s">
        <v>5770</v>
      </c>
      <c r="C4467" s="99" t="s">
        <v>2552</v>
      </c>
      <c r="D4467" s="193">
        <v>0.23674385000000001</v>
      </c>
      <c r="E4467" s="193">
        <v>0.17388600000000001</v>
      </c>
      <c r="F4467" s="193">
        <v>3.2555154000000003E-2</v>
      </c>
      <c r="G4467" s="193">
        <v>9.2109956000000007E-3</v>
      </c>
      <c r="H4467" s="193">
        <v>4.2196897999999998E-4</v>
      </c>
      <c r="I4467" s="193">
        <v>5.8706397999999998E-3</v>
      </c>
      <c r="J4467" s="193">
        <v>9.0001464000000007E-3</v>
      </c>
      <c r="K4467" s="193">
        <v>7.5538537000000003E-5</v>
      </c>
      <c r="L4467" s="193">
        <v>5.7234060000000003E-3</v>
      </c>
      <c r="M4467" s="193">
        <v>0</v>
      </c>
      <c r="N4467" s="193">
        <v>0</v>
      </c>
      <c r="O4467" s="193">
        <v>0</v>
      </c>
      <c r="P4467" s="199">
        <f t="shared" si="864"/>
        <v>1.2880444444444445</v>
      </c>
      <c r="Q4467" s="240">
        <v>22.874635000000001</v>
      </c>
      <c r="R4467" s="99">
        <v>16.298795999999999</v>
      </c>
      <c r="S4467" s="99">
        <v>5.5369999999999999</v>
      </c>
      <c r="T4467" s="99">
        <v>1.3461999999999999E-5</v>
      </c>
      <c r="U4467" s="99">
        <v>0.28353</v>
      </c>
      <c r="V4467" s="99">
        <v>0.1024848</v>
      </c>
      <c r="W4467" s="99">
        <v>0.65281</v>
      </c>
      <c r="X4467" s="241">
        <f t="shared" si="865"/>
        <v>0.118450226323535</v>
      </c>
      <c r="Y4467" s="241">
        <f t="shared" si="866"/>
        <v>5.0809791234500003E-2</v>
      </c>
      <c r="Z4467" s="241">
        <f t="shared" si="867"/>
        <v>2.6792092232034995E-2</v>
      </c>
      <c r="AA4467" s="241">
        <f t="shared" si="868"/>
        <v>4.0848342856999995E-2</v>
      </c>
      <c r="AB4467" s="258">
        <v>3.5691691999999997E-2</v>
      </c>
      <c r="AC4467" s="258">
        <v>5.2537518000000001E-6</v>
      </c>
      <c r="AD4467" s="258">
        <v>8.2477096E-3</v>
      </c>
      <c r="AE4467" s="258">
        <v>1.8867127E-6</v>
      </c>
      <c r="AF4467" s="258">
        <v>6.6863994999999997E-3</v>
      </c>
      <c r="AG4467" s="258">
        <v>1.7684967000000001E-4</v>
      </c>
      <c r="AH4467" s="258">
        <v>2.3360245000000002E-2</v>
      </c>
      <c r="AI4467" s="258">
        <v>5.3335228E-5</v>
      </c>
      <c r="AJ4467" s="258">
        <v>7.5320957000000002E-5</v>
      </c>
      <c r="AK4467" s="258">
        <v>4.6811328E-5</v>
      </c>
      <c r="AL4467" s="258">
        <v>7.9900456000000008E-6</v>
      </c>
      <c r="AM4467" s="258">
        <v>2.5033435E-8</v>
      </c>
      <c r="AN4467" s="258">
        <v>7.1663734000000005E-4</v>
      </c>
      <c r="AO4467" s="258">
        <v>1.1918904000000001E-3</v>
      </c>
      <c r="AP4467" s="258">
        <v>1.3398368999999999E-3</v>
      </c>
      <c r="AQ4467" s="258">
        <v>2.0279857000000001E-5</v>
      </c>
      <c r="AR4467" s="258">
        <v>4.0828062999999998E-2</v>
      </c>
      <c r="AT4467" s="193"/>
      <c r="AU4467" s="193"/>
      <c r="AV4467" s="193"/>
      <c r="AW4467" s="193"/>
      <c r="AX4467" s="193"/>
      <c r="AY4467" s="193"/>
      <c r="AZ4467" s="193"/>
      <c r="BA4467" s="193"/>
      <c r="BB4467" s="193"/>
      <c r="BC4467" s="193"/>
      <c r="BD4467" s="193"/>
      <c r="BE4467" s="315"/>
      <c r="BF4467" s="315"/>
      <c r="BG4467" s="315"/>
      <c r="BH4467" s="315"/>
      <c r="BI4467" s="315"/>
      <c r="BJ4467" s="315"/>
      <c r="BK4467" s="315"/>
    </row>
    <row r="4468" spans="1:63" x14ac:dyDescent="0.25">
      <c r="A4468" s="9"/>
      <c r="B4468" s="9" t="s">
        <v>5770</v>
      </c>
      <c r="C4468" s="99" t="s">
        <v>2551</v>
      </c>
      <c r="D4468" s="193">
        <v>0.23688239</v>
      </c>
      <c r="E4468" s="193">
        <v>5.5075069999999997E-2</v>
      </c>
      <c r="F4468" s="193">
        <v>7.0928733999999993E-2</v>
      </c>
      <c r="G4468" s="193">
        <v>1.8896850999999999E-2</v>
      </c>
      <c r="H4468" s="193">
        <v>2.0057369000000001E-4</v>
      </c>
      <c r="I4468" s="193">
        <v>1.0164426000000001E-2</v>
      </c>
      <c r="J4468" s="193">
        <v>1.3581428E-2</v>
      </c>
      <c r="K4468" s="193">
        <v>4.8352040000000003E-5</v>
      </c>
      <c r="L4468" s="193">
        <v>6.7986953000000003E-2</v>
      </c>
      <c r="M4468" s="193">
        <v>0</v>
      </c>
      <c r="N4468" s="193">
        <v>0</v>
      </c>
      <c r="O4468" s="193">
        <v>0</v>
      </c>
      <c r="P4468" s="199">
        <f t="shared" si="864"/>
        <v>0.40796348148148143</v>
      </c>
      <c r="Q4468" s="240">
        <v>7.8063561000000004</v>
      </c>
      <c r="R4468" s="99">
        <v>5.9183569</v>
      </c>
      <c r="S4468" s="99">
        <v>1.4352799999999999</v>
      </c>
      <c r="T4468" s="99">
        <v>8.5265000000000004E-6</v>
      </c>
      <c r="U4468" s="99">
        <v>7.1152000000000007E-2</v>
      </c>
      <c r="V4468" s="99">
        <v>2.5048669999999999E-2</v>
      </c>
      <c r="W4468" s="99">
        <v>0.35650999999999999</v>
      </c>
      <c r="X4468" s="241">
        <f t="shared" si="865"/>
        <v>9.6464013282586011E-2</v>
      </c>
      <c r="Y4468" s="241">
        <f t="shared" si="866"/>
        <v>7.2567362142300001E-2</v>
      </c>
      <c r="Z4468" s="241">
        <f t="shared" si="867"/>
        <v>8.6185420802860017E-3</v>
      </c>
      <c r="AA4468" s="241">
        <f t="shared" si="868"/>
        <v>1.527810906E-2</v>
      </c>
      <c r="AB4468" s="258">
        <v>1.1307419000000001E-2</v>
      </c>
      <c r="AC4468" s="258">
        <v>1.9990180999999998E-6</v>
      </c>
      <c r="AD4468" s="258">
        <v>4.7620396000000002E-2</v>
      </c>
      <c r="AE4468" s="258">
        <v>1.9035852E-6</v>
      </c>
      <c r="AF4468" s="258">
        <v>1.3589850000000001E-2</v>
      </c>
      <c r="AG4468" s="258">
        <v>4.5794538999999997E-5</v>
      </c>
      <c r="AH4468" s="258">
        <v>7.4006929999999999E-3</v>
      </c>
      <c r="AI4468" s="258">
        <v>1.224245E-4</v>
      </c>
      <c r="AJ4468" s="258">
        <v>1.7178819999999999E-4</v>
      </c>
      <c r="AK4468" s="258">
        <v>7.2335645000000002E-5</v>
      </c>
      <c r="AL4468" s="258">
        <v>2.2499237000000001E-5</v>
      </c>
      <c r="AM4468" s="258">
        <v>8.0758286000000006E-8</v>
      </c>
      <c r="AN4468" s="258">
        <v>2.1125405000000001E-4</v>
      </c>
      <c r="AO4468" s="258">
        <v>2.932481E-4</v>
      </c>
      <c r="AP4468" s="258">
        <v>3.2421859000000001E-4</v>
      </c>
      <c r="AQ4468" s="258">
        <v>4.4831805999999999E-4</v>
      </c>
      <c r="AR4468" s="258">
        <v>1.4829791E-2</v>
      </c>
      <c r="AT4468" s="193"/>
      <c r="AU4468" s="193"/>
      <c r="AV4468" s="193"/>
      <c r="AW4468" s="193"/>
      <c r="AX4468" s="193"/>
      <c r="AY4468" s="193"/>
      <c r="AZ4468" s="193"/>
      <c r="BA4468" s="193"/>
      <c r="BB4468" s="193"/>
      <c r="BC4468" s="193"/>
      <c r="BD4468" s="193"/>
      <c r="BE4468" s="315"/>
      <c r="BF4468" s="315"/>
      <c r="BG4468" s="315"/>
      <c r="BH4468" s="315"/>
      <c r="BI4468" s="315"/>
      <c r="BJ4468" s="315"/>
      <c r="BK4468" s="315"/>
    </row>
    <row r="4469" spans="1:63" x14ac:dyDescent="0.25">
      <c r="A4469" s="9"/>
      <c r="B4469" s="9" t="s">
        <v>5770</v>
      </c>
      <c r="C4469" s="99" t="s">
        <v>2550</v>
      </c>
      <c r="D4469" s="193">
        <v>0.27665276999999999</v>
      </c>
      <c r="E4469" s="193">
        <v>5.676987E-2</v>
      </c>
      <c r="F4469" s="193">
        <v>8.2914425E-2</v>
      </c>
      <c r="G4469" s="193">
        <v>2.4130747000000001E-2</v>
      </c>
      <c r="H4469" s="193">
        <v>2.1993267E-4</v>
      </c>
      <c r="I4469" s="193">
        <v>1.4000467000000001E-2</v>
      </c>
      <c r="J4469" s="193">
        <v>9.5844034000000002E-3</v>
      </c>
      <c r="K4469" s="193">
        <v>3.3720343000000001E-5</v>
      </c>
      <c r="L4469" s="193">
        <v>8.8999208999999996E-2</v>
      </c>
      <c r="M4469" s="193">
        <v>0</v>
      </c>
      <c r="N4469" s="193">
        <v>0</v>
      </c>
      <c r="O4469" s="193">
        <v>0</v>
      </c>
      <c r="P4469" s="199">
        <f t="shared" si="864"/>
        <v>0.42051755555555553</v>
      </c>
      <c r="Q4469" s="240">
        <v>8.1150091999999994</v>
      </c>
      <c r="R4469" s="99">
        <v>6.0994077999999998</v>
      </c>
      <c r="S4469" s="99">
        <v>1.571024</v>
      </c>
      <c r="T4469" s="99">
        <v>9.4710999999999998E-6</v>
      </c>
      <c r="U4469" s="99">
        <v>7.9608999999999999E-2</v>
      </c>
      <c r="V4469" s="99">
        <v>2.8928849999999999E-2</v>
      </c>
      <c r="W4469" s="99">
        <v>0.33603</v>
      </c>
      <c r="X4469" s="241">
        <f t="shared" si="865"/>
        <v>0.11722696884977001</v>
      </c>
      <c r="Y4469" s="241">
        <f t="shared" si="866"/>
        <v>9.0651617430600004E-2</v>
      </c>
      <c r="Z4469" s="241">
        <f t="shared" si="867"/>
        <v>9.3163948191699996E-3</v>
      </c>
      <c r="AA4469" s="241">
        <f t="shared" si="868"/>
        <v>1.72589566E-2</v>
      </c>
      <c r="AB4469" s="258">
        <v>1.1655314999999999E-2</v>
      </c>
      <c r="AC4469" s="258">
        <v>2.0911422E-6</v>
      </c>
      <c r="AD4469" s="258">
        <v>6.0815560999999997E-2</v>
      </c>
      <c r="AE4469" s="258">
        <v>2.2405253999999998E-6</v>
      </c>
      <c r="AF4469" s="258">
        <v>1.8126234000000001E-2</v>
      </c>
      <c r="AG4469" s="258">
        <v>5.0175763E-5</v>
      </c>
      <c r="AH4469" s="258">
        <v>7.6284062E-3</v>
      </c>
      <c r="AI4469" s="258">
        <v>1.4325587999999999E-4</v>
      </c>
      <c r="AJ4469" s="258">
        <v>2.1959265000000001E-4</v>
      </c>
      <c r="AK4469" s="258">
        <v>6.3938398000000006E-5</v>
      </c>
      <c r="AL4469" s="258">
        <v>2.8385101E-5</v>
      </c>
      <c r="AM4469" s="258">
        <v>1.0045017E-7</v>
      </c>
      <c r="AN4469" s="258">
        <v>2.2471101000000001E-4</v>
      </c>
      <c r="AO4469" s="258">
        <v>4.5474372999999998E-4</v>
      </c>
      <c r="AP4469" s="258">
        <v>5.5326140000000002E-4</v>
      </c>
      <c r="AQ4469" s="258">
        <v>1.9765866E-3</v>
      </c>
      <c r="AR4469" s="258">
        <v>1.528237E-2</v>
      </c>
      <c r="AT4469" s="193"/>
      <c r="AU4469" s="193"/>
      <c r="AV4469" s="193"/>
      <c r="AW4469" s="193"/>
      <c r="AX4469" s="193"/>
      <c r="AY4469" s="193"/>
      <c r="AZ4469" s="193"/>
      <c r="BA4469" s="193"/>
      <c r="BB4469" s="193"/>
      <c r="BC4469" s="193"/>
      <c r="BD4469" s="193"/>
      <c r="BE4469" s="315"/>
      <c r="BF4469" s="315"/>
      <c r="BG4469" s="315"/>
      <c r="BH4469" s="315"/>
      <c r="BI4469" s="315"/>
      <c r="BJ4469" s="315"/>
      <c r="BK4469" s="315"/>
    </row>
    <row r="4470" spans="1:63" x14ac:dyDescent="0.25">
      <c r="A4470" s="9"/>
      <c r="B4470" s="9" t="s">
        <v>5770</v>
      </c>
      <c r="C4470" s="99" t="s">
        <v>2549</v>
      </c>
      <c r="D4470" s="193">
        <v>6.2374635999999997E-2</v>
      </c>
      <c r="E4470" s="193">
        <v>4.2619115999999999E-2</v>
      </c>
      <c r="F4470" s="193">
        <v>6.5856598999999997E-3</v>
      </c>
      <c r="G4470" s="193">
        <v>1.7228095E-3</v>
      </c>
      <c r="H4470" s="193">
        <v>1.6609502999999999E-4</v>
      </c>
      <c r="I4470" s="193">
        <v>1.1452160999999999E-3</v>
      </c>
      <c r="J4470" s="193">
        <v>7.4205597E-3</v>
      </c>
      <c r="K4470" s="193">
        <v>3.7542381999999999E-5</v>
      </c>
      <c r="L4470" s="193">
        <v>2.6776374999999998E-3</v>
      </c>
      <c r="M4470" s="193">
        <v>0</v>
      </c>
      <c r="N4470" s="193">
        <v>0</v>
      </c>
      <c r="O4470" s="193">
        <v>0</v>
      </c>
      <c r="P4470" s="199">
        <f t="shared" si="864"/>
        <v>0.3156971555555555</v>
      </c>
      <c r="Q4470" s="240">
        <v>3.8232729999999999</v>
      </c>
      <c r="R4470" s="99">
        <v>3.1571913999999999</v>
      </c>
      <c r="S4470" s="99">
        <v>0.4767112</v>
      </c>
      <c r="T4470" s="99">
        <v>3.7967E-6</v>
      </c>
      <c r="U4470" s="99">
        <v>0.10758</v>
      </c>
      <c r="V4470" s="99">
        <v>7.43262E-3</v>
      </c>
      <c r="W4470" s="99">
        <v>7.4354000000000003E-2</v>
      </c>
      <c r="X4470" s="241">
        <f t="shared" si="865"/>
        <v>2.7768690793044202E-2</v>
      </c>
      <c r="Y4470" s="241">
        <f t="shared" si="866"/>
        <v>1.1760790539540001E-2</v>
      </c>
      <c r="Z4470" s="241">
        <f t="shared" si="867"/>
        <v>8.0946335343042002E-3</v>
      </c>
      <c r="AA4470" s="241">
        <f t="shared" si="868"/>
        <v>7.9132667192000003E-3</v>
      </c>
      <c r="AB4470" s="258">
        <v>8.7405295000000001E-3</v>
      </c>
      <c r="AC4470" s="258">
        <v>1.3086691999999999E-6</v>
      </c>
      <c r="AD4470" s="258">
        <v>1.5068931000000001E-3</v>
      </c>
      <c r="AE4470" s="258">
        <v>5.1476234E-7</v>
      </c>
      <c r="AF4470" s="258">
        <v>1.4963624999999999E-3</v>
      </c>
      <c r="AG4470" s="258">
        <v>1.5182008E-5</v>
      </c>
      <c r="AH4470" s="258">
        <v>5.7205844999999996E-3</v>
      </c>
      <c r="AI4470" s="258">
        <v>1.081298E-5</v>
      </c>
      <c r="AJ4470" s="258">
        <v>9.0381424000000004E-6</v>
      </c>
      <c r="AK4470" s="258">
        <v>9.3843510000000004E-6</v>
      </c>
      <c r="AL4470" s="258">
        <v>2.2402693999999999E-6</v>
      </c>
      <c r="AM4470" s="258">
        <v>6.4915042000000003E-9</v>
      </c>
      <c r="AN4470" s="258">
        <v>4.7984462000000001E-4</v>
      </c>
      <c r="AO4470" s="258">
        <v>1.0839962999999999E-3</v>
      </c>
      <c r="AP4470" s="258">
        <v>7.7872588000000003E-4</v>
      </c>
      <c r="AQ4470" s="258">
        <v>5.1070191999999997E-6</v>
      </c>
      <c r="AR4470" s="258">
        <v>7.9081597000000003E-3</v>
      </c>
      <c r="AT4470" s="193"/>
      <c r="AU4470" s="193"/>
      <c r="AV4470" s="193"/>
      <c r="AW4470" s="193"/>
      <c r="AX4470" s="193"/>
      <c r="AY4470" s="193"/>
      <c r="AZ4470" s="193"/>
      <c r="BA4470" s="193"/>
      <c r="BB4470" s="193"/>
      <c r="BC4470" s="193"/>
      <c r="BD4470" s="193"/>
      <c r="BE4470" s="315"/>
      <c r="BF4470" s="315"/>
      <c r="BG4470" s="315"/>
      <c r="BH4470" s="315"/>
      <c r="BI4470" s="315"/>
      <c r="BJ4470" s="315"/>
      <c r="BK4470" s="315"/>
    </row>
    <row r="4471" spans="1:63" x14ac:dyDescent="0.25">
      <c r="A4471" s="9"/>
      <c r="B4471" s="9" t="s">
        <v>5770</v>
      </c>
      <c r="C4471" s="99" t="s">
        <v>2548</v>
      </c>
      <c r="D4471" s="193">
        <v>8.5942694E-2</v>
      </c>
      <c r="E4471" s="193">
        <v>5.8945605999999998E-2</v>
      </c>
      <c r="F4471" s="193">
        <v>1.0764512E-2</v>
      </c>
      <c r="G4471" s="193">
        <v>3.1335235000000002E-3</v>
      </c>
      <c r="H4471" s="193">
        <v>1.9168376999999999E-4</v>
      </c>
      <c r="I4471" s="193">
        <v>1.9964245999999999E-3</v>
      </c>
      <c r="J4471" s="193">
        <v>7.6126934000000004E-3</v>
      </c>
      <c r="K4471" s="193">
        <v>4.1010935E-5</v>
      </c>
      <c r="L4471" s="193">
        <v>3.2572401999999999E-3</v>
      </c>
      <c r="M4471" s="193">
        <v>0</v>
      </c>
      <c r="N4471" s="193">
        <v>0</v>
      </c>
      <c r="O4471" s="193">
        <v>0</v>
      </c>
      <c r="P4471" s="199">
        <f t="shared" si="864"/>
        <v>0.43663411851851847</v>
      </c>
      <c r="Q4471" s="240">
        <v>6.4148323999999999</v>
      </c>
      <c r="R4471" s="99">
        <v>4.6268083999999998</v>
      </c>
      <c r="S4471" s="99">
        <v>1.438024</v>
      </c>
      <c r="T4471" s="99">
        <v>4.4175999999999999E-6</v>
      </c>
      <c r="U4471" s="99">
        <v>0.14094000000000001</v>
      </c>
      <c r="V4471" s="99">
        <v>2.5485569999999999E-2</v>
      </c>
      <c r="W4471" s="99">
        <v>0.18357000000000001</v>
      </c>
      <c r="X4471" s="241">
        <f t="shared" si="865"/>
        <v>3.9275106186105704E-2</v>
      </c>
      <c r="Y4471" s="241">
        <f t="shared" si="866"/>
        <v>1.726227539568E-2</v>
      </c>
      <c r="Z4471" s="241">
        <f t="shared" si="867"/>
        <v>1.04157019472257E-2</v>
      </c>
      <c r="AA4471" s="241">
        <f t="shared" si="868"/>
        <v>1.1597128843200001E-2</v>
      </c>
      <c r="AB4471" s="258">
        <v>1.2092465E-2</v>
      </c>
      <c r="AC4471" s="258">
        <v>1.6013492999999999E-6</v>
      </c>
      <c r="AD4471" s="258">
        <v>2.7755848E-3</v>
      </c>
      <c r="AE4471" s="258">
        <v>7.1318037999999999E-7</v>
      </c>
      <c r="AF4471" s="258">
        <v>2.3460163999999999E-3</v>
      </c>
      <c r="AG4471" s="258">
        <v>4.5894666E-5</v>
      </c>
      <c r="AH4471" s="258">
        <v>7.9144343000000002E-3</v>
      </c>
      <c r="AI4471" s="258">
        <v>1.7670862E-5</v>
      </c>
      <c r="AJ4471" s="258">
        <v>2.1620422000000001E-5</v>
      </c>
      <c r="AK4471" s="258">
        <v>1.2954906999999999E-5</v>
      </c>
      <c r="AL4471" s="258">
        <v>3.3226478999999999E-6</v>
      </c>
      <c r="AM4471" s="258">
        <v>9.8283257E-9</v>
      </c>
      <c r="AN4471" s="258">
        <v>5.2452892999999999E-4</v>
      </c>
      <c r="AO4471" s="258">
        <v>1.1020422E-3</v>
      </c>
      <c r="AP4471" s="258">
        <v>8.1911785000000003E-4</v>
      </c>
      <c r="AQ4471" s="258">
        <v>7.9188432000000003E-6</v>
      </c>
      <c r="AR4471" s="258">
        <v>1.1589210000000001E-2</v>
      </c>
      <c r="AT4471" s="193"/>
      <c r="AU4471" s="193"/>
      <c r="AV4471" s="193"/>
      <c r="AW4471" s="193"/>
      <c r="AX4471" s="193"/>
      <c r="AY4471" s="193"/>
      <c r="AZ4471" s="193"/>
      <c r="BA4471" s="193"/>
      <c r="BB4471" s="193"/>
      <c r="BC4471" s="193"/>
      <c r="BD4471" s="193"/>
      <c r="BE4471" s="315"/>
      <c r="BF4471" s="315"/>
      <c r="BG4471" s="315"/>
      <c r="BH4471" s="315"/>
      <c r="BI4471" s="315"/>
      <c r="BJ4471" s="315"/>
      <c r="BK4471" s="315"/>
    </row>
    <row r="4472" spans="1:63" x14ac:dyDescent="0.25">
      <c r="A4472" s="9"/>
      <c r="B4472" s="9" t="s">
        <v>5770</v>
      </c>
      <c r="C4472" s="96" t="s">
        <v>2547</v>
      </c>
      <c r="D4472" s="172">
        <v>6.2165218000000001E-2</v>
      </c>
      <c r="E4472" s="172">
        <v>4.2473159000000003E-2</v>
      </c>
      <c r="F4472" s="172">
        <v>6.5483293E-3</v>
      </c>
      <c r="G4472" s="172">
        <v>1.7101967E-3</v>
      </c>
      <c r="H4472" s="172">
        <v>1.6587161999999999E-4</v>
      </c>
      <c r="I4472" s="172">
        <v>1.1376541999999999E-3</v>
      </c>
      <c r="J4472" s="172">
        <v>7.4189212000000003E-3</v>
      </c>
      <c r="K4472" s="172">
        <v>3.7512455999999997E-5</v>
      </c>
      <c r="L4472" s="172">
        <v>2.6735741000000002E-3</v>
      </c>
      <c r="M4472" s="172">
        <v>0</v>
      </c>
      <c r="N4472" s="172">
        <v>0</v>
      </c>
      <c r="O4472" s="172">
        <v>0</v>
      </c>
      <c r="P4472" s="199">
        <f t="shared" si="864"/>
        <v>0.3146159925925926</v>
      </c>
      <c r="Q4472" s="233">
        <v>3.8000910999999999</v>
      </c>
      <c r="R4472" s="96">
        <v>3.1440611000000001</v>
      </c>
      <c r="S4472" s="96">
        <v>0.46809840000000003</v>
      </c>
      <c r="T4472" s="96">
        <v>3.7911E-6</v>
      </c>
      <c r="U4472" s="96">
        <v>0.10728</v>
      </c>
      <c r="V4472" s="96">
        <v>7.2708299999999998E-3</v>
      </c>
      <c r="W4472" s="96">
        <v>7.3376999999999998E-2</v>
      </c>
      <c r="X4472" s="241">
        <f t="shared" si="865"/>
        <v>2.76659474526793E-2</v>
      </c>
      <c r="Y4472" s="241">
        <f t="shared" si="866"/>
        <v>1.1711711549350001E-2</v>
      </c>
      <c r="Z4472" s="241">
        <f t="shared" si="867"/>
        <v>8.0738800969292999E-3</v>
      </c>
      <c r="AA4472" s="241">
        <f t="shared" si="868"/>
        <v>7.8803558063999992E-3</v>
      </c>
      <c r="AB4472" s="241">
        <v>8.7105632999999998E-3</v>
      </c>
      <c r="AC4472" s="241">
        <v>1.3060781E-6</v>
      </c>
      <c r="AD4472" s="241">
        <v>1.4956329000000001E-3</v>
      </c>
      <c r="AE4472" s="241">
        <v>5.1298524999999996E-7</v>
      </c>
      <c r="AF4472" s="241">
        <v>1.4887895000000001E-3</v>
      </c>
      <c r="AG4472" s="241">
        <v>1.4906785999999999E-5</v>
      </c>
      <c r="AH4472" s="241">
        <v>5.7009714999999997E-3</v>
      </c>
      <c r="AI4472" s="241">
        <v>1.0751729999999999E-5</v>
      </c>
      <c r="AJ4472" s="241">
        <v>8.9257631000000006E-6</v>
      </c>
      <c r="AK4472" s="241">
        <v>9.3525745999999994E-6</v>
      </c>
      <c r="AL4472" s="241">
        <v>2.2306673000000001E-6</v>
      </c>
      <c r="AM4472" s="241">
        <v>6.4619293E-9</v>
      </c>
      <c r="AN4472" s="241">
        <v>4.7943256E-4</v>
      </c>
      <c r="AO4472" s="241">
        <v>1.0838360999999999E-3</v>
      </c>
      <c r="AP4472" s="241">
        <v>7.7837274000000002E-4</v>
      </c>
      <c r="AQ4472" s="241">
        <v>5.0843064000000001E-6</v>
      </c>
      <c r="AR4472" s="241">
        <v>7.8752714999999994E-3</v>
      </c>
      <c r="AT4472" s="193"/>
      <c r="AU4472" s="193"/>
      <c r="AV4472" s="193"/>
      <c r="AW4472" s="193"/>
      <c r="AX4472" s="193"/>
      <c r="AY4472" s="193"/>
      <c r="AZ4472" s="193"/>
      <c r="BA4472" s="193"/>
      <c r="BB4472" s="193"/>
      <c r="BC4472" s="193"/>
      <c r="BD4472" s="193"/>
      <c r="BE4472" s="315"/>
      <c r="BF4472" s="315"/>
      <c r="BG4472" s="315"/>
      <c r="BH4472" s="315"/>
      <c r="BI4472" s="315"/>
      <c r="BJ4472" s="315"/>
      <c r="BK4472" s="315"/>
    </row>
    <row r="4473" spans="1:63" x14ac:dyDescent="0.25">
      <c r="A4473" s="9"/>
      <c r="B4473" s="9" t="s">
        <v>5770</v>
      </c>
      <c r="C4473" s="99" t="s">
        <v>2546</v>
      </c>
      <c r="D4473" s="193">
        <v>7.1713315E-2</v>
      </c>
      <c r="E4473" s="193">
        <v>4.9027095E-2</v>
      </c>
      <c r="F4473" s="193">
        <v>8.2287890000000002E-3</v>
      </c>
      <c r="G4473" s="193">
        <v>2.2779444000000002E-3</v>
      </c>
      <c r="H4473" s="193">
        <v>1.7641786999999999E-4</v>
      </c>
      <c r="I4473" s="193">
        <v>1.4835353999999999E-3</v>
      </c>
      <c r="J4473" s="193">
        <v>7.4989645999999997E-3</v>
      </c>
      <c r="K4473" s="193">
        <v>3.8964707000000002E-5</v>
      </c>
      <c r="L4473" s="193">
        <v>2.9816036E-3</v>
      </c>
      <c r="M4473" s="193">
        <v>0</v>
      </c>
      <c r="N4473" s="193">
        <v>0</v>
      </c>
      <c r="O4473" s="193">
        <v>0</v>
      </c>
      <c r="P4473" s="199">
        <f t="shared" si="864"/>
        <v>0.36316366666666666</v>
      </c>
      <c r="Q4473" s="240">
        <v>4.8396688000000001</v>
      </c>
      <c r="R4473" s="99">
        <v>3.7341981999999998</v>
      </c>
      <c r="S4473" s="99">
        <v>0.85304800000000003</v>
      </c>
      <c r="T4473" s="99">
        <v>4.0365999999999996E-6</v>
      </c>
      <c r="U4473" s="99">
        <v>0.12066</v>
      </c>
      <c r="V4473" s="99">
        <v>1.449865E-2</v>
      </c>
      <c r="W4473" s="99">
        <v>0.11726</v>
      </c>
      <c r="X4473" s="241">
        <f t="shared" si="865"/>
        <v>3.2294064727053401E-2</v>
      </c>
      <c r="Y4473" s="241">
        <f t="shared" si="866"/>
        <v>1.3928407830890001E-2</v>
      </c>
      <c r="Z4473" s="241">
        <f t="shared" si="867"/>
        <v>9.0058563193633999E-3</v>
      </c>
      <c r="AA4473" s="241">
        <f t="shared" si="868"/>
        <v>9.3598005767999998E-3</v>
      </c>
      <c r="AB4473" s="258">
        <v>1.0056129E-2</v>
      </c>
      <c r="AC4473" s="258">
        <v>1.4237051000000001E-6</v>
      </c>
      <c r="AD4473" s="258">
        <v>2.0109764E-3</v>
      </c>
      <c r="AE4473" s="258">
        <v>5.9284079000000001E-7</v>
      </c>
      <c r="AF4473" s="258">
        <v>1.8320821000000001E-3</v>
      </c>
      <c r="AG4473" s="258">
        <v>2.7203785000000001E-5</v>
      </c>
      <c r="AH4473" s="258">
        <v>6.5816475999999997E-3</v>
      </c>
      <c r="AI4473" s="258">
        <v>1.3509715E-5</v>
      </c>
      <c r="AJ4473" s="258">
        <v>1.3989323E-5</v>
      </c>
      <c r="AK4473" s="258">
        <v>1.079402E-5</v>
      </c>
      <c r="AL4473" s="258">
        <v>2.6696543999999998E-6</v>
      </c>
      <c r="AM4473" s="258">
        <v>7.8169633999999997E-9</v>
      </c>
      <c r="AN4473" s="258">
        <v>4.9742519999999998E-4</v>
      </c>
      <c r="AO4473" s="258">
        <v>1.0911867999999999E-3</v>
      </c>
      <c r="AP4473" s="258">
        <v>7.9462618999999999E-4</v>
      </c>
      <c r="AQ4473" s="258">
        <v>6.3741767999999996E-6</v>
      </c>
      <c r="AR4473" s="258">
        <v>9.3534263999999999E-3</v>
      </c>
      <c r="AT4473" s="193"/>
      <c r="AU4473" s="193"/>
      <c r="AV4473" s="193"/>
      <c r="AW4473" s="193"/>
      <c r="AX4473" s="193"/>
      <c r="AY4473" s="193"/>
      <c r="AZ4473" s="193"/>
      <c r="BA4473" s="193"/>
      <c r="BB4473" s="193"/>
      <c r="BC4473" s="193"/>
      <c r="BD4473" s="193"/>
      <c r="BE4473" s="315"/>
      <c r="BF4473" s="315"/>
      <c r="BG4473" s="315"/>
      <c r="BH4473" s="315"/>
      <c r="BI4473" s="315"/>
      <c r="BJ4473" s="315"/>
      <c r="BK4473" s="315"/>
    </row>
    <row r="4474" spans="1:63" x14ac:dyDescent="0.25">
      <c r="A4474" s="9"/>
      <c r="B4474" s="9" t="s">
        <v>5770</v>
      </c>
      <c r="C4474" s="96" t="s">
        <v>2545</v>
      </c>
      <c r="D4474" s="172">
        <v>6.2460170000000002E-2</v>
      </c>
      <c r="E4474" s="172">
        <v>4.2678382000000001E-2</v>
      </c>
      <c r="F4474" s="172">
        <v>6.6007089000000001E-3</v>
      </c>
      <c r="G4474" s="172">
        <v>1.7279017E-3</v>
      </c>
      <c r="H4474" s="172">
        <v>1.6619279E-4</v>
      </c>
      <c r="I4474" s="172">
        <v>1.1482833E-3</v>
      </c>
      <c r="J4474" s="172">
        <v>7.4212907000000003E-3</v>
      </c>
      <c r="K4474" s="172">
        <v>3.7555385000000002E-5</v>
      </c>
      <c r="L4474" s="172">
        <v>2.6798552000000002E-3</v>
      </c>
      <c r="M4474" s="172">
        <v>0</v>
      </c>
      <c r="N4474" s="172">
        <v>0</v>
      </c>
      <c r="O4474" s="172">
        <v>0</v>
      </c>
      <c r="P4474" s="199">
        <f t="shared" si="864"/>
        <v>0.31613616296296293</v>
      </c>
      <c r="Q4474" s="233">
        <v>3.8326120000000001</v>
      </c>
      <c r="R4474" s="96">
        <v>3.1625030000000001</v>
      </c>
      <c r="S4474" s="96">
        <v>0.4801608</v>
      </c>
      <c r="T4474" s="96">
        <v>3.7998999999999998E-6</v>
      </c>
      <c r="U4474" s="96">
        <v>0.1077</v>
      </c>
      <c r="V4474" s="96">
        <v>7.49733E-3</v>
      </c>
      <c r="W4474" s="96">
        <v>7.4746999999999994E-2</v>
      </c>
      <c r="X4474" s="241">
        <f t="shared" si="865"/>
        <v>2.7810361163953499E-2</v>
      </c>
      <c r="Y4474" s="241">
        <f t="shared" si="866"/>
        <v>1.178073816515E-2</v>
      </c>
      <c r="Z4474" s="241">
        <f t="shared" si="867"/>
        <v>8.1030408362034994E-3</v>
      </c>
      <c r="AA4474" s="241">
        <f t="shared" si="868"/>
        <v>7.9265821626000009E-3</v>
      </c>
      <c r="AB4474" s="241">
        <v>8.7526970000000003E-3</v>
      </c>
      <c r="AC4474" s="241">
        <v>1.3097005E-6</v>
      </c>
      <c r="AD4474" s="241">
        <v>1.5114911E-3</v>
      </c>
      <c r="AE4474" s="241">
        <v>5.1547264999999997E-7</v>
      </c>
      <c r="AF4474" s="241">
        <v>1.4994324999999999E-3</v>
      </c>
      <c r="AG4474" s="241">
        <v>1.5292392000000001E-5</v>
      </c>
      <c r="AH4474" s="241">
        <v>5.7285480999999996E-3</v>
      </c>
      <c r="AI4474" s="241">
        <v>1.0837693E-5</v>
      </c>
      <c r="AJ4474" s="241">
        <v>9.0835786E-6</v>
      </c>
      <c r="AK4474" s="241">
        <v>9.3973037000000001E-6</v>
      </c>
      <c r="AL4474" s="241">
        <v>2.2441574000000001E-6</v>
      </c>
      <c r="AM4474" s="241">
        <v>6.5035034999999996E-9</v>
      </c>
      <c r="AN4474" s="241">
        <v>4.7999943999999997E-4</v>
      </c>
      <c r="AO4474" s="241">
        <v>1.0840642999999999E-3</v>
      </c>
      <c r="AP4474" s="241">
        <v>7.7885976000000002E-4</v>
      </c>
      <c r="AQ4474" s="241">
        <v>5.1178625999999996E-6</v>
      </c>
      <c r="AR4474" s="241">
        <v>7.9214643000000001E-3</v>
      </c>
      <c r="AT4474" s="193"/>
      <c r="AU4474" s="193"/>
      <c r="AV4474" s="193"/>
      <c r="AW4474" s="193"/>
      <c r="AX4474" s="193"/>
      <c r="AY4474" s="193"/>
      <c r="AZ4474" s="193"/>
      <c r="BA4474" s="193"/>
      <c r="BB4474" s="193"/>
      <c r="BC4474" s="193"/>
      <c r="BD4474" s="193"/>
      <c r="BE4474" s="315"/>
      <c r="BF4474" s="315"/>
      <c r="BG4474" s="315"/>
      <c r="BH4474" s="315"/>
      <c r="BI4474" s="315"/>
      <c r="BJ4474" s="315"/>
      <c r="BK4474" s="315"/>
    </row>
    <row r="4475" spans="1:63" x14ac:dyDescent="0.25">
      <c r="A4475" s="9"/>
      <c r="B4475" s="9" t="s">
        <v>5770</v>
      </c>
      <c r="C4475" s="96" t="s">
        <v>5075</v>
      </c>
      <c r="D4475" s="172">
        <v>9.1731412999999998E-2</v>
      </c>
      <c r="E4475" s="172">
        <v>6.2946586999999998E-2</v>
      </c>
      <c r="F4475" s="172">
        <v>1.1789862999999999E-2</v>
      </c>
      <c r="G4475" s="172">
        <v>3.4797983000000002E-3</v>
      </c>
      <c r="H4475" s="172">
        <v>1.9818295999999999E-4</v>
      </c>
      <c r="I4475" s="172">
        <v>2.2061513E-3</v>
      </c>
      <c r="J4475" s="172">
        <v>7.6605279999999998E-3</v>
      </c>
      <c r="K4475" s="172">
        <v>4.1926343999999999E-5</v>
      </c>
      <c r="L4475" s="172">
        <v>3.4083761999999999E-3</v>
      </c>
      <c r="M4475" s="172">
        <v>0</v>
      </c>
      <c r="N4475" s="172">
        <v>0</v>
      </c>
      <c r="O4475" s="172">
        <v>0</v>
      </c>
      <c r="P4475" s="199">
        <f t="shared" si="864"/>
        <v>0.46627101481481475</v>
      </c>
      <c r="Q4475" s="233">
        <v>7.0497991000000004</v>
      </c>
      <c r="R4475" s="96">
        <v>4.9870945999999998</v>
      </c>
      <c r="S4475" s="96">
        <v>1.6733359999999999</v>
      </c>
      <c r="T4475" s="96">
        <v>4.6360000000000002E-6</v>
      </c>
      <c r="U4475" s="96">
        <v>0.14910999999999999</v>
      </c>
      <c r="V4475" s="96">
        <v>2.9903860000000001E-2</v>
      </c>
      <c r="W4475" s="96">
        <v>0.21035000000000001</v>
      </c>
      <c r="X4475" s="241">
        <f t="shared" si="865"/>
        <v>4.2098647585988004E-2</v>
      </c>
      <c r="Y4475" s="241">
        <f t="shared" si="866"/>
        <v>1.8613725966090001E-2</v>
      </c>
      <c r="Z4475" s="241">
        <f t="shared" si="867"/>
        <v>1.0984622957798E-2</v>
      </c>
      <c r="AA4475" s="241">
        <f t="shared" si="868"/>
        <v>1.2500298662100002E-2</v>
      </c>
      <c r="AB4475" s="241">
        <v>1.2913892999999999E-2</v>
      </c>
      <c r="AC4475" s="241">
        <v>1.6730534000000001E-6</v>
      </c>
      <c r="AD4475" s="241">
        <v>3.0887227000000001E-3</v>
      </c>
      <c r="AE4475" s="241">
        <v>7.6192369000000003E-7</v>
      </c>
      <c r="AF4475" s="241">
        <v>2.5552638000000002E-3</v>
      </c>
      <c r="AG4475" s="241">
        <v>5.3411488999999998E-5</v>
      </c>
      <c r="AH4475" s="241">
        <v>8.4520609000000007E-3</v>
      </c>
      <c r="AI4475" s="241">
        <v>1.9353569999999998E-5</v>
      </c>
      <c r="AJ4475" s="241">
        <v>2.4708992000000002E-5</v>
      </c>
      <c r="AK4475" s="241">
        <v>1.3833313000000001E-5</v>
      </c>
      <c r="AL4475" s="241">
        <v>3.5889329999999999E-6</v>
      </c>
      <c r="AM4475" s="241">
        <v>1.0649798E-8</v>
      </c>
      <c r="AN4475" s="241">
        <v>5.3550850999999999E-4</v>
      </c>
      <c r="AO4475" s="241">
        <v>1.10648E-3</v>
      </c>
      <c r="AP4475" s="241">
        <v>8.2907808999999999E-4</v>
      </c>
      <c r="AQ4475" s="241">
        <v>8.6566621000000006E-6</v>
      </c>
      <c r="AR4475" s="241">
        <v>1.2491642000000001E-2</v>
      </c>
      <c r="AT4475" s="193"/>
      <c r="AU4475" s="193"/>
      <c r="AV4475" s="193"/>
      <c r="AW4475" s="193"/>
      <c r="AX4475" s="193"/>
      <c r="AY4475" s="193"/>
      <c r="AZ4475" s="193"/>
      <c r="BA4475" s="193"/>
      <c r="BB4475" s="193"/>
      <c r="BC4475" s="193"/>
      <c r="BD4475" s="193"/>
      <c r="BE4475" s="315"/>
      <c r="BF4475" s="315"/>
      <c r="BG4475" s="315"/>
      <c r="BH4475" s="315"/>
      <c r="BI4475" s="315"/>
      <c r="BJ4475" s="315"/>
      <c r="BK4475" s="315"/>
    </row>
    <row r="4476" spans="1:63" x14ac:dyDescent="0.25">
      <c r="A4476" s="9"/>
      <c r="B4476" s="9" t="s">
        <v>5770</v>
      </c>
      <c r="C4476" s="96" t="s">
        <v>5074</v>
      </c>
      <c r="D4476" s="172">
        <v>6.2082397999999997E-2</v>
      </c>
      <c r="E4476" s="172">
        <v>4.2415553000000002E-2</v>
      </c>
      <c r="F4476" s="172">
        <v>6.5334787000000004E-3</v>
      </c>
      <c r="G4476" s="172">
        <v>1.7051957000000001E-3</v>
      </c>
      <c r="H4476" s="172">
        <v>1.6578343000000001E-4</v>
      </c>
      <c r="I4476" s="172">
        <v>1.1346511E-3</v>
      </c>
      <c r="J4476" s="172">
        <v>7.4182333000000003E-3</v>
      </c>
      <c r="K4476" s="172">
        <v>3.7500784999999997E-5</v>
      </c>
      <c r="L4476" s="172">
        <v>2.6720017E-3</v>
      </c>
      <c r="M4476" s="172">
        <v>0</v>
      </c>
      <c r="N4476" s="172">
        <v>0</v>
      </c>
      <c r="O4476" s="172">
        <v>0</v>
      </c>
      <c r="P4476" s="199">
        <f t="shared" si="864"/>
        <v>0.31418928148148145</v>
      </c>
      <c r="Q4476" s="233">
        <v>3.7909038000000002</v>
      </c>
      <c r="R4476" s="96">
        <v>3.1388634</v>
      </c>
      <c r="S4476" s="96">
        <v>0.46467120000000001</v>
      </c>
      <c r="T4476" s="96">
        <v>3.7888999999999998E-6</v>
      </c>
      <c r="U4476" s="96">
        <v>0.10717</v>
      </c>
      <c r="V4476" s="96">
        <v>7.2064299999999998E-3</v>
      </c>
      <c r="W4476" s="96">
        <v>7.2988999999999998E-2</v>
      </c>
      <c r="X4476" s="241">
        <f t="shared" si="865"/>
        <v>2.76253141318447E-2</v>
      </c>
      <c r="Y4476" s="241">
        <f t="shared" si="866"/>
        <v>1.1692299552030001E-2</v>
      </c>
      <c r="Z4476" s="241">
        <f t="shared" si="867"/>
        <v>8.0656871097146993E-3</v>
      </c>
      <c r="AA4476" s="241">
        <f t="shared" si="868"/>
        <v>7.8673274700999992E-3</v>
      </c>
      <c r="AB4476" s="241">
        <v>8.6987368000000006E-3</v>
      </c>
      <c r="AC4476" s="241">
        <v>1.3050181E-6</v>
      </c>
      <c r="AD4476" s="241">
        <v>1.4911686E-3</v>
      </c>
      <c r="AE4476" s="241">
        <v>5.1227793000000004E-7</v>
      </c>
      <c r="AF4476" s="241">
        <v>1.4857797E-3</v>
      </c>
      <c r="AG4476" s="241">
        <v>1.4797155999999999E-5</v>
      </c>
      <c r="AH4476" s="241">
        <v>5.693231E-3</v>
      </c>
      <c r="AI4476" s="241">
        <v>1.0727368000000001E-5</v>
      </c>
      <c r="AJ4476" s="241">
        <v>8.8811233999999997E-6</v>
      </c>
      <c r="AK4476" s="241">
        <v>9.3399075000000007E-6</v>
      </c>
      <c r="AL4476" s="241">
        <v>2.2268307E-6</v>
      </c>
      <c r="AM4476" s="241">
        <v>6.4501147E-9</v>
      </c>
      <c r="AN4476" s="241">
        <v>4.7927799000000001E-4</v>
      </c>
      <c r="AO4476" s="241">
        <v>1.0837724999999999E-3</v>
      </c>
      <c r="AP4476" s="241">
        <v>7.7822394000000002E-4</v>
      </c>
      <c r="AQ4476" s="241">
        <v>5.0753701000000001E-6</v>
      </c>
      <c r="AR4476" s="241">
        <v>7.8622520999999997E-3</v>
      </c>
      <c r="AT4476" s="193"/>
      <c r="AU4476" s="193"/>
      <c r="AV4476" s="193"/>
      <c r="AW4476" s="193"/>
      <c r="AX4476" s="193"/>
      <c r="AY4476" s="193"/>
      <c r="AZ4476" s="193"/>
      <c r="BA4476" s="193"/>
      <c r="BB4476" s="193"/>
      <c r="BC4476" s="193"/>
      <c r="BD4476" s="193"/>
      <c r="BE4476" s="315"/>
      <c r="BF4476" s="315"/>
      <c r="BG4476" s="315"/>
      <c r="BH4476" s="315"/>
      <c r="BI4476" s="315"/>
      <c r="BJ4476" s="315"/>
      <c r="BK4476" s="315"/>
    </row>
    <row r="4477" spans="1:63" x14ac:dyDescent="0.25">
      <c r="A4477" s="9"/>
      <c r="B4477" s="9" t="s">
        <v>5770</v>
      </c>
      <c r="C4477" s="96" t="s">
        <v>1604</v>
      </c>
      <c r="D4477" s="172">
        <v>6.6082874E-2</v>
      </c>
      <c r="E4477" s="172">
        <v>4.5100420000000002E-2</v>
      </c>
      <c r="F4477" s="172">
        <v>7.2247550999999998E-3</v>
      </c>
      <c r="G4477" s="172">
        <v>1.9391609E-3</v>
      </c>
      <c r="H4477" s="172">
        <v>1.7039740999999999E-4</v>
      </c>
      <c r="I4477" s="172">
        <v>1.2806302999999999E-3</v>
      </c>
      <c r="J4477" s="172">
        <v>7.4540734000000004E-3</v>
      </c>
      <c r="K4477" s="172">
        <v>3.8159859000000002E-5</v>
      </c>
      <c r="L4477" s="172">
        <v>2.8752768999999998E-3</v>
      </c>
      <c r="M4477" s="172">
        <v>0</v>
      </c>
      <c r="N4477" s="172">
        <v>0</v>
      </c>
      <c r="O4477" s="172">
        <v>0</v>
      </c>
      <c r="P4477" s="199">
        <f t="shared" si="864"/>
        <v>0.3340771851851852</v>
      </c>
      <c r="Q4477" s="233">
        <v>4.2158024000000003</v>
      </c>
      <c r="R4477" s="96">
        <v>3.380709</v>
      </c>
      <c r="S4477" s="96">
        <v>0.62131999999999998</v>
      </c>
      <c r="T4477" s="96">
        <v>3.8902999999999998E-6</v>
      </c>
      <c r="U4477" s="96">
        <v>0.11262</v>
      </c>
      <c r="V4477" s="96">
        <v>1.0146479999999999E-2</v>
      </c>
      <c r="W4477" s="96">
        <v>9.1003000000000001E-2</v>
      </c>
      <c r="X4477" s="241">
        <f t="shared" si="865"/>
        <v>2.9530381033750202E-2</v>
      </c>
      <c r="Y4477" s="241">
        <f t="shared" si="866"/>
        <v>1.2608892374399999E-2</v>
      </c>
      <c r="Z4477" s="241">
        <f t="shared" si="867"/>
        <v>8.4477007979502014E-3</v>
      </c>
      <c r="AA4477" s="241">
        <f t="shared" si="868"/>
        <v>8.4737878613999999E-3</v>
      </c>
      <c r="AB4477" s="241">
        <v>9.2499573000000002E-3</v>
      </c>
      <c r="AC4477" s="241">
        <v>1.3533781E-6</v>
      </c>
      <c r="AD4477" s="241">
        <v>1.7085452E-3</v>
      </c>
      <c r="AE4477" s="241">
        <v>5.4519730000000004E-7</v>
      </c>
      <c r="AF4477" s="241">
        <v>1.6286911000000001E-3</v>
      </c>
      <c r="AG4477" s="241">
        <v>1.9800199000000001E-5</v>
      </c>
      <c r="AH4477" s="241">
        <v>6.0540061999999999E-3</v>
      </c>
      <c r="AI4477" s="241">
        <v>1.1862102999999999E-5</v>
      </c>
      <c r="AJ4477" s="241">
        <v>1.0967697E-5</v>
      </c>
      <c r="AK4477" s="241">
        <v>9.9387774000000006E-6</v>
      </c>
      <c r="AL4477" s="241">
        <v>2.4112295000000002E-6</v>
      </c>
      <c r="AM4477" s="241">
        <v>7.0210501999999999E-9</v>
      </c>
      <c r="AN4477" s="241">
        <v>4.8668205999999998E-4</v>
      </c>
      <c r="AO4477" s="241">
        <v>1.0868884E-3</v>
      </c>
      <c r="AP4477" s="241">
        <v>7.8493731000000005E-4</v>
      </c>
      <c r="AQ4477" s="241">
        <v>5.7705614E-6</v>
      </c>
      <c r="AR4477" s="241">
        <v>8.4680173000000001E-3</v>
      </c>
      <c r="AT4477" s="193"/>
      <c r="AU4477" s="193"/>
      <c r="AV4477" s="193"/>
      <c r="AW4477" s="193"/>
      <c r="AX4477" s="193"/>
      <c r="AY4477" s="193"/>
      <c r="AZ4477" s="193"/>
      <c r="BA4477" s="193"/>
      <c r="BB4477" s="193"/>
      <c r="BC4477" s="193"/>
      <c r="BD4477" s="193"/>
      <c r="BE4477" s="315"/>
      <c r="BF4477" s="315"/>
      <c r="BG4477" s="315"/>
      <c r="BH4477" s="315"/>
      <c r="BI4477" s="315"/>
      <c r="BJ4477" s="315"/>
      <c r="BK4477" s="315"/>
    </row>
    <row r="4478" spans="1:63" x14ac:dyDescent="0.25">
      <c r="A4478" s="9"/>
      <c r="B4478" s="9" t="s">
        <v>5770</v>
      </c>
      <c r="C4478" s="96" t="s">
        <v>2716</v>
      </c>
      <c r="D4478" s="172">
        <v>6.0597334000000003E-2</v>
      </c>
      <c r="E4478" s="172">
        <v>4.2279408999999997E-2</v>
      </c>
      <c r="F4478" s="172">
        <v>1.0807404E-2</v>
      </c>
      <c r="G4478" s="172">
        <v>3.6462987999999999E-3</v>
      </c>
      <c r="H4478" s="172">
        <v>6.4650369999999998E-5</v>
      </c>
      <c r="I4478" s="172">
        <v>2.1828904E-3</v>
      </c>
      <c r="J4478" s="172">
        <v>4.8324241999999999E-4</v>
      </c>
      <c r="K4478" s="172">
        <v>8.6129822999999993E-6</v>
      </c>
      <c r="L4478" s="172">
        <v>1.1248261E-3</v>
      </c>
      <c r="M4478" s="172">
        <v>0</v>
      </c>
      <c r="N4478" s="172">
        <v>0</v>
      </c>
      <c r="O4478" s="172">
        <v>0</v>
      </c>
      <c r="P4478" s="199">
        <f t="shared" si="864"/>
        <v>0.31318080740740739</v>
      </c>
      <c r="Q4478" s="233">
        <v>6.7161102000000001</v>
      </c>
      <c r="R4478" s="96">
        <v>3.8051110000000001</v>
      </c>
      <c r="S4478" s="96">
        <v>2.4949680000000001</v>
      </c>
      <c r="T4478" s="96">
        <v>1.5430000000000001E-6</v>
      </c>
      <c r="U4478" s="96">
        <v>8.6499999999999994E-2</v>
      </c>
      <c r="V4478" s="96">
        <v>4.6859709999999999E-2</v>
      </c>
      <c r="W4478" s="96">
        <v>0.28266999999999998</v>
      </c>
      <c r="X4478" s="241">
        <f t="shared" si="865"/>
        <v>2.9750333243531102E-2</v>
      </c>
      <c r="Y4478" s="241">
        <f t="shared" si="866"/>
        <v>1.420346257038E-2</v>
      </c>
      <c r="Z4478" s="241">
        <f t="shared" si="867"/>
        <v>6.0094998934511002E-3</v>
      </c>
      <c r="AA4478" s="241">
        <f t="shared" si="868"/>
        <v>9.5373707797000006E-3</v>
      </c>
      <c r="AB4478" s="241">
        <v>8.6802395000000008E-3</v>
      </c>
      <c r="AC4478" s="241">
        <v>7.5711109999999995E-7</v>
      </c>
      <c r="AD4478" s="241">
        <v>3.2536575999999998E-3</v>
      </c>
      <c r="AE4478" s="241">
        <v>5.1281227999999996E-7</v>
      </c>
      <c r="AF4478" s="241">
        <v>2.1885819000000001E-3</v>
      </c>
      <c r="AG4478" s="241">
        <v>7.9713647000000004E-5</v>
      </c>
      <c r="AH4478" s="241">
        <v>5.6812377000000002E-3</v>
      </c>
      <c r="AI4478" s="241">
        <v>1.7734813000000001E-5</v>
      </c>
      <c r="AJ4478" s="241">
        <v>3.2521729999999999E-5</v>
      </c>
      <c r="AK4478" s="241">
        <v>9.2039534999999998E-6</v>
      </c>
      <c r="AL4478" s="241">
        <v>2.7803255000000001E-6</v>
      </c>
      <c r="AM4478" s="241">
        <v>8.5624511000000007E-9</v>
      </c>
      <c r="AN4478" s="241">
        <v>1.1552804E-4</v>
      </c>
      <c r="AO4478" s="241">
        <v>4.6221859E-5</v>
      </c>
      <c r="AP4478" s="241">
        <v>1.0426290999999999E-4</v>
      </c>
      <c r="AQ4478" s="241">
        <v>6.4412797000000001E-6</v>
      </c>
      <c r="AR4478" s="241">
        <v>9.5309295000000002E-3</v>
      </c>
      <c r="AT4478" s="193"/>
      <c r="AU4478" s="193"/>
      <c r="AV4478" s="193"/>
      <c r="AW4478" s="193"/>
      <c r="AX4478" s="193"/>
      <c r="AY4478" s="193"/>
      <c r="AZ4478" s="193"/>
      <c r="BA4478" s="193"/>
      <c r="BB4478" s="193"/>
      <c r="BC4478" s="193"/>
      <c r="BD4478" s="193"/>
      <c r="BE4478" s="315"/>
      <c r="BF4478" s="315"/>
      <c r="BG4478" s="315"/>
      <c r="BH4478" s="315"/>
      <c r="BI4478" s="315"/>
      <c r="BJ4478" s="315"/>
      <c r="BK4478" s="315"/>
    </row>
    <row r="4479" spans="1:63" x14ac:dyDescent="0.25">
      <c r="A4479" s="9"/>
      <c r="B4479" s="9" t="s">
        <v>5770</v>
      </c>
      <c r="C4479" s="96" t="s">
        <v>6338</v>
      </c>
      <c r="D4479" s="172">
        <v>1.322334E-2</v>
      </c>
      <c r="E4479" s="172">
        <v>9.2261124999999996E-3</v>
      </c>
      <c r="F4479" s="172">
        <v>2.3583324E-3</v>
      </c>
      <c r="G4479" s="172">
        <v>7.9567251E-4</v>
      </c>
      <c r="H4479" s="172">
        <v>1.4107673E-5</v>
      </c>
      <c r="I4479" s="172">
        <v>4.7632959000000003E-4</v>
      </c>
      <c r="J4479" s="172">
        <v>1.0545081E-4</v>
      </c>
      <c r="K4479" s="172">
        <v>1.8795244E-6</v>
      </c>
      <c r="L4479" s="172">
        <v>2.4545519E-4</v>
      </c>
      <c r="M4479" s="172">
        <v>0</v>
      </c>
      <c r="N4479" s="172">
        <v>0</v>
      </c>
      <c r="O4479" s="172">
        <v>0</v>
      </c>
      <c r="P4479" s="199">
        <f t="shared" si="864"/>
        <v>6.8341574074074068E-2</v>
      </c>
      <c r="Q4479" s="233">
        <v>1.4655422</v>
      </c>
      <c r="R4479" s="96">
        <v>0.83031348000000005</v>
      </c>
      <c r="S4479" s="96">
        <v>0.54444320000000002</v>
      </c>
      <c r="T4479" s="96">
        <v>3.3671E-7</v>
      </c>
      <c r="U4479" s="96">
        <v>1.8876E-2</v>
      </c>
      <c r="V4479" s="96">
        <v>1.022518E-2</v>
      </c>
      <c r="W4479" s="96">
        <v>6.1684000000000003E-2</v>
      </c>
      <c r="X4479" s="241">
        <f t="shared" si="865"/>
        <v>6.4919557509187011E-3</v>
      </c>
      <c r="Y4479" s="241">
        <f t="shared" si="866"/>
        <v>3.0994262244900001E-3</v>
      </c>
      <c r="Z4479" s="241">
        <f t="shared" si="867"/>
        <v>1.3113792367287001E-3</v>
      </c>
      <c r="AA4479" s="241">
        <f t="shared" si="868"/>
        <v>2.0811502897E-3</v>
      </c>
      <c r="AB4479" s="241">
        <v>1.8941813000000001E-3</v>
      </c>
      <c r="AC4479" s="241">
        <v>1.6521346000000001E-7</v>
      </c>
      <c r="AD4479" s="241">
        <v>7.0999392999999999E-4</v>
      </c>
      <c r="AE4479" s="241">
        <v>1.1190303E-7</v>
      </c>
      <c r="AF4479" s="241">
        <v>4.7757938E-4</v>
      </c>
      <c r="AG4479" s="241">
        <v>1.7394497999999999E-5</v>
      </c>
      <c r="AH4479" s="241">
        <v>1.2397462E-3</v>
      </c>
      <c r="AI4479" s="241">
        <v>3.8699939999999996E-6</v>
      </c>
      <c r="AJ4479" s="241">
        <v>7.096685E-6</v>
      </c>
      <c r="AK4479" s="241">
        <v>2.008428E-6</v>
      </c>
      <c r="AL4479" s="241">
        <v>6.0671325999999998E-7</v>
      </c>
      <c r="AM4479" s="241">
        <v>1.8684686999999999E-9</v>
      </c>
      <c r="AN4479" s="241">
        <v>2.5210424000000001E-5</v>
      </c>
      <c r="AO4479" s="241">
        <v>1.0086437E-5</v>
      </c>
      <c r="AP4479" s="241">
        <v>2.2752487000000001E-5</v>
      </c>
      <c r="AQ4479" s="241">
        <v>1.4055897000000001E-6</v>
      </c>
      <c r="AR4479" s="241">
        <v>2.0797446999999999E-3</v>
      </c>
      <c r="AT4479" s="193"/>
      <c r="AU4479" s="193"/>
      <c r="AV4479" s="193"/>
      <c r="AW4479" s="193"/>
      <c r="AX4479" s="193"/>
      <c r="AY4479" s="193"/>
      <c r="AZ4479" s="193"/>
      <c r="BA4479" s="193"/>
      <c r="BB4479" s="193"/>
      <c r="BC4479" s="193"/>
      <c r="BD4479" s="193"/>
      <c r="BE4479" s="315"/>
      <c r="BF4479" s="315"/>
      <c r="BG4479" s="315"/>
      <c r="BH4479" s="315"/>
      <c r="BI4479" s="315"/>
      <c r="BJ4479" s="315"/>
      <c r="BK4479" s="315"/>
    </row>
    <row r="4480" spans="1:63" x14ac:dyDescent="0.25">
      <c r="A4480" s="9"/>
      <c r="B4480" s="9" t="s">
        <v>5770</v>
      </c>
      <c r="C4480" s="96" t="s">
        <v>6337</v>
      </c>
      <c r="D4480" s="172">
        <v>1.7017810000000001E-2</v>
      </c>
      <c r="E4480" s="172">
        <v>1.1873531E-2</v>
      </c>
      <c r="F4480" s="172">
        <v>3.0350720000000002E-3</v>
      </c>
      <c r="G4480" s="172">
        <v>1.0239985999999999E-3</v>
      </c>
      <c r="H4480" s="172">
        <v>1.8156018999999999E-5</v>
      </c>
      <c r="I4480" s="172">
        <v>6.1303183000000004E-4</v>
      </c>
      <c r="J4480" s="172">
        <v>1.3571123999999999E-4</v>
      </c>
      <c r="K4480" s="172">
        <v>2.4188621E-6</v>
      </c>
      <c r="L4480" s="172">
        <v>3.1589117999999999E-4</v>
      </c>
      <c r="M4480" s="172">
        <v>0</v>
      </c>
      <c r="N4480" s="172">
        <v>0</v>
      </c>
      <c r="O4480" s="172">
        <v>0</v>
      </c>
      <c r="P4480" s="199">
        <f t="shared" si="864"/>
        <v>8.7952081481481467E-2</v>
      </c>
      <c r="Q4480" s="233">
        <v>1.8861124</v>
      </c>
      <c r="R4480" s="96">
        <v>1.0686035</v>
      </c>
      <c r="S4480" s="96">
        <v>0.70067199999999996</v>
      </c>
      <c r="T4480" s="96">
        <v>4.3332999999999998E-7</v>
      </c>
      <c r="U4480" s="96">
        <v>2.4292000000000001E-2</v>
      </c>
      <c r="V4480" s="96">
        <v>1.3159550000000001E-2</v>
      </c>
      <c r="W4480" s="96">
        <v>7.9384999999999997E-2</v>
      </c>
      <c r="X4480" s="241">
        <f t="shared" si="865"/>
        <v>8.3549036405608998E-3</v>
      </c>
      <c r="Y4480" s="241">
        <f t="shared" si="866"/>
        <v>3.9888095646599996E-3</v>
      </c>
      <c r="Z4480" s="241">
        <f t="shared" si="867"/>
        <v>1.6876788621008995E-3</v>
      </c>
      <c r="AA4480" s="241">
        <f t="shared" si="868"/>
        <v>2.6784152137999998E-3</v>
      </c>
      <c r="AB4480" s="241">
        <v>2.4377136E-3</v>
      </c>
      <c r="AC4480" s="241">
        <v>2.1262356E-7</v>
      </c>
      <c r="AD4480" s="241">
        <v>9.1372581999999997E-4</v>
      </c>
      <c r="AE4480" s="241">
        <v>1.440151E-7</v>
      </c>
      <c r="AF4480" s="241">
        <v>6.1462748999999996E-4</v>
      </c>
      <c r="AG4480" s="241">
        <v>2.2386015999999999E-5</v>
      </c>
      <c r="AH4480" s="241">
        <v>1.5954894E-3</v>
      </c>
      <c r="AI4480" s="241">
        <v>4.9805122000000002E-6</v>
      </c>
      <c r="AJ4480" s="241">
        <v>9.1331474000000007E-6</v>
      </c>
      <c r="AK4480" s="241">
        <v>2.5848054999999998E-6</v>
      </c>
      <c r="AL4480" s="241">
        <v>7.8081136999999996E-7</v>
      </c>
      <c r="AM4480" s="241">
        <v>2.4046309000000001E-9</v>
      </c>
      <c r="AN4480" s="241">
        <v>3.2445637999999997E-5</v>
      </c>
      <c r="AO4480" s="241">
        <v>1.2980646E-5</v>
      </c>
      <c r="AP4480" s="241">
        <v>2.9281496999999999E-5</v>
      </c>
      <c r="AQ4480" s="241">
        <v>1.8089138E-6</v>
      </c>
      <c r="AR4480" s="241">
        <v>2.6766062999999999E-3</v>
      </c>
      <c r="AT4480" s="193"/>
      <c r="AU4480" s="193"/>
      <c r="AV4480" s="193"/>
      <c r="AW4480" s="193"/>
      <c r="AX4480" s="193"/>
      <c r="AY4480" s="193"/>
      <c r="AZ4480" s="193"/>
      <c r="BA4480" s="193"/>
      <c r="BB4480" s="193"/>
      <c r="BC4480" s="193"/>
      <c r="BD4480" s="193"/>
      <c r="BE4480" s="315"/>
      <c r="BF4480" s="315"/>
      <c r="BG4480" s="315"/>
      <c r="BH4480" s="315"/>
      <c r="BI4480" s="315"/>
      <c r="BJ4480" s="315"/>
      <c r="BK4480" s="315"/>
    </row>
    <row r="4481" spans="1:63" x14ac:dyDescent="0.25">
      <c r="A4481" s="9"/>
      <c r="B4481" s="9" t="s">
        <v>5770</v>
      </c>
      <c r="C4481" s="96" t="s">
        <v>1508</v>
      </c>
      <c r="D4481" s="172">
        <v>1.7132863000000002E-2</v>
      </c>
      <c r="E4481" s="172">
        <v>1.1953791E-2</v>
      </c>
      <c r="F4481" s="172">
        <v>3.0556314000000002E-3</v>
      </c>
      <c r="G4481" s="172">
        <v>1.0309127E-3</v>
      </c>
      <c r="H4481" s="172">
        <v>1.8278810999999999E-5</v>
      </c>
      <c r="I4481" s="172">
        <v>6.1716210000000002E-4</v>
      </c>
      <c r="J4481" s="172">
        <v>1.3662898000000001E-4</v>
      </c>
      <c r="K4481" s="172">
        <v>2.4351944E-6</v>
      </c>
      <c r="L4481" s="172">
        <v>3.1802281000000001E-4</v>
      </c>
      <c r="M4481" s="172">
        <v>0</v>
      </c>
      <c r="N4481" s="172">
        <v>0</v>
      </c>
      <c r="O4481" s="172">
        <v>0</v>
      </c>
      <c r="P4481" s="199">
        <f t="shared" si="864"/>
        <v>8.8546599999999989E-2</v>
      </c>
      <c r="Q4481" s="233">
        <v>1.8988655999999999</v>
      </c>
      <c r="R4481" s="96">
        <v>1.0758072999999999</v>
      </c>
      <c r="S4481" s="96">
        <v>0.70543199999999995</v>
      </c>
      <c r="T4481" s="96">
        <v>4.3626000000000002E-7</v>
      </c>
      <c r="U4481" s="96">
        <v>2.4455999999999999E-2</v>
      </c>
      <c r="V4481" s="96">
        <v>1.32488E-2</v>
      </c>
      <c r="W4481" s="96">
        <v>7.9921000000000006E-2</v>
      </c>
      <c r="X4481" s="241">
        <f t="shared" si="865"/>
        <v>8.4113284567292005E-3</v>
      </c>
      <c r="Y4481" s="241">
        <f t="shared" si="866"/>
        <v>4.0157703218400001E-3</v>
      </c>
      <c r="Z4481" s="241">
        <f t="shared" si="867"/>
        <v>1.6990865863892003E-3</v>
      </c>
      <c r="AA4481" s="241">
        <f t="shared" si="868"/>
        <v>2.6964715485E-3</v>
      </c>
      <c r="AB4481" s="241">
        <v>2.4541915999999999E-3</v>
      </c>
      <c r="AC4481" s="241">
        <v>2.1405849E-7</v>
      </c>
      <c r="AD4481" s="241">
        <v>9.1989725999999997E-4</v>
      </c>
      <c r="AE4481" s="241">
        <v>1.4498835E-7</v>
      </c>
      <c r="AF4481" s="241">
        <v>6.1878526E-4</v>
      </c>
      <c r="AG4481" s="241">
        <v>2.2537154999999999E-5</v>
      </c>
      <c r="AH4481" s="241">
        <v>1.6062743000000001E-3</v>
      </c>
      <c r="AI4481" s="241">
        <v>5.0142561999999999E-6</v>
      </c>
      <c r="AJ4481" s="241">
        <v>9.1948141000000004E-6</v>
      </c>
      <c r="AK4481" s="241">
        <v>2.6022471E-6</v>
      </c>
      <c r="AL4481" s="241">
        <v>7.8608013E-7</v>
      </c>
      <c r="AM4481" s="241">
        <v>2.4208592E-9</v>
      </c>
      <c r="AN4481" s="241">
        <v>3.2664623000000002E-5</v>
      </c>
      <c r="AO4481" s="241">
        <v>1.3068374000000001E-5</v>
      </c>
      <c r="AP4481" s="241">
        <v>2.9479470999999999E-5</v>
      </c>
      <c r="AQ4481" s="241">
        <v>1.8211485E-6</v>
      </c>
      <c r="AR4481" s="241">
        <v>2.6946504E-3</v>
      </c>
      <c r="AT4481" s="193"/>
      <c r="AU4481" s="193"/>
      <c r="AV4481" s="193"/>
      <c r="AW4481" s="193"/>
      <c r="AX4481" s="193"/>
      <c r="AY4481" s="193"/>
      <c r="AZ4481" s="193"/>
      <c r="BA4481" s="193"/>
      <c r="BB4481" s="193"/>
      <c r="BC4481" s="193"/>
      <c r="BD4481" s="193"/>
      <c r="BE4481" s="315"/>
      <c r="BF4481" s="315"/>
      <c r="BG4481" s="315"/>
      <c r="BH4481" s="315"/>
      <c r="BI4481" s="315"/>
      <c r="BJ4481" s="315"/>
      <c r="BK4481" s="315"/>
    </row>
    <row r="4482" spans="1:63" x14ac:dyDescent="0.25">
      <c r="A4482" s="9"/>
      <c r="B4482" s="9" t="s">
        <v>5770</v>
      </c>
      <c r="C4482" s="96" t="s">
        <v>1507</v>
      </c>
      <c r="D4482" s="172">
        <v>8.7150882999999998E-2</v>
      </c>
      <c r="E4482" s="172">
        <v>5.8618651000000001E-2</v>
      </c>
      <c r="F4482" s="172">
        <v>7.9424057999999999E-3</v>
      </c>
      <c r="G4482" s="172">
        <v>2.3202313E-3</v>
      </c>
      <c r="H4482" s="172">
        <v>4.9499193000000004E-4</v>
      </c>
      <c r="I4482" s="172">
        <v>2.4182104000000002E-3</v>
      </c>
      <c r="J4482" s="172">
        <v>5.5659435E-3</v>
      </c>
      <c r="K4482" s="172">
        <v>1.8598663000000001E-5</v>
      </c>
      <c r="L4482" s="172">
        <v>9.7718500000000003E-3</v>
      </c>
      <c r="M4482" s="172">
        <v>0</v>
      </c>
      <c r="N4482" s="172">
        <v>0</v>
      </c>
      <c r="O4482" s="172">
        <v>0</v>
      </c>
      <c r="P4482" s="199">
        <f t="shared" si="864"/>
        <v>0.43421222962962963</v>
      </c>
      <c r="Q4482" s="233">
        <v>4.4578325999999997</v>
      </c>
      <c r="R4482" s="96">
        <v>3.2714075</v>
      </c>
      <c r="S4482" s="96">
        <v>0.88592000000000004</v>
      </c>
      <c r="T4482" s="96">
        <v>1.1962E-2</v>
      </c>
      <c r="U4482" s="96">
        <v>0.15978999999999999</v>
      </c>
      <c r="V4482" s="96">
        <v>1.6233109999999999E-2</v>
      </c>
      <c r="W4482" s="96">
        <v>0.11252</v>
      </c>
      <c r="X4482" s="241">
        <f t="shared" si="865"/>
        <v>4.7749397943689001E-2</v>
      </c>
      <c r="Y4482" s="241">
        <f t="shared" si="866"/>
        <v>1.6665911298719999E-2</v>
      </c>
      <c r="Z4482" s="241">
        <f t="shared" si="867"/>
        <v>2.2858488755968999E-2</v>
      </c>
      <c r="AA4482" s="241">
        <f t="shared" si="868"/>
        <v>8.2249978889999999E-3</v>
      </c>
      <c r="AB4482" s="241">
        <v>1.2035924999999999E-2</v>
      </c>
      <c r="AC4482" s="241">
        <v>1.9453576E-6</v>
      </c>
      <c r="AD4482" s="241">
        <v>1.9857993E-3</v>
      </c>
      <c r="AE4482" s="241">
        <v>5.3681011999999996E-7</v>
      </c>
      <c r="AF4482" s="241">
        <v>2.613401E-3</v>
      </c>
      <c r="AG4482" s="241">
        <v>2.8303831E-5</v>
      </c>
      <c r="AH4482" s="241">
        <v>7.8776647999999998E-3</v>
      </c>
      <c r="AI4482" s="241">
        <v>1.2942609E-5</v>
      </c>
      <c r="AJ4482" s="241">
        <v>1.9368714000000001E-5</v>
      </c>
      <c r="AK4482" s="241">
        <v>7.3664951999999996E-5</v>
      </c>
      <c r="AL4482" s="241">
        <v>5.7215912999999998E-6</v>
      </c>
      <c r="AM4482" s="241">
        <v>1.7330668999999999E-8</v>
      </c>
      <c r="AN4482" s="241">
        <v>3.6862386999999999E-4</v>
      </c>
      <c r="AO4482" s="241">
        <v>7.6603888999999997E-5</v>
      </c>
      <c r="AP4482" s="241">
        <v>1.4423881E-2</v>
      </c>
      <c r="AQ4482" s="241">
        <v>3.1741488999999997E-5</v>
      </c>
      <c r="AR4482" s="241">
        <v>8.1932563999999996E-3</v>
      </c>
      <c r="AT4482" s="193"/>
      <c r="AU4482" s="193"/>
      <c r="AV4482" s="193"/>
      <c r="AW4482" s="193"/>
      <c r="AX4482" s="193"/>
      <c r="AY4482" s="193"/>
      <c r="AZ4482" s="193"/>
      <c r="BA4482" s="193"/>
      <c r="BB4482" s="193"/>
      <c r="BC4482" s="193"/>
      <c r="BD4482" s="193"/>
      <c r="BE4482" s="315"/>
      <c r="BF4482" s="315"/>
      <c r="BG4482" s="315"/>
      <c r="BH4482" s="315"/>
      <c r="BI4482" s="315"/>
      <c r="BJ4482" s="315"/>
      <c r="BK4482" s="315"/>
    </row>
    <row r="4483" spans="1:63" x14ac:dyDescent="0.25">
      <c r="A4483" s="9"/>
      <c r="B4483" s="9" t="s">
        <v>5770</v>
      </c>
      <c r="C4483" s="96" t="s">
        <v>1506</v>
      </c>
      <c r="D4483" s="172">
        <v>1.9878448999999999E-2</v>
      </c>
      <c r="E4483" s="172">
        <v>1.8774492E-2</v>
      </c>
      <c r="F4483" s="172">
        <v>8.6520965999999999E-4</v>
      </c>
      <c r="G4483" s="172">
        <v>2.4341444000000001E-5</v>
      </c>
      <c r="H4483" s="172">
        <v>4.4715924000000002E-5</v>
      </c>
      <c r="I4483" s="172">
        <v>5.9339054999999999E-5</v>
      </c>
      <c r="J4483" s="172">
        <v>2.4317731000000001E-5</v>
      </c>
      <c r="K4483" s="172">
        <v>1.1783187E-5</v>
      </c>
      <c r="L4483" s="172">
        <v>7.4250033000000006E-5</v>
      </c>
      <c r="M4483" s="172">
        <v>0</v>
      </c>
      <c r="N4483" s="172">
        <v>0</v>
      </c>
      <c r="O4483" s="172">
        <v>0</v>
      </c>
      <c r="P4483" s="199">
        <f t="shared" si="864"/>
        <v>0.13907031111111109</v>
      </c>
      <c r="Q4483" s="233">
        <v>2.4390635999999999</v>
      </c>
      <c r="R4483" s="96">
        <v>2.4193456000000002</v>
      </c>
      <c r="S4483" s="96">
        <v>1.4312480000000001E-2</v>
      </c>
      <c r="T4483" s="96">
        <v>1.9765999999999998E-6</v>
      </c>
      <c r="U4483" s="96">
        <v>7.2774000000000005E-4</v>
      </c>
      <c r="V4483" s="96">
        <v>2.9456220000000002E-4</v>
      </c>
      <c r="W4483" s="96">
        <v>4.3812E-3</v>
      </c>
      <c r="X4483" s="241">
        <f t="shared" si="865"/>
        <v>1.2718477445175271E-2</v>
      </c>
      <c r="Y4483" s="241">
        <f t="shared" si="866"/>
        <v>4.0516692463199999E-3</v>
      </c>
      <c r="Z4483" s="241">
        <f t="shared" si="867"/>
        <v>2.5939850344152693E-3</v>
      </c>
      <c r="AA4483" s="241">
        <f t="shared" si="868"/>
        <v>6.0728231644400004E-3</v>
      </c>
      <c r="AB4483" s="241">
        <v>3.8550181E-3</v>
      </c>
      <c r="AC4483" s="241">
        <v>1.0526067E-6</v>
      </c>
      <c r="AD4483" s="241">
        <v>2.7432777E-5</v>
      </c>
      <c r="AE4483" s="241">
        <v>1.0425737E-7</v>
      </c>
      <c r="AF4483" s="241">
        <v>1.6760686E-4</v>
      </c>
      <c r="AG4483" s="241">
        <v>4.5464524999999999E-7</v>
      </c>
      <c r="AH4483" s="241">
        <v>2.5230742999999998E-3</v>
      </c>
      <c r="AI4483" s="241">
        <v>1.3214662E-6</v>
      </c>
      <c r="AJ4483" s="241">
        <v>2.0940227999999999E-7</v>
      </c>
      <c r="AK4483" s="241">
        <v>7.0643689000000001E-7</v>
      </c>
      <c r="AL4483" s="241">
        <v>2.1764573E-8</v>
      </c>
      <c r="AM4483" s="241">
        <v>1.2607226999999999E-10</v>
      </c>
      <c r="AN4483" s="241">
        <v>1.2571087999999999E-6</v>
      </c>
      <c r="AO4483" s="241">
        <v>2.3884165999999999E-6</v>
      </c>
      <c r="AP4483" s="241">
        <v>6.5006012999999996E-5</v>
      </c>
      <c r="AQ4483" s="241">
        <v>2.3426443999999999E-7</v>
      </c>
      <c r="AR4483" s="241">
        <v>6.0725889000000002E-3</v>
      </c>
      <c r="AT4483" s="193"/>
      <c r="AU4483" s="193"/>
      <c r="AV4483" s="193"/>
      <c r="AW4483" s="193"/>
      <c r="AX4483" s="193"/>
      <c r="AY4483" s="193"/>
      <c r="AZ4483" s="193"/>
      <c r="BA4483" s="193"/>
      <c r="BB4483" s="193"/>
      <c r="BC4483" s="193"/>
      <c r="BD4483" s="193"/>
      <c r="BE4483" s="315"/>
      <c r="BF4483" s="315"/>
      <c r="BG4483" s="315"/>
      <c r="BH4483" s="315"/>
      <c r="BI4483" s="315"/>
      <c r="BJ4483" s="315"/>
      <c r="BK4483" s="315"/>
    </row>
    <row r="4484" spans="1:63" x14ac:dyDescent="0.25">
      <c r="A4484" s="9"/>
      <c r="B4484" s="9" t="s">
        <v>5770</v>
      </c>
      <c r="C4484" s="96" t="s">
        <v>1505</v>
      </c>
      <c r="D4484" s="172">
        <v>2.5237912000000001E-2</v>
      </c>
      <c r="E4484" s="172">
        <v>2.3836319000000002E-2</v>
      </c>
      <c r="F4484" s="172">
        <v>1.0984791999999999E-3</v>
      </c>
      <c r="G4484" s="172">
        <v>3.0904388999999998E-5</v>
      </c>
      <c r="H4484" s="172">
        <v>5.6770524E-5</v>
      </c>
      <c r="I4484" s="172">
        <v>7.5337782000000006E-5</v>
      </c>
      <c r="J4484" s="172">
        <v>3.0873805000000003E-5</v>
      </c>
      <c r="K4484" s="172">
        <v>1.4959770999999999E-5</v>
      </c>
      <c r="L4484" s="172">
        <v>9.4267590999999994E-5</v>
      </c>
      <c r="M4484" s="172">
        <v>0</v>
      </c>
      <c r="N4484" s="172">
        <v>0</v>
      </c>
      <c r="O4484" s="172">
        <v>0</v>
      </c>
      <c r="P4484" s="199">
        <f t="shared" si="864"/>
        <v>0.17656532592592591</v>
      </c>
      <c r="Q4484" s="233">
        <v>3.0966418</v>
      </c>
      <c r="R4484" s="96">
        <v>3.0716081000000002</v>
      </c>
      <c r="S4484" s="96">
        <v>1.817088E-2</v>
      </c>
      <c r="T4484" s="96">
        <v>2.5096000000000001E-6</v>
      </c>
      <c r="U4484" s="96">
        <v>9.2394999999999999E-4</v>
      </c>
      <c r="V4484" s="96">
        <v>3.7398379999999999E-4</v>
      </c>
      <c r="W4484" s="96">
        <v>5.5624000000000003E-3</v>
      </c>
      <c r="X4484" s="241">
        <f t="shared" si="865"/>
        <v>1.6147476079563926E-2</v>
      </c>
      <c r="Y4484" s="241">
        <f t="shared" si="866"/>
        <v>5.1440470396399984E-3</v>
      </c>
      <c r="Z4484" s="241">
        <f t="shared" si="867"/>
        <v>3.2933553206139299E-3</v>
      </c>
      <c r="AA4484" s="241">
        <f t="shared" si="868"/>
        <v>7.71007371931E-3</v>
      </c>
      <c r="AB4484" s="241">
        <v>4.8943770999999997E-3</v>
      </c>
      <c r="AC4484" s="241">
        <v>1.3363997E-6</v>
      </c>
      <c r="AD4484" s="241">
        <v>3.4828474000000003E-5</v>
      </c>
      <c r="AE4484" s="241">
        <v>1.3236538000000001E-7</v>
      </c>
      <c r="AF4484" s="241">
        <v>2.1279548999999999E-4</v>
      </c>
      <c r="AG4484" s="241">
        <v>5.7721056000000004E-7</v>
      </c>
      <c r="AH4484" s="241">
        <v>3.2033253E-3</v>
      </c>
      <c r="AI4484" s="241">
        <v>1.6777474E-6</v>
      </c>
      <c r="AJ4484" s="241">
        <v>2.6586176999999999E-7</v>
      </c>
      <c r="AK4484" s="241">
        <v>8.9689343999999996E-7</v>
      </c>
      <c r="AL4484" s="241">
        <v>2.7632042999999999E-8</v>
      </c>
      <c r="AM4484" s="241">
        <v>1.6006092999999999E-10</v>
      </c>
      <c r="AN4484" s="241">
        <v>1.5960242999999999E-6</v>
      </c>
      <c r="AO4484" s="241">
        <v>3.0323846E-6</v>
      </c>
      <c r="AP4484" s="241">
        <v>8.2533316999999998E-5</v>
      </c>
      <c r="AQ4484" s="241">
        <v>2.9741931000000001E-7</v>
      </c>
      <c r="AR4484" s="241">
        <v>7.7097763000000003E-3</v>
      </c>
      <c r="AT4484" s="193"/>
      <c r="AU4484" s="193"/>
      <c r="AV4484" s="193"/>
      <c r="AW4484" s="193"/>
      <c r="AX4484" s="193"/>
      <c r="AY4484" s="193"/>
      <c r="AZ4484" s="193"/>
      <c r="BA4484" s="193"/>
      <c r="BB4484" s="193"/>
      <c r="BC4484" s="193"/>
      <c r="BD4484" s="193"/>
      <c r="BE4484" s="315"/>
      <c r="BF4484" s="315"/>
      <c r="BG4484" s="315"/>
      <c r="BH4484" s="315"/>
      <c r="BI4484" s="315"/>
      <c r="BJ4484" s="315"/>
      <c r="BK4484" s="315"/>
    </row>
    <row r="4485" spans="1:63" x14ac:dyDescent="0.25">
      <c r="A4485" s="9"/>
      <c r="B4485" s="9" t="s">
        <v>5770</v>
      </c>
      <c r="C4485" s="96" t="s">
        <v>1504</v>
      </c>
      <c r="D4485" s="172">
        <v>2.4166818999999998E-3</v>
      </c>
      <c r="E4485" s="172">
        <v>2.282475E-3</v>
      </c>
      <c r="F4485" s="172">
        <v>1.0518282E-4</v>
      </c>
      <c r="G4485" s="172">
        <v>2.9591635000000001E-6</v>
      </c>
      <c r="H4485" s="172">
        <v>5.4359806000000001E-6</v>
      </c>
      <c r="I4485" s="172">
        <v>7.2138031000000001E-6</v>
      </c>
      <c r="J4485" s="172">
        <v>2.9562628000000001E-6</v>
      </c>
      <c r="K4485" s="172">
        <v>1.4324442000000001E-6</v>
      </c>
      <c r="L4485" s="172">
        <v>9.0264201000000002E-6</v>
      </c>
      <c r="M4485" s="172">
        <v>0</v>
      </c>
      <c r="N4485" s="172">
        <v>0</v>
      </c>
      <c r="O4485" s="172">
        <v>0</v>
      </c>
      <c r="P4485" s="199">
        <f t="shared" si="864"/>
        <v>1.6907222222222219E-2</v>
      </c>
      <c r="Q4485" s="233">
        <v>0.29651260000000002</v>
      </c>
      <c r="R4485" s="96">
        <v>0.29411554000000001</v>
      </c>
      <c r="S4485" s="96">
        <v>1.7399200000000001E-3</v>
      </c>
      <c r="T4485" s="96">
        <v>2.403E-7</v>
      </c>
      <c r="U4485" s="96">
        <v>8.8471E-5</v>
      </c>
      <c r="V4485" s="96">
        <v>3.5810150000000001E-5</v>
      </c>
      <c r="W4485" s="96">
        <v>5.3262000000000003E-4</v>
      </c>
      <c r="X4485" s="241">
        <f t="shared" si="865"/>
        <v>1.5461947690570271E-3</v>
      </c>
      <c r="Y4485" s="241">
        <f t="shared" si="866"/>
        <v>4.9257354046200008E-4</v>
      </c>
      <c r="Z4485" s="241">
        <f t="shared" si="867"/>
        <v>3.1535890962302709E-4</v>
      </c>
      <c r="AA4485" s="241">
        <f t="shared" si="868"/>
        <v>7.3826231897200002E-4</v>
      </c>
      <c r="AB4485" s="241">
        <v>4.6866688000000002E-4</v>
      </c>
      <c r="AC4485" s="241">
        <v>1.2796492E-7</v>
      </c>
      <c r="AD4485" s="241">
        <v>3.3349517999999999E-6</v>
      </c>
      <c r="AE4485" s="241">
        <v>1.2674349E-8</v>
      </c>
      <c r="AF4485" s="241">
        <v>2.0375799E-5</v>
      </c>
      <c r="AG4485" s="241">
        <v>5.5270393000000001E-8</v>
      </c>
      <c r="AH4485" s="241">
        <v>3.0673821E-4</v>
      </c>
      <c r="AI4485" s="241">
        <v>1.6064966999999999E-7</v>
      </c>
      <c r="AJ4485" s="241">
        <v>2.5456835000000001E-8</v>
      </c>
      <c r="AK4485" s="241">
        <v>8.5880302999999999E-8</v>
      </c>
      <c r="AL4485" s="241">
        <v>2.6459086E-9</v>
      </c>
      <c r="AM4485" s="241">
        <v>1.5326426999999999E-11</v>
      </c>
      <c r="AN4485" s="241">
        <v>1.5282361999999999E-7</v>
      </c>
      <c r="AO4485" s="241">
        <v>2.9035995999999997E-7</v>
      </c>
      <c r="AP4485" s="241">
        <v>7.9028679999999993E-6</v>
      </c>
      <c r="AQ4485" s="241">
        <v>2.8478972000000001E-8</v>
      </c>
      <c r="AR4485" s="241">
        <v>7.3823384000000004E-4</v>
      </c>
      <c r="AT4485" s="193"/>
      <c r="AU4485" s="193"/>
      <c r="AV4485" s="193"/>
      <c r="AW4485" s="193"/>
      <c r="AX4485" s="193"/>
      <c r="AY4485" s="193"/>
      <c r="AZ4485" s="193"/>
      <c r="BA4485" s="193"/>
      <c r="BB4485" s="193"/>
      <c r="BC4485" s="193"/>
      <c r="BD4485" s="193"/>
      <c r="BE4485" s="315"/>
      <c r="BF4485" s="315"/>
      <c r="BG4485" s="315"/>
      <c r="BH4485" s="315"/>
      <c r="BI4485" s="315"/>
      <c r="BJ4485" s="315"/>
      <c r="BK4485" s="315"/>
    </row>
    <row r="4486" spans="1:63" x14ac:dyDescent="0.25">
      <c r="A4486" s="9"/>
      <c r="B4486" s="9" t="s">
        <v>5770</v>
      </c>
      <c r="C4486" s="96" t="s">
        <v>1503</v>
      </c>
      <c r="D4486" s="172">
        <v>0.20287145000000001</v>
      </c>
      <c r="E4486" s="172">
        <v>0.14110618</v>
      </c>
      <c r="F4486" s="172">
        <v>3.1290221999999999E-2</v>
      </c>
      <c r="G4486" s="172">
        <v>1.0026380999999999E-2</v>
      </c>
      <c r="H4486" s="172">
        <v>3.1973011E-4</v>
      </c>
      <c r="I4486" s="172">
        <v>6.1301645999999998E-3</v>
      </c>
      <c r="J4486" s="172">
        <v>8.5298940999999993E-3</v>
      </c>
      <c r="K4486" s="172">
        <v>5.8848877000000002E-5</v>
      </c>
      <c r="L4486" s="172">
        <v>5.4100303999999998E-3</v>
      </c>
      <c r="M4486" s="172">
        <v>0</v>
      </c>
      <c r="N4486" s="172">
        <v>0</v>
      </c>
      <c r="O4486" s="172">
        <v>0</v>
      </c>
      <c r="P4486" s="199">
        <f t="shared" si="864"/>
        <v>1.0452309629629628</v>
      </c>
      <c r="Q4486" s="233">
        <v>19.399274999999999</v>
      </c>
      <c r="R4486" s="96">
        <v>12.109899</v>
      </c>
      <c r="S4486" s="96">
        <v>6.1527200000000004</v>
      </c>
      <c r="T4486" s="96">
        <v>7.7085000000000008E-6</v>
      </c>
      <c r="U4486" s="96">
        <v>0.30442999999999998</v>
      </c>
      <c r="V4486" s="96">
        <v>0.1140381</v>
      </c>
      <c r="W4486" s="96">
        <v>0.71818000000000004</v>
      </c>
      <c r="X4486" s="241">
        <f t="shared" si="865"/>
        <v>9.7035272102290016E-2</v>
      </c>
      <c r="Y4486" s="241">
        <f t="shared" si="866"/>
        <v>4.45958690797E-2</v>
      </c>
      <c r="Z4486" s="241">
        <f t="shared" si="867"/>
        <v>2.2085014717590001E-2</v>
      </c>
      <c r="AA4486" s="241">
        <f t="shared" si="868"/>
        <v>3.0354388305E-2</v>
      </c>
      <c r="AB4486" s="241">
        <v>2.8960627999999999E-2</v>
      </c>
      <c r="AC4486" s="241">
        <v>3.1596412000000002E-6</v>
      </c>
      <c r="AD4486" s="241">
        <v>8.9305203999999992E-3</v>
      </c>
      <c r="AE4486" s="241">
        <v>1.6949385E-6</v>
      </c>
      <c r="AF4486" s="241">
        <v>6.5033377000000003E-3</v>
      </c>
      <c r="AG4486" s="241">
        <v>1.9652839999999999E-4</v>
      </c>
      <c r="AH4486" s="241">
        <v>1.8954683E-2</v>
      </c>
      <c r="AI4486" s="241">
        <v>5.1341331999999997E-5</v>
      </c>
      <c r="AJ4486" s="241">
        <v>8.3097930000000005E-5</v>
      </c>
      <c r="AK4486" s="241">
        <v>3.0436587E-5</v>
      </c>
      <c r="AL4486" s="241">
        <v>8.5801706000000005E-6</v>
      </c>
      <c r="AM4486" s="241">
        <v>2.602799E-8</v>
      </c>
      <c r="AN4486" s="241">
        <v>7.4298167000000001E-4</v>
      </c>
      <c r="AO4486" s="241">
        <v>1.1896794E-3</v>
      </c>
      <c r="AP4486" s="241">
        <v>1.0241886000000001E-3</v>
      </c>
      <c r="AQ4486" s="241">
        <v>2.0216304999999999E-5</v>
      </c>
      <c r="AR4486" s="241">
        <v>3.0334172E-2</v>
      </c>
      <c r="AT4486" s="193"/>
      <c r="AU4486" s="193"/>
      <c r="AV4486" s="193"/>
      <c r="AW4486" s="193"/>
      <c r="AX4486" s="193"/>
      <c r="AY4486" s="193"/>
      <c r="AZ4486" s="193"/>
      <c r="BA4486" s="193"/>
      <c r="BB4486" s="193"/>
      <c r="BC4486" s="193"/>
      <c r="BD4486" s="193"/>
      <c r="BE4486" s="315"/>
      <c r="BF4486" s="315"/>
      <c r="BG4486" s="315"/>
      <c r="BH4486" s="315"/>
      <c r="BI4486" s="315"/>
      <c r="BJ4486" s="315"/>
      <c r="BK4486" s="315"/>
    </row>
    <row r="4487" spans="1:63" x14ac:dyDescent="0.25">
      <c r="A4487" s="9"/>
      <c r="B4487" s="9" t="s">
        <v>5770</v>
      </c>
      <c r="C4487" s="96" t="s">
        <v>1502</v>
      </c>
      <c r="D4487" s="172">
        <v>0.22655346000000001</v>
      </c>
      <c r="E4487" s="172">
        <v>0.15754644000000001</v>
      </c>
      <c r="F4487" s="172">
        <v>3.5498474000000002E-2</v>
      </c>
      <c r="G4487" s="172">
        <v>1.144706E-2</v>
      </c>
      <c r="H4487" s="172">
        <v>3.4570872000000001E-4</v>
      </c>
      <c r="I4487" s="172">
        <v>6.9857219000000002E-3</v>
      </c>
      <c r="J4487" s="172">
        <v>8.7219428000000002E-3</v>
      </c>
      <c r="K4487" s="172">
        <v>6.2417504000000001E-5</v>
      </c>
      <c r="L4487" s="172">
        <v>5.9457006000000001E-3</v>
      </c>
      <c r="M4487" s="172">
        <v>0</v>
      </c>
      <c r="N4487" s="172">
        <v>0</v>
      </c>
      <c r="O4487" s="172">
        <v>0</v>
      </c>
      <c r="P4487" s="199">
        <f t="shared" si="864"/>
        <v>1.1670106666666666</v>
      </c>
      <c r="Q4487" s="233">
        <v>22.009194999999998</v>
      </c>
      <c r="R4487" s="96">
        <v>13.589842000000001</v>
      </c>
      <c r="S4487" s="96">
        <v>7.1209600000000002</v>
      </c>
      <c r="T4487" s="96">
        <v>8.4676E-6</v>
      </c>
      <c r="U4487" s="96">
        <v>0.33801999999999999</v>
      </c>
      <c r="V4487" s="96">
        <v>0.13222449999999999</v>
      </c>
      <c r="W4487" s="96">
        <v>0.82813999999999999</v>
      </c>
      <c r="X4487" s="241">
        <f t="shared" si="865"/>
        <v>0.10862136033901999</v>
      </c>
      <c r="Y4487" s="241">
        <f t="shared" si="866"/>
        <v>5.0134945323199995E-2</v>
      </c>
      <c r="Z4487" s="241">
        <f t="shared" si="867"/>
        <v>2.4422327068819999E-2</v>
      </c>
      <c r="AA4487" s="241">
        <f t="shared" si="868"/>
        <v>3.4064087946999999E-2</v>
      </c>
      <c r="AB4487" s="241">
        <v>3.2335920999999997E-2</v>
      </c>
      <c r="AC4487" s="241">
        <v>3.4541755999999999E-6</v>
      </c>
      <c r="AD4487" s="241">
        <v>1.0207183E-2</v>
      </c>
      <c r="AE4487" s="241">
        <v>1.8948175999999999E-6</v>
      </c>
      <c r="AF4487" s="241">
        <v>7.3590293000000001E-3</v>
      </c>
      <c r="AG4487" s="241">
        <v>2.2746303E-4</v>
      </c>
      <c r="AH4487" s="241">
        <v>2.116382E-2</v>
      </c>
      <c r="AI4487" s="241">
        <v>5.8247315000000002E-5</v>
      </c>
      <c r="AJ4487" s="241">
        <v>9.5769531000000003E-5</v>
      </c>
      <c r="AK4487" s="241">
        <v>3.4031308999999999E-5</v>
      </c>
      <c r="AL4487" s="241">
        <v>9.6681322000000006E-6</v>
      </c>
      <c r="AM4487" s="241">
        <v>2.9381619999999999E-8</v>
      </c>
      <c r="AN4487" s="241">
        <v>7.8799950000000001E-4</v>
      </c>
      <c r="AO4487" s="241">
        <v>1.2077870999999999E-3</v>
      </c>
      <c r="AP4487" s="241">
        <v>1.0649748000000001E-3</v>
      </c>
      <c r="AQ4487" s="241">
        <v>2.3002947000000002E-5</v>
      </c>
      <c r="AR4487" s="241">
        <v>3.4041084999999999E-2</v>
      </c>
      <c r="AT4487" s="193"/>
      <c r="AU4487" s="193"/>
      <c r="AV4487" s="193"/>
      <c r="AW4487" s="193"/>
      <c r="AX4487" s="193"/>
      <c r="AY4487" s="193"/>
      <c r="AZ4487" s="193"/>
      <c r="BA4487" s="193"/>
      <c r="BB4487" s="193"/>
      <c r="BC4487" s="193"/>
      <c r="BD4487" s="193"/>
      <c r="BE4487" s="315"/>
      <c r="BF4487" s="315"/>
      <c r="BG4487" s="315"/>
      <c r="BH4487" s="315"/>
      <c r="BI4487" s="315"/>
      <c r="BJ4487" s="315"/>
      <c r="BK4487" s="315"/>
    </row>
    <row r="4488" spans="1:63" x14ac:dyDescent="0.25">
      <c r="A4488" s="9"/>
      <c r="B4488" s="9" t="s">
        <v>5770</v>
      </c>
      <c r="C4488" s="96" t="s">
        <v>1501</v>
      </c>
      <c r="D4488" s="172">
        <v>0.25023542999999998</v>
      </c>
      <c r="E4488" s="172">
        <v>0.17398795</v>
      </c>
      <c r="F4488" s="172">
        <v>3.9705554999999997E-2</v>
      </c>
      <c r="G4488" s="172">
        <v>1.2867363999999999E-2</v>
      </c>
      <c r="H4488" s="172">
        <v>3.7168533E-4</v>
      </c>
      <c r="I4488" s="172">
        <v>7.8412489000000002E-3</v>
      </c>
      <c r="J4488" s="172">
        <v>8.9142903000000006E-3</v>
      </c>
      <c r="K4488" s="172">
        <v>6.5985790999999996E-5</v>
      </c>
      <c r="L4488" s="172">
        <v>6.4813555999999996E-3</v>
      </c>
      <c r="M4488" s="172">
        <v>0</v>
      </c>
      <c r="N4488" s="172">
        <v>0</v>
      </c>
      <c r="O4488" s="172">
        <v>0</v>
      </c>
      <c r="P4488" s="199">
        <f t="shared" si="864"/>
        <v>1.2887996296296296</v>
      </c>
      <c r="Q4488" s="233">
        <v>24.619059</v>
      </c>
      <c r="R4488" s="96">
        <v>15.069739</v>
      </c>
      <c r="S4488" s="96">
        <v>8.0891999999999999</v>
      </c>
      <c r="T4488" s="96">
        <v>9.2267999999999995E-6</v>
      </c>
      <c r="U4488" s="96">
        <v>0.37161</v>
      </c>
      <c r="V4488" s="96">
        <v>0.1504009</v>
      </c>
      <c r="W4488" s="96">
        <v>0.93810000000000004</v>
      </c>
      <c r="X4488" s="241">
        <f t="shared" si="865"/>
        <v>0.120207429531656</v>
      </c>
      <c r="Y4488" s="241">
        <f t="shared" si="866"/>
        <v>5.56739720494E-2</v>
      </c>
      <c r="Z4488" s="241">
        <f t="shared" si="867"/>
        <v>2.6759785115256004E-2</v>
      </c>
      <c r="AA4488" s="241">
        <f t="shared" si="868"/>
        <v>3.7773672367000001E-2</v>
      </c>
      <c r="AB4488" s="241">
        <v>3.5711471000000002E-2</v>
      </c>
      <c r="AC4488" s="241">
        <v>3.7486673000000002E-6</v>
      </c>
      <c r="AD4488" s="241">
        <v>1.1483736E-2</v>
      </c>
      <c r="AE4488" s="241">
        <v>2.0946220999999999E-6</v>
      </c>
      <c r="AF4488" s="241">
        <v>8.2145242E-3</v>
      </c>
      <c r="AG4488" s="241">
        <v>2.5839755999999998E-4</v>
      </c>
      <c r="AH4488" s="241">
        <v>2.3373126000000001E-2</v>
      </c>
      <c r="AI4488" s="241">
        <v>6.5151400999999997E-5</v>
      </c>
      <c r="AJ4488" s="241">
        <v>1.0843778000000001E-4</v>
      </c>
      <c r="AK4488" s="241">
        <v>3.7626251999999998E-5</v>
      </c>
      <c r="AL4488" s="241">
        <v>1.0756087E-5</v>
      </c>
      <c r="AM4488" s="241">
        <v>3.2735255999999997E-8</v>
      </c>
      <c r="AN4488" s="241">
        <v>8.3299166000000001E-4</v>
      </c>
      <c r="AO4488" s="241">
        <v>1.2258899000000001E-3</v>
      </c>
      <c r="AP4488" s="241">
        <v>1.1057733000000001E-3</v>
      </c>
      <c r="AQ4488" s="241">
        <v>2.5789367000000001E-5</v>
      </c>
      <c r="AR4488" s="241">
        <v>3.7747883000000003E-2</v>
      </c>
      <c r="AT4488" s="193"/>
      <c r="AU4488" s="193"/>
      <c r="AV4488" s="193"/>
      <c r="AW4488" s="193"/>
      <c r="AX4488" s="193"/>
      <c r="AY4488" s="193"/>
      <c r="AZ4488" s="193"/>
      <c r="BA4488" s="193"/>
      <c r="BB4488" s="193"/>
      <c r="BC4488" s="193"/>
      <c r="BD4488" s="193"/>
      <c r="BE4488" s="315"/>
      <c r="BF4488" s="315"/>
      <c r="BG4488" s="315"/>
      <c r="BH4488" s="315"/>
      <c r="BI4488" s="315"/>
      <c r="BJ4488" s="315"/>
      <c r="BK4488" s="315"/>
    </row>
    <row r="4489" spans="1:63" x14ac:dyDescent="0.25">
      <c r="A4489" s="9"/>
      <c r="B4489" s="9" t="s">
        <v>5770</v>
      </c>
      <c r="C4489" s="96" t="s">
        <v>1500</v>
      </c>
      <c r="D4489" s="172">
        <v>0.27382477</v>
      </c>
      <c r="E4489" s="172">
        <v>0.19036443</v>
      </c>
      <c r="F4489" s="172">
        <v>4.3897940000000003E-2</v>
      </c>
      <c r="G4489" s="172">
        <v>1.4282171999999999E-2</v>
      </c>
      <c r="H4489" s="172">
        <v>3.9755253000000001E-4</v>
      </c>
      <c r="I4489" s="172">
        <v>8.6936506E-3</v>
      </c>
      <c r="J4489" s="172">
        <v>9.1055175999999998E-3</v>
      </c>
      <c r="K4489" s="172">
        <v>6.9537422000000003E-5</v>
      </c>
      <c r="L4489" s="172">
        <v>7.0139644999999999E-3</v>
      </c>
      <c r="M4489" s="172">
        <v>0</v>
      </c>
      <c r="N4489" s="172">
        <v>0</v>
      </c>
      <c r="O4489" s="172">
        <v>0</v>
      </c>
      <c r="P4489" s="199">
        <f t="shared" si="864"/>
        <v>1.4101068888888888</v>
      </c>
      <c r="Q4489" s="233">
        <v>27.219495999999999</v>
      </c>
      <c r="R4489" s="96">
        <v>16.544219999999999</v>
      </c>
      <c r="S4489" s="96">
        <v>9.0540800000000008</v>
      </c>
      <c r="T4489" s="96">
        <v>9.9814000000000007E-6</v>
      </c>
      <c r="U4489" s="96">
        <v>0.40506999999999999</v>
      </c>
      <c r="V4489" s="96">
        <v>0.16851630000000001</v>
      </c>
      <c r="W4489" s="96">
        <v>1.0476000000000001</v>
      </c>
      <c r="X4489" s="241">
        <f t="shared" si="865"/>
        <v>0.13174925529812498</v>
      </c>
      <c r="Y4489" s="241">
        <f t="shared" si="866"/>
        <v>6.1191555117899997E-2</v>
      </c>
      <c r="Z4489" s="241">
        <f t="shared" si="867"/>
        <v>2.9088022898224999E-2</v>
      </c>
      <c r="AA4489" s="241">
        <f t="shared" si="868"/>
        <v>4.1469677282000003E-2</v>
      </c>
      <c r="AB4489" s="241">
        <v>3.9073669999999998E-2</v>
      </c>
      <c r="AC4489" s="241">
        <v>4.0420591000000001E-6</v>
      </c>
      <c r="AD4489" s="241">
        <v>1.275535E-2</v>
      </c>
      <c r="AE4489" s="241">
        <v>2.2937488000000002E-6</v>
      </c>
      <c r="AF4489" s="241">
        <v>9.0669827999999997E-3</v>
      </c>
      <c r="AG4489" s="241">
        <v>2.8921650999999999E-4</v>
      </c>
      <c r="AH4489" s="241">
        <v>2.5573694000000001E-2</v>
      </c>
      <c r="AI4489" s="241">
        <v>7.2031340999999995E-5</v>
      </c>
      <c r="AJ4489" s="241">
        <v>1.2105691E-4</v>
      </c>
      <c r="AK4489" s="241">
        <v>4.1207169000000003E-5</v>
      </c>
      <c r="AL4489" s="241">
        <v>1.1839962E-5</v>
      </c>
      <c r="AM4489" s="241">
        <v>3.6076225E-8</v>
      </c>
      <c r="AN4489" s="241">
        <v>8.7782894000000002E-4</v>
      </c>
      <c r="AO4489" s="241">
        <v>1.2439275000000001E-3</v>
      </c>
      <c r="AP4489" s="241">
        <v>1.146401E-3</v>
      </c>
      <c r="AQ4489" s="241">
        <v>2.8562282E-5</v>
      </c>
      <c r="AR4489" s="241">
        <v>4.1441115000000001E-2</v>
      </c>
      <c r="AT4489" s="193"/>
      <c r="AU4489" s="193"/>
      <c r="AV4489" s="193"/>
      <c r="AW4489" s="193"/>
      <c r="AX4489" s="193"/>
      <c r="AY4489" s="193"/>
      <c r="AZ4489" s="193"/>
      <c r="BA4489" s="193"/>
      <c r="BB4489" s="193"/>
      <c r="BC4489" s="193"/>
      <c r="BD4489" s="193"/>
      <c r="BE4489" s="315"/>
      <c r="BF4489" s="315"/>
      <c r="BG4489" s="315"/>
      <c r="BH4489" s="315"/>
      <c r="BI4489" s="315"/>
      <c r="BJ4489" s="315"/>
      <c r="BK4489" s="315"/>
    </row>
    <row r="4490" spans="1:63" x14ac:dyDescent="0.25">
      <c r="A4490" s="9"/>
      <c r="B4490" s="9" t="s">
        <v>5770</v>
      </c>
      <c r="C4490" s="96" t="s">
        <v>1499</v>
      </c>
      <c r="D4490" s="172">
        <v>0.29748332999999999</v>
      </c>
      <c r="E4490" s="172">
        <v>0.20678867000000001</v>
      </c>
      <c r="F4490" s="172">
        <v>4.8101837000000001E-2</v>
      </c>
      <c r="G4490" s="172">
        <v>1.5701188000000001E-2</v>
      </c>
      <c r="H4490" s="172">
        <v>4.2350370000000001E-4</v>
      </c>
      <c r="I4490" s="172">
        <v>9.5484889000000007E-3</v>
      </c>
      <c r="J4490" s="172">
        <v>9.2976317999999992E-3</v>
      </c>
      <c r="K4490" s="172">
        <v>7.3101764999999996E-5</v>
      </c>
      <c r="L4490" s="172">
        <v>7.5488999999999999E-3</v>
      </c>
      <c r="M4490" s="172">
        <v>0</v>
      </c>
      <c r="N4490" s="172">
        <v>0</v>
      </c>
      <c r="O4490" s="172">
        <v>0</v>
      </c>
      <c r="P4490" s="199">
        <f t="shared" si="864"/>
        <v>1.5317679259259258</v>
      </c>
      <c r="Q4490" s="233">
        <v>29.826633000000001</v>
      </c>
      <c r="R4490" s="96">
        <v>18.02262</v>
      </c>
      <c r="S4490" s="96">
        <v>10.0212</v>
      </c>
      <c r="T4490" s="96">
        <v>1.0739E-5</v>
      </c>
      <c r="U4490" s="96">
        <v>0.43862000000000001</v>
      </c>
      <c r="V4490" s="96">
        <v>0.1866824</v>
      </c>
      <c r="W4490" s="96">
        <v>1.1575</v>
      </c>
      <c r="X4490" s="241">
        <f t="shared" si="865"/>
        <v>0.14332387373050701</v>
      </c>
      <c r="Y4490" s="241">
        <f t="shared" si="866"/>
        <v>6.6725322843499996E-2</v>
      </c>
      <c r="Z4490" s="241">
        <f t="shared" si="867"/>
        <v>3.1423042351006999E-2</v>
      </c>
      <c r="AA4490" s="241">
        <f t="shared" si="868"/>
        <v>4.5175508536000004E-2</v>
      </c>
      <c r="AB4490" s="241">
        <v>4.2445675000000002E-2</v>
      </c>
      <c r="AC4490" s="241">
        <v>4.3362700999999998E-6</v>
      </c>
      <c r="AD4490" s="241">
        <v>1.4030856E-2</v>
      </c>
      <c r="AE4490" s="241">
        <v>2.4934533999999999E-6</v>
      </c>
      <c r="AF4490" s="241">
        <v>9.9218433999999998E-3</v>
      </c>
      <c r="AG4490" s="241">
        <v>3.2011871999999998E-4</v>
      </c>
      <c r="AH4490" s="241">
        <v>2.7780679999999999E-2</v>
      </c>
      <c r="AI4490" s="241">
        <v>7.8930064000000007E-5</v>
      </c>
      <c r="AJ4490" s="241">
        <v>1.3371355000000001E-4</v>
      </c>
      <c r="AK4490" s="241">
        <v>4.4798454999999998E-5</v>
      </c>
      <c r="AL4490" s="241">
        <v>1.2926676E-5</v>
      </c>
      <c r="AM4490" s="241">
        <v>3.9426006999999997E-8</v>
      </c>
      <c r="AN4490" s="241">
        <v>9.2279538000000002E-4</v>
      </c>
      <c r="AO4490" s="241">
        <v>1.2620093E-3</v>
      </c>
      <c r="AP4490" s="241">
        <v>1.1871494999999999E-3</v>
      </c>
      <c r="AQ4490" s="241">
        <v>3.1345535999999998E-5</v>
      </c>
      <c r="AR4490" s="241">
        <v>4.5144163000000001E-2</v>
      </c>
      <c r="AT4490" s="193"/>
      <c r="AU4490" s="193"/>
      <c r="AV4490" s="193"/>
      <c r="AW4490" s="193"/>
      <c r="AX4490" s="193"/>
      <c r="AY4490" s="193"/>
      <c r="AZ4490" s="193"/>
      <c r="BA4490" s="193"/>
      <c r="BB4490" s="193"/>
      <c r="BC4490" s="193"/>
      <c r="BD4490" s="193"/>
      <c r="BE4490" s="315"/>
      <c r="BF4490" s="315"/>
      <c r="BG4490" s="315"/>
      <c r="BH4490" s="315"/>
      <c r="BI4490" s="315"/>
      <c r="BJ4490" s="315"/>
      <c r="BK4490" s="315"/>
    </row>
    <row r="4491" spans="1:63" x14ac:dyDescent="0.25">
      <c r="A4491" s="9"/>
      <c r="B4491" s="9" t="s">
        <v>5770</v>
      </c>
      <c r="C4491" s="96" t="s">
        <v>1014</v>
      </c>
      <c r="D4491" s="172">
        <v>6.0380396000000003E-2</v>
      </c>
      <c r="E4491" s="172">
        <v>3.7429887000000002E-2</v>
      </c>
      <c r="F4491" s="172">
        <v>6.0366843999999998E-3</v>
      </c>
      <c r="G4491" s="172">
        <v>1.5590833000000001E-3</v>
      </c>
      <c r="H4491" s="172">
        <v>4.6128408999999998E-4</v>
      </c>
      <c r="I4491" s="172">
        <v>2.4873972999999998E-3</v>
      </c>
      <c r="J4491" s="172">
        <v>3.0806901000000001E-3</v>
      </c>
      <c r="K4491" s="172">
        <v>1.9627668000000001E-5</v>
      </c>
      <c r="L4491" s="172">
        <v>9.3057420000000005E-3</v>
      </c>
      <c r="M4491" s="172">
        <v>0</v>
      </c>
      <c r="N4491" s="172">
        <v>0</v>
      </c>
      <c r="O4491" s="172">
        <v>0</v>
      </c>
      <c r="P4491" s="199">
        <f t="shared" si="864"/>
        <v>0.27725842222222224</v>
      </c>
      <c r="Q4491" s="233">
        <v>5.1208286000000003</v>
      </c>
      <c r="R4491" s="96">
        <v>4.2740567</v>
      </c>
      <c r="S4491" s="96">
        <v>0.71282400000000001</v>
      </c>
      <c r="T4491" s="96">
        <v>2.9444000000000001E-6</v>
      </c>
      <c r="U4491" s="96">
        <v>2.9219999999999999E-2</v>
      </c>
      <c r="V4491" s="96">
        <v>1.3250990000000001E-2</v>
      </c>
      <c r="W4491" s="96">
        <v>9.1474E-2</v>
      </c>
      <c r="X4491" s="241">
        <f t="shared" si="865"/>
        <v>2.7711485390010501E-2</v>
      </c>
      <c r="Y4491" s="241">
        <f t="shared" si="866"/>
        <v>1.1624712381720002E-2</v>
      </c>
      <c r="Z4491" s="241">
        <f t="shared" si="867"/>
        <v>5.3437962572904993E-3</v>
      </c>
      <c r="AA4491" s="241">
        <f t="shared" si="868"/>
        <v>1.0742976751E-2</v>
      </c>
      <c r="AB4491" s="241">
        <v>7.6852752000000002E-3</v>
      </c>
      <c r="AC4491" s="241">
        <v>1.2664192E-6</v>
      </c>
      <c r="AD4491" s="241">
        <v>1.3945015E-3</v>
      </c>
      <c r="AE4491" s="241">
        <v>7.1889651999999999E-7</v>
      </c>
      <c r="AF4491" s="241">
        <v>2.5201675E-3</v>
      </c>
      <c r="AG4491" s="241">
        <v>2.2782865999999999E-5</v>
      </c>
      <c r="AH4491" s="241">
        <v>5.0299281E-3</v>
      </c>
      <c r="AI4491" s="241">
        <v>9.6868020000000006E-6</v>
      </c>
      <c r="AJ4491" s="241">
        <v>1.3518283000000001E-5</v>
      </c>
      <c r="AK4491" s="241">
        <v>4.7787756000000003E-6</v>
      </c>
      <c r="AL4491" s="241">
        <v>3.0505149000000001E-6</v>
      </c>
      <c r="AM4491" s="241">
        <v>9.3267905000000008E-9</v>
      </c>
      <c r="AN4491" s="241">
        <v>8.7621205000000001E-5</v>
      </c>
      <c r="AO4491" s="241">
        <v>5.6369419999999997E-5</v>
      </c>
      <c r="AP4491" s="241">
        <v>1.3883383000000001E-4</v>
      </c>
      <c r="AQ4491" s="241">
        <v>3.1672750999999999E-5</v>
      </c>
      <c r="AR4491" s="241">
        <v>1.0711304E-2</v>
      </c>
      <c r="AT4491" s="193"/>
      <c r="AU4491" s="193"/>
      <c r="AV4491" s="193"/>
      <c r="AW4491" s="193"/>
      <c r="AX4491" s="193"/>
      <c r="AY4491" s="193"/>
      <c r="AZ4491" s="193"/>
      <c r="BA4491" s="193"/>
      <c r="BB4491" s="193"/>
      <c r="BC4491" s="193"/>
      <c r="BD4491" s="193"/>
      <c r="BE4491" s="315"/>
      <c r="BF4491" s="315"/>
      <c r="BG4491" s="315"/>
      <c r="BH4491" s="315"/>
      <c r="BI4491" s="315"/>
      <c r="BJ4491" s="315"/>
      <c r="BK4491" s="315"/>
    </row>
    <row r="4492" spans="1:63" x14ac:dyDescent="0.25">
      <c r="A4492" s="9"/>
      <c r="B4492" s="9" t="s">
        <v>5770</v>
      </c>
      <c r="C4492" s="96" t="s">
        <v>2853</v>
      </c>
      <c r="D4492" s="172">
        <v>6.2374635999999997E-2</v>
      </c>
      <c r="E4492" s="172">
        <v>4.2619115999999999E-2</v>
      </c>
      <c r="F4492" s="172">
        <v>6.5856598999999997E-3</v>
      </c>
      <c r="G4492" s="172">
        <v>1.7228095E-3</v>
      </c>
      <c r="H4492" s="172">
        <v>1.6609502999999999E-4</v>
      </c>
      <c r="I4492" s="172">
        <v>1.1452160999999999E-3</v>
      </c>
      <c r="J4492" s="172">
        <v>7.4205597E-3</v>
      </c>
      <c r="K4492" s="172">
        <v>3.7542381999999999E-5</v>
      </c>
      <c r="L4492" s="172">
        <v>2.6776374999999998E-3</v>
      </c>
      <c r="M4492" s="172">
        <v>0</v>
      </c>
      <c r="N4492" s="172">
        <v>0</v>
      </c>
      <c r="O4492" s="172">
        <v>0</v>
      </c>
      <c r="P4492" s="199">
        <f>E4492/0.135</f>
        <v>0.3156971555555555</v>
      </c>
      <c r="Q4492" s="233">
        <v>3.8232729999999999</v>
      </c>
      <c r="R4492" s="96">
        <v>3.1571913999999999</v>
      </c>
      <c r="S4492" s="96">
        <v>0.4767112</v>
      </c>
      <c r="T4492" s="96">
        <v>3.7967E-6</v>
      </c>
      <c r="U4492" s="96">
        <v>0.10758</v>
      </c>
      <c r="V4492" s="96">
        <v>7.43262E-3</v>
      </c>
      <c r="W4492" s="96">
        <v>7.4354000000000003E-2</v>
      </c>
      <c r="X4492" s="241">
        <f t="shared" si="865"/>
        <v>2.7768690793044202E-2</v>
      </c>
      <c r="Y4492" s="241">
        <f t="shared" si="866"/>
        <v>1.1760790539540001E-2</v>
      </c>
      <c r="Z4492" s="241">
        <f t="shared" si="867"/>
        <v>8.0946335343042002E-3</v>
      </c>
      <c r="AA4492" s="241">
        <f t="shared" si="868"/>
        <v>7.9132667192000003E-3</v>
      </c>
      <c r="AB4492" s="241">
        <v>8.7405295000000001E-3</v>
      </c>
      <c r="AC4492" s="241">
        <v>1.3086691999999999E-6</v>
      </c>
      <c r="AD4492" s="241">
        <v>1.5068931000000001E-3</v>
      </c>
      <c r="AE4492" s="241">
        <v>5.1476234E-7</v>
      </c>
      <c r="AF4492" s="241">
        <v>1.4963624999999999E-3</v>
      </c>
      <c r="AG4492" s="241">
        <v>1.5182008E-5</v>
      </c>
      <c r="AH4492" s="241">
        <v>5.7205844999999996E-3</v>
      </c>
      <c r="AI4492" s="241">
        <v>1.081298E-5</v>
      </c>
      <c r="AJ4492" s="241">
        <v>9.0381424000000004E-6</v>
      </c>
      <c r="AK4492" s="241">
        <v>9.3843510000000004E-6</v>
      </c>
      <c r="AL4492" s="241">
        <v>2.2402693999999999E-6</v>
      </c>
      <c r="AM4492" s="241">
        <v>6.4915042000000003E-9</v>
      </c>
      <c r="AN4492" s="241">
        <v>4.7984462000000001E-4</v>
      </c>
      <c r="AO4492" s="241">
        <v>1.0839962999999999E-3</v>
      </c>
      <c r="AP4492" s="241">
        <v>7.7872588000000003E-4</v>
      </c>
      <c r="AQ4492" s="241">
        <v>5.1070191999999997E-6</v>
      </c>
      <c r="AR4492" s="241">
        <v>7.9081597000000003E-3</v>
      </c>
      <c r="AT4492" s="193"/>
      <c r="AU4492" s="193"/>
      <c r="AV4492" s="193"/>
      <c r="AW4492" s="193"/>
      <c r="AX4492" s="193"/>
      <c r="AY4492" s="193"/>
      <c r="AZ4492" s="193"/>
      <c r="BA4492" s="193"/>
      <c r="BB4492" s="193"/>
      <c r="BC4492" s="193"/>
      <c r="BD4492" s="193"/>
      <c r="BE4492" s="315"/>
      <c r="BF4492" s="315"/>
      <c r="BG4492" s="315"/>
      <c r="BH4492" s="315"/>
      <c r="BI4492" s="315"/>
      <c r="BJ4492" s="315"/>
      <c r="BK4492" s="315"/>
    </row>
    <row r="4493" spans="1:63" x14ac:dyDescent="0.25">
      <c r="A4493" s="9"/>
      <c r="B4493" s="43" t="s">
        <v>1265</v>
      </c>
      <c r="C4493" s="96" t="s">
        <v>1013</v>
      </c>
      <c r="D4493" s="172">
        <v>1.4747954E-3</v>
      </c>
      <c r="E4493" s="172">
        <v>9.3250633000000003E-4</v>
      </c>
      <c r="F4493" s="172">
        <v>2.4417579E-4</v>
      </c>
      <c r="G4493" s="172">
        <v>8.2551384E-5</v>
      </c>
      <c r="H4493" s="172">
        <v>1.8770990999999999E-6</v>
      </c>
      <c r="I4493" s="172">
        <v>5.6064874000000001E-5</v>
      </c>
      <c r="J4493" s="172">
        <v>1.5245754E-5</v>
      </c>
      <c r="K4493" s="172">
        <v>2.9033363000000002E-7</v>
      </c>
      <c r="L4493" s="172">
        <v>1.4208381999999999E-4</v>
      </c>
      <c r="M4493" s="172">
        <v>0</v>
      </c>
      <c r="N4493" s="172">
        <v>0</v>
      </c>
      <c r="O4493" s="172">
        <v>0</v>
      </c>
      <c r="P4493" s="199">
        <f t="shared" si="864"/>
        <v>6.907454296296296E-3</v>
      </c>
      <c r="Q4493" s="233">
        <v>0.14675695</v>
      </c>
      <c r="R4493" s="96">
        <v>8.4176148000000006E-2</v>
      </c>
      <c r="S4493" s="96">
        <v>5.3414666999999999E-2</v>
      </c>
      <c r="T4493" s="96">
        <v>3.6891667E-8</v>
      </c>
      <c r="U4493" s="96">
        <v>1.8744167000000001E-3</v>
      </c>
      <c r="V4493" s="96">
        <v>1.0016806E-3</v>
      </c>
      <c r="W4493" s="96">
        <v>6.2899999999999996E-3</v>
      </c>
      <c r="X4493" s="241">
        <f t="shared" si="865"/>
        <v>6.7095481439280002E-4</v>
      </c>
      <c r="Y4493" s="241">
        <f t="shared" si="866"/>
        <v>3.2681607815600002E-4</v>
      </c>
      <c r="Z4493" s="241">
        <f t="shared" si="867"/>
        <v>1.3290260913680001E-4</v>
      </c>
      <c r="AA4493" s="241">
        <f t="shared" si="868"/>
        <v>2.1123612709999999E-4</v>
      </c>
      <c r="AB4493" s="241">
        <v>1.9144947E-4</v>
      </c>
      <c r="AC4493" s="241">
        <v>1.6992475E-8</v>
      </c>
      <c r="AD4493" s="241">
        <v>8.1319558000000005E-5</v>
      </c>
      <c r="AE4493" s="241">
        <v>1.1822981E-8</v>
      </c>
      <c r="AF4493" s="241">
        <v>5.2312743999999998E-5</v>
      </c>
      <c r="AG4493" s="241">
        <v>1.7054907E-6</v>
      </c>
      <c r="AH4493" s="241">
        <v>1.2530420999999999E-4</v>
      </c>
      <c r="AI4493" s="241">
        <v>4.006957E-7</v>
      </c>
      <c r="AJ4493" s="241">
        <v>7.3616027000000002E-7</v>
      </c>
      <c r="AK4493" s="241">
        <v>2.1573112E-7</v>
      </c>
      <c r="AL4493" s="241">
        <v>6.8288731000000001E-8</v>
      </c>
      <c r="AM4493" s="241">
        <v>2.1301580000000001E-10</v>
      </c>
      <c r="AN4493" s="241">
        <v>2.6193207000000002E-6</v>
      </c>
      <c r="AO4493" s="241">
        <v>1.1795493999999999E-6</v>
      </c>
      <c r="AP4493" s="241">
        <v>2.3784402000000001E-6</v>
      </c>
      <c r="AQ4493" s="241">
        <v>3.964971E-7</v>
      </c>
      <c r="AR4493" s="241">
        <v>2.1083963E-4</v>
      </c>
      <c r="AT4493" s="193"/>
      <c r="AU4493" s="193"/>
      <c r="AV4493" s="193"/>
      <c r="AW4493" s="193"/>
      <c r="AX4493" s="193"/>
      <c r="AY4493" s="193"/>
      <c r="AZ4493" s="193"/>
      <c r="BA4493" s="193"/>
      <c r="BB4493" s="193"/>
      <c r="BC4493" s="193"/>
      <c r="BD4493" s="193"/>
      <c r="BE4493" s="315"/>
      <c r="BF4493" s="315"/>
      <c r="BG4493" s="315"/>
      <c r="BH4493" s="315"/>
      <c r="BI4493" s="315"/>
      <c r="BJ4493" s="315"/>
      <c r="BK4493" s="315"/>
    </row>
    <row r="4494" spans="1:63" x14ac:dyDescent="0.25">
      <c r="A4494" s="9"/>
      <c r="B4494" s="43" t="s">
        <v>1265</v>
      </c>
      <c r="C4494" s="96" t="s">
        <v>1012</v>
      </c>
      <c r="D4494" s="172">
        <v>1.7951473999999999E-3</v>
      </c>
      <c r="E4494" s="172">
        <v>1.1553321000000001E-3</v>
      </c>
      <c r="F4494" s="172">
        <v>3.0162853999999998E-4</v>
      </c>
      <c r="G4494" s="172">
        <v>1.017704E-4</v>
      </c>
      <c r="H4494" s="172">
        <v>2.2178618999999998E-6</v>
      </c>
      <c r="I4494" s="172">
        <v>6.8058746000000005E-5</v>
      </c>
      <c r="J4494" s="172">
        <v>1.7792918E-5</v>
      </c>
      <c r="K4494" s="172">
        <v>3.3573092999999999E-7</v>
      </c>
      <c r="L4494" s="172">
        <v>1.4801102999999999E-4</v>
      </c>
      <c r="M4494" s="172">
        <v>0</v>
      </c>
      <c r="N4494" s="172">
        <v>0</v>
      </c>
      <c r="O4494" s="172">
        <v>0</v>
      </c>
      <c r="P4494" s="199">
        <f t="shared" si="864"/>
        <v>8.5580155555555551E-3</v>
      </c>
      <c r="Q4494" s="233">
        <v>0.1821574</v>
      </c>
      <c r="R4494" s="96">
        <v>0.10423331</v>
      </c>
      <c r="S4494" s="96">
        <v>6.6565333000000004E-2</v>
      </c>
      <c r="T4494" s="96">
        <v>4.5025000000000001E-8</v>
      </c>
      <c r="U4494" s="96">
        <v>2.3303333000000001E-3</v>
      </c>
      <c r="V4494" s="96">
        <v>1.2486630999999999E-3</v>
      </c>
      <c r="W4494" s="96">
        <v>7.7797222000000003E-3</v>
      </c>
      <c r="X4494" s="241">
        <f t="shared" si="865"/>
        <v>8.2795456012066003E-4</v>
      </c>
      <c r="Y4494" s="241">
        <f t="shared" si="866"/>
        <v>4.0187043908699997E-4</v>
      </c>
      <c r="Z4494" s="241">
        <f t="shared" si="867"/>
        <v>1.6457546656365997E-4</v>
      </c>
      <c r="AA4494" s="241">
        <f t="shared" si="868"/>
        <v>2.6150865447000004E-4</v>
      </c>
      <c r="AB4494" s="241">
        <v>2.3719706E-4</v>
      </c>
      <c r="AC4494" s="241">
        <v>2.0983885000000001E-8</v>
      </c>
      <c r="AD4494" s="241">
        <v>9.8467503999999996E-5</v>
      </c>
      <c r="AE4494" s="241">
        <v>1.4597202E-8</v>
      </c>
      <c r="AF4494" s="241">
        <v>6.4044677000000004E-5</v>
      </c>
      <c r="AG4494" s="241">
        <v>2.1256169999999999E-6</v>
      </c>
      <c r="AH4494" s="241">
        <v>1.5524610999999999E-4</v>
      </c>
      <c r="AI4494" s="241">
        <v>4.9486092999999996E-7</v>
      </c>
      <c r="AJ4494" s="241">
        <v>9.0757657999999996E-7</v>
      </c>
      <c r="AK4494" s="241">
        <v>2.6424434999999999E-7</v>
      </c>
      <c r="AL4494" s="241">
        <v>8.2944254E-8</v>
      </c>
      <c r="AM4494" s="241">
        <v>2.5814966000000002E-10</v>
      </c>
      <c r="AN4494" s="241">
        <v>3.2282529999999998E-6</v>
      </c>
      <c r="AO4494" s="241">
        <v>1.4231896E-6</v>
      </c>
      <c r="AP4494" s="241">
        <v>2.9280296999999999E-6</v>
      </c>
      <c r="AQ4494" s="241">
        <v>4.3044447E-7</v>
      </c>
      <c r="AR4494" s="241">
        <v>2.6107821000000001E-4</v>
      </c>
      <c r="AT4494" s="193"/>
      <c r="AU4494" s="193"/>
      <c r="AV4494" s="193"/>
      <c r="AW4494" s="193"/>
      <c r="AX4494" s="193"/>
      <c r="AY4494" s="193"/>
      <c r="AZ4494" s="193"/>
      <c r="BA4494" s="193"/>
      <c r="BB4494" s="193"/>
      <c r="BC4494" s="193"/>
      <c r="BD4494" s="193"/>
      <c r="BE4494" s="315"/>
      <c r="BF4494" s="315"/>
      <c r="BG4494" s="315"/>
      <c r="BH4494" s="315"/>
      <c r="BI4494" s="315"/>
      <c r="BJ4494" s="315"/>
      <c r="BK4494" s="315"/>
    </row>
    <row r="4495" spans="1:63" x14ac:dyDescent="0.25">
      <c r="A4495" s="9"/>
      <c r="B4495" s="43" t="s">
        <v>1265</v>
      </c>
      <c r="C4495" s="96" t="s">
        <v>1011</v>
      </c>
      <c r="D4495" s="172">
        <v>1.8916899000000001E-3</v>
      </c>
      <c r="E4495" s="172">
        <v>1.2222123E-3</v>
      </c>
      <c r="F4495" s="172">
        <v>3.1907175999999998E-4</v>
      </c>
      <c r="G4495" s="172">
        <v>1.0753614E-4</v>
      </c>
      <c r="H4495" s="172">
        <v>2.3201103000000001E-6</v>
      </c>
      <c r="I4495" s="172">
        <v>7.1853469000000001E-5</v>
      </c>
      <c r="J4495" s="172">
        <v>1.8557129000000002E-5</v>
      </c>
      <c r="K4495" s="172">
        <v>3.4935692999999998E-7</v>
      </c>
      <c r="L4495" s="172">
        <v>1.4978965999999999E-4</v>
      </c>
      <c r="M4495" s="172">
        <v>0</v>
      </c>
      <c r="N4495" s="172">
        <v>0</v>
      </c>
      <c r="O4495" s="172">
        <v>0</v>
      </c>
      <c r="P4495" s="199">
        <f t="shared" si="864"/>
        <v>9.0534244444444439E-3</v>
      </c>
      <c r="Q4495" s="233">
        <v>0.19277612</v>
      </c>
      <c r="R4495" s="96">
        <v>0.11024903</v>
      </c>
      <c r="S4495" s="96">
        <v>7.0510221999999997E-2</v>
      </c>
      <c r="T4495" s="96">
        <v>4.7466667000000001E-8</v>
      </c>
      <c r="U4495" s="96">
        <v>2.4671111000000002E-3</v>
      </c>
      <c r="V4495" s="96">
        <v>1.3227632999999999E-3</v>
      </c>
      <c r="W4495" s="96">
        <v>8.2269444000000001E-3</v>
      </c>
      <c r="X4495" s="241">
        <f t="shared" si="865"/>
        <v>8.7514486686548988E-4</v>
      </c>
      <c r="Y4495" s="241">
        <f t="shared" si="866"/>
        <v>4.2447613267099997E-4</v>
      </c>
      <c r="Z4495" s="241">
        <f t="shared" si="867"/>
        <v>1.7408188282448995E-4</v>
      </c>
      <c r="AA4495" s="241">
        <f t="shared" si="868"/>
        <v>2.7658685137E-4</v>
      </c>
      <c r="AB4495" s="241">
        <v>2.5092799999999998E-4</v>
      </c>
      <c r="AC4495" s="241">
        <v>2.2180989999999999E-8</v>
      </c>
      <c r="AD4495" s="241">
        <v>1.0361328E-4</v>
      </c>
      <c r="AE4495" s="241">
        <v>1.5459680999999998E-8</v>
      </c>
      <c r="AF4495" s="241">
        <v>6.7645516000000005E-5</v>
      </c>
      <c r="AG4495" s="241">
        <v>2.2516959999999999E-6</v>
      </c>
      <c r="AH4495" s="241">
        <v>1.6423303999999999E-4</v>
      </c>
      <c r="AI4495" s="241">
        <v>5.2340251999999997E-7</v>
      </c>
      <c r="AJ4495" s="241">
        <v>9.5900240000000007E-7</v>
      </c>
      <c r="AK4495" s="241">
        <v>2.7879789999999999E-7</v>
      </c>
      <c r="AL4495" s="241">
        <v>8.7340815000000005E-8</v>
      </c>
      <c r="AM4495" s="241">
        <v>2.7168949000000002E-10</v>
      </c>
      <c r="AN4495" s="241">
        <v>3.4109535999999999E-6</v>
      </c>
      <c r="AO4495" s="241">
        <v>1.4962934E-6</v>
      </c>
      <c r="AP4495" s="241">
        <v>3.0927804999999998E-6</v>
      </c>
      <c r="AQ4495" s="241">
        <v>4.4063136999999999E-7</v>
      </c>
      <c r="AR4495" s="241">
        <v>2.7614622E-4</v>
      </c>
      <c r="AT4495" s="193"/>
      <c r="AU4495" s="193"/>
      <c r="AV4495" s="193"/>
      <c r="AW4495" s="193"/>
      <c r="AX4495" s="193"/>
      <c r="AY4495" s="193"/>
      <c r="AZ4495" s="193"/>
      <c r="BA4495" s="193"/>
      <c r="BB4495" s="193"/>
      <c r="BC4495" s="193"/>
      <c r="BD4495" s="193"/>
      <c r="BE4495" s="315"/>
      <c r="BF4495" s="315"/>
      <c r="BG4495" s="315"/>
      <c r="BH4495" s="315"/>
      <c r="BI4495" s="315"/>
      <c r="BJ4495" s="315"/>
      <c r="BK4495" s="315"/>
    </row>
    <row r="4496" spans="1:63" x14ac:dyDescent="0.25">
      <c r="A4496" s="9"/>
      <c r="B4496" s="43" t="s">
        <v>1265</v>
      </c>
      <c r="C4496" s="96" t="s">
        <v>1010</v>
      </c>
      <c r="D4496" s="172">
        <v>2.2760867999999999E-3</v>
      </c>
      <c r="E4496" s="172">
        <v>1.4896162000000001E-3</v>
      </c>
      <c r="F4496" s="172">
        <v>3.8800457000000001E-4</v>
      </c>
      <c r="G4496" s="172">
        <v>1.3060440000000001E-4</v>
      </c>
      <c r="H4496" s="172">
        <v>2.7289985000000001E-6</v>
      </c>
      <c r="I4496" s="172">
        <v>8.6209620000000004E-5</v>
      </c>
      <c r="J4496" s="172">
        <v>2.1613697000000001E-5</v>
      </c>
      <c r="K4496" s="172">
        <v>4.0382967999999999E-7</v>
      </c>
      <c r="L4496" s="172">
        <v>1.5690551000000001E-4</v>
      </c>
      <c r="M4496" s="172">
        <v>0</v>
      </c>
      <c r="N4496" s="172">
        <v>0</v>
      </c>
      <c r="O4496" s="172">
        <v>0</v>
      </c>
      <c r="P4496" s="199">
        <f t="shared" si="864"/>
        <v>1.1034194074074074E-2</v>
      </c>
      <c r="Q4496" s="233">
        <v>0.23525531999999999</v>
      </c>
      <c r="R4496" s="96">
        <v>0.13431587</v>
      </c>
      <c r="S4496" s="96">
        <v>8.6291332999999998E-2</v>
      </c>
      <c r="T4496" s="96">
        <v>5.7224999999999998E-8</v>
      </c>
      <c r="U4496" s="96">
        <v>3.0141666999999998E-3</v>
      </c>
      <c r="V4496" s="96">
        <v>1.6191647E-3</v>
      </c>
      <c r="W4496" s="96">
        <v>1.0014722E-2</v>
      </c>
      <c r="X4496" s="241">
        <f t="shared" si="865"/>
        <v>1.06353774569838E-3</v>
      </c>
      <c r="Y4496" s="241">
        <f t="shared" si="866"/>
        <v>5.1453702704399998E-4</v>
      </c>
      <c r="Z4496" s="241">
        <f t="shared" si="867"/>
        <v>2.1209120555437997E-4</v>
      </c>
      <c r="AA4496" s="241">
        <f t="shared" si="868"/>
        <v>3.3690951309999997E-4</v>
      </c>
      <c r="AB4496" s="241">
        <v>3.0582777000000001E-4</v>
      </c>
      <c r="AC4496" s="241">
        <v>2.6969775E-8</v>
      </c>
      <c r="AD4496" s="241">
        <v>1.2419305E-4</v>
      </c>
      <c r="AE4496" s="241">
        <v>1.8786868999999999E-8</v>
      </c>
      <c r="AF4496" s="241">
        <v>8.1714541000000004E-5</v>
      </c>
      <c r="AG4496" s="241">
        <v>2.7559094E-6</v>
      </c>
      <c r="AH4496" s="241">
        <v>2.0016507E-4</v>
      </c>
      <c r="AI4496" s="241">
        <v>6.3638697000000002E-7</v>
      </c>
      <c r="AJ4496" s="241">
        <v>1.1647517E-6</v>
      </c>
      <c r="AK4496" s="241">
        <v>3.3701274999999999E-7</v>
      </c>
      <c r="AL4496" s="241">
        <v>1.0492549E-7</v>
      </c>
      <c r="AM4496" s="241">
        <v>3.2584438E-10</v>
      </c>
      <c r="AN4496" s="241">
        <v>4.1416860999999996E-6</v>
      </c>
      <c r="AO4496" s="241">
        <v>1.7886492000000001E-6</v>
      </c>
      <c r="AP4496" s="241">
        <v>3.7523975000000001E-6</v>
      </c>
      <c r="AQ4496" s="241">
        <v>4.813731E-7</v>
      </c>
      <c r="AR4496" s="241">
        <v>3.3642813999999998E-4</v>
      </c>
      <c r="AT4496" s="193"/>
      <c r="AU4496" s="193"/>
      <c r="AV4496" s="193"/>
      <c r="AW4496" s="193"/>
      <c r="AX4496" s="193"/>
      <c r="AY4496" s="193"/>
      <c r="AZ4496" s="193"/>
      <c r="BA4496" s="193"/>
      <c r="BB4496" s="193"/>
      <c r="BC4496" s="193"/>
      <c r="BD4496" s="193"/>
      <c r="BE4496" s="315"/>
      <c r="BF4496" s="315"/>
      <c r="BG4496" s="315"/>
      <c r="BH4496" s="315"/>
      <c r="BI4496" s="315"/>
      <c r="BJ4496" s="315"/>
      <c r="BK4496" s="315"/>
    </row>
    <row r="4497" spans="1:63" x14ac:dyDescent="0.25">
      <c r="A4497" s="9"/>
      <c r="B4497" s="43" t="s">
        <v>1265</v>
      </c>
      <c r="C4497" s="96" t="s">
        <v>4516</v>
      </c>
      <c r="D4497" s="172">
        <v>2.5089660000000001E-3</v>
      </c>
      <c r="E4497" s="172">
        <v>1.6472863999999999E-3</v>
      </c>
      <c r="F4497" s="172">
        <v>4.2918924999999999E-4</v>
      </c>
      <c r="G4497" s="172">
        <v>1.4428511000000001E-4</v>
      </c>
      <c r="H4497" s="172">
        <v>2.9884238999999999E-6</v>
      </c>
      <c r="I4497" s="172">
        <v>9.5308190000000003E-5</v>
      </c>
      <c r="J4497" s="172">
        <v>2.3602232999999999E-5</v>
      </c>
      <c r="K4497" s="172">
        <v>4.4001551000000001E-7</v>
      </c>
      <c r="L4497" s="172">
        <v>1.6586637000000001E-4</v>
      </c>
      <c r="M4497" s="172">
        <v>0</v>
      </c>
      <c r="N4497" s="172">
        <v>0</v>
      </c>
      <c r="O4497" s="172">
        <v>0</v>
      </c>
      <c r="P4497" s="199">
        <f t="shared" si="864"/>
        <v>1.2202121481481479E-2</v>
      </c>
      <c r="Q4497" s="233">
        <v>0.26024468000000001</v>
      </c>
      <c r="R4497" s="96">
        <v>0.14851557000000001</v>
      </c>
      <c r="S4497" s="96">
        <v>9.5529777999999996E-2</v>
      </c>
      <c r="T4497" s="96">
        <v>6.3094444000000005E-8</v>
      </c>
      <c r="U4497" s="96">
        <v>3.3355555999999998E-3</v>
      </c>
      <c r="V4497" s="96">
        <v>1.7926102999999999E-3</v>
      </c>
      <c r="W4497" s="96">
        <v>1.1071111E-2</v>
      </c>
      <c r="X4497" s="241">
        <f t="shared" si="865"/>
        <v>1.1753400333517499E-3</v>
      </c>
      <c r="Y4497" s="241">
        <f t="shared" si="866"/>
        <v>5.6831179985599996E-4</v>
      </c>
      <c r="Z4497" s="241">
        <f t="shared" si="867"/>
        <v>2.3451748736575003E-4</v>
      </c>
      <c r="AA4497" s="241">
        <f t="shared" si="868"/>
        <v>3.7251074612999996E-4</v>
      </c>
      <c r="AB4497" s="241">
        <v>3.3819850000000001E-4</v>
      </c>
      <c r="AC4497" s="241">
        <v>2.9804044999999998E-8</v>
      </c>
      <c r="AD4497" s="241">
        <v>1.3671344999999999E-4</v>
      </c>
      <c r="AE4497" s="241">
        <v>2.0814410999999999E-8</v>
      </c>
      <c r="AF4497" s="241">
        <v>9.0298219999999997E-5</v>
      </c>
      <c r="AG4497" s="241">
        <v>3.0510113999999999E-6</v>
      </c>
      <c r="AH4497" s="241">
        <v>2.213518E-4</v>
      </c>
      <c r="AI4497" s="241">
        <v>7.0381949000000001E-7</v>
      </c>
      <c r="AJ4497" s="241">
        <v>1.2867654E-6</v>
      </c>
      <c r="AK4497" s="241">
        <v>3.7185449000000002E-7</v>
      </c>
      <c r="AL4497" s="241">
        <v>1.1557643E-7</v>
      </c>
      <c r="AM4497" s="241">
        <v>3.5875575E-10</v>
      </c>
      <c r="AN4497" s="241">
        <v>4.5753642999999999E-6</v>
      </c>
      <c r="AO4497" s="241">
        <v>1.9675011E-6</v>
      </c>
      <c r="AP4497" s="241">
        <v>4.1444473999999997E-6</v>
      </c>
      <c r="AQ4497" s="241">
        <v>5.1573612999999998E-7</v>
      </c>
      <c r="AR4497" s="241">
        <v>3.7199500999999998E-4</v>
      </c>
      <c r="AT4497" s="193"/>
      <c r="AU4497" s="193"/>
      <c r="AV4497" s="193"/>
      <c r="AW4497" s="193"/>
      <c r="AX4497" s="193"/>
      <c r="AY4497" s="193"/>
      <c r="AZ4497" s="193"/>
      <c r="BA4497" s="193"/>
      <c r="BB4497" s="193"/>
      <c r="BC4497" s="193"/>
      <c r="BD4497" s="193"/>
      <c r="BE4497" s="315"/>
      <c r="BF4497" s="315"/>
      <c r="BG4497" s="315"/>
      <c r="BH4497" s="315"/>
      <c r="BI4497" s="315"/>
      <c r="BJ4497" s="315"/>
      <c r="BK4497" s="315"/>
    </row>
    <row r="4498" spans="1:63" x14ac:dyDescent="0.25">
      <c r="A4498" s="9"/>
      <c r="B4498" s="43" t="s">
        <v>1265</v>
      </c>
      <c r="C4498" s="96" t="s">
        <v>4515</v>
      </c>
      <c r="D4498" s="172">
        <v>2.6380892000000002E-3</v>
      </c>
      <c r="E4498" s="172">
        <v>1.7364137E-3</v>
      </c>
      <c r="F4498" s="172">
        <v>4.5266655999999999E-4</v>
      </c>
      <c r="G4498" s="172">
        <v>1.5196645999999999E-4</v>
      </c>
      <c r="H4498" s="172">
        <v>3.1247124999999999E-6</v>
      </c>
      <c r="I4498" s="172">
        <v>1.0059916E-4</v>
      </c>
      <c r="J4498" s="172">
        <v>2.4621318E-5</v>
      </c>
      <c r="K4498" s="172">
        <v>4.5817531000000002E-7</v>
      </c>
      <c r="L4498" s="172">
        <v>1.6823907999999999E-4</v>
      </c>
      <c r="M4498" s="172">
        <v>0</v>
      </c>
      <c r="N4498" s="172">
        <v>0</v>
      </c>
      <c r="O4498" s="172">
        <v>0</v>
      </c>
      <c r="P4498" s="199">
        <f t="shared" si="864"/>
        <v>1.2862323703703703E-2</v>
      </c>
      <c r="Q4498" s="233">
        <v>0.27440162000000001</v>
      </c>
      <c r="R4498" s="96">
        <v>0.15653605000000001</v>
      </c>
      <c r="S4498" s="96">
        <v>0.10078911</v>
      </c>
      <c r="T4498" s="96">
        <v>6.6347222000000003E-8</v>
      </c>
      <c r="U4498" s="96">
        <v>3.5177778E-3</v>
      </c>
      <c r="V4498" s="96">
        <v>1.8913922000000001E-3</v>
      </c>
      <c r="W4498" s="96">
        <v>1.1667222E-2</v>
      </c>
      <c r="X4498" s="241">
        <f t="shared" si="865"/>
        <v>1.2383338279809701E-3</v>
      </c>
      <c r="Y4498" s="241">
        <f t="shared" si="866"/>
        <v>5.9853311421100008E-4</v>
      </c>
      <c r="Z4498" s="241">
        <f t="shared" si="867"/>
        <v>2.4718691548997001E-4</v>
      </c>
      <c r="AA4498" s="241">
        <f t="shared" si="868"/>
        <v>3.9261379827999998E-4</v>
      </c>
      <c r="AB4498" s="241">
        <v>3.5649691999999999E-4</v>
      </c>
      <c r="AC4498" s="241">
        <v>3.1399824E-8</v>
      </c>
      <c r="AD4498" s="241">
        <v>1.4357393999999999E-4</v>
      </c>
      <c r="AE4498" s="241">
        <v>2.1996487E-8</v>
      </c>
      <c r="AF4498" s="241">
        <v>9.5189824E-5</v>
      </c>
      <c r="AG4498" s="241">
        <v>3.2190339000000002E-6</v>
      </c>
      <c r="AH4498" s="241">
        <v>2.3332816E-4</v>
      </c>
      <c r="AI4498" s="241">
        <v>7.4218403999999998E-7</v>
      </c>
      <c r="AJ4498" s="241">
        <v>1.3552748E-6</v>
      </c>
      <c r="AK4498" s="241">
        <v>3.912596E-7</v>
      </c>
      <c r="AL4498" s="241">
        <v>1.2143884000000001E-7</v>
      </c>
      <c r="AM4498" s="241">
        <v>3.7680996999999998E-10</v>
      </c>
      <c r="AN4498" s="241">
        <v>4.8189652999999999E-6</v>
      </c>
      <c r="AO4498" s="241">
        <v>2.0649556E-6</v>
      </c>
      <c r="AP4498" s="241">
        <v>4.3643005000000004E-6</v>
      </c>
      <c r="AQ4498" s="241">
        <v>5.2931827999999999E-7</v>
      </c>
      <c r="AR4498" s="241">
        <v>3.9208447999999999E-4</v>
      </c>
      <c r="AT4498" s="193"/>
      <c r="AU4498" s="193"/>
      <c r="AV4498" s="193"/>
      <c r="AW4498" s="193"/>
      <c r="AX4498" s="193"/>
      <c r="AY4498" s="193"/>
      <c r="AZ4498" s="193"/>
      <c r="BA4498" s="193"/>
      <c r="BB4498" s="193"/>
      <c r="BC4498" s="193"/>
      <c r="BD4498" s="193"/>
      <c r="BE4498" s="315"/>
      <c r="BF4498" s="315"/>
      <c r="BG4498" s="315"/>
      <c r="BH4498" s="315"/>
      <c r="BI4498" s="315"/>
      <c r="BJ4498" s="315"/>
      <c r="BK4498" s="315"/>
    </row>
    <row r="4499" spans="1:63" x14ac:dyDescent="0.25">
      <c r="A4499" s="9"/>
      <c r="B4499" s="43" t="s">
        <v>1265</v>
      </c>
      <c r="C4499" s="96" t="s">
        <v>4514</v>
      </c>
      <c r="D4499" s="172">
        <v>4.9304901999999999E-4</v>
      </c>
      <c r="E4499" s="172">
        <v>2.3144079000000001E-4</v>
      </c>
      <c r="F4499" s="172">
        <v>6.4515837000000004E-5</v>
      </c>
      <c r="G4499" s="172">
        <v>2.2412428999999998E-5</v>
      </c>
      <c r="H4499" s="172">
        <v>9.3154335000000002E-7</v>
      </c>
      <c r="I4499" s="172">
        <v>1.9834012999999999E-5</v>
      </c>
      <c r="J4499" s="172">
        <v>8.1113631000000004E-6</v>
      </c>
      <c r="K4499" s="172">
        <v>1.6925347E-7</v>
      </c>
      <c r="L4499" s="172">
        <v>1.4563379000000001E-4</v>
      </c>
      <c r="M4499" s="172">
        <v>0</v>
      </c>
      <c r="N4499" s="172">
        <v>0</v>
      </c>
      <c r="O4499" s="172">
        <v>0</v>
      </c>
      <c r="P4499" s="199">
        <f t="shared" si="864"/>
        <v>1.7143762222222223E-3</v>
      </c>
      <c r="Q4499" s="233">
        <v>3.5050531000000003E-2</v>
      </c>
      <c r="R4499" s="96">
        <v>2.1064026E-2</v>
      </c>
      <c r="S4499" s="96">
        <v>1.1696533E-2</v>
      </c>
      <c r="T4499" s="96">
        <v>1.1883889E-8</v>
      </c>
      <c r="U4499" s="96">
        <v>4.6308333000000002E-4</v>
      </c>
      <c r="V4499" s="96">
        <v>2.1773667000000001E-4</v>
      </c>
      <c r="W4499" s="96">
        <v>1.6091389000000001E-3</v>
      </c>
      <c r="X4499" s="241">
        <f t="shared" si="865"/>
        <v>1.79804209000198E-4</v>
      </c>
      <c r="Y4499" s="241">
        <f t="shared" si="866"/>
        <v>9.3241574089800015E-5</v>
      </c>
      <c r="Z4499" s="241">
        <f t="shared" si="867"/>
        <v>3.3467696840397996E-5</v>
      </c>
      <c r="AA4499" s="241">
        <f t="shared" si="868"/>
        <v>5.3094938069999998E-5</v>
      </c>
      <c r="AB4499" s="241">
        <v>4.7514707E-5</v>
      </c>
      <c r="AC4499" s="241">
        <v>4.4797877000000004E-9</v>
      </c>
      <c r="AD4499" s="241">
        <v>2.9160701E-5</v>
      </c>
      <c r="AE4499" s="241">
        <v>3.1993320999999998E-9</v>
      </c>
      <c r="AF4499" s="241">
        <v>1.6186068999999999E-5</v>
      </c>
      <c r="AG4499" s="241">
        <v>3.7241796999999999E-7</v>
      </c>
      <c r="AH4499" s="241">
        <v>3.1098544000000001E-5</v>
      </c>
      <c r="AI4499" s="241">
        <v>1.0609569E-7</v>
      </c>
      <c r="AJ4499" s="241">
        <v>1.9973721999999999E-7</v>
      </c>
      <c r="AK4499" s="241">
        <v>6.6476109999999995E-8</v>
      </c>
      <c r="AL4499" s="241">
        <v>2.3604623000000001E-8</v>
      </c>
      <c r="AM4499" s="241">
        <v>7.5577397999999996E-11</v>
      </c>
      <c r="AN4499" s="241">
        <v>7.6674490000000004E-7</v>
      </c>
      <c r="AO4499" s="241">
        <v>5.1118802999999996E-7</v>
      </c>
      <c r="AP4499" s="241">
        <v>6.9523068999999997E-7</v>
      </c>
      <c r="AQ4499" s="241">
        <v>3.3755607E-7</v>
      </c>
      <c r="AR4499" s="241">
        <v>5.2757382000000002E-5</v>
      </c>
      <c r="AT4499" s="193"/>
      <c r="AU4499" s="193"/>
      <c r="AV4499" s="193"/>
      <c r="AW4499" s="193"/>
      <c r="AX4499" s="193"/>
      <c r="AY4499" s="193"/>
      <c r="AZ4499" s="193"/>
      <c r="BA4499" s="193"/>
      <c r="BB4499" s="193"/>
      <c r="BC4499" s="193"/>
      <c r="BD4499" s="193"/>
      <c r="BE4499" s="315"/>
      <c r="BF4499" s="315"/>
      <c r="BG4499" s="315"/>
      <c r="BH4499" s="315"/>
      <c r="BI4499" s="315"/>
      <c r="BJ4499" s="315"/>
      <c r="BK4499" s="315"/>
    </row>
    <row r="4500" spans="1:63" x14ac:dyDescent="0.25">
      <c r="A4500" s="9"/>
      <c r="B4500" s="43" t="s">
        <v>1265</v>
      </c>
      <c r="C4500" s="96" t="s">
        <v>3273</v>
      </c>
      <c r="D4500" s="172">
        <v>6.1698169000000001E-4</v>
      </c>
      <c r="E4500" s="172">
        <v>3.1278817999999997E-4</v>
      </c>
      <c r="F4500" s="172">
        <v>8.5600449000000002E-5</v>
      </c>
      <c r="G4500" s="172">
        <v>2.9517286000000001E-5</v>
      </c>
      <c r="H4500" s="172">
        <v>1.0903650000000001E-6</v>
      </c>
      <c r="I4500" s="172">
        <v>2.4442264E-5</v>
      </c>
      <c r="J4500" s="172">
        <v>9.2885025999999994E-6</v>
      </c>
      <c r="K4500" s="172">
        <v>1.9190922999999999E-7</v>
      </c>
      <c r="L4500" s="172">
        <v>1.5406274E-4</v>
      </c>
      <c r="M4500" s="172">
        <v>0</v>
      </c>
      <c r="N4500" s="172">
        <v>0</v>
      </c>
      <c r="O4500" s="172">
        <v>0</v>
      </c>
      <c r="P4500" s="199">
        <f t="shared" si="864"/>
        <v>2.316949481481481E-3</v>
      </c>
      <c r="Q4500" s="233">
        <v>4.7880392000000001E-2</v>
      </c>
      <c r="R4500" s="96">
        <v>2.8387783E-2</v>
      </c>
      <c r="S4500" s="96">
        <v>1.6397110999999999E-2</v>
      </c>
      <c r="T4500" s="96">
        <v>1.5021943999999999E-8</v>
      </c>
      <c r="U4500" s="96">
        <v>6.3494444E-4</v>
      </c>
      <c r="V4500" s="96">
        <v>3.0589971999999999E-4</v>
      </c>
      <c r="W4500" s="96">
        <v>2.1546388999999998E-3</v>
      </c>
      <c r="X4500" s="241">
        <f t="shared" si="865"/>
        <v>2.3783431643885399E-4</v>
      </c>
      <c r="Y4500" s="241">
        <f t="shared" si="866"/>
        <v>1.2128303646209999E-4</v>
      </c>
      <c r="Z4500" s="241">
        <f t="shared" si="867"/>
        <v>4.5086294786754003E-5</v>
      </c>
      <c r="AA4500" s="241">
        <f t="shared" si="868"/>
        <v>7.1464985189999993E-5</v>
      </c>
      <c r="AB4500" s="241">
        <v>6.4215501999999994E-5</v>
      </c>
      <c r="AC4500" s="241">
        <v>5.9523246000000002E-9</v>
      </c>
      <c r="AD4500" s="241">
        <v>3.5923305000000002E-5</v>
      </c>
      <c r="AE4500" s="241">
        <v>4.2141775000000001E-9</v>
      </c>
      <c r="AF4500" s="241">
        <v>2.0611500000000001E-5</v>
      </c>
      <c r="AG4500" s="241">
        <v>5.2256295999999998E-7</v>
      </c>
      <c r="AH4500" s="241">
        <v>4.2029251E-5</v>
      </c>
      <c r="AI4500" s="241">
        <v>1.4066137000000001E-7</v>
      </c>
      <c r="AJ4500" s="241">
        <v>2.6309575000000001E-7</v>
      </c>
      <c r="AK4500" s="241">
        <v>8.5101070000000005E-8</v>
      </c>
      <c r="AL4500" s="241">
        <v>2.9347841999999998E-8</v>
      </c>
      <c r="AM4500" s="241">
        <v>9.3324753999999998E-11</v>
      </c>
      <c r="AN4500" s="241">
        <v>1.0051548000000001E-6</v>
      </c>
      <c r="AO4500" s="241">
        <v>6.2559788999999996E-7</v>
      </c>
      <c r="AP4500" s="241">
        <v>9.0799174000000003E-7</v>
      </c>
      <c r="AQ4500" s="241">
        <v>3.6345619E-7</v>
      </c>
      <c r="AR4500" s="241">
        <v>7.1101528999999996E-5</v>
      </c>
      <c r="AT4500" s="193"/>
      <c r="AU4500" s="193"/>
      <c r="AV4500" s="193"/>
      <c r="AW4500" s="193"/>
      <c r="AX4500" s="193"/>
      <c r="AY4500" s="193"/>
      <c r="AZ4500" s="193"/>
      <c r="BA4500" s="193"/>
      <c r="BB4500" s="193"/>
      <c r="BC4500" s="193"/>
      <c r="BD4500" s="193"/>
      <c r="BE4500" s="315"/>
      <c r="BF4500" s="315"/>
      <c r="BG4500" s="315"/>
      <c r="BH4500" s="315"/>
      <c r="BI4500" s="315"/>
      <c r="BJ4500" s="315"/>
      <c r="BK4500" s="315"/>
    </row>
    <row r="4501" spans="1:63" x14ac:dyDescent="0.25">
      <c r="A4501" s="9"/>
      <c r="B4501" s="43" t="s">
        <v>1265</v>
      </c>
      <c r="C4501" s="96" t="s">
        <v>3272</v>
      </c>
      <c r="D4501" s="172">
        <v>3.5352194999999998E-4</v>
      </c>
      <c r="E4501" s="172">
        <v>1.4436709E-4</v>
      </c>
      <c r="F4501" s="172">
        <v>4.1723083000000001E-5</v>
      </c>
      <c r="G4501" s="172">
        <v>1.47711E-5</v>
      </c>
      <c r="H4501" s="172">
        <v>7.0828178999999997E-7</v>
      </c>
      <c r="I4501" s="172">
        <v>1.4555220000000001E-5</v>
      </c>
      <c r="J4501" s="172">
        <v>6.6115658E-6</v>
      </c>
      <c r="K4501" s="172">
        <v>1.3775394E-7</v>
      </c>
      <c r="L4501" s="172">
        <v>1.3064785999999999E-4</v>
      </c>
      <c r="M4501" s="172">
        <v>0</v>
      </c>
      <c r="N4501" s="172">
        <v>0</v>
      </c>
      <c r="O4501" s="172">
        <v>0</v>
      </c>
      <c r="P4501" s="199">
        <f t="shared" si="864"/>
        <v>1.0693858518518518E-3</v>
      </c>
      <c r="Q4501" s="233">
        <v>2.1436638000000001E-2</v>
      </c>
      <c r="R4501" s="96">
        <v>1.3238744E-2</v>
      </c>
      <c r="S4501" s="96">
        <v>6.7861110999999997E-3</v>
      </c>
      <c r="T4501" s="96">
        <v>8.3272222000000004E-9</v>
      </c>
      <c r="U4501" s="96">
        <v>2.5963610999999999E-4</v>
      </c>
      <c r="V4501" s="96">
        <v>1.2580607999999999E-4</v>
      </c>
      <c r="W4501" s="96">
        <v>1.0263333E-3</v>
      </c>
      <c r="X4501" s="241">
        <f t="shared" si="865"/>
        <v>1.16934084055307E-4</v>
      </c>
      <c r="Y4501" s="241">
        <f t="shared" si="866"/>
        <v>6.2574564186200011E-5</v>
      </c>
      <c r="Z4501" s="241">
        <f t="shared" si="867"/>
        <v>2.0905073689106999E-5</v>
      </c>
      <c r="AA4501" s="241">
        <f t="shared" si="868"/>
        <v>3.3454446179999999E-5</v>
      </c>
      <c r="AB4501" s="241">
        <v>2.9639305E-5</v>
      </c>
      <c r="AC4501" s="241">
        <v>2.8865960999999999E-9</v>
      </c>
      <c r="AD4501" s="241">
        <v>2.1461073999999999E-5</v>
      </c>
      <c r="AE4501" s="241">
        <v>2.0864200999999999E-9</v>
      </c>
      <c r="AF4501" s="241">
        <v>1.1253562E-5</v>
      </c>
      <c r="AG4501" s="241">
        <v>2.1565017000000001E-7</v>
      </c>
      <c r="AH4501" s="241">
        <v>1.9399071999999999E-5</v>
      </c>
      <c r="AI4501" s="241">
        <v>6.8826698000000001E-8</v>
      </c>
      <c r="AJ4501" s="241">
        <v>1.3161184E-7</v>
      </c>
      <c r="AK4501" s="241">
        <v>4.5197444E-8</v>
      </c>
      <c r="AL4501" s="241">
        <v>1.7040928E-8</v>
      </c>
      <c r="AM4501" s="241">
        <v>5.5409107000000001E-11</v>
      </c>
      <c r="AN4501" s="241">
        <v>4.7191962E-7</v>
      </c>
      <c r="AO4501" s="241">
        <v>3.3100850000000001E-7</v>
      </c>
      <c r="AP4501" s="241">
        <v>4.4034125000000002E-7</v>
      </c>
      <c r="AQ4501" s="241">
        <v>2.9713417999999998E-7</v>
      </c>
      <c r="AR4501" s="241">
        <v>3.3157312000000001E-5</v>
      </c>
      <c r="AT4501" s="193"/>
      <c r="AU4501" s="193"/>
      <c r="AV4501" s="193"/>
      <c r="AW4501" s="193"/>
      <c r="AX4501" s="193"/>
      <c r="AY4501" s="193"/>
      <c r="AZ4501" s="193"/>
      <c r="BA4501" s="193"/>
      <c r="BB4501" s="193"/>
      <c r="BC4501" s="193"/>
      <c r="BD4501" s="193"/>
      <c r="BE4501" s="315"/>
      <c r="BF4501" s="315"/>
      <c r="BG4501" s="315"/>
      <c r="BH4501" s="315"/>
      <c r="BI4501" s="315"/>
      <c r="BJ4501" s="315"/>
      <c r="BK4501" s="315"/>
    </row>
    <row r="4502" spans="1:63" x14ac:dyDescent="0.25">
      <c r="A4502" s="9"/>
      <c r="B4502" s="43" t="s">
        <v>1265</v>
      </c>
      <c r="C4502" s="96" t="s">
        <v>3271</v>
      </c>
      <c r="D4502" s="172">
        <v>9.5609685999999995E-4</v>
      </c>
      <c r="E4502" s="172">
        <v>5.2826708000000002E-4</v>
      </c>
      <c r="F4502" s="172">
        <v>1.4174941999999999E-4</v>
      </c>
      <c r="G4502" s="172">
        <v>4.8453427E-5</v>
      </c>
      <c r="H4502" s="172">
        <v>1.5718980000000001E-6</v>
      </c>
      <c r="I4502" s="172">
        <v>3.7130893000000001E-5</v>
      </c>
      <c r="J4502" s="172">
        <v>1.2783083E-5</v>
      </c>
      <c r="K4502" s="172">
        <v>2.6176729000000001E-7</v>
      </c>
      <c r="L4502" s="172">
        <v>1.8587928999999999E-4</v>
      </c>
      <c r="M4502" s="172">
        <v>0</v>
      </c>
      <c r="N4502" s="172">
        <v>0</v>
      </c>
      <c r="O4502" s="172">
        <v>0</v>
      </c>
      <c r="P4502" s="199">
        <f t="shared" si="864"/>
        <v>3.9130894814814812E-3</v>
      </c>
      <c r="Q4502" s="233">
        <v>8.1714518E-2</v>
      </c>
      <c r="R4502" s="96">
        <v>4.7785068E-2</v>
      </c>
      <c r="S4502" s="96">
        <v>2.8687555999999999E-2</v>
      </c>
      <c r="T4502" s="96">
        <v>2.3606667000000001E-8</v>
      </c>
      <c r="U4502" s="96">
        <v>1.1045278E-3</v>
      </c>
      <c r="V4502" s="96">
        <v>5.3623250000000005E-4</v>
      </c>
      <c r="W4502" s="96">
        <v>3.6011111000000002E-3</v>
      </c>
      <c r="X4502" s="241">
        <f t="shared" si="865"/>
        <v>3.9269801428272E-4</v>
      </c>
      <c r="Y4502" s="241">
        <f t="shared" si="866"/>
        <v>1.9658125423350001E-4</v>
      </c>
      <c r="Z4502" s="241">
        <f t="shared" si="867"/>
        <v>7.5977825059219995E-5</v>
      </c>
      <c r="AA4502" s="241">
        <f t="shared" si="868"/>
        <v>1.2013893499E-4</v>
      </c>
      <c r="AB4502" s="241">
        <v>1.0845297E-4</v>
      </c>
      <c r="AC4502" s="241">
        <v>9.8777610000000008E-9</v>
      </c>
      <c r="AD4502" s="241">
        <v>5.4589660999999997E-5</v>
      </c>
      <c r="AE4502" s="241">
        <v>6.9272425000000001E-9</v>
      </c>
      <c r="AF4502" s="241">
        <v>3.2606832000000002E-5</v>
      </c>
      <c r="AG4502" s="241">
        <v>9.1498623000000005E-7</v>
      </c>
      <c r="AH4502" s="241">
        <v>7.0982755999999994E-5</v>
      </c>
      <c r="AI4502" s="241">
        <v>2.3266096999999999E-7</v>
      </c>
      <c r="AJ4502" s="241">
        <v>4.3194285999999999E-7</v>
      </c>
      <c r="AK4502" s="241">
        <v>1.3602601000000001E-7</v>
      </c>
      <c r="AL4502" s="241">
        <v>4.5174543999999999E-8</v>
      </c>
      <c r="AM4502" s="241">
        <v>1.4224522000000001E-10</v>
      </c>
      <c r="AN4502" s="241">
        <v>1.6713892E-6</v>
      </c>
      <c r="AO4502" s="241">
        <v>9.8139883000000003E-7</v>
      </c>
      <c r="AP4502" s="241">
        <v>1.4963344E-6</v>
      </c>
      <c r="AQ4502" s="241">
        <v>4.5246499000000001E-7</v>
      </c>
      <c r="AR4502" s="241">
        <v>1.1968647E-4</v>
      </c>
      <c r="AT4502" s="193"/>
      <c r="AU4502" s="193"/>
      <c r="AV4502" s="193"/>
      <c r="AW4502" s="193"/>
      <c r="AX4502" s="193"/>
      <c r="AY4502" s="193"/>
      <c r="AZ4502" s="193"/>
      <c r="BA4502" s="193"/>
      <c r="BB4502" s="193"/>
      <c r="BC4502" s="193"/>
      <c r="BD4502" s="193"/>
      <c r="BE4502" s="315"/>
      <c r="BF4502" s="315"/>
      <c r="BG4502" s="315"/>
      <c r="BH4502" s="315"/>
      <c r="BI4502" s="315"/>
      <c r="BJ4502" s="315"/>
      <c r="BK4502" s="315"/>
    </row>
    <row r="4503" spans="1:63" x14ac:dyDescent="0.25">
      <c r="A4503" s="9"/>
      <c r="B4503" s="43" t="s">
        <v>1265</v>
      </c>
      <c r="C4503" s="96" t="s">
        <v>3270</v>
      </c>
      <c r="D4503" s="172">
        <v>3.5353585E-4</v>
      </c>
      <c r="E4503" s="172">
        <v>1.4436709E-4</v>
      </c>
      <c r="F4503" s="172">
        <v>4.1730129000000001E-5</v>
      </c>
      <c r="G4503" s="172">
        <v>1.47711E-5</v>
      </c>
      <c r="H4503" s="172">
        <v>7.0828178999999997E-7</v>
      </c>
      <c r="I4503" s="172">
        <v>1.4562079999999999E-5</v>
      </c>
      <c r="J4503" s="172">
        <v>6.6115658E-6</v>
      </c>
      <c r="K4503" s="172">
        <v>1.3775394E-7</v>
      </c>
      <c r="L4503" s="172">
        <v>1.3064785999999999E-4</v>
      </c>
      <c r="M4503" s="172">
        <v>0</v>
      </c>
      <c r="N4503" s="172">
        <v>0</v>
      </c>
      <c r="O4503" s="172">
        <v>0</v>
      </c>
      <c r="P4503" s="199">
        <f t="shared" si="864"/>
        <v>1.0693858518518518E-3</v>
      </c>
      <c r="Q4503" s="233">
        <v>2.1436638000000001E-2</v>
      </c>
      <c r="R4503" s="96">
        <v>1.3238744E-2</v>
      </c>
      <c r="S4503" s="96">
        <v>6.7861110999999997E-3</v>
      </c>
      <c r="T4503" s="96">
        <v>8.3272222000000004E-9</v>
      </c>
      <c r="U4503" s="96">
        <v>2.5963610999999999E-4</v>
      </c>
      <c r="V4503" s="96">
        <v>1.2580607999999999E-4</v>
      </c>
      <c r="W4503" s="96">
        <v>1.0263333E-3</v>
      </c>
      <c r="X4503" s="241">
        <f t="shared" si="865"/>
        <v>1.16936891998907E-4</v>
      </c>
      <c r="Y4503" s="241">
        <f t="shared" si="866"/>
        <v>6.2577362215800005E-5</v>
      </c>
      <c r="Z4503" s="241">
        <f t="shared" si="867"/>
        <v>2.0905083603106999E-5</v>
      </c>
      <c r="AA4503" s="241">
        <f t="shared" si="868"/>
        <v>3.3454446179999999E-5</v>
      </c>
      <c r="AB4503" s="241">
        <v>2.9639305E-5</v>
      </c>
      <c r="AC4503" s="241">
        <v>2.8865960999999999E-9</v>
      </c>
      <c r="AD4503" s="241">
        <v>2.1461073999999999E-5</v>
      </c>
      <c r="AE4503" s="241">
        <v>2.0874497000000002E-9</v>
      </c>
      <c r="AF4503" s="241">
        <v>1.1256359000000001E-5</v>
      </c>
      <c r="AG4503" s="241">
        <v>2.1565017000000001E-7</v>
      </c>
      <c r="AH4503" s="241">
        <v>1.9399071999999999E-5</v>
      </c>
      <c r="AI4503" s="241">
        <v>6.8836612000000005E-8</v>
      </c>
      <c r="AJ4503" s="241">
        <v>1.3161184E-7</v>
      </c>
      <c r="AK4503" s="241">
        <v>4.5197444E-8</v>
      </c>
      <c r="AL4503" s="241">
        <v>1.7040928E-8</v>
      </c>
      <c r="AM4503" s="241">
        <v>5.5409107000000001E-11</v>
      </c>
      <c r="AN4503" s="241">
        <v>4.7191962E-7</v>
      </c>
      <c r="AO4503" s="241">
        <v>3.3100850000000001E-7</v>
      </c>
      <c r="AP4503" s="241">
        <v>4.4034125000000002E-7</v>
      </c>
      <c r="AQ4503" s="241">
        <v>2.9713417999999998E-7</v>
      </c>
      <c r="AR4503" s="241">
        <v>3.3157312000000001E-5</v>
      </c>
      <c r="AT4503" s="193"/>
      <c r="AU4503" s="193"/>
      <c r="AV4503" s="193"/>
      <c r="AW4503" s="193"/>
      <c r="AX4503" s="193"/>
      <c r="AY4503" s="193"/>
      <c r="AZ4503" s="193"/>
      <c r="BA4503" s="193"/>
      <c r="BB4503" s="193"/>
      <c r="BC4503" s="193"/>
      <c r="BD4503" s="193"/>
      <c r="BE4503" s="315"/>
      <c r="BF4503" s="315"/>
      <c r="BG4503" s="315"/>
      <c r="BH4503" s="315"/>
      <c r="BI4503" s="315"/>
      <c r="BJ4503" s="315"/>
      <c r="BK4503" s="315"/>
    </row>
    <row r="4504" spans="1:63" x14ac:dyDescent="0.25">
      <c r="A4504" s="9"/>
      <c r="B4504" s="43" t="s">
        <v>1265</v>
      </c>
      <c r="C4504" s="96" t="s">
        <v>3269</v>
      </c>
      <c r="D4504" s="172">
        <v>9.5633462E-4</v>
      </c>
      <c r="E4504" s="172">
        <v>5.2826708000000002E-4</v>
      </c>
      <c r="F4504" s="172">
        <v>1.4186980000000001E-4</v>
      </c>
      <c r="G4504" s="172">
        <v>4.8453427E-5</v>
      </c>
      <c r="H4504" s="172">
        <v>1.5718980000000001E-6</v>
      </c>
      <c r="I4504" s="172">
        <v>3.7248276000000001E-5</v>
      </c>
      <c r="J4504" s="172">
        <v>1.2783083E-5</v>
      </c>
      <c r="K4504" s="172">
        <v>2.6176729000000001E-7</v>
      </c>
      <c r="L4504" s="172">
        <v>1.8587928999999999E-4</v>
      </c>
      <c r="M4504" s="172">
        <v>0</v>
      </c>
      <c r="N4504" s="172">
        <v>0</v>
      </c>
      <c r="O4504" s="172">
        <v>0</v>
      </c>
      <c r="P4504" s="199">
        <f t="shared" si="864"/>
        <v>3.9130894814814812E-3</v>
      </c>
      <c r="Q4504" s="233">
        <v>8.1714518E-2</v>
      </c>
      <c r="R4504" s="96">
        <v>4.7785068E-2</v>
      </c>
      <c r="S4504" s="96">
        <v>2.8687555999999999E-2</v>
      </c>
      <c r="T4504" s="96">
        <v>2.3606667000000001E-8</v>
      </c>
      <c r="U4504" s="96">
        <v>1.1045278E-3</v>
      </c>
      <c r="V4504" s="96">
        <v>5.3623250000000005E-4</v>
      </c>
      <c r="W4504" s="96">
        <v>3.6011111000000002E-3</v>
      </c>
      <c r="X4504" s="241">
        <f t="shared" si="865"/>
        <v>3.9274602024172E-4</v>
      </c>
      <c r="Y4504" s="241">
        <f t="shared" si="866"/>
        <v>1.966290908225E-4</v>
      </c>
      <c r="Z4504" s="241">
        <f t="shared" si="867"/>
        <v>7.5977994429219994E-5</v>
      </c>
      <c r="AA4504" s="241">
        <f t="shared" si="868"/>
        <v>1.2013893499E-4</v>
      </c>
      <c r="AB4504" s="241">
        <v>1.0845297E-4</v>
      </c>
      <c r="AC4504" s="241">
        <v>9.8777610000000008E-9</v>
      </c>
      <c r="AD4504" s="241">
        <v>5.4589660999999997E-5</v>
      </c>
      <c r="AE4504" s="241">
        <v>6.9448315000000004E-9</v>
      </c>
      <c r="AF4504" s="241">
        <v>3.2654650999999997E-5</v>
      </c>
      <c r="AG4504" s="241">
        <v>9.1498623000000005E-7</v>
      </c>
      <c r="AH4504" s="241">
        <v>7.0982755999999994E-5</v>
      </c>
      <c r="AI4504" s="241">
        <v>2.3283033999999999E-7</v>
      </c>
      <c r="AJ4504" s="241">
        <v>4.3194285999999999E-7</v>
      </c>
      <c r="AK4504" s="241">
        <v>1.3602601000000001E-7</v>
      </c>
      <c r="AL4504" s="241">
        <v>4.5174543999999999E-8</v>
      </c>
      <c r="AM4504" s="241">
        <v>1.4224522000000001E-10</v>
      </c>
      <c r="AN4504" s="241">
        <v>1.6713892E-6</v>
      </c>
      <c r="AO4504" s="241">
        <v>9.8139883000000003E-7</v>
      </c>
      <c r="AP4504" s="241">
        <v>1.4963344E-6</v>
      </c>
      <c r="AQ4504" s="241">
        <v>4.5246499000000001E-7</v>
      </c>
      <c r="AR4504" s="241">
        <v>1.1968647E-4</v>
      </c>
      <c r="AT4504" s="193"/>
      <c r="AU4504" s="193"/>
      <c r="AV4504" s="193"/>
      <c r="AW4504" s="193"/>
      <c r="AX4504" s="193"/>
      <c r="AY4504" s="193"/>
      <c r="AZ4504" s="193"/>
      <c r="BA4504" s="193"/>
      <c r="BB4504" s="193"/>
      <c r="BC4504" s="193"/>
      <c r="BD4504" s="193"/>
      <c r="BE4504" s="315"/>
      <c r="BF4504" s="315"/>
      <c r="BG4504" s="315"/>
      <c r="BH4504" s="315"/>
      <c r="BI4504" s="315"/>
      <c r="BJ4504" s="315"/>
      <c r="BK4504" s="315"/>
    </row>
    <row r="4505" spans="1:63" x14ac:dyDescent="0.25">
      <c r="A4505" s="9"/>
      <c r="B4505" s="43" t="s">
        <v>1265</v>
      </c>
      <c r="C4505" s="96" t="s">
        <v>3268</v>
      </c>
      <c r="D4505" s="172">
        <v>3.7780574999999998E-4</v>
      </c>
      <c r="E4505" s="172">
        <v>1.5888898999999999E-4</v>
      </c>
      <c r="F4505" s="172">
        <v>4.5557535999999997E-5</v>
      </c>
      <c r="G4505" s="172">
        <v>1.6028025000000001E-5</v>
      </c>
      <c r="H4505" s="172">
        <v>7.6271133000000004E-7</v>
      </c>
      <c r="I4505" s="172">
        <v>1.5493058000000001E-5</v>
      </c>
      <c r="J4505" s="172">
        <v>6.8992506999999996E-6</v>
      </c>
      <c r="K4505" s="172">
        <v>1.4474188E-7</v>
      </c>
      <c r="L4505" s="172">
        <v>1.3403144000000001E-4</v>
      </c>
      <c r="M4505" s="172">
        <v>0</v>
      </c>
      <c r="N4505" s="172">
        <v>0</v>
      </c>
      <c r="O4505" s="172">
        <v>0</v>
      </c>
      <c r="P4505" s="199">
        <f t="shared" si="864"/>
        <v>1.1769554814814813E-3</v>
      </c>
      <c r="Q4505" s="233">
        <v>2.3673449999999999E-2</v>
      </c>
      <c r="R4505" s="96">
        <v>1.4533252E-2</v>
      </c>
      <c r="S4505" s="96">
        <v>7.5746221999999997E-3</v>
      </c>
      <c r="T4505" s="96">
        <v>8.9661110999999997E-9</v>
      </c>
      <c r="U4505" s="96">
        <v>3.0294444000000001E-4</v>
      </c>
      <c r="V4505" s="96">
        <v>1.4051117000000001E-4</v>
      </c>
      <c r="W4505" s="96">
        <v>1.1221111000000001E-3</v>
      </c>
      <c r="X4505" s="241">
        <f t="shared" si="865"/>
        <v>1.2754078316822698E-4</v>
      </c>
      <c r="Y4505" s="241">
        <f t="shared" si="866"/>
        <v>6.7783401946000001E-5</v>
      </c>
      <c r="Z4505" s="241">
        <f t="shared" si="867"/>
        <v>2.3052101562227001E-5</v>
      </c>
      <c r="AA4505" s="241">
        <f t="shared" si="868"/>
        <v>3.670527966E-5</v>
      </c>
      <c r="AB4505" s="241">
        <v>3.2620051999999998E-5</v>
      </c>
      <c r="AC4505" s="241">
        <v>3.1556715999999998E-9</v>
      </c>
      <c r="AD4505" s="241">
        <v>2.2805612E-5</v>
      </c>
      <c r="AE4505" s="241">
        <v>2.2795944000000001E-9</v>
      </c>
      <c r="AF4505" s="241">
        <v>1.2111481000000001E-5</v>
      </c>
      <c r="AG4505" s="241">
        <v>2.4082168000000001E-7</v>
      </c>
      <c r="AH4505" s="241">
        <v>2.1349965000000002E-5</v>
      </c>
      <c r="AI4505" s="241">
        <v>7.5046629000000001E-8</v>
      </c>
      <c r="AJ4505" s="241">
        <v>1.4281166999999999E-7</v>
      </c>
      <c r="AK4505" s="241">
        <v>4.9157489999999999E-8</v>
      </c>
      <c r="AL4505" s="241">
        <v>1.8216095E-8</v>
      </c>
      <c r="AM4505" s="241">
        <v>5.8928227000000001E-11</v>
      </c>
      <c r="AN4505" s="241">
        <v>5.3801537000000004E-7</v>
      </c>
      <c r="AO4505" s="241">
        <v>3.8482213000000002E-7</v>
      </c>
      <c r="AP4505" s="241">
        <v>4.9400825000000002E-7</v>
      </c>
      <c r="AQ4505" s="241">
        <v>3.0568265999999998E-7</v>
      </c>
      <c r="AR4505" s="241">
        <v>3.6399597000000001E-5</v>
      </c>
      <c r="AT4505" s="193"/>
      <c r="AU4505" s="193"/>
      <c r="AV4505" s="193"/>
      <c r="AW4505" s="193"/>
      <c r="AX4505" s="193"/>
      <c r="AY4505" s="193"/>
      <c r="AZ4505" s="193"/>
      <c r="BA4505" s="193"/>
      <c r="BB4505" s="193"/>
      <c r="BC4505" s="193"/>
      <c r="BD4505" s="193"/>
      <c r="BE4505" s="315"/>
      <c r="BF4505" s="315"/>
      <c r="BG4505" s="315"/>
      <c r="BH4505" s="315"/>
      <c r="BI4505" s="315"/>
      <c r="BJ4505" s="315"/>
      <c r="BK4505" s="315"/>
    </row>
    <row r="4506" spans="1:63" x14ac:dyDescent="0.25">
      <c r="A4506" s="9"/>
      <c r="B4506" s="43" t="s">
        <v>1265</v>
      </c>
      <c r="C4506" s="96" t="s">
        <v>3275</v>
      </c>
      <c r="D4506" s="172">
        <v>4.1044939999999999E-4</v>
      </c>
      <c r="E4506" s="172">
        <v>1.7394144E-4</v>
      </c>
      <c r="F4506" s="172">
        <v>4.9774622999999999E-5</v>
      </c>
      <c r="G4506" s="172">
        <v>1.7488903999999999E-5</v>
      </c>
      <c r="H4506" s="172">
        <v>8.2769241999999996E-7</v>
      </c>
      <c r="I4506" s="172">
        <v>1.6812632999999999E-5</v>
      </c>
      <c r="J4506" s="172">
        <v>7.4468198000000003E-6</v>
      </c>
      <c r="K4506" s="172">
        <v>1.5634996999999999E-7</v>
      </c>
      <c r="L4506" s="172">
        <v>1.4400093999999999E-4</v>
      </c>
      <c r="M4506" s="172">
        <v>0</v>
      </c>
      <c r="N4506" s="172">
        <v>0</v>
      </c>
      <c r="O4506" s="172">
        <v>0</v>
      </c>
      <c r="P4506" s="199">
        <f t="shared" si="864"/>
        <v>1.288455111111111E-3</v>
      </c>
      <c r="Q4506" s="233">
        <v>2.5943444E-2</v>
      </c>
      <c r="R4506" s="96">
        <v>1.5902299000000002E-2</v>
      </c>
      <c r="S4506" s="96">
        <v>8.3253332999999995E-3</v>
      </c>
      <c r="T4506" s="96">
        <v>9.7552777999999996E-9</v>
      </c>
      <c r="U4506" s="96">
        <v>3.3463889000000003E-4</v>
      </c>
      <c r="V4506" s="96">
        <v>1.5446933E-4</v>
      </c>
      <c r="W4506" s="96">
        <v>1.2266944000000001E-3</v>
      </c>
      <c r="X4506" s="241">
        <f t="shared" si="865"/>
        <v>1.3929891877335399E-4</v>
      </c>
      <c r="Y4506" s="241">
        <f t="shared" si="866"/>
        <v>7.390255930780001E-5</v>
      </c>
      <c r="Z4506" s="241">
        <f t="shared" si="867"/>
        <v>2.5239148215554003E-5</v>
      </c>
      <c r="AA4506" s="241">
        <f t="shared" si="868"/>
        <v>4.0157211249999998E-5</v>
      </c>
      <c r="AB4506" s="241">
        <v>3.5710229999999998E-5</v>
      </c>
      <c r="AC4506" s="241">
        <v>3.4483922999999998E-9</v>
      </c>
      <c r="AD4506" s="241">
        <v>2.4740658E-5</v>
      </c>
      <c r="AE4506" s="241">
        <v>2.4900655000000001E-9</v>
      </c>
      <c r="AF4506" s="241">
        <v>1.3181021E-5</v>
      </c>
      <c r="AG4506" s="241">
        <v>2.6471184999999998E-7</v>
      </c>
      <c r="AH4506" s="241">
        <v>2.3372495999999999E-5</v>
      </c>
      <c r="AI4506" s="241">
        <v>8.1973435999999996E-8</v>
      </c>
      <c r="AJ4506" s="241">
        <v>1.5582954000000001E-7</v>
      </c>
      <c r="AK4506" s="241">
        <v>5.3592356999999999E-8</v>
      </c>
      <c r="AL4506" s="241">
        <v>1.9785881000000001E-8</v>
      </c>
      <c r="AM4506" s="241">
        <v>6.3941554000000006E-11</v>
      </c>
      <c r="AN4506" s="241">
        <v>5.9114056E-7</v>
      </c>
      <c r="AO4506" s="241">
        <v>4.2280259000000003E-7</v>
      </c>
      <c r="AP4506" s="241">
        <v>5.4146390999999998E-7</v>
      </c>
      <c r="AQ4506" s="241">
        <v>3.2869624999999997E-7</v>
      </c>
      <c r="AR4506" s="241">
        <v>3.9828515000000001E-5</v>
      </c>
      <c r="AT4506" s="193"/>
      <c r="AU4506" s="193"/>
      <c r="AV4506" s="193"/>
      <c r="AW4506" s="193"/>
      <c r="AX4506" s="193"/>
      <c r="AY4506" s="193"/>
      <c r="AZ4506" s="193"/>
      <c r="BA4506" s="193"/>
      <c r="BB4506" s="193"/>
      <c r="BC4506" s="193"/>
      <c r="BD4506" s="193"/>
      <c r="BE4506" s="315"/>
      <c r="BF4506" s="315"/>
      <c r="BG4506" s="315"/>
      <c r="BH4506" s="315"/>
      <c r="BI4506" s="315"/>
      <c r="BJ4506" s="315"/>
      <c r="BK4506" s="315"/>
    </row>
    <row r="4507" spans="1:63" x14ac:dyDescent="0.25">
      <c r="A4507" s="9"/>
      <c r="B4507" s="9" t="s">
        <v>5770</v>
      </c>
      <c r="C4507" s="96" t="s">
        <v>6936</v>
      </c>
      <c r="D4507" s="172">
        <v>0.2085023</v>
      </c>
      <c r="E4507" s="172">
        <v>0.13898493000000001</v>
      </c>
      <c r="F4507" s="172">
        <v>2.9010485999999999E-2</v>
      </c>
      <c r="G4507" s="172">
        <v>8.2142958999999998E-3</v>
      </c>
      <c r="H4507" s="172">
        <v>5.6368892000000002E-4</v>
      </c>
      <c r="I4507" s="172">
        <v>6.2368787999999998E-3</v>
      </c>
      <c r="J4507" s="172">
        <v>1.6621307E-3</v>
      </c>
      <c r="K4507" s="172">
        <v>9.4435782000000006E-5</v>
      </c>
      <c r="L4507" s="172">
        <v>2.3735450000000002E-2</v>
      </c>
      <c r="M4507" s="172">
        <v>0</v>
      </c>
      <c r="N4507" s="172">
        <v>0</v>
      </c>
      <c r="O4507" s="172">
        <v>0</v>
      </c>
      <c r="P4507" s="199">
        <f t="shared" si="864"/>
        <v>1.0295179999999999</v>
      </c>
      <c r="Q4507" s="233">
        <v>20.383987999999999</v>
      </c>
      <c r="R4507" s="96">
        <v>13.179128</v>
      </c>
      <c r="S4507" s="96">
        <v>5.4113920000000002</v>
      </c>
      <c r="T4507" s="96">
        <v>2.7260999999999999E-5</v>
      </c>
      <c r="U4507" s="96">
        <v>0.69686999999999999</v>
      </c>
      <c r="V4507" s="96">
        <v>9.4571699999999995E-2</v>
      </c>
      <c r="W4507" s="96">
        <v>1.002</v>
      </c>
      <c r="X4507" s="241">
        <f t="shared" si="865"/>
        <v>9.7966351723917988E-2</v>
      </c>
      <c r="Y4507" s="241">
        <f t="shared" si="866"/>
        <v>4.1890755751299996E-2</v>
      </c>
      <c r="Z4507" s="241">
        <f t="shared" si="867"/>
        <v>2.3042832033618E-2</v>
      </c>
      <c r="AA4507" s="241">
        <f t="shared" si="868"/>
        <v>3.3032763938999996E-2</v>
      </c>
      <c r="AB4507" s="241">
        <v>2.8532892000000001E-2</v>
      </c>
      <c r="AC4507" s="241">
        <v>3.6419335000000002E-6</v>
      </c>
      <c r="AD4507" s="241">
        <v>6.7608210000000002E-3</v>
      </c>
      <c r="AE4507" s="241">
        <v>1.6014878E-6</v>
      </c>
      <c r="AF4507" s="241">
        <v>6.4196067999999998E-3</v>
      </c>
      <c r="AG4507" s="241">
        <v>1.7219252999999999E-4</v>
      </c>
      <c r="AH4507" s="241">
        <v>1.8676601000000001E-2</v>
      </c>
      <c r="AI4507" s="241">
        <v>4.7375376000000001E-5</v>
      </c>
      <c r="AJ4507" s="241">
        <v>6.9762504000000006E-5</v>
      </c>
      <c r="AK4507" s="241">
        <v>2.0307904E-5</v>
      </c>
      <c r="AL4507" s="241">
        <v>7.1788465000000003E-6</v>
      </c>
      <c r="AM4507" s="241">
        <v>2.1943118000000001E-8</v>
      </c>
      <c r="AN4507" s="241">
        <v>3.5465465E-3</v>
      </c>
      <c r="AO4507" s="241">
        <v>2.0736741000000001E-4</v>
      </c>
      <c r="AP4507" s="241">
        <v>4.6767055000000002E-4</v>
      </c>
      <c r="AQ4507" s="241">
        <v>8.6339390000000005E-6</v>
      </c>
      <c r="AR4507" s="241">
        <v>3.3024129999999999E-2</v>
      </c>
      <c r="AT4507" s="193"/>
      <c r="AU4507" s="193"/>
      <c r="AV4507" s="193"/>
      <c r="AW4507" s="193"/>
      <c r="AX4507" s="193"/>
      <c r="AY4507" s="193"/>
      <c r="AZ4507" s="193"/>
      <c r="BA4507" s="193"/>
      <c r="BB4507" s="193"/>
      <c r="BC4507" s="193"/>
      <c r="BD4507" s="193"/>
      <c r="BE4507" s="315"/>
      <c r="BF4507" s="315"/>
      <c r="BG4507" s="315"/>
      <c r="BH4507" s="315"/>
      <c r="BI4507" s="315"/>
      <c r="BJ4507" s="315"/>
      <c r="BK4507" s="315"/>
    </row>
    <row r="4508" spans="1:63" x14ac:dyDescent="0.25">
      <c r="A4508" s="9"/>
      <c r="B4508" s="9" t="s">
        <v>5770</v>
      </c>
      <c r="C4508" s="96" t="s">
        <v>6935</v>
      </c>
      <c r="D4508" s="172">
        <v>3.9613952000000001E-2</v>
      </c>
      <c r="E4508" s="172">
        <v>2.6644771000000001E-2</v>
      </c>
      <c r="F4508" s="172">
        <v>3.6101489E-3</v>
      </c>
      <c r="G4508" s="172">
        <v>1.0546685000000001E-3</v>
      </c>
      <c r="H4508" s="172">
        <v>2.2499826000000001E-4</v>
      </c>
      <c r="I4508" s="172">
        <v>1.0991944999999999E-3</v>
      </c>
      <c r="J4508" s="172">
        <v>2.5299577E-3</v>
      </c>
      <c r="K4508" s="172">
        <v>8.4539248000000007E-6</v>
      </c>
      <c r="L4508" s="172">
        <v>4.4417587999999999E-3</v>
      </c>
      <c r="M4508" s="172">
        <v>0</v>
      </c>
      <c r="N4508" s="172">
        <v>0</v>
      </c>
      <c r="O4508" s="172">
        <v>0</v>
      </c>
      <c r="P4508" s="199">
        <f t="shared" si="864"/>
        <v>0.19736867407407407</v>
      </c>
      <c r="Q4508" s="233">
        <v>2.0262899000000001</v>
      </c>
      <c r="R4508" s="96">
        <v>1.4870161</v>
      </c>
      <c r="S4508" s="96">
        <v>0.40267920000000001</v>
      </c>
      <c r="T4508" s="96">
        <v>5.4371000000000003E-3</v>
      </c>
      <c r="U4508" s="96">
        <v>7.2632000000000002E-2</v>
      </c>
      <c r="V4508" s="96">
        <v>7.3785099999999996E-3</v>
      </c>
      <c r="W4508" s="96">
        <v>5.1146999999999998E-2</v>
      </c>
      <c r="X4508" s="241">
        <f t="shared" si="865"/>
        <v>2.1704415014089505E-2</v>
      </c>
      <c r="Y4508" s="241">
        <f t="shared" si="866"/>
        <v>7.5754118929000011E-3</v>
      </c>
      <c r="Z4508" s="241">
        <f t="shared" si="867"/>
        <v>1.0390336004189501E-2</v>
      </c>
      <c r="AA4508" s="241">
        <f t="shared" si="868"/>
        <v>3.7386671169999997E-3</v>
      </c>
      <c r="AB4508" s="241">
        <v>5.4708606000000003E-3</v>
      </c>
      <c r="AC4508" s="241">
        <v>8.842715E-7</v>
      </c>
      <c r="AD4508" s="241">
        <v>9.0265756E-4</v>
      </c>
      <c r="AE4508" s="241">
        <v>2.4400239999999999E-7</v>
      </c>
      <c r="AF4508" s="241">
        <v>1.1879E-3</v>
      </c>
      <c r="AG4508" s="241">
        <v>1.2865459E-5</v>
      </c>
      <c r="AH4508" s="241">
        <v>3.5807473000000001E-3</v>
      </c>
      <c r="AI4508" s="241">
        <v>5.8829463999999998E-6</v>
      </c>
      <c r="AJ4508" s="241">
        <v>8.8041329999999996E-6</v>
      </c>
      <c r="AK4508" s="241">
        <v>3.3483501999999998E-5</v>
      </c>
      <c r="AL4508" s="241">
        <v>2.6006943E-6</v>
      </c>
      <c r="AM4508" s="241">
        <v>7.8774895000000005E-9</v>
      </c>
      <c r="AN4508" s="241">
        <v>1.6755919000000001E-4</v>
      </c>
      <c r="AO4508" s="241">
        <v>3.4819461000000001E-5</v>
      </c>
      <c r="AP4508" s="241">
        <v>6.5564309000000001E-3</v>
      </c>
      <c r="AQ4508" s="241">
        <v>1.4428017E-5</v>
      </c>
      <c r="AR4508" s="241">
        <v>3.7242390999999999E-3</v>
      </c>
      <c r="AT4508" s="193"/>
      <c r="AU4508" s="193"/>
      <c r="AV4508" s="193"/>
      <c r="AW4508" s="193"/>
      <c r="AX4508" s="193"/>
      <c r="AY4508" s="193"/>
      <c r="AZ4508" s="193"/>
      <c r="BA4508" s="193"/>
      <c r="BB4508" s="193"/>
      <c r="BC4508" s="193"/>
      <c r="BD4508" s="193"/>
      <c r="BE4508" s="315"/>
      <c r="BF4508" s="315"/>
      <c r="BG4508" s="315"/>
      <c r="BH4508" s="315"/>
      <c r="BI4508" s="315"/>
      <c r="BJ4508" s="315"/>
      <c r="BK4508" s="315"/>
    </row>
    <row r="4509" spans="1:63" x14ac:dyDescent="0.25">
      <c r="A4509" s="9"/>
      <c r="B4509" s="9" t="s">
        <v>5770</v>
      </c>
      <c r="C4509" s="96" t="s">
        <v>6934</v>
      </c>
      <c r="D4509" s="172">
        <v>0.12842312</v>
      </c>
      <c r="E4509" s="172">
        <v>8.1602383000000001E-2</v>
      </c>
      <c r="F4509" s="172">
        <v>1.6252497000000001E-2</v>
      </c>
      <c r="G4509" s="172">
        <v>4.1296735000000001E-3</v>
      </c>
      <c r="H4509" s="172">
        <v>4.2989416000000001E-4</v>
      </c>
      <c r="I4509" s="172">
        <v>3.7634180000000001E-3</v>
      </c>
      <c r="J4509" s="172">
        <v>1.0602668000000001E-3</v>
      </c>
      <c r="K4509" s="172">
        <v>7.2695894E-5</v>
      </c>
      <c r="L4509" s="172">
        <v>2.1112289999999999E-2</v>
      </c>
      <c r="M4509" s="172">
        <v>0</v>
      </c>
      <c r="N4509" s="172">
        <v>0</v>
      </c>
      <c r="O4509" s="172">
        <v>0</v>
      </c>
      <c r="P4509" s="199">
        <f t="shared" si="864"/>
        <v>0.60446209629629621</v>
      </c>
      <c r="Q4509" s="233">
        <v>11.595432000000001</v>
      </c>
      <c r="R4509" s="96">
        <v>7.9996036000000004</v>
      </c>
      <c r="S4509" s="96">
        <v>2.7830879999999998</v>
      </c>
      <c r="T4509" s="96">
        <v>1.2095E-5</v>
      </c>
      <c r="U4509" s="96">
        <v>9.5469999999999999E-2</v>
      </c>
      <c r="V4509" s="96">
        <v>4.6088459999999998E-2</v>
      </c>
      <c r="W4509" s="96">
        <v>0.67117000000000004</v>
      </c>
      <c r="X4509" s="241">
        <f t="shared" si="865"/>
        <v>5.5882278157906994E-2</v>
      </c>
      <c r="Y4509" s="241">
        <f t="shared" si="866"/>
        <v>2.4242754343499998E-2</v>
      </c>
      <c r="Z4509" s="241">
        <f t="shared" si="867"/>
        <v>1.1588820522806999E-2</v>
      </c>
      <c r="AA4509" s="241">
        <f t="shared" si="868"/>
        <v>2.0050703291599997E-2</v>
      </c>
      <c r="AB4509" s="241">
        <v>1.6751829999999999E-2</v>
      </c>
      <c r="AC4509" s="241">
        <v>2.4112449000000001E-6</v>
      </c>
      <c r="AD4509" s="241">
        <v>3.5902147999999998E-3</v>
      </c>
      <c r="AE4509" s="241">
        <v>1.2835936E-6</v>
      </c>
      <c r="AF4509" s="241">
        <v>3.8084009999999999E-3</v>
      </c>
      <c r="AG4509" s="241">
        <v>8.8613705000000002E-5</v>
      </c>
      <c r="AH4509" s="241">
        <v>1.0965753999999999E-2</v>
      </c>
      <c r="AI4509" s="241">
        <v>2.6443975000000001E-5</v>
      </c>
      <c r="AJ4509" s="241">
        <v>3.6313375999999998E-5</v>
      </c>
      <c r="AK4509" s="241">
        <v>1.1891532E-5</v>
      </c>
      <c r="AL4509" s="241">
        <v>3.5140917999999998E-6</v>
      </c>
      <c r="AM4509" s="241">
        <v>1.0887007000000001E-8</v>
      </c>
      <c r="AN4509" s="241">
        <v>1.7307870000000001E-4</v>
      </c>
      <c r="AO4509" s="241">
        <v>8.2306480999999997E-5</v>
      </c>
      <c r="AP4509" s="241">
        <v>2.8950748000000002E-4</v>
      </c>
      <c r="AQ4509" s="241">
        <v>5.6412915999999997E-6</v>
      </c>
      <c r="AR4509" s="241">
        <v>2.0045061999999999E-2</v>
      </c>
      <c r="AT4509" s="193"/>
      <c r="AU4509" s="193"/>
      <c r="AV4509" s="193"/>
      <c r="AW4509" s="193"/>
      <c r="AX4509" s="193"/>
      <c r="AY4509" s="193"/>
      <c r="AZ4509" s="193"/>
      <c r="BA4509" s="193"/>
      <c r="BB4509" s="193"/>
      <c r="BC4509" s="193"/>
      <c r="BD4509" s="193"/>
      <c r="BE4509" s="315"/>
      <c r="BF4509" s="315"/>
      <c r="BG4509" s="315"/>
      <c r="BH4509" s="315"/>
      <c r="BI4509" s="315"/>
      <c r="BJ4509" s="315"/>
      <c r="BK4509" s="315"/>
    </row>
    <row r="4510" spans="1:63" x14ac:dyDescent="0.25">
      <c r="A4510" s="9"/>
      <c r="B4510" s="9" t="s">
        <v>5770</v>
      </c>
      <c r="C4510" s="96" t="s">
        <v>6933</v>
      </c>
      <c r="D4510" s="172">
        <v>0.40401703999999999</v>
      </c>
      <c r="E4510" s="172">
        <v>7.5053474999999994E-2</v>
      </c>
      <c r="F4510" s="172">
        <v>2.3109444999999999E-2</v>
      </c>
      <c r="G4510" s="172">
        <v>4.4323369000000001E-3</v>
      </c>
      <c r="H4510" s="172">
        <v>3.8323922E-4</v>
      </c>
      <c r="I4510" s="172">
        <v>1.5574704999999999E-2</v>
      </c>
      <c r="J4510" s="172">
        <v>7.1179696999999998E-3</v>
      </c>
      <c r="K4510" s="172">
        <v>9.3065313999999996E-5</v>
      </c>
      <c r="L4510" s="172">
        <v>0.27825281000000002</v>
      </c>
      <c r="M4510" s="172">
        <v>0</v>
      </c>
      <c r="N4510" s="172">
        <v>0</v>
      </c>
      <c r="O4510" s="172">
        <v>0</v>
      </c>
      <c r="P4510" s="199">
        <f t="shared" si="864"/>
        <v>0.55595166666666662</v>
      </c>
      <c r="Q4510" s="233">
        <v>10.731017</v>
      </c>
      <c r="R4510" s="96">
        <v>7.179214</v>
      </c>
      <c r="S4510" s="96">
        <v>2.6167120000000001</v>
      </c>
      <c r="T4510" s="96">
        <v>6.2516999999999998E-6</v>
      </c>
      <c r="U4510" s="96">
        <v>0.12651999999999999</v>
      </c>
      <c r="V4510" s="96">
        <v>4.878441E-2</v>
      </c>
      <c r="W4510" s="96">
        <v>0.75978000000000001</v>
      </c>
      <c r="X4510" s="241">
        <f t="shared" si="865"/>
        <v>5.8377000818214009E-2</v>
      </c>
      <c r="Y4510" s="241">
        <f t="shared" si="866"/>
        <v>2.9031799473200001E-2</v>
      </c>
      <c r="Z4510" s="241">
        <f t="shared" si="867"/>
        <v>1.1033147795014003E-2</v>
      </c>
      <c r="AA4510" s="241">
        <f t="shared" si="868"/>
        <v>1.8312053550000002E-2</v>
      </c>
      <c r="AB4510" s="241">
        <v>1.5409463999999999E-2</v>
      </c>
      <c r="AC4510" s="241">
        <v>1.750046E-6</v>
      </c>
      <c r="AD4510" s="241">
        <v>4.9389500000000001E-3</v>
      </c>
      <c r="AE4510" s="241">
        <v>1.4143871999999999E-6</v>
      </c>
      <c r="AF4510" s="241">
        <v>8.5966249000000005E-3</v>
      </c>
      <c r="AG4510" s="241">
        <v>8.359614E-5</v>
      </c>
      <c r="AH4510" s="241">
        <v>1.0085181E-2</v>
      </c>
      <c r="AI4510" s="241">
        <v>3.7664996999999998E-5</v>
      </c>
      <c r="AJ4510" s="241">
        <v>3.8119350000000003E-5</v>
      </c>
      <c r="AK4510" s="241">
        <v>1.9245306E-5</v>
      </c>
      <c r="AL4510" s="241">
        <v>1.5293236E-5</v>
      </c>
      <c r="AM4510" s="241">
        <v>4.8216013999999998E-8</v>
      </c>
      <c r="AN4510" s="241">
        <v>3.7753568999999998E-4</v>
      </c>
      <c r="AO4510" s="241">
        <v>2.1805604E-4</v>
      </c>
      <c r="AP4510" s="241">
        <v>2.4200396000000001E-4</v>
      </c>
      <c r="AQ4510" s="241">
        <v>3.3364454999999999E-4</v>
      </c>
      <c r="AR4510" s="241">
        <v>1.7978409000000001E-2</v>
      </c>
      <c r="AT4510" s="193"/>
      <c r="AU4510" s="193"/>
      <c r="AV4510" s="193"/>
      <c r="AW4510" s="193"/>
      <c r="AX4510" s="193"/>
      <c r="AY4510" s="193"/>
      <c r="AZ4510" s="193"/>
      <c r="BA4510" s="193"/>
      <c r="BB4510" s="193"/>
      <c r="BC4510" s="193"/>
      <c r="BD4510" s="193"/>
      <c r="BE4510" s="315"/>
      <c r="BF4510" s="315"/>
      <c r="BG4510" s="315"/>
      <c r="BH4510" s="315"/>
      <c r="BI4510" s="315"/>
      <c r="BJ4510" s="315"/>
      <c r="BK4510" s="315"/>
    </row>
    <row r="4511" spans="1:63" x14ac:dyDescent="0.25">
      <c r="A4511" s="9"/>
      <c r="B4511" s="9" t="s">
        <v>5770</v>
      </c>
      <c r="C4511" s="96" t="s">
        <v>4384</v>
      </c>
      <c r="D4511" s="172">
        <v>0.20213396</v>
      </c>
      <c r="E4511" s="172">
        <v>4.7703826999999997E-2</v>
      </c>
      <c r="F4511" s="172">
        <v>4.3567807E-2</v>
      </c>
      <c r="G4511" s="172">
        <v>2.4498505E-2</v>
      </c>
      <c r="H4511" s="172">
        <v>1.9177206E-4</v>
      </c>
      <c r="I4511" s="172">
        <v>1.2625111E-2</v>
      </c>
      <c r="J4511" s="172">
        <v>5.2489197000000001E-3</v>
      </c>
      <c r="K4511" s="172">
        <v>2.9827990999999998E-5</v>
      </c>
      <c r="L4511" s="172">
        <v>6.8268189000000007E-2</v>
      </c>
      <c r="M4511" s="172">
        <v>0</v>
      </c>
      <c r="N4511" s="172">
        <v>0</v>
      </c>
      <c r="O4511" s="172">
        <v>0</v>
      </c>
      <c r="P4511" s="199">
        <f t="shared" si="864"/>
        <v>0.35336168148148145</v>
      </c>
      <c r="Q4511" s="233">
        <v>6.5132941000000004</v>
      </c>
      <c r="R4511" s="96">
        <v>4.8854198000000002</v>
      </c>
      <c r="S4511" s="96">
        <v>1.235752</v>
      </c>
      <c r="T4511" s="96">
        <v>9.2876999999999992E-6</v>
      </c>
      <c r="U4511" s="96">
        <v>7.5149999999999995E-2</v>
      </c>
      <c r="V4511" s="96">
        <v>2.2783000000000001E-2</v>
      </c>
      <c r="W4511" s="96">
        <v>0.29418</v>
      </c>
      <c r="X4511" s="241">
        <f t="shared" si="865"/>
        <v>0.10364451840424498</v>
      </c>
      <c r="Y4511" s="241">
        <f t="shared" si="866"/>
        <v>8.3078163346699985E-2</v>
      </c>
      <c r="Z4511" s="241">
        <f t="shared" si="867"/>
        <v>7.7293089975449987E-3</v>
      </c>
      <c r="AA4511" s="241">
        <f t="shared" si="868"/>
        <v>1.2837046059999999E-2</v>
      </c>
      <c r="AB4511" s="241">
        <v>9.7945154999999999E-3</v>
      </c>
      <c r="AC4511" s="241">
        <v>1.6240137E-6</v>
      </c>
      <c r="AD4511" s="241">
        <v>6.2557376999999997E-2</v>
      </c>
      <c r="AE4511" s="241">
        <v>1.7648860000000001E-6</v>
      </c>
      <c r="AF4511" s="241">
        <v>1.068376E-2</v>
      </c>
      <c r="AG4511" s="241">
        <v>3.9121946999999997E-5</v>
      </c>
      <c r="AH4511" s="241">
        <v>6.4105587999999996E-3</v>
      </c>
      <c r="AI4511" s="241">
        <v>7.5001861999999994E-5</v>
      </c>
      <c r="AJ4511" s="241">
        <v>2.2289635E-4</v>
      </c>
      <c r="AK4511" s="241">
        <v>7.0277085000000004E-5</v>
      </c>
      <c r="AL4511" s="241">
        <v>2.7261002000000001E-5</v>
      </c>
      <c r="AM4511" s="241">
        <v>9.7848544999999995E-8</v>
      </c>
      <c r="AN4511" s="241">
        <v>2.4983534000000001E-4</v>
      </c>
      <c r="AO4511" s="241">
        <v>3.1168435000000002E-4</v>
      </c>
      <c r="AP4511" s="241">
        <v>3.6169636000000003E-4</v>
      </c>
      <c r="AQ4511" s="241">
        <v>6.0382405999999996E-4</v>
      </c>
      <c r="AR4511" s="241">
        <v>1.2233222E-2</v>
      </c>
      <c r="AT4511" s="193"/>
      <c r="AU4511" s="193"/>
      <c r="AV4511" s="193"/>
      <c r="AW4511" s="193"/>
      <c r="AX4511" s="193"/>
      <c r="AY4511" s="193"/>
      <c r="AZ4511" s="193"/>
      <c r="BA4511" s="193"/>
      <c r="BB4511" s="193"/>
      <c r="BC4511" s="193"/>
      <c r="BD4511" s="193"/>
      <c r="BE4511" s="315"/>
      <c r="BF4511" s="315"/>
      <c r="BG4511" s="315"/>
      <c r="BH4511" s="315"/>
      <c r="BI4511" s="315"/>
      <c r="BJ4511" s="315"/>
      <c r="BK4511" s="315"/>
    </row>
    <row r="4512" spans="1:63" x14ac:dyDescent="0.25">
      <c r="A4512" s="9"/>
      <c r="B4512" s="9" t="s">
        <v>5770</v>
      </c>
      <c r="C4512" s="96" t="s">
        <v>2779</v>
      </c>
      <c r="D4512" s="172">
        <v>8.5212136999999993E-2</v>
      </c>
      <c r="E4512" s="172">
        <v>4.8106686000000003E-2</v>
      </c>
      <c r="F4512" s="172">
        <v>1.0302894E-2</v>
      </c>
      <c r="G4512" s="172">
        <v>2.4180665000000001E-3</v>
      </c>
      <c r="H4512" s="172">
        <v>7.4198877000000002E-4</v>
      </c>
      <c r="I4512" s="172">
        <v>3.2899545000000001E-3</v>
      </c>
      <c r="J4512" s="172">
        <v>3.8586452E-3</v>
      </c>
      <c r="K4512" s="172">
        <v>2.5347871999999998E-5</v>
      </c>
      <c r="L4512" s="172">
        <v>1.6468554E-2</v>
      </c>
      <c r="M4512" s="172">
        <v>0</v>
      </c>
      <c r="N4512" s="172">
        <v>0</v>
      </c>
      <c r="O4512" s="172">
        <v>0</v>
      </c>
      <c r="P4512" s="199">
        <f t="shared" si="864"/>
        <v>0.35634582222222222</v>
      </c>
      <c r="Q4512" s="233">
        <v>6.4491851999999996</v>
      </c>
      <c r="R4512" s="96">
        <v>5.1139035000000002</v>
      </c>
      <c r="S4512" s="96">
        <v>1.1068960000000001</v>
      </c>
      <c r="T4512" s="96">
        <v>3.5005000000000002E-6</v>
      </c>
      <c r="U4512" s="96">
        <v>6.4463999999999994E-2</v>
      </c>
      <c r="V4512" s="96">
        <v>2.0408240000000001E-2</v>
      </c>
      <c r="W4512" s="96">
        <v>0.14351</v>
      </c>
      <c r="X4512" s="241">
        <f t="shared" si="865"/>
        <v>3.6117692647300997E-2</v>
      </c>
      <c r="Y4512" s="241">
        <f t="shared" si="866"/>
        <v>1.6215661480560001E-2</v>
      </c>
      <c r="Z4512" s="241">
        <f t="shared" si="867"/>
        <v>7.0373255467409994E-3</v>
      </c>
      <c r="AA4512" s="241">
        <f t="shared" si="868"/>
        <v>1.286470562E-2</v>
      </c>
      <c r="AB4512" s="241">
        <v>9.8773825999999999E-3</v>
      </c>
      <c r="AC4512" s="241">
        <v>1.2538869000000001E-6</v>
      </c>
      <c r="AD4512" s="241">
        <v>2.1776523000000001E-3</v>
      </c>
      <c r="AE4512" s="241">
        <v>8.2268866000000003E-7</v>
      </c>
      <c r="AF4512" s="241">
        <v>4.1231892999999999E-3</v>
      </c>
      <c r="AG4512" s="241">
        <v>3.5360705000000002E-5</v>
      </c>
      <c r="AH4512" s="241">
        <v>6.464633E-3</v>
      </c>
      <c r="AI4512" s="241">
        <v>1.6559539999999999E-5</v>
      </c>
      <c r="AJ4512" s="241">
        <v>2.108245E-5</v>
      </c>
      <c r="AK4512" s="241">
        <v>5.7059206000000001E-6</v>
      </c>
      <c r="AL4512" s="241">
        <v>4.6868373999999999E-6</v>
      </c>
      <c r="AM4512" s="241">
        <v>1.4223741000000001E-8</v>
      </c>
      <c r="AN4512" s="241">
        <v>2.6275985000000001E-4</v>
      </c>
      <c r="AO4512" s="241">
        <v>9.1164735000000001E-5</v>
      </c>
      <c r="AP4512" s="241">
        <v>1.7071898999999999E-4</v>
      </c>
      <c r="AQ4512" s="241">
        <v>5.5020620000000001E-5</v>
      </c>
      <c r="AR4512" s="241">
        <v>1.2809684999999999E-2</v>
      </c>
      <c r="AT4512" s="193"/>
      <c r="AU4512" s="193"/>
      <c r="AV4512" s="193"/>
      <c r="AW4512" s="193"/>
      <c r="AX4512" s="193"/>
      <c r="AY4512" s="193"/>
      <c r="AZ4512" s="193"/>
      <c r="BA4512" s="193"/>
      <c r="BB4512" s="193"/>
      <c r="BC4512" s="193"/>
      <c r="BD4512" s="193"/>
      <c r="BE4512" s="315"/>
      <c r="BF4512" s="315"/>
      <c r="BG4512" s="315"/>
      <c r="BH4512" s="315"/>
      <c r="BI4512" s="315"/>
      <c r="BJ4512" s="315"/>
      <c r="BK4512" s="315"/>
    </row>
    <row r="4513" spans="1:63" x14ac:dyDescent="0.25">
      <c r="A4513" s="9"/>
      <c r="B4513" s="9" t="s">
        <v>5770</v>
      </c>
      <c r="C4513" s="96" t="s">
        <v>1009</v>
      </c>
      <c r="D4513" s="172">
        <v>2.2882112999999999E-2</v>
      </c>
      <c r="E4513" s="172">
        <v>1.5965098E-2</v>
      </c>
      <c r="F4513" s="172">
        <v>4.0809894000000003E-3</v>
      </c>
      <c r="G4513" s="172">
        <v>1.3768782000000001E-3</v>
      </c>
      <c r="H4513" s="172">
        <v>2.4412568E-5</v>
      </c>
      <c r="I4513" s="172">
        <v>8.2426576999999998E-4</v>
      </c>
      <c r="J4513" s="172">
        <v>1.8247688E-4</v>
      </c>
      <c r="K4513" s="172">
        <v>3.2523756E-6</v>
      </c>
      <c r="L4513" s="172">
        <v>4.2473986000000002E-4</v>
      </c>
      <c r="M4513" s="172">
        <v>0</v>
      </c>
      <c r="N4513" s="172">
        <v>0</v>
      </c>
      <c r="O4513" s="172">
        <v>0</v>
      </c>
      <c r="P4513" s="199">
        <f t="shared" si="864"/>
        <v>0.11825998518518518</v>
      </c>
      <c r="Q4513" s="233">
        <v>2.5360509000000002</v>
      </c>
      <c r="R4513" s="96">
        <v>1.4368088000000001</v>
      </c>
      <c r="S4513" s="96">
        <v>0.94214399999999998</v>
      </c>
      <c r="T4513" s="96">
        <v>5.8266E-7</v>
      </c>
      <c r="U4513" s="96">
        <v>3.2662999999999998E-2</v>
      </c>
      <c r="V4513" s="96">
        <v>1.769449E-2</v>
      </c>
      <c r="W4513" s="96">
        <v>0.10674</v>
      </c>
      <c r="X4513" s="241">
        <f t="shared" si="865"/>
        <v>1.1233899080830398E-2</v>
      </c>
      <c r="Y4513" s="241">
        <f t="shared" si="866"/>
        <v>5.3633447747799988E-3</v>
      </c>
      <c r="Z4513" s="241">
        <f t="shared" si="867"/>
        <v>2.2692459368504002E-3</v>
      </c>
      <c r="AA4513" s="241">
        <f t="shared" si="868"/>
        <v>3.6013083692000001E-3</v>
      </c>
      <c r="AB4513" s="241">
        <v>3.277739E-3</v>
      </c>
      <c r="AC4513" s="241">
        <v>2.8589051000000002E-7</v>
      </c>
      <c r="AD4513" s="241">
        <v>1.2285966E-3</v>
      </c>
      <c r="AE4513" s="241">
        <v>1.9364327000000001E-7</v>
      </c>
      <c r="AF4513" s="241">
        <v>8.2642945999999995E-4</v>
      </c>
      <c r="AG4513" s="241">
        <v>3.0100181000000002E-5</v>
      </c>
      <c r="AH4513" s="241">
        <v>2.1452881E-3</v>
      </c>
      <c r="AI4513" s="241">
        <v>6.6968543E-6</v>
      </c>
      <c r="AJ4513" s="241">
        <v>1.228054E-5</v>
      </c>
      <c r="AK4513" s="241">
        <v>3.4754750999999999E-6</v>
      </c>
      <c r="AL4513" s="241">
        <v>1.0498732000000001E-6</v>
      </c>
      <c r="AM4513" s="241">
        <v>3.2332503999999999E-9</v>
      </c>
      <c r="AN4513" s="241">
        <v>4.3624115999999998E-5</v>
      </c>
      <c r="AO4513" s="241">
        <v>1.7453976E-5</v>
      </c>
      <c r="AP4513" s="241">
        <v>3.9373769000000001E-5</v>
      </c>
      <c r="AQ4513" s="241">
        <v>2.4322692000000001E-6</v>
      </c>
      <c r="AR4513" s="241">
        <v>3.5988761E-3</v>
      </c>
      <c r="AT4513" s="193"/>
      <c r="AU4513" s="193"/>
      <c r="AV4513" s="193"/>
      <c r="AW4513" s="193"/>
      <c r="AX4513" s="193"/>
      <c r="AY4513" s="193"/>
      <c r="AZ4513" s="193"/>
      <c r="BA4513" s="193"/>
      <c r="BB4513" s="193"/>
      <c r="BC4513" s="193"/>
      <c r="BD4513" s="193"/>
      <c r="BE4513" s="315"/>
      <c r="BF4513" s="315"/>
      <c r="BG4513" s="315"/>
      <c r="BH4513" s="315"/>
      <c r="BI4513" s="315"/>
      <c r="BJ4513" s="315"/>
      <c r="BK4513" s="315"/>
    </row>
    <row r="4514" spans="1:63" x14ac:dyDescent="0.25">
      <c r="A4514" s="9"/>
      <c r="B4514" s="9" t="s">
        <v>5770</v>
      </c>
      <c r="C4514" s="96" t="s">
        <v>1691</v>
      </c>
      <c r="D4514" s="172">
        <v>5.0052740999999998E-2</v>
      </c>
      <c r="E4514" s="172">
        <v>3.8766756999999999E-2</v>
      </c>
      <c r="F4514" s="172">
        <v>7.2899682E-3</v>
      </c>
      <c r="G4514" s="172">
        <v>1.5218808E-3</v>
      </c>
      <c r="H4514" s="172">
        <v>8.9681303000000006E-5</v>
      </c>
      <c r="I4514" s="172">
        <v>1.0669220999999999E-3</v>
      </c>
      <c r="J4514" s="172">
        <v>7.4019148999999995E-4</v>
      </c>
      <c r="K4514" s="172">
        <v>7.9004168999999997E-6</v>
      </c>
      <c r="L4514" s="172">
        <v>5.6944044000000003E-4</v>
      </c>
      <c r="M4514" s="172">
        <v>0</v>
      </c>
      <c r="N4514" s="172">
        <v>0</v>
      </c>
      <c r="O4514" s="172">
        <v>0</v>
      </c>
      <c r="P4514" s="199">
        <f t="shared" si="864"/>
        <v>0.28716116296296296</v>
      </c>
      <c r="Q4514" s="233">
        <v>5.0562659999999999</v>
      </c>
      <c r="R4514" s="96">
        <v>3.8884552000000001</v>
      </c>
      <c r="S4514" s="96">
        <v>1.000664</v>
      </c>
      <c r="T4514" s="96">
        <v>3.8557000000000002E-6</v>
      </c>
      <c r="U4514" s="96">
        <v>3.4798999999999997E-2</v>
      </c>
      <c r="V4514" s="96">
        <v>1.8783919999999999E-2</v>
      </c>
      <c r="W4514" s="96">
        <v>0.11355999999999999</v>
      </c>
      <c r="X4514" s="241">
        <f t="shared" si="865"/>
        <v>2.6121987795766896E-2</v>
      </c>
      <c r="Y4514" s="241">
        <f t="shared" si="866"/>
        <v>1.075070179801E-2</v>
      </c>
      <c r="Z4514" s="241">
        <f t="shared" si="867"/>
        <v>5.6416100628569003E-3</v>
      </c>
      <c r="AA4514" s="241">
        <f t="shared" si="868"/>
        <v>9.7296759348999996E-3</v>
      </c>
      <c r="AB4514" s="241">
        <v>7.9596552000000004E-3</v>
      </c>
      <c r="AC4514" s="241">
        <v>1.3783955999999999E-6</v>
      </c>
      <c r="AD4514" s="241">
        <v>1.3594508E-3</v>
      </c>
      <c r="AE4514" s="241">
        <v>4.0431441000000001E-7</v>
      </c>
      <c r="AF4514" s="241">
        <v>1.3978434999999999E-3</v>
      </c>
      <c r="AG4514" s="241">
        <v>3.1969588E-5</v>
      </c>
      <c r="AH4514" s="241">
        <v>5.2097280000000003E-3</v>
      </c>
      <c r="AI4514" s="241">
        <v>1.19927E-5</v>
      </c>
      <c r="AJ4514" s="241">
        <v>1.3076625E-5</v>
      </c>
      <c r="AK4514" s="241">
        <v>2.1495575999999999E-5</v>
      </c>
      <c r="AL4514" s="241">
        <v>1.168671E-6</v>
      </c>
      <c r="AM4514" s="241">
        <v>4.3418569E-9</v>
      </c>
      <c r="AN4514" s="241">
        <v>4.7119793000000003E-5</v>
      </c>
      <c r="AO4514" s="241">
        <v>2.9057456000000001E-5</v>
      </c>
      <c r="AP4514" s="241">
        <v>3.0796689999999999E-4</v>
      </c>
      <c r="AQ4514" s="241">
        <v>2.8680348999999999E-6</v>
      </c>
      <c r="AR4514" s="241">
        <v>9.7268079000000004E-3</v>
      </c>
      <c r="AT4514" s="193"/>
      <c r="AU4514" s="193"/>
      <c r="AV4514" s="193"/>
      <c r="AW4514" s="193"/>
      <c r="AX4514" s="193"/>
      <c r="AY4514" s="193"/>
      <c r="AZ4514" s="193"/>
      <c r="BA4514" s="193"/>
      <c r="BB4514" s="193"/>
      <c r="BC4514" s="193"/>
      <c r="BD4514" s="193"/>
      <c r="BE4514" s="315"/>
      <c r="BF4514" s="315"/>
      <c r="BG4514" s="315"/>
      <c r="BH4514" s="315"/>
      <c r="BI4514" s="315"/>
      <c r="BJ4514" s="315"/>
      <c r="BK4514" s="315"/>
    </row>
    <row r="4515" spans="1:63" x14ac:dyDescent="0.25">
      <c r="A4515" s="9"/>
      <c r="B4515" s="9" t="s">
        <v>5770</v>
      </c>
      <c r="C4515" s="96" t="s">
        <v>1690</v>
      </c>
      <c r="D4515" s="172">
        <v>0.16653551</v>
      </c>
      <c r="E4515" s="172">
        <v>0.11515794</v>
      </c>
      <c r="F4515" s="172">
        <v>2.5135692000000001E-2</v>
      </c>
      <c r="G4515" s="172">
        <v>7.9825568000000003E-3</v>
      </c>
      <c r="H4515" s="172">
        <v>2.7810588999999998E-4</v>
      </c>
      <c r="I4515" s="172">
        <v>4.9009238999999996E-3</v>
      </c>
      <c r="J4515" s="172">
        <v>8.2563253000000007E-3</v>
      </c>
      <c r="K4515" s="172">
        <v>5.2595052999999999E-5</v>
      </c>
      <c r="L4515" s="172">
        <v>4.7713692000000002E-3</v>
      </c>
      <c r="M4515" s="172">
        <v>0</v>
      </c>
      <c r="N4515" s="172">
        <v>0</v>
      </c>
      <c r="O4515" s="172">
        <v>0</v>
      </c>
      <c r="P4515" s="199">
        <f t="shared" si="864"/>
        <v>0.85302177777777777</v>
      </c>
      <c r="Q4515" s="233">
        <v>15.343470999999999</v>
      </c>
      <c r="R4515" s="96">
        <v>9.6859056999999993</v>
      </c>
      <c r="S4515" s="96">
        <v>4.7544560000000002</v>
      </c>
      <c r="T4515" s="96">
        <v>6.6043999999999998E-6</v>
      </c>
      <c r="U4515" s="96">
        <v>0.25591999999999998</v>
      </c>
      <c r="V4515" s="96">
        <v>8.7772799999999998E-2</v>
      </c>
      <c r="W4515" s="96">
        <v>0.55940999999999996</v>
      </c>
      <c r="X4515" s="241">
        <f t="shared" si="865"/>
        <v>7.8836318688595003E-2</v>
      </c>
      <c r="Y4515" s="241">
        <f t="shared" si="866"/>
        <v>3.6152827598499998E-2</v>
      </c>
      <c r="Z4515" s="241">
        <f t="shared" si="867"/>
        <v>1.8405824960095001E-2</v>
      </c>
      <c r="AA4515" s="241">
        <f t="shared" si="868"/>
        <v>2.427766613E-2</v>
      </c>
      <c r="AB4515" s="241">
        <v>2.3633225000000001E-2</v>
      </c>
      <c r="AC4515" s="241">
        <v>2.6078692000000001E-6</v>
      </c>
      <c r="AD4515" s="241">
        <v>7.1058705E-3</v>
      </c>
      <c r="AE4515" s="241">
        <v>1.3952093000000001E-6</v>
      </c>
      <c r="AF4515" s="241">
        <v>5.2578744999999998E-3</v>
      </c>
      <c r="AG4515" s="241">
        <v>1.5185452E-4</v>
      </c>
      <c r="AH4515" s="241">
        <v>1.546789E-2</v>
      </c>
      <c r="AI4515" s="241">
        <v>4.1253825999999999E-5</v>
      </c>
      <c r="AJ4515" s="241">
        <v>6.4869839999999996E-5</v>
      </c>
      <c r="AK4515" s="241">
        <v>2.5198456999999998E-5</v>
      </c>
      <c r="AL4515" s="241">
        <v>7.0212273000000001E-6</v>
      </c>
      <c r="AM4515" s="241">
        <v>2.1219795000000002E-8</v>
      </c>
      <c r="AN4515" s="241">
        <v>6.7815629999999996E-4</v>
      </c>
      <c r="AO4515" s="241">
        <v>1.1635182E-3</v>
      </c>
      <c r="AP4515" s="241">
        <v>9.5789588999999997E-4</v>
      </c>
      <c r="AQ4515" s="241">
        <v>1.658213E-5</v>
      </c>
      <c r="AR4515" s="241">
        <v>2.4261083999999999E-2</v>
      </c>
      <c r="AT4515" s="193"/>
      <c r="AU4515" s="193"/>
      <c r="AV4515" s="193"/>
      <c r="AW4515" s="193"/>
      <c r="AX4515" s="193"/>
      <c r="AY4515" s="193"/>
      <c r="AZ4515" s="193"/>
      <c r="BA4515" s="193"/>
      <c r="BB4515" s="193"/>
      <c r="BC4515" s="193"/>
      <c r="BD4515" s="193"/>
      <c r="BE4515" s="315"/>
      <c r="BF4515" s="315"/>
      <c r="BG4515" s="315"/>
      <c r="BH4515" s="315"/>
      <c r="BI4515" s="315"/>
      <c r="BJ4515" s="315"/>
      <c r="BK4515" s="315"/>
    </row>
    <row r="4516" spans="1:63" x14ac:dyDescent="0.25">
      <c r="A4516" s="9"/>
      <c r="B4516" s="9" t="s">
        <v>5770</v>
      </c>
      <c r="C4516" s="96" t="s">
        <v>4048</v>
      </c>
      <c r="D4516" s="172">
        <v>0.19033056000000001</v>
      </c>
      <c r="E4516" s="172">
        <v>0.1316773</v>
      </c>
      <c r="F4516" s="172">
        <v>2.9363864E-2</v>
      </c>
      <c r="G4516" s="172">
        <v>9.4096839000000002E-3</v>
      </c>
      <c r="H4516" s="172">
        <v>3.0420543000000001E-4</v>
      </c>
      <c r="I4516" s="172">
        <v>5.7606384000000004E-3</v>
      </c>
      <c r="J4516" s="172">
        <v>8.4495270999999997E-3</v>
      </c>
      <c r="K4516" s="172">
        <v>5.6179676000000001E-5</v>
      </c>
      <c r="L4516" s="172">
        <v>5.3091609999999997E-3</v>
      </c>
      <c r="M4516" s="172">
        <v>0</v>
      </c>
      <c r="N4516" s="172">
        <v>0</v>
      </c>
      <c r="O4516" s="172">
        <v>0</v>
      </c>
      <c r="P4516" s="199">
        <f t="shared" si="864"/>
        <v>0.97538740740740737</v>
      </c>
      <c r="Q4516" s="233">
        <v>17.966353000000002</v>
      </c>
      <c r="R4516" s="96">
        <v>11.173030000000001</v>
      </c>
      <c r="S4516" s="96">
        <v>5.7276800000000003</v>
      </c>
      <c r="T4516" s="96">
        <v>7.3664999999999997E-6</v>
      </c>
      <c r="U4516" s="96">
        <v>0.28967999999999999</v>
      </c>
      <c r="V4516" s="96">
        <v>0.1060454</v>
      </c>
      <c r="W4516" s="96">
        <v>0.66991000000000001</v>
      </c>
      <c r="X4516" s="241">
        <f t="shared" si="865"/>
        <v>9.0478314347535005E-2</v>
      </c>
      <c r="Y4516" s="241">
        <f t="shared" si="866"/>
        <v>4.1718552009400001E-2</v>
      </c>
      <c r="Z4516" s="241">
        <f t="shared" si="867"/>
        <v>2.0754396359135004E-2</v>
      </c>
      <c r="AA4516" s="241">
        <f t="shared" si="868"/>
        <v>2.8005365979E-2</v>
      </c>
      <c r="AB4516" s="241">
        <v>2.7024758999999999E-2</v>
      </c>
      <c r="AC4516" s="241">
        <v>2.9038219999999998E-6</v>
      </c>
      <c r="AD4516" s="241">
        <v>8.3887201999999998E-3</v>
      </c>
      <c r="AE4516" s="241">
        <v>1.5960374E-6</v>
      </c>
      <c r="AF4516" s="241">
        <v>6.1176360000000001E-3</v>
      </c>
      <c r="AG4516" s="241">
        <v>1.8293695E-4</v>
      </c>
      <c r="AH4516" s="241">
        <v>1.7687656999999999E-2</v>
      </c>
      <c r="AI4516" s="241">
        <v>4.8192456999999999E-5</v>
      </c>
      <c r="AJ4516" s="241">
        <v>7.7598861999999996E-5</v>
      </c>
      <c r="AK4516" s="241">
        <v>2.8810742999999999E-5</v>
      </c>
      <c r="AL4516" s="241">
        <v>8.1144774000000002E-6</v>
      </c>
      <c r="AM4516" s="241">
        <v>2.4589734999999999E-8</v>
      </c>
      <c r="AN4516" s="241">
        <v>7.2340594000000003E-4</v>
      </c>
      <c r="AO4516" s="241">
        <v>1.1817094000000001E-3</v>
      </c>
      <c r="AP4516" s="241">
        <v>9.9888288999999989E-4</v>
      </c>
      <c r="AQ4516" s="241">
        <v>1.9380978999999999E-5</v>
      </c>
      <c r="AR4516" s="241">
        <v>2.7985985000000001E-2</v>
      </c>
      <c r="AT4516" s="193"/>
      <c r="AU4516" s="193"/>
      <c r="AV4516" s="193"/>
      <c r="AW4516" s="193"/>
      <c r="AX4516" s="193"/>
      <c r="AY4516" s="193"/>
      <c r="AZ4516" s="193"/>
      <c r="BA4516" s="193"/>
      <c r="BB4516" s="193"/>
      <c r="BC4516" s="193"/>
      <c r="BD4516" s="193"/>
      <c r="BE4516" s="315"/>
      <c r="BF4516" s="315"/>
      <c r="BG4516" s="315"/>
      <c r="BH4516" s="315"/>
      <c r="BI4516" s="315"/>
      <c r="BJ4516" s="315"/>
      <c r="BK4516" s="315"/>
    </row>
    <row r="4517" spans="1:63" x14ac:dyDescent="0.25">
      <c r="A4517" s="9"/>
      <c r="B4517" s="9" t="s">
        <v>5770</v>
      </c>
      <c r="C4517" s="96" t="s">
        <v>4047</v>
      </c>
      <c r="D4517" s="172">
        <v>0.2141277</v>
      </c>
      <c r="E4517" s="172">
        <v>0.14819837</v>
      </c>
      <c r="F4517" s="172">
        <v>3.3592008999999999E-2</v>
      </c>
      <c r="G4517" s="172">
        <v>1.083717E-2</v>
      </c>
      <c r="H4517" s="172">
        <v>3.3030260000000002E-4</v>
      </c>
      <c r="I4517" s="172">
        <v>6.6206025000000003E-3</v>
      </c>
      <c r="J4517" s="172">
        <v>8.6425267E-3</v>
      </c>
      <c r="K4517" s="172">
        <v>5.9764025000000001E-5</v>
      </c>
      <c r="L4517" s="172">
        <v>5.8469593999999998E-3</v>
      </c>
      <c r="M4517" s="172">
        <v>0</v>
      </c>
      <c r="N4517" s="172">
        <v>0</v>
      </c>
      <c r="O4517" s="172">
        <v>0</v>
      </c>
      <c r="P4517" s="199">
        <f t="shared" si="864"/>
        <v>1.0977657037037036</v>
      </c>
      <c r="Q4517" s="233">
        <v>20.588777</v>
      </c>
      <c r="R4517" s="96">
        <v>12.660215000000001</v>
      </c>
      <c r="S4517" s="96">
        <v>6.7004000000000001</v>
      </c>
      <c r="T4517" s="96">
        <v>8.1286000000000004E-6</v>
      </c>
      <c r="U4517" s="96">
        <v>0.32343</v>
      </c>
      <c r="V4517" s="96">
        <v>0.1243131</v>
      </c>
      <c r="W4517" s="96">
        <v>0.78041000000000005</v>
      </c>
      <c r="X4517" s="241">
        <f t="shared" si="865"/>
        <v>0.102120959152389</v>
      </c>
      <c r="Y4517" s="241">
        <f t="shared" si="866"/>
        <v>4.7284564783599999E-2</v>
      </c>
      <c r="Z4517" s="241">
        <f t="shared" si="867"/>
        <v>2.3103176783788999E-2</v>
      </c>
      <c r="AA4517" s="241">
        <f t="shared" si="868"/>
        <v>3.1733217584999994E-2</v>
      </c>
      <c r="AB4517" s="241">
        <v>3.0416642000000001E-2</v>
      </c>
      <c r="AC4517" s="241">
        <v>3.1997719999999999E-6</v>
      </c>
      <c r="AD4517" s="241">
        <v>9.6714570999999992E-3</v>
      </c>
      <c r="AE4517" s="241">
        <v>1.7968816000000001E-6</v>
      </c>
      <c r="AF4517" s="241">
        <v>6.9774459000000004E-3</v>
      </c>
      <c r="AG4517" s="241">
        <v>2.1402313E-4</v>
      </c>
      <c r="AH4517" s="241">
        <v>1.9907653000000001E-2</v>
      </c>
      <c r="AI4517" s="241">
        <v>5.513103E-5</v>
      </c>
      <c r="AJ4517" s="241">
        <v>9.0331168000000006E-5</v>
      </c>
      <c r="AK4517" s="241">
        <v>3.2422967000000001E-5</v>
      </c>
      <c r="AL4517" s="241">
        <v>9.2076793000000007E-6</v>
      </c>
      <c r="AM4517" s="241">
        <v>2.7959488999999999E-8</v>
      </c>
      <c r="AN4517" s="241">
        <v>7.6862968000000005E-4</v>
      </c>
      <c r="AO4517" s="241">
        <v>1.1998993E-3</v>
      </c>
      <c r="AP4517" s="241">
        <v>1.0398740000000001E-3</v>
      </c>
      <c r="AQ4517" s="241">
        <v>2.2179584999999999E-5</v>
      </c>
      <c r="AR4517" s="241">
        <v>3.1711037999999997E-2</v>
      </c>
      <c r="AT4517" s="193"/>
      <c r="AU4517" s="193"/>
      <c r="AV4517" s="193"/>
      <c r="AW4517" s="193"/>
      <c r="AX4517" s="193"/>
      <c r="AY4517" s="193"/>
      <c r="AZ4517" s="193"/>
      <c r="BA4517" s="193"/>
      <c r="BB4517" s="193"/>
      <c r="BC4517" s="193"/>
      <c r="BD4517" s="193"/>
      <c r="BE4517" s="315"/>
      <c r="BF4517" s="315"/>
      <c r="BG4517" s="315"/>
      <c r="BH4517" s="315"/>
      <c r="BI4517" s="315"/>
      <c r="BJ4517" s="315"/>
      <c r="BK4517" s="315"/>
    </row>
    <row r="4518" spans="1:63" x14ac:dyDescent="0.25">
      <c r="A4518" s="9"/>
      <c r="B4518" s="9" t="s">
        <v>5770</v>
      </c>
      <c r="C4518" s="96" t="s">
        <v>4046</v>
      </c>
      <c r="D4518" s="172">
        <v>0.23783380000000001</v>
      </c>
      <c r="E4518" s="172">
        <v>0.16465663</v>
      </c>
      <c r="F4518" s="172">
        <v>3.7804984999999999E-2</v>
      </c>
      <c r="G4518" s="172">
        <v>1.2258747E-2</v>
      </c>
      <c r="H4518" s="172">
        <v>3.5629568000000001E-4</v>
      </c>
      <c r="I4518" s="172">
        <v>7.4771530000000003E-3</v>
      </c>
      <c r="J4518" s="172">
        <v>8.8349236000000008E-3</v>
      </c>
      <c r="K4518" s="172">
        <v>6.3333422000000006E-5</v>
      </c>
      <c r="L4518" s="172">
        <v>6.3817359999999998E-3</v>
      </c>
      <c r="M4518" s="172">
        <v>0</v>
      </c>
      <c r="N4518" s="172">
        <v>0</v>
      </c>
      <c r="O4518" s="172">
        <v>0</v>
      </c>
      <c r="P4518" s="199">
        <f t="shared" si="864"/>
        <v>1.2196787407407406</v>
      </c>
      <c r="Q4518" s="233">
        <v>23.201587</v>
      </c>
      <c r="R4518" s="96">
        <v>14.141759</v>
      </c>
      <c r="S4518" s="96">
        <v>7.6697600000000001</v>
      </c>
      <c r="T4518" s="96">
        <v>8.8861999999999997E-6</v>
      </c>
      <c r="U4518" s="96">
        <v>0.35704999999999998</v>
      </c>
      <c r="V4518" s="96">
        <v>0.1425197</v>
      </c>
      <c r="W4518" s="96">
        <v>0.89049</v>
      </c>
      <c r="X4518" s="241">
        <f t="shared" si="865"/>
        <v>0.11371938358622199</v>
      </c>
      <c r="Y4518" s="241">
        <f t="shared" si="866"/>
        <v>5.2829449198900001E-2</v>
      </c>
      <c r="Z4518" s="241">
        <f t="shared" si="867"/>
        <v>2.5443010458322E-2</v>
      </c>
      <c r="AA4518" s="241">
        <f t="shared" si="868"/>
        <v>3.5446923929E-2</v>
      </c>
      <c r="AB4518" s="241">
        <v>3.379563E-2</v>
      </c>
      <c r="AC4518" s="241">
        <v>3.4946144000000001E-6</v>
      </c>
      <c r="AD4518" s="241">
        <v>1.0949277E-2</v>
      </c>
      <c r="AE4518" s="241">
        <v>1.9969645000000001E-6</v>
      </c>
      <c r="AF4518" s="241">
        <v>7.8340606999999993E-3</v>
      </c>
      <c r="AG4518" s="241">
        <v>2.4498991999999999E-4</v>
      </c>
      <c r="AH4518" s="241">
        <v>2.2119209000000001E-2</v>
      </c>
      <c r="AI4518" s="241">
        <v>6.2044811000000003E-5</v>
      </c>
      <c r="AJ4518" s="241">
        <v>1.030107E-4</v>
      </c>
      <c r="AK4518" s="241">
        <v>3.6021479999999999E-5</v>
      </c>
      <c r="AL4518" s="241">
        <v>1.0296691E-5</v>
      </c>
      <c r="AM4518" s="241">
        <v>3.1316321999999997E-8</v>
      </c>
      <c r="AN4518" s="241">
        <v>8.1367335999999997E-4</v>
      </c>
      <c r="AO4518" s="241">
        <v>1.2180205E-3</v>
      </c>
      <c r="AP4518" s="241">
        <v>1.0807026E-3</v>
      </c>
      <c r="AQ4518" s="241">
        <v>2.4964929000000001E-5</v>
      </c>
      <c r="AR4518" s="241">
        <v>3.5421959000000003E-2</v>
      </c>
      <c r="AT4518" s="193"/>
      <c r="AU4518" s="193"/>
      <c r="AV4518" s="193"/>
      <c r="AW4518" s="193"/>
      <c r="AX4518" s="193"/>
      <c r="AY4518" s="193"/>
      <c r="AZ4518" s="193"/>
      <c r="BA4518" s="193"/>
      <c r="BB4518" s="193"/>
      <c r="BC4518" s="193"/>
      <c r="BD4518" s="193"/>
      <c r="BE4518" s="315"/>
      <c r="BF4518" s="315"/>
      <c r="BG4518" s="315"/>
      <c r="BH4518" s="315"/>
      <c r="BI4518" s="315"/>
      <c r="BJ4518" s="315"/>
      <c r="BK4518" s="315"/>
    </row>
    <row r="4519" spans="1:63" x14ac:dyDescent="0.25">
      <c r="A4519" s="9"/>
      <c r="B4519" s="9" t="s">
        <v>5770</v>
      </c>
      <c r="C4519" s="96" t="s">
        <v>4045</v>
      </c>
      <c r="D4519" s="172">
        <v>0.26160650000000002</v>
      </c>
      <c r="E4519" s="172">
        <v>0.1811603</v>
      </c>
      <c r="F4519" s="172">
        <v>4.2029389E-2</v>
      </c>
      <c r="G4519" s="172">
        <v>1.3684929E-2</v>
      </c>
      <c r="H4519" s="172">
        <v>3.8237134E-4</v>
      </c>
      <c r="I4519" s="172">
        <v>8.3361622000000003E-3</v>
      </c>
      <c r="J4519" s="172">
        <v>9.0276894000000003E-3</v>
      </c>
      <c r="K4519" s="172">
        <v>6.6913828999999996E-5</v>
      </c>
      <c r="L4519" s="172">
        <v>6.9187453000000001E-3</v>
      </c>
      <c r="M4519" s="172">
        <v>0</v>
      </c>
      <c r="N4519" s="172">
        <v>0</v>
      </c>
      <c r="O4519" s="172">
        <v>0</v>
      </c>
      <c r="P4519" s="199">
        <f t="shared" si="864"/>
        <v>1.341928148148148</v>
      </c>
      <c r="Q4519" s="233">
        <v>25.822030999999999</v>
      </c>
      <c r="R4519" s="96">
        <v>15.627654</v>
      </c>
      <c r="S4519" s="96">
        <v>8.6419200000000007</v>
      </c>
      <c r="T4519" s="96">
        <v>9.6470999999999995E-6</v>
      </c>
      <c r="U4519" s="96">
        <v>0.39077000000000001</v>
      </c>
      <c r="V4519" s="96">
        <v>0.16077710000000001</v>
      </c>
      <c r="W4519" s="96">
        <v>1.0008999999999999</v>
      </c>
      <c r="X4519" s="241">
        <f t="shared" si="865"/>
        <v>0.12535068993214801</v>
      </c>
      <c r="Y4519" s="241">
        <f t="shared" si="866"/>
        <v>5.8389835056500007E-2</v>
      </c>
      <c r="Z4519" s="241">
        <f t="shared" si="867"/>
        <v>2.7789311531648E-2</v>
      </c>
      <c r="AA4519" s="241">
        <f t="shared" si="868"/>
        <v>3.9171543343999998E-2</v>
      </c>
      <c r="AB4519" s="241">
        <v>3.7183941999999998E-2</v>
      </c>
      <c r="AC4519" s="241">
        <v>3.7902798999999999E-6</v>
      </c>
      <c r="AD4519" s="241">
        <v>1.2230797999999999E-2</v>
      </c>
      <c r="AE4519" s="241">
        <v>2.1976166E-6</v>
      </c>
      <c r="AF4519" s="241">
        <v>8.6930598999999994E-3</v>
      </c>
      <c r="AG4519" s="241">
        <v>2.7604726000000001E-4</v>
      </c>
      <c r="AH4519" s="241">
        <v>2.4336868000000001E-2</v>
      </c>
      <c r="AI4519" s="241">
        <v>6.8977251E-5</v>
      </c>
      <c r="AJ4519" s="241">
        <v>1.1573138999999999E-4</v>
      </c>
      <c r="AK4519" s="241">
        <v>3.9630350000000002E-5</v>
      </c>
      <c r="AL4519" s="241">
        <v>1.1389107E-5</v>
      </c>
      <c r="AM4519" s="241">
        <v>3.4683648000000002E-8</v>
      </c>
      <c r="AN4519" s="241">
        <v>8.5884575000000005E-4</v>
      </c>
      <c r="AO4519" s="241">
        <v>1.236191E-3</v>
      </c>
      <c r="AP4519" s="241">
        <v>1.121644E-3</v>
      </c>
      <c r="AQ4519" s="241">
        <v>2.7760344E-5</v>
      </c>
      <c r="AR4519" s="241">
        <v>3.9143783000000001E-2</v>
      </c>
      <c r="AT4519" s="193"/>
      <c r="AU4519" s="193"/>
      <c r="AV4519" s="193"/>
      <c r="AW4519" s="193"/>
      <c r="AX4519" s="193"/>
      <c r="AY4519" s="193"/>
      <c r="AZ4519" s="193"/>
      <c r="BA4519" s="193"/>
      <c r="BB4519" s="193"/>
      <c r="BC4519" s="193"/>
      <c r="BD4519" s="193"/>
      <c r="BE4519" s="315"/>
      <c r="BF4519" s="315"/>
      <c r="BG4519" s="315"/>
      <c r="BH4519" s="315"/>
      <c r="BI4519" s="315"/>
      <c r="BJ4519" s="315"/>
      <c r="BK4519" s="315"/>
    </row>
    <row r="4520" spans="1:63" x14ac:dyDescent="0.25">
      <c r="A4520" s="9"/>
      <c r="B4520" s="9" t="s">
        <v>5770</v>
      </c>
      <c r="C4520" s="96" t="s">
        <v>4044</v>
      </c>
      <c r="D4520" s="172">
        <v>0.11464033</v>
      </c>
      <c r="E4520" s="172">
        <v>7.9986114999999997E-2</v>
      </c>
      <c r="F4520" s="172">
        <v>2.0445588000000001E-2</v>
      </c>
      <c r="G4520" s="172">
        <v>6.8981889000000003E-3</v>
      </c>
      <c r="H4520" s="172">
        <v>1.2230756999999999E-4</v>
      </c>
      <c r="I4520" s="172">
        <v>4.1296403999999997E-3</v>
      </c>
      <c r="J4520" s="172">
        <v>9.1423286999999995E-4</v>
      </c>
      <c r="K4520" s="172">
        <v>1.6294748E-5</v>
      </c>
      <c r="L4520" s="172">
        <v>2.1279671000000002E-3</v>
      </c>
      <c r="M4520" s="172">
        <v>0</v>
      </c>
      <c r="N4520" s="172">
        <v>0</v>
      </c>
      <c r="O4520" s="172">
        <v>0</v>
      </c>
      <c r="P4520" s="199">
        <f t="shared" si="864"/>
        <v>0.59248974074074068</v>
      </c>
      <c r="Q4520" s="233">
        <v>12.705809</v>
      </c>
      <c r="R4520" s="96">
        <v>7.1986626999999999</v>
      </c>
      <c r="S4520" s="96">
        <v>4.720072</v>
      </c>
      <c r="T4520" s="96">
        <v>2.9191000000000001E-6</v>
      </c>
      <c r="U4520" s="96">
        <v>0.16364000000000001</v>
      </c>
      <c r="V4520" s="96">
        <v>8.8650999999999994E-2</v>
      </c>
      <c r="W4520" s="96">
        <v>0.53478000000000003</v>
      </c>
      <c r="X4520" s="241">
        <f>SUM(Y4520:AA4520)</f>
        <v>5.6282793160727998E-2</v>
      </c>
      <c r="Y4520" s="241">
        <f>SUM(AB4520:AG4520)</f>
        <v>2.6870557326369997E-2</v>
      </c>
      <c r="Z4520" s="241">
        <f>SUM(AH4520:AP4520)</f>
        <v>1.1369053169358E-2</v>
      </c>
      <c r="AA4520" s="241">
        <f>SUM(AQ4520:AR4520)</f>
        <v>1.8043182665000001E-2</v>
      </c>
      <c r="AB4520" s="241">
        <v>1.6421673000000001E-2</v>
      </c>
      <c r="AC4520" s="241">
        <v>1.4323142000000001E-6</v>
      </c>
      <c r="AD4520" s="241">
        <v>6.1552795000000002E-3</v>
      </c>
      <c r="AE4520" s="241">
        <v>9.7015216999999997E-7</v>
      </c>
      <c r="AF4520" s="241">
        <v>4.1404005000000004E-3</v>
      </c>
      <c r="AG4520" s="241">
        <v>1.5080186E-4</v>
      </c>
      <c r="AH4520" s="241">
        <v>1.0748025E-2</v>
      </c>
      <c r="AI4520" s="241">
        <v>3.3550928999999997E-5</v>
      </c>
      <c r="AJ4520" s="241">
        <v>6.1525668000000005E-5</v>
      </c>
      <c r="AK4520" s="241">
        <v>1.7412342000000001E-5</v>
      </c>
      <c r="AL4520" s="241">
        <v>5.2598896999999997E-6</v>
      </c>
      <c r="AM4520" s="241">
        <v>1.6198657999999999E-8</v>
      </c>
      <c r="AN4520" s="241">
        <v>2.1856366999999999E-4</v>
      </c>
      <c r="AO4520" s="241">
        <v>8.7445182000000005E-5</v>
      </c>
      <c r="AP4520" s="241">
        <v>1.9725429000000001E-4</v>
      </c>
      <c r="AQ4520" s="241">
        <v>1.2185665E-5</v>
      </c>
      <c r="AR4520" s="241">
        <v>1.8030997E-2</v>
      </c>
      <c r="AT4520" s="193"/>
      <c r="AU4520" s="193"/>
      <c r="AV4520" s="193"/>
      <c r="AW4520" s="193"/>
      <c r="AX4520" s="193"/>
      <c r="AY4520" s="193"/>
      <c r="AZ4520" s="193"/>
      <c r="BA4520" s="193"/>
      <c r="BB4520" s="193"/>
      <c r="BC4520" s="193"/>
      <c r="BD4520" s="193"/>
      <c r="BE4520" s="315"/>
      <c r="BF4520" s="315"/>
      <c r="BG4520" s="315"/>
      <c r="BH4520" s="315"/>
      <c r="BI4520" s="315"/>
      <c r="BJ4520" s="315"/>
      <c r="BK4520" s="315"/>
    </row>
    <row r="4521" spans="1:63" x14ac:dyDescent="0.25">
      <c r="A4521" s="9"/>
      <c r="B4521" s="9" t="s">
        <v>5770</v>
      </c>
      <c r="C4521" s="96" t="s">
        <v>4043</v>
      </c>
      <c r="D4521" s="172">
        <v>8.0605094000000002E-2</v>
      </c>
      <c r="E4521" s="172">
        <v>5.6239069000000003E-2</v>
      </c>
      <c r="F4521" s="172">
        <v>1.4375733E-2</v>
      </c>
      <c r="G4521" s="172">
        <v>4.8502581999999997E-3</v>
      </c>
      <c r="H4521" s="172">
        <v>8.5996411000000006E-5</v>
      </c>
      <c r="I4521" s="172">
        <v>2.9035827999999999E-3</v>
      </c>
      <c r="J4521" s="172">
        <v>6.4279495999999998E-4</v>
      </c>
      <c r="K4521" s="172">
        <v>1.1456766E-5</v>
      </c>
      <c r="L4521" s="172">
        <v>1.4962023E-3</v>
      </c>
      <c r="M4521" s="172">
        <v>0</v>
      </c>
      <c r="N4521" s="172">
        <v>0</v>
      </c>
      <c r="O4521" s="172">
        <v>0</v>
      </c>
      <c r="P4521" s="199">
        <f>E4521/0.135</f>
        <v>0.41658569629629627</v>
      </c>
      <c r="Q4521" s="233">
        <v>8.9335366999999994</v>
      </c>
      <c r="R4521" s="96">
        <v>5.0614058000000002</v>
      </c>
      <c r="S4521" s="96">
        <v>3.3187280000000001</v>
      </c>
      <c r="T4521" s="96">
        <v>2.0524999999999998E-6</v>
      </c>
      <c r="U4521" s="96">
        <v>0.11506</v>
      </c>
      <c r="V4521" s="96">
        <v>6.2330860000000002E-2</v>
      </c>
      <c r="W4521" s="96">
        <v>0.37601000000000001</v>
      </c>
      <c r="X4521" s="241">
        <f>SUM(Y4521:AA4521)</f>
        <v>3.9572926525017003E-2</v>
      </c>
      <c r="Y4521" s="241">
        <f>SUM(AB4521:AG4521)</f>
        <v>1.8893002489130003E-2</v>
      </c>
      <c r="Z4521" s="241">
        <f>SUM(AH4521:AP4521)</f>
        <v>7.993696104787E-3</v>
      </c>
      <c r="AA4521" s="241">
        <f>SUM(AQ4521:AR4521)</f>
        <v>1.26862279311E-2</v>
      </c>
      <c r="AB4521" s="241">
        <v>1.1546249E-2</v>
      </c>
      <c r="AC4521" s="241">
        <v>1.0070932999999999E-6</v>
      </c>
      <c r="AD4521" s="241">
        <v>4.3278463999999999E-3</v>
      </c>
      <c r="AE4521" s="241">
        <v>6.8212583E-7</v>
      </c>
      <c r="AF4521" s="241">
        <v>2.9111871E-3</v>
      </c>
      <c r="AG4521" s="241">
        <v>1.0603077E-4</v>
      </c>
      <c r="AH4521" s="241">
        <v>7.5570478000000002E-3</v>
      </c>
      <c r="AI4521" s="241">
        <v>2.3590413999999999E-5</v>
      </c>
      <c r="AJ4521" s="241">
        <v>4.3259971000000003E-5</v>
      </c>
      <c r="AK4521" s="241">
        <v>1.2242749E-5</v>
      </c>
      <c r="AL4521" s="241">
        <v>3.6982983E-6</v>
      </c>
      <c r="AM4521" s="241">
        <v>1.1389487E-8</v>
      </c>
      <c r="AN4521" s="241">
        <v>1.5367239E-4</v>
      </c>
      <c r="AO4521" s="241">
        <v>6.1483412999999997E-5</v>
      </c>
      <c r="AP4521" s="241">
        <v>1.3868967999999999E-4</v>
      </c>
      <c r="AQ4521" s="241">
        <v>8.5679310999999995E-6</v>
      </c>
      <c r="AR4521" s="241">
        <v>1.267766E-2</v>
      </c>
      <c r="AT4521" s="193"/>
      <c r="AU4521" s="193"/>
      <c r="AV4521" s="193"/>
      <c r="AW4521" s="193"/>
      <c r="AX4521" s="193"/>
      <c r="AY4521" s="193"/>
      <c r="AZ4521" s="193"/>
      <c r="BA4521" s="193"/>
      <c r="BB4521" s="193"/>
      <c r="BC4521" s="193"/>
      <c r="BD4521" s="193"/>
      <c r="BE4521" s="315"/>
      <c r="BF4521" s="315"/>
      <c r="BG4521" s="315"/>
      <c r="BH4521" s="315"/>
      <c r="BI4521" s="315"/>
      <c r="BJ4521" s="315"/>
      <c r="BK4521" s="315"/>
    </row>
    <row r="4522" spans="1:63" x14ac:dyDescent="0.25">
      <c r="A4522" s="9"/>
      <c r="B4522" s="9" t="s">
        <v>5770</v>
      </c>
      <c r="C4522" s="96" t="s">
        <v>4042</v>
      </c>
      <c r="D4522" s="172">
        <v>0.22620113999999999</v>
      </c>
      <c r="E4522" s="172">
        <v>6.4930123000000006E-2</v>
      </c>
      <c r="F4522" s="172">
        <v>4.7789264999999997E-2</v>
      </c>
      <c r="G4522" s="172">
        <v>2.5846029E-2</v>
      </c>
      <c r="H4522" s="172">
        <v>2.2034191999999999E-4</v>
      </c>
      <c r="I4522" s="172">
        <v>1.3450279000000001E-2</v>
      </c>
      <c r="J4522" s="172">
        <v>5.4119883000000001E-3</v>
      </c>
      <c r="K4522" s="172">
        <v>3.3444700999999998E-5</v>
      </c>
      <c r="L4522" s="172">
        <v>6.8519666000000007E-2</v>
      </c>
      <c r="M4522" s="172">
        <v>0</v>
      </c>
      <c r="N4522" s="172">
        <v>0</v>
      </c>
      <c r="O4522" s="172">
        <v>0</v>
      </c>
      <c r="P4522" s="199">
        <f>E4522/0.135</f>
        <v>0.48096387407407409</v>
      </c>
      <c r="Q4522" s="233">
        <v>9.3191474999999997</v>
      </c>
      <c r="R4522" s="96">
        <v>6.5748234999999999</v>
      </c>
      <c r="S4522" s="96">
        <v>2.1938</v>
      </c>
      <c r="T4522" s="96">
        <v>1.0188E-5</v>
      </c>
      <c r="U4522" s="96">
        <v>0.10735</v>
      </c>
      <c r="V4522" s="96">
        <v>4.0783819999999998E-2</v>
      </c>
      <c r="W4522" s="96">
        <v>0.40238000000000002</v>
      </c>
      <c r="X4522" s="241">
        <f>SUM(Y4522:AA4522)</f>
        <v>0.11583213895305999</v>
      </c>
      <c r="Y4522" s="241">
        <f>SUM(AB4522:AG4522)</f>
        <v>8.857306832999999E-2</v>
      </c>
      <c r="Z4522" s="241">
        <f>SUM(AH4522:AP4522)</f>
        <v>1.0190864453060002E-2</v>
      </c>
      <c r="AA4522" s="241">
        <f>SUM(AQ4522:AR4522)</f>
        <v>1.7068206169999999E-2</v>
      </c>
      <c r="AB4522" s="241">
        <v>1.3331213999999999E-2</v>
      </c>
      <c r="AC4522" s="241">
        <v>2.0205564999999999E-6</v>
      </c>
      <c r="AD4522" s="241">
        <v>6.3639928999999998E-2</v>
      </c>
      <c r="AE4522" s="241">
        <v>2.2426724999999999E-6</v>
      </c>
      <c r="AF4522" s="241">
        <v>1.1527918E-2</v>
      </c>
      <c r="AG4522" s="241">
        <v>6.9744101000000005E-5</v>
      </c>
      <c r="AH4522" s="241">
        <v>8.7253391E-3</v>
      </c>
      <c r="AI4522" s="241">
        <v>8.1924298999999995E-5</v>
      </c>
      <c r="AJ4522" s="241">
        <v>2.3483816999999999E-4</v>
      </c>
      <c r="AK4522" s="241">
        <v>7.3242233000000005E-5</v>
      </c>
      <c r="AL4522" s="241">
        <v>2.8261894000000002E-5</v>
      </c>
      <c r="AM4522" s="241">
        <v>1.0089706E-7</v>
      </c>
      <c r="AN4522" s="241">
        <v>2.9052636000000001E-4</v>
      </c>
      <c r="AO4522" s="241">
        <v>3.2978814E-4</v>
      </c>
      <c r="AP4522" s="241">
        <v>4.2684336000000002E-4</v>
      </c>
      <c r="AQ4522" s="241">
        <v>6.0458916999999997E-4</v>
      </c>
      <c r="AR4522" s="241">
        <v>1.6463617E-2</v>
      </c>
      <c r="AT4522" s="193"/>
      <c r="AU4522" s="193"/>
      <c r="AV4522" s="193"/>
      <c r="AW4522" s="193"/>
      <c r="AX4522" s="193"/>
      <c r="AY4522" s="193"/>
      <c r="AZ4522" s="193"/>
      <c r="BA4522" s="193"/>
      <c r="BB4522" s="193"/>
      <c r="BC4522" s="193"/>
      <c r="BD4522" s="193"/>
      <c r="BE4522" s="315"/>
      <c r="BF4522" s="315"/>
      <c r="BG4522" s="315"/>
      <c r="BH4522" s="315"/>
      <c r="BI4522" s="315"/>
      <c r="BJ4522" s="315"/>
      <c r="BK4522" s="315"/>
    </row>
    <row r="4523" spans="1:63" x14ac:dyDescent="0.25">
      <c r="A4523" s="9"/>
      <c r="B4523" s="9" t="s">
        <v>5770</v>
      </c>
      <c r="C4523" s="96" t="s">
        <v>4725</v>
      </c>
      <c r="D4523" s="172">
        <v>7.9227829E-2</v>
      </c>
      <c r="E4523" s="172">
        <v>5.3289518000000001E-2</v>
      </c>
      <c r="F4523" s="172">
        <v>7.2202810000000003E-3</v>
      </c>
      <c r="G4523" s="172">
        <v>2.1093014999999998E-3</v>
      </c>
      <c r="H4523" s="172">
        <v>4.5000744999999998E-4</v>
      </c>
      <c r="I4523" s="172">
        <v>2.1983507000000002E-3</v>
      </c>
      <c r="J4523" s="172">
        <v>5.0599419E-3</v>
      </c>
      <c r="K4523" s="172">
        <v>1.6907848999999998E-5</v>
      </c>
      <c r="L4523" s="172">
        <v>8.8835210999999997E-3</v>
      </c>
      <c r="M4523" s="172">
        <v>0</v>
      </c>
      <c r="N4523" s="172">
        <v>0</v>
      </c>
      <c r="O4523" s="172">
        <v>0</v>
      </c>
      <c r="P4523" s="199"/>
      <c r="Q4523" s="233">
        <v>4.0525216000000004</v>
      </c>
      <c r="R4523" s="96">
        <v>2.9740046000000002</v>
      </c>
      <c r="S4523" s="96">
        <v>0.80533600000000005</v>
      </c>
      <c r="T4523" s="96">
        <v>1.0874E-2</v>
      </c>
      <c r="U4523" s="96">
        <v>0.14526</v>
      </c>
      <c r="V4523" s="96">
        <v>1.4757009999999999E-2</v>
      </c>
      <c r="W4523" s="96">
        <v>0.10229000000000001</v>
      </c>
      <c r="X4523" s="241">
        <f>SUM(Y4523:AA4523)</f>
        <v>4.3408614823320001E-2</v>
      </c>
      <c r="Y4523" s="241">
        <f>SUM(AB4523:AG4523)</f>
        <v>1.5150828250859998E-2</v>
      </c>
      <c r="Z4523" s="241">
        <f>SUM(AH4523:AP4523)</f>
        <v>2.0780521123460002E-2</v>
      </c>
      <c r="AA4523" s="241">
        <f>SUM(AQ4523:AR4523)</f>
        <v>7.4772654489999998E-3</v>
      </c>
      <c r="AB4523" s="241">
        <v>1.0941716000000001E-2</v>
      </c>
      <c r="AC4523" s="241">
        <v>1.7684966E-6</v>
      </c>
      <c r="AD4523" s="241">
        <v>1.8053252000000001E-3</v>
      </c>
      <c r="AE4523" s="241">
        <v>4.8800625999999997E-7</v>
      </c>
      <c r="AF4523" s="241">
        <v>2.3757995999999998E-3</v>
      </c>
      <c r="AG4523" s="241">
        <v>2.5730947999999999E-5</v>
      </c>
      <c r="AH4523" s="241">
        <v>7.1614913000000004E-3</v>
      </c>
      <c r="AI4523" s="241">
        <v>1.1765869E-5</v>
      </c>
      <c r="AJ4523" s="241">
        <v>1.7607934000000001E-5</v>
      </c>
      <c r="AK4523" s="241">
        <v>6.6966294999999996E-5</v>
      </c>
      <c r="AL4523" s="241">
        <v>5.2014483000000002E-6</v>
      </c>
      <c r="AM4523" s="241">
        <v>1.5755159999999999E-8</v>
      </c>
      <c r="AN4523" s="241">
        <v>3.3511149999999998E-4</v>
      </c>
      <c r="AO4523" s="241">
        <v>6.9640021999999997E-5</v>
      </c>
      <c r="AP4523" s="241">
        <v>1.3112721000000001E-2</v>
      </c>
      <c r="AQ4523" s="241">
        <v>2.8856049E-5</v>
      </c>
      <c r="AR4523" s="241">
        <v>7.4484093999999997E-3</v>
      </c>
      <c r="AT4523" s="193"/>
      <c r="AU4523" s="193"/>
      <c r="AV4523" s="193"/>
      <c r="AW4523" s="193"/>
      <c r="AX4523" s="193"/>
      <c r="AY4523" s="193"/>
      <c r="AZ4523" s="193"/>
      <c r="BA4523" s="193"/>
      <c r="BB4523" s="193"/>
      <c r="BC4523" s="193"/>
      <c r="BD4523" s="193"/>
      <c r="BE4523" s="315"/>
      <c r="BF4523" s="315"/>
      <c r="BG4523" s="315"/>
      <c r="BH4523" s="315"/>
      <c r="BI4523" s="315"/>
      <c r="BJ4523" s="315"/>
      <c r="BK4523" s="315"/>
    </row>
    <row r="4524" spans="1:63" x14ac:dyDescent="0.25">
      <c r="A4524" s="45" t="s">
        <v>648</v>
      </c>
      <c r="B4524" s="45"/>
      <c r="C4524" s="43"/>
      <c r="D4524" s="199"/>
      <c r="E4524" s="199"/>
      <c r="F4524" s="199"/>
      <c r="G4524" s="199"/>
      <c r="H4524" s="199"/>
      <c r="I4524" s="199"/>
      <c r="J4524" s="199"/>
      <c r="K4524" s="199"/>
      <c r="L4524" s="199"/>
      <c r="M4524" s="199"/>
      <c r="N4524" s="199"/>
      <c r="O4524" s="199"/>
      <c r="P4524" s="199"/>
      <c r="Q4524" s="239"/>
      <c r="R4524" s="97"/>
      <c r="S4524" s="97"/>
      <c r="T4524" s="97"/>
      <c r="U4524" s="97"/>
      <c r="V4524" s="97"/>
      <c r="W4524" s="97"/>
      <c r="X4524" s="259"/>
      <c r="Y4524" s="259"/>
      <c r="Z4524" s="259"/>
      <c r="AA4524" s="258"/>
      <c r="AB4524" s="258"/>
      <c r="AC4524" s="258"/>
      <c r="AD4524" s="258"/>
      <c r="AE4524" s="258"/>
      <c r="AF4524" s="258"/>
      <c r="AG4524" s="258"/>
      <c r="AH4524" s="258"/>
      <c r="AI4524" s="258"/>
      <c r="AJ4524" s="258"/>
      <c r="AK4524" s="258"/>
      <c r="AL4524" s="258"/>
      <c r="AM4524" s="258"/>
      <c r="AN4524" s="258"/>
      <c r="AO4524" s="258"/>
      <c r="AP4524" s="258"/>
      <c r="AQ4524" s="258"/>
      <c r="AR4524" s="258"/>
      <c r="AT4524" s="193"/>
      <c r="AU4524" s="193"/>
      <c r="AV4524" s="193"/>
      <c r="AW4524" s="193"/>
      <c r="AX4524" s="193"/>
      <c r="AY4524" s="193"/>
      <c r="AZ4524" s="193"/>
      <c r="BA4524" s="193"/>
      <c r="BB4524" s="193"/>
      <c r="BC4524" s="193"/>
      <c r="BD4524" s="193"/>
      <c r="BE4524" s="315"/>
      <c r="BF4524" s="315"/>
      <c r="BG4524" s="315"/>
      <c r="BH4524" s="315"/>
      <c r="BI4524" s="315"/>
      <c r="BJ4524" s="315"/>
      <c r="BK4524" s="315"/>
    </row>
    <row r="4525" spans="1:63" x14ac:dyDescent="0.25">
      <c r="A4525" s="45"/>
      <c r="B4525" s="184" t="s">
        <v>575</v>
      </c>
      <c r="C4525" s="25" t="s">
        <v>1858</v>
      </c>
      <c r="D4525" s="193">
        <v>3.1326231999999998</v>
      </c>
      <c r="E4525" s="193">
        <v>1.3818756000000001</v>
      </c>
      <c r="F4525" s="193">
        <v>0.32555935000000003</v>
      </c>
      <c r="G4525" s="193">
        <v>5.5966027000000002E-2</v>
      </c>
      <c r="H4525" s="193">
        <v>1.8061662999999999E-2</v>
      </c>
      <c r="I4525" s="193">
        <v>0.10206473000000001</v>
      </c>
      <c r="J4525" s="193">
        <v>7.1277718000000004E-2</v>
      </c>
      <c r="K4525" s="193">
        <v>2.9548865000000001E-3</v>
      </c>
      <c r="L4525" s="193">
        <v>1.1748632000000001</v>
      </c>
      <c r="M4525" s="193">
        <v>0</v>
      </c>
      <c r="N4525" s="193">
        <v>0</v>
      </c>
      <c r="O4525" s="193">
        <v>0</v>
      </c>
      <c r="P4525" s="199">
        <f>E4525/0.135</f>
        <v>10.236115555555555</v>
      </c>
      <c r="Q4525" s="240">
        <v>159.3639</v>
      </c>
      <c r="R4525" s="99">
        <v>107.58806</v>
      </c>
      <c r="S4525" s="99">
        <v>27.03848</v>
      </c>
      <c r="T4525" s="99">
        <v>4.5923999999999997E-4</v>
      </c>
      <c r="U4525" s="99">
        <v>1.1917</v>
      </c>
      <c r="V4525" s="99">
        <v>0.15220020000000001</v>
      </c>
      <c r="W4525" s="99">
        <v>23.393000000000001</v>
      </c>
      <c r="X4525" s="241">
        <f t="shared" ref="X4525:X4580" si="869">SUM(Y4525:AA4525)</f>
        <v>0.92033382801184005</v>
      </c>
      <c r="Y4525" s="241">
        <f t="shared" ref="Y4525:Y4580" si="870">SUM(AB4525:AG4525)</f>
        <v>0.44364876655799995</v>
      </c>
      <c r="Z4525" s="241">
        <f t="shared" ref="Z4525:Z4580" si="871">SUM(AH4525:AP4525)</f>
        <v>0.20715784219384004</v>
      </c>
      <c r="AA4525" s="241">
        <f t="shared" ref="AA4525:AA4580" si="872">SUM(AQ4525:AR4525)</f>
        <v>0.26952721926000001</v>
      </c>
      <c r="AB4525" s="258">
        <v>0.28354042000000002</v>
      </c>
      <c r="AC4525" s="258">
        <v>3.3804813999999997E-5</v>
      </c>
      <c r="AD4525" s="258">
        <v>6.2831637999999995E-2</v>
      </c>
      <c r="AE4525" s="258">
        <v>1.9248663999999999E-5</v>
      </c>
      <c r="AF4525" s="258">
        <v>9.6373365000000003E-2</v>
      </c>
      <c r="AG4525" s="258">
        <v>8.5029007999999997E-4</v>
      </c>
      <c r="AH4525" s="258">
        <v>0.18567283000000001</v>
      </c>
      <c r="AI4525" s="258">
        <v>5.2994828999999995E-4</v>
      </c>
      <c r="AJ4525" s="258">
        <v>4.5702562000000003E-4</v>
      </c>
      <c r="AK4525" s="258">
        <v>2.8945145999999998E-4</v>
      </c>
      <c r="AL4525" s="258">
        <v>6.8488955000000005E-5</v>
      </c>
      <c r="AM4525" s="258">
        <v>2.1666883999999999E-7</v>
      </c>
      <c r="AN4525" s="258">
        <v>4.5711121E-3</v>
      </c>
      <c r="AO4525" s="258">
        <v>6.7021807000000001E-3</v>
      </c>
      <c r="AP4525" s="258">
        <v>8.8665884E-3</v>
      </c>
      <c r="AQ4525" s="258">
        <v>2.4055925999999999E-4</v>
      </c>
      <c r="AR4525" s="258">
        <v>0.26928666000000001</v>
      </c>
      <c r="AT4525" s="193"/>
      <c r="AU4525" s="193"/>
      <c r="AV4525" s="193"/>
      <c r="AW4525" s="193"/>
      <c r="AX4525" s="193"/>
      <c r="AY4525" s="193"/>
      <c r="AZ4525" s="193"/>
      <c r="BA4525" s="193"/>
      <c r="BB4525" s="193"/>
      <c r="BC4525" s="193"/>
      <c r="BD4525" s="193"/>
      <c r="BE4525" s="315"/>
      <c r="BF4525" s="315"/>
      <c r="BG4525" s="315"/>
      <c r="BH4525" s="315"/>
      <c r="BI4525" s="315"/>
      <c r="BJ4525" s="315"/>
      <c r="BK4525" s="315"/>
    </row>
    <row r="4526" spans="1:63" x14ac:dyDescent="0.25">
      <c r="A4526" s="45"/>
      <c r="B4526" s="184" t="s">
        <v>575</v>
      </c>
      <c r="C4526" s="25" t="s">
        <v>1757</v>
      </c>
      <c r="D4526" s="193">
        <v>3.9138264</v>
      </c>
      <c r="E4526" s="193">
        <v>0.54494149999999997</v>
      </c>
      <c r="F4526" s="193">
        <v>0.80206856000000004</v>
      </c>
      <c r="G4526" s="193">
        <v>0.4402682</v>
      </c>
      <c r="H4526" s="193">
        <v>2.8831943000000001E-3</v>
      </c>
      <c r="I4526" s="193">
        <v>0.22560031999999999</v>
      </c>
      <c r="J4526" s="193">
        <v>0.24780600999999999</v>
      </c>
      <c r="K4526" s="193">
        <v>9.2048920999999995E-4</v>
      </c>
      <c r="L4526" s="193">
        <v>1.6493381</v>
      </c>
      <c r="M4526" s="193">
        <v>0</v>
      </c>
      <c r="N4526" s="193">
        <v>0</v>
      </c>
      <c r="O4526" s="193">
        <v>0</v>
      </c>
      <c r="P4526" s="199">
        <f>E4526/0.135</f>
        <v>4.0366037037037028</v>
      </c>
      <c r="Q4526" s="240">
        <v>63.672252999999998</v>
      </c>
      <c r="R4526" s="99">
        <v>46.474814000000002</v>
      </c>
      <c r="S4526" s="99">
        <v>10.18304</v>
      </c>
      <c r="T4526" s="99">
        <v>1.1339E-4</v>
      </c>
      <c r="U4526" s="99">
        <v>1.0134000000000001</v>
      </c>
      <c r="V4526" s="99">
        <v>0.1450854</v>
      </c>
      <c r="W4526" s="99">
        <v>5.8558000000000003</v>
      </c>
      <c r="X4526" s="241">
        <f t="shared" si="869"/>
        <v>1.7005493720327001</v>
      </c>
      <c r="Y4526" s="241">
        <f t="shared" si="870"/>
        <v>1.4706995425039999</v>
      </c>
      <c r="Z4526" s="241">
        <f t="shared" si="871"/>
        <v>0.10232846952870001</v>
      </c>
      <c r="AA4526" s="241">
        <f t="shared" si="872"/>
        <v>0.12752136</v>
      </c>
      <c r="AB4526" s="258">
        <v>0.11184297</v>
      </c>
      <c r="AC4526" s="258">
        <v>1.4744790000000001E-5</v>
      </c>
      <c r="AD4526" s="258">
        <v>1.1637677</v>
      </c>
      <c r="AE4526" s="258">
        <v>2.6254494000000001E-5</v>
      </c>
      <c r="AF4526" s="258">
        <v>0.19472454</v>
      </c>
      <c r="AG4526" s="258">
        <v>3.2333322000000002E-4</v>
      </c>
      <c r="AH4526" s="258">
        <v>7.3200625000000005E-2</v>
      </c>
      <c r="AI4526" s="258">
        <v>1.3845082000000001E-3</v>
      </c>
      <c r="AJ4526" s="258">
        <v>3.9923286999999997E-3</v>
      </c>
      <c r="AK4526" s="258">
        <v>1.7154695E-3</v>
      </c>
      <c r="AL4526" s="258">
        <v>4.9577170000000002E-4</v>
      </c>
      <c r="AM4526" s="258">
        <v>1.8162287E-6</v>
      </c>
      <c r="AN4526" s="258">
        <v>4.4543428999999999E-3</v>
      </c>
      <c r="AO4526" s="258">
        <v>1.0351793E-2</v>
      </c>
      <c r="AP4526" s="258">
        <v>6.7318142999999997E-3</v>
      </c>
      <c r="AQ4526" s="258">
        <v>1.114092E-2</v>
      </c>
      <c r="AR4526" s="258">
        <v>0.11638044</v>
      </c>
      <c r="AT4526" s="193"/>
      <c r="AU4526" s="193"/>
      <c r="AV4526" s="193"/>
      <c r="AW4526" s="193"/>
      <c r="AX4526" s="193"/>
      <c r="AY4526" s="193"/>
      <c r="AZ4526" s="193"/>
      <c r="BA4526" s="193"/>
      <c r="BB4526" s="193"/>
      <c r="BC4526" s="193"/>
      <c r="BD4526" s="193"/>
      <c r="BE4526" s="315"/>
      <c r="BF4526" s="315"/>
      <c r="BG4526" s="315"/>
      <c r="BH4526" s="315"/>
      <c r="BI4526" s="315"/>
      <c r="BJ4526" s="315"/>
      <c r="BK4526" s="315"/>
    </row>
    <row r="4527" spans="1:63" x14ac:dyDescent="0.25">
      <c r="A4527" s="45"/>
      <c r="B4527" s="184" t="s">
        <v>575</v>
      </c>
      <c r="C4527" s="25" t="s">
        <v>1756</v>
      </c>
      <c r="D4527" s="193">
        <v>0.73484930000000004</v>
      </c>
      <c r="E4527" s="193">
        <v>0.42203014</v>
      </c>
      <c r="F4527" s="193">
        <v>8.2289781000000006E-2</v>
      </c>
      <c r="G4527" s="193">
        <v>2.0103070000000001E-2</v>
      </c>
      <c r="H4527" s="193">
        <v>6.8717923000000004E-3</v>
      </c>
      <c r="I4527" s="193">
        <v>3.2936891000000003E-2</v>
      </c>
      <c r="J4527" s="193">
        <v>6.2116220999999999E-2</v>
      </c>
      <c r="K4527" s="193">
        <v>2.9337096999999999E-3</v>
      </c>
      <c r="L4527" s="193">
        <v>0.10556769000000001</v>
      </c>
      <c r="M4527" s="193">
        <v>0</v>
      </c>
      <c r="N4527" s="193">
        <v>0</v>
      </c>
      <c r="O4527" s="193">
        <v>0</v>
      </c>
      <c r="P4527" s="199">
        <f>E4527/0.135</f>
        <v>3.1261491851851848</v>
      </c>
      <c r="Q4527" s="240">
        <v>47.286968999999999</v>
      </c>
      <c r="R4527" s="99">
        <v>38.813710999999998</v>
      </c>
      <c r="S4527" s="99">
        <v>6.7485600000000003</v>
      </c>
      <c r="T4527" s="99">
        <v>3.0636000000000003E-5</v>
      </c>
      <c r="U4527" s="99">
        <v>0.71862000000000004</v>
      </c>
      <c r="V4527" s="99">
        <v>0.11904729999999999</v>
      </c>
      <c r="W4527" s="99">
        <v>0.88700000000000001</v>
      </c>
      <c r="X4527" s="241">
        <f t="shared" si="869"/>
        <v>0.32631612441354596</v>
      </c>
      <c r="Y4527" s="241">
        <f t="shared" si="870"/>
        <v>0.15862873667329999</v>
      </c>
      <c r="Z4527" s="241">
        <f t="shared" si="871"/>
        <v>7.0022998180245988E-2</v>
      </c>
      <c r="AA4527" s="241">
        <f t="shared" si="872"/>
        <v>9.7664389560000009E-2</v>
      </c>
      <c r="AB4527" s="258">
        <v>8.6607961999999997E-2</v>
      </c>
      <c r="AC4527" s="258">
        <v>9.2377129000000003E-6</v>
      </c>
      <c r="AD4527" s="258">
        <v>3.6059668000000003E-2</v>
      </c>
      <c r="AE4527" s="258">
        <v>6.6780004E-6</v>
      </c>
      <c r="AF4527" s="258">
        <v>3.5729832000000003E-2</v>
      </c>
      <c r="AG4527" s="258">
        <v>2.1535896000000001E-4</v>
      </c>
      <c r="AH4527" s="258">
        <v>5.6683373000000002E-2</v>
      </c>
      <c r="AI4527" s="258">
        <v>1.3303830999999999E-4</v>
      </c>
      <c r="AJ4527" s="258">
        <v>1.4917698000000001E-4</v>
      </c>
      <c r="AK4527" s="258">
        <v>1.5910046E-4</v>
      </c>
      <c r="AL4527" s="258">
        <v>2.7235912000000001E-5</v>
      </c>
      <c r="AM4527" s="258">
        <v>8.4818246000000005E-8</v>
      </c>
      <c r="AN4527" s="258">
        <v>3.2408636999999999E-3</v>
      </c>
      <c r="AO4527" s="258">
        <v>5.4015477000000003E-3</v>
      </c>
      <c r="AP4527" s="258">
        <v>4.2285773000000004E-3</v>
      </c>
      <c r="AQ4527" s="258">
        <v>4.7455655999999999E-4</v>
      </c>
      <c r="AR4527" s="258">
        <v>9.7189833000000003E-2</v>
      </c>
      <c r="AT4527" s="193"/>
      <c r="AU4527" s="193"/>
      <c r="AV4527" s="193"/>
      <c r="AW4527" s="193"/>
      <c r="AX4527" s="193"/>
      <c r="AY4527" s="193"/>
      <c r="AZ4527" s="193"/>
      <c r="BA4527" s="193"/>
      <c r="BB4527" s="193"/>
      <c r="BC4527" s="193"/>
      <c r="BD4527" s="193"/>
      <c r="BE4527" s="315"/>
      <c r="BF4527" s="315"/>
      <c r="BG4527" s="315"/>
      <c r="BH4527" s="315"/>
      <c r="BI4527" s="315"/>
      <c r="BJ4527" s="315"/>
      <c r="BK4527" s="315"/>
    </row>
    <row r="4528" spans="1:63" x14ac:dyDescent="0.25">
      <c r="A4528" s="9"/>
      <c r="B4528" s="184" t="s">
        <v>575</v>
      </c>
      <c r="C4528" s="25" t="s">
        <v>1755</v>
      </c>
      <c r="D4528" s="193">
        <v>6.9145646000000003</v>
      </c>
      <c r="E4528" s="193">
        <v>0.87696757000000003</v>
      </c>
      <c r="F4528" s="193">
        <v>0.22852358</v>
      </c>
      <c r="G4528" s="193">
        <v>4.0899949999999997E-2</v>
      </c>
      <c r="H4528" s="193">
        <v>6.6107513000000003E-3</v>
      </c>
      <c r="I4528" s="193">
        <v>0.27223662999999998</v>
      </c>
      <c r="J4528" s="193">
        <v>0.10909112</v>
      </c>
      <c r="K4528" s="193">
        <v>1.4413096E-3</v>
      </c>
      <c r="L4528" s="193">
        <v>5.3787937000000001</v>
      </c>
      <c r="M4528" s="193">
        <v>0</v>
      </c>
      <c r="N4528" s="193">
        <v>0</v>
      </c>
      <c r="O4528" s="193">
        <v>0</v>
      </c>
      <c r="P4528" s="199">
        <f t="shared" ref="P4528:P4580" si="873">E4528/0.135</f>
        <v>6.4960560740740743</v>
      </c>
      <c r="Q4528" s="240">
        <v>106.36044</v>
      </c>
      <c r="R4528" s="99">
        <v>77.731318000000002</v>
      </c>
      <c r="S4528" s="99">
        <v>16.204719999999998</v>
      </c>
      <c r="T4528" s="99">
        <v>8.2360000000000004E-5</v>
      </c>
      <c r="U4528" s="99">
        <v>1.2727999999999999</v>
      </c>
      <c r="V4528" s="99">
        <v>0.29451719999999998</v>
      </c>
      <c r="W4528" s="99">
        <v>10.856999999999999</v>
      </c>
      <c r="X4528" s="241">
        <f t="shared" si="869"/>
        <v>0.6959949827477</v>
      </c>
      <c r="Y4528" s="241">
        <f t="shared" si="870"/>
        <v>0.35775240308299999</v>
      </c>
      <c r="Z4528" s="241">
        <f t="shared" si="871"/>
        <v>0.13711730326470001</v>
      </c>
      <c r="AA4528" s="241">
        <f t="shared" si="872"/>
        <v>0.2011252764</v>
      </c>
      <c r="AB4528" s="258">
        <v>0.18001712</v>
      </c>
      <c r="AC4528" s="258">
        <v>1.9636862000000001E-5</v>
      </c>
      <c r="AD4528" s="258">
        <v>5.3941624000000001E-2</v>
      </c>
      <c r="AE4528" s="258">
        <v>1.5065040999999999E-5</v>
      </c>
      <c r="AF4528" s="258">
        <v>0.12324156999999999</v>
      </c>
      <c r="AG4528" s="258">
        <v>5.1738718000000005E-4</v>
      </c>
      <c r="AH4528" s="258">
        <v>0.1178197</v>
      </c>
      <c r="AI4528" s="258">
        <v>3.6673095000000001E-4</v>
      </c>
      <c r="AJ4528" s="258">
        <v>3.1875139E-4</v>
      </c>
      <c r="AK4528" s="258">
        <v>2.807334E-4</v>
      </c>
      <c r="AL4528" s="258">
        <v>2.1856984999999999E-4</v>
      </c>
      <c r="AM4528" s="258">
        <v>6.9777470000000004E-7</v>
      </c>
      <c r="AN4528" s="258">
        <v>5.3134393000000002E-3</v>
      </c>
      <c r="AO4528" s="258">
        <v>7.9021691999999998E-3</v>
      </c>
      <c r="AP4528" s="258">
        <v>4.8965114000000002E-3</v>
      </c>
      <c r="AQ4528" s="258">
        <v>6.4290564E-3</v>
      </c>
      <c r="AR4528" s="258">
        <v>0.19469622</v>
      </c>
      <c r="AT4528" s="193"/>
      <c r="AU4528" s="193"/>
      <c r="AV4528" s="193"/>
      <c r="AW4528" s="193"/>
      <c r="AX4528" s="193"/>
      <c r="AY4528" s="193"/>
      <c r="AZ4528" s="193"/>
      <c r="BA4528" s="193"/>
      <c r="BB4528" s="193"/>
      <c r="BC4528" s="193"/>
      <c r="BD4528" s="193"/>
      <c r="BE4528" s="315"/>
      <c r="BF4528" s="315"/>
      <c r="BG4528" s="315"/>
      <c r="BH4528" s="315"/>
      <c r="BI4528" s="315"/>
      <c r="BJ4528" s="315"/>
      <c r="BK4528" s="315"/>
    </row>
    <row r="4529" spans="1:63" x14ac:dyDescent="0.25">
      <c r="A4529" s="9"/>
      <c r="B4529" s="184" t="s">
        <v>575</v>
      </c>
      <c r="C4529" s="25" t="s">
        <v>1762</v>
      </c>
      <c r="D4529" s="193">
        <v>1.2741779</v>
      </c>
      <c r="E4529" s="193">
        <v>0.48461762000000003</v>
      </c>
      <c r="F4529" s="193">
        <v>9.7273224000000005E-2</v>
      </c>
      <c r="G4529" s="193">
        <v>2.5643295E-2</v>
      </c>
      <c r="H4529" s="193">
        <v>6.7182463000000003E-3</v>
      </c>
      <c r="I4529" s="193">
        <v>5.2838271999999999E-2</v>
      </c>
      <c r="J4529" s="193">
        <v>5.4664334000000002E-2</v>
      </c>
      <c r="K4529" s="193">
        <v>1.2911096999999999E-3</v>
      </c>
      <c r="L4529" s="193">
        <v>0.55113177999999996</v>
      </c>
      <c r="M4529" s="193">
        <v>0</v>
      </c>
      <c r="N4529" s="193">
        <v>0</v>
      </c>
      <c r="O4529" s="193">
        <v>0</v>
      </c>
      <c r="P4529" s="199">
        <f t="shared" si="873"/>
        <v>3.589760148148148</v>
      </c>
      <c r="Q4529" s="240">
        <v>54.988121999999997</v>
      </c>
      <c r="R4529" s="99">
        <v>43.336424999999998</v>
      </c>
      <c r="S4529" s="99">
        <v>8.7460799999999992</v>
      </c>
      <c r="T4529" s="99">
        <v>3.6464999999999997E-5</v>
      </c>
      <c r="U4529" s="99">
        <v>0.80166999999999999</v>
      </c>
      <c r="V4529" s="99">
        <v>0.15621070000000001</v>
      </c>
      <c r="W4529" s="99">
        <v>1.9477</v>
      </c>
      <c r="X4529" s="241">
        <f t="shared" si="869"/>
        <v>0.36149415936412999</v>
      </c>
      <c r="Y4529" s="241">
        <f t="shared" si="870"/>
        <v>0.17251488230090001</v>
      </c>
      <c r="Z4529" s="241">
        <f t="shared" si="871"/>
        <v>7.8979067263230007E-2</v>
      </c>
      <c r="AA4529" s="241">
        <f t="shared" si="872"/>
        <v>0.1100002098</v>
      </c>
      <c r="AB4529" s="258">
        <v>9.9458317000000004E-2</v>
      </c>
      <c r="AC4529" s="258">
        <v>1.0901395999999999E-5</v>
      </c>
      <c r="AD4529" s="258">
        <v>3.0852266E-2</v>
      </c>
      <c r="AE4529" s="258">
        <v>7.6719648999999997E-6</v>
      </c>
      <c r="AF4529" s="258">
        <v>4.1906542999999997E-2</v>
      </c>
      <c r="AG4529" s="258">
        <v>2.7918293999999998E-4</v>
      </c>
      <c r="AH4529" s="258">
        <v>6.5094160999999998E-2</v>
      </c>
      <c r="AI4529" s="258">
        <v>1.5728726999999999E-4</v>
      </c>
      <c r="AJ4529" s="258">
        <v>1.9812823999999999E-4</v>
      </c>
      <c r="AK4529" s="258">
        <v>1.2165407E-4</v>
      </c>
      <c r="AL4529" s="258">
        <v>4.3408809999999997E-5</v>
      </c>
      <c r="AM4529" s="258">
        <v>1.3467322999999999E-7</v>
      </c>
      <c r="AN4529" s="258">
        <v>3.3944013000000001E-3</v>
      </c>
      <c r="AO4529" s="258">
        <v>5.6308469999999996E-3</v>
      </c>
      <c r="AP4529" s="258">
        <v>4.3390449000000001E-3</v>
      </c>
      <c r="AQ4529" s="258">
        <v>1.4719997999999999E-3</v>
      </c>
      <c r="AR4529" s="258">
        <v>0.10852821</v>
      </c>
      <c r="AT4529" s="193"/>
      <c r="AU4529" s="193"/>
      <c r="AV4529" s="193"/>
      <c r="AW4529" s="193"/>
      <c r="AX4529" s="193"/>
      <c r="AY4529" s="193"/>
      <c r="AZ4529" s="193"/>
      <c r="BA4529" s="193"/>
      <c r="BB4529" s="193"/>
      <c r="BC4529" s="193"/>
      <c r="BD4529" s="193"/>
      <c r="BE4529" s="315"/>
      <c r="BF4529" s="315"/>
      <c r="BG4529" s="315"/>
      <c r="BH4529" s="315"/>
      <c r="BI4529" s="315"/>
      <c r="BJ4529" s="315"/>
      <c r="BK4529" s="315"/>
    </row>
    <row r="4530" spans="1:63" x14ac:dyDescent="0.25">
      <c r="A4530" s="9"/>
      <c r="B4530" s="184" t="s">
        <v>575</v>
      </c>
      <c r="C4530" s="25" t="s">
        <v>1761</v>
      </c>
      <c r="D4530" s="193">
        <v>3.0832799999999998</v>
      </c>
      <c r="E4530" s="193">
        <v>1.3475326000000001</v>
      </c>
      <c r="F4530" s="193">
        <v>0.31701604999999999</v>
      </c>
      <c r="G4530" s="193">
        <v>5.3130498999999998E-2</v>
      </c>
      <c r="H4530" s="193">
        <v>1.8002099000000001E-2</v>
      </c>
      <c r="I4530" s="193">
        <v>0.10032898</v>
      </c>
      <c r="J4530" s="193">
        <v>7.0808851000000006E-2</v>
      </c>
      <c r="K4530" s="193">
        <v>2.9467639000000001E-3</v>
      </c>
      <c r="L4530" s="193">
        <v>1.1735141</v>
      </c>
      <c r="M4530" s="193">
        <v>0</v>
      </c>
      <c r="N4530" s="193">
        <v>0</v>
      </c>
      <c r="O4530" s="193">
        <v>0</v>
      </c>
      <c r="P4530" s="199">
        <f t="shared" si="873"/>
        <v>9.9817229629629622</v>
      </c>
      <c r="Q4530" s="240">
        <v>153.92946000000001</v>
      </c>
      <c r="R4530" s="99">
        <v>104.38291</v>
      </c>
      <c r="S4530" s="99">
        <v>25.129439999999999</v>
      </c>
      <c r="T4530" s="99">
        <v>4.5698000000000001E-4</v>
      </c>
      <c r="U4530" s="99">
        <v>1.1253</v>
      </c>
      <c r="V4530" s="99">
        <v>0.11635470000000001</v>
      </c>
      <c r="W4530" s="99">
        <v>23.175000000000001</v>
      </c>
      <c r="X4530" s="241">
        <f t="shared" si="869"/>
        <v>0.89597995685714005</v>
      </c>
      <c r="Y4530" s="241">
        <f t="shared" si="870"/>
        <v>0.43223223105699998</v>
      </c>
      <c r="Z4530" s="241">
        <f t="shared" si="871"/>
        <v>0.20225353097014004</v>
      </c>
      <c r="AA4530" s="241">
        <f t="shared" si="872"/>
        <v>0.26149419483000003</v>
      </c>
      <c r="AB4530" s="258">
        <v>0.27648952999999998</v>
      </c>
      <c r="AC4530" s="258">
        <v>3.3095754999999999E-5</v>
      </c>
      <c r="AD4530" s="258">
        <v>6.0270753000000003E-2</v>
      </c>
      <c r="AE4530" s="258">
        <v>1.8808291999999999E-5</v>
      </c>
      <c r="AF4530" s="258">
        <v>9.4630727999999997E-2</v>
      </c>
      <c r="AG4530" s="258">
        <v>7.8931601000000004E-4</v>
      </c>
      <c r="AH4530" s="258">
        <v>0.181058</v>
      </c>
      <c r="AI4530" s="258">
        <v>5.1592111000000002E-4</v>
      </c>
      <c r="AJ4530" s="258">
        <v>4.3182177E-4</v>
      </c>
      <c r="AK4530" s="258">
        <v>2.8189725000000001E-4</v>
      </c>
      <c r="AL4530" s="258">
        <v>6.6311993999999995E-5</v>
      </c>
      <c r="AM4530" s="258">
        <v>2.0994614E-7</v>
      </c>
      <c r="AN4530" s="258">
        <v>4.4806074000000003E-3</v>
      </c>
      <c r="AO4530" s="258">
        <v>6.6643915999999997E-3</v>
      </c>
      <c r="AP4530" s="258">
        <v>8.7543698999999996E-3</v>
      </c>
      <c r="AQ4530" s="258">
        <v>2.3425483E-4</v>
      </c>
      <c r="AR4530" s="258">
        <v>0.26125994000000002</v>
      </c>
      <c r="AT4530" s="193"/>
      <c r="AU4530" s="193"/>
      <c r="AV4530" s="193"/>
      <c r="AW4530" s="193"/>
      <c r="AX4530" s="193"/>
      <c r="AY4530" s="193"/>
      <c r="AZ4530" s="193"/>
      <c r="BA4530" s="193"/>
      <c r="BB4530" s="193"/>
      <c r="BC4530" s="193"/>
      <c r="BD4530" s="193"/>
      <c r="BE4530" s="315"/>
      <c r="BF4530" s="315"/>
      <c r="BG4530" s="315"/>
      <c r="BH4530" s="315"/>
      <c r="BI4530" s="315"/>
      <c r="BJ4530" s="315"/>
      <c r="BK4530" s="315"/>
    </row>
    <row r="4531" spans="1:63" x14ac:dyDescent="0.25">
      <c r="A4531" s="9"/>
      <c r="B4531" s="184" t="s">
        <v>575</v>
      </c>
      <c r="C4531" s="25" t="s">
        <v>1760</v>
      </c>
      <c r="D4531" s="193">
        <v>3.8772324</v>
      </c>
      <c r="E4531" s="193">
        <v>0.51949277000000005</v>
      </c>
      <c r="F4531" s="193">
        <v>0.79579451999999995</v>
      </c>
      <c r="G4531" s="193">
        <v>0.43820356999999999</v>
      </c>
      <c r="H4531" s="193">
        <v>2.8373326999999999E-3</v>
      </c>
      <c r="I4531" s="193">
        <v>0.22432226999999999</v>
      </c>
      <c r="J4531" s="193">
        <v>0.24743852999999999</v>
      </c>
      <c r="K4531" s="193">
        <v>9.1416985000000001E-4</v>
      </c>
      <c r="L4531" s="193">
        <v>1.6482292999999999</v>
      </c>
      <c r="M4531" s="193">
        <v>0</v>
      </c>
      <c r="N4531" s="193">
        <v>0</v>
      </c>
      <c r="O4531" s="193">
        <v>0</v>
      </c>
      <c r="P4531" s="199">
        <f t="shared" si="873"/>
        <v>3.8480945925925929</v>
      </c>
      <c r="Q4531" s="240">
        <v>59.650238000000002</v>
      </c>
      <c r="R4531" s="99">
        <v>44.069586999999999</v>
      </c>
      <c r="S4531" s="99">
        <v>8.7987199999999994</v>
      </c>
      <c r="T4531" s="99">
        <v>1.1144E-4</v>
      </c>
      <c r="U4531" s="99">
        <v>0.96511999999999998</v>
      </c>
      <c r="V4531" s="99">
        <v>0.119099</v>
      </c>
      <c r="W4531" s="99">
        <v>5.6976000000000004</v>
      </c>
      <c r="X4531" s="241">
        <f t="shared" si="869"/>
        <v>1.6824463088370001</v>
      </c>
      <c r="Y4531" s="241">
        <f t="shared" si="870"/>
        <v>1.462264366556</v>
      </c>
      <c r="Z4531" s="241">
        <f t="shared" si="871"/>
        <v>9.8688626280999989E-2</v>
      </c>
      <c r="AA4531" s="241">
        <f t="shared" si="872"/>
        <v>0.121493316</v>
      </c>
      <c r="AB4531" s="258">
        <v>0.10661813000000001</v>
      </c>
      <c r="AC4531" s="258">
        <v>1.4194443E-5</v>
      </c>
      <c r="AD4531" s="258">
        <v>1.1618856</v>
      </c>
      <c r="AE4531" s="258">
        <v>2.5921862999999999E-5</v>
      </c>
      <c r="AF4531" s="258">
        <v>0.19344141000000001</v>
      </c>
      <c r="AG4531" s="258">
        <v>2.7911024999999998E-4</v>
      </c>
      <c r="AH4531" s="258">
        <v>6.9780944999999997E-2</v>
      </c>
      <c r="AI4531" s="258">
        <v>1.3742049000000001E-3</v>
      </c>
      <c r="AJ4531" s="258">
        <v>3.9740019999999999E-3</v>
      </c>
      <c r="AK4531" s="258">
        <v>1.7098453999999999E-3</v>
      </c>
      <c r="AL4531" s="258">
        <v>4.9417788E-4</v>
      </c>
      <c r="AM4531" s="258">
        <v>1.8113009999999999E-6</v>
      </c>
      <c r="AN4531" s="258">
        <v>4.3883022999999998E-3</v>
      </c>
      <c r="AO4531" s="258">
        <v>1.0323779999999999E-2</v>
      </c>
      <c r="AP4531" s="258">
        <v>6.6415574999999999E-3</v>
      </c>
      <c r="AQ4531" s="258">
        <v>1.1135986E-2</v>
      </c>
      <c r="AR4531" s="258">
        <v>0.11035733</v>
      </c>
      <c r="AT4531" s="193"/>
      <c r="AU4531" s="193"/>
      <c r="AV4531" s="193"/>
      <c r="AW4531" s="193"/>
      <c r="AX4531" s="193"/>
      <c r="AY4531" s="193"/>
      <c r="AZ4531" s="193"/>
      <c r="BA4531" s="193"/>
      <c r="BB4531" s="193"/>
      <c r="BC4531" s="193"/>
      <c r="BD4531" s="193"/>
      <c r="BE4531" s="315"/>
      <c r="BF4531" s="315"/>
      <c r="BG4531" s="315"/>
      <c r="BH4531" s="315"/>
      <c r="BI4531" s="315"/>
      <c r="BJ4531" s="315"/>
      <c r="BK4531" s="315"/>
    </row>
    <row r="4532" spans="1:63" x14ac:dyDescent="0.25">
      <c r="A4532" s="9"/>
      <c r="B4532" s="184" t="s">
        <v>575</v>
      </c>
      <c r="C4532" s="25" t="s">
        <v>1759</v>
      </c>
      <c r="D4532" s="193">
        <v>0.69024306999999996</v>
      </c>
      <c r="E4532" s="193">
        <v>0.39099268999999998</v>
      </c>
      <c r="F4532" s="193">
        <v>7.4590073000000007E-2</v>
      </c>
      <c r="G4532" s="193">
        <v>1.7554130000000001E-2</v>
      </c>
      <c r="H4532" s="193">
        <v>6.8172579000000001E-3</v>
      </c>
      <c r="I4532" s="193">
        <v>3.137098E-2</v>
      </c>
      <c r="J4532" s="193">
        <v>6.1685386000000002E-2</v>
      </c>
      <c r="K4532" s="193">
        <v>2.9262769000000001E-3</v>
      </c>
      <c r="L4532" s="193">
        <v>0.10430627000000001</v>
      </c>
      <c r="M4532" s="193">
        <v>0</v>
      </c>
      <c r="N4532" s="193">
        <v>0</v>
      </c>
      <c r="O4532" s="193">
        <v>0</v>
      </c>
      <c r="P4532" s="199">
        <f t="shared" si="873"/>
        <v>2.896242148148148</v>
      </c>
      <c r="Q4532" s="240">
        <v>42.377256000000003</v>
      </c>
      <c r="R4532" s="99">
        <v>35.905520000000003</v>
      </c>
      <c r="S4532" s="99">
        <v>5.0344559999999996</v>
      </c>
      <c r="T4532" s="99">
        <v>2.8489000000000001E-5</v>
      </c>
      <c r="U4532" s="99">
        <v>0.65891</v>
      </c>
      <c r="V4532" s="99">
        <v>8.6861499999999994E-2</v>
      </c>
      <c r="W4532" s="99">
        <v>0.69147999999999998</v>
      </c>
      <c r="X4532" s="241">
        <f t="shared" si="869"/>
        <v>0.304285874863645</v>
      </c>
      <c r="Y4532" s="241">
        <f t="shared" si="870"/>
        <v>0.14832108662720001</v>
      </c>
      <c r="Z4532" s="241">
        <f t="shared" si="871"/>
        <v>6.5589118106445007E-2</v>
      </c>
      <c r="AA4532" s="241">
        <f t="shared" si="872"/>
        <v>9.0375670130000002E-2</v>
      </c>
      <c r="AB4532" s="258">
        <v>8.0235719999999996E-2</v>
      </c>
      <c r="AC4532" s="258">
        <v>8.5873951999999997E-6</v>
      </c>
      <c r="AD4532" s="258">
        <v>3.3752090999999998E-2</v>
      </c>
      <c r="AE4532" s="258">
        <v>6.2777519999999998E-6</v>
      </c>
      <c r="AF4532" s="258">
        <v>3.4157821999999997E-2</v>
      </c>
      <c r="AG4532" s="258">
        <v>1.6058848000000001E-4</v>
      </c>
      <c r="AH4532" s="258">
        <v>5.2512716000000001E-2</v>
      </c>
      <c r="AI4532" s="258">
        <v>1.2039531E-4</v>
      </c>
      <c r="AJ4532" s="258">
        <v>1.2653035000000001E-4</v>
      </c>
      <c r="AK4532" s="258">
        <v>1.5226416999999999E-4</v>
      </c>
      <c r="AL4532" s="258">
        <v>2.5276112E-5</v>
      </c>
      <c r="AM4532" s="258">
        <v>7.8764445000000003E-8</v>
      </c>
      <c r="AN4532" s="258">
        <v>3.1596343999999998E-3</v>
      </c>
      <c r="AO4532" s="258">
        <v>5.3673777000000002E-3</v>
      </c>
      <c r="AP4532" s="258">
        <v>4.1248452999999999E-3</v>
      </c>
      <c r="AQ4532" s="258">
        <v>4.6875713000000001E-4</v>
      </c>
      <c r="AR4532" s="258">
        <v>8.9906913000000005E-2</v>
      </c>
      <c r="AT4532" s="193"/>
      <c r="AU4532" s="193"/>
      <c r="AV4532" s="193"/>
      <c r="AW4532" s="193"/>
      <c r="AX4532" s="193"/>
      <c r="AY4532" s="193"/>
      <c r="AZ4532" s="193"/>
      <c r="BA4532" s="193"/>
      <c r="BB4532" s="193"/>
      <c r="BC4532" s="193"/>
      <c r="BD4532" s="193"/>
      <c r="BE4532" s="315"/>
      <c r="BF4532" s="315"/>
      <c r="BG4532" s="315"/>
      <c r="BH4532" s="315"/>
      <c r="BI4532" s="315"/>
      <c r="BJ4532" s="315"/>
      <c r="BK4532" s="315"/>
    </row>
    <row r="4533" spans="1:63" x14ac:dyDescent="0.25">
      <c r="A4533" s="9"/>
      <c r="B4533" s="184" t="s">
        <v>575</v>
      </c>
      <c r="C4533" s="25" t="s">
        <v>1758</v>
      </c>
      <c r="D4533" s="193">
        <v>6.8252724000000002</v>
      </c>
      <c r="E4533" s="193">
        <v>0.81474917999999996</v>
      </c>
      <c r="F4533" s="193">
        <v>0.21285374000000001</v>
      </c>
      <c r="G4533" s="193">
        <v>3.5662800000000001E-2</v>
      </c>
      <c r="H4533" s="193">
        <v>6.5085318E-3</v>
      </c>
      <c r="I4533" s="193">
        <v>0.26906182000000001</v>
      </c>
      <c r="J4533" s="193">
        <v>0.10830355999999999</v>
      </c>
      <c r="K4533" s="193">
        <v>1.4274804E-3</v>
      </c>
      <c r="L4533" s="193">
        <v>5.3767053000000002</v>
      </c>
      <c r="M4533" s="193">
        <v>0</v>
      </c>
      <c r="N4533" s="193">
        <v>0</v>
      </c>
      <c r="O4533" s="193">
        <v>0</v>
      </c>
      <c r="P4533" s="199">
        <f t="shared" si="873"/>
        <v>6.0351791111111108</v>
      </c>
      <c r="Q4533" s="240">
        <v>96.498434000000003</v>
      </c>
      <c r="R4533" s="99">
        <v>72.017877999999996</v>
      </c>
      <c r="S4533" s="99">
        <v>12.650399999999999</v>
      </c>
      <c r="T4533" s="99">
        <v>7.9076E-5</v>
      </c>
      <c r="U4533" s="99">
        <v>1.1493</v>
      </c>
      <c r="V4533" s="99">
        <v>0.22777620000000001</v>
      </c>
      <c r="W4533" s="99">
        <v>10.452999999999999</v>
      </c>
      <c r="X4533" s="241">
        <f t="shared" si="869"/>
        <v>0.65202832310098002</v>
      </c>
      <c r="Y4533" s="241">
        <f t="shared" si="870"/>
        <v>0.336971578341</v>
      </c>
      <c r="Z4533" s="241">
        <f t="shared" si="871"/>
        <v>0.12825143485997997</v>
      </c>
      <c r="AA4533" s="241">
        <f t="shared" si="872"/>
        <v>0.18680530990000002</v>
      </c>
      <c r="AB4533" s="258">
        <v>0.16724322999999999</v>
      </c>
      <c r="AC4533" s="258">
        <v>1.8427806E-5</v>
      </c>
      <c r="AD4533" s="258">
        <v>4.9235664999999998E-2</v>
      </c>
      <c r="AE4533" s="258">
        <v>1.4286585E-5</v>
      </c>
      <c r="AF4533" s="258">
        <v>0.12005613</v>
      </c>
      <c r="AG4533" s="258">
        <v>4.0383895E-4</v>
      </c>
      <c r="AH4533" s="258">
        <v>0.10945914</v>
      </c>
      <c r="AI4533" s="258">
        <v>3.4100922000000002E-4</v>
      </c>
      <c r="AJ4533" s="258">
        <v>2.7212809999999999E-4</v>
      </c>
      <c r="AK4533" s="258">
        <v>2.6711204999999998E-4</v>
      </c>
      <c r="AL4533" s="258">
        <v>2.1455739E-4</v>
      </c>
      <c r="AM4533" s="258">
        <v>6.8539997999999996E-7</v>
      </c>
      <c r="AN4533" s="258">
        <v>5.1469386000000004E-3</v>
      </c>
      <c r="AO4533" s="258">
        <v>7.8338907000000003E-3</v>
      </c>
      <c r="AP4533" s="258">
        <v>4.7159734000000002E-3</v>
      </c>
      <c r="AQ4533" s="258">
        <v>6.4185099000000001E-3</v>
      </c>
      <c r="AR4533" s="258">
        <v>0.18038680000000001</v>
      </c>
      <c r="AT4533" s="193"/>
      <c r="AU4533" s="193"/>
      <c r="AV4533" s="193"/>
      <c r="AW4533" s="193"/>
      <c r="AX4533" s="193"/>
      <c r="AY4533" s="193"/>
      <c r="AZ4533" s="193"/>
      <c r="BA4533" s="193"/>
      <c r="BB4533" s="193"/>
      <c r="BC4533" s="193"/>
      <c r="BD4533" s="193"/>
      <c r="BE4533" s="315"/>
      <c r="BF4533" s="315"/>
      <c r="BG4533" s="315"/>
      <c r="BH4533" s="315"/>
      <c r="BI4533" s="315"/>
      <c r="BJ4533" s="315"/>
      <c r="BK4533" s="315"/>
    </row>
    <row r="4534" spans="1:63" x14ac:dyDescent="0.25">
      <c r="A4534" s="9"/>
      <c r="B4534" s="184" t="s">
        <v>575</v>
      </c>
      <c r="C4534" s="25" t="s">
        <v>3130</v>
      </c>
      <c r="D4534" s="193">
        <v>1.2008654000000001</v>
      </c>
      <c r="E4534" s="193">
        <v>0.43355585000000002</v>
      </c>
      <c r="F4534" s="193">
        <v>8.4455850999999998E-2</v>
      </c>
      <c r="G4534" s="193">
        <v>2.1367527000000001E-2</v>
      </c>
      <c r="H4534" s="193">
        <v>6.6331456999999998E-3</v>
      </c>
      <c r="I4534" s="193">
        <v>5.0236477000000002E-2</v>
      </c>
      <c r="J4534" s="193">
        <v>5.4004246999999998E-2</v>
      </c>
      <c r="K4534" s="193">
        <v>1.279596E-3</v>
      </c>
      <c r="L4534" s="193">
        <v>0.54933266000000003</v>
      </c>
      <c r="M4534" s="193">
        <v>0</v>
      </c>
      <c r="N4534" s="193">
        <v>0</v>
      </c>
      <c r="O4534" s="193">
        <v>0</v>
      </c>
      <c r="P4534" s="199">
        <f t="shared" si="873"/>
        <v>3.2115248148148146</v>
      </c>
      <c r="Q4534" s="240">
        <v>46.897105000000003</v>
      </c>
      <c r="R4534" s="99">
        <v>38.625627999999999</v>
      </c>
      <c r="S4534" s="99">
        <v>5.85032</v>
      </c>
      <c r="T4534" s="99">
        <v>3.3587000000000002E-5</v>
      </c>
      <c r="U4534" s="99">
        <v>0.70099</v>
      </c>
      <c r="V4534" s="99">
        <v>0.10183399999999999</v>
      </c>
      <c r="W4534" s="99">
        <v>1.6183000000000001</v>
      </c>
      <c r="X4534" s="241">
        <f t="shared" si="869"/>
        <v>0.32537259317208</v>
      </c>
      <c r="Y4534" s="241">
        <f t="shared" si="870"/>
        <v>0.15548052721440001</v>
      </c>
      <c r="Z4534" s="241">
        <f t="shared" si="871"/>
        <v>7.1698753657679998E-2</v>
      </c>
      <c r="AA4534" s="241">
        <f t="shared" si="872"/>
        <v>9.8193312300000002E-2</v>
      </c>
      <c r="AB4534" s="258">
        <v>8.8974950999999997E-2</v>
      </c>
      <c r="AC4534" s="258">
        <v>9.8925502000000006E-6</v>
      </c>
      <c r="AD4534" s="258">
        <v>2.7004387000000001E-2</v>
      </c>
      <c r="AE4534" s="258">
        <v>7.0289242000000003E-6</v>
      </c>
      <c r="AF4534" s="258">
        <v>3.9297606999999998E-2</v>
      </c>
      <c r="AG4534" s="258">
        <v>1.8666074E-4</v>
      </c>
      <c r="AH4534" s="258">
        <v>5.8232763999999999E-2</v>
      </c>
      <c r="AI4534" s="258">
        <v>1.3624610999999999E-4</v>
      </c>
      <c r="AJ4534" s="258">
        <v>1.6007943E-4</v>
      </c>
      <c r="AK4534" s="258">
        <v>1.1045996999999999E-4</v>
      </c>
      <c r="AL4534" s="258">
        <v>4.0132383000000002E-5</v>
      </c>
      <c r="AM4534" s="258">
        <v>1.2456468000000001E-7</v>
      </c>
      <c r="AN4534" s="258">
        <v>3.2582962E-3</v>
      </c>
      <c r="AO4534" s="258">
        <v>5.5748268999999996E-3</v>
      </c>
      <c r="AP4534" s="258">
        <v>4.1858240999999999E-3</v>
      </c>
      <c r="AQ4534" s="258">
        <v>1.4631433E-3</v>
      </c>
      <c r="AR4534" s="258">
        <v>9.6730169000000005E-2</v>
      </c>
      <c r="AT4534" s="193"/>
      <c r="AU4534" s="193"/>
      <c r="AV4534" s="193"/>
      <c r="AW4534" s="193"/>
      <c r="AX4534" s="193"/>
      <c r="AY4534" s="193"/>
      <c r="AZ4534" s="193"/>
      <c r="BA4534" s="193"/>
      <c r="BB4534" s="193"/>
      <c r="BC4534" s="193"/>
      <c r="BD4534" s="193"/>
      <c r="BE4534" s="315"/>
      <c r="BF4534" s="315"/>
      <c r="BG4534" s="315"/>
      <c r="BH4534" s="315"/>
      <c r="BI4534" s="315"/>
      <c r="BJ4534" s="315"/>
      <c r="BK4534" s="315"/>
    </row>
    <row r="4535" spans="1:63" x14ac:dyDescent="0.25">
      <c r="A4535" s="9"/>
      <c r="B4535" s="184" t="s">
        <v>575</v>
      </c>
      <c r="C4535" s="25" t="s">
        <v>3129</v>
      </c>
      <c r="D4535" s="193">
        <v>3.1476080999999998</v>
      </c>
      <c r="E4535" s="193">
        <v>1.3921435</v>
      </c>
      <c r="F4535" s="193">
        <v>0.32819760999999997</v>
      </c>
      <c r="G4535" s="193">
        <v>5.685494E-2</v>
      </c>
      <c r="H4535" s="193">
        <v>1.8078279999999999E-2</v>
      </c>
      <c r="I4535" s="193">
        <v>0.10260864</v>
      </c>
      <c r="J4535" s="193">
        <v>7.1404667000000005E-2</v>
      </c>
      <c r="K4535" s="193">
        <v>2.9571886000000001E-3</v>
      </c>
      <c r="L4535" s="193">
        <v>1.1753633000000001</v>
      </c>
      <c r="M4535" s="193">
        <v>0</v>
      </c>
      <c r="N4535" s="193">
        <v>0</v>
      </c>
      <c r="O4535" s="193">
        <v>0</v>
      </c>
      <c r="P4535" s="199">
        <f t="shared" si="873"/>
        <v>10.312174074074074</v>
      </c>
      <c r="Q4535" s="240">
        <v>160.99361999999999</v>
      </c>
      <c r="R4535" s="99">
        <v>108.51334</v>
      </c>
      <c r="S4535" s="99">
        <v>27.6416</v>
      </c>
      <c r="T4535" s="99">
        <v>4.5961999999999999E-4</v>
      </c>
      <c r="U4535" s="99">
        <v>1.2126999999999999</v>
      </c>
      <c r="V4535" s="99">
        <v>0.16351979999999999</v>
      </c>
      <c r="W4535" s="99">
        <v>23.462</v>
      </c>
      <c r="X4535" s="241">
        <f t="shared" si="869"/>
        <v>0.92758936931335001</v>
      </c>
      <c r="Y4535" s="241">
        <f t="shared" si="870"/>
        <v>0.44712495913599992</v>
      </c>
      <c r="Z4535" s="241">
        <f t="shared" si="871"/>
        <v>0.20861750483735003</v>
      </c>
      <c r="AA4535" s="241">
        <f t="shared" si="872"/>
        <v>0.27184690534</v>
      </c>
      <c r="AB4535" s="258">
        <v>0.28564848999999998</v>
      </c>
      <c r="AC4535" s="258">
        <v>3.3989682999999998E-5</v>
      </c>
      <c r="AD4535" s="258">
        <v>6.3640696999999996E-2</v>
      </c>
      <c r="AE4535" s="258">
        <v>1.9373923000000001E-5</v>
      </c>
      <c r="AF4535" s="258">
        <v>9.6912841999999999E-2</v>
      </c>
      <c r="AG4535" s="258">
        <v>8.6956653000000005E-4</v>
      </c>
      <c r="AH4535" s="258">
        <v>0.18705257</v>
      </c>
      <c r="AI4535" s="258">
        <v>5.3427851999999999E-4</v>
      </c>
      <c r="AJ4535" s="258">
        <v>4.6495461000000001E-4</v>
      </c>
      <c r="AK4535" s="258">
        <v>2.9171397E-4</v>
      </c>
      <c r="AL4535" s="258">
        <v>6.9178041000000006E-5</v>
      </c>
      <c r="AM4535" s="258">
        <v>2.1879635E-7</v>
      </c>
      <c r="AN4535" s="258">
        <v>4.5992124999999998E-3</v>
      </c>
      <c r="AO4535" s="258">
        <v>6.7137582000000003E-3</v>
      </c>
      <c r="AP4535" s="258">
        <v>8.8916202000000003E-3</v>
      </c>
      <c r="AQ4535" s="258">
        <v>2.4262534E-4</v>
      </c>
      <c r="AR4535" s="258">
        <v>0.27160427999999998</v>
      </c>
      <c r="AT4535" s="193"/>
      <c r="AU4535" s="193"/>
      <c r="AV4535" s="193"/>
      <c r="AW4535" s="193"/>
      <c r="AX4535" s="193"/>
      <c r="AY4535" s="193"/>
      <c r="AZ4535" s="193"/>
      <c r="BA4535" s="193"/>
      <c r="BB4535" s="193"/>
      <c r="BC4535" s="193"/>
      <c r="BD4535" s="193"/>
      <c r="BE4535" s="315"/>
      <c r="BF4535" s="315"/>
      <c r="BG4535" s="315"/>
      <c r="BH4535" s="315"/>
      <c r="BI4535" s="315"/>
      <c r="BJ4535" s="315"/>
      <c r="BK4535" s="315"/>
    </row>
    <row r="4536" spans="1:63" x14ac:dyDescent="0.25">
      <c r="A4536" s="9"/>
      <c r="B4536" s="184" t="s">
        <v>575</v>
      </c>
      <c r="C4536" s="25" t="s">
        <v>3128</v>
      </c>
      <c r="D4536" s="193">
        <v>3.8069525999999998</v>
      </c>
      <c r="E4536" s="193">
        <v>1.8521766</v>
      </c>
      <c r="F4536" s="193">
        <v>0.4457873</v>
      </c>
      <c r="G4536" s="193">
        <v>9.6528292000000002E-2</v>
      </c>
      <c r="H4536" s="193">
        <v>1.8781490000000001E-2</v>
      </c>
      <c r="I4536" s="193">
        <v>0.12635684</v>
      </c>
      <c r="J4536" s="193">
        <v>7.66622E-2</v>
      </c>
      <c r="K4536" s="193">
        <v>3.0509247999999998E-3</v>
      </c>
      <c r="L4536" s="193">
        <v>1.1876089999999999</v>
      </c>
      <c r="M4536" s="193">
        <v>0</v>
      </c>
      <c r="N4536" s="193">
        <v>0</v>
      </c>
      <c r="O4536" s="193">
        <v>0</v>
      </c>
      <c r="P4536" s="199">
        <f t="shared" si="873"/>
        <v>13.719826666666666</v>
      </c>
      <c r="Q4536" s="240">
        <v>234.06388999999999</v>
      </c>
      <c r="R4536" s="99">
        <v>149.91163</v>
      </c>
      <c r="S4536" s="99">
        <v>54.787599999999998</v>
      </c>
      <c r="T4536" s="99">
        <v>4.7640999999999997E-4</v>
      </c>
      <c r="U4536" s="99">
        <v>2.1537999999999999</v>
      </c>
      <c r="V4536" s="99">
        <v>0.6733787</v>
      </c>
      <c r="W4536" s="99">
        <v>26.536999999999999</v>
      </c>
      <c r="X4536" s="241">
        <f t="shared" si="869"/>
        <v>1.2512829578912901</v>
      </c>
      <c r="Y4536" s="241">
        <f t="shared" si="870"/>
        <v>0.601666846591</v>
      </c>
      <c r="Z4536" s="241">
        <f t="shared" si="871"/>
        <v>0.27400590324028995</v>
      </c>
      <c r="AA4536" s="241">
        <f t="shared" si="872"/>
        <v>0.37561020806000001</v>
      </c>
      <c r="AB4536" s="258">
        <v>0.38009629</v>
      </c>
      <c r="AC4536" s="258">
        <v>4.2227334000000001E-5</v>
      </c>
      <c r="AD4536" s="258">
        <v>9.9041708000000006E-2</v>
      </c>
      <c r="AE4536" s="258">
        <v>2.4953357E-5</v>
      </c>
      <c r="AF4536" s="258">
        <v>0.12072481</v>
      </c>
      <c r="AG4536" s="258">
        <v>1.7368578999999999E-3</v>
      </c>
      <c r="AH4536" s="258">
        <v>0.24886887999999999</v>
      </c>
      <c r="AI4536" s="258">
        <v>7.2724203E-4</v>
      </c>
      <c r="AJ4536" s="258">
        <v>8.1880503999999998E-4</v>
      </c>
      <c r="AK4536" s="258">
        <v>3.9186088000000001E-4</v>
      </c>
      <c r="AL4536" s="258">
        <v>9.9429131000000005E-5</v>
      </c>
      <c r="AM4536" s="258">
        <v>3.1195929000000001E-7</v>
      </c>
      <c r="AN4536" s="258">
        <v>5.8564352999999998E-3</v>
      </c>
      <c r="AO4536" s="258">
        <v>7.2166058999999999E-3</v>
      </c>
      <c r="AP4536" s="258">
        <v>1.0026333E-2</v>
      </c>
      <c r="AQ4536" s="258">
        <v>3.1270806000000001E-4</v>
      </c>
      <c r="AR4536" s="258">
        <v>0.37529750000000001</v>
      </c>
      <c r="AT4536" s="193"/>
      <c r="AU4536" s="193"/>
      <c r="AV4536" s="193"/>
      <c r="AW4536" s="193"/>
      <c r="AX4536" s="193"/>
      <c r="AY4536" s="193"/>
      <c r="AZ4536" s="193"/>
      <c r="BA4536" s="193"/>
      <c r="BB4536" s="193"/>
      <c r="BC4536" s="193"/>
      <c r="BD4536" s="193"/>
      <c r="BE4536" s="315"/>
      <c r="BF4536" s="315"/>
      <c r="BG4536" s="315"/>
      <c r="BH4536" s="315"/>
      <c r="BI4536" s="315"/>
      <c r="BJ4536" s="315"/>
      <c r="BK4536" s="315"/>
    </row>
    <row r="4537" spans="1:63" x14ac:dyDescent="0.25">
      <c r="A4537" s="9"/>
      <c r="B4537" s="184" t="s">
        <v>575</v>
      </c>
      <c r="C4537" s="25" t="s">
        <v>4904</v>
      </c>
      <c r="D4537" s="193">
        <v>3.1248656000000001</v>
      </c>
      <c r="E4537" s="193">
        <v>1.3762799999999999</v>
      </c>
      <c r="F4537" s="193">
        <v>0.32413810999999998</v>
      </c>
      <c r="G4537" s="193">
        <v>5.5485200999999998E-2</v>
      </c>
      <c r="H4537" s="193">
        <v>1.8053785999999999E-2</v>
      </c>
      <c r="I4537" s="193">
        <v>0.10178524999999999</v>
      </c>
      <c r="J4537" s="193">
        <v>7.1222462E-2</v>
      </c>
      <c r="K4537" s="193">
        <v>2.9539491E-3</v>
      </c>
      <c r="L4537" s="193">
        <v>1.1749468000000001</v>
      </c>
      <c r="M4537" s="193">
        <v>0</v>
      </c>
      <c r="N4537" s="193">
        <v>0</v>
      </c>
      <c r="O4537" s="193">
        <v>0</v>
      </c>
      <c r="P4537" s="199">
        <f t="shared" si="873"/>
        <v>10.194666666666665</v>
      </c>
      <c r="Q4537" s="240">
        <v>158.46763000000001</v>
      </c>
      <c r="R4537" s="99">
        <v>107.08189</v>
      </c>
      <c r="S4537" s="99">
        <v>26.704160000000002</v>
      </c>
      <c r="T4537" s="99">
        <v>4.5904000000000002E-4</v>
      </c>
      <c r="U4537" s="99">
        <v>1.1801999999999999</v>
      </c>
      <c r="V4537" s="99">
        <v>0.14592160000000001</v>
      </c>
      <c r="W4537" s="99">
        <v>23.355</v>
      </c>
      <c r="X4537" s="241">
        <f t="shared" si="869"/>
        <v>0.91641417515678003</v>
      </c>
      <c r="Y4537" s="241">
        <f t="shared" si="870"/>
        <v>0.44179233269000001</v>
      </c>
      <c r="Z4537" s="241">
        <f t="shared" si="871"/>
        <v>0.20636280669678</v>
      </c>
      <c r="AA4537" s="241">
        <f t="shared" si="872"/>
        <v>0.26825903576999999</v>
      </c>
      <c r="AB4537" s="258">
        <v>0.28239160000000002</v>
      </c>
      <c r="AC4537" s="258">
        <v>3.3704863999999998E-5</v>
      </c>
      <c r="AD4537" s="258">
        <v>6.2418443999999997E-2</v>
      </c>
      <c r="AE4537" s="258">
        <v>1.9181215999999999E-5</v>
      </c>
      <c r="AF4537" s="258">
        <v>9.6089781999999999E-2</v>
      </c>
      <c r="AG4537" s="258">
        <v>8.3962060999999996E-4</v>
      </c>
      <c r="AH4537" s="258">
        <v>0.18492091999999999</v>
      </c>
      <c r="AI4537" s="258">
        <v>5.2761718000000001E-4</v>
      </c>
      <c r="AJ4537" s="258">
        <v>4.5273760999999999E-4</v>
      </c>
      <c r="AK4537" s="258">
        <v>2.8825634999999998E-4</v>
      </c>
      <c r="AL4537" s="258">
        <v>6.8133277999999993E-5</v>
      </c>
      <c r="AM4537" s="258">
        <v>2.1557878E-7</v>
      </c>
      <c r="AN4537" s="258">
        <v>4.5559283000000004E-3</v>
      </c>
      <c r="AO4537" s="258">
        <v>6.6963900999999996E-3</v>
      </c>
      <c r="AP4537" s="258">
        <v>8.8526083000000002E-3</v>
      </c>
      <c r="AQ4537" s="258">
        <v>2.4020576999999999E-4</v>
      </c>
      <c r="AR4537" s="258">
        <v>0.26801882999999999</v>
      </c>
      <c r="AT4537" s="193"/>
      <c r="AU4537" s="193"/>
      <c r="AV4537" s="193"/>
      <c r="AW4537" s="193"/>
      <c r="AX4537" s="193"/>
      <c r="AY4537" s="193"/>
      <c r="AZ4537" s="193"/>
      <c r="BA4537" s="193"/>
      <c r="BB4537" s="193"/>
      <c r="BC4537" s="193"/>
      <c r="BD4537" s="193"/>
      <c r="BE4537" s="315"/>
      <c r="BF4537" s="315"/>
      <c r="BG4537" s="315"/>
      <c r="BH4537" s="315"/>
      <c r="BI4537" s="315"/>
      <c r="BJ4537" s="315"/>
      <c r="BK4537" s="315"/>
    </row>
    <row r="4538" spans="1:63" x14ac:dyDescent="0.25">
      <c r="A4538" s="9"/>
      <c r="B4538" s="184" t="s">
        <v>575</v>
      </c>
      <c r="C4538" s="25" t="s">
        <v>4903</v>
      </c>
      <c r="D4538" s="193">
        <v>3.3010071999999999</v>
      </c>
      <c r="E4538" s="193">
        <v>1.4991696000000001</v>
      </c>
      <c r="F4538" s="193">
        <v>0.35555492999999999</v>
      </c>
      <c r="G4538" s="193">
        <v>6.6083275999999996E-2</v>
      </c>
      <c r="H4538" s="193">
        <v>1.8241736000000001E-2</v>
      </c>
      <c r="I4538" s="193">
        <v>0.10813242000000001</v>
      </c>
      <c r="J4538" s="193">
        <v>7.2627601999999999E-2</v>
      </c>
      <c r="K4538" s="193">
        <v>2.9789865E-3</v>
      </c>
      <c r="L4538" s="193">
        <v>1.1782187</v>
      </c>
      <c r="M4538" s="193">
        <v>0</v>
      </c>
      <c r="N4538" s="193">
        <v>0</v>
      </c>
      <c r="O4538" s="193">
        <v>0</v>
      </c>
      <c r="P4538" s="199">
        <f t="shared" si="873"/>
        <v>11.10496</v>
      </c>
      <c r="Q4538" s="240">
        <v>177.99134000000001</v>
      </c>
      <c r="R4538" s="99">
        <v>118.14342000000001</v>
      </c>
      <c r="S4538" s="99">
        <v>33.956719999999997</v>
      </c>
      <c r="T4538" s="99">
        <v>4.6352999999999998E-4</v>
      </c>
      <c r="U4538" s="99">
        <v>1.4316</v>
      </c>
      <c r="V4538" s="99">
        <v>0.28214230000000001</v>
      </c>
      <c r="W4538" s="99">
        <v>24.177</v>
      </c>
      <c r="X4538" s="241">
        <f t="shared" si="869"/>
        <v>1.00289310000901</v>
      </c>
      <c r="Y4538" s="241">
        <f t="shared" si="870"/>
        <v>0.48307874958199998</v>
      </c>
      <c r="Z4538" s="241">
        <f t="shared" si="871"/>
        <v>0.22383000991700996</v>
      </c>
      <c r="AA4538" s="241">
        <f t="shared" si="872"/>
        <v>0.29598434051</v>
      </c>
      <c r="AB4538" s="258">
        <v>0.30762165000000002</v>
      </c>
      <c r="AC4538" s="258">
        <v>3.5905931000000003E-5</v>
      </c>
      <c r="AD4538" s="258">
        <v>7.1876844999999995E-2</v>
      </c>
      <c r="AE4538" s="258">
        <v>2.0672051000000001E-5</v>
      </c>
      <c r="AF4538" s="258">
        <v>0.10245232999999999</v>
      </c>
      <c r="AG4538" s="258">
        <v>1.0713465999999999E-3</v>
      </c>
      <c r="AH4538" s="258">
        <v>0.20143405</v>
      </c>
      <c r="AI4538" s="258">
        <v>5.7917148999999995E-4</v>
      </c>
      <c r="AJ4538" s="258">
        <v>5.4726226000000001E-4</v>
      </c>
      <c r="AK4538" s="258">
        <v>3.1501324999999998E-4</v>
      </c>
      <c r="AL4538" s="258">
        <v>7.6215746999999998E-5</v>
      </c>
      <c r="AM4538" s="258">
        <v>2.4047001000000002E-7</v>
      </c>
      <c r="AN4538" s="258">
        <v>4.8918759999999999E-3</v>
      </c>
      <c r="AO4538" s="258">
        <v>6.8307348999999996E-3</v>
      </c>
      <c r="AP4538" s="258">
        <v>9.1554458000000002E-3</v>
      </c>
      <c r="AQ4538" s="258">
        <v>2.5893051000000001E-4</v>
      </c>
      <c r="AR4538" s="258">
        <v>0.29572541000000002</v>
      </c>
      <c r="AT4538" s="193"/>
      <c r="AU4538" s="193"/>
      <c r="AV4538" s="193"/>
      <c r="AW4538" s="193"/>
      <c r="AX4538" s="193"/>
      <c r="AY4538" s="193"/>
      <c r="AZ4538" s="193"/>
      <c r="BA4538" s="193"/>
      <c r="BB4538" s="193"/>
      <c r="BC4538" s="193"/>
      <c r="BD4538" s="193"/>
      <c r="BE4538" s="315"/>
      <c r="BF4538" s="315"/>
      <c r="BG4538" s="315"/>
      <c r="BH4538" s="315"/>
      <c r="BI4538" s="315"/>
      <c r="BJ4538" s="315"/>
      <c r="BK4538" s="315"/>
    </row>
    <row r="4539" spans="1:63" x14ac:dyDescent="0.25">
      <c r="A4539" s="9"/>
      <c r="B4539" s="184" t="s">
        <v>575</v>
      </c>
      <c r="C4539" s="25" t="s">
        <v>3749</v>
      </c>
      <c r="D4539" s="193">
        <v>0.73305631000000004</v>
      </c>
      <c r="E4539" s="193">
        <v>0.42059493999999997</v>
      </c>
      <c r="F4539" s="193">
        <v>8.1929681000000004E-2</v>
      </c>
      <c r="G4539" s="193">
        <v>1.9982918999999998E-2</v>
      </c>
      <c r="H4539" s="193">
        <v>6.8703109999999996E-3</v>
      </c>
      <c r="I4539" s="193">
        <v>3.2875247000000003E-2</v>
      </c>
      <c r="J4539" s="193">
        <v>6.2109437000000003E-2</v>
      </c>
      <c r="K4539" s="193">
        <v>2.9336356000000002E-3</v>
      </c>
      <c r="L4539" s="193">
        <v>0.10576014</v>
      </c>
      <c r="M4539" s="193">
        <v>0</v>
      </c>
      <c r="N4539" s="193">
        <v>0</v>
      </c>
      <c r="O4539" s="193">
        <v>0</v>
      </c>
      <c r="P4539" s="199">
        <f t="shared" si="873"/>
        <v>3.1155180740740738</v>
      </c>
      <c r="Q4539" s="240">
        <v>47.055647</v>
      </c>
      <c r="R4539" s="99">
        <v>38.684533000000002</v>
      </c>
      <c r="S4539" s="99">
        <v>6.6606399999999999</v>
      </c>
      <c r="T4539" s="99">
        <v>3.0589000000000001E-5</v>
      </c>
      <c r="U4539" s="99">
        <v>0.71560000000000001</v>
      </c>
      <c r="V4539" s="99">
        <v>0.1173839</v>
      </c>
      <c r="W4539" s="99">
        <v>0.87746000000000002</v>
      </c>
      <c r="X4539" s="241">
        <f t="shared" si="869"/>
        <v>0.32533100949196203</v>
      </c>
      <c r="Y4539" s="241">
        <f t="shared" si="870"/>
        <v>0.1581700179677</v>
      </c>
      <c r="Z4539" s="241">
        <f t="shared" si="871"/>
        <v>6.9819885234262011E-2</v>
      </c>
      <c r="AA4539" s="241">
        <f t="shared" si="872"/>
        <v>9.7341106290000007E-2</v>
      </c>
      <c r="AB4539" s="258">
        <v>8.6313305000000007E-2</v>
      </c>
      <c r="AC4539" s="258">
        <v>9.2123963000000006E-6</v>
      </c>
      <c r="AD4539" s="258">
        <v>3.5966603E-2</v>
      </c>
      <c r="AE4539" s="258">
        <v>6.6610614000000002E-6</v>
      </c>
      <c r="AF4539" s="258">
        <v>3.5661702000000003E-2</v>
      </c>
      <c r="AG4539" s="258">
        <v>2.1253451E-4</v>
      </c>
      <c r="AH4539" s="258">
        <v>5.6490520000000002E-2</v>
      </c>
      <c r="AI4539" s="258">
        <v>1.3244811000000001E-4</v>
      </c>
      <c r="AJ4539" s="258">
        <v>1.4810533999999999E-4</v>
      </c>
      <c r="AK4539" s="258">
        <v>1.5881049999999999E-4</v>
      </c>
      <c r="AL4539" s="258">
        <v>2.7154312000000001E-5</v>
      </c>
      <c r="AM4539" s="258">
        <v>8.4572261999999995E-8</v>
      </c>
      <c r="AN4539" s="258">
        <v>3.2372738E-3</v>
      </c>
      <c r="AO4539" s="258">
        <v>5.4002714E-3</v>
      </c>
      <c r="AP4539" s="258">
        <v>4.2252171999999999E-3</v>
      </c>
      <c r="AQ4539" s="258">
        <v>4.7483729000000001E-4</v>
      </c>
      <c r="AR4539" s="258">
        <v>9.6866269000000005E-2</v>
      </c>
      <c r="AT4539" s="193"/>
      <c r="AU4539" s="193"/>
      <c r="AV4539" s="193"/>
      <c r="AW4539" s="193"/>
      <c r="AX4539" s="193"/>
      <c r="AY4539" s="193"/>
      <c r="AZ4539" s="193"/>
      <c r="BA4539" s="193"/>
      <c r="BB4539" s="193"/>
      <c r="BC4539" s="193"/>
      <c r="BD4539" s="193"/>
      <c r="BE4539" s="315"/>
      <c r="BF4539" s="315"/>
      <c r="BG4539" s="315"/>
      <c r="BH4539" s="315"/>
      <c r="BI4539" s="315"/>
      <c r="BJ4539" s="315"/>
      <c r="BK4539" s="315"/>
    </row>
    <row r="4540" spans="1:63" x14ac:dyDescent="0.25">
      <c r="A4540" s="9"/>
      <c r="B4540" s="184" t="s">
        <v>575</v>
      </c>
      <c r="C4540" s="25" t="s">
        <v>1238</v>
      </c>
      <c r="D4540" s="193">
        <v>1.0081012</v>
      </c>
      <c r="E4540" s="193">
        <v>0.61249728000000003</v>
      </c>
      <c r="F4540" s="193">
        <v>0.13098318</v>
      </c>
      <c r="G4540" s="193">
        <v>3.6532910000000002E-2</v>
      </c>
      <c r="H4540" s="193">
        <v>7.1639306999999996E-3</v>
      </c>
      <c r="I4540" s="193">
        <v>4.2783131000000002E-2</v>
      </c>
      <c r="J4540" s="193">
        <v>6.4302145000000005E-2</v>
      </c>
      <c r="K4540" s="193">
        <v>2.9727432E-3</v>
      </c>
      <c r="L4540" s="193">
        <v>0.11086583999999999</v>
      </c>
      <c r="M4540" s="193">
        <v>0</v>
      </c>
      <c r="N4540" s="193">
        <v>0</v>
      </c>
      <c r="O4540" s="193">
        <v>0</v>
      </c>
      <c r="P4540" s="199">
        <f t="shared" si="873"/>
        <v>4.5370168888888891</v>
      </c>
      <c r="Q4540" s="240">
        <v>77.537859999999995</v>
      </c>
      <c r="R4540" s="99">
        <v>55.954089000000003</v>
      </c>
      <c r="S4540" s="99">
        <v>17.984960000000001</v>
      </c>
      <c r="T4540" s="99">
        <v>3.7592999999999997E-5</v>
      </c>
      <c r="U4540" s="99">
        <v>1.1082000000000001</v>
      </c>
      <c r="V4540" s="99">
        <v>0.3300728</v>
      </c>
      <c r="W4540" s="99">
        <v>2.1604999999999999</v>
      </c>
      <c r="X4540" s="241">
        <f t="shared" si="869"/>
        <v>0.46036177841900006</v>
      </c>
      <c r="Y4540" s="241">
        <f t="shared" si="870"/>
        <v>0.22263885073659997</v>
      </c>
      <c r="Z4540" s="241">
        <f t="shared" si="871"/>
        <v>9.7096302952400029E-2</v>
      </c>
      <c r="AA4540" s="241">
        <f t="shared" si="872"/>
        <v>0.14062662473000001</v>
      </c>
      <c r="AB4540" s="258">
        <v>0.12571210999999999</v>
      </c>
      <c r="AC4540" s="258">
        <v>1.2648945E-5</v>
      </c>
      <c r="AD4540" s="258">
        <v>5.0735117000000003E-2</v>
      </c>
      <c r="AE4540" s="258">
        <v>8.9886915999999992E-6</v>
      </c>
      <c r="AF4540" s="258">
        <v>4.5595627E-2</v>
      </c>
      <c r="AG4540" s="258">
        <v>5.7435910000000001E-4</v>
      </c>
      <c r="AH4540" s="258">
        <v>8.2277133000000002E-2</v>
      </c>
      <c r="AI4540" s="258">
        <v>2.1294433E-4</v>
      </c>
      <c r="AJ4540" s="258">
        <v>2.9571637E-4</v>
      </c>
      <c r="AK4540" s="258">
        <v>2.0058688E-4</v>
      </c>
      <c r="AL4540" s="258">
        <v>3.9773936000000001E-5</v>
      </c>
      <c r="AM4540" s="258">
        <v>1.2343639999999999E-7</v>
      </c>
      <c r="AN4540" s="258">
        <v>3.7615471000000001E-3</v>
      </c>
      <c r="AO4540" s="258">
        <v>5.6100836000000003E-3</v>
      </c>
      <c r="AP4540" s="258">
        <v>4.6983943000000004E-3</v>
      </c>
      <c r="AQ4540" s="258">
        <v>5.0407472999999998E-4</v>
      </c>
      <c r="AR4540" s="258">
        <v>0.14012255000000001</v>
      </c>
      <c r="AT4540" s="193"/>
      <c r="AU4540" s="193"/>
      <c r="AV4540" s="193"/>
      <c r="AW4540" s="193"/>
      <c r="AX4540" s="193"/>
      <c r="AY4540" s="193"/>
      <c r="AZ4540" s="193"/>
      <c r="BA4540" s="193"/>
      <c r="BB4540" s="193"/>
      <c r="BC4540" s="193"/>
      <c r="BD4540" s="193"/>
      <c r="BE4540" s="315"/>
      <c r="BF4540" s="315"/>
      <c r="BG4540" s="315"/>
      <c r="BH4540" s="315"/>
      <c r="BI4540" s="315"/>
      <c r="BJ4540" s="315"/>
      <c r="BK4540" s="315"/>
    </row>
    <row r="4541" spans="1:63" x14ac:dyDescent="0.25">
      <c r="A4541" s="9"/>
      <c r="B4541" s="184" t="s">
        <v>575</v>
      </c>
      <c r="C4541" s="5" t="s">
        <v>1237</v>
      </c>
      <c r="D4541" s="172">
        <v>0.72360791000000002</v>
      </c>
      <c r="E4541" s="172">
        <v>0.41400155999999999</v>
      </c>
      <c r="F4541" s="172">
        <v>8.0244968E-2</v>
      </c>
      <c r="G4541" s="172">
        <v>1.9414602999999999E-2</v>
      </c>
      <c r="H4541" s="172">
        <v>6.8603361000000003E-3</v>
      </c>
      <c r="I4541" s="172">
        <v>3.2535092000000002E-2</v>
      </c>
      <c r="J4541" s="172">
        <v>6.2033961999999998E-2</v>
      </c>
      <c r="K4541" s="172">
        <v>2.9323075000000001E-3</v>
      </c>
      <c r="L4541" s="172">
        <v>0.10558508</v>
      </c>
      <c r="M4541" s="172">
        <v>0</v>
      </c>
      <c r="N4541" s="172">
        <v>0</v>
      </c>
      <c r="O4541" s="172">
        <v>0</v>
      </c>
      <c r="P4541" s="199">
        <f t="shared" si="873"/>
        <v>3.066678222222222</v>
      </c>
      <c r="Q4541" s="233">
        <v>46.008322999999997</v>
      </c>
      <c r="R4541" s="96">
        <v>38.091222000000002</v>
      </c>
      <c r="S4541" s="96">
        <v>6.2714400000000001</v>
      </c>
      <c r="T4541" s="96">
        <v>3.0349E-5</v>
      </c>
      <c r="U4541" s="96">
        <v>0.70213000000000003</v>
      </c>
      <c r="V4541" s="96">
        <v>0.1100809</v>
      </c>
      <c r="W4541" s="96">
        <v>0.83342000000000005</v>
      </c>
      <c r="X4541" s="241">
        <f t="shared" si="869"/>
        <v>0.320693067531644</v>
      </c>
      <c r="Y4541" s="241">
        <f t="shared" si="870"/>
        <v>0.15595626015280001</v>
      </c>
      <c r="Z4541" s="241">
        <f t="shared" si="871"/>
        <v>6.8882809938843992E-2</v>
      </c>
      <c r="AA4541" s="241">
        <f t="shared" si="872"/>
        <v>9.5853997440000005E-2</v>
      </c>
      <c r="AB4541" s="241">
        <v>8.4959640000000003E-2</v>
      </c>
      <c r="AC4541" s="241">
        <v>9.0943530000000003E-6</v>
      </c>
      <c r="AD4541" s="241">
        <v>3.5460142E-2</v>
      </c>
      <c r="AE4541" s="241">
        <v>6.5810997999999997E-6</v>
      </c>
      <c r="AF4541" s="241">
        <v>3.5320683999999998E-2</v>
      </c>
      <c r="AG4541" s="241">
        <v>2.0011869999999999E-4</v>
      </c>
      <c r="AH4541" s="241">
        <v>5.5604542999999999E-2</v>
      </c>
      <c r="AI4541" s="241">
        <v>1.2968355000000001E-4</v>
      </c>
      <c r="AJ4541" s="241">
        <v>1.4303666E-4</v>
      </c>
      <c r="AK4541" s="241">
        <v>1.5737716000000001E-4</v>
      </c>
      <c r="AL4541" s="241">
        <v>2.672133E-5</v>
      </c>
      <c r="AM4541" s="241">
        <v>8.3238843999999998E-8</v>
      </c>
      <c r="AN4541" s="241">
        <v>3.2192401E-3</v>
      </c>
      <c r="AO4541" s="241">
        <v>5.3931233000000002E-3</v>
      </c>
      <c r="AP4541" s="241">
        <v>4.2090015999999997E-3</v>
      </c>
      <c r="AQ4541" s="241">
        <v>4.7383443999999999E-4</v>
      </c>
      <c r="AR4541" s="241">
        <v>9.5380163000000004E-2</v>
      </c>
      <c r="AT4541" s="193"/>
      <c r="AU4541" s="193"/>
      <c r="AV4541" s="193"/>
      <c r="AW4541" s="193"/>
      <c r="AX4541" s="193"/>
      <c r="AY4541" s="193"/>
      <c r="AZ4541" s="193"/>
      <c r="BA4541" s="193"/>
      <c r="BB4541" s="193"/>
      <c r="BC4541" s="193"/>
      <c r="BD4541" s="193"/>
      <c r="BE4541" s="315"/>
      <c r="BF4541" s="315"/>
      <c r="BG4541" s="315"/>
      <c r="BH4541" s="315"/>
      <c r="BI4541" s="315"/>
      <c r="BJ4541" s="315"/>
      <c r="BK4541" s="315"/>
    </row>
    <row r="4542" spans="1:63" x14ac:dyDescent="0.25">
      <c r="A4542" s="9"/>
      <c r="B4542" s="184" t="s">
        <v>575</v>
      </c>
      <c r="C4542" s="25" t="s">
        <v>1236</v>
      </c>
      <c r="D4542" s="193">
        <v>0.79720667999999995</v>
      </c>
      <c r="E4542" s="193">
        <v>0.46535093999999999</v>
      </c>
      <c r="F4542" s="193">
        <v>9.3372133999999996E-2</v>
      </c>
      <c r="G4542" s="193">
        <v>2.3843394E-2</v>
      </c>
      <c r="H4542" s="193">
        <v>6.9387726000000004E-3</v>
      </c>
      <c r="I4542" s="193">
        <v>3.5186477000000001E-2</v>
      </c>
      <c r="J4542" s="193">
        <v>6.2620535000000005E-2</v>
      </c>
      <c r="K4542" s="193">
        <v>2.9427777E-3</v>
      </c>
      <c r="L4542" s="193">
        <v>0.10695165</v>
      </c>
      <c r="M4542" s="193">
        <v>0</v>
      </c>
      <c r="N4542" s="193">
        <v>0</v>
      </c>
      <c r="O4542" s="193">
        <v>0</v>
      </c>
      <c r="P4542" s="199">
        <f t="shared" si="873"/>
        <v>3.4470439999999996</v>
      </c>
      <c r="Q4542" s="240">
        <v>54.166114999999998</v>
      </c>
      <c r="R4542" s="99">
        <v>42.712929000000003</v>
      </c>
      <c r="S4542" s="99">
        <v>9.3021600000000007</v>
      </c>
      <c r="T4542" s="99">
        <v>3.2223E-5</v>
      </c>
      <c r="U4542" s="99">
        <v>0.80718999999999996</v>
      </c>
      <c r="V4542" s="99">
        <v>0.1670035</v>
      </c>
      <c r="W4542" s="99">
        <v>1.1768000000000001</v>
      </c>
      <c r="X4542" s="241">
        <f t="shared" si="869"/>
        <v>0.35682600595953201</v>
      </c>
      <c r="Y4542" s="241">
        <f t="shared" si="870"/>
        <v>0.1732065638999</v>
      </c>
      <c r="Z4542" s="241">
        <f t="shared" si="871"/>
        <v>7.6181301499631995E-2</v>
      </c>
      <c r="AA4542" s="241">
        <f t="shared" si="872"/>
        <v>0.10743814056000001</v>
      </c>
      <c r="AB4542" s="258">
        <v>9.5502005000000001E-2</v>
      </c>
      <c r="AC4542" s="258">
        <v>1.0014144999999999E-5</v>
      </c>
      <c r="AD4542" s="258">
        <v>3.9411308999999999E-2</v>
      </c>
      <c r="AE4542" s="258">
        <v>7.2039848999999998E-6</v>
      </c>
      <c r="AF4542" s="258">
        <v>3.7979094999999997E-2</v>
      </c>
      <c r="AG4542" s="258">
        <v>2.9693676999999999E-4</v>
      </c>
      <c r="AH4542" s="258">
        <v>6.2504545999999994E-2</v>
      </c>
      <c r="AI4542" s="258">
        <v>1.5122504000000001E-4</v>
      </c>
      <c r="AJ4542" s="258">
        <v>1.8253732E-4</v>
      </c>
      <c r="AK4542" s="258">
        <v>1.6855510000000001E-4</v>
      </c>
      <c r="AL4542" s="258">
        <v>3.00986E-5</v>
      </c>
      <c r="AM4542" s="258">
        <v>9.3639631999999999E-8</v>
      </c>
      <c r="AN4542" s="258">
        <v>3.3593905E-3</v>
      </c>
      <c r="AO4542" s="258">
        <v>5.4492491999999998E-3</v>
      </c>
      <c r="AP4542" s="258">
        <v>4.3356061000000001E-3</v>
      </c>
      <c r="AQ4542" s="258">
        <v>4.8166056E-4</v>
      </c>
      <c r="AR4542" s="258">
        <v>0.10695648000000001</v>
      </c>
      <c r="AT4542" s="193"/>
      <c r="AU4542" s="193"/>
      <c r="AV4542" s="193"/>
      <c r="AW4542" s="193"/>
      <c r="AX4542" s="193"/>
      <c r="AY4542" s="193"/>
      <c r="AZ4542" s="193"/>
      <c r="BA4542" s="193"/>
      <c r="BB4542" s="193"/>
      <c r="BC4542" s="193"/>
      <c r="BD4542" s="193"/>
      <c r="BE4542" s="315"/>
      <c r="BF4542" s="315"/>
      <c r="BG4542" s="315"/>
      <c r="BH4542" s="315"/>
      <c r="BI4542" s="315"/>
      <c r="BJ4542" s="315"/>
      <c r="BK4542" s="315"/>
    </row>
    <row r="4543" spans="1:63" x14ac:dyDescent="0.25">
      <c r="A4543" s="9"/>
      <c r="B4543" s="184" t="s">
        <v>575</v>
      </c>
      <c r="C4543" s="5" t="s">
        <v>1235</v>
      </c>
      <c r="D4543" s="172">
        <v>6.9057411000000002</v>
      </c>
      <c r="E4543" s="172">
        <v>0.87062894000000002</v>
      </c>
      <c r="F4543" s="172">
        <v>0.22691159</v>
      </c>
      <c r="G4543" s="172">
        <v>4.0357760999999999E-2</v>
      </c>
      <c r="H4543" s="172">
        <v>6.6019726000000004E-3</v>
      </c>
      <c r="I4543" s="172">
        <v>0.27192309999999997</v>
      </c>
      <c r="J4543" s="172">
        <v>0.10902749</v>
      </c>
      <c r="K4543" s="172">
        <v>1.4402165E-3</v>
      </c>
      <c r="L4543" s="172">
        <v>5.3788499999999999</v>
      </c>
      <c r="M4543" s="172">
        <v>0</v>
      </c>
      <c r="N4543" s="172">
        <v>0</v>
      </c>
      <c r="O4543" s="172">
        <v>0</v>
      </c>
      <c r="P4543" s="199">
        <f t="shared" si="873"/>
        <v>6.4491032592592585</v>
      </c>
      <c r="Q4543" s="233">
        <v>105.35035999999999</v>
      </c>
      <c r="R4543" s="96">
        <v>77.161873999999997</v>
      </c>
      <c r="S4543" s="96">
        <v>15.82728</v>
      </c>
      <c r="T4543" s="96">
        <v>8.2134999999999999E-5</v>
      </c>
      <c r="U4543" s="96">
        <v>1.2597</v>
      </c>
      <c r="V4543" s="96">
        <v>0.2874273</v>
      </c>
      <c r="W4543" s="96">
        <v>10.814</v>
      </c>
      <c r="X4543" s="241">
        <f t="shared" si="869"/>
        <v>0.69156495700332998</v>
      </c>
      <c r="Y4543" s="241">
        <f t="shared" si="870"/>
        <v>0.35564903867799996</v>
      </c>
      <c r="Z4543" s="241">
        <f t="shared" si="871"/>
        <v>0.13621747912533</v>
      </c>
      <c r="AA4543" s="241">
        <f t="shared" si="872"/>
        <v>0.19969843919999999</v>
      </c>
      <c r="AB4543" s="241">
        <v>0.17871576</v>
      </c>
      <c r="AC4543" s="241">
        <v>1.9523660000000001E-5</v>
      </c>
      <c r="AD4543" s="241">
        <v>5.3472723999999999E-2</v>
      </c>
      <c r="AE4543" s="241">
        <v>1.4988818E-5</v>
      </c>
      <c r="AF4543" s="241">
        <v>0.12292071</v>
      </c>
      <c r="AG4543" s="241">
        <v>5.0533220000000001E-4</v>
      </c>
      <c r="AH4543" s="241">
        <v>0.11696795</v>
      </c>
      <c r="AI4543" s="241">
        <v>3.6408638000000001E-4</v>
      </c>
      <c r="AJ4543" s="241">
        <v>3.1391573999999998E-4</v>
      </c>
      <c r="AK4543" s="241">
        <v>2.7937953000000001E-4</v>
      </c>
      <c r="AL4543" s="241">
        <v>2.1816553999999999E-4</v>
      </c>
      <c r="AM4543" s="241">
        <v>6.9653532999999996E-7</v>
      </c>
      <c r="AN4543" s="241">
        <v>5.2964544999999997E-3</v>
      </c>
      <c r="AO4543" s="241">
        <v>7.8954937000000006E-3</v>
      </c>
      <c r="AP4543" s="241">
        <v>4.8813372000000004E-3</v>
      </c>
      <c r="AQ4543" s="241">
        <v>6.4285491999999996E-3</v>
      </c>
      <c r="AR4543" s="241">
        <v>0.19326989</v>
      </c>
      <c r="AT4543" s="193"/>
      <c r="AU4543" s="193"/>
      <c r="AV4543" s="193"/>
      <c r="AW4543" s="193"/>
      <c r="AX4543" s="193"/>
      <c r="AY4543" s="193"/>
      <c r="AZ4543" s="193"/>
      <c r="BA4543" s="193"/>
      <c r="BB4543" s="193"/>
      <c r="BC4543" s="193"/>
      <c r="BD4543" s="193"/>
      <c r="BE4543" s="315"/>
      <c r="BF4543" s="315"/>
      <c r="BG4543" s="315"/>
      <c r="BH4543" s="315"/>
      <c r="BI4543" s="315"/>
      <c r="BJ4543" s="315"/>
      <c r="BK4543" s="315"/>
    </row>
    <row r="4544" spans="1:63" x14ac:dyDescent="0.25">
      <c r="A4544" s="9"/>
      <c r="B4544" s="184" t="s">
        <v>575</v>
      </c>
      <c r="C4544" s="5" t="s">
        <v>4118</v>
      </c>
      <c r="D4544" s="172">
        <v>8.1510063000000006</v>
      </c>
      <c r="E4544" s="172">
        <v>1.7394738999999999</v>
      </c>
      <c r="F4544" s="172">
        <v>0.44900205999999998</v>
      </c>
      <c r="G4544" s="172">
        <v>0.11528955</v>
      </c>
      <c r="H4544" s="172">
        <v>7.9304006E-3</v>
      </c>
      <c r="I4544" s="172">
        <v>0.31677126</v>
      </c>
      <c r="J4544" s="172">
        <v>0.11895841</v>
      </c>
      <c r="K4544" s="172">
        <v>1.617215E-3</v>
      </c>
      <c r="L4544" s="172">
        <v>5.4019634999999999</v>
      </c>
      <c r="M4544" s="172">
        <v>0</v>
      </c>
      <c r="N4544" s="172">
        <v>0</v>
      </c>
      <c r="O4544" s="172">
        <v>0</v>
      </c>
      <c r="P4544" s="199">
        <f t="shared" si="873"/>
        <v>12.884991851851851</v>
      </c>
      <c r="Q4544" s="233">
        <v>243.36539999999999</v>
      </c>
      <c r="R4544" s="96">
        <v>155.35539</v>
      </c>
      <c r="S4544" s="96">
        <v>67.099199999999996</v>
      </c>
      <c r="T4544" s="96">
        <v>1.1383999999999999E-4</v>
      </c>
      <c r="U4544" s="96">
        <v>3.0373000000000001</v>
      </c>
      <c r="V4544" s="96">
        <v>1.2503949999999999</v>
      </c>
      <c r="W4544" s="96">
        <v>16.623000000000001</v>
      </c>
      <c r="X4544" s="241">
        <f t="shared" si="869"/>
        <v>1.3029290085966301</v>
      </c>
      <c r="Y4544" s="241">
        <f t="shared" si="870"/>
        <v>0.64752837598500002</v>
      </c>
      <c r="Z4544" s="241">
        <f t="shared" si="871"/>
        <v>0.25971300711163003</v>
      </c>
      <c r="AA4544" s="241">
        <f t="shared" si="872"/>
        <v>0.39568762549999997</v>
      </c>
      <c r="AB4544" s="241">
        <v>0.35709531999999999</v>
      </c>
      <c r="AC4544" s="241">
        <v>3.5082042000000002E-5</v>
      </c>
      <c r="AD4544" s="241">
        <v>0.12033555999999999</v>
      </c>
      <c r="AE4544" s="241">
        <v>2.5526842999999999E-5</v>
      </c>
      <c r="AF4544" s="241">
        <v>0.16789345999999999</v>
      </c>
      <c r="AG4544" s="241">
        <v>2.1434270999999999E-3</v>
      </c>
      <c r="AH4544" s="241">
        <v>0.2337178</v>
      </c>
      <c r="AI4544" s="241">
        <v>7.2853418000000001E-4</v>
      </c>
      <c r="AJ4544" s="241">
        <v>9.822397300000001E-4</v>
      </c>
      <c r="AK4544" s="241">
        <v>4.6852575E-4</v>
      </c>
      <c r="AL4544" s="241">
        <v>2.7530395000000002E-4</v>
      </c>
      <c r="AM4544" s="241">
        <v>8.7250162999999999E-7</v>
      </c>
      <c r="AN4544" s="241">
        <v>7.6704955E-3</v>
      </c>
      <c r="AO4544" s="241">
        <v>8.8454209999999991E-3</v>
      </c>
      <c r="AP4544" s="241">
        <v>7.0238145000000004E-3</v>
      </c>
      <c r="AQ4544" s="241">
        <v>6.5609355000000001E-3</v>
      </c>
      <c r="AR4544" s="241">
        <v>0.38912669</v>
      </c>
      <c r="AT4544" s="193"/>
      <c r="AU4544" s="193"/>
      <c r="AV4544" s="193"/>
      <c r="AW4544" s="193"/>
      <c r="AX4544" s="193"/>
      <c r="AY4544" s="193"/>
      <c r="AZ4544" s="193"/>
      <c r="BA4544" s="193"/>
      <c r="BB4544" s="193"/>
      <c r="BC4544" s="193"/>
      <c r="BD4544" s="193"/>
      <c r="BE4544" s="315"/>
      <c r="BF4544" s="315"/>
      <c r="BG4544" s="315"/>
      <c r="BH4544" s="315"/>
      <c r="BI4544" s="315"/>
      <c r="BJ4544" s="315"/>
      <c r="BK4544" s="315"/>
    </row>
    <row r="4545" spans="1:63" x14ac:dyDescent="0.25">
      <c r="A4545" s="9"/>
      <c r="B4545" s="184" t="s">
        <v>575</v>
      </c>
      <c r="C4545" s="5" t="s">
        <v>4117</v>
      </c>
      <c r="D4545" s="172">
        <v>6.8629794000000004</v>
      </c>
      <c r="E4545" s="172">
        <v>0.84077570999999995</v>
      </c>
      <c r="F4545" s="172">
        <v>0.21928338</v>
      </c>
      <c r="G4545" s="172">
        <v>3.7783868999999998E-2</v>
      </c>
      <c r="H4545" s="172">
        <v>6.5562282E-3</v>
      </c>
      <c r="I4545" s="172">
        <v>0.27038066999999999</v>
      </c>
      <c r="J4545" s="172">
        <v>0.10868678</v>
      </c>
      <c r="K4545" s="172">
        <v>1.4341040000000001E-3</v>
      </c>
      <c r="L4545" s="172">
        <v>5.3780786999999997</v>
      </c>
      <c r="M4545" s="172">
        <v>0</v>
      </c>
      <c r="N4545" s="172">
        <v>0</v>
      </c>
      <c r="O4545" s="172">
        <v>0</v>
      </c>
      <c r="P4545" s="199">
        <f t="shared" si="873"/>
        <v>6.2279682222222217</v>
      </c>
      <c r="Q4545" s="233">
        <v>100.61035</v>
      </c>
      <c r="R4545" s="96">
        <v>74.476136999999994</v>
      </c>
      <c r="S4545" s="96">
        <v>14.066079999999999</v>
      </c>
      <c r="T4545" s="96">
        <v>8.1044999999999994E-5</v>
      </c>
      <c r="U4545" s="96">
        <v>1.1987000000000001</v>
      </c>
      <c r="V4545" s="96">
        <v>0.25435089999999999</v>
      </c>
      <c r="W4545" s="96">
        <v>10.615</v>
      </c>
      <c r="X4545" s="241">
        <f t="shared" si="869"/>
        <v>0.67056195174087008</v>
      </c>
      <c r="Y4545" s="241">
        <f t="shared" si="870"/>
        <v>0.34562142099800003</v>
      </c>
      <c r="Z4545" s="241">
        <f t="shared" si="871"/>
        <v>0.13197375334287001</v>
      </c>
      <c r="AA4545" s="241">
        <f t="shared" si="872"/>
        <v>0.19296677740000001</v>
      </c>
      <c r="AB4545" s="241">
        <v>0.17258670000000001</v>
      </c>
      <c r="AC4545" s="241">
        <v>1.8989250000000001E-5</v>
      </c>
      <c r="AD4545" s="241">
        <v>5.1176600000000003E-2</v>
      </c>
      <c r="AE4545" s="241">
        <v>1.4626767999999999E-5</v>
      </c>
      <c r="AF4545" s="241">
        <v>0.12137544</v>
      </c>
      <c r="AG4545" s="241">
        <v>4.4906497999999998E-4</v>
      </c>
      <c r="AH4545" s="241">
        <v>0.11295645999999999</v>
      </c>
      <c r="AI4545" s="241">
        <v>3.5156869000000003E-4</v>
      </c>
      <c r="AJ4545" s="241">
        <v>2.9095831999999998E-4</v>
      </c>
      <c r="AK4545" s="241">
        <v>2.7288188E-4</v>
      </c>
      <c r="AL4545" s="241">
        <v>2.1620356E-4</v>
      </c>
      <c r="AM4545" s="241">
        <v>6.9049286999999997E-7</v>
      </c>
      <c r="AN4545" s="241">
        <v>5.2147864999999996E-3</v>
      </c>
      <c r="AO4545" s="241">
        <v>7.8629132000000001E-3</v>
      </c>
      <c r="AP4545" s="241">
        <v>4.8072907000000003E-3</v>
      </c>
      <c r="AQ4545" s="241">
        <v>6.4240373999999998E-3</v>
      </c>
      <c r="AR4545" s="241">
        <v>0.18654274000000001</v>
      </c>
      <c r="AT4545" s="193"/>
      <c r="AU4545" s="193"/>
      <c r="AV4545" s="193"/>
      <c r="AW4545" s="193"/>
      <c r="AX4545" s="193"/>
      <c r="AY4545" s="193"/>
      <c r="AZ4545" s="193"/>
      <c r="BA4545" s="193"/>
      <c r="BB4545" s="193"/>
      <c r="BC4545" s="193"/>
      <c r="BD4545" s="193"/>
      <c r="BE4545" s="315"/>
      <c r="BF4545" s="315"/>
      <c r="BG4545" s="315"/>
      <c r="BH4545" s="315"/>
      <c r="BI4545" s="315"/>
      <c r="BJ4545" s="315"/>
      <c r="BK4545" s="315"/>
    </row>
    <row r="4546" spans="1:63" x14ac:dyDescent="0.25">
      <c r="A4546" s="9"/>
      <c r="B4546" s="184" t="s">
        <v>575</v>
      </c>
      <c r="C4546" s="5" t="s">
        <v>4116</v>
      </c>
      <c r="D4546" s="172">
        <v>7.1955456</v>
      </c>
      <c r="E4546" s="172">
        <v>1.072797</v>
      </c>
      <c r="F4546" s="172">
        <v>0.27859104000000001</v>
      </c>
      <c r="G4546" s="172">
        <v>5.7792453000000001E-2</v>
      </c>
      <c r="H4546" s="172">
        <v>6.9110756000000002E-3</v>
      </c>
      <c r="I4546" s="172">
        <v>0.28235985000000002</v>
      </c>
      <c r="J4546" s="172">
        <v>0.11133837000000001</v>
      </c>
      <c r="K4546" s="172">
        <v>1.4813707999999999E-3</v>
      </c>
      <c r="L4546" s="172">
        <v>5.3842743999999998</v>
      </c>
      <c r="M4546" s="172">
        <v>0</v>
      </c>
      <c r="N4546" s="172">
        <v>0</v>
      </c>
      <c r="O4546" s="172">
        <v>0</v>
      </c>
      <c r="P4546" s="199">
        <f t="shared" si="873"/>
        <v>7.946644444444444</v>
      </c>
      <c r="Q4546" s="233">
        <v>137.46504999999999</v>
      </c>
      <c r="R4546" s="96">
        <v>95.356635999999995</v>
      </c>
      <c r="S4546" s="96">
        <v>27.75752</v>
      </c>
      <c r="T4546" s="96">
        <v>8.9512999999999995E-5</v>
      </c>
      <c r="U4546" s="96">
        <v>1.6733</v>
      </c>
      <c r="V4546" s="96">
        <v>0.51150660000000003</v>
      </c>
      <c r="W4546" s="96">
        <v>12.166</v>
      </c>
      <c r="X4546" s="241">
        <f t="shared" si="869"/>
        <v>0.83382209002595997</v>
      </c>
      <c r="Y4546" s="241">
        <f t="shared" si="870"/>
        <v>0.42356619376399995</v>
      </c>
      <c r="Z4546" s="241">
        <f t="shared" si="871"/>
        <v>0.16495286336195999</v>
      </c>
      <c r="AA4546" s="241">
        <f t="shared" si="872"/>
        <v>0.2453030329</v>
      </c>
      <c r="AB4546" s="241">
        <v>0.22022219000000001</v>
      </c>
      <c r="AC4546" s="241">
        <v>2.3143866000000001E-5</v>
      </c>
      <c r="AD4546" s="241">
        <v>6.9031253000000001E-2</v>
      </c>
      <c r="AE4546" s="241">
        <v>1.7440897999999999E-5</v>
      </c>
      <c r="AF4546" s="241">
        <v>0.13338564999999999</v>
      </c>
      <c r="AG4546" s="241">
        <v>8.8651599999999995E-4</v>
      </c>
      <c r="AH4546" s="241">
        <v>0.14413401000000001</v>
      </c>
      <c r="AI4546" s="241">
        <v>4.4889189E-4</v>
      </c>
      <c r="AJ4546" s="241">
        <v>4.6941688000000001E-4</v>
      </c>
      <c r="AK4546" s="241">
        <v>3.2339020000000002E-4</v>
      </c>
      <c r="AL4546" s="241">
        <v>2.3145811999999999E-4</v>
      </c>
      <c r="AM4546" s="241">
        <v>7.3747195999999996E-7</v>
      </c>
      <c r="AN4546" s="241">
        <v>5.8488092999999996E-3</v>
      </c>
      <c r="AO4546" s="241">
        <v>8.1165430000000004E-3</v>
      </c>
      <c r="AP4546" s="241">
        <v>5.3796065000000001E-3</v>
      </c>
      <c r="AQ4546" s="241">
        <v>6.4594329000000001E-3</v>
      </c>
      <c r="AR4546" s="241">
        <v>0.23884359999999999</v>
      </c>
      <c r="AT4546" s="193"/>
      <c r="AU4546" s="193"/>
      <c r="AV4546" s="193"/>
      <c r="AW4546" s="193"/>
      <c r="AX4546" s="193"/>
      <c r="AY4546" s="193"/>
      <c r="AZ4546" s="193"/>
      <c r="BA4546" s="193"/>
      <c r="BB4546" s="193"/>
      <c r="BC4546" s="193"/>
      <c r="BD4546" s="193"/>
      <c r="BE4546" s="315"/>
      <c r="BF4546" s="315"/>
      <c r="BG4546" s="315"/>
      <c r="BH4546" s="315"/>
      <c r="BI4546" s="315"/>
      <c r="BJ4546" s="315"/>
      <c r="BK4546" s="315"/>
    </row>
    <row r="4547" spans="1:63" x14ac:dyDescent="0.25">
      <c r="A4547" s="9"/>
      <c r="B4547" s="184" t="s">
        <v>575</v>
      </c>
      <c r="C4547" s="5" t="s">
        <v>4115</v>
      </c>
      <c r="D4547" s="172">
        <v>1.2667272999999999</v>
      </c>
      <c r="E4547" s="172">
        <v>0.47923556</v>
      </c>
      <c r="F4547" s="172">
        <v>9.5908736999999994E-2</v>
      </c>
      <c r="G4547" s="172">
        <v>2.5183981000000001E-2</v>
      </c>
      <c r="H4547" s="172">
        <v>6.7109531E-3</v>
      </c>
      <c r="I4547" s="172">
        <v>5.2573525000000003E-2</v>
      </c>
      <c r="J4547" s="172">
        <v>5.4612057999999998E-2</v>
      </c>
      <c r="K4547" s="172">
        <v>1.2902294000000001E-3</v>
      </c>
      <c r="L4547" s="172">
        <v>0.55121229999999999</v>
      </c>
      <c r="M4547" s="172">
        <v>0</v>
      </c>
      <c r="N4547" s="172">
        <v>0</v>
      </c>
      <c r="O4547" s="172">
        <v>0</v>
      </c>
      <c r="P4547" s="199">
        <f t="shared" si="873"/>
        <v>3.549893037037037</v>
      </c>
      <c r="Q4547" s="233">
        <v>54.131039000000001</v>
      </c>
      <c r="R4547" s="96">
        <v>42.852556999999997</v>
      </c>
      <c r="S4547" s="96">
        <v>8.4257600000000004</v>
      </c>
      <c r="T4547" s="96">
        <v>3.6273999999999999E-5</v>
      </c>
      <c r="U4547" s="96">
        <v>0.79059999999999997</v>
      </c>
      <c r="V4547" s="96">
        <v>0.15018590000000001</v>
      </c>
      <c r="W4547" s="96">
        <v>1.9118999999999999</v>
      </c>
      <c r="X4547" s="241">
        <f t="shared" si="869"/>
        <v>0.35773647886128002</v>
      </c>
      <c r="Y4547" s="241">
        <f t="shared" si="870"/>
        <v>0.17073368223829999</v>
      </c>
      <c r="Z4547" s="241">
        <f t="shared" si="871"/>
        <v>7.8214896822979996E-2</v>
      </c>
      <c r="AA4547" s="241">
        <f t="shared" si="872"/>
        <v>0.1087878998</v>
      </c>
      <c r="AB4547" s="241">
        <v>9.8353342999999996E-2</v>
      </c>
      <c r="AC4547" s="241">
        <v>1.0805640999999999E-5</v>
      </c>
      <c r="AD4547" s="241">
        <v>3.0457752000000001E-2</v>
      </c>
      <c r="AE4547" s="241">
        <v>7.6073873000000003E-6</v>
      </c>
      <c r="AF4547" s="241">
        <v>4.1635228000000003E-2</v>
      </c>
      <c r="AG4547" s="241">
        <v>2.6894621000000002E-4</v>
      </c>
      <c r="AH4547" s="241">
        <v>6.4370952999999995E-2</v>
      </c>
      <c r="AI4547" s="241">
        <v>1.5504890000000001E-4</v>
      </c>
      <c r="AJ4547" s="241">
        <v>1.9403104999999999E-4</v>
      </c>
      <c r="AK4547" s="241">
        <v>1.2050932E-4</v>
      </c>
      <c r="AL4547" s="241">
        <v>4.3069319999999999E-5</v>
      </c>
      <c r="AM4547" s="241">
        <v>1.3363298E-7</v>
      </c>
      <c r="AN4547" s="241">
        <v>3.3799898000000002E-3</v>
      </c>
      <c r="AO4547" s="241">
        <v>5.6253147999999996E-3</v>
      </c>
      <c r="AP4547" s="241">
        <v>4.3258469999999999E-3</v>
      </c>
      <c r="AQ4547" s="241">
        <v>1.4716798000000001E-3</v>
      </c>
      <c r="AR4547" s="241">
        <v>0.10731622</v>
      </c>
      <c r="AT4547" s="193"/>
      <c r="AU4547" s="193"/>
      <c r="AV4547" s="193"/>
      <c r="AW4547" s="193"/>
      <c r="AX4547" s="193"/>
      <c r="AY4547" s="193"/>
      <c r="AZ4547" s="193"/>
      <c r="BA4547" s="193"/>
      <c r="BB4547" s="193"/>
      <c r="BC4547" s="193"/>
      <c r="BD4547" s="193"/>
      <c r="BE4547" s="315"/>
      <c r="BF4547" s="315"/>
      <c r="BG4547" s="315"/>
      <c r="BH4547" s="315"/>
      <c r="BI4547" s="315"/>
      <c r="BJ4547" s="315"/>
      <c r="BK4547" s="315"/>
    </row>
    <row r="4548" spans="1:63" x14ac:dyDescent="0.25">
      <c r="A4548" s="9"/>
      <c r="B4548" s="184" t="s">
        <v>575</v>
      </c>
      <c r="C4548" s="5" t="s">
        <v>4114</v>
      </c>
      <c r="D4548" s="172">
        <v>2.1459055</v>
      </c>
      <c r="E4548" s="172">
        <v>1.0926494</v>
      </c>
      <c r="F4548" s="172">
        <v>0.25270871</v>
      </c>
      <c r="G4548" s="172">
        <v>7.8085551000000003E-2</v>
      </c>
      <c r="H4548" s="172">
        <v>7.6489215000000001E-3</v>
      </c>
      <c r="I4548" s="172">
        <v>8.4241348999999993E-2</v>
      </c>
      <c r="J4548" s="172">
        <v>6.1623249999999997E-2</v>
      </c>
      <c r="K4548" s="172">
        <v>1.4151807000000001E-3</v>
      </c>
      <c r="L4548" s="172">
        <v>0.56753319999999996</v>
      </c>
      <c r="M4548" s="172">
        <v>0</v>
      </c>
      <c r="N4548" s="172">
        <v>0</v>
      </c>
      <c r="O4548" s="172">
        <v>0</v>
      </c>
      <c r="P4548" s="199">
        <f t="shared" si="873"/>
        <v>8.0936992592592585</v>
      </c>
      <c r="Q4548" s="233">
        <v>151.57176999999999</v>
      </c>
      <c r="R4548" s="96">
        <v>98.058801000000003</v>
      </c>
      <c r="S4548" s="96">
        <v>44.624160000000003</v>
      </c>
      <c r="T4548" s="96">
        <v>5.8661E-5</v>
      </c>
      <c r="U4548" s="96">
        <v>2.0455999999999999</v>
      </c>
      <c r="V4548" s="96">
        <v>0.83005200000000001</v>
      </c>
      <c r="W4548" s="96">
        <v>6.0130999999999997</v>
      </c>
      <c r="X4548" s="241">
        <f t="shared" si="869"/>
        <v>0.78936879262299997</v>
      </c>
      <c r="Y4548" s="241">
        <f t="shared" si="870"/>
        <v>0.37680422300500005</v>
      </c>
      <c r="Z4548" s="241">
        <f t="shared" si="871"/>
        <v>0.16540425041800003</v>
      </c>
      <c r="AA4548" s="241">
        <f t="shared" si="872"/>
        <v>0.24716031919999998</v>
      </c>
      <c r="AB4548" s="241">
        <v>0.22429122000000001</v>
      </c>
      <c r="AC4548" s="241">
        <v>2.1790396E-5</v>
      </c>
      <c r="AD4548" s="241">
        <v>7.7663052999999996E-2</v>
      </c>
      <c r="AE4548" s="241">
        <v>1.5047509000000001E-5</v>
      </c>
      <c r="AF4548" s="241">
        <v>7.3387668000000003E-2</v>
      </c>
      <c r="AG4548" s="241">
        <v>1.4254440999999999E-3</v>
      </c>
      <c r="AH4548" s="241">
        <v>0.14679759000000001</v>
      </c>
      <c r="AI4548" s="241">
        <v>4.1235571999999999E-4</v>
      </c>
      <c r="AJ4548" s="241">
        <v>6.6586602999999997E-4</v>
      </c>
      <c r="AK4548" s="241">
        <v>2.5404444000000001E-4</v>
      </c>
      <c r="AL4548" s="241">
        <v>8.3407168000000002E-5</v>
      </c>
      <c r="AM4548" s="241">
        <v>2.5786000000000001E-7</v>
      </c>
      <c r="AN4548" s="241">
        <v>5.0561171000000002E-3</v>
      </c>
      <c r="AO4548" s="241">
        <v>6.2959139999999997E-3</v>
      </c>
      <c r="AP4548" s="241">
        <v>5.8386981000000003E-3</v>
      </c>
      <c r="AQ4548" s="241">
        <v>1.5651292E-3</v>
      </c>
      <c r="AR4548" s="241">
        <v>0.24559518999999999</v>
      </c>
      <c r="AT4548" s="193"/>
      <c r="AU4548" s="193"/>
      <c r="AV4548" s="193"/>
      <c r="AW4548" s="193"/>
      <c r="AX4548" s="193"/>
      <c r="AY4548" s="193"/>
      <c r="AZ4548" s="193"/>
      <c r="BA4548" s="193"/>
      <c r="BB4548" s="193"/>
      <c r="BC4548" s="193"/>
      <c r="BD4548" s="193"/>
      <c r="BE4548" s="315"/>
      <c r="BF4548" s="315"/>
      <c r="BG4548" s="315"/>
      <c r="BH4548" s="315"/>
      <c r="BI4548" s="315"/>
      <c r="BJ4548" s="315"/>
      <c r="BK4548" s="315"/>
    </row>
    <row r="4549" spans="1:63" x14ac:dyDescent="0.25">
      <c r="A4549" s="9"/>
      <c r="B4549" s="184" t="s">
        <v>575</v>
      </c>
      <c r="C4549" s="5" t="s">
        <v>5868</v>
      </c>
      <c r="D4549" s="172">
        <v>1.2364900000000001</v>
      </c>
      <c r="E4549" s="172">
        <v>0.45813744000000001</v>
      </c>
      <c r="F4549" s="172">
        <v>9.0515296999999995E-2</v>
      </c>
      <c r="G4549" s="172">
        <v>2.3364195000000001E-2</v>
      </c>
      <c r="H4549" s="172">
        <v>6.6787473000000002E-3</v>
      </c>
      <c r="I4549" s="172">
        <v>5.1482311000000003E-2</v>
      </c>
      <c r="J4549" s="172">
        <v>5.4371076999999997E-2</v>
      </c>
      <c r="K4549" s="172">
        <v>1.2859198E-3</v>
      </c>
      <c r="L4549" s="172">
        <v>0.55065498999999996</v>
      </c>
      <c r="M4549" s="172">
        <v>0</v>
      </c>
      <c r="N4549" s="172">
        <v>0</v>
      </c>
      <c r="O4549" s="172">
        <v>0</v>
      </c>
      <c r="P4549" s="199">
        <f t="shared" si="873"/>
        <v>3.3936106666666666</v>
      </c>
      <c r="Q4549" s="233">
        <v>50.779333000000001</v>
      </c>
      <c r="R4549" s="96">
        <v>40.953930999999997</v>
      </c>
      <c r="S4549" s="96">
        <v>7.18032</v>
      </c>
      <c r="T4549" s="96">
        <v>3.5503999999999998E-5</v>
      </c>
      <c r="U4549" s="96">
        <v>0.74743999999999999</v>
      </c>
      <c r="V4549" s="96">
        <v>0.1268061</v>
      </c>
      <c r="W4549" s="96">
        <v>1.7707999999999999</v>
      </c>
      <c r="X4549" s="241">
        <f t="shared" si="869"/>
        <v>0.34288953263819</v>
      </c>
      <c r="Y4549" s="241">
        <f t="shared" si="870"/>
        <v>0.16364453450479999</v>
      </c>
      <c r="Z4549" s="241">
        <f t="shared" si="871"/>
        <v>7.5215929733390002E-2</v>
      </c>
      <c r="AA4549" s="241">
        <f t="shared" si="872"/>
        <v>0.10402906840000001</v>
      </c>
      <c r="AB4549" s="241">
        <v>9.4021761999999995E-2</v>
      </c>
      <c r="AC4549" s="241">
        <v>1.0427747E-5</v>
      </c>
      <c r="AD4549" s="241">
        <v>2.8833381000000002E-2</v>
      </c>
      <c r="AE4549" s="241">
        <v>7.3514378000000004E-6</v>
      </c>
      <c r="AF4549" s="241">
        <v>4.0542449000000001E-2</v>
      </c>
      <c r="AG4549" s="241">
        <v>2.2916332E-4</v>
      </c>
      <c r="AH4549" s="241">
        <v>6.1535922999999999E-2</v>
      </c>
      <c r="AI4549" s="241">
        <v>1.4619837000000001E-4</v>
      </c>
      <c r="AJ4549" s="241">
        <v>1.7780045999999999E-4</v>
      </c>
      <c r="AK4549" s="241">
        <v>1.1591715000000001E-4</v>
      </c>
      <c r="AL4549" s="241">
        <v>4.1681594000000001E-5</v>
      </c>
      <c r="AM4549" s="241">
        <v>1.2935939E-7</v>
      </c>
      <c r="AN4549" s="241">
        <v>3.3222820999999998E-3</v>
      </c>
      <c r="AO4549" s="241">
        <v>5.6022542999999998E-3</v>
      </c>
      <c r="AP4549" s="241">
        <v>4.2737434000000001E-3</v>
      </c>
      <c r="AQ4549" s="241">
        <v>1.4684684E-3</v>
      </c>
      <c r="AR4549" s="241">
        <v>0.1025606</v>
      </c>
      <c r="AT4549" s="193"/>
      <c r="AU4549" s="193"/>
      <c r="AV4549" s="193"/>
      <c r="AW4549" s="193"/>
      <c r="AX4549" s="193"/>
      <c r="AY4549" s="193"/>
      <c r="AZ4549" s="193"/>
      <c r="BA4549" s="193"/>
      <c r="BB4549" s="193"/>
      <c r="BC4549" s="193"/>
      <c r="BD4549" s="193"/>
      <c r="BE4549" s="315"/>
      <c r="BF4549" s="315"/>
      <c r="BG4549" s="315"/>
      <c r="BH4549" s="315"/>
      <c r="BI4549" s="315"/>
      <c r="BJ4549" s="315"/>
      <c r="BK4549" s="315"/>
    </row>
    <row r="4550" spans="1:63" x14ac:dyDescent="0.25">
      <c r="A4550" s="9"/>
      <c r="B4550" s="184" t="s">
        <v>575</v>
      </c>
      <c r="C4550" s="5" t="s">
        <v>5867</v>
      </c>
      <c r="D4550" s="172">
        <v>1.4720937000000001</v>
      </c>
      <c r="E4550" s="172">
        <v>0.62252231999999996</v>
      </c>
      <c r="F4550" s="172">
        <v>0.13253493999999999</v>
      </c>
      <c r="G4550" s="172">
        <v>3.7541188000000003E-2</v>
      </c>
      <c r="H4550" s="172">
        <v>6.9301479999999997E-3</v>
      </c>
      <c r="I4550" s="172">
        <v>5.9970585999999999E-2</v>
      </c>
      <c r="J4550" s="172">
        <v>5.6249901999999997E-2</v>
      </c>
      <c r="K4550" s="172">
        <v>1.3194115999999999E-3</v>
      </c>
      <c r="L4550" s="172">
        <v>0.55502516000000002</v>
      </c>
      <c r="M4550" s="172">
        <v>0</v>
      </c>
      <c r="N4550" s="172">
        <v>0</v>
      </c>
      <c r="O4550" s="172">
        <v>0</v>
      </c>
      <c r="P4550" s="199">
        <f t="shared" si="873"/>
        <v>4.6112764444444441</v>
      </c>
      <c r="Q4550" s="233">
        <v>76.891136000000003</v>
      </c>
      <c r="R4550" s="96">
        <v>55.747199000000002</v>
      </c>
      <c r="S4550" s="96">
        <v>16.8812</v>
      </c>
      <c r="T4550" s="96">
        <v>4.1502999999999999E-5</v>
      </c>
      <c r="U4550" s="96">
        <v>1.0838000000000001</v>
      </c>
      <c r="V4550" s="96">
        <v>0.30899500000000002</v>
      </c>
      <c r="W4550" s="96">
        <v>2.8698999999999999</v>
      </c>
      <c r="X4550" s="241">
        <f t="shared" si="869"/>
        <v>0.45855836337882994</v>
      </c>
      <c r="Y4550" s="241">
        <f t="shared" si="870"/>
        <v>0.21886929575779998</v>
      </c>
      <c r="Z4550" s="241">
        <f t="shared" si="871"/>
        <v>9.8581221121030002E-2</v>
      </c>
      <c r="AA4550" s="241">
        <f t="shared" si="872"/>
        <v>0.14110784649999999</v>
      </c>
      <c r="AB4550" s="241">
        <v>0.12777105</v>
      </c>
      <c r="AC4550" s="241">
        <v>1.3371574E-5</v>
      </c>
      <c r="AD4550" s="241">
        <v>4.1484173999999999E-2</v>
      </c>
      <c r="AE4550" s="241">
        <v>9.3453237999999992E-6</v>
      </c>
      <c r="AF4550" s="241">
        <v>4.9052265999999997E-2</v>
      </c>
      <c r="AG4550" s="241">
        <v>5.3908885999999999E-4</v>
      </c>
      <c r="AH4550" s="241">
        <v>8.3624915999999994E-2</v>
      </c>
      <c r="AI4550" s="241">
        <v>2.1515195000000001E-4</v>
      </c>
      <c r="AJ4550" s="241">
        <v>3.0424597E-4</v>
      </c>
      <c r="AK4550" s="241">
        <v>1.5170156E-4</v>
      </c>
      <c r="AL4550" s="241">
        <v>5.2491789999999997E-5</v>
      </c>
      <c r="AM4550" s="241">
        <v>1.6265102999999999E-7</v>
      </c>
      <c r="AN4550" s="241">
        <v>3.7713277999999999E-3</v>
      </c>
      <c r="AO4550" s="241">
        <v>5.7819361000000001E-3</v>
      </c>
      <c r="AP4550" s="241">
        <v>4.6792873000000004E-3</v>
      </c>
      <c r="AQ4550" s="241">
        <v>1.4935065000000001E-3</v>
      </c>
      <c r="AR4550" s="241">
        <v>0.13961434</v>
      </c>
      <c r="AT4550" s="193"/>
      <c r="AU4550" s="193"/>
      <c r="AV4550" s="193"/>
      <c r="AW4550" s="193"/>
      <c r="AX4550" s="193"/>
      <c r="AY4550" s="193"/>
      <c r="AZ4550" s="193"/>
      <c r="BA4550" s="193"/>
      <c r="BB4550" s="193"/>
      <c r="BC4550" s="193"/>
      <c r="BD4550" s="193"/>
      <c r="BE4550" s="315"/>
      <c r="BF4550" s="315"/>
      <c r="BG4550" s="315"/>
      <c r="BH4550" s="315"/>
      <c r="BI4550" s="315"/>
      <c r="BJ4550" s="315"/>
      <c r="BK4550" s="315"/>
    </row>
    <row r="4551" spans="1:63" x14ac:dyDescent="0.25">
      <c r="A4551" s="9"/>
      <c r="B4551" s="184" t="s">
        <v>575</v>
      </c>
      <c r="C4551" s="5" t="s">
        <v>5866</v>
      </c>
      <c r="D4551" s="172">
        <v>3.3171143999999999</v>
      </c>
      <c r="E4551" s="172">
        <v>1.5104089000000001</v>
      </c>
      <c r="F4551" s="172">
        <v>0.35842508000000001</v>
      </c>
      <c r="G4551" s="172">
        <v>6.7054052000000003E-2</v>
      </c>
      <c r="H4551" s="172">
        <v>1.8258983999999999E-2</v>
      </c>
      <c r="I4551" s="172">
        <v>0.10871314</v>
      </c>
      <c r="J4551" s="172">
        <v>7.2755511999999994E-2</v>
      </c>
      <c r="K4551" s="172">
        <v>2.9812645000000001E-3</v>
      </c>
      <c r="L4551" s="172">
        <v>1.1785174</v>
      </c>
      <c r="M4551" s="172">
        <v>0</v>
      </c>
      <c r="N4551" s="172">
        <v>0</v>
      </c>
      <c r="O4551" s="172">
        <v>0</v>
      </c>
      <c r="P4551" s="199">
        <f t="shared" si="873"/>
        <v>11.188214074074073</v>
      </c>
      <c r="Q4551" s="233">
        <v>179.77647999999999</v>
      </c>
      <c r="R4551" s="96">
        <v>119.15506999999999</v>
      </c>
      <c r="S4551" s="96">
        <v>34.619759999999999</v>
      </c>
      <c r="T4551" s="96">
        <v>4.6393999999999998E-4</v>
      </c>
      <c r="U4551" s="96">
        <v>1.4545999999999999</v>
      </c>
      <c r="V4551" s="96">
        <v>0.29458780000000001</v>
      </c>
      <c r="W4551" s="96">
        <v>24.251999999999999</v>
      </c>
      <c r="X4551" s="241">
        <f t="shared" si="869"/>
        <v>1.0108013109393299</v>
      </c>
      <c r="Y4551" s="241">
        <f t="shared" si="870"/>
        <v>0.48685339211699996</v>
      </c>
      <c r="Z4551" s="241">
        <f t="shared" si="871"/>
        <v>0.22542791874233001</v>
      </c>
      <c r="AA4551" s="241">
        <f t="shared" si="872"/>
        <v>0.29852000007999996</v>
      </c>
      <c r="AB4551" s="241">
        <v>0.30992915999999998</v>
      </c>
      <c r="AC4551" s="241">
        <v>3.6107128999999998E-5</v>
      </c>
      <c r="AD4551" s="241">
        <v>7.2741184E-2</v>
      </c>
      <c r="AE4551" s="241">
        <v>2.0808287999999999E-5</v>
      </c>
      <c r="AF4551" s="241">
        <v>0.10303361</v>
      </c>
      <c r="AG4551" s="241">
        <v>1.0925227000000001E-3</v>
      </c>
      <c r="AH4551" s="241">
        <v>0.20294432000000001</v>
      </c>
      <c r="AI4551" s="241">
        <v>5.8388096999999997E-4</v>
      </c>
      <c r="AJ4551" s="241">
        <v>5.5592135000000003E-4</v>
      </c>
      <c r="AK4551" s="241">
        <v>3.1745474000000002E-4</v>
      </c>
      <c r="AL4551" s="241">
        <v>7.6954238000000007E-5</v>
      </c>
      <c r="AM4551" s="241">
        <v>2.4274433E-7</v>
      </c>
      <c r="AN4551" s="241">
        <v>4.9225342999999998E-3</v>
      </c>
      <c r="AO4551" s="241">
        <v>6.8430243000000002E-3</v>
      </c>
      <c r="AP4551" s="241">
        <v>9.1835861000000001E-3</v>
      </c>
      <c r="AQ4551" s="241">
        <v>2.6064007999999998E-4</v>
      </c>
      <c r="AR4551" s="241">
        <v>0.29825935999999997</v>
      </c>
      <c r="AT4551" s="193"/>
      <c r="AU4551" s="193"/>
      <c r="AV4551" s="193"/>
      <c r="AW4551" s="193"/>
      <c r="AX4551" s="193"/>
      <c r="AY4551" s="193"/>
      <c r="AZ4551" s="193"/>
      <c r="BA4551" s="193"/>
      <c r="BB4551" s="193"/>
      <c r="BC4551" s="193"/>
      <c r="BD4551" s="193"/>
      <c r="BE4551" s="315"/>
      <c r="BF4551" s="315"/>
      <c r="BG4551" s="315"/>
      <c r="BH4551" s="315"/>
      <c r="BI4551" s="315"/>
      <c r="BJ4551" s="315"/>
      <c r="BK4551" s="315"/>
    </row>
    <row r="4552" spans="1:63" x14ac:dyDescent="0.25">
      <c r="A4552" s="9"/>
      <c r="B4552" s="184" t="s">
        <v>575</v>
      </c>
      <c r="C4552" s="5" t="s">
        <v>5865</v>
      </c>
      <c r="D4552" s="172">
        <v>3.4849777999999998</v>
      </c>
      <c r="E4552" s="172">
        <v>1.6275299000000001</v>
      </c>
      <c r="F4552" s="172">
        <v>0.38836399999999999</v>
      </c>
      <c r="G4552" s="172">
        <v>7.7156021000000005E-2</v>
      </c>
      <c r="H4552" s="172">
        <v>1.8438211999999999E-2</v>
      </c>
      <c r="I4552" s="172">
        <v>0.11476003</v>
      </c>
      <c r="J4552" s="172">
        <v>7.4094568999999999E-2</v>
      </c>
      <c r="K4552" s="172">
        <v>3.0051492E-3</v>
      </c>
      <c r="L4552" s="172">
        <v>1.18163</v>
      </c>
      <c r="M4552" s="172">
        <v>0</v>
      </c>
      <c r="N4552" s="172">
        <v>0</v>
      </c>
      <c r="O4552" s="172">
        <v>0</v>
      </c>
      <c r="P4552" s="199">
        <f t="shared" si="873"/>
        <v>12.055777037037037</v>
      </c>
      <c r="Q4552" s="233">
        <v>198.38452000000001</v>
      </c>
      <c r="R4552" s="96">
        <v>129.6985</v>
      </c>
      <c r="S4552" s="96">
        <v>41.531840000000003</v>
      </c>
      <c r="T4552" s="96">
        <v>4.6821999999999999E-4</v>
      </c>
      <c r="U4552" s="96">
        <v>1.6942999999999999</v>
      </c>
      <c r="V4552" s="96">
        <v>0.42440820000000001</v>
      </c>
      <c r="W4552" s="96">
        <v>25.035</v>
      </c>
      <c r="X4552" s="241">
        <f t="shared" si="869"/>
        <v>1.09322196264125</v>
      </c>
      <c r="Y4552" s="241">
        <f t="shared" si="870"/>
        <v>0.52620046748099991</v>
      </c>
      <c r="Z4552" s="241">
        <f t="shared" si="871"/>
        <v>0.24207477016025003</v>
      </c>
      <c r="AA4552" s="241">
        <f t="shared" si="872"/>
        <v>0.32494672499999999</v>
      </c>
      <c r="AB4552" s="241">
        <v>0.33397485999999998</v>
      </c>
      <c r="AC4552" s="241">
        <v>3.8204456000000003E-5</v>
      </c>
      <c r="AD4552" s="241">
        <v>8.1755435000000001E-2</v>
      </c>
      <c r="AE4552" s="241">
        <v>2.2228525000000001E-5</v>
      </c>
      <c r="AF4552" s="241">
        <v>0.10909639</v>
      </c>
      <c r="AG4552" s="241">
        <v>1.3133495000000001E-3</v>
      </c>
      <c r="AH4552" s="241">
        <v>0.21868229</v>
      </c>
      <c r="AI4552" s="241">
        <v>6.3301155000000003E-4</v>
      </c>
      <c r="AJ4552" s="241">
        <v>6.4602184999999995E-4</v>
      </c>
      <c r="AK4552" s="241">
        <v>3.4295533000000002E-4</v>
      </c>
      <c r="AL4552" s="241">
        <v>8.4657362999999999E-5</v>
      </c>
      <c r="AM4552" s="241">
        <v>2.6646725000000001E-7</v>
      </c>
      <c r="AN4552" s="241">
        <v>5.2425083000000004E-3</v>
      </c>
      <c r="AO4552" s="241">
        <v>6.9711037E-3</v>
      </c>
      <c r="AP4552" s="241">
        <v>9.4719556E-3</v>
      </c>
      <c r="AQ4552" s="241">
        <v>2.7848499999999997E-4</v>
      </c>
      <c r="AR4552" s="241">
        <v>0.32466824</v>
      </c>
      <c r="AT4552" s="193"/>
      <c r="AU4552" s="193"/>
      <c r="AV4552" s="193"/>
      <c r="AW4552" s="193"/>
      <c r="AX4552" s="193"/>
      <c r="AY4552" s="193"/>
      <c r="AZ4552" s="193"/>
      <c r="BA4552" s="193"/>
      <c r="BB4552" s="193"/>
      <c r="BC4552" s="193"/>
      <c r="BD4552" s="193"/>
      <c r="BE4552" s="315"/>
      <c r="BF4552" s="315"/>
      <c r="BG4552" s="315"/>
      <c r="BH4552" s="315"/>
      <c r="BI4552" s="315"/>
      <c r="BJ4552" s="315"/>
      <c r="BK4552" s="315"/>
    </row>
    <row r="4553" spans="1:63" x14ac:dyDescent="0.25">
      <c r="A4553" s="9"/>
      <c r="B4553" s="184" t="s">
        <v>575</v>
      </c>
      <c r="C4553" s="5" t="s">
        <v>5864</v>
      </c>
      <c r="D4553" s="172">
        <v>3.1483012000000001</v>
      </c>
      <c r="E4553" s="172">
        <v>1.3926295</v>
      </c>
      <c r="F4553" s="172">
        <v>0.32832016000000003</v>
      </c>
      <c r="G4553" s="172">
        <v>5.6897401E-2</v>
      </c>
      <c r="H4553" s="172">
        <v>1.8078911E-2</v>
      </c>
      <c r="I4553" s="172">
        <v>0.10263261999999999</v>
      </c>
      <c r="J4553" s="172">
        <v>7.1409845999999999E-2</v>
      </c>
      <c r="K4553" s="172">
        <v>2.9572840000000001E-3</v>
      </c>
      <c r="L4553" s="172">
        <v>1.1753754999999999</v>
      </c>
      <c r="M4553" s="172">
        <v>0</v>
      </c>
      <c r="N4553" s="172">
        <v>0</v>
      </c>
      <c r="O4553" s="172">
        <v>0</v>
      </c>
      <c r="P4553" s="199">
        <f t="shared" si="873"/>
        <v>10.315774074074072</v>
      </c>
      <c r="Q4553" s="233">
        <v>161.06951000000001</v>
      </c>
      <c r="R4553" s="96">
        <v>108.55670000000001</v>
      </c>
      <c r="S4553" s="96">
        <v>27.669599999999999</v>
      </c>
      <c r="T4553" s="96">
        <v>4.5963999999999998E-4</v>
      </c>
      <c r="U4553" s="96">
        <v>1.2137</v>
      </c>
      <c r="V4553" s="96">
        <v>0.16405729999999999</v>
      </c>
      <c r="W4553" s="96">
        <v>23.465</v>
      </c>
      <c r="X4553" s="241">
        <f t="shared" si="869"/>
        <v>0.92792958761306998</v>
      </c>
      <c r="Y4553" s="241">
        <f t="shared" si="870"/>
        <v>0.44728752350500006</v>
      </c>
      <c r="Z4553" s="241">
        <f t="shared" si="871"/>
        <v>0.20868649531807001</v>
      </c>
      <c r="AA4553" s="241">
        <f t="shared" si="872"/>
        <v>0.27195556878999999</v>
      </c>
      <c r="AB4553" s="241">
        <v>0.28574825999999998</v>
      </c>
      <c r="AC4553" s="241">
        <v>3.3998110999999999E-5</v>
      </c>
      <c r="AD4553" s="241">
        <v>6.3678268999999996E-2</v>
      </c>
      <c r="AE4553" s="241">
        <v>1.9379723999999999E-5</v>
      </c>
      <c r="AF4553" s="241">
        <v>9.6937148000000001E-2</v>
      </c>
      <c r="AG4553" s="241">
        <v>8.7046867000000003E-4</v>
      </c>
      <c r="AH4553" s="241">
        <v>0.18711786999999999</v>
      </c>
      <c r="AI4553" s="241">
        <v>5.3447974E-4</v>
      </c>
      <c r="AJ4553" s="241">
        <v>4.6533297000000002E-4</v>
      </c>
      <c r="AK4553" s="241">
        <v>2.9181843999999998E-4</v>
      </c>
      <c r="AL4553" s="241">
        <v>6.9209774000000005E-5</v>
      </c>
      <c r="AM4553" s="241">
        <v>2.1889406999999999E-7</v>
      </c>
      <c r="AN4553" s="241">
        <v>4.6004988999999996E-3</v>
      </c>
      <c r="AO4553" s="241">
        <v>6.7143057999999997E-3</v>
      </c>
      <c r="AP4553" s="241">
        <v>8.8927607999999998E-3</v>
      </c>
      <c r="AQ4553" s="241">
        <v>2.4269879E-4</v>
      </c>
      <c r="AR4553" s="241">
        <v>0.27171287</v>
      </c>
      <c r="AT4553" s="193"/>
      <c r="AU4553" s="193"/>
      <c r="AV4553" s="193"/>
      <c r="AW4553" s="193"/>
      <c r="AX4553" s="193"/>
      <c r="AY4553" s="193"/>
      <c r="AZ4553" s="193"/>
      <c r="BA4553" s="193"/>
      <c r="BB4553" s="193"/>
      <c r="BC4553" s="193"/>
      <c r="BD4553" s="193"/>
      <c r="BE4553" s="315"/>
      <c r="BF4553" s="315"/>
      <c r="BG4553" s="315"/>
      <c r="BH4553" s="315"/>
      <c r="BI4553" s="315"/>
      <c r="BJ4553" s="315"/>
      <c r="BK4553" s="315"/>
    </row>
    <row r="4554" spans="1:63" x14ac:dyDescent="0.25">
      <c r="A4554" s="9"/>
      <c r="B4554" s="184" t="s">
        <v>575</v>
      </c>
      <c r="C4554" s="5" t="s">
        <v>5863</v>
      </c>
      <c r="D4554" s="172">
        <v>3.1147879000000001</v>
      </c>
      <c r="E4554" s="172">
        <v>1.3693341999999999</v>
      </c>
      <c r="F4554" s="172">
        <v>0.32259845999999998</v>
      </c>
      <c r="G4554" s="172">
        <v>5.5015586999999998E-2</v>
      </c>
      <c r="H4554" s="172">
        <v>1.8036324999999999E-2</v>
      </c>
      <c r="I4554" s="172">
        <v>0.10146489</v>
      </c>
      <c r="J4554" s="172">
        <v>7.1066882999999997E-2</v>
      </c>
      <c r="K4554" s="172">
        <v>2.9514372E-3</v>
      </c>
      <c r="L4554" s="172">
        <v>1.1743201999999999</v>
      </c>
      <c r="M4554" s="172">
        <v>0</v>
      </c>
      <c r="N4554" s="172">
        <v>0</v>
      </c>
      <c r="O4554" s="172">
        <v>0</v>
      </c>
      <c r="P4554" s="199">
        <f t="shared" si="873"/>
        <v>10.143216296296295</v>
      </c>
      <c r="Q4554" s="233">
        <v>157.38844</v>
      </c>
      <c r="R4554" s="96">
        <v>106.3449</v>
      </c>
      <c r="S4554" s="96">
        <v>26.411840000000002</v>
      </c>
      <c r="T4554" s="96">
        <v>4.5778000000000003E-4</v>
      </c>
      <c r="U4554" s="96">
        <v>1.1698</v>
      </c>
      <c r="V4554" s="96">
        <v>0.1404444</v>
      </c>
      <c r="W4554" s="96">
        <v>23.321000000000002</v>
      </c>
      <c r="X4554" s="241">
        <f t="shared" si="869"/>
        <v>0.91134488330390995</v>
      </c>
      <c r="Y4554" s="241">
        <f t="shared" si="870"/>
        <v>0.43957981775000005</v>
      </c>
      <c r="Z4554" s="241">
        <f t="shared" si="871"/>
        <v>0.20535272945391</v>
      </c>
      <c r="AA4554" s="241">
        <f t="shared" si="872"/>
        <v>0.26641233609999998</v>
      </c>
      <c r="AB4554" s="241">
        <v>0.28096553000000002</v>
      </c>
      <c r="AC4554" s="241">
        <v>3.3486157E-5</v>
      </c>
      <c r="AD4554" s="241">
        <v>6.1965740999999998E-2</v>
      </c>
      <c r="AE4554" s="241">
        <v>1.9073282999999999E-5</v>
      </c>
      <c r="AF4554" s="241">
        <v>9.5765717E-2</v>
      </c>
      <c r="AG4554" s="241">
        <v>8.3027030999999999E-4</v>
      </c>
      <c r="AH4554" s="241">
        <v>0.18398755</v>
      </c>
      <c r="AI4554" s="241">
        <v>5.2508263000000004E-4</v>
      </c>
      <c r="AJ4554" s="241">
        <v>4.4863587000000001E-4</v>
      </c>
      <c r="AK4554" s="241">
        <v>2.8666587999999997E-4</v>
      </c>
      <c r="AL4554" s="241">
        <v>6.7758368000000004E-5</v>
      </c>
      <c r="AM4554" s="241">
        <v>2.1440591000000001E-7</v>
      </c>
      <c r="AN4554" s="241">
        <v>4.5403939000000001E-3</v>
      </c>
      <c r="AO4554" s="241">
        <v>6.6885190000000004E-3</v>
      </c>
      <c r="AP4554" s="241">
        <v>8.8079093999999993E-3</v>
      </c>
      <c r="AQ4554" s="241">
        <v>2.380761E-4</v>
      </c>
      <c r="AR4554" s="241">
        <v>0.26617426</v>
      </c>
      <c r="AT4554" s="193"/>
      <c r="AU4554" s="193"/>
      <c r="AV4554" s="193"/>
      <c r="AW4554" s="193"/>
      <c r="AX4554" s="193"/>
      <c r="AY4554" s="193"/>
      <c r="AZ4554" s="193"/>
      <c r="BA4554" s="193"/>
      <c r="BB4554" s="193"/>
      <c r="BC4554" s="193"/>
      <c r="BD4554" s="193"/>
      <c r="BE4554" s="315"/>
      <c r="BF4554" s="315"/>
      <c r="BG4554" s="315"/>
      <c r="BH4554" s="315"/>
      <c r="BI4554" s="315"/>
      <c r="BJ4554" s="315"/>
      <c r="BK4554" s="315"/>
    </row>
    <row r="4555" spans="1:63" x14ac:dyDescent="0.25">
      <c r="A4555" s="9"/>
      <c r="B4555" s="184" t="s">
        <v>575</v>
      </c>
      <c r="C4555" s="5" t="s">
        <v>5862</v>
      </c>
      <c r="D4555" s="172">
        <v>3.1394004999999998</v>
      </c>
      <c r="E4555" s="172">
        <v>1.3864997999999999</v>
      </c>
      <c r="F4555" s="172">
        <v>0.32698723000000002</v>
      </c>
      <c r="G4555" s="172">
        <v>5.6495509999999999E-2</v>
      </c>
      <c r="H4555" s="172">
        <v>1.8062696999999999E-2</v>
      </c>
      <c r="I4555" s="172">
        <v>0.10235304000000001</v>
      </c>
      <c r="J4555" s="172">
        <v>7.1263116000000001E-2</v>
      </c>
      <c r="K4555" s="172">
        <v>2.9549049999999999E-3</v>
      </c>
      <c r="L4555" s="172">
        <v>1.1747843</v>
      </c>
      <c r="M4555" s="172">
        <v>0</v>
      </c>
      <c r="N4555" s="172">
        <v>0</v>
      </c>
      <c r="O4555" s="172">
        <v>0</v>
      </c>
      <c r="P4555" s="199">
        <f t="shared" si="873"/>
        <v>10.270368888888887</v>
      </c>
      <c r="Q4555" s="233">
        <v>160.11583999999999</v>
      </c>
      <c r="R4555" s="96">
        <v>107.89013</v>
      </c>
      <c r="S4555" s="96">
        <v>27.424880000000002</v>
      </c>
      <c r="T4555" s="96">
        <v>4.5839999999999998E-4</v>
      </c>
      <c r="U4555" s="96">
        <v>1.2049000000000001</v>
      </c>
      <c r="V4555" s="96">
        <v>0.1594727</v>
      </c>
      <c r="W4555" s="96">
        <v>23.436</v>
      </c>
      <c r="X4555" s="241">
        <f t="shared" si="869"/>
        <v>0.92342636343722007</v>
      </c>
      <c r="Y4555" s="241">
        <f t="shared" si="870"/>
        <v>0.44534782788900001</v>
      </c>
      <c r="Z4555" s="241">
        <f t="shared" si="871"/>
        <v>0.20779314448821998</v>
      </c>
      <c r="AA4555" s="241">
        <f t="shared" si="872"/>
        <v>0.27028539106000005</v>
      </c>
      <c r="AB4555" s="241">
        <v>0.28448974999999999</v>
      </c>
      <c r="AC4555" s="241">
        <v>3.3794146999999997E-5</v>
      </c>
      <c r="AD4555" s="241">
        <v>6.3287606999999996E-2</v>
      </c>
      <c r="AE4555" s="241">
        <v>1.9281571999999999E-5</v>
      </c>
      <c r="AF4555" s="241">
        <v>9.6654757999999993E-2</v>
      </c>
      <c r="AG4555" s="241">
        <v>8.6263717000000005E-4</v>
      </c>
      <c r="AH4555" s="241">
        <v>0.18629414999999999</v>
      </c>
      <c r="AI4555" s="241">
        <v>5.3228453999999996E-4</v>
      </c>
      <c r="AJ4555" s="241">
        <v>4.6183561999999997E-4</v>
      </c>
      <c r="AK4555" s="241">
        <v>2.9040415000000002E-4</v>
      </c>
      <c r="AL4555" s="241">
        <v>6.8887195999999996E-5</v>
      </c>
      <c r="AM4555" s="241">
        <v>2.1788222E-7</v>
      </c>
      <c r="AN4555" s="241">
        <v>4.5872830000000002E-3</v>
      </c>
      <c r="AO4555" s="241">
        <v>6.7073408000000003E-3</v>
      </c>
      <c r="AP4555" s="241">
        <v>8.8507412999999993E-3</v>
      </c>
      <c r="AQ4555" s="241">
        <v>2.4069105999999999E-4</v>
      </c>
      <c r="AR4555" s="241">
        <v>0.27004470000000003</v>
      </c>
      <c r="AT4555" s="193"/>
      <c r="AU4555" s="193"/>
      <c r="AV4555" s="193"/>
      <c r="AW4555" s="193"/>
      <c r="AX4555" s="193"/>
      <c r="AY4555" s="193"/>
      <c r="AZ4555" s="193"/>
      <c r="BA4555" s="193"/>
      <c r="BB4555" s="193"/>
      <c r="BC4555" s="193"/>
      <c r="BD4555" s="193"/>
      <c r="BE4555" s="315"/>
      <c r="BF4555" s="315"/>
      <c r="BG4555" s="315"/>
      <c r="BH4555" s="315"/>
      <c r="BI4555" s="315"/>
      <c r="BJ4555" s="315"/>
      <c r="BK4555" s="315"/>
    </row>
    <row r="4556" spans="1:63" x14ac:dyDescent="0.25">
      <c r="A4556" s="9"/>
      <c r="B4556" s="184" t="s">
        <v>575</v>
      </c>
      <c r="C4556" s="5" t="s">
        <v>5861</v>
      </c>
      <c r="D4556" s="172">
        <v>3.0902954</v>
      </c>
      <c r="E4556" s="172">
        <v>1.3522457000000001</v>
      </c>
      <c r="F4556" s="172">
        <v>0.31822407000000003</v>
      </c>
      <c r="G4556" s="172">
        <v>5.3539772999999999E-2</v>
      </c>
      <c r="H4556" s="172">
        <v>1.8010300999999999E-2</v>
      </c>
      <c r="I4556" s="172">
        <v>0.10058319</v>
      </c>
      <c r="J4556" s="172">
        <v>7.0871461999999996E-2</v>
      </c>
      <c r="K4556" s="172">
        <v>2.9479199000000001E-3</v>
      </c>
      <c r="L4556" s="172">
        <v>1.1738729999999999</v>
      </c>
      <c r="M4556" s="172">
        <v>0</v>
      </c>
      <c r="N4556" s="172">
        <v>0</v>
      </c>
      <c r="O4556" s="172">
        <v>0</v>
      </c>
      <c r="P4556" s="199">
        <f t="shared" si="873"/>
        <v>10.016634814814815</v>
      </c>
      <c r="Q4556" s="233">
        <v>154.67294000000001</v>
      </c>
      <c r="R4556" s="96">
        <v>104.80534</v>
      </c>
      <c r="S4556" s="96">
        <v>25.403839999999999</v>
      </c>
      <c r="T4556" s="96">
        <v>4.5715000000000003E-4</v>
      </c>
      <c r="U4556" s="96">
        <v>1.1348</v>
      </c>
      <c r="V4556" s="96">
        <v>0.1215073</v>
      </c>
      <c r="W4556" s="96">
        <v>23.207000000000001</v>
      </c>
      <c r="X4556" s="241">
        <f t="shared" si="869"/>
        <v>0.89931534618773989</v>
      </c>
      <c r="Y4556" s="241">
        <f t="shared" si="870"/>
        <v>0.43383803069100002</v>
      </c>
      <c r="Z4556" s="241">
        <f t="shared" si="871"/>
        <v>0.20292383209673995</v>
      </c>
      <c r="AA4556" s="241">
        <f t="shared" si="872"/>
        <v>0.26255348340000001</v>
      </c>
      <c r="AB4556" s="241">
        <v>0.27745715999999998</v>
      </c>
      <c r="AC4556" s="241">
        <v>3.3180635000000001E-5</v>
      </c>
      <c r="AD4556" s="241">
        <v>6.0650478000000001E-2</v>
      </c>
      <c r="AE4556" s="241">
        <v>1.8865986E-5</v>
      </c>
      <c r="AF4556" s="241">
        <v>9.4880282999999996E-2</v>
      </c>
      <c r="AG4556" s="241">
        <v>7.9806307000000005E-4</v>
      </c>
      <c r="AH4556" s="241">
        <v>0.18169130999999999</v>
      </c>
      <c r="AI4556" s="241">
        <v>5.1790370999999999E-4</v>
      </c>
      <c r="AJ4556" s="241">
        <v>4.3547297999999999E-4</v>
      </c>
      <c r="AK4556" s="241">
        <v>2.8294767000000001E-4</v>
      </c>
      <c r="AL4556" s="241">
        <v>6.6634790999999996E-5</v>
      </c>
      <c r="AM4556" s="241">
        <v>2.1094574E-7</v>
      </c>
      <c r="AN4556" s="241">
        <v>4.4937644000000001E-3</v>
      </c>
      <c r="AO4556" s="241">
        <v>6.6698738E-3</v>
      </c>
      <c r="AP4556" s="241">
        <v>8.7657137999999999E-3</v>
      </c>
      <c r="AQ4556" s="241">
        <v>2.3547339999999999E-4</v>
      </c>
      <c r="AR4556" s="241">
        <v>0.26231800999999999</v>
      </c>
      <c r="AT4556" s="193"/>
      <c r="AU4556" s="193"/>
      <c r="AV4556" s="193"/>
      <c r="AW4556" s="193"/>
      <c r="AX4556" s="193"/>
      <c r="AY4556" s="193"/>
      <c r="AZ4556" s="193"/>
      <c r="BA4556" s="193"/>
      <c r="BB4556" s="193"/>
      <c r="BC4556" s="193"/>
      <c r="BD4556" s="193"/>
      <c r="BE4556" s="315"/>
      <c r="BF4556" s="315"/>
      <c r="BG4556" s="315"/>
      <c r="BH4556" s="315"/>
      <c r="BI4556" s="315"/>
      <c r="BJ4556" s="315"/>
      <c r="BK4556" s="315"/>
    </row>
    <row r="4557" spans="1:63" x14ac:dyDescent="0.25">
      <c r="A4557" s="9"/>
      <c r="B4557" s="184" t="s">
        <v>575</v>
      </c>
      <c r="C4557" s="5" t="s">
        <v>5860</v>
      </c>
      <c r="D4557" s="172">
        <v>4.0210638999999997</v>
      </c>
      <c r="E4557" s="172">
        <v>0.61959430999999998</v>
      </c>
      <c r="F4557" s="172">
        <v>0.82114944999999995</v>
      </c>
      <c r="G4557" s="172">
        <v>0.44670969999999999</v>
      </c>
      <c r="H4557" s="172">
        <v>2.9982405999999999E-3</v>
      </c>
      <c r="I4557" s="172">
        <v>0.22946722</v>
      </c>
      <c r="J4557" s="172">
        <v>0.24866769999999999</v>
      </c>
      <c r="K4557" s="172">
        <v>9.3588947000000004E-4</v>
      </c>
      <c r="L4557" s="172">
        <v>1.6515413999999999</v>
      </c>
      <c r="M4557" s="172">
        <v>0</v>
      </c>
      <c r="N4557" s="172">
        <v>0</v>
      </c>
      <c r="O4557" s="172">
        <v>0</v>
      </c>
      <c r="P4557" s="199">
        <f t="shared" si="873"/>
        <v>4.5895874814814812</v>
      </c>
      <c r="Q4557" s="233">
        <v>75.527859000000007</v>
      </c>
      <c r="R4557" s="96">
        <v>53.193682000000003</v>
      </c>
      <c r="S4557" s="96">
        <v>14.5852</v>
      </c>
      <c r="T4557" s="96">
        <v>1.1612000000000001E-4</v>
      </c>
      <c r="U4557" s="96">
        <v>1.1660999999999999</v>
      </c>
      <c r="V4557" s="96">
        <v>0.22776109999999999</v>
      </c>
      <c r="W4557" s="96">
        <v>6.3550000000000004</v>
      </c>
      <c r="X4557" s="241">
        <f t="shared" si="869"/>
        <v>1.7531046406649999</v>
      </c>
      <c r="Y4557" s="241">
        <f t="shared" si="870"/>
        <v>1.495802469986</v>
      </c>
      <c r="Z4557" s="241">
        <f t="shared" si="871"/>
        <v>0.112939782679</v>
      </c>
      <c r="AA4557" s="241">
        <f t="shared" si="872"/>
        <v>0.14436238800000001</v>
      </c>
      <c r="AB4557" s="241">
        <v>0.12716968000000001</v>
      </c>
      <c r="AC4557" s="241">
        <v>1.6082501999999999E-5</v>
      </c>
      <c r="AD4557" s="241">
        <v>1.1695317999999999</v>
      </c>
      <c r="AE4557" s="241">
        <v>2.7159804000000001E-5</v>
      </c>
      <c r="AF4557" s="241">
        <v>0.19859377</v>
      </c>
      <c r="AG4557" s="241">
        <v>4.6397768000000001E-4</v>
      </c>
      <c r="AH4557" s="241">
        <v>8.3231994000000004E-2</v>
      </c>
      <c r="AI4557" s="241">
        <v>1.4158204000000001E-3</v>
      </c>
      <c r="AJ4557" s="241">
        <v>4.0497805E-3</v>
      </c>
      <c r="AK4557" s="241">
        <v>1.7317440999999999E-3</v>
      </c>
      <c r="AL4557" s="241">
        <v>5.0069926999999996E-4</v>
      </c>
      <c r="AM4557" s="241">
        <v>1.831409E-6</v>
      </c>
      <c r="AN4557" s="241">
        <v>4.6584054000000001E-3</v>
      </c>
      <c r="AO4557" s="241">
        <v>1.0433738999999999E-2</v>
      </c>
      <c r="AP4557" s="241">
        <v>6.9157686000000003E-3</v>
      </c>
      <c r="AQ4557" s="241">
        <v>1.1152728000000001E-2</v>
      </c>
      <c r="AR4557" s="241">
        <v>0.13320966000000001</v>
      </c>
      <c r="AT4557" s="193"/>
      <c r="AU4557" s="193"/>
      <c r="AV4557" s="193"/>
      <c r="AW4557" s="193"/>
      <c r="AX4557" s="193"/>
      <c r="AY4557" s="193"/>
      <c r="AZ4557" s="193"/>
      <c r="BA4557" s="193"/>
      <c r="BB4557" s="193"/>
      <c r="BC4557" s="193"/>
      <c r="BD4557" s="193"/>
      <c r="BE4557" s="315"/>
      <c r="BF4557" s="315"/>
      <c r="BG4557" s="315"/>
      <c r="BH4557" s="315"/>
      <c r="BI4557" s="315"/>
      <c r="BJ4557" s="315"/>
      <c r="BK4557" s="315"/>
    </row>
    <row r="4558" spans="1:63" x14ac:dyDescent="0.25">
      <c r="A4558" s="9"/>
      <c r="B4558" s="184" t="s">
        <v>575</v>
      </c>
      <c r="C4558" s="5" t="s">
        <v>5859</v>
      </c>
      <c r="D4558" s="172">
        <v>4.1128467999999998</v>
      </c>
      <c r="E4558" s="172">
        <v>0.68362100000000003</v>
      </c>
      <c r="F4558" s="172">
        <v>0.83752104999999999</v>
      </c>
      <c r="G4558" s="172">
        <v>0.45223184999999999</v>
      </c>
      <c r="H4558" s="172">
        <v>3.0961186999999999E-3</v>
      </c>
      <c r="I4558" s="172">
        <v>0.23277086</v>
      </c>
      <c r="J4558" s="172">
        <v>0.24939900000000001</v>
      </c>
      <c r="K4558" s="172">
        <v>9.4894455000000004E-4</v>
      </c>
      <c r="L4558" s="172">
        <v>1.6532579999999999</v>
      </c>
      <c r="M4558" s="172">
        <v>0</v>
      </c>
      <c r="N4558" s="172">
        <v>0</v>
      </c>
      <c r="O4558" s="172">
        <v>0</v>
      </c>
      <c r="P4558" s="199">
        <f t="shared" si="873"/>
        <v>5.0638592592592593</v>
      </c>
      <c r="Q4558" s="233">
        <v>85.697209999999998</v>
      </c>
      <c r="R4558" s="96">
        <v>58.955419999999997</v>
      </c>
      <c r="S4558" s="96">
        <v>18.362960000000001</v>
      </c>
      <c r="T4558" s="96">
        <v>1.1845000000000001E-4</v>
      </c>
      <c r="U4558" s="96">
        <v>1.2969999999999999</v>
      </c>
      <c r="V4558" s="96">
        <v>0.29871160000000002</v>
      </c>
      <c r="W4558" s="96">
        <v>6.7830000000000004</v>
      </c>
      <c r="X4558" s="241">
        <f t="shared" si="869"/>
        <v>1.7981557289903001</v>
      </c>
      <c r="Y4558" s="241">
        <f t="shared" si="870"/>
        <v>1.5173111726670001</v>
      </c>
      <c r="Z4558" s="241">
        <f t="shared" si="871"/>
        <v>0.12204047832330003</v>
      </c>
      <c r="AA4558" s="241">
        <f t="shared" si="872"/>
        <v>0.15880407799999999</v>
      </c>
      <c r="AB4558" s="241">
        <v>0.14031478</v>
      </c>
      <c r="AC4558" s="241">
        <v>1.7228564000000001E-5</v>
      </c>
      <c r="AD4558" s="241">
        <v>1.1744576</v>
      </c>
      <c r="AE4558" s="241">
        <v>2.7936912999999999E-5</v>
      </c>
      <c r="AF4558" s="241">
        <v>0.20190896</v>
      </c>
      <c r="AG4558" s="241">
        <v>5.8466718999999998E-4</v>
      </c>
      <c r="AH4558" s="241">
        <v>9.1835493000000004E-2</v>
      </c>
      <c r="AI4558" s="241">
        <v>1.4426857E-3</v>
      </c>
      <c r="AJ4558" s="241">
        <v>4.0990341999999997E-3</v>
      </c>
      <c r="AK4558" s="241">
        <v>1.7456768999999999E-3</v>
      </c>
      <c r="AL4558" s="241">
        <v>5.0490506000000002E-4</v>
      </c>
      <c r="AM4558" s="241">
        <v>1.8443632999999999E-6</v>
      </c>
      <c r="AN4558" s="241">
        <v>4.8333235000000002E-3</v>
      </c>
      <c r="AO4558" s="241">
        <v>1.0503778E-2</v>
      </c>
      <c r="AP4558" s="241">
        <v>7.0737376000000003E-3</v>
      </c>
      <c r="AQ4558" s="241">
        <v>1.1162587999999999E-2</v>
      </c>
      <c r="AR4558" s="241">
        <v>0.14764148999999999</v>
      </c>
      <c r="AT4558" s="193"/>
      <c r="AU4558" s="193"/>
      <c r="AV4558" s="193"/>
      <c r="AW4558" s="193"/>
      <c r="AX4558" s="193"/>
      <c r="AY4558" s="193"/>
      <c r="AZ4558" s="193"/>
      <c r="BA4558" s="193"/>
      <c r="BB4558" s="193"/>
      <c r="BC4558" s="193"/>
      <c r="BD4558" s="193"/>
      <c r="BE4558" s="315"/>
      <c r="BF4558" s="315"/>
      <c r="BG4558" s="315"/>
      <c r="BH4558" s="315"/>
      <c r="BI4558" s="315"/>
      <c r="BJ4558" s="315"/>
      <c r="BK4558" s="315"/>
    </row>
    <row r="4559" spans="1:63" x14ac:dyDescent="0.25">
      <c r="A4559" s="9"/>
      <c r="B4559" s="184" t="s">
        <v>575</v>
      </c>
      <c r="C4559" s="5" t="s">
        <v>5858</v>
      </c>
      <c r="D4559" s="172">
        <v>3.9295453999999999</v>
      </c>
      <c r="E4559" s="172">
        <v>0.55572655000000004</v>
      </c>
      <c r="F4559" s="172">
        <v>0.80483004000000002</v>
      </c>
      <c r="G4559" s="172">
        <v>0.44120229999999999</v>
      </c>
      <c r="H4559" s="172">
        <v>2.9005881E-3</v>
      </c>
      <c r="I4559" s="172">
        <v>0.2261705</v>
      </c>
      <c r="J4559" s="172">
        <v>0.24793741999999999</v>
      </c>
      <c r="K4559" s="172">
        <v>9.2288281999999995E-4</v>
      </c>
      <c r="L4559" s="172">
        <v>1.6498552</v>
      </c>
      <c r="M4559" s="172">
        <v>0</v>
      </c>
      <c r="N4559" s="172">
        <v>0</v>
      </c>
      <c r="O4559" s="172">
        <v>0</v>
      </c>
      <c r="P4559" s="199">
        <f t="shared" si="873"/>
        <v>4.1164929629629627</v>
      </c>
      <c r="Q4559" s="233">
        <v>65.382906000000006</v>
      </c>
      <c r="R4559" s="96">
        <v>47.446008999999997</v>
      </c>
      <c r="S4559" s="96">
        <v>10.8164</v>
      </c>
      <c r="T4559" s="96">
        <v>1.1378E-4</v>
      </c>
      <c r="U4559" s="96">
        <v>1.0354000000000001</v>
      </c>
      <c r="V4559" s="96">
        <v>0.15698309999999999</v>
      </c>
      <c r="W4559" s="96">
        <v>5.9279999999999999</v>
      </c>
      <c r="X4559" s="241">
        <f t="shared" si="869"/>
        <v>1.7081705565548002</v>
      </c>
      <c r="Y4559" s="241">
        <f t="shared" si="870"/>
        <v>1.4743522704840002</v>
      </c>
      <c r="Z4559" s="241">
        <f t="shared" si="871"/>
        <v>0.10386214907079999</v>
      </c>
      <c r="AA4559" s="241">
        <f t="shared" si="872"/>
        <v>0.129956137</v>
      </c>
      <c r="AB4559" s="241">
        <v>0.11405722</v>
      </c>
      <c r="AC4559" s="241">
        <v>1.4938477999999999E-5</v>
      </c>
      <c r="AD4559" s="241">
        <v>1.1646209000000001</v>
      </c>
      <c r="AE4559" s="241">
        <v>2.6385456E-5</v>
      </c>
      <c r="AF4559" s="241">
        <v>0.19528925</v>
      </c>
      <c r="AG4559" s="241">
        <v>3.4357654999999998E-4</v>
      </c>
      <c r="AH4559" s="241">
        <v>7.4649852000000003E-2</v>
      </c>
      <c r="AI4559" s="241">
        <v>1.3890412E-3</v>
      </c>
      <c r="AJ4559" s="241">
        <v>4.0006596000000004E-3</v>
      </c>
      <c r="AK4559" s="241">
        <v>1.7178390999999999E-3</v>
      </c>
      <c r="AL4559" s="241">
        <v>4.9649820000000002E-4</v>
      </c>
      <c r="AM4559" s="241">
        <v>1.8184708E-6</v>
      </c>
      <c r="AN4559" s="241">
        <v>4.4839757000000001E-3</v>
      </c>
      <c r="AO4559" s="241">
        <v>1.0363941E-2</v>
      </c>
      <c r="AP4559" s="241">
        <v>6.7585238000000001E-3</v>
      </c>
      <c r="AQ4559" s="241">
        <v>1.1143076999999999E-2</v>
      </c>
      <c r="AR4559" s="241">
        <v>0.11881306</v>
      </c>
      <c r="AT4559" s="193"/>
      <c r="AU4559" s="193"/>
      <c r="AV4559" s="193"/>
      <c r="AW4559" s="193"/>
      <c r="AX4559" s="193"/>
      <c r="AY4559" s="193"/>
      <c r="AZ4559" s="193"/>
      <c r="BA4559" s="193"/>
      <c r="BB4559" s="193"/>
      <c r="BC4559" s="193"/>
      <c r="BD4559" s="193"/>
      <c r="BE4559" s="315"/>
      <c r="BF4559" s="315"/>
      <c r="BG4559" s="315"/>
      <c r="BH4559" s="315"/>
      <c r="BI4559" s="315"/>
      <c r="BJ4559" s="315"/>
      <c r="BK4559" s="315"/>
    </row>
    <row r="4560" spans="1:63" x14ac:dyDescent="0.25">
      <c r="A4560" s="9"/>
      <c r="B4560" s="184" t="s">
        <v>575</v>
      </c>
      <c r="C4560" s="5" t="s">
        <v>5857</v>
      </c>
      <c r="D4560" s="172">
        <v>3.8969478999999998</v>
      </c>
      <c r="E4560" s="172">
        <v>0.53307316999999999</v>
      </c>
      <c r="F4560" s="172">
        <v>0.79926962999999995</v>
      </c>
      <c r="G4560" s="172">
        <v>0.43937581999999997</v>
      </c>
      <c r="H4560" s="172">
        <v>2.8589639999999999E-3</v>
      </c>
      <c r="I4560" s="172">
        <v>0.22503497</v>
      </c>
      <c r="J4560" s="172">
        <v>0.24760243000000001</v>
      </c>
      <c r="K4560" s="172">
        <v>9.1713750000000001E-4</v>
      </c>
      <c r="L4560" s="172">
        <v>1.6488157999999999</v>
      </c>
      <c r="M4560" s="172">
        <v>0</v>
      </c>
      <c r="N4560" s="172">
        <v>0</v>
      </c>
      <c r="O4560" s="172">
        <v>0</v>
      </c>
      <c r="P4560" s="199">
        <f t="shared" si="873"/>
        <v>3.9486901481481476</v>
      </c>
      <c r="Q4560" s="233">
        <v>61.804274999999997</v>
      </c>
      <c r="R4560" s="96">
        <v>45.292031999999999</v>
      </c>
      <c r="S4560" s="96">
        <v>9.5967199999999995</v>
      </c>
      <c r="T4560" s="96">
        <v>1.1194E-4</v>
      </c>
      <c r="U4560" s="96">
        <v>0.99282999999999999</v>
      </c>
      <c r="V4560" s="96">
        <v>0.13408020000000001</v>
      </c>
      <c r="W4560" s="96">
        <v>5.7885</v>
      </c>
      <c r="X4560" s="241">
        <f t="shared" si="869"/>
        <v>1.6920299240646</v>
      </c>
      <c r="Y4560" s="241">
        <f t="shared" si="870"/>
        <v>1.466852946545</v>
      </c>
      <c r="Z4560" s="241">
        <f t="shared" si="871"/>
        <v>0.1006191865196</v>
      </c>
      <c r="AA4560" s="241">
        <f t="shared" si="872"/>
        <v>0.124557791</v>
      </c>
      <c r="AB4560" s="241">
        <v>0.10940627999999999</v>
      </c>
      <c r="AC4560" s="241">
        <v>1.4438312999999999E-5</v>
      </c>
      <c r="AD4560" s="241">
        <v>1.1629510999999999</v>
      </c>
      <c r="AE4560" s="241">
        <v>2.6087032E-5</v>
      </c>
      <c r="AF4560" s="241">
        <v>0.19415044000000001</v>
      </c>
      <c r="AG4560" s="241">
        <v>3.0460120000000001E-4</v>
      </c>
      <c r="AH4560" s="241">
        <v>7.1605791000000002E-2</v>
      </c>
      <c r="AI4560" s="241">
        <v>1.3799075E-3</v>
      </c>
      <c r="AJ4560" s="241">
        <v>3.9844566999999997E-3</v>
      </c>
      <c r="AK4560" s="241">
        <v>1.7128328999999999E-3</v>
      </c>
      <c r="AL4560" s="241">
        <v>4.9508351999999999E-4</v>
      </c>
      <c r="AM4560" s="241">
        <v>1.8140996E-6</v>
      </c>
      <c r="AN4560" s="241">
        <v>4.425432E-3</v>
      </c>
      <c r="AO4560" s="241">
        <v>1.0338882000000001E-2</v>
      </c>
      <c r="AP4560" s="241">
        <v>6.6749868000000002E-3</v>
      </c>
      <c r="AQ4560" s="241">
        <v>1.1138521E-2</v>
      </c>
      <c r="AR4560" s="241">
        <v>0.11341927</v>
      </c>
      <c r="AT4560" s="193"/>
      <c r="AU4560" s="193"/>
      <c r="AV4560" s="193"/>
      <c r="AW4560" s="193"/>
      <c r="AX4560" s="193"/>
      <c r="AY4560" s="193"/>
      <c r="AZ4560" s="193"/>
      <c r="BA4560" s="193"/>
      <c r="BB4560" s="193"/>
      <c r="BC4560" s="193"/>
      <c r="BD4560" s="193"/>
      <c r="BE4560" s="315"/>
      <c r="BF4560" s="315"/>
      <c r="BG4560" s="315"/>
      <c r="BH4560" s="315"/>
      <c r="BI4560" s="315"/>
      <c r="BJ4560" s="315"/>
      <c r="BK4560" s="315"/>
    </row>
    <row r="4561" spans="1:63" x14ac:dyDescent="0.25">
      <c r="A4561" s="9"/>
      <c r="B4561" s="184" t="s">
        <v>575</v>
      </c>
      <c r="C4561" s="5" t="s">
        <v>5856</v>
      </c>
      <c r="D4561" s="172">
        <v>3.9102857000000002</v>
      </c>
      <c r="E4561" s="172">
        <v>0.54237082999999997</v>
      </c>
      <c r="F4561" s="172">
        <v>0.80164866000000001</v>
      </c>
      <c r="G4561" s="172">
        <v>0.44017962999999999</v>
      </c>
      <c r="H4561" s="172">
        <v>2.873207E-3</v>
      </c>
      <c r="I4561" s="172">
        <v>0.22551652</v>
      </c>
      <c r="J4561" s="172">
        <v>0.24770774000000001</v>
      </c>
      <c r="K4561" s="172">
        <v>9.1903033000000002E-4</v>
      </c>
      <c r="L4561" s="172">
        <v>1.6490701000000001</v>
      </c>
      <c r="M4561" s="172">
        <v>0</v>
      </c>
      <c r="N4561" s="172">
        <v>0</v>
      </c>
      <c r="O4561" s="172">
        <v>0</v>
      </c>
      <c r="P4561" s="199">
        <f t="shared" si="873"/>
        <v>4.017561703703703</v>
      </c>
      <c r="Q4561" s="233">
        <v>63.282767999999997</v>
      </c>
      <c r="R4561" s="96">
        <v>46.129581000000002</v>
      </c>
      <c r="S4561" s="96">
        <v>10.14608</v>
      </c>
      <c r="T4561" s="96">
        <v>1.1228E-4</v>
      </c>
      <c r="U4561" s="96">
        <v>1.0119</v>
      </c>
      <c r="V4561" s="96">
        <v>0.14439560000000001</v>
      </c>
      <c r="W4561" s="96">
        <v>5.8506999999999998</v>
      </c>
      <c r="X4561" s="241">
        <f t="shared" si="869"/>
        <v>1.6985693495902998</v>
      </c>
      <c r="Y4561" s="241">
        <f t="shared" si="870"/>
        <v>1.4699712110529999</v>
      </c>
      <c r="Z4561" s="241">
        <f t="shared" si="871"/>
        <v>0.10194095953729999</v>
      </c>
      <c r="AA4561" s="241">
        <f t="shared" si="872"/>
        <v>0.12665717900000001</v>
      </c>
      <c r="AB4561" s="241">
        <v>0.11131515</v>
      </c>
      <c r="AC4561" s="241">
        <v>1.4604888E-5</v>
      </c>
      <c r="AD4561" s="241">
        <v>1.1636607999999999</v>
      </c>
      <c r="AE4561" s="241">
        <v>2.6199925000000001E-5</v>
      </c>
      <c r="AF4561" s="241">
        <v>0.19463231</v>
      </c>
      <c r="AG4561" s="241">
        <v>3.2214624000000001E-4</v>
      </c>
      <c r="AH4561" s="241">
        <v>7.2855153000000006E-2</v>
      </c>
      <c r="AI4561" s="241">
        <v>1.3838114999999999E-3</v>
      </c>
      <c r="AJ4561" s="241">
        <v>3.9916259000000003E-3</v>
      </c>
      <c r="AK4561" s="241">
        <v>1.7148466999999999E-3</v>
      </c>
      <c r="AL4561" s="241">
        <v>4.9569825000000001E-4</v>
      </c>
      <c r="AM4561" s="241">
        <v>1.8159872999999999E-6</v>
      </c>
      <c r="AN4561" s="241">
        <v>4.4509262000000001E-3</v>
      </c>
      <c r="AO4561" s="241">
        <v>1.0349072000000001E-2</v>
      </c>
      <c r="AP4561" s="241">
        <v>6.6980099999999999E-3</v>
      </c>
      <c r="AQ4561" s="241">
        <v>1.1140049000000001E-2</v>
      </c>
      <c r="AR4561" s="241">
        <v>0.11551713</v>
      </c>
      <c r="AT4561" s="193"/>
      <c r="AU4561" s="193"/>
      <c r="AV4561" s="193"/>
      <c r="AW4561" s="193"/>
      <c r="AX4561" s="193"/>
      <c r="AY4561" s="193"/>
      <c r="AZ4561" s="193"/>
      <c r="BA4561" s="193"/>
      <c r="BB4561" s="193"/>
      <c r="BC4561" s="193"/>
      <c r="BD4561" s="193"/>
      <c r="BE4561" s="315"/>
      <c r="BF4561" s="315"/>
      <c r="BG4561" s="315"/>
      <c r="BH4561" s="315"/>
      <c r="BI4561" s="315"/>
      <c r="BJ4561" s="315"/>
      <c r="BK4561" s="315"/>
    </row>
    <row r="4562" spans="1:63" x14ac:dyDescent="0.25">
      <c r="A4562" s="9"/>
      <c r="B4562" s="184" t="s">
        <v>575</v>
      </c>
      <c r="C4562" s="5" t="s">
        <v>5855</v>
      </c>
      <c r="D4562" s="172">
        <v>3.8835902999999998</v>
      </c>
      <c r="E4562" s="172">
        <v>0.52374708999999997</v>
      </c>
      <c r="F4562" s="172">
        <v>0.79688767999999999</v>
      </c>
      <c r="G4562" s="172">
        <v>0.43857204999999999</v>
      </c>
      <c r="H4562" s="172">
        <v>2.8447132000000001E-3</v>
      </c>
      <c r="I4562" s="172">
        <v>0.22455339999999999</v>
      </c>
      <c r="J4562" s="172">
        <v>0.24749667</v>
      </c>
      <c r="K4562" s="172">
        <v>9.1524363999999998E-4</v>
      </c>
      <c r="L4562" s="172">
        <v>1.6485734000000001</v>
      </c>
      <c r="M4562" s="172">
        <v>0</v>
      </c>
      <c r="N4562" s="172">
        <v>0</v>
      </c>
      <c r="O4562" s="172">
        <v>0</v>
      </c>
      <c r="P4562" s="199">
        <f t="shared" si="873"/>
        <v>3.8796080740740737</v>
      </c>
      <c r="Q4562" s="233">
        <v>60.321908000000001</v>
      </c>
      <c r="R4562" s="96">
        <v>44.451982000000001</v>
      </c>
      <c r="S4562" s="96">
        <v>9.0462399999999992</v>
      </c>
      <c r="T4562" s="96">
        <v>1.116E-4</v>
      </c>
      <c r="U4562" s="96">
        <v>0.97374000000000005</v>
      </c>
      <c r="V4562" s="96">
        <v>0.12373439999999999</v>
      </c>
      <c r="W4562" s="96">
        <v>5.7260999999999997</v>
      </c>
      <c r="X4562" s="241">
        <f t="shared" si="869"/>
        <v>1.6854608384797998</v>
      </c>
      <c r="Y4562" s="241">
        <f t="shared" si="870"/>
        <v>1.4637149415189998</v>
      </c>
      <c r="Z4562" s="241">
        <f t="shared" si="871"/>
        <v>9.9293579960799988E-2</v>
      </c>
      <c r="AA4562" s="241">
        <f t="shared" si="872"/>
        <v>0.122452317</v>
      </c>
      <c r="AB4562" s="241">
        <v>0.10749156999999999</v>
      </c>
      <c r="AC4562" s="241">
        <v>1.4271624E-5</v>
      </c>
      <c r="AD4562" s="241">
        <v>1.1622285999999999</v>
      </c>
      <c r="AE4562" s="241">
        <v>2.5973804999999999E-5</v>
      </c>
      <c r="AF4562" s="241">
        <v>0.19366752000000001</v>
      </c>
      <c r="AG4562" s="241">
        <v>2.8700608999999999E-4</v>
      </c>
      <c r="AH4562" s="241">
        <v>7.0352612999999994E-2</v>
      </c>
      <c r="AI4562" s="241">
        <v>1.3759992E-3</v>
      </c>
      <c r="AJ4562" s="241">
        <v>3.9772877999999998E-3</v>
      </c>
      <c r="AK4562" s="241">
        <v>1.7108026E-3</v>
      </c>
      <c r="AL4562" s="241">
        <v>4.9447822999999997E-4</v>
      </c>
      <c r="AM4562" s="241">
        <v>1.8122307999999999E-6</v>
      </c>
      <c r="AN4562" s="241">
        <v>4.3999119000000001E-3</v>
      </c>
      <c r="AO4562" s="241">
        <v>1.0328719E-2</v>
      </c>
      <c r="AP4562" s="241">
        <v>6.6519559999999997E-3</v>
      </c>
      <c r="AQ4562" s="241">
        <v>1.1137177E-2</v>
      </c>
      <c r="AR4562" s="241">
        <v>0.11131514000000001</v>
      </c>
      <c r="AT4562" s="193"/>
      <c r="AU4562" s="193"/>
      <c r="AV4562" s="193"/>
      <c r="AW4562" s="193"/>
      <c r="AX4562" s="193"/>
      <c r="AY4562" s="193"/>
      <c r="AZ4562" s="193"/>
      <c r="BA4562" s="193"/>
      <c r="BB4562" s="193"/>
      <c r="BC4562" s="193"/>
      <c r="BD4562" s="193"/>
      <c r="BE4562" s="315"/>
      <c r="BF4562" s="315"/>
      <c r="BG4562" s="315"/>
      <c r="BH4562" s="315"/>
      <c r="BI4562" s="315"/>
      <c r="BJ4562" s="315"/>
      <c r="BK4562" s="315"/>
    </row>
    <row r="4563" spans="1:63" x14ac:dyDescent="0.25">
      <c r="A4563" s="9"/>
      <c r="B4563" s="184" t="s">
        <v>575</v>
      </c>
      <c r="C4563" s="5" t="s">
        <v>1550</v>
      </c>
      <c r="D4563" s="172">
        <v>0.84826612999999995</v>
      </c>
      <c r="E4563" s="172">
        <v>0.50097727999999997</v>
      </c>
      <c r="F4563" s="172">
        <v>0.10247824</v>
      </c>
      <c r="G4563" s="172">
        <v>2.6915390000000001E-2</v>
      </c>
      <c r="H4563" s="172">
        <v>6.9934452000000001E-3</v>
      </c>
      <c r="I4563" s="172">
        <v>3.7025230999999999E-2</v>
      </c>
      <c r="J4563" s="172">
        <v>6.3027674000000006E-2</v>
      </c>
      <c r="K4563" s="172">
        <v>2.9499901E-3</v>
      </c>
      <c r="L4563" s="172">
        <v>0.10789888</v>
      </c>
      <c r="M4563" s="172">
        <v>0</v>
      </c>
      <c r="N4563" s="172">
        <v>0</v>
      </c>
      <c r="O4563" s="172">
        <v>0</v>
      </c>
      <c r="P4563" s="199">
        <f t="shared" si="873"/>
        <v>3.7109428148148145</v>
      </c>
      <c r="Q4563" s="233">
        <v>59.823509000000001</v>
      </c>
      <c r="R4563" s="96">
        <v>45.918185000000001</v>
      </c>
      <c r="S4563" s="96">
        <v>11.403840000000001</v>
      </c>
      <c r="T4563" s="96">
        <v>3.3522999999999997E-5</v>
      </c>
      <c r="U4563" s="96">
        <v>0.88007000000000002</v>
      </c>
      <c r="V4563" s="96">
        <v>0.2064801</v>
      </c>
      <c r="W4563" s="96">
        <v>1.4149</v>
      </c>
      <c r="X4563" s="241">
        <f t="shared" si="869"/>
        <v>0.38189172524760007</v>
      </c>
      <c r="Y4563" s="241">
        <f t="shared" si="870"/>
        <v>0.18517455500600002</v>
      </c>
      <c r="Z4563" s="241">
        <f t="shared" si="871"/>
        <v>8.1245175651599999E-2</v>
      </c>
      <c r="AA4563" s="241">
        <f t="shared" si="872"/>
        <v>0.11547199459</v>
      </c>
      <c r="AB4563" s="241">
        <v>0.10281633</v>
      </c>
      <c r="AC4563" s="241">
        <v>1.0652018E-5</v>
      </c>
      <c r="AD4563" s="241">
        <v>4.2152717999999999E-2</v>
      </c>
      <c r="AE4563" s="241">
        <v>7.6361579999999999E-6</v>
      </c>
      <c r="AF4563" s="241">
        <v>3.9823125000000001E-2</v>
      </c>
      <c r="AG4563" s="241">
        <v>3.6409383E-4</v>
      </c>
      <c r="AH4563" s="241">
        <v>6.7291787000000006E-2</v>
      </c>
      <c r="AI4563" s="241">
        <v>1.6616794000000001E-4</v>
      </c>
      <c r="AJ4563" s="241">
        <v>2.0993712999999999E-4</v>
      </c>
      <c r="AK4563" s="241">
        <v>1.7630940000000001E-4</v>
      </c>
      <c r="AL4563" s="241">
        <v>3.2440729000000002E-5</v>
      </c>
      <c r="AM4563" s="241">
        <v>1.008526E-7</v>
      </c>
      <c r="AN4563" s="241">
        <v>3.4567722E-3</v>
      </c>
      <c r="AO4563" s="241">
        <v>5.4881458000000001E-3</v>
      </c>
      <c r="AP4563" s="241">
        <v>4.4235146000000001E-3</v>
      </c>
      <c r="AQ4563" s="241">
        <v>4.8708459000000001E-4</v>
      </c>
      <c r="AR4563" s="241">
        <v>0.11498491</v>
      </c>
      <c r="AT4563" s="193"/>
      <c r="AU4563" s="193"/>
      <c r="AV4563" s="193"/>
      <c r="AW4563" s="193"/>
      <c r="AX4563" s="193"/>
      <c r="AY4563" s="193"/>
      <c r="AZ4563" s="193"/>
      <c r="BA4563" s="193"/>
      <c r="BB4563" s="193"/>
      <c r="BC4563" s="193"/>
      <c r="BD4563" s="193"/>
      <c r="BE4563" s="315"/>
      <c r="BF4563" s="315"/>
      <c r="BG4563" s="315"/>
      <c r="BH4563" s="315"/>
      <c r="BI4563" s="315"/>
      <c r="BJ4563" s="315"/>
      <c r="BK4563" s="315"/>
    </row>
    <row r="4564" spans="1:63" x14ac:dyDescent="0.25">
      <c r="A4564" s="9"/>
      <c r="B4564" s="184" t="s">
        <v>575</v>
      </c>
      <c r="C4564" s="5" t="s">
        <v>1549</v>
      </c>
      <c r="D4564" s="172">
        <v>0.95404591000000005</v>
      </c>
      <c r="E4564" s="172">
        <v>0.57477769999999995</v>
      </c>
      <c r="F4564" s="172">
        <v>0.12134498000000001</v>
      </c>
      <c r="G4564" s="172">
        <v>3.3280986999999998E-2</v>
      </c>
      <c r="H4564" s="172">
        <v>7.1063104000000004E-3</v>
      </c>
      <c r="I4564" s="172">
        <v>4.0835987999999997E-2</v>
      </c>
      <c r="J4564" s="172">
        <v>6.3872135999999996E-2</v>
      </c>
      <c r="K4564" s="172">
        <v>2.9650465E-3</v>
      </c>
      <c r="L4564" s="172">
        <v>0.10986276</v>
      </c>
      <c r="M4564" s="172">
        <v>0</v>
      </c>
      <c r="N4564" s="172">
        <v>0</v>
      </c>
      <c r="O4564" s="172">
        <v>0</v>
      </c>
      <c r="P4564" s="199">
        <f t="shared" si="873"/>
        <v>4.2576125925925918</v>
      </c>
      <c r="Q4564" s="233">
        <v>71.548552999999998</v>
      </c>
      <c r="R4564" s="96">
        <v>52.561213000000002</v>
      </c>
      <c r="S4564" s="96">
        <v>15.75952</v>
      </c>
      <c r="T4564" s="96">
        <v>3.6217000000000002E-5</v>
      </c>
      <c r="U4564" s="96">
        <v>1.0310999999999999</v>
      </c>
      <c r="V4564" s="96">
        <v>0.28828350000000003</v>
      </c>
      <c r="W4564" s="96">
        <v>1.9084000000000001</v>
      </c>
      <c r="X4564" s="241">
        <f t="shared" si="869"/>
        <v>0.43382616682441</v>
      </c>
      <c r="Y4564" s="241">
        <f t="shared" si="870"/>
        <v>0.2099687053505</v>
      </c>
      <c r="Z4564" s="241">
        <f t="shared" si="871"/>
        <v>9.1734961313909985E-2</v>
      </c>
      <c r="AA4564" s="241">
        <f t="shared" si="872"/>
        <v>0.13212250016000002</v>
      </c>
      <c r="AB4564" s="241">
        <v>0.11796804</v>
      </c>
      <c r="AC4564" s="241">
        <v>1.1973706E-5</v>
      </c>
      <c r="AD4564" s="241">
        <v>4.7833345999999999E-2</v>
      </c>
      <c r="AE4564" s="241">
        <v>8.5313544999999999E-6</v>
      </c>
      <c r="AF4564" s="241">
        <v>4.3643566000000002E-2</v>
      </c>
      <c r="AG4564" s="241">
        <v>5.0324829000000001E-4</v>
      </c>
      <c r="AH4564" s="241">
        <v>7.7208616999999993E-2</v>
      </c>
      <c r="AI4564" s="241">
        <v>1.9712814000000001E-4</v>
      </c>
      <c r="AJ4564" s="241">
        <v>2.6671219E-4</v>
      </c>
      <c r="AK4564" s="241">
        <v>1.9238004E-4</v>
      </c>
      <c r="AL4564" s="241">
        <v>3.7294244E-5</v>
      </c>
      <c r="AM4564" s="241">
        <v>1.1579991E-7</v>
      </c>
      <c r="AN4564" s="241">
        <v>3.6584963999999999E-3</v>
      </c>
      <c r="AO4564" s="241">
        <v>5.5688287999999999E-3</v>
      </c>
      <c r="AP4564" s="241">
        <v>4.6053887E-3</v>
      </c>
      <c r="AQ4564" s="241">
        <v>4.9833015999999996E-4</v>
      </c>
      <c r="AR4564" s="241">
        <v>0.13162417000000001</v>
      </c>
      <c r="AT4564" s="193"/>
      <c r="AU4564" s="193"/>
      <c r="AV4564" s="193"/>
      <c r="AW4564" s="193"/>
      <c r="AX4564" s="193"/>
      <c r="AY4564" s="193"/>
      <c r="AZ4564" s="193"/>
      <c r="BA4564" s="193"/>
      <c r="BB4564" s="193"/>
      <c r="BC4564" s="193"/>
      <c r="BD4564" s="193"/>
      <c r="BE4564" s="315"/>
      <c r="BF4564" s="315"/>
      <c r="BG4564" s="315"/>
      <c r="BH4564" s="315"/>
      <c r="BI4564" s="315"/>
      <c r="BJ4564" s="315"/>
      <c r="BK4564" s="315"/>
    </row>
    <row r="4565" spans="1:63" x14ac:dyDescent="0.25">
      <c r="A4565" s="9"/>
      <c r="B4565" s="184" t="s">
        <v>575</v>
      </c>
      <c r="C4565" s="5" t="s">
        <v>4547</v>
      </c>
      <c r="D4565" s="172">
        <v>0.74224414999999999</v>
      </c>
      <c r="E4565" s="172">
        <v>0.42700209</v>
      </c>
      <c r="F4565" s="172">
        <v>8.3570112000000002E-2</v>
      </c>
      <c r="G4565" s="172">
        <v>2.0536295E-2</v>
      </c>
      <c r="H4565" s="172">
        <v>6.8803361000000004E-3</v>
      </c>
      <c r="I4565" s="172">
        <v>3.3206629000000001E-2</v>
      </c>
      <c r="J4565" s="172">
        <v>6.2182539000000002E-2</v>
      </c>
      <c r="K4565" s="172">
        <v>2.9349306999999999E-3</v>
      </c>
      <c r="L4565" s="172">
        <v>0.10593122000000001</v>
      </c>
      <c r="M4565" s="172">
        <v>0</v>
      </c>
      <c r="N4565" s="172">
        <v>0</v>
      </c>
      <c r="O4565" s="172">
        <v>0</v>
      </c>
      <c r="P4565" s="199">
        <f t="shared" si="873"/>
        <v>3.1629784444444442</v>
      </c>
      <c r="Q4565" s="233">
        <v>48.074357999999997</v>
      </c>
      <c r="R4565" s="96">
        <v>39.261533</v>
      </c>
      <c r="S4565" s="96">
        <v>7.0392000000000001</v>
      </c>
      <c r="T4565" s="96">
        <v>3.0822999999999999E-5</v>
      </c>
      <c r="U4565" s="96">
        <v>0.72872999999999999</v>
      </c>
      <c r="V4565" s="96">
        <v>0.1244942</v>
      </c>
      <c r="W4565" s="96">
        <v>0.92037000000000002</v>
      </c>
      <c r="X4565" s="241">
        <f t="shared" si="869"/>
        <v>0.32984224305791299</v>
      </c>
      <c r="Y4565" s="241">
        <f t="shared" si="870"/>
        <v>0.16032429840260001</v>
      </c>
      <c r="Z4565" s="241">
        <f t="shared" si="871"/>
        <v>7.0730604885313006E-2</v>
      </c>
      <c r="AA4565" s="241">
        <f t="shared" si="872"/>
        <v>9.8787339769999996E-2</v>
      </c>
      <c r="AB4565" s="241">
        <v>8.7628734999999999E-2</v>
      </c>
      <c r="AC4565" s="241">
        <v>9.3272086999999992E-6</v>
      </c>
      <c r="AD4565" s="241">
        <v>3.646071E-2</v>
      </c>
      <c r="AE4565" s="241">
        <v>6.7389139E-6</v>
      </c>
      <c r="AF4565" s="241">
        <v>3.5994151000000002E-2</v>
      </c>
      <c r="AG4565" s="241">
        <v>2.2463628E-4</v>
      </c>
      <c r="AH4565" s="241">
        <v>5.7351472000000001E-2</v>
      </c>
      <c r="AI4565" s="241">
        <v>1.3514005E-4</v>
      </c>
      <c r="AJ4565" s="241">
        <v>1.5304125999999999E-4</v>
      </c>
      <c r="AK4565" s="241">
        <v>1.6020786E-4</v>
      </c>
      <c r="AL4565" s="241">
        <v>2.7576443E-5</v>
      </c>
      <c r="AM4565" s="241">
        <v>8.5872313E-8</v>
      </c>
      <c r="AN4565" s="241">
        <v>3.2547937E-3</v>
      </c>
      <c r="AO4565" s="241">
        <v>5.4073372999999996E-3</v>
      </c>
      <c r="AP4565" s="241">
        <v>4.2409504000000004E-3</v>
      </c>
      <c r="AQ4565" s="241">
        <v>4.7581677000000001E-4</v>
      </c>
      <c r="AR4565" s="241">
        <v>9.8311522999999998E-2</v>
      </c>
      <c r="AT4565" s="193"/>
      <c r="AU4565" s="193"/>
      <c r="AV4565" s="193"/>
      <c r="AW4565" s="193"/>
      <c r="AX4565" s="193"/>
      <c r="AY4565" s="193"/>
      <c r="AZ4565" s="193"/>
      <c r="BA4565" s="193"/>
      <c r="BB4565" s="193"/>
      <c r="BC4565" s="193"/>
      <c r="BD4565" s="193"/>
      <c r="BE4565" s="315"/>
      <c r="BF4565" s="315"/>
      <c r="BG4565" s="315"/>
      <c r="BH4565" s="315"/>
      <c r="BI4565" s="315"/>
      <c r="BJ4565" s="315"/>
      <c r="BK4565" s="315"/>
    </row>
    <row r="4566" spans="1:63" x14ac:dyDescent="0.25">
      <c r="A4566" s="9"/>
      <c r="B4566" s="184" t="s">
        <v>575</v>
      </c>
      <c r="C4566" s="5" t="s">
        <v>887</v>
      </c>
      <c r="D4566" s="172">
        <v>0.70930349999999998</v>
      </c>
      <c r="E4566" s="172">
        <v>0.40410628999999998</v>
      </c>
      <c r="F4566" s="172">
        <v>7.7949239000000003E-2</v>
      </c>
      <c r="G4566" s="172">
        <v>1.8689262000000002E-2</v>
      </c>
      <c r="H4566" s="172">
        <v>6.8382876000000004E-3</v>
      </c>
      <c r="I4566" s="172">
        <v>3.2060613000000002E-2</v>
      </c>
      <c r="J4566" s="172">
        <v>6.1844570000000001E-2</v>
      </c>
      <c r="K4566" s="172">
        <v>2.9291449000000002E-3</v>
      </c>
      <c r="L4566" s="172">
        <v>0.10488609</v>
      </c>
      <c r="M4566" s="172">
        <v>0</v>
      </c>
      <c r="N4566" s="172">
        <v>0</v>
      </c>
      <c r="O4566" s="172">
        <v>0</v>
      </c>
      <c r="P4566" s="199">
        <f t="shared" si="873"/>
        <v>2.9933799259259257</v>
      </c>
      <c r="Q4566" s="233">
        <v>44.457008000000002</v>
      </c>
      <c r="R4566" s="96">
        <v>37.085791</v>
      </c>
      <c r="S4566" s="96">
        <v>5.8049600000000003</v>
      </c>
      <c r="T4566" s="96">
        <v>2.8972999999999999E-5</v>
      </c>
      <c r="U4566" s="96">
        <v>0.68567</v>
      </c>
      <c r="V4566" s="96">
        <v>0.1013285</v>
      </c>
      <c r="W4566" s="96">
        <v>0.77922999999999998</v>
      </c>
      <c r="X4566" s="241">
        <f t="shared" si="869"/>
        <v>0.313539687866497</v>
      </c>
      <c r="Y4566" s="241">
        <f t="shared" si="870"/>
        <v>0.1527516784365</v>
      </c>
      <c r="Z4566" s="241">
        <f t="shared" si="871"/>
        <v>6.7453538259997003E-2</v>
      </c>
      <c r="AA4566" s="241">
        <f t="shared" si="872"/>
        <v>9.3334471170000002E-2</v>
      </c>
      <c r="AB4566" s="241">
        <v>8.2928027000000001E-2</v>
      </c>
      <c r="AC4566" s="241">
        <v>8.8228157000000002E-6</v>
      </c>
      <c r="AD4566" s="241">
        <v>3.4779979000000003E-2</v>
      </c>
      <c r="AE4566" s="241">
        <v>6.4373507999999998E-6</v>
      </c>
      <c r="AF4566" s="241">
        <v>3.4843209E-2</v>
      </c>
      <c r="AG4566" s="241">
        <v>1.8520327E-4</v>
      </c>
      <c r="AH4566" s="241">
        <v>5.4274837999999999E-2</v>
      </c>
      <c r="AI4566" s="241">
        <v>1.2590830000000001E-4</v>
      </c>
      <c r="AJ4566" s="241">
        <v>1.3665448E-4</v>
      </c>
      <c r="AK4566" s="241">
        <v>1.5514161999999999E-4</v>
      </c>
      <c r="AL4566" s="241">
        <v>2.6152291999999998E-5</v>
      </c>
      <c r="AM4566" s="241">
        <v>8.1467997000000001E-8</v>
      </c>
      <c r="AN4566" s="241">
        <v>3.1954624000000002E-3</v>
      </c>
      <c r="AO4566" s="241">
        <v>5.3820111000000004E-3</v>
      </c>
      <c r="AP4566" s="241">
        <v>4.1572885999999996E-3</v>
      </c>
      <c r="AQ4566" s="241">
        <v>4.7125617E-4</v>
      </c>
      <c r="AR4566" s="241">
        <v>9.2863214999999999E-2</v>
      </c>
      <c r="AT4566" s="193"/>
      <c r="AU4566" s="193"/>
      <c r="AV4566" s="193"/>
      <c r="AW4566" s="193"/>
      <c r="AX4566" s="193"/>
      <c r="AY4566" s="193"/>
      <c r="AZ4566" s="193"/>
      <c r="BA4566" s="193"/>
      <c r="BB4566" s="193"/>
      <c r="BC4566" s="193"/>
      <c r="BD4566" s="193"/>
      <c r="BE4566" s="315"/>
      <c r="BF4566" s="315"/>
      <c r="BG4566" s="315"/>
      <c r="BH4566" s="315"/>
      <c r="BI4566" s="315"/>
      <c r="BJ4566" s="315"/>
      <c r="BK4566" s="315"/>
    </row>
    <row r="4567" spans="1:63" x14ac:dyDescent="0.25">
      <c r="A4567" s="9"/>
      <c r="B4567" s="184" t="s">
        <v>575</v>
      </c>
      <c r="C4567" s="5" t="s">
        <v>343</v>
      </c>
      <c r="D4567" s="172">
        <v>0.72482354999999998</v>
      </c>
      <c r="E4567" s="172">
        <v>0.41493472999999997</v>
      </c>
      <c r="F4567" s="172">
        <v>8.0717741999999995E-2</v>
      </c>
      <c r="G4567" s="172">
        <v>1.9623106000000001E-2</v>
      </c>
      <c r="H4567" s="172">
        <v>6.8547523000000001E-3</v>
      </c>
      <c r="I4567" s="172">
        <v>3.2619708999999997E-2</v>
      </c>
      <c r="J4567" s="172">
        <v>6.1968016000000001E-2</v>
      </c>
      <c r="K4567" s="172">
        <v>2.9313514000000001E-3</v>
      </c>
      <c r="L4567" s="172">
        <v>0.10517414</v>
      </c>
      <c r="M4567" s="172">
        <v>0</v>
      </c>
      <c r="N4567" s="172">
        <v>0</v>
      </c>
      <c r="O4567" s="172">
        <v>0</v>
      </c>
      <c r="P4567" s="199">
        <f t="shared" si="873"/>
        <v>3.0735905925925922</v>
      </c>
      <c r="Q4567" s="233">
        <v>46.177405999999998</v>
      </c>
      <c r="R4567" s="96">
        <v>38.060639999999999</v>
      </c>
      <c r="S4567" s="96">
        <v>6.4439200000000003</v>
      </c>
      <c r="T4567" s="96">
        <v>2.9369E-5</v>
      </c>
      <c r="U4567" s="96">
        <v>0.70782999999999996</v>
      </c>
      <c r="V4567" s="96">
        <v>0.1133367</v>
      </c>
      <c r="W4567" s="96">
        <v>0.85165000000000002</v>
      </c>
      <c r="X4567" s="241">
        <f t="shared" si="869"/>
        <v>0.32116024111744296</v>
      </c>
      <c r="Y4567" s="241">
        <f t="shared" si="870"/>
        <v>0.15638971344769997</v>
      </c>
      <c r="Z4567" s="241">
        <f t="shared" si="871"/>
        <v>6.899263418974301E-2</v>
      </c>
      <c r="AA4567" s="241">
        <f t="shared" si="872"/>
        <v>9.5777893479999987E-2</v>
      </c>
      <c r="AB4567" s="241">
        <v>8.5151175999999995E-2</v>
      </c>
      <c r="AC4567" s="241">
        <v>9.0167287000000008E-6</v>
      </c>
      <c r="AD4567" s="241">
        <v>3.5613394999999999E-2</v>
      </c>
      <c r="AE4567" s="241">
        <v>6.5687089999999999E-6</v>
      </c>
      <c r="AF4567" s="241">
        <v>3.5403933999999998E-2</v>
      </c>
      <c r="AG4567" s="241">
        <v>2.0562301000000001E-4</v>
      </c>
      <c r="AH4567" s="241">
        <v>5.5729894000000002E-2</v>
      </c>
      <c r="AI4567" s="241">
        <v>1.3045134000000001E-4</v>
      </c>
      <c r="AJ4567" s="241">
        <v>1.4498369000000001E-4</v>
      </c>
      <c r="AK4567" s="241">
        <v>1.5749971E-4</v>
      </c>
      <c r="AL4567" s="241">
        <v>2.6864289E-5</v>
      </c>
      <c r="AM4567" s="241">
        <v>8.3660743000000005E-8</v>
      </c>
      <c r="AN4567" s="241">
        <v>3.2250905000000001E-3</v>
      </c>
      <c r="AO4567" s="241">
        <v>5.3938231000000003E-3</v>
      </c>
      <c r="AP4567" s="241">
        <v>4.1839438999999997E-3</v>
      </c>
      <c r="AQ4567" s="241">
        <v>4.7290548000000001E-4</v>
      </c>
      <c r="AR4567" s="241">
        <v>9.5304987999999993E-2</v>
      </c>
      <c r="AT4567" s="193"/>
      <c r="AU4567" s="193"/>
      <c r="AV4567" s="193"/>
      <c r="AW4567" s="193"/>
      <c r="AX4567" s="193"/>
      <c r="AY4567" s="193"/>
      <c r="AZ4567" s="193"/>
      <c r="BA4567" s="193"/>
      <c r="BB4567" s="193"/>
      <c r="BC4567" s="193"/>
      <c r="BD4567" s="193"/>
      <c r="BE4567" s="315"/>
      <c r="BF4567" s="315"/>
      <c r="BG4567" s="315"/>
      <c r="BH4567" s="315"/>
      <c r="BI4567" s="315"/>
      <c r="BJ4567" s="315"/>
      <c r="BK4567" s="315"/>
    </row>
    <row r="4568" spans="1:63" x14ac:dyDescent="0.25">
      <c r="A4568" s="9"/>
      <c r="B4568" s="184" t="s">
        <v>575</v>
      </c>
      <c r="C4568" s="5" t="s">
        <v>342</v>
      </c>
      <c r="D4568" s="172">
        <v>0.69391744</v>
      </c>
      <c r="E4568" s="172">
        <v>0.39337101000000002</v>
      </c>
      <c r="F4568" s="172">
        <v>7.5205517999999999E-2</v>
      </c>
      <c r="G4568" s="172">
        <v>1.7763480000000002E-2</v>
      </c>
      <c r="H4568" s="172">
        <v>6.8219411999999998E-3</v>
      </c>
      <c r="I4568" s="172">
        <v>3.1506309000000003E-2</v>
      </c>
      <c r="J4568" s="172">
        <v>6.1721683999999999E-2</v>
      </c>
      <c r="K4568" s="172">
        <v>2.9269378E-3</v>
      </c>
      <c r="L4568" s="172">
        <v>0.10460055</v>
      </c>
      <c r="M4568" s="172">
        <v>0</v>
      </c>
      <c r="N4568" s="172">
        <v>0</v>
      </c>
      <c r="O4568" s="172">
        <v>0</v>
      </c>
      <c r="P4568" s="199">
        <f t="shared" si="873"/>
        <v>2.9138593333333334</v>
      </c>
      <c r="Q4568" s="233">
        <v>42.751717999999997</v>
      </c>
      <c r="R4568" s="96">
        <v>36.119647000000001</v>
      </c>
      <c r="S4568" s="96">
        <v>5.1714320000000003</v>
      </c>
      <c r="T4568" s="96">
        <v>2.8581999999999998E-5</v>
      </c>
      <c r="U4568" s="96">
        <v>0.66371000000000002</v>
      </c>
      <c r="V4568" s="96">
        <v>8.9430700000000002E-2</v>
      </c>
      <c r="W4568" s="96">
        <v>0.70747000000000004</v>
      </c>
      <c r="X4568" s="241">
        <f t="shared" si="869"/>
        <v>0.30598611689779698</v>
      </c>
      <c r="Y4568" s="241">
        <f t="shared" si="870"/>
        <v>0.1491453296868</v>
      </c>
      <c r="Z4568" s="241">
        <f t="shared" si="871"/>
        <v>6.5927921930997002E-2</v>
      </c>
      <c r="AA4568" s="241">
        <f t="shared" si="872"/>
        <v>9.0912865280000005E-2</v>
      </c>
      <c r="AB4568" s="241">
        <v>8.0724005000000001E-2</v>
      </c>
      <c r="AC4568" s="241">
        <v>8.6305868999999995E-6</v>
      </c>
      <c r="AD4568" s="241">
        <v>3.3954131999999998E-2</v>
      </c>
      <c r="AE4568" s="241">
        <v>6.3071798999999999E-6</v>
      </c>
      <c r="AF4568" s="241">
        <v>3.4287290999999998E-2</v>
      </c>
      <c r="AG4568" s="241">
        <v>1.6496392E-4</v>
      </c>
      <c r="AH4568" s="241">
        <v>5.2832299999999999E-2</v>
      </c>
      <c r="AI4568" s="241">
        <v>1.2140591E-4</v>
      </c>
      <c r="AJ4568" s="241">
        <v>1.283973E-4</v>
      </c>
      <c r="AK4568" s="241">
        <v>1.5280662E-4</v>
      </c>
      <c r="AL4568" s="241">
        <v>2.5446007999999999E-5</v>
      </c>
      <c r="AM4568" s="241">
        <v>7.9292996999999996E-8</v>
      </c>
      <c r="AN4568" s="241">
        <v>3.1663500000000001E-3</v>
      </c>
      <c r="AO4568" s="241">
        <v>5.3702962999999998E-3</v>
      </c>
      <c r="AP4568" s="241">
        <v>4.1308404999999999E-3</v>
      </c>
      <c r="AQ4568" s="241">
        <v>4.6962027999999999E-4</v>
      </c>
      <c r="AR4568" s="241">
        <v>9.0443245000000005E-2</v>
      </c>
      <c r="AT4568" s="193"/>
      <c r="AU4568" s="193"/>
      <c r="AV4568" s="193"/>
      <c r="AW4568" s="193"/>
      <c r="AX4568" s="193"/>
      <c r="AY4568" s="193"/>
      <c r="AZ4568" s="193"/>
      <c r="BA4568" s="193"/>
      <c r="BB4568" s="193"/>
      <c r="BC4568" s="193"/>
      <c r="BD4568" s="193"/>
      <c r="BE4568" s="315"/>
      <c r="BF4568" s="315"/>
      <c r="BG4568" s="315"/>
      <c r="BH4568" s="315"/>
      <c r="BI4568" s="315"/>
      <c r="BJ4568" s="315"/>
      <c r="BK4568" s="315"/>
    </row>
    <row r="4569" spans="1:63" x14ac:dyDescent="0.25">
      <c r="A4569" s="9"/>
      <c r="B4569" s="184" t="s">
        <v>575</v>
      </c>
      <c r="C4569" s="5" t="s">
        <v>3398</v>
      </c>
      <c r="D4569" s="172">
        <v>7.1172993</v>
      </c>
      <c r="E4569" s="172">
        <v>1.0182563</v>
      </c>
      <c r="F4569" s="172">
        <v>0.26464558999999999</v>
      </c>
      <c r="G4569" s="172">
        <v>5.3088732E-2</v>
      </c>
      <c r="H4569" s="172">
        <v>6.8277384E-3</v>
      </c>
      <c r="I4569" s="172">
        <v>0.27954495000000001</v>
      </c>
      <c r="J4569" s="172">
        <v>0.11071499999999999</v>
      </c>
      <c r="K4569" s="172">
        <v>1.4702756E-3</v>
      </c>
      <c r="L4569" s="172">
        <v>5.3827506999999999</v>
      </c>
      <c r="M4569" s="172">
        <v>0</v>
      </c>
      <c r="N4569" s="172">
        <v>0</v>
      </c>
      <c r="O4569" s="172">
        <v>0</v>
      </c>
      <c r="P4569" s="199">
        <f t="shared" si="873"/>
        <v>7.5426392592592588</v>
      </c>
      <c r="Q4569" s="233">
        <v>128.79961</v>
      </c>
      <c r="R4569" s="96">
        <v>90.447709000000003</v>
      </c>
      <c r="S4569" s="96">
        <v>24.538080000000001</v>
      </c>
      <c r="T4569" s="96">
        <v>8.7522000000000007E-5</v>
      </c>
      <c r="U4569" s="96">
        <v>1.5617000000000001</v>
      </c>
      <c r="V4569" s="96">
        <v>0.45103409999999999</v>
      </c>
      <c r="W4569" s="96">
        <v>11.801</v>
      </c>
      <c r="X4569" s="241">
        <f t="shared" si="869"/>
        <v>0.79544121238640986</v>
      </c>
      <c r="Y4569" s="241">
        <f t="shared" si="870"/>
        <v>0.40524173783299994</v>
      </c>
      <c r="Z4569" s="241">
        <f t="shared" si="871"/>
        <v>0.15720060285340998</v>
      </c>
      <c r="AA4569" s="241">
        <f t="shared" si="872"/>
        <v>0.2329988717</v>
      </c>
      <c r="AB4569" s="241">
        <v>0.20902462999999999</v>
      </c>
      <c r="AC4569" s="241">
        <v>2.2167088E-5</v>
      </c>
      <c r="AD4569" s="241">
        <v>6.4832751999999993E-2</v>
      </c>
      <c r="AE4569" s="241">
        <v>1.6779195E-5</v>
      </c>
      <c r="AF4569" s="241">
        <v>0.13056175</v>
      </c>
      <c r="AG4569" s="241">
        <v>7.8365955E-4</v>
      </c>
      <c r="AH4569" s="241">
        <v>0.13680518</v>
      </c>
      <c r="AI4569" s="241">
        <v>4.2600753E-4</v>
      </c>
      <c r="AJ4569" s="241">
        <v>4.2746485999999999E-4</v>
      </c>
      <c r="AK4569" s="241">
        <v>3.1151538E-4</v>
      </c>
      <c r="AL4569" s="241">
        <v>2.2787375E-4</v>
      </c>
      <c r="AM4569" s="241">
        <v>7.2643341000000001E-7</v>
      </c>
      <c r="AN4569" s="241">
        <v>5.6996440000000002E-3</v>
      </c>
      <c r="AO4569" s="241">
        <v>8.0568744000000005E-3</v>
      </c>
      <c r="AP4569" s="241">
        <v>5.2453164999999996E-3</v>
      </c>
      <c r="AQ4569" s="241">
        <v>6.4510117000000002E-3</v>
      </c>
      <c r="AR4569" s="241">
        <v>0.22654785999999999</v>
      </c>
      <c r="AT4569" s="193"/>
      <c r="AU4569" s="193"/>
      <c r="AV4569" s="193"/>
      <c r="AW4569" s="193"/>
      <c r="AX4569" s="193"/>
      <c r="AY4569" s="193"/>
      <c r="AZ4569" s="193"/>
      <c r="BA4569" s="193"/>
      <c r="BB4569" s="193"/>
      <c r="BC4569" s="193"/>
      <c r="BD4569" s="193"/>
      <c r="BE4569" s="315"/>
      <c r="BF4569" s="315"/>
      <c r="BG4569" s="315"/>
      <c r="BH4569" s="315"/>
      <c r="BI4569" s="315"/>
      <c r="BJ4569" s="315"/>
      <c r="BK4569" s="315"/>
    </row>
    <row r="4570" spans="1:63" x14ac:dyDescent="0.25">
      <c r="A4570" s="9"/>
      <c r="B4570" s="184" t="s">
        <v>575</v>
      </c>
      <c r="C4570" s="5" t="s">
        <v>3397</v>
      </c>
      <c r="D4570" s="172">
        <v>7.3484495000000001</v>
      </c>
      <c r="E4570" s="172">
        <v>1.1795043000000001</v>
      </c>
      <c r="F4570" s="172">
        <v>0.30586303999999997</v>
      </c>
      <c r="G4570" s="172">
        <v>6.6994912000000004E-2</v>
      </c>
      <c r="H4570" s="172">
        <v>7.0741255999999999E-3</v>
      </c>
      <c r="I4570" s="172">
        <v>0.28787065000000001</v>
      </c>
      <c r="J4570" s="172">
        <v>0.11255807</v>
      </c>
      <c r="K4570" s="172">
        <v>1.5031151E-3</v>
      </c>
      <c r="L4570" s="172">
        <v>5.3870813000000002</v>
      </c>
      <c r="M4570" s="172">
        <v>0</v>
      </c>
      <c r="N4570" s="172">
        <v>0</v>
      </c>
      <c r="O4570" s="172">
        <v>0</v>
      </c>
      <c r="P4570" s="199">
        <f t="shared" si="873"/>
        <v>8.7370688888888886</v>
      </c>
      <c r="Q4570" s="233">
        <v>154.41309000000001</v>
      </c>
      <c r="R4570" s="96">
        <v>104.95837</v>
      </c>
      <c r="S4570" s="96">
        <v>34.054160000000003</v>
      </c>
      <c r="T4570" s="96">
        <v>9.3406999999999995E-5</v>
      </c>
      <c r="U4570" s="96">
        <v>1.8916999999999999</v>
      </c>
      <c r="V4570" s="96">
        <v>0.62976410000000005</v>
      </c>
      <c r="W4570" s="96">
        <v>12.879</v>
      </c>
      <c r="X4570" s="241">
        <f t="shared" si="869"/>
        <v>0.90890212254005998</v>
      </c>
      <c r="Y4570" s="241">
        <f t="shared" si="870"/>
        <v>0.45941240051399995</v>
      </c>
      <c r="Z4570" s="241">
        <f t="shared" si="871"/>
        <v>0.18012034532606003</v>
      </c>
      <c r="AA4570" s="241">
        <f t="shared" si="872"/>
        <v>0.2693693767</v>
      </c>
      <c r="AB4570" s="241">
        <v>0.24212988999999999</v>
      </c>
      <c r="AC4570" s="241">
        <v>2.5054426E-5</v>
      </c>
      <c r="AD4570" s="241">
        <v>7.7242245000000001E-2</v>
      </c>
      <c r="AE4570" s="241">
        <v>1.8734988E-5</v>
      </c>
      <c r="AF4570" s="241">
        <v>0.13890880999999999</v>
      </c>
      <c r="AG4570" s="241">
        <v>1.0876661E-3</v>
      </c>
      <c r="AH4570" s="241">
        <v>0.15847264999999999</v>
      </c>
      <c r="AI4570" s="241">
        <v>4.9364465000000001E-4</v>
      </c>
      <c r="AJ4570" s="241">
        <v>5.5149517999999998E-4</v>
      </c>
      <c r="AK4570" s="241">
        <v>3.4661757000000002E-4</v>
      </c>
      <c r="AL4570" s="241">
        <v>2.3847654000000001E-4</v>
      </c>
      <c r="AM4570" s="241">
        <v>7.5908606E-7</v>
      </c>
      <c r="AN4570" s="241">
        <v>6.1404429000000002E-3</v>
      </c>
      <c r="AO4570" s="241">
        <v>8.2331165000000001E-3</v>
      </c>
      <c r="AP4570" s="241">
        <v>5.6431429000000002E-3</v>
      </c>
      <c r="AQ4570" s="241">
        <v>6.4756366999999997E-3</v>
      </c>
      <c r="AR4570" s="241">
        <v>0.26289373999999999</v>
      </c>
      <c r="AT4570" s="193"/>
      <c r="AU4570" s="193"/>
      <c r="AV4570" s="193"/>
      <c r="AW4570" s="193"/>
      <c r="AX4570" s="193"/>
      <c r="AY4570" s="193"/>
      <c r="AZ4570" s="193"/>
      <c r="BA4570" s="193"/>
      <c r="BB4570" s="193"/>
      <c r="BC4570" s="193"/>
      <c r="BD4570" s="193"/>
      <c r="BE4570" s="315"/>
      <c r="BF4570" s="315"/>
      <c r="BG4570" s="315"/>
      <c r="BH4570" s="315"/>
      <c r="BI4570" s="315"/>
      <c r="BJ4570" s="315"/>
      <c r="BK4570" s="315"/>
    </row>
    <row r="4571" spans="1:63" x14ac:dyDescent="0.25">
      <c r="A4571" s="9"/>
      <c r="B4571" s="184" t="s">
        <v>575</v>
      </c>
      <c r="C4571" s="5" t="s">
        <v>3396</v>
      </c>
      <c r="D4571" s="172">
        <v>6.8857431</v>
      </c>
      <c r="E4571" s="172">
        <v>0.85667572000000003</v>
      </c>
      <c r="F4571" s="172">
        <v>0.22334396000000001</v>
      </c>
      <c r="G4571" s="172">
        <v>3.9153991999999999E-2</v>
      </c>
      <c r="H4571" s="172">
        <v>6.5804803000000002E-3</v>
      </c>
      <c r="I4571" s="172">
        <v>0.27120187000000001</v>
      </c>
      <c r="J4571" s="172">
        <v>0.10886824000000001</v>
      </c>
      <c r="K4571" s="172">
        <v>1.4373734E-3</v>
      </c>
      <c r="L4571" s="172">
        <v>5.3784814000000001</v>
      </c>
      <c r="M4571" s="172">
        <v>0</v>
      </c>
      <c r="N4571" s="172">
        <v>0</v>
      </c>
      <c r="O4571" s="172">
        <v>0</v>
      </c>
      <c r="P4571" s="199">
        <f t="shared" si="873"/>
        <v>6.3457460740740741</v>
      </c>
      <c r="Q4571" s="233">
        <v>103.13303999999999</v>
      </c>
      <c r="R4571" s="96">
        <v>75.905281000000002</v>
      </c>
      <c r="S4571" s="96">
        <v>15.00352</v>
      </c>
      <c r="T4571" s="96">
        <v>8.1625000000000005E-5</v>
      </c>
      <c r="U4571" s="96">
        <v>1.2312000000000001</v>
      </c>
      <c r="V4571" s="96">
        <v>0.27195910000000001</v>
      </c>
      <c r="W4571" s="96">
        <v>10.721</v>
      </c>
      <c r="X4571" s="241">
        <f t="shared" si="869"/>
        <v>0.68174357564221999</v>
      </c>
      <c r="Y4571" s="241">
        <f t="shared" si="870"/>
        <v>0.35096073954899998</v>
      </c>
      <c r="Z4571" s="241">
        <f t="shared" si="871"/>
        <v>0.13423395789322001</v>
      </c>
      <c r="AA4571" s="241">
        <f t="shared" si="872"/>
        <v>0.1965488782</v>
      </c>
      <c r="AB4571" s="241">
        <v>0.17585107</v>
      </c>
      <c r="AC4571" s="241">
        <v>1.9273436999999999E-5</v>
      </c>
      <c r="AD4571" s="241">
        <v>5.2398802000000001E-2</v>
      </c>
      <c r="AE4571" s="241">
        <v>1.4819521999999999E-5</v>
      </c>
      <c r="AF4571" s="241">
        <v>0.12219776</v>
      </c>
      <c r="AG4571" s="241">
        <v>4.7901459000000002E-4</v>
      </c>
      <c r="AH4571" s="241">
        <v>0.11509301</v>
      </c>
      <c r="AI4571" s="241">
        <v>3.5823183999999998E-4</v>
      </c>
      <c r="AJ4571" s="241">
        <v>3.0317898000000002E-4</v>
      </c>
      <c r="AK4571" s="241">
        <v>2.7634029000000001E-4</v>
      </c>
      <c r="AL4571" s="241">
        <v>2.1724927000000001E-4</v>
      </c>
      <c r="AM4571" s="241">
        <v>6.9371322000000002E-7</v>
      </c>
      <c r="AN4571" s="241">
        <v>5.2583268999999997E-3</v>
      </c>
      <c r="AO4571" s="241">
        <v>7.8802980000000009E-3</v>
      </c>
      <c r="AP4571" s="241">
        <v>4.8466289000000003E-3</v>
      </c>
      <c r="AQ4571" s="241">
        <v>6.4264582000000004E-3</v>
      </c>
      <c r="AR4571" s="241">
        <v>0.19012241999999999</v>
      </c>
      <c r="AT4571" s="193"/>
      <c r="AU4571" s="193"/>
      <c r="AV4571" s="193"/>
      <c r="AW4571" s="193"/>
      <c r="AX4571" s="193"/>
      <c r="AY4571" s="193"/>
      <c r="AZ4571" s="193"/>
      <c r="BA4571" s="193"/>
      <c r="BB4571" s="193"/>
      <c r="BC4571" s="193"/>
      <c r="BD4571" s="193"/>
      <c r="BE4571" s="315"/>
      <c r="BF4571" s="315"/>
      <c r="BG4571" s="315"/>
      <c r="BH4571" s="315"/>
      <c r="BI4571" s="315"/>
      <c r="BJ4571" s="315"/>
      <c r="BK4571" s="315"/>
    </row>
    <row r="4572" spans="1:63" x14ac:dyDescent="0.25">
      <c r="A4572" s="9"/>
      <c r="B4572" s="184" t="s">
        <v>575</v>
      </c>
      <c r="C4572" s="5" t="s">
        <v>3395</v>
      </c>
      <c r="D4572" s="172">
        <v>6.8517124000000003</v>
      </c>
      <c r="E4572" s="172">
        <v>0.83304149999999999</v>
      </c>
      <c r="F4572" s="172">
        <v>0.21753850999999999</v>
      </c>
      <c r="G4572" s="172">
        <v>3.7244497000000001E-2</v>
      </c>
      <c r="H4572" s="172">
        <v>6.5374735E-3</v>
      </c>
      <c r="I4572" s="172">
        <v>0.27001761000000002</v>
      </c>
      <c r="J4572" s="172">
        <v>0.10852156</v>
      </c>
      <c r="K4572" s="172">
        <v>1.4314213999999999E-3</v>
      </c>
      <c r="L4572" s="172">
        <v>5.3773797999999999</v>
      </c>
      <c r="M4572" s="172">
        <v>0</v>
      </c>
      <c r="N4572" s="172">
        <v>0</v>
      </c>
      <c r="O4572" s="172">
        <v>0</v>
      </c>
      <c r="P4572" s="199">
        <f t="shared" si="873"/>
        <v>6.1706777777777777</v>
      </c>
      <c r="Q4572" s="233">
        <v>99.400561999999994</v>
      </c>
      <c r="R4572" s="96">
        <v>73.664170999999996</v>
      </c>
      <c r="S4572" s="96">
        <v>13.72672</v>
      </c>
      <c r="T4572" s="96">
        <v>7.9748999999999998E-5</v>
      </c>
      <c r="U4572" s="96">
        <v>1.1866000000000001</v>
      </c>
      <c r="V4572" s="96">
        <v>0.24799109999999999</v>
      </c>
      <c r="W4572" s="96">
        <v>10.574999999999999</v>
      </c>
      <c r="X4572" s="241">
        <f t="shared" si="869"/>
        <v>0.66492617515986008</v>
      </c>
      <c r="Y4572" s="241">
        <f t="shared" si="870"/>
        <v>0.34314178702400006</v>
      </c>
      <c r="Z4572" s="241">
        <f t="shared" si="871"/>
        <v>0.13085228673586002</v>
      </c>
      <c r="AA4572" s="241">
        <f t="shared" si="872"/>
        <v>0.1909321014</v>
      </c>
      <c r="AB4572" s="241">
        <v>0.17099876</v>
      </c>
      <c r="AC4572" s="241">
        <v>1.8756103999999999E-5</v>
      </c>
      <c r="AD4572" s="241">
        <v>5.0661940000000003E-2</v>
      </c>
      <c r="AE4572" s="241">
        <v>1.450913E-5</v>
      </c>
      <c r="AF4572" s="241">
        <v>0.12100959999999999</v>
      </c>
      <c r="AG4572" s="241">
        <v>4.3822179000000002E-4</v>
      </c>
      <c r="AH4572" s="241">
        <v>0.11191715000000001</v>
      </c>
      <c r="AI4572" s="241">
        <v>3.4869737000000001E-4</v>
      </c>
      <c r="AJ4572" s="241">
        <v>2.8623527999999999E-4</v>
      </c>
      <c r="AK4572" s="241">
        <v>2.7111913000000003E-4</v>
      </c>
      <c r="AL4572" s="241">
        <v>2.1577858999999999E-4</v>
      </c>
      <c r="AM4572" s="241">
        <v>6.8916586000000004E-7</v>
      </c>
      <c r="AN4572" s="241">
        <v>5.1971917000000001E-3</v>
      </c>
      <c r="AO4572" s="241">
        <v>7.8541804000000007E-3</v>
      </c>
      <c r="AP4572" s="241">
        <v>4.7612451000000004E-3</v>
      </c>
      <c r="AQ4572" s="241">
        <v>6.4217214000000002E-3</v>
      </c>
      <c r="AR4572" s="241">
        <v>0.18451038</v>
      </c>
      <c r="AT4572" s="193"/>
      <c r="AU4572" s="193"/>
      <c r="AV4572" s="193"/>
      <c r="AW4572" s="193"/>
      <c r="AX4572" s="193"/>
      <c r="AY4572" s="193"/>
      <c r="AZ4572" s="193"/>
      <c r="BA4572" s="193"/>
      <c r="BB4572" s="193"/>
      <c r="BC4572" s="193"/>
      <c r="BD4572" s="193"/>
      <c r="BE4572" s="315"/>
      <c r="BF4572" s="315"/>
      <c r="BG4572" s="315"/>
      <c r="BH4572" s="315"/>
      <c r="BI4572" s="315"/>
      <c r="BJ4572" s="315"/>
      <c r="BK4572" s="315"/>
    </row>
    <row r="4573" spans="1:63" x14ac:dyDescent="0.25">
      <c r="A4573" s="9"/>
      <c r="B4573" s="184" t="s">
        <v>575</v>
      </c>
      <c r="C4573" s="5" t="s">
        <v>3394</v>
      </c>
      <c r="D4573" s="172">
        <v>6.8853264000000003</v>
      </c>
      <c r="E4573" s="172">
        <v>0.85646471999999996</v>
      </c>
      <c r="F4573" s="172">
        <v>0.22352747000000001</v>
      </c>
      <c r="G4573" s="172">
        <v>3.9264831E-2</v>
      </c>
      <c r="H4573" s="172">
        <v>6.5734065000000001E-3</v>
      </c>
      <c r="I4573" s="172">
        <v>0.27122724999999998</v>
      </c>
      <c r="J4573" s="172">
        <v>0.10878933</v>
      </c>
      <c r="K4573" s="172">
        <v>1.4362006000000001E-3</v>
      </c>
      <c r="L4573" s="172">
        <v>5.3780431999999996</v>
      </c>
      <c r="M4573" s="172">
        <v>0</v>
      </c>
      <c r="N4573" s="172">
        <v>0</v>
      </c>
      <c r="O4573" s="172">
        <v>0</v>
      </c>
      <c r="P4573" s="199">
        <f t="shared" si="873"/>
        <v>6.3441831111111107</v>
      </c>
      <c r="Q4573" s="233">
        <v>103.12291999999999</v>
      </c>
      <c r="R4573" s="96">
        <v>75.772926999999996</v>
      </c>
      <c r="S4573" s="96">
        <v>15.109360000000001</v>
      </c>
      <c r="T4573" s="96">
        <v>8.0604000000000003E-5</v>
      </c>
      <c r="U4573" s="96">
        <v>1.2345999999999999</v>
      </c>
      <c r="V4573" s="96">
        <v>0.27395720000000001</v>
      </c>
      <c r="W4573" s="96">
        <v>10.731999999999999</v>
      </c>
      <c r="X4573" s="241">
        <f t="shared" si="869"/>
        <v>0.68141076370418008</v>
      </c>
      <c r="Y4573" s="241">
        <f t="shared" si="870"/>
        <v>0.35101134490800007</v>
      </c>
      <c r="Z4573" s="241">
        <f t="shared" si="871"/>
        <v>0.13418176069617999</v>
      </c>
      <c r="AA4573" s="241">
        <f t="shared" si="872"/>
        <v>0.1962176581</v>
      </c>
      <c r="AB4573" s="241">
        <v>0.17580770000000001</v>
      </c>
      <c r="AC4573" s="241">
        <v>1.9175639E-5</v>
      </c>
      <c r="AD4573" s="241">
        <v>5.2464955000000001E-2</v>
      </c>
      <c r="AE4573" s="241">
        <v>1.4793329E-5</v>
      </c>
      <c r="AF4573" s="241">
        <v>0.12222233</v>
      </c>
      <c r="AG4573" s="241">
        <v>4.8239094000000001E-4</v>
      </c>
      <c r="AH4573" s="241">
        <v>0.11506461</v>
      </c>
      <c r="AI4573" s="241">
        <v>3.5852516000000001E-4</v>
      </c>
      <c r="AJ4573" s="241">
        <v>3.0425477999999998E-4</v>
      </c>
      <c r="AK4573" s="241">
        <v>2.7621775000000003E-4</v>
      </c>
      <c r="AL4573" s="241">
        <v>2.1731461E-4</v>
      </c>
      <c r="AM4573" s="241">
        <v>6.9389618000000005E-7</v>
      </c>
      <c r="AN4573" s="241">
        <v>5.2610840999999997E-3</v>
      </c>
      <c r="AO4573" s="241">
        <v>7.8797868999999996E-3</v>
      </c>
      <c r="AP4573" s="241">
        <v>4.8192735000000004E-3</v>
      </c>
      <c r="AQ4573" s="241">
        <v>6.4253280999999997E-3</v>
      </c>
      <c r="AR4573" s="241">
        <v>0.18979233000000001</v>
      </c>
      <c r="AT4573" s="193"/>
      <c r="AU4573" s="193"/>
      <c r="AV4573" s="193"/>
      <c r="AW4573" s="193"/>
      <c r="AX4573" s="193"/>
      <c r="AY4573" s="193"/>
      <c r="AZ4573" s="193"/>
      <c r="BA4573" s="193"/>
      <c r="BB4573" s="193"/>
      <c r="BC4573" s="193"/>
      <c r="BD4573" s="193"/>
      <c r="BE4573" s="315"/>
      <c r="BF4573" s="315"/>
      <c r="BG4573" s="315"/>
      <c r="BH4573" s="315"/>
      <c r="BI4573" s="315"/>
      <c r="BJ4573" s="315"/>
      <c r="BK4573" s="315"/>
    </row>
    <row r="4574" spans="1:63" x14ac:dyDescent="0.25">
      <c r="A4574" s="9"/>
      <c r="B4574" s="184" t="s">
        <v>575</v>
      </c>
      <c r="C4574" s="5" t="s">
        <v>3393</v>
      </c>
      <c r="D4574" s="172">
        <v>6.8180480000000001</v>
      </c>
      <c r="E4574" s="172">
        <v>0.80953275999999996</v>
      </c>
      <c r="F4574" s="172">
        <v>0.21153015999999999</v>
      </c>
      <c r="G4574" s="172">
        <v>3.5216991000000003E-2</v>
      </c>
      <c r="H4574" s="172">
        <v>6.5014163E-3</v>
      </c>
      <c r="I4574" s="172">
        <v>0.26880451999999999</v>
      </c>
      <c r="J4574" s="172">
        <v>0.10825308</v>
      </c>
      <c r="K4574" s="172">
        <v>1.4266265E-3</v>
      </c>
      <c r="L4574" s="172">
        <v>5.3767823999999997</v>
      </c>
      <c r="M4574" s="172">
        <v>0</v>
      </c>
      <c r="N4574" s="172">
        <v>0</v>
      </c>
      <c r="O4574" s="172">
        <v>0</v>
      </c>
      <c r="P4574" s="199">
        <f t="shared" si="873"/>
        <v>5.996538962962962</v>
      </c>
      <c r="Q4574" s="233">
        <v>95.666222000000005</v>
      </c>
      <c r="R4574" s="96">
        <v>71.548108999999997</v>
      </c>
      <c r="S4574" s="96">
        <v>12.339600000000001</v>
      </c>
      <c r="T4574" s="96">
        <v>7.8891000000000001E-5</v>
      </c>
      <c r="U4574" s="96">
        <v>1.1385000000000001</v>
      </c>
      <c r="V4574" s="96">
        <v>0.22193379999999999</v>
      </c>
      <c r="W4574" s="96">
        <v>10.417999999999999</v>
      </c>
      <c r="X4574" s="241">
        <f t="shared" si="869"/>
        <v>0.64838368832332005</v>
      </c>
      <c r="Y4574" s="241">
        <f t="shared" si="870"/>
        <v>0.33524466553999999</v>
      </c>
      <c r="Z4574" s="241">
        <f t="shared" si="871"/>
        <v>0.12751073008332001</v>
      </c>
      <c r="AA4574" s="241">
        <f t="shared" si="872"/>
        <v>0.1856282927</v>
      </c>
      <c r="AB4574" s="241">
        <v>0.16617225999999999</v>
      </c>
      <c r="AC4574" s="241">
        <v>1.8334766E-5</v>
      </c>
      <c r="AD4574" s="241">
        <v>4.8853305E-2</v>
      </c>
      <c r="AE4574" s="241">
        <v>1.4224083999999999E-5</v>
      </c>
      <c r="AF4574" s="241">
        <v>0.11979264000000001</v>
      </c>
      <c r="AG4574" s="241">
        <v>3.9390169E-4</v>
      </c>
      <c r="AH4574" s="241">
        <v>0.10875819</v>
      </c>
      <c r="AI4574" s="241">
        <v>3.3883774000000001E-4</v>
      </c>
      <c r="AJ4574" s="241">
        <v>2.6815172E-4</v>
      </c>
      <c r="AK4574" s="241">
        <v>2.6600184999999999E-4</v>
      </c>
      <c r="AL4574" s="241">
        <v>2.1422878000000001E-4</v>
      </c>
      <c r="AM4574" s="241">
        <v>6.8439331999999998E-7</v>
      </c>
      <c r="AN4574" s="241">
        <v>5.1330433E-3</v>
      </c>
      <c r="AO4574" s="241">
        <v>7.8284570000000005E-3</v>
      </c>
      <c r="AP4574" s="241">
        <v>4.7031353000000003E-3</v>
      </c>
      <c r="AQ4574" s="241">
        <v>6.4181626999999996E-3</v>
      </c>
      <c r="AR4574" s="241">
        <v>0.17921013</v>
      </c>
      <c r="AT4574" s="193"/>
      <c r="AU4574" s="193"/>
      <c r="AV4574" s="193"/>
      <c r="AW4574" s="193"/>
      <c r="AX4574" s="193"/>
      <c r="AY4574" s="193"/>
      <c r="AZ4574" s="193"/>
      <c r="BA4574" s="193"/>
      <c r="BB4574" s="193"/>
      <c r="BC4574" s="193"/>
      <c r="BD4574" s="193"/>
      <c r="BE4574" s="315"/>
      <c r="BF4574" s="315"/>
      <c r="BG4574" s="315"/>
      <c r="BH4574" s="315"/>
      <c r="BI4574" s="315"/>
      <c r="BJ4574" s="315"/>
      <c r="BK4574" s="315"/>
    </row>
    <row r="4575" spans="1:63" x14ac:dyDescent="0.25">
      <c r="A4575" s="9"/>
      <c r="B4575" s="184" t="s">
        <v>575</v>
      </c>
      <c r="C4575" s="5" t="s">
        <v>3392</v>
      </c>
      <c r="D4575" s="172">
        <v>1.4168947000000001</v>
      </c>
      <c r="E4575" s="172">
        <v>0.58400949999999996</v>
      </c>
      <c r="F4575" s="172">
        <v>0.12269163</v>
      </c>
      <c r="G4575" s="172">
        <v>3.4219993999999997E-2</v>
      </c>
      <c r="H4575" s="172">
        <v>6.8712631000000003E-3</v>
      </c>
      <c r="I4575" s="172">
        <v>5.7981296000000002E-2</v>
      </c>
      <c r="J4575" s="172">
        <v>5.5809625000000002E-2</v>
      </c>
      <c r="K4575" s="172">
        <v>1.3115771E-3</v>
      </c>
      <c r="L4575" s="172">
        <v>0.55399980999999998</v>
      </c>
      <c r="M4575" s="172">
        <v>0</v>
      </c>
      <c r="N4575" s="172">
        <v>0</v>
      </c>
      <c r="O4575" s="172">
        <v>0</v>
      </c>
      <c r="P4575" s="199">
        <f t="shared" si="873"/>
        <v>4.3259962962962959</v>
      </c>
      <c r="Q4575" s="233">
        <v>70.774226999999996</v>
      </c>
      <c r="R4575" s="96">
        <v>52.281753999999999</v>
      </c>
      <c r="S4575" s="96">
        <v>14.60872</v>
      </c>
      <c r="T4575" s="96">
        <v>4.0098000000000001E-5</v>
      </c>
      <c r="U4575" s="96">
        <v>1.0049999999999999</v>
      </c>
      <c r="V4575" s="96">
        <v>0.26631320000000003</v>
      </c>
      <c r="W4575" s="96">
        <v>2.6124000000000001</v>
      </c>
      <c r="X4575" s="241">
        <f t="shared" si="869"/>
        <v>0.43145990984414995</v>
      </c>
      <c r="Y4575" s="241">
        <f t="shared" si="870"/>
        <v>0.20593090918770002</v>
      </c>
      <c r="Z4575" s="241">
        <f t="shared" si="871"/>
        <v>9.3107175956449989E-2</v>
      </c>
      <c r="AA4575" s="241">
        <f t="shared" si="872"/>
        <v>0.1324218247</v>
      </c>
      <c r="AB4575" s="241">
        <v>0.11986412</v>
      </c>
      <c r="AC4575" s="241">
        <v>1.2681805E-5</v>
      </c>
      <c r="AD4575" s="241">
        <v>3.8520298000000001E-2</v>
      </c>
      <c r="AE4575" s="241">
        <v>8.8781927000000002E-6</v>
      </c>
      <c r="AF4575" s="241">
        <v>4.7058445999999997E-2</v>
      </c>
      <c r="AG4575" s="241">
        <v>4.6648518999999999E-4</v>
      </c>
      <c r="AH4575" s="241">
        <v>7.8449807999999996E-2</v>
      </c>
      <c r="AI4575" s="241">
        <v>1.9899931E-4</v>
      </c>
      <c r="AJ4575" s="241">
        <v>2.7462413999999999E-4</v>
      </c>
      <c r="AK4575" s="241">
        <v>1.4331848000000001E-4</v>
      </c>
      <c r="AL4575" s="241">
        <v>4.9959174999999999E-5</v>
      </c>
      <c r="AM4575" s="241">
        <v>1.5485145000000001E-7</v>
      </c>
      <c r="AN4575" s="241">
        <v>3.6662153000000001E-3</v>
      </c>
      <c r="AO4575" s="241">
        <v>5.7398630000000004E-3</v>
      </c>
      <c r="AP4575" s="241">
        <v>4.5842336999999999E-3</v>
      </c>
      <c r="AQ4575" s="241">
        <v>1.4876246999999999E-3</v>
      </c>
      <c r="AR4575" s="241">
        <v>0.1309342</v>
      </c>
      <c r="AT4575" s="193"/>
      <c r="AU4575" s="193"/>
      <c r="AV4575" s="193"/>
      <c r="AW4575" s="193"/>
      <c r="AX4575" s="193"/>
      <c r="AY4575" s="193"/>
      <c r="AZ4575" s="193"/>
      <c r="BA4575" s="193"/>
      <c r="BB4575" s="193"/>
      <c r="BC4575" s="193"/>
      <c r="BD4575" s="193"/>
      <c r="BE4575" s="315"/>
      <c r="BF4575" s="315"/>
      <c r="BG4575" s="315"/>
      <c r="BH4575" s="315"/>
      <c r="BI4575" s="315"/>
      <c r="BJ4575" s="315"/>
      <c r="BK4575" s="315"/>
    </row>
    <row r="4576" spans="1:63" x14ac:dyDescent="0.25">
      <c r="A4576" s="9"/>
      <c r="B4576" s="184" t="s">
        <v>575</v>
      </c>
      <c r="C4576" s="5" t="s">
        <v>3391</v>
      </c>
      <c r="D4576" s="172">
        <v>1.5801851</v>
      </c>
      <c r="E4576" s="172">
        <v>0.69793709999999998</v>
      </c>
      <c r="F4576" s="172">
        <v>0.15181219000000001</v>
      </c>
      <c r="G4576" s="172">
        <v>4.4045103000000002E-2</v>
      </c>
      <c r="H4576" s="172">
        <v>7.0453610999999996E-3</v>
      </c>
      <c r="I4576" s="172">
        <v>6.3863444000000005E-2</v>
      </c>
      <c r="J4576" s="172">
        <v>5.7111605000000003E-2</v>
      </c>
      <c r="K4576" s="172">
        <v>1.334771E-3</v>
      </c>
      <c r="L4576" s="172">
        <v>0.55703550999999996</v>
      </c>
      <c r="M4576" s="172">
        <v>0</v>
      </c>
      <c r="N4576" s="172">
        <v>0</v>
      </c>
      <c r="O4576" s="172">
        <v>0</v>
      </c>
      <c r="P4576" s="199">
        <f t="shared" si="873"/>
        <v>5.1699044444444437</v>
      </c>
      <c r="Q4576" s="233">
        <v>88.871939999999995</v>
      </c>
      <c r="R4576" s="96">
        <v>62.535702000000001</v>
      </c>
      <c r="S4576" s="96">
        <v>21.331520000000001</v>
      </c>
      <c r="T4576" s="96">
        <v>4.4255999999999998E-5</v>
      </c>
      <c r="U4576" s="96">
        <v>1.238</v>
      </c>
      <c r="V4576" s="96">
        <v>0.39257350000000002</v>
      </c>
      <c r="W4576" s="96">
        <v>3.3740999999999999</v>
      </c>
      <c r="X4576" s="241">
        <f t="shared" si="869"/>
        <v>0.51162724760499001</v>
      </c>
      <c r="Y4576" s="241">
        <f t="shared" si="870"/>
        <v>0.24420361957299999</v>
      </c>
      <c r="Z4576" s="241">
        <f t="shared" si="871"/>
        <v>0.10930065683199</v>
      </c>
      <c r="AA4576" s="241">
        <f t="shared" si="872"/>
        <v>0.15812297119999999</v>
      </c>
      <c r="AB4576" s="241">
        <v>0.1432542</v>
      </c>
      <c r="AC4576" s="241">
        <v>1.4721982E-5</v>
      </c>
      <c r="AD4576" s="241">
        <v>4.7287419999999997E-2</v>
      </c>
      <c r="AE4576" s="241">
        <v>1.0259961E-5</v>
      </c>
      <c r="AF4576" s="241">
        <v>5.2955752000000002E-2</v>
      </c>
      <c r="AG4576" s="241">
        <v>6.8126562999999999E-4</v>
      </c>
      <c r="AH4576" s="241">
        <v>9.3758674E-2</v>
      </c>
      <c r="AI4576" s="241">
        <v>2.4678591000000001E-4</v>
      </c>
      <c r="AJ4576" s="241">
        <v>3.6225534999999998E-4</v>
      </c>
      <c r="AK4576" s="241">
        <v>1.6811848000000001E-4</v>
      </c>
      <c r="AL4576" s="241">
        <v>5.7450768999999997E-5</v>
      </c>
      <c r="AM4576" s="241">
        <v>1.7792298999999999E-7</v>
      </c>
      <c r="AN4576" s="241">
        <v>3.9774294000000003E-3</v>
      </c>
      <c r="AO4576" s="241">
        <v>5.8644214E-3</v>
      </c>
      <c r="AP4576" s="241">
        <v>4.8653435999999996E-3</v>
      </c>
      <c r="AQ4576" s="241">
        <v>1.5049912000000001E-3</v>
      </c>
      <c r="AR4576" s="241">
        <v>0.15661797999999999</v>
      </c>
      <c r="AT4576" s="193"/>
      <c r="AU4576" s="193"/>
      <c r="AV4576" s="193"/>
      <c r="AW4576" s="193"/>
      <c r="AX4576" s="193"/>
      <c r="AY4576" s="193"/>
      <c r="AZ4576" s="193"/>
      <c r="BA4576" s="193"/>
      <c r="BB4576" s="193"/>
      <c r="BC4576" s="193"/>
      <c r="BD4576" s="193"/>
      <c r="BE4576" s="315"/>
      <c r="BF4576" s="315"/>
      <c r="BG4576" s="315"/>
      <c r="BH4576" s="315"/>
      <c r="BI4576" s="315"/>
      <c r="BJ4576" s="315"/>
      <c r="BK4576" s="315"/>
    </row>
    <row r="4577" spans="1:63" x14ac:dyDescent="0.25">
      <c r="A4577" s="9"/>
      <c r="B4577" s="184" t="s">
        <v>575</v>
      </c>
      <c r="C4577" s="5" t="s">
        <v>2122</v>
      </c>
      <c r="D4577" s="172">
        <v>1.2526961000000001</v>
      </c>
      <c r="E4577" s="172">
        <v>0.46944445000000001</v>
      </c>
      <c r="F4577" s="172">
        <v>9.3406441000000007E-2</v>
      </c>
      <c r="G4577" s="172">
        <v>2.4339600999999999E-2</v>
      </c>
      <c r="H4577" s="172">
        <v>6.6960798E-3</v>
      </c>
      <c r="I4577" s="172">
        <v>5.2067738000000002E-2</v>
      </c>
      <c r="J4577" s="172">
        <v>5.4499897999999998E-2</v>
      </c>
      <c r="K4577" s="172">
        <v>1.2882312E-3</v>
      </c>
      <c r="L4577" s="172">
        <v>0.55095368</v>
      </c>
      <c r="M4577" s="172">
        <v>0</v>
      </c>
      <c r="N4577" s="172">
        <v>0</v>
      </c>
      <c r="O4577" s="172">
        <v>0</v>
      </c>
      <c r="P4577" s="199">
        <f t="shared" si="873"/>
        <v>3.4773662962962963</v>
      </c>
      <c r="Q4577" s="233">
        <v>52.576425999999998</v>
      </c>
      <c r="R4577" s="96">
        <v>41.972127</v>
      </c>
      <c r="S4577" s="96">
        <v>7.8478399999999997</v>
      </c>
      <c r="T4577" s="96">
        <v>3.5917000000000002E-5</v>
      </c>
      <c r="U4577" s="96">
        <v>0.77058000000000004</v>
      </c>
      <c r="V4577" s="96">
        <v>0.13934289999999999</v>
      </c>
      <c r="W4577" s="96">
        <v>1.8465</v>
      </c>
      <c r="X4577" s="241">
        <f t="shared" si="869"/>
        <v>0.35084868221610999</v>
      </c>
      <c r="Y4577" s="241">
        <f t="shared" si="870"/>
        <v>0.16744442295969997</v>
      </c>
      <c r="Z4577" s="241">
        <f t="shared" si="871"/>
        <v>7.6823136956410007E-2</v>
      </c>
      <c r="AA4577" s="241">
        <f t="shared" si="872"/>
        <v>0.1065811223</v>
      </c>
      <c r="AB4577" s="241">
        <v>9.6343164999999995E-2</v>
      </c>
      <c r="AC4577" s="241">
        <v>1.0630265E-5</v>
      </c>
      <c r="AD4577" s="241">
        <v>2.9704213E-2</v>
      </c>
      <c r="AE4577" s="241">
        <v>7.4886946999999998E-6</v>
      </c>
      <c r="AF4577" s="241">
        <v>4.1128433999999998E-2</v>
      </c>
      <c r="AG4577" s="241">
        <v>2.50492E-4</v>
      </c>
      <c r="AH4577" s="241">
        <v>6.3055287000000002E-2</v>
      </c>
      <c r="AI4577" s="241">
        <v>1.5094254E-4</v>
      </c>
      <c r="AJ4577" s="241">
        <v>1.8650006000000001E-4</v>
      </c>
      <c r="AK4577" s="241">
        <v>1.1837815999999999E-4</v>
      </c>
      <c r="AL4577" s="241">
        <v>4.2425546000000001E-5</v>
      </c>
      <c r="AM4577" s="241">
        <v>1.3165041E-7</v>
      </c>
      <c r="AN4577" s="241">
        <v>3.3531962999999998E-3</v>
      </c>
      <c r="AO4577" s="241">
        <v>5.6145917999999998E-3</v>
      </c>
      <c r="AP4577" s="241">
        <v>4.3016838999999996E-3</v>
      </c>
      <c r="AQ4577" s="241">
        <v>1.4701722999999999E-3</v>
      </c>
      <c r="AR4577" s="241">
        <v>0.10511094999999999</v>
      </c>
      <c r="AT4577" s="193"/>
      <c r="AU4577" s="193"/>
      <c r="AV4577" s="193"/>
      <c r="AW4577" s="193"/>
      <c r="AX4577" s="193"/>
      <c r="AY4577" s="193"/>
      <c r="AZ4577" s="193"/>
      <c r="BA4577" s="193"/>
      <c r="BB4577" s="193"/>
      <c r="BC4577" s="193"/>
      <c r="BD4577" s="193"/>
      <c r="BE4577" s="315"/>
      <c r="BF4577" s="315"/>
      <c r="BG4577" s="315"/>
      <c r="BH4577" s="315"/>
      <c r="BI4577" s="315"/>
      <c r="BJ4577" s="315"/>
      <c r="BK4577" s="315"/>
    </row>
    <row r="4578" spans="1:63" x14ac:dyDescent="0.25">
      <c r="A4578" s="9"/>
      <c r="B4578" s="184" t="s">
        <v>575</v>
      </c>
      <c r="C4578" s="5" t="s">
        <v>2121</v>
      </c>
      <c r="D4578" s="172">
        <v>1.2192925999999999</v>
      </c>
      <c r="E4578" s="172">
        <v>0.44622593999999999</v>
      </c>
      <c r="F4578" s="172">
        <v>8.7704392000000006E-2</v>
      </c>
      <c r="G4578" s="172">
        <v>2.2464992999999999E-2</v>
      </c>
      <c r="H4578" s="172">
        <v>6.6536167E-3</v>
      </c>
      <c r="I4578" s="172">
        <v>5.0904095000000003E-2</v>
      </c>
      <c r="J4578" s="172">
        <v>5.4158114E-2</v>
      </c>
      <c r="K4578" s="172">
        <v>1.2823598999999999E-3</v>
      </c>
      <c r="L4578" s="172">
        <v>0.54989911000000002</v>
      </c>
      <c r="M4578" s="172">
        <v>0</v>
      </c>
      <c r="N4578" s="172">
        <v>0</v>
      </c>
      <c r="O4578" s="172">
        <v>0</v>
      </c>
      <c r="P4578" s="199">
        <f t="shared" si="873"/>
        <v>3.3053773333333329</v>
      </c>
      <c r="Q4578" s="233">
        <v>48.908026</v>
      </c>
      <c r="R4578" s="96">
        <v>39.767000000000003</v>
      </c>
      <c r="S4578" s="96">
        <v>6.5951199999999996</v>
      </c>
      <c r="T4578" s="96">
        <v>3.4054999999999998E-5</v>
      </c>
      <c r="U4578" s="96">
        <v>0.72685999999999995</v>
      </c>
      <c r="V4578" s="96">
        <v>0.1158112</v>
      </c>
      <c r="W4578" s="96">
        <v>1.7032</v>
      </c>
      <c r="X4578" s="241">
        <f t="shared" si="869"/>
        <v>0.33431807776588002</v>
      </c>
      <c r="Y4578" s="241">
        <f t="shared" si="870"/>
        <v>0.1597632270687</v>
      </c>
      <c r="Z4578" s="241">
        <f t="shared" si="871"/>
        <v>7.3500216797179996E-2</v>
      </c>
      <c r="AA4578" s="241">
        <f t="shared" si="872"/>
        <v>0.10105463390000001</v>
      </c>
      <c r="AB4578" s="241">
        <v>9.1576202999999995E-2</v>
      </c>
      <c r="AC4578" s="241">
        <v>1.0120025E-5</v>
      </c>
      <c r="AD4578" s="241">
        <v>2.7998372000000001E-2</v>
      </c>
      <c r="AE4578" s="241">
        <v>7.1832137000000003E-6</v>
      </c>
      <c r="AF4578" s="241">
        <v>3.9960891999999998E-2</v>
      </c>
      <c r="AG4578" s="241">
        <v>2.1045683E-4</v>
      </c>
      <c r="AH4578" s="241">
        <v>5.9935289000000003E-2</v>
      </c>
      <c r="AI4578" s="241">
        <v>1.4157775999999999E-4</v>
      </c>
      <c r="AJ4578" s="241">
        <v>1.6986734999999999E-4</v>
      </c>
      <c r="AK4578" s="241">
        <v>1.132442E-4</v>
      </c>
      <c r="AL4578" s="241">
        <v>4.0979607999999998E-5</v>
      </c>
      <c r="AM4578" s="241">
        <v>1.2717917999999999E-7</v>
      </c>
      <c r="AN4578" s="241">
        <v>3.2930919E-3</v>
      </c>
      <c r="AO4578" s="241">
        <v>5.5889813000000003E-3</v>
      </c>
      <c r="AP4578" s="241">
        <v>4.2170584999999998E-3</v>
      </c>
      <c r="AQ4578" s="241">
        <v>1.4655929E-3</v>
      </c>
      <c r="AR4578" s="241">
        <v>9.9589041000000003E-2</v>
      </c>
      <c r="AT4578" s="193"/>
      <c r="AU4578" s="193"/>
      <c r="AV4578" s="193"/>
      <c r="AW4578" s="193"/>
      <c r="AX4578" s="193"/>
      <c r="AY4578" s="193"/>
      <c r="AZ4578" s="193"/>
      <c r="BA4578" s="193"/>
      <c r="BB4578" s="193"/>
      <c r="BC4578" s="193"/>
      <c r="BD4578" s="193"/>
      <c r="BE4578" s="315"/>
      <c r="BF4578" s="315"/>
      <c r="BG4578" s="315"/>
      <c r="BH4578" s="315"/>
      <c r="BI4578" s="315"/>
      <c r="BJ4578" s="315"/>
      <c r="BK4578" s="315"/>
    </row>
    <row r="4579" spans="1:63" x14ac:dyDescent="0.25">
      <c r="A4579" s="9"/>
      <c r="B4579" s="184" t="s">
        <v>575</v>
      </c>
      <c r="C4579" s="5" t="s">
        <v>2120</v>
      </c>
      <c r="D4579" s="172">
        <v>1.243099</v>
      </c>
      <c r="E4579" s="172">
        <v>0.46282975999999998</v>
      </c>
      <c r="F4579" s="172">
        <v>9.1948995000000006E-2</v>
      </c>
      <c r="G4579" s="172">
        <v>2.3897129E-2</v>
      </c>
      <c r="H4579" s="172">
        <v>6.6790349000000002E-3</v>
      </c>
      <c r="I4579" s="172">
        <v>5.1763353999999998E-2</v>
      </c>
      <c r="J4579" s="172">
        <v>5.4348249000000001E-2</v>
      </c>
      <c r="K4579" s="172">
        <v>1.2857622E-3</v>
      </c>
      <c r="L4579" s="172">
        <v>0.55034667000000004</v>
      </c>
      <c r="M4579" s="172">
        <v>0</v>
      </c>
      <c r="N4579" s="172">
        <v>0</v>
      </c>
      <c r="O4579" s="172">
        <v>0</v>
      </c>
      <c r="P4579" s="199">
        <f t="shared" si="873"/>
        <v>3.4283685925925922</v>
      </c>
      <c r="Q4579" s="233">
        <v>51.545662</v>
      </c>
      <c r="R4579" s="96">
        <v>41.261257000000001</v>
      </c>
      <c r="S4579" s="96">
        <v>7.5751200000000001</v>
      </c>
      <c r="T4579" s="96">
        <v>3.4660999999999999E-5</v>
      </c>
      <c r="U4579" s="96">
        <v>0.76083000000000001</v>
      </c>
      <c r="V4579" s="96">
        <v>0.1342207</v>
      </c>
      <c r="W4579" s="96">
        <v>1.8142</v>
      </c>
      <c r="X4579" s="241">
        <f t="shared" si="869"/>
        <v>0.3460019583142</v>
      </c>
      <c r="Y4579" s="241">
        <f t="shared" si="870"/>
        <v>0.16534149617570001</v>
      </c>
      <c r="Z4579" s="241">
        <f t="shared" si="871"/>
        <v>7.5860550138500016E-2</v>
      </c>
      <c r="AA4579" s="241">
        <f t="shared" si="872"/>
        <v>0.104799912</v>
      </c>
      <c r="AB4579" s="241">
        <v>9.4985075000000002E-2</v>
      </c>
      <c r="AC4579" s="241">
        <v>1.0417327999999999E-5</v>
      </c>
      <c r="AD4579" s="241">
        <v>2.9276032E-2</v>
      </c>
      <c r="AE4579" s="241">
        <v>7.3846577000000001E-6</v>
      </c>
      <c r="AF4579" s="241">
        <v>4.0820821E-2</v>
      </c>
      <c r="AG4579" s="241">
        <v>2.4176619E-4</v>
      </c>
      <c r="AH4579" s="241">
        <v>6.2166404000000001E-2</v>
      </c>
      <c r="AI4579" s="241">
        <v>1.4854309E-4</v>
      </c>
      <c r="AJ4579" s="241">
        <v>1.8264094000000001E-4</v>
      </c>
      <c r="AK4579" s="241">
        <v>1.1685945E-4</v>
      </c>
      <c r="AL4579" s="241">
        <v>4.2071716000000003E-5</v>
      </c>
      <c r="AM4579" s="241">
        <v>1.3054249999999999E-7</v>
      </c>
      <c r="AN4579" s="241">
        <v>3.3384351999999999E-3</v>
      </c>
      <c r="AO4579" s="241">
        <v>5.6071332000000003E-3</v>
      </c>
      <c r="AP4579" s="241">
        <v>4.2583320000000001E-3</v>
      </c>
      <c r="AQ4579" s="241">
        <v>1.468102E-3</v>
      </c>
      <c r="AR4579" s="241">
        <v>0.10333181</v>
      </c>
      <c r="AT4579" s="193"/>
      <c r="AU4579" s="193"/>
      <c r="AV4579" s="193"/>
      <c r="AW4579" s="193"/>
      <c r="AX4579" s="193"/>
      <c r="AY4579" s="193"/>
      <c r="AZ4579" s="193"/>
      <c r="BA4579" s="193"/>
      <c r="BB4579" s="193"/>
      <c r="BC4579" s="193"/>
      <c r="BD4579" s="193"/>
      <c r="BE4579" s="315"/>
      <c r="BF4579" s="315"/>
      <c r="BG4579" s="315"/>
      <c r="BH4579" s="315"/>
      <c r="BI4579" s="315"/>
      <c r="BJ4579" s="315"/>
      <c r="BK4579" s="315"/>
    </row>
    <row r="4580" spans="1:63" x14ac:dyDescent="0.25">
      <c r="A4580" s="9"/>
      <c r="B4580" s="184" t="s">
        <v>575</v>
      </c>
      <c r="C4580" s="5" t="s">
        <v>6922</v>
      </c>
      <c r="D4580" s="172">
        <v>1.195376</v>
      </c>
      <c r="E4580" s="172">
        <v>0.42953797999999999</v>
      </c>
      <c r="F4580" s="172">
        <v>8.3438057999999996E-2</v>
      </c>
      <c r="G4580" s="172">
        <v>2.1025669E-2</v>
      </c>
      <c r="H4580" s="172">
        <v>6.6281107000000002E-3</v>
      </c>
      <c r="I4580" s="172">
        <v>5.0044023999999999E-2</v>
      </c>
      <c r="J4580" s="172">
        <v>5.3967419000000003E-2</v>
      </c>
      <c r="K4580" s="172">
        <v>1.2789711000000001E-3</v>
      </c>
      <c r="L4580" s="172">
        <v>0.54945575999999996</v>
      </c>
      <c r="M4580" s="172">
        <v>0</v>
      </c>
      <c r="N4580" s="172">
        <v>0</v>
      </c>
      <c r="O4580" s="172">
        <v>0</v>
      </c>
      <c r="P4580" s="199">
        <f t="shared" si="873"/>
        <v>3.1817628148148147</v>
      </c>
      <c r="Q4580" s="233">
        <v>46.257038000000001</v>
      </c>
      <c r="R4580" s="96">
        <v>38.265282999999997</v>
      </c>
      <c r="S4580" s="96">
        <v>5.61008</v>
      </c>
      <c r="T4580" s="96">
        <v>3.3445999999999998E-5</v>
      </c>
      <c r="U4580" s="96">
        <v>0.69272</v>
      </c>
      <c r="V4580" s="96">
        <v>9.7321400000000002E-2</v>
      </c>
      <c r="W4580" s="96">
        <v>1.5915999999999999</v>
      </c>
      <c r="X4580" s="241">
        <f t="shared" si="869"/>
        <v>0.32257593731115997</v>
      </c>
      <c r="Y4580" s="241">
        <f t="shared" si="870"/>
        <v>0.15415686298819997</v>
      </c>
      <c r="Z4580" s="241">
        <f t="shared" si="871"/>
        <v>7.1128455422959994E-2</v>
      </c>
      <c r="AA4580" s="241">
        <f t="shared" si="872"/>
        <v>9.72906189E-2</v>
      </c>
      <c r="AB4580" s="241">
        <v>8.8150055000000005E-2</v>
      </c>
      <c r="AC4580" s="241">
        <v>9.8211566999999993E-6</v>
      </c>
      <c r="AD4580" s="241">
        <v>2.6714102999999999E-2</v>
      </c>
      <c r="AE4580" s="241">
        <v>6.9807915000000002E-6</v>
      </c>
      <c r="AF4580" s="241">
        <v>3.9096910999999998E-2</v>
      </c>
      <c r="AG4580" s="241">
        <v>1.7899204E-4</v>
      </c>
      <c r="AH4580" s="241">
        <v>5.7692868000000001E-2</v>
      </c>
      <c r="AI4580" s="241">
        <v>1.3457669999999999E-4</v>
      </c>
      <c r="AJ4580" s="241">
        <v>1.5703002999999999E-4</v>
      </c>
      <c r="AK4580" s="241">
        <v>1.096113E-4</v>
      </c>
      <c r="AL4580" s="241">
        <v>3.9882692000000002E-5</v>
      </c>
      <c r="AM4580" s="241">
        <v>1.2380096E-7</v>
      </c>
      <c r="AN4580" s="241">
        <v>3.2474920999999999E-3</v>
      </c>
      <c r="AO4580" s="241">
        <v>5.5707507E-3</v>
      </c>
      <c r="AP4580" s="241">
        <v>4.1761200999999998E-3</v>
      </c>
      <c r="AQ4580" s="241">
        <v>1.4630368999999999E-3</v>
      </c>
      <c r="AR4580" s="241">
        <v>9.5827581999999994E-2</v>
      </c>
      <c r="AT4580" s="193"/>
      <c r="AU4580" s="193"/>
      <c r="AV4580" s="193"/>
      <c r="AW4580" s="193"/>
      <c r="AX4580" s="193"/>
      <c r="AY4580" s="193"/>
      <c r="AZ4580" s="193"/>
      <c r="BA4580" s="193"/>
      <c r="BB4580" s="193"/>
      <c r="BC4580" s="193"/>
      <c r="BD4580" s="193"/>
      <c r="BE4580" s="315"/>
      <c r="BF4580" s="315"/>
      <c r="BG4580" s="315"/>
      <c r="BH4580" s="315"/>
      <c r="BI4580" s="315"/>
      <c r="BJ4580" s="315"/>
      <c r="BK4580" s="315"/>
    </row>
    <row r="4581" spans="1:63" x14ac:dyDescent="0.25">
      <c r="A4581" s="45" t="s">
        <v>649</v>
      </c>
      <c r="B4581" s="45"/>
      <c r="C4581" s="43"/>
      <c r="D4581" s="199"/>
      <c r="E4581" s="199"/>
      <c r="F4581" s="199"/>
      <c r="G4581" s="199"/>
      <c r="H4581" s="199"/>
      <c r="I4581" s="199"/>
      <c r="J4581" s="199"/>
      <c r="K4581" s="199"/>
      <c r="L4581" s="199"/>
      <c r="M4581" s="199"/>
      <c r="N4581" s="199"/>
      <c r="O4581" s="199"/>
      <c r="P4581" s="199"/>
      <c r="Q4581" s="239"/>
      <c r="R4581" s="97"/>
      <c r="S4581" s="97"/>
      <c r="T4581" s="97"/>
      <c r="U4581" s="97"/>
      <c r="V4581" s="97"/>
      <c r="W4581" s="97"/>
      <c r="X4581" s="259"/>
      <c r="Y4581" s="259"/>
      <c r="Z4581" s="259"/>
      <c r="AA4581" s="258"/>
      <c r="AB4581" s="258"/>
      <c r="AC4581" s="258"/>
      <c r="AD4581" s="258"/>
      <c r="AE4581" s="258"/>
      <c r="AF4581" s="258"/>
      <c r="AG4581" s="258"/>
      <c r="AH4581" s="258"/>
      <c r="AI4581" s="258"/>
      <c r="AJ4581" s="258"/>
      <c r="AK4581" s="258"/>
      <c r="AL4581" s="258"/>
      <c r="AM4581" s="258"/>
      <c r="AN4581" s="258"/>
      <c r="AO4581" s="258"/>
      <c r="AP4581" s="258"/>
      <c r="AQ4581" s="258"/>
      <c r="AR4581" s="258"/>
      <c r="AT4581" s="193"/>
      <c r="AU4581" s="193"/>
      <c r="AV4581" s="193"/>
      <c r="AW4581" s="193"/>
      <c r="AX4581" s="193"/>
      <c r="AY4581" s="193"/>
      <c r="AZ4581" s="193"/>
      <c r="BA4581" s="193"/>
      <c r="BB4581" s="193"/>
      <c r="BC4581" s="193"/>
      <c r="BD4581" s="193"/>
      <c r="BE4581" s="315"/>
      <c r="BF4581" s="315"/>
      <c r="BG4581" s="315"/>
      <c r="BH4581" s="315"/>
      <c r="BI4581" s="315"/>
      <c r="BJ4581" s="315"/>
      <c r="BK4581" s="315"/>
    </row>
    <row r="4582" spans="1:63" x14ac:dyDescent="0.25">
      <c r="A4582" s="9"/>
      <c r="B4582" s="185" t="s">
        <v>2622</v>
      </c>
      <c r="C4582" s="25" t="s">
        <v>2203</v>
      </c>
      <c r="D4582" s="193">
        <v>1.0065527999999999</v>
      </c>
      <c r="E4582" s="193">
        <v>0.54933275999999998</v>
      </c>
      <c r="F4582" s="193">
        <v>0.1379782</v>
      </c>
      <c r="G4582" s="193">
        <v>3.3600023999999999E-2</v>
      </c>
      <c r="H4582" s="193">
        <v>1.4369885999999999E-3</v>
      </c>
      <c r="I4582" s="193">
        <v>2.4580944E-2</v>
      </c>
      <c r="J4582" s="193">
        <v>0.20773485999999999</v>
      </c>
      <c r="K4582" s="193">
        <v>2.1393736999999999E-4</v>
      </c>
      <c r="L4582" s="193">
        <v>5.1675058000000003E-2</v>
      </c>
      <c r="M4582" s="193">
        <v>0</v>
      </c>
      <c r="N4582" s="193">
        <v>0</v>
      </c>
      <c r="O4582" s="193">
        <v>0</v>
      </c>
      <c r="P4582" s="199">
        <f t="shared" ref="P4582:P4595" si="874">E4582/0.135</f>
        <v>4.0691315555555549</v>
      </c>
      <c r="Q4582" s="240">
        <v>79.855907000000002</v>
      </c>
      <c r="R4582" s="99">
        <v>51.781923999999997</v>
      </c>
      <c r="S4582" s="99">
        <v>23.19632</v>
      </c>
      <c r="T4582" s="99">
        <v>1.1693E-2</v>
      </c>
      <c r="U4582" s="99">
        <v>1.6545000000000001</v>
      </c>
      <c r="V4582" s="99">
        <v>0.42726950000000002</v>
      </c>
      <c r="W4582" s="99">
        <v>2.7841999999999998</v>
      </c>
      <c r="X4582" s="241">
        <f t="shared" ref="X4582:X4595" si="875">SUM(Y4582:AA4582)</f>
        <v>0.39667386718867004</v>
      </c>
      <c r="Y4582" s="241">
        <f t="shared" ref="Y4582:Y4595" si="876">SUM(AB4582:AG4582)</f>
        <v>0.17257452065130002</v>
      </c>
      <c r="Z4582" s="241">
        <f t="shared" ref="Z4582:Z4595" si="877">SUM(AH4582:AP4582)</f>
        <v>9.4377798044370007E-2</v>
      </c>
      <c r="AA4582" s="241">
        <f t="shared" ref="AA4582:AA4595" si="878">SUM(AQ4582:AR4582)</f>
        <v>0.12972154849299999</v>
      </c>
      <c r="AB4582" s="258">
        <v>0.11278212</v>
      </c>
      <c r="AC4582" s="258">
        <v>1.3788048E-5</v>
      </c>
      <c r="AD4582" s="258">
        <v>3.1083507E-2</v>
      </c>
      <c r="AE4582" s="258">
        <v>7.0831733000000003E-6</v>
      </c>
      <c r="AF4582" s="258">
        <v>2.7949314999999999E-2</v>
      </c>
      <c r="AG4582" s="258">
        <v>7.3870743000000003E-4</v>
      </c>
      <c r="AH4582" s="258">
        <v>7.3815791000000006E-2</v>
      </c>
      <c r="AI4582" s="258">
        <v>2.2671293E-4</v>
      </c>
      <c r="AJ4582" s="258">
        <v>2.9485901999999999E-4</v>
      </c>
      <c r="AK4582" s="258">
        <v>2.1927283999999999E-4</v>
      </c>
      <c r="AL4582" s="258">
        <v>4.0971757999999998E-5</v>
      </c>
      <c r="AM4582" s="258">
        <v>1.2762637E-7</v>
      </c>
      <c r="AN4582" s="258">
        <v>2.1428316000000002E-3</v>
      </c>
      <c r="AO4582" s="258">
        <v>8.3648227000000005E-4</v>
      </c>
      <c r="AP4582" s="258">
        <v>1.6800749E-2</v>
      </c>
      <c r="AQ4582" s="258">
        <v>9.4258493E-5</v>
      </c>
      <c r="AR4582" s="258">
        <v>0.12962729000000001</v>
      </c>
      <c r="AT4582" s="193"/>
      <c r="AU4582" s="193"/>
      <c r="AV4582" s="193"/>
      <c r="AW4582" s="193"/>
      <c r="AX4582" s="193"/>
      <c r="AY4582" s="193"/>
      <c r="AZ4582" s="193"/>
      <c r="BA4582" s="193"/>
      <c r="BB4582" s="193"/>
      <c r="BC4582" s="193"/>
      <c r="BD4582" s="193"/>
      <c r="BE4582" s="315"/>
      <c r="BF4582" s="315"/>
      <c r="BG4582" s="315"/>
      <c r="BH4582" s="315"/>
      <c r="BI4582" s="315"/>
      <c r="BJ4582" s="315"/>
      <c r="BK4582" s="315"/>
    </row>
    <row r="4583" spans="1:63" x14ac:dyDescent="0.25">
      <c r="A4583" s="9"/>
      <c r="B4583" s="185" t="s">
        <v>2622</v>
      </c>
      <c r="C4583" s="25" t="s">
        <v>2202</v>
      </c>
      <c r="D4583" s="193">
        <v>1.7244354</v>
      </c>
      <c r="E4583" s="193">
        <v>1.1714073</v>
      </c>
      <c r="F4583" s="193">
        <v>0.30504826000000002</v>
      </c>
      <c r="G4583" s="193">
        <v>9.2230760999999994E-2</v>
      </c>
      <c r="H4583" s="193">
        <v>2.2046087000000001E-3</v>
      </c>
      <c r="I4583" s="193">
        <v>5.8872903999999997E-2</v>
      </c>
      <c r="J4583" s="193">
        <v>1.7516594E-2</v>
      </c>
      <c r="K4583" s="193">
        <v>2.9377283999999998E-4</v>
      </c>
      <c r="L4583" s="193">
        <v>7.6861150000000003E-2</v>
      </c>
      <c r="M4583" s="193">
        <v>0</v>
      </c>
      <c r="N4583" s="193">
        <v>0</v>
      </c>
      <c r="O4583" s="193">
        <v>0</v>
      </c>
      <c r="P4583" s="199">
        <f t="shared" si="874"/>
        <v>8.6770911111111104</v>
      </c>
      <c r="Q4583" s="240">
        <v>182.51254</v>
      </c>
      <c r="R4583" s="99">
        <v>108.04528000000001</v>
      </c>
      <c r="S4583" s="99">
        <v>63.526400000000002</v>
      </c>
      <c r="T4583" s="99">
        <v>2.1170000000000001E-2</v>
      </c>
      <c r="U4583" s="99">
        <v>2.5045000000000002</v>
      </c>
      <c r="V4583" s="99">
        <v>1.1882900000000001</v>
      </c>
      <c r="W4583" s="99">
        <v>7.2268999999999997</v>
      </c>
      <c r="X4583" s="241">
        <f t="shared" si="875"/>
        <v>0.90707870226338005</v>
      </c>
      <c r="Y4583" s="241">
        <f t="shared" si="876"/>
        <v>0.44193741582400003</v>
      </c>
      <c r="Z4583" s="241">
        <f t="shared" si="877"/>
        <v>0.19444573934538001</v>
      </c>
      <c r="AA4583" s="241">
        <f t="shared" si="878"/>
        <v>0.27069554709400001</v>
      </c>
      <c r="AB4583" s="258">
        <v>0.24049572999999999</v>
      </c>
      <c r="AC4583" s="258">
        <v>2.4788771E-5</v>
      </c>
      <c r="AD4583" s="258">
        <v>7.2531399999999996E-2</v>
      </c>
      <c r="AE4583" s="258">
        <v>1.4629452999999999E-5</v>
      </c>
      <c r="AF4583" s="258">
        <v>0.12684135999999999</v>
      </c>
      <c r="AG4583" s="258">
        <v>2.0295076E-3</v>
      </c>
      <c r="AH4583" s="258">
        <v>0.15740462999999999</v>
      </c>
      <c r="AI4583" s="258">
        <v>5.0182476999999996E-4</v>
      </c>
      <c r="AJ4583" s="258">
        <v>7.9818035999999998E-4</v>
      </c>
      <c r="AK4583" s="258">
        <v>3.1188884999999998E-4</v>
      </c>
      <c r="AL4583" s="258">
        <v>6.7718391999999997E-5</v>
      </c>
      <c r="AM4583" s="258">
        <v>2.0587338000000001E-7</v>
      </c>
      <c r="AN4583" s="258">
        <v>3.8927168999999999E-3</v>
      </c>
      <c r="AO4583" s="258">
        <v>2.2482361999999999E-3</v>
      </c>
      <c r="AP4583" s="258">
        <v>2.9220337999999998E-2</v>
      </c>
      <c r="AQ4583" s="258">
        <v>6.3467093999999998E-5</v>
      </c>
      <c r="AR4583" s="258">
        <v>0.27063208</v>
      </c>
      <c r="AT4583" s="193"/>
      <c r="AU4583" s="193"/>
      <c r="AV4583" s="193"/>
      <c r="AW4583" s="193"/>
      <c r="AX4583" s="193"/>
      <c r="AY4583" s="193"/>
      <c r="AZ4583" s="193"/>
      <c r="BA4583" s="193"/>
      <c r="BB4583" s="193"/>
      <c r="BC4583" s="193"/>
      <c r="BD4583" s="193"/>
      <c r="BE4583" s="315"/>
      <c r="BF4583" s="315"/>
      <c r="BG4583" s="315"/>
      <c r="BH4583" s="315"/>
      <c r="BI4583" s="315"/>
      <c r="BJ4583" s="315"/>
      <c r="BK4583" s="315"/>
    </row>
    <row r="4584" spans="1:63" x14ac:dyDescent="0.25">
      <c r="A4584" s="9"/>
      <c r="B4584" s="185" t="s">
        <v>2622</v>
      </c>
      <c r="C4584" s="25" t="s">
        <v>2201</v>
      </c>
      <c r="D4584" s="193">
        <v>0.96425817000000003</v>
      </c>
      <c r="E4584" s="193">
        <v>0.51042511000000002</v>
      </c>
      <c r="F4584" s="193">
        <v>7.4567254999999999E-2</v>
      </c>
      <c r="G4584" s="193">
        <v>1.4654375000000001E-2</v>
      </c>
      <c r="H4584" s="193">
        <v>1.4594683999999999E-3</v>
      </c>
      <c r="I4584" s="193">
        <v>1.3111655E-2</v>
      </c>
      <c r="J4584" s="193">
        <v>4.0685636999999997E-2</v>
      </c>
      <c r="K4584" s="193">
        <v>2.8771158999999998E-4</v>
      </c>
      <c r="L4584" s="193">
        <v>0.30906696</v>
      </c>
      <c r="M4584" s="193">
        <v>0</v>
      </c>
      <c r="N4584" s="193">
        <v>0</v>
      </c>
      <c r="O4584" s="193">
        <v>0</v>
      </c>
      <c r="P4584" s="199">
        <f t="shared" si="874"/>
        <v>3.7809267407407408</v>
      </c>
      <c r="Q4584" s="240">
        <v>66.815618999999998</v>
      </c>
      <c r="R4584" s="99">
        <v>55.970542000000002</v>
      </c>
      <c r="S4584" s="99">
        <v>9.1235199999999992</v>
      </c>
      <c r="T4584" s="99">
        <v>4.0043000000000003E-5</v>
      </c>
      <c r="U4584" s="99">
        <v>0.43646000000000001</v>
      </c>
      <c r="V4584" s="99">
        <v>0.1617567</v>
      </c>
      <c r="W4584" s="99">
        <v>1.1233</v>
      </c>
      <c r="X4584" s="241">
        <f t="shared" si="875"/>
        <v>0.34787215491798101</v>
      </c>
      <c r="Y4584" s="241">
        <f t="shared" si="876"/>
        <v>0.13547241749859998</v>
      </c>
      <c r="Z4584" s="241">
        <f t="shared" si="877"/>
        <v>7.1922445539381014E-2</v>
      </c>
      <c r="AA4584" s="241">
        <f t="shared" si="878"/>
        <v>0.14047729188000002</v>
      </c>
      <c r="AB4584" s="258">
        <v>0.10479997000000001</v>
      </c>
      <c r="AC4584" s="258">
        <v>2.1749966E-5</v>
      </c>
      <c r="AD4584" s="258">
        <v>1.3303423E-2</v>
      </c>
      <c r="AE4584" s="258">
        <v>5.7423925999999997E-6</v>
      </c>
      <c r="AF4584" s="258">
        <v>1.7064014999999998E-2</v>
      </c>
      <c r="AG4584" s="258">
        <v>2.7751714E-4</v>
      </c>
      <c r="AH4584" s="258">
        <v>6.8589721000000006E-2</v>
      </c>
      <c r="AI4584" s="258">
        <v>1.2003637E-4</v>
      </c>
      <c r="AJ4584" s="258">
        <v>1.2466151999999999E-4</v>
      </c>
      <c r="AK4584" s="258">
        <v>5.3599120999999997E-5</v>
      </c>
      <c r="AL4584" s="258">
        <v>1.3181046000000001E-5</v>
      </c>
      <c r="AM4584" s="258">
        <v>4.1692380999999999E-8</v>
      </c>
      <c r="AN4584" s="258">
        <v>1.0845024999999999E-3</v>
      </c>
      <c r="AO4584" s="258">
        <v>3.8796219E-4</v>
      </c>
      <c r="AP4584" s="258">
        <v>1.5487401000000001E-3</v>
      </c>
      <c r="AQ4584" s="258">
        <v>1.1723188E-4</v>
      </c>
      <c r="AR4584" s="258">
        <v>0.14036006000000001</v>
      </c>
      <c r="AT4584" s="193"/>
      <c r="AU4584" s="193"/>
      <c r="AV4584" s="193"/>
      <c r="AW4584" s="193"/>
      <c r="AX4584" s="193"/>
      <c r="AY4584" s="193"/>
      <c r="AZ4584" s="193"/>
      <c r="BA4584" s="193"/>
      <c r="BB4584" s="193"/>
      <c r="BC4584" s="193"/>
      <c r="BD4584" s="193"/>
      <c r="BE4584" s="315"/>
      <c r="BF4584" s="315"/>
      <c r="BG4584" s="315"/>
      <c r="BH4584" s="315"/>
      <c r="BI4584" s="315"/>
      <c r="BJ4584" s="315"/>
      <c r="BK4584" s="315"/>
    </row>
    <row r="4585" spans="1:63" x14ac:dyDescent="0.25">
      <c r="A4585" s="9"/>
      <c r="B4585" s="185" t="s">
        <v>2622</v>
      </c>
      <c r="C4585" s="25" t="s">
        <v>4021</v>
      </c>
      <c r="D4585" s="193">
        <v>1.3667404999999999</v>
      </c>
      <c r="E4585" s="193">
        <v>0.61703675999999996</v>
      </c>
      <c r="F4585" s="193">
        <v>0.42311959999999998</v>
      </c>
      <c r="G4585" s="193">
        <v>1.6806706000000001E-2</v>
      </c>
      <c r="H4585" s="193">
        <v>1.7930825E-3</v>
      </c>
      <c r="I4585" s="193">
        <v>1.5368595000000001E-2</v>
      </c>
      <c r="J4585" s="193">
        <v>1.4999596E-2</v>
      </c>
      <c r="K4585" s="193">
        <v>3.5607910000000001E-4</v>
      </c>
      <c r="L4585" s="193">
        <v>0.27726009000000001</v>
      </c>
      <c r="M4585" s="193">
        <v>0</v>
      </c>
      <c r="N4585" s="193">
        <v>0</v>
      </c>
      <c r="O4585" s="193">
        <v>0</v>
      </c>
      <c r="P4585" s="199">
        <f t="shared" si="874"/>
        <v>4.5706426666666662</v>
      </c>
      <c r="Q4585" s="240">
        <v>85.387629000000004</v>
      </c>
      <c r="R4585" s="99">
        <v>72.538573999999997</v>
      </c>
      <c r="S4585" s="99">
        <v>10.802960000000001</v>
      </c>
      <c r="T4585" s="99">
        <v>5.3366999999999999E-5</v>
      </c>
      <c r="U4585" s="99">
        <v>0.51387000000000005</v>
      </c>
      <c r="V4585" s="99">
        <v>0.19347149999999999</v>
      </c>
      <c r="W4585" s="99">
        <v>1.3387</v>
      </c>
      <c r="X4585" s="241">
        <f t="shared" si="875"/>
        <v>0.43347186326163201</v>
      </c>
      <c r="Y4585" s="241">
        <f t="shared" si="876"/>
        <v>0.16426614247540003</v>
      </c>
      <c r="Z4585" s="241">
        <f t="shared" si="877"/>
        <v>8.7214534184231987E-2</v>
      </c>
      <c r="AA4585" s="241">
        <f t="shared" si="878"/>
        <v>0.181991186602</v>
      </c>
      <c r="AB4585" s="258">
        <v>0.12669000999999999</v>
      </c>
      <c r="AC4585" s="258">
        <v>4.4761254000000002E-5</v>
      </c>
      <c r="AD4585" s="258">
        <v>1.7467897999999999E-2</v>
      </c>
      <c r="AE4585" s="258">
        <v>6.9695813999999996E-6</v>
      </c>
      <c r="AF4585" s="258">
        <v>1.9725062000000002E-2</v>
      </c>
      <c r="AG4585" s="258">
        <v>3.3144164000000002E-4</v>
      </c>
      <c r="AH4585" s="258">
        <v>8.2916403E-2</v>
      </c>
      <c r="AI4585" s="258">
        <v>1.4064939999999999E-4</v>
      </c>
      <c r="AJ4585" s="258">
        <v>1.4359904000000001E-4</v>
      </c>
      <c r="AK4585" s="258">
        <v>1.0613789E-4</v>
      </c>
      <c r="AL4585" s="258">
        <v>1.4598156E-5</v>
      </c>
      <c r="AM4585" s="258">
        <v>4.8668231999999997E-8</v>
      </c>
      <c r="AN4585" s="258">
        <v>1.2845222E-3</v>
      </c>
      <c r="AO4585" s="258">
        <v>4.8484343000000001E-4</v>
      </c>
      <c r="AP4585" s="258">
        <v>2.1237323999999998E-3</v>
      </c>
      <c r="AQ4585" s="258">
        <v>6.6916602000000001E-5</v>
      </c>
      <c r="AR4585" s="258">
        <v>0.18192427</v>
      </c>
      <c r="AT4585" s="193"/>
      <c r="AU4585" s="193"/>
      <c r="AV4585" s="193"/>
      <c r="AW4585" s="193"/>
      <c r="AX4585" s="193"/>
      <c r="AY4585" s="193"/>
      <c r="AZ4585" s="193"/>
      <c r="BA4585" s="193"/>
      <c r="BB4585" s="193"/>
      <c r="BC4585" s="193"/>
      <c r="BD4585" s="193"/>
      <c r="BE4585" s="315"/>
      <c r="BF4585" s="315"/>
      <c r="BG4585" s="315"/>
      <c r="BH4585" s="315"/>
      <c r="BI4585" s="315"/>
      <c r="BJ4585" s="315"/>
      <c r="BK4585" s="315"/>
    </row>
    <row r="4586" spans="1:63" x14ac:dyDescent="0.25">
      <c r="A4586" s="9"/>
      <c r="B4586" s="185" t="s">
        <v>2622</v>
      </c>
      <c r="C4586" s="25" t="s">
        <v>4020</v>
      </c>
      <c r="D4586" s="193">
        <v>1.8591161</v>
      </c>
      <c r="E4586" s="193">
        <v>0.76223695000000002</v>
      </c>
      <c r="F4586" s="193">
        <v>0.42593713999999999</v>
      </c>
      <c r="G4586" s="193">
        <v>4.0432957999999998E-2</v>
      </c>
      <c r="H4586" s="193">
        <v>2.3336671999999998E-3</v>
      </c>
      <c r="I4586" s="193">
        <v>3.8436607999999997E-2</v>
      </c>
      <c r="J4586" s="193">
        <v>0.38854071000000001</v>
      </c>
      <c r="K4586" s="193">
        <v>1.9334859000000001E-4</v>
      </c>
      <c r="L4586" s="193">
        <v>0.20100469000000001</v>
      </c>
      <c r="M4586" s="193">
        <v>0</v>
      </c>
      <c r="N4586" s="193">
        <v>0</v>
      </c>
      <c r="O4586" s="193">
        <v>0</v>
      </c>
      <c r="P4586" s="199">
        <f t="shared" si="874"/>
        <v>5.6461996296296295</v>
      </c>
      <c r="Q4586" s="240">
        <v>90.634255999999993</v>
      </c>
      <c r="R4586" s="99">
        <v>73.288025000000005</v>
      </c>
      <c r="S4586" s="99">
        <v>13.697039999999999</v>
      </c>
      <c r="T4586" s="99">
        <v>7.3255999999999998E-3</v>
      </c>
      <c r="U4586" s="99">
        <v>0.70787</v>
      </c>
      <c r="V4586" s="99">
        <v>0.10739509999999999</v>
      </c>
      <c r="W4586" s="99">
        <v>2.8266</v>
      </c>
      <c r="X4586" s="241">
        <f t="shared" si="875"/>
        <v>0.57797989429021002</v>
      </c>
      <c r="Y4586" s="241">
        <f t="shared" si="876"/>
        <v>0.26665913583500001</v>
      </c>
      <c r="Z4586" s="241">
        <f t="shared" si="877"/>
        <v>0.12782049551520999</v>
      </c>
      <c r="AA4586" s="241">
        <f t="shared" si="878"/>
        <v>0.18350026293999999</v>
      </c>
      <c r="AB4586" s="258">
        <v>0.15649741</v>
      </c>
      <c r="AC4586" s="258">
        <v>3.0074518000000001E-5</v>
      </c>
      <c r="AD4586" s="258">
        <v>3.6371121999999999E-2</v>
      </c>
      <c r="AE4586" s="258">
        <v>1.1675597000000001E-5</v>
      </c>
      <c r="AF4586" s="258">
        <v>7.3314082000000003E-2</v>
      </c>
      <c r="AG4586" s="258">
        <v>4.3477172000000003E-4</v>
      </c>
      <c r="AH4586" s="258">
        <v>0.10242641</v>
      </c>
      <c r="AI4586" s="258">
        <v>7.3287272999999998E-4</v>
      </c>
      <c r="AJ4586" s="258">
        <v>3.5366523000000003E-4</v>
      </c>
      <c r="AK4586" s="258">
        <v>5.6649233000000002E-4</v>
      </c>
      <c r="AL4586" s="258">
        <v>6.3992082000000004E-5</v>
      </c>
      <c r="AM4586" s="258">
        <v>2.1554321000000001E-7</v>
      </c>
      <c r="AN4586" s="258">
        <v>1.8587129999999999E-3</v>
      </c>
      <c r="AO4586" s="258">
        <v>5.8626785999999998E-3</v>
      </c>
      <c r="AP4586" s="258">
        <v>1.5955456E-2</v>
      </c>
      <c r="AQ4586" s="258">
        <v>2.1187294000000001E-4</v>
      </c>
      <c r="AR4586" s="258">
        <v>0.18328839</v>
      </c>
      <c r="AT4586" s="193"/>
      <c r="AU4586" s="193"/>
      <c r="AV4586" s="193"/>
      <c r="AW4586" s="193"/>
      <c r="AX4586" s="193"/>
      <c r="AY4586" s="193"/>
      <c r="AZ4586" s="193"/>
      <c r="BA4586" s="193"/>
      <c r="BB4586" s="193"/>
      <c r="BC4586" s="193"/>
      <c r="BD4586" s="193"/>
      <c r="BE4586" s="315"/>
      <c r="BF4586" s="315"/>
      <c r="BG4586" s="315"/>
      <c r="BH4586" s="315"/>
      <c r="BI4586" s="315"/>
      <c r="BJ4586" s="315"/>
      <c r="BK4586" s="315"/>
    </row>
    <row r="4587" spans="1:63" x14ac:dyDescent="0.25">
      <c r="A4587" s="9"/>
      <c r="B4587" s="185" t="s">
        <v>2622</v>
      </c>
      <c r="C4587" s="25" t="s">
        <v>1867</v>
      </c>
      <c r="D4587" s="193">
        <v>0.87930695999999997</v>
      </c>
      <c r="E4587" s="193">
        <v>0.29321324999999998</v>
      </c>
      <c r="F4587" s="193">
        <v>0.27922523999999999</v>
      </c>
      <c r="G4587" s="193">
        <v>2.5520409000000001E-2</v>
      </c>
      <c r="H4587" s="193">
        <v>8.8889502999999999E-4</v>
      </c>
      <c r="I4587" s="193">
        <v>2.1706824E-2</v>
      </c>
      <c r="J4587" s="193">
        <v>2.5210475E-2</v>
      </c>
      <c r="K4587" s="193">
        <v>1.0486894E-4</v>
      </c>
      <c r="L4587" s="193">
        <v>0.23343700000000001</v>
      </c>
      <c r="M4587" s="193">
        <v>0</v>
      </c>
      <c r="N4587" s="193">
        <v>0</v>
      </c>
      <c r="O4587" s="193">
        <v>0</v>
      </c>
      <c r="P4587" s="199">
        <f t="shared" si="874"/>
        <v>2.1719499999999998</v>
      </c>
      <c r="Q4587" s="240">
        <v>43.273968000000004</v>
      </c>
      <c r="R4587" s="99">
        <v>28.035245</v>
      </c>
      <c r="S4587" s="99">
        <v>12.151999999999999</v>
      </c>
      <c r="T4587" s="99">
        <v>8.6248999999999996E-3</v>
      </c>
      <c r="U4587" s="99">
        <v>0.74902999999999997</v>
      </c>
      <c r="V4587" s="99">
        <v>0.22556760000000001</v>
      </c>
      <c r="W4587" s="99">
        <v>2.1034999999999999</v>
      </c>
      <c r="X4587" s="241">
        <f t="shared" si="875"/>
        <v>0.26518414995869</v>
      </c>
      <c r="Y4587" s="241">
        <f t="shared" si="876"/>
        <v>0.1391673612689</v>
      </c>
      <c r="Z4587" s="241">
        <f t="shared" si="877"/>
        <v>5.5491069569790011E-2</v>
      </c>
      <c r="AA4587" s="241">
        <f t="shared" si="878"/>
        <v>7.0525719119999997E-2</v>
      </c>
      <c r="AB4587" s="258">
        <v>6.0200584000000001E-2</v>
      </c>
      <c r="AC4587" s="258">
        <v>7.6870150000000005E-6</v>
      </c>
      <c r="AD4587" s="258">
        <v>3.2028972000000003E-2</v>
      </c>
      <c r="AE4587" s="258">
        <v>6.0132339E-6</v>
      </c>
      <c r="AF4587" s="258">
        <v>4.6535985000000002E-2</v>
      </c>
      <c r="AG4587" s="258">
        <v>3.8812002000000002E-4</v>
      </c>
      <c r="AH4587" s="258">
        <v>3.9401364000000001E-2</v>
      </c>
      <c r="AI4587" s="258">
        <v>4.8256322000000002E-4</v>
      </c>
      <c r="AJ4587" s="258">
        <v>2.2793552999999999E-4</v>
      </c>
      <c r="AK4587" s="258">
        <v>1.6991620999999999E-4</v>
      </c>
      <c r="AL4587" s="258">
        <v>3.1360628000000003E-5</v>
      </c>
      <c r="AM4587" s="258">
        <v>1.0108179E-7</v>
      </c>
      <c r="AN4587" s="258">
        <v>2.1043946000000001E-3</v>
      </c>
      <c r="AO4587" s="258">
        <v>1.2519302999999999E-3</v>
      </c>
      <c r="AP4587" s="258">
        <v>1.1821504E-2</v>
      </c>
      <c r="AQ4587" s="258">
        <v>2.7517711999999999E-4</v>
      </c>
      <c r="AR4587" s="258">
        <v>7.0250541999999999E-2</v>
      </c>
      <c r="AT4587" s="193"/>
      <c r="AU4587" s="193"/>
      <c r="AV4587" s="193"/>
      <c r="AW4587" s="193"/>
      <c r="AX4587" s="193"/>
      <c r="AY4587" s="193"/>
      <c r="AZ4587" s="193"/>
      <c r="BA4587" s="193"/>
      <c r="BB4587" s="193"/>
      <c r="BC4587" s="193"/>
      <c r="BD4587" s="193"/>
      <c r="BE4587" s="315"/>
      <c r="BF4587" s="315"/>
      <c r="BG4587" s="315"/>
      <c r="BH4587" s="315"/>
      <c r="BI4587" s="315"/>
      <c r="BJ4587" s="315"/>
      <c r="BK4587" s="315"/>
    </row>
    <row r="4588" spans="1:63" x14ac:dyDescent="0.25">
      <c r="A4588" s="9"/>
      <c r="B4588" s="185" t="s">
        <v>2622</v>
      </c>
      <c r="C4588" s="25" t="s">
        <v>1866</v>
      </c>
      <c r="D4588" s="193">
        <v>0.97533207</v>
      </c>
      <c r="E4588" s="193">
        <v>0.21172344000000001</v>
      </c>
      <c r="F4588" s="193">
        <v>0.33826520999999998</v>
      </c>
      <c r="G4588" s="193">
        <v>1.7856468E-2</v>
      </c>
      <c r="H4588" s="193">
        <v>6.1737865000000003E-4</v>
      </c>
      <c r="I4588" s="193">
        <v>2.3308549000000001E-2</v>
      </c>
      <c r="J4588" s="193">
        <v>6.7968082999999999E-2</v>
      </c>
      <c r="K4588" s="193">
        <v>3.5569284000000001E-4</v>
      </c>
      <c r="L4588" s="193">
        <v>0.31523725000000002</v>
      </c>
      <c r="M4588" s="193">
        <v>0</v>
      </c>
      <c r="N4588" s="193">
        <v>0</v>
      </c>
      <c r="O4588" s="193">
        <v>0</v>
      </c>
      <c r="P4588" s="199">
        <f t="shared" si="874"/>
        <v>1.5683217777777778</v>
      </c>
      <c r="Q4588" s="240">
        <v>22.961078000000001</v>
      </c>
      <c r="R4588" s="99">
        <v>16.274343999999999</v>
      </c>
      <c r="S4588" s="99">
        <v>4.9099120000000003</v>
      </c>
      <c r="T4588" s="99">
        <v>1.8050000000000002E-5</v>
      </c>
      <c r="U4588" s="99">
        <v>0.35743999999999998</v>
      </c>
      <c r="V4588" s="99">
        <v>5.91637E-2</v>
      </c>
      <c r="W4588" s="99">
        <v>1.3602000000000001</v>
      </c>
      <c r="X4588" s="241">
        <f t="shared" si="875"/>
        <v>0.217813040208506</v>
      </c>
      <c r="Y4588" s="241">
        <f t="shared" si="876"/>
        <v>0.13508377700579999</v>
      </c>
      <c r="Z4588" s="241">
        <f t="shared" si="877"/>
        <v>3.4714234002705999E-2</v>
      </c>
      <c r="AA4588" s="241">
        <f t="shared" si="878"/>
        <v>4.8015029200000003E-2</v>
      </c>
      <c r="AB4588" s="258">
        <v>4.3471085E-2</v>
      </c>
      <c r="AC4588" s="258">
        <v>9.4558983999999997E-6</v>
      </c>
      <c r="AD4588" s="258">
        <v>2.8522644999999999E-2</v>
      </c>
      <c r="AE4588" s="258">
        <v>6.7937573999999997E-6</v>
      </c>
      <c r="AF4588" s="258">
        <v>6.2938239000000007E-2</v>
      </c>
      <c r="AG4588" s="258">
        <v>1.3555834999999999E-4</v>
      </c>
      <c r="AH4588" s="258">
        <v>2.8452320999999999E-2</v>
      </c>
      <c r="AI4588" s="258">
        <v>5.8678325999999995E-4</v>
      </c>
      <c r="AJ4588" s="258">
        <v>1.5833045999999999E-4</v>
      </c>
      <c r="AK4588" s="258">
        <v>1.3319490999999999E-4</v>
      </c>
      <c r="AL4588" s="258">
        <v>2.9347610000000001E-5</v>
      </c>
      <c r="AM4588" s="258">
        <v>9.5562705999999999E-8</v>
      </c>
      <c r="AN4588" s="258">
        <v>1.2381572E-3</v>
      </c>
      <c r="AO4588" s="258">
        <v>1.8196097E-3</v>
      </c>
      <c r="AP4588" s="258">
        <v>2.2963942999999999E-3</v>
      </c>
      <c r="AQ4588" s="258">
        <v>7.2715972000000004E-3</v>
      </c>
      <c r="AR4588" s="258">
        <v>4.0743432000000003E-2</v>
      </c>
      <c r="AT4588" s="193"/>
      <c r="AU4588" s="193"/>
      <c r="AV4588" s="193"/>
      <c r="AW4588" s="193"/>
      <c r="AX4588" s="193"/>
      <c r="AY4588" s="193"/>
      <c r="AZ4588" s="193"/>
      <c r="BA4588" s="193"/>
      <c r="BB4588" s="193"/>
      <c r="BC4588" s="193"/>
      <c r="BD4588" s="193"/>
      <c r="BE4588" s="315"/>
      <c r="BF4588" s="315"/>
      <c r="BG4588" s="315"/>
      <c r="BH4588" s="315"/>
      <c r="BI4588" s="315"/>
      <c r="BJ4588" s="315"/>
      <c r="BK4588" s="315"/>
    </row>
    <row r="4589" spans="1:63" x14ac:dyDescent="0.25">
      <c r="A4589" s="9"/>
      <c r="B4589" s="185" t="s">
        <v>2622</v>
      </c>
      <c r="C4589" s="25" t="s">
        <v>1865</v>
      </c>
      <c r="D4589" s="193">
        <v>0.15261171000000001</v>
      </c>
      <c r="E4589" s="193">
        <v>0.11418567</v>
      </c>
      <c r="F4589" s="193">
        <v>1.2493643E-2</v>
      </c>
      <c r="G4589" s="193">
        <v>1.1125599999999999E-2</v>
      </c>
      <c r="H4589" s="193">
        <v>2.2988928000000001E-4</v>
      </c>
      <c r="I4589" s="193">
        <v>2.6302036E-3</v>
      </c>
      <c r="J4589" s="193">
        <v>8.2140907999999995E-4</v>
      </c>
      <c r="K4589" s="193">
        <v>2.7361499999999999E-5</v>
      </c>
      <c r="L4589" s="193">
        <v>1.1097935E-2</v>
      </c>
      <c r="M4589" s="193">
        <v>0</v>
      </c>
      <c r="N4589" s="193">
        <v>0</v>
      </c>
      <c r="O4589" s="193">
        <v>0</v>
      </c>
      <c r="P4589" s="199">
        <f t="shared" si="874"/>
        <v>0.84581977777777773</v>
      </c>
      <c r="Q4589" s="240">
        <v>14.774335000000001</v>
      </c>
      <c r="R4589" s="99">
        <v>9.6256655999999996</v>
      </c>
      <c r="S4589" s="99">
        <v>4.3398880000000002</v>
      </c>
      <c r="T4589" s="99">
        <v>3.8546999999999997E-6</v>
      </c>
      <c r="U4589" s="99">
        <v>0.3165</v>
      </c>
      <c r="V4589" s="99">
        <v>0.2116673</v>
      </c>
      <c r="W4589" s="99">
        <v>0.28061000000000003</v>
      </c>
      <c r="X4589" s="241">
        <f t="shared" si="875"/>
        <v>7.7245740329191986E-2</v>
      </c>
      <c r="Y4589" s="241">
        <f t="shared" si="876"/>
        <v>3.5094354764949993E-2</v>
      </c>
      <c r="Z4589" s="241">
        <f t="shared" si="877"/>
        <v>1.8041023554341999E-2</v>
      </c>
      <c r="AA4589" s="241">
        <f t="shared" si="878"/>
        <v>2.4110362009900001E-2</v>
      </c>
      <c r="AB4589" s="258">
        <v>2.3442665000000001E-2</v>
      </c>
      <c r="AC4589" s="258">
        <v>1.718626E-6</v>
      </c>
      <c r="AD4589" s="258">
        <v>8.6507084000000001E-3</v>
      </c>
      <c r="AE4589" s="258">
        <v>8.5941895E-7</v>
      </c>
      <c r="AF4589" s="258">
        <v>2.8790579999999999E-3</v>
      </c>
      <c r="AG4589" s="258">
        <v>1.1934532E-4</v>
      </c>
      <c r="AH4589" s="258">
        <v>1.5343134E-2</v>
      </c>
      <c r="AI4589" s="258">
        <v>2.0250354999999999E-5</v>
      </c>
      <c r="AJ4589" s="258">
        <v>9.9182257999999999E-5</v>
      </c>
      <c r="AK4589" s="258">
        <v>1.5111385E-5</v>
      </c>
      <c r="AL4589" s="258">
        <v>8.1312402000000003E-6</v>
      </c>
      <c r="AM4589" s="258">
        <v>2.4106142E-8</v>
      </c>
      <c r="AN4589" s="258">
        <v>9.0717798999999995E-4</v>
      </c>
      <c r="AO4589" s="258">
        <v>8.6018363999999998E-4</v>
      </c>
      <c r="AP4589" s="258">
        <v>7.8782858000000003E-4</v>
      </c>
      <c r="AQ4589" s="258">
        <v>7.2690099000000001E-6</v>
      </c>
      <c r="AR4589" s="258">
        <v>2.4103092999999999E-2</v>
      </c>
      <c r="AT4589" s="193"/>
      <c r="AU4589" s="193"/>
      <c r="AV4589" s="193"/>
      <c r="AW4589" s="193"/>
      <c r="AX4589" s="193"/>
      <c r="AY4589" s="193"/>
      <c r="AZ4589" s="193"/>
      <c r="BA4589" s="193"/>
      <c r="BB4589" s="193"/>
      <c r="BC4589" s="193"/>
      <c r="BD4589" s="193"/>
      <c r="BE4589" s="315"/>
      <c r="BF4589" s="315"/>
      <c r="BG4589" s="315"/>
      <c r="BH4589" s="315"/>
      <c r="BI4589" s="315"/>
      <c r="BJ4589" s="315"/>
      <c r="BK4589" s="315"/>
    </row>
    <row r="4590" spans="1:63" x14ac:dyDescent="0.25">
      <c r="A4590" s="9"/>
      <c r="B4590" s="185" t="s">
        <v>2622</v>
      </c>
      <c r="C4590" s="25" t="s">
        <v>1864</v>
      </c>
      <c r="D4590" s="193">
        <v>0.98312675999999999</v>
      </c>
      <c r="E4590" s="193">
        <v>0.39011989000000002</v>
      </c>
      <c r="F4590" s="193">
        <v>0.14200834000000001</v>
      </c>
      <c r="G4590" s="193">
        <v>8.1696963999999997E-2</v>
      </c>
      <c r="H4590" s="193">
        <v>8.9187325999999999E-4</v>
      </c>
      <c r="I4590" s="193">
        <v>3.9664438000000003E-2</v>
      </c>
      <c r="J4590" s="193">
        <v>1.4611239999999999E-2</v>
      </c>
      <c r="K4590" s="193">
        <v>1.1815236E-4</v>
      </c>
      <c r="L4590" s="193">
        <v>0.31401586999999997</v>
      </c>
      <c r="M4590" s="193">
        <v>0</v>
      </c>
      <c r="N4590" s="193">
        <v>0</v>
      </c>
      <c r="O4590" s="193">
        <v>0</v>
      </c>
      <c r="P4590" s="199">
        <f t="shared" si="874"/>
        <v>2.889776962962963</v>
      </c>
      <c r="Q4590" s="240">
        <v>52.030552</v>
      </c>
      <c r="R4590" s="99">
        <v>33.869568000000001</v>
      </c>
      <c r="S4590" s="99">
        <v>14.450240000000001</v>
      </c>
      <c r="T4590" s="99">
        <v>7.5327999999999994E-5</v>
      </c>
      <c r="U4590" s="99">
        <v>0.99065999999999999</v>
      </c>
      <c r="V4590" s="99">
        <v>0.64730799999999999</v>
      </c>
      <c r="W4590" s="99">
        <v>2.0727000000000002</v>
      </c>
      <c r="X4590" s="241">
        <f t="shared" si="875"/>
        <v>0.42779033062207006</v>
      </c>
      <c r="Y4590" s="241">
        <f t="shared" si="876"/>
        <v>0.27432106515850002</v>
      </c>
      <c r="Z4590" s="241">
        <f t="shared" si="877"/>
        <v>6.1283835463570004E-2</v>
      </c>
      <c r="AA4590" s="241">
        <f t="shared" si="878"/>
        <v>9.2185429999999999E-2</v>
      </c>
      <c r="AB4590" s="258">
        <v>8.0092608999999995E-2</v>
      </c>
      <c r="AC4590" s="258">
        <v>6.8203776E-6</v>
      </c>
      <c r="AD4590" s="258">
        <v>0.15299932999999999</v>
      </c>
      <c r="AE4590" s="258">
        <v>6.0647708999999998E-6</v>
      </c>
      <c r="AF4590" s="258">
        <v>4.0810468000000003E-2</v>
      </c>
      <c r="AG4590" s="258">
        <v>4.0577301000000002E-4</v>
      </c>
      <c r="AH4590" s="258">
        <v>5.2420817000000001E-2</v>
      </c>
      <c r="AI4590" s="258">
        <v>2.4057648999999999E-4</v>
      </c>
      <c r="AJ4590" s="258">
        <v>7.3858630000000005E-4</v>
      </c>
      <c r="AK4590" s="258">
        <v>1.6904174000000001E-4</v>
      </c>
      <c r="AL4590" s="258">
        <v>7.8555860000000002E-5</v>
      </c>
      <c r="AM4590" s="258">
        <v>2.6787357000000001E-7</v>
      </c>
      <c r="AN4590" s="258">
        <v>2.8519692999999999E-3</v>
      </c>
      <c r="AO4590" s="258">
        <v>2.2142164999999999E-3</v>
      </c>
      <c r="AP4590" s="258">
        <v>2.5698043999999999E-3</v>
      </c>
      <c r="AQ4590" s="258">
        <v>7.375197E-3</v>
      </c>
      <c r="AR4590" s="258">
        <v>8.4810232999999999E-2</v>
      </c>
      <c r="AT4590" s="193"/>
      <c r="AU4590" s="193"/>
      <c r="AV4590" s="193"/>
      <c r="AW4590" s="193"/>
      <c r="AX4590" s="193"/>
      <c r="AY4590" s="193"/>
      <c r="AZ4590" s="193"/>
      <c r="BA4590" s="193"/>
      <c r="BB4590" s="193"/>
      <c r="BC4590" s="193"/>
      <c r="BD4590" s="193"/>
      <c r="BE4590" s="315"/>
      <c r="BF4590" s="315"/>
      <c r="BG4590" s="315"/>
      <c r="BH4590" s="315"/>
      <c r="BI4590" s="315"/>
      <c r="BJ4590" s="315"/>
      <c r="BK4590" s="315"/>
    </row>
    <row r="4591" spans="1:63" x14ac:dyDescent="0.25">
      <c r="A4591" s="9"/>
      <c r="B4591" s="185" t="s">
        <v>2622</v>
      </c>
      <c r="C4591" s="25" t="s">
        <v>1863</v>
      </c>
      <c r="D4591" s="193">
        <v>0.36969099</v>
      </c>
      <c r="E4591" s="193">
        <v>8.6973363999999997E-2</v>
      </c>
      <c r="F4591" s="193">
        <v>2.8192337000000001E-2</v>
      </c>
      <c r="G4591" s="193">
        <v>4.4121806000000001E-3</v>
      </c>
      <c r="H4591" s="193">
        <v>3.0935551E-4</v>
      </c>
      <c r="I4591" s="193">
        <v>4.2826432000000001E-3</v>
      </c>
      <c r="J4591" s="193">
        <v>4.2348978000000002E-2</v>
      </c>
      <c r="K4591" s="193">
        <v>3.6707335999999999E-5</v>
      </c>
      <c r="L4591" s="193">
        <v>0.20313543000000001</v>
      </c>
      <c r="M4591" s="193">
        <v>0</v>
      </c>
      <c r="N4591" s="193">
        <v>0</v>
      </c>
      <c r="O4591" s="193">
        <v>0</v>
      </c>
      <c r="P4591" s="199">
        <f t="shared" si="874"/>
        <v>0.64424714074074063</v>
      </c>
      <c r="Q4591" s="240">
        <v>20.638667999999999</v>
      </c>
      <c r="R4591" s="99">
        <v>7.4931754000000002</v>
      </c>
      <c r="S4591" s="99">
        <v>10.871840000000001</v>
      </c>
      <c r="T4591" s="99">
        <v>7.9172999999999996E-6</v>
      </c>
      <c r="U4591" s="99">
        <v>0.28103</v>
      </c>
      <c r="V4591" s="99">
        <v>4.9714300000000003E-2</v>
      </c>
      <c r="W4591" s="99">
        <v>1.9429000000000001</v>
      </c>
      <c r="X4591" s="241">
        <f t="shared" si="875"/>
        <v>6.3624875284563009E-2</v>
      </c>
      <c r="Y4591" s="241">
        <f t="shared" si="876"/>
        <v>2.99201692389E-2</v>
      </c>
      <c r="Z4591" s="241">
        <f t="shared" si="877"/>
        <v>1.4574197925663002E-2</v>
      </c>
      <c r="AA4591" s="241">
        <f t="shared" si="878"/>
        <v>1.913050812E-2</v>
      </c>
      <c r="AB4591" s="258">
        <v>1.7855688000000002E-2</v>
      </c>
      <c r="AC4591" s="258">
        <v>5.3517875000000001E-6</v>
      </c>
      <c r="AD4591" s="258">
        <v>5.2267358E-3</v>
      </c>
      <c r="AE4591" s="258">
        <v>1.3580514000000001E-6</v>
      </c>
      <c r="AF4591" s="258">
        <v>6.4748833000000004E-3</v>
      </c>
      <c r="AG4591" s="258">
        <v>3.5615229999999998E-4</v>
      </c>
      <c r="AH4591" s="258">
        <v>1.1686663999999999E-2</v>
      </c>
      <c r="AI4591" s="258">
        <v>4.7174585E-5</v>
      </c>
      <c r="AJ4591" s="258">
        <v>3.8741905000000003E-5</v>
      </c>
      <c r="AK4591" s="258">
        <v>2.8208009E-5</v>
      </c>
      <c r="AL4591" s="258">
        <v>6.0302479E-6</v>
      </c>
      <c r="AM4591" s="258">
        <v>1.8498763E-8</v>
      </c>
      <c r="AN4591" s="258">
        <v>9.2918592000000003E-4</v>
      </c>
      <c r="AO4591" s="258">
        <v>9.4940642999999999E-4</v>
      </c>
      <c r="AP4591" s="258">
        <v>8.8876833000000005E-4</v>
      </c>
      <c r="AQ4591" s="258">
        <v>3.6007611999999998E-4</v>
      </c>
      <c r="AR4591" s="258">
        <v>1.8770432E-2</v>
      </c>
      <c r="AT4591" s="193"/>
      <c r="AU4591" s="193"/>
      <c r="AV4591" s="193"/>
      <c r="AW4591" s="193"/>
      <c r="AX4591" s="193"/>
      <c r="AY4591" s="193"/>
      <c r="AZ4591" s="193"/>
      <c r="BA4591" s="193"/>
      <c r="BB4591" s="193"/>
      <c r="BC4591" s="193"/>
      <c r="BD4591" s="193"/>
      <c r="BE4591" s="315"/>
      <c r="BF4591" s="315"/>
      <c r="BG4591" s="315"/>
      <c r="BH4591" s="315"/>
      <c r="BI4591" s="315"/>
      <c r="BJ4591" s="315"/>
      <c r="BK4591" s="315"/>
    </row>
    <row r="4592" spans="1:63" x14ac:dyDescent="0.25">
      <c r="A4592" s="9"/>
      <c r="B4592" s="185" t="s">
        <v>2622</v>
      </c>
      <c r="C4592" s="25" t="s">
        <v>1862</v>
      </c>
      <c r="D4592" s="193">
        <v>1.1280553</v>
      </c>
      <c r="E4592" s="193">
        <v>0.45051991000000002</v>
      </c>
      <c r="F4592" s="193">
        <v>0.18469186000000001</v>
      </c>
      <c r="G4592" s="193">
        <v>1.2180501E-2</v>
      </c>
      <c r="H4592" s="193">
        <v>1.3556614999999999E-3</v>
      </c>
      <c r="I4592" s="193">
        <v>3.2920025999999998E-2</v>
      </c>
      <c r="J4592" s="193">
        <v>3.4601095999999998E-2</v>
      </c>
      <c r="K4592" s="193">
        <v>1.6209441000000001E-4</v>
      </c>
      <c r="L4592" s="193">
        <v>0.41162416000000002</v>
      </c>
      <c r="M4592" s="193">
        <v>0</v>
      </c>
      <c r="N4592" s="193">
        <v>0</v>
      </c>
      <c r="O4592" s="193">
        <v>0</v>
      </c>
      <c r="P4592" s="199">
        <f t="shared" si="874"/>
        <v>3.3371845185185185</v>
      </c>
      <c r="Q4592" s="240">
        <v>57.683588</v>
      </c>
      <c r="R4592" s="99">
        <v>48.608666999999997</v>
      </c>
      <c r="S4592" s="99">
        <v>7.6832000000000003</v>
      </c>
      <c r="T4592" s="99">
        <v>8.2210000000000001E-5</v>
      </c>
      <c r="U4592" s="99">
        <v>0.31209999999999999</v>
      </c>
      <c r="V4592" s="99">
        <v>0.14258870000000001</v>
      </c>
      <c r="W4592" s="99">
        <v>0.93694999999999995</v>
      </c>
      <c r="X4592" s="241">
        <f t="shared" si="875"/>
        <v>0.38952772842016098</v>
      </c>
      <c r="Y4592" s="241">
        <f t="shared" si="876"/>
        <v>0.17169498689479998</v>
      </c>
      <c r="Z4592" s="241">
        <f t="shared" si="877"/>
        <v>7.0681568525361005E-2</v>
      </c>
      <c r="AA4592" s="241">
        <f t="shared" si="878"/>
        <v>0.147151173</v>
      </c>
      <c r="AB4592" s="258">
        <v>9.2502318E-2</v>
      </c>
      <c r="AC4592" s="258">
        <v>4.0920766999999999E-5</v>
      </c>
      <c r="AD4592" s="258">
        <v>1.3475302999999999E-2</v>
      </c>
      <c r="AE4592" s="258">
        <v>8.4799477999999997E-6</v>
      </c>
      <c r="AF4592" s="258">
        <v>6.5422767000000007E-2</v>
      </c>
      <c r="AG4592" s="258">
        <v>2.4519818000000001E-4</v>
      </c>
      <c r="AH4592" s="258">
        <v>6.0543396999999999E-2</v>
      </c>
      <c r="AI4592" s="258">
        <v>3.1521777999999999E-4</v>
      </c>
      <c r="AJ4592" s="258">
        <v>1.0329982E-4</v>
      </c>
      <c r="AK4592" s="258">
        <v>2.3225869999999999E-4</v>
      </c>
      <c r="AL4592" s="258">
        <v>1.0170996E-5</v>
      </c>
      <c r="AM4592" s="258">
        <v>3.9959361E-8</v>
      </c>
      <c r="AN4592" s="258">
        <v>6.5267636999999997E-4</v>
      </c>
      <c r="AO4592" s="258">
        <v>2.2811296E-3</v>
      </c>
      <c r="AP4592" s="258">
        <v>6.5433783000000004E-3</v>
      </c>
      <c r="AQ4592" s="258">
        <v>2.5423372999999999E-2</v>
      </c>
      <c r="AR4592" s="258">
        <v>0.1217278</v>
      </c>
      <c r="AT4592" s="193"/>
      <c r="AU4592" s="193"/>
      <c r="AV4592" s="193"/>
      <c r="AW4592" s="193"/>
      <c r="AX4592" s="193"/>
      <c r="AY4592" s="193"/>
      <c r="AZ4592" s="193"/>
      <c r="BA4592" s="193"/>
      <c r="BB4592" s="193"/>
      <c r="BC4592" s="193"/>
      <c r="BD4592" s="193"/>
      <c r="BE4592" s="315"/>
      <c r="BF4592" s="315"/>
      <c r="BG4592" s="315"/>
      <c r="BH4592" s="315"/>
      <c r="BI4592" s="315"/>
      <c r="BJ4592" s="315"/>
      <c r="BK4592" s="315"/>
    </row>
    <row r="4593" spans="1:87" x14ac:dyDescent="0.25">
      <c r="A4593" s="9"/>
      <c r="B4593" s="185" t="s">
        <v>2622</v>
      </c>
      <c r="C4593" s="25" t="s">
        <v>1861</v>
      </c>
      <c r="D4593" s="193">
        <v>4.0552603999999999</v>
      </c>
      <c r="E4593" s="193">
        <v>0.59979145</v>
      </c>
      <c r="F4593" s="193">
        <v>2.1486922000000002</v>
      </c>
      <c r="G4593" s="193">
        <v>5.5195218999999997E-2</v>
      </c>
      <c r="H4593" s="193">
        <v>2.0105177000000001E-3</v>
      </c>
      <c r="I4593" s="193">
        <v>3.5472099999999999E-2</v>
      </c>
      <c r="J4593" s="193">
        <v>0.22407790999999999</v>
      </c>
      <c r="K4593" s="193">
        <v>1.2450141000000001E-3</v>
      </c>
      <c r="L4593" s="193">
        <v>0.98877599999999999</v>
      </c>
      <c r="M4593" s="193">
        <v>0</v>
      </c>
      <c r="N4593" s="193">
        <v>0</v>
      </c>
      <c r="O4593" s="193">
        <v>0</v>
      </c>
      <c r="P4593" s="199">
        <f t="shared" si="874"/>
        <v>4.442899629629629</v>
      </c>
      <c r="Q4593" s="240">
        <v>81.528850000000006</v>
      </c>
      <c r="R4593" s="99">
        <v>63.766367000000002</v>
      </c>
      <c r="S4593" s="99">
        <v>11.584160000000001</v>
      </c>
      <c r="T4593" s="99">
        <v>5.8761000000000002E-5</v>
      </c>
      <c r="U4593" s="99">
        <v>0.43897000000000003</v>
      </c>
      <c r="V4593" s="99">
        <v>0.13729440000000001</v>
      </c>
      <c r="W4593" s="99">
        <v>5.6020000000000003</v>
      </c>
      <c r="X4593" s="241">
        <f t="shared" si="875"/>
        <v>0.83981996242738</v>
      </c>
      <c r="Y4593" s="241">
        <f t="shared" si="876"/>
        <v>0.58773941691800002</v>
      </c>
      <c r="Z4593" s="241">
        <f t="shared" si="877"/>
        <v>9.1351112489380007E-2</v>
      </c>
      <c r="AA4593" s="241">
        <f t="shared" si="878"/>
        <v>0.16072943302000001</v>
      </c>
      <c r="AB4593" s="258">
        <v>0.12315205</v>
      </c>
      <c r="AC4593" s="258">
        <v>3.7409834999999998E-5</v>
      </c>
      <c r="AD4593" s="258">
        <v>0.14524629999999999</v>
      </c>
      <c r="AE4593" s="258">
        <v>1.4295673000000001E-5</v>
      </c>
      <c r="AF4593" s="258">
        <v>0.31892231999999998</v>
      </c>
      <c r="AG4593" s="258">
        <v>3.6704141000000001E-4</v>
      </c>
      <c r="AH4593" s="258">
        <v>8.0602113000000003E-2</v>
      </c>
      <c r="AI4593" s="258">
        <v>3.9871923999999998E-3</v>
      </c>
      <c r="AJ4593" s="258">
        <v>4.9711131000000001E-4</v>
      </c>
      <c r="AK4593" s="258">
        <v>7.6097380999999998E-4</v>
      </c>
      <c r="AL4593" s="258">
        <v>5.6394109999999997E-5</v>
      </c>
      <c r="AM4593" s="258">
        <v>2.5615938000000001E-7</v>
      </c>
      <c r="AN4593" s="258">
        <v>1.6717805000000001E-3</v>
      </c>
      <c r="AO4593" s="258">
        <v>1.2442057E-3</v>
      </c>
      <c r="AP4593" s="258">
        <v>2.5310854999999999E-3</v>
      </c>
      <c r="AQ4593" s="258">
        <v>9.2316301999999999E-4</v>
      </c>
      <c r="AR4593" s="258">
        <v>0.15980627</v>
      </c>
      <c r="AT4593" s="193"/>
      <c r="AU4593" s="193"/>
      <c r="AV4593" s="193"/>
      <c r="AW4593" s="193"/>
      <c r="AX4593" s="193"/>
      <c r="AY4593" s="193"/>
      <c r="AZ4593" s="193"/>
      <c r="BA4593" s="193"/>
      <c r="BB4593" s="193"/>
      <c r="BC4593" s="193"/>
      <c r="BD4593" s="193"/>
      <c r="BE4593" s="315"/>
      <c r="BF4593" s="315"/>
      <c r="BG4593" s="315"/>
      <c r="BH4593" s="315"/>
      <c r="BI4593" s="315"/>
      <c r="BJ4593" s="315"/>
      <c r="BK4593" s="315"/>
    </row>
    <row r="4594" spans="1:87" x14ac:dyDescent="0.25">
      <c r="A4594" s="9"/>
      <c r="B4594" s="185" t="s">
        <v>2622</v>
      </c>
      <c r="C4594" s="25" t="s">
        <v>1860</v>
      </c>
      <c r="D4594" s="193">
        <v>4.1092583000000002E-2</v>
      </c>
      <c r="E4594" s="193">
        <v>7.0444245000000003E-3</v>
      </c>
      <c r="F4594" s="193">
        <v>5.1398892999999996E-3</v>
      </c>
      <c r="G4594" s="193">
        <v>1.0520298E-3</v>
      </c>
      <c r="H4594" s="193">
        <v>2.9189171999999998E-5</v>
      </c>
      <c r="I4594" s="193">
        <v>6.5451314999999996E-4</v>
      </c>
      <c r="J4594" s="193">
        <v>4.9528558999999998E-3</v>
      </c>
      <c r="K4594" s="193">
        <v>2.4971085000000001E-5</v>
      </c>
      <c r="L4594" s="193">
        <v>2.2194709999999999E-2</v>
      </c>
      <c r="M4594" s="193">
        <v>0</v>
      </c>
      <c r="N4594" s="193">
        <v>0</v>
      </c>
      <c r="O4594" s="193">
        <v>0</v>
      </c>
      <c r="P4594" s="199">
        <f t="shared" si="874"/>
        <v>5.2180922222222217E-2</v>
      </c>
      <c r="Q4594" s="240">
        <v>0.86664114999999997</v>
      </c>
      <c r="R4594" s="99">
        <v>0.61937567999999998</v>
      </c>
      <c r="S4594" s="99">
        <v>0.13101199999999999</v>
      </c>
      <c r="T4594" s="99">
        <v>6.5904999999999996E-7</v>
      </c>
      <c r="U4594" s="99">
        <v>4.6885E-3</v>
      </c>
      <c r="V4594" s="99">
        <v>6.6431499999999996E-4</v>
      </c>
      <c r="W4594" s="99">
        <v>0.1109</v>
      </c>
      <c r="X4594" s="241">
        <f t="shared" si="875"/>
        <v>8.1399114335982993E-3</v>
      </c>
      <c r="Y4594" s="241">
        <f t="shared" si="876"/>
        <v>5.5102904076199995E-3</v>
      </c>
      <c r="Z4594" s="241">
        <f t="shared" si="877"/>
        <v>1.0580351539783001E-3</v>
      </c>
      <c r="AA4594" s="241">
        <f t="shared" si="878"/>
        <v>1.5715858720000001E-3</v>
      </c>
      <c r="AB4594" s="258">
        <v>1.4464079999999999E-3</v>
      </c>
      <c r="AC4594" s="258">
        <v>1.2927643E-7</v>
      </c>
      <c r="AD4594" s="258">
        <v>3.0758245000000002E-3</v>
      </c>
      <c r="AE4594" s="258">
        <v>2.5549938999999999E-7</v>
      </c>
      <c r="AF4594" s="258">
        <v>9.8355133999999999E-4</v>
      </c>
      <c r="AG4594" s="258">
        <v>4.1217918E-6</v>
      </c>
      <c r="AH4594" s="258">
        <v>9.4666056999999999E-4</v>
      </c>
      <c r="AI4594" s="258">
        <v>8.6650265E-6</v>
      </c>
      <c r="AJ4594" s="258">
        <v>9.5384440000000004E-6</v>
      </c>
      <c r="AK4594" s="258">
        <v>1.5338983E-5</v>
      </c>
      <c r="AL4594" s="258">
        <v>1.0983456999999999E-6</v>
      </c>
      <c r="AM4594" s="258">
        <v>5.1847783000000002E-9</v>
      </c>
      <c r="AN4594" s="258">
        <v>2.7278683E-5</v>
      </c>
      <c r="AO4594" s="258">
        <v>2.3165091000000002E-5</v>
      </c>
      <c r="AP4594" s="258">
        <v>2.6284826000000001E-5</v>
      </c>
      <c r="AQ4594" s="258">
        <v>2.0358372000000002E-5</v>
      </c>
      <c r="AR4594" s="258">
        <v>1.5512275E-3</v>
      </c>
      <c r="AT4594" s="193"/>
      <c r="AU4594" s="193"/>
      <c r="AV4594" s="193"/>
      <c r="AW4594" s="193"/>
      <c r="AX4594" s="193"/>
      <c r="AY4594" s="193"/>
      <c r="AZ4594" s="193"/>
      <c r="BA4594" s="193"/>
      <c r="BB4594" s="193"/>
      <c r="BC4594" s="193"/>
      <c r="BD4594" s="193"/>
      <c r="BE4594" s="315"/>
      <c r="BF4594" s="315"/>
      <c r="BG4594" s="315"/>
      <c r="BH4594" s="315"/>
      <c r="BI4594" s="315"/>
      <c r="BJ4594" s="315"/>
      <c r="BK4594" s="315"/>
    </row>
    <row r="4595" spans="1:87" x14ac:dyDescent="0.25">
      <c r="A4595" s="9"/>
      <c r="B4595" s="185" t="s">
        <v>2622</v>
      </c>
      <c r="C4595" s="25" t="s">
        <v>1859</v>
      </c>
      <c r="D4595" s="193">
        <v>3.3763459999999998</v>
      </c>
      <c r="E4595" s="193">
        <v>0.83694868</v>
      </c>
      <c r="F4595" s="193">
        <v>0.41196410999999999</v>
      </c>
      <c r="G4595" s="193">
        <v>7.9876267000000001E-2</v>
      </c>
      <c r="H4595" s="193">
        <v>2.9232346E-3</v>
      </c>
      <c r="I4595" s="193">
        <v>5.0765207E-2</v>
      </c>
      <c r="J4595" s="193">
        <v>0.45856905999999997</v>
      </c>
      <c r="K4595" s="193">
        <v>1.8364080000000001E-3</v>
      </c>
      <c r="L4595" s="193">
        <v>1.533463</v>
      </c>
      <c r="M4595" s="193">
        <v>0</v>
      </c>
      <c r="N4595" s="193">
        <v>0</v>
      </c>
      <c r="O4595" s="193">
        <v>0</v>
      </c>
      <c r="P4595" s="199">
        <f t="shared" si="874"/>
        <v>6.1996198518518515</v>
      </c>
      <c r="Q4595" s="240">
        <v>103.72107</v>
      </c>
      <c r="R4595" s="99">
        <v>82.105945000000006</v>
      </c>
      <c r="S4595" s="99">
        <v>12.93712</v>
      </c>
      <c r="T4595" s="99">
        <v>1.1998E-4</v>
      </c>
      <c r="U4595" s="99">
        <v>0.49489</v>
      </c>
      <c r="V4595" s="99">
        <v>0.119396</v>
      </c>
      <c r="W4595" s="99">
        <v>8.0635999999999992</v>
      </c>
      <c r="X4595" s="241">
        <f t="shared" si="875"/>
        <v>0.82437532436554994</v>
      </c>
      <c r="Y4595" s="241">
        <f t="shared" si="876"/>
        <v>0.49313909313799997</v>
      </c>
      <c r="Z4595" s="241">
        <f t="shared" si="877"/>
        <v>0.12418791382755</v>
      </c>
      <c r="AA4595" s="241">
        <f t="shared" si="878"/>
        <v>0.20704831739999999</v>
      </c>
      <c r="AB4595" s="258">
        <v>0.17184769</v>
      </c>
      <c r="AC4595" s="258">
        <v>4.4702590000000001E-5</v>
      </c>
      <c r="AD4595" s="258">
        <v>0.24245649999999999</v>
      </c>
      <c r="AE4595" s="258">
        <v>2.0625937999999999E-5</v>
      </c>
      <c r="AF4595" s="258">
        <v>7.8360903999999995E-2</v>
      </c>
      <c r="AG4595" s="258">
        <v>4.0867060999999998E-4</v>
      </c>
      <c r="AH4595" s="258">
        <v>0.11247393</v>
      </c>
      <c r="AI4595" s="258">
        <v>6.9488546000000002E-4</v>
      </c>
      <c r="AJ4595" s="258">
        <v>7.1535901999999997E-4</v>
      </c>
      <c r="AK4595" s="258">
        <v>1.7030277E-3</v>
      </c>
      <c r="AL4595" s="258">
        <v>9.0015033999999998E-5</v>
      </c>
      <c r="AM4595" s="258">
        <v>4.2371354999999999E-7</v>
      </c>
      <c r="AN4595" s="258">
        <v>2.2773806000000001E-3</v>
      </c>
      <c r="AO4595" s="258">
        <v>1.8937762999999999E-3</v>
      </c>
      <c r="AP4595" s="258">
        <v>4.3391159999999996E-3</v>
      </c>
      <c r="AQ4595" s="258">
        <v>1.4150674E-3</v>
      </c>
      <c r="AR4595" s="258">
        <v>0.20563324999999999</v>
      </c>
      <c r="AT4595" s="193"/>
      <c r="AU4595" s="193"/>
      <c r="AV4595" s="193"/>
      <c r="AW4595" s="193"/>
      <c r="AX4595" s="193"/>
      <c r="AY4595" s="193"/>
      <c r="AZ4595" s="193"/>
      <c r="BA4595" s="193"/>
      <c r="BB4595" s="193"/>
      <c r="BC4595" s="193"/>
      <c r="BD4595" s="193"/>
      <c r="BE4595" s="315"/>
      <c r="BF4595" s="315"/>
      <c r="BG4595" s="315"/>
      <c r="BH4595" s="315"/>
      <c r="BI4595" s="315"/>
      <c r="BJ4595" s="315"/>
      <c r="BK4595" s="315"/>
    </row>
    <row r="4596" spans="1:87" x14ac:dyDescent="0.25">
      <c r="A4596" s="45" t="s">
        <v>1243</v>
      </c>
      <c r="B4596" s="45"/>
      <c r="C4596" s="9"/>
      <c r="D4596" s="195"/>
      <c r="E4596" s="195"/>
      <c r="F4596" s="195"/>
      <c r="G4596" s="195"/>
      <c r="H4596" s="195"/>
      <c r="I4596" s="195"/>
      <c r="J4596" s="195"/>
      <c r="K4596" s="195"/>
      <c r="L4596" s="195"/>
      <c r="M4596" s="195"/>
      <c r="N4596" s="195"/>
      <c r="O4596" s="195"/>
      <c r="P4596" s="195"/>
      <c r="Q4596" s="239"/>
      <c r="R4596" s="97"/>
      <c r="S4596" s="97"/>
      <c r="T4596" s="97"/>
      <c r="U4596" s="97"/>
      <c r="V4596" s="97"/>
      <c r="W4596" s="97"/>
      <c r="X4596" s="259"/>
      <c r="Y4596" s="259"/>
      <c r="Z4596" s="259"/>
      <c r="AA4596" s="258"/>
      <c r="AB4596" s="258"/>
      <c r="AC4596" s="258"/>
      <c r="AD4596" s="258"/>
      <c r="AE4596" s="258"/>
      <c r="AF4596" s="258"/>
      <c r="AG4596" s="258"/>
      <c r="AH4596" s="258"/>
      <c r="AI4596" s="258"/>
      <c r="AJ4596" s="258"/>
      <c r="AK4596" s="258"/>
      <c r="AL4596" s="258"/>
      <c r="AM4596" s="258"/>
      <c r="AN4596" s="258"/>
      <c r="AO4596" s="258"/>
      <c r="AP4596" s="258"/>
      <c r="AQ4596" s="258"/>
      <c r="AR4596" s="258"/>
      <c r="AT4596" s="193"/>
      <c r="AU4596" s="193"/>
      <c r="AV4596" s="193"/>
      <c r="AW4596" s="193"/>
      <c r="AX4596" s="193"/>
      <c r="AY4596" s="193"/>
      <c r="AZ4596" s="193"/>
      <c r="BA4596" s="193"/>
      <c r="BB4596" s="193"/>
      <c r="BC4596" s="193"/>
      <c r="BD4596" s="193"/>
      <c r="BE4596" s="315"/>
      <c r="BF4596" s="315"/>
      <c r="BG4596" s="315"/>
      <c r="BH4596" s="315"/>
      <c r="BI4596" s="315"/>
      <c r="BJ4596" s="315"/>
      <c r="BK4596" s="315"/>
    </row>
    <row r="4597" spans="1:87" x14ac:dyDescent="0.25">
      <c r="A4597" s="45"/>
      <c r="B4597" s="184" t="s">
        <v>575</v>
      </c>
      <c r="C4597" s="48" t="s">
        <v>2655</v>
      </c>
      <c r="D4597" s="223">
        <v>0.29444798</v>
      </c>
      <c r="E4597" s="223">
        <v>0.20142463999999999</v>
      </c>
      <c r="F4597" s="223">
        <v>3.2489007E-2</v>
      </c>
      <c r="G4597" s="223">
        <v>8.7602847000000008E-3</v>
      </c>
      <c r="H4597" s="223">
        <v>7.5322135999999996E-4</v>
      </c>
      <c r="I4597" s="223">
        <v>5.7487843000000004E-3</v>
      </c>
      <c r="J4597" s="223">
        <v>3.2880792999999998E-2</v>
      </c>
      <c r="K4597" s="223">
        <v>1.6837102000000001E-4</v>
      </c>
      <c r="L4597" s="223">
        <v>1.2222881E-2</v>
      </c>
      <c r="M4597" s="223">
        <v>0</v>
      </c>
      <c r="N4597" s="223">
        <v>0</v>
      </c>
      <c r="O4597" s="223">
        <v>0</v>
      </c>
      <c r="P4597" s="227">
        <f>E4597/0.135</f>
        <v>1.4920343703703702</v>
      </c>
      <c r="Q4597" s="238">
        <v>18.999766000000001</v>
      </c>
      <c r="R4597" s="117">
        <v>15.135547000000001</v>
      </c>
      <c r="S4597" s="117">
        <v>2.8964880000000002</v>
      </c>
      <c r="T4597" s="117">
        <v>1.7235E-5</v>
      </c>
      <c r="U4597" s="117">
        <v>0.50202000000000002</v>
      </c>
      <c r="V4597" s="117">
        <v>4.7693470000000002E-2</v>
      </c>
      <c r="W4597" s="117">
        <v>0.41799999999999998</v>
      </c>
      <c r="X4597" s="257">
        <f t="shared" ref="X4597:X4609" si="879">SUM(Y4597:AA4597)</f>
        <v>0.13194771944023101</v>
      </c>
      <c r="Y4597" s="257">
        <f t="shared" ref="Y4597:Y4609" si="880">SUM(AB4597:AG4597)</f>
        <v>5.6397869729000003E-2</v>
      </c>
      <c r="Z4597" s="257">
        <f t="shared" ref="Z4597:Z4609" si="881">SUM(AH4597:AP4597)</f>
        <v>3.7613571917231005E-2</v>
      </c>
      <c r="AA4597" s="257">
        <f t="shared" ref="AA4597:AA4609" si="882">SUM(AQ4597:AR4597)</f>
        <v>3.7936277793999995E-2</v>
      </c>
      <c r="AB4597" s="257">
        <v>4.1312105000000002E-2</v>
      </c>
      <c r="AC4597" s="257">
        <v>6.0126262E-6</v>
      </c>
      <c r="AD4597" s="257">
        <v>7.6868400999999999E-3</v>
      </c>
      <c r="AE4597" s="257">
        <v>2.4336838000000002E-6</v>
      </c>
      <c r="AF4597" s="257">
        <v>7.2981582999999996E-3</v>
      </c>
      <c r="AG4597" s="257">
        <v>9.2320019000000002E-5</v>
      </c>
      <c r="AH4597" s="257">
        <v>2.7038373000000001E-2</v>
      </c>
      <c r="AI4597" s="257">
        <v>5.3340756000000002E-5</v>
      </c>
      <c r="AJ4597" s="257">
        <v>5.0228627000000003E-5</v>
      </c>
      <c r="AK4597" s="257">
        <v>4.4325010999999997E-5</v>
      </c>
      <c r="AL4597" s="257">
        <v>1.0768456999999999E-5</v>
      </c>
      <c r="AM4597" s="257">
        <v>3.1366231000000002E-8</v>
      </c>
      <c r="AN4597" s="257">
        <v>2.1530265999999999E-3</v>
      </c>
      <c r="AO4597" s="257">
        <v>4.7957664000000001E-3</v>
      </c>
      <c r="AP4597" s="257">
        <v>3.4677116999999999E-3</v>
      </c>
      <c r="AQ4597" s="257">
        <v>2.4678793999999999E-5</v>
      </c>
      <c r="AR4597" s="257">
        <v>3.7911598999999997E-2</v>
      </c>
      <c r="AT4597" s="193"/>
      <c r="AU4597" s="193"/>
      <c r="AV4597" s="193"/>
      <c r="AW4597" s="193"/>
      <c r="AX4597" s="193"/>
      <c r="AY4597" s="193"/>
      <c r="AZ4597" s="193"/>
      <c r="BA4597" s="193"/>
      <c r="BB4597" s="193"/>
      <c r="BC4597" s="193"/>
      <c r="BD4597" s="193"/>
      <c r="BE4597" s="315"/>
      <c r="BF4597" s="315"/>
      <c r="BG4597" s="315"/>
      <c r="BH4597" s="315"/>
      <c r="BI4597" s="315"/>
      <c r="BJ4597" s="315"/>
      <c r="BK4597" s="315"/>
    </row>
    <row r="4598" spans="1:87" x14ac:dyDescent="0.25">
      <c r="A4598" s="45"/>
      <c r="B4598" s="185" t="s">
        <v>5770</v>
      </c>
      <c r="C4598" s="48" t="s">
        <v>2306</v>
      </c>
      <c r="D4598" s="223">
        <v>0.25114794000000001</v>
      </c>
      <c r="E4598" s="223">
        <v>0.16970200999999999</v>
      </c>
      <c r="F4598" s="223">
        <v>3.8999332999999997E-2</v>
      </c>
      <c r="G4598" s="223">
        <v>1.5074560999999999E-3</v>
      </c>
      <c r="H4598" s="223">
        <v>1.4597066000000001E-3</v>
      </c>
      <c r="I4598" s="223">
        <v>1.3622295E-2</v>
      </c>
      <c r="J4598" s="223">
        <v>1.594278E-3</v>
      </c>
      <c r="K4598" s="223">
        <v>4.5714774E-5</v>
      </c>
      <c r="L4598" s="223">
        <v>2.4217140000000002E-2</v>
      </c>
      <c r="M4598" s="223">
        <v>0</v>
      </c>
      <c r="N4598" s="223">
        <v>0</v>
      </c>
      <c r="O4598" s="223">
        <v>0</v>
      </c>
      <c r="P4598" s="227">
        <f>E4598/0.135</f>
        <v>1.2570519259259259</v>
      </c>
      <c r="Q4598" s="238">
        <v>24.220488</v>
      </c>
      <c r="R4598" s="117">
        <v>14.749352999999999</v>
      </c>
      <c r="S4598" s="117">
        <v>8.1024990999999993</v>
      </c>
      <c r="T4598" s="117">
        <v>5.9355332000000003E-6</v>
      </c>
      <c r="U4598" s="117">
        <v>0.28309325000000002</v>
      </c>
      <c r="V4598" s="117">
        <v>0.15209781</v>
      </c>
      <c r="W4598" s="117">
        <v>0.93343920000000002</v>
      </c>
      <c r="X4598" s="257">
        <f t="shared" si="879"/>
        <v>0.1084333405993569</v>
      </c>
      <c r="Y4598" s="257">
        <f t="shared" si="880"/>
        <v>4.7397810211100004E-2</v>
      </c>
      <c r="Z4598" s="257">
        <f t="shared" si="881"/>
        <v>2.4013691563256903E-2</v>
      </c>
      <c r="AA4598" s="257">
        <f t="shared" si="882"/>
        <v>3.7021838825E-2</v>
      </c>
      <c r="AB4598" s="257">
        <v>3.4843538E-2</v>
      </c>
      <c r="AC4598" s="257">
        <v>2.6251845999999999E-6</v>
      </c>
      <c r="AD4598" s="257">
        <v>1.8909584E-3</v>
      </c>
      <c r="AE4598" s="257">
        <v>2.1286065000000001E-6</v>
      </c>
      <c r="AF4598" s="257">
        <v>1.0399568999999999E-2</v>
      </c>
      <c r="AG4598" s="257">
        <v>2.5899102E-4</v>
      </c>
      <c r="AH4598" s="257">
        <v>2.2805107000000002E-2</v>
      </c>
      <c r="AI4598" s="257">
        <v>6.3661813999999999E-5</v>
      </c>
      <c r="AJ4598" s="257">
        <v>1.2856901999999999E-5</v>
      </c>
      <c r="AK4598" s="257">
        <v>2.3827866E-5</v>
      </c>
      <c r="AL4598" s="257">
        <v>1.8172125E-6</v>
      </c>
      <c r="AM4598" s="257">
        <v>6.1487568999999996E-9</v>
      </c>
      <c r="AN4598" s="257">
        <v>4.7256997999999998E-4</v>
      </c>
      <c r="AO4598" s="257">
        <v>2.22253E-4</v>
      </c>
      <c r="AP4598" s="257">
        <v>4.1159163999999999E-4</v>
      </c>
      <c r="AQ4598" s="257">
        <v>8.2908824999999996E-5</v>
      </c>
      <c r="AR4598" s="257">
        <v>3.6938930000000002E-2</v>
      </c>
      <c r="AT4598" s="193"/>
      <c r="AU4598" s="193"/>
      <c r="AV4598" s="193"/>
      <c r="AW4598" s="193"/>
      <c r="AX4598" s="193"/>
      <c r="AY4598" s="193"/>
      <c r="AZ4598" s="193"/>
      <c r="BA4598" s="193"/>
      <c r="BB4598" s="193"/>
      <c r="BC4598" s="193"/>
      <c r="BD4598" s="193"/>
      <c r="BE4598" s="315"/>
      <c r="BF4598" s="315"/>
      <c r="BG4598" s="315"/>
      <c r="BH4598" s="315"/>
      <c r="BI4598" s="315"/>
      <c r="BJ4598" s="315"/>
      <c r="BK4598" s="315"/>
    </row>
    <row r="4599" spans="1:87" x14ac:dyDescent="0.25">
      <c r="A4599" s="45"/>
      <c r="B4599" s="185" t="s">
        <v>2622</v>
      </c>
      <c r="C4599" s="48" t="s">
        <v>2307</v>
      </c>
      <c r="D4599" s="223">
        <v>2.1363425999999999</v>
      </c>
      <c r="E4599" s="223">
        <v>0.38559471000000001</v>
      </c>
      <c r="F4599" s="223">
        <v>0.27707127999999998</v>
      </c>
      <c r="G4599" s="223">
        <v>7.0477827000000007E-2</v>
      </c>
      <c r="H4599" s="223">
        <v>1.5893847999999999E-3</v>
      </c>
      <c r="I4599" s="223">
        <v>3.7957846000000003E-2</v>
      </c>
      <c r="J4599" s="223">
        <v>0.46466521</v>
      </c>
      <c r="K4599" s="223">
        <v>2.7728688999999998E-4</v>
      </c>
      <c r="L4599" s="223">
        <v>0.89870903999999996</v>
      </c>
      <c r="M4599" s="223">
        <v>0</v>
      </c>
      <c r="N4599" s="223">
        <v>0</v>
      </c>
      <c r="O4599" s="223">
        <v>0</v>
      </c>
      <c r="P4599" s="227">
        <f>E4599/0.135</f>
        <v>2.8562571111111108</v>
      </c>
      <c r="Q4599" s="238">
        <v>60.599758000000001</v>
      </c>
      <c r="R4599" s="117">
        <v>36.040315999999997</v>
      </c>
      <c r="S4599" s="117">
        <v>14.176868000000001</v>
      </c>
      <c r="T4599" s="117">
        <v>4.6946917000000003E-5</v>
      </c>
      <c r="U4599" s="117">
        <v>0.50063462999999997</v>
      </c>
      <c r="V4599" s="117">
        <v>0.24626580000000001</v>
      </c>
      <c r="W4599" s="117">
        <v>9.6356266000000002</v>
      </c>
      <c r="X4599" s="257">
        <f t="shared" si="879"/>
        <v>0.3068709895235</v>
      </c>
      <c r="Y4599" s="257">
        <f t="shared" si="880"/>
        <v>0.1591234724766</v>
      </c>
      <c r="Z4599" s="257">
        <f t="shared" si="881"/>
        <v>5.6092542346900004E-2</v>
      </c>
      <c r="AA4599" s="257">
        <f t="shared" si="882"/>
        <v>9.1654974700000003E-2</v>
      </c>
      <c r="AB4599" s="257">
        <v>7.9162418999999998E-2</v>
      </c>
      <c r="AC4599" s="257">
        <v>1.0362664E-5</v>
      </c>
      <c r="AD4599" s="257">
        <v>2.7745226000000001E-2</v>
      </c>
      <c r="AE4599" s="257">
        <v>7.0066125999999999E-6</v>
      </c>
      <c r="AF4599" s="257">
        <v>5.1746008000000003E-2</v>
      </c>
      <c r="AG4599" s="257">
        <v>4.5245019999999998E-4</v>
      </c>
      <c r="AH4599" s="257">
        <v>5.1816972000000003E-2</v>
      </c>
      <c r="AI4599" s="257">
        <v>4.7583974000000001E-4</v>
      </c>
      <c r="AJ4599" s="257">
        <v>6.4273319000000004E-4</v>
      </c>
      <c r="AK4599" s="257">
        <v>1.2176949E-4</v>
      </c>
      <c r="AL4599" s="257">
        <v>4.5407575E-5</v>
      </c>
      <c r="AM4599" s="257">
        <v>1.440219E-7</v>
      </c>
      <c r="AN4599" s="257">
        <v>8.9600491999999995E-4</v>
      </c>
      <c r="AO4599" s="257">
        <v>7.8165590999999997E-4</v>
      </c>
      <c r="AP4599" s="257">
        <v>1.3120155000000001E-3</v>
      </c>
      <c r="AQ4599" s="257">
        <v>1.3501616999999999E-3</v>
      </c>
      <c r="AR4599" s="257">
        <v>9.0304812999999998E-2</v>
      </c>
      <c r="AT4599" s="193"/>
      <c r="AU4599" s="193"/>
      <c r="AV4599" s="193"/>
      <c r="AW4599" s="193"/>
      <c r="AX4599" s="193"/>
      <c r="AY4599" s="193"/>
      <c r="AZ4599" s="193"/>
      <c r="BA4599" s="193"/>
      <c r="BB4599" s="193"/>
      <c r="BC4599" s="193"/>
      <c r="BD4599" s="193"/>
      <c r="BE4599" s="315"/>
      <c r="BF4599" s="315"/>
      <c r="BG4599" s="315"/>
      <c r="BH4599" s="315"/>
      <c r="BI4599" s="315"/>
      <c r="BJ4599" s="315"/>
      <c r="BK4599" s="315"/>
      <c r="BL4599" s="315"/>
      <c r="BN4599" s="315"/>
      <c r="BO4599" s="315"/>
      <c r="BP4599" s="315"/>
      <c r="BQ4599" s="315"/>
      <c r="BR4599" s="315"/>
      <c r="BS4599" s="315"/>
      <c r="BT4599" s="315"/>
      <c r="BU4599" s="315"/>
      <c r="BV4599" s="315"/>
      <c r="BW4599" s="315"/>
      <c r="BX4599" s="315"/>
      <c r="BY4599" s="315"/>
      <c r="BZ4599" s="315"/>
      <c r="CA4599" s="315"/>
      <c r="CB4599" s="315"/>
      <c r="CC4599" s="315"/>
      <c r="CD4599" s="315"/>
      <c r="CE4599" s="315"/>
      <c r="CF4599" s="315"/>
      <c r="CG4599" s="315"/>
      <c r="CH4599" s="315"/>
      <c r="CI4599" s="315"/>
    </row>
    <row r="4600" spans="1:87" x14ac:dyDescent="0.25">
      <c r="A4600" s="43"/>
      <c r="B4600" s="185" t="s">
        <v>2622</v>
      </c>
      <c r="C4600" s="48" t="s">
        <v>2308</v>
      </c>
      <c r="D4600" s="223">
        <v>1.3764409</v>
      </c>
      <c r="E4600" s="223">
        <v>0.25372717</v>
      </c>
      <c r="F4600" s="223">
        <v>0.45414222999999998</v>
      </c>
      <c r="G4600" s="223">
        <v>6.7110674999999995E-2</v>
      </c>
      <c r="H4600" s="223">
        <v>5.6029503000000003E-4</v>
      </c>
      <c r="I4600" s="223">
        <v>2.8520426000000001E-2</v>
      </c>
      <c r="J4600" s="223">
        <v>0.25925868000000002</v>
      </c>
      <c r="K4600" s="223">
        <v>1.1576256000000001E-4</v>
      </c>
      <c r="L4600" s="223">
        <v>0.31300563999999997</v>
      </c>
      <c r="M4600" s="223">
        <v>0</v>
      </c>
      <c r="N4600" s="223">
        <v>0</v>
      </c>
      <c r="O4600" s="223">
        <v>0</v>
      </c>
      <c r="P4600" s="227">
        <f t="shared" ref="P4600:P4609" si="883">E4600/0.135</f>
        <v>1.8794605185185185</v>
      </c>
      <c r="Q4600" s="238">
        <v>38.335776000000003</v>
      </c>
      <c r="R4600" s="117">
        <v>22.283127</v>
      </c>
      <c r="S4600" s="117">
        <v>12.639203</v>
      </c>
      <c r="T4600" s="117">
        <v>2.0604416999999999E-5</v>
      </c>
      <c r="U4600" s="117">
        <v>0.47557904000000001</v>
      </c>
      <c r="V4600" s="117">
        <v>0.23524157000000001</v>
      </c>
      <c r="W4600" s="117">
        <v>2.7026050000000001</v>
      </c>
      <c r="X4600" s="257">
        <f t="shared" si="879"/>
        <v>0.25407596225656004</v>
      </c>
      <c r="Y4600" s="257">
        <f t="shared" si="880"/>
        <v>0.15992633951410001</v>
      </c>
      <c r="Z4600" s="257">
        <f t="shared" si="881"/>
        <v>3.8051037662460006E-2</v>
      </c>
      <c r="AA4600" s="257">
        <f t="shared" si="882"/>
        <v>5.6098585079999999E-2</v>
      </c>
      <c r="AB4600" s="257">
        <v>5.2095265000000002E-2</v>
      </c>
      <c r="AC4600" s="257">
        <v>5.2584105999999998E-6</v>
      </c>
      <c r="AD4600" s="257">
        <v>3.5182603999999999E-2</v>
      </c>
      <c r="AE4600" s="257">
        <v>7.8355435000000004E-6</v>
      </c>
      <c r="AF4600" s="257">
        <v>7.2231376E-2</v>
      </c>
      <c r="AG4600" s="257">
        <v>4.0400055999999999E-4</v>
      </c>
      <c r="AH4600" s="257">
        <v>3.4096636E-2</v>
      </c>
      <c r="AI4600" s="257">
        <v>7.8972400999999996E-4</v>
      </c>
      <c r="AJ4600" s="257">
        <v>6.1428603999999997E-4</v>
      </c>
      <c r="AK4600" s="257">
        <v>1.7397979000000001E-4</v>
      </c>
      <c r="AL4600" s="257">
        <v>5.2213777999999998E-5</v>
      </c>
      <c r="AM4600" s="257">
        <v>1.6955446000000001E-7</v>
      </c>
      <c r="AN4600" s="257">
        <v>8.4736626000000005E-4</v>
      </c>
      <c r="AO4600" s="257">
        <v>6.3678165999999997E-4</v>
      </c>
      <c r="AP4600" s="257">
        <v>8.3988056999999999E-4</v>
      </c>
      <c r="AQ4600" s="257">
        <v>2.9213707999999999E-4</v>
      </c>
      <c r="AR4600" s="257">
        <v>5.5806448000000002E-2</v>
      </c>
      <c r="AT4600" s="193"/>
      <c r="AU4600" s="193"/>
      <c r="AV4600" s="193"/>
      <c r="AW4600" s="193"/>
      <c r="AX4600" s="193"/>
      <c r="AY4600" s="193"/>
      <c r="AZ4600" s="193"/>
      <c r="BA4600" s="193"/>
      <c r="BB4600" s="193"/>
      <c r="BC4600" s="193"/>
      <c r="BD4600" s="193"/>
      <c r="BE4600" s="315"/>
      <c r="BF4600" s="315"/>
      <c r="BG4600" s="315"/>
      <c r="BH4600" s="315"/>
      <c r="BI4600" s="315"/>
      <c r="BJ4600" s="315"/>
      <c r="BK4600" s="315"/>
      <c r="BL4600" s="315"/>
      <c r="BN4600" s="315"/>
      <c r="BO4600" s="315"/>
      <c r="BP4600" s="315"/>
      <c r="BQ4600" s="315"/>
      <c r="BR4600" s="315"/>
      <c r="BS4600" s="315"/>
      <c r="BT4600" s="315"/>
      <c r="BU4600" s="315"/>
      <c r="BV4600" s="315"/>
      <c r="BW4600" s="315"/>
      <c r="BX4600" s="315"/>
      <c r="BY4600" s="315"/>
      <c r="BZ4600" s="315"/>
      <c r="CA4600" s="315"/>
      <c r="CB4600" s="315"/>
      <c r="CC4600" s="315"/>
      <c r="CD4600" s="315"/>
      <c r="CE4600" s="315"/>
      <c r="CF4600" s="315"/>
      <c r="CG4600" s="315"/>
      <c r="CH4600" s="315"/>
      <c r="CI4600" s="315"/>
    </row>
    <row r="4601" spans="1:87" x14ac:dyDescent="0.25">
      <c r="A4601" s="123">
        <v>1</v>
      </c>
      <c r="B4601" s="185" t="s">
        <v>2622</v>
      </c>
      <c r="C4601" s="67" t="s">
        <v>7060</v>
      </c>
      <c r="D4601" s="223">
        <v>59.943496000000003</v>
      </c>
      <c r="E4601" s="223">
        <v>0.41592625999999999</v>
      </c>
      <c r="F4601" s="223">
        <v>0.11496682</v>
      </c>
      <c r="G4601" s="223">
        <v>0.12977115</v>
      </c>
      <c r="H4601" s="223">
        <v>6.6692498000000004E-4</v>
      </c>
      <c r="I4601" s="223">
        <v>2.0888272999999999E-2</v>
      </c>
      <c r="J4601" s="223">
        <v>59.183369999999996</v>
      </c>
      <c r="K4601" s="223">
        <v>1.607205E-4</v>
      </c>
      <c r="L4601" s="223">
        <v>7.7496693000000005E-2</v>
      </c>
      <c r="M4601" s="223">
        <v>2.4926400000000002E-4</v>
      </c>
      <c r="N4601" s="223">
        <v>0</v>
      </c>
      <c r="O4601" s="223">
        <v>0</v>
      </c>
      <c r="P4601" s="227">
        <f t="shared" si="883"/>
        <v>3.0809352592592592</v>
      </c>
      <c r="Q4601" s="238">
        <v>65.370254000000003</v>
      </c>
      <c r="R4601" s="117">
        <v>37.413907999999999</v>
      </c>
      <c r="S4601" s="117">
        <v>23.731961999999999</v>
      </c>
      <c r="T4601" s="117">
        <v>1.6137042999999999E-5</v>
      </c>
      <c r="U4601" s="117">
        <v>0.79383904000000005</v>
      </c>
      <c r="V4601" s="117">
        <v>0.44005416000000003</v>
      </c>
      <c r="W4601" s="117">
        <v>2.990475</v>
      </c>
      <c r="X4601" s="257">
        <f t="shared" si="879"/>
        <v>0.27582401495727604</v>
      </c>
      <c r="Y4601" s="257">
        <f t="shared" si="880"/>
        <v>0.1220064641721</v>
      </c>
      <c r="Z4601" s="257">
        <f t="shared" si="881"/>
        <v>6.0020606824176009E-2</v>
      </c>
      <c r="AA4601" s="257">
        <f t="shared" si="882"/>
        <v>9.3796943960999996E-2</v>
      </c>
      <c r="AB4601" s="257">
        <v>8.5397908999999994E-2</v>
      </c>
      <c r="AC4601" s="257">
        <v>7.4702024000000003E-6</v>
      </c>
      <c r="AD4601" s="257">
        <v>1.3243187999999999E-2</v>
      </c>
      <c r="AE4601" s="257">
        <v>5.5338996999999998E-6</v>
      </c>
      <c r="AF4601" s="257">
        <v>2.2593978000000001E-2</v>
      </c>
      <c r="AG4601" s="257">
        <v>7.5838507000000003E-4</v>
      </c>
      <c r="AH4601" s="257">
        <v>5.5893179000000001E-2</v>
      </c>
      <c r="AI4601" s="257">
        <v>1.8920435000000001E-4</v>
      </c>
      <c r="AJ4601" s="257">
        <v>1.1940417000000001E-3</v>
      </c>
      <c r="AK4601" s="257">
        <v>1.1376844E-4</v>
      </c>
      <c r="AL4601" s="257">
        <v>1.1971085E-5</v>
      </c>
      <c r="AM4601" s="257">
        <v>4.0209176000000003E-8</v>
      </c>
      <c r="AN4601" s="257">
        <v>1.0534553999999999E-3</v>
      </c>
      <c r="AO4601" s="257">
        <v>5.0014014000000003E-4</v>
      </c>
      <c r="AP4601" s="257">
        <v>1.0648064999999999E-3</v>
      </c>
      <c r="AQ4601" s="257">
        <v>8.3775960999999999E-5</v>
      </c>
      <c r="AR4601" s="257">
        <v>9.3713167999999999E-2</v>
      </c>
      <c r="AT4601" s="193"/>
      <c r="AU4601" s="193"/>
      <c r="AV4601" s="193"/>
      <c r="AW4601" s="193"/>
      <c r="AX4601" s="193"/>
      <c r="AY4601" s="193"/>
      <c r="AZ4601" s="193"/>
      <c r="BA4601" s="193"/>
      <c r="BB4601" s="193"/>
      <c r="BC4601" s="193"/>
      <c r="BD4601" s="193"/>
      <c r="BE4601" s="193"/>
      <c r="BF4601" s="199"/>
      <c r="BG4601" s="193"/>
      <c r="BH4601" s="193"/>
      <c r="BI4601" s="193"/>
      <c r="BJ4601" s="193"/>
      <c r="BK4601" s="193"/>
      <c r="BL4601" s="193"/>
      <c r="BM4601" s="193"/>
      <c r="BN4601" s="258"/>
      <c r="BO4601" s="258"/>
      <c r="BP4601" s="258"/>
      <c r="BQ4601" s="258"/>
      <c r="BR4601" s="193"/>
      <c r="BS4601" s="193"/>
      <c r="BT4601" s="193"/>
      <c r="BU4601" s="193"/>
      <c r="BV4601" s="193"/>
      <c r="BW4601" s="193"/>
      <c r="BX4601" s="193"/>
      <c r="BY4601" s="193"/>
      <c r="BZ4601" s="193"/>
      <c r="CA4601" s="193"/>
      <c r="CB4601" s="193"/>
      <c r="CC4601" s="193"/>
      <c r="CD4601" s="193"/>
      <c r="CE4601" s="193"/>
      <c r="CF4601" s="193"/>
      <c r="CG4601" s="193"/>
      <c r="CH4601" s="193"/>
      <c r="CI4601" s="315"/>
    </row>
    <row r="4602" spans="1:87" x14ac:dyDescent="0.25">
      <c r="A4602" s="123">
        <v>1</v>
      </c>
      <c r="B4602" s="185" t="s">
        <v>2622</v>
      </c>
      <c r="C4602" s="67" t="s">
        <v>7061</v>
      </c>
      <c r="D4602" s="223">
        <v>1.1004836</v>
      </c>
      <c r="E4602" s="223">
        <v>0.20852076999999999</v>
      </c>
      <c r="F4602" s="223">
        <v>5.7622705000000003E-2</v>
      </c>
      <c r="G4602" s="223">
        <v>6.4886040000000006E-2</v>
      </c>
      <c r="H4602" s="223">
        <v>3.3427328999999998E-4</v>
      </c>
      <c r="I4602" s="223">
        <v>1.0470748E-2</v>
      </c>
      <c r="J4602" s="223">
        <v>0.71968869999999996</v>
      </c>
      <c r="K4602" s="223">
        <v>8.0472443000000003E-5</v>
      </c>
      <c r="L4602" s="223">
        <v>3.8755256000000002E-2</v>
      </c>
      <c r="M4602" s="223">
        <v>1.2463200000000001E-4</v>
      </c>
      <c r="N4602" s="223">
        <v>0</v>
      </c>
      <c r="O4602" s="223">
        <v>0</v>
      </c>
      <c r="P4602" s="227">
        <f t="shared" si="883"/>
        <v>1.5445982962962961</v>
      </c>
      <c r="Q4602" s="238">
        <v>32.773898000000003</v>
      </c>
      <c r="R4602" s="117">
        <v>18.757180999999999</v>
      </c>
      <c r="S4602" s="117">
        <v>11.899067000000001</v>
      </c>
      <c r="T4602" s="117">
        <v>8.0883830000000005E-6</v>
      </c>
      <c r="U4602" s="117">
        <v>0.39802482</v>
      </c>
      <c r="V4602" s="117">
        <v>0.22064876999999999</v>
      </c>
      <c r="W4602" s="117">
        <v>1.4989680999999999</v>
      </c>
      <c r="X4602" s="257">
        <f t="shared" si="879"/>
        <v>0.13826298149298</v>
      </c>
      <c r="Y4602" s="257">
        <f t="shared" si="880"/>
        <v>6.1149750941600016E-2</v>
      </c>
      <c r="Z4602" s="257">
        <f t="shared" si="881"/>
        <v>3.0088925201379995E-2</v>
      </c>
      <c r="AA4602" s="257">
        <f t="shared" si="882"/>
        <v>4.7024305349999997E-2</v>
      </c>
      <c r="AB4602" s="257">
        <v>4.2813449000000003E-2</v>
      </c>
      <c r="AC4602" s="257">
        <v>3.7450985999999999E-6</v>
      </c>
      <c r="AD4602" s="257">
        <v>6.6250461000000004E-3</v>
      </c>
      <c r="AE4602" s="257">
        <v>2.7736130000000002E-6</v>
      </c>
      <c r="AF4602" s="257">
        <v>1.1324486999999999E-2</v>
      </c>
      <c r="AG4602" s="257">
        <v>3.8025013000000002E-4</v>
      </c>
      <c r="AH4602" s="257">
        <v>2.8021527000000001E-2</v>
      </c>
      <c r="AI4602" s="257">
        <v>9.4830468999999995E-5</v>
      </c>
      <c r="AJ4602" s="257">
        <v>5.9702322000000001E-4</v>
      </c>
      <c r="AK4602" s="257">
        <v>5.6975253999999997E-5</v>
      </c>
      <c r="AL4602" s="257">
        <v>5.9879342000000003E-6</v>
      </c>
      <c r="AM4602" s="257">
        <v>2.0114179999999998E-8</v>
      </c>
      <c r="AN4602" s="257">
        <v>5.2809666999999996E-4</v>
      </c>
      <c r="AO4602" s="257">
        <v>2.5067283000000001E-4</v>
      </c>
      <c r="AP4602" s="257">
        <v>5.3379171000000002E-4</v>
      </c>
      <c r="AQ4602" s="257">
        <v>4.1912349999999999E-5</v>
      </c>
      <c r="AR4602" s="257">
        <v>4.6982392999999997E-2</v>
      </c>
      <c r="AT4602" s="193"/>
      <c r="AU4602" s="193"/>
      <c r="AV4602" s="193"/>
      <c r="AW4602" s="193"/>
      <c r="AX4602" s="193"/>
      <c r="AY4602" s="193"/>
      <c r="AZ4602" s="193"/>
      <c r="BA4602" s="193"/>
      <c r="BB4602" s="193"/>
      <c r="BC4602" s="193"/>
      <c r="BD4602" s="193"/>
      <c r="BE4602" s="193"/>
      <c r="BF4602" s="193"/>
      <c r="BG4602" s="193"/>
      <c r="BH4602" s="193"/>
      <c r="BI4602" s="193"/>
      <c r="BJ4602" s="193"/>
      <c r="BK4602" s="193"/>
      <c r="BL4602" s="193"/>
      <c r="BM4602" s="193"/>
      <c r="BN4602" s="193"/>
      <c r="BO4602" s="193"/>
      <c r="BP4602" s="193"/>
      <c r="BQ4602" s="193"/>
      <c r="BR4602" s="193"/>
      <c r="BS4602" s="193"/>
      <c r="BT4602" s="193"/>
      <c r="BU4602" s="193"/>
      <c r="BV4602" s="193"/>
      <c r="BW4602" s="193"/>
      <c r="BX4602" s="193"/>
      <c r="BY4602" s="193"/>
      <c r="BZ4602" s="193"/>
      <c r="CA4602" s="193"/>
      <c r="CB4602" s="193"/>
      <c r="CC4602" s="193"/>
      <c r="CD4602" s="193"/>
      <c r="CE4602" s="193"/>
      <c r="CF4602" s="193"/>
      <c r="CG4602" s="193"/>
      <c r="CH4602" s="193"/>
      <c r="CI4602" s="315"/>
    </row>
    <row r="4603" spans="1:87" x14ac:dyDescent="0.25">
      <c r="A4603" s="123">
        <v>1</v>
      </c>
      <c r="B4603" s="185" t="s">
        <v>2622</v>
      </c>
      <c r="C4603" s="293" t="s">
        <v>7059</v>
      </c>
      <c r="D4603" s="289">
        <v>1.3561695</v>
      </c>
      <c r="E4603" s="289">
        <v>0.37776300000000002</v>
      </c>
      <c r="F4603" s="289">
        <v>0.16925108</v>
      </c>
      <c r="G4603" s="289">
        <v>1.5096405E-3</v>
      </c>
      <c r="H4603" s="289">
        <v>1.2557331E-3</v>
      </c>
      <c r="I4603" s="289">
        <v>2.0747281999999999E-2</v>
      </c>
      <c r="J4603" s="289">
        <v>0.19077656000000001</v>
      </c>
      <c r="K4603" s="289">
        <v>7.2527729000000001E-4</v>
      </c>
      <c r="L4603" s="289">
        <v>0.59289937000000004</v>
      </c>
      <c r="M4603" s="289">
        <v>1.2415998E-3</v>
      </c>
      <c r="N4603" s="289">
        <v>0</v>
      </c>
      <c r="O4603" s="289">
        <v>5.1540453999999996E-3</v>
      </c>
      <c r="P4603" s="227">
        <f t="shared" si="883"/>
        <v>2.7982444444444443</v>
      </c>
      <c r="Q4603" s="344">
        <v>0.80043350000000002</v>
      </c>
      <c r="R4603" s="344">
        <v>0.63503100000000001</v>
      </c>
      <c r="S4603" s="344">
        <v>0.11316675</v>
      </c>
      <c r="T4603" s="344">
        <v>6.8875185000000001E-7</v>
      </c>
      <c r="U4603" s="344">
        <v>3.9633261999999997E-3</v>
      </c>
      <c r="V4603" s="344">
        <v>1.4968408E-3</v>
      </c>
      <c r="W4603" s="344">
        <v>4.6774935500000003E-2</v>
      </c>
      <c r="X4603" s="257">
        <f t="shared" ref="X4603" si="884">SUM(Y4603:AA4603)</f>
        <v>5.2669370245080008E-3</v>
      </c>
      <c r="Y4603" s="257">
        <f t="shared" ref="Y4603" si="885">SUM(AB4603:AG4603)</f>
        <v>2.7862809646550003E-3</v>
      </c>
      <c r="Z4603" s="257">
        <f t="shared" ref="Z4603" si="886">SUM(AH4603:AP4603)</f>
        <v>8.8119503785300012E-4</v>
      </c>
      <c r="AA4603" s="257">
        <f t="shared" ref="AA4603" si="887">SUM(AQ4603:AR4603)</f>
        <v>1.5994610220000001E-3</v>
      </c>
      <c r="AB4603" s="344">
        <v>1.2604252E-3</v>
      </c>
      <c r="AC4603" s="344">
        <v>2.2104268000000001E-7</v>
      </c>
      <c r="AD4603" s="344">
        <v>1.0962968499999999E-3</v>
      </c>
      <c r="AE4603" s="344">
        <v>1.19943875E-7</v>
      </c>
      <c r="AF4603" s="344">
        <v>4.2562455000000001E-4</v>
      </c>
      <c r="AG4603" s="344">
        <v>3.5933780999999999E-6</v>
      </c>
      <c r="AH4603" s="344">
        <v>8.2491970000000004E-4</v>
      </c>
      <c r="AI4603" s="344">
        <v>3.6952684500000001E-6</v>
      </c>
      <c r="AJ4603" s="344">
        <v>3.4516282999999999E-6</v>
      </c>
      <c r="AK4603" s="344">
        <v>5.6785845000000002E-6</v>
      </c>
      <c r="AL4603" s="344">
        <v>3.9949954499999999E-7</v>
      </c>
      <c r="AM4603" s="344">
        <v>1.8755579999999999E-9</v>
      </c>
      <c r="AN4603" s="344">
        <v>1.26817265E-5</v>
      </c>
      <c r="AO4603" s="344">
        <v>9.7629074999999998E-6</v>
      </c>
      <c r="AP4603" s="344">
        <v>2.0603847500000001E-5</v>
      </c>
      <c r="AQ4603" s="344">
        <v>7.268472E-6</v>
      </c>
      <c r="AR4603" s="344">
        <v>1.5921925500000001E-3</v>
      </c>
      <c r="AT4603" s="193"/>
      <c r="AU4603" s="193"/>
      <c r="AV4603" s="193"/>
      <c r="AW4603" s="193"/>
      <c r="AX4603" s="193"/>
      <c r="AY4603" s="193"/>
      <c r="AZ4603" s="193"/>
      <c r="BA4603" s="193"/>
      <c r="BB4603" s="193"/>
      <c r="BC4603" s="193"/>
      <c r="BD4603" s="193"/>
      <c r="BE4603" s="315"/>
      <c r="BF4603" s="315"/>
      <c r="BG4603" s="315"/>
      <c r="BH4603" s="315"/>
      <c r="BI4603" s="315"/>
      <c r="BJ4603" s="315"/>
      <c r="BK4603" s="315"/>
      <c r="BL4603" s="315"/>
      <c r="BN4603" s="315"/>
      <c r="BO4603" s="315"/>
      <c r="BP4603" s="315"/>
      <c r="BQ4603" s="315"/>
      <c r="BR4603" s="315"/>
      <c r="BS4603" s="315"/>
      <c r="BT4603" s="315"/>
      <c r="BU4603" s="315"/>
      <c r="BV4603" s="315"/>
      <c r="BW4603" s="315"/>
      <c r="BX4603" s="315"/>
      <c r="BY4603" s="315"/>
      <c r="BZ4603" s="315"/>
      <c r="CA4603" s="315"/>
      <c r="CB4603" s="315"/>
      <c r="CC4603" s="315"/>
      <c r="CD4603" s="315"/>
      <c r="CE4603" s="315"/>
      <c r="CF4603" s="315"/>
      <c r="CG4603" s="315"/>
      <c r="CH4603" s="315"/>
      <c r="CI4603" s="315"/>
    </row>
    <row r="4604" spans="1:87" x14ac:dyDescent="0.25">
      <c r="A4604" s="43"/>
      <c r="B4604" s="185" t="s">
        <v>576</v>
      </c>
      <c r="C4604" s="48" t="s">
        <v>2656</v>
      </c>
      <c r="D4604" s="223">
        <v>0.36030996999999998</v>
      </c>
      <c r="E4604" s="223">
        <v>0.24710434000000001</v>
      </c>
      <c r="F4604" s="223">
        <v>4.3941893000000003E-2</v>
      </c>
      <c r="G4604" s="223">
        <v>1.2576739E-2</v>
      </c>
      <c r="H4604" s="223">
        <v>8.3102880999999995E-4</v>
      </c>
      <c r="I4604" s="223">
        <v>8.0858326000000005E-3</v>
      </c>
      <c r="J4604" s="223">
        <v>3.3488602999999999E-2</v>
      </c>
      <c r="K4604" s="223">
        <v>1.790044E-4</v>
      </c>
      <c r="L4604" s="223">
        <v>1.4102524999999999E-2</v>
      </c>
      <c r="M4604" s="223">
        <v>0</v>
      </c>
      <c r="N4604" s="223">
        <v>0</v>
      </c>
      <c r="O4604" s="223">
        <v>0</v>
      </c>
      <c r="P4604" s="227">
        <f t="shared" si="883"/>
        <v>1.8304025185185184</v>
      </c>
      <c r="Q4604" s="238">
        <v>26.233699999999999</v>
      </c>
      <c r="R4604" s="117">
        <v>19.362476999999998</v>
      </c>
      <c r="S4604" s="117">
        <v>5.4719280000000001</v>
      </c>
      <c r="T4604" s="117">
        <v>1.9922E-5</v>
      </c>
      <c r="U4604" s="117">
        <v>0.59162999999999999</v>
      </c>
      <c r="V4604" s="117">
        <v>9.6045370000000005E-2</v>
      </c>
      <c r="W4604" s="117">
        <v>0.71160000000000001</v>
      </c>
      <c r="X4604" s="257">
        <f t="shared" si="879"/>
        <v>0.16431160814593801</v>
      </c>
      <c r="Y4604" s="257">
        <f t="shared" si="880"/>
        <v>7.1651023753400003E-2</v>
      </c>
      <c r="Z4604" s="257">
        <f t="shared" si="881"/>
        <v>4.4129716180538001E-2</v>
      </c>
      <c r="AA4604" s="257">
        <f t="shared" si="882"/>
        <v>4.8530868211999999E-2</v>
      </c>
      <c r="AB4604" s="257">
        <v>5.0690496000000002E-2</v>
      </c>
      <c r="AC4604" s="257">
        <v>6.9257164999999997E-6</v>
      </c>
      <c r="AD4604" s="257">
        <v>1.1140205E-2</v>
      </c>
      <c r="AE4604" s="257">
        <v>3.0121468999999998E-6</v>
      </c>
      <c r="AF4604" s="257">
        <v>9.6357794000000007E-3</v>
      </c>
      <c r="AG4604" s="257">
        <v>1.7460549000000001E-4</v>
      </c>
      <c r="AH4604" s="257">
        <v>3.3176562999999999E-2</v>
      </c>
      <c r="AI4604" s="257">
        <v>7.2143546000000004E-5</v>
      </c>
      <c r="AJ4604" s="257">
        <v>8.4180244999999994E-5</v>
      </c>
      <c r="AK4604" s="257">
        <v>5.4374360000000003E-5</v>
      </c>
      <c r="AL4604" s="257">
        <v>1.3705395000000001E-5</v>
      </c>
      <c r="AM4604" s="257">
        <v>4.0434538000000003E-8</v>
      </c>
      <c r="AN4604" s="257">
        <v>2.2747202000000001E-3</v>
      </c>
      <c r="AO4604" s="257">
        <v>4.8462543E-3</v>
      </c>
      <c r="AP4604" s="257">
        <v>3.6077346999999998E-3</v>
      </c>
      <c r="AQ4604" s="257">
        <v>3.3215212E-5</v>
      </c>
      <c r="AR4604" s="257">
        <v>4.8497653000000002E-2</v>
      </c>
      <c r="AT4604" s="193"/>
      <c r="AU4604" s="193"/>
      <c r="AV4604" s="193"/>
      <c r="AW4604" s="193"/>
      <c r="AX4604" s="193"/>
      <c r="AY4604" s="193"/>
      <c r="AZ4604" s="193"/>
      <c r="BA4604" s="193"/>
      <c r="BB4604" s="193"/>
      <c r="BC4604" s="193"/>
      <c r="BD4604" s="193"/>
      <c r="BE4604" s="315"/>
      <c r="BF4604" s="315"/>
      <c r="BG4604" s="315"/>
      <c r="BH4604" s="315"/>
      <c r="BI4604" s="315"/>
      <c r="BJ4604" s="315"/>
      <c r="BK4604" s="315"/>
      <c r="BL4604" s="315"/>
      <c r="BN4604" s="315"/>
      <c r="BO4604" s="315"/>
      <c r="BP4604" s="315"/>
      <c r="BQ4604" s="315"/>
      <c r="BR4604" s="315"/>
      <c r="BS4604" s="315"/>
      <c r="BT4604" s="315"/>
      <c r="BU4604" s="315"/>
      <c r="BV4604" s="315"/>
      <c r="BW4604" s="315"/>
      <c r="BX4604" s="315"/>
      <c r="BY4604" s="315"/>
      <c r="BZ4604" s="315"/>
      <c r="CA4604" s="315"/>
      <c r="CB4604" s="315"/>
      <c r="CC4604" s="315"/>
      <c r="CD4604" s="315"/>
      <c r="CE4604" s="315"/>
      <c r="CF4604" s="315"/>
      <c r="CG4604" s="315"/>
      <c r="CH4604" s="315"/>
      <c r="CI4604" s="315"/>
    </row>
    <row r="4605" spans="1:87" x14ac:dyDescent="0.25">
      <c r="A4605" s="43"/>
      <c r="B4605" s="185" t="s">
        <v>2622</v>
      </c>
      <c r="C4605" s="48" t="s">
        <v>2309</v>
      </c>
      <c r="D4605" s="223">
        <v>0.17752686000000001</v>
      </c>
      <c r="E4605" s="223">
        <v>9.7910127E-2</v>
      </c>
      <c r="F4605" s="223">
        <v>2.4958060000000001E-2</v>
      </c>
      <c r="G4605" s="223">
        <v>7.7860261000000002E-3</v>
      </c>
      <c r="H4605" s="223">
        <v>1.4351241999999999E-4</v>
      </c>
      <c r="I4605" s="223">
        <v>4.7028397000000001E-3</v>
      </c>
      <c r="J4605" s="223">
        <v>4.0752398000000002E-2</v>
      </c>
      <c r="K4605" s="223">
        <v>1.9765896999999998E-5</v>
      </c>
      <c r="L4605" s="223">
        <v>1.2541289000000001E-3</v>
      </c>
      <c r="M4605" s="223">
        <v>0</v>
      </c>
      <c r="N4605" s="223">
        <v>0</v>
      </c>
      <c r="O4605" s="223">
        <v>0</v>
      </c>
      <c r="P4605" s="227">
        <f t="shared" si="883"/>
        <v>0.72526019999999991</v>
      </c>
      <c r="Q4605" s="238">
        <v>15.573472000000001</v>
      </c>
      <c r="R4605" s="117">
        <v>8.8207353000000008</v>
      </c>
      <c r="S4605" s="117">
        <v>5.7956608999999997</v>
      </c>
      <c r="T4605" s="117">
        <v>7.3423533000000003E-5</v>
      </c>
      <c r="U4605" s="117">
        <v>0.19441467000000001</v>
      </c>
      <c r="V4605" s="117">
        <v>0.10889731</v>
      </c>
      <c r="W4605" s="117">
        <v>0.65368992999999997</v>
      </c>
      <c r="X4605" s="257">
        <f t="shared" si="879"/>
        <v>6.1949637797199308E-2</v>
      </c>
      <c r="Y4605" s="257">
        <f t="shared" si="880"/>
        <v>2.5850153108500005E-2</v>
      </c>
      <c r="Z4605" s="257">
        <f t="shared" si="881"/>
        <v>1.40010691756993E-2</v>
      </c>
      <c r="AA4605" s="257">
        <f t="shared" si="882"/>
        <v>2.2098415513E-2</v>
      </c>
      <c r="AB4605" s="257">
        <v>2.0102844000000002E-2</v>
      </c>
      <c r="AC4605" s="257">
        <v>1.7616352E-6</v>
      </c>
      <c r="AD4605" s="257">
        <v>6.4309169999999995E-4</v>
      </c>
      <c r="AE4605" s="257">
        <v>1.1765932999999999E-6</v>
      </c>
      <c r="AF4605" s="257">
        <v>4.9159861000000003E-3</v>
      </c>
      <c r="AG4605" s="257">
        <v>1.8529308000000001E-4</v>
      </c>
      <c r="AH4605" s="257">
        <v>1.3157385000000001E-2</v>
      </c>
      <c r="AI4605" s="257">
        <v>4.0956632999999997E-5</v>
      </c>
      <c r="AJ4605" s="257">
        <v>7.1406670000000007E-5</v>
      </c>
      <c r="AK4605" s="257">
        <v>1.6443715000000001E-5</v>
      </c>
      <c r="AL4605" s="257">
        <v>6.6077386999999996E-7</v>
      </c>
      <c r="AM4605" s="257">
        <v>2.2938292999999999E-9</v>
      </c>
      <c r="AN4605" s="257">
        <v>2.4154041000000001E-4</v>
      </c>
      <c r="AO4605" s="257">
        <v>1.4497425E-4</v>
      </c>
      <c r="AP4605" s="257">
        <v>3.2769943E-4</v>
      </c>
      <c r="AQ4605" s="257">
        <v>4.3725129999999998E-6</v>
      </c>
      <c r="AR4605" s="257">
        <v>2.2094043000000001E-2</v>
      </c>
      <c r="AT4605" s="193"/>
      <c r="AU4605" s="193"/>
      <c r="AV4605" s="193"/>
      <c r="AW4605" s="193"/>
      <c r="AX4605" s="193"/>
      <c r="AY4605" s="193"/>
      <c r="AZ4605" s="193"/>
      <c r="BA4605" s="193"/>
      <c r="BB4605" s="193"/>
      <c r="BC4605" s="193"/>
      <c r="BD4605" s="193"/>
      <c r="BE4605" s="315"/>
      <c r="BF4605" s="315"/>
      <c r="BG4605" s="315"/>
      <c r="BH4605" s="315"/>
      <c r="BI4605" s="315"/>
      <c r="BJ4605" s="315"/>
      <c r="BK4605" s="315"/>
    </row>
    <row r="4606" spans="1:87" x14ac:dyDescent="0.25">
      <c r="A4606" s="43"/>
      <c r="B4606" s="185" t="s">
        <v>2622</v>
      </c>
      <c r="C4606" s="48" t="s">
        <v>2310</v>
      </c>
      <c r="D4606" s="223">
        <v>0.11336713</v>
      </c>
      <c r="E4606" s="223">
        <v>1.9878374999999998E-3</v>
      </c>
      <c r="F4606" s="223">
        <v>4.3171288999999998E-3</v>
      </c>
      <c r="G4606" s="223">
        <v>1.4978428E-2</v>
      </c>
      <c r="H4606" s="223">
        <v>8.8563711999999993E-6</v>
      </c>
      <c r="I4606" s="223">
        <v>2.2869332E-4</v>
      </c>
      <c r="J4606" s="223">
        <v>8.8868847000000001E-2</v>
      </c>
      <c r="K4606" s="223">
        <v>3.6031038000000001E-6</v>
      </c>
      <c r="L4606" s="223">
        <v>2.9640382000000001E-3</v>
      </c>
      <c r="M4606" s="223">
        <v>9.6935999999999998E-6</v>
      </c>
      <c r="N4606" s="223">
        <v>0</v>
      </c>
      <c r="O4606" s="223">
        <v>0</v>
      </c>
      <c r="P4606" s="227">
        <f t="shared" si="883"/>
        <v>1.4724722222222221E-2</v>
      </c>
      <c r="Q4606" s="238">
        <v>0.24445049999999999</v>
      </c>
      <c r="R4606" s="117">
        <v>0.18292370999999999</v>
      </c>
      <c r="S4606" s="117">
        <v>3.9685672999999998E-2</v>
      </c>
      <c r="T4606" s="117">
        <v>2.1531088E-4</v>
      </c>
      <c r="U4606" s="117">
        <v>3.8202361999999999E-3</v>
      </c>
      <c r="V4606" s="117">
        <v>5.0179830999999998E-4</v>
      </c>
      <c r="W4606" s="117">
        <v>1.7303766000000002E-2</v>
      </c>
      <c r="X4606" s="257">
        <f t="shared" si="879"/>
        <v>3.0216948025142999E-3</v>
      </c>
      <c r="Y4606" s="257">
        <f t="shared" si="880"/>
        <v>1.7458564970550001E-3</v>
      </c>
      <c r="Z4606" s="257">
        <f t="shared" si="881"/>
        <v>8.1476096585929997E-4</v>
      </c>
      <c r="AA4606" s="257">
        <f t="shared" si="882"/>
        <v>4.6107733959999998E-4</v>
      </c>
      <c r="AB4606" s="257">
        <v>4.0812751000000001E-4</v>
      </c>
      <c r="AC4606" s="257">
        <v>5.5554365000000003E-8</v>
      </c>
      <c r="AD4606" s="257">
        <v>4.8989376000000003E-4</v>
      </c>
      <c r="AE4606" s="257">
        <v>3.3651129000000001E-7</v>
      </c>
      <c r="AF4606" s="257">
        <v>8.4608269999999998E-4</v>
      </c>
      <c r="AG4606" s="257">
        <v>1.3604614000000001E-6</v>
      </c>
      <c r="AH4606" s="257">
        <v>2.6711899E-4</v>
      </c>
      <c r="AI4606" s="257">
        <v>6.8378882999999997E-6</v>
      </c>
      <c r="AJ4606" s="257">
        <v>1.3798783E-4</v>
      </c>
      <c r="AK4606" s="257">
        <v>3.52409E-6</v>
      </c>
      <c r="AL4606" s="257">
        <v>6.8986912999999999E-7</v>
      </c>
      <c r="AM4606" s="257">
        <v>2.0708293000000002E-9</v>
      </c>
      <c r="AN4606" s="257">
        <v>9.7561076000000001E-6</v>
      </c>
      <c r="AO4606" s="257">
        <v>1.2455252999999999E-4</v>
      </c>
      <c r="AP4606" s="257">
        <v>2.6429159000000002E-4</v>
      </c>
      <c r="AQ4606" s="257">
        <v>2.9262396000000001E-6</v>
      </c>
      <c r="AR4606" s="257">
        <v>4.5815109999999999E-4</v>
      </c>
      <c r="AT4606" s="193"/>
      <c r="AU4606" s="193"/>
      <c r="AV4606" s="193"/>
      <c r="AW4606" s="193"/>
      <c r="AX4606" s="193"/>
      <c r="AY4606" s="193"/>
      <c r="AZ4606" s="193"/>
      <c r="BA4606" s="193"/>
      <c r="BB4606" s="193"/>
      <c r="BC4606" s="193"/>
      <c r="BD4606" s="193"/>
      <c r="BE4606" s="315"/>
      <c r="BF4606" s="315"/>
      <c r="BG4606" s="315"/>
      <c r="BH4606" s="315"/>
      <c r="BI4606" s="315"/>
      <c r="BJ4606" s="315"/>
      <c r="BK4606" s="315"/>
    </row>
    <row r="4607" spans="1:87" x14ac:dyDescent="0.25">
      <c r="A4607" s="43"/>
      <c r="B4607" s="185" t="s">
        <v>2622</v>
      </c>
      <c r="C4607" s="48" t="s">
        <v>2311</v>
      </c>
      <c r="D4607" s="223">
        <v>5.1873054000000002E-2</v>
      </c>
      <c r="E4607" s="223">
        <v>9.8150400999999997E-4</v>
      </c>
      <c r="F4607" s="223">
        <v>1.7398345E-3</v>
      </c>
      <c r="G4607" s="223">
        <v>7.1236581000000002E-3</v>
      </c>
      <c r="H4607" s="223">
        <v>4.3657834999999996E-6</v>
      </c>
      <c r="I4607" s="223">
        <v>1.1258659E-4</v>
      </c>
      <c r="J4607" s="223">
        <v>4.0424173000000001E-2</v>
      </c>
      <c r="K4607" s="223">
        <v>1.7964646E-6</v>
      </c>
      <c r="L4607" s="223">
        <v>1.4802895E-3</v>
      </c>
      <c r="M4607" s="223">
        <v>4.8467999999999999E-6</v>
      </c>
      <c r="N4607" s="223">
        <v>0</v>
      </c>
      <c r="O4607" s="223">
        <v>0</v>
      </c>
      <c r="P4607" s="227">
        <f t="shared" si="883"/>
        <v>7.270400074074073E-3</v>
      </c>
      <c r="Q4607" s="238">
        <v>0.12074015</v>
      </c>
      <c r="R4607" s="117">
        <v>9.0271380999999998E-2</v>
      </c>
      <c r="S4607" s="117">
        <v>1.9624816999999999E-2</v>
      </c>
      <c r="T4607" s="117">
        <v>1.0496514000000001E-4</v>
      </c>
      <c r="U4607" s="117">
        <v>1.8721501E-3</v>
      </c>
      <c r="V4607" s="117">
        <v>2.4699451999999998E-4</v>
      </c>
      <c r="W4607" s="117">
        <v>8.6198448E-3</v>
      </c>
      <c r="X4607" s="257">
        <f t="shared" si="879"/>
        <v>1.4027382644194999E-3</v>
      </c>
      <c r="Y4607" s="257">
        <f t="shared" si="880"/>
        <v>7.7833391553699992E-4</v>
      </c>
      <c r="Z4607" s="257">
        <f t="shared" si="881"/>
        <v>3.968515951825E-4</v>
      </c>
      <c r="AA4607" s="257">
        <f t="shared" si="882"/>
        <v>2.2755275369999999E-4</v>
      </c>
      <c r="AB4607" s="257">
        <v>2.0151502000000001E-4</v>
      </c>
      <c r="AC4607" s="257">
        <v>2.7312207E-8</v>
      </c>
      <c r="AD4607" s="257">
        <v>2.4190508999999999E-4</v>
      </c>
      <c r="AE4607" s="257">
        <v>1.0993538E-7</v>
      </c>
      <c r="AF4607" s="257">
        <v>3.3410455000000002E-4</v>
      </c>
      <c r="AG4607" s="257">
        <v>6.7200795000000002E-7</v>
      </c>
      <c r="AH4607" s="257">
        <v>1.3189133000000001E-4</v>
      </c>
      <c r="AI4607" s="257">
        <v>2.8225935E-6</v>
      </c>
      <c r="AJ4607" s="257">
        <v>6.5625443999999997E-5</v>
      </c>
      <c r="AK4607" s="257">
        <v>1.7423212000000001E-6</v>
      </c>
      <c r="AL4607" s="257">
        <v>3.2189008999999999E-7</v>
      </c>
      <c r="AM4607" s="257">
        <v>9.7789249999999999E-10</v>
      </c>
      <c r="AN4607" s="257">
        <v>4.8023635000000001E-6</v>
      </c>
      <c r="AO4607" s="257">
        <v>6.0757375E-5</v>
      </c>
      <c r="AP4607" s="257">
        <v>1.288873E-4</v>
      </c>
      <c r="AQ4607" s="257">
        <v>1.4589737E-6</v>
      </c>
      <c r="AR4607" s="257">
        <v>2.2609377999999999E-4</v>
      </c>
      <c r="AT4607" s="193"/>
      <c r="AU4607" s="193"/>
      <c r="AV4607" s="193"/>
      <c r="AW4607" s="193"/>
      <c r="AX4607" s="193"/>
      <c r="AY4607" s="193"/>
      <c r="AZ4607" s="193"/>
      <c r="BA4607" s="193"/>
      <c r="BB4607" s="193"/>
      <c r="BC4607" s="193"/>
      <c r="BD4607" s="193"/>
      <c r="BE4607" s="315"/>
      <c r="BF4607" s="315"/>
      <c r="BG4607" s="315"/>
      <c r="BH4607" s="315"/>
      <c r="BI4607" s="315"/>
      <c r="BJ4607" s="315"/>
      <c r="BK4607" s="315"/>
    </row>
    <row r="4608" spans="1:87" x14ac:dyDescent="0.25">
      <c r="A4608" s="9"/>
      <c r="B4608" s="185" t="s">
        <v>576</v>
      </c>
      <c r="C4608" s="48" t="s">
        <v>2312</v>
      </c>
      <c r="D4608" s="223">
        <v>2.9057520999999999E-2</v>
      </c>
      <c r="E4608" s="223">
        <v>6.9363382999999999E-3</v>
      </c>
      <c r="F4608" s="223">
        <v>4.1138842E-4</v>
      </c>
      <c r="G4608" s="223">
        <v>2.2721261E-6</v>
      </c>
      <c r="H4608" s="223">
        <v>6.8139995999999996E-3</v>
      </c>
      <c r="I4608" s="223">
        <v>1.8426093E-4</v>
      </c>
      <c r="J4608" s="223">
        <v>7.5297248000000001E-3</v>
      </c>
      <c r="K4608" s="223">
        <v>6.9700331000000006E-5</v>
      </c>
      <c r="L4608" s="223">
        <v>1.7836737999999999E-5</v>
      </c>
      <c r="M4608" s="223">
        <v>0</v>
      </c>
      <c r="N4608" s="223">
        <v>7.0920000000000002E-3</v>
      </c>
      <c r="O4608" s="223">
        <v>0</v>
      </c>
      <c r="P4608" s="227">
        <f t="shared" si="883"/>
        <v>5.1380283703703698E-2</v>
      </c>
      <c r="Q4608" s="238">
        <v>0.81436839000000005</v>
      </c>
      <c r="R4608" s="117">
        <v>0.81237020000000004</v>
      </c>
      <c r="S4608" s="117">
        <v>8.5395415000000003E-4</v>
      </c>
      <c r="T4608" s="117">
        <v>5.0106675000000004E-7</v>
      </c>
      <c r="U4608" s="117">
        <v>9.9221344999999995E-5</v>
      </c>
      <c r="V4608" s="117">
        <v>2.5819893000000001E-5</v>
      </c>
      <c r="W4608" s="117">
        <v>1.0186921999999999E-3</v>
      </c>
      <c r="X4608" s="257">
        <f t="shared" si="879"/>
        <v>4.5154067936228302E-3</v>
      </c>
      <c r="Y4608" s="257">
        <f t="shared" si="880"/>
        <v>1.525019246892E-3</v>
      </c>
      <c r="Z4608" s="257">
        <f t="shared" si="881"/>
        <v>9.5123451795382991E-4</v>
      </c>
      <c r="AA4608" s="257">
        <f t="shared" si="882"/>
        <v>2.039153028777E-3</v>
      </c>
      <c r="AB4608" s="257">
        <v>1.4241966E-3</v>
      </c>
      <c r="AC4608" s="257">
        <v>3.0667690000000002E-7</v>
      </c>
      <c r="AD4608" s="257">
        <v>1.8079626E-5</v>
      </c>
      <c r="AE4608" s="257">
        <v>1.0515749E-6</v>
      </c>
      <c r="AF4608" s="257">
        <v>8.1358094000000007E-5</v>
      </c>
      <c r="AG4608" s="257">
        <v>2.6675091999999999E-8</v>
      </c>
      <c r="AH4608" s="257">
        <v>9.3221839999999999E-4</v>
      </c>
      <c r="AI4608" s="257">
        <v>6.0882648999999995E-7</v>
      </c>
      <c r="AJ4608" s="257">
        <v>1.7861054000000001E-8</v>
      </c>
      <c r="AK4608" s="257">
        <v>2.9067618000000002E-7</v>
      </c>
      <c r="AL4608" s="257">
        <v>2.9539581000000001E-7</v>
      </c>
      <c r="AM4608" s="257">
        <v>9.0688983000000003E-10</v>
      </c>
      <c r="AN4608" s="257">
        <v>1.7973642999999999E-7</v>
      </c>
      <c r="AO4608" s="257">
        <v>6.2394210000000001E-7</v>
      </c>
      <c r="AP4608" s="257">
        <v>1.6998773E-5</v>
      </c>
      <c r="AQ4608" s="257">
        <v>5.4828776999999999E-8</v>
      </c>
      <c r="AR4608" s="257">
        <v>2.0390982000000001E-3</v>
      </c>
      <c r="AT4608" s="193"/>
      <c r="AU4608" s="193"/>
      <c r="AV4608" s="193"/>
      <c r="AW4608" s="193"/>
      <c r="AX4608" s="193"/>
      <c r="AY4608" s="193"/>
      <c r="AZ4608" s="193"/>
      <c r="BA4608" s="193"/>
      <c r="BB4608" s="193"/>
      <c r="BC4608" s="193"/>
      <c r="BD4608" s="193"/>
      <c r="BE4608" s="315"/>
      <c r="BF4608" s="315"/>
      <c r="BG4608" s="315"/>
      <c r="BH4608" s="315"/>
      <c r="BI4608" s="315"/>
      <c r="BJ4608" s="315"/>
      <c r="BK4608" s="315"/>
    </row>
    <row r="4609" spans="1:63" x14ac:dyDescent="0.25">
      <c r="A4609" s="9"/>
      <c r="B4609" s="185" t="s">
        <v>576</v>
      </c>
      <c r="C4609" s="48" t="s">
        <v>2657</v>
      </c>
      <c r="D4609" s="223">
        <v>0.31287524</v>
      </c>
      <c r="E4609" s="223">
        <v>0.21409473000000001</v>
      </c>
      <c r="F4609" s="223">
        <v>3.5737548000000001E-2</v>
      </c>
      <c r="G4609" s="223">
        <v>9.8577514999999994E-3</v>
      </c>
      <c r="H4609" s="223">
        <v>7.7369243999999995E-4</v>
      </c>
      <c r="I4609" s="223">
        <v>6.4164021999999999E-3</v>
      </c>
      <c r="J4609" s="223">
        <v>3.3034659000000001E-2</v>
      </c>
      <c r="K4609" s="223">
        <v>1.7113497999999999E-4</v>
      </c>
      <c r="L4609" s="223">
        <v>1.2789327E-2</v>
      </c>
      <c r="M4609" s="223">
        <v>0</v>
      </c>
      <c r="N4609" s="223">
        <v>0</v>
      </c>
      <c r="O4609" s="223">
        <v>0</v>
      </c>
      <c r="P4609" s="227">
        <f t="shared" si="883"/>
        <v>1.5858868888888888</v>
      </c>
      <c r="Q4609" s="238">
        <v>21.010686</v>
      </c>
      <c r="R4609" s="117">
        <v>16.27692</v>
      </c>
      <c r="S4609" s="117">
        <v>3.6412879999999999</v>
      </c>
      <c r="T4609" s="117">
        <v>1.7703E-5</v>
      </c>
      <c r="U4609" s="117">
        <v>0.52788999999999997</v>
      </c>
      <c r="V4609" s="117">
        <v>6.1670669999999997E-2</v>
      </c>
      <c r="W4609" s="117">
        <v>0.50290000000000001</v>
      </c>
      <c r="X4609" s="257">
        <f t="shared" si="879"/>
        <v>0.14089320402653699</v>
      </c>
      <c r="Y4609" s="257">
        <f t="shared" si="880"/>
        <v>6.06805686838E-2</v>
      </c>
      <c r="Z4609" s="257">
        <f t="shared" si="881"/>
        <v>3.9415035945736997E-2</v>
      </c>
      <c r="AA4609" s="257">
        <f t="shared" si="882"/>
        <v>4.0797599396999999E-2</v>
      </c>
      <c r="AB4609" s="257">
        <v>4.3913356000000001E-2</v>
      </c>
      <c r="AC4609" s="257">
        <v>6.2401004000000004E-6</v>
      </c>
      <c r="AD4609" s="257">
        <v>8.6808254999999994E-3</v>
      </c>
      <c r="AE4609" s="257">
        <v>2.5879734000000001E-6</v>
      </c>
      <c r="AF4609" s="257">
        <v>7.9614430000000003E-3</v>
      </c>
      <c r="AG4609" s="257">
        <v>1.1611611000000001E-4</v>
      </c>
      <c r="AH4609" s="257">
        <v>2.8740899E-2</v>
      </c>
      <c r="AI4609" s="257">
        <v>5.8672401E-5</v>
      </c>
      <c r="AJ4609" s="257">
        <v>6.0016538999999997E-5</v>
      </c>
      <c r="AK4609" s="257">
        <v>4.7109242000000001E-5</v>
      </c>
      <c r="AL4609" s="257">
        <v>1.1615683E-5</v>
      </c>
      <c r="AM4609" s="257">
        <v>3.3980736999999997E-8</v>
      </c>
      <c r="AN4609" s="257">
        <v>2.1878223E-3</v>
      </c>
      <c r="AO4609" s="257">
        <v>4.8099207000000003E-3</v>
      </c>
      <c r="AP4609" s="257">
        <v>3.4989461000000002E-3</v>
      </c>
      <c r="AQ4609" s="257">
        <v>2.7128397000000001E-5</v>
      </c>
      <c r="AR4609" s="257">
        <v>4.0770471000000003E-2</v>
      </c>
      <c r="AT4609" s="193"/>
      <c r="AU4609" s="193"/>
      <c r="AV4609" s="193"/>
      <c r="AW4609" s="193"/>
      <c r="AX4609" s="193"/>
      <c r="AY4609" s="193"/>
      <c r="AZ4609" s="193"/>
      <c r="BA4609" s="193"/>
      <c r="BB4609" s="193"/>
      <c r="BC4609" s="193"/>
      <c r="BD4609" s="193"/>
      <c r="BE4609" s="315"/>
      <c r="BF4609" s="315"/>
      <c r="BG4609" s="315"/>
      <c r="BH4609" s="315"/>
      <c r="BI4609" s="315"/>
      <c r="BJ4609" s="315"/>
      <c r="BK4609" s="315"/>
    </row>
    <row r="4610" spans="1:63" x14ac:dyDescent="0.25">
      <c r="A4610" s="45" t="s">
        <v>578</v>
      </c>
      <c r="B4610" s="45"/>
      <c r="C4610" s="43"/>
      <c r="D4610" s="199"/>
      <c r="E4610" s="199"/>
      <c r="F4610" s="199"/>
      <c r="G4610" s="199"/>
      <c r="H4610" s="199"/>
      <c r="I4610" s="199"/>
      <c r="J4610" s="199"/>
      <c r="K4610" s="199"/>
      <c r="L4610" s="199"/>
      <c r="M4610" s="199"/>
      <c r="N4610" s="199"/>
      <c r="O4610" s="199"/>
      <c r="P4610" s="199"/>
      <c r="Q4610" s="239"/>
      <c r="R4610" s="97"/>
      <c r="S4610" s="97"/>
      <c r="T4610" s="97"/>
      <c r="U4610" s="97"/>
      <c r="V4610" s="97"/>
      <c r="W4610" s="97"/>
      <c r="X4610" s="259"/>
      <c r="Y4610" s="259"/>
      <c r="Z4610" s="259"/>
      <c r="AA4610" s="258"/>
      <c r="AB4610" s="258"/>
      <c r="AC4610" s="258"/>
      <c r="AD4610" s="258"/>
      <c r="AE4610" s="258"/>
      <c r="AF4610" s="258"/>
      <c r="AG4610" s="258"/>
      <c r="AH4610" s="258"/>
      <c r="AI4610" s="258"/>
      <c r="AJ4610" s="258"/>
      <c r="AK4610" s="258"/>
      <c r="AL4610" s="258"/>
      <c r="AM4610" s="258"/>
      <c r="AN4610" s="258"/>
      <c r="AO4610" s="258"/>
      <c r="AP4610" s="258"/>
      <c r="AQ4610" s="258"/>
      <c r="AR4610" s="258"/>
      <c r="AT4610" s="193"/>
      <c r="AU4610" s="193"/>
      <c r="AV4610" s="193"/>
      <c r="AW4610" s="193"/>
      <c r="AX4610" s="193"/>
      <c r="AY4610" s="193"/>
      <c r="AZ4610" s="193"/>
      <c r="BA4610" s="193"/>
      <c r="BB4610" s="193"/>
      <c r="BC4610" s="193"/>
      <c r="BD4610" s="193"/>
      <c r="BE4610" s="315"/>
      <c r="BF4610" s="315"/>
      <c r="BG4610" s="315"/>
      <c r="BH4610" s="315"/>
      <c r="BI4610" s="315"/>
      <c r="BJ4610" s="315"/>
      <c r="BK4610" s="315"/>
    </row>
    <row r="4611" spans="1:63" x14ac:dyDescent="0.25">
      <c r="A4611" s="9"/>
      <c r="B4611" s="185" t="s">
        <v>576</v>
      </c>
      <c r="C4611" s="25" t="s">
        <v>302</v>
      </c>
      <c r="D4611" s="193">
        <v>0.89455715999999996</v>
      </c>
      <c r="E4611" s="193">
        <v>0.45175264999999998</v>
      </c>
      <c r="F4611" s="193">
        <v>0.10173804</v>
      </c>
      <c r="G4611" s="193">
        <v>2.0493745000000001E-2</v>
      </c>
      <c r="H4611" s="193">
        <v>4.3944646999999996E-3</v>
      </c>
      <c r="I4611" s="193">
        <v>2.8126851000000001E-2</v>
      </c>
      <c r="J4611" s="193">
        <v>1.7986743999999999E-2</v>
      </c>
      <c r="K4611" s="193">
        <v>7.0775312000000005E-4</v>
      </c>
      <c r="L4611" s="193">
        <v>0.26935691</v>
      </c>
      <c r="M4611" s="193">
        <v>0</v>
      </c>
      <c r="N4611" s="193">
        <v>0</v>
      </c>
      <c r="O4611" s="193">
        <v>0</v>
      </c>
      <c r="P4611" s="199">
        <f t="shared" ref="P4611:P4626" si="888">E4611/0.135</f>
        <v>3.3463159259259254</v>
      </c>
      <c r="Q4611" s="240">
        <v>56.070824999999999</v>
      </c>
      <c r="R4611" s="99">
        <v>38.163142999999998</v>
      </c>
      <c r="S4611" s="99">
        <v>11.41</v>
      </c>
      <c r="T4611" s="99">
        <v>1.1391E-4</v>
      </c>
      <c r="U4611" s="99">
        <v>0.45363999999999999</v>
      </c>
      <c r="V4611" s="99">
        <v>0.1335278</v>
      </c>
      <c r="W4611" s="99">
        <v>5.9104000000000001</v>
      </c>
      <c r="X4611" s="241">
        <f t="shared" ref="X4611:X4626" si="889">SUM(Y4611:AA4611)</f>
        <v>0.30416163981926103</v>
      </c>
      <c r="Y4611" s="241">
        <f t="shared" ref="Y4611:Y4626" si="890">SUM(AB4611:AG4611)</f>
        <v>0.14180187741240002</v>
      </c>
      <c r="Z4611" s="241">
        <f t="shared" ref="Z4611:Z4626" si="891">SUM(AH4611:AP4611)</f>
        <v>6.6750668357861004E-2</v>
      </c>
      <c r="AA4611" s="241">
        <f t="shared" ref="AA4611:AA4626" si="892">SUM(AQ4611:AR4611)</f>
        <v>9.5609094049000004E-2</v>
      </c>
      <c r="AB4611" s="258">
        <v>9.2711194999999996E-2</v>
      </c>
      <c r="AC4611" s="258">
        <v>1.2498269E-5</v>
      </c>
      <c r="AD4611" s="258">
        <v>2.1309950000000001E-2</v>
      </c>
      <c r="AE4611" s="258">
        <v>5.8350834000000002E-6</v>
      </c>
      <c r="AF4611" s="258">
        <v>2.7401040000000002E-2</v>
      </c>
      <c r="AG4611" s="258">
        <v>3.6135905999999998E-4</v>
      </c>
      <c r="AH4611" s="258">
        <v>6.0701339999999999E-2</v>
      </c>
      <c r="AI4611" s="258">
        <v>1.6593285999999999E-4</v>
      </c>
      <c r="AJ4611" s="258">
        <v>1.7251984E-4</v>
      </c>
      <c r="AK4611" s="258">
        <v>1.1024747E-4</v>
      </c>
      <c r="AL4611" s="258">
        <v>2.1502972000000001E-5</v>
      </c>
      <c r="AM4611" s="258">
        <v>6.8615860999999996E-8</v>
      </c>
      <c r="AN4611" s="258">
        <v>1.2831339E-3</v>
      </c>
      <c r="AO4611" s="258">
        <v>1.6345057999999999E-3</v>
      </c>
      <c r="AP4611" s="258">
        <v>2.6614169000000001E-3</v>
      </c>
      <c r="AQ4611" s="258">
        <v>6.8935048999999997E-5</v>
      </c>
      <c r="AR4611" s="258">
        <v>9.5540159E-2</v>
      </c>
      <c r="AT4611" s="193"/>
      <c r="AU4611" s="193"/>
      <c r="AV4611" s="193"/>
      <c r="AW4611" s="193"/>
      <c r="AX4611" s="193"/>
      <c r="AY4611" s="193"/>
      <c r="AZ4611" s="193"/>
      <c r="BA4611" s="193"/>
      <c r="BB4611" s="193"/>
      <c r="BC4611" s="193"/>
      <c r="BD4611" s="193"/>
      <c r="BE4611" s="315"/>
      <c r="BF4611" s="315"/>
      <c r="BG4611" s="315"/>
      <c r="BH4611" s="315"/>
      <c r="BI4611" s="315"/>
      <c r="BJ4611" s="315"/>
      <c r="BK4611" s="315"/>
    </row>
    <row r="4612" spans="1:63" x14ac:dyDescent="0.25">
      <c r="A4612" s="9"/>
      <c r="B4612" s="185" t="s">
        <v>576</v>
      </c>
      <c r="C4612" s="25" t="s">
        <v>301</v>
      </c>
      <c r="D4612" s="193">
        <v>1.7394617000000001</v>
      </c>
      <c r="E4612" s="193">
        <v>0.32764769999999999</v>
      </c>
      <c r="F4612" s="193">
        <v>7.7284509000000001E-2</v>
      </c>
      <c r="G4612" s="193">
        <v>1.6255730999999999E-2</v>
      </c>
      <c r="H4612" s="193">
        <v>1.7806377000000001E-3</v>
      </c>
      <c r="I4612" s="193">
        <v>6.6266441999999995E-2</v>
      </c>
      <c r="J4612" s="193">
        <v>2.6462179999999998E-2</v>
      </c>
      <c r="K4612" s="193">
        <v>3.6223268999999999E-4</v>
      </c>
      <c r="L4612" s="193">
        <v>1.2234023000000001</v>
      </c>
      <c r="M4612" s="193">
        <v>0</v>
      </c>
      <c r="N4612" s="193">
        <v>0</v>
      </c>
      <c r="O4612" s="193">
        <v>0</v>
      </c>
      <c r="P4612" s="199">
        <f t="shared" si="888"/>
        <v>2.4270199999999997</v>
      </c>
      <c r="Q4612" s="240">
        <v>42.531249000000003</v>
      </c>
      <c r="R4612" s="99">
        <v>30.531506</v>
      </c>
      <c r="S4612" s="99">
        <v>8.3904800000000002</v>
      </c>
      <c r="T4612" s="99">
        <v>2.8011999999999999E-5</v>
      </c>
      <c r="U4612" s="99">
        <v>0.45262000000000002</v>
      </c>
      <c r="V4612" s="99">
        <v>0.15531420000000001</v>
      </c>
      <c r="W4612" s="99">
        <v>3.0013000000000001</v>
      </c>
      <c r="X4612" s="241">
        <f t="shared" si="889"/>
        <v>0.24655922372625</v>
      </c>
      <c r="Y4612" s="241">
        <f t="shared" si="890"/>
        <v>0.11911557781129999</v>
      </c>
      <c r="Z4612" s="241">
        <f t="shared" si="891"/>
        <v>4.9502704914950013E-2</v>
      </c>
      <c r="AA4612" s="241">
        <f t="shared" si="892"/>
        <v>7.7940941E-2</v>
      </c>
      <c r="AB4612" s="258">
        <v>6.7262875999999999E-2</v>
      </c>
      <c r="AC4612" s="258">
        <v>9.1120753000000002E-6</v>
      </c>
      <c r="AD4612" s="258">
        <v>1.8562110999999999E-2</v>
      </c>
      <c r="AE4612" s="258">
        <v>4.7702660000000002E-6</v>
      </c>
      <c r="AF4612" s="258">
        <v>3.300881E-2</v>
      </c>
      <c r="AG4612" s="258">
        <v>2.6789846999999999E-4</v>
      </c>
      <c r="AH4612" s="258">
        <v>4.4023362000000003E-2</v>
      </c>
      <c r="AI4612" s="258">
        <v>1.2490088999999999E-4</v>
      </c>
      <c r="AJ4612" s="258">
        <v>1.3383561000000001E-4</v>
      </c>
      <c r="AK4612" s="258">
        <v>1.062038E-4</v>
      </c>
      <c r="AL4612" s="258">
        <v>5.4947210000000002E-5</v>
      </c>
      <c r="AM4612" s="258">
        <v>1.7590494999999999E-7</v>
      </c>
      <c r="AN4612" s="258">
        <v>1.4257581999999999E-3</v>
      </c>
      <c r="AO4612" s="258">
        <v>1.8965428E-3</v>
      </c>
      <c r="AP4612" s="258">
        <v>1.7369785000000001E-3</v>
      </c>
      <c r="AQ4612" s="258">
        <v>1.472276E-3</v>
      </c>
      <c r="AR4612" s="258">
        <v>7.6468665000000005E-2</v>
      </c>
      <c r="AT4612" s="193"/>
      <c r="AU4612" s="193"/>
      <c r="AV4612" s="193"/>
      <c r="AW4612" s="193"/>
      <c r="AX4612" s="193"/>
      <c r="AY4612" s="193"/>
      <c r="AZ4612" s="193"/>
      <c r="BA4612" s="193"/>
      <c r="BB4612" s="193"/>
      <c r="BC4612" s="193"/>
      <c r="BD4612" s="193"/>
      <c r="BE4612" s="315"/>
      <c r="BF4612" s="315"/>
      <c r="BG4612" s="315"/>
      <c r="BH4612" s="315"/>
      <c r="BI4612" s="315"/>
      <c r="BJ4612" s="315"/>
      <c r="BK4612" s="315"/>
    </row>
    <row r="4613" spans="1:63" x14ac:dyDescent="0.25">
      <c r="A4613" s="9"/>
      <c r="B4613" s="185" t="s">
        <v>576</v>
      </c>
      <c r="C4613" s="25" t="s">
        <v>300</v>
      </c>
      <c r="D4613" s="193">
        <v>1.1384844000000001</v>
      </c>
      <c r="E4613" s="193">
        <v>0.24739918999999999</v>
      </c>
      <c r="F4613" s="193">
        <v>0.24927323000000001</v>
      </c>
      <c r="G4613" s="193">
        <v>0.14174712</v>
      </c>
      <c r="H4613" s="193">
        <v>9.5075007999999999E-4</v>
      </c>
      <c r="I4613" s="193">
        <v>7.2598742999999993E-2</v>
      </c>
      <c r="J4613" s="193">
        <v>3.5705951E-2</v>
      </c>
      <c r="K4613" s="193">
        <v>1.5686832E-4</v>
      </c>
      <c r="L4613" s="193">
        <v>0.39065258000000003</v>
      </c>
      <c r="M4613" s="193">
        <v>0</v>
      </c>
      <c r="N4613" s="193">
        <v>0</v>
      </c>
      <c r="O4613" s="193">
        <v>0</v>
      </c>
      <c r="P4613" s="199">
        <f t="shared" si="888"/>
        <v>1.8325865925925924</v>
      </c>
      <c r="Q4613" s="240">
        <v>32.847842</v>
      </c>
      <c r="R4613" s="99">
        <v>23.042945</v>
      </c>
      <c r="S4613" s="99">
        <v>7.4894400000000001</v>
      </c>
      <c r="T4613" s="99">
        <v>3.9619000000000001E-5</v>
      </c>
      <c r="U4613" s="99">
        <v>0.43293999999999999</v>
      </c>
      <c r="V4613" s="99">
        <v>0.137878</v>
      </c>
      <c r="W4613" s="99">
        <v>1.7445999999999999</v>
      </c>
      <c r="X4613" s="241">
        <f t="shared" si="889"/>
        <v>0.57501964427341989</v>
      </c>
      <c r="Y4613" s="241">
        <f t="shared" si="890"/>
        <v>0.47195717849699997</v>
      </c>
      <c r="Z4613" s="241">
        <f t="shared" si="891"/>
        <v>4.189794807642E-2</v>
      </c>
      <c r="AA4613" s="241">
        <f t="shared" si="892"/>
        <v>6.1164517699999997E-2</v>
      </c>
      <c r="AB4613" s="258">
        <v>5.0785199000000003E-2</v>
      </c>
      <c r="AC4613" s="258">
        <v>8.0292742999999999E-6</v>
      </c>
      <c r="AD4613" s="258">
        <v>0.35991128999999999</v>
      </c>
      <c r="AE4613" s="258">
        <v>7.9950227000000003E-6</v>
      </c>
      <c r="AF4613" s="258">
        <v>6.1005715000000002E-2</v>
      </c>
      <c r="AG4613" s="258">
        <v>2.3895019999999999E-4</v>
      </c>
      <c r="AH4613" s="258">
        <v>3.3238992000000002E-2</v>
      </c>
      <c r="AI4613" s="258">
        <v>4.2952095999999998E-4</v>
      </c>
      <c r="AJ4613" s="258">
        <v>1.2862894000000001E-3</v>
      </c>
      <c r="AK4613" s="258">
        <v>3.9418759000000003E-4</v>
      </c>
      <c r="AL4613" s="258">
        <v>1.5721231999999999E-4</v>
      </c>
      <c r="AM4613" s="258">
        <v>5.6300642000000005E-7</v>
      </c>
      <c r="AN4613" s="258">
        <v>1.2998017E-3</v>
      </c>
      <c r="AO4613" s="258">
        <v>2.8121044999999999E-3</v>
      </c>
      <c r="AP4613" s="258">
        <v>2.2792766E-3</v>
      </c>
      <c r="AQ4613" s="258">
        <v>3.4600186999999998E-3</v>
      </c>
      <c r="AR4613" s="258">
        <v>5.7704498999999999E-2</v>
      </c>
      <c r="AT4613" s="193"/>
      <c r="AU4613" s="193"/>
      <c r="AV4613" s="193"/>
      <c r="AW4613" s="193"/>
      <c r="AX4613" s="193"/>
      <c r="AY4613" s="193"/>
      <c r="AZ4613" s="193"/>
      <c r="BA4613" s="193"/>
      <c r="BB4613" s="193"/>
      <c r="BC4613" s="193"/>
      <c r="BD4613" s="193"/>
      <c r="BE4613" s="315"/>
      <c r="BF4613" s="315"/>
      <c r="BG4613" s="315"/>
      <c r="BH4613" s="315"/>
      <c r="BI4613" s="315"/>
      <c r="BJ4613" s="315"/>
      <c r="BK4613" s="315"/>
    </row>
    <row r="4614" spans="1:63" x14ac:dyDescent="0.25">
      <c r="A4614" s="9"/>
      <c r="B4614" s="185" t="s">
        <v>2622</v>
      </c>
      <c r="C4614" s="25" t="s">
        <v>577</v>
      </c>
      <c r="D4614" s="193">
        <v>4.7303057000000004E-3</v>
      </c>
      <c r="E4614" s="193">
        <v>1.7236651999999999E-3</v>
      </c>
      <c r="F4614" s="193">
        <v>6.4884467999999998E-4</v>
      </c>
      <c r="G4614" s="193">
        <v>6.6374920999999996E-4</v>
      </c>
      <c r="H4614" s="193">
        <v>1.2760794E-5</v>
      </c>
      <c r="I4614" s="193">
        <v>1.7148247E-4</v>
      </c>
      <c r="J4614" s="193">
        <v>9.1830589999999999E-4</v>
      </c>
      <c r="K4614" s="193">
        <v>1.9450046000000002E-6</v>
      </c>
      <c r="L4614" s="193">
        <v>5.8955243000000004E-4</v>
      </c>
      <c r="M4614" s="193">
        <v>0</v>
      </c>
      <c r="N4614" s="193">
        <v>0</v>
      </c>
      <c r="O4614" s="193">
        <v>0</v>
      </c>
      <c r="P4614" s="199">
        <f t="shared" si="888"/>
        <v>1.2767890370370369E-2</v>
      </c>
      <c r="Q4614" s="240">
        <v>0.21825803999999999</v>
      </c>
      <c r="R4614" s="99">
        <v>0.13530436000000001</v>
      </c>
      <c r="S4614" s="99">
        <v>6.5038399999999996E-2</v>
      </c>
      <c r="T4614" s="99">
        <v>7.5612999999999996E-5</v>
      </c>
      <c r="U4614" s="99">
        <v>6.7571999999999997E-3</v>
      </c>
      <c r="V4614" s="99">
        <v>8.0946900000000005E-4</v>
      </c>
      <c r="W4614" s="99">
        <v>1.0272999999999999E-2</v>
      </c>
      <c r="X4614" s="241">
        <f t="shared" si="889"/>
        <v>1.33619940658944E-3</v>
      </c>
      <c r="Y4614" s="241">
        <f t="shared" si="890"/>
        <v>6.2869890401800002E-4</v>
      </c>
      <c r="Z4614" s="241">
        <f t="shared" si="891"/>
        <v>3.6763114117144003E-4</v>
      </c>
      <c r="AA4614" s="241">
        <f t="shared" si="892"/>
        <v>3.3986936140000001E-4</v>
      </c>
      <c r="AB4614" s="258">
        <v>3.5323621999999998E-4</v>
      </c>
      <c r="AC4614" s="258">
        <v>5.1789578999999997E-8</v>
      </c>
      <c r="AD4614" s="258">
        <v>1.2074903999999999E-4</v>
      </c>
      <c r="AE4614" s="258">
        <v>3.6327738999999999E-8</v>
      </c>
      <c r="AF4614" s="258">
        <v>1.5254506E-4</v>
      </c>
      <c r="AG4614" s="258">
        <v>2.0804667000000001E-6</v>
      </c>
      <c r="AH4614" s="258">
        <v>2.3117459000000001E-4</v>
      </c>
      <c r="AI4614" s="258">
        <v>1.0702810000000001E-6</v>
      </c>
      <c r="AJ4614" s="258">
        <v>2.0101106999999999E-6</v>
      </c>
      <c r="AK4614" s="258">
        <v>1.4422999999999999E-6</v>
      </c>
      <c r="AL4614" s="258">
        <v>1.2129800999999999E-7</v>
      </c>
      <c r="AM4614" s="258">
        <v>3.3646144E-10</v>
      </c>
      <c r="AN4614" s="258">
        <v>1.4916601E-5</v>
      </c>
      <c r="AO4614" s="258">
        <v>1.6625583999999998E-5</v>
      </c>
      <c r="AP4614" s="258">
        <v>1.0027004E-4</v>
      </c>
      <c r="AQ4614" s="258">
        <v>1.0619013999999999E-6</v>
      </c>
      <c r="AR4614" s="258">
        <v>3.3880746E-4</v>
      </c>
      <c r="AT4614" s="193"/>
      <c r="AU4614" s="193"/>
      <c r="AV4614" s="193"/>
      <c r="AW4614" s="193"/>
      <c r="AX4614" s="193"/>
      <c r="AY4614" s="193"/>
      <c r="AZ4614" s="193"/>
      <c r="BA4614" s="193"/>
      <c r="BB4614" s="193"/>
      <c r="BC4614" s="193"/>
      <c r="BD4614" s="193"/>
      <c r="BE4614" s="315"/>
      <c r="BF4614" s="315"/>
      <c r="BG4614" s="315"/>
      <c r="BH4614" s="315"/>
      <c r="BI4614" s="315"/>
      <c r="BJ4614" s="315"/>
      <c r="BK4614" s="315"/>
    </row>
    <row r="4615" spans="1:63" x14ac:dyDescent="0.25">
      <c r="A4615" s="9"/>
      <c r="B4615" s="185" t="s">
        <v>576</v>
      </c>
      <c r="C4615" s="25" t="s">
        <v>6121</v>
      </c>
      <c r="D4615" s="193">
        <v>0.58596614999999996</v>
      </c>
      <c r="E4615" s="193">
        <v>0.25144955000000002</v>
      </c>
      <c r="F4615" s="193">
        <v>7.5348350999999994E-2</v>
      </c>
      <c r="G4615" s="193">
        <v>2.9170900999999999E-2</v>
      </c>
      <c r="H4615" s="193">
        <v>1.7877240000000001E-3</v>
      </c>
      <c r="I4615" s="193">
        <v>2.4847686000000001E-2</v>
      </c>
      <c r="J4615" s="193">
        <v>1.7152100999999999E-2</v>
      </c>
      <c r="K4615" s="193">
        <v>3.2056907999999999E-4</v>
      </c>
      <c r="L4615" s="193">
        <v>0.18588926</v>
      </c>
      <c r="M4615" s="193">
        <v>0</v>
      </c>
      <c r="N4615" s="193">
        <v>0</v>
      </c>
      <c r="O4615" s="193">
        <v>0</v>
      </c>
      <c r="P4615" s="199">
        <f t="shared" si="888"/>
        <v>1.8625892592592592</v>
      </c>
      <c r="Q4615" s="240">
        <v>32.655141999999998</v>
      </c>
      <c r="R4615" s="99">
        <v>23.696511999999998</v>
      </c>
      <c r="S4615" s="99">
        <v>7.1657599999999997</v>
      </c>
      <c r="T4615" s="99">
        <v>2.3757999999999999E-5</v>
      </c>
      <c r="U4615" s="99">
        <v>0.36834</v>
      </c>
      <c r="V4615" s="99">
        <v>0.13000590000000001</v>
      </c>
      <c r="W4615" s="99">
        <v>1.2945</v>
      </c>
      <c r="X4615" s="241">
        <f t="shared" si="889"/>
        <v>0.22815956908999999</v>
      </c>
      <c r="Y4615" s="241">
        <f t="shared" si="890"/>
        <v>0.1293946386589</v>
      </c>
      <c r="Z4615" s="241">
        <f t="shared" si="891"/>
        <v>3.8680420541099998E-2</v>
      </c>
      <c r="AA4615" s="241">
        <f t="shared" si="892"/>
        <v>6.0084509889999999E-2</v>
      </c>
      <c r="AB4615" s="258">
        <v>5.1616341000000003E-2</v>
      </c>
      <c r="AC4615" s="258">
        <v>7.5089477E-6</v>
      </c>
      <c r="AD4615" s="258">
        <v>5.6366271000000003E-2</v>
      </c>
      <c r="AE4615" s="258">
        <v>3.8518712000000001E-6</v>
      </c>
      <c r="AF4615" s="258">
        <v>2.1172004000000001E-2</v>
      </c>
      <c r="AG4615" s="258">
        <v>2.2866183999999999E-4</v>
      </c>
      <c r="AH4615" s="258">
        <v>3.3783499000000002E-2</v>
      </c>
      <c r="AI4615" s="258">
        <v>1.2560775E-4</v>
      </c>
      <c r="AJ4615" s="258">
        <v>2.5601517999999999E-4</v>
      </c>
      <c r="AK4615" s="258">
        <v>1.1246956E-4</v>
      </c>
      <c r="AL4615" s="258">
        <v>3.3765813999999999E-5</v>
      </c>
      <c r="AM4615" s="258">
        <v>1.149371E-7</v>
      </c>
      <c r="AN4615" s="258">
        <v>1.0544272E-3</v>
      </c>
      <c r="AO4615" s="258">
        <v>1.5778510999999999E-3</v>
      </c>
      <c r="AP4615" s="258">
        <v>1.7366700000000001E-3</v>
      </c>
      <c r="AQ4615" s="258">
        <v>7.4136389E-4</v>
      </c>
      <c r="AR4615" s="258">
        <v>5.9343145999999999E-2</v>
      </c>
      <c r="AT4615" s="193"/>
      <c r="AU4615" s="193"/>
      <c r="AV4615" s="193"/>
      <c r="AW4615" s="193"/>
      <c r="AX4615" s="193"/>
      <c r="AY4615" s="193"/>
      <c r="AZ4615" s="193"/>
      <c r="BA4615" s="193"/>
      <c r="BB4615" s="193"/>
      <c r="BC4615" s="193"/>
      <c r="BD4615" s="193"/>
      <c r="BE4615" s="315"/>
      <c r="BF4615" s="315"/>
      <c r="BG4615" s="315"/>
      <c r="BH4615" s="315"/>
      <c r="BI4615" s="315"/>
      <c r="BJ4615" s="315"/>
      <c r="BK4615" s="315"/>
    </row>
    <row r="4616" spans="1:63" x14ac:dyDescent="0.25">
      <c r="A4616" s="9"/>
      <c r="B4616" s="185" t="s">
        <v>576</v>
      </c>
      <c r="C4616" s="25" t="s">
        <v>2675</v>
      </c>
      <c r="D4616" s="193">
        <v>4.9362796E-2</v>
      </c>
      <c r="E4616" s="193">
        <v>3.6062961999999997E-2</v>
      </c>
      <c r="F4616" s="193">
        <v>3.4318233000000002E-3</v>
      </c>
      <c r="G4616" s="193">
        <v>1.5378216E-3</v>
      </c>
      <c r="H4616" s="193">
        <v>6.7734305999999996E-5</v>
      </c>
      <c r="I4616" s="193">
        <v>4.9517017000000004E-4</v>
      </c>
      <c r="J4616" s="193">
        <v>7.0374757999999999E-3</v>
      </c>
      <c r="K4616" s="193">
        <v>2.7527589E-5</v>
      </c>
      <c r="L4616" s="193">
        <v>7.0228198000000001E-4</v>
      </c>
      <c r="M4616" s="193">
        <v>0</v>
      </c>
      <c r="N4616" s="193">
        <v>0</v>
      </c>
      <c r="O4616" s="193">
        <v>0</v>
      </c>
      <c r="P4616" s="199">
        <f t="shared" si="888"/>
        <v>0.26713305185185182</v>
      </c>
      <c r="Q4616" s="240">
        <v>2.8110445999999998</v>
      </c>
      <c r="R4616" s="99">
        <v>2.3782766</v>
      </c>
      <c r="S4616" s="99">
        <v>0.36417919999999998</v>
      </c>
      <c r="T4616" s="99">
        <v>2.1799999999999999E-6</v>
      </c>
      <c r="U4616" s="99">
        <v>1.6351999999999998E-2</v>
      </c>
      <c r="V4616" s="99">
        <v>6.386559E-3</v>
      </c>
      <c r="W4616" s="99">
        <v>4.5848E-2</v>
      </c>
      <c r="X4616" s="241">
        <f t="shared" si="889"/>
        <v>2.0313905827302699E-2</v>
      </c>
      <c r="Y4616" s="241">
        <f t="shared" si="890"/>
        <v>9.3244182537400005E-3</v>
      </c>
      <c r="Z4616" s="241">
        <f t="shared" si="891"/>
        <v>5.0282465218626981E-3</v>
      </c>
      <c r="AA4616" s="241">
        <f t="shared" si="892"/>
        <v>5.9612410517000001E-3</v>
      </c>
      <c r="AB4616" s="258">
        <v>7.3944153999999998E-3</v>
      </c>
      <c r="AC4616" s="258">
        <v>9.6378012000000008E-7</v>
      </c>
      <c r="AD4616" s="258">
        <v>1.2218419000000001E-3</v>
      </c>
      <c r="AE4616" s="258">
        <v>2.6398861999999999E-7</v>
      </c>
      <c r="AF4616" s="258">
        <v>6.9529105999999999E-4</v>
      </c>
      <c r="AG4616" s="258">
        <v>1.1642125E-5</v>
      </c>
      <c r="AH4616" s="258">
        <v>4.8395312999999999E-3</v>
      </c>
      <c r="AI4616" s="258">
        <v>5.4827182999999999E-6</v>
      </c>
      <c r="AJ4616" s="258">
        <v>7.5084260000000003E-6</v>
      </c>
      <c r="AK4616" s="258">
        <v>6.5230970000000004E-6</v>
      </c>
      <c r="AL4616" s="258">
        <v>1.942229E-6</v>
      </c>
      <c r="AM4616" s="258">
        <v>5.7585627E-9</v>
      </c>
      <c r="AN4616" s="258">
        <v>2.7644792000000001E-5</v>
      </c>
      <c r="AO4616" s="258">
        <v>2.8984680999999998E-5</v>
      </c>
      <c r="AP4616" s="258">
        <v>1.1062352E-4</v>
      </c>
      <c r="AQ4616" s="258">
        <v>1.8404516999999999E-6</v>
      </c>
      <c r="AR4616" s="258">
        <v>5.9594006000000003E-3</v>
      </c>
      <c r="AT4616" s="193"/>
      <c r="AU4616" s="193"/>
      <c r="AV4616" s="193"/>
      <c r="AW4616" s="193"/>
      <c r="AX4616" s="193"/>
      <c r="AY4616" s="193"/>
      <c r="AZ4616" s="193"/>
      <c r="BA4616" s="193"/>
      <c r="BB4616" s="193"/>
      <c r="BC4616" s="193"/>
      <c r="BD4616" s="193"/>
      <c r="BE4616" s="315"/>
      <c r="BF4616" s="315"/>
      <c r="BG4616" s="315"/>
      <c r="BH4616" s="315"/>
      <c r="BI4616" s="315"/>
      <c r="BJ4616" s="315"/>
      <c r="BK4616" s="315"/>
    </row>
    <row r="4617" spans="1:63" x14ac:dyDescent="0.25">
      <c r="A4617" s="9"/>
      <c r="B4617" s="185" t="s">
        <v>576</v>
      </c>
      <c r="C4617" s="25" t="s">
        <v>2674</v>
      </c>
      <c r="D4617" s="193">
        <v>6.2614566999999996E-2</v>
      </c>
      <c r="E4617" s="193">
        <v>4.1623318999999999E-2</v>
      </c>
      <c r="F4617" s="193">
        <v>9.8828908000000004E-3</v>
      </c>
      <c r="G4617" s="193">
        <v>2.0297505E-3</v>
      </c>
      <c r="H4617" s="193">
        <v>1.2045969E-4</v>
      </c>
      <c r="I4617" s="193">
        <v>1.2254067000000001E-3</v>
      </c>
      <c r="J4617" s="193">
        <v>7.0200462999999999E-3</v>
      </c>
      <c r="K4617" s="193">
        <v>2.1934221000000002E-5</v>
      </c>
      <c r="L4617" s="193">
        <v>6.9075965999999996E-4</v>
      </c>
      <c r="M4617" s="193">
        <v>0</v>
      </c>
      <c r="N4617" s="193">
        <v>0</v>
      </c>
      <c r="O4617" s="193">
        <v>0</v>
      </c>
      <c r="P4617" s="199">
        <f t="shared" si="888"/>
        <v>0.30832088148148146</v>
      </c>
      <c r="Q4617" s="240">
        <v>2.5761322999999998</v>
      </c>
      <c r="R4617" s="99">
        <v>2.1066601</v>
      </c>
      <c r="S4617" s="99">
        <v>0.39147920000000003</v>
      </c>
      <c r="T4617" s="99">
        <v>7.1376000000000001E-7</v>
      </c>
      <c r="U4617" s="99">
        <v>2.3326E-2</v>
      </c>
      <c r="V4617" s="99">
        <v>6.8762299999999997E-3</v>
      </c>
      <c r="W4617" s="99">
        <v>4.7789999999999999E-2</v>
      </c>
      <c r="X4617" s="241">
        <f t="shared" si="889"/>
        <v>2.33090850398598E-2</v>
      </c>
      <c r="Y4617" s="241">
        <f t="shared" si="890"/>
        <v>1.2206623667779999E-2</v>
      </c>
      <c r="Z4617" s="241">
        <f t="shared" si="891"/>
        <v>5.8275760237798012E-3</v>
      </c>
      <c r="AA4617" s="241">
        <f t="shared" si="892"/>
        <v>5.2748853482999999E-3</v>
      </c>
      <c r="AB4617" s="258">
        <v>8.5361263999999999E-3</v>
      </c>
      <c r="AC4617" s="258">
        <v>2.9183722000000003E-7</v>
      </c>
      <c r="AD4617" s="258">
        <v>1.7536324999999999E-3</v>
      </c>
      <c r="AE4617" s="258">
        <v>4.9191455999999999E-7</v>
      </c>
      <c r="AF4617" s="258">
        <v>1.9035580000000001E-3</v>
      </c>
      <c r="AG4617" s="258">
        <v>1.2523016000000001E-5</v>
      </c>
      <c r="AH4617" s="258">
        <v>5.5867101000000004E-3</v>
      </c>
      <c r="AI4617" s="258">
        <v>1.5730263999999999E-5</v>
      </c>
      <c r="AJ4617" s="258">
        <v>1.1990900000000001E-5</v>
      </c>
      <c r="AK4617" s="258">
        <v>3.7055903000000001E-6</v>
      </c>
      <c r="AL4617" s="258">
        <v>2.3477120999999998E-6</v>
      </c>
      <c r="AM4617" s="258">
        <v>6.8253798000000002E-9</v>
      </c>
      <c r="AN4617" s="258">
        <v>1.0141788E-4</v>
      </c>
      <c r="AO4617" s="258">
        <v>5.7382593000000003E-5</v>
      </c>
      <c r="AP4617" s="258">
        <v>4.8284159000000002E-5</v>
      </c>
      <c r="AQ4617" s="258">
        <v>1.7957483000000001E-6</v>
      </c>
      <c r="AR4617" s="258">
        <v>5.2730896000000001E-3</v>
      </c>
      <c r="AT4617" s="193"/>
      <c r="AU4617" s="193"/>
      <c r="AV4617" s="193"/>
      <c r="AW4617" s="193"/>
      <c r="AX4617" s="193"/>
      <c r="AY4617" s="193"/>
      <c r="AZ4617" s="193"/>
      <c r="BA4617" s="193"/>
      <c r="BB4617" s="193"/>
      <c r="BC4617" s="193"/>
      <c r="BD4617" s="193"/>
      <c r="BE4617" s="315"/>
      <c r="BF4617" s="315"/>
      <c r="BG4617" s="315"/>
      <c r="BH4617" s="315"/>
      <c r="BI4617" s="315"/>
      <c r="BJ4617" s="315"/>
      <c r="BK4617" s="315"/>
    </row>
    <row r="4618" spans="1:63" x14ac:dyDescent="0.25">
      <c r="A4618" s="9"/>
      <c r="B4618" s="185" t="s">
        <v>576</v>
      </c>
      <c r="C4618" s="25" t="s">
        <v>2673</v>
      </c>
      <c r="D4618" s="193">
        <v>5.9078764999999998E-2</v>
      </c>
      <c r="E4618" s="193">
        <v>3.9026798000000001E-2</v>
      </c>
      <c r="F4618" s="193">
        <v>8.4444033000000002E-3</v>
      </c>
      <c r="G4618" s="193">
        <v>1.5891592E-3</v>
      </c>
      <c r="H4618" s="193">
        <v>8.0714413000000003E-5</v>
      </c>
      <c r="I4618" s="193">
        <v>1.8398989000000001E-3</v>
      </c>
      <c r="J4618" s="193">
        <v>7.3303468E-3</v>
      </c>
      <c r="K4618" s="193">
        <v>2.9560040000000001E-5</v>
      </c>
      <c r="L4618" s="193">
        <v>7.3788344000000003E-4</v>
      </c>
      <c r="M4618" s="193">
        <v>0</v>
      </c>
      <c r="N4618" s="193">
        <v>0</v>
      </c>
      <c r="O4618" s="193">
        <v>0</v>
      </c>
      <c r="P4618" s="199">
        <f t="shared" si="888"/>
        <v>0.28908739259259258</v>
      </c>
      <c r="Q4618" s="240">
        <v>2.9730115000000001</v>
      </c>
      <c r="R4618" s="99">
        <v>2.5241041000000002</v>
      </c>
      <c r="S4618" s="99">
        <v>0.37909759999999998</v>
      </c>
      <c r="T4618" s="99">
        <v>2.9818E-6</v>
      </c>
      <c r="U4618" s="99">
        <v>1.6816000000000001E-2</v>
      </c>
      <c r="V4618" s="99">
        <v>6.6497989999999996E-3</v>
      </c>
      <c r="W4618" s="99">
        <v>4.6341E-2</v>
      </c>
      <c r="X4618" s="241">
        <f t="shared" si="889"/>
        <v>2.3085859953927496E-2</v>
      </c>
      <c r="Y4618" s="241">
        <f t="shared" si="890"/>
        <v>1.1212486296479999E-2</v>
      </c>
      <c r="Z4618" s="241">
        <f t="shared" si="891"/>
        <v>5.5595335232474985E-3</v>
      </c>
      <c r="AA4618" s="241">
        <f t="shared" si="892"/>
        <v>6.3138401341999995E-3</v>
      </c>
      <c r="AB4618" s="258">
        <v>8.0029828000000008E-3</v>
      </c>
      <c r="AC4618" s="258">
        <v>1.0443856999999999E-6</v>
      </c>
      <c r="AD4618" s="258">
        <v>1.4797410999999999E-3</v>
      </c>
      <c r="AE4618" s="258">
        <v>4.0109378E-7</v>
      </c>
      <c r="AF4618" s="258">
        <v>1.7161965000000001E-3</v>
      </c>
      <c r="AG4618" s="258">
        <v>1.2120417E-5</v>
      </c>
      <c r="AH4618" s="258">
        <v>5.2379152000000002E-3</v>
      </c>
      <c r="AI4618" s="258">
        <v>1.4067681000000001E-5</v>
      </c>
      <c r="AJ4618" s="258">
        <v>7.7087561999999993E-6</v>
      </c>
      <c r="AK4618" s="258">
        <v>1.3965253E-5</v>
      </c>
      <c r="AL4618" s="258">
        <v>1.9908897000000002E-6</v>
      </c>
      <c r="AM4618" s="258">
        <v>6.3613474999999998E-9</v>
      </c>
      <c r="AN4618" s="258">
        <v>2.8466671E-5</v>
      </c>
      <c r="AO4618" s="258">
        <v>3.3781431E-5</v>
      </c>
      <c r="AP4618" s="258">
        <v>2.2163128000000001E-4</v>
      </c>
      <c r="AQ4618" s="258">
        <v>1.9306342000000002E-6</v>
      </c>
      <c r="AR4618" s="258">
        <v>6.3119094999999998E-3</v>
      </c>
      <c r="AT4618" s="193"/>
      <c r="AU4618" s="193"/>
      <c r="AV4618" s="193"/>
      <c r="AW4618" s="193"/>
      <c r="AX4618" s="193"/>
      <c r="AY4618" s="193"/>
      <c r="AZ4618" s="193"/>
      <c r="BA4618" s="193"/>
      <c r="BB4618" s="193"/>
      <c r="BC4618" s="193"/>
      <c r="BD4618" s="193"/>
      <c r="BE4618" s="315"/>
      <c r="BF4618" s="315"/>
      <c r="BG4618" s="315"/>
      <c r="BH4618" s="315"/>
      <c r="BI4618" s="315"/>
      <c r="BJ4618" s="315"/>
      <c r="BK4618" s="315"/>
    </row>
    <row r="4619" spans="1:63" x14ac:dyDescent="0.25">
      <c r="A4619" s="9"/>
      <c r="B4619" s="185" t="s">
        <v>576</v>
      </c>
      <c r="C4619" s="25" t="s">
        <v>2380</v>
      </c>
      <c r="D4619" s="193">
        <v>5.3254072E-2</v>
      </c>
      <c r="E4619" s="193">
        <v>3.8379691000000001E-2</v>
      </c>
      <c r="F4619" s="193">
        <v>4.5735178999999999E-3</v>
      </c>
      <c r="G4619" s="193">
        <v>1.5845449999999999E-3</v>
      </c>
      <c r="H4619" s="193">
        <v>7.9020752000000003E-5</v>
      </c>
      <c r="I4619" s="193">
        <v>5.7764766999999996E-4</v>
      </c>
      <c r="J4619" s="193">
        <v>7.3004652E-3</v>
      </c>
      <c r="K4619" s="193">
        <v>2.4253295E-5</v>
      </c>
      <c r="L4619" s="193">
        <v>7.3493126999999998E-4</v>
      </c>
      <c r="M4619" s="193">
        <v>0</v>
      </c>
      <c r="N4619" s="193">
        <v>0</v>
      </c>
      <c r="O4619" s="193">
        <v>0</v>
      </c>
      <c r="P4619" s="199">
        <f t="shared" si="888"/>
        <v>0.2842940074074074</v>
      </c>
      <c r="Q4619" s="240">
        <v>2.8904535</v>
      </c>
      <c r="R4619" s="99">
        <v>2.4439118</v>
      </c>
      <c r="S4619" s="99">
        <v>0.37707600000000002</v>
      </c>
      <c r="T4619" s="99">
        <v>2.8689000000000002E-6</v>
      </c>
      <c r="U4619" s="99">
        <v>1.6743000000000001E-2</v>
      </c>
      <c r="V4619" s="99">
        <v>6.6118610000000001E-3</v>
      </c>
      <c r="W4619" s="99">
        <v>4.6108000000000003E-2</v>
      </c>
      <c r="X4619" s="241">
        <f t="shared" si="889"/>
        <v>2.1607154080441296E-2</v>
      </c>
      <c r="Y4619" s="241">
        <f t="shared" si="890"/>
        <v>1.0036002819639999E-2</v>
      </c>
      <c r="Z4619" s="241">
        <f t="shared" si="891"/>
        <v>5.4577600875012986E-3</v>
      </c>
      <c r="AA4619" s="241">
        <f t="shared" si="892"/>
        <v>6.1133911733000004E-3</v>
      </c>
      <c r="AB4619" s="258">
        <v>7.8701155999999998E-3</v>
      </c>
      <c r="AC4619" s="258">
        <v>1.0085491999999999E-6</v>
      </c>
      <c r="AD4619" s="258">
        <v>1.2608294999999999E-3</v>
      </c>
      <c r="AE4619" s="258">
        <v>3.1894043999999998E-7</v>
      </c>
      <c r="AF4619" s="258">
        <v>8.9167472000000001E-4</v>
      </c>
      <c r="AG4619" s="258">
        <v>1.2055510000000001E-5</v>
      </c>
      <c r="AH4619" s="258">
        <v>5.1509575E-3</v>
      </c>
      <c r="AI4619" s="258">
        <v>7.4135321000000002E-6</v>
      </c>
      <c r="AJ4619" s="258">
        <v>7.6823511000000004E-6</v>
      </c>
      <c r="AK4619" s="258">
        <v>1.5092967000000001E-5</v>
      </c>
      <c r="AL4619" s="258">
        <v>1.9803393000000002E-6</v>
      </c>
      <c r="AM4619" s="258">
        <v>6.2160012999999996E-9</v>
      </c>
      <c r="AN4619" s="258">
        <v>2.8352389999999999E-5</v>
      </c>
      <c r="AO4619" s="258">
        <v>3.3440622E-5</v>
      </c>
      <c r="AP4619" s="258">
        <v>2.1283416999999999E-4</v>
      </c>
      <c r="AQ4619" s="258">
        <v>1.9222732999999999E-6</v>
      </c>
      <c r="AR4619" s="258">
        <v>6.1114689E-3</v>
      </c>
      <c r="AT4619" s="193"/>
      <c r="AU4619" s="193"/>
      <c r="AV4619" s="193"/>
      <c r="AW4619" s="193"/>
      <c r="AX4619" s="193"/>
      <c r="AY4619" s="193"/>
      <c r="AZ4619" s="193"/>
      <c r="BA4619" s="193"/>
      <c r="BB4619" s="193"/>
      <c r="BC4619" s="193"/>
      <c r="BD4619" s="193"/>
      <c r="BE4619" s="315"/>
      <c r="BF4619" s="315"/>
      <c r="BG4619" s="315"/>
      <c r="BH4619" s="315"/>
      <c r="BI4619" s="315"/>
      <c r="BJ4619" s="315"/>
      <c r="BK4619" s="315"/>
    </row>
    <row r="4620" spans="1:63" x14ac:dyDescent="0.25">
      <c r="A4620" s="9"/>
      <c r="B4620" s="185" t="s">
        <v>576</v>
      </c>
      <c r="C4620" s="25" t="s">
        <v>3748</v>
      </c>
      <c r="D4620" s="193">
        <v>4.7769614000000002E-2</v>
      </c>
      <c r="E4620" s="193">
        <v>3.5105786E-2</v>
      </c>
      <c r="F4620" s="193">
        <v>2.9699066999999998E-3</v>
      </c>
      <c r="G4620" s="193">
        <v>1.5197216999999999E-3</v>
      </c>
      <c r="H4620" s="193">
        <v>6.3232401000000004E-5</v>
      </c>
      <c r="I4620" s="193">
        <v>4.5710979000000002E-4</v>
      </c>
      <c r="J4620" s="193">
        <v>6.9356894999999998E-3</v>
      </c>
      <c r="K4620" s="193">
        <v>2.8730696000000002E-5</v>
      </c>
      <c r="L4620" s="193">
        <v>6.8943724000000001E-4</v>
      </c>
      <c r="M4620" s="193">
        <v>0</v>
      </c>
      <c r="N4620" s="193">
        <v>0</v>
      </c>
      <c r="O4620" s="193">
        <v>0</v>
      </c>
      <c r="P4620" s="199">
        <f t="shared" si="888"/>
        <v>0.26004285925925924</v>
      </c>
      <c r="Q4620" s="240">
        <v>2.7724194999999998</v>
      </c>
      <c r="R4620" s="99">
        <v>2.3450432000000001</v>
      </c>
      <c r="S4620" s="99">
        <v>0.35914479999999999</v>
      </c>
      <c r="T4620" s="99">
        <v>1.9074999999999999E-6</v>
      </c>
      <c r="U4620" s="99">
        <v>1.6198000000000001E-2</v>
      </c>
      <c r="V4620" s="99">
        <v>6.2985319999999999E-3</v>
      </c>
      <c r="W4620" s="99">
        <v>4.5733000000000003E-2</v>
      </c>
      <c r="X4620" s="241">
        <f t="shared" si="889"/>
        <v>1.97676200117433E-2</v>
      </c>
      <c r="Y4620" s="241">
        <f t="shared" si="890"/>
        <v>9.0312217344100006E-3</v>
      </c>
      <c r="Z4620" s="241">
        <f t="shared" si="891"/>
        <v>4.8537092824333002E-3</v>
      </c>
      <c r="AA4620" s="241">
        <f t="shared" si="892"/>
        <v>5.8826889948999997E-3</v>
      </c>
      <c r="AB4620" s="258">
        <v>7.1978757000000001E-3</v>
      </c>
      <c r="AC4620" s="258">
        <v>9.4304965999999995E-7</v>
      </c>
      <c r="AD4620" s="258">
        <v>1.2056530999999999E-3</v>
      </c>
      <c r="AE4620" s="258">
        <v>2.4207475000000002E-7</v>
      </c>
      <c r="AF4620" s="258">
        <v>6.1502672000000001E-4</v>
      </c>
      <c r="AG4620" s="258">
        <v>1.148109E-5</v>
      </c>
      <c r="AH4620" s="258">
        <v>4.7108651999999999E-3</v>
      </c>
      <c r="AI4620" s="258">
        <v>4.7014179999999996E-6</v>
      </c>
      <c r="AJ4620" s="258">
        <v>7.4407377999999997E-6</v>
      </c>
      <c r="AK4620" s="258">
        <v>3.2187338999999999E-6</v>
      </c>
      <c r="AL4620" s="258">
        <v>1.9273728999999999E-6</v>
      </c>
      <c r="AM4620" s="258">
        <v>5.5808333000000003E-9</v>
      </c>
      <c r="AN4620" s="258">
        <v>2.7366690999999999E-5</v>
      </c>
      <c r="AO4620" s="258">
        <v>2.7256174000000001E-5</v>
      </c>
      <c r="AP4620" s="258">
        <v>7.0927374000000004E-5</v>
      </c>
      <c r="AQ4620" s="258">
        <v>1.8080949E-6</v>
      </c>
      <c r="AR4620" s="258">
        <v>5.8808808999999997E-3</v>
      </c>
      <c r="AT4620" s="193"/>
      <c r="AU4620" s="193"/>
      <c r="AV4620" s="193"/>
      <c r="AW4620" s="193"/>
      <c r="AX4620" s="193"/>
      <c r="AY4620" s="193"/>
      <c r="AZ4620" s="193"/>
      <c r="BA4620" s="193"/>
      <c r="BB4620" s="193"/>
      <c r="BC4620" s="193"/>
      <c r="BD4620" s="193"/>
      <c r="BE4620" s="315"/>
      <c r="BF4620" s="315"/>
      <c r="BG4620" s="315"/>
      <c r="BH4620" s="315"/>
      <c r="BI4620" s="315"/>
      <c r="BJ4620" s="315"/>
      <c r="BK4620" s="315"/>
    </row>
    <row r="4621" spans="1:63" x14ac:dyDescent="0.25">
      <c r="A4621" s="9"/>
      <c r="B4621" s="185" t="s">
        <v>576</v>
      </c>
      <c r="C4621" s="25" t="s">
        <v>6074</v>
      </c>
      <c r="D4621" s="193">
        <v>0.19662737</v>
      </c>
      <c r="E4621" s="193">
        <v>0.14727793</v>
      </c>
      <c r="F4621" s="193">
        <v>3.0130889000000001E-2</v>
      </c>
      <c r="G4621" s="193">
        <v>8.5520610999999993E-3</v>
      </c>
      <c r="H4621" s="193">
        <v>3.1009011E-4</v>
      </c>
      <c r="I4621" s="193">
        <v>5.4215128999999997E-3</v>
      </c>
      <c r="J4621" s="193">
        <v>1.9349082E-3</v>
      </c>
      <c r="K4621" s="193">
        <v>3.9112782E-5</v>
      </c>
      <c r="L4621" s="193">
        <v>2.9608692000000002E-3</v>
      </c>
      <c r="M4621" s="193">
        <v>0</v>
      </c>
      <c r="N4621" s="193">
        <v>0</v>
      </c>
      <c r="O4621" s="193">
        <v>0</v>
      </c>
      <c r="P4621" s="199">
        <f t="shared" si="888"/>
        <v>1.0909476296296297</v>
      </c>
      <c r="Q4621" s="240">
        <v>21.351576000000001</v>
      </c>
      <c r="R4621" s="99">
        <v>14.595264</v>
      </c>
      <c r="S4621" s="99">
        <v>5.7876000000000003</v>
      </c>
      <c r="T4621" s="99">
        <v>1.023E-5</v>
      </c>
      <c r="U4621" s="99">
        <v>0.20115</v>
      </c>
      <c r="V4621" s="99">
        <v>0.1086517</v>
      </c>
      <c r="W4621" s="99">
        <v>0.65890000000000004</v>
      </c>
      <c r="X4621" s="241">
        <f t="shared" si="889"/>
        <v>0.10176363701922</v>
      </c>
      <c r="Y4621" s="241">
        <f t="shared" si="890"/>
        <v>4.4152841029000002E-2</v>
      </c>
      <c r="Z4621" s="241">
        <f t="shared" si="891"/>
        <v>2.1042567790219995E-2</v>
      </c>
      <c r="AA4621" s="241">
        <f t="shared" si="892"/>
        <v>3.6568228200000004E-2</v>
      </c>
      <c r="AB4621" s="258">
        <v>3.0238607000000001E-2</v>
      </c>
      <c r="AC4621" s="258">
        <v>5.0112457999999997E-6</v>
      </c>
      <c r="AD4621" s="258">
        <v>7.7319514000000001E-3</v>
      </c>
      <c r="AE4621" s="258">
        <v>1.5826032000000001E-6</v>
      </c>
      <c r="AF4621" s="258">
        <v>5.9908738000000001E-3</v>
      </c>
      <c r="AG4621" s="258">
        <v>1.8481498000000001E-4</v>
      </c>
      <c r="AH4621" s="258">
        <v>1.9791331999999998E-2</v>
      </c>
      <c r="AI4621" s="258">
        <v>4.9402140999999998E-5</v>
      </c>
      <c r="AJ4621" s="258">
        <v>7.5550117999999996E-5</v>
      </c>
      <c r="AK4621" s="258">
        <v>4.6559939999999997E-5</v>
      </c>
      <c r="AL4621" s="258">
        <v>6.5397887999999997E-6</v>
      </c>
      <c r="AM4621" s="258">
        <v>2.1232419999999999E-8</v>
      </c>
      <c r="AN4621" s="258">
        <v>2.7030496999999999E-4</v>
      </c>
      <c r="AO4621" s="258">
        <v>1.2439427999999999E-4</v>
      </c>
      <c r="AP4621" s="258">
        <v>6.7846332000000005E-4</v>
      </c>
      <c r="AQ4621" s="258">
        <v>1.5860200000000001E-5</v>
      </c>
      <c r="AR4621" s="258">
        <v>3.6552368000000002E-2</v>
      </c>
      <c r="AT4621" s="193"/>
      <c r="AU4621" s="193"/>
      <c r="AV4621" s="193"/>
      <c r="AW4621" s="193"/>
      <c r="AX4621" s="193"/>
      <c r="AY4621" s="193"/>
      <c r="AZ4621" s="193"/>
      <c r="BA4621" s="193"/>
      <c r="BB4621" s="193"/>
      <c r="BC4621" s="193"/>
      <c r="BD4621" s="193"/>
      <c r="BE4621" s="315"/>
      <c r="BF4621" s="315"/>
      <c r="BG4621" s="315"/>
      <c r="BH4621" s="315"/>
      <c r="BI4621" s="315"/>
      <c r="BJ4621" s="315"/>
      <c r="BK4621" s="315"/>
    </row>
    <row r="4622" spans="1:63" x14ac:dyDescent="0.25">
      <c r="A4622" s="9"/>
      <c r="B4622" s="185" t="s">
        <v>576</v>
      </c>
      <c r="C4622" s="25" t="s">
        <v>4834</v>
      </c>
      <c r="D4622" s="193">
        <v>0.23813408999999999</v>
      </c>
      <c r="E4622" s="193">
        <v>0.16385717</v>
      </c>
      <c r="F4622" s="193">
        <v>5.1296240999999999E-2</v>
      </c>
      <c r="G4622" s="193">
        <v>1.0227451E-2</v>
      </c>
      <c r="H4622" s="193">
        <v>4.8117532E-4</v>
      </c>
      <c r="I4622" s="193">
        <v>7.8682279000000001E-3</v>
      </c>
      <c r="J4622" s="193">
        <v>1.5049601999999999E-3</v>
      </c>
      <c r="K4622" s="193">
        <v>2.3910762000000001E-5</v>
      </c>
      <c r="L4622" s="193">
        <v>2.8749532E-3</v>
      </c>
      <c r="M4622" s="193">
        <v>0</v>
      </c>
      <c r="N4622" s="193">
        <v>0</v>
      </c>
      <c r="O4622" s="193">
        <v>0</v>
      </c>
      <c r="P4622" s="199">
        <f t="shared" si="888"/>
        <v>1.2137568148148148</v>
      </c>
      <c r="Q4622" s="240">
        <v>20.428535</v>
      </c>
      <c r="R4622" s="99">
        <v>13.561169</v>
      </c>
      <c r="S4622" s="99">
        <v>5.8665599999999998</v>
      </c>
      <c r="T4622" s="99">
        <v>4.0932E-6</v>
      </c>
      <c r="U4622" s="99">
        <v>0.22528999999999999</v>
      </c>
      <c r="V4622" s="99">
        <v>0.1100724</v>
      </c>
      <c r="W4622" s="99">
        <v>0.66544000000000003</v>
      </c>
      <c r="X4622" s="241">
        <f t="shared" si="889"/>
        <v>0.11063210766598</v>
      </c>
      <c r="Y4622" s="241">
        <f t="shared" si="890"/>
        <v>5.3368210326999996E-2</v>
      </c>
      <c r="Z4622" s="241">
        <f t="shared" si="891"/>
        <v>2.3289882085980002E-2</v>
      </c>
      <c r="AA4622" s="241">
        <f t="shared" si="892"/>
        <v>3.3974015252999999E-2</v>
      </c>
      <c r="AB4622" s="258">
        <v>3.3642823000000002E-2</v>
      </c>
      <c r="AC4622" s="258">
        <v>2.5796079000000001E-6</v>
      </c>
      <c r="AD4622" s="258">
        <v>9.5552612999999995E-3</v>
      </c>
      <c r="AE4622" s="258">
        <v>2.3115391000000002E-6</v>
      </c>
      <c r="AF4622" s="258">
        <v>9.9778787999999993E-3</v>
      </c>
      <c r="AG4622" s="258">
        <v>1.8735607999999999E-4</v>
      </c>
      <c r="AH4622" s="258">
        <v>2.2019027E-2</v>
      </c>
      <c r="AI4622" s="258">
        <v>8.2850158999999996E-5</v>
      </c>
      <c r="AJ4622" s="258">
        <v>9.1168929000000007E-5</v>
      </c>
      <c r="AK4622" s="258">
        <v>2.4629538999999999E-5</v>
      </c>
      <c r="AL4622" s="258">
        <v>7.9210735000000003E-6</v>
      </c>
      <c r="AM4622" s="258">
        <v>2.4365480000000001E-8</v>
      </c>
      <c r="AN4622" s="258">
        <v>5.3032405999999996E-4</v>
      </c>
      <c r="AO4622" s="258">
        <v>2.1864590000000001E-4</v>
      </c>
      <c r="AP4622" s="258">
        <v>3.1529106000000002E-4</v>
      </c>
      <c r="AQ4622" s="258">
        <v>1.5589253000000001E-5</v>
      </c>
      <c r="AR4622" s="258">
        <v>3.3958426E-2</v>
      </c>
      <c r="AT4622" s="193"/>
      <c r="AU4622" s="193"/>
      <c r="AV4622" s="193"/>
      <c r="AW4622" s="193"/>
      <c r="AX4622" s="193"/>
      <c r="AY4622" s="193"/>
      <c r="AZ4622" s="193"/>
      <c r="BA4622" s="193"/>
      <c r="BB4622" s="193"/>
      <c r="BC4622" s="193"/>
      <c r="BD4622" s="193"/>
      <c r="BE4622" s="315"/>
      <c r="BF4622" s="315"/>
      <c r="BG4622" s="315"/>
      <c r="BH4622" s="315"/>
      <c r="BI4622" s="315"/>
      <c r="BJ4622" s="315"/>
      <c r="BK4622" s="315"/>
    </row>
    <row r="4623" spans="1:63" x14ac:dyDescent="0.25">
      <c r="A4623" s="9"/>
      <c r="B4623" s="185" t="s">
        <v>576</v>
      </c>
      <c r="C4623" s="25" t="s">
        <v>4833</v>
      </c>
      <c r="D4623" s="193">
        <v>0.22562555000000001</v>
      </c>
      <c r="E4623" s="193">
        <v>0.15467169</v>
      </c>
      <c r="F4623" s="193">
        <v>4.6206847000000002E-2</v>
      </c>
      <c r="G4623" s="193">
        <v>8.6684989999999996E-3</v>
      </c>
      <c r="H4623" s="193">
        <v>3.405638E-4</v>
      </c>
      <c r="I4623" s="193">
        <v>1.0042126E-2</v>
      </c>
      <c r="J4623" s="193">
        <v>2.6032331E-3</v>
      </c>
      <c r="K4623" s="193">
        <v>5.0889597E-5</v>
      </c>
      <c r="L4623" s="193">
        <v>3.0417045999999999E-3</v>
      </c>
      <c r="M4623" s="193">
        <v>0</v>
      </c>
      <c r="N4623" s="193">
        <v>0</v>
      </c>
      <c r="O4623" s="193">
        <v>0</v>
      </c>
      <c r="P4623" s="199">
        <f t="shared" si="888"/>
        <v>1.1457162222222221</v>
      </c>
      <c r="Q4623" s="240">
        <v>21.832571000000002</v>
      </c>
      <c r="R4623" s="99">
        <v>15.037848</v>
      </c>
      <c r="S4623" s="99">
        <v>5.8228799999999996</v>
      </c>
      <c r="T4623" s="99">
        <v>1.2116999999999999E-5</v>
      </c>
      <c r="U4623" s="99">
        <v>0.20225000000000001</v>
      </c>
      <c r="V4623" s="99">
        <v>0.1092709</v>
      </c>
      <c r="W4623" s="99">
        <v>0.66030999999999995</v>
      </c>
      <c r="X4623" s="241">
        <f t="shared" si="889"/>
        <v>0.10984201875087601</v>
      </c>
      <c r="Y4623" s="241">
        <f t="shared" si="890"/>
        <v>4.98511011739E-2</v>
      </c>
      <c r="Z4623" s="241">
        <f t="shared" si="891"/>
        <v>2.2341671793976E-2</v>
      </c>
      <c r="AA4623" s="241">
        <f t="shared" si="892"/>
        <v>3.7649245783000003E-2</v>
      </c>
      <c r="AB4623" s="258">
        <v>3.1756768999999997E-2</v>
      </c>
      <c r="AC4623" s="258">
        <v>5.2419754999999996E-6</v>
      </c>
      <c r="AD4623" s="258">
        <v>8.5862309000000001E-3</v>
      </c>
      <c r="AE4623" s="258">
        <v>1.9902084E-6</v>
      </c>
      <c r="AF4623" s="258">
        <v>9.3149388999999999E-3</v>
      </c>
      <c r="AG4623" s="258">
        <v>1.8593019E-4</v>
      </c>
      <c r="AH4623" s="258">
        <v>2.0785127E-2</v>
      </c>
      <c r="AI4623" s="258">
        <v>7.6967769E-5</v>
      </c>
      <c r="AJ4623" s="258">
        <v>7.6017434000000001E-5</v>
      </c>
      <c r="AK4623" s="258">
        <v>6.0926805999999997E-5</v>
      </c>
      <c r="AL4623" s="258">
        <v>6.6586811999999999E-6</v>
      </c>
      <c r="AM4623" s="258">
        <v>2.2723776E-8</v>
      </c>
      <c r="AN4623" s="258">
        <v>2.7221666E-4</v>
      </c>
      <c r="AO4623" s="258">
        <v>1.3514481000000001E-4</v>
      </c>
      <c r="AP4623" s="258">
        <v>9.2858991000000001E-4</v>
      </c>
      <c r="AQ4623" s="258">
        <v>1.6066783E-5</v>
      </c>
      <c r="AR4623" s="258">
        <v>3.7633179000000003E-2</v>
      </c>
      <c r="AT4623" s="193"/>
      <c r="AU4623" s="193"/>
      <c r="AV4623" s="193"/>
      <c r="AW4623" s="193"/>
      <c r="AX4623" s="193"/>
      <c r="AY4623" s="193"/>
      <c r="AZ4623" s="193"/>
      <c r="BA4623" s="193"/>
      <c r="BB4623" s="193"/>
      <c r="BC4623" s="193"/>
      <c r="BD4623" s="193"/>
      <c r="BE4623" s="315"/>
      <c r="BF4623" s="315"/>
      <c r="BG4623" s="315"/>
      <c r="BH4623" s="315"/>
      <c r="BI4623" s="315"/>
      <c r="BJ4623" s="315"/>
      <c r="BK4623" s="315"/>
    </row>
    <row r="4624" spans="1:63" x14ac:dyDescent="0.25">
      <c r="A4624" s="9"/>
      <c r="B4624" s="185" t="s">
        <v>576</v>
      </c>
      <c r="C4624" s="25" t="s">
        <v>3478</v>
      </c>
      <c r="D4624" s="193">
        <v>0.20501865</v>
      </c>
      <c r="E4624" s="193">
        <v>0.15238188999999999</v>
      </c>
      <c r="F4624" s="193">
        <v>3.2512767999999997E-2</v>
      </c>
      <c r="G4624" s="193">
        <v>8.6521133E-3</v>
      </c>
      <c r="H4624" s="193">
        <v>3.3457236999999998E-4</v>
      </c>
      <c r="I4624" s="193">
        <v>5.5765791000000004E-3</v>
      </c>
      <c r="J4624" s="193">
        <v>2.4973742000000002E-3</v>
      </c>
      <c r="K4624" s="193">
        <v>3.2114816000000003E-5</v>
      </c>
      <c r="L4624" s="193">
        <v>3.0312398000000001E-3</v>
      </c>
      <c r="M4624" s="193">
        <v>0</v>
      </c>
      <c r="N4624" s="193">
        <v>0</v>
      </c>
      <c r="O4624" s="193">
        <v>0</v>
      </c>
      <c r="P4624" s="199">
        <f t="shared" si="888"/>
        <v>1.1287547407407406</v>
      </c>
      <c r="Q4624" s="240">
        <v>21.540353</v>
      </c>
      <c r="R4624" s="99">
        <v>14.754122000000001</v>
      </c>
      <c r="S4624" s="99">
        <v>5.8155999999999999</v>
      </c>
      <c r="T4624" s="99">
        <v>1.1718E-5</v>
      </c>
      <c r="U4624" s="99">
        <v>0.20200000000000001</v>
      </c>
      <c r="V4624" s="99">
        <v>0.109139</v>
      </c>
      <c r="W4624" s="99">
        <v>0.65947999999999996</v>
      </c>
      <c r="X4624" s="241">
        <f t="shared" si="889"/>
        <v>0.104610467242994</v>
      </c>
      <c r="Y4624" s="241">
        <f t="shared" si="890"/>
        <v>4.5688850924400011E-2</v>
      </c>
      <c r="Z4624" s="241">
        <f t="shared" si="891"/>
        <v>2.1981574171593993E-2</v>
      </c>
      <c r="AA4624" s="241">
        <f t="shared" si="892"/>
        <v>3.6940042147000002E-2</v>
      </c>
      <c r="AB4624" s="258">
        <v>3.1286617000000003E-2</v>
      </c>
      <c r="AC4624" s="258">
        <v>5.1150702999999998E-6</v>
      </c>
      <c r="AD4624" s="258">
        <v>7.8117417999999999E-3</v>
      </c>
      <c r="AE4624" s="258">
        <v>1.6995540999999999E-6</v>
      </c>
      <c r="AF4624" s="258">
        <v>6.3979780999999999E-3</v>
      </c>
      <c r="AG4624" s="258">
        <v>1.856994E-4</v>
      </c>
      <c r="AH4624" s="258">
        <v>2.0477426E-2</v>
      </c>
      <c r="AI4624" s="258">
        <v>5.3427366000000003E-5</v>
      </c>
      <c r="AJ4624" s="258">
        <v>7.5923359E-5</v>
      </c>
      <c r="AK4624" s="258">
        <v>6.4916712000000001E-5</v>
      </c>
      <c r="AL4624" s="258">
        <v>6.6214248E-6</v>
      </c>
      <c r="AM4624" s="258">
        <v>2.2209793999999999E-8</v>
      </c>
      <c r="AN4624" s="258">
        <v>2.7181778999999998E-4</v>
      </c>
      <c r="AO4624" s="258">
        <v>1.3393931999999999E-4</v>
      </c>
      <c r="AP4624" s="258">
        <v>8.9747999000000002E-4</v>
      </c>
      <c r="AQ4624" s="258">
        <v>1.6037147000000001E-5</v>
      </c>
      <c r="AR4624" s="258">
        <v>3.6924005000000003E-2</v>
      </c>
      <c r="AT4624" s="193"/>
      <c r="AU4624" s="193"/>
      <c r="AV4624" s="193"/>
      <c r="AW4624" s="193"/>
      <c r="AX4624" s="193"/>
      <c r="AY4624" s="193"/>
      <c r="AZ4624" s="193"/>
      <c r="BA4624" s="193"/>
      <c r="BB4624" s="193"/>
      <c r="BC4624" s="193"/>
      <c r="BD4624" s="193"/>
      <c r="BE4624" s="315"/>
      <c r="BF4624" s="315"/>
      <c r="BG4624" s="315"/>
      <c r="BH4624" s="315"/>
      <c r="BI4624" s="315"/>
      <c r="BJ4624" s="315"/>
      <c r="BK4624" s="315"/>
    </row>
    <row r="4625" spans="1:63" x14ac:dyDescent="0.25">
      <c r="A4625" s="9"/>
      <c r="B4625" s="185" t="s">
        <v>576</v>
      </c>
      <c r="C4625" s="25" t="s">
        <v>3477</v>
      </c>
      <c r="D4625" s="193">
        <v>0.18561440000000001</v>
      </c>
      <c r="E4625" s="193">
        <v>0.14079897</v>
      </c>
      <c r="F4625" s="193">
        <v>2.6839094000000001E-2</v>
      </c>
      <c r="G4625" s="193">
        <v>8.4228218000000007E-3</v>
      </c>
      <c r="H4625" s="193">
        <v>2.7871394999999998E-4</v>
      </c>
      <c r="I4625" s="193">
        <v>5.1500544000000004E-3</v>
      </c>
      <c r="J4625" s="193">
        <v>1.2064729E-3</v>
      </c>
      <c r="K4625" s="193">
        <v>4.7952082999999998E-5</v>
      </c>
      <c r="L4625" s="193">
        <v>2.8703132999999999E-3</v>
      </c>
      <c r="M4625" s="193">
        <v>0</v>
      </c>
      <c r="N4625" s="193">
        <v>0</v>
      </c>
      <c r="O4625" s="193">
        <v>0</v>
      </c>
      <c r="P4625" s="199">
        <f t="shared" si="888"/>
        <v>1.0429553333333332</v>
      </c>
      <c r="Q4625" s="240">
        <v>21.123031999999998</v>
      </c>
      <c r="R4625" s="99">
        <v>14.404441</v>
      </c>
      <c r="S4625" s="99">
        <v>5.7523200000000001</v>
      </c>
      <c r="T4625" s="99">
        <v>8.3165000000000008E-6</v>
      </c>
      <c r="U4625" s="99">
        <v>0.20007</v>
      </c>
      <c r="V4625" s="99">
        <v>0.1080323</v>
      </c>
      <c r="W4625" s="99">
        <v>0.65815999999999997</v>
      </c>
      <c r="X4625" s="241">
        <f t="shared" si="889"/>
        <v>9.8102620730722012E-2</v>
      </c>
      <c r="Y4625" s="241">
        <f t="shared" si="890"/>
        <v>4.2134026082400002E-2</v>
      </c>
      <c r="Z4625" s="241">
        <f t="shared" si="891"/>
        <v>1.9844488522322002E-2</v>
      </c>
      <c r="AA4625" s="241">
        <f t="shared" si="892"/>
        <v>3.6124106126000005E-2</v>
      </c>
      <c r="AB4625" s="258">
        <v>2.8908264999999999E-2</v>
      </c>
      <c r="AC4625" s="258">
        <v>4.8835529999999999E-6</v>
      </c>
      <c r="AD4625" s="258">
        <v>7.6165942999999996E-3</v>
      </c>
      <c r="AE4625" s="258">
        <v>1.4276093999999999E-6</v>
      </c>
      <c r="AF4625" s="258">
        <v>5.4191854000000001E-3</v>
      </c>
      <c r="AG4625" s="258">
        <v>1.8367022E-4</v>
      </c>
      <c r="AH4625" s="258">
        <v>1.8920401E-2</v>
      </c>
      <c r="AI4625" s="258">
        <v>4.3831700000000003E-5</v>
      </c>
      <c r="AJ4625" s="258">
        <v>7.5069084999999995E-5</v>
      </c>
      <c r="AK4625" s="258">
        <v>2.2906865E-5</v>
      </c>
      <c r="AL4625" s="258">
        <v>6.4339001000000003E-6</v>
      </c>
      <c r="AM4625" s="258">
        <v>1.9962222000000002E-8</v>
      </c>
      <c r="AN4625" s="258">
        <v>2.6833401000000002E-4</v>
      </c>
      <c r="AO4625" s="258">
        <v>1.1205937E-4</v>
      </c>
      <c r="AP4625" s="258">
        <v>3.9543263000000001E-4</v>
      </c>
      <c r="AQ4625" s="258">
        <v>1.5633125999999999E-5</v>
      </c>
      <c r="AR4625" s="258">
        <v>3.6108473000000002E-2</v>
      </c>
      <c r="AT4625" s="193"/>
      <c r="AU4625" s="193"/>
      <c r="AV4625" s="193"/>
      <c r="AW4625" s="193"/>
      <c r="AX4625" s="193"/>
      <c r="AY4625" s="193"/>
      <c r="AZ4625" s="193"/>
      <c r="BA4625" s="193"/>
      <c r="BB4625" s="193"/>
      <c r="BC4625" s="193"/>
      <c r="BD4625" s="193"/>
      <c r="BE4625" s="315"/>
      <c r="BF4625" s="315"/>
      <c r="BG4625" s="315"/>
      <c r="BH4625" s="315"/>
      <c r="BI4625" s="315"/>
      <c r="BJ4625" s="315"/>
      <c r="BK4625" s="315"/>
    </row>
    <row r="4626" spans="1:63" x14ac:dyDescent="0.25">
      <c r="A4626" s="9"/>
      <c r="B4626" s="185" t="s">
        <v>576</v>
      </c>
      <c r="C4626" s="25" t="s">
        <v>2204</v>
      </c>
      <c r="D4626" s="193">
        <v>0.46451457000000002</v>
      </c>
      <c r="E4626" s="193">
        <v>0.24236958</v>
      </c>
      <c r="F4626" s="193">
        <v>4.8458956999999997E-2</v>
      </c>
      <c r="G4626" s="193">
        <v>1.3119037E-2</v>
      </c>
      <c r="H4626" s="193">
        <v>1.8108472E-3</v>
      </c>
      <c r="I4626" s="193">
        <v>1.6657861E-2</v>
      </c>
      <c r="J4626" s="193">
        <v>1.415046E-2</v>
      </c>
      <c r="K4626" s="193">
        <v>3.2891491000000003E-4</v>
      </c>
      <c r="L4626" s="193">
        <v>0.12761891</v>
      </c>
      <c r="M4626" s="193">
        <v>0</v>
      </c>
      <c r="N4626" s="193">
        <v>0</v>
      </c>
      <c r="O4626" s="193">
        <v>0</v>
      </c>
      <c r="P4626" s="199">
        <f t="shared" si="888"/>
        <v>1.795330222222222</v>
      </c>
      <c r="Q4626" s="240">
        <v>31.471827999999999</v>
      </c>
      <c r="R4626" s="99">
        <v>23.064931000000001</v>
      </c>
      <c r="S4626" s="99">
        <v>6.9210399999999996</v>
      </c>
      <c r="T4626" s="99">
        <v>1.7731999999999999E-5</v>
      </c>
      <c r="U4626" s="99">
        <v>0.35343000000000002</v>
      </c>
      <c r="V4626" s="99">
        <v>0.12810930000000001</v>
      </c>
      <c r="W4626" s="99">
        <v>1.0043</v>
      </c>
      <c r="X4626" s="241">
        <f t="shared" si="889"/>
        <v>0.17329205507303602</v>
      </c>
      <c r="Y4626" s="241">
        <f t="shared" si="890"/>
        <v>7.83384043965E-2</v>
      </c>
      <c r="Z4626" s="241">
        <f t="shared" si="891"/>
        <v>3.6843235276536004E-2</v>
      </c>
      <c r="AA4626" s="241">
        <f t="shared" si="892"/>
        <v>5.8110415400000004E-2</v>
      </c>
      <c r="AB4626" s="258">
        <v>4.9753178000000002E-2</v>
      </c>
      <c r="AC4626" s="258">
        <v>7.1969004000000003E-6</v>
      </c>
      <c r="AD4626" s="258">
        <v>1.3612248E-2</v>
      </c>
      <c r="AE4626" s="258">
        <v>3.1379661000000001E-6</v>
      </c>
      <c r="AF4626" s="258">
        <v>1.4741677E-2</v>
      </c>
      <c r="AG4626" s="258">
        <v>2.2096653000000001E-4</v>
      </c>
      <c r="AH4626" s="258">
        <v>3.2563313000000003E-2</v>
      </c>
      <c r="AI4626" s="258">
        <v>7.8946125999999997E-5</v>
      </c>
      <c r="AJ4626" s="258">
        <v>1.0936676E-4</v>
      </c>
      <c r="AK4626" s="258">
        <v>7.0916894000000002E-5</v>
      </c>
      <c r="AL4626" s="258">
        <v>1.5434948000000002E-5</v>
      </c>
      <c r="AM4626" s="258">
        <v>4.8848536000000001E-8</v>
      </c>
      <c r="AN4626" s="258">
        <v>1.0004701999999999E-3</v>
      </c>
      <c r="AO4626" s="258">
        <v>1.3850849000000001E-3</v>
      </c>
      <c r="AP4626" s="258">
        <v>1.6196536E-3</v>
      </c>
      <c r="AQ4626" s="258">
        <v>3.475994E-4</v>
      </c>
      <c r="AR4626" s="258">
        <v>5.7762816000000002E-2</v>
      </c>
      <c r="AT4626" s="193"/>
      <c r="AU4626" s="193"/>
      <c r="AV4626" s="193"/>
      <c r="AW4626" s="193"/>
      <c r="AX4626" s="193"/>
      <c r="AY4626" s="193"/>
      <c r="AZ4626" s="193"/>
      <c r="BA4626" s="193"/>
      <c r="BB4626" s="193"/>
      <c r="BC4626" s="193"/>
      <c r="BD4626" s="193"/>
      <c r="BE4626" s="315"/>
      <c r="BF4626" s="315"/>
      <c r="BG4626" s="315"/>
      <c r="BH4626" s="315"/>
      <c r="BI4626" s="315"/>
      <c r="BJ4626" s="315"/>
      <c r="BK4626" s="315"/>
    </row>
    <row r="4627" spans="1:63" x14ac:dyDescent="0.25">
      <c r="A4627" s="45" t="s">
        <v>6465</v>
      </c>
      <c r="B4627" s="45"/>
      <c r="C4627" s="43"/>
      <c r="D4627" s="199"/>
      <c r="E4627" s="199"/>
      <c r="F4627" s="199"/>
      <c r="G4627" s="199"/>
      <c r="H4627" s="199"/>
      <c r="I4627" s="199"/>
      <c r="J4627" s="199"/>
      <c r="K4627" s="199"/>
      <c r="L4627" s="199"/>
      <c r="M4627" s="199"/>
      <c r="N4627" s="199"/>
      <c r="O4627" s="199"/>
      <c r="P4627" s="199"/>
      <c r="Q4627" s="239"/>
      <c r="R4627" s="97"/>
      <c r="S4627" s="97"/>
      <c r="T4627" s="97"/>
      <c r="U4627" s="97"/>
      <c r="V4627" s="97"/>
      <c r="W4627" s="97"/>
      <c r="X4627" s="259"/>
      <c r="Y4627" s="259"/>
      <c r="Z4627" s="259"/>
      <c r="AA4627" s="258"/>
      <c r="AB4627" s="258"/>
      <c r="AC4627" s="258"/>
      <c r="AD4627" s="258"/>
      <c r="AE4627" s="258"/>
      <c r="AF4627" s="258"/>
      <c r="AG4627" s="258"/>
      <c r="AH4627" s="258"/>
      <c r="AI4627" s="258"/>
      <c r="AJ4627" s="258"/>
      <c r="AK4627" s="258"/>
      <c r="AL4627" s="258"/>
      <c r="AM4627" s="258"/>
      <c r="AN4627" s="258"/>
      <c r="AO4627" s="258"/>
      <c r="AP4627" s="258"/>
      <c r="AQ4627" s="258"/>
      <c r="AR4627" s="258"/>
      <c r="AT4627" s="193"/>
      <c r="AU4627" s="193"/>
      <c r="AV4627" s="193"/>
      <c r="AW4627" s="193"/>
      <c r="AX4627" s="193"/>
      <c r="AY4627" s="193"/>
      <c r="AZ4627" s="193"/>
      <c r="BA4627" s="193"/>
      <c r="BB4627" s="193"/>
      <c r="BC4627" s="193"/>
      <c r="BD4627" s="193"/>
      <c r="BE4627" s="315"/>
      <c r="BF4627" s="315"/>
      <c r="BG4627" s="315"/>
      <c r="BH4627" s="315"/>
      <c r="BI4627" s="315"/>
      <c r="BJ4627" s="315"/>
      <c r="BK4627" s="315"/>
    </row>
    <row r="4628" spans="1:63" x14ac:dyDescent="0.25">
      <c r="A4628" s="9"/>
      <c r="B4628" s="185" t="s">
        <v>1264</v>
      </c>
      <c r="C4628" s="25" t="s">
        <v>2313</v>
      </c>
      <c r="D4628" s="193">
        <v>43465.017</v>
      </c>
      <c r="E4628" s="193">
        <v>21004.272000000001</v>
      </c>
      <c r="F4628" s="193">
        <v>10873.072</v>
      </c>
      <c r="G4628" s="193">
        <v>583.34679000000006</v>
      </c>
      <c r="H4628" s="193">
        <v>346.25997999999998</v>
      </c>
      <c r="I4628" s="193">
        <v>1933.2747999999999</v>
      </c>
      <c r="J4628" s="193">
        <v>1300.819</v>
      </c>
      <c r="K4628" s="193">
        <v>35.709811000000002</v>
      </c>
      <c r="L4628" s="193">
        <v>7388.2635</v>
      </c>
      <c r="M4628" s="193">
        <v>0</v>
      </c>
      <c r="N4628" s="193">
        <v>0</v>
      </c>
      <c r="O4628" s="193">
        <v>0</v>
      </c>
      <c r="P4628" s="199">
        <f>E4628/0.135</f>
        <v>155587.19999999998</v>
      </c>
      <c r="Q4628" s="240">
        <v>2631127</v>
      </c>
      <c r="R4628" s="99">
        <v>1840643.1</v>
      </c>
      <c r="S4628" s="99">
        <v>315946.40000000002</v>
      </c>
      <c r="T4628" s="99">
        <v>4.8705999999999996</v>
      </c>
      <c r="U4628" s="99">
        <v>376250</v>
      </c>
      <c r="V4628" s="99">
        <v>2526.6640000000002</v>
      </c>
      <c r="W4628" s="99">
        <v>95756</v>
      </c>
      <c r="X4628" s="241">
        <f>SUM(Y4628:AA4628)</f>
        <v>21479.032079709203</v>
      </c>
      <c r="Y4628" s="241">
        <f>SUM(AB4628:AG4628)</f>
        <v>8005.5672237999997</v>
      </c>
      <c r="Z4628" s="241">
        <f>SUM(AH4628:AP4628)</f>
        <v>8855.4047059092009</v>
      </c>
      <c r="AA4628" s="241">
        <f>SUM(AQ4628:AR4628)</f>
        <v>4618.0601500000002</v>
      </c>
      <c r="AB4628" s="258">
        <v>4312.5905000000002</v>
      </c>
      <c r="AC4628" s="258">
        <v>0.60783480000000001</v>
      </c>
      <c r="AD4628" s="258">
        <v>984.19758999999999</v>
      </c>
      <c r="AE4628" s="258">
        <v>0.57269950000000003</v>
      </c>
      <c r="AF4628" s="258">
        <v>2697.7934</v>
      </c>
      <c r="AG4628" s="258">
        <v>9.8051995000000005</v>
      </c>
      <c r="AH4628" s="258">
        <v>2822.7222000000002</v>
      </c>
      <c r="AI4628" s="258">
        <v>18.788837999999998</v>
      </c>
      <c r="AJ4628" s="258">
        <v>4.8047437000000004</v>
      </c>
      <c r="AK4628" s="258">
        <v>10.272141</v>
      </c>
      <c r="AL4628" s="258">
        <v>1.0513018000000001</v>
      </c>
      <c r="AM4628" s="258">
        <v>2.4814092E-3</v>
      </c>
      <c r="AN4628" s="258">
        <v>1876.3697</v>
      </c>
      <c r="AO4628" s="258">
        <v>2246.4856</v>
      </c>
      <c r="AP4628" s="258">
        <v>1874.9077</v>
      </c>
      <c r="AQ4628" s="258">
        <v>10.976749999999999</v>
      </c>
      <c r="AR4628" s="258">
        <v>4607.0834000000004</v>
      </c>
      <c r="AT4628" s="193"/>
      <c r="AU4628" s="193"/>
      <c r="AV4628" s="193"/>
      <c r="AW4628" s="193"/>
      <c r="AX4628" s="193"/>
      <c r="AY4628" s="193"/>
      <c r="AZ4628" s="193"/>
      <c r="BA4628" s="193"/>
      <c r="BB4628" s="193"/>
      <c r="BC4628" s="193"/>
      <c r="BD4628" s="193"/>
      <c r="BE4628" s="315"/>
      <c r="BF4628" s="315"/>
      <c r="BG4628" s="315"/>
      <c r="BH4628" s="315"/>
      <c r="BI4628" s="315"/>
      <c r="BJ4628" s="315"/>
      <c r="BK4628" s="315"/>
    </row>
    <row r="4629" spans="1:63" x14ac:dyDescent="0.25">
      <c r="A4629" s="9"/>
      <c r="B4629" s="185" t="s">
        <v>1264</v>
      </c>
      <c r="C4629" s="25" t="s">
        <v>2314</v>
      </c>
      <c r="D4629" s="193">
        <v>27641206</v>
      </c>
      <c r="E4629" s="193">
        <v>13782421</v>
      </c>
      <c r="F4629" s="193">
        <v>6749613.2000000002</v>
      </c>
      <c r="G4629" s="193">
        <v>357787.39</v>
      </c>
      <c r="H4629" s="193">
        <v>213929.41</v>
      </c>
      <c r="I4629" s="193">
        <v>1391456.3</v>
      </c>
      <c r="J4629" s="193">
        <v>830195.78</v>
      </c>
      <c r="K4629" s="193">
        <v>21752.052</v>
      </c>
      <c r="L4629" s="193">
        <v>4294050.8</v>
      </c>
      <c r="M4629" s="193">
        <v>0</v>
      </c>
      <c r="N4629" s="193">
        <v>0</v>
      </c>
      <c r="O4629" s="193">
        <v>0</v>
      </c>
      <c r="P4629" s="199">
        <f>E4629/0.135</f>
        <v>102092007.4074074</v>
      </c>
      <c r="Q4629" s="240">
        <v>2125476600</v>
      </c>
      <c r="R4629" s="99">
        <v>1652714100</v>
      </c>
      <c r="S4629" s="99">
        <v>214295200</v>
      </c>
      <c r="T4629" s="99">
        <v>3509.5</v>
      </c>
      <c r="U4629" s="99">
        <v>198100000</v>
      </c>
      <c r="V4629" s="99">
        <v>1693828</v>
      </c>
      <c r="W4629" s="99">
        <v>58670000</v>
      </c>
      <c r="X4629" s="241">
        <f>SUM(Y4629:AA4629)</f>
        <v>15901303.2440816</v>
      </c>
      <c r="Y4629" s="241">
        <f>SUM(AB4629:AG4629)</f>
        <v>5140068.2591399997</v>
      </c>
      <c r="Z4629" s="241">
        <f>SUM(AH4629:AP4629)</f>
        <v>6619423.4244416002</v>
      </c>
      <c r="AA4629" s="241">
        <f>SUM(AQ4629:AR4629)</f>
        <v>4141811.5605000001</v>
      </c>
      <c r="AB4629" s="258">
        <v>2829824.1</v>
      </c>
      <c r="AC4629" s="258">
        <v>743.43992000000003</v>
      </c>
      <c r="AD4629" s="258">
        <v>580938.71</v>
      </c>
      <c r="AE4629" s="258">
        <v>541.05092000000002</v>
      </c>
      <c r="AF4629" s="258">
        <v>1721296.3</v>
      </c>
      <c r="AG4629" s="258">
        <v>6724.6583000000001</v>
      </c>
      <c r="AH4629" s="258">
        <v>1852166.6</v>
      </c>
      <c r="AI4629" s="258">
        <v>11414.164000000001</v>
      </c>
      <c r="AJ4629" s="258">
        <v>2928.7936</v>
      </c>
      <c r="AK4629" s="258">
        <v>6130.8927999999996</v>
      </c>
      <c r="AL4629" s="258">
        <v>615.43258000000003</v>
      </c>
      <c r="AM4629" s="258">
        <v>1.4914616000000001</v>
      </c>
      <c r="AN4629" s="258">
        <v>985847.15</v>
      </c>
      <c r="AO4629" s="258">
        <v>2302900.9</v>
      </c>
      <c r="AP4629" s="258">
        <v>1457418</v>
      </c>
      <c r="AQ4629" s="258">
        <v>7040.3604999999998</v>
      </c>
      <c r="AR4629" s="258">
        <v>4134771.2</v>
      </c>
      <c r="AT4629" s="193"/>
      <c r="AU4629" s="193"/>
      <c r="AV4629" s="193"/>
      <c r="AW4629" s="193"/>
      <c r="AX4629" s="193"/>
      <c r="AY4629" s="193"/>
      <c r="AZ4629" s="193"/>
      <c r="BA4629" s="193"/>
      <c r="BB4629" s="193"/>
      <c r="BC4629" s="193"/>
      <c r="BD4629" s="193"/>
      <c r="BE4629" s="315"/>
      <c r="BF4629" s="315"/>
      <c r="BG4629" s="315"/>
      <c r="BH4629" s="315"/>
      <c r="BI4629" s="315"/>
      <c r="BJ4629" s="315"/>
      <c r="BK4629" s="315"/>
    </row>
    <row r="4630" spans="1:63" x14ac:dyDescent="0.25">
      <c r="A4630" s="9"/>
      <c r="B4630" s="185" t="s">
        <v>5770</v>
      </c>
      <c r="C4630" s="25" t="s">
        <v>4790</v>
      </c>
      <c r="D4630" s="193">
        <v>2.8386567</v>
      </c>
      <c r="E4630" s="193">
        <v>0.59660972999999995</v>
      </c>
      <c r="F4630" s="193">
        <v>0.21744082000000001</v>
      </c>
      <c r="G4630" s="193">
        <v>8.2861379999999998E-2</v>
      </c>
      <c r="H4630" s="193">
        <v>7.5104543000000003E-3</v>
      </c>
      <c r="I4630" s="193">
        <v>0.12663437</v>
      </c>
      <c r="J4630" s="193">
        <v>7.3967370000000005E-2</v>
      </c>
      <c r="K4630" s="193">
        <v>1.5878498E-3</v>
      </c>
      <c r="L4630" s="193">
        <v>1.7320447999999999</v>
      </c>
      <c r="M4630" s="193">
        <v>0</v>
      </c>
      <c r="N4630" s="193">
        <v>0</v>
      </c>
      <c r="O4630" s="193">
        <v>0</v>
      </c>
      <c r="P4630" s="199">
        <f>E4630/0.135</f>
        <v>4.4193313333333331</v>
      </c>
      <c r="Q4630" s="240">
        <v>74.527313000000007</v>
      </c>
      <c r="R4630" s="99">
        <v>57.024239999999999</v>
      </c>
      <c r="S4630" s="99">
        <v>11.7516</v>
      </c>
      <c r="T4630" s="99">
        <v>6.3165999999999998E-5</v>
      </c>
      <c r="U4630" s="99">
        <v>0.73709999999999998</v>
      </c>
      <c r="V4630" s="99">
        <v>0.19841010000000001</v>
      </c>
      <c r="W4630" s="99">
        <v>4.8159000000000001</v>
      </c>
      <c r="X4630" s="241">
        <f>SUM(Y4630:AA4630)</f>
        <v>0.62743064349655997</v>
      </c>
      <c r="Y4630" s="241">
        <f>SUM(AB4630:AG4630)</f>
        <v>0.39080841749400003</v>
      </c>
      <c r="Z4630" s="241">
        <f>SUM(AH4630:AP4630)</f>
        <v>9.0011570802560004E-2</v>
      </c>
      <c r="AA4630" s="241">
        <f>SUM(AQ4630:AR4630)</f>
        <v>0.1466106552</v>
      </c>
      <c r="AB4630" s="258">
        <v>0.12248514000000001</v>
      </c>
      <c r="AC4630" s="258">
        <v>1.4762285999999999E-5</v>
      </c>
      <c r="AD4630" s="258">
        <v>0.18600479</v>
      </c>
      <c r="AE4630" s="258">
        <v>1.1733378E-5</v>
      </c>
      <c r="AF4630" s="258">
        <v>8.1932218000000001E-2</v>
      </c>
      <c r="AG4630" s="258">
        <v>3.5977383000000002E-4</v>
      </c>
      <c r="AH4630" s="258">
        <v>8.0167839000000005E-2</v>
      </c>
      <c r="AI4630" s="258">
        <v>3.6175030999999999E-4</v>
      </c>
      <c r="AJ4630" s="258">
        <v>7.3724776999999997E-4</v>
      </c>
      <c r="AK4630" s="258">
        <v>3.1623847000000001E-4</v>
      </c>
      <c r="AL4630" s="258">
        <v>1.4137702000000001E-4</v>
      </c>
      <c r="AM4630" s="258">
        <v>4.7503256000000001E-7</v>
      </c>
      <c r="AN4630" s="258">
        <v>2.6782403999999998E-3</v>
      </c>
      <c r="AO4630" s="258">
        <v>2.9960156000000001E-3</v>
      </c>
      <c r="AP4630" s="258">
        <v>2.6123871999999999E-3</v>
      </c>
      <c r="AQ4630" s="258">
        <v>3.8145952000000001E-3</v>
      </c>
      <c r="AR4630" s="258">
        <v>0.14279606</v>
      </c>
      <c r="AT4630" s="193"/>
      <c r="AU4630" s="193"/>
      <c r="AV4630" s="193"/>
      <c r="AW4630" s="193"/>
      <c r="AX4630" s="193"/>
      <c r="AY4630" s="193"/>
      <c r="AZ4630" s="193"/>
      <c r="BA4630" s="193"/>
      <c r="BB4630" s="193"/>
      <c r="BC4630" s="193"/>
      <c r="BD4630" s="193"/>
      <c r="BE4630" s="315"/>
      <c r="BF4630" s="315"/>
      <c r="BG4630" s="315"/>
      <c r="BH4630" s="315"/>
      <c r="BI4630" s="315"/>
      <c r="BJ4630" s="315"/>
      <c r="BK4630" s="315"/>
    </row>
    <row r="4631" spans="1:63" x14ac:dyDescent="0.25">
      <c r="A4631" s="9"/>
      <c r="B4631" s="185" t="s">
        <v>1264</v>
      </c>
      <c r="C4631" s="25" t="s">
        <v>2315</v>
      </c>
      <c r="D4631" s="193">
        <v>18629.259999999998</v>
      </c>
      <c r="E4631" s="193">
        <v>9136.9807999999994</v>
      </c>
      <c r="F4631" s="193">
        <v>3333.1808999999998</v>
      </c>
      <c r="G4631" s="193">
        <v>534.31183999999996</v>
      </c>
      <c r="H4631" s="193">
        <v>114.88511</v>
      </c>
      <c r="I4631" s="193">
        <v>983.10110999999995</v>
      </c>
      <c r="J4631" s="193">
        <v>1861.8761</v>
      </c>
      <c r="K4631" s="193">
        <v>160.41117</v>
      </c>
      <c r="L4631" s="193">
        <v>2504.5131000000001</v>
      </c>
      <c r="M4631" s="193">
        <v>0</v>
      </c>
      <c r="N4631" s="193">
        <v>0</v>
      </c>
      <c r="O4631" s="193">
        <v>0</v>
      </c>
      <c r="P4631" s="199">
        <f>E4631/0.135</f>
        <v>67681.339259259257</v>
      </c>
      <c r="Q4631" s="240">
        <v>1128284.3999999999</v>
      </c>
      <c r="R4631" s="99">
        <v>839670.51</v>
      </c>
      <c r="S4631" s="99">
        <v>201353.60000000001</v>
      </c>
      <c r="T4631" s="99">
        <v>1.9906999999999999</v>
      </c>
      <c r="U4631" s="99">
        <v>41797</v>
      </c>
      <c r="V4631" s="99">
        <v>2891.328</v>
      </c>
      <c r="W4631" s="99">
        <v>42570</v>
      </c>
      <c r="X4631" s="241">
        <f>SUM(Y4631:AA4631)</f>
        <v>9622.2231328222988</v>
      </c>
      <c r="Y4631" s="241">
        <f>SUM(AB4631:AG4631)</f>
        <v>4798.1460218799994</v>
      </c>
      <c r="Z4631" s="241">
        <f>SUM(AH4631:AP4631)</f>
        <v>2713.8634282423</v>
      </c>
      <c r="AA4631" s="241">
        <f>SUM(AQ4631:AR4631)</f>
        <v>2110.2136826999999</v>
      </c>
      <c r="AB4631" s="258">
        <v>1875.9694</v>
      </c>
      <c r="AC4631" s="258">
        <v>0.28985478999999997</v>
      </c>
      <c r="AD4631" s="258">
        <v>1951.6971000000001</v>
      </c>
      <c r="AE4631" s="258">
        <v>0.23762148999999999</v>
      </c>
      <c r="AF4631" s="258">
        <v>963.58117000000004</v>
      </c>
      <c r="AG4631" s="258">
        <v>6.3708755999999997</v>
      </c>
      <c r="AH4631" s="258">
        <v>1227.8777</v>
      </c>
      <c r="AI4631" s="258">
        <v>5.4985371000000001</v>
      </c>
      <c r="AJ4631" s="258">
        <v>4.6938027</v>
      </c>
      <c r="AK4631" s="258">
        <v>8.2357303999999996</v>
      </c>
      <c r="AL4631" s="258">
        <v>1.0374937</v>
      </c>
      <c r="AM4631" s="258">
        <v>3.3843422999999999E-3</v>
      </c>
      <c r="AN4631" s="258">
        <v>218.83046999999999</v>
      </c>
      <c r="AO4631" s="258">
        <v>721.68690000000004</v>
      </c>
      <c r="AP4631" s="258">
        <v>525.99941000000001</v>
      </c>
      <c r="AQ4631" s="258">
        <v>8.1576827000000005</v>
      </c>
      <c r="AR4631" s="258">
        <v>2102.056</v>
      </c>
      <c r="AT4631" s="193"/>
      <c r="AU4631" s="193"/>
      <c r="AV4631" s="193"/>
      <c r="AW4631" s="193"/>
      <c r="AX4631" s="193"/>
      <c r="AY4631" s="193"/>
      <c r="AZ4631" s="193"/>
      <c r="BA4631" s="193"/>
      <c r="BB4631" s="193"/>
      <c r="BC4631" s="193"/>
      <c r="BD4631" s="193"/>
      <c r="BE4631" s="315"/>
      <c r="BF4631" s="315"/>
      <c r="BG4631" s="315"/>
      <c r="BH4631" s="315"/>
      <c r="BI4631" s="315"/>
      <c r="BJ4631" s="315"/>
      <c r="BK4631" s="315"/>
    </row>
    <row r="4632" spans="1:63" x14ac:dyDescent="0.25">
      <c r="A4632" s="45" t="s">
        <v>650</v>
      </c>
      <c r="B4632" s="45"/>
      <c r="C4632" s="43"/>
      <c r="D4632" s="199"/>
      <c r="E4632" s="199"/>
      <c r="F4632" s="199"/>
      <c r="G4632" s="199"/>
      <c r="H4632" s="199"/>
      <c r="I4632" s="199"/>
      <c r="J4632" s="199"/>
      <c r="K4632" s="199"/>
      <c r="L4632" s="199"/>
      <c r="M4632" s="199"/>
      <c r="N4632" s="199"/>
      <c r="O4632" s="199"/>
      <c r="P4632" s="199"/>
      <c r="Q4632" s="239"/>
      <c r="R4632" s="97"/>
      <c r="S4632" s="97"/>
      <c r="T4632" s="97"/>
      <c r="U4632" s="97"/>
      <c r="V4632" s="97"/>
      <c r="W4632" s="97"/>
      <c r="X4632" s="259"/>
      <c r="Y4632" s="259"/>
      <c r="Z4632" s="259"/>
      <c r="AA4632" s="258"/>
      <c r="AB4632" s="258"/>
      <c r="AC4632" s="258"/>
      <c r="AD4632" s="258"/>
      <c r="AE4632" s="258"/>
      <c r="AF4632" s="258"/>
      <c r="AG4632" s="258"/>
      <c r="AH4632" s="258"/>
      <c r="AI4632" s="258"/>
      <c r="AJ4632" s="258"/>
      <c r="AK4632" s="258"/>
      <c r="AL4632" s="258"/>
      <c r="AM4632" s="258"/>
      <c r="AN4632" s="258"/>
      <c r="AO4632" s="258"/>
      <c r="AP4632" s="258"/>
      <c r="AQ4632" s="258"/>
      <c r="AR4632" s="258"/>
      <c r="AT4632" s="193"/>
      <c r="AU4632" s="193"/>
      <c r="AV4632" s="193"/>
      <c r="AW4632" s="193"/>
      <c r="AX4632" s="193"/>
      <c r="AY4632" s="193"/>
      <c r="AZ4632" s="193"/>
      <c r="BA4632" s="193"/>
      <c r="BB4632" s="193"/>
      <c r="BC4632" s="193"/>
      <c r="BD4632" s="193"/>
      <c r="BE4632" s="315"/>
      <c r="BF4632" s="315"/>
      <c r="BG4632" s="315"/>
      <c r="BH4632" s="315"/>
      <c r="BI4632" s="315"/>
      <c r="BJ4632" s="315"/>
      <c r="BK4632" s="315"/>
    </row>
    <row r="4633" spans="1:63" x14ac:dyDescent="0.25">
      <c r="A4633" s="43"/>
      <c r="B4633" s="185" t="s">
        <v>5770</v>
      </c>
      <c r="C4633" s="25" t="s">
        <v>2316</v>
      </c>
      <c r="D4633" s="193">
        <v>0.13566622</v>
      </c>
      <c r="E4633" s="193">
        <v>9.7050687999999996E-2</v>
      </c>
      <c r="F4633" s="193">
        <v>1.9733513000000001E-2</v>
      </c>
      <c r="G4633" s="193">
        <v>1.1023893999999999E-2</v>
      </c>
      <c r="H4633" s="193">
        <v>2.0236133000000001E-4</v>
      </c>
      <c r="I4633" s="193">
        <v>3.7146763000000002E-3</v>
      </c>
      <c r="J4633" s="193">
        <v>1.5700693E-3</v>
      </c>
      <c r="K4633" s="193">
        <v>2.4807654000000001E-5</v>
      </c>
      <c r="L4633" s="193">
        <v>2.3462115000000001E-3</v>
      </c>
      <c r="M4633" s="193">
        <v>0</v>
      </c>
      <c r="N4633" s="193">
        <v>0</v>
      </c>
      <c r="O4633" s="193">
        <v>0</v>
      </c>
      <c r="P4633" s="199">
        <f>E4633/0.135</f>
        <v>0.7188939851851851</v>
      </c>
      <c r="Q4633" s="240">
        <v>12.247011000000001</v>
      </c>
      <c r="R4633" s="99">
        <v>8.1358235000000008</v>
      </c>
      <c r="S4633" s="99">
        <v>3.5039199999999999</v>
      </c>
      <c r="T4633" s="99">
        <v>1.1161E-5</v>
      </c>
      <c r="U4633" s="99">
        <v>0.13259000000000001</v>
      </c>
      <c r="V4633" s="99">
        <v>6.4126530000000001E-2</v>
      </c>
      <c r="W4633" s="99">
        <v>0.41054000000000002</v>
      </c>
      <c r="X4633" s="241">
        <f>SUM(Y4633:AA4633)</f>
        <v>6.2902666610295005E-2</v>
      </c>
      <c r="Y4633" s="241">
        <f>SUM(AB4633:AG4633)</f>
        <v>2.84489353946E-2</v>
      </c>
      <c r="Z4633" s="241">
        <f>SUM(AH4633:AP4633)</f>
        <v>1.4083900181394998E-2</v>
      </c>
      <c r="AA4633" s="241">
        <f>SUM(AQ4633:AR4633)</f>
        <v>2.0369831034300002E-2</v>
      </c>
      <c r="AB4633" s="258">
        <v>1.9926155000000001E-2</v>
      </c>
      <c r="AC4633" s="258">
        <v>2.5913148E-6</v>
      </c>
      <c r="AD4633" s="258">
        <v>4.2893302000000001E-3</v>
      </c>
      <c r="AE4633" s="258">
        <v>1.2678397999999999E-6</v>
      </c>
      <c r="AF4633" s="258">
        <v>4.1175498000000001E-3</v>
      </c>
      <c r="AG4633" s="258">
        <v>1.1204124E-4</v>
      </c>
      <c r="AH4633" s="258">
        <v>1.3041871999999999E-2</v>
      </c>
      <c r="AI4633" s="258">
        <v>3.1953355999999998E-5</v>
      </c>
      <c r="AJ4633" s="258">
        <v>4.7662203000000001E-5</v>
      </c>
      <c r="AK4633" s="258">
        <v>1.4348249E-5</v>
      </c>
      <c r="AL4633" s="258">
        <v>4.3771254999999997E-6</v>
      </c>
      <c r="AM4633" s="258">
        <v>1.3107895E-8</v>
      </c>
      <c r="AN4633" s="258">
        <v>2.3985245E-4</v>
      </c>
      <c r="AO4633" s="258">
        <v>3.2988768E-4</v>
      </c>
      <c r="AP4633" s="258">
        <v>3.7393400999999999E-4</v>
      </c>
      <c r="AQ4633" s="258">
        <v>5.9910343000000002E-6</v>
      </c>
      <c r="AR4633" s="258">
        <v>2.0363840000000001E-2</v>
      </c>
      <c r="AT4633" s="193"/>
      <c r="AU4633" s="193"/>
      <c r="AV4633" s="193"/>
      <c r="AW4633" s="193"/>
      <c r="AX4633" s="193"/>
      <c r="AY4633" s="193"/>
      <c r="AZ4633" s="193"/>
      <c r="BA4633" s="193"/>
      <c r="BB4633" s="193"/>
      <c r="BC4633" s="193"/>
      <c r="BD4633" s="193"/>
      <c r="BE4633" s="315"/>
      <c r="BF4633" s="315"/>
      <c r="BG4633" s="315"/>
      <c r="BH4633" s="315"/>
      <c r="BI4633" s="315"/>
      <c r="BJ4633" s="315"/>
      <c r="BK4633" s="315"/>
    </row>
    <row r="4634" spans="1:63" x14ac:dyDescent="0.25">
      <c r="A4634" s="45" t="s">
        <v>579</v>
      </c>
      <c r="B4634" s="45"/>
      <c r="C4634" s="43"/>
      <c r="D4634" s="199"/>
      <c r="E4634" s="199"/>
      <c r="F4634" s="199"/>
      <c r="G4634" s="199"/>
      <c r="H4634" s="199"/>
      <c r="I4634" s="199"/>
      <c r="J4634" s="199"/>
      <c r="K4634" s="199"/>
      <c r="L4634" s="199"/>
      <c r="M4634" s="199"/>
      <c r="N4634" s="199"/>
      <c r="O4634" s="199"/>
      <c r="P4634" s="199"/>
      <c r="Q4634" s="239"/>
      <c r="R4634" s="97"/>
      <c r="S4634" s="97"/>
      <c r="T4634" s="97"/>
      <c r="U4634" s="97"/>
      <c r="V4634" s="97"/>
      <c r="W4634" s="97"/>
      <c r="X4634" s="259"/>
      <c r="Y4634" s="259"/>
      <c r="Z4634" s="259"/>
      <c r="AA4634" s="258"/>
      <c r="AB4634" s="258"/>
      <c r="AC4634" s="258"/>
      <c r="AD4634" s="258"/>
      <c r="AE4634" s="258"/>
      <c r="AF4634" s="258"/>
      <c r="AG4634" s="258"/>
      <c r="AH4634" s="258"/>
      <c r="AI4634" s="258"/>
      <c r="AJ4634" s="258"/>
      <c r="AK4634" s="258"/>
      <c r="AL4634" s="258"/>
      <c r="AM4634" s="258"/>
      <c r="AN4634" s="258"/>
      <c r="AO4634" s="258"/>
      <c r="AP4634" s="258"/>
      <c r="AQ4634" s="258"/>
      <c r="AR4634" s="258"/>
      <c r="AT4634" s="193"/>
      <c r="AU4634" s="193"/>
      <c r="AV4634" s="193"/>
      <c r="AW4634" s="193"/>
      <c r="AX4634" s="193"/>
      <c r="AY4634" s="193"/>
      <c r="AZ4634" s="193"/>
      <c r="BA4634" s="193"/>
      <c r="BB4634" s="193"/>
      <c r="BC4634" s="193"/>
      <c r="BD4634" s="193"/>
      <c r="BE4634" s="315"/>
      <c r="BF4634" s="315"/>
      <c r="BG4634" s="315"/>
      <c r="BH4634" s="315"/>
      <c r="BI4634" s="315"/>
      <c r="BJ4634" s="315"/>
      <c r="BK4634" s="315"/>
    </row>
    <row r="4635" spans="1:63" x14ac:dyDescent="0.25">
      <c r="A4635" s="123">
        <v>1</v>
      </c>
      <c r="B4635" s="9" t="s">
        <v>571</v>
      </c>
      <c r="C4635" s="48" t="s">
        <v>2317</v>
      </c>
      <c r="D4635" s="223">
        <v>6.0442308E-2</v>
      </c>
      <c r="E4635" s="223">
        <v>1.6408761000000001E-2</v>
      </c>
      <c r="F4635" s="223">
        <v>3.7780715000000002E-3</v>
      </c>
      <c r="G4635" s="223">
        <v>9.6764007000000002E-4</v>
      </c>
      <c r="H4635" s="223">
        <v>3.3993070999999999E-4</v>
      </c>
      <c r="I4635" s="223">
        <v>6.4490253999999999E-3</v>
      </c>
      <c r="J4635" s="223">
        <v>3.4634087000000001E-3</v>
      </c>
      <c r="K4635" s="223">
        <v>6.0746401999999997E-5</v>
      </c>
      <c r="L4635" s="223">
        <v>2.8974724E-2</v>
      </c>
      <c r="M4635" s="223">
        <v>0</v>
      </c>
      <c r="N4635" s="223">
        <v>0</v>
      </c>
      <c r="O4635" s="223">
        <v>0</v>
      </c>
      <c r="P4635" s="227">
        <f>E4635/0.135</f>
        <v>0.12154637777777777</v>
      </c>
      <c r="Q4635" s="238">
        <v>2.0917355999999998</v>
      </c>
      <c r="R4635" s="117">
        <v>1.6191549999999999</v>
      </c>
      <c r="S4635" s="117">
        <v>0.36050559999999998</v>
      </c>
      <c r="T4635" s="117">
        <v>1.0894999999999999E-6</v>
      </c>
      <c r="U4635" s="117">
        <v>1.7738E-2</v>
      </c>
      <c r="V4635" s="117">
        <v>6.6568590000000002E-3</v>
      </c>
      <c r="W4635" s="117">
        <v>8.7679000000000007E-2</v>
      </c>
      <c r="X4635" s="257">
        <f>SUM(Y4635:AA4635)</f>
        <v>1.4489148620480402E-2</v>
      </c>
      <c r="Y4635" s="257">
        <f>SUM(AB4635:AG4635)</f>
        <v>7.9415187988100006E-3</v>
      </c>
      <c r="Z4635" s="257">
        <f>SUM(AH4635:AP4635)</f>
        <v>2.4154229846704007E-3</v>
      </c>
      <c r="AA4635" s="257">
        <f>SUM(AQ4635:AR4635)</f>
        <v>4.1322068369999999E-3</v>
      </c>
      <c r="AB4635" s="257">
        <v>3.3690955000000001E-3</v>
      </c>
      <c r="AC4635" s="257">
        <v>2.9047449000000001E-7</v>
      </c>
      <c r="AD4635" s="257">
        <v>1.9095129E-3</v>
      </c>
      <c r="AE4635" s="257">
        <v>3.0800232E-7</v>
      </c>
      <c r="AF4635" s="257">
        <v>2.6507980999999998E-3</v>
      </c>
      <c r="AG4635" s="257">
        <v>1.1513822E-5</v>
      </c>
      <c r="AH4635" s="257">
        <v>2.2050017000000001E-3</v>
      </c>
      <c r="AI4635" s="257">
        <v>6.0511700000000002E-6</v>
      </c>
      <c r="AJ4635" s="257">
        <v>8.4768570000000008E-6</v>
      </c>
      <c r="AK4635" s="257">
        <v>2.4199596E-5</v>
      </c>
      <c r="AL4635" s="257">
        <v>1.8190931E-6</v>
      </c>
      <c r="AM4635" s="257">
        <v>7.8865704000000001E-9</v>
      </c>
      <c r="AN4635" s="257">
        <v>6.9805502E-5</v>
      </c>
      <c r="AO4635" s="257">
        <v>4.9497694000000002E-5</v>
      </c>
      <c r="AP4635" s="257">
        <v>5.0563486E-5</v>
      </c>
      <c r="AQ4635" s="257">
        <v>7.7662637000000005E-5</v>
      </c>
      <c r="AR4635" s="257">
        <v>4.0545442000000003E-3</v>
      </c>
      <c r="AT4635" s="193"/>
      <c r="AU4635" s="193"/>
      <c r="AV4635" s="193"/>
      <c r="AW4635" s="193"/>
      <c r="AX4635" s="193"/>
      <c r="AY4635" s="193"/>
      <c r="AZ4635" s="193"/>
      <c r="BA4635" s="193"/>
      <c r="BB4635" s="193"/>
      <c r="BC4635" s="193"/>
      <c r="BD4635" s="193"/>
      <c r="BE4635" s="315"/>
      <c r="BF4635" s="315"/>
      <c r="BG4635" s="315"/>
      <c r="BH4635" s="315"/>
      <c r="BI4635" s="315"/>
      <c r="BJ4635" s="315"/>
      <c r="BK4635" s="315"/>
    </row>
    <row r="4636" spans="1:63" x14ac:dyDescent="0.25">
      <c r="A4636" s="123">
        <v>1</v>
      </c>
      <c r="B4636" s="9" t="s">
        <v>571</v>
      </c>
      <c r="C4636" s="48" t="s">
        <v>2318</v>
      </c>
      <c r="D4636" s="223">
        <v>6.5127646999999997E-2</v>
      </c>
      <c r="E4636" s="223">
        <v>2.0802075999999999E-2</v>
      </c>
      <c r="F4636" s="223">
        <v>3.8362282000000002E-3</v>
      </c>
      <c r="G4636" s="223">
        <v>9.9000206999999996E-4</v>
      </c>
      <c r="H4636" s="223">
        <v>5.2008817999999997E-4</v>
      </c>
      <c r="I4636" s="223">
        <v>6.4637796000000004E-3</v>
      </c>
      <c r="J4636" s="223">
        <v>3.4511359E-3</v>
      </c>
      <c r="K4636" s="223">
        <v>6.0650943999999999E-5</v>
      </c>
      <c r="L4636" s="223">
        <v>2.9003686000000001E-2</v>
      </c>
      <c r="M4636" s="223">
        <v>0</v>
      </c>
      <c r="N4636" s="223">
        <v>0</v>
      </c>
      <c r="O4636" s="223">
        <v>0</v>
      </c>
      <c r="P4636" s="227">
        <f>E4636/0.135</f>
        <v>0.15408945185185183</v>
      </c>
      <c r="Q4636" s="238">
        <v>2.1184118000000001</v>
      </c>
      <c r="R4636" s="117">
        <v>1.6232424999999999</v>
      </c>
      <c r="S4636" s="117">
        <v>0.37966319999999998</v>
      </c>
      <c r="T4636" s="117">
        <v>1.0845E-6</v>
      </c>
      <c r="U4636" s="117">
        <v>1.8557000000000001E-2</v>
      </c>
      <c r="V4636" s="117">
        <v>7.0229999999999997E-3</v>
      </c>
      <c r="W4636" s="117">
        <v>8.9925000000000005E-2</v>
      </c>
      <c r="X4636" s="257">
        <f>SUM(Y4636:AA4636)</f>
        <v>1.6021058298904999E-2</v>
      </c>
      <c r="Y4636" s="257">
        <f>SUM(AB4636:AG4636)</f>
        <v>8.8704139424899998E-3</v>
      </c>
      <c r="Z4636" s="257">
        <f>SUM(AH4636:AP4636)</f>
        <v>3.0082391964149999E-3</v>
      </c>
      <c r="AA4636" s="257">
        <f>SUM(AQ4636:AR4636)</f>
        <v>4.1424051599999994E-3</v>
      </c>
      <c r="AB4636" s="257">
        <v>4.2711813999999999E-3</v>
      </c>
      <c r="AC4636" s="257">
        <v>2.8853488000000002E-7</v>
      </c>
      <c r="AD4636" s="257">
        <v>1.9236339E-3</v>
      </c>
      <c r="AE4636" s="257">
        <v>3.3607160999999998E-7</v>
      </c>
      <c r="AF4636" s="257">
        <v>2.6628416000000002E-3</v>
      </c>
      <c r="AG4636" s="257">
        <v>1.2132435999999999E-5</v>
      </c>
      <c r="AH4636" s="257">
        <v>2.7954761999999999E-3</v>
      </c>
      <c r="AI4636" s="257">
        <v>6.1461924000000001E-6</v>
      </c>
      <c r="AJ4636" s="257">
        <v>8.6834256000000003E-6</v>
      </c>
      <c r="AK4636" s="257">
        <v>2.39968E-5</v>
      </c>
      <c r="AL4636" s="257">
        <v>1.8360559999999999E-6</v>
      </c>
      <c r="AM4636" s="257">
        <v>7.9384149999999996E-9</v>
      </c>
      <c r="AN4636" s="257">
        <v>7.1797184000000001E-5</v>
      </c>
      <c r="AO4636" s="257">
        <v>4.9585173E-5</v>
      </c>
      <c r="AP4636" s="257">
        <v>5.0710227000000002E-5</v>
      </c>
      <c r="AQ4636" s="257">
        <v>7.7663160000000003E-5</v>
      </c>
      <c r="AR4636" s="257">
        <v>4.0647419999999997E-3</v>
      </c>
      <c r="AT4636" s="193"/>
      <c r="AU4636" s="193"/>
      <c r="AV4636" s="193"/>
      <c r="AW4636" s="193"/>
      <c r="AX4636" s="193"/>
      <c r="AY4636" s="193"/>
      <c r="AZ4636" s="193"/>
      <c r="BA4636" s="193"/>
      <c r="BB4636" s="193"/>
      <c r="BC4636" s="193"/>
      <c r="BD4636" s="193"/>
      <c r="BE4636" s="315"/>
      <c r="BF4636" s="315"/>
      <c r="BG4636" s="315"/>
      <c r="BH4636" s="315"/>
      <c r="BI4636" s="315"/>
      <c r="BJ4636" s="315"/>
      <c r="BK4636" s="315"/>
    </row>
    <row r="4637" spans="1:63" x14ac:dyDescent="0.25">
      <c r="A4637" s="9"/>
      <c r="B4637" s="9" t="s">
        <v>571</v>
      </c>
      <c r="C4637" s="25" t="s">
        <v>305</v>
      </c>
      <c r="D4637" s="193">
        <v>6.8097097999999995E-2</v>
      </c>
      <c r="E4637" s="193">
        <v>2.6777034000000002E-2</v>
      </c>
      <c r="F4637" s="193">
        <v>6.6823864000000004E-3</v>
      </c>
      <c r="G4637" s="193">
        <v>1.2939988E-3</v>
      </c>
      <c r="H4637" s="193">
        <v>3.4101777E-4</v>
      </c>
      <c r="I4637" s="193">
        <v>5.8905173999999998E-3</v>
      </c>
      <c r="J4637" s="193">
        <v>5.6878985999999996E-3</v>
      </c>
      <c r="K4637" s="193">
        <v>5.2084031000000003E-5</v>
      </c>
      <c r="L4637" s="193">
        <v>2.1372161000000001E-2</v>
      </c>
      <c r="M4637" s="193">
        <v>0</v>
      </c>
      <c r="N4637" s="193">
        <v>0</v>
      </c>
      <c r="O4637" s="193">
        <v>0</v>
      </c>
      <c r="P4637" s="199">
        <f>E4637/0.135</f>
        <v>0.19834840000000001</v>
      </c>
      <c r="Q4637" s="240">
        <v>3.3890088</v>
      </c>
      <c r="R4637" s="99">
        <v>2.1564242999999998</v>
      </c>
      <c r="S4637" s="99">
        <v>0.74709599999999998</v>
      </c>
      <c r="T4637" s="99">
        <v>8.2746000000000004E-6</v>
      </c>
      <c r="U4637" s="99">
        <v>2.2859999999999998E-2</v>
      </c>
      <c r="V4637" s="99">
        <v>7.64031E-3</v>
      </c>
      <c r="W4637" s="99">
        <v>0.45498</v>
      </c>
      <c r="X4637" s="241">
        <f>SUM(Y4637:AA4637)</f>
        <v>1.9083367107678498E-2</v>
      </c>
      <c r="Y4637" s="241">
        <f>SUM(AB4637:AG4637)</f>
        <v>9.8006800725099989E-3</v>
      </c>
      <c r="Z4637" s="241">
        <f>SUM(AH4637:AP4637)</f>
        <v>3.8806858063684994E-3</v>
      </c>
      <c r="AA4637" s="241">
        <f>SUM(AQ4637:AR4637)</f>
        <v>5.4020012288000007E-3</v>
      </c>
      <c r="AB4637" s="258">
        <v>5.4951942000000002E-3</v>
      </c>
      <c r="AC4637" s="258">
        <v>6.0208333000000001E-7</v>
      </c>
      <c r="AD4637" s="258">
        <v>1.6584347000000001E-3</v>
      </c>
      <c r="AE4637" s="258">
        <v>3.7596117999999998E-7</v>
      </c>
      <c r="AF4637" s="258">
        <v>2.6224434E-3</v>
      </c>
      <c r="AG4637" s="258">
        <v>2.3629727999999998E-5</v>
      </c>
      <c r="AH4637" s="258">
        <v>3.5983641000000002E-3</v>
      </c>
      <c r="AI4637" s="258">
        <v>1.0876888E-5</v>
      </c>
      <c r="AJ4637" s="258">
        <v>1.1274124999999999E-5</v>
      </c>
      <c r="AK4637" s="258">
        <v>4.8965611000000001E-5</v>
      </c>
      <c r="AL4637" s="258">
        <v>1.3838964000000001E-6</v>
      </c>
      <c r="AM4637" s="258">
        <v>6.1019684999999997E-9</v>
      </c>
      <c r="AN4637" s="258">
        <v>5.7179941000000003E-5</v>
      </c>
      <c r="AO4637" s="258">
        <v>4.1223253E-5</v>
      </c>
      <c r="AP4637" s="258">
        <v>1.1141189E-4</v>
      </c>
      <c r="AQ4637" s="258">
        <v>4.2637287999999998E-6</v>
      </c>
      <c r="AR4637" s="258">
        <v>5.3977375000000003E-3</v>
      </c>
      <c r="AT4637" s="193"/>
      <c r="AU4637" s="193"/>
      <c r="AV4637" s="193"/>
      <c r="AW4637" s="193"/>
      <c r="AX4637" s="193"/>
      <c r="AY4637" s="193"/>
      <c r="AZ4637" s="193"/>
      <c r="BA4637" s="193"/>
      <c r="BB4637" s="193"/>
      <c r="BC4637" s="193"/>
      <c r="BD4637" s="193"/>
      <c r="BE4637" s="315"/>
      <c r="BF4637" s="315"/>
      <c r="BG4637" s="315"/>
      <c r="BH4637" s="315"/>
      <c r="BI4637" s="315"/>
      <c r="BJ4637" s="315"/>
      <c r="BK4637" s="315"/>
    </row>
    <row r="4638" spans="1:63" x14ac:dyDescent="0.25">
      <c r="A4638" s="9"/>
      <c r="B4638" s="9" t="s">
        <v>571</v>
      </c>
      <c r="C4638" s="25" t="s">
        <v>304</v>
      </c>
      <c r="D4638" s="193">
        <v>6.0442308E-2</v>
      </c>
      <c r="E4638" s="193">
        <v>1.6408761000000001E-2</v>
      </c>
      <c r="F4638" s="193">
        <v>3.7780715000000002E-3</v>
      </c>
      <c r="G4638" s="193">
        <v>9.6764007000000002E-4</v>
      </c>
      <c r="H4638" s="193">
        <v>3.3993070999999999E-4</v>
      </c>
      <c r="I4638" s="193">
        <v>6.4490253999999999E-3</v>
      </c>
      <c r="J4638" s="193">
        <v>3.4634087000000001E-3</v>
      </c>
      <c r="K4638" s="193">
        <v>6.0746401999999997E-5</v>
      </c>
      <c r="L4638" s="193">
        <v>2.8974724E-2</v>
      </c>
      <c r="M4638" s="193">
        <v>0</v>
      </c>
      <c r="N4638" s="193">
        <v>0</v>
      </c>
      <c r="O4638" s="193">
        <v>0</v>
      </c>
      <c r="P4638" s="199">
        <f>E4638/0.135</f>
        <v>0.12154637777777777</v>
      </c>
      <c r="Q4638" s="240">
        <v>2.0917355999999998</v>
      </c>
      <c r="R4638" s="99">
        <v>1.6191549999999999</v>
      </c>
      <c r="S4638" s="99">
        <v>0.36050559999999998</v>
      </c>
      <c r="T4638" s="99">
        <v>1.0894999999999999E-6</v>
      </c>
      <c r="U4638" s="99">
        <v>1.7738E-2</v>
      </c>
      <c r="V4638" s="99">
        <v>6.6568590000000002E-3</v>
      </c>
      <c r="W4638" s="99">
        <v>8.7679000000000007E-2</v>
      </c>
      <c r="X4638" s="241">
        <f>SUM(Y4638:AA4638)</f>
        <v>1.4489148620480402E-2</v>
      </c>
      <c r="Y4638" s="241">
        <f>SUM(AB4638:AG4638)</f>
        <v>7.9415187988100006E-3</v>
      </c>
      <c r="Z4638" s="241">
        <f>SUM(AH4638:AP4638)</f>
        <v>2.4154229846704007E-3</v>
      </c>
      <c r="AA4638" s="241">
        <f>SUM(AQ4638:AR4638)</f>
        <v>4.1322068369999999E-3</v>
      </c>
      <c r="AB4638" s="258">
        <v>3.3690955000000001E-3</v>
      </c>
      <c r="AC4638" s="258">
        <v>2.9047449000000001E-7</v>
      </c>
      <c r="AD4638" s="258">
        <v>1.9095129E-3</v>
      </c>
      <c r="AE4638" s="258">
        <v>3.0800232E-7</v>
      </c>
      <c r="AF4638" s="258">
        <v>2.6507980999999998E-3</v>
      </c>
      <c r="AG4638" s="258">
        <v>1.1513822E-5</v>
      </c>
      <c r="AH4638" s="258">
        <v>2.2050017000000001E-3</v>
      </c>
      <c r="AI4638" s="258">
        <v>6.0511700000000002E-6</v>
      </c>
      <c r="AJ4638" s="258">
        <v>8.4768570000000008E-6</v>
      </c>
      <c r="AK4638" s="258">
        <v>2.4199596E-5</v>
      </c>
      <c r="AL4638" s="258">
        <v>1.8190931E-6</v>
      </c>
      <c r="AM4638" s="258">
        <v>7.8865704000000001E-9</v>
      </c>
      <c r="AN4638" s="258">
        <v>6.9805502E-5</v>
      </c>
      <c r="AO4638" s="258">
        <v>4.9497694000000002E-5</v>
      </c>
      <c r="AP4638" s="258">
        <v>5.0563486E-5</v>
      </c>
      <c r="AQ4638" s="258">
        <v>7.7662637000000005E-5</v>
      </c>
      <c r="AR4638" s="258">
        <v>4.0545442000000003E-3</v>
      </c>
      <c r="AT4638" s="193"/>
      <c r="AU4638" s="193"/>
      <c r="AV4638" s="193"/>
      <c r="AW4638" s="193"/>
      <c r="AX4638" s="193"/>
      <c r="AY4638" s="193"/>
      <c r="AZ4638" s="193"/>
      <c r="BA4638" s="193"/>
      <c r="BB4638" s="193"/>
      <c r="BC4638" s="193"/>
      <c r="BD4638" s="193"/>
      <c r="BE4638" s="315"/>
      <c r="BF4638" s="315"/>
      <c r="BG4638" s="315"/>
      <c r="BH4638" s="315"/>
      <c r="BI4638" s="315"/>
      <c r="BJ4638" s="315"/>
      <c r="BK4638" s="315"/>
    </row>
    <row r="4639" spans="1:63" x14ac:dyDescent="0.25">
      <c r="A4639" s="9"/>
      <c r="B4639" s="9" t="s">
        <v>571</v>
      </c>
      <c r="C4639" s="25" t="s">
        <v>303</v>
      </c>
      <c r="D4639" s="193">
        <v>6.5127646999999997E-2</v>
      </c>
      <c r="E4639" s="193">
        <v>2.0802075999999999E-2</v>
      </c>
      <c r="F4639" s="193">
        <v>3.8362282000000002E-3</v>
      </c>
      <c r="G4639" s="193">
        <v>9.9000206999999996E-4</v>
      </c>
      <c r="H4639" s="193">
        <v>5.2008817999999997E-4</v>
      </c>
      <c r="I4639" s="193">
        <v>6.4637796000000004E-3</v>
      </c>
      <c r="J4639" s="193">
        <v>3.4511359E-3</v>
      </c>
      <c r="K4639" s="193">
        <v>6.0650943999999999E-5</v>
      </c>
      <c r="L4639" s="193">
        <v>2.9003686000000001E-2</v>
      </c>
      <c r="M4639" s="193">
        <v>0</v>
      </c>
      <c r="N4639" s="193">
        <v>0</v>
      </c>
      <c r="O4639" s="193">
        <v>0</v>
      </c>
      <c r="P4639" s="199">
        <f>E4639/0.135</f>
        <v>0.15408945185185183</v>
      </c>
      <c r="Q4639" s="240">
        <v>2.1184118000000001</v>
      </c>
      <c r="R4639" s="99">
        <v>1.6232424999999999</v>
      </c>
      <c r="S4639" s="99">
        <v>0.37966319999999998</v>
      </c>
      <c r="T4639" s="99">
        <v>1.0845E-6</v>
      </c>
      <c r="U4639" s="99">
        <v>1.8557000000000001E-2</v>
      </c>
      <c r="V4639" s="99">
        <v>7.0229999999999997E-3</v>
      </c>
      <c r="W4639" s="99">
        <v>8.9925000000000005E-2</v>
      </c>
      <c r="X4639" s="241">
        <f>SUM(Y4639:AA4639)</f>
        <v>1.6021058298904999E-2</v>
      </c>
      <c r="Y4639" s="241">
        <f>SUM(AB4639:AG4639)</f>
        <v>8.8704139424899998E-3</v>
      </c>
      <c r="Z4639" s="241">
        <f>SUM(AH4639:AP4639)</f>
        <v>3.0082391964149999E-3</v>
      </c>
      <c r="AA4639" s="241">
        <f>SUM(AQ4639:AR4639)</f>
        <v>4.1424051599999994E-3</v>
      </c>
      <c r="AB4639" s="258">
        <v>4.2711813999999999E-3</v>
      </c>
      <c r="AC4639" s="258">
        <v>2.8853488000000002E-7</v>
      </c>
      <c r="AD4639" s="258">
        <v>1.9236339E-3</v>
      </c>
      <c r="AE4639" s="258">
        <v>3.3607160999999998E-7</v>
      </c>
      <c r="AF4639" s="258">
        <v>2.6628416000000002E-3</v>
      </c>
      <c r="AG4639" s="258">
        <v>1.2132435999999999E-5</v>
      </c>
      <c r="AH4639" s="258">
        <v>2.7954761999999999E-3</v>
      </c>
      <c r="AI4639" s="258">
        <v>6.1461924000000001E-6</v>
      </c>
      <c r="AJ4639" s="258">
        <v>8.6834256000000003E-6</v>
      </c>
      <c r="AK4639" s="258">
        <v>2.39968E-5</v>
      </c>
      <c r="AL4639" s="258">
        <v>1.8360559999999999E-6</v>
      </c>
      <c r="AM4639" s="258">
        <v>7.9384149999999996E-9</v>
      </c>
      <c r="AN4639" s="258">
        <v>7.1797184000000001E-5</v>
      </c>
      <c r="AO4639" s="258">
        <v>4.9585173E-5</v>
      </c>
      <c r="AP4639" s="258">
        <v>5.0710227000000002E-5</v>
      </c>
      <c r="AQ4639" s="258">
        <v>7.7663160000000003E-5</v>
      </c>
      <c r="AR4639" s="258">
        <v>4.0647419999999997E-3</v>
      </c>
      <c r="AT4639" s="193"/>
      <c r="AU4639" s="193"/>
      <c r="AV4639" s="193"/>
      <c r="AW4639" s="193"/>
      <c r="AX4639" s="193"/>
      <c r="AY4639" s="193"/>
      <c r="AZ4639" s="193"/>
      <c r="BA4639" s="193"/>
      <c r="BB4639" s="193"/>
      <c r="BC4639" s="193"/>
      <c r="BD4639" s="193"/>
      <c r="BE4639" s="315"/>
      <c r="BF4639" s="315"/>
      <c r="BG4639" s="315"/>
      <c r="BH4639" s="315"/>
      <c r="BI4639" s="315"/>
      <c r="BJ4639" s="315"/>
      <c r="BK4639" s="315"/>
    </row>
    <row r="4640" spans="1:63" x14ac:dyDescent="0.25">
      <c r="A4640" s="9"/>
      <c r="B4640" s="9"/>
      <c r="O4640" s="195"/>
      <c r="P4640" s="195"/>
      <c r="Q4640" s="239"/>
      <c r="R4640" s="97"/>
      <c r="S4640" s="97"/>
      <c r="T4640" s="97"/>
      <c r="U4640" s="97"/>
      <c r="V4640" s="97"/>
      <c r="W4640" s="97"/>
      <c r="X4640" s="259"/>
      <c r="Y4640" s="259"/>
      <c r="Z4640" s="259"/>
      <c r="AA4640" s="258"/>
      <c r="AB4640" s="258"/>
      <c r="AC4640" s="258"/>
      <c r="AD4640" s="258"/>
      <c r="AE4640" s="258"/>
      <c r="AF4640" s="258"/>
      <c r="AG4640" s="258"/>
      <c r="AH4640" s="258"/>
      <c r="AI4640" s="258"/>
      <c r="AJ4640" s="258"/>
      <c r="AK4640" s="258"/>
      <c r="AL4640" s="258"/>
      <c r="AM4640" s="258"/>
      <c r="AN4640" s="258"/>
      <c r="AO4640" s="258"/>
      <c r="AP4640" s="258"/>
      <c r="AQ4640" s="258"/>
      <c r="AR4640" s="258"/>
      <c r="AT4640" s="193"/>
      <c r="AU4640" s="193"/>
      <c r="AV4640" s="193"/>
      <c r="AW4640" s="193"/>
      <c r="AX4640" s="193"/>
      <c r="AY4640" s="193"/>
      <c r="AZ4640" s="193"/>
      <c r="BA4640" s="193"/>
      <c r="BB4640" s="193"/>
      <c r="BC4640" s="193"/>
      <c r="BD4640" s="193"/>
      <c r="BE4640" s="315"/>
      <c r="BF4640" s="315"/>
      <c r="BG4640" s="315"/>
      <c r="BH4640" s="315"/>
      <c r="BI4640" s="315"/>
      <c r="BJ4640" s="315"/>
      <c r="BK4640" s="315"/>
    </row>
    <row r="4641" spans="1:63" x14ac:dyDescent="0.25">
      <c r="A4641" s="45" t="s">
        <v>4119</v>
      </c>
      <c r="B4641" s="45"/>
      <c r="C4641" s="9"/>
      <c r="D4641" s="195"/>
      <c r="E4641" s="195"/>
      <c r="F4641" s="195"/>
      <c r="G4641" s="195"/>
      <c r="H4641" s="195"/>
      <c r="I4641" s="195"/>
      <c r="J4641" s="195"/>
      <c r="K4641" s="195"/>
      <c r="L4641" s="195"/>
      <c r="M4641" s="195"/>
      <c r="N4641" s="195"/>
      <c r="O4641" s="195"/>
      <c r="P4641" s="195"/>
      <c r="Q4641" s="239"/>
      <c r="R4641" s="97"/>
      <c r="S4641" s="97"/>
      <c r="T4641" s="97"/>
      <c r="U4641" s="97"/>
      <c r="V4641" s="97"/>
      <c r="W4641" s="97"/>
      <c r="X4641" s="259"/>
      <c r="Y4641" s="259"/>
      <c r="Z4641" s="259"/>
      <c r="AA4641" s="258"/>
      <c r="AB4641" s="258"/>
      <c r="AC4641" s="258"/>
      <c r="AD4641" s="258"/>
      <c r="AE4641" s="258"/>
      <c r="AF4641" s="258"/>
      <c r="AG4641" s="258"/>
      <c r="AH4641" s="258"/>
      <c r="AI4641" s="258"/>
      <c r="AJ4641" s="258"/>
      <c r="AK4641" s="258"/>
      <c r="AL4641" s="258"/>
      <c r="AM4641" s="258"/>
      <c r="AN4641" s="258"/>
      <c r="AO4641" s="258"/>
      <c r="AP4641" s="258"/>
      <c r="AQ4641" s="258"/>
      <c r="AR4641" s="258"/>
      <c r="AT4641" s="193"/>
      <c r="AU4641" s="193"/>
      <c r="AV4641" s="193"/>
      <c r="AW4641" s="193"/>
      <c r="AX4641" s="193"/>
      <c r="AY4641" s="193"/>
      <c r="AZ4641" s="193"/>
      <c r="BA4641" s="193"/>
      <c r="BB4641" s="193"/>
      <c r="BC4641" s="193"/>
      <c r="BD4641" s="193"/>
      <c r="BE4641" s="315"/>
      <c r="BF4641" s="315"/>
      <c r="BG4641" s="315"/>
      <c r="BH4641" s="315"/>
      <c r="BI4641" s="315"/>
      <c r="BJ4641" s="315"/>
      <c r="BK4641" s="315"/>
    </row>
    <row r="4642" spans="1:63" x14ac:dyDescent="0.25">
      <c r="A4642" s="43"/>
      <c r="B4642" s="43" t="s">
        <v>2622</v>
      </c>
      <c r="C4642" s="48" t="s">
        <v>4791</v>
      </c>
      <c r="D4642" s="223">
        <v>0.23278161</v>
      </c>
      <c r="E4642" s="223">
        <v>0.14339365000000001</v>
      </c>
      <c r="F4642" s="223">
        <v>3.5819016000000002E-2</v>
      </c>
      <c r="G4642" s="223">
        <v>1.1986685E-4</v>
      </c>
      <c r="H4642" s="223">
        <v>2.0849137999999999E-4</v>
      </c>
      <c r="I4642" s="223">
        <v>6.8430530999999996E-3</v>
      </c>
      <c r="J4642" s="223">
        <v>4.4591961999999999E-2</v>
      </c>
      <c r="K4642" s="223">
        <v>2.8849413000000001E-5</v>
      </c>
      <c r="L4642" s="223">
        <v>1.7767232000000001E-3</v>
      </c>
      <c r="M4642" s="223">
        <v>0</v>
      </c>
      <c r="N4642" s="223">
        <v>0</v>
      </c>
      <c r="O4642" s="223">
        <v>0</v>
      </c>
      <c r="P4642" s="227">
        <f t="shared" ref="P4642:P4674" si="893">E4642/0.135</f>
        <v>1.0621751851851853</v>
      </c>
      <c r="Q4642" s="238">
        <v>31.916732</v>
      </c>
      <c r="R4642" s="117">
        <v>22.005599</v>
      </c>
      <c r="S4642" s="117">
        <v>8.5077440000000006</v>
      </c>
      <c r="T4642" s="117">
        <v>5.1072E-6</v>
      </c>
      <c r="U4642" s="117">
        <v>0.28421999999999997</v>
      </c>
      <c r="V4642" s="117">
        <v>0.15986320000000001</v>
      </c>
      <c r="W4642" s="117">
        <v>0.95930000000000004</v>
      </c>
      <c r="X4642" s="257">
        <f t="shared" ref="X4642:X4674" si="894">SUM(Y4642:AA4642)</f>
        <v>0.11302015325321299</v>
      </c>
      <c r="Y4642" s="257">
        <f t="shared" ref="Y4642:Y4674" si="895">SUM(AB4642:AG4642)</f>
        <v>3.7683067370599996E-2</v>
      </c>
      <c r="Z4642" s="257">
        <f t="shared" ref="Z4642:Z4674" si="896">SUM(AH4642:AP4642)</f>
        <v>2.0220818362513E-2</v>
      </c>
      <c r="AA4642" s="257">
        <f t="shared" ref="AA4642:AA4674" si="897">SUM(AQ4642:AR4642)</f>
        <v>5.5116267520100001E-2</v>
      </c>
      <c r="AB4642" s="257">
        <v>2.9441500999999998E-2</v>
      </c>
      <c r="AC4642" s="257">
        <v>2.5707612999999998E-6</v>
      </c>
      <c r="AD4642" s="257">
        <v>8.9445697999999995E-4</v>
      </c>
      <c r="AE4642" s="257">
        <v>1.7133892999999999E-6</v>
      </c>
      <c r="AF4642" s="257">
        <v>7.0708719999999997E-3</v>
      </c>
      <c r="AG4642" s="257">
        <v>2.7195323999999998E-4</v>
      </c>
      <c r="AH4642" s="257">
        <v>1.9269569E-2</v>
      </c>
      <c r="AI4642" s="257">
        <v>5.8704562999999999E-5</v>
      </c>
      <c r="AJ4642" s="257">
        <v>6.0900388000000001E-7</v>
      </c>
      <c r="AK4642" s="257">
        <v>2.3408664999999999E-5</v>
      </c>
      <c r="AL4642" s="257">
        <v>4.4629641000000001E-6</v>
      </c>
      <c r="AM4642" s="257">
        <v>1.3756533E-8</v>
      </c>
      <c r="AN4642" s="257">
        <v>3.5202483999999999E-4</v>
      </c>
      <c r="AO4642" s="257">
        <v>1.5499563000000001E-4</v>
      </c>
      <c r="AP4642" s="257">
        <v>3.5702994000000001E-4</v>
      </c>
      <c r="AQ4642" s="257">
        <v>6.2665200999999997E-6</v>
      </c>
      <c r="AR4642" s="257">
        <v>5.5110000999999999E-2</v>
      </c>
      <c r="AT4642" s="193"/>
      <c r="AU4642" s="193"/>
      <c r="AV4642" s="193"/>
      <c r="AW4642" s="193"/>
      <c r="AX4642" s="193"/>
      <c r="AY4642" s="193"/>
      <c r="AZ4642" s="193"/>
      <c r="BA4642" s="193"/>
      <c r="BB4642" s="193"/>
      <c r="BC4642" s="193"/>
      <c r="BD4642" s="193"/>
      <c r="BE4642" s="315"/>
      <c r="BF4642" s="315"/>
      <c r="BG4642" s="315"/>
      <c r="BH4642" s="315"/>
      <c r="BI4642" s="315"/>
      <c r="BJ4642" s="315"/>
      <c r="BK4642" s="315"/>
    </row>
    <row r="4643" spans="1:63" x14ac:dyDescent="0.25">
      <c r="A4643" s="9"/>
      <c r="B4643" s="43" t="s">
        <v>2622</v>
      </c>
      <c r="C4643" s="48" t="s">
        <v>4792</v>
      </c>
      <c r="D4643" s="223">
        <v>0.11421874999999999</v>
      </c>
      <c r="E4643" s="223">
        <v>8.6593829999999997E-2</v>
      </c>
      <c r="F4643" s="223">
        <v>2.1630706E-2</v>
      </c>
      <c r="G4643" s="223">
        <v>7.2386260999999995E-5</v>
      </c>
      <c r="H4643" s="223">
        <v>1.2590563E-4</v>
      </c>
      <c r="I4643" s="223">
        <v>4.1324437000000002E-3</v>
      </c>
      <c r="J4643" s="223">
        <v>5.7310941999999998E-4</v>
      </c>
      <c r="K4643" s="223">
        <v>1.7421839999999999E-5</v>
      </c>
      <c r="L4643" s="223">
        <v>1.0729433999999999E-3</v>
      </c>
      <c r="M4643" s="223">
        <v>0</v>
      </c>
      <c r="N4643" s="223">
        <v>0</v>
      </c>
      <c r="O4643" s="223">
        <v>0</v>
      </c>
      <c r="P4643" s="227">
        <f t="shared" si="893"/>
        <v>0.64143577777777772</v>
      </c>
      <c r="Q4643" s="238">
        <v>13.78481</v>
      </c>
      <c r="R4643" s="117">
        <v>7.7995869999999998</v>
      </c>
      <c r="S4643" s="117">
        <v>5.1377321</v>
      </c>
      <c r="T4643" s="117">
        <v>3.0841813E-6</v>
      </c>
      <c r="U4643" s="117">
        <v>0.17163729999999999</v>
      </c>
      <c r="V4643" s="117">
        <v>9.6539609999999998E-2</v>
      </c>
      <c r="W4643" s="117">
        <v>0.57931060999999995</v>
      </c>
      <c r="X4643" s="257">
        <f t="shared" si="894"/>
        <v>5.4501133231127694E-2</v>
      </c>
      <c r="Y4643" s="257">
        <f t="shared" si="895"/>
        <v>2.2752262590899998E-2</v>
      </c>
      <c r="Z4643" s="257">
        <f t="shared" si="896"/>
        <v>1.22087973583277E-2</v>
      </c>
      <c r="AA4643" s="257">
        <f t="shared" si="897"/>
        <v>1.9540073281899998E-2</v>
      </c>
      <c r="AB4643" s="257">
        <v>1.7779395999999999E-2</v>
      </c>
      <c r="AC4643" s="257">
        <v>1.5524542E-6</v>
      </c>
      <c r="AD4643" s="257">
        <v>5.3602890000000001E-4</v>
      </c>
      <c r="AE4643" s="257">
        <v>1.0346966999999999E-6</v>
      </c>
      <c r="AF4643" s="257">
        <v>4.2700209999999997E-3</v>
      </c>
      <c r="AG4643" s="257">
        <v>1.6422954000000001E-4</v>
      </c>
      <c r="AH4643" s="257">
        <v>1.1636679E-2</v>
      </c>
      <c r="AI4643" s="257">
        <v>3.5451033E-5</v>
      </c>
      <c r="AJ4643" s="257">
        <v>3.6777068E-7</v>
      </c>
      <c r="AK4643" s="257">
        <v>1.4136233000000001E-5</v>
      </c>
      <c r="AL4643" s="257">
        <v>3.7139508E-7</v>
      </c>
      <c r="AM4643" s="257">
        <v>1.4895676999999999E-9</v>
      </c>
      <c r="AN4643" s="257">
        <v>2.1258388999999999E-4</v>
      </c>
      <c r="AO4643" s="257">
        <v>9.3600137000000007E-5</v>
      </c>
      <c r="AP4643" s="257">
        <v>2.1560641000000001E-4</v>
      </c>
      <c r="AQ4643" s="257">
        <v>3.7842818999999999E-6</v>
      </c>
      <c r="AR4643" s="257">
        <v>1.9536288999999998E-2</v>
      </c>
      <c r="AT4643" s="193"/>
      <c r="AU4643" s="193"/>
      <c r="AV4643" s="193"/>
      <c r="AW4643" s="193"/>
      <c r="AX4643" s="193"/>
      <c r="AY4643" s="193"/>
      <c r="AZ4643" s="193"/>
      <c r="BA4643" s="193"/>
      <c r="BB4643" s="193"/>
      <c r="BC4643" s="193"/>
      <c r="BD4643" s="193"/>
      <c r="BE4643" s="315"/>
      <c r="BF4643" s="315"/>
      <c r="BG4643" s="315"/>
      <c r="BH4643" s="315"/>
      <c r="BI4643" s="315"/>
      <c r="BJ4643" s="315"/>
      <c r="BK4643" s="315"/>
    </row>
    <row r="4644" spans="1:63" x14ac:dyDescent="0.25">
      <c r="A4644" s="43"/>
      <c r="B4644" s="43" t="s">
        <v>2622</v>
      </c>
      <c r="C4644" s="48" t="s">
        <v>4793</v>
      </c>
      <c r="D4644" s="223">
        <v>0.31152716000000003</v>
      </c>
      <c r="E4644" s="223">
        <v>0.23618128999999999</v>
      </c>
      <c r="F4644" s="223">
        <v>5.8996905000000002E-2</v>
      </c>
      <c r="G4644" s="223">
        <v>1.9743070000000001E-4</v>
      </c>
      <c r="H4644" s="223">
        <v>3.4340268000000002E-4</v>
      </c>
      <c r="I4644" s="223">
        <v>1.1271079E-2</v>
      </c>
      <c r="J4644" s="223">
        <v>1.5631334999999999E-3</v>
      </c>
      <c r="K4644" s="223">
        <v>4.7517386999999998E-5</v>
      </c>
      <c r="L4644" s="223">
        <v>2.9264111999999999E-3</v>
      </c>
      <c r="M4644" s="223">
        <v>0</v>
      </c>
      <c r="N4644" s="223">
        <v>0</v>
      </c>
      <c r="O4644" s="223">
        <v>0</v>
      </c>
      <c r="P4644" s="227">
        <f t="shared" si="893"/>
        <v>1.7494910370370369</v>
      </c>
      <c r="Q4644" s="238">
        <v>37.597529000000002</v>
      </c>
      <c r="R4644" s="117">
        <v>21.273069</v>
      </c>
      <c r="S4644" s="117">
        <v>14.012962999999999</v>
      </c>
      <c r="T4644" s="117">
        <v>8.4119839999999997E-6</v>
      </c>
      <c r="U4644" s="117">
        <v>0.46813401999999998</v>
      </c>
      <c r="V4644" s="117">
        <v>0.26330800999999998</v>
      </c>
      <c r="W4644" s="117">
        <v>1.580047</v>
      </c>
      <c r="X4644" s="257">
        <f t="shared" si="894"/>
        <v>0.14864970784233769</v>
      </c>
      <c r="Y4644" s="257">
        <f t="shared" si="895"/>
        <v>6.20559049029E-2</v>
      </c>
      <c r="Z4644" s="257">
        <f t="shared" si="896"/>
        <v>3.3299016458437698E-2</v>
      </c>
      <c r="AA4644" s="257">
        <f t="shared" si="897"/>
        <v>5.3294786481E-2</v>
      </c>
      <c r="AB4644" s="257">
        <v>4.8492606000000001E-2</v>
      </c>
      <c r="AC4644" s="257">
        <v>4.2342580000000004E-6</v>
      </c>
      <c r="AD4644" s="257">
        <v>1.4619978999999999E-3</v>
      </c>
      <c r="AE4644" s="257">
        <v>2.8220949000000002E-6</v>
      </c>
      <c r="AF4644" s="257">
        <v>1.1646315000000001E-2</v>
      </c>
      <c r="AG4644" s="257">
        <v>4.4792965000000002E-4</v>
      </c>
      <c r="AH4644" s="257">
        <v>3.1738585999999999E-2</v>
      </c>
      <c r="AI4644" s="257">
        <v>9.6691307000000006E-5</v>
      </c>
      <c r="AJ4644" s="257">
        <v>1.0030801E-6</v>
      </c>
      <c r="AK4644" s="257">
        <v>3.8556022999999998E-5</v>
      </c>
      <c r="AL4644" s="257">
        <v>1.0129656E-6</v>
      </c>
      <c r="AM4644" s="257">
        <v>4.0627376999999997E-9</v>
      </c>
      <c r="AN4644" s="257">
        <v>5.7981424000000002E-4</v>
      </c>
      <c r="AO4644" s="257">
        <v>2.5529071000000001E-4</v>
      </c>
      <c r="AP4644" s="257">
        <v>5.8805806999999996E-4</v>
      </c>
      <c r="AQ4644" s="257">
        <v>1.0321481000000001E-5</v>
      </c>
      <c r="AR4644" s="257">
        <v>5.3284465000000003E-2</v>
      </c>
      <c r="AT4644" s="193"/>
      <c r="AU4644" s="193"/>
      <c r="AV4644" s="193"/>
      <c r="AW4644" s="193"/>
      <c r="AX4644" s="193"/>
      <c r="AY4644" s="193"/>
      <c r="AZ4644" s="193"/>
      <c r="BA4644" s="193"/>
      <c r="BB4644" s="193"/>
      <c r="BC4644" s="193"/>
      <c r="BD4644" s="193"/>
      <c r="BE4644" s="315"/>
      <c r="BF4644" s="315"/>
      <c r="BG4644" s="315"/>
      <c r="BH4644" s="315"/>
      <c r="BI4644" s="315"/>
      <c r="BJ4644" s="315"/>
      <c r="BK4644" s="315"/>
    </row>
    <row r="4645" spans="1:63" x14ac:dyDescent="0.25">
      <c r="A4645" s="9"/>
      <c r="B4645" s="43" t="s">
        <v>2622</v>
      </c>
      <c r="C4645" s="48" t="s">
        <v>4794</v>
      </c>
      <c r="D4645" s="223">
        <v>0.48805660000000001</v>
      </c>
      <c r="E4645" s="223">
        <v>0.37001536000000002</v>
      </c>
      <c r="F4645" s="223">
        <v>9.2427986000000004E-2</v>
      </c>
      <c r="G4645" s="223">
        <v>3.0930642999999999E-4</v>
      </c>
      <c r="H4645" s="223">
        <v>5.3799464000000002E-4</v>
      </c>
      <c r="I4645" s="223">
        <v>1.7657928E-2</v>
      </c>
      <c r="J4645" s="223">
        <v>2.4488959999999999E-3</v>
      </c>
      <c r="K4645" s="223">
        <v>7.4443506000000003E-5</v>
      </c>
      <c r="L4645" s="223">
        <v>4.5846862999999998E-3</v>
      </c>
      <c r="M4645" s="223">
        <v>0</v>
      </c>
      <c r="N4645" s="223">
        <v>0</v>
      </c>
      <c r="O4645" s="223">
        <v>0</v>
      </c>
      <c r="P4645" s="227">
        <f t="shared" si="893"/>
        <v>2.7408545185185185</v>
      </c>
      <c r="Q4645" s="238">
        <v>58.902479</v>
      </c>
      <c r="R4645" s="117">
        <v>33.327627999999997</v>
      </c>
      <c r="S4645" s="117">
        <v>21.953524000000002</v>
      </c>
      <c r="T4645" s="117">
        <v>1.3178704000000001E-5</v>
      </c>
      <c r="U4645" s="117">
        <v>0.73340601999999999</v>
      </c>
      <c r="V4645" s="117">
        <v>0.41251367</v>
      </c>
      <c r="W4645" s="117">
        <v>2.4753937000000001</v>
      </c>
      <c r="X4645" s="257">
        <f t="shared" si="894"/>
        <v>0.23288328902612149</v>
      </c>
      <c r="Y4645" s="257">
        <f t="shared" si="895"/>
        <v>9.7220395563499984E-2</v>
      </c>
      <c r="Z4645" s="257">
        <f t="shared" si="896"/>
        <v>5.2168178229621498E-2</v>
      </c>
      <c r="AA4645" s="257">
        <f t="shared" si="897"/>
        <v>8.3494715233000005E-2</v>
      </c>
      <c r="AB4645" s="257">
        <v>7.5971340999999998E-2</v>
      </c>
      <c r="AC4645" s="257">
        <v>6.6336352000000001E-6</v>
      </c>
      <c r="AD4645" s="257">
        <v>2.2904510000000002E-3</v>
      </c>
      <c r="AE4645" s="257">
        <v>4.4212583000000003E-6</v>
      </c>
      <c r="AF4645" s="257">
        <v>1.8245796000000002E-2</v>
      </c>
      <c r="AG4645" s="257">
        <v>7.0175266999999996E-4</v>
      </c>
      <c r="AH4645" s="257">
        <v>4.9723517000000002E-2</v>
      </c>
      <c r="AI4645" s="257">
        <v>1.5148223000000001E-4</v>
      </c>
      <c r="AJ4645" s="257">
        <v>1.5714838E-6</v>
      </c>
      <c r="AK4645" s="257">
        <v>6.0404110000000001E-5</v>
      </c>
      <c r="AL4645" s="257">
        <v>1.5869708999999999E-6</v>
      </c>
      <c r="AM4645" s="257">
        <v>6.3649215E-9</v>
      </c>
      <c r="AN4645" s="257">
        <v>9.0837076000000003E-4</v>
      </c>
      <c r="AO4645" s="257">
        <v>3.9995329999999998E-4</v>
      </c>
      <c r="AP4645" s="257">
        <v>9.2128600999999996E-4</v>
      </c>
      <c r="AQ4645" s="257">
        <v>1.6170233E-5</v>
      </c>
      <c r="AR4645" s="257">
        <v>8.3478545000000001E-2</v>
      </c>
      <c r="AT4645" s="193"/>
      <c r="AU4645" s="193"/>
      <c r="AV4645" s="193"/>
      <c r="AW4645" s="193"/>
      <c r="AX4645" s="193"/>
      <c r="AY4645" s="193"/>
      <c r="AZ4645" s="193"/>
      <c r="BA4645" s="193"/>
      <c r="BB4645" s="193"/>
      <c r="BC4645" s="193"/>
      <c r="BD4645" s="193"/>
      <c r="BE4645" s="315"/>
      <c r="BF4645" s="315"/>
      <c r="BG4645" s="315"/>
      <c r="BH4645" s="315"/>
      <c r="BI4645" s="315"/>
      <c r="BJ4645" s="315"/>
      <c r="BK4645" s="315"/>
    </row>
    <row r="4646" spans="1:63" x14ac:dyDescent="0.25">
      <c r="A4646" s="9"/>
      <c r="B4646" s="43" t="s">
        <v>5770</v>
      </c>
      <c r="C4646" s="48" t="s">
        <v>4795</v>
      </c>
      <c r="D4646" s="223">
        <v>1.9229098999999999E-2</v>
      </c>
      <c r="E4646" s="223">
        <v>1.4578354E-2</v>
      </c>
      <c r="F4646" s="223">
        <v>3.6416E-3</v>
      </c>
      <c r="G4646" s="223">
        <v>1.2186463E-5</v>
      </c>
      <c r="H4646" s="223">
        <v>2.1196623999999999E-5</v>
      </c>
      <c r="I4646" s="223">
        <v>6.9571038999999995E-4</v>
      </c>
      <c r="J4646" s="223">
        <v>9.6484842999999999E-5</v>
      </c>
      <c r="K4646" s="223">
        <v>2.9330236000000002E-6</v>
      </c>
      <c r="L4646" s="223">
        <v>1.8063353E-4</v>
      </c>
      <c r="M4646" s="223">
        <v>0</v>
      </c>
      <c r="N4646" s="223">
        <v>0</v>
      </c>
      <c r="O4646" s="223">
        <v>0</v>
      </c>
      <c r="P4646" s="227">
        <f t="shared" si="893"/>
        <v>0.1079878074074074</v>
      </c>
      <c r="Q4646" s="238">
        <v>2.3207176999999999</v>
      </c>
      <c r="R4646" s="117">
        <v>1.3130858999999999</v>
      </c>
      <c r="S4646" s="117">
        <v>0.86495396999999996</v>
      </c>
      <c r="T4646" s="117">
        <v>5.1923199999999997E-7</v>
      </c>
      <c r="U4646" s="117">
        <v>2.88957E-2</v>
      </c>
      <c r="V4646" s="117">
        <v>1.6252758999999999E-2</v>
      </c>
      <c r="W4646" s="117">
        <v>9.7528832999999995E-2</v>
      </c>
      <c r="X4646" s="257">
        <f t="shared" si="894"/>
        <v>9.1754437314635895E-3</v>
      </c>
      <c r="Y4646" s="257">
        <f t="shared" si="895"/>
        <v>3.8304176403099999E-3</v>
      </c>
      <c r="Z4646" s="257">
        <f t="shared" si="896"/>
        <v>2.0553908949435895E-3</v>
      </c>
      <c r="AA4646" s="257">
        <f t="shared" si="897"/>
        <v>3.28963519621E-3</v>
      </c>
      <c r="AB4646" s="257">
        <v>2.9932193000000002E-3</v>
      </c>
      <c r="AC4646" s="257">
        <v>2.6136073000000001E-7</v>
      </c>
      <c r="AD4646" s="257">
        <v>9.0242215999999998E-5</v>
      </c>
      <c r="AE4646" s="257">
        <v>1.7419457999999999E-7</v>
      </c>
      <c r="AF4646" s="257">
        <v>7.1887199E-4</v>
      </c>
      <c r="AG4646" s="257">
        <v>2.7648579000000001E-5</v>
      </c>
      <c r="AH4646" s="257">
        <v>1.9590728999999999E-3</v>
      </c>
      <c r="AI4646" s="257">
        <v>5.9682972000000001E-6</v>
      </c>
      <c r="AJ4646" s="257">
        <v>6.1915394999999999E-8</v>
      </c>
      <c r="AK4646" s="257">
        <v>2.379881E-6</v>
      </c>
      <c r="AL4646" s="257">
        <v>6.2525574999999994E-8</v>
      </c>
      <c r="AM4646" s="257">
        <v>2.5077359000000002E-10</v>
      </c>
      <c r="AN4646" s="257">
        <v>3.5789191999999998E-5</v>
      </c>
      <c r="AO4646" s="257">
        <v>1.5757889E-5</v>
      </c>
      <c r="AP4646" s="257">
        <v>3.6298043999999997E-5</v>
      </c>
      <c r="AQ4646" s="257">
        <v>6.3709621000000002E-7</v>
      </c>
      <c r="AR4646" s="257">
        <v>3.2889981E-3</v>
      </c>
      <c r="AT4646" s="193"/>
      <c r="AU4646" s="193"/>
      <c r="AV4646" s="193"/>
      <c r="AW4646" s="193"/>
      <c r="AX4646" s="193"/>
      <c r="AY4646" s="193"/>
      <c r="AZ4646" s="193"/>
      <c r="BA4646" s="193"/>
      <c r="BB4646" s="193"/>
      <c r="BC4646" s="193"/>
      <c r="BD4646" s="193"/>
      <c r="BE4646" s="315"/>
      <c r="BF4646" s="315"/>
      <c r="BG4646" s="315"/>
      <c r="BH4646" s="315"/>
      <c r="BI4646" s="315"/>
      <c r="BJ4646" s="315"/>
      <c r="BK4646" s="315"/>
    </row>
    <row r="4647" spans="1:63" x14ac:dyDescent="0.25">
      <c r="A4647" s="9"/>
      <c r="B4647" s="43" t="s">
        <v>2622</v>
      </c>
      <c r="C4647" s="48" t="s">
        <v>4796</v>
      </c>
      <c r="D4647" s="223">
        <v>3.1155342999999999E-2</v>
      </c>
      <c r="E4647" s="223">
        <v>2.3620120000000001E-2</v>
      </c>
      <c r="F4647" s="223">
        <v>5.9001879000000002E-3</v>
      </c>
      <c r="G4647" s="223">
        <v>1.9744734000000001E-5</v>
      </c>
      <c r="H4647" s="223">
        <v>3.4343164000000002E-5</v>
      </c>
      <c r="I4647" s="223">
        <v>1.1272029E-3</v>
      </c>
      <c r="J4647" s="223">
        <v>1.5632653E-4</v>
      </c>
      <c r="K4647" s="223">
        <v>4.7521394000000004E-6</v>
      </c>
      <c r="L4647" s="223">
        <v>2.9266580000000001E-4</v>
      </c>
      <c r="M4647" s="223">
        <v>0</v>
      </c>
      <c r="N4647" s="223">
        <v>0</v>
      </c>
      <c r="O4647" s="223">
        <v>0</v>
      </c>
      <c r="P4647" s="227">
        <f t="shared" si="893"/>
        <v>0.17496385185185184</v>
      </c>
      <c r="Q4647" s="238">
        <v>3.7600699999999998</v>
      </c>
      <c r="R4647" s="117">
        <v>2.1274861999999999</v>
      </c>
      <c r="S4647" s="117">
        <v>1.4014145</v>
      </c>
      <c r="T4647" s="117">
        <v>8.4126933000000002E-7</v>
      </c>
      <c r="U4647" s="117">
        <v>4.6817350000000001E-2</v>
      </c>
      <c r="V4647" s="117">
        <v>2.6333022000000001E-2</v>
      </c>
      <c r="W4647" s="117">
        <v>0.15801803</v>
      </c>
      <c r="X4647" s="257">
        <f t="shared" si="894"/>
        <v>1.4866224296178031E-2</v>
      </c>
      <c r="Y4647" s="257">
        <f t="shared" si="895"/>
        <v>6.2061137567999995E-3</v>
      </c>
      <c r="Z4647" s="257">
        <f t="shared" si="896"/>
        <v>3.33018250427803E-3</v>
      </c>
      <c r="AA4647" s="257">
        <f t="shared" si="897"/>
        <v>5.3299280351000004E-3</v>
      </c>
      <c r="AB4647" s="257">
        <v>4.8496694999999998E-3</v>
      </c>
      <c r="AC4647" s="257">
        <v>4.2346150999999998E-7</v>
      </c>
      <c r="AD4647" s="257">
        <v>1.4621212000000001E-4</v>
      </c>
      <c r="AE4647" s="257">
        <v>2.8223328999999998E-7</v>
      </c>
      <c r="AF4647" s="257">
        <v>1.1647297E-3</v>
      </c>
      <c r="AG4647" s="257">
        <v>4.4796741999999999E-5</v>
      </c>
      <c r="AH4647" s="257">
        <v>3.1741262999999999E-3</v>
      </c>
      <c r="AI4647" s="257">
        <v>9.6699459999999995E-6</v>
      </c>
      <c r="AJ4647" s="257">
        <v>1.0031646999999999E-7</v>
      </c>
      <c r="AK4647" s="257">
        <v>3.8559274000000001E-6</v>
      </c>
      <c r="AL4647" s="257">
        <v>1.013051E-7</v>
      </c>
      <c r="AM4647" s="257">
        <v>4.0630802999999998E-10</v>
      </c>
      <c r="AN4647" s="257">
        <v>5.7986314000000002E-5</v>
      </c>
      <c r="AO4647" s="257">
        <v>2.5531223999999999E-5</v>
      </c>
      <c r="AP4647" s="257">
        <v>5.8810765E-5</v>
      </c>
      <c r="AQ4647" s="257">
        <v>1.0322351000000001E-6</v>
      </c>
      <c r="AR4647" s="257">
        <v>5.3288958000000004E-3</v>
      </c>
      <c r="AT4647" s="193"/>
      <c r="AU4647" s="193"/>
      <c r="AV4647" s="193"/>
      <c r="AW4647" s="193"/>
      <c r="AX4647" s="193"/>
      <c r="AY4647" s="193"/>
      <c r="AZ4647" s="193"/>
      <c r="BA4647" s="193"/>
      <c r="BB4647" s="193"/>
      <c r="BC4647" s="193"/>
      <c r="BD4647" s="193"/>
      <c r="BE4647" s="315"/>
      <c r="BF4647" s="315"/>
      <c r="BG4647" s="315"/>
      <c r="BH4647" s="315"/>
      <c r="BI4647" s="315"/>
      <c r="BJ4647" s="315"/>
      <c r="BK4647" s="315"/>
    </row>
    <row r="4648" spans="1:63" x14ac:dyDescent="0.25">
      <c r="A4648" s="9"/>
      <c r="B4648" s="43" t="s">
        <v>2622</v>
      </c>
      <c r="C4648" s="48" t="s">
        <v>4797</v>
      </c>
      <c r="D4648" s="223">
        <v>0.1168194</v>
      </c>
      <c r="E4648" s="223">
        <v>8.8565492999999995E-2</v>
      </c>
      <c r="F4648" s="223">
        <v>2.2123217000000001E-2</v>
      </c>
      <c r="G4648" s="223">
        <v>7.4034430000000006E-5</v>
      </c>
      <c r="H4648" s="223">
        <v>1.2877238999999999E-4</v>
      </c>
      <c r="I4648" s="223">
        <v>4.2265356999999998E-3</v>
      </c>
      <c r="J4648" s="223">
        <v>5.8615860000000002E-4</v>
      </c>
      <c r="K4648" s="223">
        <v>1.7818519000000001E-5</v>
      </c>
      <c r="L4648" s="223">
        <v>1.0973733999999999E-3</v>
      </c>
      <c r="M4648" s="223">
        <v>0</v>
      </c>
      <c r="N4648" s="223">
        <v>0</v>
      </c>
      <c r="O4648" s="223">
        <v>0</v>
      </c>
      <c r="P4648" s="227">
        <f t="shared" si="893"/>
        <v>0.65604068888888878</v>
      </c>
      <c r="Q4648" s="238">
        <v>14.098677</v>
      </c>
      <c r="R4648" s="117">
        <v>7.9771764999999997</v>
      </c>
      <c r="S4648" s="117">
        <v>5.2547135999999997</v>
      </c>
      <c r="T4648" s="117">
        <v>3.1544053E-6</v>
      </c>
      <c r="U4648" s="117">
        <v>0.17554532</v>
      </c>
      <c r="V4648" s="117">
        <v>9.8737728999999996E-2</v>
      </c>
      <c r="W4648" s="117">
        <v>0.59250099000000001</v>
      </c>
      <c r="X4648" s="257">
        <f t="shared" si="894"/>
        <v>5.5742073673873807E-2</v>
      </c>
      <c r="Y4648" s="257">
        <f t="shared" si="895"/>
        <v>2.3270310248000001E-2</v>
      </c>
      <c r="Z4648" s="257">
        <f t="shared" si="896"/>
        <v>1.2486779979373802E-2</v>
      </c>
      <c r="AA4648" s="257">
        <f t="shared" si="897"/>
        <v>1.9984983446500001E-2</v>
      </c>
      <c r="AB4648" s="257">
        <v>1.8184216E-2</v>
      </c>
      <c r="AC4648" s="257">
        <v>1.5878021000000001E-6</v>
      </c>
      <c r="AD4648" s="257">
        <v>5.4823378999999995E-4</v>
      </c>
      <c r="AE4648" s="257">
        <v>1.0582559E-6</v>
      </c>
      <c r="AF4648" s="257">
        <v>4.3672455000000002E-3</v>
      </c>
      <c r="AG4648" s="257">
        <v>1.6796890000000001E-4</v>
      </c>
      <c r="AH4648" s="257">
        <v>1.1901635000000001E-2</v>
      </c>
      <c r="AI4648" s="257">
        <v>3.6258221000000002E-5</v>
      </c>
      <c r="AJ4648" s="257">
        <v>3.7614447999999998E-7</v>
      </c>
      <c r="AK4648" s="257">
        <v>1.4458102E-5</v>
      </c>
      <c r="AL4648" s="257">
        <v>3.7985140999999998E-7</v>
      </c>
      <c r="AM4648" s="257">
        <v>1.5234838E-9</v>
      </c>
      <c r="AN4648" s="257">
        <v>2.1742423E-4</v>
      </c>
      <c r="AO4648" s="257">
        <v>9.5731327000000003E-5</v>
      </c>
      <c r="AP4648" s="257">
        <v>2.2051558E-4</v>
      </c>
      <c r="AQ4648" s="257">
        <v>3.8704464999999999E-6</v>
      </c>
      <c r="AR4648" s="257">
        <v>1.9981113000000002E-2</v>
      </c>
      <c r="AT4648" s="193"/>
      <c r="AU4648" s="193"/>
      <c r="AV4648" s="193"/>
      <c r="AW4648" s="193"/>
      <c r="AX4648" s="193"/>
      <c r="AY4648" s="193"/>
      <c r="AZ4648" s="193"/>
      <c r="BA4648" s="193"/>
      <c r="BB4648" s="193"/>
      <c r="BC4648" s="193"/>
      <c r="BD4648" s="193"/>
      <c r="BE4648" s="315"/>
      <c r="BF4648" s="315"/>
      <c r="BG4648" s="315"/>
      <c r="BH4648" s="315"/>
      <c r="BI4648" s="315"/>
      <c r="BJ4648" s="315"/>
      <c r="BK4648" s="315"/>
    </row>
    <row r="4649" spans="1:63" x14ac:dyDescent="0.25">
      <c r="A4649" s="9"/>
      <c r="B4649" s="43" t="s">
        <v>575</v>
      </c>
      <c r="C4649" s="48" t="s">
        <v>2658</v>
      </c>
      <c r="D4649" s="223">
        <v>0.33175664999999999</v>
      </c>
      <c r="E4649" s="223">
        <v>0.22737276000000001</v>
      </c>
      <c r="F4649" s="223">
        <v>3.8886586000000001E-2</v>
      </c>
      <c r="G4649" s="223">
        <v>1.0871017E-2</v>
      </c>
      <c r="H4649" s="223">
        <v>7.9997613999999997E-4</v>
      </c>
      <c r="I4649" s="223">
        <v>7.0511196E-3</v>
      </c>
      <c r="J4649" s="223">
        <v>3.3254023000000001E-2</v>
      </c>
      <c r="K4649" s="223">
        <v>1.7476262999999999E-4</v>
      </c>
      <c r="L4649" s="223">
        <v>1.3346408000000001E-2</v>
      </c>
      <c r="M4649" s="223">
        <v>0</v>
      </c>
      <c r="N4649" s="223">
        <v>0</v>
      </c>
      <c r="O4649" s="223">
        <v>0</v>
      </c>
      <c r="P4649" s="227">
        <f t="shared" si="893"/>
        <v>1.6842426666666666</v>
      </c>
      <c r="Q4649" s="238">
        <v>23.100829000000001</v>
      </c>
      <c r="R4649" s="117">
        <v>17.584968</v>
      </c>
      <c r="S4649" s="117">
        <v>4.3103199999999999</v>
      </c>
      <c r="T4649" s="117">
        <v>1.9190000000000001E-5</v>
      </c>
      <c r="U4649" s="117">
        <v>0.55128999999999995</v>
      </c>
      <c r="V4649" s="117">
        <v>7.4231800000000001E-2</v>
      </c>
      <c r="W4649" s="117">
        <v>0.57999999999999996</v>
      </c>
      <c r="X4649" s="257">
        <f t="shared" si="894"/>
        <v>0.15039513043324002</v>
      </c>
      <c r="Y4649" s="257">
        <f t="shared" si="895"/>
        <v>6.4995039486300005E-2</v>
      </c>
      <c r="Z4649" s="257">
        <f t="shared" si="896"/>
        <v>4.1324956379940006E-2</v>
      </c>
      <c r="AA4649" s="257">
        <f t="shared" si="897"/>
        <v>4.4075134566999997E-2</v>
      </c>
      <c r="AB4649" s="257">
        <v>4.6639465999999997E-2</v>
      </c>
      <c r="AC4649" s="257">
        <v>6.5715162999999999E-6</v>
      </c>
      <c r="AD4649" s="257">
        <v>9.6025241000000008E-3</v>
      </c>
      <c r="AE4649" s="257">
        <v>2.7722400000000002E-6</v>
      </c>
      <c r="AF4649" s="257">
        <v>8.6062106000000006E-3</v>
      </c>
      <c r="AG4649" s="257">
        <v>1.3749503E-4</v>
      </c>
      <c r="AH4649" s="257">
        <v>3.0525159E-2</v>
      </c>
      <c r="AI4649" s="257">
        <v>6.3847026000000005E-5</v>
      </c>
      <c r="AJ4649" s="257">
        <v>6.8966505000000005E-5</v>
      </c>
      <c r="AK4649" s="257">
        <v>5.0052928E-5</v>
      </c>
      <c r="AL4649" s="257">
        <v>1.2394429E-5</v>
      </c>
      <c r="AM4649" s="257">
        <v>3.639194E-8</v>
      </c>
      <c r="AN4649" s="257">
        <v>2.2205761000000002E-3</v>
      </c>
      <c r="AO4649" s="257">
        <v>4.8243178999999997E-3</v>
      </c>
      <c r="AP4649" s="257">
        <v>3.5596060999999999E-3</v>
      </c>
      <c r="AQ4649" s="257">
        <v>2.9724567E-5</v>
      </c>
      <c r="AR4649" s="257">
        <v>4.404541E-2</v>
      </c>
      <c r="AT4649" s="193"/>
      <c r="AU4649" s="193"/>
      <c r="AV4649" s="193"/>
      <c r="AW4649" s="193"/>
      <c r="AX4649" s="193"/>
      <c r="AY4649" s="193"/>
      <c r="AZ4649" s="193"/>
      <c r="BA4649" s="193"/>
      <c r="BB4649" s="193"/>
      <c r="BC4649" s="193"/>
      <c r="BD4649" s="193"/>
      <c r="BE4649" s="315"/>
      <c r="BF4649" s="315"/>
      <c r="BG4649" s="315"/>
      <c r="BH4649" s="315"/>
      <c r="BI4649" s="315"/>
      <c r="BJ4649" s="315"/>
      <c r="BK4649" s="315"/>
    </row>
    <row r="4650" spans="1:63" x14ac:dyDescent="0.25">
      <c r="A4650" s="9"/>
      <c r="B4650" s="43" t="s">
        <v>5770</v>
      </c>
      <c r="C4650" s="48" t="s">
        <v>2319</v>
      </c>
      <c r="D4650" s="223">
        <v>0.13668544999999999</v>
      </c>
      <c r="E4650" s="223">
        <v>0.10033681</v>
      </c>
      <c r="F4650" s="223">
        <v>3.2551995E-2</v>
      </c>
      <c r="G4650" s="223">
        <v>6.0074149999999997E-4</v>
      </c>
      <c r="H4650" s="223">
        <v>1.1763258E-4</v>
      </c>
      <c r="I4650" s="223">
        <v>2.1680543000000001E-3</v>
      </c>
      <c r="J4650" s="223">
        <v>2.8582978E-4</v>
      </c>
      <c r="K4650" s="223">
        <v>3.1679457000000003E-5</v>
      </c>
      <c r="L4650" s="223">
        <v>5.9270017000000001E-4</v>
      </c>
      <c r="M4650" s="223">
        <v>0</v>
      </c>
      <c r="N4650" s="223">
        <v>0</v>
      </c>
      <c r="O4650" s="223">
        <v>0</v>
      </c>
      <c r="P4650" s="227">
        <f t="shared" si="893"/>
        <v>0.74323562962962952</v>
      </c>
      <c r="Q4650" s="238">
        <v>11.262620999999999</v>
      </c>
      <c r="R4650" s="117">
        <v>8.7484366999999992</v>
      </c>
      <c r="S4650" s="117">
        <v>2.1524933000000002</v>
      </c>
      <c r="T4650" s="117">
        <v>4.7214096000000003E-6</v>
      </c>
      <c r="U4650" s="117">
        <v>7.2430644000000002E-2</v>
      </c>
      <c r="V4650" s="117">
        <v>4.0505003999999997E-2</v>
      </c>
      <c r="W4650" s="117">
        <v>0.24875087000000001</v>
      </c>
      <c r="X4650" s="257">
        <f t="shared" si="894"/>
        <v>6.2532995750408701E-2</v>
      </c>
      <c r="Y4650" s="257">
        <f t="shared" si="895"/>
        <v>2.6701429159500002E-2</v>
      </c>
      <c r="Z4650" s="257">
        <f t="shared" si="896"/>
        <v>1.3888978420108701E-2</v>
      </c>
      <c r="AA4650" s="257">
        <f t="shared" si="897"/>
        <v>2.1942588170800002E-2</v>
      </c>
      <c r="AB4650" s="257">
        <v>2.0601421000000002E-2</v>
      </c>
      <c r="AC4650" s="257">
        <v>2.6709074999999998E-6</v>
      </c>
      <c r="AD4650" s="257">
        <v>6.7054728000000004E-4</v>
      </c>
      <c r="AE4650" s="257">
        <v>1.317704E-6</v>
      </c>
      <c r="AF4650" s="257">
        <v>5.3566715000000001E-3</v>
      </c>
      <c r="AG4650" s="257">
        <v>6.8800767999999999E-5</v>
      </c>
      <c r="AH4650" s="257">
        <v>1.3483143E-2</v>
      </c>
      <c r="AI4650" s="257">
        <v>5.4344224E-5</v>
      </c>
      <c r="AJ4650" s="257">
        <v>5.2421921000000001E-6</v>
      </c>
      <c r="AK4650" s="257">
        <v>7.3529735999999997E-6</v>
      </c>
      <c r="AL4650" s="257">
        <v>5.5711226999999997E-7</v>
      </c>
      <c r="AM4650" s="257">
        <v>1.9461387000000001E-9</v>
      </c>
      <c r="AN4650" s="257">
        <v>9.0521473000000003E-5</v>
      </c>
      <c r="AO4650" s="257">
        <v>4.4401918999999998E-5</v>
      </c>
      <c r="AP4650" s="257">
        <v>2.0341358000000001E-4</v>
      </c>
      <c r="AQ4650" s="257">
        <v>2.0081708000000001E-6</v>
      </c>
      <c r="AR4650" s="257">
        <v>2.1940580000000001E-2</v>
      </c>
      <c r="AT4650" s="193"/>
      <c r="AU4650" s="193"/>
      <c r="AV4650" s="193"/>
      <c r="AW4650" s="193"/>
      <c r="AX4650" s="193"/>
      <c r="AY4650" s="193"/>
      <c r="AZ4650" s="193"/>
      <c r="BA4650" s="193"/>
      <c r="BB4650" s="193"/>
      <c r="BC4650" s="193"/>
      <c r="BD4650" s="193"/>
      <c r="BE4650" s="315"/>
      <c r="BF4650" s="315"/>
      <c r="BG4650" s="315"/>
      <c r="BH4650" s="315"/>
      <c r="BI4650" s="315"/>
      <c r="BJ4650" s="315"/>
      <c r="BK4650" s="315"/>
    </row>
    <row r="4651" spans="1:63" x14ac:dyDescent="0.25">
      <c r="A4651" s="9"/>
      <c r="B4651" s="43" t="s">
        <v>5770</v>
      </c>
      <c r="C4651" s="48" t="s">
        <v>2320</v>
      </c>
      <c r="D4651" s="223">
        <v>4.2293509999999999E-2</v>
      </c>
      <c r="E4651" s="223">
        <v>3.2064413E-2</v>
      </c>
      <c r="F4651" s="223">
        <v>8.0095300000000008E-3</v>
      </c>
      <c r="G4651" s="223">
        <v>2.6803559999999999E-5</v>
      </c>
      <c r="H4651" s="223">
        <v>4.6620989999999999E-5</v>
      </c>
      <c r="I4651" s="223">
        <v>1.5301827E-3</v>
      </c>
      <c r="J4651" s="223">
        <v>2.1221392999999999E-4</v>
      </c>
      <c r="K4651" s="223">
        <v>6.4510493000000003E-6</v>
      </c>
      <c r="L4651" s="223">
        <v>3.9729506000000001E-4</v>
      </c>
      <c r="M4651" s="223">
        <v>0</v>
      </c>
      <c r="N4651" s="223">
        <v>0</v>
      </c>
      <c r="O4651" s="223">
        <v>0</v>
      </c>
      <c r="P4651" s="227">
        <f t="shared" si="893"/>
        <v>0.23751417037037034</v>
      </c>
      <c r="Q4651" s="238">
        <v>5.1043108999999998</v>
      </c>
      <c r="R4651" s="117">
        <v>2.8880716</v>
      </c>
      <c r="S4651" s="117">
        <v>1.9024261</v>
      </c>
      <c r="T4651" s="117">
        <v>1.1420266999999999E-6</v>
      </c>
      <c r="U4651" s="117">
        <v>6.3554749999999993E-2</v>
      </c>
      <c r="V4651" s="117">
        <v>3.5747187999999999E-2</v>
      </c>
      <c r="W4651" s="117">
        <v>0.21451013999999999</v>
      </c>
      <c r="X4651" s="257">
        <f t="shared" si="894"/>
        <v>2.0180962228564858E-2</v>
      </c>
      <c r="Y4651" s="257">
        <f t="shared" si="895"/>
        <v>8.4248257096599995E-3</v>
      </c>
      <c r="Z4651" s="257">
        <f t="shared" si="896"/>
        <v>4.5207367554048602E-3</v>
      </c>
      <c r="AA4651" s="257">
        <f t="shared" si="897"/>
        <v>7.2353997635000002E-3</v>
      </c>
      <c r="AB4651" s="257">
        <v>6.5834468999999996E-3</v>
      </c>
      <c r="AC4651" s="257">
        <v>5.7485077999999996E-7</v>
      </c>
      <c r="AD4651" s="257">
        <v>1.9848355999999999E-4</v>
      </c>
      <c r="AE4651" s="257">
        <v>3.8313287999999998E-7</v>
      </c>
      <c r="AF4651" s="257">
        <v>1.5811255E-3</v>
      </c>
      <c r="AG4651" s="257">
        <v>6.0811766E-5</v>
      </c>
      <c r="AH4651" s="257">
        <v>4.3088898E-3</v>
      </c>
      <c r="AI4651" s="257">
        <v>1.3126992E-5</v>
      </c>
      <c r="AJ4651" s="257">
        <v>1.3618004000000001E-7</v>
      </c>
      <c r="AK4651" s="257">
        <v>5.2344377000000002E-6</v>
      </c>
      <c r="AL4651" s="257">
        <v>1.375221E-7</v>
      </c>
      <c r="AM4651" s="257">
        <v>5.5156486000000005E-10</v>
      </c>
      <c r="AN4651" s="257">
        <v>7.8716664999999996E-5</v>
      </c>
      <c r="AO4651" s="257">
        <v>3.4658744999999997E-5</v>
      </c>
      <c r="AP4651" s="257">
        <v>7.9835861999999995E-5</v>
      </c>
      <c r="AQ4651" s="257">
        <v>1.4012635E-6</v>
      </c>
      <c r="AR4651" s="257">
        <v>7.2339984999999999E-3</v>
      </c>
      <c r="AT4651" s="193"/>
      <c r="AU4651" s="193"/>
      <c r="AV4651" s="193"/>
      <c r="AW4651" s="193"/>
      <c r="AX4651" s="193"/>
      <c r="AY4651" s="193"/>
      <c r="AZ4651" s="193"/>
      <c r="BA4651" s="193"/>
      <c r="BB4651" s="193"/>
      <c r="BC4651" s="193"/>
      <c r="BD4651" s="193"/>
      <c r="BE4651" s="315"/>
      <c r="BF4651" s="315"/>
      <c r="BG4651" s="315"/>
      <c r="BH4651" s="315"/>
      <c r="BI4651" s="315"/>
      <c r="BJ4651" s="315"/>
      <c r="BK4651" s="315"/>
    </row>
    <row r="4652" spans="1:63" x14ac:dyDescent="0.25">
      <c r="A4652" s="9"/>
      <c r="B4652" s="43" t="s">
        <v>5770</v>
      </c>
      <c r="C4652" s="48" t="s">
        <v>2321</v>
      </c>
      <c r="D4652" s="223">
        <v>1.5393787000000001E-2</v>
      </c>
      <c r="E4652" s="223">
        <v>1.1670649999999999E-2</v>
      </c>
      <c r="F4652" s="223">
        <v>2.9152699000000002E-3</v>
      </c>
      <c r="G4652" s="223">
        <v>9.7558299999999994E-6</v>
      </c>
      <c r="H4652" s="223">
        <v>1.6968882E-5</v>
      </c>
      <c r="I4652" s="223">
        <v>5.5694847999999996E-4</v>
      </c>
      <c r="J4652" s="223">
        <v>7.7240597999999995E-5</v>
      </c>
      <c r="K4652" s="223">
        <v>2.3480217000000002E-6</v>
      </c>
      <c r="L4652" s="223">
        <v>1.4460553000000001E-4</v>
      </c>
      <c r="M4652" s="223">
        <v>0</v>
      </c>
      <c r="N4652" s="223">
        <v>0</v>
      </c>
      <c r="O4652" s="223">
        <v>0</v>
      </c>
      <c r="P4652" s="227">
        <f t="shared" si="893"/>
        <v>8.6449259259259253E-2</v>
      </c>
      <c r="Q4652" s="238">
        <v>1.8578422999999999</v>
      </c>
      <c r="R4652" s="117">
        <v>1.0511862999999999</v>
      </c>
      <c r="S4652" s="117">
        <v>0.69243582999999997</v>
      </c>
      <c r="T4652" s="117">
        <v>4.1566933000000002E-7</v>
      </c>
      <c r="U4652" s="117">
        <v>2.3132349999999999E-2</v>
      </c>
      <c r="V4652" s="117">
        <v>1.3011088000000001E-2</v>
      </c>
      <c r="W4652" s="117">
        <v>7.8076360999999997E-2</v>
      </c>
      <c r="X4652" s="257">
        <f t="shared" si="894"/>
        <v>7.3453688132929101E-3</v>
      </c>
      <c r="Y4652" s="257">
        <f t="shared" si="895"/>
        <v>3.0664272602500004E-3</v>
      </c>
      <c r="Z4652" s="257">
        <f t="shared" si="896"/>
        <v>1.6454358279329097E-3</v>
      </c>
      <c r="AA4652" s="257">
        <f t="shared" si="897"/>
        <v>2.6335057251100002E-3</v>
      </c>
      <c r="AB4652" s="257">
        <v>2.3962111000000001E-3</v>
      </c>
      <c r="AC4652" s="257">
        <v>2.092314E-7</v>
      </c>
      <c r="AD4652" s="257">
        <v>7.2243086000000001E-5</v>
      </c>
      <c r="AE4652" s="257">
        <v>1.3945085000000001E-7</v>
      </c>
      <c r="AF4652" s="257">
        <v>5.7549041999999996E-4</v>
      </c>
      <c r="AG4652" s="257">
        <v>2.2133971999999999E-5</v>
      </c>
      <c r="AH4652" s="257">
        <v>1.5683288E-3</v>
      </c>
      <c r="AI4652" s="257">
        <v>4.7778991000000002E-6</v>
      </c>
      <c r="AJ4652" s="257">
        <v>4.9566149999999997E-8</v>
      </c>
      <c r="AK4652" s="257">
        <v>1.9052052999999999E-6</v>
      </c>
      <c r="AL4652" s="257">
        <v>5.0054626999999997E-8</v>
      </c>
      <c r="AM4652" s="257">
        <v>2.0075590999999999E-10</v>
      </c>
      <c r="AN4652" s="257">
        <v>2.8650910000000001E-5</v>
      </c>
      <c r="AO4652" s="257">
        <v>1.2614922E-5</v>
      </c>
      <c r="AP4652" s="257">
        <v>2.9058270000000001E-5</v>
      </c>
      <c r="AQ4652" s="257">
        <v>5.1002511000000002E-7</v>
      </c>
      <c r="AR4652" s="257">
        <v>2.6329957000000002E-3</v>
      </c>
      <c r="AT4652" s="193"/>
      <c r="AU4652" s="193"/>
      <c r="AV4652" s="193"/>
      <c r="AW4652" s="193"/>
      <c r="AX4652" s="193"/>
      <c r="AY4652" s="193"/>
      <c r="AZ4652" s="193"/>
      <c r="BA4652" s="193"/>
      <c r="BB4652" s="193"/>
      <c r="BC4652" s="193"/>
      <c r="BD4652" s="193"/>
      <c r="BE4652" s="315"/>
      <c r="BF4652" s="315"/>
      <c r="BG4652" s="315"/>
      <c r="BH4652" s="315"/>
      <c r="BI4652" s="315"/>
      <c r="BJ4652" s="315"/>
      <c r="BK4652" s="315"/>
    </row>
    <row r="4653" spans="1:63" x14ac:dyDescent="0.25">
      <c r="A4653" s="9"/>
      <c r="B4653" s="43" t="s">
        <v>571</v>
      </c>
      <c r="C4653" s="48" t="s">
        <v>2322</v>
      </c>
      <c r="D4653" s="223">
        <v>0.64380704</v>
      </c>
      <c r="E4653" s="223">
        <v>0.48809604000000001</v>
      </c>
      <c r="F4653" s="223">
        <v>0.12192395</v>
      </c>
      <c r="G4653" s="223">
        <v>4.0801344999999998E-4</v>
      </c>
      <c r="H4653" s="223">
        <v>7.0968150000000005E-4</v>
      </c>
      <c r="I4653" s="223">
        <v>2.3292991999999998E-2</v>
      </c>
      <c r="J4653" s="223">
        <v>3.2303968999999998E-3</v>
      </c>
      <c r="K4653" s="223">
        <v>9.8200196000000005E-5</v>
      </c>
      <c r="L4653" s="223">
        <v>6.0477685E-3</v>
      </c>
      <c r="M4653" s="223">
        <v>0</v>
      </c>
      <c r="N4653" s="223">
        <v>0</v>
      </c>
      <c r="O4653" s="223">
        <v>0</v>
      </c>
      <c r="P4653" s="227">
        <f t="shared" si="893"/>
        <v>3.615526222222222</v>
      </c>
      <c r="Q4653" s="238">
        <v>77.699658999999997</v>
      </c>
      <c r="R4653" s="117">
        <v>43.963265999999997</v>
      </c>
      <c r="S4653" s="117">
        <v>28.959415</v>
      </c>
      <c r="T4653" s="117">
        <v>1.7384341000000001E-5</v>
      </c>
      <c r="U4653" s="117">
        <v>0.96745329999999996</v>
      </c>
      <c r="V4653" s="117">
        <v>0.54415656999999995</v>
      </c>
      <c r="W4653" s="117">
        <v>3.2653506000000001</v>
      </c>
      <c r="X4653" s="257">
        <f t="shared" si="894"/>
        <v>0.30720187580501912</v>
      </c>
      <c r="Y4653" s="257">
        <f t="shared" si="895"/>
        <v>0.1282457326824</v>
      </c>
      <c r="Z4653" s="257">
        <f t="shared" si="896"/>
        <v>6.881628258461911E-2</v>
      </c>
      <c r="AA4653" s="257">
        <f t="shared" si="897"/>
        <v>0.11013986053800001</v>
      </c>
      <c r="AB4653" s="257">
        <v>0.1002156</v>
      </c>
      <c r="AC4653" s="257">
        <v>8.7505857000000008E-6</v>
      </c>
      <c r="AD4653" s="257">
        <v>3.0213883E-3</v>
      </c>
      <c r="AE4653" s="257">
        <v>5.8321867000000003E-6</v>
      </c>
      <c r="AF4653" s="257">
        <v>2.4068462999999998E-2</v>
      </c>
      <c r="AG4653" s="257">
        <v>9.2569861000000003E-4</v>
      </c>
      <c r="AH4653" s="257">
        <v>6.5591471999999998E-2</v>
      </c>
      <c r="AI4653" s="257">
        <v>1.9982381E-4</v>
      </c>
      <c r="AJ4653" s="257">
        <v>2.0729816000000001E-6</v>
      </c>
      <c r="AK4653" s="257">
        <v>7.9680496000000006E-5</v>
      </c>
      <c r="AL4653" s="257">
        <v>2.0934108999999999E-6</v>
      </c>
      <c r="AM4653" s="257">
        <v>8.3961190999999995E-9</v>
      </c>
      <c r="AN4653" s="257">
        <v>1.1982534E-3</v>
      </c>
      <c r="AO4653" s="257">
        <v>5.2758788999999996E-4</v>
      </c>
      <c r="AP4653" s="257">
        <v>1.2152902E-3</v>
      </c>
      <c r="AQ4653" s="257">
        <v>2.1330537999999999E-5</v>
      </c>
      <c r="AR4653" s="257">
        <v>0.11011853000000001</v>
      </c>
      <c r="AT4653" s="193"/>
      <c r="AU4653" s="193"/>
      <c r="AV4653" s="193"/>
      <c r="AW4653" s="193"/>
      <c r="AX4653" s="193"/>
      <c r="AY4653" s="193"/>
      <c r="AZ4653" s="193"/>
      <c r="BA4653" s="193"/>
      <c r="BB4653" s="193"/>
      <c r="BC4653" s="193"/>
      <c r="BD4653" s="193"/>
      <c r="BE4653" s="315"/>
      <c r="BF4653" s="315"/>
      <c r="BG4653" s="315"/>
      <c r="BH4653" s="315"/>
      <c r="BI4653" s="315"/>
      <c r="BJ4653" s="315"/>
      <c r="BK4653" s="315"/>
    </row>
    <row r="4654" spans="1:63" x14ac:dyDescent="0.25">
      <c r="A4654" s="9"/>
      <c r="B4654" s="43" t="s">
        <v>571</v>
      </c>
      <c r="C4654" s="48" t="s">
        <v>2323</v>
      </c>
      <c r="D4654" s="223">
        <v>1.1319424</v>
      </c>
      <c r="E4654" s="223">
        <v>0.85817114000000005</v>
      </c>
      <c r="F4654" s="223">
        <v>0.21436685999999999</v>
      </c>
      <c r="G4654" s="223">
        <v>7.1736982000000001E-4</v>
      </c>
      <c r="H4654" s="223">
        <v>1.247763E-3</v>
      </c>
      <c r="I4654" s="223">
        <v>4.0953771999999999E-2</v>
      </c>
      <c r="J4654" s="223">
        <v>5.6796883999999997E-3</v>
      </c>
      <c r="K4654" s="223">
        <v>1.7265571999999999E-4</v>
      </c>
      <c r="L4654" s="223">
        <v>1.0633195E-2</v>
      </c>
      <c r="M4654" s="223">
        <v>0</v>
      </c>
      <c r="N4654" s="223">
        <v>0</v>
      </c>
      <c r="O4654" s="223">
        <v>0</v>
      </c>
      <c r="P4654" s="227">
        <f t="shared" si="893"/>
        <v>6.3568232592592588</v>
      </c>
      <c r="Q4654" s="238">
        <v>136.61165</v>
      </c>
      <c r="R4654" s="117">
        <v>77.296274999999994</v>
      </c>
      <c r="S4654" s="117">
        <v>50.916485000000002</v>
      </c>
      <c r="T4654" s="117">
        <v>3.0565173000000003E-5</v>
      </c>
      <c r="U4654" s="117">
        <v>1.7009776999999999</v>
      </c>
      <c r="V4654" s="117">
        <v>0.95673684999999997</v>
      </c>
      <c r="W4654" s="117">
        <v>5.7411440000000002</v>
      </c>
      <c r="X4654" s="257">
        <f t="shared" si="894"/>
        <v>0.54012277819216792</v>
      </c>
      <c r="Y4654" s="257">
        <f t="shared" si="895"/>
        <v>0.22548182815099996</v>
      </c>
      <c r="Z4654" s="257">
        <f t="shared" si="896"/>
        <v>0.12099288665916799</v>
      </c>
      <c r="AA4654" s="257">
        <f t="shared" si="897"/>
        <v>0.193648063382</v>
      </c>
      <c r="AB4654" s="257">
        <v>0.17619921</v>
      </c>
      <c r="AC4654" s="257">
        <v>1.5385292000000001E-5</v>
      </c>
      <c r="AD4654" s="257">
        <v>5.3122090999999996E-3</v>
      </c>
      <c r="AE4654" s="257">
        <v>1.0254159E-5</v>
      </c>
      <c r="AF4654" s="257">
        <v>4.2317204999999997E-2</v>
      </c>
      <c r="AG4654" s="257">
        <v>1.6275646E-3</v>
      </c>
      <c r="AH4654" s="257">
        <v>0.11532302</v>
      </c>
      <c r="AI4654" s="257">
        <v>3.5133050000000002E-4</v>
      </c>
      <c r="AJ4654" s="257">
        <v>3.6447190999999998E-6</v>
      </c>
      <c r="AK4654" s="257">
        <v>1.4009436E-4</v>
      </c>
      <c r="AL4654" s="257">
        <v>3.6806380000000002E-6</v>
      </c>
      <c r="AM4654" s="257">
        <v>1.4762068E-8</v>
      </c>
      <c r="AN4654" s="257">
        <v>2.1067708999999999E-3</v>
      </c>
      <c r="AO4654" s="257">
        <v>9.2760577999999999E-4</v>
      </c>
      <c r="AP4654" s="257">
        <v>2.1367249999999999E-3</v>
      </c>
      <c r="AQ4654" s="257">
        <v>3.7503382000000002E-5</v>
      </c>
      <c r="AR4654" s="257">
        <v>0.19361055999999999</v>
      </c>
      <c r="AT4654" s="193"/>
      <c r="AU4654" s="193"/>
      <c r="AV4654" s="193"/>
      <c r="AW4654" s="193"/>
      <c r="AX4654" s="193"/>
      <c r="AY4654" s="193"/>
      <c r="AZ4654" s="193"/>
      <c r="BA4654" s="193"/>
      <c r="BB4654" s="193"/>
      <c r="BC4654" s="193"/>
      <c r="BD4654" s="193"/>
      <c r="BE4654" s="315"/>
      <c r="BF4654" s="315"/>
      <c r="BG4654" s="315"/>
      <c r="BH4654" s="315"/>
      <c r="BI4654" s="315"/>
      <c r="BJ4654" s="315"/>
      <c r="BK4654" s="315"/>
    </row>
    <row r="4655" spans="1:63" x14ac:dyDescent="0.25">
      <c r="A4655" s="9"/>
      <c r="B4655" s="43" t="s">
        <v>571</v>
      </c>
      <c r="C4655" s="48" t="s">
        <v>2324</v>
      </c>
      <c r="D4655" s="223">
        <v>0.12462137</v>
      </c>
      <c r="E4655" s="223">
        <v>9.4480481000000005E-2</v>
      </c>
      <c r="F4655" s="223">
        <v>2.3600751999999999E-2</v>
      </c>
      <c r="G4655" s="223">
        <v>7.8978937999999994E-5</v>
      </c>
      <c r="H4655" s="223">
        <v>1.3737265999999999E-4</v>
      </c>
      <c r="I4655" s="223">
        <v>4.5088115999999999E-3</v>
      </c>
      <c r="J4655" s="223">
        <v>6.2530614000000004E-4</v>
      </c>
      <c r="K4655" s="223">
        <v>1.9008558000000001E-5</v>
      </c>
      <c r="L4655" s="223">
        <v>1.1706632E-3</v>
      </c>
      <c r="M4655" s="223">
        <v>0</v>
      </c>
      <c r="N4655" s="223">
        <v>0</v>
      </c>
      <c r="O4655" s="223">
        <v>0</v>
      </c>
      <c r="P4655" s="227">
        <f t="shared" si="893"/>
        <v>0.69985541481481484</v>
      </c>
      <c r="Q4655" s="238">
        <v>15.040279999999999</v>
      </c>
      <c r="R4655" s="117">
        <v>8.5099450000000001</v>
      </c>
      <c r="S4655" s="117">
        <v>5.605658</v>
      </c>
      <c r="T4655" s="117">
        <v>3.3650773E-6</v>
      </c>
      <c r="U4655" s="117">
        <v>0.1872694</v>
      </c>
      <c r="V4655" s="117">
        <v>0.10533209</v>
      </c>
      <c r="W4655" s="117">
        <v>0.63207210999999996</v>
      </c>
      <c r="X4655" s="257">
        <f t="shared" si="894"/>
        <v>5.9464896965212094E-2</v>
      </c>
      <c r="Y4655" s="257">
        <f t="shared" si="895"/>
        <v>2.4824455209199996E-2</v>
      </c>
      <c r="Z4655" s="257">
        <f t="shared" si="896"/>
        <v>1.33207298155121E-2</v>
      </c>
      <c r="AA4655" s="257">
        <f t="shared" si="897"/>
        <v>2.1319711940499999E-2</v>
      </c>
      <c r="AB4655" s="257">
        <v>1.9398677999999999E-2</v>
      </c>
      <c r="AC4655" s="257">
        <v>1.693846E-6</v>
      </c>
      <c r="AD4655" s="257">
        <v>5.8484846000000001E-4</v>
      </c>
      <c r="AE4655" s="257">
        <v>1.1289332000000001E-6</v>
      </c>
      <c r="AF4655" s="257">
        <v>4.6589190000000001E-3</v>
      </c>
      <c r="AG4655" s="257">
        <v>1.7918696999999999E-4</v>
      </c>
      <c r="AH4655" s="257">
        <v>1.2696505E-2</v>
      </c>
      <c r="AI4655" s="257">
        <v>3.8679783999999998E-5</v>
      </c>
      <c r="AJ4655" s="257">
        <v>4.0126589000000001E-7</v>
      </c>
      <c r="AK4655" s="257">
        <v>1.542371E-5</v>
      </c>
      <c r="AL4655" s="257">
        <v>4.0522039000000001E-7</v>
      </c>
      <c r="AM4655" s="257">
        <v>1.6252321E-9</v>
      </c>
      <c r="AN4655" s="257">
        <v>2.3194525000000001E-4</v>
      </c>
      <c r="AO4655" s="257">
        <v>1.021249E-4</v>
      </c>
      <c r="AP4655" s="257">
        <v>2.3524306E-4</v>
      </c>
      <c r="AQ4655" s="257">
        <v>4.1289405000000004E-6</v>
      </c>
      <c r="AR4655" s="257">
        <v>2.1315582999999999E-2</v>
      </c>
      <c r="AT4655" s="193"/>
      <c r="AU4655" s="193"/>
      <c r="AV4655" s="193"/>
      <c r="AW4655" s="193"/>
      <c r="AX4655" s="193"/>
      <c r="AY4655" s="193"/>
      <c r="AZ4655" s="193"/>
      <c r="BA4655" s="193"/>
      <c r="BB4655" s="193"/>
      <c r="BC4655" s="193"/>
      <c r="BD4655" s="193"/>
      <c r="BE4655" s="315"/>
      <c r="BF4655" s="315"/>
      <c r="BG4655" s="315"/>
      <c r="BH4655" s="315"/>
      <c r="BI4655" s="315"/>
      <c r="BJ4655" s="315"/>
      <c r="BK4655" s="315"/>
    </row>
    <row r="4656" spans="1:63" x14ac:dyDescent="0.25">
      <c r="A4656" s="9"/>
      <c r="B4656" s="43" t="s">
        <v>571</v>
      </c>
      <c r="C4656" s="48" t="s">
        <v>2325</v>
      </c>
      <c r="D4656" s="223">
        <v>0.27004800000000001</v>
      </c>
      <c r="E4656" s="223">
        <v>0.20473426</v>
      </c>
      <c r="F4656" s="223">
        <v>5.1141594999999998E-2</v>
      </c>
      <c r="G4656" s="223">
        <v>1.7114322999999999E-4</v>
      </c>
      <c r="H4656" s="223">
        <v>2.9767935999999999E-4</v>
      </c>
      <c r="I4656" s="223">
        <v>9.7703591000000006E-3</v>
      </c>
      <c r="J4656" s="223">
        <v>1.3550057000000001E-3</v>
      </c>
      <c r="K4656" s="223">
        <v>4.1190550999999998E-5</v>
      </c>
      <c r="L4656" s="223">
        <v>2.5367660000000002E-3</v>
      </c>
      <c r="M4656" s="223">
        <v>0</v>
      </c>
      <c r="N4656" s="223">
        <v>0</v>
      </c>
      <c r="O4656" s="223">
        <v>0</v>
      </c>
      <c r="P4656" s="227">
        <f t="shared" si="893"/>
        <v>1.5165500740740741</v>
      </c>
      <c r="Q4656" s="238">
        <v>32.591500000000003</v>
      </c>
      <c r="R4656" s="117">
        <v>18.440605999999999</v>
      </c>
      <c r="S4656" s="117">
        <v>12.147168000000001</v>
      </c>
      <c r="T4656" s="117">
        <v>7.2919467E-6</v>
      </c>
      <c r="U4656" s="117">
        <v>0.40580300000000002</v>
      </c>
      <c r="V4656" s="117">
        <v>0.22824912</v>
      </c>
      <c r="W4656" s="117">
        <v>1.3696672000000001</v>
      </c>
      <c r="X4656" s="257">
        <f t="shared" si="894"/>
        <v>0.128857324350513</v>
      </c>
      <c r="Y4656" s="257">
        <f t="shared" si="895"/>
        <v>5.3793297604900009E-2</v>
      </c>
      <c r="Z4656" s="257">
        <f t="shared" si="896"/>
        <v>2.8865325547412998E-2</v>
      </c>
      <c r="AA4656" s="257">
        <f t="shared" si="897"/>
        <v>4.61987011982E-2</v>
      </c>
      <c r="AB4656" s="257">
        <v>4.2035922000000003E-2</v>
      </c>
      <c r="AC4656" s="257">
        <v>3.6704758000000001E-6</v>
      </c>
      <c r="AD4656" s="257">
        <v>1.267336E-3</v>
      </c>
      <c r="AE4656" s="257">
        <v>2.4463391000000002E-6</v>
      </c>
      <c r="AF4656" s="257">
        <v>1.0095633999999999E-2</v>
      </c>
      <c r="AG4656" s="257">
        <v>3.8828879000000002E-4</v>
      </c>
      <c r="AH4656" s="257">
        <v>2.7512663E-2</v>
      </c>
      <c r="AI4656" s="257">
        <v>8.3817070000000006E-5</v>
      </c>
      <c r="AJ4656" s="257">
        <v>8.6952220999999999E-7</v>
      </c>
      <c r="AK4656" s="257">
        <v>3.3422371999999997E-5</v>
      </c>
      <c r="AL4656" s="257">
        <v>8.7809140999999998E-7</v>
      </c>
      <c r="AM4656" s="257">
        <v>3.5217929999999998E-9</v>
      </c>
      <c r="AN4656" s="257">
        <v>5.0261323999999997E-4</v>
      </c>
      <c r="AO4656" s="257">
        <v>2.2129931E-4</v>
      </c>
      <c r="AP4656" s="257">
        <v>5.0975941999999998E-4</v>
      </c>
      <c r="AQ4656" s="257">
        <v>8.9471982000000007E-6</v>
      </c>
      <c r="AR4656" s="257">
        <v>4.6189754E-2</v>
      </c>
      <c r="AT4656" s="193"/>
      <c r="AU4656" s="193"/>
      <c r="AV4656" s="193"/>
      <c r="AW4656" s="193"/>
      <c r="AX4656" s="193"/>
      <c r="AY4656" s="193"/>
      <c r="AZ4656" s="193"/>
      <c r="BA4656" s="193"/>
      <c r="BB4656" s="193"/>
      <c r="BC4656" s="193"/>
      <c r="BD4656" s="193"/>
      <c r="BE4656" s="315"/>
      <c r="BF4656" s="315"/>
      <c r="BG4656" s="315"/>
      <c r="BH4656" s="315"/>
      <c r="BI4656" s="315"/>
      <c r="BJ4656" s="315"/>
      <c r="BK4656" s="315"/>
    </row>
    <row r="4657" spans="1:63" x14ac:dyDescent="0.25">
      <c r="A4657" s="9"/>
      <c r="B4657" s="43" t="s">
        <v>571</v>
      </c>
      <c r="C4657" s="48" t="s">
        <v>2326</v>
      </c>
      <c r="D4657" s="223">
        <v>0.40507199999999999</v>
      </c>
      <c r="E4657" s="223">
        <v>0.30710138999999997</v>
      </c>
      <c r="F4657" s="223">
        <v>7.6712393000000004E-2</v>
      </c>
      <c r="G4657" s="223">
        <v>2.5671484000000001E-4</v>
      </c>
      <c r="H4657" s="223">
        <v>4.4651903999999999E-4</v>
      </c>
      <c r="I4657" s="223">
        <v>1.4655539E-2</v>
      </c>
      <c r="J4657" s="223">
        <v>2.0325085999999999E-3</v>
      </c>
      <c r="K4657" s="223">
        <v>6.1785825999999998E-5</v>
      </c>
      <c r="L4657" s="223">
        <v>3.8051489999999999E-3</v>
      </c>
      <c r="M4657" s="223">
        <v>0</v>
      </c>
      <c r="N4657" s="223">
        <v>0</v>
      </c>
      <c r="O4657" s="223">
        <v>0</v>
      </c>
      <c r="P4657" s="227">
        <f t="shared" si="893"/>
        <v>2.2748251111111109</v>
      </c>
      <c r="Q4657" s="238">
        <v>48.887250999999999</v>
      </c>
      <c r="R4657" s="117">
        <v>27.660909</v>
      </c>
      <c r="S4657" s="117">
        <v>18.220752000000001</v>
      </c>
      <c r="T4657" s="117">
        <v>1.093792E-5</v>
      </c>
      <c r="U4657" s="117">
        <v>0.60870449999999998</v>
      </c>
      <c r="V4657" s="117">
        <v>0.34237369000000001</v>
      </c>
      <c r="W4657" s="117">
        <v>2.0545008</v>
      </c>
      <c r="X4657" s="257">
        <f t="shared" si="894"/>
        <v>0.19328598512048961</v>
      </c>
      <c r="Y4657" s="257">
        <f t="shared" si="895"/>
        <v>8.068994551240001E-2</v>
      </c>
      <c r="Z4657" s="257">
        <f t="shared" si="896"/>
        <v>4.3297987811089608E-2</v>
      </c>
      <c r="AA4657" s="257">
        <f t="shared" si="897"/>
        <v>6.9298051796999993E-2</v>
      </c>
      <c r="AB4657" s="257">
        <v>6.3053882000000006E-2</v>
      </c>
      <c r="AC4657" s="257">
        <v>5.5057136999999998E-6</v>
      </c>
      <c r="AD4657" s="257">
        <v>1.9010041E-3</v>
      </c>
      <c r="AE4657" s="257">
        <v>3.6695087E-6</v>
      </c>
      <c r="AF4657" s="257">
        <v>1.5143451E-2</v>
      </c>
      <c r="AG4657" s="257">
        <v>5.8243319000000004E-4</v>
      </c>
      <c r="AH4657" s="257">
        <v>4.1268994000000003E-2</v>
      </c>
      <c r="AI4657" s="257">
        <v>1.2572559999999999E-4</v>
      </c>
      <c r="AJ4657" s="257">
        <v>1.3042832999999999E-6</v>
      </c>
      <c r="AK4657" s="257">
        <v>5.0133558000000002E-5</v>
      </c>
      <c r="AL4657" s="257">
        <v>1.3171371E-6</v>
      </c>
      <c r="AM4657" s="257">
        <v>5.2826896000000004E-9</v>
      </c>
      <c r="AN4657" s="257">
        <v>7.5391985999999995E-4</v>
      </c>
      <c r="AO4657" s="257">
        <v>3.3194897000000001E-4</v>
      </c>
      <c r="AP4657" s="257">
        <v>7.6463911999999996E-4</v>
      </c>
      <c r="AQ4657" s="257">
        <v>1.3420797E-5</v>
      </c>
      <c r="AR4657" s="257">
        <v>6.9284630999999999E-2</v>
      </c>
      <c r="AT4657" s="193"/>
      <c r="AU4657" s="193"/>
      <c r="AV4657" s="193"/>
      <c r="AW4657" s="193"/>
      <c r="AX4657" s="193"/>
      <c r="AY4657" s="193"/>
      <c r="AZ4657" s="193"/>
      <c r="BA4657" s="193"/>
      <c r="BB4657" s="193"/>
      <c r="BC4657" s="193"/>
      <c r="BD4657" s="193"/>
      <c r="BE4657" s="315"/>
      <c r="BF4657" s="315"/>
      <c r="BG4657" s="315"/>
      <c r="BH4657" s="315"/>
      <c r="BI4657" s="315"/>
      <c r="BJ4657" s="315"/>
      <c r="BK4657" s="315"/>
    </row>
    <row r="4658" spans="1:63" x14ac:dyDescent="0.25">
      <c r="A4658" s="43"/>
      <c r="B4658" s="43" t="s">
        <v>571</v>
      </c>
      <c r="C4658" s="48" t="s">
        <v>2327</v>
      </c>
      <c r="D4658" s="223">
        <v>0.48072746999999999</v>
      </c>
      <c r="E4658" s="223">
        <v>0.36445885</v>
      </c>
      <c r="F4658" s="223">
        <v>9.1039998999999996E-2</v>
      </c>
      <c r="G4658" s="223">
        <v>3.0466157999999998E-4</v>
      </c>
      <c r="H4658" s="223">
        <v>5.2991560000000004E-4</v>
      </c>
      <c r="I4658" s="223">
        <v>1.739276E-2</v>
      </c>
      <c r="J4658" s="223">
        <v>2.4121211000000002E-3</v>
      </c>
      <c r="K4658" s="223">
        <v>7.3325591000000004E-5</v>
      </c>
      <c r="L4658" s="223">
        <v>4.5158383E-3</v>
      </c>
      <c r="M4658" s="223">
        <v>0</v>
      </c>
      <c r="N4658" s="223">
        <v>0</v>
      </c>
      <c r="O4658" s="223">
        <v>0</v>
      </c>
      <c r="P4658" s="227">
        <f t="shared" si="893"/>
        <v>2.6996951851851851</v>
      </c>
      <c r="Q4658" s="238">
        <v>58.017943000000002</v>
      </c>
      <c r="R4658" s="117">
        <v>32.827148999999999</v>
      </c>
      <c r="S4658" s="117">
        <v>21.623849</v>
      </c>
      <c r="T4658" s="117">
        <v>1.2980799999999999E-5</v>
      </c>
      <c r="U4658" s="117">
        <v>0.72239249999999999</v>
      </c>
      <c r="V4658" s="117">
        <v>0.40631897</v>
      </c>
      <c r="W4658" s="117">
        <v>2.4382207999999999</v>
      </c>
      <c r="X4658" s="257">
        <f t="shared" si="894"/>
        <v>0.22938609303523982</v>
      </c>
      <c r="Y4658" s="257">
        <f t="shared" si="895"/>
        <v>9.5760441762599985E-2</v>
      </c>
      <c r="Z4658" s="257">
        <f t="shared" si="896"/>
        <v>5.1384771867639803E-2</v>
      </c>
      <c r="AA4658" s="257">
        <f t="shared" si="897"/>
        <v>8.2240879405000009E-2</v>
      </c>
      <c r="AB4658" s="257">
        <v>7.4830483000000003E-2</v>
      </c>
      <c r="AC4658" s="257">
        <v>6.5340182000000004E-6</v>
      </c>
      <c r="AD4658" s="257">
        <v>2.2560554E-3</v>
      </c>
      <c r="AE4658" s="257">
        <v>4.3548644E-6</v>
      </c>
      <c r="AF4658" s="257">
        <v>1.79718E-2</v>
      </c>
      <c r="AG4658" s="257">
        <v>6.9121448000000003E-4</v>
      </c>
      <c r="AH4658" s="257">
        <v>4.8976822000000003E-2</v>
      </c>
      <c r="AI4658" s="257">
        <v>1.4920743000000001E-4</v>
      </c>
      <c r="AJ4658" s="257">
        <v>1.5478848999999999E-6</v>
      </c>
      <c r="AK4658" s="257">
        <v>5.9497024000000002E-5</v>
      </c>
      <c r="AL4658" s="257">
        <v>1.5631393999999999E-6</v>
      </c>
      <c r="AM4658" s="257">
        <v>6.2693397999999997E-9</v>
      </c>
      <c r="AN4658" s="257">
        <v>8.9472979999999998E-4</v>
      </c>
      <c r="AO4658" s="257">
        <v>3.9394722E-4</v>
      </c>
      <c r="AP4658" s="257">
        <v>9.0745110000000002E-4</v>
      </c>
      <c r="AQ4658" s="257">
        <v>1.5927405E-5</v>
      </c>
      <c r="AR4658" s="257">
        <v>8.2224952000000004E-2</v>
      </c>
      <c r="AT4658" s="193"/>
      <c r="AU4658" s="193"/>
      <c r="AV4658" s="193"/>
      <c r="AW4658" s="193"/>
      <c r="AX4658" s="193"/>
      <c r="AY4658" s="193"/>
      <c r="AZ4658" s="193"/>
      <c r="BA4658" s="193"/>
      <c r="BB4658" s="193"/>
      <c r="BC4658" s="193"/>
      <c r="BD4658" s="193"/>
      <c r="BE4658" s="315"/>
      <c r="BF4658" s="315"/>
      <c r="BG4658" s="315"/>
      <c r="BH4658" s="315"/>
      <c r="BI4658" s="315"/>
      <c r="BJ4658" s="315"/>
      <c r="BK4658" s="315"/>
    </row>
    <row r="4659" spans="1:63" x14ac:dyDescent="0.25">
      <c r="A4659" s="9"/>
      <c r="B4659" s="43" t="s">
        <v>571</v>
      </c>
      <c r="C4659" s="48" t="s">
        <v>2328</v>
      </c>
      <c r="D4659" s="223">
        <v>0.61259916000000003</v>
      </c>
      <c r="E4659" s="223">
        <v>0.46443609000000002</v>
      </c>
      <c r="F4659" s="223">
        <v>0.11601380999999999</v>
      </c>
      <c r="G4659" s="223">
        <v>3.8823542000000001E-4</v>
      </c>
      <c r="H4659" s="223">
        <v>6.7528041999999995E-4</v>
      </c>
      <c r="I4659" s="223">
        <v>2.2163888999999999E-2</v>
      </c>
      <c r="J4659" s="223">
        <v>3.0738066999999999E-3</v>
      </c>
      <c r="K4659" s="223">
        <v>9.3440043000000004E-5</v>
      </c>
      <c r="L4659" s="223">
        <v>5.7546092E-3</v>
      </c>
      <c r="M4659" s="223">
        <v>0</v>
      </c>
      <c r="N4659" s="223">
        <v>0</v>
      </c>
      <c r="O4659" s="223">
        <v>0</v>
      </c>
      <c r="P4659" s="227">
        <f t="shared" si="893"/>
        <v>3.4402673333333333</v>
      </c>
      <c r="Q4659" s="238">
        <v>73.933248000000006</v>
      </c>
      <c r="R4659" s="117">
        <v>41.832191999999999</v>
      </c>
      <c r="S4659" s="117">
        <v>27.555637999999998</v>
      </c>
      <c r="T4659" s="117">
        <v>1.6541652999999999E-5</v>
      </c>
      <c r="U4659" s="117">
        <v>0.92055699999999996</v>
      </c>
      <c r="V4659" s="117">
        <v>0.51777914000000003</v>
      </c>
      <c r="W4659" s="117">
        <v>3.1070660999999999</v>
      </c>
      <c r="X4659" s="257">
        <f t="shared" si="894"/>
        <v>0.29231058463562593</v>
      </c>
      <c r="Y4659" s="257">
        <f t="shared" si="895"/>
        <v>0.12202915280760002</v>
      </c>
      <c r="Z4659" s="257">
        <f t="shared" si="896"/>
        <v>6.5480485266025901E-2</v>
      </c>
      <c r="AA4659" s="257">
        <f t="shared" si="897"/>
        <v>0.10480094656200001</v>
      </c>
      <c r="AB4659" s="257">
        <v>9.5357752000000004E-2</v>
      </c>
      <c r="AC4659" s="257">
        <v>8.3264100999999994E-6</v>
      </c>
      <c r="AD4659" s="257">
        <v>2.8749295999999998E-3</v>
      </c>
      <c r="AE4659" s="257">
        <v>5.5494775000000001E-6</v>
      </c>
      <c r="AF4659" s="257">
        <v>2.2901768999999999E-2</v>
      </c>
      <c r="AG4659" s="257">
        <v>8.8082632000000005E-4</v>
      </c>
      <c r="AH4659" s="257">
        <v>6.2411993999999998E-2</v>
      </c>
      <c r="AI4659" s="257">
        <v>1.9013756000000001E-4</v>
      </c>
      <c r="AJ4659" s="257">
        <v>1.9724959000000001E-6</v>
      </c>
      <c r="AK4659" s="257">
        <v>7.5818066000000005E-5</v>
      </c>
      <c r="AL4659" s="257">
        <v>1.9919349999999998E-6</v>
      </c>
      <c r="AM4659" s="257">
        <v>7.9891259E-9</v>
      </c>
      <c r="AN4659" s="257">
        <v>1.1401693E-3</v>
      </c>
      <c r="AO4659" s="257">
        <v>5.0201361999999995E-4</v>
      </c>
      <c r="AP4659" s="257">
        <v>1.1563802999999999E-3</v>
      </c>
      <c r="AQ4659" s="257">
        <v>2.0296562000000001E-5</v>
      </c>
      <c r="AR4659" s="257">
        <v>0.10478065</v>
      </c>
      <c r="AT4659" s="193"/>
      <c r="AU4659" s="193"/>
      <c r="AV4659" s="193"/>
      <c r="AW4659" s="193"/>
      <c r="AX4659" s="193"/>
      <c r="AY4659" s="193"/>
      <c r="AZ4659" s="193"/>
      <c r="BA4659" s="193"/>
      <c r="BB4659" s="193"/>
      <c r="BC4659" s="193"/>
      <c r="BD4659" s="193"/>
      <c r="BE4659" s="315"/>
      <c r="BF4659" s="315"/>
      <c r="BG4659" s="315"/>
      <c r="BH4659" s="315"/>
      <c r="BI4659" s="315"/>
      <c r="BJ4659" s="315"/>
      <c r="BK4659" s="315"/>
    </row>
    <row r="4660" spans="1:63" x14ac:dyDescent="0.25">
      <c r="A4660" s="9"/>
      <c r="B4660" s="43" t="s">
        <v>575</v>
      </c>
      <c r="C4660" s="48" t="s">
        <v>2659</v>
      </c>
      <c r="D4660" s="223">
        <v>0.34674160999999998</v>
      </c>
      <c r="E4660" s="223">
        <v>0.23764067</v>
      </c>
      <c r="F4660" s="223">
        <v>4.1524838000000001E-2</v>
      </c>
      <c r="G4660" s="223">
        <v>1.175993E-2</v>
      </c>
      <c r="H4660" s="223">
        <v>8.1659316000000002E-4</v>
      </c>
      <c r="I4660" s="223">
        <v>7.5950352999999996E-3</v>
      </c>
      <c r="J4660" s="223">
        <v>3.3380972000000002E-2</v>
      </c>
      <c r="K4660" s="223">
        <v>1.7706467E-4</v>
      </c>
      <c r="L4660" s="223">
        <v>1.3846506E-2</v>
      </c>
      <c r="M4660" s="223">
        <v>0</v>
      </c>
      <c r="N4660" s="223">
        <v>0</v>
      </c>
      <c r="O4660" s="223">
        <v>0</v>
      </c>
      <c r="P4660" s="227">
        <f t="shared" si="893"/>
        <v>1.7603012592592591</v>
      </c>
      <c r="Q4660" s="238">
        <v>24.730554000000001</v>
      </c>
      <c r="R4660" s="117">
        <v>18.510252999999999</v>
      </c>
      <c r="S4660" s="117">
        <v>4.9134399999999996</v>
      </c>
      <c r="T4660" s="117">
        <v>1.9570000000000001E-5</v>
      </c>
      <c r="U4660" s="117">
        <v>0.57228999999999997</v>
      </c>
      <c r="V4660" s="117">
        <v>8.55514E-2</v>
      </c>
      <c r="W4660" s="117">
        <v>0.64900000000000002</v>
      </c>
      <c r="X4660" s="257">
        <f t="shared" si="894"/>
        <v>0.15765067203754701</v>
      </c>
      <c r="Y4660" s="257">
        <f t="shared" si="895"/>
        <v>6.8471234365099998E-2</v>
      </c>
      <c r="Z4660" s="257">
        <f t="shared" si="896"/>
        <v>4.2784615025446997E-2</v>
      </c>
      <c r="AA4660" s="257">
        <f t="shared" si="897"/>
        <v>4.6394822646999997E-2</v>
      </c>
      <c r="AB4660" s="257">
        <v>4.8747538E-2</v>
      </c>
      <c r="AC4660" s="257">
        <v>6.7563855999999997E-6</v>
      </c>
      <c r="AD4660" s="257">
        <v>1.0411584E-2</v>
      </c>
      <c r="AE4660" s="257">
        <v>2.8974995000000001E-6</v>
      </c>
      <c r="AF4660" s="257">
        <v>9.1456869999999996E-3</v>
      </c>
      <c r="AG4660" s="257">
        <v>1.5677148E-4</v>
      </c>
      <c r="AH4660" s="257">
        <v>3.1904895000000003E-2</v>
      </c>
      <c r="AI4660" s="257">
        <v>6.8177257999999994E-5</v>
      </c>
      <c r="AJ4660" s="257">
        <v>7.6895495000000002E-5</v>
      </c>
      <c r="AK4660" s="257">
        <v>5.2315438000000001E-5</v>
      </c>
      <c r="AL4660" s="257">
        <v>1.3083515E-5</v>
      </c>
      <c r="AM4660" s="257">
        <v>3.8519447000000003E-8</v>
      </c>
      <c r="AN4660" s="257">
        <v>2.2486765E-3</v>
      </c>
      <c r="AO4660" s="257">
        <v>4.8358953999999999E-3</v>
      </c>
      <c r="AP4660" s="257">
        <v>3.5846379000000002E-3</v>
      </c>
      <c r="AQ4660" s="257">
        <v>3.1790647000000002E-5</v>
      </c>
      <c r="AR4660" s="257">
        <v>4.6363031999999998E-2</v>
      </c>
      <c r="AT4660" s="193"/>
      <c r="AU4660" s="193"/>
      <c r="AV4660" s="193"/>
      <c r="AW4660" s="193"/>
      <c r="AX4660" s="193"/>
      <c r="AY4660" s="193"/>
      <c r="AZ4660" s="193"/>
      <c r="BA4660" s="193"/>
      <c r="BB4660" s="193"/>
      <c r="BC4660" s="193"/>
      <c r="BD4660" s="193"/>
      <c r="BE4660" s="315"/>
      <c r="BF4660" s="315"/>
      <c r="BG4660" s="315"/>
      <c r="BH4660" s="315"/>
      <c r="BI4660" s="315"/>
      <c r="BJ4660" s="315"/>
      <c r="BK4660" s="315"/>
    </row>
    <row r="4661" spans="1:63" x14ac:dyDescent="0.25">
      <c r="A4661" s="9"/>
      <c r="B4661" s="43" t="s">
        <v>5770</v>
      </c>
      <c r="C4661" s="48" t="s">
        <v>2329</v>
      </c>
      <c r="D4661" s="223">
        <v>0.18559974000000001</v>
      </c>
      <c r="E4661" s="223">
        <v>0.12976051999999999</v>
      </c>
      <c r="F4661" s="223">
        <v>2.4702301999999999E-2</v>
      </c>
      <c r="G4661" s="223">
        <v>9.4043917999999998E-4</v>
      </c>
      <c r="H4661" s="223">
        <v>1.6403745000000001E-4</v>
      </c>
      <c r="I4661" s="223">
        <v>3.1580238000000001E-3</v>
      </c>
      <c r="J4661" s="223">
        <v>6.7740596000000002E-4</v>
      </c>
      <c r="K4661" s="223">
        <v>4.1119060000000001E-5</v>
      </c>
      <c r="L4661" s="223">
        <v>8.8589471000000001E-4</v>
      </c>
      <c r="M4661" s="223">
        <v>2.5270000000000001E-2</v>
      </c>
      <c r="N4661" s="223">
        <v>0</v>
      </c>
      <c r="O4661" s="223">
        <v>0</v>
      </c>
      <c r="P4661" s="227">
        <f t="shared" si="893"/>
        <v>0.96118903703703695</v>
      </c>
      <c r="Q4661" s="238">
        <v>17.254180999999999</v>
      </c>
      <c r="R4661" s="117">
        <v>13.335758999999999</v>
      </c>
      <c r="S4661" s="117">
        <v>3.3568880000000001</v>
      </c>
      <c r="T4661" s="117">
        <v>7.1449963999999998E-6</v>
      </c>
      <c r="U4661" s="117">
        <v>0.11275729</v>
      </c>
      <c r="V4661" s="117">
        <v>6.3148847999999994E-2</v>
      </c>
      <c r="W4661" s="117">
        <v>0.38562005999999999</v>
      </c>
      <c r="X4661" s="257">
        <f t="shared" si="894"/>
        <v>8.3775894767259898E-2</v>
      </c>
      <c r="Y4661" s="257">
        <f t="shared" si="895"/>
        <v>3.2329207006100001E-2</v>
      </c>
      <c r="Z4661" s="257">
        <f t="shared" si="896"/>
        <v>1.8018220316359898E-2</v>
      </c>
      <c r="AA4661" s="257">
        <f t="shared" si="897"/>
        <v>3.3428467444799999E-2</v>
      </c>
      <c r="AB4661" s="257">
        <v>2.6641971E-2</v>
      </c>
      <c r="AC4661" s="257">
        <v>4.6986125000000002E-6</v>
      </c>
      <c r="AD4661" s="257">
        <v>1.0272121E-3</v>
      </c>
      <c r="AE4661" s="257">
        <v>1.3251935999999999E-6</v>
      </c>
      <c r="AF4661" s="257">
        <v>4.5467004E-3</v>
      </c>
      <c r="AG4661" s="257">
        <v>1.072997E-4</v>
      </c>
      <c r="AH4661" s="257">
        <v>1.7435742000000001E-2</v>
      </c>
      <c r="AI4661" s="257">
        <v>4.0343168000000003E-5</v>
      </c>
      <c r="AJ4661" s="257">
        <v>8.0717045E-6</v>
      </c>
      <c r="AK4661" s="257">
        <v>1.1579199999999999E-5</v>
      </c>
      <c r="AL4661" s="257">
        <v>8.8977413000000001E-7</v>
      </c>
      <c r="AM4661" s="257">
        <v>3.0067299E-9</v>
      </c>
      <c r="AN4661" s="257">
        <v>1.4066797999999999E-4</v>
      </c>
      <c r="AO4661" s="257">
        <v>6.9216402999999998E-5</v>
      </c>
      <c r="AP4661" s="257">
        <v>3.1170707999999999E-4</v>
      </c>
      <c r="AQ4661" s="257">
        <v>3.0034447999999998E-6</v>
      </c>
      <c r="AR4661" s="257">
        <v>3.3425464000000002E-2</v>
      </c>
      <c r="AT4661" s="193"/>
      <c r="AU4661" s="193"/>
      <c r="AV4661" s="193"/>
      <c r="AW4661" s="193"/>
      <c r="AX4661" s="193"/>
      <c r="AY4661" s="193"/>
      <c r="AZ4661" s="193"/>
      <c r="BA4661" s="193"/>
      <c r="BB4661" s="193"/>
      <c r="BC4661" s="193"/>
      <c r="BD4661" s="193"/>
      <c r="BE4661" s="315"/>
      <c r="BF4661" s="315"/>
      <c r="BG4661" s="315"/>
      <c r="BH4661" s="315"/>
      <c r="BI4661" s="315"/>
      <c r="BJ4661" s="315"/>
      <c r="BK4661" s="315"/>
    </row>
    <row r="4662" spans="1:63" x14ac:dyDescent="0.25">
      <c r="A4662" s="9"/>
      <c r="B4662" s="43" t="s">
        <v>5770</v>
      </c>
      <c r="C4662" s="48" t="s">
        <v>2330</v>
      </c>
      <c r="D4662" s="223">
        <v>0.14913348000000001</v>
      </c>
      <c r="E4662" s="223">
        <v>0.10698059</v>
      </c>
      <c r="F4662" s="223">
        <v>1.9341598000000002E-2</v>
      </c>
      <c r="G4662" s="223">
        <v>1.0317687E-3</v>
      </c>
      <c r="H4662" s="223">
        <v>1.2672373000000001E-4</v>
      </c>
      <c r="I4662" s="223">
        <v>2.1548339E-3</v>
      </c>
      <c r="J4662" s="223">
        <v>4.7181092999999999E-4</v>
      </c>
      <c r="K4662" s="223">
        <v>3.3629698999999998E-5</v>
      </c>
      <c r="L4662" s="223">
        <v>6.1752422000000003E-4</v>
      </c>
      <c r="M4662" s="223">
        <v>1.8374999999999999E-2</v>
      </c>
      <c r="N4662" s="223">
        <v>0</v>
      </c>
      <c r="O4662" s="223">
        <v>0</v>
      </c>
      <c r="P4662" s="227">
        <f t="shared" si="893"/>
        <v>0.79244881481481477</v>
      </c>
      <c r="Q4662" s="238">
        <v>12.977112</v>
      </c>
      <c r="R4662" s="117">
        <v>10.435689</v>
      </c>
      <c r="S4662" s="117">
        <v>2.1755914999999999</v>
      </c>
      <c r="T4662" s="117">
        <v>5.6602940000000001E-6</v>
      </c>
      <c r="U4662" s="117">
        <v>7.3231095999999996E-2</v>
      </c>
      <c r="V4662" s="117">
        <v>4.0943935000000001E-2</v>
      </c>
      <c r="W4662" s="117">
        <v>0.25165042999999998</v>
      </c>
      <c r="X4662" s="257">
        <f t="shared" si="894"/>
        <v>6.7523397190755702E-2</v>
      </c>
      <c r="Y4662" s="257">
        <f t="shared" si="895"/>
        <v>2.6560909279100001E-2</v>
      </c>
      <c r="Z4662" s="257">
        <f t="shared" si="896"/>
        <v>1.47998976028557E-2</v>
      </c>
      <c r="AA4662" s="257">
        <f t="shared" si="897"/>
        <v>2.6162590308799999E-2</v>
      </c>
      <c r="AB4662" s="257">
        <v>2.1964810000000001E-2</v>
      </c>
      <c r="AC4662" s="257">
        <v>3.7181112999999999E-6</v>
      </c>
      <c r="AD4662" s="257">
        <v>9.7894636999999989E-4</v>
      </c>
      <c r="AE4662" s="257">
        <v>1.1419798E-6</v>
      </c>
      <c r="AF4662" s="257">
        <v>3.5427532000000001E-3</v>
      </c>
      <c r="AG4662" s="257">
        <v>6.9539617999999997E-5</v>
      </c>
      <c r="AH4662" s="257">
        <v>1.43746E-2</v>
      </c>
      <c r="AI4662" s="257">
        <v>3.1343851999999999E-5</v>
      </c>
      <c r="AJ4662" s="257">
        <v>8.9940819999999999E-6</v>
      </c>
      <c r="AK4662" s="257">
        <v>7.9729438E-6</v>
      </c>
      <c r="AL4662" s="257">
        <v>8.7226416000000001E-7</v>
      </c>
      <c r="AM4662" s="257">
        <v>2.8588957E-9</v>
      </c>
      <c r="AN4662" s="257">
        <v>9.1671141000000003E-5</v>
      </c>
      <c r="AO4662" s="257">
        <v>4.6934651000000002E-5</v>
      </c>
      <c r="AP4662" s="257">
        <v>2.3750581000000001E-4</v>
      </c>
      <c r="AQ4662" s="257">
        <v>2.0643088E-6</v>
      </c>
      <c r="AR4662" s="257">
        <v>2.6160526E-2</v>
      </c>
      <c r="AT4662" s="193"/>
      <c r="AU4662" s="193"/>
      <c r="AV4662" s="193"/>
      <c r="AW4662" s="193"/>
      <c r="AX4662" s="193"/>
      <c r="AY4662" s="193"/>
      <c r="AZ4662" s="193"/>
      <c r="BA4662" s="193"/>
      <c r="BB4662" s="193"/>
      <c r="BC4662" s="193"/>
      <c r="BD4662" s="193"/>
      <c r="BE4662" s="315"/>
      <c r="BF4662" s="315"/>
      <c r="BG4662" s="315"/>
      <c r="BH4662" s="315"/>
      <c r="BI4662" s="315"/>
      <c r="BJ4662" s="315"/>
      <c r="BK4662" s="315"/>
    </row>
    <row r="4663" spans="1:63" x14ac:dyDescent="0.25">
      <c r="A4663" s="9"/>
      <c r="B4663" s="43" t="s">
        <v>5770</v>
      </c>
      <c r="C4663" s="48" t="s">
        <v>2331</v>
      </c>
      <c r="D4663" s="223">
        <v>7.0062643999999993E-2</v>
      </c>
      <c r="E4663" s="223">
        <v>5.0894402999999998E-2</v>
      </c>
      <c r="F4663" s="223">
        <v>8.0349895000000008E-3</v>
      </c>
      <c r="G4663" s="223">
        <v>1.3230101E-5</v>
      </c>
      <c r="H4663" s="223">
        <v>2.5303357E-4</v>
      </c>
      <c r="I4663" s="223">
        <v>6.8597846999999998E-5</v>
      </c>
      <c r="J4663" s="223">
        <v>4.8709842000000001E-3</v>
      </c>
      <c r="K4663" s="223">
        <v>4.6415461999999999E-3</v>
      </c>
      <c r="L4663" s="223">
        <v>1.0385949E-4</v>
      </c>
      <c r="M4663" s="223">
        <v>0</v>
      </c>
      <c r="N4663" s="223">
        <v>1.1820000000000001E-3</v>
      </c>
      <c r="O4663" s="223">
        <v>0</v>
      </c>
      <c r="P4663" s="227">
        <f t="shared" si="893"/>
        <v>0.37699557777777776</v>
      </c>
      <c r="Q4663" s="238">
        <v>4.7418918999999997</v>
      </c>
      <c r="R4663" s="117">
        <v>4.7302568999999997</v>
      </c>
      <c r="S4663" s="117">
        <v>4.9723913000000002E-3</v>
      </c>
      <c r="T4663" s="117">
        <v>2.9176038E-6</v>
      </c>
      <c r="U4663" s="117">
        <v>5.7774453999999995E-4</v>
      </c>
      <c r="V4663" s="117">
        <v>1.5034367999999999E-4</v>
      </c>
      <c r="W4663" s="117">
        <v>5.9316255E-3</v>
      </c>
      <c r="X4663" s="257">
        <f t="shared" si="894"/>
        <v>3.103279609109267E-2</v>
      </c>
      <c r="Y4663" s="257">
        <f t="shared" si="895"/>
        <v>1.2198396599819999E-2</v>
      </c>
      <c r="Z4663" s="257">
        <f t="shared" si="896"/>
        <v>6.9608502351026693E-3</v>
      </c>
      <c r="AA4663" s="257">
        <f t="shared" si="897"/>
        <v>1.1873549256170001E-2</v>
      </c>
      <c r="AB4663" s="257">
        <v>1.0450309E-2</v>
      </c>
      <c r="AC4663" s="257">
        <v>1.7857135999999999E-6</v>
      </c>
      <c r="AD4663" s="257">
        <v>6.2721551000000005E-5</v>
      </c>
      <c r="AE4663" s="257">
        <v>1.1525118999999999E-6</v>
      </c>
      <c r="AF4663" s="257">
        <v>1.6822725E-3</v>
      </c>
      <c r="AG4663" s="257">
        <v>1.5532331999999999E-7</v>
      </c>
      <c r="AH4663" s="257">
        <v>6.8398104000000001E-3</v>
      </c>
      <c r="AI4663" s="257">
        <v>1.1479936E-5</v>
      </c>
      <c r="AJ4663" s="257">
        <v>1.0400107E-7</v>
      </c>
      <c r="AK4663" s="257">
        <v>5.7526471999999999E-6</v>
      </c>
      <c r="AL4663" s="257">
        <v>4.3175812999999999E-8</v>
      </c>
      <c r="AM4663" s="257">
        <v>2.3091966999999999E-10</v>
      </c>
      <c r="AN4663" s="257">
        <v>1.0465665000000001E-6</v>
      </c>
      <c r="AO4663" s="257">
        <v>3.6330805999999999E-6</v>
      </c>
      <c r="AP4663" s="257">
        <v>9.8980197000000003E-5</v>
      </c>
      <c r="AQ4663" s="257">
        <v>3.1925616999999999E-7</v>
      </c>
      <c r="AR4663" s="257">
        <v>1.187323E-2</v>
      </c>
      <c r="AT4663" s="193"/>
      <c r="AU4663" s="193"/>
      <c r="AV4663" s="193"/>
      <c r="AW4663" s="193"/>
      <c r="AX4663" s="193"/>
      <c r="AY4663" s="193"/>
      <c r="AZ4663" s="193"/>
      <c r="BA4663" s="193"/>
      <c r="BB4663" s="193"/>
      <c r="BC4663" s="193"/>
      <c r="BD4663" s="193"/>
      <c r="BE4663" s="315"/>
      <c r="BF4663" s="315"/>
      <c r="BG4663" s="315"/>
      <c r="BH4663" s="315"/>
      <c r="BI4663" s="315"/>
      <c r="BJ4663" s="315"/>
      <c r="BK4663" s="315"/>
    </row>
    <row r="4664" spans="1:63" x14ac:dyDescent="0.25">
      <c r="A4664" s="9"/>
      <c r="B4664" s="43" t="s">
        <v>2622</v>
      </c>
      <c r="C4664" s="48" t="s">
        <v>2332</v>
      </c>
      <c r="D4664" s="223">
        <v>7.7888358000000005E-2</v>
      </c>
      <c r="E4664" s="223">
        <v>5.90503E-2</v>
      </c>
      <c r="F4664" s="223">
        <v>1.475047E-2</v>
      </c>
      <c r="G4664" s="223">
        <v>4.9361835999999997E-5</v>
      </c>
      <c r="H4664" s="223">
        <v>8.5857909000000001E-5</v>
      </c>
      <c r="I4664" s="223">
        <v>2.8180073000000001E-3</v>
      </c>
      <c r="J4664" s="223">
        <v>3.9081633999999999E-4</v>
      </c>
      <c r="K4664" s="223">
        <v>1.1880348999999999E-5</v>
      </c>
      <c r="L4664" s="223">
        <v>7.3166449999999999E-4</v>
      </c>
      <c r="M4664" s="223">
        <v>0</v>
      </c>
      <c r="N4664" s="223">
        <v>0</v>
      </c>
      <c r="O4664" s="223">
        <v>0</v>
      </c>
      <c r="P4664" s="227">
        <f t="shared" si="893"/>
        <v>0.43740962962962959</v>
      </c>
      <c r="Q4664" s="238">
        <v>9.4001750000000008</v>
      </c>
      <c r="R4664" s="117">
        <v>5.3187156</v>
      </c>
      <c r="S4664" s="117">
        <v>3.5035362000000001</v>
      </c>
      <c r="T4664" s="117">
        <v>2.1031733000000002E-6</v>
      </c>
      <c r="U4664" s="117">
        <v>0.11704336999999999</v>
      </c>
      <c r="V4664" s="117">
        <v>6.5832554000000001E-2</v>
      </c>
      <c r="W4664" s="117">
        <v>0.39504507</v>
      </c>
      <c r="X4664" s="257">
        <f t="shared" si="894"/>
        <v>3.7165560468930096E-2</v>
      </c>
      <c r="Y4664" s="257">
        <f t="shared" si="895"/>
        <v>1.551528477703E-2</v>
      </c>
      <c r="Z4664" s="257">
        <f t="shared" si="896"/>
        <v>8.3254561041001002E-3</v>
      </c>
      <c r="AA4664" s="257">
        <f t="shared" si="897"/>
        <v>1.33248195878E-2</v>
      </c>
      <c r="AB4664" s="257">
        <v>1.2124174E-2</v>
      </c>
      <c r="AC4664" s="257">
        <v>1.0586538E-6</v>
      </c>
      <c r="AD4664" s="257">
        <v>3.6553029000000001E-4</v>
      </c>
      <c r="AE4664" s="257">
        <v>7.0558323000000001E-7</v>
      </c>
      <c r="AF4664" s="257">
        <v>2.9118244000000001E-3</v>
      </c>
      <c r="AG4664" s="257">
        <v>1.1199185E-4</v>
      </c>
      <c r="AH4664" s="257">
        <v>7.9353155999999994E-3</v>
      </c>
      <c r="AI4664" s="257">
        <v>2.4174864999999999E-5</v>
      </c>
      <c r="AJ4664" s="257">
        <v>2.5079117999999998E-7</v>
      </c>
      <c r="AK4664" s="257">
        <v>9.6398183999999994E-6</v>
      </c>
      <c r="AL4664" s="257">
        <v>2.5326275E-7</v>
      </c>
      <c r="AM4664" s="257">
        <v>1.0157700999999999E-9</v>
      </c>
      <c r="AN4664" s="257">
        <v>1.4496577999999999E-4</v>
      </c>
      <c r="AO4664" s="257">
        <v>6.3828061E-5</v>
      </c>
      <c r="AP4664" s="257">
        <v>1.4702690999999999E-4</v>
      </c>
      <c r="AQ4664" s="257">
        <v>2.5805878000000001E-6</v>
      </c>
      <c r="AR4664" s="257">
        <v>1.3322239E-2</v>
      </c>
      <c r="AT4664" s="193"/>
      <c r="AU4664" s="193"/>
      <c r="AV4664" s="193"/>
      <c r="AW4664" s="193"/>
      <c r="AX4664" s="193"/>
      <c r="AY4664" s="193"/>
      <c r="AZ4664" s="193"/>
      <c r="BA4664" s="193"/>
      <c r="BB4664" s="193"/>
      <c r="BC4664" s="193"/>
      <c r="BD4664" s="193"/>
      <c r="BE4664" s="315"/>
      <c r="BF4664" s="315"/>
      <c r="BG4664" s="315"/>
      <c r="BH4664" s="315"/>
      <c r="BI4664" s="315"/>
      <c r="BJ4664" s="315"/>
      <c r="BK4664" s="315"/>
    </row>
    <row r="4665" spans="1:63" x14ac:dyDescent="0.25">
      <c r="A4665" s="9"/>
      <c r="B4665" s="43" t="s">
        <v>2622</v>
      </c>
      <c r="C4665" s="48" t="s">
        <v>2333</v>
      </c>
      <c r="D4665" s="223">
        <v>0.15577672000000001</v>
      </c>
      <c r="E4665" s="223">
        <v>0.1181006</v>
      </c>
      <c r="F4665" s="223">
        <v>2.950094E-2</v>
      </c>
      <c r="G4665" s="223">
        <v>9.8723671999999995E-5</v>
      </c>
      <c r="H4665" s="223">
        <v>1.7171581999999999E-4</v>
      </c>
      <c r="I4665" s="223">
        <v>5.6360144999999997E-3</v>
      </c>
      <c r="J4665" s="223">
        <v>7.8163267000000002E-4</v>
      </c>
      <c r="K4665" s="223">
        <v>2.3760696999999999E-5</v>
      </c>
      <c r="L4665" s="223">
        <v>1.463329E-3</v>
      </c>
      <c r="M4665" s="223">
        <v>0</v>
      </c>
      <c r="N4665" s="223">
        <v>0</v>
      </c>
      <c r="O4665" s="223">
        <v>0</v>
      </c>
      <c r="P4665" s="227">
        <f t="shared" si="893"/>
        <v>0.87481925925925919</v>
      </c>
      <c r="Q4665" s="238">
        <v>18.800350000000002</v>
      </c>
      <c r="R4665" s="117">
        <v>10.637430999999999</v>
      </c>
      <c r="S4665" s="117">
        <v>7.0070724999999996</v>
      </c>
      <c r="T4665" s="117">
        <v>4.2063467000000003E-6</v>
      </c>
      <c r="U4665" s="117">
        <v>0.23408675000000001</v>
      </c>
      <c r="V4665" s="117">
        <v>0.13166511</v>
      </c>
      <c r="W4665" s="117">
        <v>0.79009014</v>
      </c>
      <c r="X4665" s="257">
        <f t="shared" si="894"/>
        <v>7.4331121666000199E-2</v>
      </c>
      <c r="Y4665" s="257">
        <f t="shared" si="895"/>
        <v>3.1030569464000003E-2</v>
      </c>
      <c r="Z4665" s="257">
        <f t="shared" si="896"/>
        <v>1.6650912026400198E-2</v>
      </c>
      <c r="AA4665" s="257">
        <f t="shared" si="897"/>
        <v>2.6649640175599999E-2</v>
      </c>
      <c r="AB4665" s="257">
        <v>2.4248347999999999E-2</v>
      </c>
      <c r="AC4665" s="257">
        <v>2.1173075000000001E-6</v>
      </c>
      <c r="AD4665" s="257">
        <v>7.3106058000000002E-4</v>
      </c>
      <c r="AE4665" s="257">
        <v>1.4111665E-6</v>
      </c>
      <c r="AF4665" s="257">
        <v>5.8236486999999997E-3</v>
      </c>
      <c r="AG4665" s="257">
        <v>2.2398371000000001E-4</v>
      </c>
      <c r="AH4665" s="257">
        <v>1.5870631E-2</v>
      </c>
      <c r="AI4665" s="257">
        <v>4.8349729999999998E-5</v>
      </c>
      <c r="AJ4665" s="257">
        <v>5.0158236999999999E-7</v>
      </c>
      <c r="AK4665" s="257">
        <v>1.9279636999999999E-5</v>
      </c>
      <c r="AL4665" s="257">
        <v>5.0652548999999997E-7</v>
      </c>
      <c r="AM4665" s="257">
        <v>2.0315401999999999E-9</v>
      </c>
      <c r="AN4665" s="257">
        <v>2.8993157E-4</v>
      </c>
      <c r="AO4665" s="257">
        <v>1.2765612000000001E-4</v>
      </c>
      <c r="AP4665" s="257">
        <v>2.9405383E-4</v>
      </c>
      <c r="AQ4665" s="257">
        <v>5.1611756000000002E-6</v>
      </c>
      <c r="AR4665" s="257">
        <v>2.6644478999999999E-2</v>
      </c>
      <c r="AT4665" s="193"/>
      <c r="AU4665" s="193"/>
      <c r="AV4665" s="193"/>
      <c r="AW4665" s="193"/>
      <c r="AX4665" s="193"/>
      <c r="AY4665" s="193"/>
      <c r="AZ4665" s="193"/>
      <c r="BA4665" s="193"/>
      <c r="BB4665" s="193"/>
      <c r="BC4665" s="193"/>
      <c r="BD4665" s="193"/>
      <c r="BE4665" s="315"/>
      <c r="BF4665" s="315"/>
      <c r="BG4665" s="315"/>
      <c r="BH4665" s="315"/>
      <c r="BI4665" s="315"/>
      <c r="BJ4665" s="315"/>
      <c r="BK4665" s="315"/>
    </row>
    <row r="4666" spans="1:63" x14ac:dyDescent="0.25">
      <c r="A4666" s="9"/>
      <c r="B4666" s="43" t="s">
        <v>5770</v>
      </c>
      <c r="C4666" s="48" t="s">
        <v>2334</v>
      </c>
      <c r="D4666" s="223">
        <v>0.16339480000000001</v>
      </c>
      <c r="E4666" s="223">
        <v>0.12387618</v>
      </c>
      <c r="F4666" s="223">
        <v>3.094365E-2</v>
      </c>
      <c r="G4666" s="223">
        <v>1.0355164E-4</v>
      </c>
      <c r="H4666" s="223">
        <v>1.8011338999999999E-4</v>
      </c>
      <c r="I4666" s="223">
        <v>5.9116374999999997E-3</v>
      </c>
      <c r="J4666" s="223">
        <v>8.1985754000000002E-4</v>
      </c>
      <c r="K4666" s="223">
        <v>2.4922686999999999E-5</v>
      </c>
      <c r="L4666" s="223">
        <v>1.5348915E-3</v>
      </c>
      <c r="M4666" s="223">
        <v>0</v>
      </c>
      <c r="N4666" s="223">
        <v>0</v>
      </c>
      <c r="O4666" s="223">
        <v>0</v>
      </c>
      <c r="P4666" s="227">
        <f t="shared" si="893"/>
        <v>0.91760133333333327</v>
      </c>
      <c r="Q4666" s="238">
        <v>19.719760000000001</v>
      </c>
      <c r="R4666" s="117">
        <v>11.157643</v>
      </c>
      <c r="S4666" s="117">
        <v>7.3497455</v>
      </c>
      <c r="T4666" s="117">
        <v>4.4120533000000001E-6</v>
      </c>
      <c r="U4666" s="117">
        <v>0.24553449999999999</v>
      </c>
      <c r="V4666" s="117">
        <v>0.13810404000000001</v>
      </c>
      <c r="W4666" s="117">
        <v>0.82872860999999998</v>
      </c>
      <c r="X4666" s="257">
        <f t="shared" si="894"/>
        <v>7.7966201851330311E-2</v>
      </c>
      <c r="Y4666" s="257">
        <f t="shared" si="895"/>
        <v>3.2548084480099999E-2</v>
      </c>
      <c r="Z4666" s="257">
        <f t="shared" si="896"/>
        <v>1.7465206794130304E-2</v>
      </c>
      <c r="AA4666" s="257">
        <f t="shared" si="897"/>
        <v>2.7952910577100001E-2</v>
      </c>
      <c r="AB4666" s="257">
        <v>2.5434186000000001E-2</v>
      </c>
      <c r="AC4666" s="257">
        <v>2.2208521000000001E-6</v>
      </c>
      <c r="AD4666" s="257">
        <v>7.6681226999999997E-4</v>
      </c>
      <c r="AE4666" s="257">
        <v>1.4801780000000001E-6</v>
      </c>
      <c r="AF4666" s="257">
        <v>6.1084477999999998E-3</v>
      </c>
      <c r="AG4666" s="257">
        <v>2.3493738E-4</v>
      </c>
      <c r="AH4666" s="257">
        <v>1.6646767E-2</v>
      </c>
      <c r="AI4666" s="257">
        <v>5.0714219000000002E-5</v>
      </c>
      <c r="AJ4666" s="257">
        <v>5.2611168999999998E-7</v>
      </c>
      <c r="AK4666" s="257">
        <v>2.0222486E-5</v>
      </c>
      <c r="AL4666" s="257">
        <v>5.3129654999999998E-7</v>
      </c>
      <c r="AM4666" s="257">
        <v>2.1308903E-9</v>
      </c>
      <c r="AN4666" s="257">
        <v>3.0411035000000002E-4</v>
      </c>
      <c r="AO4666" s="257">
        <v>1.3389900000000001E-4</v>
      </c>
      <c r="AP4666" s="257">
        <v>3.0843420000000002E-4</v>
      </c>
      <c r="AQ4666" s="257">
        <v>5.4135770999999997E-6</v>
      </c>
      <c r="AR4666" s="257">
        <v>2.7947497000000002E-2</v>
      </c>
      <c r="AT4666" s="193"/>
      <c r="AU4666" s="193"/>
      <c r="AV4666" s="193"/>
      <c r="AW4666" s="193"/>
      <c r="AX4666" s="193"/>
      <c r="AY4666" s="193"/>
      <c r="AZ4666" s="193"/>
      <c r="BA4666" s="193"/>
      <c r="BB4666" s="193"/>
      <c r="BC4666" s="193"/>
      <c r="BD4666" s="193"/>
      <c r="BE4666" s="315"/>
      <c r="BF4666" s="315"/>
      <c r="BG4666" s="315"/>
      <c r="BH4666" s="315"/>
      <c r="BI4666" s="315"/>
      <c r="BJ4666" s="315"/>
      <c r="BK4666" s="315"/>
    </row>
    <row r="4667" spans="1:63" x14ac:dyDescent="0.25">
      <c r="A4667" s="43"/>
      <c r="B4667" s="43" t="s">
        <v>436</v>
      </c>
      <c r="C4667" s="48" t="s">
        <v>2335</v>
      </c>
      <c r="D4667" s="223">
        <v>0.51921194000000004</v>
      </c>
      <c r="E4667" s="223">
        <v>0.39363547999999998</v>
      </c>
      <c r="F4667" s="223">
        <v>9.8328174000000004E-2</v>
      </c>
      <c r="G4667" s="223">
        <v>3.2905115999999997E-4</v>
      </c>
      <c r="H4667" s="223">
        <v>5.7233779999999997E-4</v>
      </c>
      <c r="I4667" s="223">
        <v>1.8785131E-2</v>
      </c>
      <c r="J4667" s="223">
        <v>2.6052226000000001E-3</v>
      </c>
      <c r="K4667" s="223">
        <v>7.9195645000000001E-5</v>
      </c>
      <c r="L4667" s="223">
        <v>4.8773521000000002E-3</v>
      </c>
      <c r="M4667" s="223">
        <v>0</v>
      </c>
      <c r="N4667" s="223">
        <v>0</v>
      </c>
      <c r="O4667" s="223">
        <v>0</v>
      </c>
      <c r="P4667" s="227">
        <f t="shared" si="893"/>
        <v>2.9158183703703702</v>
      </c>
      <c r="Q4667" s="238">
        <v>62.662548999999999</v>
      </c>
      <c r="R4667" s="117">
        <v>35.455114000000002</v>
      </c>
      <c r="S4667" s="117">
        <v>23.354939000000002</v>
      </c>
      <c r="T4667" s="117">
        <v>1.4019973000000001E-5</v>
      </c>
      <c r="U4667" s="117">
        <v>0.78022336999999997</v>
      </c>
      <c r="V4667" s="117">
        <v>0.43884668999999998</v>
      </c>
      <c r="W4667" s="117">
        <v>2.6334116999999999</v>
      </c>
      <c r="X4667" s="257">
        <f t="shared" si="894"/>
        <v>0.24774951500162951</v>
      </c>
      <c r="Y4667" s="257">
        <f t="shared" si="895"/>
        <v>0.10342651009830001</v>
      </c>
      <c r="Z4667" s="257">
        <f t="shared" si="896"/>
        <v>5.5498361435329498E-2</v>
      </c>
      <c r="AA4667" s="257">
        <f t="shared" si="897"/>
        <v>8.8824643467999995E-2</v>
      </c>
      <c r="AB4667" s="257">
        <v>8.0821010999999998E-2</v>
      </c>
      <c r="AC4667" s="257">
        <v>7.0570967E-6</v>
      </c>
      <c r="AD4667" s="257">
        <v>2.4366631E-3</v>
      </c>
      <c r="AE4667" s="257">
        <v>4.7034916E-6</v>
      </c>
      <c r="AF4667" s="257">
        <v>1.9410526000000001E-2</v>
      </c>
      <c r="AG4667" s="257">
        <v>7.4654940999999999E-4</v>
      </c>
      <c r="AH4667" s="257">
        <v>5.2897644000000001E-2</v>
      </c>
      <c r="AI4667" s="257">
        <v>1.6115218E-4</v>
      </c>
      <c r="AJ4667" s="257">
        <v>1.6718001999999999E-6</v>
      </c>
      <c r="AK4667" s="257">
        <v>6.4260037999999995E-5</v>
      </c>
      <c r="AL4667" s="257">
        <v>1.6882759E-6</v>
      </c>
      <c r="AM4667" s="257">
        <v>6.7712295000000002E-9</v>
      </c>
      <c r="AN4667" s="257">
        <v>9.6635706999999998E-4</v>
      </c>
      <c r="AO4667" s="257">
        <v>4.2548451999999999E-4</v>
      </c>
      <c r="AP4667" s="257">
        <v>9.800967800000001E-4</v>
      </c>
      <c r="AQ4667" s="257">
        <v>1.7202467999999999E-5</v>
      </c>
      <c r="AR4667" s="257">
        <v>8.8807441000000001E-2</v>
      </c>
      <c r="AT4667" s="193"/>
      <c r="AU4667" s="193"/>
      <c r="AV4667" s="193"/>
      <c r="AW4667" s="193"/>
      <c r="AX4667" s="193"/>
      <c r="AY4667" s="193"/>
      <c r="AZ4667" s="193"/>
      <c r="BA4667" s="193"/>
      <c r="BB4667" s="193"/>
      <c r="BC4667" s="193"/>
      <c r="BD4667" s="193"/>
      <c r="BE4667" s="315"/>
      <c r="BF4667" s="315"/>
      <c r="BG4667" s="315"/>
      <c r="BH4667" s="315"/>
      <c r="BI4667" s="315"/>
      <c r="BJ4667" s="315"/>
      <c r="BK4667" s="315"/>
    </row>
    <row r="4668" spans="1:63" x14ac:dyDescent="0.25">
      <c r="A4668" s="9"/>
      <c r="B4668" s="43" t="s">
        <v>436</v>
      </c>
      <c r="C4668" s="48" t="s">
        <v>2336</v>
      </c>
      <c r="D4668" s="223">
        <v>1.6614781999999999</v>
      </c>
      <c r="E4668" s="223">
        <v>1.2596335000000001</v>
      </c>
      <c r="F4668" s="223">
        <v>0.31465016000000001</v>
      </c>
      <c r="G4668" s="223">
        <v>1.0529637000000001E-3</v>
      </c>
      <c r="H4668" s="223">
        <v>1.831481E-3</v>
      </c>
      <c r="I4668" s="223">
        <v>6.0112419E-2</v>
      </c>
      <c r="J4668" s="223">
        <v>8.3367122000000005E-3</v>
      </c>
      <c r="K4668" s="223">
        <v>2.5342607E-4</v>
      </c>
      <c r="L4668" s="223">
        <v>1.5607527E-2</v>
      </c>
      <c r="M4668" s="223">
        <v>0</v>
      </c>
      <c r="N4668" s="223">
        <v>0</v>
      </c>
      <c r="O4668" s="223">
        <v>0</v>
      </c>
      <c r="P4668" s="227">
        <f t="shared" si="893"/>
        <v>9.3306185185185182</v>
      </c>
      <c r="Q4668" s="238">
        <v>200.52016</v>
      </c>
      <c r="R4668" s="117">
        <v>113.45637000000001</v>
      </c>
      <c r="S4668" s="117">
        <v>74.735804999999999</v>
      </c>
      <c r="T4668" s="117">
        <v>4.4863914999999997E-5</v>
      </c>
      <c r="U4668" s="117">
        <v>2.4967147999999999</v>
      </c>
      <c r="V4668" s="117">
        <v>1.4043094</v>
      </c>
      <c r="W4668" s="117">
        <v>8.4269175999999995</v>
      </c>
      <c r="X4668" s="257">
        <f t="shared" si="894"/>
        <v>0.79279843968173402</v>
      </c>
      <c r="Y4668" s="257">
        <f t="shared" si="895"/>
        <v>0.330964825982</v>
      </c>
      <c r="Z4668" s="257">
        <f t="shared" si="896"/>
        <v>0.17759475580173401</v>
      </c>
      <c r="AA4668" s="257">
        <f t="shared" si="897"/>
        <v>0.28423885789799996</v>
      </c>
      <c r="AB4668" s="257">
        <v>0.25862722999999999</v>
      </c>
      <c r="AC4668" s="257">
        <v>2.2582709000000001E-5</v>
      </c>
      <c r="AD4668" s="257">
        <v>7.7973219999999998E-3</v>
      </c>
      <c r="AE4668" s="257">
        <v>1.5051173E-5</v>
      </c>
      <c r="AF4668" s="257">
        <v>6.2113682000000003E-2</v>
      </c>
      <c r="AG4668" s="257">
        <v>2.3889581000000001E-3</v>
      </c>
      <c r="AH4668" s="257">
        <v>0.16927246000000001</v>
      </c>
      <c r="AI4668" s="257">
        <v>5.1568697000000004E-4</v>
      </c>
      <c r="AJ4668" s="257">
        <v>5.3497608000000001E-6</v>
      </c>
      <c r="AK4668" s="257">
        <v>2.0563212000000001E-4</v>
      </c>
      <c r="AL4668" s="257">
        <v>5.4024829999999997E-6</v>
      </c>
      <c r="AM4668" s="257">
        <v>2.1667934000000001E-8</v>
      </c>
      <c r="AN4668" s="257">
        <v>3.0923425999999999E-3</v>
      </c>
      <c r="AO4668" s="257">
        <v>1.3615505E-3</v>
      </c>
      <c r="AP4668" s="257">
        <v>3.1363097000000001E-3</v>
      </c>
      <c r="AQ4668" s="257">
        <v>5.5047898E-5</v>
      </c>
      <c r="AR4668" s="257">
        <v>0.28418380999999998</v>
      </c>
      <c r="AT4668" s="193"/>
      <c r="AU4668" s="193"/>
      <c r="AV4668" s="193"/>
      <c r="AW4668" s="193"/>
      <c r="AX4668" s="193"/>
      <c r="AY4668" s="193"/>
      <c r="AZ4668" s="193"/>
      <c r="BA4668" s="193"/>
      <c r="BB4668" s="193"/>
      <c r="BC4668" s="193"/>
      <c r="BD4668" s="193"/>
      <c r="BE4668" s="315"/>
      <c r="BF4668" s="315"/>
      <c r="BG4668" s="315"/>
      <c r="BH4668" s="315"/>
      <c r="BI4668" s="315"/>
      <c r="BJ4668" s="315"/>
      <c r="BK4668" s="315"/>
    </row>
    <row r="4669" spans="1:63" x14ac:dyDescent="0.25">
      <c r="A4669" s="9"/>
      <c r="B4669" s="43" t="s">
        <v>436</v>
      </c>
      <c r="C4669" s="48" t="s">
        <v>2337</v>
      </c>
      <c r="D4669" s="223">
        <v>2.3884012000000001</v>
      </c>
      <c r="E4669" s="223">
        <v>1.8107431</v>
      </c>
      <c r="F4669" s="223">
        <v>0.45231458000000002</v>
      </c>
      <c r="G4669" s="223">
        <v>1.5136520000000001E-3</v>
      </c>
      <c r="H4669" s="223">
        <v>2.6327828E-3</v>
      </c>
      <c r="I4669" s="223">
        <v>8.6412553000000003E-2</v>
      </c>
      <c r="J4669" s="223">
        <v>1.1984155999999999E-2</v>
      </c>
      <c r="K4669" s="223">
        <v>3.6430398E-4</v>
      </c>
      <c r="L4669" s="223">
        <v>2.2436066000000001E-2</v>
      </c>
      <c r="M4669" s="223">
        <v>0</v>
      </c>
      <c r="N4669" s="223">
        <v>0</v>
      </c>
      <c r="O4669" s="223">
        <v>0</v>
      </c>
      <c r="P4669" s="227">
        <f t="shared" si="893"/>
        <v>13.412911851851851</v>
      </c>
      <c r="Q4669" s="238">
        <v>288.2509</v>
      </c>
      <c r="R4669" s="117">
        <v>163.09531999999999</v>
      </c>
      <c r="S4669" s="117">
        <v>107.43389999999999</v>
      </c>
      <c r="T4669" s="117">
        <v>6.4492587000000004E-5</v>
      </c>
      <c r="U4669" s="117">
        <v>3.589067</v>
      </c>
      <c r="V4669" s="117">
        <v>2.0187170000000001</v>
      </c>
      <c r="W4669" s="117">
        <v>12.113827000000001</v>
      </c>
      <c r="X4669" s="257">
        <f t="shared" si="894"/>
        <v>1.1396603023834979</v>
      </c>
      <c r="Y4669" s="257">
        <f t="shared" si="895"/>
        <v>0.47576717840099997</v>
      </c>
      <c r="Z4669" s="257">
        <f t="shared" si="896"/>
        <v>0.25529527175849798</v>
      </c>
      <c r="AA4669" s="257">
        <f t="shared" si="897"/>
        <v>0.40859785222400002</v>
      </c>
      <c r="AB4669" s="257">
        <v>0.37178074</v>
      </c>
      <c r="AC4669" s="257">
        <v>3.2463002000000003E-5</v>
      </c>
      <c r="AD4669" s="257">
        <v>1.1208773999999999E-2</v>
      </c>
      <c r="AE4669" s="257">
        <v>2.1636298999999999E-5</v>
      </c>
      <c r="AF4669" s="257">
        <v>8.9289400000000005E-2</v>
      </c>
      <c r="AG4669" s="257">
        <v>3.4341650999999999E-3</v>
      </c>
      <c r="AH4669" s="257">
        <v>0.24333183999999999</v>
      </c>
      <c r="AI4669" s="257">
        <v>7.4130816999999996E-4</v>
      </c>
      <c r="AJ4669" s="257">
        <v>7.6903657000000006E-6</v>
      </c>
      <c r="AK4669" s="257">
        <v>2.9559942000000002E-4</v>
      </c>
      <c r="AL4669" s="257">
        <v>7.7661548000000006E-6</v>
      </c>
      <c r="AM4669" s="257">
        <v>3.1147998000000001E-8</v>
      </c>
      <c r="AN4669" s="257">
        <v>4.4452913999999998E-3</v>
      </c>
      <c r="AO4669" s="257">
        <v>1.9572502999999999E-3</v>
      </c>
      <c r="AP4669" s="257">
        <v>4.5084948000000003E-3</v>
      </c>
      <c r="AQ4669" s="257">
        <v>7.9132224E-5</v>
      </c>
      <c r="AR4669" s="257">
        <v>0.40851872</v>
      </c>
      <c r="AT4669" s="193"/>
      <c r="AU4669" s="193"/>
      <c r="AV4669" s="193"/>
      <c r="AW4669" s="193"/>
      <c r="AX4669" s="193"/>
      <c r="AY4669" s="193"/>
      <c r="AZ4669" s="193"/>
      <c r="BA4669" s="193"/>
      <c r="BB4669" s="193"/>
      <c r="BC4669" s="193"/>
      <c r="BD4669" s="193"/>
      <c r="BE4669" s="315"/>
      <c r="BF4669" s="315"/>
      <c r="BG4669" s="315"/>
      <c r="BH4669" s="315"/>
      <c r="BI4669" s="315"/>
      <c r="BJ4669" s="315"/>
      <c r="BK4669" s="315"/>
    </row>
    <row r="4670" spans="1:63" x14ac:dyDescent="0.25">
      <c r="A4670" s="43"/>
      <c r="B4670" s="43" t="s">
        <v>1264</v>
      </c>
      <c r="C4670" s="48" t="s">
        <v>2338</v>
      </c>
      <c r="D4670" s="223">
        <v>5.2013136000000001E-3</v>
      </c>
      <c r="E4670" s="223">
        <v>3.9433252999999998E-3</v>
      </c>
      <c r="F4670" s="223">
        <v>9.8502295E-4</v>
      </c>
      <c r="G4670" s="223">
        <v>3.2963385E-6</v>
      </c>
      <c r="H4670" s="223">
        <v>5.733513E-6</v>
      </c>
      <c r="I4670" s="223">
        <v>1.8818396000000001E-4</v>
      </c>
      <c r="J4670" s="223">
        <v>2.6098358999999999E-5</v>
      </c>
      <c r="K4670" s="223">
        <v>7.9335886000000005E-7</v>
      </c>
      <c r="L4670" s="223">
        <v>4.8859888999999999E-5</v>
      </c>
      <c r="M4670" s="223">
        <v>0</v>
      </c>
      <c r="N4670" s="223">
        <v>0</v>
      </c>
      <c r="O4670" s="223">
        <v>0</v>
      </c>
      <c r="P4670" s="227">
        <f t="shared" si="893"/>
        <v>2.9209817037037032E-2</v>
      </c>
      <c r="Q4670" s="238">
        <v>0.62773511999999998</v>
      </c>
      <c r="R4670" s="117">
        <v>0.35517899000000003</v>
      </c>
      <c r="S4670" s="117">
        <v>0.23396296</v>
      </c>
      <c r="T4670" s="117">
        <v>1.4044799999999999E-7</v>
      </c>
      <c r="U4670" s="117">
        <v>7.8160499999999997E-3</v>
      </c>
      <c r="V4670" s="117">
        <v>4.3962380000000002E-3</v>
      </c>
      <c r="W4670" s="117">
        <v>2.6380750000000001E-2</v>
      </c>
      <c r="X4670" s="257">
        <f t="shared" si="894"/>
        <v>2.4818823056352007E-3</v>
      </c>
      <c r="Y4670" s="257">
        <f t="shared" si="895"/>
        <v>1.0360965781399999E-3</v>
      </c>
      <c r="Z4670" s="257">
        <f t="shared" si="896"/>
        <v>5.5596637819520093E-4</v>
      </c>
      <c r="AA4670" s="257">
        <f t="shared" si="897"/>
        <v>8.8981934929999998E-4</v>
      </c>
      <c r="AB4670" s="257">
        <v>8.0964128999999998E-4</v>
      </c>
      <c r="AC4670" s="257">
        <v>7.0695935000000002E-8</v>
      </c>
      <c r="AD4670" s="257">
        <v>2.440978E-5</v>
      </c>
      <c r="AE4670" s="257">
        <v>4.7118205000000001E-8</v>
      </c>
      <c r="AF4670" s="257">
        <v>1.9444897999999999E-4</v>
      </c>
      <c r="AG4670" s="257">
        <v>7.478714E-6</v>
      </c>
      <c r="AH4670" s="257">
        <v>5.2991314999999996E-4</v>
      </c>
      <c r="AI4670" s="257">
        <v>1.6143755E-6</v>
      </c>
      <c r="AJ4670" s="257">
        <v>1.6747606999999999E-8</v>
      </c>
      <c r="AK4670" s="257">
        <v>6.4373829999999999E-7</v>
      </c>
      <c r="AL4670" s="257">
        <v>1.6912656E-8</v>
      </c>
      <c r="AM4670" s="257">
        <v>6.7832200999999997E-11</v>
      </c>
      <c r="AN4670" s="257">
        <v>9.6806831000000004E-6</v>
      </c>
      <c r="AO4670" s="257">
        <v>4.2623797999999996E-6</v>
      </c>
      <c r="AP4670" s="257">
        <v>9.8183233999999998E-6</v>
      </c>
      <c r="AQ4670" s="257">
        <v>1.7232930000000001E-7</v>
      </c>
      <c r="AR4670" s="257">
        <v>8.8964701999999995E-4</v>
      </c>
      <c r="AT4670" s="193"/>
      <c r="AU4670" s="193"/>
      <c r="AV4670" s="193"/>
      <c r="AW4670" s="193"/>
      <c r="AX4670" s="193"/>
      <c r="AY4670" s="193"/>
      <c r="AZ4670" s="193"/>
      <c r="BA4670" s="193"/>
      <c r="BB4670" s="193"/>
      <c r="BC4670" s="193"/>
      <c r="BD4670" s="193"/>
      <c r="BE4670" s="315"/>
      <c r="BF4670" s="315"/>
      <c r="BG4670" s="315"/>
      <c r="BH4670" s="315"/>
      <c r="BI4670" s="315"/>
      <c r="BJ4670" s="315"/>
      <c r="BK4670" s="315"/>
    </row>
    <row r="4671" spans="1:63" x14ac:dyDescent="0.25">
      <c r="A4671" s="9"/>
      <c r="B4671" s="43" t="s">
        <v>1264</v>
      </c>
      <c r="C4671" s="48" t="s">
        <v>2339</v>
      </c>
      <c r="D4671" s="223">
        <v>1.0384239E-2</v>
      </c>
      <c r="E4671" s="223">
        <v>7.8727095E-3</v>
      </c>
      <c r="F4671" s="223">
        <v>1.9665634999999999E-3</v>
      </c>
      <c r="G4671" s="223">
        <v>6.5810231999999996E-6</v>
      </c>
      <c r="H4671" s="223">
        <v>1.1446756E-5</v>
      </c>
      <c r="I4671" s="223">
        <v>3.7570262000000002E-4</v>
      </c>
      <c r="J4671" s="223">
        <v>5.2104451000000002E-5</v>
      </c>
      <c r="K4671" s="223">
        <v>1.5839129E-6</v>
      </c>
      <c r="L4671" s="223">
        <v>9.7547042000000001E-5</v>
      </c>
      <c r="M4671" s="223">
        <v>0</v>
      </c>
      <c r="N4671" s="223">
        <v>0</v>
      </c>
      <c r="O4671" s="223">
        <v>0</v>
      </c>
      <c r="P4671" s="227">
        <f t="shared" si="893"/>
        <v>5.8316366666666661E-2</v>
      </c>
      <c r="Q4671" s="238">
        <v>1.2532509999999999</v>
      </c>
      <c r="R4671" s="117">
        <v>0.70910229000000002</v>
      </c>
      <c r="S4671" s="117">
        <v>0.46709877999999999</v>
      </c>
      <c r="T4671" s="117">
        <v>2.8039946999999998E-7</v>
      </c>
      <c r="U4671" s="117">
        <v>1.5604467E-2</v>
      </c>
      <c r="V4671" s="117">
        <v>8.7769336999999996E-3</v>
      </c>
      <c r="W4671" s="117">
        <v>5.2668235000000001E-2</v>
      </c>
      <c r="X4671" s="257">
        <f t="shared" si="894"/>
        <v>4.9549902699695903E-3</v>
      </c>
      <c r="Y4671" s="257">
        <f t="shared" si="895"/>
        <v>2.0685301717610002E-3</v>
      </c>
      <c r="Z4671" s="257">
        <f t="shared" si="896"/>
        <v>1.1099672488485899E-3</v>
      </c>
      <c r="AA4671" s="257">
        <f t="shared" si="897"/>
        <v>1.77649284936E-3</v>
      </c>
      <c r="AB4671" s="257">
        <v>1.6164202E-3</v>
      </c>
      <c r="AC4671" s="257">
        <v>1.4114192999999999E-7</v>
      </c>
      <c r="AD4671" s="257">
        <v>4.8733261999999999E-5</v>
      </c>
      <c r="AE4671" s="257">
        <v>9.4069831000000004E-8</v>
      </c>
      <c r="AF4671" s="257">
        <v>3.8821051000000002E-4</v>
      </c>
      <c r="AG4671" s="257">
        <v>1.4930988E-5</v>
      </c>
      <c r="AH4671" s="257">
        <v>1.0579528999999999E-3</v>
      </c>
      <c r="AI4671" s="257">
        <v>3.2230436000000001E-6</v>
      </c>
      <c r="AJ4671" s="257">
        <v>3.3436005000000001E-8</v>
      </c>
      <c r="AK4671" s="257">
        <v>1.2852007999999999E-6</v>
      </c>
      <c r="AL4671" s="257">
        <v>3.3765519000000002E-8</v>
      </c>
      <c r="AM4671" s="257">
        <v>1.3542459000000001E-10</v>
      </c>
      <c r="AN4671" s="257">
        <v>1.9327140999999999E-5</v>
      </c>
      <c r="AO4671" s="257">
        <v>8.5096904999999999E-6</v>
      </c>
      <c r="AP4671" s="257">
        <v>1.9601936000000001E-5</v>
      </c>
      <c r="AQ4671" s="257">
        <v>3.4404936000000002E-7</v>
      </c>
      <c r="AR4671" s="257">
        <v>1.7761488E-3</v>
      </c>
      <c r="AT4671" s="193"/>
      <c r="AU4671" s="193"/>
      <c r="AV4671" s="193"/>
      <c r="AW4671" s="193"/>
      <c r="AX4671" s="193"/>
      <c r="AY4671" s="193"/>
      <c r="AZ4671" s="193"/>
      <c r="BA4671" s="193"/>
      <c r="BB4671" s="193"/>
      <c r="BC4671" s="193"/>
      <c r="BD4671" s="193"/>
      <c r="BE4671" s="315"/>
      <c r="BF4671" s="315"/>
      <c r="BG4671" s="315"/>
      <c r="BH4671" s="315"/>
      <c r="BI4671" s="315"/>
      <c r="BJ4671" s="315"/>
      <c r="BK4671" s="315"/>
    </row>
    <row r="4672" spans="1:63" x14ac:dyDescent="0.25">
      <c r="A4672" s="9"/>
      <c r="B4672" s="43" t="s">
        <v>1264</v>
      </c>
      <c r="C4672" s="48" t="s">
        <v>2340</v>
      </c>
      <c r="D4672" s="223">
        <v>2.0778985E-2</v>
      </c>
      <c r="E4672" s="223">
        <v>1.5753385000000002E-2</v>
      </c>
      <c r="F4672" s="223">
        <v>3.9351168999999997E-3</v>
      </c>
      <c r="G4672" s="223">
        <v>1.3168706E-5</v>
      </c>
      <c r="H4672" s="223">
        <v>2.2905095000000002E-5</v>
      </c>
      <c r="I4672" s="223">
        <v>7.5178541000000003E-4</v>
      </c>
      <c r="J4672" s="223">
        <v>1.0426163E-4</v>
      </c>
      <c r="K4672" s="223">
        <v>3.1694286000000001E-6</v>
      </c>
      <c r="L4672" s="223">
        <v>1.9519279E-4</v>
      </c>
      <c r="M4672" s="223">
        <v>0</v>
      </c>
      <c r="N4672" s="223">
        <v>0</v>
      </c>
      <c r="O4672" s="223">
        <v>0</v>
      </c>
      <c r="P4672" s="227">
        <f t="shared" si="893"/>
        <v>0.11669174074074075</v>
      </c>
      <c r="Q4672" s="238">
        <v>2.5077701000000001</v>
      </c>
      <c r="R4672" s="117">
        <v>1.4189221000000001</v>
      </c>
      <c r="S4672" s="117">
        <v>0.93467020999999995</v>
      </c>
      <c r="T4672" s="117">
        <v>5.6108267000000004E-7</v>
      </c>
      <c r="U4672" s="117">
        <v>3.1224724999999998E-2</v>
      </c>
      <c r="V4672" s="117">
        <v>1.7562748999999999E-2</v>
      </c>
      <c r="W4672" s="117">
        <v>0.10538976</v>
      </c>
      <c r="X4672" s="257">
        <f t="shared" si="894"/>
        <v>9.9149945209442217E-3</v>
      </c>
      <c r="Y4672" s="257">
        <f t="shared" si="895"/>
        <v>4.1391535435400008E-3</v>
      </c>
      <c r="Z4672" s="257">
        <f t="shared" si="896"/>
        <v>2.2210576305342201E-3</v>
      </c>
      <c r="AA4672" s="257">
        <f t="shared" si="897"/>
        <v>3.5547833468700003E-3</v>
      </c>
      <c r="AB4672" s="257">
        <v>3.2344761000000001E-3</v>
      </c>
      <c r="AC4672" s="257">
        <v>2.8242668999999998E-7</v>
      </c>
      <c r="AD4672" s="257">
        <v>9.7515836999999993E-5</v>
      </c>
      <c r="AE4672" s="257">
        <v>1.8823485E-7</v>
      </c>
      <c r="AF4672" s="257">
        <v>7.7681386000000004E-4</v>
      </c>
      <c r="AG4672" s="257">
        <v>2.9877085000000001E-5</v>
      </c>
      <c r="AH4672" s="257">
        <v>2.1169763000000001E-3</v>
      </c>
      <c r="AI4672" s="257">
        <v>6.4493485000000004E-6</v>
      </c>
      <c r="AJ4672" s="257">
        <v>6.6905843000000003E-8</v>
      </c>
      <c r="AK4672" s="257">
        <v>2.5717019999999999E-6</v>
      </c>
      <c r="AL4672" s="257">
        <v>6.7565204999999999E-8</v>
      </c>
      <c r="AM4672" s="257">
        <v>2.7098621999999998E-10</v>
      </c>
      <c r="AN4672" s="257">
        <v>3.8673839999999998E-5</v>
      </c>
      <c r="AO4672" s="257">
        <v>1.7027991999999998E-5</v>
      </c>
      <c r="AP4672" s="257">
        <v>3.9223705999999998E-5</v>
      </c>
      <c r="AQ4672" s="257">
        <v>6.8844687000000003E-7</v>
      </c>
      <c r="AR4672" s="257">
        <v>3.5540949000000001E-3</v>
      </c>
      <c r="AT4672" s="193"/>
      <c r="AU4672" s="193"/>
      <c r="AV4672" s="193"/>
      <c r="AW4672" s="193"/>
      <c r="AX4672" s="193"/>
      <c r="AY4672" s="193"/>
      <c r="AZ4672" s="193"/>
      <c r="BA4672" s="193"/>
      <c r="BB4672" s="193"/>
      <c r="BC4672" s="193"/>
      <c r="BD4672" s="193"/>
      <c r="BE4672" s="315"/>
      <c r="BF4672" s="315"/>
      <c r="BG4672" s="315"/>
      <c r="BH4672" s="315"/>
      <c r="BI4672" s="315"/>
      <c r="BJ4672" s="315"/>
      <c r="BK4672" s="315"/>
    </row>
    <row r="4673" spans="1:63" x14ac:dyDescent="0.25">
      <c r="A4673" s="9"/>
      <c r="B4673" s="43" t="s">
        <v>1264</v>
      </c>
      <c r="C4673" s="48" t="s">
        <v>2341</v>
      </c>
      <c r="D4673" s="223">
        <v>4.8808286999999999E-2</v>
      </c>
      <c r="E4673" s="223">
        <v>3.7003527000000001E-2</v>
      </c>
      <c r="F4673" s="223">
        <v>9.2432960999999994E-3</v>
      </c>
      <c r="G4673" s="223">
        <v>3.0932307000000001E-5</v>
      </c>
      <c r="H4673" s="223">
        <v>5.3802359E-5</v>
      </c>
      <c r="I4673" s="223">
        <v>1.7658878999999999E-3</v>
      </c>
      <c r="J4673" s="223">
        <v>2.4490277999999999E-4</v>
      </c>
      <c r="K4673" s="223">
        <v>7.4447513000000002E-6</v>
      </c>
      <c r="L4673" s="223">
        <v>4.5849330000000002E-4</v>
      </c>
      <c r="M4673" s="223">
        <v>0</v>
      </c>
      <c r="N4673" s="223">
        <v>0</v>
      </c>
      <c r="O4673" s="223">
        <v>0</v>
      </c>
      <c r="P4673" s="227">
        <f t="shared" si="893"/>
        <v>0.27410020000000002</v>
      </c>
      <c r="Q4673" s="238">
        <v>5.8905649999999996</v>
      </c>
      <c r="R4673" s="117">
        <v>3.3329422000000002</v>
      </c>
      <c r="S4673" s="117">
        <v>2.1954706000000002</v>
      </c>
      <c r="T4673" s="117">
        <v>1.3179413E-6</v>
      </c>
      <c r="U4673" s="117">
        <v>7.3344549999999994E-2</v>
      </c>
      <c r="V4673" s="117">
        <v>4.1253587000000001E-2</v>
      </c>
      <c r="W4673" s="117">
        <v>0.24755268999999999</v>
      </c>
      <c r="X4673" s="257">
        <f t="shared" si="894"/>
        <v>2.3289582415236411E-2</v>
      </c>
      <c r="Y4673" s="257">
        <f t="shared" si="895"/>
        <v>9.7225628228399998E-3</v>
      </c>
      <c r="Z4673" s="257">
        <f t="shared" si="896"/>
        <v>5.2170986820964105E-3</v>
      </c>
      <c r="AA4673" s="257">
        <f t="shared" si="897"/>
        <v>8.3499209103000006E-3</v>
      </c>
      <c r="AB4673" s="257">
        <v>7.597543E-3</v>
      </c>
      <c r="AC4673" s="257">
        <v>6.6339922E-7</v>
      </c>
      <c r="AD4673" s="257">
        <v>2.2905743E-4</v>
      </c>
      <c r="AE4673" s="257">
        <v>4.4214962000000002E-7</v>
      </c>
      <c r="AF4673" s="257">
        <v>1.8246778000000001E-3</v>
      </c>
      <c r="AG4673" s="257">
        <v>7.0179043999999994E-5</v>
      </c>
      <c r="AH4673" s="257">
        <v>4.9726194000000003E-3</v>
      </c>
      <c r="AI4673" s="257">
        <v>1.5149039E-5</v>
      </c>
      <c r="AJ4673" s="257">
        <v>1.5715684000000001E-7</v>
      </c>
      <c r="AK4673" s="257">
        <v>6.0407360999999997E-6</v>
      </c>
      <c r="AL4673" s="257">
        <v>1.5870563E-7</v>
      </c>
      <c r="AM4673" s="257">
        <v>6.3652641000000001E-10</v>
      </c>
      <c r="AN4673" s="257">
        <v>9.0841965E-5</v>
      </c>
      <c r="AO4673" s="257">
        <v>3.9997482999999998E-5</v>
      </c>
      <c r="AP4673" s="257">
        <v>9.2133560000000006E-5</v>
      </c>
      <c r="AQ4673" s="257">
        <v>1.6171103E-6</v>
      </c>
      <c r="AR4673" s="257">
        <v>8.3483037999999999E-3</v>
      </c>
      <c r="AT4673" s="193"/>
      <c r="AU4673" s="193"/>
      <c r="AV4673" s="193"/>
      <c r="AW4673" s="193"/>
      <c r="AX4673" s="193"/>
      <c r="AY4673" s="193"/>
      <c r="AZ4673" s="193"/>
      <c r="BA4673" s="193"/>
      <c r="BB4673" s="193"/>
      <c r="BC4673" s="193"/>
      <c r="BD4673" s="193"/>
      <c r="BE4673" s="315"/>
      <c r="BF4673" s="315"/>
      <c r="BG4673" s="315"/>
      <c r="BH4673" s="315"/>
      <c r="BI4673" s="315"/>
      <c r="BJ4673" s="315"/>
      <c r="BK4673" s="315"/>
    </row>
    <row r="4674" spans="1:63" x14ac:dyDescent="0.25">
      <c r="A4674" s="9"/>
      <c r="B4674" s="43" t="s">
        <v>575</v>
      </c>
      <c r="C4674" s="48" t="s">
        <v>2660</v>
      </c>
      <c r="D4674" s="223">
        <v>0.51624784999999995</v>
      </c>
      <c r="E4674" s="223">
        <v>0.35590607000000002</v>
      </c>
      <c r="F4674" s="223">
        <v>7.1752314999999997E-2</v>
      </c>
      <c r="G4674" s="223">
        <v>2.1959043000000001E-2</v>
      </c>
      <c r="H4674" s="223">
        <v>9.972975900000001E-4</v>
      </c>
      <c r="I4674" s="223">
        <v>1.369953E-2</v>
      </c>
      <c r="J4674" s="223">
        <v>3.4731817999999998E-2</v>
      </c>
      <c r="K4674" s="223">
        <v>2.0114060999999999E-4</v>
      </c>
      <c r="L4674" s="223">
        <v>1.7000633000000001E-2</v>
      </c>
      <c r="M4674" s="223">
        <v>0</v>
      </c>
      <c r="N4674" s="223">
        <v>0</v>
      </c>
      <c r="O4674" s="223">
        <v>0</v>
      </c>
      <c r="P4674" s="227">
        <f t="shared" si="893"/>
        <v>2.6363412592592592</v>
      </c>
      <c r="Q4674" s="238">
        <v>43.513413</v>
      </c>
      <c r="R4674" s="117">
        <v>29.151979000000001</v>
      </c>
      <c r="S4674" s="117">
        <v>11.8916</v>
      </c>
      <c r="T4674" s="117">
        <v>2.389E-5</v>
      </c>
      <c r="U4674" s="117">
        <v>0.81418999999999997</v>
      </c>
      <c r="V4674" s="117">
        <v>0.21661939999999999</v>
      </c>
      <c r="W4674" s="117">
        <v>1.4390000000000001</v>
      </c>
      <c r="X4674" s="257">
        <f t="shared" si="894"/>
        <v>0.24086260565732498</v>
      </c>
      <c r="Y4674" s="257">
        <f t="shared" si="895"/>
        <v>0.10819965633589999</v>
      </c>
      <c r="Z4674" s="257">
        <f t="shared" si="896"/>
        <v>5.9595029932424999E-2</v>
      </c>
      <c r="AA4674" s="257">
        <f t="shared" si="897"/>
        <v>7.3067919388999994E-2</v>
      </c>
      <c r="AB4674" s="257">
        <v>7.3028201000000001E-2</v>
      </c>
      <c r="AC4674" s="257">
        <v>8.8738311999999993E-6</v>
      </c>
      <c r="AD4674" s="257">
        <v>1.9512070999999999E-2</v>
      </c>
      <c r="AE4674" s="257">
        <v>4.3318647000000003E-6</v>
      </c>
      <c r="AF4674" s="257">
        <v>1.5266451E-2</v>
      </c>
      <c r="AG4674" s="257">
        <v>3.7972764E-4</v>
      </c>
      <c r="AH4674" s="257">
        <v>4.7796645999999998E-2</v>
      </c>
      <c r="AI4674" s="257">
        <v>1.1777970999999999E-4</v>
      </c>
      <c r="AJ4674" s="257">
        <v>1.6786222999999999E-4</v>
      </c>
      <c r="AK4674" s="257">
        <v>7.8056213000000002E-5</v>
      </c>
      <c r="AL4674" s="257">
        <v>2.0859711999999999E-5</v>
      </c>
      <c r="AM4674" s="257">
        <v>6.2467425000000006E-8</v>
      </c>
      <c r="AN4674" s="257">
        <v>2.5719981999999999E-3</v>
      </c>
      <c r="AO4674" s="257">
        <v>4.9651614999999998E-3</v>
      </c>
      <c r="AP4674" s="257">
        <v>3.8766039E-3</v>
      </c>
      <c r="AQ4674" s="257">
        <v>4.9805388999999999E-5</v>
      </c>
      <c r="AR4674" s="257">
        <v>7.3018113999999995E-2</v>
      </c>
      <c r="AT4674" s="193"/>
      <c r="AU4674" s="193"/>
      <c r="AV4674" s="193"/>
      <c r="AW4674" s="193"/>
      <c r="AX4674" s="193"/>
      <c r="AY4674" s="193"/>
      <c r="AZ4674" s="193"/>
      <c r="BA4674" s="193"/>
      <c r="BB4674" s="193"/>
      <c r="BC4674" s="193"/>
      <c r="BD4674" s="193"/>
      <c r="BE4674" s="315"/>
      <c r="BF4674" s="315"/>
      <c r="BG4674" s="315"/>
      <c r="BH4674" s="315"/>
      <c r="BI4674" s="315"/>
      <c r="BJ4674" s="315"/>
      <c r="BK4674" s="315"/>
    </row>
    <row r="4675" spans="1:63" x14ac:dyDescent="0.25">
      <c r="A4675" s="45" t="s">
        <v>1442</v>
      </c>
      <c r="B4675" s="45"/>
      <c r="C4675" s="43"/>
      <c r="D4675" s="199"/>
      <c r="E4675" s="199"/>
      <c r="F4675" s="199"/>
      <c r="G4675" s="199"/>
      <c r="H4675" s="199"/>
      <c r="I4675" s="199"/>
      <c r="J4675" s="199"/>
      <c r="K4675" s="199"/>
      <c r="L4675" s="199"/>
      <c r="M4675" s="199"/>
      <c r="N4675" s="199"/>
      <c r="O4675" s="199"/>
      <c r="P4675" s="199"/>
      <c r="Q4675" s="239"/>
      <c r="R4675" s="97"/>
      <c r="S4675" s="97"/>
      <c r="T4675" s="97"/>
      <c r="U4675" s="97"/>
      <c r="V4675" s="97"/>
      <c r="W4675" s="97"/>
      <c r="X4675" s="259"/>
      <c r="Y4675" s="259"/>
      <c r="Z4675" s="259"/>
      <c r="AA4675" s="258"/>
      <c r="AB4675" s="258"/>
      <c r="AC4675" s="258"/>
      <c r="AD4675" s="258"/>
      <c r="AE4675" s="258"/>
      <c r="AF4675" s="258"/>
      <c r="AG4675" s="258"/>
      <c r="AH4675" s="258"/>
      <c r="AI4675" s="258"/>
      <c r="AJ4675" s="258"/>
      <c r="AK4675" s="258"/>
      <c r="AL4675" s="258"/>
      <c r="AM4675" s="258"/>
      <c r="AN4675" s="258"/>
      <c r="AO4675" s="258"/>
      <c r="AP4675" s="258"/>
      <c r="AQ4675" s="258"/>
      <c r="AR4675" s="258"/>
      <c r="AT4675" s="193"/>
      <c r="AU4675" s="193"/>
      <c r="AV4675" s="193"/>
      <c r="AW4675" s="193"/>
      <c r="AX4675" s="193"/>
      <c r="AY4675" s="193"/>
      <c r="AZ4675" s="193"/>
      <c r="BA4675" s="193"/>
      <c r="BB4675" s="193"/>
      <c r="BC4675" s="193"/>
      <c r="BD4675" s="193"/>
      <c r="BE4675" s="315"/>
      <c r="BF4675" s="315"/>
      <c r="BG4675" s="315"/>
      <c r="BH4675" s="315"/>
      <c r="BI4675" s="315"/>
      <c r="BJ4675" s="315"/>
      <c r="BK4675" s="315"/>
    </row>
    <row r="4676" spans="1:63" x14ac:dyDescent="0.25">
      <c r="A4676" s="9"/>
      <c r="B4676" s="43" t="s">
        <v>5770</v>
      </c>
      <c r="C4676" t="s">
        <v>2342</v>
      </c>
      <c r="D4676" s="193">
        <v>3.3185321999999999</v>
      </c>
      <c r="E4676" s="193">
        <v>0.34008463999999999</v>
      </c>
      <c r="F4676" s="193">
        <v>2.6591743000000001</v>
      </c>
      <c r="G4676" s="193">
        <v>7.2802426999999999E-3</v>
      </c>
      <c r="H4676" s="193">
        <v>2.0473400999999999E-2</v>
      </c>
      <c r="I4676" s="193">
        <v>0.16763238999999999</v>
      </c>
      <c r="J4676" s="193">
        <v>7.3408518000000001E-3</v>
      </c>
      <c r="K4676" s="193">
        <v>3.1738088999999999E-4</v>
      </c>
      <c r="L4676" s="193">
        <v>0.11622899</v>
      </c>
      <c r="M4676" s="193">
        <v>0</v>
      </c>
      <c r="N4676" s="193">
        <v>0</v>
      </c>
      <c r="O4676" s="193">
        <v>0</v>
      </c>
      <c r="P4676" s="199">
        <f t="shared" ref="P4676:P4688" si="898">E4676/0.135</f>
        <v>2.5191454814814813</v>
      </c>
      <c r="Q4676" s="240">
        <v>29.464548000000001</v>
      </c>
      <c r="R4676" s="99">
        <v>22.744581</v>
      </c>
      <c r="S4676" s="99">
        <v>3.395896</v>
      </c>
      <c r="T4676" s="99">
        <v>9.8611999999999997E-5</v>
      </c>
      <c r="U4676" s="99">
        <v>1.1395</v>
      </c>
      <c r="V4676" s="99">
        <v>2.427236E-2</v>
      </c>
      <c r="W4676" s="99">
        <v>2.1602000000000001</v>
      </c>
      <c r="X4676" s="241">
        <f t="shared" ref="X4676:X4688" si="899">SUM(Y4676:AA4676)</f>
        <v>0.71350871180987907</v>
      </c>
      <c r="Y4676" s="241">
        <f t="shared" ref="Y4676:Y4688" si="900">SUM(AB4676:AG4676)</f>
        <v>0.59929919060400005</v>
      </c>
      <c r="Z4676" s="241">
        <f t="shared" ref="Z4676:Z4688" si="901">SUM(AH4676:AP4676)</f>
        <v>5.7170816578879E-2</v>
      </c>
      <c r="AA4676" s="241">
        <f t="shared" ref="AA4676:AA4688" si="902">SUM(AQ4676:AR4676)</f>
        <v>5.7038704627000003E-2</v>
      </c>
      <c r="AB4676" s="258">
        <v>6.9804676999999996E-2</v>
      </c>
      <c r="AC4676" s="258">
        <v>8.7765940000000002E-6</v>
      </c>
      <c r="AD4676" s="258">
        <v>9.3330644000000004E-3</v>
      </c>
      <c r="AE4676" s="258">
        <v>3.0957191000000002E-4</v>
      </c>
      <c r="AF4676" s="258">
        <v>0.51973533000000005</v>
      </c>
      <c r="AG4676" s="258">
        <v>1.077707E-4</v>
      </c>
      <c r="AH4676" s="258">
        <v>4.5681936999999999E-2</v>
      </c>
      <c r="AI4676" s="258">
        <v>4.5027045000000003E-3</v>
      </c>
      <c r="AJ4676" s="258">
        <v>5.5623537000000002E-5</v>
      </c>
      <c r="AK4676" s="258">
        <v>6.5189207000000002E-5</v>
      </c>
      <c r="AL4676" s="258">
        <v>7.9003138999999996E-6</v>
      </c>
      <c r="AM4676" s="258">
        <v>2.6810979000000001E-8</v>
      </c>
      <c r="AN4676" s="258">
        <v>4.8640321000000004E-3</v>
      </c>
      <c r="AO4676" s="258">
        <v>5.3122811000000001E-4</v>
      </c>
      <c r="AP4676" s="258">
        <v>1.462175E-3</v>
      </c>
      <c r="AQ4676" s="258">
        <v>8.1667627000000004E-5</v>
      </c>
      <c r="AR4676" s="258">
        <v>5.6957037000000002E-2</v>
      </c>
      <c r="AT4676" s="193"/>
      <c r="AU4676" s="193"/>
      <c r="AV4676" s="193"/>
      <c r="AW4676" s="193"/>
      <c r="AX4676" s="193"/>
      <c r="AY4676" s="193"/>
      <c r="AZ4676" s="193"/>
      <c r="BA4676" s="193"/>
      <c r="BB4676" s="193"/>
      <c r="BC4676" s="193"/>
      <c r="BD4676" s="193"/>
      <c r="BE4676" s="315"/>
      <c r="BF4676" s="315"/>
      <c r="BG4676" s="315"/>
      <c r="BH4676" s="315"/>
      <c r="BI4676" s="315"/>
      <c r="BJ4676" s="315"/>
      <c r="BK4676" s="315"/>
    </row>
    <row r="4677" spans="1:63" x14ac:dyDescent="0.25">
      <c r="A4677" s="9"/>
      <c r="B4677" s="43" t="s">
        <v>5770</v>
      </c>
      <c r="C4677" s="50" t="s">
        <v>2343</v>
      </c>
      <c r="D4677" s="193">
        <v>3.4213158999999998E-6</v>
      </c>
      <c r="E4677" s="193">
        <v>1.5832559000000001E-6</v>
      </c>
      <c r="F4677" s="193">
        <v>3.7650528000000001E-7</v>
      </c>
      <c r="G4677" s="193">
        <v>7.9882880000000003E-8</v>
      </c>
      <c r="H4677" s="193">
        <v>4.6010405E-8</v>
      </c>
      <c r="I4677" s="193">
        <v>2.0865205999999999E-7</v>
      </c>
      <c r="J4677" s="193">
        <v>2.2000699999999999E-7</v>
      </c>
      <c r="K4677" s="193">
        <v>1.9912498E-8</v>
      </c>
      <c r="L4677" s="193">
        <v>8.8708987999999997E-7</v>
      </c>
      <c r="M4677" s="193">
        <v>0</v>
      </c>
      <c r="N4677" s="193">
        <v>0</v>
      </c>
      <c r="O4677" s="193">
        <v>0</v>
      </c>
      <c r="P4677" s="199">
        <f t="shared" si="898"/>
        <v>1.1727821481481482E-5</v>
      </c>
      <c r="Q4677" s="240">
        <v>2.2508563999999999E-4</v>
      </c>
      <c r="R4677" s="99">
        <v>1.9830259999999999E-4</v>
      </c>
      <c r="S4677" s="99">
        <v>2.1858479999999999E-5</v>
      </c>
      <c r="T4677" s="99">
        <v>2.3073000000000001E-9</v>
      </c>
      <c r="U4677" s="99">
        <v>1.426E-6</v>
      </c>
      <c r="V4677" s="99">
        <v>4.0165099999999997E-7</v>
      </c>
      <c r="W4677" s="99">
        <v>3.0946E-6</v>
      </c>
      <c r="X4677" s="241">
        <f t="shared" si="899"/>
        <v>1.4889854131257403E-6</v>
      </c>
      <c r="Y4677" s="241">
        <f t="shared" si="900"/>
        <v>7.4932984405000005E-7</v>
      </c>
      <c r="Z4677" s="241">
        <f t="shared" si="901"/>
        <v>2.3927790287574003E-7</v>
      </c>
      <c r="AA4677" s="241">
        <f t="shared" si="902"/>
        <v>5.0037766620000003E-7</v>
      </c>
      <c r="AB4677" s="258">
        <v>3.2508473999999999E-7</v>
      </c>
      <c r="AC4677" s="258">
        <v>3.7075406E-11</v>
      </c>
      <c r="AD4677" s="258">
        <v>2.0919648000000001E-7</v>
      </c>
      <c r="AE4677" s="258">
        <v>3.5887603999999998E-11</v>
      </c>
      <c r="AF4677" s="258">
        <v>2.1427826E-7</v>
      </c>
      <c r="AG4677" s="258">
        <v>6.9740103999999997E-10</v>
      </c>
      <c r="AH4677" s="258">
        <v>2.1275916999999999E-7</v>
      </c>
      <c r="AI4677" s="258">
        <v>6.0351023000000001E-10</v>
      </c>
      <c r="AJ4677" s="258">
        <v>6.9015294000000001E-10</v>
      </c>
      <c r="AK4677" s="258">
        <v>8.7835310000000003E-10</v>
      </c>
      <c r="AL4677" s="258">
        <v>1.2601149000000001E-10</v>
      </c>
      <c r="AM4677" s="258">
        <v>4.1101573999999998E-13</v>
      </c>
      <c r="AN4677" s="258">
        <v>7.9978378999999995E-9</v>
      </c>
      <c r="AO4677" s="258">
        <v>4.7282941999999997E-9</v>
      </c>
      <c r="AP4677" s="258">
        <v>1.1494162000000001E-8</v>
      </c>
      <c r="AQ4677" s="258">
        <v>4.0553462000000001E-9</v>
      </c>
      <c r="AR4677" s="258">
        <v>4.9632231999999999E-7</v>
      </c>
      <c r="AT4677" s="193"/>
      <c r="AU4677" s="193"/>
      <c r="AV4677" s="193"/>
      <c r="AW4677" s="193"/>
      <c r="AX4677" s="193"/>
      <c r="AY4677" s="193"/>
      <c r="AZ4677" s="193"/>
      <c r="BA4677" s="193"/>
      <c r="BB4677" s="193"/>
      <c r="BC4677" s="193"/>
      <c r="BD4677" s="193"/>
      <c r="BE4677" s="315"/>
      <c r="BF4677" s="315"/>
      <c r="BG4677" s="315"/>
      <c r="BH4677" s="315"/>
      <c r="BI4677" s="315"/>
      <c r="BJ4677" s="315"/>
      <c r="BK4677" s="315"/>
    </row>
    <row r="4678" spans="1:63" x14ac:dyDescent="0.25">
      <c r="A4678" s="43"/>
      <c r="B4678" s="43" t="s">
        <v>5770</v>
      </c>
      <c r="C4678" s="67" t="s">
        <v>2344</v>
      </c>
      <c r="D4678" s="223">
        <v>2.5533722E-3</v>
      </c>
      <c r="E4678" s="223">
        <v>1.9358142E-3</v>
      </c>
      <c r="F4678" s="223">
        <v>4.8355672E-4</v>
      </c>
      <c r="G4678" s="223">
        <v>1.6182025E-6</v>
      </c>
      <c r="H4678" s="223">
        <v>2.8146337E-6</v>
      </c>
      <c r="I4678" s="223">
        <v>9.2381216E-5</v>
      </c>
      <c r="J4678" s="223">
        <v>1.2811922E-5</v>
      </c>
      <c r="K4678" s="223">
        <v>3.8946707000000002E-7</v>
      </c>
      <c r="L4678" s="223">
        <v>2.3985764000000002E-5</v>
      </c>
      <c r="M4678" s="223">
        <v>0</v>
      </c>
      <c r="N4678" s="223">
        <v>0</v>
      </c>
      <c r="O4678" s="223">
        <v>0</v>
      </c>
      <c r="P4678" s="227">
        <f>E4678/0.135</f>
        <v>1.4339364444444443E-2</v>
      </c>
      <c r="Q4678" s="238">
        <v>0.30816088000000003</v>
      </c>
      <c r="R4678" s="117">
        <v>0.17436059000000001</v>
      </c>
      <c r="S4678" s="117">
        <v>0.11485454</v>
      </c>
      <c r="T4678" s="117">
        <v>6.8947199999999999E-8</v>
      </c>
      <c r="U4678" s="117">
        <v>3.8369699999999999E-3</v>
      </c>
      <c r="V4678" s="117">
        <v>2.1581532E-3</v>
      </c>
      <c r="W4678" s="117">
        <v>1.295055E-2</v>
      </c>
      <c r="X4678" s="257">
        <f t="shared" si="899"/>
        <v>1.218378584252244E-3</v>
      </c>
      <c r="Y4678" s="257">
        <f t="shared" si="900"/>
        <v>5.0862922973199994E-4</v>
      </c>
      <c r="Z4678" s="257">
        <f t="shared" si="901"/>
        <v>2.7292894649824401E-4</v>
      </c>
      <c r="AA4678" s="257">
        <f t="shared" si="902"/>
        <v>4.3682040802200001E-4</v>
      </c>
      <c r="AB4678" s="257">
        <v>3.9746026999999998E-4</v>
      </c>
      <c r="AC4678" s="257">
        <v>3.4705276999999998E-8</v>
      </c>
      <c r="AD4678" s="257">
        <v>1.1982983E-5</v>
      </c>
      <c r="AE4678" s="257">
        <v>2.3130754999999998E-8</v>
      </c>
      <c r="AF4678" s="257">
        <v>9.5456771999999994E-5</v>
      </c>
      <c r="AG4678" s="257">
        <v>3.6713687000000001E-6</v>
      </c>
      <c r="AH4678" s="257">
        <v>2.6013917999999998E-4</v>
      </c>
      <c r="AI4678" s="257">
        <v>7.9251159000000004E-7</v>
      </c>
      <c r="AJ4678" s="257">
        <v>8.2215524000000004E-9</v>
      </c>
      <c r="AK4678" s="257">
        <v>3.1601698E-7</v>
      </c>
      <c r="AL4678" s="257">
        <v>8.3025764000000006E-9</v>
      </c>
      <c r="AM4678" s="257">
        <v>3.3299444E-11</v>
      </c>
      <c r="AN4678" s="257">
        <v>4.7523352999999999E-6</v>
      </c>
      <c r="AO4678" s="257">
        <v>2.0924410000000001E-6</v>
      </c>
      <c r="AP4678" s="257">
        <v>4.8199042000000002E-6</v>
      </c>
      <c r="AQ4678" s="257">
        <v>8.4598022000000001E-8</v>
      </c>
      <c r="AR4678" s="257">
        <v>4.3673581000000001E-4</v>
      </c>
      <c r="AT4678" s="193"/>
      <c r="AU4678" s="193"/>
      <c r="AV4678" s="193"/>
      <c r="AW4678" s="193"/>
      <c r="AX4678" s="193"/>
      <c r="AY4678" s="193"/>
      <c r="AZ4678" s="193"/>
      <c r="BA4678" s="193"/>
      <c r="BB4678" s="193"/>
      <c r="BC4678" s="193"/>
      <c r="BD4678" s="193"/>
      <c r="BE4678" s="315"/>
      <c r="BF4678" s="315"/>
      <c r="BG4678" s="315"/>
      <c r="BH4678" s="315"/>
      <c r="BI4678" s="315"/>
      <c r="BJ4678" s="315"/>
      <c r="BK4678" s="315"/>
    </row>
    <row r="4679" spans="1:63" x14ac:dyDescent="0.25">
      <c r="A4679" s="9"/>
      <c r="B4679" s="43" t="s">
        <v>2622</v>
      </c>
      <c r="C4679" t="s">
        <v>2761</v>
      </c>
      <c r="D4679" s="193">
        <v>2.5597636999999999E-3</v>
      </c>
      <c r="E4679" s="193">
        <v>1.6837048999999999E-3</v>
      </c>
      <c r="F4679" s="193">
        <v>3.8760649999999998E-4</v>
      </c>
      <c r="G4679" s="193">
        <v>1.1788616E-4</v>
      </c>
      <c r="H4679" s="193">
        <v>9.0233244999999992E-6</v>
      </c>
      <c r="I4679" s="193">
        <v>7.5614542000000001E-5</v>
      </c>
      <c r="J4679" s="193">
        <v>2.3662921999999999E-4</v>
      </c>
      <c r="K4679" s="193">
        <v>8.1396811E-7</v>
      </c>
      <c r="L4679" s="193">
        <v>4.8485137999999998E-5</v>
      </c>
      <c r="M4679" s="193">
        <v>0</v>
      </c>
      <c r="N4679" s="193">
        <v>0</v>
      </c>
      <c r="O4679" s="193">
        <v>0</v>
      </c>
      <c r="P4679" s="199">
        <f t="shared" si="898"/>
        <v>1.2471888148148147E-2</v>
      </c>
      <c r="Q4679" s="240">
        <v>0.26841154</v>
      </c>
      <c r="R4679" s="99">
        <v>0.17136061</v>
      </c>
      <c r="S4679" s="99">
        <v>8.3120799999999995E-2</v>
      </c>
      <c r="T4679" s="99">
        <v>7.4044999999999999E-8</v>
      </c>
      <c r="U4679" s="99">
        <v>2.9286E-3</v>
      </c>
      <c r="V4679" s="99">
        <v>1.5481480000000001E-3</v>
      </c>
      <c r="W4679" s="99">
        <v>9.4532999999999996E-3</v>
      </c>
      <c r="X4679" s="241">
        <f t="shared" si="899"/>
        <v>1.1933770454754999E-3</v>
      </c>
      <c r="Y4679" s="241">
        <f t="shared" si="900"/>
        <v>5.2472942888300001E-4</v>
      </c>
      <c r="Z4679" s="241">
        <f t="shared" si="901"/>
        <v>2.3936819247249999E-4</v>
      </c>
      <c r="AA4679" s="241">
        <f t="shared" si="902"/>
        <v>4.2927942411999999E-4</v>
      </c>
      <c r="AB4679" s="258">
        <v>3.4568222999999999E-4</v>
      </c>
      <c r="AC4679" s="258">
        <v>3.4447479000000001E-8</v>
      </c>
      <c r="AD4679" s="258">
        <v>9.7873369000000006E-5</v>
      </c>
      <c r="AE4679" s="258">
        <v>2.0902204E-8</v>
      </c>
      <c r="AF4679" s="258">
        <v>7.8479843999999994E-5</v>
      </c>
      <c r="AG4679" s="258">
        <v>2.6386362000000001E-6</v>
      </c>
      <c r="AH4679" s="258">
        <v>2.2624790000000001E-4</v>
      </c>
      <c r="AI4679" s="258">
        <v>6.3427678999999999E-7</v>
      </c>
      <c r="AJ4679" s="258">
        <v>1.0425401E-6</v>
      </c>
      <c r="AK4679" s="258">
        <v>2.9276434E-7</v>
      </c>
      <c r="AL4679" s="258">
        <v>9.1030501999999996E-8</v>
      </c>
      <c r="AM4679" s="258">
        <v>2.7814049999999999E-10</v>
      </c>
      <c r="AN4679" s="258">
        <v>4.255556E-6</v>
      </c>
      <c r="AO4679" s="258">
        <v>1.7945001000000001E-6</v>
      </c>
      <c r="AP4679" s="258">
        <v>5.0093465000000002E-6</v>
      </c>
      <c r="AQ4679" s="258">
        <v>1.3022412E-7</v>
      </c>
      <c r="AR4679" s="258">
        <v>4.2914919999999999E-4</v>
      </c>
      <c r="AT4679" s="193"/>
      <c r="AU4679" s="193"/>
      <c r="AV4679" s="193"/>
      <c r="AW4679" s="193"/>
      <c r="AX4679" s="193"/>
      <c r="AY4679" s="193"/>
      <c r="AZ4679" s="193"/>
      <c r="BA4679" s="193"/>
      <c r="BB4679" s="193"/>
      <c r="BC4679" s="193"/>
      <c r="BD4679" s="193"/>
      <c r="BE4679" s="315"/>
      <c r="BF4679" s="315"/>
      <c r="BG4679" s="315"/>
      <c r="BH4679" s="315"/>
      <c r="BI4679" s="315"/>
      <c r="BJ4679" s="315"/>
      <c r="BK4679" s="315"/>
    </row>
    <row r="4680" spans="1:63" x14ac:dyDescent="0.25">
      <c r="A4680" s="9"/>
      <c r="B4680" s="43" t="s">
        <v>5770</v>
      </c>
      <c r="C4680" t="s">
        <v>2345</v>
      </c>
      <c r="D4680" s="193">
        <v>6.5319070000000002E-4</v>
      </c>
      <c r="E4680" s="193">
        <v>3.8745374999999999E-4</v>
      </c>
      <c r="F4680" s="193">
        <v>1.2657477E-4</v>
      </c>
      <c r="G4680" s="193">
        <v>2.0570137999999999E-5</v>
      </c>
      <c r="H4680" s="193">
        <v>5.3330882000000002E-6</v>
      </c>
      <c r="I4680" s="193">
        <v>4.0026535999999999E-5</v>
      </c>
      <c r="J4680" s="193">
        <v>2.3849231999999999E-5</v>
      </c>
      <c r="K4680" s="193">
        <v>1.4348226E-6</v>
      </c>
      <c r="L4680" s="193">
        <v>4.7948365999999997E-5</v>
      </c>
      <c r="M4680" s="193">
        <v>0</v>
      </c>
      <c r="N4680" s="193">
        <v>0</v>
      </c>
      <c r="O4680" s="193">
        <v>0</v>
      </c>
      <c r="P4680" s="199">
        <f t="shared" si="898"/>
        <v>2.8700277777777773E-3</v>
      </c>
      <c r="Q4680" s="240">
        <v>0.17460336000000001</v>
      </c>
      <c r="R4680" s="99">
        <v>4.2953594999999997E-2</v>
      </c>
      <c r="S4680" s="99">
        <v>1.1481119999999999E-2</v>
      </c>
      <c r="T4680" s="99">
        <v>1.4970999999999999E-5</v>
      </c>
      <c r="U4680" s="99">
        <v>0.11651</v>
      </c>
      <c r="V4680" s="99">
        <v>1.757714E-4</v>
      </c>
      <c r="W4680" s="99">
        <v>3.4678999999999999E-3</v>
      </c>
      <c r="X4680" s="241">
        <f t="shared" si="899"/>
        <v>9.2590822136489606E-4</v>
      </c>
      <c r="Y4680" s="241">
        <f t="shared" si="900"/>
        <v>1.4455455788000003E-4</v>
      </c>
      <c r="Z4680" s="241">
        <f t="shared" si="901"/>
        <v>6.7409058879589596E-4</v>
      </c>
      <c r="AA4680" s="241">
        <f t="shared" si="902"/>
        <v>1.07263074689E-4</v>
      </c>
      <c r="AB4680" s="258">
        <v>7.9497186000000004E-5</v>
      </c>
      <c r="AC4680" s="258">
        <v>1.0362135E-8</v>
      </c>
      <c r="AD4680" s="258">
        <v>3.2089241000000003E-5</v>
      </c>
      <c r="AE4680" s="258">
        <v>1.4168705E-8</v>
      </c>
      <c r="AF4680" s="258">
        <v>3.2599435000000001E-5</v>
      </c>
      <c r="AG4680" s="258">
        <v>3.4416504E-7</v>
      </c>
      <c r="AH4680" s="258">
        <v>5.2028528999999998E-5</v>
      </c>
      <c r="AI4680" s="258">
        <v>1.9817265000000001E-7</v>
      </c>
      <c r="AJ4680" s="258">
        <v>1.1499861999999999E-7</v>
      </c>
      <c r="AK4680" s="258">
        <v>3.1216276000000002E-7</v>
      </c>
      <c r="AL4680" s="258">
        <v>2.2125626999999999E-8</v>
      </c>
      <c r="AM4680" s="258">
        <v>6.4138895999999994E-11</v>
      </c>
      <c r="AN4680" s="258">
        <v>5.7737646999999996E-4</v>
      </c>
      <c r="AO4680" s="258">
        <v>1.5080485E-5</v>
      </c>
      <c r="AP4680" s="258">
        <v>2.8957581E-5</v>
      </c>
      <c r="AQ4680" s="258">
        <v>9.5954688999999998E-8</v>
      </c>
      <c r="AR4680" s="258">
        <v>1.0716711999999999E-4</v>
      </c>
      <c r="AT4680" s="193"/>
      <c r="AU4680" s="193"/>
      <c r="AV4680" s="193"/>
      <c r="AW4680" s="193"/>
      <c r="AX4680" s="193"/>
      <c r="AY4680" s="193"/>
      <c r="AZ4680" s="193"/>
      <c r="BA4680" s="193"/>
      <c r="BB4680" s="193"/>
      <c r="BC4680" s="193"/>
      <c r="BD4680" s="193"/>
      <c r="BE4680" s="315"/>
      <c r="BF4680" s="315"/>
      <c r="BG4680" s="315"/>
      <c r="BH4680" s="315"/>
      <c r="BI4680" s="315"/>
      <c r="BJ4680" s="315"/>
      <c r="BK4680" s="315"/>
    </row>
    <row r="4681" spans="1:63" x14ac:dyDescent="0.25">
      <c r="A4681" s="9"/>
      <c r="B4681" s="43" t="s">
        <v>5770</v>
      </c>
      <c r="C4681" t="s">
        <v>2346</v>
      </c>
      <c r="D4681" s="193">
        <v>1.9683701000000001E-3</v>
      </c>
      <c r="E4681" s="193">
        <v>7.4986998999999996E-4</v>
      </c>
      <c r="F4681" s="193">
        <v>1.9933047E-4</v>
      </c>
      <c r="G4681" s="193">
        <v>5.4836473000000002E-5</v>
      </c>
      <c r="H4681" s="193">
        <v>1.1761510999999999E-5</v>
      </c>
      <c r="I4681" s="193">
        <v>9.2058017000000005E-5</v>
      </c>
      <c r="J4681" s="193">
        <v>4.5312127999999999E-5</v>
      </c>
      <c r="K4681" s="193">
        <v>2.4020231999999999E-6</v>
      </c>
      <c r="L4681" s="193">
        <v>8.1279951000000003E-4</v>
      </c>
      <c r="M4681" s="193">
        <v>0</v>
      </c>
      <c r="N4681" s="193">
        <v>0</v>
      </c>
      <c r="O4681" s="193">
        <v>0</v>
      </c>
      <c r="P4681" s="199">
        <f t="shared" si="898"/>
        <v>5.5545925185185177E-3</v>
      </c>
      <c r="Q4681" s="240">
        <v>0.13116915000000001</v>
      </c>
      <c r="R4681" s="99">
        <v>7.5310283000000006E-2</v>
      </c>
      <c r="S4681" s="99">
        <v>2.0770960000000002E-2</v>
      </c>
      <c r="T4681" s="99">
        <v>7.4514000000000004E-6</v>
      </c>
      <c r="U4681" s="99">
        <v>3.0742999999999999E-2</v>
      </c>
      <c r="V4681" s="99">
        <v>3.6565170000000001E-4</v>
      </c>
      <c r="W4681" s="99">
        <v>3.9718000000000002E-3</v>
      </c>
      <c r="X4681" s="241">
        <f t="shared" si="899"/>
        <v>7.5795068672284999E-4</v>
      </c>
      <c r="Y4681" s="241">
        <f t="shared" si="900"/>
        <v>3.1375301468899996E-4</v>
      </c>
      <c r="Z4681" s="241">
        <f t="shared" si="901"/>
        <v>2.5246121193385002E-4</v>
      </c>
      <c r="AA4681" s="241">
        <f t="shared" si="902"/>
        <v>1.9173646009999998E-4</v>
      </c>
      <c r="AB4681" s="258">
        <v>1.5396196E-4</v>
      </c>
      <c r="AC4681" s="258">
        <v>1.5085998E-8</v>
      </c>
      <c r="AD4681" s="258">
        <v>8.2737215999999995E-5</v>
      </c>
      <c r="AE4681" s="258">
        <v>1.6244731000000001E-8</v>
      </c>
      <c r="AF4681" s="258">
        <v>7.6372425999999999E-5</v>
      </c>
      <c r="AG4681" s="258">
        <v>6.5008196000000002E-7</v>
      </c>
      <c r="AH4681" s="258">
        <v>1.0076654E-4</v>
      </c>
      <c r="AI4681" s="258">
        <v>3.2079372E-7</v>
      </c>
      <c r="AJ4681" s="258">
        <v>4.7023462000000003E-7</v>
      </c>
      <c r="AK4681" s="258">
        <v>2.7977049999999998E-7</v>
      </c>
      <c r="AL4681" s="258">
        <v>7.7222909000000003E-8</v>
      </c>
      <c r="AM4681" s="258">
        <v>2.4848485E-10</v>
      </c>
      <c r="AN4681" s="258">
        <v>1.3284175000000001E-4</v>
      </c>
      <c r="AO4681" s="258">
        <v>4.4525337E-6</v>
      </c>
      <c r="AP4681" s="258">
        <v>1.3252118000000001E-5</v>
      </c>
      <c r="AQ4681" s="258">
        <v>3.1742600999999999E-6</v>
      </c>
      <c r="AR4681" s="258">
        <v>1.8856219999999999E-4</v>
      </c>
      <c r="AT4681" s="193"/>
      <c r="AU4681" s="193"/>
      <c r="AV4681" s="193"/>
      <c r="AW4681" s="193"/>
      <c r="AX4681" s="193"/>
      <c r="AY4681" s="193"/>
      <c r="AZ4681" s="193"/>
      <c r="BA4681" s="193"/>
      <c r="BB4681" s="193"/>
      <c r="BC4681" s="193"/>
      <c r="BD4681" s="193"/>
      <c r="BE4681" s="315"/>
      <c r="BF4681" s="315"/>
      <c r="BG4681" s="315"/>
      <c r="BH4681" s="315"/>
      <c r="BI4681" s="315"/>
      <c r="BJ4681" s="315"/>
      <c r="BK4681" s="315"/>
    </row>
    <row r="4682" spans="1:63" x14ac:dyDescent="0.25">
      <c r="A4682" s="9"/>
      <c r="B4682" s="43" t="s">
        <v>5770</v>
      </c>
      <c r="C4682" t="s">
        <v>2347</v>
      </c>
      <c r="D4682" s="193">
        <v>3.2433521000000002E-3</v>
      </c>
      <c r="E4682" s="193">
        <v>1.5090608000000001E-3</v>
      </c>
      <c r="F4682" s="193">
        <v>5.2465026000000003E-4</v>
      </c>
      <c r="G4682" s="193">
        <v>8.8168058999999995E-5</v>
      </c>
      <c r="H4682" s="193">
        <v>1.923164E-5</v>
      </c>
      <c r="I4682" s="193">
        <v>2.1430217000000001E-4</v>
      </c>
      <c r="J4682" s="193">
        <v>1.0651727E-4</v>
      </c>
      <c r="K4682" s="193">
        <v>3.7255670000000001E-6</v>
      </c>
      <c r="L4682" s="193">
        <v>7.7769636999999996E-4</v>
      </c>
      <c r="M4682" s="193">
        <v>0</v>
      </c>
      <c r="N4682" s="193">
        <v>0</v>
      </c>
      <c r="O4682" s="193">
        <v>0</v>
      </c>
      <c r="P4682" s="199">
        <f t="shared" si="898"/>
        <v>1.1178228148148148E-2</v>
      </c>
      <c r="Q4682" s="240">
        <v>0.62531630999999999</v>
      </c>
      <c r="R4682" s="99">
        <v>0.15087803</v>
      </c>
      <c r="S4682" s="99">
        <v>6.4383200000000002E-2</v>
      </c>
      <c r="T4682" s="99">
        <v>8.1198000000000004E-5</v>
      </c>
      <c r="U4682" s="99">
        <v>0.39239000000000002</v>
      </c>
      <c r="V4682" s="99">
        <v>8.4188600000000002E-4</v>
      </c>
      <c r="W4682" s="99">
        <v>1.6742E-2</v>
      </c>
      <c r="X4682" s="241">
        <f t="shared" si="899"/>
        <v>3.4529107946637801E-3</v>
      </c>
      <c r="Y4682" s="241">
        <f t="shared" si="900"/>
        <v>6.1379954098899996E-4</v>
      </c>
      <c r="Z4682" s="241">
        <f t="shared" si="901"/>
        <v>2.4611850207747802E-3</v>
      </c>
      <c r="AA4682" s="241">
        <f t="shared" si="902"/>
        <v>3.7792623290000001E-4</v>
      </c>
      <c r="AB4682" s="258">
        <v>3.0957412000000002E-4</v>
      </c>
      <c r="AC4682" s="258">
        <v>4.6420071000000001E-8</v>
      </c>
      <c r="AD4682" s="258">
        <v>1.4557127E-4</v>
      </c>
      <c r="AE4682" s="258">
        <v>4.9032517999999998E-8</v>
      </c>
      <c r="AF4682" s="258">
        <v>1.5651542E-4</v>
      </c>
      <c r="AG4682" s="258">
        <v>2.0432784E-6</v>
      </c>
      <c r="AH4682" s="258">
        <v>2.0260710999999999E-4</v>
      </c>
      <c r="AI4682" s="258">
        <v>8.2921427999999996E-7</v>
      </c>
      <c r="AJ4682" s="258">
        <v>6.1131035000000004E-7</v>
      </c>
      <c r="AK4682" s="258">
        <v>1.3390858999999999E-6</v>
      </c>
      <c r="AL4682" s="258">
        <v>1.1167903000000001E-7</v>
      </c>
      <c r="AM4682" s="258">
        <v>3.2821477999999999E-10</v>
      </c>
      <c r="AN4682" s="258">
        <v>2.0581735000000001E-3</v>
      </c>
      <c r="AO4682" s="258">
        <v>5.8212972999999999E-5</v>
      </c>
      <c r="AP4682" s="258">
        <v>1.3929982000000001E-4</v>
      </c>
      <c r="AQ4682" s="258">
        <v>1.9742029E-6</v>
      </c>
      <c r="AR4682" s="258">
        <v>3.7595203000000002E-4</v>
      </c>
      <c r="AT4682" s="193"/>
      <c r="AU4682" s="193"/>
      <c r="AV4682" s="193"/>
      <c r="AW4682" s="193"/>
      <c r="AX4682" s="193"/>
      <c r="AY4682" s="193"/>
      <c r="AZ4682" s="193"/>
      <c r="BA4682" s="193"/>
      <c r="BB4682" s="193"/>
      <c r="BC4682" s="193"/>
      <c r="BD4682" s="193"/>
      <c r="BE4682" s="315"/>
      <c r="BF4682" s="315"/>
      <c r="BG4682" s="315"/>
      <c r="BH4682" s="315"/>
      <c r="BI4682" s="315"/>
      <c r="BJ4682" s="315"/>
      <c r="BK4682" s="315"/>
    </row>
    <row r="4683" spans="1:63" x14ac:dyDescent="0.25">
      <c r="A4683" s="9"/>
      <c r="B4683" s="43" t="s">
        <v>5770</v>
      </c>
      <c r="C4683" t="s">
        <v>2348</v>
      </c>
      <c r="D4683" s="193">
        <v>1.4235069E-3</v>
      </c>
      <c r="E4683" s="193">
        <v>8.0326325999999996E-4</v>
      </c>
      <c r="F4683" s="193">
        <v>2.9497899E-4</v>
      </c>
      <c r="G4683" s="193">
        <v>4.7413204E-5</v>
      </c>
      <c r="H4683" s="193">
        <v>9.3306754999999999E-6</v>
      </c>
      <c r="I4683" s="193">
        <v>9.7476099999999993E-5</v>
      </c>
      <c r="J4683" s="193">
        <v>5.6663345E-5</v>
      </c>
      <c r="K4683" s="193">
        <v>2.2396706999999999E-6</v>
      </c>
      <c r="L4683" s="193">
        <v>1.1214165E-4</v>
      </c>
      <c r="M4683" s="193">
        <v>0</v>
      </c>
      <c r="N4683" s="193">
        <v>0</v>
      </c>
      <c r="O4683" s="193">
        <v>0</v>
      </c>
      <c r="P4683" s="199">
        <f t="shared" si="898"/>
        <v>5.9500982222222215E-3</v>
      </c>
      <c r="Q4683" s="240">
        <v>0.38104987000000001</v>
      </c>
      <c r="R4683" s="99">
        <v>8.4523116999999995E-2</v>
      </c>
      <c r="S4683" s="99">
        <v>3.5323680000000003E-2</v>
      </c>
      <c r="T4683" s="99">
        <v>4.0595E-5</v>
      </c>
      <c r="U4683" s="99">
        <v>0.2457</v>
      </c>
      <c r="V4683" s="99">
        <v>4.4547860000000001E-4</v>
      </c>
      <c r="W4683" s="99">
        <v>1.5017000000000001E-2</v>
      </c>
      <c r="X4683" s="241">
        <f t="shared" si="899"/>
        <v>2.0068676418621401E-3</v>
      </c>
      <c r="Y4683" s="241">
        <f t="shared" si="900"/>
        <v>3.1998383265900005E-4</v>
      </c>
      <c r="Z4683" s="241">
        <f t="shared" si="901"/>
        <v>1.47602517651314E-3</v>
      </c>
      <c r="AA4683" s="241">
        <f t="shared" si="902"/>
        <v>2.1085863269000002E-4</v>
      </c>
      <c r="AB4683" s="258">
        <v>1.6477837000000001E-4</v>
      </c>
      <c r="AC4683" s="258">
        <v>2.5729311000000002E-8</v>
      </c>
      <c r="AD4683" s="258">
        <v>7.7996919000000004E-5</v>
      </c>
      <c r="AE4683" s="258">
        <v>3.0335447999999997E-8</v>
      </c>
      <c r="AF4683" s="258">
        <v>7.6051008000000003E-5</v>
      </c>
      <c r="AG4683" s="258">
        <v>1.1014709000000001E-6</v>
      </c>
      <c r="AH4683" s="258">
        <v>1.0784214E-4</v>
      </c>
      <c r="AI4683" s="258">
        <v>4.6279472E-7</v>
      </c>
      <c r="AJ4683" s="258">
        <v>2.8419339000000002E-7</v>
      </c>
      <c r="AK4683" s="258">
        <v>7.3160015999999996E-7</v>
      </c>
      <c r="AL4683" s="258">
        <v>5.0033332999999999E-8</v>
      </c>
      <c r="AM4683" s="258">
        <v>1.4391014E-10</v>
      </c>
      <c r="AN4683" s="258">
        <v>1.2588581999999999E-3</v>
      </c>
      <c r="AO4683" s="258">
        <v>3.4265842999999997E-5</v>
      </c>
      <c r="AP4683" s="258">
        <v>7.3530228000000006E-5</v>
      </c>
      <c r="AQ4683" s="258">
        <v>2.3211269E-7</v>
      </c>
      <c r="AR4683" s="258">
        <v>2.1062652000000001E-4</v>
      </c>
      <c r="AT4683" s="193"/>
      <c r="AU4683" s="193"/>
      <c r="AV4683" s="193"/>
      <c r="AW4683" s="193"/>
      <c r="AX4683" s="193"/>
      <c r="AY4683" s="193"/>
      <c r="AZ4683" s="193"/>
      <c r="BA4683" s="193"/>
      <c r="BB4683" s="193"/>
      <c r="BC4683" s="193"/>
      <c r="BD4683" s="193"/>
      <c r="BE4683" s="315"/>
      <c r="BF4683" s="315"/>
      <c r="BG4683" s="315"/>
      <c r="BH4683" s="315"/>
      <c r="BI4683" s="315"/>
      <c r="BJ4683" s="315"/>
      <c r="BK4683" s="315"/>
    </row>
    <row r="4684" spans="1:63" x14ac:dyDescent="0.25">
      <c r="A4684" s="9"/>
      <c r="B4684" s="43" t="s">
        <v>5770</v>
      </c>
      <c r="C4684" t="s">
        <v>2349</v>
      </c>
      <c r="D4684" s="193">
        <v>2.25129E-3</v>
      </c>
      <c r="E4684" s="193">
        <v>1.4673936E-3</v>
      </c>
      <c r="F4684" s="193">
        <v>3.6344071000000001E-4</v>
      </c>
      <c r="G4684" s="193">
        <v>1.0744916000000001E-4</v>
      </c>
      <c r="H4684" s="193">
        <v>4.0403409999999997E-6</v>
      </c>
      <c r="I4684" s="193">
        <v>1.016748E-4</v>
      </c>
      <c r="J4684" s="193">
        <v>2.7934546000000001E-5</v>
      </c>
      <c r="K4684" s="193">
        <v>6.0031575999999999E-7</v>
      </c>
      <c r="L4684" s="193">
        <v>1.7875648E-4</v>
      </c>
      <c r="M4684" s="193">
        <v>0</v>
      </c>
      <c r="N4684" s="193">
        <v>0</v>
      </c>
      <c r="O4684" s="193">
        <v>0</v>
      </c>
      <c r="P4684" s="199">
        <f t="shared" si="898"/>
        <v>1.0869582222222221E-2</v>
      </c>
      <c r="Q4684" s="240">
        <v>0.79722570999999998</v>
      </c>
      <c r="R4684" s="99">
        <v>0.13404626</v>
      </c>
      <c r="S4684" s="99">
        <v>0.55502720000000005</v>
      </c>
      <c r="T4684" s="99">
        <v>1.0599E-6</v>
      </c>
      <c r="U4684" s="99">
        <v>4.9852999999999998E-3</v>
      </c>
      <c r="V4684" s="99">
        <v>1.415896E-3</v>
      </c>
      <c r="W4684" s="99">
        <v>0.10174999999999999</v>
      </c>
      <c r="X4684" s="241">
        <f t="shared" si="899"/>
        <v>1.07159727869657E-3</v>
      </c>
      <c r="Y4684" s="241">
        <f t="shared" si="900"/>
        <v>5.232273461950001E-4</v>
      </c>
      <c r="Z4684" s="241">
        <f t="shared" si="901"/>
        <v>2.1193375022157001E-4</v>
      </c>
      <c r="AA4684" s="241">
        <f t="shared" si="902"/>
        <v>3.3643618227999997E-4</v>
      </c>
      <c r="AB4684" s="258">
        <v>3.0119076000000001E-4</v>
      </c>
      <c r="AC4684" s="258">
        <v>5.9833667000000001E-8</v>
      </c>
      <c r="AD4684" s="258">
        <v>1.1527387E-4</v>
      </c>
      <c r="AE4684" s="258">
        <v>1.9078528E-8</v>
      </c>
      <c r="AF4684" s="258">
        <v>8.8423900999999995E-5</v>
      </c>
      <c r="AG4684" s="258">
        <v>1.8259902999999999E-5</v>
      </c>
      <c r="AH4684" s="258">
        <v>1.9712793000000001E-4</v>
      </c>
      <c r="AI4684" s="258">
        <v>5.9425647000000003E-7</v>
      </c>
      <c r="AJ4684" s="258">
        <v>9.5383101999999995E-7</v>
      </c>
      <c r="AK4684" s="258">
        <v>4.4647097000000002E-7</v>
      </c>
      <c r="AL4684" s="258">
        <v>9.2311385000000005E-8</v>
      </c>
      <c r="AM4684" s="258">
        <v>2.9207657000000001E-10</v>
      </c>
      <c r="AN4684" s="258">
        <v>4.8270407000000004E-6</v>
      </c>
      <c r="AO4684" s="258">
        <v>2.0054982999999999E-6</v>
      </c>
      <c r="AP4684" s="258">
        <v>5.8861193000000004E-6</v>
      </c>
      <c r="AQ4684" s="258">
        <v>6.6261227999999999E-7</v>
      </c>
      <c r="AR4684" s="258">
        <v>3.3577356999999998E-4</v>
      </c>
      <c r="AT4684" s="193"/>
      <c r="AU4684" s="193"/>
      <c r="AV4684" s="193"/>
      <c r="AW4684" s="193"/>
      <c r="AX4684" s="193"/>
      <c r="AY4684" s="193"/>
      <c r="AZ4684" s="193"/>
      <c r="BA4684" s="193"/>
      <c r="BB4684" s="193"/>
      <c r="BC4684" s="193"/>
      <c r="BD4684" s="193"/>
      <c r="BE4684" s="315"/>
      <c r="BF4684" s="315"/>
      <c r="BG4684" s="315"/>
      <c r="BH4684" s="315"/>
      <c r="BI4684" s="315"/>
      <c r="BJ4684" s="315"/>
      <c r="BK4684" s="315"/>
    </row>
    <row r="4685" spans="1:63" x14ac:dyDescent="0.25">
      <c r="A4685" s="9"/>
      <c r="B4685" s="43" t="s">
        <v>2622</v>
      </c>
      <c r="C4685" t="s">
        <v>2762</v>
      </c>
      <c r="D4685" s="193">
        <v>2.9707461999999998</v>
      </c>
      <c r="E4685" s="193">
        <v>1.6191481000000001</v>
      </c>
      <c r="F4685" s="193">
        <v>0.88318509000000001</v>
      </c>
      <c r="G4685" s="193">
        <v>1.0686665999999999E-2</v>
      </c>
      <c r="H4685" s="193">
        <v>1.3030682E-2</v>
      </c>
      <c r="I4685" s="193">
        <v>0.35984587000000001</v>
      </c>
      <c r="J4685" s="193">
        <v>3.2046808000000003E-2</v>
      </c>
      <c r="K4685" s="193">
        <v>7.5879927999999996E-4</v>
      </c>
      <c r="L4685" s="193">
        <v>5.2044185999999999E-2</v>
      </c>
      <c r="M4685" s="193">
        <v>0</v>
      </c>
      <c r="N4685" s="193">
        <v>0</v>
      </c>
      <c r="O4685" s="193">
        <v>0</v>
      </c>
      <c r="P4685" s="199">
        <f t="shared" si="898"/>
        <v>11.99368962962963</v>
      </c>
      <c r="Q4685" s="240">
        <v>181.05493000000001</v>
      </c>
      <c r="R4685" s="99">
        <v>176.84371999999999</v>
      </c>
      <c r="S4685" s="99">
        <v>3.5213359999999998</v>
      </c>
      <c r="T4685" s="99">
        <v>2.3389999999999999E-4</v>
      </c>
      <c r="U4685" s="99">
        <v>0.15060999999999999</v>
      </c>
      <c r="V4685" s="99">
        <v>6.5280089999999999E-2</v>
      </c>
      <c r="W4685" s="99">
        <v>0.47375</v>
      </c>
      <c r="X4685" s="241">
        <f t="shared" si="899"/>
        <v>0.37510242479462208</v>
      </c>
      <c r="Y4685" s="241">
        <f t="shared" si="900"/>
        <v>0.59414714676300007</v>
      </c>
      <c r="Z4685" s="241">
        <f t="shared" si="901"/>
        <v>-0.66125044981837799</v>
      </c>
      <c r="AA4685" s="241">
        <f t="shared" si="902"/>
        <v>0.44220572785000001</v>
      </c>
      <c r="AB4685" s="258">
        <v>0.33246246000000002</v>
      </c>
      <c r="AC4685" s="258">
        <v>7.8136813000000003E-5</v>
      </c>
      <c r="AD4685" s="258">
        <v>9.1268637999999992E-3</v>
      </c>
      <c r="AE4685" s="258">
        <v>1.2806581999999999E-4</v>
      </c>
      <c r="AF4685" s="258">
        <v>0.25223913999999997</v>
      </c>
      <c r="AG4685" s="258">
        <v>1.1248033E-4</v>
      </c>
      <c r="AH4685" s="258">
        <v>0.21760365000000001</v>
      </c>
      <c r="AI4685" s="258">
        <v>1.2901007E-3</v>
      </c>
      <c r="AJ4685" s="258">
        <v>5.9409805000000002E-5</v>
      </c>
      <c r="AK4685" s="258">
        <v>3.2115882000000002E-4</v>
      </c>
      <c r="AL4685" s="258">
        <v>1.0015432999999999E-5</v>
      </c>
      <c r="AM4685" s="258">
        <v>3.6133622000000003E-8</v>
      </c>
      <c r="AN4685" s="258">
        <v>4.0393569000000002E-4</v>
      </c>
      <c r="AO4685" s="258">
        <v>1.0070636000000001E-3</v>
      </c>
      <c r="AP4685" s="258">
        <v>-0.88194581999999999</v>
      </c>
      <c r="AQ4685" s="258">
        <v>1.5056784999999999E-4</v>
      </c>
      <c r="AR4685" s="258">
        <v>0.44205516</v>
      </c>
      <c r="AT4685" s="193"/>
      <c r="AU4685" s="193"/>
      <c r="AV4685" s="193"/>
      <c r="AW4685" s="193"/>
      <c r="AX4685" s="193"/>
      <c r="AY4685" s="193"/>
      <c r="AZ4685" s="193"/>
      <c r="BA4685" s="193"/>
      <c r="BB4685" s="193"/>
      <c r="BC4685" s="193"/>
      <c r="BD4685" s="193"/>
      <c r="BE4685" s="315"/>
      <c r="BF4685" s="315"/>
      <c r="BG4685" s="315"/>
      <c r="BH4685" s="315"/>
      <c r="BI4685" s="315"/>
      <c r="BJ4685" s="315"/>
      <c r="BK4685" s="315"/>
    </row>
    <row r="4686" spans="1:63" x14ac:dyDescent="0.25">
      <c r="A4686" s="9"/>
      <c r="B4686" s="43" t="s">
        <v>2622</v>
      </c>
      <c r="C4686" t="s">
        <v>3963</v>
      </c>
      <c r="D4686" s="193">
        <v>118.14884000000001</v>
      </c>
      <c r="E4686" s="193">
        <v>64.394327000000004</v>
      </c>
      <c r="F4686" s="193">
        <v>35.124642000000001</v>
      </c>
      <c r="G4686" s="193">
        <v>0.42501952999999998</v>
      </c>
      <c r="H4686" s="193">
        <v>0.51823927000000003</v>
      </c>
      <c r="I4686" s="193">
        <v>14.312035</v>
      </c>
      <c r="J4686" s="193">
        <v>1.2745252</v>
      </c>
      <c r="K4686" s="193">
        <v>3.0178259999999998E-2</v>
      </c>
      <c r="L4686" s="193">
        <v>2.0698705999999998</v>
      </c>
      <c r="M4686" s="193">
        <v>0</v>
      </c>
      <c r="N4686" s="193">
        <v>0</v>
      </c>
      <c r="O4686" s="193">
        <v>0</v>
      </c>
      <c r="P4686" s="199">
        <f t="shared" si="898"/>
        <v>476.99501481481479</v>
      </c>
      <c r="Q4686" s="240">
        <v>7200.7592000000004</v>
      </c>
      <c r="R4686" s="99">
        <v>7033.2780000000002</v>
      </c>
      <c r="S4686" s="99">
        <v>140.04480000000001</v>
      </c>
      <c r="T4686" s="99">
        <v>9.3024000000000006E-3</v>
      </c>
      <c r="U4686" s="99">
        <v>5.9898999999999996</v>
      </c>
      <c r="V4686" s="99">
        <v>2.5962710000000002</v>
      </c>
      <c r="W4686" s="99">
        <v>18.841000000000001</v>
      </c>
      <c r="X4686" s="241">
        <f t="shared" si="899"/>
        <v>49.141831361915699</v>
      </c>
      <c r="Y4686" s="241">
        <f t="shared" si="900"/>
        <v>23.629659869899999</v>
      </c>
      <c r="Z4686" s="241">
        <f t="shared" si="901"/>
        <v>7.9251411801157001</v>
      </c>
      <c r="AA4686" s="241">
        <f t="shared" si="902"/>
        <v>17.587030311900001</v>
      </c>
      <c r="AB4686" s="258">
        <v>13.222198000000001</v>
      </c>
      <c r="AC4686" s="258">
        <v>3.1075461000000001E-3</v>
      </c>
      <c r="AD4686" s="258">
        <v>0.36298665000000002</v>
      </c>
      <c r="AE4686" s="258">
        <v>5.0932295000000001E-3</v>
      </c>
      <c r="AF4686" s="258">
        <v>10.031801</v>
      </c>
      <c r="AG4686" s="258">
        <v>4.4734442999999997E-3</v>
      </c>
      <c r="AH4686" s="258">
        <v>8.6542057999999997</v>
      </c>
      <c r="AI4686" s="258">
        <v>5.1307909999999998E-2</v>
      </c>
      <c r="AJ4686" s="258">
        <v>2.3627936E-3</v>
      </c>
      <c r="AK4686" s="258">
        <v>1.2772751000000001E-2</v>
      </c>
      <c r="AL4686" s="258">
        <v>3.9832343999999999E-4</v>
      </c>
      <c r="AM4686" s="258">
        <v>1.4370756999999999E-6</v>
      </c>
      <c r="AN4686" s="258">
        <v>1.6064945000000001E-2</v>
      </c>
      <c r="AO4686" s="258">
        <v>4.0051879999999998E-2</v>
      </c>
      <c r="AP4686" s="258">
        <v>-0.85202465999999999</v>
      </c>
      <c r="AQ4686" s="258">
        <v>5.9883119000000004E-3</v>
      </c>
      <c r="AR4686" s="258">
        <v>17.581042</v>
      </c>
      <c r="AT4686" s="193"/>
      <c r="AU4686" s="193"/>
      <c r="AV4686" s="193"/>
      <c r="AW4686" s="193"/>
      <c r="AX4686" s="193"/>
      <c r="AY4686" s="193"/>
      <c r="AZ4686" s="193"/>
      <c r="BA4686" s="193"/>
      <c r="BB4686" s="193"/>
      <c r="BC4686" s="193"/>
      <c r="BD4686" s="193"/>
      <c r="BE4686" s="315"/>
      <c r="BF4686" s="315"/>
      <c r="BG4686" s="315"/>
      <c r="BH4686" s="315"/>
      <c r="BI4686" s="315"/>
      <c r="BJ4686" s="315"/>
      <c r="BK4686" s="315"/>
    </row>
    <row r="4687" spans="1:63" x14ac:dyDescent="0.25">
      <c r="A4687" s="9"/>
      <c r="B4687" s="43" t="s">
        <v>2622</v>
      </c>
      <c r="C4687" t="s">
        <v>3964</v>
      </c>
      <c r="D4687" s="193">
        <v>135.39975999999999</v>
      </c>
      <c r="E4687" s="193">
        <v>73.796760000000006</v>
      </c>
      <c r="F4687" s="193">
        <v>40.253098000000001</v>
      </c>
      <c r="G4687" s="193">
        <v>0.48707859999999997</v>
      </c>
      <c r="H4687" s="193">
        <v>0.59389713</v>
      </c>
      <c r="I4687" s="193">
        <v>16.401648999999999</v>
      </c>
      <c r="J4687" s="193">
        <v>1.4606254000000001</v>
      </c>
      <c r="K4687" s="193">
        <v>3.4584743000000001E-2</v>
      </c>
      <c r="L4687" s="193">
        <v>2.3720685000000001</v>
      </c>
      <c r="M4687" s="193">
        <v>0</v>
      </c>
      <c r="N4687" s="193">
        <v>0</v>
      </c>
      <c r="O4687" s="193">
        <v>0</v>
      </c>
      <c r="P4687" s="199">
        <f t="shared" si="898"/>
        <v>546.64266666666663</v>
      </c>
      <c r="Q4687" s="240">
        <v>8252.0319</v>
      </c>
      <c r="R4687" s="99">
        <v>8060.0933000000005</v>
      </c>
      <c r="S4687" s="99">
        <v>160.49600000000001</v>
      </c>
      <c r="T4687" s="99">
        <v>1.0661E-2</v>
      </c>
      <c r="U4687" s="99">
        <v>6.8644999999999996</v>
      </c>
      <c r="V4687" s="99">
        <v>2.975355</v>
      </c>
      <c r="W4687" s="99">
        <v>21.591999999999999</v>
      </c>
      <c r="X4687" s="241">
        <f t="shared" si="899"/>
        <v>56.552009423989198</v>
      </c>
      <c r="Y4687" s="241">
        <f t="shared" si="900"/>
        <v>27.079821227499998</v>
      </c>
      <c r="Z4687" s="241">
        <f t="shared" si="901"/>
        <v>9.3175605684891991</v>
      </c>
      <c r="AA4687" s="241">
        <f t="shared" si="902"/>
        <v>20.154627628</v>
      </c>
      <c r="AB4687" s="258">
        <v>15.152816</v>
      </c>
      <c r="AC4687" s="258">
        <v>3.5612351999999999E-3</v>
      </c>
      <c r="AD4687" s="258">
        <v>0.41598252000000002</v>
      </c>
      <c r="AE4687" s="258">
        <v>5.8368531E-3</v>
      </c>
      <c r="AF4687" s="258">
        <v>11.496498000000001</v>
      </c>
      <c r="AG4687" s="258">
        <v>5.1266191999999999E-3</v>
      </c>
      <c r="AH4687" s="258">
        <v>9.9178356000000001</v>
      </c>
      <c r="AI4687" s="258">
        <v>5.8799278000000003E-2</v>
      </c>
      <c r="AJ4687" s="258">
        <v>2.7077784999999998E-3</v>
      </c>
      <c r="AK4687" s="258">
        <v>1.4637587000000001E-2</v>
      </c>
      <c r="AL4687" s="258">
        <v>4.5648208999999999E-4</v>
      </c>
      <c r="AM4687" s="258">
        <v>1.6468991999999999E-6</v>
      </c>
      <c r="AN4687" s="258">
        <v>1.8410706999999998E-2</v>
      </c>
      <c r="AO4687" s="258">
        <v>4.5900029000000002E-2</v>
      </c>
      <c r="AP4687" s="258">
        <v>-0.74118854000000001</v>
      </c>
      <c r="AQ4687" s="258">
        <v>6.862628E-3</v>
      </c>
      <c r="AR4687" s="258">
        <v>20.147765</v>
      </c>
      <c r="AT4687" s="193"/>
      <c r="AU4687" s="193"/>
      <c r="AV4687" s="193"/>
      <c r="AW4687" s="193"/>
      <c r="AX4687" s="193"/>
      <c r="AY4687" s="193"/>
      <c r="AZ4687" s="193"/>
      <c r="BA4687" s="193"/>
      <c r="BB4687" s="193"/>
      <c r="BC4687" s="193"/>
      <c r="BD4687" s="193"/>
      <c r="BE4687" s="315"/>
      <c r="BF4687" s="315"/>
      <c r="BG4687" s="315"/>
      <c r="BH4687" s="315"/>
      <c r="BI4687" s="315"/>
      <c r="BJ4687" s="315"/>
      <c r="BK4687" s="315"/>
    </row>
    <row r="4688" spans="1:63" x14ac:dyDescent="0.25">
      <c r="A4688" s="9"/>
      <c r="B4688" s="43" t="s">
        <v>2622</v>
      </c>
      <c r="C4688" t="s">
        <v>3965</v>
      </c>
      <c r="D4688" s="193">
        <v>0.16871955</v>
      </c>
      <c r="E4688" s="193">
        <v>9.1957279000000003E-2</v>
      </c>
      <c r="F4688" s="193">
        <v>5.0158455999999997E-2</v>
      </c>
      <c r="G4688" s="193">
        <v>6.0693889999999999E-4</v>
      </c>
      <c r="H4688" s="193">
        <v>7.4006102999999996E-4</v>
      </c>
      <c r="I4688" s="193">
        <v>2.0437843000000001E-2</v>
      </c>
      <c r="J4688" s="193">
        <v>1.8200670999999999E-3</v>
      </c>
      <c r="K4688" s="193">
        <v>4.3095383999999997E-5</v>
      </c>
      <c r="L4688" s="193">
        <v>2.9558062000000001E-3</v>
      </c>
      <c r="M4688" s="193">
        <v>0</v>
      </c>
      <c r="N4688" s="193">
        <v>0</v>
      </c>
      <c r="O4688" s="193">
        <v>0</v>
      </c>
      <c r="P4688" s="199">
        <f t="shared" si="898"/>
        <v>0.68116502962962966</v>
      </c>
      <c r="Q4688" s="240">
        <v>10.282939000000001</v>
      </c>
      <c r="R4688" s="99">
        <v>10.043771</v>
      </c>
      <c r="S4688" s="99">
        <v>0.1999872</v>
      </c>
      <c r="T4688" s="99">
        <v>1.3284E-5</v>
      </c>
      <c r="U4688" s="99">
        <v>8.5538000000000003E-3</v>
      </c>
      <c r="V4688" s="99">
        <v>3.7075530000000002E-3</v>
      </c>
      <c r="W4688" s="99">
        <v>2.6905999999999999E-2</v>
      </c>
      <c r="X4688" s="241">
        <f t="shared" si="899"/>
        <v>-4.0230419558616886</v>
      </c>
      <c r="Y4688" s="241">
        <f t="shared" si="900"/>
        <v>3.3743750880099996E-2</v>
      </c>
      <c r="Z4688" s="241">
        <f t="shared" si="901"/>
        <v>-4.081900611160088</v>
      </c>
      <c r="AA4688" s="241">
        <f t="shared" si="902"/>
        <v>2.5114904418300003E-2</v>
      </c>
      <c r="AB4688" s="258">
        <v>1.8881746000000001E-2</v>
      </c>
      <c r="AC4688" s="258">
        <v>4.4376128000000004E-6</v>
      </c>
      <c r="AD4688" s="258">
        <v>5.1835887000000001E-4</v>
      </c>
      <c r="AE4688" s="258">
        <v>7.2731796999999997E-6</v>
      </c>
      <c r="AF4688" s="258">
        <v>1.4325546999999999E-2</v>
      </c>
      <c r="AG4688" s="258">
        <v>6.3882176000000004E-6</v>
      </c>
      <c r="AH4688" s="258">
        <v>1.2358499E-2</v>
      </c>
      <c r="AI4688" s="258">
        <v>7.3268420000000006E-5</v>
      </c>
      <c r="AJ4688" s="258">
        <v>3.3741363E-6</v>
      </c>
      <c r="AK4688" s="258">
        <v>1.8239982999999998E-5</v>
      </c>
      <c r="AL4688" s="258">
        <v>5.6881443E-7</v>
      </c>
      <c r="AM4688" s="258">
        <v>2.0521823000000002E-9</v>
      </c>
      <c r="AN4688" s="258">
        <v>2.2941306E-5</v>
      </c>
      <c r="AO4688" s="258">
        <v>5.7195128000000001E-5</v>
      </c>
      <c r="AP4688" s="258">
        <v>-4.0944346999999999</v>
      </c>
      <c r="AQ4688" s="258">
        <v>8.5514182999999999E-6</v>
      </c>
      <c r="AR4688" s="258">
        <v>2.5106353000000001E-2</v>
      </c>
      <c r="AT4688" s="193"/>
      <c r="AU4688" s="193"/>
      <c r="AV4688" s="193"/>
      <c r="AW4688" s="193"/>
      <c r="AX4688" s="193"/>
      <c r="AY4688" s="193"/>
      <c r="AZ4688" s="193"/>
      <c r="BA4688" s="193"/>
      <c r="BB4688" s="193"/>
      <c r="BC4688" s="193"/>
      <c r="BD4688" s="193"/>
      <c r="BE4688" s="315"/>
      <c r="BF4688" s="315"/>
      <c r="BG4688" s="315"/>
      <c r="BH4688" s="315"/>
      <c r="BI4688" s="315"/>
      <c r="BJ4688" s="315"/>
      <c r="BK4688" s="315"/>
    </row>
    <row r="4689" spans="1:63" x14ac:dyDescent="0.25">
      <c r="A4689" s="9"/>
      <c r="B4689" s="9"/>
      <c r="C4689" s="9"/>
      <c r="D4689" s="195"/>
      <c r="E4689" s="195"/>
      <c r="F4689" s="195"/>
      <c r="G4689" s="195"/>
      <c r="H4689" s="195"/>
      <c r="I4689" s="195"/>
      <c r="J4689" s="195"/>
      <c r="K4689" s="195"/>
      <c r="L4689" s="195"/>
      <c r="M4689" s="195"/>
      <c r="N4689" s="195"/>
      <c r="O4689" s="195"/>
      <c r="P4689" s="195"/>
      <c r="Q4689" s="239"/>
      <c r="R4689" s="97"/>
      <c r="S4689" s="97"/>
      <c r="T4689" s="97"/>
      <c r="U4689" s="97"/>
      <c r="V4689" s="97"/>
      <c r="W4689" s="97"/>
      <c r="X4689" s="259"/>
      <c r="Y4689" s="259"/>
      <c r="Z4689" s="259"/>
      <c r="AA4689" s="258"/>
      <c r="AB4689" s="258"/>
      <c r="AC4689" s="258"/>
      <c r="AD4689" s="258"/>
      <c r="AE4689" s="258"/>
      <c r="AF4689" s="258"/>
      <c r="AG4689" s="258"/>
      <c r="AH4689" s="258"/>
      <c r="AI4689" s="258"/>
      <c r="AJ4689" s="258"/>
      <c r="AK4689" s="258"/>
      <c r="AL4689" s="258"/>
      <c r="AM4689" s="258"/>
      <c r="AN4689" s="258"/>
      <c r="AO4689" s="258"/>
      <c r="AP4689" s="258"/>
      <c r="AQ4689" s="258"/>
      <c r="AR4689" s="258"/>
      <c r="AT4689" s="193"/>
      <c r="AU4689" s="193"/>
      <c r="AV4689" s="193"/>
      <c r="AW4689" s="193"/>
      <c r="AX4689" s="193"/>
      <c r="AY4689" s="193"/>
      <c r="AZ4689" s="193"/>
      <c r="BA4689" s="193"/>
      <c r="BB4689" s="193"/>
      <c r="BC4689" s="193"/>
      <c r="BD4689" s="193"/>
      <c r="BE4689" s="315"/>
      <c r="BF4689" s="315"/>
      <c r="BG4689" s="315"/>
      <c r="BH4689" s="315"/>
      <c r="BI4689" s="315"/>
      <c r="BJ4689" s="315"/>
      <c r="BK4689" s="315"/>
    </row>
    <row r="4690" spans="1:63" x14ac:dyDescent="0.25">
      <c r="A4690" s="45" t="s">
        <v>580</v>
      </c>
      <c r="B4690" s="45"/>
      <c r="C4690" s="51"/>
      <c r="D4690" s="199"/>
      <c r="E4690" s="199"/>
      <c r="F4690" s="199"/>
      <c r="G4690" s="199"/>
      <c r="H4690" s="199"/>
      <c r="I4690" s="199"/>
      <c r="J4690" s="199"/>
      <c r="K4690" s="199"/>
      <c r="L4690" s="199"/>
      <c r="M4690" s="199"/>
      <c r="N4690" s="199"/>
      <c r="O4690" s="199"/>
      <c r="P4690" s="199"/>
      <c r="Q4690" s="239"/>
      <c r="R4690" s="97"/>
      <c r="S4690" s="97"/>
      <c r="T4690" s="97"/>
      <c r="U4690" s="97"/>
      <c r="V4690" s="97"/>
      <c r="W4690" s="97"/>
      <c r="X4690" s="259"/>
      <c r="Y4690" s="259"/>
      <c r="Z4690" s="259"/>
      <c r="AA4690" s="258"/>
      <c r="AT4690" s="193"/>
      <c r="AU4690" s="193"/>
      <c r="AV4690" s="193"/>
      <c r="AW4690" s="193"/>
      <c r="AX4690" s="193"/>
      <c r="AY4690" s="193"/>
      <c r="AZ4690" s="193"/>
      <c r="BA4690" s="193"/>
      <c r="BB4690" s="193"/>
      <c r="BC4690" s="193"/>
      <c r="BD4690" s="193"/>
      <c r="BE4690" s="315"/>
      <c r="BF4690" s="315"/>
      <c r="BG4690" s="315"/>
      <c r="BH4690" s="315"/>
      <c r="BI4690" s="315"/>
      <c r="BJ4690" s="315"/>
      <c r="BK4690" s="315"/>
    </row>
    <row r="4691" spans="1:63" x14ac:dyDescent="0.25">
      <c r="A4691" s="9"/>
      <c r="B4691" s="43" t="s">
        <v>5770</v>
      </c>
      <c r="C4691" t="s">
        <v>4993</v>
      </c>
      <c r="D4691" s="193">
        <v>0.21252341999999999</v>
      </c>
      <c r="E4691" s="193">
        <v>0.14682054999999999</v>
      </c>
      <c r="F4691" s="193">
        <v>3.7788786999999997E-2</v>
      </c>
      <c r="G4691" s="193">
        <v>1.0920655E-2</v>
      </c>
      <c r="H4691" s="193">
        <v>3.7576002000000002E-4</v>
      </c>
      <c r="I4691" s="193">
        <v>8.5333872000000009E-3</v>
      </c>
      <c r="J4691" s="193">
        <v>1.6637491E-3</v>
      </c>
      <c r="K4691" s="193">
        <v>8.8195222999999995E-5</v>
      </c>
      <c r="L4691" s="193">
        <v>6.3323301000000002E-3</v>
      </c>
      <c r="M4691" s="193">
        <v>0</v>
      </c>
      <c r="N4691" s="193">
        <v>0</v>
      </c>
      <c r="O4691" s="193">
        <v>0</v>
      </c>
      <c r="P4691" s="199">
        <f t="shared" ref="P4691:P4707" si="903">E4691/0.135</f>
        <v>1.0875596296296295</v>
      </c>
      <c r="Q4691" s="240">
        <v>28.539276000000001</v>
      </c>
      <c r="R4691" s="99">
        <v>14.604796</v>
      </c>
      <c r="S4691" s="99">
        <v>7.8456000000000001</v>
      </c>
      <c r="T4691" s="99">
        <v>1.0187999999999999E-4</v>
      </c>
      <c r="U4691" s="99">
        <v>5.0193000000000003</v>
      </c>
      <c r="V4691" s="99">
        <v>0.1430582</v>
      </c>
      <c r="W4691" s="99">
        <v>0.92642000000000002</v>
      </c>
      <c r="X4691" s="241">
        <f t="shared" ref="X4691:X4707" si="904">SUM(Y4691:AA4691)</f>
        <v>0.12395239795395099</v>
      </c>
      <c r="Y4691" s="241">
        <f t="shared" ref="Y4691:Y4707" si="905">SUM(AB4691:AG4691)</f>
        <v>4.7320655024E-2</v>
      </c>
      <c r="Z4691" s="241">
        <f t="shared" ref="Z4691:Z4707" si="906">SUM(AH4691:AP4691)</f>
        <v>4.0053053305951006E-2</v>
      </c>
      <c r="AA4691" s="241">
        <f t="shared" ref="AA4691:AA4707" si="907">SUM(AQ4691:AR4691)</f>
        <v>3.6578689623999995E-2</v>
      </c>
      <c r="AB4691" s="258">
        <v>3.0140285999999999E-2</v>
      </c>
      <c r="AC4691" s="258">
        <v>2.6810459999999998E-6</v>
      </c>
      <c r="AD4691" s="258">
        <v>8.9613698000000006E-3</v>
      </c>
      <c r="AE4691" s="258">
        <v>2.146188E-6</v>
      </c>
      <c r="AF4691" s="258">
        <v>7.9707556000000006E-3</v>
      </c>
      <c r="AG4691" s="258">
        <v>2.4341639E-4</v>
      </c>
      <c r="AH4691" s="258">
        <v>1.9726594E-2</v>
      </c>
      <c r="AI4691" s="258">
        <v>6.1565529999999994E-5</v>
      </c>
      <c r="AJ4691" s="258">
        <v>9.4636682000000006E-5</v>
      </c>
      <c r="AK4691" s="258">
        <v>2.8823570000000001E-5</v>
      </c>
      <c r="AL4691" s="258">
        <v>8.3613883999999995E-6</v>
      </c>
      <c r="AM4691" s="258">
        <v>2.5035550999999999E-8</v>
      </c>
      <c r="AN4691" s="258">
        <v>1.8632717E-2</v>
      </c>
      <c r="AO4691" s="258">
        <v>6.7406919000000001E-4</v>
      </c>
      <c r="AP4691" s="258">
        <v>8.2626091000000004E-4</v>
      </c>
      <c r="AQ4691" s="258">
        <v>1.1865623999999999E-5</v>
      </c>
      <c r="AR4691" s="258">
        <v>3.6566823999999998E-2</v>
      </c>
      <c r="AT4691" s="193"/>
      <c r="AU4691" s="193"/>
      <c r="AV4691" s="193"/>
      <c r="AW4691" s="193"/>
      <c r="AX4691" s="193"/>
      <c r="AY4691" s="193"/>
      <c r="AZ4691" s="193"/>
      <c r="BA4691" s="193"/>
      <c r="BB4691" s="193"/>
      <c r="BC4691" s="193"/>
      <c r="BD4691" s="193"/>
      <c r="BE4691" s="315"/>
      <c r="BF4691" s="315"/>
      <c r="BG4691" s="315"/>
      <c r="BH4691" s="315"/>
      <c r="BI4691" s="315"/>
      <c r="BJ4691" s="315"/>
      <c r="BK4691" s="315"/>
    </row>
    <row r="4692" spans="1:63" x14ac:dyDescent="0.25">
      <c r="A4692" s="9"/>
      <c r="B4692" s="43" t="s">
        <v>5770</v>
      </c>
      <c r="C4692" s="50" t="s">
        <v>4992</v>
      </c>
      <c r="D4692" s="193">
        <v>7.3894482999999997E-2</v>
      </c>
      <c r="E4692" s="193">
        <v>5.1000431999999998E-2</v>
      </c>
      <c r="F4692" s="193">
        <v>1.1758507E-2</v>
      </c>
      <c r="G4692" s="193">
        <v>3.1619409000000001E-3</v>
      </c>
      <c r="H4692" s="193">
        <v>1.2680952000000001E-4</v>
      </c>
      <c r="I4692" s="193">
        <v>2.5722366000000001E-3</v>
      </c>
      <c r="J4692" s="193">
        <v>7.2685670000000003E-4</v>
      </c>
      <c r="K4692" s="193">
        <v>1.9983505999999999E-5</v>
      </c>
      <c r="L4692" s="193">
        <v>4.5277162999999999E-3</v>
      </c>
      <c r="M4692" s="193">
        <v>0</v>
      </c>
      <c r="N4692" s="193">
        <v>0</v>
      </c>
      <c r="O4692" s="193">
        <v>0</v>
      </c>
      <c r="P4692" s="199">
        <f t="shared" si="903"/>
        <v>0.37778097777777775</v>
      </c>
      <c r="Q4692" s="240">
        <v>8.2098142000000003</v>
      </c>
      <c r="R4692" s="99">
        <v>5.0260442999999997</v>
      </c>
      <c r="S4692" s="99">
        <v>2.2623440000000001</v>
      </c>
      <c r="T4692" s="99">
        <v>2.0834E-4</v>
      </c>
      <c r="U4692" s="99">
        <v>0.60548999999999997</v>
      </c>
      <c r="V4692" s="99">
        <v>4.194755E-2</v>
      </c>
      <c r="W4692" s="99">
        <v>0.27378000000000002</v>
      </c>
      <c r="X4692" s="241">
        <f t="shared" si="904"/>
        <v>3.8233399554040495E-2</v>
      </c>
      <c r="Y4692" s="241">
        <f t="shared" si="905"/>
        <v>1.5719319623389998E-2</v>
      </c>
      <c r="Z4692" s="241">
        <f t="shared" si="906"/>
        <v>9.9182744444505002E-3</v>
      </c>
      <c r="AA4692" s="241">
        <f t="shared" si="907"/>
        <v>1.25958054862E-2</v>
      </c>
      <c r="AB4692" s="258">
        <v>1.0470917999999999E-2</v>
      </c>
      <c r="AC4692" s="258">
        <v>1.3452125000000001E-6</v>
      </c>
      <c r="AD4692" s="258">
        <v>2.6557413000000002E-3</v>
      </c>
      <c r="AE4692" s="258">
        <v>6.8979389000000001E-7</v>
      </c>
      <c r="AF4692" s="258">
        <v>2.5187827E-3</v>
      </c>
      <c r="AG4692" s="258">
        <v>7.1842616999999995E-5</v>
      </c>
      <c r="AH4692" s="258">
        <v>6.8532152999999998E-3</v>
      </c>
      <c r="AI4692" s="258">
        <v>1.9154786999999999E-5</v>
      </c>
      <c r="AJ4692" s="258">
        <v>2.7819822000000001E-5</v>
      </c>
      <c r="AK4692" s="258">
        <v>1.3789465E-5</v>
      </c>
      <c r="AL4692" s="258">
        <v>2.5296096E-6</v>
      </c>
      <c r="AM4692" s="258">
        <v>7.7908505000000004E-9</v>
      </c>
      <c r="AN4692" s="258">
        <v>2.3658348000000001E-3</v>
      </c>
      <c r="AO4692" s="258">
        <v>1.5719669E-4</v>
      </c>
      <c r="AP4692" s="258">
        <v>4.7872618E-4</v>
      </c>
      <c r="AQ4692" s="258">
        <v>7.1664861999999998E-6</v>
      </c>
      <c r="AR4692" s="258">
        <v>1.2588639E-2</v>
      </c>
      <c r="AT4692" s="193"/>
      <c r="AU4692" s="193"/>
      <c r="AV4692" s="193"/>
      <c r="AW4692" s="193"/>
      <c r="AX4692" s="193"/>
      <c r="AY4692" s="193"/>
      <c r="AZ4692" s="193"/>
      <c r="BA4692" s="193"/>
      <c r="BB4692" s="193"/>
      <c r="BC4692" s="193"/>
      <c r="BD4692" s="193"/>
      <c r="BE4692" s="315"/>
      <c r="BF4692" s="315"/>
      <c r="BG4692" s="315"/>
      <c r="BH4692" s="315"/>
      <c r="BI4692" s="315"/>
      <c r="BJ4692" s="315"/>
      <c r="BK4692" s="315"/>
    </row>
    <row r="4693" spans="1:63" x14ac:dyDescent="0.25">
      <c r="A4693" s="9"/>
      <c r="B4693" s="43" t="s">
        <v>5770</v>
      </c>
      <c r="C4693" s="50" t="s">
        <v>4991</v>
      </c>
      <c r="D4693" s="193">
        <v>9.9167580000000005E-2</v>
      </c>
      <c r="E4693" s="193">
        <v>7.0687501999999999E-2</v>
      </c>
      <c r="F4693" s="193">
        <v>1.5056315000000001E-2</v>
      </c>
      <c r="G4693" s="193">
        <v>4.1627395999999997E-3</v>
      </c>
      <c r="H4693" s="193">
        <v>1.9682557E-4</v>
      </c>
      <c r="I4693" s="193">
        <v>3.1906682999999999E-3</v>
      </c>
      <c r="J4693" s="193">
        <v>1.132975E-3</v>
      </c>
      <c r="K4693" s="193">
        <v>2.9004744000000001E-5</v>
      </c>
      <c r="L4693" s="193">
        <v>4.7115500000000001E-3</v>
      </c>
      <c r="M4693" s="193">
        <v>0</v>
      </c>
      <c r="N4693" s="193">
        <v>0</v>
      </c>
      <c r="O4693" s="193">
        <v>0</v>
      </c>
      <c r="P4693" s="199">
        <f t="shared" si="903"/>
        <v>0.52361112592592585</v>
      </c>
      <c r="Q4693" s="240">
        <v>10.918695</v>
      </c>
      <c r="R4693" s="99">
        <v>6.2842007000000004</v>
      </c>
      <c r="S4693" s="99">
        <v>2.9359120000000001</v>
      </c>
      <c r="T4693" s="99">
        <v>1.8997E-4</v>
      </c>
      <c r="U4693" s="99">
        <v>1.2963</v>
      </c>
      <c r="V4693" s="99">
        <v>5.4561949999999998E-2</v>
      </c>
      <c r="W4693" s="99">
        <v>0.34753000000000001</v>
      </c>
      <c r="X4693" s="241">
        <f t="shared" si="904"/>
        <v>5.1486660674634005E-2</v>
      </c>
      <c r="Y4693" s="241">
        <f t="shared" si="905"/>
        <v>2.126564646964E-2</v>
      </c>
      <c r="Z4693" s="241">
        <f t="shared" si="906"/>
        <v>1.4472831620694E-2</v>
      </c>
      <c r="AA4693" s="241">
        <f t="shared" si="907"/>
        <v>1.57481825843E-2</v>
      </c>
      <c r="AB4693" s="258">
        <v>1.4513086E-2</v>
      </c>
      <c r="AC4693" s="258">
        <v>1.4918193E-6</v>
      </c>
      <c r="AD4693" s="258">
        <v>3.5116928000000001E-3</v>
      </c>
      <c r="AE4693" s="258">
        <v>8.3470534000000002E-7</v>
      </c>
      <c r="AF4693" s="258">
        <v>3.1455017E-3</v>
      </c>
      <c r="AG4693" s="258">
        <v>9.3039444999999999E-5</v>
      </c>
      <c r="AH4693" s="258">
        <v>9.4988547E-3</v>
      </c>
      <c r="AI4693" s="258">
        <v>2.4594204999999999E-5</v>
      </c>
      <c r="AJ4693" s="258">
        <v>3.6490421999999999E-5</v>
      </c>
      <c r="AK4693" s="258">
        <v>1.6969133E-5</v>
      </c>
      <c r="AL4693" s="258">
        <v>3.3885677000000002E-6</v>
      </c>
      <c r="AM4693" s="258">
        <v>1.0332994E-8</v>
      </c>
      <c r="AN4693" s="258">
        <v>4.1988088999999999E-3</v>
      </c>
      <c r="AO4693" s="258">
        <v>1.9230194000000001E-4</v>
      </c>
      <c r="AP4693" s="258">
        <v>5.0141341999999998E-4</v>
      </c>
      <c r="AQ4693" s="258">
        <v>7.8155842999999996E-6</v>
      </c>
      <c r="AR4693" s="258">
        <v>1.5740367000000002E-2</v>
      </c>
      <c r="AT4693" s="193"/>
      <c r="AU4693" s="193"/>
      <c r="AV4693" s="193"/>
      <c r="AW4693" s="193"/>
      <c r="AX4693" s="193"/>
      <c r="AY4693" s="193"/>
      <c r="AZ4693" s="193"/>
      <c r="BA4693" s="193"/>
      <c r="BB4693" s="193"/>
      <c r="BC4693" s="193"/>
      <c r="BD4693" s="193"/>
      <c r="BE4693" s="315"/>
      <c r="BF4693" s="315"/>
      <c r="BG4693" s="315"/>
      <c r="BH4693" s="315"/>
      <c r="BI4693" s="315"/>
      <c r="BJ4693" s="315"/>
      <c r="BK4693" s="315"/>
    </row>
    <row r="4694" spans="1:63" x14ac:dyDescent="0.25">
      <c r="A4694" s="9"/>
      <c r="B4694" s="43" t="s">
        <v>5770</v>
      </c>
      <c r="C4694" s="50" t="s">
        <v>311</v>
      </c>
      <c r="D4694" s="193">
        <v>7.6604197999999998E-2</v>
      </c>
      <c r="E4694" s="193">
        <v>5.0925327999999999E-2</v>
      </c>
      <c r="F4694" s="193">
        <v>1.3487849E-2</v>
      </c>
      <c r="G4694" s="193">
        <v>3.1654723E-3</v>
      </c>
      <c r="H4694" s="193">
        <v>1.4081044999999999E-4</v>
      </c>
      <c r="I4694" s="193">
        <v>3.0024930000000002E-3</v>
      </c>
      <c r="J4694" s="193">
        <v>7.4801464000000002E-4</v>
      </c>
      <c r="K4694" s="193">
        <v>2.3912898000000001E-5</v>
      </c>
      <c r="L4694" s="193">
        <v>5.1103177999999999E-3</v>
      </c>
      <c r="M4694" s="193">
        <v>0</v>
      </c>
      <c r="N4694" s="193">
        <v>0</v>
      </c>
      <c r="O4694" s="193">
        <v>0</v>
      </c>
      <c r="P4694" s="199">
        <f t="shared" si="903"/>
        <v>0.37722465185185183</v>
      </c>
      <c r="Q4694" s="240">
        <v>8.0416649000000007</v>
      </c>
      <c r="R4694" s="99">
        <v>4.8648775999999998</v>
      </c>
      <c r="S4694" s="99">
        <v>2.2396639999999999</v>
      </c>
      <c r="T4694" s="99">
        <v>3.3025000000000001E-6</v>
      </c>
      <c r="U4694" s="99">
        <v>0.63334999999999997</v>
      </c>
      <c r="V4694" s="99">
        <v>4.1610019999999998E-2</v>
      </c>
      <c r="W4694" s="99">
        <v>0.26216</v>
      </c>
      <c r="X4694" s="241">
        <f t="shared" si="904"/>
        <v>3.8072952866475503E-2</v>
      </c>
      <c r="Y4694" s="241">
        <f t="shared" si="905"/>
        <v>1.6094940483850004E-2</v>
      </c>
      <c r="Z4694" s="241">
        <f t="shared" si="906"/>
        <v>9.789010866525498E-3</v>
      </c>
      <c r="AA4694" s="241">
        <f t="shared" si="907"/>
        <v>1.2189001516100001E-2</v>
      </c>
      <c r="AB4694" s="258">
        <v>1.0455633000000001E-2</v>
      </c>
      <c r="AC4694" s="258">
        <v>1.2353658000000001E-6</v>
      </c>
      <c r="AD4694" s="258">
        <v>2.7367049999999999E-3</v>
      </c>
      <c r="AE4694" s="258">
        <v>6.7932304999999997E-7</v>
      </c>
      <c r="AF4694" s="258">
        <v>2.8295802E-3</v>
      </c>
      <c r="AG4694" s="258">
        <v>7.1107595000000003E-5</v>
      </c>
      <c r="AH4694" s="258">
        <v>6.8432629E-3</v>
      </c>
      <c r="AI4694" s="258">
        <v>2.2241700000000001E-5</v>
      </c>
      <c r="AJ4694" s="258">
        <v>2.7893019000000001E-5</v>
      </c>
      <c r="AK4694" s="258">
        <v>1.3779295E-5</v>
      </c>
      <c r="AL4694" s="258">
        <v>2.5586703999999999E-6</v>
      </c>
      <c r="AM4694" s="258">
        <v>8.1221255000000002E-9</v>
      </c>
      <c r="AN4694" s="258">
        <v>2.4631992000000002E-3</v>
      </c>
      <c r="AO4694" s="258">
        <v>1.4090146999999999E-4</v>
      </c>
      <c r="AP4694" s="258">
        <v>2.7516649000000002E-4</v>
      </c>
      <c r="AQ4694" s="258">
        <v>8.7745161000000008E-6</v>
      </c>
      <c r="AR4694" s="258">
        <v>1.2180227E-2</v>
      </c>
      <c r="AT4694" s="193"/>
      <c r="AU4694" s="193"/>
      <c r="AV4694" s="193"/>
      <c r="AW4694" s="193"/>
      <c r="AX4694" s="193"/>
      <c r="AY4694" s="193"/>
      <c r="AZ4694" s="193"/>
      <c r="BA4694" s="193"/>
      <c r="BB4694" s="193"/>
      <c r="BC4694" s="193"/>
      <c r="BD4694" s="193"/>
      <c r="BE4694" s="315"/>
      <c r="BF4694" s="315"/>
      <c r="BG4694" s="315"/>
      <c r="BH4694" s="315"/>
      <c r="BI4694" s="315"/>
      <c r="BJ4694" s="315"/>
      <c r="BK4694" s="315"/>
    </row>
    <row r="4695" spans="1:63" x14ac:dyDescent="0.25">
      <c r="A4695" s="9"/>
      <c r="B4695" s="43" t="s">
        <v>5770</v>
      </c>
      <c r="C4695" s="50" t="s">
        <v>310</v>
      </c>
      <c r="D4695" s="193">
        <v>1.0271318</v>
      </c>
      <c r="E4695" s="193">
        <v>0.75646294000000003</v>
      </c>
      <c r="F4695" s="193">
        <v>0.17136443000000001</v>
      </c>
      <c r="G4695" s="193">
        <v>5.0163696000000001E-2</v>
      </c>
      <c r="H4695" s="193">
        <v>1.3221509999999999E-3</v>
      </c>
      <c r="I4695" s="193">
        <v>3.1240522E-2</v>
      </c>
      <c r="J4695" s="193">
        <v>7.8278432000000002E-3</v>
      </c>
      <c r="K4695" s="193">
        <v>1.5141952E-4</v>
      </c>
      <c r="L4695" s="193">
        <v>8.5988048000000001E-3</v>
      </c>
      <c r="M4695" s="193">
        <v>0</v>
      </c>
      <c r="N4695" s="193">
        <v>0</v>
      </c>
      <c r="O4695" s="193">
        <v>0</v>
      </c>
      <c r="P4695" s="199">
        <f t="shared" si="903"/>
        <v>5.6034291851851847</v>
      </c>
      <c r="Q4695" s="240">
        <v>112.49066000000001</v>
      </c>
      <c r="R4695" s="99">
        <v>70.899355999999997</v>
      </c>
      <c r="S4695" s="99">
        <v>35.697760000000002</v>
      </c>
      <c r="T4695" s="99">
        <v>4.4336999999999999E-5</v>
      </c>
      <c r="U4695" s="99">
        <v>1.1943999999999999</v>
      </c>
      <c r="V4695" s="99">
        <v>0.67079829999999996</v>
      </c>
      <c r="W4695" s="99">
        <v>4.0282999999999998</v>
      </c>
      <c r="X4695" s="241">
        <f t="shared" si="904"/>
        <v>0.51644474908159999</v>
      </c>
      <c r="Y4695" s="241">
        <f t="shared" si="905"/>
        <v>0.23075749122470002</v>
      </c>
      <c r="Z4695" s="241">
        <f t="shared" si="906"/>
        <v>0.10816391941589999</v>
      </c>
      <c r="AA4695" s="241">
        <f t="shared" si="907"/>
        <v>0.17752333844100002</v>
      </c>
      <c r="AB4695" s="258">
        <v>0.15531089000000001</v>
      </c>
      <c r="AC4695" s="258">
        <v>1.8389022999999999E-5</v>
      </c>
      <c r="AD4695" s="258">
        <v>4.0437385999999999E-2</v>
      </c>
      <c r="AE4695" s="258">
        <v>8.5977016999999997E-6</v>
      </c>
      <c r="AF4695" s="258">
        <v>3.3841151999999999E-2</v>
      </c>
      <c r="AG4695" s="258">
        <v>1.1410764999999999E-3</v>
      </c>
      <c r="AH4695" s="258">
        <v>0.10165214</v>
      </c>
      <c r="AI4695" s="258">
        <v>2.8105706000000001E-4</v>
      </c>
      <c r="AJ4695" s="258">
        <v>4.4341716E-4</v>
      </c>
      <c r="AK4695" s="258">
        <v>2.2354242E-4</v>
      </c>
      <c r="AL4695" s="258">
        <v>3.7386046999999999E-5</v>
      </c>
      <c r="AM4695" s="258">
        <v>1.1896890000000001E-7</v>
      </c>
      <c r="AN4695" s="258">
        <v>1.4837868E-3</v>
      </c>
      <c r="AO4695" s="258">
        <v>6.9481676000000001E-4</v>
      </c>
      <c r="AP4695" s="258">
        <v>3.3476541999999999E-3</v>
      </c>
      <c r="AQ4695" s="258">
        <v>2.7268441E-5</v>
      </c>
      <c r="AR4695" s="258">
        <v>0.17749607000000001</v>
      </c>
      <c r="AT4695" s="193"/>
      <c r="AU4695" s="193"/>
      <c r="AV4695" s="193"/>
      <c r="AW4695" s="193"/>
      <c r="AX4695" s="193"/>
      <c r="AY4695" s="193"/>
      <c r="AZ4695" s="193"/>
      <c r="BA4695" s="193"/>
      <c r="BB4695" s="193"/>
      <c r="BC4695" s="193"/>
      <c r="BD4695" s="193"/>
      <c r="BE4695" s="315"/>
      <c r="BF4695" s="315"/>
      <c r="BG4695" s="315"/>
      <c r="BH4695" s="315"/>
      <c r="BI4695" s="315"/>
      <c r="BJ4695" s="315"/>
      <c r="BK4695" s="315"/>
    </row>
    <row r="4696" spans="1:63" x14ac:dyDescent="0.25">
      <c r="A4696" s="9"/>
      <c r="B4696" s="43" t="s">
        <v>5770</v>
      </c>
      <c r="C4696" t="s">
        <v>309</v>
      </c>
      <c r="D4696" s="193">
        <v>0.18259386</v>
      </c>
      <c r="E4696" s="193">
        <v>9.3621362E-2</v>
      </c>
      <c r="F4696" s="193">
        <v>2.5435936999999999E-2</v>
      </c>
      <c r="G4696" s="193">
        <v>4.7407852E-3</v>
      </c>
      <c r="H4696" s="193">
        <v>5.2917486999999999E-2</v>
      </c>
      <c r="I4696" s="193">
        <v>3.8115038000000002E-3</v>
      </c>
      <c r="J4696" s="193">
        <v>1.1455504999999999E-3</v>
      </c>
      <c r="K4696" s="193">
        <v>2.8544719999999999E-5</v>
      </c>
      <c r="L4696" s="193">
        <v>8.9269282000000003E-4</v>
      </c>
      <c r="M4696" s="193">
        <v>0</v>
      </c>
      <c r="N4696" s="193">
        <v>0</v>
      </c>
      <c r="O4696" s="193">
        <v>0</v>
      </c>
      <c r="P4696" s="199">
        <f t="shared" si="903"/>
        <v>0.69349157037037035</v>
      </c>
      <c r="Q4696" s="240">
        <v>12.872995</v>
      </c>
      <c r="R4696" s="99">
        <v>8.8947819999999993</v>
      </c>
      <c r="S4696" s="99">
        <v>3.4134799999999998</v>
      </c>
      <c r="T4696" s="99">
        <v>5.4E-6</v>
      </c>
      <c r="U4696" s="99">
        <v>0.11358</v>
      </c>
      <c r="V4696" s="99">
        <v>6.3637429999999995E-2</v>
      </c>
      <c r="W4696" s="99">
        <v>0.38751000000000002</v>
      </c>
      <c r="X4696" s="241">
        <f t="shared" si="904"/>
        <v>6.3701684336264996E-2</v>
      </c>
      <c r="Y4696" s="241">
        <f t="shared" si="905"/>
        <v>2.8249324282999998E-2</v>
      </c>
      <c r="Z4696" s="241">
        <f t="shared" si="906"/>
        <v>1.3188693307065E-2</v>
      </c>
      <c r="AA4696" s="241">
        <f t="shared" si="907"/>
        <v>2.2263666746199999E-2</v>
      </c>
      <c r="AB4696" s="258">
        <v>1.9222039999999999E-2</v>
      </c>
      <c r="AC4696" s="258">
        <v>3.6929589E-6</v>
      </c>
      <c r="AD4696" s="258">
        <v>4.1135872000000002E-3</v>
      </c>
      <c r="AE4696" s="258">
        <v>9.0314340999999992E-6</v>
      </c>
      <c r="AF4696" s="258">
        <v>4.7918298999999999E-3</v>
      </c>
      <c r="AG4696" s="258">
        <v>1.0914278999999999E-4</v>
      </c>
      <c r="AH4696" s="258">
        <v>1.2580879E-2</v>
      </c>
      <c r="AI4696" s="258">
        <v>4.2073500999999999E-5</v>
      </c>
      <c r="AJ4696" s="258">
        <v>4.2106405000000001E-5</v>
      </c>
      <c r="AK4696" s="258">
        <v>2.0856093999999999E-5</v>
      </c>
      <c r="AL4696" s="258">
        <v>3.597858E-6</v>
      </c>
      <c r="AM4696" s="258">
        <v>1.1468065E-8</v>
      </c>
      <c r="AN4696" s="258">
        <v>1.4157865000000001E-4</v>
      </c>
      <c r="AO4696" s="258">
        <v>6.5537910999999998E-5</v>
      </c>
      <c r="AP4696" s="258">
        <v>2.9205242E-4</v>
      </c>
      <c r="AQ4696" s="258">
        <v>2.8397462E-6</v>
      </c>
      <c r="AR4696" s="258">
        <v>2.2260827E-2</v>
      </c>
      <c r="AT4696" s="193"/>
      <c r="AU4696" s="193"/>
      <c r="AV4696" s="193"/>
      <c r="AW4696" s="193"/>
      <c r="AX4696" s="193"/>
      <c r="AY4696" s="193"/>
      <c r="AZ4696" s="193"/>
      <c r="BA4696" s="193"/>
      <c r="BB4696" s="193"/>
      <c r="BC4696" s="193"/>
      <c r="BD4696" s="193"/>
      <c r="BE4696" s="315"/>
      <c r="BF4696" s="315"/>
      <c r="BG4696" s="315"/>
      <c r="BH4696" s="315"/>
      <c r="BI4696" s="315"/>
      <c r="BJ4696" s="315"/>
      <c r="BK4696" s="315"/>
    </row>
    <row r="4697" spans="1:63" x14ac:dyDescent="0.25">
      <c r="A4697" s="43"/>
      <c r="B4697" s="43" t="s">
        <v>5770</v>
      </c>
      <c r="C4697" s="67" t="s">
        <v>2350</v>
      </c>
      <c r="D4697" s="223">
        <v>0.21252341999999999</v>
      </c>
      <c r="E4697" s="223">
        <v>0.14682054999999999</v>
      </c>
      <c r="F4697" s="223">
        <v>3.7788786999999997E-2</v>
      </c>
      <c r="G4697" s="223">
        <v>1.0920655E-2</v>
      </c>
      <c r="H4697" s="223">
        <v>3.7576002000000002E-4</v>
      </c>
      <c r="I4697" s="223">
        <v>8.5333872000000009E-3</v>
      </c>
      <c r="J4697" s="223">
        <v>1.6637491E-3</v>
      </c>
      <c r="K4697" s="223">
        <v>8.8195222999999995E-5</v>
      </c>
      <c r="L4697" s="223">
        <v>6.3323301000000002E-3</v>
      </c>
      <c r="M4697" s="223">
        <v>0</v>
      </c>
      <c r="N4697" s="223">
        <v>0</v>
      </c>
      <c r="O4697" s="223">
        <v>0</v>
      </c>
      <c r="P4697" s="227">
        <f t="shared" ref="P4697:P4704" si="908">E4697/0.135</f>
        <v>1.0875596296296295</v>
      </c>
      <c r="Q4697" s="238">
        <v>28.539276000000001</v>
      </c>
      <c r="R4697" s="117">
        <v>14.604796</v>
      </c>
      <c r="S4697" s="117">
        <v>7.8456000000000001</v>
      </c>
      <c r="T4697" s="117">
        <v>1.0187999999999999E-4</v>
      </c>
      <c r="U4697" s="117">
        <v>5.0193000000000003</v>
      </c>
      <c r="V4697" s="117">
        <v>0.1430582</v>
      </c>
      <c r="W4697" s="117">
        <v>0.92642000000000002</v>
      </c>
      <c r="X4697" s="257">
        <f t="shared" si="904"/>
        <v>0.12395239795395099</v>
      </c>
      <c r="Y4697" s="257">
        <f t="shared" si="905"/>
        <v>4.7320655024E-2</v>
      </c>
      <c r="Z4697" s="257">
        <f t="shared" si="906"/>
        <v>4.0053053305951006E-2</v>
      </c>
      <c r="AA4697" s="257">
        <f t="shared" si="907"/>
        <v>3.6578689623999995E-2</v>
      </c>
      <c r="AB4697" s="257">
        <v>3.0140285999999999E-2</v>
      </c>
      <c r="AC4697" s="257">
        <v>2.6810459999999998E-6</v>
      </c>
      <c r="AD4697" s="257">
        <v>8.9613698000000006E-3</v>
      </c>
      <c r="AE4697" s="257">
        <v>2.146188E-6</v>
      </c>
      <c r="AF4697" s="257">
        <v>7.9707556000000006E-3</v>
      </c>
      <c r="AG4697" s="257">
        <v>2.4341639E-4</v>
      </c>
      <c r="AH4697" s="257">
        <v>1.9726594E-2</v>
      </c>
      <c r="AI4697" s="257">
        <v>6.1565529999999994E-5</v>
      </c>
      <c r="AJ4697" s="257">
        <v>9.4636682000000006E-5</v>
      </c>
      <c r="AK4697" s="257">
        <v>2.8823570000000001E-5</v>
      </c>
      <c r="AL4697" s="257">
        <v>8.3613883999999995E-6</v>
      </c>
      <c r="AM4697" s="257">
        <v>2.5035550999999999E-8</v>
      </c>
      <c r="AN4697" s="257">
        <v>1.8632717E-2</v>
      </c>
      <c r="AO4697" s="257">
        <v>6.7406919000000001E-4</v>
      </c>
      <c r="AP4697" s="257">
        <v>8.2626091000000004E-4</v>
      </c>
      <c r="AQ4697" s="257">
        <v>1.1865623999999999E-5</v>
      </c>
      <c r="AR4697" s="257">
        <v>3.6566823999999998E-2</v>
      </c>
      <c r="AT4697" s="193"/>
      <c r="AU4697" s="193"/>
      <c r="AV4697" s="193"/>
      <c r="AW4697" s="193"/>
      <c r="AX4697" s="193"/>
      <c r="AY4697" s="193"/>
      <c r="AZ4697" s="193"/>
      <c r="BA4697" s="193"/>
      <c r="BB4697" s="193"/>
      <c r="BC4697" s="193"/>
      <c r="BD4697" s="193"/>
      <c r="BE4697" s="315"/>
      <c r="BF4697" s="315"/>
      <c r="BG4697" s="315"/>
      <c r="BH4697" s="315"/>
      <c r="BI4697" s="315"/>
      <c r="BJ4697" s="315"/>
      <c r="BK4697" s="315"/>
    </row>
    <row r="4698" spans="1:63" x14ac:dyDescent="0.25">
      <c r="A4698" s="43"/>
      <c r="B4698" s="43" t="s">
        <v>5770</v>
      </c>
      <c r="C4698" s="67" t="s">
        <v>2351</v>
      </c>
      <c r="D4698" s="223">
        <v>0.12990589999999999</v>
      </c>
      <c r="E4698" s="223">
        <v>6.7365158999999994E-2</v>
      </c>
      <c r="F4698" s="223">
        <v>4.9065089999999999E-2</v>
      </c>
      <c r="G4698" s="223">
        <v>1.1885557999999999E-6</v>
      </c>
      <c r="H4698" s="223">
        <v>2.2716367999999999E-3</v>
      </c>
      <c r="I4698" s="223">
        <v>7.9772069000000004E-3</v>
      </c>
      <c r="J4698" s="223">
        <v>1.2633161E-8</v>
      </c>
      <c r="K4698" s="223">
        <v>1.6513970000000001E-11</v>
      </c>
      <c r="L4698" s="223">
        <v>3.4000715000000002E-5</v>
      </c>
      <c r="M4698" s="223">
        <v>2.0699875000000001E-7</v>
      </c>
      <c r="N4698" s="223">
        <v>3.1914000000000001E-3</v>
      </c>
      <c r="O4698" s="223">
        <v>0</v>
      </c>
      <c r="P4698" s="227">
        <f t="shared" si="908"/>
        <v>0.49900117777777769</v>
      </c>
      <c r="Q4698" s="238">
        <v>7.8475178999999997</v>
      </c>
      <c r="R4698" s="117">
        <v>5.9996176999999999</v>
      </c>
      <c r="S4698" s="117">
        <v>1.7649002</v>
      </c>
      <c r="T4698" s="117">
        <v>1.8272675000000002E-11</v>
      </c>
      <c r="U4698" s="117">
        <v>8.0720800000000001E-9</v>
      </c>
      <c r="V4698" s="117">
        <v>3.5268947999999999E-9</v>
      </c>
      <c r="W4698" s="117">
        <v>8.3000029000000003E-2</v>
      </c>
      <c r="X4698" s="257">
        <f t="shared" si="904"/>
        <v>4.4382121701004328E-2</v>
      </c>
      <c r="Y4698" s="257">
        <f t="shared" si="905"/>
        <v>2.1207765151065573E-2</v>
      </c>
      <c r="Z4698" s="257">
        <f t="shared" si="906"/>
        <v>9.1357335479668317E-3</v>
      </c>
      <c r="AA4698" s="257">
        <f t="shared" si="907"/>
        <v>1.4038623001971924E-2</v>
      </c>
      <c r="AB4698" s="257">
        <v>1.3832313000000001E-2</v>
      </c>
      <c r="AC4698" s="257">
        <v>9.1856567999999996E-12</v>
      </c>
      <c r="AD4698" s="257">
        <v>1.1048894E-5</v>
      </c>
      <c r="AE4698" s="257">
        <v>1.7205408000000001E-6</v>
      </c>
      <c r="AF4698" s="257">
        <v>7.3626827000000004E-3</v>
      </c>
      <c r="AG4698" s="257">
        <v>7.0799139000000001E-12</v>
      </c>
      <c r="AH4698" s="257">
        <v>9.0537975000000003E-3</v>
      </c>
      <c r="AI4698" s="257">
        <v>8.1934506000000003E-5</v>
      </c>
      <c r="AJ4698" s="257">
        <v>2.6662535999999999E-12</v>
      </c>
      <c r="AK4698" s="257">
        <v>5.1731519000000003E-11</v>
      </c>
      <c r="AL4698" s="257">
        <v>5.8030298999999999E-13</v>
      </c>
      <c r="AM4698" s="257">
        <v>2.8173512000000001E-15</v>
      </c>
      <c r="AN4698" s="257">
        <v>1.7030601E-11</v>
      </c>
      <c r="AO4698" s="257">
        <v>8.0307137999999994E-11</v>
      </c>
      <c r="AP4698" s="257">
        <v>1.3896482000000001E-9</v>
      </c>
      <c r="AQ4698" s="257">
        <v>1.9719236E-12</v>
      </c>
      <c r="AR4698" s="257">
        <v>1.4038623E-2</v>
      </c>
      <c r="AT4698" s="193"/>
      <c r="AU4698" s="193"/>
      <c r="AV4698" s="193"/>
      <c r="AW4698" s="193"/>
      <c r="AX4698" s="193"/>
      <c r="AY4698" s="193"/>
      <c r="AZ4698" s="193"/>
      <c r="BA4698" s="193"/>
      <c r="BB4698" s="193"/>
      <c r="BC4698" s="193"/>
      <c r="BD4698" s="193"/>
      <c r="BE4698" s="315"/>
      <c r="BF4698" s="315"/>
      <c r="BG4698" s="315"/>
      <c r="BH4698" s="315"/>
      <c r="BI4698" s="315"/>
      <c r="BJ4698" s="315"/>
      <c r="BK4698" s="315"/>
    </row>
    <row r="4699" spans="1:63" x14ac:dyDescent="0.25">
      <c r="A4699" s="123">
        <v>1</v>
      </c>
      <c r="B4699" s="43" t="s">
        <v>5770</v>
      </c>
      <c r="C4699" s="67" t="s">
        <v>2352</v>
      </c>
      <c r="D4699" s="223">
        <v>0.11528964</v>
      </c>
      <c r="E4699" s="223">
        <v>5.6970158999999999E-2</v>
      </c>
      <c r="F4699" s="223">
        <v>4.8799934000000003E-2</v>
      </c>
      <c r="G4699" s="223">
        <v>1.7429558E-6</v>
      </c>
      <c r="H4699" s="223">
        <v>1.7635357999999999E-3</v>
      </c>
      <c r="I4699" s="223">
        <v>5.4331268999999998E-3</v>
      </c>
      <c r="J4699" s="223">
        <v>1.2633161E-8</v>
      </c>
      <c r="K4699" s="223">
        <v>1.6513970000000001E-11</v>
      </c>
      <c r="L4699" s="223">
        <v>1.2240071999999999E-4</v>
      </c>
      <c r="M4699" s="223">
        <v>2.0699875000000001E-7</v>
      </c>
      <c r="N4699" s="223">
        <v>2.1985199999999998E-3</v>
      </c>
      <c r="O4699" s="223">
        <v>0</v>
      </c>
      <c r="P4699" s="227">
        <f t="shared" si="908"/>
        <v>0.42200117777777774</v>
      </c>
      <c r="Q4699" s="238">
        <v>7.1488969000000004</v>
      </c>
      <c r="R4699" s="117">
        <v>6.4338967</v>
      </c>
      <c r="S4699" s="117">
        <v>0.66600022000000003</v>
      </c>
      <c r="T4699" s="117">
        <v>1.8272675000000002E-11</v>
      </c>
      <c r="U4699" s="117">
        <v>8.0720800000000001E-9</v>
      </c>
      <c r="V4699" s="117">
        <v>3.5268947999999999E-9</v>
      </c>
      <c r="W4699" s="117">
        <v>4.9000029000000001E-2</v>
      </c>
      <c r="X4699" s="257">
        <f t="shared" si="904"/>
        <v>4.0425346336204329E-2</v>
      </c>
      <c r="Y4699" s="257">
        <f t="shared" si="905"/>
        <v>1.9740512406265572E-2</v>
      </c>
      <c r="Z4699" s="257">
        <f t="shared" si="906"/>
        <v>7.7355919279668318E-3</v>
      </c>
      <c r="AA4699" s="257">
        <f t="shared" si="907"/>
        <v>1.2949242001971924E-2</v>
      </c>
      <c r="AB4699" s="257">
        <v>1.1697872999999999E-2</v>
      </c>
      <c r="AC4699" s="257">
        <v>9.1856567999999996E-12</v>
      </c>
      <c r="AD4699" s="257">
        <v>3.6832944E-6</v>
      </c>
      <c r="AE4699" s="257">
        <v>2.9149956000000002E-6</v>
      </c>
      <c r="AF4699" s="257">
        <v>8.0360411000000003E-3</v>
      </c>
      <c r="AG4699" s="257">
        <v>7.0799139000000001E-12</v>
      </c>
      <c r="AH4699" s="257">
        <v>7.6567218000000003E-3</v>
      </c>
      <c r="AI4699" s="257">
        <v>7.8868585999999994E-5</v>
      </c>
      <c r="AJ4699" s="257">
        <v>2.6662535999999999E-12</v>
      </c>
      <c r="AK4699" s="257">
        <v>5.1731519000000003E-11</v>
      </c>
      <c r="AL4699" s="257">
        <v>5.8030298999999999E-13</v>
      </c>
      <c r="AM4699" s="257">
        <v>2.8173512000000001E-15</v>
      </c>
      <c r="AN4699" s="257">
        <v>1.7030601E-11</v>
      </c>
      <c r="AO4699" s="257">
        <v>8.0307137999999994E-11</v>
      </c>
      <c r="AP4699" s="257">
        <v>1.3896482000000001E-9</v>
      </c>
      <c r="AQ4699" s="257">
        <v>1.9719236E-12</v>
      </c>
      <c r="AR4699" s="257">
        <v>1.2949242E-2</v>
      </c>
      <c r="AT4699" s="193"/>
      <c r="AU4699" s="193"/>
      <c r="AV4699" s="193"/>
      <c r="AW4699" s="193"/>
      <c r="AX4699" s="193"/>
      <c r="AY4699" s="193"/>
      <c r="AZ4699" s="193"/>
      <c r="BA4699" s="193"/>
      <c r="BB4699" s="193"/>
      <c r="BC4699" s="193"/>
      <c r="BD4699" s="193"/>
      <c r="BE4699" s="315"/>
      <c r="BF4699" s="315"/>
      <c r="BG4699" s="315"/>
      <c r="BH4699" s="315"/>
      <c r="BI4699" s="315"/>
      <c r="BJ4699" s="315"/>
      <c r="BK4699" s="315"/>
    </row>
    <row r="4700" spans="1:63" x14ac:dyDescent="0.25">
      <c r="A4700" s="123">
        <v>1</v>
      </c>
      <c r="B4700" s="43" t="s">
        <v>5770</v>
      </c>
      <c r="C4700" s="67" t="s">
        <v>2353</v>
      </c>
      <c r="D4700" s="223">
        <v>0.10703881</v>
      </c>
      <c r="E4700" s="223">
        <v>5.2920159000000001E-2</v>
      </c>
      <c r="F4700" s="223">
        <v>4.5411493999999997E-2</v>
      </c>
      <c r="G4700" s="223">
        <v>1.7429558E-6</v>
      </c>
      <c r="H4700" s="223">
        <v>1.6305698E-3</v>
      </c>
      <c r="I4700" s="223">
        <v>5.0019269000000002E-3</v>
      </c>
      <c r="J4700" s="223">
        <v>1.2633161E-8</v>
      </c>
      <c r="K4700" s="223">
        <v>1.6513970000000001E-11</v>
      </c>
      <c r="L4700" s="223">
        <v>1.2240071999999999E-4</v>
      </c>
      <c r="M4700" s="223">
        <v>2.0699875000000001E-7</v>
      </c>
      <c r="N4700" s="223">
        <v>1.9503000000000001E-3</v>
      </c>
      <c r="O4700" s="223">
        <v>0</v>
      </c>
      <c r="P4700" s="227">
        <f t="shared" si="908"/>
        <v>0.39200117777777777</v>
      </c>
      <c r="Q4700" s="238">
        <v>5.5387798999999998</v>
      </c>
      <c r="R4700" s="117">
        <v>4.8287797000000001</v>
      </c>
      <c r="S4700" s="117">
        <v>0.66600022000000003</v>
      </c>
      <c r="T4700" s="117">
        <v>1.8272675000000002E-11</v>
      </c>
      <c r="U4700" s="117">
        <v>8.0720800000000001E-9</v>
      </c>
      <c r="V4700" s="117">
        <v>3.5268947999999999E-9</v>
      </c>
      <c r="W4700" s="117">
        <v>4.4000029000000003E-2</v>
      </c>
      <c r="X4700" s="257">
        <f t="shared" si="904"/>
        <v>3.3599159405804324E-2</v>
      </c>
      <c r="Y4700" s="257">
        <f t="shared" si="905"/>
        <v>1.8373347195865568E-2</v>
      </c>
      <c r="Z4700" s="257">
        <f t="shared" si="906"/>
        <v>7.1858084079668323E-3</v>
      </c>
      <c r="AA4700" s="257">
        <f t="shared" si="907"/>
        <v>8.0400038019719251E-3</v>
      </c>
      <c r="AB4700" s="257">
        <v>1.0866272999999999E-2</v>
      </c>
      <c r="AC4700" s="257">
        <v>9.1856567999999996E-12</v>
      </c>
      <c r="AD4700" s="257">
        <v>3.6832944E-6</v>
      </c>
      <c r="AE4700" s="257">
        <v>2.7417851999999998E-6</v>
      </c>
      <c r="AF4700" s="257">
        <v>7.5006491000000003E-3</v>
      </c>
      <c r="AG4700" s="257">
        <v>7.0799139000000001E-12</v>
      </c>
      <c r="AH4700" s="257">
        <v>7.1124066000000001E-3</v>
      </c>
      <c r="AI4700" s="257">
        <v>7.3400266000000003E-5</v>
      </c>
      <c r="AJ4700" s="257">
        <v>2.6662535999999999E-12</v>
      </c>
      <c r="AK4700" s="257">
        <v>5.1731519000000003E-11</v>
      </c>
      <c r="AL4700" s="257">
        <v>5.8030298999999999E-13</v>
      </c>
      <c r="AM4700" s="257">
        <v>2.8173512000000001E-15</v>
      </c>
      <c r="AN4700" s="257">
        <v>1.7030601E-11</v>
      </c>
      <c r="AO4700" s="257">
        <v>8.0307137999999994E-11</v>
      </c>
      <c r="AP4700" s="257">
        <v>1.3896482000000001E-9</v>
      </c>
      <c r="AQ4700" s="257">
        <v>1.9719236E-12</v>
      </c>
      <c r="AR4700" s="257">
        <v>8.0400038000000007E-3</v>
      </c>
      <c r="AT4700" s="193"/>
      <c r="AU4700" s="193"/>
      <c r="AV4700" s="193"/>
      <c r="AW4700" s="193"/>
      <c r="AX4700" s="193"/>
      <c r="AY4700" s="193"/>
      <c r="AZ4700" s="193"/>
      <c r="BA4700" s="193"/>
      <c r="BB4700" s="193"/>
      <c r="BC4700" s="193"/>
      <c r="BD4700" s="193"/>
      <c r="BE4700" s="315"/>
      <c r="BF4700" s="315"/>
      <c r="BG4700" s="315"/>
      <c r="BH4700" s="315"/>
      <c r="BI4700" s="315"/>
      <c r="BJ4700" s="315"/>
      <c r="BK4700" s="315"/>
    </row>
    <row r="4701" spans="1:63" x14ac:dyDescent="0.25">
      <c r="A4701" s="43"/>
      <c r="B4701" s="43" t="s">
        <v>5770</v>
      </c>
      <c r="C4701" s="67" t="s">
        <v>2354</v>
      </c>
      <c r="D4701" s="223">
        <v>0.25716333000000002</v>
      </c>
      <c r="E4701" s="223">
        <v>0.17997314</v>
      </c>
      <c r="F4701" s="223">
        <v>3.6793489999999998E-2</v>
      </c>
      <c r="G4701" s="223">
        <v>9.3114141000000001E-3</v>
      </c>
      <c r="H4701" s="223">
        <v>6.5026802999999995E-4</v>
      </c>
      <c r="I4701" s="223">
        <v>6.9481098999999999E-3</v>
      </c>
      <c r="J4701" s="223">
        <v>2.3456274E-3</v>
      </c>
      <c r="K4701" s="223">
        <v>1.0768887E-4</v>
      </c>
      <c r="L4701" s="223">
        <v>2.1033591000000001E-2</v>
      </c>
      <c r="M4701" s="223">
        <v>0</v>
      </c>
      <c r="N4701" s="223">
        <v>0</v>
      </c>
      <c r="O4701" s="223">
        <v>0</v>
      </c>
      <c r="P4701" s="227">
        <f t="shared" si="908"/>
        <v>1.3331343703703704</v>
      </c>
      <c r="Q4701" s="238">
        <v>28.712813000000001</v>
      </c>
      <c r="R4701" s="117">
        <v>20.191300999999999</v>
      </c>
      <c r="S4701" s="117">
        <v>6.7020799999999996</v>
      </c>
      <c r="T4701" s="117">
        <v>1.1732E-5</v>
      </c>
      <c r="U4701" s="117">
        <v>0.92856000000000005</v>
      </c>
      <c r="V4701" s="117">
        <v>0.1222298</v>
      </c>
      <c r="W4701" s="117">
        <v>0.76863000000000004</v>
      </c>
      <c r="X4701" s="257">
        <f t="shared" si="904"/>
        <v>0.13175547365752599</v>
      </c>
      <c r="Y4701" s="257">
        <f t="shared" si="905"/>
        <v>5.2537666878299999E-2</v>
      </c>
      <c r="Z4701" s="257">
        <f t="shared" si="906"/>
        <v>2.8611780761226002E-2</v>
      </c>
      <c r="AA4701" s="257">
        <f t="shared" si="907"/>
        <v>5.0606026018000003E-2</v>
      </c>
      <c r="AB4701" s="257">
        <v>3.6955478999999999E-2</v>
      </c>
      <c r="AC4701" s="257">
        <v>2.7663361E-5</v>
      </c>
      <c r="AD4701" s="257">
        <v>7.6814535999999997E-3</v>
      </c>
      <c r="AE4701" s="257">
        <v>2.3217172999999998E-6</v>
      </c>
      <c r="AF4701" s="257">
        <v>7.6613306999999999E-3</v>
      </c>
      <c r="AG4701" s="257">
        <v>2.0941849999999999E-4</v>
      </c>
      <c r="AH4701" s="257">
        <v>2.4186579E-2</v>
      </c>
      <c r="AI4701" s="257">
        <v>5.9837558999999999E-5</v>
      </c>
      <c r="AJ4701" s="257">
        <v>8.1831803999999996E-5</v>
      </c>
      <c r="AK4701" s="257">
        <v>2.6918383999999999E-5</v>
      </c>
      <c r="AL4701" s="257">
        <v>7.1891949000000003E-6</v>
      </c>
      <c r="AM4701" s="257">
        <v>2.2059326000000001E-8</v>
      </c>
      <c r="AN4701" s="257">
        <v>3.3544535E-3</v>
      </c>
      <c r="AO4701" s="257">
        <v>2.7497447000000001E-4</v>
      </c>
      <c r="AP4701" s="257">
        <v>6.1997479000000001E-4</v>
      </c>
      <c r="AQ4701" s="257">
        <v>1.2834018E-5</v>
      </c>
      <c r="AR4701" s="257">
        <v>5.0593192000000002E-2</v>
      </c>
      <c r="AT4701" s="193"/>
      <c r="AU4701" s="193"/>
      <c r="AV4701" s="193"/>
      <c r="AW4701" s="193"/>
      <c r="AX4701" s="193"/>
      <c r="AY4701" s="193"/>
      <c r="AZ4701" s="193"/>
      <c r="BA4701" s="193"/>
      <c r="BB4701" s="193"/>
      <c r="BC4701" s="193"/>
      <c r="BD4701" s="193"/>
      <c r="BE4701" s="315"/>
      <c r="BF4701" s="315"/>
      <c r="BG4701" s="315"/>
      <c r="BH4701" s="315"/>
      <c r="BI4701" s="315"/>
      <c r="BJ4701" s="315"/>
      <c r="BK4701" s="315"/>
    </row>
    <row r="4702" spans="1:63" x14ac:dyDescent="0.25">
      <c r="A4702" s="43"/>
      <c r="B4702" s="43" t="s">
        <v>5770</v>
      </c>
      <c r="C4702" s="67" t="s">
        <v>112</v>
      </c>
      <c r="D4702" s="223">
        <v>0.14535203999999999</v>
      </c>
      <c r="E4702" s="223">
        <v>3.7800159E-2</v>
      </c>
      <c r="F4702" s="223">
        <v>9.2004355999999995E-2</v>
      </c>
      <c r="G4702" s="223">
        <v>2.1484856E-4</v>
      </c>
      <c r="H4702" s="223">
        <v>4.2655927999999997E-3</v>
      </c>
      <c r="I4702" s="223">
        <v>8.3652868999999994E-3</v>
      </c>
      <c r="J4702" s="223">
        <v>1.2633161E-8</v>
      </c>
      <c r="K4702" s="223">
        <v>1.6513970000000001E-11</v>
      </c>
      <c r="L4702" s="223">
        <v>2.3120072000000001E-4</v>
      </c>
      <c r="M4702" s="223">
        <v>2.0699875000000001E-7</v>
      </c>
      <c r="N4702" s="223">
        <v>2.4703799999999999E-3</v>
      </c>
      <c r="O4702" s="223">
        <v>0</v>
      </c>
      <c r="P4702" s="227">
        <f t="shared" si="908"/>
        <v>0.28000117777777778</v>
      </c>
      <c r="Q4702" s="238">
        <v>38.200257000000001</v>
      </c>
      <c r="R4702" s="117">
        <v>22.106256999999999</v>
      </c>
      <c r="S4702" s="117">
        <v>14.874000000000001</v>
      </c>
      <c r="T4702" s="117">
        <v>1.8272675000000002E-11</v>
      </c>
      <c r="U4702" s="117">
        <v>8.0720800000000001E-9</v>
      </c>
      <c r="V4702" s="117">
        <v>3.5268947999999999E-9</v>
      </c>
      <c r="W4702" s="117">
        <v>1.22</v>
      </c>
      <c r="X4702" s="257">
        <f t="shared" si="904"/>
        <v>6.8552960621704323E-2</v>
      </c>
      <c r="Y4702" s="257">
        <f t="shared" si="905"/>
        <v>2.1867835337765568E-2</v>
      </c>
      <c r="Z4702" s="257">
        <f t="shared" si="906"/>
        <v>5.2340402819668324E-3</v>
      </c>
      <c r="AA4702" s="257">
        <f t="shared" si="907"/>
        <v>4.1451085001971921E-2</v>
      </c>
      <c r="AB4702" s="257">
        <v>7.7616324999999998E-3</v>
      </c>
      <c r="AC4702" s="257">
        <v>9.1856567999999996E-12</v>
      </c>
      <c r="AD4702" s="257">
        <v>7.3660943999999997E-6</v>
      </c>
      <c r="AE4702" s="257">
        <v>3.5997271000000001E-6</v>
      </c>
      <c r="AF4702" s="257">
        <v>1.4095237E-2</v>
      </c>
      <c r="AG4702" s="257">
        <v>7.0799139000000001E-12</v>
      </c>
      <c r="AH4702" s="257">
        <v>5.0802965000000004E-3</v>
      </c>
      <c r="AI4702" s="257">
        <v>1.5374224E-4</v>
      </c>
      <c r="AJ4702" s="257">
        <v>2.6662535999999999E-12</v>
      </c>
      <c r="AK4702" s="257">
        <v>5.1731519000000003E-11</v>
      </c>
      <c r="AL4702" s="257">
        <v>5.8030298999999999E-13</v>
      </c>
      <c r="AM4702" s="257">
        <v>2.8173512000000001E-15</v>
      </c>
      <c r="AN4702" s="257">
        <v>1.7030601E-11</v>
      </c>
      <c r="AO4702" s="257">
        <v>8.0307137999999994E-11</v>
      </c>
      <c r="AP4702" s="257">
        <v>1.3896482000000001E-9</v>
      </c>
      <c r="AQ4702" s="257">
        <v>1.9719236E-12</v>
      </c>
      <c r="AR4702" s="257">
        <v>4.1451084999999999E-2</v>
      </c>
      <c r="AT4702" s="193"/>
      <c r="AU4702" s="193"/>
      <c r="AV4702" s="193"/>
      <c r="AW4702" s="193"/>
      <c r="AX4702" s="193"/>
      <c r="AY4702" s="193"/>
      <c r="AZ4702" s="193"/>
      <c r="BA4702" s="193"/>
      <c r="BB4702" s="193"/>
      <c r="BC4702" s="193"/>
      <c r="BD4702" s="193"/>
      <c r="BE4702" s="315"/>
      <c r="BF4702" s="315"/>
      <c r="BG4702" s="315"/>
      <c r="BH4702" s="315"/>
      <c r="BI4702" s="315"/>
      <c r="BJ4702" s="315"/>
      <c r="BK4702" s="315"/>
    </row>
    <row r="4703" spans="1:63" x14ac:dyDescent="0.25">
      <c r="A4703" s="43"/>
      <c r="B4703" s="43" t="s">
        <v>5770</v>
      </c>
      <c r="C4703" s="67" t="s">
        <v>113</v>
      </c>
      <c r="D4703" s="223">
        <v>6.8749237000000005E-2</v>
      </c>
      <c r="E4703" s="223">
        <v>5.6073821000000003E-2</v>
      </c>
      <c r="F4703" s="223">
        <v>9.3920285999999995E-3</v>
      </c>
      <c r="G4703" s="223">
        <v>1.4081326000000001E-4</v>
      </c>
      <c r="H4703" s="223">
        <v>1.5382880999999999E-4</v>
      </c>
      <c r="I4703" s="223">
        <v>1.6406608E-3</v>
      </c>
      <c r="J4703" s="223">
        <v>2.8021676999999997E-4</v>
      </c>
      <c r="K4703" s="223">
        <v>2.3231823999999999E-5</v>
      </c>
      <c r="L4703" s="223">
        <v>6.796832E-4</v>
      </c>
      <c r="M4703" s="223">
        <v>3.6495249999999999E-4</v>
      </c>
      <c r="N4703" s="223">
        <v>0</v>
      </c>
      <c r="O4703" s="223">
        <v>0</v>
      </c>
      <c r="P4703" s="227">
        <f t="shared" si="908"/>
        <v>0.41536163703703705</v>
      </c>
      <c r="Q4703" s="238">
        <v>8.1202412000000006</v>
      </c>
      <c r="R4703" s="117">
        <v>5.8543035999999997</v>
      </c>
      <c r="S4703" s="117">
        <v>1.9415576000000001</v>
      </c>
      <c r="T4703" s="117">
        <v>5.0246251000000001E-6</v>
      </c>
      <c r="U4703" s="117">
        <v>6.5537600000000001E-2</v>
      </c>
      <c r="V4703" s="117">
        <v>3.6471690000000001E-2</v>
      </c>
      <c r="W4703" s="117">
        <v>0.22236576</v>
      </c>
      <c r="X4703" s="257">
        <f t="shared" si="904"/>
        <v>3.6274570538032999E-2</v>
      </c>
      <c r="Y4703" s="257">
        <f t="shared" si="905"/>
        <v>1.3751220428219999E-2</v>
      </c>
      <c r="Z4703" s="257">
        <f t="shared" si="906"/>
        <v>7.8423096236130002E-3</v>
      </c>
      <c r="AA4703" s="257">
        <f t="shared" si="907"/>
        <v>1.46810404862E-2</v>
      </c>
      <c r="AB4703" s="257">
        <v>1.1513344E-2</v>
      </c>
      <c r="AC4703" s="257">
        <v>2.017135E-6</v>
      </c>
      <c r="AD4703" s="257">
        <v>3.1824571000000002E-4</v>
      </c>
      <c r="AE4703" s="257">
        <v>5.5137721999999998E-7</v>
      </c>
      <c r="AF4703" s="257">
        <v>1.8550081E-3</v>
      </c>
      <c r="AG4703" s="257">
        <v>6.2054105999999996E-5</v>
      </c>
      <c r="AH4703" s="257">
        <v>7.5352813999999997E-3</v>
      </c>
      <c r="AI4703" s="257">
        <v>1.5258767999999999E-5</v>
      </c>
      <c r="AJ4703" s="257">
        <v>1.1385101E-6</v>
      </c>
      <c r="AK4703" s="257">
        <v>6.2671578000000001E-6</v>
      </c>
      <c r="AL4703" s="257">
        <v>2.3496977000000001E-7</v>
      </c>
      <c r="AM4703" s="257">
        <v>9.359429999999999E-10</v>
      </c>
      <c r="AN4703" s="257">
        <v>8.3580142999999994E-5</v>
      </c>
      <c r="AO4703" s="257">
        <v>3.9604768999999999E-5</v>
      </c>
      <c r="AP4703" s="257">
        <v>1.6094296999999999E-4</v>
      </c>
      <c r="AQ4703" s="257">
        <v>2.3044862E-6</v>
      </c>
      <c r="AR4703" s="257">
        <v>1.4678736E-2</v>
      </c>
      <c r="AT4703" s="193"/>
      <c r="AU4703" s="193"/>
      <c r="AV4703" s="193"/>
      <c r="AW4703" s="193"/>
      <c r="AX4703" s="193"/>
      <c r="AY4703" s="193"/>
      <c r="AZ4703" s="193"/>
      <c r="BA4703" s="193"/>
      <c r="BB4703" s="193"/>
      <c r="BC4703" s="193"/>
      <c r="BD4703" s="193"/>
      <c r="BE4703" s="315"/>
      <c r="BF4703" s="315"/>
      <c r="BG4703" s="315"/>
      <c r="BH4703" s="315"/>
      <c r="BI4703" s="315"/>
      <c r="BJ4703" s="315"/>
      <c r="BK4703" s="315"/>
    </row>
    <row r="4704" spans="1:63" x14ac:dyDescent="0.25">
      <c r="A4704" s="43"/>
      <c r="B4704" s="43" t="s">
        <v>5770</v>
      </c>
      <c r="C4704" s="67" t="s">
        <v>114</v>
      </c>
      <c r="D4704" s="223">
        <v>0.15938140000000001</v>
      </c>
      <c r="E4704" s="223">
        <v>7.1550159000000002E-2</v>
      </c>
      <c r="F4704" s="223">
        <v>7.7523456000000004E-2</v>
      </c>
      <c r="G4704" s="223">
        <v>4.5742155999999997E-5</v>
      </c>
      <c r="H4704" s="223">
        <v>3.4752728E-3</v>
      </c>
      <c r="I4704" s="223">
        <v>4.8294469000000001E-3</v>
      </c>
      <c r="J4704" s="223">
        <v>1.2633161E-8</v>
      </c>
      <c r="K4704" s="223">
        <v>1.6513970000000001E-11</v>
      </c>
      <c r="L4704" s="223">
        <v>6.8007152E-6</v>
      </c>
      <c r="M4704" s="223">
        <v>2.0699875000000001E-7</v>
      </c>
      <c r="N4704" s="223">
        <v>1.9503000000000001E-3</v>
      </c>
      <c r="O4704" s="223">
        <v>0</v>
      </c>
      <c r="P4704" s="227">
        <f t="shared" si="908"/>
        <v>0.53000117777777778</v>
      </c>
      <c r="Q4704" s="238">
        <v>12.192757</v>
      </c>
      <c r="R4704" s="117">
        <v>10.479157000000001</v>
      </c>
      <c r="S4704" s="117">
        <v>1.0656002</v>
      </c>
      <c r="T4704" s="117">
        <v>1.8272675000000002E-11</v>
      </c>
      <c r="U4704" s="117">
        <v>8.0720800000000001E-9</v>
      </c>
      <c r="V4704" s="117">
        <v>3.5268947999999999E-9</v>
      </c>
      <c r="W4704" s="117">
        <v>0.64800002999999995</v>
      </c>
      <c r="X4704" s="257">
        <f t="shared" si="904"/>
        <v>5.7265466426504326E-2</v>
      </c>
      <c r="Y4704" s="257">
        <f t="shared" si="905"/>
        <v>2.6559292902565573E-2</v>
      </c>
      <c r="Z4704" s="257">
        <f t="shared" si="906"/>
        <v>9.7462165219668311E-3</v>
      </c>
      <c r="AA4704" s="257">
        <f t="shared" si="907"/>
        <v>2.0959957001971924E-2</v>
      </c>
      <c r="AB4704" s="257">
        <v>1.4691633000000001E-2</v>
      </c>
      <c r="AC4704" s="257">
        <v>9.1856567999999996E-12</v>
      </c>
      <c r="AD4704" s="257">
        <v>3.6832944E-6</v>
      </c>
      <c r="AE4704" s="257">
        <v>2.9715918999999999E-6</v>
      </c>
      <c r="AF4704" s="257">
        <v>1.1861005000000001E-2</v>
      </c>
      <c r="AG4704" s="257">
        <v>7.0799139000000001E-12</v>
      </c>
      <c r="AH4704" s="257">
        <v>9.6162564999999998E-3</v>
      </c>
      <c r="AI4704" s="257">
        <v>1.2995848000000001E-4</v>
      </c>
      <c r="AJ4704" s="257">
        <v>2.6662535999999999E-12</v>
      </c>
      <c r="AK4704" s="257">
        <v>5.1731519000000003E-11</v>
      </c>
      <c r="AL4704" s="257">
        <v>5.8030298999999999E-13</v>
      </c>
      <c r="AM4704" s="257">
        <v>2.8173512000000001E-15</v>
      </c>
      <c r="AN4704" s="257">
        <v>1.7030601E-11</v>
      </c>
      <c r="AO4704" s="257">
        <v>8.0307137999999994E-11</v>
      </c>
      <c r="AP4704" s="257">
        <v>1.3896482000000001E-9</v>
      </c>
      <c r="AQ4704" s="257">
        <v>1.9719236E-12</v>
      </c>
      <c r="AR4704" s="257">
        <v>2.0959957000000001E-2</v>
      </c>
      <c r="AT4704" s="193"/>
      <c r="AU4704" s="193"/>
      <c r="AV4704" s="193"/>
      <c r="AW4704" s="193"/>
      <c r="AX4704" s="193"/>
      <c r="AY4704" s="193"/>
      <c r="AZ4704" s="193"/>
      <c r="BA4704" s="193"/>
      <c r="BB4704" s="193"/>
      <c r="BC4704" s="193"/>
      <c r="BD4704" s="193"/>
      <c r="BE4704" s="315"/>
      <c r="BF4704" s="315"/>
      <c r="BG4704" s="315"/>
      <c r="BH4704" s="315"/>
      <c r="BI4704" s="315"/>
      <c r="BJ4704" s="315"/>
      <c r="BK4704" s="315"/>
    </row>
    <row r="4705" spans="1:63" x14ac:dyDescent="0.25">
      <c r="A4705" s="9"/>
      <c r="B4705" s="43" t="s">
        <v>5770</v>
      </c>
      <c r="C4705" t="s">
        <v>308</v>
      </c>
      <c r="D4705" s="193">
        <v>0.25716333000000002</v>
      </c>
      <c r="E4705" s="193">
        <v>0.17997314</v>
      </c>
      <c r="F4705" s="193">
        <v>3.6793489999999998E-2</v>
      </c>
      <c r="G4705" s="193">
        <v>9.3114141000000001E-3</v>
      </c>
      <c r="H4705" s="193">
        <v>6.5026802999999995E-4</v>
      </c>
      <c r="I4705" s="193">
        <v>6.9481098999999999E-3</v>
      </c>
      <c r="J4705" s="193">
        <v>2.3456274E-3</v>
      </c>
      <c r="K4705" s="193">
        <v>1.0768887E-4</v>
      </c>
      <c r="L4705" s="193">
        <v>2.1033591000000001E-2</v>
      </c>
      <c r="M4705" s="193">
        <v>0</v>
      </c>
      <c r="N4705" s="193">
        <v>0</v>
      </c>
      <c r="O4705" s="193">
        <v>0</v>
      </c>
      <c r="P4705" s="199">
        <f t="shared" si="903"/>
        <v>1.3331343703703704</v>
      </c>
      <c r="Q4705" s="240">
        <v>28.712813000000001</v>
      </c>
      <c r="R4705" s="99">
        <v>20.191300999999999</v>
      </c>
      <c r="S4705" s="99">
        <v>6.7020799999999996</v>
      </c>
      <c r="T4705" s="99">
        <v>1.1732E-5</v>
      </c>
      <c r="U4705" s="99">
        <v>0.92856000000000005</v>
      </c>
      <c r="V4705" s="99">
        <v>0.1222298</v>
      </c>
      <c r="W4705" s="99">
        <v>0.76863000000000004</v>
      </c>
      <c r="X4705" s="241">
        <f t="shared" si="904"/>
        <v>0.13175547365752599</v>
      </c>
      <c r="Y4705" s="241">
        <f t="shared" si="905"/>
        <v>5.2537666878299999E-2</v>
      </c>
      <c r="Z4705" s="241">
        <f t="shared" si="906"/>
        <v>2.8611780761226002E-2</v>
      </c>
      <c r="AA4705" s="241">
        <f t="shared" si="907"/>
        <v>5.0606026018000003E-2</v>
      </c>
      <c r="AB4705" s="258">
        <v>3.6955478999999999E-2</v>
      </c>
      <c r="AC4705" s="258">
        <v>2.7663361E-5</v>
      </c>
      <c r="AD4705" s="258">
        <v>7.6814535999999997E-3</v>
      </c>
      <c r="AE4705" s="258">
        <v>2.3217172999999998E-6</v>
      </c>
      <c r="AF4705" s="258">
        <v>7.6613306999999999E-3</v>
      </c>
      <c r="AG4705" s="258">
        <v>2.0941849999999999E-4</v>
      </c>
      <c r="AH4705" s="258">
        <v>2.4186579E-2</v>
      </c>
      <c r="AI4705" s="258">
        <v>5.9837558999999999E-5</v>
      </c>
      <c r="AJ4705" s="258">
        <v>8.1831803999999996E-5</v>
      </c>
      <c r="AK4705" s="258">
        <v>2.6918383999999999E-5</v>
      </c>
      <c r="AL4705" s="258">
        <v>7.1891949000000003E-6</v>
      </c>
      <c r="AM4705" s="258">
        <v>2.2059326000000001E-8</v>
      </c>
      <c r="AN4705" s="258">
        <v>3.3544535E-3</v>
      </c>
      <c r="AO4705" s="258">
        <v>2.7497447000000001E-4</v>
      </c>
      <c r="AP4705" s="258">
        <v>6.1997479000000001E-4</v>
      </c>
      <c r="AQ4705" s="258">
        <v>1.2834018E-5</v>
      </c>
      <c r="AR4705" s="258">
        <v>5.0593192000000002E-2</v>
      </c>
      <c r="AT4705" s="193"/>
      <c r="AU4705" s="193"/>
      <c r="AV4705" s="193"/>
      <c r="AW4705" s="193"/>
      <c r="AX4705" s="193"/>
      <c r="AY4705" s="193"/>
      <c r="AZ4705" s="193"/>
      <c r="BA4705" s="193"/>
      <c r="BB4705" s="193"/>
      <c r="BC4705" s="193"/>
      <c r="BD4705" s="193"/>
      <c r="BE4705" s="315"/>
      <c r="BF4705" s="315"/>
      <c r="BG4705" s="315"/>
      <c r="BH4705" s="315"/>
      <c r="BI4705" s="315"/>
      <c r="BJ4705" s="315"/>
      <c r="BK4705" s="315"/>
    </row>
    <row r="4706" spans="1:63" x14ac:dyDescent="0.25">
      <c r="A4706" s="9"/>
      <c r="B4706" s="43" t="s">
        <v>5770</v>
      </c>
      <c r="C4706" t="s">
        <v>307</v>
      </c>
      <c r="D4706" s="193">
        <v>0.27787018000000002</v>
      </c>
      <c r="E4706" s="193">
        <v>0.19570773999999999</v>
      </c>
      <c r="F4706" s="193">
        <v>4.7997607999999997E-2</v>
      </c>
      <c r="G4706" s="193">
        <v>1.5452976E-2</v>
      </c>
      <c r="H4706" s="193">
        <v>3.3576826000000001E-4</v>
      </c>
      <c r="I4706" s="193">
        <v>1.0024672E-2</v>
      </c>
      <c r="J4706" s="193">
        <v>1.8817094E-3</v>
      </c>
      <c r="K4706" s="193">
        <v>4.9872352999999999E-5</v>
      </c>
      <c r="L4706" s="193">
        <v>6.4198394000000002E-3</v>
      </c>
      <c r="M4706" s="193">
        <v>0</v>
      </c>
      <c r="N4706" s="193">
        <v>0</v>
      </c>
      <c r="O4706" s="193">
        <v>0</v>
      </c>
      <c r="P4706" s="199">
        <f t="shared" si="903"/>
        <v>1.4496869629629627</v>
      </c>
      <c r="Q4706" s="240">
        <v>31.537510000000001</v>
      </c>
      <c r="R4706" s="99">
        <v>17.168265000000002</v>
      </c>
      <c r="S4706" s="99">
        <v>10.99056</v>
      </c>
      <c r="T4706" s="99">
        <v>3.9718999999999997E-5</v>
      </c>
      <c r="U4706" s="99">
        <v>1.9142999999999999</v>
      </c>
      <c r="V4706" s="99">
        <v>0.20644460000000001</v>
      </c>
      <c r="W4706" s="99">
        <v>1.2579</v>
      </c>
      <c r="X4706" s="241">
        <f t="shared" si="904"/>
        <v>0.13989809055215899</v>
      </c>
      <c r="Y4706" s="241">
        <f t="shared" si="905"/>
        <v>6.2885405446599998E-2</v>
      </c>
      <c r="Z4706" s="241">
        <f t="shared" si="906"/>
        <v>3.4001431081559001E-2</v>
      </c>
      <c r="AA4706" s="241">
        <f t="shared" si="907"/>
        <v>4.3011254024000002E-2</v>
      </c>
      <c r="AB4706" s="258">
        <v>4.0179280999999997E-2</v>
      </c>
      <c r="AC4706" s="258">
        <v>3.5222486E-6</v>
      </c>
      <c r="AD4706" s="258">
        <v>1.2554571E-2</v>
      </c>
      <c r="AE4706" s="258">
        <v>2.385828E-6</v>
      </c>
      <c r="AF4706" s="258">
        <v>9.7943952999999997E-3</v>
      </c>
      <c r="AG4706" s="258">
        <v>3.5125006999999999E-4</v>
      </c>
      <c r="AH4706" s="258">
        <v>2.6297450999999999E-2</v>
      </c>
      <c r="AI4706" s="258">
        <v>7.8548313000000004E-5</v>
      </c>
      <c r="AJ4706" s="258">
        <v>1.3650992999999999E-4</v>
      </c>
      <c r="AK4706" s="258">
        <v>3.3213517000000003E-5</v>
      </c>
      <c r="AL4706" s="258">
        <v>1.1778334999999999E-5</v>
      </c>
      <c r="AM4706" s="258">
        <v>3.5626559E-8</v>
      </c>
      <c r="AN4706" s="258">
        <v>6.3875446000000004E-3</v>
      </c>
      <c r="AO4706" s="258">
        <v>4.0033638E-4</v>
      </c>
      <c r="AP4706" s="258">
        <v>6.5601337999999999E-4</v>
      </c>
      <c r="AQ4706" s="258">
        <v>1.3000024E-5</v>
      </c>
      <c r="AR4706" s="258">
        <v>4.2998254E-2</v>
      </c>
      <c r="AT4706" s="193"/>
      <c r="AU4706" s="193"/>
      <c r="AV4706" s="193"/>
      <c r="AW4706" s="193"/>
      <c r="AX4706" s="193"/>
      <c r="AY4706" s="193"/>
      <c r="AZ4706" s="193"/>
      <c r="BA4706" s="193"/>
      <c r="BB4706" s="193"/>
      <c r="BC4706" s="193"/>
      <c r="BD4706" s="193"/>
      <c r="BE4706" s="315"/>
      <c r="BF4706" s="315"/>
      <c r="BG4706" s="315"/>
      <c r="BH4706" s="315"/>
      <c r="BI4706" s="315"/>
      <c r="BJ4706" s="315"/>
      <c r="BK4706" s="315"/>
    </row>
    <row r="4707" spans="1:63" x14ac:dyDescent="0.25">
      <c r="A4707" s="9"/>
      <c r="B4707" s="43" t="s">
        <v>5770</v>
      </c>
      <c r="C4707" t="s">
        <v>306</v>
      </c>
      <c r="D4707" s="172">
        <v>0.14930778</v>
      </c>
      <c r="E4707" s="172">
        <v>0.1055353</v>
      </c>
      <c r="F4707" s="172">
        <v>2.4726722999999999E-2</v>
      </c>
      <c r="G4707" s="172">
        <v>6.4023368999999997E-3</v>
      </c>
      <c r="H4707" s="172">
        <v>2.2275630999999999E-4</v>
      </c>
      <c r="I4707" s="172">
        <v>5.2211076000000002E-3</v>
      </c>
      <c r="J4707" s="172">
        <v>1.7444882000000001E-3</v>
      </c>
      <c r="K4707" s="172">
        <v>7.0342640000000002E-5</v>
      </c>
      <c r="L4707" s="172">
        <v>5.3847241999999997E-3</v>
      </c>
      <c r="M4707" s="172">
        <v>0</v>
      </c>
      <c r="N4707" s="172">
        <v>0</v>
      </c>
      <c r="O4707" s="172">
        <v>0</v>
      </c>
      <c r="P4707" s="199">
        <f t="shared" si="903"/>
        <v>0.78174296296296286</v>
      </c>
      <c r="Q4707" s="233">
        <v>18.189554000000001</v>
      </c>
      <c r="R4707" s="96">
        <v>10.705356999999999</v>
      </c>
      <c r="S4707" s="96">
        <v>4.7274640000000003</v>
      </c>
      <c r="T4707" s="96">
        <v>2.1037000000000001E-4</v>
      </c>
      <c r="U4707" s="96">
        <v>2.0979000000000001</v>
      </c>
      <c r="V4707" s="96">
        <v>8.4132899999999997E-2</v>
      </c>
      <c r="W4707" s="96">
        <v>0.57448999999999995</v>
      </c>
      <c r="X4707" s="241">
        <f t="shared" si="904"/>
        <v>8.3740746357998996E-2</v>
      </c>
      <c r="Y4707" s="241">
        <f t="shared" si="905"/>
        <v>3.2295099156199998E-2</v>
      </c>
      <c r="Z4707" s="241">
        <f t="shared" si="906"/>
        <v>2.4634747963298998E-2</v>
      </c>
      <c r="AA4707" s="241">
        <f t="shared" si="907"/>
        <v>2.68108992385E-2</v>
      </c>
      <c r="AB4707" s="241">
        <v>2.1666313999999999E-2</v>
      </c>
      <c r="AC4707" s="241">
        <v>2.1175432000000001E-6</v>
      </c>
      <c r="AD4707" s="241">
        <v>5.2886273999999999E-3</v>
      </c>
      <c r="AE4707" s="241">
        <v>1.504563E-6</v>
      </c>
      <c r="AF4707" s="241">
        <v>5.1931607999999999E-3</v>
      </c>
      <c r="AG4707" s="241">
        <v>1.4337485000000001E-4</v>
      </c>
      <c r="AH4707" s="241">
        <v>1.4180441E-2</v>
      </c>
      <c r="AI4707" s="241">
        <v>4.0185843999999998E-5</v>
      </c>
      <c r="AJ4707" s="241">
        <v>5.5533630000000002E-5</v>
      </c>
      <c r="AK4707" s="241">
        <v>2.3249626E-5</v>
      </c>
      <c r="AL4707" s="241">
        <v>5.0381616999999999E-6</v>
      </c>
      <c r="AM4707" s="241">
        <v>1.5311599E-8</v>
      </c>
      <c r="AN4707" s="241">
        <v>9.2185476999999995E-3</v>
      </c>
      <c r="AO4707" s="241">
        <v>3.9211986E-4</v>
      </c>
      <c r="AP4707" s="241">
        <v>7.1961683000000001E-4</v>
      </c>
      <c r="AQ4707" s="241">
        <v>9.4872384999999999E-6</v>
      </c>
      <c r="AR4707" s="241">
        <v>2.6801412E-2</v>
      </c>
      <c r="AT4707" s="193"/>
      <c r="AU4707" s="193"/>
      <c r="AV4707" s="193"/>
      <c r="AW4707" s="193"/>
      <c r="AX4707" s="193"/>
      <c r="AY4707" s="193"/>
      <c r="AZ4707" s="193"/>
      <c r="BA4707" s="193"/>
      <c r="BB4707" s="193"/>
      <c r="BC4707" s="193"/>
      <c r="BD4707" s="193"/>
      <c r="BE4707" s="315"/>
      <c r="BF4707" s="315"/>
      <c r="BG4707" s="315"/>
      <c r="BH4707" s="315"/>
      <c r="BI4707" s="315"/>
      <c r="BJ4707" s="315"/>
      <c r="BK4707" s="315"/>
    </row>
    <row r="4708" spans="1:63" x14ac:dyDescent="0.25">
      <c r="A4708" s="43"/>
      <c r="B4708" s="43"/>
      <c r="C4708" s="43"/>
      <c r="D4708" s="199"/>
      <c r="E4708" s="199"/>
      <c r="F4708" s="199"/>
      <c r="G4708" s="199"/>
      <c r="H4708" s="199"/>
      <c r="I4708" s="199"/>
      <c r="J4708" s="199"/>
      <c r="K4708" s="199"/>
      <c r="L4708" s="199"/>
      <c r="M4708" s="199"/>
      <c r="N4708" s="199"/>
      <c r="O4708" s="199"/>
      <c r="P4708" s="199"/>
      <c r="Q4708" s="239"/>
      <c r="R4708" s="97"/>
      <c r="S4708" s="97"/>
      <c r="T4708" s="97"/>
      <c r="U4708" s="97"/>
      <c r="V4708" s="97"/>
      <c r="W4708" s="97"/>
      <c r="X4708" s="259"/>
      <c r="Y4708" s="259"/>
      <c r="Z4708" s="259"/>
      <c r="AA4708" s="258"/>
      <c r="AB4708" s="258"/>
      <c r="AC4708" s="258"/>
      <c r="AD4708" s="258"/>
      <c r="AE4708" s="258"/>
      <c r="AF4708" s="258"/>
      <c r="AG4708" s="258"/>
      <c r="AH4708" s="258"/>
      <c r="AI4708" s="258"/>
      <c r="AJ4708" s="258"/>
      <c r="AK4708" s="258"/>
      <c r="AL4708" s="258"/>
      <c r="AM4708" s="258"/>
      <c r="AN4708" s="258"/>
      <c r="AO4708" s="258"/>
      <c r="AP4708" s="258"/>
      <c r="AQ4708" s="258"/>
      <c r="AR4708" s="258"/>
      <c r="AT4708" s="193"/>
      <c r="AU4708" s="193"/>
      <c r="AV4708" s="193"/>
      <c r="AW4708" s="193"/>
      <c r="AX4708" s="193"/>
      <c r="AY4708" s="193"/>
      <c r="AZ4708" s="193"/>
      <c r="BA4708" s="193"/>
      <c r="BB4708" s="193"/>
      <c r="BC4708" s="193"/>
      <c r="BD4708" s="193"/>
      <c r="BE4708" s="315"/>
      <c r="BF4708" s="315"/>
      <c r="BG4708" s="315"/>
      <c r="BH4708" s="315"/>
      <c r="BI4708" s="315"/>
      <c r="BJ4708" s="315"/>
      <c r="BK4708" s="315"/>
    </row>
    <row r="4709" spans="1:63" x14ac:dyDescent="0.25">
      <c r="A4709" s="45" t="s">
        <v>651</v>
      </c>
      <c r="B4709" s="45"/>
      <c r="C4709" s="43"/>
      <c r="D4709" s="199"/>
      <c r="E4709" s="199"/>
      <c r="F4709" s="199"/>
      <c r="G4709" s="199"/>
      <c r="H4709" s="199"/>
      <c r="I4709" s="199"/>
      <c r="J4709" s="199"/>
      <c r="K4709" s="199"/>
      <c r="L4709" s="199"/>
      <c r="M4709" s="199"/>
      <c r="N4709" s="199"/>
      <c r="O4709" s="199"/>
      <c r="P4709" s="199"/>
      <c r="Q4709" s="239"/>
      <c r="R4709" s="97"/>
      <c r="S4709" s="97"/>
      <c r="T4709" s="97"/>
      <c r="U4709" s="97"/>
      <c r="V4709" s="97"/>
      <c r="W4709" s="97"/>
      <c r="X4709" s="259"/>
      <c r="Y4709" s="259"/>
      <c r="Z4709" s="259"/>
      <c r="AA4709" s="258"/>
      <c r="AB4709" s="258"/>
      <c r="AC4709" s="258"/>
      <c r="AD4709" s="258"/>
      <c r="AE4709" s="258"/>
      <c r="AF4709" s="258"/>
      <c r="AG4709" s="258"/>
      <c r="AH4709" s="258"/>
      <c r="AI4709" s="258"/>
      <c r="AJ4709" s="258"/>
      <c r="AK4709" s="258"/>
      <c r="AL4709" s="258"/>
      <c r="AM4709" s="258"/>
      <c r="AN4709" s="258"/>
      <c r="AO4709" s="258"/>
      <c r="AP4709" s="258"/>
      <c r="AQ4709" s="258"/>
      <c r="AR4709" s="258"/>
      <c r="AT4709" s="193"/>
      <c r="AU4709" s="193"/>
      <c r="AV4709" s="193"/>
      <c r="AW4709" s="193"/>
      <c r="AX4709" s="193"/>
      <c r="AY4709" s="193"/>
      <c r="AZ4709" s="193"/>
      <c r="BA4709" s="193"/>
      <c r="BB4709" s="193"/>
      <c r="BC4709" s="193"/>
      <c r="BD4709" s="193"/>
      <c r="BE4709" s="315"/>
      <c r="BF4709" s="315"/>
      <c r="BG4709" s="315"/>
      <c r="BH4709" s="315"/>
      <c r="BI4709" s="315"/>
      <c r="BJ4709" s="315"/>
      <c r="BK4709" s="315"/>
    </row>
    <row r="4710" spans="1:63" x14ac:dyDescent="0.25">
      <c r="A4710" s="9"/>
      <c r="B4710" s="43" t="s">
        <v>5770</v>
      </c>
      <c r="C4710" t="s">
        <v>6873</v>
      </c>
      <c r="D4710" s="193">
        <v>0.36245105</v>
      </c>
      <c r="E4710" s="193">
        <v>0.10120827</v>
      </c>
      <c r="F4710" s="193">
        <v>6.3170694999999999E-2</v>
      </c>
      <c r="G4710" s="193">
        <v>1.4509745E-3</v>
      </c>
      <c r="H4710" s="193">
        <v>3.8237823000000001E-4</v>
      </c>
      <c r="I4710" s="193">
        <v>5.1109483999999998E-3</v>
      </c>
      <c r="J4710" s="193">
        <v>1.9188306E-3</v>
      </c>
      <c r="K4710" s="193">
        <v>6.9044793999999997E-5</v>
      </c>
      <c r="L4710" s="193">
        <v>0.18913990999999999</v>
      </c>
      <c r="M4710" s="193">
        <v>0</v>
      </c>
      <c r="N4710" s="193">
        <v>0</v>
      </c>
      <c r="O4710" s="193">
        <v>0</v>
      </c>
      <c r="P4710" s="199">
        <f>E4710/0.135</f>
        <v>0.74969088888888891</v>
      </c>
      <c r="Q4710" s="240">
        <v>14.909832</v>
      </c>
      <c r="R4710" s="99">
        <v>14.166309999999999</v>
      </c>
      <c r="S4710" s="99">
        <v>0.58889599999999998</v>
      </c>
      <c r="T4710" s="99">
        <v>1.5016E-5</v>
      </c>
      <c r="U4710" s="99">
        <v>5.1034999999999997E-2</v>
      </c>
      <c r="V4710" s="99">
        <v>1.072232E-2</v>
      </c>
      <c r="W4710" s="99">
        <v>9.2853000000000005E-2</v>
      </c>
      <c r="X4710" s="241">
        <f>SUM(Y4710:AA4710)</f>
        <v>8.3253599404289197E-2</v>
      </c>
      <c r="Y4710" s="241">
        <f>SUM(AB4710:AG4710)</f>
        <v>3.2821617698299999E-2</v>
      </c>
      <c r="Z4710" s="241">
        <f>SUM(AH4710:AP4710)</f>
        <v>1.4920990502989201E-2</v>
      </c>
      <c r="AA4710" s="241">
        <f>SUM(AQ4710:AR4710)</f>
        <v>3.5510991202999997E-2</v>
      </c>
      <c r="AB4710" s="258">
        <v>2.0780951999999998E-2</v>
      </c>
      <c r="AC4710" s="258">
        <v>6.4085506000000003E-6</v>
      </c>
      <c r="AD4710" s="258">
        <v>2.1284668000000001E-3</v>
      </c>
      <c r="AE4710" s="258">
        <v>1.2177736999999999E-6</v>
      </c>
      <c r="AF4710" s="258">
        <v>9.8858035E-3</v>
      </c>
      <c r="AG4710" s="258">
        <v>1.8769073999999998E-5</v>
      </c>
      <c r="AH4710" s="258">
        <v>1.3601049E-2</v>
      </c>
      <c r="AI4710" s="258">
        <v>1.3141628E-4</v>
      </c>
      <c r="AJ4710" s="258">
        <v>1.0161953999999999E-5</v>
      </c>
      <c r="AK4710" s="258">
        <v>3.7139976000000001E-5</v>
      </c>
      <c r="AL4710" s="258">
        <v>1.3386483000000001E-6</v>
      </c>
      <c r="AM4710" s="258">
        <v>6.2076892000000003E-9</v>
      </c>
      <c r="AN4710" s="258">
        <v>2.1551793E-4</v>
      </c>
      <c r="AO4710" s="258">
        <v>9.4491247000000003E-5</v>
      </c>
      <c r="AP4710" s="258">
        <v>8.2986926000000005E-4</v>
      </c>
      <c r="AQ4710" s="258">
        <v>1.3660203E-5</v>
      </c>
      <c r="AR4710" s="258">
        <v>3.5497331E-2</v>
      </c>
      <c r="AT4710" s="193"/>
      <c r="AU4710" s="193"/>
      <c r="AV4710" s="193"/>
      <c r="AW4710" s="193"/>
      <c r="AX4710" s="193"/>
      <c r="AY4710" s="193"/>
      <c r="AZ4710" s="193"/>
      <c r="BA4710" s="193"/>
      <c r="BB4710" s="193"/>
      <c r="BC4710" s="193"/>
      <c r="BD4710" s="193"/>
      <c r="BE4710" s="315"/>
      <c r="BF4710" s="315"/>
      <c r="BG4710" s="315"/>
      <c r="BH4710" s="315"/>
      <c r="BI4710" s="315"/>
      <c r="BJ4710" s="315"/>
      <c r="BK4710" s="315"/>
    </row>
    <row r="4711" spans="1:63" x14ac:dyDescent="0.25">
      <c r="A4711" s="9"/>
      <c r="B4711" s="43" t="s">
        <v>5770</v>
      </c>
      <c r="C4711" t="s">
        <v>6872</v>
      </c>
      <c r="D4711" s="193">
        <v>0.14623483000000001</v>
      </c>
      <c r="E4711" s="193">
        <v>0.11279203</v>
      </c>
      <c r="F4711" s="193">
        <v>1.1449401E-2</v>
      </c>
      <c r="G4711" s="193">
        <v>2.8605623000000002E-3</v>
      </c>
      <c r="H4711" s="193">
        <v>2.8278439999999998E-4</v>
      </c>
      <c r="I4711" s="193">
        <v>1.0562682E-3</v>
      </c>
      <c r="J4711" s="193">
        <v>1.6393542000000001E-2</v>
      </c>
      <c r="K4711" s="193">
        <v>4.2918229999999997E-6</v>
      </c>
      <c r="L4711" s="193">
        <v>1.3959542999999999E-3</v>
      </c>
      <c r="M4711" s="193">
        <v>0</v>
      </c>
      <c r="N4711" s="193">
        <v>0</v>
      </c>
      <c r="O4711" s="193">
        <v>0</v>
      </c>
      <c r="P4711" s="199">
        <f>E4711/0.135</f>
        <v>0.83549651851851847</v>
      </c>
      <c r="Q4711" s="240">
        <v>2.4522759999999999</v>
      </c>
      <c r="R4711" s="99">
        <v>1.7566835000000001</v>
      </c>
      <c r="S4711" s="99">
        <v>0.47558</v>
      </c>
      <c r="T4711" s="99">
        <v>3.6152999999999999E-6</v>
      </c>
      <c r="U4711" s="99">
        <v>1.4171E-2</v>
      </c>
      <c r="V4711" s="99">
        <v>4.8779299999999999E-3</v>
      </c>
      <c r="W4711" s="99">
        <v>0.20096</v>
      </c>
      <c r="X4711" s="241">
        <f>SUM(Y4711:AA4711)</f>
        <v>4.7418621706695405E-2</v>
      </c>
      <c r="Y4711" s="241">
        <f>SUM(AB4711:AG4711)</f>
        <v>2.7740209814130001E-2</v>
      </c>
      <c r="Z4711" s="241">
        <f>SUM(AH4711:AP4711)</f>
        <v>1.5281273185865401E-2</v>
      </c>
      <c r="AA4711" s="241">
        <f>SUM(AQ4711:AR4711)</f>
        <v>4.3971387066999998E-3</v>
      </c>
      <c r="AB4711" s="258">
        <v>2.3066631000000001E-2</v>
      </c>
      <c r="AC4711" s="258">
        <v>9.9082237999999998E-7</v>
      </c>
      <c r="AD4711" s="258">
        <v>2.2785313E-3</v>
      </c>
      <c r="AE4711" s="258">
        <v>4.7524474999999998E-7</v>
      </c>
      <c r="AF4711" s="258">
        <v>2.3773013000000002E-3</v>
      </c>
      <c r="AG4711" s="258">
        <v>1.6280146999999999E-5</v>
      </c>
      <c r="AH4711" s="258">
        <v>1.5095819999999999E-2</v>
      </c>
      <c r="AI4711" s="258">
        <v>1.9372892E-5</v>
      </c>
      <c r="AJ4711" s="258">
        <v>3.9573227999999999E-6</v>
      </c>
      <c r="AK4711" s="258">
        <v>3.8264317999999996E-6</v>
      </c>
      <c r="AL4711" s="258">
        <v>1.6934958E-6</v>
      </c>
      <c r="AM4711" s="258">
        <v>4.9424654E-9</v>
      </c>
      <c r="AN4711" s="258">
        <v>3.8942049999999998E-5</v>
      </c>
      <c r="AO4711" s="258">
        <v>4.0544257E-5</v>
      </c>
      <c r="AP4711" s="258">
        <v>7.7111793999999999E-5</v>
      </c>
      <c r="AQ4711" s="258">
        <v>3.6778066999999999E-6</v>
      </c>
      <c r="AR4711" s="258">
        <v>4.3934608999999999E-3</v>
      </c>
      <c r="AT4711" s="193"/>
      <c r="AU4711" s="193"/>
      <c r="AV4711" s="193"/>
      <c r="AW4711" s="193"/>
      <c r="AX4711" s="193"/>
      <c r="AY4711" s="193"/>
      <c r="AZ4711" s="193"/>
      <c r="BA4711" s="193"/>
      <c r="BB4711" s="193"/>
      <c r="BC4711" s="193"/>
      <c r="BD4711" s="193"/>
      <c r="BE4711" s="315"/>
      <c r="BF4711" s="315"/>
      <c r="BG4711" s="315"/>
      <c r="BH4711" s="315"/>
      <c r="BI4711" s="315"/>
      <c r="BJ4711" s="315"/>
      <c r="BK4711" s="315"/>
    </row>
    <row r="4712" spans="1:63" x14ac:dyDescent="0.25">
      <c r="A4712" s="9"/>
      <c r="B4712" s="43" t="s">
        <v>5770</v>
      </c>
      <c r="C4712" t="s">
        <v>6871</v>
      </c>
      <c r="D4712" s="193">
        <v>0.10218267</v>
      </c>
      <c r="E4712" s="193">
        <v>9.9128149999999998E-2</v>
      </c>
      <c r="F4712" s="193">
        <v>1.4813952E-3</v>
      </c>
      <c r="G4712" s="193">
        <v>1.2388266000000001E-4</v>
      </c>
      <c r="H4712" s="193">
        <v>2.4818480000000002E-5</v>
      </c>
      <c r="I4712" s="193">
        <v>7.7006709999999996E-4</v>
      </c>
      <c r="J4712" s="193">
        <v>1.1084973000000001E-4</v>
      </c>
      <c r="K4712" s="193">
        <v>2.3368567000000001E-6</v>
      </c>
      <c r="L4712" s="193">
        <v>5.4116668000000004E-4</v>
      </c>
      <c r="M4712" s="193">
        <v>0</v>
      </c>
      <c r="N4712" s="193">
        <v>0</v>
      </c>
      <c r="O4712" s="193">
        <v>0</v>
      </c>
      <c r="P4712" s="199">
        <f>E4712/0.135</f>
        <v>0.73428259259259254</v>
      </c>
      <c r="Q4712" s="240">
        <v>0.92129287999999998</v>
      </c>
      <c r="R4712" s="99">
        <v>0.46860865000000002</v>
      </c>
      <c r="S4712" s="99">
        <v>0.2752792</v>
      </c>
      <c r="T4712" s="99">
        <v>2.9390999999999999E-6</v>
      </c>
      <c r="U4712" s="99">
        <v>4.1069000000000001E-3</v>
      </c>
      <c r="V4712" s="99">
        <v>1.375193E-3</v>
      </c>
      <c r="W4712" s="99">
        <v>0.17191999999999999</v>
      </c>
      <c r="X4712" s="241">
        <f>SUM(Y4712:AA4712)</f>
        <v>3.6001628801045571E-2</v>
      </c>
      <c r="Y4712" s="241">
        <f>SUM(AB4712:AG4712)</f>
        <v>2.1431102139269995E-2</v>
      </c>
      <c r="Z4712" s="241">
        <f>SUM(AH4712:AP4712)</f>
        <v>1.3396759777075579E-2</v>
      </c>
      <c r="AA4712" s="241">
        <f>SUM(AQ4712:AR4712)</f>
        <v>1.1737668847E-3</v>
      </c>
      <c r="AB4712" s="258">
        <v>2.0354239999999999E-2</v>
      </c>
      <c r="AC4712" s="258">
        <v>2.1131467E-7</v>
      </c>
      <c r="AD4712" s="258">
        <v>1.3192571999999999E-4</v>
      </c>
      <c r="AE4712" s="258">
        <v>1.5313830000000001E-7</v>
      </c>
      <c r="AF4712" s="258">
        <v>9.3555706999999999E-4</v>
      </c>
      <c r="AG4712" s="258">
        <v>9.0148962999999996E-6</v>
      </c>
      <c r="AH4712" s="258">
        <v>1.3322631999999999E-2</v>
      </c>
      <c r="AI4712" s="258">
        <v>2.3690150999999998E-6</v>
      </c>
      <c r="AJ4712" s="258">
        <v>1.0450348999999999E-6</v>
      </c>
      <c r="AK4712" s="258">
        <v>2.2734301E-6</v>
      </c>
      <c r="AL4712" s="258">
        <v>1.1827436E-7</v>
      </c>
      <c r="AM4712" s="258">
        <v>4.4451557999999999E-10</v>
      </c>
      <c r="AN4712" s="258">
        <v>7.6394331000000003E-6</v>
      </c>
      <c r="AO4712" s="258">
        <v>2.0961415999999999E-5</v>
      </c>
      <c r="AP4712" s="258">
        <v>3.9720729E-5</v>
      </c>
      <c r="AQ4712" s="258">
        <v>1.7429847000000001E-6</v>
      </c>
      <c r="AR4712" s="258">
        <v>1.1720239E-3</v>
      </c>
      <c r="AT4712" s="193"/>
      <c r="AU4712" s="193"/>
      <c r="AV4712" s="193"/>
      <c r="AW4712" s="193"/>
      <c r="AX4712" s="193"/>
      <c r="AY4712" s="193"/>
      <c r="AZ4712" s="193"/>
      <c r="BA4712" s="193"/>
      <c r="BB4712" s="193"/>
      <c r="BC4712" s="193"/>
      <c r="BD4712" s="193"/>
      <c r="BE4712" s="315"/>
      <c r="BF4712" s="315"/>
      <c r="BG4712" s="315"/>
      <c r="BH4712" s="315"/>
      <c r="BI4712" s="315"/>
      <c r="BJ4712" s="315"/>
      <c r="BK4712" s="315"/>
    </row>
    <row r="4713" spans="1:63" x14ac:dyDescent="0.25">
      <c r="A4713" s="43"/>
      <c r="B4713" s="43"/>
      <c r="C4713" s="43"/>
      <c r="D4713" s="199"/>
      <c r="E4713" s="199"/>
      <c r="F4713" s="199"/>
      <c r="G4713" s="199"/>
      <c r="H4713" s="199"/>
      <c r="I4713" s="199"/>
      <c r="J4713" s="199"/>
      <c r="K4713" s="199"/>
      <c r="L4713" s="199"/>
      <c r="M4713" s="199"/>
      <c r="N4713" s="199"/>
      <c r="O4713" s="199"/>
      <c r="P4713" s="199"/>
      <c r="Q4713" s="239"/>
      <c r="R4713" s="97"/>
      <c r="S4713" s="97"/>
      <c r="T4713" s="97"/>
      <c r="U4713" s="97"/>
      <c r="V4713" s="97"/>
      <c r="W4713" s="97"/>
      <c r="X4713" s="259"/>
      <c r="Y4713" s="259"/>
      <c r="Z4713" s="259"/>
      <c r="AA4713" s="258"/>
      <c r="AB4713" s="258"/>
      <c r="AC4713" s="258"/>
      <c r="AD4713" s="258"/>
      <c r="AE4713" s="258"/>
      <c r="AF4713" s="258"/>
      <c r="AG4713" s="258"/>
      <c r="AH4713" s="258"/>
      <c r="AI4713" s="258"/>
      <c r="AJ4713" s="258"/>
      <c r="AK4713" s="258"/>
      <c r="AL4713" s="258"/>
      <c r="AM4713" s="258"/>
      <c r="AN4713" s="258"/>
      <c r="AO4713" s="258"/>
      <c r="AP4713" s="258"/>
      <c r="AQ4713" s="258"/>
      <c r="AR4713" s="258"/>
      <c r="AT4713" s="193"/>
      <c r="AU4713" s="193"/>
      <c r="AV4713" s="193"/>
      <c r="AW4713" s="193"/>
      <c r="AX4713" s="193"/>
      <c r="AY4713" s="193"/>
      <c r="AZ4713" s="193"/>
      <c r="BA4713" s="193"/>
      <c r="BB4713" s="193"/>
      <c r="BC4713" s="193"/>
      <c r="BD4713" s="193"/>
      <c r="BE4713" s="315"/>
      <c r="BF4713" s="315"/>
      <c r="BG4713" s="315"/>
      <c r="BH4713" s="315"/>
      <c r="BI4713" s="315"/>
      <c r="BJ4713" s="315"/>
      <c r="BK4713" s="315"/>
    </row>
    <row r="4714" spans="1:63" x14ac:dyDescent="0.25">
      <c r="A4714" s="45" t="s">
        <v>652</v>
      </c>
      <c r="B4714" s="45"/>
      <c r="C4714" s="43"/>
      <c r="D4714" s="199"/>
      <c r="E4714" s="199"/>
      <c r="F4714" s="199"/>
      <c r="G4714" s="199"/>
      <c r="H4714" s="199"/>
      <c r="I4714" s="199"/>
      <c r="J4714" s="199"/>
      <c r="K4714" s="199"/>
      <c r="L4714" s="199"/>
      <c r="M4714" s="199"/>
      <c r="N4714" s="199"/>
      <c r="O4714" s="199"/>
      <c r="P4714" s="199"/>
      <c r="Q4714" s="239"/>
      <c r="R4714" s="97"/>
      <c r="S4714" s="97"/>
      <c r="T4714" s="97"/>
      <c r="U4714" s="97"/>
      <c r="V4714" s="97"/>
      <c r="W4714" s="99"/>
      <c r="X4714" s="258"/>
      <c r="Y4714" s="258"/>
      <c r="Z4714" s="258"/>
      <c r="AA4714" s="258"/>
      <c r="AB4714" s="258"/>
      <c r="AC4714" s="258"/>
      <c r="AD4714" s="258"/>
      <c r="AE4714" s="258"/>
      <c r="AF4714" s="258"/>
      <c r="AG4714" s="258"/>
      <c r="AH4714" s="258"/>
      <c r="AI4714" s="258"/>
      <c r="AJ4714" s="258"/>
      <c r="AK4714" s="258"/>
      <c r="AL4714" s="258"/>
      <c r="AM4714" s="258"/>
      <c r="AN4714" s="258"/>
      <c r="AO4714" s="258"/>
      <c r="AP4714" s="258"/>
      <c r="AQ4714" s="258"/>
      <c r="AR4714" s="258"/>
      <c r="AT4714" s="193"/>
      <c r="AU4714" s="193"/>
      <c r="AV4714" s="193"/>
      <c r="AW4714" s="193"/>
      <c r="AX4714" s="193"/>
      <c r="AY4714" s="193"/>
      <c r="AZ4714" s="193"/>
      <c r="BA4714" s="193"/>
      <c r="BB4714" s="193"/>
      <c r="BC4714" s="193"/>
      <c r="BD4714" s="193"/>
      <c r="BE4714" s="315"/>
      <c r="BF4714" s="315"/>
      <c r="BG4714" s="315"/>
      <c r="BH4714" s="315"/>
      <c r="BI4714" s="315"/>
      <c r="BJ4714" s="315"/>
      <c r="BK4714" s="315"/>
    </row>
    <row r="4715" spans="1:63" x14ac:dyDescent="0.25">
      <c r="A4715" s="9"/>
      <c r="B4715" s="43" t="s">
        <v>5770</v>
      </c>
      <c r="C4715" t="s">
        <v>6878</v>
      </c>
      <c r="D4715" s="193">
        <v>0.95396057000000001</v>
      </c>
      <c r="E4715" s="193">
        <v>0.69382663</v>
      </c>
      <c r="F4715" s="193">
        <v>0.16593611999999999</v>
      </c>
      <c r="G4715" s="193">
        <v>1.3920615000000001E-2</v>
      </c>
      <c r="H4715" s="193">
        <v>2.3400757999999999E-3</v>
      </c>
      <c r="I4715" s="193">
        <v>2.7017797E-2</v>
      </c>
      <c r="J4715" s="193">
        <v>2.6391145000000001E-2</v>
      </c>
      <c r="K4715" s="193">
        <v>2.6149240999999998E-4</v>
      </c>
      <c r="L4715" s="193">
        <v>2.4266698E-2</v>
      </c>
      <c r="M4715" s="193">
        <v>0</v>
      </c>
      <c r="N4715" s="193">
        <v>0</v>
      </c>
      <c r="O4715" s="193">
        <v>0</v>
      </c>
      <c r="P4715" s="199">
        <f t="shared" ref="P4715:P4719" si="909">E4715/0.135</f>
        <v>5.1394565185185179</v>
      </c>
      <c r="Q4715" s="240">
        <v>78.245572999999993</v>
      </c>
      <c r="R4715" s="99">
        <v>72.688483000000005</v>
      </c>
      <c r="S4715" s="99">
        <v>3.3521040000000002</v>
      </c>
      <c r="T4715" s="99">
        <v>3.1206000000000001E-2</v>
      </c>
      <c r="U4715" s="99">
        <v>0.85904000000000003</v>
      </c>
      <c r="V4715" s="99">
        <v>5.1339959999999997E-2</v>
      </c>
      <c r="W4715" s="99">
        <v>1.2634000000000001</v>
      </c>
      <c r="X4715" s="241">
        <f t="shared" ref="X4715:X4719" si="910">SUM(Y4715:AA4715)</f>
        <v>0.508652869581116</v>
      </c>
      <c r="Y4715" s="241">
        <f t="shared" ref="Y4715:Y4719" si="911">SUM(AB4715:AG4715)</f>
        <v>0.18510668992490001</v>
      </c>
      <c r="Z4715" s="241">
        <f t="shared" ref="Z4715:Z4719" si="912">SUM(AH4715:AP4715)</f>
        <v>0.14162679879621598</v>
      </c>
      <c r="AA4715" s="241">
        <f t="shared" ref="AA4715:AA4719" si="913">SUM(AQ4715:AR4715)</f>
        <v>0.18191938086000001</v>
      </c>
      <c r="AB4715" s="258">
        <v>0.14245281000000001</v>
      </c>
      <c r="AC4715" s="258">
        <v>2.5259848999999999E-5</v>
      </c>
      <c r="AD4715" s="258">
        <v>1.014517E-2</v>
      </c>
      <c r="AE4715" s="258">
        <v>9.2537248999999993E-6</v>
      </c>
      <c r="AF4715" s="258">
        <v>3.2377077999999997E-2</v>
      </c>
      <c r="AG4715" s="258">
        <v>9.7118350999999994E-5</v>
      </c>
      <c r="AH4715" s="258">
        <v>9.3234136999999995E-2</v>
      </c>
      <c r="AI4715" s="258">
        <v>2.7197920000000001E-4</v>
      </c>
      <c r="AJ4715" s="258">
        <v>7.2120035000000003E-5</v>
      </c>
      <c r="AK4715" s="258">
        <v>5.2218852999999998E-4</v>
      </c>
      <c r="AL4715" s="258">
        <v>8.1825674999999996E-6</v>
      </c>
      <c r="AM4715" s="258">
        <v>3.7633716E-8</v>
      </c>
      <c r="AN4715" s="258">
        <v>3.4151734999999998E-3</v>
      </c>
      <c r="AO4715" s="258">
        <v>9.6075833000000002E-4</v>
      </c>
      <c r="AP4715" s="258">
        <v>4.3142222000000001E-2</v>
      </c>
      <c r="AQ4715" s="258">
        <v>6.0730860000000002E-5</v>
      </c>
      <c r="AR4715" s="258">
        <v>0.18185865000000001</v>
      </c>
      <c r="AT4715" s="193"/>
      <c r="AU4715" s="193"/>
      <c r="AV4715" s="193"/>
      <c r="AW4715" s="193"/>
      <c r="AX4715" s="193"/>
      <c r="AY4715" s="193"/>
      <c r="AZ4715" s="193"/>
      <c r="BA4715" s="193"/>
      <c r="BB4715" s="193"/>
      <c r="BC4715" s="193"/>
      <c r="BD4715" s="193"/>
      <c r="BE4715" s="315"/>
      <c r="BF4715" s="315"/>
      <c r="BG4715" s="315"/>
      <c r="BH4715" s="315"/>
      <c r="BI4715" s="315"/>
      <c r="BJ4715" s="315"/>
      <c r="BK4715" s="315"/>
    </row>
    <row r="4716" spans="1:63" x14ac:dyDescent="0.25">
      <c r="A4716" s="9"/>
      <c r="B4716" s="43" t="s">
        <v>5770</v>
      </c>
      <c r="C4716" t="s">
        <v>6877</v>
      </c>
      <c r="D4716" s="193">
        <v>8.0141694999999999E-2</v>
      </c>
      <c r="E4716" s="193">
        <v>5.4870081000000001E-2</v>
      </c>
      <c r="F4716" s="193">
        <v>1.5636705000000001E-2</v>
      </c>
      <c r="G4716" s="193">
        <v>4.3364546999999998E-3</v>
      </c>
      <c r="H4716" s="193">
        <v>9.5304544000000002E-5</v>
      </c>
      <c r="I4716" s="193">
        <v>2.8556395999999999E-3</v>
      </c>
      <c r="J4716" s="193">
        <v>4.4161738E-4</v>
      </c>
      <c r="K4716" s="193">
        <v>1.2076856000000001E-5</v>
      </c>
      <c r="L4716" s="193">
        <v>1.893816E-3</v>
      </c>
      <c r="M4716" s="193">
        <v>0</v>
      </c>
      <c r="N4716" s="193">
        <v>0</v>
      </c>
      <c r="O4716" s="193">
        <v>0</v>
      </c>
      <c r="P4716" s="199">
        <f t="shared" si="909"/>
        <v>0.4064450444444444</v>
      </c>
      <c r="Q4716" s="240">
        <v>8.6619320000000002</v>
      </c>
      <c r="R4716" s="99">
        <v>5.0174246</v>
      </c>
      <c r="S4716" s="99">
        <v>3.12676</v>
      </c>
      <c r="T4716" s="99">
        <v>2.4424999999999999E-6</v>
      </c>
      <c r="U4716" s="99">
        <v>0.10427</v>
      </c>
      <c r="V4716" s="99">
        <v>5.867497E-2</v>
      </c>
      <c r="W4716" s="99">
        <v>0.3548</v>
      </c>
      <c r="X4716" s="241">
        <f t="shared" si="910"/>
        <v>3.8363482615821003E-2</v>
      </c>
      <c r="Y4716" s="241">
        <f t="shared" si="911"/>
        <v>1.7975259118940001E-2</v>
      </c>
      <c r="Z4716" s="241">
        <f t="shared" si="912"/>
        <v>7.8188353380810004E-3</v>
      </c>
      <c r="AA4716" s="241">
        <f t="shared" si="913"/>
        <v>1.25693881588E-2</v>
      </c>
      <c r="AB4716" s="258">
        <v>1.1265277000000001E-2</v>
      </c>
      <c r="AC4716" s="258">
        <v>1.0752876E-6</v>
      </c>
      <c r="AD4716" s="258">
        <v>3.4513398000000002E-3</v>
      </c>
      <c r="AE4716" s="258">
        <v>8.3377933999999998E-7</v>
      </c>
      <c r="AF4716" s="258">
        <v>3.1567873E-3</v>
      </c>
      <c r="AG4716" s="258">
        <v>9.9945951999999997E-5</v>
      </c>
      <c r="AH4716" s="258">
        <v>7.3731311000000003E-3</v>
      </c>
      <c r="AI4716" s="258">
        <v>2.5505821999999999E-5</v>
      </c>
      <c r="AJ4716" s="258">
        <v>3.8576140999999997E-5</v>
      </c>
      <c r="AK4716" s="258">
        <v>8.7095406999999992E-6</v>
      </c>
      <c r="AL4716" s="258">
        <v>3.2672434000000001E-6</v>
      </c>
      <c r="AM4716" s="258">
        <v>9.9859809999999998E-9</v>
      </c>
      <c r="AN4716" s="258">
        <v>1.2921535999999999E-4</v>
      </c>
      <c r="AO4716" s="258">
        <v>7.5136514999999996E-5</v>
      </c>
      <c r="AP4716" s="258">
        <v>1.6528363000000001E-4</v>
      </c>
      <c r="AQ4716" s="258">
        <v>3.2031588000000001E-6</v>
      </c>
      <c r="AR4716" s="258">
        <v>1.2566185000000001E-2</v>
      </c>
      <c r="AT4716" s="193"/>
      <c r="AU4716" s="193"/>
      <c r="AV4716" s="193"/>
      <c r="AW4716" s="193"/>
      <c r="AX4716" s="193"/>
      <c r="AY4716" s="193"/>
      <c r="AZ4716" s="193"/>
      <c r="BA4716" s="193"/>
      <c r="BB4716" s="193"/>
      <c r="BC4716" s="193"/>
      <c r="BD4716" s="193"/>
      <c r="BE4716" s="315"/>
      <c r="BF4716" s="315"/>
      <c r="BG4716" s="315"/>
      <c r="BH4716" s="315"/>
      <c r="BI4716" s="315"/>
      <c r="BJ4716" s="315"/>
      <c r="BK4716" s="315"/>
    </row>
    <row r="4717" spans="1:63" x14ac:dyDescent="0.25">
      <c r="A4717" s="9"/>
      <c r="B4717" s="43" t="s">
        <v>5770</v>
      </c>
      <c r="C4717" t="s">
        <v>6876</v>
      </c>
      <c r="D4717" s="193">
        <v>2.7593399999999999</v>
      </c>
      <c r="E4717" s="193">
        <v>1.679403</v>
      </c>
      <c r="F4717" s="193">
        <v>0.82077431999999995</v>
      </c>
      <c r="G4717" s="193">
        <v>3.541561E-2</v>
      </c>
      <c r="H4717" s="193">
        <v>1.2727149E-3</v>
      </c>
      <c r="I4717" s="193">
        <v>0.17612849999999999</v>
      </c>
      <c r="J4717" s="193">
        <v>2.1066979E-2</v>
      </c>
      <c r="K4717" s="193">
        <v>9.9608674000000003E-5</v>
      </c>
      <c r="L4717" s="193">
        <v>2.5179257E-2</v>
      </c>
      <c r="M4717" s="193">
        <v>0</v>
      </c>
      <c r="N4717" s="193">
        <v>0</v>
      </c>
      <c r="O4717" s="193">
        <v>0</v>
      </c>
      <c r="P4717" s="199">
        <f t="shared" si="909"/>
        <v>12.440022222222222</v>
      </c>
      <c r="Q4717" s="240">
        <v>141.46768</v>
      </c>
      <c r="R4717" s="99">
        <v>115.13909</v>
      </c>
      <c r="S4717" s="99">
        <v>16.535119999999999</v>
      </c>
      <c r="T4717" s="99">
        <v>2.2867999999999999E-5</v>
      </c>
      <c r="U4717" s="99">
        <v>1.8420000000000001</v>
      </c>
      <c r="V4717" s="99">
        <v>0.27794970000000002</v>
      </c>
      <c r="W4717" s="99">
        <v>7.6734999999999998</v>
      </c>
      <c r="X4717" s="241">
        <f t="shared" si="910"/>
        <v>1.08799406088281</v>
      </c>
      <c r="Y4717" s="241">
        <f t="shared" si="911"/>
        <v>0.55567543788709994</v>
      </c>
      <c r="Z4717" s="241">
        <f t="shared" si="912"/>
        <v>0.24421719149570997</v>
      </c>
      <c r="AA4717" s="241">
        <f t="shared" si="913"/>
        <v>0.2881014315</v>
      </c>
      <c r="AB4717" s="258">
        <v>0.34479727999999998</v>
      </c>
      <c r="AC4717" s="258">
        <v>8.0267010999999999E-6</v>
      </c>
      <c r="AD4717" s="258">
        <v>4.7181516999999999E-2</v>
      </c>
      <c r="AE4717" s="258">
        <v>3.5221415999999998E-5</v>
      </c>
      <c r="AF4717" s="258">
        <v>0.16315558999999999</v>
      </c>
      <c r="AG4717" s="258">
        <v>4.9780276999999995E-4</v>
      </c>
      <c r="AH4717" s="258">
        <v>0.22564661</v>
      </c>
      <c r="AI4717" s="258">
        <v>1.3397527000000001E-3</v>
      </c>
      <c r="AJ4717" s="258">
        <v>3.1494459000000003E-4</v>
      </c>
      <c r="AK4717" s="258">
        <v>1.9562986000000001E-4</v>
      </c>
      <c r="AL4717" s="258">
        <v>3.4660409999999998E-5</v>
      </c>
      <c r="AM4717" s="258">
        <v>1.0913571E-7</v>
      </c>
      <c r="AN4717" s="258">
        <v>9.0253956999999992E-3</v>
      </c>
      <c r="AO4717" s="258">
        <v>4.3018769000000004E-3</v>
      </c>
      <c r="AP4717" s="258">
        <v>3.3582121999999998E-3</v>
      </c>
      <c r="AQ4717" s="258">
        <v>1.3205150000000001E-4</v>
      </c>
      <c r="AR4717" s="258">
        <v>0.28796938</v>
      </c>
      <c r="AT4717" s="193"/>
      <c r="AU4717" s="193"/>
      <c r="AV4717" s="193"/>
      <c r="AW4717" s="193"/>
      <c r="AX4717" s="193"/>
      <c r="AY4717" s="193"/>
      <c r="AZ4717" s="193"/>
      <c r="BA4717" s="193"/>
      <c r="BB4717" s="193"/>
      <c r="BC4717" s="193"/>
      <c r="BD4717" s="193"/>
      <c r="BE4717" s="315"/>
      <c r="BF4717" s="315"/>
      <c r="BG4717" s="315"/>
      <c r="BH4717" s="315"/>
      <c r="BI4717" s="315"/>
      <c r="BJ4717" s="315"/>
      <c r="BK4717" s="315"/>
    </row>
    <row r="4718" spans="1:63" x14ac:dyDescent="0.25">
      <c r="A4718" s="9"/>
      <c r="B4718" s="43" t="s">
        <v>5770</v>
      </c>
      <c r="C4718" t="s">
        <v>6875</v>
      </c>
      <c r="D4718" s="193">
        <v>0.28398793</v>
      </c>
      <c r="E4718" s="193">
        <v>0.19976389999999999</v>
      </c>
      <c r="F4718" s="193">
        <v>5.1510806999999999E-2</v>
      </c>
      <c r="G4718" s="193">
        <v>1.6425245000000002E-2</v>
      </c>
      <c r="H4718" s="193">
        <v>3.7508514999999999E-4</v>
      </c>
      <c r="I4718" s="193">
        <v>1.0040049000000001E-2</v>
      </c>
      <c r="J4718" s="193">
        <v>2.0410032000000001E-3</v>
      </c>
      <c r="K4718" s="193">
        <v>4.2535881000000002E-5</v>
      </c>
      <c r="L4718" s="193">
        <v>3.7893063000000002E-3</v>
      </c>
      <c r="M4718" s="193">
        <v>0</v>
      </c>
      <c r="N4718" s="193">
        <v>0</v>
      </c>
      <c r="O4718" s="193">
        <v>0</v>
      </c>
      <c r="P4718" s="199">
        <f t="shared" si="909"/>
        <v>1.4797325925925924</v>
      </c>
      <c r="Q4718" s="240">
        <v>32.458615999999999</v>
      </c>
      <c r="R4718" s="99">
        <v>18.873745</v>
      </c>
      <c r="S4718" s="99">
        <v>11.440239999999999</v>
      </c>
      <c r="T4718" s="99">
        <v>1.1813E-5</v>
      </c>
      <c r="U4718" s="99">
        <v>0.63680000000000003</v>
      </c>
      <c r="V4718" s="99">
        <v>0.2145185</v>
      </c>
      <c r="W4718" s="99">
        <v>1.2932999999999999</v>
      </c>
      <c r="X4718" s="241">
        <f t="shared" si="910"/>
        <v>0.14221593343576602</v>
      </c>
      <c r="Y4718" s="241">
        <f t="shared" si="911"/>
        <v>6.439389506080001E-2</v>
      </c>
      <c r="Z4718" s="241">
        <f t="shared" si="912"/>
        <v>3.0547001354066003E-2</v>
      </c>
      <c r="AA4718" s="241">
        <f t="shared" si="913"/>
        <v>4.7275037020900003E-2</v>
      </c>
      <c r="AB4718" s="258">
        <v>4.1012969000000003E-2</v>
      </c>
      <c r="AC4718" s="258">
        <v>4.2046795000000003E-6</v>
      </c>
      <c r="AD4718" s="258">
        <v>1.2620846999999999E-2</v>
      </c>
      <c r="AE4718" s="258">
        <v>2.7676712999999999E-6</v>
      </c>
      <c r="AF4718" s="258">
        <v>1.0387412E-2</v>
      </c>
      <c r="AG4718" s="258">
        <v>3.6569470999999999E-4</v>
      </c>
      <c r="AH4718" s="258">
        <v>2.6842795999999999E-2</v>
      </c>
      <c r="AI4718" s="258">
        <v>8.4340022000000002E-5</v>
      </c>
      <c r="AJ4718" s="258">
        <v>1.4132101000000001E-4</v>
      </c>
      <c r="AK4718" s="258">
        <v>8.9873603000000001E-5</v>
      </c>
      <c r="AL4718" s="258">
        <v>1.1983454000000001E-5</v>
      </c>
      <c r="AM4718" s="258">
        <v>3.6015066000000003E-8</v>
      </c>
      <c r="AN4718" s="258">
        <v>2.4859241000000001E-3</v>
      </c>
      <c r="AO4718" s="258">
        <v>2.5970539000000001E-4</v>
      </c>
      <c r="AP4718" s="258">
        <v>6.3102175999999995E-4</v>
      </c>
      <c r="AQ4718" s="258">
        <v>8.0200209000000003E-6</v>
      </c>
      <c r="AR4718" s="258">
        <v>4.7267017000000001E-2</v>
      </c>
      <c r="AT4718" s="193"/>
      <c r="AU4718" s="193"/>
      <c r="AV4718" s="193"/>
      <c r="AW4718" s="193"/>
      <c r="AX4718" s="193"/>
      <c r="AY4718" s="193"/>
      <c r="AZ4718" s="193"/>
      <c r="BA4718" s="193"/>
      <c r="BB4718" s="193"/>
      <c r="BC4718" s="193"/>
      <c r="BD4718" s="193"/>
      <c r="BE4718" s="315"/>
      <c r="BF4718" s="315"/>
      <c r="BG4718" s="315"/>
      <c r="BH4718" s="315"/>
      <c r="BI4718" s="315"/>
      <c r="BJ4718" s="315"/>
      <c r="BK4718" s="315"/>
    </row>
    <row r="4719" spans="1:63" x14ac:dyDescent="0.25">
      <c r="A4719" s="9"/>
      <c r="B4719" s="43" t="s">
        <v>5770</v>
      </c>
      <c r="C4719" t="s">
        <v>6874</v>
      </c>
      <c r="D4719" s="193">
        <v>2.3291094000000001</v>
      </c>
      <c r="E4719" s="193">
        <v>1.4287175000000001</v>
      </c>
      <c r="F4719" s="193">
        <v>0.69369318000000002</v>
      </c>
      <c r="G4719" s="193">
        <v>3.0205375999999999E-2</v>
      </c>
      <c r="H4719" s="193">
        <v>1.2664934E-3</v>
      </c>
      <c r="I4719" s="193">
        <v>0.12466105</v>
      </c>
      <c r="J4719" s="193">
        <v>2.6389218999999998E-2</v>
      </c>
      <c r="K4719" s="193">
        <v>1.7284170999999999E-3</v>
      </c>
      <c r="L4719" s="193">
        <v>2.2448217999999999E-2</v>
      </c>
      <c r="M4719" s="193">
        <v>0</v>
      </c>
      <c r="N4719" s="193">
        <v>0</v>
      </c>
      <c r="O4719" s="193">
        <v>0</v>
      </c>
      <c r="P4719" s="199">
        <f t="shared" si="909"/>
        <v>10.583092592592592</v>
      </c>
      <c r="Q4719" s="240">
        <v>122.37504</v>
      </c>
      <c r="R4719" s="99">
        <v>101.27967</v>
      </c>
      <c r="S4719" s="99">
        <v>14.589119999999999</v>
      </c>
      <c r="T4719" s="99">
        <v>1.8498000000000001E-5</v>
      </c>
      <c r="U4719" s="99">
        <v>1.2257</v>
      </c>
      <c r="V4719" s="99">
        <v>7.7426499999999995E-2</v>
      </c>
      <c r="W4719" s="99">
        <v>5.2031000000000001</v>
      </c>
      <c r="X4719" s="241">
        <f t="shared" si="910"/>
        <v>0.92683652720007403</v>
      </c>
      <c r="Y4719" s="241">
        <f t="shared" si="911"/>
        <v>0.46617082942510002</v>
      </c>
      <c r="Z4719" s="241">
        <f t="shared" si="912"/>
        <v>0.20702488703497401</v>
      </c>
      <c r="AA4719" s="241">
        <f t="shared" si="913"/>
        <v>0.25364081074</v>
      </c>
      <c r="AB4719" s="258">
        <v>0.29333322000000001</v>
      </c>
      <c r="AC4719" s="258">
        <v>6.0384671000000004E-6</v>
      </c>
      <c r="AD4719" s="258">
        <v>4.0509798E-2</v>
      </c>
      <c r="AE4719" s="258">
        <v>2.8747708000000001E-5</v>
      </c>
      <c r="AF4719" s="258">
        <v>0.13197005000000001</v>
      </c>
      <c r="AG4719" s="258">
        <v>3.2297525000000001E-4</v>
      </c>
      <c r="AH4719" s="258">
        <v>0.19197001</v>
      </c>
      <c r="AI4719" s="258">
        <v>1.1338924E-3</v>
      </c>
      <c r="AJ4719" s="258">
        <v>2.6845788E-4</v>
      </c>
      <c r="AK4719" s="258">
        <v>1.6987293E-4</v>
      </c>
      <c r="AL4719" s="258">
        <v>3.2989550000000003E-5</v>
      </c>
      <c r="AM4719" s="258">
        <v>9.5474973999999998E-8</v>
      </c>
      <c r="AN4719" s="258">
        <v>6.9226784E-3</v>
      </c>
      <c r="AO4719" s="258">
        <v>3.8689133E-3</v>
      </c>
      <c r="AP4719" s="258">
        <v>2.6579771000000002E-3</v>
      </c>
      <c r="AQ4719" s="258">
        <v>1.1353074E-4</v>
      </c>
      <c r="AR4719" s="258">
        <v>0.25352728000000002</v>
      </c>
      <c r="AT4719" s="193"/>
      <c r="AU4719" s="193"/>
      <c r="AV4719" s="193"/>
      <c r="AW4719" s="193"/>
      <c r="AX4719" s="193"/>
      <c r="AY4719" s="193"/>
      <c r="AZ4719" s="193"/>
      <c r="BA4719" s="193"/>
      <c r="BB4719" s="193"/>
      <c r="BC4719" s="193"/>
      <c r="BD4719" s="193"/>
      <c r="BE4719" s="315"/>
      <c r="BF4719" s="315"/>
      <c r="BG4719" s="315"/>
      <c r="BH4719" s="315"/>
      <c r="BI4719" s="315"/>
      <c r="BJ4719" s="315"/>
      <c r="BK4719" s="315"/>
    </row>
    <row r="4720" spans="1:63" x14ac:dyDescent="0.25">
      <c r="A4720" s="43"/>
      <c r="B4720" s="43"/>
      <c r="C4720" s="43"/>
      <c r="D4720" s="199"/>
      <c r="E4720" s="199"/>
      <c r="F4720" s="199"/>
      <c r="G4720" s="199"/>
      <c r="H4720" s="199"/>
      <c r="I4720" s="199"/>
      <c r="J4720" s="199"/>
      <c r="K4720" s="199"/>
      <c r="L4720" s="199"/>
      <c r="M4720" s="199"/>
      <c r="N4720" s="199"/>
      <c r="O4720" s="199"/>
      <c r="P4720" s="199"/>
      <c r="Q4720" s="239"/>
      <c r="R4720" s="97"/>
      <c r="S4720" s="97"/>
      <c r="T4720" s="97"/>
      <c r="U4720" s="97"/>
      <c r="V4720" s="97"/>
      <c r="W4720" s="97"/>
      <c r="X4720" s="259"/>
      <c r="Y4720" s="259"/>
      <c r="Z4720" s="259"/>
      <c r="AA4720" s="258"/>
      <c r="AB4720" s="258"/>
      <c r="AC4720" s="258"/>
      <c r="AD4720" s="258"/>
      <c r="AE4720" s="258"/>
      <c r="AF4720" s="258"/>
      <c r="AG4720" s="258"/>
      <c r="AH4720" s="258"/>
      <c r="AI4720" s="258"/>
      <c r="AJ4720" s="258"/>
      <c r="AK4720" s="258"/>
      <c r="AL4720" s="258"/>
      <c r="AM4720" s="258"/>
      <c r="AN4720" s="258"/>
      <c r="AO4720" s="258"/>
      <c r="AP4720" s="258"/>
      <c r="AQ4720" s="258"/>
      <c r="AR4720" s="258"/>
      <c r="AT4720" s="193"/>
      <c r="AU4720" s="193"/>
      <c r="AV4720" s="193"/>
      <c r="AW4720" s="193"/>
      <c r="AX4720" s="193"/>
      <c r="AY4720" s="193"/>
      <c r="AZ4720" s="193"/>
      <c r="BA4720" s="193"/>
      <c r="BB4720" s="193"/>
      <c r="BC4720" s="193"/>
      <c r="BD4720" s="193"/>
      <c r="BE4720" s="315"/>
      <c r="BF4720" s="315"/>
      <c r="BG4720" s="315"/>
      <c r="BH4720" s="315"/>
      <c r="BI4720" s="315"/>
      <c r="BJ4720" s="315"/>
      <c r="BK4720" s="315"/>
    </row>
    <row r="4721" spans="1:63" x14ac:dyDescent="0.25">
      <c r="A4721" s="45" t="s">
        <v>1386</v>
      </c>
      <c r="B4721" s="45"/>
      <c r="C4721" s="43"/>
      <c r="D4721" s="199"/>
      <c r="E4721" s="199"/>
      <c r="F4721" s="199"/>
      <c r="G4721" s="199"/>
      <c r="H4721" s="199"/>
      <c r="I4721" s="199"/>
      <c r="J4721" s="199"/>
      <c r="K4721" s="199"/>
      <c r="L4721" s="199"/>
      <c r="M4721" s="199"/>
      <c r="N4721" s="199"/>
      <c r="O4721" s="199"/>
      <c r="P4721" s="199"/>
      <c r="Q4721" s="239"/>
      <c r="R4721" s="97"/>
      <c r="S4721" s="97"/>
      <c r="T4721" s="97"/>
      <c r="U4721" s="97"/>
      <c r="V4721" s="97"/>
      <c r="W4721" s="97"/>
      <c r="X4721" s="259"/>
      <c r="Y4721" s="259"/>
      <c r="Z4721" s="259"/>
      <c r="AA4721" s="258"/>
      <c r="AB4721" s="258"/>
      <c r="AC4721" s="258"/>
      <c r="AD4721" s="258"/>
      <c r="AE4721" s="258"/>
      <c r="AF4721" s="258"/>
      <c r="AG4721" s="258"/>
      <c r="AH4721" s="258"/>
      <c r="AI4721" s="258"/>
      <c r="AJ4721" s="258"/>
      <c r="AK4721" s="258"/>
      <c r="AL4721" s="258"/>
      <c r="AM4721" s="258"/>
      <c r="AN4721" s="258"/>
      <c r="AO4721" s="258"/>
      <c r="AP4721" s="258"/>
      <c r="AQ4721" s="258"/>
      <c r="AR4721" s="258"/>
      <c r="AT4721" s="193"/>
      <c r="AU4721" s="193"/>
      <c r="AV4721" s="193"/>
      <c r="AW4721" s="193"/>
      <c r="AX4721" s="193"/>
      <c r="AY4721" s="193"/>
      <c r="AZ4721" s="193"/>
      <c r="BA4721" s="193"/>
      <c r="BB4721" s="193"/>
      <c r="BC4721" s="193"/>
      <c r="BD4721" s="193"/>
      <c r="BE4721" s="315"/>
      <c r="BF4721" s="315"/>
      <c r="BG4721" s="315"/>
      <c r="BH4721" s="315"/>
      <c r="BI4721" s="315"/>
      <c r="BJ4721" s="315"/>
      <c r="BK4721" s="315"/>
    </row>
    <row r="4722" spans="1:63" x14ac:dyDescent="0.25">
      <c r="A4722" s="9"/>
      <c r="B4722" s="43" t="s">
        <v>581</v>
      </c>
      <c r="C4722" t="s">
        <v>5346</v>
      </c>
      <c r="D4722" s="193">
        <v>0.19859557999999999</v>
      </c>
      <c r="E4722" s="193">
        <v>0.1027092</v>
      </c>
      <c r="F4722" s="193">
        <v>4.1829914000000003E-2</v>
      </c>
      <c r="G4722" s="193">
        <v>7.6182061000000002E-3</v>
      </c>
      <c r="H4722" s="193">
        <v>5.5986022000000001E-4</v>
      </c>
      <c r="I4722" s="193">
        <v>7.3573225999999997E-3</v>
      </c>
      <c r="J4722" s="193">
        <v>5.8615624999999996E-3</v>
      </c>
      <c r="K4722" s="193">
        <v>1.3751122000000001E-4</v>
      </c>
      <c r="L4722" s="193">
        <v>3.2522008999999998E-2</v>
      </c>
      <c r="M4722" s="193">
        <v>0</v>
      </c>
      <c r="N4722" s="193">
        <v>0</v>
      </c>
      <c r="O4722" s="193">
        <v>0</v>
      </c>
      <c r="P4722" s="199">
        <f t="shared" ref="P4722:P4727" si="914">E4722/0.135</f>
        <v>0.76080888888888887</v>
      </c>
      <c r="Q4722" s="240">
        <v>41.288435999999997</v>
      </c>
      <c r="R4722" s="99">
        <v>9.7346976000000005</v>
      </c>
      <c r="S4722" s="99">
        <v>26.264559999999999</v>
      </c>
      <c r="T4722" s="99">
        <v>2.9138000000000001E-5</v>
      </c>
      <c r="U4722" s="99">
        <v>0.30396000000000001</v>
      </c>
      <c r="V4722" s="99">
        <v>7.1889700000000001E-2</v>
      </c>
      <c r="W4722" s="99">
        <v>4.9132999999999996</v>
      </c>
      <c r="X4722" s="241">
        <f t="shared" ref="X4722:X4727" si="915">SUM(Y4722:AA4722)</f>
        <v>8.1721402766187001E-2</v>
      </c>
      <c r="Y4722" s="241">
        <f t="shared" ref="Y4722:Y4727" si="916">SUM(AB4722:AG4722)</f>
        <v>4.2119740174999996E-2</v>
      </c>
      <c r="Z4722" s="241">
        <f t="shared" ref="Z4722:Z4727" si="917">SUM(AH4722:AP4722)</f>
        <v>1.5136965659187001E-2</v>
      </c>
      <c r="AA4722" s="241">
        <f t="shared" ref="AA4722:AA4727" si="918">SUM(AQ4722:AR4722)</f>
        <v>2.4464696931999999E-2</v>
      </c>
      <c r="AB4722" s="258">
        <v>2.1083411E-2</v>
      </c>
      <c r="AC4722" s="258">
        <v>3.6379383999999999E-6</v>
      </c>
      <c r="AD4722" s="258">
        <v>1.1149210999999999E-2</v>
      </c>
      <c r="AE4722" s="258">
        <v>1.5064666000000001E-6</v>
      </c>
      <c r="AF4722" s="258">
        <v>9.0210232000000005E-3</v>
      </c>
      <c r="AG4722" s="258">
        <v>8.6095056999999997E-4</v>
      </c>
      <c r="AH4722" s="258">
        <v>1.3799354E-2</v>
      </c>
      <c r="AI4722" s="258">
        <v>7.2139368999999998E-5</v>
      </c>
      <c r="AJ4722" s="258">
        <v>6.7582727999999996E-5</v>
      </c>
      <c r="AK4722" s="258">
        <v>4.7907649000000003E-5</v>
      </c>
      <c r="AL4722" s="258">
        <v>7.6167659E-6</v>
      </c>
      <c r="AM4722" s="258">
        <v>2.5347287000000001E-8</v>
      </c>
      <c r="AN4722" s="258">
        <v>5.3449984000000002E-4</v>
      </c>
      <c r="AO4722" s="258">
        <v>2.1023442000000001E-4</v>
      </c>
      <c r="AP4722" s="258">
        <v>3.9760554E-4</v>
      </c>
      <c r="AQ4722" s="258">
        <v>8.4488931999999998E-5</v>
      </c>
      <c r="AR4722" s="258">
        <v>2.4380208E-2</v>
      </c>
      <c r="AT4722" s="193"/>
      <c r="AU4722" s="193"/>
      <c r="AV4722" s="193"/>
      <c r="AW4722" s="193"/>
      <c r="AX4722" s="193"/>
      <c r="AY4722" s="193"/>
      <c r="AZ4722" s="193"/>
      <c r="BA4722" s="193"/>
      <c r="BB4722" s="193"/>
      <c r="BC4722" s="193"/>
      <c r="BD4722" s="193"/>
      <c r="BE4722" s="315"/>
      <c r="BF4722" s="315"/>
      <c r="BG4722" s="315"/>
      <c r="BH4722" s="315"/>
      <c r="BI4722" s="315"/>
      <c r="BJ4722" s="315"/>
      <c r="BK4722" s="315"/>
    </row>
    <row r="4723" spans="1:63" x14ac:dyDescent="0.25">
      <c r="A4723" s="9"/>
      <c r="B4723" s="43" t="s">
        <v>581</v>
      </c>
      <c r="C4723" t="s">
        <v>5345</v>
      </c>
      <c r="D4723" s="193">
        <v>0.25588472000000001</v>
      </c>
      <c r="E4723" s="193">
        <v>0.11566332999999999</v>
      </c>
      <c r="F4723" s="193">
        <v>6.5477468999999996E-2</v>
      </c>
      <c r="G4723" s="193">
        <v>8.6417368000000008E-3</v>
      </c>
      <c r="H4723" s="193">
        <v>7.7055368999999995E-4</v>
      </c>
      <c r="I4723" s="193">
        <v>8.6194528999999995E-3</v>
      </c>
      <c r="J4723" s="193">
        <v>8.9437276999999992E-3</v>
      </c>
      <c r="K4723" s="193">
        <v>1.758075E-4</v>
      </c>
      <c r="L4723" s="193">
        <v>4.7592649000000001E-2</v>
      </c>
      <c r="M4723" s="193">
        <v>0</v>
      </c>
      <c r="N4723" s="193">
        <v>0</v>
      </c>
      <c r="O4723" s="193">
        <v>0</v>
      </c>
      <c r="P4723" s="199">
        <f t="shared" si="914"/>
        <v>0.85676540740740736</v>
      </c>
      <c r="Q4723" s="240">
        <v>42.945211999999998</v>
      </c>
      <c r="R4723" s="99">
        <v>11.057855</v>
      </c>
      <c r="S4723" s="99">
        <v>26.494720000000001</v>
      </c>
      <c r="T4723" s="99">
        <v>3.2987000000000001E-5</v>
      </c>
      <c r="U4723" s="99">
        <v>0.32343</v>
      </c>
      <c r="V4723" s="99">
        <v>7.5473899999999997E-2</v>
      </c>
      <c r="W4723" s="99">
        <v>4.9936999999999996</v>
      </c>
      <c r="X4723" s="241">
        <f t="shared" si="915"/>
        <v>9.6124653468825996E-2</v>
      </c>
      <c r="Y4723" s="241">
        <f t="shared" si="916"/>
        <v>5.11264814879E-2</v>
      </c>
      <c r="Z4723" s="241">
        <f t="shared" si="917"/>
        <v>1.7192615110925999E-2</v>
      </c>
      <c r="AA4723" s="241">
        <f t="shared" si="918"/>
        <v>2.7805556870000001E-2</v>
      </c>
      <c r="AB4723" s="258">
        <v>2.3743200999999999E-2</v>
      </c>
      <c r="AC4723" s="258">
        <v>4.2251692999999998E-6</v>
      </c>
      <c r="AD4723" s="258">
        <v>1.3357857000000001E-2</v>
      </c>
      <c r="AE4723" s="258">
        <v>1.7965786E-6</v>
      </c>
      <c r="AF4723" s="258">
        <v>1.3150630999999999E-2</v>
      </c>
      <c r="AG4723" s="258">
        <v>8.6877074000000002E-4</v>
      </c>
      <c r="AH4723" s="258">
        <v>1.5540188E-2</v>
      </c>
      <c r="AI4723" s="258">
        <v>1.1556974E-4</v>
      </c>
      <c r="AJ4723" s="258">
        <v>7.6740862999999994E-5</v>
      </c>
      <c r="AK4723" s="258">
        <v>5.8669742E-5</v>
      </c>
      <c r="AL4723" s="258">
        <v>8.7290695000000007E-6</v>
      </c>
      <c r="AM4723" s="258">
        <v>2.9746426000000001E-8</v>
      </c>
      <c r="AN4723" s="258">
        <v>6.4378573000000003E-4</v>
      </c>
      <c r="AO4723" s="258">
        <v>2.6952939999999999E-4</v>
      </c>
      <c r="AP4723" s="258">
        <v>4.7937282000000002E-4</v>
      </c>
      <c r="AQ4723" s="258">
        <v>1.1087787E-4</v>
      </c>
      <c r="AR4723" s="258">
        <v>2.7694679E-2</v>
      </c>
      <c r="AT4723" s="193"/>
      <c r="AU4723" s="193"/>
      <c r="AV4723" s="193"/>
      <c r="AW4723" s="193"/>
      <c r="AX4723" s="193"/>
      <c r="AY4723" s="193"/>
      <c r="AZ4723" s="193"/>
      <c r="BA4723" s="193"/>
      <c r="BB4723" s="193"/>
      <c r="BC4723" s="193"/>
      <c r="BD4723" s="193"/>
      <c r="BE4723" s="315"/>
      <c r="BF4723" s="315"/>
      <c r="BG4723" s="315"/>
      <c r="BH4723" s="315"/>
      <c r="BI4723" s="315"/>
      <c r="BJ4723" s="315"/>
      <c r="BK4723" s="315"/>
    </row>
    <row r="4724" spans="1:63" x14ac:dyDescent="0.25">
      <c r="A4724" s="9"/>
      <c r="B4724" s="43" t="s">
        <v>581</v>
      </c>
      <c r="C4724" t="s">
        <v>5344</v>
      </c>
      <c r="D4724" s="193">
        <v>0.23233845</v>
      </c>
      <c r="E4724" s="193">
        <v>0.11883347</v>
      </c>
      <c r="F4724" s="193">
        <v>4.7020706000000002E-2</v>
      </c>
      <c r="G4724" s="193">
        <v>8.5890180999999999E-3</v>
      </c>
      <c r="H4724" s="193">
        <v>7.6075828999999998E-4</v>
      </c>
      <c r="I4724" s="193">
        <v>8.3514739999999994E-3</v>
      </c>
      <c r="J4724" s="193">
        <v>7.4056371000000001E-3</v>
      </c>
      <c r="K4724" s="193">
        <v>1.8484573999999999E-4</v>
      </c>
      <c r="L4724" s="193">
        <v>4.1192548000000002E-2</v>
      </c>
      <c r="M4724" s="193">
        <v>0</v>
      </c>
      <c r="N4724" s="193">
        <v>0</v>
      </c>
      <c r="O4724" s="193">
        <v>0</v>
      </c>
      <c r="P4724" s="199">
        <f t="shared" si="914"/>
        <v>0.88024792592592582</v>
      </c>
      <c r="Q4724" s="240">
        <v>43.365819000000002</v>
      </c>
      <c r="R4724" s="99">
        <v>11.294193</v>
      </c>
      <c r="S4724" s="99">
        <v>26.588239999999999</v>
      </c>
      <c r="T4724" s="99">
        <v>4.0808E-5</v>
      </c>
      <c r="U4724" s="99">
        <v>0.39590999999999998</v>
      </c>
      <c r="V4724" s="99">
        <v>7.6035099999999994E-2</v>
      </c>
      <c r="W4724" s="99">
        <v>5.0114000000000001</v>
      </c>
      <c r="X4724" s="241">
        <f t="shared" si="915"/>
        <v>9.4652405491907995E-2</v>
      </c>
      <c r="Y4724" s="241">
        <f t="shared" si="916"/>
        <v>4.8339515367699995E-2</v>
      </c>
      <c r="Z4724" s="241">
        <f t="shared" si="917"/>
        <v>1.7925991184207998E-2</v>
      </c>
      <c r="AA4724" s="241">
        <f t="shared" si="918"/>
        <v>2.8386898940000002E-2</v>
      </c>
      <c r="AB4724" s="258">
        <v>2.4393702E-2</v>
      </c>
      <c r="AC4724" s="258">
        <v>4.0667007E-6</v>
      </c>
      <c r="AD4724" s="258">
        <v>1.2842161E-2</v>
      </c>
      <c r="AE4724" s="258">
        <v>1.758407E-6</v>
      </c>
      <c r="AF4724" s="258">
        <v>1.0227300999999999E-2</v>
      </c>
      <c r="AG4724" s="258">
        <v>8.7052625999999998E-4</v>
      </c>
      <c r="AH4724" s="258">
        <v>1.5966109999999999E-2</v>
      </c>
      <c r="AI4724" s="258">
        <v>8.0769552999999998E-5</v>
      </c>
      <c r="AJ4724" s="258">
        <v>7.5975739000000005E-5</v>
      </c>
      <c r="AK4724" s="258">
        <v>5.4411862999999999E-5</v>
      </c>
      <c r="AL4724" s="258">
        <v>9.0142141000000008E-6</v>
      </c>
      <c r="AM4724" s="258">
        <v>2.9225108E-8</v>
      </c>
      <c r="AN4724" s="258">
        <v>9.9699046999999997E-4</v>
      </c>
      <c r="AO4724" s="258">
        <v>2.6579848000000001E-4</v>
      </c>
      <c r="AP4724" s="258">
        <v>4.7689164E-4</v>
      </c>
      <c r="AQ4724" s="258">
        <v>1.0244694E-4</v>
      </c>
      <c r="AR4724" s="258">
        <v>2.8284452000000002E-2</v>
      </c>
      <c r="AT4724" s="193"/>
      <c r="AU4724" s="193"/>
      <c r="AV4724" s="193"/>
      <c r="AW4724" s="193"/>
      <c r="AX4724" s="193"/>
      <c r="AY4724" s="193"/>
      <c r="AZ4724" s="193"/>
      <c r="BA4724" s="193"/>
      <c r="BB4724" s="193"/>
      <c r="BC4724" s="193"/>
      <c r="BD4724" s="193"/>
      <c r="BE4724" s="315"/>
      <c r="BF4724" s="315"/>
      <c r="BG4724" s="315"/>
      <c r="BH4724" s="315"/>
      <c r="BI4724" s="315"/>
      <c r="BJ4724" s="315"/>
      <c r="BK4724" s="315"/>
    </row>
    <row r="4725" spans="1:63" x14ac:dyDescent="0.25">
      <c r="A4725" s="9"/>
      <c r="B4725" s="43" t="s">
        <v>581</v>
      </c>
      <c r="C4725" t="s">
        <v>5417</v>
      </c>
      <c r="D4725" s="193">
        <v>0.20634912999999999</v>
      </c>
      <c r="E4725" s="193">
        <v>0.11049319000000001</v>
      </c>
      <c r="F4725" s="193">
        <v>4.0369382000000002E-2</v>
      </c>
      <c r="G4725" s="193">
        <v>8.6556637999999995E-3</v>
      </c>
      <c r="H4725" s="193">
        <v>6.4887622000000004E-4</v>
      </c>
      <c r="I4725" s="193">
        <v>7.8717952999999997E-3</v>
      </c>
      <c r="J4725" s="193">
        <v>6.5386554000000001E-3</v>
      </c>
      <c r="K4725" s="193">
        <v>1.3978967999999999E-4</v>
      </c>
      <c r="L4725" s="193">
        <v>3.1631779999999998E-2</v>
      </c>
      <c r="M4725" s="193">
        <v>0</v>
      </c>
      <c r="N4725" s="193">
        <v>0</v>
      </c>
      <c r="O4725" s="193">
        <v>0</v>
      </c>
      <c r="P4725" s="199">
        <f t="shared" si="914"/>
        <v>0.81846807407407407</v>
      </c>
      <c r="Q4725" s="240">
        <v>44.902386</v>
      </c>
      <c r="R4725" s="99">
        <v>10.361758</v>
      </c>
      <c r="S4725" s="99">
        <v>28.698319999999999</v>
      </c>
      <c r="T4725" s="99">
        <v>1.7870999999999999E-5</v>
      </c>
      <c r="U4725" s="99">
        <v>0.39591999999999999</v>
      </c>
      <c r="V4725" s="99">
        <v>7.9970100000000002E-2</v>
      </c>
      <c r="W4725" s="99">
        <v>5.3663999999999996</v>
      </c>
      <c r="X4725" s="241">
        <f t="shared" si="915"/>
        <v>8.7953380155647992E-2</v>
      </c>
      <c r="Y4725" s="241">
        <f t="shared" si="916"/>
        <v>4.5262838888699995E-2</v>
      </c>
      <c r="Z4725" s="241">
        <f t="shared" si="917"/>
        <v>1.6647252250948E-2</v>
      </c>
      <c r="AA4725" s="241">
        <f t="shared" si="918"/>
        <v>2.6043289016000001E-2</v>
      </c>
      <c r="AB4725" s="258">
        <v>2.2680992000000001E-2</v>
      </c>
      <c r="AC4725" s="258">
        <v>4.0333728999999997E-6</v>
      </c>
      <c r="AD4725" s="258">
        <v>1.2675550000000001E-2</v>
      </c>
      <c r="AE4725" s="258">
        <v>1.6046357999999999E-6</v>
      </c>
      <c r="AF4725" s="258">
        <v>8.9590533000000003E-3</v>
      </c>
      <c r="AG4725" s="258">
        <v>9.4160558000000005E-4</v>
      </c>
      <c r="AH4725" s="258">
        <v>1.4845066000000001E-2</v>
      </c>
      <c r="AI4725" s="258">
        <v>6.862188E-5</v>
      </c>
      <c r="AJ4725" s="258">
        <v>7.6778048E-5</v>
      </c>
      <c r="AK4725" s="258">
        <v>5.3336557999999999E-5</v>
      </c>
      <c r="AL4725" s="258">
        <v>8.6093208999999999E-6</v>
      </c>
      <c r="AM4725" s="258">
        <v>2.7754048E-8</v>
      </c>
      <c r="AN4725" s="258">
        <v>9.3201337000000002E-4</v>
      </c>
      <c r="AO4725" s="258">
        <v>2.4119678999999999E-4</v>
      </c>
      <c r="AP4725" s="258">
        <v>4.2160252999999998E-4</v>
      </c>
      <c r="AQ4725" s="258">
        <v>9.2345016000000001E-5</v>
      </c>
      <c r="AR4725" s="258">
        <v>2.5950944E-2</v>
      </c>
      <c r="AT4725" s="193"/>
      <c r="AU4725" s="193"/>
      <c r="AV4725" s="193"/>
      <c r="AW4725" s="193"/>
      <c r="AX4725" s="193"/>
      <c r="AY4725" s="193"/>
      <c r="AZ4725" s="193"/>
      <c r="BA4725" s="193"/>
      <c r="BB4725" s="193"/>
      <c r="BC4725" s="193"/>
      <c r="BD4725" s="193"/>
      <c r="BE4725" s="315"/>
      <c r="BF4725" s="315"/>
      <c r="BG4725" s="315"/>
      <c r="BH4725" s="315"/>
      <c r="BI4725" s="315"/>
      <c r="BJ4725" s="315"/>
      <c r="BK4725" s="315"/>
    </row>
    <row r="4726" spans="1:63" x14ac:dyDescent="0.25">
      <c r="A4726" s="9"/>
      <c r="B4726" s="43" t="s">
        <v>581</v>
      </c>
      <c r="C4726" t="s">
        <v>5416</v>
      </c>
      <c r="D4726" s="193">
        <v>0.28962608000000001</v>
      </c>
      <c r="E4726" s="193">
        <v>0.13178618</v>
      </c>
      <c r="F4726" s="193">
        <v>7.0666558000000004E-2</v>
      </c>
      <c r="G4726" s="193">
        <v>9.6125502000000002E-3</v>
      </c>
      <c r="H4726" s="193">
        <v>9.7145781000000002E-4</v>
      </c>
      <c r="I4726" s="193">
        <v>9.6136042000000005E-3</v>
      </c>
      <c r="J4726" s="193">
        <v>1.0487877E-2</v>
      </c>
      <c r="K4726" s="193">
        <v>2.2314551E-4</v>
      </c>
      <c r="L4726" s="193">
        <v>5.6264707999999997E-2</v>
      </c>
      <c r="M4726" s="193">
        <v>0</v>
      </c>
      <c r="N4726" s="193">
        <v>0</v>
      </c>
      <c r="O4726" s="193">
        <v>0</v>
      </c>
      <c r="P4726" s="199">
        <f t="shared" si="914"/>
        <v>0.97619392592592591</v>
      </c>
      <c r="Q4726" s="240">
        <v>45.022585999999997</v>
      </c>
      <c r="R4726" s="99">
        <v>12.617442</v>
      </c>
      <c r="S4726" s="99">
        <v>26.8184</v>
      </c>
      <c r="T4726" s="99">
        <v>4.4657000000000003E-5</v>
      </c>
      <c r="U4726" s="99">
        <v>0.41538000000000003</v>
      </c>
      <c r="V4726" s="99">
        <v>7.9619300000000004E-2</v>
      </c>
      <c r="W4726" s="99">
        <v>5.0917000000000003</v>
      </c>
      <c r="X4726" s="241">
        <f t="shared" si="915"/>
        <v>0.109055188852068</v>
      </c>
      <c r="Y4726" s="241">
        <f t="shared" si="916"/>
        <v>5.7345782876000007E-2</v>
      </c>
      <c r="Z4726" s="241">
        <f t="shared" si="917"/>
        <v>1.9981416416067998E-2</v>
      </c>
      <c r="AA4726" s="241">
        <f t="shared" si="918"/>
        <v>3.1727989559999996E-2</v>
      </c>
      <c r="AB4726" s="258">
        <v>2.7053203000000001E-2</v>
      </c>
      <c r="AC4726" s="258">
        <v>4.6539382000000001E-6</v>
      </c>
      <c r="AD4726" s="258">
        <v>1.5050816E-2</v>
      </c>
      <c r="AE4726" s="258">
        <v>2.0485077999999999E-6</v>
      </c>
      <c r="AF4726" s="258">
        <v>1.4356715000000001E-2</v>
      </c>
      <c r="AG4726" s="258">
        <v>8.7834643000000003E-4</v>
      </c>
      <c r="AH4726" s="258">
        <v>1.7706754000000002E-2</v>
      </c>
      <c r="AI4726" s="258">
        <v>1.2419644999999999E-4</v>
      </c>
      <c r="AJ4726" s="258">
        <v>8.5133875999999996E-5</v>
      </c>
      <c r="AK4726" s="258">
        <v>6.5174193999999994E-5</v>
      </c>
      <c r="AL4726" s="258">
        <v>1.0126462E-5</v>
      </c>
      <c r="AM4726" s="258">
        <v>3.3624067999999999E-8</v>
      </c>
      <c r="AN4726" s="258">
        <v>1.1062533000000001E-3</v>
      </c>
      <c r="AO4726" s="258">
        <v>3.2509892999999998E-4</v>
      </c>
      <c r="AP4726" s="258">
        <v>5.5864558000000004E-4</v>
      </c>
      <c r="AQ4726" s="258">
        <v>1.2883656E-4</v>
      </c>
      <c r="AR4726" s="258">
        <v>3.1599152999999998E-2</v>
      </c>
      <c r="AT4726" s="193"/>
      <c r="AU4726" s="193"/>
      <c r="AV4726" s="193"/>
      <c r="AW4726" s="193"/>
      <c r="AX4726" s="193"/>
      <c r="AY4726" s="193"/>
      <c r="AZ4726" s="193"/>
      <c r="BA4726" s="193"/>
      <c r="BB4726" s="193"/>
      <c r="BC4726" s="193"/>
      <c r="BD4726" s="193"/>
      <c r="BE4726" s="315"/>
      <c r="BF4726" s="315"/>
      <c r="BG4726" s="315"/>
      <c r="BH4726" s="315"/>
      <c r="BI4726" s="315"/>
      <c r="BJ4726" s="315"/>
      <c r="BK4726" s="315"/>
    </row>
    <row r="4727" spans="1:63" x14ac:dyDescent="0.25">
      <c r="A4727" s="9"/>
      <c r="B4727" s="43" t="s">
        <v>581</v>
      </c>
      <c r="C4727" t="s">
        <v>1016</v>
      </c>
      <c r="D4727" s="193">
        <v>0.26363832999999998</v>
      </c>
      <c r="E4727" s="193">
        <v>0.12344739</v>
      </c>
      <c r="F4727" s="193">
        <v>6.4016281999999994E-2</v>
      </c>
      <c r="G4727" s="193">
        <v>9.6792318000000002E-3</v>
      </c>
      <c r="H4727" s="193">
        <v>8.5958143999999997E-4</v>
      </c>
      <c r="I4727" s="193">
        <v>9.1339530000000002E-3</v>
      </c>
      <c r="J4727" s="193">
        <v>9.6208191000000005E-3</v>
      </c>
      <c r="K4727" s="193">
        <v>1.7808989E-4</v>
      </c>
      <c r="L4727" s="193">
        <v>4.6702984000000003E-2</v>
      </c>
      <c r="M4727" s="193">
        <v>0</v>
      </c>
      <c r="N4727" s="193">
        <v>0</v>
      </c>
      <c r="O4727" s="193">
        <v>0</v>
      </c>
      <c r="P4727" s="199">
        <f t="shared" si="914"/>
        <v>0.91442511111111113</v>
      </c>
      <c r="Q4727" s="240">
        <v>46.558660000000003</v>
      </c>
      <c r="R4727" s="99">
        <v>11.685072999999999</v>
      </c>
      <c r="S4727" s="99">
        <v>28.92792</v>
      </c>
      <c r="T4727" s="99">
        <v>2.1719E-5</v>
      </c>
      <c r="U4727" s="99">
        <v>0.41538999999999998</v>
      </c>
      <c r="V4727" s="99">
        <v>8.3555199999999996E-2</v>
      </c>
      <c r="W4727" s="99">
        <v>5.4466999999999999</v>
      </c>
      <c r="X4727" s="241">
        <f t="shared" si="915"/>
        <v>0.10235701928727299</v>
      </c>
      <c r="Y4727" s="241">
        <f t="shared" si="916"/>
        <v>5.4269575837599997E-2</v>
      </c>
      <c r="Z4727" s="241">
        <f t="shared" si="917"/>
        <v>1.8702897909672996E-2</v>
      </c>
      <c r="AA4727" s="241">
        <f t="shared" si="918"/>
        <v>2.9384545540000001E-2</v>
      </c>
      <c r="AB4727" s="258">
        <v>2.5340798000000001E-2</v>
      </c>
      <c r="AC4727" s="258">
        <v>4.6206069000000003E-6</v>
      </c>
      <c r="AD4727" s="258">
        <v>1.4884153000000001E-2</v>
      </c>
      <c r="AE4727" s="258">
        <v>1.8947506999999999E-6</v>
      </c>
      <c r="AF4727" s="258">
        <v>1.3088637E-2</v>
      </c>
      <c r="AG4727" s="258">
        <v>9.4947247999999996E-4</v>
      </c>
      <c r="AH4727" s="258">
        <v>1.6585908999999999E-2</v>
      </c>
      <c r="AI4727" s="258">
        <v>1.1205073E-4</v>
      </c>
      <c r="AJ4727" s="258">
        <v>8.5936515999999997E-5</v>
      </c>
      <c r="AK4727" s="258">
        <v>6.4098576999999994E-5</v>
      </c>
      <c r="AL4727" s="258">
        <v>9.7216733999999997E-6</v>
      </c>
      <c r="AM4727" s="258">
        <v>3.2153273000000001E-8</v>
      </c>
      <c r="AN4727" s="258">
        <v>1.0413019E-3</v>
      </c>
      <c r="AO4727" s="258">
        <v>3.0050109000000002E-4</v>
      </c>
      <c r="AP4727" s="258">
        <v>5.0334627000000001E-4</v>
      </c>
      <c r="AQ4727" s="258">
        <v>1.1873554E-4</v>
      </c>
      <c r="AR4727" s="258">
        <v>2.926581E-2</v>
      </c>
      <c r="AT4727" s="193"/>
      <c r="AU4727" s="193"/>
      <c r="AV4727" s="193"/>
      <c r="AW4727" s="193"/>
      <c r="AX4727" s="193"/>
      <c r="AY4727" s="193"/>
      <c r="AZ4727" s="193"/>
      <c r="BA4727" s="193"/>
      <c r="BB4727" s="193"/>
      <c r="BC4727" s="193"/>
      <c r="BD4727" s="193"/>
      <c r="BE4727" s="315"/>
      <c r="BF4727" s="315"/>
      <c r="BG4727" s="315"/>
      <c r="BH4727" s="315"/>
      <c r="BI4727" s="315"/>
      <c r="BJ4727" s="315"/>
      <c r="BK4727" s="315"/>
    </row>
    <row r="4728" spans="1:63" x14ac:dyDescent="0.25">
      <c r="A4728" s="45" t="s">
        <v>653</v>
      </c>
      <c r="B4728" s="45"/>
      <c r="C4728" s="43"/>
      <c r="D4728" s="199"/>
      <c r="E4728" s="199"/>
      <c r="F4728" s="199"/>
      <c r="G4728" s="199"/>
      <c r="H4728" s="199"/>
      <c r="I4728" s="199"/>
      <c r="J4728" s="199"/>
      <c r="K4728" s="199"/>
      <c r="L4728" s="199"/>
      <c r="M4728" s="199"/>
      <c r="N4728" s="199"/>
      <c r="O4728" s="199"/>
      <c r="P4728" s="199"/>
      <c r="Q4728" s="239"/>
      <c r="R4728" s="97"/>
      <c r="S4728" s="97"/>
      <c r="T4728" s="97"/>
      <c r="U4728" s="97"/>
      <c r="V4728" s="97"/>
      <c r="W4728" s="97"/>
      <c r="X4728" s="259"/>
      <c r="Y4728" s="259"/>
      <c r="Z4728" s="259"/>
      <c r="AA4728" s="258"/>
      <c r="AB4728" s="258"/>
      <c r="AC4728" s="258"/>
      <c r="AD4728" s="258"/>
      <c r="AE4728" s="258"/>
      <c r="AF4728" s="258"/>
      <c r="AG4728" s="258"/>
      <c r="AH4728" s="258"/>
      <c r="AI4728" s="258"/>
      <c r="AJ4728" s="258"/>
      <c r="AK4728" s="258"/>
      <c r="AL4728" s="258"/>
      <c r="AM4728" s="258"/>
      <c r="AN4728" s="258"/>
      <c r="AO4728" s="258"/>
      <c r="AP4728" s="258"/>
      <c r="AQ4728" s="258"/>
      <c r="AR4728" s="258"/>
      <c r="AT4728" s="193"/>
      <c r="AU4728" s="193"/>
      <c r="AV4728" s="193"/>
      <c r="AW4728" s="193"/>
      <c r="AX4728" s="193"/>
      <c r="AY4728" s="193"/>
      <c r="AZ4728" s="193"/>
      <c r="BA4728" s="193"/>
      <c r="BB4728" s="193"/>
      <c r="BC4728" s="193"/>
      <c r="BD4728" s="193"/>
      <c r="BE4728" s="315"/>
      <c r="BF4728" s="315"/>
      <c r="BG4728" s="315"/>
      <c r="BH4728" s="315"/>
      <c r="BI4728" s="315"/>
      <c r="BJ4728" s="315"/>
      <c r="BK4728" s="315"/>
    </row>
    <row r="4729" spans="1:63" x14ac:dyDescent="0.25">
      <c r="A4729" s="9"/>
      <c r="B4729" s="43" t="s">
        <v>4654</v>
      </c>
      <c r="C4729" t="s">
        <v>1835</v>
      </c>
      <c r="D4729" s="193">
        <v>5.8129102999999998E-3</v>
      </c>
      <c r="E4729" s="193">
        <v>3.0063128E-3</v>
      </c>
      <c r="F4729" s="193">
        <v>1.2243605E-3</v>
      </c>
      <c r="G4729" s="193">
        <v>2.2298827000000001E-4</v>
      </c>
      <c r="H4729" s="193">
        <v>1.6387007999999999E-5</v>
      </c>
      <c r="I4729" s="193">
        <v>2.1534857E-4</v>
      </c>
      <c r="J4729" s="193">
        <v>1.7156581999999999E-4</v>
      </c>
      <c r="K4729" s="193">
        <v>4.0249857999999997E-6</v>
      </c>
      <c r="L4729" s="193">
        <v>9.5192225999999995E-4</v>
      </c>
      <c r="M4729" s="193">
        <v>0</v>
      </c>
      <c r="N4729" s="193">
        <v>0</v>
      </c>
      <c r="O4729" s="193">
        <v>0</v>
      </c>
      <c r="P4729" s="199">
        <f t="shared" ref="P4729:P4734" si="919">E4729/0.135</f>
        <v>2.2268983703703702E-2</v>
      </c>
      <c r="Q4729" s="240">
        <v>1.2085132999999999</v>
      </c>
      <c r="R4729" s="99">
        <v>0.28493325000000003</v>
      </c>
      <c r="S4729" s="99">
        <v>0.76876800000000001</v>
      </c>
      <c r="T4729" s="99">
        <v>8.5287000000000004E-7</v>
      </c>
      <c r="U4729" s="99">
        <v>8.8970000000000004E-3</v>
      </c>
      <c r="V4729" s="99">
        <v>2.1041900000000001E-3</v>
      </c>
      <c r="W4729" s="99">
        <v>0.14380999999999999</v>
      </c>
      <c r="X4729" s="241">
        <f t="shared" ref="X4729:X4734" si="920">SUM(Y4729:AA4729)</f>
        <v>2.3919920111820704E-3</v>
      </c>
      <c r="Y4729" s="241">
        <f t="shared" ref="Y4729:Y4734" si="921">SUM(AB4729:AG4729)</f>
        <v>1.2328525733200002E-3</v>
      </c>
      <c r="Z4729" s="241">
        <f t="shared" ref="Z4729:Z4734" si="922">SUM(AH4729:AP4729)</f>
        <v>4.4306112126207001E-4</v>
      </c>
      <c r="AA4729" s="241">
        <f t="shared" ref="AA4729:AA4734" si="923">SUM(AQ4729:AR4729)</f>
        <v>7.160783166E-4</v>
      </c>
      <c r="AB4729" s="258">
        <v>6.1711440999999998E-4</v>
      </c>
      <c r="AC4729" s="258">
        <v>1.0648215E-7</v>
      </c>
      <c r="AD4729" s="258">
        <v>3.2634192999999998E-4</v>
      </c>
      <c r="AE4729" s="258">
        <v>4.4094169999999999E-8</v>
      </c>
      <c r="AF4729" s="258">
        <v>2.6404553000000002E-4</v>
      </c>
      <c r="AG4729" s="258">
        <v>2.5200127E-5</v>
      </c>
      <c r="AH4729" s="258">
        <v>4.0390903999999999E-4</v>
      </c>
      <c r="AI4729" s="258">
        <v>2.1115169999999999E-6</v>
      </c>
      <c r="AJ4729" s="258">
        <v>1.9781768000000001E-6</v>
      </c>
      <c r="AK4729" s="258">
        <v>1.4022668E-6</v>
      </c>
      <c r="AL4729" s="258">
        <v>2.2294154999999999E-7</v>
      </c>
      <c r="AM4729" s="258">
        <v>7.4191206999999999E-10</v>
      </c>
      <c r="AN4729" s="258">
        <v>1.5644865000000001E-5</v>
      </c>
      <c r="AO4729" s="258">
        <v>6.1534901999999996E-6</v>
      </c>
      <c r="AP4729" s="258">
        <v>1.1638082E-5</v>
      </c>
      <c r="AQ4729" s="258">
        <v>2.4730066000000001E-6</v>
      </c>
      <c r="AR4729" s="258">
        <v>7.1360531000000003E-4</v>
      </c>
      <c r="AT4729" s="193"/>
      <c r="AU4729" s="193"/>
      <c r="AV4729" s="193"/>
      <c r="AW4729" s="193"/>
      <c r="AX4729" s="193"/>
      <c r="AY4729" s="193"/>
      <c r="AZ4729" s="193"/>
      <c r="BA4729" s="193"/>
      <c r="BB4729" s="193"/>
      <c r="BC4729" s="193"/>
      <c r="BD4729" s="193"/>
      <c r="BE4729" s="315"/>
      <c r="BF4729" s="315"/>
      <c r="BG4729" s="315"/>
      <c r="BH4729" s="315"/>
      <c r="BI4729" s="315"/>
      <c r="BJ4729" s="315"/>
      <c r="BK4729" s="315"/>
    </row>
    <row r="4730" spans="1:63" x14ac:dyDescent="0.25">
      <c r="A4730" s="9"/>
      <c r="B4730" s="43" t="s">
        <v>4654</v>
      </c>
      <c r="C4730" t="s">
        <v>1316</v>
      </c>
      <c r="D4730" s="193">
        <v>7.4898183999999998E-3</v>
      </c>
      <c r="E4730" s="193">
        <v>3.3855071999999999E-3</v>
      </c>
      <c r="F4730" s="193">
        <v>1.9165293E-3</v>
      </c>
      <c r="G4730" s="193">
        <v>2.5294724999999998E-4</v>
      </c>
      <c r="H4730" s="193">
        <v>2.2554033000000002E-5</v>
      </c>
      <c r="I4730" s="193">
        <v>2.5229324000000002E-4</v>
      </c>
      <c r="J4730" s="193">
        <v>2.6178300000000002E-4</v>
      </c>
      <c r="K4730" s="193">
        <v>5.1459479999999998E-6</v>
      </c>
      <c r="L4730" s="193">
        <v>1.3930584000000001E-3</v>
      </c>
      <c r="M4730" s="193">
        <v>0</v>
      </c>
      <c r="N4730" s="193">
        <v>0</v>
      </c>
      <c r="O4730" s="193">
        <v>0</v>
      </c>
      <c r="P4730" s="199">
        <f t="shared" si="919"/>
        <v>2.5077831111111108E-2</v>
      </c>
      <c r="Q4730" s="240">
        <v>1.2569980999999999</v>
      </c>
      <c r="R4730" s="99">
        <v>0.32366324000000002</v>
      </c>
      <c r="S4730" s="99">
        <v>0.77548799999999996</v>
      </c>
      <c r="T4730" s="99">
        <v>9.6552000000000003E-7</v>
      </c>
      <c r="U4730" s="99">
        <v>9.4667999999999992E-3</v>
      </c>
      <c r="V4730" s="99">
        <v>2.2091099999999998E-3</v>
      </c>
      <c r="W4730" s="99">
        <v>0.14616999999999999</v>
      </c>
      <c r="X4730" s="241">
        <f t="shared" si="920"/>
        <v>2.8135870698130297E-3</v>
      </c>
      <c r="Y4730" s="241">
        <f t="shared" si="921"/>
        <v>1.4964854721929999E-3</v>
      </c>
      <c r="Z4730" s="241">
        <f t="shared" si="922"/>
        <v>5.0323338642003005E-4</v>
      </c>
      <c r="AA4730" s="241">
        <f t="shared" si="923"/>
        <v>8.1386821120000002E-4</v>
      </c>
      <c r="AB4730" s="258">
        <v>6.9497205999999995E-4</v>
      </c>
      <c r="AC4730" s="258">
        <v>1.2367085999999999E-7</v>
      </c>
      <c r="AD4730" s="258">
        <v>3.9098685999999999E-4</v>
      </c>
      <c r="AE4730" s="258">
        <v>5.2586333000000002E-8</v>
      </c>
      <c r="AF4730" s="258">
        <v>3.8492099999999998E-4</v>
      </c>
      <c r="AG4730" s="258">
        <v>2.5429295E-5</v>
      </c>
      <c r="AH4730" s="258">
        <v>4.5486689999999999E-4</v>
      </c>
      <c r="AI4730" s="258">
        <v>3.3827243999999998E-6</v>
      </c>
      <c r="AJ4730" s="258">
        <v>2.2462384000000002E-6</v>
      </c>
      <c r="AK4730" s="258">
        <v>1.7172738000000001E-6</v>
      </c>
      <c r="AL4730" s="258">
        <v>2.5550053999999998E-7</v>
      </c>
      <c r="AM4730" s="258">
        <v>8.7068002999999996E-10</v>
      </c>
      <c r="AN4730" s="258">
        <v>1.8843567E-5</v>
      </c>
      <c r="AO4730" s="258">
        <v>7.8891705999999999E-6</v>
      </c>
      <c r="AP4730" s="258">
        <v>1.4031141000000001E-5</v>
      </c>
      <c r="AQ4730" s="258">
        <v>3.2454111999999998E-6</v>
      </c>
      <c r="AR4730" s="258">
        <v>8.1062280000000005E-4</v>
      </c>
      <c r="AT4730" s="193"/>
      <c r="AU4730" s="193"/>
      <c r="AV4730" s="193"/>
      <c r="AW4730" s="193"/>
      <c r="AX4730" s="193"/>
      <c r="AY4730" s="193"/>
      <c r="AZ4730" s="193"/>
      <c r="BA4730" s="193"/>
      <c r="BB4730" s="193"/>
      <c r="BC4730" s="193"/>
      <c r="BD4730" s="193"/>
      <c r="BE4730" s="315"/>
      <c r="BF4730" s="315"/>
      <c r="BG4730" s="315"/>
      <c r="BH4730" s="315"/>
      <c r="BI4730" s="315"/>
      <c r="BJ4730" s="315"/>
      <c r="BK4730" s="315"/>
    </row>
    <row r="4731" spans="1:63" x14ac:dyDescent="0.25">
      <c r="A4731" s="9"/>
      <c r="B4731" s="43" t="s">
        <v>4654</v>
      </c>
      <c r="C4731" t="s">
        <v>4146</v>
      </c>
      <c r="D4731" s="193">
        <v>6.8005061E-3</v>
      </c>
      <c r="E4731" s="193">
        <v>3.478245E-3</v>
      </c>
      <c r="F4731" s="193">
        <v>1.3762602999999999E-3</v>
      </c>
      <c r="G4731" s="193">
        <v>2.5140192000000001E-4</v>
      </c>
      <c r="H4731" s="193">
        <v>2.2267542000000001E-5</v>
      </c>
      <c r="I4731" s="193">
        <v>2.4444678000000002E-4</v>
      </c>
      <c r="J4731" s="193">
        <v>2.167649E-4</v>
      </c>
      <c r="K4731" s="193">
        <v>5.4104472E-6</v>
      </c>
      <c r="L4731" s="193">
        <v>1.2057092E-3</v>
      </c>
      <c r="M4731" s="193">
        <v>0</v>
      </c>
      <c r="N4731" s="193">
        <v>0</v>
      </c>
      <c r="O4731" s="193">
        <v>0</v>
      </c>
      <c r="P4731" s="199">
        <f t="shared" si="919"/>
        <v>2.5764777777777775E-2</v>
      </c>
      <c r="Q4731" s="240">
        <v>1.2693085</v>
      </c>
      <c r="R4731" s="99">
        <v>0.33058180999999998</v>
      </c>
      <c r="S4731" s="99">
        <v>0.77823200000000003</v>
      </c>
      <c r="T4731" s="99">
        <v>1.1945E-6</v>
      </c>
      <c r="U4731" s="99">
        <v>1.1587999999999999E-2</v>
      </c>
      <c r="V4731" s="99">
        <v>2.22551E-3</v>
      </c>
      <c r="W4731" s="99">
        <v>0.14668</v>
      </c>
      <c r="X4731" s="241">
        <f t="shared" si="920"/>
        <v>2.7704702284010799E-3</v>
      </c>
      <c r="Y4731" s="241">
        <f t="shared" si="921"/>
        <v>1.4148925079090001E-3</v>
      </c>
      <c r="Z4731" s="241">
        <f t="shared" si="922"/>
        <v>5.2469124969208004E-4</v>
      </c>
      <c r="AA4731" s="241">
        <f t="shared" si="923"/>
        <v>8.3088647079999998E-4</v>
      </c>
      <c r="AB4731" s="258">
        <v>7.1400149999999998E-4</v>
      </c>
      <c r="AC4731" s="258">
        <v>1.1903369000000001E-7</v>
      </c>
      <c r="AD4731" s="258">
        <v>3.7589284999999998E-4</v>
      </c>
      <c r="AE4731" s="258">
        <v>5.1468219000000002E-8</v>
      </c>
      <c r="AF4731" s="258">
        <v>2.9934756999999999E-4</v>
      </c>
      <c r="AG4731" s="258">
        <v>2.5480085999999999E-5</v>
      </c>
      <c r="AH4731" s="258">
        <v>4.6732661000000001E-4</v>
      </c>
      <c r="AI4731" s="258">
        <v>2.3640548999999998E-6</v>
      </c>
      <c r="AJ4731" s="258">
        <v>2.2238235999999998E-6</v>
      </c>
      <c r="AK4731" s="258">
        <v>1.5926405999999999E-6</v>
      </c>
      <c r="AL4731" s="258">
        <v>2.6384388E-7</v>
      </c>
      <c r="AM4731" s="258">
        <v>8.5541208000000001E-10</v>
      </c>
      <c r="AN4731" s="258">
        <v>2.9181364999999999E-5</v>
      </c>
      <c r="AO4731" s="258">
        <v>7.7799562999999995E-6</v>
      </c>
      <c r="AP4731" s="258">
        <v>1.3958099999999999E-5</v>
      </c>
      <c r="AQ4731" s="258">
        <v>2.9986208E-6</v>
      </c>
      <c r="AR4731" s="258">
        <v>8.2788784999999999E-4</v>
      </c>
      <c r="AT4731" s="193"/>
      <c r="AU4731" s="193"/>
      <c r="AV4731" s="193"/>
      <c r="AW4731" s="193"/>
      <c r="AX4731" s="193"/>
      <c r="AY4731" s="193"/>
      <c r="AZ4731" s="193"/>
      <c r="BA4731" s="193"/>
      <c r="BB4731" s="193"/>
      <c r="BC4731" s="193"/>
      <c r="BD4731" s="193"/>
      <c r="BE4731" s="315"/>
      <c r="BF4731" s="315"/>
      <c r="BG4731" s="315"/>
      <c r="BH4731" s="315"/>
      <c r="BI4731" s="315"/>
      <c r="BJ4731" s="315"/>
      <c r="BK4731" s="315"/>
    </row>
    <row r="4732" spans="1:63" x14ac:dyDescent="0.25">
      <c r="A4732" s="9"/>
      <c r="B4732" s="43" t="s">
        <v>4654</v>
      </c>
      <c r="C4732" t="s">
        <v>5349</v>
      </c>
      <c r="D4732" s="193">
        <v>6.6218444999999997E-3</v>
      </c>
      <c r="E4732" s="193">
        <v>3.5458231000000001E-3</v>
      </c>
      <c r="F4732" s="193">
        <v>1.2954548E-3</v>
      </c>
      <c r="G4732" s="193">
        <v>2.7776139000000003E-4</v>
      </c>
      <c r="H4732" s="193">
        <v>2.0822070999999999E-5</v>
      </c>
      <c r="I4732" s="193">
        <v>2.5260715999999997E-4</v>
      </c>
      <c r="J4732" s="193">
        <v>2.0982577999999999E-4</v>
      </c>
      <c r="K4732" s="193">
        <v>4.4858523999999998E-6</v>
      </c>
      <c r="L4732" s="193">
        <v>1.0150643000000001E-3</v>
      </c>
      <c r="M4732" s="193">
        <v>0</v>
      </c>
      <c r="N4732" s="193">
        <v>0</v>
      </c>
      <c r="O4732" s="193">
        <v>0</v>
      </c>
      <c r="P4732" s="199">
        <f t="shared" si="919"/>
        <v>2.6265356296296297E-2</v>
      </c>
      <c r="Q4732" s="240">
        <v>1.4409110999999999</v>
      </c>
      <c r="R4732" s="99">
        <v>0.33250928000000002</v>
      </c>
      <c r="S4732" s="99">
        <v>0.92091999999999996</v>
      </c>
      <c r="T4732" s="99">
        <v>5.7347000000000001E-7</v>
      </c>
      <c r="U4732" s="99">
        <v>1.2704999999999999E-2</v>
      </c>
      <c r="V4732" s="99">
        <v>2.5662100000000002E-3</v>
      </c>
      <c r="W4732" s="99">
        <v>0.17221</v>
      </c>
      <c r="X4732" s="241">
        <f t="shared" si="920"/>
        <v>2.8224550923763802E-3</v>
      </c>
      <c r="Y4732" s="241">
        <f t="shared" si="921"/>
        <v>1.452501719451E-3</v>
      </c>
      <c r="Z4732" s="241">
        <f t="shared" si="922"/>
        <v>5.3422306892538006E-4</v>
      </c>
      <c r="AA4732" s="241">
        <f t="shared" si="923"/>
        <v>8.35730304E-4</v>
      </c>
      <c r="AB4732" s="258">
        <v>7.2785291000000002E-4</v>
      </c>
      <c r="AC4732" s="258">
        <v>1.2943291999999999E-7</v>
      </c>
      <c r="AD4732" s="258">
        <v>4.0675568000000001E-4</v>
      </c>
      <c r="AE4732" s="258">
        <v>5.1492531000000003E-8</v>
      </c>
      <c r="AF4732" s="258">
        <v>2.8749560000000001E-4</v>
      </c>
      <c r="AG4732" s="258">
        <v>3.0216603999999999E-5</v>
      </c>
      <c r="AH4732" s="258">
        <v>4.7639115E-4</v>
      </c>
      <c r="AI4732" s="258">
        <v>2.2020744999999999E-6</v>
      </c>
      <c r="AJ4732" s="258">
        <v>2.4638174E-6</v>
      </c>
      <c r="AK4732" s="258">
        <v>1.7115761E-6</v>
      </c>
      <c r="AL4732" s="258">
        <v>2.7627270000000003E-7</v>
      </c>
      <c r="AM4732" s="258">
        <v>8.9062537999999995E-10</v>
      </c>
      <c r="AN4732" s="258">
        <v>2.9908750000000001E-5</v>
      </c>
      <c r="AO4732" s="258">
        <v>7.7400636000000007E-6</v>
      </c>
      <c r="AP4732" s="258">
        <v>1.3528474E-5</v>
      </c>
      <c r="AQ4732" s="258">
        <v>2.9633539999999999E-6</v>
      </c>
      <c r="AR4732" s="258">
        <v>8.3276694999999997E-4</v>
      </c>
      <c r="AT4732" s="193"/>
      <c r="AU4732" s="193"/>
      <c r="AV4732" s="193"/>
      <c r="AW4732" s="193"/>
      <c r="AX4732" s="193"/>
      <c r="AY4732" s="193"/>
      <c r="AZ4732" s="193"/>
      <c r="BA4732" s="193"/>
      <c r="BB4732" s="193"/>
      <c r="BC4732" s="193"/>
      <c r="BD4732" s="193"/>
      <c r="BE4732" s="315"/>
      <c r="BF4732" s="315"/>
      <c r="BG4732" s="315"/>
      <c r="BH4732" s="315"/>
      <c r="BI4732" s="315"/>
      <c r="BJ4732" s="315"/>
      <c r="BK4732" s="315"/>
    </row>
    <row r="4733" spans="1:63" x14ac:dyDescent="0.25">
      <c r="A4733" s="9"/>
      <c r="B4733" s="43" t="s">
        <v>4654</v>
      </c>
      <c r="C4733" t="s">
        <v>5348</v>
      </c>
      <c r="D4733" s="193">
        <v>8.4775017000000008E-3</v>
      </c>
      <c r="E4733" s="193">
        <v>3.8575343999999998E-3</v>
      </c>
      <c r="F4733" s="193">
        <v>2.068425E-3</v>
      </c>
      <c r="G4733" s="193">
        <v>2.8136097E-4</v>
      </c>
      <c r="H4733" s="193">
        <v>2.8434940000000001E-5</v>
      </c>
      <c r="I4733" s="193">
        <v>2.8138924999999998E-4</v>
      </c>
      <c r="J4733" s="193">
        <v>3.0698001000000001E-4</v>
      </c>
      <c r="K4733" s="193">
        <v>6.5314041999999998E-6</v>
      </c>
      <c r="L4733" s="193">
        <v>1.6468457000000001E-3</v>
      </c>
      <c r="M4733" s="193">
        <v>0</v>
      </c>
      <c r="N4733" s="193">
        <v>0</v>
      </c>
      <c r="O4733" s="193">
        <v>0</v>
      </c>
      <c r="P4733" s="199">
        <f t="shared" si="919"/>
        <v>2.8574328888888886E-2</v>
      </c>
      <c r="Q4733" s="240">
        <v>1.3177844999999999</v>
      </c>
      <c r="R4733" s="99">
        <v>0.36931279</v>
      </c>
      <c r="S4733" s="99">
        <v>0.78495199999999998</v>
      </c>
      <c r="T4733" s="99">
        <v>1.3070999999999999E-6</v>
      </c>
      <c r="U4733" s="99">
        <v>1.2158E-2</v>
      </c>
      <c r="V4733" s="99">
        <v>2.33044E-3</v>
      </c>
      <c r="W4733" s="99">
        <v>0.14903</v>
      </c>
      <c r="X4733" s="241">
        <f t="shared" si="920"/>
        <v>3.1920989318840001E-3</v>
      </c>
      <c r="Y4733" s="241">
        <f t="shared" si="921"/>
        <v>1.6785431601040002E-3</v>
      </c>
      <c r="Z4733" s="241">
        <f t="shared" si="922"/>
        <v>5.8487691828000002E-4</v>
      </c>
      <c r="AA4733" s="241">
        <f t="shared" si="923"/>
        <v>9.2867885350000001E-4</v>
      </c>
      <c r="AB4733" s="258">
        <v>7.9187864000000003E-4</v>
      </c>
      <c r="AC4733" s="258">
        <v>1.3621927999999999E-7</v>
      </c>
      <c r="AD4733" s="258">
        <v>4.4053838999999999E-4</v>
      </c>
      <c r="AE4733" s="258">
        <v>5.9959823999999999E-8</v>
      </c>
      <c r="AF4733" s="258">
        <v>4.2022069000000002E-4</v>
      </c>
      <c r="AG4733" s="258">
        <v>2.5709261000000001E-5</v>
      </c>
      <c r="AH4733" s="258">
        <v>5.1829724000000005E-4</v>
      </c>
      <c r="AI4733" s="258">
        <v>3.6352564E-6</v>
      </c>
      <c r="AJ4733" s="258">
        <v>2.4918851999999999E-6</v>
      </c>
      <c r="AK4733" s="258">
        <v>1.9076476E-6</v>
      </c>
      <c r="AL4733" s="258">
        <v>2.964024E-7</v>
      </c>
      <c r="AM4733" s="258">
        <v>9.8418000000000001E-10</v>
      </c>
      <c r="AN4733" s="258">
        <v>3.2380169000000001E-5</v>
      </c>
      <c r="AO4733" s="258">
        <v>9.5157054999999994E-6</v>
      </c>
      <c r="AP4733" s="258">
        <v>1.6351628000000001E-5</v>
      </c>
      <c r="AQ4733" s="258">
        <v>3.7710335E-6</v>
      </c>
      <c r="AR4733" s="258">
        <v>9.2490781999999996E-4</v>
      </c>
      <c r="AT4733" s="193"/>
      <c r="AU4733" s="193"/>
      <c r="AV4733" s="193"/>
      <c r="AW4733" s="193"/>
      <c r="AX4733" s="193"/>
      <c r="AY4733" s="193"/>
      <c r="AZ4733" s="193"/>
      <c r="BA4733" s="193"/>
      <c r="BB4733" s="193"/>
      <c r="BC4733" s="193"/>
      <c r="BD4733" s="193"/>
      <c r="BE4733" s="315"/>
      <c r="BF4733" s="315"/>
      <c r="BG4733" s="315"/>
      <c r="BH4733" s="315"/>
      <c r="BI4733" s="315"/>
      <c r="BJ4733" s="315"/>
      <c r="BK4733" s="315"/>
    </row>
    <row r="4734" spans="1:63" x14ac:dyDescent="0.25">
      <c r="A4734" s="9"/>
      <c r="B4734" s="43" t="s">
        <v>4654</v>
      </c>
      <c r="C4734" t="s">
        <v>5347</v>
      </c>
      <c r="D4734" s="193">
        <v>8.4602080999999999E-3</v>
      </c>
      <c r="E4734" s="193">
        <v>3.9614335000000001E-3</v>
      </c>
      <c r="F4734" s="193">
        <v>2.0543149000000001E-3</v>
      </c>
      <c r="G4734" s="193">
        <v>3.1060840000000001E-4</v>
      </c>
      <c r="H4734" s="193">
        <v>2.7584138E-5</v>
      </c>
      <c r="I4734" s="193">
        <v>2.9311133999999998E-4</v>
      </c>
      <c r="J4734" s="193">
        <v>3.0873426000000001E-4</v>
      </c>
      <c r="K4734" s="193">
        <v>5.7149080000000003E-6</v>
      </c>
      <c r="L4734" s="193">
        <v>1.4987067000000001E-3</v>
      </c>
      <c r="M4734" s="193">
        <v>0</v>
      </c>
      <c r="N4734" s="193">
        <v>0</v>
      </c>
      <c r="O4734" s="193">
        <v>0</v>
      </c>
      <c r="P4734" s="199">
        <f t="shared" si="919"/>
        <v>2.934395185185185E-2</v>
      </c>
      <c r="Q4734" s="240">
        <v>1.4940859</v>
      </c>
      <c r="R4734" s="99">
        <v>0.37497195</v>
      </c>
      <c r="S4734" s="99">
        <v>0.92831200000000003</v>
      </c>
      <c r="T4734" s="99">
        <v>6.9698000000000004E-7</v>
      </c>
      <c r="U4734" s="99">
        <v>1.333E-2</v>
      </c>
      <c r="V4734" s="99">
        <v>2.6812899999999998E-3</v>
      </c>
      <c r="W4734" s="99">
        <v>0.17479</v>
      </c>
      <c r="X4734" s="241">
        <f t="shared" si="920"/>
        <v>3.2846401909198998E-3</v>
      </c>
      <c r="Y4734" s="241">
        <f t="shared" si="921"/>
        <v>1.741517218817E-3</v>
      </c>
      <c r="Z4734" s="241">
        <f t="shared" si="922"/>
        <v>6.001780705029E-4</v>
      </c>
      <c r="AA4734" s="241">
        <f t="shared" si="923"/>
        <v>9.4294490159999998E-4</v>
      </c>
      <c r="AB4734" s="258">
        <v>8.1318763000000002E-4</v>
      </c>
      <c r="AC4734" s="258">
        <v>1.4827557E-7</v>
      </c>
      <c r="AD4734" s="258">
        <v>4.7763565000000002E-4</v>
      </c>
      <c r="AE4734" s="258">
        <v>6.0802247E-8</v>
      </c>
      <c r="AF4734" s="258">
        <v>4.2001704999999998E-4</v>
      </c>
      <c r="AG4734" s="258">
        <v>3.0467811E-5</v>
      </c>
      <c r="AH4734" s="258">
        <v>5.3224276000000004E-4</v>
      </c>
      <c r="AI4734" s="258">
        <v>3.5957775000000001E-6</v>
      </c>
      <c r="AJ4734" s="258">
        <v>2.7577186E-6</v>
      </c>
      <c r="AK4734" s="258">
        <v>2.0569198999999999E-6</v>
      </c>
      <c r="AL4734" s="258">
        <v>3.1196969999999998E-7</v>
      </c>
      <c r="AM4734" s="258">
        <v>1.0318029E-9</v>
      </c>
      <c r="AN4734" s="258">
        <v>3.3415618999999998E-5</v>
      </c>
      <c r="AO4734" s="258">
        <v>9.6430629999999997E-6</v>
      </c>
      <c r="AP4734" s="258">
        <v>1.6153211E-5</v>
      </c>
      <c r="AQ4734" s="258">
        <v>3.8102116000000001E-6</v>
      </c>
      <c r="AR4734" s="258">
        <v>9.3913468999999995E-4</v>
      </c>
      <c r="AT4734" s="193"/>
      <c r="AU4734" s="193"/>
      <c r="AV4734" s="193"/>
      <c r="AW4734" s="193"/>
      <c r="AX4734" s="193"/>
      <c r="AY4734" s="193"/>
      <c r="AZ4734" s="193"/>
      <c r="BA4734" s="193"/>
      <c r="BB4734" s="193"/>
      <c r="BC4734" s="193"/>
      <c r="BD4734" s="193"/>
      <c r="BE4734" s="315"/>
      <c r="BF4734" s="315"/>
      <c r="BG4734" s="315"/>
      <c r="BH4734" s="315"/>
      <c r="BI4734" s="315"/>
      <c r="BJ4734" s="315"/>
      <c r="BK4734" s="315"/>
    </row>
    <row r="4735" spans="1:63" x14ac:dyDescent="0.25">
      <c r="A4735" s="45" t="s">
        <v>5787</v>
      </c>
      <c r="B4735" s="45"/>
      <c r="C4735" s="43"/>
      <c r="D4735" s="199"/>
      <c r="E4735" s="199"/>
      <c r="F4735" s="199"/>
      <c r="G4735" s="199"/>
      <c r="H4735" s="199"/>
      <c r="I4735" s="199"/>
      <c r="J4735" s="199"/>
      <c r="K4735" s="199"/>
      <c r="L4735" s="199"/>
      <c r="M4735" s="199"/>
      <c r="N4735" s="199"/>
      <c r="O4735" s="199"/>
      <c r="P4735" s="199"/>
      <c r="Q4735" s="239"/>
      <c r="R4735" s="97"/>
      <c r="S4735" s="97"/>
      <c r="T4735" s="97"/>
      <c r="U4735" s="97"/>
      <c r="V4735" s="97"/>
      <c r="W4735" s="97"/>
      <c r="X4735" s="259"/>
      <c r="Y4735" s="259"/>
      <c r="Z4735" s="259"/>
      <c r="AA4735" s="258"/>
      <c r="AB4735" s="258"/>
      <c r="AC4735" s="258"/>
      <c r="AD4735" s="258"/>
      <c r="AE4735" s="258"/>
      <c r="AF4735" s="258"/>
      <c r="AG4735" s="258"/>
      <c r="AH4735" s="258"/>
      <c r="AI4735" s="258"/>
      <c r="AJ4735" s="258"/>
      <c r="AK4735" s="258"/>
      <c r="AL4735" s="258"/>
      <c r="AM4735" s="258"/>
      <c r="AN4735" s="258"/>
      <c r="AO4735" s="258"/>
      <c r="AP4735" s="258"/>
      <c r="AQ4735" s="258"/>
      <c r="AR4735" s="258"/>
      <c r="AT4735" s="193"/>
      <c r="AU4735" s="193"/>
      <c r="AV4735" s="193"/>
      <c r="AW4735" s="193"/>
      <c r="AX4735" s="193"/>
      <c r="AY4735" s="193"/>
      <c r="AZ4735" s="193"/>
      <c r="BA4735" s="193"/>
      <c r="BB4735" s="193"/>
      <c r="BC4735" s="193"/>
      <c r="BD4735" s="193"/>
      <c r="BE4735" s="315"/>
      <c r="BF4735" s="315"/>
      <c r="BG4735" s="315"/>
      <c r="BH4735" s="315"/>
      <c r="BI4735" s="315"/>
      <c r="BJ4735" s="315"/>
      <c r="BK4735" s="315"/>
    </row>
    <row r="4736" spans="1:63" x14ac:dyDescent="0.25">
      <c r="A4736" s="9"/>
      <c r="B4736" s="43" t="s">
        <v>1264</v>
      </c>
      <c r="C4736" s="6" t="s">
        <v>116</v>
      </c>
      <c r="D4736" s="193">
        <v>97286.744999999995</v>
      </c>
      <c r="E4736" s="193">
        <v>20716.749</v>
      </c>
      <c r="F4736" s="193">
        <v>6295.8948</v>
      </c>
      <c r="G4736" s="193">
        <v>3017.739</v>
      </c>
      <c r="H4736" s="193">
        <v>312.34589999999997</v>
      </c>
      <c r="I4736" s="193">
        <v>3554.9382000000001</v>
      </c>
      <c r="J4736" s="193">
        <v>6258.8060999999998</v>
      </c>
      <c r="K4736" s="193">
        <v>49.256818000000003</v>
      </c>
      <c r="L4736" s="193">
        <v>57081.014999999999</v>
      </c>
      <c r="M4736" s="193">
        <v>0</v>
      </c>
      <c r="N4736" s="193">
        <v>0</v>
      </c>
      <c r="O4736" s="193">
        <v>0</v>
      </c>
      <c r="P4736" s="199">
        <f t="shared" ref="P4736:P4756" si="924">E4736/0.135</f>
        <v>153457.4</v>
      </c>
      <c r="Q4736" s="240">
        <v>2685905</v>
      </c>
      <c r="R4736" s="99">
        <v>2009927.9</v>
      </c>
      <c r="S4736" s="99">
        <v>488717.6</v>
      </c>
      <c r="T4736" s="99">
        <v>142.09</v>
      </c>
      <c r="U4736" s="99">
        <v>30181</v>
      </c>
      <c r="V4736" s="99">
        <v>8576.44</v>
      </c>
      <c r="W4736" s="99">
        <v>148360</v>
      </c>
      <c r="X4736" s="241">
        <f t="shared" ref="X4736:X4756" si="925">SUM(Y4736:AA4736)</f>
        <v>20321.419236793001</v>
      </c>
      <c r="Y4736" s="241">
        <f t="shared" ref="Y4736:Y4756" si="926">SUM(AB4736:AG4736)</f>
        <v>11896.228925570002</v>
      </c>
      <c r="Z4736" s="241">
        <f t="shared" ref="Z4736:Z4756" si="927">SUM(AH4736:AP4736)</f>
        <v>3278.3079912230005</v>
      </c>
      <c r="AA4736" s="241">
        <f t="shared" ref="AA4736:AA4756" si="928">SUM(AQ4736:AR4736)</f>
        <v>5146.8823199999997</v>
      </c>
      <c r="AB4736" s="258">
        <v>4253.4177</v>
      </c>
      <c r="AC4736" s="258">
        <v>0.62794890999999997</v>
      </c>
      <c r="AD4736" s="258">
        <v>5261.4679999999998</v>
      </c>
      <c r="AE4736" s="258">
        <v>0.43067166000000001</v>
      </c>
      <c r="AF4736" s="258">
        <v>2365.1518999999998</v>
      </c>
      <c r="AG4736" s="258">
        <v>15.132705</v>
      </c>
      <c r="AH4736" s="258">
        <v>2783.8155000000002</v>
      </c>
      <c r="AI4736" s="258">
        <v>10.278598000000001</v>
      </c>
      <c r="AJ4736" s="258">
        <v>25.888688999999999</v>
      </c>
      <c r="AK4736" s="258">
        <v>9.5561050000000005</v>
      </c>
      <c r="AL4736" s="258">
        <v>4.6794085000000001</v>
      </c>
      <c r="AM4736" s="258">
        <v>1.4568723E-2</v>
      </c>
      <c r="AN4736" s="258">
        <v>96.106461999999993</v>
      </c>
      <c r="AO4736" s="258">
        <v>119.13925</v>
      </c>
      <c r="AP4736" s="258">
        <v>228.82941</v>
      </c>
      <c r="AQ4736" s="258">
        <v>114.58082</v>
      </c>
      <c r="AR4736" s="258">
        <v>5032.3014999999996</v>
      </c>
      <c r="AT4736" s="193"/>
      <c r="AU4736" s="193"/>
      <c r="AV4736" s="193"/>
      <c r="AW4736" s="193"/>
      <c r="AX4736" s="193"/>
      <c r="AY4736" s="193"/>
      <c r="AZ4736" s="193"/>
      <c r="BA4736" s="193"/>
      <c r="BB4736" s="193"/>
      <c r="BC4736" s="193"/>
      <c r="BD4736" s="193"/>
      <c r="BE4736" s="315"/>
      <c r="BF4736" s="315"/>
      <c r="BG4736" s="315"/>
      <c r="BH4736" s="315"/>
      <c r="BI4736" s="315"/>
      <c r="BJ4736" s="315"/>
      <c r="BK4736" s="315"/>
    </row>
    <row r="4737" spans="1:63" x14ac:dyDescent="0.25">
      <c r="A4737" s="9"/>
      <c r="B4737" s="43" t="s">
        <v>1264</v>
      </c>
      <c r="C4737" s="6" t="s">
        <v>117</v>
      </c>
      <c r="D4737" s="193">
        <v>1273651.1000000001</v>
      </c>
      <c r="E4737" s="193">
        <v>663996.35</v>
      </c>
      <c r="F4737" s="193">
        <v>150578.53</v>
      </c>
      <c r="G4737" s="193">
        <v>17175.312999999998</v>
      </c>
      <c r="H4737" s="193">
        <v>9474.9791000000005</v>
      </c>
      <c r="I4737" s="193">
        <v>59102.680999999997</v>
      </c>
      <c r="J4737" s="193">
        <v>33032.654000000002</v>
      </c>
      <c r="K4737" s="193">
        <v>1699.4245000000001</v>
      </c>
      <c r="L4737" s="193">
        <v>338591.18</v>
      </c>
      <c r="M4737" s="193">
        <v>0</v>
      </c>
      <c r="N4737" s="193">
        <v>0</v>
      </c>
      <c r="O4737" s="193">
        <v>0</v>
      </c>
      <c r="P4737" s="199">
        <f t="shared" si="924"/>
        <v>4918491.4814814813</v>
      </c>
      <c r="Q4737" s="240">
        <v>67385316</v>
      </c>
      <c r="R4737" s="99">
        <v>59215805</v>
      </c>
      <c r="S4737" s="99">
        <v>6371680</v>
      </c>
      <c r="T4737" s="99">
        <v>63.338999999999999</v>
      </c>
      <c r="U4737" s="99">
        <v>306200</v>
      </c>
      <c r="V4737" s="99">
        <v>79667.899999999994</v>
      </c>
      <c r="W4737" s="99">
        <v>1411900</v>
      </c>
      <c r="X4737" s="241">
        <f t="shared" si="925"/>
        <v>486530.00440632994</v>
      </c>
      <c r="Y4737" s="241">
        <f t="shared" si="926"/>
        <v>238091.57274299997</v>
      </c>
      <c r="Z4737" s="241">
        <f t="shared" si="927"/>
        <v>99468.841693330003</v>
      </c>
      <c r="AA4737" s="241">
        <f t="shared" si="928"/>
        <v>148969.58997</v>
      </c>
      <c r="AB4737" s="258">
        <v>136338.04</v>
      </c>
      <c r="AC4737" s="258">
        <v>22.282938000000001</v>
      </c>
      <c r="AD4737" s="258">
        <v>43988.652000000002</v>
      </c>
      <c r="AE4737" s="258">
        <v>13.181025</v>
      </c>
      <c r="AF4737" s="258">
        <v>57524.188999999998</v>
      </c>
      <c r="AG4737" s="258">
        <v>205.22778</v>
      </c>
      <c r="AH4737" s="258">
        <v>89232.771999999997</v>
      </c>
      <c r="AI4737" s="258">
        <v>176.79808</v>
      </c>
      <c r="AJ4737" s="258">
        <v>145.51101</v>
      </c>
      <c r="AK4737" s="258">
        <v>117.67664000000001</v>
      </c>
      <c r="AL4737" s="258">
        <v>45.009512999999998</v>
      </c>
      <c r="AM4737" s="258">
        <v>0.13685032999999999</v>
      </c>
      <c r="AN4737" s="258">
        <v>1706.4586999999999</v>
      </c>
      <c r="AO4737" s="258">
        <v>4858.6291000000001</v>
      </c>
      <c r="AP4737" s="258">
        <v>3185.8498</v>
      </c>
      <c r="AQ4737" s="258">
        <v>806.73996999999997</v>
      </c>
      <c r="AR4737" s="258">
        <v>148162.85</v>
      </c>
      <c r="AT4737" s="193"/>
      <c r="AU4737" s="193"/>
      <c r="AV4737" s="193"/>
      <c r="AW4737" s="193"/>
      <c r="AX4737" s="193"/>
      <c r="AY4737" s="193"/>
      <c r="AZ4737" s="193"/>
      <c r="BA4737" s="193"/>
      <c r="BB4737" s="193"/>
      <c r="BC4737" s="193"/>
      <c r="BD4737" s="193"/>
      <c r="BE4737" s="315"/>
      <c r="BF4737" s="315"/>
      <c r="BG4737" s="315"/>
      <c r="BH4737" s="315"/>
      <c r="BI4737" s="315"/>
      <c r="BJ4737" s="315"/>
      <c r="BK4737" s="315"/>
    </row>
    <row r="4738" spans="1:63" x14ac:dyDescent="0.25">
      <c r="A4738" s="9"/>
      <c r="B4738" s="43" t="s">
        <v>1264</v>
      </c>
      <c r="C4738" s="6" t="s">
        <v>118</v>
      </c>
      <c r="D4738" s="193">
        <v>644851.68999999994</v>
      </c>
      <c r="E4738" s="193">
        <v>410621.88</v>
      </c>
      <c r="F4738" s="193">
        <v>144335.4</v>
      </c>
      <c r="G4738" s="193">
        <v>3993.1377000000002</v>
      </c>
      <c r="H4738" s="193">
        <v>4089.1345000000001</v>
      </c>
      <c r="I4738" s="193">
        <v>31843.151000000002</v>
      </c>
      <c r="J4738" s="193">
        <v>29230.902999999998</v>
      </c>
      <c r="K4738" s="193">
        <v>372.13243999999997</v>
      </c>
      <c r="L4738" s="193">
        <v>20365.953000000001</v>
      </c>
      <c r="M4738" s="193">
        <v>0</v>
      </c>
      <c r="N4738" s="193">
        <v>0</v>
      </c>
      <c r="O4738" s="193">
        <v>0</v>
      </c>
      <c r="P4738" s="199">
        <f t="shared" si="924"/>
        <v>3041643.5555555555</v>
      </c>
      <c r="Q4738" s="240">
        <v>107491820</v>
      </c>
      <c r="R4738" s="99">
        <v>102480930</v>
      </c>
      <c r="S4738" s="99">
        <v>4140080</v>
      </c>
      <c r="T4738" s="99">
        <v>174.92</v>
      </c>
      <c r="U4738" s="99">
        <v>141050</v>
      </c>
      <c r="V4738" s="99">
        <v>29981.19</v>
      </c>
      <c r="W4738" s="99">
        <v>699610</v>
      </c>
      <c r="X4738" s="241">
        <f t="shared" si="925"/>
        <v>460654.541157762</v>
      </c>
      <c r="Y4738" s="241">
        <f t="shared" si="926"/>
        <v>126357.59223599998</v>
      </c>
      <c r="Z4738" s="241">
        <f t="shared" si="927"/>
        <v>78025.525878762011</v>
      </c>
      <c r="AA4738" s="241">
        <f t="shared" si="928"/>
        <v>256271.42304299999</v>
      </c>
      <c r="AB4738" s="258">
        <v>84312.395999999993</v>
      </c>
      <c r="AC4738" s="258">
        <v>63.568058000000001</v>
      </c>
      <c r="AD4738" s="258">
        <v>5089.6778999999997</v>
      </c>
      <c r="AE4738" s="258">
        <v>22.990238000000002</v>
      </c>
      <c r="AF4738" s="258">
        <v>36744.786</v>
      </c>
      <c r="AG4738" s="258">
        <v>124.17404000000001</v>
      </c>
      <c r="AH4738" s="258">
        <v>55178.982000000004</v>
      </c>
      <c r="AI4738" s="258">
        <v>213.39681999999999</v>
      </c>
      <c r="AJ4738" s="258">
        <v>29.351486000000001</v>
      </c>
      <c r="AK4738" s="258">
        <v>113.57211</v>
      </c>
      <c r="AL4738" s="258">
        <v>5.3264183000000003</v>
      </c>
      <c r="AM4738" s="258">
        <v>1.4904462E-2</v>
      </c>
      <c r="AN4738" s="258">
        <v>358.46733999999998</v>
      </c>
      <c r="AO4738" s="258">
        <v>15038.081</v>
      </c>
      <c r="AP4738" s="258">
        <v>7088.3338000000003</v>
      </c>
      <c r="AQ4738" s="258">
        <v>61.433042999999998</v>
      </c>
      <c r="AR4738" s="258">
        <v>256209.99</v>
      </c>
      <c r="AT4738" s="193"/>
      <c r="AU4738" s="193"/>
      <c r="AV4738" s="193"/>
      <c r="AW4738" s="193"/>
      <c r="AX4738" s="193"/>
      <c r="AY4738" s="193"/>
      <c r="AZ4738" s="193"/>
      <c r="BA4738" s="193"/>
      <c r="BB4738" s="193"/>
      <c r="BC4738" s="193"/>
      <c r="BD4738" s="193"/>
      <c r="BE4738" s="315"/>
      <c r="BF4738" s="315"/>
      <c r="BG4738" s="315"/>
      <c r="BH4738" s="315"/>
      <c r="BI4738" s="315"/>
      <c r="BJ4738" s="315"/>
      <c r="BK4738" s="315"/>
    </row>
    <row r="4739" spans="1:63" x14ac:dyDescent="0.25">
      <c r="A4739" s="9"/>
      <c r="B4739" s="43" t="s">
        <v>1264</v>
      </c>
      <c r="C4739" s="6" t="s">
        <v>119</v>
      </c>
      <c r="D4739" s="193">
        <v>125053.12</v>
      </c>
      <c r="E4739" s="193">
        <v>60485.641000000003</v>
      </c>
      <c r="F4739" s="193">
        <v>31261.846000000001</v>
      </c>
      <c r="G4739" s="193">
        <v>1676.7079000000001</v>
      </c>
      <c r="H4739" s="193">
        <v>995.43660999999997</v>
      </c>
      <c r="I4739" s="193">
        <v>5583.1619000000001</v>
      </c>
      <c r="J4739" s="193">
        <v>3743.0401000000002</v>
      </c>
      <c r="K4739" s="193">
        <v>102.62051</v>
      </c>
      <c r="L4739" s="193">
        <v>21204.665000000001</v>
      </c>
      <c r="M4739" s="193">
        <v>0</v>
      </c>
      <c r="N4739" s="193">
        <v>0</v>
      </c>
      <c r="O4739" s="193">
        <v>0</v>
      </c>
      <c r="P4739" s="199">
        <f t="shared" si="924"/>
        <v>448041.7851851852</v>
      </c>
      <c r="Q4739" s="240">
        <v>7628258.7999999998</v>
      </c>
      <c r="R4739" s="99">
        <v>5357815.9000000004</v>
      </c>
      <c r="S4739" s="99">
        <v>910728</v>
      </c>
      <c r="T4739" s="99">
        <v>14.066000000000001</v>
      </c>
      <c r="U4739" s="99">
        <v>1077200</v>
      </c>
      <c r="V4739" s="99">
        <v>7280.78</v>
      </c>
      <c r="W4739" s="99">
        <v>275220</v>
      </c>
      <c r="X4739" s="241">
        <f t="shared" si="925"/>
        <v>55119.350211810597</v>
      </c>
      <c r="Y4739" s="241">
        <f t="shared" si="926"/>
        <v>23039.126374399999</v>
      </c>
      <c r="Z4739" s="241">
        <f t="shared" si="927"/>
        <v>18638.403834410601</v>
      </c>
      <c r="AA4739" s="241">
        <f t="shared" si="928"/>
        <v>13441.820002999999</v>
      </c>
      <c r="AB4739" s="258">
        <v>12418.895</v>
      </c>
      <c r="AC4739" s="258">
        <v>1.7947487</v>
      </c>
      <c r="AD4739" s="258">
        <v>2825.8791999999999</v>
      </c>
      <c r="AE4739" s="258">
        <v>1.6704376999999999</v>
      </c>
      <c r="AF4739" s="258">
        <v>7762.6130999999996</v>
      </c>
      <c r="AG4739" s="258">
        <v>28.273887999999999</v>
      </c>
      <c r="AH4739" s="258">
        <v>8128.5414000000001</v>
      </c>
      <c r="AI4739" s="258">
        <v>53.988891000000002</v>
      </c>
      <c r="AJ4739" s="258">
        <v>13.807933999999999</v>
      </c>
      <c r="AK4739" s="258">
        <v>29.502793</v>
      </c>
      <c r="AL4739" s="258">
        <v>3.0178881999999998</v>
      </c>
      <c r="AM4739" s="258">
        <v>7.1282105999999996E-3</v>
      </c>
      <c r="AN4739" s="258">
        <v>5371.9146000000001</v>
      </c>
      <c r="AO4739" s="258">
        <v>2189.4874</v>
      </c>
      <c r="AP4739" s="258">
        <v>2848.1358</v>
      </c>
      <c r="AQ4739" s="258">
        <v>31.589003000000002</v>
      </c>
      <c r="AR4739" s="258">
        <v>13410.231</v>
      </c>
      <c r="AT4739" s="193"/>
      <c r="AU4739" s="193"/>
      <c r="AV4739" s="193"/>
      <c r="AW4739" s="193"/>
      <c r="AX4739" s="193"/>
      <c r="AY4739" s="193"/>
      <c r="AZ4739" s="193"/>
      <c r="BA4739" s="193"/>
      <c r="BB4739" s="193"/>
      <c r="BC4739" s="193"/>
      <c r="BD4739" s="193"/>
      <c r="BE4739" s="315"/>
      <c r="BF4739" s="315"/>
      <c r="BG4739" s="315"/>
      <c r="BH4739" s="315"/>
      <c r="BI4739" s="315"/>
      <c r="BJ4739" s="315"/>
      <c r="BK4739" s="315"/>
    </row>
    <row r="4740" spans="1:63" x14ac:dyDescent="0.25">
      <c r="A4740" s="9"/>
      <c r="B4740" s="43" t="s">
        <v>1264</v>
      </c>
      <c r="C4740" s="6" t="s">
        <v>120</v>
      </c>
      <c r="D4740" s="193">
        <v>1209260.3</v>
      </c>
      <c r="E4740" s="193">
        <v>446040.89</v>
      </c>
      <c r="F4740" s="193">
        <v>210636.22</v>
      </c>
      <c r="G4740" s="193">
        <v>50430.472999999998</v>
      </c>
      <c r="H4740" s="193">
        <v>6084.8076000000001</v>
      </c>
      <c r="I4740" s="193">
        <v>56889.093999999997</v>
      </c>
      <c r="J4740" s="193">
        <v>53879.587</v>
      </c>
      <c r="K4740" s="193">
        <v>764.74049000000002</v>
      </c>
      <c r="L4740" s="193">
        <v>384534.53</v>
      </c>
      <c r="M4740" s="193">
        <v>0</v>
      </c>
      <c r="N4740" s="193">
        <v>0</v>
      </c>
      <c r="O4740" s="193">
        <v>0</v>
      </c>
      <c r="P4740" s="199">
        <f t="shared" si="924"/>
        <v>3304006.5925925924</v>
      </c>
      <c r="Q4740" s="240">
        <v>56365147</v>
      </c>
      <c r="R4740" s="99">
        <v>37783760</v>
      </c>
      <c r="S4740" s="99">
        <v>7092400</v>
      </c>
      <c r="T4740" s="99">
        <v>460.51</v>
      </c>
      <c r="U4740" s="99">
        <v>8385600</v>
      </c>
      <c r="V4740" s="99">
        <v>69525.8</v>
      </c>
      <c r="W4740" s="99">
        <v>3033400</v>
      </c>
      <c r="X4740" s="241">
        <f t="shared" si="925"/>
        <v>492245.82201514993</v>
      </c>
      <c r="Y4740" s="241">
        <f t="shared" si="926"/>
        <v>265112.74093099998</v>
      </c>
      <c r="Z4740" s="241">
        <f t="shared" si="927"/>
        <v>131261.82048415</v>
      </c>
      <c r="AA4740" s="241">
        <f t="shared" si="928"/>
        <v>95871.260599999994</v>
      </c>
      <c r="AB4740" s="258">
        <v>91573.448999999993</v>
      </c>
      <c r="AC4740" s="258">
        <v>12.549545</v>
      </c>
      <c r="AD4740" s="258">
        <v>115754.12</v>
      </c>
      <c r="AE4740" s="258">
        <v>11.653665999999999</v>
      </c>
      <c r="AF4740" s="258">
        <v>57542.953999999998</v>
      </c>
      <c r="AG4740" s="258">
        <v>218.01472000000001</v>
      </c>
      <c r="AH4740" s="258">
        <v>59941.605000000003</v>
      </c>
      <c r="AI4740" s="258">
        <v>356.95276999999999</v>
      </c>
      <c r="AJ4740" s="258">
        <v>447.22437000000002</v>
      </c>
      <c r="AK4740" s="258">
        <v>261.95044000000001</v>
      </c>
      <c r="AL4740" s="258">
        <v>65.594069000000005</v>
      </c>
      <c r="AM4740" s="258">
        <v>0.21283515</v>
      </c>
      <c r="AN4740" s="258">
        <v>46990.737000000001</v>
      </c>
      <c r="AO4740" s="258">
        <v>10525.958000000001</v>
      </c>
      <c r="AP4740" s="258">
        <v>12671.585999999999</v>
      </c>
      <c r="AQ4740" s="258">
        <v>1292.2996000000001</v>
      </c>
      <c r="AR4740" s="258">
        <v>94578.960999999996</v>
      </c>
      <c r="AT4740" s="193"/>
      <c r="AU4740" s="193"/>
      <c r="AV4740" s="193"/>
      <c r="AW4740" s="193"/>
      <c r="AX4740" s="193"/>
      <c r="AY4740" s="193"/>
      <c r="AZ4740" s="193"/>
      <c r="BA4740" s="193"/>
      <c r="BB4740" s="193"/>
      <c r="BC4740" s="193"/>
      <c r="BD4740" s="193"/>
      <c r="BE4740" s="315"/>
      <c r="BF4740" s="315"/>
      <c r="BG4740" s="315"/>
      <c r="BH4740" s="315"/>
      <c r="BI4740" s="315"/>
      <c r="BJ4740" s="315"/>
      <c r="BK4740" s="315"/>
    </row>
    <row r="4741" spans="1:63" x14ac:dyDescent="0.25">
      <c r="A4741" s="9"/>
      <c r="B4741" s="43" t="s">
        <v>1264</v>
      </c>
      <c r="C4741" s="6" t="s">
        <v>121</v>
      </c>
      <c r="D4741" s="193">
        <v>3538542.9</v>
      </c>
      <c r="E4741" s="193">
        <v>1844148.7</v>
      </c>
      <c r="F4741" s="193">
        <v>418542.68</v>
      </c>
      <c r="G4741" s="193">
        <v>47740.014999999999</v>
      </c>
      <c r="H4741" s="193">
        <v>26337.646000000001</v>
      </c>
      <c r="I4741" s="193">
        <v>164298.65</v>
      </c>
      <c r="J4741" s="193">
        <v>91809.176000000007</v>
      </c>
      <c r="K4741" s="193">
        <v>4724.2597999999998</v>
      </c>
      <c r="L4741" s="193">
        <v>940941.76</v>
      </c>
      <c r="M4741" s="193">
        <v>0</v>
      </c>
      <c r="N4741" s="193">
        <v>0</v>
      </c>
      <c r="O4741" s="193">
        <v>0</v>
      </c>
      <c r="P4741" s="199">
        <f t="shared" si="924"/>
        <v>13660360.740740739</v>
      </c>
      <c r="Q4741" s="240">
        <v>187238250</v>
      </c>
      <c r="R4741" s="99">
        <v>164539820</v>
      </c>
      <c r="S4741" s="99">
        <v>17703840</v>
      </c>
      <c r="T4741" s="99">
        <v>175.97</v>
      </c>
      <c r="U4741" s="99">
        <v>850970</v>
      </c>
      <c r="V4741" s="99">
        <v>221441.9</v>
      </c>
      <c r="W4741" s="99">
        <v>3922000</v>
      </c>
      <c r="X4741" s="241">
        <f t="shared" si="925"/>
        <v>1351754.6698195301</v>
      </c>
      <c r="Y4741" s="241">
        <f t="shared" si="926"/>
        <v>661550.04442800011</v>
      </c>
      <c r="Z4741" s="241">
        <f t="shared" si="927"/>
        <v>276269.94409153005</v>
      </c>
      <c r="AA4741" s="241">
        <f t="shared" si="928"/>
        <v>413934.6813</v>
      </c>
      <c r="AB4741" s="258">
        <v>378658.14</v>
      </c>
      <c r="AC4741" s="258">
        <v>61.903706999999997</v>
      </c>
      <c r="AD4741" s="258">
        <v>122327.39</v>
      </c>
      <c r="AE4741" s="258">
        <v>36.624001</v>
      </c>
      <c r="AF4741" s="258">
        <v>159895.75</v>
      </c>
      <c r="AG4741" s="258">
        <v>570.23671999999999</v>
      </c>
      <c r="AH4741" s="258">
        <v>247830.42</v>
      </c>
      <c r="AI4741" s="258">
        <v>491.24784</v>
      </c>
      <c r="AJ4741" s="258">
        <v>404.46627999999998</v>
      </c>
      <c r="AK4741" s="258">
        <v>327.04007999999999</v>
      </c>
      <c r="AL4741" s="258">
        <v>125.1438</v>
      </c>
      <c r="AM4741" s="258">
        <v>0.38049153000000002</v>
      </c>
      <c r="AN4741" s="258">
        <v>4742.7421999999997</v>
      </c>
      <c r="AO4741" s="258">
        <v>13503.291999999999</v>
      </c>
      <c r="AP4741" s="258">
        <v>8845.2114000000001</v>
      </c>
      <c r="AQ4741" s="258">
        <v>2242.3112999999998</v>
      </c>
      <c r="AR4741" s="258">
        <v>411692.37</v>
      </c>
      <c r="AT4741" s="193"/>
      <c r="AU4741" s="193"/>
      <c r="AV4741" s="193"/>
      <c r="AW4741" s="193"/>
      <c r="AX4741" s="193"/>
      <c r="AY4741" s="193"/>
      <c r="AZ4741" s="193"/>
      <c r="BA4741" s="193"/>
      <c r="BB4741" s="193"/>
      <c r="BC4741" s="193"/>
      <c r="BD4741" s="193"/>
      <c r="BE4741" s="315"/>
      <c r="BF4741" s="315"/>
      <c r="BG4741" s="315"/>
      <c r="BH4741" s="315"/>
      <c r="BI4741" s="315"/>
      <c r="BJ4741" s="315"/>
      <c r="BK4741" s="315"/>
    </row>
    <row r="4742" spans="1:63" x14ac:dyDescent="0.25">
      <c r="A4742" s="9"/>
      <c r="B4742" s="43" t="s">
        <v>3169</v>
      </c>
      <c r="C4742" s="6" t="s">
        <v>122</v>
      </c>
      <c r="D4742" s="193">
        <v>38.977381999999999</v>
      </c>
      <c r="E4742" s="193">
        <v>30.559825</v>
      </c>
      <c r="F4742" s="193">
        <v>4.5509937000000003</v>
      </c>
      <c r="G4742" s="193">
        <v>0.25277537</v>
      </c>
      <c r="H4742" s="193">
        <v>0.15600971</v>
      </c>
      <c r="I4742" s="193">
        <v>1.4635212</v>
      </c>
      <c r="J4742" s="193">
        <v>0.90747246999999998</v>
      </c>
      <c r="K4742" s="193">
        <v>7.6286498999999994E-2</v>
      </c>
      <c r="L4742" s="193">
        <v>1.0104982</v>
      </c>
      <c r="M4742" s="193">
        <v>0</v>
      </c>
      <c r="N4742" s="193">
        <v>0</v>
      </c>
      <c r="O4742" s="193">
        <v>0</v>
      </c>
      <c r="P4742" s="199">
        <f t="shared" si="924"/>
        <v>226.36907407407406</v>
      </c>
      <c r="Q4742" s="240">
        <v>3210.7251999999999</v>
      </c>
      <c r="R4742" s="99">
        <v>2721.9324000000001</v>
      </c>
      <c r="S4742" s="99">
        <v>412.09840000000003</v>
      </c>
      <c r="T4742" s="99">
        <v>2.3511999999999999E-3</v>
      </c>
      <c r="U4742" s="99">
        <v>13.613</v>
      </c>
      <c r="V4742" s="99">
        <v>1.637043</v>
      </c>
      <c r="W4742" s="99">
        <v>61.442</v>
      </c>
      <c r="X4742" s="241">
        <f t="shared" si="925"/>
        <v>19.317953107387599</v>
      </c>
      <c r="Y4742" s="241">
        <f t="shared" si="926"/>
        <v>8.334466471759999</v>
      </c>
      <c r="Z4742" s="241">
        <f t="shared" si="927"/>
        <v>4.1684470102276006</v>
      </c>
      <c r="AA4742" s="241">
        <f t="shared" si="928"/>
        <v>6.8150396253999999</v>
      </c>
      <c r="AB4742" s="258">
        <v>6.2746902999999996</v>
      </c>
      <c r="AC4742" s="258">
        <v>4.3678384E-4</v>
      </c>
      <c r="AD4742" s="258">
        <v>0.46655458</v>
      </c>
      <c r="AE4742" s="258">
        <v>5.9756632000000003E-4</v>
      </c>
      <c r="AF4742" s="258">
        <v>1.5845727999999999</v>
      </c>
      <c r="AG4742" s="258">
        <v>7.6144415999999998E-3</v>
      </c>
      <c r="AH4742" s="258">
        <v>4.1067773000000001</v>
      </c>
      <c r="AI4742" s="258">
        <v>6.9862900999999996E-3</v>
      </c>
      <c r="AJ4742" s="258">
        <v>1.7510059E-3</v>
      </c>
      <c r="AK4742" s="258">
        <v>2.6180253000000001E-3</v>
      </c>
      <c r="AL4742" s="258">
        <v>7.4002400000000004E-4</v>
      </c>
      <c r="AM4742" s="258">
        <v>2.2309275999999998E-6</v>
      </c>
      <c r="AN4742" s="258">
        <v>3.4227285000000003E-2</v>
      </c>
      <c r="AO4742" s="258">
        <v>8.3984710000000004E-2</v>
      </c>
      <c r="AP4742" s="258">
        <v>-6.8639860999999996E-2</v>
      </c>
      <c r="AQ4742" s="258">
        <v>3.8470254000000001E-3</v>
      </c>
      <c r="AR4742" s="258">
        <v>6.8111926</v>
      </c>
      <c r="AT4742" s="193"/>
      <c r="AU4742" s="193"/>
      <c r="AV4742" s="193"/>
      <c r="AW4742" s="193"/>
      <c r="AX4742" s="193"/>
      <c r="AY4742" s="193"/>
      <c r="AZ4742" s="193"/>
      <c r="BA4742" s="193"/>
      <c r="BB4742" s="193"/>
      <c r="BC4742" s="193"/>
      <c r="BD4742" s="193"/>
      <c r="BE4742" s="315"/>
      <c r="BF4742" s="315"/>
      <c r="BG4742" s="315"/>
      <c r="BH4742" s="315"/>
      <c r="BI4742" s="315"/>
      <c r="BJ4742" s="315"/>
      <c r="BK4742" s="315"/>
    </row>
    <row r="4743" spans="1:63" x14ac:dyDescent="0.25">
      <c r="A4743" s="9"/>
      <c r="B4743" s="43" t="s">
        <v>1264</v>
      </c>
      <c r="C4743" s="6" t="s">
        <v>123</v>
      </c>
      <c r="D4743" s="193">
        <v>654033.91</v>
      </c>
      <c r="E4743" s="193">
        <v>423417.23</v>
      </c>
      <c r="F4743" s="193">
        <v>140107.41</v>
      </c>
      <c r="G4743" s="193">
        <v>4236.5628999999999</v>
      </c>
      <c r="H4743" s="193">
        <v>4385.4371000000001</v>
      </c>
      <c r="I4743" s="193">
        <v>31589.871999999999</v>
      </c>
      <c r="J4743" s="193">
        <v>29465.503000000001</v>
      </c>
      <c r="K4743" s="193">
        <v>533.00081</v>
      </c>
      <c r="L4743" s="193">
        <v>20298.892</v>
      </c>
      <c r="M4743" s="193">
        <v>0</v>
      </c>
      <c r="N4743" s="193">
        <v>0</v>
      </c>
      <c r="O4743" s="193">
        <v>0</v>
      </c>
      <c r="P4743" s="199">
        <f t="shared" si="924"/>
        <v>3136423.9259259254</v>
      </c>
      <c r="Q4743" s="240">
        <v>130670510</v>
      </c>
      <c r="R4743" s="99">
        <v>124759430</v>
      </c>
      <c r="S4743" s="99">
        <v>4884936</v>
      </c>
      <c r="T4743" s="99">
        <v>193.06</v>
      </c>
      <c r="U4743" s="99">
        <v>184260</v>
      </c>
      <c r="V4743" s="99">
        <v>33605.19</v>
      </c>
      <c r="W4743" s="99">
        <v>808080</v>
      </c>
      <c r="X4743" s="241">
        <f t="shared" si="925"/>
        <v>568154.63796847709</v>
      </c>
      <c r="Y4743" s="241">
        <f t="shared" si="926"/>
        <v>128013.24288800001</v>
      </c>
      <c r="Z4743" s="241">
        <f t="shared" si="927"/>
        <v>128164.14644447701</v>
      </c>
      <c r="AA4743" s="241">
        <f t="shared" si="928"/>
        <v>311977.24863600003</v>
      </c>
      <c r="AB4743" s="258">
        <v>86939.241999999998</v>
      </c>
      <c r="AC4743" s="258">
        <v>77.424046000000004</v>
      </c>
      <c r="AD4743" s="258">
        <v>5334.6453000000001</v>
      </c>
      <c r="AE4743" s="258">
        <v>22.931751999999999</v>
      </c>
      <c r="AF4743" s="258">
        <v>35499.101000000002</v>
      </c>
      <c r="AG4743" s="258">
        <v>139.89878999999999</v>
      </c>
      <c r="AH4743" s="258">
        <v>56896.553</v>
      </c>
      <c r="AI4743" s="258">
        <v>208.41601</v>
      </c>
      <c r="AJ4743" s="258">
        <v>31.411448</v>
      </c>
      <c r="AK4743" s="258">
        <v>117.07174000000001</v>
      </c>
      <c r="AL4743" s="258">
        <v>5.7963937999999997</v>
      </c>
      <c r="AM4743" s="258">
        <v>1.5452677E-2</v>
      </c>
      <c r="AN4743" s="258">
        <v>429.18770000000001</v>
      </c>
      <c r="AO4743" s="258">
        <v>62271.377</v>
      </c>
      <c r="AP4743" s="258">
        <v>8204.3176999999996</v>
      </c>
      <c r="AQ4743" s="258">
        <v>60.978636000000002</v>
      </c>
      <c r="AR4743" s="258">
        <v>311916.27</v>
      </c>
      <c r="AT4743" s="193"/>
      <c r="AU4743" s="193"/>
      <c r="AV4743" s="193"/>
      <c r="AW4743" s="193"/>
      <c r="AX4743" s="193"/>
      <c r="AY4743" s="193"/>
      <c r="AZ4743" s="193"/>
      <c r="BA4743" s="193"/>
      <c r="BB4743" s="193"/>
      <c r="BC4743" s="193"/>
      <c r="BD4743" s="193"/>
      <c r="BE4743" s="315"/>
      <c r="BF4743" s="315"/>
      <c r="BG4743" s="315"/>
      <c r="BH4743" s="315"/>
      <c r="BI4743" s="315"/>
      <c r="BJ4743" s="315"/>
      <c r="BK4743" s="315"/>
    </row>
    <row r="4744" spans="1:63" x14ac:dyDescent="0.25">
      <c r="A4744" s="9"/>
      <c r="B4744" s="43" t="s">
        <v>1264</v>
      </c>
      <c r="C4744" s="6" t="s">
        <v>124</v>
      </c>
      <c r="D4744" s="193">
        <v>2642731.2000000002</v>
      </c>
      <c r="E4744" s="193">
        <v>1672114.3</v>
      </c>
      <c r="F4744" s="193">
        <v>580104.56999999995</v>
      </c>
      <c r="G4744" s="193">
        <v>16407.646000000001</v>
      </c>
      <c r="H4744" s="193">
        <v>16585.010999999999</v>
      </c>
      <c r="I4744" s="193">
        <v>129086.35</v>
      </c>
      <c r="J4744" s="193">
        <v>113838.63</v>
      </c>
      <c r="K4744" s="193">
        <v>2231.3551000000002</v>
      </c>
      <c r="L4744" s="193">
        <v>112363.32</v>
      </c>
      <c r="M4744" s="193">
        <v>0</v>
      </c>
      <c r="N4744" s="193">
        <v>0</v>
      </c>
      <c r="O4744" s="193">
        <v>0</v>
      </c>
      <c r="P4744" s="199">
        <f t="shared" si="924"/>
        <v>12386031.851851851</v>
      </c>
      <c r="Q4744" s="240">
        <v>421831240</v>
      </c>
      <c r="R4744" s="99">
        <v>399847060</v>
      </c>
      <c r="S4744" s="99">
        <v>18028080</v>
      </c>
      <c r="T4744" s="99">
        <v>695.78</v>
      </c>
      <c r="U4744" s="99">
        <v>804890</v>
      </c>
      <c r="V4744" s="99">
        <v>123815.1</v>
      </c>
      <c r="W4744" s="99">
        <v>3026700</v>
      </c>
      <c r="X4744" s="241">
        <f t="shared" si="925"/>
        <v>1924793.9693383281</v>
      </c>
      <c r="Y4744" s="241">
        <f t="shared" si="926"/>
        <v>512883.22760099993</v>
      </c>
      <c r="Z4744" s="241">
        <f t="shared" si="927"/>
        <v>411914.33211732801</v>
      </c>
      <c r="AA4744" s="241">
        <f t="shared" si="928"/>
        <v>999996.40962000005</v>
      </c>
      <c r="AB4744" s="258">
        <v>343330.87</v>
      </c>
      <c r="AC4744" s="258">
        <v>233.08573000000001</v>
      </c>
      <c r="AD4744" s="258">
        <v>20729.307000000001</v>
      </c>
      <c r="AE4744" s="258">
        <v>91.003791000000007</v>
      </c>
      <c r="AF4744" s="258">
        <v>147995.68</v>
      </c>
      <c r="AG4744" s="258">
        <v>503.28107999999997</v>
      </c>
      <c r="AH4744" s="258">
        <v>224696.19</v>
      </c>
      <c r="AI4744" s="258">
        <v>859.58088999999995</v>
      </c>
      <c r="AJ4744" s="258">
        <v>121.65157000000001</v>
      </c>
      <c r="AK4744" s="258">
        <v>438.44227000000001</v>
      </c>
      <c r="AL4744" s="258">
        <v>22.340633</v>
      </c>
      <c r="AM4744" s="258">
        <v>6.3754327999999999E-2</v>
      </c>
      <c r="AN4744" s="258">
        <v>1977.2</v>
      </c>
      <c r="AO4744" s="258">
        <v>156386.72</v>
      </c>
      <c r="AP4744" s="258">
        <v>27412.143</v>
      </c>
      <c r="AQ4744" s="258">
        <v>285.86962</v>
      </c>
      <c r="AR4744" s="258">
        <v>999710.54</v>
      </c>
      <c r="AT4744" s="193"/>
      <c r="AU4744" s="193"/>
      <c r="AV4744" s="193"/>
      <c r="AW4744" s="193"/>
      <c r="AX4744" s="193"/>
      <c r="AY4744" s="193"/>
      <c r="AZ4744" s="193"/>
      <c r="BA4744" s="193"/>
      <c r="BB4744" s="193"/>
      <c r="BC4744" s="193"/>
      <c r="BD4744" s="193"/>
      <c r="BE4744" s="315"/>
      <c r="BF4744" s="315"/>
      <c r="BG4744" s="315"/>
      <c r="BH4744" s="315"/>
      <c r="BI4744" s="315"/>
      <c r="BJ4744" s="315"/>
      <c r="BK4744" s="315"/>
    </row>
    <row r="4745" spans="1:63" x14ac:dyDescent="0.25">
      <c r="A4745" s="9"/>
      <c r="B4745" s="43" t="s">
        <v>3169</v>
      </c>
      <c r="C4745" s="6" t="s">
        <v>125</v>
      </c>
      <c r="D4745" s="193">
        <v>223.89562000000001</v>
      </c>
      <c r="E4745" s="193">
        <v>89.258579999999995</v>
      </c>
      <c r="F4745" s="193">
        <v>14.680782000000001</v>
      </c>
      <c r="G4745" s="193">
        <v>1.4978665</v>
      </c>
      <c r="H4745" s="193">
        <v>0.71953818999999997</v>
      </c>
      <c r="I4745" s="193">
        <v>8.8248604000000004</v>
      </c>
      <c r="J4745" s="193">
        <v>3.6745363000000002</v>
      </c>
      <c r="K4745" s="193">
        <v>0.24874957</v>
      </c>
      <c r="L4745" s="193">
        <v>104.99071000000001</v>
      </c>
      <c r="M4745" s="193">
        <v>0</v>
      </c>
      <c r="N4745" s="193">
        <v>0</v>
      </c>
      <c r="O4745" s="193">
        <v>0</v>
      </c>
      <c r="P4745" s="199">
        <f t="shared" si="924"/>
        <v>661.17466666666655</v>
      </c>
      <c r="Q4745" s="240">
        <v>9097.0465000000004</v>
      </c>
      <c r="R4745" s="99">
        <v>7601.9943000000003</v>
      </c>
      <c r="S4745" s="99">
        <v>1095.192</v>
      </c>
      <c r="T4745" s="99">
        <v>6.6841000000000001E-3</v>
      </c>
      <c r="U4745" s="99">
        <v>54.11</v>
      </c>
      <c r="V4745" s="99">
        <v>8.7235300000000002</v>
      </c>
      <c r="W4745" s="99">
        <v>337.02</v>
      </c>
      <c r="X4745" s="241">
        <f t="shared" si="925"/>
        <v>58.857258220119007</v>
      </c>
      <c r="Y4745" s="241">
        <f t="shared" si="926"/>
        <v>27.279609038900006</v>
      </c>
      <c r="Z4745" s="241">
        <f t="shared" si="927"/>
        <v>12.407774741218999</v>
      </c>
      <c r="AA4745" s="241">
        <f t="shared" si="928"/>
        <v>19.169874440000001</v>
      </c>
      <c r="AB4745" s="258">
        <v>18.326841999999999</v>
      </c>
      <c r="AC4745" s="258">
        <v>1.3588798E-3</v>
      </c>
      <c r="AD4745" s="258">
        <v>2.3930370999999999</v>
      </c>
      <c r="AE4745" s="258">
        <v>1.6048441000000001E-3</v>
      </c>
      <c r="AF4745" s="258">
        <v>6.5290777000000002</v>
      </c>
      <c r="AG4745" s="258">
        <v>2.7688515E-2</v>
      </c>
      <c r="AH4745" s="258">
        <v>11.994840999999999</v>
      </c>
      <c r="AI4745" s="258">
        <v>2.2867136999999999E-2</v>
      </c>
      <c r="AJ4745" s="258">
        <v>1.2006057000000001E-2</v>
      </c>
      <c r="AK4745" s="258">
        <v>1.1834503E-2</v>
      </c>
      <c r="AL4745" s="258">
        <v>5.9046625000000004E-3</v>
      </c>
      <c r="AM4745" s="258">
        <v>1.8610719E-5</v>
      </c>
      <c r="AN4745" s="258">
        <v>0.18325691999999999</v>
      </c>
      <c r="AO4745" s="258">
        <v>0.27584329000000002</v>
      </c>
      <c r="AP4745" s="258">
        <v>-9.8797439000000001E-2</v>
      </c>
      <c r="AQ4745" s="258">
        <v>0.14435344</v>
      </c>
      <c r="AR4745" s="258">
        <v>19.025521000000001</v>
      </c>
      <c r="AT4745" s="193"/>
      <c r="AU4745" s="193"/>
      <c r="AV4745" s="193"/>
      <c r="AW4745" s="193"/>
      <c r="AX4745" s="193"/>
      <c r="AY4745" s="193"/>
      <c r="AZ4745" s="193"/>
      <c r="BA4745" s="193"/>
      <c r="BB4745" s="193"/>
      <c r="BC4745" s="193"/>
      <c r="BD4745" s="193"/>
      <c r="BE4745" s="315"/>
      <c r="BF4745" s="315"/>
      <c r="BG4745" s="315"/>
      <c r="BH4745" s="315"/>
      <c r="BI4745" s="315"/>
      <c r="BJ4745" s="315"/>
      <c r="BK4745" s="315"/>
    </row>
    <row r="4746" spans="1:63" x14ac:dyDescent="0.25">
      <c r="A4746" s="9"/>
      <c r="B4746" s="43" t="s">
        <v>3169</v>
      </c>
      <c r="C4746" s="6" t="s">
        <v>126</v>
      </c>
      <c r="D4746" s="193">
        <v>218.75476</v>
      </c>
      <c r="E4746" s="193">
        <v>84.879030999999998</v>
      </c>
      <c r="F4746" s="193">
        <v>14.203288000000001</v>
      </c>
      <c r="G4746" s="193">
        <v>1.4700624</v>
      </c>
      <c r="H4746" s="193">
        <v>0.69954881999999996</v>
      </c>
      <c r="I4746" s="193">
        <v>8.7240938999999997</v>
      </c>
      <c r="J4746" s="193">
        <v>3.5989746</v>
      </c>
      <c r="K4746" s="193">
        <v>0.23363407999999999</v>
      </c>
      <c r="L4746" s="193">
        <v>104.94611999999999</v>
      </c>
      <c r="M4746" s="193">
        <v>0</v>
      </c>
      <c r="N4746" s="193">
        <v>0</v>
      </c>
      <c r="O4746" s="193">
        <v>0</v>
      </c>
      <c r="P4746" s="199">
        <f t="shared" si="924"/>
        <v>628.73356296296288</v>
      </c>
      <c r="Q4746" s="240">
        <v>8609.2060000000001</v>
      </c>
      <c r="R4746" s="99">
        <v>7179.5514000000003</v>
      </c>
      <c r="S4746" s="99">
        <v>1041.2639999999999</v>
      </c>
      <c r="T4746" s="99">
        <v>6.5707999999999999E-3</v>
      </c>
      <c r="U4746" s="99">
        <v>51.076000000000001</v>
      </c>
      <c r="V4746" s="99">
        <v>8.5280000000000005</v>
      </c>
      <c r="W4746" s="99">
        <v>328.78</v>
      </c>
      <c r="X4746" s="241">
        <f t="shared" si="925"/>
        <v>56.131291407489996</v>
      </c>
      <c r="Y4746" s="241">
        <f t="shared" si="926"/>
        <v>26.208079616500001</v>
      </c>
      <c r="Z4746" s="241">
        <f t="shared" si="927"/>
        <v>11.810664160989997</v>
      </c>
      <c r="AA4746" s="241">
        <f t="shared" si="928"/>
        <v>18.112547629999998</v>
      </c>
      <c r="AB4746" s="258">
        <v>17.427661000000001</v>
      </c>
      <c r="AC4746" s="258">
        <v>1.3313876000000001E-3</v>
      </c>
      <c r="AD4746" s="258">
        <v>2.3492478999999999</v>
      </c>
      <c r="AE4746" s="258">
        <v>1.5436789E-3</v>
      </c>
      <c r="AF4746" s="258">
        <v>6.4015804999999997</v>
      </c>
      <c r="AG4746" s="258">
        <v>2.671515E-2</v>
      </c>
      <c r="AH4746" s="258">
        <v>11.406338</v>
      </c>
      <c r="AI4746" s="258">
        <v>2.2121525999999999E-2</v>
      </c>
      <c r="AJ4746" s="258">
        <v>1.1842943999999999E-2</v>
      </c>
      <c r="AK4746" s="258">
        <v>1.1658346E-2</v>
      </c>
      <c r="AL4746" s="258">
        <v>5.7684527000000001E-3</v>
      </c>
      <c r="AM4746" s="258">
        <v>1.8208289999999999E-5</v>
      </c>
      <c r="AN4746" s="258">
        <v>0.18001322</v>
      </c>
      <c r="AO4746" s="258">
        <v>0.27035981999999997</v>
      </c>
      <c r="AP4746" s="258">
        <v>-9.7456355999999994E-2</v>
      </c>
      <c r="AQ4746" s="258">
        <v>0.14423463</v>
      </c>
      <c r="AR4746" s="258">
        <v>17.968312999999998</v>
      </c>
      <c r="AT4746" s="193"/>
      <c r="AU4746" s="193"/>
      <c r="AV4746" s="193"/>
      <c r="AW4746" s="193"/>
      <c r="AX4746" s="193"/>
      <c r="AY4746" s="193"/>
      <c r="AZ4746" s="193"/>
      <c r="BA4746" s="193"/>
      <c r="BB4746" s="193"/>
      <c r="BC4746" s="193"/>
      <c r="BD4746" s="193"/>
      <c r="BE4746" s="315"/>
      <c r="BF4746" s="315"/>
      <c r="BG4746" s="315"/>
      <c r="BH4746" s="315"/>
      <c r="BI4746" s="315"/>
      <c r="BJ4746" s="315"/>
      <c r="BK4746" s="315"/>
    </row>
    <row r="4747" spans="1:63" x14ac:dyDescent="0.25">
      <c r="A4747" s="9"/>
      <c r="B4747" s="43" t="s">
        <v>3169</v>
      </c>
      <c r="C4747" s="6" t="s">
        <v>127</v>
      </c>
      <c r="D4747" s="193">
        <v>213.10556</v>
      </c>
      <c r="E4747" s="193">
        <v>80.143512000000001</v>
      </c>
      <c r="F4747" s="193">
        <v>13.640478999999999</v>
      </c>
      <c r="G4747" s="193">
        <v>1.4384216999999999</v>
      </c>
      <c r="H4747" s="193">
        <v>0.67779659000000003</v>
      </c>
      <c r="I4747" s="193">
        <v>8.5889007999999993</v>
      </c>
      <c r="J4747" s="193">
        <v>3.5060547</v>
      </c>
      <c r="K4747" s="193">
        <v>0.21838587000000001</v>
      </c>
      <c r="L4747" s="193">
        <v>104.89201</v>
      </c>
      <c r="M4747" s="193">
        <v>0</v>
      </c>
      <c r="N4747" s="193">
        <v>0</v>
      </c>
      <c r="O4747" s="193">
        <v>0</v>
      </c>
      <c r="P4747" s="199">
        <f t="shared" si="924"/>
        <v>593.65564444444442</v>
      </c>
      <c r="Q4747" s="240">
        <v>8078.5619999999999</v>
      </c>
      <c r="R4747" s="99">
        <v>6723.0295999999998</v>
      </c>
      <c r="S4747" s="99">
        <v>979.83199999999999</v>
      </c>
      <c r="T4747" s="99">
        <v>6.3807999999999998E-3</v>
      </c>
      <c r="U4747" s="99">
        <v>47.942</v>
      </c>
      <c r="V4747" s="99">
        <v>8.3019499999999997</v>
      </c>
      <c r="W4747" s="99">
        <v>319.45</v>
      </c>
      <c r="X4747" s="241">
        <f t="shared" si="925"/>
        <v>53.157281543401005</v>
      </c>
      <c r="Y4747" s="241">
        <f t="shared" si="926"/>
        <v>25.023229321400002</v>
      </c>
      <c r="Z4747" s="241">
        <f t="shared" si="927"/>
        <v>11.164125542001001</v>
      </c>
      <c r="AA4747" s="241">
        <f t="shared" si="928"/>
        <v>16.96992668</v>
      </c>
      <c r="AB4747" s="258">
        <v>16.455387000000002</v>
      </c>
      <c r="AC4747" s="258">
        <v>1.2922897000000001E-3</v>
      </c>
      <c r="AD4747" s="258">
        <v>2.2996915000000002</v>
      </c>
      <c r="AE4747" s="258">
        <v>1.4706427000000001E-3</v>
      </c>
      <c r="AF4747" s="258">
        <v>6.2398017000000001</v>
      </c>
      <c r="AG4747" s="258">
        <v>2.5586188999999999E-2</v>
      </c>
      <c r="AH4747" s="258">
        <v>10.769996000000001</v>
      </c>
      <c r="AI4747" s="258">
        <v>2.1247808E-2</v>
      </c>
      <c r="AJ4747" s="258">
        <v>1.1651358000000001E-2</v>
      </c>
      <c r="AK4747" s="258">
        <v>1.1428987999999999E-2</v>
      </c>
      <c r="AL4747" s="258">
        <v>5.6267176E-3</v>
      </c>
      <c r="AM4747" s="258">
        <v>1.7789400999999999E-5</v>
      </c>
      <c r="AN4747" s="258">
        <v>0.17618062000000001</v>
      </c>
      <c r="AO4747" s="258">
        <v>0.26208395000000001</v>
      </c>
      <c r="AP4747" s="258">
        <v>-9.4107688999999994E-2</v>
      </c>
      <c r="AQ4747" s="258">
        <v>0.14407668000000001</v>
      </c>
      <c r="AR4747" s="258">
        <v>16.825849999999999</v>
      </c>
      <c r="AT4747" s="193"/>
      <c r="AU4747" s="193"/>
      <c r="AV4747" s="193"/>
      <c r="AW4747" s="193"/>
      <c r="AX4747" s="193"/>
      <c r="AY4747" s="193"/>
      <c r="AZ4747" s="193"/>
      <c r="BA4747" s="193"/>
      <c r="BB4747" s="193"/>
      <c r="BC4747" s="193"/>
      <c r="BD4747" s="193"/>
      <c r="BE4747" s="315"/>
      <c r="BF4747" s="315"/>
      <c r="BG4747" s="315"/>
      <c r="BH4747" s="315"/>
      <c r="BI4747" s="315"/>
      <c r="BJ4747" s="315"/>
      <c r="BK4747" s="315"/>
    </row>
    <row r="4748" spans="1:63" x14ac:dyDescent="0.25">
      <c r="A4748" s="9"/>
      <c r="B4748" s="43" t="s">
        <v>3169</v>
      </c>
      <c r="C4748" s="6" t="s">
        <v>128</v>
      </c>
      <c r="D4748" s="193">
        <v>207.93728999999999</v>
      </c>
      <c r="E4748" s="193">
        <v>75.841793999999993</v>
      </c>
      <c r="F4748" s="193">
        <v>13.108008</v>
      </c>
      <c r="G4748" s="193">
        <v>1.4114838000000001</v>
      </c>
      <c r="H4748" s="193">
        <v>0.65812479999999995</v>
      </c>
      <c r="I4748" s="193">
        <v>8.4465660000000007</v>
      </c>
      <c r="J4748" s="193">
        <v>3.4269750000000001</v>
      </c>
      <c r="K4748" s="193">
        <v>0.20492900999999999</v>
      </c>
      <c r="L4748" s="193">
        <v>104.83941</v>
      </c>
      <c r="M4748" s="193">
        <v>0</v>
      </c>
      <c r="N4748" s="193">
        <v>0</v>
      </c>
      <c r="O4748" s="193">
        <v>0</v>
      </c>
      <c r="P4748" s="199">
        <f t="shared" si="924"/>
        <v>561.79106666666655</v>
      </c>
      <c r="Q4748" s="240">
        <v>7608.2524000000003</v>
      </c>
      <c r="R4748" s="99">
        <v>6316.6750000000002</v>
      </c>
      <c r="S4748" s="99">
        <v>927.13599999999997</v>
      </c>
      <c r="T4748" s="99">
        <v>6.1682999999999998E-3</v>
      </c>
      <c r="U4748" s="99">
        <v>45.256</v>
      </c>
      <c r="V4748" s="99">
        <v>8.1191499999999994</v>
      </c>
      <c r="W4748" s="99">
        <v>311.06</v>
      </c>
      <c r="X4748" s="241">
        <f t="shared" si="925"/>
        <v>50.463155035116998</v>
      </c>
      <c r="Y4748" s="241">
        <f t="shared" si="926"/>
        <v>23.931918412499996</v>
      </c>
      <c r="Z4748" s="241">
        <f t="shared" si="927"/>
        <v>10.578328762617</v>
      </c>
      <c r="AA4748" s="241">
        <f t="shared" si="928"/>
        <v>15.95290786</v>
      </c>
      <c r="AB4748" s="258">
        <v>15.572172999999999</v>
      </c>
      <c r="AC4748" s="258">
        <v>1.250113E-3</v>
      </c>
      <c r="AD4748" s="258">
        <v>2.2571113999999999</v>
      </c>
      <c r="AE4748" s="258">
        <v>1.4012924999999999E-3</v>
      </c>
      <c r="AF4748" s="258">
        <v>6.0754237</v>
      </c>
      <c r="AG4748" s="258">
        <v>2.4558907000000001E-2</v>
      </c>
      <c r="AH4748" s="258">
        <v>10.191941</v>
      </c>
      <c r="AI4748" s="258">
        <v>2.0424324000000001E-2</v>
      </c>
      <c r="AJ4748" s="258">
        <v>1.1489634E-2</v>
      </c>
      <c r="AK4748" s="258">
        <v>1.1215080000000001E-2</v>
      </c>
      <c r="AL4748" s="258">
        <v>5.5042553000000001E-3</v>
      </c>
      <c r="AM4748" s="258">
        <v>1.7425317000000001E-5</v>
      </c>
      <c r="AN4748" s="258">
        <v>0.1725003</v>
      </c>
      <c r="AO4748" s="258">
        <v>0.25303459</v>
      </c>
      <c r="AP4748" s="258">
        <v>-8.7797845999999999E-2</v>
      </c>
      <c r="AQ4748" s="258">
        <v>0.14391886000000001</v>
      </c>
      <c r="AR4748" s="258">
        <v>15.808989</v>
      </c>
      <c r="AT4748" s="193"/>
      <c r="AU4748" s="193"/>
      <c r="AV4748" s="193"/>
      <c r="AW4748" s="193"/>
      <c r="AX4748" s="193"/>
      <c r="AY4748" s="193"/>
      <c r="AZ4748" s="193"/>
      <c r="BA4748" s="193"/>
      <c r="BB4748" s="193"/>
      <c r="BC4748" s="193"/>
      <c r="BD4748" s="193"/>
      <c r="BE4748" s="315"/>
      <c r="BF4748" s="315"/>
      <c r="BG4748" s="315"/>
      <c r="BH4748" s="315"/>
      <c r="BI4748" s="315"/>
      <c r="BJ4748" s="315"/>
      <c r="BK4748" s="315"/>
    </row>
    <row r="4749" spans="1:63" x14ac:dyDescent="0.25">
      <c r="A4749" s="9"/>
      <c r="B4749" s="43" t="s">
        <v>3169</v>
      </c>
      <c r="C4749" s="6" t="s">
        <v>129</v>
      </c>
      <c r="D4749" s="193">
        <v>201.78984</v>
      </c>
      <c r="E4749" s="193">
        <v>70.749942000000004</v>
      </c>
      <c r="F4749" s="193">
        <v>12.469587000000001</v>
      </c>
      <c r="G4749" s="193">
        <v>1.3787084000000001</v>
      </c>
      <c r="H4749" s="193">
        <v>0.63554305</v>
      </c>
      <c r="I4749" s="193">
        <v>8.2719581000000009</v>
      </c>
      <c r="J4749" s="193">
        <v>3.3235375</v>
      </c>
      <c r="K4749" s="193">
        <v>0.18916527999999999</v>
      </c>
      <c r="L4749" s="193">
        <v>104.77139</v>
      </c>
      <c r="M4749" s="193">
        <v>0</v>
      </c>
      <c r="N4749" s="193">
        <v>0</v>
      </c>
      <c r="O4749" s="193">
        <v>0</v>
      </c>
      <c r="P4749" s="199">
        <f t="shared" si="924"/>
        <v>524.07364444444443</v>
      </c>
      <c r="Q4749" s="240">
        <v>7045.9606000000003</v>
      </c>
      <c r="R4749" s="99">
        <v>5831.1090999999997</v>
      </c>
      <c r="S4749" s="99">
        <v>863.40800000000002</v>
      </c>
      <c r="T4749" s="99">
        <v>5.8874000000000001E-3</v>
      </c>
      <c r="U4749" s="99">
        <v>42.276000000000003</v>
      </c>
      <c r="V4749" s="99">
        <v>7.9016500000000001</v>
      </c>
      <c r="W4749" s="99">
        <v>301.26</v>
      </c>
      <c r="X4749" s="241">
        <f t="shared" si="925"/>
        <v>47.254666011197003</v>
      </c>
      <c r="Y4749" s="241">
        <f t="shared" si="926"/>
        <v>22.631281018500001</v>
      </c>
      <c r="Z4749" s="241">
        <f t="shared" si="927"/>
        <v>9.8857431226970025</v>
      </c>
      <c r="AA4749" s="241">
        <f t="shared" si="928"/>
        <v>14.737641869999999</v>
      </c>
      <c r="AB4749" s="258">
        <v>14.526723</v>
      </c>
      <c r="AC4749" s="258">
        <v>1.1976589E-3</v>
      </c>
      <c r="AD4749" s="258">
        <v>2.2051379</v>
      </c>
      <c r="AE4749" s="258">
        <v>1.3177066000000001E-3</v>
      </c>
      <c r="AF4749" s="258">
        <v>5.8735423999999998</v>
      </c>
      <c r="AG4749" s="258">
        <v>2.3362352999999999E-2</v>
      </c>
      <c r="AH4749" s="258">
        <v>9.5077028000000006</v>
      </c>
      <c r="AI4749" s="258">
        <v>1.9437518000000001E-2</v>
      </c>
      <c r="AJ4749" s="258">
        <v>1.1292190000000001E-2</v>
      </c>
      <c r="AK4749" s="258">
        <v>1.0937693E-2</v>
      </c>
      <c r="AL4749" s="258">
        <v>5.3584376E-3</v>
      </c>
      <c r="AM4749" s="258">
        <v>1.6995097000000001E-5</v>
      </c>
      <c r="AN4749" s="258">
        <v>0.16810974000000001</v>
      </c>
      <c r="AO4749" s="258">
        <v>0.24143421000000001</v>
      </c>
      <c r="AP4749" s="258">
        <v>-7.8546460999999998E-2</v>
      </c>
      <c r="AQ4749" s="258">
        <v>0.14371787</v>
      </c>
      <c r="AR4749" s="258">
        <v>14.593923999999999</v>
      </c>
      <c r="AT4749" s="193"/>
      <c r="AU4749" s="193"/>
      <c r="AV4749" s="193"/>
      <c r="AW4749" s="193"/>
      <c r="AX4749" s="193"/>
      <c r="AY4749" s="193"/>
      <c r="AZ4749" s="193"/>
      <c r="BA4749" s="193"/>
      <c r="BB4749" s="193"/>
      <c r="BC4749" s="193"/>
      <c r="BD4749" s="193"/>
      <c r="BE4749" s="315"/>
      <c r="BF4749" s="315"/>
      <c r="BG4749" s="315"/>
      <c r="BH4749" s="315"/>
      <c r="BI4749" s="315"/>
      <c r="BJ4749" s="315"/>
      <c r="BK4749" s="315"/>
    </row>
    <row r="4750" spans="1:63" x14ac:dyDescent="0.25">
      <c r="A4750" s="9"/>
      <c r="B4750" s="43" t="s">
        <v>1264</v>
      </c>
      <c r="C4750" s="6" t="s">
        <v>130</v>
      </c>
      <c r="D4750" s="193">
        <v>660270.93999999994</v>
      </c>
      <c r="E4750" s="193">
        <v>426228.11</v>
      </c>
      <c r="F4750" s="193">
        <v>140734.59</v>
      </c>
      <c r="G4750" s="193">
        <v>4377.0621000000001</v>
      </c>
      <c r="H4750" s="193">
        <v>4239.8190000000004</v>
      </c>
      <c r="I4750" s="193">
        <v>30746.753000000001</v>
      </c>
      <c r="J4750" s="193">
        <v>27035.11</v>
      </c>
      <c r="K4750" s="193">
        <v>874.15459999999996</v>
      </c>
      <c r="L4750" s="193">
        <v>26035.35</v>
      </c>
      <c r="M4750" s="193">
        <v>0</v>
      </c>
      <c r="N4750" s="193">
        <v>0</v>
      </c>
      <c r="O4750" s="193">
        <v>0</v>
      </c>
      <c r="P4750" s="199">
        <f t="shared" si="924"/>
        <v>3157245.2592592589</v>
      </c>
      <c r="Q4750" s="240">
        <v>110916870</v>
      </c>
      <c r="R4750" s="99">
        <v>104407540</v>
      </c>
      <c r="S4750" s="99">
        <v>5254984</v>
      </c>
      <c r="T4750" s="99">
        <v>186.7</v>
      </c>
      <c r="U4750" s="99">
        <v>381690</v>
      </c>
      <c r="V4750" s="99">
        <v>35706.81</v>
      </c>
      <c r="W4750" s="99">
        <v>836770</v>
      </c>
      <c r="X4750" s="241">
        <f t="shared" si="925"/>
        <v>475427.47712213499</v>
      </c>
      <c r="Y4750" s="241">
        <f t="shared" si="926"/>
        <v>128555.50484200001</v>
      </c>
      <c r="Z4750" s="241">
        <f t="shared" si="927"/>
        <v>85736.228550134998</v>
      </c>
      <c r="AA4750" s="241">
        <f t="shared" si="928"/>
        <v>261135.74373000002</v>
      </c>
      <c r="AB4750" s="258">
        <v>87515.426000000007</v>
      </c>
      <c r="AC4750" s="258">
        <v>55.775984000000001</v>
      </c>
      <c r="AD4750" s="258">
        <v>5282.1350000000002</v>
      </c>
      <c r="AE4750" s="258">
        <v>21.854887999999999</v>
      </c>
      <c r="AF4750" s="258">
        <v>35548.51</v>
      </c>
      <c r="AG4750" s="258">
        <v>131.80296999999999</v>
      </c>
      <c r="AH4750" s="258">
        <v>57274.701000000001</v>
      </c>
      <c r="AI4750" s="258">
        <v>209.78936999999999</v>
      </c>
      <c r="AJ4750" s="258">
        <v>33.116314000000003</v>
      </c>
      <c r="AK4750" s="258">
        <v>103.6949</v>
      </c>
      <c r="AL4750" s="258">
        <v>5.6842581000000001</v>
      </c>
      <c r="AM4750" s="258">
        <v>1.6138034999999998E-2</v>
      </c>
      <c r="AN4750" s="258">
        <v>961.06746999999996</v>
      </c>
      <c r="AO4750" s="258">
        <v>20497.892</v>
      </c>
      <c r="AP4750" s="258">
        <v>6650.2671</v>
      </c>
      <c r="AQ4750" s="258">
        <v>66.703729999999993</v>
      </c>
      <c r="AR4750" s="258">
        <v>261069.04</v>
      </c>
      <c r="AT4750" s="193"/>
      <c r="AU4750" s="193"/>
      <c r="AV4750" s="193"/>
      <c r="AW4750" s="193"/>
      <c r="AX4750" s="193"/>
      <c r="AY4750" s="193"/>
      <c r="AZ4750" s="193"/>
      <c r="BA4750" s="193"/>
      <c r="BB4750" s="193"/>
      <c r="BC4750" s="193"/>
      <c r="BD4750" s="193"/>
      <c r="BE4750" s="315"/>
      <c r="BF4750" s="315"/>
      <c r="BG4750" s="315"/>
      <c r="BH4750" s="315"/>
      <c r="BI4750" s="315"/>
      <c r="BJ4750" s="315"/>
      <c r="BK4750" s="315"/>
    </row>
    <row r="4751" spans="1:63" x14ac:dyDescent="0.25">
      <c r="A4751" s="9"/>
      <c r="B4751" s="43" t="s">
        <v>1264</v>
      </c>
      <c r="C4751" s="6" t="s">
        <v>131</v>
      </c>
      <c r="D4751" s="193">
        <v>68343.400999999998</v>
      </c>
      <c r="E4751" s="193">
        <v>30323.3</v>
      </c>
      <c r="F4751" s="193">
        <v>7250.8549000000003</v>
      </c>
      <c r="G4751" s="193">
        <v>1743.5411999999999</v>
      </c>
      <c r="H4751" s="193">
        <v>863.62579000000005</v>
      </c>
      <c r="I4751" s="193">
        <v>6308.9250000000002</v>
      </c>
      <c r="J4751" s="193">
        <v>1035.6496999999999</v>
      </c>
      <c r="K4751" s="193">
        <v>28.608221</v>
      </c>
      <c r="L4751" s="193">
        <v>20788.896000000001</v>
      </c>
      <c r="M4751" s="193">
        <v>0</v>
      </c>
      <c r="N4751" s="193">
        <v>0</v>
      </c>
      <c r="O4751" s="193">
        <v>0</v>
      </c>
      <c r="P4751" s="199">
        <f t="shared" si="924"/>
        <v>224617.03703703702</v>
      </c>
      <c r="Q4751" s="240">
        <v>3536359.5</v>
      </c>
      <c r="R4751" s="99">
        <v>3134172.5</v>
      </c>
      <c r="S4751" s="99">
        <v>253736</v>
      </c>
      <c r="T4751" s="99">
        <v>2.2107000000000001</v>
      </c>
      <c r="U4751" s="99">
        <v>20500</v>
      </c>
      <c r="V4751" s="99">
        <v>4438.7060000000001</v>
      </c>
      <c r="W4751" s="99">
        <v>123510</v>
      </c>
      <c r="X4751" s="241">
        <f t="shared" si="925"/>
        <v>83341.190262599092</v>
      </c>
      <c r="Y4751" s="241">
        <f t="shared" si="926"/>
        <v>12961.097491189999</v>
      </c>
      <c r="Z4751" s="241">
        <f t="shared" si="927"/>
        <v>61792.763991409098</v>
      </c>
      <c r="AA4751" s="241">
        <f t="shared" si="928"/>
        <v>8587.3287799999998</v>
      </c>
      <c r="AB4751" s="258">
        <v>6226.2503999999999</v>
      </c>
      <c r="AC4751" s="258">
        <v>0.54316903000000005</v>
      </c>
      <c r="AD4751" s="258">
        <v>2125.1577000000002</v>
      </c>
      <c r="AE4751" s="258">
        <v>0.68051295999999994</v>
      </c>
      <c r="AF4751" s="258">
        <v>4600.4205000000002</v>
      </c>
      <c r="AG4751" s="258">
        <v>8.0452092000000004</v>
      </c>
      <c r="AH4751" s="258">
        <v>4074.9693000000002</v>
      </c>
      <c r="AI4751" s="258">
        <v>11.640324</v>
      </c>
      <c r="AJ4751" s="258">
        <v>15.283106</v>
      </c>
      <c r="AK4751" s="258">
        <v>4.2212006000000004</v>
      </c>
      <c r="AL4751" s="258">
        <v>1.6432802</v>
      </c>
      <c r="AM4751" s="258">
        <v>5.3206091E-3</v>
      </c>
      <c r="AN4751" s="258">
        <v>136.78046000000001</v>
      </c>
      <c r="AO4751" s="258">
        <v>33234.006999999998</v>
      </c>
      <c r="AP4751" s="258">
        <v>24314.214</v>
      </c>
      <c r="AQ4751" s="258">
        <v>744.44497999999999</v>
      </c>
      <c r="AR4751" s="258">
        <v>7842.8837999999996</v>
      </c>
      <c r="AT4751" s="193"/>
      <c r="AU4751" s="193"/>
      <c r="AV4751" s="193"/>
      <c r="AW4751" s="193"/>
      <c r="AX4751" s="193"/>
      <c r="AY4751" s="193"/>
      <c r="AZ4751" s="193"/>
      <c r="BA4751" s="193"/>
      <c r="BB4751" s="193"/>
      <c r="BC4751" s="193"/>
      <c r="BD4751" s="193"/>
      <c r="BE4751" s="315"/>
      <c r="BF4751" s="315"/>
      <c r="BG4751" s="315"/>
      <c r="BH4751" s="315"/>
      <c r="BI4751" s="315"/>
      <c r="BJ4751" s="315"/>
      <c r="BK4751" s="315"/>
    </row>
    <row r="4752" spans="1:63" x14ac:dyDescent="0.25">
      <c r="A4752" s="9"/>
      <c r="B4752" s="43" t="s">
        <v>1264</v>
      </c>
      <c r="C4752" s="24" t="s">
        <v>132</v>
      </c>
      <c r="D4752" s="172">
        <v>38567867</v>
      </c>
      <c r="E4752" s="172">
        <v>19079854</v>
      </c>
      <c r="F4752" s="172">
        <v>4593012.9000000004</v>
      </c>
      <c r="G4752" s="172">
        <v>475627.79</v>
      </c>
      <c r="H4752" s="172">
        <v>166088.87</v>
      </c>
      <c r="I4752" s="172">
        <v>1650867</v>
      </c>
      <c r="J4752" s="172">
        <v>658666.49</v>
      </c>
      <c r="K4752" s="172">
        <v>30146.699000000001</v>
      </c>
      <c r="L4752" s="172">
        <v>11913603</v>
      </c>
      <c r="M4752" s="172">
        <v>0</v>
      </c>
      <c r="N4752" s="172">
        <v>0</v>
      </c>
      <c r="O4752" s="172">
        <v>0</v>
      </c>
      <c r="P4752" s="199">
        <f t="shared" si="924"/>
        <v>141332251.85185185</v>
      </c>
      <c r="Q4752" s="233">
        <v>1485906200</v>
      </c>
      <c r="R4752" s="96">
        <v>1219844100</v>
      </c>
      <c r="S4752" s="96">
        <v>199595200</v>
      </c>
      <c r="T4752" s="96">
        <v>2139.3000000000002</v>
      </c>
      <c r="U4752" s="96">
        <v>9556200</v>
      </c>
      <c r="V4752" s="96">
        <v>1842646</v>
      </c>
      <c r="W4752" s="96">
        <v>55066000</v>
      </c>
      <c r="X4752" s="241">
        <f t="shared" si="925"/>
        <v>12797583.434004201</v>
      </c>
      <c r="Y4752" s="241">
        <f t="shared" si="926"/>
        <v>6896376.9996300004</v>
      </c>
      <c r="Z4752" s="241">
        <f t="shared" si="927"/>
        <v>2825254.6143742003</v>
      </c>
      <c r="AA4752" s="241">
        <f t="shared" si="928"/>
        <v>3075951.82</v>
      </c>
      <c r="AB4752" s="241">
        <v>3917640.4</v>
      </c>
      <c r="AC4752" s="241">
        <v>365.13047</v>
      </c>
      <c r="AD4752" s="241">
        <v>1480677</v>
      </c>
      <c r="AE4752" s="241">
        <v>355.64915999999999</v>
      </c>
      <c r="AF4752" s="241">
        <v>1491052.5</v>
      </c>
      <c r="AG4752" s="241">
        <v>6286.32</v>
      </c>
      <c r="AH4752" s="241">
        <v>2564129.7000000002</v>
      </c>
      <c r="AI4752" s="241">
        <v>5368.6844000000001</v>
      </c>
      <c r="AJ4752" s="241">
        <v>4143.7936</v>
      </c>
      <c r="AK4752" s="241">
        <v>2863.2453</v>
      </c>
      <c r="AL4752" s="241">
        <v>1361.9919</v>
      </c>
      <c r="AM4752" s="241">
        <v>4.2651741999999997</v>
      </c>
      <c r="AN4752" s="241">
        <v>47166.625999999997</v>
      </c>
      <c r="AO4752" s="241">
        <v>176389.58</v>
      </c>
      <c r="AP4752" s="241">
        <v>23826.727999999999</v>
      </c>
      <c r="AQ4752" s="241">
        <v>23285.42</v>
      </c>
      <c r="AR4752" s="241">
        <v>3052666.4</v>
      </c>
      <c r="AT4752" s="193"/>
      <c r="AU4752" s="193"/>
      <c r="AV4752" s="193"/>
      <c r="AW4752" s="193"/>
      <c r="AX4752" s="193"/>
      <c r="AY4752" s="193"/>
      <c r="AZ4752" s="193"/>
      <c r="BA4752" s="193"/>
      <c r="BB4752" s="193"/>
      <c r="BC4752" s="193"/>
      <c r="BD4752" s="193"/>
      <c r="BE4752" s="315"/>
      <c r="BF4752" s="315"/>
      <c r="BG4752" s="315"/>
      <c r="BH4752" s="315"/>
      <c r="BI4752" s="315"/>
      <c r="BJ4752" s="315"/>
      <c r="BK4752" s="315"/>
    </row>
    <row r="4753" spans="1:63" x14ac:dyDescent="0.25">
      <c r="A4753" s="9"/>
      <c r="B4753" s="43" t="s">
        <v>1264</v>
      </c>
      <c r="C4753" s="6" t="s">
        <v>133</v>
      </c>
      <c r="D4753" s="193">
        <v>15715350</v>
      </c>
      <c r="E4753" s="193">
        <v>7766634.9000000004</v>
      </c>
      <c r="F4753" s="193">
        <v>1869229.9</v>
      </c>
      <c r="G4753" s="193">
        <v>194214.24</v>
      </c>
      <c r="H4753" s="193">
        <v>67792.633000000002</v>
      </c>
      <c r="I4753" s="193">
        <v>672720.69</v>
      </c>
      <c r="J4753" s="193">
        <v>268805.46999999997</v>
      </c>
      <c r="K4753" s="193">
        <v>12313.763999999999</v>
      </c>
      <c r="L4753" s="193">
        <v>4863638.8</v>
      </c>
      <c r="M4753" s="193">
        <v>0</v>
      </c>
      <c r="N4753" s="193">
        <v>0</v>
      </c>
      <c r="O4753" s="193">
        <v>0</v>
      </c>
      <c r="P4753" s="199">
        <f t="shared" si="924"/>
        <v>57530628.888888888</v>
      </c>
      <c r="Q4753" s="240">
        <v>605689170</v>
      </c>
      <c r="R4753" s="99">
        <v>497321400</v>
      </c>
      <c r="S4753" s="99">
        <v>81284000</v>
      </c>
      <c r="T4753" s="99">
        <v>870.89</v>
      </c>
      <c r="U4753" s="99">
        <v>3898000</v>
      </c>
      <c r="V4753" s="99">
        <v>751897</v>
      </c>
      <c r="W4753" s="99">
        <v>22433000</v>
      </c>
      <c r="X4753" s="241">
        <f t="shared" si="925"/>
        <v>5250159.9296645997</v>
      </c>
      <c r="Y4753" s="241">
        <f t="shared" si="926"/>
        <v>2808163.8573399996</v>
      </c>
      <c r="Z4753" s="241">
        <f t="shared" si="927"/>
        <v>1187935.1733246001</v>
      </c>
      <c r="AA4753" s="241">
        <f t="shared" si="928"/>
        <v>1254060.899</v>
      </c>
      <c r="AB4753" s="258">
        <v>1594712.4</v>
      </c>
      <c r="AC4753" s="258">
        <v>148.63526999999999</v>
      </c>
      <c r="AD4753" s="258">
        <v>603165.80000000005</v>
      </c>
      <c r="AE4753" s="258">
        <v>144.78997000000001</v>
      </c>
      <c r="AF4753" s="258">
        <v>607432.72</v>
      </c>
      <c r="AG4753" s="258">
        <v>2559.5120999999999</v>
      </c>
      <c r="AH4753" s="258">
        <v>1043753.1</v>
      </c>
      <c r="AI4753" s="258">
        <v>2187.2251999999999</v>
      </c>
      <c r="AJ4753" s="258">
        <v>1692.1347000000001</v>
      </c>
      <c r="AK4753" s="258">
        <v>1167.8445999999999</v>
      </c>
      <c r="AL4753" s="258">
        <v>554.88256999999999</v>
      </c>
      <c r="AM4753" s="258">
        <v>1.7379545999999999</v>
      </c>
      <c r="AN4753" s="258">
        <v>19231.361000000001</v>
      </c>
      <c r="AO4753" s="258">
        <v>109599.22</v>
      </c>
      <c r="AP4753" s="258">
        <v>9747.6672999999992</v>
      </c>
      <c r="AQ4753" s="258">
        <v>9508.9989999999998</v>
      </c>
      <c r="AR4753" s="258">
        <v>1244551.8999999999</v>
      </c>
      <c r="AT4753" s="193"/>
      <c r="AU4753" s="193"/>
      <c r="AV4753" s="193"/>
      <c r="AW4753" s="193"/>
      <c r="AX4753" s="193"/>
      <c r="AY4753" s="193"/>
      <c r="AZ4753" s="193"/>
      <c r="BA4753" s="193"/>
      <c r="BB4753" s="193"/>
      <c r="BC4753" s="193"/>
      <c r="BD4753" s="193"/>
      <c r="BE4753" s="315"/>
      <c r="BF4753" s="315"/>
      <c r="BG4753" s="315"/>
      <c r="BH4753" s="315"/>
      <c r="BI4753" s="315"/>
      <c r="BJ4753" s="315"/>
      <c r="BK4753" s="315"/>
    </row>
    <row r="4754" spans="1:63" x14ac:dyDescent="0.25">
      <c r="A4754" s="9"/>
      <c r="B4754" s="43" t="s">
        <v>1264</v>
      </c>
      <c r="C4754" s="24" t="s">
        <v>134</v>
      </c>
      <c r="D4754" s="172">
        <v>5889201.4000000004</v>
      </c>
      <c r="E4754" s="172">
        <v>2911665.8</v>
      </c>
      <c r="F4754" s="172">
        <v>700709.91</v>
      </c>
      <c r="G4754" s="172">
        <v>72762.341</v>
      </c>
      <c r="H4754" s="172">
        <v>25398.198</v>
      </c>
      <c r="I4754" s="172">
        <v>252078.14</v>
      </c>
      <c r="J4754" s="172">
        <v>100700.82</v>
      </c>
      <c r="K4754" s="172">
        <v>4612.9326000000001</v>
      </c>
      <c r="L4754" s="172">
        <v>1821273.2</v>
      </c>
      <c r="M4754" s="172">
        <v>0</v>
      </c>
      <c r="N4754" s="172">
        <v>0</v>
      </c>
      <c r="O4754" s="172">
        <v>0</v>
      </c>
      <c r="P4754" s="199">
        <f t="shared" si="924"/>
        <v>21567894.814814813</v>
      </c>
      <c r="Q4754" s="233">
        <v>227014730</v>
      </c>
      <c r="R4754" s="96">
        <v>186394600</v>
      </c>
      <c r="S4754" s="96">
        <v>30470160</v>
      </c>
      <c r="T4754" s="96">
        <v>326.45999999999998</v>
      </c>
      <c r="U4754" s="96">
        <v>1461100</v>
      </c>
      <c r="V4754" s="96">
        <v>281740.90000000002</v>
      </c>
      <c r="W4754" s="96">
        <v>8406800</v>
      </c>
      <c r="X4754" s="241">
        <f t="shared" si="925"/>
        <v>1970812.1773862799</v>
      </c>
      <c r="Y4754" s="241">
        <f t="shared" si="926"/>
        <v>1052649.736083</v>
      </c>
      <c r="Z4754" s="241">
        <f t="shared" si="927"/>
        <v>448146.83340327989</v>
      </c>
      <c r="AA4754" s="241">
        <f t="shared" si="928"/>
        <v>470015.6079</v>
      </c>
      <c r="AB4754" s="241">
        <v>597848.32999999996</v>
      </c>
      <c r="AC4754" s="241">
        <v>55.715480999999997</v>
      </c>
      <c r="AD4754" s="241">
        <v>226087.92</v>
      </c>
      <c r="AE4754" s="241">
        <v>54.269101999999997</v>
      </c>
      <c r="AF4754" s="241">
        <v>227644.07</v>
      </c>
      <c r="AG4754" s="241">
        <v>959.43150000000003</v>
      </c>
      <c r="AH4754" s="241">
        <v>391296.91</v>
      </c>
      <c r="AI4754" s="241">
        <v>819.73456999999996</v>
      </c>
      <c r="AJ4754" s="241">
        <v>633.94489999999996</v>
      </c>
      <c r="AK4754" s="241">
        <v>437.5829</v>
      </c>
      <c r="AL4754" s="241">
        <v>207.9615</v>
      </c>
      <c r="AM4754" s="241">
        <v>0.65133328000000001</v>
      </c>
      <c r="AN4754" s="241">
        <v>7207.6458000000002</v>
      </c>
      <c r="AO4754" s="241">
        <v>43893.322999999997</v>
      </c>
      <c r="AP4754" s="241">
        <v>3649.0794000000001</v>
      </c>
      <c r="AQ4754" s="241">
        <v>3561.2979</v>
      </c>
      <c r="AR4754" s="241">
        <v>466454.31</v>
      </c>
      <c r="AT4754" s="193"/>
      <c r="AU4754" s="193"/>
      <c r="AV4754" s="193"/>
      <c r="AW4754" s="193"/>
      <c r="AX4754" s="193"/>
      <c r="AY4754" s="193"/>
      <c r="AZ4754" s="193"/>
      <c r="BA4754" s="193"/>
      <c r="BB4754" s="193"/>
      <c r="BC4754" s="193"/>
      <c r="BD4754" s="193"/>
      <c r="BE4754" s="315"/>
      <c r="BF4754" s="315"/>
      <c r="BG4754" s="315"/>
      <c r="BH4754" s="315"/>
      <c r="BI4754" s="315"/>
      <c r="BJ4754" s="315"/>
      <c r="BK4754" s="315"/>
    </row>
    <row r="4755" spans="1:63" x14ac:dyDescent="0.25">
      <c r="A4755" s="9"/>
      <c r="B4755" s="43" t="s">
        <v>1264</v>
      </c>
      <c r="C4755" s="24" t="s">
        <v>135</v>
      </c>
      <c r="D4755" s="172">
        <v>1297242.8999999999</v>
      </c>
      <c r="E4755" s="172">
        <v>641364.26</v>
      </c>
      <c r="F4755" s="172">
        <v>154397.25</v>
      </c>
      <c r="G4755" s="172">
        <v>16031.406000000001</v>
      </c>
      <c r="H4755" s="172">
        <v>5597.3078999999998</v>
      </c>
      <c r="I4755" s="172">
        <v>55541.385999999999</v>
      </c>
      <c r="J4755" s="172">
        <v>22187.883999999998</v>
      </c>
      <c r="K4755" s="172">
        <v>1016.4986</v>
      </c>
      <c r="L4755" s="172">
        <v>401106.87</v>
      </c>
      <c r="M4755" s="172">
        <v>0</v>
      </c>
      <c r="N4755" s="172">
        <v>0</v>
      </c>
      <c r="O4755" s="172">
        <v>0</v>
      </c>
      <c r="P4755" s="199">
        <f t="shared" si="924"/>
        <v>4750846.3703703703</v>
      </c>
      <c r="Q4755" s="233">
        <v>50006444</v>
      </c>
      <c r="R4755" s="96">
        <v>41058674</v>
      </c>
      <c r="S4755" s="96">
        <v>6712160</v>
      </c>
      <c r="T4755" s="96">
        <v>71.929000000000002</v>
      </c>
      <c r="U4755" s="96">
        <v>321870</v>
      </c>
      <c r="V4755" s="96">
        <v>62067.199999999997</v>
      </c>
      <c r="W4755" s="96">
        <v>1851600</v>
      </c>
      <c r="X4755" s="241">
        <f t="shared" si="925"/>
        <v>434392.93666934001</v>
      </c>
      <c r="Y4755" s="241">
        <f t="shared" si="926"/>
        <v>231911.67293</v>
      </c>
      <c r="Z4755" s="241">
        <f t="shared" si="927"/>
        <v>98947.018739339997</v>
      </c>
      <c r="AA4755" s="241">
        <f t="shared" si="928"/>
        <v>103534.245</v>
      </c>
      <c r="AB4755" s="241">
        <v>131690.44</v>
      </c>
      <c r="AC4755" s="241">
        <v>12.273761</v>
      </c>
      <c r="AD4755" s="241">
        <v>49824.497000000003</v>
      </c>
      <c r="AE4755" s="241">
        <v>11.956239</v>
      </c>
      <c r="AF4755" s="241">
        <v>50161.148000000001</v>
      </c>
      <c r="AG4755" s="241">
        <v>211.35793000000001</v>
      </c>
      <c r="AH4755" s="241">
        <v>86192.534</v>
      </c>
      <c r="AI4755" s="241">
        <v>180.58649</v>
      </c>
      <c r="AJ4755" s="241">
        <v>139.67581000000001</v>
      </c>
      <c r="AK4755" s="241">
        <v>96.407411999999994</v>
      </c>
      <c r="AL4755" s="241">
        <v>45.824159999999999</v>
      </c>
      <c r="AM4755" s="241">
        <v>0.14351733999999999</v>
      </c>
      <c r="AN4755" s="241">
        <v>1588.0984000000001</v>
      </c>
      <c r="AO4755" s="241">
        <v>9900.9295000000002</v>
      </c>
      <c r="AP4755" s="241">
        <v>802.81944999999996</v>
      </c>
      <c r="AQ4755" s="241">
        <v>784.52499999999998</v>
      </c>
      <c r="AR4755" s="241">
        <v>102749.72</v>
      </c>
      <c r="AT4755" s="193"/>
      <c r="AU4755" s="193"/>
      <c r="AV4755" s="193"/>
      <c r="AW4755" s="193"/>
      <c r="AX4755" s="193"/>
      <c r="AY4755" s="193"/>
      <c r="AZ4755" s="193"/>
      <c r="BA4755" s="193"/>
      <c r="BB4755" s="193"/>
      <c r="BC4755" s="193"/>
      <c r="BD4755" s="193"/>
      <c r="BE4755" s="315"/>
      <c r="BF4755" s="315"/>
      <c r="BG4755" s="315"/>
      <c r="BH4755" s="315"/>
      <c r="BI4755" s="315"/>
      <c r="BJ4755" s="315"/>
      <c r="BK4755" s="315"/>
    </row>
    <row r="4756" spans="1:63" x14ac:dyDescent="0.25">
      <c r="A4756" s="9"/>
      <c r="B4756" s="43" t="s">
        <v>1264</v>
      </c>
      <c r="C4756" s="24" t="s">
        <v>136</v>
      </c>
      <c r="D4756" s="172">
        <v>197850.23</v>
      </c>
      <c r="E4756" s="172">
        <v>97821.3</v>
      </c>
      <c r="F4756" s="172">
        <v>23527.253000000001</v>
      </c>
      <c r="G4756" s="172">
        <v>2446.3914</v>
      </c>
      <c r="H4756" s="172">
        <v>854.21388000000002</v>
      </c>
      <c r="I4756" s="172">
        <v>8467.1936999999998</v>
      </c>
      <c r="J4756" s="172">
        <v>3385.3078999999998</v>
      </c>
      <c r="K4756" s="172">
        <v>155.17337000000001</v>
      </c>
      <c r="L4756" s="172">
        <v>61193.394</v>
      </c>
      <c r="M4756" s="172">
        <v>0</v>
      </c>
      <c r="N4756" s="172">
        <v>0</v>
      </c>
      <c r="O4756" s="172">
        <v>0</v>
      </c>
      <c r="P4756" s="199">
        <f t="shared" si="924"/>
        <v>724602.22222222225</v>
      </c>
      <c r="Q4756" s="233">
        <v>7627076.2999999998</v>
      </c>
      <c r="R4756" s="96">
        <v>6262465</v>
      </c>
      <c r="S4756" s="96">
        <v>1023624</v>
      </c>
      <c r="T4756" s="96">
        <v>10.965999999999999</v>
      </c>
      <c r="U4756" s="96">
        <v>49106</v>
      </c>
      <c r="V4756" s="96">
        <v>9470.31</v>
      </c>
      <c r="W4756" s="96">
        <v>282400</v>
      </c>
      <c r="X4756" s="241">
        <f t="shared" si="925"/>
        <v>66252.178352678995</v>
      </c>
      <c r="Y4756" s="241">
        <f t="shared" si="926"/>
        <v>35360.985857699998</v>
      </c>
      <c r="Z4756" s="241">
        <f t="shared" si="927"/>
        <v>15099.593204978997</v>
      </c>
      <c r="AA4756" s="241">
        <f t="shared" si="928"/>
        <v>15791.59929</v>
      </c>
      <c r="AB4756" s="241">
        <v>20085.511999999999</v>
      </c>
      <c r="AC4756" s="241">
        <v>1.8710579000000001</v>
      </c>
      <c r="AD4756" s="241">
        <v>7592.0176000000001</v>
      </c>
      <c r="AE4756" s="241">
        <v>1.8227848</v>
      </c>
      <c r="AF4756" s="241">
        <v>7647.53</v>
      </c>
      <c r="AG4756" s="241">
        <v>32.232415000000003</v>
      </c>
      <c r="AH4756" s="241">
        <v>13146.142</v>
      </c>
      <c r="AI4756" s="241">
        <v>27.539674999999999</v>
      </c>
      <c r="AJ4756" s="241">
        <v>21.31503</v>
      </c>
      <c r="AK4756" s="241">
        <v>14.706606000000001</v>
      </c>
      <c r="AL4756" s="241">
        <v>6.9827026999999999</v>
      </c>
      <c r="AM4756" s="241">
        <v>2.1871279E-2</v>
      </c>
      <c r="AN4756" s="241">
        <v>242.28435999999999</v>
      </c>
      <c r="AO4756" s="241">
        <v>1517.5813000000001</v>
      </c>
      <c r="AP4756" s="241">
        <v>123.01966</v>
      </c>
      <c r="AQ4756" s="241">
        <v>119.71129000000001</v>
      </c>
      <c r="AR4756" s="241">
        <v>15671.888000000001</v>
      </c>
      <c r="AT4756" s="193"/>
      <c r="AU4756" s="193"/>
      <c r="AV4756" s="193"/>
      <c r="AW4756" s="193"/>
      <c r="AX4756" s="193"/>
      <c r="AY4756" s="193"/>
      <c r="AZ4756" s="193"/>
      <c r="BA4756" s="193"/>
      <c r="BB4756" s="193"/>
      <c r="BC4756" s="193"/>
      <c r="BD4756" s="193"/>
      <c r="BE4756" s="315"/>
      <c r="BF4756" s="315"/>
      <c r="BG4756" s="315"/>
      <c r="BH4756" s="315"/>
      <c r="BI4756" s="315"/>
      <c r="BJ4756" s="315"/>
      <c r="BK4756" s="315"/>
    </row>
    <row r="4757" spans="1:63" x14ac:dyDescent="0.25">
      <c r="A4757" s="45" t="s">
        <v>4236</v>
      </c>
      <c r="B4757" s="45"/>
      <c r="C4757" s="43"/>
      <c r="D4757" s="199"/>
      <c r="E4757" s="199"/>
      <c r="F4757" s="199"/>
      <c r="G4757" s="199"/>
      <c r="H4757" s="199"/>
      <c r="I4757" s="199"/>
      <c r="J4757" s="199"/>
      <c r="K4757" s="199"/>
      <c r="L4757" s="199"/>
      <c r="M4757" s="199"/>
      <c r="N4757" s="199"/>
      <c r="O4757" s="199"/>
      <c r="P4757" s="199"/>
      <c r="Q4757" s="239"/>
      <c r="R4757" s="97"/>
      <c r="S4757" s="97"/>
      <c r="T4757" s="97"/>
      <c r="U4757" s="97"/>
      <c r="V4757" s="97"/>
      <c r="W4757" s="97"/>
      <c r="X4757" s="259"/>
      <c r="Y4757" s="259"/>
      <c r="Z4757" s="259"/>
      <c r="AA4757" s="258"/>
      <c r="AB4757" s="258"/>
      <c r="AC4757" s="258"/>
      <c r="AD4757" s="258"/>
      <c r="AE4757" s="258"/>
      <c r="AF4757" s="258"/>
      <c r="AG4757" s="258"/>
      <c r="AH4757" s="258"/>
      <c r="AI4757" s="258"/>
      <c r="AJ4757" s="258"/>
      <c r="AK4757" s="258"/>
      <c r="AL4757" s="258"/>
      <c r="AM4757" s="258"/>
      <c r="AN4757" s="258"/>
      <c r="AO4757" s="258"/>
      <c r="AP4757" s="258"/>
      <c r="AQ4757" s="258"/>
      <c r="AR4757" s="258"/>
      <c r="AT4757" s="193"/>
      <c r="AU4757" s="193"/>
      <c r="AV4757" s="193"/>
      <c r="AW4757" s="193"/>
      <c r="AX4757" s="193"/>
      <c r="AY4757" s="193"/>
      <c r="AZ4757" s="193"/>
      <c r="BA4757" s="193"/>
      <c r="BB4757" s="193"/>
      <c r="BC4757" s="193"/>
      <c r="BD4757" s="193"/>
      <c r="BE4757" s="315"/>
      <c r="BF4757" s="315"/>
      <c r="BG4757" s="315"/>
      <c r="BH4757" s="315"/>
      <c r="BI4757" s="315"/>
      <c r="BJ4757" s="315"/>
      <c r="BK4757" s="315"/>
    </row>
    <row r="4758" spans="1:63" x14ac:dyDescent="0.25">
      <c r="A4758" s="9"/>
      <c r="B4758" s="43" t="s">
        <v>1264</v>
      </c>
      <c r="C4758" t="s">
        <v>137</v>
      </c>
      <c r="D4758" s="193">
        <v>31331924</v>
      </c>
      <c r="E4758" s="193">
        <v>18125491</v>
      </c>
      <c r="F4758" s="193">
        <v>3609428.1</v>
      </c>
      <c r="G4758" s="193">
        <v>1046998.9</v>
      </c>
      <c r="H4758" s="193">
        <v>160780.15</v>
      </c>
      <c r="I4758" s="193">
        <v>1275777.3</v>
      </c>
      <c r="J4758" s="193">
        <v>629698.57999999996</v>
      </c>
      <c r="K4758" s="193">
        <v>27515.444</v>
      </c>
      <c r="L4758" s="193">
        <v>6456235</v>
      </c>
      <c r="M4758" s="193">
        <v>0</v>
      </c>
      <c r="N4758" s="193">
        <v>0</v>
      </c>
      <c r="O4758" s="193">
        <v>0</v>
      </c>
      <c r="P4758" s="199">
        <f t="shared" ref="P4758:P4764" si="929">E4758/0.135</f>
        <v>134262896.2962963</v>
      </c>
      <c r="Q4758" s="240">
        <v>1902642500</v>
      </c>
      <c r="R4758" s="99">
        <v>1011770300</v>
      </c>
      <c r="S4758" s="99">
        <v>644056000</v>
      </c>
      <c r="T4758" s="99">
        <v>9889.7000000000007</v>
      </c>
      <c r="U4758" s="99">
        <v>100620000</v>
      </c>
      <c r="V4758" s="99">
        <v>2736300</v>
      </c>
      <c r="W4758" s="99">
        <v>143450000</v>
      </c>
      <c r="X4758" s="241">
        <f t="shared" ref="X4758:X4764" si="930">SUM(Y4758:AA4758)</f>
        <v>12939187.089645902</v>
      </c>
      <c r="Y4758" s="241">
        <f t="shared" ref="Y4758:Y4764" si="931">SUM(AB4758:AG4758)</f>
        <v>7223010.1858900003</v>
      </c>
      <c r="Z4758" s="241">
        <f t="shared" ref="Z4758:Z4764" si="932">SUM(AH4758:AP4758)</f>
        <v>3155090.2577559007</v>
      </c>
      <c r="AA4758" s="241">
        <f t="shared" ref="AA4758:AA4764" si="933">SUM(AQ4758:AR4758)</f>
        <v>2561086.6460000002</v>
      </c>
      <c r="AB4758" s="258">
        <v>3721438.8</v>
      </c>
      <c r="AC4758" s="258">
        <v>320.13121000000001</v>
      </c>
      <c r="AD4758" s="258">
        <v>2258140.4</v>
      </c>
      <c r="AE4758" s="258">
        <v>295.81268</v>
      </c>
      <c r="AF4758" s="258">
        <v>1221825</v>
      </c>
      <c r="AG4758" s="258">
        <v>20990.042000000001</v>
      </c>
      <c r="AH4758" s="258">
        <v>2434918.2000000002</v>
      </c>
      <c r="AI4758" s="258">
        <v>5831.9650000000001</v>
      </c>
      <c r="AJ4758" s="258">
        <v>9361.9984999999997</v>
      </c>
      <c r="AK4758" s="258">
        <v>4433.2179999999998</v>
      </c>
      <c r="AL4758" s="258">
        <v>1210.8562999999999</v>
      </c>
      <c r="AM4758" s="258">
        <v>4.1599558999999999</v>
      </c>
      <c r="AN4758" s="258">
        <v>590933.69999999995</v>
      </c>
      <c r="AO4758" s="258">
        <v>100514.81</v>
      </c>
      <c r="AP4758" s="258">
        <v>7881.35</v>
      </c>
      <c r="AQ4758" s="258">
        <v>28562.146000000001</v>
      </c>
      <c r="AR4758" s="258">
        <v>2532524.5</v>
      </c>
      <c r="AT4758" s="193"/>
      <c r="AU4758" s="193"/>
      <c r="AV4758" s="193"/>
      <c r="AW4758" s="193"/>
      <c r="AX4758" s="193"/>
      <c r="AY4758" s="193"/>
      <c r="AZ4758" s="193"/>
      <c r="BA4758" s="193"/>
      <c r="BB4758" s="193"/>
      <c r="BC4758" s="193"/>
      <c r="BD4758" s="193"/>
      <c r="BE4758" s="315"/>
      <c r="BF4758" s="315"/>
      <c r="BG4758" s="315"/>
      <c r="BH4758" s="315"/>
      <c r="BI4758" s="315"/>
      <c r="BJ4758" s="315"/>
      <c r="BK4758" s="315"/>
    </row>
    <row r="4759" spans="1:63" x14ac:dyDescent="0.25">
      <c r="A4759" s="9"/>
      <c r="B4759" s="43" t="s">
        <v>1264</v>
      </c>
      <c r="C4759" t="s">
        <v>138</v>
      </c>
      <c r="D4759" s="193">
        <v>38260624</v>
      </c>
      <c r="E4759" s="193">
        <v>19333841</v>
      </c>
      <c r="F4759" s="193">
        <v>5007089.7</v>
      </c>
      <c r="G4759" s="193">
        <v>1242358.3</v>
      </c>
      <c r="H4759" s="193">
        <v>263935.12</v>
      </c>
      <c r="I4759" s="193">
        <v>1833099.3</v>
      </c>
      <c r="J4759" s="193">
        <v>1001920.7</v>
      </c>
      <c r="K4759" s="193">
        <v>45878.936999999998</v>
      </c>
      <c r="L4759" s="193">
        <v>9532500.8000000007</v>
      </c>
      <c r="M4759" s="193">
        <v>0</v>
      </c>
      <c r="N4759" s="193">
        <v>0</v>
      </c>
      <c r="O4759" s="193">
        <v>0</v>
      </c>
      <c r="P4759" s="199">
        <f t="shared" si="929"/>
        <v>143213637.03703701</v>
      </c>
      <c r="Q4759" s="240">
        <v>2508994700</v>
      </c>
      <c r="R4759" s="99">
        <v>1606087700</v>
      </c>
      <c r="S4759" s="99">
        <v>649264000</v>
      </c>
      <c r="T4759" s="99">
        <v>23550</v>
      </c>
      <c r="U4759" s="99">
        <v>103750000</v>
      </c>
      <c r="V4759" s="99">
        <v>3449470</v>
      </c>
      <c r="W4759" s="99">
        <v>146420000</v>
      </c>
      <c r="X4759" s="241">
        <f t="shared" si="930"/>
        <v>15718900.827035401</v>
      </c>
      <c r="Y4759" s="241">
        <f t="shared" si="931"/>
        <v>8370588.7705899999</v>
      </c>
      <c r="Z4759" s="241">
        <f t="shared" si="932"/>
        <v>3289010.6684454004</v>
      </c>
      <c r="AA4759" s="241">
        <f t="shared" si="933"/>
        <v>4059301.3880000003</v>
      </c>
      <c r="AB4759" s="258">
        <v>3969536</v>
      </c>
      <c r="AC4759" s="258">
        <v>518.69794999999999</v>
      </c>
      <c r="AD4759" s="258">
        <v>2579035.2999999998</v>
      </c>
      <c r="AE4759" s="258">
        <v>445.90863999999999</v>
      </c>
      <c r="AF4759" s="258">
        <v>1799954.4</v>
      </c>
      <c r="AG4759" s="258">
        <v>21098.464</v>
      </c>
      <c r="AH4759" s="258">
        <v>2598163.7999999998</v>
      </c>
      <c r="AI4759" s="258">
        <v>7990.2082</v>
      </c>
      <c r="AJ4759" s="258">
        <v>11057.813</v>
      </c>
      <c r="AK4759" s="258">
        <v>5850.6102000000001</v>
      </c>
      <c r="AL4759" s="258">
        <v>1500.4224999999999</v>
      </c>
      <c r="AM4759" s="258">
        <v>5.0885454000000001</v>
      </c>
      <c r="AN4759" s="258">
        <v>615844.68999999994</v>
      </c>
      <c r="AO4759" s="258">
        <v>142506.37</v>
      </c>
      <c r="AP4759" s="258">
        <v>-93908.334000000003</v>
      </c>
      <c r="AQ4759" s="258">
        <v>39714.688000000002</v>
      </c>
      <c r="AR4759" s="258">
        <v>4019586.7</v>
      </c>
      <c r="AT4759" s="193"/>
      <c r="AU4759" s="193"/>
      <c r="AV4759" s="193"/>
      <c r="AW4759" s="193"/>
      <c r="AX4759" s="193"/>
      <c r="AY4759" s="193"/>
      <c r="AZ4759" s="193"/>
      <c r="BA4759" s="193"/>
      <c r="BB4759" s="193"/>
      <c r="BC4759" s="193"/>
      <c r="BD4759" s="193"/>
      <c r="BE4759" s="315"/>
      <c r="BF4759" s="315"/>
      <c r="BG4759" s="315"/>
      <c r="BH4759" s="315"/>
      <c r="BI4759" s="315"/>
      <c r="BJ4759" s="315"/>
      <c r="BK4759" s="315"/>
    </row>
    <row r="4760" spans="1:63" x14ac:dyDescent="0.25">
      <c r="A4760" s="9"/>
      <c r="B4760" s="43" t="s">
        <v>1264</v>
      </c>
      <c r="C4760" t="s">
        <v>139</v>
      </c>
      <c r="D4760" s="193">
        <v>1143440.6000000001</v>
      </c>
      <c r="E4760" s="193">
        <v>639572.80000000005</v>
      </c>
      <c r="F4760" s="193">
        <v>131263.26</v>
      </c>
      <c r="G4760" s="193">
        <v>15268.048000000001</v>
      </c>
      <c r="H4760" s="193">
        <v>8396.8881999999994</v>
      </c>
      <c r="I4760" s="193">
        <v>64933.404000000002</v>
      </c>
      <c r="J4760" s="193">
        <v>26205.441999999999</v>
      </c>
      <c r="K4760" s="193">
        <v>1453.5803000000001</v>
      </c>
      <c r="L4760" s="193">
        <v>256347.18</v>
      </c>
      <c r="M4760" s="193">
        <v>0</v>
      </c>
      <c r="N4760" s="193">
        <v>0</v>
      </c>
      <c r="O4760" s="193">
        <v>0</v>
      </c>
      <c r="P4760" s="199">
        <f t="shared" si="929"/>
        <v>4737576.2962962966</v>
      </c>
      <c r="Q4760" s="240">
        <v>56006907</v>
      </c>
      <c r="R4760" s="99">
        <v>47030361</v>
      </c>
      <c r="S4760" s="99">
        <v>7070000</v>
      </c>
      <c r="T4760" s="99">
        <v>64.216999999999999</v>
      </c>
      <c r="U4760" s="99">
        <v>306870</v>
      </c>
      <c r="V4760" s="99">
        <v>72911.199999999997</v>
      </c>
      <c r="W4760" s="99">
        <v>1526700</v>
      </c>
      <c r="X4760" s="241">
        <f t="shared" si="930"/>
        <v>440397.75049861299</v>
      </c>
      <c r="Y4760" s="241">
        <f t="shared" si="931"/>
        <v>214954.94707900001</v>
      </c>
      <c r="Z4760" s="241">
        <f t="shared" si="932"/>
        <v>106977.698109613</v>
      </c>
      <c r="AA4760" s="241">
        <f t="shared" si="933"/>
        <v>118465.10531</v>
      </c>
      <c r="AB4760" s="258">
        <v>131323.01</v>
      </c>
      <c r="AC4760" s="258">
        <v>13.95025</v>
      </c>
      <c r="AD4760" s="258">
        <v>22587.938999999998</v>
      </c>
      <c r="AE4760" s="258">
        <v>15.347189</v>
      </c>
      <c r="AF4760" s="258">
        <v>60785.885999999999</v>
      </c>
      <c r="AG4760" s="258">
        <v>228.81464</v>
      </c>
      <c r="AH4760" s="258">
        <v>85951.406000000003</v>
      </c>
      <c r="AI4760" s="258">
        <v>201.52171000000001</v>
      </c>
      <c r="AJ4760" s="258">
        <v>131.61554000000001</v>
      </c>
      <c r="AK4760" s="258">
        <v>104.21549</v>
      </c>
      <c r="AL4760" s="258">
        <v>22.412199000000001</v>
      </c>
      <c r="AM4760" s="258">
        <v>7.1270612999999997E-2</v>
      </c>
      <c r="AN4760" s="258">
        <v>1792.6909000000001</v>
      </c>
      <c r="AO4760" s="258">
        <v>45443.694000000003</v>
      </c>
      <c r="AP4760" s="258">
        <v>-26669.929</v>
      </c>
      <c r="AQ4760" s="258">
        <v>780.26531</v>
      </c>
      <c r="AR4760" s="258">
        <v>117684.84</v>
      </c>
      <c r="AT4760" s="193"/>
      <c r="AU4760" s="193"/>
      <c r="AV4760" s="193"/>
      <c r="AW4760" s="193"/>
      <c r="AX4760" s="193"/>
      <c r="AY4760" s="193"/>
      <c r="AZ4760" s="193"/>
      <c r="BA4760" s="193"/>
      <c r="BB4760" s="193"/>
      <c r="BC4760" s="193"/>
      <c r="BD4760" s="193"/>
      <c r="BE4760" s="315"/>
      <c r="BF4760" s="315"/>
      <c r="BG4760" s="315"/>
      <c r="BH4760" s="315"/>
      <c r="BI4760" s="315"/>
      <c r="BJ4760" s="315"/>
      <c r="BK4760" s="315"/>
    </row>
    <row r="4761" spans="1:63" x14ac:dyDescent="0.25">
      <c r="A4761" s="9"/>
      <c r="B4761" s="43" t="s">
        <v>1264</v>
      </c>
      <c r="C4761" t="s">
        <v>140</v>
      </c>
      <c r="D4761" s="193">
        <v>1143440.6000000001</v>
      </c>
      <c r="E4761" s="193">
        <v>639572.80000000005</v>
      </c>
      <c r="F4761" s="193">
        <v>131263.26</v>
      </c>
      <c r="G4761" s="193">
        <v>15268.048000000001</v>
      </c>
      <c r="H4761" s="193">
        <v>8396.8881999999994</v>
      </c>
      <c r="I4761" s="193">
        <v>64933.404000000002</v>
      </c>
      <c r="J4761" s="193">
        <v>26205.441999999999</v>
      </c>
      <c r="K4761" s="193">
        <v>1453.5803000000001</v>
      </c>
      <c r="L4761" s="193">
        <v>256347.18</v>
      </c>
      <c r="M4761" s="193">
        <v>0</v>
      </c>
      <c r="N4761" s="193">
        <v>0</v>
      </c>
      <c r="O4761" s="193">
        <v>0</v>
      </c>
      <c r="P4761" s="199">
        <f t="shared" si="929"/>
        <v>4737576.2962962966</v>
      </c>
      <c r="Q4761" s="240">
        <v>56006907</v>
      </c>
      <c r="R4761" s="99">
        <v>47030361</v>
      </c>
      <c r="S4761" s="99">
        <v>7070000</v>
      </c>
      <c r="T4761" s="99">
        <v>64.216999999999999</v>
      </c>
      <c r="U4761" s="99">
        <v>306870</v>
      </c>
      <c r="V4761" s="99">
        <v>72911.199999999997</v>
      </c>
      <c r="W4761" s="99">
        <v>1526700</v>
      </c>
      <c r="X4761" s="241">
        <f t="shared" si="930"/>
        <v>440397.75049861299</v>
      </c>
      <c r="Y4761" s="241">
        <f t="shared" si="931"/>
        <v>214954.94707900001</v>
      </c>
      <c r="Z4761" s="241">
        <f t="shared" si="932"/>
        <v>106977.698109613</v>
      </c>
      <c r="AA4761" s="241">
        <f t="shared" si="933"/>
        <v>118465.10531</v>
      </c>
      <c r="AB4761" s="258">
        <v>131323.01</v>
      </c>
      <c r="AC4761" s="258">
        <v>13.95025</v>
      </c>
      <c r="AD4761" s="258">
        <v>22587.938999999998</v>
      </c>
      <c r="AE4761" s="258">
        <v>15.347189</v>
      </c>
      <c r="AF4761" s="258">
        <v>60785.885999999999</v>
      </c>
      <c r="AG4761" s="258">
        <v>228.81464</v>
      </c>
      <c r="AH4761" s="258">
        <v>85951.406000000003</v>
      </c>
      <c r="AI4761" s="258">
        <v>201.52171000000001</v>
      </c>
      <c r="AJ4761" s="258">
        <v>131.61554000000001</v>
      </c>
      <c r="AK4761" s="258">
        <v>104.21549</v>
      </c>
      <c r="AL4761" s="258">
        <v>22.412199000000001</v>
      </c>
      <c r="AM4761" s="258">
        <v>7.1270612999999997E-2</v>
      </c>
      <c r="AN4761" s="258">
        <v>1792.6909000000001</v>
      </c>
      <c r="AO4761" s="258">
        <v>45443.694000000003</v>
      </c>
      <c r="AP4761" s="258">
        <v>-26669.929</v>
      </c>
      <c r="AQ4761" s="258">
        <v>780.26531</v>
      </c>
      <c r="AR4761" s="258">
        <v>117684.84</v>
      </c>
      <c r="AT4761" s="193"/>
      <c r="AU4761" s="193"/>
      <c r="AV4761" s="193"/>
      <c r="AW4761" s="193"/>
      <c r="AX4761" s="193"/>
      <c r="AY4761" s="193"/>
      <c r="AZ4761" s="193"/>
      <c r="BA4761" s="193"/>
      <c r="BB4761" s="193"/>
      <c r="BC4761" s="193"/>
      <c r="BD4761" s="193"/>
      <c r="BE4761" s="315"/>
      <c r="BF4761" s="315"/>
      <c r="BG4761" s="315"/>
      <c r="BH4761" s="315"/>
      <c r="BI4761" s="315"/>
      <c r="BJ4761" s="315"/>
      <c r="BK4761" s="315"/>
    </row>
    <row r="4762" spans="1:63" x14ac:dyDescent="0.25">
      <c r="A4762" s="9"/>
      <c r="B4762" s="43" t="s">
        <v>1264</v>
      </c>
      <c r="C4762" t="s">
        <v>141</v>
      </c>
      <c r="D4762" s="193">
        <v>10382843</v>
      </c>
      <c r="E4762" s="193">
        <v>3680947.9</v>
      </c>
      <c r="F4762" s="193">
        <v>1758050.6</v>
      </c>
      <c r="G4762" s="193">
        <v>726687.71</v>
      </c>
      <c r="H4762" s="193">
        <v>38635.478000000003</v>
      </c>
      <c r="I4762" s="193">
        <v>572236.34</v>
      </c>
      <c r="J4762" s="193">
        <v>216883.38</v>
      </c>
      <c r="K4762" s="193">
        <v>5847.0869000000002</v>
      </c>
      <c r="L4762" s="193">
        <v>3383555</v>
      </c>
      <c r="M4762" s="193">
        <v>0</v>
      </c>
      <c r="N4762" s="193">
        <v>0</v>
      </c>
      <c r="O4762" s="193">
        <v>0</v>
      </c>
      <c r="P4762" s="199">
        <f t="shared" si="929"/>
        <v>27266280.740740739</v>
      </c>
      <c r="Q4762" s="240">
        <v>464541400</v>
      </c>
      <c r="R4762" s="99">
        <v>283551670</v>
      </c>
      <c r="S4762" s="99">
        <v>54583200</v>
      </c>
      <c r="T4762" s="99">
        <v>1374.2</v>
      </c>
      <c r="U4762" s="99">
        <v>91958000</v>
      </c>
      <c r="V4762" s="99">
        <v>457151.3</v>
      </c>
      <c r="W4762" s="99">
        <v>33990000</v>
      </c>
      <c r="X4762" s="241">
        <f t="shared" si="930"/>
        <v>4927494.2922662999</v>
      </c>
      <c r="Y4762" s="241">
        <f t="shared" si="931"/>
        <v>3068465.3858769997</v>
      </c>
      <c r="Z4762" s="241">
        <f t="shared" si="932"/>
        <v>1131529.6573892999</v>
      </c>
      <c r="AA4762" s="241">
        <f t="shared" si="933"/>
        <v>727499.24899999995</v>
      </c>
      <c r="AB4762" s="258">
        <v>755630.23</v>
      </c>
      <c r="AC4762" s="258">
        <v>92.713294000000005</v>
      </c>
      <c r="AD4762" s="258">
        <v>1810272.4</v>
      </c>
      <c r="AE4762" s="258">
        <v>95.054883000000004</v>
      </c>
      <c r="AF4762" s="258">
        <v>500721.71</v>
      </c>
      <c r="AG4762" s="258">
        <v>1653.2777000000001</v>
      </c>
      <c r="AH4762" s="258">
        <v>494669.94</v>
      </c>
      <c r="AI4762" s="258">
        <v>2934.8420000000001</v>
      </c>
      <c r="AJ4762" s="258">
        <v>6558.6751000000004</v>
      </c>
      <c r="AK4762" s="258">
        <v>2572.1705000000002</v>
      </c>
      <c r="AL4762" s="258">
        <v>823.32465999999999</v>
      </c>
      <c r="AM4762" s="258">
        <v>2.9261292999999999</v>
      </c>
      <c r="AN4762" s="258">
        <v>562119.12</v>
      </c>
      <c r="AO4762" s="258">
        <v>46332.998</v>
      </c>
      <c r="AP4762" s="258">
        <v>15515.661</v>
      </c>
      <c r="AQ4762" s="258">
        <v>17671.629000000001</v>
      </c>
      <c r="AR4762" s="258">
        <v>709827.62</v>
      </c>
      <c r="AT4762" s="193"/>
      <c r="AU4762" s="193"/>
      <c r="AV4762" s="193"/>
      <c r="AW4762" s="193"/>
      <c r="AX4762" s="193"/>
      <c r="AY4762" s="193"/>
      <c r="AZ4762" s="193"/>
      <c r="BA4762" s="193"/>
      <c r="BB4762" s="193"/>
      <c r="BC4762" s="193"/>
      <c r="BD4762" s="193"/>
      <c r="BE4762" s="315"/>
      <c r="BF4762" s="315"/>
      <c r="BG4762" s="315"/>
      <c r="BH4762" s="315"/>
      <c r="BI4762" s="315"/>
      <c r="BJ4762" s="315"/>
      <c r="BK4762" s="315"/>
    </row>
    <row r="4763" spans="1:63" x14ac:dyDescent="0.25">
      <c r="A4763" s="9"/>
      <c r="B4763" s="43" t="s">
        <v>1264</v>
      </c>
      <c r="C4763" t="s">
        <v>142</v>
      </c>
      <c r="D4763" s="193">
        <v>10382666</v>
      </c>
      <c r="E4763" s="193">
        <v>3680835.5</v>
      </c>
      <c r="F4763" s="193">
        <v>1758030.4</v>
      </c>
      <c r="G4763" s="193">
        <v>726687.24</v>
      </c>
      <c r="H4763" s="193">
        <v>38633.703999999998</v>
      </c>
      <c r="I4763" s="193">
        <v>572211.42000000004</v>
      </c>
      <c r="J4763" s="193">
        <v>216880.85</v>
      </c>
      <c r="K4763" s="193">
        <v>5847.0487000000003</v>
      </c>
      <c r="L4763" s="193">
        <v>3383539.4</v>
      </c>
      <c r="M4763" s="193">
        <v>0</v>
      </c>
      <c r="N4763" s="193">
        <v>0</v>
      </c>
      <c r="O4763" s="193">
        <v>0</v>
      </c>
      <c r="P4763" s="199">
        <f t="shared" si="929"/>
        <v>27265448.148148146</v>
      </c>
      <c r="Q4763" s="240">
        <v>464526020</v>
      </c>
      <c r="R4763" s="99">
        <v>283543120</v>
      </c>
      <c r="S4763" s="99">
        <v>54576480</v>
      </c>
      <c r="T4763" s="99">
        <v>1374.2</v>
      </c>
      <c r="U4763" s="99">
        <v>91958000</v>
      </c>
      <c r="V4763" s="99">
        <v>457039.7</v>
      </c>
      <c r="W4763" s="99">
        <v>33990000</v>
      </c>
      <c r="X4763" s="241">
        <f t="shared" si="930"/>
        <v>4927419.0903396988</v>
      </c>
      <c r="Y4763" s="241">
        <f t="shared" si="931"/>
        <v>3068428.8540329994</v>
      </c>
      <c r="Z4763" s="241">
        <f t="shared" si="932"/>
        <v>1131512.4023066999</v>
      </c>
      <c r="AA4763" s="241">
        <f t="shared" si="933"/>
        <v>727477.83400000003</v>
      </c>
      <c r="AB4763" s="258">
        <v>755607.15</v>
      </c>
      <c r="AC4763" s="258">
        <v>92.709204</v>
      </c>
      <c r="AD4763" s="258">
        <v>1810269.4</v>
      </c>
      <c r="AE4763" s="258">
        <v>95.049728999999999</v>
      </c>
      <c r="AF4763" s="258">
        <v>500711.48</v>
      </c>
      <c r="AG4763" s="258">
        <v>1653.0651</v>
      </c>
      <c r="AH4763" s="258">
        <v>494654.83</v>
      </c>
      <c r="AI4763" s="258">
        <v>2934.8163</v>
      </c>
      <c r="AJ4763" s="258">
        <v>6558.6751000000004</v>
      </c>
      <c r="AK4763" s="258">
        <v>2572.1873999999998</v>
      </c>
      <c r="AL4763" s="258">
        <v>823.32338000000004</v>
      </c>
      <c r="AM4763" s="258">
        <v>2.9261267000000002</v>
      </c>
      <c r="AN4763" s="258">
        <v>562119.12</v>
      </c>
      <c r="AO4763" s="258">
        <v>46331.682000000001</v>
      </c>
      <c r="AP4763" s="258">
        <v>15514.842000000001</v>
      </c>
      <c r="AQ4763" s="258">
        <v>17671.594000000001</v>
      </c>
      <c r="AR4763" s="258">
        <v>709806.24</v>
      </c>
      <c r="AT4763" s="193"/>
      <c r="AU4763" s="193"/>
      <c r="AV4763" s="193"/>
      <c r="AW4763" s="193"/>
      <c r="AX4763" s="193"/>
      <c r="AY4763" s="193"/>
      <c r="AZ4763" s="193"/>
      <c r="BA4763" s="193"/>
      <c r="BB4763" s="193"/>
      <c r="BC4763" s="193"/>
      <c r="BD4763" s="193"/>
      <c r="BE4763" s="315"/>
      <c r="BF4763" s="315"/>
      <c r="BG4763" s="315"/>
      <c r="BH4763" s="315"/>
      <c r="BI4763" s="315"/>
      <c r="BJ4763" s="315"/>
      <c r="BK4763" s="315"/>
    </row>
    <row r="4764" spans="1:63" x14ac:dyDescent="0.25">
      <c r="A4764" s="9"/>
      <c r="B4764" s="43" t="s">
        <v>1264</v>
      </c>
      <c r="C4764" t="s">
        <v>143</v>
      </c>
      <c r="D4764" s="193">
        <v>1033176700</v>
      </c>
      <c r="E4764" s="193">
        <v>131826310</v>
      </c>
      <c r="F4764" s="193">
        <v>35744037</v>
      </c>
      <c r="G4764" s="193">
        <v>5168647.8</v>
      </c>
      <c r="H4764" s="193">
        <v>1422457.1</v>
      </c>
      <c r="I4764" s="193">
        <v>42892315</v>
      </c>
      <c r="J4764" s="193">
        <v>12960295</v>
      </c>
      <c r="K4764" s="193">
        <v>283415.53000000003</v>
      </c>
      <c r="L4764" s="193">
        <v>802879170</v>
      </c>
      <c r="M4764" s="193">
        <v>0</v>
      </c>
      <c r="N4764" s="193">
        <v>0</v>
      </c>
      <c r="O4764" s="193">
        <v>0</v>
      </c>
      <c r="P4764" s="199">
        <f t="shared" si="929"/>
        <v>976491185.18518507</v>
      </c>
      <c r="Q4764" s="240">
        <v>15122663000</v>
      </c>
      <c r="R4764" s="99">
        <v>11532080000</v>
      </c>
      <c r="S4764" s="99">
        <v>1803928000</v>
      </c>
      <c r="T4764" s="99">
        <v>13899</v>
      </c>
      <c r="U4764" s="99">
        <v>198160000</v>
      </c>
      <c r="V4764" s="99">
        <v>30780820</v>
      </c>
      <c r="W4764" s="99">
        <v>1557700000</v>
      </c>
      <c r="X4764" s="241">
        <f t="shared" si="930"/>
        <v>107486511.09005001</v>
      </c>
      <c r="Y4764" s="241">
        <f t="shared" si="931"/>
        <v>55906314.189400002</v>
      </c>
      <c r="Z4764" s="241">
        <f t="shared" si="932"/>
        <v>21700884.300650001</v>
      </c>
      <c r="AA4764" s="241">
        <f t="shared" si="933"/>
        <v>29879312.600000001</v>
      </c>
      <c r="AB4764" s="258">
        <v>27067438</v>
      </c>
      <c r="AC4764" s="258">
        <v>2777.7287999999999</v>
      </c>
      <c r="AD4764" s="258">
        <v>8198054.7000000002</v>
      </c>
      <c r="AE4764" s="258">
        <v>2811.8806</v>
      </c>
      <c r="AF4764" s="258">
        <v>20577506</v>
      </c>
      <c r="AG4764" s="258">
        <v>57725.88</v>
      </c>
      <c r="AH4764" s="258">
        <v>17715506</v>
      </c>
      <c r="AI4764" s="258">
        <v>56501.482000000004</v>
      </c>
      <c r="AJ4764" s="258">
        <v>43184.909</v>
      </c>
      <c r="AK4764" s="258">
        <v>43419.807999999997</v>
      </c>
      <c r="AL4764" s="258">
        <v>31561.608</v>
      </c>
      <c r="AM4764" s="258">
        <v>101.35365</v>
      </c>
      <c r="AN4764" s="258">
        <v>1450832</v>
      </c>
      <c r="AO4764" s="258">
        <v>2149310</v>
      </c>
      <c r="AP4764" s="258">
        <v>210467.14</v>
      </c>
      <c r="AQ4764" s="258">
        <v>1002339.6</v>
      </c>
      <c r="AR4764" s="258">
        <v>28876973</v>
      </c>
      <c r="AT4764" s="193"/>
      <c r="AU4764" s="193"/>
      <c r="AV4764" s="193"/>
      <c r="AW4764" s="193"/>
      <c r="AX4764" s="193"/>
      <c r="AY4764" s="193"/>
      <c r="AZ4764" s="193"/>
      <c r="BA4764" s="193"/>
      <c r="BB4764" s="193"/>
      <c r="BC4764" s="193"/>
      <c r="BD4764" s="193"/>
      <c r="BE4764" s="315"/>
      <c r="BF4764" s="315"/>
      <c r="BG4764" s="315"/>
      <c r="BH4764" s="315"/>
      <c r="BI4764" s="315"/>
      <c r="BJ4764" s="315"/>
      <c r="BK4764" s="315"/>
    </row>
    <row r="4765" spans="1:63" x14ac:dyDescent="0.25">
      <c r="A4765" s="43"/>
      <c r="B4765" s="43"/>
      <c r="C4765" s="43"/>
      <c r="D4765" s="199"/>
      <c r="E4765" s="199"/>
      <c r="F4765" s="199"/>
      <c r="G4765" s="199"/>
      <c r="H4765" s="199"/>
      <c r="I4765" s="199"/>
      <c r="J4765" s="199"/>
      <c r="K4765" s="199"/>
      <c r="L4765" s="199"/>
      <c r="M4765" s="199"/>
      <c r="N4765" s="199"/>
      <c r="O4765" s="199"/>
      <c r="P4765" s="199"/>
      <c r="Q4765" s="239"/>
      <c r="R4765" s="97"/>
      <c r="S4765" s="97"/>
      <c r="T4765" s="97"/>
      <c r="U4765" s="97"/>
      <c r="V4765" s="97"/>
      <c r="W4765" s="97"/>
      <c r="X4765" s="259"/>
      <c r="Y4765" s="259"/>
      <c r="Z4765" s="259"/>
      <c r="AA4765" s="258"/>
      <c r="AB4765" s="258"/>
      <c r="AC4765" s="258"/>
      <c r="AD4765" s="258"/>
      <c r="AE4765" s="258"/>
      <c r="AF4765" s="258"/>
      <c r="AG4765" s="258"/>
      <c r="AH4765" s="258"/>
      <c r="AI4765" s="258"/>
      <c r="AJ4765" s="258"/>
      <c r="AK4765" s="258"/>
      <c r="AL4765" s="258"/>
      <c r="AM4765" s="258"/>
      <c r="AN4765" s="258"/>
      <c r="AO4765" s="258"/>
      <c r="AP4765" s="258"/>
      <c r="AQ4765" s="258"/>
      <c r="AR4765" s="258"/>
      <c r="AT4765" s="193"/>
      <c r="AU4765" s="193"/>
      <c r="AV4765" s="193"/>
      <c r="AW4765" s="193"/>
      <c r="AX4765" s="193"/>
      <c r="AY4765" s="193"/>
      <c r="AZ4765" s="193"/>
      <c r="BA4765" s="193"/>
      <c r="BB4765" s="193"/>
      <c r="BC4765" s="193"/>
      <c r="BD4765" s="193"/>
      <c r="BE4765" s="315"/>
      <c r="BF4765" s="315"/>
      <c r="BG4765" s="315"/>
      <c r="BH4765" s="315"/>
      <c r="BI4765" s="315"/>
      <c r="BJ4765" s="315"/>
      <c r="BK4765" s="315"/>
    </row>
    <row r="4766" spans="1:63" x14ac:dyDescent="0.25">
      <c r="A4766" s="45" t="s">
        <v>654</v>
      </c>
      <c r="B4766" s="45"/>
      <c r="C4766" s="43"/>
      <c r="D4766" s="199"/>
      <c r="E4766" s="199"/>
      <c r="F4766" s="199"/>
      <c r="G4766" s="199"/>
      <c r="H4766" s="199"/>
      <c r="I4766" s="199"/>
      <c r="J4766" s="199"/>
      <c r="K4766" s="199"/>
      <c r="L4766" s="199"/>
      <c r="M4766" s="199"/>
      <c r="N4766" s="199"/>
      <c r="O4766" s="199"/>
      <c r="P4766" s="199"/>
      <c r="Q4766" s="239"/>
      <c r="R4766" s="97"/>
      <c r="S4766" s="97"/>
      <c r="T4766" s="97"/>
      <c r="U4766" s="97"/>
      <c r="V4766" s="97"/>
      <c r="W4766" s="97"/>
      <c r="X4766" s="259"/>
      <c r="Y4766" s="259"/>
      <c r="Z4766" s="259"/>
      <c r="AA4766" s="258"/>
      <c r="AB4766" s="258"/>
      <c r="AC4766" s="258"/>
      <c r="AD4766" s="258"/>
      <c r="AE4766" s="258"/>
      <c r="AF4766" s="258"/>
      <c r="AG4766" s="258"/>
      <c r="AH4766" s="258"/>
      <c r="AI4766" s="258"/>
      <c r="AJ4766" s="258"/>
      <c r="AK4766" s="258"/>
      <c r="AL4766" s="258"/>
      <c r="AM4766" s="258"/>
      <c r="AN4766" s="258"/>
      <c r="AO4766" s="258"/>
      <c r="AP4766" s="258"/>
      <c r="AQ4766" s="258"/>
      <c r="AR4766" s="258"/>
      <c r="AT4766" s="193"/>
      <c r="AU4766" s="193"/>
      <c r="AV4766" s="193"/>
      <c r="AW4766" s="193"/>
      <c r="AX4766" s="193"/>
      <c r="AY4766" s="193"/>
      <c r="AZ4766" s="193"/>
      <c r="BA4766" s="193"/>
      <c r="BB4766" s="193"/>
      <c r="BC4766" s="193"/>
      <c r="BD4766" s="193"/>
      <c r="BE4766" s="315"/>
      <c r="BF4766" s="315"/>
      <c r="BG4766" s="315"/>
      <c r="BH4766" s="315"/>
      <c r="BI4766" s="315"/>
      <c r="BJ4766" s="315"/>
      <c r="BK4766" s="315"/>
    </row>
    <row r="4767" spans="1:63" x14ac:dyDescent="0.25">
      <c r="A4767" s="45"/>
      <c r="B4767" s="184" t="s">
        <v>1265</v>
      </c>
      <c r="C4767" s="48" t="s">
        <v>4798</v>
      </c>
      <c r="D4767" s="223">
        <v>2.8321090999999999E-4</v>
      </c>
      <c r="E4767" s="223">
        <v>9.7292693999999995E-5</v>
      </c>
      <c r="F4767" s="223">
        <v>1.3791651E-5</v>
      </c>
      <c r="G4767" s="223">
        <v>4.9238619999999996E-7</v>
      </c>
      <c r="H4767" s="223">
        <v>2.6975750999999999E-5</v>
      </c>
      <c r="I4767" s="223">
        <v>7.6320844000000003E-6</v>
      </c>
      <c r="J4767" s="223">
        <v>1.7700736E-6</v>
      </c>
      <c r="K4767" s="223">
        <v>3.1308898000000001E-7</v>
      </c>
      <c r="L4767" s="223">
        <v>6.209562E-7</v>
      </c>
      <c r="M4767" s="223">
        <v>1.3432221999999999E-4</v>
      </c>
      <c r="N4767" s="223">
        <v>0</v>
      </c>
      <c r="O4767" s="223">
        <v>0</v>
      </c>
      <c r="P4767" s="227">
        <f t="shared" ref="P4767:P4773" si="934">E4767/0.135</f>
        <v>7.206866222222221E-4</v>
      </c>
      <c r="Q4767" s="238">
        <v>1.0937287E-2</v>
      </c>
      <c r="R4767" s="117">
        <v>1.0740538000000001E-2</v>
      </c>
      <c r="S4767" s="117">
        <v>1.6721297E-4</v>
      </c>
      <c r="T4767" s="117">
        <v>1.3981159000000001E-8</v>
      </c>
      <c r="U4767" s="117">
        <v>6.8498742999999998E-6</v>
      </c>
      <c r="V4767" s="117">
        <v>3.0333810000000002E-6</v>
      </c>
      <c r="W4767" s="117">
        <v>1.9638224E-5</v>
      </c>
      <c r="X4767" s="257">
        <f t="shared" ref="X4767:X4773" si="935">SUM(Y4767:AA4767)</f>
        <v>6.4070309093218795E-5</v>
      </c>
      <c r="Y4767" s="257">
        <f t="shared" ref="Y4767:Y4773" si="936">SUM(AB4767:AG4767)</f>
        <v>2.2903107301900002E-5</v>
      </c>
      <c r="Z4767" s="257">
        <f t="shared" ref="Z4767:Z4773" si="937">SUM(AH4767:AP4767)</f>
        <v>1.4319504226818799E-5</v>
      </c>
      <c r="AA4767" s="257">
        <f t="shared" ref="AA4767:AA4773" si="938">SUM(AQ4767:AR4767)</f>
        <v>2.6847697564500001E-5</v>
      </c>
      <c r="AB4767" s="257">
        <v>1.9977383E-5</v>
      </c>
      <c r="AC4767" s="257">
        <v>4.8398534000000002E-9</v>
      </c>
      <c r="AD4767" s="257">
        <v>3.7639996000000002E-7</v>
      </c>
      <c r="AE4767" s="257">
        <v>1.0343210999999999E-9</v>
      </c>
      <c r="AF4767" s="257">
        <v>2.5382232E-6</v>
      </c>
      <c r="AG4767" s="257">
        <v>5.2269673999999998E-9</v>
      </c>
      <c r="AH4767" s="257">
        <v>1.3075758E-5</v>
      </c>
      <c r="AI4767" s="257">
        <v>2.2457735E-8</v>
      </c>
      <c r="AJ4767" s="257">
        <v>2.2792347E-9</v>
      </c>
      <c r="AK4767" s="257">
        <v>1.5745732000000001E-8</v>
      </c>
      <c r="AL4767" s="257">
        <v>4.0497334999999998E-10</v>
      </c>
      <c r="AM4767" s="257">
        <v>1.3947688E-12</v>
      </c>
      <c r="AN4767" s="257">
        <v>1.3537895E-8</v>
      </c>
      <c r="AO4767" s="257">
        <v>5.5585962E-8</v>
      </c>
      <c r="AP4767" s="257">
        <v>1.1337332999999999E-6</v>
      </c>
      <c r="AQ4767" s="257">
        <v>1.4565645E-9</v>
      </c>
      <c r="AR4767" s="257">
        <v>2.6846240999999999E-5</v>
      </c>
      <c r="AT4767" s="193"/>
      <c r="AU4767" s="193"/>
      <c r="AV4767" s="193"/>
      <c r="AW4767" s="193"/>
      <c r="AX4767" s="193"/>
      <c r="AY4767" s="193"/>
      <c r="AZ4767" s="193"/>
      <c r="BA4767" s="193"/>
      <c r="BB4767" s="193"/>
      <c r="BC4767" s="193"/>
      <c r="BD4767" s="193"/>
      <c r="BE4767" s="315"/>
      <c r="BF4767" s="315"/>
      <c r="BG4767" s="315"/>
      <c r="BH4767" s="315"/>
      <c r="BI4767" s="315"/>
      <c r="BJ4767" s="315"/>
      <c r="BK4767" s="315"/>
    </row>
    <row r="4768" spans="1:63" x14ac:dyDescent="0.25">
      <c r="A4768" s="9"/>
      <c r="B4768" s="43" t="s">
        <v>5770</v>
      </c>
      <c r="C4768" s="25" t="s">
        <v>4799</v>
      </c>
      <c r="D4768" s="193">
        <v>2.0944964000000001E-3</v>
      </c>
      <c r="E4768" s="193">
        <v>1.4764041E-3</v>
      </c>
      <c r="F4768" s="193">
        <v>3.6694838000000002E-4</v>
      </c>
      <c r="G4768" s="193">
        <v>1.2022818E-4</v>
      </c>
      <c r="H4768" s="193">
        <v>2.9902960999999998E-6</v>
      </c>
      <c r="I4768" s="193">
        <v>7.5497867000000004E-5</v>
      </c>
      <c r="J4768" s="193">
        <v>1.2351207E-5</v>
      </c>
      <c r="K4768" s="193">
        <v>4.4151167999999999E-7</v>
      </c>
      <c r="L4768" s="193">
        <v>3.9634863000000001E-5</v>
      </c>
      <c r="M4768" s="193">
        <v>0</v>
      </c>
      <c r="N4768" s="193">
        <v>0</v>
      </c>
      <c r="O4768" s="193">
        <v>0</v>
      </c>
      <c r="P4768" s="199">
        <f t="shared" si="934"/>
        <v>1.0936326666666666E-2</v>
      </c>
      <c r="Q4768" s="240">
        <v>0.23299297999999999</v>
      </c>
      <c r="R4768" s="99">
        <v>0.13318035</v>
      </c>
      <c r="S4768" s="99">
        <v>8.5635199999999995E-2</v>
      </c>
      <c r="T4768" s="99">
        <v>5.4895000000000003E-8</v>
      </c>
      <c r="U4768" s="99">
        <v>2.8765000000000002E-3</v>
      </c>
      <c r="V4768" s="99">
        <v>1.6072790000000001E-3</v>
      </c>
      <c r="W4768" s="99">
        <v>9.6936000000000001E-3</v>
      </c>
      <c r="X4768" s="241">
        <f t="shared" si="935"/>
        <v>1.0229578069683599E-3</v>
      </c>
      <c r="Y4768" s="241">
        <f t="shared" si="936"/>
        <v>4.7998889481499997E-4</v>
      </c>
      <c r="Z4768" s="241">
        <f t="shared" si="937"/>
        <v>2.0925717778335999E-4</v>
      </c>
      <c r="AA4768" s="241">
        <f t="shared" si="938"/>
        <v>3.3371173437000002E-4</v>
      </c>
      <c r="AB4768" s="258">
        <v>3.0311618000000002E-4</v>
      </c>
      <c r="AC4768" s="258">
        <v>2.6601591000000001E-8</v>
      </c>
      <c r="AD4768" s="258">
        <v>9.7715575999999998E-5</v>
      </c>
      <c r="AE4768" s="258">
        <v>1.8002724000000001E-8</v>
      </c>
      <c r="AF4768" s="258">
        <v>7.6375151000000006E-5</v>
      </c>
      <c r="AG4768" s="258">
        <v>2.7373835000000001E-6</v>
      </c>
      <c r="AH4768" s="258">
        <v>1.9839008000000001E-4</v>
      </c>
      <c r="AI4768" s="258">
        <v>6.0077232E-7</v>
      </c>
      <c r="AJ4768" s="258">
        <v>1.0708258999999999E-6</v>
      </c>
      <c r="AK4768" s="258">
        <v>2.4087204E-7</v>
      </c>
      <c r="AL4768" s="258">
        <v>9.0689502999999997E-8</v>
      </c>
      <c r="AM4768" s="258">
        <v>2.7602035999999999E-10</v>
      </c>
      <c r="AN4768" s="258">
        <v>3.6998508000000002E-6</v>
      </c>
      <c r="AO4768" s="258">
        <v>1.6208119999999999E-6</v>
      </c>
      <c r="AP4768" s="258">
        <v>3.5429991999999999E-6</v>
      </c>
      <c r="AQ4768" s="258">
        <v>1.2950437000000001E-7</v>
      </c>
      <c r="AR4768" s="258">
        <v>3.3358223000000002E-4</v>
      </c>
      <c r="AT4768" s="193"/>
      <c r="AU4768" s="193"/>
      <c r="AV4768" s="193"/>
      <c r="AW4768" s="193"/>
      <c r="AX4768" s="193"/>
      <c r="AY4768" s="193"/>
      <c r="AZ4768" s="193"/>
      <c r="BA4768" s="193"/>
      <c r="BB4768" s="193"/>
      <c r="BC4768" s="193"/>
      <c r="BD4768" s="193"/>
      <c r="BE4768" s="315"/>
      <c r="BF4768" s="315"/>
      <c r="BG4768" s="315"/>
      <c r="BH4768" s="315"/>
      <c r="BI4768" s="315"/>
      <c r="BJ4768" s="315"/>
      <c r="BK4768" s="315"/>
    </row>
    <row r="4769" spans="1:63" x14ac:dyDescent="0.25">
      <c r="A4769" s="9"/>
      <c r="B4769" s="43" t="s">
        <v>1265</v>
      </c>
      <c r="C4769" s="25" t="s">
        <v>4800</v>
      </c>
      <c r="D4769" s="193">
        <v>3.1241755999999999E-4</v>
      </c>
      <c r="E4769" s="193">
        <v>1.9915921E-4</v>
      </c>
      <c r="F4769" s="193">
        <v>5.7966800000000002E-5</v>
      </c>
      <c r="G4769" s="193">
        <v>8.1004752999999995E-6</v>
      </c>
      <c r="H4769" s="193">
        <v>1.1763628E-5</v>
      </c>
      <c r="I4769" s="193">
        <v>4.0331183000000003E-6</v>
      </c>
      <c r="J4769" s="193">
        <v>8.8331183999999992E-6</v>
      </c>
      <c r="K4769" s="193">
        <v>5.8837173E-7</v>
      </c>
      <c r="L4769" s="193">
        <v>2.1972842999999998E-5</v>
      </c>
      <c r="M4769" s="193">
        <v>0</v>
      </c>
      <c r="N4769" s="193">
        <v>0</v>
      </c>
      <c r="O4769" s="193">
        <v>0</v>
      </c>
      <c r="P4769" s="199">
        <f t="shared" si="934"/>
        <v>1.4752534074074072E-3</v>
      </c>
      <c r="Q4769" s="240">
        <v>2.4778939E-2</v>
      </c>
      <c r="R4769" s="99">
        <v>2.0992838999999999E-2</v>
      </c>
      <c r="S4769" s="99">
        <v>5.6382667000000005E-4</v>
      </c>
      <c r="T4769" s="99">
        <v>5.2222222000000001E-8</v>
      </c>
      <c r="U4769" s="99">
        <v>3.1002778000000001E-3</v>
      </c>
      <c r="V4769" s="99">
        <v>8.6427610999999996E-6</v>
      </c>
      <c r="W4769" s="99">
        <v>1.133E-4</v>
      </c>
      <c r="X4769" s="241">
        <f t="shared" si="935"/>
        <v>1.662320191746274E-4</v>
      </c>
      <c r="Y4769" s="241">
        <f t="shared" si="936"/>
        <v>5.9233559371200001E-5</v>
      </c>
      <c r="Z4769" s="241">
        <f t="shared" si="937"/>
        <v>5.4492444944427405E-5</v>
      </c>
      <c r="AA4769" s="241">
        <f t="shared" si="938"/>
        <v>5.2506014858999998E-5</v>
      </c>
      <c r="AB4769" s="258">
        <v>4.0891352000000002E-5</v>
      </c>
      <c r="AC4769" s="258">
        <v>9.1994121999999992E-9</v>
      </c>
      <c r="AD4769" s="258">
        <v>6.8669427999999997E-6</v>
      </c>
      <c r="AE4769" s="258">
        <v>2.4005979E-8</v>
      </c>
      <c r="AF4769" s="258">
        <v>1.1424233999999999E-5</v>
      </c>
      <c r="AG4769" s="258">
        <v>1.782518E-8</v>
      </c>
      <c r="AH4769" s="258">
        <v>2.6762163000000001E-5</v>
      </c>
      <c r="AI4769" s="258">
        <v>9.3016694999999997E-8</v>
      </c>
      <c r="AJ4769" s="258">
        <v>1.1386593999999999E-8</v>
      </c>
      <c r="AK4769" s="258">
        <v>7.2190917000000004E-7</v>
      </c>
      <c r="AL4769" s="258">
        <v>3.5242187000000001E-9</v>
      </c>
      <c r="AM4769" s="258">
        <v>6.3267274000000002E-12</v>
      </c>
      <c r="AN4769" s="258">
        <v>2.4240003E-5</v>
      </c>
      <c r="AO4769" s="258">
        <v>4.2409914E-7</v>
      </c>
      <c r="AP4769" s="258">
        <v>2.2363368000000002E-6</v>
      </c>
      <c r="AQ4769" s="258">
        <v>3.0343859000000002E-8</v>
      </c>
      <c r="AR4769" s="258">
        <v>5.2475670999999997E-5</v>
      </c>
      <c r="AT4769" s="193"/>
      <c r="AU4769" s="193"/>
      <c r="AV4769" s="193"/>
      <c r="AW4769" s="193"/>
      <c r="AX4769" s="193"/>
      <c r="AY4769" s="193"/>
      <c r="AZ4769" s="193"/>
      <c r="BA4769" s="193"/>
      <c r="BB4769" s="193"/>
      <c r="BC4769" s="193"/>
      <c r="BD4769" s="193"/>
      <c r="BE4769" s="315"/>
      <c r="BF4769" s="315"/>
      <c r="BG4769" s="315"/>
      <c r="BH4769" s="315"/>
      <c r="BI4769" s="315"/>
      <c r="BJ4769" s="315"/>
      <c r="BK4769" s="315"/>
    </row>
    <row r="4770" spans="1:63" x14ac:dyDescent="0.25">
      <c r="A4770" s="9"/>
      <c r="B4770" s="43" t="s">
        <v>1265</v>
      </c>
      <c r="C4770" s="25" t="s">
        <v>4801</v>
      </c>
      <c r="D4770" s="193">
        <v>3.9577333000000002E-4</v>
      </c>
      <c r="E4770" s="193">
        <v>2.0649888000000001E-4</v>
      </c>
      <c r="F4770" s="193">
        <v>4.9934464999999999E-5</v>
      </c>
      <c r="G4770" s="193">
        <v>8.7476602999999997E-6</v>
      </c>
      <c r="H4770" s="193">
        <v>9.0227109999999996E-5</v>
      </c>
      <c r="I4770" s="193">
        <v>5.4638330000000004E-6</v>
      </c>
      <c r="J4770" s="193">
        <v>1.1347141000000001E-5</v>
      </c>
      <c r="K4770" s="193">
        <v>9.9506953000000002E-7</v>
      </c>
      <c r="L4770" s="193">
        <v>2.2559174000000001E-5</v>
      </c>
      <c r="M4770" s="193">
        <v>0</v>
      </c>
      <c r="N4770" s="193">
        <v>0</v>
      </c>
      <c r="O4770" s="193">
        <v>0</v>
      </c>
      <c r="P4770" s="199">
        <f t="shared" si="934"/>
        <v>1.5296213333333333E-3</v>
      </c>
      <c r="Q4770" s="240">
        <v>3.8893661000000003E-2</v>
      </c>
      <c r="R4770" s="99">
        <v>3.4842165000000001E-2</v>
      </c>
      <c r="S4770" s="99">
        <v>7.8908666999999997E-4</v>
      </c>
      <c r="T4770" s="99">
        <v>7.0497221999999997E-8</v>
      </c>
      <c r="U4770" s="99">
        <v>3.1097222000000002E-3</v>
      </c>
      <c r="V4770" s="99">
        <v>1.2731336E-5</v>
      </c>
      <c r="W4770" s="99">
        <v>1.3988611E-4</v>
      </c>
      <c r="X4770" s="241">
        <f t="shared" si="935"/>
        <v>2.0710041638959603E-4</v>
      </c>
      <c r="Y4770" s="241">
        <f t="shared" si="936"/>
        <v>6.2888253248000002E-5</v>
      </c>
      <c r="Z4770" s="241">
        <f t="shared" si="937"/>
        <v>5.7088487915596E-5</v>
      </c>
      <c r="AA4770" s="241">
        <f t="shared" si="938"/>
        <v>8.7123675226000004E-5</v>
      </c>
      <c r="AB4770" s="258">
        <v>4.2398363000000003E-5</v>
      </c>
      <c r="AC4770" s="258">
        <v>1.5287205999999999E-8</v>
      </c>
      <c r="AD4770" s="258">
        <v>1.1148821E-5</v>
      </c>
      <c r="AE4770" s="258">
        <v>1.3403266E-7</v>
      </c>
      <c r="AF4770" s="258">
        <v>9.1668775000000004E-6</v>
      </c>
      <c r="AG4770" s="258">
        <v>2.4871882000000001E-8</v>
      </c>
      <c r="AH4770" s="258">
        <v>2.7746731000000001E-5</v>
      </c>
      <c r="AI4770" s="258">
        <v>8.5639774000000005E-8</v>
      </c>
      <c r="AJ4770" s="258">
        <v>1.4379612999999999E-8</v>
      </c>
      <c r="AK4770" s="258">
        <v>7.4275544000000004E-7</v>
      </c>
      <c r="AL4770" s="258">
        <v>4.0418269000000001E-9</v>
      </c>
      <c r="AM4770" s="258">
        <v>8.2016959999999998E-12</v>
      </c>
      <c r="AN4770" s="258">
        <v>2.4259244E-5</v>
      </c>
      <c r="AO4770" s="258">
        <v>4.9786585999999996E-7</v>
      </c>
      <c r="AP4770" s="258">
        <v>3.7378222000000001E-6</v>
      </c>
      <c r="AQ4770" s="258">
        <v>3.0943226E-8</v>
      </c>
      <c r="AR4770" s="258">
        <v>8.7092732000000001E-5</v>
      </c>
      <c r="AT4770" s="193"/>
      <c r="AU4770" s="193"/>
      <c r="AV4770" s="193"/>
      <c r="AW4770" s="193"/>
      <c r="AX4770" s="193"/>
      <c r="AY4770" s="193"/>
      <c r="AZ4770" s="193"/>
      <c r="BA4770" s="193"/>
      <c r="BB4770" s="193"/>
      <c r="BC4770" s="193"/>
      <c r="BD4770" s="193"/>
      <c r="BE4770" s="315"/>
      <c r="BF4770" s="315"/>
      <c r="BG4770" s="315"/>
      <c r="BH4770" s="315"/>
      <c r="BI4770" s="315"/>
      <c r="BJ4770" s="315"/>
      <c r="BK4770" s="315"/>
    </row>
    <row r="4771" spans="1:63" x14ac:dyDescent="0.25">
      <c r="A4771" s="9"/>
      <c r="B4771" s="43" t="s">
        <v>5970</v>
      </c>
      <c r="C4771" s="25" t="s">
        <v>4802</v>
      </c>
      <c r="D4771" s="193">
        <v>1.0561398</v>
      </c>
      <c r="E4771" s="193">
        <v>0.48967516</v>
      </c>
      <c r="F4771" s="193">
        <v>0.1666242</v>
      </c>
      <c r="G4771" s="193">
        <v>3.050686E-2</v>
      </c>
      <c r="H4771" s="193">
        <v>3.3445090999999999E-3</v>
      </c>
      <c r="I4771" s="193">
        <v>4.1862984999999998E-2</v>
      </c>
      <c r="J4771" s="193">
        <v>1.5517599E-2</v>
      </c>
      <c r="K4771" s="193">
        <v>3.9145465000000001E-4</v>
      </c>
      <c r="L4771" s="193">
        <v>0.30821704</v>
      </c>
      <c r="M4771" s="193">
        <v>0</v>
      </c>
      <c r="N4771" s="193">
        <v>0</v>
      </c>
      <c r="O4771" s="193">
        <v>0</v>
      </c>
      <c r="P4771" s="199">
        <f t="shared" si="934"/>
        <v>3.6272234074074072</v>
      </c>
      <c r="Q4771" s="240">
        <v>71.511734000000004</v>
      </c>
      <c r="R4771" s="99">
        <v>43.774844999999999</v>
      </c>
      <c r="S4771" s="99">
        <v>20.67464</v>
      </c>
      <c r="T4771" s="99">
        <v>5.0868999999999997E-5</v>
      </c>
      <c r="U4771" s="99">
        <v>3.4956999999999998</v>
      </c>
      <c r="V4771" s="99">
        <v>0.36229800000000001</v>
      </c>
      <c r="W4771" s="99">
        <v>3.2042000000000002</v>
      </c>
      <c r="X4771" s="241">
        <f t="shared" si="935"/>
        <v>0.38090705362769994</v>
      </c>
      <c r="Y4771" s="241">
        <f t="shared" si="936"/>
        <v>0.17152757297059998</v>
      </c>
      <c r="Z4771" s="241">
        <f t="shared" si="937"/>
        <v>9.9367112707099997E-2</v>
      </c>
      <c r="AA4771" s="241">
        <f t="shared" si="938"/>
        <v>0.11001236795</v>
      </c>
      <c r="AB4771" s="258">
        <v>0.10053614</v>
      </c>
      <c r="AC4771" s="258">
        <v>1.0626695000000001E-5</v>
      </c>
      <c r="AD4771" s="258">
        <v>2.9403703999999999E-2</v>
      </c>
      <c r="AE4771" s="258">
        <v>8.5348755999999998E-6</v>
      </c>
      <c r="AF4771" s="258">
        <v>4.0909930999999997E-2</v>
      </c>
      <c r="AG4771" s="258">
        <v>6.5863640000000002E-4</v>
      </c>
      <c r="AH4771" s="258">
        <v>6.5801977999999997E-2</v>
      </c>
      <c r="AI4771" s="258">
        <v>2.8006838999999998E-4</v>
      </c>
      <c r="AJ4771" s="258">
        <v>2.6795847999999998E-4</v>
      </c>
      <c r="AK4771" s="258">
        <v>1.3730918E-4</v>
      </c>
      <c r="AL4771" s="258">
        <v>3.6005839E-5</v>
      </c>
      <c r="AM4771" s="258">
        <v>1.0561810000000001E-7</v>
      </c>
      <c r="AN4771" s="258">
        <v>1.5191031000000001E-2</v>
      </c>
      <c r="AO4771" s="258">
        <v>1.0007952000000001E-2</v>
      </c>
      <c r="AP4771" s="258">
        <v>7.6447041999999996E-3</v>
      </c>
      <c r="AQ4771" s="258">
        <v>3.9173795000000002E-4</v>
      </c>
      <c r="AR4771" s="258">
        <v>0.10962063</v>
      </c>
      <c r="AT4771" s="193"/>
      <c r="AU4771" s="193"/>
      <c r="AV4771" s="193"/>
      <c r="AW4771" s="193"/>
      <c r="AX4771" s="193"/>
      <c r="AY4771" s="193"/>
      <c r="AZ4771" s="193"/>
      <c r="BA4771" s="193"/>
      <c r="BB4771" s="193"/>
      <c r="BC4771" s="193"/>
      <c r="BD4771" s="193"/>
      <c r="BE4771" s="315"/>
      <c r="BF4771" s="315"/>
      <c r="BG4771" s="315"/>
      <c r="BH4771" s="315"/>
      <c r="BI4771" s="315"/>
      <c r="BJ4771" s="315"/>
      <c r="BK4771" s="315"/>
    </row>
    <row r="4772" spans="1:63" x14ac:dyDescent="0.25">
      <c r="A4772" s="9"/>
      <c r="B4772" s="43" t="s">
        <v>5970</v>
      </c>
      <c r="C4772" s="25" t="s">
        <v>4803</v>
      </c>
      <c r="D4772" s="193">
        <v>1.6527578000000001</v>
      </c>
      <c r="E4772" s="193">
        <v>0.91492065</v>
      </c>
      <c r="F4772" s="193">
        <v>0.27285958999999999</v>
      </c>
      <c r="G4772" s="193">
        <v>6.5628381999999999E-2</v>
      </c>
      <c r="H4772" s="193">
        <v>3.9593368999999998E-3</v>
      </c>
      <c r="I4772" s="193">
        <v>6.2964043999999997E-2</v>
      </c>
      <c r="J4772" s="193">
        <v>1.8298509000000001E-2</v>
      </c>
      <c r="K4772" s="193">
        <v>4.7615989E-4</v>
      </c>
      <c r="L4772" s="193">
        <v>0.31365117999999997</v>
      </c>
      <c r="M4772" s="193">
        <v>0</v>
      </c>
      <c r="N4772" s="193">
        <v>0</v>
      </c>
      <c r="O4772" s="193">
        <v>0</v>
      </c>
      <c r="P4772" s="199">
        <f t="shared" si="934"/>
        <v>6.7771899999999992</v>
      </c>
      <c r="Q4772" s="240">
        <v>139.15127000000001</v>
      </c>
      <c r="R4772" s="99">
        <v>82.040081999999998</v>
      </c>
      <c r="S4772" s="99">
        <v>45.888080000000002</v>
      </c>
      <c r="T4772" s="99">
        <v>6.6000000000000005E-5</v>
      </c>
      <c r="U4772" s="99">
        <v>4.3384999999999998</v>
      </c>
      <c r="V4772" s="99">
        <v>0.83613899999999997</v>
      </c>
      <c r="W4772" s="99">
        <v>6.0484</v>
      </c>
      <c r="X4772" s="241">
        <f t="shared" si="935"/>
        <v>0.67468146809438001</v>
      </c>
      <c r="Y4772" s="241">
        <f t="shared" si="936"/>
        <v>0.309199427049</v>
      </c>
      <c r="Z4772" s="241">
        <f t="shared" si="937"/>
        <v>0.15960613241538002</v>
      </c>
      <c r="AA4772" s="241">
        <f t="shared" si="938"/>
        <v>0.20587590862999999</v>
      </c>
      <c r="AB4772" s="258">
        <v>0.18784178000000001</v>
      </c>
      <c r="AC4772" s="258">
        <v>1.8242127E-5</v>
      </c>
      <c r="AD4772" s="258">
        <v>5.7655732000000001E-2</v>
      </c>
      <c r="AE4772" s="258">
        <v>1.3613622E-5</v>
      </c>
      <c r="AF4772" s="258">
        <v>6.2205481999999999E-2</v>
      </c>
      <c r="AG4772" s="258">
        <v>1.4645773E-3</v>
      </c>
      <c r="AH4772" s="258">
        <v>0.12294372000000001</v>
      </c>
      <c r="AI4772" s="258">
        <v>4.5414172000000002E-4</v>
      </c>
      <c r="AJ4772" s="258">
        <v>5.8087077E-4</v>
      </c>
      <c r="AK4772" s="258">
        <v>2.0599980000000001E-4</v>
      </c>
      <c r="AL4772" s="258">
        <v>6.2127973999999994E-5</v>
      </c>
      <c r="AM4772" s="258">
        <v>1.8505138000000001E-7</v>
      </c>
      <c r="AN4772" s="258">
        <v>1.6234181E-2</v>
      </c>
      <c r="AO4772" s="258">
        <v>1.0445996000000001E-2</v>
      </c>
      <c r="AP4772" s="258">
        <v>8.6789100999999994E-3</v>
      </c>
      <c r="AQ4772" s="258">
        <v>4.0919863000000002E-4</v>
      </c>
      <c r="AR4772" s="258">
        <v>0.20546671</v>
      </c>
      <c r="AT4772" s="193"/>
      <c r="AU4772" s="193"/>
      <c r="AV4772" s="193"/>
      <c r="AW4772" s="193"/>
      <c r="AX4772" s="193"/>
      <c r="AY4772" s="193"/>
      <c r="AZ4772" s="193"/>
      <c r="BA4772" s="193"/>
      <c r="BB4772" s="193"/>
      <c r="BC4772" s="193"/>
      <c r="BD4772" s="193"/>
      <c r="BE4772" s="315"/>
      <c r="BF4772" s="315"/>
      <c r="BG4772" s="315"/>
      <c r="BH4772" s="315"/>
      <c r="BI4772" s="315"/>
      <c r="BJ4772" s="315"/>
      <c r="BK4772" s="315"/>
    </row>
    <row r="4773" spans="1:63" x14ac:dyDescent="0.25">
      <c r="A4773" s="9"/>
      <c r="B4773" s="43" t="s">
        <v>5770</v>
      </c>
      <c r="C4773" s="25" t="s">
        <v>4804</v>
      </c>
      <c r="D4773" s="193">
        <v>3.5690941000000001E-3</v>
      </c>
      <c r="E4773" s="193">
        <v>1.8651529E-3</v>
      </c>
      <c r="F4773" s="193">
        <v>9.7782496999999999E-4</v>
      </c>
      <c r="G4773" s="193">
        <v>1.6959087999999999E-5</v>
      </c>
      <c r="H4773" s="193">
        <v>1.5760608000000001E-5</v>
      </c>
      <c r="I4773" s="193">
        <v>4.0394300999999999E-4</v>
      </c>
      <c r="J4773" s="193">
        <v>4.1983934000000003E-5</v>
      </c>
      <c r="K4773" s="193">
        <v>1.1923673999999999E-6</v>
      </c>
      <c r="L4773" s="193">
        <v>2.4627725000000002E-4</v>
      </c>
      <c r="M4773" s="193">
        <v>0</v>
      </c>
      <c r="N4773" s="193">
        <v>0</v>
      </c>
      <c r="O4773" s="193">
        <v>0</v>
      </c>
      <c r="P4773" s="199">
        <f t="shared" si="934"/>
        <v>1.3815947407407407E-2</v>
      </c>
      <c r="Q4773" s="240">
        <v>0.21722744999999999</v>
      </c>
      <c r="R4773" s="99">
        <v>0.20975601999999999</v>
      </c>
      <c r="S4773" s="99">
        <v>5.9662400000000003E-3</v>
      </c>
      <c r="T4773" s="99">
        <v>2.6670000000000003E-7</v>
      </c>
      <c r="U4773" s="99">
        <v>3.2048999999999999E-4</v>
      </c>
      <c r="V4773" s="99">
        <v>1.0822740000000001E-4</v>
      </c>
      <c r="W4773" s="99">
        <v>1.0762E-3</v>
      </c>
      <c r="X4773" s="241">
        <f t="shared" si="935"/>
        <v>1.4850973546863592E-3</v>
      </c>
      <c r="Y4773" s="241">
        <f t="shared" si="936"/>
        <v>6.8362196189600006E-4</v>
      </c>
      <c r="Z4773" s="241">
        <f t="shared" si="937"/>
        <v>2.7643206189035901E-4</v>
      </c>
      <c r="AA4773" s="241">
        <f t="shared" si="938"/>
        <v>5.2504333089999999E-4</v>
      </c>
      <c r="AB4773" s="258">
        <v>3.8297408000000002E-4</v>
      </c>
      <c r="AC4773" s="258">
        <v>9.0569076000000006E-8</v>
      </c>
      <c r="AD4773" s="258">
        <v>1.7059949E-5</v>
      </c>
      <c r="AE4773" s="258">
        <v>1.4047518999999999E-7</v>
      </c>
      <c r="AF4773" s="258">
        <v>2.8317033E-4</v>
      </c>
      <c r="AG4773" s="258">
        <v>1.8655863E-7</v>
      </c>
      <c r="AH4773" s="258">
        <v>2.5066360000000002E-4</v>
      </c>
      <c r="AI4773" s="258">
        <v>1.4325853000000001E-6</v>
      </c>
      <c r="AJ4773" s="258">
        <v>1.1077076E-7</v>
      </c>
      <c r="AK4773" s="258">
        <v>3.7692492000000002E-7</v>
      </c>
      <c r="AL4773" s="258">
        <v>2.1808277000000001E-8</v>
      </c>
      <c r="AM4773" s="258">
        <v>7.3733358999999994E-11</v>
      </c>
      <c r="AN4773" s="258">
        <v>1.0343808E-6</v>
      </c>
      <c r="AO4773" s="258">
        <v>1.3836791E-6</v>
      </c>
      <c r="AP4773" s="258">
        <v>2.1408238999999999E-5</v>
      </c>
      <c r="AQ4773" s="258">
        <v>6.5622089999999997E-7</v>
      </c>
      <c r="AR4773" s="258">
        <v>5.2438710999999996E-4</v>
      </c>
      <c r="AT4773" s="193"/>
      <c r="AU4773" s="193"/>
      <c r="AV4773" s="193"/>
      <c r="AW4773" s="193"/>
      <c r="AX4773" s="193"/>
      <c r="AY4773" s="193"/>
      <c r="AZ4773" s="193"/>
      <c r="BA4773" s="193"/>
      <c r="BB4773" s="193"/>
      <c r="BC4773" s="193"/>
      <c r="BD4773" s="193"/>
      <c r="BE4773" s="315"/>
      <c r="BF4773" s="315"/>
      <c r="BG4773" s="315"/>
      <c r="BH4773" s="315"/>
      <c r="BI4773" s="315"/>
      <c r="BJ4773" s="315"/>
      <c r="BK4773" s="315"/>
    </row>
    <row r="4774" spans="1:63" x14ac:dyDescent="0.25">
      <c r="A4774" s="45" t="s">
        <v>3764</v>
      </c>
      <c r="B4774" s="45"/>
      <c r="C4774" s="43"/>
      <c r="D4774" s="199"/>
      <c r="E4774" s="199"/>
      <c r="F4774" s="199"/>
      <c r="G4774" s="199"/>
      <c r="H4774" s="199"/>
      <c r="I4774" s="199"/>
      <c r="J4774" s="199"/>
      <c r="K4774" s="199"/>
      <c r="L4774" s="199"/>
      <c r="M4774" s="199"/>
      <c r="N4774" s="199"/>
      <c r="O4774" s="199"/>
      <c r="P4774" s="199"/>
      <c r="Q4774" s="239"/>
      <c r="R4774" s="97"/>
      <c r="S4774" s="97"/>
      <c r="T4774" s="97"/>
      <c r="U4774" s="97"/>
      <c r="V4774" s="97"/>
      <c r="W4774" s="97"/>
      <c r="X4774" s="259"/>
      <c r="Y4774" s="259"/>
      <c r="Z4774" s="259"/>
      <c r="AA4774" s="258"/>
      <c r="AB4774" s="258"/>
      <c r="AC4774" s="258"/>
      <c r="AD4774" s="258"/>
      <c r="AE4774" s="258"/>
      <c r="AF4774" s="258"/>
      <c r="AG4774" s="258"/>
      <c r="AH4774" s="258"/>
      <c r="AI4774" s="258"/>
      <c r="AJ4774" s="258"/>
      <c r="AK4774" s="258"/>
      <c r="AL4774" s="258"/>
      <c r="AM4774" s="258"/>
      <c r="AN4774" s="258"/>
      <c r="AO4774" s="258"/>
      <c r="AP4774" s="258"/>
      <c r="AQ4774" s="258"/>
      <c r="AR4774" s="258"/>
      <c r="AT4774" s="193"/>
      <c r="AU4774" s="193"/>
      <c r="AV4774" s="193"/>
      <c r="AW4774" s="193"/>
      <c r="AX4774" s="193"/>
      <c r="AY4774" s="193"/>
      <c r="AZ4774" s="193"/>
      <c r="BA4774" s="193"/>
      <c r="BB4774" s="193"/>
      <c r="BC4774" s="193"/>
      <c r="BD4774" s="193"/>
      <c r="BE4774" s="315"/>
      <c r="BF4774" s="315"/>
      <c r="BG4774" s="315"/>
      <c r="BH4774" s="315"/>
      <c r="BI4774" s="315"/>
      <c r="BJ4774" s="315"/>
      <c r="BK4774" s="315"/>
    </row>
    <row r="4775" spans="1:63" x14ac:dyDescent="0.25">
      <c r="A4775" s="9"/>
      <c r="B4775" s="43" t="s">
        <v>1264</v>
      </c>
      <c r="C4775" s="6" t="s">
        <v>144</v>
      </c>
      <c r="D4775" s="193">
        <v>28746.562999999998</v>
      </c>
      <c r="E4775" s="193">
        <v>10265.662</v>
      </c>
      <c r="F4775" s="193">
        <v>1924.6591000000001</v>
      </c>
      <c r="G4775" s="193">
        <v>476.25452000000001</v>
      </c>
      <c r="H4775" s="193">
        <v>162.19685000000001</v>
      </c>
      <c r="I4775" s="193">
        <v>1259.1310000000001</v>
      </c>
      <c r="J4775" s="193">
        <v>569.88580000000002</v>
      </c>
      <c r="K4775" s="193">
        <v>30.904819</v>
      </c>
      <c r="L4775" s="193">
        <v>14057.868</v>
      </c>
      <c r="M4775" s="193">
        <v>0</v>
      </c>
      <c r="N4775" s="193">
        <v>0</v>
      </c>
      <c r="O4775" s="193">
        <v>0</v>
      </c>
      <c r="P4775" s="199">
        <f t="shared" ref="P4775:P4780" si="939">E4775/0.135</f>
        <v>76041.940740740742</v>
      </c>
      <c r="Q4775" s="240">
        <v>1324955</v>
      </c>
      <c r="R4775" s="99">
        <v>1086822.6000000001</v>
      </c>
      <c r="S4775" s="99">
        <v>182386.4</v>
      </c>
      <c r="T4775" s="99">
        <v>0.76083999999999996</v>
      </c>
      <c r="U4775" s="99">
        <v>8748.9</v>
      </c>
      <c r="V4775" s="99">
        <v>3389.3249999999998</v>
      </c>
      <c r="W4775" s="99">
        <v>43607</v>
      </c>
      <c r="X4775" s="241">
        <f t="shared" ref="X4775:X4780" si="940">SUM(Y4775:AA4775)</f>
        <v>7926.8731480855004</v>
      </c>
      <c r="Y4775" s="241">
        <f t="shared" ref="Y4775:Y4780" si="941">SUM(AB4775:AG4775)</f>
        <v>3687.9713674400004</v>
      </c>
      <c r="Z4775" s="241">
        <f t="shared" ref="Z4775:Z4780" si="942">SUM(AH4775:AP4775)</f>
        <v>1477.8829346455</v>
      </c>
      <c r="AA4775" s="241">
        <f t="shared" ref="AA4775:AA4780" si="943">SUM(AQ4775:AR4775)</f>
        <v>2761.0188459999999</v>
      </c>
      <c r="AB4775" s="258">
        <v>2107.797</v>
      </c>
      <c r="AC4775" s="258">
        <v>0.27096190999999997</v>
      </c>
      <c r="AD4775" s="258">
        <v>624.04570000000001</v>
      </c>
      <c r="AE4775" s="258">
        <v>0.15740243000000001</v>
      </c>
      <c r="AF4775" s="258">
        <v>949.87256000000002</v>
      </c>
      <c r="AG4775" s="258">
        <v>5.8277431000000002</v>
      </c>
      <c r="AH4775" s="258">
        <v>1379.5248999999999</v>
      </c>
      <c r="AI4775" s="258">
        <v>3.0786699999999998</v>
      </c>
      <c r="AJ4775" s="258">
        <v>4.1767735000000004</v>
      </c>
      <c r="AK4775" s="258">
        <v>2.1162421999999999</v>
      </c>
      <c r="AL4775" s="258">
        <v>0.87679467</v>
      </c>
      <c r="AM4775" s="258">
        <v>2.7762755000000001E-3</v>
      </c>
      <c r="AN4775" s="258">
        <v>33.360351999999999</v>
      </c>
      <c r="AO4775" s="258">
        <v>22.851682</v>
      </c>
      <c r="AP4775" s="258">
        <v>31.894743999999999</v>
      </c>
      <c r="AQ4775" s="258">
        <v>37.665646000000002</v>
      </c>
      <c r="AR4775" s="258">
        <v>2723.3532</v>
      </c>
      <c r="AT4775" s="193"/>
      <c r="AU4775" s="193"/>
      <c r="AV4775" s="193"/>
      <c r="AW4775" s="193"/>
      <c r="AX4775" s="193"/>
      <c r="AY4775" s="193"/>
      <c r="AZ4775" s="193"/>
      <c r="BA4775" s="193"/>
      <c r="BB4775" s="193"/>
      <c r="BC4775" s="193"/>
      <c r="BD4775" s="193"/>
      <c r="BE4775" s="315"/>
      <c r="BF4775" s="315"/>
      <c r="BG4775" s="315"/>
      <c r="BH4775" s="315"/>
      <c r="BI4775" s="315"/>
      <c r="BJ4775" s="315"/>
      <c r="BK4775" s="315"/>
    </row>
    <row r="4776" spans="1:63" x14ac:dyDescent="0.25">
      <c r="A4776" s="9"/>
      <c r="B4776" s="43" t="s">
        <v>1264</v>
      </c>
      <c r="C4776" s="6" t="s">
        <v>145</v>
      </c>
      <c r="D4776" s="193">
        <v>1473.3932</v>
      </c>
      <c r="E4776" s="193">
        <v>772.62148000000002</v>
      </c>
      <c r="F4776" s="193">
        <v>156.77819</v>
      </c>
      <c r="G4776" s="193">
        <v>32.338977999999997</v>
      </c>
      <c r="H4776" s="193">
        <v>16.779264000000001</v>
      </c>
      <c r="I4776" s="193">
        <v>78.009258000000003</v>
      </c>
      <c r="J4776" s="193">
        <v>53.962927000000001</v>
      </c>
      <c r="K4776" s="193">
        <v>2.8509310999999999</v>
      </c>
      <c r="L4776" s="193">
        <v>360.05216999999999</v>
      </c>
      <c r="M4776" s="193">
        <v>0</v>
      </c>
      <c r="N4776" s="193">
        <v>0</v>
      </c>
      <c r="O4776" s="193">
        <v>0</v>
      </c>
      <c r="P4776" s="199">
        <f t="shared" si="939"/>
        <v>5723.1220740740737</v>
      </c>
      <c r="Q4776" s="240">
        <v>86652.933999999994</v>
      </c>
      <c r="R4776" s="99">
        <v>73103.214000000007</v>
      </c>
      <c r="S4776" s="99">
        <v>10959.76</v>
      </c>
      <c r="T4776" s="99">
        <v>6.7782999999999996E-2</v>
      </c>
      <c r="U4776" s="99">
        <v>617.91</v>
      </c>
      <c r="V4776" s="99">
        <v>167.9821</v>
      </c>
      <c r="W4776" s="99">
        <v>1804</v>
      </c>
      <c r="X4776" s="241">
        <f t="shared" si="940"/>
        <v>581.61118878706998</v>
      </c>
      <c r="Y4776" s="241">
        <f t="shared" si="941"/>
        <v>286.14608412000001</v>
      </c>
      <c r="Z4776" s="241">
        <f t="shared" si="942"/>
        <v>111.22565096707</v>
      </c>
      <c r="AA4776" s="241">
        <f t="shared" si="943"/>
        <v>184.23945370000001</v>
      </c>
      <c r="AB4776" s="258">
        <v>158.64016000000001</v>
      </c>
      <c r="AC4776" s="258">
        <v>1.5718826000000002E-2</v>
      </c>
      <c r="AD4776" s="258">
        <v>44.15117</v>
      </c>
      <c r="AE4776" s="258">
        <v>1.5674724000000001E-2</v>
      </c>
      <c r="AF4776" s="258">
        <v>82.971609000000001</v>
      </c>
      <c r="AG4776" s="258">
        <v>0.35175157000000001</v>
      </c>
      <c r="AH4776" s="258">
        <v>103.82805999999999</v>
      </c>
      <c r="AI4776" s="258">
        <v>0.24765551</v>
      </c>
      <c r="AJ4776" s="258">
        <v>0.28254203999999999</v>
      </c>
      <c r="AK4776" s="258">
        <v>0.16408287999999999</v>
      </c>
      <c r="AL4776" s="258">
        <v>4.6357763000000003E-2</v>
      </c>
      <c r="AM4776" s="258">
        <v>1.4529407000000001E-4</v>
      </c>
      <c r="AN4776" s="258">
        <v>3.3284859</v>
      </c>
      <c r="AO4776" s="258">
        <v>2.6350625000000001</v>
      </c>
      <c r="AP4776" s="258">
        <v>0.69325908000000003</v>
      </c>
      <c r="AQ4776" s="258">
        <v>1.2201637000000001</v>
      </c>
      <c r="AR4776" s="258">
        <v>183.01929000000001</v>
      </c>
      <c r="AT4776" s="193"/>
      <c r="AU4776" s="193"/>
      <c r="AV4776" s="193"/>
      <c r="AW4776" s="193"/>
      <c r="AX4776" s="193"/>
      <c r="AY4776" s="193"/>
      <c r="AZ4776" s="193"/>
      <c r="BA4776" s="193"/>
      <c r="BB4776" s="193"/>
      <c r="BC4776" s="193"/>
      <c r="BD4776" s="193"/>
      <c r="BE4776" s="315"/>
      <c r="BF4776" s="315"/>
      <c r="BG4776" s="315"/>
      <c r="BH4776" s="315"/>
      <c r="BI4776" s="315"/>
      <c r="BJ4776" s="315"/>
      <c r="BK4776" s="315"/>
    </row>
    <row r="4777" spans="1:63" x14ac:dyDescent="0.25">
      <c r="A4777" s="9"/>
      <c r="B4777" s="43" t="s">
        <v>1264</v>
      </c>
      <c r="C4777" s="6" t="s">
        <v>6181</v>
      </c>
      <c r="D4777" s="193">
        <v>31.262495999999999</v>
      </c>
      <c r="E4777" s="193">
        <v>15.70763</v>
      </c>
      <c r="F4777" s="193">
        <v>5.4946362999999998</v>
      </c>
      <c r="G4777" s="193">
        <v>0.23977390000000001</v>
      </c>
      <c r="H4777" s="193">
        <v>7.1332942999999996E-2</v>
      </c>
      <c r="I4777" s="193">
        <v>0.32601133999999998</v>
      </c>
      <c r="J4777" s="193">
        <v>1.6368726</v>
      </c>
      <c r="K4777" s="193">
        <v>1.2171817E-2</v>
      </c>
      <c r="L4777" s="193">
        <v>7.7740672000000002</v>
      </c>
      <c r="M4777" s="193">
        <v>0</v>
      </c>
      <c r="N4777" s="193">
        <v>0</v>
      </c>
      <c r="O4777" s="193">
        <v>0</v>
      </c>
      <c r="P4777" s="199">
        <f t="shared" si="939"/>
        <v>116.35281481481481</v>
      </c>
      <c r="Q4777" s="240">
        <v>788.85636</v>
      </c>
      <c r="R4777" s="99">
        <v>498.35759000000002</v>
      </c>
      <c r="S4777" s="99">
        <v>155.60159999999999</v>
      </c>
      <c r="T4777" s="99">
        <v>1.2135E-2</v>
      </c>
      <c r="U4777" s="99">
        <v>62.930999999999997</v>
      </c>
      <c r="V4777" s="99">
        <v>2.9930310000000002</v>
      </c>
      <c r="W4777" s="99">
        <v>68.960999999999999</v>
      </c>
      <c r="X4777" s="241">
        <f t="shared" si="940"/>
        <v>8.0313608667694005</v>
      </c>
      <c r="Y4777" s="241">
        <f t="shared" si="941"/>
        <v>4.5332528331900006</v>
      </c>
      <c r="Z4777" s="241">
        <f t="shared" si="942"/>
        <v>2.2452948915794</v>
      </c>
      <c r="AA4777" s="241">
        <f t="shared" si="943"/>
        <v>1.2528131419999999</v>
      </c>
      <c r="AB4777" s="258">
        <v>3.2220928999999998</v>
      </c>
      <c r="AC4777" s="258">
        <v>1.5245242E-4</v>
      </c>
      <c r="AD4777" s="258">
        <v>0.38911019000000002</v>
      </c>
      <c r="AE4777" s="258">
        <v>1.0901686999999999E-4</v>
      </c>
      <c r="AF4777" s="258">
        <v>0.91726881999999998</v>
      </c>
      <c r="AG4777" s="258">
        <v>4.5194539000000004E-3</v>
      </c>
      <c r="AH4777" s="258">
        <v>2.1116396000000002</v>
      </c>
      <c r="AI4777" s="258">
        <v>9.5144896000000003E-3</v>
      </c>
      <c r="AJ4777" s="258">
        <v>2.0499605000000001E-3</v>
      </c>
      <c r="AK4777" s="258">
        <v>1.9006092E-3</v>
      </c>
      <c r="AL4777" s="258">
        <v>3.4282475000000002E-4</v>
      </c>
      <c r="AM4777" s="258">
        <v>1.0475294000000001E-6</v>
      </c>
      <c r="AN4777" s="258">
        <v>8.1970825999999997E-2</v>
      </c>
      <c r="AO4777" s="258">
        <v>9.6301000000000008E-3</v>
      </c>
      <c r="AP4777" s="258">
        <v>2.8245434E-2</v>
      </c>
      <c r="AQ4777" s="258">
        <v>1.6751542000000001E-2</v>
      </c>
      <c r="AR4777" s="258">
        <v>1.2360616</v>
      </c>
      <c r="AT4777" s="193"/>
      <c r="AU4777" s="193"/>
      <c r="AV4777" s="193"/>
      <c r="AW4777" s="193"/>
      <c r="AX4777" s="193"/>
      <c r="AY4777" s="193"/>
      <c r="AZ4777" s="193"/>
      <c r="BA4777" s="193"/>
      <c r="BB4777" s="193"/>
      <c r="BC4777" s="193"/>
      <c r="BD4777" s="193"/>
      <c r="BE4777" s="315"/>
      <c r="BF4777" s="315"/>
      <c r="BG4777" s="315"/>
      <c r="BH4777" s="315"/>
      <c r="BI4777" s="315"/>
      <c r="BJ4777" s="315"/>
      <c r="BK4777" s="315"/>
    </row>
    <row r="4778" spans="1:63" x14ac:dyDescent="0.25">
      <c r="A4778" s="9"/>
      <c r="B4778" s="43" t="s">
        <v>1264</v>
      </c>
      <c r="C4778" s="6" t="s">
        <v>5360</v>
      </c>
      <c r="D4778" s="193">
        <v>21.979572999999998</v>
      </c>
      <c r="E4778" s="193">
        <v>15.348501000000001</v>
      </c>
      <c r="F4778" s="193">
        <v>0.74546067999999999</v>
      </c>
      <c r="G4778" s="193">
        <v>0.12379767999999999</v>
      </c>
      <c r="H4778" s="193">
        <v>7.0426949000000003E-2</v>
      </c>
      <c r="I4778" s="193">
        <v>0.28691429000000002</v>
      </c>
      <c r="J4778" s="193">
        <v>0.14225070000000001</v>
      </c>
      <c r="K4778" s="193">
        <v>1.2029332E-2</v>
      </c>
      <c r="L4778" s="193">
        <v>5.2501920000000002</v>
      </c>
      <c r="M4778" s="193">
        <v>0</v>
      </c>
      <c r="N4778" s="193">
        <v>0</v>
      </c>
      <c r="O4778" s="193">
        <v>0</v>
      </c>
      <c r="P4778" s="199">
        <f t="shared" si="939"/>
        <v>113.6926</v>
      </c>
      <c r="Q4778" s="240">
        <v>737.36569999999995</v>
      </c>
      <c r="R4778" s="99">
        <v>464.10768999999999</v>
      </c>
      <c r="S4778" s="99">
        <v>141.01920000000001</v>
      </c>
      <c r="T4778" s="99">
        <v>1.1919000000000001E-2</v>
      </c>
      <c r="U4778" s="99">
        <v>62.262999999999998</v>
      </c>
      <c r="V4778" s="99">
        <v>2.7208885</v>
      </c>
      <c r="W4778" s="99">
        <v>67.242999999999995</v>
      </c>
      <c r="X4778" s="241">
        <f t="shared" si="940"/>
        <v>6.86792516371953</v>
      </c>
      <c r="Y4778" s="241">
        <f t="shared" si="941"/>
        <v>3.5323772834739997</v>
      </c>
      <c r="Z4778" s="241">
        <f t="shared" si="942"/>
        <v>2.1814557536455297</v>
      </c>
      <c r="AA4778" s="241">
        <f t="shared" si="943"/>
        <v>1.1540921265999999</v>
      </c>
      <c r="AB4778" s="258">
        <v>3.1483607</v>
      </c>
      <c r="AC4778" s="258">
        <v>1.4170316000000001E-4</v>
      </c>
      <c r="AD4778" s="258">
        <v>0.15174538000000001</v>
      </c>
      <c r="AE4778" s="258">
        <v>6.4138214E-5</v>
      </c>
      <c r="AF4778" s="258">
        <v>0.22801130999999999</v>
      </c>
      <c r="AG4778" s="258">
        <v>4.0540521000000003E-3</v>
      </c>
      <c r="AH4778" s="258">
        <v>2.0633824000000001</v>
      </c>
      <c r="AI4778" s="258">
        <v>1.1803740000000001E-3</v>
      </c>
      <c r="AJ4778" s="258">
        <v>9.9892059999999992E-4</v>
      </c>
      <c r="AK4778" s="258">
        <v>1.8041234000000001E-3</v>
      </c>
      <c r="AL4778" s="258">
        <v>1.5029457000000001E-4</v>
      </c>
      <c r="AM4778" s="258">
        <v>4.8367552999999999E-7</v>
      </c>
      <c r="AN4778" s="258">
        <v>8.0270635000000007E-2</v>
      </c>
      <c r="AO4778" s="258">
        <v>7.3837453999999999E-3</v>
      </c>
      <c r="AP4778" s="258">
        <v>2.6284776999999999E-2</v>
      </c>
      <c r="AQ4778" s="258">
        <v>3.8320265999999999E-3</v>
      </c>
      <c r="AR4778" s="258">
        <v>1.1502600999999999</v>
      </c>
      <c r="AT4778" s="193"/>
      <c r="AU4778" s="193"/>
      <c r="AV4778" s="193"/>
      <c r="AW4778" s="193"/>
      <c r="AX4778" s="193"/>
      <c r="AY4778" s="193"/>
      <c r="AZ4778" s="193"/>
      <c r="BA4778" s="193"/>
      <c r="BB4778" s="193"/>
      <c r="BC4778" s="193"/>
      <c r="BD4778" s="193"/>
      <c r="BE4778" s="315"/>
      <c r="BF4778" s="315"/>
      <c r="BG4778" s="315"/>
      <c r="BH4778" s="315"/>
      <c r="BI4778" s="315"/>
      <c r="BJ4778" s="315"/>
      <c r="BK4778" s="315"/>
    </row>
    <row r="4779" spans="1:63" x14ac:dyDescent="0.25">
      <c r="A4779" s="9"/>
      <c r="B4779" s="43" t="s">
        <v>1264</v>
      </c>
      <c r="C4779" s="6" t="s">
        <v>1942</v>
      </c>
      <c r="D4779" s="193">
        <v>191168.82</v>
      </c>
      <c r="E4779" s="193">
        <v>57249.862000000001</v>
      </c>
      <c r="F4779" s="193">
        <v>27603.422999999999</v>
      </c>
      <c r="G4779" s="193">
        <v>1744.7197000000001</v>
      </c>
      <c r="H4779" s="193">
        <v>874.53373999999997</v>
      </c>
      <c r="I4779" s="193">
        <v>8115.4102000000003</v>
      </c>
      <c r="J4779" s="193">
        <v>4072.6525000000001</v>
      </c>
      <c r="K4779" s="193">
        <v>99.666760999999994</v>
      </c>
      <c r="L4779" s="193">
        <v>91408.553</v>
      </c>
      <c r="M4779" s="193">
        <v>0</v>
      </c>
      <c r="N4779" s="193">
        <v>0</v>
      </c>
      <c r="O4779" s="193">
        <v>0</v>
      </c>
      <c r="P4779" s="199">
        <f t="shared" si="939"/>
        <v>424073.05185185181</v>
      </c>
      <c r="Q4779" s="240">
        <v>7191642.2999999998</v>
      </c>
      <c r="R4779" s="99">
        <v>5065205.4000000004</v>
      </c>
      <c r="S4779" s="99">
        <v>884296</v>
      </c>
      <c r="T4779" s="99">
        <v>12.081</v>
      </c>
      <c r="U4779" s="99">
        <v>871770</v>
      </c>
      <c r="V4779" s="99">
        <v>8738.89</v>
      </c>
      <c r="W4779" s="99">
        <v>361620</v>
      </c>
      <c r="X4779" s="241">
        <f t="shared" si="940"/>
        <v>52349.884811208001</v>
      </c>
      <c r="Y4779" s="241">
        <f t="shared" si="941"/>
        <v>22437.323861699999</v>
      </c>
      <c r="Z4779" s="241">
        <f t="shared" si="942"/>
        <v>17119.127309508</v>
      </c>
      <c r="AA4779" s="241">
        <f t="shared" si="943"/>
        <v>12793.433640000001</v>
      </c>
      <c r="AB4779" s="258">
        <v>11754.566000000001</v>
      </c>
      <c r="AC4779" s="258">
        <v>1.5830850000000001</v>
      </c>
      <c r="AD4779" s="258">
        <v>2863.8521000000001</v>
      </c>
      <c r="AE4779" s="258">
        <v>1.4905827</v>
      </c>
      <c r="AF4779" s="258">
        <v>7788.2424000000001</v>
      </c>
      <c r="AG4779" s="258">
        <v>27.589694000000001</v>
      </c>
      <c r="AH4779" s="258">
        <v>7693.6459999999997</v>
      </c>
      <c r="AI4779" s="258">
        <v>47.345337000000001</v>
      </c>
      <c r="AJ4779" s="258">
        <v>14.391427999999999</v>
      </c>
      <c r="AK4779" s="258">
        <v>26.728263999999999</v>
      </c>
      <c r="AL4779" s="258">
        <v>5.2962376999999998</v>
      </c>
      <c r="AM4779" s="258">
        <v>1.4942808E-2</v>
      </c>
      <c r="AN4779" s="258">
        <v>4341.6041999999998</v>
      </c>
      <c r="AO4779" s="258">
        <v>2912.9524999999999</v>
      </c>
      <c r="AP4779" s="258">
        <v>2077.1484</v>
      </c>
      <c r="AQ4779" s="258">
        <v>113.94964</v>
      </c>
      <c r="AR4779" s="258">
        <v>12679.484</v>
      </c>
      <c r="AT4779" s="193"/>
      <c r="AU4779" s="193"/>
      <c r="AV4779" s="193"/>
      <c r="AW4779" s="193"/>
      <c r="AX4779" s="193"/>
      <c r="AY4779" s="193"/>
      <c r="AZ4779" s="193"/>
      <c r="BA4779" s="193"/>
      <c r="BB4779" s="193"/>
      <c r="BC4779" s="193"/>
      <c r="BD4779" s="193"/>
      <c r="BE4779" s="315"/>
      <c r="BF4779" s="315"/>
      <c r="BG4779" s="315"/>
      <c r="BH4779" s="315"/>
      <c r="BI4779" s="315"/>
      <c r="BJ4779" s="315"/>
      <c r="BK4779" s="315"/>
    </row>
    <row r="4780" spans="1:63" x14ac:dyDescent="0.25">
      <c r="A4780" s="9"/>
      <c r="B4780" s="43" t="s">
        <v>1264</v>
      </c>
      <c r="C4780" s="6" t="s">
        <v>1943</v>
      </c>
      <c r="D4780" s="193">
        <v>3124.4438</v>
      </c>
      <c r="E4780" s="193">
        <v>1579.8347000000001</v>
      </c>
      <c r="F4780" s="193">
        <v>321.78791000000001</v>
      </c>
      <c r="G4780" s="193">
        <v>43.945518999999997</v>
      </c>
      <c r="H4780" s="193">
        <v>39.686419000000001</v>
      </c>
      <c r="I4780" s="193">
        <v>96.959871000000007</v>
      </c>
      <c r="J4780" s="193">
        <v>47.393371999999999</v>
      </c>
      <c r="K4780" s="193">
        <v>2.9279215000000001</v>
      </c>
      <c r="L4780" s="193">
        <v>991.90812000000005</v>
      </c>
      <c r="M4780" s="193">
        <v>0</v>
      </c>
      <c r="N4780" s="193">
        <v>0</v>
      </c>
      <c r="O4780" s="193">
        <v>0</v>
      </c>
      <c r="P4780" s="199">
        <f t="shared" si="939"/>
        <v>11702.479259259258</v>
      </c>
      <c r="Q4780" s="240">
        <v>177525.2</v>
      </c>
      <c r="R4780" s="99">
        <v>130667.74</v>
      </c>
      <c r="S4780" s="99">
        <v>25785.200000000001</v>
      </c>
      <c r="T4780" s="99">
        <v>0.40177000000000002</v>
      </c>
      <c r="U4780" s="99">
        <v>713.08</v>
      </c>
      <c r="V4780" s="99">
        <v>126.78019999999999</v>
      </c>
      <c r="W4780" s="99">
        <v>20232</v>
      </c>
      <c r="X4780" s="241">
        <f t="shared" si="940"/>
        <v>1076.51085999373</v>
      </c>
      <c r="Y4780" s="241">
        <f t="shared" si="941"/>
        <v>469.63701068900002</v>
      </c>
      <c r="Z4780" s="241">
        <f t="shared" si="942"/>
        <v>279.67267705473</v>
      </c>
      <c r="AA4780" s="241">
        <f t="shared" si="943"/>
        <v>327.20117225000001</v>
      </c>
      <c r="AB4780" s="258">
        <v>324.25391999999999</v>
      </c>
      <c r="AC4780" s="258">
        <v>3.0995330000000001E-2</v>
      </c>
      <c r="AD4780" s="258">
        <v>48.695709000000001</v>
      </c>
      <c r="AE4780" s="258">
        <v>2.5881088999999999E-2</v>
      </c>
      <c r="AF4780" s="258">
        <v>95.871758999999997</v>
      </c>
      <c r="AG4780" s="258">
        <v>0.75874626999999994</v>
      </c>
      <c r="AH4780" s="258">
        <v>212.30202</v>
      </c>
      <c r="AI4780" s="258">
        <v>0.52062547000000003</v>
      </c>
      <c r="AJ4780" s="258">
        <v>0.37030911</v>
      </c>
      <c r="AK4780" s="258">
        <v>0.76190670999999999</v>
      </c>
      <c r="AL4780" s="258">
        <v>0.11629866</v>
      </c>
      <c r="AM4780" s="258">
        <v>1.9740472999999999E-4</v>
      </c>
      <c r="AN4780" s="258">
        <v>2.2974857000000002</v>
      </c>
      <c r="AO4780" s="258">
        <v>35.488047999999999</v>
      </c>
      <c r="AP4780" s="258">
        <v>27.815785999999999</v>
      </c>
      <c r="AQ4780" s="258">
        <v>0.16999225000000001</v>
      </c>
      <c r="AR4780" s="258">
        <v>327.03118000000001</v>
      </c>
      <c r="AT4780" s="193"/>
      <c r="AU4780" s="193"/>
      <c r="AV4780" s="193"/>
      <c r="AW4780" s="193"/>
      <c r="AX4780" s="193"/>
      <c r="AY4780" s="193"/>
      <c r="AZ4780" s="193"/>
      <c r="BA4780" s="193"/>
      <c r="BB4780" s="193"/>
      <c r="BC4780" s="193"/>
      <c r="BD4780" s="193"/>
      <c r="BE4780" s="315"/>
      <c r="BF4780" s="315"/>
      <c r="BG4780" s="315"/>
      <c r="BH4780" s="315"/>
      <c r="BI4780" s="315"/>
      <c r="BJ4780" s="315"/>
      <c r="BK4780" s="315"/>
    </row>
    <row r="4781" spans="1:63" x14ac:dyDescent="0.25">
      <c r="A4781" s="43"/>
      <c r="B4781" s="43"/>
      <c r="C4781" s="43"/>
      <c r="D4781" s="199"/>
      <c r="E4781" s="199"/>
      <c r="F4781" s="199"/>
      <c r="G4781" s="199"/>
      <c r="H4781" s="199"/>
      <c r="I4781" s="199"/>
      <c r="J4781" s="199"/>
      <c r="K4781" s="199"/>
      <c r="L4781" s="199"/>
      <c r="M4781" s="199"/>
      <c r="N4781" s="199"/>
      <c r="O4781" s="199"/>
      <c r="P4781" s="199"/>
      <c r="Q4781" s="239"/>
      <c r="R4781" s="97"/>
      <c r="S4781" s="97"/>
      <c r="T4781" s="97"/>
      <c r="U4781" s="97"/>
      <c r="V4781" s="97"/>
      <c r="W4781" s="97"/>
      <c r="X4781" s="259"/>
      <c r="Y4781" s="259"/>
      <c r="Z4781" s="259"/>
      <c r="AA4781" s="258"/>
      <c r="AB4781" s="258"/>
      <c r="AC4781" s="258"/>
      <c r="AD4781" s="258"/>
      <c r="AE4781" s="258"/>
      <c r="AF4781" s="258"/>
      <c r="AG4781" s="258"/>
      <c r="AH4781" s="258"/>
      <c r="AI4781" s="258"/>
      <c r="AJ4781" s="258"/>
      <c r="AK4781" s="258"/>
      <c r="AL4781" s="258"/>
      <c r="AM4781" s="258"/>
      <c r="AN4781" s="258"/>
      <c r="AO4781" s="258"/>
      <c r="AP4781" s="258"/>
      <c r="AQ4781" s="258"/>
      <c r="AR4781" s="258"/>
      <c r="AT4781" s="193"/>
      <c r="AU4781" s="193"/>
      <c r="AV4781" s="193"/>
      <c r="AW4781" s="193"/>
      <c r="AX4781" s="193"/>
      <c r="AY4781" s="193"/>
      <c r="AZ4781" s="193"/>
      <c r="BA4781" s="193"/>
      <c r="BB4781" s="193"/>
      <c r="BC4781" s="193"/>
      <c r="BD4781" s="193"/>
      <c r="BE4781" s="315"/>
      <c r="BF4781" s="315"/>
      <c r="BG4781" s="315"/>
      <c r="BH4781" s="315"/>
      <c r="BI4781" s="315"/>
      <c r="BJ4781" s="315"/>
      <c r="BK4781" s="315"/>
    </row>
    <row r="4782" spans="1:63" x14ac:dyDescent="0.25">
      <c r="A4782" s="58" t="s">
        <v>655</v>
      </c>
      <c r="B4782" s="58"/>
      <c r="C4782" s="43"/>
      <c r="D4782" s="199"/>
      <c r="E4782" s="199"/>
      <c r="F4782" s="199"/>
      <c r="G4782" s="199"/>
      <c r="H4782" s="199"/>
      <c r="I4782" s="199"/>
      <c r="J4782" s="199"/>
      <c r="K4782" s="199"/>
      <c r="L4782" s="199"/>
      <c r="M4782" s="199"/>
      <c r="N4782" s="199"/>
      <c r="O4782" s="199"/>
      <c r="P4782" s="199"/>
      <c r="Q4782" s="239"/>
      <c r="R4782" s="97"/>
      <c r="S4782" s="97"/>
      <c r="T4782" s="97"/>
      <c r="U4782" s="97"/>
      <c r="V4782" s="97"/>
      <c r="W4782" s="97"/>
      <c r="X4782" s="259"/>
      <c r="Y4782" s="259"/>
      <c r="Z4782" s="259"/>
      <c r="AA4782" s="258"/>
      <c r="AB4782" s="258"/>
      <c r="AC4782" s="258"/>
      <c r="AD4782" s="258"/>
      <c r="AE4782" s="258"/>
      <c r="AF4782" s="258"/>
      <c r="AG4782" s="258"/>
      <c r="AH4782" s="258"/>
      <c r="AI4782" s="258"/>
      <c r="AJ4782" s="258"/>
      <c r="AK4782" s="258"/>
      <c r="AL4782" s="258"/>
      <c r="AM4782" s="258"/>
      <c r="AN4782" s="258"/>
      <c r="AO4782" s="258"/>
      <c r="AP4782" s="258"/>
      <c r="AQ4782" s="258"/>
      <c r="AR4782" s="258"/>
      <c r="AT4782" s="193"/>
      <c r="AU4782" s="193"/>
      <c r="AV4782" s="193"/>
      <c r="AW4782" s="193"/>
      <c r="AX4782" s="193"/>
      <c r="AY4782" s="193"/>
      <c r="AZ4782" s="193"/>
      <c r="BA4782" s="193"/>
      <c r="BB4782" s="193"/>
      <c r="BC4782" s="193"/>
      <c r="BD4782" s="193"/>
      <c r="BE4782" s="315"/>
      <c r="BF4782" s="315"/>
      <c r="BG4782" s="315"/>
      <c r="BH4782" s="315"/>
      <c r="BI4782" s="315"/>
      <c r="BJ4782" s="315"/>
      <c r="BK4782" s="315"/>
    </row>
    <row r="4783" spans="1:63" x14ac:dyDescent="0.25">
      <c r="A4783" s="9"/>
      <c r="B4783" s="43" t="s">
        <v>1265</v>
      </c>
      <c r="C4783" s="126" t="s">
        <v>2109</v>
      </c>
      <c r="D4783" s="193">
        <v>2.9862778E-6</v>
      </c>
      <c r="E4783" s="193">
        <v>1.3375781000000001E-6</v>
      </c>
      <c r="F4783" s="193">
        <v>4.1368510999999999E-7</v>
      </c>
      <c r="G4783" s="193">
        <v>1.8233458000000001E-7</v>
      </c>
      <c r="H4783" s="193">
        <v>8.4083131000000005E-9</v>
      </c>
      <c r="I4783" s="193">
        <v>1.03519E-7</v>
      </c>
      <c r="J4783" s="193">
        <v>2.7636763000000001E-7</v>
      </c>
      <c r="K4783" s="193">
        <v>8.0454843999999996E-10</v>
      </c>
      <c r="L4783" s="193">
        <v>6.6358049000000005E-7</v>
      </c>
      <c r="M4783" s="193">
        <v>0</v>
      </c>
      <c r="N4783" s="193">
        <v>0</v>
      </c>
      <c r="O4783" s="193">
        <v>0</v>
      </c>
      <c r="P4783" s="199">
        <f t="shared" ref="P4783:P4834" si="944">E4783/0.135</f>
        <v>9.9079859259259259E-6</v>
      </c>
      <c r="Q4783" s="240">
        <v>5.2242422000000005E-4</v>
      </c>
      <c r="R4783" s="90">
        <v>1.2142736E-4</v>
      </c>
      <c r="S4783" s="90">
        <v>3.3424221999999999E-4</v>
      </c>
      <c r="T4783" s="90">
        <v>3.6486111E-10</v>
      </c>
      <c r="U4783" s="90">
        <v>4.3313888999999997E-6</v>
      </c>
      <c r="V4783" s="90">
        <v>1.0728778000000001E-6</v>
      </c>
      <c r="W4783" s="90">
        <v>6.135E-5</v>
      </c>
      <c r="X4783" s="241">
        <f t="shared" ref="X4783:X4834" si="945">SUM(Y4783:AA4783)</f>
        <v>1.18691928877114E-6</v>
      </c>
      <c r="Y4783" s="241">
        <f t="shared" ref="Y4783:Y4834" si="946">SUM(AB4783:AG4783)</f>
        <v>6.7889837792399999E-7</v>
      </c>
      <c r="Z4783" s="241">
        <f t="shared" ref="Z4783:Z4834" si="947">SUM(AH4783:AP4783)</f>
        <v>2.0150079554713998E-7</v>
      </c>
      <c r="AA4783" s="241">
        <f t="shared" ref="AA4783:AA4834" si="948">SUM(AQ4783:AR4783)</f>
        <v>3.0652011529999997E-7</v>
      </c>
      <c r="AB4783" s="258">
        <v>2.7456574999999999E-7</v>
      </c>
      <c r="AC4783" s="258">
        <v>5.3500504999999997E-11</v>
      </c>
      <c r="AD4783" s="258">
        <v>2.9629188999999999E-7</v>
      </c>
      <c r="AE4783" s="258">
        <v>2.2424419E-11</v>
      </c>
      <c r="AF4783" s="258">
        <v>9.6996759000000004E-8</v>
      </c>
      <c r="AG4783" s="258">
        <v>1.0968054E-8</v>
      </c>
      <c r="AH4783" s="258">
        <v>1.7970379999999999E-7</v>
      </c>
      <c r="AI4783" s="258">
        <v>6.8149600000000004E-10</v>
      </c>
      <c r="AJ4783" s="258">
        <v>1.5939856E-9</v>
      </c>
      <c r="AK4783" s="258">
        <v>7.1621754999999998E-10</v>
      </c>
      <c r="AL4783" s="258">
        <v>1.8467129E-10</v>
      </c>
      <c r="AM4783" s="258">
        <v>5.7520714000000001E-13</v>
      </c>
      <c r="AN4783" s="258">
        <v>8.0389384000000003E-9</v>
      </c>
      <c r="AO4783" s="258">
        <v>5.3067812999999997E-9</v>
      </c>
      <c r="AP4783" s="258">
        <v>5.2743302E-9</v>
      </c>
      <c r="AQ4783" s="258">
        <v>2.4260952999999999E-9</v>
      </c>
      <c r="AR4783" s="258">
        <v>3.0409401999999999E-7</v>
      </c>
      <c r="AT4783" s="193"/>
      <c r="AU4783" s="193"/>
      <c r="AV4783" s="193"/>
      <c r="AW4783" s="193"/>
      <c r="AX4783" s="193"/>
      <c r="AY4783" s="193"/>
      <c r="AZ4783" s="193"/>
      <c r="BA4783" s="193"/>
      <c r="BB4783" s="193"/>
      <c r="BC4783" s="193"/>
      <c r="BD4783" s="193"/>
      <c r="BE4783" s="315"/>
      <c r="BF4783" s="315"/>
      <c r="BG4783" s="315"/>
      <c r="BH4783" s="315"/>
      <c r="BI4783" s="315"/>
      <c r="BJ4783" s="315"/>
      <c r="BK4783" s="315"/>
    </row>
    <row r="4784" spans="1:63" x14ac:dyDescent="0.25">
      <c r="A4784" s="9"/>
      <c r="B4784" s="43" t="s">
        <v>1265</v>
      </c>
      <c r="C4784" s="126" t="s">
        <v>968</v>
      </c>
      <c r="D4784" s="193">
        <v>6.4626991999999996E-6</v>
      </c>
      <c r="E4784" s="193">
        <v>3.8452925999999997E-6</v>
      </c>
      <c r="F4784" s="193">
        <v>1.0426329000000001E-6</v>
      </c>
      <c r="G4784" s="193">
        <v>3.9733096000000001E-7</v>
      </c>
      <c r="H4784" s="193">
        <v>1.1582371E-8</v>
      </c>
      <c r="I4784" s="193">
        <v>2.1542809E-7</v>
      </c>
      <c r="J4784" s="193">
        <v>2.8495979000000001E-7</v>
      </c>
      <c r="K4784" s="193">
        <v>1.2628246E-9</v>
      </c>
      <c r="L4784" s="193">
        <v>6.6420964999999999E-7</v>
      </c>
      <c r="M4784" s="193">
        <v>0</v>
      </c>
      <c r="N4784" s="193">
        <v>0</v>
      </c>
      <c r="O4784" s="193">
        <v>0</v>
      </c>
      <c r="P4784" s="199">
        <f t="shared" si="944"/>
        <v>2.8483648888888885E-5</v>
      </c>
      <c r="Q4784" s="240">
        <v>5.9576349999999998E-4</v>
      </c>
      <c r="R4784" s="90">
        <v>3.4612742E-4</v>
      </c>
      <c r="S4784" s="90">
        <v>2.1239556E-4</v>
      </c>
      <c r="T4784" s="90">
        <v>4.4152778000000001E-10</v>
      </c>
      <c r="U4784" s="90">
        <v>8.0786110999999992E-6</v>
      </c>
      <c r="V4784" s="90">
        <v>3.9667471999999998E-6</v>
      </c>
      <c r="W4784" s="90">
        <v>2.5194722000000001E-5</v>
      </c>
      <c r="X4784" s="241">
        <f t="shared" si="945"/>
        <v>2.8932435751993E-6</v>
      </c>
      <c r="Y4784" s="241">
        <f t="shared" si="946"/>
        <v>1.468655376869E-6</v>
      </c>
      <c r="Z4784" s="241">
        <f t="shared" si="947"/>
        <v>5.5526039503030008E-7</v>
      </c>
      <c r="AA4784" s="241">
        <f t="shared" si="948"/>
        <v>8.6932780330000005E-7</v>
      </c>
      <c r="AB4784" s="258">
        <v>7.8945919E-7</v>
      </c>
      <c r="AC4784" s="258">
        <v>7.9120335E-11</v>
      </c>
      <c r="AD4784" s="258">
        <v>4.5554372999999999E-7</v>
      </c>
      <c r="AE4784" s="258">
        <v>5.1734433999999999E-11</v>
      </c>
      <c r="AF4784" s="258">
        <v>2.1674633999999999E-7</v>
      </c>
      <c r="AG4784" s="258">
        <v>6.7752621000000003E-9</v>
      </c>
      <c r="AH4784" s="258">
        <v>5.1670384000000002E-7</v>
      </c>
      <c r="AI4784" s="258">
        <v>1.7126882000000001E-9</v>
      </c>
      <c r="AJ4784" s="258">
        <v>3.5113350000000001E-9</v>
      </c>
      <c r="AK4784" s="258">
        <v>1.0098788000000001E-9</v>
      </c>
      <c r="AL4784" s="258">
        <v>3.4015950999999998E-10</v>
      </c>
      <c r="AM4784" s="258">
        <v>1.0425203000000001E-12</v>
      </c>
      <c r="AN4784" s="258">
        <v>1.3556596E-8</v>
      </c>
      <c r="AO4784" s="258">
        <v>7.6806670000000008E-9</v>
      </c>
      <c r="AP4784" s="258">
        <v>1.0744188E-8</v>
      </c>
      <c r="AQ4784" s="258">
        <v>2.4211733E-9</v>
      </c>
      <c r="AR4784" s="258">
        <v>8.6690663000000003E-7</v>
      </c>
      <c r="AT4784" s="193"/>
      <c r="AU4784" s="193"/>
      <c r="AV4784" s="193"/>
      <c r="AW4784" s="193"/>
      <c r="AX4784" s="193"/>
      <c r="AY4784" s="193"/>
      <c r="AZ4784" s="193"/>
      <c r="BA4784" s="193"/>
      <c r="BB4784" s="193"/>
      <c r="BC4784" s="193"/>
      <c r="BD4784" s="193"/>
      <c r="BE4784" s="315"/>
      <c r="BF4784" s="315"/>
      <c r="BG4784" s="315"/>
      <c r="BH4784" s="315"/>
      <c r="BI4784" s="315"/>
      <c r="BJ4784" s="315"/>
      <c r="BK4784" s="315"/>
    </row>
    <row r="4785" spans="1:63" x14ac:dyDescent="0.25">
      <c r="A4785" s="9"/>
      <c r="B4785" s="43" t="s">
        <v>1265</v>
      </c>
      <c r="C4785" s="126" t="s">
        <v>967</v>
      </c>
      <c r="D4785" s="193">
        <v>1.9197910000000002E-6</v>
      </c>
      <c r="E4785" s="193">
        <v>6.6019886000000004E-7</v>
      </c>
      <c r="F4785" s="193">
        <v>2.3073514000000001E-7</v>
      </c>
      <c r="G4785" s="193">
        <v>1.2287595E-7</v>
      </c>
      <c r="H4785" s="193">
        <v>6.8361953000000002E-9</v>
      </c>
      <c r="I4785" s="193">
        <v>5.4298122999999997E-8</v>
      </c>
      <c r="J4785" s="193">
        <v>2.5232319E-7</v>
      </c>
      <c r="K4785" s="193">
        <v>6.2385639E-10</v>
      </c>
      <c r="L4785" s="193">
        <v>5.9189968E-7</v>
      </c>
      <c r="M4785" s="193">
        <v>0</v>
      </c>
      <c r="N4785" s="193">
        <v>0</v>
      </c>
      <c r="O4785" s="193">
        <v>0</v>
      </c>
      <c r="P4785" s="199">
        <f t="shared" si="944"/>
        <v>4.8903619259259261E-6</v>
      </c>
      <c r="Q4785" s="240">
        <v>1.5120613E-4</v>
      </c>
      <c r="R4785" s="90">
        <v>5.9664067E-5</v>
      </c>
      <c r="S4785" s="90">
        <v>7.5407110999999995E-5</v>
      </c>
      <c r="T4785" s="90">
        <v>3.2808333000000002E-10</v>
      </c>
      <c r="U4785" s="90">
        <v>1.8235E-6</v>
      </c>
      <c r="V4785" s="90">
        <v>4.1501556000000001E-7</v>
      </c>
      <c r="W4785" s="90">
        <v>1.3896111000000001E-5</v>
      </c>
      <c r="X4785" s="241">
        <f t="shared" si="945"/>
        <v>6.630299365909101E-7</v>
      </c>
      <c r="Y4785" s="241">
        <f t="shared" si="946"/>
        <v>4.0859410155000002E-7</v>
      </c>
      <c r="Z4785" s="241">
        <f t="shared" si="947"/>
        <v>1.0304352274091001E-7</v>
      </c>
      <c r="AA4785" s="241">
        <f t="shared" si="948"/>
        <v>1.5139231229999999E-7</v>
      </c>
      <c r="AB4785" s="258">
        <v>1.3553042999999999E-7</v>
      </c>
      <c r="AC4785" s="258">
        <v>2.5725482000000001E-11</v>
      </c>
      <c r="AD4785" s="258">
        <v>2.1680032999999999E-7</v>
      </c>
      <c r="AE4785" s="258">
        <v>1.3310067999999999E-11</v>
      </c>
      <c r="AF4785" s="258">
        <v>5.3768996000000002E-8</v>
      </c>
      <c r="AG4785" s="258">
        <v>2.4553099999999999E-9</v>
      </c>
      <c r="AH4785" s="258">
        <v>8.8705690000000001E-8</v>
      </c>
      <c r="AI4785" s="258">
        <v>3.8054506000000001E-10</v>
      </c>
      <c r="AJ4785" s="258">
        <v>1.0634869000000001E-9</v>
      </c>
      <c r="AK4785" s="258">
        <v>3.6413507000000001E-10</v>
      </c>
      <c r="AL4785" s="258">
        <v>1.3248089E-10</v>
      </c>
      <c r="AM4785" s="258">
        <v>4.0512090999999999E-13</v>
      </c>
      <c r="AN4785" s="258">
        <v>5.1051620999999996E-9</v>
      </c>
      <c r="AO4785" s="258">
        <v>4.2677612999999997E-9</v>
      </c>
      <c r="AP4785" s="258">
        <v>3.0238563E-9</v>
      </c>
      <c r="AQ4785" s="258">
        <v>2.0088423000000002E-9</v>
      </c>
      <c r="AR4785" s="258">
        <v>1.4938346999999999E-7</v>
      </c>
      <c r="AT4785" s="193"/>
      <c r="AU4785" s="193"/>
      <c r="AV4785" s="193"/>
      <c r="AW4785" s="193"/>
      <c r="AX4785" s="193"/>
      <c r="AY4785" s="193"/>
      <c r="AZ4785" s="193"/>
      <c r="BA4785" s="193"/>
      <c r="BB4785" s="193"/>
      <c r="BC4785" s="193"/>
      <c r="BD4785" s="193"/>
      <c r="BE4785" s="315"/>
      <c r="BF4785" s="315"/>
      <c r="BG4785" s="315"/>
      <c r="BH4785" s="315"/>
      <c r="BI4785" s="315"/>
      <c r="BJ4785" s="315"/>
      <c r="BK4785" s="315"/>
    </row>
    <row r="4786" spans="1:63" x14ac:dyDescent="0.25">
      <c r="A4786" s="9"/>
      <c r="B4786" s="43" t="s">
        <v>1265</v>
      </c>
      <c r="C4786" s="126" t="s">
        <v>966</v>
      </c>
      <c r="D4786" s="193">
        <v>2.5764479000000001E-6</v>
      </c>
      <c r="E4786" s="193">
        <v>1.1338809E-6</v>
      </c>
      <c r="F4786" s="193">
        <v>3.4953522000000002E-7</v>
      </c>
      <c r="G4786" s="193">
        <v>1.6348081999999999E-7</v>
      </c>
      <c r="H4786" s="193">
        <v>7.4357544999999999E-9</v>
      </c>
      <c r="I4786" s="193">
        <v>7.5436297999999997E-8</v>
      </c>
      <c r="J4786" s="193">
        <v>2.5394613000000001E-7</v>
      </c>
      <c r="K4786" s="193">
        <v>7.1042492000000001E-10</v>
      </c>
      <c r="L4786" s="193">
        <v>5.9202239999999995E-7</v>
      </c>
      <c r="M4786" s="193">
        <v>0</v>
      </c>
      <c r="N4786" s="193">
        <v>0</v>
      </c>
      <c r="O4786" s="193">
        <v>0</v>
      </c>
      <c r="P4786" s="199">
        <f t="shared" si="944"/>
        <v>8.3991177777777772E-6</v>
      </c>
      <c r="Q4786" s="240">
        <v>1.6506E-4</v>
      </c>
      <c r="R4786" s="90">
        <v>1.0210737E-4</v>
      </c>
      <c r="S4786" s="90">
        <v>5.2392667E-5</v>
      </c>
      <c r="T4786" s="90">
        <v>3.4255555999999997E-10</v>
      </c>
      <c r="U4786" s="90">
        <v>2.5313332999999999E-6</v>
      </c>
      <c r="V4786" s="90">
        <v>9.6162582999999992E-7</v>
      </c>
      <c r="W4786" s="90">
        <v>7.0666667000000004E-6</v>
      </c>
      <c r="X4786" s="241">
        <f t="shared" si="945"/>
        <v>9.8533650514467014E-7</v>
      </c>
      <c r="Y4786" s="241">
        <f t="shared" si="946"/>
        <v>5.5777133381699998E-7</v>
      </c>
      <c r="Z4786" s="241">
        <f t="shared" si="947"/>
        <v>1.6986483582767004E-7</v>
      </c>
      <c r="AA4786" s="241">
        <f t="shared" si="948"/>
        <v>2.5770033549999998E-7</v>
      </c>
      <c r="AB4786" s="258">
        <v>2.3278861E-7</v>
      </c>
      <c r="AC4786" s="258">
        <v>3.0564387000000001E-11</v>
      </c>
      <c r="AD4786" s="258">
        <v>2.4688183000000002E-7</v>
      </c>
      <c r="AE4786" s="258">
        <v>1.884623E-11</v>
      </c>
      <c r="AF4786" s="258">
        <v>7.6388138999999997E-8</v>
      </c>
      <c r="AG4786" s="258">
        <v>1.6633442000000001E-9</v>
      </c>
      <c r="AH4786" s="258">
        <v>1.523616E-7</v>
      </c>
      <c r="AI4786" s="258">
        <v>5.7532422000000002E-10</v>
      </c>
      <c r="AJ4786" s="258">
        <v>1.4256015E-9</v>
      </c>
      <c r="AK4786" s="258">
        <v>4.1960319000000002E-10</v>
      </c>
      <c r="AL4786" s="258">
        <v>1.6184952999999999E-10</v>
      </c>
      <c r="AM4786" s="258">
        <v>4.9338767000000001E-13</v>
      </c>
      <c r="AN4786" s="258">
        <v>6.1473210000000001E-9</v>
      </c>
      <c r="AO4786" s="258">
        <v>4.7160578000000001E-9</v>
      </c>
      <c r="AP4786" s="258">
        <v>4.0569851999999998E-9</v>
      </c>
      <c r="AQ4786" s="258">
        <v>2.0079354999999998E-9</v>
      </c>
      <c r="AR4786" s="258">
        <v>2.5569240000000001E-7</v>
      </c>
      <c r="AT4786" s="193"/>
      <c r="AU4786" s="193"/>
      <c r="AV4786" s="193"/>
      <c r="AW4786" s="193"/>
      <c r="AX4786" s="193"/>
      <c r="AY4786" s="193"/>
      <c r="AZ4786" s="193"/>
      <c r="BA4786" s="193"/>
      <c r="BB4786" s="193"/>
      <c r="BC4786" s="193"/>
      <c r="BD4786" s="193"/>
      <c r="BE4786" s="315"/>
      <c r="BF4786" s="315"/>
      <c r="BG4786" s="315"/>
      <c r="BH4786" s="315"/>
      <c r="BI4786" s="315"/>
      <c r="BJ4786" s="315"/>
      <c r="BK4786" s="315"/>
    </row>
    <row r="4787" spans="1:63" x14ac:dyDescent="0.25">
      <c r="A4787" s="9"/>
      <c r="B4787" s="43" t="s">
        <v>1265</v>
      </c>
      <c r="C4787" s="126" t="s">
        <v>5785</v>
      </c>
      <c r="D4787" s="193">
        <v>1.7154372E-6</v>
      </c>
      <c r="E4787" s="193">
        <v>5.3033920000000003E-7</v>
      </c>
      <c r="F4787" s="193">
        <v>1.9567178E-7</v>
      </c>
      <c r="G4787" s="193">
        <v>1.1148338E-7</v>
      </c>
      <c r="H4787" s="193">
        <v>6.5354604999999998E-9</v>
      </c>
      <c r="I4787" s="193">
        <v>4.4863031000000003E-8</v>
      </c>
      <c r="J4787" s="193">
        <v>2.4773772000000001E-7</v>
      </c>
      <c r="K4787" s="193">
        <v>5.8926609999999997E-10</v>
      </c>
      <c r="L4787" s="193">
        <v>5.7821731999999997E-7</v>
      </c>
      <c r="M4787" s="193">
        <v>0</v>
      </c>
      <c r="N4787" s="193">
        <v>0</v>
      </c>
      <c r="O4787" s="193">
        <v>0</v>
      </c>
      <c r="P4787" s="199">
        <f t="shared" si="944"/>
        <v>3.9284385185185185E-6</v>
      </c>
      <c r="Q4787" s="240">
        <v>8.0022806000000005E-5</v>
      </c>
      <c r="R4787" s="90">
        <v>4.7824480999999997E-5</v>
      </c>
      <c r="S4787" s="90">
        <v>2.5770889000000001E-5</v>
      </c>
      <c r="T4787" s="90">
        <v>3.2105556E-10</v>
      </c>
      <c r="U4787" s="90">
        <v>1.3426944000000001E-6</v>
      </c>
      <c r="V4787" s="90">
        <v>2.8886471999999998E-7</v>
      </c>
      <c r="W4787" s="90">
        <v>4.7955556000000002E-6</v>
      </c>
      <c r="X4787" s="241">
        <f t="shared" si="945"/>
        <v>5.6261505151537994E-7</v>
      </c>
      <c r="Y4787" s="241">
        <f t="shared" si="946"/>
        <v>3.56790331796E-7</v>
      </c>
      <c r="Z4787" s="241">
        <f t="shared" si="947"/>
        <v>8.4169143219380005E-8</v>
      </c>
      <c r="AA4787" s="241">
        <f t="shared" si="948"/>
        <v>1.2165557649999999E-7</v>
      </c>
      <c r="AB4787" s="258">
        <v>1.0887612E-7</v>
      </c>
      <c r="AC4787" s="258">
        <v>2.0400699999999999E-11</v>
      </c>
      <c r="AD4787" s="258">
        <v>2.0157554999999999E-7</v>
      </c>
      <c r="AE4787" s="258">
        <v>1.1563496E-11</v>
      </c>
      <c r="AF4787" s="258">
        <v>4.5483946999999999E-8</v>
      </c>
      <c r="AG4787" s="258">
        <v>8.2275059999999996E-10</v>
      </c>
      <c r="AH4787" s="258">
        <v>7.1260541999999998E-8</v>
      </c>
      <c r="AI4787" s="258">
        <v>3.228663E-10</v>
      </c>
      <c r="AJ4787" s="258">
        <v>9.6183708999999992E-10</v>
      </c>
      <c r="AK4787" s="258">
        <v>2.9664387999999999E-10</v>
      </c>
      <c r="AL4787" s="258">
        <v>1.2248411000000001E-10</v>
      </c>
      <c r="AM4787" s="258">
        <v>3.7253937999999998E-13</v>
      </c>
      <c r="AN4787" s="258">
        <v>4.5429782000000002E-9</v>
      </c>
      <c r="AO4787" s="258">
        <v>4.0688665000000004E-9</v>
      </c>
      <c r="AP4787" s="258">
        <v>2.5925526000000001E-9</v>
      </c>
      <c r="AQ4787" s="258">
        <v>1.9290364999999999E-9</v>
      </c>
      <c r="AR4787" s="258">
        <v>1.1972654E-7</v>
      </c>
      <c r="AT4787" s="193"/>
      <c r="AU4787" s="193"/>
      <c r="AV4787" s="193"/>
      <c r="AW4787" s="193"/>
      <c r="AX4787" s="193"/>
      <c r="AY4787" s="193"/>
      <c r="AZ4787" s="193"/>
      <c r="BA4787" s="193"/>
      <c r="BB4787" s="193"/>
      <c r="BC4787" s="193"/>
      <c r="BD4787" s="193"/>
      <c r="BE4787" s="315"/>
      <c r="BF4787" s="315"/>
      <c r="BG4787" s="315"/>
      <c r="BH4787" s="315"/>
      <c r="BI4787" s="315"/>
      <c r="BJ4787" s="315"/>
      <c r="BK4787" s="315"/>
    </row>
    <row r="4788" spans="1:63" x14ac:dyDescent="0.25">
      <c r="A4788" s="9"/>
      <c r="B4788" s="43" t="s">
        <v>1265</v>
      </c>
      <c r="C4788" s="126" t="s">
        <v>4841</v>
      </c>
      <c r="D4788" s="193">
        <v>1.8313167999999999E-6</v>
      </c>
      <c r="E4788" s="193">
        <v>6.1392734999999996E-7</v>
      </c>
      <c r="F4788" s="193">
        <v>2.1663608999999999E-7</v>
      </c>
      <c r="G4788" s="193">
        <v>1.1864975E-7</v>
      </c>
      <c r="H4788" s="193">
        <v>6.6412517999999997E-9</v>
      </c>
      <c r="I4788" s="193">
        <v>4.8592874000000003E-8</v>
      </c>
      <c r="J4788" s="193">
        <v>2.4802456999999997E-7</v>
      </c>
      <c r="K4788" s="193">
        <v>6.0454013999999996E-10</v>
      </c>
      <c r="L4788" s="193">
        <v>5.7824036E-7</v>
      </c>
      <c r="M4788" s="193">
        <v>0</v>
      </c>
      <c r="N4788" s="193">
        <v>0</v>
      </c>
      <c r="O4788" s="193">
        <v>0</v>
      </c>
      <c r="P4788" s="199">
        <f t="shared" si="944"/>
        <v>4.5476099999999993E-6</v>
      </c>
      <c r="Q4788" s="240">
        <v>8.2468176999999995E-5</v>
      </c>
      <c r="R4788" s="90">
        <v>5.5315019E-5</v>
      </c>
      <c r="S4788" s="90">
        <v>2.1709332999999999E-5</v>
      </c>
      <c r="T4788" s="90">
        <v>3.2361111000000001E-10</v>
      </c>
      <c r="U4788" s="90">
        <v>1.4676111E-6</v>
      </c>
      <c r="V4788" s="90">
        <v>3.8533360999999999E-7</v>
      </c>
      <c r="W4788" s="90">
        <v>3.5905555999999999E-6</v>
      </c>
      <c r="X4788" s="241">
        <f t="shared" si="945"/>
        <v>6.1949243003803E-7</v>
      </c>
      <c r="Y4788" s="241">
        <f t="shared" si="946"/>
        <v>3.8311438297299999E-7</v>
      </c>
      <c r="Z4788" s="241">
        <f t="shared" si="947"/>
        <v>9.5960865065029983E-8</v>
      </c>
      <c r="AA4788" s="241">
        <f t="shared" si="948"/>
        <v>1.40417182E-7</v>
      </c>
      <c r="AB4788" s="258">
        <v>1.2603875E-7</v>
      </c>
      <c r="AC4788" s="258">
        <v>2.1254719000000001E-11</v>
      </c>
      <c r="AD4788" s="258">
        <v>2.0688353E-7</v>
      </c>
      <c r="AE4788" s="258">
        <v>1.2540354E-11</v>
      </c>
      <c r="AF4788" s="258">
        <v>4.9475322999999998E-8</v>
      </c>
      <c r="AG4788" s="258">
        <v>6.8298489999999996E-10</v>
      </c>
      <c r="AH4788" s="258">
        <v>8.2493563E-8</v>
      </c>
      <c r="AI4788" s="258">
        <v>3.5723860000000002E-10</v>
      </c>
      <c r="AJ4788" s="258">
        <v>1.0257478E-9</v>
      </c>
      <c r="AK4788" s="258">
        <v>3.0643052999999998E-10</v>
      </c>
      <c r="AL4788" s="258">
        <v>1.2766662E-10</v>
      </c>
      <c r="AM4788" s="258">
        <v>3.8811503000000001E-13</v>
      </c>
      <c r="AN4788" s="258">
        <v>4.7268387999999998E-9</v>
      </c>
      <c r="AO4788" s="258">
        <v>4.1481158999999999E-9</v>
      </c>
      <c r="AP4788" s="258">
        <v>2.7748757000000001E-9</v>
      </c>
      <c r="AQ4788" s="258">
        <v>1.928872E-9</v>
      </c>
      <c r="AR4788" s="258">
        <v>1.3848831E-7</v>
      </c>
      <c r="AT4788" s="193"/>
      <c r="AU4788" s="193"/>
      <c r="AV4788" s="193"/>
      <c r="AW4788" s="193"/>
      <c r="AX4788" s="193"/>
      <c r="AY4788" s="193"/>
      <c r="AZ4788" s="193"/>
      <c r="BA4788" s="193"/>
      <c r="BB4788" s="193"/>
      <c r="BC4788" s="193"/>
      <c r="BD4788" s="193"/>
      <c r="BE4788" s="315"/>
      <c r="BF4788" s="315"/>
      <c r="BG4788" s="315"/>
      <c r="BH4788" s="315"/>
      <c r="BI4788" s="315"/>
      <c r="BJ4788" s="315"/>
      <c r="BK4788" s="315"/>
    </row>
    <row r="4789" spans="1:63" x14ac:dyDescent="0.25">
      <c r="A4789" s="9"/>
      <c r="B4789" s="43" t="s">
        <v>1265</v>
      </c>
      <c r="C4789" s="126" t="s">
        <v>1844</v>
      </c>
      <c r="D4789" s="193">
        <v>2.0359025E-6</v>
      </c>
      <c r="E4789" s="193">
        <v>7.3389666999999996E-7</v>
      </c>
      <c r="F4789" s="193">
        <v>2.5064700999999999E-7</v>
      </c>
      <c r="G4789" s="193">
        <v>1.2935021E-7</v>
      </c>
      <c r="H4789" s="193">
        <v>7.0077725000000001E-9</v>
      </c>
      <c r="I4789" s="193">
        <v>5.9653953000000001E-8</v>
      </c>
      <c r="J4789" s="193">
        <v>2.5495853000000002E-7</v>
      </c>
      <c r="K4789" s="193">
        <v>6.4355193999999997E-10</v>
      </c>
      <c r="L4789" s="193">
        <v>5.9974480999999997E-7</v>
      </c>
      <c r="M4789" s="193">
        <v>0</v>
      </c>
      <c r="N4789" s="193">
        <v>0</v>
      </c>
      <c r="O4789" s="193">
        <v>0</v>
      </c>
      <c r="P4789" s="199">
        <f t="shared" si="944"/>
        <v>5.4362716296296286E-6</v>
      </c>
      <c r="Q4789" s="240">
        <v>1.9157722999999999E-4</v>
      </c>
      <c r="R4789" s="90">
        <v>6.6384341999999995E-5</v>
      </c>
      <c r="S4789" s="90">
        <v>1.0355333E-4</v>
      </c>
      <c r="T4789" s="90">
        <v>3.3208333E-10</v>
      </c>
      <c r="U4789" s="90">
        <v>2.0962778000000001E-6</v>
      </c>
      <c r="V4789" s="90">
        <v>4.8655721999999996E-7</v>
      </c>
      <c r="W4789" s="90">
        <v>1.9056388999999999E-5</v>
      </c>
      <c r="X4789" s="241">
        <f t="shared" si="945"/>
        <v>7.2004259266309002E-7</v>
      </c>
      <c r="Y4789" s="241">
        <f t="shared" si="946"/>
        <v>4.3801492723300004E-7</v>
      </c>
      <c r="Z4789" s="241">
        <f t="shared" si="947"/>
        <v>1.1375624483008999E-7</v>
      </c>
      <c r="AA4789" s="241">
        <f t="shared" si="948"/>
        <v>1.682714206E-7</v>
      </c>
      <c r="AB4789" s="258">
        <v>1.5065725999999999E-7</v>
      </c>
      <c r="AC4789" s="258">
        <v>2.8747320000000002E-11</v>
      </c>
      <c r="AD4789" s="258">
        <v>2.2545996E-7</v>
      </c>
      <c r="AE4789" s="258">
        <v>1.4302213E-11</v>
      </c>
      <c r="AF4789" s="258">
        <v>5.8473647000000001E-8</v>
      </c>
      <c r="AG4789" s="258">
        <v>3.3810106999999999E-9</v>
      </c>
      <c r="AH4789" s="258">
        <v>9.8606143000000006E-8</v>
      </c>
      <c r="AI4789" s="258">
        <v>4.1330003999999998E-10</v>
      </c>
      <c r="AJ4789" s="258">
        <v>1.1212483999999999E-9</v>
      </c>
      <c r="AK4789" s="258">
        <v>4.0244245000000001E-10</v>
      </c>
      <c r="AL4789" s="258">
        <v>1.3816379999999999E-10</v>
      </c>
      <c r="AM4789" s="258">
        <v>4.2364009000000002E-13</v>
      </c>
      <c r="AN4789" s="258">
        <v>5.4245363E-9</v>
      </c>
      <c r="AO4789" s="258">
        <v>4.3810905999999996E-9</v>
      </c>
      <c r="AP4789" s="258">
        <v>3.2688965999999999E-9</v>
      </c>
      <c r="AQ4789" s="258">
        <v>2.0543805999999999E-9</v>
      </c>
      <c r="AR4789" s="258">
        <v>1.6621704E-7</v>
      </c>
      <c r="AT4789" s="193"/>
      <c r="AU4789" s="193"/>
      <c r="AV4789" s="193"/>
      <c r="AW4789" s="193"/>
      <c r="AX4789" s="193"/>
      <c r="AY4789" s="193"/>
      <c r="AZ4789" s="193"/>
      <c r="BA4789" s="193"/>
      <c r="BB4789" s="193"/>
      <c r="BC4789" s="193"/>
      <c r="BD4789" s="193"/>
      <c r="BE4789" s="315"/>
      <c r="BF4789" s="315"/>
      <c r="BG4789" s="315"/>
      <c r="BH4789" s="315"/>
      <c r="BI4789" s="315"/>
      <c r="BJ4789" s="315"/>
      <c r="BK4789" s="315"/>
    </row>
    <row r="4790" spans="1:63" x14ac:dyDescent="0.25">
      <c r="A4790" s="9"/>
      <c r="B4790" s="43" t="s">
        <v>1265</v>
      </c>
      <c r="C4790" s="126" t="s">
        <v>1843</v>
      </c>
      <c r="D4790" s="193">
        <v>2.0660206E-6</v>
      </c>
      <c r="E4790" s="193">
        <v>7.530302E-7</v>
      </c>
      <c r="F4790" s="193">
        <v>2.5581222000000002E-7</v>
      </c>
      <c r="G4790" s="193">
        <v>1.3102984E-7</v>
      </c>
      <c r="H4790" s="193">
        <v>7.0521329000000002E-9</v>
      </c>
      <c r="I4790" s="193">
        <v>6.1043560999999996E-8</v>
      </c>
      <c r="J4790" s="193">
        <v>2.5563642000000002E-7</v>
      </c>
      <c r="K4790" s="193">
        <v>6.4865002000000002E-10</v>
      </c>
      <c r="L4790" s="193">
        <v>6.0176758999999996E-7</v>
      </c>
      <c r="M4790" s="193">
        <v>0</v>
      </c>
      <c r="N4790" s="193">
        <v>0</v>
      </c>
      <c r="O4790" s="193">
        <v>0</v>
      </c>
      <c r="P4790" s="199">
        <f t="shared" si="944"/>
        <v>5.578001481481481E-6</v>
      </c>
      <c r="Q4790" s="240">
        <v>2.0206455000000001E-4</v>
      </c>
      <c r="R4790" s="90">
        <v>6.8128981000000006E-5</v>
      </c>
      <c r="S4790" s="90">
        <v>1.1086600000000001E-4</v>
      </c>
      <c r="T4790" s="90">
        <v>3.3313889000000002E-10</v>
      </c>
      <c r="U4790" s="90">
        <v>2.1671389E-6</v>
      </c>
      <c r="V4790" s="90">
        <v>5.0515583000000002E-7</v>
      </c>
      <c r="W4790" s="90">
        <v>2.0396944000000002E-5</v>
      </c>
      <c r="X4790" s="241">
        <f t="shared" si="945"/>
        <v>7.3483814091641999E-7</v>
      </c>
      <c r="Y4790" s="241">
        <f t="shared" si="946"/>
        <v>4.4564781522000001E-7</v>
      </c>
      <c r="Z4790" s="241">
        <f t="shared" si="947"/>
        <v>1.1653697329642E-7</v>
      </c>
      <c r="AA4790" s="241">
        <f t="shared" si="948"/>
        <v>1.7265335240000002E-7</v>
      </c>
      <c r="AB4790" s="258">
        <v>1.5458451E-7</v>
      </c>
      <c r="AC4790" s="258">
        <v>2.9531777999999999E-11</v>
      </c>
      <c r="AD4790" s="258">
        <v>2.2770381000000001E-7</v>
      </c>
      <c r="AE4790" s="258">
        <v>1.4559442E-11</v>
      </c>
      <c r="AF4790" s="258">
        <v>5.9693960000000005E-8</v>
      </c>
      <c r="AG4790" s="258">
        <v>3.6214439999999999E-9</v>
      </c>
      <c r="AH4790" s="258">
        <v>1.0117651E-7</v>
      </c>
      <c r="AI4790" s="258">
        <v>4.2179692000000001E-10</v>
      </c>
      <c r="AJ4790" s="258">
        <v>1.1362350000000001E-9</v>
      </c>
      <c r="AK4790" s="258">
        <v>4.1238978000000001E-10</v>
      </c>
      <c r="AL4790" s="258">
        <v>1.3963875000000001E-10</v>
      </c>
      <c r="AM4790" s="258">
        <v>4.2844642000000002E-13</v>
      </c>
      <c r="AN4790" s="258">
        <v>5.5073583000000002E-9</v>
      </c>
      <c r="AO4790" s="258">
        <v>4.4103262E-9</v>
      </c>
      <c r="AP4790" s="258">
        <v>3.3322898999999998E-9</v>
      </c>
      <c r="AQ4790" s="258">
        <v>2.0661724000000001E-9</v>
      </c>
      <c r="AR4790" s="258">
        <v>1.7058718000000001E-7</v>
      </c>
      <c r="AT4790" s="193"/>
      <c r="AU4790" s="193"/>
      <c r="AV4790" s="193"/>
      <c r="AW4790" s="193"/>
      <c r="AX4790" s="193"/>
      <c r="AY4790" s="193"/>
      <c r="AZ4790" s="193"/>
      <c r="BA4790" s="193"/>
      <c r="BB4790" s="193"/>
      <c r="BC4790" s="193"/>
      <c r="BD4790" s="193"/>
      <c r="BE4790" s="315"/>
      <c r="BF4790" s="315"/>
      <c r="BG4790" s="315"/>
      <c r="BH4790" s="315"/>
      <c r="BI4790" s="315"/>
      <c r="BJ4790" s="315"/>
      <c r="BK4790" s="315"/>
    </row>
    <row r="4791" spans="1:63" x14ac:dyDescent="0.25">
      <c r="A4791" s="9"/>
      <c r="B4791" s="43" t="s">
        <v>1265</v>
      </c>
      <c r="C4791" s="126" t="s">
        <v>3871</v>
      </c>
      <c r="D4791" s="193">
        <v>3.1089366000000002E-6</v>
      </c>
      <c r="E4791" s="193">
        <v>1.5053440999999999E-6</v>
      </c>
      <c r="F4791" s="193">
        <v>4.4449170999999999E-7</v>
      </c>
      <c r="G4791" s="193">
        <v>1.9552592E-7</v>
      </c>
      <c r="H4791" s="193">
        <v>8.0043268E-9</v>
      </c>
      <c r="I4791" s="193">
        <v>9.4616477000000002E-8</v>
      </c>
      <c r="J4791" s="193">
        <v>2.5821313000000001E-7</v>
      </c>
      <c r="K4791" s="193">
        <v>7.8613937000000002E-10</v>
      </c>
      <c r="L4791" s="193">
        <v>6.0195483999999999E-7</v>
      </c>
      <c r="M4791" s="193">
        <v>0</v>
      </c>
      <c r="N4791" s="193">
        <v>0</v>
      </c>
      <c r="O4791" s="193">
        <v>0</v>
      </c>
      <c r="P4791" s="199">
        <f t="shared" si="944"/>
        <v>1.1150697037037036E-5</v>
      </c>
      <c r="Q4791" s="240">
        <v>2.2406678999999999E-4</v>
      </c>
      <c r="R4791" s="90">
        <v>1.3553792000000001E-4</v>
      </c>
      <c r="S4791" s="90">
        <v>7.4313556000000006E-5</v>
      </c>
      <c r="T4791" s="90">
        <v>3.5613888999999999E-10</v>
      </c>
      <c r="U4791" s="90">
        <v>3.2913888999999999E-6</v>
      </c>
      <c r="V4791" s="90">
        <v>1.3732917E-6</v>
      </c>
      <c r="W4791" s="90">
        <v>9.5502778000000006E-6</v>
      </c>
      <c r="X4791" s="241">
        <f t="shared" si="945"/>
        <v>1.2467359309027101E-6</v>
      </c>
      <c r="Y4791" s="241">
        <f t="shared" si="946"/>
        <v>6.8257831626600005E-7</v>
      </c>
      <c r="Z4791" s="241">
        <f t="shared" si="947"/>
        <v>2.2266467203670997E-7</v>
      </c>
      <c r="AA4791" s="241">
        <f t="shared" si="948"/>
        <v>3.4149294260000002E-7</v>
      </c>
      <c r="AB4791" s="258">
        <v>3.0905245000000002E-7</v>
      </c>
      <c r="AC4791" s="258">
        <v>3.7217545E-11</v>
      </c>
      <c r="AD4791" s="258">
        <v>2.7548347000000002E-7</v>
      </c>
      <c r="AE4791" s="258">
        <v>2.3352321000000001E-11</v>
      </c>
      <c r="AF4791" s="258">
        <v>9.5618256000000005E-8</v>
      </c>
      <c r="AG4791" s="258">
        <v>2.3635704000000001E-9</v>
      </c>
      <c r="AH4791" s="258">
        <v>2.0227646999999999E-7</v>
      </c>
      <c r="AI4791" s="258">
        <v>7.3114648000000004E-10</v>
      </c>
      <c r="AJ4791" s="258">
        <v>1.7114130999999999E-9</v>
      </c>
      <c r="AK4791" s="258">
        <v>5.0047917999999998E-10</v>
      </c>
      <c r="AL4791" s="258">
        <v>1.8628742999999999E-10</v>
      </c>
      <c r="AM4791" s="258">
        <v>5.6864671E-13</v>
      </c>
      <c r="AN4791" s="258">
        <v>7.16267E-9</v>
      </c>
      <c r="AO4791" s="258">
        <v>5.1225155E-9</v>
      </c>
      <c r="AP4791" s="258">
        <v>4.9731217E-9</v>
      </c>
      <c r="AQ4791" s="258">
        <v>2.0646825999999999E-9</v>
      </c>
      <c r="AR4791" s="258">
        <v>3.3942826E-7</v>
      </c>
      <c r="AT4791" s="193"/>
      <c r="AU4791" s="193"/>
      <c r="AV4791" s="193"/>
      <c r="AW4791" s="193"/>
      <c r="AX4791" s="193"/>
      <c r="AY4791" s="193"/>
      <c r="AZ4791" s="193"/>
      <c r="BA4791" s="193"/>
      <c r="BB4791" s="193"/>
      <c r="BC4791" s="193"/>
      <c r="BD4791" s="193"/>
      <c r="BE4791" s="315"/>
      <c r="BF4791" s="315"/>
      <c r="BG4791" s="315"/>
      <c r="BH4791" s="315"/>
      <c r="BI4791" s="315"/>
      <c r="BJ4791" s="315"/>
      <c r="BK4791" s="315"/>
    </row>
    <row r="4792" spans="1:63" x14ac:dyDescent="0.25">
      <c r="A4792" s="9"/>
      <c r="B4792" s="43" t="s">
        <v>1265</v>
      </c>
      <c r="C4792" s="126" t="s">
        <v>4983</v>
      </c>
      <c r="D4792" s="193">
        <v>2.3714285999999998E-6</v>
      </c>
      <c r="E4792" s="193">
        <v>1.0350443E-6</v>
      </c>
      <c r="F4792" s="193">
        <v>3.3826242E-7</v>
      </c>
      <c r="G4792" s="193">
        <v>1.5458197E-7</v>
      </c>
      <c r="H4792" s="193">
        <v>6.9161572000000002E-9</v>
      </c>
      <c r="I4792" s="193">
        <v>7.4610074999999998E-8</v>
      </c>
      <c r="J4792" s="193">
        <v>2.5989018999999998E-7</v>
      </c>
      <c r="K4792" s="193">
        <v>6.5940597999999998E-10</v>
      </c>
      <c r="L4792" s="193">
        <v>5.0146409999999999E-7</v>
      </c>
      <c r="M4792" s="193">
        <v>0</v>
      </c>
      <c r="N4792" s="193">
        <v>0</v>
      </c>
      <c r="O4792" s="193">
        <v>0</v>
      </c>
      <c r="P4792" s="199">
        <f t="shared" si="944"/>
        <v>7.666994814814814E-6</v>
      </c>
      <c r="Q4792" s="240">
        <v>3.2658326999999998E-4</v>
      </c>
      <c r="R4792" s="90">
        <v>9.0718042999999999E-5</v>
      </c>
      <c r="S4792" s="90">
        <v>1.9629555999999999E-4</v>
      </c>
      <c r="T4792" s="90">
        <v>2.9205555999999999E-10</v>
      </c>
      <c r="U4792" s="90">
        <v>2.9255555999999999E-6</v>
      </c>
      <c r="V4792" s="90">
        <v>6.9937778E-7</v>
      </c>
      <c r="W4792" s="90">
        <v>3.5944444000000001E-5</v>
      </c>
      <c r="X4792" s="241">
        <f t="shared" si="945"/>
        <v>9.2168251429904985E-7</v>
      </c>
      <c r="Y4792" s="241">
        <f t="shared" si="946"/>
        <v>5.3550574649199992E-7</v>
      </c>
      <c r="Z4792" s="241">
        <f t="shared" si="947"/>
        <v>1.5712959580704997E-7</v>
      </c>
      <c r="AA4792" s="241">
        <f t="shared" si="948"/>
        <v>2.2904717199999999E-7</v>
      </c>
      <c r="AB4792" s="258">
        <v>2.1247376E-7</v>
      </c>
      <c r="AC4792" s="258">
        <v>3.7514356000000002E-11</v>
      </c>
      <c r="AD4792" s="258">
        <v>2.4177377999999997E-7</v>
      </c>
      <c r="AE4792" s="258">
        <v>1.8981835999999999E-11</v>
      </c>
      <c r="AF4792" s="258">
        <v>7.4770884000000004E-8</v>
      </c>
      <c r="AG4792" s="258">
        <v>6.4308262999999999E-9</v>
      </c>
      <c r="AH4792" s="258">
        <v>1.3906445E-7</v>
      </c>
      <c r="AI4792" s="258">
        <v>5.4709657999999997E-10</v>
      </c>
      <c r="AJ4792" s="258">
        <v>1.2551465999999999E-9</v>
      </c>
      <c r="AK4792" s="258">
        <v>5.2644785000000001E-10</v>
      </c>
      <c r="AL4792" s="258">
        <v>1.4978589E-10</v>
      </c>
      <c r="AM4792" s="258">
        <v>4.4938704999999998E-13</v>
      </c>
      <c r="AN4792" s="258">
        <v>6.4594119999999999E-9</v>
      </c>
      <c r="AO4792" s="258">
        <v>4.7764710999999997E-9</v>
      </c>
      <c r="AP4792" s="258">
        <v>4.3503363999999998E-9</v>
      </c>
      <c r="AQ4792" s="258">
        <v>1.872032E-9</v>
      </c>
      <c r="AR4792" s="258">
        <v>2.2717514E-7</v>
      </c>
      <c r="AT4792" s="193"/>
      <c r="AU4792" s="193"/>
      <c r="AV4792" s="193"/>
      <c r="AW4792" s="193"/>
      <c r="AX4792" s="193"/>
      <c r="AY4792" s="193"/>
      <c r="AZ4792" s="193"/>
      <c r="BA4792" s="193"/>
      <c r="BB4792" s="193"/>
      <c r="BC4792" s="193"/>
      <c r="BD4792" s="193"/>
      <c r="BE4792" s="315"/>
      <c r="BF4792" s="315"/>
      <c r="BG4792" s="315"/>
      <c r="BH4792" s="315"/>
      <c r="BI4792" s="315"/>
      <c r="BJ4792" s="315"/>
      <c r="BK4792" s="315"/>
    </row>
    <row r="4793" spans="1:63" x14ac:dyDescent="0.25">
      <c r="A4793" s="9"/>
      <c r="B4793" s="43" t="s">
        <v>1265</v>
      </c>
      <c r="C4793" s="126" t="s">
        <v>4982</v>
      </c>
      <c r="D4793" s="193">
        <v>4.3413595999999996E-6</v>
      </c>
      <c r="E4793" s="193">
        <v>2.4560567000000001E-6</v>
      </c>
      <c r="F4793" s="193">
        <v>6.9465479E-7</v>
      </c>
      <c r="G4793" s="193">
        <v>2.7640862999999998E-7</v>
      </c>
      <c r="H4793" s="193">
        <v>8.7147160999999995E-9</v>
      </c>
      <c r="I4793" s="193">
        <v>1.3802696000000001E-7</v>
      </c>
      <c r="J4793" s="193">
        <v>2.6476E-7</v>
      </c>
      <c r="K4793" s="193">
        <v>9.1909953000000004E-10</v>
      </c>
      <c r="L4793" s="193">
        <v>5.0181869000000004E-7</v>
      </c>
      <c r="M4793" s="193">
        <v>0</v>
      </c>
      <c r="N4793" s="193">
        <v>0</v>
      </c>
      <c r="O4793" s="193">
        <v>0</v>
      </c>
      <c r="P4793" s="199">
        <f t="shared" si="944"/>
        <v>1.8193012592592591E-5</v>
      </c>
      <c r="Q4793" s="240">
        <v>3.6813904000000002E-4</v>
      </c>
      <c r="R4793" s="90">
        <v>2.1804455E-4</v>
      </c>
      <c r="S4793" s="90">
        <v>1.2724911000000001E-4</v>
      </c>
      <c r="T4793" s="90">
        <v>3.3552778000000001E-10</v>
      </c>
      <c r="U4793" s="90">
        <v>5.0491666999999998E-6</v>
      </c>
      <c r="V4793" s="90">
        <v>2.3392083E-6</v>
      </c>
      <c r="W4793" s="90">
        <v>1.5456667E-5</v>
      </c>
      <c r="X4793" s="241">
        <f t="shared" si="945"/>
        <v>1.8885832180229998E-6</v>
      </c>
      <c r="Y4793" s="241">
        <f t="shared" si="946"/>
        <v>9.8303084249299988E-7</v>
      </c>
      <c r="Z4793" s="241">
        <f t="shared" si="947"/>
        <v>3.5758970313000002E-7</v>
      </c>
      <c r="AA4793" s="241">
        <f t="shared" si="948"/>
        <v>5.4796267239999998E-7</v>
      </c>
      <c r="AB4793" s="258">
        <v>5.0424140999999995E-7</v>
      </c>
      <c r="AC4793" s="258">
        <v>5.2031294999999998E-11</v>
      </c>
      <c r="AD4793" s="258">
        <v>3.3201929E-7</v>
      </c>
      <c r="AE4793" s="258">
        <v>3.5590398E-11</v>
      </c>
      <c r="AF4793" s="258">
        <v>1.4262763000000001E-7</v>
      </c>
      <c r="AG4793" s="258">
        <v>4.0548907999999997E-9</v>
      </c>
      <c r="AH4793" s="258">
        <v>3.3002767000000002E-7</v>
      </c>
      <c r="AI4793" s="258">
        <v>1.1314192E-9</v>
      </c>
      <c r="AJ4793" s="258">
        <v>2.3416012999999999E-9</v>
      </c>
      <c r="AK4793" s="258">
        <v>6.9285499000000004E-10</v>
      </c>
      <c r="AL4793" s="258">
        <v>2.3789664E-10</v>
      </c>
      <c r="AM4793" s="258">
        <v>7.1420000000000003E-13</v>
      </c>
      <c r="AN4793" s="258">
        <v>9.5861180000000002E-9</v>
      </c>
      <c r="AO4793" s="258">
        <v>6.1217707999999999E-9</v>
      </c>
      <c r="AP4793" s="258">
        <v>7.4496579999999999E-9</v>
      </c>
      <c r="AQ4793" s="258">
        <v>1.8692324000000001E-9</v>
      </c>
      <c r="AR4793" s="258">
        <v>5.4609343999999997E-7</v>
      </c>
      <c r="AT4793" s="193"/>
      <c r="AU4793" s="193"/>
      <c r="AV4793" s="193"/>
      <c r="AW4793" s="193"/>
      <c r="AX4793" s="193"/>
      <c r="AY4793" s="193"/>
      <c r="AZ4793" s="193"/>
      <c r="BA4793" s="193"/>
      <c r="BB4793" s="193"/>
      <c r="BC4793" s="193"/>
      <c r="BD4793" s="193"/>
      <c r="BE4793" s="315"/>
      <c r="BF4793" s="315"/>
      <c r="BG4793" s="315"/>
      <c r="BH4793" s="315"/>
      <c r="BI4793" s="315"/>
      <c r="BJ4793" s="315"/>
      <c r="BK4793" s="315"/>
    </row>
    <row r="4794" spans="1:63" x14ac:dyDescent="0.25">
      <c r="A4794" s="9"/>
      <c r="B4794" s="43" t="s">
        <v>1265</v>
      </c>
      <c r="C4794" s="126" t="s">
        <v>4981</v>
      </c>
      <c r="D4794" s="193">
        <v>1.7757784999999999E-6</v>
      </c>
      <c r="E4794" s="193">
        <v>6.5673317999999997E-7</v>
      </c>
      <c r="F4794" s="193">
        <v>2.3608338000000001E-7</v>
      </c>
      <c r="G4794" s="193">
        <v>1.2137016999999999E-7</v>
      </c>
      <c r="H4794" s="193">
        <v>6.0379469999999997E-9</v>
      </c>
      <c r="I4794" s="193">
        <v>4.7119692000000002E-8</v>
      </c>
      <c r="J4794" s="193">
        <v>2.4645218999999999E-7</v>
      </c>
      <c r="K4794" s="193">
        <v>5.5847707E-10</v>
      </c>
      <c r="L4794" s="193">
        <v>4.6142347E-7</v>
      </c>
      <c r="M4794" s="193">
        <v>0</v>
      </c>
      <c r="N4794" s="193">
        <v>0</v>
      </c>
      <c r="O4794" s="193">
        <v>0</v>
      </c>
      <c r="P4794" s="199">
        <f t="shared" si="944"/>
        <v>4.8646902222222213E-6</v>
      </c>
      <c r="Q4794" s="240">
        <v>1.1926831000000001E-4</v>
      </c>
      <c r="R4794" s="90">
        <v>5.6223907000000001E-5</v>
      </c>
      <c r="S4794" s="90">
        <v>5.1743999999999998E-5</v>
      </c>
      <c r="T4794" s="90">
        <v>2.7151388999999999E-10</v>
      </c>
      <c r="U4794" s="90">
        <v>1.5251111E-6</v>
      </c>
      <c r="V4794" s="90">
        <v>3.3196861000000001E-7</v>
      </c>
      <c r="W4794" s="90">
        <v>9.4430555999999993E-6</v>
      </c>
      <c r="X4794" s="241">
        <f t="shared" si="945"/>
        <v>6.2908864756129003E-7</v>
      </c>
      <c r="Y4794" s="241">
        <f t="shared" si="946"/>
        <v>3.8453688681300002E-7</v>
      </c>
      <c r="Z4794" s="241">
        <f t="shared" si="947"/>
        <v>1.0214184214829003E-7</v>
      </c>
      <c r="AA4794" s="241">
        <f t="shared" si="948"/>
        <v>1.4240991859999998E-7</v>
      </c>
      <c r="AB4794" s="258">
        <v>1.348236E-7</v>
      </c>
      <c r="AC4794" s="258">
        <v>2.2002098000000001E-11</v>
      </c>
      <c r="AD4794" s="258">
        <v>1.9737274000000001E-7</v>
      </c>
      <c r="AE4794" s="258">
        <v>1.3891315E-11</v>
      </c>
      <c r="AF4794" s="258">
        <v>5.0628020000000002E-8</v>
      </c>
      <c r="AG4794" s="258">
        <v>1.6766334000000001E-9</v>
      </c>
      <c r="AH4794" s="258">
        <v>8.8242704000000003E-8</v>
      </c>
      <c r="AI4794" s="258">
        <v>3.7901348000000001E-10</v>
      </c>
      <c r="AJ4794" s="258">
        <v>9.588353400000001E-10</v>
      </c>
      <c r="AK4794" s="258">
        <v>3.2981011E-10</v>
      </c>
      <c r="AL4794" s="258">
        <v>1.2063532999999999E-10</v>
      </c>
      <c r="AM4794" s="258">
        <v>3.5438829000000001E-13</v>
      </c>
      <c r="AN4794" s="258">
        <v>4.8208708E-9</v>
      </c>
      <c r="AO4794" s="258">
        <v>4.1961380000000001E-9</v>
      </c>
      <c r="AP4794" s="258">
        <v>3.0934807000000002E-9</v>
      </c>
      <c r="AQ4794" s="258">
        <v>1.6389685999999999E-9</v>
      </c>
      <c r="AR4794" s="258">
        <v>1.4077094999999999E-7</v>
      </c>
      <c r="AT4794" s="193"/>
      <c r="AU4794" s="193"/>
      <c r="AV4794" s="193"/>
      <c r="AW4794" s="193"/>
      <c r="AX4794" s="193"/>
      <c r="AY4794" s="193"/>
      <c r="AZ4794" s="193"/>
      <c r="BA4794" s="193"/>
      <c r="BB4794" s="193"/>
      <c r="BC4794" s="193"/>
      <c r="BD4794" s="193"/>
      <c r="BE4794" s="315"/>
      <c r="BF4794" s="315"/>
      <c r="BG4794" s="315"/>
      <c r="BH4794" s="315"/>
      <c r="BI4794" s="315"/>
      <c r="BJ4794" s="315"/>
      <c r="BK4794" s="315"/>
    </row>
    <row r="4795" spans="1:63" x14ac:dyDescent="0.25">
      <c r="A4795" s="9"/>
      <c r="B4795" s="43" t="s">
        <v>1265</v>
      </c>
      <c r="C4795" s="126" t="s">
        <v>4980</v>
      </c>
      <c r="D4795" s="193">
        <v>2.1710141999999999E-6</v>
      </c>
      <c r="E4795" s="193">
        <v>9.4184200000000002E-7</v>
      </c>
      <c r="F4795" s="193">
        <v>3.0758365000000001E-7</v>
      </c>
      <c r="G4795" s="193">
        <v>1.458114E-7</v>
      </c>
      <c r="H4795" s="193">
        <v>6.3988010000000002E-9</v>
      </c>
      <c r="I4795" s="193">
        <v>5.9842095000000001E-8</v>
      </c>
      <c r="J4795" s="193">
        <v>2.4742916999999999E-7</v>
      </c>
      <c r="K4795" s="193">
        <v>6.1058567E-10</v>
      </c>
      <c r="L4795" s="193">
        <v>4.6149647E-7</v>
      </c>
      <c r="M4795" s="193">
        <v>0</v>
      </c>
      <c r="N4795" s="193">
        <v>0</v>
      </c>
      <c r="O4795" s="193">
        <v>0</v>
      </c>
      <c r="P4795" s="199">
        <f t="shared" si="944"/>
        <v>6.9766074074074073E-6</v>
      </c>
      <c r="Q4795" s="240">
        <v>1.2760593000000001E-4</v>
      </c>
      <c r="R4795" s="90">
        <v>8.1769272000000007E-5</v>
      </c>
      <c r="S4795" s="90">
        <v>3.7891778000000002E-5</v>
      </c>
      <c r="T4795" s="90">
        <v>2.8022222E-10</v>
      </c>
      <c r="U4795" s="90">
        <v>1.9511388999999999E-6</v>
      </c>
      <c r="V4795" s="90">
        <v>6.6096194000000001E-7</v>
      </c>
      <c r="W4795" s="90">
        <v>5.3325000000000002E-6</v>
      </c>
      <c r="X4795" s="241">
        <f t="shared" si="945"/>
        <v>8.2307806735726999E-7</v>
      </c>
      <c r="Y4795" s="241">
        <f t="shared" si="946"/>
        <v>4.7432307326300003E-7</v>
      </c>
      <c r="Z4795" s="241">
        <f t="shared" si="947"/>
        <v>1.4236143599426999E-7</v>
      </c>
      <c r="AA4795" s="241">
        <f t="shared" si="948"/>
        <v>2.0639355809999999E-7</v>
      </c>
      <c r="AB4795" s="258">
        <v>1.9336322000000001E-7</v>
      </c>
      <c r="AC4795" s="258">
        <v>2.4915128999999999E-11</v>
      </c>
      <c r="AD4795" s="258">
        <v>2.1547642E-7</v>
      </c>
      <c r="AE4795" s="258">
        <v>1.7223233999999999E-11</v>
      </c>
      <c r="AF4795" s="258">
        <v>6.4241342999999999E-8</v>
      </c>
      <c r="AG4795" s="258">
        <v>1.1999519E-9</v>
      </c>
      <c r="AH4795" s="258">
        <v>1.2655715E-7</v>
      </c>
      <c r="AI4795" s="258">
        <v>4.9624186999999999E-10</v>
      </c>
      <c r="AJ4795" s="258">
        <v>1.1768028E-9</v>
      </c>
      <c r="AK4795" s="258">
        <v>3.6319337999999998E-10</v>
      </c>
      <c r="AL4795" s="258">
        <v>1.3831183E-10</v>
      </c>
      <c r="AM4795" s="258">
        <v>4.0751427E-13</v>
      </c>
      <c r="AN4795" s="258">
        <v>5.4481261999999999E-9</v>
      </c>
      <c r="AO4795" s="258">
        <v>4.4659144000000001E-9</v>
      </c>
      <c r="AP4795" s="258">
        <v>3.7152880000000001E-9</v>
      </c>
      <c r="AQ4795" s="258">
        <v>1.6383981000000001E-9</v>
      </c>
      <c r="AR4795" s="258">
        <v>2.0475516000000001E-7</v>
      </c>
      <c r="AT4795" s="193"/>
      <c r="AU4795" s="193"/>
      <c r="AV4795" s="193"/>
      <c r="AW4795" s="193"/>
      <c r="AX4795" s="193"/>
      <c r="AY4795" s="193"/>
      <c r="AZ4795" s="193"/>
      <c r="BA4795" s="193"/>
      <c r="BB4795" s="193"/>
      <c r="BC4795" s="193"/>
      <c r="BD4795" s="193"/>
      <c r="BE4795" s="315"/>
      <c r="BF4795" s="315"/>
      <c r="BG4795" s="315"/>
      <c r="BH4795" s="315"/>
      <c r="BI4795" s="315"/>
      <c r="BJ4795" s="315"/>
      <c r="BK4795" s="315"/>
    </row>
    <row r="4796" spans="1:63" x14ac:dyDescent="0.25">
      <c r="A4796" s="9"/>
      <c r="B4796" s="43" t="s">
        <v>1265</v>
      </c>
      <c r="C4796" s="126" t="s">
        <v>4879</v>
      </c>
      <c r="D4796" s="193">
        <v>1.6571392000000001E-6</v>
      </c>
      <c r="E4796" s="193">
        <v>5.8133064999999995E-7</v>
      </c>
      <c r="F4796" s="193">
        <v>2.1572489999999999E-7</v>
      </c>
      <c r="G4796" s="193">
        <v>1.1475711E-7</v>
      </c>
      <c r="H4796" s="193">
        <v>5.8634363000000002E-9</v>
      </c>
      <c r="I4796" s="193">
        <v>4.1640715999999998E-8</v>
      </c>
      <c r="J4796" s="193">
        <v>2.4379832999999998E-7</v>
      </c>
      <c r="K4796" s="193">
        <v>5.3840411999999997E-10</v>
      </c>
      <c r="L4796" s="193">
        <v>4.5348566999999998E-7</v>
      </c>
      <c r="M4796" s="193">
        <v>0</v>
      </c>
      <c r="N4796" s="193">
        <v>0</v>
      </c>
      <c r="O4796" s="193">
        <v>0</v>
      </c>
      <c r="P4796" s="199">
        <f t="shared" si="944"/>
        <v>4.3061529629629627E-6</v>
      </c>
      <c r="Q4796" s="240">
        <v>7.7922897999999993E-5</v>
      </c>
      <c r="R4796" s="90">
        <v>4.9347508000000003E-5</v>
      </c>
      <c r="S4796" s="90">
        <v>2.2913333E-5</v>
      </c>
      <c r="T4796" s="90">
        <v>2.6744443999999999E-10</v>
      </c>
      <c r="U4796" s="90">
        <v>1.2458610999999999E-6</v>
      </c>
      <c r="V4796" s="90">
        <v>2.5870582999999998E-7</v>
      </c>
      <c r="W4796" s="90">
        <v>4.1572221999999998E-6</v>
      </c>
      <c r="X4796" s="241">
        <f t="shared" si="945"/>
        <v>5.7078136996528009E-7</v>
      </c>
      <c r="Y4796" s="241">
        <f t="shared" si="946"/>
        <v>3.5445978386900008E-7</v>
      </c>
      <c r="Z4796" s="241">
        <f t="shared" si="947"/>
        <v>9.1182649696280022E-8</v>
      </c>
      <c r="AA4796" s="241">
        <f t="shared" si="948"/>
        <v>1.2513893639999998E-7</v>
      </c>
      <c r="AB4796" s="258">
        <v>1.1934686999999999E-7</v>
      </c>
      <c r="AC4796" s="258">
        <v>1.8909996E-11</v>
      </c>
      <c r="AD4796" s="258">
        <v>1.885355E-7</v>
      </c>
      <c r="AE4796" s="258">
        <v>1.2877283E-11</v>
      </c>
      <c r="AF4796" s="258">
        <v>4.5817227000000002E-8</v>
      </c>
      <c r="AG4796" s="258">
        <v>7.2839959000000002E-10</v>
      </c>
      <c r="AH4796" s="258">
        <v>7.8113243000000001E-8</v>
      </c>
      <c r="AI4796" s="258">
        <v>3.4552336999999998E-10</v>
      </c>
      <c r="AJ4796" s="258">
        <v>8.9982158999999995E-10</v>
      </c>
      <c r="AK4796" s="258">
        <v>2.9061532000000001E-10</v>
      </c>
      <c r="AL4796" s="258">
        <v>1.1483364E-10</v>
      </c>
      <c r="AM4796" s="258">
        <v>3.3547628000000001E-13</v>
      </c>
      <c r="AN4796" s="258">
        <v>4.4944516999999996E-9</v>
      </c>
      <c r="AO4796" s="258">
        <v>4.0808082000000004E-9</v>
      </c>
      <c r="AP4796" s="258">
        <v>2.8430174E-9</v>
      </c>
      <c r="AQ4796" s="258">
        <v>1.5926364000000001E-9</v>
      </c>
      <c r="AR4796" s="258">
        <v>1.2354629999999999E-7</v>
      </c>
      <c r="AT4796" s="193"/>
      <c r="AU4796" s="193"/>
      <c r="AV4796" s="193"/>
      <c r="AW4796" s="193"/>
      <c r="AX4796" s="193"/>
      <c r="AY4796" s="193"/>
      <c r="AZ4796" s="193"/>
      <c r="BA4796" s="193"/>
      <c r="BB4796" s="193"/>
      <c r="BC4796" s="193"/>
      <c r="BD4796" s="193"/>
      <c r="BE4796" s="315"/>
      <c r="BF4796" s="315"/>
      <c r="BG4796" s="315"/>
      <c r="BH4796" s="315"/>
      <c r="BI4796" s="315"/>
      <c r="BJ4796" s="315"/>
      <c r="BK4796" s="315"/>
    </row>
    <row r="4797" spans="1:63" x14ac:dyDescent="0.25">
      <c r="A4797" s="9"/>
      <c r="B4797" s="43" t="s">
        <v>1265</v>
      </c>
      <c r="C4797" s="126" t="s">
        <v>4878</v>
      </c>
      <c r="D4797" s="193">
        <v>1.7382480999999999E-6</v>
      </c>
      <c r="E4797" s="193">
        <v>6.3983863000000005E-7</v>
      </c>
      <c r="F4797" s="193">
        <v>2.3039879E-7</v>
      </c>
      <c r="G4797" s="193">
        <v>1.1977374999999999E-7</v>
      </c>
      <c r="H4797" s="193">
        <v>5.9374955999999997E-9</v>
      </c>
      <c r="I4797" s="193">
        <v>4.4252227000000001E-8</v>
      </c>
      <c r="J4797" s="193">
        <v>2.4399841000000002E-7</v>
      </c>
      <c r="K4797" s="193">
        <v>5.4910216E-10</v>
      </c>
      <c r="L4797" s="193">
        <v>4.5349973999999999E-7</v>
      </c>
      <c r="M4797" s="193">
        <v>0</v>
      </c>
      <c r="N4797" s="193">
        <v>0</v>
      </c>
      <c r="O4797" s="193">
        <v>0</v>
      </c>
      <c r="P4797" s="199">
        <f t="shared" si="944"/>
        <v>4.7395454074074078E-6</v>
      </c>
      <c r="Q4797" s="240">
        <v>7.9634069999999995E-5</v>
      </c>
      <c r="R4797" s="90">
        <v>5.4590864000000001E-5</v>
      </c>
      <c r="S4797" s="90">
        <v>2.0069777999999999E-5</v>
      </c>
      <c r="T4797" s="90">
        <v>2.6923333000000001E-10</v>
      </c>
      <c r="U4797" s="90">
        <v>1.3333056E-6</v>
      </c>
      <c r="V4797" s="90">
        <v>3.262425E-7</v>
      </c>
      <c r="W4797" s="90">
        <v>3.3136111E-6</v>
      </c>
      <c r="X4797" s="241">
        <f t="shared" si="945"/>
        <v>6.1059580930674003E-7</v>
      </c>
      <c r="Y4797" s="241">
        <f t="shared" si="946"/>
        <v>3.7288751304700004E-7</v>
      </c>
      <c r="Z4797" s="241">
        <f t="shared" si="947"/>
        <v>9.9436278159739992E-8</v>
      </c>
      <c r="AA4797" s="241">
        <f t="shared" si="948"/>
        <v>1.3827201809999999E-7</v>
      </c>
      <c r="AB4797" s="258">
        <v>1.3135995000000001E-7</v>
      </c>
      <c r="AC4797" s="258">
        <v>1.9507759000000001E-11</v>
      </c>
      <c r="AD4797" s="258">
        <v>1.9225283000000001E-7</v>
      </c>
      <c r="AE4797" s="258">
        <v>1.3561128E-11</v>
      </c>
      <c r="AF4797" s="258">
        <v>4.8611103000000001E-8</v>
      </c>
      <c r="AG4797" s="258">
        <v>6.3056116000000004E-10</v>
      </c>
      <c r="AH4797" s="258">
        <v>8.5975859000000006E-8</v>
      </c>
      <c r="AI4797" s="258">
        <v>3.6958192999999999E-10</v>
      </c>
      <c r="AJ4797" s="258">
        <v>9.4455795000000006E-10</v>
      </c>
      <c r="AK4797" s="258">
        <v>2.9746714999999998E-10</v>
      </c>
      <c r="AL4797" s="258">
        <v>1.1846144999999999E-10</v>
      </c>
      <c r="AM4797" s="258">
        <v>3.4637974000000001E-13</v>
      </c>
      <c r="AN4797" s="258">
        <v>4.623204E-9</v>
      </c>
      <c r="AO4797" s="258">
        <v>4.1361041999999999E-9</v>
      </c>
      <c r="AP4797" s="258">
        <v>2.9706961000000001E-9</v>
      </c>
      <c r="AQ4797" s="258">
        <v>1.5925381E-9</v>
      </c>
      <c r="AR4797" s="258">
        <v>1.3667948E-7</v>
      </c>
      <c r="AT4797" s="193"/>
      <c r="AU4797" s="193"/>
      <c r="AV4797" s="193"/>
      <c r="AW4797" s="193"/>
      <c r="AX4797" s="193"/>
      <c r="AY4797" s="193"/>
      <c r="AZ4797" s="193"/>
      <c r="BA4797" s="193"/>
      <c r="BB4797" s="193"/>
      <c r="BC4797" s="193"/>
      <c r="BD4797" s="193"/>
      <c r="BE4797" s="315"/>
      <c r="BF4797" s="315"/>
      <c r="BG4797" s="315"/>
      <c r="BH4797" s="315"/>
      <c r="BI4797" s="315"/>
      <c r="BJ4797" s="315"/>
      <c r="BK4797" s="315"/>
    </row>
    <row r="4798" spans="1:63" x14ac:dyDescent="0.25">
      <c r="A4798" s="9"/>
      <c r="B4798" s="43" t="s">
        <v>1265</v>
      </c>
      <c r="C4798" s="126" t="s">
        <v>4877</v>
      </c>
      <c r="D4798" s="193">
        <v>1.8893998999999999E-6</v>
      </c>
      <c r="E4798" s="193">
        <v>7.2886527000000004E-7</v>
      </c>
      <c r="F4798" s="193">
        <v>2.555673E-7</v>
      </c>
      <c r="G4798" s="193">
        <v>1.2770599999999999E-7</v>
      </c>
      <c r="H4798" s="193">
        <v>6.2056664999999999E-9</v>
      </c>
      <c r="I4798" s="193">
        <v>5.2361113000000001E-8</v>
      </c>
      <c r="J4798" s="193">
        <v>2.4903181E-7</v>
      </c>
      <c r="K4798" s="193">
        <v>5.7775133000000003E-10</v>
      </c>
      <c r="L4798" s="193">
        <v>4.6908496000000001E-7</v>
      </c>
      <c r="M4798" s="193">
        <v>0</v>
      </c>
      <c r="N4798" s="193">
        <v>0</v>
      </c>
      <c r="O4798" s="193">
        <v>0</v>
      </c>
      <c r="P4798" s="199">
        <f t="shared" si="944"/>
        <v>5.3990019999999999E-6</v>
      </c>
      <c r="Q4798" s="240">
        <v>1.5877582E-4</v>
      </c>
      <c r="R4798" s="90">
        <v>6.2800215999999999E-5</v>
      </c>
      <c r="S4798" s="90">
        <v>7.9288221999999998E-5</v>
      </c>
      <c r="T4798" s="90">
        <v>2.7545000000000002E-10</v>
      </c>
      <c r="U4798" s="90">
        <v>1.7920556E-6</v>
      </c>
      <c r="V4798" s="90">
        <v>4.0199166999999998E-7</v>
      </c>
      <c r="W4798" s="90">
        <v>1.4493056E-5</v>
      </c>
      <c r="X4798" s="241">
        <f t="shared" si="945"/>
        <v>6.8488226613697004E-7</v>
      </c>
      <c r="Y4798" s="241">
        <f t="shared" si="946"/>
        <v>4.1332828153500001E-7</v>
      </c>
      <c r="Z4798" s="241">
        <f t="shared" si="947"/>
        <v>1.1262658110197002E-7</v>
      </c>
      <c r="AA4798" s="241">
        <f t="shared" si="948"/>
        <v>1.5892740350000001E-7</v>
      </c>
      <c r="AB4798" s="258">
        <v>1.4962904999999999E-7</v>
      </c>
      <c r="AC4798" s="258">
        <v>2.4959126E-11</v>
      </c>
      <c r="AD4798" s="258">
        <v>2.0584548E-7</v>
      </c>
      <c r="AE4798" s="258">
        <v>1.4862109E-11</v>
      </c>
      <c r="AF4798" s="258">
        <v>5.5231420999999999E-8</v>
      </c>
      <c r="AG4798" s="258">
        <v>2.5825093000000002E-9</v>
      </c>
      <c r="AH4798" s="258">
        <v>9.7932821999999997E-8</v>
      </c>
      <c r="AI4798" s="258">
        <v>4.1106393000000001E-10</v>
      </c>
      <c r="AJ4798" s="258">
        <v>1.015352E-9</v>
      </c>
      <c r="AK4798" s="258">
        <v>3.6729890000000002E-10</v>
      </c>
      <c r="AL4798" s="258">
        <v>1.2619746E-10</v>
      </c>
      <c r="AM4798" s="258">
        <v>3.7251196999999998E-13</v>
      </c>
      <c r="AN4798" s="258">
        <v>5.1333687999999996E-9</v>
      </c>
      <c r="AO4798" s="258">
        <v>4.3070034000000004E-9</v>
      </c>
      <c r="AP4798" s="258">
        <v>3.3331020999999998E-9</v>
      </c>
      <c r="AQ4798" s="258">
        <v>1.6834834999999999E-9</v>
      </c>
      <c r="AR4798" s="258">
        <v>1.5724392E-7</v>
      </c>
      <c r="AT4798" s="193"/>
      <c r="AU4798" s="193"/>
      <c r="AV4798" s="193"/>
      <c r="AW4798" s="193"/>
      <c r="AX4798" s="193"/>
      <c r="AY4798" s="193"/>
      <c r="AZ4798" s="193"/>
      <c r="BA4798" s="193"/>
      <c r="BB4798" s="193"/>
      <c r="BC4798" s="193"/>
      <c r="BD4798" s="193"/>
      <c r="BE4798" s="315"/>
      <c r="BF4798" s="315"/>
      <c r="BG4798" s="315"/>
      <c r="BH4798" s="315"/>
      <c r="BI4798" s="315"/>
      <c r="BJ4798" s="315"/>
      <c r="BK4798" s="315"/>
    </row>
    <row r="4799" spans="1:63" x14ac:dyDescent="0.25">
      <c r="A4799" s="9"/>
      <c r="B4799" s="43" t="s">
        <v>1265</v>
      </c>
      <c r="C4799" s="113" t="s">
        <v>4876</v>
      </c>
      <c r="D4799" s="172">
        <v>2.5847072999999998E-6</v>
      </c>
      <c r="E4799" s="172">
        <v>1.2304297000000001E-6</v>
      </c>
      <c r="F4799" s="172">
        <v>3.8135868999999998E-7</v>
      </c>
      <c r="G4799" s="172">
        <v>1.7070553000000001E-7</v>
      </c>
      <c r="H4799" s="172">
        <v>6.8405396000000003E-9</v>
      </c>
      <c r="I4799" s="172">
        <v>7.4742014999999997E-8</v>
      </c>
      <c r="J4799" s="172">
        <v>2.5075050000000001E-7</v>
      </c>
      <c r="K4799" s="172">
        <v>6.6941036000000002E-10</v>
      </c>
      <c r="L4799" s="172">
        <v>4.6921086E-7</v>
      </c>
      <c r="M4799" s="172">
        <v>0</v>
      </c>
      <c r="N4799" s="172">
        <v>0</v>
      </c>
      <c r="O4799" s="172">
        <v>0</v>
      </c>
      <c r="P4799" s="199">
        <f t="shared" si="944"/>
        <v>9.1142940740740735E-6</v>
      </c>
      <c r="Q4799" s="233">
        <v>1.7344440999999999E-4</v>
      </c>
      <c r="R4799" s="128">
        <v>1.0773945E-4</v>
      </c>
      <c r="S4799" s="128">
        <v>5.4920443999999997E-5</v>
      </c>
      <c r="T4799" s="128">
        <v>2.9077777999999999E-10</v>
      </c>
      <c r="U4799" s="128">
        <v>2.5415278000000002E-6</v>
      </c>
      <c r="V4799" s="128">
        <v>9.8074889000000009E-7</v>
      </c>
      <c r="W4799" s="128">
        <v>7.2619444E-6</v>
      </c>
      <c r="X4799" s="241">
        <f t="shared" si="945"/>
        <v>1.02615358479298E-6</v>
      </c>
      <c r="Y4799" s="241">
        <f t="shared" si="946"/>
        <v>5.7128529595800004E-7</v>
      </c>
      <c r="Z4799" s="241">
        <f t="shared" si="947"/>
        <v>1.8338128873497994E-7</v>
      </c>
      <c r="AA4799" s="241">
        <f t="shared" si="948"/>
        <v>2.714870001E-7</v>
      </c>
      <c r="AB4799" s="241">
        <v>2.5261217000000002E-7</v>
      </c>
      <c r="AC4799" s="241">
        <v>3.0082755000000002E-11</v>
      </c>
      <c r="AD4799" s="241">
        <v>2.3769674E-7</v>
      </c>
      <c r="AE4799" s="241">
        <v>2.0724303E-11</v>
      </c>
      <c r="AF4799" s="241">
        <v>7.9181596999999995E-8</v>
      </c>
      <c r="AG4799" s="241">
        <v>1.7439819E-9</v>
      </c>
      <c r="AH4799" s="241">
        <v>1.6533572999999999E-7</v>
      </c>
      <c r="AI4799" s="241">
        <v>6.1730524E-10</v>
      </c>
      <c r="AJ4799" s="241">
        <v>1.3988256000000001E-9</v>
      </c>
      <c r="AK4799" s="241">
        <v>4.2602882999999998E-10</v>
      </c>
      <c r="AL4799" s="241">
        <v>1.5729539E-10</v>
      </c>
      <c r="AM4799" s="241">
        <v>4.6597497999999997E-13</v>
      </c>
      <c r="AN4799" s="241">
        <v>6.2368863E-9</v>
      </c>
      <c r="AO4799" s="241">
        <v>4.7818165999999997E-9</v>
      </c>
      <c r="AP4799" s="241">
        <v>4.4269347999999996E-9</v>
      </c>
      <c r="AQ4799" s="241">
        <v>1.6825101E-9</v>
      </c>
      <c r="AR4799" s="241">
        <v>2.6980448999999998E-7</v>
      </c>
      <c r="AT4799" s="193"/>
      <c r="AU4799" s="193"/>
      <c r="AV4799" s="193"/>
      <c r="AW4799" s="193"/>
      <c r="AX4799" s="193"/>
      <c r="AY4799" s="193"/>
      <c r="AZ4799" s="193"/>
      <c r="BA4799" s="193"/>
      <c r="BB4799" s="193"/>
      <c r="BC4799" s="193"/>
      <c r="BD4799" s="193"/>
      <c r="BE4799" s="315"/>
      <c r="BF4799" s="315"/>
      <c r="BG4799" s="315"/>
      <c r="BH4799" s="315"/>
      <c r="BI4799" s="315"/>
      <c r="BJ4799" s="315"/>
      <c r="BK4799" s="315"/>
    </row>
    <row r="4800" spans="1:63" x14ac:dyDescent="0.25">
      <c r="A4800" s="9"/>
      <c r="B4800" s="43" t="s">
        <v>1265</v>
      </c>
      <c r="C4800" s="126" t="s">
        <v>6180</v>
      </c>
      <c r="D4800" s="193">
        <v>1.8276207999999999E-6</v>
      </c>
      <c r="E4800" s="193">
        <v>6.5797471000000005E-7</v>
      </c>
      <c r="F4800" s="193">
        <v>2.3415747999999999E-7</v>
      </c>
      <c r="G4800" s="193">
        <v>1.2191228E-7</v>
      </c>
      <c r="H4800" s="193">
        <v>6.3253160000000002E-9</v>
      </c>
      <c r="I4800" s="193">
        <v>4.9704148999999997E-8</v>
      </c>
      <c r="J4800" s="193">
        <v>2.4856797E-7</v>
      </c>
      <c r="K4800" s="193">
        <v>5.8201678999999999E-10</v>
      </c>
      <c r="L4800" s="193">
        <v>5.0839686999999995E-7</v>
      </c>
      <c r="M4800" s="193">
        <v>0</v>
      </c>
      <c r="N4800" s="193">
        <v>0</v>
      </c>
      <c r="O4800" s="193">
        <v>0</v>
      </c>
      <c r="P4800" s="199">
        <f t="shared" si="944"/>
        <v>4.8738867407407411E-6</v>
      </c>
      <c r="Q4800" s="240">
        <v>1.3076525E-4</v>
      </c>
      <c r="R4800" s="90">
        <v>5.7462234E-5</v>
      </c>
      <c r="S4800" s="90">
        <v>6.0262222000000001E-5</v>
      </c>
      <c r="T4800" s="90">
        <v>2.9186111E-10</v>
      </c>
      <c r="U4800" s="90">
        <v>1.6325278000000001E-6</v>
      </c>
      <c r="V4800" s="90">
        <v>3.6186333E-7</v>
      </c>
      <c r="W4800" s="90">
        <v>1.1046110999999999E-5</v>
      </c>
      <c r="X4800" s="241">
        <f t="shared" si="945"/>
        <v>6.4130458482593993E-7</v>
      </c>
      <c r="Y4800" s="241">
        <f t="shared" si="946"/>
        <v>3.9319581853399998E-7</v>
      </c>
      <c r="Z4800" s="241">
        <f t="shared" si="947"/>
        <v>1.0246551509194E-7</v>
      </c>
      <c r="AA4800" s="241">
        <f t="shared" si="948"/>
        <v>1.456432512E-7</v>
      </c>
      <c r="AB4800" s="258">
        <v>1.350768E-7</v>
      </c>
      <c r="AC4800" s="258">
        <v>2.3342437999999999E-11</v>
      </c>
      <c r="AD4800" s="258">
        <v>2.0436629999999999E-7</v>
      </c>
      <c r="AE4800" s="258">
        <v>1.3681896000000001E-11</v>
      </c>
      <c r="AF4800" s="258">
        <v>5.1758719E-8</v>
      </c>
      <c r="AG4800" s="258">
        <v>1.9569752000000001E-9</v>
      </c>
      <c r="AH4800" s="258">
        <v>8.8408558000000006E-8</v>
      </c>
      <c r="AI4800" s="258">
        <v>3.7956439999999999E-10</v>
      </c>
      <c r="AJ4800" s="258">
        <v>9.9651092999999991E-10</v>
      </c>
      <c r="AK4800" s="258">
        <v>3.4216578999999998E-10</v>
      </c>
      <c r="AL4800" s="258">
        <v>1.2489961999999999E-10</v>
      </c>
      <c r="AM4800" s="258">
        <v>3.7265194000000001E-13</v>
      </c>
      <c r="AN4800" s="258">
        <v>4.9231998999999997E-9</v>
      </c>
      <c r="AO4800" s="258">
        <v>4.2218733999999999E-9</v>
      </c>
      <c r="AP4800" s="258">
        <v>3.0683703999999999E-9</v>
      </c>
      <c r="AQ4800" s="258">
        <v>1.7721212E-9</v>
      </c>
      <c r="AR4800" s="258">
        <v>1.4387113E-7</v>
      </c>
      <c r="AT4800" s="193"/>
      <c r="AU4800" s="193"/>
      <c r="AV4800" s="193"/>
      <c r="AW4800" s="193"/>
      <c r="AX4800" s="193"/>
      <c r="AY4800" s="193"/>
      <c r="AZ4800" s="193"/>
      <c r="BA4800" s="193"/>
      <c r="BB4800" s="193"/>
      <c r="BC4800" s="193"/>
      <c r="BD4800" s="193"/>
      <c r="BE4800" s="315"/>
      <c r="BF4800" s="315"/>
      <c r="BG4800" s="315"/>
      <c r="BH4800" s="315"/>
      <c r="BI4800" s="315"/>
      <c r="BJ4800" s="315"/>
      <c r="BK4800" s="315"/>
    </row>
    <row r="4801" spans="1:63" x14ac:dyDescent="0.25">
      <c r="A4801" s="9"/>
      <c r="B4801" s="43" t="s">
        <v>1265</v>
      </c>
      <c r="C4801" s="113" t="s">
        <v>684</v>
      </c>
      <c r="D4801" s="172">
        <v>2.3169652999999999E-6</v>
      </c>
      <c r="E4801" s="172">
        <v>1.0109658E-6</v>
      </c>
      <c r="F4801" s="172">
        <v>3.2268853999999998E-7</v>
      </c>
      <c r="G4801" s="172">
        <v>1.5217411E-7</v>
      </c>
      <c r="H4801" s="172">
        <v>6.7720916999999996E-9</v>
      </c>
      <c r="I4801" s="172">
        <v>6.5456462999999999E-8</v>
      </c>
      <c r="J4801" s="172">
        <v>2.4977733999999999E-7</v>
      </c>
      <c r="K4801" s="172">
        <v>6.4652340000000001E-10</v>
      </c>
      <c r="L4801" s="172">
        <v>5.0848437999999996E-7</v>
      </c>
      <c r="M4801" s="172">
        <v>0</v>
      </c>
      <c r="N4801" s="172">
        <v>0</v>
      </c>
      <c r="O4801" s="172">
        <v>0</v>
      </c>
      <c r="P4801" s="199">
        <f t="shared" si="944"/>
        <v>7.4886355555555546E-6</v>
      </c>
      <c r="Q4801" s="233">
        <v>1.4108942999999999E-4</v>
      </c>
      <c r="R4801" s="128">
        <v>8.9090757999999996E-5</v>
      </c>
      <c r="S4801" s="128">
        <v>4.3112221999999997E-5</v>
      </c>
      <c r="T4801" s="128">
        <v>3.0266667E-10</v>
      </c>
      <c r="U4801" s="128">
        <v>2.1600000000000001E-6</v>
      </c>
      <c r="V4801" s="128">
        <v>7.6919750000000002E-7</v>
      </c>
      <c r="W4801" s="128">
        <v>5.9569443999999998E-6</v>
      </c>
      <c r="X4801" s="241">
        <f t="shared" si="945"/>
        <v>8.8148975416210003E-7</v>
      </c>
      <c r="Y4801" s="241">
        <f t="shared" si="946"/>
        <v>5.0436503060800002E-7</v>
      </c>
      <c r="Z4801" s="241">
        <f t="shared" si="947"/>
        <v>1.5226130985410003E-7</v>
      </c>
      <c r="AA4801" s="241">
        <f t="shared" si="948"/>
        <v>2.2486341369999997E-7</v>
      </c>
      <c r="AB4801" s="241">
        <v>2.0755427000000001E-7</v>
      </c>
      <c r="AC4801" s="241">
        <v>2.6948504E-11</v>
      </c>
      <c r="AD4801" s="241">
        <v>2.2678446E-7</v>
      </c>
      <c r="AE4801" s="241">
        <v>1.7807704E-11</v>
      </c>
      <c r="AF4801" s="241">
        <v>6.8614783000000003E-8</v>
      </c>
      <c r="AG4801" s="241">
        <v>1.3667614E-9</v>
      </c>
      <c r="AH4801" s="241">
        <v>1.3584538000000001E-7</v>
      </c>
      <c r="AI4801" s="241">
        <v>5.2471529000000003E-10</v>
      </c>
      <c r="AJ4801" s="241">
        <v>1.2663870000000001E-9</v>
      </c>
      <c r="AK4801" s="241">
        <v>3.8350014000000002E-10</v>
      </c>
      <c r="AL4801" s="241">
        <v>1.4678739E-10</v>
      </c>
      <c r="AM4801" s="241">
        <v>4.3843410000000003E-13</v>
      </c>
      <c r="AN4801" s="241">
        <v>5.6998672999999996E-9</v>
      </c>
      <c r="AO4801" s="241">
        <v>4.5560126000000003E-9</v>
      </c>
      <c r="AP4801" s="241">
        <v>3.8382216999999997E-9</v>
      </c>
      <c r="AQ4801" s="241">
        <v>1.7714237E-9</v>
      </c>
      <c r="AR4801" s="241">
        <v>2.2309198999999999E-7</v>
      </c>
      <c r="AT4801" s="193"/>
      <c r="AU4801" s="193"/>
      <c r="AV4801" s="193"/>
      <c r="AW4801" s="193"/>
      <c r="AX4801" s="193"/>
      <c r="AY4801" s="193"/>
      <c r="AZ4801" s="193"/>
      <c r="BA4801" s="193"/>
      <c r="BB4801" s="193"/>
      <c r="BC4801" s="193"/>
      <c r="BD4801" s="193"/>
      <c r="BE4801" s="315"/>
      <c r="BF4801" s="315"/>
      <c r="BG4801" s="315"/>
      <c r="BH4801" s="315"/>
      <c r="BI4801" s="315"/>
      <c r="BJ4801" s="315"/>
      <c r="BK4801" s="315"/>
    </row>
    <row r="4802" spans="1:63" x14ac:dyDescent="0.25">
      <c r="A4802" s="9"/>
      <c r="B4802" s="43" t="s">
        <v>1265</v>
      </c>
      <c r="C4802" s="113" t="s">
        <v>683</v>
      </c>
      <c r="D4802" s="172">
        <v>1.9106487E-6</v>
      </c>
      <c r="E4802" s="172">
        <v>7.1067373000000003E-7</v>
      </c>
      <c r="F4802" s="172">
        <v>2.4839188000000001E-7</v>
      </c>
      <c r="G4802" s="172">
        <v>1.2654226000000001E-7</v>
      </c>
      <c r="H4802" s="172">
        <v>6.4480733000000003E-9</v>
      </c>
      <c r="I4802" s="172">
        <v>5.3533097000000001E-8</v>
      </c>
      <c r="J4802" s="172">
        <v>2.5045436000000001E-7</v>
      </c>
      <c r="K4802" s="172">
        <v>5.9610199000000001E-10</v>
      </c>
      <c r="L4802" s="172">
        <v>5.1400919999999999E-7</v>
      </c>
      <c r="M4802" s="172">
        <v>0</v>
      </c>
      <c r="N4802" s="172">
        <v>0</v>
      </c>
      <c r="O4802" s="172">
        <v>0</v>
      </c>
      <c r="P4802" s="199">
        <f t="shared" si="944"/>
        <v>5.2642498518518517E-6</v>
      </c>
      <c r="Q4802" s="233">
        <v>1.5962184000000001E-4</v>
      </c>
      <c r="R4802" s="128">
        <v>6.2266329999999999E-5</v>
      </c>
      <c r="S4802" s="128">
        <v>8.0380221999999993E-5</v>
      </c>
      <c r="T4802" s="128">
        <v>2.9474999999999999E-10</v>
      </c>
      <c r="U4802" s="128">
        <v>1.8275277999999999E-6</v>
      </c>
      <c r="V4802" s="128">
        <v>4.1301833000000001E-7</v>
      </c>
      <c r="W4802" s="128">
        <v>1.4734443999999999E-5</v>
      </c>
      <c r="X4802" s="241">
        <f t="shared" si="945"/>
        <v>6.8206892405670995E-7</v>
      </c>
      <c r="Y4802" s="241">
        <f t="shared" si="946"/>
        <v>4.1423344775999998E-7</v>
      </c>
      <c r="Z4802" s="241">
        <f t="shared" si="947"/>
        <v>1.1012587859671001E-7</v>
      </c>
      <c r="AA4802" s="241">
        <f t="shared" si="948"/>
        <v>1.5770959769999999E-7</v>
      </c>
      <c r="AB4802" s="241">
        <v>1.4589353000000001E-7</v>
      </c>
      <c r="AC4802" s="241">
        <v>2.5502792999999999E-11</v>
      </c>
      <c r="AD4802" s="241">
        <v>2.1055955000000001E-7</v>
      </c>
      <c r="AE4802" s="241">
        <v>1.4391266999999999E-11</v>
      </c>
      <c r="AF4802" s="241">
        <v>5.512187E-8</v>
      </c>
      <c r="AG4802" s="241">
        <v>2.6186037E-9</v>
      </c>
      <c r="AH4802" s="241">
        <v>9.5488064999999999E-8</v>
      </c>
      <c r="AI4802" s="241">
        <v>4.0297904E-10</v>
      </c>
      <c r="AJ4802" s="241">
        <v>1.0378104999999999E-9</v>
      </c>
      <c r="AK4802" s="241">
        <v>3.6955320000000002E-10</v>
      </c>
      <c r="AL4802" s="241">
        <v>1.2896456000000001E-10</v>
      </c>
      <c r="AM4802" s="241">
        <v>3.8589671E-13</v>
      </c>
      <c r="AN4802" s="241">
        <v>5.1515630000000001E-9</v>
      </c>
      <c r="AO4802" s="241">
        <v>4.3029562999999999E-9</v>
      </c>
      <c r="AP4802" s="241">
        <v>3.2436011000000002E-9</v>
      </c>
      <c r="AQ4802" s="241">
        <v>1.8047077E-9</v>
      </c>
      <c r="AR4802" s="241">
        <v>1.5590488999999999E-7</v>
      </c>
      <c r="AT4802" s="193"/>
      <c r="AU4802" s="193"/>
      <c r="AV4802" s="193"/>
      <c r="AW4802" s="193"/>
      <c r="AX4802" s="193"/>
      <c r="AY4802" s="193"/>
      <c r="AZ4802" s="193"/>
      <c r="BA4802" s="193"/>
      <c r="BB4802" s="193"/>
      <c r="BC4802" s="193"/>
      <c r="BD4802" s="193"/>
      <c r="BE4802" s="315"/>
      <c r="BF4802" s="315"/>
      <c r="BG4802" s="315"/>
      <c r="BH4802" s="315"/>
      <c r="BI4802" s="315"/>
      <c r="BJ4802" s="315"/>
      <c r="BK4802" s="315"/>
    </row>
    <row r="4803" spans="1:63" x14ac:dyDescent="0.25">
      <c r="A4803" s="9"/>
      <c r="B4803" s="43" t="s">
        <v>1265</v>
      </c>
      <c r="C4803" s="113" t="s">
        <v>1890</v>
      </c>
      <c r="D4803" s="172">
        <v>2.6191051999999999E-6</v>
      </c>
      <c r="E4803" s="172">
        <v>1.221713E-6</v>
      </c>
      <c r="F4803" s="172">
        <v>3.7657122000000002E-7</v>
      </c>
      <c r="G4803" s="172">
        <v>1.7035657E-7</v>
      </c>
      <c r="H4803" s="172">
        <v>7.0948894000000003E-9</v>
      </c>
      <c r="I4803" s="172">
        <v>7.6339547999999996E-8</v>
      </c>
      <c r="J4803" s="172">
        <v>2.5220444000000001E-7</v>
      </c>
      <c r="K4803" s="172">
        <v>6.8950420999999998E-10</v>
      </c>
      <c r="L4803" s="172">
        <v>5.1413604999999999E-7</v>
      </c>
      <c r="M4803" s="172">
        <v>0</v>
      </c>
      <c r="N4803" s="172">
        <v>0</v>
      </c>
      <c r="O4803" s="172">
        <v>0</v>
      </c>
      <c r="P4803" s="199">
        <f t="shared" si="944"/>
        <v>9.0497259259259255E-6</v>
      </c>
      <c r="Q4803" s="233">
        <v>1.7456859999999999E-4</v>
      </c>
      <c r="R4803" s="128">
        <v>1.0805929E-4</v>
      </c>
      <c r="S4803" s="128">
        <v>5.5548889000000003E-5</v>
      </c>
      <c r="T4803" s="128">
        <v>3.1038889000000002E-10</v>
      </c>
      <c r="U4803" s="128">
        <v>2.5912221999999999E-6</v>
      </c>
      <c r="V4803" s="128">
        <v>1.0027686E-6</v>
      </c>
      <c r="W4803" s="128">
        <v>7.3661110999999997E-6</v>
      </c>
      <c r="X4803" s="241">
        <f t="shared" si="945"/>
        <v>1.0298065174425699E-6</v>
      </c>
      <c r="Y4803" s="241">
        <f t="shared" si="946"/>
        <v>5.7518164348199989E-7</v>
      </c>
      <c r="Z4803" s="241">
        <f t="shared" si="947"/>
        <v>1.8221737266057002E-7</v>
      </c>
      <c r="AA4803" s="241">
        <f t="shared" si="948"/>
        <v>2.7240750129999999E-7</v>
      </c>
      <c r="AB4803" s="241">
        <v>2.5082204999999999E-7</v>
      </c>
      <c r="AC4803" s="241">
        <v>3.0723316E-11</v>
      </c>
      <c r="AD4803" s="241">
        <v>2.4301779999999998E-7</v>
      </c>
      <c r="AE4803" s="241">
        <v>2.0364666E-11</v>
      </c>
      <c r="AF4803" s="241">
        <v>7.9526612000000003E-8</v>
      </c>
      <c r="AG4803" s="241">
        <v>1.7640934999999999E-9</v>
      </c>
      <c r="AH4803" s="241">
        <v>1.6416424999999999E-7</v>
      </c>
      <c r="AI4803" s="241">
        <v>6.1313587000000002E-10</v>
      </c>
      <c r="AJ4803" s="241">
        <v>1.4285481E-9</v>
      </c>
      <c r="AK4803" s="241">
        <v>4.2940004000000001E-10</v>
      </c>
      <c r="AL4803" s="241">
        <v>1.6065511E-10</v>
      </c>
      <c r="AM4803" s="241">
        <v>4.8114056999999999E-13</v>
      </c>
      <c r="AN4803" s="241">
        <v>6.2760236000000003E-9</v>
      </c>
      <c r="AO4803" s="241">
        <v>4.7867622000000004E-9</v>
      </c>
      <c r="AP4803" s="241">
        <v>4.3581166E-9</v>
      </c>
      <c r="AQ4803" s="241">
        <v>1.8036913E-9</v>
      </c>
      <c r="AR4803" s="241">
        <v>2.7060381E-7</v>
      </c>
      <c r="AT4803" s="193"/>
      <c r="AU4803" s="193"/>
      <c r="AV4803" s="193"/>
      <c r="AW4803" s="193"/>
      <c r="AX4803" s="193"/>
      <c r="AY4803" s="193"/>
      <c r="AZ4803" s="193"/>
      <c r="BA4803" s="193"/>
      <c r="BB4803" s="193"/>
      <c r="BC4803" s="193"/>
      <c r="BD4803" s="193"/>
      <c r="BE4803" s="315"/>
      <c r="BF4803" s="315"/>
      <c r="BG4803" s="315"/>
      <c r="BH4803" s="315"/>
      <c r="BI4803" s="315"/>
      <c r="BJ4803" s="315"/>
      <c r="BK4803" s="315"/>
    </row>
    <row r="4804" spans="1:63" x14ac:dyDescent="0.25">
      <c r="A4804" s="9"/>
      <c r="B4804" s="43" t="s">
        <v>1265</v>
      </c>
      <c r="C4804" s="113" t="s">
        <v>1889</v>
      </c>
      <c r="D4804" s="172">
        <v>2.9991548E-6</v>
      </c>
      <c r="E4804" s="172">
        <v>1.4287519E-6</v>
      </c>
      <c r="F4804" s="172">
        <v>4.2490800999999999E-7</v>
      </c>
      <c r="G4804" s="172">
        <v>1.8891773E-7</v>
      </c>
      <c r="H4804" s="172">
        <v>7.8872147000000004E-9</v>
      </c>
      <c r="I4804" s="172">
        <v>9.0661839000000006E-8</v>
      </c>
      <c r="J4804" s="172">
        <v>2.5733784999999998E-7</v>
      </c>
      <c r="K4804" s="172">
        <v>7.7053543999999996E-10</v>
      </c>
      <c r="L4804" s="172">
        <v>5.9991969999999996E-7</v>
      </c>
      <c r="M4804" s="172">
        <v>0</v>
      </c>
      <c r="N4804" s="172">
        <v>0</v>
      </c>
      <c r="O4804" s="172">
        <v>0</v>
      </c>
      <c r="P4804" s="199">
        <f t="shared" si="944"/>
        <v>1.0583347407407407E-5</v>
      </c>
      <c r="Q4804" s="233">
        <v>2.1190069000000001E-4</v>
      </c>
      <c r="R4804" s="128">
        <v>1.2864577E-4</v>
      </c>
      <c r="S4804" s="128">
        <v>6.9793111000000004E-5</v>
      </c>
      <c r="T4804" s="128">
        <v>3.5333333000000001E-10</v>
      </c>
      <c r="U4804" s="128">
        <v>3.1347221999999999E-6</v>
      </c>
      <c r="V4804" s="128">
        <v>1.2884003000000001E-6</v>
      </c>
      <c r="W4804" s="128">
        <v>9.0383332999999996E-6</v>
      </c>
      <c r="X4804" s="241">
        <f t="shared" si="945"/>
        <v>1.1928436348510201E-6</v>
      </c>
      <c r="Y4804" s="241">
        <f t="shared" si="946"/>
        <v>6.5684751617900008E-7</v>
      </c>
      <c r="Z4804" s="241">
        <f t="shared" si="947"/>
        <v>2.1177810287202E-7</v>
      </c>
      <c r="AA4804" s="241">
        <f t="shared" si="948"/>
        <v>3.2421801579999999E-7</v>
      </c>
      <c r="AB4804" s="241">
        <v>2.9332757000000002E-7</v>
      </c>
      <c r="AC4804" s="241">
        <v>3.5845982999999999E-11</v>
      </c>
      <c r="AD4804" s="241">
        <v>2.6958978000000002E-7</v>
      </c>
      <c r="AE4804" s="241">
        <v>2.2423195999999999E-11</v>
      </c>
      <c r="AF4804" s="241">
        <v>9.1652638000000004E-8</v>
      </c>
      <c r="AG4804" s="241">
        <v>2.2192590000000001E-9</v>
      </c>
      <c r="AH4804" s="241">
        <v>1.9198449000000001E-7</v>
      </c>
      <c r="AI4804" s="241">
        <v>6.9900916000000003E-10</v>
      </c>
      <c r="AJ4804" s="241">
        <v>1.6524735000000001E-9</v>
      </c>
      <c r="AK4804" s="241">
        <v>4.8381109E-10</v>
      </c>
      <c r="AL4804" s="241">
        <v>1.8124959E-10</v>
      </c>
      <c r="AM4804" s="241">
        <v>5.5313202E-13</v>
      </c>
      <c r="AN4804" s="241">
        <v>6.9534263999999997E-9</v>
      </c>
      <c r="AO4804" s="241">
        <v>5.0387243000000003E-9</v>
      </c>
      <c r="AP4804" s="241">
        <v>4.7843657E-9</v>
      </c>
      <c r="AQ4804" s="241">
        <v>2.0530157999999999E-9</v>
      </c>
      <c r="AR4804" s="241">
        <v>3.22165E-7</v>
      </c>
      <c r="AT4804" s="193"/>
      <c r="AU4804" s="193"/>
      <c r="AV4804" s="193"/>
      <c r="AW4804" s="193"/>
      <c r="AX4804" s="193"/>
      <c r="AY4804" s="193"/>
      <c r="AZ4804" s="193"/>
      <c r="BA4804" s="193"/>
      <c r="BB4804" s="193"/>
      <c r="BC4804" s="193"/>
      <c r="BD4804" s="193"/>
      <c r="BE4804" s="315"/>
      <c r="BF4804" s="315"/>
      <c r="BG4804" s="315"/>
      <c r="BH4804" s="315"/>
      <c r="BI4804" s="315"/>
      <c r="BJ4804" s="315"/>
      <c r="BK4804" s="315"/>
    </row>
    <row r="4805" spans="1:63" x14ac:dyDescent="0.25">
      <c r="A4805" s="9"/>
      <c r="B4805" s="43" t="s">
        <v>1265</v>
      </c>
      <c r="C4805" s="113" t="s">
        <v>1888</v>
      </c>
      <c r="D4805" s="172">
        <v>1.8401937999999999E-6</v>
      </c>
      <c r="E4805" s="172">
        <v>6.9760448999999998E-7</v>
      </c>
      <c r="F4805" s="172">
        <v>2.4712946000000002E-7</v>
      </c>
      <c r="G4805" s="172">
        <v>1.2496257999999999E-7</v>
      </c>
      <c r="H4805" s="172">
        <v>6.133207E-9</v>
      </c>
      <c r="I4805" s="172">
        <v>5.0089843E-8</v>
      </c>
      <c r="J4805" s="172">
        <v>2.4792452999999998E-7</v>
      </c>
      <c r="K4805" s="172">
        <v>5.6941339000000001E-10</v>
      </c>
      <c r="L4805" s="172">
        <v>4.6578029000000003E-7</v>
      </c>
      <c r="M4805" s="172">
        <v>0</v>
      </c>
      <c r="N4805" s="172">
        <v>0</v>
      </c>
      <c r="O4805" s="172">
        <v>0</v>
      </c>
      <c r="P4805" s="199">
        <f t="shared" si="944"/>
        <v>5.1674406666666664E-6</v>
      </c>
      <c r="Q4805" s="233">
        <v>1.4164608E-4</v>
      </c>
      <c r="R4805" s="128">
        <v>5.9949835000000002E-5</v>
      </c>
      <c r="S4805" s="128">
        <v>6.7344667000000002E-5</v>
      </c>
      <c r="T4805" s="128">
        <v>2.7375556000000002E-10</v>
      </c>
      <c r="U4805" s="128">
        <v>1.6763333E-6</v>
      </c>
      <c r="V4805" s="128">
        <v>3.7163693999999998E-7</v>
      </c>
      <c r="W4805" s="128">
        <v>1.2303333E-5</v>
      </c>
      <c r="X4805" s="241">
        <f t="shared" si="945"/>
        <v>6.6070798167650989E-7</v>
      </c>
      <c r="Y4805" s="241">
        <f t="shared" si="946"/>
        <v>4.0085669698899994E-7</v>
      </c>
      <c r="Z4805" s="241">
        <f t="shared" si="947"/>
        <v>1.0808303518751E-7</v>
      </c>
      <c r="AA4805" s="241">
        <f t="shared" si="948"/>
        <v>1.5176824949999999E-7</v>
      </c>
      <c r="AB4805" s="241">
        <v>1.4321263000000001E-7</v>
      </c>
      <c r="AC4805" s="241">
        <v>2.3677663000000001E-11</v>
      </c>
      <c r="AD4805" s="241">
        <v>2.0217866000000001E-7</v>
      </c>
      <c r="AE4805" s="241">
        <v>1.4441826E-11</v>
      </c>
      <c r="AF4805" s="241">
        <v>5.3237525999999998E-8</v>
      </c>
      <c r="AG4805" s="241">
        <v>2.1897615000000002E-9</v>
      </c>
      <c r="AH4805" s="241">
        <v>9.3733294999999994E-8</v>
      </c>
      <c r="AI4805" s="241">
        <v>3.9718366999999998E-10</v>
      </c>
      <c r="AJ4805" s="241">
        <v>9.9087537000000005E-10</v>
      </c>
      <c r="AK4805" s="241">
        <v>3.5105295E-10</v>
      </c>
      <c r="AL4805" s="241">
        <v>1.2379043E-10</v>
      </c>
      <c r="AM4805" s="241">
        <v>3.6466751000000001E-13</v>
      </c>
      <c r="AN4805" s="241">
        <v>4.9980112999999998E-9</v>
      </c>
      <c r="AO4805" s="241">
        <v>4.2591237E-9</v>
      </c>
      <c r="AP4805" s="241">
        <v>3.2293381000000002E-9</v>
      </c>
      <c r="AQ4805" s="241">
        <v>1.6642395000000001E-9</v>
      </c>
      <c r="AR4805" s="241">
        <v>1.5010400999999999E-7</v>
      </c>
      <c r="AT4805" s="193"/>
      <c r="AU4805" s="193"/>
      <c r="AV4805" s="193"/>
      <c r="AW4805" s="193"/>
      <c r="AX4805" s="193"/>
      <c r="AY4805" s="193"/>
      <c r="AZ4805" s="193"/>
      <c r="BA4805" s="193"/>
      <c r="BB4805" s="193"/>
      <c r="BC4805" s="193"/>
      <c r="BD4805" s="193"/>
      <c r="BE4805" s="315"/>
      <c r="BF4805" s="315"/>
      <c r="BG4805" s="315"/>
      <c r="BH4805" s="315"/>
      <c r="BI4805" s="315"/>
      <c r="BJ4805" s="315"/>
      <c r="BK4805" s="315"/>
    </row>
    <row r="4806" spans="1:63" x14ac:dyDescent="0.25">
      <c r="A4806" s="9"/>
      <c r="B4806" s="43" t="s">
        <v>1265</v>
      </c>
      <c r="C4806" s="113" t="s">
        <v>1887</v>
      </c>
      <c r="D4806" s="172">
        <v>2.4053410000000002E-6</v>
      </c>
      <c r="E4806" s="172">
        <v>1.1052697E-6</v>
      </c>
      <c r="F4806" s="172">
        <v>3.4937452999999998E-7</v>
      </c>
      <c r="G4806" s="172">
        <v>1.5991504E-7</v>
      </c>
      <c r="H4806" s="172">
        <v>6.6492070000000003E-9</v>
      </c>
      <c r="I4806" s="172">
        <v>6.8283629999999999E-8</v>
      </c>
      <c r="J4806" s="172">
        <v>2.4932096999999998E-7</v>
      </c>
      <c r="K4806" s="172">
        <v>6.4392010000000002E-10</v>
      </c>
      <c r="L4806" s="172">
        <v>4.6588396000000001E-7</v>
      </c>
      <c r="M4806" s="172">
        <v>0</v>
      </c>
      <c r="N4806" s="172">
        <v>0</v>
      </c>
      <c r="O4806" s="172">
        <v>0</v>
      </c>
      <c r="P4806" s="199">
        <f t="shared" si="944"/>
        <v>8.1871829629629629E-6</v>
      </c>
      <c r="Q4806" s="233">
        <v>1.5356906E-4</v>
      </c>
      <c r="R4806" s="128">
        <v>9.6479342999999994E-5</v>
      </c>
      <c r="S4806" s="128">
        <v>4.7536222000000001E-5</v>
      </c>
      <c r="T4806" s="128">
        <v>2.8622221999999998E-10</v>
      </c>
      <c r="U4806" s="128">
        <v>2.2855556000000001E-6</v>
      </c>
      <c r="V4806" s="128">
        <v>8.4209917000000001E-7</v>
      </c>
      <c r="W4806" s="128">
        <v>6.4255555999999998E-6</v>
      </c>
      <c r="X4806" s="241">
        <f t="shared" si="945"/>
        <v>9.3810218336986005E-7</v>
      </c>
      <c r="Y4806" s="241">
        <f t="shared" si="946"/>
        <v>5.2924659295899999E-7</v>
      </c>
      <c r="Z4806" s="241">
        <f t="shared" si="947"/>
        <v>1.6559164001086003E-7</v>
      </c>
      <c r="AA4806" s="241">
        <f t="shared" si="948"/>
        <v>2.4326395039999998E-7</v>
      </c>
      <c r="AB4806" s="241">
        <v>2.2691599999999999E-7</v>
      </c>
      <c r="AC4806" s="241">
        <v>2.7842798000000001E-11</v>
      </c>
      <c r="AD4806" s="241">
        <v>2.2807049000000001E-7</v>
      </c>
      <c r="AE4806" s="241">
        <v>1.9206660999999999E-11</v>
      </c>
      <c r="AF4806" s="241">
        <v>7.2704956000000001E-8</v>
      </c>
      <c r="AG4806" s="241">
        <v>1.5080975E-9</v>
      </c>
      <c r="AH4806" s="241">
        <v>1.4851752000000001E-7</v>
      </c>
      <c r="AI4806" s="241">
        <v>5.6481982999999999E-10</v>
      </c>
      <c r="AJ4806" s="241">
        <v>1.3025842E-9</v>
      </c>
      <c r="AK4806" s="241">
        <v>3.9879114999999998E-10</v>
      </c>
      <c r="AL4806" s="241">
        <v>1.4906889E-10</v>
      </c>
      <c r="AM4806" s="241">
        <v>4.4064086E-13</v>
      </c>
      <c r="AN4806" s="241">
        <v>5.8950293000000003E-9</v>
      </c>
      <c r="AO4806" s="241">
        <v>4.6449349000000003E-9</v>
      </c>
      <c r="AP4806" s="241">
        <v>4.1184510999999999E-9</v>
      </c>
      <c r="AQ4806" s="241">
        <v>1.6634504E-9</v>
      </c>
      <c r="AR4806" s="241">
        <v>2.4160050000000001E-7</v>
      </c>
      <c r="AT4806" s="193"/>
      <c r="AU4806" s="193"/>
      <c r="AV4806" s="193"/>
      <c r="AW4806" s="193"/>
      <c r="AX4806" s="193"/>
      <c r="AY4806" s="193"/>
      <c r="AZ4806" s="193"/>
      <c r="BA4806" s="193"/>
      <c r="BB4806" s="193"/>
      <c r="BC4806" s="193"/>
      <c r="BD4806" s="193"/>
      <c r="BE4806" s="315"/>
      <c r="BF4806" s="315"/>
      <c r="BG4806" s="315"/>
      <c r="BH4806" s="315"/>
      <c r="BI4806" s="315"/>
      <c r="BJ4806" s="315"/>
      <c r="BK4806" s="315"/>
    </row>
    <row r="4807" spans="1:63" x14ac:dyDescent="0.25">
      <c r="A4807" s="9"/>
      <c r="B4807" s="43" t="s">
        <v>1265</v>
      </c>
      <c r="C4807" s="113" t="s">
        <v>1886</v>
      </c>
      <c r="D4807" s="172">
        <v>7.7037576000000002E-7</v>
      </c>
      <c r="E4807" s="172">
        <v>3.2999549000000002E-7</v>
      </c>
      <c r="F4807" s="172">
        <v>9.0462824000000004E-8</v>
      </c>
      <c r="G4807" s="172">
        <v>4.8970111999999997E-8</v>
      </c>
      <c r="H4807" s="172">
        <v>1.2119319E-9</v>
      </c>
      <c r="I4807" s="172">
        <v>1.9922598E-8</v>
      </c>
      <c r="J4807" s="172">
        <v>9.9793224999999995E-8</v>
      </c>
      <c r="K4807" s="172">
        <v>1.3272876E-10</v>
      </c>
      <c r="L4807" s="172">
        <v>1.7988686E-7</v>
      </c>
      <c r="M4807" s="172">
        <v>0</v>
      </c>
      <c r="N4807" s="172">
        <v>0</v>
      </c>
      <c r="O4807" s="172">
        <v>0</v>
      </c>
      <c r="P4807" s="199">
        <f t="shared" si="944"/>
        <v>2.4444110370370369E-6</v>
      </c>
      <c r="Q4807" s="233">
        <v>7.9616069999999996E-5</v>
      </c>
      <c r="R4807" s="128">
        <v>2.3904046999999999E-5</v>
      </c>
      <c r="S4807" s="128">
        <v>4.5997778000000002E-5</v>
      </c>
      <c r="T4807" s="128">
        <v>7.3086111E-11</v>
      </c>
      <c r="U4807" s="128">
        <v>1.0138611000000001E-6</v>
      </c>
      <c r="V4807" s="128">
        <v>2.0086693999999999E-7</v>
      </c>
      <c r="W4807" s="128">
        <v>8.4994444000000004E-6</v>
      </c>
      <c r="X4807" s="241">
        <f t="shared" si="945"/>
        <v>2.8109777064002001E-7</v>
      </c>
      <c r="Y4807" s="241">
        <f t="shared" si="946"/>
        <v>1.7147502021319998E-7</v>
      </c>
      <c r="Z4807" s="241">
        <f t="shared" si="947"/>
        <v>4.9277702816819994E-8</v>
      </c>
      <c r="AA4807" s="241">
        <f t="shared" si="948"/>
        <v>6.0345047610000002E-8</v>
      </c>
      <c r="AB4807" s="241">
        <v>6.7729309999999997E-8</v>
      </c>
      <c r="AC4807" s="241">
        <v>1.0613244E-11</v>
      </c>
      <c r="AD4807" s="241">
        <v>8.2398055999999999E-8</v>
      </c>
      <c r="AE4807" s="241">
        <v>4.8732692000000002E-12</v>
      </c>
      <c r="AF4807" s="241">
        <v>1.9827177E-8</v>
      </c>
      <c r="AG4807" s="241">
        <v>1.5049907E-9</v>
      </c>
      <c r="AH4807" s="241">
        <v>4.4342018999999997E-8</v>
      </c>
      <c r="AI4807" s="241">
        <v>1.4855024E-10</v>
      </c>
      <c r="AJ4807" s="241">
        <v>4.1455655E-10</v>
      </c>
      <c r="AK4807" s="241">
        <v>1.5290309999999999E-10</v>
      </c>
      <c r="AL4807" s="241">
        <v>5.0373021000000002E-11</v>
      </c>
      <c r="AM4807" s="241">
        <v>1.5141582E-13</v>
      </c>
      <c r="AN4807" s="241">
        <v>1.7731008000000001E-9</v>
      </c>
      <c r="AO4807" s="241">
        <v>1.4017046E-9</v>
      </c>
      <c r="AP4807" s="241">
        <v>9.9434408999999992E-10</v>
      </c>
      <c r="AQ4807" s="241">
        <v>5.5123061E-10</v>
      </c>
      <c r="AR4807" s="241">
        <v>5.9793816999999997E-8</v>
      </c>
      <c r="AT4807" s="193"/>
      <c r="AU4807" s="193"/>
      <c r="AV4807" s="193"/>
      <c r="AW4807" s="193"/>
      <c r="AX4807" s="193"/>
      <c r="AY4807" s="193"/>
      <c r="AZ4807" s="193"/>
      <c r="BA4807" s="193"/>
      <c r="BB4807" s="193"/>
      <c r="BC4807" s="193"/>
      <c r="BD4807" s="193"/>
      <c r="BE4807" s="315"/>
      <c r="BF4807" s="315"/>
      <c r="BG4807" s="315"/>
      <c r="BH4807" s="315"/>
      <c r="BI4807" s="315"/>
      <c r="BJ4807" s="315"/>
      <c r="BK4807" s="315"/>
    </row>
    <row r="4808" spans="1:63" x14ac:dyDescent="0.25">
      <c r="A4808" s="9"/>
      <c r="B4808" s="43" t="s">
        <v>1265</v>
      </c>
      <c r="C4808" s="113" t="s">
        <v>2214</v>
      </c>
      <c r="D4808" s="172">
        <v>1.2107190999999999E-6</v>
      </c>
      <c r="E4808" s="172">
        <v>6.4763473000000004E-7</v>
      </c>
      <c r="F4808" s="172">
        <v>1.7012859E-7</v>
      </c>
      <c r="G4808" s="172">
        <v>7.6204202999999994E-8</v>
      </c>
      <c r="H4808" s="172">
        <v>1.6139814999999999E-9</v>
      </c>
      <c r="I4808" s="172">
        <v>3.4097264000000002E-8</v>
      </c>
      <c r="J4808" s="172">
        <v>1.0088225E-7</v>
      </c>
      <c r="K4808" s="172">
        <v>1.9077782999999999E-10</v>
      </c>
      <c r="L4808" s="172">
        <v>1.7996732000000001E-7</v>
      </c>
      <c r="M4808" s="172">
        <v>0</v>
      </c>
      <c r="N4808" s="172">
        <v>0</v>
      </c>
      <c r="O4808" s="172">
        <v>0</v>
      </c>
      <c r="P4808" s="199">
        <f t="shared" si="944"/>
        <v>4.7972942962962966E-6</v>
      </c>
      <c r="Q4808" s="233">
        <v>8.8907136000000007E-5</v>
      </c>
      <c r="R4808" s="128">
        <v>5.2366247000000002E-5</v>
      </c>
      <c r="S4808" s="128">
        <v>3.0565111E-5</v>
      </c>
      <c r="T4808" s="128">
        <v>8.2800000000000001E-11</v>
      </c>
      <c r="U4808" s="128">
        <v>1.4885555999999999E-6</v>
      </c>
      <c r="V4808" s="128">
        <v>5.6741777999999998E-7</v>
      </c>
      <c r="W4808" s="128">
        <v>3.9197222E-6</v>
      </c>
      <c r="X4808" s="241">
        <f t="shared" si="945"/>
        <v>4.9723199835203992E-7</v>
      </c>
      <c r="Y4808" s="241">
        <f t="shared" si="946"/>
        <v>2.7151091970249998E-7</v>
      </c>
      <c r="Z4808" s="241">
        <f t="shared" si="947"/>
        <v>9.4086581489539995E-8</v>
      </c>
      <c r="AA4808" s="241">
        <f t="shared" si="948"/>
        <v>1.3163449716E-7</v>
      </c>
      <c r="AB4808" s="241">
        <v>1.3294819999999999E-7</v>
      </c>
      <c r="AC4808" s="241">
        <v>1.3858324E-11</v>
      </c>
      <c r="AD4808" s="241">
        <v>1.0257116E-7</v>
      </c>
      <c r="AE4808" s="241">
        <v>8.5858584999999999E-12</v>
      </c>
      <c r="AF4808" s="241">
        <v>3.4995220000000001E-8</v>
      </c>
      <c r="AG4808" s="241">
        <v>9.7389552000000002E-10</v>
      </c>
      <c r="AH4808" s="241">
        <v>8.7028074999999998E-8</v>
      </c>
      <c r="AI4808" s="241">
        <v>2.7916628E-10</v>
      </c>
      <c r="AJ4808" s="241">
        <v>6.5743208999999998E-10</v>
      </c>
      <c r="AK4808" s="241">
        <v>1.9009978E-10</v>
      </c>
      <c r="AL4808" s="241">
        <v>7.0068130999999997E-11</v>
      </c>
      <c r="AM4808" s="241">
        <v>2.1060854000000001E-13</v>
      </c>
      <c r="AN4808" s="241">
        <v>2.4719690999999998E-9</v>
      </c>
      <c r="AO4808" s="241">
        <v>1.7024162E-9</v>
      </c>
      <c r="AP4808" s="241">
        <v>1.6871443E-9</v>
      </c>
      <c r="AQ4808" s="241">
        <v>5.5060715999999999E-10</v>
      </c>
      <c r="AR4808" s="241">
        <v>1.3108389000000001E-7</v>
      </c>
      <c r="AT4808" s="193"/>
      <c r="AU4808" s="193"/>
      <c r="AV4808" s="193"/>
      <c r="AW4808" s="193"/>
      <c r="AX4808" s="193"/>
      <c r="AY4808" s="193"/>
      <c r="AZ4808" s="193"/>
      <c r="BA4808" s="193"/>
      <c r="BB4808" s="193"/>
      <c r="BC4808" s="193"/>
      <c r="BD4808" s="193"/>
      <c r="BE4808" s="315"/>
      <c r="BF4808" s="315"/>
      <c r="BG4808" s="315"/>
      <c r="BH4808" s="315"/>
      <c r="BI4808" s="315"/>
      <c r="BJ4808" s="315"/>
      <c r="BK4808" s="315"/>
    </row>
    <row r="4809" spans="1:63" x14ac:dyDescent="0.25">
      <c r="A4809" s="9"/>
      <c r="B4809" s="43" t="s">
        <v>1265</v>
      </c>
      <c r="C4809" s="113" t="s">
        <v>2213</v>
      </c>
      <c r="D4809" s="172">
        <v>6.1699184999999996E-7</v>
      </c>
      <c r="E4809" s="172">
        <v>2.3256583999999999E-7</v>
      </c>
      <c r="F4809" s="172">
        <v>6.4149614999999995E-8</v>
      </c>
      <c r="G4809" s="172">
        <v>4.0419619000000002E-8</v>
      </c>
      <c r="H4809" s="172">
        <v>9.8589686999999999E-10</v>
      </c>
      <c r="I4809" s="172">
        <v>1.2843330000000001E-8</v>
      </c>
      <c r="J4809" s="172">
        <v>9.6337050999999997E-8</v>
      </c>
      <c r="K4809" s="172">
        <v>1.0674661999999999E-10</v>
      </c>
      <c r="L4809" s="172">
        <v>1.6958375000000001E-7</v>
      </c>
      <c r="M4809" s="172">
        <v>0</v>
      </c>
      <c r="N4809" s="172">
        <v>0</v>
      </c>
      <c r="O4809" s="172">
        <v>0</v>
      </c>
      <c r="P4809" s="199">
        <f t="shared" si="944"/>
        <v>1.7227099259259257E-6</v>
      </c>
      <c r="Q4809" s="233">
        <v>2.6224405999999999E-5</v>
      </c>
      <c r="R4809" s="128">
        <v>1.5021367E-5</v>
      </c>
      <c r="S4809" s="128">
        <v>8.7697556000000002E-6</v>
      </c>
      <c r="T4809" s="128">
        <v>6.7800000000000001E-11</v>
      </c>
      <c r="U4809" s="128">
        <v>6.5319444E-7</v>
      </c>
      <c r="V4809" s="128">
        <v>1.0624367E-7</v>
      </c>
      <c r="W4809" s="128">
        <v>1.6737777999999999E-6</v>
      </c>
      <c r="X4809" s="241">
        <f t="shared" si="945"/>
        <v>2.0575021848347997E-7</v>
      </c>
      <c r="Y4809" s="241">
        <f t="shared" si="946"/>
        <v>1.3259889064659997E-7</v>
      </c>
      <c r="Z4809" s="241">
        <f t="shared" si="947"/>
        <v>3.5116449076879995E-8</v>
      </c>
      <c r="AA4809" s="241">
        <f t="shared" si="948"/>
        <v>3.8034878760000004E-8</v>
      </c>
      <c r="AB4809" s="241">
        <v>4.7731411000000001E-8</v>
      </c>
      <c r="AC4809" s="241">
        <v>6.6185281999999998E-12</v>
      </c>
      <c r="AD4809" s="241">
        <v>7.0966848999999998E-8</v>
      </c>
      <c r="AE4809" s="241">
        <v>3.5624783999999999E-12</v>
      </c>
      <c r="AF4809" s="241">
        <v>1.3609901999999999E-8</v>
      </c>
      <c r="AG4809" s="241">
        <v>2.8054764000000001E-10</v>
      </c>
      <c r="AH4809" s="241">
        <v>3.1253467999999999E-8</v>
      </c>
      <c r="AI4809" s="241">
        <v>1.0526509E-10</v>
      </c>
      <c r="AJ4809" s="241">
        <v>3.3826785E-10</v>
      </c>
      <c r="AK4809" s="241">
        <v>1.0226660999999999E-10</v>
      </c>
      <c r="AL4809" s="241">
        <v>4.2867989999999999E-11</v>
      </c>
      <c r="AM4809" s="241">
        <v>1.2695688E-13</v>
      </c>
      <c r="AN4809" s="241">
        <v>1.3511638000000001E-9</v>
      </c>
      <c r="AO4809" s="241">
        <v>1.2523181999999999E-9</v>
      </c>
      <c r="AP4809" s="241">
        <v>6.7070458E-10</v>
      </c>
      <c r="AQ4809" s="241">
        <v>4.9124176000000004E-10</v>
      </c>
      <c r="AR4809" s="241">
        <v>3.7543637000000002E-8</v>
      </c>
      <c r="AT4809" s="193"/>
      <c r="AU4809" s="193"/>
      <c r="AV4809" s="193"/>
      <c r="AW4809" s="193"/>
      <c r="AX4809" s="193"/>
      <c r="AY4809" s="193"/>
      <c r="AZ4809" s="193"/>
      <c r="BA4809" s="193"/>
      <c r="BB4809" s="193"/>
      <c r="BC4809" s="193"/>
      <c r="BD4809" s="193"/>
      <c r="BE4809" s="315"/>
      <c r="BF4809" s="315"/>
      <c r="BG4809" s="315"/>
      <c r="BH4809" s="315"/>
      <c r="BI4809" s="315"/>
      <c r="BJ4809" s="315"/>
      <c r="BK4809" s="315"/>
    </row>
    <row r="4810" spans="1:63" x14ac:dyDescent="0.25">
      <c r="A4810" s="9"/>
      <c r="B4810" s="43" t="s">
        <v>1265</v>
      </c>
      <c r="C4810" s="113" t="s">
        <v>2212</v>
      </c>
      <c r="D4810" s="172">
        <v>6.5175825000000001E-7</v>
      </c>
      <c r="E4810" s="172">
        <v>2.5764375000000002E-7</v>
      </c>
      <c r="F4810" s="172">
        <v>7.0439384000000003E-8</v>
      </c>
      <c r="G4810" s="172">
        <v>4.2569682000000001E-8</v>
      </c>
      <c r="H4810" s="172">
        <v>1.0176379E-9</v>
      </c>
      <c r="I4810" s="172">
        <v>1.3962303E-8</v>
      </c>
      <c r="J4810" s="172">
        <v>9.6423339000000001E-8</v>
      </c>
      <c r="K4810" s="172">
        <v>1.1132863E-10</v>
      </c>
      <c r="L4810" s="172">
        <v>1.6959082999999999E-7</v>
      </c>
      <c r="M4810" s="172">
        <v>0</v>
      </c>
      <c r="N4810" s="172">
        <v>0</v>
      </c>
      <c r="O4810" s="172">
        <v>0</v>
      </c>
      <c r="P4810" s="199">
        <f t="shared" si="944"/>
        <v>1.9084722222222223E-6</v>
      </c>
      <c r="Q4810" s="233">
        <v>2.6957744000000001E-5</v>
      </c>
      <c r="R4810" s="128">
        <v>1.7268314E-5</v>
      </c>
      <c r="S4810" s="128">
        <v>7.5512889E-6</v>
      </c>
      <c r="T4810" s="128">
        <v>6.8566666999999997E-11</v>
      </c>
      <c r="U4810" s="128">
        <v>6.9066667000000002E-7</v>
      </c>
      <c r="V4810" s="128">
        <v>1.3518428000000001E-7</v>
      </c>
      <c r="W4810" s="128">
        <v>1.3122222E-6</v>
      </c>
      <c r="X4810" s="241">
        <f t="shared" si="945"/>
        <v>2.2281447586151999E-7</v>
      </c>
      <c r="Y4810" s="241">
        <f t="shared" si="946"/>
        <v>1.4049748157130002E-7</v>
      </c>
      <c r="Z4810" s="241">
        <f t="shared" si="947"/>
        <v>3.8654177490219991E-8</v>
      </c>
      <c r="AA4810" s="241">
        <f t="shared" si="948"/>
        <v>4.36628168E-8</v>
      </c>
      <c r="AB4810" s="241">
        <v>5.2880502000000002E-8</v>
      </c>
      <c r="AC4810" s="241">
        <v>6.8745506999999996E-12</v>
      </c>
      <c r="AD4810" s="241">
        <v>7.2560229999999996E-8</v>
      </c>
      <c r="AE4810" s="241">
        <v>3.8555806E-12</v>
      </c>
      <c r="AF4810" s="241">
        <v>1.4807401E-8</v>
      </c>
      <c r="AG4810" s="241">
        <v>2.3861843999999998E-10</v>
      </c>
      <c r="AH4810" s="241">
        <v>3.4623570999999998E-8</v>
      </c>
      <c r="AI4810" s="241">
        <v>1.1557751E-10</v>
      </c>
      <c r="AJ4810" s="241">
        <v>3.5744198999999998E-10</v>
      </c>
      <c r="AK4810" s="241">
        <v>1.0520115E-10</v>
      </c>
      <c r="AL4810" s="241">
        <v>4.4423029999999998E-11</v>
      </c>
      <c r="AM4810" s="241">
        <v>1.3163022E-13</v>
      </c>
      <c r="AN4810" s="241">
        <v>1.4063148E-9</v>
      </c>
      <c r="AO4810" s="241">
        <v>1.2760589000000001E-9</v>
      </c>
      <c r="AP4810" s="241">
        <v>7.2545748000000004E-10</v>
      </c>
      <c r="AQ4810" s="241">
        <v>4.9119079999999998E-10</v>
      </c>
      <c r="AR4810" s="241">
        <v>4.3171625999999998E-8</v>
      </c>
      <c r="AT4810" s="193"/>
      <c r="AU4810" s="193"/>
      <c r="AV4810" s="193"/>
      <c r="AW4810" s="193"/>
      <c r="AX4810" s="193"/>
      <c r="AY4810" s="193"/>
      <c r="AZ4810" s="193"/>
      <c r="BA4810" s="193"/>
      <c r="BB4810" s="193"/>
      <c r="BC4810" s="193"/>
      <c r="BD4810" s="193"/>
      <c r="BE4810" s="315"/>
      <c r="BF4810" s="315"/>
      <c r="BG4810" s="315"/>
      <c r="BH4810" s="315"/>
      <c r="BI4810" s="315"/>
      <c r="BJ4810" s="315"/>
      <c r="BK4810" s="315"/>
    </row>
    <row r="4811" spans="1:63" x14ac:dyDescent="0.25">
      <c r="A4811" s="9"/>
      <c r="B4811" s="43" t="s">
        <v>1265</v>
      </c>
      <c r="C4811" s="113" t="s">
        <v>2211</v>
      </c>
      <c r="D4811" s="172">
        <v>6.5397149000000003E-7</v>
      </c>
      <c r="E4811" s="172">
        <v>2.5605363000000001E-7</v>
      </c>
      <c r="F4811" s="172">
        <v>7.0495181000000005E-8</v>
      </c>
      <c r="G4811" s="172">
        <v>4.2480770999999998E-8</v>
      </c>
      <c r="H4811" s="172">
        <v>1.0403882E-9</v>
      </c>
      <c r="I4811" s="172">
        <v>1.4549946000000001E-8</v>
      </c>
      <c r="J4811" s="172">
        <v>9.7169942999999994E-8</v>
      </c>
      <c r="K4811" s="172">
        <v>1.1301091999999999E-10</v>
      </c>
      <c r="L4811" s="172">
        <v>1.7206862E-7</v>
      </c>
      <c r="M4811" s="172">
        <v>0</v>
      </c>
      <c r="N4811" s="172">
        <v>0</v>
      </c>
      <c r="O4811" s="172">
        <v>0</v>
      </c>
      <c r="P4811" s="199">
        <f t="shared" si="944"/>
        <v>1.8966935555555556E-6</v>
      </c>
      <c r="Q4811" s="233">
        <v>3.9095589999999998E-5</v>
      </c>
      <c r="R4811" s="128">
        <v>1.7162936E-5</v>
      </c>
      <c r="S4811" s="128">
        <v>1.7744221999999999E-5</v>
      </c>
      <c r="T4811" s="128">
        <v>6.9075000000000004E-11</v>
      </c>
      <c r="U4811" s="128">
        <v>7.4013888999999995E-7</v>
      </c>
      <c r="V4811" s="128">
        <v>1.2905721999999999E-7</v>
      </c>
      <c r="W4811" s="128">
        <v>3.3191666999999998E-6</v>
      </c>
      <c r="X4811" s="241">
        <f t="shared" si="945"/>
        <v>2.2391551818431998E-7</v>
      </c>
      <c r="Y4811" s="241">
        <f t="shared" si="946"/>
        <v>1.4197143741009999E-7</v>
      </c>
      <c r="Z4811" s="241">
        <f t="shared" si="947"/>
        <v>3.8530335304219995E-8</v>
      </c>
      <c r="AA4811" s="241">
        <f t="shared" si="948"/>
        <v>4.3413745470000003E-8</v>
      </c>
      <c r="AB4811" s="241">
        <v>5.2552391999999999E-8</v>
      </c>
      <c r="AC4811" s="241">
        <v>7.5814915999999996E-12</v>
      </c>
      <c r="AD4811" s="241">
        <v>7.3722821999999994E-8</v>
      </c>
      <c r="AE4811" s="241">
        <v>3.8785285E-12</v>
      </c>
      <c r="AF4811" s="241">
        <v>1.5109032E-8</v>
      </c>
      <c r="AG4811" s="241">
        <v>5.7573139000000003E-10</v>
      </c>
      <c r="AH4811" s="241">
        <v>3.4408781999999997E-8</v>
      </c>
      <c r="AI4811" s="241">
        <v>1.1570370999999999E-10</v>
      </c>
      <c r="AJ4811" s="241">
        <v>3.5665752E-10</v>
      </c>
      <c r="AK4811" s="241">
        <v>1.1447503E-10</v>
      </c>
      <c r="AL4811" s="241">
        <v>4.4677271000000003E-11</v>
      </c>
      <c r="AM4811" s="241">
        <v>1.3285322000000001E-13</v>
      </c>
      <c r="AN4811" s="241">
        <v>1.4528853000000001E-9</v>
      </c>
      <c r="AO4811" s="241">
        <v>1.2883421E-9</v>
      </c>
      <c r="AP4811" s="241">
        <v>7.4867951999999997E-10</v>
      </c>
      <c r="AQ4811" s="241">
        <v>5.0570546999999999E-10</v>
      </c>
      <c r="AR4811" s="241">
        <v>4.2908040000000002E-8</v>
      </c>
      <c r="AT4811" s="193"/>
      <c r="AU4811" s="193"/>
      <c r="AV4811" s="193"/>
      <c r="AW4811" s="193"/>
      <c r="AX4811" s="193"/>
      <c r="AY4811" s="193"/>
      <c r="AZ4811" s="193"/>
      <c r="BA4811" s="193"/>
      <c r="BB4811" s="193"/>
      <c r="BC4811" s="193"/>
      <c r="BD4811" s="193"/>
      <c r="BE4811" s="315"/>
      <c r="BF4811" s="315"/>
      <c r="BG4811" s="315"/>
      <c r="BH4811" s="315"/>
      <c r="BI4811" s="315"/>
      <c r="BJ4811" s="315"/>
      <c r="BK4811" s="315"/>
    </row>
    <row r="4812" spans="1:63" x14ac:dyDescent="0.25">
      <c r="A4812" s="9"/>
      <c r="B4812" s="43" t="s">
        <v>1265</v>
      </c>
      <c r="C4812" s="113" t="s">
        <v>2210</v>
      </c>
      <c r="D4812" s="172">
        <v>7.8650719999999997E-7</v>
      </c>
      <c r="E4812" s="172">
        <v>3.5165912E-7</v>
      </c>
      <c r="F4812" s="172">
        <v>9.4472333000000004E-8</v>
      </c>
      <c r="G4812" s="172">
        <v>5.0677782999999999E-8</v>
      </c>
      <c r="H4812" s="172">
        <v>1.1613942E-9</v>
      </c>
      <c r="I4812" s="172">
        <v>1.8816073000000001E-8</v>
      </c>
      <c r="J4812" s="172">
        <v>9.7497731999999998E-8</v>
      </c>
      <c r="K4812" s="172">
        <v>1.3048157000000001E-10</v>
      </c>
      <c r="L4812" s="172">
        <v>1.7209228000000001E-7</v>
      </c>
      <c r="M4812" s="172">
        <v>0</v>
      </c>
      <c r="N4812" s="172">
        <v>0</v>
      </c>
      <c r="O4812" s="172">
        <v>0</v>
      </c>
      <c r="P4812" s="199">
        <f t="shared" si="944"/>
        <v>2.6048823703703703E-6</v>
      </c>
      <c r="Q4812" s="233">
        <v>4.1892462000000002E-5</v>
      </c>
      <c r="R4812" s="128">
        <v>2.5729710999999999E-5</v>
      </c>
      <c r="S4812" s="128">
        <v>1.3099489E-5</v>
      </c>
      <c r="T4812" s="128">
        <v>7.1997221999999996E-11</v>
      </c>
      <c r="U4812" s="128">
        <v>8.8299999999999995E-7</v>
      </c>
      <c r="V4812" s="128">
        <v>2.3938417E-7</v>
      </c>
      <c r="W4812" s="128">
        <v>1.9408056000000001E-6</v>
      </c>
      <c r="X4812" s="241">
        <f t="shared" si="945"/>
        <v>2.8896846456025E-7</v>
      </c>
      <c r="Y4812" s="241">
        <f t="shared" si="946"/>
        <v>1.7208011713949999E-7</v>
      </c>
      <c r="Z4812" s="241">
        <f t="shared" si="947"/>
        <v>5.2017347380749995E-8</v>
      </c>
      <c r="AA4812" s="241">
        <f t="shared" si="948"/>
        <v>6.4871000039999992E-8</v>
      </c>
      <c r="AB4812" s="241">
        <v>7.2182474000000003E-8</v>
      </c>
      <c r="AC4812" s="241">
        <v>8.5582454999999992E-12</v>
      </c>
      <c r="AD4812" s="241">
        <v>7.9794035000000001E-8</v>
      </c>
      <c r="AE4812" s="241">
        <v>4.9959139999999997E-12</v>
      </c>
      <c r="AF4812" s="241">
        <v>1.9674177000000002E-8</v>
      </c>
      <c r="AG4812" s="241">
        <v>4.1587698E-10</v>
      </c>
      <c r="AH4812" s="241">
        <v>4.7256758E-8</v>
      </c>
      <c r="AI4812" s="241">
        <v>1.5501541E-10</v>
      </c>
      <c r="AJ4812" s="241">
        <v>4.2975893000000001E-10</v>
      </c>
      <c r="AK4812" s="241">
        <v>1.2566992E-10</v>
      </c>
      <c r="AL4812" s="241">
        <v>5.0605291000000003E-11</v>
      </c>
      <c r="AM4812" s="241">
        <v>1.5066975000000001E-13</v>
      </c>
      <c r="AN4812" s="241">
        <v>1.6632273E-9</v>
      </c>
      <c r="AO4812" s="241">
        <v>1.3788479E-9</v>
      </c>
      <c r="AP4812" s="241">
        <v>9.5731395999999993E-10</v>
      </c>
      <c r="AQ4812" s="241">
        <v>5.0551503999999996E-10</v>
      </c>
      <c r="AR4812" s="241">
        <v>6.4365484999999993E-8</v>
      </c>
      <c r="AT4812" s="193"/>
      <c r="AU4812" s="193"/>
      <c r="AV4812" s="193"/>
      <c r="AW4812" s="193"/>
      <c r="AX4812" s="193"/>
      <c r="AY4812" s="193"/>
      <c r="AZ4812" s="193"/>
      <c r="BA4812" s="193"/>
      <c r="BB4812" s="193"/>
      <c r="BC4812" s="193"/>
      <c r="BD4812" s="193"/>
      <c r="BE4812" s="315"/>
      <c r="BF4812" s="315"/>
      <c r="BG4812" s="315"/>
      <c r="BH4812" s="315"/>
      <c r="BI4812" s="315"/>
      <c r="BJ4812" s="315"/>
      <c r="BK4812" s="315"/>
    </row>
    <row r="4813" spans="1:63" x14ac:dyDescent="0.25">
      <c r="A4813" s="9"/>
      <c r="B4813" s="43" t="s">
        <v>1265</v>
      </c>
      <c r="C4813" s="113" t="s">
        <v>2209</v>
      </c>
      <c r="D4813" s="172">
        <v>6.3890306000000002E-7</v>
      </c>
      <c r="E4813" s="172">
        <v>2.4648192999999998E-7</v>
      </c>
      <c r="F4813" s="172">
        <v>6.7909278000000005E-8</v>
      </c>
      <c r="G4813" s="172">
        <v>4.1641414000000002E-8</v>
      </c>
      <c r="H4813" s="172">
        <v>1.0181878000000001E-9</v>
      </c>
      <c r="I4813" s="172">
        <v>1.3854424999999999E-8</v>
      </c>
      <c r="J4813" s="172">
        <v>9.6830876000000002E-8</v>
      </c>
      <c r="K4813" s="172">
        <v>1.1045772E-10</v>
      </c>
      <c r="L4813" s="172">
        <v>1.7105649E-7</v>
      </c>
      <c r="M4813" s="172">
        <v>0</v>
      </c>
      <c r="N4813" s="172">
        <v>0</v>
      </c>
      <c r="O4813" s="172">
        <v>0</v>
      </c>
      <c r="P4813" s="199">
        <f t="shared" si="944"/>
        <v>1.8257920740740739E-6</v>
      </c>
      <c r="Q4813" s="233">
        <v>3.3851973E-5</v>
      </c>
      <c r="R4813" s="128">
        <v>1.6290358000000001E-5</v>
      </c>
      <c r="S4813" s="128">
        <v>1.40882E-5</v>
      </c>
      <c r="T4813" s="128">
        <v>6.8555556E-11</v>
      </c>
      <c r="U4813" s="128">
        <v>7.0472222000000003E-7</v>
      </c>
      <c r="V4813" s="128">
        <v>1.1976321999999999E-7</v>
      </c>
      <c r="W4813" s="128">
        <v>2.6488611000000001E-6</v>
      </c>
      <c r="X4813" s="241">
        <f t="shared" si="945"/>
        <v>2.1651402686833997E-7</v>
      </c>
      <c r="Y4813" s="241">
        <f t="shared" si="946"/>
        <v>1.381528387152E-7</v>
      </c>
      <c r="Z4813" s="241">
        <f t="shared" si="947"/>
        <v>3.7139050363139994E-8</v>
      </c>
      <c r="AA4813" s="241">
        <f t="shared" si="948"/>
        <v>4.122213779E-8</v>
      </c>
      <c r="AB4813" s="241">
        <v>5.0587755000000001E-8</v>
      </c>
      <c r="AC4813" s="241">
        <v>7.1891050000000002E-12</v>
      </c>
      <c r="AD4813" s="241">
        <v>7.2600560999999998E-8</v>
      </c>
      <c r="AE4813" s="241">
        <v>3.7497302000000001E-12</v>
      </c>
      <c r="AF4813" s="241">
        <v>1.4498111999999999E-8</v>
      </c>
      <c r="AG4813" s="241">
        <v>4.5547187999999998E-10</v>
      </c>
      <c r="AH4813" s="241">
        <v>3.3122935000000001E-8</v>
      </c>
      <c r="AI4813" s="241">
        <v>1.1144987E-10</v>
      </c>
      <c r="AJ4813" s="241">
        <v>3.4916884999999999E-10</v>
      </c>
      <c r="AK4813" s="241">
        <v>1.0950029E-10</v>
      </c>
      <c r="AL4813" s="241">
        <v>4.3940231999999997E-11</v>
      </c>
      <c r="AM4813" s="241">
        <v>1.3045114000000001E-13</v>
      </c>
      <c r="AN4813" s="241">
        <v>1.4113951E-9</v>
      </c>
      <c r="AO4813" s="241">
        <v>1.273668E-9</v>
      </c>
      <c r="AP4813" s="241">
        <v>7.1686257000000002E-10</v>
      </c>
      <c r="AQ4813" s="241">
        <v>4.9981078999999996E-10</v>
      </c>
      <c r="AR4813" s="241">
        <v>4.0722327000000001E-8</v>
      </c>
      <c r="AT4813" s="193"/>
      <c r="AU4813" s="193"/>
      <c r="AV4813" s="193"/>
      <c r="AW4813" s="193"/>
      <c r="AX4813" s="193"/>
      <c r="AY4813" s="193"/>
      <c r="AZ4813" s="193"/>
      <c r="BA4813" s="193"/>
      <c r="BB4813" s="193"/>
      <c r="BC4813" s="193"/>
      <c r="BD4813" s="193"/>
      <c r="BE4813" s="315"/>
      <c r="BF4813" s="315"/>
      <c r="BG4813" s="315"/>
      <c r="BH4813" s="315"/>
      <c r="BI4813" s="315"/>
      <c r="BJ4813" s="315"/>
      <c r="BK4813" s="315"/>
    </row>
    <row r="4814" spans="1:63" x14ac:dyDescent="0.25">
      <c r="A4814" s="9"/>
      <c r="B4814" s="43" t="s">
        <v>1265</v>
      </c>
      <c r="C4814" s="113" t="s">
        <v>3082</v>
      </c>
      <c r="D4814" s="172">
        <v>7.3161113999999998E-7</v>
      </c>
      <c r="E4814" s="172">
        <v>3.1335755E-7</v>
      </c>
      <c r="F4814" s="172">
        <v>8.4682412000000002E-8</v>
      </c>
      <c r="G4814" s="172">
        <v>4.7374183999999997E-8</v>
      </c>
      <c r="H4814" s="172">
        <v>1.1028271999999999E-9</v>
      </c>
      <c r="I4814" s="172">
        <v>1.6838442E-8</v>
      </c>
      <c r="J4814" s="172">
        <v>9.7061100999999994E-8</v>
      </c>
      <c r="K4814" s="172">
        <v>1.2267908999999999E-10</v>
      </c>
      <c r="L4814" s="172">
        <v>1.7107194999999999E-7</v>
      </c>
      <c r="M4814" s="172">
        <v>0</v>
      </c>
      <c r="N4814" s="172">
        <v>0</v>
      </c>
      <c r="O4814" s="172">
        <v>0</v>
      </c>
      <c r="P4814" s="199">
        <f t="shared" si="944"/>
        <v>2.321167037037037E-6</v>
      </c>
      <c r="Q4814" s="233">
        <v>3.5807984000000003E-5</v>
      </c>
      <c r="R4814" s="128">
        <v>2.2282508000000001E-5</v>
      </c>
      <c r="S4814" s="128">
        <v>1.0839110999999999E-5</v>
      </c>
      <c r="T4814" s="128">
        <v>7.0599999999999994E-11</v>
      </c>
      <c r="U4814" s="128">
        <v>8.0463889000000003E-7</v>
      </c>
      <c r="V4814" s="128">
        <v>1.9693272E-7</v>
      </c>
      <c r="W4814" s="128">
        <v>1.6847222E-6</v>
      </c>
      <c r="X4814" s="241">
        <f t="shared" si="945"/>
        <v>2.6201808352447999E-7</v>
      </c>
      <c r="Y4814" s="241">
        <f t="shared" si="946"/>
        <v>1.5921418839830002E-7</v>
      </c>
      <c r="Z4814" s="241">
        <f t="shared" si="947"/>
        <v>4.6573186156180001E-8</v>
      </c>
      <c r="AA4814" s="241">
        <f t="shared" si="948"/>
        <v>5.6230708969999998E-8</v>
      </c>
      <c r="AB4814" s="241">
        <v>6.4318911000000003E-8</v>
      </c>
      <c r="AC4814" s="241">
        <v>7.8722472999999994E-12</v>
      </c>
      <c r="AD4814" s="241">
        <v>7.6847665000000003E-8</v>
      </c>
      <c r="AE4814" s="241">
        <v>4.5313309999999996E-12</v>
      </c>
      <c r="AF4814" s="241">
        <v>1.7691544000000001E-8</v>
      </c>
      <c r="AG4814" s="241">
        <v>3.4366482E-10</v>
      </c>
      <c r="AH4814" s="241">
        <v>4.2110037E-8</v>
      </c>
      <c r="AI4814" s="241">
        <v>1.3895038000000001E-10</v>
      </c>
      <c r="AJ4814" s="241">
        <v>4.0029379999999999E-10</v>
      </c>
      <c r="AK4814" s="241">
        <v>1.1733168000000001E-10</v>
      </c>
      <c r="AL4814" s="241">
        <v>4.8086682999999997E-11</v>
      </c>
      <c r="AM4814" s="241">
        <v>1.4291318E-13</v>
      </c>
      <c r="AN4814" s="241">
        <v>1.5585342000000001E-9</v>
      </c>
      <c r="AO4814" s="241">
        <v>1.3369682E-9</v>
      </c>
      <c r="AP4814" s="241">
        <v>8.6284129999999999E-10</v>
      </c>
      <c r="AQ4814" s="241">
        <v>4.9967897000000004E-10</v>
      </c>
      <c r="AR4814" s="241">
        <v>5.5731030000000001E-8</v>
      </c>
      <c r="AT4814" s="193"/>
      <c r="AU4814" s="193"/>
      <c r="AV4814" s="193"/>
      <c r="AW4814" s="193"/>
      <c r="AX4814" s="193"/>
      <c r="AY4814" s="193"/>
      <c r="AZ4814" s="193"/>
      <c r="BA4814" s="193"/>
      <c r="BB4814" s="193"/>
      <c r="BC4814" s="193"/>
      <c r="BD4814" s="193"/>
      <c r="BE4814" s="315"/>
      <c r="BF4814" s="315"/>
      <c r="BG4814" s="315"/>
      <c r="BH4814" s="315"/>
      <c r="BI4814" s="315"/>
      <c r="BJ4814" s="315"/>
      <c r="BK4814" s="315"/>
    </row>
    <row r="4815" spans="1:63" x14ac:dyDescent="0.25">
      <c r="A4815" s="9"/>
      <c r="B4815" s="43" t="s">
        <v>1265</v>
      </c>
      <c r="C4815" s="113" t="s">
        <v>4805</v>
      </c>
      <c r="D4815" s="172">
        <v>2.9128959E-6</v>
      </c>
      <c r="E4815" s="172">
        <v>1.0779064E-6</v>
      </c>
      <c r="F4815" s="172">
        <v>3.0094053000000001E-7</v>
      </c>
      <c r="G4815" s="172">
        <v>1.9129240999999999E-7</v>
      </c>
      <c r="H4815" s="172">
        <v>4.7190042999999997E-9</v>
      </c>
      <c r="I4815" s="172">
        <v>6.3134480999999999E-8</v>
      </c>
      <c r="J4815" s="172">
        <v>4.5904814E-7</v>
      </c>
      <c r="K4815" s="172">
        <v>5.0915812000000003E-10</v>
      </c>
      <c r="L4815" s="172">
        <v>8.1534576000000003E-7</v>
      </c>
      <c r="M4815" s="172">
        <v>0</v>
      </c>
      <c r="N4815" s="172">
        <v>0</v>
      </c>
      <c r="O4815" s="172">
        <v>0</v>
      </c>
      <c r="P4815" s="199">
        <f t="shared" si="944"/>
        <v>7.9844918518518514E-6</v>
      </c>
      <c r="Q4815" s="233">
        <v>1.3990049000000001E-4</v>
      </c>
      <c r="R4815" s="128">
        <v>6.8481833999999998E-5</v>
      </c>
      <c r="S4815" s="128">
        <v>2.6629556E-5</v>
      </c>
      <c r="T4815" s="128">
        <v>3.2102778000000001E-10</v>
      </c>
      <c r="U4815" s="128">
        <v>3.8391667000000004E-6</v>
      </c>
      <c r="V4815" s="128">
        <v>9.2460833000000005E-7</v>
      </c>
      <c r="W4815" s="128">
        <v>4.0024999999999997E-5</v>
      </c>
      <c r="X4815" s="241">
        <f t="shared" si="945"/>
        <v>9.6457744777600995E-7</v>
      </c>
      <c r="Y4815" s="241">
        <f t="shared" si="946"/>
        <v>6.2732601171099991E-7</v>
      </c>
      <c r="Z4815" s="241">
        <f t="shared" si="947"/>
        <v>1.6371086546500999E-7</v>
      </c>
      <c r="AA4815" s="241">
        <f t="shared" si="948"/>
        <v>1.7354057059999998E-7</v>
      </c>
      <c r="AB4815" s="241">
        <v>2.2120152E-7</v>
      </c>
      <c r="AC4815" s="241">
        <v>3.0004045000000002E-11</v>
      </c>
      <c r="AD4815" s="241">
        <v>3.402526E-7</v>
      </c>
      <c r="AE4815" s="241">
        <v>1.6765165999999999E-11</v>
      </c>
      <c r="AF4815" s="241">
        <v>6.4987406000000002E-8</v>
      </c>
      <c r="AG4815" s="241">
        <v>8.377165E-10</v>
      </c>
      <c r="AH4815" s="241">
        <v>1.4483877E-7</v>
      </c>
      <c r="AI4815" s="241">
        <v>4.9391734000000003E-10</v>
      </c>
      <c r="AJ4815" s="241">
        <v>1.6013514999999999E-9</v>
      </c>
      <c r="AK4815" s="241">
        <v>5.4947533000000003E-10</v>
      </c>
      <c r="AL4815" s="241">
        <v>2.0389310000000001E-10</v>
      </c>
      <c r="AM4815" s="241">
        <v>6.0529500999999998E-13</v>
      </c>
      <c r="AN4815" s="241">
        <v>6.7895616E-9</v>
      </c>
      <c r="AO4815" s="241">
        <v>5.9678538999999998E-9</v>
      </c>
      <c r="AP4815" s="241">
        <v>3.2654373999999998E-9</v>
      </c>
      <c r="AQ4815" s="241">
        <v>2.3970805999999999E-9</v>
      </c>
      <c r="AR4815" s="241">
        <v>1.7114348999999999E-7</v>
      </c>
      <c r="AT4815" s="193"/>
      <c r="AU4815" s="193"/>
      <c r="AV4815" s="193"/>
      <c r="AW4815" s="193"/>
      <c r="AX4815" s="193"/>
      <c r="AY4815" s="193"/>
      <c r="AZ4815" s="193"/>
      <c r="BA4815" s="193"/>
      <c r="BB4815" s="193"/>
      <c r="BC4815" s="193"/>
      <c r="BD4815" s="193"/>
      <c r="BE4815" s="315"/>
      <c r="BF4815" s="315"/>
      <c r="BG4815" s="315"/>
      <c r="BH4815" s="315"/>
      <c r="BI4815" s="315"/>
      <c r="BJ4815" s="315"/>
      <c r="BK4815" s="315"/>
    </row>
    <row r="4816" spans="1:63" x14ac:dyDescent="0.25">
      <c r="A4816" s="9"/>
      <c r="B4816" s="43" t="s">
        <v>1265</v>
      </c>
      <c r="C4816" s="113" t="s">
        <v>4806</v>
      </c>
      <c r="D4816" s="172">
        <v>3.1042688999999999E-6</v>
      </c>
      <c r="E4816" s="172">
        <v>1.2157824999999999E-6</v>
      </c>
      <c r="F4816" s="172">
        <v>3.3496948999999999E-7</v>
      </c>
      <c r="G4816" s="172">
        <v>2.0162659E-7</v>
      </c>
      <c r="H4816" s="172">
        <v>4.9419277999999998E-9</v>
      </c>
      <c r="I4816" s="172">
        <v>6.9476170000000001E-8</v>
      </c>
      <c r="J4816" s="172">
        <v>4.6054899000000002E-7</v>
      </c>
      <c r="K4816" s="172">
        <v>5.3677335000000003E-10</v>
      </c>
      <c r="L4816" s="172">
        <v>8.1638640000000004E-7</v>
      </c>
      <c r="M4816" s="172">
        <v>0</v>
      </c>
      <c r="N4816" s="172">
        <v>0</v>
      </c>
      <c r="O4816" s="172">
        <v>0</v>
      </c>
      <c r="P4816" s="199">
        <f t="shared" si="944"/>
        <v>9.0057962962962959E-6</v>
      </c>
      <c r="Q4816" s="233">
        <v>1.8944190999999999E-4</v>
      </c>
      <c r="R4816" s="128">
        <v>8.1522758999999999E-5</v>
      </c>
      <c r="S4816" s="128">
        <v>8.4869556000000004E-5</v>
      </c>
      <c r="T4816" s="128">
        <v>3.2730556E-10</v>
      </c>
      <c r="U4816" s="128">
        <v>3.5877778000000001E-6</v>
      </c>
      <c r="V4816" s="128">
        <v>6.5259750000000004E-7</v>
      </c>
      <c r="W4816" s="128">
        <v>1.8808888999999999E-5</v>
      </c>
      <c r="X4816" s="241">
        <f t="shared" si="945"/>
        <v>1.0635603514694601E-6</v>
      </c>
      <c r="Y4816" s="241">
        <f t="shared" si="946"/>
        <v>6.7434618952300006E-7</v>
      </c>
      <c r="Z4816" s="241">
        <f t="shared" si="947"/>
        <v>1.8299883344645999E-7</v>
      </c>
      <c r="AA4816" s="241">
        <f t="shared" si="948"/>
        <v>2.062153285E-7</v>
      </c>
      <c r="AB4816" s="241">
        <v>2.4952481E-7</v>
      </c>
      <c r="AC4816" s="241">
        <v>3.6001090000000001E-11</v>
      </c>
      <c r="AD4816" s="241">
        <v>3.5009417000000002E-7</v>
      </c>
      <c r="AE4816" s="241">
        <v>1.8419633000000001E-11</v>
      </c>
      <c r="AF4816" s="241">
        <v>7.1918776999999995E-8</v>
      </c>
      <c r="AG4816" s="241">
        <v>2.7540117999999998E-9</v>
      </c>
      <c r="AH4816" s="241">
        <v>1.6337665E-7</v>
      </c>
      <c r="AI4816" s="241">
        <v>5.4981166999999998E-10</v>
      </c>
      <c r="AJ4816" s="241">
        <v>1.6930965E-9</v>
      </c>
      <c r="AK4816" s="241">
        <v>5.5035401999999999E-10</v>
      </c>
      <c r="AL4816" s="241">
        <v>2.1205315E-10</v>
      </c>
      <c r="AM4816" s="241">
        <v>6.3080645999999997E-13</v>
      </c>
      <c r="AN4816" s="241">
        <v>6.9361547999999998E-9</v>
      </c>
      <c r="AO4816" s="241">
        <v>6.1107949000000001E-9</v>
      </c>
      <c r="AP4816" s="241">
        <v>3.5692875999999998E-9</v>
      </c>
      <c r="AQ4816" s="241">
        <v>2.4039384999999998E-9</v>
      </c>
      <c r="AR4816" s="241">
        <v>2.0381139000000001E-7</v>
      </c>
      <c r="AT4816" s="193"/>
      <c r="AU4816" s="193"/>
      <c r="AV4816" s="193"/>
      <c r="AW4816" s="193"/>
      <c r="AX4816" s="193"/>
      <c r="AY4816" s="193"/>
      <c r="AZ4816" s="193"/>
      <c r="BA4816" s="193"/>
      <c r="BB4816" s="193"/>
      <c r="BC4816" s="193"/>
      <c r="BD4816" s="193"/>
      <c r="BE4816" s="315"/>
      <c r="BF4816" s="315"/>
      <c r="BG4816" s="315"/>
      <c r="BH4816" s="315"/>
      <c r="BI4816" s="315"/>
      <c r="BJ4816" s="315"/>
      <c r="BK4816" s="315"/>
    </row>
    <row r="4817" spans="1:63" x14ac:dyDescent="0.25">
      <c r="A4817" s="9"/>
      <c r="B4817" s="43" t="s">
        <v>1265</v>
      </c>
      <c r="C4817" s="113" t="s">
        <v>4807</v>
      </c>
      <c r="D4817" s="172">
        <v>2.8844786E-6</v>
      </c>
      <c r="E4817" s="172">
        <v>1.0692362000000001E-6</v>
      </c>
      <c r="F4817" s="172">
        <v>2.9674993000000002E-7</v>
      </c>
      <c r="G4817" s="172">
        <v>1.8951400000000001E-7</v>
      </c>
      <c r="H4817" s="172">
        <v>4.6430301000000003E-9</v>
      </c>
      <c r="I4817" s="172">
        <v>6.0388575999999996E-8</v>
      </c>
      <c r="J4817" s="172">
        <v>4.5680667000000002E-7</v>
      </c>
      <c r="K4817" s="172">
        <v>5.0157052E-10</v>
      </c>
      <c r="L4817" s="172">
        <v>8.0663862999999998E-7</v>
      </c>
      <c r="M4817" s="172">
        <v>0</v>
      </c>
      <c r="N4817" s="172">
        <v>0</v>
      </c>
      <c r="O4817" s="172">
        <v>0</v>
      </c>
      <c r="P4817" s="199">
        <f t="shared" si="944"/>
        <v>7.920268148148148E-6</v>
      </c>
      <c r="Q4817" s="233">
        <v>1.2017263E-4</v>
      </c>
      <c r="R4817" s="128">
        <v>6.7961557000000006E-5</v>
      </c>
      <c r="S4817" s="128">
        <v>2.6514443999999998E-5</v>
      </c>
      <c r="T4817" s="128">
        <v>3.1986111E-10</v>
      </c>
      <c r="U4817" s="128">
        <v>3.3686110999999998E-6</v>
      </c>
      <c r="V4817" s="128">
        <v>6.8213889000000004E-7</v>
      </c>
      <c r="W4817" s="128">
        <v>2.1645556000000001E-5</v>
      </c>
      <c r="X4817" s="241">
        <f t="shared" si="945"/>
        <v>9.5346567003512999E-7</v>
      </c>
      <c r="Y4817" s="241">
        <f t="shared" si="946"/>
        <v>6.1925982984499998E-7</v>
      </c>
      <c r="Z4817" s="241">
        <f t="shared" si="947"/>
        <v>1.6201774589012997E-7</v>
      </c>
      <c r="AA4817" s="241">
        <f t="shared" si="948"/>
        <v>1.7218809430000001E-7</v>
      </c>
      <c r="AB4817" s="241">
        <v>2.1943546999999999E-7</v>
      </c>
      <c r="AC4817" s="241">
        <v>2.9846498E-11</v>
      </c>
      <c r="AD4817" s="241">
        <v>3.3558454999999998E-7</v>
      </c>
      <c r="AE4817" s="241">
        <v>1.6532917E-11</v>
      </c>
      <c r="AF4817" s="241">
        <v>6.3359077000000006E-8</v>
      </c>
      <c r="AG4817" s="241">
        <v>8.3435343E-10</v>
      </c>
      <c r="AH4817" s="241">
        <v>1.4368311999999999E-7</v>
      </c>
      <c r="AI4817" s="241">
        <v>4.8697617000000001E-10</v>
      </c>
      <c r="AJ4817" s="241">
        <v>1.5852194E-9</v>
      </c>
      <c r="AK4817" s="241">
        <v>5.0422520000000005E-10</v>
      </c>
      <c r="AL4817" s="241">
        <v>2.0180913999999999E-10</v>
      </c>
      <c r="AM4817" s="241">
        <v>5.9788012999999999E-13</v>
      </c>
      <c r="AN4817" s="241">
        <v>6.4926776999999996E-9</v>
      </c>
      <c r="AO4817" s="241">
        <v>5.9152384000000003E-9</v>
      </c>
      <c r="AP4817" s="241">
        <v>3.1478819999999999E-9</v>
      </c>
      <c r="AQ4817" s="241">
        <v>2.3468343E-9</v>
      </c>
      <c r="AR4817" s="241">
        <v>1.6984126000000001E-7</v>
      </c>
      <c r="AT4817" s="193"/>
      <c r="AU4817" s="193"/>
      <c r="AV4817" s="193"/>
      <c r="AW4817" s="193"/>
      <c r="AX4817" s="193"/>
      <c r="AY4817" s="193"/>
      <c r="AZ4817" s="193"/>
      <c r="BA4817" s="193"/>
      <c r="BB4817" s="193"/>
      <c r="BC4817" s="193"/>
      <c r="BD4817" s="193"/>
      <c r="BE4817" s="315"/>
      <c r="BF4817" s="315"/>
      <c r="BG4817" s="315"/>
      <c r="BH4817" s="315"/>
      <c r="BI4817" s="315"/>
      <c r="BJ4817" s="315"/>
      <c r="BK4817" s="315"/>
    </row>
    <row r="4818" spans="1:63" x14ac:dyDescent="0.25">
      <c r="A4818" s="9"/>
      <c r="B4818" s="43" t="s">
        <v>1265</v>
      </c>
      <c r="C4818" s="113" t="s">
        <v>4808</v>
      </c>
      <c r="D4818" s="172">
        <v>2.9749661000000002E-6</v>
      </c>
      <c r="E4818" s="172">
        <v>1.1344385999999999E-6</v>
      </c>
      <c r="F4818" s="172">
        <v>3.1284192000000002E-7</v>
      </c>
      <c r="G4818" s="172">
        <v>1.9440625999999999E-7</v>
      </c>
      <c r="H4818" s="172">
        <v>4.7484555000000002E-9</v>
      </c>
      <c r="I4818" s="172">
        <v>6.3387462999999996E-8</v>
      </c>
      <c r="J4818" s="172">
        <v>4.5749810999999999E-7</v>
      </c>
      <c r="K4818" s="172">
        <v>5.1461705000000002E-10</v>
      </c>
      <c r="L4818" s="172">
        <v>8.0713067000000005E-7</v>
      </c>
      <c r="M4818" s="172">
        <v>0</v>
      </c>
      <c r="N4818" s="172">
        <v>0</v>
      </c>
      <c r="O4818" s="172">
        <v>0</v>
      </c>
      <c r="P4818" s="199">
        <f t="shared" si="944"/>
        <v>8.403248888888888E-6</v>
      </c>
      <c r="Q4818" s="233">
        <v>1.4360128999999999E-4</v>
      </c>
      <c r="R4818" s="128">
        <v>7.4128951000000001E-5</v>
      </c>
      <c r="S4818" s="128">
        <v>5.4057110999999998E-5</v>
      </c>
      <c r="T4818" s="128">
        <v>3.2283333000000001E-10</v>
      </c>
      <c r="U4818" s="128">
        <v>3.2497222000000001E-6</v>
      </c>
      <c r="V4818" s="128">
        <v>5.5352027999999995E-7</v>
      </c>
      <c r="W4818" s="128">
        <v>1.1611667000000001E-5</v>
      </c>
      <c r="X4818" s="241">
        <f t="shared" si="945"/>
        <v>1.00027804954238E-6</v>
      </c>
      <c r="Y4818" s="241">
        <f t="shared" si="946"/>
        <v>6.4149807889100003E-7</v>
      </c>
      <c r="Z4818" s="241">
        <f t="shared" si="947"/>
        <v>1.7113912905138001E-7</v>
      </c>
      <c r="AA4818" s="241">
        <f t="shared" si="948"/>
        <v>1.8764084160000001E-7</v>
      </c>
      <c r="AB4818" s="241">
        <v>2.3282971999999999E-7</v>
      </c>
      <c r="AC4818" s="241">
        <v>3.2683001999999998E-11</v>
      </c>
      <c r="AD4818" s="241">
        <v>3.4024106000000001E-7</v>
      </c>
      <c r="AE4818" s="241">
        <v>1.7314989000000001E-11</v>
      </c>
      <c r="AF4818" s="241">
        <v>6.6636713999999998E-8</v>
      </c>
      <c r="AG4818" s="241">
        <v>1.7405868999999999E-9</v>
      </c>
      <c r="AH4818" s="241">
        <v>1.5244980000000001E-7</v>
      </c>
      <c r="AI4818" s="241">
        <v>5.1340894000000002E-10</v>
      </c>
      <c r="AJ4818" s="241">
        <v>1.6286548E-9</v>
      </c>
      <c r="AK4818" s="241">
        <v>5.0464112999999999E-10</v>
      </c>
      <c r="AL4818" s="241">
        <v>2.0566704E-10</v>
      </c>
      <c r="AM4818" s="241">
        <v>6.0994137999999995E-13</v>
      </c>
      <c r="AN4818" s="241">
        <v>6.5620427999999999E-9</v>
      </c>
      <c r="AO4818" s="241">
        <v>5.9826851000000002E-9</v>
      </c>
      <c r="AP4818" s="241">
        <v>3.2916193E-9</v>
      </c>
      <c r="AQ4818" s="241">
        <v>2.3500716E-9</v>
      </c>
      <c r="AR4818" s="241">
        <v>1.8529077E-7</v>
      </c>
      <c r="AT4818" s="193"/>
      <c r="AU4818" s="193"/>
      <c r="AV4818" s="193"/>
      <c r="AW4818" s="193"/>
      <c r="AX4818" s="193"/>
      <c r="AY4818" s="193"/>
      <c r="AZ4818" s="193"/>
      <c r="BA4818" s="193"/>
      <c r="BB4818" s="193"/>
      <c r="BC4818" s="193"/>
      <c r="BD4818" s="193"/>
      <c r="BE4818" s="315"/>
      <c r="BF4818" s="315"/>
      <c r="BG4818" s="315"/>
      <c r="BH4818" s="315"/>
      <c r="BI4818" s="315"/>
      <c r="BJ4818" s="315"/>
      <c r="BK4818" s="315"/>
    </row>
    <row r="4819" spans="1:63" x14ac:dyDescent="0.25">
      <c r="A4819" s="9"/>
      <c r="B4819" s="43" t="s">
        <v>1265</v>
      </c>
      <c r="C4819" s="113" t="s">
        <v>4809</v>
      </c>
      <c r="D4819" s="172">
        <v>7.4579938E-7</v>
      </c>
      <c r="E4819" s="172">
        <v>4.6459298000000002E-7</v>
      </c>
      <c r="F4819" s="172">
        <v>1.2727533000000001E-7</v>
      </c>
      <c r="G4819" s="172">
        <v>4.1850810999999998E-8</v>
      </c>
      <c r="H4819" s="172">
        <v>1.1365055000000001E-9</v>
      </c>
      <c r="I4819" s="172">
        <v>3.4963896000000001E-8</v>
      </c>
      <c r="J4819" s="172">
        <v>1.9189873000000001E-8</v>
      </c>
      <c r="K4819" s="172">
        <v>1.3520954000000001E-10</v>
      </c>
      <c r="L4819" s="172">
        <v>5.6654765999999998E-8</v>
      </c>
      <c r="M4819" s="172">
        <v>0</v>
      </c>
      <c r="N4819" s="172">
        <v>0</v>
      </c>
      <c r="O4819" s="172">
        <v>0</v>
      </c>
      <c r="P4819" s="199">
        <f t="shared" si="944"/>
        <v>3.4414294814814814E-6</v>
      </c>
      <c r="Q4819" s="233">
        <v>2.5716638999999998E-4</v>
      </c>
      <c r="R4819" s="128">
        <v>4.2242559999999998E-5</v>
      </c>
      <c r="S4819" s="128">
        <v>1.7226222E-4</v>
      </c>
      <c r="T4819" s="128">
        <v>2.6383056E-11</v>
      </c>
      <c r="U4819" s="128">
        <v>1.9018888999999999E-6</v>
      </c>
      <c r="V4819" s="128">
        <v>5.5969721999999999E-7</v>
      </c>
      <c r="W4819" s="128">
        <v>4.0200000000000001E-5</v>
      </c>
      <c r="X4819" s="241">
        <f t="shared" si="945"/>
        <v>3.6315155052301995E-7</v>
      </c>
      <c r="Y4819" s="241">
        <f t="shared" si="946"/>
        <v>1.8924475642299998E-7</v>
      </c>
      <c r="Z4819" s="241">
        <f t="shared" si="947"/>
        <v>6.7759347250020005E-8</v>
      </c>
      <c r="AA4819" s="241">
        <f t="shared" si="948"/>
        <v>1.0614744684999999E-7</v>
      </c>
      <c r="AB4819" s="241">
        <v>9.5354167000000005E-8</v>
      </c>
      <c r="AC4819" s="241">
        <v>1.8953529000000001E-11</v>
      </c>
      <c r="AD4819" s="241">
        <v>5.7799157999999998E-8</v>
      </c>
      <c r="AE4819" s="241">
        <v>6.3692940000000001E-12</v>
      </c>
      <c r="AF4819" s="241">
        <v>3.0401244999999997E-8</v>
      </c>
      <c r="AG4819" s="241">
        <v>5.6648636000000001E-9</v>
      </c>
      <c r="AH4819" s="241">
        <v>6.2408863000000006E-8</v>
      </c>
      <c r="AI4819" s="241">
        <v>2.0929658000000001E-10</v>
      </c>
      <c r="AJ4819" s="241">
        <v>3.7328958999999999E-10</v>
      </c>
      <c r="AK4819" s="241">
        <v>2.6924852E-10</v>
      </c>
      <c r="AL4819" s="241">
        <v>3.7191389999999997E-11</v>
      </c>
      <c r="AM4819" s="241">
        <v>1.2209002000000001E-13</v>
      </c>
      <c r="AN4819" s="241">
        <v>2.1226598000000001E-9</v>
      </c>
      <c r="AO4819" s="241">
        <v>7.4654558000000003E-10</v>
      </c>
      <c r="AP4819" s="241">
        <v>1.5921307E-9</v>
      </c>
      <c r="AQ4819" s="241">
        <v>3.3513685000000002E-10</v>
      </c>
      <c r="AR4819" s="241">
        <v>1.0581230999999999E-7</v>
      </c>
      <c r="AT4819" s="193"/>
      <c r="AU4819" s="193"/>
      <c r="AV4819" s="193"/>
      <c r="AW4819" s="193"/>
      <c r="AX4819" s="193"/>
      <c r="AY4819" s="193"/>
      <c r="AZ4819" s="193"/>
      <c r="BA4819" s="193"/>
      <c r="BB4819" s="193"/>
      <c r="BC4819" s="193"/>
      <c r="BD4819" s="193"/>
      <c r="BE4819" s="315"/>
      <c r="BF4819" s="315"/>
      <c r="BG4819" s="315"/>
      <c r="BH4819" s="315"/>
      <c r="BI4819" s="315"/>
      <c r="BJ4819" s="315"/>
      <c r="BK4819" s="315"/>
    </row>
    <row r="4820" spans="1:63" x14ac:dyDescent="0.25">
      <c r="A4820" s="9"/>
      <c r="B4820" s="43" t="s">
        <v>1265</v>
      </c>
      <c r="C4820" s="113" t="s">
        <v>4810</v>
      </c>
      <c r="D4820" s="172">
        <v>1.1005185E-7</v>
      </c>
      <c r="E4820" s="172">
        <v>6.7924153000000006E-8</v>
      </c>
      <c r="F4820" s="172">
        <v>1.8735632999999999E-8</v>
      </c>
      <c r="G4820" s="172">
        <v>6.2002096999999999E-9</v>
      </c>
      <c r="H4820" s="172">
        <v>1.7058743000000001E-10</v>
      </c>
      <c r="I4820" s="172">
        <v>5.1378885000000003E-9</v>
      </c>
      <c r="J4820" s="172">
        <v>3.0530007999999999E-9</v>
      </c>
      <c r="K4820" s="172">
        <v>2.0991470999999999E-11</v>
      </c>
      <c r="L4820" s="172">
        <v>8.8093870000000006E-9</v>
      </c>
      <c r="M4820" s="172">
        <v>0</v>
      </c>
      <c r="N4820" s="172">
        <v>0</v>
      </c>
      <c r="O4820" s="172">
        <v>0</v>
      </c>
      <c r="P4820" s="199">
        <f t="shared" si="944"/>
        <v>5.0314187407407405E-7</v>
      </c>
      <c r="Q4820" s="233">
        <v>3.6947014000000002E-5</v>
      </c>
      <c r="R4820" s="128">
        <v>6.1776166E-6</v>
      </c>
      <c r="S4820" s="128">
        <v>2.4663332999999998E-5</v>
      </c>
      <c r="T4820" s="128">
        <v>3.9744444000000003E-12</v>
      </c>
      <c r="U4820" s="128">
        <v>2.7398611E-7</v>
      </c>
      <c r="V4820" s="128">
        <v>8.0962499999999995E-8</v>
      </c>
      <c r="W4820" s="128">
        <v>5.7511110999999999E-6</v>
      </c>
      <c r="X4820" s="241">
        <f t="shared" si="945"/>
        <v>5.3334191256924003E-8</v>
      </c>
      <c r="Y4820" s="241">
        <f t="shared" si="946"/>
        <v>2.7897580793439999E-8</v>
      </c>
      <c r="Z4820" s="241">
        <f t="shared" si="947"/>
        <v>9.9096829424839985E-9</v>
      </c>
      <c r="AA4820" s="241">
        <f t="shared" si="948"/>
        <v>1.5526927521000001E-8</v>
      </c>
      <c r="AB4820" s="241">
        <v>1.3941021999999999E-8</v>
      </c>
      <c r="AC4820" s="241">
        <v>2.7709501000000001E-12</v>
      </c>
      <c r="AD4820" s="241">
        <v>8.6639967999999997E-9</v>
      </c>
      <c r="AE4820" s="241">
        <v>9.4000334000000006E-13</v>
      </c>
      <c r="AF4820" s="241">
        <v>4.4778223000000001E-9</v>
      </c>
      <c r="AG4820" s="241">
        <v>8.1102874000000001E-10</v>
      </c>
      <c r="AH4820" s="241">
        <v>9.1243378999999997E-9</v>
      </c>
      <c r="AI4820" s="241">
        <v>3.0796701000000002E-11</v>
      </c>
      <c r="AJ4820" s="241">
        <v>5.5269913000000002E-11</v>
      </c>
      <c r="AK4820" s="241">
        <v>4.0503113000000003E-11</v>
      </c>
      <c r="AL4820" s="241">
        <v>5.5378570999999999E-12</v>
      </c>
      <c r="AM4820" s="241">
        <v>1.8258384E-14</v>
      </c>
      <c r="AN4820" s="241">
        <v>3.0834426999999999E-10</v>
      </c>
      <c r="AO4820" s="241">
        <v>1.1125828999999999E-10</v>
      </c>
      <c r="AP4820" s="241">
        <v>2.3361663999999999E-10</v>
      </c>
      <c r="AQ4820" s="241">
        <v>5.2825520999999999E-11</v>
      </c>
      <c r="AR4820" s="241">
        <v>1.5474102E-8</v>
      </c>
      <c r="AT4820" s="193"/>
      <c r="AU4820" s="193"/>
      <c r="AV4820" s="193"/>
      <c r="AW4820" s="193"/>
      <c r="AX4820" s="193"/>
      <c r="AY4820" s="193"/>
      <c r="AZ4820" s="193"/>
      <c r="BA4820" s="193"/>
      <c r="BB4820" s="193"/>
      <c r="BC4820" s="193"/>
      <c r="BD4820" s="193"/>
      <c r="BE4820" s="315"/>
      <c r="BF4820" s="315"/>
      <c r="BG4820" s="315"/>
      <c r="BH4820" s="315"/>
      <c r="BI4820" s="315"/>
      <c r="BJ4820" s="315"/>
      <c r="BK4820" s="315"/>
    </row>
    <row r="4821" spans="1:63" x14ac:dyDescent="0.25">
      <c r="A4821" s="9"/>
      <c r="B4821" s="43" t="s">
        <v>1265</v>
      </c>
      <c r="C4821" s="113" t="s">
        <v>4811</v>
      </c>
      <c r="D4821" s="172">
        <v>6.0169356999999999E-8</v>
      </c>
      <c r="E4821" s="172">
        <v>2.6065869000000001E-8</v>
      </c>
      <c r="F4821" s="172">
        <v>9.3360033999999995E-9</v>
      </c>
      <c r="G4821" s="172">
        <v>3.8820869E-9</v>
      </c>
      <c r="H4821" s="172">
        <v>1.3484945000000001E-10</v>
      </c>
      <c r="I4821" s="172">
        <v>3.1537845E-9</v>
      </c>
      <c r="J4821" s="172">
        <v>4.9372310999999999E-9</v>
      </c>
      <c r="K4821" s="172">
        <v>2.4660414999999999E-11</v>
      </c>
      <c r="L4821" s="172">
        <v>1.2634871000000001E-8</v>
      </c>
      <c r="M4821" s="172">
        <v>0</v>
      </c>
      <c r="N4821" s="172">
        <v>0</v>
      </c>
      <c r="O4821" s="172">
        <v>0</v>
      </c>
      <c r="P4821" s="199">
        <f t="shared" si="944"/>
        <v>1.9308051111111112E-7</v>
      </c>
      <c r="Q4821" s="233">
        <v>1.2414127000000001E-5</v>
      </c>
      <c r="R4821" s="128">
        <v>2.2453579999999998E-6</v>
      </c>
      <c r="S4821" s="128">
        <v>8.8162667000000003E-7</v>
      </c>
      <c r="T4821" s="128">
        <v>3.3319444000000002E-12</v>
      </c>
      <c r="U4821" s="128">
        <v>2.5844443999999999E-7</v>
      </c>
      <c r="V4821" s="128">
        <v>1.3091667E-7</v>
      </c>
      <c r="W4821" s="128">
        <v>8.8977777999999997E-6</v>
      </c>
      <c r="X4821" s="241">
        <f t="shared" si="945"/>
        <v>2.5173795745120999E-8</v>
      </c>
      <c r="Y4821" s="241">
        <f t="shared" si="946"/>
        <v>1.54264678245E-8</v>
      </c>
      <c r="Z4821" s="241">
        <f t="shared" si="947"/>
        <v>4.0408389846209997E-9</v>
      </c>
      <c r="AA4821" s="241">
        <f t="shared" si="948"/>
        <v>5.7064889359999999E-9</v>
      </c>
      <c r="AB4821" s="241">
        <v>5.3449078999999996E-9</v>
      </c>
      <c r="AC4821" s="241">
        <v>9.9528264000000001E-13</v>
      </c>
      <c r="AD4821" s="241">
        <v>7.5323392999999998E-9</v>
      </c>
      <c r="AE4821" s="241">
        <v>5.0223985999999999E-13</v>
      </c>
      <c r="AF4821" s="241">
        <v>2.5198919999999999E-9</v>
      </c>
      <c r="AG4821" s="241">
        <v>2.7831101999999999E-11</v>
      </c>
      <c r="AH4821" s="241">
        <v>3.4981462E-9</v>
      </c>
      <c r="AI4821" s="241">
        <v>1.5269657999999999E-11</v>
      </c>
      <c r="AJ4821" s="241">
        <v>3.4185023000000003E-11</v>
      </c>
      <c r="AK4821" s="241">
        <v>5.1896304000000002E-11</v>
      </c>
      <c r="AL4821" s="241">
        <v>3.9293730999999996E-12</v>
      </c>
      <c r="AM4821" s="241">
        <v>1.4400521000000001E-14</v>
      </c>
      <c r="AN4821" s="241">
        <v>2.1422553000000001E-10</v>
      </c>
      <c r="AO4821" s="241">
        <v>8.4496236000000004E-11</v>
      </c>
      <c r="AP4821" s="241">
        <v>1.3867625999999999E-10</v>
      </c>
      <c r="AQ4821" s="241">
        <v>8.2970335999999999E-11</v>
      </c>
      <c r="AR4821" s="241">
        <v>5.6235186E-9</v>
      </c>
      <c r="AT4821" s="193"/>
      <c r="AU4821" s="193"/>
      <c r="AV4821" s="193"/>
      <c r="AW4821" s="193"/>
      <c r="AX4821" s="193"/>
      <c r="AY4821" s="193"/>
      <c r="AZ4821" s="193"/>
      <c r="BA4821" s="193"/>
      <c r="BB4821" s="193"/>
      <c r="BC4821" s="193"/>
      <c r="BD4821" s="193"/>
      <c r="BE4821" s="315"/>
      <c r="BF4821" s="315"/>
      <c r="BG4821" s="315"/>
      <c r="BH4821" s="315"/>
      <c r="BI4821" s="315"/>
      <c r="BJ4821" s="315"/>
      <c r="BK4821" s="315"/>
    </row>
    <row r="4822" spans="1:63" x14ac:dyDescent="0.25">
      <c r="A4822" s="9"/>
      <c r="B4822" s="43" t="s">
        <v>1265</v>
      </c>
      <c r="C4822" s="113" t="s">
        <v>4812</v>
      </c>
      <c r="D4822" s="172">
        <v>1.0836585E-7</v>
      </c>
      <c r="E4822" s="172">
        <v>6.0788474E-8</v>
      </c>
      <c r="F4822" s="172">
        <v>1.7905968999999998E-8</v>
      </c>
      <c r="G4822" s="172">
        <v>6.4856728000000001E-9</v>
      </c>
      <c r="H4822" s="172">
        <v>1.9099158000000001E-10</v>
      </c>
      <c r="I4822" s="172">
        <v>4.7509160000000003E-9</v>
      </c>
      <c r="J4822" s="172">
        <v>5.3155519999999997E-9</v>
      </c>
      <c r="K4822" s="172">
        <v>3.1612894999999999E-11</v>
      </c>
      <c r="L4822" s="172">
        <v>1.2896659E-8</v>
      </c>
      <c r="M4822" s="172">
        <v>0</v>
      </c>
      <c r="N4822" s="172">
        <v>0</v>
      </c>
      <c r="O4822" s="172">
        <v>0</v>
      </c>
      <c r="P4822" s="199">
        <f t="shared" si="944"/>
        <v>4.5028499259259254E-7</v>
      </c>
      <c r="Q4822" s="233">
        <v>2.4891232000000001E-5</v>
      </c>
      <c r="R4822" s="128">
        <v>5.5298208E-6</v>
      </c>
      <c r="S4822" s="128">
        <v>1.5549644000000001E-5</v>
      </c>
      <c r="T4822" s="128">
        <v>4.915E-12</v>
      </c>
      <c r="U4822" s="128">
        <v>1.9518332999999999E-7</v>
      </c>
      <c r="V4822" s="128">
        <v>6.2412222000000001E-8</v>
      </c>
      <c r="W4822" s="128">
        <v>3.5541667000000001E-6</v>
      </c>
      <c r="X4822" s="241">
        <f t="shared" si="945"/>
        <v>5.0102554296557999E-8</v>
      </c>
      <c r="Y4822" s="241">
        <f t="shared" si="946"/>
        <v>2.726832080677E-8</v>
      </c>
      <c r="Z4822" s="241">
        <f t="shared" si="947"/>
        <v>8.8983395627880001E-9</v>
      </c>
      <c r="AA4822" s="241">
        <f t="shared" si="948"/>
        <v>1.3935893927E-8</v>
      </c>
      <c r="AB4822" s="241">
        <v>1.247782E-8</v>
      </c>
      <c r="AC4822" s="241">
        <v>2.5057526000000002E-12</v>
      </c>
      <c r="AD4822" s="241">
        <v>1.0011123000000001E-8</v>
      </c>
      <c r="AE4822" s="241">
        <v>9.1891416999999991E-13</v>
      </c>
      <c r="AF4822" s="241">
        <v>4.2655165999999997E-9</v>
      </c>
      <c r="AG4822" s="241">
        <v>5.1043654000000004E-10</v>
      </c>
      <c r="AH4822" s="241">
        <v>8.1667105E-9</v>
      </c>
      <c r="AI4822" s="241">
        <v>2.9346249E-11</v>
      </c>
      <c r="AJ4822" s="241">
        <v>5.7299667E-11</v>
      </c>
      <c r="AK4822" s="241">
        <v>5.2117572999999998E-11</v>
      </c>
      <c r="AL4822" s="241">
        <v>5.9847673999999999E-12</v>
      </c>
      <c r="AM4822" s="241">
        <v>2.0826388000000002E-14</v>
      </c>
      <c r="AN4822" s="241">
        <v>2.5114069999999999E-10</v>
      </c>
      <c r="AO4822" s="241">
        <v>1.2050624000000001E-10</v>
      </c>
      <c r="AP4822" s="241">
        <v>2.1521304E-10</v>
      </c>
      <c r="AQ4822" s="241">
        <v>8.4696927000000005E-11</v>
      </c>
      <c r="AR4822" s="241">
        <v>1.3851196999999999E-8</v>
      </c>
      <c r="AT4822" s="193"/>
      <c r="AU4822" s="193"/>
      <c r="AV4822" s="193"/>
      <c r="AW4822" s="193"/>
      <c r="AX4822" s="193"/>
      <c r="AY4822" s="193"/>
      <c r="AZ4822" s="193"/>
      <c r="BA4822" s="193"/>
      <c r="BB4822" s="193"/>
      <c r="BC4822" s="193"/>
      <c r="BD4822" s="193"/>
      <c r="BE4822" s="315"/>
      <c r="BF4822" s="315"/>
      <c r="BG4822" s="315"/>
      <c r="BH4822" s="315"/>
      <c r="BI4822" s="315"/>
      <c r="BJ4822" s="315"/>
      <c r="BK4822" s="315"/>
    </row>
    <row r="4823" spans="1:63" x14ac:dyDescent="0.25">
      <c r="A4823" s="9"/>
      <c r="B4823" s="43" t="s">
        <v>1265</v>
      </c>
      <c r="C4823" s="113" t="s">
        <v>1944</v>
      </c>
      <c r="D4823" s="172">
        <v>4.1957017999999999E-2</v>
      </c>
      <c r="E4823" s="172">
        <v>2.5611087000000001E-2</v>
      </c>
      <c r="F4823" s="172">
        <v>5.8541074E-3</v>
      </c>
      <c r="G4823" s="172">
        <v>1.3993064E-3</v>
      </c>
      <c r="H4823" s="172">
        <v>1.1431723E-4</v>
      </c>
      <c r="I4823" s="172">
        <v>1.2643035E-3</v>
      </c>
      <c r="J4823" s="172">
        <v>3.0329137000000002E-3</v>
      </c>
      <c r="K4823" s="172">
        <v>6.2030346999999997E-5</v>
      </c>
      <c r="L4823" s="172">
        <v>4.6189524999999997E-3</v>
      </c>
      <c r="M4823" s="172">
        <v>0</v>
      </c>
      <c r="N4823" s="172">
        <v>0</v>
      </c>
      <c r="O4823" s="172">
        <v>0</v>
      </c>
      <c r="P4823" s="199">
        <f t="shared" si="944"/>
        <v>0.18971175555555556</v>
      </c>
      <c r="Q4823" s="233">
        <v>4.2931749999999997</v>
      </c>
      <c r="R4823" s="128">
        <v>2.4611116000000002</v>
      </c>
      <c r="S4823" s="128">
        <v>1.4563919999999999</v>
      </c>
      <c r="T4823" s="128">
        <v>2.0913000000000001E-5</v>
      </c>
      <c r="U4823" s="128">
        <v>8.5329000000000002E-2</v>
      </c>
      <c r="V4823" s="128">
        <v>1.5961469999999998E-2</v>
      </c>
      <c r="W4823" s="128">
        <v>0.27435999999999999</v>
      </c>
      <c r="X4823" s="241">
        <f t="shared" si="945"/>
        <v>1.8091165659895499E-2</v>
      </c>
      <c r="Y4823" s="241">
        <f t="shared" si="946"/>
        <v>8.0234371420399991E-3</v>
      </c>
      <c r="Z4823" s="241">
        <f t="shared" si="947"/>
        <v>3.9020019079554998E-3</v>
      </c>
      <c r="AA4823" s="241">
        <f t="shared" si="948"/>
        <v>6.1657266099000001E-3</v>
      </c>
      <c r="AB4823" s="241">
        <v>5.2577303999999997E-3</v>
      </c>
      <c r="AC4823" s="241">
        <v>5.6429199E-7</v>
      </c>
      <c r="AD4823" s="241">
        <v>1.3787146000000001E-3</v>
      </c>
      <c r="AE4823" s="241">
        <v>3.6046405000000001E-7</v>
      </c>
      <c r="AF4823" s="241">
        <v>1.3400533E-3</v>
      </c>
      <c r="AG4823" s="241">
        <v>4.6014085999999999E-5</v>
      </c>
      <c r="AH4823" s="241">
        <v>3.4414676999999999E-3</v>
      </c>
      <c r="AI4823" s="241">
        <v>9.5163593000000002E-6</v>
      </c>
      <c r="AJ4823" s="241">
        <v>1.2102667E-5</v>
      </c>
      <c r="AK4823" s="241">
        <v>6.2682678999999998E-6</v>
      </c>
      <c r="AL4823" s="241">
        <v>1.4602157999999999E-6</v>
      </c>
      <c r="AM4823" s="241">
        <v>4.0369554999999999E-9</v>
      </c>
      <c r="AN4823" s="241">
        <v>3.0726374000000003E-4</v>
      </c>
      <c r="AO4823" s="241">
        <v>3.2493146000000002E-5</v>
      </c>
      <c r="AP4823" s="241">
        <v>9.1425775000000006E-5</v>
      </c>
      <c r="AQ4823" s="241">
        <v>2.6819099E-6</v>
      </c>
      <c r="AR4823" s="241">
        <v>6.1630447000000001E-3</v>
      </c>
      <c r="AT4823" s="193"/>
      <c r="AU4823" s="193"/>
      <c r="AV4823" s="193"/>
      <c r="AW4823" s="193"/>
      <c r="AX4823" s="193"/>
      <c r="AY4823" s="193"/>
      <c r="AZ4823" s="193"/>
      <c r="BA4823" s="193"/>
      <c r="BB4823" s="193"/>
      <c r="BC4823" s="193"/>
      <c r="BD4823" s="193"/>
      <c r="BE4823" s="315"/>
      <c r="BF4823" s="315"/>
      <c r="BG4823" s="315"/>
      <c r="BH4823" s="315"/>
      <c r="BI4823" s="315"/>
      <c r="BJ4823" s="315"/>
      <c r="BK4823" s="315"/>
    </row>
    <row r="4824" spans="1:63" x14ac:dyDescent="0.25">
      <c r="A4824" s="9"/>
      <c r="B4824" s="43" t="s">
        <v>1265</v>
      </c>
      <c r="C4824" s="113" t="s">
        <v>1945</v>
      </c>
      <c r="D4824" s="172">
        <v>4.8380800000000002E-2</v>
      </c>
      <c r="E4824" s="172">
        <v>3.024466E-2</v>
      </c>
      <c r="F4824" s="172">
        <v>7.0164218000000004E-3</v>
      </c>
      <c r="G4824" s="172">
        <v>1.7966321999999999E-3</v>
      </c>
      <c r="H4824" s="172">
        <v>1.2018284E-4</v>
      </c>
      <c r="I4824" s="172">
        <v>1.4710996E-3</v>
      </c>
      <c r="J4824" s="172">
        <v>3.0488102E-3</v>
      </c>
      <c r="K4824" s="172">
        <v>6.2874239000000002E-5</v>
      </c>
      <c r="L4824" s="172">
        <v>4.6201191000000003E-3</v>
      </c>
      <c r="M4824" s="172">
        <v>0</v>
      </c>
      <c r="N4824" s="172">
        <v>0</v>
      </c>
      <c r="O4824" s="172">
        <v>0</v>
      </c>
      <c r="P4824" s="199">
        <f t="shared" si="944"/>
        <v>0.22403451851851849</v>
      </c>
      <c r="Q4824" s="233">
        <v>4.4288007</v>
      </c>
      <c r="R4824" s="128">
        <v>2.8763945</v>
      </c>
      <c r="S4824" s="128">
        <v>1.2312719999999999</v>
      </c>
      <c r="T4824" s="128">
        <v>2.1053999999999999E-5</v>
      </c>
      <c r="U4824" s="128">
        <v>9.2254000000000003E-2</v>
      </c>
      <c r="V4824" s="128">
        <v>2.13092E-2</v>
      </c>
      <c r="W4824" s="128">
        <v>0.20755000000000001</v>
      </c>
      <c r="X4824" s="241">
        <f t="shared" si="945"/>
        <v>2.12443382012967E-2</v>
      </c>
      <c r="Y4824" s="241">
        <f t="shared" si="946"/>
        <v>9.482785810699999E-3</v>
      </c>
      <c r="Z4824" s="241">
        <f t="shared" si="947"/>
        <v>4.5556640677967006E-3</v>
      </c>
      <c r="AA4824" s="241">
        <f t="shared" si="948"/>
        <v>7.2058883228E-3</v>
      </c>
      <c r="AB4824" s="241">
        <v>6.2091133000000001E-3</v>
      </c>
      <c r="AC4824" s="241">
        <v>6.1163328999999995E-7</v>
      </c>
      <c r="AD4824" s="241">
        <v>1.6730254E-3</v>
      </c>
      <c r="AE4824" s="241">
        <v>4.1463140999999998E-7</v>
      </c>
      <c r="AF4824" s="241">
        <v>1.5613552E-3</v>
      </c>
      <c r="AG4824" s="241">
        <v>3.8265646000000001E-5</v>
      </c>
      <c r="AH4824" s="241">
        <v>4.0641519999999997E-3</v>
      </c>
      <c r="AI4824" s="241">
        <v>1.1422026E-5</v>
      </c>
      <c r="AJ4824" s="241">
        <v>1.5646037E-5</v>
      </c>
      <c r="AK4824" s="241">
        <v>6.8109685000000002E-6</v>
      </c>
      <c r="AL4824" s="241">
        <v>1.7475408E-6</v>
      </c>
      <c r="AM4824" s="241">
        <v>4.9004967000000004E-9</v>
      </c>
      <c r="AN4824" s="241">
        <v>3.1745929E-4</v>
      </c>
      <c r="AO4824" s="241">
        <v>3.6880564999999998E-5</v>
      </c>
      <c r="AP4824" s="241">
        <v>1.0154074E-4</v>
      </c>
      <c r="AQ4824" s="241">
        <v>2.6728228000000002E-6</v>
      </c>
      <c r="AR4824" s="241">
        <v>7.2032155000000004E-3</v>
      </c>
      <c r="AT4824" s="193"/>
      <c r="AU4824" s="193"/>
      <c r="AV4824" s="193"/>
      <c r="AW4824" s="193"/>
      <c r="AX4824" s="193"/>
      <c r="AY4824" s="193"/>
      <c r="AZ4824" s="193"/>
      <c r="BA4824" s="193"/>
      <c r="BB4824" s="193"/>
      <c r="BC4824" s="193"/>
      <c r="BD4824" s="193"/>
      <c r="BE4824" s="315"/>
      <c r="BF4824" s="315"/>
      <c r="BG4824" s="315"/>
      <c r="BH4824" s="315"/>
      <c r="BI4824" s="315"/>
      <c r="BJ4824" s="315"/>
      <c r="BK4824" s="315"/>
    </row>
    <row r="4825" spans="1:63" x14ac:dyDescent="0.25">
      <c r="A4825" s="9"/>
      <c r="B4825" s="43" t="s">
        <v>1265</v>
      </c>
      <c r="C4825" s="113" t="s">
        <v>1613</v>
      </c>
      <c r="D4825" s="172">
        <v>2.186623E-5</v>
      </c>
      <c r="E4825" s="172">
        <v>1.4016266E-5</v>
      </c>
      <c r="F4825" s="172">
        <v>4.0045440999999998E-6</v>
      </c>
      <c r="G4825" s="172">
        <v>6.8309261999999999E-7</v>
      </c>
      <c r="H4825" s="172">
        <v>6.3409422000000004E-8</v>
      </c>
      <c r="I4825" s="172">
        <v>1.1330647000000001E-6</v>
      </c>
      <c r="J4825" s="172">
        <v>6.2293433999999995E-7</v>
      </c>
      <c r="K4825" s="172">
        <v>2.4729383999999999E-8</v>
      </c>
      <c r="L4825" s="172">
        <v>1.3181897000000001E-6</v>
      </c>
      <c r="M4825" s="172">
        <v>0</v>
      </c>
      <c r="N4825" s="172">
        <v>0</v>
      </c>
      <c r="O4825" s="172">
        <v>0</v>
      </c>
      <c r="P4825" s="199">
        <f t="shared" si="944"/>
        <v>1.0382419259259259E-4</v>
      </c>
      <c r="Q4825" s="233">
        <v>3.8716543000000001E-3</v>
      </c>
      <c r="R4825" s="128">
        <v>1.5129779000000001E-3</v>
      </c>
      <c r="S4825" s="128">
        <v>6.1360443999999999E-4</v>
      </c>
      <c r="T4825" s="128">
        <v>3.3527778000000002E-9</v>
      </c>
      <c r="U4825" s="128">
        <v>1.5896943999999999E-3</v>
      </c>
      <c r="V4825" s="128">
        <v>1.0482467E-5</v>
      </c>
      <c r="W4825" s="128">
        <v>1.4489167E-4</v>
      </c>
      <c r="X4825" s="241">
        <f t="shared" si="945"/>
        <v>1.7367639866749102E-5</v>
      </c>
      <c r="Y4825" s="241">
        <f t="shared" si="946"/>
        <v>4.5949308616400002E-6</v>
      </c>
      <c r="Z4825" s="241">
        <f t="shared" si="947"/>
        <v>9.0018517204091012E-6</v>
      </c>
      <c r="AA4825" s="241">
        <f t="shared" si="948"/>
        <v>3.7708572847000001E-6</v>
      </c>
      <c r="AB4825" s="241">
        <v>2.8771954E-6</v>
      </c>
      <c r="AC4825" s="241">
        <v>4.3947341000000003E-10</v>
      </c>
      <c r="AD4825" s="241">
        <v>7.5060095000000002E-7</v>
      </c>
      <c r="AE4825" s="241">
        <v>3.0444923E-10</v>
      </c>
      <c r="AF4825" s="241">
        <v>9.4703413999999996E-7</v>
      </c>
      <c r="AG4825" s="241">
        <v>1.9356448999999999E-8</v>
      </c>
      <c r="AH4825" s="241">
        <v>1.8831180000000001E-6</v>
      </c>
      <c r="AI4825" s="241">
        <v>6.3652523999999996E-9</v>
      </c>
      <c r="AJ4825" s="241">
        <v>5.4337057999999997E-9</v>
      </c>
      <c r="AK4825" s="241">
        <v>1.3892169999999999E-8</v>
      </c>
      <c r="AL4825" s="241">
        <v>6.0160651000000002E-10</v>
      </c>
      <c r="AM4825" s="241">
        <v>1.7256991000000001E-12</v>
      </c>
      <c r="AN4825" s="241">
        <v>6.7091942000000002E-6</v>
      </c>
      <c r="AO4825" s="241">
        <v>2.0827689E-7</v>
      </c>
      <c r="AP4825" s="241">
        <v>1.7496816999999999E-7</v>
      </c>
      <c r="AQ4825" s="241">
        <v>2.0269846999999998E-9</v>
      </c>
      <c r="AR4825" s="241">
        <v>3.7688303E-6</v>
      </c>
      <c r="AT4825" s="193"/>
      <c r="AU4825" s="193"/>
      <c r="AV4825" s="193"/>
      <c r="AW4825" s="193"/>
      <c r="AX4825" s="193"/>
      <c r="AY4825" s="193"/>
      <c r="AZ4825" s="193"/>
      <c r="BA4825" s="193"/>
      <c r="BB4825" s="193"/>
      <c r="BC4825" s="193"/>
      <c r="BD4825" s="193"/>
      <c r="BE4825" s="315"/>
      <c r="BF4825" s="315"/>
      <c r="BG4825" s="315"/>
      <c r="BH4825" s="315"/>
      <c r="BI4825" s="315"/>
      <c r="BJ4825" s="315"/>
      <c r="BK4825" s="315"/>
    </row>
    <row r="4826" spans="1:63" x14ac:dyDescent="0.25">
      <c r="A4826" s="9"/>
      <c r="B4826" s="43" t="s">
        <v>1265</v>
      </c>
      <c r="C4826" s="113" t="s">
        <v>1612</v>
      </c>
      <c r="D4826" s="172">
        <v>2.2798448E-5</v>
      </c>
      <c r="E4826" s="172">
        <v>1.4688829E-5</v>
      </c>
      <c r="F4826" s="172">
        <v>4.1731069999999999E-6</v>
      </c>
      <c r="G4826" s="172">
        <v>7.407292E-7</v>
      </c>
      <c r="H4826" s="172">
        <v>6.4258784000000004E-8</v>
      </c>
      <c r="I4826" s="172">
        <v>1.1630734E-6</v>
      </c>
      <c r="J4826" s="172">
        <v>6.2523703000000003E-7</v>
      </c>
      <c r="K4826" s="172">
        <v>2.4852232000000001E-8</v>
      </c>
      <c r="L4826" s="172">
        <v>1.3183615E-6</v>
      </c>
      <c r="M4826" s="172">
        <v>0</v>
      </c>
      <c r="N4826" s="172">
        <v>0</v>
      </c>
      <c r="O4826" s="172">
        <v>0</v>
      </c>
      <c r="P4826" s="199">
        <f t="shared" si="944"/>
        <v>1.0880614074074073E-4</v>
      </c>
      <c r="Q4826" s="233">
        <v>3.8913156E-3</v>
      </c>
      <c r="R4826" s="128">
        <v>1.5732064000000001E-3</v>
      </c>
      <c r="S4826" s="128">
        <v>5.8095333000000003E-4</v>
      </c>
      <c r="T4826" s="128">
        <v>3.3733333000000002E-9</v>
      </c>
      <c r="U4826" s="128">
        <v>1.5906944000000001E-3</v>
      </c>
      <c r="V4826" s="128">
        <v>1.1258103E-5</v>
      </c>
      <c r="W4826" s="128">
        <v>1.3520000000000001E-4</v>
      </c>
      <c r="X4826" s="241">
        <f t="shared" si="945"/>
        <v>1.78252056888282E-5</v>
      </c>
      <c r="Y4826" s="241">
        <f t="shared" si="946"/>
        <v>4.80668672129E-6</v>
      </c>
      <c r="Z4826" s="241">
        <f t="shared" si="947"/>
        <v>9.096806900738201E-6</v>
      </c>
      <c r="AA4826" s="241">
        <f t="shared" si="948"/>
        <v>3.9217120667999993E-6</v>
      </c>
      <c r="AB4826" s="241">
        <v>3.0152885999999999E-6</v>
      </c>
      <c r="AC4826" s="241">
        <v>4.4635826999999999E-10</v>
      </c>
      <c r="AD4826" s="241">
        <v>7.9327841000000002E-7</v>
      </c>
      <c r="AE4826" s="241">
        <v>3.1230302000000001E-10</v>
      </c>
      <c r="AF4826" s="241">
        <v>9.791289600000001E-7</v>
      </c>
      <c r="AG4826" s="241">
        <v>1.823209E-8</v>
      </c>
      <c r="AH4826" s="241">
        <v>1.9735005999999999E-6</v>
      </c>
      <c r="AI4826" s="241">
        <v>6.6416244000000002E-9</v>
      </c>
      <c r="AJ4826" s="241">
        <v>5.9477195999999997E-9</v>
      </c>
      <c r="AK4826" s="241">
        <v>1.3970829E-8</v>
      </c>
      <c r="AL4826" s="241">
        <v>6.4328677000000004E-10</v>
      </c>
      <c r="AM4826" s="241">
        <v>1.8509681999999999E-12</v>
      </c>
      <c r="AN4826" s="241">
        <v>6.7106906999999997E-6</v>
      </c>
      <c r="AO4826" s="241">
        <v>2.0891275999999999E-7</v>
      </c>
      <c r="AP4826" s="241">
        <v>1.7649753000000001E-7</v>
      </c>
      <c r="AQ4826" s="241">
        <v>2.0256667999999999E-9</v>
      </c>
      <c r="AR4826" s="241">
        <v>3.9196863999999997E-6</v>
      </c>
      <c r="AT4826" s="193"/>
      <c r="AU4826" s="193"/>
      <c r="AV4826" s="193"/>
      <c r="AW4826" s="193"/>
      <c r="AX4826" s="193"/>
      <c r="AY4826" s="193"/>
      <c r="AZ4826" s="193"/>
      <c r="BA4826" s="193"/>
      <c r="BB4826" s="193"/>
      <c r="BC4826" s="193"/>
      <c r="BD4826" s="193"/>
      <c r="BE4826" s="315"/>
      <c r="BF4826" s="315"/>
      <c r="BG4826" s="315"/>
      <c r="BH4826" s="315"/>
      <c r="BI4826" s="315"/>
      <c r="BJ4826" s="315"/>
      <c r="BK4826" s="315"/>
    </row>
    <row r="4827" spans="1:63" x14ac:dyDescent="0.25">
      <c r="A4827" s="9"/>
      <c r="B4827" s="43" t="s">
        <v>1265</v>
      </c>
      <c r="C4827" s="113" t="s">
        <v>1946</v>
      </c>
      <c r="D4827" s="172">
        <v>4.6392796E-2</v>
      </c>
      <c r="E4827" s="172">
        <v>2.7813623999999999E-2</v>
      </c>
      <c r="F4827" s="172">
        <v>6.8603661999999998E-3</v>
      </c>
      <c r="G4827" s="172">
        <v>1.6994635E-3</v>
      </c>
      <c r="H4827" s="172">
        <v>1.2453207E-4</v>
      </c>
      <c r="I4827" s="172">
        <v>1.5238283E-3</v>
      </c>
      <c r="J4827" s="172">
        <v>3.1918992999999999E-3</v>
      </c>
      <c r="K4827" s="172">
        <v>6.6672109999999995E-5</v>
      </c>
      <c r="L4827" s="172">
        <v>5.1124107999999998E-3</v>
      </c>
      <c r="M4827" s="172">
        <v>0</v>
      </c>
      <c r="N4827" s="172">
        <v>0</v>
      </c>
      <c r="O4827" s="172">
        <v>0</v>
      </c>
      <c r="P4827" s="199">
        <f t="shared" si="944"/>
        <v>0.20602684444444441</v>
      </c>
      <c r="Q4827" s="233">
        <v>6.2512483999999997</v>
      </c>
      <c r="R4827" s="128">
        <v>2.8331059000000001</v>
      </c>
      <c r="S4827" s="128">
        <v>2.7825280000000001</v>
      </c>
      <c r="T4827" s="128">
        <v>2.1174000000000001E-5</v>
      </c>
      <c r="U4827" s="128">
        <v>9.8572000000000007E-2</v>
      </c>
      <c r="V4827" s="128">
        <v>1.9311370000000001E-2</v>
      </c>
      <c r="W4827" s="128">
        <v>0.51771</v>
      </c>
      <c r="X4827" s="241">
        <f t="shared" si="945"/>
        <v>2.0499186183335003E-2</v>
      </c>
      <c r="Y4827" s="241">
        <f t="shared" si="946"/>
        <v>9.1625868529200006E-3</v>
      </c>
      <c r="Z4827" s="241">
        <f t="shared" si="947"/>
        <v>4.2367294520150008E-3</v>
      </c>
      <c r="AA4827" s="241">
        <f t="shared" si="948"/>
        <v>7.0998698784000003E-3</v>
      </c>
      <c r="AB4827" s="241">
        <v>5.7097025999999999E-3</v>
      </c>
      <c r="AC4827" s="241">
        <v>6.9569569E-7</v>
      </c>
      <c r="AD4827" s="241">
        <v>1.7843550000000001E-3</v>
      </c>
      <c r="AE4827" s="241">
        <v>4.1335923E-7</v>
      </c>
      <c r="AF4827" s="241">
        <v>1.5778605999999999E-3</v>
      </c>
      <c r="AG4827" s="241">
        <v>8.9559597999999997E-5</v>
      </c>
      <c r="AH4827" s="241">
        <v>3.7372726E-3</v>
      </c>
      <c r="AI4827" s="241">
        <v>1.117046E-5</v>
      </c>
      <c r="AJ4827" s="241">
        <v>1.4831187000000001E-5</v>
      </c>
      <c r="AK4827" s="241">
        <v>7.5961611000000001E-6</v>
      </c>
      <c r="AL4827" s="241">
        <v>1.6591284E-6</v>
      </c>
      <c r="AM4827" s="241">
        <v>4.8545150000000004E-9</v>
      </c>
      <c r="AN4827" s="241">
        <v>3.2345999000000001E-4</v>
      </c>
      <c r="AO4827" s="241">
        <v>3.7830431000000001E-5</v>
      </c>
      <c r="AP4827" s="241">
        <v>1.0290463999999999E-4</v>
      </c>
      <c r="AQ4827" s="241">
        <v>5.0068783999999999E-6</v>
      </c>
      <c r="AR4827" s="241">
        <v>7.0948629999999999E-3</v>
      </c>
      <c r="AT4827" s="193"/>
      <c r="AU4827" s="193"/>
      <c r="AV4827" s="193"/>
      <c r="AW4827" s="193"/>
      <c r="AX4827" s="193"/>
      <c r="AY4827" s="193"/>
      <c r="AZ4827" s="193"/>
      <c r="BA4827" s="193"/>
      <c r="BB4827" s="193"/>
      <c r="BC4827" s="193"/>
      <c r="BD4827" s="193"/>
      <c r="BE4827" s="315"/>
      <c r="BF4827" s="315"/>
      <c r="BG4827" s="315"/>
      <c r="BH4827" s="315"/>
      <c r="BI4827" s="315"/>
      <c r="BJ4827" s="315"/>
      <c r="BK4827" s="315"/>
    </row>
    <row r="4828" spans="1:63" x14ac:dyDescent="0.25">
      <c r="A4828" s="9"/>
      <c r="B4828" s="43" t="s">
        <v>1265</v>
      </c>
      <c r="C4828" s="113" t="s">
        <v>1947</v>
      </c>
      <c r="D4828" s="172">
        <v>6.7251126999999994E-2</v>
      </c>
      <c r="E4828" s="172">
        <v>4.2859479999999998E-2</v>
      </c>
      <c r="F4828" s="172">
        <v>1.0634113000000001E-2</v>
      </c>
      <c r="G4828" s="172">
        <v>2.9894064000000001E-3</v>
      </c>
      <c r="H4828" s="172">
        <v>1.4357603000000001E-4</v>
      </c>
      <c r="I4828" s="172">
        <v>2.1952987999999999E-3</v>
      </c>
      <c r="J4828" s="172">
        <v>3.2435354999999998E-3</v>
      </c>
      <c r="K4828" s="172">
        <v>6.9422681000000003E-5</v>
      </c>
      <c r="L4828" s="172">
        <v>5.1162941E-3</v>
      </c>
      <c r="M4828" s="172">
        <v>0</v>
      </c>
      <c r="N4828" s="172">
        <v>0</v>
      </c>
      <c r="O4828" s="172">
        <v>0</v>
      </c>
      <c r="P4828" s="199">
        <f t="shared" si="944"/>
        <v>0.31747762962962961</v>
      </c>
      <c r="Q4828" s="233">
        <v>6.6913273000000002</v>
      </c>
      <c r="R4828" s="128">
        <v>4.1813529000000003</v>
      </c>
      <c r="S4828" s="128">
        <v>2.0514480000000002</v>
      </c>
      <c r="T4828" s="128">
        <v>2.1634E-5</v>
      </c>
      <c r="U4828" s="128">
        <v>0.12106</v>
      </c>
      <c r="V4828" s="128">
        <v>3.6674749999999999E-2</v>
      </c>
      <c r="W4828" s="128">
        <v>0.30076999999999998</v>
      </c>
      <c r="X4828" s="241">
        <f t="shared" si="945"/>
        <v>3.0737168276615601E-2</v>
      </c>
      <c r="Y4828" s="241">
        <f t="shared" si="946"/>
        <v>1.390110665303E-2</v>
      </c>
      <c r="Z4828" s="241">
        <f t="shared" si="947"/>
        <v>6.3592293286855997E-3</v>
      </c>
      <c r="AA4828" s="241">
        <f t="shared" si="948"/>
        <v>1.04768322949E-2</v>
      </c>
      <c r="AB4828" s="241">
        <v>8.7989748999999992E-3</v>
      </c>
      <c r="AC4828" s="241">
        <v>8.4940431999999997E-7</v>
      </c>
      <c r="AD4828" s="241">
        <v>2.7399184000000002E-3</v>
      </c>
      <c r="AE4828" s="241">
        <v>5.8922271000000001E-7</v>
      </c>
      <c r="AF4828" s="241">
        <v>2.2963742E-3</v>
      </c>
      <c r="AG4828" s="241">
        <v>6.4400526000000006E-5</v>
      </c>
      <c r="AH4828" s="241">
        <v>5.7592149999999998E-3</v>
      </c>
      <c r="AI4828" s="241">
        <v>1.7357712000000001E-5</v>
      </c>
      <c r="AJ4828" s="241">
        <v>2.6334951E-5</v>
      </c>
      <c r="AK4828" s="241">
        <v>9.3581209000000002E-6</v>
      </c>
      <c r="AL4828" s="241">
        <v>2.5920514E-6</v>
      </c>
      <c r="AM4828" s="241">
        <v>7.6583856000000003E-9</v>
      </c>
      <c r="AN4828" s="241">
        <v>3.5656511999999999E-4</v>
      </c>
      <c r="AO4828" s="241">
        <v>5.2074614999999999E-5</v>
      </c>
      <c r="AP4828" s="241">
        <v>1.357241E-4</v>
      </c>
      <c r="AQ4828" s="241">
        <v>4.9772949000000003E-6</v>
      </c>
      <c r="AR4828" s="241">
        <v>1.0471855E-2</v>
      </c>
      <c r="AT4828" s="193"/>
      <c r="AU4828" s="193"/>
      <c r="AV4828" s="193"/>
      <c r="AW4828" s="193"/>
      <c r="AX4828" s="193"/>
      <c r="AY4828" s="193"/>
      <c r="AZ4828" s="193"/>
      <c r="BA4828" s="193"/>
      <c r="BB4828" s="193"/>
      <c r="BC4828" s="193"/>
      <c r="BD4828" s="193"/>
      <c r="BE4828" s="315"/>
      <c r="BF4828" s="315"/>
      <c r="BG4828" s="315"/>
      <c r="BH4828" s="315"/>
      <c r="BI4828" s="315"/>
      <c r="BJ4828" s="315"/>
      <c r="BK4828" s="315"/>
    </row>
    <row r="4829" spans="1:63" x14ac:dyDescent="0.25">
      <c r="A4829" s="9"/>
      <c r="B4829" s="43" t="s">
        <v>1265</v>
      </c>
      <c r="C4829" s="113" t="s">
        <v>4352</v>
      </c>
      <c r="D4829" s="172">
        <v>7.0907705000000001E-6</v>
      </c>
      <c r="E4829" s="172">
        <v>4.4912553999999997E-6</v>
      </c>
      <c r="F4829" s="172">
        <v>1.2838661E-6</v>
      </c>
      <c r="G4829" s="172">
        <v>2.2564273E-7</v>
      </c>
      <c r="H4829" s="172">
        <v>2.0432210000000001E-8</v>
      </c>
      <c r="I4829" s="172">
        <v>3.6322176000000002E-7</v>
      </c>
      <c r="J4829" s="172">
        <v>2.296307E-7</v>
      </c>
      <c r="K4829" s="172">
        <v>7.7799253000000002E-9</v>
      </c>
      <c r="L4829" s="172">
        <v>4.6894169000000001E-7</v>
      </c>
      <c r="M4829" s="172">
        <v>0</v>
      </c>
      <c r="N4829" s="172">
        <v>0</v>
      </c>
      <c r="O4829" s="172">
        <v>0</v>
      </c>
      <c r="P4829" s="199">
        <f t="shared" si="944"/>
        <v>3.3268558518518517E-5</v>
      </c>
      <c r="Q4829" s="233">
        <v>1.2817902E-3</v>
      </c>
      <c r="R4829" s="128">
        <v>4.8413949999999997E-4</v>
      </c>
      <c r="S4829" s="128">
        <v>2.4874888999999999E-4</v>
      </c>
      <c r="T4829" s="128">
        <v>1.0673333000000001E-9</v>
      </c>
      <c r="U4829" s="128">
        <v>4.8986110999999996E-4</v>
      </c>
      <c r="V4829" s="128">
        <v>3.3868944000000001E-6</v>
      </c>
      <c r="W4829" s="128">
        <v>5.5652778000000003E-5</v>
      </c>
      <c r="X4829" s="241">
        <f t="shared" si="945"/>
        <v>5.490626569595131E-6</v>
      </c>
      <c r="Y4829" s="241">
        <f t="shared" si="946"/>
        <v>1.4873856353510001E-6</v>
      </c>
      <c r="Z4829" s="241">
        <f t="shared" si="947"/>
        <v>2.7962106293741301E-6</v>
      </c>
      <c r="AA4829" s="241">
        <f t="shared" si="948"/>
        <v>1.2070303048700001E-6</v>
      </c>
      <c r="AB4829" s="241">
        <v>9.2193914000000001E-7</v>
      </c>
      <c r="AC4829" s="241">
        <v>1.4224975999999999E-10</v>
      </c>
      <c r="AD4829" s="241">
        <v>2.5328537E-7</v>
      </c>
      <c r="AE4829" s="241">
        <v>9.6489190999999999E-11</v>
      </c>
      <c r="AF4829" s="241">
        <v>3.0400008999999998E-7</v>
      </c>
      <c r="AG4829" s="241">
        <v>7.9222963999999999E-9</v>
      </c>
      <c r="AH4829" s="241">
        <v>6.0340929999999998E-7</v>
      </c>
      <c r="AI4829" s="241">
        <v>2.0434816000000002E-9</v>
      </c>
      <c r="AJ4829" s="241">
        <v>1.8101516999999999E-9</v>
      </c>
      <c r="AK4829" s="241">
        <v>4.3720618000000001E-9</v>
      </c>
      <c r="AL4829" s="241">
        <v>2.0216640999999999E-10</v>
      </c>
      <c r="AM4829" s="241">
        <v>5.8386413E-13</v>
      </c>
      <c r="AN4829" s="241">
        <v>2.0655499000000001E-6</v>
      </c>
      <c r="AO4829" s="241">
        <v>6.4391969000000005E-8</v>
      </c>
      <c r="AP4829" s="241">
        <v>5.4431015000000001E-8</v>
      </c>
      <c r="AQ4829" s="241">
        <v>7.9320486999999999E-10</v>
      </c>
      <c r="AR4829" s="241">
        <v>1.2062371000000001E-6</v>
      </c>
      <c r="AT4829" s="193"/>
      <c r="AU4829" s="193"/>
      <c r="AV4829" s="193"/>
      <c r="AW4829" s="193"/>
      <c r="AX4829" s="193"/>
      <c r="AY4829" s="193"/>
      <c r="AZ4829" s="193"/>
      <c r="BA4829" s="193"/>
      <c r="BB4829" s="193"/>
      <c r="BC4829" s="193"/>
      <c r="BD4829" s="193"/>
      <c r="BE4829" s="315"/>
      <c r="BF4829" s="315"/>
      <c r="BG4829" s="315"/>
      <c r="BH4829" s="315"/>
      <c r="BI4829" s="315"/>
      <c r="BJ4829" s="315"/>
      <c r="BK4829" s="315"/>
    </row>
    <row r="4830" spans="1:63" x14ac:dyDescent="0.25">
      <c r="A4830" s="9"/>
      <c r="B4830" s="43" t="s">
        <v>1265</v>
      </c>
      <c r="C4830" s="113" t="s">
        <v>6182</v>
      </c>
      <c r="D4830" s="172">
        <v>8.0226264999999992E-6</v>
      </c>
      <c r="E4830" s="172">
        <v>5.1634537999999999E-6</v>
      </c>
      <c r="F4830" s="172">
        <v>1.4524331000000001E-6</v>
      </c>
      <c r="G4830" s="172">
        <v>2.8327887999999999E-7</v>
      </c>
      <c r="H4830" s="172">
        <v>2.1282870000000001E-8</v>
      </c>
      <c r="I4830" s="172">
        <v>3.9323097999999999E-7</v>
      </c>
      <c r="J4830" s="172">
        <v>2.3193299999999999E-7</v>
      </c>
      <c r="K4830" s="172">
        <v>7.9027350999999996E-9</v>
      </c>
      <c r="L4830" s="172">
        <v>4.6911104000000001E-7</v>
      </c>
      <c r="M4830" s="172">
        <v>0</v>
      </c>
      <c r="N4830" s="172">
        <v>0</v>
      </c>
      <c r="O4830" s="172">
        <v>0</v>
      </c>
      <c r="P4830" s="199">
        <f t="shared" si="944"/>
        <v>3.8247805925925925E-5</v>
      </c>
      <c r="Q4830" s="233">
        <v>1.3014821000000001E-3</v>
      </c>
      <c r="R4830" s="128">
        <v>5.4438600999999996E-4</v>
      </c>
      <c r="S4830" s="128">
        <v>2.1608222E-4</v>
      </c>
      <c r="T4830" s="128">
        <v>1.0878888999999999E-9</v>
      </c>
      <c r="U4830" s="128">
        <v>4.9088889E-4</v>
      </c>
      <c r="V4830" s="128">
        <v>4.1628083000000002E-6</v>
      </c>
      <c r="W4830" s="128">
        <v>4.5961111E-5</v>
      </c>
      <c r="X4830" s="241">
        <f t="shared" si="945"/>
        <v>5.9479843320598801E-6</v>
      </c>
      <c r="Y4830" s="241">
        <f t="shared" si="946"/>
        <v>1.6990819648799999E-6</v>
      </c>
      <c r="Z4830" s="241">
        <f t="shared" si="947"/>
        <v>2.8909722813198799E-6</v>
      </c>
      <c r="AA4830" s="241">
        <f t="shared" si="948"/>
        <v>1.3579300858599999E-6</v>
      </c>
      <c r="AB4830" s="241">
        <v>1.0599575E-6</v>
      </c>
      <c r="AC4830" s="241">
        <v>1.4911552999999999E-10</v>
      </c>
      <c r="AD4830" s="241">
        <v>2.9597395999999999E-7</v>
      </c>
      <c r="AE4830" s="241">
        <v>1.0434625E-10</v>
      </c>
      <c r="AF4830" s="241">
        <v>3.3609859000000002E-7</v>
      </c>
      <c r="AG4830" s="241">
        <v>6.7984531000000004E-9</v>
      </c>
      <c r="AH4830" s="241">
        <v>6.9374291000000004E-7</v>
      </c>
      <c r="AI4830" s="241">
        <v>2.3198512E-9</v>
      </c>
      <c r="AJ4830" s="241">
        <v>2.3241566000000001E-9</v>
      </c>
      <c r="AK4830" s="241">
        <v>4.4507168000000003E-9</v>
      </c>
      <c r="AL4830" s="241">
        <v>2.4384558999999999E-10</v>
      </c>
      <c r="AM4830" s="241">
        <v>7.0912988E-13</v>
      </c>
      <c r="AN4830" s="241">
        <v>2.0670261000000001E-6</v>
      </c>
      <c r="AO4830" s="241">
        <v>6.5029043000000003E-8</v>
      </c>
      <c r="AP4830" s="241">
        <v>5.5834948999999997E-8</v>
      </c>
      <c r="AQ4830" s="241">
        <v>7.9188586000000001E-10</v>
      </c>
      <c r="AR4830" s="241">
        <v>1.3571382E-6</v>
      </c>
      <c r="AT4830" s="193"/>
      <c r="AU4830" s="193"/>
      <c r="AV4830" s="193"/>
      <c r="AW4830" s="193"/>
      <c r="AX4830" s="193"/>
      <c r="AY4830" s="193"/>
      <c r="AZ4830" s="193"/>
      <c r="BA4830" s="193"/>
      <c r="BB4830" s="193"/>
      <c r="BC4830" s="193"/>
      <c r="BD4830" s="193"/>
      <c r="BE4830" s="315"/>
      <c r="BF4830" s="315"/>
      <c r="BG4830" s="315"/>
      <c r="BH4830" s="315"/>
      <c r="BI4830" s="315"/>
      <c r="BJ4830" s="315"/>
      <c r="BK4830" s="315"/>
    </row>
    <row r="4831" spans="1:63" x14ac:dyDescent="0.25">
      <c r="A4831" s="9"/>
      <c r="B4831" s="43" t="s">
        <v>1265</v>
      </c>
      <c r="C4831" s="113" t="s">
        <v>4813</v>
      </c>
      <c r="D4831" s="172">
        <v>3.7188555E-6</v>
      </c>
      <c r="E4831" s="172">
        <v>1.5685563999999999E-6</v>
      </c>
      <c r="F4831" s="172">
        <v>4.3754215E-7</v>
      </c>
      <c r="G4831" s="172">
        <v>2.3701978000000001E-7</v>
      </c>
      <c r="H4831" s="172">
        <v>5.9903588999999996E-9</v>
      </c>
      <c r="I4831" s="172">
        <v>1.0125192E-7</v>
      </c>
      <c r="J4831" s="172">
        <v>4.8318925999999999E-7</v>
      </c>
      <c r="K4831" s="172">
        <v>6.6903283000000001E-10</v>
      </c>
      <c r="L4831" s="172">
        <v>8.8463656999999996E-7</v>
      </c>
      <c r="M4831" s="172">
        <v>0</v>
      </c>
      <c r="N4831" s="172">
        <v>0</v>
      </c>
      <c r="O4831" s="172">
        <v>0</v>
      </c>
      <c r="P4831" s="199">
        <f t="shared" si="944"/>
        <v>1.1618936296296296E-5</v>
      </c>
      <c r="Q4831" s="233">
        <v>4.0947363000000002E-4</v>
      </c>
      <c r="R4831" s="128">
        <v>1.1296916000000001E-4</v>
      </c>
      <c r="S4831" s="128">
        <v>1.9976444000000001E-4</v>
      </c>
      <c r="T4831" s="128">
        <v>3.5075E-10</v>
      </c>
      <c r="U4831" s="128">
        <v>5.9994443999999998E-6</v>
      </c>
      <c r="V4831" s="128">
        <v>1.6152361000000001E-6</v>
      </c>
      <c r="W4831" s="128">
        <v>8.9124999999999998E-5</v>
      </c>
      <c r="X4831" s="241">
        <f t="shared" si="945"/>
        <v>1.35289601314643E-6</v>
      </c>
      <c r="Y4831" s="241">
        <f t="shared" si="946"/>
        <v>8.3199347760399991E-7</v>
      </c>
      <c r="Z4831" s="241">
        <f t="shared" si="947"/>
        <v>2.3550950824243003E-7</v>
      </c>
      <c r="AA4831" s="241">
        <f t="shared" si="948"/>
        <v>2.8539302729999997E-7</v>
      </c>
      <c r="AB4831" s="241">
        <v>3.2189876999999998E-7</v>
      </c>
      <c r="AC4831" s="241">
        <v>4.9952741999999999E-11</v>
      </c>
      <c r="AD4831" s="241">
        <v>4.0558347999999998E-7</v>
      </c>
      <c r="AE4831" s="241">
        <v>2.3636662000000001E-11</v>
      </c>
      <c r="AF4831" s="241">
        <v>9.7907303000000005E-8</v>
      </c>
      <c r="AG4831" s="241">
        <v>6.5303351999999997E-9</v>
      </c>
      <c r="AH4831" s="241">
        <v>2.1074458000000001E-7</v>
      </c>
      <c r="AI4831" s="241">
        <v>7.1846636000000002E-10</v>
      </c>
      <c r="AJ4831" s="241">
        <v>2.0087749000000002E-9</v>
      </c>
      <c r="AK4831" s="241">
        <v>8.7062928000000002E-10</v>
      </c>
      <c r="AL4831" s="241">
        <v>2.4501262E-10</v>
      </c>
      <c r="AM4831" s="241">
        <v>7.4178243000000003E-13</v>
      </c>
      <c r="AN4831" s="241">
        <v>9.1263182000000006E-9</v>
      </c>
      <c r="AO4831" s="241">
        <v>6.7988308E-9</v>
      </c>
      <c r="AP4831" s="241">
        <v>4.9961543000000001E-9</v>
      </c>
      <c r="AQ4831" s="241">
        <v>2.8151972999999999E-9</v>
      </c>
      <c r="AR4831" s="241">
        <v>2.8257783E-7</v>
      </c>
      <c r="AT4831" s="193"/>
      <c r="AU4831" s="193"/>
      <c r="AV4831" s="193"/>
      <c r="AW4831" s="193"/>
      <c r="AX4831" s="193"/>
      <c r="AY4831" s="193"/>
      <c r="AZ4831" s="193"/>
      <c r="BA4831" s="193"/>
      <c r="BB4831" s="193"/>
      <c r="BC4831" s="193"/>
      <c r="BD4831" s="193"/>
      <c r="BE4831" s="315"/>
      <c r="BF4831" s="315"/>
      <c r="BG4831" s="315"/>
      <c r="BH4831" s="315"/>
      <c r="BI4831" s="315"/>
      <c r="BJ4831" s="315"/>
      <c r="BK4831" s="315"/>
    </row>
    <row r="4832" spans="1:63" x14ac:dyDescent="0.25">
      <c r="A4832" s="9"/>
      <c r="B4832" s="43" t="s">
        <v>1265</v>
      </c>
      <c r="C4832" s="113" t="s">
        <v>4814</v>
      </c>
      <c r="D4832" s="172">
        <v>3.9584290000000002E-6</v>
      </c>
      <c r="E4832" s="172">
        <v>1.7411707E-6</v>
      </c>
      <c r="F4832" s="172">
        <v>4.8013974999999995E-7</v>
      </c>
      <c r="G4832" s="172">
        <v>2.4996696999999997E-7</v>
      </c>
      <c r="H4832" s="172">
        <v>6.2694204999999998E-9</v>
      </c>
      <c r="I4832" s="172">
        <v>1.0919069E-7</v>
      </c>
      <c r="J4832" s="172">
        <v>4.8505131000000001E-7</v>
      </c>
      <c r="K4832" s="172">
        <v>7.0358949000000005E-10</v>
      </c>
      <c r="L4832" s="172">
        <v>8.8593665000000003E-7</v>
      </c>
      <c r="M4832" s="172">
        <v>0</v>
      </c>
      <c r="N4832" s="172">
        <v>0</v>
      </c>
      <c r="O4832" s="172">
        <v>0</v>
      </c>
      <c r="P4832" s="199">
        <f t="shared" si="944"/>
        <v>1.289756074074074E-5</v>
      </c>
      <c r="Q4832" s="233">
        <v>4.7149219E-4</v>
      </c>
      <c r="R4832" s="128">
        <v>1.2929491000000001E-4</v>
      </c>
      <c r="S4832" s="128">
        <v>2.7267333000000001E-4</v>
      </c>
      <c r="T4832" s="128">
        <v>3.5861111E-10</v>
      </c>
      <c r="U4832" s="128">
        <v>5.6849999999999998E-6</v>
      </c>
      <c r="V4832" s="128">
        <v>1.2747056E-6</v>
      </c>
      <c r="W4832" s="128">
        <v>6.2563889000000002E-5</v>
      </c>
      <c r="X4832" s="241">
        <f t="shared" si="945"/>
        <v>1.4768189972077799E-6</v>
      </c>
      <c r="Y4832" s="241">
        <f t="shared" si="946"/>
        <v>8.9086376087299997E-7</v>
      </c>
      <c r="Z4832" s="241">
        <f t="shared" si="947"/>
        <v>2.5965713953477995E-7</v>
      </c>
      <c r="AA4832" s="241">
        <f t="shared" si="948"/>
        <v>3.2629809680000005E-7</v>
      </c>
      <c r="AB4832" s="241">
        <v>3.5735817E-7</v>
      </c>
      <c r="AC4832" s="241">
        <v>5.7460162999999998E-11</v>
      </c>
      <c r="AD4832" s="241">
        <v>4.1790927000000001E-7</v>
      </c>
      <c r="AE4832" s="241">
        <v>2.5707710000000001E-11</v>
      </c>
      <c r="AF4832" s="241">
        <v>1.0658395E-7</v>
      </c>
      <c r="AG4832" s="241">
        <v>8.9292030000000003E-9</v>
      </c>
      <c r="AH4832" s="241">
        <v>2.3395311999999999E-7</v>
      </c>
      <c r="AI4832" s="241">
        <v>7.8843511999999999E-10</v>
      </c>
      <c r="AJ4832" s="241">
        <v>2.123722E-9</v>
      </c>
      <c r="AK4832" s="241">
        <v>8.7171855999999996E-10</v>
      </c>
      <c r="AL4832" s="241">
        <v>2.5523023E-10</v>
      </c>
      <c r="AM4832" s="241">
        <v>7.7372478000000003E-13</v>
      </c>
      <c r="AN4832" s="241">
        <v>9.3098986999999995E-9</v>
      </c>
      <c r="AO4832" s="241">
        <v>6.9778031999999998E-9</v>
      </c>
      <c r="AP4832" s="241">
        <v>5.3764380000000003E-9</v>
      </c>
      <c r="AQ4832" s="241">
        <v>2.8237768000000002E-9</v>
      </c>
      <c r="AR4832" s="241">
        <v>3.2347432000000002E-7</v>
      </c>
      <c r="AT4832" s="193"/>
      <c r="AU4832" s="193"/>
      <c r="AV4832" s="193"/>
      <c r="AW4832" s="193"/>
      <c r="AX4832" s="193"/>
      <c r="AY4832" s="193"/>
      <c r="AZ4832" s="193"/>
      <c r="BA4832" s="193"/>
      <c r="BB4832" s="193"/>
      <c r="BC4832" s="193"/>
      <c r="BD4832" s="193"/>
      <c r="BE4832" s="315"/>
      <c r="BF4832" s="315"/>
      <c r="BG4832" s="315"/>
      <c r="BH4832" s="315"/>
      <c r="BI4832" s="315"/>
      <c r="BJ4832" s="315"/>
      <c r="BK4832" s="315"/>
    </row>
    <row r="4833" spans="1:63" x14ac:dyDescent="0.25">
      <c r="A4833" s="9"/>
      <c r="B4833" s="43" t="s">
        <v>1265</v>
      </c>
      <c r="C4833" s="113" t="s">
        <v>4815</v>
      </c>
      <c r="D4833" s="172">
        <v>3.0546924000000001E-6</v>
      </c>
      <c r="E4833" s="172">
        <v>1.1632243999999999E-6</v>
      </c>
      <c r="F4833" s="172">
        <v>3.2482258999999999E-7</v>
      </c>
      <c r="G4833" s="172">
        <v>1.9959840999999999E-7</v>
      </c>
      <c r="H4833" s="172">
        <v>4.9485045000000002E-9</v>
      </c>
      <c r="I4833" s="172">
        <v>6.8680409999999995E-8</v>
      </c>
      <c r="J4833" s="172">
        <v>4.6478845000000001E-7</v>
      </c>
      <c r="K4833" s="172">
        <v>5.4722328999999997E-10</v>
      </c>
      <c r="L4833" s="172">
        <v>8.2808245000000003E-7</v>
      </c>
      <c r="M4833" s="172">
        <v>0</v>
      </c>
      <c r="N4833" s="172">
        <v>0</v>
      </c>
      <c r="O4833" s="172">
        <v>0</v>
      </c>
      <c r="P4833" s="199">
        <f t="shared" si="944"/>
        <v>8.6164770370370357E-6</v>
      </c>
      <c r="Q4833" s="233">
        <v>1.6953450999999999E-4</v>
      </c>
      <c r="R4833" s="128">
        <v>7.6384829E-5</v>
      </c>
      <c r="S4833" s="128">
        <v>5.2059777999999999E-5</v>
      </c>
      <c r="T4833" s="128">
        <v>3.2716667000000002E-10</v>
      </c>
      <c r="U4833" s="128">
        <v>3.9011110999999998E-6</v>
      </c>
      <c r="V4833" s="128">
        <v>8.9401667000000005E-7</v>
      </c>
      <c r="W4833" s="128">
        <v>3.6294444000000003E-5</v>
      </c>
      <c r="X4833" s="241">
        <f t="shared" si="945"/>
        <v>1.03197562945009E-6</v>
      </c>
      <c r="Y4833" s="241">
        <f t="shared" si="946"/>
        <v>6.6258546845399995E-7</v>
      </c>
      <c r="Z4833" s="241">
        <f t="shared" si="947"/>
        <v>1.7596789929609001E-7</v>
      </c>
      <c r="AA4833" s="241">
        <f t="shared" si="948"/>
        <v>1.9342226169999998E-7</v>
      </c>
      <c r="AB4833" s="241">
        <v>2.3872102999999999E-7</v>
      </c>
      <c r="AC4833" s="241">
        <v>3.3612678000000002E-11</v>
      </c>
      <c r="AD4833" s="241">
        <v>3.5178263999999999E-7</v>
      </c>
      <c r="AE4833" s="241">
        <v>1.7975175999999999E-11</v>
      </c>
      <c r="AF4833" s="241">
        <v>7.0356965000000005E-8</v>
      </c>
      <c r="AG4833" s="241">
        <v>1.6732456E-9</v>
      </c>
      <c r="AH4833" s="241">
        <v>1.5630536E-7</v>
      </c>
      <c r="AI4833" s="241">
        <v>5.3304433000000001E-10</v>
      </c>
      <c r="AJ4833" s="241">
        <v>1.6746957999999999E-9</v>
      </c>
      <c r="AK4833" s="241">
        <v>5.9662788E-10</v>
      </c>
      <c r="AL4833" s="241">
        <v>2.1127525E-10</v>
      </c>
      <c r="AM4833" s="241">
        <v>6.3053609000000004E-13</v>
      </c>
      <c r="AN4833" s="241">
        <v>7.0152145E-9</v>
      </c>
      <c r="AO4833" s="241">
        <v>6.1109357000000003E-9</v>
      </c>
      <c r="AP4833" s="241">
        <v>3.5201153000000002E-9</v>
      </c>
      <c r="AQ4833" s="241">
        <v>2.4826316999999999E-9</v>
      </c>
      <c r="AR4833" s="241">
        <v>1.9093963E-7</v>
      </c>
      <c r="AT4833" s="193"/>
      <c r="AU4833" s="193"/>
      <c r="AV4833" s="193"/>
      <c r="AW4833" s="193"/>
      <c r="AX4833" s="193"/>
      <c r="AY4833" s="193"/>
      <c r="AZ4833" s="193"/>
      <c r="BA4833" s="193"/>
      <c r="BB4833" s="193"/>
      <c r="BC4833" s="193"/>
      <c r="BD4833" s="193"/>
      <c r="BE4833" s="315"/>
      <c r="BF4833" s="315"/>
      <c r="BG4833" s="315"/>
      <c r="BH4833" s="315"/>
      <c r="BI4833" s="315"/>
      <c r="BJ4833" s="315"/>
      <c r="BK4833" s="315"/>
    </row>
    <row r="4834" spans="1:63" x14ac:dyDescent="0.25">
      <c r="A4834" s="9"/>
      <c r="B4834" s="43" t="s">
        <v>1265</v>
      </c>
      <c r="C4834" s="113" t="s">
        <v>4816</v>
      </c>
      <c r="D4834" s="172">
        <v>3.1933773E-6</v>
      </c>
      <c r="E4834" s="172">
        <v>1.2631468999999999E-6</v>
      </c>
      <c r="F4834" s="172">
        <v>3.4948370999999999E-7</v>
      </c>
      <c r="G4834" s="172">
        <v>2.0708591E-7</v>
      </c>
      <c r="H4834" s="172">
        <v>5.1100644999999998E-9</v>
      </c>
      <c r="I4834" s="172">
        <v>7.3276304999999995E-8</v>
      </c>
      <c r="J4834" s="172">
        <v>4.6587194000000002E-7</v>
      </c>
      <c r="K4834" s="172">
        <v>5.6722822000000005E-10</v>
      </c>
      <c r="L4834" s="172">
        <v>8.2883518000000004E-7</v>
      </c>
      <c r="M4834" s="172">
        <v>0</v>
      </c>
      <c r="N4834" s="172">
        <v>0</v>
      </c>
      <c r="O4834" s="172">
        <v>0</v>
      </c>
      <c r="P4834" s="199">
        <f t="shared" si="944"/>
        <v>9.3566437037037024E-6</v>
      </c>
      <c r="Q4834" s="233">
        <v>2.0543929E-4</v>
      </c>
      <c r="R4834" s="128">
        <v>8.5836467E-5</v>
      </c>
      <c r="S4834" s="128">
        <v>9.4269777999999996E-5</v>
      </c>
      <c r="T4834" s="128">
        <v>3.3172221999999998E-10</v>
      </c>
      <c r="U4834" s="128">
        <v>3.7188889000000001E-6</v>
      </c>
      <c r="V4834" s="128">
        <v>6.9688056000000005E-7</v>
      </c>
      <c r="W4834" s="128">
        <v>2.0916944E-5</v>
      </c>
      <c r="X4834" s="241">
        <f t="shared" si="945"/>
        <v>1.1037137308310299E-6</v>
      </c>
      <c r="Y4834" s="241">
        <f t="shared" si="946"/>
        <v>6.9666329952200004E-7</v>
      </c>
      <c r="Z4834" s="241">
        <f t="shared" si="947"/>
        <v>1.8994657910902996E-7</v>
      </c>
      <c r="AA4834" s="241">
        <f t="shared" si="948"/>
        <v>2.1710385220000002E-7</v>
      </c>
      <c r="AB4834" s="241">
        <v>2.5924768E-7</v>
      </c>
      <c r="AC4834" s="241">
        <v>3.7959404000000002E-11</v>
      </c>
      <c r="AD4834" s="241">
        <v>3.5891614000000001E-7</v>
      </c>
      <c r="AE4834" s="241">
        <v>1.9174217999999999E-11</v>
      </c>
      <c r="AF4834" s="241">
        <v>7.5380343000000004E-8</v>
      </c>
      <c r="AG4834" s="241">
        <v>3.0620029000000001E-9</v>
      </c>
      <c r="AH4834" s="241">
        <v>1.6974027000000001E-7</v>
      </c>
      <c r="AI4834" s="241">
        <v>5.7355155000000003E-10</v>
      </c>
      <c r="AJ4834" s="241">
        <v>1.7411674000000001E-9</v>
      </c>
      <c r="AK4834" s="241">
        <v>5.9726159000000001E-10</v>
      </c>
      <c r="AL4834" s="241">
        <v>2.1719054E-10</v>
      </c>
      <c r="AM4834" s="241">
        <v>6.4902903E-13</v>
      </c>
      <c r="AN4834" s="241">
        <v>7.1214935999999999E-9</v>
      </c>
      <c r="AO4834" s="241">
        <v>6.2144968999999998E-9</v>
      </c>
      <c r="AP4834" s="241">
        <v>3.7404985E-9</v>
      </c>
      <c r="AQ4834" s="241">
        <v>2.4875922E-9</v>
      </c>
      <c r="AR4834" s="241">
        <v>2.1461626000000001E-7</v>
      </c>
      <c r="AT4834" s="193"/>
      <c r="AU4834" s="193"/>
      <c r="AV4834" s="193"/>
      <c r="AW4834" s="193"/>
      <c r="AX4834" s="193"/>
      <c r="AY4834" s="193"/>
      <c r="AZ4834" s="193"/>
      <c r="BA4834" s="193"/>
      <c r="BB4834" s="193"/>
      <c r="BC4834" s="193"/>
      <c r="BD4834" s="193"/>
      <c r="BE4834" s="315"/>
      <c r="BF4834" s="315"/>
      <c r="BG4834" s="315"/>
      <c r="BH4834" s="315"/>
      <c r="BI4834" s="315"/>
      <c r="BJ4834" s="315"/>
      <c r="BK4834" s="315"/>
    </row>
    <row r="4835" spans="1:63" x14ac:dyDescent="0.25">
      <c r="A4835" s="43"/>
      <c r="B4835" s="43"/>
      <c r="C4835" s="43"/>
      <c r="D4835" s="199"/>
      <c r="E4835" s="199"/>
      <c r="F4835" s="199"/>
      <c r="G4835" s="199"/>
      <c r="H4835" s="199"/>
      <c r="I4835" s="199"/>
      <c r="J4835" s="199"/>
      <c r="K4835" s="199"/>
      <c r="L4835" s="199"/>
      <c r="M4835" s="199"/>
      <c r="N4835" s="199"/>
      <c r="O4835" s="199"/>
      <c r="P4835" s="199"/>
      <c r="Q4835" s="239"/>
      <c r="R4835" s="97"/>
      <c r="S4835" s="97"/>
      <c r="T4835" s="97"/>
      <c r="U4835" s="97"/>
      <c r="V4835" s="97"/>
      <c r="W4835" s="97"/>
      <c r="X4835" s="259"/>
      <c r="Y4835" s="259"/>
      <c r="Z4835" s="259"/>
      <c r="AA4835" s="258"/>
      <c r="AB4835" s="258"/>
      <c r="AC4835" s="258"/>
      <c r="AD4835" s="258"/>
      <c r="AE4835" s="258"/>
      <c r="AF4835" s="258"/>
      <c r="AG4835" s="258"/>
      <c r="AH4835" s="258"/>
      <c r="AI4835" s="258"/>
      <c r="AJ4835" s="258"/>
      <c r="AK4835" s="258"/>
      <c r="AL4835" s="258"/>
      <c r="AM4835" s="258"/>
      <c r="AN4835" s="258"/>
      <c r="AO4835" s="258"/>
      <c r="AP4835" s="258"/>
      <c r="AQ4835" s="258"/>
      <c r="AR4835" s="258"/>
      <c r="AT4835" s="193"/>
      <c r="AU4835" s="193"/>
      <c r="AV4835" s="193"/>
      <c r="AW4835" s="193"/>
      <c r="AX4835" s="193"/>
      <c r="AY4835" s="193"/>
      <c r="AZ4835" s="193"/>
      <c r="BA4835" s="193"/>
      <c r="BB4835" s="193"/>
      <c r="BC4835" s="193"/>
      <c r="BD4835" s="193"/>
      <c r="BE4835" s="315"/>
      <c r="BF4835" s="315"/>
      <c r="BG4835" s="315"/>
      <c r="BH4835" s="315"/>
      <c r="BI4835" s="315"/>
      <c r="BJ4835" s="315"/>
      <c r="BK4835" s="315"/>
    </row>
    <row r="4836" spans="1:63" x14ac:dyDescent="0.25">
      <c r="A4836" s="58" t="s">
        <v>656</v>
      </c>
      <c r="B4836" s="58"/>
      <c r="C4836" s="43"/>
      <c r="D4836" s="199"/>
      <c r="E4836" s="199"/>
      <c r="F4836" s="199"/>
      <c r="G4836" s="199"/>
      <c r="H4836" s="199"/>
      <c r="I4836" s="199"/>
      <c r="J4836" s="199"/>
      <c r="K4836" s="199"/>
      <c r="L4836" s="199"/>
      <c r="M4836" s="199"/>
      <c r="N4836" s="199"/>
      <c r="O4836" s="199"/>
      <c r="P4836" s="199"/>
      <c r="Q4836" s="239"/>
      <c r="R4836" s="97"/>
      <c r="S4836" s="97"/>
      <c r="T4836" s="97"/>
      <c r="U4836" s="97"/>
      <c r="V4836" s="97"/>
      <c r="W4836" s="97"/>
      <c r="X4836" s="259"/>
      <c r="Y4836" s="259"/>
      <c r="Z4836" s="259"/>
      <c r="AA4836" s="258"/>
      <c r="AB4836" s="258"/>
      <c r="AC4836" s="258"/>
      <c r="AD4836" s="258"/>
      <c r="AE4836" s="258"/>
      <c r="AF4836" s="258"/>
      <c r="AG4836" s="258"/>
      <c r="AH4836" s="258"/>
      <c r="AI4836" s="258"/>
      <c r="AJ4836" s="258"/>
      <c r="AK4836" s="258"/>
      <c r="AL4836" s="258"/>
      <c r="AM4836" s="258"/>
      <c r="AN4836" s="258"/>
      <c r="AO4836" s="258"/>
      <c r="AP4836" s="258"/>
      <c r="AQ4836" s="258"/>
      <c r="AR4836" s="258"/>
      <c r="AT4836" s="193"/>
      <c r="AU4836" s="193"/>
      <c r="AV4836" s="193"/>
      <c r="AW4836" s="193"/>
      <c r="AX4836" s="193"/>
      <c r="AY4836" s="193"/>
      <c r="AZ4836" s="193"/>
      <c r="BA4836" s="193"/>
      <c r="BB4836" s="193"/>
      <c r="BC4836" s="193"/>
      <c r="BD4836" s="193"/>
      <c r="BE4836" s="315"/>
      <c r="BF4836" s="315"/>
      <c r="BG4836" s="315"/>
      <c r="BH4836" s="315"/>
      <c r="BI4836" s="315"/>
      <c r="BJ4836" s="315"/>
      <c r="BK4836" s="315"/>
    </row>
    <row r="4837" spans="1:63" x14ac:dyDescent="0.25">
      <c r="A4837" s="58"/>
      <c r="B4837" s="185" t="s">
        <v>5770</v>
      </c>
      <c r="C4837" s="293" t="s">
        <v>926</v>
      </c>
      <c r="D4837" s="293">
        <v>-1.0917437E-2</v>
      </c>
      <c r="E4837" s="293">
        <v>3.4487802999999997E-2</v>
      </c>
      <c r="F4837" s="293">
        <v>-3.9102612000000002E-2</v>
      </c>
      <c r="G4837" s="293">
        <v>1.9180408E-3</v>
      </c>
      <c r="H4837" s="293">
        <v>6.6549999000000001E-4</v>
      </c>
      <c r="I4837" s="293">
        <v>-1.4590379000000001E-2</v>
      </c>
      <c r="J4837" s="293">
        <v>7.9990272999999994E-3</v>
      </c>
      <c r="K4837" s="293">
        <v>8.0864919999999994E-6</v>
      </c>
      <c r="L4837" s="293">
        <v>-2.3029038000000001E-3</v>
      </c>
      <c r="M4837" s="293">
        <v>0</v>
      </c>
      <c r="N4837" s="293">
        <v>0</v>
      </c>
      <c r="O4837" s="293">
        <v>0</v>
      </c>
      <c r="P4837" s="290">
        <f t="shared" ref="P4837:P4844" si="949">E4837/0.135</f>
        <v>0.25546520740740736</v>
      </c>
      <c r="Q4837" s="294">
        <v>-63.130180000000003</v>
      </c>
      <c r="R4837" s="291">
        <v>-35.719704999999998</v>
      </c>
      <c r="S4837" s="291">
        <v>-23.529229000000001</v>
      </c>
      <c r="T4837" s="291">
        <v>-1.41246E-5</v>
      </c>
      <c r="U4837" s="291">
        <v>-0.78604594000000005</v>
      </c>
      <c r="V4837" s="291">
        <v>-0.44212166000000003</v>
      </c>
      <c r="W4837" s="291">
        <v>-2.6530640999999999</v>
      </c>
      <c r="X4837" s="289">
        <f t="shared" ref="X4837:X4844" si="950">SUM(Y4837:AA4837)</f>
        <v>3.1547626193820996E-2</v>
      </c>
      <c r="Y4837" s="289">
        <f t="shared" ref="Y4837:Y4844" si="951">SUM(AB4837:AG4837)</f>
        <v>-2.9644572828200011E-3</v>
      </c>
      <c r="Z4837" s="289">
        <f t="shared" ref="Z4837:Z4844" si="952">SUM(AH4837:AP4837)</f>
        <v>7.8768770717410012E-3</v>
      </c>
      <c r="AA4837" s="289">
        <f t="shared" ref="AA4837:AA4844" si="953">SUM(AQ4837:AR4837)</f>
        <v>2.6635206404899997E-2</v>
      </c>
      <c r="AB4837" s="293">
        <v>7.0867036E-3</v>
      </c>
      <c r="AC4837" s="293">
        <v>1.3728776000000001E-5</v>
      </c>
      <c r="AD4837" s="293">
        <v>-4.1918384000000001E-4</v>
      </c>
      <c r="AE4837" s="293">
        <v>-7.7354882000000005E-7</v>
      </c>
      <c r="AF4837" s="293">
        <v>-8.9170553000000007E-3</v>
      </c>
      <c r="AG4837" s="293">
        <v>-7.2787697000000005E-4</v>
      </c>
      <c r="AH4837" s="293">
        <v>4.6403627000000001E-3</v>
      </c>
      <c r="AI4837" s="293">
        <v>-6.3388066000000004E-5</v>
      </c>
      <c r="AJ4837" s="293">
        <v>8.8458767000000001E-6</v>
      </c>
      <c r="AK4837" s="293">
        <v>2.7945907999999997E-4</v>
      </c>
      <c r="AL4837" s="293">
        <v>1.7191278999999999E-7</v>
      </c>
      <c r="AM4837" s="293">
        <v>1.3188250999999999E-8</v>
      </c>
      <c r="AN4837" s="293">
        <v>-9.2334351999999995E-4</v>
      </c>
      <c r="AO4837" s="293">
        <v>-2.128989E-4</v>
      </c>
      <c r="AP4837" s="293">
        <v>4.1476548E-3</v>
      </c>
      <c r="AQ4837" s="293">
        <v>-9.9125951000000002E-6</v>
      </c>
      <c r="AR4837" s="293">
        <v>2.6645118999999998E-2</v>
      </c>
      <c r="AT4837" s="193"/>
      <c r="AU4837" s="193"/>
      <c r="AV4837" s="193"/>
      <c r="AW4837" s="193"/>
      <c r="AX4837" s="193"/>
      <c r="AY4837" s="193"/>
      <c r="AZ4837" s="193"/>
      <c r="BA4837" s="193"/>
      <c r="BB4837" s="193"/>
      <c r="BC4837" s="193"/>
      <c r="BD4837" s="193"/>
      <c r="BE4837" s="315"/>
      <c r="BF4837" s="315"/>
      <c r="BG4837" s="315"/>
      <c r="BH4837" s="315"/>
      <c r="BI4837" s="315"/>
      <c r="BJ4837" s="315"/>
      <c r="BK4837" s="315"/>
    </row>
    <row r="4838" spans="1:63" x14ac:dyDescent="0.25">
      <c r="A4838" s="58"/>
      <c r="B4838" s="185" t="s">
        <v>5770</v>
      </c>
      <c r="C4838" s="293" t="s">
        <v>927</v>
      </c>
      <c r="D4838" s="293">
        <v>-1.1208093000000001E-2</v>
      </c>
      <c r="E4838" s="293">
        <v>3.0245681E-2</v>
      </c>
      <c r="F4838" s="293">
        <v>-3.5674734E-2</v>
      </c>
      <c r="G4838" s="293">
        <v>1.7368259000000001E-3</v>
      </c>
      <c r="H4838" s="293">
        <v>6.0146161000000002E-4</v>
      </c>
      <c r="I4838" s="293">
        <v>-1.3265905E-2</v>
      </c>
      <c r="J4838" s="293">
        <v>7.2401575000000003E-3</v>
      </c>
      <c r="K4838" s="293">
        <v>7.1250671000000003E-6</v>
      </c>
      <c r="L4838" s="293">
        <v>-2.0987049000000002E-3</v>
      </c>
      <c r="M4838" s="293">
        <v>0</v>
      </c>
      <c r="N4838" s="293">
        <v>0</v>
      </c>
      <c r="O4838" s="293">
        <v>0</v>
      </c>
      <c r="P4838" s="290">
        <f t="shared" si="949"/>
        <v>0.22404208148148147</v>
      </c>
      <c r="Q4838" s="294">
        <v>-57.352164000000002</v>
      </c>
      <c r="R4838" s="291">
        <v>-32.450443999999997</v>
      </c>
      <c r="S4838" s="291">
        <v>-21.375706999999998</v>
      </c>
      <c r="T4838" s="291">
        <v>-1.2831840000000001E-5</v>
      </c>
      <c r="U4838" s="291">
        <v>-0.71410275000000001</v>
      </c>
      <c r="V4838" s="291">
        <v>-0.40165629000000003</v>
      </c>
      <c r="W4838" s="291">
        <v>-2.4102412000000002</v>
      </c>
      <c r="X4838" s="289">
        <f t="shared" si="950"/>
        <v>2.7952160340296E-2</v>
      </c>
      <c r="Y4838" s="289">
        <f t="shared" si="951"/>
        <v>-2.9480879622500009E-3</v>
      </c>
      <c r="Z4838" s="289">
        <f t="shared" si="952"/>
        <v>6.9952913258460002E-3</v>
      </c>
      <c r="AA4838" s="289">
        <f t="shared" si="953"/>
        <v>2.39049569767E-2</v>
      </c>
      <c r="AB4838" s="293">
        <v>6.2151786999999998E-3</v>
      </c>
      <c r="AC4838" s="293">
        <v>1.2419763E-5</v>
      </c>
      <c r="AD4838" s="293">
        <v>-3.8594460999999999E-4</v>
      </c>
      <c r="AE4838" s="293">
        <v>-7.1273525000000004E-7</v>
      </c>
      <c r="AF4838" s="293">
        <v>-8.1277103000000003E-3</v>
      </c>
      <c r="AG4838" s="293">
        <v>-6.6131877999999996E-4</v>
      </c>
      <c r="AH4838" s="293">
        <v>4.0697499999999996E-3</v>
      </c>
      <c r="AI4838" s="293">
        <v>-5.7835691000000001E-5</v>
      </c>
      <c r="AJ4838" s="293">
        <v>8.0097342000000001E-6</v>
      </c>
      <c r="AK4838" s="293">
        <v>2.5301461999999999E-4</v>
      </c>
      <c r="AL4838" s="293">
        <v>1.5146185E-7</v>
      </c>
      <c r="AM4838" s="293">
        <v>1.1930796000000001E-8</v>
      </c>
      <c r="AN4838" s="293">
        <v>-8.3896060999999998E-4</v>
      </c>
      <c r="AO4838" s="293">
        <v>-1.9395662E-4</v>
      </c>
      <c r="AP4838" s="293">
        <v>3.7551065E-3</v>
      </c>
      <c r="AQ4838" s="293">
        <v>-9.0240232999999997E-6</v>
      </c>
      <c r="AR4838" s="293">
        <v>2.3913981000000001E-2</v>
      </c>
      <c r="AT4838" s="193"/>
      <c r="AU4838" s="193"/>
      <c r="AV4838" s="193"/>
      <c r="AW4838" s="193"/>
      <c r="AX4838" s="193"/>
      <c r="AY4838" s="193"/>
      <c r="AZ4838" s="193"/>
      <c r="BA4838" s="193"/>
      <c r="BB4838" s="193"/>
      <c r="BC4838" s="193"/>
      <c r="BD4838" s="193"/>
      <c r="BE4838" s="315"/>
      <c r="BF4838" s="315"/>
      <c r="BG4838" s="315"/>
      <c r="BH4838" s="315"/>
      <c r="BI4838" s="315"/>
      <c r="BJ4838" s="315"/>
      <c r="BK4838" s="315"/>
    </row>
    <row r="4839" spans="1:63" x14ac:dyDescent="0.25">
      <c r="A4839" s="58"/>
      <c r="B4839" s="185" t="s">
        <v>5770</v>
      </c>
      <c r="C4839" s="293" t="s">
        <v>928</v>
      </c>
      <c r="D4839" s="293">
        <v>-0.51481184000000002</v>
      </c>
      <c r="E4839" s="293">
        <v>-0.39029957999999998</v>
      </c>
      <c r="F4839" s="293">
        <v>-9.7494885000000003E-2</v>
      </c>
      <c r="G4839" s="293">
        <v>-3.2626258999999999E-4</v>
      </c>
      <c r="H4839" s="293">
        <v>-5.6748748000000002E-4</v>
      </c>
      <c r="I4839" s="293">
        <v>-1.8625935E-2</v>
      </c>
      <c r="J4839" s="293">
        <v>-2.5831444E-3</v>
      </c>
      <c r="K4839" s="293">
        <v>-7.8524496000000006E-5</v>
      </c>
      <c r="L4839" s="293">
        <v>-4.8360186000000003E-3</v>
      </c>
      <c r="M4839" s="293">
        <v>0</v>
      </c>
      <c r="N4839" s="293">
        <v>0</v>
      </c>
      <c r="O4839" s="293">
        <v>0</v>
      </c>
      <c r="P4839" s="290">
        <f t="shared" si="949"/>
        <v>-2.8911079999999996</v>
      </c>
      <c r="Q4839" s="294">
        <v>-62.131511000000003</v>
      </c>
      <c r="R4839" s="291">
        <v>-35.154646999999997</v>
      </c>
      <c r="S4839" s="291">
        <v>-23.157015999999999</v>
      </c>
      <c r="T4839" s="291">
        <v>-1.3901160000000001E-5</v>
      </c>
      <c r="U4839" s="291">
        <v>-0.77361131000000005</v>
      </c>
      <c r="V4839" s="291">
        <v>-0.43512764999999998</v>
      </c>
      <c r="W4839" s="291">
        <v>-2.6110947000000002</v>
      </c>
      <c r="X4839" s="289">
        <f t="shared" si="950"/>
        <v>-0.2456499421830462</v>
      </c>
      <c r="Y4839" s="289">
        <f t="shared" si="951"/>
        <v>-0.10255001404229999</v>
      </c>
      <c r="Z4839" s="289">
        <f t="shared" si="952"/>
        <v>-5.5028036455746207E-2</v>
      </c>
      <c r="AA4839" s="289">
        <f t="shared" si="953"/>
        <v>-8.8071891685000001E-2</v>
      </c>
      <c r="AB4839" s="293">
        <v>-8.0136086999999995E-2</v>
      </c>
      <c r="AC4839" s="293">
        <v>-6.9972908000000004E-6</v>
      </c>
      <c r="AD4839" s="293">
        <v>-2.4160134E-3</v>
      </c>
      <c r="AE4839" s="293">
        <v>-4.6636315E-6</v>
      </c>
      <c r="AF4839" s="293">
        <v>-1.9246030000000001E-2</v>
      </c>
      <c r="AG4839" s="293">
        <v>-7.4022271999999996E-4</v>
      </c>
      <c r="AH4839" s="293">
        <v>-5.2449359000000001E-2</v>
      </c>
      <c r="AI4839" s="293">
        <v>-1.5978648000000001E-4</v>
      </c>
      <c r="AJ4839" s="293">
        <v>-1.6576324E-6</v>
      </c>
      <c r="AK4839" s="293">
        <v>-6.3715460999999997E-5</v>
      </c>
      <c r="AL4839" s="293">
        <v>-1.6739685000000001E-6</v>
      </c>
      <c r="AM4839" s="293">
        <v>-6.7138462000000004E-9</v>
      </c>
      <c r="AN4839" s="293">
        <v>-9.5816760999999995E-4</v>
      </c>
      <c r="AO4839" s="293">
        <v>-4.2187871999999998E-4</v>
      </c>
      <c r="AP4839" s="293">
        <v>-9.7179087000000004E-4</v>
      </c>
      <c r="AQ4839" s="293">
        <v>-1.7056685000000001E-5</v>
      </c>
      <c r="AR4839" s="293">
        <v>-8.8054834999999998E-2</v>
      </c>
      <c r="AT4839" s="193"/>
      <c r="AU4839" s="193"/>
      <c r="AV4839" s="193"/>
      <c r="AW4839" s="193"/>
      <c r="AX4839" s="193"/>
      <c r="AY4839" s="193"/>
      <c r="AZ4839" s="193"/>
      <c r="BA4839" s="193"/>
      <c r="BB4839" s="193"/>
      <c r="BC4839" s="193"/>
      <c r="BD4839" s="193"/>
      <c r="BE4839" s="315"/>
      <c r="BF4839" s="315"/>
      <c r="BG4839" s="315"/>
      <c r="BH4839" s="315"/>
      <c r="BI4839" s="315"/>
      <c r="BJ4839" s="315"/>
      <c r="BK4839" s="315"/>
    </row>
    <row r="4840" spans="1:63" x14ac:dyDescent="0.25">
      <c r="A4840" s="58"/>
      <c r="B4840" s="185" t="s">
        <v>5770</v>
      </c>
      <c r="C4840" s="293" t="s">
        <v>929</v>
      </c>
      <c r="D4840" s="293">
        <v>2.4072415E-2</v>
      </c>
      <c r="E4840" s="293">
        <v>3.7286614000000003E-2</v>
      </c>
      <c r="F4840" s="293">
        <v>-1.1927006E-2</v>
      </c>
      <c r="G4840" s="293">
        <v>8.7213454000000001E-4</v>
      </c>
      <c r="H4840" s="293">
        <v>3.2813394000000002E-4</v>
      </c>
      <c r="I4840" s="293">
        <v>-5.4480066999999998E-3</v>
      </c>
      <c r="J4840" s="293">
        <v>3.7058671999999999E-3</v>
      </c>
      <c r="K4840" s="293">
        <v>8.0126742000000008E-6</v>
      </c>
      <c r="L4840" s="293">
        <v>-7.5333481000000005E-4</v>
      </c>
      <c r="M4840" s="293">
        <v>0</v>
      </c>
      <c r="N4840" s="293">
        <v>0</v>
      </c>
      <c r="O4840" s="293">
        <v>0</v>
      </c>
      <c r="P4840" s="290">
        <f t="shared" si="949"/>
        <v>0.27619714074074075</v>
      </c>
      <c r="Q4840" s="294">
        <v>-24.61007</v>
      </c>
      <c r="R4840" s="291">
        <v>-13.924631</v>
      </c>
      <c r="S4840" s="291">
        <v>-9.1724115000000008</v>
      </c>
      <c r="T4840" s="291">
        <v>-5.5061999999999999E-6</v>
      </c>
      <c r="U4840" s="291">
        <v>-0.30642469</v>
      </c>
      <c r="V4840" s="291">
        <v>-0.17235250999999999</v>
      </c>
      <c r="W4840" s="291">
        <v>-1.0342453</v>
      </c>
      <c r="X4840" s="289">
        <f t="shared" si="950"/>
        <v>2.78485697741696E-2</v>
      </c>
      <c r="Y4840" s="289">
        <f t="shared" si="951"/>
        <v>4.4436671457320004E-3</v>
      </c>
      <c r="Z4840" s="289">
        <f t="shared" si="952"/>
        <v>6.5988745529376005E-3</v>
      </c>
      <c r="AA4840" s="289">
        <f t="shared" si="953"/>
        <v>1.6806028075499999E-2</v>
      </c>
      <c r="AB4840" s="293">
        <v>7.6581981000000002E-3</v>
      </c>
      <c r="AC4840" s="293">
        <v>6.5044868999999996E-6</v>
      </c>
      <c r="AD4840" s="293">
        <v>-5.0816977000000002E-5</v>
      </c>
      <c r="AE4840" s="293">
        <v>-8.2244168000000006E-8</v>
      </c>
      <c r="AF4840" s="293">
        <v>-2.8877285000000002E-3</v>
      </c>
      <c r="AG4840" s="293">
        <v>-2.8240771999999998E-4</v>
      </c>
      <c r="AH4840" s="293">
        <v>5.0132485000000003E-3</v>
      </c>
      <c r="AI4840" s="293">
        <v>-1.9236696000000001E-5</v>
      </c>
      <c r="AJ4840" s="293">
        <v>4.0308212000000003E-6</v>
      </c>
      <c r="AK4840" s="293">
        <v>1.279795E-4</v>
      </c>
      <c r="AL4840" s="293">
        <v>1.7060178999999999E-7</v>
      </c>
      <c r="AM4840" s="293">
        <v>6.2479475999999998E-9</v>
      </c>
      <c r="AN4840" s="293">
        <v>-3.5716949E-4</v>
      </c>
      <c r="AO4840" s="293">
        <v>-7.1060631999999996E-5</v>
      </c>
      <c r="AP4840" s="293">
        <v>1.9009057000000001E-3</v>
      </c>
      <c r="AQ4840" s="293">
        <v>-3.4539245E-6</v>
      </c>
      <c r="AR4840" s="293">
        <v>1.6809482000000001E-2</v>
      </c>
      <c r="AT4840" s="193"/>
      <c r="AU4840" s="193"/>
      <c r="AV4840" s="193"/>
      <c r="AW4840" s="193"/>
      <c r="AX4840" s="193"/>
      <c r="AY4840" s="193"/>
      <c r="AZ4840" s="193"/>
      <c r="BA4840" s="193"/>
      <c r="BB4840" s="193"/>
      <c r="BC4840" s="193"/>
      <c r="BD4840" s="193"/>
      <c r="BE4840" s="315"/>
      <c r="BF4840" s="315"/>
      <c r="BG4840" s="315"/>
      <c r="BH4840" s="315"/>
      <c r="BI4840" s="315"/>
      <c r="BJ4840" s="315"/>
      <c r="BK4840" s="315"/>
    </row>
    <row r="4841" spans="1:63" x14ac:dyDescent="0.25">
      <c r="A4841" s="58"/>
      <c r="B4841" s="185" t="s">
        <v>5770</v>
      </c>
      <c r="C4841" s="293" t="s">
        <v>930</v>
      </c>
      <c r="D4841" s="293">
        <v>3.3416888E-3</v>
      </c>
      <c r="E4841" s="293">
        <v>4.5797893999999999E-2</v>
      </c>
      <c r="F4841" s="293">
        <v>-3.6834949999999998E-2</v>
      </c>
      <c r="G4841" s="293">
        <v>1.9495692E-3</v>
      </c>
      <c r="H4841" s="293">
        <v>6.8913457999999995E-4</v>
      </c>
      <c r="I4841" s="293">
        <v>-1.4240345E-2</v>
      </c>
      <c r="J4841" s="293">
        <v>8.1646771E-3</v>
      </c>
      <c r="K4841" s="293">
        <v>1.0375385E-5</v>
      </c>
      <c r="L4841" s="293">
        <v>-2.1946664000000002E-3</v>
      </c>
      <c r="M4841" s="293">
        <v>0</v>
      </c>
      <c r="N4841" s="293">
        <v>0</v>
      </c>
      <c r="O4841" s="293">
        <v>0</v>
      </c>
      <c r="P4841" s="290">
        <f t="shared" si="949"/>
        <v>0.3392436592592592</v>
      </c>
      <c r="Q4841" s="294">
        <v>-62.131511000000003</v>
      </c>
      <c r="R4841" s="291">
        <v>-35.154646999999997</v>
      </c>
      <c r="S4841" s="291">
        <v>-23.157015999999999</v>
      </c>
      <c r="T4841" s="291">
        <v>-1.3901160000000001E-5</v>
      </c>
      <c r="U4841" s="291">
        <v>-0.77361131000000005</v>
      </c>
      <c r="V4841" s="291">
        <v>-0.43512764999999998</v>
      </c>
      <c r="W4841" s="291">
        <v>-2.6110947000000002</v>
      </c>
      <c r="X4841" s="289">
        <f t="shared" si="950"/>
        <v>3.8781052319938003E-2</v>
      </c>
      <c r="Y4841" s="289">
        <f t="shared" si="951"/>
        <v>-1.3328070051999894E-4</v>
      </c>
      <c r="Z4841" s="289">
        <f t="shared" si="952"/>
        <v>9.5066997787580012E-3</v>
      </c>
      <c r="AA4841" s="289">
        <f t="shared" si="953"/>
        <v>2.9407633241699999E-2</v>
      </c>
      <c r="AB4841" s="293">
        <v>9.4089514000000006E-3</v>
      </c>
      <c r="AC4841" s="293">
        <v>1.4084729E-5</v>
      </c>
      <c r="AD4841" s="293">
        <v>-3.5656491999999998E-4</v>
      </c>
      <c r="AE4841" s="293">
        <v>-6.5225952E-7</v>
      </c>
      <c r="AF4841" s="293">
        <v>-8.4834039000000003E-3</v>
      </c>
      <c r="AG4841" s="293">
        <v>-7.1569574999999996E-4</v>
      </c>
      <c r="AH4841" s="293">
        <v>6.1603066999999997E-3</v>
      </c>
      <c r="AI4841" s="293">
        <v>-5.9663390000000001E-5</v>
      </c>
      <c r="AJ4841" s="293">
        <v>8.9955573999999995E-6</v>
      </c>
      <c r="AK4841" s="293">
        <v>2.8450490999999998E-4</v>
      </c>
      <c r="AL4841" s="293">
        <v>2.2070139E-7</v>
      </c>
      <c r="AM4841" s="293">
        <v>1.3529968000000001E-8</v>
      </c>
      <c r="AN4841" s="293">
        <v>-9.0735559000000002E-4</v>
      </c>
      <c r="AO4841" s="293">
        <v>-2.0359684000000001E-4</v>
      </c>
      <c r="AP4841" s="293">
        <v>4.2232742E-3</v>
      </c>
      <c r="AQ4841" s="293">
        <v>-9.5517583000000005E-6</v>
      </c>
      <c r="AR4841" s="293">
        <v>2.9417184999999998E-2</v>
      </c>
      <c r="AT4841" s="193"/>
      <c r="AU4841" s="193"/>
      <c r="AV4841" s="193"/>
      <c r="AW4841" s="193"/>
      <c r="AX4841" s="193"/>
      <c r="AY4841" s="193"/>
      <c r="AZ4841" s="193"/>
      <c r="BA4841" s="193"/>
      <c r="BB4841" s="193"/>
      <c r="BC4841" s="193"/>
      <c r="BD4841" s="193"/>
      <c r="BE4841" s="315"/>
      <c r="BF4841" s="315"/>
      <c r="BG4841" s="315"/>
      <c r="BH4841" s="315"/>
      <c r="BI4841" s="315"/>
      <c r="BJ4841" s="315"/>
      <c r="BK4841" s="315"/>
    </row>
    <row r="4842" spans="1:63" x14ac:dyDescent="0.25">
      <c r="A4842" s="58"/>
      <c r="B4842" s="185" t="s">
        <v>5770</v>
      </c>
      <c r="C4842" s="293" t="s">
        <v>931</v>
      </c>
      <c r="D4842" s="293">
        <v>6.4933869000000005E-2</v>
      </c>
      <c r="E4842" s="293">
        <v>7.6711029999999999E-2</v>
      </c>
      <c r="F4842" s="293">
        <v>-1.1502814E-2</v>
      </c>
      <c r="G4842" s="293">
        <v>1.278195E-3</v>
      </c>
      <c r="H4842" s="293">
        <v>5.0698409E-4</v>
      </c>
      <c r="I4842" s="293">
        <v>-6.7731131999999999E-3</v>
      </c>
      <c r="J4842" s="293">
        <v>5.5014592999999999E-3</v>
      </c>
      <c r="K4842" s="293">
        <v>1.6171181999999999E-5</v>
      </c>
      <c r="L4842" s="293">
        <v>-8.0404363999999999E-4</v>
      </c>
      <c r="M4842" s="293">
        <v>0</v>
      </c>
      <c r="N4842" s="293">
        <v>0</v>
      </c>
      <c r="O4842" s="293">
        <v>0</v>
      </c>
      <c r="P4842" s="290">
        <f t="shared" si="949"/>
        <v>0.56822985185185182</v>
      </c>
      <c r="Q4842" s="294">
        <v>-31.886091</v>
      </c>
      <c r="R4842" s="291">
        <v>-18.041478000000001</v>
      </c>
      <c r="S4842" s="291">
        <v>-11.884255</v>
      </c>
      <c r="T4842" s="291">
        <v>-7.1341199999999997E-6</v>
      </c>
      <c r="U4842" s="291">
        <v>-0.39701980999999997</v>
      </c>
      <c r="V4842" s="291">
        <v>-0.22330891</v>
      </c>
      <c r="W4842" s="291">
        <v>-1.3400221999999999</v>
      </c>
      <c r="X4842" s="289">
        <f t="shared" si="950"/>
        <v>5.4605432952081305E-2</v>
      </c>
      <c r="Y4842" s="289">
        <f t="shared" si="951"/>
        <v>1.2427266251599999E-2</v>
      </c>
      <c r="Z4842" s="289">
        <f t="shared" si="952"/>
        <v>1.2752626032081302E-2</v>
      </c>
      <c r="AA4842" s="289">
        <f t="shared" si="953"/>
        <v>2.9425540668400002E-2</v>
      </c>
      <c r="AB4842" s="293">
        <v>1.5753920000000001E-2</v>
      </c>
      <c r="AC4842" s="293">
        <v>9.8005045999999993E-6</v>
      </c>
      <c r="AD4842" s="293">
        <v>6.8279038999999995E-5</v>
      </c>
      <c r="AE4842" s="293">
        <v>1.54678E-7</v>
      </c>
      <c r="AF4842" s="293">
        <v>-3.0405830999999999E-3</v>
      </c>
      <c r="AG4842" s="293">
        <v>-3.6430487000000002E-4</v>
      </c>
      <c r="AH4842" s="293">
        <v>1.031234E-2</v>
      </c>
      <c r="AI4842" s="293">
        <v>-1.8403619999999999E-5</v>
      </c>
      <c r="AJ4842" s="293">
        <v>5.9163239000000003E-6</v>
      </c>
      <c r="AK4842" s="293">
        <v>1.8849452E-4</v>
      </c>
      <c r="AL4842" s="293">
        <v>3.4442965000000002E-7</v>
      </c>
      <c r="AM4842" s="293">
        <v>9.4135313000000003E-9</v>
      </c>
      <c r="AN4842" s="293">
        <v>-4.5945832999999997E-4</v>
      </c>
      <c r="AO4842" s="293">
        <v>-7.7854404999999998E-5</v>
      </c>
      <c r="AP4842" s="293">
        <v>2.8012377000000001E-3</v>
      </c>
      <c r="AQ4842" s="293">
        <v>-3.9863315999999997E-6</v>
      </c>
      <c r="AR4842" s="293">
        <v>2.9429527E-2</v>
      </c>
      <c r="AT4842" s="193"/>
      <c r="AU4842" s="193"/>
      <c r="AV4842" s="193"/>
      <c r="AW4842" s="193"/>
      <c r="AX4842" s="193"/>
      <c r="AY4842" s="193"/>
      <c r="AZ4842" s="193"/>
      <c r="BA4842" s="193"/>
      <c r="BB4842" s="193"/>
      <c r="BC4842" s="193"/>
      <c r="BD4842" s="193"/>
      <c r="BE4842" s="315"/>
      <c r="BF4842" s="315"/>
      <c r="BG4842" s="315"/>
      <c r="BH4842" s="315"/>
      <c r="BI4842" s="315"/>
      <c r="BJ4842" s="315"/>
      <c r="BK4842" s="315"/>
    </row>
    <row r="4843" spans="1:63" x14ac:dyDescent="0.25">
      <c r="A4843" s="58"/>
      <c r="B4843" s="185" t="s">
        <v>5770</v>
      </c>
      <c r="C4843" s="293" t="s">
        <v>932</v>
      </c>
      <c r="D4843" s="293">
        <v>5.3784248999999999E-2</v>
      </c>
      <c r="E4843" s="293">
        <v>5.8739881000000001E-2</v>
      </c>
      <c r="F4843" s="293">
        <v>-5.3714098999999996E-3</v>
      </c>
      <c r="G4843" s="293">
        <v>8.4268959999999997E-4</v>
      </c>
      <c r="H4843" s="293">
        <v>3.4389442999999999E-4</v>
      </c>
      <c r="I4843" s="293">
        <v>-4.0170329999999997E-3</v>
      </c>
      <c r="J4843" s="293">
        <v>3.6529742999999999E-3</v>
      </c>
      <c r="K4843" s="293">
        <v>1.2300077E-5</v>
      </c>
      <c r="L4843" s="293">
        <v>-4.1904784999999999E-4</v>
      </c>
      <c r="M4843" s="293">
        <v>0</v>
      </c>
      <c r="N4843" s="293">
        <v>0</v>
      </c>
      <c r="O4843" s="293">
        <v>0</v>
      </c>
      <c r="P4843" s="290">
        <f t="shared" si="949"/>
        <v>0.43511022962962959</v>
      </c>
      <c r="Q4843" s="294">
        <v>-19.474056000000001</v>
      </c>
      <c r="R4843" s="291">
        <v>-11.018621</v>
      </c>
      <c r="S4843" s="291">
        <v>-7.2581690999999999</v>
      </c>
      <c r="T4843" s="291">
        <v>-4.3570799999999996E-6</v>
      </c>
      <c r="U4843" s="291">
        <v>-0.24247519000000001</v>
      </c>
      <c r="V4843" s="291">
        <v>-0.13638328999999999</v>
      </c>
      <c r="W4843" s="291">
        <v>-0.81840281000000004</v>
      </c>
      <c r="X4843" s="289">
        <f t="shared" si="950"/>
        <v>4.1104196072409803E-2</v>
      </c>
      <c r="Y4843" s="289">
        <f t="shared" si="951"/>
        <v>1.0382039998190002E-2</v>
      </c>
      <c r="Z4843" s="289">
        <f t="shared" si="952"/>
        <v>9.5479560693197997E-3</v>
      </c>
      <c r="AA4843" s="289">
        <f t="shared" si="953"/>
        <v>2.1174200004900001E-2</v>
      </c>
      <c r="AB4843" s="293">
        <v>1.2062827999999999E-2</v>
      </c>
      <c r="AC4843" s="293">
        <v>6.5603116000000003E-6</v>
      </c>
      <c r="AD4843" s="293">
        <v>9.7848285000000002E-5</v>
      </c>
      <c r="AE4843" s="293">
        <v>2.0383158999999999E-7</v>
      </c>
      <c r="AF4843" s="293">
        <v>-1.5635741999999999E-3</v>
      </c>
      <c r="AG4843" s="293">
        <v>-2.2182623E-4</v>
      </c>
      <c r="AH4843" s="293">
        <v>7.8960421999999999E-3</v>
      </c>
      <c r="AI4843" s="293">
        <v>-8.5100944000000001E-6</v>
      </c>
      <c r="AJ4843" s="293">
        <v>3.9037679999999998E-6</v>
      </c>
      <c r="AK4843" s="293">
        <v>1.246145E-4</v>
      </c>
      <c r="AL4843" s="293">
        <v>2.6201159999999998E-7</v>
      </c>
      <c r="AM4843" s="293">
        <v>6.3011197999999998E-9</v>
      </c>
      <c r="AN4843" s="293">
        <v>-2.7922347000000001E-4</v>
      </c>
      <c r="AO4843" s="293">
        <v>-4.1597546999999998E-5</v>
      </c>
      <c r="AP4843" s="293">
        <v>1.8524584000000001E-3</v>
      </c>
      <c r="AQ4843" s="293">
        <v>-2.2299950999999998E-6</v>
      </c>
      <c r="AR4843" s="293">
        <v>2.117643E-2</v>
      </c>
      <c r="AT4843" s="193"/>
      <c r="AU4843" s="193"/>
      <c r="AV4843" s="193"/>
      <c r="AW4843" s="193"/>
      <c r="AX4843" s="193"/>
      <c r="AY4843" s="193"/>
      <c r="AZ4843" s="193"/>
      <c r="BA4843" s="193"/>
      <c r="BB4843" s="193"/>
      <c r="BC4843" s="193"/>
      <c r="BD4843" s="193"/>
      <c r="BE4843" s="315"/>
      <c r="BF4843" s="315"/>
      <c r="BG4843" s="315"/>
      <c r="BH4843" s="315"/>
      <c r="BI4843" s="315"/>
      <c r="BJ4843" s="315"/>
      <c r="BK4843" s="315"/>
    </row>
    <row r="4844" spans="1:63" x14ac:dyDescent="0.25">
      <c r="A4844" s="58"/>
      <c r="B4844" s="185" t="s">
        <v>5770</v>
      </c>
      <c r="C4844" s="293" t="s">
        <v>933</v>
      </c>
      <c r="D4844" s="293">
        <v>-1.0917437E-2</v>
      </c>
      <c r="E4844" s="293">
        <v>3.4487802999999997E-2</v>
      </c>
      <c r="F4844" s="293">
        <v>-3.9102612000000002E-2</v>
      </c>
      <c r="G4844" s="293">
        <v>1.9180408E-3</v>
      </c>
      <c r="H4844" s="293">
        <v>6.6549999000000001E-4</v>
      </c>
      <c r="I4844" s="293">
        <v>-1.4590379000000001E-2</v>
      </c>
      <c r="J4844" s="293">
        <v>7.9990272999999994E-3</v>
      </c>
      <c r="K4844" s="293">
        <v>8.0864919999999994E-6</v>
      </c>
      <c r="L4844" s="293">
        <v>-2.3029038000000001E-3</v>
      </c>
      <c r="M4844" s="293">
        <v>0</v>
      </c>
      <c r="N4844" s="293">
        <v>0</v>
      </c>
      <c r="O4844" s="293">
        <v>0</v>
      </c>
      <c r="P4844" s="290">
        <f t="shared" si="949"/>
        <v>0.25546520740740736</v>
      </c>
      <c r="Q4844" s="294">
        <v>-63.130180000000003</v>
      </c>
      <c r="R4844" s="291">
        <v>-35.719704999999998</v>
      </c>
      <c r="S4844" s="291">
        <v>-23.529229000000001</v>
      </c>
      <c r="T4844" s="291">
        <v>-1.41246E-5</v>
      </c>
      <c r="U4844" s="291">
        <v>-0.78604594000000005</v>
      </c>
      <c r="V4844" s="291">
        <v>-0.44212166000000003</v>
      </c>
      <c r="W4844" s="291">
        <v>-2.6530640999999999</v>
      </c>
      <c r="X4844" s="289">
        <f t="shared" si="950"/>
        <v>3.1547626193820996E-2</v>
      </c>
      <c r="Y4844" s="289">
        <f t="shared" si="951"/>
        <v>-2.9644572828200011E-3</v>
      </c>
      <c r="Z4844" s="289">
        <f t="shared" si="952"/>
        <v>7.8768770717410012E-3</v>
      </c>
      <c r="AA4844" s="289">
        <f t="shared" si="953"/>
        <v>2.6635206404899997E-2</v>
      </c>
      <c r="AB4844" s="293">
        <v>7.0867036E-3</v>
      </c>
      <c r="AC4844" s="293">
        <v>1.3728776000000001E-5</v>
      </c>
      <c r="AD4844" s="293">
        <v>-4.1918384000000001E-4</v>
      </c>
      <c r="AE4844" s="293">
        <v>-7.7354882000000005E-7</v>
      </c>
      <c r="AF4844" s="293">
        <v>-8.9170553000000007E-3</v>
      </c>
      <c r="AG4844" s="293">
        <v>-7.2787697000000005E-4</v>
      </c>
      <c r="AH4844" s="293">
        <v>4.6403627000000001E-3</v>
      </c>
      <c r="AI4844" s="293">
        <v>-6.3388066000000004E-5</v>
      </c>
      <c r="AJ4844" s="293">
        <v>8.8458767000000001E-6</v>
      </c>
      <c r="AK4844" s="293">
        <v>2.7945907999999997E-4</v>
      </c>
      <c r="AL4844" s="293">
        <v>1.7191278999999999E-7</v>
      </c>
      <c r="AM4844" s="293">
        <v>1.3188250999999999E-8</v>
      </c>
      <c r="AN4844" s="293">
        <v>-9.2334351999999995E-4</v>
      </c>
      <c r="AO4844" s="293">
        <v>-2.128989E-4</v>
      </c>
      <c r="AP4844" s="293">
        <v>4.1476548E-3</v>
      </c>
      <c r="AQ4844" s="293">
        <v>-9.9125951000000002E-6</v>
      </c>
      <c r="AR4844" s="293">
        <v>2.6645118999999998E-2</v>
      </c>
      <c r="AT4844" s="193"/>
      <c r="AU4844" s="193"/>
      <c r="AV4844" s="193"/>
      <c r="AW4844" s="193"/>
      <c r="AX4844" s="193"/>
      <c r="AY4844" s="193"/>
      <c r="AZ4844" s="193"/>
      <c r="BA4844" s="193"/>
      <c r="BB4844" s="193"/>
      <c r="BC4844" s="193"/>
      <c r="BD4844" s="193"/>
      <c r="BE4844" s="315"/>
      <c r="BF4844" s="315"/>
      <c r="BG4844" s="315"/>
      <c r="BH4844" s="315"/>
      <c r="BI4844" s="315"/>
      <c r="BJ4844" s="315"/>
      <c r="BK4844" s="315"/>
    </row>
    <row r="4845" spans="1:63" x14ac:dyDescent="0.25">
      <c r="A4845" s="58" t="s">
        <v>657</v>
      </c>
      <c r="B4845" s="58"/>
      <c r="C4845" s="43"/>
      <c r="D4845" s="199"/>
      <c r="E4845" s="199"/>
      <c r="F4845" s="199"/>
      <c r="G4845" s="199"/>
      <c r="H4845" s="199"/>
      <c r="I4845" s="199"/>
      <c r="J4845" s="199"/>
      <c r="K4845" s="199"/>
      <c r="L4845" s="199"/>
      <c r="M4845" s="199"/>
      <c r="N4845" s="199"/>
      <c r="O4845" s="199"/>
      <c r="P4845" s="199"/>
      <c r="Q4845" s="239"/>
      <c r="R4845" s="52"/>
      <c r="S4845" s="52"/>
      <c r="T4845" s="52"/>
      <c r="U4845" s="52"/>
      <c r="V4845" s="52"/>
      <c r="W4845" s="52"/>
      <c r="X4845" s="259"/>
      <c r="Y4845" s="258"/>
      <c r="Z4845" s="258"/>
      <c r="AA4845" s="258"/>
      <c r="AB4845" s="258"/>
      <c r="AC4845" s="258"/>
      <c r="AD4845" s="258"/>
      <c r="AE4845" s="258"/>
      <c r="AF4845" s="258"/>
      <c r="AG4845" s="258"/>
      <c r="AH4845" s="258"/>
      <c r="AI4845" s="258"/>
      <c r="AJ4845" s="258"/>
      <c r="AK4845" s="258"/>
      <c r="AL4845" s="258"/>
      <c r="AM4845" s="258"/>
      <c r="AN4845" s="258"/>
      <c r="AO4845" s="258"/>
      <c r="AP4845" s="258"/>
      <c r="AQ4845" s="258"/>
      <c r="AR4845" s="258"/>
      <c r="AT4845" s="193"/>
      <c r="AU4845" s="193"/>
      <c r="AV4845" s="193"/>
      <c r="AW4845" s="193"/>
      <c r="AX4845" s="193"/>
      <c r="AY4845" s="193"/>
      <c r="AZ4845" s="193"/>
      <c r="BA4845" s="193"/>
      <c r="BB4845" s="193"/>
      <c r="BC4845" s="193"/>
      <c r="BD4845" s="193"/>
      <c r="BE4845" s="315"/>
      <c r="BF4845" s="315"/>
      <c r="BG4845" s="315"/>
      <c r="BH4845" s="315"/>
      <c r="BI4845" s="315"/>
      <c r="BJ4845" s="315"/>
      <c r="BK4845" s="315"/>
    </row>
    <row r="4846" spans="1:63" x14ac:dyDescent="0.25">
      <c r="A4846" s="58"/>
      <c r="B4846" s="185" t="s">
        <v>5770</v>
      </c>
      <c r="C4846" s="288" t="s">
        <v>934</v>
      </c>
      <c r="D4846" s="293">
        <v>0.14234301999999999</v>
      </c>
      <c r="E4846" s="293">
        <v>0.15148507999999999</v>
      </c>
      <c r="F4846" s="293">
        <v>-1.0774784000000001E-2</v>
      </c>
      <c r="G4846" s="293">
        <v>2.0513759000000001E-3</v>
      </c>
      <c r="H4846" s="293">
        <v>8.4718567999999997E-4</v>
      </c>
      <c r="I4846" s="293">
        <v>-9.3124001999999994E-3</v>
      </c>
      <c r="J4846" s="293">
        <v>8.9195165000000003E-3</v>
      </c>
      <c r="K4846" s="293">
        <v>3.1646800999999999E-5</v>
      </c>
      <c r="L4846" s="293">
        <v>-9.0459779000000003E-4</v>
      </c>
      <c r="M4846" s="293">
        <v>0</v>
      </c>
      <c r="N4846" s="293">
        <v>0</v>
      </c>
      <c r="O4846" s="293">
        <v>0</v>
      </c>
      <c r="P4846" s="290">
        <f t="shared" ref="P4846:P4858" si="954">E4846/0.135</f>
        <v>1.1221117037037036</v>
      </c>
      <c r="Q4846" s="294">
        <v>-45.796131000000003</v>
      </c>
      <c r="R4846" s="291">
        <v>-25.911921</v>
      </c>
      <c r="S4846" s="291">
        <v>-17.068660999999999</v>
      </c>
      <c r="T4846" s="291">
        <v>-1.024632E-5</v>
      </c>
      <c r="U4846" s="291">
        <v>-0.57021637000000003</v>
      </c>
      <c r="V4846" s="291">
        <v>-0.32072555000000003</v>
      </c>
      <c r="W4846" s="291">
        <v>-1.9245956</v>
      </c>
      <c r="X4846" s="289">
        <f t="shared" ref="X4846:X4858" si="955">SUM(Y4846:AA4846)</f>
        <v>0.105369434341159</v>
      </c>
      <c r="Y4846" s="289">
        <f t="shared" ref="Y4846:Y4858" si="956">SUM(AB4846:AG4846)</f>
        <v>2.7550022818790001E-2</v>
      </c>
      <c r="Z4846" s="289">
        <f t="shared" ref="Z4846:Z4858" si="957">SUM(AH4846:AP4846)</f>
        <v>2.4428930950568993E-2</v>
      </c>
      <c r="AA4846" s="289">
        <f t="shared" ref="AA4846:AA4858" si="958">SUM(AQ4846:AR4846)</f>
        <v>5.33904805718E-2</v>
      </c>
      <c r="AB4846" s="293">
        <v>3.1108625000000001E-2</v>
      </c>
      <c r="AC4846" s="293">
        <v>1.6072895E-5</v>
      </c>
      <c r="AD4846" s="293">
        <v>2.9314728000000002E-4</v>
      </c>
      <c r="AE4846" s="293">
        <v>6.0213378999999999E-7</v>
      </c>
      <c r="AF4846" s="293">
        <v>-3.3475179999999998E-3</v>
      </c>
      <c r="AG4846" s="293">
        <v>-5.2090649000000001E-4</v>
      </c>
      <c r="AH4846" s="293">
        <v>2.0362835999999999E-2</v>
      </c>
      <c r="AI4846" s="293">
        <v>-1.6947845E-5</v>
      </c>
      <c r="AJ4846" s="293">
        <v>9.5063983000000003E-6</v>
      </c>
      <c r="AK4846" s="293">
        <v>3.0370898999999997E-4</v>
      </c>
      <c r="AL4846" s="293">
        <v>6.7415756000000004E-7</v>
      </c>
      <c r="AM4846" s="293">
        <v>1.5437708999999999E-8</v>
      </c>
      <c r="AN4846" s="293">
        <v>-6.5507998999999998E-4</v>
      </c>
      <c r="AO4846" s="293">
        <v>-9.1140898000000001E-5</v>
      </c>
      <c r="AP4846" s="293">
        <v>4.5153587000000004E-3</v>
      </c>
      <c r="AQ4846" s="293">
        <v>-5.0144281999999996E-6</v>
      </c>
      <c r="AR4846" s="293">
        <v>5.3395495000000001E-2</v>
      </c>
      <c r="AT4846" s="193"/>
      <c r="AU4846" s="193"/>
      <c r="AV4846" s="193"/>
      <c r="AW4846" s="193"/>
      <c r="AX4846" s="193"/>
      <c r="AY4846" s="193"/>
      <c r="AZ4846" s="193"/>
      <c r="BA4846" s="193"/>
      <c r="BB4846" s="193"/>
      <c r="BC4846" s="193"/>
      <c r="BD4846" s="193"/>
      <c r="BE4846" s="315"/>
      <c r="BF4846" s="315"/>
      <c r="BG4846" s="315"/>
      <c r="BH4846" s="315"/>
      <c r="BI4846" s="315"/>
      <c r="BJ4846" s="315"/>
      <c r="BK4846" s="315"/>
    </row>
    <row r="4847" spans="1:63" x14ac:dyDescent="0.25">
      <c r="A4847" s="58"/>
      <c r="B4847" s="185" t="s">
        <v>5770</v>
      </c>
      <c r="C4847" s="288" t="s">
        <v>935</v>
      </c>
      <c r="D4847" s="293">
        <v>3.5876154E-2</v>
      </c>
      <c r="E4847" s="293">
        <v>4.4358680999999997E-2</v>
      </c>
      <c r="F4847" s="293">
        <v>-8.0662540000000001E-3</v>
      </c>
      <c r="G4847" s="293">
        <v>7.9513418000000001E-4</v>
      </c>
      <c r="H4847" s="293">
        <v>3.1141037999999997E-4</v>
      </c>
      <c r="I4847" s="293">
        <v>-4.3979515000000004E-3</v>
      </c>
      <c r="J4847" s="293">
        <v>3.4116355999999999E-3</v>
      </c>
      <c r="K4847" s="293">
        <v>9.3851284000000007E-6</v>
      </c>
      <c r="L4847" s="293">
        <v>-5.4588632000000001E-4</v>
      </c>
      <c r="M4847" s="293">
        <v>0</v>
      </c>
      <c r="N4847" s="293">
        <v>0</v>
      </c>
      <c r="O4847" s="293">
        <v>0</v>
      </c>
      <c r="P4847" s="290">
        <f t="shared" si="954"/>
        <v>0.32858282222222218</v>
      </c>
      <c r="Q4847" s="294">
        <v>-20.472725000000001</v>
      </c>
      <c r="R4847" s="291">
        <v>-11.583678000000001</v>
      </c>
      <c r="S4847" s="291">
        <v>-7.6303828999999999</v>
      </c>
      <c r="T4847" s="291">
        <v>-4.5805200000000001E-6</v>
      </c>
      <c r="U4847" s="291">
        <v>-0.25490981000000001</v>
      </c>
      <c r="V4847" s="291">
        <v>-0.14337731000000001</v>
      </c>
      <c r="W4847" s="291">
        <v>-0.86037218999999998</v>
      </c>
      <c r="X4847" s="289">
        <f t="shared" si="955"/>
        <v>3.1867733414986103E-2</v>
      </c>
      <c r="Y4847" s="289">
        <f t="shared" si="956"/>
        <v>6.8296187125950012E-3</v>
      </c>
      <c r="Z4847" s="289">
        <f t="shared" si="957"/>
        <v>7.4636633858911E-3</v>
      </c>
      <c r="AA4847" s="289">
        <f t="shared" si="958"/>
        <v>1.7574451316500001E-2</v>
      </c>
      <c r="AB4847" s="293">
        <v>9.1099812000000006E-3</v>
      </c>
      <c r="AC4847" s="293">
        <v>6.0558933999999997E-6</v>
      </c>
      <c r="AD4847" s="293">
        <v>2.0726206000000001E-5</v>
      </c>
      <c r="AE4847" s="293">
        <v>5.4293195000000001E-8</v>
      </c>
      <c r="AF4847" s="293">
        <v>-2.0730187000000001E-3</v>
      </c>
      <c r="AG4847" s="293">
        <v>-2.3418018E-4</v>
      </c>
      <c r="AH4847" s="293">
        <v>5.9633541000000002E-3</v>
      </c>
      <c r="AI4847" s="293">
        <v>-1.2939862000000001E-5</v>
      </c>
      <c r="AJ4847" s="293">
        <v>3.6790647999999999E-6</v>
      </c>
      <c r="AK4847" s="293">
        <v>1.1711642E-4</v>
      </c>
      <c r="AL4847" s="293">
        <v>1.9988024999999999E-7</v>
      </c>
      <c r="AM4847" s="293">
        <v>5.8168410999999999E-9</v>
      </c>
      <c r="AN4847" s="293">
        <v>-2.9556922999999998E-4</v>
      </c>
      <c r="AO4847" s="293">
        <v>-5.2436803999999997E-5</v>
      </c>
      <c r="AP4847" s="293">
        <v>1.7402540000000001E-3</v>
      </c>
      <c r="AQ4847" s="293">
        <v>-2.6436835000000001E-6</v>
      </c>
      <c r="AR4847" s="293">
        <v>1.7577095000000001E-2</v>
      </c>
      <c r="AT4847" s="193"/>
      <c r="AU4847" s="193"/>
      <c r="AV4847" s="193"/>
      <c r="AW4847" s="193"/>
      <c r="AX4847" s="193"/>
      <c r="AY4847" s="193"/>
      <c r="AZ4847" s="193"/>
      <c r="BA4847" s="193"/>
      <c r="BB4847" s="193"/>
      <c r="BC4847" s="193"/>
      <c r="BD4847" s="193"/>
      <c r="BE4847" s="315"/>
      <c r="BF4847" s="315"/>
      <c r="BG4847" s="315"/>
      <c r="BH4847" s="315"/>
      <c r="BI4847" s="315"/>
      <c r="BJ4847" s="315"/>
      <c r="BK4847" s="315"/>
    </row>
    <row r="4848" spans="1:63" x14ac:dyDescent="0.25">
      <c r="A4848" s="58"/>
      <c r="B4848" s="185" t="s">
        <v>5770</v>
      </c>
      <c r="C4848" s="288" t="s">
        <v>1195</v>
      </c>
      <c r="D4848" s="293">
        <v>-2.899316E-2</v>
      </c>
      <c r="E4848" s="293">
        <v>2.0113576000000001E-2</v>
      </c>
      <c r="F4848" s="293">
        <v>-4.1945298999999998E-2</v>
      </c>
      <c r="G4848" s="293">
        <v>1.8764134999999999E-3</v>
      </c>
      <c r="H4848" s="293">
        <v>6.3495508999999995E-4</v>
      </c>
      <c r="I4848" s="293">
        <v>-1.5021862E-2</v>
      </c>
      <c r="J4848" s="293">
        <v>7.7820944E-3</v>
      </c>
      <c r="K4848" s="293">
        <v>5.1765448000000002E-6</v>
      </c>
      <c r="L4848" s="293">
        <v>-2.4382146E-3</v>
      </c>
      <c r="M4848" s="293">
        <v>0</v>
      </c>
      <c r="N4848" s="293">
        <v>0</v>
      </c>
      <c r="O4848" s="293">
        <v>0</v>
      </c>
      <c r="P4848" s="290">
        <f t="shared" si="954"/>
        <v>0.14898945185185186</v>
      </c>
      <c r="Q4848" s="294">
        <v>-64.342849999999999</v>
      </c>
      <c r="R4848" s="291">
        <v>-36.405845999999997</v>
      </c>
      <c r="S4848" s="291">
        <v>-23.981203000000001</v>
      </c>
      <c r="T4848" s="291">
        <v>-1.439592E-5</v>
      </c>
      <c r="U4848" s="291">
        <v>-0.80114512000000004</v>
      </c>
      <c r="V4848" s="291">
        <v>-0.45061438999999998</v>
      </c>
      <c r="W4848" s="291">
        <v>-2.7040269000000001</v>
      </c>
      <c r="X4848" s="289">
        <f t="shared" si="955"/>
        <v>2.2346402878414998E-2</v>
      </c>
      <c r="Y4848" s="289">
        <f t="shared" si="956"/>
        <v>-6.5527455786399992E-3</v>
      </c>
      <c r="Z4848" s="289">
        <f t="shared" si="957"/>
        <v>5.8030172350549995E-3</v>
      </c>
      <c r="AA4848" s="289">
        <f t="shared" si="958"/>
        <v>2.3096131221999997E-2</v>
      </c>
      <c r="AB4848" s="293">
        <v>4.1353064000000002E-3</v>
      </c>
      <c r="AC4848" s="293">
        <v>1.3265582E-5</v>
      </c>
      <c r="AD4848" s="293">
        <v>-4.9824604999999995E-4</v>
      </c>
      <c r="AE4848" s="293">
        <v>-9.2672063999999997E-7</v>
      </c>
      <c r="AF4848" s="293">
        <v>-9.4594403000000001E-3</v>
      </c>
      <c r="AG4848" s="293">
        <v>-7.4270448999999995E-4</v>
      </c>
      <c r="AH4848" s="293">
        <v>2.7086298E-3</v>
      </c>
      <c r="AI4848" s="293">
        <v>-6.8057949000000005E-5</v>
      </c>
      <c r="AJ4848" s="293">
        <v>8.6484738999999992E-6</v>
      </c>
      <c r="AK4848" s="293">
        <v>2.7282053E-4</v>
      </c>
      <c r="AL4848" s="293">
        <v>1.0988658E-7</v>
      </c>
      <c r="AM4848" s="293">
        <v>1.2743575E-8</v>
      </c>
      <c r="AN4848" s="293">
        <v>-9.4283207000000005E-4</v>
      </c>
      <c r="AO4848" s="293">
        <v>-2.2451487999999999E-4</v>
      </c>
      <c r="AP4848" s="293">
        <v>4.0482006999999999E-3</v>
      </c>
      <c r="AQ4848" s="293">
        <v>-1.0361777999999999E-5</v>
      </c>
      <c r="AR4848" s="293">
        <v>2.3106492999999999E-2</v>
      </c>
      <c r="AT4848" s="193"/>
      <c r="AU4848" s="193"/>
      <c r="AV4848" s="193"/>
      <c r="AW4848" s="193"/>
      <c r="AX4848" s="193"/>
      <c r="AY4848" s="193"/>
      <c r="AZ4848" s="193"/>
      <c r="BA4848" s="193"/>
      <c r="BB4848" s="193"/>
      <c r="BC4848" s="193"/>
      <c r="BD4848" s="193"/>
      <c r="BE4848" s="315"/>
      <c r="BF4848" s="315"/>
      <c r="BG4848" s="315"/>
      <c r="BH4848" s="315"/>
      <c r="BI4848" s="315"/>
      <c r="BJ4848" s="315"/>
      <c r="BK4848" s="315"/>
    </row>
    <row r="4849" spans="1:63" x14ac:dyDescent="0.25">
      <c r="A4849" s="58"/>
      <c r="B4849" s="185" t="s">
        <v>5770</v>
      </c>
      <c r="C4849" s="288" t="s">
        <v>1196</v>
      </c>
      <c r="D4849" s="293">
        <v>1.3694668E-2</v>
      </c>
      <c r="E4849" s="293">
        <v>2.3666486E-2</v>
      </c>
      <c r="F4849" s="293">
        <v>-8.9107057000000003E-3</v>
      </c>
      <c r="G4849" s="293">
        <v>6.0662887999999996E-4</v>
      </c>
      <c r="H4849" s="293">
        <v>2.2555831999999999E-4</v>
      </c>
      <c r="I4849" s="293">
        <v>-3.9140353999999999E-3</v>
      </c>
      <c r="J4849" s="293">
        <v>2.5704676000000001E-3</v>
      </c>
      <c r="K4849" s="293">
        <v>5.1180334999999999E-6</v>
      </c>
      <c r="L4849" s="293">
        <v>-5.5484928000000002E-4</v>
      </c>
      <c r="M4849" s="293">
        <v>0</v>
      </c>
      <c r="N4849" s="293">
        <v>0</v>
      </c>
      <c r="O4849" s="293">
        <v>0</v>
      </c>
      <c r="P4849" s="290">
        <f t="shared" si="954"/>
        <v>0.1753073037037037</v>
      </c>
      <c r="Q4849" s="294">
        <v>-17.54805</v>
      </c>
      <c r="R4849" s="291">
        <v>-9.9288670999999997</v>
      </c>
      <c r="S4849" s="291">
        <v>-6.5403282000000003</v>
      </c>
      <c r="T4849" s="291">
        <v>-3.9261600000000004E-6</v>
      </c>
      <c r="U4849" s="291">
        <v>-0.21849412000000001</v>
      </c>
      <c r="V4849" s="291">
        <v>-0.12289484000000001</v>
      </c>
      <c r="W4849" s="291">
        <v>-0.73746188000000001</v>
      </c>
      <c r="X4849" s="289">
        <f t="shared" si="955"/>
        <v>1.7952441746375902E-2</v>
      </c>
      <c r="Y4849" s="289">
        <f t="shared" si="956"/>
        <v>2.4826555639680011E-3</v>
      </c>
      <c r="Z4849" s="289">
        <f t="shared" si="957"/>
        <v>4.2731032403078998E-3</v>
      </c>
      <c r="AA4849" s="289">
        <f t="shared" si="958"/>
        <v>1.11966829421E-2</v>
      </c>
      <c r="AB4849" s="293">
        <v>4.8609561000000001E-3</v>
      </c>
      <c r="AC4849" s="293">
        <v>4.4967983000000001E-6</v>
      </c>
      <c r="AD4849" s="293">
        <v>-5.0026586999999997E-5</v>
      </c>
      <c r="AE4849" s="293">
        <v>-8.5507331999999999E-8</v>
      </c>
      <c r="AF4849" s="293">
        <v>-2.1311519999999999E-3</v>
      </c>
      <c r="AG4849" s="293">
        <v>-2.0153324000000001E-4</v>
      </c>
      <c r="AH4849" s="293">
        <v>3.1821623999999998E-3</v>
      </c>
      <c r="AI4849" s="293">
        <v>-1.4387113E-5</v>
      </c>
      <c r="AJ4849" s="293">
        <v>2.8028077000000001E-6</v>
      </c>
      <c r="AK4849" s="293">
        <v>8.8922955000000006E-5</v>
      </c>
      <c r="AL4849" s="293">
        <v>1.0895812E-7</v>
      </c>
      <c r="AM4849" s="293">
        <v>4.3194878999999997E-9</v>
      </c>
      <c r="AN4849" s="293">
        <v>-2.5501765999999998E-4</v>
      </c>
      <c r="AO4849" s="293">
        <v>-5.2131127E-5</v>
      </c>
      <c r="AP4849" s="293">
        <v>1.3206377E-3</v>
      </c>
      <c r="AQ4849" s="293">
        <v>-2.5130578999999999E-6</v>
      </c>
      <c r="AR4849" s="293">
        <v>1.1199196E-2</v>
      </c>
      <c r="AT4849" s="193"/>
      <c r="AU4849" s="193"/>
      <c r="AV4849" s="193"/>
      <c r="AW4849" s="193"/>
      <c r="AX4849" s="193"/>
      <c r="AY4849" s="193"/>
      <c r="AZ4849" s="193"/>
      <c r="BA4849" s="193"/>
      <c r="BB4849" s="193"/>
      <c r="BC4849" s="193"/>
      <c r="BD4849" s="193"/>
      <c r="BE4849" s="315"/>
      <c r="BF4849" s="315"/>
      <c r="BG4849" s="315"/>
      <c r="BH4849" s="315"/>
      <c r="BI4849" s="315"/>
      <c r="BJ4849" s="315"/>
      <c r="BK4849" s="315"/>
    </row>
    <row r="4850" spans="1:63" x14ac:dyDescent="0.25">
      <c r="A4850" s="58"/>
      <c r="B4850" s="185" t="s">
        <v>5770</v>
      </c>
      <c r="C4850" s="288" t="s">
        <v>1197</v>
      </c>
      <c r="D4850" s="293">
        <v>-0.24233393</v>
      </c>
      <c r="E4850" s="293">
        <v>-0.18372311</v>
      </c>
      <c r="F4850" s="293">
        <v>-4.5893113999999999E-2</v>
      </c>
      <c r="G4850" s="293">
        <v>-1.5357941E-4</v>
      </c>
      <c r="H4850" s="293">
        <v>-2.6712958000000002E-4</v>
      </c>
      <c r="I4850" s="293">
        <v>-8.7676617000000002E-3</v>
      </c>
      <c r="J4850" s="293">
        <v>-1.2159463E-3</v>
      </c>
      <c r="K4850" s="293">
        <v>-3.696331E-5</v>
      </c>
      <c r="L4850" s="293">
        <v>-2.2764267E-3</v>
      </c>
      <c r="M4850" s="293">
        <v>0</v>
      </c>
      <c r="N4850" s="293">
        <v>0</v>
      </c>
      <c r="O4850" s="293">
        <v>0</v>
      </c>
      <c r="P4850" s="290">
        <f t="shared" si="954"/>
        <v>-1.3609119259259257</v>
      </c>
      <c r="Q4850" s="294">
        <v>-29.246749999999999</v>
      </c>
      <c r="R4850" s="291">
        <v>-16.548112</v>
      </c>
      <c r="S4850" s="291">
        <v>-10.900547</v>
      </c>
      <c r="T4850" s="291">
        <v>-6.5436000000000003E-6</v>
      </c>
      <c r="U4850" s="291">
        <v>-0.36415687000000002</v>
      </c>
      <c r="V4850" s="291">
        <v>-0.20482471999999999</v>
      </c>
      <c r="W4850" s="291">
        <v>-1.2291030999999999</v>
      </c>
      <c r="X4850" s="289">
        <f t="shared" si="955"/>
        <v>-0.1156331533123939</v>
      </c>
      <c r="Y4850" s="289">
        <f t="shared" si="956"/>
        <v>-4.8272681757899991E-2</v>
      </c>
      <c r="Z4850" s="289">
        <f t="shared" si="957"/>
        <v>-2.5902979575593905E-2</v>
      </c>
      <c r="AA4850" s="289">
        <f t="shared" si="958"/>
        <v>-4.1457491978900002E-2</v>
      </c>
      <c r="AB4850" s="293">
        <v>-3.7721923999999997E-2</v>
      </c>
      <c r="AC4850" s="293">
        <v>-3.2937878999999999E-6</v>
      </c>
      <c r="AD4850" s="293">
        <v>-1.1372737999999999E-3</v>
      </c>
      <c r="AE4850" s="293">
        <v>-2.1952799999999998E-6</v>
      </c>
      <c r="AF4850" s="293">
        <v>-9.0595547999999994E-3</v>
      </c>
      <c r="AG4850" s="293">
        <v>-3.4844009000000001E-4</v>
      </c>
      <c r="AH4850" s="293">
        <v>-2.4689136E-2</v>
      </c>
      <c r="AI4850" s="293">
        <v>-7.5215221000000002E-5</v>
      </c>
      <c r="AJ4850" s="293">
        <v>-7.8028622999999999E-7</v>
      </c>
      <c r="AK4850" s="293">
        <v>-2.9992352E-5</v>
      </c>
      <c r="AL4850" s="293">
        <v>-7.8797599999999999E-7</v>
      </c>
      <c r="AM4850" s="293">
        <v>-3.1603639E-9</v>
      </c>
      <c r="AN4850" s="293">
        <v>-4.5103181999999999E-4</v>
      </c>
      <c r="AO4850" s="293">
        <v>-1.9858815E-4</v>
      </c>
      <c r="AP4850" s="293">
        <v>-4.5744460999999999E-4</v>
      </c>
      <c r="AQ4850" s="293">
        <v>-8.0289788999999998E-6</v>
      </c>
      <c r="AR4850" s="293">
        <v>-4.1449462999999999E-2</v>
      </c>
      <c r="AT4850" s="193"/>
      <c r="AU4850" s="193"/>
      <c r="AV4850" s="193"/>
      <c r="AW4850" s="193"/>
      <c r="AX4850" s="193"/>
      <c r="AY4850" s="193"/>
      <c r="AZ4850" s="193"/>
      <c r="BA4850" s="193"/>
      <c r="BB4850" s="193"/>
      <c r="BC4850" s="193"/>
      <c r="BD4850" s="193"/>
      <c r="BE4850" s="315"/>
      <c r="BF4850" s="315"/>
      <c r="BG4850" s="315"/>
      <c r="BH4850" s="315"/>
      <c r="BI4850" s="315"/>
      <c r="BJ4850" s="315"/>
      <c r="BK4850" s="315"/>
    </row>
    <row r="4851" spans="1:63" x14ac:dyDescent="0.25">
      <c r="A4851" s="123">
        <v>1</v>
      </c>
      <c r="B4851" s="185" t="s">
        <v>5770</v>
      </c>
      <c r="C4851" s="288" t="s">
        <v>1198</v>
      </c>
      <c r="D4851" s="293">
        <v>-0.20923465999999999</v>
      </c>
      <c r="E4851" s="293">
        <v>-0.15862921999999999</v>
      </c>
      <c r="F4851" s="293">
        <v>-3.9624787000000002E-2</v>
      </c>
      <c r="G4851" s="293">
        <v>-1.3260271000000001E-4</v>
      </c>
      <c r="H4851" s="293">
        <v>-2.3064358999999999E-4</v>
      </c>
      <c r="I4851" s="293">
        <v>-7.5701274000000004E-3</v>
      </c>
      <c r="J4851" s="293">
        <v>-1.0498657999999999E-3</v>
      </c>
      <c r="K4851" s="293">
        <v>-3.1914663E-5</v>
      </c>
      <c r="L4851" s="293">
        <v>-1.9655000999999998E-3</v>
      </c>
      <c r="M4851" s="293">
        <v>0</v>
      </c>
      <c r="N4851" s="293">
        <v>0</v>
      </c>
      <c r="O4851" s="293">
        <v>0</v>
      </c>
      <c r="P4851" s="290">
        <f t="shared" si="954"/>
        <v>-1.1750312592592591</v>
      </c>
      <c r="Q4851" s="294">
        <v>-25.252071999999998</v>
      </c>
      <c r="R4851" s="291">
        <v>-14.287882</v>
      </c>
      <c r="S4851" s="291">
        <v>-9.4116917999999998</v>
      </c>
      <c r="T4851" s="291">
        <v>-5.6498399999999999E-6</v>
      </c>
      <c r="U4851" s="291">
        <v>-0.31441837</v>
      </c>
      <c r="V4851" s="291">
        <v>-0.17684865999999999</v>
      </c>
      <c r="W4851" s="291">
        <v>-1.0612256</v>
      </c>
      <c r="X4851" s="289">
        <f t="shared" si="955"/>
        <v>-9.9839356326664408E-2</v>
      </c>
      <c r="Y4851" s="289">
        <f t="shared" si="956"/>
        <v>-4.1679339681499998E-2</v>
      </c>
      <c r="Z4851" s="289">
        <f t="shared" si="957"/>
        <v>-2.2365011307264399E-2</v>
      </c>
      <c r="AA4851" s="289">
        <f t="shared" si="958"/>
        <v>-3.5795005337899997E-2</v>
      </c>
      <c r="AB4851" s="293">
        <v>-3.2569661E-2</v>
      </c>
      <c r="AC4851" s="293">
        <v>-2.8439046000000002E-6</v>
      </c>
      <c r="AD4851" s="293">
        <v>-9.819388699999999E-4</v>
      </c>
      <c r="AE4851" s="293">
        <v>-1.8954368999999999E-6</v>
      </c>
      <c r="AF4851" s="293">
        <v>-7.8221521999999998E-3</v>
      </c>
      <c r="AG4851" s="293">
        <v>-3.0084827E-4</v>
      </c>
      <c r="AH4851" s="293">
        <v>-2.1316960999999999E-2</v>
      </c>
      <c r="AI4851" s="293">
        <v>-6.4941922000000003E-5</v>
      </c>
      <c r="AJ4851" s="293">
        <v>-6.7371055000000005E-7</v>
      </c>
      <c r="AK4851" s="293">
        <v>-2.5895835999999999E-5</v>
      </c>
      <c r="AL4851" s="293">
        <v>-6.8035001000000001E-7</v>
      </c>
      <c r="AM4851" s="293">
        <v>-2.7287044000000001E-9</v>
      </c>
      <c r="AN4851" s="293">
        <v>-3.8942748E-4</v>
      </c>
      <c r="AO4851" s="293">
        <v>-1.7146391E-4</v>
      </c>
      <c r="AP4851" s="293">
        <v>-3.9496437000000002E-4</v>
      </c>
      <c r="AQ4851" s="293">
        <v>-6.9323379000000004E-6</v>
      </c>
      <c r="AR4851" s="293">
        <v>-3.5788072999999997E-2</v>
      </c>
      <c r="AT4851" s="193"/>
      <c r="AU4851" s="193"/>
      <c r="AV4851" s="193"/>
      <c r="AW4851" s="193"/>
      <c r="AX4851" s="193"/>
      <c r="AY4851" s="193"/>
      <c r="AZ4851" s="193"/>
      <c r="BA4851" s="193"/>
      <c r="BB4851" s="193"/>
      <c r="BC4851" s="193"/>
      <c r="BD4851" s="193"/>
      <c r="BE4851" s="315"/>
      <c r="BF4851" s="315"/>
      <c r="BG4851" s="315"/>
      <c r="BH4851" s="315"/>
      <c r="BI4851" s="315"/>
      <c r="BJ4851" s="315"/>
      <c r="BK4851" s="315"/>
    </row>
    <row r="4852" spans="1:63" x14ac:dyDescent="0.25">
      <c r="A4852" s="58"/>
      <c r="B4852" s="185" t="s">
        <v>5770</v>
      </c>
      <c r="C4852" s="288" t="s">
        <v>1199</v>
      </c>
      <c r="D4852" s="293">
        <v>-0.10603587</v>
      </c>
      <c r="E4852" s="293">
        <v>-8.0390062999999998E-2</v>
      </c>
      <c r="F4852" s="293">
        <v>-2.0081036E-2</v>
      </c>
      <c r="G4852" s="293">
        <v>-6.7200354000000002E-5</v>
      </c>
      <c r="H4852" s="293">
        <v>-1.1688548E-4</v>
      </c>
      <c r="I4852" s="293">
        <v>-3.8363866E-3</v>
      </c>
      <c r="J4852" s="293">
        <v>-5.3205063999999999E-4</v>
      </c>
      <c r="K4852" s="293">
        <v>-1.6173701999999999E-5</v>
      </c>
      <c r="L4852" s="293">
        <v>-9.9607546999999999E-4</v>
      </c>
      <c r="M4852" s="293">
        <v>0</v>
      </c>
      <c r="N4852" s="293">
        <v>0</v>
      </c>
      <c r="O4852" s="293">
        <v>0</v>
      </c>
      <c r="P4852" s="290">
        <f t="shared" si="954"/>
        <v>-0.59548194814814814</v>
      </c>
      <c r="Q4852" s="294">
        <v>-12.797237000000001</v>
      </c>
      <c r="R4852" s="291">
        <v>-7.2408080000000004</v>
      </c>
      <c r="S4852" s="291">
        <v>-4.7696540000000001</v>
      </c>
      <c r="T4852" s="291">
        <v>-2.8632240000000002E-6</v>
      </c>
      <c r="U4852" s="291">
        <v>-0.15934084000000001</v>
      </c>
      <c r="V4852" s="291">
        <v>-8.9623306E-2</v>
      </c>
      <c r="W4852" s="291">
        <v>-0.53780755999999996</v>
      </c>
      <c r="X4852" s="289">
        <f t="shared" si="955"/>
        <v>-5.0596555584971906E-2</v>
      </c>
      <c r="Y4852" s="289">
        <f t="shared" si="956"/>
        <v>-2.112224183187E-2</v>
      </c>
      <c r="Z4852" s="289">
        <f t="shared" si="957"/>
        <v>-1.1334132585201903E-2</v>
      </c>
      <c r="AA4852" s="289">
        <f t="shared" si="958"/>
        <v>-1.8140181167900001E-2</v>
      </c>
      <c r="AB4852" s="293">
        <v>-1.6505642000000001E-2</v>
      </c>
      <c r="AC4852" s="293">
        <v>-1.4412329999999999E-6</v>
      </c>
      <c r="AD4852" s="293">
        <v>-4.9762665000000004E-4</v>
      </c>
      <c r="AE4852" s="293">
        <v>-9.605688699999999E-7</v>
      </c>
      <c r="AF4852" s="293">
        <v>-3.9641075999999999E-3</v>
      </c>
      <c r="AG4852" s="293">
        <v>-1.5246378000000001E-4</v>
      </c>
      <c r="AH4852" s="293">
        <v>-1.0803002000000001E-2</v>
      </c>
      <c r="AI4852" s="293">
        <v>-3.2911245000000001E-5</v>
      </c>
      <c r="AJ4852" s="293">
        <v>-3.4142279999999999E-7</v>
      </c>
      <c r="AK4852" s="293">
        <v>-1.3123483000000001E-5</v>
      </c>
      <c r="AL4852" s="293">
        <v>-3.4478755000000001E-7</v>
      </c>
      <c r="AM4852" s="293">
        <v>-1.3828519E-9</v>
      </c>
      <c r="AN4852" s="293">
        <v>-1.9735392999999999E-4</v>
      </c>
      <c r="AO4852" s="293">
        <v>-8.6894423999999998E-5</v>
      </c>
      <c r="AP4852" s="293">
        <v>-2.0015990999999999E-4</v>
      </c>
      <c r="AQ4852" s="293">
        <v>-3.5131679000000001E-6</v>
      </c>
      <c r="AR4852" s="293">
        <v>-1.8136668000000002E-2</v>
      </c>
      <c r="AT4852" s="193"/>
      <c r="AU4852" s="193"/>
      <c r="AV4852" s="193"/>
      <c r="AW4852" s="193"/>
      <c r="AX4852" s="193"/>
      <c r="AY4852" s="193"/>
      <c r="AZ4852" s="193"/>
      <c r="BA4852" s="193"/>
      <c r="BB4852" s="193"/>
      <c r="BC4852" s="193"/>
      <c r="BD4852" s="193"/>
      <c r="BE4852" s="315"/>
      <c r="BF4852" s="315"/>
      <c r="BG4852" s="315"/>
      <c r="BH4852" s="315"/>
      <c r="BI4852" s="315"/>
      <c r="BJ4852" s="315"/>
      <c r="BK4852" s="315"/>
    </row>
    <row r="4853" spans="1:63" x14ac:dyDescent="0.25">
      <c r="A4853" s="58"/>
      <c r="B4853" s="185" t="s">
        <v>5770</v>
      </c>
      <c r="C4853" s="288" t="s">
        <v>6999</v>
      </c>
      <c r="D4853" s="293">
        <v>-0.20095985</v>
      </c>
      <c r="E4853" s="293">
        <v>-0.15235575000000001</v>
      </c>
      <c r="F4853" s="293">
        <v>-3.8057704999999997E-2</v>
      </c>
      <c r="G4853" s="293">
        <v>-1.2735852999999999E-4</v>
      </c>
      <c r="H4853" s="293">
        <v>-2.2152209E-4</v>
      </c>
      <c r="I4853" s="293">
        <v>-7.2707439000000004E-3</v>
      </c>
      <c r="J4853" s="293">
        <v>-1.0083456999999999E-3</v>
      </c>
      <c r="K4853" s="293">
        <v>-3.0652501000000001E-5</v>
      </c>
      <c r="L4853" s="293">
        <v>-1.8877684999999999E-3</v>
      </c>
      <c r="M4853" s="293">
        <v>0</v>
      </c>
      <c r="N4853" s="293">
        <v>0</v>
      </c>
      <c r="O4853" s="293">
        <v>0</v>
      </c>
      <c r="P4853" s="290">
        <f t="shared" si="954"/>
        <v>-1.1285611111111111</v>
      </c>
      <c r="Q4853" s="294">
        <v>-24.253402999999999</v>
      </c>
      <c r="R4853" s="294">
        <v>-13.722823999999999</v>
      </c>
      <c r="S4853" s="294">
        <v>-9.0394780000000008</v>
      </c>
      <c r="T4853" s="294">
        <v>-5.4264000000000003E-6</v>
      </c>
      <c r="U4853" s="294">
        <v>-0.30198375</v>
      </c>
      <c r="V4853" s="294">
        <v>-0.16985465</v>
      </c>
      <c r="W4853" s="294">
        <v>-1.0192562000000001</v>
      </c>
      <c r="X4853" s="289">
        <f t="shared" si="955"/>
        <v>-9.589090702352962E-2</v>
      </c>
      <c r="Y4853" s="289">
        <f t="shared" si="956"/>
        <v>-4.0031003859900008E-2</v>
      </c>
      <c r="Z4853" s="289">
        <f t="shared" si="957"/>
        <v>-2.1480518985929602E-2</v>
      </c>
      <c r="AA4853" s="289">
        <f t="shared" si="958"/>
        <v>-3.4379384177699999E-2</v>
      </c>
      <c r="AB4853" s="293">
        <v>-3.1281595000000002E-2</v>
      </c>
      <c r="AC4853" s="293">
        <v>-2.7314338E-6</v>
      </c>
      <c r="AD4853" s="293">
        <v>-9.4310512999999999E-4</v>
      </c>
      <c r="AE4853" s="293">
        <v>-1.8204761000000001E-6</v>
      </c>
      <c r="AF4853" s="293">
        <v>-7.5128015000000001E-3</v>
      </c>
      <c r="AG4853" s="293">
        <v>-2.8895032000000003E-4</v>
      </c>
      <c r="AH4853" s="293">
        <v>-2.0473917000000001E-2</v>
      </c>
      <c r="AI4853" s="293">
        <v>-6.2373598000000003E-5</v>
      </c>
      <c r="AJ4853" s="293">
        <v>-6.4706662999999999E-7</v>
      </c>
      <c r="AK4853" s="293">
        <v>-2.4871707E-5</v>
      </c>
      <c r="AL4853" s="293">
        <v>-6.5344351000000003E-7</v>
      </c>
      <c r="AM4853" s="293">
        <v>-2.6207895999999999E-9</v>
      </c>
      <c r="AN4853" s="293">
        <v>-3.7402638999999997E-4</v>
      </c>
      <c r="AO4853" s="293">
        <v>-1.6468285E-4</v>
      </c>
      <c r="AP4853" s="293">
        <v>-3.7934431E-4</v>
      </c>
      <c r="AQ4853" s="293">
        <v>-6.6581777E-6</v>
      </c>
      <c r="AR4853" s="293">
        <v>-3.4372725999999999E-2</v>
      </c>
      <c r="AT4853" s="193"/>
      <c r="AU4853" s="193"/>
      <c r="AV4853" s="193"/>
      <c r="AW4853" s="193"/>
      <c r="AX4853" s="193"/>
      <c r="AY4853" s="193"/>
      <c r="AZ4853" s="193"/>
      <c r="BA4853" s="193"/>
      <c r="BB4853" s="193"/>
      <c r="BC4853" s="193"/>
      <c r="BD4853" s="193"/>
      <c r="BE4853" s="315"/>
      <c r="BF4853" s="315"/>
      <c r="BG4853" s="315"/>
      <c r="BH4853" s="315"/>
      <c r="BI4853" s="315"/>
      <c r="BJ4853" s="315"/>
      <c r="BK4853" s="315"/>
    </row>
    <row r="4854" spans="1:63" x14ac:dyDescent="0.25">
      <c r="A4854" s="58"/>
      <c r="B4854" s="185" t="s">
        <v>5770</v>
      </c>
      <c r="C4854" s="288" t="s">
        <v>1200</v>
      </c>
      <c r="D4854" s="293">
        <v>1.478311E-2</v>
      </c>
      <c r="E4854" s="293">
        <v>3.0109958999999999E-2</v>
      </c>
      <c r="F4854" s="293">
        <v>-1.3570113999999999E-2</v>
      </c>
      <c r="G4854" s="293">
        <v>8.6021307999999998E-4</v>
      </c>
      <c r="H4854" s="293">
        <v>3.1577021999999998E-4</v>
      </c>
      <c r="I4854" s="293">
        <v>-5.7395948999999996E-3</v>
      </c>
      <c r="J4854" s="293">
        <v>3.6340096999999999E-3</v>
      </c>
      <c r="K4854" s="293">
        <v>6.5652022999999997E-6</v>
      </c>
      <c r="L4854" s="293">
        <v>-8.3369865999999998E-4</v>
      </c>
      <c r="M4854" s="293">
        <v>0</v>
      </c>
      <c r="N4854" s="293">
        <v>0</v>
      </c>
      <c r="O4854" s="293">
        <v>0</v>
      </c>
      <c r="P4854" s="290">
        <f t="shared" si="954"/>
        <v>0.22303673333333332</v>
      </c>
      <c r="Q4854" s="294">
        <v>-25.537406000000001</v>
      </c>
      <c r="R4854" s="291">
        <v>-14.449327</v>
      </c>
      <c r="S4854" s="291">
        <v>-9.5180386000000006</v>
      </c>
      <c r="T4854" s="291">
        <v>-5.7136800000000003E-6</v>
      </c>
      <c r="U4854" s="291">
        <v>-0.31797112</v>
      </c>
      <c r="V4854" s="291">
        <v>-0.17884695</v>
      </c>
      <c r="W4854" s="291">
        <v>-1.0732169</v>
      </c>
      <c r="X4854" s="289">
        <f t="shared" si="955"/>
        <v>2.3300817275383599E-2</v>
      </c>
      <c r="Y4854" s="289">
        <f t="shared" si="956"/>
        <v>2.5957222559900009E-3</v>
      </c>
      <c r="Z4854" s="289">
        <f t="shared" si="957"/>
        <v>5.5775937759935997E-3</v>
      </c>
      <c r="AA4854" s="289">
        <f t="shared" si="958"/>
        <v>1.51275012434E-2</v>
      </c>
      <c r="AB4854" s="293">
        <v>6.1846736000000001E-3</v>
      </c>
      <c r="AC4854" s="293">
        <v>6.3347251999999996E-6</v>
      </c>
      <c r="AD4854" s="293">
        <v>-9.3258269000000003E-5</v>
      </c>
      <c r="AE4854" s="293">
        <v>-1.6428021000000001E-7</v>
      </c>
      <c r="AF4854" s="293">
        <v>-3.2083316999999998E-3</v>
      </c>
      <c r="AG4854" s="293">
        <v>-2.9353182000000001E-4</v>
      </c>
      <c r="AH4854" s="293">
        <v>4.0488147999999998E-3</v>
      </c>
      <c r="AI4854" s="293">
        <v>-2.193181E-5</v>
      </c>
      <c r="AJ4854" s="293">
        <v>3.9730706000000002E-6</v>
      </c>
      <c r="AK4854" s="293">
        <v>1.2594953000000001E-4</v>
      </c>
      <c r="AL4854" s="293">
        <v>1.3974637999999999E-7</v>
      </c>
      <c r="AM4854" s="293">
        <v>6.0850135999999998E-9</v>
      </c>
      <c r="AN4854" s="293">
        <v>-3.7162795000000002E-4</v>
      </c>
      <c r="AO4854" s="293">
        <v>-7.8033696E-5</v>
      </c>
      <c r="AP4854" s="293">
        <v>1.8703039999999999E-3</v>
      </c>
      <c r="AQ4854" s="293">
        <v>-3.7317566000000001E-6</v>
      </c>
      <c r="AR4854" s="293">
        <v>1.5131232999999999E-2</v>
      </c>
      <c r="AT4854" s="193"/>
      <c r="AU4854" s="193"/>
      <c r="AV4854" s="193"/>
      <c r="AW4854" s="193"/>
      <c r="AX4854" s="193"/>
      <c r="AY4854" s="193"/>
      <c r="AZ4854" s="193"/>
      <c r="BA4854" s="193"/>
      <c r="BB4854" s="193"/>
      <c r="BC4854" s="193"/>
      <c r="BD4854" s="193"/>
      <c r="BE4854" s="315"/>
      <c r="BF4854" s="315"/>
      <c r="BG4854" s="315"/>
      <c r="BH4854" s="315"/>
      <c r="BI4854" s="315"/>
      <c r="BJ4854" s="315"/>
      <c r="BK4854" s="315"/>
    </row>
    <row r="4855" spans="1:63" x14ac:dyDescent="0.25">
      <c r="A4855" s="58"/>
      <c r="B4855" s="185" t="s">
        <v>5770</v>
      </c>
      <c r="C4855" s="288" t="s">
        <v>1201</v>
      </c>
      <c r="D4855" s="322">
        <v>3.5876154E-2</v>
      </c>
      <c r="E4855" s="322">
        <v>4.4358680999999997E-2</v>
      </c>
      <c r="F4855" s="322">
        <v>-8.0662540000000001E-3</v>
      </c>
      <c r="G4855" s="322">
        <v>7.9513418000000001E-4</v>
      </c>
      <c r="H4855" s="322">
        <v>3.1141037999999997E-4</v>
      </c>
      <c r="I4855" s="322">
        <v>-4.3979515000000004E-3</v>
      </c>
      <c r="J4855" s="322">
        <v>3.4116355999999999E-3</v>
      </c>
      <c r="K4855" s="322">
        <v>9.3851284000000007E-6</v>
      </c>
      <c r="L4855" s="322">
        <v>-5.4588632000000001E-4</v>
      </c>
      <c r="M4855" s="322">
        <v>0</v>
      </c>
      <c r="N4855" s="322">
        <v>0</v>
      </c>
      <c r="O4855" s="322">
        <v>0</v>
      </c>
      <c r="P4855" s="290">
        <f t="shared" si="954"/>
        <v>0.32858282222222218</v>
      </c>
      <c r="Q4855" s="294">
        <v>-20.472725000000001</v>
      </c>
      <c r="R4855" s="291">
        <v>-11.583678000000001</v>
      </c>
      <c r="S4855" s="291">
        <v>-7.6303828999999999</v>
      </c>
      <c r="T4855" s="291">
        <v>-4.5805200000000001E-6</v>
      </c>
      <c r="U4855" s="291">
        <v>-0.25490981000000001</v>
      </c>
      <c r="V4855" s="291">
        <v>-0.14337731000000001</v>
      </c>
      <c r="W4855" s="291">
        <v>-0.86037218999999998</v>
      </c>
      <c r="X4855" s="289">
        <f t="shared" si="955"/>
        <v>3.1867733414986103E-2</v>
      </c>
      <c r="Y4855" s="289">
        <f t="shared" si="956"/>
        <v>6.8296187125950012E-3</v>
      </c>
      <c r="Z4855" s="289">
        <f t="shared" si="957"/>
        <v>7.4636633858911E-3</v>
      </c>
      <c r="AA4855" s="289">
        <f t="shared" si="958"/>
        <v>1.7574451316500001E-2</v>
      </c>
      <c r="AB4855" s="322">
        <v>9.1099812000000006E-3</v>
      </c>
      <c r="AC4855" s="322">
        <v>6.0558933999999997E-6</v>
      </c>
      <c r="AD4855" s="322">
        <v>2.0726206000000001E-5</v>
      </c>
      <c r="AE4855" s="322">
        <v>5.4293195000000001E-8</v>
      </c>
      <c r="AF4855" s="322">
        <v>-2.0730187000000001E-3</v>
      </c>
      <c r="AG4855" s="322">
        <v>-2.3418018E-4</v>
      </c>
      <c r="AH4855" s="322">
        <v>5.9633541000000002E-3</v>
      </c>
      <c r="AI4855" s="322">
        <v>-1.2939862000000001E-5</v>
      </c>
      <c r="AJ4855" s="322">
        <v>3.6790647999999999E-6</v>
      </c>
      <c r="AK4855" s="322">
        <v>1.1711642E-4</v>
      </c>
      <c r="AL4855" s="322">
        <v>1.9988024999999999E-7</v>
      </c>
      <c r="AM4855" s="322">
        <v>5.8168410999999999E-9</v>
      </c>
      <c r="AN4855" s="322">
        <v>-2.9556922999999998E-4</v>
      </c>
      <c r="AO4855" s="322">
        <v>-5.2436803999999997E-5</v>
      </c>
      <c r="AP4855" s="322">
        <v>1.7402540000000001E-3</v>
      </c>
      <c r="AQ4855" s="322">
        <v>-2.6436835000000001E-6</v>
      </c>
      <c r="AR4855" s="322">
        <v>1.7577095000000001E-2</v>
      </c>
      <c r="AT4855" s="193"/>
      <c r="AU4855" s="193"/>
      <c r="AV4855" s="193"/>
      <c r="AW4855" s="193"/>
      <c r="AX4855" s="193"/>
      <c r="AY4855" s="193"/>
      <c r="AZ4855" s="193"/>
      <c r="BA4855" s="193"/>
      <c r="BB4855" s="193"/>
      <c r="BC4855" s="193"/>
      <c r="BD4855" s="193"/>
      <c r="BE4855" s="315"/>
      <c r="BF4855" s="315"/>
      <c r="BG4855" s="315"/>
      <c r="BH4855" s="315"/>
      <c r="BI4855" s="315"/>
      <c r="BJ4855" s="315"/>
      <c r="BK4855" s="315"/>
    </row>
    <row r="4856" spans="1:63" x14ac:dyDescent="0.25">
      <c r="A4856" s="58"/>
      <c r="B4856" s="185" t="s">
        <v>5770</v>
      </c>
      <c r="C4856" s="288" t="s">
        <v>1202</v>
      </c>
      <c r="D4856" s="322">
        <v>-0.25297298000000001</v>
      </c>
      <c r="E4856" s="322">
        <v>-0.19178899999999999</v>
      </c>
      <c r="F4856" s="322">
        <v>-4.7907933999999999E-2</v>
      </c>
      <c r="G4856" s="322">
        <v>-1.6032192000000001E-4</v>
      </c>
      <c r="H4856" s="322">
        <v>-2.7885722000000002E-4</v>
      </c>
      <c r="I4856" s="322">
        <v>-9.1525835000000003E-3</v>
      </c>
      <c r="J4856" s="322">
        <v>-1.2693292999999999E-3</v>
      </c>
      <c r="K4856" s="322">
        <v>-3.8586089999999999E-5</v>
      </c>
      <c r="L4856" s="322">
        <v>-2.3763673E-3</v>
      </c>
      <c r="M4856" s="322">
        <v>0</v>
      </c>
      <c r="N4856" s="322">
        <v>0</v>
      </c>
      <c r="O4856" s="322">
        <v>0</v>
      </c>
      <c r="P4856" s="290">
        <f t="shared" si="954"/>
        <v>-1.4206592592592591</v>
      </c>
      <c r="Q4856" s="294">
        <v>-30.530754000000002</v>
      </c>
      <c r="R4856" s="291">
        <v>-17.274614</v>
      </c>
      <c r="S4856" s="291">
        <v>-11.379108</v>
      </c>
      <c r="T4856" s="291">
        <v>-6.8308800000000004E-6</v>
      </c>
      <c r="U4856" s="291">
        <v>-0.38014425000000002</v>
      </c>
      <c r="V4856" s="291">
        <v>-0.21381702999999999</v>
      </c>
      <c r="W4856" s="291">
        <v>-1.2830637</v>
      </c>
      <c r="X4856" s="289">
        <f t="shared" si="955"/>
        <v>-0.1207097304559816</v>
      </c>
      <c r="Y4856" s="289">
        <f t="shared" si="956"/>
        <v>-5.0391969711400003E-2</v>
      </c>
      <c r="Z4856" s="289">
        <f t="shared" si="957"/>
        <v>-2.7040183273881597E-2</v>
      </c>
      <c r="AA4856" s="289">
        <f t="shared" si="958"/>
        <v>-4.3277577470700004E-2</v>
      </c>
      <c r="AB4856" s="322">
        <v>-3.9378007999999999E-2</v>
      </c>
      <c r="AC4856" s="322">
        <v>-3.4383931999999999E-6</v>
      </c>
      <c r="AD4856" s="322">
        <v>-1.1872028999999999E-3</v>
      </c>
      <c r="AE4856" s="322">
        <v>-2.2916582E-6</v>
      </c>
      <c r="AF4856" s="322">
        <v>-9.4572913000000002E-3</v>
      </c>
      <c r="AG4856" s="322">
        <v>-3.6373746E-4</v>
      </c>
      <c r="AH4856" s="322">
        <v>-2.5773048999999999E-2</v>
      </c>
      <c r="AI4856" s="322">
        <v>-7.8517351999999997E-5</v>
      </c>
      <c r="AJ4856" s="322">
        <v>-8.1454269999999999E-7</v>
      </c>
      <c r="AK4856" s="322">
        <v>-3.1309090000000001E-5</v>
      </c>
      <c r="AL4856" s="322">
        <v>-8.2257007000000003E-7</v>
      </c>
      <c r="AM4856" s="322">
        <v>-3.2991115999999999E-9</v>
      </c>
      <c r="AN4856" s="322">
        <v>-4.7083322000000003E-4</v>
      </c>
      <c r="AO4856" s="322">
        <v>-2.0730664999999999E-4</v>
      </c>
      <c r="AP4856" s="322">
        <v>-4.7752755000000002E-4</v>
      </c>
      <c r="AQ4856" s="322">
        <v>-8.3814707000000002E-6</v>
      </c>
      <c r="AR4856" s="322">
        <v>-4.3269196000000003E-2</v>
      </c>
      <c r="AT4856" s="193"/>
      <c r="AU4856" s="193"/>
      <c r="AV4856" s="193"/>
      <c r="AW4856" s="193"/>
      <c r="AX4856" s="193"/>
      <c r="AY4856" s="193"/>
      <c r="AZ4856" s="193"/>
      <c r="BA4856" s="193"/>
      <c r="BB4856" s="193"/>
      <c r="BC4856" s="193"/>
      <c r="BD4856" s="193"/>
      <c r="BE4856" s="315"/>
      <c r="BF4856" s="315"/>
      <c r="BG4856" s="315"/>
      <c r="BH4856" s="315"/>
      <c r="BI4856" s="315"/>
      <c r="BJ4856" s="315"/>
      <c r="BK4856" s="315"/>
    </row>
    <row r="4857" spans="1:63" x14ac:dyDescent="0.25">
      <c r="A4857" s="123">
        <v>1</v>
      </c>
      <c r="B4857" s="185" t="s">
        <v>5770</v>
      </c>
      <c r="C4857" s="288" t="s">
        <v>1203</v>
      </c>
      <c r="D4857" s="322">
        <v>-0.21869160000000001</v>
      </c>
      <c r="E4857" s="322">
        <v>-0.1657989</v>
      </c>
      <c r="F4857" s="322">
        <v>-4.1415737000000001E-2</v>
      </c>
      <c r="G4857" s="322">
        <v>-1.3859604999999999E-4</v>
      </c>
      <c r="H4857" s="322">
        <v>-2.4106816E-4</v>
      </c>
      <c r="I4857" s="322">
        <v>-7.9122801000000003E-3</v>
      </c>
      <c r="J4857" s="322">
        <v>-1.0973173999999999E-3</v>
      </c>
      <c r="K4857" s="322">
        <v>-3.3357133999999999E-5</v>
      </c>
      <c r="L4857" s="322">
        <v>-2.0543363E-3</v>
      </c>
      <c r="M4857" s="322">
        <v>0</v>
      </c>
      <c r="N4857" s="322">
        <v>0</v>
      </c>
      <c r="O4857" s="322">
        <v>0</v>
      </c>
      <c r="P4857" s="290">
        <f t="shared" si="954"/>
        <v>-1.22814</v>
      </c>
      <c r="Q4857" s="294">
        <v>-26.393408999999998</v>
      </c>
      <c r="R4857" s="291">
        <v>-14.933662</v>
      </c>
      <c r="S4857" s="291">
        <v>-9.8370789999999992</v>
      </c>
      <c r="T4857" s="291">
        <v>-5.9051999999999998E-6</v>
      </c>
      <c r="U4857" s="291">
        <v>-0.32862936999999998</v>
      </c>
      <c r="V4857" s="291">
        <v>-0.18484181999999999</v>
      </c>
      <c r="W4857" s="291">
        <v>-1.1091906</v>
      </c>
      <c r="X4857" s="289">
        <f t="shared" si="955"/>
        <v>-0.10435186905506569</v>
      </c>
      <c r="Y4857" s="289">
        <f t="shared" si="956"/>
        <v>-4.3563151579099998E-2</v>
      </c>
      <c r="Z4857" s="289">
        <f t="shared" si="957"/>
        <v>-2.3375858812065695E-2</v>
      </c>
      <c r="AA4857" s="289">
        <f t="shared" si="958"/>
        <v>-3.7412858663899998E-2</v>
      </c>
      <c r="AB4857" s="322">
        <v>-3.4041736000000003E-2</v>
      </c>
      <c r="AC4857" s="322">
        <v>-2.9724427E-6</v>
      </c>
      <c r="AD4857" s="322">
        <v>-1.0263202999999999E-3</v>
      </c>
      <c r="AE4857" s="322">
        <v>-1.9811063999999999E-6</v>
      </c>
      <c r="AF4857" s="322">
        <v>-8.1756958000000005E-3</v>
      </c>
      <c r="AG4857" s="322">
        <v>-3.1444593000000003E-4</v>
      </c>
      <c r="AH4857" s="322">
        <v>-2.2280438999999999E-2</v>
      </c>
      <c r="AI4857" s="322">
        <v>-6.7877149999999998E-5</v>
      </c>
      <c r="AJ4857" s="322">
        <v>-7.0416073999999996E-7</v>
      </c>
      <c r="AK4857" s="322">
        <v>-2.7066269000000001E-5</v>
      </c>
      <c r="AL4857" s="322">
        <v>-7.1110028999999995E-7</v>
      </c>
      <c r="AM4857" s="322">
        <v>-2.8520356999999999E-9</v>
      </c>
      <c r="AN4857" s="322">
        <v>-4.0702871999999998E-4</v>
      </c>
      <c r="AO4857" s="322">
        <v>-1.7921368999999999E-4</v>
      </c>
      <c r="AP4857" s="322">
        <v>-4.1281587000000002E-4</v>
      </c>
      <c r="AQ4857" s="322">
        <v>-7.2456638999999998E-6</v>
      </c>
      <c r="AR4857" s="322">
        <v>-3.7405612999999997E-2</v>
      </c>
      <c r="AT4857" s="193"/>
      <c r="AU4857" s="193"/>
      <c r="AV4857" s="193"/>
      <c r="AW4857" s="193"/>
      <c r="AX4857" s="193"/>
      <c r="AY4857" s="193"/>
      <c r="AZ4857" s="193"/>
      <c r="BA4857" s="193"/>
      <c r="BB4857" s="193"/>
      <c r="BC4857" s="193"/>
      <c r="BD4857" s="193"/>
      <c r="BE4857" s="315"/>
      <c r="BF4857" s="315"/>
      <c r="BG4857" s="315"/>
      <c r="BH4857" s="315"/>
      <c r="BI4857" s="315"/>
      <c r="BJ4857" s="315"/>
      <c r="BK4857" s="315"/>
    </row>
    <row r="4858" spans="1:63" x14ac:dyDescent="0.25">
      <c r="A4858" s="58"/>
      <c r="B4858" s="185" t="s">
        <v>5770</v>
      </c>
      <c r="C4858" s="288" t="s">
        <v>1204</v>
      </c>
      <c r="D4858" s="322">
        <v>-0.11111897</v>
      </c>
      <c r="E4858" s="322">
        <v>-8.4243766999999997E-2</v>
      </c>
      <c r="F4858" s="322">
        <v>-2.1043671999999999E-2</v>
      </c>
      <c r="G4858" s="322">
        <v>-7.0421775999999998E-5</v>
      </c>
      <c r="H4858" s="322">
        <v>-1.2248869E-4</v>
      </c>
      <c r="I4858" s="322">
        <v>-4.0202937000000001E-3</v>
      </c>
      <c r="J4858" s="322">
        <v>-5.5755585000000002E-4</v>
      </c>
      <c r="K4858" s="322">
        <v>-1.6949029999999999E-5</v>
      </c>
      <c r="L4858" s="322">
        <v>-1.0438248999999999E-3</v>
      </c>
      <c r="M4858" s="322">
        <v>0</v>
      </c>
      <c r="N4858" s="322">
        <v>0</v>
      </c>
      <c r="O4858" s="322">
        <v>0</v>
      </c>
      <c r="P4858" s="290">
        <f t="shared" si="954"/>
        <v>-0.62402790370370365</v>
      </c>
      <c r="Q4858" s="294">
        <v>-13.410705</v>
      </c>
      <c r="R4858" s="291">
        <v>-7.5879146999999998</v>
      </c>
      <c r="S4858" s="291">
        <v>-4.9982996000000002</v>
      </c>
      <c r="T4858" s="291">
        <v>-3.0004800000000002E-6</v>
      </c>
      <c r="U4858" s="291">
        <v>-0.16697925</v>
      </c>
      <c r="V4858" s="291">
        <v>-9.3919630000000004E-2</v>
      </c>
      <c r="W4858" s="291">
        <v>-0.56358874999999997</v>
      </c>
      <c r="X4858" s="289">
        <f t="shared" si="955"/>
        <v>-5.3022030696742495E-2</v>
      </c>
      <c r="Y4858" s="289">
        <f t="shared" si="956"/>
        <v>-2.2134790428399997E-2</v>
      </c>
      <c r="Z4858" s="289">
        <f t="shared" si="957"/>
        <v>-1.1877463687742498E-2</v>
      </c>
      <c r="AA4858" s="289">
        <f t="shared" si="958"/>
        <v>-1.9009776580600001E-2</v>
      </c>
      <c r="AB4858" s="322">
        <v>-1.7296882E-2</v>
      </c>
      <c r="AC4858" s="322">
        <v>-1.5103222E-6</v>
      </c>
      <c r="AD4858" s="322">
        <v>-5.2148166000000004E-4</v>
      </c>
      <c r="AE4858" s="322">
        <v>-1.0066161999999999E-6</v>
      </c>
      <c r="AF4858" s="322">
        <v>-4.1541373000000001E-3</v>
      </c>
      <c r="AG4858" s="322">
        <v>-1.5977253E-4</v>
      </c>
      <c r="AH4858" s="322">
        <v>-1.1320871999999999E-2</v>
      </c>
      <c r="AI4858" s="322">
        <v>-3.4488930999999999E-5</v>
      </c>
      <c r="AJ4858" s="322">
        <v>-3.5778978000000003E-7</v>
      </c>
      <c r="AK4858" s="322">
        <v>-1.3752591E-5</v>
      </c>
      <c r="AL4858" s="322">
        <v>-3.6131581999999999E-7</v>
      </c>
      <c r="AM4858" s="322">
        <v>-1.4491425E-9</v>
      </c>
      <c r="AN4858" s="322">
        <v>-2.0681458999999999E-4</v>
      </c>
      <c r="AO4858" s="322">
        <v>-9.1059931000000004E-5</v>
      </c>
      <c r="AP4858" s="322">
        <v>-2.0975508999999999E-4</v>
      </c>
      <c r="AQ4858" s="322">
        <v>-3.6815806E-6</v>
      </c>
      <c r="AR4858" s="322">
        <v>-1.9006095000000001E-2</v>
      </c>
      <c r="AT4858" s="193"/>
      <c r="AU4858" s="193"/>
      <c r="AV4858" s="193"/>
      <c r="AW4858" s="193"/>
      <c r="AX4858" s="193"/>
      <c r="AY4858" s="193"/>
      <c r="AZ4858" s="193"/>
      <c r="BA4858" s="193"/>
      <c r="BB4858" s="193"/>
      <c r="BC4858" s="193"/>
      <c r="BD4858" s="193"/>
      <c r="BE4858" s="315"/>
      <c r="BF4858" s="315"/>
      <c r="BG4858" s="315"/>
      <c r="BH4858" s="315"/>
      <c r="BI4858" s="315"/>
      <c r="BJ4858" s="315"/>
      <c r="BK4858" s="315"/>
    </row>
    <row r="4859" spans="1:63" x14ac:dyDescent="0.25">
      <c r="A4859" s="58" t="s">
        <v>658</v>
      </c>
      <c r="B4859" s="58"/>
      <c r="C4859" s="43"/>
      <c r="D4859" s="199"/>
      <c r="E4859" s="199"/>
      <c r="F4859" s="199"/>
      <c r="G4859" s="199"/>
      <c r="H4859" s="199"/>
      <c r="I4859" s="199"/>
      <c r="J4859" s="199"/>
      <c r="K4859" s="199"/>
      <c r="L4859" s="199"/>
      <c r="M4859" s="199"/>
      <c r="N4859" s="199"/>
      <c r="O4859" s="199"/>
      <c r="P4859" s="199"/>
      <c r="R4859"/>
      <c r="S4859"/>
      <c r="T4859"/>
      <c r="U4859"/>
      <c r="V4859"/>
      <c r="W4859"/>
      <c r="Y4859" s="259"/>
      <c r="Z4859" s="259"/>
      <c r="AA4859" s="258"/>
      <c r="AB4859" s="258"/>
      <c r="AC4859" s="258"/>
      <c r="AD4859" s="258"/>
      <c r="AE4859" s="258"/>
      <c r="AF4859" s="258"/>
      <c r="AG4859" s="258"/>
      <c r="AH4859" s="258"/>
      <c r="AI4859" s="258"/>
      <c r="AJ4859" s="258"/>
      <c r="AK4859" s="258"/>
      <c r="AL4859" s="258"/>
      <c r="AM4859" s="258"/>
      <c r="AN4859" s="258"/>
      <c r="AO4859" s="258"/>
      <c r="AP4859" s="258"/>
      <c r="AQ4859" s="258"/>
      <c r="AR4859" s="258"/>
      <c r="AT4859" s="193"/>
      <c r="AU4859" s="193"/>
      <c r="AV4859" s="193"/>
      <c r="AW4859" s="193"/>
      <c r="AX4859" s="193"/>
      <c r="AY4859" s="193"/>
      <c r="AZ4859" s="193"/>
      <c r="BA4859" s="193"/>
      <c r="BB4859" s="193"/>
      <c r="BC4859" s="193"/>
      <c r="BD4859" s="193"/>
      <c r="BE4859" s="315"/>
      <c r="BF4859" s="315"/>
      <c r="BG4859" s="315"/>
      <c r="BH4859" s="315"/>
      <c r="BI4859" s="315"/>
      <c r="BJ4859" s="315"/>
      <c r="BK4859" s="315"/>
    </row>
    <row r="4860" spans="1:63" x14ac:dyDescent="0.25">
      <c r="A4860" s="58"/>
      <c r="B4860" s="185" t="s">
        <v>5770</v>
      </c>
      <c r="C4860" s="288" t="s">
        <v>1205</v>
      </c>
      <c r="D4860" s="293">
        <v>4.8435486999999999E-2</v>
      </c>
      <c r="E4860" s="293">
        <v>7.8815350000000006E-2</v>
      </c>
      <c r="F4860" s="293">
        <v>-2.7281889E-2</v>
      </c>
      <c r="G4860" s="293">
        <v>1.9254840000000001E-3</v>
      </c>
      <c r="H4860" s="293">
        <v>7.2030624999999996E-4</v>
      </c>
      <c r="I4860" s="293">
        <v>-1.2220487E-2</v>
      </c>
      <c r="J4860" s="293">
        <v>8.1706040999999993E-3</v>
      </c>
      <c r="K4860" s="293">
        <v>1.6986773000000001E-5</v>
      </c>
      <c r="L4860" s="293">
        <v>-1.7108685000000001E-3</v>
      </c>
      <c r="M4860" s="293">
        <v>0</v>
      </c>
      <c r="N4860" s="293">
        <v>0</v>
      </c>
      <c r="O4860" s="293">
        <v>0</v>
      </c>
      <c r="P4860" s="290">
        <f t="shared" ref="P4860:P4877" si="959">E4860/0.135</f>
        <v>0.5838174074074074</v>
      </c>
      <c r="Q4860" s="294">
        <v>-54.998156999999999</v>
      </c>
      <c r="R4860" s="291">
        <v>-31.118523</v>
      </c>
      <c r="S4860" s="291">
        <v>-20.498346000000002</v>
      </c>
      <c r="T4860" s="291">
        <v>-1.2305159999999999E-5</v>
      </c>
      <c r="U4860" s="291">
        <v>-0.68479255999999999</v>
      </c>
      <c r="V4860" s="291">
        <v>-0.38517040000000002</v>
      </c>
      <c r="W4860" s="291">
        <v>-2.3113134</v>
      </c>
      <c r="X4860" s="289">
        <f t="shared" ref="X4860:X4877" si="960">SUM(Y4860:AA4860)</f>
        <v>5.9292605579069999E-2</v>
      </c>
      <c r="Y4860" s="289">
        <f t="shared" ref="Y4860:Y4877" si="961">SUM(AB4860:AG4860)</f>
        <v>8.870964765100001E-3</v>
      </c>
      <c r="Z4860" s="289">
        <f t="shared" ref="Z4860:Z4877" si="962">SUM(AH4860:AP4860)</f>
        <v>1.4079335234769999E-2</v>
      </c>
      <c r="AA4860" s="289">
        <f t="shared" ref="AA4860:AA4877" si="963">SUM(AQ4860:AR4860)</f>
        <v>3.6342305579199999E-2</v>
      </c>
      <c r="AB4860" s="293">
        <v>1.6187921000000001E-2</v>
      </c>
      <c r="AC4860" s="293">
        <v>1.4317987E-5</v>
      </c>
      <c r="AD4860" s="293">
        <v>-1.3487319000000001E-4</v>
      </c>
      <c r="AE4860" s="293">
        <v>-2.253019E-7</v>
      </c>
      <c r="AF4860" s="293">
        <v>-6.5648021000000003E-3</v>
      </c>
      <c r="AG4860" s="293">
        <v>-6.3137363000000005E-4</v>
      </c>
      <c r="AH4860" s="293">
        <v>1.059711E-2</v>
      </c>
      <c r="AI4860" s="293">
        <v>-4.4025768E-5</v>
      </c>
      <c r="AJ4860" s="293">
        <v>8.8977849000000005E-6</v>
      </c>
      <c r="AK4860" s="293">
        <v>2.8240345000000002E-4</v>
      </c>
      <c r="AL4860" s="293">
        <v>3.6165452E-7</v>
      </c>
      <c r="AM4860" s="293">
        <v>1.375335E-8</v>
      </c>
      <c r="AN4860" s="293">
        <v>-7.9872190000000005E-4</v>
      </c>
      <c r="AO4860" s="293">
        <v>-1.6106354000000001E-4</v>
      </c>
      <c r="AP4860" s="293">
        <v>4.1943598000000002E-3</v>
      </c>
      <c r="AQ4860" s="293">
        <v>-7.7964207999999997E-6</v>
      </c>
      <c r="AR4860" s="293">
        <v>3.6350102000000002E-2</v>
      </c>
      <c r="AT4860" s="193"/>
      <c r="AU4860" s="193"/>
      <c r="AV4860" s="193"/>
      <c r="AW4860" s="193"/>
      <c r="AX4860" s="193"/>
      <c r="AY4860" s="193"/>
      <c r="AZ4860" s="193"/>
      <c r="BA4860" s="193"/>
      <c r="BB4860" s="193"/>
      <c r="BC4860" s="193"/>
      <c r="BD4860" s="193"/>
      <c r="BE4860" s="315"/>
      <c r="BF4860" s="315"/>
      <c r="BG4860" s="315"/>
      <c r="BH4860" s="315"/>
      <c r="BI4860" s="315"/>
      <c r="BJ4860" s="315"/>
      <c r="BK4860" s="315"/>
    </row>
    <row r="4861" spans="1:63" x14ac:dyDescent="0.25">
      <c r="A4861" s="58"/>
      <c r="B4861" s="185" t="s">
        <v>5770</v>
      </c>
      <c r="C4861" s="288" t="s">
        <v>1206</v>
      </c>
      <c r="D4861" s="293">
        <v>-0.22342006</v>
      </c>
      <c r="E4861" s="293">
        <v>-0.16938375</v>
      </c>
      <c r="F4861" s="293">
        <v>-4.2311213E-2</v>
      </c>
      <c r="G4861" s="293">
        <v>-1.4159272000000001E-4</v>
      </c>
      <c r="H4861" s="293">
        <v>-2.4628045000000002E-4</v>
      </c>
      <c r="I4861" s="293">
        <v>-8.0833564E-3</v>
      </c>
      <c r="J4861" s="293">
        <v>-1.1210432E-3</v>
      </c>
      <c r="K4861" s="293">
        <v>-3.4078368999999997E-5</v>
      </c>
      <c r="L4861" s="293">
        <v>-2.0987543000000001E-3</v>
      </c>
      <c r="M4861" s="293">
        <v>0</v>
      </c>
      <c r="N4861" s="293">
        <v>0</v>
      </c>
      <c r="O4861" s="293">
        <v>0</v>
      </c>
      <c r="P4861" s="290">
        <f t="shared" si="959"/>
        <v>-1.2546944444444443</v>
      </c>
      <c r="Q4861" s="294">
        <v>-26.964077</v>
      </c>
      <c r="R4861" s="291">
        <v>-15.256551999999999</v>
      </c>
      <c r="S4861" s="291">
        <v>-10.049773</v>
      </c>
      <c r="T4861" s="291">
        <v>-6.0328799999999997E-6</v>
      </c>
      <c r="U4861" s="291">
        <v>-0.33573487000000002</v>
      </c>
      <c r="V4861" s="291">
        <v>-0.18883839999999999</v>
      </c>
      <c r="W4861" s="291">
        <v>-1.1331731</v>
      </c>
      <c r="X4861" s="289">
        <f t="shared" si="960"/>
        <v>-0.10660812691567129</v>
      </c>
      <c r="Y4861" s="289">
        <f t="shared" si="961"/>
        <v>-4.4505058012800004E-2</v>
      </c>
      <c r="Z4861" s="289">
        <f t="shared" si="962"/>
        <v>-2.3881283575971302E-2</v>
      </c>
      <c r="AA4861" s="289">
        <f t="shared" si="963"/>
        <v>-3.8221785326899994E-2</v>
      </c>
      <c r="AB4861" s="293">
        <v>-3.4777773999999997E-2</v>
      </c>
      <c r="AC4861" s="293">
        <v>-3.0367117000000002E-6</v>
      </c>
      <c r="AD4861" s="293">
        <v>-1.048511E-3</v>
      </c>
      <c r="AE4861" s="293">
        <v>-2.0239410999999998E-6</v>
      </c>
      <c r="AF4861" s="293">
        <v>-8.3524675999999999E-3</v>
      </c>
      <c r="AG4861" s="293">
        <v>-3.2124475999999999E-4</v>
      </c>
      <c r="AH4861" s="293">
        <v>-2.2762179E-2</v>
      </c>
      <c r="AI4861" s="293">
        <v>-6.9344764999999998E-5</v>
      </c>
      <c r="AJ4861" s="293">
        <v>-7.1938584000000004E-7</v>
      </c>
      <c r="AK4861" s="293">
        <v>-2.7651485999999999E-5</v>
      </c>
      <c r="AL4861" s="293">
        <v>-7.2647542999999997E-7</v>
      </c>
      <c r="AM4861" s="293">
        <v>-2.9137013E-9</v>
      </c>
      <c r="AN4861" s="293">
        <v>-4.1582933999999999E-4</v>
      </c>
      <c r="AO4861" s="293">
        <v>-1.8308859000000001E-4</v>
      </c>
      <c r="AP4861" s="293">
        <v>-4.2174162000000002E-4</v>
      </c>
      <c r="AQ4861" s="293">
        <v>-7.4023269E-6</v>
      </c>
      <c r="AR4861" s="293">
        <v>-3.8214382999999998E-2</v>
      </c>
      <c r="AT4861" s="193"/>
      <c r="AU4861" s="193"/>
      <c r="AV4861" s="193"/>
      <c r="AW4861" s="193"/>
      <c r="AX4861" s="193"/>
      <c r="AY4861" s="193"/>
      <c r="AZ4861" s="193"/>
      <c r="BA4861" s="193"/>
      <c r="BB4861" s="193"/>
      <c r="BC4861" s="193"/>
      <c r="BD4861" s="193"/>
      <c r="BE4861" s="315"/>
      <c r="BF4861" s="315"/>
      <c r="BG4861" s="315"/>
      <c r="BH4861" s="315"/>
      <c r="BI4861" s="315"/>
      <c r="BJ4861" s="315"/>
      <c r="BK4861" s="315"/>
    </row>
    <row r="4862" spans="1:63" x14ac:dyDescent="0.25">
      <c r="A4862" s="58"/>
      <c r="B4862" s="185" t="s">
        <v>5770</v>
      </c>
      <c r="C4862" s="288" t="s">
        <v>1207</v>
      </c>
      <c r="D4862" s="293">
        <v>4.5878731E-6</v>
      </c>
      <c r="E4862" s="293">
        <v>3.6869643000000001E-2</v>
      </c>
      <c r="F4862" s="293">
        <v>-3.1925916999999998E-2</v>
      </c>
      <c r="G4862" s="293">
        <v>1.6594508999999999E-3</v>
      </c>
      <c r="H4862" s="293">
        <v>5.8408652000000003E-4</v>
      </c>
      <c r="I4862" s="293">
        <v>-1.2237235000000001E-2</v>
      </c>
      <c r="J4862" s="293">
        <v>6.9429601999999998E-3</v>
      </c>
      <c r="K4862" s="293">
        <v>8.4073669E-6</v>
      </c>
      <c r="L4862" s="293">
        <v>-1.8968087000000001E-3</v>
      </c>
      <c r="M4862" s="293">
        <v>0</v>
      </c>
      <c r="N4862" s="293">
        <v>0</v>
      </c>
      <c r="O4862" s="293">
        <v>0</v>
      </c>
      <c r="P4862" s="290">
        <f t="shared" si="959"/>
        <v>0.27310846666666666</v>
      </c>
      <c r="Q4862" s="294">
        <v>-53.286152000000001</v>
      </c>
      <c r="R4862" s="291">
        <v>-30.149853</v>
      </c>
      <c r="S4862" s="291">
        <v>-19.860264999999998</v>
      </c>
      <c r="T4862" s="291">
        <v>-1.192212E-5</v>
      </c>
      <c r="U4862" s="291">
        <v>-0.66347606000000003</v>
      </c>
      <c r="V4862" s="291">
        <v>-0.37318066</v>
      </c>
      <c r="W4862" s="291">
        <v>-2.2393659000000001</v>
      </c>
      <c r="X4862" s="289">
        <f t="shared" si="960"/>
        <v>3.1689292245671997E-2</v>
      </c>
      <c r="Y4862" s="289">
        <f t="shared" si="961"/>
        <v>-6.7987447623000011E-4</v>
      </c>
      <c r="Z4862" s="289">
        <f t="shared" si="962"/>
        <v>7.7969020871019989E-3</v>
      </c>
      <c r="AA4862" s="289">
        <f t="shared" si="963"/>
        <v>2.4572264634800001E-2</v>
      </c>
      <c r="AB4862" s="293">
        <v>7.5749572000000003E-3</v>
      </c>
      <c r="AC4862" s="293">
        <v>1.1963135999999999E-5</v>
      </c>
      <c r="AD4862" s="293">
        <v>-3.1717525999999999E-4</v>
      </c>
      <c r="AE4862" s="293">
        <v>-5.8155223000000001E-7</v>
      </c>
      <c r="AF4862" s="293">
        <v>-7.3350969E-3</v>
      </c>
      <c r="AG4862" s="293">
        <v>-6.1394110000000004E-4</v>
      </c>
      <c r="AH4862" s="293">
        <v>4.9596381999999998E-3</v>
      </c>
      <c r="AI4862" s="293">
        <v>-5.1722308E-5</v>
      </c>
      <c r="AJ4862" s="293">
        <v>7.6560746999999996E-6</v>
      </c>
      <c r="AK4862" s="293">
        <v>2.4207839E-4</v>
      </c>
      <c r="AL4862" s="293">
        <v>1.7881842E-7</v>
      </c>
      <c r="AM4862" s="293">
        <v>1.1491982E-8</v>
      </c>
      <c r="AN4862" s="293">
        <v>-7.7846041999999997E-4</v>
      </c>
      <c r="AO4862" s="293">
        <v>-1.7581716E-4</v>
      </c>
      <c r="AP4862" s="293">
        <v>3.5933390000000001E-3</v>
      </c>
      <c r="AQ4862" s="293">
        <v>-8.2333652000000006E-6</v>
      </c>
      <c r="AR4862" s="293">
        <v>2.4580497999999999E-2</v>
      </c>
      <c r="AT4862" s="193"/>
      <c r="AU4862" s="193"/>
      <c r="AV4862" s="193"/>
      <c r="AW4862" s="193"/>
      <c r="AX4862" s="193"/>
      <c r="AY4862" s="193"/>
      <c r="AZ4862" s="193"/>
      <c r="BA4862" s="193"/>
      <c r="BB4862" s="193"/>
      <c r="BC4862" s="193"/>
      <c r="BD4862" s="193"/>
      <c r="BE4862" s="315"/>
      <c r="BF4862" s="315"/>
      <c r="BG4862" s="315"/>
      <c r="BH4862" s="315"/>
      <c r="BI4862" s="315"/>
      <c r="BJ4862" s="315"/>
      <c r="BK4862" s="315"/>
    </row>
    <row r="4863" spans="1:63" x14ac:dyDescent="0.25">
      <c r="A4863" s="58"/>
      <c r="B4863" s="185" t="s">
        <v>5770</v>
      </c>
      <c r="C4863" s="288" t="s">
        <v>1208</v>
      </c>
      <c r="D4863" s="293">
        <v>1.1014784E-2</v>
      </c>
      <c r="E4863" s="293">
        <v>3.9720506000000003E-2</v>
      </c>
      <c r="F4863" s="293">
        <v>-2.5080815999999999E-2</v>
      </c>
      <c r="G4863" s="293">
        <v>1.41902E-3</v>
      </c>
      <c r="H4863" s="293">
        <v>5.0914204000000003E-4</v>
      </c>
      <c r="I4863" s="293">
        <v>-1.00144E-2</v>
      </c>
      <c r="J4863" s="293">
        <v>5.9630765999999997E-3</v>
      </c>
      <c r="K4863" s="293">
        <v>8.8333996999999993E-6</v>
      </c>
      <c r="L4863" s="293">
        <v>-1.5105781999999999E-3</v>
      </c>
      <c r="M4863" s="293">
        <v>0</v>
      </c>
      <c r="N4863" s="293">
        <v>0</v>
      </c>
      <c r="O4863" s="293">
        <v>0</v>
      </c>
      <c r="P4863" s="290">
        <f t="shared" si="959"/>
        <v>0.29422597037037035</v>
      </c>
      <c r="Q4863" s="294">
        <v>-44.012791999999997</v>
      </c>
      <c r="R4863" s="291">
        <v>-24.902889999999999</v>
      </c>
      <c r="S4863" s="291">
        <v>-16.403994000000001</v>
      </c>
      <c r="T4863" s="291">
        <v>-9.8473199999999994E-6</v>
      </c>
      <c r="U4863" s="291">
        <v>-0.54801169000000005</v>
      </c>
      <c r="V4863" s="291">
        <v>-0.30823623</v>
      </c>
      <c r="W4863" s="291">
        <v>-1.8496503</v>
      </c>
      <c r="X4863" s="289">
        <f t="shared" si="960"/>
        <v>3.2218707652198503E-2</v>
      </c>
      <c r="Y4863" s="289">
        <f t="shared" si="961"/>
        <v>1.6148451184300025E-3</v>
      </c>
      <c r="Z4863" s="289">
        <f t="shared" si="962"/>
        <v>7.8114035678685002E-3</v>
      </c>
      <c r="AA4863" s="289">
        <f t="shared" si="963"/>
        <v>2.27924589659E-2</v>
      </c>
      <c r="AB4863" s="293">
        <v>8.1595637000000006E-3</v>
      </c>
      <c r="AC4863" s="293">
        <v>1.0329199999999999E-5</v>
      </c>
      <c r="AD4863" s="293">
        <v>-2.1821321999999999E-4</v>
      </c>
      <c r="AE4863" s="293">
        <v>-3.9510157000000001E-7</v>
      </c>
      <c r="AF4863" s="293">
        <v>-5.8298634000000004E-3</v>
      </c>
      <c r="AG4863" s="293">
        <v>-5.0657605999999999E-4</v>
      </c>
      <c r="AH4863" s="293">
        <v>5.3419966999999997E-3</v>
      </c>
      <c r="AI4863" s="293">
        <v>-4.0593443000000001E-5</v>
      </c>
      <c r="AJ4863" s="293">
        <v>6.5500772999999996E-6</v>
      </c>
      <c r="AK4863" s="293">
        <v>2.0734945999999999E-4</v>
      </c>
      <c r="AL4863" s="293">
        <v>1.8796133999999999E-7</v>
      </c>
      <c r="AM4863" s="293">
        <v>9.9222284999999995E-9</v>
      </c>
      <c r="AN4863" s="293">
        <v>-6.419056E-4</v>
      </c>
      <c r="AO4863" s="293">
        <v>-1.4058121E-4</v>
      </c>
      <c r="AP4863" s="293">
        <v>3.0783897000000002E-3</v>
      </c>
      <c r="AQ4863" s="293">
        <v>-6.6410341000000001E-6</v>
      </c>
      <c r="AR4863" s="293">
        <v>2.2799099999999999E-2</v>
      </c>
      <c r="AT4863" s="193"/>
      <c r="AU4863" s="193"/>
      <c r="AV4863" s="193"/>
      <c r="AW4863" s="193"/>
      <c r="AX4863" s="193"/>
      <c r="AY4863" s="193"/>
      <c r="AZ4863" s="193"/>
      <c r="BA4863" s="193"/>
      <c r="BB4863" s="193"/>
      <c r="BC4863" s="193"/>
      <c r="BD4863" s="193"/>
      <c r="BE4863" s="315"/>
      <c r="BF4863" s="315"/>
      <c r="BG4863" s="315"/>
      <c r="BH4863" s="315"/>
      <c r="BI4863" s="315"/>
      <c r="BJ4863" s="315"/>
      <c r="BK4863" s="315"/>
    </row>
    <row r="4864" spans="1:63" x14ac:dyDescent="0.25">
      <c r="A4864" s="58"/>
      <c r="B4864" s="185" t="s">
        <v>5770</v>
      </c>
      <c r="C4864" s="288" t="s">
        <v>1209</v>
      </c>
      <c r="D4864" s="293">
        <v>7.7689035000000004E-2</v>
      </c>
      <c r="E4864" s="293">
        <v>9.6033466999999997E-2</v>
      </c>
      <c r="F4864" s="293">
        <v>-1.7446257999999999E-2</v>
      </c>
      <c r="G4864" s="293">
        <v>1.7207523E-3</v>
      </c>
      <c r="H4864" s="293">
        <v>6.7396752000000002E-4</v>
      </c>
      <c r="I4864" s="293">
        <v>-9.5156042999999992E-3</v>
      </c>
      <c r="J4864" s="293">
        <v>7.3832474E-3</v>
      </c>
      <c r="K4864" s="293">
        <v>2.0317751999999999E-5</v>
      </c>
      <c r="L4864" s="293">
        <v>-1.180855E-3</v>
      </c>
      <c r="M4864" s="293">
        <v>0</v>
      </c>
      <c r="N4864" s="293">
        <v>0</v>
      </c>
      <c r="O4864" s="293">
        <v>0</v>
      </c>
      <c r="P4864" s="290">
        <f t="shared" si="959"/>
        <v>0.71135901481481478</v>
      </c>
      <c r="Q4864" s="294">
        <v>-44.298126000000003</v>
      </c>
      <c r="R4864" s="291">
        <v>-25.064335</v>
      </c>
      <c r="S4864" s="291">
        <v>-16.510341</v>
      </c>
      <c r="T4864" s="291">
        <v>-9.9111599999999998E-6</v>
      </c>
      <c r="U4864" s="291">
        <v>-0.55156444000000004</v>
      </c>
      <c r="V4864" s="291">
        <v>-0.31023452000000001</v>
      </c>
      <c r="W4864" s="291">
        <v>-1.8616416</v>
      </c>
      <c r="X4864" s="289">
        <f t="shared" si="960"/>
        <v>6.8988004605390008E-2</v>
      </c>
      <c r="Y4864" s="289">
        <f t="shared" si="961"/>
        <v>1.4789839548000002E-2</v>
      </c>
      <c r="Z4864" s="289">
        <f t="shared" si="962"/>
        <v>1.6157263470890002E-2</v>
      </c>
      <c r="AA4864" s="289">
        <f t="shared" si="963"/>
        <v>3.8040901586500003E-2</v>
      </c>
      <c r="AB4864" s="293">
        <v>1.9722475E-2</v>
      </c>
      <c r="AC4864" s="293">
        <v>1.3106022E-5</v>
      </c>
      <c r="AD4864" s="293">
        <v>4.5091181999999997E-5</v>
      </c>
      <c r="AE4864" s="293">
        <v>1.17954E-7</v>
      </c>
      <c r="AF4864" s="293">
        <v>-4.4842431000000002E-3</v>
      </c>
      <c r="AG4864" s="293">
        <v>-5.0670751000000003E-4</v>
      </c>
      <c r="AH4864" s="293">
        <v>1.2910246E-2</v>
      </c>
      <c r="AI4864" s="293">
        <v>-2.7986906000000001E-5</v>
      </c>
      <c r="AJ4864" s="293">
        <v>7.9618897000000003E-6</v>
      </c>
      <c r="AK4864" s="293">
        <v>2.5345353E-4</v>
      </c>
      <c r="AL4864" s="293">
        <v>4.3271852E-7</v>
      </c>
      <c r="AM4864" s="293">
        <v>1.258867E-8</v>
      </c>
      <c r="AN4864" s="293">
        <v>-6.3953575000000003E-4</v>
      </c>
      <c r="AO4864" s="293">
        <v>-1.1343489999999999E-4</v>
      </c>
      <c r="AP4864" s="293">
        <v>3.7661143000000002E-3</v>
      </c>
      <c r="AQ4864" s="293">
        <v>-5.7194135000000001E-6</v>
      </c>
      <c r="AR4864" s="293">
        <v>3.8046621000000003E-2</v>
      </c>
      <c r="AT4864" s="193"/>
      <c r="AU4864" s="193"/>
      <c r="AV4864" s="193"/>
      <c r="AW4864" s="193"/>
      <c r="AX4864" s="193"/>
      <c r="AY4864" s="193"/>
      <c r="AZ4864" s="193"/>
      <c r="BA4864" s="193"/>
      <c r="BB4864" s="193"/>
      <c r="BC4864" s="193"/>
      <c r="BD4864" s="193"/>
      <c r="BE4864" s="315"/>
      <c r="BF4864" s="315"/>
      <c r="BG4864" s="315"/>
      <c r="BH4864" s="315"/>
      <c r="BI4864" s="315"/>
      <c r="BJ4864" s="315"/>
      <c r="BK4864" s="315"/>
    </row>
    <row r="4865" spans="1:63" x14ac:dyDescent="0.25">
      <c r="A4865" s="58"/>
      <c r="B4865" s="185" t="s">
        <v>5770</v>
      </c>
      <c r="C4865" s="288" t="s">
        <v>1210</v>
      </c>
      <c r="D4865" s="293">
        <v>9.6196901000000001E-2</v>
      </c>
      <c r="E4865" s="293">
        <v>0.11180779</v>
      </c>
      <c r="F4865" s="293">
        <v>-1.5450511E-2</v>
      </c>
      <c r="G4865" s="293">
        <v>1.8109282999999999E-3</v>
      </c>
      <c r="H4865" s="293">
        <v>7.2198024000000001E-4</v>
      </c>
      <c r="I4865" s="293">
        <v>-9.4244833999999993E-3</v>
      </c>
      <c r="J4865" s="293">
        <v>7.804325E-3</v>
      </c>
      <c r="K4865" s="293">
        <v>2.3538172000000001E-5</v>
      </c>
      <c r="L4865" s="293">
        <v>-1.0966659E-3</v>
      </c>
      <c r="M4865" s="293">
        <v>0</v>
      </c>
      <c r="N4865" s="293">
        <v>0</v>
      </c>
      <c r="O4865" s="293">
        <v>0</v>
      </c>
      <c r="P4865" s="290">
        <f t="shared" si="959"/>
        <v>0.8282058518518518</v>
      </c>
      <c r="Q4865" s="294">
        <v>-44.583461</v>
      </c>
      <c r="R4865" s="291">
        <v>-25.22578</v>
      </c>
      <c r="S4865" s="291">
        <v>-16.616686999999999</v>
      </c>
      <c r="T4865" s="291">
        <v>-9.9750000000000002E-6</v>
      </c>
      <c r="U4865" s="291">
        <v>-0.55511719000000004</v>
      </c>
      <c r="V4865" s="291">
        <v>-0.31223281000000003</v>
      </c>
      <c r="W4865" s="291">
        <v>-1.8736328</v>
      </c>
      <c r="X4865" s="289">
        <f t="shared" si="960"/>
        <v>7.9317238470121995E-2</v>
      </c>
      <c r="Y4865" s="289">
        <f t="shared" si="961"/>
        <v>1.8444405878479998E-2</v>
      </c>
      <c r="Z4865" s="289">
        <f t="shared" si="962"/>
        <v>1.8504120025441998E-2</v>
      </c>
      <c r="AA4865" s="289">
        <f t="shared" si="963"/>
        <v>4.2368712566199999E-2</v>
      </c>
      <c r="AB4865" s="293">
        <v>2.2961481999999998E-2</v>
      </c>
      <c r="AC4865" s="293">
        <v>1.3923107E-5</v>
      </c>
      <c r="AD4865" s="293">
        <v>1.1695389E-4</v>
      </c>
      <c r="AE4865" s="293">
        <v>2.5812148000000001E-7</v>
      </c>
      <c r="AF4865" s="293">
        <v>-4.1390923000000001E-3</v>
      </c>
      <c r="AG4865" s="293">
        <v>-5.0911893999999996E-4</v>
      </c>
      <c r="AH4865" s="293">
        <v>1.5030273E-2</v>
      </c>
      <c r="AI4865" s="293">
        <v>-2.4687585E-5</v>
      </c>
      <c r="AJ4865" s="293">
        <v>8.3834057E-6</v>
      </c>
      <c r="AK4865" s="293">
        <v>2.6718782999999999E-4</v>
      </c>
      <c r="AL4865" s="293">
        <v>5.0135145000000004E-7</v>
      </c>
      <c r="AM4865" s="293">
        <v>1.3373292E-8</v>
      </c>
      <c r="AN4865" s="293">
        <v>-6.4188926999999998E-4</v>
      </c>
      <c r="AO4865" s="293">
        <v>-1.0657958E-4</v>
      </c>
      <c r="AP4865" s="293">
        <v>3.9709174999999998E-3</v>
      </c>
      <c r="AQ4865" s="293">
        <v>-5.4954337999999997E-6</v>
      </c>
      <c r="AR4865" s="293">
        <v>4.2374207999999997E-2</v>
      </c>
      <c r="AT4865" s="193"/>
      <c r="AU4865" s="193"/>
      <c r="AV4865" s="193"/>
      <c r="AW4865" s="193"/>
      <c r="AX4865" s="193"/>
      <c r="AY4865" s="193"/>
      <c r="AZ4865" s="193"/>
      <c r="BA4865" s="193"/>
      <c r="BB4865" s="193"/>
      <c r="BC4865" s="193"/>
      <c r="BD4865" s="193"/>
      <c r="BE4865" s="315"/>
      <c r="BF4865" s="315"/>
      <c r="BG4865" s="315"/>
      <c r="BH4865" s="315"/>
      <c r="BI4865" s="315"/>
      <c r="BJ4865" s="315"/>
      <c r="BK4865" s="315"/>
    </row>
    <row r="4866" spans="1:63" x14ac:dyDescent="0.25">
      <c r="A4866" s="124"/>
      <c r="B4866" s="185" t="s">
        <v>5770</v>
      </c>
      <c r="C4866" s="288" t="s">
        <v>4817</v>
      </c>
      <c r="D4866" s="293">
        <v>-2.899316E-2</v>
      </c>
      <c r="E4866" s="293">
        <v>2.0113576000000001E-2</v>
      </c>
      <c r="F4866" s="293">
        <v>-4.1945298999999998E-2</v>
      </c>
      <c r="G4866" s="293">
        <v>1.8764134999999999E-3</v>
      </c>
      <c r="H4866" s="293">
        <v>6.3495508999999995E-4</v>
      </c>
      <c r="I4866" s="293">
        <v>-1.5021862E-2</v>
      </c>
      <c r="J4866" s="293">
        <v>7.7820944E-3</v>
      </c>
      <c r="K4866" s="293">
        <v>5.1765448000000002E-6</v>
      </c>
      <c r="L4866" s="293">
        <v>-2.4382146E-3</v>
      </c>
      <c r="M4866" s="293">
        <v>0</v>
      </c>
      <c r="N4866" s="293">
        <v>0</v>
      </c>
      <c r="O4866" s="293">
        <v>0</v>
      </c>
      <c r="P4866" s="290">
        <f t="shared" si="959"/>
        <v>0.14898945185185186</v>
      </c>
      <c r="Q4866" s="294">
        <v>-64.342849999999999</v>
      </c>
      <c r="R4866" s="291">
        <v>-36.405845999999997</v>
      </c>
      <c r="S4866" s="291">
        <v>-23.981203000000001</v>
      </c>
      <c r="T4866" s="291">
        <v>-1.439592E-5</v>
      </c>
      <c r="U4866" s="291">
        <v>-0.80114512000000004</v>
      </c>
      <c r="V4866" s="291">
        <v>-0.45061438999999998</v>
      </c>
      <c r="W4866" s="291">
        <v>-2.7040269000000001</v>
      </c>
      <c r="X4866" s="289">
        <f t="shared" si="960"/>
        <v>2.2346402878414998E-2</v>
      </c>
      <c r="Y4866" s="289">
        <f t="shared" si="961"/>
        <v>-6.5527455786399992E-3</v>
      </c>
      <c r="Z4866" s="289">
        <f t="shared" si="962"/>
        <v>5.8030172350549995E-3</v>
      </c>
      <c r="AA4866" s="289">
        <f t="shared" si="963"/>
        <v>2.3096131221999997E-2</v>
      </c>
      <c r="AB4866" s="293">
        <v>4.1353064000000002E-3</v>
      </c>
      <c r="AC4866" s="293">
        <v>1.3265582E-5</v>
      </c>
      <c r="AD4866" s="293">
        <v>-4.9824604999999995E-4</v>
      </c>
      <c r="AE4866" s="293">
        <v>-9.2672063999999997E-7</v>
      </c>
      <c r="AF4866" s="293">
        <v>-9.4594403000000001E-3</v>
      </c>
      <c r="AG4866" s="293">
        <v>-7.4270448999999995E-4</v>
      </c>
      <c r="AH4866" s="293">
        <v>2.7086298E-3</v>
      </c>
      <c r="AI4866" s="293">
        <v>-6.8057949000000005E-5</v>
      </c>
      <c r="AJ4866" s="293">
        <v>8.6484738999999992E-6</v>
      </c>
      <c r="AK4866" s="293">
        <v>2.7282053E-4</v>
      </c>
      <c r="AL4866" s="293">
        <v>1.0988658E-7</v>
      </c>
      <c r="AM4866" s="293">
        <v>1.2743575E-8</v>
      </c>
      <c r="AN4866" s="293">
        <v>-9.4283207000000005E-4</v>
      </c>
      <c r="AO4866" s="293">
        <v>-2.2451487999999999E-4</v>
      </c>
      <c r="AP4866" s="293">
        <v>4.0482006999999999E-3</v>
      </c>
      <c r="AQ4866" s="293">
        <v>-1.0361777999999999E-5</v>
      </c>
      <c r="AR4866" s="293">
        <v>2.3106492999999999E-2</v>
      </c>
      <c r="AT4866" s="193"/>
      <c r="AU4866" s="193"/>
      <c r="AV4866" s="193"/>
      <c r="AW4866" s="193"/>
      <c r="AX4866" s="193"/>
      <c r="AY4866" s="193"/>
      <c r="AZ4866" s="193"/>
      <c r="BA4866" s="193"/>
      <c r="BB4866" s="193"/>
      <c r="BC4866" s="193"/>
      <c r="BD4866" s="193"/>
      <c r="BE4866" s="315"/>
      <c r="BF4866" s="315"/>
      <c r="BG4866" s="315"/>
      <c r="BH4866" s="315"/>
      <c r="BI4866" s="315"/>
      <c r="BJ4866" s="315"/>
      <c r="BK4866" s="315"/>
    </row>
    <row r="4867" spans="1:63" x14ac:dyDescent="0.25">
      <c r="A4867" s="58"/>
      <c r="B4867" s="185" t="s">
        <v>5770</v>
      </c>
      <c r="C4867" s="288" t="s">
        <v>1211</v>
      </c>
      <c r="D4867" s="293">
        <v>8.8690516999999996E-2</v>
      </c>
      <c r="E4867" s="293">
        <v>9.7939312000000001E-2</v>
      </c>
      <c r="F4867" s="293">
        <v>-9.7901263000000002E-3</v>
      </c>
      <c r="G4867" s="293">
        <v>1.4380753999999999E-3</v>
      </c>
      <c r="H4867" s="293">
        <v>5.8414591000000005E-4</v>
      </c>
      <c r="I4867" s="293">
        <v>-6.9815870999999996E-3</v>
      </c>
      <c r="J4867" s="293">
        <v>6.2265908999999996E-3</v>
      </c>
      <c r="K4867" s="293">
        <v>2.0528468000000001E-5</v>
      </c>
      <c r="L4867" s="293">
        <v>-7.4642282999999999E-4</v>
      </c>
      <c r="M4867" s="293">
        <v>0</v>
      </c>
      <c r="N4867" s="293">
        <v>0</v>
      </c>
      <c r="O4867" s="293">
        <v>0</v>
      </c>
      <c r="P4867" s="290">
        <f t="shared" si="959"/>
        <v>0.72547638518518509</v>
      </c>
      <c r="Q4867" s="294">
        <v>-33.669429000000001</v>
      </c>
      <c r="R4867" s="291">
        <v>-19.050509000000002</v>
      </c>
      <c r="S4867" s="291">
        <v>-12.548921999999999</v>
      </c>
      <c r="T4867" s="291">
        <v>-7.5331199999999996E-6</v>
      </c>
      <c r="U4867" s="291">
        <v>-0.4192245</v>
      </c>
      <c r="V4867" s="291">
        <v>-0.23579822</v>
      </c>
      <c r="W4867" s="291">
        <v>-1.4149674999999999</v>
      </c>
      <c r="X4867" s="289">
        <f t="shared" si="960"/>
        <v>6.8706682557952009E-2</v>
      </c>
      <c r="Y4867" s="289">
        <f t="shared" si="961"/>
        <v>1.7100153273939999E-2</v>
      </c>
      <c r="Z4867" s="289">
        <f t="shared" si="962"/>
        <v>1.5972379074711999E-2</v>
      </c>
      <c r="AA4867" s="289">
        <f t="shared" si="963"/>
        <v>3.5634150209300004E-2</v>
      </c>
      <c r="AB4867" s="293">
        <v>2.0112926999999999E-2</v>
      </c>
      <c r="AC4867" s="293">
        <v>1.1167454E-5</v>
      </c>
      <c r="AD4867" s="293">
        <v>1.5208643E-4</v>
      </c>
      <c r="AE4867" s="293">
        <v>3.1912994000000002E-7</v>
      </c>
      <c r="AF4867" s="293">
        <v>-2.7926194999999998E-3</v>
      </c>
      <c r="AG4867" s="293">
        <v>-3.8372724000000001E-4</v>
      </c>
      <c r="AH4867" s="293">
        <v>1.3165483E-2</v>
      </c>
      <c r="AI4867" s="293">
        <v>-1.5544141000000001E-5</v>
      </c>
      <c r="AJ4867" s="293">
        <v>6.6609826999999998E-6</v>
      </c>
      <c r="AK4867" s="293">
        <v>2.1256155E-4</v>
      </c>
      <c r="AL4867" s="293">
        <v>4.3728172999999998E-7</v>
      </c>
      <c r="AM4867" s="293">
        <v>1.0726282E-8</v>
      </c>
      <c r="AN4867" s="293">
        <v>-4.8318158000000002E-4</v>
      </c>
      <c r="AO4867" s="293">
        <v>-7.3730644999999998E-5</v>
      </c>
      <c r="AP4867" s="293">
        <v>3.1596819E-3</v>
      </c>
      <c r="AQ4867" s="293">
        <v>-3.9177906999999997E-6</v>
      </c>
      <c r="AR4867" s="293">
        <v>3.5638068000000002E-2</v>
      </c>
      <c r="AT4867" s="193"/>
      <c r="AU4867" s="193"/>
      <c r="AV4867" s="193"/>
      <c r="AW4867" s="193"/>
      <c r="AX4867" s="193"/>
      <c r="AY4867" s="193"/>
      <c r="AZ4867" s="193"/>
      <c r="BA4867" s="193"/>
      <c r="BB4867" s="193"/>
      <c r="BC4867" s="193"/>
      <c r="BD4867" s="193"/>
      <c r="BE4867" s="315"/>
      <c r="BF4867" s="315"/>
      <c r="BG4867" s="315"/>
      <c r="BH4867" s="315"/>
      <c r="BI4867" s="315"/>
      <c r="BJ4867" s="315"/>
      <c r="BK4867" s="315"/>
    </row>
    <row r="4868" spans="1:63" x14ac:dyDescent="0.25">
      <c r="A4868" s="58"/>
      <c r="B4868" s="185" t="s">
        <v>5770</v>
      </c>
      <c r="C4868" s="288" t="s">
        <v>1212</v>
      </c>
      <c r="D4868" s="293">
        <v>-0.27779743000000001</v>
      </c>
      <c r="E4868" s="293">
        <v>-0.21060941999999999</v>
      </c>
      <c r="F4868" s="293">
        <v>-5.2609179999999998E-2</v>
      </c>
      <c r="G4868" s="293">
        <v>-1.7605444000000001E-4</v>
      </c>
      <c r="H4868" s="293">
        <v>-3.0622172000000002E-4</v>
      </c>
      <c r="I4868" s="293">
        <v>-1.0050734E-2</v>
      </c>
      <c r="J4868" s="293">
        <v>-1.3938895999999999E-3</v>
      </c>
      <c r="K4868" s="293">
        <v>-4.2372575E-5</v>
      </c>
      <c r="L4868" s="293">
        <v>-2.6095622999999998E-3</v>
      </c>
      <c r="M4868" s="293">
        <v>0</v>
      </c>
      <c r="N4868" s="293">
        <v>0</v>
      </c>
      <c r="O4868" s="293">
        <v>0</v>
      </c>
      <c r="P4868" s="290">
        <f t="shared" si="959"/>
        <v>-1.5600697777777777</v>
      </c>
      <c r="Q4868" s="294">
        <v>-33.526761999999998</v>
      </c>
      <c r="R4868" s="291">
        <v>-18.969787</v>
      </c>
      <c r="S4868" s="291">
        <v>-12.495749</v>
      </c>
      <c r="T4868" s="291">
        <v>-7.5012000000000003E-6</v>
      </c>
      <c r="U4868" s="291">
        <v>-0.41744811999999998</v>
      </c>
      <c r="V4868" s="291">
        <v>-0.23479907</v>
      </c>
      <c r="W4868" s="291">
        <v>-1.4089719000000001</v>
      </c>
      <c r="X4868" s="289">
        <f t="shared" si="960"/>
        <v>-0.1325550769474762</v>
      </c>
      <c r="Y4868" s="289">
        <f t="shared" si="961"/>
        <v>-5.5336975766099993E-2</v>
      </c>
      <c r="Z4868" s="289">
        <f t="shared" si="962"/>
        <v>-2.9693659229876199E-2</v>
      </c>
      <c r="AA4868" s="289">
        <f t="shared" si="963"/>
        <v>-4.7524441951500004E-2</v>
      </c>
      <c r="AB4868" s="293">
        <v>-4.3242204999999999E-2</v>
      </c>
      <c r="AC4868" s="293">
        <v>-3.7758055999999999E-6</v>
      </c>
      <c r="AD4868" s="293">
        <v>-1.3037041E-3</v>
      </c>
      <c r="AE4868" s="293">
        <v>-2.5165404999999999E-6</v>
      </c>
      <c r="AF4868" s="293">
        <v>-1.0385343E-2</v>
      </c>
      <c r="AG4868" s="293">
        <v>-3.9943131999999997E-4</v>
      </c>
      <c r="AH4868" s="293">
        <v>-2.830218E-2</v>
      </c>
      <c r="AI4868" s="293">
        <v>-8.6222326000000001E-5</v>
      </c>
      <c r="AJ4868" s="293">
        <v>-8.9447445999999997E-7</v>
      </c>
      <c r="AK4868" s="293">
        <v>-3.4381477E-5</v>
      </c>
      <c r="AL4868" s="293">
        <v>-9.0328956000000003E-7</v>
      </c>
      <c r="AM4868" s="293">
        <v>-3.6228562000000001E-9</v>
      </c>
      <c r="AN4868" s="293">
        <v>-5.1703648000000005E-4</v>
      </c>
      <c r="AO4868" s="293">
        <v>-2.2764983000000001E-4</v>
      </c>
      <c r="AP4868" s="293">
        <v>-5.2438772999999998E-4</v>
      </c>
      <c r="AQ4868" s="293">
        <v>-9.2039514999999993E-6</v>
      </c>
      <c r="AR4868" s="293">
        <v>-4.7515238000000001E-2</v>
      </c>
      <c r="AT4868" s="193"/>
      <c r="AU4868" s="193"/>
      <c r="AV4868" s="193"/>
      <c r="AW4868" s="193"/>
      <c r="AX4868" s="193"/>
      <c r="AY4868" s="193"/>
      <c r="AZ4868" s="193"/>
      <c r="BA4868" s="193"/>
      <c r="BB4868" s="193"/>
      <c r="BC4868" s="193"/>
      <c r="BD4868" s="193"/>
      <c r="BE4868" s="315"/>
      <c r="BF4868" s="315"/>
      <c r="BG4868" s="315"/>
      <c r="BH4868" s="315"/>
      <c r="BI4868" s="315"/>
      <c r="BJ4868" s="315"/>
      <c r="BK4868" s="315"/>
    </row>
    <row r="4869" spans="1:63" x14ac:dyDescent="0.25">
      <c r="A4869" s="58"/>
      <c r="B4869" s="185" t="s">
        <v>5770</v>
      </c>
      <c r="C4869" s="288" t="s">
        <v>1213</v>
      </c>
      <c r="D4869" s="322">
        <v>-0.22814852999999999</v>
      </c>
      <c r="E4869" s="322">
        <v>-0.17296859000000001</v>
      </c>
      <c r="F4869" s="322">
        <v>-4.3206688E-2</v>
      </c>
      <c r="G4869" s="322">
        <v>-1.4458938999999999E-4</v>
      </c>
      <c r="H4869" s="322">
        <v>-2.5149272999999998E-4</v>
      </c>
      <c r="I4869" s="322">
        <v>-8.2544327999999993E-3</v>
      </c>
      <c r="J4869" s="322">
        <v>-1.1447689000000001E-3</v>
      </c>
      <c r="K4869" s="322">
        <v>-3.4799604000000002E-5</v>
      </c>
      <c r="L4869" s="322">
        <v>-2.1431724000000002E-3</v>
      </c>
      <c r="M4869" s="322">
        <v>0</v>
      </c>
      <c r="N4869" s="322">
        <v>0</v>
      </c>
      <c r="O4869" s="322">
        <v>0</v>
      </c>
      <c r="P4869" s="290">
        <f t="shared" si="959"/>
        <v>-1.2812488148148147</v>
      </c>
      <c r="Q4869" s="294">
        <v>-27.534745000000001</v>
      </c>
      <c r="R4869" s="291">
        <v>-15.579442</v>
      </c>
      <c r="S4869" s="291">
        <v>-10.262466</v>
      </c>
      <c r="T4869" s="291">
        <v>-6.1605599999999997E-6</v>
      </c>
      <c r="U4869" s="291">
        <v>-0.34284037000000001</v>
      </c>
      <c r="V4869" s="291">
        <v>-0.19283499000000001</v>
      </c>
      <c r="W4869" s="291">
        <v>-1.1571556000000001</v>
      </c>
      <c r="X4869" s="289">
        <f t="shared" si="960"/>
        <v>-0.10886438276538701</v>
      </c>
      <c r="Y4869" s="289">
        <f t="shared" si="961"/>
        <v>-4.5446963446600007E-2</v>
      </c>
      <c r="Z4869" s="289">
        <f t="shared" si="962"/>
        <v>-2.4386707328886998E-2</v>
      </c>
      <c r="AA4869" s="289">
        <f t="shared" si="963"/>
        <v>-3.9030711989899998E-2</v>
      </c>
      <c r="AB4869" s="322">
        <v>-3.5513810999999999E-2</v>
      </c>
      <c r="AC4869" s="322">
        <v>-3.1009807999999998E-6</v>
      </c>
      <c r="AD4869" s="322">
        <v>-1.0707017000000001E-3</v>
      </c>
      <c r="AE4869" s="322">
        <v>-2.0667758000000002E-6</v>
      </c>
      <c r="AF4869" s="322">
        <v>-8.5292393999999994E-3</v>
      </c>
      <c r="AG4869" s="322">
        <v>-3.2804359E-4</v>
      </c>
      <c r="AH4869" s="322">
        <v>-2.3243917999999999E-2</v>
      </c>
      <c r="AI4869" s="322">
        <v>-7.0812379000000002E-5</v>
      </c>
      <c r="AJ4869" s="322">
        <v>-7.3461094000000001E-7</v>
      </c>
      <c r="AK4869" s="322">
        <v>-2.8236702999999998E-5</v>
      </c>
      <c r="AL4869" s="322">
        <v>-7.4185058000000003E-7</v>
      </c>
      <c r="AM4869" s="322">
        <v>-2.9753670000000001E-9</v>
      </c>
      <c r="AN4869" s="322">
        <v>-4.2462996E-4</v>
      </c>
      <c r="AO4869" s="322">
        <v>-1.8696348000000001E-4</v>
      </c>
      <c r="AP4869" s="322">
        <v>-4.3066737000000001E-4</v>
      </c>
      <c r="AQ4869" s="322">
        <v>-7.5589899000000002E-6</v>
      </c>
      <c r="AR4869" s="322">
        <v>-3.9023152999999998E-2</v>
      </c>
      <c r="AT4869" s="193"/>
      <c r="AU4869" s="193"/>
      <c r="AV4869" s="193"/>
      <c r="AW4869" s="193"/>
      <c r="AX4869" s="193"/>
      <c r="AY4869" s="193"/>
      <c r="AZ4869" s="193"/>
      <c r="BA4869" s="193"/>
      <c r="BB4869" s="193"/>
      <c r="BC4869" s="193"/>
      <c r="BD4869" s="193"/>
      <c r="BE4869" s="315"/>
      <c r="BF4869" s="315"/>
      <c r="BG4869" s="315"/>
      <c r="BH4869" s="315"/>
      <c r="BI4869" s="315"/>
      <c r="BJ4869" s="315"/>
      <c r="BK4869" s="315"/>
    </row>
    <row r="4870" spans="1:63" x14ac:dyDescent="0.25">
      <c r="A4870" s="58"/>
      <c r="B4870" s="185" t="s">
        <v>5770</v>
      </c>
      <c r="C4870" s="288" t="s">
        <v>1214</v>
      </c>
      <c r="D4870" s="322">
        <v>3.9368158E-2</v>
      </c>
      <c r="E4870" s="322">
        <v>5.9339517000000001E-2</v>
      </c>
      <c r="F4870" s="322">
        <v>-1.8085901000000001E-2</v>
      </c>
      <c r="G4870" s="322">
        <v>1.3525080000000001E-3</v>
      </c>
      <c r="H4870" s="322">
        <v>5.1066147999999996E-4</v>
      </c>
      <c r="I4870" s="322">
        <v>-8.3655772999999996E-3</v>
      </c>
      <c r="J4870" s="322">
        <v>5.7518852999999997E-3</v>
      </c>
      <c r="K4870" s="322">
        <v>1.2730178E-5</v>
      </c>
      <c r="L4870" s="322">
        <v>-1.1476664E-3</v>
      </c>
      <c r="M4870" s="322">
        <v>0</v>
      </c>
      <c r="N4870" s="322">
        <v>0</v>
      </c>
      <c r="O4870" s="322">
        <v>0</v>
      </c>
      <c r="P4870" s="290">
        <f t="shared" si="959"/>
        <v>0.43955197777777777</v>
      </c>
      <c r="Q4870" s="294">
        <v>-37.878107999999997</v>
      </c>
      <c r="R4870" s="291">
        <v>-21.431823000000001</v>
      </c>
      <c r="S4870" s="291">
        <v>-14.117538</v>
      </c>
      <c r="T4870" s="291">
        <v>-8.4747599999999995E-6</v>
      </c>
      <c r="U4870" s="291">
        <v>-0.47162756</v>
      </c>
      <c r="V4870" s="291">
        <v>-0.26527299999999998</v>
      </c>
      <c r="W4870" s="291">
        <v>-1.5918384000000001</v>
      </c>
      <c r="X4870" s="289">
        <f t="shared" si="960"/>
        <v>4.4134770283201702E-2</v>
      </c>
      <c r="Y4870" s="289">
        <f t="shared" si="961"/>
        <v>7.2974674363599995E-3</v>
      </c>
      <c r="Z4870" s="289">
        <f t="shared" si="962"/>
        <v>1.0445176319441699E-2</v>
      </c>
      <c r="AA4870" s="289">
        <f t="shared" si="963"/>
        <v>2.6392126527400001E-2</v>
      </c>
      <c r="AB4870" s="322">
        <v>1.2187478E-2</v>
      </c>
      <c r="AC4870" s="322">
        <v>1.0105548E-5</v>
      </c>
      <c r="AD4870" s="322">
        <v>-6.9002559000000004E-5</v>
      </c>
      <c r="AE4870" s="322">
        <v>-1.0864264000000001E-7</v>
      </c>
      <c r="AF4870" s="322">
        <v>-4.3964523E-3</v>
      </c>
      <c r="AG4870" s="322">
        <v>-4.3455261E-4</v>
      </c>
      <c r="AH4870" s="322">
        <v>7.9781895999999995E-3</v>
      </c>
      <c r="AI4870" s="322">
        <v>-2.9159959E-5</v>
      </c>
      <c r="AJ4870" s="322">
        <v>6.2516087000000002E-6</v>
      </c>
      <c r="AK4870" s="322">
        <v>1.9853464000000001E-4</v>
      </c>
      <c r="AL4870" s="322">
        <v>2.7105278999999999E-7</v>
      </c>
      <c r="AM4870" s="322">
        <v>9.7069517E-9</v>
      </c>
      <c r="AN4870" s="322">
        <v>-5.4950316999999999E-4</v>
      </c>
      <c r="AO4870" s="322">
        <v>-1.0839526E-4</v>
      </c>
      <c r="AP4870" s="322">
        <v>2.9489781000000001E-3</v>
      </c>
      <c r="AQ4870" s="322">
        <v>-5.2824726000000004E-6</v>
      </c>
      <c r="AR4870" s="322">
        <v>2.6397409E-2</v>
      </c>
      <c r="AT4870" s="193"/>
      <c r="AU4870" s="193"/>
      <c r="AV4870" s="193"/>
      <c r="AW4870" s="193"/>
      <c r="AX4870" s="193"/>
      <c r="AY4870" s="193"/>
      <c r="AZ4870" s="193"/>
      <c r="BA4870" s="193"/>
      <c r="BB4870" s="193"/>
      <c r="BC4870" s="193"/>
      <c r="BD4870" s="193"/>
      <c r="BE4870" s="315"/>
      <c r="BF4870" s="315"/>
      <c r="BG4870" s="315"/>
      <c r="BH4870" s="315"/>
      <c r="BI4870" s="315"/>
      <c r="BJ4870" s="315"/>
      <c r="BK4870" s="315"/>
    </row>
    <row r="4871" spans="1:63" x14ac:dyDescent="0.25">
      <c r="A4871" s="58"/>
      <c r="B4871" s="185" t="s">
        <v>5770</v>
      </c>
      <c r="C4871" s="288" t="s">
        <v>1215</v>
      </c>
      <c r="D4871" s="322">
        <v>4.8058721999999998E-2</v>
      </c>
      <c r="E4871" s="322">
        <v>5.6141892999999998E-2</v>
      </c>
      <c r="F4871" s="322">
        <v>-7.9649743000000002E-3</v>
      </c>
      <c r="G4871" s="322">
        <v>9.1750766999999995E-4</v>
      </c>
      <c r="H4871" s="322">
        <v>3.6519419E-4</v>
      </c>
      <c r="I4871" s="322">
        <v>-4.8026783999999996E-3</v>
      </c>
      <c r="J4871" s="322">
        <v>3.9524571999999996E-3</v>
      </c>
      <c r="K4871" s="322">
        <v>1.1824165E-5</v>
      </c>
      <c r="L4871" s="322">
        <v>-5.6250142000000003E-4</v>
      </c>
      <c r="M4871" s="322">
        <v>0</v>
      </c>
      <c r="N4871" s="322">
        <v>0</v>
      </c>
      <c r="O4871" s="322">
        <v>0</v>
      </c>
      <c r="P4871" s="290">
        <f t="shared" si="959"/>
        <v>0.41586587407407405</v>
      </c>
      <c r="Q4871" s="294">
        <v>-22.684065</v>
      </c>
      <c r="R4871" s="291">
        <v>-12.834877000000001</v>
      </c>
      <c r="S4871" s="291">
        <v>-8.4545706000000003</v>
      </c>
      <c r="T4871" s="291">
        <v>-5.0752799999999998E-6</v>
      </c>
      <c r="U4871" s="291">
        <v>-0.28244362000000001</v>
      </c>
      <c r="V4871" s="291">
        <v>-0.15886405000000001</v>
      </c>
      <c r="W4871" s="291">
        <v>-0.95330437000000001</v>
      </c>
      <c r="X4871" s="289">
        <f t="shared" si="960"/>
        <v>3.9870113141505598E-2</v>
      </c>
      <c r="Y4871" s="289">
        <f t="shared" si="961"/>
        <v>9.2093376327699993E-3</v>
      </c>
      <c r="Z4871" s="289">
        <f t="shared" si="962"/>
        <v>9.304514422035599E-3</v>
      </c>
      <c r="AA4871" s="289">
        <f t="shared" si="963"/>
        <v>2.1356261086699999E-2</v>
      </c>
      <c r="AB4871" s="322">
        <v>1.1529642E-2</v>
      </c>
      <c r="AC4871" s="322">
        <v>7.0480177000000004E-6</v>
      </c>
      <c r="AD4871" s="322">
        <v>5.5983614000000002E-5</v>
      </c>
      <c r="AE4871" s="322">
        <v>1.2447106999999999E-7</v>
      </c>
      <c r="AF4871" s="322">
        <v>-2.1243788E-3</v>
      </c>
      <c r="AG4871" s="322">
        <v>-2.5908167000000001E-4</v>
      </c>
      <c r="AH4871" s="322">
        <v>7.5471554E-3</v>
      </c>
      <c r="AI4871" s="322">
        <v>-1.2732296000000001E-5</v>
      </c>
      <c r="AJ4871" s="322">
        <v>4.2472554E-6</v>
      </c>
      <c r="AK4871" s="322">
        <v>1.3534956000000001E-4</v>
      </c>
      <c r="AL4871" s="322">
        <v>2.5184693E-7</v>
      </c>
      <c r="AM4871" s="322">
        <v>6.7697056E-9</v>
      </c>
      <c r="AN4871" s="322">
        <v>-3.2668017000000001E-4</v>
      </c>
      <c r="AO4871" s="322">
        <v>-5.4601044000000002E-5</v>
      </c>
      <c r="AP4871" s="322">
        <v>2.0115171E-3</v>
      </c>
      <c r="AQ4871" s="322">
        <v>-2.8089132999999999E-6</v>
      </c>
      <c r="AR4871" s="322">
        <v>2.1359070000000001E-2</v>
      </c>
      <c r="AT4871" s="193"/>
      <c r="AU4871" s="193"/>
      <c r="AV4871" s="193"/>
      <c r="AW4871" s="193"/>
      <c r="AX4871" s="193"/>
      <c r="AY4871" s="193"/>
      <c r="AZ4871" s="193"/>
      <c r="BA4871" s="193"/>
      <c r="BB4871" s="193"/>
      <c r="BC4871" s="193"/>
      <c r="BD4871" s="193"/>
      <c r="BE4871" s="315"/>
      <c r="BF4871" s="315"/>
      <c r="BG4871" s="315"/>
      <c r="BH4871" s="315"/>
      <c r="BI4871" s="315"/>
      <c r="BJ4871" s="315"/>
      <c r="BK4871" s="315"/>
    </row>
    <row r="4872" spans="1:63" x14ac:dyDescent="0.25">
      <c r="A4872" s="58"/>
      <c r="B4872" s="185" t="s">
        <v>5770</v>
      </c>
      <c r="C4872" s="288" t="s">
        <v>1216</v>
      </c>
      <c r="D4872" s="322">
        <v>-2.899316E-2</v>
      </c>
      <c r="E4872" s="322">
        <v>2.0113576000000001E-2</v>
      </c>
      <c r="F4872" s="322">
        <v>-4.1945298999999998E-2</v>
      </c>
      <c r="G4872" s="322">
        <v>1.8764134999999999E-3</v>
      </c>
      <c r="H4872" s="322">
        <v>6.3495508999999995E-4</v>
      </c>
      <c r="I4872" s="322">
        <v>-1.5021862E-2</v>
      </c>
      <c r="J4872" s="322">
        <v>7.7820944E-3</v>
      </c>
      <c r="K4872" s="322">
        <v>5.1765448000000002E-6</v>
      </c>
      <c r="L4872" s="322">
        <v>-2.4382146E-3</v>
      </c>
      <c r="M4872" s="322">
        <v>0</v>
      </c>
      <c r="N4872" s="322">
        <v>0</v>
      </c>
      <c r="O4872" s="322">
        <v>0</v>
      </c>
      <c r="P4872" s="290">
        <f t="shared" si="959"/>
        <v>0.14898945185185186</v>
      </c>
      <c r="Q4872" s="294">
        <v>-64.342849999999999</v>
      </c>
      <c r="R4872" s="291">
        <v>-36.405845999999997</v>
      </c>
      <c r="S4872" s="291">
        <v>-23.981203000000001</v>
      </c>
      <c r="T4872" s="291">
        <v>-1.439592E-5</v>
      </c>
      <c r="U4872" s="291">
        <v>-0.80114512000000004</v>
      </c>
      <c r="V4872" s="291">
        <v>-0.45061438999999998</v>
      </c>
      <c r="W4872" s="291">
        <v>-2.7040269000000001</v>
      </c>
      <c r="X4872" s="289">
        <f t="shared" si="960"/>
        <v>2.2346402878414998E-2</v>
      </c>
      <c r="Y4872" s="289">
        <f t="shared" si="961"/>
        <v>-6.5527455786399992E-3</v>
      </c>
      <c r="Z4872" s="289">
        <f t="shared" si="962"/>
        <v>5.8030172350549995E-3</v>
      </c>
      <c r="AA4872" s="289">
        <f t="shared" si="963"/>
        <v>2.3096131221999997E-2</v>
      </c>
      <c r="AB4872" s="322">
        <v>4.1353064000000002E-3</v>
      </c>
      <c r="AC4872" s="322">
        <v>1.3265582E-5</v>
      </c>
      <c r="AD4872" s="322">
        <v>-4.9824604999999995E-4</v>
      </c>
      <c r="AE4872" s="322">
        <v>-9.2672063999999997E-7</v>
      </c>
      <c r="AF4872" s="322">
        <v>-9.4594403000000001E-3</v>
      </c>
      <c r="AG4872" s="322">
        <v>-7.4270448999999995E-4</v>
      </c>
      <c r="AH4872" s="322">
        <v>2.7086298E-3</v>
      </c>
      <c r="AI4872" s="322">
        <v>-6.8057949000000005E-5</v>
      </c>
      <c r="AJ4872" s="322">
        <v>8.6484738999999992E-6</v>
      </c>
      <c r="AK4872" s="322">
        <v>2.7282053E-4</v>
      </c>
      <c r="AL4872" s="322">
        <v>1.0988658E-7</v>
      </c>
      <c r="AM4872" s="322">
        <v>1.2743575E-8</v>
      </c>
      <c r="AN4872" s="322">
        <v>-9.4283207000000005E-4</v>
      </c>
      <c r="AO4872" s="322">
        <v>-2.2451487999999999E-4</v>
      </c>
      <c r="AP4872" s="322">
        <v>4.0482006999999999E-3</v>
      </c>
      <c r="AQ4872" s="322">
        <v>-1.0361777999999999E-5</v>
      </c>
      <c r="AR4872" s="322">
        <v>2.3106492999999999E-2</v>
      </c>
      <c r="AT4872" s="193"/>
      <c r="AU4872" s="193"/>
      <c r="AV4872" s="193"/>
      <c r="AW4872" s="193"/>
      <c r="AX4872" s="193"/>
      <c r="AY4872" s="193"/>
      <c r="AZ4872" s="193"/>
      <c r="BA4872" s="193"/>
      <c r="BB4872" s="193"/>
      <c r="BC4872" s="193"/>
      <c r="BD4872" s="193"/>
      <c r="BE4872" s="315"/>
      <c r="BF4872" s="315"/>
      <c r="BG4872" s="315"/>
      <c r="BH4872" s="315"/>
      <c r="BI4872" s="315"/>
      <c r="BJ4872" s="315"/>
      <c r="BK4872" s="315"/>
    </row>
    <row r="4873" spans="1:63" x14ac:dyDescent="0.25">
      <c r="A4873" s="124"/>
      <c r="B4873" s="185" t="s">
        <v>5770</v>
      </c>
      <c r="C4873" s="288" t="s">
        <v>1217</v>
      </c>
      <c r="D4873" s="322">
        <v>5.2854838000000001E-2</v>
      </c>
      <c r="E4873" s="322">
        <v>8.5249190000000002E-2</v>
      </c>
      <c r="F4873" s="322">
        <v>-2.9115194E-2</v>
      </c>
      <c r="G4873" s="322">
        <v>2.0670749000000002E-3</v>
      </c>
      <c r="H4873" s="322">
        <v>7.7402823999999997E-4</v>
      </c>
      <c r="I4873" s="322">
        <v>-1.3084086E-2</v>
      </c>
      <c r="J4873" s="322">
        <v>8.7734608000000006E-3</v>
      </c>
      <c r="K4873" s="322">
        <v>1.8363961999999998E-5</v>
      </c>
      <c r="L4873" s="322">
        <v>-1.828E-3</v>
      </c>
      <c r="M4873" s="322">
        <v>0</v>
      </c>
      <c r="N4873" s="322">
        <v>0</v>
      </c>
      <c r="O4873" s="322">
        <v>0</v>
      </c>
      <c r="P4873" s="290">
        <f t="shared" si="959"/>
        <v>0.63147548148148147</v>
      </c>
      <c r="Q4873" s="294">
        <v>-58.921500999999999</v>
      </c>
      <c r="R4873" s="291">
        <v>-33.338391000000001</v>
      </c>
      <c r="S4873" s="291">
        <v>-21.960614</v>
      </c>
      <c r="T4873" s="291">
        <v>-1.318296E-5</v>
      </c>
      <c r="U4873" s="291">
        <v>-0.73364286999999995</v>
      </c>
      <c r="V4873" s="291">
        <v>-0.41264687999999999</v>
      </c>
      <c r="W4873" s="291">
        <v>-2.4761931000000001</v>
      </c>
      <c r="X4873" s="289">
        <f t="shared" si="960"/>
        <v>6.4051556630126988E-2</v>
      </c>
      <c r="Y4873" s="289">
        <f t="shared" si="961"/>
        <v>9.6943561321899963E-3</v>
      </c>
      <c r="Z4873" s="289">
        <f t="shared" si="962"/>
        <v>1.5203781118836999E-2</v>
      </c>
      <c r="AA4873" s="289">
        <f t="shared" si="963"/>
        <v>3.9153419379099996E-2</v>
      </c>
      <c r="AB4873" s="322">
        <v>1.7509323E-2</v>
      </c>
      <c r="AC4873" s="322">
        <v>1.5378602000000001E-5</v>
      </c>
      <c r="AD4873" s="322">
        <v>-1.4066234999999999E-4</v>
      </c>
      <c r="AE4873" s="322">
        <v>-2.3390981000000001E-7</v>
      </c>
      <c r="AF4873" s="322">
        <v>-7.0130816000000002E-3</v>
      </c>
      <c r="AG4873" s="322">
        <v>-6.7636761000000004E-4</v>
      </c>
      <c r="AH4873" s="322">
        <v>1.1462122999999999E-2</v>
      </c>
      <c r="AI4873" s="322">
        <v>-4.6980081999999998E-5</v>
      </c>
      <c r="AJ4873" s="322">
        <v>9.5523396999999996E-6</v>
      </c>
      <c r="AK4873" s="322">
        <v>3.0319692E-4</v>
      </c>
      <c r="AL4873" s="322">
        <v>3.9097900999999998E-7</v>
      </c>
      <c r="AM4873" s="322">
        <v>1.4772127000000001E-8</v>
      </c>
      <c r="AN4873" s="322">
        <v>-8.5560492000000005E-4</v>
      </c>
      <c r="AO4873" s="322">
        <v>-1.7214699E-4</v>
      </c>
      <c r="AP4873" s="322">
        <v>4.5032351E-3</v>
      </c>
      <c r="AQ4873" s="322">
        <v>-8.3386208999999992E-6</v>
      </c>
      <c r="AR4873" s="322">
        <v>3.9161757999999998E-2</v>
      </c>
      <c r="AT4873" s="193"/>
      <c r="AU4873" s="193"/>
      <c r="AV4873" s="193"/>
      <c r="AW4873" s="193"/>
      <c r="AX4873" s="193"/>
      <c r="AY4873" s="193"/>
      <c r="AZ4873" s="193"/>
      <c r="BA4873" s="193"/>
      <c r="BB4873" s="193"/>
      <c r="BC4873" s="193"/>
      <c r="BD4873" s="193"/>
      <c r="BE4873" s="315"/>
      <c r="BF4873" s="315"/>
      <c r="BG4873" s="315"/>
      <c r="BH4873" s="315"/>
      <c r="BI4873" s="315"/>
      <c r="BJ4873" s="315"/>
      <c r="BK4873" s="315"/>
    </row>
    <row r="4874" spans="1:63" x14ac:dyDescent="0.25">
      <c r="A4874" s="58"/>
      <c r="B4874" s="185" t="s">
        <v>5770</v>
      </c>
      <c r="C4874" s="288" t="s">
        <v>1218</v>
      </c>
      <c r="D4874" s="322">
        <v>8.4546457000000005E-2</v>
      </c>
      <c r="E4874" s="322">
        <v>7.5895246E-2</v>
      </c>
      <c r="F4874" s="322">
        <v>5.7948069000000003E-3</v>
      </c>
      <c r="G4874" s="322">
        <v>5.8460477999999999E-4</v>
      </c>
      <c r="H4874" s="322">
        <v>2.8010333000000001E-4</v>
      </c>
      <c r="I4874" s="322">
        <v>-8.5707038999999999E-4</v>
      </c>
      <c r="J4874" s="322">
        <v>2.6459641999999998E-3</v>
      </c>
      <c r="K4874" s="322">
        <v>1.5586044999999999E-5</v>
      </c>
      <c r="L4874" s="322">
        <v>1.8721651E-4</v>
      </c>
      <c r="M4874" s="322">
        <v>0</v>
      </c>
      <c r="N4874" s="322">
        <v>0</v>
      </c>
      <c r="O4874" s="322">
        <v>0</v>
      </c>
      <c r="P4874" s="290">
        <f t="shared" si="959"/>
        <v>0.56218700740740735</v>
      </c>
      <c r="Q4874" s="294">
        <v>-6.8480195000000004</v>
      </c>
      <c r="R4874" s="291">
        <v>-3.8746798</v>
      </c>
      <c r="S4874" s="291">
        <v>-2.5523232</v>
      </c>
      <c r="T4874" s="291">
        <v>-1.5321600000000001E-6</v>
      </c>
      <c r="U4874" s="291">
        <v>-8.5265999999999995E-2</v>
      </c>
      <c r="V4874" s="291">
        <v>-4.7958960000000002E-2</v>
      </c>
      <c r="W4874" s="291">
        <v>-0.28778999999999999</v>
      </c>
      <c r="X4874" s="289">
        <f t="shared" si="960"/>
        <v>5.04824419344857E-2</v>
      </c>
      <c r="Y4874" s="289">
        <f t="shared" si="961"/>
        <v>1.6623718617999998E-2</v>
      </c>
      <c r="Z4874" s="289">
        <f t="shared" si="962"/>
        <v>1.1531989858835698E-2</v>
      </c>
      <c r="AA4874" s="289">
        <f t="shared" si="963"/>
        <v>2.2326733457649999E-2</v>
      </c>
      <c r="AB4874" s="322">
        <v>1.5584337E-2</v>
      </c>
      <c r="AC4874" s="322">
        <v>4.9773336999999996E-6</v>
      </c>
      <c r="AD4874" s="322">
        <v>2.9527379000000002E-4</v>
      </c>
      <c r="AE4874" s="322">
        <v>5.7978829999999995E-7</v>
      </c>
      <c r="AF4874" s="322">
        <v>8.1344876000000003E-4</v>
      </c>
      <c r="AG4874" s="322">
        <v>-7.4898054000000001E-5</v>
      </c>
      <c r="AH4874" s="322">
        <v>1.0200582E-2</v>
      </c>
      <c r="AI4874" s="322">
        <v>9.6898007999999995E-6</v>
      </c>
      <c r="AJ4874" s="322">
        <v>2.7221686E-6</v>
      </c>
      <c r="AK4874" s="322">
        <v>8.7928757E-5</v>
      </c>
      <c r="AL4874" s="322">
        <v>3.3212942000000001E-7</v>
      </c>
      <c r="AM4874" s="322">
        <v>4.7800156999999997E-9</v>
      </c>
      <c r="AN4874" s="322">
        <v>-9.1752232000000006E-5</v>
      </c>
      <c r="AO4874" s="322">
        <v>1.3021554999999999E-5</v>
      </c>
      <c r="AP4874" s="322">
        <v>1.3094609E-3</v>
      </c>
      <c r="AQ4874" s="322">
        <v>1.6645765E-7</v>
      </c>
      <c r="AR4874" s="322">
        <v>2.2326566999999999E-2</v>
      </c>
      <c r="AT4874" s="193"/>
      <c r="AU4874" s="193"/>
      <c r="AV4874" s="193"/>
      <c r="AW4874" s="193"/>
      <c r="AX4874" s="193"/>
      <c r="AY4874" s="193"/>
      <c r="AZ4874" s="193"/>
      <c r="BA4874" s="193"/>
      <c r="BB4874" s="193"/>
      <c r="BC4874" s="193"/>
      <c r="BD4874" s="193"/>
      <c r="BE4874" s="315"/>
      <c r="BF4874" s="315"/>
      <c r="BG4874" s="315"/>
      <c r="BH4874" s="315"/>
      <c r="BI4874" s="315"/>
      <c r="BJ4874" s="315"/>
      <c r="BK4874" s="315"/>
    </row>
    <row r="4875" spans="1:63" x14ac:dyDescent="0.25">
      <c r="A4875" s="58"/>
      <c r="B4875" s="185" t="s">
        <v>5770</v>
      </c>
      <c r="C4875" s="288" t="s">
        <v>1219</v>
      </c>
      <c r="D4875" s="322">
        <v>6.4933869000000005E-2</v>
      </c>
      <c r="E4875" s="322">
        <v>7.6711029999999999E-2</v>
      </c>
      <c r="F4875" s="322">
        <v>-1.1502814E-2</v>
      </c>
      <c r="G4875" s="322">
        <v>1.278195E-3</v>
      </c>
      <c r="H4875" s="322">
        <v>5.0698409E-4</v>
      </c>
      <c r="I4875" s="322">
        <v>-6.7731131999999999E-3</v>
      </c>
      <c r="J4875" s="322">
        <v>5.5014592999999999E-3</v>
      </c>
      <c r="K4875" s="322">
        <v>1.6171181999999999E-5</v>
      </c>
      <c r="L4875" s="322">
        <v>-8.0404363999999999E-4</v>
      </c>
      <c r="M4875" s="322">
        <v>0</v>
      </c>
      <c r="N4875" s="322">
        <v>0</v>
      </c>
      <c r="O4875" s="322">
        <v>0</v>
      </c>
      <c r="P4875" s="290">
        <f t="shared" si="959"/>
        <v>0.56822985185185182</v>
      </c>
      <c r="Q4875" s="294">
        <v>-31.886091</v>
      </c>
      <c r="R4875" s="291">
        <v>-18.041478000000001</v>
      </c>
      <c r="S4875" s="291">
        <v>-11.884255</v>
      </c>
      <c r="T4875" s="291">
        <v>-7.1341199999999997E-6</v>
      </c>
      <c r="U4875" s="291">
        <v>-0.39701980999999997</v>
      </c>
      <c r="V4875" s="291">
        <v>-0.22330891</v>
      </c>
      <c r="W4875" s="291">
        <v>-1.3400221999999999</v>
      </c>
      <c r="X4875" s="289">
        <f t="shared" si="960"/>
        <v>5.4605432952081305E-2</v>
      </c>
      <c r="Y4875" s="289">
        <f t="shared" si="961"/>
        <v>1.2427266251599999E-2</v>
      </c>
      <c r="Z4875" s="289">
        <f t="shared" si="962"/>
        <v>1.2752626032081302E-2</v>
      </c>
      <c r="AA4875" s="289">
        <f t="shared" si="963"/>
        <v>2.9425540668400002E-2</v>
      </c>
      <c r="AB4875" s="322">
        <v>1.5753920000000001E-2</v>
      </c>
      <c r="AC4875" s="322">
        <v>9.8005045999999993E-6</v>
      </c>
      <c r="AD4875" s="322">
        <v>6.8279038999999995E-5</v>
      </c>
      <c r="AE4875" s="322">
        <v>1.54678E-7</v>
      </c>
      <c r="AF4875" s="322">
        <v>-3.0405830999999999E-3</v>
      </c>
      <c r="AG4875" s="322">
        <v>-3.6430487000000002E-4</v>
      </c>
      <c r="AH4875" s="322">
        <v>1.031234E-2</v>
      </c>
      <c r="AI4875" s="322">
        <v>-1.8403619999999999E-5</v>
      </c>
      <c r="AJ4875" s="322">
        <v>5.9163239000000003E-6</v>
      </c>
      <c r="AK4875" s="322">
        <v>1.8849452E-4</v>
      </c>
      <c r="AL4875" s="322">
        <v>3.4442965000000002E-7</v>
      </c>
      <c r="AM4875" s="322">
        <v>9.4135313000000003E-9</v>
      </c>
      <c r="AN4875" s="322">
        <v>-4.5945832999999997E-4</v>
      </c>
      <c r="AO4875" s="322">
        <v>-7.7854404999999998E-5</v>
      </c>
      <c r="AP4875" s="322">
        <v>2.8012377000000001E-3</v>
      </c>
      <c r="AQ4875" s="322">
        <v>-3.9863315999999997E-6</v>
      </c>
      <c r="AR4875" s="322">
        <v>2.9429527E-2</v>
      </c>
      <c r="AT4875" s="193"/>
      <c r="AU4875" s="193"/>
      <c r="AV4875" s="193"/>
      <c r="AW4875" s="193"/>
      <c r="AX4875" s="193"/>
      <c r="AY4875" s="193"/>
      <c r="AZ4875" s="193"/>
      <c r="BA4875" s="193"/>
      <c r="BB4875" s="193"/>
      <c r="BC4875" s="193"/>
      <c r="BD4875" s="193"/>
      <c r="BE4875" s="315"/>
      <c r="BF4875" s="315"/>
      <c r="BG4875" s="315"/>
      <c r="BH4875" s="315"/>
      <c r="BI4875" s="315"/>
      <c r="BJ4875" s="315"/>
      <c r="BK4875" s="315"/>
    </row>
    <row r="4876" spans="1:63" x14ac:dyDescent="0.25">
      <c r="A4876" s="124"/>
      <c r="B4876" s="185" t="s">
        <v>5770</v>
      </c>
      <c r="C4876" s="288" t="s">
        <v>1220</v>
      </c>
      <c r="D4876" s="322">
        <v>1.4192052E-2</v>
      </c>
      <c r="E4876" s="322">
        <v>2.9661854000000001E-2</v>
      </c>
      <c r="F4876" s="322">
        <v>-1.3682048E-2</v>
      </c>
      <c r="G4876" s="322">
        <v>8.5983849000000002E-4</v>
      </c>
      <c r="H4876" s="322">
        <v>3.1511868000000002E-4</v>
      </c>
      <c r="I4876" s="322">
        <v>-5.7609795E-3</v>
      </c>
      <c r="J4876" s="322">
        <v>3.6310438999999999E-3</v>
      </c>
      <c r="K4876" s="322">
        <v>6.4750479000000004E-6</v>
      </c>
      <c r="L4876" s="322">
        <v>-8.3925092000000005E-4</v>
      </c>
      <c r="M4876" s="322">
        <v>0</v>
      </c>
      <c r="N4876" s="322">
        <v>0</v>
      </c>
      <c r="O4876" s="322">
        <v>0</v>
      </c>
      <c r="P4876" s="290">
        <f t="shared" si="959"/>
        <v>0.21971743703703703</v>
      </c>
      <c r="Q4876" s="294">
        <v>-25.608740000000001</v>
      </c>
      <c r="R4876" s="291">
        <v>-14.489687999999999</v>
      </c>
      <c r="S4876" s="291">
        <v>-9.5446252999999999</v>
      </c>
      <c r="T4876" s="291">
        <v>-5.7296400000000004E-6</v>
      </c>
      <c r="U4876" s="291">
        <v>-0.31885931000000001</v>
      </c>
      <c r="V4876" s="291">
        <v>-0.17934653</v>
      </c>
      <c r="W4876" s="291">
        <v>-1.0762147</v>
      </c>
      <c r="X4876" s="289">
        <f t="shared" si="960"/>
        <v>2.3018785430735399E-2</v>
      </c>
      <c r="Y4876" s="289">
        <f t="shared" si="961"/>
        <v>2.4779839799499992E-3</v>
      </c>
      <c r="Z4876" s="289">
        <f t="shared" si="962"/>
        <v>5.5144157901853997E-3</v>
      </c>
      <c r="AA4876" s="289">
        <f t="shared" si="963"/>
        <v>1.5026385660600002E-2</v>
      </c>
      <c r="AB4876" s="322">
        <v>6.0926688999999997E-3</v>
      </c>
      <c r="AC4876" s="322">
        <v>6.3266915E-6</v>
      </c>
      <c r="AD4876" s="322">
        <v>-9.6032106999999997E-5</v>
      </c>
      <c r="AE4876" s="322">
        <v>-1.6963455000000001E-7</v>
      </c>
      <c r="AF4876" s="322">
        <v>-3.2304282000000001E-3</v>
      </c>
      <c r="AG4876" s="322">
        <v>-2.9438167000000001E-4</v>
      </c>
      <c r="AH4876" s="322">
        <v>3.9885974000000001E-3</v>
      </c>
      <c r="AI4876" s="322">
        <v>-2.2115262000000001E-5</v>
      </c>
      <c r="AJ4876" s="322">
        <v>3.9711673999999997E-6</v>
      </c>
      <c r="AK4876" s="322">
        <v>1.2587637000000001E-4</v>
      </c>
      <c r="AL4876" s="322">
        <v>1.3782448E-7</v>
      </c>
      <c r="AM4876" s="322">
        <v>6.0773054000000002E-9</v>
      </c>
      <c r="AN4876" s="322">
        <v>-3.7272803E-4</v>
      </c>
      <c r="AO4876" s="322">
        <v>-7.8518056999999999E-5</v>
      </c>
      <c r="AP4876" s="322">
        <v>1.8691883E-3</v>
      </c>
      <c r="AQ4876" s="322">
        <v>-3.7513394000000002E-6</v>
      </c>
      <c r="AR4876" s="322">
        <v>1.5030137000000001E-2</v>
      </c>
      <c r="AT4876" s="193"/>
      <c r="AU4876" s="193"/>
      <c r="AV4876" s="193"/>
      <c r="AW4876" s="193"/>
      <c r="AX4876" s="193"/>
      <c r="AY4876" s="193"/>
      <c r="AZ4876" s="193"/>
      <c r="BA4876" s="193"/>
      <c r="BB4876" s="193"/>
      <c r="BC4876" s="193"/>
      <c r="BD4876" s="193"/>
      <c r="BE4876" s="315"/>
      <c r="BF4876" s="315"/>
      <c r="BG4876" s="315"/>
      <c r="BH4876" s="315"/>
      <c r="BI4876" s="315"/>
      <c r="BJ4876" s="315"/>
      <c r="BK4876" s="315"/>
    </row>
    <row r="4877" spans="1:63" x14ac:dyDescent="0.25">
      <c r="A4877" s="58"/>
      <c r="B4877" s="185" t="s">
        <v>5770</v>
      </c>
      <c r="C4877" s="288" t="s">
        <v>1221</v>
      </c>
      <c r="D4877" s="322">
        <v>-0.20095985</v>
      </c>
      <c r="E4877" s="322">
        <v>-0.15235575000000001</v>
      </c>
      <c r="F4877" s="322">
        <v>-3.8057704999999997E-2</v>
      </c>
      <c r="G4877" s="322">
        <v>-1.2735852999999999E-4</v>
      </c>
      <c r="H4877" s="322">
        <v>-2.2152209E-4</v>
      </c>
      <c r="I4877" s="322">
        <v>-7.2707439000000004E-3</v>
      </c>
      <c r="J4877" s="322">
        <v>-1.0083456999999999E-3</v>
      </c>
      <c r="K4877" s="322">
        <v>-3.0652501000000001E-5</v>
      </c>
      <c r="L4877" s="322">
        <v>-1.8877684999999999E-3</v>
      </c>
      <c r="M4877" s="322">
        <v>0</v>
      </c>
      <c r="N4877" s="322">
        <v>0</v>
      </c>
      <c r="O4877" s="322">
        <v>0</v>
      </c>
      <c r="P4877" s="290">
        <f t="shared" si="959"/>
        <v>-1.1285611111111111</v>
      </c>
      <c r="Q4877" s="294">
        <v>-24.253402999999999</v>
      </c>
      <c r="R4877" s="291">
        <v>-13.722823999999999</v>
      </c>
      <c r="S4877" s="291">
        <v>-9.0394780000000008</v>
      </c>
      <c r="T4877" s="291">
        <v>-5.4264000000000003E-6</v>
      </c>
      <c r="U4877" s="291">
        <v>-0.30198375</v>
      </c>
      <c r="V4877" s="291">
        <v>-0.16985465</v>
      </c>
      <c r="W4877" s="291">
        <v>-1.0192562000000001</v>
      </c>
      <c r="X4877" s="289">
        <f t="shared" si="960"/>
        <v>-9.589090702352962E-2</v>
      </c>
      <c r="Y4877" s="289">
        <f t="shared" si="961"/>
        <v>-4.0031003859900008E-2</v>
      </c>
      <c r="Z4877" s="289">
        <f t="shared" si="962"/>
        <v>-2.1480518985929602E-2</v>
      </c>
      <c r="AA4877" s="289">
        <f t="shared" si="963"/>
        <v>-3.4379384177699999E-2</v>
      </c>
      <c r="AB4877" s="322">
        <v>-3.1281595000000002E-2</v>
      </c>
      <c r="AC4877" s="322">
        <v>-2.7314338E-6</v>
      </c>
      <c r="AD4877" s="322">
        <v>-9.4310512999999999E-4</v>
      </c>
      <c r="AE4877" s="322">
        <v>-1.8204761000000001E-6</v>
      </c>
      <c r="AF4877" s="322">
        <v>-7.5128015000000001E-3</v>
      </c>
      <c r="AG4877" s="322">
        <v>-2.8895032000000003E-4</v>
      </c>
      <c r="AH4877" s="322">
        <v>-2.0473917000000001E-2</v>
      </c>
      <c r="AI4877" s="322">
        <v>-6.2373598000000003E-5</v>
      </c>
      <c r="AJ4877" s="322">
        <v>-6.4706662999999999E-7</v>
      </c>
      <c r="AK4877" s="322">
        <v>-2.4871707E-5</v>
      </c>
      <c r="AL4877" s="322">
        <v>-6.5344351000000003E-7</v>
      </c>
      <c r="AM4877" s="322">
        <v>-2.6207895999999999E-9</v>
      </c>
      <c r="AN4877" s="322">
        <v>-3.7402638999999997E-4</v>
      </c>
      <c r="AO4877" s="322">
        <v>-1.6468285E-4</v>
      </c>
      <c r="AP4877" s="322">
        <v>-3.7934431E-4</v>
      </c>
      <c r="AQ4877" s="322">
        <v>-6.6581777E-6</v>
      </c>
      <c r="AR4877" s="322">
        <v>-3.4372725999999999E-2</v>
      </c>
      <c r="AT4877" s="193"/>
      <c r="AU4877" s="193"/>
      <c r="AV4877" s="193"/>
      <c r="AW4877" s="193"/>
      <c r="AX4877" s="193"/>
      <c r="AY4877" s="193"/>
      <c r="AZ4877" s="193"/>
      <c r="BA4877" s="193"/>
      <c r="BB4877" s="193"/>
      <c r="BC4877" s="193"/>
      <c r="BD4877" s="193"/>
      <c r="BE4877" s="315"/>
      <c r="BF4877" s="315"/>
      <c r="BG4877" s="315"/>
      <c r="BH4877" s="315"/>
      <c r="BI4877" s="315"/>
      <c r="BJ4877" s="315"/>
      <c r="BK4877" s="315"/>
    </row>
    <row r="4878" spans="1:63" x14ac:dyDescent="0.25">
      <c r="A4878" s="58" t="s">
        <v>659</v>
      </c>
      <c r="B4878" s="58"/>
      <c r="C4878" s="43"/>
      <c r="D4878" s="199"/>
      <c r="E4878" s="199"/>
      <c r="F4878" s="199"/>
      <c r="G4878" s="199"/>
      <c r="H4878" s="199"/>
      <c r="I4878" s="199"/>
      <c r="J4878" s="199"/>
      <c r="K4878" s="199"/>
      <c r="L4878" s="199"/>
      <c r="M4878" s="199"/>
      <c r="N4878" s="199"/>
      <c r="O4878" s="199"/>
      <c r="P4878" s="199"/>
      <c r="R4878"/>
      <c r="S4878"/>
      <c r="T4878"/>
      <c r="U4878"/>
      <c r="V4878"/>
      <c r="W4878"/>
      <c r="Y4878" s="259"/>
      <c r="Z4878" s="259"/>
      <c r="AA4878" s="258"/>
      <c r="AB4878" s="258"/>
      <c r="AC4878" s="258"/>
      <c r="AD4878" s="258"/>
      <c r="AE4878" s="258"/>
      <c r="AF4878" s="258"/>
      <c r="AG4878" s="258"/>
      <c r="AH4878" s="258"/>
      <c r="AI4878" s="258"/>
      <c r="AJ4878" s="258"/>
      <c r="AK4878" s="258"/>
      <c r="AL4878" s="258"/>
      <c r="AM4878" s="258"/>
      <c r="AN4878" s="258"/>
      <c r="AO4878" s="258"/>
      <c r="AP4878" s="258"/>
      <c r="AQ4878" s="258"/>
      <c r="AR4878" s="258"/>
      <c r="AT4878" s="193"/>
      <c r="AU4878" s="193"/>
      <c r="AV4878" s="193"/>
      <c r="AW4878" s="193"/>
      <c r="AX4878" s="193"/>
      <c r="AY4878" s="193"/>
      <c r="AZ4878" s="193"/>
      <c r="BA4878" s="193"/>
      <c r="BB4878" s="193"/>
      <c r="BC4878" s="193"/>
      <c r="BD4878" s="193"/>
      <c r="BE4878" s="315"/>
      <c r="BF4878" s="315"/>
      <c r="BG4878" s="315"/>
      <c r="BH4878" s="315"/>
      <c r="BI4878" s="315"/>
      <c r="BJ4878" s="315"/>
      <c r="BK4878" s="315"/>
    </row>
    <row r="4879" spans="1:63" x14ac:dyDescent="0.25">
      <c r="A4879" s="58"/>
      <c r="B4879" s="185" t="s">
        <v>5770</v>
      </c>
      <c r="C4879" s="288" t="s">
        <v>1222</v>
      </c>
      <c r="D4879" s="293">
        <v>3.4674547E-2</v>
      </c>
      <c r="E4879" s="293">
        <v>5.9534747999999998E-2</v>
      </c>
      <c r="F4879" s="293">
        <v>-2.2225502000000001E-2</v>
      </c>
      <c r="G4879" s="293">
        <v>1.5184954000000001E-3</v>
      </c>
      <c r="H4879" s="293">
        <v>5.6495774000000002E-4</v>
      </c>
      <c r="I4879" s="293">
        <v>-9.7813824999999997E-3</v>
      </c>
      <c r="J4879" s="293">
        <v>6.4352515999999997E-3</v>
      </c>
      <c r="K4879" s="293">
        <v>1.287021E-5</v>
      </c>
      <c r="L4879" s="293">
        <v>-1.3848911000000001E-3</v>
      </c>
      <c r="M4879" s="293">
        <v>0</v>
      </c>
      <c r="N4879" s="293">
        <v>0</v>
      </c>
      <c r="O4879" s="293">
        <v>0</v>
      </c>
      <c r="P4879" s="290">
        <f>E4879/0.135</f>
        <v>0.44099813333333332</v>
      </c>
      <c r="Q4879" s="294">
        <v>-43.870125000000002</v>
      </c>
      <c r="R4879" s="291">
        <v>-24.822168000000001</v>
      </c>
      <c r="S4879" s="291">
        <v>-16.350821</v>
      </c>
      <c r="T4879" s="291">
        <v>-9.8153999999999992E-6</v>
      </c>
      <c r="U4879" s="291">
        <v>-0.54623531000000003</v>
      </c>
      <c r="V4879" s="291">
        <v>-0.30723708999999999</v>
      </c>
      <c r="W4879" s="291">
        <v>-1.8436547000000001</v>
      </c>
      <c r="X4879" s="289">
        <f>SUM(Y4879:AA4879)</f>
        <v>4.5121468543226996E-2</v>
      </c>
      <c r="Y4879" s="289">
        <f>SUM(AB4879:AG4879)</f>
        <v>6.2931882825599979E-3</v>
      </c>
      <c r="Z4879" s="289">
        <f>SUM(AH4879:AP4879)</f>
        <v>1.0737294563166999E-2</v>
      </c>
      <c r="AA4879" s="289">
        <f>SUM(AQ4879:AR4879)</f>
        <v>2.8090985697500001E-2</v>
      </c>
      <c r="AB4879" s="293">
        <v>1.2228062E-2</v>
      </c>
      <c r="AC4879" s="293">
        <v>1.1259811E-5</v>
      </c>
      <c r="AD4879" s="293">
        <v>-1.2332609000000001E-4</v>
      </c>
      <c r="AE4879" s="293">
        <v>-2.1037843999999999E-7</v>
      </c>
      <c r="AF4879" s="293">
        <v>-5.3187846999999998E-3</v>
      </c>
      <c r="AG4879" s="293">
        <v>-5.0381236000000005E-4</v>
      </c>
      <c r="AH4879" s="293">
        <v>8.0049353E-3</v>
      </c>
      <c r="AI4879" s="293">
        <v>-3.5883171000000003E-5</v>
      </c>
      <c r="AJ4879" s="293">
        <v>7.0160218999999996E-6</v>
      </c>
      <c r="AK4879" s="293">
        <v>2.2260166E-4</v>
      </c>
      <c r="AL4879" s="293">
        <v>2.7399644E-7</v>
      </c>
      <c r="AM4879" s="293">
        <v>1.0815827E-8</v>
      </c>
      <c r="AN4879" s="293">
        <v>-6.3750120999999998E-4</v>
      </c>
      <c r="AO4879" s="293">
        <v>-1.3014335E-4</v>
      </c>
      <c r="AP4879" s="293">
        <v>3.3059844999999998E-3</v>
      </c>
      <c r="AQ4879" s="293">
        <v>-6.2763024999999997E-6</v>
      </c>
      <c r="AR4879" s="293">
        <v>2.8097262000000001E-2</v>
      </c>
      <c r="AT4879" s="193"/>
      <c r="AU4879" s="193"/>
      <c r="AV4879" s="193"/>
      <c r="AW4879" s="193"/>
      <c r="AX4879" s="193"/>
      <c r="AY4879" s="193"/>
      <c r="AZ4879" s="193"/>
      <c r="BA4879" s="193"/>
      <c r="BB4879" s="193"/>
      <c r="BC4879" s="193"/>
      <c r="BD4879" s="193"/>
      <c r="BE4879" s="315"/>
      <c r="BF4879" s="315"/>
      <c r="BG4879" s="315"/>
      <c r="BH4879" s="315"/>
      <c r="BI4879" s="315"/>
      <c r="BJ4879" s="315"/>
      <c r="BK4879" s="315"/>
    </row>
    <row r="4880" spans="1:63" x14ac:dyDescent="0.25">
      <c r="A4880" s="58"/>
      <c r="B4880" s="185" t="s">
        <v>5770</v>
      </c>
      <c r="C4880" s="288" t="s">
        <v>1223</v>
      </c>
      <c r="D4880" s="293">
        <v>8.8601314E-2</v>
      </c>
      <c r="E4880" s="293">
        <v>0.10645145</v>
      </c>
      <c r="F4880" s="293">
        <v>-1.7237253000000001E-2</v>
      </c>
      <c r="G4880" s="293">
        <v>1.8242175999999999E-3</v>
      </c>
      <c r="H4880" s="293">
        <v>7.1997927000000005E-4</v>
      </c>
      <c r="I4880" s="293">
        <v>-9.8327912999999992E-3</v>
      </c>
      <c r="J4880" s="293">
        <v>7.8419540999999995E-3</v>
      </c>
      <c r="K4880" s="293">
        <v>2.2471322E-5</v>
      </c>
      <c r="L4880" s="293">
        <v>-1.1887098999999999E-3</v>
      </c>
      <c r="M4880" s="293">
        <v>0</v>
      </c>
      <c r="N4880" s="293">
        <v>0</v>
      </c>
      <c r="O4880" s="293">
        <v>0</v>
      </c>
      <c r="P4880" s="290">
        <f>E4880/0.135</f>
        <v>0.78852925925925921</v>
      </c>
      <c r="Q4880" s="294">
        <v>-46.081465000000001</v>
      </c>
      <c r="R4880" s="291">
        <v>-26.073366</v>
      </c>
      <c r="S4880" s="291">
        <v>-17.175007999999998</v>
      </c>
      <c r="T4880" s="291">
        <v>-1.0310160000000001E-5</v>
      </c>
      <c r="U4880" s="291">
        <v>-0.57376912000000002</v>
      </c>
      <c r="V4880" s="291">
        <v>-0.32272382999999999</v>
      </c>
      <c r="W4880" s="291">
        <v>-1.9365869</v>
      </c>
      <c r="X4880" s="289">
        <f>SUM(Y4880:AA4880)</f>
        <v>7.603857031915201E-2</v>
      </c>
      <c r="Y4880" s="289">
        <f>SUM(AB4880:AG4880)</f>
        <v>1.692394561712E-2</v>
      </c>
      <c r="Z4880" s="289">
        <f>SUM(AH4880:AP4880)</f>
        <v>1.7777281612132E-2</v>
      </c>
      <c r="AA4880" s="289">
        <f>SUM(AQ4880:AR4880)</f>
        <v>4.1337343089900003E-2</v>
      </c>
      <c r="AB4880" s="293">
        <v>2.1861774E-2</v>
      </c>
      <c r="AC4880" s="293">
        <v>1.3950374999999999E-5</v>
      </c>
      <c r="AD4880" s="293">
        <v>7.7847452999999994E-5</v>
      </c>
      <c r="AE4880" s="293">
        <v>1.8296911999999999E-7</v>
      </c>
      <c r="AF4880" s="293">
        <v>-4.5030712999999997E-3</v>
      </c>
      <c r="AG4880" s="293">
        <v>-5.2673787999999995E-4</v>
      </c>
      <c r="AH4880" s="293">
        <v>1.4310529000000001E-2</v>
      </c>
      <c r="AI4880" s="293">
        <v>-2.7609351E-5</v>
      </c>
      <c r="AJ4880" s="293">
        <v>8.4424693999999992E-6</v>
      </c>
      <c r="AK4880" s="293">
        <v>2.6888862000000002E-4</v>
      </c>
      <c r="AL4880" s="293">
        <v>4.7860413000000001E-7</v>
      </c>
      <c r="AM4880" s="293">
        <v>1.3399602E-8</v>
      </c>
      <c r="AN4880" s="293">
        <v>-6.6451856000000005E-4</v>
      </c>
      <c r="AO4880" s="293">
        <v>-1.1472207E-4</v>
      </c>
      <c r="AP4880" s="293">
        <v>3.9957795000000003E-3</v>
      </c>
      <c r="AQ4880" s="293">
        <v>-5.8369100999999998E-6</v>
      </c>
      <c r="AR4880" s="293">
        <v>4.134318E-2</v>
      </c>
      <c r="AT4880" s="193"/>
      <c r="AU4880" s="193"/>
      <c r="AV4880" s="193"/>
      <c r="AW4880" s="193"/>
      <c r="AX4880" s="193"/>
      <c r="AY4880" s="193"/>
      <c r="AZ4880" s="193"/>
      <c r="BA4880" s="193"/>
      <c r="BB4880" s="193"/>
      <c r="BC4880" s="193"/>
      <c r="BD4880" s="193"/>
      <c r="BE4880" s="315"/>
      <c r="BF4880" s="315"/>
      <c r="BG4880" s="315"/>
      <c r="BH4880" s="315"/>
      <c r="BI4880" s="315"/>
      <c r="BJ4880" s="315"/>
      <c r="BK4880" s="315"/>
    </row>
    <row r="4881" spans="1:63" x14ac:dyDescent="0.25">
      <c r="A4881" s="58"/>
      <c r="B4881" s="185" t="s">
        <v>5770</v>
      </c>
      <c r="C4881" s="288" t="s">
        <v>1224</v>
      </c>
      <c r="D4881" s="293">
        <v>7.0146763000000001E-2</v>
      </c>
      <c r="E4881" s="293">
        <v>8.7366074000000002E-2</v>
      </c>
      <c r="F4881" s="293">
        <v>-1.6320468000000001E-2</v>
      </c>
      <c r="G4881" s="293">
        <v>1.5832165000000001E-3</v>
      </c>
      <c r="H4881" s="293">
        <v>6.1892700000000002E-4</v>
      </c>
      <c r="I4881" s="293">
        <v>-8.8094921999999996E-3</v>
      </c>
      <c r="J4881" s="293">
        <v>6.7899680000000004E-3</v>
      </c>
      <c r="K4881" s="293">
        <v>1.8494791999999999E-5</v>
      </c>
      <c r="L4881" s="293">
        <v>-1.0999571E-3</v>
      </c>
      <c r="M4881" s="293">
        <v>0</v>
      </c>
      <c r="N4881" s="293">
        <v>0</v>
      </c>
      <c r="O4881" s="293">
        <v>0</v>
      </c>
      <c r="P4881" s="290">
        <f>E4881/0.135</f>
        <v>0.64715610370370369</v>
      </c>
      <c r="Q4881" s="294">
        <v>-40.945450000000001</v>
      </c>
      <c r="R4881" s="291">
        <v>-23.167356999999999</v>
      </c>
      <c r="S4881" s="291">
        <v>-15.260766</v>
      </c>
      <c r="T4881" s="291">
        <v>-9.1610400000000003E-6</v>
      </c>
      <c r="U4881" s="291">
        <v>-0.50981962000000003</v>
      </c>
      <c r="V4881" s="291">
        <v>-0.28675461000000002</v>
      </c>
      <c r="W4881" s="291">
        <v>-1.7207444000000001</v>
      </c>
      <c r="X4881" s="289">
        <f>SUM(Y4881:AA4881)</f>
        <v>6.2854132534431006E-2</v>
      </c>
      <c r="Y4881" s="289">
        <f>SUM(AB4881:AG4881)</f>
        <v>1.3341889880785999E-2</v>
      </c>
      <c r="Z4881" s="289">
        <f>SUM(AH4881:AP4881)</f>
        <v>1.4727360275345002E-2</v>
      </c>
      <c r="AA4881" s="289">
        <f>SUM(AQ4881:AR4881)</f>
        <v>3.4784882378299999E-2</v>
      </c>
      <c r="AB4881" s="293">
        <v>1.7942499000000001E-2</v>
      </c>
      <c r="AC4881" s="293">
        <v>1.2046462E-5</v>
      </c>
      <c r="AD4881" s="293">
        <v>3.5071021999999997E-5</v>
      </c>
      <c r="AE4881" s="293">
        <v>9.6156785999999997E-8</v>
      </c>
      <c r="AF4881" s="293">
        <v>-4.1793864000000003E-3</v>
      </c>
      <c r="AG4881" s="293">
        <v>-4.6843636E-4</v>
      </c>
      <c r="AH4881" s="293">
        <v>1.1745101000000001E-2</v>
      </c>
      <c r="AI4881" s="293">
        <v>-2.6189964999999999E-5</v>
      </c>
      <c r="AJ4881" s="293">
        <v>7.3251197000000003E-6</v>
      </c>
      <c r="AK4881" s="293">
        <v>2.3315384E-4</v>
      </c>
      <c r="AL4881" s="293">
        <v>3.9388968999999998E-7</v>
      </c>
      <c r="AM4881" s="293">
        <v>1.1570955E-8</v>
      </c>
      <c r="AN4881" s="293">
        <v>-5.9129590999999998E-4</v>
      </c>
      <c r="AO4881" s="293">
        <v>-1.0554997E-4</v>
      </c>
      <c r="AP4881" s="293">
        <v>3.4644107E-3</v>
      </c>
      <c r="AQ4881" s="293">
        <v>-5.3106217E-6</v>
      </c>
      <c r="AR4881" s="293">
        <v>3.4790192999999997E-2</v>
      </c>
      <c r="AT4881" s="193"/>
      <c r="AU4881" s="193"/>
      <c r="AV4881" s="193"/>
      <c r="AW4881" s="193"/>
      <c r="AX4881" s="193"/>
      <c r="AY4881" s="193"/>
      <c r="AZ4881" s="193"/>
      <c r="BA4881" s="193"/>
      <c r="BB4881" s="193"/>
      <c r="BC4881" s="193"/>
      <c r="BD4881" s="193"/>
      <c r="BE4881" s="315"/>
      <c r="BF4881" s="315"/>
      <c r="BG4881" s="315"/>
      <c r="BH4881" s="315"/>
      <c r="BI4881" s="315"/>
      <c r="BJ4881" s="315"/>
      <c r="BK4881" s="315"/>
    </row>
    <row r="4882" spans="1:63" x14ac:dyDescent="0.25">
      <c r="A4882" s="58" t="s">
        <v>3354</v>
      </c>
      <c r="B4882" s="58"/>
      <c r="C4882" s="9"/>
      <c r="D4882" s="199"/>
      <c r="E4882" s="199"/>
      <c r="F4882" s="199"/>
      <c r="G4882" s="199"/>
      <c r="H4882" s="199"/>
      <c r="I4882" s="199"/>
      <c r="J4882" s="199"/>
      <c r="K4882" s="199"/>
      <c r="L4882" s="199"/>
      <c r="M4882" s="199"/>
      <c r="N4882" s="199"/>
      <c r="O4882" s="199"/>
      <c r="P4882" s="199"/>
      <c r="Q4882" s="239"/>
      <c r="R4882" s="97"/>
      <c r="S4882" s="97"/>
      <c r="T4882" s="97"/>
      <c r="U4882" s="97"/>
      <c r="V4882" s="97"/>
      <c r="W4882" s="97"/>
      <c r="X4882" s="259"/>
      <c r="Y4882" s="259"/>
      <c r="Z4882" s="259"/>
      <c r="AA4882" s="258"/>
      <c r="AB4882" s="258"/>
      <c r="AC4882" s="258"/>
      <c r="AD4882" s="258"/>
      <c r="AE4882" s="258"/>
      <c r="AF4882" s="258"/>
      <c r="AG4882" s="258"/>
      <c r="AH4882" s="258"/>
      <c r="AI4882" s="258"/>
      <c r="AJ4882" s="258"/>
      <c r="AK4882" s="258"/>
      <c r="AL4882" s="258"/>
      <c r="AM4882" s="258"/>
      <c r="AN4882" s="258"/>
      <c r="AO4882" s="258"/>
      <c r="AP4882" s="258"/>
      <c r="AQ4882" s="258"/>
      <c r="AR4882" s="258"/>
      <c r="AT4882" s="193"/>
      <c r="AU4882" s="193"/>
      <c r="AV4882" s="193"/>
      <c r="AW4882" s="193"/>
      <c r="AX4882" s="193"/>
      <c r="AY4882" s="193"/>
      <c r="AZ4882" s="193"/>
      <c r="BA4882" s="193"/>
      <c r="BB4882" s="193"/>
      <c r="BC4882" s="193"/>
      <c r="BD4882" s="193"/>
      <c r="BE4882" s="315"/>
      <c r="BF4882" s="315"/>
      <c r="BG4882" s="315"/>
      <c r="BH4882" s="315"/>
      <c r="BI4882" s="315"/>
      <c r="BJ4882" s="315"/>
      <c r="BK4882" s="315"/>
    </row>
    <row r="4883" spans="1:63" x14ac:dyDescent="0.25">
      <c r="A4883" s="9"/>
      <c r="B4883" s="185" t="s">
        <v>1264</v>
      </c>
      <c r="C4883" s="25" t="s">
        <v>5359</v>
      </c>
      <c r="D4883" s="193">
        <v>8.2576691999999993E-2</v>
      </c>
      <c r="E4883" s="193">
        <v>7.1586616000000006E-2</v>
      </c>
      <c r="F4883" s="193">
        <v>4.7556624E-3</v>
      </c>
      <c r="G4883" s="193">
        <v>6.1290816999999998E-4</v>
      </c>
      <c r="H4883" s="193">
        <v>6.0723906E-5</v>
      </c>
      <c r="I4883" s="193">
        <v>4.6864831000000001E-4</v>
      </c>
      <c r="J4883" s="193">
        <v>4.4596291999999997E-3</v>
      </c>
      <c r="K4883" s="193">
        <v>2.7492335999999999E-5</v>
      </c>
      <c r="L4883" s="193">
        <v>6.0501162000000004E-4</v>
      </c>
      <c r="M4883" s="193">
        <v>0</v>
      </c>
      <c r="N4883" s="193">
        <v>0</v>
      </c>
      <c r="O4883" s="193">
        <v>0</v>
      </c>
      <c r="P4883" s="199">
        <f t="shared" ref="P4883:P4946" si="964">E4883/0.135</f>
        <v>0.53027122962962969</v>
      </c>
      <c r="Q4883" s="240">
        <v>1.0484713000000001</v>
      </c>
      <c r="R4883" s="99">
        <v>0.77031256999999997</v>
      </c>
      <c r="S4883" s="99">
        <v>0.23203599999999999</v>
      </c>
      <c r="T4883" s="99">
        <v>1.7263000000000001E-6</v>
      </c>
      <c r="U4883" s="99">
        <v>4.6017000000000002E-3</v>
      </c>
      <c r="V4883" s="99">
        <v>1.475313E-3</v>
      </c>
      <c r="W4883" s="99">
        <v>4.0044000000000003E-2</v>
      </c>
      <c r="X4883" s="241">
        <f t="shared" ref="X4883:X4946" si="965">SUM(Y4883:AA4883)</f>
        <v>2.8310579397912098E-2</v>
      </c>
      <c r="Y4883" s="241">
        <f t="shared" ref="Y4883:Y4946" si="966">SUM(AB4883:AG4883)</f>
        <v>1.6611239300249998E-2</v>
      </c>
      <c r="Z4883" s="241">
        <f t="shared" ref="Z4883:Z4946" si="967">SUM(AH4883:AP4883)</f>
        <v>9.7699972342621001E-3</v>
      </c>
      <c r="AA4883" s="241">
        <f t="shared" ref="AA4883:AA4946" si="968">SUM(AQ4883:AR4883)</f>
        <v>1.9293428634000001E-3</v>
      </c>
      <c r="AB4883" s="258">
        <v>1.4698843E-2</v>
      </c>
      <c r="AC4883" s="258">
        <v>3.7695997000000001E-7</v>
      </c>
      <c r="AD4883" s="258">
        <v>8.1534464000000001E-4</v>
      </c>
      <c r="AE4883" s="258">
        <v>6.5036698000000002E-7</v>
      </c>
      <c r="AF4883" s="258">
        <v>1.0884620999999999E-3</v>
      </c>
      <c r="AG4883" s="258">
        <v>7.5622333000000003E-6</v>
      </c>
      <c r="AH4883" s="258">
        <v>9.6206904999999992E-3</v>
      </c>
      <c r="AI4883" s="258">
        <v>7.0117549999999998E-6</v>
      </c>
      <c r="AJ4883" s="258">
        <v>1.2410534999999999E-6</v>
      </c>
      <c r="AK4883" s="258">
        <v>4.9063192000000001E-6</v>
      </c>
      <c r="AL4883" s="258">
        <v>1.5704762000000001E-6</v>
      </c>
      <c r="AM4883" s="258">
        <v>4.0763621E-9</v>
      </c>
      <c r="AN4883" s="258">
        <v>1.0615648E-5</v>
      </c>
      <c r="AO4883" s="258">
        <v>5.0884455000000001E-5</v>
      </c>
      <c r="AP4883" s="258">
        <v>7.3072951000000003E-5</v>
      </c>
      <c r="AQ4883" s="258">
        <v>2.0285634000000002E-6</v>
      </c>
      <c r="AR4883" s="258">
        <v>1.9273143E-3</v>
      </c>
      <c r="AT4883" s="193"/>
      <c r="AU4883" s="193"/>
      <c r="AV4883" s="193"/>
      <c r="AW4883" s="193"/>
      <c r="AX4883" s="193"/>
      <c r="AY4883" s="193"/>
      <c r="AZ4883" s="193"/>
      <c r="BA4883" s="193"/>
      <c r="BB4883" s="193"/>
      <c r="BC4883" s="193"/>
      <c r="BD4883" s="193"/>
      <c r="BE4883" s="315"/>
      <c r="BF4883" s="315"/>
      <c r="BG4883" s="315"/>
      <c r="BH4883" s="315"/>
      <c r="BI4883" s="315"/>
      <c r="BJ4883" s="315"/>
      <c r="BK4883" s="315"/>
    </row>
    <row r="4884" spans="1:63" x14ac:dyDescent="0.25">
      <c r="A4884" s="9"/>
      <c r="B4884" s="185" t="s">
        <v>1264</v>
      </c>
      <c r="C4884" s="25" t="s">
        <v>1834</v>
      </c>
      <c r="D4884" s="193">
        <v>1.7710334000000001E-2</v>
      </c>
      <c r="E4884" s="193">
        <v>1.3914571000000001E-2</v>
      </c>
      <c r="F4884" s="193">
        <v>2.3723983999999999E-4</v>
      </c>
      <c r="G4884" s="193">
        <v>6.4678106000000003E-5</v>
      </c>
      <c r="H4884" s="193">
        <v>5.1896567999999996E-6</v>
      </c>
      <c r="I4884" s="193">
        <v>2.6586248000000001E-5</v>
      </c>
      <c r="J4884" s="193">
        <v>3.4213694999999998E-3</v>
      </c>
      <c r="K4884" s="193">
        <v>6.2477423E-6</v>
      </c>
      <c r="L4884" s="193">
        <v>3.4451678000000001E-5</v>
      </c>
      <c r="M4884" s="193">
        <v>0</v>
      </c>
      <c r="N4884" s="193">
        <v>0</v>
      </c>
      <c r="O4884" s="193">
        <v>0</v>
      </c>
      <c r="P4884" s="199">
        <f t="shared" si="964"/>
        <v>0.10307089629629629</v>
      </c>
      <c r="Q4884" s="240">
        <v>4.2456467999999997E-2</v>
      </c>
      <c r="R4884" s="99">
        <v>3.2926564999999998E-2</v>
      </c>
      <c r="S4884" s="99">
        <v>7.9195199999999993E-3</v>
      </c>
      <c r="T4884" s="99">
        <v>7.1344999999999995E-8</v>
      </c>
      <c r="U4884" s="99">
        <v>1.3446000000000001E-4</v>
      </c>
      <c r="V4884" s="99">
        <v>3.7851300000000001E-5</v>
      </c>
      <c r="W4884" s="99">
        <v>1.438E-3</v>
      </c>
      <c r="X4884" s="241">
        <f t="shared" si="965"/>
        <v>5.0547871563909009E-3</v>
      </c>
      <c r="Y4884" s="241">
        <f t="shared" si="966"/>
        <v>3.094921931379E-3</v>
      </c>
      <c r="Z4884" s="241">
        <f t="shared" si="967"/>
        <v>1.8773782273759001E-3</v>
      </c>
      <c r="AA4884" s="241">
        <f t="shared" si="968"/>
        <v>8.2486997636000011E-5</v>
      </c>
      <c r="AB4884" s="258">
        <v>2.8571177E-3</v>
      </c>
      <c r="AC4884" s="258">
        <v>1.6345022999999999E-8</v>
      </c>
      <c r="AD4884" s="258">
        <v>1.8206164000000001E-4</v>
      </c>
      <c r="AE4884" s="258">
        <v>3.5105556000000001E-8</v>
      </c>
      <c r="AF4884" s="258">
        <v>5.5432383999999998E-5</v>
      </c>
      <c r="AG4884" s="258">
        <v>2.5875680000000001E-7</v>
      </c>
      <c r="AH4884" s="258">
        <v>1.8700883000000001E-3</v>
      </c>
      <c r="AI4884" s="258">
        <v>3.4700254000000003E-7</v>
      </c>
      <c r="AJ4884" s="258">
        <v>3.7839491999999997E-8</v>
      </c>
      <c r="AK4884" s="258">
        <v>6.9169835000000003E-7</v>
      </c>
      <c r="AL4884" s="258">
        <v>8.3117804000000005E-7</v>
      </c>
      <c r="AM4884" s="258">
        <v>2.3575039000000002E-9</v>
      </c>
      <c r="AN4884" s="258">
        <v>3.4096975000000001E-7</v>
      </c>
      <c r="AO4884" s="258">
        <v>2.1692696999999999E-6</v>
      </c>
      <c r="AP4884" s="258">
        <v>2.8696119999999999E-6</v>
      </c>
      <c r="AQ4884" s="258">
        <v>9.7510635999999995E-8</v>
      </c>
      <c r="AR4884" s="258">
        <v>8.2389487000000006E-5</v>
      </c>
      <c r="AT4884" s="193"/>
      <c r="AU4884" s="193"/>
      <c r="AV4884" s="193"/>
      <c r="AW4884" s="193"/>
      <c r="AX4884" s="193"/>
      <c r="AY4884" s="193"/>
      <c r="AZ4884" s="193"/>
      <c r="BA4884" s="193"/>
      <c r="BB4884" s="193"/>
      <c r="BC4884" s="193"/>
      <c r="BD4884" s="193"/>
      <c r="BE4884" s="315"/>
      <c r="BF4884" s="315"/>
      <c r="BG4884" s="315"/>
      <c r="BH4884" s="315"/>
      <c r="BI4884" s="315"/>
      <c r="BJ4884" s="315"/>
      <c r="BK4884" s="315"/>
    </row>
    <row r="4885" spans="1:63" x14ac:dyDescent="0.25">
      <c r="A4885" s="9"/>
      <c r="B4885" s="185" t="s">
        <v>1264</v>
      </c>
      <c r="C4885" s="25" t="s">
        <v>1857</v>
      </c>
      <c r="D4885" s="193">
        <v>4.2904825000000001E-2</v>
      </c>
      <c r="E4885" s="193">
        <v>3.3323618999999999E-2</v>
      </c>
      <c r="F4885" s="193">
        <v>7.0135708999999997E-4</v>
      </c>
      <c r="G4885" s="193">
        <v>2.5012028999999998E-4</v>
      </c>
      <c r="H4885" s="193">
        <v>1.642404E-5</v>
      </c>
      <c r="I4885" s="193">
        <v>6.3114496999999999E-5</v>
      </c>
      <c r="J4885" s="193">
        <v>8.4105395999999992E-3</v>
      </c>
      <c r="K4885" s="193">
        <v>2.7162215999999999E-5</v>
      </c>
      <c r="L4885" s="193">
        <v>1.1248831000000001E-4</v>
      </c>
      <c r="M4885" s="193">
        <v>0</v>
      </c>
      <c r="N4885" s="193">
        <v>0</v>
      </c>
      <c r="O4885" s="193">
        <v>0</v>
      </c>
      <c r="P4885" s="199">
        <f t="shared" si="964"/>
        <v>0.2468416222222222</v>
      </c>
      <c r="Q4885" s="240">
        <v>7.2376091000000004E-2</v>
      </c>
      <c r="R4885" s="99">
        <v>6.0415679999999999E-2</v>
      </c>
      <c r="S4885" s="99">
        <v>9.9226399999999999E-3</v>
      </c>
      <c r="T4885" s="99">
        <v>8.1808E-8</v>
      </c>
      <c r="U4885" s="99">
        <v>4.4742000000000002E-4</v>
      </c>
      <c r="V4885" s="99">
        <v>1.678692E-4</v>
      </c>
      <c r="W4885" s="99">
        <v>1.4224000000000001E-3</v>
      </c>
      <c r="X4885" s="241">
        <f t="shared" si="965"/>
        <v>1.22677626547007E-2</v>
      </c>
      <c r="Y4885" s="241">
        <f t="shared" si="966"/>
        <v>7.627274513675E-3</v>
      </c>
      <c r="Z4885" s="241">
        <f t="shared" si="967"/>
        <v>4.4889540615156995E-3</v>
      </c>
      <c r="AA4885" s="241">
        <f t="shared" si="968"/>
        <v>1.5153407951E-4</v>
      </c>
      <c r="AB4885" s="258">
        <v>6.8423794000000001E-3</v>
      </c>
      <c r="AC4885" s="258">
        <v>2.5224155000000001E-8</v>
      </c>
      <c r="AD4885" s="258">
        <v>6.2597898999999996E-4</v>
      </c>
      <c r="AE4885" s="258">
        <v>1.0311158E-7</v>
      </c>
      <c r="AF4885" s="258">
        <v>1.5847043000000001E-4</v>
      </c>
      <c r="AG4885" s="258">
        <v>3.1735794000000002E-7</v>
      </c>
      <c r="AH4885" s="258">
        <v>4.4785826999999999E-3</v>
      </c>
      <c r="AI4885" s="258">
        <v>1.0292261000000001E-6</v>
      </c>
      <c r="AJ4885" s="258">
        <v>1.4198095000000001E-7</v>
      </c>
      <c r="AK4885" s="258">
        <v>1.6227378000000001E-6</v>
      </c>
      <c r="AL4885" s="258">
        <v>2.1310107999999998E-6</v>
      </c>
      <c r="AM4885" s="258">
        <v>6.0735657E-9</v>
      </c>
      <c r="AN4885" s="258">
        <v>1.3373727999999999E-6</v>
      </c>
      <c r="AO4885" s="258">
        <v>2.0269935E-6</v>
      </c>
      <c r="AP4885" s="258">
        <v>2.075966E-6</v>
      </c>
      <c r="AQ4885" s="258">
        <v>1.8824951E-7</v>
      </c>
      <c r="AR4885" s="258">
        <v>1.5134583000000001E-4</v>
      </c>
      <c r="AT4885" s="193"/>
      <c r="AU4885" s="193"/>
      <c r="AV4885" s="193"/>
      <c r="AW4885" s="193"/>
      <c r="AX4885" s="193"/>
      <c r="AY4885" s="193"/>
      <c r="AZ4885" s="193"/>
      <c r="BA4885" s="193"/>
      <c r="BB4885" s="193"/>
      <c r="BC4885" s="193"/>
      <c r="BD4885" s="193"/>
      <c r="BE4885" s="315"/>
      <c r="BF4885" s="315"/>
      <c r="BG4885" s="315"/>
      <c r="BH4885" s="315"/>
      <c r="BI4885" s="315"/>
      <c r="BJ4885" s="315"/>
      <c r="BK4885" s="315"/>
    </row>
    <row r="4886" spans="1:63" x14ac:dyDescent="0.25">
      <c r="A4886" s="9"/>
      <c r="B4886" s="185" t="s">
        <v>1264</v>
      </c>
      <c r="C4886" s="25" t="s">
        <v>3636</v>
      </c>
      <c r="D4886" s="193">
        <v>1.0671095E-2</v>
      </c>
      <c r="E4886" s="193">
        <v>8.3127797999999996E-3</v>
      </c>
      <c r="F4886" s="193">
        <v>1.6037911000000001E-4</v>
      </c>
      <c r="G4886" s="193">
        <v>5.7444020000000002E-5</v>
      </c>
      <c r="H4886" s="193">
        <v>3.7234734000000001E-6</v>
      </c>
      <c r="I4886" s="193">
        <v>1.4185654E-5</v>
      </c>
      <c r="J4886" s="193">
        <v>2.0910781000000002E-3</v>
      </c>
      <c r="K4886" s="193">
        <v>6.1729126999999997E-6</v>
      </c>
      <c r="L4886" s="193">
        <v>2.5332068E-5</v>
      </c>
      <c r="M4886" s="193">
        <v>0</v>
      </c>
      <c r="N4886" s="193">
        <v>0</v>
      </c>
      <c r="O4886" s="193">
        <v>0</v>
      </c>
      <c r="P4886" s="199">
        <f t="shared" si="964"/>
        <v>6.1576146666666658E-2</v>
      </c>
      <c r="Q4886" s="240">
        <v>1.6063872999999999E-2</v>
      </c>
      <c r="R4886" s="99">
        <v>1.3532840000000001E-2</v>
      </c>
      <c r="S4886" s="99">
        <v>2.0974800000000001E-3</v>
      </c>
      <c r="T4886" s="99">
        <v>1.8269E-8</v>
      </c>
      <c r="U4886" s="99">
        <v>9.4529000000000002E-5</v>
      </c>
      <c r="V4886" s="99">
        <v>3.5245879999999999E-5</v>
      </c>
      <c r="W4886" s="99">
        <v>3.0375999999999998E-4</v>
      </c>
      <c r="X4886" s="241">
        <f t="shared" si="965"/>
        <v>3.0433377994843001E-3</v>
      </c>
      <c r="Y4886" s="241">
        <f t="shared" si="966"/>
        <v>1.889785470512E-3</v>
      </c>
      <c r="Z4886" s="241">
        <f t="shared" si="967"/>
        <v>1.1196089638263003E-3</v>
      </c>
      <c r="AA4886" s="241">
        <f t="shared" si="968"/>
        <v>3.3943365146000001E-5</v>
      </c>
      <c r="AB4886" s="258">
        <v>1.706876E-3</v>
      </c>
      <c r="AC4886" s="258">
        <v>5.6882549999999996E-9</v>
      </c>
      <c r="AD4886" s="258">
        <v>1.4658887999999999E-4</v>
      </c>
      <c r="AE4886" s="258">
        <v>2.3648069E-8</v>
      </c>
      <c r="AF4886" s="258">
        <v>3.6224167999999997E-5</v>
      </c>
      <c r="AG4886" s="258">
        <v>6.7086188000000003E-8</v>
      </c>
      <c r="AH4886" s="258">
        <v>1.117212E-3</v>
      </c>
      <c r="AI4886" s="258">
        <v>2.3517939E-7</v>
      </c>
      <c r="AJ4886" s="258">
        <v>3.0182253000000003E-8</v>
      </c>
      <c r="AK4886" s="258">
        <v>4.0131418000000001E-7</v>
      </c>
      <c r="AL4886" s="258">
        <v>5.2558425000000004E-7</v>
      </c>
      <c r="AM4886" s="258">
        <v>1.4964333E-9</v>
      </c>
      <c r="AN4886" s="258">
        <v>2.8614402000000002E-7</v>
      </c>
      <c r="AO4886" s="258">
        <v>4.5496571999999999E-7</v>
      </c>
      <c r="AP4886" s="258">
        <v>4.6209758E-7</v>
      </c>
      <c r="AQ4886" s="258">
        <v>4.1979146000000002E-8</v>
      </c>
      <c r="AR4886" s="258">
        <v>3.3901386000000002E-5</v>
      </c>
      <c r="AT4886" s="193"/>
      <c r="AU4886" s="193"/>
      <c r="AV4886" s="193"/>
      <c r="AW4886" s="193"/>
      <c r="AX4886" s="193"/>
      <c r="AY4886" s="193"/>
      <c r="AZ4886" s="193"/>
      <c r="BA4886" s="193"/>
      <c r="BB4886" s="193"/>
      <c r="BC4886" s="193"/>
      <c r="BD4886" s="193"/>
      <c r="BE4886" s="315"/>
      <c r="BF4886" s="315"/>
      <c r="BG4886" s="315"/>
      <c r="BH4886" s="315"/>
      <c r="BI4886" s="315"/>
      <c r="BJ4886" s="315"/>
      <c r="BK4886" s="315"/>
    </row>
    <row r="4887" spans="1:63" x14ac:dyDescent="0.25">
      <c r="A4887" s="9"/>
      <c r="B4887" s="185" t="s">
        <v>1264</v>
      </c>
      <c r="C4887" s="25" t="s">
        <v>3635</v>
      </c>
      <c r="D4887" s="193">
        <v>1.3933475000000001E-2</v>
      </c>
      <c r="E4887" s="193">
        <v>1.0986282E-2</v>
      </c>
      <c r="F4887" s="193">
        <v>1.3407767E-4</v>
      </c>
      <c r="G4887" s="193">
        <v>4.9463491E-5</v>
      </c>
      <c r="H4887" s="193">
        <v>2.9244042999999998E-6</v>
      </c>
      <c r="I4887" s="193">
        <v>1.0417676E-5</v>
      </c>
      <c r="J4887" s="193">
        <v>2.7264775999999999E-3</v>
      </c>
      <c r="K4887" s="193">
        <v>4.9354422999999999E-6</v>
      </c>
      <c r="L4887" s="193">
        <v>1.8896747E-5</v>
      </c>
      <c r="M4887" s="193">
        <v>0</v>
      </c>
      <c r="N4887" s="193">
        <v>0</v>
      </c>
      <c r="O4887" s="193">
        <v>0</v>
      </c>
      <c r="P4887" s="199">
        <f t="shared" si="964"/>
        <v>8.1379866666666661E-2</v>
      </c>
      <c r="Q4887" s="240">
        <v>1.0591214E-2</v>
      </c>
      <c r="R4887" s="99">
        <v>9.6647677000000001E-3</v>
      </c>
      <c r="S4887" s="99">
        <v>7.5308799999999996E-4</v>
      </c>
      <c r="T4887" s="99">
        <v>1.2715E-8</v>
      </c>
      <c r="U4887" s="99">
        <v>3.3636000000000001E-5</v>
      </c>
      <c r="V4887" s="99">
        <v>1.114935E-5</v>
      </c>
      <c r="W4887" s="99">
        <v>1.2856E-4</v>
      </c>
      <c r="X4887" s="241">
        <f t="shared" si="965"/>
        <v>3.9316467467998993E-3</v>
      </c>
      <c r="Y4887" s="241">
        <f t="shared" si="966"/>
        <v>2.4287173744528996E-3</v>
      </c>
      <c r="Z4887" s="241">
        <f t="shared" si="967"/>
        <v>1.4786855158319997E-3</v>
      </c>
      <c r="AA4887" s="241">
        <f t="shared" si="968"/>
        <v>2.4243856514999999E-5</v>
      </c>
      <c r="AB4887" s="258">
        <v>2.2558451999999999E-3</v>
      </c>
      <c r="AC4887" s="258">
        <v>4.2896358999999996E-9</v>
      </c>
      <c r="AD4887" s="258">
        <v>1.4261767999999999E-4</v>
      </c>
      <c r="AE4887" s="258">
        <v>2.017561E-8</v>
      </c>
      <c r="AF4887" s="258">
        <v>3.0205940000000001E-5</v>
      </c>
      <c r="AG4887" s="258">
        <v>2.4089207000000001E-8</v>
      </c>
      <c r="AH4887" s="258">
        <v>1.4765342999999999E-3</v>
      </c>
      <c r="AI4887" s="258">
        <v>1.9559941999999999E-7</v>
      </c>
      <c r="AJ4887" s="258">
        <v>1.1906056999999999E-8</v>
      </c>
      <c r="AK4887" s="258">
        <v>5.1178775999999998E-7</v>
      </c>
      <c r="AL4887" s="258">
        <v>6.6254183000000002E-7</v>
      </c>
      <c r="AM4887" s="258">
        <v>1.8781150000000002E-9</v>
      </c>
      <c r="AN4887" s="258">
        <v>1.2446844999999999E-7</v>
      </c>
      <c r="AO4887" s="258">
        <v>3.3045031000000001E-7</v>
      </c>
      <c r="AP4887" s="258">
        <v>3.1258388999999999E-7</v>
      </c>
      <c r="AQ4887" s="258">
        <v>2.8864515000000002E-8</v>
      </c>
      <c r="AR4887" s="258">
        <v>2.4214991999999999E-5</v>
      </c>
      <c r="AT4887" s="193"/>
      <c r="AU4887" s="193"/>
      <c r="AV4887" s="193"/>
      <c r="AW4887" s="193"/>
      <c r="AX4887" s="193"/>
      <c r="AY4887" s="193"/>
      <c r="AZ4887" s="193"/>
      <c r="BA4887" s="193"/>
      <c r="BB4887" s="193"/>
      <c r="BC4887" s="193"/>
      <c r="BD4887" s="193"/>
      <c r="BE4887" s="315"/>
      <c r="BF4887" s="315"/>
      <c r="BG4887" s="315"/>
      <c r="BH4887" s="315"/>
      <c r="BI4887" s="315"/>
      <c r="BJ4887" s="315"/>
      <c r="BK4887" s="315"/>
    </row>
    <row r="4888" spans="1:63" x14ac:dyDescent="0.25">
      <c r="A4888" s="9"/>
      <c r="B4888" s="185" t="s">
        <v>5770</v>
      </c>
      <c r="C4888" s="25" t="s">
        <v>1225</v>
      </c>
      <c r="D4888" s="193">
        <v>0.32516184999999997</v>
      </c>
      <c r="E4888" s="193">
        <v>0.31608020999999997</v>
      </c>
      <c r="F4888" s="193">
        <v>4.3139653999999996E-3</v>
      </c>
      <c r="G4888" s="193">
        <v>1.4666042999999999E-3</v>
      </c>
      <c r="H4888" s="193">
        <v>8.3506162E-5</v>
      </c>
      <c r="I4888" s="193">
        <v>4.1001287000000001E-4</v>
      </c>
      <c r="J4888" s="193">
        <v>2.0436156000000001E-3</v>
      </c>
      <c r="K4888" s="193">
        <v>1.2450434E-4</v>
      </c>
      <c r="L4888" s="193">
        <v>6.3942751000000005E-4</v>
      </c>
      <c r="M4888" s="193">
        <v>0</v>
      </c>
      <c r="N4888" s="193">
        <v>0</v>
      </c>
      <c r="O4888" s="193">
        <v>0</v>
      </c>
      <c r="P4888" s="199">
        <f t="shared" si="964"/>
        <v>2.3413348888888885</v>
      </c>
      <c r="Q4888" s="240">
        <v>0.60214855</v>
      </c>
      <c r="R4888" s="99">
        <v>0.47888644000000002</v>
      </c>
      <c r="S4888" s="99">
        <v>0.1030512</v>
      </c>
      <c r="T4888" s="99">
        <v>6.5249000000000004E-7</v>
      </c>
      <c r="U4888" s="99">
        <v>4.2364000000000004E-3</v>
      </c>
      <c r="V4888" s="99">
        <v>1.6888610000000001E-3</v>
      </c>
      <c r="W4888" s="99">
        <v>1.4285000000000001E-2</v>
      </c>
      <c r="X4888" s="241">
        <f t="shared" si="965"/>
        <v>0.110510887980123</v>
      </c>
      <c r="Y4888" s="241">
        <f t="shared" si="966"/>
        <v>6.6776238105770006E-2</v>
      </c>
      <c r="Z4888" s="241">
        <f t="shared" si="967"/>
        <v>4.253451438915299E-2</v>
      </c>
      <c r="AA4888" s="241">
        <f t="shared" si="968"/>
        <v>1.2001354851999999E-3</v>
      </c>
      <c r="AB4888" s="258">
        <v>6.4901695999999995E-2</v>
      </c>
      <c r="AC4888" s="258">
        <v>1.9955864000000001E-7</v>
      </c>
      <c r="AD4888" s="258">
        <v>9.5437864000000002E-4</v>
      </c>
      <c r="AE4888" s="258">
        <v>5.0426073000000004E-7</v>
      </c>
      <c r="AF4888" s="258">
        <v>9.161789E-4</v>
      </c>
      <c r="AG4888" s="258">
        <v>3.2807464E-6</v>
      </c>
      <c r="AH4888" s="258">
        <v>4.2480629999999998E-2</v>
      </c>
      <c r="AI4888" s="258">
        <v>6.6047259999999999E-6</v>
      </c>
      <c r="AJ4888" s="258">
        <v>1.4660192999999999E-6</v>
      </c>
      <c r="AK4888" s="258">
        <v>1.1912403E-5</v>
      </c>
      <c r="AL4888" s="258">
        <v>8.2005502000000005E-6</v>
      </c>
      <c r="AM4888" s="258">
        <v>2.1554652999999999E-8</v>
      </c>
      <c r="AN4888" s="258">
        <v>1.3676275E-5</v>
      </c>
      <c r="AO4888" s="258">
        <v>5.1835875999999997E-5</v>
      </c>
      <c r="AP4888" s="258">
        <v>-3.9833014999999997E-5</v>
      </c>
      <c r="AQ4888" s="258">
        <v>1.2221852E-6</v>
      </c>
      <c r="AR4888" s="258">
        <v>1.1989132999999999E-3</v>
      </c>
      <c r="AT4888" s="193"/>
      <c r="AU4888" s="193"/>
      <c r="AV4888" s="193"/>
      <c r="AW4888" s="193"/>
      <c r="AX4888" s="193"/>
      <c r="AY4888" s="193"/>
      <c r="AZ4888" s="193"/>
      <c r="BA4888" s="193"/>
      <c r="BB4888" s="193"/>
      <c r="BC4888" s="193"/>
      <c r="BD4888" s="193"/>
      <c r="BE4888" s="315"/>
      <c r="BF4888" s="315"/>
      <c r="BG4888" s="315"/>
      <c r="BH4888" s="315"/>
      <c r="BI4888" s="315"/>
      <c r="BJ4888" s="315"/>
      <c r="BK4888" s="315"/>
    </row>
    <row r="4889" spans="1:63" x14ac:dyDescent="0.25">
      <c r="A4889" s="9"/>
      <c r="B4889" s="185" t="s">
        <v>5770</v>
      </c>
      <c r="C4889" s="25" t="s">
        <v>1226</v>
      </c>
      <c r="D4889" s="193">
        <v>3.4880413E-3</v>
      </c>
      <c r="E4889" s="193">
        <v>1.7951938000000001E-3</v>
      </c>
      <c r="F4889" s="193">
        <v>7.9309651999999995E-4</v>
      </c>
      <c r="G4889" s="193">
        <v>1.4554649E-5</v>
      </c>
      <c r="H4889" s="193">
        <v>1.5839531000000001E-5</v>
      </c>
      <c r="I4889" s="193">
        <v>7.0336482999999999E-4</v>
      </c>
      <c r="J4889" s="193">
        <v>8.9340955000000001E-5</v>
      </c>
      <c r="K4889" s="193">
        <v>1.0911902000000001E-6</v>
      </c>
      <c r="L4889" s="193">
        <v>7.5559841999999996E-5</v>
      </c>
      <c r="M4889" s="193">
        <v>0</v>
      </c>
      <c r="N4889" s="193">
        <v>0</v>
      </c>
      <c r="O4889" s="193">
        <v>0</v>
      </c>
      <c r="P4889" s="199">
        <f t="shared" si="964"/>
        <v>1.3297731851851851E-2</v>
      </c>
      <c r="Q4889" s="240">
        <v>0.2970814</v>
      </c>
      <c r="R4889" s="99">
        <v>0.28430555000000002</v>
      </c>
      <c r="S4889" s="99">
        <v>1.055824E-2</v>
      </c>
      <c r="T4889" s="99">
        <v>5.0411000000000003E-7</v>
      </c>
      <c r="U4889" s="99">
        <v>3.6611E-4</v>
      </c>
      <c r="V4889" s="99">
        <v>9.7291899999999996E-5</v>
      </c>
      <c r="W4889" s="99">
        <v>1.7537E-3</v>
      </c>
      <c r="X4889" s="241">
        <f t="shared" si="965"/>
        <v>1.8619116244764779E-3</v>
      </c>
      <c r="Y4889" s="241">
        <f t="shared" si="966"/>
        <v>1.0122346408599999E-3</v>
      </c>
      <c r="Z4889" s="241">
        <f t="shared" si="967"/>
        <v>1.3870346539647803E-4</v>
      </c>
      <c r="AA4889" s="241">
        <f t="shared" si="968"/>
        <v>7.1097351821999995E-4</v>
      </c>
      <c r="AB4889" s="258">
        <v>3.6860754999999999E-4</v>
      </c>
      <c r="AC4889" s="258">
        <v>1.5719137000000001E-7</v>
      </c>
      <c r="AD4889" s="258">
        <v>1.6593693000000001E-5</v>
      </c>
      <c r="AE4889" s="258">
        <v>1.1839382E-7</v>
      </c>
      <c r="AF4889" s="258">
        <v>6.2643197999999998E-4</v>
      </c>
      <c r="AG4889" s="258">
        <v>3.2583267E-7</v>
      </c>
      <c r="AH4889" s="258">
        <v>2.4125255000000001E-4</v>
      </c>
      <c r="AI4889" s="258">
        <v>1.1626000000000001E-6</v>
      </c>
      <c r="AJ4889" s="258">
        <v>9.7297675000000001E-8</v>
      </c>
      <c r="AK4889" s="258">
        <v>4.2918987E-7</v>
      </c>
      <c r="AL4889" s="258">
        <v>1.6928754E-8</v>
      </c>
      <c r="AM4889" s="258">
        <v>5.3397478000000002E-11</v>
      </c>
      <c r="AN4889" s="258">
        <v>8.3662347000000006E-6</v>
      </c>
      <c r="AO4889" s="258">
        <v>4.5688880999999997E-5</v>
      </c>
      <c r="AP4889" s="258">
        <v>-1.5831027E-4</v>
      </c>
      <c r="AQ4889" s="258">
        <v>2.2576821999999999E-7</v>
      </c>
      <c r="AR4889" s="258">
        <v>7.1074775E-4</v>
      </c>
      <c r="AT4889" s="193"/>
      <c r="AU4889" s="193"/>
      <c r="AV4889" s="193"/>
      <c r="AW4889" s="193"/>
      <c r="AX4889" s="193"/>
      <c r="AY4889" s="193"/>
      <c r="AZ4889" s="193"/>
      <c r="BA4889" s="193"/>
      <c r="BB4889" s="193"/>
      <c r="BC4889" s="193"/>
      <c r="BD4889" s="193"/>
      <c r="BE4889" s="315"/>
      <c r="BF4889" s="315"/>
      <c r="BG4889" s="315"/>
      <c r="BH4889" s="315"/>
      <c r="BI4889" s="315"/>
      <c r="BJ4889" s="315"/>
      <c r="BK4889" s="315"/>
    </row>
    <row r="4890" spans="1:63" x14ac:dyDescent="0.25">
      <c r="A4890" s="9"/>
      <c r="B4890" s="185" t="s">
        <v>5770</v>
      </c>
      <c r="C4890" s="25" t="s">
        <v>1227</v>
      </c>
      <c r="D4890" s="193">
        <v>1.269608E-3</v>
      </c>
      <c r="E4890" s="193">
        <v>4.4372120999999998E-4</v>
      </c>
      <c r="F4890" s="193">
        <v>2.4202602999999999E-4</v>
      </c>
      <c r="G4890" s="193">
        <v>2.9286644E-6</v>
      </c>
      <c r="H4890" s="193">
        <v>3.5710322000000001E-6</v>
      </c>
      <c r="I4890" s="193">
        <v>5.5410824E-4</v>
      </c>
      <c r="J4890" s="193">
        <v>8.7824120000000003E-6</v>
      </c>
      <c r="K4890" s="193">
        <v>2.0794560999999999E-7</v>
      </c>
      <c r="L4890" s="193">
        <v>1.4262471999999999E-5</v>
      </c>
      <c r="M4890" s="193">
        <v>0</v>
      </c>
      <c r="N4890" s="193">
        <v>0</v>
      </c>
      <c r="O4890" s="193">
        <v>0</v>
      </c>
      <c r="P4890" s="199">
        <f t="shared" si="964"/>
        <v>3.2868237777777774E-3</v>
      </c>
      <c r="Q4890" s="240">
        <v>4.9617381000000002E-2</v>
      </c>
      <c r="R4890" s="99">
        <v>4.8463329999999999E-2</v>
      </c>
      <c r="S4890" s="99">
        <v>9.6499200000000002E-4</v>
      </c>
      <c r="T4890" s="99">
        <v>6.4098999999999997E-8</v>
      </c>
      <c r="U4890" s="99">
        <v>4.1273999999999998E-5</v>
      </c>
      <c r="V4890" s="99">
        <v>1.7890070000000001E-5</v>
      </c>
      <c r="W4890" s="99">
        <v>1.2983E-4</v>
      </c>
      <c r="X4890" s="241">
        <f t="shared" si="965"/>
        <v>7.6155365189670295E-4</v>
      </c>
      <c r="Y4890" s="241">
        <f t="shared" si="966"/>
        <v>5.7466021588700007E-4</v>
      </c>
      <c r="Z4890" s="241">
        <f t="shared" si="967"/>
        <v>6.5708683260702901E-5</v>
      </c>
      <c r="AA4890" s="241">
        <f t="shared" si="968"/>
        <v>1.21184752749E-4</v>
      </c>
      <c r="AB4890" s="258">
        <v>9.1110038999999993E-5</v>
      </c>
      <c r="AC4890" s="258">
        <v>2.1412709000000001E-8</v>
      </c>
      <c r="AD4890" s="258">
        <v>2.5011445000000001E-6</v>
      </c>
      <c r="AE4890" s="258">
        <v>3.5094795000000002E-8</v>
      </c>
      <c r="AF4890" s="258">
        <v>4.8096169999999999E-4</v>
      </c>
      <c r="AG4890" s="258">
        <v>3.0824882999999999E-8</v>
      </c>
      <c r="AH4890" s="258">
        <v>5.9633431999999998E-5</v>
      </c>
      <c r="AI4890" s="258">
        <v>3.5353693000000001E-7</v>
      </c>
      <c r="AJ4890" s="258">
        <v>1.6281151E-8</v>
      </c>
      <c r="AK4890" s="258">
        <v>8.8015174999999997E-8</v>
      </c>
      <c r="AL4890" s="258">
        <v>2.7446923999999999E-9</v>
      </c>
      <c r="AM4890" s="258">
        <v>9.9023029000000008E-12</v>
      </c>
      <c r="AN4890" s="258">
        <v>1.1069783E-7</v>
      </c>
      <c r="AO4890" s="258">
        <v>2.7598217999999998E-7</v>
      </c>
      <c r="AP4890" s="258">
        <v>5.2279833999999997E-6</v>
      </c>
      <c r="AQ4890" s="258">
        <v>4.1262749E-8</v>
      </c>
      <c r="AR4890" s="258">
        <v>1.2114349E-4</v>
      </c>
      <c r="AT4890" s="193"/>
      <c r="AU4890" s="193"/>
      <c r="AV4890" s="193"/>
      <c r="AW4890" s="193"/>
      <c r="AX4890" s="193"/>
      <c r="AY4890" s="193"/>
      <c r="AZ4890" s="193"/>
      <c r="BA4890" s="193"/>
      <c r="BB4890" s="193"/>
      <c r="BC4890" s="193"/>
      <c r="BD4890" s="193"/>
      <c r="BE4890" s="315"/>
      <c r="BF4890" s="315"/>
      <c r="BG4890" s="315"/>
      <c r="BH4890" s="315"/>
      <c r="BI4890" s="315"/>
      <c r="BJ4890" s="315"/>
      <c r="BK4890" s="315"/>
    </row>
    <row r="4891" spans="1:63" x14ac:dyDescent="0.25">
      <c r="A4891" s="9"/>
      <c r="B4891" s="185" t="s">
        <v>5770</v>
      </c>
      <c r="C4891" s="25" t="s">
        <v>1228</v>
      </c>
      <c r="D4891" s="193">
        <v>5.5742352000000004E-3</v>
      </c>
      <c r="E4891" s="193">
        <v>1.8012481999999999E-3</v>
      </c>
      <c r="F4891" s="193">
        <v>2.8215426E-3</v>
      </c>
      <c r="G4891" s="193">
        <v>2.8619385000000001E-5</v>
      </c>
      <c r="H4891" s="193">
        <v>1.5193065E-5</v>
      </c>
      <c r="I4891" s="193">
        <v>6.9535813999999996E-4</v>
      </c>
      <c r="J4891" s="193">
        <v>8.8574528999999996E-5</v>
      </c>
      <c r="K4891" s="193">
        <v>1.1964687000000001E-6</v>
      </c>
      <c r="L4891" s="193">
        <v>1.2250275000000001E-4</v>
      </c>
      <c r="M4891" s="193">
        <v>0</v>
      </c>
      <c r="N4891" s="193">
        <v>0</v>
      </c>
      <c r="O4891" s="193">
        <v>0</v>
      </c>
      <c r="P4891" s="199">
        <f t="shared" si="964"/>
        <v>1.3342579259259258E-2</v>
      </c>
      <c r="Q4891" s="240">
        <v>0.2967436</v>
      </c>
      <c r="R4891" s="99">
        <v>0.24610805999999999</v>
      </c>
      <c r="S4891" s="99">
        <v>4.2137760000000003E-2</v>
      </c>
      <c r="T4891" s="99">
        <v>4.5839000000000002E-7</v>
      </c>
      <c r="U4891" s="99">
        <v>6.9987999999999995E-4</v>
      </c>
      <c r="V4891" s="99">
        <v>1.7383860000000001E-4</v>
      </c>
      <c r="W4891" s="99">
        <v>7.6236000000000003E-3</v>
      </c>
      <c r="X4891" s="241">
        <f t="shared" si="965"/>
        <v>2.9694281667892002E-3</v>
      </c>
      <c r="Y4891" s="241">
        <f t="shared" si="966"/>
        <v>2.0913411028299998E-3</v>
      </c>
      <c r="Z4891" s="241">
        <f t="shared" si="967"/>
        <v>2.6237757233920001E-4</v>
      </c>
      <c r="AA4891" s="241">
        <f t="shared" si="968"/>
        <v>6.1570949162000001E-4</v>
      </c>
      <c r="AB4891" s="258">
        <v>3.6984398E-4</v>
      </c>
      <c r="AC4891" s="258">
        <v>1.2709934999999999E-7</v>
      </c>
      <c r="AD4891" s="258">
        <v>1.0975363E-3</v>
      </c>
      <c r="AE4891" s="258">
        <v>1.1234628E-7</v>
      </c>
      <c r="AF4891" s="258">
        <v>6.2236159999999997E-4</v>
      </c>
      <c r="AG4891" s="258">
        <v>1.3597772E-6</v>
      </c>
      <c r="AH4891" s="258">
        <v>2.4206386E-4</v>
      </c>
      <c r="AI4891" s="258">
        <v>1.1421106E-6</v>
      </c>
      <c r="AJ4891" s="258">
        <v>2.2664837E-7</v>
      </c>
      <c r="AK4891" s="258">
        <v>4.4260299999999998E-7</v>
      </c>
      <c r="AL4891" s="258">
        <v>9.1371926000000002E-7</v>
      </c>
      <c r="AM4891" s="258">
        <v>2.6643092E-9</v>
      </c>
      <c r="AN4891" s="258">
        <v>4.7892048000000003E-6</v>
      </c>
      <c r="AO4891" s="258">
        <v>7.1901167999999994E-5</v>
      </c>
      <c r="AP4891" s="258">
        <v>-5.9104405999999999E-5</v>
      </c>
      <c r="AQ4891" s="258">
        <v>3.9795161999999999E-7</v>
      </c>
      <c r="AR4891" s="258">
        <v>6.1531154000000002E-4</v>
      </c>
      <c r="AT4891" s="193"/>
      <c r="AU4891" s="193"/>
      <c r="AV4891" s="193"/>
      <c r="AW4891" s="193"/>
      <c r="AX4891" s="193"/>
      <c r="AY4891" s="193"/>
      <c r="AZ4891" s="193"/>
      <c r="BA4891" s="193"/>
      <c r="BB4891" s="193"/>
      <c r="BC4891" s="193"/>
      <c r="BD4891" s="193"/>
      <c r="BE4891" s="315"/>
      <c r="BF4891" s="315"/>
      <c r="BG4891" s="315"/>
      <c r="BH4891" s="315"/>
      <c r="BI4891" s="315"/>
      <c r="BJ4891" s="315"/>
      <c r="BK4891" s="315"/>
    </row>
    <row r="4892" spans="1:63" x14ac:dyDescent="0.25">
      <c r="A4892" s="9"/>
      <c r="B4892" s="185" t="s">
        <v>5770</v>
      </c>
      <c r="C4892" s="25" t="s">
        <v>1229</v>
      </c>
      <c r="D4892" s="193">
        <v>8.3957973000000003E-4</v>
      </c>
      <c r="E4892" s="193">
        <v>5.2043789999999999E-4</v>
      </c>
      <c r="F4892" s="193">
        <v>1.9897605E-4</v>
      </c>
      <c r="G4892" s="193">
        <v>8.1388452000000004E-6</v>
      </c>
      <c r="H4892" s="193">
        <v>4.3831217E-6</v>
      </c>
      <c r="I4892" s="193">
        <v>3.8755569999999997E-5</v>
      </c>
      <c r="J4892" s="193">
        <v>3.7717861E-5</v>
      </c>
      <c r="K4892" s="193">
        <v>2.2424353E-7</v>
      </c>
      <c r="L4892" s="193">
        <v>3.0946133000000002E-5</v>
      </c>
      <c r="M4892" s="193">
        <v>0</v>
      </c>
      <c r="N4892" s="193">
        <v>0</v>
      </c>
      <c r="O4892" s="193">
        <v>0</v>
      </c>
      <c r="P4892" s="199">
        <f t="shared" si="964"/>
        <v>3.8550955555555553E-3</v>
      </c>
      <c r="Q4892" s="240">
        <v>8.3478746000000006E-2</v>
      </c>
      <c r="R4892" s="99">
        <v>5.9559226999999999E-2</v>
      </c>
      <c r="S4892" s="99">
        <v>1.9937679999999999E-2</v>
      </c>
      <c r="T4892" s="99">
        <v>1.5843E-7</v>
      </c>
      <c r="U4892" s="99">
        <v>2.6404999999999999E-4</v>
      </c>
      <c r="V4892" s="99">
        <v>6.8330299999999999E-5</v>
      </c>
      <c r="W4892" s="99">
        <v>3.6492999999999999E-3</v>
      </c>
      <c r="X4892" s="241">
        <f t="shared" si="965"/>
        <v>4.0106854294778805E-4</v>
      </c>
      <c r="Y4892" s="241">
        <f t="shared" si="966"/>
        <v>1.68890944114E-4</v>
      </c>
      <c r="Z4892" s="241">
        <f t="shared" si="967"/>
        <v>8.3084782883788009E-5</v>
      </c>
      <c r="AA4892" s="241">
        <f t="shared" si="968"/>
        <v>1.4909281595E-4</v>
      </c>
      <c r="AB4892" s="258">
        <v>1.0685811999999999E-4</v>
      </c>
      <c r="AC4892" s="258">
        <v>3.1380358000000002E-8</v>
      </c>
      <c r="AD4892" s="258">
        <v>1.0820588E-5</v>
      </c>
      <c r="AE4892" s="258">
        <v>2.8245556000000001E-8</v>
      </c>
      <c r="AF4892" s="258">
        <v>5.0499325000000001E-5</v>
      </c>
      <c r="AG4892" s="258">
        <v>6.5328519999999995E-7</v>
      </c>
      <c r="AH4892" s="258">
        <v>6.9939401000000006E-5</v>
      </c>
      <c r="AI4892" s="258">
        <v>2.9286158999999999E-7</v>
      </c>
      <c r="AJ4892" s="258">
        <v>6.5590331000000003E-8</v>
      </c>
      <c r="AK4892" s="258">
        <v>1.4848844999999999E-7</v>
      </c>
      <c r="AL4892" s="258">
        <v>8.5102493999999999E-9</v>
      </c>
      <c r="AM4892" s="258">
        <v>2.7973387999999999E-11</v>
      </c>
      <c r="AN4892" s="258">
        <v>5.2970428999999998E-7</v>
      </c>
      <c r="AO4892" s="258">
        <v>5.0176854999999998E-6</v>
      </c>
      <c r="AP4892" s="258">
        <v>7.0825134999999998E-6</v>
      </c>
      <c r="AQ4892" s="258">
        <v>1.7551595E-7</v>
      </c>
      <c r="AR4892" s="258">
        <v>1.489173E-4</v>
      </c>
      <c r="AT4892" s="193"/>
      <c r="AU4892" s="193"/>
      <c r="AV4892" s="193"/>
      <c r="AW4892" s="193"/>
      <c r="AX4892" s="193"/>
      <c r="AY4892" s="193"/>
      <c r="AZ4892" s="193"/>
      <c r="BA4892" s="193"/>
      <c r="BB4892" s="193"/>
      <c r="BC4892" s="193"/>
      <c r="BD4892" s="193"/>
      <c r="BE4892" s="315"/>
      <c r="BF4892" s="315"/>
      <c r="BG4892" s="315"/>
      <c r="BH4892" s="315"/>
      <c r="BI4892" s="315"/>
      <c r="BJ4892" s="315"/>
      <c r="BK4892" s="315"/>
    </row>
    <row r="4893" spans="1:63" x14ac:dyDescent="0.25">
      <c r="A4893" s="9"/>
      <c r="B4893" s="185" t="s">
        <v>5770</v>
      </c>
      <c r="C4893" s="25" t="s">
        <v>1230</v>
      </c>
      <c r="D4893" s="193">
        <v>7.3304119000000001E-3</v>
      </c>
      <c r="E4893" s="193">
        <v>2.6798035999999999E-3</v>
      </c>
      <c r="F4893" s="193">
        <v>2.6575801000000001E-3</v>
      </c>
      <c r="G4893" s="193">
        <v>3.5813787000000001E-4</v>
      </c>
      <c r="H4893" s="193">
        <v>8.0384561000000003E-5</v>
      </c>
      <c r="I4893" s="193">
        <v>8.5703171000000005E-4</v>
      </c>
      <c r="J4893" s="193">
        <v>1.4490538E-4</v>
      </c>
      <c r="K4893" s="193">
        <v>1.2389955000000001E-4</v>
      </c>
      <c r="L4893" s="193">
        <v>4.2866904000000001E-4</v>
      </c>
      <c r="M4893" s="193">
        <v>0</v>
      </c>
      <c r="N4893" s="193">
        <v>0</v>
      </c>
      <c r="O4893" s="193">
        <v>0</v>
      </c>
      <c r="P4893" s="199">
        <f t="shared" si="964"/>
        <v>1.9850397037037035E-2</v>
      </c>
      <c r="Q4893" s="240">
        <v>0.34202995000000003</v>
      </c>
      <c r="R4893" s="99">
        <v>0.32188687999999999</v>
      </c>
      <c r="S4893" s="99">
        <v>1.62344E-2</v>
      </c>
      <c r="T4893" s="99">
        <v>5.2264000000000003E-7</v>
      </c>
      <c r="U4893" s="99">
        <v>7.7161000000000005E-4</v>
      </c>
      <c r="V4893" s="99">
        <v>1.9253799999999999E-4</v>
      </c>
      <c r="W4893" s="99">
        <v>2.944E-3</v>
      </c>
      <c r="X4893" s="241">
        <f t="shared" si="965"/>
        <v>4.7859143118235987E-3</v>
      </c>
      <c r="Y4893" s="241">
        <f t="shared" si="966"/>
        <v>3.6033351795399992E-3</v>
      </c>
      <c r="Z4893" s="241">
        <f t="shared" si="967"/>
        <v>3.7622513299360002E-4</v>
      </c>
      <c r="AA4893" s="241">
        <f t="shared" si="968"/>
        <v>8.0635399929000003E-4</v>
      </c>
      <c r="AB4893" s="258">
        <v>5.4975819000000002E-4</v>
      </c>
      <c r="AC4893" s="258">
        <v>1.5109857E-7</v>
      </c>
      <c r="AD4893" s="258">
        <v>1.999837E-3</v>
      </c>
      <c r="AE4893" s="258">
        <v>4.1921664999999999E-7</v>
      </c>
      <c r="AF4893" s="258">
        <v>1.0526684E-3</v>
      </c>
      <c r="AG4893" s="258">
        <v>5.0127431999999999E-7</v>
      </c>
      <c r="AH4893" s="258">
        <v>3.5980007000000001E-4</v>
      </c>
      <c r="AI4893" s="258">
        <v>3.8641823999999999E-6</v>
      </c>
      <c r="AJ4893" s="258">
        <v>5.8340690999999997E-7</v>
      </c>
      <c r="AK4893" s="258">
        <v>5.7017404000000002E-7</v>
      </c>
      <c r="AL4893" s="258">
        <v>1.4120066999999999E-6</v>
      </c>
      <c r="AM4893" s="258">
        <v>4.0805436000000004E-9</v>
      </c>
      <c r="AN4893" s="258">
        <v>4.9652884E-6</v>
      </c>
      <c r="AO4893" s="258">
        <v>3.8054883999999997E-5</v>
      </c>
      <c r="AP4893" s="258">
        <v>-3.3028960000000002E-5</v>
      </c>
      <c r="AQ4893" s="258">
        <v>7.9335929000000002E-7</v>
      </c>
      <c r="AR4893" s="258">
        <v>8.0556064000000002E-4</v>
      </c>
      <c r="AT4893" s="193"/>
      <c r="AU4893" s="193"/>
      <c r="AV4893" s="193"/>
      <c r="AW4893" s="193"/>
      <c r="AX4893" s="193"/>
      <c r="AY4893" s="193"/>
      <c r="AZ4893" s="193"/>
      <c r="BA4893" s="193"/>
      <c r="BB4893" s="193"/>
      <c r="BC4893" s="193"/>
      <c r="BD4893" s="193"/>
      <c r="BE4893" s="315"/>
      <c r="BF4893" s="315"/>
      <c r="BG4893" s="315"/>
      <c r="BH4893" s="315"/>
      <c r="BI4893" s="315"/>
      <c r="BJ4893" s="315"/>
      <c r="BK4893" s="315"/>
    </row>
    <row r="4894" spans="1:63" x14ac:dyDescent="0.25">
      <c r="A4894" s="9"/>
      <c r="B4894" s="185" t="s">
        <v>5770</v>
      </c>
      <c r="C4894" s="25" t="s">
        <v>991</v>
      </c>
      <c r="D4894" s="193">
        <v>1.269608E-3</v>
      </c>
      <c r="E4894" s="193">
        <v>4.4372120999999998E-4</v>
      </c>
      <c r="F4894" s="193">
        <v>2.4202602999999999E-4</v>
      </c>
      <c r="G4894" s="193">
        <v>2.9286644E-6</v>
      </c>
      <c r="H4894" s="193">
        <v>3.5710322000000001E-6</v>
      </c>
      <c r="I4894" s="193">
        <v>5.5410824E-4</v>
      </c>
      <c r="J4894" s="193">
        <v>8.7824120000000003E-6</v>
      </c>
      <c r="K4894" s="193">
        <v>2.0794560999999999E-7</v>
      </c>
      <c r="L4894" s="193">
        <v>1.4262471999999999E-5</v>
      </c>
      <c r="M4894" s="193">
        <v>0</v>
      </c>
      <c r="N4894" s="193">
        <v>0</v>
      </c>
      <c r="O4894" s="193">
        <v>0</v>
      </c>
      <c r="P4894" s="199">
        <f t="shared" si="964"/>
        <v>3.2868237777777774E-3</v>
      </c>
      <c r="Q4894" s="240">
        <v>4.9617381000000002E-2</v>
      </c>
      <c r="R4894" s="99">
        <v>4.8463329999999999E-2</v>
      </c>
      <c r="S4894" s="99">
        <v>9.6499200000000002E-4</v>
      </c>
      <c r="T4894" s="99">
        <v>6.4098999999999997E-8</v>
      </c>
      <c r="U4894" s="99">
        <v>4.1273999999999998E-5</v>
      </c>
      <c r="V4894" s="99">
        <v>1.7890070000000001E-5</v>
      </c>
      <c r="W4894" s="99">
        <v>1.2983E-4</v>
      </c>
      <c r="X4894" s="241">
        <f t="shared" si="965"/>
        <v>7.6155365189670295E-4</v>
      </c>
      <c r="Y4894" s="241">
        <f t="shared" si="966"/>
        <v>5.7466021588700007E-4</v>
      </c>
      <c r="Z4894" s="241">
        <f t="shared" si="967"/>
        <v>6.5708683260702901E-5</v>
      </c>
      <c r="AA4894" s="241">
        <f t="shared" si="968"/>
        <v>1.21184752749E-4</v>
      </c>
      <c r="AB4894" s="258">
        <v>9.1110038999999993E-5</v>
      </c>
      <c r="AC4894" s="258">
        <v>2.1412709000000001E-8</v>
      </c>
      <c r="AD4894" s="258">
        <v>2.5011445000000001E-6</v>
      </c>
      <c r="AE4894" s="258">
        <v>3.5094795000000002E-8</v>
      </c>
      <c r="AF4894" s="258">
        <v>4.8096169999999999E-4</v>
      </c>
      <c r="AG4894" s="258">
        <v>3.0824882999999999E-8</v>
      </c>
      <c r="AH4894" s="258">
        <v>5.9633431999999998E-5</v>
      </c>
      <c r="AI4894" s="258">
        <v>3.5353693000000001E-7</v>
      </c>
      <c r="AJ4894" s="258">
        <v>1.6281151E-8</v>
      </c>
      <c r="AK4894" s="258">
        <v>8.8015174999999997E-8</v>
      </c>
      <c r="AL4894" s="258">
        <v>2.7446923999999999E-9</v>
      </c>
      <c r="AM4894" s="258">
        <v>9.9023029000000008E-12</v>
      </c>
      <c r="AN4894" s="258">
        <v>1.1069783E-7</v>
      </c>
      <c r="AO4894" s="258">
        <v>2.7598217999999998E-7</v>
      </c>
      <c r="AP4894" s="258">
        <v>5.2279833999999997E-6</v>
      </c>
      <c r="AQ4894" s="258">
        <v>4.1262749E-8</v>
      </c>
      <c r="AR4894" s="258">
        <v>1.2114349E-4</v>
      </c>
      <c r="AT4894" s="193"/>
      <c r="AU4894" s="193"/>
      <c r="AV4894" s="193"/>
      <c r="AW4894" s="193"/>
      <c r="AX4894" s="193"/>
      <c r="AY4894" s="193"/>
      <c r="AZ4894" s="193"/>
      <c r="BA4894" s="193"/>
      <c r="BB4894" s="193"/>
      <c r="BC4894" s="193"/>
      <c r="BD4894" s="193"/>
      <c r="BE4894" s="315"/>
      <c r="BF4894" s="315"/>
      <c r="BG4894" s="315"/>
      <c r="BH4894" s="315"/>
      <c r="BI4894" s="315"/>
      <c r="BJ4894" s="315"/>
      <c r="BK4894" s="315"/>
    </row>
    <row r="4895" spans="1:63" x14ac:dyDescent="0.25">
      <c r="A4895" s="9"/>
      <c r="B4895" s="185" t="s">
        <v>5770</v>
      </c>
      <c r="C4895" s="25" t="s">
        <v>992</v>
      </c>
      <c r="D4895" s="193">
        <v>3.6650361E-3</v>
      </c>
      <c r="E4895" s="193">
        <v>1.8916715999999999E-3</v>
      </c>
      <c r="F4895" s="193">
        <v>8.4571815999999998E-4</v>
      </c>
      <c r="G4895" s="193">
        <v>1.5191018E-5</v>
      </c>
      <c r="H4895" s="193">
        <v>1.6615166999999999E-5</v>
      </c>
      <c r="I4895" s="193">
        <v>7.2479566000000005E-4</v>
      </c>
      <c r="J4895" s="193">
        <v>9.1249341999999995E-5</v>
      </c>
      <c r="K4895" s="193">
        <v>1.1363694999999999E-6</v>
      </c>
      <c r="L4895" s="193">
        <v>7.8658768999999995E-5</v>
      </c>
      <c r="M4895" s="193">
        <v>0</v>
      </c>
      <c r="N4895" s="193">
        <v>0</v>
      </c>
      <c r="O4895" s="193">
        <v>0</v>
      </c>
      <c r="P4895" s="199">
        <f t="shared" si="964"/>
        <v>1.401238222222222E-2</v>
      </c>
      <c r="Q4895" s="240">
        <v>0.30786219999999997</v>
      </c>
      <c r="R4895" s="99">
        <v>0.29483584000000002</v>
      </c>
      <c r="S4895" s="99">
        <v>1.076768E-2</v>
      </c>
      <c r="T4895" s="99">
        <v>5.1804E-7</v>
      </c>
      <c r="U4895" s="99">
        <v>3.7508000000000002E-4</v>
      </c>
      <c r="V4895" s="99">
        <v>1.0117909999999999E-4</v>
      </c>
      <c r="W4895" s="99">
        <v>1.7819000000000001E-3</v>
      </c>
      <c r="X4895" s="241">
        <f t="shared" si="965"/>
        <v>1.937932854660894E-3</v>
      </c>
      <c r="Y4895" s="241">
        <f t="shared" si="966"/>
        <v>1.0476366456499998E-3</v>
      </c>
      <c r="Z4895" s="241">
        <f t="shared" si="967"/>
        <v>1.5299122317089398E-4</v>
      </c>
      <c r="AA4895" s="241">
        <f t="shared" si="968"/>
        <v>7.3730498584000006E-4</v>
      </c>
      <c r="AB4895" s="258">
        <v>3.8841750000000001E-4</v>
      </c>
      <c r="AC4895" s="258">
        <v>1.6183849E-7</v>
      </c>
      <c r="AD4895" s="258">
        <v>1.7137061999999998E-5</v>
      </c>
      <c r="AE4895" s="258">
        <v>1.2602377999999999E-7</v>
      </c>
      <c r="AF4895" s="258">
        <v>6.4146169000000002E-4</v>
      </c>
      <c r="AG4895" s="258">
        <v>3.3253138E-7</v>
      </c>
      <c r="AH4895" s="258">
        <v>2.5421858000000002E-4</v>
      </c>
      <c r="AI4895" s="258">
        <v>1.2394644999999999E-6</v>
      </c>
      <c r="AJ4895" s="258">
        <v>1.0083508E-7</v>
      </c>
      <c r="AK4895" s="258">
        <v>4.4830814E-7</v>
      </c>
      <c r="AL4895" s="258">
        <v>1.7525002E-8</v>
      </c>
      <c r="AM4895" s="258">
        <v>5.5548893999999999E-11</v>
      </c>
      <c r="AN4895" s="258">
        <v>8.3902209000000006E-6</v>
      </c>
      <c r="AO4895" s="258">
        <v>4.5748794000000002E-5</v>
      </c>
      <c r="AP4895" s="258">
        <v>-1.5717256E-4</v>
      </c>
      <c r="AQ4895" s="258">
        <v>2.3473583999999999E-7</v>
      </c>
      <c r="AR4895" s="258">
        <v>7.3707025000000002E-4</v>
      </c>
      <c r="AT4895" s="193"/>
      <c r="AU4895" s="193"/>
      <c r="AV4895" s="193"/>
      <c r="AW4895" s="193"/>
      <c r="AX4895" s="193"/>
      <c r="AY4895" s="193"/>
      <c r="AZ4895" s="193"/>
      <c r="BA4895" s="193"/>
      <c r="BB4895" s="193"/>
      <c r="BC4895" s="193"/>
      <c r="BD4895" s="193"/>
      <c r="BE4895" s="315"/>
      <c r="BF4895" s="315"/>
      <c r="BG4895" s="315"/>
      <c r="BH4895" s="315"/>
      <c r="BI4895" s="315"/>
      <c r="BJ4895" s="315"/>
      <c r="BK4895" s="315"/>
    </row>
    <row r="4896" spans="1:63" x14ac:dyDescent="0.25">
      <c r="A4896" s="9"/>
      <c r="B4896" s="185" t="s">
        <v>5770</v>
      </c>
      <c r="C4896" s="25" t="s">
        <v>6749</v>
      </c>
      <c r="D4896" s="193">
        <v>9.4598472999999992E-3</v>
      </c>
      <c r="E4896" s="193">
        <v>2.7310059999999998E-3</v>
      </c>
      <c r="F4896" s="193">
        <v>5.5042197999999997E-3</v>
      </c>
      <c r="G4896" s="193">
        <v>4.5427116000000001E-5</v>
      </c>
      <c r="H4896" s="193">
        <v>2.3404728E-5</v>
      </c>
      <c r="I4896" s="193">
        <v>8.1424665999999999E-4</v>
      </c>
      <c r="J4896" s="193">
        <v>1.3473892000000001E-4</v>
      </c>
      <c r="K4896" s="193">
        <v>2.0503915E-6</v>
      </c>
      <c r="L4896" s="193">
        <v>2.0475370999999999E-4</v>
      </c>
      <c r="M4896" s="193">
        <v>0</v>
      </c>
      <c r="N4896" s="193">
        <v>0</v>
      </c>
      <c r="O4896" s="193">
        <v>0</v>
      </c>
      <c r="P4896" s="199">
        <f t="shared" si="964"/>
        <v>2.0229674074074073E-2</v>
      </c>
      <c r="Q4896" s="240">
        <v>0.46462572000000002</v>
      </c>
      <c r="R4896" s="99">
        <v>0.40071002999999999</v>
      </c>
      <c r="S4896" s="99">
        <v>5.3084079999999999E-2</v>
      </c>
      <c r="T4896" s="99">
        <v>7.2419000000000003E-7</v>
      </c>
      <c r="U4896" s="99">
        <v>1.0179E-3</v>
      </c>
      <c r="V4896" s="99">
        <v>2.3958890000000001E-4</v>
      </c>
      <c r="W4896" s="99">
        <v>9.5733999999999993E-3</v>
      </c>
      <c r="X4896" s="241">
        <f t="shared" si="965"/>
        <v>4.9933890770039995E-3</v>
      </c>
      <c r="Y4896" s="241">
        <f t="shared" si="966"/>
        <v>3.6024878681999999E-3</v>
      </c>
      <c r="Z4896" s="241">
        <f t="shared" si="967"/>
        <v>3.8848335371399994E-4</v>
      </c>
      <c r="AA4896" s="241">
        <f t="shared" si="968"/>
        <v>1.0024178550900001E-3</v>
      </c>
      <c r="AB4896" s="258">
        <v>5.6074960999999998E-4</v>
      </c>
      <c r="AC4896" s="258">
        <v>2.1033032E-7</v>
      </c>
      <c r="AD4896" s="258">
        <v>2.3132983999999998E-3</v>
      </c>
      <c r="AE4896" s="258">
        <v>1.6903098000000001E-7</v>
      </c>
      <c r="AF4896" s="258">
        <v>7.2636627E-4</v>
      </c>
      <c r="AG4896" s="258">
        <v>1.6942269E-6</v>
      </c>
      <c r="AH4896" s="258">
        <v>3.6700983E-4</v>
      </c>
      <c r="AI4896" s="258">
        <v>1.7046679E-6</v>
      </c>
      <c r="AJ4896" s="258">
        <v>3.6273417000000001E-7</v>
      </c>
      <c r="AK4896" s="258">
        <v>6.6082982999999999E-7</v>
      </c>
      <c r="AL4896" s="258">
        <v>1.9263821000000002E-6</v>
      </c>
      <c r="AM4896" s="258">
        <v>5.610614E-9</v>
      </c>
      <c r="AN4896" s="258">
        <v>9.3056091000000007E-6</v>
      </c>
      <c r="AO4896" s="258">
        <v>1.4677403E-4</v>
      </c>
      <c r="AP4896" s="258">
        <v>-1.3926634E-4</v>
      </c>
      <c r="AQ4896" s="258">
        <v>5.7755509000000002E-7</v>
      </c>
      <c r="AR4896" s="258">
        <v>1.0018403E-3</v>
      </c>
      <c r="AT4896" s="193"/>
      <c r="AU4896" s="193"/>
      <c r="AV4896" s="193"/>
      <c r="AW4896" s="193"/>
      <c r="AX4896" s="193"/>
      <c r="AY4896" s="193"/>
      <c r="AZ4896" s="193"/>
      <c r="BA4896" s="193"/>
      <c r="BB4896" s="193"/>
      <c r="BC4896" s="193"/>
      <c r="BD4896" s="193"/>
      <c r="BE4896" s="315"/>
      <c r="BF4896" s="315"/>
      <c r="BG4896" s="315"/>
      <c r="BH4896" s="315"/>
      <c r="BI4896" s="315"/>
      <c r="BJ4896" s="315"/>
      <c r="BK4896" s="315"/>
    </row>
    <row r="4897" spans="1:63" x14ac:dyDescent="0.25">
      <c r="A4897" s="9"/>
      <c r="B4897" s="185" t="s">
        <v>5770</v>
      </c>
      <c r="C4897" s="25" t="s">
        <v>6750</v>
      </c>
      <c r="D4897" s="193">
        <v>3.6650361E-3</v>
      </c>
      <c r="E4897" s="193">
        <v>1.8916715999999999E-3</v>
      </c>
      <c r="F4897" s="193">
        <v>8.4571815999999998E-4</v>
      </c>
      <c r="G4897" s="193">
        <v>1.5191018E-5</v>
      </c>
      <c r="H4897" s="193">
        <v>1.6615166999999999E-5</v>
      </c>
      <c r="I4897" s="193">
        <v>7.2479566000000005E-4</v>
      </c>
      <c r="J4897" s="193">
        <v>9.1249341999999995E-5</v>
      </c>
      <c r="K4897" s="193">
        <v>1.1363694999999999E-6</v>
      </c>
      <c r="L4897" s="193">
        <v>7.8658768999999995E-5</v>
      </c>
      <c r="M4897" s="193">
        <v>0</v>
      </c>
      <c r="N4897" s="193">
        <v>0</v>
      </c>
      <c r="O4897" s="193">
        <v>0</v>
      </c>
      <c r="P4897" s="199">
        <f t="shared" si="964"/>
        <v>1.401238222222222E-2</v>
      </c>
      <c r="Q4897" s="240">
        <v>0.30786219999999997</v>
      </c>
      <c r="R4897" s="99">
        <v>0.29483584000000002</v>
      </c>
      <c r="S4897" s="99">
        <v>1.076768E-2</v>
      </c>
      <c r="T4897" s="99">
        <v>5.1804E-7</v>
      </c>
      <c r="U4897" s="99">
        <v>3.7508000000000002E-4</v>
      </c>
      <c r="V4897" s="99">
        <v>1.0117909999999999E-4</v>
      </c>
      <c r="W4897" s="99">
        <v>1.7819000000000001E-3</v>
      </c>
      <c r="X4897" s="241">
        <f t="shared" si="965"/>
        <v>1.937932854660894E-3</v>
      </c>
      <c r="Y4897" s="241">
        <f t="shared" si="966"/>
        <v>1.0476366456499998E-3</v>
      </c>
      <c r="Z4897" s="241">
        <f t="shared" si="967"/>
        <v>1.5299122317089398E-4</v>
      </c>
      <c r="AA4897" s="241">
        <f t="shared" si="968"/>
        <v>7.3730498584000006E-4</v>
      </c>
      <c r="AB4897" s="258">
        <v>3.8841750000000001E-4</v>
      </c>
      <c r="AC4897" s="258">
        <v>1.6183849E-7</v>
      </c>
      <c r="AD4897" s="258">
        <v>1.7137061999999998E-5</v>
      </c>
      <c r="AE4897" s="258">
        <v>1.2602377999999999E-7</v>
      </c>
      <c r="AF4897" s="258">
        <v>6.4146169000000002E-4</v>
      </c>
      <c r="AG4897" s="258">
        <v>3.3253138E-7</v>
      </c>
      <c r="AH4897" s="258">
        <v>2.5421858000000002E-4</v>
      </c>
      <c r="AI4897" s="258">
        <v>1.2394644999999999E-6</v>
      </c>
      <c r="AJ4897" s="258">
        <v>1.0083508E-7</v>
      </c>
      <c r="AK4897" s="258">
        <v>4.4830814E-7</v>
      </c>
      <c r="AL4897" s="258">
        <v>1.7525002E-8</v>
      </c>
      <c r="AM4897" s="258">
        <v>5.5548893999999999E-11</v>
      </c>
      <c r="AN4897" s="258">
        <v>8.3902209000000006E-6</v>
      </c>
      <c r="AO4897" s="258">
        <v>4.5748794000000002E-5</v>
      </c>
      <c r="AP4897" s="258">
        <v>-1.5717256E-4</v>
      </c>
      <c r="AQ4897" s="258">
        <v>2.3473583999999999E-7</v>
      </c>
      <c r="AR4897" s="258">
        <v>7.3707025000000002E-4</v>
      </c>
      <c r="AT4897" s="193"/>
      <c r="AU4897" s="193"/>
      <c r="AV4897" s="193"/>
      <c r="AW4897" s="193"/>
      <c r="AX4897" s="193"/>
      <c r="AY4897" s="193"/>
      <c r="AZ4897" s="193"/>
      <c r="BA4897" s="193"/>
      <c r="BB4897" s="193"/>
      <c r="BC4897" s="193"/>
      <c r="BD4897" s="193"/>
      <c r="BE4897" s="315"/>
      <c r="BF4897" s="315"/>
      <c r="BG4897" s="315"/>
      <c r="BH4897" s="315"/>
      <c r="BI4897" s="315"/>
      <c r="BJ4897" s="315"/>
      <c r="BK4897" s="315"/>
    </row>
    <row r="4898" spans="1:63" x14ac:dyDescent="0.25">
      <c r="A4898" s="9"/>
      <c r="B4898" s="185" t="s">
        <v>5770</v>
      </c>
      <c r="C4898" s="25" t="s">
        <v>6751</v>
      </c>
      <c r="D4898" s="193">
        <v>1.4464994000000001E-3</v>
      </c>
      <c r="E4898" s="193">
        <v>5.4012907999999998E-4</v>
      </c>
      <c r="F4898" s="193">
        <v>2.9461694000000002E-4</v>
      </c>
      <c r="G4898" s="193">
        <v>3.5649573999999998E-6</v>
      </c>
      <c r="H4898" s="193">
        <v>4.3469325000000004E-6</v>
      </c>
      <c r="I4898" s="193">
        <v>5.7553634000000002E-4</v>
      </c>
      <c r="J4898" s="193">
        <v>1.069038E-5</v>
      </c>
      <c r="K4898" s="193">
        <v>2.5312843000000001E-7</v>
      </c>
      <c r="L4898" s="193">
        <v>1.7361681000000002E-5</v>
      </c>
      <c r="M4898" s="193">
        <v>0</v>
      </c>
      <c r="N4898" s="193">
        <v>0</v>
      </c>
      <c r="O4898" s="193">
        <v>0</v>
      </c>
      <c r="P4898" s="199">
        <f t="shared" si="964"/>
        <v>4.0009561481481474E-3</v>
      </c>
      <c r="Q4898" s="240">
        <v>6.0396475999999998E-2</v>
      </c>
      <c r="R4898" s="99">
        <v>5.8991684000000003E-2</v>
      </c>
      <c r="S4898" s="99">
        <v>1.1746560000000001E-3</v>
      </c>
      <c r="T4898" s="99">
        <v>7.8026E-8</v>
      </c>
      <c r="U4898" s="99">
        <v>5.0241999999999998E-5</v>
      </c>
      <c r="V4898" s="99">
        <v>2.1776270000000001E-5</v>
      </c>
      <c r="W4898" s="99">
        <v>1.5804E-4</v>
      </c>
      <c r="X4898" s="241">
        <f t="shared" si="965"/>
        <v>8.3753733887592706E-4</v>
      </c>
      <c r="Y4898" s="241">
        <f t="shared" si="966"/>
        <v>6.1004069741300002E-4</v>
      </c>
      <c r="Z4898" s="241">
        <f t="shared" si="967"/>
        <v>7.9985263175926975E-5</v>
      </c>
      <c r="AA4898" s="241">
        <f t="shared" si="968"/>
        <v>1.47511378287E-4</v>
      </c>
      <c r="AB4898" s="258">
        <v>1.1090563E-4</v>
      </c>
      <c r="AC4898" s="258">
        <v>2.6064832999999999E-8</v>
      </c>
      <c r="AD4898" s="258">
        <v>3.0445696999999998E-6</v>
      </c>
      <c r="AE4898" s="258">
        <v>4.2720569999999998E-8</v>
      </c>
      <c r="AF4898" s="258">
        <v>4.9598418999999999E-4</v>
      </c>
      <c r="AG4898" s="258">
        <v>3.7522310000000003E-8</v>
      </c>
      <c r="AH4898" s="258">
        <v>7.2590063E-5</v>
      </c>
      <c r="AI4898" s="258">
        <v>4.3035857E-7</v>
      </c>
      <c r="AJ4898" s="258">
        <v>1.9818653999999999E-8</v>
      </c>
      <c r="AK4898" s="258">
        <v>1.0713387E-7</v>
      </c>
      <c r="AL4898" s="258">
        <v>3.3409982000000002E-9</v>
      </c>
      <c r="AM4898" s="258">
        <v>1.2053726999999999E-11</v>
      </c>
      <c r="AN4898" s="258">
        <v>1.3475000000000001E-7</v>
      </c>
      <c r="AO4898" s="258">
        <v>3.3594132999999998E-7</v>
      </c>
      <c r="AP4898" s="258">
        <v>6.3638446999999999E-6</v>
      </c>
      <c r="AQ4898" s="258">
        <v>5.0228287E-8</v>
      </c>
      <c r="AR4898" s="258">
        <v>1.4746114999999999E-4</v>
      </c>
      <c r="AT4898" s="193"/>
      <c r="AU4898" s="193"/>
      <c r="AV4898" s="193"/>
      <c r="AW4898" s="193"/>
      <c r="AX4898" s="193"/>
      <c r="AY4898" s="193"/>
      <c r="AZ4898" s="193"/>
      <c r="BA4898" s="193"/>
      <c r="BB4898" s="193"/>
      <c r="BC4898" s="193"/>
      <c r="BD4898" s="193"/>
      <c r="BE4898" s="315"/>
      <c r="BF4898" s="315"/>
      <c r="BG4898" s="315"/>
      <c r="BH4898" s="315"/>
      <c r="BI4898" s="315"/>
      <c r="BJ4898" s="315"/>
      <c r="BK4898" s="315"/>
    </row>
    <row r="4899" spans="1:63" x14ac:dyDescent="0.25">
      <c r="A4899" s="9"/>
      <c r="B4899" s="185" t="s">
        <v>5770</v>
      </c>
      <c r="C4899" s="5" t="s">
        <v>6752</v>
      </c>
      <c r="D4899" s="172">
        <v>5.7328604999999999E-3</v>
      </c>
      <c r="E4899" s="172">
        <v>1.8877701E-3</v>
      </c>
      <c r="F4899" s="172">
        <v>2.8688455999999998E-3</v>
      </c>
      <c r="G4899" s="172">
        <v>2.9175759000000001E-5</v>
      </c>
      <c r="H4899" s="172">
        <v>1.5885892000000001E-5</v>
      </c>
      <c r="I4899" s="172">
        <v>7.1463625000000002E-4</v>
      </c>
      <c r="J4899" s="172">
        <v>9.0274680000000004E-5</v>
      </c>
      <c r="K4899" s="172">
        <v>1.2359845999999999E-6</v>
      </c>
      <c r="L4899" s="172">
        <v>1.2503623E-4</v>
      </c>
      <c r="M4899" s="172">
        <v>0</v>
      </c>
      <c r="N4899" s="172">
        <v>0</v>
      </c>
      <c r="O4899" s="172">
        <v>0</v>
      </c>
      <c r="P4899" s="199">
        <f t="shared" si="964"/>
        <v>1.3983482222222222E-2</v>
      </c>
      <c r="Q4899" s="233">
        <v>0.30640747000000002</v>
      </c>
      <c r="R4899" s="96">
        <v>0.25555447999999997</v>
      </c>
      <c r="S4899" s="96">
        <v>4.2319759999999998E-2</v>
      </c>
      <c r="T4899" s="96">
        <v>4.7091999999999998E-7</v>
      </c>
      <c r="U4899" s="96">
        <v>7.0764000000000005E-4</v>
      </c>
      <c r="V4899" s="96">
        <v>1.7721650000000001E-4</v>
      </c>
      <c r="W4899" s="96">
        <v>7.6479E-3</v>
      </c>
      <c r="X4899" s="241">
        <f t="shared" si="965"/>
        <v>3.0376316309443999E-3</v>
      </c>
      <c r="Y4899" s="241">
        <f t="shared" si="966"/>
        <v>2.1231125675E-3</v>
      </c>
      <c r="Z4899" s="241">
        <f t="shared" si="967"/>
        <v>2.7518934621440004E-4</v>
      </c>
      <c r="AA4899" s="241">
        <f t="shared" si="968"/>
        <v>6.3932971723E-4</v>
      </c>
      <c r="AB4899" s="241">
        <v>3.8760967E-4</v>
      </c>
      <c r="AC4899" s="241">
        <v>1.3127850999999999E-7</v>
      </c>
      <c r="AD4899" s="241">
        <v>1.0980216E-3</v>
      </c>
      <c r="AE4899" s="241">
        <v>1.1921069000000001E-7</v>
      </c>
      <c r="AF4899" s="241">
        <v>6.3586521999999999E-4</v>
      </c>
      <c r="AG4899" s="241">
        <v>1.3655883E-6</v>
      </c>
      <c r="AH4899" s="241">
        <v>2.5369188000000001E-4</v>
      </c>
      <c r="AI4899" s="241">
        <v>1.2111996999999999E-6</v>
      </c>
      <c r="AJ4899" s="241">
        <v>2.2968508000000001E-7</v>
      </c>
      <c r="AK4899" s="241">
        <v>4.5975992000000001E-7</v>
      </c>
      <c r="AL4899" s="241">
        <v>9.1423294000000003E-7</v>
      </c>
      <c r="AM4899" s="241">
        <v>2.6661743999999999E-9</v>
      </c>
      <c r="AN4899" s="241">
        <v>4.8096513999999998E-6</v>
      </c>
      <c r="AO4899" s="241">
        <v>7.1954395999999999E-5</v>
      </c>
      <c r="AP4899" s="241">
        <v>-5.8084124999999997E-5</v>
      </c>
      <c r="AQ4899" s="241">
        <v>4.0526722999999999E-7</v>
      </c>
      <c r="AR4899" s="241">
        <v>6.3892444999999996E-4</v>
      </c>
      <c r="AT4899" s="193"/>
      <c r="AU4899" s="193"/>
      <c r="AV4899" s="193"/>
      <c r="AW4899" s="193"/>
      <c r="AX4899" s="193"/>
      <c r="AY4899" s="193"/>
      <c r="AZ4899" s="193"/>
      <c r="BA4899" s="193"/>
      <c r="BB4899" s="193"/>
      <c r="BC4899" s="193"/>
      <c r="BD4899" s="193"/>
      <c r="BE4899" s="315"/>
      <c r="BF4899" s="315"/>
      <c r="BG4899" s="315"/>
      <c r="BH4899" s="315"/>
      <c r="BI4899" s="315"/>
      <c r="BJ4899" s="315"/>
      <c r="BK4899" s="315"/>
    </row>
    <row r="4900" spans="1:63" x14ac:dyDescent="0.25">
      <c r="A4900" s="9"/>
      <c r="B4900" s="185" t="s">
        <v>5770</v>
      </c>
      <c r="C4900" s="25" t="s">
        <v>6753</v>
      </c>
      <c r="D4900" s="193">
        <v>3.6650361E-3</v>
      </c>
      <c r="E4900" s="193">
        <v>1.8916715999999999E-3</v>
      </c>
      <c r="F4900" s="193">
        <v>8.4571815999999998E-4</v>
      </c>
      <c r="G4900" s="193">
        <v>1.5191018E-5</v>
      </c>
      <c r="H4900" s="193">
        <v>1.6615166999999999E-5</v>
      </c>
      <c r="I4900" s="193">
        <v>7.2479566000000005E-4</v>
      </c>
      <c r="J4900" s="193">
        <v>9.1249341999999995E-5</v>
      </c>
      <c r="K4900" s="193">
        <v>1.1363694999999999E-6</v>
      </c>
      <c r="L4900" s="193">
        <v>7.8658768999999995E-5</v>
      </c>
      <c r="M4900" s="193">
        <v>0</v>
      </c>
      <c r="N4900" s="193">
        <v>0</v>
      </c>
      <c r="O4900" s="193">
        <v>0</v>
      </c>
      <c r="P4900" s="199">
        <f t="shared" si="964"/>
        <v>1.401238222222222E-2</v>
      </c>
      <c r="Q4900" s="240">
        <v>0.30786219999999997</v>
      </c>
      <c r="R4900" s="99">
        <v>0.29483584000000002</v>
      </c>
      <c r="S4900" s="99">
        <v>1.076768E-2</v>
      </c>
      <c r="T4900" s="99">
        <v>5.1804E-7</v>
      </c>
      <c r="U4900" s="99">
        <v>3.7508000000000002E-4</v>
      </c>
      <c r="V4900" s="99">
        <v>1.0117909999999999E-4</v>
      </c>
      <c r="W4900" s="99">
        <v>1.7819000000000001E-3</v>
      </c>
      <c r="X4900" s="241">
        <f t="shared" si="965"/>
        <v>1.937932854660894E-3</v>
      </c>
      <c r="Y4900" s="241">
        <f t="shared" si="966"/>
        <v>1.0476366456499998E-3</v>
      </c>
      <c r="Z4900" s="241">
        <f t="shared" si="967"/>
        <v>1.5299122317089398E-4</v>
      </c>
      <c r="AA4900" s="241">
        <f t="shared" si="968"/>
        <v>7.3730498584000006E-4</v>
      </c>
      <c r="AB4900" s="258">
        <v>3.8841750000000001E-4</v>
      </c>
      <c r="AC4900" s="258">
        <v>1.6183849E-7</v>
      </c>
      <c r="AD4900" s="258">
        <v>1.7137061999999998E-5</v>
      </c>
      <c r="AE4900" s="258">
        <v>1.2602377999999999E-7</v>
      </c>
      <c r="AF4900" s="258">
        <v>6.4146169000000002E-4</v>
      </c>
      <c r="AG4900" s="258">
        <v>3.3253138E-7</v>
      </c>
      <c r="AH4900" s="258">
        <v>2.5421858000000002E-4</v>
      </c>
      <c r="AI4900" s="258">
        <v>1.2394644999999999E-6</v>
      </c>
      <c r="AJ4900" s="258">
        <v>1.0083508E-7</v>
      </c>
      <c r="AK4900" s="258">
        <v>4.4830814E-7</v>
      </c>
      <c r="AL4900" s="258">
        <v>1.7525002E-8</v>
      </c>
      <c r="AM4900" s="258">
        <v>5.5548893999999999E-11</v>
      </c>
      <c r="AN4900" s="258">
        <v>8.3902209000000006E-6</v>
      </c>
      <c r="AO4900" s="258">
        <v>4.5748794000000002E-5</v>
      </c>
      <c r="AP4900" s="258">
        <v>-1.5717256E-4</v>
      </c>
      <c r="AQ4900" s="258">
        <v>2.3473583999999999E-7</v>
      </c>
      <c r="AR4900" s="258">
        <v>7.3707025000000002E-4</v>
      </c>
      <c r="AT4900" s="193"/>
      <c r="AU4900" s="193"/>
      <c r="AV4900" s="193"/>
      <c r="AW4900" s="193"/>
      <c r="AX4900" s="193"/>
      <c r="AY4900" s="193"/>
      <c r="AZ4900" s="193"/>
      <c r="BA4900" s="193"/>
      <c r="BB4900" s="193"/>
      <c r="BC4900" s="193"/>
      <c r="BD4900" s="193"/>
      <c r="BE4900" s="315"/>
      <c r="BF4900" s="315"/>
      <c r="BG4900" s="315"/>
      <c r="BH4900" s="315"/>
      <c r="BI4900" s="315"/>
      <c r="BJ4900" s="315"/>
      <c r="BK4900" s="315"/>
    </row>
    <row r="4901" spans="1:63" x14ac:dyDescent="0.25">
      <c r="A4901" s="9"/>
      <c r="B4901" s="185" t="s">
        <v>5770</v>
      </c>
      <c r="C4901" s="5" t="s">
        <v>6754</v>
      </c>
      <c r="D4901" s="172">
        <v>1.4464994000000001E-3</v>
      </c>
      <c r="E4901" s="172">
        <v>5.4012907999999998E-4</v>
      </c>
      <c r="F4901" s="172">
        <v>2.9461694000000002E-4</v>
      </c>
      <c r="G4901" s="172">
        <v>3.5649573999999998E-6</v>
      </c>
      <c r="H4901" s="172">
        <v>4.3469325000000004E-6</v>
      </c>
      <c r="I4901" s="172">
        <v>5.7553634000000002E-4</v>
      </c>
      <c r="J4901" s="172">
        <v>1.069038E-5</v>
      </c>
      <c r="K4901" s="172">
        <v>2.5312843000000001E-7</v>
      </c>
      <c r="L4901" s="172">
        <v>1.7361681000000002E-5</v>
      </c>
      <c r="M4901" s="172">
        <v>0</v>
      </c>
      <c r="N4901" s="172">
        <v>0</v>
      </c>
      <c r="O4901" s="172">
        <v>0</v>
      </c>
      <c r="P4901" s="199">
        <f t="shared" si="964"/>
        <v>4.0009561481481474E-3</v>
      </c>
      <c r="Q4901" s="233">
        <v>6.0396475999999998E-2</v>
      </c>
      <c r="R4901" s="96">
        <v>5.8991684000000003E-2</v>
      </c>
      <c r="S4901" s="96">
        <v>1.1746560000000001E-3</v>
      </c>
      <c r="T4901" s="96">
        <v>7.8026E-8</v>
      </c>
      <c r="U4901" s="96">
        <v>5.0241999999999998E-5</v>
      </c>
      <c r="V4901" s="96">
        <v>2.1776270000000001E-5</v>
      </c>
      <c r="W4901" s="96">
        <v>1.5804E-4</v>
      </c>
      <c r="X4901" s="241">
        <f t="shared" si="965"/>
        <v>8.3753733887592706E-4</v>
      </c>
      <c r="Y4901" s="241">
        <f t="shared" si="966"/>
        <v>6.1004069741300002E-4</v>
      </c>
      <c r="Z4901" s="241">
        <f t="shared" si="967"/>
        <v>7.9985263175926975E-5</v>
      </c>
      <c r="AA4901" s="241">
        <f t="shared" si="968"/>
        <v>1.47511378287E-4</v>
      </c>
      <c r="AB4901" s="241">
        <v>1.1090563E-4</v>
      </c>
      <c r="AC4901" s="241">
        <v>2.6064832999999999E-8</v>
      </c>
      <c r="AD4901" s="241">
        <v>3.0445696999999998E-6</v>
      </c>
      <c r="AE4901" s="241">
        <v>4.2720569999999998E-8</v>
      </c>
      <c r="AF4901" s="241">
        <v>4.9598418999999999E-4</v>
      </c>
      <c r="AG4901" s="241">
        <v>3.7522310000000003E-8</v>
      </c>
      <c r="AH4901" s="241">
        <v>7.2590063E-5</v>
      </c>
      <c r="AI4901" s="241">
        <v>4.3035857E-7</v>
      </c>
      <c r="AJ4901" s="241">
        <v>1.9818653999999999E-8</v>
      </c>
      <c r="AK4901" s="241">
        <v>1.0713387E-7</v>
      </c>
      <c r="AL4901" s="241">
        <v>3.3409982000000002E-9</v>
      </c>
      <c r="AM4901" s="241">
        <v>1.2053726999999999E-11</v>
      </c>
      <c r="AN4901" s="241">
        <v>1.3475000000000001E-7</v>
      </c>
      <c r="AO4901" s="241">
        <v>3.3594132999999998E-7</v>
      </c>
      <c r="AP4901" s="241">
        <v>6.3638446999999999E-6</v>
      </c>
      <c r="AQ4901" s="241">
        <v>5.0228287E-8</v>
      </c>
      <c r="AR4901" s="241">
        <v>1.4746114999999999E-4</v>
      </c>
      <c r="AT4901" s="193"/>
      <c r="AU4901" s="193"/>
      <c r="AV4901" s="193"/>
      <c r="AW4901" s="193"/>
      <c r="AX4901" s="193"/>
      <c r="AY4901" s="193"/>
      <c r="AZ4901" s="193"/>
      <c r="BA4901" s="193"/>
      <c r="BB4901" s="193"/>
      <c r="BC4901" s="193"/>
      <c r="BD4901" s="193"/>
      <c r="BE4901" s="315"/>
      <c r="BF4901" s="315"/>
      <c r="BG4901" s="315"/>
      <c r="BH4901" s="315"/>
      <c r="BI4901" s="315"/>
      <c r="BJ4901" s="315"/>
      <c r="BK4901" s="315"/>
    </row>
    <row r="4902" spans="1:63" x14ac:dyDescent="0.25">
      <c r="A4902" s="9"/>
      <c r="B4902" s="185" t="s">
        <v>5770</v>
      </c>
      <c r="C4902" s="5" t="s">
        <v>6755</v>
      </c>
      <c r="D4902" s="172">
        <v>5.7261622999999996E-3</v>
      </c>
      <c r="E4902" s="172">
        <v>1.88412E-3</v>
      </c>
      <c r="F4902" s="172">
        <v>2.8669322000000001E-3</v>
      </c>
      <c r="G4902" s="172">
        <v>2.9146275000000001E-5</v>
      </c>
      <c r="H4902" s="172">
        <v>1.5855106999999999E-5</v>
      </c>
      <c r="I4902" s="172">
        <v>7.1384894000000004E-4</v>
      </c>
      <c r="J4902" s="172">
        <v>9.0197695000000005E-5</v>
      </c>
      <c r="K4902" s="172">
        <v>1.233908E-6</v>
      </c>
      <c r="L4902" s="172">
        <v>1.2482817E-4</v>
      </c>
      <c r="M4902" s="172">
        <v>0</v>
      </c>
      <c r="N4902" s="172">
        <v>0</v>
      </c>
      <c r="O4902" s="172">
        <v>0</v>
      </c>
      <c r="P4902" s="199">
        <f t="shared" si="964"/>
        <v>1.3956444444444443E-2</v>
      </c>
      <c r="Q4902" s="233">
        <v>0.30599870000000001</v>
      </c>
      <c r="R4902" s="96">
        <v>0.25515791999999998</v>
      </c>
      <c r="S4902" s="96">
        <v>4.2309680000000002E-2</v>
      </c>
      <c r="T4902" s="96">
        <v>4.7039999999999998E-7</v>
      </c>
      <c r="U4902" s="96">
        <v>7.0719999999999995E-4</v>
      </c>
      <c r="V4902" s="96">
        <v>1.770238E-4</v>
      </c>
      <c r="W4902" s="96">
        <v>7.6464000000000002E-3</v>
      </c>
      <c r="X4902" s="241">
        <f t="shared" si="965"/>
        <v>3.0347524995890003E-3</v>
      </c>
      <c r="Y4902" s="241">
        <f t="shared" si="966"/>
        <v>2.1217659943900003E-3</v>
      </c>
      <c r="Z4902" s="241">
        <f t="shared" si="967"/>
        <v>2.7464874908899998E-4</v>
      </c>
      <c r="AA4902" s="241">
        <f t="shared" si="968"/>
        <v>6.3833775611000002E-4</v>
      </c>
      <c r="AB4902" s="241">
        <v>3.8686017999999998E-4</v>
      </c>
      <c r="AC4902" s="241">
        <v>1.3110712E-7</v>
      </c>
      <c r="AD4902" s="241">
        <v>1.0979771E-3</v>
      </c>
      <c r="AE4902" s="241">
        <v>1.1893477E-7</v>
      </c>
      <c r="AF4902" s="241">
        <v>6.3531340999999997E-4</v>
      </c>
      <c r="AG4902" s="241">
        <v>1.3652625E-6</v>
      </c>
      <c r="AH4902" s="241">
        <v>2.5320132000000001E-4</v>
      </c>
      <c r="AI4902" s="241">
        <v>1.2083996999999999E-6</v>
      </c>
      <c r="AJ4902" s="241">
        <v>2.2950073999999999E-7</v>
      </c>
      <c r="AK4902" s="241">
        <v>4.5903762999999999E-7</v>
      </c>
      <c r="AL4902" s="241">
        <v>9.1420294999999997E-7</v>
      </c>
      <c r="AM4902" s="241">
        <v>2.6660690000000002E-9</v>
      </c>
      <c r="AN4902" s="241">
        <v>4.8083409999999998E-6</v>
      </c>
      <c r="AO4902" s="241">
        <v>7.1951797999999999E-5</v>
      </c>
      <c r="AP4902" s="241">
        <v>-5.8126517E-5</v>
      </c>
      <c r="AQ4902" s="241">
        <v>4.0466611000000001E-7</v>
      </c>
      <c r="AR4902" s="241">
        <v>6.3793309E-4</v>
      </c>
      <c r="AT4902" s="193"/>
      <c r="AU4902" s="193"/>
      <c r="AV4902" s="193"/>
      <c r="AW4902" s="193"/>
      <c r="AX4902" s="193"/>
      <c r="AY4902" s="193"/>
      <c r="AZ4902" s="193"/>
      <c r="BA4902" s="193"/>
      <c r="BB4902" s="193"/>
      <c r="BC4902" s="193"/>
      <c r="BD4902" s="193"/>
      <c r="BE4902" s="315"/>
      <c r="BF4902" s="315"/>
      <c r="BG4902" s="315"/>
      <c r="BH4902" s="315"/>
      <c r="BI4902" s="315"/>
      <c r="BJ4902" s="315"/>
      <c r="BK4902" s="315"/>
    </row>
    <row r="4903" spans="1:63" x14ac:dyDescent="0.25">
      <c r="A4903" s="9"/>
      <c r="B4903" s="185" t="s">
        <v>2622</v>
      </c>
      <c r="C4903" s="5" t="s">
        <v>6756</v>
      </c>
      <c r="D4903" s="172">
        <v>1.8745266</v>
      </c>
      <c r="E4903" s="172">
        <v>1.4092973</v>
      </c>
      <c r="F4903" s="172">
        <v>0.27496555</v>
      </c>
      <c r="G4903" s="172">
        <v>2.5330285000000001E-2</v>
      </c>
      <c r="H4903" s="172">
        <v>6.4438296000000001E-3</v>
      </c>
      <c r="I4903" s="172">
        <v>4.5010762000000003E-2</v>
      </c>
      <c r="J4903" s="172">
        <v>7.1553385999999997E-2</v>
      </c>
      <c r="K4903" s="172">
        <v>3.0275430000000002E-3</v>
      </c>
      <c r="L4903" s="172">
        <v>3.8897955999999997E-2</v>
      </c>
      <c r="M4903" s="172">
        <v>0</v>
      </c>
      <c r="N4903" s="172">
        <v>0</v>
      </c>
      <c r="O4903" s="172">
        <v>0</v>
      </c>
      <c r="P4903" s="199">
        <f t="shared" si="964"/>
        <v>10.439239259259258</v>
      </c>
      <c r="Q4903" s="233">
        <v>75.494131999999993</v>
      </c>
      <c r="R4903" s="96">
        <v>69.689851000000004</v>
      </c>
      <c r="S4903" s="96">
        <v>4.7769680000000001</v>
      </c>
      <c r="T4903" s="96">
        <v>1.8694999999999999E-4</v>
      </c>
      <c r="U4903" s="96">
        <v>0.17161000000000001</v>
      </c>
      <c r="V4903" s="96">
        <v>5.0015799999999999E-2</v>
      </c>
      <c r="W4903" s="96">
        <v>0.80549999999999999</v>
      </c>
      <c r="X4903" s="241">
        <f t="shared" si="965"/>
        <v>0.76040228615485994</v>
      </c>
      <c r="Y4903" s="241">
        <f t="shared" si="966"/>
        <v>0.38918106868199998</v>
      </c>
      <c r="Z4903" s="241">
        <f t="shared" si="967"/>
        <v>0.19686326987285999</v>
      </c>
      <c r="AA4903" s="241">
        <f t="shared" si="968"/>
        <v>0.17435794760000001</v>
      </c>
      <c r="AB4903" s="241">
        <v>0.28936307</v>
      </c>
      <c r="AC4903" s="241">
        <v>3.6686763999999997E-5</v>
      </c>
      <c r="AD4903" s="241">
        <v>3.1715368000000001E-2</v>
      </c>
      <c r="AE4903" s="241">
        <v>4.0705357999999997E-5</v>
      </c>
      <c r="AF4903" s="241">
        <v>6.7872392000000004E-2</v>
      </c>
      <c r="AG4903" s="241">
        <v>1.5284656000000001E-4</v>
      </c>
      <c r="AH4903" s="241">
        <v>0.18939404000000001</v>
      </c>
      <c r="AI4903" s="241">
        <v>4.0211750999999998E-4</v>
      </c>
      <c r="AJ4903" s="241">
        <v>5.8859734000000001E-5</v>
      </c>
      <c r="AK4903" s="241">
        <v>1.7539869000000001E-4</v>
      </c>
      <c r="AL4903" s="241">
        <v>4.3414851000000003E-5</v>
      </c>
      <c r="AM4903" s="241">
        <v>1.2690786000000001E-7</v>
      </c>
      <c r="AN4903" s="241">
        <v>6.1766398000000005E-4</v>
      </c>
      <c r="AO4903" s="241">
        <v>2.7247309000000002E-3</v>
      </c>
      <c r="AP4903" s="241">
        <v>3.4469173E-3</v>
      </c>
      <c r="AQ4903" s="241">
        <v>1.0364759999999999E-4</v>
      </c>
      <c r="AR4903" s="241">
        <v>0.1742543</v>
      </c>
      <c r="AT4903" s="193"/>
      <c r="AU4903" s="193"/>
      <c r="AV4903" s="193"/>
      <c r="AW4903" s="193"/>
      <c r="AX4903" s="193"/>
      <c r="AY4903" s="193"/>
      <c r="AZ4903" s="193"/>
      <c r="BA4903" s="193"/>
      <c r="BB4903" s="193"/>
      <c r="BC4903" s="193"/>
      <c r="BD4903" s="193"/>
      <c r="BE4903" s="315"/>
      <c r="BF4903" s="315"/>
      <c r="BG4903" s="315"/>
      <c r="BH4903" s="315"/>
      <c r="BI4903" s="315"/>
      <c r="BJ4903" s="315"/>
      <c r="BK4903" s="315"/>
    </row>
    <row r="4904" spans="1:63" x14ac:dyDescent="0.25">
      <c r="A4904" s="9"/>
      <c r="B4904" s="185" t="s">
        <v>2622</v>
      </c>
      <c r="C4904" s="5" t="s">
        <v>6757</v>
      </c>
      <c r="D4904" s="172">
        <v>1.1912908</v>
      </c>
      <c r="E4904" s="172">
        <v>0.98227827999999995</v>
      </c>
      <c r="F4904" s="172">
        <v>9.9359264000000003E-2</v>
      </c>
      <c r="G4904" s="172">
        <v>2.8013429999999999E-2</v>
      </c>
      <c r="H4904" s="172">
        <v>2.4080222000000002E-3</v>
      </c>
      <c r="I4904" s="172">
        <v>1.0904497000000001E-2</v>
      </c>
      <c r="J4904" s="172">
        <v>4.8362325999999997E-2</v>
      </c>
      <c r="K4904" s="172">
        <v>3.4275953E-3</v>
      </c>
      <c r="L4904" s="172">
        <v>1.6537389999999999E-2</v>
      </c>
      <c r="M4904" s="172">
        <v>0</v>
      </c>
      <c r="N4904" s="172">
        <v>0</v>
      </c>
      <c r="O4904" s="172">
        <v>0</v>
      </c>
      <c r="P4904" s="199">
        <f t="shared" si="964"/>
        <v>7.2761354074074065</v>
      </c>
      <c r="Q4904" s="233">
        <v>14.663193</v>
      </c>
      <c r="R4904" s="96">
        <v>12.430287999999999</v>
      </c>
      <c r="S4904" s="96">
        <v>1.85388</v>
      </c>
      <c r="T4904" s="96">
        <v>2.3173E-5</v>
      </c>
      <c r="U4904" s="96">
        <v>8.1406999999999993E-2</v>
      </c>
      <c r="V4904" s="96">
        <v>2.970501E-2</v>
      </c>
      <c r="W4904" s="96">
        <v>0.26789000000000002</v>
      </c>
      <c r="X4904" s="241">
        <f t="shared" si="965"/>
        <v>0.42588985582047001</v>
      </c>
      <c r="Y4904" s="241">
        <f t="shared" si="966"/>
        <v>0.26126356572749998</v>
      </c>
      <c r="Z4904" s="241">
        <f t="shared" si="967"/>
        <v>0.13347976402797004</v>
      </c>
      <c r="AA4904" s="241">
        <f t="shared" si="968"/>
        <v>3.1146526064999999E-2</v>
      </c>
      <c r="AB4904" s="241">
        <v>0.20168019000000001</v>
      </c>
      <c r="AC4904" s="241">
        <v>5.6154344999999998E-6</v>
      </c>
      <c r="AD4904" s="241">
        <v>3.6563529999999997E-2</v>
      </c>
      <c r="AE4904" s="241">
        <v>1.4590169999999999E-5</v>
      </c>
      <c r="AF4904" s="241">
        <v>2.2940420999999999E-2</v>
      </c>
      <c r="AG4904" s="241">
        <v>5.9219123E-5</v>
      </c>
      <c r="AH4904" s="241">
        <v>0.13200447000000001</v>
      </c>
      <c r="AI4904" s="241">
        <v>1.4583694999999999E-4</v>
      </c>
      <c r="AJ4904" s="241">
        <v>3.5573815999999999E-5</v>
      </c>
      <c r="AK4904" s="241">
        <v>5.8397762999999997E-5</v>
      </c>
      <c r="AL4904" s="241">
        <v>5.5320779000000003E-5</v>
      </c>
      <c r="AM4904" s="241">
        <v>1.5870996999999999E-7</v>
      </c>
      <c r="AN4904" s="241">
        <v>2.4699366E-4</v>
      </c>
      <c r="AO4904" s="241">
        <v>5.1803616000000005E-4</v>
      </c>
      <c r="AP4904" s="241">
        <v>4.1497619000000001E-4</v>
      </c>
      <c r="AQ4904" s="241">
        <v>3.1108064999999999E-5</v>
      </c>
      <c r="AR4904" s="241">
        <v>3.1115417999999999E-2</v>
      </c>
      <c r="AT4904" s="193"/>
      <c r="AU4904" s="193"/>
      <c r="AV4904" s="193"/>
      <c r="AW4904" s="193"/>
      <c r="AX4904" s="193"/>
      <c r="AY4904" s="193"/>
      <c r="AZ4904" s="193"/>
      <c r="BA4904" s="193"/>
      <c r="BB4904" s="193"/>
      <c r="BC4904" s="193"/>
      <c r="BD4904" s="193"/>
      <c r="BE4904" s="315"/>
      <c r="BF4904" s="315"/>
      <c r="BG4904" s="315"/>
      <c r="BH4904" s="315"/>
      <c r="BI4904" s="315"/>
      <c r="BJ4904" s="315"/>
      <c r="BK4904" s="315"/>
    </row>
    <row r="4905" spans="1:63" x14ac:dyDescent="0.25">
      <c r="A4905" s="9"/>
      <c r="B4905" s="185" t="s">
        <v>2622</v>
      </c>
      <c r="C4905" s="5" t="s">
        <v>6758</v>
      </c>
      <c r="D4905" s="172">
        <v>0.68184767000000002</v>
      </c>
      <c r="E4905" s="172">
        <v>0.43096836999999999</v>
      </c>
      <c r="F4905" s="172">
        <v>0.13494743000000001</v>
      </c>
      <c r="G4905" s="172">
        <v>2.4179546E-2</v>
      </c>
      <c r="H4905" s="172">
        <v>3.5966957999999999E-3</v>
      </c>
      <c r="I4905" s="172">
        <v>4.5242296000000001E-2</v>
      </c>
      <c r="J4905" s="172">
        <v>1.9115659E-2</v>
      </c>
      <c r="K4905" s="172">
        <v>3.5836098E-3</v>
      </c>
      <c r="L4905" s="172">
        <v>2.0214073999999999E-2</v>
      </c>
      <c r="M4905" s="172">
        <v>0</v>
      </c>
      <c r="N4905" s="172">
        <v>0</v>
      </c>
      <c r="O4905" s="172">
        <v>0</v>
      </c>
      <c r="P4905" s="199">
        <f t="shared" si="964"/>
        <v>3.192358296296296</v>
      </c>
      <c r="Q4905" s="233">
        <v>32.459611000000002</v>
      </c>
      <c r="R4905" s="96">
        <v>30.256097</v>
      </c>
      <c r="S4905" s="96">
        <v>1.8091360000000001</v>
      </c>
      <c r="T4905" s="96">
        <v>6.5294000000000002E-5</v>
      </c>
      <c r="U4905" s="96">
        <v>6.8755999999999998E-2</v>
      </c>
      <c r="V4905" s="96">
        <v>1.9396360000000001E-2</v>
      </c>
      <c r="W4905" s="96">
        <v>0.30615999999999999</v>
      </c>
      <c r="X4905" s="241">
        <f t="shared" si="965"/>
        <v>0.30325944621862</v>
      </c>
      <c r="Y4905" s="241">
        <f t="shared" si="966"/>
        <v>0.17316013582199999</v>
      </c>
      <c r="Z4905" s="241">
        <f t="shared" si="967"/>
        <v>5.4385779240619991E-2</v>
      </c>
      <c r="AA4905" s="241">
        <f t="shared" si="968"/>
        <v>7.5713531156000005E-2</v>
      </c>
      <c r="AB4905" s="241">
        <v>8.8478187E-2</v>
      </c>
      <c r="AC4905" s="241">
        <v>1.6114977000000001E-5</v>
      </c>
      <c r="AD4905" s="241">
        <v>3.0902012999999999E-2</v>
      </c>
      <c r="AE4905" s="241">
        <v>2.0614959999999999E-5</v>
      </c>
      <c r="AF4905" s="241">
        <v>5.3686154999999999E-2</v>
      </c>
      <c r="AG4905" s="241">
        <v>5.7050884999999999E-5</v>
      </c>
      <c r="AH4905" s="241">
        <v>5.7909864999999998E-2</v>
      </c>
      <c r="AI4905" s="241">
        <v>1.9710130999999999E-4</v>
      </c>
      <c r="AJ4905" s="241">
        <v>3.1008728999999999E-5</v>
      </c>
      <c r="AK4905" s="241">
        <v>5.9802714999999997E-5</v>
      </c>
      <c r="AL4905" s="241">
        <v>4.2563279000000002E-5</v>
      </c>
      <c r="AM4905" s="241">
        <v>1.2652762E-7</v>
      </c>
      <c r="AN4905" s="241">
        <v>6.2242167999999995E-4</v>
      </c>
      <c r="AO4905" s="241">
        <v>3.3369411E-3</v>
      </c>
      <c r="AP4905" s="241">
        <v>-7.8140511000000003E-3</v>
      </c>
      <c r="AQ4905" s="241">
        <v>4.6116155999999997E-5</v>
      </c>
      <c r="AR4905" s="241">
        <v>7.5667415000000002E-2</v>
      </c>
      <c r="AT4905" s="193"/>
      <c r="AU4905" s="193"/>
      <c r="AV4905" s="193"/>
      <c r="AW4905" s="193"/>
      <c r="AX4905" s="193"/>
      <c r="AY4905" s="193"/>
      <c r="AZ4905" s="193"/>
      <c r="BA4905" s="193"/>
      <c r="BB4905" s="193"/>
      <c r="BC4905" s="193"/>
      <c r="BD4905" s="193"/>
      <c r="BE4905" s="315"/>
      <c r="BF4905" s="315"/>
      <c r="BG4905" s="315"/>
      <c r="BH4905" s="315"/>
      <c r="BI4905" s="315"/>
      <c r="BJ4905" s="315"/>
      <c r="BK4905" s="315"/>
    </row>
    <row r="4906" spans="1:63" x14ac:dyDescent="0.25">
      <c r="A4906" s="9"/>
      <c r="B4906" s="185" t="s">
        <v>2622</v>
      </c>
      <c r="C4906" s="5" t="s">
        <v>6759</v>
      </c>
      <c r="D4906" s="172">
        <v>0.86133804999999997</v>
      </c>
      <c r="E4906" s="172">
        <v>0.64151201000000002</v>
      </c>
      <c r="F4906" s="172">
        <v>0.11753233</v>
      </c>
      <c r="G4906" s="172">
        <v>1.7187879E-2</v>
      </c>
      <c r="H4906" s="172">
        <v>3.0617461000000002E-3</v>
      </c>
      <c r="I4906" s="172">
        <v>4.3805602999999999E-2</v>
      </c>
      <c r="J4906" s="172">
        <v>1.8190632000000002E-2</v>
      </c>
      <c r="K4906" s="172">
        <v>2.6816317000000001E-3</v>
      </c>
      <c r="L4906" s="172">
        <v>1.736621E-2</v>
      </c>
      <c r="M4906" s="172">
        <v>0</v>
      </c>
      <c r="N4906" s="172">
        <v>0</v>
      </c>
      <c r="O4906" s="172">
        <v>0</v>
      </c>
      <c r="P4906" s="199">
        <f t="shared" si="964"/>
        <v>4.751940814814815</v>
      </c>
      <c r="Q4906" s="233">
        <v>31.663876999999999</v>
      </c>
      <c r="R4906" s="96">
        <v>29.468040999999999</v>
      </c>
      <c r="S4906" s="96">
        <v>1.8069519999999999</v>
      </c>
      <c r="T4906" s="96">
        <v>6.2855999999999996E-5</v>
      </c>
      <c r="U4906" s="96">
        <v>6.9407999999999997E-2</v>
      </c>
      <c r="V4906" s="96">
        <v>1.980291E-2</v>
      </c>
      <c r="W4906" s="96">
        <v>0.29960999999999999</v>
      </c>
      <c r="X4906" s="241">
        <f t="shared" si="965"/>
        <v>0.36212242884466006</v>
      </c>
      <c r="Y4906" s="241">
        <f t="shared" si="966"/>
        <v>0.20682707303100001</v>
      </c>
      <c r="Z4906" s="241">
        <f t="shared" si="967"/>
        <v>8.1562843564660023E-2</v>
      </c>
      <c r="AA4906" s="241">
        <f t="shared" si="968"/>
        <v>7.3732512249000001E-2</v>
      </c>
      <c r="AB4906" s="241">
        <v>0.13171400999999999</v>
      </c>
      <c r="AC4906" s="241">
        <v>1.5900684000000001E-5</v>
      </c>
      <c r="AD4906" s="241">
        <v>2.5353971999999999E-2</v>
      </c>
      <c r="AE4906" s="241">
        <v>1.7829973999999999E-5</v>
      </c>
      <c r="AF4906" s="241">
        <v>4.9668544000000002E-2</v>
      </c>
      <c r="AG4906" s="241">
        <v>5.6816373E-5</v>
      </c>
      <c r="AH4906" s="241">
        <v>8.6209747000000003E-2</v>
      </c>
      <c r="AI4906" s="241">
        <v>1.7192503000000001E-4</v>
      </c>
      <c r="AJ4906" s="241">
        <v>2.6724391E-5</v>
      </c>
      <c r="AK4906" s="241">
        <v>5.5789509999999999E-5</v>
      </c>
      <c r="AL4906" s="241">
        <v>4.1215718000000002E-5</v>
      </c>
      <c r="AM4906" s="241">
        <v>1.2232565999999999E-7</v>
      </c>
      <c r="AN4906" s="241">
        <v>6.7599189000000005E-4</v>
      </c>
      <c r="AO4906" s="241">
        <v>3.6810506000000002E-3</v>
      </c>
      <c r="AP4906" s="241">
        <v>-9.2997228999999997E-3</v>
      </c>
      <c r="AQ4906" s="241">
        <v>4.1176249000000001E-5</v>
      </c>
      <c r="AR4906" s="241">
        <v>7.3691335999999996E-2</v>
      </c>
      <c r="AT4906" s="193"/>
      <c r="AU4906" s="193"/>
      <c r="AV4906" s="193"/>
      <c r="AW4906" s="193"/>
      <c r="AX4906" s="193"/>
      <c r="AY4906" s="193"/>
      <c r="AZ4906" s="193"/>
      <c r="BA4906" s="193"/>
      <c r="BB4906" s="193"/>
      <c r="BC4906" s="193"/>
      <c r="BD4906" s="193"/>
      <c r="BE4906" s="315"/>
      <c r="BF4906" s="315"/>
      <c r="BG4906" s="315"/>
      <c r="BH4906" s="315"/>
      <c r="BI4906" s="315"/>
      <c r="BJ4906" s="315"/>
      <c r="BK4906" s="315"/>
    </row>
    <row r="4907" spans="1:63" x14ac:dyDescent="0.25">
      <c r="A4907" s="9"/>
      <c r="B4907" s="185" t="s">
        <v>5770</v>
      </c>
      <c r="C4907" s="5" t="s">
        <v>6760</v>
      </c>
      <c r="D4907" s="172">
        <v>0.22771005999999999</v>
      </c>
      <c r="E4907" s="172">
        <v>0.19692486000000001</v>
      </c>
      <c r="F4907" s="172">
        <v>1.0976214E-2</v>
      </c>
      <c r="G4907" s="172">
        <v>3.0752092999999999E-3</v>
      </c>
      <c r="H4907" s="172">
        <v>1.999712E-4</v>
      </c>
      <c r="I4907" s="172">
        <v>2.0646486999999999E-3</v>
      </c>
      <c r="J4907" s="172">
        <v>1.0294059E-2</v>
      </c>
      <c r="K4907" s="172">
        <v>1.3373304999999999E-4</v>
      </c>
      <c r="L4907" s="172">
        <v>4.0413601000000004E-3</v>
      </c>
      <c r="M4907" s="172">
        <v>0</v>
      </c>
      <c r="N4907" s="172">
        <v>0</v>
      </c>
      <c r="O4907" s="172">
        <v>0</v>
      </c>
      <c r="P4907" s="199">
        <f t="shared" si="964"/>
        <v>1.4587026666666667</v>
      </c>
      <c r="Q4907" s="233">
        <v>5.1653257000000004</v>
      </c>
      <c r="R4907" s="96">
        <v>3.2561445999999998</v>
      </c>
      <c r="S4907" s="96">
        <v>1.604344</v>
      </c>
      <c r="T4907" s="96">
        <v>4.8616000000000002E-6</v>
      </c>
      <c r="U4907" s="96">
        <v>7.3672000000000001E-2</v>
      </c>
      <c r="V4907" s="96">
        <v>2.9320220000000001E-2</v>
      </c>
      <c r="W4907" s="96">
        <v>0.20183999999999999</v>
      </c>
      <c r="X4907" s="241">
        <f t="shared" si="965"/>
        <v>8.3002226413323998E-2</v>
      </c>
      <c r="Y4907" s="241">
        <f t="shared" si="966"/>
        <v>4.7945451345900003E-2</v>
      </c>
      <c r="Z4907" s="241">
        <f t="shared" si="967"/>
        <v>2.6894771580823998E-2</v>
      </c>
      <c r="AA4907" s="241">
        <f t="shared" si="968"/>
        <v>8.1620034865999991E-3</v>
      </c>
      <c r="AB4907" s="241">
        <v>4.0434295000000002E-2</v>
      </c>
      <c r="AC4907" s="241">
        <v>1.0715757E-6</v>
      </c>
      <c r="AD4907" s="241">
        <v>5.0218483999999999E-3</v>
      </c>
      <c r="AE4907" s="241">
        <v>9.2317719999999999E-7</v>
      </c>
      <c r="AF4907" s="241">
        <v>2.4360577E-3</v>
      </c>
      <c r="AG4907" s="241">
        <v>5.1255492999999998E-5</v>
      </c>
      <c r="AH4907" s="241">
        <v>2.6465578E-2</v>
      </c>
      <c r="AI4907" s="241">
        <v>1.7364343999999999E-5</v>
      </c>
      <c r="AJ4907" s="241">
        <v>2.1273490000000002E-5</v>
      </c>
      <c r="AK4907" s="241">
        <v>1.6646072E-5</v>
      </c>
      <c r="AL4907" s="241">
        <v>9.1440949000000008E-6</v>
      </c>
      <c r="AM4907" s="241">
        <v>2.6467924000000001E-8</v>
      </c>
      <c r="AN4907" s="241">
        <v>1.9165835E-4</v>
      </c>
      <c r="AO4907" s="241">
        <v>1.3896182999999999E-4</v>
      </c>
      <c r="AP4907" s="241">
        <v>3.4118931999999997E-5</v>
      </c>
      <c r="AQ4907" s="241">
        <v>9.2094866000000002E-6</v>
      </c>
      <c r="AR4907" s="241">
        <v>8.1527939999999997E-3</v>
      </c>
      <c r="AT4907" s="193"/>
      <c r="AU4907" s="193"/>
      <c r="AV4907" s="193"/>
      <c r="AW4907" s="193"/>
      <c r="AX4907" s="193"/>
      <c r="AY4907" s="193"/>
      <c r="AZ4907" s="193"/>
      <c r="BA4907" s="193"/>
      <c r="BB4907" s="193"/>
      <c r="BC4907" s="193"/>
      <c r="BD4907" s="193"/>
      <c r="BE4907" s="315"/>
      <c r="BF4907" s="315"/>
      <c r="BG4907" s="315"/>
      <c r="BH4907" s="315"/>
      <c r="BI4907" s="315"/>
      <c r="BJ4907" s="315"/>
      <c r="BK4907" s="315"/>
    </row>
    <row r="4908" spans="1:63" x14ac:dyDescent="0.25">
      <c r="A4908" s="9"/>
      <c r="B4908" s="185" t="s">
        <v>5770</v>
      </c>
      <c r="C4908" s="5" t="s">
        <v>6761</v>
      </c>
      <c r="D4908" s="172">
        <v>2.2184495000000001E-3</v>
      </c>
      <c r="E4908" s="172">
        <v>1.3514735999999999E-3</v>
      </c>
      <c r="F4908" s="172">
        <v>5.5108906000000003E-4</v>
      </c>
      <c r="G4908" s="172">
        <v>1.1625811999999999E-5</v>
      </c>
      <c r="H4908" s="172">
        <v>1.2268452E-5</v>
      </c>
      <c r="I4908" s="172">
        <v>1.4925412000000001E-4</v>
      </c>
      <c r="J4908" s="172">
        <v>8.0558406999999997E-5</v>
      </c>
      <c r="K4908" s="172">
        <v>8.8325098999999996E-7</v>
      </c>
      <c r="L4908" s="172">
        <v>6.1296811999999998E-5</v>
      </c>
      <c r="M4908" s="172">
        <v>0</v>
      </c>
      <c r="N4908" s="172">
        <v>0</v>
      </c>
      <c r="O4908" s="172">
        <v>0</v>
      </c>
      <c r="P4908" s="199">
        <f t="shared" si="964"/>
        <v>1.0010915555555555E-2</v>
      </c>
      <c r="Q4908" s="233">
        <v>0.24746567</v>
      </c>
      <c r="R4908" s="96">
        <v>0.23584427999999999</v>
      </c>
      <c r="S4908" s="96">
        <v>9.5928000000000003E-3</v>
      </c>
      <c r="T4908" s="96">
        <v>4.4000999999999998E-7</v>
      </c>
      <c r="U4908" s="96">
        <v>3.2484000000000001E-4</v>
      </c>
      <c r="V4908" s="96">
        <v>7.9402799999999998E-5</v>
      </c>
      <c r="W4908" s="96">
        <v>1.6239E-3</v>
      </c>
      <c r="X4908" s="241">
        <f t="shared" si="965"/>
        <v>1.1003674023597589E-3</v>
      </c>
      <c r="Y4908" s="241">
        <f t="shared" si="966"/>
        <v>4.3757971469199998E-4</v>
      </c>
      <c r="Z4908" s="241">
        <f t="shared" si="967"/>
        <v>7.2993763917759003E-5</v>
      </c>
      <c r="AA4908" s="241">
        <f t="shared" si="968"/>
        <v>5.8979392375000002E-4</v>
      </c>
      <c r="AB4908" s="241">
        <v>2.774977E-4</v>
      </c>
      <c r="AC4908" s="241">
        <v>1.3577554000000001E-7</v>
      </c>
      <c r="AD4908" s="241">
        <v>1.4092499E-5</v>
      </c>
      <c r="AE4908" s="241">
        <v>8.3301012000000003E-8</v>
      </c>
      <c r="AF4908" s="241">
        <v>1.4547542999999999E-4</v>
      </c>
      <c r="AG4908" s="241">
        <v>2.9500914E-7</v>
      </c>
      <c r="AH4908" s="241">
        <v>1.8161925E-4</v>
      </c>
      <c r="AI4908" s="241">
        <v>8.0909017999999997E-7</v>
      </c>
      <c r="AJ4908" s="241">
        <v>8.1014231000000004E-8</v>
      </c>
      <c r="AK4908" s="241">
        <v>3.4117307E-7</v>
      </c>
      <c r="AL4908" s="241">
        <v>1.4184141E-8</v>
      </c>
      <c r="AM4908" s="241">
        <v>4.3495758999999999E-11</v>
      </c>
      <c r="AN4908" s="241">
        <v>8.2554928000000001E-6</v>
      </c>
      <c r="AO4908" s="241">
        <v>4.5412645999999999E-5</v>
      </c>
      <c r="AP4908" s="241">
        <v>-1.6353913E-4</v>
      </c>
      <c r="AQ4908" s="241">
        <v>1.8450374999999999E-7</v>
      </c>
      <c r="AR4908" s="241">
        <v>5.8960942E-4</v>
      </c>
      <c r="AT4908" s="193"/>
      <c r="AU4908" s="193"/>
      <c r="AV4908" s="193"/>
      <c r="AW4908" s="193"/>
      <c r="AX4908" s="193"/>
      <c r="AY4908" s="193"/>
      <c r="AZ4908" s="193"/>
      <c r="BA4908" s="193"/>
      <c r="BB4908" s="193"/>
      <c r="BC4908" s="193"/>
      <c r="BD4908" s="193"/>
      <c r="BE4908" s="315"/>
      <c r="BF4908" s="315"/>
      <c r="BG4908" s="315"/>
      <c r="BH4908" s="315"/>
      <c r="BI4908" s="315"/>
      <c r="BJ4908" s="315"/>
      <c r="BK4908" s="315"/>
    </row>
    <row r="4909" spans="1:63" x14ac:dyDescent="0.25">
      <c r="A4909" s="9"/>
      <c r="B4909" s="185" t="s">
        <v>5770</v>
      </c>
      <c r="C4909" s="5" t="s">
        <v>6762</v>
      </c>
      <c r="D4909" s="172">
        <v>1.2695623E-2</v>
      </c>
      <c r="E4909" s="172">
        <v>5.9878149E-3</v>
      </c>
      <c r="F4909" s="172">
        <v>1.0735604E-3</v>
      </c>
      <c r="G4909" s="172">
        <v>5.0438905999999999E-3</v>
      </c>
      <c r="H4909" s="172">
        <v>1.9708106000000002E-5</v>
      </c>
      <c r="I4909" s="172">
        <v>2.5467837999999999E-4</v>
      </c>
      <c r="J4909" s="172">
        <v>1.2561652999999999E-4</v>
      </c>
      <c r="K4909" s="172">
        <v>1.870121E-6</v>
      </c>
      <c r="L4909" s="172">
        <v>1.8848439000000001E-4</v>
      </c>
      <c r="M4909" s="172">
        <v>0</v>
      </c>
      <c r="N4909" s="172">
        <v>0</v>
      </c>
      <c r="O4909" s="172">
        <v>0</v>
      </c>
      <c r="P4909" s="199">
        <f t="shared" si="964"/>
        <v>4.4354184444444444E-2</v>
      </c>
      <c r="Q4909" s="233">
        <v>0.39684704999999998</v>
      </c>
      <c r="R4909" s="96">
        <v>0.34705142999999999</v>
      </c>
      <c r="S4909" s="96">
        <v>4.1272000000000003E-2</v>
      </c>
      <c r="T4909" s="96">
        <v>6.5488000000000005E-7</v>
      </c>
      <c r="U4909" s="96">
        <v>8.7153000000000003E-4</v>
      </c>
      <c r="V4909" s="96">
        <v>1.9393780000000001E-4</v>
      </c>
      <c r="W4909" s="96">
        <v>7.4574999999999997E-3</v>
      </c>
      <c r="X4909" s="241">
        <f t="shared" si="965"/>
        <v>3.2727537906139699E-3</v>
      </c>
      <c r="Y4909" s="241">
        <f t="shared" si="966"/>
        <v>1.5875569214200001E-3</v>
      </c>
      <c r="Z4909" s="241">
        <f t="shared" si="967"/>
        <v>8.169747489339699E-4</v>
      </c>
      <c r="AA4909" s="241">
        <f t="shared" si="968"/>
        <v>8.6822212025999997E-4</v>
      </c>
      <c r="AB4909" s="241">
        <v>1.2294840000000001E-3</v>
      </c>
      <c r="AC4909" s="241">
        <v>1.8656784000000001E-7</v>
      </c>
      <c r="AD4909" s="241">
        <v>1.1654137000000001E-4</v>
      </c>
      <c r="AE4909" s="241">
        <v>1.3822438000000001E-7</v>
      </c>
      <c r="AF4909" s="241">
        <v>2.3990013E-4</v>
      </c>
      <c r="AG4909" s="241">
        <v>1.3066292E-6</v>
      </c>
      <c r="AH4909" s="241">
        <v>8.0422404999999999E-4</v>
      </c>
      <c r="AI4909" s="241">
        <v>1.3167509E-6</v>
      </c>
      <c r="AJ4909" s="241">
        <v>1.8872536E-7</v>
      </c>
      <c r="AK4909" s="241">
        <v>5.5168275999999998E-7</v>
      </c>
      <c r="AL4909" s="241">
        <v>1.0426497999999999E-7</v>
      </c>
      <c r="AM4909" s="241">
        <v>3.0613397000000001E-10</v>
      </c>
      <c r="AN4909" s="241">
        <v>9.0759187999999994E-6</v>
      </c>
      <c r="AO4909" s="241">
        <v>1.4646835000000001E-4</v>
      </c>
      <c r="AP4909" s="241">
        <v>-1.4495529999999999E-4</v>
      </c>
      <c r="AQ4909" s="241">
        <v>5.2163025999999998E-7</v>
      </c>
      <c r="AR4909" s="241">
        <v>8.6770049E-4</v>
      </c>
      <c r="AT4909" s="193"/>
      <c r="AU4909" s="193"/>
      <c r="AV4909" s="193"/>
      <c r="AW4909" s="193"/>
      <c r="AX4909" s="193"/>
      <c r="AY4909" s="193"/>
      <c r="AZ4909" s="193"/>
      <c r="BA4909" s="193"/>
      <c r="BB4909" s="193"/>
      <c r="BC4909" s="193"/>
      <c r="BD4909" s="193"/>
      <c r="BE4909" s="315"/>
      <c r="BF4909" s="315"/>
      <c r="BG4909" s="315"/>
      <c r="BH4909" s="315"/>
      <c r="BI4909" s="315"/>
      <c r="BJ4909" s="315"/>
      <c r="BK4909" s="315"/>
    </row>
    <row r="4910" spans="1:63" x14ac:dyDescent="0.25">
      <c r="A4910" s="9"/>
      <c r="B4910" s="185" t="s">
        <v>5770</v>
      </c>
      <c r="C4910" s="5" t="s">
        <v>6763</v>
      </c>
      <c r="D4910" s="172">
        <v>0.16495857</v>
      </c>
      <c r="E4910" s="172">
        <v>0.15229386</v>
      </c>
      <c r="F4910" s="172">
        <v>6.7149095000000004E-3</v>
      </c>
      <c r="G4910" s="172">
        <v>1.6932365E-3</v>
      </c>
      <c r="H4910" s="172">
        <v>1.4290173999999999E-4</v>
      </c>
      <c r="I4910" s="172">
        <v>1.2065426000000001E-3</v>
      </c>
      <c r="J4910" s="172">
        <v>6.4683920999999999E-4</v>
      </c>
      <c r="K4910" s="172">
        <v>1.2929814E-4</v>
      </c>
      <c r="L4910" s="172">
        <v>2.1309871E-3</v>
      </c>
      <c r="M4910" s="172">
        <v>0</v>
      </c>
      <c r="N4910" s="172">
        <v>0</v>
      </c>
      <c r="O4910" s="172">
        <v>0</v>
      </c>
      <c r="P4910" s="199">
        <f t="shared" si="964"/>
        <v>1.1281026666666667</v>
      </c>
      <c r="Q4910" s="233">
        <v>2.7271413</v>
      </c>
      <c r="R4910" s="96">
        <v>1.8159487999999999</v>
      </c>
      <c r="S4910" s="96">
        <v>0.76423200000000002</v>
      </c>
      <c r="T4910" s="96">
        <v>2.7935999999999998E-6</v>
      </c>
      <c r="U4910" s="96">
        <v>3.4875999999999997E-2</v>
      </c>
      <c r="V4910" s="96">
        <v>1.366473E-2</v>
      </c>
      <c r="W4910" s="96">
        <v>9.8417000000000004E-2</v>
      </c>
      <c r="X4910" s="241">
        <f t="shared" si="965"/>
        <v>5.9601997636467695E-2</v>
      </c>
      <c r="Y4910" s="241">
        <f t="shared" si="966"/>
        <v>3.4390408210649995E-2</v>
      </c>
      <c r="Z4910" s="241">
        <f t="shared" si="967"/>
        <v>2.0660696551517702E-2</v>
      </c>
      <c r="AA4910" s="241">
        <f t="shared" si="968"/>
        <v>4.5508928742999995E-3</v>
      </c>
      <c r="AB4910" s="241">
        <v>3.1270617000000001E-2</v>
      </c>
      <c r="AC4910" s="241">
        <v>6.4535352999999999E-7</v>
      </c>
      <c r="AD4910" s="241">
        <v>1.5678355E-3</v>
      </c>
      <c r="AE4910" s="241">
        <v>6.8196212000000001E-7</v>
      </c>
      <c r="AF4910" s="241">
        <v>1.5262299999999999E-3</v>
      </c>
      <c r="AG4910" s="241">
        <v>2.4398395E-5</v>
      </c>
      <c r="AH4910" s="241">
        <v>2.0467715000000001E-2</v>
      </c>
      <c r="AI4910" s="241">
        <v>1.0426035000000001E-5</v>
      </c>
      <c r="AJ4910" s="241">
        <v>1.0235256E-5</v>
      </c>
      <c r="AK4910" s="241">
        <v>5.1418734999999999E-6</v>
      </c>
      <c r="AL4910" s="241">
        <v>1.0694333E-6</v>
      </c>
      <c r="AM4910" s="241">
        <v>3.3507176999999999E-9</v>
      </c>
      <c r="AN4910" s="241">
        <v>9.6183514999999999E-5</v>
      </c>
      <c r="AO4910" s="241">
        <v>1.3465619000000001E-4</v>
      </c>
      <c r="AP4910" s="241">
        <v>-6.4734102000000006E-5</v>
      </c>
      <c r="AQ4910" s="241">
        <v>4.7938743000000003E-6</v>
      </c>
      <c r="AR4910" s="241">
        <v>4.5460989999999996E-3</v>
      </c>
      <c r="AT4910" s="193"/>
      <c r="AU4910" s="193"/>
      <c r="AV4910" s="193"/>
      <c r="AW4910" s="193"/>
      <c r="AX4910" s="193"/>
      <c r="AY4910" s="193"/>
      <c r="AZ4910" s="193"/>
      <c r="BA4910" s="193"/>
      <c r="BB4910" s="193"/>
      <c r="BC4910" s="193"/>
      <c r="BD4910" s="193"/>
      <c r="BE4910" s="315"/>
      <c r="BF4910" s="315"/>
      <c r="BG4910" s="315"/>
      <c r="BH4910" s="315"/>
      <c r="BI4910" s="315"/>
      <c r="BJ4910" s="315"/>
      <c r="BK4910" s="315"/>
    </row>
    <row r="4911" spans="1:63" x14ac:dyDescent="0.25">
      <c r="A4911" s="9"/>
      <c r="B4911" s="185" t="s">
        <v>5770</v>
      </c>
      <c r="C4911" s="5" t="s">
        <v>6764</v>
      </c>
      <c r="D4911" s="172">
        <v>0.39597208</v>
      </c>
      <c r="E4911" s="172">
        <v>0.34306438</v>
      </c>
      <c r="F4911" s="172">
        <v>3.0214254999999999E-2</v>
      </c>
      <c r="G4911" s="172">
        <v>3.5977598000000001E-3</v>
      </c>
      <c r="H4911" s="172">
        <v>5.8350850999999997E-4</v>
      </c>
      <c r="I4911" s="172">
        <v>5.0964833999999999E-3</v>
      </c>
      <c r="J4911" s="172">
        <v>5.0485779999999997E-3</v>
      </c>
      <c r="K4911" s="172">
        <v>9.4667887E-5</v>
      </c>
      <c r="L4911" s="172">
        <v>8.2724485999999993E-3</v>
      </c>
      <c r="M4911" s="172">
        <v>0</v>
      </c>
      <c r="N4911" s="172">
        <v>0</v>
      </c>
      <c r="O4911" s="172">
        <v>0</v>
      </c>
      <c r="P4911" s="199">
        <f t="shared" si="964"/>
        <v>2.5412176296296294</v>
      </c>
      <c r="Q4911" s="233">
        <v>22.328287</v>
      </c>
      <c r="R4911" s="96">
        <v>20.06325</v>
      </c>
      <c r="S4911" s="96">
        <v>1.881488</v>
      </c>
      <c r="T4911" s="96">
        <v>2.5009000000000001E-5</v>
      </c>
      <c r="U4911" s="96">
        <v>7.9352000000000006E-2</v>
      </c>
      <c r="V4911" s="96">
        <v>2.812212E-2</v>
      </c>
      <c r="W4911" s="96">
        <v>0.27605000000000002</v>
      </c>
      <c r="X4911" s="241">
        <f t="shared" si="965"/>
        <v>0.17966051961999799</v>
      </c>
      <c r="Y4911" s="241">
        <f t="shared" si="966"/>
        <v>8.1267136897099995E-2</v>
      </c>
      <c r="Z4911" s="241">
        <f t="shared" si="967"/>
        <v>4.8208865105897995E-2</v>
      </c>
      <c r="AA4911" s="241">
        <f t="shared" si="968"/>
        <v>5.0184517616999998E-2</v>
      </c>
      <c r="AB4911" s="241">
        <v>7.0441671999999997E-2</v>
      </c>
      <c r="AC4911" s="241">
        <v>1.5163935E-5</v>
      </c>
      <c r="AD4911" s="241">
        <v>4.3934472E-3</v>
      </c>
      <c r="AE4911" s="241">
        <v>2.4938200999999998E-6</v>
      </c>
      <c r="AF4911" s="241">
        <v>6.3539336999999998E-3</v>
      </c>
      <c r="AG4911" s="241">
        <v>6.0426242000000003E-5</v>
      </c>
      <c r="AH4911" s="241">
        <v>4.6105896E-2</v>
      </c>
      <c r="AI4911" s="241">
        <v>4.8513278000000002E-5</v>
      </c>
      <c r="AJ4911" s="241">
        <v>2.6385216E-5</v>
      </c>
      <c r="AK4911" s="241">
        <v>3.1622981E-5</v>
      </c>
      <c r="AL4911" s="241">
        <v>3.6076380000000002E-6</v>
      </c>
      <c r="AM4911" s="241">
        <v>1.1302897999999999E-8</v>
      </c>
      <c r="AN4911" s="241">
        <v>2.5198302999999999E-4</v>
      </c>
      <c r="AO4911" s="241">
        <v>5.0497575999999995E-4</v>
      </c>
      <c r="AP4911" s="241">
        <v>1.2358699E-3</v>
      </c>
      <c r="AQ4911" s="241">
        <v>1.9669616999999999E-5</v>
      </c>
      <c r="AR4911" s="241">
        <v>5.0164847999999998E-2</v>
      </c>
      <c r="AT4911" s="193"/>
      <c r="AU4911" s="193"/>
      <c r="AV4911" s="193"/>
      <c r="AW4911" s="193"/>
      <c r="AX4911" s="193"/>
      <c r="AY4911" s="193"/>
      <c r="AZ4911" s="193"/>
      <c r="BA4911" s="193"/>
      <c r="BB4911" s="193"/>
      <c r="BC4911" s="193"/>
      <c r="BD4911" s="193"/>
      <c r="BE4911" s="315"/>
      <c r="BF4911" s="315"/>
      <c r="BG4911" s="315"/>
      <c r="BH4911" s="315"/>
      <c r="BI4911" s="315"/>
      <c r="BJ4911" s="315"/>
      <c r="BK4911" s="315"/>
    </row>
    <row r="4912" spans="1:63" x14ac:dyDescent="0.25">
      <c r="A4912" s="9"/>
      <c r="B4912" s="185" t="s">
        <v>5770</v>
      </c>
      <c r="C4912" s="5" t="s">
        <v>6765</v>
      </c>
      <c r="D4912" s="172">
        <v>3.3590674000000001E-2</v>
      </c>
      <c r="E4912" s="172">
        <v>2.6735466999999999E-2</v>
      </c>
      <c r="F4912" s="172">
        <v>3.2202706000000001E-3</v>
      </c>
      <c r="G4912" s="172">
        <v>1.0127173000000001E-3</v>
      </c>
      <c r="H4912" s="172">
        <v>7.3559347000000001E-5</v>
      </c>
      <c r="I4912" s="172">
        <v>2.6909087999999999E-4</v>
      </c>
      <c r="J4912" s="172">
        <v>1.6717362999999999E-3</v>
      </c>
      <c r="K4912" s="172">
        <v>1.2339491999999999E-4</v>
      </c>
      <c r="L4912" s="172">
        <v>4.8443778999999998E-4</v>
      </c>
      <c r="M4912" s="172">
        <v>0</v>
      </c>
      <c r="N4912" s="172">
        <v>0</v>
      </c>
      <c r="O4912" s="172">
        <v>0</v>
      </c>
      <c r="P4912" s="199">
        <f t="shared" si="964"/>
        <v>0.19804049629629628</v>
      </c>
      <c r="Q4912" s="233">
        <v>0.28564816999999998</v>
      </c>
      <c r="R4912" s="96">
        <v>0.25006339</v>
      </c>
      <c r="S4912" s="96">
        <v>2.93216E-2</v>
      </c>
      <c r="T4912" s="96">
        <v>3.3265E-7</v>
      </c>
      <c r="U4912" s="96">
        <v>1.3286000000000001E-3</v>
      </c>
      <c r="V4912" s="96">
        <v>4.7924410000000001E-4</v>
      </c>
      <c r="W4912" s="96">
        <v>4.4549999999999998E-3</v>
      </c>
      <c r="X4912" s="241">
        <f t="shared" si="965"/>
        <v>1.13332600087954E-2</v>
      </c>
      <c r="Y4912" s="241">
        <f t="shared" si="966"/>
        <v>7.0838279866899997E-3</v>
      </c>
      <c r="Z4912" s="241">
        <f t="shared" si="967"/>
        <v>3.6221619731054001E-3</v>
      </c>
      <c r="AA4912" s="241">
        <f t="shared" si="968"/>
        <v>6.27270049E-4</v>
      </c>
      <c r="AB4912" s="241">
        <v>5.4891319999999999E-3</v>
      </c>
      <c r="AC4912" s="241">
        <v>1.0660173E-7</v>
      </c>
      <c r="AD4912" s="241">
        <v>8.6549222999999999E-4</v>
      </c>
      <c r="AE4912" s="241">
        <v>4.8229413000000001E-7</v>
      </c>
      <c r="AF4912" s="241">
        <v>7.2767774E-4</v>
      </c>
      <c r="AG4912" s="241">
        <v>9.3712082999999996E-7</v>
      </c>
      <c r="AH4912" s="241">
        <v>3.5927195E-3</v>
      </c>
      <c r="AI4912" s="241">
        <v>4.7052458000000004E-6</v>
      </c>
      <c r="AJ4912" s="241">
        <v>8.2574948000000001E-7</v>
      </c>
      <c r="AK4912" s="241">
        <v>1.7286789999999999E-6</v>
      </c>
      <c r="AL4912" s="241">
        <v>7.4932538000000002E-7</v>
      </c>
      <c r="AM4912" s="241">
        <v>1.9973454000000001E-9</v>
      </c>
      <c r="AN4912" s="241">
        <v>4.2296898999999997E-6</v>
      </c>
      <c r="AO4912" s="241">
        <v>7.4240711000000004E-6</v>
      </c>
      <c r="AP4912" s="241">
        <v>9.7777151000000006E-6</v>
      </c>
      <c r="AQ4912" s="241">
        <v>7.7273900000000005E-7</v>
      </c>
      <c r="AR4912" s="241">
        <v>6.2649731000000001E-4</v>
      </c>
      <c r="AT4912" s="193"/>
      <c r="AU4912" s="193"/>
      <c r="AV4912" s="193"/>
      <c r="AW4912" s="193"/>
      <c r="AX4912" s="193"/>
      <c r="AY4912" s="193"/>
      <c r="AZ4912" s="193"/>
      <c r="BA4912" s="193"/>
      <c r="BB4912" s="193"/>
      <c r="BC4912" s="193"/>
      <c r="BD4912" s="193"/>
      <c r="BE4912" s="315"/>
      <c r="BF4912" s="315"/>
      <c r="BG4912" s="315"/>
      <c r="BH4912" s="315"/>
      <c r="BI4912" s="315"/>
      <c r="BJ4912" s="315"/>
      <c r="BK4912" s="315"/>
    </row>
    <row r="4913" spans="1:63" x14ac:dyDescent="0.25">
      <c r="A4913" s="9"/>
      <c r="B4913" s="185" t="s">
        <v>5770</v>
      </c>
      <c r="C4913" s="5" t="s">
        <v>6766</v>
      </c>
      <c r="D4913" s="172">
        <v>7.8350386000000001E-3</v>
      </c>
      <c r="E4913" s="172">
        <v>3.5614287E-3</v>
      </c>
      <c r="F4913" s="172">
        <v>2.9112426999999999E-3</v>
      </c>
      <c r="G4913" s="172">
        <v>3.7422699999999997E-5</v>
      </c>
      <c r="H4913" s="172">
        <v>8.9925567000000001E-5</v>
      </c>
      <c r="I4913" s="172">
        <v>4.3854581E-4</v>
      </c>
      <c r="J4913" s="172">
        <v>1.8921267E-4</v>
      </c>
      <c r="K4913" s="172">
        <v>1.2514119999999999E-4</v>
      </c>
      <c r="L4913" s="172">
        <v>4.8211922999999999E-4</v>
      </c>
      <c r="M4913" s="172">
        <v>0</v>
      </c>
      <c r="N4913" s="172">
        <v>0</v>
      </c>
      <c r="O4913" s="172">
        <v>0</v>
      </c>
      <c r="P4913" s="199">
        <f t="shared" si="964"/>
        <v>2.6380953333333332E-2</v>
      </c>
      <c r="Q4913" s="233">
        <v>0.53354009000000002</v>
      </c>
      <c r="R4913" s="96">
        <v>0.50205078999999997</v>
      </c>
      <c r="S4913" s="96">
        <v>2.5409999999999999E-2</v>
      </c>
      <c r="T4913" s="96">
        <v>9.4699000000000004E-7</v>
      </c>
      <c r="U4913" s="96">
        <v>1.3009E-3</v>
      </c>
      <c r="V4913" s="96">
        <v>2.411515E-4</v>
      </c>
      <c r="W4913" s="96">
        <v>4.5363000000000001E-3</v>
      </c>
      <c r="X4913" s="241">
        <f t="shared" si="965"/>
        <v>3.3491311654060699E-3</v>
      </c>
      <c r="Y4913" s="241">
        <f t="shared" si="966"/>
        <v>1.6297874629499999E-3</v>
      </c>
      <c r="Z4913" s="241">
        <f t="shared" si="967"/>
        <v>4.6238577750606989E-4</v>
      </c>
      <c r="AA4913" s="241">
        <f t="shared" si="968"/>
        <v>1.25695792495E-3</v>
      </c>
      <c r="AB4913" s="241">
        <v>7.3097517E-4</v>
      </c>
      <c r="AC4913" s="241">
        <v>2.5047863000000001E-7</v>
      </c>
      <c r="AD4913" s="241">
        <v>1.9315734E-4</v>
      </c>
      <c r="AE4913" s="241">
        <v>4.5999357999999999E-7</v>
      </c>
      <c r="AF4913" s="241">
        <v>7.0419299999999998E-4</v>
      </c>
      <c r="AG4913" s="241">
        <v>7.5148074000000004E-7</v>
      </c>
      <c r="AH4913" s="241">
        <v>4.7841087999999998E-4</v>
      </c>
      <c r="AI4913" s="241">
        <v>4.2378985999999997E-6</v>
      </c>
      <c r="AJ4913" s="241">
        <v>2.8721043000000001E-7</v>
      </c>
      <c r="AK4913" s="241">
        <v>7.7535248000000001E-7</v>
      </c>
      <c r="AL4913" s="241">
        <v>8.9213631999999996E-8</v>
      </c>
      <c r="AM4913" s="241">
        <v>2.6036407E-10</v>
      </c>
      <c r="AN4913" s="241">
        <v>1.1384231999999999E-5</v>
      </c>
      <c r="AO4913" s="241">
        <v>1.1134932E-4</v>
      </c>
      <c r="AP4913" s="241">
        <v>-1.4414859E-4</v>
      </c>
      <c r="AQ4913" s="241">
        <v>9.5672494999999996E-7</v>
      </c>
      <c r="AR4913" s="241">
        <v>1.2560011999999999E-3</v>
      </c>
      <c r="AT4913" s="193"/>
      <c r="AU4913" s="193"/>
      <c r="AV4913" s="193"/>
      <c r="AW4913" s="193"/>
      <c r="AX4913" s="193"/>
      <c r="AY4913" s="193"/>
      <c r="AZ4913" s="193"/>
      <c r="BA4913" s="193"/>
      <c r="BB4913" s="193"/>
      <c r="BC4913" s="193"/>
      <c r="BD4913" s="193"/>
      <c r="BE4913" s="315"/>
      <c r="BF4913" s="315"/>
      <c r="BG4913" s="315"/>
      <c r="BH4913" s="315"/>
      <c r="BI4913" s="315"/>
      <c r="BJ4913" s="315"/>
      <c r="BK4913" s="315"/>
    </row>
    <row r="4914" spans="1:63" x14ac:dyDescent="0.25">
      <c r="A4914" s="9"/>
      <c r="B4914" s="185" t="s">
        <v>5770</v>
      </c>
      <c r="C4914" s="5" t="s">
        <v>6767</v>
      </c>
      <c r="D4914" s="172">
        <v>8.7146846999999993E-3</v>
      </c>
      <c r="E4914" s="172">
        <v>4.1036027999999999E-3</v>
      </c>
      <c r="F4914" s="172">
        <v>3.1217620000000001E-3</v>
      </c>
      <c r="G4914" s="172">
        <v>4.5737176999999997E-5</v>
      </c>
      <c r="H4914" s="172">
        <v>9.4490590999999995E-5</v>
      </c>
      <c r="I4914" s="172">
        <v>4.8202686999999998E-4</v>
      </c>
      <c r="J4914" s="172">
        <v>2.2738524E-4</v>
      </c>
      <c r="K4914" s="172">
        <v>1.2537671E-4</v>
      </c>
      <c r="L4914" s="172">
        <v>5.1430321000000005E-4</v>
      </c>
      <c r="M4914" s="172">
        <v>0</v>
      </c>
      <c r="N4914" s="172">
        <v>0</v>
      </c>
      <c r="O4914" s="172">
        <v>0</v>
      </c>
      <c r="P4914" s="199">
        <f t="shared" si="964"/>
        <v>3.0397057777777774E-2</v>
      </c>
      <c r="Q4914" s="233">
        <v>0.61946701000000004</v>
      </c>
      <c r="R4914" s="96">
        <v>0.56398532999999995</v>
      </c>
      <c r="S4914" s="96">
        <v>4.5408160000000003E-2</v>
      </c>
      <c r="T4914" s="96">
        <v>1.1085000000000001E-6</v>
      </c>
      <c r="U4914" s="96">
        <v>1.5675999999999999E-3</v>
      </c>
      <c r="V4914" s="96">
        <v>3.1061279999999999E-4</v>
      </c>
      <c r="W4914" s="96">
        <v>8.1942000000000004E-3</v>
      </c>
      <c r="X4914" s="241">
        <f t="shared" si="965"/>
        <v>3.7673167348426101E-3</v>
      </c>
      <c r="Y4914" s="241">
        <f t="shared" si="966"/>
        <v>1.80663700927E-3</v>
      </c>
      <c r="Z4914" s="241">
        <f t="shared" si="967"/>
        <v>5.4868728537261005E-4</v>
      </c>
      <c r="AA4914" s="241">
        <f t="shared" si="968"/>
        <v>1.4119924402000001E-3</v>
      </c>
      <c r="AB4914" s="241">
        <v>8.4229642000000003E-4</v>
      </c>
      <c r="AC4914" s="241">
        <v>2.8289379999999998E-7</v>
      </c>
      <c r="AD4914" s="241">
        <v>2.0414462000000001E-4</v>
      </c>
      <c r="AE4914" s="241">
        <v>4.8990267000000001E-7</v>
      </c>
      <c r="AF4914" s="241">
        <v>7.5801647999999995E-4</v>
      </c>
      <c r="AG4914" s="241">
        <v>1.4066927999999999E-6</v>
      </c>
      <c r="AH4914" s="241">
        <v>5.5127148999999998E-4</v>
      </c>
      <c r="AI4914" s="241">
        <v>4.5476419000000003E-6</v>
      </c>
      <c r="AJ4914" s="241">
        <v>3.5390101000000002E-7</v>
      </c>
      <c r="AK4914" s="241">
        <v>9.2814921999999999E-7</v>
      </c>
      <c r="AL4914" s="241">
        <v>9.7904277E-8</v>
      </c>
      <c r="AM4914" s="241">
        <v>2.8896561000000002E-10</v>
      </c>
      <c r="AN4914" s="241">
        <v>1.1921810000000001E-5</v>
      </c>
      <c r="AO4914" s="241">
        <v>1.1638169E-4</v>
      </c>
      <c r="AP4914" s="241">
        <v>-1.3681559000000001E-4</v>
      </c>
      <c r="AQ4914" s="241">
        <v>1.1358401999999999E-6</v>
      </c>
      <c r="AR4914" s="241">
        <v>1.4108566E-3</v>
      </c>
      <c r="AT4914" s="193"/>
      <c r="AU4914" s="193"/>
      <c r="AV4914" s="193"/>
      <c r="AW4914" s="193"/>
      <c r="AX4914" s="193"/>
      <c r="AY4914" s="193"/>
      <c r="AZ4914" s="193"/>
      <c r="BA4914" s="193"/>
      <c r="BB4914" s="193"/>
      <c r="BC4914" s="193"/>
      <c r="BD4914" s="193"/>
      <c r="BE4914" s="315"/>
      <c r="BF4914" s="315"/>
      <c r="BG4914" s="315"/>
      <c r="BH4914" s="315"/>
      <c r="BI4914" s="315"/>
      <c r="BJ4914" s="315"/>
      <c r="BK4914" s="315"/>
    </row>
    <row r="4915" spans="1:63" x14ac:dyDescent="0.25">
      <c r="A4915" s="9"/>
      <c r="B4915" s="185" t="s">
        <v>5770</v>
      </c>
      <c r="C4915" s="5" t="s">
        <v>6768</v>
      </c>
      <c r="D4915" s="172">
        <v>2.2184495000000001E-3</v>
      </c>
      <c r="E4915" s="172">
        <v>1.3514735999999999E-3</v>
      </c>
      <c r="F4915" s="172">
        <v>5.5108906000000003E-4</v>
      </c>
      <c r="G4915" s="172">
        <v>1.1625811999999999E-5</v>
      </c>
      <c r="H4915" s="172">
        <v>1.2268452E-5</v>
      </c>
      <c r="I4915" s="172">
        <v>1.4925412000000001E-4</v>
      </c>
      <c r="J4915" s="172">
        <v>8.0558406999999997E-5</v>
      </c>
      <c r="K4915" s="172">
        <v>8.8325098999999996E-7</v>
      </c>
      <c r="L4915" s="172">
        <v>6.1296811999999998E-5</v>
      </c>
      <c r="M4915" s="172">
        <v>0</v>
      </c>
      <c r="N4915" s="172">
        <v>0</v>
      </c>
      <c r="O4915" s="172">
        <v>0</v>
      </c>
      <c r="P4915" s="199">
        <f t="shared" si="964"/>
        <v>1.0010915555555555E-2</v>
      </c>
      <c r="Q4915" s="233">
        <v>0.24746567</v>
      </c>
      <c r="R4915" s="96">
        <v>0.23584427999999999</v>
      </c>
      <c r="S4915" s="96">
        <v>9.5928000000000003E-3</v>
      </c>
      <c r="T4915" s="96">
        <v>4.4000999999999998E-7</v>
      </c>
      <c r="U4915" s="96">
        <v>3.2484000000000001E-4</v>
      </c>
      <c r="V4915" s="96">
        <v>7.9402799999999998E-5</v>
      </c>
      <c r="W4915" s="96">
        <v>1.6239E-3</v>
      </c>
      <c r="X4915" s="241">
        <f t="shared" si="965"/>
        <v>1.1003674023597589E-3</v>
      </c>
      <c r="Y4915" s="241">
        <f t="shared" si="966"/>
        <v>4.3757971469199998E-4</v>
      </c>
      <c r="Z4915" s="241">
        <f t="shared" si="967"/>
        <v>7.2993763917759003E-5</v>
      </c>
      <c r="AA4915" s="241">
        <f t="shared" si="968"/>
        <v>5.8979392375000002E-4</v>
      </c>
      <c r="AB4915" s="241">
        <v>2.774977E-4</v>
      </c>
      <c r="AC4915" s="241">
        <v>1.3577554000000001E-7</v>
      </c>
      <c r="AD4915" s="241">
        <v>1.4092499E-5</v>
      </c>
      <c r="AE4915" s="241">
        <v>8.3301012000000003E-8</v>
      </c>
      <c r="AF4915" s="241">
        <v>1.4547542999999999E-4</v>
      </c>
      <c r="AG4915" s="241">
        <v>2.9500914E-7</v>
      </c>
      <c r="AH4915" s="241">
        <v>1.8161925E-4</v>
      </c>
      <c r="AI4915" s="241">
        <v>8.0909017999999997E-7</v>
      </c>
      <c r="AJ4915" s="241">
        <v>8.1014231000000004E-8</v>
      </c>
      <c r="AK4915" s="241">
        <v>3.4117307E-7</v>
      </c>
      <c r="AL4915" s="241">
        <v>1.4184141E-8</v>
      </c>
      <c r="AM4915" s="241">
        <v>4.3495758999999999E-11</v>
      </c>
      <c r="AN4915" s="241">
        <v>8.2554928000000001E-6</v>
      </c>
      <c r="AO4915" s="241">
        <v>4.5412645999999999E-5</v>
      </c>
      <c r="AP4915" s="241">
        <v>-1.6353913E-4</v>
      </c>
      <c r="AQ4915" s="241">
        <v>1.8450374999999999E-7</v>
      </c>
      <c r="AR4915" s="241">
        <v>5.8960942E-4</v>
      </c>
      <c r="AT4915" s="193"/>
      <c r="AU4915" s="193"/>
      <c r="AV4915" s="193"/>
      <c r="AW4915" s="193"/>
      <c r="AX4915" s="193"/>
      <c r="AY4915" s="193"/>
      <c r="AZ4915" s="193"/>
      <c r="BA4915" s="193"/>
      <c r="BB4915" s="193"/>
      <c r="BC4915" s="193"/>
      <c r="BD4915" s="193"/>
      <c r="BE4915" s="315"/>
      <c r="BF4915" s="315"/>
      <c r="BG4915" s="315"/>
      <c r="BH4915" s="315"/>
      <c r="BI4915" s="315"/>
      <c r="BJ4915" s="315"/>
      <c r="BK4915" s="315"/>
    </row>
    <row r="4916" spans="1:63" x14ac:dyDescent="0.25">
      <c r="A4916" s="9"/>
      <c r="B4916" s="185" t="s">
        <v>5770</v>
      </c>
      <c r="C4916" s="5" t="s">
        <v>6769</v>
      </c>
      <c r="D4916" s="172">
        <v>4.271581E-3</v>
      </c>
      <c r="E4916" s="172">
        <v>1.3396154999999999E-3</v>
      </c>
      <c r="F4916" s="172">
        <v>2.5699884999999998E-3</v>
      </c>
      <c r="G4916" s="172">
        <v>2.5546010999999999E-5</v>
      </c>
      <c r="H4916" s="172">
        <v>1.1471533E-5</v>
      </c>
      <c r="I4916" s="172">
        <v>1.3734741E-4</v>
      </c>
      <c r="J4916" s="172">
        <v>7.9416152999999998E-5</v>
      </c>
      <c r="K4916" s="172">
        <v>9.7824633999999997E-7</v>
      </c>
      <c r="L4916" s="172">
        <v>1.0721772E-4</v>
      </c>
      <c r="M4916" s="172">
        <v>0</v>
      </c>
      <c r="N4916" s="172">
        <v>0</v>
      </c>
      <c r="O4916" s="172">
        <v>0</v>
      </c>
      <c r="P4916" s="199">
        <f t="shared" si="964"/>
        <v>9.9230777777777768E-3</v>
      </c>
      <c r="Q4916" s="233">
        <v>0.24510770000000001</v>
      </c>
      <c r="R4916" s="96">
        <v>0.19568669</v>
      </c>
      <c r="S4916" s="96">
        <v>4.1122480000000003E-2</v>
      </c>
      <c r="T4916" s="96">
        <v>3.9175E-7</v>
      </c>
      <c r="U4916" s="96">
        <v>6.5642000000000001E-4</v>
      </c>
      <c r="V4916" s="96">
        <v>1.550213E-4</v>
      </c>
      <c r="W4916" s="96">
        <v>7.4866999999999998E-3</v>
      </c>
      <c r="X4916" s="241">
        <f t="shared" si="965"/>
        <v>2.1937747902705E-3</v>
      </c>
      <c r="Y4916" s="241">
        <f t="shared" si="966"/>
        <v>1.5101295277990001E-3</v>
      </c>
      <c r="Z4916" s="241">
        <f t="shared" si="967"/>
        <v>1.9401846262149998E-4</v>
      </c>
      <c r="AA4916" s="241">
        <f t="shared" si="968"/>
        <v>4.8962679984999999E-4</v>
      </c>
      <c r="AB4916" s="241">
        <v>2.7505613E-4</v>
      </c>
      <c r="AC4916" s="241">
        <v>1.0483365E-7</v>
      </c>
      <c r="AD4916" s="241">
        <v>1.094909E-3</v>
      </c>
      <c r="AE4916" s="241">
        <v>7.5877648999999997E-8</v>
      </c>
      <c r="AF4916" s="241">
        <v>1.3865631999999999E-4</v>
      </c>
      <c r="AG4916" s="241">
        <v>1.3273665E-6</v>
      </c>
      <c r="AH4916" s="241">
        <v>1.8002323E-4</v>
      </c>
      <c r="AI4916" s="241">
        <v>7.7463046000000002E-7</v>
      </c>
      <c r="AJ4916" s="241">
        <v>2.0946168999999999E-7</v>
      </c>
      <c r="AK4916" s="241">
        <v>3.5103418000000001E-7</v>
      </c>
      <c r="AL4916" s="241">
        <v>9.1082600000000001E-7</v>
      </c>
      <c r="AM4916" s="241">
        <v>2.6538914999999999E-9</v>
      </c>
      <c r="AN4916" s="241">
        <v>4.6720404000000003E-6</v>
      </c>
      <c r="AO4916" s="241">
        <v>7.1613452999999999E-5</v>
      </c>
      <c r="AP4916" s="241">
        <v>-6.4538867000000003E-5</v>
      </c>
      <c r="AQ4916" s="241">
        <v>3.5370984999999999E-7</v>
      </c>
      <c r="AR4916" s="241">
        <v>4.8927309E-4</v>
      </c>
      <c r="AT4916" s="193"/>
      <c r="AU4916" s="193"/>
      <c r="AV4916" s="193"/>
      <c r="AW4916" s="193"/>
      <c r="AX4916" s="193"/>
      <c r="AY4916" s="193"/>
      <c r="AZ4916" s="193"/>
      <c r="BA4916" s="193"/>
      <c r="BB4916" s="193"/>
      <c r="BC4916" s="193"/>
      <c r="BD4916" s="193"/>
      <c r="BE4916" s="315"/>
      <c r="BF4916" s="315"/>
      <c r="BG4916" s="315"/>
      <c r="BH4916" s="315"/>
      <c r="BI4916" s="315"/>
      <c r="BJ4916" s="315"/>
      <c r="BK4916" s="315"/>
    </row>
    <row r="4917" spans="1:63" x14ac:dyDescent="0.25">
      <c r="A4917" s="9"/>
      <c r="B4917" s="185" t="s">
        <v>2622</v>
      </c>
      <c r="C4917" s="5" t="s">
        <v>5772</v>
      </c>
      <c r="D4917" s="172">
        <v>0.72678646000000002</v>
      </c>
      <c r="E4917" s="172">
        <v>0.67451510000000003</v>
      </c>
      <c r="F4917" s="172">
        <v>3.0361681000000001E-2</v>
      </c>
      <c r="G4917" s="172">
        <v>3.3837632999999998E-3</v>
      </c>
      <c r="H4917" s="172">
        <v>8.4979285999999996E-4</v>
      </c>
      <c r="I4917" s="172">
        <v>5.7044720000000004E-3</v>
      </c>
      <c r="J4917" s="172">
        <v>5.9498663000000004E-3</v>
      </c>
      <c r="K4917" s="172">
        <v>9.7520523999999995E-4</v>
      </c>
      <c r="L4917" s="172">
        <v>5.0465795000000004E-3</v>
      </c>
      <c r="M4917" s="172">
        <v>0</v>
      </c>
      <c r="N4917" s="172">
        <v>0</v>
      </c>
      <c r="O4917" s="172">
        <v>0</v>
      </c>
      <c r="P4917" s="199">
        <f t="shared" si="964"/>
        <v>4.9964081481481477</v>
      </c>
      <c r="Q4917" s="233">
        <v>8.2595376999999992</v>
      </c>
      <c r="R4917" s="96">
        <v>7.5337376000000003</v>
      </c>
      <c r="S4917" s="96">
        <v>0.59959200000000001</v>
      </c>
      <c r="T4917" s="96">
        <v>1.2779000000000001E-5</v>
      </c>
      <c r="U4917" s="96">
        <v>2.7119000000000001E-2</v>
      </c>
      <c r="V4917" s="96">
        <v>8.0342499999999997E-3</v>
      </c>
      <c r="W4917" s="96">
        <v>9.1041999999999998E-2</v>
      </c>
      <c r="X4917" s="241">
        <f t="shared" si="965"/>
        <v>0.25556973717031428</v>
      </c>
      <c r="Y4917" s="241">
        <f t="shared" si="966"/>
        <v>0.14820423769380001</v>
      </c>
      <c r="Z4917" s="241">
        <f t="shared" si="967"/>
        <v>8.8511442967514287E-2</v>
      </c>
      <c r="AA4917" s="241">
        <f t="shared" si="968"/>
        <v>1.8854056508999999E-2</v>
      </c>
      <c r="AB4917" s="241">
        <v>0.13849832000000001</v>
      </c>
      <c r="AC4917" s="241">
        <v>4.1056188999999997E-6</v>
      </c>
      <c r="AD4917" s="241">
        <v>2.2104896000000001E-3</v>
      </c>
      <c r="AE4917" s="241">
        <v>4.5862209000000002E-6</v>
      </c>
      <c r="AF4917" s="241">
        <v>7.4682244999999996E-3</v>
      </c>
      <c r="AG4917" s="241">
        <v>1.8511753999999999E-5</v>
      </c>
      <c r="AH4917" s="241">
        <v>9.0652102999999998E-2</v>
      </c>
      <c r="AI4917" s="241">
        <v>4.4621640999999999E-5</v>
      </c>
      <c r="AJ4917" s="241">
        <v>7.1228602999999996E-6</v>
      </c>
      <c r="AK4917" s="241">
        <v>1.1773510000000001E-5</v>
      </c>
      <c r="AL4917" s="241">
        <v>3.0884230999999999E-6</v>
      </c>
      <c r="AM4917" s="241">
        <v>8.2931143000000002E-9</v>
      </c>
      <c r="AN4917" s="241">
        <v>2.6417873999999997E-4</v>
      </c>
      <c r="AO4917" s="241">
        <v>1.6360267999999999E-3</v>
      </c>
      <c r="AP4917" s="241">
        <v>-4.1074802999999998E-3</v>
      </c>
      <c r="AQ4917" s="241">
        <v>1.0882508999999999E-5</v>
      </c>
      <c r="AR4917" s="241">
        <v>1.8843174000000001E-2</v>
      </c>
      <c r="AT4917" s="193"/>
      <c r="AU4917" s="193"/>
      <c r="AV4917" s="193"/>
      <c r="AW4917" s="193"/>
      <c r="AX4917" s="193"/>
      <c r="AY4917" s="193"/>
      <c r="AZ4917" s="193"/>
      <c r="BA4917" s="193"/>
      <c r="BB4917" s="193"/>
      <c r="BC4917" s="193"/>
      <c r="BD4917" s="193"/>
      <c r="BE4917" s="315"/>
      <c r="BF4917" s="315"/>
      <c r="BG4917" s="315"/>
      <c r="BH4917" s="315"/>
      <c r="BI4917" s="315"/>
      <c r="BJ4917" s="315"/>
      <c r="BK4917" s="315"/>
    </row>
    <row r="4918" spans="1:63" x14ac:dyDescent="0.25">
      <c r="A4918" s="9"/>
      <c r="B4918" s="185" t="s">
        <v>2622</v>
      </c>
      <c r="C4918" s="5" t="s">
        <v>5773</v>
      </c>
      <c r="D4918" s="172">
        <v>0.25884021000000002</v>
      </c>
      <c r="E4918" s="172">
        <v>0.22280720000000001</v>
      </c>
      <c r="F4918" s="172">
        <v>2.2681107999999998E-2</v>
      </c>
      <c r="G4918" s="172">
        <v>1.2167058000000001E-3</v>
      </c>
      <c r="H4918" s="172">
        <v>6.4134197000000005E-4</v>
      </c>
      <c r="I4918" s="172">
        <v>4.3475019999999996E-3</v>
      </c>
      <c r="J4918" s="172">
        <v>2.8915737E-3</v>
      </c>
      <c r="K4918" s="172">
        <v>7.2078953000000005E-4</v>
      </c>
      <c r="L4918" s="172">
        <v>3.5339900999999999E-3</v>
      </c>
      <c r="M4918" s="172">
        <v>0</v>
      </c>
      <c r="N4918" s="172">
        <v>0</v>
      </c>
      <c r="O4918" s="172">
        <v>0</v>
      </c>
      <c r="P4918" s="199">
        <f t="shared" si="964"/>
        <v>1.6504237037037037</v>
      </c>
      <c r="Q4918" s="233">
        <v>6.1848276999999996</v>
      </c>
      <c r="R4918" s="96">
        <v>5.7784651</v>
      </c>
      <c r="S4918" s="96">
        <v>0.33363120000000002</v>
      </c>
      <c r="T4918" s="96">
        <v>9.9862999999999996E-6</v>
      </c>
      <c r="U4918" s="96">
        <v>1.5114000000000001E-2</v>
      </c>
      <c r="V4918" s="96">
        <v>3.783411E-3</v>
      </c>
      <c r="W4918" s="96">
        <v>5.3823999999999997E-2</v>
      </c>
      <c r="X4918" s="241">
        <f t="shared" si="965"/>
        <v>9.5416673951568207E-2</v>
      </c>
      <c r="Y4918" s="241">
        <f t="shared" si="966"/>
        <v>5.2766810312300003E-2</v>
      </c>
      <c r="Z4918" s="241">
        <f t="shared" si="967"/>
        <v>2.8190404584668202E-2</v>
      </c>
      <c r="AA4918" s="241">
        <f t="shared" si="968"/>
        <v>1.4459459054600001E-2</v>
      </c>
      <c r="AB4918" s="241">
        <v>4.5748051999999997E-2</v>
      </c>
      <c r="AC4918" s="241">
        <v>3.1355861000000001E-6</v>
      </c>
      <c r="AD4918" s="241">
        <v>1.3775999000000001E-3</v>
      </c>
      <c r="AE4918" s="241">
        <v>3.4988591999999999E-6</v>
      </c>
      <c r="AF4918" s="241">
        <v>5.6244108999999997E-3</v>
      </c>
      <c r="AG4918" s="241">
        <v>1.0113067E-5</v>
      </c>
      <c r="AH4918" s="241">
        <v>2.9943501000000001E-2</v>
      </c>
      <c r="AI4918" s="241">
        <v>3.3205545000000002E-5</v>
      </c>
      <c r="AJ4918" s="241">
        <v>3.6411269999999999E-6</v>
      </c>
      <c r="AK4918" s="241">
        <v>8.3817151000000007E-6</v>
      </c>
      <c r="AL4918" s="241">
        <v>1.4609876E-6</v>
      </c>
      <c r="AM4918" s="241">
        <v>3.9899682000000003E-9</v>
      </c>
      <c r="AN4918" s="241">
        <v>1.9489772E-4</v>
      </c>
      <c r="AO4918" s="241">
        <v>1.3297618000000001E-3</v>
      </c>
      <c r="AP4918" s="241">
        <v>-3.3244492999999998E-3</v>
      </c>
      <c r="AQ4918" s="241">
        <v>7.6590545999999997E-6</v>
      </c>
      <c r="AR4918" s="241">
        <v>1.4451800000000001E-2</v>
      </c>
      <c r="AT4918" s="193"/>
      <c r="AU4918" s="193"/>
      <c r="AV4918" s="193"/>
      <c r="AW4918" s="193"/>
      <c r="AX4918" s="193"/>
      <c r="AY4918" s="193"/>
      <c r="AZ4918" s="193"/>
      <c r="BA4918" s="193"/>
      <c r="BB4918" s="193"/>
      <c r="BC4918" s="193"/>
      <c r="BD4918" s="193"/>
      <c r="BE4918" s="315"/>
      <c r="BF4918" s="315"/>
      <c r="BG4918" s="315"/>
      <c r="BH4918" s="315"/>
      <c r="BI4918" s="315"/>
      <c r="BJ4918" s="315"/>
      <c r="BK4918" s="315"/>
    </row>
    <row r="4919" spans="1:63" x14ac:dyDescent="0.25">
      <c r="A4919" s="9"/>
      <c r="B4919" s="185" t="s">
        <v>2622</v>
      </c>
      <c r="C4919" s="5" t="s">
        <v>5774</v>
      </c>
      <c r="D4919" s="172">
        <v>0.39048833999999999</v>
      </c>
      <c r="E4919" s="172">
        <v>0.33629059</v>
      </c>
      <c r="F4919" s="172">
        <v>3.4107337000000001E-2</v>
      </c>
      <c r="G4919" s="172">
        <v>1.8354606999999999E-3</v>
      </c>
      <c r="H4919" s="172">
        <v>9.6452286000000003E-4</v>
      </c>
      <c r="I4919" s="172">
        <v>6.5348193000000004E-3</v>
      </c>
      <c r="J4919" s="172">
        <v>4.3547628999999997E-3</v>
      </c>
      <c r="K4919" s="172">
        <v>1.0844295E-3</v>
      </c>
      <c r="L4919" s="172">
        <v>5.3164222000000004E-3</v>
      </c>
      <c r="M4919" s="172">
        <v>0</v>
      </c>
      <c r="N4919" s="172">
        <v>0</v>
      </c>
      <c r="O4919" s="172">
        <v>0</v>
      </c>
      <c r="P4919" s="199">
        <f t="shared" si="964"/>
        <v>2.4910414074074074</v>
      </c>
      <c r="Q4919" s="233">
        <v>9.2963354000000002</v>
      </c>
      <c r="R4919" s="96">
        <v>8.6847423999999993</v>
      </c>
      <c r="S4919" s="96">
        <v>0.5021352</v>
      </c>
      <c r="T4919" s="96">
        <v>1.5011000000000001E-5</v>
      </c>
      <c r="U4919" s="96">
        <v>2.2752999999999999E-2</v>
      </c>
      <c r="V4919" s="96">
        <v>5.6987000000000001E-3</v>
      </c>
      <c r="W4919" s="96">
        <v>8.0990999999999994E-2</v>
      </c>
      <c r="X4919" s="241">
        <f t="shared" si="965"/>
        <v>0.1439010012366114</v>
      </c>
      <c r="Y4919" s="241">
        <f t="shared" si="966"/>
        <v>7.9604517511300002E-2</v>
      </c>
      <c r="Z4919" s="241">
        <f t="shared" si="967"/>
        <v>4.2564621108311392E-2</v>
      </c>
      <c r="AA4919" s="241">
        <f t="shared" si="968"/>
        <v>2.1731862617000001E-2</v>
      </c>
      <c r="AB4919" s="241">
        <v>6.9049120000000005E-2</v>
      </c>
      <c r="AC4919" s="241">
        <v>4.7121699E-6</v>
      </c>
      <c r="AD4919" s="241">
        <v>2.0729534999999999E-3</v>
      </c>
      <c r="AE4919" s="241">
        <v>5.2612214000000003E-6</v>
      </c>
      <c r="AF4919" s="241">
        <v>8.4572490999999996E-3</v>
      </c>
      <c r="AG4919" s="241">
        <v>1.522152E-5</v>
      </c>
      <c r="AH4919" s="241">
        <v>4.5194765999999997E-2</v>
      </c>
      <c r="AI4919" s="241">
        <v>4.9934117E-5</v>
      </c>
      <c r="AJ4919" s="241">
        <v>5.4826786000000003E-6</v>
      </c>
      <c r="AK4919" s="241">
        <v>1.2602723999999999E-5</v>
      </c>
      <c r="AL4919" s="241">
        <v>2.2029533999999999E-6</v>
      </c>
      <c r="AM4919" s="241">
        <v>6.0153113999999996E-9</v>
      </c>
      <c r="AN4919" s="241">
        <v>2.9283481999999998E-4</v>
      </c>
      <c r="AO4919" s="241">
        <v>1.9985503000000001E-3</v>
      </c>
      <c r="AP4919" s="241">
        <v>-4.9917585000000004E-3</v>
      </c>
      <c r="AQ4919" s="241">
        <v>1.1520616999999999E-5</v>
      </c>
      <c r="AR4919" s="241">
        <v>2.1720342E-2</v>
      </c>
      <c r="AT4919" s="193"/>
      <c r="AU4919" s="193"/>
      <c r="AV4919" s="193"/>
      <c r="AW4919" s="193"/>
      <c r="AX4919" s="193"/>
      <c r="AY4919" s="193"/>
      <c r="AZ4919" s="193"/>
      <c r="BA4919" s="193"/>
      <c r="BB4919" s="193"/>
      <c r="BC4919" s="193"/>
      <c r="BD4919" s="193"/>
      <c r="BE4919" s="315"/>
      <c r="BF4919" s="315"/>
      <c r="BG4919" s="315"/>
      <c r="BH4919" s="315"/>
      <c r="BI4919" s="315"/>
      <c r="BJ4919" s="315"/>
      <c r="BK4919" s="315"/>
    </row>
    <row r="4920" spans="1:63" x14ac:dyDescent="0.25">
      <c r="A4920" s="9"/>
      <c r="B4920" s="185" t="s">
        <v>5770</v>
      </c>
      <c r="C4920" s="5" t="s">
        <v>5775</v>
      </c>
      <c r="D4920" s="172">
        <v>2.6739556999999998E-3</v>
      </c>
      <c r="E4920" s="172">
        <v>1.3514735999999999E-3</v>
      </c>
      <c r="F4920" s="172">
        <v>5.5108906000000003E-4</v>
      </c>
      <c r="G4920" s="172">
        <v>1.1625811999999999E-5</v>
      </c>
      <c r="H4920" s="172">
        <v>1.2268452E-5</v>
      </c>
      <c r="I4920" s="172">
        <v>6.0476031000000004E-4</v>
      </c>
      <c r="J4920" s="172">
        <v>8.0558406999999997E-5</v>
      </c>
      <c r="K4920" s="172">
        <v>8.8325098999999996E-7</v>
      </c>
      <c r="L4920" s="172">
        <v>6.1296811999999998E-5</v>
      </c>
      <c r="M4920" s="172">
        <v>0</v>
      </c>
      <c r="N4920" s="172">
        <v>0</v>
      </c>
      <c r="O4920" s="172">
        <v>0</v>
      </c>
      <c r="P4920" s="199">
        <f t="shared" si="964"/>
        <v>1.0010915555555555E-2</v>
      </c>
      <c r="Q4920" s="233">
        <v>0.24746567</v>
      </c>
      <c r="R4920" s="96">
        <v>0.23584427999999999</v>
      </c>
      <c r="S4920" s="96">
        <v>9.5928000000000003E-3</v>
      </c>
      <c r="T4920" s="96">
        <v>4.4000999999999998E-7</v>
      </c>
      <c r="U4920" s="96">
        <v>3.2484000000000001E-4</v>
      </c>
      <c r="V4920" s="96">
        <v>7.9402799999999998E-5</v>
      </c>
      <c r="W4920" s="96">
        <v>1.6239E-3</v>
      </c>
      <c r="X4920" s="241">
        <f t="shared" si="965"/>
        <v>1.5122060023597592E-3</v>
      </c>
      <c r="Y4920" s="241">
        <f t="shared" si="966"/>
        <v>8.4941831469200011E-4</v>
      </c>
      <c r="Z4920" s="241">
        <f t="shared" si="967"/>
        <v>7.2993763917759003E-5</v>
      </c>
      <c r="AA4920" s="241">
        <f t="shared" si="968"/>
        <v>5.8979392375000002E-4</v>
      </c>
      <c r="AB4920" s="241">
        <v>2.774977E-4</v>
      </c>
      <c r="AC4920" s="241">
        <v>1.3577554000000001E-7</v>
      </c>
      <c r="AD4920" s="241">
        <v>1.4092499E-5</v>
      </c>
      <c r="AE4920" s="241">
        <v>8.3301012000000003E-8</v>
      </c>
      <c r="AF4920" s="241">
        <v>5.5731403000000004E-4</v>
      </c>
      <c r="AG4920" s="241">
        <v>2.9500914E-7</v>
      </c>
      <c r="AH4920" s="241">
        <v>1.8161925E-4</v>
      </c>
      <c r="AI4920" s="241">
        <v>8.0909017999999997E-7</v>
      </c>
      <c r="AJ4920" s="241">
        <v>8.1014231000000004E-8</v>
      </c>
      <c r="AK4920" s="241">
        <v>3.4117307E-7</v>
      </c>
      <c r="AL4920" s="241">
        <v>1.4184141E-8</v>
      </c>
      <c r="AM4920" s="241">
        <v>4.3495758999999999E-11</v>
      </c>
      <c r="AN4920" s="241">
        <v>8.2554928000000001E-6</v>
      </c>
      <c r="AO4920" s="241">
        <v>4.5412645999999999E-5</v>
      </c>
      <c r="AP4920" s="241">
        <v>-1.6353913E-4</v>
      </c>
      <c r="AQ4920" s="241">
        <v>1.8450374999999999E-7</v>
      </c>
      <c r="AR4920" s="241">
        <v>5.8960942E-4</v>
      </c>
      <c r="AT4920" s="193"/>
      <c r="AU4920" s="193"/>
      <c r="AV4920" s="193"/>
      <c r="AW4920" s="193"/>
      <c r="AX4920" s="193"/>
      <c r="AY4920" s="193"/>
      <c r="AZ4920" s="193"/>
      <c r="BA4920" s="193"/>
      <c r="BB4920" s="193"/>
      <c r="BC4920" s="193"/>
      <c r="BD4920" s="193"/>
      <c r="BE4920" s="315"/>
      <c r="BF4920" s="315"/>
      <c r="BG4920" s="315"/>
      <c r="BH4920" s="315"/>
      <c r="BI4920" s="315"/>
      <c r="BJ4920" s="315"/>
      <c r="BK4920" s="315"/>
    </row>
    <row r="4921" spans="1:63" x14ac:dyDescent="0.25">
      <c r="A4921" s="9"/>
      <c r="B4921" s="185" t="s">
        <v>5770</v>
      </c>
      <c r="C4921" s="5" t="s">
        <v>5776</v>
      </c>
      <c r="D4921" s="172">
        <v>8.4955781999999994E-3</v>
      </c>
      <c r="E4921" s="172">
        <v>2.2053239999999998E-3</v>
      </c>
      <c r="F4921" s="172">
        <v>5.2173508999999998E-3</v>
      </c>
      <c r="G4921" s="172">
        <v>4.1979649999999997E-5</v>
      </c>
      <c r="H4921" s="172">
        <v>1.9180299000000001E-5</v>
      </c>
      <c r="I4921" s="172">
        <v>6.9736218999999998E-4</v>
      </c>
      <c r="J4921" s="172">
        <v>1.2435368999999999E-4</v>
      </c>
      <c r="K4921" s="172">
        <v>1.8056025000000001E-6</v>
      </c>
      <c r="L4921" s="172">
        <v>1.8822182999999999E-4</v>
      </c>
      <c r="M4921" s="172">
        <v>0</v>
      </c>
      <c r="N4921" s="172">
        <v>0</v>
      </c>
      <c r="O4921" s="172">
        <v>0</v>
      </c>
      <c r="P4921" s="199">
        <f t="shared" si="964"/>
        <v>1.6335733333333331E-2</v>
      </c>
      <c r="Q4921" s="233">
        <v>0.4058676</v>
      </c>
      <c r="R4921" s="96">
        <v>0.34330764000000003</v>
      </c>
      <c r="S4921" s="96">
        <v>5.1950080000000003E-2</v>
      </c>
      <c r="T4921" s="96">
        <v>6.4822999999999998E-7</v>
      </c>
      <c r="U4921" s="96">
        <v>9.6947000000000005E-4</v>
      </c>
      <c r="V4921" s="96">
        <v>2.1856029999999999E-4</v>
      </c>
      <c r="W4921" s="96">
        <v>9.4211999999999994E-3</v>
      </c>
      <c r="X4921" s="241">
        <f t="shared" si="965"/>
        <v>4.5790588893229005E-3</v>
      </c>
      <c r="Y4921" s="241">
        <f t="shared" si="966"/>
        <v>3.40953769219E-3</v>
      </c>
      <c r="Z4921" s="241">
        <f t="shared" si="967"/>
        <v>3.1063914676290004E-4</v>
      </c>
      <c r="AA4921" s="241">
        <f t="shared" si="968"/>
        <v>8.5888205036999999E-4</v>
      </c>
      <c r="AB4921" s="241">
        <v>4.5281042E-4</v>
      </c>
      <c r="AC4921" s="241">
        <v>1.8495911999999999E-7</v>
      </c>
      <c r="AD4921" s="241">
        <v>2.3103045000000002E-3</v>
      </c>
      <c r="AE4921" s="241">
        <v>1.2742647E-7</v>
      </c>
      <c r="AF4921" s="241">
        <v>6.4445235999999997E-4</v>
      </c>
      <c r="AG4921" s="241">
        <v>1.6580266E-6</v>
      </c>
      <c r="AH4921" s="241">
        <v>2.9636136E-4</v>
      </c>
      <c r="AI4921" s="241">
        <v>1.2856328E-6</v>
      </c>
      <c r="AJ4921" s="241">
        <v>3.4365062000000001E-7</v>
      </c>
      <c r="AK4921" s="241">
        <v>5.5658597000000003E-7</v>
      </c>
      <c r="AL4921" s="241">
        <v>1.9231248E-6</v>
      </c>
      <c r="AM4921" s="241">
        <v>5.5988729000000002E-9</v>
      </c>
      <c r="AN4921" s="241">
        <v>9.1760736999999992E-6</v>
      </c>
      <c r="AO4921" s="241">
        <v>1.4645279E-4</v>
      </c>
      <c r="AP4921" s="241">
        <v>-1.4546567000000001E-4</v>
      </c>
      <c r="AQ4921" s="241">
        <v>5.2975036999999995E-7</v>
      </c>
      <c r="AR4921" s="241">
        <v>8.5835230000000005E-4</v>
      </c>
      <c r="AT4921" s="193"/>
      <c r="AU4921" s="193"/>
      <c r="AV4921" s="193"/>
      <c r="AW4921" s="193"/>
      <c r="AX4921" s="193"/>
      <c r="AY4921" s="193"/>
      <c r="AZ4921" s="193"/>
      <c r="BA4921" s="193"/>
      <c r="BB4921" s="193"/>
      <c r="BC4921" s="193"/>
      <c r="BD4921" s="193"/>
      <c r="BE4921" s="315"/>
      <c r="BF4921" s="315"/>
      <c r="BG4921" s="315"/>
      <c r="BH4921" s="315"/>
      <c r="BI4921" s="315"/>
      <c r="BJ4921" s="315"/>
      <c r="BK4921" s="315"/>
    </row>
    <row r="4922" spans="1:63" x14ac:dyDescent="0.25">
      <c r="A4922" s="9"/>
      <c r="B4922" s="185" t="s">
        <v>5770</v>
      </c>
      <c r="C4922" s="5" t="s">
        <v>5777</v>
      </c>
      <c r="D4922" s="172">
        <v>2.6739556999999998E-3</v>
      </c>
      <c r="E4922" s="172">
        <v>1.3514735999999999E-3</v>
      </c>
      <c r="F4922" s="172">
        <v>5.5108906000000003E-4</v>
      </c>
      <c r="G4922" s="172">
        <v>1.1625811999999999E-5</v>
      </c>
      <c r="H4922" s="172">
        <v>1.2268452E-5</v>
      </c>
      <c r="I4922" s="172">
        <v>6.0476031000000004E-4</v>
      </c>
      <c r="J4922" s="172">
        <v>8.0558406999999997E-5</v>
      </c>
      <c r="K4922" s="172">
        <v>8.8325098999999996E-7</v>
      </c>
      <c r="L4922" s="172">
        <v>6.1296811999999998E-5</v>
      </c>
      <c r="M4922" s="172">
        <v>0</v>
      </c>
      <c r="N4922" s="172">
        <v>0</v>
      </c>
      <c r="O4922" s="172">
        <v>0</v>
      </c>
      <c r="P4922" s="199">
        <f t="shared" si="964"/>
        <v>1.0010915555555555E-2</v>
      </c>
      <c r="Q4922" s="233">
        <v>0.24746567</v>
      </c>
      <c r="R4922" s="96">
        <v>0.23584427999999999</v>
      </c>
      <c r="S4922" s="96">
        <v>9.5928000000000003E-3</v>
      </c>
      <c r="T4922" s="96">
        <v>4.4000999999999998E-7</v>
      </c>
      <c r="U4922" s="96">
        <v>3.2484000000000001E-4</v>
      </c>
      <c r="V4922" s="96">
        <v>7.9402799999999998E-5</v>
      </c>
      <c r="W4922" s="96">
        <v>1.6239E-3</v>
      </c>
      <c r="X4922" s="241">
        <f t="shared" si="965"/>
        <v>1.5122060023597592E-3</v>
      </c>
      <c r="Y4922" s="241">
        <f t="shared" si="966"/>
        <v>8.4941831469200011E-4</v>
      </c>
      <c r="Z4922" s="241">
        <f t="shared" si="967"/>
        <v>7.2993763917759003E-5</v>
      </c>
      <c r="AA4922" s="241">
        <f t="shared" si="968"/>
        <v>5.8979392375000002E-4</v>
      </c>
      <c r="AB4922" s="241">
        <v>2.774977E-4</v>
      </c>
      <c r="AC4922" s="241">
        <v>1.3577554000000001E-7</v>
      </c>
      <c r="AD4922" s="241">
        <v>1.4092499E-5</v>
      </c>
      <c r="AE4922" s="241">
        <v>8.3301012000000003E-8</v>
      </c>
      <c r="AF4922" s="241">
        <v>5.5731403000000004E-4</v>
      </c>
      <c r="AG4922" s="241">
        <v>2.9500914E-7</v>
      </c>
      <c r="AH4922" s="241">
        <v>1.8161925E-4</v>
      </c>
      <c r="AI4922" s="241">
        <v>8.0909017999999997E-7</v>
      </c>
      <c r="AJ4922" s="241">
        <v>8.1014231000000004E-8</v>
      </c>
      <c r="AK4922" s="241">
        <v>3.4117307E-7</v>
      </c>
      <c r="AL4922" s="241">
        <v>1.4184141E-8</v>
      </c>
      <c r="AM4922" s="241">
        <v>4.3495758999999999E-11</v>
      </c>
      <c r="AN4922" s="241">
        <v>8.2554928000000001E-6</v>
      </c>
      <c r="AO4922" s="241">
        <v>4.5412645999999999E-5</v>
      </c>
      <c r="AP4922" s="241">
        <v>-1.6353913E-4</v>
      </c>
      <c r="AQ4922" s="241">
        <v>1.8450374999999999E-7</v>
      </c>
      <c r="AR4922" s="241">
        <v>5.8960942E-4</v>
      </c>
      <c r="AT4922" s="193"/>
      <c r="AU4922" s="193"/>
      <c r="AV4922" s="193"/>
      <c r="AW4922" s="193"/>
      <c r="AX4922" s="193"/>
      <c r="AY4922" s="193"/>
      <c r="AZ4922" s="193"/>
      <c r="BA4922" s="193"/>
      <c r="BB4922" s="193"/>
      <c r="BC4922" s="193"/>
      <c r="BD4922" s="193"/>
      <c r="BE4922" s="315"/>
      <c r="BF4922" s="315"/>
      <c r="BG4922" s="315"/>
      <c r="BH4922" s="315"/>
      <c r="BI4922" s="315"/>
      <c r="BJ4922" s="315"/>
      <c r="BK4922" s="315"/>
    </row>
    <row r="4923" spans="1:63" x14ac:dyDescent="0.25">
      <c r="A4923" s="9"/>
      <c r="B4923" s="185" t="s">
        <v>5770</v>
      </c>
      <c r="C4923" s="5" t="s">
        <v>5778</v>
      </c>
      <c r="D4923" s="172">
        <v>4.5550400000000002E-4</v>
      </c>
      <c r="E4923" s="172">
        <v>0</v>
      </c>
      <c r="F4923" s="172">
        <v>0</v>
      </c>
      <c r="G4923" s="172">
        <v>0</v>
      </c>
      <c r="H4923" s="172">
        <v>0</v>
      </c>
      <c r="I4923" s="172">
        <v>4.5550400000000002E-4</v>
      </c>
      <c r="J4923" s="172">
        <v>0</v>
      </c>
      <c r="K4923" s="172">
        <v>0</v>
      </c>
      <c r="L4923" s="172">
        <v>0</v>
      </c>
      <c r="M4923" s="172">
        <v>0</v>
      </c>
      <c r="N4923" s="172">
        <v>0</v>
      </c>
      <c r="O4923" s="172">
        <v>0</v>
      </c>
      <c r="P4923" s="199">
        <f t="shared" si="964"/>
        <v>0</v>
      </c>
      <c r="Q4923" s="233">
        <v>0</v>
      </c>
      <c r="R4923" s="96">
        <v>0</v>
      </c>
      <c r="S4923" s="96">
        <v>0</v>
      </c>
      <c r="T4923" s="96">
        <v>0</v>
      </c>
      <c r="U4923" s="96">
        <v>0</v>
      </c>
      <c r="V4923" s="96">
        <v>0</v>
      </c>
      <c r="W4923" s="96">
        <v>0</v>
      </c>
      <c r="X4923" s="241">
        <f t="shared" si="965"/>
        <v>4.1184000000000001E-4</v>
      </c>
      <c r="Y4923" s="241">
        <f t="shared" si="966"/>
        <v>4.1184000000000001E-4</v>
      </c>
      <c r="Z4923" s="241">
        <f t="shared" si="967"/>
        <v>0</v>
      </c>
      <c r="AA4923" s="241">
        <f t="shared" si="968"/>
        <v>0</v>
      </c>
      <c r="AB4923" s="241">
        <v>0</v>
      </c>
      <c r="AC4923" s="241">
        <v>0</v>
      </c>
      <c r="AD4923" s="241">
        <v>0</v>
      </c>
      <c r="AE4923" s="241">
        <v>0</v>
      </c>
      <c r="AF4923" s="241">
        <v>4.1184000000000001E-4</v>
      </c>
      <c r="AG4923" s="241">
        <v>0</v>
      </c>
      <c r="AH4923" s="241">
        <v>0</v>
      </c>
      <c r="AI4923" s="241">
        <v>0</v>
      </c>
      <c r="AJ4923" s="241">
        <v>0</v>
      </c>
      <c r="AK4923" s="241">
        <v>0</v>
      </c>
      <c r="AL4923" s="241">
        <v>0</v>
      </c>
      <c r="AM4923" s="241">
        <v>0</v>
      </c>
      <c r="AN4923" s="241">
        <v>0</v>
      </c>
      <c r="AO4923" s="241">
        <v>0</v>
      </c>
      <c r="AP4923" s="241">
        <v>0</v>
      </c>
      <c r="AQ4923" s="241">
        <v>0</v>
      </c>
      <c r="AR4923" s="241">
        <v>0</v>
      </c>
      <c r="AT4923" s="193"/>
      <c r="AU4923" s="193"/>
      <c r="AV4923" s="193"/>
      <c r="AW4923" s="193"/>
      <c r="AX4923" s="193"/>
      <c r="AY4923" s="193"/>
      <c r="AZ4923" s="193"/>
      <c r="BA4923" s="193"/>
      <c r="BB4923" s="193"/>
      <c r="BC4923" s="193"/>
      <c r="BD4923" s="193"/>
      <c r="BE4923" s="315"/>
      <c r="BF4923" s="315"/>
      <c r="BG4923" s="315"/>
      <c r="BH4923" s="315"/>
      <c r="BI4923" s="315"/>
      <c r="BJ4923" s="315"/>
      <c r="BK4923" s="315"/>
    </row>
    <row r="4924" spans="1:63" x14ac:dyDescent="0.25">
      <c r="A4924" s="9"/>
      <c r="B4924" s="185" t="s">
        <v>5770</v>
      </c>
      <c r="C4924" s="5" t="s">
        <v>5779</v>
      </c>
      <c r="D4924" s="172">
        <v>6.4314808000000001E-3</v>
      </c>
      <c r="E4924" s="172">
        <v>3.4532005999999998E-3</v>
      </c>
      <c r="F4924" s="172">
        <v>1.5922430999999999E-3</v>
      </c>
      <c r="G4924" s="172">
        <v>3.2531046999999999E-5</v>
      </c>
      <c r="H4924" s="172">
        <v>2.9943769000000001E-5</v>
      </c>
      <c r="I4924" s="172">
        <v>9.8756154000000009E-4</v>
      </c>
      <c r="J4924" s="172">
        <v>1.5140216000000001E-4</v>
      </c>
      <c r="K4924" s="172">
        <v>2.0151766E-6</v>
      </c>
      <c r="L4924" s="172">
        <v>1.8258338E-4</v>
      </c>
      <c r="M4924" s="172">
        <v>0</v>
      </c>
      <c r="N4924" s="172">
        <v>0</v>
      </c>
      <c r="O4924" s="172">
        <v>0</v>
      </c>
      <c r="P4924" s="199">
        <f t="shared" si="964"/>
        <v>2.5579263703703701E-2</v>
      </c>
      <c r="Q4924" s="233">
        <v>0.50888489000000003</v>
      </c>
      <c r="R4924" s="96">
        <v>0.46802104999999999</v>
      </c>
      <c r="S4924" s="96">
        <v>3.3948880000000001E-2</v>
      </c>
      <c r="T4924" s="96">
        <v>8.2244999999999996E-7</v>
      </c>
      <c r="U4924" s="96">
        <v>7.8153999999999995E-4</v>
      </c>
      <c r="V4924" s="96">
        <v>2.297042E-4</v>
      </c>
      <c r="W4924" s="96">
        <v>5.9029E-3</v>
      </c>
      <c r="X4924" s="241">
        <f t="shared" si="965"/>
        <v>3.1584904529900299E-3</v>
      </c>
      <c r="Y4924" s="241">
        <f t="shared" si="966"/>
        <v>1.5978359629800001E-3</v>
      </c>
      <c r="Z4924" s="241">
        <f t="shared" si="967"/>
        <v>3.8997363814003002E-4</v>
      </c>
      <c r="AA4924" s="241">
        <f t="shared" si="968"/>
        <v>1.17068085187E-3</v>
      </c>
      <c r="AB4924" s="241">
        <v>7.0904422000000003E-4</v>
      </c>
      <c r="AC4924" s="241">
        <v>2.4217187999999999E-7</v>
      </c>
      <c r="AD4924" s="241">
        <v>3.6930432999999998E-5</v>
      </c>
      <c r="AE4924" s="241">
        <v>2.329605E-7</v>
      </c>
      <c r="AF4924" s="241">
        <v>8.5029675999999995E-4</v>
      </c>
      <c r="AG4924" s="241">
        <v>1.0894176E-6</v>
      </c>
      <c r="AH4924" s="241">
        <v>4.6407357000000001E-4</v>
      </c>
      <c r="AI4924" s="241">
        <v>2.3335953999999998E-6</v>
      </c>
      <c r="AJ4924" s="241">
        <v>2.2649345000000001E-7</v>
      </c>
      <c r="AK4924" s="241">
        <v>8.0335165999999999E-7</v>
      </c>
      <c r="AL4924" s="241">
        <v>3.5826258999999999E-8</v>
      </c>
      <c r="AM4924" s="241">
        <v>1.1717103000000001E-10</v>
      </c>
      <c r="AN4924" s="241">
        <v>9.3536561999999994E-6</v>
      </c>
      <c r="AO4924" s="241">
        <v>5.1493377999999997E-5</v>
      </c>
      <c r="AP4924" s="241">
        <v>-1.3834635E-4</v>
      </c>
      <c r="AQ4924" s="241">
        <v>6.2315187000000003E-7</v>
      </c>
      <c r="AR4924" s="241">
        <v>1.1700577E-3</v>
      </c>
      <c r="AT4924" s="193"/>
      <c r="AU4924" s="193"/>
      <c r="AV4924" s="193"/>
      <c r="AW4924" s="193"/>
      <c r="AX4924" s="193"/>
      <c r="AY4924" s="193"/>
      <c r="AZ4924" s="193"/>
      <c r="BA4924" s="193"/>
      <c r="BB4924" s="193"/>
      <c r="BC4924" s="193"/>
      <c r="BD4924" s="193"/>
      <c r="BE4924" s="315"/>
      <c r="BF4924" s="315"/>
      <c r="BG4924" s="315"/>
      <c r="BH4924" s="315"/>
      <c r="BI4924" s="315"/>
      <c r="BJ4924" s="315"/>
      <c r="BK4924" s="315"/>
    </row>
    <row r="4925" spans="1:63" x14ac:dyDescent="0.25">
      <c r="A4925" s="9"/>
      <c r="B4925" s="185" t="s">
        <v>5770</v>
      </c>
      <c r="C4925" s="5" t="s">
        <v>5780</v>
      </c>
      <c r="D4925" s="172">
        <v>2.2184495000000001E-3</v>
      </c>
      <c r="E4925" s="172">
        <v>1.3514735999999999E-3</v>
      </c>
      <c r="F4925" s="172">
        <v>5.5108906000000003E-4</v>
      </c>
      <c r="G4925" s="172">
        <v>1.1625811999999999E-5</v>
      </c>
      <c r="H4925" s="172">
        <v>1.2268452E-5</v>
      </c>
      <c r="I4925" s="172">
        <v>1.4925412000000001E-4</v>
      </c>
      <c r="J4925" s="172">
        <v>8.0558406999999997E-5</v>
      </c>
      <c r="K4925" s="172">
        <v>8.8325098999999996E-7</v>
      </c>
      <c r="L4925" s="172">
        <v>6.1296811999999998E-5</v>
      </c>
      <c r="M4925" s="172">
        <v>0</v>
      </c>
      <c r="N4925" s="172">
        <v>0</v>
      </c>
      <c r="O4925" s="172">
        <v>0</v>
      </c>
      <c r="P4925" s="199">
        <f t="shared" si="964"/>
        <v>1.0010915555555555E-2</v>
      </c>
      <c r="Q4925" s="233">
        <v>0.24746567</v>
      </c>
      <c r="R4925" s="96">
        <v>0.23584427999999999</v>
      </c>
      <c r="S4925" s="96">
        <v>9.5928000000000003E-3</v>
      </c>
      <c r="T4925" s="96">
        <v>4.4000999999999998E-7</v>
      </c>
      <c r="U4925" s="96">
        <v>3.2484000000000001E-4</v>
      </c>
      <c r="V4925" s="96">
        <v>7.9402799999999998E-5</v>
      </c>
      <c r="W4925" s="96">
        <v>1.6239E-3</v>
      </c>
      <c r="X4925" s="241">
        <f t="shared" si="965"/>
        <v>1.1003674023597589E-3</v>
      </c>
      <c r="Y4925" s="241">
        <f t="shared" si="966"/>
        <v>4.3757971469199998E-4</v>
      </c>
      <c r="Z4925" s="241">
        <f t="shared" si="967"/>
        <v>7.2993763917759003E-5</v>
      </c>
      <c r="AA4925" s="241">
        <f t="shared" si="968"/>
        <v>5.8979392375000002E-4</v>
      </c>
      <c r="AB4925" s="241">
        <v>2.774977E-4</v>
      </c>
      <c r="AC4925" s="241">
        <v>1.3577554000000001E-7</v>
      </c>
      <c r="AD4925" s="241">
        <v>1.4092499E-5</v>
      </c>
      <c r="AE4925" s="241">
        <v>8.3301012000000003E-8</v>
      </c>
      <c r="AF4925" s="241">
        <v>1.4547542999999999E-4</v>
      </c>
      <c r="AG4925" s="241">
        <v>2.9500914E-7</v>
      </c>
      <c r="AH4925" s="241">
        <v>1.8161925E-4</v>
      </c>
      <c r="AI4925" s="241">
        <v>8.0909017999999997E-7</v>
      </c>
      <c r="AJ4925" s="241">
        <v>8.1014231000000004E-8</v>
      </c>
      <c r="AK4925" s="241">
        <v>3.4117307E-7</v>
      </c>
      <c r="AL4925" s="241">
        <v>1.4184141E-8</v>
      </c>
      <c r="AM4925" s="241">
        <v>4.3495758999999999E-11</v>
      </c>
      <c r="AN4925" s="241">
        <v>8.2554928000000001E-6</v>
      </c>
      <c r="AO4925" s="241">
        <v>4.5412645999999999E-5</v>
      </c>
      <c r="AP4925" s="241">
        <v>-1.6353913E-4</v>
      </c>
      <c r="AQ4925" s="241">
        <v>1.8450374999999999E-7</v>
      </c>
      <c r="AR4925" s="241">
        <v>5.8960942E-4</v>
      </c>
      <c r="AT4925" s="193"/>
      <c r="AU4925" s="193"/>
      <c r="AV4925" s="193"/>
      <c r="AW4925" s="193"/>
      <c r="AX4925" s="193"/>
      <c r="AY4925" s="193"/>
      <c r="AZ4925" s="193"/>
      <c r="BA4925" s="193"/>
      <c r="BB4925" s="193"/>
      <c r="BC4925" s="193"/>
      <c r="BD4925" s="193"/>
      <c r="BE4925" s="315"/>
      <c r="BF4925" s="315"/>
      <c r="BG4925" s="315"/>
      <c r="BH4925" s="315"/>
      <c r="BI4925" s="315"/>
      <c r="BJ4925" s="315"/>
      <c r="BK4925" s="315"/>
    </row>
    <row r="4926" spans="1:63" x14ac:dyDescent="0.25">
      <c r="A4926" s="9"/>
      <c r="B4926" s="185" t="s">
        <v>5770</v>
      </c>
      <c r="C4926" s="5" t="s">
        <v>5781</v>
      </c>
      <c r="D4926" s="172">
        <v>9.9421676999999998E-4</v>
      </c>
      <c r="E4926" s="172">
        <v>6.0423805999999997E-4</v>
      </c>
      <c r="F4926" s="172">
        <v>2.4361089E-4</v>
      </c>
      <c r="G4926" s="172">
        <v>8.8156773999999995E-6</v>
      </c>
      <c r="H4926" s="172">
        <v>5.0874768999999996E-6</v>
      </c>
      <c r="I4926" s="172">
        <v>5.6986432000000001E-5</v>
      </c>
      <c r="J4926" s="172">
        <v>3.9472728000000002E-5</v>
      </c>
      <c r="K4926" s="172">
        <v>2.7234664000000001E-7</v>
      </c>
      <c r="L4926" s="172">
        <v>3.5733169000000001E-5</v>
      </c>
      <c r="M4926" s="172">
        <v>0</v>
      </c>
      <c r="N4926" s="172">
        <v>0</v>
      </c>
      <c r="O4926" s="172">
        <v>0</v>
      </c>
      <c r="P4926" s="199">
        <f t="shared" si="964"/>
        <v>4.4758374814814813E-3</v>
      </c>
      <c r="Q4926" s="233">
        <v>9.2906326999999997E-2</v>
      </c>
      <c r="R4926" s="96">
        <v>6.8704763000000002E-2</v>
      </c>
      <c r="S4926" s="96">
        <v>2.017176E-2</v>
      </c>
      <c r="T4926" s="96">
        <v>1.7030999999999999E-7</v>
      </c>
      <c r="U4926" s="96">
        <v>2.7426000000000002E-4</v>
      </c>
      <c r="V4926" s="96">
        <v>7.2674000000000002E-5</v>
      </c>
      <c r="W4926" s="96">
        <v>3.6827000000000001E-3</v>
      </c>
      <c r="X4926" s="241">
        <f t="shared" si="965"/>
        <v>4.6705297232849997E-4</v>
      </c>
      <c r="Y4926" s="241">
        <f t="shared" si="966"/>
        <v>1.9960312017299999E-4</v>
      </c>
      <c r="Z4926" s="241">
        <f t="shared" si="967"/>
        <v>9.5479935175499998E-5</v>
      </c>
      <c r="AA4926" s="241">
        <f t="shared" si="968"/>
        <v>1.7196991698E-4</v>
      </c>
      <c r="AB4926" s="241">
        <v>1.2406493000000001E-4</v>
      </c>
      <c r="AC4926" s="241">
        <v>3.5355795E-8</v>
      </c>
      <c r="AD4926" s="241">
        <v>1.1457343000000001E-5</v>
      </c>
      <c r="AE4926" s="241">
        <v>3.4680198E-8</v>
      </c>
      <c r="AF4926" s="241">
        <v>6.3350066999999998E-5</v>
      </c>
      <c r="AG4926" s="241">
        <v>6.6074418000000005E-7</v>
      </c>
      <c r="AH4926" s="241">
        <v>8.1201592999999999E-5</v>
      </c>
      <c r="AI4926" s="241">
        <v>3.5813791999999998E-7</v>
      </c>
      <c r="AJ4926" s="241">
        <v>6.9826562000000006E-8</v>
      </c>
      <c r="AK4926" s="241">
        <v>1.6510689E-7</v>
      </c>
      <c r="AL4926" s="241">
        <v>9.2061083999999997E-9</v>
      </c>
      <c r="AM4926" s="241">
        <v>3.0395100000000002E-11</v>
      </c>
      <c r="AN4926" s="241">
        <v>5.5982709999999997E-7</v>
      </c>
      <c r="AO4926" s="241">
        <v>5.0740466999999996E-6</v>
      </c>
      <c r="AP4926" s="241">
        <v>8.0421604999999993E-6</v>
      </c>
      <c r="AQ4926" s="241">
        <v>1.8945698000000001E-7</v>
      </c>
      <c r="AR4926" s="241">
        <v>1.7178045999999999E-4</v>
      </c>
      <c r="AT4926" s="193"/>
      <c r="AU4926" s="193"/>
      <c r="AV4926" s="193"/>
      <c r="AW4926" s="193"/>
      <c r="AX4926" s="193"/>
      <c r="AY4926" s="193"/>
      <c r="AZ4926" s="193"/>
      <c r="BA4926" s="193"/>
      <c r="BB4926" s="193"/>
      <c r="BC4926" s="193"/>
      <c r="BD4926" s="193"/>
      <c r="BE4926" s="315"/>
      <c r="BF4926" s="315"/>
      <c r="BG4926" s="315"/>
      <c r="BH4926" s="315"/>
      <c r="BI4926" s="315"/>
      <c r="BJ4926" s="315"/>
      <c r="BK4926" s="315"/>
    </row>
    <row r="4927" spans="1:63" x14ac:dyDescent="0.25">
      <c r="A4927" s="9"/>
      <c r="B4927" s="185" t="s">
        <v>5770</v>
      </c>
      <c r="C4927" s="5" t="s">
        <v>5782</v>
      </c>
      <c r="D4927" s="172">
        <v>2.2184495000000001E-3</v>
      </c>
      <c r="E4927" s="172">
        <v>1.3514735999999999E-3</v>
      </c>
      <c r="F4927" s="172">
        <v>5.5108906000000003E-4</v>
      </c>
      <c r="G4927" s="172">
        <v>1.1625811999999999E-5</v>
      </c>
      <c r="H4927" s="172">
        <v>1.2268452E-5</v>
      </c>
      <c r="I4927" s="172">
        <v>1.4925412000000001E-4</v>
      </c>
      <c r="J4927" s="172">
        <v>8.0558406999999997E-5</v>
      </c>
      <c r="K4927" s="172">
        <v>8.8325098999999996E-7</v>
      </c>
      <c r="L4927" s="172">
        <v>6.1296811999999998E-5</v>
      </c>
      <c r="M4927" s="172">
        <v>0</v>
      </c>
      <c r="N4927" s="172">
        <v>0</v>
      </c>
      <c r="O4927" s="172">
        <v>0</v>
      </c>
      <c r="P4927" s="199">
        <f t="shared" si="964"/>
        <v>1.0010915555555555E-2</v>
      </c>
      <c r="Q4927" s="233">
        <v>0.24746567</v>
      </c>
      <c r="R4927" s="96">
        <v>0.23584427999999999</v>
      </c>
      <c r="S4927" s="96">
        <v>9.5928000000000003E-3</v>
      </c>
      <c r="T4927" s="96">
        <v>4.4000999999999998E-7</v>
      </c>
      <c r="U4927" s="96">
        <v>3.2484000000000001E-4</v>
      </c>
      <c r="V4927" s="96">
        <v>7.9402799999999998E-5</v>
      </c>
      <c r="W4927" s="96">
        <v>1.6239E-3</v>
      </c>
      <c r="X4927" s="241">
        <f t="shared" si="965"/>
        <v>1.1003674023597589E-3</v>
      </c>
      <c r="Y4927" s="241">
        <f t="shared" si="966"/>
        <v>4.3757971469199998E-4</v>
      </c>
      <c r="Z4927" s="241">
        <f t="shared" si="967"/>
        <v>7.2993763917759003E-5</v>
      </c>
      <c r="AA4927" s="241">
        <f t="shared" si="968"/>
        <v>5.8979392375000002E-4</v>
      </c>
      <c r="AB4927" s="241">
        <v>2.774977E-4</v>
      </c>
      <c r="AC4927" s="241">
        <v>1.3577554000000001E-7</v>
      </c>
      <c r="AD4927" s="241">
        <v>1.4092499E-5</v>
      </c>
      <c r="AE4927" s="241">
        <v>8.3301012000000003E-8</v>
      </c>
      <c r="AF4927" s="241">
        <v>1.4547542999999999E-4</v>
      </c>
      <c r="AG4927" s="241">
        <v>2.9500914E-7</v>
      </c>
      <c r="AH4927" s="241">
        <v>1.8161925E-4</v>
      </c>
      <c r="AI4927" s="241">
        <v>8.0909017999999997E-7</v>
      </c>
      <c r="AJ4927" s="241">
        <v>8.1014231000000004E-8</v>
      </c>
      <c r="AK4927" s="241">
        <v>3.4117307E-7</v>
      </c>
      <c r="AL4927" s="241">
        <v>1.4184141E-8</v>
      </c>
      <c r="AM4927" s="241">
        <v>4.3495758999999999E-11</v>
      </c>
      <c r="AN4927" s="241">
        <v>8.2554928000000001E-6</v>
      </c>
      <c r="AO4927" s="241">
        <v>4.5412645999999999E-5</v>
      </c>
      <c r="AP4927" s="241">
        <v>-1.6353913E-4</v>
      </c>
      <c r="AQ4927" s="241">
        <v>1.8450374999999999E-7</v>
      </c>
      <c r="AR4927" s="241">
        <v>5.8960942E-4</v>
      </c>
      <c r="AT4927" s="193"/>
      <c r="AU4927" s="193"/>
      <c r="AV4927" s="193"/>
      <c r="AW4927" s="193"/>
      <c r="AX4927" s="193"/>
      <c r="AY4927" s="193"/>
      <c r="AZ4927" s="193"/>
      <c r="BA4927" s="193"/>
      <c r="BB4927" s="193"/>
      <c r="BC4927" s="193"/>
      <c r="BD4927" s="193"/>
      <c r="BE4927" s="315"/>
      <c r="BF4927" s="315"/>
      <c r="BG4927" s="315"/>
      <c r="BH4927" s="315"/>
      <c r="BI4927" s="315"/>
      <c r="BJ4927" s="315"/>
      <c r="BK4927" s="315"/>
    </row>
    <row r="4928" spans="1:63" x14ac:dyDescent="0.25">
      <c r="A4928" s="9"/>
      <c r="B4928" s="185" t="s">
        <v>5770</v>
      </c>
      <c r="C4928" s="5" t="s">
        <v>5783</v>
      </c>
      <c r="D4928" s="172">
        <v>2.6601695000000002E-2</v>
      </c>
      <c r="E4928" s="172">
        <v>1.1339543000000001E-2</v>
      </c>
      <c r="F4928" s="172">
        <v>8.9873527999999997E-4</v>
      </c>
      <c r="G4928" s="172">
        <v>1.2218626999999999E-2</v>
      </c>
      <c r="H4928" s="172">
        <v>1.9831673000000001E-5</v>
      </c>
      <c r="I4928" s="172">
        <v>2.5882187E-4</v>
      </c>
      <c r="J4928" s="172">
        <v>1.6759097E-3</v>
      </c>
      <c r="K4928" s="172">
        <v>1.8408961000000001E-6</v>
      </c>
      <c r="L4928" s="172">
        <v>1.8838477E-4</v>
      </c>
      <c r="M4928" s="172">
        <v>0</v>
      </c>
      <c r="N4928" s="172">
        <v>0</v>
      </c>
      <c r="O4928" s="172">
        <v>0</v>
      </c>
      <c r="P4928" s="199">
        <f t="shared" si="964"/>
        <v>8.399661481481481E-2</v>
      </c>
      <c r="Q4928" s="233">
        <v>0.39656865000000002</v>
      </c>
      <c r="R4928" s="96">
        <v>0.34667050999999999</v>
      </c>
      <c r="S4928" s="96">
        <v>4.1358239999999998E-2</v>
      </c>
      <c r="T4928" s="96">
        <v>6.5440000000000004E-7</v>
      </c>
      <c r="U4928" s="96">
        <v>8.7206000000000002E-4</v>
      </c>
      <c r="V4928" s="96">
        <v>1.9408199999999999E-4</v>
      </c>
      <c r="W4928" s="96">
        <v>7.4730999999999999E-3</v>
      </c>
      <c r="X4928" s="241">
        <f t="shared" si="965"/>
        <v>4.6422798358498003E-2</v>
      </c>
      <c r="Y4928" s="241">
        <f t="shared" si="966"/>
        <v>4.3999140478550004E-2</v>
      </c>
      <c r="Z4928" s="241">
        <f t="shared" si="967"/>
        <v>1.5563897820379999E-3</v>
      </c>
      <c r="AA4928" s="241">
        <f t="shared" si="968"/>
        <v>8.6726809791000002E-4</v>
      </c>
      <c r="AB4928" s="241">
        <v>2.3283721E-3</v>
      </c>
      <c r="AC4928" s="241">
        <v>1.8638888999999999E-7</v>
      </c>
      <c r="AD4928" s="241">
        <v>4.1428606999999999E-2</v>
      </c>
      <c r="AE4928" s="241">
        <v>1.4791496E-7</v>
      </c>
      <c r="AF4928" s="241">
        <v>2.4051756999999999E-4</v>
      </c>
      <c r="AG4928" s="241">
        <v>1.3095047E-6</v>
      </c>
      <c r="AH4928" s="241">
        <v>1.5227749E-3</v>
      </c>
      <c r="AI4928" s="241">
        <v>1.315595E-6</v>
      </c>
      <c r="AJ4928" s="241">
        <v>1.8876402E-7</v>
      </c>
      <c r="AK4928" s="241">
        <v>6.4923481999999996E-7</v>
      </c>
      <c r="AL4928" s="241">
        <v>2.0823129E-5</v>
      </c>
      <c r="AM4928" s="241">
        <v>5.4823697999999998E-8</v>
      </c>
      <c r="AN4928" s="241">
        <v>9.0743255000000003E-6</v>
      </c>
      <c r="AO4928" s="241">
        <v>1.4644707000000001E-4</v>
      </c>
      <c r="AP4928" s="241">
        <v>-1.4493806E-4</v>
      </c>
      <c r="AQ4928" s="241">
        <v>5.2151790999999996E-7</v>
      </c>
      <c r="AR4928" s="241">
        <v>8.6674658000000001E-4</v>
      </c>
      <c r="AT4928" s="193"/>
      <c r="AU4928" s="193"/>
      <c r="AV4928" s="193"/>
      <c r="AW4928" s="193"/>
      <c r="AX4928" s="193"/>
      <c r="AY4928" s="193"/>
      <c r="AZ4928" s="193"/>
      <c r="BA4928" s="193"/>
      <c r="BB4928" s="193"/>
      <c r="BC4928" s="193"/>
      <c r="BD4928" s="193"/>
      <c r="BE4928" s="315"/>
      <c r="BF4928" s="315"/>
      <c r="BG4928" s="315"/>
      <c r="BH4928" s="315"/>
      <c r="BI4928" s="315"/>
      <c r="BJ4928" s="315"/>
      <c r="BK4928" s="315"/>
    </row>
    <row r="4929" spans="1:63" x14ac:dyDescent="0.25">
      <c r="A4929" s="9"/>
      <c r="B4929" s="185" t="s">
        <v>5770</v>
      </c>
      <c r="C4929" s="5" t="s">
        <v>5784</v>
      </c>
      <c r="D4929" s="172">
        <v>0.33694191000000001</v>
      </c>
      <c r="E4929" s="172">
        <v>0.32153925999999999</v>
      </c>
      <c r="F4929" s="172">
        <v>2.3279103E-3</v>
      </c>
      <c r="G4929" s="172">
        <v>1.3469039999999999E-3</v>
      </c>
      <c r="H4929" s="172">
        <v>7.4769988999999994E-5</v>
      </c>
      <c r="I4929" s="172">
        <v>2.8660486999999998E-4</v>
      </c>
      <c r="J4929" s="172">
        <v>1.0775223E-2</v>
      </c>
      <c r="K4929" s="172">
        <v>1.2341838999999999E-4</v>
      </c>
      <c r="L4929" s="172">
        <v>4.6782756999999998E-4</v>
      </c>
      <c r="M4929" s="172">
        <v>0</v>
      </c>
      <c r="N4929" s="172">
        <v>0</v>
      </c>
      <c r="O4929" s="172">
        <v>0</v>
      </c>
      <c r="P4929" s="199">
        <f t="shared" si="964"/>
        <v>2.3817722962962962</v>
      </c>
      <c r="Q4929" s="233">
        <v>0.29269811000000001</v>
      </c>
      <c r="R4929" s="96">
        <v>0.24817692999999999</v>
      </c>
      <c r="S4929" s="96">
        <v>3.6288559999999997E-2</v>
      </c>
      <c r="T4929" s="96">
        <v>3.5921E-7</v>
      </c>
      <c r="U4929" s="96">
        <v>1.6268000000000001E-3</v>
      </c>
      <c r="V4929" s="96">
        <v>5.1095649999999997E-4</v>
      </c>
      <c r="W4929" s="96">
        <v>6.0945000000000001E-3</v>
      </c>
      <c r="X4929" s="241">
        <f t="shared" si="965"/>
        <v>0.11526237657107499</v>
      </c>
      <c r="Y4929" s="241">
        <f t="shared" si="966"/>
        <v>7.1388893534599984E-2</v>
      </c>
      <c r="Z4929" s="241">
        <f t="shared" si="967"/>
        <v>4.3251178195035003E-2</v>
      </c>
      <c r="AA4929" s="241">
        <f t="shared" si="968"/>
        <v>6.2230484143999999E-4</v>
      </c>
      <c r="AB4929" s="241">
        <v>6.6022709999999998E-2</v>
      </c>
      <c r="AC4929" s="241">
        <v>1.8180260999999999E-7</v>
      </c>
      <c r="AD4929" s="241">
        <v>4.8172244999999999E-3</v>
      </c>
      <c r="AE4929" s="241">
        <v>3.5939698999999999E-7</v>
      </c>
      <c r="AF4929" s="241">
        <v>5.4725437999999995E-4</v>
      </c>
      <c r="AG4929" s="241">
        <v>1.163455E-6</v>
      </c>
      <c r="AH4929" s="241">
        <v>4.3214460000000003E-2</v>
      </c>
      <c r="AI4929" s="241">
        <v>3.4050168E-6</v>
      </c>
      <c r="AJ4929" s="241">
        <v>5.9222295000000005E-7</v>
      </c>
      <c r="AK4929" s="241">
        <v>5.5618849000000003E-7</v>
      </c>
      <c r="AL4929" s="241">
        <v>8.3059152000000005E-6</v>
      </c>
      <c r="AM4929" s="241">
        <v>2.5025165E-8</v>
      </c>
      <c r="AN4929" s="241">
        <v>6.3179880999999999E-6</v>
      </c>
      <c r="AO4929" s="241">
        <v>1.7856212E-5</v>
      </c>
      <c r="AP4929" s="241">
        <v>-3.4037367E-7</v>
      </c>
      <c r="AQ4929" s="241">
        <v>8.7260143999999995E-7</v>
      </c>
      <c r="AR4929" s="241">
        <v>6.2143224000000001E-4</v>
      </c>
      <c r="AT4929" s="193"/>
      <c r="AU4929" s="193"/>
      <c r="AV4929" s="193"/>
      <c r="AW4929" s="193"/>
      <c r="AX4929" s="193"/>
      <c r="AY4929" s="193"/>
      <c r="AZ4929" s="193"/>
      <c r="BA4929" s="193"/>
      <c r="BB4929" s="193"/>
      <c r="BC4929" s="193"/>
      <c r="BD4929" s="193"/>
      <c r="BE4929" s="315"/>
      <c r="BF4929" s="315"/>
      <c r="BG4929" s="315"/>
      <c r="BH4929" s="315"/>
      <c r="BI4929" s="315"/>
      <c r="BJ4929" s="315"/>
      <c r="BK4929" s="315"/>
    </row>
    <row r="4930" spans="1:63" x14ac:dyDescent="0.25">
      <c r="A4930" s="9"/>
      <c r="B4930" s="185" t="s">
        <v>5770</v>
      </c>
      <c r="C4930" s="5" t="s">
        <v>3386</v>
      </c>
      <c r="D4930" s="172">
        <v>1.4242581000000001</v>
      </c>
      <c r="E4930" s="172">
        <v>0.47995141000000002</v>
      </c>
      <c r="F4930" s="172">
        <v>2.0373292000000001E-2</v>
      </c>
      <c r="G4930" s="172">
        <v>1.7209509E-3</v>
      </c>
      <c r="H4930" s="172">
        <v>4.4893744999999999E-4</v>
      </c>
      <c r="I4930" s="172">
        <v>3.1160963000000002E-3</v>
      </c>
      <c r="J4930" s="172">
        <v>0.91554650000000004</v>
      </c>
      <c r="K4930" s="172">
        <v>8.0116292000000002E-5</v>
      </c>
      <c r="L4930" s="172">
        <v>3.020829E-3</v>
      </c>
      <c r="M4930" s="172">
        <v>0</v>
      </c>
      <c r="N4930" s="172">
        <v>0</v>
      </c>
      <c r="O4930" s="172">
        <v>0</v>
      </c>
      <c r="P4930" s="199">
        <f t="shared" si="964"/>
        <v>3.5551956296296297</v>
      </c>
      <c r="Q4930" s="233">
        <v>17.696370000000002</v>
      </c>
      <c r="R4930" s="96">
        <v>17.091514</v>
      </c>
      <c r="S4930" s="96">
        <v>0.50462720000000005</v>
      </c>
      <c r="T4930" s="96">
        <v>1.9565E-5</v>
      </c>
      <c r="U4930" s="96">
        <v>1.5809E-2</v>
      </c>
      <c r="V4930" s="96">
        <v>5.8664700000000004E-3</v>
      </c>
      <c r="W4930" s="96">
        <v>7.8534000000000007E-2</v>
      </c>
      <c r="X4930" s="241">
        <f t="shared" si="965"/>
        <v>0.21429645977856801</v>
      </c>
      <c r="Y4930" s="241">
        <f t="shared" si="966"/>
        <v>0.1053748164594</v>
      </c>
      <c r="Z4930" s="241">
        <f t="shared" si="967"/>
        <v>6.6188026497968011E-2</v>
      </c>
      <c r="AA4930" s="241">
        <f t="shared" si="968"/>
        <v>4.2733616821199999E-2</v>
      </c>
      <c r="AB4930" s="241">
        <v>9.8549828000000006E-2</v>
      </c>
      <c r="AC4930" s="241">
        <v>9.7746607999999999E-6</v>
      </c>
      <c r="AD4930" s="241">
        <v>2.7027493000000001E-3</v>
      </c>
      <c r="AE4930" s="241">
        <v>1.6985096E-6</v>
      </c>
      <c r="AF4930" s="241">
        <v>4.0944576999999999E-3</v>
      </c>
      <c r="AG4930" s="241">
        <v>1.6308289000000001E-5</v>
      </c>
      <c r="AH4930" s="241">
        <v>6.4504079000000006E-2</v>
      </c>
      <c r="AI4930" s="241">
        <v>3.3164121999999997E-5</v>
      </c>
      <c r="AJ4930" s="241">
        <v>5.3685862999999996E-6</v>
      </c>
      <c r="AK4930" s="241">
        <v>2.5958822999999999E-5</v>
      </c>
      <c r="AL4930" s="241">
        <v>9.5630035999999993E-6</v>
      </c>
      <c r="AM4930" s="241">
        <v>2.9250067999999999E-8</v>
      </c>
      <c r="AN4930" s="241">
        <v>4.1936593000000002E-5</v>
      </c>
      <c r="AO4930" s="241">
        <v>1.0881722E-4</v>
      </c>
      <c r="AP4930" s="241">
        <v>1.4591099E-3</v>
      </c>
      <c r="AQ4930" s="241">
        <v>8.0898212000000007E-6</v>
      </c>
      <c r="AR4930" s="241">
        <v>4.2725526999999999E-2</v>
      </c>
      <c r="AT4930" s="193"/>
      <c r="AU4930" s="193"/>
      <c r="AV4930" s="193"/>
      <c r="AW4930" s="193"/>
      <c r="AX4930" s="193"/>
      <c r="AY4930" s="193"/>
      <c r="AZ4930" s="193"/>
      <c r="BA4930" s="193"/>
      <c r="BB4930" s="193"/>
      <c r="BC4930" s="193"/>
      <c r="BD4930" s="193"/>
      <c r="BE4930" s="315"/>
      <c r="BF4930" s="315"/>
      <c r="BG4930" s="315"/>
      <c r="BH4930" s="315"/>
      <c r="BI4930" s="315"/>
      <c r="BJ4930" s="315"/>
      <c r="BK4930" s="315"/>
    </row>
    <row r="4931" spans="1:63" x14ac:dyDescent="0.25">
      <c r="A4931" s="9"/>
      <c r="B4931" s="185" t="s">
        <v>5770</v>
      </c>
      <c r="C4931" s="5" t="s">
        <v>3387</v>
      </c>
      <c r="D4931" s="172">
        <v>0.35831152999999999</v>
      </c>
      <c r="E4931" s="172">
        <v>0.34435715</v>
      </c>
      <c r="F4931" s="172">
        <v>2.5471270000000002E-3</v>
      </c>
      <c r="G4931" s="172">
        <v>4.6836365999999999E-3</v>
      </c>
      <c r="H4931" s="172">
        <v>7.5921940000000005E-5</v>
      </c>
      <c r="I4931" s="172">
        <v>2.9336963000000001E-4</v>
      </c>
      <c r="J4931" s="172">
        <v>5.7731398000000003E-3</v>
      </c>
      <c r="K4931" s="172">
        <v>1.2360935000000001E-4</v>
      </c>
      <c r="L4931" s="172">
        <v>4.5757744E-4</v>
      </c>
      <c r="M4931" s="172">
        <v>0</v>
      </c>
      <c r="N4931" s="172">
        <v>0</v>
      </c>
      <c r="O4931" s="172">
        <v>0</v>
      </c>
      <c r="P4931" s="199">
        <f t="shared" si="964"/>
        <v>2.5507937037037034</v>
      </c>
      <c r="Q4931" s="233">
        <v>0.30530744999999998</v>
      </c>
      <c r="R4931" s="96">
        <v>0.26899811000000001</v>
      </c>
      <c r="S4931" s="96">
        <v>2.966208E-2</v>
      </c>
      <c r="T4931" s="96">
        <v>3.9918E-7</v>
      </c>
      <c r="U4931" s="96">
        <v>1.351E-3</v>
      </c>
      <c r="V4931" s="96">
        <v>4.2126469999999999E-4</v>
      </c>
      <c r="W4931" s="96">
        <v>4.8745999999999998E-3</v>
      </c>
      <c r="X4931" s="241">
        <f t="shared" si="965"/>
        <v>0.12205171226782899</v>
      </c>
      <c r="Y4931" s="241">
        <f t="shared" si="966"/>
        <v>7.5053347577569998E-2</v>
      </c>
      <c r="Z4931" s="241">
        <f t="shared" si="967"/>
        <v>4.6324001315328989E-2</v>
      </c>
      <c r="AA4931" s="241">
        <f t="shared" si="968"/>
        <v>6.7436337493E-4</v>
      </c>
      <c r="AB4931" s="241">
        <v>7.0707968999999996E-2</v>
      </c>
      <c r="AC4931" s="241">
        <v>1.5341150999999999E-7</v>
      </c>
      <c r="AD4931" s="241">
        <v>3.7500552E-3</v>
      </c>
      <c r="AE4931" s="241">
        <v>3.9202936E-7</v>
      </c>
      <c r="AF4931" s="241">
        <v>5.9384048999999999E-4</v>
      </c>
      <c r="AG4931" s="241">
        <v>9.3744670000000001E-7</v>
      </c>
      <c r="AH4931" s="241">
        <v>4.6281125999999999E-2</v>
      </c>
      <c r="AI4931" s="241">
        <v>3.7219317000000001E-6</v>
      </c>
      <c r="AJ4931" s="241">
        <v>4.5415859999999999E-7</v>
      </c>
      <c r="AK4931" s="241">
        <v>2.3793241999999999E-6</v>
      </c>
      <c r="AL4931" s="241">
        <v>1.9685564000000002E-5</v>
      </c>
      <c r="AM4931" s="241">
        <v>5.9383928999999998E-8</v>
      </c>
      <c r="AN4931" s="241">
        <v>5.7001409000000004E-6</v>
      </c>
      <c r="AO4931" s="241">
        <v>2.4005118000000001E-5</v>
      </c>
      <c r="AP4931" s="241">
        <v>-1.3130306E-5</v>
      </c>
      <c r="AQ4931" s="241">
        <v>8.2688493000000005E-7</v>
      </c>
      <c r="AR4931" s="241">
        <v>6.7353648999999996E-4</v>
      </c>
      <c r="AT4931" s="193"/>
      <c r="AU4931" s="193"/>
      <c r="AV4931" s="193"/>
      <c r="AW4931" s="193"/>
      <c r="AX4931" s="193"/>
      <c r="AY4931" s="193"/>
      <c r="AZ4931" s="193"/>
      <c r="BA4931" s="193"/>
      <c r="BB4931" s="193"/>
      <c r="BC4931" s="193"/>
      <c r="BD4931" s="193"/>
      <c r="BE4931" s="315"/>
      <c r="BF4931" s="315"/>
      <c r="BG4931" s="315"/>
      <c r="BH4931" s="315"/>
      <c r="BI4931" s="315"/>
      <c r="BJ4931" s="315"/>
      <c r="BK4931" s="315"/>
    </row>
    <row r="4932" spans="1:63" x14ac:dyDescent="0.25">
      <c r="A4932" s="9"/>
      <c r="B4932" s="185" t="s">
        <v>5770</v>
      </c>
      <c r="C4932" s="5" t="s">
        <v>3388</v>
      </c>
      <c r="D4932" s="172">
        <v>3.4880413E-3</v>
      </c>
      <c r="E4932" s="172">
        <v>1.7951938000000001E-3</v>
      </c>
      <c r="F4932" s="172">
        <v>7.9309651999999995E-4</v>
      </c>
      <c r="G4932" s="172">
        <v>1.4554649E-5</v>
      </c>
      <c r="H4932" s="172">
        <v>1.5839531000000001E-5</v>
      </c>
      <c r="I4932" s="172">
        <v>7.0336482999999999E-4</v>
      </c>
      <c r="J4932" s="172">
        <v>8.9340955000000001E-5</v>
      </c>
      <c r="K4932" s="172">
        <v>1.0911902000000001E-6</v>
      </c>
      <c r="L4932" s="172">
        <v>7.5559841999999996E-5</v>
      </c>
      <c r="M4932" s="172">
        <v>0</v>
      </c>
      <c r="N4932" s="172">
        <v>0</v>
      </c>
      <c r="O4932" s="172">
        <v>0</v>
      </c>
      <c r="P4932" s="199">
        <f t="shared" si="964"/>
        <v>1.3297731851851851E-2</v>
      </c>
      <c r="Q4932" s="233">
        <v>0.2970814</v>
      </c>
      <c r="R4932" s="96">
        <v>0.28430555000000002</v>
      </c>
      <c r="S4932" s="96">
        <v>1.055824E-2</v>
      </c>
      <c r="T4932" s="96">
        <v>5.0411000000000003E-7</v>
      </c>
      <c r="U4932" s="96">
        <v>3.6611E-4</v>
      </c>
      <c r="V4932" s="96">
        <v>9.7291899999999996E-5</v>
      </c>
      <c r="W4932" s="96">
        <v>1.7537E-3</v>
      </c>
      <c r="X4932" s="241">
        <f t="shared" si="965"/>
        <v>1.8619116244764779E-3</v>
      </c>
      <c r="Y4932" s="241">
        <f t="shared" si="966"/>
        <v>1.0122346408599999E-3</v>
      </c>
      <c r="Z4932" s="241">
        <f t="shared" si="967"/>
        <v>1.3870346539647803E-4</v>
      </c>
      <c r="AA4932" s="241">
        <f t="shared" si="968"/>
        <v>7.1097351821999995E-4</v>
      </c>
      <c r="AB4932" s="241">
        <v>3.6860754999999999E-4</v>
      </c>
      <c r="AC4932" s="241">
        <v>1.5719137000000001E-7</v>
      </c>
      <c r="AD4932" s="241">
        <v>1.6593693000000001E-5</v>
      </c>
      <c r="AE4932" s="241">
        <v>1.1839382E-7</v>
      </c>
      <c r="AF4932" s="241">
        <v>6.2643197999999998E-4</v>
      </c>
      <c r="AG4932" s="241">
        <v>3.2583267E-7</v>
      </c>
      <c r="AH4932" s="241">
        <v>2.4125255000000001E-4</v>
      </c>
      <c r="AI4932" s="241">
        <v>1.1626000000000001E-6</v>
      </c>
      <c r="AJ4932" s="241">
        <v>9.7297675000000001E-8</v>
      </c>
      <c r="AK4932" s="241">
        <v>4.2918987E-7</v>
      </c>
      <c r="AL4932" s="241">
        <v>1.6928754E-8</v>
      </c>
      <c r="AM4932" s="241">
        <v>5.3397478000000002E-11</v>
      </c>
      <c r="AN4932" s="241">
        <v>8.3662347000000006E-6</v>
      </c>
      <c r="AO4932" s="241">
        <v>4.5688880999999997E-5</v>
      </c>
      <c r="AP4932" s="241">
        <v>-1.5831027E-4</v>
      </c>
      <c r="AQ4932" s="241">
        <v>2.2576821999999999E-7</v>
      </c>
      <c r="AR4932" s="241">
        <v>7.1074775E-4</v>
      </c>
      <c r="AT4932" s="193"/>
      <c r="AU4932" s="193"/>
      <c r="AV4932" s="193"/>
      <c r="AW4932" s="193"/>
      <c r="AX4932" s="193"/>
      <c r="AY4932" s="193"/>
      <c r="AZ4932" s="193"/>
      <c r="BA4932" s="193"/>
      <c r="BB4932" s="193"/>
      <c r="BC4932" s="193"/>
      <c r="BD4932" s="193"/>
      <c r="BE4932" s="315"/>
      <c r="BF4932" s="315"/>
      <c r="BG4932" s="315"/>
      <c r="BH4932" s="315"/>
      <c r="BI4932" s="315"/>
      <c r="BJ4932" s="315"/>
      <c r="BK4932" s="315"/>
    </row>
    <row r="4933" spans="1:63" x14ac:dyDescent="0.25">
      <c r="A4933" s="9"/>
      <c r="B4933" s="185" t="s">
        <v>5770</v>
      </c>
      <c r="C4933" s="5" t="s">
        <v>3389</v>
      </c>
      <c r="D4933" s="172">
        <v>1.269608E-3</v>
      </c>
      <c r="E4933" s="172">
        <v>4.4372120999999998E-4</v>
      </c>
      <c r="F4933" s="172">
        <v>2.4202602999999999E-4</v>
      </c>
      <c r="G4933" s="172">
        <v>2.9286644E-6</v>
      </c>
      <c r="H4933" s="172">
        <v>3.5710322000000001E-6</v>
      </c>
      <c r="I4933" s="172">
        <v>5.5410824E-4</v>
      </c>
      <c r="J4933" s="172">
        <v>8.7824120000000003E-6</v>
      </c>
      <c r="K4933" s="172">
        <v>2.0794560999999999E-7</v>
      </c>
      <c r="L4933" s="172">
        <v>1.4262471999999999E-5</v>
      </c>
      <c r="M4933" s="172">
        <v>0</v>
      </c>
      <c r="N4933" s="172">
        <v>0</v>
      </c>
      <c r="O4933" s="172">
        <v>0</v>
      </c>
      <c r="P4933" s="199">
        <f t="shared" si="964"/>
        <v>3.2868237777777774E-3</v>
      </c>
      <c r="Q4933" s="233">
        <v>4.9617381000000002E-2</v>
      </c>
      <c r="R4933" s="96">
        <v>4.8463329999999999E-2</v>
      </c>
      <c r="S4933" s="96">
        <v>9.6499200000000002E-4</v>
      </c>
      <c r="T4933" s="96">
        <v>6.4098999999999997E-8</v>
      </c>
      <c r="U4933" s="96">
        <v>4.1273999999999998E-5</v>
      </c>
      <c r="V4933" s="96">
        <v>1.7890070000000001E-5</v>
      </c>
      <c r="W4933" s="96">
        <v>1.2983E-4</v>
      </c>
      <c r="X4933" s="241">
        <f t="shared" si="965"/>
        <v>7.6155365189670295E-4</v>
      </c>
      <c r="Y4933" s="241">
        <f t="shared" si="966"/>
        <v>5.7466021588700007E-4</v>
      </c>
      <c r="Z4933" s="241">
        <f t="shared" si="967"/>
        <v>6.5708683260702901E-5</v>
      </c>
      <c r="AA4933" s="241">
        <f t="shared" si="968"/>
        <v>1.21184752749E-4</v>
      </c>
      <c r="AB4933" s="241">
        <v>9.1110038999999993E-5</v>
      </c>
      <c r="AC4933" s="241">
        <v>2.1412709000000001E-8</v>
      </c>
      <c r="AD4933" s="241">
        <v>2.5011445000000001E-6</v>
      </c>
      <c r="AE4933" s="241">
        <v>3.5094795000000002E-8</v>
      </c>
      <c r="AF4933" s="241">
        <v>4.8096169999999999E-4</v>
      </c>
      <c r="AG4933" s="241">
        <v>3.0824882999999999E-8</v>
      </c>
      <c r="AH4933" s="241">
        <v>5.9633431999999998E-5</v>
      </c>
      <c r="AI4933" s="241">
        <v>3.5353693000000001E-7</v>
      </c>
      <c r="AJ4933" s="241">
        <v>1.6281151E-8</v>
      </c>
      <c r="AK4933" s="241">
        <v>8.8015174999999997E-8</v>
      </c>
      <c r="AL4933" s="241">
        <v>2.7446923999999999E-9</v>
      </c>
      <c r="AM4933" s="241">
        <v>9.9023029000000008E-12</v>
      </c>
      <c r="AN4933" s="241">
        <v>1.1069783E-7</v>
      </c>
      <c r="AO4933" s="241">
        <v>2.7598217999999998E-7</v>
      </c>
      <c r="AP4933" s="241">
        <v>5.2279833999999997E-6</v>
      </c>
      <c r="AQ4933" s="241">
        <v>4.1262749E-8</v>
      </c>
      <c r="AR4933" s="241">
        <v>1.2114349E-4</v>
      </c>
      <c r="AT4933" s="193"/>
      <c r="AU4933" s="193"/>
      <c r="AV4933" s="193"/>
      <c r="AW4933" s="193"/>
      <c r="AX4933" s="193"/>
      <c r="AY4933" s="193"/>
      <c r="AZ4933" s="193"/>
      <c r="BA4933" s="193"/>
      <c r="BB4933" s="193"/>
      <c r="BC4933" s="193"/>
      <c r="BD4933" s="193"/>
      <c r="BE4933" s="315"/>
      <c r="BF4933" s="315"/>
      <c r="BG4933" s="315"/>
      <c r="BH4933" s="315"/>
      <c r="BI4933" s="315"/>
      <c r="BJ4933" s="315"/>
      <c r="BK4933" s="315"/>
    </row>
    <row r="4934" spans="1:63" x14ac:dyDescent="0.25">
      <c r="A4934" s="9"/>
      <c r="B4934" s="185" t="s">
        <v>5770</v>
      </c>
      <c r="C4934" s="5" t="s">
        <v>3390</v>
      </c>
      <c r="D4934" s="172">
        <v>0.21708696999999999</v>
      </c>
      <c r="E4934" s="172">
        <v>3.1350331000000002E-3</v>
      </c>
      <c r="F4934" s="172">
        <v>0.21173650999999999</v>
      </c>
      <c r="G4934" s="172">
        <v>1.9907757E-4</v>
      </c>
      <c r="H4934" s="172">
        <v>3.4122343999999997E-5</v>
      </c>
      <c r="I4934" s="172">
        <v>8.2965728999999995E-4</v>
      </c>
      <c r="J4934" s="172">
        <v>8.5183942999999998E-4</v>
      </c>
      <c r="K4934" s="172">
        <v>2.3093710999999999E-5</v>
      </c>
      <c r="L4934" s="172">
        <v>2.7763008999999998E-4</v>
      </c>
      <c r="M4934" s="172">
        <v>0</v>
      </c>
      <c r="N4934" s="172">
        <v>0</v>
      </c>
      <c r="O4934" s="172">
        <v>0</v>
      </c>
      <c r="P4934" s="199">
        <f t="shared" si="964"/>
        <v>2.3222467407407407E-2</v>
      </c>
      <c r="Q4934" s="233">
        <v>0.49776535</v>
      </c>
      <c r="R4934" s="96">
        <v>0.41334726999999999</v>
      </c>
      <c r="S4934" s="96">
        <v>7.0240800000000006E-2</v>
      </c>
      <c r="T4934" s="96">
        <v>7.2264999999999998E-7</v>
      </c>
      <c r="U4934" s="96">
        <v>1.5777E-3</v>
      </c>
      <c r="V4934" s="96">
        <v>4.6385099999999999E-4</v>
      </c>
      <c r="W4934" s="96">
        <v>1.2135E-2</v>
      </c>
      <c r="X4934" s="241">
        <f t="shared" si="965"/>
        <v>2.1764442690022305E-2</v>
      </c>
      <c r="Y4934" s="241">
        <f t="shared" si="966"/>
        <v>2.0051466679150004E-2</v>
      </c>
      <c r="Z4934" s="241">
        <f t="shared" si="967"/>
        <v>6.7854392349229998E-4</v>
      </c>
      <c r="AA4934" s="241">
        <f t="shared" si="968"/>
        <v>1.03443208738E-3</v>
      </c>
      <c r="AB4934" s="241">
        <v>6.4361629999999995E-4</v>
      </c>
      <c r="AC4934" s="241">
        <v>2.0903995E-7</v>
      </c>
      <c r="AD4934" s="241">
        <v>7.0997515E-4</v>
      </c>
      <c r="AE4934" s="241">
        <v>1.3105892E-6</v>
      </c>
      <c r="AF4934" s="241">
        <v>1.8694101000000001E-2</v>
      </c>
      <c r="AG4934" s="241">
        <v>2.2546E-6</v>
      </c>
      <c r="AH4934" s="241">
        <v>4.2123745999999998E-4</v>
      </c>
      <c r="AI4934" s="241">
        <v>2.3279898E-4</v>
      </c>
      <c r="AJ4934" s="241">
        <v>4.0396163999999999E-7</v>
      </c>
      <c r="AK4934" s="241">
        <v>8.1430748000000001E-7</v>
      </c>
      <c r="AL4934" s="241">
        <v>6.5666452999999997E-7</v>
      </c>
      <c r="AM4934" s="241">
        <v>1.9729422999999999E-9</v>
      </c>
      <c r="AN4934" s="241">
        <v>9.6466169E-6</v>
      </c>
      <c r="AO4934" s="241">
        <v>1.2559601E-4</v>
      </c>
      <c r="AP4934" s="241">
        <v>-1.1261205E-4</v>
      </c>
      <c r="AQ4934" s="241">
        <v>7.1098738000000001E-7</v>
      </c>
      <c r="AR4934" s="241">
        <v>1.0337211000000001E-3</v>
      </c>
      <c r="AT4934" s="193"/>
      <c r="AU4934" s="193"/>
      <c r="AV4934" s="193"/>
      <c r="AW4934" s="193"/>
      <c r="AX4934" s="193"/>
      <c r="AY4934" s="193"/>
      <c r="AZ4934" s="193"/>
      <c r="BA4934" s="193"/>
      <c r="BB4934" s="193"/>
      <c r="BC4934" s="193"/>
      <c r="BD4934" s="193"/>
      <c r="BE4934" s="315"/>
      <c r="BF4934" s="315"/>
      <c r="BG4934" s="315"/>
      <c r="BH4934" s="315"/>
      <c r="BI4934" s="315"/>
      <c r="BJ4934" s="315"/>
      <c r="BK4934" s="315"/>
    </row>
    <row r="4935" spans="1:63" x14ac:dyDescent="0.25">
      <c r="A4935" s="9"/>
      <c r="B4935" s="185" t="s">
        <v>5770</v>
      </c>
      <c r="C4935" s="5" t="s">
        <v>4668</v>
      </c>
      <c r="D4935" s="172">
        <v>3.4880413E-3</v>
      </c>
      <c r="E4935" s="172">
        <v>1.7951938000000001E-3</v>
      </c>
      <c r="F4935" s="172">
        <v>7.9309651999999995E-4</v>
      </c>
      <c r="G4935" s="172">
        <v>1.4554649E-5</v>
      </c>
      <c r="H4935" s="172">
        <v>1.5839531000000001E-5</v>
      </c>
      <c r="I4935" s="172">
        <v>7.0336482999999999E-4</v>
      </c>
      <c r="J4935" s="172">
        <v>8.9340955000000001E-5</v>
      </c>
      <c r="K4935" s="172">
        <v>1.0911902000000001E-6</v>
      </c>
      <c r="L4935" s="172">
        <v>7.5559841999999996E-5</v>
      </c>
      <c r="M4935" s="172">
        <v>0</v>
      </c>
      <c r="N4935" s="172">
        <v>0</v>
      </c>
      <c r="O4935" s="172">
        <v>0</v>
      </c>
      <c r="P4935" s="199">
        <f t="shared" si="964"/>
        <v>1.3297731851851851E-2</v>
      </c>
      <c r="Q4935" s="233">
        <v>0.2970814</v>
      </c>
      <c r="R4935" s="96">
        <v>0.28430555000000002</v>
      </c>
      <c r="S4935" s="96">
        <v>1.055824E-2</v>
      </c>
      <c r="T4935" s="96">
        <v>5.0411000000000003E-7</v>
      </c>
      <c r="U4935" s="96">
        <v>3.6611E-4</v>
      </c>
      <c r="V4935" s="96">
        <v>9.7291899999999996E-5</v>
      </c>
      <c r="W4935" s="96">
        <v>1.7537E-3</v>
      </c>
      <c r="X4935" s="241">
        <f t="shared" si="965"/>
        <v>1.8619116244764779E-3</v>
      </c>
      <c r="Y4935" s="241">
        <f t="shared" si="966"/>
        <v>1.0122346408599999E-3</v>
      </c>
      <c r="Z4935" s="241">
        <f t="shared" si="967"/>
        <v>1.3870346539647803E-4</v>
      </c>
      <c r="AA4935" s="241">
        <f t="shared" si="968"/>
        <v>7.1097351821999995E-4</v>
      </c>
      <c r="AB4935" s="241">
        <v>3.6860754999999999E-4</v>
      </c>
      <c r="AC4935" s="241">
        <v>1.5719137000000001E-7</v>
      </c>
      <c r="AD4935" s="241">
        <v>1.6593693000000001E-5</v>
      </c>
      <c r="AE4935" s="241">
        <v>1.1839382E-7</v>
      </c>
      <c r="AF4935" s="241">
        <v>6.2643197999999998E-4</v>
      </c>
      <c r="AG4935" s="241">
        <v>3.2583267E-7</v>
      </c>
      <c r="AH4935" s="241">
        <v>2.4125255000000001E-4</v>
      </c>
      <c r="AI4935" s="241">
        <v>1.1626000000000001E-6</v>
      </c>
      <c r="AJ4935" s="241">
        <v>9.7297675000000001E-8</v>
      </c>
      <c r="AK4935" s="241">
        <v>4.2918987E-7</v>
      </c>
      <c r="AL4935" s="241">
        <v>1.6928754E-8</v>
      </c>
      <c r="AM4935" s="241">
        <v>5.3397478000000002E-11</v>
      </c>
      <c r="AN4935" s="241">
        <v>8.3662347000000006E-6</v>
      </c>
      <c r="AO4935" s="241">
        <v>4.5688880999999997E-5</v>
      </c>
      <c r="AP4935" s="241">
        <v>-1.5831027E-4</v>
      </c>
      <c r="AQ4935" s="241">
        <v>2.2576821999999999E-7</v>
      </c>
      <c r="AR4935" s="241">
        <v>7.1074775E-4</v>
      </c>
      <c r="AT4935" s="193"/>
      <c r="AU4935" s="193"/>
      <c r="AV4935" s="193"/>
      <c r="AW4935" s="193"/>
      <c r="AX4935" s="193"/>
      <c r="AY4935" s="193"/>
      <c r="AZ4935" s="193"/>
      <c r="BA4935" s="193"/>
      <c r="BB4935" s="193"/>
      <c r="BC4935" s="193"/>
      <c r="BD4935" s="193"/>
      <c r="BE4935" s="315"/>
      <c r="BF4935" s="315"/>
      <c r="BG4935" s="315"/>
      <c r="BH4935" s="315"/>
      <c r="BI4935" s="315"/>
      <c r="BJ4935" s="315"/>
      <c r="BK4935" s="315"/>
    </row>
    <row r="4936" spans="1:63" x14ac:dyDescent="0.25">
      <c r="A4936" s="9"/>
      <c r="B4936" s="185" t="s">
        <v>5770</v>
      </c>
      <c r="C4936" s="5" t="s">
        <v>4669</v>
      </c>
      <c r="D4936" s="172">
        <v>1.269608E-3</v>
      </c>
      <c r="E4936" s="172">
        <v>4.4372120999999998E-4</v>
      </c>
      <c r="F4936" s="172">
        <v>2.4202602999999999E-4</v>
      </c>
      <c r="G4936" s="172">
        <v>2.9286644E-6</v>
      </c>
      <c r="H4936" s="172">
        <v>3.5710322000000001E-6</v>
      </c>
      <c r="I4936" s="172">
        <v>5.5410824E-4</v>
      </c>
      <c r="J4936" s="172">
        <v>8.7824120000000003E-6</v>
      </c>
      <c r="K4936" s="172">
        <v>2.0794560999999999E-7</v>
      </c>
      <c r="L4936" s="172">
        <v>1.4262471999999999E-5</v>
      </c>
      <c r="M4936" s="172">
        <v>0</v>
      </c>
      <c r="N4936" s="172">
        <v>0</v>
      </c>
      <c r="O4936" s="172">
        <v>0</v>
      </c>
      <c r="P4936" s="199">
        <f t="shared" si="964"/>
        <v>3.2868237777777774E-3</v>
      </c>
      <c r="Q4936" s="233">
        <v>4.9617381000000002E-2</v>
      </c>
      <c r="R4936" s="96">
        <v>4.8463329999999999E-2</v>
      </c>
      <c r="S4936" s="96">
        <v>9.6499200000000002E-4</v>
      </c>
      <c r="T4936" s="96">
        <v>6.4098999999999997E-8</v>
      </c>
      <c r="U4936" s="96">
        <v>4.1273999999999998E-5</v>
      </c>
      <c r="V4936" s="96">
        <v>1.7890070000000001E-5</v>
      </c>
      <c r="W4936" s="96">
        <v>1.2983E-4</v>
      </c>
      <c r="X4936" s="241">
        <f t="shared" si="965"/>
        <v>7.6155365189670295E-4</v>
      </c>
      <c r="Y4936" s="241">
        <f t="shared" si="966"/>
        <v>5.7466021588700007E-4</v>
      </c>
      <c r="Z4936" s="241">
        <f t="shared" si="967"/>
        <v>6.5708683260702901E-5</v>
      </c>
      <c r="AA4936" s="241">
        <f t="shared" si="968"/>
        <v>1.21184752749E-4</v>
      </c>
      <c r="AB4936" s="241">
        <v>9.1110038999999993E-5</v>
      </c>
      <c r="AC4936" s="241">
        <v>2.1412709000000001E-8</v>
      </c>
      <c r="AD4936" s="241">
        <v>2.5011445000000001E-6</v>
      </c>
      <c r="AE4936" s="241">
        <v>3.5094795000000002E-8</v>
      </c>
      <c r="AF4936" s="241">
        <v>4.8096169999999999E-4</v>
      </c>
      <c r="AG4936" s="241">
        <v>3.0824882999999999E-8</v>
      </c>
      <c r="AH4936" s="241">
        <v>5.9633431999999998E-5</v>
      </c>
      <c r="AI4936" s="241">
        <v>3.5353693000000001E-7</v>
      </c>
      <c r="AJ4936" s="241">
        <v>1.6281151E-8</v>
      </c>
      <c r="AK4936" s="241">
        <v>8.8015174999999997E-8</v>
      </c>
      <c r="AL4936" s="241">
        <v>2.7446923999999999E-9</v>
      </c>
      <c r="AM4936" s="241">
        <v>9.9023029000000008E-12</v>
      </c>
      <c r="AN4936" s="241">
        <v>1.1069783E-7</v>
      </c>
      <c r="AO4936" s="241">
        <v>2.7598217999999998E-7</v>
      </c>
      <c r="AP4936" s="241">
        <v>5.2279833999999997E-6</v>
      </c>
      <c r="AQ4936" s="241">
        <v>4.1262749E-8</v>
      </c>
      <c r="AR4936" s="241">
        <v>1.2114349E-4</v>
      </c>
      <c r="AT4936" s="193"/>
      <c r="AU4936" s="193"/>
      <c r="AV4936" s="193"/>
      <c r="AW4936" s="193"/>
      <c r="AX4936" s="193"/>
      <c r="AY4936" s="193"/>
      <c r="AZ4936" s="193"/>
      <c r="BA4936" s="193"/>
      <c r="BB4936" s="193"/>
      <c r="BC4936" s="193"/>
      <c r="BD4936" s="193"/>
      <c r="BE4936" s="315"/>
      <c r="BF4936" s="315"/>
      <c r="BG4936" s="315"/>
      <c r="BH4936" s="315"/>
      <c r="BI4936" s="315"/>
      <c r="BJ4936" s="315"/>
      <c r="BK4936" s="315"/>
    </row>
    <row r="4937" spans="1:63" x14ac:dyDescent="0.25">
      <c r="A4937" s="9"/>
      <c r="B4937" s="185" t="s">
        <v>5770</v>
      </c>
      <c r="C4937" s="5" t="s">
        <v>4670</v>
      </c>
      <c r="D4937" s="172">
        <v>0.25760512000000002</v>
      </c>
      <c r="E4937" s="172">
        <v>2.8190112999999998E-3</v>
      </c>
      <c r="F4937" s="172">
        <v>0.25315296999999998</v>
      </c>
      <c r="G4937" s="172">
        <v>3.3366106000000002E-5</v>
      </c>
      <c r="H4937" s="172">
        <v>2.3956454000000001E-5</v>
      </c>
      <c r="I4937" s="172">
        <v>8.0977342000000002E-4</v>
      </c>
      <c r="J4937" s="172">
        <v>5.5173467000000005E-4</v>
      </c>
      <c r="K4937" s="172">
        <v>3.0004689000000002E-6</v>
      </c>
      <c r="L4937" s="172">
        <v>2.1130633000000001E-4</v>
      </c>
      <c r="M4937" s="172">
        <v>0</v>
      </c>
      <c r="N4937" s="172">
        <v>0</v>
      </c>
      <c r="O4937" s="172">
        <v>0</v>
      </c>
      <c r="P4937" s="199">
        <f t="shared" si="964"/>
        <v>2.0881565185185181E-2</v>
      </c>
      <c r="Q4937" s="233">
        <v>0.48445739999999998</v>
      </c>
      <c r="R4937" s="96">
        <v>0.40929883</v>
      </c>
      <c r="S4937" s="96">
        <v>6.2468000000000003E-2</v>
      </c>
      <c r="T4937" s="96">
        <v>7.3241000000000003E-7</v>
      </c>
      <c r="U4937" s="96">
        <v>1.1169999999999999E-3</v>
      </c>
      <c r="V4937" s="96">
        <v>2.6483300000000002E-4</v>
      </c>
      <c r="W4937" s="96">
        <v>1.1308E-2</v>
      </c>
      <c r="X4937" s="241">
        <f t="shared" si="965"/>
        <v>2.4903862376276401E-2</v>
      </c>
      <c r="Y4937" s="241">
        <f t="shared" si="966"/>
        <v>2.32044655855E-2</v>
      </c>
      <c r="Z4937" s="241">
        <f t="shared" si="967"/>
        <v>6.7542254927639993E-4</v>
      </c>
      <c r="AA4937" s="241">
        <f t="shared" si="968"/>
        <v>1.0239742414999999E-3</v>
      </c>
      <c r="AB4937" s="241">
        <v>5.7881804999999995E-4</v>
      </c>
      <c r="AC4937" s="241">
        <v>2.1452860000000001E-7</v>
      </c>
      <c r="AD4937" s="241">
        <v>4.5338388000000003E-4</v>
      </c>
      <c r="AE4937" s="241">
        <v>1.4726653E-6</v>
      </c>
      <c r="AF4937" s="241">
        <v>2.2168574E-2</v>
      </c>
      <c r="AG4937" s="241">
        <v>2.0024615999999999E-6</v>
      </c>
      <c r="AH4937" s="241">
        <v>3.7883551999999998E-4</v>
      </c>
      <c r="AI4937" s="241">
        <v>2.7807435000000002E-4</v>
      </c>
      <c r="AJ4937" s="241">
        <v>2.5105896000000001E-7</v>
      </c>
      <c r="AK4937" s="241">
        <v>7.4905633999999997E-7</v>
      </c>
      <c r="AL4937" s="241">
        <v>4.9905879999999996E-7</v>
      </c>
      <c r="AM4937" s="241">
        <v>1.4816764000000001E-9</v>
      </c>
      <c r="AN4937" s="241">
        <v>9.4873635000000002E-6</v>
      </c>
      <c r="AO4937" s="241">
        <v>1.4743712999999999E-4</v>
      </c>
      <c r="AP4937" s="241">
        <v>-1.3991247E-4</v>
      </c>
      <c r="AQ4937" s="241">
        <v>6.0074150000000001E-7</v>
      </c>
      <c r="AR4937" s="241">
        <v>1.0233734999999999E-3</v>
      </c>
      <c r="AT4937" s="193"/>
      <c r="AU4937" s="193"/>
      <c r="AV4937" s="193"/>
      <c r="AW4937" s="193"/>
      <c r="AX4937" s="193"/>
      <c r="AY4937" s="193"/>
      <c r="AZ4937" s="193"/>
      <c r="BA4937" s="193"/>
      <c r="BB4937" s="193"/>
      <c r="BC4937" s="193"/>
      <c r="BD4937" s="193"/>
      <c r="BE4937" s="315"/>
      <c r="BF4937" s="315"/>
      <c r="BG4937" s="315"/>
      <c r="BH4937" s="315"/>
      <c r="BI4937" s="315"/>
      <c r="BJ4937" s="315"/>
      <c r="BK4937" s="315"/>
    </row>
    <row r="4938" spans="1:63" x14ac:dyDescent="0.25">
      <c r="A4938" s="9"/>
      <c r="B4938" s="185" t="s">
        <v>5770</v>
      </c>
      <c r="C4938" s="5" t="s">
        <v>2553</v>
      </c>
      <c r="D4938" s="172">
        <v>2.6739556999999998E-3</v>
      </c>
      <c r="E4938" s="172">
        <v>1.3514735999999999E-3</v>
      </c>
      <c r="F4938" s="172">
        <v>5.5108906000000003E-4</v>
      </c>
      <c r="G4938" s="172">
        <v>1.1625811999999999E-5</v>
      </c>
      <c r="H4938" s="172">
        <v>1.2268452E-5</v>
      </c>
      <c r="I4938" s="172">
        <v>6.0476031000000004E-4</v>
      </c>
      <c r="J4938" s="172">
        <v>8.0558406999999997E-5</v>
      </c>
      <c r="K4938" s="172">
        <v>8.8325098999999996E-7</v>
      </c>
      <c r="L4938" s="172">
        <v>6.1296811999999998E-5</v>
      </c>
      <c r="M4938" s="172">
        <v>0</v>
      </c>
      <c r="N4938" s="172">
        <v>0</v>
      </c>
      <c r="O4938" s="172">
        <v>0</v>
      </c>
      <c r="P4938" s="199">
        <f t="shared" si="964"/>
        <v>1.0010915555555555E-2</v>
      </c>
      <c r="Q4938" s="233">
        <v>0.24746567</v>
      </c>
      <c r="R4938" s="96">
        <v>0.23584427999999999</v>
      </c>
      <c r="S4938" s="96">
        <v>9.5928000000000003E-3</v>
      </c>
      <c r="T4938" s="96">
        <v>4.4000999999999998E-7</v>
      </c>
      <c r="U4938" s="96">
        <v>3.2484000000000001E-4</v>
      </c>
      <c r="V4938" s="96">
        <v>7.9402799999999998E-5</v>
      </c>
      <c r="W4938" s="96">
        <v>1.6239E-3</v>
      </c>
      <c r="X4938" s="241">
        <f t="shared" si="965"/>
        <v>1.5122060023597592E-3</v>
      </c>
      <c r="Y4938" s="241">
        <f t="shared" si="966"/>
        <v>8.4941831469200011E-4</v>
      </c>
      <c r="Z4938" s="241">
        <f t="shared" si="967"/>
        <v>7.2993763917759003E-5</v>
      </c>
      <c r="AA4938" s="241">
        <f t="shared" si="968"/>
        <v>5.8979392375000002E-4</v>
      </c>
      <c r="AB4938" s="241">
        <v>2.774977E-4</v>
      </c>
      <c r="AC4938" s="241">
        <v>1.3577554000000001E-7</v>
      </c>
      <c r="AD4938" s="241">
        <v>1.4092499E-5</v>
      </c>
      <c r="AE4938" s="241">
        <v>8.3301012000000003E-8</v>
      </c>
      <c r="AF4938" s="241">
        <v>5.5731403000000004E-4</v>
      </c>
      <c r="AG4938" s="241">
        <v>2.9500914E-7</v>
      </c>
      <c r="AH4938" s="241">
        <v>1.8161925E-4</v>
      </c>
      <c r="AI4938" s="241">
        <v>8.0909017999999997E-7</v>
      </c>
      <c r="AJ4938" s="241">
        <v>8.1014231000000004E-8</v>
      </c>
      <c r="AK4938" s="241">
        <v>3.4117307E-7</v>
      </c>
      <c r="AL4938" s="241">
        <v>1.4184141E-8</v>
      </c>
      <c r="AM4938" s="241">
        <v>4.3495758999999999E-11</v>
      </c>
      <c r="AN4938" s="241">
        <v>8.2554928000000001E-6</v>
      </c>
      <c r="AO4938" s="241">
        <v>4.5412645999999999E-5</v>
      </c>
      <c r="AP4938" s="241">
        <v>-1.6353913E-4</v>
      </c>
      <c r="AQ4938" s="241">
        <v>1.8450374999999999E-7</v>
      </c>
      <c r="AR4938" s="241">
        <v>5.8960942E-4</v>
      </c>
      <c r="AT4938" s="193"/>
      <c r="AU4938" s="193"/>
      <c r="AV4938" s="193"/>
      <c r="AW4938" s="193"/>
      <c r="AX4938" s="193"/>
      <c r="AY4938" s="193"/>
      <c r="AZ4938" s="193"/>
      <c r="BA4938" s="193"/>
      <c r="BB4938" s="193"/>
      <c r="BC4938" s="193"/>
      <c r="BD4938" s="193"/>
      <c r="BE4938" s="315"/>
      <c r="BF4938" s="315"/>
      <c r="BG4938" s="315"/>
      <c r="BH4938" s="315"/>
      <c r="BI4938" s="315"/>
      <c r="BJ4938" s="315"/>
      <c r="BK4938" s="315"/>
    </row>
    <row r="4939" spans="1:63" x14ac:dyDescent="0.25">
      <c r="A4939" s="9"/>
      <c r="B4939" s="185" t="s">
        <v>5770</v>
      </c>
      <c r="C4939" s="5" t="s">
        <v>5004</v>
      </c>
      <c r="D4939" s="172">
        <v>7.5039438000000002E-3</v>
      </c>
      <c r="E4939" s="172">
        <v>2.5847795999999999E-3</v>
      </c>
      <c r="F4939" s="172">
        <v>9.0485065999999998E-4</v>
      </c>
      <c r="G4939" s="172">
        <v>2.6667014999999998E-3</v>
      </c>
      <c r="H4939" s="172">
        <v>1.9371013E-5</v>
      </c>
      <c r="I4939" s="172">
        <v>7.0230702000000002E-4</v>
      </c>
      <c r="J4939" s="172">
        <v>4.3465908000000001E-4</v>
      </c>
      <c r="K4939" s="172">
        <v>1.8184506E-6</v>
      </c>
      <c r="L4939" s="172">
        <v>1.8945649E-4</v>
      </c>
      <c r="M4939" s="172">
        <v>0</v>
      </c>
      <c r="N4939" s="172">
        <v>0</v>
      </c>
      <c r="O4939" s="172">
        <v>0</v>
      </c>
      <c r="P4939" s="199">
        <f t="shared" si="964"/>
        <v>1.9146515555555552E-2</v>
      </c>
      <c r="Q4939" s="233">
        <v>0.40832346000000003</v>
      </c>
      <c r="R4939" s="96">
        <v>0.34565591000000001</v>
      </c>
      <c r="S4939" s="96">
        <v>5.2039679999999998E-2</v>
      </c>
      <c r="T4939" s="96">
        <v>6.5127000000000003E-7</v>
      </c>
      <c r="U4939" s="96">
        <v>9.7236999999999996E-4</v>
      </c>
      <c r="V4939" s="96">
        <v>2.197511E-4</v>
      </c>
      <c r="W4939" s="96">
        <v>9.4351000000000001E-3</v>
      </c>
      <c r="X4939" s="241">
        <f t="shared" si="965"/>
        <v>3.1752269763564E-3</v>
      </c>
      <c r="Y4939" s="241">
        <f t="shared" si="966"/>
        <v>1.9484775847900002E-3</v>
      </c>
      <c r="Z4939" s="241">
        <f t="shared" si="967"/>
        <v>3.6199317494639994E-4</v>
      </c>
      <c r="AA4939" s="241">
        <f t="shared" si="968"/>
        <v>8.6475621661999999E-4</v>
      </c>
      <c r="AB4939" s="241">
        <v>5.3072524000000003E-4</v>
      </c>
      <c r="AC4939" s="241">
        <v>1.8597719E-7</v>
      </c>
      <c r="AD4939" s="241">
        <v>7.6797688999999999E-4</v>
      </c>
      <c r="AE4939" s="241">
        <v>1.2973189999999999E-7</v>
      </c>
      <c r="AF4939" s="241">
        <v>6.4779886999999999E-4</v>
      </c>
      <c r="AG4939" s="241">
        <v>1.6608757E-6</v>
      </c>
      <c r="AH4939" s="241">
        <v>3.4731185000000001E-4</v>
      </c>
      <c r="AI4939" s="241">
        <v>1.302399E-6</v>
      </c>
      <c r="AJ4939" s="241">
        <v>2.0915752999999999E-7</v>
      </c>
      <c r="AK4939" s="241">
        <v>5.6305037000000002E-7</v>
      </c>
      <c r="AL4939" s="241">
        <v>2.1719412999999998E-6</v>
      </c>
      <c r="AM4939" s="241">
        <v>6.4120463999999997E-9</v>
      </c>
      <c r="AN4939" s="241">
        <v>9.1841447000000007E-6</v>
      </c>
      <c r="AO4939" s="241">
        <v>1.4646333999999999E-4</v>
      </c>
      <c r="AP4939" s="241">
        <v>-1.4521911999999999E-4</v>
      </c>
      <c r="AQ4939" s="241">
        <v>5.3336661999999999E-7</v>
      </c>
      <c r="AR4939" s="241">
        <v>8.6422284999999996E-4</v>
      </c>
      <c r="AT4939" s="193"/>
      <c r="AU4939" s="193"/>
      <c r="AV4939" s="193"/>
      <c r="AW4939" s="193"/>
      <c r="AX4939" s="193"/>
      <c r="AY4939" s="193"/>
      <c r="AZ4939" s="193"/>
      <c r="BA4939" s="193"/>
      <c r="BB4939" s="193"/>
      <c r="BC4939" s="193"/>
      <c r="BD4939" s="193"/>
      <c r="BE4939" s="315"/>
      <c r="BF4939" s="315"/>
      <c r="BG4939" s="315"/>
      <c r="BH4939" s="315"/>
      <c r="BI4939" s="315"/>
      <c r="BJ4939" s="315"/>
      <c r="BK4939" s="315"/>
    </row>
    <row r="4940" spans="1:63" x14ac:dyDescent="0.25">
      <c r="A4940" s="9"/>
      <c r="B4940" s="185" t="s">
        <v>5770</v>
      </c>
      <c r="C4940" s="5" t="s">
        <v>5002</v>
      </c>
      <c r="D4940" s="172">
        <v>0.41568208000000001</v>
      </c>
      <c r="E4940" s="172">
        <v>0.40470504000000002</v>
      </c>
      <c r="F4940" s="172">
        <v>2.4691564999999999E-3</v>
      </c>
      <c r="G4940" s="172">
        <v>1.6807893999999999E-3</v>
      </c>
      <c r="H4940" s="172">
        <v>7.3511924000000002E-5</v>
      </c>
      <c r="I4940" s="172">
        <v>2.6699303999999999E-4</v>
      </c>
      <c r="J4940" s="172">
        <v>5.9326253999999997E-3</v>
      </c>
      <c r="K4940" s="172">
        <v>1.2334767E-4</v>
      </c>
      <c r="L4940" s="172">
        <v>4.3061960999999998E-4</v>
      </c>
      <c r="M4940" s="172">
        <v>0</v>
      </c>
      <c r="N4940" s="172">
        <v>0</v>
      </c>
      <c r="O4940" s="172">
        <v>0</v>
      </c>
      <c r="P4940" s="199">
        <f t="shared" si="964"/>
        <v>2.9978151111111111</v>
      </c>
      <c r="Q4940" s="233">
        <v>0.25748368999999999</v>
      </c>
      <c r="R4940" s="96">
        <v>0.22606312000000001</v>
      </c>
      <c r="S4940" s="96">
        <v>2.5777359999999999E-2</v>
      </c>
      <c r="T4940" s="96">
        <v>3.0988000000000002E-7</v>
      </c>
      <c r="U4940" s="96">
        <v>1.1418000000000001E-3</v>
      </c>
      <c r="V4940" s="96">
        <v>3.9100579999999999E-4</v>
      </c>
      <c r="W4940" s="96">
        <v>4.1101000000000002E-3</v>
      </c>
      <c r="X4940" s="241">
        <f t="shared" si="965"/>
        <v>0.142965112004553</v>
      </c>
      <c r="Y4940" s="241">
        <f t="shared" si="966"/>
        <v>8.7957918511915006E-2</v>
      </c>
      <c r="Z4940" s="241">
        <f t="shared" si="967"/>
        <v>5.4440243573468002E-2</v>
      </c>
      <c r="AA4940" s="241">
        <f t="shared" si="968"/>
        <v>5.6694991916999996E-4</v>
      </c>
      <c r="AB4940" s="241">
        <v>8.3099400000000004E-2</v>
      </c>
      <c r="AC4940" s="241">
        <v>9.9413595000000006E-8</v>
      </c>
      <c r="AD4940" s="241">
        <v>4.2854814E-3</v>
      </c>
      <c r="AE4940" s="241">
        <v>3.8081301999999998E-7</v>
      </c>
      <c r="AF4940" s="241">
        <v>5.7173914000000002E-4</v>
      </c>
      <c r="AG4940" s="241">
        <v>8.1774530000000002E-7</v>
      </c>
      <c r="AH4940" s="241">
        <v>5.4391808999999999E-2</v>
      </c>
      <c r="AI4940" s="241">
        <v>3.6054200999999999E-6</v>
      </c>
      <c r="AJ4940" s="241">
        <v>3.9161759E-7</v>
      </c>
      <c r="AK4940" s="241">
        <v>2.5552010999999999E-6</v>
      </c>
      <c r="AL4940" s="241">
        <v>2.2716096E-5</v>
      </c>
      <c r="AM4940" s="241">
        <v>6.8742378000000002E-8</v>
      </c>
      <c r="AN4940" s="241">
        <v>4.0073407000000004E-6</v>
      </c>
      <c r="AO4940" s="241">
        <v>1.0482436E-5</v>
      </c>
      <c r="AP4940" s="241">
        <v>4.6077195999999999E-6</v>
      </c>
      <c r="AQ4940" s="241">
        <v>7.5324917000000001E-7</v>
      </c>
      <c r="AR4940" s="241">
        <v>5.6619666999999996E-4</v>
      </c>
      <c r="AT4940" s="193"/>
      <c r="AU4940" s="193"/>
      <c r="AV4940" s="193"/>
      <c r="AW4940" s="193"/>
      <c r="AX4940" s="193"/>
      <c r="AY4940" s="193"/>
      <c r="AZ4940" s="193"/>
      <c r="BA4940" s="193"/>
      <c r="BB4940" s="193"/>
      <c r="BC4940" s="193"/>
      <c r="BD4940" s="193"/>
      <c r="BE4940" s="315"/>
      <c r="BF4940" s="315"/>
      <c r="BG4940" s="315"/>
      <c r="BH4940" s="315"/>
      <c r="BI4940" s="315"/>
      <c r="BJ4940" s="315"/>
      <c r="BK4940" s="315"/>
    </row>
    <row r="4941" spans="1:63" x14ac:dyDescent="0.25">
      <c r="A4941" s="9"/>
      <c r="B4941" s="185" t="s">
        <v>5770</v>
      </c>
      <c r="C4941" s="5" t="s">
        <v>5003</v>
      </c>
      <c r="D4941" s="172">
        <v>0.45011128</v>
      </c>
      <c r="E4941" s="172">
        <v>0.42533841999999999</v>
      </c>
      <c r="F4941" s="172">
        <v>2.6153933999999998E-3</v>
      </c>
      <c r="G4941" s="172">
        <v>1.7735871999999999E-3</v>
      </c>
      <c r="H4941" s="172">
        <v>7.3908039000000005E-5</v>
      </c>
      <c r="I4941" s="172">
        <v>2.7087967E-4</v>
      </c>
      <c r="J4941" s="172">
        <v>1.9477254999999999E-2</v>
      </c>
      <c r="K4941" s="172">
        <v>1.2339358E-4</v>
      </c>
      <c r="L4941" s="172">
        <v>4.3843445999999998E-4</v>
      </c>
      <c r="M4941" s="172">
        <v>0</v>
      </c>
      <c r="N4941" s="172">
        <v>0</v>
      </c>
      <c r="O4941" s="172">
        <v>0</v>
      </c>
      <c r="P4941" s="199">
        <f t="shared" si="964"/>
        <v>3.1506549629629625</v>
      </c>
      <c r="Q4941" s="233">
        <v>0.26861572</v>
      </c>
      <c r="R4941" s="96">
        <v>0.23684520000000001</v>
      </c>
      <c r="S4941" s="96">
        <v>2.5925759999999999E-2</v>
      </c>
      <c r="T4941" s="96">
        <v>3.2421999999999997E-7</v>
      </c>
      <c r="U4941" s="96">
        <v>1.1107999999999999E-3</v>
      </c>
      <c r="V4941" s="96">
        <v>3.666319E-4</v>
      </c>
      <c r="W4941" s="96">
        <v>4.3670000000000002E-3</v>
      </c>
      <c r="X4941" s="241">
        <f t="shared" si="965"/>
        <v>0.14994291290019496</v>
      </c>
      <c r="Y4941" s="241">
        <f t="shared" si="966"/>
        <v>9.0873273079019976E-2</v>
      </c>
      <c r="Z4941" s="241">
        <f t="shared" si="967"/>
        <v>5.8475698451984991E-2</v>
      </c>
      <c r="AA4941" s="241">
        <f t="shared" si="968"/>
        <v>5.9394136918999993E-4</v>
      </c>
      <c r="AB4941" s="241">
        <v>8.7336111999999994E-2</v>
      </c>
      <c r="AC4941" s="241">
        <v>1.0841062E-7</v>
      </c>
      <c r="AD4941" s="241">
        <v>2.9329722999999999E-3</v>
      </c>
      <c r="AE4941" s="241">
        <v>3.9984833999999998E-7</v>
      </c>
      <c r="AF4941" s="241">
        <v>6.0285460999999995E-4</v>
      </c>
      <c r="AG4941" s="241">
        <v>8.2591005999999997E-7</v>
      </c>
      <c r="AH4941" s="241">
        <v>5.7164891000000002E-2</v>
      </c>
      <c r="AI4941" s="241">
        <v>3.8224521999999996E-6</v>
      </c>
      <c r="AJ4941" s="241">
        <v>4.1246752999999997E-7</v>
      </c>
      <c r="AK4941" s="241">
        <v>1.1468931E-3</v>
      </c>
      <c r="AL4941" s="241">
        <v>1.3975886000000001E-4</v>
      </c>
      <c r="AM4941" s="241">
        <v>7.3941754999999999E-8</v>
      </c>
      <c r="AN4941" s="241">
        <v>4.2007803999999997E-6</v>
      </c>
      <c r="AO4941" s="241">
        <v>1.3282435000000001E-5</v>
      </c>
      <c r="AP4941" s="241">
        <v>2.3634150999999998E-6</v>
      </c>
      <c r="AQ4941" s="241">
        <v>7.5739918999999997E-7</v>
      </c>
      <c r="AR4941" s="241">
        <v>5.9318396999999998E-4</v>
      </c>
      <c r="AT4941" s="193"/>
      <c r="AU4941" s="193"/>
      <c r="AV4941" s="193"/>
      <c r="AW4941" s="193"/>
      <c r="AX4941" s="193"/>
      <c r="AY4941" s="193"/>
      <c r="AZ4941" s="193"/>
      <c r="BA4941" s="193"/>
      <c r="BB4941" s="193"/>
      <c r="BC4941" s="193"/>
      <c r="BD4941" s="193"/>
      <c r="BE4941" s="315"/>
      <c r="BF4941" s="315"/>
      <c r="BG4941" s="315"/>
      <c r="BH4941" s="315"/>
      <c r="BI4941" s="315"/>
      <c r="BJ4941" s="315"/>
      <c r="BK4941" s="315"/>
    </row>
    <row r="4942" spans="1:63" x14ac:dyDescent="0.25">
      <c r="A4942" s="9"/>
      <c r="B4942" s="185" t="s">
        <v>5770</v>
      </c>
      <c r="C4942" s="5" t="s">
        <v>2600</v>
      </c>
      <c r="D4942" s="172">
        <v>0.37384121999999997</v>
      </c>
      <c r="E4942" s="172">
        <v>0.33373106000000002</v>
      </c>
      <c r="F4942" s="172">
        <v>1.4525773000000001E-2</v>
      </c>
      <c r="G4942" s="172">
        <v>2.6861062999999998E-3</v>
      </c>
      <c r="H4942" s="172">
        <v>9.9803623999999993E-5</v>
      </c>
      <c r="I4942" s="172">
        <v>5.4121640999999995E-4</v>
      </c>
      <c r="J4942" s="172">
        <v>2.0544160999999998E-2</v>
      </c>
      <c r="K4942" s="172">
        <v>1.2703376999999999E-4</v>
      </c>
      <c r="L4942" s="172">
        <v>1.5860644E-3</v>
      </c>
      <c r="M4942" s="172">
        <v>0</v>
      </c>
      <c r="N4942" s="172">
        <v>0</v>
      </c>
      <c r="O4942" s="172">
        <v>0</v>
      </c>
      <c r="P4942" s="199">
        <f t="shared" si="964"/>
        <v>2.4720819259259259</v>
      </c>
      <c r="Q4942" s="233">
        <v>1.3606636000000001</v>
      </c>
      <c r="R4942" s="96">
        <v>1.0821251000000001</v>
      </c>
      <c r="S4942" s="96">
        <v>0.23308319999999999</v>
      </c>
      <c r="T4942" s="96">
        <v>1.2641000000000001E-6</v>
      </c>
      <c r="U4942" s="96">
        <v>1.073E-2</v>
      </c>
      <c r="V4942" s="96">
        <v>4.199029E-3</v>
      </c>
      <c r="W4942" s="96">
        <v>3.0525E-2</v>
      </c>
      <c r="X4942" s="241">
        <f t="shared" si="965"/>
        <v>0.12290280724073299</v>
      </c>
      <c r="Y4942" s="241">
        <f t="shared" si="966"/>
        <v>7.5202428206090008E-2</v>
      </c>
      <c r="Z4942" s="241">
        <f t="shared" si="967"/>
        <v>4.4986315346042985E-2</v>
      </c>
      <c r="AA4942" s="241">
        <f t="shared" si="968"/>
        <v>2.7140636886E-3</v>
      </c>
      <c r="AB4942" s="241">
        <v>6.8524972000000003E-2</v>
      </c>
      <c r="AC4942" s="241">
        <v>4.2561139000000002E-7</v>
      </c>
      <c r="AD4942" s="241">
        <v>3.5735759000000001E-3</v>
      </c>
      <c r="AE4942" s="241">
        <v>1.9384021999999999E-6</v>
      </c>
      <c r="AF4942" s="241">
        <v>3.0940824999999999E-3</v>
      </c>
      <c r="AG4942" s="241">
        <v>7.4337925000000002E-6</v>
      </c>
      <c r="AH4942" s="241">
        <v>4.4851046999999998E-2</v>
      </c>
      <c r="AI4942" s="241">
        <v>2.1440458000000001E-5</v>
      </c>
      <c r="AJ4942" s="241">
        <v>3.1551811999999999E-6</v>
      </c>
      <c r="AK4942" s="241">
        <v>1.7626310000000002E-5</v>
      </c>
      <c r="AL4942" s="241">
        <v>7.4566486999999999E-6</v>
      </c>
      <c r="AM4942" s="241">
        <v>1.9081143E-8</v>
      </c>
      <c r="AN4942" s="241">
        <v>2.8447803E-5</v>
      </c>
      <c r="AO4942" s="241">
        <v>2.1098313E-5</v>
      </c>
      <c r="AP4942" s="241">
        <v>3.6024551E-5</v>
      </c>
      <c r="AQ4942" s="241">
        <v>1.9814886000000002E-6</v>
      </c>
      <c r="AR4942" s="241">
        <v>2.7120821999999998E-3</v>
      </c>
      <c r="AT4942" s="193"/>
      <c r="AU4942" s="193"/>
      <c r="AV4942" s="193"/>
      <c r="AW4942" s="193"/>
      <c r="AX4942" s="193"/>
      <c r="AY4942" s="193"/>
      <c r="AZ4942" s="193"/>
      <c r="BA4942" s="193"/>
      <c r="BB4942" s="193"/>
      <c r="BC4942" s="193"/>
      <c r="BD4942" s="193"/>
      <c r="BE4942" s="315"/>
      <c r="BF4942" s="315"/>
      <c r="BG4942" s="315"/>
      <c r="BH4942" s="315"/>
      <c r="BI4942" s="315"/>
      <c r="BJ4942" s="315"/>
      <c r="BK4942" s="315"/>
    </row>
    <row r="4943" spans="1:63" x14ac:dyDescent="0.25">
      <c r="A4943" s="9"/>
      <c r="B4943" s="185" t="s">
        <v>5770</v>
      </c>
      <c r="C4943" s="5" t="s">
        <v>2601</v>
      </c>
      <c r="D4943" s="172">
        <v>2.2184495000000001E-3</v>
      </c>
      <c r="E4943" s="172">
        <v>1.3514735999999999E-3</v>
      </c>
      <c r="F4943" s="172">
        <v>5.5108906000000003E-4</v>
      </c>
      <c r="G4943" s="172">
        <v>1.1625811999999999E-5</v>
      </c>
      <c r="H4943" s="172">
        <v>1.2268452E-5</v>
      </c>
      <c r="I4943" s="172">
        <v>1.4925412000000001E-4</v>
      </c>
      <c r="J4943" s="172">
        <v>8.0558406999999997E-5</v>
      </c>
      <c r="K4943" s="172">
        <v>8.8325098999999996E-7</v>
      </c>
      <c r="L4943" s="172">
        <v>6.1296811999999998E-5</v>
      </c>
      <c r="M4943" s="172">
        <v>0</v>
      </c>
      <c r="N4943" s="172">
        <v>0</v>
      </c>
      <c r="O4943" s="172">
        <v>0</v>
      </c>
      <c r="P4943" s="199">
        <f t="shared" si="964"/>
        <v>1.0010915555555555E-2</v>
      </c>
      <c r="Q4943" s="233">
        <v>0.24746567</v>
      </c>
      <c r="R4943" s="96">
        <v>0.23584427999999999</v>
      </c>
      <c r="S4943" s="96">
        <v>9.5928000000000003E-3</v>
      </c>
      <c r="T4943" s="96">
        <v>4.4000999999999998E-7</v>
      </c>
      <c r="U4943" s="96">
        <v>3.2484000000000001E-4</v>
      </c>
      <c r="V4943" s="96">
        <v>7.9402799999999998E-5</v>
      </c>
      <c r="W4943" s="96">
        <v>1.6239E-3</v>
      </c>
      <c r="X4943" s="241">
        <f t="shared" si="965"/>
        <v>1.1003674023597589E-3</v>
      </c>
      <c r="Y4943" s="241">
        <f t="shared" si="966"/>
        <v>4.3757971469199998E-4</v>
      </c>
      <c r="Z4943" s="241">
        <f t="shared" si="967"/>
        <v>7.2993763917759003E-5</v>
      </c>
      <c r="AA4943" s="241">
        <f t="shared" si="968"/>
        <v>5.8979392375000002E-4</v>
      </c>
      <c r="AB4943" s="241">
        <v>2.774977E-4</v>
      </c>
      <c r="AC4943" s="241">
        <v>1.3577554000000001E-7</v>
      </c>
      <c r="AD4943" s="241">
        <v>1.4092499E-5</v>
      </c>
      <c r="AE4943" s="241">
        <v>8.3301012000000003E-8</v>
      </c>
      <c r="AF4943" s="241">
        <v>1.4547542999999999E-4</v>
      </c>
      <c r="AG4943" s="241">
        <v>2.9500914E-7</v>
      </c>
      <c r="AH4943" s="241">
        <v>1.8161925E-4</v>
      </c>
      <c r="AI4943" s="241">
        <v>8.0909017999999997E-7</v>
      </c>
      <c r="AJ4943" s="241">
        <v>8.1014231000000004E-8</v>
      </c>
      <c r="AK4943" s="241">
        <v>3.4117307E-7</v>
      </c>
      <c r="AL4943" s="241">
        <v>1.4184141E-8</v>
      </c>
      <c r="AM4943" s="241">
        <v>4.3495758999999999E-11</v>
      </c>
      <c r="AN4943" s="241">
        <v>8.2554928000000001E-6</v>
      </c>
      <c r="AO4943" s="241">
        <v>4.5412645999999999E-5</v>
      </c>
      <c r="AP4943" s="241">
        <v>-1.6353913E-4</v>
      </c>
      <c r="AQ4943" s="241">
        <v>1.8450374999999999E-7</v>
      </c>
      <c r="AR4943" s="241">
        <v>5.8960942E-4</v>
      </c>
      <c r="AT4943" s="193"/>
      <c r="AU4943" s="193"/>
      <c r="AV4943" s="193"/>
      <c r="AW4943" s="193"/>
      <c r="AX4943" s="193"/>
      <c r="AY4943" s="193"/>
      <c r="AZ4943" s="193"/>
      <c r="BA4943" s="193"/>
      <c r="BB4943" s="193"/>
      <c r="BC4943" s="193"/>
      <c r="BD4943" s="193"/>
      <c r="BE4943" s="315"/>
      <c r="BF4943" s="315"/>
      <c r="BG4943" s="315"/>
      <c r="BH4943" s="315"/>
      <c r="BI4943" s="315"/>
      <c r="BJ4943" s="315"/>
      <c r="BK4943" s="315"/>
    </row>
    <row r="4944" spans="1:63" x14ac:dyDescent="0.25">
      <c r="A4944" s="9"/>
      <c r="B4944" s="185" t="s">
        <v>5770</v>
      </c>
      <c r="C4944" s="5" t="s">
        <v>2602</v>
      </c>
      <c r="D4944" s="172">
        <v>5.2849427999999997E-2</v>
      </c>
      <c r="E4944" s="172">
        <v>1.1446362E-2</v>
      </c>
      <c r="F4944" s="172">
        <v>1.2298949999999999E-3</v>
      </c>
      <c r="G4944" s="172">
        <v>3.9248843999999998E-2</v>
      </c>
      <c r="H4944" s="172">
        <v>1.9968361E-5</v>
      </c>
      <c r="I4944" s="172">
        <v>2.6381446999999998E-4</v>
      </c>
      <c r="J4944" s="172">
        <v>4.3533219000000003E-4</v>
      </c>
      <c r="K4944" s="172">
        <v>1.8806876E-6</v>
      </c>
      <c r="L4944" s="172">
        <v>2.0333208E-4</v>
      </c>
      <c r="M4944" s="172">
        <v>0</v>
      </c>
      <c r="N4944" s="172">
        <v>0</v>
      </c>
      <c r="O4944" s="172">
        <v>0</v>
      </c>
      <c r="P4944" s="199">
        <f t="shared" si="964"/>
        <v>8.4787866666666656E-2</v>
      </c>
      <c r="Q4944" s="233">
        <v>0.4771686</v>
      </c>
      <c r="R4944" s="96">
        <v>0.35807822</v>
      </c>
      <c r="S4944" s="96">
        <v>9.9232000000000001E-2</v>
      </c>
      <c r="T4944" s="96">
        <v>6.5927E-7</v>
      </c>
      <c r="U4944" s="96">
        <v>1.4306E-3</v>
      </c>
      <c r="V4944" s="96">
        <v>3.4012099999999998E-4</v>
      </c>
      <c r="W4944" s="96">
        <v>1.8086999999999999E-2</v>
      </c>
      <c r="X4944" s="241">
        <f t="shared" si="965"/>
        <v>9.3275177001169995E-3</v>
      </c>
      <c r="Y4944" s="241">
        <f t="shared" si="966"/>
        <v>6.8600208670299995E-3</v>
      </c>
      <c r="Z4944" s="241">
        <f t="shared" si="967"/>
        <v>1.5715484036570001E-3</v>
      </c>
      <c r="AA4944" s="241">
        <f t="shared" si="968"/>
        <v>8.9594842942999995E-4</v>
      </c>
      <c r="AB4944" s="241">
        <v>2.3502811000000001E-3</v>
      </c>
      <c r="AC4944" s="241">
        <v>1.9155894E-7</v>
      </c>
      <c r="AD4944" s="241">
        <v>4.2447843999999998E-3</v>
      </c>
      <c r="AE4944" s="241">
        <v>1.5664289000000001E-7</v>
      </c>
      <c r="AF4944" s="241">
        <v>2.6139407999999998E-4</v>
      </c>
      <c r="AG4944" s="241">
        <v>3.2130851999999999E-6</v>
      </c>
      <c r="AH4944" s="241">
        <v>1.5371187000000001E-3</v>
      </c>
      <c r="AI4944" s="241">
        <v>1.4895197999999999E-6</v>
      </c>
      <c r="AJ4944" s="241">
        <v>3.0627990000000002E-7</v>
      </c>
      <c r="AK4944" s="241">
        <v>1.1058181E-5</v>
      </c>
      <c r="AL4944" s="241">
        <v>9.8894361000000006E-6</v>
      </c>
      <c r="AM4944" s="241">
        <v>2.5570856999999999E-8</v>
      </c>
      <c r="AN4944" s="241">
        <v>9.7225159999999993E-6</v>
      </c>
      <c r="AO4944" s="241">
        <v>1.4666392000000001E-4</v>
      </c>
      <c r="AP4944" s="241">
        <v>-1.4472572E-4</v>
      </c>
      <c r="AQ4944" s="241">
        <v>6.1053943000000001E-7</v>
      </c>
      <c r="AR4944" s="241">
        <v>8.9533788999999998E-4</v>
      </c>
      <c r="AT4944" s="193"/>
      <c r="AU4944" s="193"/>
      <c r="AV4944" s="193"/>
      <c r="AW4944" s="193"/>
      <c r="AX4944" s="193"/>
      <c r="AY4944" s="193"/>
      <c r="AZ4944" s="193"/>
      <c r="BA4944" s="193"/>
      <c r="BB4944" s="193"/>
      <c r="BC4944" s="193"/>
      <c r="BD4944" s="193"/>
      <c r="BE4944" s="315"/>
      <c r="BF4944" s="315"/>
      <c r="BG4944" s="315"/>
      <c r="BH4944" s="315"/>
      <c r="BI4944" s="315"/>
      <c r="BJ4944" s="315"/>
      <c r="BK4944" s="315"/>
    </row>
    <row r="4945" spans="1:63" x14ac:dyDescent="0.25">
      <c r="A4945" s="9"/>
      <c r="B4945" s="185" t="s">
        <v>5770</v>
      </c>
      <c r="C4945" s="5" t="s">
        <v>3795</v>
      </c>
      <c r="D4945" s="172">
        <v>0.3733822</v>
      </c>
      <c r="E4945" s="172">
        <v>0.30535688999999999</v>
      </c>
      <c r="F4945" s="172">
        <v>2.334698E-2</v>
      </c>
      <c r="G4945" s="172">
        <v>6.9618939999999997E-3</v>
      </c>
      <c r="H4945" s="172">
        <v>3.7153882000000001E-4</v>
      </c>
      <c r="I4945" s="172">
        <v>4.5920127000000002E-3</v>
      </c>
      <c r="J4945" s="172">
        <v>2.3108063000000002E-2</v>
      </c>
      <c r="K4945" s="172">
        <v>1.4720943E-4</v>
      </c>
      <c r="L4945" s="172">
        <v>9.4976070999999995E-3</v>
      </c>
      <c r="M4945" s="172">
        <v>0</v>
      </c>
      <c r="N4945" s="172">
        <v>0</v>
      </c>
      <c r="O4945" s="172">
        <v>0</v>
      </c>
      <c r="P4945" s="199">
        <f t="shared" si="964"/>
        <v>2.2619028888888888</v>
      </c>
      <c r="Q4945" s="233">
        <v>12.31452</v>
      </c>
      <c r="R4945" s="96">
        <v>7.5265751999999999</v>
      </c>
      <c r="S4945" s="96">
        <v>4.0252800000000004</v>
      </c>
      <c r="T4945" s="96">
        <v>1.0983E-5</v>
      </c>
      <c r="U4945" s="96">
        <v>0.18468999999999999</v>
      </c>
      <c r="V4945" s="96">
        <v>7.39234E-2</v>
      </c>
      <c r="W4945" s="96">
        <v>0.50404000000000004</v>
      </c>
      <c r="X4945" s="241">
        <f t="shared" si="965"/>
        <v>0.13955215869054102</v>
      </c>
      <c r="Y4945" s="241">
        <f t="shared" si="966"/>
        <v>7.8560052736000002E-2</v>
      </c>
      <c r="Z4945" s="241">
        <f t="shared" si="967"/>
        <v>4.2123681959541012E-2</v>
      </c>
      <c r="AA4945" s="241">
        <f t="shared" si="968"/>
        <v>1.8868423995000001E-2</v>
      </c>
      <c r="AB4945" s="241">
        <v>6.2697872000000002E-2</v>
      </c>
      <c r="AC4945" s="241">
        <v>2.3350366999999998E-6</v>
      </c>
      <c r="AD4945" s="241">
        <v>1.0629474999999999E-2</v>
      </c>
      <c r="AE4945" s="241">
        <v>1.6386793E-6</v>
      </c>
      <c r="AF4945" s="241">
        <v>5.1000495000000003E-3</v>
      </c>
      <c r="AG4945" s="241">
        <v>1.2868252000000001E-4</v>
      </c>
      <c r="AH4945" s="241">
        <v>4.1037625000000001E-2</v>
      </c>
      <c r="AI4945" s="241">
        <v>3.7492072000000003E-5</v>
      </c>
      <c r="AJ4945" s="241">
        <v>5.3396863000000002E-5</v>
      </c>
      <c r="AK4945" s="241">
        <v>3.7397073999999997E-5</v>
      </c>
      <c r="AL4945" s="241">
        <v>1.2371982E-5</v>
      </c>
      <c r="AM4945" s="241">
        <v>3.4238541000000002E-8</v>
      </c>
      <c r="AN4945" s="241">
        <v>4.6923989000000001E-4</v>
      </c>
      <c r="AO4945" s="241">
        <v>2.0064630000000001E-4</v>
      </c>
      <c r="AP4945" s="241">
        <v>2.7547854000000002E-4</v>
      </c>
      <c r="AQ4945" s="241">
        <v>2.1888995E-5</v>
      </c>
      <c r="AR4945" s="241">
        <v>1.8846535000000001E-2</v>
      </c>
      <c r="AT4945" s="193"/>
      <c r="AU4945" s="193"/>
      <c r="AV4945" s="193"/>
      <c r="AW4945" s="193"/>
      <c r="AX4945" s="193"/>
      <c r="AY4945" s="193"/>
      <c r="AZ4945" s="193"/>
      <c r="BA4945" s="193"/>
      <c r="BB4945" s="193"/>
      <c r="BC4945" s="193"/>
      <c r="BD4945" s="193"/>
      <c r="BE4945" s="315"/>
      <c r="BF4945" s="315"/>
      <c r="BG4945" s="315"/>
      <c r="BH4945" s="315"/>
      <c r="BI4945" s="315"/>
      <c r="BJ4945" s="315"/>
      <c r="BK4945" s="315"/>
    </row>
    <row r="4946" spans="1:63" x14ac:dyDescent="0.25">
      <c r="A4946" s="9"/>
      <c r="B4946" s="185" t="s">
        <v>5770</v>
      </c>
      <c r="C4946" s="5" t="s">
        <v>3796</v>
      </c>
      <c r="D4946" s="172">
        <v>0.32281747</v>
      </c>
      <c r="E4946" s="172">
        <v>0.28214640000000002</v>
      </c>
      <c r="F4946" s="172">
        <v>1.344864E-2</v>
      </c>
      <c r="G4946" s="172">
        <v>6.8086754999999999E-3</v>
      </c>
      <c r="H4946" s="172">
        <v>2.3224823000000001E-4</v>
      </c>
      <c r="I4946" s="172">
        <v>2.5635957999999999E-3</v>
      </c>
      <c r="J4946" s="172">
        <v>1.2269321E-2</v>
      </c>
      <c r="K4946" s="172">
        <v>1.3611586999999999E-4</v>
      </c>
      <c r="L4946" s="172">
        <v>5.2124707999999997E-3</v>
      </c>
      <c r="M4946" s="172">
        <v>0</v>
      </c>
      <c r="N4946" s="172">
        <v>0</v>
      </c>
      <c r="O4946" s="172">
        <v>0</v>
      </c>
      <c r="P4946" s="199">
        <f t="shared" si="964"/>
        <v>2.0899733333333335</v>
      </c>
      <c r="Q4946" s="233">
        <v>6.6295276000000003</v>
      </c>
      <c r="R4946" s="96">
        <v>4.0981810000000003</v>
      </c>
      <c r="S4946" s="96">
        <v>2.12744</v>
      </c>
      <c r="T4946" s="96">
        <v>5.9978000000000004E-6</v>
      </c>
      <c r="U4946" s="96">
        <v>9.7573999999999994E-2</v>
      </c>
      <c r="V4946" s="96">
        <v>3.8956570000000003E-2</v>
      </c>
      <c r="W4946" s="96">
        <v>0.26737</v>
      </c>
      <c r="X4946" s="241">
        <f t="shared" si="965"/>
        <v>0.11869123892028399</v>
      </c>
      <c r="Y4946" s="241">
        <f t="shared" si="966"/>
        <v>6.9918561681999988E-2</v>
      </c>
      <c r="Z4946" s="241">
        <f t="shared" si="967"/>
        <v>3.8499065034284005E-2</v>
      </c>
      <c r="AA4946" s="241">
        <f t="shared" si="968"/>
        <v>1.0273612204000001E-2</v>
      </c>
      <c r="AB4946" s="241">
        <v>5.7932964000000003E-2</v>
      </c>
      <c r="AC4946" s="241">
        <v>1.3411334999999999E-6</v>
      </c>
      <c r="AD4946" s="241">
        <v>8.9561421999999995E-3</v>
      </c>
      <c r="AE4946" s="241">
        <v>1.0438335E-6</v>
      </c>
      <c r="AF4946" s="241">
        <v>2.9590642E-3</v>
      </c>
      <c r="AG4946" s="241">
        <v>6.8006315000000001E-5</v>
      </c>
      <c r="AH4946" s="241">
        <v>3.7919084999999998E-2</v>
      </c>
      <c r="AI4946" s="241">
        <v>2.1427690000000001E-5</v>
      </c>
      <c r="AJ4946" s="241">
        <v>2.8281997999999999E-5</v>
      </c>
      <c r="AK4946" s="241">
        <v>1.9876133000000001E-5</v>
      </c>
      <c r="AL4946" s="241">
        <v>6.8309870999999997E-6</v>
      </c>
      <c r="AM4946" s="241">
        <v>1.8776184000000001E-8</v>
      </c>
      <c r="AN4946" s="241">
        <v>2.4987445000000002E-4</v>
      </c>
      <c r="AO4946" s="241">
        <v>1.2595600000000001E-4</v>
      </c>
      <c r="AP4946" s="241">
        <v>1.2771399999999999E-4</v>
      </c>
      <c r="AQ4946" s="241">
        <v>1.1921204E-5</v>
      </c>
      <c r="AR4946" s="241">
        <v>1.0261691E-2</v>
      </c>
      <c r="AT4946" s="193"/>
      <c r="AU4946" s="193"/>
      <c r="AV4946" s="193"/>
      <c r="AW4946" s="193"/>
      <c r="AX4946" s="193"/>
      <c r="AY4946" s="193"/>
      <c r="AZ4946" s="193"/>
      <c r="BA4946" s="193"/>
      <c r="BB4946" s="193"/>
      <c r="BC4946" s="193"/>
      <c r="BD4946" s="193"/>
      <c r="BE4946" s="315"/>
      <c r="BF4946" s="315"/>
      <c r="BG4946" s="315"/>
      <c r="BH4946" s="315"/>
      <c r="BI4946" s="315"/>
      <c r="BJ4946" s="315"/>
      <c r="BK4946" s="315"/>
    </row>
    <row r="4947" spans="1:63" x14ac:dyDescent="0.25">
      <c r="A4947" s="9"/>
      <c r="B4947" s="185" t="s">
        <v>5770</v>
      </c>
      <c r="C4947" s="5" t="s">
        <v>3797</v>
      </c>
      <c r="D4947" s="172">
        <v>4.0618677999999997E-3</v>
      </c>
      <c r="E4947" s="172">
        <v>2.1079648999999998E-3</v>
      </c>
      <c r="F4947" s="172">
        <v>9.6367689000000003E-4</v>
      </c>
      <c r="G4947" s="172">
        <v>1.6618530999999998E-5</v>
      </c>
      <c r="H4947" s="172">
        <v>1.8356071999999999E-5</v>
      </c>
      <c r="I4947" s="172">
        <v>7.7287263000000005E-4</v>
      </c>
      <c r="J4947" s="172">
        <v>9.5529725000000003E-5</v>
      </c>
      <c r="K4947" s="172">
        <v>1.2377426E-6</v>
      </c>
      <c r="L4947" s="172">
        <v>8.5611272000000001E-5</v>
      </c>
      <c r="M4947" s="172">
        <v>0</v>
      </c>
      <c r="N4947" s="172">
        <v>0</v>
      </c>
      <c r="O4947" s="172">
        <v>0</v>
      </c>
      <c r="P4947" s="199">
        <f t="shared" ref="P4947:P4981" si="969">E4947/0.135</f>
        <v>1.5614554814814812E-2</v>
      </c>
      <c r="Q4947" s="233">
        <v>0.33204885000000001</v>
      </c>
      <c r="R4947" s="96">
        <v>0.31845992000000001</v>
      </c>
      <c r="S4947" s="96">
        <v>1.1238079999999999E-2</v>
      </c>
      <c r="T4947" s="96">
        <v>5.4927999999999995E-7</v>
      </c>
      <c r="U4947" s="96">
        <v>3.9520000000000001E-4</v>
      </c>
      <c r="V4947" s="96">
        <v>1.098979E-4</v>
      </c>
      <c r="W4947" s="96">
        <v>1.8452E-3</v>
      </c>
      <c r="X4947" s="241">
        <f t="shared" ref="X4947:X4981" si="970">SUM(Y4947:AA4947)</f>
        <v>2.108398722471057E-3</v>
      </c>
      <c r="Y4947" s="241">
        <f t="shared" ref="Y4947:Y4981" si="971">SUM(AB4947:AG4947)</f>
        <v>1.1269996441E-3</v>
      </c>
      <c r="Z4947" s="241">
        <f t="shared" ref="Z4947:Z4981" si="972">SUM(AH4947:AP4947)</f>
        <v>1.8502101846105704E-4</v>
      </c>
      <c r="AA4947" s="241">
        <f t="shared" ref="AA4947:AA4981" si="973">SUM(AQ4947:AR4947)</f>
        <v>7.9637805990999996E-4</v>
      </c>
      <c r="AB4947" s="241">
        <v>4.3282937000000001E-4</v>
      </c>
      <c r="AC4947" s="241">
        <v>1.7227782999999999E-7</v>
      </c>
      <c r="AD4947" s="241">
        <v>1.8356421999999999E-5</v>
      </c>
      <c r="AE4947" s="241">
        <v>1.4312711000000001E-7</v>
      </c>
      <c r="AF4947" s="241">
        <v>6.7515089000000003E-4</v>
      </c>
      <c r="AG4947" s="241">
        <v>3.4755715999999999E-7</v>
      </c>
      <c r="AH4947" s="241">
        <v>2.8328708000000002E-4</v>
      </c>
      <c r="AI4947" s="241">
        <v>1.4117749E-6</v>
      </c>
      <c r="AJ4947" s="241">
        <v>1.0877104E-7</v>
      </c>
      <c r="AK4947" s="241">
        <v>4.9121245000000001E-7</v>
      </c>
      <c r="AL4947" s="241">
        <v>1.8863394000000001E-8</v>
      </c>
      <c r="AM4947" s="241">
        <v>6.0377057000000003E-11</v>
      </c>
      <c r="AN4947" s="241">
        <v>8.4440683E-6</v>
      </c>
      <c r="AO4947" s="241">
        <v>4.5883078000000001E-5</v>
      </c>
      <c r="AP4947" s="241">
        <v>-1.5462388999999999E-4</v>
      </c>
      <c r="AQ4947" s="241">
        <v>2.5484990999999997E-7</v>
      </c>
      <c r="AR4947" s="241">
        <v>7.9612320999999995E-4</v>
      </c>
      <c r="AT4947" s="193"/>
      <c r="AU4947" s="193"/>
      <c r="AV4947" s="193"/>
      <c r="AW4947" s="193"/>
      <c r="AX4947" s="193"/>
      <c r="AY4947" s="193"/>
      <c r="AZ4947" s="193"/>
      <c r="BA4947" s="193"/>
      <c r="BB4947" s="193"/>
      <c r="BC4947" s="193"/>
      <c r="BD4947" s="193"/>
      <c r="BE4947" s="315"/>
      <c r="BF4947" s="315"/>
      <c r="BG4947" s="315"/>
      <c r="BH4947" s="315"/>
      <c r="BI4947" s="315"/>
      <c r="BJ4947" s="315"/>
      <c r="BK4947" s="315"/>
    </row>
    <row r="4948" spans="1:63" x14ac:dyDescent="0.25">
      <c r="A4948" s="9"/>
      <c r="B4948" s="185" t="s">
        <v>5770</v>
      </c>
      <c r="C4948" s="5" t="s">
        <v>3798</v>
      </c>
      <c r="D4948" s="172">
        <v>1.8433663E-3</v>
      </c>
      <c r="E4948" s="172">
        <v>7.5641814E-4</v>
      </c>
      <c r="F4948" s="172">
        <v>4.1259526000000002E-4</v>
      </c>
      <c r="G4948" s="172">
        <v>4.9925614E-6</v>
      </c>
      <c r="H4948" s="172">
        <v>6.0875806999999998E-6</v>
      </c>
      <c r="I4948" s="172">
        <v>6.2363277000000001E-4</v>
      </c>
      <c r="J4948" s="172">
        <v>1.4971432E-5</v>
      </c>
      <c r="K4948" s="172">
        <v>3.5449123999999999E-7</v>
      </c>
      <c r="L4948" s="172">
        <v>2.4314108E-5</v>
      </c>
      <c r="M4948" s="172">
        <v>0</v>
      </c>
      <c r="N4948" s="172">
        <v>0</v>
      </c>
      <c r="O4948" s="172">
        <v>0</v>
      </c>
      <c r="P4948" s="199">
        <f t="shared" si="969"/>
        <v>5.6030973333333327E-3</v>
      </c>
      <c r="Q4948" s="233">
        <v>8.4582921000000005E-2</v>
      </c>
      <c r="R4948" s="96">
        <v>8.2615575999999996E-2</v>
      </c>
      <c r="S4948" s="96">
        <v>1.645056E-3</v>
      </c>
      <c r="T4948" s="96">
        <v>1.0927E-7</v>
      </c>
      <c r="U4948" s="96">
        <v>7.0362000000000002E-5</v>
      </c>
      <c r="V4948" s="96">
        <v>3.0497120000000001E-5</v>
      </c>
      <c r="W4948" s="96">
        <v>2.2132E-4</v>
      </c>
      <c r="X4948" s="241">
        <f t="shared" si="970"/>
        <v>1.008009907472125E-3</v>
      </c>
      <c r="Y4948" s="241">
        <f t="shared" si="971"/>
        <v>6.8941138184300005E-4</v>
      </c>
      <c r="Z4948" s="241">
        <f t="shared" si="972"/>
        <v>1.12014533087125E-4</v>
      </c>
      <c r="AA4948" s="241">
        <f t="shared" si="973"/>
        <v>2.0658399254199999E-4</v>
      </c>
      <c r="AB4948" s="241">
        <v>1.5531664000000001E-4</v>
      </c>
      <c r="AC4948" s="241">
        <v>3.6502908000000003E-8</v>
      </c>
      <c r="AD4948" s="241">
        <v>4.2638928000000001E-6</v>
      </c>
      <c r="AE4948" s="241">
        <v>5.9827943999999994E-8</v>
      </c>
      <c r="AF4948" s="241">
        <v>5.2968196999999997E-4</v>
      </c>
      <c r="AG4948" s="241">
        <v>5.2548191E-8</v>
      </c>
      <c r="AH4948" s="241">
        <v>1.0165799999999999E-4</v>
      </c>
      <c r="AI4948" s="241">
        <v>6.0269413999999999E-7</v>
      </c>
      <c r="AJ4948" s="241">
        <v>2.7754981E-8</v>
      </c>
      <c r="AK4948" s="241">
        <v>1.5003705E-7</v>
      </c>
      <c r="AL4948" s="241">
        <v>4.6789552999999999E-9</v>
      </c>
      <c r="AM4948" s="241">
        <v>1.6880824999999999E-11</v>
      </c>
      <c r="AN4948" s="241">
        <v>1.8871028000000001E-7</v>
      </c>
      <c r="AO4948" s="241">
        <v>4.7047439999999998E-7</v>
      </c>
      <c r="AP4948" s="241">
        <v>8.9121663999999992E-6</v>
      </c>
      <c r="AQ4948" s="241">
        <v>7.0342542000000003E-8</v>
      </c>
      <c r="AR4948" s="241">
        <v>2.0651365E-4</v>
      </c>
      <c r="AT4948" s="193"/>
      <c r="AU4948" s="193"/>
      <c r="AV4948" s="193"/>
      <c r="AW4948" s="193"/>
      <c r="AX4948" s="193"/>
      <c r="AY4948" s="193"/>
      <c r="AZ4948" s="193"/>
      <c r="BA4948" s="193"/>
      <c r="BB4948" s="193"/>
      <c r="BC4948" s="193"/>
      <c r="BD4948" s="193"/>
      <c r="BE4948" s="315"/>
      <c r="BF4948" s="315"/>
      <c r="BG4948" s="315"/>
      <c r="BH4948" s="315"/>
      <c r="BI4948" s="315"/>
      <c r="BJ4948" s="315"/>
      <c r="BK4948" s="315"/>
    </row>
    <row r="4949" spans="1:63" x14ac:dyDescent="0.25">
      <c r="A4949" s="9"/>
      <c r="B4949" s="185" t="s">
        <v>5770</v>
      </c>
      <c r="C4949" s="5" t="s">
        <v>3799</v>
      </c>
      <c r="D4949" s="172">
        <v>6.0208108999999996E-3</v>
      </c>
      <c r="E4949" s="172">
        <v>2.0764633999999999E-3</v>
      </c>
      <c r="F4949" s="172">
        <v>2.9137986999999998E-3</v>
      </c>
      <c r="G4949" s="172">
        <v>3.0128645000000001E-5</v>
      </c>
      <c r="H4949" s="172">
        <v>1.738287E-5</v>
      </c>
      <c r="I4949" s="172">
        <v>7.5887152999999999E-4</v>
      </c>
      <c r="J4949" s="172">
        <v>9.3287675000000003E-5</v>
      </c>
      <c r="K4949" s="172">
        <v>1.3126128999999999E-6</v>
      </c>
      <c r="L4949" s="172">
        <v>1.295654E-4</v>
      </c>
      <c r="M4949" s="172">
        <v>0</v>
      </c>
      <c r="N4949" s="172">
        <v>0</v>
      </c>
      <c r="O4949" s="172">
        <v>0</v>
      </c>
      <c r="P4949" s="199">
        <f t="shared" si="969"/>
        <v>1.5381210370370369E-2</v>
      </c>
      <c r="Q4949" s="233">
        <v>0.32579935999999998</v>
      </c>
      <c r="R4949" s="96">
        <v>0.27474730000000003</v>
      </c>
      <c r="S4949" s="96">
        <v>4.2490559999999997E-2</v>
      </c>
      <c r="T4949" s="96">
        <v>4.9475999999999996E-7</v>
      </c>
      <c r="U4949" s="96">
        <v>7.1889999999999996E-4</v>
      </c>
      <c r="V4949" s="96">
        <v>1.840058E-4</v>
      </c>
      <c r="W4949" s="96">
        <v>7.6581000000000002E-3</v>
      </c>
      <c r="X4949" s="241">
        <f t="shared" si="970"/>
        <v>3.1518877273529E-3</v>
      </c>
      <c r="Y4949" s="241">
        <f t="shared" si="971"/>
        <v>2.1611246666100002E-3</v>
      </c>
      <c r="Z4949" s="241">
        <f t="shared" si="972"/>
        <v>3.0344455416290007E-4</v>
      </c>
      <c r="AA4949" s="241">
        <f t="shared" si="973"/>
        <v>6.8731850657999998E-4</v>
      </c>
      <c r="AB4949" s="241">
        <v>4.2635448000000002E-4</v>
      </c>
      <c r="AC4949" s="241">
        <v>1.3937370000000001E-7</v>
      </c>
      <c r="AD4949" s="241">
        <v>1.0667834999999999E-3</v>
      </c>
      <c r="AE4949" s="241">
        <v>1.3458961E-7</v>
      </c>
      <c r="AF4949" s="241">
        <v>6.6634126999999999E-4</v>
      </c>
      <c r="AG4949" s="241">
        <v>1.3714532999999999E-6</v>
      </c>
      <c r="AH4949" s="241">
        <v>2.7905132000000002E-4</v>
      </c>
      <c r="AI4949" s="241">
        <v>1.3663137000000001E-6</v>
      </c>
      <c r="AJ4949" s="241">
        <v>2.3381905999999999E-7</v>
      </c>
      <c r="AK4949" s="241">
        <v>4.9630944999999999E-7</v>
      </c>
      <c r="AL4949" s="241">
        <v>8.8853353000000002E-7</v>
      </c>
      <c r="AM4949" s="241">
        <v>2.5923229000000001E-9</v>
      </c>
      <c r="AN4949" s="241">
        <v>4.7420680999999998E-6</v>
      </c>
      <c r="AO4949" s="241">
        <v>7.0091493999999995E-5</v>
      </c>
      <c r="AP4949" s="241">
        <v>-5.3427896E-5</v>
      </c>
      <c r="AQ4949" s="241">
        <v>4.1992658000000001E-7</v>
      </c>
      <c r="AR4949" s="241">
        <v>6.8689857999999998E-4</v>
      </c>
      <c r="AT4949" s="193"/>
      <c r="AU4949" s="193"/>
      <c r="AV4949" s="193"/>
      <c r="AW4949" s="193"/>
      <c r="AX4949" s="193"/>
      <c r="AY4949" s="193"/>
      <c r="AZ4949" s="193"/>
      <c r="BA4949" s="193"/>
      <c r="BB4949" s="193"/>
      <c r="BC4949" s="193"/>
      <c r="BD4949" s="193"/>
      <c r="BE4949" s="315"/>
      <c r="BF4949" s="315"/>
      <c r="BG4949" s="315"/>
      <c r="BH4949" s="315"/>
      <c r="BI4949" s="315"/>
      <c r="BJ4949" s="315"/>
      <c r="BK4949" s="315"/>
    </row>
    <row r="4950" spans="1:63" x14ac:dyDescent="0.25">
      <c r="A4950" s="9"/>
      <c r="B4950" s="185" t="s">
        <v>5770</v>
      </c>
      <c r="C4950" s="5" t="s">
        <v>3800</v>
      </c>
      <c r="D4950" s="172">
        <v>3.4880413E-3</v>
      </c>
      <c r="E4950" s="172">
        <v>1.7951938000000001E-3</v>
      </c>
      <c r="F4950" s="172">
        <v>7.9309651999999995E-4</v>
      </c>
      <c r="G4950" s="172">
        <v>1.4554649E-5</v>
      </c>
      <c r="H4950" s="172">
        <v>1.5839531000000001E-5</v>
      </c>
      <c r="I4950" s="172">
        <v>7.0336482999999999E-4</v>
      </c>
      <c r="J4950" s="172">
        <v>8.9340955000000001E-5</v>
      </c>
      <c r="K4950" s="172">
        <v>1.0911902000000001E-6</v>
      </c>
      <c r="L4950" s="172">
        <v>7.5559841999999996E-5</v>
      </c>
      <c r="M4950" s="172">
        <v>0</v>
      </c>
      <c r="N4950" s="172">
        <v>0</v>
      </c>
      <c r="O4950" s="172">
        <v>0</v>
      </c>
      <c r="P4950" s="199">
        <f t="shared" si="969"/>
        <v>1.3297731851851851E-2</v>
      </c>
      <c r="Q4950" s="233">
        <v>0.2970814</v>
      </c>
      <c r="R4950" s="96">
        <v>0.28430555000000002</v>
      </c>
      <c r="S4950" s="96">
        <v>1.055824E-2</v>
      </c>
      <c r="T4950" s="96">
        <v>5.0411000000000003E-7</v>
      </c>
      <c r="U4950" s="96">
        <v>3.6611E-4</v>
      </c>
      <c r="V4950" s="96">
        <v>9.7291899999999996E-5</v>
      </c>
      <c r="W4950" s="96">
        <v>1.7537E-3</v>
      </c>
      <c r="X4950" s="241">
        <f t="shared" si="970"/>
        <v>1.8619116244764779E-3</v>
      </c>
      <c r="Y4950" s="241">
        <f t="shared" si="971"/>
        <v>1.0122346408599999E-3</v>
      </c>
      <c r="Z4950" s="241">
        <f t="shared" si="972"/>
        <v>1.3870346539647803E-4</v>
      </c>
      <c r="AA4950" s="241">
        <f t="shared" si="973"/>
        <v>7.1097351821999995E-4</v>
      </c>
      <c r="AB4950" s="241">
        <v>3.6860754999999999E-4</v>
      </c>
      <c r="AC4950" s="241">
        <v>1.5719137000000001E-7</v>
      </c>
      <c r="AD4950" s="241">
        <v>1.6593693000000001E-5</v>
      </c>
      <c r="AE4950" s="241">
        <v>1.1839382E-7</v>
      </c>
      <c r="AF4950" s="241">
        <v>6.2643197999999998E-4</v>
      </c>
      <c r="AG4950" s="241">
        <v>3.2583267E-7</v>
      </c>
      <c r="AH4950" s="241">
        <v>2.4125255000000001E-4</v>
      </c>
      <c r="AI4950" s="241">
        <v>1.1626000000000001E-6</v>
      </c>
      <c r="AJ4950" s="241">
        <v>9.7297675000000001E-8</v>
      </c>
      <c r="AK4950" s="241">
        <v>4.2918987E-7</v>
      </c>
      <c r="AL4950" s="241">
        <v>1.6928754E-8</v>
      </c>
      <c r="AM4950" s="241">
        <v>5.3397478000000002E-11</v>
      </c>
      <c r="AN4950" s="241">
        <v>8.3662347000000006E-6</v>
      </c>
      <c r="AO4950" s="241">
        <v>4.5688880999999997E-5</v>
      </c>
      <c r="AP4950" s="241">
        <v>-1.5831027E-4</v>
      </c>
      <c r="AQ4950" s="241">
        <v>2.2576821999999999E-7</v>
      </c>
      <c r="AR4950" s="241">
        <v>7.1074775E-4</v>
      </c>
      <c r="AT4950" s="193"/>
      <c r="AU4950" s="193"/>
      <c r="AV4950" s="193"/>
      <c r="AW4950" s="193"/>
      <c r="AX4950" s="193"/>
      <c r="AY4950" s="193"/>
      <c r="AZ4950" s="193"/>
      <c r="BA4950" s="193"/>
      <c r="BB4950" s="193"/>
      <c r="BC4950" s="193"/>
      <c r="BD4950" s="193"/>
      <c r="BE4950" s="315"/>
      <c r="BF4950" s="315"/>
      <c r="BG4950" s="315"/>
      <c r="BH4950" s="315"/>
      <c r="BI4950" s="315"/>
      <c r="BJ4950" s="315"/>
      <c r="BK4950" s="315"/>
    </row>
    <row r="4951" spans="1:63" x14ac:dyDescent="0.25">
      <c r="A4951" s="9"/>
      <c r="B4951" s="185" t="s">
        <v>5770</v>
      </c>
      <c r="C4951" s="5" t="s">
        <v>3801</v>
      </c>
      <c r="D4951" s="172">
        <v>1.269608E-3</v>
      </c>
      <c r="E4951" s="172">
        <v>4.4372120999999998E-4</v>
      </c>
      <c r="F4951" s="172">
        <v>2.4202602999999999E-4</v>
      </c>
      <c r="G4951" s="172">
        <v>2.9286644E-6</v>
      </c>
      <c r="H4951" s="172">
        <v>3.5710322000000001E-6</v>
      </c>
      <c r="I4951" s="172">
        <v>5.5410824E-4</v>
      </c>
      <c r="J4951" s="172">
        <v>8.7824120000000003E-6</v>
      </c>
      <c r="K4951" s="172">
        <v>2.0794560999999999E-7</v>
      </c>
      <c r="L4951" s="172">
        <v>1.4262471999999999E-5</v>
      </c>
      <c r="M4951" s="172">
        <v>0</v>
      </c>
      <c r="N4951" s="172">
        <v>0</v>
      </c>
      <c r="O4951" s="172">
        <v>0</v>
      </c>
      <c r="P4951" s="199">
        <f t="shared" si="969"/>
        <v>3.2868237777777774E-3</v>
      </c>
      <c r="Q4951" s="233">
        <v>4.9617381000000002E-2</v>
      </c>
      <c r="R4951" s="96">
        <v>4.8463329999999999E-2</v>
      </c>
      <c r="S4951" s="96">
        <v>9.6499200000000002E-4</v>
      </c>
      <c r="T4951" s="96">
        <v>6.4098999999999997E-8</v>
      </c>
      <c r="U4951" s="96">
        <v>4.1273999999999998E-5</v>
      </c>
      <c r="V4951" s="96">
        <v>1.7890070000000001E-5</v>
      </c>
      <c r="W4951" s="96">
        <v>1.2983E-4</v>
      </c>
      <c r="X4951" s="241">
        <f t="shared" si="970"/>
        <v>7.6155365189670295E-4</v>
      </c>
      <c r="Y4951" s="241">
        <f t="shared" si="971"/>
        <v>5.7466021588700007E-4</v>
      </c>
      <c r="Z4951" s="241">
        <f t="shared" si="972"/>
        <v>6.5708683260702901E-5</v>
      </c>
      <c r="AA4951" s="241">
        <f t="shared" si="973"/>
        <v>1.21184752749E-4</v>
      </c>
      <c r="AB4951" s="241">
        <v>9.1110038999999993E-5</v>
      </c>
      <c r="AC4951" s="241">
        <v>2.1412709000000001E-8</v>
      </c>
      <c r="AD4951" s="241">
        <v>2.5011445000000001E-6</v>
      </c>
      <c r="AE4951" s="241">
        <v>3.5094795000000002E-8</v>
      </c>
      <c r="AF4951" s="241">
        <v>4.8096169999999999E-4</v>
      </c>
      <c r="AG4951" s="241">
        <v>3.0824882999999999E-8</v>
      </c>
      <c r="AH4951" s="241">
        <v>5.9633431999999998E-5</v>
      </c>
      <c r="AI4951" s="241">
        <v>3.5353693000000001E-7</v>
      </c>
      <c r="AJ4951" s="241">
        <v>1.6281151E-8</v>
      </c>
      <c r="AK4951" s="241">
        <v>8.8015174999999997E-8</v>
      </c>
      <c r="AL4951" s="241">
        <v>2.7446923999999999E-9</v>
      </c>
      <c r="AM4951" s="241">
        <v>9.9023029000000008E-12</v>
      </c>
      <c r="AN4951" s="241">
        <v>1.1069783E-7</v>
      </c>
      <c r="AO4951" s="241">
        <v>2.7598217999999998E-7</v>
      </c>
      <c r="AP4951" s="241">
        <v>5.2279833999999997E-6</v>
      </c>
      <c r="AQ4951" s="241">
        <v>4.1262749E-8</v>
      </c>
      <c r="AR4951" s="241">
        <v>1.2114349E-4</v>
      </c>
      <c r="AT4951" s="193"/>
      <c r="AU4951" s="193"/>
      <c r="AV4951" s="193"/>
      <c r="AW4951" s="193"/>
      <c r="AX4951" s="193"/>
      <c r="AY4951" s="193"/>
      <c r="AZ4951" s="193"/>
      <c r="BA4951" s="193"/>
      <c r="BB4951" s="193"/>
      <c r="BC4951" s="193"/>
      <c r="BD4951" s="193"/>
      <c r="BE4951" s="315"/>
      <c r="BF4951" s="315"/>
      <c r="BG4951" s="315"/>
      <c r="BH4951" s="315"/>
      <c r="BI4951" s="315"/>
      <c r="BJ4951" s="315"/>
      <c r="BK4951" s="315"/>
    </row>
    <row r="4952" spans="1:63" x14ac:dyDescent="0.25">
      <c r="A4952" s="9"/>
      <c r="B4952" s="185" t="s">
        <v>5770</v>
      </c>
      <c r="C4952" s="5" t="s">
        <v>3802</v>
      </c>
      <c r="D4952" s="172">
        <v>0.24937511000000001</v>
      </c>
      <c r="E4952" s="172">
        <v>3.0261558000000001E-2</v>
      </c>
      <c r="F4952" s="172">
        <v>0.21595408999999999</v>
      </c>
      <c r="G4952" s="172">
        <v>1.4672749000000001E-3</v>
      </c>
      <c r="H4952" s="172">
        <v>2.5297261999999999E-5</v>
      </c>
      <c r="I4952" s="172">
        <v>8.4458527999999998E-4</v>
      </c>
      <c r="J4952" s="172">
        <v>6.0079766999999995E-4</v>
      </c>
      <c r="K4952" s="172">
        <v>2.9551271999999999E-6</v>
      </c>
      <c r="L4952" s="172">
        <v>2.1855742999999999E-4</v>
      </c>
      <c r="M4952" s="172">
        <v>0</v>
      </c>
      <c r="N4952" s="172">
        <v>0</v>
      </c>
      <c r="O4952" s="172">
        <v>0</v>
      </c>
      <c r="P4952" s="199">
        <f t="shared" si="969"/>
        <v>0.22415968888888888</v>
      </c>
      <c r="Q4952" s="233">
        <v>0.50925598000000005</v>
      </c>
      <c r="R4952" s="96">
        <v>0.41831664000000002</v>
      </c>
      <c r="S4952" s="96">
        <v>7.5661599999999996E-2</v>
      </c>
      <c r="T4952" s="96">
        <v>7.4532999999999996E-7</v>
      </c>
      <c r="U4952" s="96">
        <v>1.2541E-3</v>
      </c>
      <c r="V4952" s="96">
        <v>2.9990000000000003E-4</v>
      </c>
      <c r="W4952" s="96">
        <v>1.3723000000000001E-2</v>
      </c>
      <c r="X4952" s="241">
        <f t="shared" si="970"/>
        <v>3.0223864900744697E-2</v>
      </c>
      <c r="Y4952" s="241">
        <f t="shared" si="971"/>
        <v>2.5266870389139998E-2</v>
      </c>
      <c r="Z4952" s="241">
        <f t="shared" si="972"/>
        <v>3.9104371420047006E-3</v>
      </c>
      <c r="AA4952" s="241">
        <f t="shared" si="973"/>
        <v>1.0465573696000002E-3</v>
      </c>
      <c r="AB4952" s="241">
        <v>5.6039749999999998E-3</v>
      </c>
      <c r="AC4952" s="241">
        <v>2.1923283999999999E-7</v>
      </c>
      <c r="AD4952" s="241">
        <v>6.6704587999999996E-4</v>
      </c>
      <c r="AE4952" s="241">
        <v>1.3470547999999999E-6</v>
      </c>
      <c r="AF4952" s="241">
        <v>1.8991847999999999E-2</v>
      </c>
      <c r="AG4952" s="241">
        <v>2.4352215000000001E-6</v>
      </c>
      <c r="AH4952" s="241">
        <v>3.6545406000000002E-3</v>
      </c>
      <c r="AI4952" s="241">
        <v>2.3700315999999999E-4</v>
      </c>
      <c r="AJ4952" s="241">
        <v>2.7939411E-7</v>
      </c>
      <c r="AK4952" s="241">
        <v>7.8232129999999998E-7</v>
      </c>
      <c r="AL4952" s="241">
        <v>6.7097998000000002E-7</v>
      </c>
      <c r="AM4952" s="241">
        <v>1.9893146999999999E-9</v>
      </c>
      <c r="AN4952" s="241">
        <v>9.8496073000000003E-6</v>
      </c>
      <c r="AO4952" s="241">
        <v>1.5121671000000001E-4</v>
      </c>
      <c r="AP4952" s="241">
        <v>-1.4390761999999999E-4</v>
      </c>
      <c r="AQ4952" s="241">
        <v>6.2906959999999999E-7</v>
      </c>
      <c r="AR4952" s="241">
        <v>1.0459283000000001E-3</v>
      </c>
      <c r="AT4952" s="193"/>
      <c r="AU4952" s="193"/>
      <c r="AV4952" s="193"/>
      <c r="AW4952" s="193"/>
      <c r="AX4952" s="193"/>
      <c r="AY4952" s="193"/>
      <c r="AZ4952" s="193"/>
      <c r="BA4952" s="193"/>
      <c r="BB4952" s="193"/>
      <c r="BC4952" s="193"/>
      <c r="BD4952" s="193"/>
      <c r="BE4952" s="315"/>
      <c r="BF4952" s="315"/>
      <c r="BG4952" s="315"/>
      <c r="BH4952" s="315"/>
      <c r="BI4952" s="315"/>
      <c r="BJ4952" s="315"/>
      <c r="BK4952" s="315"/>
    </row>
    <row r="4953" spans="1:63" x14ac:dyDescent="0.25">
      <c r="A4953" s="9"/>
      <c r="B4953" s="185" t="s">
        <v>5770</v>
      </c>
      <c r="C4953" s="5" t="s">
        <v>3803</v>
      </c>
      <c r="D4953" s="172">
        <v>1.6414557E-2</v>
      </c>
      <c r="E4953" s="172">
        <v>9.0888137999999997E-3</v>
      </c>
      <c r="F4953" s="172">
        <v>4.7714311000000001E-3</v>
      </c>
      <c r="G4953" s="172">
        <v>6.2693944E-5</v>
      </c>
      <c r="H4953" s="172">
        <v>7.4536266999999996E-5</v>
      </c>
      <c r="I4953" s="172">
        <v>1.8688725999999999E-3</v>
      </c>
      <c r="J4953" s="172">
        <v>2.3369925E-4</v>
      </c>
      <c r="K4953" s="172">
        <v>4.5092944000000002E-6</v>
      </c>
      <c r="L4953" s="172">
        <v>3.1000089999999998E-4</v>
      </c>
      <c r="M4953" s="172">
        <v>0</v>
      </c>
      <c r="N4953" s="172">
        <v>0</v>
      </c>
      <c r="O4953" s="172">
        <v>0</v>
      </c>
      <c r="P4953" s="199">
        <f t="shared" si="969"/>
        <v>6.7324546666666665E-2</v>
      </c>
      <c r="Q4953" s="233">
        <v>1.1126469999999999</v>
      </c>
      <c r="R4953" s="96">
        <v>1.0809016</v>
      </c>
      <c r="S4953" s="96">
        <v>2.6420240000000001E-2</v>
      </c>
      <c r="T4953" s="96">
        <v>1.5576999999999999E-6</v>
      </c>
      <c r="U4953" s="96">
        <v>1.0445999999999999E-3</v>
      </c>
      <c r="V4953" s="96">
        <v>3.9135500000000002E-4</v>
      </c>
      <c r="W4953" s="96">
        <v>3.8877E-3</v>
      </c>
      <c r="X4953" s="241">
        <f t="shared" si="970"/>
        <v>7.1984664067562994E-3</v>
      </c>
      <c r="Y4953" s="241">
        <f t="shared" si="971"/>
        <v>3.2767873854099997E-3</v>
      </c>
      <c r="Z4953" s="241">
        <f t="shared" si="972"/>
        <v>1.2187810887862999E-3</v>
      </c>
      <c r="AA4953" s="241">
        <f t="shared" si="973"/>
        <v>2.7028979325600003E-3</v>
      </c>
      <c r="AB4953" s="241">
        <v>1.8662190999999999E-3</v>
      </c>
      <c r="AC4953" s="241">
        <v>5.0915353999999995E-7</v>
      </c>
      <c r="AD4953" s="241">
        <v>5.7706339E-5</v>
      </c>
      <c r="AE4953" s="241">
        <v>6.9526768000000001E-7</v>
      </c>
      <c r="AF4953" s="241">
        <v>1.3508249999999999E-3</v>
      </c>
      <c r="AG4953" s="241">
        <v>8.3252518999999997E-7</v>
      </c>
      <c r="AH4953" s="241">
        <v>1.2214706999999999E-3</v>
      </c>
      <c r="AI4953" s="241">
        <v>6.9739078999999997E-6</v>
      </c>
      <c r="AJ4953" s="241">
        <v>3.6491571000000002E-7</v>
      </c>
      <c r="AK4953" s="241">
        <v>1.8758748E-6</v>
      </c>
      <c r="AL4953" s="241">
        <v>6.2044210999999994E-8</v>
      </c>
      <c r="AM4953" s="241">
        <v>2.1616529999999999E-10</v>
      </c>
      <c r="AN4953" s="241">
        <v>1.0185855E-5</v>
      </c>
      <c r="AO4953" s="241">
        <v>5.0224876999999998E-5</v>
      </c>
      <c r="AP4953" s="241">
        <v>-7.2377302000000001E-5</v>
      </c>
      <c r="AQ4953" s="241">
        <v>9.0403256E-7</v>
      </c>
      <c r="AR4953" s="241">
        <v>2.7019939000000001E-3</v>
      </c>
      <c r="AT4953" s="193"/>
      <c r="AU4953" s="193"/>
      <c r="AV4953" s="193"/>
      <c r="AW4953" s="193"/>
      <c r="AX4953" s="193"/>
      <c r="AY4953" s="193"/>
      <c r="AZ4953" s="193"/>
      <c r="BA4953" s="193"/>
      <c r="BB4953" s="193"/>
      <c r="BC4953" s="193"/>
      <c r="BD4953" s="193"/>
      <c r="BE4953" s="315"/>
      <c r="BF4953" s="315"/>
      <c r="BG4953" s="315"/>
      <c r="BH4953" s="315"/>
      <c r="BI4953" s="315"/>
      <c r="BJ4953" s="315"/>
      <c r="BK4953" s="315"/>
    </row>
    <row r="4954" spans="1:63" x14ac:dyDescent="0.25">
      <c r="A4954" s="9"/>
      <c r="B4954" s="185" t="s">
        <v>5770</v>
      </c>
      <c r="C4954" s="5" t="s">
        <v>3804</v>
      </c>
      <c r="D4954" s="172">
        <v>1.4196036E-2</v>
      </c>
      <c r="E4954" s="172">
        <v>7.7372604999999999E-3</v>
      </c>
      <c r="F4954" s="172">
        <v>4.2203487000000003E-3</v>
      </c>
      <c r="G4954" s="172">
        <v>5.1067526000000003E-5</v>
      </c>
      <c r="H4954" s="172">
        <v>6.2267704999999994E-5</v>
      </c>
      <c r="I4954" s="172">
        <v>1.7196223E-3</v>
      </c>
      <c r="J4954" s="172">
        <v>1.5313994000000001E-4</v>
      </c>
      <c r="K4954" s="172">
        <v>3.6260455999999999E-6</v>
      </c>
      <c r="L4954" s="172">
        <v>2.487031E-4</v>
      </c>
      <c r="M4954" s="172">
        <v>0</v>
      </c>
      <c r="N4954" s="172">
        <v>0</v>
      </c>
      <c r="O4954" s="172">
        <v>0</v>
      </c>
      <c r="P4954" s="199">
        <f t="shared" si="969"/>
        <v>5.7313040740740735E-2</v>
      </c>
      <c r="Q4954" s="233">
        <v>0.86521143</v>
      </c>
      <c r="R4954" s="96">
        <v>0.84508786999999996</v>
      </c>
      <c r="S4954" s="96">
        <v>1.6826879999999999E-2</v>
      </c>
      <c r="T4954" s="96">
        <v>1.1176999999999999E-6</v>
      </c>
      <c r="U4954" s="96">
        <v>7.1971000000000003E-4</v>
      </c>
      <c r="V4954" s="96">
        <v>3.1195019999999998E-4</v>
      </c>
      <c r="W4954" s="96">
        <v>2.2639000000000001E-3</v>
      </c>
      <c r="X4954" s="241">
        <f t="shared" si="970"/>
        <v>6.0981472334895002E-3</v>
      </c>
      <c r="Y4954" s="241">
        <f t="shared" si="971"/>
        <v>2.8391926858400002E-3</v>
      </c>
      <c r="Z4954" s="241">
        <f t="shared" si="972"/>
        <v>1.1457741317595002E-3</v>
      </c>
      <c r="AA4954" s="241">
        <f t="shared" si="973"/>
        <v>2.11318041589E-3</v>
      </c>
      <c r="AB4954" s="241">
        <v>1.5887049999999999E-3</v>
      </c>
      <c r="AC4954" s="241">
        <v>3.7337803000000003E-7</v>
      </c>
      <c r="AD4954" s="241">
        <v>4.3613538999999998E-5</v>
      </c>
      <c r="AE4954" s="241">
        <v>6.1196755999999998E-7</v>
      </c>
      <c r="AF4954" s="241">
        <v>1.2053513E-3</v>
      </c>
      <c r="AG4954" s="241">
        <v>5.3750125000000002E-7</v>
      </c>
      <c r="AH4954" s="241">
        <v>1.0398407E-3</v>
      </c>
      <c r="AI4954" s="241">
        <v>6.1648286000000002E-6</v>
      </c>
      <c r="AJ4954" s="241">
        <v>2.8389847999999999E-7</v>
      </c>
      <c r="AK4954" s="241">
        <v>1.534703E-6</v>
      </c>
      <c r="AL4954" s="241">
        <v>4.7859809999999999E-8</v>
      </c>
      <c r="AM4954" s="241">
        <v>1.7266950000000001E-10</v>
      </c>
      <c r="AN4954" s="241">
        <v>1.9302812999999999E-6</v>
      </c>
      <c r="AO4954" s="241">
        <v>4.8123948999999996E-6</v>
      </c>
      <c r="AP4954" s="241">
        <v>9.1159292999999994E-5</v>
      </c>
      <c r="AQ4954" s="241">
        <v>7.1951588999999999E-7</v>
      </c>
      <c r="AR4954" s="241">
        <v>2.1124608999999999E-3</v>
      </c>
      <c r="AT4954" s="193"/>
      <c r="AU4954" s="193"/>
      <c r="AV4954" s="193"/>
      <c r="AW4954" s="193"/>
      <c r="AX4954" s="193"/>
      <c r="AY4954" s="193"/>
      <c r="AZ4954" s="193"/>
      <c r="BA4954" s="193"/>
      <c r="BB4954" s="193"/>
      <c r="BC4954" s="193"/>
      <c r="BD4954" s="193"/>
      <c r="BE4954" s="315"/>
      <c r="BF4954" s="315"/>
      <c r="BG4954" s="315"/>
      <c r="BH4954" s="315"/>
      <c r="BI4954" s="315"/>
      <c r="BJ4954" s="315"/>
      <c r="BK4954" s="315"/>
    </row>
    <row r="4955" spans="1:63" x14ac:dyDescent="0.25">
      <c r="A4955" s="9"/>
      <c r="B4955" s="185" t="s">
        <v>5770</v>
      </c>
      <c r="C4955" s="5" t="s">
        <v>3805</v>
      </c>
      <c r="D4955" s="172">
        <v>1.5082976E-2</v>
      </c>
      <c r="E4955" s="172">
        <v>8.2878124000000004E-3</v>
      </c>
      <c r="F4955" s="172">
        <v>4.4274218000000002E-3</v>
      </c>
      <c r="G4955" s="172">
        <v>6.1845499999999996E-5</v>
      </c>
      <c r="H4955" s="172">
        <v>6.6721251999999996E-5</v>
      </c>
      <c r="I4955" s="172">
        <v>1.7605689E-3</v>
      </c>
      <c r="J4955" s="172">
        <v>1.9192423E-4</v>
      </c>
      <c r="K4955" s="172">
        <v>3.8582846E-6</v>
      </c>
      <c r="L4955" s="172">
        <v>2.8282357999999999E-4</v>
      </c>
      <c r="M4955" s="172">
        <v>0</v>
      </c>
      <c r="N4955" s="172">
        <v>0</v>
      </c>
      <c r="O4955" s="172">
        <v>0</v>
      </c>
      <c r="P4955" s="199">
        <f t="shared" si="969"/>
        <v>6.1391202962962965E-2</v>
      </c>
      <c r="Q4955" s="233">
        <v>0.96516150999999994</v>
      </c>
      <c r="R4955" s="96">
        <v>0.90738395999999999</v>
      </c>
      <c r="S4955" s="96">
        <v>4.8252400000000001E-2</v>
      </c>
      <c r="T4955" s="96">
        <v>1.2778000000000001E-6</v>
      </c>
      <c r="U4955" s="96">
        <v>1.0950999999999999E-3</v>
      </c>
      <c r="V4955" s="96">
        <v>4.0947979999999998E-4</v>
      </c>
      <c r="W4955" s="96">
        <v>8.0193E-3</v>
      </c>
      <c r="X4955" s="241">
        <f t="shared" si="970"/>
        <v>6.5224686685806197E-3</v>
      </c>
      <c r="Y4955" s="241">
        <f t="shared" si="971"/>
        <v>3.02008683468E-3</v>
      </c>
      <c r="Z4955" s="241">
        <f t="shared" si="972"/>
        <v>1.2332344958606196E-3</v>
      </c>
      <c r="AA4955" s="241">
        <f t="shared" si="973"/>
        <v>2.2691473380400001E-3</v>
      </c>
      <c r="AB4955" s="241">
        <v>1.7017441999999999E-3</v>
      </c>
      <c r="AC4955" s="241">
        <v>4.0598961000000001E-7</v>
      </c>
      <c r="AD4955" s="241">
        <v>5.7961933000000002E-5</v>
      </c>
      <c r="AE4955" s="241">
        <v>6.4061467000000002E-7</v>
      </c>
      <c r="AF4955" s="241">
        <v>1.2577655000000001E-3</v>
      </c>
      <c r="AG4955" s="241">
        <v>1.5685974E-6</v>
      </c>
      <c r="AH4955" s="241">
        <v>1.1138255999999999E-3</v>
      </c>
      <c r="AI4955" s="241">
        <v>6.4710147999999999E-6</v>
      </c>
      <c r="AJ4955" s="241">
        <v>3.7303235E-7</v>
      </c>
      <c r="AK4955" s="241">
        <v>1.6988132999999999E-6</v>
      </c>
      <c r="AL4955" s="241">
        <v>5.8686320000000003E-8</v>
      </c>
      <c r="AM4955" s="241">
        <v>2.0819062E-10</v>
      </c>
      <c r="AN4955" s="241">
        <v>2.5901514000000001E-6</v>
      </c>
      <c r="AO4955" s="241">
        <v>9.8763365000000005E-6</v>
      </c>
      <c r="AP4955" s="241">
        <v>9.8340653000000003E-5</v>
      </c>
      <c r="AQ4955" s="241">
        <v>9.1353804000000005E-7</v>
      </c>
      <c r="AR4955" s="241">
        <v>2.2682338E-3</v>
      </c>
      <c r="AT4955" s="193"/>
      <c r="AU4955" s="193"/>
      <c r="AV4955" s="193"/>
      <c r="AW4955" s="193"/>
      <c r="AX4955" s="193"/>
      <c r="AY4955" s="193"/>
      <c r="AZ4955" s="193"/>
      <c r="BA4955" s="193"/>
      <c r="BB4955" s="193"/>
      <c r="BC4955" s="193"/>
      <c r="BD4955" s="193"/>
      <c r="BE4955" s="315"/>
      <c r="BF4955" s="315"/>
      <c r="BG4955" s="315"/>
      <c r="BH4955" s="315"/>
      <c r="BI4955" s="315"/>
      <c r="BJ4955" s="315"/>
      <c r="BK4955" s="315"/>
    </row>
    <row r="4956" spans="1:63" x14ac:dyDescent="0.25">
      <c r="A4956" s="9"/>
      <c r="B4956" s="185" t="s">
        <v>5770</v>
      </c>
      <c r="C4956" s="5" t="s">
        <v>3806</v>
      </c>
      <c r="D4956" s="172">
        <v>0.39137705</v>
      </c>
      <c r="E4956" s="172">
        <v>0.38036504999999998</v>
      </c>
      <c r="F4956" s="172">
        <v>2.7723274999999999E-3</v>
      </c>
      <c r="G4956" s="172">
        <v>1.6120198E-3</v>
      </c>
      <c r="H4956" s="172">
        <v>7.9418075000000003E-5</v>
      </c>
      <c r="I4956" s="172">
        <v>3.2123736000000001E-4</v>
      </c>
      <c r="J4956" s="172">
        <v>5.6378236000000003E-3</v>
      </c>
      <c r="K4956" s="172">
        <v>1.2393945000000001E-4</v>
      </c>
      <c r="L4956" s="172">
        <v>4.6523193E-4</v>
      </c>
      <c r="M4956" s="172">
        <v>0</v>
      </c>
      <c r="N4956" s="172">
        <v>0</v>
      </c>
      <c r="O4956" s="172">
        <v>0</v>
      </c>
      <c r="P4956" s="199">
        <f t="shared" si="969"/>
        <v>2.8175188888888885</v>
      </c>
      <c r="Q4956" s="233">
        <v>0.39225061</v>
      </c>
      <c r="R4956" s="96">
        <v>0.33794207999999998</v>
      </c>
      <c r="S4956" s="96">
        <v>4.373208E-2</v>
      </c>
      <c r="T4956" s="96">
        <v>4.7184000000000002E-7</v>
      </c>
      <c r="U4956" s="96">
        <v>1.6138999999999999E-3</v>
      </c>
      <c r="V4956" s="96">
        <v>4.5428260000000001E-4</v>
      </c>
      <c r="W4956" s="96">
        <v>8.5077999999999994E-3</v>
      </c>
      <c r="X4956" s="241">
        <f t="shared" si="970"/>
        <v>0.14765091850397002</v>
      </c>
      <c r="Y4956" s="241">
        <f t="shared" si="971"/>
        <v>8.2823860173030006E-2</v>
      </c>
      <c r="Z4956" s="241">
        <f t="shared" si="972"/>
        <v>6.3980235892090009E-2</v>
      </c>
      <c r="AA4956" s="241">
        <f t="shared" si="973"/>
        <v>8.4682243884999996E-4</v>
      </c>
      <c r="AB4956" s="241">
        <v>7.8101586000000001E-2</v>
      </c>
      <c r="AC4956" s="241">
        <v>1.5372468000000001E-7</v>
      </c>
      <c r="AD4956" s="241">
        <v>4.0722854999999999E-3</v>
      </c>
      <c r="AE4956" s="241">
        <v>4.1779314999999998E-7</v>
      </c>
      <c r="AF4956" s="241">
        <v>6.4801514000000003E-4</v>
      </c>
      <c r="AG4956" s="241">
        <v>1.4020152E-6</v>
      </c>
      <c r="AH4956" s="241">
        <v>5.1120532000000003E-2</v>
      </c>
      <c r="AI4956" s="241">
        <v>4.0685672999999999E-6</v>
      </c>
      <c r="AJ4956" s="241">
        <v>7.8630077999999996E-7</v>
      </c>
      <c r="AK4956" s="241">
        <v>1.1463697E-2</v>
      </c>
      <c r="AL4956" s="241">
        <v>1.3635418000000001E-3</v>
      </c>
      <c r="AM4956" s="241">
        <v>6.3585181000000002E-7</v>
      </c>
      <c r="AN4956" s="241">
        <v>7.7956541999999996E-6</v>
      </c>
      <c r="AO4956" s="241">
        <v>3.9655847000000003E-5</v>
      </c>
      <c r="AP4956" s="241">
        <v>-2.0477129E-5</v>
      </c>
      <c r="AQ4956" s="241">
        <v>8.5268885E-7</v>
      </c>
      <c r="AR4956" s="241">
        <v>8.4596974999999995E-4</v>
      </c>
      <c r="AT4956" s="193"/>
      <c r="AU4956" s="193"/>
      <c r="AV4956" s="193"/>
      <c r="AW4956" s="193"/>
      <c r="AX4956" s="193"/>
      <c r="AY4956" s="193"/>
      <c r="AZ4956" s="193"/>
      <c r="BA4956" s="193"/>
      <c r="BB4956" s="193"/>
      <c r="BC4956" s="193"/>
      <c r="BD4956" s="193"/>
      <c r="BE4956" s="315"/>
      <c r="BF4956" s="315"/>
      <c r="BG4956" s="315"/>
      <c r="BH4956" s="315"/>
      <c r="BI4956" s="315"/>
      <c r="BJ4956" s="315"/>
      <c r="BK4956" s="315"/>
    </row>
    <row r="4957" spans="1:63" x14ac:dyDescent="0.25">
      <c r="A4957" s="9"/>
      <c r="B4957" s="185" t="s">
        <v>5770</v>
      </c>
      <c r="C4957" s="5" t="s">
        <v>3807</v>
      </c>
      <c r="D4957" s="172">
        <v>1.5459901E-2</v>
      </c>
      <c r="E4957" s="172">
        <v>1.902733E-3</v>
      </c>
      <c r="F4957" s="172">
        <v>2.3152660999999999E-3</v>
      </c>
      <c r="G4957" s="172">
        <v>8.7666700000000003E-4</v>
      </c>
      <c r="H4957" s="172">
        <v>7.1590351000000004E-5</v>
      </c>
      <c r="I4957" s="172">
        <v>2.4882071E-4</v>
      </c>
      <c r="J4957" s="172">
        <v>9.5236251000000004E-3</v>
      </c>
      <c r="K4957" s="172">
        <v>1.2311736000000001E-4</v>
      </c>
      <c r="L4957" s="172">
        <v>3.9808097000000001E-4</v>
      </c>
      <c r="M4957" s="172">
        <v>0</v>
      </c>
      <c r="N4957" s="172">
        <v>0</v>
      </c>
      <c r="O4957" s="172">
        <v>0</v>
      </c>
      <c r="P4957" s="199">
        <f t="shared" si="969"/>
        <v>1.4094318518518518E-2</v>
      </c>
      <c r="Q4957" s="233">
        <v>0.20274869000000001</v>
      </c>
      <c r="R4957" s="96">
        <v>0.18585795999999999</v>
      </c>
      <c r="S4957" s="96">
        <v>1.361864E-2</v>
      </c>
      <c r="T4957" s="96">
        <v>2.6203999999999998E-7</v>
      </c>
      <c r="U4957" s="96">
        <v>6.0066000000000004E-4</v>
      </c>
      <c r="V4957" s="96">
        <v>1.8767020000000001E-4</v>
      </c>
      <c r="W4957" s="96">
        <v>2.4835E-3</v>
      </c>
      <c r="X4957" s="241">
        <f t="shared" si="970"/>
        <v>2.3208578476301102E-3</v>
      </c>
      <c r="Y4957" s="241">
        <f t="shared" si="971"/>
        <v>1.5780297268990003E-3</v>
      </c>
      <c r="Z4957" s="241">
        <f t="shared" si="972"/>
        <v>2.7659759309111003E-4</v>
      </c>
      <c r="AA4957" s="241">
        <f t="shared" si="973"/>
        <v>4.6623052764000004E-4</v>
      </c>
      <c r="AB4957" s="241">
        <v>3.9019131000000003E-4</v>
      </c>
      <c r="AC4957" s="241">
        <v>8.4934929000000006E-8</v>
      </c>
      <c r="AD4957" s="241">
        <v>6.4856085999999999E-4</v>
      </c>
      <c r="AE4957" s="241">
        <v>3.6525105000000002E-7</v>
      </c>
      <c r="AF4957" s="241">
        <v>5.3839076000000003E-4</v>
      </c>
      <c r="AG4957" s="241">
        <v>4.3661091999999999E-7</v>
      </c>
      <c r="AH4957" s="241">
        <v>2.5535192000000003E-4</v>
      </c>
      <c r="AI4957" s="241">
        <v>3.3668726E-6</v>
      </c>
      <c r="AJ4957" s="241">
        <v>6.476562E-7</v>
      </c>
      <c r="AK4957" s="241">
        <v>4.7093621000000002E-7</v>
      </c>
      <c r="AL4957" s="241">
        <v>2.8482068000000001E-7</v>
      </c>
      <c r="AM4957" s="241">
        <v>7.9530111000000002E-10</v>
      </c>
      <c r="AN4957" s="241">
        <v>2.4209286E-6</v>
      </c>
      <c r="AO4957" s="241">
        <v>6.9904584000000001E-6</v>
      </c>
      <c r="AP4957" s="241">
        <v>7.0632050999999998E-6</v>
      </c>
      <c r="AQ4957" s="241">
        <v>6.8211764000000004E-7</v>
      </c>
      <c r="AR4957" s="241">
        <v>4.6554841000000002E-4</v>
      </c>
      <c r="AT4957" s="193"/>
      <c r="AU4957" s="193"/>
      <c r="AV4957" s="193"/>
      <c r="AW4957" s="193"/>
      <c r="AX4957" s="193"/>
      <c r="AY4957" s="193"/>
      <c r="AZ4957" s="193"/>
      <c r="BA4957" s="193"/>
      <c r="BB4957" s="193"/>
      <c r="BC4957" s="193"/>
      <c r="BD4957" s="193"/>
      <c r="BE4957" s="315"/>
      <c r="BF4957" s="315"/>
      <c r="BG4957" s="315"/>
      <c r="BH4957" s="315"/>
      <c r="BI4957" s="315"/>
      <c r="BJ4957" s="315"/>
      <c r="BK4957" s="315"/>
    </row>
    <row r="4958" spans="1:63" x14ac:dyDescent="0.25">
      <c r="A4958" s="9"/>
      <c r="B4958" s="185" t="s">
        <v>5770</v>
      </c>
      <c r="C4958" s="5" t="s">
        <v>3808</v>
      </c>
      <c r="D4958" s="172">
        <v>6.0022469E-3</v>
      </c>
      <c r="E4958" s="172">
        <v>1.8433945999999999E-3</v>
      </c>
      <c r="F4958" s="172">
        <v>2.3035755000000002E-3</v>
      </c>
      <c r="G4958" s="172">
        <v>8.7705319000000003E-4</v>
      </c>
      <c r="H4958" s="172">
        <v>7.1432285999999999E-5</v>
      </c>
      <c r="I4958" s="172">
        <v>2.4702722999999998E-4</v>
      </c>
      <c r="J4958" s="172">
        <v>1.4154361E-4</v>
      </c>
      <c r="K4958" s="172">
        <v>1.2310062E-4</v>
      </c>
      <c r="L4958" s="172">
        <v>3.9511989E-4</v>
      </c>
      <c r="M4958" s="172">
        <v>0</v>
      </c>
      <c r="N4958" s="172">
        <v>0</v>
      </c>
      <c r="O4958" s="172">
        <v>0</v>
      </c>
      <c r="P4958" s="199">
        <f t="shared" si="969"/>
        <v>1.3654774814814813E-2</v>
      </c>
      <c r="Q4958" s="233">
        <v>0.19848188</v>
      </c>
      <c r="R4958" s="96">
        <v>0.18259600000000001</v>
      </c>
      <c r="S4958" s="96">
        <v>1.2800479999999999E-2</v>
      </c>
      <c r="T4958" s="96">
        <v>2.5712999999999997E-7</v>
      </c>
      <c r="U4958" s="96">
        <v>5.6630000000000005E-4</v>
      </c>
      <c r="V4958" s="96">
        <v>1.7764659999999999E-4</v>
      </c>
      <c r="W4958" s="96">
        <v>2.3411999999999999E-3</v>
      </c>
      <c r="X4958" s="241">
        <f t="shared" si="970"/>
        <v>2.28688388332087E-3</v>
      </c>
      <c r="Y4958" s="241">
        <f t="shared" si="971"/>
        <v>1.5605815527459997E-3</v>
      </c>
      <c r="Z4958" s="241">
        <f t="shared" si="972"/>
        <v>2.6823910868487011E-4</v>
      </c>
      <c r="AA4958" s="241">
        <f t="shared" si="973"/>
        <v>4.5806322189000001E-4</v>
      </c>
      <c r="AB4958" s="241">
        <v>3.7800745999999998E-4</v>
      </c>
      <c r="AC4958" s="241">
        <v>8.0737905999999995E-8</v>
      </c>
      <c r="AD4958" s="241">
        <v>6.4591943999999998E-4</v>
      </c>
      <c r="AE4958" s="241">
        <v>3.6422623999999999E-7</v>
      </c>
      <c r="AF4958" s="241">
        <v>5.3579932999999998E-4</v>
      </c>
      <c r="AG4958" s="241">
        <v>4.1035859999999998E-7</v>
      </c>
      <c r="AH4958" s="241">
        <v>2.4737735000000002E-4</v>
      </c>
      <c r="AI4958" s="241">
        <v>3.3482953000000001E-6</v>
      </c>
      <c r="AJ4958" s="241">
        <v>6.3686440000000003E-7</v>
      </c>
      <c r="AK4958" s="241">
        <v>4.3969332000000001E-7</v>
      </c>
      <c r="AL4958" s="241">
        <v>2.0548351000000001E-7</v>
      </c>
      <c r="AM4958" s="241">
        <v>6.1215486999999998E-10</v>
      </c>
      <c r="AN4958" s="241">
        <v>2.2660011000000002E-6</v>
      </c>
      <c r="AO4958" s="241">
        <v>6.3152922999999999E-6</v>
      </c>
      <c r="AP4958" s="241">
        <v>7.6495166000000003E-6</v>
      </c>
      <c r="AQ4958" s="241">
        <v>6.7474188999999999E-7</v>
      </c>
      <c r="AR4958" s="241">
        <v>4.5738848000000001E-4</v>
      </c>
      <c r="AT4958" s="193"/>
      <c r="AU4958" s="193"/>
      <c r="AV4958" s="193"/>
      <c r="AW4958" s="193"/>
      <c r="AX4958" s="193"/>
      <c r="AY4958" s="193"/>
      <c r="AZ4958" s="193"/>
      <c r="BA4958" s="193"/>
      <c r="BB4958" s="193"/>
      <c r="BC4958" s="193"/>
      <c r="BD4958" s="193"/>
      <c r="BE4958" s="315"/>
      <c r="BF4958" s="315"/>
      <c r="BG4958" s="315"/>
      <c r="BH4958" s="315"/>
      <c r="BI4958" s="315"/>
      <c r="BJ4958" s="315"/>
      <c r="BK4958" s="315"/>
    </row>
    <row r="4959" spans="1:63" x14ac:dyDescent="0.25">
      <c r="A4959" s="9"/>
      <c r="B4959" s="185" t="s">
        <v>2622</v>
      </c>
      <c r="C4959" s="5" t="s">
        <v>3809</v>
      </c>
      <c r="D4959" s="172">
        <v>21.836607000000001</v>
      </c>
      <c r="E4959" s="172">
        <v>17.806373000000001</v>
      </c>
      <c r="F4959" s="172">
        <v>1.4225787000000001</v>
      </c>
      <c r="G4959" s="172">
        <v>0.39477027999999997</v>
      </c>
      <c r="H4959" s="172">
        <v>2.4207316E-2</v>
      </c>
      <c r="I4959" s="172">
        <v>0.27434677000000002</v>
      </c>
      <c r="J4959" s="172">
        <v>1.3545526999999999</v>
      </c>
      <c r="K4959" s="172">
        <v>1.2078307E-2</v>
      </c>
      <c r="L4959" s="172">
        <v>0.54770041999999997</v>
      </c>
      <c r="M4959" s="172">
        <v>0</v>
      </c>
      <c r="N4959" s="172">
        <v>0</v>
      </c>
      <c r="O4959" s="172">
        <v>0</v>
      </c>
      <c r="P4959" s="199">
        <f t="shared" si="969"/>
        <v>131.89905925925925</v>
      </c>
      <c r="Q4959" s="233">
        <v>710.67618000000004</v>
      </c>
      <c r="R4959" s="96">
        <v>442.93434999999999</v>
      </c>
      <c r="S4959" s="96">
        <v>225.04159999999999</v>
      </c>
      <c r="T4959" s="96">
        <v>6.6870000000000005E-4</v>
      </c>
      <c r="U4959" s="96">
        <v>10.318</v>
      </c>
      <c r="V4959" s="96">
        <v>4.1195630000000003</v>
      </c>
      <c r="W4959" s="96">
        <v>28.262</v>
      </c>
      <c r="X4959" s="241">
        <f t="shared" si="970"/>
        <v>8.9290060235992001</v>
      </c>
      <c r="Y4959" s="241">
        <f t="shared" si="971"/>
        <v>5.3603122869900002</v>
      </c>
      <c r="Z4959" s="241">
        <f t="shared" si="972"/>
        <v>2.4583981889091993</v>
      </c>
      <c r="AA4959" s="241">
        <f t="shared" si="973"/>
        <v>1.1102955477000001</v>
      </c>
      <c r="AB4959" s="241">
        <v>3.6561170999999999</v>
      </c>
      <c r="AC4959" s="241">
        <v>1.4365132999999999E-4</v>
      </c>
      <c r="AD4959" s="241">
        <v>1.3827887000000001</v>
      </c>
      <c r="AE4959" s="241">
        <v>1.1042906E-4</v>
      </c>
      <c r="AF4959" s="241">
        <v>0.31395900999999998</v>
      </c>
      <c r="AG4959" s="241">
        <v>7.1933965999999997E-3</v>
      </c>
      <c r="AH4959" s="241">
        <v>2.3930375000000002</v>
      </c>
      <c r="AI4959" s="241">
        <v>2.2658384999999998E-3</v>
      </c>
      <c r="AJ4959" s="241">
        <v>3.0132533000000001E-3</v>
      </c>
      <c r="AK4959" s="241">
        <v>2.5785481E-3</v>
      </c>
      <c r="AL4959" s="241">
        <v>3.4838131000000001E-3</v>
      </c>
      <c r="AM4959" s="241">
        <v>9.7209091999999999E-6</v>
      </c>
      <c r="AN4959" s="241">
        <v>2.6395782E-2</v>
      </c>
      <c r="AO4959" s="241">
        <v>1.3612908E-2</v>
      </c>
      <c r="AP4959" s="241">
        <v>1.4000825E-2</v>
      </c>
      <c r="AQ4959" s="241">
        <v>1.2611477E-3</v>
      </c>
      <c r="AR4959" s="241">
        <v>1.1090344000000001</v>
      </c>
      <c r="AT4959" s="193"/>
      <c r="AU4959" s="193"/>
      <c r="AV4959" s="193"/>
      <c r="AW4959" s="193"/>
      <c r="AX4959" s="193"/>
      <c r="AY4959" s="193"/>
      <c r="AZ4959" s="193"/>
      <c r="BA4959" s="193"/>
      <c r="BB4959" s="193"/>
      <c r="BC4959" s="193"/>
      <c r="BD4959" s="193"/>
      <c r="BE4959" s="315"/>
      <c r="BF4959" s="315"/>
      <c r="BG4959" s="315"/>
      <c r="BH4959" s="315"/>
      <c r="BI4959" s="315"/>
      <c r="BJ4959" s="315"/>
      <c r="BK4959" s="315"/>
    </row>
    <row r="4960" spans="1:63" x14ac:dyDescent="0.25">
      <c r="A4960" s="9"/>
      <c r="B4960" s="185" t="s">
        <v>2622</v>
      </c>
      <c r="C4960" s="5" t="s">
        <v>3810</v>
      </c>
      <c r="D4960" s="172">
        <v>3.8825750000000001</v>
      </c>
      <c r="E4960" s="172">
        <v>3.4167215999999998</v>
      </c>
      <c r="F4960" s="172">
        <v>0.20088745999999999</v>
      </c>
      <c r="G4960" s="172">
        <v>6.5985163999999999E-2</v>
      </c>
      <c r="H4960" s="172">
        <v>5.8960356999999998E-3</v>
      </c>
      <c r="I4960" s="172">
        <v>2.4701908000000002E-2</v>
      </c>
      <c r="J4960" s="172">
        <v>0.12455477</v>
      </c>
      <c r="K4960" s="172">
        <v>8.8028598E-3</v>
      </c>
      <c r="L4960" s="172">
        <v>3.5025155000000002E-2</v>
      </c>
      <c r="M4960" s="172">
        <v>0</v>
      </c>
      <c r="N4960" s="172">
        <v>0</v>
      </c>
      <c r="O4960" s="172">
        <v>0</v>
      </c>
      <c r="P4960" s="199">
        <f t="shared" si="969"/>
        <v>25.309048888888885</v>
      </c>
      <c r="Q4960" s="233">
        <v>27.838788000000001</v>
      </c>
      <c r="R4960" s="96">
        <v>24.886175999999999</v>
      </c>
      <c r="S4960" s="96">
        <v>2.4188079999999998</v>
      </c>
      <c r="T4960" s="96">
        <v>4.8436000000000002E-5</v>
      </c>
      <c r="U4960" s="96">
        <v>0.10332</v>
      </c>
      <c r="V4960" s="96">
        <v>3.3185779999999998E-2</v>
      </c>
      <c r="W4960" s="96">
        <v>0.39724999999999999</v>
      </c>
      <c r="X4960" s="241">
        <f t="shared" si="970"/>
        <v>1.5380981109873999</v>
      </c>
      <c r="Y4960" s="241">
        <f t="shared" si="971"/>
        <v>1.0127164099899999</v>
      </c>
      <c r="Z4960" s="241">
        <f t="shared" si="972"/>
        <v>0.46302857478039999</v>
      </c>
      <c r="AA4960" s="241">
        <f t="shared" si="973"/>
        <v>6.2353126217000003E-2</v>
      </c>
      <c r="AB4960" s="241">
        <v>0.70153573999999996</v>
      </c>
      <c r="AC4960" s="241">
        <v>1.3375671E-5</v>
      </c>
      <c r="AD4960" s="241">
        <v>0.26372396999999997</v>
      </c>
      <c r="AE4960" s="241">
        <v>3.0908735E-5</v>
      </c>
      <c r="AF4960" s="241">
        <v>4.7335095000000001E-2</v>
      </c>
      <c r="AG4960" s="241">
        <v>7.7320583999999996E-5</v>
      </c>
      <c r="AH4960" s="241">
        <v>0.45917935999999998</v>
      </c>
      <c r="AI4960" s="241">
        <v>2.9324601E-4</v>
      </c>
      <c r="AJ4960" s="241">
        <v>6.3684004000000007E-5</v>
      </c>
      <c r="AK4960" s="241">
        <v>7.3850971000000002E-5</v>
      </c>
      <c r="AL4960" s="241">
        <v>1.0738983999999999E-3</v>
      </c>
      <c r="AM4960" s="241">
        <v>2.8595254000000001E-6</v>
      </c>
      <c r="AN4960" s="241">
        <v>3.780888E-4</v>
      </c>
      <c r="AO4960" s="241">
        <v>1.2281031E-3</v>
      </c>
      <c r="AP4960" s="241">
        <v>7.3548397000000002E-4</v>
      </c>
      <c r="AQ4960" s="241">
        <v>6.7286217000000006E-5</v>
      </c>
      <c r="AR4960" s="241">
        <v>6.2285840000000002E-2</v>
      </c>
      <c r="AT4960" s="193"/>
      <c r="AU4960" s="193"/>
      <c r="AV4960" s="193"/>
      <c r="AW4960" s="193"/>
      <c r="AX4960" s="193"/>
      <c r="AY4960" s="193"/>
      <c r="AZ4960" s="193"/>
      <c r="BA4960" s="193"/>
      <c r="BB4960" s="193"/>
      <c r="BC4960" s="193"/>
      <c r="BD4960" s="193"/>
      <c r="BE4960" s="315"/>
      <c r="BF4960" s="315"/>
      <c r="BG4960" s="315"/>
      <c r="BH4960" s="315"/>
      <c r="BI4960" s="315"/>
      <c r="BJ4960" s="315"/>
      <c r="BK4960" s="315"/>
    </row>
    <row r="4961" spans="1:63" x14ac:dyDescent="0.25">
      <c r="A4961" s="9"/>
      <c r="B4961" s="185" t="s">
        <v>2622</v>
      </c>
      <c r="C4961" s="5" t="s">
        <v>3811</v>
      </c>
      <c r="D4961" s="172">
        <v>3.0706812999999999</v>
      </c>
      <c r="E4961" s="172">
        <v>2.5956619999999999</v>
      </c>
      <c r="F4961" s="172">
        <v>0.21464340000000001</v>
      </c>
      <c r="G4961" s="172">
        <v>6.9185281000000001E-2</v>
      </c>
      <c r="H4961" s="172">
        <v>6.3639964000000004E-3</v>
      </c>
      <c r="I4961" s="172">
        <v>2.6190048E-2</v>
      </c>
      <c r="J4961" s="172">
        <v>0.11234487</v>
      </c>
      <c r="K4961" s="172">
        <v>9.5752336E-3</v>
      </c>
      <c r="L4961" s="172">
        <v>3.6716470000000001E-2</v>
      </c>
      <c r="M4961" s="172">
        <v>0</v>
      </c>
      <c r="N4961" s="172">
        <v>0</v>
      </c>
      <c r="O4961" s="172">
        <v>0</v>
      </c>
      <c r="P4961" s="199">
        <f t="shared" si="969"/>
        <v>19.227125925925925</v>
      </c>
      <c r="Q4961" s="233">
        <v>28.443985000000001</v>
      </c>
      <c r="R4961" s="96">
        <v>25.876524</v>
      </c>
      <c r="S4961" s="96">
        <v>2.0913200000000001</v>
      </c>
      <c r="T4961" s="96">
        <v>5.0918999999999998E-5</v>
      </c>
      <c r="U4961" s="96">
        <v>8.7678000000000006E-2</v>
      </c>
      <c r="V4961" s="96">
        <v>2.655217E-2</v>
      </c>
      <c r="W4961" s="96">
        <v>0.36186000000000001</v>
      </c>
      <c r="X4961" s="241">
        <f t="shared" si="970"/>
        <v>1.2703817211135</v>
      </c>
      <c r="Y4961" s="241">
        <f t="shared" si="971"/>
        <v>0.85277889757499992</v>
      </c>
      <c r="Z4961" s="241">
        <f t="shared" si="972"/>
        <v>0.35276900025649999</v>
      </c>
      <c r="AA4961" s="241">
        <f t="shared" si="973"/>
        <v>6.4833823281999992E-2</v>
      </c>
      <c r="AB4961" s="241">
        <v>0.53294092999999998</v>
      </c>
      <c r="AC4961" s="241">
        <v>1.3830606000000001E-5</v>
      </c>
      <c r="AD4961" s="241">
        <v>0.26907407</v>
      </c>
      <c r="AE4961" s="241">
        <v>3.3336802999999997E-5</v>
      </c>
      <c r="AF4961" s="241">
        <v>5.0649858999999998E-2</v>
      </c>
      <c r="AG4961" s="241">
        <v>6.6871166000000005E-5</v>
      </c>
      <c r="AH4961" s="241">
        <v>0.34882716000000002</v>
      </c>
      <c r="AI4961" s="241">
        <v>3.1277378E-4</v>
      </c>
      <c r="AJ4961" s="241">
        <v>6.2905768999999999E-5</v>
      </c>
      <c r="AK4961" s="241">
        <v>6.6753509000000002E-5</v>
      </c>
      <c r="AL4961" s="241">
        <v>1.0752118E-3</v>
      </c>
      <c r="AM4961" s="241">
        <v>2.8666685000000001E-6</v>
      </c>
      <c r="AN4961" s="241">
        <v>3.4243940999999998E-4</v>
      </c>
      <c r="AO4961" s="241">
        <v>1.2509812E-3</v>
      </c>
      <c r="AP4961" s="241">
        <v>8.2790811999999998E-4</v>
      </c>
      <c r="AQ4961" s="241">
        <v>6.9971281999999996E-5</v>
      </c>
      <c r="AR4961" s="241">
        <v>6.4763851999999997E-2</v>
      </c>
      <c r="AT4961" s="193"/>
      <c r="AU4961" s="193"/>
      <c r="AV4961" s="193"/>
      <c r="AW4961" s="193"/>
      <c r="AX4961" s="193"/>
      <c r="AY4961" s="193"/>
      <c r="AZ4961" s="193"/>
      <c r="BA4961" s="193"/>
      <c r="BB4961" s="193"/>
      <c r="BC4961" s="193"/>
      <c r="BD4961" s="193"/>
      <c r="BE4961" s="315"/>
      <c r="BF4961" s="315"/>
      <c r="BG4961" s="315"/>
      <c r="BH4961" s="315"/>
      <c r="BI4961" s="315"/>
      <c r="BJ4961" s="315"/>
      <c r="BK4961" s="315"/>
    </row>
    <row r="4962" spans="1:63" x14ac:dyDescent="0.25">
      <c r="A4962" s="9"/>
      <c r="B4962" s="185" t="s">
        <v>1264</v>
      </c>
      <c r="C4962" s="5" t="s">
        <v>3812</v>
      </c>
      <c r="D4962" s="172">
        <v>1.0902795000000001</v>
      </c>
      <c r="E4962" s="172">
        <v>0.61788211000000004</v>
      </c>
      <c r="F4962" s="172">
        <v>3.2822033E-2</v>
      </c>
      <c r="G4962" s="172">
        <v>8.8910264999999995E-3</v>
      </c>
      <c r="H4962" s="172">
        <v>5.9351192999999999E-4</v>
      </c>
      <c r="I4962" s="172">
        <v>6.0404852999999996E-3</v>
      </c>
      <c r="J4962" s="172">
        <v>0.41222271999999999</v>
      </c>
      <c r="K4962" s="172">
        <v>3.8862674999999997E-4</v>
      </c>
      <c r="L4962" s="172">
        <v>1.1438945000000001E-2</v>
      </c>
      <c r="M4962" s="172">
        <v>0</v>
      </c>
      <c r="N4962" s="172">
        <v>0</v>
      </c>
      <c r="O4962" s="172">
        <v>0</v>
      </c>
      <c r="P4962" s="199">
        <f t="shared" si="969"/>
        <v>4.5769045185185186</v>
      </c>
      <c r="Q4962" s="233">
        <v>14.883004</v>
      </c>
      <c r="R4962" s="96">
        <v>9.5674498000000003</v>
      </c>
      <c r="S4962" s="96">
        <v>4.4667839999999996</v>
      </c>
      <c r="T4962" s="96">
        <v>1.4941E-5</v>
      </c>
      <c r="U4962" s="96">
        <v>0.20405999999999999</v>
      </c>
      <c r="V4962" s="96">
        <v>8.1305100000000005E-2</v>
      </c>
      <c r="W4962" s="96">
        <v>0.56338999999999995</v>
      </c>
      <c r="X4962" s="241">
        <f t="shared" si="970"/>
        <v>0.26432925086679998</v>
      </c>
      <c r="Y4962" s="241">
        <f t="shared" si="971"/>
        <v>0.15588864557609999</v>
      </c>
      <c r="Z4962" s="241">
        <f t="shared" si="972"/>
        <v>8.4461088252700003E-2</v>
      </c>
      <c r="AA4962" s="241">
        <f t="shared" si="973"/>
        <v>2.3979517037999998E-2</v>
      </c>
      <c r="AB4962" s="241">
        <v>0.12686913</v>
      </c>
      <c r="AC4962" s="241">
        <v>3.2565279000000001E-6</v>
      </c>
      <c r="AD4962" s="241">
        <v>2.1535905000000001E-2</v>
      </c>
      <c r="AE4962" s="241">
        <v>2.9139282E-6</v>
      </c>
      <c r="AF4962" s="241">
        <v>7.3347394999999996E-3</v>
      </c>
      <c r="AG4962" s="241">
        <v>1.4270061999999999E-4</v>
      </c>
      <c r="AH4962" s="241">
        <v>8.3040042999999994E-2</v>
      </c>
      <c r="AI4962" s="241">
        <v>5.1620002000000003E-5</v>
      </c>
      <c r="AJ4962" s="241">
        <v>5.9395840999999997E-5</v>
      </c>
      <c r="AK4962" s="241">
        <v>1.8526318E-4</v>
      </c>
      <c r="AL4962" s="241">
        <v>5.2821544000000003E-5</v>
      </c>
      <c r="AM4962" s="241">
        <v>1.151357E-7</v>
      </c>
      <c r="AN4962" s="241">
        <v>5.2956445999999995E-4</v>
      </c>
      <c r="AO4962" s="241">
        <v>4.0001303E-4</v>
      </c>
      <c r="AP4962" s="241">
        <v>1.4225206E-4</v>
      </c>
      <c r="AQ4962" s="241">
        <v>2.6201037999999999E-5</v>
      </c>
      <c r="AR4962" s="241">
        <v>2.3953315999999999E-2</v>
      </c>
      <c r="AT4962" s="193"/>
      <c r="AU4962" s="193"/>
      <c r="AV4962" s="193"/>
      <c r="AW4962" s="193"/>
      <c r="AX4962" s="193"/>
      <c r="AY4962" s="193"/>
      <c r="AZ4962" s="193"/>
      <c r="BA4962" s="193"/>
      <c r="BB4962" s="193"/>
      <c r="BC4962" s="193"/>
      <c r="BD4962" s="193"/>
      <c r="BE4962" s="315"/>
      <c r="BF4962" s="315"/>
      <c r="BG4962" s="315"/>
      <c r="BH4962" s="315"/>
      <c r="BI4962" s="315"/>
      <c r="BJ4962" s="315"/>
      <c r="BK4962" s="315"/>
    </row>
    <row r="4963" spans="1:63" x14ac:dyDescent="0.25">
      <c r="A4963" s="9"/>
      <c r="B4963" s="185" t="s">
        <v>1264</v>
      </c>
      <c r="C4963" s="5" t="s">
        <v>2624</v>
      </c>
      <c r="D4963" s="172">
        <v>0.70701672000000004</v>
      </c>
      <c r="E4963" s="172">
        <v>0.28660425</v>
      </c>
      <c r="F4963" s="172">
        <v>1.4210588E-2</v>
      </c>
      <c r="G4963" s="172">
        <v>3.7208089999999998E-3</v>
      </c>
      <c r="H4963" s="172">
        <v>2.5366145999999997E-4</v>
      </c>
      <c r="I4963" s="172">
        <v>2.5407931E-3</v>
      </c>
      <c r="J4963" s="172">
        <v>0.39489582000000001</v>
      </c>
      <c r="K4963" s="172">
        <v>1.6376121999999999E-4</v>
      </c>
      <c r="L4963" s="172">
        <v>4.6270362000000002E-3</v>
      </c>
      <c r="M4963" s="172">
        <v>0</v>
      </c>
      <c r="N4963" s="172">
        <v>0</v>
      </c>
      <c r="O4963" s="172">
        <v>0</v>
      </c>
      <c r="P4963" s="199">
        <f t="shared" si="969"/>
        <v>2.1229944444444442</v>
      </c>
      <c r="Q4963" s="233">
        <v>6.1504497000000002</v>
      </c>
      <c r="R4963" s="96">
        <v>4.0457919000000002</v>
      </c>
      <c r="S4963" s="96">
        <v>1.768648</v>
      </c>
      <c r="T4963" s="96">
        <v>6.6267999999999998E-6</v>
      </c>
      <c r="U4963" s="96">
        <v>8.0199000000000006E-2</v>
      </c>
      <c r="V4963" s="96">
        <v>3.2024230000000001E-2</v>
      </c>
      <c r="W4963" s="96">
        <v>0.22378000000000001</v>
      </c>
      <c r="X4963" s="241">
        <f t="shared" si="970"/>
        <v>0.12455135766068899</v>
      </c>
      <c r="Y4963" s="241">
        <f t="shared" si="971"/>
        <v>7.5200627833200001E-2</v>
      </c>
      <c r="Z4963" s="241">
        <f t="shared" si="972"/>
        <v>3.9211783317488993E-2</v>
      </c>
      <c r="AA4963" s="241">
        <f t="shared" si="973"/>
        <v>1.013894651E-2</v>
      </c>
      <c r="AB4963" s="241">
        <v>5.8848334000000002E-2</v>
      </c>
      <c r="AC4963" s="241">
        <v>1.4287024E-6</v>
      </c>
      <c r="AD4963" s="241">
        <v>1.3094168999999999E-2</v>
      </c>
      <c r="AE4963" s="241">
        <v>1.3375678E-6</v>
      </c>
      <c r="AF4963" s="241">
        <v>3.1988578000000001E-3</v>
      </c>
      <c r="AG4963" s="241">
        <v>5.6500762999999998E-5</v>
      </c>
      <c r="AH4963" s="241">
        <v>3.8518192E-2</v>
      </c>
      <c r="AI4963" s="241">
        <v>2.2197670000000001E-5</v>
      </c>
      <c r="AJ4963" s="241">
        <v>2.3628670000000001E-5</v>
      </c>
      <c r="AK4963" s="241">
        <v>1.5718157E-4</v>
      </c>
      <c r="AL4963" s="241">
        <v>3.7454637E-5</v>
      </c>
      <c r="AM4963" s="241">
        <v>7.0653489000000004E-8</v>
      </c>
      <c r="AN4963" s="241">
        <v>2.0728403999999999E-4</v>
      </c>
      <c r="AO4963" s="241">
        <v>1.6502096E-4</v>
      </c>
      <c r="AP4963" s="241">
        <v>8.0753116999999998E-5</v>
      </c>
      <c r="AQ4963" s="241">
        <v>1.066051E-5</v>
      </c>
      <c r="AR4963" s="241">
        <v>1.0128286E-2</v>
      </c>
      <c r="AT4963" s="193"/>
      <c r="AU4963" s="193"/>
      <c r="AV4963" s="193"/>
      <c r="AW4963" s="193"/>
      <c r="AX4963" s="193"/>
      <c r="AY4963" s="193"/>
      <c r="AZ4963" s="193"/>
      <c r="BA4963" s="193"/>
      <c r="BB4963" s="193"/>
      <c r="BC4963" s="193"/>
      <c r="BD4963" s="193"/>
      <c r="BE4963" s="315"/>
      <c r="BF4963" s="315"/>
      <c r="BG4963" s="315"/>
      <c r="BH4963" s="315"/>
      <c r="BI4963" s="315"/>
      <c r="BJ4963" s="315"/>
      <c r="BK4963" s="315"/>
    </row>
    <row r="4964" spans="1:63" x14ac:dyDescent="0.25">
      <c r="A4964" s="9"/>
      <c r="B4964" s="185" t="s">
        <v>1264</v>
      </c>
      <c r="C4964" s="5" t="s">
        <v>2625</v>
      </c>
      <c r="D4964" s="172">
        <v>1.4409131E-2</v>
      </c>
      <c r="E4964" s="172">
        <v>8.9302957000000002E-3</v>
      </c>
      <c r="F4964" s="172">
        <v>3.4159983000000001E-3</v>
      </c>
      <c r="G4964" s="172">
        <v>1.3956945E-4</v>
      </c>
      <c r="H4964" s="172">
        <v>7.5211311999999995E-5</v>
      </c>
      <c r="I4964" s="172">
        <v>6.6661968000000002E-4</v>
      </c>
      <c r="J4964" s="172">
        <v>6.4660759999999999E-4</v>
      </c>
      <c r="K4964" s="172">
        <v>3.8494629999999998E-6</v>
      </c>
      <c r="L4964" s="172">
        <v>5.3097967000000003E-4</v>
      </c>
      <c r="M4964" s="172">
        <v>0</v>
      </c>
      <c r="N4964" s="172">
        <v>0</v>
      </c>
      <c r="O4964" s="172">
        <v>0</v>
      </c>
      <c r="P4964" s="199">
        <f t="shared" si="969"/>
        <v>6.6150338518518523E-2</v>
      </c>
      <c r="Q4964" s="233">
        <v>1.4318484</v>
      </c>
      <c r="R4964" s="96">
        <v>1.0219039000000001</v>
      </c>
      <c r="S4964" s="96">
        <v>0.34170080000000003</v>
      </c>
      <c r="T4964" s="96">
        <v>2.7167000000000002E-6</v>
      </c>
      <c r="U4964" s="96">
        <v>4.5263999999999999E-3</v>
      </c>
      <c r="V4964" s="96">
        <v>1.1715930000000001E-3</v>
      </c>
      <c r="W4964" s="96">
        <v>6.2543000000000001E-2</v>
      </c>
      <c r="X4964" s="241">
        <f t="shared" si="970"/>
        <v>6.8821332608112896E-3</v>
      </c>
      <c r="Y4964" s="241">
        <f t="shared" si="971"/>
        <v>2.8985058113800001E-3</v>
      </c>
      <c r="Z4964" s="241">
        <f t="shared" si="972"/>
        <v>1.4255284309312899E-3</v>
      </c>
      <c r="AA4964" s="241">
        <f t="shared" si="973"/>
        <v>2.5580990185E-3</v>
      </c>
      <c r="AB4964" s="241">
        <v>1.8335994999999999E-3</v>
      </c>
      <c r="AC4964" s="241">
        <v>5.3831321999999999E-7</v>
      </c>
      <c r="AD4964" s="241">
        <v>1.8551907E-4</v>
      </c>
      <c r="AE4964" s="241">
        <v>4.8492815999999998E-7</v>
      </c>
      <c r="AF4964" s="241">
        <v>8.6716796000000003E-4</v>
      </c>
      <c r="AG4964" s="241">
        <v>1.119604E-5</v>
      </c>
      <c r="AH4964" s="241">
        <v>1.2001039E-3</v>
      </c>
      <c r="AI4964" s="241">
        <v>5.0277583000000003E-6</v>
      </c>
      <c r="AJ4964" s="241">
        <v>1.1246122999999999E-6</v>
      </c>
      <c r="AK4964" s="241">
        <v>2.5469153000000001E-6</v>
      </c>
      <c r="AL4964" s="241">
        <v>1.4593532000000001E-7</v>
      </c>
      <c r="AM4964" s="241">
        <v>4.7971129000000005E-10</v>
      </c>
      <c r="AN4964" s="241">
        <v>9.0816219999999998E-6</v>
      </c>
      <c r="AO4964" s="241">
        <v>8.5994408E-5</v>
      </c>
      <c r="AP4964" s="241">
        <v>1.215028E-4</v>
      </c>
      <c r="AQ4964" s="241">
        <v>3.0097184999999999E-6</v>
      </c>
      <c r="AR4964" s="241">
        <v>2.5550893000000001E-3</v>
      </c>
      <c r="AT4964" s="193"/>
      <c r="AU4964" s="193"/>
      <c r="AV4964" s="193"/>
      <c r="AW4964" s="193"/>
      <c r="AX4964" s="193"/>
      <c r="AY4964" s="193"/>
      <c r="AZ4964" s="193"/>
      <c r="BA4964" s="193"/>
      <c r="BB4964" s="193"/>
      <c r="BC4964" s="193"/>
      <c r="BD4964" s="193"/>
      <c r="BE4964" s="315"/>
      <c r="BF4964" s="315"/>
      <c r="BG4964" s="315"/>
      <c r="BH4964" s="315"/>
      <c r="BI4964" s="315"/>
      <c r="BJ4964" s="315"/>
      <c r="BK4964" s="315"/>
    </row>
    <row r="4965" spans="1:63" x14ac:dyDescent="0.25">
      <c r="A4965" s="9"/>
      <c r="B4965" s="185" t="s">
        <v>1264</v>
      </c>
      <c r="C4965" s="5" t="s">
        <v>2626</v>
      </c>
      <c r="D4965" s="172">
        <v>3.3949546999999997E-2</v>
      </c>
      <c r="E4965" s="172">
        <v>2.7696406E-2</v>
      </c>
      <c r="F4965" s="172">
        <v>2.1828682000000002E-3</v>
      </c>
      <c r="G4965" s="172">
        <v>6.2991524999999997E-4</v>
      </c>
      <c r="H4965" s="172">
        <v>3.5235772999999998E-5</v>
      </c>
      <c r="I4965" s="172">
        <v>4.2917313E-4</v>
      </c>
      <c r="J4965" s="172">
        <v>2.0951309E-3</v>
      </c>
      <c r="K4965" s="172">
        <v>1.3340742000000001E-5</v>
      </c>
      <c r="L4965" s="172">
        <v>8.6747698000000004E-4</v>
      </c>
      <c r="M4965" s="172">
        <v>0</v>
      </c>
      <c r="N4965" s="172">
        <v>0</v>
      </c>
      <c r="O4965" s="172">
        <v>0</v>
      </c>
      <c r="P4965" s="199">
        <f t="shared" si="969"/>
        <v>0.20515856296296295</v>
      </c>
      <c r="Q4965" s="233">
        <v>1.1425187000000001</v>
      </c>
      <c r="R4965" s="96">
        <v>0.70180092999999999</v>
      </c>
      <c r="S4965" s="96">
        <v>0.37044559999999999</v>
      </c>
      <c r="T4965" s="96">
        <v>1.0533999999999999E-6</v>
      </c>
      <c r="U4965" s="96">
        <v>1.6729999999999998E-2</v>
      </c>
      <c r="V4965" s="96">
        <v>6.6811199999999996E-3</v>
      </c>
      <c r="W4965" s="96">
        <v>4.6859999999999999E-2</v>
      </c>
      <c r="X4965" s="241">
        <f t="shared" si="970"/>
        <v>1.27244211266436E-2</v>
      </c>
      <c r="Y4965" s="241">
        <f t="shared" si="971"/>
        <v>7.1398381914899991E-3</v>
      </c>
      <c r="Z4965" s="241">
        <f t="shared" si="972"/>
        <v>3.8253220645536002E-3</v>
      </c>
      <c r="AA4965" s="241">
        <f t="shared" si="973"/>
        <v>1.7592608706E-3</v>
      </c>
      <c r="AB4965" s="241">
        <v>5.6868062E-3</v>
      </c>
      <c r="AC4965" s="241">
        <v>2.2302107000000001E-7</v>
      </c>
      <c r="AD4965" s="241">
        <v>9.6108338000000005E-4</v>
      </c>
      <c r="AE4965" s="241">
        <v>1.5906241999999999E-7</v>
      </c>
      <c r="AF4965" s="241">
        <v>4.7971777000000001E-4</v>
      </c>
      <c r="AG4965" s="241">
        <v>1.1848757999999999E-5</v>
      </c>
      <c r="AH4965" s="241">
        <v>3.7221831E-3</v>
      </c>
      <c r="AI4965" s="241">
        <v>3.494464E-6</v>
      </c>
      <c r="AJ4965" s="241">
        <v>4.8326872999999996E-6</v>
      </c>
      <c r="AK4965" s="241">
        <v>3.4265697000000001E-6</v>
      </c>
      <c r="AL4965" s="241">
        <v>1.1169736E-6</v>
      </c>
      <c r="AM4965" s="241">
        <v>3.0929536000000001E-9</v>
      </c>
      <c r="AN4965" s="241">
        <v>4.2450473000000002E-5</v>
      </c>
      <c r="AO4965" s="241">
        <v>2.0115439000000001E-5</v>
      </c>
      <c r="AP4965" s="241">
        <v>2.7699264999999998E-5</v>
      </c>
      <c r="AQ4965" s="241">
        <v>2.0419706000000002E-6</v>
      </c>
      <c r="AR4965" s="241">
        <v>1.7572188999999999E-3</v>
      </c>
      <c r="AT4965" s="193"/>
      <c r="AU4965" s="193"/>
      <c r="AV4965" s="193"/>
      <c r="AW4965" s="193"/>
      <c r="AX4965" s="193"/>
      <c r="AY4965" s="193"/>
      <c r="AZ4965" s="193"/>
      <c r="BA4965" s="193"/>
      <c r="BB4965" s="193"/>
      <c r="BC4965" s="193"/>
      <c r="BD4965" s="193"/>
      <c r="BE4965" s="315"/>
      <c r="BF4965" s="315"/>
      <c r="BG4965" s="315"/>
      <c r="BH4965" s="315"/>
      <c r="BI4965" s="315"/>
      <c r="BJ4965" s="315"/>
      <c r="BK4965" s="315"/>
    </row>
    <row r="4966" spans="1:63" x14ac:dyDescent="0.25">
      <c r="A4966" s="9"/>
      <c r="B4966" s="185" t="s">
        <v>5770</v>
      </c>
      <c r="C4966" s="5" t="s">
        <v>2627</v>
      </c>
      <c r="D4966" s="172">
        <v>3.8130233999999999E-2</v>
      </c>
      <c r="E4966" s="172">
        <v>8.4365623000000004E-3</v>
      </c>
      <c r="F4966" s="172">
        <v>1.3789907000000001E-3</v>
      </c>
      <c r="G4966" s="172">
        <v>6.5473393999999999E-5</v>
      </c>
      <c r="H4966" s="172">
        <v>2.0259246999999999E-5</v>
      </c>
      <c r="I4966" s="172">
        <v>3.7190284999999998E-4</v>
      </c>
      <c r="J4966" s="172">
        <v>2.7695605000000002E-2</v>
      </c>
      <c r="K4966" s="172">
        <v>3.3196585E-6</v>
      </c>
      <c r="L4966" s="172">
        <v>1.5812150000000001E-4</v>
      </c>
      <c r="M4966" s="172">
        <v>0</v>
      </c>
      <c r="N4966" s="172">
        <v>0</v>
      </c>
      <c r="O4966" s="172">
        <v>0</v>
      </c>
      <c r="P4966" s="199">
        <f t="shared" si="969"/>
        <v>6.2493054074074073E-2</v>
      </c>
      <c r="Q4966" s="233">
        <v>0.39232949</v>
      </c>
      <c r="R4966" s="96">
        <v>0.35691521999999998</v>
      </c>
      <c r="S4966" s="96">
        <v>2.9385439999999999E-2</v>
      </c>
      <c r="T4966" s="96">
        <v>8.1857E-7</v>
      </c>
      <c r="U4966" s="96">
        <v>9.5951000000000001E-4</v>
      </c>
      <c r="V4966" s="96">
        <v>3.0600320000000002E-4</v>
      </c>
      <c r="W4966" s="96">
        <v>4.7625000000000002E-3</v>
      </c>
      <c r="X4966" s="241">
        <f t="shared" si="970"/>
        <v>4.8807144197409004E-3</v>
      </c>
      <c r="Y4966" s="241">
        <f t="shared" si="971"/>
        <v>2.8811331467800002E-3</v>
      </c>
      <c r="Z4966" s="241">
        <f t="shared" si="972"/>
        <v>1.1067371021609002E-3</v>
      </c>
      <c r="AA4966" s="241">
        <f t="shared" si="973"/>
        <v>8.9284417080000007E-4</v>
      </c>
      <c r="AB4966" s="241">
        <v>1.7322895999999999E-3</v>
      </c>
      <c r="AC4966" s="241">
        <v>1.90416E-7</v>
      </c>
      <c r="AD4966" s="241">
        <v>7.4979303E-4</v>
      </c>
      <c r="AE4966" s="241">
        <v>1.5696111E-7</v>
      </c>
      <c r="AF4966" s="241">
        <v>3.9777041000000002E-4</v>
      </c>
      <c r="AG4966" s="241">
        <v>9.3272967000000004E-7</v>
      </c>
      <c r="AH4966" s="241">
        <v>1.1338271E-3</v>
      </c>
      <c r="AI4966" s="241">
        <v>1.6102662000000001E-6</v>
      </c>
      <c r="AJ4966" s="241">
        <v>3.1043810999999999E-7</v>
      </c>
      <c r="AK4966" s="241">
        <v>1.0687004E-5</v>
      </c>
      <c r="AL4966" s="241">
        <v>2.1707984000000002E-6</v>
      </c>
      <c r="AM4966" s="241">
        <v>3.5905509000000001E-9</v>
      </c>
      <c r="AN4966" s="241">
        <v>7.4147998999999998E-6</v>
      </c>
      <c r="AO4966" s="241">
        <v>4.2474442999999999E-5</v>
      </c>
      <c r="AP4966" s="241">
        <v>-9.1761337999999996E-5</v>
      </c>
      <c r="AQ4966" s="241">
        <v>4.5934080000000003E-7</v>
      </c>
      <c r="AR4966" s="241">
        <v>8.9238483000000002E-4</v>
      </c>
      <c r="AT4966" s="193"/>
      <c r="AU4966" s="193"/>
      <c r="AV4966" s="193"/>
      <c r="AW4966" s="193"/>
      <c r="AX4966" s="193"/>
      <c r="AY4966" s="193"/>
      <c r="AZ4966" s="193"/>
      <c r="BA4966" s="193"/>
      <c r="BB4966" s="193"/>
      <c r="BC4966" s="193"/>
      <c r="BD4966" s="193"/>
      <c r="BE4966" s="315"/>
      <c r="BF4966" s="315"/>
      <c r="BG4966" s="315"/>
      <c r="BH4966" s="315"/>
      <c r="BI4966" s="315"/>
      <c r="BJ4966" s="315"/>
      <c r="BK4966" s="315"/>
    </row>
    <row r="4967" spans="1:63" x14ac:dyDescent="0.25">
      <c r="A4967" s="9"/>
      <c r="B4967" s="185" t="s">
        <v>436</v>
      </c>
      <c r="C4967" s="5" t="s">
        <v>2628</v>
      </c>
      <c r="D4967" s="172">
        <v>4.5987564000000002E-2</v>
      </c>
      <c r="E4967" s="172">
        <v>3.6005904999999998E-2</v>
      </c>
      <c r="F4967" s="172">
        <v>6.6799719000000003E-4</v>
      </c>
      <c r="G4967" s="172">
        <v>1.8088897000000001E-4</v>
      </c>
      <c r="H4967" s="172">
        <v>1.6342615999999999E-5</v>
      </c>
      <c r="I4967" s="172">
        <v>6.8005683000000005E-5</v>
      </c>
      <c r="J4967" s="172">
        <v>8.9226050999999997E-3</v>
      </c>
      <c r="K4967" s="172">
        <v>2.5434391E-5</v>
      </c>
      <c r="L4967" s="172">
        <v>1.0038425E-4</v>
      </c>
      <c r="M4967" s="172">
        <v>0</v>
      </c>
      <c r="N4967" s="172">
        <v>0</v>
      </c>
      <c r="O4967" s="172">
        <v>0</v>
      </c>
      <c r="P4967" s="199">
        <f t="shared" si="969"/>
        <v>0.26671040740740737</v>
      </c>
      <c r="Q4967" s="233">
        <v>7.8065129999999996E-2</v>
      </c>
      <c r="R4967" s="96">
        <v>7.1470872000000005E-2</v>
      </c>
      <c r="S4967" s="96">
        <v>5.3794159999999997E-3</v>
      </c>
      <c r="T4967" s="96">
        <v>1.1574E-7</v>
      </c>
      <c r="U4967" s="96">
        <v>2.5344000000000001E-4</v>
      </c>
      <c r="V4967" s="96">
        <v>7.2876100000000005E-5</v>
      </c>
      <c r="W4967" s="96">
        <v>8.8840999999999996E-4</v>
      </c>
      <c r="X4967" s="241">
        <f t="shared" si="970"/>
        <v>1.3575422318341999E-2</v>
      </c>
      <c r="Y4967" s="241">
        <f t="shared" si="971"/>
        <v>8.5496740309229987E-3</v>
      </c>
      <c r="Z4967" s="241">
        <f t="shared" si="972"/>
        <v>4.846651710469E-3</v>
      </c>
      <c r="AA4967" s="241">
        <f t="shared" si="973"/>
        <v>1.7909657695000002E-4</v>
      </c>
      <c r="AB4967" s="241">
        <v>7.3931704000000003E-3</v>
      </c>
      <c r="AC4967" s="241">
        <v>3.3567772999999997E-8</v>
      </c>
      <c r="AD4967" s="241">
        <v>1.0023062E-3</v>
      </c>
      <c r="AE4967" s="241">
        <v>1.0145652E-7</v>
      </c>
      <c r="AF4967" s="241">
        <v>1.5389498E-4</v>
      </c>
      <c r="AG4967" s="241">
        <v>1.6742662999999999E-7</v>
      </c>
      <c r="AH4967" s="241">
        <v>4.8391001999999999E-3</v>
      </c>
      <c r="AI4967" s="241">
        <v>9.7500418999999993E-7</v>
      </c>
      <c r="AJ4967" s="241">
        <v>9.5473882999999998E-8</v>
      </c>
      <c r="AK4967" s="241">
        <v>1.7309571000000001E-6</v>
      </c>
      <c r="AL4967" s="241">
        <v>3.6032418000000001E-6</v>
      </c>
      <c r="AM4967" s="241">
        <v>1.0421896000000001E-8</v>
      </c>
      <c r="AN4967" s="241">
        <v>1.3801893000000001E-6</v>
      </c>
      <c r="AO4967" s="241">
        <v>9.5422015000000007E-6</v>
      </c>
      <c r="AP4967" s="241">
        <v>-9.7859791999999999E-6</v>
      </c>
      <c r="AQ4967" s="241">
        <v>1.7120695000000001E-7</v>
      </c>
      <c r="AR4967" s="241">
        <v>1.7892537000000001E-4</v>
      </c>
      <c r="AT4967" s="193"/>
      <c r="AU4967" s="193"/>
      <c r="AV4967" s="193"/>
      <c r="AW4967" s="193"/>
      <c r="AX4967" s="193"/>
      <c r="AY4967" s="193"/>
      <c r="AZ4967" s="193"/>
      <c r="BA4967" s="193"/>
      <c r="BB4967" s="193"/>
      <c r="BC4967" s="193"/>
      <c r="BD4967" s="193"/>
      <c r="BE4967" s="315"/>
      <c r="BF4967" s="315"/>
      <c r="BG4967" s="315"/>
      <c r="BH4967" s="315"/>
      <c r="BI4967" s="315"/>
      <c r="BJ4967" s="315"/>
      <c r="BK4967" s="315"/>
    </row>
    <row r="4968" spans="1:63" x14ac:dyDescent="0.25">
      <c r="A4968" s="9"/>
      <c r="B4968" s="185" t="s">
        <v>436</v>
      </c>
      <c r="C4968" s="5" t="s">
        <v>2629</v>
      </c>
      <c r="D4968" s="172">
        <v>1.1717744E-2</v>
      </c>
      <c r="E4968" s="172">
        <v>6.4099420000000001E-3</v>
      </c>
      <c r="F4968" s="172">
        <v>2.8858670999999999E-3</v>
      </c>
      <c r="G4968" s="172">
        <v>6.5886352000000002E-5</v>
      </c>
      <c r="H4968" s="172">
        <v>5.5362392999999998E-5</v>
      </c>
      <c r="I4968" s="172">
        <v>1.6459719000000001E-3</v>
      </c>
      <c r="J4968" s="172">
        <v>3.0636556E-4</v>
      </c>
      <c r="K4968" s="172">
        <v>3.6055626000000001E-6</v>
      </c>
      <c r="L4968" s="172">
        <v>3.4474334E-4</v>
      </c>
      <c r="M4968" s="172">
        <v>0</v>
      </c>
      <c r="N4968" s="172">
        <v>0</v>
      </c>
      <c r="O4968" s="172">
        <v>0</v>
      </c>
      <c r="P4968" s="199">
        <f t="shared" si="969"/>
        <v>4.7481051851851849E-2</v>
      </c>
      <c r="Q4968" s="233">
        <v>0.95612461999999998</v>
      </c>
      <c r="R4968" s="96">
        <v>0.85008083999999995</v>
      </c>
      <c r="S4968" s="96">
        <v>8.8211200000000003E-2</v>
      </c>
      <c r="T4968" s="96">
        <v>1.5853000000000001E-6</v>
      </c>
      <c r="U4968" s="96">
        <v>1.6992999999999999E-3</v>
      </c>
      <c r="V4968" s="96">
        <v>4.8369599999999998E-4</v>
      </c>
      <c r="W4968" s="96">
        <v>1.5647999999999999E-2</v>
      </c>
      <c r="X4968" s="241">
        <f t="shared" si="970"/>
        <v>5.7354480125664103E-3</v>
      </c>
      <c r="Y4968" s="241">
        <f t="shared" si="971"/>
        <v>2.8436929440199999E-3</v>
      </c>
      <c r="Z4968" s="241">
        <f t="shared" si="972"/>
        <v>7.6521664934641018E-4</v>
      </c>
      <c r="AA4968" s="241">
        <f t="shared" si="973"/>
        <v>2.1265384192000001E-3</v>
      </c>
      <c r="AB4968" s="241">
        <v>1.3161453E-3</v>
      </c>
      <c r="AC4968" s="241">
        <v>4.4082012999999999E-7</v>
      </c>
      <c r="AD4968" s="241">
        <v>7.7483153000000002E-5</v>
      </c>
      <c r="AE4968" s="241">
        <v>4.2075518999999999E-7</v>
      </c>
      <c r="AF4968" s="241">
        <v>1.4463493000000001E-3</v>
      </c>
      <c r="AG4968" s="241">
        <v>2.8536156999999999E-6</v>
      </c>
      <c r="AH4968" s="241">
        <v>8.6142496999999998E-4</v>
      </c>
      <c r="AI4968" s="241">
        <v>4.2316447000000002E-6</v>
      </c>
      <c r="AJ4968" s="241">
        <v>4.7390017999999999E-7</v>
      </c>
      <c r="AK4968" s="241">
        <v>1.5377647999999999E-6</v>
      </c>
      <c r="AL4968" s="241">
        <v>7.178864E-8</v>
      </c>
      <c r="AM4968" s="241">
        <v>2.3502641E-10</v>
      </c>
      <c r="AN4968" s="241">
        <v>1.5866291E-5</v>
      </c>
      <c r="AO4968" s="241">
        <v>9.0919875000000002E-5</v>
      </c>
      <c r="AP4968" s="241">
        <v>-2.0930982E-4</v>
      </c>
      <c r="AQ4968" s="241">
        <v>1.2954192000000001E-6</v>
      </c>
      <c r="AR4968" s="241">
        <v>2.1252430000000002E-3</v>
      </c>
      <c r="AT4968" s="193"/>
      <c r="AU4968" s="193"/>
      <c r="AV4968" s="193"/>
      <c r="AW4968" s="193"/>
      <c r="AX4968" s="193"/>
      <c r="AY4968" s="193"/>
      <c r="AZ4968" s="193"/>
      <c r="BA4968" s="193"/>
      <c r="BB4968" s="193"/>
      <c r="BC4968" s="193"/>
      <c r="BD4968" s="193"/>
      <c r="BE4968" s="315"/>
      <c r="BF4968" s="315"/>
      <c r="BG4968" s="315"/>
      <c r="BH4968" s="315"/>
      <c r="BI4968" s="315"/>
      <c r="BJ4968" s="315"/>
      <c r="BK4968" s="315"/>
    </row>
    <row r="4969" spans="1:63" x14ac:dyDescent="0.25">
      <c r="A4969" s="9"/>
      <c r="B4969" s="185" t="s">
        <v>1264</v>
      </c>
      <c r="C4969" s="5" t="s">
        <v>2630</v>
      </c>
      <c r="D4969" s="172">
        <v>0.85654841999999998</v>
      </c>
      <c r="E4969" s="172">
        <v>0.82501997000000005</v>
      </c>
      <c r="F4969" s="172">
        <v>1.0907738E-2</v>
      </c>
      <c r="G4969" s="172">
        <v>3.6057378000000002E-3</v>
      </c>
      <c r="H4969" s="172">
        <v>2.7851637999999997E-4</v>
      </c>
      <c r="I4969" s="172">
        <v>1.6966316999999999E-3</v>
      </c>
      <c r="J4969" s="172">
        <v>1.2996785E-2</v>
      </c>
      <c r="K4969" s="172">
        <v>2.5342646999999997E-4</v>
      </c>
      <c r="L4969" s="172">
        <v>1.789611E-3</v>
      </c>
      <c r="M4969" s="172">
        <v>0</v>
      </c>
      <c r="N4969" s="172">
        <v>0</v>
      </c>
      <c r="O4969" s="172">
        <v>0</v>
      </c>
      <c r="P4969" s="199">
        <f t="shared" si="969"/>
        <v>6.111259037037037</v>
      </c>
      <c r="Q4969" s="233">
        <v>3.0192977000000001</v>
      </c>
      <c r="R4969" s="96">
        <v>2.2388994000000002</v>
      </c>
      <c r="S4969" s="96">
        <v>0.64965600000000001</v>
      </c>
      <c r="T4969" s="96">
        <v>5.3727999999999996E-6</v>
      </c>
      <c r="U4969" s="96">
        <v>1.0205000000000001E-2</v>
      </c>
      <c r="V4969" s="96">
        <v>2.8318699999999998E-3</v>
      </c>
      <c r="W4969" s="96">
        <v>0.1177</v>
      </c>
      <c r="X4969" s="241">
        <f t="shared" si="970"/>
        <v>0.29796124949794006</v>
      </c>
      <c r="Y4969" s="241">
        <f t="shared" si="971"/>
        <v>0.18098198347660002</v>
      </c>
      <c r="Z4969" s="241">
        <f t="shared" si="972"/>
        <v>0.11137259081704</v>
      </c>
      <c r="AA4969" s="241">
        <f t="shared" si="973"/>
        <v>5.6066752043000007E-3</v>
      </c>
      <c r="AB4969" s="241">
        <v>0.16940388000000001</v>
      </c>
      <c r="AC4969" s="241">
        <v>1.1402183999999999E-6</v>
      </c>
      <c r="AD4969" s="241">
        <v>8.8956376000000007E-3</v>
      </c>
      <c r="AE4969" s="241">
        <v>1.6090021999999999E-6</v>
      </c>
      <c r="AF4969" s="241">
        <v>2.6584831000000001E-3</v>
      </c>
      <c r="AG4969" s="241">
        <v>2.1233555999999999E-5</v>
      </c>
      <c r="AH4969" s="241">
        <v>0.11088136</v>
      </c>
      <c r="AI4969" s="241">
        <v>1.5996903000000001E-5</v>
      </c>
      <c r="AJ4969" s="241">
        <v>2.7509881E-6</v>
      </c>
      <c r="AK4969" s="241">
        <v>9.5649414000000008E-6</v>
      </c>
      <c r="AL4969" s="241">
        <v>4.5687028000000001E-5</v>
      </c>
      <c r="AM4969" s="241">
        <v>1.3832254000000001E-7</v>
      </c>
      <c r="AN4969" s="241">
        <v>2.3905563999999998E-5</v>
      </c>
      <c r="AO4969" s="241">
        <v>1.7149601E-4</v>
      </c>
      <c r="AP4969" s="241">
        <v>2.2169105999999999E-4</v>
      </c>
      <c r="AQ4969" s="241">
        <v>6.7719043000000003E-6</v>
      </c>
      <c r="AR4969" s="241">
        <v>5.5999033000000004E-3</v>
      </c>
      <c r="AT4969" s="193"/>
      <c r="AU4969" s="193"/>
      <c r="AV4969" s="193"/>
      <c r="AW4969" s="193"/>
      <c r="AX4969" s="193"/>
      <c r="AY4969" s="193"/>
      <c r="AZ4969" s="193"/>
      <c r="BA4969" s="193"/>
      <c r="BB4969" s="193"/>
      <c r="BC4969" s="193"/>
      <c r="BD4969" s="193"/>
      <c r="BE4969" s="315"/>
      <c r="BF4969" s="315"/>
      <c r="BG4969" s="315"/>
      <c r="BH4969" s="315"/>
      <c r="BI4969" s="315"/>
      <c r="BJ4969" s="315"/>
      <c r="BK4969" s="315"/>
    </row>
    <row r="4970" spans="1:63" x14ac:dyDescent="0.25">
      <c r="A4970" s="9"/>
      <c r="B4970" s="185" t="s">
        <v>1264</v>
      </c>
      <c r="C4970" s="5" t="s">
        <v>2631</v>
      </c>
      <c r="D4970" s="172">
        <v>0.10907905</v>
      </c>
      <c r="E4970" s="172">
        <v>0.10642872</v>
      </c>
      <c r="F4970" s="172">
        <v>1.0096180000000001E-3</v>
      </c>
      <c r="G4970" s="172">
        <v>5.0785437999999997E-4</v>
      </c>
      <c r="H4970" s="172">
        <v>2.5651465000000001E-5</v>
      </c>
      <c r="I4970" s="172">
        <v>1.5191930999999999E-4</v>
      </c>
      <c r="J4970" s="172">
        <v>6.8022734999999995E-4</v>
      </c>
      <c r="K4970" s="172">
        <v>3.1316085999999998E-5</v>
      </c>
      <c r="L4970" s="172">
        <v>2.4373875E-4</v>
      </c>
      <c r="M4970" s="172">
        <v>0</v>
      </c>
      <c r="N4970" s="172">
        <v>0</v>
      </c>
      <c r="O4970" s="172">
        <v>0</v>
      </c>
      <c r="P4970" s="199">
        <f t="shared" si="969"/>
        <v>0.78836088888888889</v>
      </c>
      <c r="Q4970" s="233">
        <v>0.27482793999999999</v>
      </c>
      <c r="R4970" s="96">
        <v>0.19245731999999999</v>
      </c>
      <c r="S4970" s="96">
        <v>6.8812799999999993E-2</v>
      </c>
      <c r="T4970" s="96">
        <v>3.3837999999999999E-7</v>
      </c>
      <c r="U4970" s="96">
        <v>2.5869999999999999E-3</v>
      </c>
      <c r="V4970" s="96">
        <v>9.6748500000000002E-4</v>
      </c>
      <c r="W4970" s="96">
        <v>1.0003E-2</v>
      </c>
      <c r="X4970" s="241">
        <f t="shared" si="970"/>
        <v>3.7061232693597249E-2</v>
      </c>
      <c r="Y4970" s="241">
        <f t="shared" si="971"/>
        <v>2.2245125897470002E-2</v>
      </c>
      <c r="Z4970" s="241">
        <f t="shared" si="972"/>
        <v>1.433378592304725E-2</v>
      </c>
      <c r="AA4970" s="241">
        <f t="shared" si="973"/>
        <v>4.8232087308000001E-4</v>
      </c>
      <c r="AB4970" s="241">
        <v>2.1853333999999999E-2</v>
      </c>
      <c r="AC4970" s="241">
        <v>1.0532252E-7</v>
      </c>
      <c r="AD4970" s="241">
        <v>1.556591E-4</v>
      </c>
      <c r="AE4970" s="241">
        <v>1.2834765000000001E-7</v>
      </c>
      <c r="AF4970" s="241">
        <v>2.3368495000000001E-4</v>
      </c>
      <c r="AG4970" s="241">
        <v>2.2141773000000002E-6</v>
      </c>
      <c r="AH4970" s="241">
        <v>1.4303859E-2</v>
      </c>
      <c r="AI4970" s="241">
        <v>1.5230381999999999E-6</v>
      </c>
      <c r="AJ4970" s="241">
        <v>7.746557E-7</v>
      </c>
      <c r="AK4970" s="241">
        <v>5.7049100999999998E-7</v>
      </c>
      <c r="AL4970" s="241">
        <v>3.6625472999999999E-7</v>
      </c>
      <c r="AM4970" s="241">
        <v>9.6530725E-10</v>
      </c>
      <c r="AN4970" s="241">
        <v>7.0470685000000003E-6</v>
      </c>
      <c r="AO4970" s="241">
        <v>1.1346412999999999E-5</v>
      </c>
      <c r="AP4970" s="241">
        <v>8.2980366000000006E-6</v>
      </c>
      <c r="AQ4970" s="241">
        <v>6.0250308E-7</v>
      </c>
      <c r="AR4970" s="241">
        <v>4.8171837E-4</v>
      </c>
      <c r="AT4970" s="193"/>
      <c r="AU4970" s="193"/>
      <c r="AV4970" s="193"/>
      <c r="AW4970" s="193"/>
      <c r="AX4970" s="193"/>
      <c r="AY4970" s="193"/>
      <c r="AZ4970" s="193"/>
      <c r="BA4970" s="193"/>
      <c r="BB4970" s="193"/>
      <c r="BC4970" s="193"/>
      <c r="BD4970" s="193"/>
      <c r="BE4970" s="315"/>
      <c r="BF4970" s="315"/>
      <c r="BG4970" s="315"/>
      <c r="BH4970" s="315"/>
      <c r="BI4970" s="315"/>
      <c r="BJ4970" s="315"/>
      <c r="BK4970" s="315"/>
    </row>
    <row r="4971" spans="1:63" x14ac:dyDescent="0.25">
      <c r="A4971" s="9"/>
      <c r="B4971" s="185" t="s">
        <v>582</v>
      </c>
      <c r="C4971" s="5" t="s">
        <v>2632</v>
      </c>
      <c r="D4971" s="172">
        <v>1.7524735999999999E-2</v>
      </c>
      <c r="E4971" s="172">
        <v>1.6710681000000002E-2</v>
      </c>
      <c r="F4971" s="172">
        <v>1.3857818E-4</v>
      </c>
      <c r="G4971" s="172">
        <v>7.0129880999999995E-5</v>
      </c>
      <c r="H4971" s="172">
        <v>4.398403E-6</v>
      </c>
      <c r="I4971" s="172">
        <v>1.7762313E-5</v>
      </c>
      <c r="J4971" s="172">
        <v>5.4914372000000003E-4</v>
      </c>
      <c r="K4971" s="172">
        <v>7.0387543000000001E-6</v>
      </c>
      <c r="L4971" s="172">
        <v>2.7003693000000001E-5</v>
      </c>
      <c r="M4971" s="172">
        <v>0</v>
      </c>
      <c r="N4971" s="172">
        <v>0</v>
      </c>
      <c r="O4971" s="172">
        <v>0</v>
      </c>
      <c r="P4971" s="199">
        <f t="shared" si="969"/>
        <v>0.12378282222222223</v>
      </c>
      <c r="Q4971" s="233">
        <v>1.9104112999999999E-2</v>
      </c>
      <c r="R4971" s="96">
        <v>1.6592151999999999E-2</v>
      </c>
      <c r="S4971" s="96">
        <v>2.04624E-3</v>
      </c>
      <c r="T4971" s="96">
        <v>2.5933999999999999E-8</v>
      </c>
      <c r="U4971" s="96">
        <v>9.3132000000000002E-5</v>
      </c>
      <c r="V4971" s="96">
        <v>2.7872409999999998E-5</v>
      </c>
      <c r="W4971" s="96">
        <v>3.4468999999999998E-4</v>
      </c>
      <c r="X4971" s="241">
        <f t="shared" si="970"/>
        <v>6.0015671693926997E-3</v>
      </c>
      <c r="Y4971" s="241">
        <f t="shared" si="971"/>
        <v>3.712377669647E-3</v>
      </c>
      <c r="Z4971" s="241">
        <f t="shared" si="972"/>
        <v>2.2476021417677005E-3</v>
      </c>
      <c r="AA4971" s="241">
        <f t="shared" si="973"/>
        <v>4.1587357977999999E-5</v>
      </c>
      <c r="AB4971" s="241">
        <v>3.4312573000000002E-3</v>
      </c>
      <c r="AC4971" s="241">
        <v>1.1187329E-8</v>
      </c>
      <c r="AD4971" s="241">
        <v>2.4828403000000003E-4</v>
      </c>
      <c r="AE4971" s="241">
        <v>2.1437311999999999E-8</v>
      </c>
      <c r="AF4971" s="241">
        <v>3.2738679000000001E-5</v>
      </c>
      <c r="AG4971" s="241">
        <v>6.5036005999999996E-8</v>
      </c>
      <c r="AH4971" s="241">
        <v>2.2458924999999999E-3</v>
      </c>
      <c r="AI4971" s="241">
        <v>2.0259758000000001E-7</v>
      </c>
      <c r="AJ4971" s="241">
        <v>3.2199589000000002E-8</v>
      </c>
      <c r="AK4971" s="241">
        <v>3.7568226000000002E-8</v>
      </c>
      <c r="AL4971" s="241">
        <v>4.5059444000000003E-7</v>
      </c>
      <c r="AM4971" s="241">
        <v>1.3576627000000001E-9</v>
      </c>
      <c r="AN4971" s="241">
        <v>4.1558597000000002E-7</v>
      </c>
      <c r="AO4971" s="241">
        <v>1.8648457000000001E-6</v>
      </c>
      <c r="AP4971" s="241">
        <v>-1.2951074000000001E-6</v>
      </c>
      <c r="AQ4971" s="241">
        <v>5.0954978000000002E-8</v>
      </c>
      <c r="AR4971" s="241">
        <v>4.1536402999999999E-5</v>
      </c>
      <c r="AT4971" s="193"/>
      <c r="AU4971" s="193"/>
      <c r="AV4971" s="193"/>
      <c r="AW4971" s="193"/>
      <c r="AX4971" s="193"/>
      <c r="AY4971" s="193"/>
      <c r="AZ4971" s="193"/>
      <c r="BA4971" s="193"/>
      <c r="BB4971" s="193"/>
      <c r="BC4971" s="193"/>
      <c r="BD4971" s="193"/>
      <c r="BE4971" s="315"/>
      <c r="BF4971" s="315"/>
      <c r="BG4971" s="315"/>
      <c r="BH4971" s="315"/>
      <c r="BI4971" s="315"/>
      <c r="BJ4971" s="315"/>
      <c r="BK4971" s="315"/>
    </row>
    <row r="4972" spans="1:63" x14ac:dyDescent="0.25">
      <c r="A4972" s="9"/>
      <c r="B4972" s="185" t="s">
        <v>1264</v>
      </c>
      <c r="C4972" s="5" t="s">
        <v>2633</v>
      </c>
      <c r="D4972" s="172">
        <v>1.5915703E-2</v>
      </c>
      <c r="E4972" s="172">
        <v>9.0121922999999993E-3</v>
      </c>
      <c r="F4972" s="172">
        <v>3.8807579000000002E-3</v>
      </c>
      <c r="G4972" s="172">
        <v>1.0658116E-4</v>
      </c>
      <c r="H4972" s="172">
        <v>7.7277630000000002E-5</v>
      </c>
      <c r="I4972" s="172">
        <v>1.8397388999999999E-3</v>
      </c>
      <c r="J4972" s="172">
        <v>4.9495178000000001E-4</v>
      </c>
      <c r="K4972" s="172">
        <v>4.7267187999999996E-6</v>
      </c>
      <c r="L4972" s="172">
        <v>4.9947665E-4</v>
      </c>
      <c r="M4972" s="172">
        <v>0</v>
      </c>
      <c r="N4972" s="172">
        <v>0</v>
      </c>
      <c r="O4972" s="172">
        <v>0</v>
      </c>
      <c r="P4972" s="199">
        <f t="shared" si="969"/>
        <v>6.6756979999999994E-2</v>
      </c>
      <c r="Q4972" s="233">
        <v>1.3735409000000001</v>
      </c>
      <c r="R4972" s="96">
        <v>1.1479018000000001</v>
      </c>
      <c r="S4972" s="96">
        <v>0.1878968</v>
      </c>
      <c r="T4972" s="96">
        <v>2.3773999999999999E-6</v>
      </c>
      <c r="U4972" s="96">
        <v>3.0195999999999999E-3</v>
      </c>
      <c r="V4972" s="96">
        <v>8.2534199999999996E-4</v>
      </c>
      <c r="W4972" s="96">
        <v>3.3895000000000002E-2</v>
      </c>
      <c r="X4972" s="241">
        <f t="shared" si="970"/>
        <v>7.7408382681830503E-3</v>
      </c>
      <c r="Y4972" s="241">
        <f t="shared" si="971"/>
        <v>3.6881255465200003E-3</v>
      </c>
      <c r="Z4972" s="241">
        <f t="shared" si="972"/>
        <v>1.1806482190630497E-3</v>
      </c>
      <c r="AA4972" s="241">
        <f t="shared" si="973"/>
        <v>2.8720645025999999E-3</v>
      </c>
      <c r="AB4972" s="241">
        <v>1.8504483999999999E-3</v>
      </c>
      <c r="AC4972" s="241">
        <v>5.9771827000000001E-7</v>
      </c>
      <c r="AD4972" s="241">
        <v>1.3158593999999999E-4</v>
      </c>
      <c r="AE4972" s="241">
        <v>5.6198324999999999E-7</v>
      </c>
      <c r="AF4972" s="241">
        <v>1.6988117E-3</v>
      </c>
      <c r="AG4972" s="241">
        <v>6.1198049999999998E-6</v>
      </c>
      <c r="AH4972" s="241">
        <v>1.2111301E-3</v>
      </c>
      <c r="AI4972" s="241">
        <v>5.6959704000000004E-6</v>
      </c>
      <c r="AJ4972" s="241">
        <v>8.0185340999999998E-7</v>
      </c>
      <c r="AK4972" s="241">
        <v>2.2801836E-6</v>
      </c>
      <c r="AL4972" s="241">
        <v>1.1433976000000001E-7</v>
      </c>
      <c r="AM4972" s="241">
        <v>3.7489304999999997E-10</v>
      </c>
      <c r="AN4972" s="241">
        <v>1.8515216999999998E-5</v>
      </c>
      <c r="AO4972" s="241">
        <v>1.1600835E-4</v>
      </c>
      <c r="AP4972" s="241">
        <v>-1.7389816999999999E-4</v>
      </c>
      <c r="AQ4972" s="241">
        <v>2.1730025999999999E-6</v>
      </c>
      <c r="AR4972" s="241">
        <v>2.8698915E-3</v>
      </c>
      <c r="AT4972" s="193"/>
      <c r="AU4972" s="193"/>
      <c r="AV4972" s="193"/>
      <c r="AW4972" s="193"/>
      <c r="AX4972" s="193"/>
      <c r="AY4972" s="193"/>
      <c r="AZ4972" s="193"/>
      <c r="BA4972" s="193"/>
      <c r="BB4972" s="193"/>
      <c r="BC4972" s="193"/>
      <c r="BD4972" s="193"/>
      <c r="BE4972" s="315"/>
      <c r="BF4972" s="315"/>
      <c r="BG4972" s="315"/>
      <c r="BH4972" s="315"/>
      <c r="BI4972" s="315"/>
      <c r="BJ4972" s="315"/>
      <c r="BK4972" s="315"/>
    </row>
    <row r="4973" spans="1:63" x14ac:dyDescent="0.25">
      <c r="A4973" s="9"/>
      <c r="B4973" s="185" t="s">
        <v>1264</v>
      </c>
      <c r="C4973" s="5" t="s">
        <v>2634</v>
      </c>
      <c r="D4973" s="172">
        <v>3.3567688999999998E-2</v>
      </c>
      <c r="E4973" s="172">
        <v>1.9207186000000001E-2</v>
      </c>
      <c r="F4973" s="172">
        <v>8.1595836000000008E-3</v>
      </c>
      <c r="G4973" s="172">
        <v>2.3595669000000001E-4</v>
      </c>
      <c r="H4973" s="172">
        <v>1.6434347999999999E-4</v>
      </c>
      <c r="I4973" s="172">
        <v>3.6215125000000001E-3</v>
      </c>
      <c r="J4973" s="172">
        <v>1.0954071000000001E-3</v>
      </c>
      <c r="K4973" s="172">
        <v>9.8577185999999994E-6</v>
      </c>
      <c r="L4973" s="172">
        <v>1.0738417000000001E-3</v>
      </c>
      <c r="M4973" s="172">
        <v>0</v>
      </c>
      <c r="N4973" s="172">
        <v>0</v>
      </c>
      <c r="O4973" s="172">
        <v>0</v>
      </c>
      <c r="P4973" s="199">
        <f t="shared" si="969"/>
        <v>0.14227545185185186</v>
      </c>
      <c r="Q4973" s="233">
        <v>2.945783</v>
      </c>
      <c r="R4973" s="96">
        <v>2.4165651000000001</v>
      </c>
      <c r="S4973" s="96">
        <v>0.4407816</v>
      </c>
      <c r="T4973" s="96">
        <v>5.1607000000000004E-6</v>
      </c>
      <c r="U4973" s="96">
        <v>6.8333999999999999E-3</v>
      </c>
      <c r="V4973" s="96">
        <v>1.8507619999999999E-3</v>
      </c>
      <c r="W4973" s="96">
        <v>7.9746999999999998E-2</v>
      </c>
      <c r="X4973" s="241">
        <f t="shared" si="970"/>
        <v>1.6293724576386392E-2</v>
      </c>
      <c r="Y4973" s="241">
        <f t="shared" si="971"/>
        <v>7.6647083202000003E-3</v>
      </c>
      <c r="Z4973" s="241">
        <f t="shared" si="972"/>
        <v>2.5824080406863896E-3</v>
      </c>
      <c r="AA4973" s="241">
        <f t="shared" si="973"/>
        <v>6.0466082155E-3</v>
      </c>
      <c r="AB4973" s="241">
        <v>3.9437494E-3</v>
      </c>
      <c r="AC4973" s="241">
        <v>1.2599456E-6</v>
      </c>
      <c r="AD4973" s="241">
        <v>2.9473583000000001E-4</v>
      </c>
      <c r="AE4973" s="241">
        <v>1.1790935999999999E-6</v>
      </c>
      <c r="AF4973" s="241">
        <v>3.4094104E-3</v>
      </c>
      <c r="AG4973" s="241">
        <v>1.4373651E-5</v>
      </c>
      <c r="AH4973" s="241">
        <v>2.5812093000000002E-3</v>
      </c>
      <c r="AI4973" s="241">
        <v>1.1979806E-5</v>
      </c>
      <c r="AJ4973" s="241">
        <v>1.7945466E-6</v>
      </c>
      <c r="AK4973" s="241">
        <v>4.9342642000000001E-6</v>
      </c>
      <c r="AL4973" s="241">
        <v>2.5215082999999998E-7</v>
      </c>
      <c r="AM4973" s="241">
        <v>8.2705638999999998E-10</v>
      </c>
      <c r="AN4973" s="241">
        <v>3.7066346E-5</v>
      </c>
      <c r="AO4973" s="241">
        <v>2.3977941000000001E-4</v>
      </c>
      <c r="AP4973" s="241">
        <v>-2.9460861000000002E-4</v>
      </c>
      <c r="AQ4973" s="241">
        <v>4.8532155000000003E-6</v>
      </c>
      <c r="AR4973" s="241">
        <v>6.0417550000000002E-3</v>
      </c>
      <c r="AT4973" s="193"/>
      <c r="AU4973" s="193"/>
      <c r="AV4973" s="193"/>
      <c r="AW4973" s="193"/>
      <c r="AX4973" s="193"/>
      <c r="AY4973" s="193"/>
      <c r="AZ4973" s="193"/>
      <c r="BA4973" s="193"/>
      <c r="BB4973" s="193"/>
      <c r="BC4973" s="193"/>
      <c r="BD4973" s="193"/>
      <c r="BE4973" s="315"/>
      <c r="BF4973" s="315"/>
      <c r="BG4973" s="315"/>
      <c r="BH4973" s="315"/>
      <c r="BI4973" s="315"/>
      <c r="BJ4973" s="315"/>
      <c r="BK4973" s="315"/>
    </row>
    <row r="4974" spans="1:63" x14ac:dyDescent="0.25">
      <c r="A4974" s="9"/>
      <c r="B4974" s="185" t="s">
        <v>1264</v>
      </c>
      <c r="C4974" s="5" t="s">
        <v>2635</v>
      </c>
      <c r="D4974" s="172">
        <v>0.15664433</v>
      </c>
      <c r="E4974" s="172">
        <v>4.4328113000000002E-2</v>
      </c>
      <c r="F4974" s="172">
        <v>9.7411206999999996E-3</v>
      </c>
      <c r="G4974" s="172">
        <v>4.7327733000000001E-4</v>
      </c>
      <c r="H4974" s="172">
        <v>2.0279831E-4</v>
      </c>
      <c r="I4974" s="172">
        <v>2.842776E-3</v>
      </c>
      <c r="J4974" s="172">
        <v>9.7602818999999993E-2</v>
      </c>
      <c r="K4974" s="172">
        <v>1.7590153000000001E-5</v>
      </c>
      <c r="L4974" s="172">
        <v>1.4358343000000001E-3</v>
      </c>
      <c r="M4974" s="172">
        <v>0</v>
      </c>
      <c r="N4974" s="172">
        <v>0</v>
      </c>
      <c r="O4974" s="172">
        <v>0</v>
      </c>
      <c r="P4974" s="199">
        <f t="shared" si="969"/>
        <v>0.32835639259259258</v>
      </c>
      <c r="Q4974" s="233">
        <v>3.7629478000000001</v>
      </c>
      <c r="R4974" s="96">
        <v>2.8581563000000001</v>
      </c>
      <c r="S4974" s="96">
        <v>0.75431999999999999</v>
      </c>
      <c r="T4974" s="96">
        <v>6.9129999999999997E-6</v>
      </c>
      <c r="U4974" s="96">
        <v>1.1421000000000001E-2</v>
      </c>
      <c r="V4974" s="96">
        <v>3.22361E-3</v>
      </c>
      <c r="W4974" s="96">
        <v>0.13582</v>
      </c>
      <c r="X4974" s="241">
        <f t="shared" si="970"/>
        <v>2.8164626650913002E-2</v>
      </c>
      <c r="Y4974" s="241">
        <f t="shared" si="971"/>
        <v>1.46563344277E-2</v>
      </c>
      <c r="Z4974" s="241">
        <f t="shared" si="972"/>
        <v>6.3548174788130001E-3</v>
      </c>
      <c r="AA4974" s="241">
        <f t="shared" si="973"/>
        <v>7.1534747443999999E-3</v>
      </c>
      <c r="AB4974" s="241">
        <v>9.1018187999999996E-3</v>
      </c>
      <c r="AC4974" s="241">
        <v>1.4862160000000001E-6</v>
      </c>
      <c r="AD4974" s="241">
        <v>2.4211989000000001E-3</v>
      </c>
      <c r="AE4974" s="241">
        <v>1.3831027E-6</v>
      </c>
      <c r="AF4974" s="241">
        <v>3.1057955999999999E-3</v>
      </c>
      <c r="AG4974" s="241">
        <v>2.4651809000000001E-5</v>
      </c>
      <c r="AH4974" s="241">
        <v>5.9573250000000003E-3</v>
      </c>
      <c r="AI4974" s="241">
        <v>1.4338417E-5</v>
      </c>
      <c r="AJ4974" s="241">
        <v>3.0595307000000001E-6</v>
      </c>
      <c r="AK4974" s="241">
        <v>4.1220695000000003E-5</v>
      </c>
      <c r="AL4974" s="241">
        <v>7.3915160999999998E-6</v>
      </c>
      <c r="AM4974" s="241">
        <v>1.2086013000000001E-8</v>
      </c>
      <c r="AN4974" s="241">
        <v>3.4707435000000002E-5</v>
      </c>
      <c r="AO4974" s="241">
        <v>2.4883860999999998E-4</v>
      </c>
      <c r="AP4974" s="241">
        <v>4.7924189000000001E-5</v>
      </c>
      <c r="AQ4974" s="241">
        <v>7.1192443999999997E-6</v>
      </c>
      <c r="AR4974" s="241">
        <v>7.1463554999999998E-3</v>
      </c>
      <c r="AT4974" s="193"/>
      <c r="AU4974" s="193"/>
      <c r="AV4974" s="193"/>
      <c r="AW4974" s="193"/>
      <c r="AX4974" s="193"/>
      <c r="AY4974" s="193"/>
      <c r="AZ4974" s="193"/>
      <c r="BA4974" s="193"/>
      <c r="BB4974" s="193"/>
      <c r="BC4974" s="193"/>
      <c r="BD4974" s="193"/>
      <c r="BE4974" s="315"/>
      <c r="BF4974" s="315"/>
      <c r="BG4974" s="315"/>
      <c r="BH4974" s="315"/>
      <c r="BI4974" s="315"/>
      <c r="BJ4974" s="315"/>
      <c r="BK4974" s="315"/>
    </row>
    <row r="4975" spans="1:63" x14ac:dyDescent="0.25">
      <c r="A4975" s="9"/>
      <c r="B4975" s="185" t="s">
        <v>1264</v>
      </c>
      <c r="C4975" s="5" t="s">
        <v>2636</v>
      </c>
      <c r="D4975" s="172">
        <v>0.92646454</v>
      </c>
      <c r="E4975" s="172">
        <v>0.45273264000000002</v>
      </c>
      <c r="F4975" s="172">
        <v>5.0878192000000003E-2</v>
      </c>
      <c r="G4975" s="172">
        <v>3.2785908999999999E-3</v>
      </c>
      <c r="H4975" s="172">
        <v>1.0469641000000001E-3</v>
      </c>
      <c r="I4975" s="172">
        <v>1.8190207E-2</v>
      </c>
      <c r="J4975" s="172">
        <v>0.392818</v>
      </c>
      <c r="K4975" s="172">
        <v>1.5771609000000001E-4</v>
      </c>
      <c r="L4975" s="172">
        <v>7.3622313E-3</v>
      </c>
      <c r="M4975" s="172">
        <v>0</v>
      </c>
      <c r="N4975" s="172">
        <v>0</v>
      </c>
      <c r="O4975" s="172">
        <v>0</v>
      </c>
      <c r="P4975" s="199">
        <f t="shared" si="969"/>
        <v>3.3535751111111112</v>
      </c>
      <c r="Q4975" s="233">
        <v>18.611740999999999</v>
      </c>
      <c r="R4975" s="96">
        <v>14.677239</v>
      </c>
      <c r="S4975" s="96">
        <v>3.2797519999999998</v>
      </c>
      <c r="T4975" s="96">
        <v>3.2994000000000003E-5</v>
      </c>
      <c r="U4975" s="96">
        <v>5.5437E-2</v>
      </c>
      <c r="V4975" s="96">
        <v>1.6319739999999999E-2</v>
      </c>
      <c r="W4975" s="96">
        <v>0.58296000000000003</v>
      </c>
      <c r="X4975" s="241">
        <f t="shared" si="970"/>
        <v>0.22039182188808401</v>
      </c>
      <c r="Y4975" s="241">
        <f t="shared" si="971"/>
        <v>0.12174564681019999</v>
      </c>
      <c r="Z4975" s="241">
        <f t="shared" si="972"/>
        <v>6.1914949462884006E-2</v>
      </c>
      <c r="AA4975" s="241">
        <f t="shared" si="973"/>
        <v>3.6731225615000002E-2</v>
      </c>
      <c r="AB4975" s="241">
        <v>9.2960092999999994E-2</v>
      </c>
      <c r="AC4975" s="241">
        <v>7.6336546999999999E-6</v>
      </c>
      <c r="AD4975" s="241">
        <v>1.0236978000000001E-2</v>
      </c>
      <c r="AE4975" s="241">
        <v>7.2348054999999998E-6</v>
      </c>
      <c r="AF4975" s="241">
        <v>1.8426755E-2</v>
      </c>
      <c r="AG4975" s="241">
        <v>1.0695235E-4</v>
      </c>
      <c r="AH4975" s="241">
        <v>6.0845187000000002E-2</v>
      </c>
      <c r="AI4975" s="241">
        <v>7.4910195000000006E-5</v>
      </c>
      <c r="AJ4975" s="241">
        <v>1.5197791000000001E-5</v>
      </c>
      <c r="AK4975" s="241">
        <v>1.7071599E-4</v>
      </c>
      <c r="AL4975" s="241">
        <v>3.0631347000000001E-5</v>
      </c>
      <c r="AM4975" s="241">
        <v>5.1269883999999998E-8</v>
      </c>
      <c r="AN4975" s="241">
        <v>2.1579691999999999E-4</v>
      </c>
      <c r="AO4975" s="241">
        <v>1.3391034E-3</v>
      </c>
      <c r="AP4975" s="241">
        <v>-7.7664444999999999E-4</v>
      </c>
      <c r="AQ4975" s="241">
        <v>3.2983615000000002E-5</v>
      </c>
      <c r="AR4975" s="241">
        <v>3.6698241999999999E-2</v>
      </c>
      <c r="AT4975" s="193"/>
      <c r="AU4975" s="193"/>
      <c r="AV4975" s="193"/>
      <c r="AW4975" s="193"/>
      <c r="AX4975" s="193"/>
      <c r="AY4975" s="193"/>
      <c r="AZ4975" s="193"/>
      <c r="BA4975" s="193"/>
      <c r="BB4975" s="193"/>
      <c r="BC4975" s="193"/>
      <c r="BD4975" s="193"/>
      <c r="BE4975" s="315"/>
      <c r="BF4975" s="315"/>
      <c r="BG4975" s="315"/>
      <c r="BH4975" s="315"/>
      <c r="BI4975" s="315"/>
      <c r="BJ4975" s="315"/>
      <c r="BK4975" s="315"/>
    </row>
    <row r="4976" spans="1:63" x14ac:dyDescent="0.25">
      <c r="A4976" s="9"/>
      <c r="B4976" s="185" t="s">
        <v>1264</v>
      </c>
      <c r="C4976" s="5" t="s">
        <v>2637</v>
      </c>
      <c r="D4976" s="172">
        <v>4.4553316000000001</v>
      </c>
      <c r="E4976" s="172">
        <v>4.0600253000000004</v>
      </c>
      <c r="F4976" s="172">
        <v>3.5398941000000003E-2</v>
      </c>
      <c r="G4976" s="172">
        <v>1.7254261999999999E-2</v>
      </c>
      <c r="H4976" s="172">
        <v>9.1444680999999998E-4</v>
      </c>
      <c r="I4976" s="172">
        <v>6.1050651999999999E-3</v>
      </c>
      <c r="J4976" s="172">
        <v>0.32871049000000002</v>
      </c>
      <c r="K4976" s="172">
        <v>1.1788161000000001E-3</v>
      </c>
      <c r="L4976" s="172">
        <v>5.7442105000000002E-3</v>
      </c>
      <c r="M4976" s="172">
        <v>0</v>
      </c>
      <c r="N4976" s="172">
        <v>0</v>
      </c>
      <c r="O4976" s="172">
        <v>0</v>
      </c>
      <c r="P4976" s="199">
        <f t="shared" si="969"/>
        <v>30.074261481481482</v>
      </c>
      <c r="Q4976" s="233">
        <v>6.6265970999999997</v>
      </c>
      <c r="R4976" s="96">
        <v>5.3952720999999997</v>
      </c>
      <c r="S4976" s="96">
        <v>1.022224</v>
      </c>
      <c r="T4976" s="96">
        <v>1.0448000000000001E-5</v>
      </c>
      <c r="U4976" s="96">
        <v>2.3810000000000001E-2</v>
      </c>
      <c r="V4976" s="96">
        <v>7.54056E-3</v>
      </c>
      <c r="W4976" s="96">
        <v>0.17774000000000001</v>
      </c>
      <c r="X4976" s="241">
        <f t="shared" si="970"/>
        <v>1.4379188330847501</v>
      </c>
      <c r="Y4976" s="241">
        <f t="shared" si="971"/>
        <v>0.87366614181620006</v>
      </c>
      <c r="Z4976" s="241">
        <f t="shared" si="972"/>
        <v>0.55073859439455009</v>
      </c>
      <c r="AA4976" s="241">
        <f t="shared" si="973"/>
        <v>1.3514096873999999E-2</v>
      </c>
      <c r="AB4976" s="241">
        <v>0.83365787000000002</v>
      </c>
      <c r="AC4976" s="241">
        <v>2.6675622000000002E-6</v>
      </c>
      <c r="AD4976" s="241">
        <v>3.0598027E-2</v>
      </c>
      <c r="AE4976" s="241">
        <v>5.2812700000000002E-6</v>
      </c>
      <c r="AF4976" s="241">
        <v>9.3691429999999999E-3</v>
      </c>
      <c r="AG4976" s="241">
        <v>3.3152984000000002E-5</v>
      </c>
      <c r="AH4976" s="241">
        <v>0.54566141000000001</v>
      </c>
      <c r="AI4976" s="241">
        <v>5.1871260000000003E-5</v>
      </c>
      <c r="AJ4976" s="241">
        <v>7.4420306000000001E-6</v>
      </c>
      <c r="AK4976" s="241">
        <v>4.0424392999999998E-3</v>
      </c>
      <c r="AL4976" s="241">
        <v>5.2795610000000003E-4</v>
      </c>
      <c r="AM4976" s="241">
        <v>3.7174995000000001E-7</v>
      </c>
      <c r="AN4976" s="241">
        <v>8.3470966000000001E-5</v>
      </c>
      <c r="AO4976" s="241">
        <v>3.9054196999999997E-4</v>
      </c>
      <c r="AP4976" s="241">
        <v>-2.6908982E-5</v>
      </c>
      <c r="AQ4976" s="241">
        <v>1.4623874E-5</v>
      </c>
      <c r="AR4976" s="241">
        <v>1.3499473E-2</v>
      </c>
      <c r="AT4976" s="193"/>
      <c r="AU4976" s="193"/>
      <c r="AV4976" s="193"/>
      <c r="AW4976" s="193"/>
      <c r="AX4976" s="193"/>
      <c r="AY4976" s="193"/>
      <c r="AZ4976" s="193"/>
      <c r="BA4976" s="193"/>
      <c r="BB4976" s="193"/>
      <c r="BC4976" s="193"/>
      <c r="BD4976" s="193"/>
      <c r="BE4976" s="315"/>
      <c r="BF4976" s="315"/>
      <c r="BG4976" s="315"/>
      <c r="BH4976" s="315"/>
      <c r="BI4976" s="315"/>
      <c r="BJ4976" s="315"/>
      <c r="BK4976" s="315"/>
    </row>
    <row r="4977" spans="1:63" x14ac:dyDescent="0.25">
      <c r="A4977" s="9"/>
      <c r="B4977" s="185" t="s">
        <v>1264</v>
      </c>
      <c r="C4977" s="5" t="s">
        <v>2638</v>
      </c>
      <c r="D4977" s="172">
        <v>0.44476917999999999</v>
      </c>
      <c r="E4977" s="172">
        <v>0.18296741999999999</v>
      </c>
      <c r="F4977" s="172">
        <v>2.1724110000000001E-2</v>
      </c>
      <c r="G4977" s="172">
        <v>1.3968373000000001E-3</v>
      </c>
      <c r="H4977" s="172">
        <v>4.4755522000000002E-4</v>
      </c>
      <c r="I4977" s="172">
        <v>7.2257642E-3</v>
      </c>
      <c r="J4977" s="172">
        <v>0.22775888999999999</v>
      </c>
      <c r="K4977" s="172">
        <v>6.4321803999999996E-5</v>
      </c>
      <c r="L4977" s="172">
        <v>3.1842872000000001E-3</v>
      </c>
      <c r="M4977" s="172">
        <v>0</v>
      </c>
      <c r="N4977" s="172">
        <v>0</v>
      </c>
      <c r="O4977" s="172">
        <v>0</v>
      </c>
      <c r="P4977" s="199">
        <f t="shared" si="969"/>
        <v>1.3553142222222221</v>
      </c>
      <c r="Q4977" s="233">
        <v>8.0463252000000001</v>
      </c>
      <c r="R4977" s="96">
        <v>6.270124</v>
      </c>
      <c r="S4977" s="96">
        <v>1.480864</v>
      </c>
      <c r="T4977" s="96">
        <v>1.4416999999999999E-5</v>
      </c>
      <c r="U4977" s="96">
        <v>2.4695000000000002E-2</v>
      </c>
      <c r="V4977" s="96">
        <v>7.2878400000000003E-3</v>
      </c>
      <c r="W4977" s="96">
        <v>0.26334000000000002</v>
      </c>
      <c r="X4977" s="241">
        <f t="shared" si="970"/>
        <v>9.1650940091209998E-2</v>
      </c>
      <c r="Y4977" s="241">
        <f t="shared" si="971"/>
        <v>5.0755202799599997E-2</v>
      </c>
      <c r="Z4977" s="241">
        <f t="shared" si="972"/>
        <v>2.5203527568609999E-2</v>
      </c>
      <c r="AA4977" s="241">
        <f t="shared" si="973"/>
        <v>1.5692209722999999E-2</v>
      </c>
      <c r="AB4977" s="241">
        <v>3.7568852999999999E-2</v>
      </c>
      <c r="AC4977" s="241">
        <v>3.2554681999999998E-6</v>
      </c>
      <c r="AD4977" s="241">
        <v>5.6151129999999997E-3</v>
      </c>
      <c r="AE4977" s="241">
        <v>3.0810024E-6</v>
      </c>
      <c r="AF4977" s="241">
        <v>7.5165895000000003E-3</v>
      </c>
      <c r="AG4977" s="241">
        <v>4.8310828999999998E-5</v>
      </c>
      <c r="AH4977" s="241">
        <v>2.4589916999999999E-2</v>
      </c>
      <c r="AI4977" s="241">
        <v>3.1994445000000003E-5</v>
      </c>
      <c r="AJ4977" s="241">
        <v>6.7984180000000001E-6</v>
      </c>
      <c r="AK4977" s="241">
        <v>9.4815633999999994E-5</v>
      </c>
      <c r="AL4977" s="241">
        <v>1.7422961999999998E-5</v>
      </c>
      <c r="AM4977" s="241">
        <v>2.858861E-8</v>
      </c>
      <c r="AN4977" s="241">
        <v>8.8021791E-5</v>
      </c>
      <c r="AO4977" s="241">
        <v>5.5781848E-4</v>
      </c>
      <c r="AP4977" s="241">
        <v>-1.8328975000000001E-4</v>
      </c>
      <c r="AQ4977" s="241">
        <v>1.4544722999999999E-5</v>
      </c>
      <c r="AR4977" s="241">
        <v>1.5677665E-2</v>
      </c>
      <c r="AT4977" s="193"/>
      <c r="AU4977" s="193"/>
      <c r="AV4977" s="193"/>
      <c r="AW4977" s="193"/>
      <c r="AX4977" s="193"/>
      <c r="AY4977" s="193"/>
      <c r="AZ4977" s="193"/>
      <c r="BA4977" s="193"/>
      <c r="BB4977" s="193"/>
      <c r="BC4977" s="193"/>
      <c r="BD4977" s="193"/>
      <c r="BE4977" s="315"/>
      <c r="BF4977" s="315"/>
      <c r="BG4977" s="315"/>
      <c r="BH4977" s="315"/>
      <c r="BI4977" s="315"/>
      <c r="BJ4977" s="315"/>
      <c r="BK4977" s="315"/>
    </row>
    <row r="4978" spans="1:63" x14ac:dyDescent="0.25">
      <c r="A4978" s="9"/>
      <c r="B4978" s="185" t="s">
        <v>1264</v>
      </c>
      <c r="C4978" s="5" t="s">
        <v>2639</v>
      </c>
      <c r="D4978" s="172">
        <v>0.22659123</v>
      </c>
      <c r="E4978" s="172">
        <v>0.11089382</v>
      </c>
      <c r="F4978" s="172">
        <v>1.1423501000000001E-2</v>
      </c>
      <c r="G4978" s="172">
        <v>8.1713279000000002E-4</v>
      </c>
      <c r="H4978" s="172">
        <v>2.4113358E-4</v>
      </c>
      <c r="I4978" s="172">
        <v>3.2454194E-3</v>
      </c>
      <c r="J4978" s="172">
        <v>9.8192854999999996E-2</v>
      </c>
      <c r="K4978" s="172">
        <v>3.7626071999999999E-5</v>
      </c>
      <c r="L4978" s="172">
        <v>1.7397465000000001E-3</v>
      </c>
      <c r="M4978" s="172">
        <v>0</v>
      </c>
      <c r="N4978" s="172">
        <v>0</v>
      </c>
      <c r="O4978" s="172">
        <v>0</v>
      </c>
      <c r="P4978" s="199">
        <f t="shared" si="969"/>
        <v>0.82143570370370367</v>
      </c>
      <c r="Q4978" s="233">
        <v>4.3556195000000004</v>
      </c>
      <c r="R4978" s="96">
        <v>3.2945924999999998</v>
      </c>
      <c r="S4978" s="96">
        <v>0.88463199999999997</v>
      </c>
      <c r="T4978" s="96">
        <v>7.9062000000000006E-6</v>
      </c>
      <c r="U4978" s="96">
        <v>1.4201E-2</v>
      </c>
      <c r="V4978" s="96">
        <v>4.1261199999999996E-3</v>
      </c>
      <c r="W4978" s="96">
        <v>0.15806000000000001</v>
      </c>
      <c r="X4978" s="241">
        <f t="shared" si="970"/>
        <v>5.2563480700874007E-2</v>
      </c>
      <c r="Y4978" s="241">
        <f t="shared" si="971"/>
        <v>2.8954011296000004E-2</v>
      </c>
      <c r="Z4978" s="241">
        <f t="shared" si="972"/>
        <v>1.5363283896974E-2</v>
      </c>
      <c r="AA4978" s="241">
        <f t="shared" si="973"/>
        <v>8.2461855078999995E-3</v>
      </c>
      <c r="AB4978" s="241">
        <v>2.2769935000000002E-2</v>
      </c>
      <c r="AC4978" s="241">
        <v>1.7178192000000001E-6</v>
      </c>
      <c r="AD4978" s="241">
        <v>2.5656493999999998E-3</v>
      </c>
      <c r="AE4978" s="241">
        <v>1.6139758E-6</v>
      </c>
      <c r="AF4978" s="241">
        <v>3.5862026999999999E-3</v>
      </c>
      <c r="AG4978" s="241">
        <v>2.8892401000000001E-5</v>
      </c>
      <c r="AH4978" s="241">
        <v>1.4903622E-2</v>
      </c>
      <c r="AI4978" s="241">
        <v>1.6835364E-5</v>
      </c>
      <c r="AJ4978" s="241">
        <v>3.8343706000000002E-6</v>
      </c>
      <c r="AK4978" s="241">
        <v>4.2307749000000002E-5</v>
      </c>
      <c r="AL4978" s="241">
        <v>7.6523748999999998E-6</v>
      </c>
      <c r="AM4978" s="241">
        <v>1.2800473999999999E-8</v>
      </c>
      <c r="AN4978" s="241">
        <v>4.2567804E-5</v>
      </c>
      <c r="AO4978" s="241">
        <v>2.8448096E-4</v>
      </c>
      <c r="AP4978" s="241">
        <v>6.1970473999999994E-5</v>
      </c>
      <c r="AQ4978" s="241">
        <v>8.3129078999999999E-6</v>
      </c>
      <c r="AR4978" s="241">
        <v>8.2378725999999996E-3</v>
      </c>
      <c r="AT4978" s="193"/>
      <c r="AU4978" s="193"/>
      <c r="AV4978" s="193"/>
      <c r="AW4978" s="193"/>
      <c r="AX4978" s="193"/>
      <c r="AY4978" s="193"/>
      <c r="AZ4978" s="193"/>
      <c r="BA4978" s="193"/>
      <c r="BB4978" s="193"/>
      <c r="BC4978" s="193"/>
      <c r="BD4978" s="193"/>
      <c r="BE4978" s="315"/>
      <c r="BF4978" s="315"/>
      <c r="BG4978" s="315"/>
      <c r="BH4978" s="315"/>
      <c r="BI4978" s="315"/>
      <c r="BJ4978" s="315"/>
      <c r="BK4978" s="315"/>
    </row>
    <row r="4979" spans="1:63" x14ac:dyDescent="0.25">
      <c r="A4979" s="9"/>
      <c r="B4979" s="185" t="s">
        <v>1264</v>
      </c>
      <c r="C4979" s="5" t="s">
        <v>2640</v>
      </c>
      <c r="D4979" s="172">
        <v>0.96859499999999998</v>
      </c>
      <c r="E4979" s="172">
        <v>0.47702849000000003</v>
      </c>
      <c r="F4979" s="172">
        <v>6.1094374999999999E-2</v>
      </c>
      <c r="G4979" s="172">
        <v>3.5854965999999999E-3</v>
      </c>
      <c r="H4979" s="172">
        <v>1.2545294E-3</v>
      </c>
      <c r="I4979" s="172">
        <v>2.2484435000000001E-2</v>
      </c>
      <c r="J4979" s="172">
        <v>0.39424806000000001</v>
      </c>
      <c r="K4979" s="172">
        <v>1.6997974999999999E-4</v>
      </c>
      <c r="L4979" s="172">
        <v>8.7296339000000004E-3</v>
      </c>
      <c r="M4979" s="172">
        <v>0</v>
      </c>
      <c r="N4979" s="172">
        <v>0</v>
      </c>
      <c r="O4979" s="172">
        <v>0</v>
      </c>
      <c r="P4979" s="199">
        <f t="shared" si="969"/>
        <v>3.5335443703703704</v>
      </c>
      <c r="Q4979" s="233">
        <v>22.356044000000001</v>
      </c>
      <c r="R4979" s="96">
        <v>17.705901000000001</v>
      </c>
      <c r="S4979" s="96">
        <v>3.8758720000000002</v>
      </c>
      <c r="T4979" s="96">
        <v>3.9612E-5</v>
      </c>
      <c r="U4979" s="96">
        <v>6.4462000000000005E-2</v>
      </c>
      <c r="V4979" s="96">
        <v>1.8749350000000001E-2</v>
      </c>
      <c r="W4979" s="96">
        <v>0.69101999999999997</v>
      </c>
      <c r="X4979" s="241">
        <f t="shared" si="970"/>
        <v>0.24080829108511298</v>
      </c>
      <c r="Y4979" s="241">
        <f t="shared" si="971"/>
        <v>0.13125342961700001</v>
      </c>
      <c r="Z4979" s="241">
        <f t="shared" si="972"/>
        <v>6.5245148066112979E-2</v>
      </c>
      <c r="AA4979" s="241">
        <f t="shared" si="973"/>
        <v>4.4309713401999996E-2</v>
      </c>
      <c r="AB4979" s="241">
        <v>9.7948673E-2</v>
      </c>
      <c r="AC4979" s="241">
        <v>9.2145256999999992E-6</v>
      </c>
      <c r="AD4979" s="241">
        <v>1.0623588E-2</v>
      </c>
      <c r="AE4979" s="241">
        <v>8.7086312999999995E-6</v>
      </c>
      <c r="AF4979" s="241">
        <v>2.2536838E-2</v>
      </c>
      <c r="AG4979" s="241">
        <v>1.2640745999999999E-4</v>
      </c>
      <c r="AH4979" s="241">
        <v>6.4110244999999996E-2</v>
      </c>
      <c r="AI4979" s="241">
        <v>8.9912986000000006E-5</v>
      </c>
      <c r="AJ4979" s="241">
        <v>1.7549863000000002E-5</v>
      </c>
      <c r="AK4979" s="241">
        <v>1.7702808000000001E-4</v>
      </c>
      <c r="AL4979" s="241">
        <v>3.0958353999999999E-5</v>
      </c>
      <c r="AM4979" s="241">
        <v>5.2343113000000001E-8</v>
      </c>
      <c r="AN4979" s="241">
        <v>2.6037503999999998E-4</v>
      </c>
      <c r="AO4979" s="241">
        <v>1.6351651000000001E-3</v>
      </c>
      <c r="AP4979" s="241">
        <v>-1.0761386999999999E-3</v>
      </c>
      <c r="AQ4979" s="241">
        <v>3.9335402000000002E-5</v>
      </c>
      <c r="AR4979" s="241">
        <v>4.4270377999999999E-2</v>
      </c>
      <c r="AT4979" s="193"/>
      <c r="AU4979" s="193"/>
      <c r="AV4979" s="193"/>
      <c r="AW4979" s="193"/>
      <c r="AX4979" s="193"/>
      <c r="AY4979" s="193"/>
      <c r="AZ4979" s="193"/>
      <c r="BA4979" s="193"/>
      <c r="BB4979" s="193"/>
      <c r="BC4979" s="193"/>
      <c r="BD4979" s="193"/>
      <c r="BE4979" s="315"/>
      <c r="BF4979" s="315"/>
      <c r="BG4979" s="315"/>
      <c r="BH4979" s="315"/>
      <c r="BI4979" s="315"/>
      <c r="BJ4979" s="315"/>
      <c r="BK4979" s="315"/>
    </row>
    <row r="4980" spans="1:63" x14ac:dyDescent="0.25">
      <c r="A4980" s="9"/>
      <c r="B4980" s="185" t="s">
        <v>1264</v>
      </c>
      <c r="C4980" s="5" t="s">
        <v>2641</v>
      </c>
      <c r="D4980" s="172">
        <v>4.4554233999999999</v>
      </c>
      <c r="E4980" s="172">
        <v>3.9924607999999999</v>
      </c>
      <c r="F4980" s="172">
        <v>3.0286726E-2</v>
      </c>
      <c r="G4980" s="172">
        <v>1.6892208999999998E-2</v>
      </c>
      <c r="H4980" s="172">
        <v>8.0728349999999996E-4</v>
      </c>
      <c r="I4980" s="172">
        <v>3.6190342000000002E-3</v>
      </c>
      <c r="J4980" s="172">
        <v>0.40515586999999997</v>
      </c>
      <c r="K4980" s="172">
        <v>1.156759E-3</v>
      </c>
      <c r="L4980" s="172">
        <v>5.0447447999999997E-3</v>
      </c>
      <c r="M4980" s="172">
        <v>0</v>
      </c>
      <c r="N4980" s="172">
        <v>0</v>
      </c>
      <c r="O4980" s="172">
        <v>0</v>
      </c>
      <c r="P4980" s="199">
        <f t="shared" si="969"/>
        <v>29.5737837037037</v>
      </c>
      <c r="Q4980" s="233">
        <v>4.8609644999999997</v>
      </c>
      <c r="R4980" s="96">
        <v>3.9240447000000001</v>
      </c>
      <c r="S4980" s="96">
        <v>0.77722400000000003</v>
      </c>
      <c r="T4980" s="96">
        <v>7.5232999999999996E-6</v>
      </c>
      <c r="U4980" s="96">
        <v>1.9441E-2</v>
      </c>
      <c r="V4980" s="96">
        <v>6.3272399999999996E-3</v>
      </c>
      <c r="W4980" s="96">
        <v>0.13392000000000001</v>
      </c>
      <c r="X4980" s="241">
        <f t="shared" si="970"/>
        <v>1.4104393537481996</v>
      </c>
      <c r="Y4980" s="241">
        <f t="shared" si="971"/>
        <v>0.85885467955199979</v>
      </c>
      <c r="Z4980" s="241">
        <f t="shared" si="972"/>
        <v>0.54175181228519986</v>
      </c>
      <c r="AA4980" s="241">
        <f t="shared" si="973"/>
        <v>9.8328619110000012E-3</v>
      </c>
      <c r="AB4980" s="241">
        <v>0.81978468999999998</v>
      </c>
      <c r="AC4980" s="241">
        <v>1.8887670999999999E-6</v>
      </c>
      <c r="AD4980" s="241">
        <v>3.1943722000000001E-2</v>
      </c>
      <c r="AE4980" s="241">
        <v>4.5427979000000004E-6</v>
      </c>
      <c r="AF4980" s="241">
        <v>7.0946563999999997E-3</v>
      </c>
      <c r="AG4980" s="241">
        <v>2.5179587E-5</v>
      </c>
      <c r="AH4980" s="241">
        <v>0.53658092000000002</v>
      </c>
      <c r="AI4980" s="241">
        <v>4.4355606999999998E-5</v>
      </c>
      <c r="AJ4980" s="241">
        <v>6.3356364999999998E-6</v>
      </c>
      <c r="AK4980" s="241">
        <v>4.0675503000000002E-3</v>
      </c>
      <c r="AL4980" s="241">
        <v>5.3326245E-4</v>
      </c>
      <c r="AM4980" s="241">
        <v>3.7947170000000002E-7</v>
      </c>
      <c r="AN4980" s="241">
        <v>5.6697290000000003E-5</v>
      </c>
      <c r="AO4980" s="241">
        <v>2.3588204000000001E-4</v>
      </c>
      <c r="AP4980" s="241">
        <v>2.2642948999999999E-4</v>
      </c>
      <c r="AQ4980" s="241">
        <v>1.1761311E-5</v>
      </c>
      <c r="AR4980" s="241">
        <v>9.8211006000000003E-3</v>
      </c>
      <c r="AT4980" s="193"/>
      <c r="AU4980" s="193"/>
      <c r="AV4980" s="193"/>
      <c r="AW4980" s="193"/>
      <c r="AX4980" s="193"/>
      <c r="AY4980" s="193"/>
      <c r="AZ4980" s="193"/>
      <c r="BA4980" s="193"/>
      <c r="BB4980" s="193"/>
      <c r="BC4980" s="193"/>
      <c r="BD4980" s="193"/>
      <c r="BE4980" s="315"/>
      <c r="BF4980" s="315"/>
      <c r="BG4980" s="315"/>
      <c r="BH4980" s="315"/>
      <c r="BI4980" s="315"/>
      <c r="BJ4980" s="315"/>
      <c r="BK4980" s="315"/>
    </row>
    <row r="4981" spans="1:63" x14ac:dyDescent="0.25">
      <c r="A4981" s="9"/>
      <c r="B4981" s="185" t="s">
        <v>1264</v>
      </c>
      <c r="C4981" s="5" t="s">
        <v>2642</v>
      </c>
      <c r="D4981" s="172">
        <v>1.0587705000000001</v>
      </c>
      <c r="E4981" s="172">
        <v>0.59495394999999995</v>
      </c>
      <c r="F4981" s="172">
        <v>4.3635970000000003E-2</v>
      </c>
      <c r="G4981" s="172">
        <v>3.6995284999999998E-3</v>
      </c>
      <c r="H4981" s="172">
        <v>9.0854228E-4</v>
      </c>
      <c r="I4981" s="172">
        <v>1.4928425E-2</v>
      </c>
      <c r="J4981" s="172">
        <v>0.39402229999999999</v>
      </c>
      <c r="K4981" s="172">
        <v>1.9720716000000001E-4</v>
      </c>
      <c r="L4981" s="172">
        <v>6.4246112999999999E-3</v>
      </c>
      <c r="M4981" s="172">
        <v>0</v>
      </c>
      <c r="N4981" s="172">
        <v>0</v>
      </c>
      <c r="O4981" s="172">
        <v>0</v>
      </c>
      <c r="P4981" s="199">
        <f t="shared" si="969"/>
        <v>4.4070662962962954</v>
      </c>
      <c r="Q4981" s="233">
        <v>15.680062</v>
      </c>
      <c r="R4981" s="96">
        <v>12.328602999999999</v>
      </c>
      <c r="S4981" s="96">
        <v>2.7938960000000002</v>
      </c>
      <c r="T4981" s="96">
        <v>2.7733999999999999E-5</v>
      </c>
      <c r="U4981" s="96">
        <v>4.8455999999999999E-2</v>
      </c>
      <c r="V4981" s="96">
        <v>1.447946E-2</v>
      </c>
      <c r="W4981" s="96">
        <v>0.49459999999999998</v>
      </c>
      <c r="X4981" s="241">
        <f t="shared" si="970"/>
        <v>0.26113309218896102</v>
      </c>
      <c r="Y4981" s="241">
        <f t="shared" si="971"/>
        <v>0.14930618315970001</v>
      </c>
      <c r="Z4981" s="241">
        <f t="shared" si="972"/>
        <v>8.0972178655261004E-2</v>
      </c>
      <c r="AA4981" s="241">
        <f t="shared" si="973"/>
        <v>3.0854730374000001E-2</v>
      </c>
      <c r="AB4981" s="241">
        <v>0.12216299999999999</v>
      </c>
      <c r="AC4981" s="241">
        <v>6.4003526999999997E-6</v>
      </c>
      <c r="AD4981" s="241">
        <v>1.1633571000000001E-2</v>
      </c>
      <c r="AE4981" s="241">
        <v>6.2008E-6</v>
      </c>
      <c r="AF4981" s="241">
        <v>1.5405930999999999E-2</v>
      </c>
      <c r="AG4981" s="241">
        <v>9.1080007000000001E-5</v>
      </c>
      <c r="AH4981" s="241">
        <v>7.9959760000000005E-2</v>
      </c>
      <c r="AI4981" s="241">
        <v>6.4265283000000003E-5</v>
      </c>
      <c r="AJ4981" s="241">
        <v>1.3421870000000001E-5</v>
      </c>
      <c r="AK4981" s="241">
        <v>1.6660566999999999E-4</v>
      </c>
      <c r="AL4981" s="241">
        <v>3.9450104000000001E-5</v>
      </c>
      <c r="AM4981" s="241">
        <v>7.7888260999999996E-8</v>
      </c>
      <c r="AN4981" s="241">
        <v>1.8223358999999999E-4</v>
      </c>
      <c r="AO4981" s="241">
        <v>1.1067608999999999E-3</v>
      </c>
      <c r="AP4981" s="241">
        <v>-5.6039665000000001E-4</v>
      </c>
      <c r="AQ4981" s="241">
        <v>2.8068373999999999E-5</v>
      </c>
      <c r="AR4981" s="241">
        <v>3.0826662000000001E-2</v>
      </c>
      <c r="AT4981" s="193"/>
      <c r="AU4981" s="193"/>
      <c r="AV4981" s="193"/>
      <c r="AW4981" s="193"/>
      <c r="AX4981" s="193"/>
      <c r="AY4981" s="193"/>
      <c r="AZ4981" s="193"/>
      <c r="BA4981" s="193"/>
      <c r="BB4981" s="193"/>
      <c r="BC4981" s="193"/>
      <c r="BD4981" s="193"/>
      <c r="BE4981" s="315"/>
      <c r="BF4981" s="315"/>
      <c r="BG4981" s="315"/>
      <c r="BH4981" s="315"/>
      <c r="BI4981" s="315"/>
      <c r="BJ4981" s="315"/>
      <c r="BK4981" s="315"/>
    </row>
    <row r="4982" spans="1:63" x14ac:dyDescent="0.25">
      <c r="A4982" s="58" t="s">
        <v>3355</v>
      </c>
      <c r="B4982" s="58"/>
      <c r="C4982" s="43"/>
      <c r="D4982" s="199"/>
      <c r="E4982" s="199"/>
      <c r="F4982" s="199"/>
      <c r="G4982" s="199"/>
      <c r="H4982" s="199"/>
      <c r="I4982" s="199"/>
      <c r="J4982" s="199"/>
      <c r="K4982" s="199"/>
      <c r="L4982" s="199"/>
      <c r="M4982" s="199"/>
      <c r="N4982" s="199"/>
      <c r="O4982" s="199"/>
      <c r="P4982" s="199"/>
      <c r="Q4982" s="239"/>
      <c r="R4982" s="97"/>
      <c r="S4982" s="97"/>
      <c r="T4982" s="97"/>
      <c r="U4982" s="97"/>
      <c r="V4982" s="97"/>
      <c r="W4982" s="97"/>
      <c r="X4982" s="259"/>
      <c r="Y4982" s="259"/>
      <c r="Z4982" s="259"/>
      <c r="AA4982" s="258"/>
      <c r="AB4982" s="258"/>
      <c r="AC4982" s="258"/>
      <c r="AD4982" s="258"/>
      <c r="AE4982" s="258"/>
      <c r="AF4982" s="258"/>
      <c r="AG4982" s="258"/>
      <c r="AH4982" s="258"/>
      <c r="AI4982" s="258"/>
      <c r="AJ4982" s="258"/>
      <c r="AK4982" s="258"/>
      <c r="AL4982" s="258"/>
      <c r="AM4982" s="258"/>
      <c r="AN4982" s="258"/>
      <c r="AO4982" s="258"/>
      <c r="AP4982" s="258"/>
      <c r="AQ4982" s="258"/>
      <c r="AR4982" s="258"/>
      <c r="AT4982" s="193"/>
      <c r="AU4982" s="193"/>
      <c r="AV4982" s="193"/>
      <c r="AW4982" s="193"/>
      <c r="AX4982" s="193"/>
      <c r="AY4982" s="193"/>
      <c r="AZ4982" s="193"/>
      <c r="BA4982" s="193"/>
      <c r="BB4982" s="193"/>
      <c r="BC4982" s="193"/>
      <c r="BD4982" s="193"/>
      <c r="BE4982" s="315"/>
      <c r="BF4982" s="315"/>
      <c r="BG4982" s="315"/>
      <c r="BH4982" s="315"/>
      <c r="BI4982" s="315"/>
      <c r="BJ4982" s="315"/>
      <c r="BK4982" s="315"/>
    </row>
    <row r="4983" spans="1:63" x14ac:dyDescent="0.25">
      <c r="A4983" s="9"/>
      <c r="B4983" s="185" t="s">
        <v>5770</v>
      </c>
      <c r="C4983" s="25" t="s">
        <v>2643</v>
      </c>
      <c r="D4983" s="193">
        <v>0.44287546</v>
      </c>
      <c r="E4983" s="193">
        <v>8.3205326999999996E-2</v>
      </c>
      <c r="F4983" s="193">
        <v>4.2118527999999997E-3</v>
      </c>
      <c r="G4983" s="193">
        <v>6.5681919999999996E-4</v>
      </c>
      <c r="H4983" s="193">
        <v>7.7224279000000001E-5</v>
      </c>
      <c r="I4983" s="193">
        <v>6.6129521999999999E-4</v>
      </c>
      <c r="J4983" s="193">
        <v>0.35312010999999999</v>
      </c>
      <c r="K4983" s="193">
        <v>2.8508048E-5</v>
      </c>
      <c r="L4983" s="193">
        <v>9.1432616000000004E-4</v>
      </c>
      <c r="M4983" s="193">
        <v>0</v>
      </c>
      <c r="N4983" s="193">
        <v>0</v>
      </c>
      <c r="O4983" s="193">
        <v>0</v>
      </c>
      <c r="P4983" s="199">
        <f t="shared" ref="P4983:P5016" si="974">E4983/0.135</f>
        <v>0.61633575555555553</v>
      </c>
      <c r="Q4983" s="240">
        <v>1.3015243999999999</v>
      </c>
      <c r="R4983" s="99">
        <v>1.0480745</v>
      </c>
      <c r="S4983" s="99">
        <v>0.19474559999999999</v>
      </c>
      <c r="T4983" s="99">
        <v>2.5001E-6</v>
      </c>
      <c r="U4983" s="99">
        <v>2.4263E-2</v>
      </c>
      <c r="V4983" s="99">
        <v>2.9337539999999998E-3</v>
      </c>
      <c r="W4983" s="99">
        <v>3.1504999999999998E-2</v>
      </c>
      <c r="X4983" s="241">
        <f t="shared" ref="X4983:X5016" si="975">SUM(Y4983:AA4983)</f>
        <v>4.0611685085680999E-2</v>
      </c>
      <c r="Y4983" s="241">
        <f t="shared" ref="Y4983:Y5016" si="976">SUM(AB4983:AG4983)</f>
        <v>2.6269123425549996E-2</v>
      </c>
      <c r="Z4983" s="241">
        <f t="shared" ref="Z4983:Z5016" si="977">SUM(AH4983:AP4983)</f>
        <v>1.1718786677031001E-2</v>
      </c>
      <c r="AA4983" s="241">
        <f t="shared" ref="AA4983:AA5016" si="978">SUM(AQ4983:AR4983)</f>
        <v>2.6237749831E-3</v>
      </c>
      <c r="AB4983" s="258">
        <v>1.7084684999999999E-2</v>
      </c>
      <c r="AC4983" s="258">
        <v>4.7590077999999999E-7</v>
      </c>
      <c r="AD4983" s="258">
        <v>8.1695034999999996E-3</v>
      </c>
      <c r="AE4983" s="258">
        <v>5.1039256999999996E-7</v>
      </c>
      <c r="AF4983" s="258">
        <v>1.0077356E-3</v>
      </c>
      <c r="AG4983" s="258">
        <v>6.2130322000000004E-6</v>
      </c>
      <c r="AH4983" s="258">
        <v>1.1182493E-2</v>
      </c>
      <c r="AI4983" s="258">
        <v>6.3956887999999996E-6</v>
      </c>
      <c r="AJ4983" s="258">
        <v>2.7742179000000002E-6</v>
      </c>
      <c r="AK4983" s="258">
        <v>2.0574560999999999E-4</v>
      </c>
      <c r="AL4983" s="258">
        <v>4.5147374999999999E-5</v>
      </c>
      <c r="AM4983" s="258">
        <v>7.1778331000000006E-8</v>
      </c>
      <c r="AN4983" s="258">
        <v>1.0295935E-4</v>
      </c>
      <c r="AO4983" s="258">
        <v>6.5506466999999997E-5</v>
      </c>
      <c r="AP4983" s="258">
        <v>1.0769319E-4</v>
      </c>
      <c r="AQ4983" s="258">
        <v>2.0141830999999998E-6</v>
      </c>
      <c r="AR4983" s="258">
        <v>2.6217608000000002E-3</v>
      </c>
      <c r="AT4983" s="193"/>
      <c r="AU4983" s="193"/>
      <c r="AV4983" s="193"/>
      <c r="AW4983" s="193"/>
      <c r="AX4983" s="193"/>
      <c r="AY4983" s="193"/>
      <c r="AZ4983" s="193"/>
      <c r="BA4983" s="193"/>
      <c r="BB4983" s="193"/>
      <c r="BC4983" s="193"/>
      <c r="BD4983" s="193"/>
      <c r="BE4983" s="315"/>
      <c r="BF4983" s="315"/>
      <c r="BG4983" s="315"/>
      <c r="BH4983" s="315"/>
      <c r="BI4983" s="315"/>
      <c r="BJ4983" s="315"/>
      <c r="BK4983" s="315"/>
    </row>
    <row r="4984" spans="1:63" x14ac:dyDescent="0.25">
      <c r="A4984" s="9"/>
      <c r="B4984" s="185" t="s">
        <v>5770</v>
      </c>
      <c r="C4984" s="25" t="s">
        <v>2644</v>
      </c>
      <c r="D4984" s="193">
        <v>0.50059319999999996</v>
      </c>
      <c r="E4984" s="193">
        <v>9.1131280999999995E-2</v>
      </c>
      <c r="F4984" s="193">
        <v>3.7102179999999999E-3</v>
      </c>
      <c r="G4984" s="193">
        <v>7.3021749999999997E-4</v>
      </c>
      <c r="H4984" s="193">
        <v>5.8187587999999999E-5</v>
      </c>
      <c r="I4984" s="193">
        <v>5.6280456000000001E-4</v>
      </c>
      <c r="J4984" s="193">
        <v>0.40377540000000001</v>
      </c>
      <c r="K4984" s="193">
        <v>3.0537877000000002E-5</v>
      </c>
      <c r="L4984" s="193">
        <v>5.9455436000000004E-4</v>
      </c>
      <c r="M4984" s="193">
        <v>0</v>
      </c>
      <c r="N4984" s="193">
        <v>0</v>
      </c>
      <c r="O4984" s="193">
        <v>0</v>
      </c>
      <c r="P4984" s="199">
        <f t="shared" si="974"/>
        <v>0.67504652592592584</v>
      </c>
      <c r="Q4984" s="240">
        <v>1.1914686000000001</v>
      </c>
      <c r="R4984" s="99">
        <v>0.93779210000000002</v>
      </c>
      <c r="S4984" s="99">
        <v>0.21203839999999999</v>
      </c>
      <c r="T4984" s="99">
        <v>2.091E-6</v>
      </c>
      <c r="U4984" s="99">
        <v>9.7178000000000004E-3</v>
      </c>
      <c r="V4984" s="99">
        <v>3.5341999999999999E-3</v>
      </c>
      <c r="W4984" s="99">
        <v>2.8384E-2</v>
      </c>
      <c r="X4984" s="241">
        <f t="shared" si="975"/>
        <v>4.4185615921699006E-2</v>
      </c>
      <c r="Y4984" s="241">
        <f t="shared" si="976"/>
        <v>2.920740559213E-2</v>
      </c>
      <c r="Z4984" s="241">
        <f t="shared" si="977"/>
        <v>1.2630445821669001E-2</v>
      </c>
      <c r="AA4984" s="241">
        <f t="shared" si="978"/>
        <v>2.3477645079000003E-3</v>
      </c>
      <c r="AB4984" s="258">
        <v>1.8712138999999999E-2</v>
      </c>
      <c r="AC4984" s="258">
        <v>4.1095629000000001E-7</v>
      </c>
      <c r="AD4984" s="258">
        <v>9.6173649999999992E-3</v>
      </c>
      <c r="AE4984" s="258">
        <v>4.6374263999999999E-7</v>
      </c>
      <c r="AF4984" s="258">
        <v>8.7025806000000003E-4</v>
      </c>
      <c r="AG4984" s="258">
        <v>6.7688331999999996E-6</v>
      </c>
      <c r="AH4984" s="258">
        <v>1.2247722000000001E-2</v>
      </c>
      <c r="AI4984" s="258">
        <v>5.5676125999999998E-6</v>
      </c>
      <c r="AJ4984" s="258">
        <v>3.0898012000000002E-6</v>
      </c>
      <c r="AK4984" s="258">
        <v>2.1102830999999999E-4</v>
      </c>
      <c r="AL4984" s="258">
        <v>4.9600666999999997E-5</v>
      </c>
      <c r="AM4984" s="258">
        <v>8.2523869000000006E-8</v>
      </c>
      <c r="AN4984" s="258">
        <v>2.6755043000000001E-5</v>
      </c>
      <c r="AO4984" s="258">
        <v>3.0540295000000003E-5</v>
      </c>
      <c r="AP4984" s="258">
        <v>5.6059569000000003E-5</v>
      </c>
      <c r="AQ4984" s="258">
        <v>1.5973079E-6</v>
      </c>
      <c r="AR4984" s="258">
        <v>2.3461672000000002E-3</v>
      </c>
      <c r="AT4984" s="193"/>
      <c r="AU4984" s="193"/>
      <c r="AV4984" s="193"/>
      <c r="AW4984" s="193"/>
      <c r="AX4984" s="193"/>
      <c r="AY4984" s="193"/>
      <c r="AZ4984" s="193"/>
      <c r="BA4984" s="193"/>
      <c r="BB4984" s="193"/>
      <c r="BC4984" s="193"/>
      <c r="BD4984" s="193"/>
      <c r="BE4984" s="315"/>
      <c r="BF4984" s="315"/>
      <c r="BG4984" s="315"/>
      <c r="BH4984" s="315"/>
      <c r="BI4984" s="315"/>
      <c r="BJ4984" s="315"/>
      <c r="BK4984" s="315"/>
    </row>
    <row r="4985" spans="1:63" x14ac:dyDescent="0.25">
      <c r="A4985" s="9"/>
      <c r="B4985" s="185" t="s">
        <v>5770</v>
      </c>
      <c r="C4985" s="25" t="s">
        <v>2645</v>
      </c>
      <c r="D4985" s="193">
        <v>0.28613614999999998</v>
      </c>
      <c r="E4985" s="193">
        <v>5.3486353E-2</v>
      </c>
      <c r="F4985" s="193">
        <v>2.1150560000000001E-3</v>
      </c>
      <c r="G4985" s="193">
        <v>4.5727597999999998E-4</v>
      </c>
      <c r="H4985" s="193">
        <v>4.3593868999999998E-5</v>
      </c>
      <c r="I4985" s="193">
        <v>3.1601193999999998E-4</v>
      </c>
      <c r="J4985" s="193">
        <v>0.22906325999999999</v>
      </c>
      <c r="K4985" s="193">
        <v>1.8434531999999999E-5</v>
      </c>
      <c r="L4985" s="193">
        <v>6.3616461999999995E-4</v>
      </c>
      <c r="M4985" s="193">
        <v>0</v>
      </c>
      <c r="N4985" s="193">
        <v>0</v>
      </c>
      <c r="O4985" s="193">
        <v>0</v>
      </c>
      <c r="P4985" s="199">
        <f t="shared" si="974"/>
        <v>0.39619520740740738</v>
      </c>
      <c r="Q4985" s="240">
        <v>0.77082401</v>
      </c>
      <c r="R4985" s="99">
        <v>0.60032728999999996</v>
      </c>
      <c r="S4985" s="99">
        <v>0.1237656</v>
      </c>
      <c r="T4985" s="99">
        <v>1.0298000000000001E-6</v>
      </c>
      <c r="U4985" s="99">
        <v>2.2578000000000001E-2</v>
      </c>
      <c r="V4985" s="99">
        <v>1.8770950000000001E-3</v>
      </c>
      <c r="W4985" s="99">
        <v>2.2275E-2</v>
      </c>
      <c r="X4985" s="241">
        <f t="shared" si="975"/>
        <v>2.5690315797755006E-2</v>
      </c>
      <c r="Y4985" s="241">
        <f t="shared" si="976"/>
        <v>1.6622014799780004E-2</v>
      </c>
      <c r="Z4985" s="241">
        <f t="shared" si="977"/>
        <v>7.5651228649750001E-3</v>
      </c>
      <c r="AA4985" s="241">
        <f t="shared" si="978"/>
        <v>1.5031781330000001E-3</v>
      </c>
      <c r="AB4985" s="258">
        <v>1.0982442E-2</v>
      </c>
      <c r="AC4985" s="258">
        <v>2.7018908000000001E-7</v>
      </c>
      <c r="AD4985" s="258">
        <v>5.1512679999999996E-3</v>
      </c>
      <c r="AE4985" s="258">
        <v>2.0597969999999999E-7</v>
      </c>
      <c r="AF4985" s="258">
        <v>4.8387676E-4</v>
      </c>
      <c r="AG4985" s="258">
        <v>3.9518710000000001E-6</v>
      </c>
      <c r="AH4985" s="258">
        <v>7.1883828000000004E-3</v>
      </c>
      <c r="AI4985" s="258">
        <v>3.3426611000000001E-6</v>
      </c>
      <c r="AJ4985" s="258">
        <v>2.0962480999999999E-6</v>
      </c>
      <c r="AK4985" s="258">
        <v>1.1735136000000001E-4</v>
      </c>
      <c r="AL4985" s="258">
        <v>2.4408183000000001E-5</v>
      </c>
      <c r="AM4985" s="258">
        <v>3.8691774999999998E-8</v>
      </c>
      <c r="AN4985" s="258">
        <v>1.0254765E-4</v>
      </c>
      <c r="AO4985" s="258">
        <v>5.0103186E-5</v>
      </c>
      <c r="AP4985" s="258">
        <v>7.6852085000000001E-5</v>
      </c>
      <c r="AQ4985" s="258">
        <v>1.275633E-6</v>
      </c>
      <c r="AR4985" s="258">
        <v>1.5019025E-3</v>
      </c>
      <c r="AT4985" s="193"/>
      <c r="AU4985" s="193"/>
      <c r="AV4985" s="193"/>
      <c r="AW4985" s="193"/>
      <c r="AX4985" s="193"/>
      <c r="AY4985" s="193"/>
      <c r="AZ4985" s="193"/>
      <c r="BA4985" s="193"/>
      <c r="BB4985" s="193"/>
      <c r="BC4985" s="193"/>
      <c r="BD4985" s="193"/>
      <c r="BE4985" s="315"/>
      <c r="BF4985" s="315"/>
      <c r="BG4985" s="315"/>
      <c r="BH4985" s="315"/>
      <c r="BI4985" s="315"/>
      <c r="BJ4985" s="315"/>
      <c r="BK4985" s="315"/>
    </row>
    <row r="4986" spans="1:63" x14ac:dyDescent="0.25">
      <c r="A4986" s="9"/>
      <c r="B4986" s="185" t="s">
        <v>5770</v>
      </c>
      <c r="C4986" s="25" t="s">
        <v>2646</v>
      </c>
      <c r="D4986" s="193">
        <v>0.27399859999999998</v>
      </c>
      <c r="E4986" s="193">
        <v>5.5717366999999997E-2</v>
      </c>
      <c r="F4986" s="193">
        <v>2.7296604000000002E-3</v>
      </c>
      <c r="G4986" s="193">
        <v>7.3912108999999999E-4</v>
      </c>
      <c r="H4986" s="193">
        <v>3.9666903E-5</v>
      </c>
      <c r="I4986" s="193">
        <v>4.5202844999999998E-4</v>
      </c>
      <c r="J4986" s="193">
        <v>0.21371834000000001</v>
      </c>
      <c r="K4986" s="193">
        <v>2.2135144000000001E-5</v>
      </c>
      <c r="L4986" s="193">
        <v>5.8027611999999997E-4</v>
      </c>
      <c r="M4986" s="193">
        <v>0</v>
      </c>
      <c r="N4986" s="193">
        <v>0</v>
      </c>
      <c r="O4986" s="193">
        <v>0</v>
      </c>
      <c r="P4986" s="199">
        <f t="shared" si="974"/>
        <v>0.412721237037037</v>
      </c>
      <c r="Q4986" s="240">
        <v>1.2635972</v>
      </c>
      <c r="R4986" s="99">
        <v>0.88264083000000004</v>
      </c>
      <c r="S4986" s="99">
        <v>0.31753120000000001</v>
      </c>
      <c r="T4986" s="99">
        <v>1.2663000000000001E-6</v>
      </c>
      <c r="U4986" s="99">
        <v>1.6334000000000001E-2</v>
      </c>
      <c r="V4986" s="99">
        <v>5.6619060000000004E-3</v>
      </c>
      <c r="W4986" s="99">
        <v>4.1428E-2</v>
      </c>
      <c r="X4986" s="241">
        <f t="shared" si="975"/>
        <v>2.8645174813386999E-2</v>
      </c>
      <c r="Y4986" s="241">
        <f t="shared" si="976"/>
        <v>1.8677969470769999E-2</v>
      </c>
      <c r="Z4986" s="241">
        <f t="shared" si="977"/>
        <v>7.7565572183169998E-3</v>
      </c>
      <c r="AA4986" s="241">
        <f t="shared" si="978"/>
        <v>2.2106481242999999E-3</v>
      </c>
      <c r="AB4986" s="258">
        <v>1.1440456999999999E-2</v>
      </c>
      <c r="AC4986" s="258">
        <v>3.3146164999999998E-7</v>
      </c>
      <c r="AD4986" s="258">
        <v>6.6288895000000004E-3</v>
      </c>
      <c r="AE4986" s="258">
        <v>2.4852912E-7</v>
      </c>
      <c r="AF4986" s="258">
        <v>5.9789388000000001E-4</v>
      </c>
      <c r="AG4986" s="258">
        <v>1.0149100000000001E-5</v>
      </c>
      <c r="AH4986" s="258">
        <v>7.4881471999999998E-3</v>
      </c>
      <c r="AI4986" s="258">
        <v>4.2852755999999999E-6</v>
      </c>
      <c r="AJ4986" s="258">
        <v>4.6596061999999999E-6</v>
      </c>
      <c r="AK4986" s="258">
        <v>1.0933972E-4</v>
      </c>
      <c r="AL4986" s="258">
        <v>3.1580847999999999E-5</v>
      </c>
      <c r="AM4986" s="258">
        <v>5.9821516999999999E-8</v>
      </c>
      <c r="AN4986" s="258">
        <v>4.8341916999999999E-5</v>
      </c>
      <c r="AO4986" s="258">
        <v>2.7759574999999999E-5</v>
      </c>
      <c r="AP4986" s="258">
        <v>4.2383255000000002E-5</v>
      </c>
      <c r="AQ4986" s="258">
        <v>1.6436243000000001E-6</v>
      </c>
      <c r="AR4986" s="258">
        <v>2.2090044999999998E-3</v>
      </c>
      <c r="AT4986" s="193"/>
      <c r="AU4986" s="193"/>
      <c r="AV4986" s="193"/>
      <c r="AW4986" s="193"/>
      <c r="AX4986" s="193"/>
      <c r="AY4986" s="193"/>
      <c r="AZ4986" s="193"/>
      <c r="BA4986" s="193"/>
      <c r="BB4986" s="193"/>
      <c r="BC4986" s="193"/>
      <c r="BD4986" s="193"/>
      <c r="BE4986" s="315"/>
      <c r="BF4986" s="315"/>
      <c r="BG4986" s="315"/>
      <c r="BH4986" s="315"/>
      <c r="BI4986" s="315"/>
      <c r="BJ4986" s="315"/>
      <c r="BK4986" s="315"/>
    </row>
    <row r="4987" spans="1:63" x14ac:dyDescent="0.25">
      <c r="A4987" s="9"/>
      <c r="B4987" s="185" t="s">
        <v>5770</v>
      </c>
      <c r="C4987" s="25" t="s">
        <v>2647</v>
      </c>
      <c r="D4987" s="193">
        <v>0.19838307999999999</v>
      </c>
      <c r="E4987" s="193">
        <v>3.5825467999999999E-2</v>
      </c>
      <c r="F4987" s="193">
        <v>1.404111E-3</v>
      </c>
      <c r="G4987" s="193">
        <v>2.4519899000000002E-4</v>
      </c>
      <c r="H4987" s="193">
        <v>3.2382911000000001E-5</v>
      </c>
      <c r="I4987" s="193">
        <v>2.0979249000000001E-4</v>
      </c>
      <c r="J4987" s="193">
        <v>0.16016928999999999</v>
      </c>
      <c r="K4987" s="193">
        <v>1.2550993E-5</v>
      </c>
      <c r="L4987" s="193">
        <v>4.8428526999999999E-4</v>
      </c>
      <c r="M4987" s="193">
        <v>0</v>
      </c>
      <c r="N4987" s="193">
        <v>0</v>
      </c>
      <c r="O4987" s="193">
        <v>0</v>
      </c>
      <c r="P4987" s="199">
        <f t="shared" si="974"/>
        <v>0.26537383703703704</v>
      </c>
      <c r="Q4987" s="240">
        <v>0.36074149999999999</v>
      </c>
      <c r="R4987" s="99">
        <v>0.27740914999999999</v>
      </c>
      <c r="S4987" s="99">
        <v>5.177648E-2</v>
      </c>
      <c r="T4987" s="99">
        <v>6.5341999999999998E-7</v>
      </c>
      <c r="U4987" s="99">
        <v>1.8506999999999999E-2</v>
      </c>
      <c r="V4987" s="99">
        <v>6.2721599999999999E-4</v>
      </c>
      <c r="W4987" s="99">
        <v>1.2421E-2</v>
      </c>
      <c r="X4987" s="241">
        <f t="shared" si="975"/>
        <v>1.6888347444852E-2</v>
      </c>
      <c r="Y4987" s="241">
        <f t="shared" si="976"/>
        <v>1.1075318283940001E-2</v>
      </c>
      <c r="Z4987" s="241">
        <f t="shared" si="977"/>
        <v>5.118081921392E-3</v>
      </c>
      <c r="AA4987" s="241">
        <f t="shared" si="978"/>
        <v>6.9494723951999998E-4</v>
      </c>
      <c r="AB4987" s="258">
        <v>7.3561151999999999E-3</v>
      </c>
      <c r="AC4987" s="258">
        <v>1.1973921000000001E-7</v>
      </c>
      <c r="AD4987" s="258">
        <v>3.3803593E-3</v>
      </c>
      <c r="AE4987" s="258">
        <v>1.4905213E-7</v>
      </c>
      <c r="AF4987" s="258">
        <v>3.3692645999999998E-4</v>
      </c>
      <c r="AG4987" s="258">
        <v>1.6485326000000001E-6</v>
      </c>
      <c r="AH4987" s="258">
        <v>4.8148341999999997E-3</v>
      </c>
      <c r="AI4987" s="258">
        <v>2.2037918999999998E-6</v>
      </c>
      <c r="AJ4987" s="258">
        <v>8.1010971999999998E-7</v>
      </c>
      <c r="AK4987" s="258">
        <v>9.4141001000000001E-5</v>
      </c>
      <c r="AL4987" s="258">
        <v>1.7656583E-5</v>
      </c>
      <c r="AM4987" s="258">
        <v>2.5233772E-8</v>
      </c>
      <c r="AN4987" s="258">
        <v>8.9132518000000003E-5</v>
      </c>
      <c r="AO4987" s="258">
        <v>4.2316596000000003E-5</v>
      </c>
      <c r="AP4987" s="258">
        <v>5.6961888000000001E-5</v>
      </c>
      <c r="AQ4987" s="258">
        <v>8.4668951999999997E-7</v>
      </c>
      <c r="AR4987" s="258">
        <v>6.9410054999999998E-4</v>
      </c>
      <c r="AT4987" s="193"/>
      <c r="AU4987" s="193"/>
      <c r="AV4987" s="193"/>
      <c r="AW4987" s="193"/>
      <c r="AX4987" s="193"/>
      <c r="AY4987" s="193"/>
      <c r="AZ4987" s="193"/>
      <c r="BA4987" s="193"/>
      <c r="BB4987" s="193"/>
      <c r="BC4987" s="193"/>
      <c r="BD4987" s="193"/>
      <c r="BE4987" s="315"/>
      <c r="BF4987" s="315"/>
      <c r="BG4987" s="315"/>
      <c r="BH4987" s="315"/>
      <c r="BI4987" s="315"/>
      <c r="BJ4987" s="315"/>
      <c r="BK4987" s="315"/>
    </row>
    <row r="4988" spans="1:63" x14ac:dyDescent="0.25">
      <c r="A4988" s="9"/>
      <c r="B4988" s="185" t="s">
        <v>5770</v>
      </c>
      <c r="C4988" s="25" t="s">
        <v>2648</v>
      </c>
      <c r="D4988" s="193">
        <v>0.21354604999999999</v>
      </c>
      <c r="E4988" s="193">
        <v>4.0642422999999997E-2</v>
      </c>
      <c r="F4988" s="193">
        <v>2.0990497000000002E-3</v>
      </c>
      <c r="G4988" s="193">
        <v>6.0777949000000002E-4</v>
      </c>
      <c r="H4988" s="193">
        <v>2.7452144000000001E-5</v>
      </c>
      <c r="I4988" s="193">
        <v>3.6364751E-4</v>
      </c>
      <c r="J4988" s="193">
        <v>0.16931609</v>
      </c>
      <c r="K4988" s="193">
        <v>1.5809981000000001E-5</v>
      </c>
      <c r="L4988" s="193">
        <v>4.7380166E-4</v>
      </c>
      <c r="M4988" s="193">
        <v>0</v>
      </c>
      <c r="N4988" s="193">
        <v>0</v>
      </c>
      <c r="O4988" s="193">
        <v>0</v>
      </c>
      <c r="P4988" s="199">
        <f t="shared" si="974"/>
        <v>0.30105498518518514</v>
      </c>
      <c r="Q4988" s="240">
        <v>0.92744340999999997</v>
      </c>
      <c r="R4988" s="99">
        <v>0.57883313999999997</v>
      </c>
      <c r="S4988" s="99">
        <v>0.28976079999999999</v>
      </c>
      <c r="T4988" s="99">
        <v>8.4715999999999997E-7</v>
      </c>
      <c r="U4988" s="99">
        <v>1.5768999999999998E-2</v>
      </c>
      <c r="V4988" s="99">
        <v>5.2296240000000004E-3</v>
      </c>
      <c r="W4988" s="99">
        <v>3.7850000000000002E-2</v>
      </c>
      <c r="X4988" s="241">
        <f t="shared" si="975"/>
        <v>2.0634654193661998E-2</v>
      </c>
      <c r="Y4988" s="241">
        <f t="shared" si="976"/>
        <v>1.3512831269509999E-2</v>
      </c>
      <c r="Z4988" s="241">
        <f t="shared" si="977"/>
        <v>5.6710510021519998E-3</v>
      </c>
      <c r="AA4988" s="241">
        <f t="shared" si="978"/>
        <v>1.450771922E-3</v>
      </c>
      <c r="AB4988" s="258">
        <v>8.3450868999999997E-3</v>
      </c>
      <c r="AC4988" s="258">
        <v>1.6468256999999999E-7</v>
      </c>
      <c r="AD4988" s="258">
        <v>4.6967429999999998E-3</v>
      </c>
      <c r="AE4988" s="258">
        <v>1.8065034000000001E-7</v>
      </c>
      <c r="AF4988" s="258">
        <v>4.6139542999999999E-4</v>
      </c>
      <c r="AG4988" s="258">
        <v>9.2606066000000001E-6</v>
      </c>
      <c r="AH4988" s="258">
        <v>5.4621269000000002E-3</v>
      </c>
      <c r="AI4988" s="258">
        <v>3.3078483000000002E-6</v>
      </c>
      <c r="AJ4988" s="258">
        <v>3.9994439999999997E-6</v>
      </c>
      <c r="AK4988" s="258">
        <v>8.6265179000000005E-5</v>
      </c>
      <c r="AL4988" s="258">
        <v>2.0118914E-5</v>
      </c>
      <c r="AM4988" s="258">
        <v>3.5715851999999999E-8</v>
      </c>
      <c r="AN4988" s="258">
        <v>4.8277493999999997E-5</v>
      </c>
      <c r="AO4988" s="258">
        <v>2.0006241E-5</v>
      </c>
      <c r="AP4988" s="258">
        <v>2.6913265999999999E-5</v>
      </c>
      <c r="AQ4988" s="258">
        <v>1.4370219999999999E-6</v>
      </c>
      <c r="AR4988" s="258">
        <v>1.4493348999999999E-3</v>
      </c>
      <c r="AT4988" s="193"/>
      <c r="AU4988" s="193"/>
      <c r="AV4988" s="193"/>
      <c r="AW4988" s="193"/>
      <c r="AX4988" s="193"/>
      <c r="AY4988" s="193"/>
      <c r="AZ4988" s="193"/>
      <c r="BA4988" s="193"/>
      <c r="BB4988" s="193"/>
      <c r="BC4988" s="193"/>
      <c r="BD4988" s="193"/>
      <c r="BE4988" s="315"/>
      <c r="BF4988" s="315"/>
      <c r="BG4988" s="315"/>
      <c r="BH4988" s="315"/>
      <c r="BI4988" s="315"/>
      <c r="BJ4988" s="315"/>
      <c r="BK4988" s="315"/>
    </row>
    <row r="4989" spans="1:63" x14ac:dyDescent="0.25">
      <c r="A4989" s="9"/>
      <c r="B4989" s="185" t="s">
        <v>5770</v>
      </c>
      <c r="C4989" s="25" t="s">
        <v>1322</v>
      </c>
      <c r="D4989" s="193">
        <v>1.0728152</v>
      </c>
      <c r="E4989" s="193">
        <v>0.18802861000000001</v>
      </c>
      <c r="F4989" s="193">
        <v>4.3092866999999997E-3</v>
      </c>
      <c r="G4989" s="193">
        <v>1.3906519E-3</v>
      </c>
      <c r="H4989" s="193">
        <v>6.4079856000000003E-5</v>
      </c>
      <c r="I4989" s="193">
        <v>5.5980728999999998E-4</v>
      </c>
      <c r="J4989" s="193">
        <v>0.87763462000000003</v>
      </c>
      <c r="K4989" s="193">
        <v>6.0980972999999997E-5</v>
      </c>
      <c r="L4989" s="193">
        <v>7.6713895999999996E-4</v>
      </c>
      <c r="M4989" s="193">
        <v>0</v>
      </c>
      <c r="N4989" s="193">
        <v>0</v>
      </c>
      <c r="O4989" s="193">
        <v>0</v>
      </c>
      <c r="P4989" s="199">
        <f t="shared" si="974"/>
        <v>1.3928045185185185</v>
      </c>
      <c r="Q4989" s="240">
        <v>1.262114</v>
      </c>
      <c r="R4989" s="99">
        <v>0.87518940999999995</v>
      </c>
      <c r="S4989" s="99">
        <v>0.32214559999999998</v>
      </c>
      <c r="T4989" s="99">
        <v>1.4250999999999999E-6</v>
      </c>
      <c r="U4989" s="99">
        <v>1.6622000000000001E-2</v>
      </c>
      <c r="V4989" s="99">
        <v>5.6995370000000002E-3</v>
      </c>
      <c r="W4989" s="99">
        <v>4.2456000000000001E-2</v>
      </c>
      <c r="X4989" s="241">
        <f t="shared" si="975"/>
        <v>8.728409855482E-2</v>
      </c>
      <c r="Y4989" s="241">
        <f t="shared" si="976"/>
        <v>5.9179692585349997E-2</v>
      </c>
      <c r="Z4989" s="241">
        <f t="shared" si="977"/>
        <v>2.5911423506269998E-2</v>
      </c>
      <c r="AA4989" s="241">
        <f t="shared" si="978"/>
        <v>2.1929824632000001E-3</v>
      </c>
      <c r="AB4989" s="258">
        <v>3.8608287999999998E-2</v>
      </c>
      <c r="AC4989" s="258">
        <v>3.1425534999999998E-7</v>
      </c>
      <c r="AD4989" s="258">
        <v>1.9597237E-2</v>
      </c>
      <c r="AE4989" s="258">
        <v>4.96008E-7</v>
      </c>
      <c r="AF4989" s="258">
        <v>9.6307385999999998E-4</v>
      </c>
      <c r="AG4989" s="258">
        <v>1.0283462E-5</v>
      </c>
      <c r="AH4989" s="258">
        <v>2.5270478999999998E-2</v>
      </c>
      <c r="AI4989" s="258">
        <v>6.5514732000000001E-6</v>
      </c>
      <c r="AJ4989" s="258">
        <v>5.0861539999999997E-6</v>
      </c>
      <c r="AK4989" s="258">
        <v>4.1938339000000002E-4</v>
      </c>
      <c r="AL4989" s="258">
        <v>9.1790211999999994E-5</v>
      </c>
      <c r="AM4989" s="258">
        <v>1.4765306999999999E-7</v>
      </c>
      <c r="AN4989" s="258">
        <v>4.9650202E-5</v>
      </c>
      <c r="AO4989" s="258">
        <v>3.1828671999999999E-5</v>
      </c>
      <c r="AP4989" s="258">
        <v>3.6506749999999997E-5</v>
      </c>
      <c r="AQ4989" s="258">
        <v>1.9424632E-6</v>
      </c>
      <c r="AR4989" s="258">
        <v>2.19104E-3</v>
      </c>
      <c r="AT4989" s="193"/>
      <c r="AU4989" s="193"/>
      <c r="AV4989" s="193"/>
      <c r="AW4989" s="193"/>
      <c r="AX4989" s="193"/>
      <c r="AY4989" s="193"/>
      <c r="AZ4989" s="193"/>
      <c r="BA4989" s="193"/>
      <c r="BB4989" s="193"/>
      <c r="BC4989" s="193"/>
      <c r="BD4989" s="193"/>
      <c r="BE4989" s="315"/>
      <c r="BF4989" s="315"/>
      <c r="BG4989" s="315"/>
      <c r="BH4989" s="315"/>
      <c r="BI4989" s="315"/>
      <c r="BJ4989" s="315"/>
      <c r="BK4989" s="315"/>
    </row>
    <row r="4990" spans="1:63" x14ac:dyDescent="0.25">
      <c r="A4990" s="9"/>
      <c r="B4990" s="185" t="s">
        <v>5770</v>
      </c>
      <c r="C4990" s="25" t="s">
        <v>1323</v>
      </c>
      <c r="D4990" s="193">
        <v>0.46171508</v>
      </c>
      <c r="E4990" s="193">
        <v>9.0596948999999996E-2</v>
      </c>
      <c r="F4990" s="193">
        <v>1.0194389E-2</v>
      </c>
      <c r="G4990" s="193">
        <v>1.2524246E-3</v>
      </c>
      <c r="H4990" s="193">
        <v>8.2415405999999993E-5</v>
      </c>
      <c r="I4990" s="193">
        <v>9.3095771000000003E-4</v>
      </c>
      <c r="J4990" s="193">
        <v>0.35655643999999997</v>
      </c>
      <c r="K4990" s="193">
        <v>4.0301233999999999E-5</v>
      </c>
      <c r="L4990" s="193">
        <v>2.0612123999999999E-3</v>
      </c>
      <c r="M4990" s="193">
        <v>0</v>
      </c>
      <c r="N4990" s="193">
        <v>0</v>
      </c>
      <c r="O4990" s="193">
        <v>0</v>
      </c>
      <c r="P4990" s="199">
        <f t="shared" si="974"/>
        <v>0.67108851111111101</v>
      </c>
      <c r="Q4990" s="240">
        <v>1.7953653000000001</v>
      </c>
      <c r="R4990" s="99">
        <v>1.2439952000000001</v>
      </c>
      <c r="S4990" s="99">
        <v>0.4444496</v>
      </c>
      <c r="T4990" s="99">
        <v>3.6584E-6</v>
      </c>
      <c r="U4990" s="99">
        <v>3.721E-2</v>
      </c>
      <c r="V4990" s="99">
        <v>7.7389399999999997E-3</v>
      </c>
      <c r="W4990" s="99">
        <v>6.1968000000000002E-2</v>
      </c>
      <c r="X4990" s="241">
        <f t="shared" si="975"/>
        <v>4.4526549615760004E-2</v>
      </c>
      <c r="Y4990" s="241">
        <f t="shared" si="976"/>
        <v>2.8657333047280003E-2</v>
      </c>
      <c r="Z4990" s="241">
        <f t="shared" si="977"/>
        <v>1.2751852606680001E-2</v>
      </c>
      <c r="AA4990" s="241">
        <f t="shared" si="978"/>
        <v>3.1173639618000001E-3</v>
      </c>
      <c r="AB4990" s="258">
        <v>1.8602276000000001E-2</v>
      </c>
      <c r="AC4990" s="258">
        <v>4.6283652999999999E-7</v>
      </c>
      <c r="AD4990" s="258">
        <v>8.3850516999999999E-3</v>
      </c>
      <c r="AE4990" s="258">
        <v>5.0294875000000001E-7</v>
      </c>
      <c r="AF4990" s="258">
        <v>1.6548511E-3</v>
      </c>
      <c r="AG4990" s="258">
        <v>1.4188462000000001E-5</v>
      </c>
      <c r="AH4990" s="258">
        <v>1.2175788E-2</v>
      </c>
      <c r="AI4990" s="258">
        <v>1.4077264E-5</v>
      </c>
      <c r="AJ4990" s="258">
        <v>6.3568206E-6</v>
      </c>
      <c r="AK4990" s="258">
        <v>2.0164727000000001E-4</v>
      </c>
      <c r="AL4990" s="258">
        <v>4.8598842000000001E-5</v>
      </c>
      <c r="AM4990" s="258">
        <v>8.6452079999999998E-8</v>
      </c>
      <c r="AN4990" s="258">
        <v>1.4051788999999999E-4</v>
      </c>
      <c r="AO4990" s="258">
        <v>7.8361245000000001E-5</v>
      </c>
      <c r="AP4990" s="258">
        <v>8.6418823000000003E-5</v>
      </c>
      <c r="AQ4990" s="258">
        <v>3.6700618000000002E-6</v>
      </c>
      <c r="AR4990" s="258">
        <v>3.1136939000000001E-3</v>
      </c>
      <c r="AT4990" s="193"/>
      <c r="AU4990" s="193"/>
      <c r="AV4990" s="193"/>
      <c r="AW4990" s="193"/>
      <c r="AX4990" s="193"/>
      <c r="AY4990" s="193"/>
      <c r="AZ4990" s="193"/>
      <c r="BA4990" s="193"/>
      <c r="BB4990" s="193"/>
      <c r="BC4990" s="193"/>
      <c r="BD4990" s="193"/>
      <c r="BE4990" s="315"/>
      <c r="BF4990" s="315"/>
      <c r="BG4990" s="315"/>
      <c r="BH4990" s="315"/>
      <c r="BI4990" s="315"/>
      <c r="BJ4990" s="315"/>
      <c r="BK4990" s="315"/>
    </row>
    <row r="4991" spans="1:63" x14ac:dyDescent="0.25">
      <c r="A4991" s="9"/>
      <c r="B4991" s="185" t="s">
        <v>5770</v>
      </c>
      <c r="C4991" s="25" t="s">
        <v>1324</v>
      </c>
      <c r="D4991" s="193">
        <v>0.74557097999999999</v>
      </c>
      <c r="E4991" s="193">
        <v>0.13906329000000001</v>
      </c>
      <c r="F4991" s="193">
        <v>1.0374969E-2</v>
      </c>
      <c r="G4991" s="193">
        <v>1.6444711E-3</v>
      </c>
      <c r="H4991" s="193">
        <v>7.2868178000000001E-5</v>
      </c>
      <c r="I4991" s="193">
        <v>9.1355335000000001E-4</v>
      </c>
      <c r="J4991" s="193">
        <v>0.59154982</v>
      </c>
      <c r="K4991" s="193">
        <v>5.5790267000000003E-5</v>
      </c>
      <c r="L4991" s="193">
        <v>1.8962224000000001E-3</v>
      </c>
      <c r="M4991" s="193">
        <v>0</v>
      </c>
      <c r="N4991" s="193">
        <v>0</v>
      </c>
      <c r="O4991" s="193">
        <v>0</v>
      </c>
      <c r="P4991" s="199">
        <f t="shared" si="974"/>
        <v>1.0300984444444443</v>
      </c>
      <c r="Q4991" s="240">
        <v>1.8975295999999999</v>
      </c>
      <c r="R4991" s="99">
        <v>1.2499231</v>
      </c>
      <c r="S4991" s="99">
        <v>0.54182799999999998</v>
      </c>
      <c r="T4991" s="99">
        <v>3.2965000000000001E-6</v>
      </c>
      <c r="U4991" s="99">
        <v>2.6887999999999999E-2</v>
      </c>
      <c r="V4991" s="99">
        <v>9.8221899999999997E-3</v>
      </c>
      <c r="W4991" s="99">
        <v>6.9065000000000001E-2</v>
      </c>
      <c r="X4991" s="241">
        <f t="shared" si="975"/>
        <v>6.6588573211730007E-2</v>
      </c>
      <c r="Y4991" s="241">
        <f t="shared" si="976"/>
        <v>4.4206540234130003E-2</v>
      </c>
      <c r="Z4991" s="241">
        <f t="shared" si="977"/>
        <v>1.9249008415499997E-2</v>
      </c>
      <c r="AA4991" s="241">
        <f t="shared" si="978"/>
        <v>3.1330245620999997E-3</v>
      </c>
      <c r="AB4991" s="258">
        <v>2.8553963000000002E-2</v>
      </c>
      <c r="AC4991" s="258">
        <v>4.2014031000000001E-7</v>
      </c>
      <c r="AD4991" s="258">
        <v>1.3974364E-2</v>
      </c>
      <c r="AE4991" s="258">
        <v>5.2031882E-7</v>
      </c>
      <c r="AF4991" s="258">
        <v>1.6599710999999999E-3</v>
      </c>
      <c r="AG4991" s="258">
        <v>1.7301674999999999E-5</v>
      </c>
      <c r="AH4991" s="258">
        <v>1.8689523999999999E-2</v>
      </c>
      <c r="AI4991" s="258">
        <v>1.431496E-5</v>
      </c>
      <c r="AJ4991" s="258">
        <v>7.9320288000000007E-6</v>
      </c>
      <c r="AK4991" s="258">
        <v>2.9856582999999998E-4</v>
      </c>
      <c r="AL4991" s="258">
        <v>7.8578285000000005E-5</v>
      </c>
      <c r="AM4991" s="258">
        <v>1.4301170000000001E-7</v>
      </c>
      <c r="AN4991" s="258">
        <v>7.6808756000000002E-5</v>
      </c>
      <c r="AO4991" s="258">
        <v>4.8616126999999997E-5</v>
      </c>
      <c r="AP4991" s="258">
        <v>3.4525417E-5</v>
      </c>
      <c r="AQ4991" s="258">
        <v>3.6175621E-6</v>
      </c>
      <c r="AR4991" s="258">
        <v>3.1294069999999998E-3</v>
      </c>
      <c r="AT4991" s="193"/>
      <c r="AU4991" s="193"/>
      <c r="AV4991" s="193"/>
      <c r="AW4991" s="193"/>
      <c r="AX4991" s="193"/>
      <c r="AY4991" s="193"/>
      <c r="AZ4991" s="193"/>
      <c r="BA4991" s="193"/>
      <c r="BB4991" s="193"/>
      <c r="BC4991" s="193"/>
      <c r="BD4991" s="193"/>
      <c r="BE4991" s="315"/>
      <c r="BF4991" s="315"/>
      <c r="BG4991" s="315"/>
      <c r="BH4991" s="315"/>
      <c r="BI4991" s="315"/>
      <c r="BJ4991" s="315"/>
      <c r="BK4991" s="315"/>
    </row>
    <row r="4992" spans="1:63" x14ac:dyDescent="0.25">
      <c r="A4992" s="9"/>
      <c r="B4992" s="185" t="s">
        <v>5770</v>
      </c>
      <c r="C4992" s="25" t="s">
        <v>1325</v>
      </c>
      <c r="D4992" s="193">
        <v>0.95636546</v>
      </c>
      <c r="E4992" s="193">
        <v>0.17285610000000001</v>
      </c>
      <c r="F4992" s="193">
        <v>4.2982936000000001E-3</v>
      </c>
      <c r="G4992" s="193">
        <v>1.8997364000000001E-3</v>
      </c>
      <c r="H4992" s="193">
        <v>9.6972483999999996E-5</v>
      </c>
      <c r="I4992" s="193">
        <v>5.2112812999999996E-4</v>
      </c>
      <c r="J4992" s="193">
        <v>0.77564374000000003</v>
      </c>
      <c r="K4992" s="193">
        <v>1.0504817E-4</v>
      </c>
      <c r="L4992" s="193">
        <v>9.4444030000000005E-4</v>
      </c>
      <c r="M4992" s="193">
        <v>0</v>
      </c>
      <c r="N4992" s="193">
        <v>0</v>
      </c>
      <c r="O4992" s="193">
        <v>0</v>
      </c>
      <c r="P4992" s="199">
        <f t="shared" si="974"/>
        <v>1.2804155555555556</v>
      </c>
      <c r="Q4992" s="240">
        <v>0.81273311000000004</v>
      </c>
      <c r="R4992" s="99">
        <v>0.66452018999999996</v>
      </c>
      <c r="S4992" s="99">
        <v>0.1054928</v>
      </c>
      <c r="T4992" s="99">
        <v>1.2667000000000001E-6</v>
      </c>
      <c r="U4992" s="99">
        <v>2.0924000000000002E-2</v>
      </c>
      <c r="V4992" s="99">
        <v>1.4458559999999999E-3</v>
      </c>
      <c r="W4992" s="99">
        <v>2.0348999999999999E-2</v>
      </c>
      <c r="X4992" s="241">
        <f t="shared" si="975"/>
        <v>7.9154273205049988E-2</v>
      </c>
      <c r="Y4992" s="241">
        <f t="shared" si="976"/>
        <v>5.3470786376699997E-2</v>
      </c>
      <c r="Z4992" s="241">
        <f t="shared" si="977"/>
        <v>2.4018698810650004E-2</v>
      </c>
      <c r="AA4992" s="241">
        <f t="shared" si="978"/>
        <v>1.6647880177E-3</v>
      </c>
      <c r="AB4992" s="258">
        <v>3.5492976000000002E-2</v>
      </c>
      <c r="AC4992" s="258">
        <v>3.2098880000000001E-7</v>
      </c>
      <c r="AD4992" s="258">
        <v>1.6971778999999999E-2</v>
      </c>
      <c r="AE4992" s="258">
        <v>5.6991380000000002E-7</v>
      </c>
      <c r="AF4992" s="258">
        <v>1.0018048000000001E-3</v>
      </c>
      <c r="AG4992" s="258">
        <v>3.3356741000000002E-6</v>
      </c>
      <c r="AH4992" s="258">
        <v>2.3231416000000001E-2</v>
      </c>
      <c r="AI4992" s="258">
        <v>6.4587132000000001E-6</v>
      </c>
      <c r="AJ4992" s="258">
        <v>2.3262104999999998E-6</v>
      </c>
      <c r="AK4992" s="258">
        <v>4.4866018000000002E-4</v>
      </c>
      <c r="AL4992" s="258">
        <v>1.3279624000000001E-4</v>
      </c>
      <c r="AM4992" s="258">
        <v>2.6439545000000002E-7</v>
      </c>
      <c r="AN4992" s="258">
        <v>9.9172143999999999E-5</v>
      </c>
      <c r="AO4992" s="258">
        <v>9.5977537000000002E-5</v>
      </c>
      <c r="AP4992" s="258">
        <v>1.6273904999999999E-6</v>
      </c>
      <c r="AQ4992" s="258">
        <v>1.6824177E-6</v>
      </c>
      <c r="AR4992" s="258">
        <v>1.6631056E-3</v>
      </c>
      <c r="AT4992" s="193"/>
      <c r="AU4992" s="193"/>
      <c r="AV4992" s="193"/>
      <c r="AW4992" s="193"/>
      <c r="AX4992" s="193"/>
      <c r="AY4992" s="193"/>
      <c r="AZ4992" s="193"/>
      <c r="BA4992" s="193"/>
      <c r="BB4992" s="193"/>
      <c r="BC4992" s="193"/>
      <c r="BD4992" s="193"/>
      <c r="BE4992" s="315"/>
      <c r="BF4992" s="315"/>
      <c r="BG4992" s="315"/>
      <c r="BH4992" s="315"/>
      <c r="BI4992" s="315"/>
      <c r="BJ4992" s="315"/>
      <c r="BK4992" s="315"/>
    </row>
    <row r="4993" spans="1:63" x14ac:dyDescent="0.25">
      <c r="A4993" s="9"/>
      <c r="B4993" s="185" t="s">
        <v>5770</v>
      </c>
      <c r="C4993" s="25" t="s">
        <v>1326</v>
      </c>
      <c r="D4993" s="193">
        <v>0.89328408000000004</v>
      </c>
      <c r="E4993" s="193">
        <v>0.16262094999999999</v>
      </c>
      <c r="F4993" s="193">
        <v>3.9589991E-3</v>
      </c>
      <c r="G4993" s="193">
        <v>1.9570802E-3</v>
      </c>
      <c r="H4993" s="193">
        <v>7.8877348999999999E-5</v>
      </c>
      <c r="I4993" s="193">
        <v>4.8688685999999999E-4</v>
      </c>
      <c r="J4993" s="193">
        <v>0.72338698000000001</v>
      </c>
      <c r="K4993" s="193">
        <v>1.0178006E-4</v>
      </c>
      <c r="L4993" s="193">
        <v>6.9253733999999996E-4</v>
      </c>
      <c r="M4993" s="193">
        <v>0</v>
      </c>
      <c r="N4993" s="193">
        <v>0</v>
      </c>
      <c r="O4993" s="193">
        <v>0</v>
      </c>
      <c r="P4993" s="199">
        <f t="shared" si="974"/>
        <v>1.2045996296296295</v>
      </c>
      <c r="Q4993" s="240">
        <v>0.89373318999999996</v>
      </c>
      <c r="R4993" s="99">
        <v>0.66670688</v>
      </c>
      <c r="S4993" s="99">
        <v>0.18836720000000001</v>
      </c>
      <c r="T4993" s="99">
        <v>1.0247999999999999E-6</v>
      </c>
      <c r="U4993" s="99">
        <v>9.8209999999999999E-3</v>
      </c>
      <c r="V4993" s="99">
        <v>3.2420890000000001E-3</v>
      </c>
      <c r="W4993" s="99">
        <v>2.5595E-2</v>
      </c>
      <c r="X4993" s="241">
        <f t="shared" si="975"/>
        <v>7.4381592005939995E-2</v>
      </c>
      <c r="Y4993" s="241">
        <f t="shared" si="976"/>
        <v>5.0330331264149993E-2</v>
      </c>
      <c r="Z4993" s="241">
        <f t="shared" si="977"/>
        <v>2.2380654275690002E-2</v>
      </c>
      <c r="AA4993" s="241">
        <f t="shared" si="978"/>
        <v>1.6706064661E-3</v>
      </c>
      <c r="AB4993" s="258">
        <v>3.3391327999999998E-2</v>
      </c>
      <c r="AC4993" s="258">
        <v>2.8350710999999997E-7</v>
      </c>
      <c r="AD4993" s="258">
        <v>1.6032879999999999E-2</v>
      </c>
      <c r="AE4993" s="258">
        <v>5.1775974000000001E-7</v>
      </c>
      <c r="AF4993" s="258">
        <v>8.9933429000000004E-4</v>
      </c>
      <c r="AG4993" s="258">
        <v>5.9877073000000001E-6</v>
      </c>
      <c r="AH4993" s="258">
        <v>2.1855804E-2</v>
      </c>
      <c r="AI4993" s="258">
        <v>5.9228729E-6</v>
      </c>
      <c r="AJ4993" s="258">
        <v>3.2842742000000001E-6</v>
      </c>
      <c r="AK4993" s="258">
        <v>3.4709668999999998E-4</v>
      </c>
      <c r="AL4993" s="258">
        <v>1.1487073E-4</v>
      </c>
      <c r="AM4993" s="258">
        <v>2.4196659000000001E-7</v>
      </c>
      <c r="AN4993" s="258">
        <v>3.2995954999999997E-5</v>
      </c>
      <c r="AO4993" s="258">
        <v>6.4082790999999998E-5</v>
      </c>
      <c r="AP4993" s="258">
        <v>-4.3645003999999997E-5</v>
      </c>
      <c r="AQ4993" s="258">
        <v>1.5286660999999999E-6</v>
      </c>
      <c r="AR4993" s="258">
        <v>1.6690778E-3</v>
      </c>
      <c r="AT4993" s="193"/>
      <c r="AU4993" s="193"/>
      <c r="AV4993" s="193"/>
      <c r="AW4993" s="193"/>
      <c r="AX4993" s="193"/>
      <c r="AY4993" s="193"/>
      <c r="AZ4993" s="193"/>
      <c r="BA4993" s="193"/>
      <c r="BB4993" s="193"/>
      <c r="BC4993" s="193"/>
      <c r="BD4993" s="193"/>
      <c r="BE4993" s="315"/>
      <c r="BF4993" s="315"/>
      <c r="BG4993" s="315"/>
      <c r="BH4993" s="315"/>
      <c r="BI4993" s="315"/>
      <c r="BJ4993" s="315"/>
      <c r="BK4993" s="315"/>
    </row>
    <row r="4994" spans="1:63" x14ac:dyDescent="0.25">
      <c r="A4994" s="9"/>
      <c r="B4994" s="185" t="s">
        <v>5770</v>
      </c>
      <c r="C4994" s="25" t="s">
        <v>1327</v>
      </c>
      <c r="D4994" s="193">
        <v>1.2833835</v>
      </c>
      <c r="E4994" s="193">
        <v>0.27493967000000002</v>
      </c>
      <c r="F4994" s="193">
        <v>3.9311750999999999E-3</v>
      </c>
      <c r="G4994" s="193">
        <v>1.4860477999999999E-3</v>
      </c>
      <c r="H4994" s="193">
        <v>7.7999345E-5</v>
      </c>
      <c r="I4994" s="193">
        <v>4.0386384000000002E-4</v>
      </c>
      <c r="J4994" s="193">
        <v>1.0015972</v>
      </c>
      <c r="K4994" s="193">
        <v>8.4387445999999997E-5</v>
      </c>
      <c r="L4994" s="193">
        <v>8.6318584000000004E-4</v>
      </c>
      <c r="M4994" s="193">
        <v>0</v>
      </c>
      <c r="N4994" s="193">
        <v>0</v>
      </c>
      <c r="O4994" s="193">
        <v>0</v>
      </c>
      <c r="P4994" s="199">
        <f t="shared" si="974"/>
        <v>2.0365901481481483</v>
      </c>
      <c r="Q4994" s="240">
        <v>0.66427111000000005</v>
      </c>
      <c r="R4994" s="99">
        <v>0.51661639000000004</v>
      </c>
      <c r="S4994" s="99">
        <v>0.1054928</v>
      </c>
      <c r="T4994" s="99">
        <v>9.2032000000000002E-7</v>
      </c>
      <c r="U4994" s="99">
        <v>2.0857000000000001E-2</v>
      </c>
      <c r="V4994" s="99">
        <v>1.5489950000000001E-3</v>
      </c>
      <c r="W4994" s="99">
        <v>1.9755000000000002E-2</v>
      </c>
      <c r="X4994" s="241">
        <f t="shared" si="975"/>
        <v>0.11763189953733</v>
      </c>
      <c r="Y4994" s="241">
        <f t="shared" si="976"/>
        <v>7.8450065326249999E-2</v>
      </c>
      <c r="Z4994" s="241">
        <f t="shared" si="977"/>
        <v>3.7886988970580002E-2</v>
      </c>
      <c r="AA4994" s="241">
        <f t="shared" si="978"/>
        <v>1.2948452405000001E-3</v>
      </c>
      <c r="AB4994" s="258">
        <v>5.6454109000000002E-2</v>
      </c>
      <c r="AC4994" s="258">
        <v>2.2434721999999999E-7</v>
      </c>
      <c r="AD4994" s="258">
        <v>2.1095218999999998E-2</v>
      </c>
      <c r="AE4994" s="258">
        <v>5.0267453000000001E-7</v>
      </c>
      <c r="AF4994" s="258">
        <v>8.9665478999999997E-4</v>
      </c>
      <c r="AG4994" s="258">
        <v>3.3555145E-6</v>
      </c>
      <c r="AH4994" s="258">
        <v>3.6951286E-2</v>
      </c>
      <c r="AI4994" s="258">
        <v>5.9324518E-6</v>
      </c>
      <c r="AJ4994" s="258">
        <v>2.5440982000000002E-6</v>
      </c>
      <c r="AK4994" s="258">
        <v>6.0640526999999997E-4</v>
      </c>
      <c r="AL4994" s="258">
        <v>1.1324993E-4</v>
      </c>
      <c r="AM4994" s="258">
        <v>1.5980858000000001E-7</v>
      </c>
      <c r="AN4994" s="258">
        <v>9.5745292999999994E-5</v>
      </c>
      <c r="AO4994" s="258">
        <v>5.3098528999999999E-5</v>
      </c>
      <c r="AP4994" s="258">
        <v>5.8567589999999997E-5</v>
      </c>
      <c r="AQ4994" s="258">
        <v>1.4586405000000001E-6</v>
      </c>
      <c r="AR4994" s="258">
        <v>1.2933866000000001E-3</v>
      </c>
      <c r="AT4994" s="193"/>
      <c r="AU4994" s="193"/>
      <c r="AV4994" s="193"/>
      <c r="AW4994" s="193"/>
      <c r="AX4994" s="193"/>
      <c r="AY4994" s="193"/>
      <c r="AZ4994" s="193"/>
      <c r="BA4994" s="193"/>
      <c r="BB4994" s="193"/>
      <c r="BC4994" s="193"/>
      <c r="BD4994" s="193"/>
      <c r="BE4994" s="315"/>
      <c r="BF4994" s="315"/>
      <c r="BG4994" s="315"/>
      <c r="BH4994" s="315"/>
      <c r="BI4994" s="315"/>
      <c r="BJ4994" s="315"/>
      <c r="BK4994" s="315"/>
    </row>
    <row r="4995" spans="1:63" x14ac:dyDescent="0.25">
      <c r="A4995" s="9"/>
      <c r="B4995" s="185" t="s">
        <v>5770</v>
      </c>
      <c r="C4995" s="25" t="s">
        <v>1328</v>
      </c>
      <c r="D4995" s="193">
        <v>1.2821469000000001</v>
      </c>
      <c r="E4995" s="193">
        <v>0.27625328999999998</v>
      </c>
      <c r="F4995" s="193">
        <v>3.8526902999999999E-3</v>
      </c>
      <c r="G4995" s="193">
        <v>1.6447204E-3</v>
      </c>
      <c r="H4995" s="193">
        <v>6.3562057000000002E-5</v>
      </c>
      <c r="I4995" s="193">
        <v>4.0504404000000002E-4</v>
      </c>
      <c r="J4995" s="193">
        <v>0.99917685000000001</v>
      </c>
      <c r="K4995" s="193">
        <v>8.4879474999999998E-5</v>
      </c>
      <c r="L4995" s="193">
        <v>6.6588982E-4</v>
      </c>
      <c r="M4995" s="193">
        <v>0</v>
      </c>
      <c r="N4995" s="193">
        <v>0</v>
      </c>
      <c r="O4995" s="193">
        <v>0</v>
      </c>
      <c r="P4995" s="199">
        <f t="shared" si="974"/>
        <v>2.0463206666666665</v>
      </c>
      <c r="Q4995" s="240">
        <v>0.8346517</v>
      </c>
      <c r="R4995" s="99">
        <v>0.57440058000000005</v>
      </c>
      <c r="S4995" s="99">
        <v>0.21684320000000001</v>
      </c>
      <c r="T4995" s="99">
        <v>7.4369000000000001E-7</v>
      </c>
      <c r="U4995" s="99">
        <v>1.1010000000000001E-2</v>
      </c>
      <c r="V4995" s="99">
        <v>3.8671700000000001E-3</v>
      </c>
      <c r="W4995" s="99">
        <v>2.853E-2</v>
      </c>
      <c r="X4995" s="241">
        <f t="shared" si="975"/>
        <v>0.11813566138157001</v>
      </c>
      <c r="Y4995" s="241">
        <f t="shared" si="976"/>
        <v>7.883297008710001E-2</v>
      </c>
      <c r="Z4995" s="241">
        <f t="shared" si="977"/>
        <v>3.7862659294270004E-2</v>
      </c>
      <c r="AA4995" s="241">
        <f t="shared" si="978"/>
        <v>1.4400320002000001E-3</v>
      </c>
      <c r="AB4995" s="258">
        <v>5.6723788999999997E-2</v>
      </c>
      <c r="AC4995" s="258">
        <v>2.0336269999999999E-7</v>
      </c>
      <c r="AD4995" s="258">
        <v>2.1250847E-2</v>
      </c>
      <c r="AE4995" s="258">
        <v>4.7657869999999999E-7</v>
      </c>
      <c r="AF4995" s="258">
        <v>8.5073568000000003E-4</v>
      </c>
      <c r="AG4995" s="258">
        <v>6.9184656999999996E-6</v>
      </c>
      <c r="AH4995" s="258">
        <v>3.7127791E-2</v>
      </c>
      <c r="AI4995" s="258">
        <v>5.8003682000000002E-6</v>
      </c>
      <c r="AJ4995" s="258">
        <v>3.9644358999999999E-6</v>
      </c>
      <c r="AK4995" s="258">
        <v>5.4994866000000005E-4</v>
      </c>
      <c r="AL4995" s="258">
        <v>1.0375622E-4</v>
      </c>
      <c r="AM4995" s="258">
        <v>1.4929817E-7</v>
      </c>
      <c r="AN4995" s="258">
        <v>3.2554776999999999E-5</v>
      </c>
      <c r="AO4995" s="258">
        <v>2.1791059E-5</v>
      </c>
      <c r="AP4995" s="258">
        <v>1.6903475999999999E-5</v>
      </c>
      <c r="AQ4995" s="258">
        <v>1.4291002000000001E-6</v>
      </c>
      <c r="AR4995" s="258">
        <v>1.4386029000000001E-3</v>
      </c>
      <c r="AT4995" s="193"/>
      <c r="AU4995" s="193"/>
      <c r="AV4995" s="193"/>
      <c r="AW4995" s="193"/>
      <c r="AX4995" s="193"/>
      <c r="AY4995" s="193"/>
      <c r="AZ4995" s="193"/>
      <c r="BA4995" s="193"/>
      <c r="BB4995" s="193"/>
      <c r="BC4995" s="193"/>
      <c r="BD4995" s="193"/>
      <c r="BE4995" s="315"/>
      <c r="BF4995" s="315"/>
      <c r="BG4995" s="315"/>
      <c r="BH4995" s="315"/>
      <c r="BI4995" s="315"/>
      <c r="BJ4995" s="315"/>
      <c r="BK4995" s="315"/>
    </row>
    <row r="4996" spans="1:63" x14ac:dyDescent="0.25">
      <c r="A4996" s="9"/>
      <c r="B4996" s="185" t="s">
        <v>5770</v>
      </c>
      <c r="C4996" s="25" t="s">
        <v>1329</v>
      </c>
      <c r="D4996" s="193">
        <v>0.83384705000000003</v>
      </c>
      <c r="E4996" s="193">
        <v>0.14654096</v>
      </c>
      <c r="F4996" s="193">
        <v>3.3890927E-3</v>
      </c>
      <c r="G4996" s="193">
        <v>1.1922828999999999E-3</v>
      </c>
      <c r="H4996" s="193">
        <v>4.7869935000000003E-5</v>
      </c>
      <c r="I4996" s="193">
        <v>4.5583575000000001E-4</v>
      </c>
      <c r="J4996" s="193">
        <v>0.68150619000000001</v>
      </c>
      <c r="K4996" s="193">
        <v>4.7359681000000001E-5</v>
      </c>
      <c r="L4996" s="193">
        <v>6.6744951999999995E-4</v>
      </c>
      <c r="M4996" s="193">
        <v>0</v>
      </c>
      <c r="N4996" s="193">
        <v>0</v>
      </c>
      <c r="O4996" s="193">
        <v>0</v>
      </c>
      <c r="P4996" s="199">
        <f t="shared" si="974"/>
        <v>1.0854885925925926</v>
      </c>
      <c r="Q4996" s="240">
        <v>1.0926285</v>
      </c>
      <c r="R4996" s="99">
        <v>0.70211396999999998</v>
      </c>
      <c r="S4996" s="99">
        <v>0.32451439999999998</v>
      </c>
      <c r="T4996" s="99">
        <v>9.6624E-7</v>
      </c>
      <c r="U4996" s="99">
        <v>1.7555000000000001E-2</v>
      </c>
      <c r="V4996" s="99">
        <v>5.8371550000000001E-3</v>
      </c>
      <c r="W4996" s="99">
        <v>4.2606999999999999E-2</v>
      </c>
      <c r="X4996" s="241">
        <f t="shared" si="975"/>
        <v>6.8184108353740003E-2</v>
      </c>
      <c r="Y4996" s="241">
        <f t="shared" si="976"/>
        <v>4.6212819567389998E-2</v>
      </c>
      <c r="Z4996" s="241">
        <f t="shared" si="977"/>
        <v>2.0211270959350002E-2</v>
      </c>
      <c r="AA4996" s="241">
        <f t="shared" si="978"/>
        <v>1.760017827E-3</v>
      </c>
      <c r="AB4996" s="258">
        <v>3.0089512999999998E-2</v>
      </c>
      <c r="AC4996" s="258">
        <v>2.1527099000000001E-7</v>
      </c>
      <c r="AD4996" s="258">
        <v>1.5368761999999999E-2</v>
      </c>
      <c r="AE4996" s="258">
        <v>3.5509440000000001E-7</v>
      </c>
      <c r="AF4996" s="258">
        <v>7.4361005999999999E-4</v>
      </c>
      <c r="AG4996" s="258">
        <v>1.0364141999999999E-5</v>
      </c>
      <c r="AH4996" s="258">
        <v>1.9694639999999999E-2</v>
      </c>
      <c r="AI4996" s="258">
        <v>5.2201611000000004E-6</v>
      </c>
      <c r="AJ4996" s="258">
        <v>4.962757E-6</v>
      </c>
      <c r="AK4996" s="258">
        <v>3.2771508999999998E-4</v>
      </c>
      <c r="AL4996" s="258">
        <v>7.1365910999999997E-5</v>
      </c>
      <c r="AM4996" s="258">
        <v>1.1502225E-7</v>
      </c>
      <c r="AN4996" s="258">
        <v>5.3861081E-5</v>
      </c>
      <c r="AO4996" s="258">
        <v>2.5380257000000001E-5</v>
      </c>
      <c r="AP4996" s="258">
        <v>2.8010680000000001E-5</v>
      </c>
      <c r="AQ4996" s="258">
        <v>1.766027E-6</v>
      </c>
      <c r="AR4996" s="258">
        <v>1.7582518E-3</v>
      </c>
      <c r="AT4996" s="193"/>
      <c r="AU4996" s="193"/>
      <c r="AV4996" s="193"/>
      <c r="AW4996" s="193"/>
      <c r="AX4996" s="193"/>
      <c r="AY4996" s="193"/>
      <c r="AZ4996" s="193"/>
      <c r="BA4996" s="193"/>
      <c r="BB4996" s="193"/>
      <c r="BC4996" s="193"/>
      <c r="BD4996" s="193"/>
      <c r="BE4996" s="315"/>
      <c r="BF4996" s="315"/>
      <c r="BG4996" s="315"/>
      <c r="BH4996" s="315"/>
      <c r="BI4996" s="315"/>
      <c r="BJ4996" s="315"/>
      <c r="BK4996" s="315"/>
    </row>
    <row r="4997" spans="1:63" x14ac:dyDescent="0.25">
      <c r="A4997" s="9"/>
      <c r="B4997" s="185" t="s">
        <v>1264</v>
      </c>
      <c r="C4997" s="25" t="s">
        <v>3845</v>
      </c>
      <c r="D4997" s="193">
        <v>9.6975663999999995</v>
      </c>
      <c r="E4997" s="193">
        <v>1.7772205000000001</v>
      </c>
      <c r="F4997" s="193">
        <v>7.6128656000000003E-2</v>
      </c>
      <c r="G4997" s="193">
        <v>1.4195498000000001E-2</v>
      </c>
      <c r="H4997" s="193">
        <v>1.2450686E-3</v>
      </c>
      <c r="I4997" s="193">
        <v>1.1650637E-2</v>
      </c>
      <c r="J4997" s="193">
        <v>7.8032326000000003</v>
      </c>
      <c r="K4997" s="193">
        <v>5.9842089999999999E-4</v>
      </c>
      <c r="L4997" s="193">
        <v>1.3295072E-2</v>
      </c>
      <c r="M4997" s="193">
        <v>0</v>
      </c>
      <c r="N4997" s="193">
        <v>0</v>
      </c>
      <c r="O4997" s="193">
        <v>0</v>
      </c>
      <c r="P4997" s="199">
        <f t="shared" si="974"/>
        <v>13.164596296296295</v>
      </c>
      <c r="Q4997" s="240">
        <v>24.213902999999998</v>
      </c>
      <c r="R4997" s="99">
        <v>19.166781</v>
      </c>
      <c r="S4997" s="99">
        <v>4.1404160000000001</v>
      </c>
      <c r="T4997" s="99">
        <v>4.3482999999999997E-5</v>
      </c>
      <c r="U4997" s="99">
        <v>0.25996000000000002</v>
      </c>
      <c r="V4997" s="99">
        <v>6.7582400000000001E-2</v>
      </c>
      <c r="W4997" s="99">
        <v>0.57911999999999997</v>
      </c>
      <c r="X4997" s="241">
        <f t="shared" si="975"/>
        <v>0.8629311264438001</v>
      </c>
      <c r="Y4997" s="241">
        <f t="shared" si="976"/>
        <v>0.56777613145110006</v>
      </c>
      <c r="Z4997" s="241">
        <f t="shared" si="977"/>
        <v>0.24717129381570002</v>
      </c>
      <c r="AA4997" s="241">
        <f t="shared" si="978"/>
        <v>4.7983701177000002E-2</v>
      </c>
      <c r="AB4997" s="258">
        <v>0.36491964999999998</v>
      </c>
      <c r="AC4997" s="258">
        <v>8.4755119999999999E-6</v>
      </c>
      <c r="AD4997" s="258">
        <v>0.18475912999999999</v>
      </c>
      <c r="AE4997" s="258">
        <v>9.4419391000000001E-6</v>
      </c>
      <c r="AF4997" s="258">
        <v>1.7947281999999998E-2</v>
      </c>
      <c r="AG4997" s="258">
        <v>1.3215199999999999E-4</v>
      </c>
      <c r="AH4997" s="258">
        <v>0.23885211000000001</v>
      </c>
      <c r="AI4997" s="258">
        <v>1.1458456E-4</v>
      </c>
      <c r="AJ4997" s="258">
        <v>6.0044063999999998E-5</v>
      </c>
      <c r="AK4997" s="258">
        <v>4.1753535000000003E-3</v>
      </c>
      <c r="AL4997" s="258">
        <v>9.6667360000000002E-4</v>
      </c>
      <c r="AM4997" s="258">
        <v>1.5930317E-6</v>
      </c>
      <c r="AN4997" s="258">
        <v>8.8121187999999997E-4</v>
      </c>
      <c r="AO4997" s="258">
        <v>7.6778847999999997E-4</v>
      </c>
      <c r="AP4997" s="258">
        <v>1.3519347E-3</v>
      </c>
      <c r="AQ4997" s="258">
        <v>3.3694176999999997E-5</v>
      </c>
      <c r="AR4997" s="258">
        <v>4.7950007000000003E-2</v>
      </c>
      <c r="AT4997" s="193"/>
      <c r="AU4997" s="193"/>
      <c r="AV4997" s="193"/>
      <c r="AW4997" s="193"/>
      <c r="AX4997" s="193"/>
      <c r="AY4997" s="193"/>
      <c r="AZ4997" s="193"/>
      <c r="BA4997" s="193"/>
      <c r="BB4997" s="193"/>
      <c r="BC4997" s="193"/>
      <c r="BD4997" s="193"/>
      <c r="BE4997" s="315"/>
      <c r="BF4997" s="315"/>
      <c r="BG4997" s="315"/>
      <c r="BH4997" s="315"/>
      <c r="BI4997" s="315"/>
      <c r="BJ4997" s="315"/>
      <c r="BK4997" s="315"/>
    </row>
    <row r="4998" spans="1:63" x14ac:dyDescent="0.25">
      <c r="A4998" s="9"/>
      <c r="B4998" s="185" t="s">
        <v>1264</v>
      </c>
      <c r="C4998" s="25" t="s">
        <v>3844</v>
      </c>
      <c r="D4998" s="193">
        <v>3.1277238999999999</v>
      </c>
      <c r="E4998" s="193">
        <v>0.62380970999999996</v>
      </c>
      <c r="F4998" s="193">
        <v>2.9247815999999999E-2</v>
      </c>
      <c r="G4998" s="193">
        <v>7.6193792E-3</v>
      </c>
      <c r="H4998" s="193">
        <v>4.5843959000000002E-4</v>
      </c>
      <c r="I4998" s="193">
        <v>4.7543943999999996E-3</v>
      </c>
      <c r="J4998" s="193">
        <v>2.4548912000000001</v>
      </c>
      <c r="K4998" s="193">
        <v>2.4050716999999999E-4</v>
      </c>
      <c r="L4998" s="193">
        <v>6.7024006000000001E-3</v>
      </c>
      <c r="M4998" s="193">
        <v>0</v>
      </c>
      <c r="N4998" s="193">
        <v>0</v>
      </c>
      <c r="O4998" s="193">
        <v>0</v>
      </c>
      <c r="P4998" s="199">
        <f t="shared" si="974"/>
        <v>4.6208126666666658</v>
      </c>
      <c r="Q4998" s="240">
        <v>12.997954</v>
      </c>
      <c r="R4998" s="99">
        <v>9.2401475000000008</v>
      </c>
      <c r="S4998" s="99">
        <v>3.0844800000000001</v>
      </c>
      <c r="T4998" s="99">
        <v>1.3695E-5</v>
      </c>
      <c r="U4998" s="99">
        <v>0.20080999999999999</v>
      </c>
      <c r="V4998" s="99">
        <v>5.414302E-2</v>
      </c>
      <c r="W4998" s="99">
        <v>0.41836000000000001</v>
      </c>
      <c r="X4998" s="241">
        <f t="shared" si="975"/>
        <v>0.31601214818279</v>
      </c>
      <c r="Y4998" s="241">
        <f t="shared" si="976"/>
        <v>0.2057186316855</v>
      </c>
      <c r="Z4998" s="241">
        <f t="shared" si="977"/>
        <v>8.7151809821289991E-2</v>
      </c>
      <c r="AA4998" s="241">
        <f t="shared" si="978"/>
        <v>2.3141706676000001E-2</v>
      </c>
      <c r="AB4998" s="258">
        <v>0.12808717</v>
      </c>
      <c r="AC4998" s="258">
        <v>3.5862498999999998E-6</v>
      </c>
      <c r="AD4998" s="258">
        <v>7.1066725999999997E-2</v>
      </c>
      <c r="AE4998" s="258">
        <v>2.6978055999999998E-6</v>
      </c>
      <c r="AF4998" s="258">
        <v>6.4598753999999996E-3</v>
      </c>
      <c r="AG4998" s="258">
        <v>9.8576230000000002E-5</v>
      </c>
      <c r="AH4998" s="258">
        <v>8.3837228E-2</v>
      </c>
      <c r="AI4998" s="258">
        <v>4.5973751999999999E-5</v>
      </c>
      <c r="AJ4998" s="258">
        <v>4.5989992000000003E-5</v>
      </c>
      <c r="AK4998" s="258">
        <v>1.2563741E-3</v>
      </c>
      <c r="AL4998" s="258">
        <v>3.3822296000000001E-4</v>
      </c>
      <c r="AM4998" s="258">
        <v>6.2106729000000001E-7</v>
      </c>
      <c r="AN4998" s="258">
        <v>6.8713358999999996E-4</v>
      </c>
      <c r="AO4998" s="258">
        <v>3.7175072000000001E-4</v>
      </c>
      <c r="AP4998" s="258">
        <v>5.6851563999999995E-4</v>
      </c>
      <c r="AQ4998" s="258">
        <v>1.7616676000000001E-5</v>
      </c>
      <c r="AR4998" s="258">
        <v>2.312409E-2</v>
      </c>
      <c r="AT4998" s="193"/>
      <c r="AU4998" s="193"/>
      <c r="AV4998" s="193"/>
      <c r="AW4998" s="193"/>
      <c r="AX4998" s="193"/>
      <c r="AY4998" s="193"/>
      <c r="AZ4998" s="193"/>
      <c r="BA4998" s="193"/>
      <c r="BB4998" s="193"/>
      <c r="BC4998" s="193"/>
      <c r="BD4998" s="193"/>
      <c r="BE4998" s="315"/>
      <c r="BF4998" s="315"/>
      <c r="BG4998" s="315"/>
      <c r="BH4998" s="315"/>
      <c r="BI4998" s="315"/>
      <c r="BJ4998" s="315"/>
      <c r="BK4998" s="315"/>
    </row>
    <row r="4999" spans="1:63" x14ac:dyDescent="0.25">
      <c r="A4999" s="9"/>
      <c r="B4999" s="185" t="s">
        <v>5770</v>
      </c>
      <c r="C4999" s="5" t="s">
        <v>1330</v>
      </c>
      <c r="D4999" s="172">
        <v>1.9167298999999999E-2</v>
      </c>
      <c r="E4999" s="172">
        <v>1.1198346E-2</v>
      </c>
      <c r="F4999" s="172">
        <v>4.0275132999999996E-3</v>
      </c>
      <c r="G4999" s="172">
        <v>3.2274819999999999E-4</v>
      </c>
      <c r="H4999" s="172">
        <v>6.5012606999999994E-5</v>
      </c>
      <c r="I4999" s="172">
        <v>7.1863850999999998E-4</v>
      </c>
      <c r="J4999" s="172">
        <v>2.2421528000000001E-3</v>
      </c>
      <c r="K4999" s="172">
        <v>5.1264555999999998E-6</v>
      </c>
      <c r="L4999" s="172">
        <v>5.8776125999999995E-4</v>
      </c>
      <c r="M4999" s="172">
        <v>0</v>
      </c>
      <c r="N4999" s="172">
        <v>0</v>
      </c>
      <c r="O4999" s="172">
        <v>0</v>
      </c>
      <c r="P4999" s="199">
        <f t="shared" si="974"/>
        <v>8.2950711111111103E-2</v>
      </c>
      <c r="Q4999" s="233">
        <v>1.4821858000000001</v>
      </c>
      <c r="R4999" s="96">
        <v>1.2558883999999999</v>
      </c>
      <c r="S4999" s="96">
        <v>0.1901928</v>
      </c>
      <c r="T4999" s="96">
        <v>3.2441E-6</v>
      </c>
      <c r="U4999" s="96">
        <v>7.2709000000000003E-3</v>
      </c>
      <c r="V4999" s="96">
        <v>2.9164339999999999E-3</v>
      </c>
      <c r="W4999" s="96">
        <v>2.5914E-2</v>
      </c>
      <c r="X4999" s="241">
        <f t="shared" si="975"/>
        <v>9.2362326862374996E-3</v>
      </c>
      <c r="Y4999" s="241">
        <f t="shared" si="976"/>
        <v>4.4315165130299995E-3</v>
      </c>
      <c r="Z4999" s="241">
        <f t="shared" si="977"/>
        <v>1.6622698290074997E-3</v>
      </c>
      <c r="AA4999" s="241">
        <f t="shared" si="978"/>
        <v>3.1424463442000002E-3</v>
      </c>
      <c r="AB4999" s="241">
        <v>2.2992959000000001E-3</v>
      </c>
      <c r="AC4999" s="241">
        <v>6.0247472999999997E-7</v>
      </c>
      <c r="AD4999" s="241">
        <v>1.1379366E-3</v>
      </c>
      <c r="AE4999" s="241">
        <v>5.2886380000000001E-7</v>
      </c>
      <c r="AF4999" s="241">
        <v>9.8707920999999989E-4</v>
      </c>
      <c r="AG4999" s="241">
        <v>6.0734644999999999E-6</v>
      </c>
      <c r="AH4999" s="241">
        <v>1.5048997000000001E-3</v>
      </c>
      <c r="AI4999" s="241">
        <v>5.9911019999999998E-6</v>
      </c>
      <c r="AJ4999" s="241">
        <v>2.6190534999999999E-6</v>
      </c>
      <c r="AK4999" s="241">
        <v>3.3392287000000001E-6</v>
      </c>
      <c r="AL4999" s="241">
        <v>6.1939962000000005E-7</v>
      </c>
      <c r="AM4999" s="241">
        <v>1.8591875000000001E-9</v>
      </c>
      <c r="AN4999" s="241">
        <v>1.6902042E-5</v>
      </c>
      <c r="AO4999" s="241">
        <v>3.8382820000000003E-5</v>
      </c>
      <c r="AP4999" s="241">
        <v>8.9514623999999997E-5</v>
      </c>
      <c r="AQ4999" s="241">
        <v>1.7516441999999999E-6</v>
      </c>
      <c r="AR4999" s="241">
        <v>3.1406947000000001E-3</v>
      </c>
      <c r="AT4999" s="193"/>
      <c r="AU4999" s="193"/>
      <c r="AV4999" s="193"/>
      <c r="AW4999" s="193"/>
      <c r="AX4999" s="193"/>
      <c r="AY4999" s="193"/>
      <c r="AZ4999" s="193"/>
      <c r="BA4999" s="193"/>
      <c r="BB4999" s="193"/>
      <c r="BC4999" s="193"/>
      <c r="BD4999" s="193"/>
      <c r="BE4999" s="315"/>
      <c r="BF4999" s="315"/>
      <c r="BG4999" s="315"/>
      <c r="BH4999" s="315"/>
      <c r="BI4999" s="315"/>
      <c r="BJ4999" s="315"/>
      <c r="BK4999" s="315"/>
    </row>
    <row r="5000" spans="1:63" x14ac:dyDescent="0.25">
      <c r="A5000" s="9"/>
      <c r="B5000" s="185" t="s">
        <v>5770</v>
      </c>
      <c r="C5000" s="25" t="s">
        <v>1331</v>
      </c>
      <c r="D5000" s="193">
        <v>0.21006257</v>
      </c>
      <c r="E5000" s="193">
        <v>3.9534332999999998E-2</v>
      </c>
      <c r="F5000" s="193">
        <v>1.9391994000000001E-3</v>
      </c>
      <c r="G5000" s="193">
        <v>5.2438889E-4</v>
      </c>
      <c r="H5000" s="193">
        <v>2.8586252999999999E-5</v>
      </c>
      <c r="I5000" s="193">
        <v>3.2826087999999998E-4</v>
      </c>
      <c r="J5000" s="193">
        <v>0.16721653</v>
      </c>
      <c r="K5000" s="193">
        <v>1.5060406E-5</v>
      </c>
      <c r="L5000" s="193">
        <v>4.7621201000000001E-4</v>
      </c>
      <c r="M5000" s="193">
        <v>0</v>
      </c>
      <c r="N5000" s="193">
        <v>0</v>
      </c>
      <c r="O5000" s="193">
        <v>0</v>
      </c>
      <c r="P5000" s="199">
        <f t="shared" si="974"/>
        <v>0.29284691111111105</v>
      </c>
      <c r="Q5000" s="240">
        <v>0.79710685000000003</v>
      </c>
      <c r="R5000" s="99">
        <v>0.50950856</v>
      </c>
      <c r="S5000" s="99">
        <v>0.2350264</v>
      </c>
      <c r="T5000" s="99">
        <v>8.0259999999999995E-7</v>
      </c>
      <c r="U5000" s="99">
        <v>1.6399E-2</v>
      </c>
      <c r="V5000" s="99">
        <v>4.1710929999999998E-3</v>
      </c>
      <c r="W5000" s="99">
        <v>3.2001000000000002E-2</v>
      </c>
      <c r="X5000" s="241">
        <f t="shared" si="975"/>
        <v>1.9772997484689997E-2</v>
      </c>
      <c r="Y5000" s="241">
        <f t="shared" si="976"/>
        <v>1.2952215861649999E-2</v>
      </c>
      <c r="Z5000" s="241">
        <f t="shared" si="977"/>
        <v>5.5438420785400011E-3</v>
      </c>
      <c r="AA5000" s="241">
        <f t="shared" si="978"/>
        <v>1.2769395445000001E-3</v>
      </c>
      <c r="AB5000" s="258">
        <v>8.1175841999999998E-3</v>
      </c>
      <c r="AC5000" s="258">
        <v>1.5434485999999999E-7</v>
      </c>
      <c r="AD5000" s="258">
        <v>4.3940278999999999E-3</v>
      </c>
      <c r="AE5000" s="258">
        <v>1.7338278999999999E-7</v>
      </c>
      <c r="AF5000" s="258">
        <v>4.3276619000000001E-4</v>
      </c>
      <c r="AG5000" s="258">
        <v>7.509844E-6</v>
      </c>
      <c r="AH5000" s="258">
        <v>5.3132238999999996E-3</v>
      </c>
      <c r="AI5000" s="258">
        <v>3.0538878999999998E-6</v>
      </c>
      <c r="AJ5000" s="258">
        <v>3.2659526000000002E-6</v>
      </c>
      <c r="AK5000" s="258">
        <v>8.8076031E-5</v>
      </c>
      <c r="AL5000" s="258">
        <v>1.9552527999999999E-5</v>
      </c>
      <c r="AM5000" s="258">
        <v>3.3305039999999999E-8</v>
      </c>
      <c r="AN5000" s="258">
        <v>5.7675242000000001E-5</v>
      </c>
      <c r="AO5000" s="258">
        <v>2.5137712000000001E-5</v>
      </c>
      <c r="AP5000" s="258">
        <v>3.382352E-5</v>
      </c>
      <c r="AQ5000" s="258">
        <v>1.3012445E-6</v>
      </c>
      <c r="AR5000" s="258">
        <v>1.2756383E-3</v>
      </c>
      <c r="AT5000" s="193"/>
      <c r="AU5000" s="193"/>
      <c r="AV5000" s="193"/>
      <c r="AW5000" s="193"/>
      <c r="AX5000" s="193"/>
      <c r="AY5000" s="193"/>
      <c r="AZ5000" s="193"/>
      <c r="BA5000" s="193"/>
      <c r="BB5000" s="193"/>
      <c r="BC5000" s="193"/>
      <c r="BD5000" s="193"/>
      <c r="BE5000" s="315"/>
      <c r="BF5000" s="315"/>
      <c r="BG5000" s="315"/>
      <c r="BH5000" s="315"/>
      <c r="BI5000" s="315"/>
      <c r="BJ5000" s="315"/>
      <c r="BK5000" s="315"/>
    </row>
    <row r="5001" spans="1:63" x14ac:dyDescent="0.25">
      <c r="A5001" s="9"/>
      <c r="B5001" s="185" t="s">
        <v>1264</v>
      </c>
      <c r="C5001" s="5" t="s">
        <v>1394</v>
      </c>
      <c r="D5001" s="172">
        <v>1.3410218</v>
      </c>
      <c r="E5001" s="172">
        <v>0.23503567</v>
      </c>
      <c r="F5001" s="172">
        <v>5.3865648000000002E-3</v>
      </c>
      <c r="G5001" s="172">
        <v>1.7383132999999999E-3</v>
      </c>
      <c r="H5001" s="172">
        <v>8.0099455000000005E-5</v>
      </c>
      <c r="I5001" s="172">
        <v>6.9975704999999998E-4</v>
      </c>
      <c r="J5001" s="172">
        <v>1.0970462999999999</v>
      </c>
      <c r="K5001" s="172">
        <v>7.6224622999999998E-5</v>
      </c>
      <c r="L5001" s="172">
        <v>9.5891531000000003E-4</v>
      </c>
      <c r="M5001" s="172">
        <v>0</v>
      </c>
      <c r="N5001" s="172">
        <v>0</v>
      </c>
      <c r="O5001" s="172">
        <v>0</v>
      </c>
      <c r="P5001" s="199">
        <f t="shared" si="974"/>
        <v>1.7410049629629629</v>
      </c>
      <c r="Q5001" s="233">
        <v>1.5776433999999999</v>
      </c>
      <c r="R5001" s="96">
        <v>1.09399</v>
      </c>
      <c r="S5001" s="96">
        <v>0.40267920000000001</v>
      </c>
      <c r="T5001" s="96">
        <v>1.7814E-6</v>
      </c>
      <c r="U5001" s="96">
        <v>2.0778000000000001E-2</v>
      </c>
      <c r="V5001" s="96">
        <v>7.1244200000000002E-3</v>
      </c>
      <c r="W5001" s="96">
        <v>5.3069999999999999E-2</v>
      </c>
      <c r="X5001" s="241">
        <f t="shared" si="975"/>
        <v>0.1091051176184</v>
      </c>
      <c r="Y5001" s="241">
        <f t="shared" si="976"/>
        <v>7.3974608851129997E-2</v>
      </c>
      <c r="Z5001" s="241">
        <f t="shared" si="977"/>
        <v>3.2389272703170005E-2</v>
      </c>
      <c r="AA5001" s="241">
        <f t="shared" si="978"/>
        <v>2.7412360641000002E-3</v>
      </c>
      <c r="AB5001" s="241">
        <v>4.8260341999999998E-2</v>
      </c>
      <c r="AC5001" s="241">
        <v>3.9281948000000001E-7</v>
      </c>
      <c r="AD5001" s="241">
        <v>2.4496563999999998E-2</v>
      </c>
      <c r="AE5001" s="241">
        <v>6.2000865000000003E-7</v>
      </c>
      <c r="AF5001" s="241">
        <v>1.2038357999999999E-3</v>
      </c>
      <c r="AG5001" s="241">
        <v>1.2854222999999999E-5</v>
      </c>
      <c r="AH5001" s="241">
        <v>3.1588087000000001E-2</v>
      </c>
      <c r="AI5001" s="241">
        <v>8.1892635999999998E-6</v>
      </c>
      <c r="AJ5001" s="241">
        <v>6.3576759000000004E-6</v>
      </c>
      <c r="AK5001" s="241">
        <v>5.2423444999999999E-4</v>
      </c>
      <c r="AL5001" s="241">
        <v>1.1473874E-4</v>
      </c>
      <c r="AM5001" s="241">
        <v>1.8456767000000001E-7</v>
      </c>
      <c r="AN5001" s="241">
        <v>6.2062780000000003E-5</v>
      </c>
      <c r="AO5001" s="241">
        <v>3.9786256999999998E-5</v>
      </c>
      <c r="AP5001" s="241">
        <v>4.5631969000000001E-5</v>
      </c>
      <c r="AQ5001" s="241">
        <v>2.4280640999999999E-6</v>
      </c>
      <c r="AR5001" s="241">
        <v>2.7388080000000001E-3</v>
      </c>
      <c r="AT5001" s="193"/>
      <c r="AU5001" s="193"/>
      <c r="AV5001" s="193"/>
      <c r="AW5001" s="193"/>
      <c r="AX5001" s="193"/>
      <c r="AY5001" s="193"/>
      <c r="AZ5001" s="193"/>
      <c r="BA5001" s="193"/>
      <c r="BB5001" s="193"/>
      <c r="BC5001" s="193"/>
      <c r="BD5001" s="193"/>
      <c r="BE5001" s="315"/>
      <c r="BF5001" s="315"/>
      <c r="BG5001" s="315"/>
      <c r="BH5001" s="315"/>
      <c r="BI5001" s="315"/>
      <c r="BJ5001" s="315"/>
      <c r="BK5001" s="315"/>
    </row>
    <row r="5002" spans="1:63" x14ac:dyDescent="0.25">
      <c r="A5002" s="9"/>
      <c r="B5002" s="185" t="s">
        <v>1264</v>
      </c>
      <c r="C5002" s="5" t="s">
        <v>1393</v>
      </c>
      <c r="D5002" s="172">
        <v>2.1225051000000001</v>
      </c>
      <c r="E5002" s="172">
        <v>0.39910048999999997</v>
      </c>
      <c r="F5002" s="172">
        <v>3.2240461999999998E-2</v>
      </c>
      <c r="G5002" s="172">
        <v>4.8494159E-3</v>
      </c>
      <c r="H5002" s="172">
        <v>2.3420105999999999E-4</v>
      </c>
      <c r="I5002" s="172">
        <v>2.8628015000000001E-3</v>
      </c>
      <c r="J5002" s="172">
        <v>1.6770202999999999</v>
      </c>
      <c r="K5002" s="172">
        <v>1.6294911000000001E-4</v>
      </c>
      <c r="L5002" s="172">
        <v>6.0345722999999999E-3</v>
      </c>
      <c r="M5002" s="172">
        <v>0</v>
      </c>
      <c r="N5002" s="172">
        <v>0</v>
      </c>
      <c r="O5002" s="172">
        <v>0</v>
      </c>
      <c r="P5002" s="199">
        <f t="shared" si="974"/>
        <v>2.9562999259259257</v>
      </c>
      <c r="Q5002" s="233">
        <v>5.8469755000000001</v>
      </c>
      <c r="R5002" s="96">
        <v>3.8954863</v>
      </c>
      <c r="S5002" s="96">
        <v>1.6206400000000001</v>
      </c>
      <c r="T5002" s="96">
        <v>1.0545E-5</v>
      </c>
      <c r="U5002" s="96">
        <v>9.1298000000000004E-2</v>
      </c>
      <c r="V5002" s="96">
        <v>2.9150579999999999E-2</v>
      </c>
      <c r="W5002" s="96">
        <v>0.21038999999999999</v>
      </c>
      <c r="X5002" s="241">
        <f t="shared" si="975"/>
        <v>0.19192562204808999</v>
      </c>
      <c r="Y5002" s="241">
        <f t="shared" si="976"/>
        <v>0.12676697301419998</v>
      </c>
      <c r="Z5002" s="241">
        <f t="shared" si="977"/>
        <v>5.5394900172890005E-2</v>
      </c>
      <c r="AA5002" s="241">
        <f t="shared" si="978"/>
        <v>9.7637488610000014E-3</v>
      </c>
      <c r="AB5002" s="241">
        <v>8.1947541999999998E-2</v>
      </c>
      <c r="AC5002" s="241">
        <v>1.3414518000000001E-6</v>
      </c>
      <c r="AD5002" s="241">
        <v>3.9589272000000002E-2</v>
      </c>
      <c r="AE5002" s="241">
        <v>1.6109333999999999E-6</v>
      </c>
      <c r="AF5002" s="241">
        <v>5.1754586000000002E-3</v>
      </c>
      <c r="AG5002" s="241">
        <v>5.1748028999999999E-5</v>
      </c>
      <c r="AH5002" s="241">
        <v>5.363739E-2</v>
      </c>
      <c r="AI5002" s="241">
        <v>4.4492249999999997E-5</v>
      </c>
      <c r="AJ5002" s="241">
        <v>2.3617604E-5</v>
      </c>
      <c r="AK5002" s="241">
        <v>8.6199077000000005E-4</v>
      </c>
      <c r="AL5002" s="241">
        <v>2.2365226000000001E-4</v>
      </c>
      <c r="AM5002" s="241">
        <v>4.0560888999999999E-7</v>
      </c>
      <c r="AN5002" s="241">
        <v>2.8535904000000001E-4</v>
      </c>
      <c r="AO5002" s="241">
        <v>1.7302849999999999E-4</v>
      </c>
      <c r="AP5002" s="241">
        <v>1.4496414000000001E-4</v>
      </c>
      <c r="AQ5002" s="241">
        <v>1.1324361E-5</v>
      </c>
      <c r="AR5002" s="241">
        <v>9.7524245000000006E-3</v>
      </c>
      <c r="AT5002" s="193"/>
      <c r="AU5002" s="193"/>
      <c r="AV5002" s="193"/>
      <c r="AW5002" s="193"/>
      <c r="AX5002" s="193"/>
      <c r="AY5002" s="193"/>
      <c r="AZ5002" s="193"/>
      <c r="BA5002" s="193"/>
      <c r="BB5002" s="193"/>
      <c r="BC5002" s="193"/>
      <c r="BD5002" s="193"/>
      <c r="BE5002" s="315"/>
      <c r="BF5002" s="315"/>
      <c r="BG5002" s="315"/>
      <c r="BH5002" s="315"/>
      <c r="BI5002" s="315"/>
      <c r="BJ5002" s="315"/>
      <c r="BK5002" s="315"/>
    </row>
    <row r="5003" spans="1:63" x14ac:dyDescent="0.25">
      <c r="A5003" s="9"/>
      <c r="B5003" s="185" t="s">
        <v>1264</v>
      </c>
      <c r="C5003" s="5" t="s">
        <v>1392</v>
      </c>
      <c r="D5003" s="172">
        <v>4.6660364000000003</v>
      </c>
      <c r="E5003" s="172">
        <v>0.84798812999999995</v>
      </c>
      <c r="F5003" s="172">
        <v>2.0750393999999998E-2</v>
      </c>
      <c r="G5003" s="172">
        <v>9.9915626999999996E-3</v>
      </c>
      <c r="H5003" s="172">
        <v>4.2682187000000002E-4</v>
      </c>
      <c r="I5003" s="172">
        <v>2.5430816000000002E-3</v>
      </c>
      <c r="J5003" s="172">
        <v>3.7799518999999999</v>
      </c>
      <c r="K5003" s="172">
        <v>5.2701853000000002E-4</v>
      </c>
      <c r="L5003" s="172">
        <v>3.8574833000000002E-3</v>
      </c>
      <c r="M5003" s="172">
        <v>0</v>
      </c>
      <c r="N5003" s="172">
        <v>0</v>
      </c>
      <c r="O5003" s="172">
        <v>0</v>
      </c>
      <c r="P5003" s="199">
        <f t="shared" si="974"/>
        <v>6.2813935555555549</v>
      </c>
      <c r="Q5003" s="233">
        <v>4.4979972999999998</v>
      </c>
      <c r="R5003" s="96">
        <v>3.4242461</v>
      </c>
      <c r="S5003" s="96">
        <v>0.87024000000000001</v>
      </c>
      <c r="T5003" s="96">
        <v>5.5531999999999996E-6</v>
      </c>
      <c r="U5003" s="96">
        <v>6.3604999999999995E-2</v>
      </c>
      <c r="V5003" s="96">
        <v>1.454068E-2</v>
      </c>
      <c r="W5003" s="96">
        <v>0.12536</v>
      </c>
      <c r="X5003" s="241">
        <f t="shared" si="975"/>
        <v>0.38797025162500004</v>
      </c>
      <c r="Y5003" s="241">
        <f t="shared" si="976"/>
        <v>0.26241502144279999</v>
      </c>
      <c r="Z5003" s="241">
        <f t="shared" si="977"/>
        <v>0.11697529720170002</v>
      </c>
      <c r="AA5003" s="241">
        <f t="shared" si="978"/>
        <v>8.5799329805000008E-3</v>
      </c>
      <c r="AB5003" s="241">
        <v>0.17411937999999999</v>
      </c>
      <c r="AC5003" s="241">
        <v>1.5015144000000001E-6</v>
      </c>
      <c r="AD5003" s="241">
        <v>8.3520049999999998E-2</v>
      </c>
      <c r="AE5003" s="241">
        <v>2.7229504000000001E-6</v>
      </c>
      <c r="AF5003" s="241">
        <v>4.7437262000000003E-3</v>
      </c>
      <c r="AG5003" s="241">
        <v>2.7640778000000001E-5</v>
      </c>
      <c r="AH5003" s="241">
        <v>0.11396729</v>
      </c>
      <c r="AI5003" s="241">
        <v>3.1077071000000002E-5</v>
      </c>
      <c r="AJ5003" s="241">
        <v>1.5748439E-5</v>
      </c>
      <c r="AK5003" s="241">
        <v>1.9041681E-3</v>
      </c>
      <c r="AL5003" s="241">
        <v>6.1163205999999995E-4</v>
      </c>
      <c r="AM5003" s="241">
        <v>1.2702316999999999E-6</v>
      </c>
      <c r="AN5003" s="241">
        <v>2.4783923999999999E-4</v>
      </c>
      <c r="AO5003" s="241">
        <v>3.6709200999999998E-4</v>
      </c>
      <c r="AP5003" s="241">
        <v>-1.7081995E-4</v>
      </c>
      <c r="AQ5003" s="241">
        <v>8.0391804999999992E-6</v>
      </c>
      <c r="AR5003" s="241">
        <v>8.5718938000000008E-3</v>
      </c>
      <c r="AT5003" s="193"/>
      <c r="AU5003" s="193"/>
      <c r="AV5003" s="193"/>
      <c r="AW5003" s="193"/>
      <c r="AX5003" s="193"/>
      <c r="AY5003" s="193"/>
      <c r="AZ5003" s="193"/>
      <c r="BA5003" s="193"/>
      <c r="BB5003" s="193"/>
      <c r="BC5003" s="193"/>
      <c r="BD5003" s="193"/>
      <c r="BE5003" s="315"/>
      <c r="BF5003" s="315"/>
      <c r="BG5003" s="315"/>
      <c r="BH5003" s="315"/>
      <c r="BI5003" s="315"/>
      <c r="BJ5003" s="315"/>
      <c r="BK5003" s="315"/>
    </row>
    <row r="5004" spans="1:63" x14ac:dyDescent="0.25">
      <c r="A5004" s="9"/>
      <c r="B5004" s="185" t="s">
        <v>5770</v>
      </c>
      <c r="C5004" s="5" t="s">
        <v>1332</v>
      </c>
      <c r="D5004" s="172">
        <v>0.23829481</v>
      </c>
      <c r="E5004" s="172">
        <v>6.9300257000000004E-2</v>
      </c>
      <c r="F5004" s="172">
        <v>0.13635911000000001</v>
      </c>
      <c r="G5004" s="172">
        <v>2.5077483999999999E-3</v>
      </c>
      <c r="H5004" s="172">
        <v>2.9675581999999998E-4</v>
      </c>
      <c r="I5004" s="172">
        <v>2.8700182999999999E-3</v>
      </c>
      <c r="J5004" s="172">
        <v>3.6876512999999998E-3</v>
      </c>
      <c r="K5004" s="172">
        <v>3.7265974999999997E-5</v>
      </c>
      <c r="L5004" s="172">
        <v>2.3236005000000001E-2</v>
      </c>
      <c r="M5004" s="172">
        <v>0</v>
      </c>
      <c r="N5004" s="172">
        <v>0</v>
      </c>
      <c r="O5004" s="172">
        <v>0</v>
      </c>
      <c r="P5004" s="199">
        <f t="shared" si="974"/>
        <v>0.51333523703703698</v>
      </c>
      <c r="Q5004" s="233">
        <v>5.5724628999999997</v>
      </c>
      <c r="R5004" s="96">
        <v>4.1170949999999999</v>
      </c>
      <c r="S5004" s="96">
        <v>1.123248</v>
      </c>
      <c r="T5004" s="96">
        <v>4.6461000000000001E-5</v>
      </c>
      <c r="U5004" s="96">
        <v>0.12131</v>
      </c>
      <c r="V5004" s="96">
        <v>1.9133460000000001E-2</v>
      </c>
      <c r="W5004" s="96">
        <v>0.19162999999999999</v>
      </c>
      <c r="X5004" s="241">
        <f t="shared" si="975"/>
        <v>5.3633881462397802E-2</v>
      </c>
      <c r="Y5004" s="241">
        <f t="shared" si="976"/>
        <v>3.27865685546E-2</v>
      </c>
      <c r="Z5004" s="241">
        <f t="shared" si="977"/>
        <v>1.05114550477978E-2</v>
      </c>
      <c r="AA5004" s="241">
        <f t="shared" si="978"/>
        <v>1.0335857859999999E-2</v>
      </c>
      <c r="AB5004" s="241">
        <v>1.4228238000000001E-2</v>
      </c>
      <c r="AC5004" s="241">
        <v>1.8823045E-6</v>
      </c>
      <c r="AD5004" s="241">
        <v>3.6482312000000001E-3</v>
      </c>
      <c r="AE5004" s="241">
        <v>1.9106760999999999E-6</v>
      </c>
      <c r="AF5004" s="241">
        <v>1.4870453E-2</v>
      </c>
      <c r="AG5004" s="241">
        <v>3.5853374E-5</v>
      </c>
      <c r="AH5004" s="241">
        <v>9.3125225999999995E-3</v>
      </c>
      <c r="AI5004" s="241">
        <v>1.7092027E-4</v>
      </c>
      <c r="AJ5004" s="241">
        <v>2.0644313E-5</v>
      </c>
      <c r="AK5004" s="241">
        <v>1.2127007999999999E-5</v>
      </c>
      <c r="AL5004" s="241">
        <v>3.1038951000000001E-6</v>
      </c>
      <c r="AM5004" s="241">
        <v>9.6816977999999999E-9</v>
      </c>
      <c r="AN5004" s="241">
        <v>5.4915284999999998E-4</v>
      </c>
      <c r="AO5004" s="241">
        <v>2.4013784999999999E-4</v>
      </c>
      <c r="AP5004" s="241">
        <v>2.0283658000000001E-4</v>
      </c>
      <c r="AQ5004" s="241">
        <v>3.3090860000000003E-5</v>
      </c>
      <c r="AR5004" s="241">
        <v>1.0302766999999999E-2</v>
      </c>
      <c r="AT5004" s="193"/>
      <c r="AU5004" s="193"/>
      <c r="AV5004" s="193"/>
      <c r="AW5004" s="193"/>
      <c r="AX5004" s="193"/>
      <c r="AY5004" s="193"/>
      <c r="AZ5004" s="193"/>
      <c r="BA5004" s="193"/>
      <c r="BB5004" s="193"/>
      <c r="BC5004" s="193"/>
      <c r="BD5004" s="193"/>
      <c r="BE5004" s="315"/>
      <c r="BF5004" s="315"/>
      <c r="BG5004" s="315"/>
      <c r="BH5004" s="315"/>
      <c r="BI5004" s="315"/>
      <c r="BJ5004" s="315"/>
      <c r="BK5004" s="315"/>
    </row>
    <row r="5005" spans="1:63" x14ac:dyDescent="0.25">
      <c r="A5005" s="9"/>
      <c r="B5005" s="185" t="s">
        <v>5770</v>
      </c>
      <c r="C5005" s="5" t="s">
        <v>1333</v>
      </c>
      <c r="D5005" s="172">
        <v>0.24320694000000001</v>
      </c>
      <c r="E5005" s="172">
        <v>0.12571405999999999</v>
      </c>
      <c r="F5005" s="172">
        <v>8.4387747999999999E-2</v>
      </c>
      <c r="G5005" s="172">
        <v>5.994274E-3</v>
      </c>
      <c r="H5005" s="172">
        <v>2.8432984E-4</v>
      </c>
      <c r="I5005" s="172">
        <v>6.0535247999999996E-3</v>
      </c>
      <c r="J5005" s="172">
        <v>5.2383400000000002E-3</v>
      </c>
      <c r="K5005" s="172">
        <v>4.6174483999999999E-5</v>
      </c>
      <c r="L5005" s="172">
        <v>1.5488485999999999E-2</v>
      </c>
      <c r="M5005" s="172">
        <v>0</v>
      </c>
      <c r="N5005" s="172">
        <v>0</v>
      </c>
      <c r="O5005" s="172">
        <v>0</v>
      </c>
      <c r="P5005" s="199">
        <f t="shared" si="974"/>
        <v>0.93121525925925908</v>
      </c>
      <c r="Q5005" s="233">
        <v>11.999973000000001</v>
      </c>
      <c r="R5005" s="96">
        <v>7.5604399000000004</v>
      </c>
      <c r="S5005" s="96">
        <v>3.7290399999999999</v>
      </c>
      <c r="T5005" s="96">
        <v>2.7464999999999999E-5</v>
      </c>
      <c r="U5005" s="96">
        <v>0.17818000000000001</v>
      </c>
      <c r="V5005" s="96">
        <v>6.8606070000000005E-2</v>
      </c>
      <c r="W5005" s="96">
        <v>0.46367999999999998</v>
      </c>
      <c r="X5005" s="241">
        <f t="shared" si="975"/>
        <v>8.1126004294793996E-2</v>
      </c>
      <c r="Y5005" s="241">
        <f t="shared" si="976"/>
        <v>4.4099011408100006E-2</v>
      </c>
      <c r="Z5005" s="241">
        <f t="shared" si="977"/>
        <v>1.8071541812693999E-2</v>
      </c>
      <c r="AA5005" s="241">
        <f t="shared" si="978"/>
        <v>1.8955451073999999E-2</v>
      </c>
      <c r="AB5005" s="241">
        <v>2.5811048E-2</v>
      </c>
      <c r="AC5005" s="241">
        <v>2.3699368E-6</v>
      </c>
      <c r="AD5005" s="241">
        <v>6.8143303000000001E-3</v>
      </c>
      <c r="AE5005" s="241">
        <v>1.9434213000000001E-6</v>
      </c>
      <c r="AF5005" s="241">
        <v>1.1350165000000001E-2</v>
      </c>
      <c r="AG5005" s="241">
        <v>1.1915475E-4</v>
      </c>
      <c r="AH5005" s="241">
        <v>1.6893686000000002E-2</v>
      </c>
      <c r="AI5005" s="241">
        <v>1.116902E-4</v>
      </c>
      <c r="AJ5005" s="241">
        <v>5.1026322999999999E-5</v>
      </c>
      <c r="AK5005" s="241">
        <v>2.1838868000000001E-5</v>
      </c>
      <c r="AL5005" s="241">
        <v>5.8141365999999997E-6</v>
      </c>
      <c r="AM5005" s="241">
        <v>1.7675094000000001E-8</v>
      </c>
      <c r="AN5005" s="241">
        <v>4.8039908000000001E-4</v>
      </c>
      <c r="AO5005" s="241">
        <v>2.1454045999999999E-4</v>
      </c>
      <c r="AP5005" s="241">
        <v>2.9252907000000002E-4</v>
      </c>
      <c r="AQ5005" s="241">
        <v>2.6109073999999999E-5</v>
      </c>
      <c r="AR5005" s="241">
        <v>1.8929341999999998E-2</v>
      </c>
      <c r="AT5005" s="193"/>
      <c r="AU5005" s="193"/>
      <c r="AV5005" s="193"/>
      <c r="AW5005" s="193"/>
      <c r="AX5005" s="193"/>
      <c r="AY5005" s="193"/>
      <c r="AZ5005" s="193"/>
      <c r="BA5005" s="193"/>
      <c r="BB5005" s="193"/>
      <c r="BC5005" s="193"/>
      <c r="BD5005" s="193"/>
      <c r="BE5005" s="315"/>
      <c r="BF5005" s="315"/>
      <c r="BG5005" s="315"/>
      <c r="BH5005" s="315"/>
      <c r="BI5005" s="315"/>
      <c r="BJ5005" s="315"/>
      <c r="BK5005" s="315"/>
    </row>
    <row r="5006" spans="1:63" x14ac:dyDescent="0.25">
      <c r="A5006" s="9"/>
      <c r="B5006" s="185" t="s">
        <v>5770</v>
      </c>
      <c r="C5006" s="5" t="s">
        <v>1334</v>
      </c>
      <c r="D5006" s="172">
        <v>0.24811430000000001</v>
      </c>
      <c r="E5006" s="172">
        <v>0.18212532000000001</v>
      </c>
      <c r="F5006" s="172">
        <v>3.2413956000000001E-2</v>
      </c>
      <c r="G5006" s="172">
        <v>9.4806579999999994E-3</v>
      </c>
      <c r="H5006" s="172">
        <v>2.7190157000000001E-4</v>
      </c>
      <c r="I5006" s="172">
        <v>9.2369215000000001E-3</v>
      </c>
      <c r="J5006" s="172">
        <v>6.7890158000000001E-3</v>
      </c>
      <c r="K5006" s="172">
        <v>5.5082656E-5</v>
      </c>
      <c r="L5006" s="172">
        <v>7.7414525E-3</v>
      </c>
      <c r="M5006" s="172">
        <v>0</v>
      </c>
      <c r="N5006" s="172">
        <v>0</v>
      </c>
      <c r="O5006" s="172">
        <v>0</v>
      </c>
      <c r="P5006" s="199">
        <f t="shared" si="974"/>
        <v>1.3490764444444443</v>
      </c>
      <c r="Q5006" s="233">
        <v>18.427426000000001</v>
      </c>
      <c r="R5006" s="96">
        <v>11.003845999999999</v>
      </c>
      <c r="S5006" s="96">
        <v>6.3347199999999999</v>
      </c>
      <c r="T5006" s="96">
        <v>8.4697999999999998E-6</v>
      </c>
      <c r="U5006" s="96">
        <v>0.23504</v>
      </c>
      <c r="V5006" s="96">
        <v>0.1180817</v>
      </c>
      <c r="W5006" s="96">
        <v>0.73573</v>
      </c>
      <c r="X5006" s="241">
        <f t="shared" si="975"/>
        <v>0.10861721866834699</v>
      </c>
      <c r="Y5006" s="241">
        <f t="shared" si="976"/>
        <v>5.54107405767E-2</v>
      </c>
      <c r="Z5006" s="241">
        <f t="shared" si="977"/>
        <v>2.5631281483647E-2</v>
      </c>
      <c r="AA5006" s="241">
        <f t="shared" si="978"/>
        <v>2.7575196607999997E-2</v>
      </c>
      <c r="AB5006" s="241">
        <v>3.7393335E-2</v>
      </c>
      <c r="AC5006" s="241">
        <v>2.8575857000000002E-6</v>
      </c>
      <c r="AD5006" s="241">
        <v>9.9803467999999996E-3</v>
      </c>
      <c r="AE5006" s="241">
        <v>1.9761609999999998E-6</v>
      </c>
      <c r="AF5006" s="241">
        <v>7.8297750000000006E-3</v>
      </c>
      <c r="AG5006" s="241">
        <v>2.0245003E-4</v>
      </c>
      <c r="AH5006" s="241">
        <v>2.4474507999999999E-2</v>
      </c>
      <c r="AI5006" s="241">
        <v>5.2458867000000003E-5</v>
      </c>
      <c r="AJ5006" s="241">
        <v>8.1406997E-5</v>
      </c>
      <c r="AK5006" s="241">
        <v>3.1550568999999998E-5</v>
      </c>
      <c r="AL5006" s="241">
        <v>8.5242924000000002E-6</v>
      </c>
      <c r="AM5006" s="241">
        <v>2.5668247000000001E-8</v>
      </c>
      <c r="AN5006" s="241">
        <v>4.1161729000000001E-4</v>
      </c>
      <c r="AO5006" s="241">
        <v>1.8893393000000001E-4</v>
      </c>
      <c r="AP5006" s="241">
        <v>3.8225587000000001E-4</v>
      </c>
      <c r="AQ5006" s="241">
        <v>1.9127608000000002E-5</v>
      </c>
      <c r="AR5006" s="241">
        <v>2.7556068999999999E-2</v>
      </c>
      <c r="AT5006" s="193"/>
      <c r="AU5006" s="193"/>
      <c r="AV5006" s="193"/>
      <c r="AW5006" s="193"/>
      <c r="AX5006" s="193"/>
      <c r="AY5006" s="193"/>
      <c r="AZ5006" s="193"/>
      <c r="BA5006" s="193"/>
      <c r="BB5006" s="193"/>
      <c r="BC5006" s="193"/>
      <c r="BD5006" s="193"/>
      <c r="BE5006" s="315"/>
      <c r="BF5006" s="315"/>
      <c r="BG5006" s="315"/>
      <c r="BH5006" s="315"/>
      <c r="BI5006" s="315"/>
      <c r="BJ5006" s="315"/>
      <c r="BK5006" s="315"/>
    </row>
    <row r="5007" spans="1:63" x14ac:dyDescent="0.25">
      <c r="A5007" s="9"/>
      <c r="B5007" s="185" t="s">
        <v>1264</v>
      </c>
      <c r="C5007" s="5" t="s">
        <v>1391</v>
      </c>
      <c r="D5007" s="172">
        <v>0.12873802000000001</v>
      </c>
      <c r="E5007" s="172">
        <v>2.2563158999999999E-2</v>
      </c>
      <c r="F5007" s="172">
        <v>5.1711081E-4</v>
      </c>
      <c r="G5007" s="172">
        <v>1.6687572999999999E-4</v>
      </c>
      <c r="H5007" s="172">
        <v>7.6895620999999993E-6</v>
      </c>
      <c r="I5007" s="172">
        <v>6.7177702999999994E-5</v>
      </c>
      <c r="J5007" s="172">
        <v>0.10531664</v>
      </c>
      <c r="K5007" s="172">
        <v>7.3176886000000004E-6</v>
      </c>
      <c r="L5007" s="172">
        <v>9.2055121000000003E-5</v>
      </c>
      <c r="M5007" s="172">
        <v>0</v>
      </c>
      <c r="N5007" s="172">
        <v>0</v>
      </c>
      <c r="O5007" s="172">
        <v>0</v>
      </c>
      <c r="P5007" s="199">
        <f t="shared" si="974"/>
        <v>0.16713451111111111</v>
      </c>
      <c r="Q5007" s="233">
        <v>0.15145315000000001</v>
      </c>
      <c r="R5007" s="96">
        <v>0.10502227</v>
      </c>
      <c r="S5007" s="96">
        <v>3.8657360000000002E-2</v>
      </c>
      <c r="T5007" s="96">
        <v>1.7100999999999999E-7</v>
      </c>
      <c r="U5007" s="96">
        <v>1.9946999999999999E-3</v>
      </c>
      <c r="V5007" s="96">
        <v>6.8394050000000002E-4</v>
      </c>
      <c r="W5007" s="96">
        <v>5.0946999999999997E-3</v>
      </c>
      <c r="X5007" s="241">
        <f t="shared" si="975"/>
        <v>1.0473967459875E-2</v>
      </c>
      <c r="Y5007" s="241">
        <f t="shared" si="976"/>
        <v>7.1014764882640002E-3</v>
      </c>
      <c r="Z5007" s="241">
        <f t="shared" si="977"/>
        <v>3.1093342215609996E-3</v>
      </c>
      <c r="AA5007" s="241">
        <f t="shared" si="978"/>
        <v>2.6315675004999999E-4</v>
      </c>
      <c r="AB5007" s="241">
        <v>4.6329383000000002E-3</v>
      </c>
      <c r="AC5007" s="241">
        <v>3.7710984000000001E-8</v>
      </c>
      <c r="AD5007" s="241">
        <v>2.3516384999999998E-3</v>
      </c>
      <c r="AE5007" s="241">
        <v>5.9520579999999999E-8</v>
      </c>
      <c r="AF5007" s="241">
        <v>1.1556843000000001E-4</v>
      </c>
      <c r="AG5007" s="241">
        <v>1.2340267E-6</v>
      </c>
      <c r="AH5007" s="241">
        <v>3.0324206999999999E-3</v>
      </c>
      <c r="AI5007" s="241">
        <v>7.8617094000000003E-7</v>
      </c>
      <c r="AJ5007" s="241">
        <v>6.1030996000000003E-7</v>
      </c>
      <c r="AK5007" s="241">
        <v>5.0326113000000001E-5</v>
      </c>
      <c r="AL5007" s="241">
        <v>1.1014803E-5</v>
      </c>
      <c r="AM5007" s="241">
        <v>1.7718261000000001E-8</v>
      </c>
      <c r="AN5007" s="241">
        <v>5.9580787999999999E-6</v>
      </c>
      <c r="AO5007" s="241">
        <v>3.8194890000000004E-6</v>
      </c>
      <c r="AP5007" s="241">
        <v>4.3808385999999999E-6</v>
      </c>
      <c r="AQ5007" s="241">
        <v>2.3309005E-7</v>
      </c>
      <c r="AR5007" s="241">
        <v>2.6292366E-4</v>
      </c>
      <c r="AT5007" s="193"/>
      <c r="AU5007" s="193"/>
      <c r="AV5007" s="193"/>
      <c r="AW5007" s="193"/>
      <c r="AX5007" s="193"/>
      <c r="AY5007" s="193"/>
      <c r="AZ5007" s="193"/>
      <c r="BA5007" s="193"/>
      <c r="BB5007" s="193"/>
      <c r="BC5007" s="193"/>
      <c r="BD5007" s="193"/>
      <c r="BE5007" s="315"/>
      <c r="BF5007" s="315"/>
      <c r="BG5007" s="315"/>
      <c r="BH5007" s="315"/>
      <c r="BI5007" s="315"/>
      <c r="BJ5007" s="315"/>
      <c r="BK5007" s="315"/>
    </row>
    <row r="5008" spans="1:63" x14ac:dyDescent="0.25">
      <c r="A5008" s="9"/>
      <c r="B5008" s="185" t="s">
        <v>5770</v>
      </c>
      <c r="C5008" s="5" t="s">
        <v>1335</v>
      </c>
      <c r="D5008" s="172">
        <v>0.11581092</v>
      </c>
      <c r="E5008" s="172">
        <v>8.6629998E-2</v>
      </c>
      <c r="F5008" s="172">
        <v>1.6850895000000001E-2</v>
      </c>
      <c r="G5008" s="172">
        <v>2.4095164000000001E-3</v>
      </c>
      <c r="H5008" s="172">
        <v>2.1851054999999999E-4</v>
      </c>
      <c r="I5008" s="172">
        <v>2.4219285E-3</v>
      </c>
      <c r="J5008" s="172">
        <v>5.4565954999999996E-3</v>
      </c>
      <c r="K5008" s="172">
        <v>3.2986350000000003E-5</v>
      </c>
      <c r="L5008" s="172">
        <v>1.7904855E-3</v>
      </c>
      <c r="M5008" s="172">
        <v>0</v>
      </c>
      <c r="N5008" s="172">
        <v>0</v>
      </c>
      <c r="O5008" s="172">
        <v>0</v>
      </c>
      <c r="P5008" s="199">
        <f t="shared" si="974"/>
        <v>0.64170368888888885</v>
      </c>
      <c r="Q5008" s="233">
        <v>10.252292000000001</v>
      </c>
      <c r="R5008" s="96">
        <v>8.5168502000000004</v>
      </c>
      <c r="S5008" s="96">
        <v>1.4847840000000001</v>
      </c>
      <c r="T5008" s="96">
        <v>1.0487E-5</v>
      </c>
      <c r="U5008" s="96">
        <v>5.0458999999999997E-2</v>
      </c>
      <c r="V5008" s="96">
        <v>2.7238479999999999E-2</v>
      </c>
      <c r="W5008" s="96">
        <v>0.17294999999999999</v>
      </c>
      <c r="X5008" s="241">
        <f t="shared" si="975"/>
        <v>6.1360927300101599E-2</v>
      </c>
      <c r="Y5008" s="241">
        <f t="shared" si="976"/>
        <v>2.7467505738299997E-2</v>
      </c>
      <c r="Z5008" s="241">
        <f t="shared" si="977"/>
        <v>1.25897291359016E-2</v>
      </c>
      <c r="AA5008" s="241">
        <f t="shared" si="978"/>
        <v>2.1303692425900002E-2</v>
      </c>
      <c r="AB5008" s="241">
        <v>1.7787339999999999E-2</v>
      </c>
      <c r="AC5008" s="241">
        <v>3.4527316999999998E-6</v>
      </c>
      <c r="AD5008" s="241">
        <v>6.0677023E-3</v>
      </c>
      <c r="AE5008" s="241">
        <v>2.2679905999999999E-6</v>
      </c>
      <c r="AF5008" s="241">
        <v>3.5592919999999999E-3</v>
      </c>
      <c r="AG5008" s="241">
        <v>4.7450716E-5</v>
      </c>
      <c r="AH5008" s="241">
        <v>1.1642148E-2</v>
      </c>
      <c r="AI5008" s="241">
        <v>2.6546508999999999E-5</v>
      </c>
      <c r="AJ5008" s="241">
        <v>1.8452349E-5</v>
      </c>
      <c r="AK5008" s="241">
        <v>3.2233159999999999E-5</v>
      </c>
      <c r="AL5008" s="241">
        <v>2.7690413E-6</v>
      </c>
      <c r="AM5008" s="241">
        <v>8.6226015999999993E-9</v>
      </c>
      <c r="AN5008" s="241">
        <v>7.0751997000000001E-5</v>
      </c>
      <c r="AO5008" s="241">
        <v>8.1135706999999995E-5</v>
      </c>
      <c r="AP5008" s="241">
        <v>7.1568374999999998E-4</v>
      </c>
      <c r="AQ5008" s="241">
        <v>4.3594258999999996E-6</v>
      </c>
      <c r="AR5008" s="241">
        <v>2.1299333E-2</v>
      </c>
      <c r="AT5008" s="193"/>
      <c r="AU5008" s="193"/>
      <c r="AV5008" s="193"/>
      <c r="AW5008" s="193"/>
      <c r="AX5008" s="193"/>
      <c r="AY5008" s="193"/>
      <c r="AZ5008" s="193"/>
      <c r="BA5008" s="193"/>
      <c r="BB5008" s="193"/>
      <c r="BC5008" s="193"/>
      <c r="BD5008" s="193"/>
      <c r="BE5008" s="315"/>
      <c r="BF5008" s="315"/>
      <c r="BG5008" s="315"/>
      <c r="BH5008" s="315"/>
      <c r="BI5008" s="315"/>
      <c r="BJ5008" s="315"/>
      <c r="BK5008" s="315"/>
    </row>
    <row r="5009" spans="1:63" x14ac:dyDescent="0.25">
      <c r="A5009" s="9"/>
      <c r="B5009" s="185" t="s">
        <v>1264</v>
      </c>
      <c r="C5009" s="5" t="s">
        <v>783</v>
      </c>
      <c r="D5009" s="172">
        <v>0.56858998000000005</v>
      </c>
      <c r="E5009" s="172">
        <v>9.9655389999999996E-2</v>
      </c>
      <c r="F5009" s="172">
        <v>2.2839290000000001E-3</v>
      </c>
      <c r="G5009" s="172">
        <v>7.3703291000000004E-4</v>
      </c>
      <c r="H5009" s="172">
        <v>3.3961770000000002E-5</v>
      </c>
      <c r="I5009" s="172">
        <v>2.9669802E-4</v>
      </c>
      <c r="J5009" s="172">
        <v>0.46514407000000002</v>
      </c>
      <c r="K5009" s="172">
        <v>3.2319815000000003E-5</v>
      </c>
      <c r="L5009" s="172">
        <v>4.0658348E-4</v>
      </c>
      <c r="M5009" s="172">
        <v>0</v>
      </c>
      <c r="N5009" s="172">
        <v>0</v>
      </c>
      <c r="O5009" s="172">
        <v>0</v>
      </c>
      <c r="P5009" s="199">
        <f t="shared" si="974"/>
        <v>0.73818807407407405</v>
      </c>
      <c r="Q5009" s="233">
        <v>0.66892505000000002</v>
      </c>
      <c r="R5009" s="96">
        <v>0.46385335</v>
      </c>
      <c r="S5009" s="96">
        <v>0.17073840000000001</v>
      </c>
      <c r="T5009" s="96">
        <v>7.5530999999999995E-7</v>
      </c>
      <c r="U5009" s="96">
        <v>8.8097999999999996E-3</v>
      </c>
      <c r="V5009" s="96">
        <v>3.0207390000000001E-3</v>
      </c>
      <c r="W5009" s="96">
        <v>2.2502000000000001E-2</v>
      </c>
      <c r="X5009" s="241">
        <f t="shared" si="975"/>
        <v>4.6260508373081009E-2</v>
      </c>
      <c r="Y5009" s="241">
        <f t="shared" si="976"/>
        <v>3.1365125057260003E-2</v>
      </c>
      <c r="Z5009" s="241">
        <f t="shared" si="977"/>
        <v>1.3733095217921005E-2</v>
      </c>
      <c r="AA5009" s="241">
        <f t="shared" si="978"/>
        <v>1.1622880979E-3</v>
      </c>
      <c r="AB5009" s="241">
        <v>2.0462438999999999E-2</v>
      </c>
      <c r="AC5009" s="241">
        <v>1.6655353000000001E-7</v>
      </c>
      <c r="AD5009" s="241">
        <v>1.0386375E-2</v>
      </c>
      <c r="AE5009" s="241">
        <v>2.6288573000000002E-7</v>
      </c>
      <c r="AF5009" s="241">
        <v>5.1043135E-4</v>
      </c>
      <c r="AG5009" s="241">
        <v>5.4502680000000001E-6</v>
      </c>
      <c r="AH5009" s="241">
        <v>1.3393385000000001E-2</v>
      </c>
      <c r="AI5009" s="241">
        <v>3.4722890000000001E-6</v>
      </c>
      <c r="AJ5009" s="241">
        <v>2.6955873000000002E-6</v>
      </c>
      <c r="AK5009" s="241">
        <v>2.2228181E-4</v>
      </c>
      <c r="AL5009" s="241">
        <v>4.8649534999999998E-5</v>
      </c>
      <c r="AM5009" s="241">
        <v>7.8255620999999998E-8</v>
      </c>
      <c r="AN5009" s="241">
        <v>2.6314813E-5</v>
      </c>
      <c r="AO5009" s="241">
        <v>1.6869588999999998E-5</v>
      </c>
      <c r="AP5009" s="241">
        <v>1.9348338999999999E-5</v>
      </c>
      <c r="AQ5009" s="241">
        <v>1.0294979000000001E-6</v>
      </c>
      <c r="AR5009" s="241">
        <v>1.1612586000000001E-3</v>
      </c>
      <c r="AT5009" s="193"/>
      <c r="AU5009" s="193"/>
      <c r="AV5009" s="193"/>
      <c r="AW5009" s="193"/>
      <c r="AX5009" s="193"/>
      <c r="AY5009" s="193"/>
      <c r="AZ5009" s="193"/>
      <c r="BA5009" s="193"/>
      <c r="BB5009" s="193"/>
      <c r="BC5009" s="193"/>
      <c r="BD5009" s="193"/>
      <c r="BE5009" s="315"/>
      <c r="BF5009" s="315"/>
      <c r="BG5009" s="315"/>
      <c r="BH5009" s="315"/>
      <c r="BI5009" s="315"/>
      <c r="BJ5009" s="315"/>
      <c r="BK5009" s="315"/>
    </row>
    <row r="5010" spans="1:63" x14ac:dyDescent="0.25">
      <c r="A5010" s="9"/>
      <c r="B5010" s="185" t="s">
        <v>1264</v>
      </c>
      <c r="C5010" s="5" t="s">
        <v>782</v>
      </c>
      <c r="D5010" s="172">
        <v>7.5279783</v>
      </c>
      <c r="E5010" s="172">
        <v>1.6198554000000001</v>
      </c>
      <c r="F5010" s="172">
        <v>2.2721475000000001E-2</v>
      </c>
      <c r="G5010" s="172">
        <v>9.4402845999999995E-3</v>
      </c>
      <c r="H5010" s="172">
        <v>3.9260361E-4</v>
      </c>
      <c r="I5010" s="172">
        <v>2.3760350999999999E-3</v>
      </c>
      <c r="J5010" s="172">
        <v>5.8685197999999996</v>
      </c>
      <c r="K5010" s="172">
        <v>4.9758262999999997E-4</v>
      </c>
      <c r="L5010" s="172">
        <v>4.1751263E-3</v>
      </c>
      <c r="M5010" s="172">
        <v>0</v>
      </c>
      <c r="N5010" s="172">
        <v>0</v>
      </c>
      <c r="O5010" s="172">
        <v>0</v>
      </c>
      <c r="P5010" s="199">
        <f t="shared" si="974"/>
        <v>11.998928888888889</v>
      </c>
      <c r="Q5010" s="233">
        <v>4.6693901000000002</v>
      </c>
      <c r="R5010" s="96">
        <v>3.2936842</v>
      </c>
      <c r="S5010" s="96">
        <v>1.122576</v>
      </c>
      <c r="T5010" s="96">
        <v>4.6039000000000001E-6</v>
      </c>
      <c r="U5010" s="96">
        <v>7.7924999999999994E-2</v>
      </c>
      <c r="V5010" s="96">
        <v>1.9570290000000001E-2</v>
      </c>
      <c r="W5010" s="96">
        <v>0.15562999999999999</v>
      </c>
      <c r="X5010" s="241">
        <f t="shared" si="975"/>
        <v>0.69278535255720997</v>
      </c>
      <c r="Y5010" s="241">
        <f t="shared" si="976"/>
        <v>0.462238778884</v>
      </c>
      <c r="Z5010" s="241">
        <f t="shared" si="977"/>
        <v>0.22228968479181002</v>
      </c>
      <c r="AA5010" s="241">
        <f t="shared" si="978"/>
        <v>8.2568888814000003E-3</v>
      </c>
      <c r="AB5010" s="241">
        <v>0.33260909</v>
      </c>
      <c r="AC5010" s="241">
        <v>1.2220706E-6</v>
      </c>
      <c r="AD5010" s="241">
        <v>0.12453396999999999</v>
      </c>
      <c r="AE5010" s="241">
        <v>2.8327823999999999E-6</v>
      </c>
      <c r="AF5010" s="241">
        <v>5.0558633000000004E-3</v>
      </c>
      <c r="AG5010" s="241">
        <v>3.5800731000000002E-5</v>
      </c>
      <c r="AH5010" s="241">
        <v>0.21770481</v>
      </c>
      <c r="AI5010" s="241">
        <v>3.4226793999999999E-5</v>
      </c>
      <c r="AJ5010" s="241">
        <v>2.1354320000000001E-5</v>
      </c>
      <c r="AK5010" s="241">
        <v>3.3044595000000002E-3</v>
      </c>
      <c r="AL5010" s="241">
        <v>6.2187278999999997E-4</v>
      </c>
      <c r="AM5010" s="241">
        <v>8.9057780999999997E-7</v>
      </c>
      <c r="AN5010" s="241">
        <v>2.7640527000000003E-4</v>
      </c>
      <c r="AO5010" s="241">
        <v>1.7018392999999999E-4</v>
      </c>
      <c r="AP5010" s="241">
        <v>1.5548161000000001E-4</v>
      </c>
      <c r="AQ5010" s="241">
        <v>8.4287814000000008E-6</v>
      </c>
      <c r="AR5010" s="241">
        <v>8.2484601000000005E-3</v>
      </c>
      <c r="AT5010" s="193"/>
      <c r="AU5010" s="193"/>
      <c r="AV5010" s="193"/>
      <c r="AW5010" s="193"/>
      <c r="AX5010" s="193"/>
      <c r="AY5010" s="193"/>
      <c r="AZ5010" s="193"/>
      <c r="BA5010" s="193"/>
      <c r="BB5010" s="193"/>
      <c r="BC5010" s="193"/>
      <c r="BD5010" s="193"/>
      <c r="BE5010" s="315"/>
      <c r="BF5010" s="315"/>
      <c r="BG5010" s="315"/>
      <c r="BH5010" s="315"/>
      <c r="BI5010" s="315"/>
      <c r="BJ5010" s="315"/>
      <c r="BK5010" s="315"/>
    </row>
    <row r="5011" spans="1:63" x14ac:dyDescent="0.25">
      <c r="A5011" s="9"/>
      <c r="B5011" s="185" t="s">
        <v>1264</v>
      </c>
      <c r="C5011" s="5" t="s">
        <v>781</v>
      </c>
      <c r="D5011" s="172">
        <v>7.5279783</v>
      </c>
      <c r="E5011" s="172">
        <v>1.6198554000000001</v>
      </c>
      <c r="F5011" s="172">
        <v>2.2721475000000001E-2</v>
      </c>
      <c r="G5011" s="172">
        <v>9.4402845999999995E-3</v>
      </c>
      <c r="H5011" s="172">
        <v>3.9260361E-4</v>
      </c>
      <c r="I5011" s="172">
        <v>2.3760350999999999E-3</v>
      </c>
      <c r="J5011" s="172">
        <v>5.8685197999999996</v>
      </c>
      <c r="K5011" s="172">
        <v>4.9758262999999997E-4</v>
      </c>
      <c r="L5011" s="172">
        <v>4.1751263E-3</v>
      </c>
      <c r="M5011" s="172">
        <v>0</v>
      </c>
      <c r="N5011" s="172">
        <v>0</v>
      </c>
      <c r="O5011" s="172">
        <v>0</v>
      </c>
      <c r="P5011" s="199">
        <f t="shared" si="974"/>
        <v>11.998928888888889</v>
      </c>
      <c r="Q5011" s="233">
        <v>4.6693901000000002</v>
      </c>
      <c r="R5011" s="96">
        <v>3.2936842</v>
      </c>
      <c r="S5011" s="96">
        <v>1.122576</v>
      </c>
      <c r="T5011" s="96">
        <v>4.6039000000000001E-6</v>
      </c>
      <c r="U5011" s="96">
        <v>7.7924999999999994E-2</v>
      </c>
      <c r="V5011" s="96">
        <v>1.9570290000000001E-2</v>
      </c>
      <c r="W5011" s="96">
        <v>0.15562999999999999</v>
      </c>
      <c r="X5011" s="241">
        <f t="shared" si="975"/>
        <v>0.69278535255720997</v>
      </c>
      <c r="Y5011" s="241">
        <f t="shared" si="976"/>
        <v>0.462238778884</v>
      </c>
      <c r="Z5011" s="241">
        <f t="shared" si="977"/>
        <v>0.22228968479181002</v>
      </c>
      <c r="AA5011" s="241">
        <f t="shared" si="978"/>
        <v>8.2568888814000003E-3</v>
      </c>
      <c r="AB5011" s="241">
        <v>0.33260909</v>
      </c>
      <c r="AC5011" s="241">
        <v>1.2220706E-6</v>
      </c>
      <c r="AD5011" s="241">
        <v>0.12453396999999999</v>
      </c>
      <c r="AE5011" s="241">
        <v>2.8327823999999999E-6</v>
      </c>
      <c r="AF5011" s="241">
        <v>5.0558633000000004E-3</v>
      </c>
      <c r="AG5011" s="241">
        <v>3.5800731000000002E-5</v>
      </c>
      <c r="AH5011" s="241">
        <v>0.21770481</v>
      </c>
      <c r="AI5011" s="241">
        <v>3.4226793999999999E-5</v>
      </c>
      <c r="AJ5011" s="241">
        <v>2.1354320000000001E-5</v>
      </c>
      <c r="AK5011" s="241">
        <v>3.3044595000000002E-3</v>
      </c>
      <c r="AL5011" s="241">
        <v>6.2187278999999997E-4</v>
      </c>
      <c r="AM5011" s="241">
        <v>8.9057780999999997E-7</v>
      </c>
      <c r="AN5011" s="241">
        <v>2.7640527000000003E-4</v>
      </c>
      <c r="AO5011" s="241">
        <v>1.7018392999999999E-4</v>
      </c>
      <c r="AP5011" s="241">
        <v>1.5548161000000001E-4</v>
      </c>
      <c r="AQ5011" s="241">
        <v>8.4287814000000008E-6</v>
      </c>
      <c r="AR5011" s="241">
        <v>8.2484601000000005E-3</v>
      </c>
      <c r="AT5011" s="193"/>
      <c r="AU5011" s="193"/>
      <c r="AV5011" s="193"/>
      <c r="AW5011" s="193"/>
      <c r="AX5011" s="193"/>
      <c r="AY5011" s="193"/>
      <c r="AZ5011" s="193"/>
      <c r="BA5011" s="193"/>
      <c r="BB5011" s="193"/>
      <c r="BC5011" s="193"/>
      <c r="BD5011" s="193"/>
      <c r="BE5011" s="315"/>
      <c r="BF5011" s="315"/>
      <c r="BG5011" s="315"/>
      <c r="BH5011" s="315"/>
      <c r="BI5011" s="315"/>
      <c r="BJ5011" s="315"/>
      <c r="BK5011" s="315"/>
    </row>
    <row r="5012" spans="1:63" x14ac:dyDescent="0.25">
      <c r="A5012" s="9"/>
      <c r="B5012" s="185" t="s">
        <v>5770</v>
      </c>
      <c r="C5012" s="5" t="s">
        <v>1336</v>
      </c>
      <c r="D5012" s="172">
        <v>0.17314843999999999</v>
      </c>
      <c r="E5012" s="172">
        <v>0.10422048</v>
      </c>
      <c r="F5012" s="172">
        <v>4.7247409999999997E-2</v>
      </c>
      <c r="G5012" s="172">
        <v>4.0229541000000001E-3</v>
      </c>
      <c r="H5012" s="172">
        <v>2.4813310999999998E-4</v>
      </c>
      <c r="I5012" s="172">
        <v>4.0564223000000002E-3</v>
      </c>
      <c r="J5012" s="172">
        <v>5.3584234999999999E-3</v>
      </c>
      <c r="K5012" s="172">
        <v>3.8922170999999999E-5</v>
      </c>
      <c r="L5012" s="172">
        <v>7.9556920999999999E-3</v>
      </c>
      <c r="M5012" s="172">
        <v>0</v>
      </c>
      <c r="N5012" s="172">
        <v>0</v>
      </c>
      <c r="O5012" s="172">
        <v>0</v>
      </c>
      <c r="P5012" s="199">
        <f t="shared" si="974"/>
        <v>0.77200355555555555</v>
      </c>
      <c r="Q5012" s="233">
        <v>11.039042</v>
      </c>
      <c r="R5012" s="96">
        <v>8.0865150000000003</v>
      </c>
      <c r="S5012" s="96">
        <v>2.4949119999999998</v>
      </c>
      <c r="T5012" s="96">
        <v>1.8128999999999999E-5</v>
      </c>
      <c r="U5012" s="96">
        <v>0.10793999999999999</v>
      </c>
      <c r="V5012" s="96">
        <v>4.5856939999999999E-2</v>
      </c>
      <c r="W5012" s="96">
        <v>0.30380000000000001</v>
      </c>
      <c r="X5012" s="241">
        <f t="shared" si="975"/>
        <v>7.0256902360087997E-2</v>
      </c>
      <c r="Y5012" s="241">
        <f t="shared" si="976"/>
        <v>3.4952879843300005E-2</v>
      </c>
      <c r="Z5012" s="241">
        <f t="shared" si="977"/>
        <v>1.5056910944787999E-2</v>
      </c>
      <c r="AA5012" s="241">
        <f t="shared" si="978"/>
        <v>2.0247111572000001E-2</v>
      </c>
      <c r="AB5012" s="241">
        <v>2.1398554E-2</v>
      </c>
      <c r="AC5012" s="241">
        <v>2.9654411E-6</v>
      </c>
      <c r="AD5012" s="241">
        <v>6.4037482E-3</v>
      </c>
      <c r="AE5012" s="241">
        <v>2.1219091999999999E-6</v>
      </c>
      <c r="AF5012" s="241">
        <v>7.0657665E-3</v>
      </c>
      <c r="AG5012" s="241">
        <v>7.9723792999999998E-5</v>
      </c>
      <c r="AH5012" s="241">
        <v>1.4005696999999999E-2</v>
      </c>
      <c r="AI5012" s="241">
        <v>6.4867582000000006E-5</v>
      </c>
      <c r="AJ5012" s="241">
        <v>3.311329E-5</v>
      </c>
      <c r="AK5012" s="241">
        <v>2.7554844E-5</v>
      </c>
      <c r="AL5012" s="241">
        <v>4.1395818000000002E-6</v>
      </c>
      <c r="AM5012" s="241">
        <v>1.2696988000000001E-8</v>
      </c>
      <c r="AN5012" s="241">
        <v>2.5512138000000003E-4</v>
      </c>
      <c r="AO5012" s="241">
        <v>1.4117670000000001E-4</v>
      </c>
      <c r="AP5012" s="241">
        <v>5.2522786999999996E-4</v>
      </c>
      <c r="AQ5012" s="241">
        <v>1.4148572E-5</v>
      </c>
      <c r="AR5012" s="241">
        <v>2.0232963E-2</v>
      </c>
      <c r="AT5012" s="193"/>
      <c r="AU5012" s="193"/>
      <c r="AV5012" s="193"/>
      <c r="AW5012" s="193"/>
      <c r="AX5012" s="193"/>
      <c r="AY5012" s="193"/>
      <c r="AZ5012" s="193"/>
      <c r="BA5012" s="193"/>
      <c r="BB5012" s="193"/>
      <c r="BC5012" s="193"/>
      <c r="BD5012" s="193"/>
      <c r="BE5012" s="315"/>
      <c r="BF5012" s="315"/>
      <c r="BG5012" s="315"/>
      <c r="BH5012" s="315"/>
      <c r="BI5012" s="315"/>
      <c r="BJ5012" s="315"/>
      <c r="BK5012" s="315"/>
    </row>
    <row r="5013" spans="1:63" x14ac:dyDescent="0.25">
      <c r="A5013" s="9"/>
      <c r="B5013" s="185" t="s">
        <v>5770</v>
      </c>
      <c r="C5013" s="5" t="s">
        <v>1337</v>
      </c>
      <c r="D5013" s="172">
        <v>0.14925430000000001</v>
      </c>
      <c r="E5013" s="172">
        <v>0.12532151</v>
      </c>
      <c r="F5013" s="172">
        <v>1.0331843E-2</v>
      </c>
      <c r="G5013" s="172">
        <v>2.8003515000000001E-3</v>
      </c>
      <c r="H5013" s="172">
        <v>1.3903407999999999E-4</v>
      </c>
      <c r="I5013" s="172">
        <v>1.9757294E-3</v>
      </c>
      <c r="J5013" s="172">
        <v>6.0683448000000001E-3</v>
      </c>
      <c r="K5013" s="172">
        <v>5.2045464000000003E-5</v>
      </c>
      <c r="L5013" s="172">
        <v>2.5654472999999999E-3</v>
      </c>
      <c r="M5013" s="172">
        <v>0</v>
      </c>
      <c r="N5013" s="172">
        <v>0</v>
      </c>
      <c r="O5013" s="172">
        <v>0</v>
      </c>
      <c r="P5013" s="199">
        <f t="shared" si="974"/>
        <v>0.92830748148148134</v>
      </c>
      <c r="Q5013" s="233">
        <v>5.3310051999999999</v>
      </c>
      <c r="R5013" s="96">
        <v>3.3537914</v>
      </c>
      <c r="S5013" s="96">
        <v>1.676528</v>
      </c>
      <c r="T5013" s="96">
        <v>4.4545000000000003E-6</v>
      </c>
      <c r="U5013" s="96">
        <v>6.7463999999999996E-2</v>
      </c>
      <c r="V5013" s="96">
        <v>3.078736E-2</v>
      </c>
      <c r="W5013" s="96">
        <v>0.20243</v>
      </c>
      <c r="X5013" s="241">
        <f t="shared" si="975"/>
        <v>5.7374634422722982E-2</v>
      </c>
      <c r="Y5013" s="241">
        <f t="shared" si="976"/>
        <v>3.1723581812799995E-2</v>
      </c>
      <c r="Z5013" s="241">
        <f t="shared" si="977"/>
        <v>1.7248096485622994E-2</v>
      </c>
      <c r="AA5013" s="241">
        <f t="shared" si="978"/>
        <v>8.4029561242999987E-3</v>
      </c>
      <c r="AB5013" s="241">
        <v>2.5731859999999999E-2</v>
      </c>
      <c r="AC5013" s="241">
        <v>1.0350956E-6</v>
      </c>
      <c r="AD5013" s="241">
        <v>3.6755081000000001E-3</v>
      </c>
      <c r="AE5013" s="241">
        <v>8.0533020000000001E-7</v>
      </c>
      <c r="AF5013" s="241">
        <v>2.2607835999999999E-3</v>
      </c>
      <c r="AG5013" s="241">
        <v>5.3589686999999997E-5</v>
      </c>
      <c r="AH5013" s="241">
        <v>1.6842251999999999E-2</v>
      </c>
      <c r="AI5013" s="241">
        <v>1.6410206000000001E-5</v>
      </c>
      <c r="AJ5013" s="241">
        <v>2.1511158999999999E-5</v>
      </c>
      <c r="AK5013" s="241">
        <v>1.2561927E-5</v>
      </c>
      <c r="AL5013" s="241">
        <v>5.8881943999999998E-6</v>
      </c>
      <c r="AM5013" s="241">
        <v>1.7190222999999999E-8</v>
      </c>
      <c r="AN5013" s="241">
        <v>1.4031547999999999E-4</v>
      </c>
      <c r="AO5013" s="241">
        <v>7.6726959E-5</v>
      </c>
      <c r="AP5013" s="241">
        <v>1.3241336999999999E-4</v>
      </c>
      <c r="AQ5013" s="241">
        <v>6.2164242999999999E-6</v>
      </c>
      <c r="AR5013" s="241">
        <v>8.3967396999999992E-3</v>
      </c>
      <c r="AT5013" s="193"/>
      <c r="AU5013" s="193"/>
      <c r="AV5013" s="193"/>
      <c r="AW5013" s="193"/>
      <c r="AX5013" s="193"/>
      <c r="AY5013" s="193"/>
      <c r="AZ5013" s="193"/>
      <c r="BA5013" s="193"/>
      <c r="BB5013" s="193"/>
      <c r="BC5013" s="193"/>
      <c r="BD5013" s="193"/>
      <c r="BE5013" s="315"/>
      <c r="BF5013" s="315"/>
      <c r="BG5013" s="315"/>
      <c r="BH5013" s="315"/>
      <c r="BI5013" s="315"/>
      <c r="BJ5013" s="315"/>
      <c r="BK5013" s="315"/>
    </row>
    <row r="5014" spans="1:63" x14ac:dyDescent="0.25">
      <c r="A5014" s="9"/>
      <c r="B5014" s="185" t="s">
        <v>5770</v>
      </c>
      <c r="C5014" s="5" t="s">
        <v>1338</v>
      </c>
      <c r="D5014" s="172">
        <v>1.7646364000000001E-2</v>
      </c>
      <c r="E5014" s="172">
        <v>1.1206782E-2</v>
      </c>
      <c r="F5014" s="172">
        <v>4.0386451999999996E-3</v>
      </c>
      <c r="G5014" s="172">
        <v>2.6600928999999997E-4</v>
      </c>
      <c r="H5014" s="172">
        <v>6.5375393000000005E-5</v>
      </c>
      <c r="I5014" s="172">
        <v>7.1978687999999999E-4</v>
      </c>
      <c r="J5014" s="172">
        <v>7.5421254999999995E-4</v>
      </c>
      <c r="K5014" s="172">
        <v>5.7437280999999996E-6</v>
      </c>
      <c r="L5014" s="172">
        <v>5.8980917000000003E-4</v>
      </c>
      <c r="M5014" s="172">
        <v>0</v>
      </c>
      <c r="N5014" s="172">
        <v>0</v>
      </c>
      <c r="O5014" s="172">
        <v>0</v>
      </c>
      <c r="P5014" s="199">
        <f t="shared" si="974"/>
        <v>8.3013199999999995E-2</v>
      </c>
      <c r="Q5014" s="233">
        <v>1.4823379000000001</v>
      </c>
      <c r="R5014" s="96">
        <v>1.2559886</v>
      </c>
      <c r="S5014" s="96">
        <v>0.19023200000000001</v>
      </c>
      <c r="T5014" s="96">
        <v>3.2455000000000001E-6</v>
      </c>
      <c r="U5014" s="96">
        <v>7.2750000000000002E-3</v>
      </c>
      <c r="V5014" s="96">
        <v>2.9170429999999998E-3</v>
      </c>
      <c r="W5014" s="96">
        <v>2.5922000000000001E-2</v>
      </c>
      <c r="X5014" s="241">
        <f t="shared" si="975"/>
        <v>9.4898811939620013E-3</v>
      </c>
      <c r="Y5014" s="241">
        <f t="shared" si="976"/>
        <v>4.672939069980001E-3</v>
      </c>
      <c r="Z5014" s="241">
        <f t="shared" si="977"/>
        <v>1.6742372422820001E-3</v>
      </c>
      <c r="AA5014" s="241">
        <f t="shared" si="978"/>
        <v>3.1427048817E-3</v>
      </c>
      <c r="AB5014" s="241">
        <v>2.3010267000000001E-3</v>
      </c>
      <c r="AC5014" s="241">
        <v>6.0223701000000003E-7</v>
      </c>
      <c r="AD5014" s="241">
        <v>1.3750139000000001E-3</v>
      </c>
      <c r="AE5014" s="241">
        <v>5.3062556999999995E-7</v>
      </c>
      <c r="AF5014" s="241">
        <v>9.8969099000000005E-4</v>
      </c>
      <c r="AG5014" s="241">
        <v>6.0746173999999998E-6</v>
      </c>
      <c r="AH5014" s="241">
        <v>1.5060325E-3</v>
      </c>
      <c r="AI5014" s="241">
        <v>6.0072110999999999E-6</v>
      </c>
      <c r="AJ5014" s="241">
        <v>2.2390929999999999E-6</v>
      </c>
      <c r="AK5014" s="241">
        <v>3.3403601999999999E-6</v>
      </c>
      <c r="AL5014" s="241">
        <v>1.2035746999999999E-5</v>
      </c>
      <c r="AM5014" s="241">
        <v>2.9965981999999999E-8</v>
      </c>
      <c r="AN5014" s="241">
        <v>1.686667E-5</v>
      </c>
      <c r="AO5014" s="241">
        <v>3.6918582E-5</v>
      </c>
      <c r="AP5014" s="241">
        <v>9.0767113000000003E-5</v>
      </c>
      <c r="AQ5014" s="241">
        <v>1.7552817000000001E-6</v>
      </c>
      <c r="AR5014" s="241">
        <v>3.1409495999999999E-3</v>
      </c>
      <c r="AT5014" s="193"/>
      <c r="AU5014" s="193"/>
      <c r="AV5014" s="193"/>
      <c r="AW5014" s="193"/>
      <c r="AX5014" s="193"/>
      <c r="AY5014" s="193"/>
      <c r="AZ5014" s="193"/>
      <c r="BA5014" s="193"/>
      <c r="BB5014" s="193"/>
      <c r="BC5014" s="193"/>
      <c r="BD5014" s="193"/>
      <c r="BE5014" s="315"/>
      <c r="BF5014" s="315"/>
      <c r="BG5014" s="315"/>
      <c r="BH5014" s="315"/>
      <c r="BI5014" s="315"/>
      <c r="BJ5014" s="315"/>
      <c r="BK5014" s="315"/>
    </row>
    <row r="5015" spans="1:63" x14ac:dyDescent="0.25">
      <c r="A5015" s="9"/>
      <c r="B5015" s="185" t="s">
        <v>5770</v>
      </c>
      <c r="C5015" s="5" t="s">
        <v>1339</v>
      </c>
      <c r="D5015" s="172">
        <v>1.8513391000000001E-2</v>
      </c>
      <c r="E5015" s="172">
        <v>1.1878283E-2</v>
      </c>
      <c r="F5015" s="172">
        <v>4.1893140000000004E-3</v>
      </c>
      <c r="G5015" s="172">
        <v>3.2434515000000002E-4</v>
      </c>
      <c r="H5015" s="172">
        <v>6.5531000000000007E-5</v>
      </c>
      <c r="I5015" s="172">
        <v>7.5058223999999998E-4</v>
      </c>
      <c r="J5015" s="172">
        <v>7.1222634999999995E-4</v>
      </c>
      <c r="K5015" s="172">
        <v>5.2154534999999998E-6</v>
      </c>
      <c r="L5015" s="172">
        <v>5.8789477000000001E-4</v>
      </c>
      <c r="M5015" s="172">
        <v>0</v>
      </c>
      <c r="N5015" s="172">
        <v>0</v>
      </c>
      <c r="O5015" s="172">
        <v>0</v>
      </c>
      <c r="P5015" s="199">
        <f t="shared" si="974"/>
        <v>8.798728148148148E-2</v>
      </c>
      <c r="Q5015" s="233">
        <v>1.590025</v>
      </c>
      <c r="R5015" s="96">
        <v>1.31524</v>
      </c>
      <c r="S5015" s="96">
        <v>0.23223199999999999</v>
      </c>
      <c r="T5015" s="96">
        <v>3.2594000000000001E-6</v>
      </c>
      <c r="U5015" s="96">
        <v>8.2570999999999999E-3</v>
      </c>
      <c r="V5015" s="96">
        <v>3.7117159999999999E-3</v>
      </c>
      <c r="W5015" s="96">
        <v>3.0581000000000001E-2</v>
      </c>
      <c r="X5015" s="241">
        <f t="shared" si="975"/>
        <v>8.8197951418636494E-3</v>
      </c>
      <c r="Y5015" s="241">
        <f t="shared" si="976"/>
        <v>3.7748048252900001E-3</v>
      </c>
      <c r="Z5015" s="241">
        <f t="shared" si="977"/>
        <v>1.7538478282736498E-3</v>
      </c>
      <c r="AA5015" s="241">
        <f t="shared" si="978"/>
        <v>3.2911424883000002E-3</v>
      </c>
      <c r="AB5015" s="241">
        <v>2.4388906999999998E-3</v>
      </c>
      <c r="AC5015" s="241">
        <v>6.1277812999999995E-7</v>
      </c>
      <c r="AD5015" s="241">
        <v>3.0873974000000001E-4</v>
      </c>
      <c r="AE5015" s="241">
        <v>5.3601135999999995E-7</v>
      </c>
      <c r="AF5015" s="241">
        <v>1.0186079E-3</v>
      </c>
      <c r="AG5015" s="241">
        <v>7.4176958000000002E-6</v>
      </c>
      <c r="AH5015" s="241">
        <v>1.5962647E-3</v>
      </c>
      <c r="AI5015" s="241">
        <v>6.2558772E-6</v>
      </c>
      <c r="AJ5015" s="241">
        <v>2.7595725999999999E-6</v>
      </c>
      <c r="AK5015" s="241">
        <v>3.4396503999999999E-6</v>
      </c>
      <c r="AL5015" s="241">
        <v>2.8556814999999999E-7</v>
      </c>
      <c r="AM5015" s="241">
        <v>9.2292364999999998E-10</v>
      </c>
      <c r="AN5015" s="241">
        <v>1.6398497000000001E-5</v>
      </c>
      <c r="AO5015" s="241">
        <v>3.5981783000000002E-5</v>
      </c>
      <c r="AP5015" s="241">
        <v>9.2461256999999998E-5</v>
      </c>
      <c r="AQ5015" s="241">
        <v>1.7667883000000001E-6</v>
      </c>
      <c r="AR5015" s="241">
        <v>3.2893757E-3</v>
      </c>
      <c r="AT5015" s="193"/>
      <c r="AU5015" s="193"/>
      <c r="AV5015" s="193"/>
      <c r="AW5015" s="193"/>
      <c r="AX5015" s="193"/>
      <c r="AY5015" s="193"/>
      <c r="AZ5015" s="193"/>
      <c r="BA5015" s="193"/>
      <c r="BB5015" s="193"/>
      <c r="BC5015" s="193"/>
      <c r="BD5015" s="193"/>
      <c r="BE5015" s="315"/>
      <c r="BF5015" s="315"/>
      <c r="BG5015" s="315"/>
      <c r="BH5015" s="315"/>
      <c r="BI5015" s="315"/>
      <c r="BJ5015" s="315"/>
      <c r="BK5015" s="315"/>
    </row>
    <row r="5016" spans="1:63" x14ac:dyDescent="0.25">
      <c r="A5016" s="9"/>
      <c r="B5016" s="185" t="s">
        <v>5770</v>
      </c>
      <c r="C5016" s="5" t="s">
        <v>1340</v>
      </c>
      <c r="D5016" s="172">
        <v>9.0553197999999994E-3</v>
      </c>
      <c r="E5016" s="172">
        <v>5.8557045000000004E-3</v>
      </c>
      <c r="F5016" s="172">
        <v>1.6475136E-3</v>
      </c>
      <c r="G5016" s="172">
        <v>4.3866944000000001E-4</v>
      </c>
      <c r="H5016" s="172">
        <v>1.8586666E-5</v>
      </c>
      <c r="I5016" s="172">
        <v>3.3480587000000002E-4</v>
      </c>
      <c r="J5016" s="172">
        <v>3.3906816E-4</v>
      </c>
      <c r="K5016" s="172">
        <v>1.9297795999999998E-6</v>
      </c>
      <c r="L5016" s="172">
        <v>4.1904178999999998E-4</v>
      </c>
      <c r="M5016" s="172">
        <v>0</v>
      </c>
      <c r="N5016" s="172">
        <v>0</v>
      </c>
      <c r="O5016" s="172">
        <v>0</v>
      </c>
      <c r="P5016" s="199">
        <f t="shared" si="974"/>
        <v>4.3375588888888886E-2</v>
      </c>
      <c r="Q5016" s="233">
        <v>0.90182492999999997</v>
      </c>
      <c r="R5016" s="96">
        <v>0.54495713999999995</v>
      </c>
      <c r="S5016" s="96">
        <v>0.2965816</v>
      </c>
      <c r="T5016" s="96">
        <v>7.8678000000000001E-7</v>
      </c>
      <c r="U5016" s="96">
        <v>1.6281E-2</v>
      </c>
      <c r="V5016" s="96">
        <v>5.374406E-3</v>
      </c>
      <c r="W5016" s="96">
        <v>3.8629999999999998E-2</v>
      </c>
      <c r="X5016" s="241">
        <f t="shared" si="975"/>
        <v>4.3796295458770999E-3</v>
      </c>
      <c r="Y5016" s="241">
        <f t="shared" si="976"/>
        <v>2.1168456908200002E-3</v>
      </c>
      <c r="Z5016" s="241">
        <f t="shared" si="977"/>
        <v>8.9687607095710001E-4</v>
      </c>
      <c r="AA5016" s="241">
        <f t="shared" si="978"/>
        <v>1.3659077841E-3</v>
      </c>
      <c r="AB5016" s="241">
        <v>1.2022297E-3</v>
      </c>
      <c r="AC5016" s="241">
        <v>1.4210907999999999E-7</v>
      </c>
      <c r="AD5016" s="241">
        <v>5.4590330000000003E-4</v>
      </c>
      <c r="AE5016" s="241">
        <v>1.0952133999999999E-7</v>
      </c>
      <c r="AF5016" s="241">
        <v>3.5897898000000002E-4</v>
      </c>
      <c r="AG5016" s="241">
        <v>9.4820804000000003E-6</v>
      </c>
      <c r="AH5016" s="241">
        <v>7.8686824000000005E-4</v>
      </c>
      <c r="AI5016" s="241">
        <v>2.6566396000000002E-6</v>
      </c>
      <c r="AJ5016" s="241">
        <v>3.8941972999999999E-6</v>
      </c>
      <c r="AK5016" s="241">
        <v>7.0919722E-6</v>
      </c>
      <c r="AL5016" s="241">
        <v>3.5389295000000001E-7</v>
      </c>
      <c r="AM5016" s="241">
        <v>1.3829071E-9</v>
      </c>
      <c r="AN5016" s="241">
        <v>4.9881966999999997E-5</v>
      </c>
      <c r="AO5016" s="241">
        <v>1.7175217000000001E-5</v>
      </c>
      <c r="AP5016" s="241">
        <v>2.8952562000000001E-5</v>
      </c>
      <c r="AQ5016" s="241">
        <v>1.3791841E-6</v>
      </c>
      <c r="AR5016" s="241">
        <v>1.3645286E-3</v>
      </c>
      <c r="AT5016" s="193"/>
      <c r="AU5016" s="193"/>
      <c r="AV5016" s="193"/>
      <c r="AW5016" s="193"/>
      <c r="AX5016" s="193"/>
      <c r="AY5016" s="193"/>
      <c r="AZ5016" s="193"/>
      <c r="BA5016" s="193"/>
      <c r="BB5016" s="193"/>
      <c r="BC5016" s="193"/>
      <c r="BD5016" s="193"/>
      <c r="BE5016" s="315"/>
      <c r="BF5016" s="315"/>
      <c r="BG5016" s="315"/>
      <c r="BH5016" s="315"/>
      <c r="BI5016" s="315"/>
      <c r="BJ5016" s="315"/>
      <c r="BK5016" s="315"/>
    </row>
    <row r="5017" spans="1:63" x14ac:dyDescent="0.25">
      <c r="A5017" s="58" t="s">
        <v>583</v>
      </c>
      <c r="B5017" s="58"/>
      <c r="C5017" s="43"/>
      <c r="D5017" s="199"/>
      <c r="E5017" s="199"/>
      <c r="F5017" s="199"/>
      <c r="G5017" s="199"/>
      <c r="H5017" s="199"/>
      <c r="I5017" s="199"/>
      <c r="J5017" s="199"/>
      <c r="K5017" s="199"/>
      <c r="L5017" s="199"/>
      <c r="M5017" s="199"/>
      <c r="N5017" s="199"/>
      <c r="O5017" s="199"/>
      <c r="P5017" s="199"/>
      <c r="Q5017" s="239"/>
      <c r="R5017" s="97"/>
      <c r="S5017" s="97"/>
      <c r="T5017" s="97"/>
      <c r="U5017" s="97"/>
      <c r="V5017" s="97"/>
      <c r="W5017" s="97"/>
      <c r="X5017" s="259"/>
      <c r="Y5017" s="259"/>
      <c r="Z5017" s="259"/>
      <c r="AA5017" s="258"/>
      <c r="AB5017" s="258"/>
      <c r="AC5017" s="258"/>
      <c r="AD5017" s="258"/>
      <c r="AE5017" s="258"/>
      <c r="AF5017" s="258"/>
      <c r="AG5017" s="258"/>
      <c r="AH5017" s="258"/>
      <c r="AI5017" s="258"/>
      <c r="AJ5017" s="258"/>
      <c r="AK5017" s="258"/>
      <c r="AL5017" s="258"/>
      <c r="AM5017" s="258"/>
      <c r="AN5017" s="258"/>
      <c r="AO5017" s="258"/>
      <c r="AP5017" s="258"/>
      <c r="AQ5017" s="258"/>
      <c r="AR5017" s="258"/>
      <c r="AT5017" s="193"/>
      <c r="AU5017" s="193"/>
      <c r="AV5017" s="193"/>
      <c r="AW5017" s="193"/>
      <c r="AX5017" s="193"/>
      <c r="AY5017" s="193"/>
      <c r="AZ5017" s="193"/>
      <c r="BA5017" s="193"/>
      <c r="BB5017" s="193"/>
      <c r="BC5017" s="193"/>
      <c r="BD5017" s="193"/>
      <c r="BE5017" s="315"/>
      <c r="BF5017" s="315"/>
      <c r="BG5017" s="315"/>
      <c r="BH5017" s="315"/>
      <c r="BI5017" s="315"/>
      <c r="BJ5017" s="315"/>
      <c r="BK5017" s="315"/>
    </row>
    <row r="5018" spans="1:63" x14ac:dyDescent="0.25">
      <c r="A5018" s="9"/>
      <c r="B5018" s="185" t="s">
        <v>5770</v>
      </c>
      <c r="C5018" s="25" t="s">
        <v>5078</v>
      </c>
      <c r="D5018" s="193">
        <v>0.42052096999999999</v>
      </c>
      <c r="E5018" s="193">
        <v>0.37307157000000002</v>
      </c>
      <c r="F5018" s="193">
        <v>3.2465471000000003E-2</v>
      </c>
      <c r="G5018" s="193">
        <v>1.4733614E-3</v>
      </c>
      <c r="H5018" s="193">
        <v>7.3214660000000002E-4</v>
      </c>
      <c r="I5018" s="193">
        <v>4.1532063999999997E-3</v>
      </c>
      <c r="J5018" s="193">
        <v>4.7682456999999998E-3</v>
      </c>
      <c r="K5018" s="193">
        <v>9.8531863000000003E-5</v>
      </c>
      <c r="L5018" s="193">
        <v>3.7584304999999998E-3</v>
      </c>
      <c r="M5018" s="193">
        <v>0</v>
      </c>
      <c r="N5018" s="193">
        <v>0</v>
      </c>
      <c r="O5018" s="193">
        <v>0</v>
      </c>
      <c r="P5018" s="199">
        <f t="shared" ref="P5018:P5029" si="979">E5018/0.135</f>
        <v>2.763493111111111</v>
      </c>
      <c r="Q5018" s="240">
        <v>29.769963000000001</v>
      </c>
      <c r="R5018" s="99">
        <v>28.941842999999999</v>
      </c>
      <c r="S5018" s="99">
        <v>0.69384000000000001</v>
      </c>
      <c r="T5018" s="99">
        <v>3.2425999999999998E-5</v>
      </c>
      <c r="U5018" s="99">
        <v>1.7666999999999999E-2</v>
      </c>
      <c r="V5018" s="99">
        <v>7.2606499999999996E-3</v>
      </c>
      <c r="W5018" s="99">
        <v>0.10932</v>
      </c>
      <c r="X5018" s="241">
        <f t="shared" ref="X5018:X5029" si="980">SUM(Y5018:AA5018)</f>
        <v>0.2095115910290006</v>
      </c>
      <c r="Y5018" s="241">
        <f t="shared" ref="Y5018:Y5029" si="981">SUM(AB5018:AG5018)</f>
        <v>8.4216723890399997E-2</v>
      </c>
      <c r="Z5018" s="241">
        <f t="shared" ref="Z5018:Z5029" si="982">SUM(AH5018:AP5018)</f>
        <v>5.2938331985600599E-2</v>
      </c>
      <c r="AA5018" s="241">
        <f t="shared" ref="AA5018:AA5029" si="983">SUM(AQ5018:AR5018)</f>
        <v>7.2356535153000001E-2</v>
      </c>
      <c r="AB5018" s="258">
        <v>7.6603788000000006E-2</v>
      </c>
      <c r="AC5018" s="258">
        <v>1.5336520999999999E-5</v>
      </c>
      <c r="AD5018" s="258">
        <v>1.3084705999999999E-3</v>
      </c>
      <c r="AE5018" s="258">
        <v>2.6204004000000001E-6</v>
      </c>
      <c r="AF5018" s="258">
        <v>6.2640266E-3</v>
      </c>
      <c r="AG5018" s="258">
        <v>2.2481769000000001E-5</v>
      </c>
      <c r="AH5018" s="258">
        <v>5.0139072E-2</v>
      </c>
      <c r="AI5018" s="258">
        <v>5.3191892E-5</v>
      </c>
      <c r="AJ5018" s="258">
        <v>6.4897318E-6</v>
      </c>
      <c r="AK5018" s="258">
        <v>3.6787939999999997E-5</v>
      </c>
      <c r="AL5018" s="258">
        <v>1.2305722000000001E-6</v>
      </c>
      <c r="AM5018" s="258">
        <v>3.8546005999999997E-9</v>
      </c>
      <c r="AN5018" s="258">
        <v>3.7144455E-5</v>
      </c>
      <c r="AO5018" s="258">
        <v>1.4157193999999999E-4</v>
      </c>
      <c r="AP5018" s="258">
        <v>2.5228396E-3</v>
      </c>
      <c r="AQ5018" s="258">
        <v>1.0785152999999999E-5</v>
      </c>
      <c r="AR5018" s="258">
        <v>7.234575E-2</v>
      </c>
      <c r="AT5018" s="193"/>
      <c r="AU5018" s="193"/>
      <c r="AV5018" s="193"/>
      <c r="AW5018" s="193"/>
      <c r="AX5018" s="193"/>
      <c r="AY5018" s="193"/>
      <c r="AZ5018" s="193"/>
      <c r="BA5018" s="193"/>
      <c r="BB5018" s="193"/>
      <c r="BC5018" s="193"/>
      <c r="BD5018" s="193"/>
      <c r="BE5018" s="315"/>
      <c r="BF5018" s="315"/>
      <c r="BG5018" s="315"/>
      <c r="BH5018" s="315"/>
      <c r="BI5018" s="315"/>
      <c r="BJ5018" s="315"/>
      <c r="BK5018" s="315"/>
    </row>
    <row r="5019" spans="1:63" x14ac:dyDescent="0.25">
      <c r="A5019" s="9"/>
      <c r="B5019" s="185" t="s">
        <v>5770</v>
      </c>
      <c r="C5019" s="25" t="s">
        <v>5077</v>
      </c>
      <c r="D5019" s="193">
        <v>0.34377915999999997</v>
      </c>
      <c r="E5019" s="193">
        <v>0.29811958999999999</v>
      </c>
      <c r="F5019" s="193">
        <v>3.1173929E-2</v>
      </c>
      <c r="G5019" s="193">
        <v>1.3784839000000001E-3</v>
      </c>
      <c r="H5019" s="193">
        <v>6.9533088000000003E-4</v>
      </c>
      <c r="I5019" s="193">
        <v>4.0579574999999998E-3</v>
      </c>
      <c r="J5019" s="193">
        <v>4.5319332999999998E-3</v>
      </c>
      <c r="K5019" s="193">
        <v>9.6327865000000001E-5</v>
      </c>
      <c r="L5019" s="193">
        <v>3.7256022999999998E-3</v>
      </c>
      <c r="M5019" s="193">
        <v>0</v>
      </c>
      <c r="N5019" s="193">
        <v>0</v>
      </c>
      <c r="O5019" s="193">
        <v>0</v>
      </c>
      <c r="P5019" s="199">
        <f t="shared" si="979"/>
        <v>2.2082932592592592</v>
      </c>
      <c r="Q5019" s="240">
        <v>28.243061999999998</v>
      </c>
      <c r="R5019" s="99">
        <v>27.369976999999999</v>
      </c>
      <c r="S5019" s="99">
        <v>0.73169600000000001</v>
      </c>
      <c r="T5019" s="99">
        <v>3.0602999999999998E-5</v>
      </c>
      <c r="U5019" s="99">
        <v>2.0296000000000002E-2</v>
      </c>
      <c r="V5019" s="99">
        <v>8.2923400000000005E-3</v>
      </c>
      <c r="W5019" s="99">
        <v>0.11277</v>
      </c>
      <c r="X5019" s="241">
        <f t="shared" si="980"/>
        <v>0.1799531903448931</v>
      </c>
      <c r="Y5019" s="241">
        <f t="shared" si="981"/>
        <v>6.8805859435200012E-2</v>
      </c>
      <c r="Z5019" s="241">
        <f t="shared" si="982"/>
        <v>4.2719116947693106E-2</v>
      </c>
      <c r="AA5019" s="241">
        <f t="shared" si="983"/>
        <v>6.8428213961999995E-2</v>
      </c>
      <c r="AB5019" s="258">
        <v>6.1213608000000003E-2</v>
      </c>
      <c r="AC5019" s="258">
        <v>1.4465103E-5</v>
      </c>
      <c r="AD5019" s="258">
        <v>1.5114226999999999E-3</v>
      </c>
      <c r="AE5019" s="258">
        <v>2.5170802000000002E-6</v>
      </c>
      <c r="AF5019" s="258">
        <v>6.0401715999999998E-3</v>
      </c>
      <c r="AG5019" s="258">
        <v>2.3674952000000002E-5</v>
      </c>
      <c r="AH5019" s="258">
        <v>4.0065627999999999E-2</v>
      </c>
      <c r="AI5019" s="258">
        <v>5.1037037999999997E-5</v>
      </c>
      <c r="AJ5019" s="258">
        <v>7.1557612E-6</v>
      </c>
      <c r="AK5019" s="258">
        <v>3.5106584999999999E-5</v>
      </c>
      <c r="AL5019" s="258">
        <v>2.7103149999999999E-6</v>
      </c>
      <c r="AM5019" s="258">
        <v>8.3644930999999997E-9</v>
      </c>
      <c r="AN5019" s="258">
        <v>4.4349613999999998E-5</v>
      </c>
      <c r="AO5019" s="258">
        <v>1.3660477000000001E-4</v>
      </c>
      <c r="AP5019" s="258">
        <v>2.3765165000000001E-3</v>
      </c>
      <c r="AQ5019" s="258">
        <v>1.0612961999999999E-5</v>
      </c>
      <c r="AR5019" s="258">
        <v>6.8417600999999995E-2</v>
      </c>
      <c r="AT5019" s="193"/>
      <c r="AU5019" s="193"/>
      <c r="AV5019" s="193"/>
      <c r="AW5019" s="193"/>
      <c r="AX5019" s="193"/>
      <c r="AY5019" s="193"/>
      <c r="AZ5019" s="193"/>
      <c r="BA5019" s="193"/>
      <c r="BB5019" s="193"/>
      <c r="BC5019" s="193"/>
      <c r="BD5019" s="193"/>
      <c r="BE5019" s="315"/>
      <c r="BF5019" s="315"/>
      <c r="BG5019" s="315"/>
      <c r="BH5019" s="315"/>
      <c r="BI5019" s="315"/>
      <c r="BJ5019" s="315"/>
      <c r="BK5019" s="315"/>
    </row>
    <row r="5020" spans="1:63" x14ac:dyDescent="0.25">
      <c r="A5020" s="9"/>
      <c r="B5020" s="185" t="s">
        <v>5770</v>
      </c>
      <c r="C5020" s="25" t="s">
        <v>1953</v>
      </c>
      <c r="D5020" s="193">
        <v>0.54414651000000003</v>
      </c>
      <c r="E5020" s="193">
        <v>0.33771741999999999</v>
      </c>
      <c r="F5020" s="193">
        <v>2.9121009999999999E-2</v>
      </c>
      <c r="G5020" s="193">
        <v>5.2606283000000004E-3</v>
      </c>
      <c r="H5020" s="193">
        <v>6.2152240000000003E-4</v>
      </c>
      <c r="I5020" s="193">
        <v>4.1603676999999997E-3</v>
      </c>
      <c r="J5020" s="193">
        <v>0.16221046</v>
      </c>
      <c r="K5020" s="193">
        <v>9.4097693E-5</v>
      </c>
      <c r="L5020" s="193">
        <v>4.9610080999999999E-3</v>
      </c>
      <c r="M5020" s="193">
        <v>0</v>
      </c>
      <c r="N5020" s="193">
        <v>0</v>
      </c>
      <c r="O5020" s="193">
        <v>0</v>
      </c>
      <c r="P5020" s="199">
        <f t="shared" si="979"/>
        <v>2.5016105185185182</v>
      </c>
      <c r="Q5020" s="240">
        <v>24.104468000000001</v>
      </c>
      <c r="R5020" s="99">
        <v>23.047219999999999</v>
      </c>
      <c r="S5020" s="99">
        <v>0.87152799999999997</v>
      </c>
      <c r="T5020" s="99">
        <v>2.8564999999999998E-5</v>
      </c>
      <c r="U5020" s="99">
        <v>2.8632000000000001E-2</v>
      </c>
      <c r="V5020" s="99">
        <v>9.3489200000000001E-3</v>
      </c>
      <c r="W5020" s="99">
        <v>0.14771000000000001</v>
      </c>
      <c r="X5020" s="241">
        <f t="shared" si="980"/>
        <v>0.18621033240113199</v>
      </c>
      <c r="Y5020" s="241">
        <f t="shared" si="981"/>
        <v>8.0596551216699994E-2</v>
      </c>
      <c r="Z5020" s="241">
        <f t="shared" si="982"/>
        <v>4.7987077040432008E-2</v>
      </c>
      <c r="AA5020" s="241">
        <f t="shared" si="983"/>
        <v>5.7626704144E-2</v>
      </c>
      <c r="AB5020" s="258">
        <v>6.9344264000000003E-2</v>
      </c>
      <c r="AC5020" s="258">
        <v>1.3453965E-5</v>
      </c>
      <c r="AD5020" s="258">
        <v>5.3171727E-3</v>
      </c>
      <c r="AE5020" s="258">
        <v>2.4749046999999999E-6</v>
      </c>
      <c r="AF5020" s="258">
        <v>5.8910129999999996E-3</v>
      </c>
      <c r="AG5020" s="258">
        <v>2.8172647000000001E-5</v>
      </c>
      <c r="AH5020" s="258">
        <v>4.5387532000000001E-2</v>
      </c>
      <c r="AI5020" s="258">
        <v>4.7277753000000001E-5</v>
      </c>
      <c r="AJ5020" s="258">
        <v>4.0306799000000002E-5</v>
      </c>
      <c r="AK5020" s="258">
        <v>3.1416412999999999E-4</v>
      </c>
      <c r="AL5020" s="258">
        <v>3.4321306999999999E-5</v>
      </c>
      <c r="AM5020" s="258">
        <v>7.3711431999999996E-8</v>
      </c>
      <c r="AN5020" s="258">
        <v>1.0121646000000001E-4</v>
      </c>
      <c r="AO5020" s="258">
        <v>3.9353418E-4</v>
      </c>
      <c r="AP5020" s="258">
        <v>1.6686507000000001E-3</v>
      </c>
      <c r="AQ5020" s="258">
        <v>1.1684143999999999E-5</v>
      </c>
      <c r="AR5020" s="258">
        <v>5.7615020000000003E-2</v>
      </c>
      <c r="AT5020" s="193"/>
      <c r="AU5020" s="193"/>
      <c r="AV5020" s="193"/>
      <c r="AW5020" s="193"/>
      <c r="AX5020" s="193"/>
      <c r="AY5020" s="193"/>
      <c r="AZ5020" s="193"/>
      <c r="BA5020" s="193"/>
      <c r="BB5020" s="193"/>
      <c r="BC5020" s="193"/>
      <c r="BD5020" s="193"/>
      <c r="BE5020" s="315"/>
      <c r="BF5020" s="315"/>
      <c r="BG5020" s="315"/>
      <c r="BH5020" s="315"/>
      <c r="BI5020" s="315"/>
      <c r="BJ5020" s="315"/>
      <c r="BK5020" s="315"/>
    </row>
    <row r="5021" spans="1:63" x14ac:dyDescent="0.25">
      <c r="A5021" s="9"/>
      <c r="B5021" s="185" t="s">
        <v>5770</v>
      </c>
      <c r="C5021" s="25" t="s">
        <v>3222</v>
      </c>
      <c r="D5021" s="193">
        <v>0.39033793999999999</v>
      </c>
      <c r="E5021" s="193">
        <v>0.32834560000000002</v>
      </c>
      <c r="F5021" s="193">
        <v>4.0101963999999997E-2</v>
      </c>
      <c r="G5021" s="193">
        <v>2.360497E-3</v>
      </c>
      <c r="H5021" s="193">
        <v>8.6834347999999997E-4</v>
      </c>
      <c r="I5021" s="193">
        <v>5.4571107999999997E-3</v>
      </c>
      <c r="J5021" s="193">
        <v>6.6630218000000001E-3</v>
      </c>
      <c r="K5021" s="193">
        <v>1.1196628E-4</v>
      </c>
      <c r="L5021" s="193">
        <v>6.4294403999999999E-3</v>
      </c>
      <c r="M5021" s="193">
        <v>0</v>
      </c>
      <c r="N5021" s="193">
        <v>0</v>
      </c>
      <c r="O5021" s="193">
        <v>0</v>
      </c>
      <c r="P5021" s="199">
        <f t="shared" si="979"/>
        <v>2.4321896296296295</v>
      </c>
      <c r="Q5021" s="240">
        <v>33.490645000000001</v>
      </c>
      <c r="R5021" s="99">
        <v>31.990887000000001</v>
      </c>
      <c r="S5021" s="99">
        <v>1.232728</v>
      </c>
      <c r="T5021" s="99">
        <v>3.8689000000000002E-5</v>
      </c>
      <c r="U5021" s="99">
        <v>3.9035E-2</v>
      </c>
      <c r="V5021" s="99">
        <v>1.241595E-2</v>
      </c>
      <c r="W5021" s="99">
        <v>0.21554000000000001</v>
      </c>
      <c r="X5021" s="241">
        <f t="shared" si="980"/>
        <v>0.20619824333439402</v>
      </c>
      <c r="Y5021" s="241">
        <f t="shared" si="981"/>
        <v>7.8588791317500004E-2</v>
      </c>
      <c r="Z5021" s="241">
        <f t="shared" si="982"/>
        <v>4.7622157988894007E-2</v>
      </c>
      <c r="AA5021" s="241">
        <f t="shared" si="983"/>
        <v>7.9987294028000006E-2</v>
      </c>
      <c r="AB5021" s="258">
        <v>6.7419827000000002E-2</v>
      </c>
      <c r="AC5021" s="258">
        <v>1.891392E-5</v>
      </c>
      <c r="AD5021" s="258">
        <v>3.0220107000000001E-3</v>
      </c>
      <c r="AE5021" s="258">
        <v>3.4314124999999999E-6</v>
      </c>
      <c r="AF5021" s="258">
        <v>8.0847208000000004E-3</v>
      </c>
      <c r="AG5021" s="258">
        <v>3.9887484999999999E-5</v>
      </c>
      <c r="AH5021" s="258">
        <v>4.4127547000000003E-2</v>
      </c>
      <c r="AI5021" s="258">
        <v>6.5086801000000004E-5</v>
      </c>
      <c r="AJ5021" s="258">
        <v>1.6694464999999998E-5</v>
      </c>
      <c r="AK5021" s="258">
        <v>4.1044121000000002E-4</v>
      </c>
      <c r="AL5021" s="258">
        <v>3.3093709999999999E-6</v>
      </c>
      <c r="AM5021" s="258">
        <v>2.8981894E-8</v>
      </c>
      <c r="AN5021" s="258">
        <v>1.4671098E-4</v>
      </c>
      <c r="AO5021" s="258">
        <v>6.5070237999999996E-4</v>
      </c>
      <c r="AP5021" s="258">
        <v>2.2016368000000001E-3</v>
      </c>
      <c r="AQ5021" s="258">
        <v>1.6040027999999999E-5</v>
      </c>
      <c r="AR5021" s="258">
        <v>7.9971254000000006E-2</v>
      </c>
      <c r="AT5021" s="193"/>
      <c r="AU5021" s="193"/>
      <c r="AV5021" s="193"/>
      <c r="AW5021" s="193"/>
      <c r="AX5021" s="193"/>
      <c r="AY5021" s="193"/>
      <c r="AZ5021" s="193"/>
      <c r="BA5021" s="193"/>
      <c r="BB5021" s="193"/>
      <c r="BC5021" s="193"/>
      <c r="BD5021" s="193"/>
      <c r="BE5021" s="315"/>
      <c r="BF5021" s="315"/>
      <c r="BG5021" s="315"/>
      <c r="BH5021" s="315"/>
      <c r="BI5021" s="315"/>
      <c r="BJ5021" s="315"/>
      <c r="BK5021" s="315"/>
    </row>
    <row r="5022" spans="1:63" x14ac:dyDescent="0.25">
      <c r="A5022" s="9"/>
      <c r="B5022" s="185" t="s">
        <v>5770</v>
      </c>
      <c r="C5022" s="25" t="s">
        <v>3221</v>
      </c>
      <c r="D5022" s="193">
        <v>0.39386563000000002</v>
      </c>
      <c r="E5022" s="193">
        <v>0.34175265999999999</v>
      </c>
      <c r="F5022" s="193">
        <v>2.9703436E-2</v>
      </c>
      <c r="G5022" s="193">
        <v>3.5864146999999998E-3</v>
      </c>
      <c r="H5022" s="193">
        <v>5.7190444000000001E-4</v>
      </c>
      <c r="I5022" s="193">
        <v>5.0040379999999997E-3</v>
      </c>
      <c r="J5022" s="193">
        <v>4.9473781999999997E-3</v>
      </c>
      <c r="K5022" s="193">
        <v>9.4093189999999995E-5</v>
      </c>
      <c r="L5022" s="193">
        <v>8.2057142000000003E-3</v>
      </c>
      <c r="M5022" s="193">
        <v>0</v>
      </c>
      <c r="N5022" s="193">
        <v>0</v>
      </c>
      <c r="O5022" s="193">
        <v>0</v>
      </c>
      <c r="P5022" s="199">
        <f t="shared" si="979"/>
        <v>2.531501185185185</v>
      </c>
      <c r="Q5022" s="240">
        <v>22.164750999999999</v>
      </c>
      <c r="R5022" s="99">
        <v>19.910167000000001</v>
      </c>
      <c r="S5022" s="99">
        <v>1.8729199999999999</v>
      </c>
      <c r="T5022" s="99">
        <v>2.4572000000000001E-5</v>
      </c>
      <c r="U5022" s="99">
        <v>7.9075999999999994E-2</v>
      </c>
      <c r="V5022" s="99">
        <v>2.8053430000000001E-2</v>
      </c>
      <c r="W5022" s="99">
        <v>0.27450999999999998</v>
      </c>
      <c r="X5022" s="241">
        <f t="shared" si="980"/>
        <v>0.17866835737162298</v>
      </c>
      <c r="Y5022" s="241">
        <f t="shared" si="981"/>
        <v>8.0853231833099989E-2</v>
      </c>
      <c r="Z5022" s="241">
        <f t="shared" si="982"/>
        <v>4.8013515095522999E-2</v>
      </c>
      <c r="AA5022" s="241">
        <f t="shared" si="983"/>
        <v>4.9801610443000001E-2</v>
      </c>
      <c r="AB5022" s="258">
        <v>7.0172336000000002E-2</v>
      </c>
      <c r="AC5022" s="258">
        <v>1.5081711E-5</v>
      </c>
      <c r="AD5022" s="258">
        <v>4.3782919999999998E-3</v>
      </c>
      <c r="AE5022" s="258">
        <v>2.4180891E-6</v>
      </c>
      <c r="AF5022" s="258">
        <v>6.2249534000000002E-3</v>
      </c>
      <c r="AG5022" s="258">
        <v>6.0150633000000003E-5</v>
      </c>
      <c r="AH5022" s="258">
        <v>4.5929613000000001E-2</v>
      </c>
      <c r="AI5022" s="258">
        <v>4.7767488E-5</v>
      </c>
      <c r="AJ5022" s="258">
        <v>2.6303194999999999E-5</v>
      </c>
      <c r="AK5022" s="258">
        <v>3.1274807E-5</v>
      </c>
      <c r="AL5022" s="258">
        <v>3.5939079999999998E-6</v>
      </c>
      <c r="AM5022" s="258">
        <v>1.1257523000000001E-8</v>
      </c>
      <c r="AN5022" s="258">
        <v>2.5107550000000003E-4</v>
      </c>
      <c r="AO5022" s="258">
        <v>5.0040133999999998E-4</v>
      </c>
      <c r="AP5022" s="258">
        <v>1.2234746E-3</v>
      </c>
      <c r="AQ5022" s="258">
        <v>1.9465442999999999E-5</v>
      </c>
      <c r="AR5022" s="258">
        <v>4.9782145E-2</v>
      </c>
      <c r="AT5022" s="193"/>
      <c r="AU5022" s="193"/>
      <c r="AV5022" s="193"/>
      <c r="AW5022" s="193"/>
      <c r="AX5022" s="193"/>
      <c r="AY5022" s="193"/>
      <c r="AZ5022" s="193"/>
      <c r="BA5022" s="193"/>
      <c r="BB5022" s="193"/>
      <c r="BC5022" s="193"/>
      <c r="BD5022" s="193"/>
      <c r="BE5022" s="315"/>
      <c r="BF5022" s="315"/>
      <c r="BG5022" s="315"/>
      <c r="BH5022" s="315"/>
      <c r="BI5022" s="315"/>
      <c r="BJ5022" s="315"/>
      <c r="BK5022" s="315"/>
    </row>
    <row r="5023" spans="1:63" x14ac:dyDescent="0.25">
      <c r="A5023" s="9"/>
      <c r="B5023" s="185" t="s">
        <v>5770</v>
      </c>
      <c r="C5023" s="25" t="s">
        <v>3220</v>
      </c>
      <c r="D5023" s="193">
        <v>0.58232596999999997</v>
      </c>
      <c r="E5023" s="193">
        <v>0.32735196999999999</v>
      </c>
      <c r="F5023" s="193">
        <v>2.2139882E-2</v>
      </c>
      <c r="G5023" s="193">
        <v>9.6223627999999992E-3</v>
      </c>
      <c r="H5023" s="193">
        <v>3.562002E-4</v>
      </c>
      <c r="I5023" s="193">
        <v>4.1179674999999999E-3</v>
      </c>
      <c r="J5023" s="193">
        <v>0.21276798</v>
      </c>
      <c r="K5023" s="193">
        <v>7.8376643000000002E-5</v>
      </c>
      <c r="L5023" s="193">
        <v>5.8912366000000004E-3</v>
      </c>
      <c r="M5023" s="193">
        <v>0</v>
      </c>
      <c r="N5023" s="193">
        <v>0</v>
      </c>
      <c r="O5023" s="193">
        <v>0</v>
      </c>
      <c r="P5023" s="199">
        <f t="shared" si="979"/>
        <v>2.4248294074074073</v>
      </c>
      <c r="Q5023" s="240">
        <v>14.225177</v>
      </c>
      <c r="R5023" s="99">
        <v>11.792096000000001</v>
      </c>
      <c r="S5023" s="99">
        <v>2.0424880000000001</v>
      </c>
      <c r="T5023" s="99">
        <v>1.4209000000000001E-5</v>
      </c>
      <c r="U5023" s="99">
        <v>8.8442999999999994E-2</v>
      </c>
      <c r="V5023" s="99">
        <v>3.527574E-2</v>
      </c>
      <c r="W5023" s="99">
        <v>0.26685999999999999</v>
      </c>
      <c r="X5023" s="241">
        <f t="shared" si="980"/>
        <v>0.15126784067628199</v>
      </c>
      <c r="Y5023" s="241">
        <f t="shared" si="981"/>
        <v>7.6426763678499987E-2</v>
      </c>
      <c r="Z5023" s="241">
        <f t="shared" si="982"/>
        <v>4.5332081980781994E-2</v>
      </c>
      <c r="AA5023" s="241">
        <f t="shared" si="983"/>
        <v>2.9508995016999998E-2</v>
      </c>
      <c r="AB5023" s="258">
        <v>6.7215159999999996E-2</v>
      </c>
      <c r="AC5023" s="258">
        <v>5.5484143999999998E-6</v>
      </c>
      <c r="AD5023" s="258">
        <v>4.4576321999999996E-3</v>
      </c>
      <c r="AE5023" s="258">
        <v>1.6760621000000001E-6</v>
      </c>
      <c r="AF5023" s="258">
        <v>4.6813419000000002E-3</v>
      </c>
      <c r="AG5023" s="258">
        <v>6.5405102E-5</v>
      </c>
      <c r="AH5023" s="258">
        <v>4.3994230000000002E-2</v>
      </c>
      <c r="AI5023" s="258">
        <v>3.5447390999999997E-5</v>
      </c>
      <c r="AJ5023" s="258">
        <v>7.9904440999999999E-5</v>
      </c>
      <c r="AK5023" s="258">
        <v>2.7128074000000001E-5</v>
      </c>
      <c r="AL5023" s="258">
        <v>8.2862168000000003E-6</v>
      </c>
      <c r="AM5023" s="258">
        <v>2.5377982000000002E-8</v>
      </c>
      <c r="AN5023" s="258">
        <v>2.3151741E-4</v>
      </c>
      <c r="AO5023" s="258">
        <v>2.1893887E-4</v>
      </c>
      <c r="AP5023" s="258">
        <v>7.3660420000000004E-4</v>
      </c>
      <c r="AQ5023" s="258">
        <v>1.3899017E-5</v>
      </c>
      <c r="AR5023" s="258">
        <v>2.9495095999999998E-2</v>
      </c>
      <c r="AT5023" s="193"/>
      <c r="AU5023" s="193"/>
      <c r="AV5023" s="193"/>
      <c r="AW5023" s="193"/>
      <c r="AX5023" s="193"/>
      <c r="AY5023" s="193"/>
      <c r="AZ5023" s="193"/>
      <c r="BA5023" s="193"/>
      <c r="BB5023" s="193"/>
      <c r="BC5023" s="193"/>
      <c r="BD5023" s="193"/>
      <c r="BE5023" s="315"/>
      <c r="BF5023" s="315"/>
      <c r="BG5023" s="315"/>
      <c r="BH5023" s="315"/>
      <c r="BI5023" s="315"/>
      <c r="BJ5023" s="315"/>
      <c r="BK5023" s="315"/>
    </row>
    <row r="5024" spans="1:63" x14ac:dyDescent="0.25">
      <c r="A5024" s="9"/>
      <c r="B5024" s="185" t="s">
        <v>5770</v>
      </c>
      <c r="C5024" s="25" t="s">
        <v>5834</v>
      </c>
      <c r="D5024" s="193">
        <v>1.4221518</v>
      </c>
      <c r="E5024" s="193">
        <v>0.47863981999999999</v>
      </c>
      <c r="F5024" s="193">
        <v>1.9862056999999999E-2</v>
      </c>
      <c r="G5024" s="193">
        <v>1.7096297000000001E-3</v>
      </c>
      <c r="H5024" s="193">
        <v>4.3732192999999998E-4</v>
      </c>
      <c r="I5024" s="193">
        <v>3.0236785999999999E-3</v>
      </c>
      <c r="J5024" s="193">
        <v>0.91544568000000004</v>
      </c>
      <c r="K5024" s="193">
        <v>7.9541387999999998E-5</v>
      </c>
      <c r="L5024" s="193">
        <v>2.9540360000000002E-3</v>
      </c>
      <c r="M5024" s="193">
        <v>0</v>
      </c>
      <c r="N5024" s="193">
        <v>0</v>
      </c>
      <c r="O5024" s="193">
        <v>0</v>
      </c>
      <c r="P5024" s="199">
        <f t="shared" si="979"/>
        <v>3.5454801481481479</v>
      </c>
      <c r="Q5024" s="240">
        <v>17.532869999999999</v>
      </c>
      <c r="R5024" s="99">
        <v>16.938469999999999</v>
      </c>
      <c r="S5024" s="99">
        <v>0.49605359999999998</v>
      </c>
      <c r="T5024" s="99">
        <v>1.9128999999999999E-5</v>
      </c>
      <c r="U5024" s="99">
        <v>1.5533E-2</v>
      </c>
      <c r="V5024" s="99">
        <v>5.7971799999999999E-3</v>
      </c>
      <c r="W5024" s="99">
        <v>7.6997999999999997E-2</v>
      </c>
      <c r="X5024" s="241">
        <f t="shared" si="980"/>
        <v>0.21330440704595099</v>
      </c>
      <c r="Y5024" s="241">
        <f t="shared" si="981"/>
        <v>0.1049609149674</v>
      </c>
      <c r="Z5024" s="241">
        <f t="shared" si="982"/>
        <v>6.5992687330950997E-2</v>
      </c>
      <c r="AA5024" s="241">
        <f t="shared" si="983"/>
        <v>4.2350804747600002E-2</v>
      </c>
      <c r="AB5024" s="258">
        <v>9.8280518999999997E-2</v>
      </c>
      <c r="AC5024" s="258">
        <v>9.6926491999999999E-6</v>
      </c>
      <c r="AD5024" s="258">
        <v>2.6876257000000001E-3</v>
      </c>
      <c r="AE5024" s="258">
        <v>1.6227731999999999E-6</v>
      </c>
      <c r="AF5024" s="258">
        <v>3.9654217999999996E-3</v>
      </c>
      <c r="AG5024" s="258">
        <v>1.6033045E-5</v>
      </c>
      <c r="AH5024" s="258">
        <v>6.4327813999999997E-2</v>
      </c>
      <c r="AI5024" s="258">
        <v>3.2417615E-5</v>
      </c>
      <c r="AJ5024" s="258">
        <v>5.2868632999999996E-6</v>
      </c>
      <c r="AK5024" s="258">
        <v>2.5610932E-5</v>
      </c>
      <c r="AL5024" s="258">
        <v>9.5492580000000003E-6</v>
      </c>
      <c r="AM5024" s="258">
        <v>2.9204651E-8</v>
      </c>
      <c r="AN5024" s="258">
        <v>4.1028888000000003E-5</v>
      </c>
      <c r="AO5024" s="258">
        <v>1.0424087E-4</v>
      </c>
      <c r="AP5024" s="258">
        <v>1.4467097E-3</v>
      </c>
      <c r="AQ5024" s="258">
        <v>7.8857475999999996E-6</v>
      </c>
      <c r="AR5024" s="258">
        <v>4.2342919E-2</v>
      </c>
      <c r="AT5024" s="193"/>
      <c r="AU5024" s="193"/>
      <c r="AV5024" s="193"/>
      <c r="AW5024" s="193"/>
      <c r="AX5024" s="193"/>
      <c r="AY5024" s="193"/>
      <c r="AZ5024" s="193"/>
      <c r="BA5024" s="193"/>
      <c r="BB5024" s="193"/>
      <c r="BC5024" s="193"/>
      <c r="BD5024" s="193"/>
      <c r="BE5024" s="315"/>
      <c r="BF5024" s="315"/>
      <c r="BG5024" s="315"/>
      <c r="BH5024" s="315"/>
      <c r="BI5024" s="315"/>
      <c r="BJ5024" s="315"/>
      <c r="BK5024" s="315"/>
    </row>
    <row r="5025" spans="1:63" x14ac:dyDescent="0.25">
      <c r="A5025" s="9"/>
      <c r="B5025" s="185" t="s">
        <v>5770</v>
      </c>
      <c r="C5025" s="25" t="s">
        <v>5833</v>
      </c>
      <c r="D5025" s="193">
        <v>0.41713852000000001</v>
      </c>
      <c r="E5025" s="193">
        <v>0.29259660999999998</v>
      </c>
      <c r="F5025" s="193">
        <v>3.0326909999999999E-2</v>
      </c>
      <c r="G5025" s="193">
        <v>2.5439530999999999E-3</v>
      </c>
      <c r="H5025" s="193">
        <v>6.7691832000000001E-4</v>
      </c>
      <c r="I5025" s="193">
        <v>3.9572488999999999E-3</v>
      </c>
      <c r="J5025" s="193">
        <v>8.3326094000000003E-2</v>
      </c>
      <c r="K5025" s="193">
        <v>9.5102213000000001E-5</v>
      </c>
      <c r="L5025" s="193">
        <v>3.6156877E-3</v>
      </c>
      <c r="M5025" s="193">
        <v>0</v>
      </c>
      <c r="N5025" s="193">
        <v>0</v>
      </c>
      <c r="O5025" s="193">
        <v>0</v>
      </c>
      <c r="P5025" s="199">
        <f t="shared" si="979"/>
        <v>2.1673822962962959</v>
      </c>
      <c r="Q5025" s="240">
        <v>27.442910000000001</v>
      </c>
      <c r="R5025" s="99">
        <v>26.641300000000001</v>
      </c>
      <c r="S5025" s="99">
        <v>0.67082399999999998</v>
      </c>
      <c r="T5025" s="99">
        <v>2.9845E-5</v>
      </c>
      <c r="U5025" s="99">
        <v>1.8249000000000001E-2</v>
      </c>
      <c r="V5025" s="99">
        <v>7.23692E-3</v>
      </c>
      <c r="W5025" s="99">
        <v>0.10527</v>
      </c>
      <c r="X5025" s="241">
        <f t="shared" si="980"/>
        <v>0.17597761730350997</v>
      </c>
      <c r="Y5025" s="241">
        <f t="shared" si="981"/>
        <v>6.7449404388299994E-2</v>
      </c>
      <c r="Z5025" s="241">
        <f t="shared" si="982"/>
        <v>4.1922041860209994E-2</v>
      </c>
      <c r="AA5025" s="241">
        <f t="shared" si="983"/>
        <v>6.6606171054999996E-2</v>
      </c>
      <c r="AB5025" s="258">
        <v>6.0079583999999998E-2</v>
      </c>
      <c r="AC5025" s="258">
        <v>1.4156635999999999E-5</v>
      </c>
      <c r="AD5025" s="258">
        <v>1.4503055E-3</v>
      </c>
      <c r="AE5025" s="258">
        <v>2.4557423000000002E-6</v>
      </c>
      <c r="AF5025" s="258">
        <v>5.8811834999999996E-3</v>
      </c>
      <c r="AG5025" s="258">
        <v>2.1719010000000001E-5</v>
      </c>
      <c r="AH5025" s="258">
        <v>3.9323392999999998E-2</v>
      </c>
      <c r="AI5025" s="258">
        <v>4.9652284999999998E-5</v>
      </c>
      <c r="AJ5025" s="258">
        <v>1.7961164000000002E-5</v>
      </c>
      <c r="AK5025" s="258">
        <v>3.5959885E-5</v>
      </c>
      <c r="AL5025" s="258">
        <v>6.1246134000000001E-6</v>
      </c>
      <c r="AM5025" s="258">
        <v>1.857681E-8</v>
      </c>
      <c r="AN5025" s="258">
        <v>4.1745336E-5</v>
      </c>
      <c r="AO5025" s="258">
        <v>1.3811260000000001E-4</v>
      </c>
      <c r="AP5025" s="258">
        <v>2.3090744000000001E-3</v>
      </c>
      <c r="AQ5025" s="258">
        <v>1.0277055E-5</v>
      </c>
      <c r="AR5025" s="258">
        <v>6.6595894000000003E-2</v>
      </c>
      <c r="AT5025" s="193"/>
      <c r="AU5025" s="193"/>
      <c r="AV5025" s="193"/>
      <c r="AW5025" s="193"/>
      <c r="AX5025" s="193"/>
      <c r="AY5025" s="193"/>
      <c r="AZ5025" s="193"/>
      <c r="BA5025" s="193"/>
      <c r="BB5025" s="193"/>
      <c r="BC5025" s="193"/>
      <c r="BD5025" s="193"/>
      <c r="BE5025" s="315"/>
      <c r="BF5025" s="315"/>
      <c r="BG5025" s="315"/>
      <c r="BH5025" s="315"/>
      <c r="BI5025" s="315"/>
      <c r="BJ5025" s="315"/>
      <c r="BK5025" s="315"/>
    </row>
    <row r="5026" spans="1:63" x14ac:dyDescent="0.25">
      <c r="A5026" s="9"/>
      <c r="B5026" s="185" t="s">
        <v>5770</v>
      </c>
      <c r="C5026" s="25" t="s">
        <v>5832</v>
      </c>
      <c r="D5026" s="193">
        <v>0.36998608999999999</v>
      </c>
      <c r="E5026" s="193">
        <v>0.28779436000000003</v>
      </c>
      <c r="F5026" s="193">
        <v>3.3499345999999999E-2</v>
      </c>
      <c r="G5026" s="193">
        <v>1.6898434E-3</v>
      </c>
      <c r="H5026" s="193">
        <v>7.5393729000000002E-4</v>
      </c>
      <c r="I5026" s="193">
        <v>4.2726489000000003E-3</v>
      </c>
      <c r="J5026" s="193">
        <v>3.7959857E-2</v>
      </c>
      <c r="K5026" s="193">
        <v>1.0010204E-4</v>
      </c>
      <c r="L5026" s="193">
        <v>3.9159885999999998E-3</v>
      </c>
      <c r="M5026" s="193">
        <v>0</v>
      </c>
      <c r="N5026" s="193">
        <v>0</v>
      </c>
      <c r="O5026" s="193">
        <v>0</v>
      </c>
      <c r="P5026" s="199">
        <f t="shared" si="979"/>
        <v>2.1318100740740742</v>
      </c>
      <c r="Q5026" s="240">
        <v>30.610852000000001</v>
      </c>
      <c r="R5026" s="99">
        <v>29.734401999999999</v>
      </c>
      <c r="S5026" s="99">
        <v>0.73360000000000003</v>
      </c>
      <c r="T5026" s="99">
        <v>3.3362999999999999E-5</v>
      </c>
      <c r="U5026" s="99">
        <v>1.9144000000000001E-2</v>
      </c>
      <c r="V5026" s="99">
        <v>7.7227600000000004E-3</v>
      </c>
      <c r="W5026" s="99">
        <v>0.11595</v>
      </c>
      <c r="X5026" s="241">
        <f t="shared" si="980"/>
        <v>0.1830724560728707</v>
      </c>
      <c r="Y5026" s="241">
        <f t="shared" si="981"/>
        <v>6.7169294579099995E-2</v>
      </c>
      <c r="Z5026" s="241">
        <f t="shared" si="982"/>
        <v>4.1564931766770702E-2</v>
      </c>
      <c r="AA5026" s="241">
        <f t="shared" si="983"/>
        <v>7.4338229726999994E-2</v>
      </c>
      <c r="AB5026" s="258">
        <v>5.9093518999999997E-2</v>
      </c>
      <c r="AC5026" s="258">
        <v>1.5788125000000001E-5</v>
      </c>
      <c r="AD5026" s="258">
        <v>1.5658396000000001E-3</v>
      </c>
      <c r="AE5026" s="258">
        <v>2.7060241000000002E-6</v>
      </c>
      <c r="AF5026" s="258">
        <v>6.4676765000000001E-3</v>
      </c>
      <c r="AG5026" s="258">
        <v>2.376533E-5</v>
      </c>
      <c r="AH5026" s="258">
        <v>3.8677870000000003E-2</v>
      </c>
      <c r="AI5026" s="258">
        <v>5.4876373999999997E-5</v>
      </c>
      <c r="AJ5026" s="258">
        <v>1.0617483E-5</v>
      </c>
      <c r="AK5026" s="258">
        <v>4.1895669999999997E-5</v>
      </c>
      <c r="AL5026" s="258">
        <v>2.7067701E-6</v>
      </c>
      <c r="AM5026" s="258">
        <v>8.4846707000000005E-9</v>
      </c>
      <c r="AN5026" s="258">
        <v>4.2612075000000003E-5</v>
      </c>
      <c r="AO5026" s="258">
        <v>1.6000971E-4</v>
      </c>
      <c r="AP5026" s="258">
        <v>2.5743352000000001E-3</v>
      </c>
      <c r="AQ5026" s="258">
        <v>1.1210727E-5</v>
      </c>
      <c r="AR5026" s="258">
        <v>7.4327018999999994E-2</v>
      </c>
      <c r="AT5026" s="193"/>
      <c r="AU5026" s="193"/>
      <c r="AV5026" s="193"/>
      <c r="AW5026" s="193"/>
      <c r="AX5026" s="193"/>
      <c r="AY5026" s="193"/>
      <c r="AZ5026" s="193"/>
      <c r="BA5026" s="193"/>
      <c r="BB5026" s="193"/>
      <c r="BC5026" s="193"/>
      <c r="BD5026" s="193"/>
      <c r="BE5026" s="315"/>
      <c r="BF5026" s="315"/>
      <c r="BG5026" s="315"/>
      <c r="BH5026" s="315"/>
      <c r="BI5026" s="315"/>
      <c r="BJ5026" s="315"/>
      <c r="BK5026" s="315"/>
    </row>
    <row r="5027" spans="1:63" x14ac:dyDescent="0.25">
      <c r="A5027" s="9"/>
      <c r="B5027" s="185" t="s">
        <v>5770</v>
      </c>
      <c r="C5027" s="25" t="s">
        <v>978</v>
      </c>
      <c r="D5027" s="193">
        <v>0.29451448000000002</v>
      </c>
      <c r="E5027" s="193">
        <v>0.26778359000000002</v>
      </c>
      <c r="F5027" s="193">
        <v>7.7259471999999996E-3</v>
      </c>
      <c r="G5027" s="193">
        <v>4.1948602E-3</v>
      </c>
      <c r="H5027" s="193">
        <v>1.0436891E-4</v>
      </c>
      <c r="I5027" s="193">
        <v>1.8901212999999999E-3</v>
      </c>
      <c r="J5027" s="193">
        <v>1.0813514E-2</v>
      </c>
      <c r="K5027" s="193">
        <v>5.8956936999999999E-5</v>
      </c>
      <c r="L5027" s="193">
        <v>1.9431260999999999E-3</v>
      </c>
      <c r="M5027" s="193">
        <v>0</v>
      </c>
      <c r="N5027" s="193">
        <v>0</v>
      </c>
      <c r="O5027" s="193">
        <v>0</v>
      </c>
      <c r="P5027" s="199">
        <f t="shared" si="979"/>
        <v>1.9835821481481481</v>
      </c>
      <c r="Q5027" s="240">
        <v>3.7414363000000002</v>
      </c>
      <c r="R5027" s="99">
        <v>3.1576480999999998</v>
      </c>
      <c r="S5027" s="99">
        <v>0.48779359999999999</v>
      </c>
      <c r="T5027" s="99">
        <v>3.8840999999999998E-6</v>
      </c>
      <c r="U5027" s="99">
        <v>2.1603000000000001E-2</v>
      </c>
      <c r="V5027" s="99">
        <v>8.2796899999999993E-3</v>
      </c>
      <c r="W5027" s="99">
        <v>6.6108E-2</v>
      </c>
      <c r="X5027" s="241">
        <f t="shared" si="980"/>
        <v>0.10271337913792299</v>
      </c>
      <c r="Y5027" s="241">
        <f t="shared" si="981"/>
        <v>5.7995089603789997E-2</v>
      </c>
      <c r="Z5027" s="241">
        <f t="shared" si="982"/>
        <v>3.6812392259432995E-2</v>
      </c>
      <c r="AA5027" s="241">
        <f t="shared" si="983"/>
        <v>7.9058972746999991E-3</v>
      </c>
      <c r="AB5027" s="258">
        <v>5.498451E-2</v>
      </c>
      <c r="AC5027" s="258">
        <v>1.4342420000000001E-6</v>
      </c>
      <c r="AD5027" s="258">
        <v>1.1874582E-3</v>
      </c>
      <c r="AE5027" s="258">
        <v>7.1497078999999996E-7</v>
      </c>
      <c r="AF5027" s="258">
        <v>1.8053474E-3</v>
      </c>
      <c r="AG5027" s="258">
        <v>1.5624790999999999E-5</v>
      </c>
      <c r="AH5027" s="258">
        <v>3.5989185999999999E-2</v>
      </c>
      <c r="AI5027" s="258">
        <v>1.2089257E-5</v>
      </c>
      <c r="AJ5027" s="258">
        <v>3.0654897000000002E-5</v>
      </c>
      <c r="AK5027" s="258">
        <v>4.3412555999999998E-4</v>
      </c>
      <c r="AL5027" s="258">
        <v>5.1237786000000001E-5</v>
      </c>
      <c r="AM5027" s="258">
        <v>2.4374432999999999E-8</v>
      </c>
      <c r="AN5027" s="258">
        <v>6.0502954000000001E-5</v>
      </c>
      <c r="AO5027" s="258">
        <v>7.1301590999999997E-5</v>
      </c>
      <c r="AP5027" s="258">
        <v>1.6326983999999999E-4</v>
      </c>
      <c r="AQ5027" s="258">
        <v>4.1014746999999997E-6</v>
      </c>
      <c r="AR5027" s="258">
        <v>7.9017957999999999E-3</v>
      </c>
      <c r="AT5027" s="193"/>
      <c r="AU5027" s="193"/>
      <c r="AV5027" s="193"/>
      <c r="AW5027" s="193"/>
      <c r="AX5027" s="193"/>
      <c r="AY5027" s="193"/>
      <c r="AZ5027" s="193"/>
      <c r="BA5027" s="193"/>
      <c r="BB5027" s="193"/>
      <c r="BC5027" s="193"/>
      <c r="BD5027" s="193"/>
      <c r="BE5027" s="315"/>
      <c r="BF5027" s="315"/>
      <c r="BG5027" s="315"/>
      <c r="BH5027" s="315"/>
      <c r="BI5027" s="315"/>
      <c r="BJ5027" s="315"/>
      <c r="BK5027" s="315"/>
    </row>
    <row r="5028" spans="1:63" x14ac:dyDescent="0.25">
      <c r="A5028" s="9"/>
      <c r="B5028" s="185" t="s">
        <v>5770</v>
      </c>
      <c r="C5028" s="25" t="s">
        <v>977</v>
      </c>
      <c r="D5028" s="193">
        <v>0.40025530999999998</v>
      </c>
      <c r="E5028" s="193">
        <v>0.38508842999999998</v>
      </c>
      <c r="F5028" s="193">
        <v>1.7482607E-3</v>
      </c>
      <c r="G5028" s="193">
        <v>3.0447692000000002E-3</v>
      </c>
      <c r="H5028" s="193">
        <v>2.4290808E-5</v>
      </c>
      <c r="I5028" s="193">
        <v>1.2286363000000001E-3</v>
      </c>
      <c r="J5028" s="193">
        <v>8.3922762999999994E-3</v>
      </c>
      <c r="K5028" s="193">
        <v>5.1896708000000003E-5</v>
      </c>
      <c r="L5028" s="193">
        <v>6.7675587999999997E-4</v>
      </c>
      <c r="M5028" s="193">
        <v>0</v>
      </c>
      <c r="N5028" s="193">
        <v>0</v>
      </c>
      <c r="O5028" s="193">
        <v>0</v>
      </c>
      <c r="P5028" s="199">
        <f t="shared" si="979"/>
        <v>2.8525068888888887</v>
      </c>
      <c r="Q5028" s="240">
        <v>0.46666991000000002</v>
      </c>
      <c r="R5028" s="99">
        <v>0.41603708</v>
      </c>
      <c r="S5028" s="99">
        <v>4.0683999999999998E-2</v>
      </c>
      <c r="T5028" s="99">
        <v>5.0450999999999996E-7</v>
      </c>
      <c r="U5028" s="99">
        <v>2.5092999999999999E-3</v>
      </c>
      <c r="V5028" s="99">
        <v>6.4552700000000001E-4</v>
      </c>
      <c r="W5028" s="99">
        <v>6.7935000000000001E-3</v>
      </c>
      <c r="X5028" s="241">
        <f t="shared" si="980"/>
        <v>0.13306831076428785</v>
      </c>
      <c r="Y5028" s="241">
        <f t="shared" si="981"/>
        <v>8.0210756954389992E-2</v>
      </c>
      <c r="Z5028" s="241">
        <f t="shared" si="982"/>
        <v>5.1813235633197854E-2</v>
      </c>
      <c r="AA5028" s="241">
        <f t="shared" si="983"/>
        <v>1.0443181767000001E-3</v>
      </c>
      <c r="AB5028" s="258">
        <v>7.9071470000000005E-2</v>
      </c>
      <c r="AC5028" s="258">
        <v>2.0249062000000001E-7</v>
      </c>
      <c r="AD5028" s="258">
        <v>5.4382531000000001E-4</v>
      </c>
      <c r="AE5028" s="258">
        <v>1.9016707E-7</v>
      </c>
      <c r="AF5028" s="258">
        <v>5.9376522999999995E-4</v>
      </c>
      <c r="AG5028" s="258">
        <v>1.3037567E-6</v>
      </c>
      <c r="AH5028" s="258">
        <v>5.1755378999999997E-2</v>
      </c>
      <c r="AI5028" s="258">
        <v>2.6543407999999999E-6</v>
      </c>
      <c r="AJ5028" s="258">
        <v>1.8698662E-5</v>
      </c>
      <c r="AK5028" s="258">
        <v>2.1296150000000001E-6</v>
      </c>
      <c r="AL5028" s="258">
        <v>3.1743251999999999E-7</v>
      </c>
      <c r="AM5028" s="258">
        <v>9.7697786000000005E-10</v>
      </c>
      <c r="AN5028" s="258">
        <v>1.0485146999999999E-5</v>
      </c>
      <c r="AO5028" s="258">
        <v>1.4222287E-5</v>
      </c>
      <c r="AP5028" s="258">
        <v>9.3481718999999998E-6</v>
      </c>
      <c r="AQ5028" s="258">
        <v>1.3442767E-6</v>
      </c>
      <c r="AR5028" s="258">
        <v>1.0429739000000001E-3</v>
      </c>
      <c r="AT5028" s="193"/>
      <c r="AU5028" s="193"/>
      <c r="AV5028" s="193"/>
      <c r="AW5028" s="193"/>
      <c r="AX5028" s="193"/>
      <c r="AY5028" s="193"/>
      <c r="AZ5028" s="193"/>
      <c r="BA5028" s="193"/>
      <c r="BB5028" s="193"/>
      <c r="BC5028" s="193"/>
      <c r="BD5028" s="193"/>
      <c r="BE5028" s="315"/>
      <c r="BF5028" s="315"/>
      <c r="BG5028" s="315"/>
      <c r="BH5028" s="315"/>
      <c r="BI5028" s="315"/>
      <c r="BJ5028" s="315"/>
      <c r="BK5028" s="315"/>
    </row>
    <row r="5029" spans="1:63" x14ac:dyDescent="0.25">
      <c r="A5029" s="9"/>
      <c r="B5029" s="185" t="s">
        <v>5770</v>
      </c>
      <c r="C5029" s="25" t="s">
        <v>976</v>
      </c>
      <c r="D5029" s="193">
        <v>4.5326396999999996E-3</v>
      </c>
      <c r="E5029" s="193">
        <v>2.0108398000000002E-3</v>
      </c>
      <c r="F5029" s="193">
        <v>1.2246971000000001E-3</v>
      </c>
      <c r="G5029" s="193">
        <v>8.2743026999999998E-6</v>
      </c>
      <c r="H5029" s="193">
        <v>5.4906944999999997E-6</v>
      </c>
      <c r="I5029" s="193">
        <v>1.1035922999999999E-3</v>
      </c>
      <c r="J5029" s="193">
        <v>5.4182762000000003E-6</v>
      </c>
      <c r="K5029" s="193">
        <v>4.9437739000000003E-5</v>
      </c>
      <c r="L5029" s="193">
        <v>1.2488945000000001E-4</v>
      </c>
      <c r="M5029" s="193">
        <v>0</v>
      </c>
      <c r="N5029" s="193">
        <v>0</v>
      </c>
      <c r="O5029" s="193">
        <v>0</v>
      </c>
      <c r="P5029" s="199">
        <f t="shared" si="979"/>
        <v>1.489510962962963E-2</v>
      </c>
      <c r="Q5029" s="240">
        <v>0.26476093000000001</v>
      </c>
      <c r="R5029" s="99">
        <v>0.25848759999999998</v>
      </c>
      <c r="S5029" s="99">
        <v>5.0516479999999997E-3</v>
      </c>
      <c r="T5029" s="99">
        <v>2.1387E-7</v>
      </c>
      <c r="U5029" s="99">
        <v>2.1850999999999999E-4</v>
      </c>
      <c r="V5029" s="99">
        <v>9.6500200000000001E-5</v>
      </c>
      <c r="W5029" s="99">
        <v>9.0645999999999999E-4</v>
      </c>
      <c r="X5029" s="241">
        <f t="shared" si="980"/>
        <v>1.8084484522139081E-3</v>
      </c>
      <c r="Y5029" s="241">
        <f t="shared" si="981"/>
        <v>8.7901449412000003E-4</v>
      </c>
      <c r="Z5029" s="241">
        <f t="shared" si="982"/>
        <v>2.8067317249290798E-4</v>
      </c>
      <c r="AA5029" s="241">
        <f t="shared" si="983"/>
        <v>6.4876078560100001E-4</v>
      </c>
      <c r="AB5029" s="258">
        <v>4.1288947999999998E-4</v>
      </c>
      <c r="AC5029" s="258">
        <v>1.1152963E-7</v>
      </c>
      <c r="AD5029" s="258">
        <v>1.3220881E-5</v>
      </c>
      <c r="AE5029" s="258">
        <v>1.5299031999999999E-7</v>
      </c>
      <c r="AF5029" s="258">
        <v>4.5247848000000001E-4</v>
      </c>
      <c r="AG5029" s="258">
        <v>1.6113317E-7</v>
      </c>
      <c r="AH5029" s="258">
        <v>2.7023272999999998E-4</v>
      </c>
      <c r="AI5029" s="258">
        <v>1.8668161E-6</v>
      </c>
      <c r="AJ5029" s="258">
        <v>7.0443993000000006E-8</v>
      </c>
      <c r="AK5029" s="258">
        <v>1.2568929E-7</v>
      </c>
      <c r="AL5029" s="258">
        <v>6.9349932E-9</v>
      </c>
      <c r="AM5029" s="258">
        <v>2.9676708000000001E-11</v>
      </c>
      <c r="AN5029" s="258">
        <v>4.2631245999999999E-7</v>
      </c>
      <c r="AO5029" s="258">
        <v>4.3686887999999998E-7</v>
      </c>
      <c r="AP5029" s="258">
        <v>7.5073471000000003E-6</v>
      </c>
      <c r="AQ5029" s="258">
        <v>5.1315601000000003E-8</v>
      </c>
      <c r="AR5029" s="258">
        <v>6.4870946999999999E-4</v>
      </c>
      <c r="AT5029" s="193"/>
      <c r="AU5029" s="193"/>
      <c r="AV5029" s="193"/>
      <c r="AW5029" s="193"/>
      <c r="AX5029" s="193"/>
      <c r="AY5029" s="193"/>
      <c r="AZ5029" s="193"/>
      <c r="BA5029" s="193"/>
      <c r="BB5029" s="193"/>
      <c r="BC5029" s="193"/>
      <c r="BD5029" s="193"/>
      <c r="BE5029" s="315"/>
      <c r="BF5029" s="315"/>
      <c r="BG5029" s="315"/>
      <c r="BH5029" s="315"/>
      <c r="BI5029" s="315"/>
      <c r="BJ5029" s="315"/>
      <c r="BK5029" s="315"/>
    </row>
    <row r="5030" spans="1:63" x14ac:dyDescent="0.25">
      <c r="A5030" s="58" t="s">
        <v>584</v>
      </c>
      <c r="B5030" s="58"/>
      <c r="C5030" s="43"/>
      <c r="D5030" s="199"/>
      <c r="E5030" s="199"/>
      <c r="F5030" s="199"/>
      <c r="G5030" s="199"/>
      <c r="H5030" s="199"/>
      <c r="I5030" s="199"/>
      <c r="J5030" s="199"/>
      <c r="K5030" s="199"/>
      <c r="L5030" s="199"/>
      <c r="M5030" s="199"/>
      <c r="N5030" s="199"/>
      <c r="O5030" s="199"/>
      <c r="P5030" s="199"/>
      <c r="Q5030" s="239"/>
      <c r="R5030" s="97"/>
      <c r="S5030" s="97"/>
      <c r="T5030" s="97"/>
      <c r="U5030" s="97"/>
      <c r="V5030" s="97"/>
      <c r="W5030" s="97"/>
      <c r="X5030" s="259"/>
      <c r="Y5030" s="259"/>
      <c r="Z5030" s="259"/>
      <c r="AA5030" s="258"/>
      <c r="AB5030" s="258"/>
      <c r="AC5030" s="258"/>
      <c r="AD5030" s="258"/>
      <c r="AE5030" s="258"/>
      <c r="AF5030" s="258"/>
      <c r="AG5030" s="258"/>
      <c r="AH5030" s="258"/>
      <c r="AI5030" s="258"/>
      <c r="AJ5030" s="258"/>
      <c r="AK5030" s="258"/>
      <c r="AL5030" s="258"/>
      <c r="AM5030" s="258"/>
      <c r="AN5030" s="258"/>
      <c r="AO5030" s="258"/>
      <c r="AP5030" s="258"/>
      <c r="AQ5030" s="258"/>
      <c r="AR5030" s="258"/>
      <c r="AT5030" s="193"/>
      <c r="AU5030" s="193"/>
      <c r="AV5030" s="193"/>
      <c r="AW5030" s="193"/>
      <c r="AX5030" s="193"/>
      <c r="AY5030" s="193"/>
      <c r="AZ5030" s="193"/>
      <c r="BA5030" s="193"/>
      <c r="BB5030" s="193"/>
      <c r="BC5030" s="193"/>
      <c r="BD5030" s="193"/>
      <c r="BE5030" s="315"/>
      <c r="BF5030" s="315"/>
      <c r="BG5030" s="315"/>
      <c r="BH5030" s="315"/>
      <c r="BI5030" s="315"/>
      <c r="BJ5030" s="315"/>
      <c r="BK5030" s="315"/>
    </row>
    <row r="5031" spans="1:63" x14ac:dyDescent="0.25">
      <c r="A5031" s="9"/>
      <c r="B5031" s="185" t="s">
        <v>5770</v>
      </c>
      <c r="C5031" s="25" t="s">
        <v>2695</v>
      </c>
      <c r="D5031" s="193">
        <v>1.7272873000000001E-2</v>
      </c>
      <c r="E5031" s="193">
        <v>1.1007204E-2</v>
      </c>
      <c r="F5031" s="193">
        <v>4.0644156000000002E-3</v>
      </c>
      <c r="G5031" s="193">
        <v>1.7895819999999999E-4</v>
      </c>
      <c r="H5031" s="193">
        <v>1.122933E-4</v>
      </c>
      <c r="I5031" s="193">
        <v>6.6590816000000001E-4</v>
      </c>
      <c r="J5031" s="193">
        <v>4.6280722000000002E-4</v>
      </c>
      <c r="K5031" s="193">
        <v>1.2758421E-4</v>
      </c>
      <c r="L5031" s="193">
        <v>6.5370176999999998E-4</v>
      </c>
      <c r="M5031" s="193">
        <v>0</v>
      </c>
      <c r="N5031" s="193">
        <v>0</v>
      </c>
      <c r="O5031" s="193">
        <v>0</v>
      </c>
      <c r="P5031" s="199">
        <f t="shared" ref="P5031:P5091" si="984">E5031/0.135</f>
        <v>8.1534844444444435E-2</v>
      </c>
      <c r="Q5031" s="240">
        <v>1.0556365999999999</v>
      </c>
      <c r="R5031" s="99">
        <v>0.93731134999999999</v>
      </c>
      <c r="S5031" s="99">
        <v>9.5222399999999999E-2</v>
      </c>
      <c r="T5031" s="99">
        <v>1.6403E-6</v>
      </c>
      <c r="U5031" s="99">
        <v>3.7881999999999998E-3</v>
      </c>
      <c r="V5031" s="99">
        <v>8.4003799999999998E-4</v>
      </c>
      <c r="W5031" s="99">
        <v>1.8473E-2</v>
      </c>
      <c r="X5031" s="241">
        <f t="shared" ref="X5031:X5091" si="985">SUM(Y5031:AA5031)</f>
        <v>7.3956392089083983E-3</v>
      </c>
      <c r="Y5031" s="241">
        <f t="shared" ref="Y5031:Y5091" si="986">SUM(AB5031:AG5031)</f>
        <v>3.5808944159199997E-3</v>
      </c>
      <c r="Z5031" s="241">
        <f t="shared" ref="Z5031:Z5091" si="987">SUM(AH5031:AP5031)</f>
        <v>1.4687891408883998E-3</v>
      </c>
      <c r="AA5031" s="241">
        <f t="shared" ref="AA5031:AA5091" si="988">SUM(AQ5031:AR5031)</f>
        <v>2.3459556520999997E-3</v>
      </c>
      <c r="AB5031" s="258">
        <v>2.2598147E-3</v>
      </c>
      <c r="AC5031" s="258">
        <v>4.5979273000000002E-7</v>
      </c>
      <c r="AD5031" s="258">
        <v>3.2547564999999999E-4</v>
      </c>
      <c r="AE5031" s="258">
        <v>6.0220038999999996E-7</v>
      </c>
      <c r="AF5031" s="258">
        <v>9.9156685999999996E-4</v>
      </c>
      <c r="AG5031" s="258">
        <v>2.9752128000000002E-6</v>
      </c>
      <c r="AH5031" s="258">
        <v>1.4790592999999999E-3</v>
      </c>
      <c r="AI5031" s="258">
        <v>5.9924305999999996E-6</v>
      </c>
      <c r="AJ5031" s="258">
        <v>1.5406786E-6</v>
      </c>
      <c r="AK5031" s="258">
        <v>1.4485749E-6</v>
      </c>
      <c r="AL5031" s="258">
        <v>3.9205201999999999E-7</v>
      </c>
      <c r="AM5031" s="258">
        <v>1.1587684E-9</v>
      </c>
      <c r="AN5031" s="258">
        <v>2.7231855999999999E-5</v>
      </c>
      <c r="AO5031" s="258">
        <v>2.3092693999999999E-4</v>
      </c>
      <c r="AP5031" s="258">
        <v>-2.7780384999999999E-4</v>
      </c>
      <c r="AQ5031" s="258">
        <v>1.4122520999999999E-6</v>
      </c>
      <c r="AR5031" s="258">
        <v>2.3445433999999999E-3</v>
      </c>
      <c r="AT5031" s="193"/>
      <c r="AU5031" s="193"/>
      <c r="AV5031" s="193"/>
      <c r="AW5031" s="193"/>
      <c r="AX5031" s="193"/>
      <c r="AY5031" s="193"/>
      <c r="AZ5031" s="193"/>
      <c r="BA5031" s="193"/>
      <c r="BB5031" s="193"/>
      <c r="BC5031" s="193"/>
      <c r="BD5031" s="193"/>
      <c r="BE5031" s="315"/>
      <c r="BF5031" s="315"/>
      <c r="BG5031" s="315"/>
      <c r="BH5031" s="315"/>
      <c r="BI5031" s="315"/>
      <c r="BJ5031" s="315"/>
      <c r="BK5031" s="315"/>
    </row>
    <row r="5032" spans="1:63" x14ac:dyDescent="0.25">
      <c r="A5032" s="9"/>
      <c r="B5032" s="185" t="s">
        <v>5770</v>
      </c>
      <c r="C5032" s="25" t="s">
        <v>2694</v>
      </c>
      <c r="D5032" s="193">
        <v>9.5286998999999997E-3</v>
      </c>
      <c r="E5032" s="193">
        <v>4.6048744000000003E-3</v>
      </c>
      <c r="F5032" s="193">
        <v>3.3199842999999999E-3</v>
      </c>
      <c r="G5032" s="193">
        <v>4.6768713000000001E-5</v>
      </c>
      <c r="H5032" s="193">
        <v>9.9463667999999993E-5</v>
      </c>
      <c r="I5032" s="193">
        <v>5.4293403999999997E-4</v>
      </c>
      <c r="J5032" s="193">
        <v>2.5236709E-4</v>
      </c>
      <c r="K5032" s="193">
        <v>1.2634439000000001E-4</v>
      </c>
      <c r="L5032" s="193">
        <v>5.3596337000000002E-4</v>
      </c>
      <c r="M5032" s="193">
        <v>0</v>
      </c>
      <c r="N5032" s="193">
        <v>0</v>
      </c>
      <c r="O5032" s="193">
        <v>0</v>
      </c>
      <c r="P5032" s="199">
        <f t="shared" si="984"/>
        <v>3.4110180740740743E-2</v>
      </c>
      <c r="Q5032" s="240">
        <v>0.72346586000000002</v>
      </c>
      <c r="R5032" s="99">
        <v>0.68134291999999996</v>
      </c>
      <c r="S5032" s="99">
        <v>3.4050240000000002E-2</v>
      </c>
      <c r="T5032" s="99">
        <v>1.3033000000000001E-6</v>
      </c>
      <c r="U5032" s="99">
        <v>1.8117000000000001E-3</v>
      </c>
      <c r="V5032" s="99">
        <v>3.0799199999999999E-4</v>
      </c>
      <c r="W5032" s="99">
        <v>5.9516999999999999E-3</v>
      </c>
      <c r="X5032" s="241">
        <f t="shared" si="985"/>
        <v>4.2231924284663602E-3</v>
      </c>
      <c r="Y5032" s="241">
        <f t="shared" si="986"/>
        <v>1.93983055101E-3</v>
      </c>
      <c r="Z5032" s="241">
        <f t="shared" si="987"/>
        <v>5.7797756615635999E-4</v>
      </c>
      <c r="AA5032" s="241">
        <f t="shared" si="988"/>
        <v>1.7053843113E-3</v>
      </c>
      <c r="AB5032" s="258">
        <v>9.4522398999999997E-4</v>
      </c>
      <c r="AC5032" s="258">
        <v>3.4431727E-7</v>
      </c>
      <c r="AD5032" s="258">
        <v>1.8178496000000001E-4</v>
      </c>
      <c r="AE5032" s="258">
        <v>5.2122191000000005E-7</v>
      </c>
      <c r="AF5032" s="258">
        <v>8.1096708000000001E-4</v>
      </c>
      <c r="AG5032" s="258">
        <v>9.8898182999999992E-7</v>
      </c>
      <c r="AH5032" s="258">
        <v>6.1863377999999997E-4</v>
      </c>
      <c r="AI5032" s="258">
        <v>4.8396041000000003E-6</v>
      </c>
      <c r="AJ5032" s="258">
        <v>3.5412650000000002E-7</v>
      </c>
      <c r="AK5032" s="258">
        <v>1.0278140000000001E-6</v>
      </c>
      <c r="AL5032" s="258">
        <v>2.2428149E-7</v>
      </c>
      <c r="AM5032" s="258">
        <v>6.0106635999999999E-10</v>
      </c>
      <c r="AN5032" s="258">
        <v>1.7167558999999999E-5</v>
      </c>
      <c r="AO5032" s="258">
        <v>1.7617845E-4</v>
      </c>
      <c r="AP5032" s="258">
        <v>-2.4044864999999999E-4</v>
      </c>
      <c r="AQ5032" s="258">
        <v>1.1064113E-6</v>
      </c>
      <c r="AR5032" s="258">
        <v>1.7042779E-3</v>
      </c>
      <c r="AT5032" s="193"/>
      <c r="AU5032" s="193"/>
      <c r="AV5032" s="193"/>
      <c r="AW5032" s="193"/>
      <c r="AX5032" s="193"/>
      <c r="AY5032" s="193"/>
      <c r="AZ5032" s="193"/>
      <c r="BA5032" s="193"/>
      <c r="BB5032" s="193"/>
      <c r="BC5032" s="193"/>
      <c r="BD5032" s="193"/>
      <c r="BE5032" s="315"/>
      <c r="BF5032" s="315"/>
      <c r="BG5032" s="315"/>
      <c r="BH5032" s="315"/>
      <c r="BI5032" s="315"/>
      <c r="BJ5032" s="315"/>
      <c r="BK5032" s="315"/>
    </row>
    <row r="5033" spans="1:63" x14ac:dyDescent="0.25">
      <c r="A5033" s="9"/>
      <c r="B5033" s="185" t="s">
        <v>5770</v>
      </c>
      <c r="C5033" s="25" t="s">
        <v>5391</v>
      </c>
      <c r="D5033" s="193">
        <v>0.18479018</v>
      </c>
      <c r="E5033" s="193">
        <v>0.17258393</v>
      </c>
      <c r="F5033" s="193">
        <v>8.9479411000000005E-3</v>
      </c>
      <c r="G5033" s="193">
        <v>1.4088830000000001E-3</v>
      </c>
      <c r="H5033" s="193">
        <v>8.5605035E-5</v>
      </c>
      <c r="I5033" s="193">
        <v>4.3377701E-4</v>
      </c>
      <c r="J5033" s="193">
        <v>1.6622807999999999E-4</v>
      </c>
      <c r="K5033" s="193">
        <v>1.2521894E-4</v>
      </c>
      <c r="L5033" s="193">
        <v>1.0386003000000001E-3</v>
      </c>
      <c r="M5033" s="193">
        <v>0</v>
      </c>
      <c r="N5033" s="193">
        <v>0</v>
      </c>
      <c r="O5033" s="193">
        <v>0</v>
      </c>
      <c r="P5033" s="199">
        <f t="shared" si="984"/>
        <v>1.2783994814814814</v>
      </c>
      <c r="Q5033" s="240">
        <v>0.87519550000000002</v>
      </c>
      <c r="R5033" s="99">
        <v>0.68059628999999999</v>
      </c>
      <c r="S5033" s="99">
        <v>0.16301599999999999</v>
      </c>
      <c r="T5033" s="99">
        <v>7.3631999999999997E-7</v>
      </c>
      <c r="U5033" s="99">
        <v>7.0358E-3</v>
      </c>
      <c r="V5033" s="99">
        <v>2.862678E-3</v>
      </c>
      <c r="W5033" s="99">
        <v>2.1683999999999998E-2</v>
      </c>
      <c r="X5033" s="241">
        <f t="shared" si="985"/>
        <v>6.2652560629500698E-2</v>
      </c>
      <c r="Y5033" s="241">
        <f t="shared" si="986"/>
        <v>3.7678572590409999E-2</v>
      </c>
      <c r="Z5033" s="241">
        <f t="shared" si="987"/>
        <v>2.3267060633190693E-2</v>
      </c>
      <c r="AA5033" s="241">
        <f t="shared" si="988"/>
        <v>1.7069274059E-3</v>
      </c>
      <c r="AB5033" s="258">
        <v>3.5436672000000002E-2</v>
      </c>
      <c r="AC5033" s="258">
        <v>2.6173981000000001E-7</v>
      </c>
      <c r="AD5033" s="258">
        <v>3.6248341000000002E-4</v>
      </c>
      <c r="AE5033" s="258">
        <v>1.1097643E-6</v>
      </c>
      <c r="AF5033" s="258">
        <v>1.872833E-3</v>
      </c>
      <c r="AG5033" s="258">
        <v>5.2126763000000001E-6</v>
      </c>
      <c r="AH5033" s="258">
        <v>2.3194095000000001E-2</v>
      </c>
      <c r="AI5033" s="258">
        <v>1.3434879E-5</v>
      </c>
      <c r="AJ5033" s="258">
        <v>2.3199583000000002E-6</v>
      </c>
      <c r="AK5033" s="258">
        <v>2.9268758000000002E-6</v>
      </c>
      <c r="AL5033" s="258">
        <v>3.2431092000000003E-7</v>
      </c>
      <c r="AM5033" s="258">
        <v>9.9717068999999995E-10</v>
      </c>
      <c r="AN5033" s="258">
        <v>1.8948680999999998E-5</v>
      </c>
      <c r="AO5033" s="258">
        <v>2.7347183000000002E-5</v>
      </c>
      <c r="AP5033" s="258">
        <v>7.662748E-6</v>
      </c>
      <c r="AQ5033" s="258">
        <v>1.5067058999999999E-6</v>
      </c>
      <c r="AR5033" s="258">
        <v>1.7054207E-3</v>
      </c>
      <c r="AT5033" s="193"/>
      <c r="AU5033" s="193"/>
      <c r="AV5033" s="193"/>
      <c r="AW5033" s="193"/>
      <c r="AX5033" s="193"/>
      <c r="AY5033" s="193"/>
      <c r="AZ5033" s="193"/>
      <c r="BA5033" s="193"/>
      <c r="BB5033" s="193"/>
      <c r="BC5033" s="193"/>
      <c r="BD5033" s="193"/>
      <c r="BE5033" s="315"/>
      <c r="BF5033" s="315"/>
      <c r="BG5033" s="315"/>
      <c r="BH5033" s="315"/>
      <c r="BI5033" s="315"/>
      <c r="BJ5033" s="315"/>
      <c r="BK5033" s="315"/>
    </row>
    <row r="5034" spans="1:63" x14ac:dyDescent="0.25">
      <c r="A5034" s="9"/>
      <c r="B5034" s="185" t="s">
        <v>5770</v>
      </c>
      <c r="C5034" s="25" t="s">
        <v>1446</v>
      </c>
      <c r="D5034" s="193">
        <v>8.9764729000000008E-3</v>
      </c>
      <c r="E5034" s="193">
        <v>4.1834563E-3</v>
      </c>
      <c r="F5034" s="193">
        <v>2.6648949E-3</v>
      </c>
      <c r="G5034" s="193">
        <v>6.9868317000000004E-4</v>
      </c>
      <c r="H5034" s="193">
        <v>6.4330284000000006E-5</v>
      </c>
      <c r="I5034" s="193">
        <v>3.5605019000000001E-4</v>
      </c>
      <c r="J5034" s="193">
        <v>5.3411812000000005E-4</v>
      </c>
      <c r="K5034" s="193">
        <v>8.8496423000000005E-5</v>
      </c>
      <c r="L5034" s="193">
        <v>3.8644352000000002E-4</v>
      </c>
      <c r="M5034" s="193">
        <v>0</v>
      </c>
      <c r="N5034" s="193">
        <v>0</v>
      </c>
      <c r="O5034" s="193">
        <v>0</v>
      </c>
      <c r="P5034" s="199">
        <f t="shared" si="984"/>
        <v>3.0988565185185182E-2</v>
      </c>
      <c r="Q5034" s="240">
        <v>0.41269496</v>
      </c>
      <c r="R5034" s="99">
        <v>0.36090626999999997</v>
      </c>
      <c r="S5034" s="99">
        <v>4.2843359999999997E-2</v>
      </c>
      <c r="T5034" s="99">
        <v>4.8576999999999999E-7</v>
      </c>
      <c r="U5034" s="99">
        <v>1.8305999999999999E-3</v>
      </c>
      <c r="V5034" s="99">
        <v>6.5613900000000003E-4</v>
      </c>
      <c r="W5034" s="99">
        <v>6.4580999999999996E-3</v>
      </c>
      <c r="X5034" s="241">
        <f t="shared" si="985"/>
        <v>3.6911105710225999E-3</v>
      </c>
      <c r="Y5034" s="241">
        <f t="shared" si="986"/>
        <v>2.1873985473200002E-3</v>
      </c>
      <c r="Z5034" s="241">
        <f t="shared" si="987"/>
        <v>5.9980285038259992E-4</v>
      </c>
      <c r="AA5034" s="241">
        <f t="shared" si="988"/>
        <v>9.0390917332E-4</v>
      </c>
      <c r="AB5034" s="258">
        <v>8.5859092000000001E-4</v>
      </c>
      <c r="AC5034" s="258">
        <v>1.6874658000000001E-7</v>
      </c>
      <c r="AD5034" s="258">
        <v>7.0279695999999996E-4</v>
      </c>
      <c r="AE5034" s="258">
        <v>4.0218583999999997E-7</v>
      </c>
      <c r="AF5034" s="258">
        <v>6.2407197000000005E-4</v>
      </c>
      <c r="AG5034" s="258">
        <v>1.3677649E-6</v>
      </c>
      <c r="AH5034" s="258">
        <v>5.6189364999999995E-4</v>
      </c>
      <c r="AI5034" s="258">
        <v>3.9218695000000004E-6</v>
      </c>
      <c r="AJ5034" s="258">
        <v>3.7472059000000001E-6</v>
      </c>
      <c r="AK5034" s="258">
        <v>2.1991428000000001E-6</v>
      </c>
      <c r="AL5034" s="258">
        <v>5.1384092999999999E-7</v>
      </c>
      <c r="AM5034" s="258">
        <v>1.3587526000000001E-9</v>
      </c>
      <c r="AN5034" s="258">
        <v>6.3797630999999999E-6</v>
      </c>
      <c r="AO5034" s="258">
        <v>2.3306810999999999E-5</v>
      </c>
      <c r="AP5034" s="258">
        <v>-2.1607916000000002E-6</v>
      </c>
      <c r="AQ5034" s="258">
        <v>6.8184332E-7</v>
      </c>
      <c r="AR5034" s="258">
        <v>9.0322733000000003E-4</v>
      </c>
      <c r="AT5034" s="193"/>
      <c r="AU5034" s="193"/>
      <c r="AV5034" s="193"/>
      <c r="AW5034" s="193"/>
      <c r="AX5034" s="193"/>
      <c r="AY5034" s="193"/>
      <c r="AZ5034" s="193"/>
      <c r="BA5034" s="193"/>
      <c r="BB5034" s="193"/>
      <c r="BC5034" s="193"/>
      <c r="BD5034" s="193"/>
      <c r="BE5034" s="315"/>
      <c r="BF5034" s="315"/>
      <c r="BG5034" s="315"/>
      <c r="BH5034" s="315"/>
      <c r="BI5034" s="315"/>
      <c r="BJ5034" s="315"/>
      <c r="BK5034" s="315"/>
    </row>
    <row r="5035" spans="1:63" x14ac:dyDescent="0.25">
      <c r="A5035" s="9"/>
      <c r="B5035" s="185" t="s">
        <v>5770</v>
      </c>
      <c r="C5035" s="25" t="s">
        <v>4979</v>
      </c>
      <c r="D5035" s="193">
        <v>4.3402819000000004E-3</v>
      </c>
      <c r="E5035" s="193">
        <v>2.0227753999999998E-3</v>
      </c>
      <c r="F5035" s="193">
        <v>1.2885253000000001E-3</v>
      </c>
      <c r="G5035" s="193">
        <v>3.3782016999999999E-4</v>
      </c>
      <c r="H5035" s="193">
        <v>3.1104708000000002E-5</v>
      </c>
      <c r="I5035" s="193">
        <v>1.7215789999999999E-4</v>
      </c>
      <c r="J5035" s="193">
        <v>2.5825438000000002E-4</v>
      </c>
      <c r="K5035" s="193">
        <v>4.2790609999999997E-5</v>
      </c>
      <c r="L5035" s="193">
        <v>1.8685347E-4</v>
      </c>
      <c r="M5035" s="193">
        <v>0</v>
      </c>
      <c r="N5035" s="193">
        <v>0</v>
      </c>
      <c r="O5035" s="193">
        <v>0</v>
      </c>
      <c r="P5035" s="199">
        <f t="shared" si="984"/>
        <v>1.4983521481481479E-2</v>
      </c>
      <c r="Q5035" s="240">
        <v>0.19954838</v>
      </c>
      <c r="R5035" s="99">
        <v>0.17450761000000001</v>
      </c>
      <c r="S5035" s="99">
        <v>2.0715520000000001E-2</v>
      </c>
      <c r="T5035" s="99">
        <v>2.3488E-7</v>
      </c>
      <c r="U5035" s="99">
        <v>8.8515000000000002E-4</v>
      </c>
      <c r="V5035" s="99">
        <v>3.17258E-4</v>
      </c>
      <c r="W5035" s="99">
        <v>3.1226000000000001E-3</v>
      </c>
      <c r="X5035" s="241">
        <f t="shared" si="985"/>
        <v>1.7847267444723698E-3</v>
      </c>
      <c r="Y5035" s="241">
        <f t="shared" si="986"/>
        <v>1.0576477461589999E-3</v>
      </c>
      <c r="Z5035" s="241">
        <f t="shared" si="987"/>
        <v>2.9001530532336996E-4</v>
      </c>
      <c r="AA5035" s="241">
        <f t="shared" si="988"/>
        <v>4.3706369298999998E-4</v>
      </c>
      <c r="AB5035" s="258">
        <v>4.1514394999999998E-4</v>
      </c>
      <c r="AC5035" s="258">
        <v>8.1592898999999999E-8</v>
      </c>
      <c r="AD5035" s="258">
        <v>3.3981563999999998E-4</v>
      </c>
      <c r="AE5035" s="258">
        <v>1.944642E-7</v>
      </c>
      <c r="AF5035" s="258">
        <v>3.0175077E-4</v>
      </c>
      <c r="AG5035" s="258">
        <v>6.6132905999999998E-7</v>
      </c>
      <c r="AH5035" s="258">
        <v>2.7168556000000001E-4</v>
      </c>
      <c r="AI5035" s="258">
        <v>1.8962956000000001E-6</v>
      </c>
      <c r="AJ5035" s="258">
        <v>1.8117822E-6</v>
      </c>
      <c r="AK5035" s="258">
        <v>1.0633233000000001E-6</v>
      </c>
      <c r="AL5035" s="258">
        <v>2.4844814999999999E-7</v>
      </c>
      <c r="AM5035" s="258">
        <v>6.5697336999999998E-10</v>
      </c>
      <c r="AN5035" s="258">
        <v>3.0847323000000002E-6</v>
      </c>
      <c r="AO5035" s="258">
        <v>1.1269349E-5</v>
      </c>
      <c r="AP5035" s="258">
        <v>-1.0448421999999999E-6</v>
      </c>
      <c r="AQ5035" s="258">
        <v>3.2968299000000002E-7</v>
      </c>
      <c r="AR5035" s="258">
        <v>4.3673401E-4</v>
      </c>
      <c r="AT5035" s="193"/>
      <c r="AU5035" s="193"/>
      <c r="AV5035" s="193"/>
      <c r="AW5035" s="193"/>
      <c r="AX5035" s="193"/>
      <c r="AY5035" s="193"/>
      <c r="AZ5035" s="193"/>
      <c r="BA5035" s="193"/>
      <c r="BB5035" s="193"/>
      <c r="BC5035" s="193"/>
      <c r="BD5035" s="193"/>
      <c r="BE5035" s="315"/>
      <c r="BF5035" s="315"/>
      <c r="BG5035" s="315"/>
      <c r="BH5035" s="315"/>
      <c r="BI5035" s="315"/>
      <c r="BJ5035" s="315"/>
      <c r="BK5035" s="315"/>
    </row>
    <row r="5036" spans="1:63" x14ac:dyDescent="0.25">
      <c r="A5036" s="9"/>
      <c r="B5036" s="185" t="s">
        <v>5770</v>
      </c>
      <c r="C5036" s="25" t="s">
        <v>6270</v>
      </c>
      <c r="D5036" s="193">
        <v>0.32473791000000002</v>
      </c>
      <c r="E5036" s="193">
        <v>0.31581522000000001</v>
      </c>
      <c r="F5036" s="193">
        <v>4.2117175999999996E-3</v>
      </c>
      <c r="G5036" s="193">
        <v>1.4643640999999999E-3</v>
      </c>
      <c r="H5036" s="193">
        <v>8.1183223999999998E-5</v>
      </c>
      <c r="I5036" s="193">
        <v>3.9152407000000002E-4</v>
      </c>
      <c r="J5036" s="193">
        <v>2.0234392000000002E-3</v>
      </c>
      <c r="K5036" s="193">
        <v>1.2438964E-4</v>
      </c>
      <c r="L5036" s="193">
        <v>6.2607522000000001E-4</v>
      </c>
      <c r="M5036" s="193">
        <v>0</v>
      </c>
      <c r="N5036" s="193">
        <v>0</v>
      </c>
      <c r="O5036" s="193">
        <v>0</v>
      </c>
      <c r="P5036" s="199">
        <f t="shared" si="984"/>
        <v>2.339372</v>
      </c>
      <c r="Q5036" s="240">
        <v>0.5694726</v>
      </c>
      <c r="R5036" s="99">
        <v>0.44830581000000003</v>
      </c>
      <c r="S5036" s="99">
        <v>0.10133200000000001</v>
      </c>
      <c r="T5036" s="99">
        <v>5.6525999999999997E-7</v>
      </c>
      <c r="U5036" s="99">
        <v>4.1812999999999998E-3</v>
      </c>
      <c r="V5036" s="99">
        <v>1.6749219999999999E-3</v>
      </c>
      <c r="W5036" s="99">
        <v>1.3978000000000001E-2</v>
      </c>
      <c r="X5036" s="241">
        <f t="shared" si="985"/>
        <v>0.110311642277775</v>
      </c>
      <c r="Y5036" s="241">
        <f t="shared" si="986"/>
        <v>6.6692913241280002E-2</v>
      </c>
      <c r="Z5036" s="241">
        <f t="shared" si="987"/>
        <v>4.2495085366294996E-2</v>
      </c>
      <c r="AA5036" s="241">
        <f t="shared" si="988"/>
        <v>1.1236436702E-3</v>
      </c>
      <c r="AB5036" s="258">
        <v>6.4847285000000005E-2</v>
      </c>
      <c r="AC5036" s="258">
        <v>1.831537E-7</v>
      </c>
      <c r="AD5036" s="258">
        <v>9.5136009000000002E-4</v>
      </c>
      <c r="AE5036" s="258">
        <v>4.8911227999999998E-7</v>
      </c>
      <c r="AF5036" s="258">
        <v>8.9037019000000003E-4</v>
      </c>
      <c r="AG5036" s="258">
        <v>3.2256953000000002E-6</v>
      </c>
      <c r="AH5036" s="258">
        <v>4.2445018000000001E-2</v>
      </c>
      <c r="AI5036" s="258">
        <v>6.4554252999999999E-6</v>
      </c>
      <c r="AJ5036" s="258">
        <v>1.4496118000000001E-6</v>
      </c>
      <c r="AK5036" s="258">
        <v>1.1842771E-5</v>
      </c>
      <c r="AL5036" s="258">
        <v>8.1978703999999992E-6</v>
      </c>
      <c r="AM5036" s="258">
        <v>2.1545795000000001E-8</v>
      </c>
      <c r="AN5036" s="258">
        <v>1.3494740000000001E-5</v>
      </c>
      <c r="AO5036" s="258">
        <v>5.0920503000000003E-5</v>
      </c>
      <c r="AP5036" s="258">
        <v>-4.2315101E-5</v>
      </c>
      <c r="AQ5036" s="258">
        <v>1.1813701999999999E-6</v>
      </c>
      <c r="AR5036" s="258">
        <v>1.1224623E-3</v>
      </c>
      <c r="AT5036" s="193"/>
      <c r="AU5036" s="193"/>
      <c r="AV5036" s="193"/>
      <c r="AW5036" s="193"/>
      <c r="AX5036" s="193"/>
      <c r="AY5036" s="193"/>
      <c r="AZ5036" s="193"/>
      <c r="BA5036" s="193"/>
      <c r="BB5036" s="193"/>
      <c r="BC5036" s="193"/>
      <c r="BD5036" s="193"/>
      <c r="BE5036" s="315"/>
      <c r="BF5036" s="315"/>
      <c r="BG5036" s="315"/>
      <c r="BH5036" s="315"/>
      <c r="BI5036" s="315"/>
      <c r="BJ5036" s="315"/>
      <c r="BK5036" s="315"/>
    </row>
    <row r="5037" spans="1:63" x14ac:dyDescent="0.25">
      <c r="A5037" s="9"/>
      <c r="B5037" s="185" t="s">
        <v>5770</v>
      </c>
      <c r="C5037" s="25" t="s">
        <v>6269</v>
      </c>
      <c r="D5037" s="193">
        <v>1.5039165E-2</v>
      </c>
      <c r="E5037" s="193">
        <v>1.6410365E-3</v>
      </c>
      <c r="F5037" s="193">
        <v>2.2130162E-3</v>
      </c>
      <c r="G5037" s="193">
        <v>8.7439766999999999E-4</v>
      </c>
      <c r="H5037" s="193">
        <v>6.9268720999999994E-5</v>
      </c>
      <c r="I5037" s="193">
        <v>2.3033413E-4</v>
      </c>
      <c r="J5037" s="193">
        <v>9.5033804000000006E-3</v>
      </c>
      <c r="K5037" s="193">
        <v>1.2300102E-4</v>
      </c>
      <c r="L5037" s="193">
        <v>3.8473053000000001E-4</v>
      </c>
      <c r="M5037" s="193">
        <v>0</v>
      </c>
      <c r="N5037" s="193">
        <v>0</v>
      </c>
      <c r="O5037" s="193">
        <v>0</v>
      </c>
      <c r="P5037" s="199">
        <f t="shared" si="984"/>
        <v>1.2155825925925925E-2</v>
      </c>
      <c r="Q5037" s="240">
        <v>0.17007958000000001</v>
      </c>
      <c r="R5037" s="99">
        <v>0.15527991999999999</v>
      </c>
      <c r="S5037" s="99">
        <v>1.190392E-2</v>
      </c>
      <c r="T5037" s="99">
        <v>1.7480999999999999E-7</v>
      </c>
      <c r="U5037" s="99">
        <v>5.4555999999999995E-4</v>
      </c>
      <c r="V5037" s="99">
        <v>1.7381140000000001E-4</v>
      </c>
      <c r="W5037" s="99">
        <v>2.1762000000000001E-3</v>
      </c>
      <c r="X5037" s="241">
        <f t="shared" si="985"/>
        <v>2.12273604385346E-3</v>
      </c>
      <c r="Y5037" s="241">
        <f t="shared" si="986"/>
        <v>1.4953767877670002E-3</v>
      </c>
      <c r="Z5037" s="241">
        <f t="shared" si="987"/>
        <v>2.3761402857646E-4</v>
      </c>
      <c r="AA5037" s="241">
        <f t="shared" si="988"/>
        <v>3.8974522750999998E-4</v>
      </c>
      <c r="AB5037" s="258">
        <v>3.3645721E-4</v>
      </c>
      <c r="AC5037" s="258">
        <v>6.8527897E-8</v>
      </c>
      <c r="AD5037" s="258">
        <v>6.4553734000000001E-4</v>
      </c>
      <c r="AE5037" s="258">
        <v>3.5010333E-7</v>
      </c>
      <c r="AF5037" s="258">
        <v>5.1258203000000002E-4</v>
      </c>
      <c r="AG5037" s="258">
        <v>3.8157654E-7</v>
      </c>
      <c r="AH5037" s="258">
        <v>2.2018252000000001E-4</v>
      </c>
      <c r="AI5037" s="258">
        <v>3.2175676000000001E-6</v>
      </c>
      <c r="AJ5037" s="258">
        <v>6.3124957999999995E-7</v>
      </c>
      <c r="AK5037" s="258">
        <v>4.0136403E-7</v>
      </c>
      <c r="AL5037" s="258">
        <v>2.8207155E-7</v>
      </c>
      <c r="AM5037" s="258">
        <v>7.8621646000000005E-10</v>
      </c>
      <c r="AN5037" s="258">
        <v>2.2393209999999998E-6</v>
      </c>
      <c r="AO5037" s="258">
        <v>6.0752843000000003E-6</v>
      </c>
      <c r="AP5037" s="258">
        <v>4.5838642999999999E-6</v>
      </c>
      <c r="AQ5037" s="258">
        <v>6.4130751000000004E-7</v>
      </c>
      <c r="AR5037" s="258">
        <v>3.8910391999999997E-4</v>
      </c>
      <c r="AT5037" s="193"/>
      <c r="AU5037" s="193"/>
      <c r="AV5037" s="193"/>
      <c r="AW5037" s="193"/>
      <c r="AX5037" s="193"/>
      <c r="AY5037" s="193"/>
      <c r="AZ5037" s="193"/>
      <c r="BA5037" s="193"/>
      <c r="BB5037" s="193"/>
      <c r="BC5037" s="193"/>
      <c r="BD5037" s="193"/>
      <c r="BE5037" s="315"/>
      <c r="BF5037" s="315"/>
      <c r="BG5037" s="315"/>
      <c r="BH5037" s="315"/>
      <c r="BI5037" s="315"/>
      <c r="BJ5037" s="315"/>
      <c r="BK5037" s="315"/>
    </row>
    <row r="5038" spans="1:63" x14ac:dyDescent="0.25">
      <c r="A5038" s="9"/>
      <c r="B5038" s="185" t="s">
        <v>5770</v>
      </c>
      <c r="C5038" s="25" t="s">
        <v>6268</v>
      </c>
      <c r="D5038" s="193">
        <v>0.14927957</v>
      </c>
      <c r="E5038" s="193">
        <v>0.13437999</v>
      </c>
      <c r="F5038" s="193">
        <v>6.2120906000000002E-3</v>
      </c>
      <c r="G5038" s="193">
        <v>9.4276077999999998E-4</v>
      </c>
      <c r="H5038" s="193">
        <v>9.1105164999999994E-5</v>
      </c>
      <c r="I5038" s="193">
        <v>5.7386754000000005E-4</v>
      </c>
      <c r="J5038" s="193">
        <v>6.0055891E-3</v>
      </c>
      <c r="K5038" s="193">
        <v>1.2544699999999999E-4</v>
      </c>
      <c r="L5038" s="193">
        <v>9.4872458999999999E-4</v>
      </c>
      <c r="M5038" s="193">
        <v>0</v>
      </c>
      <c r="N5038" s="193">
        <v>0</v>
      </c>
      <c r="O5038" s="193">
        <v>0</v>
      </c>
      <c r="P5038" s="199">
        <f t="shared" si="984"/>
        <v>0.99540733333333331</v>
      </c>
      <c r="Q5038" s="240">
        <v>1.0682867</v>
      </c>
      <c r="R5038" s="99">
        <v>0.74927959</v>
      </c>
      <c r="S5038" s="99">
        <v>0.26789839999999998</v>
      </c>
      <c r="T5038" s="99">
        <v>8.2376999999999997E-7</v>
      </c>
      <c r="U5038" s="99">
        <v>1.0773E-2</v>
      </c>
      <c r="V5038" s="99">
        <v>4.5409350000000003E-3</v>
      </c>
      <c r="W5038" s="99">
        <v>3.5793999999999999E-2</v>
      </c>
      <c r="X5038" s="241">
        <f t="shared" si="985"/>
        <v>5.0293760391402209E-2</v>
      </c>
      <c r="Y5038" s="241">
        <f t="shared" si="986"/>
        <v>3.0224270566840003E-2</v>
      </c>
      <c r="Z5038" s="241">
        <f t="shared" si="987"/>
        <v>1.8191563370362204E-2</v>
      </c>
      <c r="AA5038" s="241">
        <f t="shared" si="988"/>
        <v>1.8779264541999999E-3</v>
      </c>
      <c r="AB5038" s="258">
        <v>2.759255E-2</v>
      </c>
      <c r="AC5038" s="258">
        <v>2.7438556999999998E-7</v>
      </c>
      <c r="AD5038" s="258">
        <v>1.4157493000000001E-3</v>
      </c>
      <c r="AE5038" s="258">
        <v>4.9661766999999997E-7</v>
      </c>
      <c r="AF5038" s="258">
        <v>1.2066344E-3</v>
      </c>
      <c r="AG5038" s="258">
        <v>8.5658636000000005E-6</v>
      </c>
      <c r="AH5038" s="258">
        <v>1.8060343E-2</v>
      </c>
      <c r="AI5038" s="258">
        <v>9.9834859000000003E-6</v>
      </c>
      <c r="AJ5038" s="258">
        <v>3.814979E-6</v>
      </c>
      <c r="AK5038" s="258">
        <v>4.6190952000000001E-5</v>
      </c>
      <c r="AL5038" s="258">
        <v>7.2339634999999998E-6</v>
      </c>
      <c r="AM5038" s="258">
        <v>8.4889622000000003E-9</v>
      </c>
      <c r="AN5038" s="258">
        <v>2.9586728999999998E-5</v>
      </c>
      <c r="AO5038" s="258">
        <v>7.0118369999999994E-5</v>
      </c>
      <c r="AP5038" s="258">
        <v>-3.5716597999999997E-5</v>
      </c>
      <c r="AQ5038" s="258">
        <v>2.0349541999999999E-6</v>
      </c>
      <c r="AR5038" s="258">
        <v>1.8758914999999999E-3</v>
      </c>
      <c r="AT5038" s="193"/>
      <c r="AU5038" s="193"/>
      <c r="AV5038" s="193"/>
      <c r="AW5038" s="193"/>
      <c r="AX5038" s="193"/>
      <c r="AY5038" s="193"/>
      <c r="AZ5038" s="193"/>
      <c r="BA5038" s="193"/>
      <c r="BB5038" s="193"/>
      <c r="BC5038" s="193"/>
      <c r="BD5038" s="193"/>
      <c r="BE5038" s="315"/>
      <c r="BF5038" s="315"/>
      <c r="BG5038" s="315"/>
      <c r="BH5038" s="315"/>
      <c r="BI5038" s="315"/>
      <c r="BJ5038" s="315"/>
      <c r="BK5038" s="315"/>
    </row>
    <row r="5039" spans="1:63" x14ac:dyDescent="0.25">
      <c r="A5039" s="9"/>
      <c r="B5039" s="185" t="s">
        <v>5770</v>
      </c>
      <c r="C5039" s="25" t="s">
        <v>4335</v>
      </c>
      <c r="D5039" s="193">
        <v>5.6399906999999999E-3</v>
      </c>
      <c r="E5039" s="193">
        <v>1.9743198999999999E-3</v>
      </c>
      <c r="F5039" s="193">
        <v>2.3132882999999998E-3</v>
      </c>
      <c r="G5039" s="193">
        <v>3.5294484000000001E-4</v>
      </c>
      <c r="H5039" s="193">
        <v>7.4492259999999995E-5</v>
      </c>
      <c r="I5039" s="193">
        <v>2.8443469999999999E-4</v>
      </c>
      <c r="J5039" s="193">
        <v>1.1587401E-4</v>
      </c>
      <c r="K5039" s="193">
        <v>1.2357633000000001E-4</v>
      </c>
      <c r="L5039" s="193">
        <v>4.0106041E-4</v>
      </c>
      <c r="M5039" s="193">
        <v>0</v>
      </c>
      <c r="N5039" s="193">
        <v>0</v>
      </c>
      <c r="O5039" s="193">
        <v>0</v>
      </c>
      <c r="P5039" s="199">
        <f t="shared" si="984"/>
        <v>1.462459185185185E-2</v>
      </c>
      <c r="Q5039" s="240">
        <v>0.25974451999999998</v>
      </c>
      <c r="R5039" s="99">
        <v>0.24284697999999999</v>
      </c>
      <c r="S5039" s="99">
        <v>1.355424E-2</v>
      </c>
      <c r="T5039" s="99">
        <v>3.7132000000000002E-7</v>
      </c>
      <c r="U5039" s="99">
        <v>6.7524000000000002E-4</v>
      </c>
      <c r="V5039" s="99">
        <v>1.6078509999999999E-4</v>
      </c>
      <c r="W5039" s="99">
        <v>2.5068999999999998E-3</v>
      </c>
      <c r="X5039" s="241">
        <f t="shared" si="985"/>
        <v>3.8261414308476999E-3</v>
      </c>
      <c r="Y5039" s="241">
        <f t="shared" si="986"/>
        <v>2.9459326640200001E-3</v>
      </c>
      <c r="Z5039" s="241">
        <f t="shared" si="987"/>
        <v>2.7152110960770002E-4</v>
      </c>
      <c r="AA5039" s="241">
        <f t="shared" si="988"/>
        <v>6.0868765722E-4</v>
      </c>
      <c r="AB5039" s="258">
        <v>4.0490051E-4</v>
      </c>
      <c r="AC5039" s="258">
        <v>1.132789E-7</v>
      </c>
      <c r="AD5039" s="258">
        <v>1.9942417000000001E-3</v>
      </c>
      <c r="AE5039" s="258">
        <v>3.6897235999999999E-7</v>
      </c>
      <c r="AF5039" s="258">
        <v>5.4589278999999996E-4</v>
      </c>
      <c r="AG5039" s="258">
        <v>4.1541275999999999E-7</v>
      </c>
      <c r="AH5039" s="258">
        <v>2.6498838000000002E-4</v>
      </c>
      <c r="AI5039" s="258">
        <v>3.3613193E-6</v>
      </c>
      <c r="AJ5039" s="258">
        <v>5.5074703E-7</v>
      </c>
      <c r="AK5039" s="258">
        <v>4.1258947E-7</v>
      </c>
      <c r="AL5039" s="258">
        <v>1.4064962E-6</v>
      </c>
      <c r="AM5039" s="258">
        <v>4.0615076999999996E-9</v>
      </c>
      <c r="AN5039" s="258">
        <v>4.6730151000000001E-6</v>
      </c>
      <c r="AO5039" s="258">
        <v>3.6864140000000001E-5</v>
      </c>
      <c r="AP5039" s="258">
        <v>-4.0739638999999999E-5</v>
      </c>
      <c r="AQ5039" s="258">
        <v>7.1126721999999996E-7</v>
      </c>
      <c r="AR5039" s="258">
        <v>6.0797639000000005E-4</v>
      </c>
      <c r="AT5039" s="193"/>
      <c r="AU5039" s="193"/>
      <c r="AV5039" s="193"/>
      <c r="AW5039" s="193"/>
      <c r="AX5039" s="193"/>
      <c r="AY5039" s="193"/>
      <c r="AZ5039" s="193"/>
      <c r="BA5039" s="193"/>
      <c r="BB5039" s="193"/>
      <c r="BC5039" s="193"/>
      <c r="BD5039" s="193"/>
      <c r="BE5039" s="315"/>
      <c r="BF5039" s="315"/>
      <c r="BG5039" s="315"/>
      <c r="BH5039" s="315"/>
      <c r="BI5039" s="315"/>
      <c r="BJ5039" s="315"/>
      <c r="BK5039" s="315"/>
    </row>
    <row r="5040" spans="1:63" x14ac:dyDescent="0.25">
      <c r="A5040" s="9"/>
      <c r="B5040" s="185" t="s">
        <v>5770</v>
      </c>
      <c r="C5040" s="25" t="s">
        <v>4334</v>
      </c>
      <c r="D5040" s="193">
        <v>1.7803854000000001E-2</v>
      </c>
      <c r="E5040" s="193">
        <v>4.2777648999999997E-3</v>
      </c>
      <c r="F5040" s="193">
        <v>3.1921494000000002E-3</v>
      </c>
      <c r="G5040" s="193">
        <v>4.38554E-5</v>
      </c>
      <c r="H5040" s="193">
        <v>9.6416286000000002E-5</v>
      </c>
      <c r="I5040" s="193">
        <v>5.1232817999999998E-4</v>
      </c>
      <c r="J5040" s="193">
        <v>9.0362336000000005E-3</v>
      </c>
      <c r="K5040" s="193">
        <v>1.2601288000000001E-4</v>
      </c>
      <c r="L5040" s="193">
        <v>5.1909361000000004E-4</v>
      </c>
      <c r="M5040" s="193">
        <v>0</v>
      </c>
      <c r="N5040" s="193">
        <v>0</v>
      </c>
      <c r="O5040" s="193">
        <v>0</v>
      </c>
      <c r="P5040" s="199">
        <f t="shared" si="984"/>
        <v>3.1687147407407405E-2</v>
      </c>
      <c r="Q5040" s="240">
        <v>0.66752884999999995</v>
      </c>
      <c r="R5040" s="99">
        <v>0.62860817000000002</v>
      </c>
      <c r="S5040" s="99">
        <v>3.1444560000000003E-2</v>
      </c>
      <c r="T5040" s="99">
        <v>1.1919E-6</v>
      </c>
      <c r="U5040" s="99">
        <v>1.6689999999999999E-3</v>
      </c>
      <c r="V5040" s="99">
        <v>2.8772720000000001E-4</v>
      </c>
      <c r="W5040" s="99">
        <v>5.5182E-3</v>
      </c>
      <c r="X5040" s="241">
        <f t="shared" si="985"/>
        <v>0.22868821430596997</v>
      </c>
      <c r="Y5040" s="241">
        <f t="shared" si="986"/>
        <v>0.22421168460455998</v>
      </c>
      <c r="Z5040" s="241">
        <f t="shared" si="987"/>
        <v>2.9030416836100001E-3</v>
      </c>
      <c r="AA5040" s="241">
        <f t="shared" si="988"/>
        <v>1.5734880178E-3</v>
      </c>
      <c r="AB5040" s="258">
        <v>8.7805944999999998E-4</v>
      </c>
      <c r="AC5040" s="258">
        <v>3.1660544999999999E-7</v>
      </c>
      <c r="AD5040" s="258">
        <v>0.22255406999999999</v>
      </c>
      <c r="AE5040" s="258">
        <v>5.0209892999999996E-7</v>
      </c>
      <c r="AF5040" s="258">
        <v>7.7782101999999997E-4</v>
      </c>
      <c r="AG5040" s="258">
        <v>9.1543017999999995E-7</v>
      </c>
      <c r="AH5040" s="258">
        <v>5.7467523999999999E-4</v>
      </c>
      <c r="AI5040" s="258">
        <v>4.6517152999999999E-6</v>
      </c>
      <c r="AJ5040" s="258">
        <v>3.3321054999999999E-7</v>
      </c>
      <c r="AK5040" s="258">
        <v>9.4706886000000002E-7</v>
      </c>
      <c r="AL5040" s="258">
        <v>2.3585931E-3</v>
      </c>
      <c r="AM5040" s="258">
        <v>5.8348038999999998E-6</v>
      </c>
      <c r="AN5040" s="258">
        <v>1.5697135000000002E-5</v>
      </c>
      <c r="AO5040" s="258">
        <v>1.5989855999999999E-4</v>
      </c>
      <c r="AP5040" s="258">
        <v>-2.1758914999999999E-4</v>
      </c>
      <c r="AQ5040" s="258">
        <v>1.0586178000000001E-6</v>
      </c>
      <c r="AR5040" s="258">
        <v>1.5724294000000001E-3</v>
      </c>
      <c r="AT5040" s="193"/>
      <c r="AU5040" s="193"/>
      <c r="AV5040" s="193"/>
      <c r="AW5040" s="193"/>
      <c r="AX5040" s="193"/>
      <c r="AY5040" s="193"/>
      <c r="AZ5040" s="193"/>
      <c r="BA5040" s="193"/>
      <c r="BB5040" s="193"/>
      <c r="BC5040" s="193"/>
      <c r="BD5040" s="193"/>
      <c r="BE5040" s="315"/>
      <c r="BF5040" s="315"/>
      <c r="BG5040" s="315"/>
      <c r="BH5040" s="315"/>
      <c r="BI5040" s="315"/>
      <c r="BJ5040" s="315"/>
      <c r="BK5040" s="315"/>
    </row>
    <row r="5041" spans="1:63" x14ac:dyDescent="0.25">
      <c r="A5041" s="9"/>
      <c r="B5041" s="185" t="s">
        <v>5770</v>
      </c>
      <c r="C5041" s="25" t="s">
        <v>4333</v>
      </c>
      <c r="D5041" s="193">
        <v>0.73715217</v>
      </c>
      <c r="E5041" s="193">
        <v>9.9941049999999997E-3</v>
      </c>
      <c r="F5041" s="193">
        <v>3.7899117000000002E-3</v>
      </c>
      <c r="G5041" s="193">
        <v>1.7887194E-4</v>
      </c>
      <c r="H5041" s="193">
        <v>1.0550523E-4</v>
      </c>
      <c r="I5041" s="193">
        <v>6.0626622000000004E-4</v>
      </c>
      <c r="J5041" s="193">
        <v>0.72160718000000001</v>
      </c>
      <c r="K5041" s="193">
        <v>1.2691112000000001E-4</v>
      </c>
      <c r="L5041" s="193">
        <v>7.4341358999999998E-4</v>
      </c>
      <c r="M5041" s="193">
        <v>0</v>
      </c>
      <c r="N5041" s="193">
        <v>0</v>
      </c>
      <c r="O5041" s="193">
        <v>0</v>
      </c>
      <c r="P5041" s="199">
        <f t="shared" si="984"/>
        <v>7.4030407407407406E-2</v>
      </c>
      <c r="Q5041" s="240">
        <v>0.93325371000000001</v>
      </c>
      <c r="R5041" s="99">
        <v>0.81928228999999997</v>
      </c>
      <c r="S5041" s="99">
        <v>9.1420000000000001E-2</v>
      </c>
      <c r="T5041" s="99">
        <v>1.4110999999999999E-6</v>
      </c>
      <c r="U5041" s="99">
        <v>4.0128999999999998E-3</v>
      </c>
      <c r="V5041" s="99">
        <v>8.5711200000000004E-4</v>
      </c>
      <c r="W5041" s="99">
        <v>1.7680000000000001E-2</v>
      </c>
      <c r="X5041" s="241">
        <f t="shared" si="985"/>
        <v>3.9277205796370007E-2</v>
      </c>
      <c r="Y5041" s="241">
        <f t="shared" si="986"/>
        <v>3.5491638162770005E-2</v>
      </c>
      <c r="Z5041" s="241">
        <f t="shared" si="987"/>
        <v>1.7345017368000004E-3</v>
      </c>
      <c r="AA5041" s="241">
        <f t="shared" si="988"/>
        <v>2.0510658968000001E-3</v>
      </c>
      <c r="AB5041" s="258">
        <v>2.0517923999999999E-3</v>
      </c>
      <c r="AC5041" s="258">
        <v>6.7465886999999996E-7</v>
      </c>
      <c r="AD5041" s="258">
        <v>3.2514597999999999E-2</v>
      </c>
      <c r="AE5041" s="258">
        <v>5.5868450000000004E-7</v>
      </c>
      <c r="AF5041" s="258">
        <v>9.2114208000000002E-4</v>
      </c>
      <c r="AG5041" s="258">
        <v>2.8723394000000002E-6</v>
      </c>
      <c r="AH5041" s="258">
        <v>1.3429087000000001E-3</v>
      </c>
      <c r="AI5041" s="258">
        <v>5.5935524000000002E-6</v>
      </c>
      <c r="AJ5041" s="258">
        <v>1.5489232E-6</v>
      </c>
      <c r="AK5041" s="258">
        <v>3.4865481000000002E-5</v>
      </c>
      <c r="AL5041" s="258">
        <v>3.5222935999999999E-4</v>
      </c>
      <c r="AM5041" s="258">
        <v>1.0073032E-6</v>
      </c>
      <c r="AN5041" s="258">
        <v>2.6632737000000001E-5</v>
      </c>
      <c r="AO5041" s="258">
        <v>1.9296105E-4</v>
      </c>
      <c r="AP5041" s="258">
        <v>-2.2324536999999999E-4</v>
      </c>
      <c r="AQ5041" s="258">
        <v>1.5928968000000001E-6</v>
      </c>
      <c r="AR5041" s="258">
        <v>2.049473E-3</v>
      </c>
      <c r="AT5041" s="193"/>
      <c r="AU5041" s="193"/>
      <c r="AV5041" s="193"/>
      <c r="AW5041" s="193"/>
      <c r="AX5041" s="193"/>
      <c r="AY5041" s="193"/>
      <c r="AZ5041" s="193"/>
      <c r="BA5041" s="193"/>
      <c r="BB5041" s="193"/>
      <c r="BC5041" s="193"/>
      <c r="BD5041" s="193"/>
      <c r="BE5041" s="315"/>
      <c r="BF5041" s="315"/>
      <c r="BG5041" s="315"/>
      <c r="BH5041" s="315"/>
      <c r="BI5041" s="315"/>
      <c r="BJ5041" s="315"/>
      <c r="BK5041" s="315"/>
    </row>
    <row r="5042" spans="1:63" x14ac:dyDescent="0.25">
      <c r="A5042" s="9"/>
      <c r="B5042" s="185" t="s">
        <v>5770</v>
      </c>
      <c r="C5042" s="25" t="s">
        <v>4332</v>
      </c>
      <c r="D5042" s="193">
        <v>8.3689508000000003E-3</v>
      </c>
      <c r="E5042" s="193">
        <v>3.8907948999999998E-3</v>
      </c>
      <c r="F5042" s="193">
        <v>3.0403495000000001E-3</v>
      </c>
      <c r="G5042" s="193">
        <v>4.0416566000000002E-5</v>
      </c>
      <c r="H5042" s="193">
        <v>9.2975096000000006E-5</v>
      </c>
      <c r="I5042" s="193">
        <v>4.7568365000000002E-4</v>
      </c>
      <c r="J5042" s="193">
        <v>2.0389773000000001E-4</v>
      </c>
      <c r="K5042" s="193">
        <v>1.2562323999999999E-4</v>
      </c>
      <c r="L5042" s="193">
        <v>4.9921012999999995E-4</v>
      </c>
      <c r="M5042" s="193">
        <v>0</v>
      </c>
      <c r="N5042" s="193">
        <v>0</v>
      </c>
      <c r="O5042" s="193">
        <v>0</v>
      </c>
      <c r="P5042" s="199">
        <f t="shared" si="984"/>
        <v>2.8820702962962959E-2</v>
      </c>
      <c r="Q5042" s="240">
        <v>0.60172893000000005</v>
      </c>
      <c r="R5042" s="99">
        <v>0.56656392</v>
      </c>
      <c r="S5042" s="99">
        <v>2.838808E-2</v>
      </c>
      <c r="T5042" s="99">
        <v>1.0607000000000001E-6</v>
      </c>
      <c r="U5042" s="99">
        <v>1.5024000000000001E-3</v>
      </c>
      <c r="V5042" s="99">
        <v>2.6386070000000001E-4</v>
      </c>
      <c r="W5042" s="99">
        <v>5.0096000000000003E-3</v>
      </c>
      <c r="X5042" s="241">
        <f t="shared" si="985"/>
        <v>3.5269335046117798E-3</v>
      </c>
      <c r="Y5042" s="241">
        <f t="shared" si="986"/>
        <v>1.6152150919099999E-3</v>
      </c>
      <c r="Z5042" s="241">
        <f t="shared" si="987"/>
        <v>4.9341070700177994E-4</v>
      </c>
      <c r="AA5042" s="241">
        <f t="shared" si="988"/>
        <v>1.4183077056999999E-3</v>
      </c>
      <c r="AB5042" s="258">
        <v>7.9860312000000001E-4</v>
      </c>
      <c r="AC5042" s="258">
        <v>2.8403055000000002E-7</v>
      </c>
      <c r="AD5042" s="258">
        <v>7.6609325E-5</v>
      </c>
      <c r="AE5042" s="258">
        <v>4.7942781E-7</v>
      </c>
      <c r="AF5042" s="258">
        <v>7.3841019999999996E-4</v>
      </c>
      <c r="AG5042" s="258">
        <v>8.2898854999999999E-7</v>
      </c>
      <c r="AH5042" s="258">
        <v>5.2267179000000004E-4</v>
      </c>
      <c r="AI5042" s="258">
        <v>4.4286274999999996E-6</v>
      </c>
      <c r="AJ5042" s="258">
        <v>3.0856089999999999E-7</v>
      </c>
      <c r="AK5042" s="258">
        <v>8.5164174000000003E-7</v>
      </c>
      <c r="AL5042" s="258">
        <v>6.4730969000000006E-8</v>
      </c>
      <c r="AM5042" s="258">
        <v>2.0489278E-10</v>
      </c>
      <c r="AN5042" s="258">
        <v>1.3900001E-5</v>
      </c>
      <c r="AO5042" s="258">
        <v>1.4018295000000001E-4</v>
      </c>
      <c r="AP5042" s="258">
        <v>-1.8899779999999999E-4</v>
      </c>
      <c r="AQ5042" s="258">
        <v>1.0022057E-6</v>
      </c>
      <c r="AR5042" s="258">
        <v>1.4173055E-3</v>
      </c>
      <c r="AT5042" s="193"/>
      <c r="AU5042" s="193"/>
      <c r="AV5042" s="193"/>
      <c r="AW5042" s="193"/>
      <c r="AX5042" s="193"/>
      <c r="AY5042" s="193"/>
      <c r="AZ5042" s="193"/>
      <c r="BA5042" s="193"/>
      <c r="BB5042" s="193"/>
      <c r="BC5042" s="193"/>
      <c r="BD5042" s="193"/>
      <c r="BE5042" s="315"/>
      <c r="BF5042" s="315"/>
      <c r="BG5042" s="315"/>
      <c r="BH5042" s="315"/>
      <c r="BI5042" s="315"/>
      <c r="BJ5042" s="315"/>
      <c r="BK5042" s="315"/>
    </row>
    <row r="5043" spans="1:63" x14ac:dyDescent="0.25">
      <c r="A5043" s="9"/>
      <c r="B5043" s="185" t="s">
        <v>5770</v>
      </c>
      <c r="C5043" s="25" t="s">
        <v>815</v>
      </c>
      <c r="D5043" s="193">
        <v>2.9289308E-3</v>
      </c>
      <c r="E5043" s="193">
        <v>1.0660761E-3</v>
      </c>
      <c r="F5043" s="193">
        <v>5.5981431000000001E-4</v>
      </c>
      <c r="G5043" s="193">
        <v>1.0333617E-3</v>
      </c>
      <c r="H5043" s="193">
        <v>1.2693199E-5</v>
      </c>
      <c r="I5043" s="193">
        <v>5.5665524999999999E-5</v>
      </c>
      <c r="J5043" s="193">
        <v>7.4916119999999994E-5</v>
      </c>
      <c r="K5043" s="193">
        <v>1.4470447E-5</v>
      </c>
      <c r="L5043" s="193">
        <v>1.1193335E-4</v>
      </c>
      <c r="M5043" s="193">
        <v>0</v>
      </c>
      <c r="N5043" s="193">
        <v>0</v>
      </c>
      <c r="O5043" s="193">
        <v>0</v>
      </c>
      <c r="P5043" s="199">
        <f t="shared" si="984"/>
        <v>7.8968600000000003E-3</v>
      </c>
      <c r="Q5043" s="240">
        <v>0.12430051</v>
      </c>
      <c r="R5043" s="99">
        <v>7.8208166999999995E-2</v>
      </c>
      <c r="S5043" s="99">
        <v>3.7778159999999998E-2</v>
      </c>
      <c r="T5043" s="99">
        <v>1.5491E-7</v>
      </c>
      <c r="U5043" s="99">
        <v>1.1655000000000001E-3</v>
      </c>
      <c r="V5043" s="99">
        <v>2.3002419999999999E-4</v>
      </c>
      <c r="W5043" s="99">
        <v>6.9185000000000002E-3</v>
      </c>
      <c r="X5043" s="241">
        <f t="shared" si="985"/>
        <v>1.1188632512972299E-3</v>
      </c>
      <c r="Y5043" s="241">
        <f t="shared" si="986"/>
        <v>7.6537499551499995E-4</v>
      </c>
      <c r="Z5043" s="241">
        <f t="shared" si="987"/>
        <v>1.5745275085223001E-4</v>
      </c>
      <c r="AA5043" s="241">
        <f t="shared" si="988"/>
        <v>1.9603550493E-4</v>
      </c>
      <c r="AB5043" s="258">
        <v>2.1861275000000001E-4</v>
      </c>
      <c r="AC5043" s="258">
        <v>8.8890626000000005E-8</v>
      </c>
      <c r="AD5043" s="258">
        <v>4.2030414999999998E-4</v>
      </c>
      <c r="AE5043" s="258">
        <v>7.3229688999999998E-8</v>
      </c>
      <c r="AF5043" s="258">
        <v>1.2507286E-4</v>
      </c>
      <c r="AG5043" s="258">
        <v>1.2231152000000001E-6</v>
      </c>
      <c r="AH5043" s="258">
        <v>1.4305875000000001E-4</v>
      </c>
      <c r="AI5043" s="258">
        <v>8.4356634999999997E-7</v>
      </c>
      <c r="AJ5043" s="258">
        <v>4.3726637999999996E-6</v>
      </c>
      <c r="AK5043" s="258">
        <v>1.0360566E-6</v>
      </c>
      <c r="AL5043" s="258">
        <v>1.3128422E-7</v>
      </c>
      <c r="AM5043" s="258">
        <v>4.1312223000000002E-10</v>
      </c>
      <c r="AN5043" s="258">
        <v>4.1837108999999996E-6</v>
      </c>
      <c r="AO5043" s="258">
        <v>4.8226464E-6</v>
      </c>
      <c r="AP5043" s="258">
        <v>-9.9634053999999999E-7</v>
      </c>
      <c r="AQ5043" s="258">
        <v>2.4548492999999999E-7</v>
      </c>
      <c r="AR5043" s="258">
        <v>1.9579002E-4</v>
      </c>
      <c r="AT5043" s="193"/>
      <c r="AU5043" s="193"/>
      <c r="AV5043" s="193"/>
      <c r="AW5043" s="193"/>
      <c r="AX5043" s="193"/>
      <c r="AY5043" s="193"/>
      <c r="AZ5043" s="193"/>
      <c r="BA5043" s="193"/>
      <c r="BB5043" s="193"/>
      <c r="BC5043" s="193"/>
      <c r="BD5043" s="193"/>
      <c r="BE5043" s="315"/>
      <c r="BF5043" s="315"/>
      <c r="BG5043" s="315"/>
      <c r="BH5043" s="315"/>
      <c r="BI5043" s="315"/>
      <c r="BJ5043" s="315"/>
      <c r="BK5043" s="315"/>
    </row>
    <row r="5044" spans="1:63" x14ac:dyDescent="0.25">
      <c r="A5044" s="9"/>
      <c r="B5044" s="185" t="s">
        <v>5770</v>
      </c>
      <c r="C5044" s="25" t="s">
        <v>814</v>
      </c>
      <c r="D5044" s="193">
        <v>4.5693651000000002E-3</v>
      </c>
      <c r="E5044" s="193">
        <v>1.6631697E-3</v>
      </c>
      <c r="F5044" s="193">
        <v>8.7337487999999996E-4</v>
      </c>
      <c r="G5044" s="193">
        <v>1.6120940999999999E-3</v>
      </c>
      <c r="H5044" s="193">
        <v>1.9802557000000002E-5</v>
      </c>
      <c r="I5044" s="193">
        <v>8.6843593999999993E-5</v>
      </c>
      <c r="J5044" s="193">
        <v>1.1687643E-4</v>
      </c>
      <c r="K5044" s="193">
        <v>2.2575730999999999E-5</v>
      </c>
      <c r="L5044" s="193">
        <v>1.7462822000000001E-4</v>
      </c>
      <c r="M5044" s="193">
        <v>0</v>
      </c>
      <c r="N5044" s="193">
        <v>0</v>
      </c>
      <c r="O5044" s="193">
        <v>0</v>
      </c>
      <c r="P5044" s="199">
        <f t="shared" si="984"/>
        <v>1.2319775555555555E-2</v>
      </c>
      <c r="Q5044" s="240">
        <v>0.19392343000000001</v>
      </c>
      <c r="R5044" s="99">
        <v>0.12201302999999999</v>
      </c>
      <c r="S5044" s="99">
        <v>5.8939999999999999E-2</v>
      </c>
      <c r="T5044" s="99">
        <v>2.4167999999999998E-7</v>
      </c>
      <c r="U5044" s="99">
        <v>1.8182999999999999E-3</v>
      </c>
      <c r="V5044" s="99">
        <v>3.58859E-4</v>
      </c>
      <c r="W5044" s="99">
        <v>1.0793000000000001E-2</v>
      </c>
      <c r="X5044" s="241">
        <f t="shared" si="985"/>
        <v>1.7455141495321801E-3</v>
      </c>
      <c r="Y5044" s="241">
        <f t="shared" si="986"/>
        <v>1.1940385914100001E-3</v>
      </c>
      <c r="Z5044" s="241">
        <f t="shared" si="987"/>
        <v>2.4563940886218003E-4</v>
      </c>
      <c r="AA5044" s="241">
        <f t="shared" si="988"/>
        <v>3.0583614926000001E-4</v>
      </c>
      <c r="AB5044" s="258">
        <v>3.4105452000000001E-4</v>
      </c>
      <c r="AC5044" s="258">
        <v>1.3867529999999999E-7</v>
      </c>
      <c r="AD5044" s="258">
        <v>6.5569453999999997E-4</v>
      </c>
      <c r="AE5044" s="258">
        <v>1.1424731E-7</v>
      </c>
      <c r="AF5044" s="258">
        <v>1.9512846000000001E-4</v>
      </c>
      <c r="AG5044" s="258">
        <v>1.9081488E-6</v>
      </c>
      <c r="AH5044" s="258">
        <v>2.2318384000000001E-4</v>
      </c>
      <c r="AI5044" s="258">
        <v>1.3160571E-6</v>
      </c>
      <c r="AJ5044" s="258">
        <v>6.8214035E-6</v>
      </c>
      <c r="AK5044" s="258">
        <v>1.6162922999999999E-6</v>
      </c>
      <c r="AL5044" s="258">
        <v>2.0481685000000001E-7</v>
      </c>
      <c r="AM5044" s="258">
        <v>6.4451217999999997E-10</v>
      </c>
      <c r="AN5044" s="258">
        <v>6.5270328999999998E-6</v>
      </c>
      <c r="AO5044" s="258">
        <v>7.5236636999999997E-6</v>
      </c>
      <c r="AP5044" s="258">
        <v>-1.554342E-6</v>
      </c>
      <c r="AQ5044" s="258">
        <v>3.8297926000000002E-7</v>
      </c>
      <c r="AR5044" s="258">
        <v>3.0545316999999999E-4</v>
      </c>
      <c r="AT5044" s="193"/>
      <c r="AU5044" s="193"/>
      <c r="AV5044" s="193"/>
      <c r="AW5044" s="193"/>
      <c r="AX5044" s="193"/>
      <c r="AY5044" s="193"/>
      <c r="AZ5044" s="193"/>
      <c r="BA5044" s="193"/>
      <c r="BB5044" s="193"/>
      <c r="BC5044" s="193"/>
      <c r="BD5044" s="193"/>
      <c r="BE5044" s="315"/>
      <c r="BF5044" s="315"/>
      <c r="BG5044" s="315"/>
      <c r="BH5044" s="315"/>
      <c r="BI5044" s="315"/>
      <c r="BJ5044" s="315"/>
      <c r="BK5044" s="315"/>
    </row>
    <row r="5045" spans="1:63" x14ac:dyDescent="0.25">
      <c r="A5045" s="9"/>
      <c r="B5045" s="185" t="s">
        <v>5770</v>
      </c>
      <c r="C5045" s="25" t="s">
        <v>813</v>
      </c>
      <c r="D5045" s="193">
        <v>0.16453454000000001</v>
      </c>
      <c r="E5045" s="193">
        <v>0.15202884</v>
      </c>
      <c r="F5045" s="193">
        <v>6.6126335999999999E-3</v>
      </c>
      <c r="G5045" s="193">
        <v>1.6909795E-3</v>
      </c>
      <c r="H5045" s="193">
        <v>1.4058057000000001E-4</v>
      </c>
      <c r="I5045" s="193">
        <v>1.1880727000000001E-3</v>
      </c>
      <c r="J5045" s="193">
        <v>6.2659273000000004E-4</v>
      </c>
      <c r="K5045" s="193">
        <v>1.2918184999999999E-4</v>
      </c>
      <c r="L5045" s="193">
        <v>2.1176534999999999E-3</v>
      </c>
      <c r="M5045" s="193">
        <v>0</v>
      </c>
      <c r="N5045" s="193">
        <v>0</v>
      </c>
      <c r="O5045" s="193">
        <v>0</v>
      </c>
      <c r="P5045" s="199">
        <f t="shared" si="984"/>
        <v>1.1261395555555556</v>
      </c>
      <c r="Q5045" s="240">
        <v>2.6944791000000001</v>
      </c>
      <c r="R5045" s="99">
        <v>1.785399</v>
      </c>
      <c r="S5045" s="99">
        <v>0.76249599999999995</v>
      </c>
      <c r="T5045" s="99">
        <v>2.7064E-6</v>
      </c>
      <c r="U5045" s="99">
        <v>3.4820999999999998E-2</v>
      </c>
      <c r="V5045" s="99">
        <v>1.365039E-2</v>
      </c>
      <c r="W5045" s="99">
        <v>9.8110000000000003E-2</v>
      </c>
      <c r="X5045" s="241">
        <f t="shared" si="985"/>
        <v>5.9402816425204792E-2</v>
      </c>
      <c r="Y5045" s="241">
        <f t="shared" si="986"/>
        <v>3.4307063097569999E-2</v>
      </c>
      <c r="Z5045" s="241">
        <f t="shared" si="987"/>
        <v>2.0621274955434796E-2</v>
      </c>
      <c r="AA5045" s="241">
        <f t="shared" si="988"/>
        <v>4.4744783721999996E-3</v>
      </c>
      <c r="AB5045" s="258">
        <v>3.1216200999999999E-2</v>
      </c>
      <c r="AC5045" s="258">
        <v>6.2894755000000004E-7</v>
      </c>
      <c r="AD5045" s="258">
        <v>1.5648052999999999E-3</v>
      </c>
      <c r="AE5045" s="258">
        <v>6.6681302000000002E-7</v>
      </c>
      <c r="AF5045" s="258">
        <v>1.5004178E-3</v>
      </c>
      <c r="AG5045" s="258">
        <v>2.4343236999999999E-5</v>
      </c>
      <c r="AH5045" s="258">
        <v>2.0432098999999999E-2</v>
      </c>
      <c r="AI5045" s="258">
        <v>1.0276688E-5</v>
      </c>
      <c r="AJ5045" s="258">
        <v>1.0218971000000001E-5</v>
      </c>
      <c r="AK5045" s="258">
        <v>5.0723207999999998E-6</v>
      </c>
      <c r="AL5045" s="258">
        <v>1.0666850000000001E-6</v>
      </c>
      <c r="AM5045" s="258">
        <v>3.3416348000000001E-9</v>
      </c>
      <c r="AN5045" s="258">
        <v>9.6003535999999995E-5</v>
      </c>
      <c r="AO5045" s="258">
        <v>1.3374403999999999E-4</v>
      </c>
      <c r="AP5045" s="258">
        <v>-6.7209627000000002E-5</v>
      </c>
      <c r="AQ5045" s="258">
        <v>4.7530722000000002E-6</v>
      </c>
      <c r="AR5045" s="258">
        <v>4.4697252999999996E-3</v>
      </c>
      <c r="AT5045" s="193"/>
      <c r="AU5045" s="193"/>
      <c r="AV5045" s="193"/>
      <c r="AW5045" s="193"/>
      <c r="AX5045" s="193"/>
      <c r="AY5045" s="193"/>
      <c r="AZ5045" s="193"/>
      <c r="BA5045" s="193"/>
      <c r="BB5045" s="193"/>
      <c r="BC5045" s="193"/>
      <c r="BD5045" s="193"/>
      <c r="BE5045" s="315"/>
      <c r="BF5045" s="315"/>
      <c r="BG5045" s="315"/>
      <c r="BH5045" s="315"/>
      <c r="BI5045" s="315"/>
      <c r="BJ5045" s="315"/>
      <c r="BK5045" s="315"/>
    </row>
    <row r="5046" spans="1:63" x14ac:dyDescent="0.25">
      <c r="A5046" s="9"/>
      <c r="B5046" s="185" t="s">
        <v>5770</v>
      </c>
      <c r="C5046" s="25" t="s">
        <v>6306</v>
      </c>
      <c r="D5046" s="193">
        <v>0.44968617999999999</v>
      </c>
      <c r="E5046" s="193">
        <v>0.42507345000000002</v>
      </c>
      <c r="F5046" s="193">
        <v>2.5131403000000002E-3</v>
      </c>
      <c r="G5046" s="193">
        <v>1.7713494000000001E-3</v>
      </c>
      <c r="H5046" s="193">
        <v>7.1585411999999993E-5</v>
      </c>
      <c r="I5046" s="193">
        <v>2.5239065000000002E-4</v>
      </c>
      <c r="J5046" s="193">
        <v>1.9455894000000001E-2</v>
      </c>
      <c r="K5046" s="193">
        <v>1.2327892E-4</v>
      </c>
      <c r="L5046" s="193">
        <v>4.2509022999999999E-4</v>
      </c>
      <c r="M5046" s="193">
        <v>0</v>
      </c>
      <c r="N5046" s="193">
        <v>0</v>
      </c>
      <c r="O5046" s="193">
        <v>0</v>
      </c>
      <c r="P5046" s="199">
        <f t="shared" si="984"/>
        <v>3.148692222222222</v>
      </c>
      <c r="Q5046" s="240">
        <v>0.23595077</v>
      </c>
      <c r="R5046" s="99">
        <v>0.20627132000000001</v>
      </c>
      <c r="S5046" s="99">
        <v>2.421104E-2</v>
      </c>
      <c r="T5046" s="99">
        <v>2.3699999999999999E-7</v>
      </c>
      <c r="U5046" s="99">
        <v>1.0556999999999999E-3</v>
      </c>
      <c r="V5046" s="99">
        <v>3.527731E-4</v>
      </c>
      <c r="W5046" s="99">
        <v>4.0597000000000003E-3</v>
      </c>
      <c r="X5046" s="241">
        <f t="shared" si="985"/>
        <v>0.14974372069373704</v>
      </c>
      <c r="Y5046" s="241">
        <f t="shared" si="986"/>
        <v>9.0789976960027011E-2</v>
      </c>
      <c r="Z5046" s="241">
        <f t="shared" si="987"/>
        <v>5.8436277266220006E-2</v>
      </c>
      <c r="AA5046" s="241">
        <f t="shared" si="988"/>
        <v>5.1746646749000001E-4</v>
      </c>
      <c r="AB5046" s="258">
        <v>8.7281704000000002E-2</v>
      </c>
      <c r="AC5046" s="258">
        <v>9.2006757000000003E-8</v>
      </c>
      <c r="AD5046" s="258">
        <v>2.9299805000000002E-3</v>
      </c>
      <c r="AE5046" s="258">
        <v>3.8469974999999999E-7</v>
      </c>
      <c r="AF5046" s="258">
        <v>5.7704486999999997E-4</v>
      </c>
      <c r="AG5046" s="258">
        <v>7.7088352000000004E-7</v>
      </c>
      <c r="AH5046" s="258">
        <v>5.7129280999999997E-2</v>
      </c>
      <c r="AI5046" s="258">
        <v>3.6731440999999999E-6</v>
      </c>
      <c r="AJ5046" s="258">
        <v>3.9605988E-7</v>
      </c>
      <c r="AK5046" s="258">
        <v>1.1468265E-3</v>
      </c>
      <c r="AL5046" s="258">
        <v>1.3975641000000001E-4</v>
      </c>
      <c r="AM5046" s="258">
        <v>7.3932650000000005E-8</v>
      </c>
      <c r="AN5046" s="258">
        <v>4.0192338000000002E-6</v>
      </c>
      <c r="AO5046" s="258">
        <v>1.236728E-5</v>
      </c>
      <c r="AP5046" s="258">
        <v>-1.1629421E-7</v>
      </c>
      <c r="AQ5046" s="258">
        <v>7.1658748999999999E-7</v>
      </c>
      <c r="AR5046" s="258">
        <v>5.1674988E-4</v>
      </c>
      <c r="AT5046" s="193"/>
      <c r="AU5046" s="193"/>
      <c r="AV5046" s="193"/>
      <c r="AW5046" s="193"/>
      <c r="AX5046" s="193"/>
      <c r="AY5046" s="193"/>
      <c r="AZ5046" s="193"/>
      <c r="BA5046" s="193"/>
      <c r="BB5046" s="193"/>
      <c r="BC5046" s="193"/>
      <c r="BD5046" s="193"/>
      <c r="BE5046" s="315"/>
      <c r="BF5046" s="315"/>
      <c r="BG5046" s="315"/>
      <c r="BH5046" s="315"/>
      <c r="BI5046" s="315"/>
      <c r="BJ5046" s="315"/>
      <c r="BK5046" s="315"/>
    </row>
    <row r="5047" spans="1:63" x14ac:dyDescent="0.25">
      <c r="A5047" s="9"/>
      <c r="B5047" s="185" t="s">
        <v>5770</v>
      </c>
      <c r="C5047" s="5" t="s">
        <v>5614</v>
      </c>
      <c r="D5047" s="172">
        <v>7.4143954E-3</v>
      </c>
      <c r="E5047" s="172">
        <v>3.2998388000000001E-3</v>
      </c>
      <c r="F5047" s="172">
        <v>2.8089753000000001E-3</v>
      </c>
      <c r="G5047" s="172">
        <v>3.5155443000000003E-5</v>
      </c>
      <c r="H5047" s="172">
        <v>8.7604012000000003E-5</v>
      </c>
      <c r="I5047" s="172">
        <v>4.2006224999999999E-4</v>
      </c>
      <c r="J5047" s="172">
        <v>1.6896487000000001E-4</v>
      </c>
      <c r="K5047" s="172">
        <v>1.2502489E-4</v>
      </c>
      <c r="L5047" s="172">
        <v>4.6876988000000002E-4</v>
      </c>
      <c r="M5047" s="172">
        <v>0</v>
      </c>
      <c r="N5047" s="172">
        <v>0</v>
      </c>
      <c r="O5047" s="172">
        <v>0</v>
      </c>
      <c r="P5047" s="199">
        <f t="shared" si="984"/>
        <v>2.4443250370370369E-2</v>
      </c>
      <c r="Q5047" s="233">
        <v>0.50087439</v>
      </c>
      <c r="R5047" s="96">
        <v>0.47147615999999998</v>
      </c>
      <c r="S5047" s="96">
        <v>2.3695279999999999E-2</v>
      </c>
      <c r="T5047" s="96">
        <v>8.5977000000000003E-7</v>
      </c>
      <c r="U5047" s="96">
        <v>1.2458E-3</v>
      </c>
      <c r="V5047" s="96">
        <v>2.272927E-4</v>
      </c>
      <c r="W5047" s="96">
        <v>4.2290000000000001E-3</v>
      </c>
      <c r="X5047" s="241">
        <f t="shared" si="985"/>
        <v>3.1510455777054797E-3</v>
      </c>
      <c r="Y5047" s="241">
        <f t="shared" si="986"/>
        <v>1.54714925147E-3</v>
      </c>
      <c r="Z5047" s="241">
        <f t="shared" si="987"/>
        <v>4.2341510730547994E-4</v>
      </c>
      <c r="AA5047" s="241">
        <f t="shared" si="988"/>
        <v>1.1804812189299999E-3</v>
      </c>
      <c r="AB5047" s="241">
        <v>6.7726297000000001E-4</v>
      </c>
      <c r="AC5047" s="241">
        <v>2.3407349999999999E-7</v>
      </c>
      <c r="AD5047" s="241">
        <v>1.9012991E-4</v>
      </c>
      <c r="AE5047" s="241">
        <v>4.4484377000000002E-7</v>
      </c>
      <c r="AF5047" s="241">
        <v>6.7838100000000004E-4</v>
      </c>
      <c r="AG5047" s="241">
        <v>6.9645420000000001E-7</v>
      </c>
      <c r="AH5047" s="241">
        <v>4.4325582000000001E-4</v>
      </c>
      <c r="AI5047" s="241">
        <v>4.0885683999999998E-6</v>
      </c>
      <c r="AJ5047" s="241">
        <v>2.7081274000000001E-7</v>
      </c>
      <c r="AK5047" s="241">
        <v>7.0578527000000002E-7</v>
      </c>
      <c r="AL5047" s="241">
        <v>8.6464615999999997E-8</v>
      </c>
      <c r="AM5047" s="241">
        <v>2.5127947999999999E-10</v>
      </c>
      <c r="AN5047" s="241">
        <v>1.1202665E-5</v>
      </c>
      <c r="AO5047" s="241">
        <v>1.1043132E-4</v>
      </c>
      <c r="AP5047" s="241">
        <v>-1.4662658E-4</v>
      </c>
      <c r="AQ5047" s="241">
        <v>9.1591893000000005E-7</v>
      </c>
      <c r="AR5047" s="241">
        <v>1.1795652999999999E-3</v>
      </c>
      <c r="AT5047" s="193"/>
      <c r="AU5047" s="193"/>
      <c r="AV5047" s="193"/>
      <c r="AW5047" s="193"/>
      <c r="AX5047" s="193"/>
      <c r="AY5047" s="193"/>
      <c r="AZ5047" s="193"/>
      <c r="BA5047" s="193"/>
      <c r="BB5047" s="193"/>
      <c r="BC5047" s="193"/>
      <c r="BD5047" s="193"/>
      <c r="BE5047" s="315"/>
      <c r="BF5047" s="315"/>
      <c r="BG5047" s="315"/>
      <c r="BH5047" s="315"/>
      <c r="BI5047" s="315"/>
      <c r="BJ5047" s="315"/>
      <c r="BK5047" s="315"/>
    </row>
    <row r="5048" spans="1:63" x14ac:dyDescent="0.25">
      <c r="A5048" s="9"/>
      <c r="B5048" s="185" t="s">
        <v>5770</v>
      </c>
      <c r="C5048" s="25" t="s">
        <v>5613</v>
      </c>
      <c r="D5048" s="193">
        <v>2.8631044000000001E-2</v>
      </c>
      <c r="E5048" s="193">
        <v>3.7127254999999998E-3</v>
      </c>
      <c r="F5048" s="193">
        <v>2.9708234000000002E-3</v>
      </c>
      <c r="G5048" s="193">
        <v>2.0175852000000001E-2</v>
      </c>
      <c r="H5048" s="193">
        <v>9.1306565999999998E-5</v>
      </c>
      <c r="I5048" s="193">
        <v>4.5902323999999999E-4</v>
      </c>
      <c r="J5048" s="193">
        <v>6.0585065000000001E-4</v>
      </c>
      <c r="K5048" s="193">
        <v>1.2544184000000001E-4</v>
      </c>
      <c r="L5048" s="193">
        <v>4.9002134000000004E-4</v>
      </c>
      <c r="M5048" s="193">
        <v>0</v>
      </c>
      <c r="N5048" s="193">
        <v>0</v>
      </c>
      <c r="O5048" s="193">
        <v>0</v>
      </c>
      <c r="P5048" s="199">
        <f t="shared" si="984"/>
        <v>2.7501670370370369E-2</v>
      </c>
      <c r="Q5048" s="240">
        <v>0.57120420999999999</v>
      </c>
      <c r="R5048" s="99">
        <v>0.53778731999999996</v>
      </c>
      <c r="S5048" s="99">
        <v>2.6965679999999999E-2</v>
      </c>
      <c r="T5048" s="99">
        <v>9.9996999999999997E-7</v>
      </c>
      <c r="U5048" s="99">
        <v>1.4243000000000001E-3</v>
      </c>
      <c r="V5048" s="99">
        <v>2.528071E-4</v>
      </c>
      <c r="W5048" s="99">
        <v>4.7730999999999997E-3</v>
      </c>
      <c r="X5048" s="241">
        <f t="shared" si="985"/>
        <v>4.3716298671831001E-2</v>
      </c>
      <c r="Y5048" s="241">
        <f t="shared" si="986"/>
        <v>4.1849390411400005E-2</v>
      </c>
      <c r="Z5048" s="241">
        <f t="shared" si="987"/>
        <v>5.2057447455100005E-4</v>
      </c>
      <c r="AA5048" s="241">
        <f t="shared" si="988"/>
        <v>1.3463337858799999E-3</v>
      </c>
      <c r="AB5048" s="258">
        <v>7.6233080999999999E-4</v>
      </c>
      <c r="AC5048" s="258">
        <v>2.6890455000000002E-7</v>
      </c>
      <c r="AD5048" s="258">
        <v>4.0365151000000002E-2</v>
      </c>
      <c r="AE5048" s="258">
        <v>4.6902337999999998E-7</v>
      </c>
      <c r="AF5048" s="258">
        <v>7.2038178999999996E-4</v>
      </c>
      <c r="AG5048" s="258">
        <v>7.8888347000000005E-7</v>
      </c>
      <c r="AH5048" s="258">
        <v>4.9893614000000005E-4</v>
      </c>
      <c r="AI5048" s="258">
        <v>4.3264293999999997E-6</v>
      </c>
      <c r="AJ5048" s="258">
        <v>1.6131172999999999E-6</v>
      </c>
      <c r="AK5048" s="258">
        <v>1.7382799E-5</v>
      </c>
      <c r="AL5048" s="258">
        <v>3.0413142E-5</v>
      </c>
      <c r="AM5048" s="258">
        <v>8.6677851000000006E-8</v>
      </c>
      <c r="AN5048" s="258">
        <v>1.3100069E-5</v>
      </c>
      <c r="AO5048" s="258">
        <v>1.3130799E-4</v>
      </c>
      <c r="AP5048" s="258">
        <v>-1.7659189E-4</v>
      </c>
      <c r="AQ5048" s="258">
        <v>9.761858800000001E-7</v>
      </c>
      <c r="AR5048" s="258">
        <v>1.3453575999999999E-3</v>
      </c>
      <c r="AT5048" s="193"/>
      <c r="AU5048" s="193"/>
      <c r="AV5048" s="193"/>
      <c r="AW5048" s="193"/>
      <c r="AX5048" s="193"/>
      <c r="AY5048" s="193"/>
      <c r="AZ5048" s="193"/>
      <c r="BA5048" s="193"/>
      <c r="BB5048" s="193"/>
      <c r="BC5048" s="193"/>
      <c r="BD5048" s="193"/>
      <c r="BE5048" s="315"/>
      <c r="BF5048" s="315"/>
      <c r="BG5048" s="315"/>
      <c r="BH5048" s="315"/>
      <c r="BI5048" s="315"/>
      <c r="BJ5048" s="315"/>
      <c r="BK5048" s="315"/>
    </row>
    <row r="5049" spans="1:63" x14ac:dyDescent="0.25">
      <c r="A5049" s="9"/>
      <c r="B5049" s="185" t="s">
        <v>5770</v>
      </c>
      <c r="C5049" s="5" t="s">
        <v>5612</v>
      </c>
      <c r="D5049" s="172">
        <v>8.8957533000000005E-2</v>
      </c>
      <c r="E5049" s="172">
        <v>3.3555862999999998E-2</v>
      </c>
      <c r="F5049" s="172">
        <v>2.9606544999999998E-3</v>
      </c>
      <c r="G5049" s="172">
        <v>2.2034163999999998E-3</v>
      </c>
      <c r="H5049" s="172">
        <v>8.8054891999999994E-5</v>
      </c>
      <c r="I5049" s="172">
        <v>4.2799891000000001E-4</v>
      </c>
      <c r="J5049" s="172">
        <v>4.9070320000000001E-2</v>
      </c>
      <c r="K5049" s="172">
        <v>1.2506430999999999E-4</v>
      </c>
      <c r="L5049" s="172">
        <v>5.2616090999999996E-4</v>
      </c>
      <c r="M5049" s="172">
        <v>0</v>
      </c>
      <c r="N5049" s="172">
        <v>0</v>
      </c>
      <c r="O5049" s="172">
        <v>0</v>
      </c>
      <c r="P5049" s="199">
        <f t="shared" si="984"/>
        <v>0.24856194814814811</v>
      </c>
      <c r="Q5049" s="233">
        <v>0.54537665000000002</v>
      </c>
      <c r="R5049" s="96">
        <v>0.49297421000000002</v>
      </c>
      <c r="S5049" s="96">
        <v>4.2681520000000001E-2</v>
      </c>
      <c r="T5049" s="96">
        <v>8.5811000000000005E-7</v>
      </c>
      <c r="U5049" s="96">
        <v>2.0660000000000001E-3</v>
      </c>
      <c r="V5049" s="96">
        <v>5.2446399999999998E-4</v>
      </c>
      <c r="W5049" s="96">
        <v>7.1295999999999998E-3</v>
      </c>
      <c r="X5049" s="241">
        <f t="shared" si="985"/>
        <v>1.6558405537070001E-2</v>
      </c>
      <c r="Y5049" s="241">
        <f t="shared" si="986"/>
        <v>1.0689997610990001E-2</v>
      </c>
      <c r="Z5049" s="241">
        <f t="shared" si="987"/>
        <v>4.6338897128799994E-3</v>
      </c>
      <c r="AA5049" s="241">
        <f t="shared" si="988"/>
        <v>1.2345182132E-3</v>
      </c>
      <c r="AB5049" s="241">
        <v>6.8901077000000002E-3</v>
      </c>
      <c r="AC5049" s="241">
        <v>2.8190096999999997E-7</v>
      </c>
      <c r="AD5049" s="241">
        <v>3.0890511999999998E-3</v>
      </c>
      <c r="AE5049" s="241">
        <v>4.5565771999999998E-7</v>
      </c>
      <c r="AF5049" s="241">
        <v>7.0878916000000004E-4</v>
      </c>
      <c r="AG5049" s="241">
        <v>1.3119922999999999E-6</v>
      </c>
      <c r="AH5049" s="241">
        <v>4.5098018999999998E-3</v>
      </c>
      <c r="AI5049" s="241">
        <v>4.3307119000000003E-6</v>
      </c>
      <c r="AJ5049" s="241">
        <v>7.6549655E-7</v>
      </c>
      <c r="AK5049" s="241">
        <v>1.8802542999999999E-5</v>
      </c>
      <c r="AL5049" s="241">
        <v>1.1324177E-4</v>
      </c>
      <c r="AM5049" s="241">
        <v>3.3195343000000001E-7</v>
      </c>
      <c r="AN5049" s="241">
        <v>1.3263058E-5</v>
      </c>
      <c r="AO5049" s="241">
        <v>1.0511822999999999E-4</v>
      </c>
      <c r="AP5049" s="241">
        <v>-1.3176594999999999E-4</v>
      </c>
      <c r="AQ5049" s="241">
        <v>1.0348132000000001E-6</v>
      </c>
      <c r="AR5049" s="241">
        <v>1.2334834E-3</v>
      </c>
      <c r="AT5049" s="193"/>
      <c r="AU5049" s="193"/>
      <c r="AV5049" s="193"/>
      <c r="AW5049" s="193"/>
      <c r="AX5049" s="193"/>
      <c r="AY5049" s="193"/>
      <c r="AZ5049" s="193"/>
      <c r="BA5049" s="193"/>
      <c r="BB5049" s="193"/>
      <c r="BC5049" s="193"/>
      <c r="BD5049" s="193"/>
      <c r="BE5049" s="315"/>
      <c r="BF5049" s="315"/>
      <c r="BG5049" s="315"/>
      <c r="BH5049" s="315"/>
      <c r="BI5049" s="315"/>
      <c r="BJ5049" s="315"/>
      <c r="BK5049" s="315"/>
    </row>
    <row r="5050" spans="1:63" x14ac:dyDescent="0.25">
      <c r="A5050" s="9"/>
      <c r="B5050" s="185" t="s">
        <v>5770</v>
      </c>
      <c r="C5050" s="5" t="s">
        <v>4831</v>
      </c>
      <c r="D5050" s="172">
        <v>4.2960301999999999E-2</v>
      </c>
      <c r="E5050" s="172">
        <v>2.8272476000000001E-2</v>
      </c>
      <c r="F5050" s="172">
        <v>6.0457269999999999E-3</v>
      </c>
      <c r="G5050" s="172">
        <v>6.6189818E-4</v>
      </c>
      <c r="H5050" s="172">
        <v>1.4066329E-4</v>
      </c>
      <c r="I5050" s="172">
        <v>1.0015530999999999E-3</v>
      </c>
      <c r="J5050" s="172">
        <v>4.9427667000000002E-3</v>
      </c>
      <c r="K5050" s="172">
        <v>1.3056601E-4</v>
      </c>
      <c r="L5050" s="172">
        <v>1.7646512E-3</v>
      </c>
      <c r="M5050" s="172">
        <v>0</v>
      </c>
      <c r="N5050" s="172">
        <v>0</v>
      </c>
      <c r="O5050" s="172">
        <v>0</v>
      </c>
      <c r="P5050" s="199">
        <f t="shared" si="984"/>
        <v>0.20942574814814816</v>
      </c>
      <c r="Q5050" s="233">
        <v>1.9540325000000001</v>
      </c>
      <c r="R5050" s="96">
        <v>1.5578053999999999</v>
      </c>
      <c r="S5050" s="96">
        <v>0.31847199999999998</v>
      </c>
      <c r="T5050" s="96">
        <v>2.4043E-6</v>
      </c>
      <c r="U5050" s="96">
        <v>1.4024999999999999E-2</v>
      </c>
      <c r="V5050" s="96">
        <v>3.4037519999999999E-3</v>
      </c>
      <c r="W5050" s="96">
        <v>6.0324000000000003E-2</v>
      </c>
      <c r="X5050" s="241">
        <f t="shared" si="985"/>
        <v>1.6547628760178201</v>
      </c>
      <c r="Y5050" s="241">
        <f t="shared" si="986"/>
        <v>1.6467910692580101</v>
      </c>
      <c r="Z5050" s="241">
        <f t="shared" si="987"/>
        <v>4.07059291611E-3</v>
      </c>
      <c r="AA5050" s="241">
        <f t="shared" si="988"/>
        <v>3.9012138436999998E-3</v>
      </c>
      <c r="AB5050" s="241">
        <v>5.8048583000000001E-3</v>
      </c>
      <c r="AC5050" s="241">
        <v>2.3254078000000001E-6</v>
      </c>
      <c r="AD5050" s="241">
        <v>1.6395090000000001</v>
      </c>
      <c r="AE5050" s="241">
        <v>7.7473720999999995E-7</v>
      </c>
      <c r="AF5050" s="241">
        <v>1.4638816E-3</v>
      </c>
      <c r="AG5050" s="241">
        <v>1.0229213000000001E-5</v>
      </c>
      <c r="AH5050" s="241">
        <v>3.7993649999999999E-3</v>
      </c>
      <c r="AI5050" s="241">
        <v>9.1388940000000001E-6</v>
      </c>
      <c r="AJ5050" s="241">
        <v>5.8719844E-6</v>
      </c>
      <c r="AK5050" s="241">
        <v>3.4134884999999998E-6</v>
      </c>
      <c r="AL5050" s="241">
        <v>1.3354554000000001E-4</v>
      </c>
      <c r="AM5050" s="241">
        <v>2.9164021E-7</v>
      </c>
      <c r="AN5050" s="241">
        <v>7.1594768999999996E-5</v>
      </c>
      <c r="AO5050" s="241">
        <v>3.2174816000000002E-4</v>
      </c>
      <c r="AP5050" s="241">
        <v>-2.7437655999999999E-4</v>
      </c>
      <c r="AQ5050" s="241">
        <v>4.0065437000000002E-6</v>
      </c>
      <c r="AR5050" s="241">
        <v>3.8972072999999999E-3</v>
      </c>
      <c r="AT5050" s="193"/>
      <c r="AU5050" s="193"/>
      <c r="AV5050" s="193"/>
      <c r="AW5050" s="193"/>
      <c r="AX5050" s="193"/>
      <c r="AY5050" s="193"/>
      <c r="AZ5050" s="193"/>
      <c r="BA5050" s="193"/>
      <c r="BB5050" s="193"/>
      <c r="BC5050" s="193"/>
      <c r="BD5050" s="193"/>
      <c r="BE5050" s="315"/>
      <c r="BF5050" s="315"/>
      <c r="BG5050" s="315"/>
      <c r="BH5050" s="315"/>
      <c r="BI5050" s="315"/>
      <c r="BJ5050" s="315"/>
      <c r="BK5050" s="315"/>
    </row>
    <row r="5051" spans="1:63" x14ac:dyDescent="0.25">
      <c r="A5051" s="9"/>
      <c r="B5051" s="185" t="s">
        <v>5770</v>
      </c>
      <c r="C5051" s="5" t="s">
        <v>3219</v>
      </c>
      <c r="D5051" s="172">
        <v>3.0298694000000001E-2</v>
      </c>
      <c r="E5051" s="172">
        <v>4.6583763000000002E-3</v>
      </c>
      <c r="F5051" s="172">
        <v>3.3413353000000001E-3</v>
      </c>
      <c r="G5051" s="172">
        <v>2.0098674E-2</v>
      </c>
      <c r="H5051" s="172">
        <v>9.9899230000000003E-5</v>
      </c>
      <c r="I5051" s="172">
        <v>5.4824428999999996E-4</v>
      </c>
      <c r="J5051" s="172">
        <v>8.8709335000000005E-4</v>
      </c>
      <c r="K5051" s="172">
        <v>1.2639709000000001E-4</v>
      </c>
      <c r="L5051" s="172">
        <v>5.3867453E-4</v>
      </c>
      <c r="M5051" s="172">
        <v>0</v>
      </c>
      <c r="N5051" s="172">
        <v>0</v>
      </c>
      <c r="O5051" s="172">
        <v>0</v>
      </c>
      <c r="P5051" s="199">
        <f t="shared" si="984"/>
        <v>3.4506491111111114E-2</v>
      </c>
      <c r="Q5051" s="233">
        <v>0.73231639000000004</v>
      </c>
      <c r="R5051" s="96">
        <v>0.68969347000000003</v>
      </c>
      <c r="S5051" s="96">
        <v>3.4457359999999999E-2</v>
      </c>
      <c r="T5051" s="96">
        <v>1.3209999999999999E-6</v>
      </c>
      <c r="U5051" s="96">
        <v>1.8335000000000001E-3</v>
      </c>
      <c r="V5051" s="96">
        <v>3.1123560000000003E-4</v>
      </c>
      <c r="W5051" s="96">
        <v>6.0194999999999997E-3</v>
      </c>
      <c r="X5051" s="241">
        <f t="shared" si="985"/>
        <v>2.4928732963358E-2</v>
      </c>
      <c r="Y5051" s="241">
        <f t="shared" si="986"/>
        <v>2.2590363821910001E-2</v>
      </c>
      <c r="Z5051" s="241">
        <f t="shared" si="987"/>
        <v>6.120991000479999E-4</v>
      </c>
      <c r="AA5051" s="241">
        <f t="shared" si="988"/>
        <v>1.7262700414E-3</v>
      </c>
      <c r="AB5051" s="241">
        <v>9.5649991000000003E-4</v>
      </c>
      <c r="AC5051" s="241">
        <v>3.4869059E-7</v>
      </c>
      <c r="AD5051" s="241">
        <v>2.0815454000000001E-2</v>
      </c>
      <c r="AE5051" s="241">
        <v>5.2439802000000003E-7</v>
      </c>
      <c r="AF5051" s="241">
        <v>8.1653623999999999E-4</v>
      </c>
      <c r="AG5051" s="241">
        <v>1.0005833E-6</v>
      </c>
      <c r="AH5051" s="241">
        <v>6.26018E-4</v>
      </c>
      <c r="AI5051" s="241">
        <v>4.8709635999999997E-6</v>
      </c>
      <c r="AJ5051" s="241">
        <v>8.8585296E-7</v>
      </c>
      <c r="AK5051" s="241">
        <v>7.6821708999999998E-6</v>
      </c>
      <c r="AL5051" s="241">
        <v>2.1244705E-5</v>
      </c>
      <c r="AM5051" s="241">
        <v>6.2282588000000004E-8</v>
      </c>
      <c r="AN5051" s="241">
        <v>1.7447715E-5</v>
      </c>
      <c r="AO5051" s="241">
        <v>1.7915376000000001E-4</v>
      </c>
      <c r="AP5051" s="241">
        <v>-2.4526635000000002E-4</v>
      </c>
      <c r="AQ5051" s="241">
        <v>1.1141414000000001E-6</v>
      </c>
      <c r="AR5051" s="241">
        <v>1.7251559E-3</v>
      </c>
      <c r="AT5051" s="193"/>
      <c r="AU5051" s="193"/>
      <c r="AV5051" s="193"/>
      <c r="AW5051" s="193"/>
      <c r="AX5051" s="193"/>
      <c r="AY5051" s="193"/>
      <c r="AZ5051" s="193"/>
      <c r="BA5051" s="193"/>
      <c r="BB5051" s="193"/>
      <c r="BC5051" s="193"/>
      <c r="BD5051" s="193"/>
      <c r="BE5051" s="315"/>
      <c r="BF5051" s="315"/>
      <c r="BG5051" s="315"/>
      <c r="BH5051" s="315"/>
      <c r="BI5051" s="315"/>
      <c r="BJ5051" s="315"/>
      <c r="BK5051" s="315"/>
    </row>
    <row r="5052" spans="1:63" x14ac:dyDescent="0.25">
      <c r="A5052" s="9"/>
      <c r="B5052" s="185" t="s">
        <v>5770</v>
      </c>
      <c r="C5052" s="5" t="s">
        <v>4392</v>
      </c>
      <c r="D5052" s="172">
        <v>8.1450533000000006E-2</v>
      </c>
      <c r="E5052" s="172">
        <v>6.8126109000000004E-2</v>
      </c>
      <c r="F5052" s="172">
        <v>3.1171976000000001E-3</v>
      </c>
      <c r="G5052" s="172">
        <v>2.0021622000000001E-3</v>
      </c>
      <c r="H5052" s="172">
        <v>7.8284406000000002E-5</v>
      </c>
      <c r="I5052" s="172">
        <v>3.3516634999999998E-4</v>
      </c>
      <c r="J5052" s="172">
        <v>7.1121505999999996E-3</v>
      </c>
      <c r="K5052" s="172">
        <v>1.2393482E-4</v>
      </c>
      <c r="L5052" s="172">
        <v>5.5552805999999999E-4</v>
      </c>
      <c r="M5052" s="172">
        <v>0</v>
      </c>
      <c r="N5052" s="172">
        <v>0</v>
      </c>
      <c r="O5052" s="172">
        <v>0</v>
      </c>
      <c r="P5052" s="199">
        <f t="shared" si="984"/>
        <v>0.50463784444444448</v>
      </c>
      <c r="Q5052" s="233">
        <v>0.43669783000000001</v>
      </c>
      <c r="R5052" s="96">
        <v>0.35243725999999997</v>
      </c>
      <c r="S5052" s="96">
        <v>6.9972000000000006E-2</v>
      </c>
      <c r="T5052" s="96">
        <v>4.8638999999999995E-7</v>
      </c>
      <c r="U5052" s="96">
        <v>3.1710000000000002E-3</v>
      </c>
      <c r="V5052" s="96">
        <v>1.1585860000000001E-3</v>
      </c>
      <c r="W5052" s="96">
        <v>9.9585000000000003E-3</v>
      </c>
      <c r="X5052" s="241">
        <f t="shared" si="985"/>
        <v>2.9498325577108998E-2</v>
      </c>
      <c r="Y5052" s="241">
        <f t="shared" si="986"/>
        <v>1.9416322952509998E-2</v>
      </c>
      <c r="Z5052" s="241">
        <f t="shared" si="987"/>
        <v>9.198438917599E-3</v>
      </c>
      <c r="AA5052" s="241">
        <f t="shared" si="988"/>
        <v>8.8356370699999996E-4</v>
      </c>
      <c r="AB5052" s="241">
        <v>1.3988183E-2</v>
      </c>
      <c r="AC5052" s="241">
        <v>1.5377559999999999E-7</v>
      </c>
      <c r="AD5052" s="241">
        <v>4.7137517999999998E-3</v>
      </c>
      <c r="AE5052" s="241">
        <v>4.5033180999999998E-7</v>
      </c>
      <c r="AF5052" s="241">
        <v>7.1155852999999999E-4</v>
      </c>
      <c r="AG5052" s="241">
        <v>2.2255150999999998E-6</v>
      </c>
      <c r="AH5052" s="241">
        <v>9.1557253000000005E-3</v>
      </c>
      <c r="AI5052" s="241">
        <v>4.5971708999999997E-6</v>
      </c>
      <c r="AJ5052" s="241">
        <v>4.4815584000000003E-6</v>
      </c>
      <c r="AK5052" s="241">
        <v>4.0647269999999999E-6</v>
      </c>
      <c r="AL5052" s="241">
        <v>9.3383279E-6</v>
      </c>
      <c r="AM5052" s="241">
        <v>2.6398399000000001E-8</v>
      </c>
      <c r="AN5052" s="241">
        <v>1.0732428000000001E-5</v>
      </c>
      <c r="AO5052" s="241">
        <v>3.3730075999999998E-5</v>
      </c>
      <c r="AP5052" s="241">
        <v>-2.4257069E-5</v>
      </c>
      <c r="AQ5052" s="241">
        <v>1.000767E-6</v>
      </c>
      <c r="AR5052" s="241">
        <v>8.8256293999999997E-4</v>
      </c>
      <c r="AT5052" s="193"/>
      <c r="AU5052" s="193"/>
      <c r="AV5052" s="193"/>
      <c r="AW5052" s="193"/>
      <c r="AX5052" s="193"/>
      <c r="AY5052" s="193"/>
      <c r="AZ5052" s="193"/>
      <c r="BA5052" s="193"/>
      <c r="BB5052" s="193"/>
      <c r="BC5052" s="193"/>
      <c r="BD5052" s="193"/>
      <c r="BE5052" s="315"/>
      <c r="BF5052" s="315"/>
      <c r="BG5052" s="315"/>
      <c r="BH5052" s="315"/>
      <c r="BI5052" s="315"/>
      <c r="BJ5052" s="315"/>
      <c r="BK5052" s="315"/>
    </row>
    <row r="5053" spans="1:63" x14ac:dyDescent="0.25">
      <c r="A5053" s="9"/>
      <c r="B5053" s="185" t="s">
        <v>5770</v>
      </c>
      <c r="C5053" s="5" t="s">
        <v>5646</v>
      </c>
      <c r="D5053" s="172">
        <v>6.6898364000000004E-3</v>
      </c>
      <c r="E5053" s="172">
        <v>2.3840099000000002E-3</v>
      </c>
      <c r="F5053" s="172">
        <v>2.3693429999999999E-3</v>
      </c>
      <c r="G5053" s="172">
        <v>8.7129991999999998E-4</v>
      </c>
      <c r="H5053" s="172">
        <v>7.2160200000000001E-5</v>
      </c>
      <c r="I5053" s="172">
        <v>2.645112E-4</v>
      </c>
      <c r="J5053" s="172">
        <v>1.8385320999999999E-4</v>
      </c>
      <c r="K5053" s="172">
        <v>1.2328987E-4</v>
      </c>
      <c r="L5053" s="172">
        <v>4.2136916000000001E-4</v>
      </c>
      <c r="M5053" s="172">
        <v>0</v>
      </c>
      <c r="N5053" s="172">
        <v>0</v>
      </c>
      <c r="O5053" s="172">
        <v>0</v>
      </c>
      <c r="P5053" s="199">
        <f t="shared" si="984"/>
        <v>1.7659332592592593E-2</v>
      </c>
      <c r="Q5053" s="233">
        <v>0.24914955</v>
      </c>
      <c r="R5053" s="96">
        <v>0.21430157</v>
      </c>
      <c r="S5053" s="96">
        <v>2.8573439999999999E-2</v>
      </c>
      <c r="T5053" s="96">
        <v>2.7089000000000001E-7</v>
      </c>
      <c r="U5053" s="96">
        <v>1.2405999999999999E-3</v>
      </c>
      <c r="V5053" s="96">
        <v>4.2897090000000002E-4</v>
      </c>
      <c r="W5053" s="96">
        <v>4.6046999999999998E-3</v>
      </c>
      <c r="X5053" s="241">
        <f t="shared" si="985"/>
        <v>2.4953193354212001E-3</v>
      </c>
      <c r="Y5053" s="241">
        <f t="shared" si="986"/>
        <v>1.618417580438E-3</v>
      </c>
      <c r="Z5053" s="241">
        <f t="shared" si="987"/>
        <v>3.3941308236320003E-4</v>
      </c>
      <c r="AA5053" s="241">
        <f t="shared" si="988"/>
        <v>5.3748867261999998E-4</v>
      </c>
      <c r="AB5053" s="241">
        <v>4.8901165000000003E-4</v>
      </c>
      <c r="AC5053" s="241">
        <v>9.1519048000000003E-8</v>
      </c>
      <c r="AD5053" s="241">
        <v>5.8104675000000003E-4</v>
      </c>
      <c r="AE5053" s="241">
        <v>3.6043435000000001E-7</v>
      </c>
      <c r="AF5053" s="241">
        <v>5.4699505999999997E-4</v>
      </c>
      <c r="AG5053" s="241">
        <v>9.1216704E-7</v>
      </c>
      <c r="AH5053" s="241">
        <v>3.2003673000000001E-4</v>
      </c>
      <c r="AI5053" s="241">
        <v>3.4740534999999998E-6</v>
      </c>
      <c r="AJ5053" s="241">
        <v>4.9607681999999998E-7</v>
      </c>
      <c r="AK5053" s="241">
        <v>4.1290928999999998E-7</v>
      </c>
      <c r="AL5053" s="241">
        <v>4.2218358999999999E-7</v>
      </c>
      <c r="AM5053" s="241">
        <v>1.2300632E-9</v>
      </c>
      <c r="AN5053" s="241">
        <v>4.7833763999999997E-6</v>
      </c>
      <c r="AO5053" s="241">
        <v>1.7765110000000001E-5</v>
      </c>
      <c r="AP5053" s="241">
        <v>-7.9785872999999994E-6</v>
      </c>
      <c r="AQ5053" s="241">
        <v>7.4094261999999999E-7</v>
      </c>
      <c r="AR5053" s="241">
        <v>5.3674772999999997E-4</v>
      </c>
      <c r="AT5053" s="193"/>
      <c r="AU5053" s="193"/>
      <c r="AV5053" s="193"/>
      <c r="AW5053" s="193"/>
      <c r="AX5053" s="193"/>
      <c r="AY5053" s="193"/>
      <c r="AZ5053" s="193"/>
      <c r="BA5053" s="193"/>
      <c r="BB5053" s="193"/>
      <c r="BC5053" s="193"/>
      <c r="BD5053" s="193"/>
      <c r="BE5053" s="315"/>
      <c r="BF5053" s="315"/>
      <c r="BG5053" s="315"/>
      <c r="BH5053" s="315"/>
      <c r="BI5053" s="315"/>
      <c r="BJ5053" s="315"/>
      <c r="BK5053" s="315"/>
    </row>
    <row r="5054" spans="1:63" x14ac:dyDescent="0.25">
      <c r="A5054" s="9"/>
      <c r="B5054" s="185" t="s">
        <v>5770</v>
      </c>
      <c r="C5054" s="5" t="s">
        <v>5645</v>
      </c>
      <c r="D5054" s="172">
        <v>1.0624082999999999E-2</v>
      </c>
      <c r="E5054" s="172">
        <v>3.3884224E-3</v>
      </c>
      <c r="F5054" s="172">
        <v>2.8888192E-3</v>
      </c>
      <c r="G5054" s="172">
        <v>1.0150445000000001E-3</v>
      </c>
      <c r="H5054" s="172">
        <v>7.4186871999999996E-5</v>
      </c>
      <c r="I5054" s="172">
        <v>3.0012676000000001E-4</v>
      </c>
      <c r="J5054" s="172">
        <v>2.2893958999999999E-3</v>
      </c>
      <c r="K5054" s="172">
        <v>1.23449E-4</v>
      </c>
      <c r="L5054" s="172">
        <v>5.4463799999999996E-4</v>
      </c>
      <c r="M5054" s="172">
        <v>0</v>
      </c>
      <c r="N5054" s="172">
        <v>0</v>
      </c>
      <c r="O5054" s="172">
        <v>0</v>
      </c>
      <c r="P5054" s="199">
        <f t="shared" si="984"/>
        <v>2.5099425185185185E-2</v>
      </c>
      <c r="Q5054" s="233">
        <v>0.37335392000000001</v>
      </c>
      <c r="R5054" s="96">
        <v>0.28363743000000002</v>
      </c>
      <c r="S5054" s="96">
        <v>7.4916800000000006E-2</v>
      </c>
      <c r="T5054" s="96">
        <v>3.4941E-7</v>
      </c>
      <c r="U5054" s="96">
        <v>3.4099999999999998E-3</v>
      </c>
      <c r="V5054" s="96">
        <v>1.330342E-3</v>
      </c>
      <c r="W5054" s="96">
        <v>1.0059E-2</v>
      </c>
      <c r="X5054" s="241">
        <f t="shared" si="985"/>
        <v>4.5309011640685994E-3</v>
      </c>
      <c r="Y5054" s="241">
        <f t="shared" si="986"/>
        <v>3.3290450740399999E-3</v>
      </c>
      <c r="Z5054" s="241">
        <f t="shared" si="987"/>
        <v>4.9031196869859996E-4</v>
      </c>
      <c r="AA5054" s="241">
        <f t="shared" si="988"/>
        <v>7.1154412133000002E-4</v>
      </c>
      <c r="AB5054" s="241">
        <v>6.9519486000000003E-4</v>
      </c>
      <c r="AC5054" s="241">
        <v>1.0714428000000001E-7</v>
      </c>
      <c r="AD5054" s="241">
        <v>1.9782558999999998E-3</v>
      </c>
      <c r="AE5054" s="241">
        <v>4.1067125999999998E-7</v>
      </c>
      <c r="AF5054" s="241">
        <v>6.5268065999999996E-4</v>
      </c>
      <c r="AG5054" s="241">
        <v>2.3958384999999999E-6</v>
      </c>
      <c r="AH5054" s="241">
        <v>4.5494947999999999E-4</v>
      </c>
      <c r="AI5054" s="241">
        <v>4.2747258000000003E-6</v>
      </c>
      <c r="AJ5054" s="241">
        <v>1.0462356999999999E-6</v>
      </c>
      <c r="AK5054" s="241">
        <v>8.0420715999999999E-7</v>
      </c>
      <c r="AL5054" s="241">
        <v>1.4311459E-6</v>
      </c>
      <c r="AM5054" s="241">
        <v>4.3832386000000002E-9</v>
      </c>
      <c r="AN5054" s="241">
        <v>9.4578856E-6</v>
      </c>
      <c r="AO5054" s="241">
        <v>9.4410444E-6</v>
      </c>
      <c r="AP5054" s="241">
        <v>8.9028609000000008E-6</v>
      </c>
      <c r="AQ5054" s="241">
        <v>9.757513300000001E-7</v>
      </c>
      <c r="AR5054" s="241">
        <v>7.1056837E-4</v>
      </c>
      <c r="AT5054" s="193"/>
      <c r="AU5054" s="193"/>
      <c r="AV5054" s="193"/>
      <c r="AW5054" s="193"/>
      <c r="AX5054" s="193"/>
      <c r="AY5054" s="193"/>
      <c r="AZ5054" s="193"/>
      <c r="BA5054" s="193"/>
      <c r="BB5054" s="193"/>
      <c r="BC5054" s="193"/>
      <c r="BD5054" s="193"/>
      <c r="BE5054" s="315"/>
      <c r="BF5054" s="315"/>
      <c r="BG5054" s="315"/>
      <c r="BH5054" s="315"/>
      <c r="BI5054" s="315"/>
      <c r="BJ5054" s="315"/>
      <c r="BK5054" s="315"/>
    </row>
    <row r="5055" spans="1:63" x14ac:dyDescent="0.25">
      <c r="A5055" s="9"/>
      <c r="B5055" s="185" t="s">
        <v>5770</v>
      </c>
      <c r="C5055" s="5" t="s">
        <v>5644</v>
      </c>
      <c r="D5055" s="172">
        <v>1.0905968E-2</v>
      </c>
      <c r="E5055" s="172">
        <v>3.3268285000000002E-3</v>
      </c>
      <c r="F5055" s="172">
        <v>3.0275918999999999E-3</v>
      </c>
      <c r="G5055" s="172">
        <v>9.7647800000000002E-4</v>
      </c>
      <c r="H5055" s="172">
        <v>7.3454990000000007E-5</v>
      </c>
      <c r="I5055" s="172">
        <v>2.7571144000000002E-4</v>
      </c>
      <c r="J5055" s="172">
        <v>2.6291063000000001E-3</v>
      </c>
      <c r="K5055" s="172">
        <v>1.2348989E-4</v>
      </c>
      <c r="L5055" s="172">
        <v>4.7330678000000003E-4</v>
      </c>
      <c r="M5055" s="172">
        <v>0</v>
      </c>
      <c r="N5055" s="172">
        <v>0</v>
      </c>
      <c r="O5055" s="172">
        <v>0</v>
      </c>
      <c r="P5055" s="199">
        <f t="shared" si="984"/>
        <v>2.4643174074074074E-2</v>
      </c>
      <c r="Q5055" s="233">
        <v>0.29683706999999998</v>
      </c>
      <c r="R5055" s="96">
        <v>0.25585901</v>
      </c>
      <c r="S5055" s="96">
        <v>3.3670560000000002E-2</v>
      </c>
      <c r="T5055" s="96">
        <v>3.1865000000000001E-7</v>
      </c>
      <c r="U5055" s="96">
        <v>1.4811E-3</v>
      </c>
      <c r="V5055" s="96">
        <v>5.1718520000000004E-4</v>
      </c>
      <c r="W5055" s="96">
        <v>5.3089000000000001E-3</v>
      </c>
      <c r="X5055" s="241">
        <f t="shared" si="985"/>
        <v>4.6239052936002997E-3</v>
      </c>
      <c r="Y5055" s="241">
        <f t="shared" si="986"/>
        <v>3.5116104526999995E-3</v>
      </c>
      <c r="Z5055" s="241">
        <f t="shared" si="987"/>
        <v>4.7059729111029994E-4</v>
      </c>
      <c r="AA5055" s="241">
        <f t="shared" si="988"/>
        <v>6.4169754978999998E-4</v>
      </c>
      <c r="AB5055" s="241">
        <v>6.8254386000000001E-4</v>
      </c>
      <c r="AC5055" s="241">
        <v>1.0956401E-7</v>
      </c>
      <c r="AD5055" s="241">
        <v>2.1418054999999998E-3</v>
      </c>
      <c r="AE5055" s="241">
        <v>4.4911358999999998E-7</v>
      </c>
      <c r="AF5055" s="241">
        <v>6.8562842999999999E-4</v>
      </c>
      <c r="AG5055" s="241">
        <v>1.0739851E-6</v>
      </c>
      <c r="AH5055" s="241">
        <v>4.4664185999999999E-4</v>
      </c>
      <c r="AI5055" s="241">
        <v>4.4403110999999997E-6</v>
      </c>
      <c r="AJ5055" s="241">
        <v>1.0001427000000001E-6</v>
      </c>
      <c r="AK5055" s="241">
        <v>7.9882576999999997E-7</v>
      </c>
      <c r="AL5055" s="241">
        <v>1.3859623999999999E-6</v>
      </c>
      <c r="AM5055" s="241">
        <v>4.2799403000000001E-9</v>
      </c>
      <c r="AN5055" s="241">
        <v>5.5425889000000001E-6</v>
      </c>
      <c r="AO5055" s="241">
        <v>1.9796014999999999E-5</v>
      </c>
      <c r="AP5055" s="241">
        <v>-9.0126947000000008E-6</v>
      </c>
      <c r="AQ5055" s="241">
        <v>7.7873978999999998E-7</v>
      </c>
      <c r="AR5055" s="241">
        <v>6.4091880999999999E-4</v>
      </c>
      <c r="AT5055" s="193"/>
      <c r="AU5055" s="193"/>
      <c r="AV5055" s="193"/>
      <c r="AW5055" s="193"/>
      <c r="AX5055" s="193"/>
      <c r="AY5055" s="193"/>
      <c r="AZ5055" s="193"/>
      <c r="BA5055" s="193"/>
      <c r="BB5055" s="193"/>
      <c r="BC5055" s="193"/>
      <c r="BD5055" s="193"/>
      <c r="BE5055" s="315"/>
      <c r="BF5055" s="315"/>
      <c r="BG5055" s="315"/>
      <c r="BH5055" s="315"/>
      <c r="BI5055" s="315"/>
      <c r="BJ5055" s="315"/>
      <c r="BK5055" s="315"/>
    </row>
    <row r="5056" spans="1:63" x14ac:dyDescent="0.25">
      <c r="A5056" s="9"/>
      <c r="B5056" s="185" t="s">
        <v>5770</v>
      </c>
      <c r="C5056" s="5" t="s">
        <v>5643</v>
      </c>
      <c r="D5056" s="172">
        <v>0.33653137999999999</v>
      </c>
      <c r="E5056" s="172">
        <v>0.32128772</v>
      </c>
      <c r="F5056" s="172">
        <v>2.2257094999999999E-3</v>
      </c>
      <c r="G5056" s="172">
        <v>1.344587E-3</v>
      </c>
      <c r="H5056" s="172">
        <v>7.2447069000000002E-5</v>
      </c>
      <c r="I5056" s="172">
        <v>2.6811583000000002E-4</v>
      </c>
      <c r="J5056" s="172">
        <v>1.0755012E-2</v>
      </c>
      <c r="K5056" s="172">
        <v>1.2330366E-4</v>
      </c>
      <c r="L5056" s="172">
        <v>4.5447793999999999E-4</v>
      </c>
      <c r="M5056" s="172">
        <v>0</v>
      </c>
      <c r="N5056" s="172">
        <v>0</v>
      </c>
      <c r="O5056" s="172">
        <v>0</v>
      </c>
      <c r="P5056" s="199">
        <f t="shared" si="984"/>
        <v>2.379909037037037</v>
      </c>
      <c r="Q5056" s="233">
        <v>0.26003580999999998</v>
      </c>
      <c r="R5056" s="96">
        <v>0.21760570000000001</v>
      </c>
      <c r="S5056" s="96">
        <v>3.4573840000000002E-2</v>
      </c>
      <c r="T5056" s="96">
        <v>2.7198999999999999E-7</v>
      </c>
      <c r="U5056" s="96">
        <v>1.5717000000000001E-3</v>
      </c>
      <c r="V5056" s="96">
        <v>4.9709769999999997E-4</v>
      </c>
      <c r="W5056" s="96">
        <v>5.7872000000000002E-3</v>
      </c>
      <c r="X5056" s="241">
        <f t="shared" si="985"/>
        <v>0.11506775561771998</v>
      </c>
      <c r="Y5056" s="241">
        <f t="shared" si="986"/>
        <v>7.130835821287998E-2</v>
      </c>
      <c r="Z5056" s="241">
        <f t="shared" si="987"/>
        <v>4.3213560789949999E-2</v>
      </c>
      <c r="AA5056" s="241">
        <f t="shared" si="988"/>
        <v>5.4583661488999998E-4</v>
      </c>
      <c r="AB5056" s="241">
        <v>6.5971062999999996E-2</v>
      </c>
      <c r="AC5056" s="241">
        <v>1.653978E-7</v>
      </c>
      <c r="AD5056" s="241">
        <v>4.8142202000000002E-3</v>
      </c>
      <c r="AE5056" s="241">
        <v>3.4425678000000001E-7</v>
      </c>
      <c r="AF5056" s="241">
        <v>5.2145692000000001E-4</v>
      </c>
      <c r="AG5056" s="241">
        <v>1.1084383000000001E-6</v>
      </c>
      <c r="AH5056" s="241">
        <v>4.3180656999999997E-2</v>
      </c>
      <c r="AI5056" s="241">
        <v>3.2557822E-6</v>
      </c>
      <c r="AJ5056" s="241">
        <v>5.7581861000000002E-7</v>
      </c>
      <c r="AK5056" s="241">
        <v>4.8662046000000003E-7</v>
      </c>
      <c r="AL5056" s="241">
        <v>8.3032296999999993E-6</v>
      </c>
      <c r="AM5056" s="241">
        <v>2.501628E-8</v>
      </c>
      <c r="AN5056" s="241">
        <v>6.1364618999999999E-6</v>
      </c>
      <c r="AO5056" s="241">
        <v>1.6940865999999999E-5</v>
      </c>
      <c r="AP5056" s="241">
        <v>-2.8200051999999999E-6</v>
      </c>
      <c r="AQ5056" s="241">
        <v>8.3179489000000002E-7</v>
      </c>
      <c r="AR5056" s="241">
        <v>5.4500481999999995E-4</v>
      </c>
      <c r="AT5056" s="193"/>
      <c r="AU5056" s="193"/>
      <c r="AV5056" s="193"/>
      <c r="AW5056" s="193"/>
      <c r="AX5056" s="193"/>
      <c r="AY5056" s="193"/>
      <c r="AZ5056" s="193"/>
      <c r="BA5056" s="193"/>
      <c r="BB5056" s="193"/>
      <c r="BC5056" s="193"/>
      <c r="BD5056" s="193"/>
      <c r="BE5056" s="315"/>
      <c r="BF5056" s="315"/>
      <c r="BG5056" s="315"/>
      <c r="BH5056" s="315"/>
      <c r="BI5056" s="315"/>
      <c r="BJ5056" s="315"/>
      <c r="BK5056" s="315"/>
    </row>
    <row r="5057" spans="1:63" x14ac:dyDescent="0.25">
      <c r="A5057" s="9"/>
      <c r="B5057" s="185" t="s">
        <v>5770</v>
      </c>
      <c r="C5057" s="5" t="s">
        <v>4383</v>
      </c>
      <c r="D5057" s="172">
        <v>1.0492646E-2</v>
      </c>
      <c r="E5057" s="172">
        <v>3.2357815999999998E-3</v>
      </c>
      <c r="F5057" s="172">
        <v>2.9665253999999999E-3</v>
      </c>
      <c r="G5057" s="172">
        <v>9.6584378999999996E-4</v>
      </c>
      <c r="H5057" s="172">
        <v>7.3329886999999995E-5</v>
      </c>
      <c r="I5057" s="172">
        <v>2.7465382E-4</v>
      </c>
      <c r="J5057" s="172">
        <v>2.3848731000000001E-3</v>
      </c>
      <c r="K5057" s="172">
        <v>1.2347042000000001E-4</v>
      </c>
      <c r="L5057" s="172">
        <v>4.6816775E-4</v>
      </c>
      <c r="M5057" s="172">
        <v>0</v>
      </c>
      <c r="N5057" s="172">
        <v>0</v>
      </c>
      <c r="O5057" s="172">
        <v>0</v>
      </c>
      <c r="P5057" s="199">
        <f t="shared" si="984"/>
        <v>2.3968752592592589E-2</v>
      </c>
      <c r="Q5057" s="233">
        <v>0.29223158999999999</v>
      </c>
      <c r="R5057" s="96">
        <v>0.25181175</v>
      </c>
      <c r="S5057" s="96">
        <v>3.3206880000000001E-2</v>
      </c>
      <c r="T5057" s="96">
        <v>3.1399999999999998E-7</v>
      </c>
      <c r="U5057" s="96">
        <v>1.4589E-3</v>
      </c>
      <c r="V5057" s="96">
        <v>5.0914739999999997E-4</v>
      </c>
      <c r="W5057" s="96">
        <v>5.2446000000000003E-3</v>
      </c>
      <c r="X5057" s="241">
        <f t="shared" si="985"/>
        <v>4.4100520438788999E-3</v>
      </c>
      <c r="Y5057" s="241">
        <f t="shared" si="986"/>
        <v>3.3205645143499999E-3</v>
      </c>
      <c r="Z5057" s="241">
        <f t="shared" si="987"/>
        <v>4.5793915129890004E-4</v>
      </c>
      <c r="AA5057" s="241">
        <f t="shared" si="988"/>
        <v>6.3154837822999995E-4</v>
      </c>
      <c r="AB5057" s="241">
        <v>6.6385469999999999E-4</v>
      </c>
      <c r="AC5057" s="241">
        <v>1.0779811E-7</v>
      </c>
      <c r="AD5057" s="241">
        <v>1.9823114999999998E-3</v>
      </c>
      <c r="AE5057" s="241">
        <v>4.4092423999999998E-7</v>
      </c>
      <c r="AF5057" s="241">
        <v>6.7279031999999996E-4</v>
      </c>
      <c r="AG5057" s="241">
        <v>1.059272E-6</v>
      </c>
      <c r="AH5057" s="241">
        <v>4.3441578999999999E-4</v>
      </c>
      <c r="AI5057" s="241">
        <v>4.3504424000000004E-6</v>
      </c>
      <c r="AJ5057" s="241">
        <v>9.5042551000000004E-7</v>
      </c>
      <c r="AK5057" s="241">
        <v>7.6069275000000004E-7</v>
      </c>
      <c r="AL5057" s="241">
        <v>1.2891005E-6</v>
      </c>
      <c r="AM5057" s="241">
        <v>3.9734389000000004E-9</v>
      </c>
      <c r="AN5057" s="241">
        <v>5.4704298999999998E-6</v>
      </c>
      <c r="AO5057" s="241">
        <v>1.9588779E-5</v>
      </c>
      <c r="AP5057" s="241">
        <v>-8.8904821999999996E-6</v>
      </c>
      <c r="AQ5057" s="241">
        <v>7.7521822999999996E-7</v>
      </c>
      <c r="AR5057" s="241">
        <v>6.3077315999999996E-4</v>
      </c>
      <c r="AT5057" s="193"/>
      <c r="AU5057" s="193"/>
      <c r="AV5057" s="193"/>
      <c r="AW5057" s="193"/>
      <c r="AX5057" s="193"/>
      <c r="AY5057" s="193"/>
      <c r="AZ5057" s="193"/>
      <c r="BA5057" s="193"/>
      <c r="BB5057" s="193"/>
      <c r="BC5057" s="193"/>
      <c r="BD5057" s="193"/>
      <c r="BE5057" s="315"/>
      <c r="BF5057" s="315"/>
      <c r="BG5057" s="315"/>
      <c r="BH5057" s="315"/>
      <c r="BI5057" s="315"/>
      <c r="BJ5057" s="315"/>
      <c r="BK5057" s="315"/>
    </row>
    <row r="5058" spans="1:63" x14ac:dyDescent="0.25">
      <c r="A5058" s="9"/>
      <c r="B5058" s="185" t="s">
        <v>5770</v>
      </c>
      <c r="C5058" s="5" t="s">
        <v>4382</v>
      </c>
      <c r="D5058" s="172">
        <v>0.35788739000000003</v>
      </c>
      <c r="E5058" s="172">
        <v>0.34409218000000003</v>
      </c>
      <c r="F5058" s="172">
        <v>2.4448740000000001E-3</v>
      </c>
      <c r="G5058" s="172">
        <v>4.6813187999999997E-3</v>
      </c>
      <c r="H5058" s="172">
        <v>7.3598928000000001E-5</v>
      </c>
      <c r="I5058" s="172">
        <v>2.7488057999999998E-4</v>
      </c>
      <c r="J5058" s="172">
        <v>5.7528192999999998E-3</v>
      </c>
      <c r="K5058" s="172">
        <v>1.2349301999999999E-4</v>
      </c>
      <c r="L5058" s="172">
        <v>4.4423333999999998E-4</v>
      </c>
      <c r="M5058" s="172">
        <v>0</v>
      </c>
      <c r="N5058" s="172">
        <v>0</v>
      </c>
      <c r="O5058" s="172">
        <v>0</v>
      </c>
      <c r="P5058" s="199">
        <f t="shared" si="984"/>
        <v>2.5488309629629629</v>
      </c>
      <c r="Q5058" s="233">
        <v>0.27264019</v>
      </c>
      <c r="R5058" s="96">
        <v>0.23842192000000001</v>
      </c>
      <c r="S5058" s="96">
        <v>2.7947360000000001E-2</v>
      </c>
      <c r="T5058" s="96">
        <v>3.1196E-7</v>
      </c>
      <c r="U5058" s="96">
        <v>1.2959E-3</v>
      </c>
      <c r="V5058" s="96">
        <v>4.0739589999999999E-4</v>
      </c>
      <c r="W5058" s="96">
        <v>4.5672999999999998E-3</v>
      </c>
      <c r="X5058" s="241">
        <f t="shared" si="985"/>
        <v>0.12185247791876501</v>
      </c>
      <c r="Y5058" s="241">
        <f t="shared" si="986"/>
        <v>7.4970018312480013E-2</v>
      </c>
      <c r="Z5058" s="241">
        <f t="shared" si="987"/>
        <v>4.6284576902485004E-2</v>
      </c>
      <c r="AA5058" s="241">
        <f t="shared" si="988"/>
        <v>5.9788270379999993E-4</v>
      </c>
      <c r="AB5058" s="241">
        <v>7.0653561000000004E-2</v>
      </c>
      <c r="AC5058" s="241">
        <v>1.3701078999999999E-7</v>
      </c>
      <c r="AD5058" s="241">
        <v>3.7470299000000001E-3</v>
      </c>
      <c r="AE5058" s="241">
        <v>3.7688148999999998E-7</v>
      </c>
      <c r="AF5058" s="241">
        <v>5.6803110000000002E-4</v>
      </c>
      <c r="AG5058" s="241">
        <v>8.8242020000000002E-7</v>
      </c>
      <c r="AH5058" s="241">
        <v>4.6245516E-2</v>
      </c>
      <c r="AI5058" s="241">
        <v>3.5726206000000001E-6</v>
      </c>
      <c r="AJ5058" s="241">
        <v>4.3775095000000002E-7</v>
      </c>
      <c r="AK5058" s="241">
        <v>2.3097399E-6</v>
      </c>
      <c r="AL5058" s="241">
        <v>1.9683008999999999E-5</v>
      </c>
      <c r="AM5058" s="241">
        <v>5.9375434999999997E-8</v>
      </c>
      <c r="AN5058" s="241">
        <v>5.5185816000000002E-6</v>
      </c>
      <c r="AO5058" s="241">
        <v>2.3090168E-5</v>
      </c>
      <c r="AP5058" s="241">
        <v>-1.5610343E-5</v>
      </c>
      <c r="AQ5058" s="241">
        <v>7.8607380000000002E-7</v>
      </c>
      <c r="AR5058" s="241">
        <v>5.9709662999999995E-4</v>
      </c>
      <c r="AT5058" s="193"/>
      <c r="AU5058" s="193"/>
      <c r="AV5058" s="193"/>
      <c r="AW5058" s="193"/>
      <c r="AX5058" s="193"/>
      <c r="AY5058" s="193"/>
      <c r="AZ5058" s="193"/>
      <c r="BA5058" s="193"/>
      <c r="BB5058" s="193"/>
      <c r="BC5058" s="193"/>
      <c r="BD5058" s="193"/>
      <c r="BE5058" s="315"/>
      <c r="BF5058" s="315"/>
      <c r="BG5058" s="315"/>
      <c r="BH5058" s="315"/>
      <c r="BI5058" s="315"/>
      <c r="BJ5058" s="315"/>
      <c r="BK5058" s="315"/>
    </row>
    <row r="5059" spans="1:63" x14ac:dyDescent="0.25">
      <c r="A5059" s="9"/>
      <c r="B5059" s="185" t="s">
        <v>5770</v>
      </c>
      <c r="C5059" s="5" t="s">
        <v>2839</v>
      </c>
      <c r="D5059" s="172">
        <v>2.4169985999999999</v>
      </c>
      <c r="E5059" s="172">
        <v>0.40886457999999998</v>
      </c>
      <c r="F5059" s="172">
        <v>4.8823879999999997E-3</v>
      </c>
      <c r="G5059" s="172">
        <v>2.2287909999999999E-3</v>
      </c>
      <c r="H5059" s="172">
        <v>7.9636164000000003E-5</v>
      </c>
      <c r="I5059" s="172">
        <v>3.2739518E-4</v>
      </c>
      <c r="J5059" s="172">
        <v>1.9998070999999999</v>
      </c>
      <c r="K5059" s="172">
        <v>1.2438029999999999E-4</v>
      </c>
      <c r="L5059" s="172">
        <v>6.8436189999999996E-4</v>
      </c>
      <c r="M5059" s="172">
        <v>0</v>
      </c>
      <c r="N5059" s="172">
        <v>0</v>
      </c>
      <c r="O5059" s="172">
        <v>0</v>
      </c>
      <c r="P5059" s="199">
        <f t="shared" si="984"/>
        <v>3.0286265185185179</v>
      </c>
      <c r="Q5059" s="233">
        <v>0.51552761999999996</v>
      </c>
      <c r="R5059" s="96">
        <v>0.42401412999999999</v>
      </c>
      <c r="S5059" s="96">
        <v>7.5924800000000001E-2</v>
      </c>
      <c r="T5059" s="96">
        <v>4.8060999999999996E-7</v>
      </c>
      <c r="U5059" s="96">
        <v>3.4488000000000001E-3</v>
      </c>
      <c r="V5059" s="96">
        <v>1.2564119999999999E-3</v>
      </c>
      <c r="W5059" s="96">
        <v>1.0883E-2</v>
      </c>
      <c r="X5059" s="241">
        <f t="shared" si="985"/>
        <v>0.18354896499818002</v>
      </c>
      <c r="Y5059" s="241">
        <f t="shared" si="986"/>
        <v>0.12610723848613001</v>
      </c>
      <c r="Z5059" s="241">
        <f t="shared" si="987"/>
        <v>5.6378338273849998E-2</v>
      </c>
      <c r="AA5059" s="241">
        <f t="shared" si="988"/>
        <v>1.0633882382000001E-3</v>
      </c>
      <c r="AB5059" s="241">
        <v>8.3953269999999997E-2</v>
      </c>
      <c r="AC5059" s="241">
        <v>1.9778071E-7</v>
      </c>
      <c r="AD5059" s="241">
        <v>4.1074250999999999E-2</v>
      </c>
      <c r="AE5059" s="241">
        <v>6.8819521999999995E-7</v>
      </c>
      <c r="AF5059" s="241">
        <v>1.0764272999999999E-3</v>
      </c>
      <c r="AG5059" s="241">
        <v>2.4042101999999999E-6</v>
      </c>
      <c r="AH5059" s="241">
        <v>5.4950455000000002E-2</v>
      </c>
      <c r="AI5059" s="241">
        <v>7.1854707000000001E-6</v>
      </c>
      <c r="AJ5059" s="241">
        <v>3.4366003000000001E-6</v>
      </c>
      <c r="AK5059" s="241">
        <v>1.1656686999999999E-3</v>
      </c>
      <c r="AL5059" s="241">
        <v>2.1928862000000001E-4</v>
      </c>
      <c r="AM5059" s="241">
        <v>3.1153752E-7</v>
      </c>
      <c r="AN5059" s="241">
        <v>1.0688877000000001E-5</v>
      </c>
      <c r="AO5059" s="241">
        <v>2.0490278999999999E-5</v>
      </c>
      <c r="AP5059" s="241">
        <v>8.1318933000000005E-7</v>
      </c>
      <c r="AQ5059" s="241">
        <v>1.0500382E-6</v>
      </c>
      <c r="AR5059" s="241">
        <v>1.0623382E-3</v>
      </c>
      <c r="AT5059" s="193"/>
      <c r="AU5059" s="193"/>
      <c r="AV5059" s="193"/>
      <c r="AW5059" s="193"/>
      <c r="AX5059" s="193"/>
      <c r="AY5059" s="193"/>
      <c r="AZ5059" s="193"/>
      <c r="BA5059" s="193"/>
      <c r="BB5059" s="193"/>
      <c r="BC5059" s="193"/>
      <c r="BD5059" s="193"/>
      <c r="BE5059" s="315"/>
      <c r="BF5059" s="315"/>
      <c r="BG5059" s="315"/>
      <c r="BH5059" s="315"/>
      <c r="BI5059" s="315"/>
      <c r="BJ5059" s="315"/>
      <c r="BK5059" s="315"/>
    </row>
    <row r="5060" spans="1:63" x14ac:dyDescent="0.25">
      <c r="A5060" s="9"/>
      <c r="B5060" s="185" t="s">
        <v>5770</v>
      </c>
      <c r="C5060" s="5" t="s">
        <v>2838</v>
      </c>
      <c r="D5060" s="172">
        <v>2.4099878000000001</v>
      </c>
      <c r="E5060" s="172">
        <v>0.40222448999999999</v>
      </c>
      <c r="F5060" s="172">
        <v>4.9747252000000002E-3</v>
      </c>
      <c r="G5060" s="172">
        <v>2.1195916999999999E-3</v>
      </c>
      <c r="H5060" s="172">
        <v>8.0732990999999996E-5</v>
      </c>
      <c r="I5060" s="172">
        <v>3.3001531000000003E-4</v>
      </c>
      <c r="J5060" s="172">
        <v>1.9994365999999999</v>
      </c>
      <c r="K5060" s="172">
        <v>1.2458521E-4</v>
      </c>
      <c r="L5060" s="172">
        <v>6.9712232999999998E-4</v>
      </c>
      <c r="M5060" s="172">
        <v>0</v>
      </c>
      <c r="N5060" s="172">
        <v>0</v>
      </c>
      <c r="O5060" s="172">
        <v>0</v>
      </c>
      <c r="P5060" s="199">
        <f t="shared" si="984"/>
        <v>2.9794406666666662</v>
      </c>
      <c r="Q5060" s="233">
        <v>0.53786471999999996</v>
      </c>
      <c r="R5060" s="96">
        <v>0.44358237</v>
      </c>
      <c r="S5060" s="96">
        <v>7.8321600000000005E-2</v>
      </c>
      <c r="T5060" s="96">
        <v>4.8553000000000003E-7</v>
      </c>
      <c r="U5060" s="96">
        <v>3.5734E-3</v>
      </c>
      <c r="V5060" s="96">
        <v>1.3008710000000001E-3</v>
      </c>
      <c r="W5060" s="96">
        <v>1.1086E-2</v>
      </c>
      <c r="X5060" s="241">
        <f t="shared" si="985"/>
        <v>0.18020656685136999</v>
      </c>
      <c r="Y5060" s="241">
        <f t="shared" si="986"/>
        <v>0.12412724827561999</v>
      </c>
      <c r="Z5060" s="241">
        <f t="shared" si="987"/>
        <v>5.496688480994999E-2</v>
      </c>
      <c r="AA5060" s="241">
        <f t="shared" si="988"/>
        <v>1.1124337657999999E-3</v>
      </c>
      <c r="AB5060" s="241">
        <v>8.2589829000000003E-2</v>
      </c>
      <c r="AC5060" s="241">
        <v>2.0344302E-7</v>
      </c>
      <c r="AD5060" s="241">
        <v>4.0439103999999997E-2</v>
      </c>
      <c r="AE5060" s="241">
        <v>6.9909720000000001E-7</v>
      </c>
      <c r="AF5060" s="241">
        <v>1.0949472E-3</v>
      </c>
      <c r="AG5060" s="241">
        <v>2.4655354E-6</v>
      </c>
      <c r="AH5060" s="241">
        <v>5.4058018999999999E-2</v>
      </c>
      <c r="AI5060" s="241">
        <v>7.3225665E-6</v>
      </c>
      <c r="AJ5060" s="241">
        <v>2.6779771E-6</v>
      </c>
      <c r="AK5060" s="241">
        <v>7.2075183999999995E-4</v>
      </c>
      <c r="AL5060" s="241">
        <v>1.4510917000000001E-4</v>
      </c>
      <c r="AM5060" s="241">
        <v>2.2313355E-7</v>
      </c>
      <c r="AN5060" s="241">
        <v>1.0883009E-5</v>
      </c>
      <c r="AO5060" s="241">
        <v>1.9543234999999999E-5</v>
      </c>
      <c r="AP5060" s="241">
        <v>2.3548787999999999E-6</v>
      </c>
      <c r="AQ5060" s="241">
        <v>1.0696657999999999E-6</v>
      </c>
      <c r="AR5060" s="241">
        <v>1.1113640999999999E-3</v>
      </c>
      <c r="AT5060" s="193"/>
      <c r="AU5060" s="193"/>
      <c r="AV5060" s="193"/>
      <c r="AW5060" s="193"/>
      <c r="AX5060" s="193"/>
      <c r="AY5060" s="193"/>
      <c r="AZ5060" s="193"/>
      <c r="BA5060" s="193"/>
      <c r="BB5060" s="193"/>
      <c r="BC5060" s="193"/>
      <c r="BD5060" s="193"/>
      <c r="BE5060" s="315"/>
      <c r="BF5060" s="315"/>
      <c r="BG5060" s="315"/>
      <c r="BH5060" s="315"/>
      <c r="BI5060" s="315"/>
      <c r="BJ5060" s="315"/>
      <c r="BK5060" s="315"/>
    </row>
    <row r="5061" spans="1:63" x14ac:dyDescent="0.25">
      <c r="A5061" s="9"/>
      <c r="B5061" s="185" t="s">
        <v>5770</v>
      </c>
      <c r="C5061" s="5" t="s">
        <v>2840</v>
      </c>
      <c r="D5061" s="172">
        <v>0.34289826000000001</v>
      </c>
      <c r="E5061" s="172">
        <v>0.31695398000000002</v>
      </c>
      <c r="F5061" s="172">
        <v>4.0500922E-3</v>
      </c>
      <c r="G5061" s="172">
        <v>1.6106699E-3</v>
      </c>
      <c r="H5061" s="172">
        <v>8.3447753999999998E-5</v>
      </c>
      <c r="I5061" s="172">
        <v>4.1095680999999999E-4</v>
      </c>
      <c r="J5061" s="172">
        <v>1.8859032000000001E-2</v>
      </c>
      <c r="K5061" s="172">
        <v>1.2440962000000001E-4</v>
      </c>
      <c r="L5061" s="172">
        <v>8.0566714000000002E-4</v>
      </c>
      <c r="M5061" s="172">
        <v>0</v>
      </c>
      <c r="N5061" s="172">
        <v>0</v>
      </c>
      <c r="O5061" s="172">
        <v>0</v>
      </c>
      <c r="P5061" s="199">
        <f t="shared" si="984"/>
        <v>2.3478072592592594</v>
      </c>
      <c r="Q5061" s="233">
        <v>0.71215561999999999</v>
      </c>
      <c r="R5061" s="96">
        <v>0.50898299000000002</v>
      </c>
      <c r="S5061" s="96">
        <v>0.17022319999999999</v>
      </c>
      <c r="T5061" s="96">
        <v>6.4119000000000004E-7</v>
      </c>
      <c r="U5061" s="96">
        <v>7.7863999999999997E-3</v>
      </c>
      <c r="V5061" s="96">
        <v>3.057386E-3</v>
      </c>
      <c r="W5061" s="96">
        <v>2.2105E-2</v>
      </c>
      <c r="X5061" s="241">
        <f t="shared" si="985"/>
        <v>0.11314482590075101</v>
      </c>
      <c r="Y5061" s="241">
        <f t="shared" si="986"/>
        <v>6.9191296263810001E-2</v>
      </c>
      <c r="Z5061" s="241">
        <f t="shared" si="987"/>
        <v>4.2677096024841002E-2</v>
      </c>
      <c r="AA5061" s="241">
        <f t="shared" si="988"/>
        <v>1.2764336121E-3</v>
      </c>
      <c r="AB5061" s="241">
        <v>6.5081028999999999E-2</v>
      </c>
      <c r="AC5061" s="241">
        <v>1.8548984E-7</v>
      </c>
      <c r="AD5061" s="241">
        <v>3.2031147999999998E-3</v>
      </c>
      <c r="AE5061" s="241">
        <v>5.3267856999999998E-7</v>
      </c>
      <c r="AF5061" s="241">
        <v>9.0100781999999998E-4</v>
      </c>
      <c r="AG5061" s="241">
        <v>5.4264754000000002E-6</v>
      </c>
      <c r="AH5061" s="241">
        <v>4.2597953000000001E-2</v>
      </c>
      <c r="AI5061" s="241">
        <v>6.0529786999999997E-6</v>
      </c>
      <c r="AJ5061" s="241">
        <v>2.3136350000000001E-6</v>
      </c>
      <c r="AK5061" s="241">
        <v>1.2872825E-5</v>
      </c>
      <c r="AL5061" s="241">
        <v>6.8086097000000004E-6</v>
      </c>
      <c r="AM5061" s="241">
        <v>1.7330440999999999E-8</v>
      </c>
      <c r="AN5061" s="241">
        <v>2.0778022E-5</v>
      </c>
      <c r="AO5061" s="241">
        <v>1.6526503999999999E-5</v>
      </c>
      <c r="AP5061" s="241">
        <v>1.377312E-5</v>
      </c>
      <c r="AQ5061" s="241">
        <v>1.4999121000000001E-6</v>
      </c>
      <c r="AR5061" s="241">
        <v>1.2749337E-3</v>
      </c>
      <c r="AT5061" s="193"/>
      <c r="AU5061" s="193"/>
      <c r="AV5061" s="193"/>
      <c r="AW5061" s="193"/>
      <c r="AX5061" s="193"/>
      <c r="AY5061" s="193"/>
      <c r="AZ5061" s="193"/>
      <c r="BA5061" s="193"/>
      <c r="BB5061" s="193"/>
      <c r="BC5061" s="193"/>
      <c r="BD5061" s="193"/>
      <c r="BE5061" s="315"/>
      <c r="BF5061" s="315"/>
      <c r="BG5061" s="315"/>
      <c r="BH5061" s="315"/>
      <c r="BI5061" s="315"/>
      <c r="BJ5061" s="315"/>
      <c r="BK5061" s="315"/>
    </row>
    <row r="5062" spans="1:63" x14ac:dyDescent="0.25">
      <c r="A5062" s="9"/>
      <c r="B5062" s="185" t="s">
        <v>5770</v>
      </c>
      <c r="C5062" s="5" t="s">
        <v>3917</v>
      </c>
      <c r="D5062" s="172">
        <v>0.34792423</v>
      </c>
      <c r="E5062" s="172">
        <v>0.27440218999999999</v>
      </c>
      <c r="F5062" s="172">
        <v>3.2496437000000002E-3</v>
      </c>
      <c r="G5062" s="172">
        <v>1.2343498000000001E-3</v>
      </c>
      <c r="H5062" s="172">
        <v>7.0789333999999996E-5</v>
      </c>
      <c r="I5062" s="172">
        <v>2.4195618E-4</v>
      </c>
      <c r="J5062" s="172">
        <v>6.8142965999999999E-2</v>
      </c>
      <c r="K5062" s="172">
        <v>1.2327053E-4</v>
      </c>
      <c r="L5062" s="172">
        <v>4.5906571000000002E-4</v>
      </c>
      <c r="M5062" s="172">
        <v>0</v>
      </c>
      <c r="N5062" s="172">
        <v>0</v>
      </c>
      <c r="O5062" s="172">
        <v>0</v>
      </c>
      <c r="P5062" s="199">
        <f t="shared" si="984"/>
        <v>2.0326088148148145</v>
      </c>
      <c r="Q5062" s="233">
        <v>0.23210712999999999</v>
      </c>
      <c r="R5062" s="96">
        <v>0.21103751000000001</v>
      </c>
      <c r="S5062" s="96">
        <v>1.7111919999999999E-2</v>
      </c>
      <c r="T5062" s="96">
        <v>2.3064000000000001E-7</v>
      </c>
      <c r="U5062" s="96">
        <v>7.8580999999999996E-4</v>
      </c>
      <c r="V5062" s="96">
        <v>2.6485989999999997E-4</v>
      </c>
      <c r="W5062" s="96">
        <v>2.9068000000000002E-3</v>
      </c>
      <c r="X5062" s="241">
        <f t="shared" si="985"/>
        <v>9.8095313088812988E-2</v>
      </c>
      <c r="Y5062" s="241">
        <f t="shared" si="986"/>
        <v>6.0636636879707995E-2</v>
      </c>
      <c r="Z5062" s="241">
        <f t="shared" si="987"/>
        <v>3.6929074206425001E-2</v>
      </c>
      <c r="AA5062" s="241">
        <f t="shared" si="988"/>
        <v>5.2960200268E-4</v>
      </c>
      <c r="AB5062" s="241">
        <v>5.6343799999999999E-2</v>
      </c>
      <c r="AC5062" s="241">
        <v>9.0835108E-8</v>
      </c>
      <c r="AD5062" s="241">
        <v>3.5623791000000001E-3</v>
      </c>
      <c r="AE5062" s="241">
        <v>4.8923547000000004E-7</v>
      </c>
      <c r="AF5062" s="241">
        <v>7.2933050999999995E-4</v>
      </c>
      <c r="AG5062" s="241">
        <v>5.4719913000000005E-7</v>
      </c>
      <c r="AH5062" s="241">
        <v>3.6879108000000001E-2</v>
      </c>
      <c r="AI5062" s="241">
        <v>4.7406166000000001E-6</v>
      </c>
      <c r="AJ5062" s="241">
        <v>2.8125159E-7</v>
      </c>
      <c r="AK5062" s="241">
        <v>1.272523E-5</v>
      </c>
      <c r="AL5062" s="241">
        <v>1.6560824000000001E-5</v>
      </c>
      <c r="AM5062" s="241">
        <v>4.6943834999999997E-8</v>
      </c>
      <c r="AN5062" s="241">
        <v>2.9301577000000002E-6</v>
      </c>
      <c r="AO5062" s="241">
        <v>7.3460790999999998E-6</v>
      </c>
      <c r="AP5062" s="241">
        <v>5.3351036000000003E-6</v>
      </c>
      <c r="AQ5062" s="241">
        <v>6.8080267999999999E-7</v>
      </c>
      <c r="AR5062" s="241">
        <v>5.2892119999999997E-4</v>
      </c>
      <c r="AT5062" s="193"/>
      <c r="AU5062" s="193"/>
      <c r="AV5062" s="193"/>
      <c r="AW5062" s="193"/>
      <c r="AX5062" s="193"/>
      <c r="AY5062" s="193"/>
      <c r="AZ5062" s="193"/>
      <c r="BA5062" s="193"/>
      <c r="BB5062" s="193"/>
      <c r="BC5062" s="193"/>
      <c r="BD5062" s="193"/>
      <c r="BE5062" s="315"/>
      <c r="BF5062" s="315"/>
      <c r="BG5062" s="315"/>
      <c r="BH5062" s="315"/>
      <c r="BI5062" s="315"/>
      <c r="BJ5062" s="315"/>
      <c r="BK5062" s="315"/>
    </row>
    <row r="5063" spans="1:63" x14ac:dyDescent="0.25">
      <c r="A5063" s="9"/>
      <c r="B5063" s="185" t="s">
        <v>5770</v>
      </c>
      <c r="C5063" s="5" t="s">
        <v>5275</v>
      </c>
      <c r="D5063" s="172">
        <v>0.41525811000000001</v>
      </c>
      <c r="E5063" s="172">
        <v>0.40444005999999999</v>
      </c>
      <c r="F5063" s="172">
        <v>2.3669583999999999E-3</v>
      </c>
      <c r="G5063" s="172">
        <v>1.6785521000000001E-3</v>
      </c>
      <c r="H5063" s="172">
        <v>7.1189064999999997E-5</v>
      </c>
      <c r="I5063" s="172">
        <v>2.4850893000000001E-4</v>
      </c>
      <c r="J5063" s="172">
        <v>5.912334E-3</v>
      </c>
      <c r="K5063" s="172">
        <v>1.2323299E-4</v>
      </c>
      <c r="L5063" s="172">
        <v>4.1726913999999999E-4</v>
      </c>
      <c r="M5063" s="172">
        <v>0</v>
      </c>
      <c r="N5063" s="172">
        <v>0</v>
      </c>
      <c r="O5063" s="172">
        <v>0</v>
      </c>
      <c r="P5063" s="199">
        <f t="shared" si="984"/>
        <v>2.9958522962962961</v>
      </c>
      <c r="Q5063" s="233">
        <v>0.22481630999999999</v>
      </c>
      <c r="R5063" s="96">
        <v>0.19548736</v>
      </c>
      <c r="S5063" s="96">
        <v>2.406208E-2</v>
      </c>
      <c r="T5063" s="96">
        <v>2.2266000000000001E-7</v>
      </c>
      <c r="U5063" s="96">
        <v>1.0866999999999999E-3</v>
      </c>
      <c r="V5063" s="96">
        <v>3.7714699999999999E-4</v>
      </c>
      <c r="W5063" s="96">
        <v>3.8027999999999998E-3</v>
      </c>
      <c r="X5063" s="241">
        <f t="shared" si="985"/>
        <v>0.14276588075177099</v>
      </c>
      <c r="Y5063" s="241">
        <f t="shared" si="986"/>
        <v>8.7874591317194009E-2</v>
      </c>
      <c r="Z5063" s="241">
        <f t="shared" si="987"/>
        <v>5.4400819095856999E-2</v>
      </c>
      <c r="AA5063" s="241">
        <f t="shared" si="988"/>
        <v>4.9047033872000009E-4</v>
      </c>
      <c r="AB5063" s="241">
        <v>8.3044992999999998E-2</v>
      </c>
      <c r="AC5063" s="241">
        <v>8.3006574E-8</v>
      </c>
      <c r="AD5063" s="241">
        <v>4.2824441000000003E-3</v>
      </c>
      <c r="AE5063" s="241">
        <v>3.6567220999999999E-7</v>
      </c>
      <c r="AF5063" s="241">
        <v>5.4594281999999997E-4</v>
      </c>
      <c r="AG5063" s="241">
        <v>7.6271840999999999E-7</v>
      </c>
      <c r="AH5063" s="241">
        <v>5.4356199000000001E-2</v>
      </c>
      <c r="AI5063" s="241">
        <v>3.4561876E-6</v>
      </c>
      <c r="AJ5063" s="241">
        <v>3.7521656999999999E-7</v>
      </c>
      <c r="AK5063" s="241">
        <v>2.4856014999999999E-6</v>
      </c>
      <c r="AL5063" s="241">
        <v>2.2712982000000002E-5</v>
      </c>
      <c r="AM5063" s="241">
        <v>6.8732187E-8</v>
      </c>
      <c r="AN5063" s="241">
        <v>3.8258203000000002E-6</v>
      </c>
      <c r="AO5063" s="241">
        <v>9.5672310000000003E-6</v>
      </c>
      <c r="AP5063" s="241">
        <v>2.1283246999999998E-6</v>
      </c>
      <c r="AQ5063" s="241">
        <v>7.1243872000000001E-7</v>
      </c>
      <c r="AR5063" s="241">
        <v>4.8975790000000004E-4</v>
      </c>
      <c r="AT5063" s="193"/>
      <c r="AU5063" s="193"/>
      <c r="AV5063" s="193"/>
      <c r="AW5063" s="193"/>
      <c r="AX5063" s="193"/>
      <c r="AY5063" s="193"/>
      <c r="AZ5063" s="193"/>
      <c r="BA5063" s="193"/>
      <c r="BB5063" s="193"/>
      <c r="BC5063" s="193"/>
      <c r="BD5063" s="193"/>
      <c r="BE5063" s="315"/>
      <c r="BF5063" s="315"/>
      <c r="BG5063" s="315"/>
      <c r="BH5063" s="315"/>
      <c r="BI5063" s="315"/>
      <c r="BJ5063" s="315"/>
      <c r="BK5063" s="315"/>
    </row>
    <row r="5064" spans="1:63" x14ac:dyDescent="0.25">
      <c r="A5064" s="9"/>
      <c r="B5064" s="185" t="s">
        <v>5770</v>
      </c>
      <c r="C5064" s="5" t="s">
        <v>5274</v>
      </c>
      <c r="D5064" s="172">
        <v>0.35176980000000002</v>
      </c>
      <c r="E5064" s="172">
        <v>0.34219732000000003</v>
      </c>
      <c r="F5064" s="172">
        <v>2.3073484E-3</v>
      </c>
      <c r="G5064" s="172">
        <v>1.4166538E-3</v>
      </c>
      <c r="H5064" s="172">
        <v>7.0763875999999996E-5</v>
      </c>
      <c r="I5064" s="172">
        <v>2.4437018999999999E-4</v>
      </c>
      <c r="J5064" s="172">
        <v>5.0016260999999999E-3</v>
      </c>
      <c r="K5064" s="172">
        <v>1.2318022000000001E-4</v>
      </c>
      <c r="L5064" s="172">
        <v>4.0854409999999998E-4</v>
      </c>
      <c r="M5064" s="172">
        <v>0</v>
      </c>
      <c r="N5064" s="172">
        <v>0</v>
      </c>
      <c r="O5064" s="172">
        <v>0</v>
      </c>
      <c r="P5064" s="199">
        <f t="shared" si="984"/>
        <v>2.5347949629629629</v>
      </c>
      <c r="Q5064" s="233">
        <v>0.21210828000000001</v>
      </c>
      <c r="R5064" s="96">
        <v>0.18589422999999999</v>
      </c>
      <c r="S5064" s="96">
        <v>2.1463119999999999E-2</v>
      </c>
      <c r="T5064" s="96">
        <v>2.1066000000000001E-7</v>
      </c>
      <c r="U5064" s="96">
        <v>9.7181999999999998E-4</v>
      </c>
      <c r="V5064" s="96">
        <v>3.3450340000000002E-4</v>
      </c>
      <c r="W5064" s="96">
        <v>3.4443999999999998E-3</v>
      </c>
      <c r="X5064" s="241">
        <f t="shared" si="985"/>
        <v>0.12091913059893</v>
      </c>
      <c r="Y5064" s="241">
        <f t="shared" si="986"/>
        <v>7.4421876827100011E-2</v>
      </c>
      <c r="Z5064" s="241">
        <f t="shared" si="987"/>
        <v>4.6030818758649991E-2</v>
      </c>
      <c r="AA5064" s="241">
        <f t="shared" si="988"/>
        <v>4.6643501318000002E-4</v>
      </c>
      <c r="AB5064" s="241">
        <v>7.0264487E-2</v>
      </c>
      <c r="AC5064" s="241">
        <v>7.8894029999999995E-8</v>
      </c>
      <c r="AD5064" s="241">
        <v>3.6230326999999998E-3</v>
      </c>
      <c r="AE5064" s="241">
        <v>3.5877754999999999E-7</v>
      </c>
      <c r="AF5064" s="241">
        <v>5.3323864000000005E-4</v>
      </c>
      <c r="AG5064" s="241">
        <v>6.8081551999999998E-7</v>
      </c>
      <c r="AH5064" s="241">
        <v>4.5990854999999997E-2</v>
      </c>
      <c r="AI5064" s="241">
        <v>3.3659504000000001E-6</v>
      </c>
      <c r="AJ5064" s="241">
        <v>3.3878296999999999E-7</v>
      </c>
      <c r="AK5064" s="241">
        <v>2.1270182000000001E-6</v>
      </c>
      <c r="AL5064" s="241">
        <v>1.9174585E-5</v>
      </c>
      <c r="AM5064" s="241">
        <v>5.8025280000000002E-8</v>
      </c>
      <c r="AN5064" s="241">
        <v>3.4746436999999999E-6</v>
      </c>
      <c r="AO5064" s="241">
        <v>8.6945880000000002E-6</v>
      </c>
      <c r="AP5064" s="241">
        <v>2.7301651000000002E-6</v>
      </c>
      <c r="AQ5064" s="241">
        <v>6.9658318E-7</v>
      </c>
      <c r="AR5064" s="241">
        <v>4.6573843000000001E-4</v>
      </c>
      <c r="AT5064" s="193"/>
      <c r="AU5064" s="193"/>
      <c r="AV5064" s="193"/>
      <c r="AW5064" s="193"/>
      <c r="AX5064" s="193"/>
      <c r="AY5064" s="193"/>
      <c r="AZ5064" s="193"/>
      <c r="BA5064" s="193"/>
      <c r="BB5064" s="193"/>
      <c r="BC5064" s="193"/>
      <c r="BD5064" s="193"/>
      <c r="BE5064" s="315"/>
      <c r="BF5064" s="315"/>
      <c r="BG5064" s="315"/>
      <c r="BH5064" s="315"/>
      <c r="BI5064" s="315"/>
      <c r="BJ5064" s="315"/>
      <c r="BK5064" s="315"/>
    </row>
    <row r="5065" spans="1:63" x14ac:dyDescent="0.25">
      <c r="A5065" s="9"/>
      <c r="B5065" s="185" t="s">
        <v>5770</v>
      </c>
      <c r="C5065" s="5" t="s">
        <v>5279</v>
      </c>
      <c r="D5065" s="172">
        <v>0.45224477000000002</v>
      </c>
      <c r="E5065" s="172">
        <v>0.42753648</v>
      </c>
      <c r="F5065" s="172">
        <v>2.4878792000000002E-3</v>
      </c>
      <c r="G5065" s="172">
        <v>1.7757064000000001E-3</v>
      </c>
      <c r="H5065" s="172">
        <v>7.1071891999999998E-5</v>
      </c>
      <c r="I5065" s="172">
        <v>2.4771108999999998E-4</v>
      </c>
      <c r="J5065" s="172">
        <v>1.9580454000000001E-2</v>
      </c>
      <c r="K5065" s="172">
        <v>1.2322605999999999E-4</v>
      </c>
      <c r="L5065" s="172">
        <v>4.2223454999999998E-4</v>
      </c>
      <c r="M5065" s="172">
        <v>0</v>
      </c>
      <c r="N5065" s="172">
        <v>0</v>
      </c>
      <c r="O5065" s="172">
        <v>0</v>
      </c>
      <c r="P5065" s="199">
        <f t="shared" si="984"/>
        <v>3.1669368888888885</v>
      </c>
      <c r="Q5065" s="233">
        <v>0.22433591999999999</v>
      </c>
      <c r="R5065" s="96">
        <v>0.19660615000000001</v>
      </c>
      <c r="S5065" s="96">
        <v>2.268392E-2</v>
      </c>
      <c r="T5065" s="96">
        <v>2.2294999999999999E-7</v>
      </c>
      <c r="U5065" s="96">
        <v>1.0161E-3</v>
      </c>
      <c r="V5065" s="96">
        <v>3.4792299999999998E-4</v>
      </c>
      <c r="W5065" s="96">
        <v>3.6816000000000002E-3</v>
      </c>
      <c r="X5065" s="241">
        <f t="shared" si="985"/>
        <v>0.14944176980687499</v>
      </c>
      <c r="Y5065" s="241">
        <f t="shared" si="986"/>
        <v>9.1293855364582996E-2</v>
      </c>
      <c r="Z5065" s="241">
        <f t="shared" si="987"/>
        <v>5.7654625396612001E-2</v>
      </c>
      <c r="AA5065" s="241">
        <f t="shared" si="988"/>
        <v>4.9328904568000009E-4</v>
      </c>
      <c r="AB5065" s="241">
        <v>8.7787448000000004E-2</v>
      </c>
      <c r="AC5065" s="241">
        <v>8.7343362999999997E-8</v>
      </c>
      <c r="AD5065" s="241">
        <v>2.9345808999999999E-3</v>
      </c>
      <c r="AE5065" s="241">
        <v>3.8160986000000001E-7</v>
      </c>
      <c r="AF5065" s="241">
        <v>5.7063630999999997E-4</v>
      </c>
      <c r="AG5065" s="241">
        <v>7.2120136000000004E-7</v>
      </c>
      <c r="AH5065" s="241">
        <v>5.7460311E-2</v>
      </c>
      <c r="AI5065" s="241">
        <v>3.6345316999999999E-6</v>
      </c>
      <c r="AJ5065" s="241">
        <v>3.6213020999999999E-7</v>
      </c>
      <c r="AK5065" s="241">
        <v>1.5148987000000001E-4</v>
      </c>
      <c r="AL5065" s="241">
        <v>2.3213504000000002E-5</v>
      </c>
      <c r="AM5065" s="241">
        <v>2.4378202E-8</v>
      </c>
      <c r="AN5065" s="241">
        <v>3.6931736E-6</v>
      </c>
      <c r="AO5065" s="241">
        <v>9.8264325000000002E-6</v>
      </c>
      <c r="AP5065" s="241">
        <v>2.0703764000000001E-6</v>
      </c>
      <c r="AQ5065" s="241">
        <v>7.0814568000000005E-7</v>
      </c>
      <c r="AR5065" s="241">
        <v>4.9258090000000004E-4</v>
      </c>
      <c r="AT5065" s="193"/>
      <c r="AU5065" s="193"/>
      <c r="AV5065" s="193"/>
      <c r="AW5065" s="193"/>
      <c r="AX5065" s="193"/>
      <c r="AY5065" s="193"/>
      <c r="AZ5065" s="193"/>
      <c r="BA5065" s="193"/>
      <c r="BB5065" s="193"/>
      <c r="BC5065" s="193"/>
      <c r="BD5065" s="193"/>
      <c r="BE5065" s="315"/>
      <c r="BF5065" s="315"/>
      <c r="BG5065" s="315"/>
      <c r="BH5065" s="315"/>
      <c r="BI5065" s="315"/>
      <c r="BJ5065" s="315"/>
      <c r="BK5065" s="315"/>
    </row>
    <row r="5066" spans="1:63" x14ac:dyDescent="0.25">
      <c r="A5066" s="9"/>
      <c r="B5066" s="185" t="s">
        <v>5770</v>
      </c>
      <c r="C5066" s="5" t="s">
        <v>3920</v>
      </c>
      <c r="D5066" s="172">
        <v>0.37341749000000002</v>
      </c>
      <c r="E5066" s="172">
        <v>0.33346620999999999</v>
      </c>
      <c r="F5066" s="172">
        <v>1.4423653999999999E-2</v>
      </c>
      <c r="G5066" s="172">
        <v>2.6837923000000001E-3</v>
      </c>
      <c r="H5066" s="172">
        <v>9.7483150999999995E-5</v>
      </c>
      <c r="I5066" s="172">
        <v>5.2273282999999997E-4</v>
      </c>
      <c r="J5066" s="172">
        <v>2.0523974E-2</v>
      </c>
      <c r="K5066" s="172">
        <v>1.2691904E-4</v>
      </c>
      <c r="L5066" s="172">
        <v>1.5727207999999999E-3</v>
      </c>
      <c r="M5066" s="172">
        <v>0</v>
      </c>
      <c r="N5066" s="172">
        <v>0</v>
      </c>
      <c r="O5066" s="172">
        <v>0</v>
      </c>
      <c r="P5066" s="199">
        <f t="shared" si="984"/>
        <v>2.4701200740740736</v>
      </c>
      <c r="Q5066" s="233">
        <v>1.3280029</v>
      </c>
      <c r="R5066" s="96">
        <v>1.0515539</v>
      </c>
      <c r="S5066" s="96">
        <v>0.23136960000000001</v>
      </c>
      <c r="T5066" s="96">
        <v>1.1768999999999999E-6</v>
      </c>
      <c r="U5066" s="96">
        <v>1.0675E-2</v>
      </c>
      <c r="V5066" s="96">
        <v>4.1851900000000001E-3</v>
      </c>
      <c r="W5066" s="96">
        <v>3.0217999999999998E-2</v>
      </c>
      <c r="X5066" s="241">
        <f t="shared" si="985"/>
        <v>0.12270363277110001</v>
      </c>
      <c r="Y5066" s="241">
        <f t="shared" si="986"/>
        <v>7.5119129245840008E-2</v>
      </c>
      <c r="Z5066" s="241">
        <f t="shared" si="987"/>
        <v>4.4946907828959999E-2</v>
      </c>
      <c r="AA5066" s="241">
        <f t="shared" si="988"/>
        <v>2.6375956963000003E-3</v>
      </c>
      <c r="AB5066" s="241">
        <v>6.8470590999999997E-2</v>
      </c>
      <c r="AC5066" s="241">
        <v>4.0920323999999999E-7</v>
      </c>
      <c r="AD5066" s="241">
        <v>3.5705258E-3</v>
      </c>
      <c r="AE5066" s="241">
        <v>1.9232689000000001E-6</v>
      </c>
      <c r="AF5066" s="241">
        <v>3.0683008999999998E-3</v>
      </c>
      <c r="AG5066" s="241">
        <v>7.3790737000000001E-6</v>
      </c>
      <c r="AH5066" s="241">
        <v>4.4815453999999998E-2</v>
      </c>
      <c r="AI5066" s="241">
        <v>2.1291351E-5</v>
      </c>
      <c r="AJ5066" s="241">
        <v>3.1387638999999998E-6</v>
      </c>
      <c r="AK5066" s="241">
        <v>1.7556694000000001E-5</v>
      </c>
      <c r="AL5066" s="241">
        <v>7.4538950000000004E-6</v>
      </c>
      <c r="AM5066" s="241">
        <v>1.907206E-8</v>
      </c>
      <c r="AN5066" s="241">
        <v>2.8266063999999998E-5</v>
      </c>
      <c r="AO5066" s="241">
        <v>2.0183072E-5</v>
      </c>
      <c r="AP5066" s="241">
        <v>3.3544916999999998E-5</v>
      </c>
      <c r="AQ5066" s="241">
        <v>1.9406963E-6</v>
      </c>
      <c r="AR5066" s="241">
        <v>2.6356550000000002E-3</v>
      </c>
      <c r="AT5066" s="193"/>
      <c r="AU5066" s="193"/>
      <c r="AV5066" s="193"/>
      <c r="AW5066" s="193"/>
      <c r="AX5066" s="193"/>
      <c r="AY5066" s="193"/>
      <c r="AZ5066" s="193"/>
      <c r="BA5066" s="193"/>
      <c r="BB5066" s="193"/>
      <c r="BC5066" s="193"/>
      <c r="BD5066" s="193"/>
      <c r="BE5066" s="315"/>
      <c r="BF5066" s="315"/>
      <c r="BG5066" s="315"/>
      <c r="BH5066" s="315"/>
      <c r="BI5066" s="315"/>
      <c r="BJ5066" s="315"/>
      <c r="BK5066" s="315"/>
    </row>
    <row r="5067" spans="1:63" x14ac:dyDescent="0.25">
      <c r="A5067" s="9"/>
      <c r="B5067" s="185" t="s">
        <v>5770</v>
      </c>
      <c r="C5067" s="5" t="s">
        <v>3919</v>
      </c>
      <c r="D5067" s="172">
        <v>0.37297298000000001</v>
      </c>
      <c r="E5067" s="172">
        <v>0.30510579999999998</v>
      </c>
      <c r="F5067" s="172">
        <v>2.3245245000000001E-2</v>
      </c>
      <c r="G5067" s="172">
        <v>6.9596926000000002E-3</v>
      </c>
      <c r="H5067" s="172">
        <v>3.6921627999999998E-4</v>
      </c>
      <c r="I5067" s="172">
        <v>4.5737651000000001E-3</v>
      </c>
      <c r="J5067" s="172">
        <v>2.3087883E-2</v>
      </c>
      <c r="K5067" s="172">
        <v>1.470934E-4</v>
      </c>
      <c r="L5067" s="172">
        <v>9.4842780000000005E-3</v>
      </c>
      <c r="M5067" s="172">
        <v>0</v>
      </c>
      <c r="N5067" s="172">
        <v>0</v>
      </c>
      <c r="O5067" s="172">
        <v>0</v>
      </c>
      <c r="P5067" s="199">
        <f t="shared" si="984"/>
        <v>2.2600429629629626</v>
      </c>
      <c r="Q5067" s="233">
        <v>12.281656999999999</v>
      </c>
      <c r="R5067" s="96">
        <v>7.4958223000000004</v>
      </c>
      <c r="S5067" s="96">
        <v>4.0235440000000002</v>
      </c>
      <c r="T5067" s="96">
        <v>1.0896E-5</v>
      </c>
      <c r="U5067" s="96">
        <v>0.18462999999999999</v>
      </c>
      <c r="V5067" s="96">
        <v>7.3910100000000006E-2</v>
      </c>
      <c r="W5067" s="96">
        <v>0.50373999999999997</v>
      </c>
      <c r="X5067" s="241">
        <f t="shared" si="985"/>
        <v>0.13935723432250499</v>
      </c>
      <c r="Y5067" s="241">
        <f t="shared" si="986"/>
        <v>7.8479628410800001E-2</v>
      </c>
      <c r="Z5067" s="241">
        <f t="shared" si="987"/>
        <v>4.2086104733704999E-2</v>
      </c>
      <c r="AA5067" s="241">
        <f t="shared" si="988"/>
        <v>1.8791501178000002E-2</v>
      </c>
      <c r="AB5067" s="241">
        <v>6.2646315999999994E-2</v>
      </c>
      <c r="AC5067" s="241">
        <v>2.3186286000000001E-6</v>
      </c>
      <c r="AD5067" s="241">
        <v>1.0626394000000001E-2</v>
      </c>
      <c r="AE5067" s="241">
        <v>1.6235321999999999E-6</v>
      </c>
      <c r="AF5067" s="241">
        <v>5.0743513000000001E-3</v>
      </c>
      <c r="AG5067" s="241">
        <v>1.2862495000000001E-4</v>
      </c>
      <c r="AH5067" s="241">
        <v>4.1003881999999998E-2</v>
      </c>
      <c r="AI5067" s="241">
        <v>3.7343681000000001E-5</v>
      </c>
      <c r="AJ5067" s="241">
        <v>5.3380807999999997E-5</v>
      </c>
      <c r="AK5067" s="241">
        <v>3.7326882999999997E-5</v>
      </c>
      <c r="AL5067" s="241">
        <v>1.2369312E-5</v>
      </c>
      <c r="AM5067" s="241">
        <v>3.4229704999999998E-8</v>
      </c>
      <c r="AN5067" s="241">
        <v>4.6905488000000001E-4</v>
      </c>
      <c r="AO5067" s="241">
        <v>1.9973119E-4</v>
      </c>
      <c r="AP5067" s="241">
        <v>2.7298174999999998E-4</v>
      </c>
      <c r="AQ5067" s="241">
        <v>2.1848177999999998E-5</v>
      </c>
      <c r="AR5067" s="241">
        <v>1.8769653000000001E-2</v>
      </c>
      <c r="AT5067" s="193"/>
      <c r="AU5067" s="193"/>
      <c r="AV5067" s="193"/>
      <c r="AW5067" s="193"/>
      <c r="AX5067" s="193"/>
      <c r="AY5067" s="193"/>
      <c r="AZ5067" s="193"/>
      <c r="BA5067" s="193"/>
      <c r="BB5067" s="193"/>
      <c r="BC5067" s="193"/>
      <c r="BD5067" s="193"/>
      <c r="BE5067" s="315"/>
      <c r="BF5067" s="315"/>
      <c r="BG5067" s="315"/>
      <c r="BH5067" s="315"/>
      <c r="BI5067" s="315"/>
      <c r="BJ5067" s="315"/>
      <c r="BK5067" s="315"/>
    </row>
    <row r="5068" spans="1:63" x14ac:dyDescent="0.25">
      <c r="A5068" s="9"/>
      <c r="B5068" s="185" t="s">
        <v>5770</v>
      </c>
      <c r="C5068" s="5" t="s">
        <v>3918</v>
      </c>
      <c r="D5068" s="172">
        <v>0.32927557000000002</v>
      </c>
      <c r="E5068" s="172">
        <v>0.29600176</v>
      </c>
      <c r="F5068" s="172">
        <v>7.3760808000000004E-3</v>
      </c>
      <c r="G5068" s="172">
        <v>1.9059985000000001E-3</v>
      </c>
      <c r="H5068" s="172">
        <v>1.1673798E-4</v>
      </c>
      <c r="I5068" s="172">
        <v>8.4299302999999999E-4</v>
      </c>
      <c r="J5068" s="172">
        <v>2.1469296999999998E-2</v>
      </c>
      <c r="K5068" s="172">
        <v>1.2716655999999999E-4</v>
      </c>
      <c r="L5068" s="172">
        <v>1.4355365E-3</v>
      </c>
      <c r="M5068" s="172">
        <v>0</v>
      </c>
      <c r="N5068" s="172">
        <v>0</v>
      </c>
      <c r="O5068" s="172">
        <v>0</v>
      </c>
      <c r="P5068" s="199">
        <f t="shared" si="984"/>
        <v>2.1926056296296297</v>
      </c>
      <c r="Q5068" s="233">
        <v>1.8117103999999999</v>
      </c>
      <c r="R5068" s="96">
        <v>1.2311517999999999</v>
      </c>
      <c r="S5068" s="96">
        <v>0.48514479999999999</v>
      </c>
      <c r="T5068" s="96">
        <v>1.6868000000000001E-6</v>
      </c>
      <c r="U5068" s="96">
        <v>2.1628000000000001E-2</v>
      </c>
      <c r="V5068" s="96">
        <v>8.3441000000000001E-3</v>
      </c>
      <c r="W5068" s="96">
        <v>6.5439999999999998E-2</v>
      </c>
      <c r="X5068" s="241">
        <f t="shared" si="985"/>
        <v>0.10976356313639099</v>
      </c>
      <c r="Y5068" s="241">
        <f t="shared" si="986"/>
        <v>6.673597852070999E-2</v>
      </c>
      <c r="Z5068" s="241">
        <f t="shared" si="987"/>
        <v>3.9942260458480996E-2</v>
      </c>
      <c r="AA5068" s="241">
        <f t="shared" si="988"/>
        <v>3.0853241571999999E-3</v>
      </c>
      <c r="AB5068" s="241">
        <v>6.0778771000000002E-2</v>
      </c>
      <c r="AC5068" s="241">
        <v>4.4638714000000002E-7</v>
      </c>
      <c r="AD5068" s="241">
        <v>4.7364807000000002E-3</v>
      </c>
      <c r="AE5068" s="241">
        <v>5.8746557000000003E-7</v>
      </c>
      <c r="AF5068" s="241">
        <v>1.2041777999999999E-3</v>
      </c>
      <c r="AG5068" s="241">
        <v>1.5515167999999999E-5</v>
      </c>
      <c r="AH5068" s="241">
        <v>3.9781993000000002E-2</v>
      </c>
      <c r="AI5068" s="241">
        <v>8.1283788999999992E-6</v>
      </c>
      <c r="AJ5068" s="241">
        <v>6.7494188999999997E-6</v>
      </c>
      <c r="AK5068" s="241">
        <v>1.6089212000000001E-5</v>
      </c>
      <c r="AL5068" s="241">
        <v>8.2262462999999999E-6</v>
      </c>
      <c r="AM5068" s="241">
        <v>2.1173380999999999E-8</v>
      </c>
      <c r="AN5068" s="241">
        <v>6.1910853000000002E-5</v>
      </c>
      <c r="AO5068" s="241">
        <v>1.0236345E-4</v>
      </c>
      <c r="AP5068" s="241">
        <v>-4.3221274000000001E-5</v>
      </c>
      <c r="AQ5068" s="241">
        <v>3.1920572000000001E-6</v>
      </c>
      <c r="AR5068" s="241">
        <v>3.0821321E-3</v>
      </c>
      <c r="AT5068" s="193"/>
      <c r="AU5068" s="193"/>
      <c r="AV5068" s="193"/>
      <c r="AW5068" s="193"/>
      <c r="AX5068" s="193"/>
      <c r="AY5068" s="193"/>
      <c r="AZ5068" s="193"/>
      <c r="BA5068" s="193"/>
      <c r="BB5068" s="193"/>
      <c r="BC5068" s="193"/>
      <c r="BD5068" s="193"/>
      <c r="BE5068" s="315"/>
      <c r="BF5068" s="315"/>
      <c r="BG5068" s="315"/>
      <c r="BH5068" s="315"/>
      <c r="BI5068" s="315"/>
      <c r="BJ5068" s="315"/>
      <c r="BK5068" s="315"/>
    </row>
    <row r="5069" spans="1:63" x14ac:dyDescent="0.25">
      <c r="A5069" s="9"/>
      <c r="B5069" s="185" t="s">
        <v>5770</v>
      </c>
      <c r="C5069" s="5" t="s">
        <v>3137</v>
      </c>
      <c r="D5069" s="172">
        <v>0.32239396999999997</v>
      </c>
      <c r="E5069" s="172">
        <v>0.28188180000000002</v>
      </c>
      <c r="F5069" s="172">
        <v>1.3346449E-2</v>
      </c>
      <c r="G5069" s="172">
        <v>6.8064780000000004E-3</v>
      </c>
      <c r="H5069" s="172">
        <v>2.2992558999999999E-4</v>
      </c>
      <c r="I5069" s="172">
        <v>2.5450738E-3</v>
      </c>
      <c r="J5069" s="172">
        <v>1.224915E-2</v>
      </c>
      <c r="K5069" s="172">
        <v>1.3600115000000001E-4</v>
      </c>
      <c r="L5069" s="172">
        <v>5.1990997999999998E-3</v>
      </c>
      <c r="M5069" s="172">
        <v>0</v>
      </c>
      <c r="N5069" s="172">
        <v>0</v>
      </c>
      <c r="O5069" s="172">
        <v>0</v>
      </c>
      <c r="P5069" s="199">
        <f t="shared" si="984"/>
        <v>2.0880133333333335</v>
      </c>
      <c r="Q5069" s="233">
        <v>6.5968442999999999</v>
      </c>
      <c r="R5069" s="96">
        <v>4.0676120999999998</v>
      </c>
      <c r="S5069" s="96">
        <v>2.1257039999999998</v>
      </c>
      <c r="T5069" s="96">
        <v>5.9105999999999998E-6</v>
      </c>
      <c r="U5069" s="96">
        <v>9.7518999999999995E-2</v>
      </c>
      <c r="V5069" s="96">
        <v>3.8943230000000002E-2</v>
      </c>
      <c r="W5069" s="96">
        <v>0.26706000000000002</v>
      </c>
      <c r="X5069" s="241">
        <f t="shared" si="985"/>
        <v>0.118492109918096</v>
      </c>
      <c r="Y5069" s="241">
        <f t="shared" si="986"/>
        <v>6.9835267048500002E-2</v>
      </c>
      <c r="Z5069" s="241">
        <f t="shared" si="987"/>
        <v>3.8459693484596005E-2</v>
      </c>
      <c r="AA5069" s="241">
        <f t="shared" si="988"/>
        <v>1.0197149385E-2</v>
      </c>
      <c r="AB5069" s="241">
        <v>5.7878632999999999E-2</v>
      </c>
      <c r="AC5069" s="241">
        <v>1.3247507000000001E-6</v>
      </c>
      <c r="AD5069" s="241">
        <v>8.9530731000000002E-3</v>
      </c>
      <c r="AE5069" s="241">
        <v>1.0286847999999999E-6</v>
      </c>
      <c r="AF5069" s="241">
        <v>2.9332578000000002E-3</v>
      </c>
      <c r="AG5069" s="241">
        <v>6.7949713000000007E-5</v>
      </c>
      <c r="AH5069" s="241">
        <v>3.7883525000000001E-2</v>
      </c>
      <c r="AI5069" s="241">
        <v>2.1278492000000001E-5</v>
      </c>
      <c r="AJ5069" s="241">
        <v>2.8265945E-5</v>
      </c>
      <c r="AK5069" s="241">
        <v>1.9806754999999998E-5</v>
      </c>
      <c r="AL5069" s="241">
        <v>6.8282455000000004E-6</v>
      </c>
      <c r="AM5069" s="241">
        <v>1.8767095999999999E-8</v>
      </c>
      <c r="AN5069" s="241">
        <v>2.4969198000000001E-4</v>
      </c>
      <c r="AO5069" s="241">
        <v>1.2504089E-4</v>
      </c>
      <c r="AP5069" s="241">
        <v>1.2523741000000001E-4</v>
      </c>
      <c r="AQ5069" s="241">
        <v>1.1880385E-5</v>
      </c>
      <c r="AR5069" s="241">
        <v>1.0185269E-2</v>
      </c>
      <c r="AT5069" s="193"/>
      <c r="AU5069" s="193"/>
      <c r="AV5069" s="193"/>
      <c r="AW5069" s="193"/>
      <c r="AX5069" s="193"/>
      <c r="AY5069" s="193"/>
      <c r="AZ5069" s="193"/>
      <c r="BA5069" s="193"/>
      <c r="BB5069" s="193"/>
      <c r="BC5069" s="193"/>
      <c r="BD5069" s="193"/>
      <c r="BE5069" s="315"/>
      <c r="BF5069" s="315"/>
      <c r="BG5069" s="315"/>
      <c r="BH5069" s="315"/>
      <c r="BI5069" s="315"/>
      <c r="BJ5069" s="315"/>
      <c r="BK5069" s="315"/>
    </row>
    <row r="5070" spans="1:63" x14ac:dyDescent="0.25">
      <c r="A5070" s="9"/>
      <c r="B5070" s="185" t="s">
        <v>5770</v>
      </c>
      <c r="C5070" s="5" t="s">
        <v>2713</v>
      </c>
      <c r="D5070" s="172">
        <v>4.5910441999999999E-3</v>
      </c>
      <c r="E5070" s="172">
        <v>1.7653313999999999E-3</v>
      </c>
      <c r="F5070" s="172">
        <v>9.7886651000000002E-4</v>
      </c>
      <c r="G5070" s="172">
        <v>1.4258425E-3</v>
      </c>
      <c r="H5070" s="172">
        <v>1.9493939E-5</v>
      </c>
      <c r="I5070" s="172">
        <v>8.6125188000000001E-5</v>
      </c>
      <c r="J5070" s="172">
        <v>8.9337740999999996E-5</v>
      </c>
      <c r="K5070" s="172">
        <v>2.2622199999999998E-5</v>
      </c>
      <c r="L5070" s="172">
        <v>2.0342468E-4</v>
      </c>
      <c r="M5070" s="172">
        <v>0</v>
      </c>
      <c r="N5070" s="172">
        <v>0</v>
      </c>
      <c r="O5070" s="172">
        <v>0</v>
      </c>
      <c r="P5070" s="199">
        <f t="shared" si="984"/>
        <v>1.3076528888888887E-2</v>
      </c>
      <c r="Q5070" s="233">
        <v>0.19783514999999999</v>
      </c>
      <c r="R5070" s="96">
        <v>0.12584892</v>
      </c>
      <c r="S5070" s="96">
        <v>5.8990399999999998E-2</v>
      </c>
      <c r="T5070" s="96">
        <v>2.4009999999999999E-7</v>
      </c>
      <c r="U5070" s="96">
        <v>1.8033000000000001E-3</v>
      </c>
      <c r="V5070" s="96">
        <v>3.53292E-4</v>
      </c>
      <c r="W5070" s="96">
        <v>1.0839E-2</v>
      </c>
      <c r="X5070" s="241">
        <f t="shared" si="985"/>
        <v>1.60303954061342E-3</v>
      </c>
      <c r="Y5070" s="241">
        <f t="shared" si="986"/>
        <v>1.02984847651E-3</v>
      </c>
      <c r="Z5070" s="241">
        <f t="shared" si="987"/>
        <v>2.5766777761342011E-4</v>
      </c>
      <c r="AA5070" s="241">
        <f t="shared" si="988"/>
        <v>3.1552328648999997E-4</v>
      </c>
      <c r="AB5070" s="241">
        <v>3.6233898999999997E-4</v>
      </c>
      <c r="AC5070" s="241">
        <v>1.3965224000000001E-7</v>
      </c>
      <c r="AD5070" s="241">
        <v>4.4659555999999997E-4</v>
      </c>
      <c r="AE5070" s="241">
        <v>1.3098946999999999E-7</v>
      </c>
      <c r="AF5070" s="241">
        <v>2.1873347E-4</v>
      </c>
      <c r="AG5070" s="241">
        <v>1.9098147999999998E-6</v>
      </c>
      <c r="AH5070" s="241">
        <v>2.3710846000000001E-4</v>
      </c>
      <c r="AI5070" s="241">
        <v>1.4576813999999999E-6</v>
      </c>
      <c r="AJ5070" s="241">
        <v>4.7104498000000001E-6</v>
      </c>
      <c r="AK5070" s="241">
        <v>1.2219725000000001E-6</v>
      </c>
      <c r="AL5070" s="241">
        <v>1.4756443000000001E-7</v>
      </c>
      <c r="AM5070" s="241">
        <v>4.6668342000000002E-10</v>
      </c>
      <c r="AN5070" s="241">
        <v>6.3738468000000002E-6</v>
      </c>
      <c r="AO5070" s="241">
        <v>5.9644255999999997E-6</v>
      </c>
      <c r="AP5070" s="241">
        <v>6.8291039999999999E-7</v>
      </c>
      <c r="AQ5070" s="241">
        <v>4.0542649000000002E-7</v>
      </c>
      <c r="AR5070" s="241">
        <v>3.1511785999999999E-4</v>
      </c>
      <c r="AT5070" s="193"/>
      <c r="AU5070" s="193"/>
      <c r="AV5070" s="193"/>
      <c r="AW5070" s="193"/>
      <c r="AX5070" s="193"/>
      <c r="AY5070" s="193"/>
      <c r="AZ5070" s="193"/>
      <c r="BA5070" s="193"/>
      <c r="BB5070" s="193"/>
      <c r="BC5070" s="193"/>
      <c r="BD5070" s="193"/>
      <c r="BE5070" s="315"/>
      <c r="BF5070" s="315"/>
      <c r="BG5070" s="315"/>
      <c r="BH5070" s="315"/>
      <c r="BI5070" s="315"/>
      <c r="BJ5070" s="315"/>
      <c r="BK5070" s="315"/>
    </row>
    <row r="5071" spans="1:63" x14ac:dyDescent="0.25">
      <c r="A5071" s="9"/>
      <c r="B5071" s="185" t="s">
        <v>5770</v>
      </c>
      <c r="C5071" s="5" t="s">
        <v>2712</v>
      </c>
      <c r="D5071" s="172">
        <v>2.1924874999999999</v>
      </c>
      <c r="E5071" s="172">
        <v>0.37407509</v>
      </c>
      <c r="F5071" s="172">
        <v>4.7358861000000004E-3</v>
      </c>
      <c r="G5071" s="172">
        <v>2.0055301999999998E-3</v>
      </c>
      <c r="H5071" s="172">
        <v>8.0983450999999994E-5</v>
      </c>
      <c r="I5071" s="172">
        <v>3.3982102E-4</v>
      </c>
      <c r="J5071" s="172">
        <v>1.8104483</v>
      </c>
      <c r="K5071" s="172">
        <v>1.2454114E-4</v>
      </c>
      <c r="L5071" s="172">
        <v>6.7725520000000005E-4</v>
      </c>
      <c r="M5071" s="172">
        <v>0</v>
      </c>
      <c r="N5071" s="172">
        <v>0</v>
      </c>
      <c r="O5071" s="172">
        <v>0</v>
      </c>
      <c r="P5071" s="199">
        <f t="shared" si="984"/>
        <v>2.7709265925925926</v>
      </c>
      <c r="Q5071" s="233">
        <v>0.53218189000000005</v>
      </c>
      <c r="R5071" s="96">
        <v>0.44129707000000001</v>
      </c>
      <c r="S5071" s="96">
        <v>7.5420799999999996E-2</v>
      </c>
      <c r="T5071" s="96">
        <v>5.2277000000000002E-7</v>
      </c>
      <c r="U5071" s="96">
        <v>3.4483000000000001E-3</v>
      </c>
      <c r="V5071" s="96">
        <v>1.2401910000000001E-3</v>
      </c>
      <c r="W5071" s="96">
        <v>1.0775E-2</v>
      </c>
      <c r="X5071" s="241">
        <f t="shared" si="985"/>
        <v>0.17060061249489999</v>
      </c>
      <c r="Y5071" s="241">
        <f t="shared" si="986"/>
        <v>0.11813879378991998</v>
      </c>
      <c r="Z5071" s="241">
        <f t="shared" si="987"/>
        <v>5.1355274485579999E-2</v>
      </c>
      <c r="AA5071" s="241">
        <f t="shared" si="988"/>
        <v>1.1065442194E-3</v>
      </c>
      <c r="AB5071" s="241">
        <v>7.6809847000000001E-2</v>
      </c>
      <c r="AC5071" s="241">
        <v>2.0643937999999999E-7</v>
      </c>
      <c r="AD5071" s="241">
        <v>4.0277129000000002E-2</v>
      </c>
      <c r="AE5071" s="241">
        <v>6.6944324000000004E-7</v>
      </c>
      <c r="AF5071" s="241">
        <v>1.0485637E-3</v>
      </c>
      <c r="AG5071" s="241">
        <v>2.3782073000000002E-6</v>
      </c>
      <c r="AH5071" s="241">
        <v>5.0274820999999997E-2</v>
      </c>
      <c r="AI5071" s="241">
        <v>6.9695672999999997E-6</v>
      </c>
      <c r="AJ5071" s="241">
        <v>2.8608722E-6</v>
      </c>
      <c r="AK5071" s="241">
        <v>8.5215921000000004E-4</v>
      </c>
      <c r="AL5071" s="241">
        <v>1.9006131E-4</v>
      </c>
      <c r="AM5071" s="241">
        <v>3.0559608E-7</v>
      </c>
      <c r="AN5071" s="241">
        <v>1.1177623000000001E-5</v>
      </c>
      <c r="AO5071" s="241">
        <v>2.8098745999999998E-5</v>
      </c>
      <c r="AP5071" s="241">
        <v>-1.1179439E-5</v>
      </c>
      <c r="AQ5071" s="241">
        <v>1.0641194E-6</v>
      </c>
      <c r="AR5071" s="241">
        <v>1.1054801000000001E-3</v>
      </c>
      <c r="AT5071" s="193"/>
      <c r="AU5071" s="193"/>
      <c r="AV5071" s="193"/>
      <c r="AW5071" s="193"/>
      <c r="AX5071" s="193"/>
      <c r="AY5071" s="193"/>
      <c r="AZ5071" s="193"/>
      <c r="BA5071" s="193"/>
      <c r="BB5071" s="193"/>
      <c r="BC5071" s="193"/>
      <c r="BD5071" s="193"/>
      <c r="BE5071" s="315"/>
      <c r="BF5071" s="315"/>
      <c r="BG5071" s="315"/>
      <c r="BH5071" s="315"/>
      <c r="BI5071" s="315"/>
      <c r="BJ5071" s="315"/>
      <c r="BK5071" s="315"/>
    </row>
    <row r="5072" spans="1:63" x14ac:dyDescent="0.25">
      <c r="A5072" s="9"/>
      <c r="B5072" s="185" t="s">
        <v>5770</v>
      </c>
      <c r="C5072" s="5" t="s">
        <v>2711</v>
      </c>
      <c r="D5072" s="172">
        <v>1.7654919</v>
      </c>
      <c r="E5072" s="172">
        <v>0.30157974999999998</v>
      </c>
      <c r="F5072" s="172">
        <v>4.3501885000000002E-3</v>
      </c>
      <c r="G5072" s="172">
        <v>1.6324624E-3</v>
      </c>
      <c r="H5072" s="172">
        <v>8.2053969999999995E-5</v>
      </c>
      <c r="I5072" s="172">
        <v>3.5332817E-4</v>
      </c>
      <c r="J5072" s="172">
        <v>1.4567342000000001</v>
      </c>
      <c r="K5072" s="172">
        <v>1.2461193E-4</v>
      </c>
      <c r="L5072" s="172">
        <v>6.3531776000000004E-4</v>
      </c>
      <c r="M5072" s="172">
        <v>0</v>
      </c>
      <c r="N5072" s="172">
        <v>0</v>
      </c>
      <c r="O5072" s="172">
        <v>0</v>
      </c>
      <c r="P5072" s="199">
        <f t="shared" si="984"/>
        <v>2.2339240740740736</v>
      </c>
      <c r="Q5072" s="233">
        <v>0.52211836</v>
      </c>
      <c r="R5072" s="96">
        <v>0.44347617</v>
      </c>
      <c r="S5072" s="96">
        <v>6.5128000000000005E-2</v>
      </c>
      <c r="T5072" s="96">
        <v>5.8080000000000001E-7</v>
      </c>
      <c r="U5072" s="96">
        <v>3.0078000000000001E-3</v>
      </c>
      <c r="V5072" s="96">
        <v>1.040809E-3</v>
      </c>
      <c r="W5072" s="96">
        <v>9.4649999999999995E-3</v>
      </c>
      <c r="X5072" s="241">
        <f t="shared" si="985"/>
        <v>0.14700698619224001</v>
      </c>
      <c r="Y5072" s="241">
        <f t="shared" si="986"/>
        <v>0.10443805866902001</v>
      </c>
      <c r="Z5072" s="241">
        <f t="shared" si="987"/>
        <v>4.145723503421999E-2</v>
      </c>
      <c r="AA5072" s="241">
        <f t="shared" si="988"/>
        <v>1.1116924890000001E-3</v>
      </c>
      <c r="AB5072" s="241">
        <v>6.1924180000000002E-2</v>
      </c>
      <c r="AC5072" s="241">
        <v>2.0988899E-7</v>
      </c>
      <c r="AD5072" s="241">
        <v>4.1537142999999999E-2</v>
      </c>
      <c r="AE5072" s="241">
        <v>6.2418732999999998E-7</v>
      </c>
      <c r="AF5072" s="241">
        <v>9.7385726E-4</v>
      </c>
      <c r="AG5072" s="241">
        <v>2.0443327000000001E-6</v>
      </c>
      <c r="AH5072" s="241">
        <v>4.0531607999999997E-2</v>
      </c>
      <c r="AI5072" s="241">
        <v>6.3931207E-6</v>
      </c>
      <c r="AJ5072" s="241">
        <v>2.4662992000000001E-6</v>
      </c>
      <c r="AK5072" s="241">
        <v>6.8572217999999998E-4</v>
      </c>
      <c r="AL5072" s="241">
        <v>2.1253443E-4</v>
      </c>
      <c r="AM5072" s="241">
        <v>3.9761332E-7</v>
      </c>
      <c r="AN5072" s="241">
        <v>1.1076538E-5</v>
      </c>
      <c r="AO5072" s="241">
        <v>4.3020910000000001E-5</v>
      </c>
      <c r="AP5072" s="241">
        <v>-3.5984057000000002E-5</v>
      </c>
      <c r="AQ5072" s="241">
        <v>1.0317889999999999E-6</v>
      </c>
      <c r="AR5072" s="241">
        <v>1.1106607000000001E-3</v>
      </c>
      <c r="AT5072" s="193"/>
      <c r="AU5072" s="193"/>
      <c r="AV5072" s="193"/>
      <c r="AW5072" s="193"/>
      <c r="AX5072" s="193"/>
      <c r="AY5072" s="193"/>
      <c r="AZ5072" s="193"/>
      <c r="BA5072" s="193"/>
      <c r="BB5072" s="193"/>
      <c r="BC5072" s="193"/>
      <c r="BD5072" s="193"/>
      <c r="BE5072" s="315"/>
      <c r="BF5072" s="315"/>
      <c r="BG5072" s="315"/>
      <c r="BH5072" s="315"/>
      <c r="BI5072" s="315"/>
      <c r="BJ5072" s="315"/>
      <c r="BK5072" s="315"/>
    </row>
    <row r="5073" spans="1:63" x14ac:dyDescent="0.25">
      <c r="A5073" s="9"/>
      <c r="B5073" s="185" t="s">
        <v>5770</v>
      </c>
      <c r="C5073" s="5" t="s">
        <v>2710</v>
      </c>
      <c r="D5073" s="172">
        <v>1.8303331</v>
      </c>
      <c r="E5073" s="172">
        <v>0.31242023000000002</v>
      </c>
      <c r="F5073" s="172">
        <v>4.3210884999999996E-3</v>
      </c>
      <c r="G5073" s="172">
        <v>1.7007664E-3</v>
      </c>
      <c r="H5073" s="172">
        <v>7.9848359999999997E-5</v>
      </c>
      <c r="I5073" s="172">
        <v>3.3006886999999998E-4</v>
      </c>
      <c r="J5073" s="172">
        <v>1.5107265000000001</v>
      </c>
      <c r="K5073" s="172">
        <v>1.2437441999999999E-4</v>
      </c>
      <c r="L5073" s="172">
        <v>6.3016069000000001E-4</v>
      </c>
      <c r="M5073" s="172">
        <v>0</v>
      </c>
      <c r="N5073" s="172">
        <v>0</v>
      </c>
      <c r="O5073" s="172">
        <v>0</v>
      </c>
      <c r="P5073" s="199">
        <f t="shared" si="984"/>
        <v>2.3142239259259259</v>
      </c>
      <c r="Q5073" s="233">
        <v>0.48535223999999999</v>
      </c>
      <c r="R5073" s="96">
        <v>0.40702712000000002</v>
      </c>
      <c r="S5073" s="96">
        <v>6.4920800000000001E-2</v>
      </c>
      <c r="T5073" s="96">
        <v>4.9563000000000005E-7</v>
      </c>
      <c r="U5073" s="96">
        <v>2.9776999999999998E-3</v>
      </c>
      <c r="V5073" s="96">
        <v>1.0574149999999999E-3</v>
      </c>
      <c r="W5073" s="96">
        <v>9.3687000000000006E-3</v>
      </c>
      <c r="X5073" s="241">
        <f t="shared" si="985"/>
        <v>0.14640173511877999</v>
      </c>
      <c r="Y5073" s="241">
        <f t="shared" si="986"/>
        <v>0.10247184831166999</v>
      </c>
      <c r="Z5073" s="241">
        <f t="shared" si="987"/>
        <v>4.2909311858810008E-2</v>
      </c>
      <c r="AA5073" s="241">
        <f t="shared" si="988"/>
        <v>1.0205749482999999E-3</v>
      </c>
      <c r="AB5073" s="241">
        <v>6.4150086999999995E-2</v>
      </c>
      <c r="AC5073" s="241">
        <v>1.9038906999999999E-7</v>
      </c>
      <c r="AD5073" s="241">
        <v>3.7356479999999997E-2</v>
      </c>
      <c r="AE5073" s="241">
        <v>6.1794670000000004E-7</v>
      </c>
      <c r="AF5073" s="241">
        <v>9.6242797999999995E-4</v>
      </c>
      <c r="AG5073" s="241">
        <v>2.0449958999999999E-6</v>
      </c>
      <c r="AH5073" s="241">
        <v>4.1988548000000001E-2</v>
      </c>
      <c r="AI5073" s="241">
        <v>6.3518125999999999E-6</v>
      </c>
      <c r="AJ5073" s="241">
        <v>2.6358745999999998E-6</v>
      </c>
      <c r="AK5073" s="241">
        <v>7.1109131999999998E-4</v>
      </c>
      <c r="AL5073" s="241">
        <v>1.7684267E-4</v>
      </c>
      <c r="AM5073" s="241">
        <v>3.0753861E-7</v>
      </c>
      <c r="AN5073" s="241">
        <v>1.0059351999999999E-5</v>
      </c>
      <c r="AO5073" s="241">
        <v>2.9373221999999999E-5</v>
      </c>
      <c r="AP5073" s="241">
        <v>-1.5897931000000001E-5</v>
      </c>
      <c r="AQ5073" s="241">
        <v>1.0039482999999999E-6</v>
      </c>
      <c r="AR5073" s="241">
        <v>1.0195709999999999E-3</v>
      </c>
      <c r="AT5073" s="193"/>
      <c r="AU5073" s="193"/>
      <c r="AV5073" s="193"/>
      <c r="AW5073" s="193"/>
      <c r="AX5073" s="193"/>
      <c r="AY5073" s="193"/>
      <c r="AZ5073" s="193"/>
      <c r="BA5073" s="193"/>
      <c r="BB5073" s="193"/>
      <c r="BC5073" s="193"/>
      <c r="BD5073" s="193"/>
      <c r="BE5073" s="315"/>
      <c r="BF5073" s="315"/>
      <c r="BG5073" s="315"/>
      <c r="BH5073" s="315"/>
      <c r="BI5073" s="315"/>
      <c r="BJ5073" s="315"/>
      <c r="BK5073" s="315"/>
    </row>
    <row r="5074" spans="1:63" x14ac:dyDescent="0.25">
      <c r="A5074" s="9"/>
      <c r="B5074" s="185" t="s">
        <v>5770</v>
      </c>
      <c r="C5074" s="5" t="s">
        <v>2709</v>
      </c>
      <c r="D5074" s="172">
        <v>2.2600693000000001</v>
      </c>
      <c r="E5074" s="172">
        <v>0.38553802999999998</v>
      </c>
      <c r="F5074" s="172">
        <v>4.7890138999999998E-3</v>
      </c>
      <c r="G5074" s="172">
        <v>2.0653359E-3</v>
      </c>
      <c r="H5074" s="172">
        <v>8.0630160000000003E-5</v>
      </c>
      <c r="I5074" s="172">
        <v>3.3577063000000002E-4</v>
      </c>
      <c r="J5074" s="172">
        <v>1.8664531</v>
      </c>
      <c r="K5074" s="172">
        <v>1.2450931E-4</v>
      </c>
      <c r="L5074" s="172">
        <v>6.8285492E-4</v>
      </c>
      <c r="M5074" s="172">
        <v>0</v>
      </c>
      <c r="N5074" s="172">
        <v>0</v>
      </c>
      <c r="O5074" s="172">
        <v>0</v>
      </c>
      <c r="P5074" s="199">
        <f t="shared" si="984"/>
        <v>2.8558372592592587</v>
      </c>
      <c r="Q5074" s="233">
        <v>0.53032948000000002</v>
      </c>
      <c r="R5074" s="96">
        <v>0.43769956999999998</v>
      </c>
      <c r="S5074" s="96">
        <v>7.6893600000000006E-2</v>
      </c>
      <c r="T5074" s="96">
        <v>5.0671999999999997E-7</v>
      </c>
      <c r="U5074" s="96">
        <v>3.5092999999999999E-3</v>
      </c>
      <c r="V5074" s="96">
        <v>1.2705030000000001E-3</v>
      </c>
      <c r="W5074" s="96">
        <v>1.0956E-2</v>
      </c>
      <c r="X5074" s="241">
        <f t="shared" si="985"/>
        <v>0.17486778871612998</v>
      </c>
      <c r="Y5074" s="241">
        <f t="shared" si="986"/>
        <v>0.12084139936200999</v>
      </c>
      <c r="Z5074" s="241">
        <f t="shared" si="987"/>
        <v>5.2928795178119999E-2</v>
      </c>
      <c r="AA5074" s="241">
        <f t="shared" si="988"/>
        <v>1.0975941760000001E-3</v>
      </c>
      <c r="AB5074" s="241">
        <v>7.9163562000000007E-2</v>
      </c>
      <c r="AC5074" s="241">
        <v>2.0418892E-7</v>
      </c>
      <c r="AD5074" s="241">
        <v>4.0616198999999999E-2</v>
      </c>
      <c r="AE5074" s="241">
        <v>6.7542419E-7</v>
      </c>
      <c r="AF5074" s="241">
        <v>1.0583322E-3</v>
      </c>
      <c r="AG5074" s="241">
        <v>2.4265488999999999E-6</v>
      </c>
      <c r="AH5074" s="241">
        <v>5.1815413999999997E-2</v>
      </c>
      <c r="AI5074" s="241">
        <v>7.0491572E-6</v>
      </c>
      <c r="AJ5074" s="241">
        <v>2.9311066999999999E-6</v>
      </c>
      <c r="AK5074" s="241">
        <v>8.7849239999999995E-4</v>
      </c>
      <c r="AL5074" s="241">
        <v>1.9456945E-4</v>
      </c>
      <c r="AM5074" s="241">
        <v>3.1137042E-7</v>
      </c>
      <c r="AN5074" s="241">
        <v>1.1100762E-5</v>
      </c>
      <c r="AO5074" s="241">
        <v>2.4713815000000001E-5</v>
      </c>
      <c r="AP5074" s="241">
        <v>-5.7868831999999996E-6</v>
      </c>
      <c r="AQ5074" s="241">
        <v>1.066276E-6</v>
      </c>
      <c r="AR5074" s="241">
        <v>1.0965279E-3</v>
      </c>
      <c r="AT5074" s="193"/>
      <c r="AU5074" s="193"/>
      <c r="AV5074" s="193"/>
      <c r="AW5074" s="193"/>
      <c r="AX5074" s="193"/>
      <c r="AY5074" s="193"/>
      <c r="AZ5074" s="193"/>
      <c r="BA5074" s="193"/>
      <c r="BB5074" s="193"/>
      <c r="BC5074" s="193"/>
      <c r="BD5074" s="193"/>
      <c r="BE5074" s="315"/>
      <c r="BF5074" s="315"/>
      <c r="BG5074" s="315"/>
      <c r="BH5074" s="315"/>
      <c r="BI5074" s="315"/>
      <c r="BJ5074" s="315"/>
      <c r="BK5074" s="315"/>
    </row>
    <row r="5075" spans="1:63" x14ac:dyDescent="0.25">
      <c r="A5075" s="9"/>
      <c r="B5075" s="185" t="s">
        <v>5770</v>
      </c>
      <c r="C5075" s="5" t="s">
        <v>2708</v>
      </c>
      <c r="D5075" s="172">
        <v>2.1965873999999999</v>
      </c>
      <c r="E5075" s="172">
        <v>0.37478523000000002</v>
      </c>
      <c r="F5075" s="172">
        <v>4.7474364999999996E-3</v>
      </c>
      <c r="G5075" s="172">
        <v>2.0089376999999999E-3</v>
      </c>
      <c r="H5075" s="172">
        <v>8.1156887E-5</v>
      </c>
      <c r="I5075" s="172">
        <v>3.4160415999999997E-4</v>
      </c>
      <c r="J5075" s="172">
        <v>1.8138198000000001</v>
      </c>
      <c r="K5075" s="172">
        <v>1.2456089000000001E-4</v>
      </c>
      <c r="L5075" s="172">
        <v>6.7869413E-4</v>
      </c>
      <c r="M5075" s="172">
        <v>0</v>
      </c>
      <c r="N5075" s="172">
        <v>0</v>
      </c>
      <c r="O5075" s="172">
        <v>0</v>
      </c>
      <c r="P5075" s="199">
        <f t="shared" si="984"/>
        <v>2.7761868888888888</v>
      </c>
      <c r="Q5075" s="233">
        <v>0.53572924</v>
      </c>
      <c r="R5075" s="96">
        <v>0.44453166999999999</v>
      </c>
      <c r="S5075" s="96">
        <v>7.5678400000000007E-2</v>
      </c>
      <c r="T5075" s="96">
        <v>5.2911E-7</v>
      </c>
      <c r="U5075" s="96">
        <v>3.4613000000000001E-3</v>
      </c>
      <c r="V5075" s="96">
        <v>1.243346E-3</v>
      </c>
      <c r="W5075" s="96">
        <v>1.0814000000000001E-2</v>
      </c>
      <c r="X5075" s="241">
        <f t="shared" si="985"/>
        <v>0.17062589989305002</v>
      </c>
      <c r="Y5075" s="241">
        <f t="shared" si="986"/>
        <v>0.11803557936458998</v>
      </c>
      <c r="Z5075" s="241">
        <f t="shared" si="987"/>
        <v>5.147568337686001E-2</v>
      </c>
      <c r="AA5075" s="241">
        <f t="shared" si="988"/>
        <v>1.1146371516000001E-3</v>
      </c>
      <c r="AB5075" s="241">
        <v>7.6955659999999995E-2</v>
      </c>
      <c r="AC5075" s="241">
        <v>2.0812272999999999E-7</v>
      </c>
      <c r="AD5075" s="241">
        <v>4.0025331999999997E-2</v>
      </c>
      <c r="AE5075" s="241">
        <v>6.7105275999999997E-7</v>
      </c>
      <c r="AF5075" s="241">
        <v>1.0513223E-3</v>
      </c>
      <c r="AG5075" s="241">
        <v>2.3858891000000002E-6</v>
      </c>
      <c r="AH5075" s="241">
        <v>5.0370261E-2</v>
      </c>
      <c r="AI5075" s="241">
        <v>6.9866333000000003E-6</v>
      </c>
      <c r="AJ5075" s="241">
        <v>2.8633669000000002E-6</v>
      </c>
      <c r="AK5075" s="241">
        <v>8.5374294000000004E-4</v>
      </c>
      <c r="AL5075" s="241">
        <v>2.1362597999999999E-4</v>
      </c>
      <c r="AM5075" s="241">
        <v>3.6376166000000001E-7</v>
      </c>
      <c r="AN5075" s="241">
        <v>1.1271819E-5</v>
      </c>
      <c r="AO5075" s="241">
        <v>2.8984287000000001E-5</v>
      </c>
      <c r="AP5075" s="241">
        <v>-1.2416411E-5</v>
      </c>
      <c r="AQ5075" s="241">
        <v>1.0673515999999999E-6</v>
      </c>
      <c r="AR5075" s="241">
        <v>1.1135698000000001E-3</v>
      </c>
      <c r="AT5075" s="193"/>
      <c r="AU5075" s="193"/>
      <c r="AV5075" s="193"/>
      <c r="AW5075" s="193"/>
      <c r="AX5075" s="193"/>
      <c r="AY5075" s="193"/>
      <c r="AZ5075" s="193"/>
      <c r="BA5075" s="193"/>
      <c r="BB5075" s="193"/>
      <c r="BC5075" s="193"/>
      <c r="BD5075" s="193"/>
      <c r="BE5075" s="315"/>
      <c r="BF5075" s="315"/>
      <c r="BG5075" s="315"/>
      <c r="BH5075" s="315"/>
      <c r="BI5075" s="315"/>
      <c r="BJ5075" s="315"/>
      <c r="BK5075" s="315"/>
    </row>
    <row r="5076" spans="1:63" x14ac:dyDescent="0.25">
      <c r="A5076" s="9"/>
      <c r="B5076" s="185" t="s">
        <v>5770</v>
      </c>
      <c r="C5076" s="5" t="s">
        <v>2707</v>
      </c>
      <c r="D5076" s="172">
        <v>2.2881843000000002</v>
      </c>
      <c r="E5076" s="172">
        <v>0.39027087999999999</v>
      </c>
      <c r="F5076" s="172">
        <v>4.7917313000000001E-3</v>
      </c>
      <c r="G5076" s="172">
        <v>2.0900385E-3</v>
      </c>
      <c r="H5076" s="172">
        <v>8.0032019999999997E-5</v>
      </c>
      <c r="I5076" s="172">
        <v>3.2940850000000001E-4</v>
      </c>
      <c r="J5076" s="172">
        <v>1.8898151000000001</v>
      </c>
      <c r="K5076" s="172">
        <v>1.2444604000000001E-4</v>
      </c>
      <c r="L5076" s="172">
        <v>6.8263791999999995E-4</v>
      </c>
      <c r="M5076" s="172">
        <v>0</v>
      </c>
      <c r="N5076" s="172">
        <v>0</v>
      </c>
      <c r="O5076" s="172">
        <v>0</v>
      </c>
      <c r="P5076" s="199">
        <f t="shared" si="984"/>
        <v>2.8908954074074069</v>
      </c>
      <c r="Q5076" s="233">
        <v>0.52110614</v>
      </c>
      <c r="R5076" s="96">
        <v>0.42823424999999998</v>
      </c>
      <c r="S5076" s="96">
        <v>7.7112E-2</v>
      </c>
      <c r="T5076" s="96">
        <v>4.8319000000000003E-7</v>
      </c>
      <c r="U5076" s="96">
        <v>3.5133E-3</v>
      </c>
      <c r="V5076" s="96">
        <v>1.2801049999999999E-3</v>
      </c>
      <c r="W5076" s="96">
        <v>1.0966E-2</v>
      </c>
      <c r="X5076" s="241">
        <f t="shared" si="985"/>
        <v>0.174676079988271</v>
      </c>
      <c r="Y5076" s="241">
        <f t="shared" si="986"/>
        <v>0.12004629519036999</v>
      </c>
      <c r="Z5076" s="241">
        <f t="shared" si="987"/>
        <v>5.3555844663800992E-2</v>
      </c>
      <c r="AA5076" s="241">
        <f t="shared" si="988"/>
        <v>1.0739401341E-3</v>
      </c>
      <c r="AB5076" s="241">
        <v>8.0135371999999996E-2</v>
      </c>
      <c r="AC5076" s="241">
        <v>1.990645E-7</v>
      </c>
      <c r="AD5076" s="241">
        <v>3.8850251000000002E-2</v>
      </c>
      <c r="AE5076" s="241">
        <v>6.7501157000000004E-7</v>
      </c>
      <c r="AF5076" s="241">
        <v>1.0573625E-3</v>
      </c>
      <c r="AG5076" s="241">
        <v>2.4356142999999998E-6</v>
      </c>
      <c r="AH5076" s="241">
        <v>5.2451499999999998E-2</v>
      </c>
      <c r="AI5076" s="241">
        <v>7.0537863E-6</v>
      </c>
      <c r="AJ5076" s="241">
        <v>2.9589944E-6</v>
      </c>
      <c r="AK5076" s="241">
        <v>8.8948352999999999E-4</v>
      </c>
      <c r="AL5076" s="241">
        <v>1.7289937E-4</v>
      </c>
      <c r="AM5076" s="241">
        <v>2.5533008000000002E-7</v>
      </c>
      <c r="AN5076" s="241">
        <v>1.0840726000000001E-5</v>
      </c>
      <c r="AO5076" s="241">
        <v>2.0792961999999998E-5</v>
      </c>
      <c r="AP5076" s="241">
        <v>5.9965021000000005E-8</v>
      </c>
      <c r="AQ5076" s="241">
        <v>1.0599341E-6</v>
      </c>
      <c r="AR5076" s="241">
        <v>1.0728802000000001E-3</v>
      </c>
      <c r="AT5076" s="193"/>
      <c r="AU5076" s="193"/>
      <c r="AV5076" s="193"/>
      <c r="AW5076" s="193"/>
      <c r="AX5076" s="193"/>
      <c r="AY5076" s="193"/>
      <c r="AZ5076" s="193"/>
      <c r="BA5076" s="193"/>
      <c r="BB5076" s="193"/>
      <c r="BC5076" s="193"/>
      <c r="BD5076" s="193"/>
      <c r="BE5076" s="315"/>
      <c r="BF5076" s="315"/>
      <c r="BG5076" s="315"/>
      <c r="BH5076" s="315"/>
      <c r="BI5076" s="315"/>
      <c r="BJ5076" s="315"/>
      <c r="BK5076" s="315"/>
    </row>
    <row r="5077" spans="1:63" x14ac:dyDescent="0.25">
      <c r="A5077" s="9"/>
      <c r="B5077" s="185" t="s">
        <v>5770</v>
      </c>
      <c r="C5077" s="5" t="s">
        <v>2706</v>
      </c>
      <c r="D5077" s="172">
        <v>2.3165038</v>
      </c>
      <c r="E5077" s="172">
        <v>0.39512565999999999</v>
      </c>
      <c r="F5077" s="172">
        <v>4.8505294000000003E-3</v>
      </c>
      <c r="G5077" s="172">
        <v>2.1146136000000002E-3</v>
      </c>
      <c r="H5077" s="172">
        <v>8.0732609000000005E-5</v>
      </c>
      <c r="I5077" s="172">
        <v>3.3652391000000003E-4</v>
      </c>
      <c r="J5077" s="172">
        <v>1.9131815000000001</v>
      </c>
      <c r="K5077" s="172">
        <v>1.2452685000000001E-4</v>
      </c>
      <c r="L5077" s="172">
        <v>6.8978566999999998E-4</v>
      </c>
      <c r="M5077" s="172">
        <v>0</v>
      </c>
      <c r="N5077" s="172">
        <v>0</v>
      </c>
      <c r="O5077" s="172">
        <v>0</v>
      </c>
      <c r="P5077" s="199">
        <f t="shared" si="984"/>
        <v>2.9268567407407406</v>
      </c>
      <c r="Q5077" s="233">
        <v>0.53623858999999996</v>
      </c>
      <c r="R5077" s="96">
        <v>0.44173477</v>
      </c>
      <c r="S5077" s="96">
        <v>7.8461600000000006E-2</v>
      </c>
      <c r="T5077" s="96">
        <v>5.0819E-7</v>
      </c>
      <c r="U5077" s="96">
        <v>3.5791999999999998E-3</v>
      </c>
      <c r="V5077" s="96">
        <v>1.298509E-3</v>
      </c>
      <c r="W5077" s="96">
        <v>1.1164E-2</v>
      </c>
      <c r="X5077" s="241">
        <f t="shared" si="985"/>
        <v>0.17681469447191001</v>
      </c>
      <c r="Y5077" s="241">
        <f t="shared" si="986"/>
        <v>0.12148717596425999</v>
      </c>
      <c r="Z5077" s="241">
        <f t="shared" si="987"/>
        <v>5.4219791929649999E-2</v>
      </c>
      <c r="AA5077" s="241">
        <f t="shared" si="988"/>
        <v>1.1077265780000001E-3</v>
      </c>
      <c r="AB5077" s="241">
        <v>8.1132217000000006E-2</v>
      </c>
      <c r="AC5077" s="241">
        <v>2.0600414E-7</v>
      </c>
      <c r="AD5077" s="241">
        <v>3.9280652999999999E-2</v>
      </c>
      <c r="AE5077" s="241">
        <v>6.8297952E-7</v>
      </c>
      <c r="AF5077" s="241">
        <v>1.0709402999999999E-3</v>
      </c>
      <c r="AG5077" s="241">
        <v>2.4766805999999999E-6</v>
      </c>
      <c r="AH5077" s="241">
        <v>5.3103971E-2</v>
      </c>
      <c r="AI5077" s="241">
        <v>7.1408368E-6</v>
      </c>
      <c r="AJ5077" s="241">
        <v>2.9824918000000001E-6</v>
      </c>
      <c r="AK5077" s="241">
        <v>9.0050632000000005E-4</v>
      </c>
      <c r="AL5077" s="241">
        <v>1.7405462E-4</v>
      </c>
      <c r="AM5077" s="241">
        <v>2.5553565000000002E-7</v>
      </c>
      <c r="AN5077" s="241">
        <v>1.1237569000000001E-5</v>
      </c>
      <c r="AO5077" s="241">
        <v>2.4103441999999999E-5</v>
      </c>
      <c r="AP5077" s="241">
        <v>-4.4598855999999997E-6</v>
      </c>
      <c r="AQ5077" s="241">
        <v>1.0744780000000001E-6</v>
      </c>
      <c r="AR5077" s="241">
        <v>1.1066521000000001E-3</v>
      </c>
      <c r="AT5077" s="193"/>
      <c r="AU5077" s="193"/>
      <c r="AV5077" s="193"/>
      <c r="AW5077" s="193"/>
      <c r="AX5077" s="193"/>
      <c r="AY5077" s="193"/>
      <c r="AZ5077" s="193"/>
      <c r="BA5077" s="193"/>
      <c r="BB5077" s="193"/>
      <c r="BC5077" s="193"/>
      <c r="BD5077" s="193"/>
      <c r="BE5077" s="315"/>
      <c r="BF5077" s="315"/>
      <c r="BG5077" s="315"/>
      <c r="BH5077" s="315"/>
      <c r="BI5077" s="315"/>
      <c r="BJ5077" s="315"/>
      <c r="BK5077" s="315"/>
    </row>
    <row r="5078" spans="1:63" x14ac:dyDescent="0.25">
      <c r="A5078" s="9"/>
      <c r="B5078" s="185" t="s">
        <v>5770</v>
      </c>
      <c r="C5078" s="5" t="s">
        <v>2705</v>
      </c>
      <c r="D5078" s="172">
        <v>2.2597084000000001</v>
      </c>
      <c r="E5078" s="172">
        <v>0.38544592999999999</v>
      </c>
      <c r="F5078" s="172">
        <v>4.7713753999999997E-3</v>
      </c>
      <c r="G5078" s="172">
        <v>2.0647312999999999E-3</v>
      </c>
      <c r="H5078" s="172">
        <v>8.0228419999999994E-5</v>
      </c>
      <c r="I5078" s="172">
        <v>3.3159514E-4</v>
      </c>
      <c r="J5078" s="172">
        <v>1.8662095000000001</v>
      </c>
      <c r="K5078" s="172">
        <v>1.2446458999999999E-4</v>
      </c>
      <c r="L5078" s="172">
        <v>6.8055299999999997E-4</v>
      </c>
      <c r="M5078" s="172">
        <v>0</v>
      </c>
      <c r="N5078" s="172">
        <v>0</v>
      </c>
      <c r="O5078" s="172">
        <v>0</v>
      </c>
      <c r="P5078" s="199">
        <f t="shared" si="984"/>
        <v>2.8551550370370369</v>
      </c>
      <c r="Q5078" s="233">
        <v>0.52275892000000002</v>
      </c>
      <c r="R5078" s="96">
        <v>0.43056979000000001</v>
      </c>
      <c r="S5078" s="96">
        <v>7.6535199999999998E-2</v>
      </c>
      <c r="T5078" s="96">
        <v>4.9167999999999997E-7</v>
      </c>
      <c r="U5078" s="96">
        <v>3.4897999999999999E-3</v>
      </c>
      <c r="V5078" s="96">
        <v>1.2676390000000001E-3</v>
      </c>
      <c r="W5078" s="96">
        <v>1.0895999999999999E-2</v>
      </c>
      <c r="X5078" s="241">
        <f t="shared" si="985"/>
        <v>0.17480997271564003</v>
      </c>
      <c r="Y5078" s="241">
        <f t="shared" si="986"/>
        <v>0.12081316872477001</v>
      </c>
      <c r="Z5078" s="241">
        <f t="shared" si="987"/>
        <v>5.2917042509570009E-2</v>
      </c>
      <c r="AA5078" s="241">
        <f t="shared" si="988"/>
        <v>1.0797614813000001E-3</v>
      </c>
      <c r="AB5078" s="241">
        <v>7.9144652999999995E-2</v>
      </c>
      <c r="AC5078" s="241">
        <v>2.0044213000000001E-7</v>
      </c>
      <c r="AD5078" s="241">
        <v>4.0611454999999998E-2</v>
      </c>
      <c r="AE5078" s="241">
        <v>6.7279544000000002E-7</v>
      </c>
      <c r="AF5078" s="241">
        <v>1.0537711E-3</v>
      </c>
      <c r="AG5078" s="241">
        <v>2.4163872E-6</v>
      </c>
      <c r="AH5078" s="241">
        <v>5.1803038000000003E-2</v>
      </c>
      <c r="AI5078" s="241">
        <v>7.0232337999999997E-6</v>
      </c>
      <c r="AJ5078" s="241">
        <v>2.9279808E-6</v>
      </c>
      <c r="AK5078" s="241">
        <v>8.7839791E-4</v>
      </c>
      <c r="AL5078" s="241">
        <v>1.9455237E-4</v>
      </c>
      <c r="AM5078" s="241">
        <v>3.1134377E-7</v>
      </c>
      <c r="AN5078" s="241">
        <v>1.0896585000000001E-5</v>
      </c>
      <c r="AO5078" s="241">
        <v>2.2477824999999999E-5</v>
      </c>
      <c r="AP5078" s="241">
        <v>-2.5827388E-6</v>
      </c>
      <c r="AQ5078" s="241">
        <v>1.0597812999999999E-6</v>
      </c>
      <c r="AR5078" s="241">
        <v>1.0787017000000001E-3</v>
      </c>
      <c r="AT5078" s="193"/>
      <c r="AU5078" s="193"/>
      <c r="AV5078" s="193"/>
      <c r="AW5078" s="193"/>
      <c r="AX5078" s="193"/>
      <c r="AY5078" s="193"/>
      <c r="AZ5078" s="193"/>
      <c r="BA5078" s="193"/>
      <c r="BB5078" s="193"/>
      <c r="BC5078" s="193"/>
      <c r="BD5078" s="193"/>
      <c r="BE5078" s="315"/>
      <c r="BF5078" s="315"/>
      <c r="BG5078" s="315"/>
      <c r="BH5078" s="315"/>
      <c r="BI5078" s="315"/>
      <c r="BJ5078" s="315"/>
      <c r="BK5078" s="315"/>
    </row>
    <row r="5079" spans="1:63" x14ac:dyDescent="0.25">
      <c r="A5079" s="9"/>
      <c r="B5079" s="185" t="s">
        <v>5770</v>
      </c>
      <c r="C5079" s="5" t="s">
        <v>2837</v>
      </c>
      <c r="D5079" s="172">
        <v>0.43303237</v>
      </c>
      <c r="E5079" s="172">
        <v>0.42367944000000002</v>
      </c>
      <c r="F5079" s="172">
        <v>3.2570580000000002E-3</v>
      </c>
      <c r="G5079" s="172">
        <v>2.0013488999999999E-3</v>
      </c>
      <c r="H5079" s="172">
        <v>8.5325766999999999E-5</v>
      </c>
      <c r="I5079" s="172">
        <v>4.5680082000000002E-4</v>
      </c>
      <c r="J5079" s="172">
        <v>2.5720096999999999E-3</v>
      </c>
      <c r="K5079" s="172">
        <v>1.2438341000000001E-4</v>
      </c>
      <c r="L5079" s="172">
        <v>8.5600577000000003E-4</v>
      </c>
      <c r="M5079" s="172">
        <v>0</v>
      </c>
      <c r="N5079" s="172">
        <v>0</v>
      </c>
      <c r="O5079" s="172">
        <v>0</v>
      </c>
      <c r="P5079" s="199">
        <f t="shared" si="984"/>
        <v>3.1383662222222219</v>
      </c>
      <c r="Q5079" s="233">
        <v>0.78180550000000004</v>
      </c>
      <c r="R5079" s="96">
        <v>0.53599487000000001</v>
      </c>
      <c r="S5079" s="96">
        <v>0.20553679999999999</v>
      </c>
      <c r="T5079" s="96">
        <v>7.2575E-7</v>
      </c>
      <c r="U5079" s="96">
        <v>9.3921000000000004E-3</v>
      </c>
      <c r="V5079" s="96">
        <v>3.6230030000000001E-3</v>
      </c>
      <c r="W5079" s="96">
        <v>2.7258000000000001E-2</v>
      </c>
      <c r="X5079" s="241">
        <f t="shared" si="985"/>
        <v>0.14667885997797789</v>
      </c>
      <c r="Y5079" s="241">
        <f t="shared" si="986"/>
        <v>8.8321923561169996E-2</v>
      </c>
      <c r="Z5079" s="241">
        <f t="shared" si="987"/>
        <v>5.7012943535207895E-2</v>
      </c>
      <c r="AA5079" s="241">
        <f t="shared" si="988"/>
        <v>1.3439928816E-3</v>
      </c>
      <c r="AB5079" s="241">
        <v>8.6995407999999996E-2</v>
      </c>
      <c r="AC5079" s="241">
        <v>2.9780571999999998E-7</v>
      </c>
      <c r="AD5079" s="241">
        <v>5.826974E-4</v>
      </c>
      <c r="AE5079" s="241">
        <v>4.0183184999999998E-7</v>
      </c>
      <c r="AF5079" s="241">
        <v>7.3654527999999998E-4</v>
      </c>
      <c r="AG5079" s="241">
        <v>6.5732435999999998E-6</v>
      </c>
      <c r="AH5079" s="241">
        <v>5.6941899999999997E-2</v>
      </c>
      <c r="AI5079" s="241">
        <v>4.9432281000000002E-6</v>
      </c>
      <c r="AJ5079" s="241">
        <v>2.8584308999999999E-6</v>
      </c>
      <c r="AK5079" s="241">
        <v>1.7057331E-6</v>
      </c>
      <c r="AL5079" s="241">
        <v>1.4332367E-6</v>
      </c>
      <c r="AM5079" s="241">
        <v>3.7567078999999997E-9</v>
      </c>
      <c r="AN5079" s="241">
        <v>2.6199465999999999E-5</v>
      </c>
      <c r="AO5079" s="241">
        <v>2.7354813999999999E-5</v>
      </c>
      <c r="AP5079" s="241">
        <v>6.5448697000000004E-6</v>
      </c>
      <c r="AQ5079" s="241">
        <v>1.7703816E-6</v>
      </c>
      <c r="AR5079" s="241">
        <v>1.3422225000000001E-3</v>
      </c>
      <c r="AT5079" s="193"/>
      <c r="AU5079" s="193"/>
      <c r="AV5079" s="193"/>
      <c r="AW5079" s="193"/>
      <c r="AX5079" s="193"/>
      <c r="AY5079" s="193"/>
      <c r="AZ5079" s="193"/>
      <c r="BA5079" s="193"/>
      <c r="BB5079" s="193"/>
      <c r="BC5079" s="193"/>
      <c r="BD5079" s="193"/>
      <c r="BE5079" s="315"/>
      <c r="BF5079" s="315"/>
      <c r="BG5079" s="315"/>
      <c r="BH5079" s="315"/>
      <c r="BI5079" s="315"/>
      <c r="BJ5079" s="315"/>
      <c r="BK5079" s="315"/>
    </row>
    <row r="5080" spans="1:63" x14ac:dyDescent="0.25">
      <c r="A5080" s="9"/>
      <c r="B5080" s="185" t="s">
        <v>5770</v>
      </c>
      <c r="C5080" s="5" t="s">
        <v>3458</v>
      </c>
      <c r="D5080" s="172">
        <v>6.0836866000000003E-2</v>
      </c>
      <c r="E5080" s="172">
        <v>6.0486207999999996E-3</v>
      </c>
      <c r="F5080" s="172">
        <v>3.0639376999999999E-3</v>
      </c>
      <c r="G5080" s="172">
        <v>3.2156437999999999E-4</v>
      </c>
      <c r="H5080" s="172">
        <v>9.1266502000000003E-5</v>
      </c>
      <c r="I5080" s="172">
        <v>4.5196073000000001E-4</v>
      </c>
      <c r="J5080" s="172">
        <v>5.0224317999999997E-2</v>
      </c>
      <c r="K5080" s="172">
        <v>1.2535897E-4</v>
      </c>
      <c r="L5080" s="172">
        <v>5.0983891999999999E-4</v>
      </c>
      <c r="M5080" s="172">
        <v>0</v>
      </c>
      <c r="N5080" s="172">
        <v>0</v>
      </c>
      <c r="O5080" s="172">
        <v>0</v>
      </c>
      <c r="P5080" s="199">
        <f t="shared" si="984"/>
        <v>4.4804598518518514E-2</v>
      </c>
      <c r="Q5080" s="233">
        <v>0.60662636000000003</v>
      </c>
      <c r="R5080" s="96">
        <v>0.54830232999999995</v>
      </c>
      <c r="S5080" s="96">
        <v>4.6674319999999998E-2</v>
      </c>
      <c r="T5080" s="96">
        <v>9.4096999999999999E-7</v>
      </c>
      <c r="U5080" s="96">
        <v>1.8887999999999999E-3</v>
      </c>
      <c r="V5080" s="96">
        <v>3.8346330000000001E-4</v>
      </c>
      <c r="W5080" s="96">
        <v>9.3764999999999994E-3</v>
      </c>
      <c r="X5080" s="241">
        <f t="shared" si="985"/>
        <v>2.8025126203539998E-2</v>
      </c>
      <c r="Y5080" s="241">
        <f t="shared" si="986"/>
        <v>2.5768943325119996E-2</v>
      </c>
      <c r="Z5080" s="241">
        <f t="shared" si="987"/>
        <v>8.8341386661999993E-4</v>
      </c>
      <c r="AA5080" s="241">
        <f t="shared" si="988"/>
        <v>1.3727690118E-3</v>
      </c>
      <c r="AB5080" s="241">
        <v>1.2416727999999999E-3</v>
      </c>
      <c r="AC5080" s="241">
        <v>2.7538494999999998E-7</v>
      </c>
      <c r="AD5080" s="241">
        <v>2.378713E-2</v>
      </c>
      <c r="AE5080" s="241">
        <v>4.6862817000000001E-7</v>
      </c>
      <c r="AF5080" s="241">
        <v>7.3794371999999996E-4</v>
      </c>
      <c r="AG5080" s="241">
        <v>1.4527920000000001E-6</v>
      </c>
      <c r="AH5080" s="241">
        <v>8.1267476999999995E-4</v>
      </c>
      <c r="AI5080" s="241">
        <v>4.4917637999999999E-6</v>
      </c>
      <c r="AJ5080" s="241">
        <v>2.8615799000000002E-6</v>
      </c>
      <c r="AK5080" s="241">
        <v>1.6862886E-6</v>
      </c>
      <c r="AL5080" s="241">
        <v>6.9678381000000002E-5</v>
      </c>
      <c r="AM5080" s="241">
        <v>2.0802732000000001E-7</v>
      </c>
      <c r="AN5080" s="241">
        <v>1.4439146E-5</v>
      </c>
      <c r="AO5080" s="241">
        <v>1.2423385999999999E-4</v>
      </c>
      <c r="AP5080" s="241">
        <v>-1.4685995E-4</v>
      </c>
      <c r="AQ5080" s="241">
        <v>1.0126118000000001E-6</v>
      </c>
      <c r="AR5080" s="241">
        <v>1.3717563999999999E-3</v>
      </c>
      <c r="AT5080" s="193"/>
      <c r="AU5080" s="193"/>
      <c r="AV5080" s="193"/>
      <c r="AW5080" s="193"/>
      <c r="AX5080" s="193"/>
      <c r="AY5080" s="193"/>
      <c r="AZ5080" s="193"/>
      <c r="BA5080" s="193"/>
      <c r="BB5080" s="193"/>
      <c r="BC5080" s="193"/>
      <c r="BD5080" s="193"/>
      <c r="BE5080" s="315"/>
      <c r="BF5080" s="315"/>
      <c r="BG5080" s="315"/>
      <c r="BH5080" s="315"/>
      <c r="BI5080" s="315"/>
      <c r="BJ5080" s="315"/>
      <c r="BK5080" s="315"/>
    </row>
    <row r="5081" spans="1:63" x14ac:dyDescent="0.25">
      <c r="A5081" s="9"/>
      <c r="B5081" s="185" t="s">
        <v>5770</v>
      </c>
      <c r="C5081" s="5" t="s">
        <v>2735</v>
      </c>
      <c r="D5081" s="172">
        <v>6.6014059999999998E-3</v>
      </c>
      <c r="E5081" s="172">
        <v>2.3142393000000002E-3</v>
      </c>
      <c r="F5081" s="172">
        <v>2.4229562E-3</v>
      </c>
      <c r="G5081" s="172">
        <v>1.4322259000000001E-4</v>
      </c>
      <c r="H5081" s="172">
        <v>7.8649005000000006E-5</v>
      </c>
      <c r="I5081" s="172">
        <v>3.2709482000000003E-4</v>
      </c>
      <c r="J5081" s="172">
        <v>7.7316983000000003E-4</v>
      </c>
      <c r="K5081" s="172">
        <v>1.2402898E-4</v>
      </c>
      <c r="L5081" s="172">
        <v>4.1804526000000002E-4</v>
      </c>
      <c r="M5081" s="172">
        <v>0</v>
      </c>
      <c r="N5081" s="172">
        <v>0</v>
      </c>
      <c r="O5081" s="172">
        <v>0</v>
      </c>
      <c r="P5081" s="199">
        <f t="shared" si="984"/>
        <v>1.7142513333333335E-2</v>
      </c>
      <c r="Q5081" s="233">
        <v>0.33278571000000001</v>
      </c>
      <c r="R5081" s="96">
        <v>0.31299275999999998</v>
      </c>
      <c r="S5081" s="96">
        <v>1.5878799999999998E-2</v>
      </c>
      <c r="T5081" s="96">
        <v>5.2499999999999995E-7</v>
      </c>
      <c r="U5081" s="96">
        <v>8.1846999999999996E-4</v>
      </c>
      <c r="V5081" s="96">
        <v>1.6635679999999999E-4</v>
      </c>
      <c r="W5081" s="96">
        <v>2.9288000000000001E-3</v>
      </c>
      <c r="X5081" s="241">
        <f t="shared" si="985"/>
        <v>2.729910275578E-2</v>
      </c>
      <c r="Y5081" s="241">
        <f t="shared" si="986"/>
        <v>2.6135705001980002E-2</v>
      </c>
      <c r="Z5081" s="241">
        <f t="shared" si="987"/>
        <v>3.7930332332999998E-4</v>
      </c>
      <c r="AA5081" s="241">
        <f t="shared" si="988"/>
        <v>7.8409443046999997E-4</v>
      </c>
      <c r="AB5081" s="241">
        <v>4.7489127000000002E-4</v>
      </c>
      <c r="AC5081" s="241">
        <v>1.5082147999999999E-7</v>
      </c>
      <c r="AD5081" s="241">
        <v>2.5081597000000001E-2</v>
      </c>
      <c r="AE5081" s="241">
        <v>3.8714807999999999E-7</v>
      </c>
      <c r="AF5081" s="241">
        <v>5.7820308999999997E-4</v>
      </c>
      <c r="AG5081" s="241">
        <v>4.7567242000000001E-7</v>
      </c>
      <c r="AH5081" s="241">
        <v>3.1080544999999998E-4</v>
      </c>
      <c r="AI5081" s="241">
        <v>3.5212295000000001E-6</v>
      </c>
      <c r="AJ5081" s="241">
        <v>1.2846247E-6</v>
      </c>
      <c r="AK5081" s="241">
        <v>4.6266065000000002E-7</v>
      </c>
      <c r="AL5081" s="241">
        <v>7.0963964000000002E-5</v>
      </c>
      <c r="AM5081" s="241">
        <v>2.1136888000000001E-7</v>
      </c>
      <c r="AN5081" s="241">
        <v>6.6734546000000002E-6</v>
      </c>
      <c r="AO5081" s="241">
        <v>6.0544343E-5</v>
      </c>
      <c r="AP5081" s="241">
        <v>-7.5163772000000004E-5</v>
      </c>
      <c r="AQ5081" s="241">
        <v>7.7215047E-7</v>
      </c>
      <c r="AR5081" s="241">
        <v>7.8332228E-4</v>
      </c>
      <c r="AT5081" s="193"/>
      <c r="AU5081" s="193"/>
      <c r="AV5081" s="193"/>
      <c r="AW5081" s="193"/>
      <c r="AX5081" s="193"/>
      <c r="AY5081" s="193"/>
      <c r="AZ5081" s="193"/>
      <c r="BA5081" s="193"/>
      <c r="BB5081" s="193"/>
      <c r="BC5081" s="193"/>
      <c r="BD5081" s="193"/>
      <c r="BE5081" s="315"/>
      <c r="BF5081" s="315"/>
      <c r="BG5081" s="315"/>
      <c r="BH5081" s="315"/>
      <c r="BI5081" s="315"/>
      <c r="BJ5081" s="315"/>
      <c r="BK5081" s="315"/>
    </row>
    <row r="5082" spans="1:63" x14ac:dyDescent="0.25">
      <c r="A5082" s="9"/>
      <c r="B5082" s="185" t="s">
        <v>5770</v>
      </c>
      <c r="C5082" s="5" t="s">
        <v>2734</v>
      </c>
      <c r="D5082" s="172">
        <v>3.9768893E-2</v>
      </c>
      <c r="E5082" s="172">
        <v>1.9632317999999999E-2</v>
      </c>
      <c r="F5082" s="172">
        <v>1.5956109E-2</v>
      </c>
      <c r="G5082" s="172">
        <v>2.0857916999999998E-3</v>
      </c>
      <c r="H5082" s="172">
        <v>8.7002936000000005E-5</v>
      </c>
      <c r="I5082" s="172">
        <v>3.8107081000000002E-4</v>
      </c>
      <c r="J5082" s="172">
        <v>1.4827109E-4</v>
      </c>
      <c r="K5082" s="172">
        <v>1.2630882999999999E-4</v>
      </c>
      <c r="L5082" s="172">
        <v>1.3520209999999999E-3</v>
      </c>
      <c r="M5082" s="172">
        <v>0</v>
      </c>
      <c r="N5082" s="172">
        <v>0</v>
      </c>
      <c r="O5082" s="172">
        <v>0</v>
      </c>
      <c r="P5082" s="199">
        <f t="shared" si="984"/>
        <v>0.14542457777777776</v>
      </c>
      <c r="Q5082" s="233">
        <v>0.96787639999999997</v>
      </c>
      <c r="R5082" s="96">
        <v>0.86151741999999998</v>
      </c>
      <c r="S5082" s="96">
        <v>8.8418399999999994E-2</v>
      </c>
      <c r="T5082" s="96">
        <v>8.3071999999999996E-7</v>
      </c>
      <c r="U5082" s="96">
        <v>3.8501999999999998E-3</v>
      </c>
      <c r="V5082" s="96">
        <v>1.5315490000000001E-3</v>
      </c>
      <c r="W5082" s="96">
        <v>1.2558E-2</v>
      </c>
      <c r="X5082" s="241">
        <f t="shared" si="985"/>
        <v>1.2513379246074098E-2</v>
      </c>
      <c r="Y5082" s="241">
        <f t="shared" si="986"/>
        <v>7.6353019666799997E-3</v>
      </c>
      <c r="Z5082" s="241">
        <f t="shared" si="987"/>
        <v>2.7167297755940996E-3</v>
      </c>
      <c r="AA5082" s="241">
        <f t="shared" si="988"/>
        <v>2.1613475037999996E-3</v>
      </c>
      <c r="AB5082" s="241">
        <v>4.0294592999999997E-3</v>
      </c>
      <c r="AC5082" s="241">
        <v>3.5882278000000001E-7</v>
      </c>
      <c r="AD5082" s="241">
        <v>2.5097405000000002E-4</v>
      </c>
      <c r="AE5082" s="241">
        <v>2.1293948000000001E-6</v>
      </c>
      <c r="AF5082" s="241">
        <v>3.3495529999999999E-3</v>
      </c>
      <c r="AG5082" s="241">
        <v>2.8273990999999999E-6</v>
      </c>
      <c r="AH5082" s="241">
        <v>2.6359923999999999E-3</v>
      </c>
      <c r="AI5082" s="241">
        <v>2.3553795000000001E-5</v>
      </c>
      <c r="AJ5082" s="241">
        <v>1.4260788999999999E-6</v>
      </c>
      <c r="AK5082" s="241">
        <v>5.0383741000000004E-6</v>
      </c>
      <c r="AL5082" s="241">
        <v>1.8056802E-7</v>
      </c>
      <c r="AM5082" s="241">
        <v>6.5057410000000002E-10</v>
      </c>
      <c r="AN5082" s="241">
        <v>1.0872358E-5</v>
      </c>
      <c r="AO5082" s="241">
        <v>1.8709033E-5</v>
      </c>
      <c r="AP5082" s="241">
        <v>2.0956518000000001E-5</v>
      </c>
      <c r="AQ5082" s="241">
        <v>1.1981038E-6</v>
      </c>
      <c r="AR5082" s="241">
        <v>2.1601493999999998E-3</v>
      </c>
      <c r="AT5082" s="193"/>
      <c r="AU5082" s="193"/>
      <c r="AV5082" s="193"/>
      <c r="AW5082" s="193"/>
      <c r="AX5082" s="193"/>
      <c r="AY5082" s="193"/>
      <c r="AZ5082" s="193"/>
      <c r="BA5082" s="193"/>
      <c r="BB5082" s="193"/>
      <c r="BC5082" s="193"/>
      <c r="BD5082" s="193"/>
      <c r="BE5082" s="315"/>
      <c r="BF5082" s="315"/>
      <c r="BG5082" s="315"/>
      <c r="BH5082" s="315"/>
      <c r="BI5082" s="315"/>
      <c r="BJ5082" s="315"/>
      <c r="BK5082" s="315"/>
    </row>
    <row r="5083" spans="1:63" x14ac:dyDescent="0.25">
      <c r="A5083" s="9"/>
      <c r="B5083" s="185" t="s">
        <v>5770</v>
      </c>
      <c r="C5083" s="5" t="s">
        <v>2733</v>
      </c>
      <c r="D5083" s="172">
        <v>5.8643376000000001E-3</v>
      </c>
      <c r="E5083" s="172">
        <v>2.3386902000000001E-3</v>
      </c>
      <c r="F5083" s="172">
        <v>2.4166462999999998E-3</v>
      </c>
      <c r="G5083" s="172">
        <v>2.737135E-5</v>
      </c>
      <c r="H5083" s="172">
        <v>7.8457576999999996E-5</v>
      </c>
      <c r="I5083" s="172">
        <v>3.2508090999999999E-4</v>
      </c>
      <c r="J5083" s="172">
        <v>1.3564727E-4</v>
      </c>
      <c r="K5083" s="172">
        <v>1.2400671E-4</v>
      </c>
      <c r="L5083" s="172">
        <v>4.1843731999999999E-4</v>
      </c>
      <c r="M5083" s="172">
        <v>0</v>
      </c>
      <c r="N5083" s="172">
        <v>0</v>
      </c>
      <c r="O5083" s="172">
        <v>0</v>
      </c>
      <c r="P5083" s="199">
        <f t="shared" si="984"/>
        <v>1.7323631111111112E-2</v>
      </c>
      <c r="Q5083" s="233">
        <v>0.33008145</v>
      </c>
      <c r="R5083" s="96">
        <v>0.30989294000000001</v>
      </c>
      <c r="S5083" s="96">
        <v>1.6189599999999998E-2</v>
      </c>
      <c r="T5083" s="96">
        <v>5.1669E-7</v>
      </c>
      <c r="U5083" s="96">
        <v>8.2615E-4</v>
      </c>
      <c r="V5083" s="96">
        <v>1.6943780000000001E-4</v>
      </c>
      <c r="W5083" s="96">
        <v>3.0027999999999999E-3</v>
      </c>
      <c r="X5083" s="241">
        <f t="shared" si="985"/>
        <v>3.5266691648673E-3</v>
      </c>
      <c r="Y5083" s="241">
        <f t="shared" si="986"/>
        <v>2.4361171482300001E-3</v>
      </c>
      <c r="Z5083" s="241">
        <f t="shared" si="987"/>
        <v>3.1420471866729993E-4</v>
      </c>
      <c r="AA5083" s="241">
        <f t="shared" si="988"/>
        <v>7.7634729797000006E-4</v>
      </c>
      <c r="AB5083" s="241">
        <v>4.7991179000000001E-4</v>
      </c>
      <c r="AC5083" s="241">
        <v>1.5136378E-7</v>
      </c>
      <c r="AD5083" s="241">
        <v>1.3787268000000001E-3</v>
      </c>
      <c r="AE5083" s="241">
        <v>3.8590342999999998E-7</v>
      </c>
      <c r="AF5083" s="241">
        <v>5.7645441E-4</v>
      </c>
      <c r="AG5083" s="241">
        <v>4.8688102000000002E-7</v>
      </c>
      <c r="AH5083" s="241">
        <v>3.1409168000000001E-4</v>
      </c>
      <c r="AI5083" s="241">
        <v>3.5125381E-6</v>
      </c>
      <c r="AJ5083" s="241">
        <v>2.1729108999999999E-7</v>
      </c>
      <c r="AK5083" s="241">
        <v>5.9322383999999997E-7</v>
      </c>
      <c r="AL5083" s="241">
        <v>2.8297282999999999E-6</v>
      </c>
      <c r="AM5083" s="241">
        <v>6.6270372999999999E-9</v>
      </c>
      <c r="AN5083" s="241">
        <v>6.6321832999999998E-6</v>
      </c>
      <c r="AO5083" s="241">
        <v>5.9315581E-5</v>
      </c>
      <c r="AP5083" s="241">
        <v>-7.2994134000000006E-5</v>
      </c>
      <c r="AQ5083" s="241">
        <v>7.7237797000000003E-7</v>
      </c>
      <c r="AR5083" s="241">
        <v>7.7557492000000002E-4</v>
      </c>
      <c r="AT5083" s="193"/>
      <c r="AU5083" s="193"/>
      <c r="AV5083" s="193"/>
      <c r="AW5083" s="193"/>
      <c r="AX5083" s="193"/>
      <c r="AY5083" s="193"/>
      <c r="AZ5083" s="193"/>
      <c r="BA5083" s="193"/>
      <c r="BB5083" s="193"/>
      <c r="BC5083" s="193"/>
      <c r="BD5083" s="193"/>
      <c r="BE5083" s="315"/>
      <c r="BF5083" s="315"/>
      <c r="BG5083" s="315"/>
      <c r="BH5083" s="315"/>
      <c r="BI5083" s="315"/>
      <c r="BJ5083" s="315"/>
      <c r="BK5083" s="315"/>
    </row>
    <row r="5084" spans="1:63" x14ac:dyDescent="0.25">
      <c r="A5084" s="9"/>
      <c r="B5084" s="185" t="s">
        <v>5770</v>
      </c>
      <c r="C5084" s="5" t="s">
        <v>2132</v>
      </c>
      <c r="D5084" s="172">
        <v>0.39096641999999998</v>
      </c>
      <c r="E5084" s="172">
        <v>0.38011356000000002</v>
      </c>
      <c r="F5084" s="172">
        <v>2.6700709E-3</v>
      </c>
      <c r="G5084" s="172">
        <v>1.6097024999999999E-3</v>
      </c>
      <c r="H5084" s="172">
        <v>7.7095123999999999E-5</v>
      </c>
      <c r="I5084" s="172">
        <v>3.0275106000000001E-4</v>
      </c>
      <c r="J5084" s="172">
        <v>5.6175302E-3</v>
      </c>
      <c r="K5084" s="172">
        <v>1.2382474E-4</v>
      </c>
      <c r="L5084" s="172">
        <v>4.5188694999999997E-4</v>
      </c>
      <c r="M5084" s="172">
        <v>0</v>
      </c>
      <c r="N5084" s="172">
        <v>0</v>
      </c>
      <c r="O5084" s="172">
        <v>0</v>
      </c>
      <c r="P5084" s="199">
        <f t="shared" si="984"/>
        <v>2.8156560000000002</v>
      </c>
      <c r="Q5084" s="233">
        <v>0.35957892000000002</v>
      </c>
      <c r="R5084" s="96">
        <v>0.30736144999999998</v>
      </c>
      <c r="S5084" s="96">
        <v>4.2017359999999997E-2</v>
      </c>
      <c r="T5084" s="96">
        <v>3.8462000000000001E-7</v>
      </c>
      <c r="U5084" s="96">
        <v>1.5587999999999999E-3</v>
      </c>
      <c r="V5084" s="96">
        <v>4.4042380000000001E-4</v>
      </c>
      <c r="W5084" s="96">
        <v>8.2004999999999995E-3</v>
      </c>
      <c r="X5084" s="241">
        <f t="shared" si="985"/>
        <v>0.14745626512345</v>
      </c>
      <c r="Y5084" s="241">
        <f t="shared" si="986"/>
        <v>8.2743306418709986E-2</v>
      </c>
      <c r="Z5084" s="241">
        <f t="shared" si="987"/>
        <v>6.3942628030100007E-2</v>
      </c>
      <c r="AA5084" s="241">
        <f t="shared" si="988"/>
        <v>7.7033067464000007E-4</v>
      </c>
      <c r="AB5084" s="241">
        <v>7.8049946999999995E-2</v>
      </c>
      <c r="AC5084" s="241">
        <v>1.3731643999999999E-7</v>
      </c>
      <c r="AD5084" s="241">
        <v>4.0692666000000004E-3</v>
      </c>
      <c r="AE5084" s="241">
        <v>4.0264366999999998E-7</v>
      </c>
      <c r="AF5084" s="241">
        <v>6.2220585999999995E-4</v>
      </c>
      <c r="AG5084" s="241">
        <v>1.3469986E-6</v>
      </c>
      <c r="AH5084" s="241">
        <v>5.1086734000000002E-2</v>
      </c>
      <c r="AI5084" s="241">
        <v>3.9192525999999999E-6</v>
      </c>
      <c r="AJ5084" s="241">
        <v>7.6989311999999996E-7</v>
      </c>
      <c r="AK5084" s="241">
        <v>1.1463630000000001E-2</v>
      </c>
      <c r="AL5084" s="241">
        <v>1.3635391E-3</v>
      </c>
      <c r="AM5084" s="241">
        <v>6.3584177999999995E-7</v>
      </c>
      <c r="AN5084" s="241">
        <v>7.6141536000000001E-6</v>
      </c>
      <c r="AO5084" s="241">
        <v>3.8740483E-5</v>
      </c>
      <c r="AP5084" s="241">
        <v>-2.2954693999999999E-5</v>
      </c>
      <c r="AQ5084" s="241">
        <v>8.1187464000000003E-7</v>
      </c>
      <c r="AR5084" s="241">
        <v>7.6951880000000002E-4</v>
      </c>
      <c r="AT5084" s="193"/>
      <c r="AU5084" s="193"/>
      <c r="AV5084" s="193"/>
      <c r="AW5084" s="193"/>
      <c r="AX5084" s="193"/>
      <c r="AY5084" s="193"/>
      <c r="AZ5084" s="193"/>
      <c r="BA5084" s="193"/>
      <c r="BB5084" s="193"/>
      <c r="BC5084" s="193"/>
      <c r="BD5084" s="193"/>
      <c r="BE5084" s="315"/>
      <c r="BF5084" s="315"/>
      <c r="BG5084" s="315"/>
      <c r="BH5084" s="315"/>
      <c r="BI5084" s="315"/>
      <c r="BJ5084" s="315"/>
      <c r="BK5084" s="315"/>
    </row>
    <row r="5085" spans="1:63" x14ac:dyDescent="0.25">
      <c r="A5085" s="9"/>
      <c r="B5085" s="185" t="s">
        <v>5770</v>
      </c>
      <c r="C5085" s="5" t="s">
        <v>1733</v>
      </c>
      <c r="D5085" s="172">
        <v>0.36434372999999998</v>
      </c>
      <c r="E5085" s="172">
        <v>0.31734888999999999</v>
      </c>
      <c r="F5085" s="172">
        <v>1.5777996999999998E-2</v>
      </c>
      <c r="G5085" s="172">
        <v>4.9713049E-3</v>
      </c>
      <c r="H5085" s="172">
        <v>2.6317586000000002E-4</v>
      </c>
      <c r="I5085" s="172">
        <v>3.0293486000000001E-3</v>
      </c>
      <c r="J5085" s="172">
        <v>1.6577356000000001E-2</v>
      </c>
      <c r="K5085" s="172">
        <v>1.3862111999999999E-4</v>
      </c>
      <c r="L5085" s="172">
        <v>6.2370315999999999E-3</v>
      </c>
      <c r="M5085" s="172">
        <v>0</v>
      </c>
      <c r="N5085" s="172">
        <v>0</v>
      </c>
      <c r="O5085" s="172">
        <v>0</v>
      </c>
      <c r="P5085" s="199">
        <f t="shared" si="984"/>
        <v>2.3507325185185182</v>
      </c>
      <c r="Q5085" s="233">
        <v>7.9691003</v>
      </c>
      <c r="R5085" s="96">
        <v>4.8901896000000002</v>
      </c>
      <c r="S5085" s="96">
        <v>2.5880960000000002</v>
      </c>
      <c r="T5085" s="96">
        <v>7.0991999999999997E-6</v>
      </c>
      <c r="U5085" s="96">
        <v>0.11876</v>
      </c>
      <c r="V5085" s="96">
        <v>4.7487679999999997E-2</v>
      </c>
      <c r="W5085" s="96">
        <v>0.32456000000000002</v>
      </c>
      <c r="X5085" s="241">
        <f t="shared" si="985"/>
        <v>0.13243522566683499</v>
      </c>
      <c r="Y5085" s="241">
        <f t="shared" si="986"/>
        <v>7.6815797810000003E-2</v>
      </c>
      <c r="Z5085" s="241">
        <f t="shared" si="987"/>
        <v>4.3360016910834992E-2</v>
      </c>
      <c r="AA5085" s="241">
        <f t="shared" si="988"/>
        <v>1.2259410946000001E-2</v>
      </c>
      <c r="AB5085" s="241">
        <v>6.5160965000000001E-2</v>
      </c>
      <c r="AC5085" s="241">
        <v>1.5378933999999999E-6</v>
      </c>
      <c r="AD5085" s="241">
        <v>8.1125134000000002E-3</v>
      </c>
      <c r="AE5085" s="241">
        <v>1.1763486E-6</v>
      </c>
      <c r="AF5085" s="241">
        <v>3.4568702E-3</v>
      </c>
      <c r="AG5085" s="241">
        <v>8.2734968000000006E-5</v>
      </c>
      <c r="AH5085" s="241">
        <v>4.2650025000000001E-2</v>
      </c>
      <c r="AI5085" s="241">
        <v>2.5219625999999999E-5</v>
      </c>
      <c r="AJ5085" s="241">
        <v>3.4371057999999999E-5</v>
      </c>
      <c r="AK5085" s="241">
        <v>2.6420209E-5</v>
      </c>
      <c r="AL5085" s="241">
        <v>1.4823314000000001E-5</v>
      </c>
      <c r="AM5085" s="241">
        <v>4.2893834999999997E-8</v>
      </c>
      <c r="AN5085" s="241">
        <v>3.0264377999999998E-4</v>
      </c>
      <c r="AO5085" s="241">
        <v>1.3670933E-4</v>
      </c>
      <c r="AP5085" s="241">
        <v>1.6976170000000001E-4</v>
      </c>
      <c r="AQ5085" s="241">
        <v>1.4280946E-5</v>
      </c>
      <c r="AR5085" s="241">
        <v>1.224513E-2</v>
      </c>
      <c r="AT5085" s="193"/>
      <c r="AU5085" s="193"/>
      <c r="AV5085" s="193"/>
      <c r="AW5085" s="193"/>
      <c r="AX5085" s="193"/>
      <c r="AY5085" s="193"/>
      <c r="AZ5085" s="193"/>
      <c r="BA5085" s="193"/>
      <c r="BB5085" s="193"/>
      <c r="BC5085" s="193"/>
      <c r="BD5085" s="193"/>
      <c r="BE5085" s="315"/>
      <c r="BF5085" s="315"/>
      <c r="BG5085" s="315"/>
      <c r="BH5085" s="315"/>
      <c r="BI5085" s="315"/>
      <c r="BJ5085" s="315"/>
      <c r="BK5085" s="315"/>
    </row>
    <row r="5086" spans="1:63" x14ac:dyDescent="0.25">
      <c r="A5086" s="9"/>
      <c r="B5086" s="185" t="s">
        <v>5770</v>
      </c>
      <c r="C5086" s="5" t="s">
        <v>5076</v>
      </c>
      <c r="D5086" s="172">
        <v>1.090794E-2</v>
      </c>
      <c r="E5086" s="172">
        <v>3.0241589999999998E-3</v>
      </c>
      <c r="F5086" s="172">
        <v>2.7011954000000001E-3</v>
      </c>
      <c r="G5086" s="172">
        <v>3.8647348000000002E-3</v>
      </c>
      <c r="H5086" s="172">
        <v>8.5050042999999998E-5</v>
      </c>
      <c r="I5086" s="172">
        <v>3.9411912999999998E-4</v>
      </c>
      <c r="J5086" s="172">
        <v>2.5935345000000003E-4</v>
      </c>
      <c r="K5086" s="172">
        <v>1.2474563E-4</v>
      </c>
      <c r="L5086" s="172">
        <v>4.5458218000000002E-4</v>
      </c>
      <c r="M5086" s="172">
        <v>0</v>
      </c>
      <c r="N5086" s="172">
        <v>0</v>
      </c>
      <c r="O5086" s="172">
        <v>0</v>
      </c>
      <c r="P5086" s="199">
        <f t="shared" si="984"/>
        <v>2.2401177777777774E-2</v>
      </c>
      <c r="Q5086" s="233">
        <v>0.45376682000000002</v>
      </c>
      <c r="R5086" s="96">
        <v>0.42706163000000003</v>
      </c>
      <c r="S5086" s="96">
        <v>2.1503999999999999E-2</v>
      </c>
      <c r="T5086" s="96">
        <v>7.6601999999999997E-7</v>
      </c>
      <c r="U5086" s="96">
        <v>1.1257000000000001E-3</v>
      </c>
      <c r="V5086" s="96">
        <v>2.1022169999999999E-4</v>
      </c>
      <c r="W5086" s="96">
        <v>3.8644999999999999E-3</v>
      </c>
      <c r="X5086" s="241">
        <f t="shared" si="985"/>
        <v>0.19948909708227</v>
      </c>
      <c r="Y5086" s="241">
        <f t="shared" si="986"/>
        <v>0.19795175616220001</v>
      </c>
      <c r="Z5086" s="241">
        <f t="shared" si="987"/>
        <v>4.6794600291000005E-4</v>
      </c>
      <c r="AA5086" s="241">
        <f t="shared" si="988"/>
        <v>1.0693949171600001E-3</v>
      </c>
      <c r="AB5086" s="241">
        <v>6.2046843000000001E-4</v>
      </c>
      <c r="AC5086" s="241">
        <v>2.1073834999999999E-7</v>
      </c>
      <c r="AD5086" s="241">
        <v>0.19667960000000001</v>
      </c>
      <c r="AE5086" s="241">
        <v>4.2872424000000002E-7</v>
      </c>
      <c r="AF5086" s="241">
        <v>6.5041366000000004E-4</v>
      </c>
      <c r="AG5086" s="241">
        <v>6.3460960999999995E-7</v>
      </c>
      <c r="AH5086" s="241">
        <v>4.0608159E-4</v>
      </c>
      <c r="AI5086" s="241">
        <v>3.9301507000000004E-6</v>
      </c>
      <c r="AJ5086" s="241">
        <v>1.341298E-5</v>
      </c>
      <c r="AK5086" s="241">
        <v>6.5650042999999995E-7</v>
      </c>
      <c r="AL5086" s="241">
        <v>6.4063339E-5</v>
      </c>
      <c r="AM5086" s="241">
        <v>1.8181938E-7</v>
      </c>
      <c r="AN5086" s="241">
        <v>9.9427493999999993E-6</v>
      </c>
      <c r="AO5086" s="241">
        <v>9.6520954E-5</v>
      </c>
      <c r="AP5086" s="241">
        <v>-1.2684408000000001E-4</v>
      </c>
      <c r="AQ5086" s="241">
        <v>8.7571716000000003E-7</v>
      </c>
      <c r="AR5086" s="241">
        <v>1.0685192E-3</v>
      </c>
      <c r="AT5086" s="193"/>
      <c r="AU5086" s="193"/>
      <c r="AV5086" s="193"/>
      <c r="AW5086" s="193"/>
      <c r="AX5086" s="193"/>
      <c r="AY5086" s="193"/>
      <c r="AZ5086" s="193"/>
      <c r="BA5086" s="193"/>
      <c r="BB5086" s="193"/>
      <c r="BC5086" s="193"/>
      <c r="BD5086" s="193"/>
      <c r="BE5086" s="315"/>
      <c r="BF5086" s="315"/>
      <c r="BG5086" s="315"/>
      <c r="BH5086" s="315"/>
      <c r="BI5086" s="315"/>
      <c r="BJ5086" s="315"/>
      <c r="BK5086" s="315"/>
    </row>
    <row r="5087" spans="1:63" x14ac:dyDescent="0.25">
      <c r="A5087" s="9"/>
      <c r="B5087" s="185" t="s">
        <v>5770</v>
      </c>
      <c r="C5087" s="5" t="s">
        <v>1611</v>
      </c>
      <c r="D5087" s="172">
        <v>2.6883740999999999E-2</v>
      </c>
      <c r="E5087" s="172">
        <v>1.7158901999999999E-3</v>
      </c>
      <c r="F5087" s="172">
        <v>2.2271024E-3</v>
      </c>
      <c r="G5087" s="172">
        <v>8.7477029000000001E-4</v>
      </c>
      <c r="H5087" s="172">
        <v>6.9467819999999994E-5</v>
      </c>
      <c r="I5087" s="172">
        <v>2.3259767999999999E-4</v>
      </c>
      <c r="J5087" s="172">
        <v>2.1252335000000001E-2</v>
      </c>
      <c r="K5087" s="172">
        <v>1.2302371999999999E-4</v>
      </c>
      <c r="L5087" s="172">
        <v>3.8855337999999998E-4</v>
      </c>
      <c r="M5087" s="172">
        <v>0</v>
      </c>
      <c r="N5087" s="172">
        <v>0</v>
      </c>
      <c r="O5087" s="172">
        <v>0</v>
      </c>
      <c r="P5087" s="199">
        <f t="shared" si="984"/>
        <v>1.2710297777777777E-2</v>
      </c>
      <c r="Q5087" s="233">
        <v>0.17545922999999999</v>
      </c>
      <c r="R5087" s="96">
        <v>0.15939228</v>
      </c>
      <c r="S5087" s="96">
        <v>1.2936E-2</v>
      </c>
      <c r="T5087" s="96">
        <v>1.8099999999999999E-7</v>
      </c>
      <c r="U5087" s="96">
        <v>5.888E-4</v>
      </c>
      <c r="V5087" s="96">
        <v>1.8646299999999999E-4</v>
      </c>
      <c r="W5087" s="96">
        <v>2.3555E-3</v>
      </c>
      <c r="X5087" s="241">
        <f t="shared" si="985"/>
        <v>2.1647375497733001E-3</v>
      </c>
      <c r="Y5087" s="241">
        <f t="shared" si="986"/>
        <v>1.516535478273E-3</v>
      </c>
      <c r="Z5087" s="241">
        <f t="shared" si="987"/>
        <v>2.481602714903E-4</v>
      </c>
      <c r="AA5087" s="241">
        <f t="shared" si="988"/>
        <v>4.0004180000999999E-4</v>
      </c>
      <c r="AB5087" s="241">
        <v>3.5182677999999999E-4</v>
      </c>
      <c r="AC5087" s="241">
        <v>7.3792672999999996E-8</v>
      </c>
      <c r="AD5087" s="241">
        <v>6.4815504999999999E-4</v>
      </c>
      <c r="AE5087" s="241">
        <v>3.5130586999999999E-7</v>
      </c>
      <c r="AF5087" s="241">
        <v>5.1571386999999999E-4</v>
      </c>
      <c r="AG5087" s="241">
        <v>4.1467972999999998E-7</v>
      </c>
      <c r="AH5087" s="241">
        <v>2.3024219E-4</v>
      </c>
      <c r="AI5087" s="241">
        <v>3.2400500999999999E-6</v>
      </c>
      <c r="AJ5087" s="241">
        <v>6.4897859E-7</v>
      </c>
      <c r="AK5087" s="241">
        <v>4.4054561000000002E-7</v>
      </c>
      <c r="AL5087" s="241">
        <v>3.8171753999999998E-7</v>
      </c>
      <c r="AM5087" s="241">
        <v>1.0160502999999999E-9</v>
      </c>
      <c r="AN5087" s="241">
        <v>2.4339252E-6</v>
      </c>
      <c r="AO5087" s="241">
        <v>6.9240545E-6</v>
      </c>
      <c r="AP5087" s="241">
        <v>3.8477939000000001E-6</v>
      </c>
      <c r="AQ5087" s="241">
        <v>6.5059001000000004E-7</v>
      </c>
      <c r="AR5087" s="241">
        <v>3.9939121E-4</v>
      </c>
      <c r="AT5087" s="193"/>
      <c r="AU5087" s="193"/>
      <c r="AV5087" s="193"/>
      <c r="AW5087" s="193"/>
      <c r="AX5087" s="193"/>
      <c r="AY5087" s="193"/>
      <c r="AZ5087" s="193"/>
      <c r="BA5087" s="193"/>
      <c r="BB5087" s="193"/>
      <c r="BC5087" s="193"/>
      <c r="BD5087" s="193"/>
      <c r="BE5087" s="315"/>
      <c r="BF5087" s="315"/>
      <c r="BG5087" s="315"/>
      <c r="BH5087" s="315"/>
      <c r="BI5087" s="315"/>
      <c r="BJ5087" s="315"/>
      <c r="BK5087" s="315"/>
    </row>
    <row r="5088" spans="1:63" x14ac:dyDescent="0.25">
      <c r="A5088" s="9"/>
      <c r="B5088" s="185" t="s">
        <v>5770</v>
      </c>
      <c r="C5088" s="5" t="s">
        <v>4167</v>
      </c>
      <c r="D5088" s="172">
        <v>5.5815376999999999E-3</v>
      </c>
      <c r="E5088" s="172">
        <v>1.5816711E-3</v>
      </c>
      <c r="F5088" s="172">
        <v>2.2013763000000002E-3</v>
      </c>
      <c r="G5088" s="172">
        <v>8.7478749000000002E-4</v>
      </c>
      <c r="H5088" s="172">
        <v>6.9110595000000002E-5</v>
      </c>
      <c r="I5088" s="172">
        <v>2.2854148E-4</v>
      </c>
      <c r="J5088" s="172">
        <v>1.2129712E-4</v>
      </c>
      <c r="K5088" s="172">
        <v>1.2298434E-4</v>
      </c>
      <c r="L5088" s="172">
        <v>3.8176931999999998E-4</v>
      </c>
      <c r="M5088" s="172">
        <v>0</v>
      </c>
      <c r="N5088" s="172">
        <v>0</v>
      </c>
      <c r="O5088" s="172">
        <v>0</v>
      </c>
      <c r="P5088" s="199">
        <f t="shared" si="984"/>
        <v>1.1716082222222222E-2</v>
      </c>
      <c r="Q5088" s="233">
        <v>0.16581366</v>
      </c>
      <c r="R5088" s="96">
        <v>0.15201886000000001</v>
      </c>
      <c r="S5088" s="96">
        <v>1.108576E-2</v>
      </c>
      <c r="T5088" s="96">
        <v>1.6990000000000001E-7</v>
      </c>
      <c r="U5088" s="96">
        <v>5.1119999999999996E-4</v>
      </c>
      <c r="V5088" s="96">
        <v>1.6377779999999999E-4</v>
      </c>
      <c r="W5088" s="96">
        <v>2.0338999999999999E-3</v>
      </c>
      <c r="X5088" s="241">
        <f t="shared" si="985"/>
        <v>2.0887680354618101E-3</v>
      </c>
      <c r="Y5088" s="241">
        <f t="shared" si="986"/>
        <v>1.4779361173170001E-3</v>
      </c>
      <c r="Z5088" s="241">
        <f t="shared" si="987"/>
        <v>2.2925175230481E-4</v>
      </c>
      <c r="AA5088" s="241">
        <f t="shared" si="988"/>
        <v>3.8158016584000001E-4</v>
      </c>
      <c r="AB5088" s="241">
        <v>3.2426782999999998E-4</v>
      </c>
      <c r="AC5088" s="241">
        <v>6.4330907000000002E-8</v>
      </c>
      <c r="AD5088" s="241">
        <v>6.4289752999999996E-4</v>
      </c>
      <c r="AE5088" s="241">
        <v>3.4908546000000001E-7</v>
      </c>
      <c r="AF5088" s="241">
        <v>5.1000201999999999E-4</v>
      </c>
      <c r="AG5088" s="241">
        <v>3.5532094999999999E-7</v>
      </c>
      <c r="AH5088" s="241">
        <v>2.1220432000000001E-4</v>
      </c>
      <c r="AI5088" s="241">
        <v>3.1990633999999998E-6</v>
      </c>
      <c r="AJ5088" s="241">
        <v>6.2049124999999995E-7</v>
      </c>
      <c r="AK5088" s="241">
        <v>3.7011742999999998E-7</v>
      </c>
      <c r="AL5088" s="241">
        <v>2.0273625E-7</v>
      </c>
      <c r="AM5088" s="241">
        <v>6.0307480999999999E-10</v>
      </c>
      <c r="AN5088" s="241">
        <v>2.0843934000000001E-6</v>
      </c>
      <c r="AO5088" s="241">
        <v>5.4000696E-6</v>
      </c>
      <c r="AP5088" s="241">
        <v>5.1699578999999998E-6</v>
      </c>
      <c r="AQ5088" s="241">
        <v>6.3392584000000001E-7</v>
      </c>
      <c r="AR5088" s="241">
        <v>3.8094624000000002E-4</v>
      </c>
      <c r="AT5088" s="193"/>
      <c r="AU5088" s="193"/>
      <c r="AV5088" s="193"/>
      <c r="AW5088" s="193"/>
      <c r="AX5088" s="193"/>
      <c r="AY5088" s="193"/>
      <c r="AZ5088" s="193"/>
      <c r="BA5088" s="193"/>
      <c r="BB5088" s="193"/>
      <c r="BC5088" s="193"/>
      <c r="BD5088" s="193"/>
      <c r="BE5088" s="315"/>
      <c r="BF5088" s="315"/>
      <c r="BG5088" s="315"/>
      <c r="BH5088" s="315"/>
      <c r="BI5088" s="315"/>
      <c r="BJ5088" s="315"/>
      <c r="BK5088" s="315"/>
    </row>
    <row r="5089" spans="1:63" x14ac:dyDescent="0.25">
      <c r="A5089" s="9"/>
      <c r="B5089" s="185" t="s">
        <v>5770</v>
      </c>
      <c r="C5089" s="5" t="s">
        <v>5081</v>
      </c>
      <c r="D5089" s="172">
        <v>0.1384909</v>
      </c>
      <c r="E5089" s="172">
        <v>3.7028170999999999E-2</v>
      </c>
      <c r="F5089" s="172">
        <v>7.6761232E-3</v>
      </c>
      <c r="G5089" s="172">
        <v>1.0306198E-3</v>
      </c>
      <c r="H5089" s="172">
        <v>1.6537892E-4</v>
      </c>
      <c r="I5089" s="172">
        <v>1.3451349000000001E-3</v>
      </c>
      <c r="J5089" s="172">
        <v>8.8135623999999996E-2</v>
      </c>
      <c r="K5089" s="172">
        <v>1.3337399999999999E-4</v>
      </c>
      <c r="L5089" s="172">
        <v>2.9764725000000001E-3</v>
      </c>
      <c r="M5089" s="172">
        <v>0</v>
      </c>
      <c r="N5089" s="172">
        <v>0</v>
      </c>
      <c r="O5089" s="172">
        <v>0</v>
      </c>
      <c r="P5089" s="199">
        <f t="shared" si="984"/>
        <v>0.27428274814814813</v>
      </c>
      <c r="Q5089" s="233">
        <v>2.7343766</v>
      </c>
      <c r="R5089" s="96">
        <v>2.0974889000000001</v>
      </c>
      <c r="S5089" s="96">
        <v>0.5149648</v>
      </c>
      <c r="T5089" s="96">
        <v>3.2880000000000001E-6</v>
      </c>
      <c r="U5089" s="96">
        <v>2.4885999999999998E-2</v>
      </c>
      <c r="V5089" s="96">
        <v>6.41466E-3</v>
      </c>
      <c r="W5089" s="96">
        <v>9.0619000000000005E-2</v>
      </c>
      <c r="X5089" s="241">
        <f t="shared" si="985"/>
        <v>0.27838023494034003</v>
      </c>
      <c r="Y5089" s="241">
        <f t="shared" si="986"/>
        <v>0.26564407577244004</v>
      </c>
      <c r="Z5089" s="241">
        <f t="shared" si="987"/>
        <v>7.4815386772999993E-3</v>
      </c>
      <c r="AA5089" s="241">
        <f t="shared" si="988"/>
        <v>5.2546204906000005E-3</v>
      </c>
      <c r="AB5089" s="241">
        <v>7.6025950000000002E-3</v>
      </c>
      <c r="AC5089" s="241">
        <v>4.3174121999999997E-6</v>
      </c>
      <c r="AD5089" s="241">
        <v>0.25616692000000002</v>
      </c>
      <c r="AE5089" s="241">
        <v>9.1526223999999998E-7</v>
      </c>
      <c r="AF5089" s="241">
        <v>1.8528037999999999E-3</v>
      </c>
      <c r="AG5089" s="241">
        <v>1.6524298000000002E-5</v>
      </c>
      <c r="AH5089" s="241">
        <v>4.9760105999999997E-3</v>
      </c>
      <c r="AI5089" s="241">
        <v>1.1722832E-5</v>
      </c>
      <c r="AJ5089" s="241">
        <v>9.1319629000000005E-6</v>
      </c>
      <c r="AK5089" s="241">
        <v>1.3140174000000001E-5</v>
      </c>
      <c r="AL5089" s="241">
        <v>2.2684914999999998E-3</v>
      </c>
      <c r="AM5089" s="241">
        <v>5.5969384000000001E-6</v>
      </c>
      <c r="AN5089" s="241">
        <v>1.1491418E-4</v>
      </c>
      <c r="AO5089" s="241">
        <v>3.9705923000000001E-4</v>
      </c>
      <c r="AP5089" s="241">
        <v>-3.1452873999999998E-4</v>
      </c>
      <c r="AQ5089" s="241">
        <v>6.8141905999999997E-6</v>
      </c>
      <c r="AR5089" s="241">
        <v>5.2478063000000004E-3</v>
      </c>
      <c r="AT5089" s="193"/>
      <c r="AU5089" s="193"/>
      <c r="AV5089" s="193"/>
      <c r="AW5089" s="193"/>
      <c r="AX5089" s="193"/>
      <c r="AY5089" s="193"/>
      <c r="AZ5089" s="193"/>
      <c r="BA5089" s="193"/>
      <c r="BB5089" s="193"/>
      <c r="BC5089" s="193"/>
      <c r="BD5089" s="193"/>
      <c r="BE5089" s="315"/>
      <c r="BF5089" s="315"/>
      <c r="BG5089" s="315"/>
      <c r="BH5089" s="315"/>
      <c r="BI5089" s="315"/>
      <c r="BJ5089" s="315"/>
      <c r="BK5089" s="315"/>
    </row>
    <row r="5090" spans="1:63" x14ac:dyDescent="0.25">
      <c r="A5090" s="9"/>
      <c r="B5090" s="185" t="s">
        <v>5770</v>
      </c>
      <c r="C5090" s="5" t="s">
        <v>5080</v>
      </c>
      <c r="D5090" s="172">
        <v>3.0441935999999999E-3</v>
      </c>
      <c r="E5090" s="172">
        <v>7.1310898000000005E-4</v>
      </c>
      <c r="F5090" s="172">
        <v>1.8801833E-3</v>
      </c>
      <c r="G5090" s="172">
        <v>4.5026417E-6</v>
      </c>
      <c r="H5090" s="172">
        <v>8.2667258999999995E-6</v>
      </c>
      <c r="I5090" s="172">
        <v>1.8050124999999999E-4</v>
      </c>
      <c r="J5090" s="172">
        <v>1.0659202E-5</v>
      </c>
      <c r="K5090" s="172">
        <v>1.2171704E-4</v>
      </c>
      <c r="L5090" s="172">
        <v>1.2525448E-4</v>
      </c>
      <c r="M5090" s="172">
        <v>0</v>
      </c>
      <c r="N5090" s="172">
        <v>0</v>
      </c>
      <c r="O5090" s="172">
        <v>0</v>
      </c>
      <c r="P5090" s="199">
        <f t="shared" si="984"/>
        <v>5.2822887407407409E-3</v>
      </c>
      <c r="Q5090" s="233">
        <v>9.5330397999999997E-2</v>
      </c>
      <c r="R5090" s="96">
        <v>9.2105987E-2</v>
      </c>
      <c r="S5090" s="96">
        <v>2.5875360000000001E-3</v>
      </c>
      <c r="T5090" s="96">
        <v>1.0118999999999999E-7</v>
      </c>
      <c r="U5090" s="96">
        <v>1.2136E-4</v>
      </c>
      <c r="V5090" s="96">
        <v>4.1864199999999998E-5</v>
      </c>
      <c r="W5090" s="96">
        <v>4.7354999999999999E-4</v>
      </c>
      <c r="X5090" s="241">
        <f t="shared" si="985"/>
        <v>9.2243322695234695E-4</v>
      </c>
      <c r="Y5090" s="241">
        <f t="shared" si="986"/>
        <v>5.8797686882300002E-4</v>
      </c>
      <c r="Z5090" s="241">
        <f t="shared" si="987"/>
        <v>1.0342739806734701E-4</v>
      </c>
      <c r="AA5090" s="241">
        <f t="shared" si="988"/>
        <v>2.3102896006199999E-4</v>
      </c>
      <c r="AB5090" s="241">
        <v>1.4642339999999999E-4</v>
      </c>
      <c r="AC5090" s="241">
        <v>4.0931125999999998E-8</v>
      </c>
      <c r="AD5090" s="241">
        <v>1.6602466999999999E-5</v>
      </c>
      <c r="AE5090" s="241">
        <v>3.0459343E-7</v>
      </c>
      <c r="AF5090" s="241">
        <v>4.2452282000000002E-4</v>
      </c>
      <c r="AG5090" s="241">
        <v>8.2657266999999999E-8</v>
      </c>
      <c r="AH5090" s="241">
        <v>9.5833407999999998E-5</v>
      </c>
      <c r="AI5090" s="241">
        <v>2.7544817000000002E-6</v>
      </c>
      <c r="AJ5090" s="241">
        <v>3.5444706000000003E-8</v>
      </c>
      <c r="AK5090" s="241">
        <v>1.0497142E-7</v>
      </c>
      <c r="AL5090" s="241">
        <v>4.3107523000000001E-9</v>
      </c>
      <c r="AM5090" s="241">
        <v>1.8619046999999999E-11</v>
      </c>
      <c r="AN5090" s="241">
        <v>3.4715561E-7</v>
      </c>
      <c r="AO5090" s="241">
        <v>5.7557846000000005E-7</v>
      </c>
      <c r="AP5090" s="241">
        <v>3.7720287999999999E-6</v>
      </c>
      <c r="AQ5090" s="241">
        <v>4.8370062000000002E-8</v>
      </c>
      <c r="AR5090" s="241">
        <v>2.3098058999999999E-4</v>
      </c>
      <c r="AT5090" s="193"/>
      <c r="AU5090" s="193"/>
      <c r="AV5090" s="193"/>
      <c r="AW5090" s="193"/>
      <c r="AX5090" s="193"/>
      <c r="AY5090" s="193"/>
      <c r="AZ5090" s="193"/>
      <c r="BA5090" s="193"/>
      <c r="BB5090" s="193"/>
      <c r="BC5090" s="193"/>
      <c r="BD5090" s="193"/>
      <c r="BE5090" s="315"/>
      <c r="BF5090" s="315"/>
      <c r="BG5090" s="315"/>
      <c r="BH5090" s="315"/>
      <c r="BI5090" s="315"/>
      <c r="BJ5090" s="315"/>
      <c r="BK5090" s="315"/>
    </row>
    <row r="5091" spans="1:63" x14ac:dyDescent="0.25">
      <c r="A5091" s="9"/>
      <c r="B5091" s="185" t="s">
        <v>5770</v>
      </c>
      <c r="C5091" s="5" t="s">
        <v>5079</v>
      </c>
      <c r="D5091" s="172">
        <v>6.2778580000000001E-4</v>
      </c>
      <c r="E5091" s="172">
        <v>3.4681099999999998E-4</v>
      </c>
      <c r="F5091" s="172">
        <v>1.8359318999999999E-4</v>
      </c>
      <c r="G5091" s="172">
        <v>2.2869691E-6</v>
      </c>
      <c r="H5091" s="172">
        <v>2.7217527999999998E-6</v>
      </c>
      <c r="I5091" s="172">
        <v>7.4338894999999994E-5</v>
      </c>
      <c r="J5091" s="172">
        <v>6.8447539000000002E-6</v>
      </c>
      <c r="K5091" s="172">
        <v>1.5891474E-7</v>
      </c>
      <c r="L5091" s="172">
        <v>1.1030324000000001E-5</v>
      </c>
      <c r="M5091" s="172">
        <v>0</v>
      </c>
      <c r="N5091" s="172">
        <v>0</v>
      </c>
      <c r="O5091" s="172">
        <v>0</v>
      </c>
      <c r="P5091" s="199">
        <f t="shared" si="984"/>
        <v>2.5689703703703701E-3</v>
      </c>
      <c r="Q5091" s="233">
        <v>3.8858772E-2</v>
      </c>
      <c r="R5091" s="96">
        <v>3.7840153000000001E-2</v>
      </c>
      <c r="S5091" s="96">
        <v>8.5164799999999999E-4</v>
      </c>
      <c r="T5091" s="96">
        <v>4.9764000000000001E-8</v>
      </c>
      <c r="U5091" s="96">
        <v>3.2842000000000002E-5</v>
      </c>
      <c r="V5091" s="96">
        <v>1.4038930000000001E-5</v>
      </c>
      <c r="W5091" s="96">
        <v>1.2004E-4</v>
      </c>
      <c r="X5091" s="241">
        <f t="shared" si="985"/>
        <v>1.655434029714213E-4</v>
      </c>
      <c r="Y5091" s="241">
        <f t="shared" si="986"/>
        <v>1.2555203478299999E-4</v>
      </c>
      <c r="Z5091" s="241">
        <f t="shared" si="987"/>
        <v>-5.4629467822578685E-5</v>
      </c>
      <c r="AA5091" s="241">
        <f t="shared" si="988"/>
        <v>9.4620836010999996E-5</v>
      </c>
      <c r="AB5091" s="241">
        <v>7.1211287999999994E-5</v>
      </c>
      <c r="AC5091" s="241">
        <v>1.6839645E-8</v>
      </c>
      <c r="AD5091" s="241">
        <v>1.9846725E-6</v>
      </c>
      <c r="AE5091" s="241">
        <v>2.6516253999999999E-8</v>
      </c>
      <c r="AF5091" s="241">
        <v>5.2285411000000003E-5</v>
      </c>
      <c r="AG5091" s="241">
        <v>2.7307384000000001E-8</v>
      </c>
      <c r="AH5091" s="241">
        <v>4.6609276000000002E-5</v>
      </c>
      <c r="AI5091" s="241">
        <v>2.6847127000000002E-7</v>
      </c>
      <c r="AJ5091" s="241">
        <v>1.2795125E-8</v>
      </c>
      <c r="AK5091" s="241">
        <v>6.8090959999999998E-8</v>
      </c>
      <c r="AL5091" s="241">
        <v>2.1494031000000002E-9</v>
      </c>
      <c r="AM5091" s="241">
        <v>7.7193212999999994E-12</v>
      </c>
      <c r="AN5091" s="241">
        <v>7.4516137000000001E-6</v>
      </c>
      <c r="AO5091" s="241">
        <v>6.8747728000000002E-5</v>
      </c>
      <c r="AP5091" s="241">
        <v>-1.7778959999999999E-4</v>
      </c>
      <c r="AQ5091" s="241">
        <v>3.2032010999999999E-8</v>
      </c>
      <c r="AR5091" s="241">
        <v>9.4588803999999996E-5</v>
      </c>
      <c r="AT5091" s="193"/>
      <c r="AU5091" s="193"/>
      <c r="AV5091" s="193"/>
      <c r="AW5091" s="193"/>
      <c r="AX5091" s="193"/>
      <c r="AY5091" s="193"/>
      <c r="AZ5091" s="193"/>
      <c r="BA5091" s="193"/>
      <c r="BB5091" s="193"/>
      <c r="BC5091" s="193"/>
      <c r="BD5091" s="193"/>
      <c r="BE5091" s="315"/>
      <c r="BF5091" s="315"/>
      <c r="BG5091" s="315"/>
      <c r="BH5091" s="315"/>
      <c r="BI5091" s="315"/>
      <c r="BJ5091" s="315"/>
      <c r="BK5091" s="315"/>
    </row>
    <row r="5092" spans="1:63" x14ac:dyDescent="0.25">
      <c r="A5092" s="58" t="s">
        <v>660</v>
      </c>
      <c r="B5092" s="58"/>
      <c r="C5092" s="43"/>
      <c r="D5092" s="199"/>
      <c r="E5092" s="199"/>
      <c r="F5092" s="199"/>
      <c r="G5092" s="199"/>
      <c r="H5092" s="199"/>
      <c r="I5092" s="199"/>
      <c r="J5092" s="199"/>
      <c r="K5092" s="199"/>
      <c r="L5092" s="199"/>
      <c r="M5092" s="199"/>
      <c r="N5092" s="199"/>
      <c r="O5092" s="199"/>
      <c r="P5092" s="199"/>
      <c r="Q5092" s="239"/>
      <c r="R5092" s="97"/>
      <c r="S5092" s="97"/>
      <c r="T5092" s="97"/>
      <c r="U5092" s="97"/>
      <c r="V5092" s="97"/>
      <c r="W5092" s="97"/>
      <c r="X5092" s="259"/>
      <c r="Y5092" s="259"/>
      <c r="Z5092" s="259"/>
      <c r="AA5092" s="258"/>
      <c r="AB5092" s="258"/>
      <c r="AC5092" s="258"/>
      <c r="AD5092" s="258"/>
      <c r="AE5092" s="258"/>
      <c r="AF5092" s="258"/>
      <c r="AG5092" s="258"/>
      <c r="AH5092" s="258"/>
      <c r="AI5092" s="258"/>
      <c r="AJ5092" s="258"/>
      <c r="AK5092" s="258"/>
      <c r="AL5092" s="258"/>
      <c r="AM5092" s="258"/>
      <c r="AN5092" s="258"/>
      <c r="AO5092" s="258"/>
      <c r="AP5092" s="258"/>
      <c r="AQ5092" s="258"/>
      <c r="AR5092" s="258"/>
      <c r="AT5092" s="193"/>
      <c r="AU5092" s="193"/>
      <c r="AV5092" s="193"/>
      <c r="AW5092" s="193"/>
      <c r="AX5092" s="193"/>
      <c r="AY5092" s="193"/>
      <c r="AZ5092" s="193"/>
      <c r="BA5092" s="193"/>
      <c r="BB5092" s="193"/>
      <c r="BC5092" s="193"/>
      <c r="BD5092" s="193"/>
      <c r="BE5092" s="315"/>
      <c r="BF5092" s="315"/>
      <c r="BG5092" s="315"/>
      <c r="BH5092" s="315"/>
      <c r="BI5092" s="315"/>
      <c r="BJ5092" s="315"/>
      <c r="BK5092" s="315"/>
    </row>
    <row r="5093" spans="1:63" x14ac:dyDescent="0.25">
      <c r="A5093" s="9"/>
      <c r="B5093" s="185" t="s">
        <v>5770</v>
      </c>
      <c r="C5093" s="25" t="s">
        <v>1422</v>
      </c>
      <c r="D5093" s="193">
        <v>0.36946336000000002</v>
      </c>
      <c r="E5093" s="193">
        <v>1.6283167000000001E-4</v>
      </c>
      <c r="F5093" s="193">
        <v>7.0294516E-5</v>
      </c>
      <c r="G5093" s="193">
        <v>5.5108109000000004E-3</v>
      </c>
      <c r="H5093" s="193">
        <v>1.4554286000000001E-6</v>
      </c>
      <c r="I5093" s="193">
        <v>2.9698201999999998E-5</v>
      </c>
      <c r="J5093" s="193">
        <v>0.36363814999999999</v>
      </c>
      <c r="K5093" s="193">
        <v>9.6498587999999997E-8</v>
      </c>
      <c r="L5093" s="193">
        <v>5.0024912999999998E-5</v>
      </c>
      <c r="M5093" s="193">
        <v>0</v>
      </c>
      <c r="N5093" s="193">
        <v>0</v>
      </c>
      <c r="O5093" s="193">
        <v>0</v>
      </c>
      <c r="P5093" s="199">
        <f>E5093/0.135</f>
        <v>1.2061605185185184E-3</v>
      </c>
      <c r="Q5093" s="240">
        <v>2.0196803999999999E-2</v>
      </c>
      <c r="R5093" s="99">
        <v>1.7582408000000001E-2</v>
      </c>
      <c r="S5093" s="99">
        <v>1.7723439999999999E-3</v>
      </c>
      <c r="T5093" s="99">
        <v>2.0500000000000002E-8</v>
      </c>
      <c r="U5093" s="99">
        <v>4.35E-4</v>
      </c>
      <c r="V5093" s="99">
        <v>1.1301290000000001E-5</v>
      </c>
      <c r="W5093" s="99">
        <v>3.9573000000000001E-4</v>
      </c>
      <c r="X5093" s="241">
        <f>SUM(Y5093:AA5093)</f>
        <v>9.7592043099388889E-2</v>
      </c>
      <c r="Y5093" s="241">
        <f>SUM(AB5093:AG5093)</f>
        <v>7.7021829905856889E-2</v>
      </c>
      <c r="Z5093" s="241">
        <f>SUM(AH5093:AP5093)</f>
        <v>2.0526139665801999E-2</v>
      </c>
      <c r="AA5093" s="241">
        <f>SUM(AQ5093:AR5093)</f>
        <v>4.4073527730000002E-5</v>
      </c>
      <c r="AB5093" s="258">
        <v>3.3433931000000003E-5</v>
      </c>
      <c r="AC5093" s="258">
        <v>8.2947339000000004E-9</v>
      </c>
      <c r="AD5093" s="258">
        <v>7.6966876000000004E-2</v>
      </c>
      <c r="AE5093" s="258">
        <v>1.0106226999999999E-8</v>
      </c>
      <c r="AF5093" s="258">
        <v>2.1444545000000001E-5</v>
      </c>
      <c r="AG5093" s="258">
        <v>5.7028896000000001E-8</v>
      </c>
      <c r="AH5093" s="258">
        <v>2.1882856E-5</v>
      </c>
      <c r="AI5093" s="258">
        <v>1.0370903E-7</v>
      </c>
      <c r="AJ5093" s="258">
        <v>5.0816431000000002E-5</v>
      </c>
      <c r="AK5093" s="258">
        <v>2.0444474000000001E-2</v>
      </c>
      <c r="AL5093" s="258">
        <v>3.3258335999999999E-6</v>
      </c>
      <c r="AM5093" s="258">
        <v>1.0392472E-8</v>
      </c>
      <c r="AN5093" s="258">
        <v>2.9631725E-6</v>
      </c>
      <c r="AO5093" s="258">
        <v>1.2883335999999999E-6</v>
      </c>
      <c r="AP5093" s="258">
        <v>1.2749376000000001E-6</v>
      </c>
      <c r="AQ5093" s="258">
        <v>1.0729073E-7</v>
      </c>
      <c r="AR5093" s="258">
        <v>4.3966237000000001E-5</v>
      </c>
      <c r="AT5093" s="193"/>
      <c r="AU5093" s="193"/>
      <c r="AV5093" s="193"/>
      <c r="AW5093" s="193"/>
      <c r="AX5093" s="193"/>
      <c r="AY5093" s="193"/>
      <c r="AZ5093" s="193"/>
      <c r="BA5093" s="193"/>
      <c r="BB5093" s="193"/>
      <c r="BC5093" s="193"/>
      <c r="BD5093" s="193"/>
      <c r="BE5093" s="315"/>
      <c r="BF5093" s="315"/>
      <c r="BG5093" s="315"/>
      <c r="BH5093" s="315"/>
      <c r="BI5093" s="315"/>
      <c r="BJ5093" s="315"/>
      <c r="BK5093" s="315"/>
    </row>
    <row r="5094" spans="1:63" x14ac:dyDescent="0.25">
      <c r="A5094" s="9"/>
      <c r="B5094" s="185" t="s">
        <v>5770</v>
      </c>
      <c r="C5094" s="25" t="s">
        <v>5213</v>
      </c>
      <c r="D5094" s="193">
        <v>1.0808901</v>
      </c>
      <c r="E5094" s="193">
        <v>1.6283167000000001E-4</v>
      </c>
      <c r="F5094" s="193">
        <v>7.0294516E-5</v>
      </c>
      <c r="G5094" s="193">
        <v>6.8106989000000003E-3</v>
      </c>
      <c r="H5094" s="193">
        <v>1.4554286000000001E-6</v>
      </c>
      <c r="I5094" s="193">
        <v>2.9698201999999998E-5</v>
      </c>
      <c r="J5094" s="193">
        <v>1.0737650000000001</v>
      </c>
      <c r="K5094" s="193">
        <v>9.6498587999999997E-8</v>
      </c>
      <c r="L5094" s="193">
        <v>5.0024912999999998E-5</v>
      </c>
      <c r="M5094" s="193">
        <v>0</v>
      </c>
      <c r="N5094" s="193">
        <v>0</v>
      </c>
      <c r="O5094" s="193">
        <v>0</v>
      </c>
      <c r="P5094" s="199">
        <f>E5094/0.135</f>
        <v>1.2061605185185184E-3</v>
      </c>
      <c r="Q5094" s="240">
        <v>2.0196803999999999E-2</v>
      </c>
      <c r="R5094" s="99">
        <v>1.7582408000000001E-2</v>
      </c>
      <c r="S5094" s="99">
        <v>1.7723439999999999E-3</v>
      </c>
      <c r="T5094" s="99">
        <v>2.0500000000000002E-8</v>
      </c>
      <c r="U5094" s="99">
        <v>4.35E-4</v>
      </c>
      <c r="V5094" s="99">
        <v>1.1301290000000001E-5</v>
      </c>
      <c r="W5094" s="99">
        <v>3.9573000000000001E-4</v>
      </c>
      <c r="X5094" s="241">
        <f>SUM(Y5094:AA5094)</f>
        <v>8.4424584415278794E-2</v>
      </c>
      <c r="Y5094" s="241">
        <f>SUM(AB5094:AG5094)</f>
        <v>6.3077855905856892E-2</v>
      </c>
      <c r="Z5094" s="241">
        <f>SUM(AH5094:AP5094)</f>
        <v>2.1302654981691899E-2</v>
      </c>
      <c r="AA5094" s="241">
        <f>SUM(AQ5094:AR5094)</f>
        <v>4.4073527730000002E-5</v>
      </c>
      <c r="AB5094" s="258">
        <v>3.3433931000000003E-5</v>
      </c>
      <c r="AC5094" s="258">
        <v>8.2947339000000004E-9</v>
      </c>
      <c r="AD5094" s="258">
        <v>6.3022902000000006E-2</v>
      </c>
      <c r="AE5094" s="258">
        <v>1.0106226999999999E-8</v>
      </c>
      <c r="AF5094" s="258">
        <v>2.1444545000000001E-5</v>
      </c>
      <c r="AG5094" s="258">
        <v>5.7028896000000001E-8</v>
      </c>
      <c r="AH5094" s="258">
        <v>2.1882856E-5</v>
      </c>
      <c r="AI5094" s="258">
        <v>1.0370903E-7</v>
      </c>
      <c r="AJ5094" s="258">
        <v>4.8581512999999998E-5</v>
      </c>
      <c r="AK5094" s="258">
        <v>2.1224623000000001E-2</v>
      </c>
      <c r="AL5094" s="258">
        <v>1.9301022999999998E-6</v>
      </c>
      <c r="AM5094" s="258">
        <v>7.3576619000000002E-9</v>
      </c>
      <c r="AN5094" s="258">
        <v>2.9631725E-6</v>
      </c>
      <c r="AO5094" s="258">
        <v>1.2883335999999999E-6</v>
      </c>
      <c r="AP5094" s="258">
        <v>1.2749376000000001E-6</v>
      </c>
      <c r="AQ5094" s="258">
        <v>1.0729073E-7</v>
      </c>
      <c r="AR5094" s="258">
        <v>4.3966237000000001E-5</v>
      </c>
      <c r="AT5094" s="193"/>
      <c r="AU5094" s="193"/>
      <c r="AV5094" s="193"/>
      <c r="AW5094" s="193"/>
      <c r="AX5094" s="193"/>
      <c r="AY5094" s="193"/>
      <c r="AZ5094" s="193"/>
      <c r="BA5094" s="193"/>
      <c r="BB5094" s="193"/>
      <c r="BC5094" s="193"/>
      <c r="BD5094" s="193"/>
      <c r="BE5094" s="315"/>
      <c r="BF5094" s="315"/>
      <c r="BG5094" s="315"/>
      <c r="BH5094" s="315"/>
      <c r="BI5094" s="315"/>
      <c r="BJ5094" s="315"/>
      <c r="BK5094" s="315"/>
    </row>
    <row r="5095" spans="1:63" x14ac:dyDescent="0.25">
      <c r="A5095" s="9"/>
      <c r="B5095" s="185" t="s">
        <v>5770</v>
      </c>
      <c r="C5095" s="25" t="s">
        <v>3962</v>
      </c>
      <c r="D5095" s="193">
        <v>1.5987019</v>
      </c>
      <c r="E5095" s="193">
        <v>1.6283167000000001E-4</v>
      </c>
      <c r="F5095" s="193">
        <v>7.0294516E-5</v>
      </c>
      <c r="G5095" s="193">
        <v>0.10795961</v>
      </c>
      <c r="H5095" s="193">
        <v>1.4554286000000001E-6</v>
      </c>
      <c r="I5095" s="193">
        <v>2.9698201999999998E-5</v>
      </c>
      <c r="J5095" s="193">
        <v>1.4904279</v>
      </c>
      <c r="K5095" s="193">
        <v>9.6498587999999997E-8</v>
      </c>
      <c r="L5095" s="193">
        <v>5.0024912999999998E-5</v>
      </c>
      <c r="M5095" s="193">
        <v>0</v>
      </c>
      <c r="N5095" s="193">
        <v>0</v>
      </c>
      <c r="O5095" s="193">
        <v>0</v>
      </c>
      <c r="P5095" s="199">
        <f>E5095/0.135</f>
        <v>1.2061605185185184E-3</v>
      </c>
      <c r="Q5095" s="240">
        <v>2.0196803999999999E-2</v>
      </c>
      <c r="R5095" s="99">
        <v>1.7582408000000001E-2</v>
      </c>
      <c r="S5095" s="99">
        <v>1.7723439999999999E-3</v>
      </c>
      <c r="T5095" s="99">
        <v>2.0500000000000002E-8</v>
      </c>
      <c r="U5095" s="99">
        <v>4.35E-4</v>
      </c>
      <c r="V5095" s="99">
        <v>1.1301290000000001E-5</v>
      </c>
      <c r="W5095" s="99">
        <v>3.9573000000000001E-4</v>
      </c>
      <c r="X5095" s="241">
        <f>SUM(Y5095:AA5095)</f>
        <v>1.699580426211877</v>
      </c>
      <c r="Y5095" s="241">
        <f>SUM(AB5095:AG5095)</f>
        <v>1.316238953905857</v>
      </c>
      <c r="Z5095" s="241">
        <f>SUM(AH5095:AP5095)</f>
        <v>0.38329739877829</v>
      </c>
      <c r="AA5095" s="241">
        <f>SUM(AQ5095:AR5095)</f>
        <v>4.4073527730000002E-5</v>
      </c>
      <c r="AB5095" s="258">
        <v>3.3433931000000003E-5</v>
      </c>
      <c r="AC5095" s="258">
        <v>8.2947339000000004E-9</v>
      </c>
      <c r="AD5095" s="258">
        <v>1.316184</v>
      </c>
      <c r="AE5095" s="258">
        <v>1.0106226999999999E-8</v>
      </c>
      <c r="AF5095" s="258">
        <v>2.1444545000000001E-5</v>
      </c>
      <c r="AG5095" s="258">
        <v>5.7028896000000001E-8</v>
      </c>
      <c r="AH5095" s="258">
        <v>2.1882856E-5</v>
      </c>
      <c r="AI5095" s="258">
        <v>1.0370903E-7</v>
      </c>
      <c r="AJ5095" s="258">
        <v>9.9557741999999993E-4</v>
      </c>
      <c r="AK5095" s="258">
        <v>0.38226734000000001</v>
      </c>
      <c r="AL5095" s="258">
        <v>6.8523674000000001E-6</v>
      </c>
      <c r="AM5095" s="258">
        <v>1.1598216E-7</v>
      </c>
      <c r="AN5095" s="258">
        <v>2.9631725E-6</v>
      </c>
      <c r="AO5095" s="258">
        <v>1.2883335999999999E-6</v>
      </c>
      <c r="AP5095" s="258">
        <v>1.2749376000000001E-6</v>
      </c>
      <c r="AQ5095" s="258">
        <v>1.0729073E-7</v>
      </c>
      <c r="AR5095" s="258">
        <v>4.3966237000000001E-5</v>
      </c>
      <c r="AT5095" s="193"/>
      <c r="AU5095" s="193"/>
      <c r="AV5095" s="193"/>
      <c r="AW5095" s="193"/>
      <c r="AX5095" s="193"/>
      <c r="AY5095" s="193"/>
      <c r="AZ5095" s="193"/>
      <c r="BA5095" s="193"/>
      <c r="BB5095" s="193"/>
      <c r="BC5095" s="193"/>
      <c r="BD5095" s="193"/>
      <c r="BE5095" s="315"/>
      <c r="BF5095" s="315"/>
      <c r="BG5095" s="315"/>
      <c r="BH5095" s="315"/>
      <c r="BI5095" s="315"/>
      <c r="BJ5095" s="315"/>
      <c r="BK5095" s="315"/>
    </row>
    <row r="5096" spans="1:63" x14ac:dyDescent="0.25">
      <c r="A5096" s="58" t="s">
        <v>661</v>
      </c>
      <c r="B5096" s="58"/>
      <c r="C5096" s="43"/>
      <c r="D5096" s="199"/>
      <c r="E5096" s="199"/>
      <c r="F5096" s="199"/>
      <c r="G5096" s="199"/>
      <c r="H5096" s="199"/>
      <c r="I5096" s="199"/>
      <c r="J5096" s="199"/>
      <c r="K5096" s="199"/>
      <c r="L5096" s="199"/>
      <c r="M5096" s="199"/>
      <c r="N5096" s="199"/>
      <c r="O5096" s="199"/>
      <c r="P5096" s="199"/>
      <c r="Q5096" s="239"/>
      <c r="R5096" s="97"/>
      <c r="S5096" s="97"/>
      <c r="T5096" s="97"/>
      <c r="U5096" s="97"/>
      <c r="V5096" s="97"/>
      <c r="W5096" s="97"/>
      <c r="X5096" s="259"/>
      <c r="Y5096" s="259"/>
      <c r="Z5096" s="259"/>
      <c r="AA5096" s="258"/>
      <c r="AB5096" s="258"/>
      <c r="AC5096" s="258"/>
      <c r="AD5096" s="258"/>
      <c r="AE5096" s="258"/>
      <c r="AF5096" s="258"/>
      <c r="AG5096" s="258"/>
      <c r="AH5096" s="258"/>
      <c r="AI5096" s="258"/>
      <c r="AJ5096" s="258"/>
      <c r="AK5096" s="258"/>
      <c r="AL5096" s="258"/>
      <c r="AM5096" s="258"/>
      <c r="AN5096" s="258"/>
      <c r="AO5096" s="258"/>
      <c r="AP5096" s="258"/>
      <c r="AQ5096" s="258"/>
      <c r="AR5096" s="258"/>
      <c r="AT5096" s="193"/>
      <c r="AU5096" s="193"/>
      <c r="AV5096" s="193"/>
      <c r="AW5096" s="193"/>
      <c r="AX5096" s="193"/>
      <c r="AY5096" s="193"/>
      <c r="AZ5096" s="193"/>
      <c r="BA5096" s="193"/>
      <c r="BB5096" s="193"/>
      <c r="BC5096" s="193"/>
      <c r="BD5096" s="193"/>
      <c r="BE5096" s="315"/>
      <c r="BF5096" s="315"/>
      <c r="BG5096" s="315"/>
      <c r="BH5096" s="315"/>
      <c r="BI5096" s="315"/>
      <c r="BJ5096" s="315"/>
      <c r="BK5096" s="315"/>
    </row>
    <row r="5097" spans="1:63" x14ac:dyDescent="0.25">
      <c r="A5097" s="123">
        <v>1</v>
      </c>
      <c r="B5097" s="185" t="s">
        <v>5770</v>
      </c>
      <c r="C5097" s="68" t="s">
        <v>1341</v>
      </c>
      <c r="D5097" s="223">
        <v>0.1182</v>
      </c>
      <c r="E5097" s="223">
        <v>0</v>
      </c>
      <c r="F5097" s="223">
        <v>0</v>
      </c>
      <c r="G5097" s="223">
        <v>0</v>
      </c>
      <c r="H5097" s="223">
        <v>0</v>
      </c>
      <c r="I5097" s="223">
        <v>0</v>
      </c>
      <c r="J5097" s="223">
        <v>0</v>
      </c>
      <c r="K5097" s="223">
        <v>0</v>
      </c>
      <c r="L5097" s="223">
        <v>0</v>
      </c>
      <c r="M5097" s="223">
        <v>0</v>
      </c>
      <c r="N5097" s="223">
        <v>0.1182</v>
      </c>
      <c r="O5097" s="223">
        <v>0</v>
      </c>
      <c r="P5097" s="227">
        <f>E5097/0.135</f>
        <v>0</v>
      </c>
      <c r="Q5097" s="238">
        <v>0</v>
      </c>
      <c r="R5097" s="117">
        <v>0</v>
      </c>
      <c r="S5097" s="117">
        <v>0</v>
      </c>
      <c r="T5097" s="117">
        <v>0</v>
      </c>
      <c r="U5097" s="117">
        <v>0</v>
      </c>
      <c r="V5097" s="117">
        <v>0</v>
      </c>
      <c r="W5097" s="117">
        <v>0</v>
      </c>
      <c r="X5097" s="257">
        <f t="shared" ref="X5097:X5113" si="989">SUM(Y5097:AA5097)</f>
        <v>0</v>
      </c>
      <c r="Y5097" s="257">
        <f t="shared" ref="Y5097:Y5113" si="990">SUM(AB5097:AG5097)</f>
        <v>0</v>
      </c>
      <c r="Z5097" s="257">
        <f t="shared" ref="Z5097:Z5113" si="991">SUM(AH5097:AP5097)</f>
        <v>0</v>
      </c>
      <c r="AA5097" s="257">
        <f t="shared" ref="AA5097:AA5113" si="992">SUM(AQ5097:AR5097)</f>
        <v>0</v>
      </c>
      <c r="AB5097" s="257">
        <v>0</v>
      </c>
      <c r="AC5097" s="257">
        <v>0</v>
      </c>
      <c r="AD5097" s="257">
        <v>0</v>
      </c>
      <c r="AE5097" s="257">
        <v>0</v>
      </c>
      <c r="AF5097" s="257">
        <v>0</v>
      </c>
      <c r="AG5097" s="257">
        <v>0</v>
      </c>
      <c r="AH5097" s="257">
        <v>0</v>
      </c>
      <c r="AI5097" s="257">
        <v>0</v>
      </c>
      <c r="AJ5097" s="257">
        <v>0</v>
      </c>
      <c r="AK5097" s="257">
        <v>0</v>
      </c>
      <c r="AL5097" s="257">
        <v>0</v>
      </c>
      <c r="AM5097" s="257">
        <v>0</v>
      </c>
      <c r="AN5097" s="257">
        <v>0</v>
      </c>
      <c r="AO5097" s="257">
        <v>0</v>
      </c>
      <c r="AP5097" s="257">
        <v>0</v>
      </c>
      <c r="AQ5097" s="257">
        <v>0</v>
      </c>
      <c r="AR5097" s="257">
        <v>0</v>
      </c>
      <c r="AT5097" s="193"/>
      <c r="AU5097" s="193"/>
      <c r="AV5097" s="193"/>
      <c r="AW5097" s="193"/>
      <c r="AX5097" s="193"/>
      <c r="AY5097" s="193"/>
      <c r="AZ5097" s="193"/>
      <c r="BA5097" s="193"/>
      <c r="BB5097" s="193"/>
      <c r="BC5097" s="193"/>
      <c r="BD5097" s="193"/>
      <c r="BE5097" s="315"/>
      <c r="BF5097" s="315"/>
      <c r="BG5097" s="315"/>
      <c r="BH5097" s="315"/>
      <c r="BI5097" s="315"/>
      <c r="BJ5097" s="315"/>
      <c r="BK5097" s="315"/>
    </row>
    <row r="5098" spans="1:63" x14ac:dyDescent="0.25">
      <c r="A5098" s="9"/>
      <c r="B5098" s="185" t="s">
        <v>5770</v>
      </c>
      <c r="C5098" s="25" t="s">
        <v>6676</v>
      </c>
      <c r="D5098" s="193">
        <v>1.5873756E-3</v>
      </c>
      <c r="E5098" s="193">
        <v>9.5893612000000003E-4</v>
      </c>
      <c r="F5098" s="193">
        <v>3.9773035999999997E-4</v>
      </c>
      <c r="G5098" s="193">
        <v>8.2252988999999997E-6</v>
      </c>
      <c r="H5098" s="193">
        <v>8.7857179000000006E-6</v>
      </c>
      <c r="I5098" s="193">
        <v>1.215266E-4</v>
      </c>
      <c r="J5098" s="193">
        <v>5.0187313000000002E-5</v>
      </c>
      <c r="K5098" s="193">
        <v>7.1051839000000002E-7</v>
      </c>
      <c r="L5098" s="193">
        <v>4.1273677999999997E-5</v>
      </c>
      <c r="M5098" s="193">
        <v>0</v>
      </c>
      <c r="N5098" s="193">
        <v>0</v>
      </c>
      <c r="O5098" s="193">
        <v>0</v>
      </c>
      <c r="P5098" s="199">
        <f t="shared" ref="P5098:P5113" si="993">E5098/0.135</f>
        <v>7.1032305185185184E-3</v>
      </c>
      <c r="Q5098" s="240">
        <v>0.19846178</v>
      </c>
      <c r="R5098" s="99">
        <v>0.18997705000000001</v>
      </c>
      <c r="S5098" s="99">
        <v>7.0207200000000003E-3</v>
      </c>
      <c r="T5098" s="99">
        <v>3.0917000000000001E-7</v>
      </c>
      <c r="U5098" s="99">
        <v>2.4219000000000001E-4</v>
      </c>
      <c r="V5098" s="99">
        <v>5.8606600000000002E-5</v>
      </c>
      <c r="W5098" s="99">
        <v>1.1628999999999999E-3</v>
      </c>
      <c r="X5098" s="241">
        <f t="shared" si="989"/>
        <v>8.0318733761510896E-4</v>
      </c>
      <c r="Y5098" s="241">
        <f t="shared" si="990"/>
        <v>3.1360146866299995E-4</v>
      </c>
      <c r="Z5098" s="241">
        <f t="shared" si="991"/>
        <v>1.4520311682108986E-5</v>
      </c>
      <c r="AA5098" s="241">
        <f t="shared" si="992"/>
        <v>4.7506555726999999E-4</v>
      </c>
      <c r="AB5098" s="258">
        <v>1.9689807E-4</v>
      </c>
      <c r="AC5098" s="258">
        <v>1.1116748E-7</v>
      </c>
      <c r="AD5098" s="258">
        <v>9.5520671999999992E-6</v>
      </c>
      <c r="AE5098" s="258">
        <v>6.0581762999999993E-8</v>
      </c>
      <c r="AF5098" s="258">
        <v>1.0676713E-4</v>
      </c>
      <c r="AG5098" s="258">
        <v>2.1245222000000001E-7</v>
      </c>
      <c r="AH5098" s="258">
        <v>1.2886614000000001E-4</v>
      </c>
      <c r="AI5098" s="258">
        <v>5.8515690999999999E-7</v>
      </c>
      <c r="AJ5098" s="258">
        <v>5.6421349999999999E-8</v>
      </c>
      <c r="AK5098" s="258">
        <v>2.3681939000000001E-7</v>
      </c>
      <c r="AL5098" s="258">
        <v>1.0061163000000001E-8</v>
      </c>
      <c r="AM5098" s="258">
        <v>2.9869108999999999E-11</v>
      </c>
      <c r="AN5098" s="258">
        <v>7.9831880000000006E-6</v>
      </c>
      <c r="AO5098" s="258">
        <v>4.4040184999999998E-5</v>
      </c>
      <c r="AP5098" s="258">
        <v>-1.6725769000000001E-4</v>
      </c>
      <c r="AQ5098" s="258">
        <v>1.2328727000000001E-7</v>
      </c>
      <c r="AR5098" s="258">
        <v>4.7494227000000001E-4</v>
      </c>
      <c r="AT5098" s="193"/>
      <c r="AU5098" s="193"/>
      <c r="AV5098" s="193"/>
      <c r="AW5098" s="193"/>
      <c r="AX5098" s="193"/>
      <c r="AY5098" s="193"/>
      <c r="AZ5098" s="193"/>
      <c r="BA5098" s="193"/>
      <c r="BB5098" s="193"/>
      <c r="BC5098" s="193"/>
      <c r="BD5098" s="193"/>
      <c r="BE5098" s="315"/>
      <c r="BF5098" s="315"/>
      <c r="BG5098" s="315"/>
      <c r="BH5098" s="315"/>
      <c r="BI5098" s="315"/>
      <c r="BJ5098" s="315"/>
      <c r="BK5098" s="315"/>
    </row>
    <row r="5099" spans="1:63" x14ac:dyDescent="0.25">
      <c r="A5099" s="9"/>
      <c r="B5099" s="185" t="s">
        <v>5770</v>
      </c>
      <c r="C5099" s="25" t="s">
        <v>4645</v>
      </c>
      <c r="D5099" s="193">
        <v>1.5873756E-3</v>
      </c>
      <c r="E5099" s="193">
        <v>9.5893612000000003E-4</v>
      </c>
      <c r="F5099" s="193">
        <v>3.9773035999999997E-4</v>
      </c>
      <c r="G5099" s="193">
        <v>8.2252988999999997E-6</v>
      </c>
      <c r="H5099" s="193">
        <v>8.7857179000000006E-6</v>
      </c>
      <c r="I5099" s="193">
        <v>1.215266E-4</v>
      </c>
      <c r="J5099" s="193">
        <v>5.0187313000000002E-5</v>
      </c>
      <c r="K5099" s="193">
        <v>7.1051839000000002E-7</v>
      </c>
      <c r="L5099" s="193">
        <v>4.1273677999999997E-5</v>
      </c>
      <c r="M5099" s="193">
        <v>0</v>
      </c>
      <c r="N5099" s="193">
        <v>0</v>
      </c>
      <c r="O5099" s="193">
        <v>0</v>
      </c>
      <c r="P5099" s="199">
        <f t="shared" si="993"/>
        <v>7.1032305185185184E-3</v>
      </c>
      <c r="Q5099" s="240">
        <v>0.19846178</v>
      </c>
      <c r="R5099" s="99">
        <v>0.18997705000000001</v>
      </c>
      <c r="S5099" s="99">
        <v>7.0207200000000003E-3</v>
      </c>
      <c r="T5099" s="99">
        <v>3.0917000000000001E-7</v>
      </c>
      <c r="U5099" s="99">
        <v>2.4219000000000001E-4</v>
      </c>
      <c r="V5099" s="99">
        <v>5.8606600000000002E-5</v>
      </c>
      <c r="W5099" s="99">
        <v>1.1628999999999999E-3</v>
      </c>
      <c r="X5099" s="241">
        <f t="shared" si="989"/>
        <v>8.0318733761510896E-4</v>
      </c>
      <c r="Y5099" s="241">
        <f t="shared" si="990"/>
        <v>3.1360146866299995E-4</v>
      </c>
      <c r="Z5099" s="241">
        <f t="shared" si="991"/>
        <v>1.4520311682108986E-5</v>
      </c>
      <c r="AA5099" s="241">
        <f t="shared" si="992"/>
        <v>4.7506555726999999E-4</v>
      </c>
      <c r="AB5099" s="258">
        <v>1.9689807E-4</v>
      </c>
      <c r="AC5099" s="258">
        <v>1.1116748E-7</v>
      </c>
      <c r="AD5099" s="258">
        <v>9.5520671999999992E-6</v>
      </c>
      <c r="AE5099" s="258">
        <v>6.0581762999999993E-8</v>
      </c>
      <c r="AF5099" s="258">
        <v>1.0676713E-4</v>
      </c>
      <c r="AG5099" s="258">
        <v>2.1245222000000001E-7</v>
      </c>
      <c r="AH5099" s="258">
        <v>1.2886614000000001E-4</v>
      </c>
      <c r="AI5099" s="258">
        <v>5.8515690999999999E-7</v>
      </c>
      <c r="AJ5099" s="258">
        <v>5.6421349999999999E-8</v>
      </c>
      <c r="AK5099" s="258">
        <v>2.3681939000000001E-7</v>
      </c>
      <c r="AL5099" s="258">
        <v>1.0061163000000001E-8</v>
      </c>
      <c r="AM5099" s="258">
        <v>2.9869108999999999E-11</v>
      </c>
      <c r="AN5099" s="258">
        <v>7.9831880000000006E-6</v>
      </c>
      <c r="AO5099" s="258">
        <v>4.4040184999999998E-5</v>
      </c>
      <c r="AP5099" s="258">
        <v>-1.6725769000000001E-4</v>
      </c>
      <c r="AQ5099" s="258">
        <v>1.2328727000000001E-7</v>
      </c>
      <c r="AR5099" s="258">
        <v>4.7494227000000001E-4</v>
      </c>
      <c r="AT5099" s="193"/>
      <c r="AU5099" s="193"/>
      <c r="AV5099" s="193"/>
      <c r="AW5099" s="193"/>
      <c r="AX5099" s="193"/>
      <c r="AY5099" s="193"/>
      <c r="AZ5099" s="193"/>
      <c r="BA5099" s="193"/>
      <c r="BB5099" s="193"/>
      <c r="BC5099" s="193"/>
      <c r="BD5099" s="193"/>
      <c r="BE5099" s="315"/>
      <c r="BF5099" s="315"/>
      <c r="BG5099" s="315"/>
      <c r="BH5099" s="315"/>
      <c r="BI5099" s="315"/>
      <c r="BJ5099" s="315"/>
      <c r="BK5099" s="315"/>
    </row>
    <row r="5100" spans="1:63" x14ac:dyDescent="0.25">
      <c r="A5100" s="9"/>
      <c r="B5100" s="185" t="s">
        <v>5770</v>
      </c>
      <c r="C5100" s="25" t="s">
        <v>4108</v>
      </c>
      <c r="D5100" s="193">
        <v>1.5873756E-3</v>
      </c>
      <c r="E5100" s="193">
        <v>9.5893612000000003E-4</v>
      </c>
      <c r="F5100" s="193">
        <v>3.9773035999999997E-4</v>
      </c>
      <c r="G5100" s="193">
        <v>8.2252988999999997E-6</v>
      </c>
      <c r="H5100" s="193">
        <v>8.7857179000000006E-6</v>
      </c>
      <c r="I5100" s="193">
        <v>1.215266E-4</v>
      </c>
      <c r="J5100" s="193">
        <v>5.0187313000000002E-5</v>
      </c>
      <c r="K5100" s="193">
        <v>7.1051839000000002E-7</v>
      </c>
      <c r="L5100" s="193">
        <v>4.1273677999999997E-5</v>
      </c>
      <c r="M5100" s="193">
        <v>0</v>
      </c>
      <c r="N5100" s="193">
        <v>0</v>
      </c>
      <c r="O5100" s="193">
        <v>0</v>
      </c>
      <c r="P5100" s="199">
        <f t="shared" si="993"/>
        <v>7.1032305185185184E-3</v>
      </c>
      <c r="Q5100" s="240">
        <v>0.19846178</v>
      </c>
      <c r="R5100" s="99">
        <v>0.18997705000000001</v>
      </c>
      <c r="S5100" s="99">
        <v>7.0207200000000003E-3</v>
      </c>
      <c r="T5100" s="99">
        <v>3.0917000000000001E-7</v>
      </c>
      <c r="U5100" s="99">
        <v>2.4219000000000001E-4</v>
      </c>
      <c r="V5100" s="99">
        <v>5.8606600000000002E-5</v>
      </c>
      <c r="W5100" s="99">
        <v>1.1628999999999999E-3</v>
      </c>
      <c r="X5100" s="241">
        <f t="shared" si="989"/>
        <v>8.0318733761510896E-4</v>
      </c>
      <c r="Y5100" s="241">
        <f t="shared" si="990"/>
        <v>3.1360146866299995E-4</v>
      </c>
      <c r="Z5100" s="241">
        <f t="shared" si="991"/>
        <v>1.4520311682108986E-5</v>
      </c>
      <c r="AA5100" s="241">
        <f t="shared" si="992"/>
        <v>4.7506555726999999E-4</v>
      </c>
      <c r="AB5100" s="258">
        <v>1.9689807E-4</v>
      </c>
      <c r="AC5100" s="258">
        <v>1.1116748E-7</v>
      </c>
      <c r="AD5100" s="258">
        <v>9.5520671999999992E-6</v>
      </c>
      <c r="AE5100" s="258">
        <v>6.0581762999999993E-8</v>
      </c>
      <c r="AF5100" s="258">
        <v>1.0676713E-4</v>
      </c>
      <c r="AG5100" s="258">
        <v>2.1245222000000001E-7</v>
      </c>
      <c r="AH5100" s="258">
        <v>1.2886614000000001E-4</v>
      </c>
      <c r="AI5100" s="258">
        <v>5.8515690999999999E-7</v>
      </c>
      <c r="AJ5100" s="258">
        <v>5.6421349999999999E-8</v>
      </c>
      <c r="AK5100" s="258">
        <v>2.3681939000000001E-7</v>
      </c>
      <c r="AL5100" s="258">
        <v>1.0061163000000001E-8</v>
      </c>
      <c r="AM5100" s="258">
        <v>2.9869108999999999E-11</v>
      </c>
      <c r="AN5100" s="258">
        <v>7.9831880000000006E-6</v>
      </c>
      <c r="AO5100" s="258">
        <v>4.4040184999999998E-5</v>
      </c>
      <c r="AP5100" s="258">
        <v>-1.6725769000000001E-4</v>
      </c>
      <c r="AQ5100" s="258">
        <v>1.2328727000000001E-7</v>
      </c>
      <c r="AR5100" s="258">
        <v>4.7494227000000001E-4</v>
      </c>
      <c r="AT5100" s="193"/>
      <c r="AU5100" s="193"/>
      <c r="AV5100" s="193"/>
      <c r="AW5100" s="193"/>
      <c r="AX5100" s="193"/>
      <c r="AY5100" s="193"/>
      <c r="AZ5100" s="193"/>
      <c r="BA5100" s="193"/>
      <c r="BB5100" s="193"/>
      <c r="BC5100" s="193"/>
      <c r="BD5100" s="193"/>
      <c r="BE5100" s="315"/>
      <c r="BF5100" s="315"/>
      <c r="BG5100" s="315"/>
      <c r="BH5100" s="315"/>
      <c r="BI5100" s="315"/>
      <c r="BJ5100" s="315"/>
      <c r="BK5100" s="315"/>
    </row>
    <row r="5101" spans="1:63" x14ac:dyDescent="0.25">
      <c r="A5101" s="9"/>
      <c r="B5101" s="185" t="s">
        <v>5770</v>
      </c>
      <c r="C5101" s="25" t="s">
        <v>4107</v>
      </c>
      <c r="D5101" s="193">
        <v>1.5873756E-3</v>
      </c>
      <c r="E5101" s="193">
        <v>9.5893612000000003E-4</v>
      </c>
      <c r="F5101" s="193">
        <v>3.9773035999999997E-4</v>
      </c>
      <c r="G5101" s="193">
        <v>8.2252988999999997E-6</v>
      </c>
      <c r="H5101" s="193">
        <v>8.7857179000000006E-6</v>
      </c>
      <c r="I5101" s="193">
        <v>1.215266E-4</v>
      </c>
      <c r="J5101" s="193">
        <v>5.0187313000000002E-5</v>
      </c>
      <c r="K5101" s="193">
        <v>7.1051839000000002E-7</v>
      </c>
      <c r="L5101" s="193">
        <v>4.1273677999999997E-5</v>
      </c>
      <c r="M5101" s="193">
        <v>0</v>
      </c>
      <c r="N5101" s="193">
        <v>0</v>
      </c>
      <c r="O5101" s="193">
        <v>0</v>
      </c>
      <c r="P5101" s="199">
        <f t="shared" si="993"/>
        <v>7.1032305185185184E-3</v>
      </c>
      <c r="Q5101" s="240">
        <v>0.19846178</v>
      </c>
      <c r="R5101" s="99">
        <v>0.18997705000000001</v>
      </c>
      <c r="S5101" s="99">
        <v>7.0207200000000003E-3</v>
      </c>
      <c r="T5101" s="99">
        <v>3.0917000000000001E-7</v>
      </c>
      <c r="U5101" s="99">
        <v>2.4219000000000001E-4</v>
      </c>
      <c r="V5101" s="99">
        <v>5.8606600000000002E-5</v>
      </c>
      <c r="W5101" s="99">
        <v>1.1628999999999999E-3</v>
      </c>
      <c r="X5101" s="241">
        <f t="shared" si="989"/>
        <v>8.0318733761510896E-4</v>
      </c>
      <c r="Y5101" s="241">
        <f t="shared" si="990"/>
        <v>3.1360146866299995E-4</v>
      </c>
      <c r="Z5101" s="241">
        <f t="shared" si="991"/>
        <v>1.4520311682108986E-5</v>
      </c>
      <c r="AA5101" s="241">
        <f t="shared" si="992"/>
        <v>4.7506555726999999E-4</v>
      </c>
      <c r="AB5101" s="258">
        <v>1.9689807E-4</v>
      </c>
      <c r="AC5101" s="258">
        <v>1.1116748E-7</v>
      </c>
      <c r="AD5101" s="258">
        <v>9.5520671999999992E-6</v>
      </c>
      <c r="AE5101" s="258">
        <v>6.0581762999999993E-8</v>
      </c>
      <c r="AF5101" s="258">
        <v>1.0676713E-4</v>
      </c>
      <c r="AG5101" s="258">
        <v>2.1245222000000001E-7</v>
      </c>
      <c r="AH5101" s="258">
        <v>1.2886614000000001E-4</v>
      </c>
      <c r="AI5101" s="258">
        <v>5.8515690999999999E-7</v>
      </c>
      <c r="AJ5101" s="258">
        <v>5.6421349999999999E-8</v>
      </c>
      <c r="AK5101" s="258">
        <v>2.3681939000000001E-7</v>
      </c>
      <c r="AL5101" s="258">
        <v>1.0061163000000001E-8</v>
      </c>
      <c r="AM5101" s="258">
        <v>2.9869108999999999E-11</v>
      </c>
      <c r="AN5101" s="258">
        <v>7.9831880000000006E-6</v>
      </c>
      <c r="AO5101" s="258">
        <v>4.4040184999999998E-5</v>
      </c>
      <c r="AP5101" s="258">
        <v>-1.6725769000000001E-4</v>
      </c>
      <c r="AQ5101" s="258">
        <v>1.2328727000000001E-7</v>
      </c>
      <c r="AR5101" s="258">
        <v>4.7494227000000001E-4</v>
      </c>
      <c r="AT5101" s="193"/>
      <c r="AU5101" s="193"/>
      <c r="AV5101" s="193"/>
      <c r="AW5101" s="193"/>
      <c r="AX5101" s="193"/>
      <c r="AY5101" s="193"/>
      <c r="AZ5101" s="193"/>
      <c r="BA5101" s="193"/>
      <c r="BB5101" s="193"/>
      <c r="BC5101" s="193"/>
      <c r="BD5101" s="193"/>
      <c r="BE5101" s="315"/>
      <c r="BF5101" s="315"/>
      <c r="BG5101" s="315"/>
      <c r="BH5101" s="315"/>
      <c r="BI5101" s="315"/>
      <c r="BJ5101" s="315"/>
      <c r="BK5101" s="315"/>
    </row>
    <row r="5102" spans="1:63" x14ac:dyDescent="0.25">
      <c r="A5102" s="9"/>
      <c r="B5102" s="185" t="s">
        <v>5770</v>
      </c>
      <c r="C5102" s="25" t="s">
        <v>6899</v>
      </c>
      <c r="D5102" s="193">
        <v>1.5873756E-3</v>
      </c>
      <c r="E5102" s="193">
        <v>9.5893612000000003E-4</v>
      </c>
      <c r="F5102" s="193">
        <v>3.9773035999999997E-4</v>
      </c>
      <c r="G5102" s="193">
        <v>8.2252988999999997E-6</v>
      </c>
      <c r="H5102" s="193">
        <v>8.7857179000000006E-6</v>
      </c>
      <c r="I5102" s="193">
        <v>1.215266E-4</v>
      </c>
      <c r="J5102" s="193">
        <v>5.0187313000000002E-5</v>
      </c>
      <c r="K5102" s="193">
        <v>7.1051839000000002E-7</v>
      </c>
      <c r="L5102" s="193">
        <v>4.1273677999999997E-5</v>
      </c>
      <c r="M5102" s="193">
        <v>0</v>
      </c>
      <c r="N5102" s="193">
        <v>0</v>
      </c>
      <c r="O5102" s="193">
        <v>0</v>
      </c>
      <c r="P5102" s="199">
        <f t="shared" si="993"/>
        <v>7.1032305185185184E-3</v>
      </c>
      <c r="Q5102" s="240">
        <v>0.19846178</v>
      </c>
      <c r="R5102" s="99">
        <v>0.18997705000000001</v>
      </c>
      <c r="S5102" s="99">
        <v>7.0207200000000003E-3</v>
      </c>
      <c r="T5102" s="99">
        <v>3.0917000000000001E-7</v>
      </c>
      <c r="U5102" s="99">
        <v>2.4219000000000001E-4</v>
      </c>
      <c r="V5102" s="99">
        <v>5.8606600000000002E-5</v>
      </c>
      <c r="W5102" s="99">
        <v>1.1628999999999999E-3</v>
      </c>
      <c r="X5102" s="241">
        <f t="shared" si="989"/>
        <v>8.0318733761510896E-4</v>
      </c>
      <c r="Y5102" s="241">
        <f t="shared" si="990"/>
        <v>3.1360146866299995E-4</v>
      </c>
      <c r="Z5102" s="241">
        <f t="shared" si="991"/>
        <v>1.4520311682108986E-5</v>
      </c>
      <c r="AA5102" s="241">
        <f t="shared" si="992"/>
        <v>4.7506555726999999E-4</v>
      </c>
      <c r="AB5102" s="258">
        <v>1.9689807E-4</v>
      </c>
      <c r="AC5102" s="258">
        <v>1.1116748E-7</v>
      </c>
      <c r="AD5102" s="258">
        <v>9.5520671999999992E-6</v>
      </c>
      <c r="AE5102" s="258">
        <v>6.0581762999999993E-8</v>
      </c>
      <c r="AF5102" s="258">
        <v>1.0676713E-4</v>
      </c>
      <c r="AG5102" s="258">
        <v>2.1245222000000001E-7</v>
      </c>
      <c r="AH5102" s="258">
        <v>1.2886614000000001E-4</v>
      </c>
      <c r="AI5102" s="258">
        <v>5.8515690999999999E-7</v>
      </c>
      <c r="AJ5102" s="258">
        <v>5.6421349999999999E-8</v>
      </c>
      <c r="AK5102" s="258">
        <v>2.3681939000000001E-7</v>
      </c>
      <c r="AL5102" s="258">
        <v>1.0061163000000001E-8</v>
      </c>
      <c r="AM5102" s="258">
        <v>2.9869108999999999E-11</v>
      </c>
      <c r="AN5102" s="258">
        <v>7.9831880000000006E-6</v>
      </c>
      <c r="AO5102" s="258">
        <v>4.4040184999999998E-5</v>
      </c>
      <c r="AP5102" s="258">
        <v>-1.6725769000000001E-4</v>
      </c>
      <c r="AQ5102" s="258">
        <v>1.2328727000000001E-7</v>
      </c>
      <c r="AR5102" s="258">
        <v>4.7494227000000001E-4</v>
      </c>
      <c r="AT5102" s="193"/>
      <c r="AU5102" s="193"/>
      <c r="AV5102" s="193"/>
      <c r="AW5102" s="193"/>
      <c r="AX5102" s="193"/>
      <c r="AY5102" s="193"/>
      <c r="AZ5102" s="193"/>
      <c r="BA5102" s="193"/>
      <c r="BB5102" s="193"/>
      <c r="BC5102" s="193"/>
      <c r="BD5102" s="193"/>
      <c r="BE5102" s="315"/>
      <c r="BF5102" s="315"/>
      <c r="BG5102" s="315"/>
      <c r="BH5102" s="315"/>
      <c r="BI5102" s="315"/>
      <c r="BJ5102" s="315"/>
      <c r="BK5102" s="315"/>
    </row>
    <row r="5103" spans="1:63" x14ac:dyDescent="0.25">
      <c r="A5103" s="9"/>
      <c r="B5103" s="185" t="s">
        <v>5770</v>
      </c>
      <c r="C5103" s="25" t="s">
        <v>6898</v>
      </c>
      <c r="D5103" s="193">
        <v>1.5873756E-3</v>
      </c>
      <c r="E5103" s="193">
        <v>9.5893612000000003E-4</v>
      </c>
      <c r="F5103" s="193">
        <v>3.9773035999999997E-4</v>
      </c>
      <c r="G5103" s="193">
        <v>8.2252988999999997E-6</v>
      </c>
      <c r="H5103" s="193">
        <v>8.7857179000000006E-6</v>
      </c>
      <c r="I5103" s="193">
        <v>1.215266E-4</v>
      </c>
      <c r="J5103" s="193">
        <v>5.0187313000000002E-5</v>
      </c>
      <c r="K5103" s="193">
        <v>7.1051839000000002E-7</v>
      </c>
      <c r="L5103" s="193">
        <v>4.1273677999999997E-5</v>
      </c>
      <c r="M5103" s="193">
        <v>0</v>
      </c>
      <c r="N5103" s="193">
        <v>0</v>
      </c>
      <c r="O5103" s="193">
        <v>0</v>
      </c>
      <c r="P5103" s="199">
        <f t="shared" si="993"/>
        <v>7.1032305185185184E-3</v>
      </c>
      <c r="Q5103" s="240">
        <v>0.19846178</v>
      </c>
      <c r="R5103" s="99">
        <v>0.18997705000000001</v>
      </c>
      <c r="S5103" s="99">
        <v>7.0207200000000003E-3</v>
      </c>
      <c r="T5103" s="99">
        <v>3.0917000000000001E-7</v>
      </c>
      <c r="U5103" s="99">
        <v>2.4219000000000001E-4</v>
      </c>
      <c r="V5103" s="99">
        <v>5.8606600000000002E-5</v>
      </c>
      <c r="W5103" s="99">
        <v>1.1628999999999999E-3</v>
      </c>
      <c r="X5103" s="241">
        <f t="shared" si="989"/>
        <v>8.0318733761510896E-4</v>
      </c>
      <c r="Y5103" s="241">
        <f t="shared" si="990"/>
        <v>3.1360146866299995E-4</v>
      </c>
      <c r="Z5103" s="241">
        <f t="shared" si="991"/>
        <v>1.4520311682108986E-5</v>
      </c>
      <c r="AA5103" s="241">
        <f t="shared" si="992"/>
        <v>4.7506555726999999E-4</v>
      </c>
      <c r="AB5103" s="258">
        <v>1.9689807E-4</v>
      </c>
      <c r="AC5103" s="258">
        <v>1.1116748E-7</v>
      </c>
      <c r="AD5103" s="258">
        <v>9.5520671999999992E-6</v>
      </c>
      <c r="AE5103" s="258">
        <v>6.0581762999999993E-8</v>
      </c>
      <c r="AF5103" s="258">
        <v>1.0676713E-4</v>
      </c>
      <c r="AG5103" s="258">
        <v>2.1245222000000001E-7</v>
      </c>
      <c r="AH5103" s="258">
        <v>1.2886614000000001E-4</v>
      </c>
      <c r="AI5103" s="258">
        <v>5.8515690999999999E-7</v>
      </c>
      <c r="AJ5103" s="258">
        <v>5.6421349999999999E-8</v>
      </c>
      <c r="AK5103" s="258">
        <v>2.3681939000000001E-7</v>
      </c>
      <c r="AL5103" s="258">
        <v>1.0061163000000001E-8</v>
      </c>
      <c r="AM5103" s="258">
        <v>2.9869108999999999E-11</v>
      </c>
      <c r="AN5103" s="258">
        <v>7.9831880000000006E-6</v>
      </c>
      <c r="AO5103" s="258">
        <v>4.4040184999999998E-5</v>
      </c>
      <c r="AP5103" s="258">
        <v>-1.6725769000000001E-4</v>
      </c>
      <c r="AQ5103" s="258">
        <v>1.2328727000000001E-7</v>
      </c>
      <c r="AR5103" s="258">
        <v>4.7494227000000001E-4</v>
      </c>
      <c r="AT5103" s="193"/>
      <c r="AU5103" s="193"/>
      <c r="AV5103" s="193"/>
      <c r="AW5103" s="193"/>
      <c r="AX5103" s="193"/>
      <c r="AY5103" s="193"/>
      <c r="AZ5103" s="193"/>
      <c r="BA5103" s="193"/>
      <c r="BB5103" s="193"/>
      <c r="BC5103" s="193"/>
      <c r="BD5103" s="193"/>
      <c r="BE5103" s="315"/>
      <c r="BF5103" s="315"/>
      <c r="BG5103" s="315"/>
      <c r="BH5103" s="315"/>
      <c r="BI5103" s="315"/>
      <c r="BJ5103" s="315"/>
      <c r="BK5103" s="315"/>
    </row>
    <row r="5104" spans="1:63" x14ac:dyDescent="0.25">
      <c r="A5104" s="9"/>
      <c r="B5104" s="185" t="s">
        <v>5770</v>
      </c>
      <c r="C5104" s="25" t="s">
        <v>5240</v>
      </c>
      <c r="D5104" s="193">
        <v>1.5873756E-3</v>
      </c>
      <c r="E5104" s="193">
        <v>9.5893612000000003E-4</v>
      </c>
      <c r="F5104" s="193">
        <v>3.9773035999999997E-4</v>
      </c>
      <c r="G5104" s="193">
        <v>8.2252988999999997E-6</v>
      </c>
      <c r="H5104" s="193">
        <v>8.7857179000000006E-6</v>
      </c>
      <c r="I5104" s="193">
        <v>1.215266E-4</v>
      </c>
      <c r="J5104" s="193">
        <v>5.0187313000000002E-5</v>
      </c>
      <c r="K5104" s="193">
        <v>7.1051839000000002E-7</v>
      </c>
      <c r="L5104" s="193">
        <v>4.1273677999999997E-5</v>
      </c>
      <c r="M5104" s="193">
        <v>0</v>
      </c>
      <c r="N5104" s="193">
        <v>0</v>
      </c>
      <c r="O5104" s="193">
        <v>0</v>
      </c>
      <c r="P5104" s="199">
        <f t="shared" si="993"/>
        <v>7.1032305185185184E-3</v>
      </c>
      <c r="Q5104" s="240">
        <v>0.19846178</v>
      </c>
      <c r="R5104" s="99">
        <v>0.18997705000000001</v>
      </c>
      <c r="S5104" s="99">
        <v>7.0207200000000003E-3</v>
      </c>
      <c r="T5104" s="99">
        <v>3.0917000000000001E-7</v>
      </c>
      <c r="U5104" s="99">
        <v>2.4219000000000001E-4</v>
      </c>
      <c r="V5104" s="99">
        <v>5.8606600000000002E-5</v>
      </c>
      <c r="W5104" s="99">
        <v>1.1628999999999999E-3</v>
      </c>
      <c r="X5104" s="241">
        <f t="shared" si="989"/>
        <v>8.0318733761510896E-4</v>
      </c>
      <c r="Y5104" s="241">
        <f t="shared" si="990"/>
        <v>3.1360146866299995E-4</v>
      </c>
      <c r="Z5104" s="241">
        <f t="shared" si="991"/>
        <v>1.4520311682108986E-5</v>
      </c>
      <c r="AA5104" s="241">
        <f t="shared" si="992"/>
        <v>4.7506555726999999E-4</v>
      </c>
      <c r="AB5104" s="258">
        <v>1.9689807E-4</v>
      </c>
      <c r="AC5104" s="258">
        <v>1.1116748E-7</v>
      </c>
      <c r="AD5104" s="258">
        <v>9.5520671999999992E-6</v>
      </c>
      <c r="AE5104" s="258">
        <v>6.0581762999999993E-8</v>
      </c>
      <c r="AF5104" s="258">
        <v>1.0676713E-4</v>
      </c>
      <c r="AG5104" s="258">
        <v>2.1245222000000001E-7</v>
      </c>
      <c r="AH5104" s="258">
        <v>1.2886614000000001E-4</v>
      </c>
      <c r="AI5104" s="258">
        <v>5.8515690999999999E-7</v>
      </c>
      <c r="AJ5104" s="258">
        <v>5.6421349999999999E-8</v>
      </c>
      <c r="AK5104" s="258">
        <v>2.3681939000000001E-7</v>
      </c>
      <c r="AL5104" s="258">
        <v>1.0061163000000001E-8</v>
      </c>
      <c r="AM5104" s="258">
        <v>2.9869108999999999E-11</v>
      </c>
      <c r="AN5104" s="258">
        <v>7.9831880000000006E-6</v>
      </c>
      <c r="AO5104" s="258">
        <v>4.4040184999999998E-5</v>
      </c>
      <c r="AP5104" s="258">
        <v>-1.6725769000000001E-4</v>
      </c>
      <c r="AQ5104" s="258">
        <v>1.2328727000000001E-7</v>
      </c>
      <c r="AR5104" s="258">
        <v>4.7494227000000001E-4</v>
      </c>
      <c r="AT5104" s="193"/>
      <c r="AU5104" s="193"/>
      <c r="AV5104" s="193"/>
      <c r="AW5104" s="193"/>
      <c r="AX5104" s="193"/>
      <c r="AY5104" s="193"/>
      <c r="AZ5104" s="193"/>
      <c r="BA5104" s="193"/>
      <c r="BB5104" s="193"/>
      <c r="BC5104" s="193"/>
      <c r="BD5104" s="193"/>
      <c r="BE5104" s="315"/>
      <c r="BF5104" s="315"/>
      <c r="BG5104" s="315"/>
      <c r="BH5104" s="315"/>
      <c r="BI5104" s="315"/>
      <c r="BJ5104" s="315"/>
      <c r="BK5104" s="315"/>
    </row>
    <row r="5105" spans="1:63" x14ac:dyDescent="0.25">
      <c r="A5105" s="9"/>
      <c r="B5105" s="185" t="s">
        <v>5770</v>
      </c>
      <c r="C5105" s="25" t="s">
        <v>3158</v>
      </c>
      <c r="D5105" s="193">
        <v>1.5873756E-3</v>
      </c>
      <c r="E5105" s="193">
        <v>9.5893612000000003E-4</v>
      </c>
      <c r="F5105" s="193">
        <v>3.9773035999999997E-4</v>
      </c>
      <c r="G5105" s="193">
        <v>8.2252988999999997E-6</v>
      </c>
      <c r="H5105" s="193">
        <v>8.7857179000000006E-6</v>
      </c>
      <c r="I5105" s="193">
        <v>1.215266E-4</v>
      </c>
      <c r="J5105" s="193">
        <v>5.0187313000000002E-5</v>
      </c>
      <c r="K5105" s="193">
        <v>7.1051839000000002E-7</v>
      </c>
      <c r="L5105" s="193">
        <v>4.1273677999999997E-5</v>
      </c>
      <c r="M5105" s="193">
        <v>0</v>
      </c>
      <c r="N5105" s="193">
        <v>0</v>
      </c>
      <c r="O5105" s="193">
        <v>0</v>
      </c>
      <c r="P5105" s="199">
        <f t="shared" si="993"/>
        <v>7.1032305185185184E-3</v>
      </c>
      <c r="Q5105" s="240">
        <v>0.19846178</v>
      </c>
      <c r="R5105" s="99">
        <v>0.18997705000000001</v>
      </c>
      <c r="S5105" s="99">
        <v>7.0207200000000003E-3</v>
      </c>
      <c r="T5105" s="99">
        <v>3.0917000000000001E-7</v>
      </c>
      <c r="U5105" s="99">
        <v>2.4219000000000001E-4</v>
      </c>
      <c r="V5105" s="99">
        <v>5.8606600000000002E-5</v>
      </c>
      <c r="W5105" s="99">
        <v>1.1628999999999999E-3</v>
      </c>
      <c r="X5105" s="241">
        <f t="shared" si="989"/>
        <v>8.0318733761510896E-4</v>
      </c>
      <c r="Y5105" s="241">
        <f t="shared" si="990"/>
        <v>3.1360146866299995E-4</v>
      </c>
      <c r="Z5105" s="241">
        <f t="shared" si="991"/>
        <v>1.4520311682108986E-5</v>
      </c>
      <c r="AA5105" s="241">
        <f t="shared" si="992"/>
        <v>4.7506555726999999E-4</v>
      </c>
      <c r="AB5105" s="258">
        <v>1.9689807E-4</v>
      </c>
      <c r="AC5105" s="258">
        <v>1.1116748E-7</v>
      </c>
      <c r="AD5105" s="258">
        <v>9.5520671999999992E-6</v>
      </c>
      <c r="AE5105" s="258">
        <v>6.0581762999999993E-8</v>
      </c>
      <c r="AF5105" s="258">
        <v>1.0676713E-4</v>
      </c>
      <c r="AG5105" s="258">
        <v>2.1245222000000001E-7</v>
      </c>
      <c r="AH5105" s="258">
        <v>1.2886614000000001E-4</v>
      </c>
      <c r="AI5105" s="258">
        <v>5.8515690999999999E-7</v>
      </c>
      <c r="AJ5105" s="258">
        <v>5.6421349999999999E-8</v>
      </c>
      <c r="AK5105" s="258">
        <v>2.3681939000000001E-7</v>
      </c>
      <c r="AL5105" s="258">
        <v>1.0061163000000001E-8</v>
      </c>
      <c r="AM5105" s="258">
        <v>2.9869108999999999E-11</v>
      </c>
      <c r="AN5105" s="258">
        <v>7.9831880000000006E-6</v>
      </c>
      <c r="AO5105" s="258">
        <v>4.4040184999999998E-5</v>
      </c>
      <c r="AP5105" s="258">
        <v>-1.6725769000000001E-4</v>
      </c>
      <c r="AQ5105" s="258">
        <v>1.2328727000000001E-7</v>
      </c>
      <c r="AR5105" s="258">
        <v>4.7494227000000001E-4</v>
      </c>
      <c r="AT5105" s="193"/>
      <c r="AU5105" s="193"/>
      <c r="AV5105" s="193"/>
      <c r="AW5105" s="193"/>
      <c r="AX5105" s="193"/>
      <c r="AY5105" s="193"/>
      <c r="AZ5105" s="193"/>
      <c r="BA5105" s="193"/>
      <c r="BB5105" s="193"/>
      <c r="BC5105" s="193"/>
      <c r="BD5105" s="193"/>
      <c r="BE5105" s="315"/>
      <c r="BF5105" s="315"/>
      <c r="BG5105" s="315"/>
      <c r="BH5105" s="315"/>
      <c r="BI5105" s="315"/>
      <c r="BJ5105" s="315"/>
      <c r="BK5105" s="315"/>
    </row>
    <row r="5106" spans="1:63" x14ac:dyDescent="0.25">
      <c r="A5106" s="9"/>
      <c r="B5106" s="185" t="s">
        <v>5770</v>
      </c>
      <c r="C5106" s="25" t="s">
        <v>1421</v>
      </c>
      <c r="D5106" s="193">
        <v>1.5873756E-3</v>
      </c>
      <c r="E5106" s="193">
        <v>9.5893612000000003E-4</v>
      </c>
      <c r="F5106" s="193">
        <v>3.9773035999999997E-4</v>
      </c>
      <c r="G5106" s="193">
        <v>8.2252988999999997E-6</v>
      </c>
      <c r="H5106" s="193">
        <v>8.7857179000000006E-6</v>
      </c>
      <c r="I5106" s="193">
        <v>1.215266E-4</v>
      </c>
      <c r="J5106" s="193">
        <v>5.0187313000000002E-5</v>
      </c>
      <c r="K5106" s="193">
        <v>7.1051839000000002E-7</v>
      </c>
      <c r="L5106" s="193">
        <v>4.1273677999999997E-5</v>
      </c>
      <c r="M5106" s="193">
        <v>0</v>
      </c>
      <c r="N5106" s="193">
        <v>0</v>
      </c>
      <c r="O5106" s="193">
        <v>0</v>
      </c>
      <c r="P5106" s="199">
        <f t="shared" si="993"/>
        <v>7.1032305185185184E-3</v>
      </c>
      <c r="Q5106" s="240">
        <v>0.19846178</v>
      </c>
      <c r="R5106" s="99">
        <v>0.18997705000000001</v>
      </c>
      <c r="S5106" s="99">
        <v>7.0207200000000003E-3</v>
      </c>
      <c r="T5106" s="99">
        <v>3.0917000000000001E-7</v>
      </c>
      <c r="U5106" s="99">
        <v>2.4219000000000001E-4</v>
      </c>
      <c r="V5106" s="99">
        <v>5.8606600000000002E-5</v>
      </c>
      <c r="W5106" s="99">
        <v>1.1628999999999999E-3</v>
      </c>
      <c r="X5106" s="241">
        <f t="shared" si="989"/>
        <v>8.0318733761510896E-4</v>
      </c>
      <c r="Y5106" s="241">
        <f t="shared" si="990"/>
        <v>3.1360146866299995E-4</v>
      </c>
      <c r="Z5106" s="241">
        <f t="shared" si="991"/>
        <v>1.4520311682108986E-5</v>
      </c>
      <c r="AA5106" s="241">
        <f t="shared" si="992"/>
        <v>4.7506555726999999E-4</v>
      </c>
      <c r="AB5106" s="258">
        <v>1.9689807E-4</v>
      </c>
      <c r="AC5106" s="258">
        <v>1.1116748E-7</v>
      </c>
      <c r="AD5106" s="258">
        <v>9.5520671999999992E-6</v>
      </c>
      <c r="AE5106" s="258">
        <v>6.0581762999999993E-8</v>
      </c>
      <c r="AF5106" s="258">
        <v>1.0676713E-4</v>
      </c>
      <c r="AG5106" s="258">
        <v>2.1245222000000001E-7</v>
      </c>
      <c r="AH5106" s="258">
        <v>1.2886614000000001E-4</v>
      </c>
      <c r="AI5106" s="258">
        <v>5.8515690999999999E-7</v>
      </c>
      <c r="AJ5106" s="258">
        <v>5.6421349999999999E-8</v>
      </c>
      <c r="AK5106" s="258">
        <v>2.3681939000000001E-7</v>
      </c>
      <c r="AL5106" s="258">
        <v>1.0061163000000001E-8</v>
      </c>
      <c r="AM5106" s="258">
        <v>2.9869108999999999E-11</v>
      </c>
      <c r="AN5106" s="258">
        <v>7.9831880000000006E-6</v>
      </c>
      <c r="AO5106" s="258">
        <v>4.4040184999999998E-5</v>
      </c>
      <c r="AP5106" s="258">
        <v>-1.6725769000000001E-4</v>
      </c>
      <c r="AQ5106" s="258">
        <v>1.2328727000000001E-7</v>
      </c>
      <c r="AR5106" s="258">
        <v>4.7494227000000001E-4</v>
      </c>
      <c r="AT5106" s="193"/>
      <c r="AU5106" s="193"/>
      <c r="AV5106" s="193"/>
      <c r="AW5106" s="193"/>
      <c r="AX5106" s="193"/>
      <c r="AY5106" s="193"/>
      <c r="AZ5106" s="193"/>
      <c r="BA5106" s="193"/>
      <c r="BB5106" s="193"/>
      <c r="BC5106" s="193"/>
      <c r="BD5106" s="193"/>
      <c r="BE5106" s="315"/>
      <c r="BF5106" s="315"/>
      <c r="BG5106" s="315"/>
      <c r="BH5106" s="315"/>
      <c r="BI5106" s="315"/>
      <c r="BJ5106" s="315"/>
      <c r="BK5106" s="315"/>
    </row>
    <row r="5107" spans="1:63" x14ac:dyDescent="0.25">
      <c r="A5107" s="9"/>
      <c r="B5107" s="185" t="s">
        <v>5770</v>
      </c>
      <c r="C5107" s="25" t="s">
        <v>1420</v>
      </c>
      <c r="D5107" s="193">
        <v>1.5873756E-3</v>
      </c>
      <c r="E5107" s="193">
        <v>9.5893612000000003E-4</v>
      </c>
      <c r="F5107" s="193">
        <v>3.9773035999999997E-4</v>
      </c>
      <c r="G5107" s="193">
        <v>8.2252988999999997E-6</v>
      </c>
      <c r="H5107" s="193">
        <v>8.7857179000000006E-6</v>
      </c>
      <c r="I5107" s="193">
        <v>1.215266E-4</v>
      </c>
      <c r="J5107" s="193">
        <v>5.0187313000000002E-5</v>
      </c>
      <c r="K5107" s="193">
        <v>7.1051839000000002E-7</v>
      </c>
      <c r="L5107" s="193">
        <v>4.1273677999999997E-5</v>
      </c>
      <c r="M5107" s="193">
        <v>0</v>
      </c>
      <c r="N5107" s="193">
        <v>0</v>
      </c>
      <c r="O5107" s="193">
        <v>0</v>
      </c>
      <c r="P5107" s="199">
        <f t="shared" si="993"/>
        <v>7.1032305185185184E-3</v>
      </c>
      <c r="Q5107" s="240">
        <v>0.19846178</v>
      </c>
      <c r="R5107" s="99">
        <v>0.18997705000000001</v>
      </c>
      <c r="S5107" s="99">
        <v>7.0207200000000003E-3</v>
      </c>
      <c r="T5107" s="99">
        <v>3.0917000000000001E-7</v>
      </c>
      <c r="U5107" s="99">
        <v>2.4219000000000001E-4</v>
      </c>
      <c r="V5107" s="99">
        <v>5.8606600000000002E-5</v>
      </c>
      <c r="W5107" s="99">
        <v>1.1628999999999999E-3</v>
      </c>
      <c r="X5107" s="241">
        <f t="shared" si="989"/>
        <v>8.0318733761510896E-4</v>
      </c>
      <c r="Y5107" s="241">
        <f t="shared" si="990"/>
        <v>3.1360146866299995E-4</v>
      </c>
      <c r="Z5107" s="241">
        <f t="shared" si="991"/>
        <v>1.4520311682108986E-5</v>
      </c>
      <c r="AA5107" s="241">
        <f t="shared" si="992"/>
        <v>4.7506555726999999E-4</v>
      </c>
      <c r="AB5107" s="258">
        <v>1.9689807E-4</v>
      </c>
      <c r="AC5107" s="258">
        <v>1.1116748E-7</v>
      </c>
      <c r="AD5107" s="258">
        <v>9.5520671999999992E-6</v>
      </c>
      <c r="AE5107" s="258">
        <v>6.0581762999999993E-8</v>
      </c>
      <c r="AF5107" s="258">
        <v>1.0676713E-4</v>
      </c>
      <c r="AG5107" s="258">
        <v>2.1245222000000001E-7</v>
      </c>
      <c r="AH5107" s="258">
        <v>1.2886614000000001E-4</v>
      </c>
      <c r="AI5107" s="258">
        <v>5.8515690999999999E-7</v>
      </c>
      <c r="AJ5107" s="258">
        <v>5.6421349999999999E-8</v>
      </c>
      <c r="AK5107" s="258">
        <v>2.3681939000000001E-7</v>
      </c>
      <c r="AL5107" s="258">
        <v>1.0061163000000001E-8</v>
      </c>
      <c r="AM5107" s="258">
        <v>2.9869108999999999E-11</v>
      </c>
      <c r="AN5107" s="258">
        <v>7.9831880000000006E-6</v>
      </c>
      <c r="AO5107" s="258">
        <v>4.4040184999999998E-5</v>
      </c>
      <c r="AP5107" s="258">
        <v>-1.6725769000000001E-4</v>
      </c>
      <c r="AQ5107" s="258">
        <v>1.2328727000000001E-7</v>
      </c>
      <c r="AR5107" s="258">
        <v>4.7494227000000001E-4</v>
      </c>
      <c r="AT5107" s="193"/>
      <c r="AU5107" s="193"/>
      <c r="AV5107" s="193"/>
      <c r="AW5107" s="193"/>
      <c r="AX5107" s="193"/>
      <c r="AY5107" s="193"/>
      <c r="AZ5107" s="193"/>
      <c r="BA5107" s="193"/>
      <c r="BB5107" s="193"/>
      <c r="BC5107" s="193"/>
      <c r="BD5107" s="193"/>
      <c r="BE5107" s="315"/>
      <c r="BF5107" s="315"/>
      <c r="BG5107" s="315"/>
      <c r="BH5107" s="315"/>
      <c r="BI5107" s="315"/>
      <c r="BJ5107" s="315"/>
      <c r="BK5107" s="315"/>
    </row>
    <row r="5108" spans="1:63" x14ac:dyDescent="0.25">
      <c r="A5108" s="9"/>
      <c r="B5108" s="185" t="s">
        <v>5770</v>
      </c>
      <c r="C5108" s="25" t="s">
        <v>6932</v>
      </c>
      <c r="D5108" s="193">
        <v>1.5873756E-3</v>
      </c>
      <c r="E5108" s="193">
        <v>9.5893612000000003E-4</v>
      </c>
      <c r="F5108" s="193">
        <v>3.9773035999999997E-4</v>
      </c>
      <c r="G5108" s="193">
        <v>8.2252988999999997E-6</v>
      </c>
      <c r="H5108" s="193">
        <v>8.7857179000000006E-6</v>
      </c>
      <c r="I5108" s="193">
        <v>1.215266E-4</v>
      </c>
      <c r="J5108" s="193">
        <v>5.0187313000000002E-5</v>
      </c>
      <c r="K5108" s="193">
        <v>7.1051839000000002E-7</v>
      </c>
      <c r="L5108" s="193">
        <v>4.1273677999999997E-5</v>
      </c>
      <c r="M5108" s="193">
        <v>0</v>
      </c>
      <c r="N5108" s="193">
        <v>0</v>
      </c>
      <c r="O5108" s="193">
        <v>0</v>
      </c>
      <c r="P5108" s="199">
        <f t="shared" si="993"/>
        <v>7.1032305185185184E-3</v>
      </c>
      <c r="Q5108" s="240">
        <v>0.19846178</v>
      </c>
      <c r="R5108" s="99">
        <v>0.18997705000000001</v>
      </c>
      <c r="S5108" s="99">
        <v>7.0207200000000003E-3</v>
      </c>
      <c r="T5108" s="99">
        <v>3.0917000000000001E-7</v>
      </c>
      <c r="U5108" s="99">
        <v>2.4219000000000001E-4</v>
      </c>
      <c r="V5108" s="99">
        <v>5.8606600000000002E-5</v>
      </c>
      <c r="W5108" s="99">
        <v>1.1628999999999999E-3</v>
      </c>
      <c r="X5108" s="241">
        <f t="shared" si="989"/>
        <v>8.0318733761510896E-4</v>
      </c>
      <c r="Y5108" s="241">
        <f t="shared" si="990"/>
        <v>3.1360146866299995E-4</v>
      </c>
      <c r="Z5108" s="241">
        <f t="shared" si="991"/>
        <v>1.4520311682108986E-5</v>
      </c>
      <c r="AA5108" s="241">
        <f t="shared" si="992"/>
        <v>4.7506555726999999E-4</v>
      </c>
      <c r="AB5108" s="258">
        <v>1.9689807E-4</v>
      </c>
      <c r="AC5108" s="258">
        <v>1.1116748E-7</v>
      </c>
      <c r="AD5108" s="258">
        <v>9.5520671999999992E-6</v>
      </c>
      <c r="AE5108" s="258">
        <v>6.0581762999999993E-8</v>
      </c>
      <c r="AF5108" s="258">
        <v>1.0676713E-4</v>
      </c>
      <c r="AG5108" s="258">
        <v>2.1245222000000001E-7</v>
      </c>
      <c r="AH5108" s="258">
        <v>1.2886614000000001E-4</v>
      </c>
      <c r="AI5108" s="258">
        <v>5.8515690999999999E-7</v>
      </c>
      <c r="AJ5108" s="258">
        <v>5.6421349999999999E-8</v>
      </c>
      <c r="AK5108" s="258">
        <v>2.3681939000000001E-7</v>
      </c>
      <c r="AL5108" s="258">
        <v>1.0061163000000001E-8</v>
      </c>
      <c r="AM5108" s="258">
        <v>2.9869108999999999E-11</v>
      </c>
      <c r="AN5108" s="258">
        <v>7.9831880000000006E-6</v>
      </c>
      <c r="AO5108" s="258">
        <v>4.4040184999999998E-5</v>
      </c>
      <c r="AP5108" s="258">
        <v>-1.6725769000000001E-4</v>
      </c>
      <c r="AQ5108" s="258">
        <v>1.2328727000000001E-7</v>
      </c>
      <c r="AR5108" s="258">
        <v>4.7494227000000001E-4</v>
      </c>
      <c r="AT5108" s="193"/>
      <c r="AU5108" s="193"/>
      <c r="AV5108" s="193"/>
      <c r="AW5108" s="193"/>
      <c r="AX5108" s="193"/>
      <c r="AY5108" s="193"/>
      <c r="AZ5108" s="193"/>
      <c r="BA5108" s="193"/>
      <c r="BB5108" s="193"/>
      <c r="BC5108" s="193"/>
      <c r="BD5108" s="193"/>
      <c r="BE5108" s="315"/>
      <c r="BF5108" s="315"/>
      <c r="BG5108" s="315"/>
      <c r="BH5108" s="315"/>
      <c r="BI5108" s="315"/>
      <c r="BJ5108" s="315"/>
      <c r="BK5108" s="315"/>
    </row>
    <row r="5109" spans="1:63" x14ac:dyDescent="0.25">
      <c r="A5109" s="9"/>
      <c r="B5109" s="185" t="s">
        <v>5770</v>
      </c>
      <c r="C5109" s="25" t="s">
        <v>1427</v>
      </c>
      <c r="D5109" s="193">
        <v>1.5873756E-3</v>
      </c>
      <c r="E5109" s="193">
        <v>9.5893612000000003E-4</v>
      </c>
      <c r="F5109" s="193">
        <v>3.9773035999999997E-4</v>
      </c>
      <c r="G5109" s="193">
        <v>8.2252988999999997E-6</v>
      </c>
      <c r="H5109" s="193">
        <v>8.7857179000000006E-6</v>
      </c>
      <c r="I5109" s="193">
        <v>1.215266E-4</v>
      </c>
      <c r="J5109" s="193">
        <v>5.0187313000000002E-5</v>
      </c>
      <c r="K5109" s="193">
        <v>7.1051839000000002E-7</v>
      </c>
      <c r="L5109" s="193">
        <v>4.1273677999999997E-5</v>
      </c>
      <c r="M5109" s="193">
        <v>0</v>
      </c>
      <c r="N5109" s="193">
        <v>0</v>
      </c>
      <c r="O5109" s="193">
        <v>0</v>
      </c>
      <c r="P5109" s="199">
        <f t="shared" si="993"/>
        <v>7.1032305185185184E-3</v>
      </c>
      <c r="Q5109" s="240">
        <v>0.19846178</v>
      </c>
      <c r="R5109" s="99">
        <v>0.18997705000000001</v>
      </c>
      <c r="S5109" s="99">
        <v>7.0207200000000003E-3</v>
      </c>
      <c r="T5109" s="99">
        <v>3.0917000000000001E-7</v>
      </c>
      <c r="U5109" s="99">
        <v>2.4219000000000001E-4</v>
      </c>
      <c r="V5109" s="99">
        <v>5.8606600000000002E-5</v>
      </c>
      <c r="W5109" s="99">
        <v>1.1628999999999999E-3</v>
      </c>
      <c r="X5109" s="241">
        <f t="shared" si="989"/>
        <v>8.0318733761510896E-4</v>
      </c>
      <c r="Y5109" s="241">
        <f t="shared" si="990"/>
        <v>3.1360146866299995E-4</v>
      </c>
      <c r="Z5109" s="241">
        <f t="shared" si="991"/>
        <v>1.4520311682108986E-5</v>
      </c>
      <c r="AA5109" s="241">
        <f t="shared" si="992"/>
        <v>4.7506555726999999E-4</v>
      </c>
      <c r="AB5109" s="258">
        <v>1.9689807E-4</v>
      </c>
      <c r="AC5109" s="258">
        <v>1.1116748E-7</v>
      </c>
      <c r="AD5109" s="258">
        <v>9.5520671999999992E-6</v>
      </c>
      <c r="AE5109" s="258">
        <v>6.0581762999999993E-8</v>
      </c>
      <c r="AF5109" s="258">
        <v>1.0676713E-4</v>
      </c>
      <c r="AG5109" s="258">
        <v>2.1245222000000001E-7</v>
      </c>
      <c r="AH5109" s="258">
        <v>1.2886614000000001E-4</v>
      </c>
      <c r="AI5109" s="258">
        <v>5.8515690999999999E-7</v>
      </c>
      <c r="AJ5109" s="258">
        <v>5.6421349999999999E-8</v>
      </c>
      <c r="AK5109" s="258">
        <v>2.3681939000000001E-7</v>
      </c>
      <c r="AL5109" s="258">
        <v>1.0061163000000001E-8</v>
      </c>
      <c r="AM5109" s="258">
        <v>2.9869108999999999E-11</v>
      </c>
      <c r="AN5109" s="258">
        <v>7.9831880000000006E-6</v>
      </c>
      <c r="AO5109" s="258">
        <v>4.4040184999999998E-5</v>
      </c>
      <c r="AP5109" s="258">
        <v>-1.6725769000000001E-4</v>
      </c>
      <c r="AQ5109" s="258">
        <v>1.2328727000000001E-7</v>
      </c>
      <c r="AR5109" s="258">
        <v>4.7494227000000001E-4</v>
      </c>
      <c r="AT5109" s="193"/>
      <c r="AU5109" s="193"/>
      <c r="AV5109" s="193"/>
      <c r="AW5109" s="193"/>
      <c r="AX5109" s="193"/>
      <c r="AY5109" s="193"/>
      <c r="AZ5109" s="193"/>
      <c r="BA5109" s="193"/>
      <c r="BB5109" s="193"/>
      <c r="BC5109" s="193"/>
      <c r="BD5109" s="193"/>
      <c r="BE5109" s="315"/>
      <c r="BF5109" s="315"/>
      <c r="BG5109" s="315"/>
      <c r="BH5109" s="315"/>
      <c r="BI5109" s="315"/>
      <c r="BJ5109" s="315"/>
      <c r="BK5109" s="315"/>
    </row>
    <row r="5110" spans="1:63" x14ac:dyDescent="0.25">
      <c r="A5110" s="9"/>
      <c r="B5110" s="185" t="s">
        <v>5770</v>
      </c>
      <c r="C5110" s="25" t="s">
        <v>1426</v>
      </c>
      <c r="D5110" s="193">
        <v>1.5873756E-3</v>
      </c>
      <c r="E5110" s="193">
        <v>9.5893612000000003E-4</v>
      </c>
      <c r="F5110" s="193">
        <v>3.9773035999999997E-4</v>
      </c>
      <c r="G5110" s="193">
        <v>8.2252988999999997E-6</v>
      </c>
      <c r="H5110" s="193">
        <v>8.7857179000000006E-6</v>
      </c>
      <c r="I5110" s="193">
        <v>1.215266E-4</v>
      </c>
      <c r="J5110" s="193">
        <v>5.0187313000000002E-5</v>
      </c>
      <c r="K5110" s="193">
        <v>7.1051839000000002E-7</v>
      </c>
      <c r="L5110" s="193">
        <v>4.1273677999999997E-5</v>
      </c>
      <c r="M5110" s="193">
        <v>0</v>
      </c>
      <c r="N5110" s="193">
        <v>0</v>
      </c>
      <c r="O5110" s="193">
        <v>0</v>
      </c>
      <c r="P5110" s="199">
        <f t="shared" si="993"/>
        <v>7.1032305185185184E-3</v>
      </c>
      <c r="Q5110" s="240">
        <v>0.19846178</v>
      </c>
      <c r="R5110" s="99">
        <v>0.18997705000000001</v>
      </c>
      <c r="S5110" s="99">
        <v>7.0207200000000003E-3</v>
      </c>
      <c r="T5110" s="99">
        <v>3.0917000000000001E-7</v>
      </c>
      <c r="U5110" s="99">
        <v>2.4219000000000001E-4</v>
      </c>
      <c r="V5110" s="99">
        <v>5.8606600000000002E-5</v>
      </c>
      <c r="W5110" s="99">
        <v>1.1628999999999999E-3</v>
      </c>
      <c r="X5110" s="241">
        <f t="shared" si="989"/>
        <v>8.0318733761510896E-4</v>
      </c>
      <c r="Y5110" s="241">
        <f t="shared" si="990"/>
        <v>3.1360146866299995E-4</v>
      </c>
      <c r="Z5110" s="241">
        <f t="shared" si="991"/>
        <v>1.4520311682108986E-5</v>
      </c>
      <c r="AA5110" s="241">
        <f t="shared" si="992"/>
        <v>4.7506555726999999E-4</v>
      </c>
      <c r="AB5110" s="258">
        <v>1.9689807E-4</v>
      </c>
      <c r="AC5110" s="258">
        <v>1.1116748E-7</v>
      </c>
      <c r="AD5110" s="258">
        <v>9.5520671999999992E-6</v>
      </c>
      <c r="AE5110" s="258">
        <v>6.0581762999999993E-8</v>
      </c>
      <c r="AF5110" s="258">
        <v>1.0676713E-4</v>
      </c>
      <c r="AG5110" s="258">
        <v>2.1245222000000001E-7</v>
      </c>
      <c r="AH5110" s="258">
        <v>1.2886614000000001E-4</v>
      </c>
      <c r="AI5110" s="258">
        <v>5.8515690999999999E-7</v>
      </c>
      <c r="AJ5110" s="258">
        <v>5.6421349999999999E-8</v>
      </c>
      <c r="AK5110" s="258">
        <v>2.3681939000000001E-7</v>
      </c>
      <c r="AL5110" s="258">
        <v>1.0061163000000001E-8</v>
      </c>
      <c r="AM5110" s="258">
        <v>2.9869108999999999E-11</v>
      </c>
      <c r="AN5110" s="258">
        <v>7.9831880000000006E-6</v>
      </c>
      <c r="AO5110" s="258">
        <v>4.4040184999999998E-5</v>
      </c>
      <c r="AP5110" s="258">
        <v>-1.6725769000000001E-4</v>
      </c>
      <c r="AQ5110" s="258">
        <v>1.2328727000000001E-7</v>
      </c>
      <c r="AR5110" s="258">
        <v>4.7494227000000001E-4</v>
      </c>
      <c r="AT5110" s="193"/>
      <c r="AU5110" s="193"/>
      <c r="AV5110" s="193"/>
      <c r="AW5110" s="193"/>
      <c r="AX5110" s="193"/>
      <c r="AY5110" s="193"/>
      <c r="AZ5110" s="193"/>
      <c r="BA5110" s="193"/>
      <c r="BB5110" s="193"/>
      <c r="BC5110" s="193"/>
      <c r="BD5110" s="193"/>
      <c r="BE5110" s="315"/>
      <c r="BF5110" s="315"/>
      <c r="BG5110" s="315"/>
      <c r="BH5110" s="315"/>
      <c r="BI5110" s="315"/>
      <c r="BJ5110" s="315"/>
      <c r="BK5110" s="315"/>
    </row>
    <row r="5111" spans="1:63" x14ac:dyDescent="0.25">
      <c r="A5111" s="9"/>
      <c r="B5111" s="185" t="s">
        <v>5770</v>
      </c>
      <c r="C5111" s="25" t="s">
        <v>1425</v>
      </c>
      <c r="D5111" s="193">
        <v>1.5873756E-3</v>
      </c>
      <c r="E5111" s="193">
        <v>9.5893612000000003E-4</v>
      </c>
      <c r="F5111" s="193">
        <v>3.9773035999999997E-4</v>
      </c>
      <c r="G5111" s="193">
        <v>8.2252988999999997E-6</v>
      </c>
      <c r="H5111" s="193">
        <v>8.7857179000000006E-6</v>
      </c>
      <c r="I5111" s="193">
        <v>1.215266E-4</v>
      </c>
      <c r="J5111" s="193">
        <v>5.0187313000000002E-5</v>
      </c>
      <c r="K5111" s="193">
        <v>7.1051839000000002E-7</v>
      </c>
      <c r="L5111" s="193">
        <v>4.1273677999999997E-5</v>
      </c>
      <c r="M5111" s="193">
        <v>0</v>
      </c>
      <c r="N5111" s="193">
        <v>0</v>
      </c>
      <c r="O5111" s="193">
        <v>0</v>
      </c>
      <c r="P5111" s="199">
        <f t="shared" si="993"/>
        <v>7.1032305185185184E-3</v>
      </c>
      <c r="Q5111" s="240">
        <v>0.19846178</v>
      </c>
      <c r="R5111" s="99">
        <v>0.18997705000000001</v>
      </c>
      <c r="S5111" s="99">
        <v>7.0207200000000003E-3</v>
      </c>
      <c r="T5111" s="99">
        <v>3.0917000000000001E-7</v>
      </c>
      <c r="U5111" s="99">
        <v>2.4219000000000001E-4</v>
      </c>
      <c r="V5111" s="99">
        <v>5.8606600000000002E-5</v>
      </c>
      <c r="W5111" s="99">
        <v>1.1628999999999999E-3</v>
      </c>
      <c r="X5111" s="241">
        <f t="shared" si="989"/>
        <v>8.0318733761510896E-4</v>
      </c>
      <c r="Y5111" s="241">
        <f t="shared" si="990"/>
        <v>3.1360146866299995E-4</v>
      </c>
      <c r="Z5111" s="241">
        <f t="shared" si="991"/>
        <v>1.4520311682108986E-5</v>
      </c>
      <c r="AA5111" s="241">
        <f t="shared" si="992"/>
        <v>4.7506555726999999E-4</v>
      </c>
      <c r="AB5111" s="258">
        <v>1.9689807E-4</v>
      </c>
      <c r="AC5111" s="258">
        <v>1.1116748E-7</v>
      </c>
      <c r="AD5111" s="258">
        <v>9.5520671999999992E-6</v>
      </c>
      <c r="AE5111" s="258">
        <v>6.0581762999999993E-8</v>
      </c>
      <c r="AF5111" s="258">
        <v>1.0676713E-4</v>
      </c>
      <c r="AG5111" s="258">
        <v>2.1245222000000001E-7</v>
      </c>
      <c r="AH5111" s="258">
        <v>1.2886614000000001E-4</v>
      </c>
      <c r="AI5111" s="258">
        <v>5.8515690999999999E-7</v>
      </c>
      <c r="AJ5111" s="258">
        <v>5.6421349999999999E-8</v>
      </c>
      <c r="AK5111" s="258">
        <v>2.3681939000000001E-7</v>
      </c>
      <c r="AL5111" s="258">
        <v>1.0061163000000001E-8</v>
      </c>
      <c r="AM5111" s="258">
        <v>2.9869108999999999E-11</v>
      </c>
      <c r="AN5111" s="258">
        <v>7.9831880000000006E-6</v>
      </c>
      <c r="AO5111" s="258">
        <v>4.4040184999999998E-5</v>
      </c>
      <c r="AP5111" s="258">
        <v>-1.6725769000000001E-4</v>
      </c>
      <c r="AQ5111" s="258">
        <v>1.2328727000000001E-7</v>
      </c>
      <c r="AR5111" s="258">
        <v>4.7494227000000001E-4</v>
      </c>
      <c r="AT5111" s="193"/>
      <c r="AU5111" s="193"/>
      <c r="AV5111" s="193"/>
      <c r="AW5111" s="193"/>
      <c r="AX5111" s="193"/>
      <c r="AY5111" s="193"/>
      <c r="AZ5111" s="193"/>
      <c r="BA5111" s="193"/>
      <c r="BB5111" s="193"/>
      <c r="BC5111" s="193"/>
      <c r="BD5111" s="193"/>
      <c r="BE5111" s="315"/>
      <c r="BF5111" s="315"/>
      <c r="BG5111" s="315"/>
      <c r="BH5111" s="315"/>
      <c r="BI5111" s="315"/>
      <c r="BJ5111" s="315"/>
      <c r="BK5111" s="315"/>
    </row>
    <row r="5112" spans="1:63" x14ac:dyDescent="0.25">
      <c r="A5112" s="9"/>
      <c r="B5112" s="185" t="s">
        <v>5770</v>
      </c>
      <c r="C5112" s="25" t="s">
        <v>1424</v>
      </c>
      <c r="D5112" s="193">
        <v>1.5873756E-3</v>
      </c>
      <c r="E5112" s="193">
        <v>9.5893612000000003E-4</v>
      </c>
      <c r="F5112" s="193">
        <v>3.9773035999999997E-4</v>
      </c>
      <c r="G5112" s="193">
        <v>8.2252988999999997E-6</v>
      </c>
      <c r="H5112" s="193">
        <v>8.7857179000000006E-6</v>
      </c>
      <c r="I5112" s="193">
        <v>1.215266E-4</v>
      </c>
      <c r="J5112" s="193">
        <v>5.0187313000000002E-5</v>
      </c>
      <c r="K5112" s="193">
        <v>7.1051839000000002E-7</v>
      </c>
      <c r="L5112" s="193">
        <v>4.1273677999999997E-5</v>
      </c>
      <c r="M5112" s="193">
        <v>0</v>
      </c>
      <c r="N5112" s="193">
        <v>0</v>
      </c>
      <c r="O5112" s="193">
        <v>0</v>
      </c>
      <c r="P5112" s="199">
        <f t="shared" si="993"/>
        <v>7.1032305185185184E-3</v>
      </c>
      <c r="Q5112" s="240">
        <v>0.19846178</v>
      </c>
      <c r="R5112" s="99">
        <v>0.18997705000000001</v>
      </c>
      <c r="S5112" s="99">
        <v>7.0207200000000003E-3</v>
      </c>
      <c r="T5112" s="99">
        <v>3.0917000000000001E-7</v>
      </c>
      <c r="U5112" s="99">
        <v>2.4219000000000001E-4</v>
      </c>
      <c r="V5112" s="99">
        <v>5.8606600000000002E-5</v>
      </c>
      <c r="W5112" s="99">
        <v>1.1628999999999999E-3</v>
      </c>
      <c r="X5112" s="241">
        <f t="shared" si="989"/>
        <v>8.0318733761510896E-4</v>
      </c>
      <c r="Y5112" s="241">
        <f t="shared" si="990"/>
        <v>3.1360146866299995E-4</v>
      </c>
      <c r="Z5112" s="241">
        <f t="shared" si="991"/>
        <v>1.4520311682108986E-5</v>
      </c>
      <c r="AA5112" s="241">
        <f t="shared" si="992"/>
        <v>4.7506555726999999E-4</v>
      </c>
      <c r="AB5112" s="258">
        <v>1.9689807E-4</v>
      </c>
      <c r="AC5112" s="258">
        <v>1.1116748E-7</v>
      </c>
      <c r="AD5112" s="258">
        <v>9.5520671999999992E-6</v>
      </c>
      <c r="AE5112" s="258">
        <v>6.0581762999999993E-8</v>
      </c>
      <c r="AF5112" s="258">
        <v>1.0676713E-4</v>
      </c>
      <c r="AG5112" s="258">
        <v>2.1245222000000001E-7</v>
      </c>
      <c r="AH5112" s="258">
        <v>1.2886614000000001E-4</v>
      </c>
      <c r="AI5112" s="258">
        <v>5.8515690999999999E-7</v>
      </c>
      <c r="AJ5112" s="258">
        <v>5.6421349999999999E-8</v>
      </c>
      <c r="AK5112" s="258">
        <v>2.3681939000000001E-7</v>
      </c>
      <c r="AL5112" s="258">
        <v>1.0061163000000001E-8</v>
      </c>
      <c r="AM5112" s="258">
        <v>2.9869108999999999E-11</v>
      </c>
      <c r="AN5112" s="258">
        <v>7.9831880000000006E-6</v>
      </c>
      <c r="AO5112" s="258">
        <v>4.4040184999999998E-5</v>
      </c>
      <c r="AP5112" s="258">
        <v>-1.6725769000000001E-4</v>
      </c>
      <c r="AQ5112" s="258">
        <v>1.2328727000000001E-7</v>
      </c>
      <c r="AR5112" s="258">
        <v>4.7494227000000001E-4</v>
      </c>
      <c r="AT5112" s="193"/>
      <c r="AU5112" s="193"/>
      <c r="AV5112" s="193"/>
      <c r="AW5112" s="193"/>
      <c r="AX5112" s="193"/>
      <c r="AY5112" s="193"/>
      <c r="AZ5112" s="193"/>
      <c r="BA5112" s="193"/>
      <c r="BB5112" s="193"/>
      <c r="BC5112" s="193"/>
      <c r="BD5112" s="193"/>
      <c r="BE5112" s="315"/>
      <c r="BF5112" s="315"/>
      <c r="BG5112" s="315"/>
      <c r="BH5112" s="315"/>
      <c r="BI5112" s="315"/>
      <c r="BJ5112" s="315"/>
      <c r="BK5112" s="315"/>
    </row>
    <row r="5113" spans="1:63" x14ac:dyDescent="0.25">
      <c r="A5113" s="9"/>
      <c r="B5113" s="185" t="s">
        <v>5770</v>
      </c>
      <c r="C5113" s="25" t="s">
        <v>1423</v>
      </c>
      <c r="D5113" s="193">
        <v>6.3299274000000005E-4</v>
      </c>
      <c r="E5113" s="193">
        <v>3.5120945E-4</v>
      </c>
      <c r="F5113" s="193">
        <v>1.8411834000000001E-4</v>
      </c>
      <c r="G5113" s="193">
        <v>2.3152376999999998E-6</v>
      </c>
      <c r="H5113" s="193">
        <v>2.7338952000000002E-6</v>
      </c>
      <c r="I5113" s="193">
        <v>7.4398399000000006E-5</v>
      </c>
      <c r="J5113" s="193">
        <v>6.9252696000000003E-6</v>
      </c>
      <c r="K5113" s="193">
        <v>1.597603E-7</v>
      </c>
      <c r="L5113" s="193">
        <v>1.1132383000000001E-5</v>
      </c>
      <c r="M5113" s="193">
        <v>0</v>
      </c>
      <c r="N5113" s="193">
        <v>0</v>
      </c>
      <c r="O5113" s="193">
        <v>0</v>
      </c>
      <c r="P5113" s="199">
        <f t="shared" si="993"/>
        <v>2.6015514814814811E-3</v>
      </c>
      <c r="Q5113" s="240">
        <v>3.9377193999999997E-2</v>
      </c>
      <c r="R5113" s="99">
        <v>3.8308441999999998E-2</v>
      </c>
      <c r="S5113" s="99">
        <v>8.93536E-4</v>
      </c>
      <c r="T5113" s="99">
        <v>5.0286999999999999E-8</v>
      </c>
      <c r="U5113" s="99">
        <v>3.3442000000000003E-5</v>
      </c>
      <c r="V5113" s="99">
        <v>1.4234529999999999E-5</v>
      </c>
      <c r="W5113" s="99">
        <v>1.2748999999999999E-4</v>
      </c>
      <c r="X5113" s="241">
        <f t="shared" si="989"/>
        <v>1.2142501649558629E-4</v>
      </c>
      <c r="Y5113" s="241">
        <f t="shared" si="990"/>
        <v>1.2659174587199999E-4</v>
      </c>
      <c r="Z5113" s="241">
        <f t="shared" si="991"/>
        <v>-1.0095848073241371E-4</v>
      </c>
      <c r="AA5113" s="241">
        <f t="shared" si="992"/>
        <v>9.5791751356000005E-5</v>
      </c>
      <c r="AB5113" s="258">
        <v>7.2114428000000005E-5</v>
      </c>
      <c r="AC5113" s="258">
        <v>1.7087482000000001E-8</v>
      </c>
      <c r="AD5113" s="258">
        <v>2.0193549999999999E-6</v>
      </c>
      <c r="AE5113" s="258">
        <v>2.6556867000000001E-8</v>
      </c>
      <c r="AF5113" s="258">
        <v>5.2385639999999998E-5</v>
      </c>
      <c r="AG5113" s="258">
        <v>2.8678522999999998E-8</v>
      </c>
      <c r="AH5113" s="258">
        <v>4.7200397999999997E-5</v>
      </c>
      <c r="AI5113" s="258">
        <v>2.6933581999999998E-7</v>
      </c>
      <c r="AJ5113" s="258">
        <v>1.2979269E-8</v>
      </c>
      <c r="AK5113" s="258">
        <v>6.8727029999999994E-8</v>
      </c>
      <c r="AL5113" s="258">
        <v>2.1779381999999999E-9</v>
      </c>
      <c r="AM5113" s="258">
        <v>7.8103863000000001E-12</v>
      </c>
      <c r="AN5113" s="258">
        <v>7.4526763999999998E-6</v>
      </c>
      <c r="AO5113" s="258">
        <v>2.1784056999999999E-5</v>
      </c>
      <c r="AP5113" s="258">
        <v>-1.7774884000000001E-4</v>
      </c>
      <c r="AQ5113" s="258">
        <v>3.2367356000000002E-8</v>
      </c>
      <c r="AR5113" s="258">
        <v>9.5759384E-5</v>
      </c>
      <c r="AT5113" s="193"/>
      <c r="AU5113" s="193"/>
      <c r="AV5113" s="193"/>
      <c r="AW5113" s="193"/>
      <c r="AX5113" s="193"/>
      <c r="AY5113" s="193"/>
      <c r="AZ5113" s="193"/>
      <c r="BA5113" s="193"/>
      <c r="BB5113" s="193"/>
      <c r="BC5113" s="193"/>
      <c r="BD5113" s="193"/>
      <c r="BE5113" s="315"/>
      <c r="BF5113" s="315"/>
      <c r="BG5113" s="315"/>
      <c r="BH5113" s="315"/>
      <c r="BI5113" s="315"/>
      <c r="BJ5113" s="315"/>
      <c r="BK5113" s="315"/>
    </row>
    <row r="5114" spans="1:63" x14ac:dyDescent="0.25">
      <c r="A5114" s="58" t="s">
        <v>662</v>
      </c>
      <c r="B5114" s="58"/>
      <c r="C5114" s="43"/>
      <c r="D5114" s="199"/>
      <c r="E5114" s="199"/>
      <c r="F5114" s="199"/>
      <c r="G5114" s="199"/>
      <c r="H5114" s="199"/>
      <c r="I5114" s="199"/>
      <c r="J5114" s="199"/>
      <c r="K5114" s="199"/>
      <c r="L5114" s="199"/>
      <c r="M5114" s="199"/>
      <c r="N5114" s="199"/>
      <c r="O5114" s="199"/>
      <c r="P5114" s="199"/>
      <c r="Q5114" s="239"/>
      <c r="R5114" s="97"/>
      <c r="S5114" s="97"/>
      <c r="T5114" s="97"/>
      <c r="U5114" s="97"/>
      <c r="V5114" s="97"/>
      <c r="W5114" s="97"/>
      <c r="X5114" s="259"/>
      <c r="Y5114" s="259"/>
      <c r="Z5114" s="259"/>
      <c r="AA5114" s="258"/>
      <c r="AB5114" s="258"/>
      <c r="AC5114" s="258"/>
      <c r="AD5114" s="258"/>
      <c r="AE5114" s="258"/>
      <c r="AF5114" s="258"/>
      <c r="AG5114" s="258"/>
      <c r="AH5114" s="258"/>
      <c r="AI5114" s="258"/>
      <c r="AJ5114" s="258"/>
      <c r="AK5114" s="258"/>
      <c r="AL5114" s="258"/>
      <c r="AM5114" s="258"/>
      <c r="AN5114" s="258"/>
      <c r="AO5114" s="258"/>
      <c r="AP5114" s="258"/>
      <c r="AQ5114" s="258"/>
      <c r="AR5114" s="258"/>
      <c r="AT5114" s="193"/>
      <c r="AU5114" s="193"/>
      <c r="AV5114" s="193"/>
      <c r="AW5114" s="193"/>
      <c r="AX5114" s="193"/>
      <c r="AY5114" s="193"/>
      <c r="AZ5114" s="193"/>
      <c r="BA5114" s="193"/>
      <c r="BB5114" s="193"/>
      <c r="BC5114" s="193"/>
      <c r="BD5114" s="193"/>
      <c r="BE5114" s="315"/>
      <c r="BF5114" s="315"/>
      <c r="BG5114" s="315"/>
      <c r="BH5114" s="315"/>
      <c r="BI5114" s="315"/>
      <c r="BJ5114" s="315"/>
      <c r="BK5114" s="315"/>
    </row>
    <row r="5115" spans="1:63" x14ac:dyDescent="0.25">
      <c r="A5115" s="9"/>
      <c r="B5115" s="185" t="s">
        <v>5770</v>
      </c>
      <c r="C5115" s="25" t="s">
        <v>6635</v>
      </c>
      <c r="D5115" s="193">
        <v>5.3110188000000003E-2</v>
      </c>
      <c r="E5115" s="193">
        <v>4.4382047000000001E-2</v>
      </c>
      <c r="F5115" s="193">
        <v>4.9781599000000001E-3</v>
      </c>
      <c r="G5115" s="193">
        <v>7.4826750999999996E-4</v>
      </c>
      <c r="H5115" s="193">
        <v>9.0110892000000003E-5</v>
      </c>
      <c r="I5115" s="193">
        <v>8.3585341E-4</v>
      </c>
      <c r="J5115" s="193">
        <v>1.5017845999999999E-3</v>
      </c>
      <c r="K5115" s="193">
        <v>9.5487642000000005E-6</v>
      </c>
      <c r="L5115" s="193">
        <v>5.6441578E-4</v>
      </c>
      <c r="M5115" s="193">
        <v>0</v>
      </c>
      <c r="N5115" s="193">
        <v>0</v>
      </c>
      <c r="O5115" s="193">
        <v>0</v>
      </c>
      <c r="P5115" s="199">
        <f t="shared" ref="P5115:P5162" si="994">E5115/0.135</f>
        <v>0.32875590370370367</v>
      </c>
      <c r="Q5115" s="240">
        <v>2.1628061999999999</v>
      </c>
      <c r="R5115" s="99">
        <v>1.773115</v>
      </c>
      <c r="S5115" s="99">
        <v>0.30612400000000001</v>
      </c>
      <c r="T5115" s="99">
        <v>2.3505000000000002E-6</v>
      </c>
      <c r="U5115" s="99">
        <v>8.1904999999999999E-3</v>
      </c>
      <c r="V5115" s="99">
        <v>1.2082900000000001E-3</v>
      </c>
      <c r="W5115" s="99">
        <v>7.4165999999999996E-2</v>
      </c>
      <c r="X5115" s="241">
        <f t="shared" ref="X5115:X5164" si="995">SUM(Y5115:AA5115)</f>
        <v>2.2018265336827502E-2</v>
      </c>
      <c r="Y5115" s="241">
        <f t="shared" ref="Y5115:Y5164" si="996">SUM(AB5115:AG5115)</f>
        <v>1.1473364003070001E-2</v>
      </c>
      <c r="Z5115" s="241">
        <f t="shared" ref="Z5115:Z5164" si="997">SUM(AH5115:AP5115)</f>
        <v>6.1090662313575007E-3</v>
      </c>
      <c r="AA5115" s="241">
        <f t="shared" ref="AA5115:AA5164" si="998">SUM(AQ5115:AR5115)</f>
        <v>4.4358351023999999E-3</v>
      </c>
      <c r="AB5115" s="258">
        <v>9.1130315000000003E-3</v>
      </c>
      <c r="AC5115" s="258">
        <v>8.5054431999999999E-7</v>
      </c>
      <c r="AD5115" s="258">
        <v>1.1132881000000001E-3</v>
      </c>
      <c r="AE5115" s="258">
        <v>5.9255235E-7</v>
      </c>
      <c r="AF5115" s="258">
        <v>1.2356441E-3</v>
      </c>
      <c r="AG5115" s="258">
        <v>9.9572063999999996E-6</v>
      </c>
      <c r="AH5115" s="258">
        <v>5.9646587000000001E-3</v>
      </c>
      <c r="AI5115" s="258">
        <v>7.6303173000000001E-6</v>
      </c>
      <c r="AJ5115" s="258">
        <v>6.7451372000000003E-6</v>
      </c>
      <c r="AK5115" s="258">
        <v>2.3482531000000002E-6</v>
      </c>
      <c r="AL5115" s="258">
        <v>1.6153238999999999E-6</v>
      </c>
      <c r="AM5115" s="258">
        <v>4.9158575000000001E-9</v>
      </c>
      <c r="AN5115" s="258">
        <v>6.3595933999999998E-5</v>
      </c>
      <c r="AO5115" s="258">
        <v>4.7918956000000002E-4</v>
      </c>
      <c r="AP5115" s="258">
        <v>-4.1672190999999999E-4</v>
      </c>
      <c r="AQ5115" s="258">
        <v>1.5551024E-6</v>
      </c>
      <c r="AR5115" s="258">
        <v>4.4342799999999996E-3</v>
      </c>
      <c r="AT5115" s="193"/>
      <c r="AU5115" s="193"/>
      <c r="AV5115" s="193"/>
      <c r="AW5115" s="193"/>
      <c r="AX5115" s="193"/>
      <c r="AY5115" s="193"/>
      <c r="AZ5115" s="193"/>
      <c r="BA5115" s="193"/>
      <c r="BB5115" s="193"/>
      <c r="BC5115" s="193"/>
      <c r="BD5115" s="193"/>
      <c r="BE5115" s="315"/>
      <c r="BF5115" s="315"/>
      <c r="BG5115" s="315"/>
      <c r="BH5115" s="315"/>
      <c r="BI5115" s="315"/>
      <c r="BJ5115" s="315"/>
      <c r="BK5115" s="315"/>
    </row>
    <row r="5116" spans="1:63" x14ac:dyDescent="0.25">
      <c r="A5116" s="9"/>
      <c r="B5116" s="185" t="s">
        <v>5770</v>
      </c>
      <c r="C5116" s="25" t="s">
        <v>5158</v>
      </c>
      <c r="D5116" s="193">
        <v>0.37823584999999998</v>
      </c>
      <c r="E5116" s="193">
        <v>1.2897334000000001E-3</v>
      </c>
      <c r="F5116" s="193">
        <v>4.8274835999999999E-4</v>
      </c>
      <c r="G5116" s="193">
        <v>0.37232598</v>
      </c>
      <c r="H5116" s="193">
        <v>1.2025456E-5</v>
      </c>
      <c r="I5116" s="193">
        <v>1.4094545E-4</v>
      </c>
      <c r="J5116" s="193">
        <v>3.9284052000000003E-3</v>
      </c>
      <c r="K5116" s="193">
        <v>1.281042E-6</v>
      </c>
      <c r="L5116" s="193">
        <v>5.4728743000000001E-5</v>
      </c>
      <c r="M5116" s="193">
        <v>0</v>
      </c>
      <c r="N5116" s="193">
        <v>0</v>
      </c>
      <c r="O5116" s="193">
        <v>0</v>
      </c>
      <c r="P5116" s="199">
        <f t="shared" si="994"/>
        <v>9.5535807407407403E-3</v>
      </c>
      <c r="Q5116" s="240">
        <v>0.31824974</v>
      </c>
      <c r="R5116" s="99">
        <v>0.30421790999999998</v>
      </c>
      <c r="S5116" s="99">
        <v>1.161216E-2</v>
      </c>
      <c r="T5116" s="99">
        <v>4.5919000000000002E-7</v>
      </c>
      <c r="U5116" s="99">
        <v>4.2506E-4</v>
      </c>
      <c r="V5116" s="99">
        <v>8.6759499999999995E-5</v>
      </c>
      <c r="W5116" s="99">
        <v>1.9074000000000001E-3</v>
      </c>
      <c r="X5116" s="241">
        <f t="shared" si="995"/>
        <v>7.2957733908218005E-3</v>
      </c>
      <c r="Y5116" s="241">
        <f t="shared" si="996"/>
        <v>3.0267804938549996E-3</v>
      </c>
      <c r="Z5116" s="241">
        <f t="shared" si="997"/>
        <v>3.5082611020468002E-3</v>
      </c>
      <c r="AA5116" s="241">
        <f t="shared" si="998"/>
        <v>7.6073179492E-4</v>
      </c>
      <c r="AB5116" s="258">
        <v>2.6481947999999999E-4</v>
      </c>
      <c r="AC5116" s="258">
        <v>1.8155826999999999E-7</v>
      </c>
      <c r="AD5116" s="258">
        <v>2.6337435999999998E-3</v>
      </c>
      <c r="AE5116" s="258">
        <v>7.4854215000000002E-8</v>
      </c>
      <c r="AF5116" s="258">
        <v>1.2762312E-4</v>
      </c>
      <c r="AG5116" s="258">
        <v>3.3788137E-7</v>
      </c>
      <c r="AH5116" s="258">
        <v>1.7331528E-4</v>
      </c>
      <c r="AI5116" s="258">
        <v>7.1462780999999998E-7</v>
      </c>
      <c r="AJ5116" s="258">
        <v>3.3287995000000001E-3</v>
      </c>
      <c r="AK5116" s="258">
        <v>3.2979393000000001E-7</v>
      </c>
      <c r="AL5116" s="258">
        <v>1.6059097999999999E-6</v>
      </c>
      <c r="AM5116" s="258">
        <v>4.7855067999999998E-9</v>
      </c>
      <c r="AN5116" s="258">
        <v>1.1379464999999999E-5</v>
      </c>
      <c r="AO5116" s="258">
        <v>2.2637406999999999E-4</v>
      </c>
      <c r="AP5116" s="258">
        <v>-2.3426233000000001E-4</v>
      </c>
      <c r="AQ5116" s="258">
        <v>1.6370492E-7</v>
      </c>
      <c r="AR5116" s="258">
        <v>7.6056808999999995E-4</v>
      </c>
      <c r="AT5116" s="193"/>
      <c r="AU5116" s="193"/>
      <c r="AV5116" s="193"/>
      <c r="AW5116" s="193"/>
      <c r="AX5116" s="193"/>
      <c r="AY5116" s="193"/>
      <c r="AZ5116" s="193"/>
      <c r="BA5116" s="193"/>
      <c r="BB5116" s="193"/>
      <c r="BC5116" s="193"/>
      <c r="BD5116" s="193"/>
      <c r="BE5116" s="315"/>
      <c r="BF5116" s="315"/>
      <c r="BG5116" s="315"/>
      <c r="BH5116" s="315"/>
      <c r="BI5116" s="315"/>
      <c r="BJ5116" s="315"/>
      <c r="BK5116" s="315"/>
    </row>
    <row r="5117" spans="1:63" x14ac:dyDescent="0.25">
      <c r="A5117" s="9"/>
      <c r="B5117" s="185" t="s">
        <v>5770</v>
      </c>
      <c r="C5117" s="25" t="s">
        <v>5157</v>
      </c>
      <c r="D5117" s="193">
        <v>0.56587292</v>
      </c>
      <c r="E5117" s="193">
        <v>4.4382047000000001E-2</v>
      </c>
      <c r="F5117" s="193">
        <v>4.9781599000000001E-3</v>
      </c>
      <c r="G5117" s="193">
        <v>3.0883616999999999E-2</v>
      </c>
      <c r="H5117" s="193">
        <v>9.0110892000000003E-5</v>
      </c>
      <c r="I5117" s="193">
        <v>8.3585341E-4</v>
      </c>
      <c r="J5117" s="193">
        <v>0.48412916</v>
      </c>
      <c r="K5117" s="193">
        <v>9.5487642000000005E-6</v>
      </c>
      <c r="L5117" s="193">
        <v>5.6441578E-4</v>
      </c>
      <c r="M5117" s="193">
        <v>0</v>
      </c>
      <c r="N5117" s="193">
        <v>0</v>
      </c>
      <c r="O5117" s="193">
        <v>0</v>
      </c>
      <c r="P5117" s="199">
        <f t="shared" si="994"/>
        <v>0.32875590370370367</v>
      </c>
      <c r="Q5117" s="240">
        <v>2.1628061999999999</v>
      </c>
      <c r="R5117" s="99">
        <v>1.773115</v>
      </c>
      <c r="S5117" s="99">
        <v>0.30612400000000001</v>
      </c>
      <c r="T5117" s="99">
        <v>2.3505000000000002E-6</v>
      </c>
      <c r="U5117" s="99">
        <v>8.1904999999999999E-3</v>
      </c>
      <c r="V5117" s="99">
        <v>1.2082900000000001E-3</v>
      </c>
      <c r="W5117" s="99">
        <v>7.4165999999999996E-2</v>
      </c>
      <c r="X5117" s="241">
        <f t="shared" si="995"/>
        <v>4.0069649148326995E-2</v>
      </c>
      <c r="Y5117" s="241">
        <f t="shared" si="996"/>
        <v>2.9150512903070001E-2</v>
      </c>
      <c r="Z5117" s="241">
        <f t="shared" si="997"/>
        <v>6.483301142857E-3</v>
      </c>
      <c r="AA5117" s="241">
        <f t="shared" si="998"/>
        <v>4.4358351023999999E-3</v>
      </c>
      <c r="AB5117" s="258">
        <v>9.1130315000000003E-3</v>
      </c>
      <c r="AC5117" s="258">
        <v>8.5054431999999999E-7</v>
      </c>
      <c r="AD5117" s="258">
        <v>1.8790437E-2</v>
      </c>
      <c r="AE5117" s="258">
        <v>5.9255235E-7</v>
      </c>
      <c r="AF5117" s="258">
        <v>1.2356441E-3</v>
      </c>
      <c r="AG5117" s="258">
        <v>9.9572063999999996E-6</v>
      </c>
      <c r="AH5117" s="258">
        <v>5.9646587000000001E-3</v>
      </c>
      <c r="AI5117" s="258">
        <v>7.6303173000000001E-6</v>
      </c>
      <c r="AJ5117" s="258">
        <v>1.8456329000000001E-4</v>
      </c>
      <c r="AK5117" s="258">
        <v>1.5412415999999999E-4</v>
      </c>
      <c r="AL5117" s="258">
        <v>4.6169582000000003E-5</v>
      </c>
      <c r="AM5117" s="258">
        <v>9.1509556999999998E-8</v>
      </c>
      <c r="AN5117" s="258">
        <v>6.3595933999999998E-5</v>
      </c>
      <c r="AO5117" s="258">
        <v>4.7918956000000002E-4</v>
      </c>
      <c r="AP5117" s="258">
        <v>-4.1672190999999999E-4</v>
      </c>
      <c r="AQ5117" s="258">
        <v>1.5551024E-6</v>
      </c>
      <c r="AR5117" s="258">
        <v>4.4342799999999996E-3</v>
      </c>
      <c r="AT5117" s="193"/>
      <c r="AU5117" s="193"/>
      <c r="AV5117" s="193"/>
      <c r="AW5117" s="193"/>
      <c r="AX5117" s="193"/>
      <c r="AY5117" s="193"/>
      <c r="AZ5117" s="193"/>
      <c r="BA5117" s="193"/>
      <c r="BB5117" s="193"/>
      <c r="BC5117" s="193"/>
      <c r="BD5117" s="193"/>
      <c r="BE5117" s="315"/>
      <c r="BF5117" s="315"/>
      <c r="BG5117" s="315"/>
      <c r="BH5117" s="315"/>
      <c r="BI5117" s="315"/>
      <c r="BJ5117" s="315"/>
      <c r="BK5117" s="315"/>
    </row>
    <row r="5118" spans="1:63" x14ac:dyDescent="0.25">
      <c r="A5118" s="9"/>
      <c r="B5118" s="185" t="s">
        <v>5770</v>
      </c>
      <c r="C5118" s="25" t="s">
        <v>5156</v>
      </c>
      <c r="D5118" s="193">
        <v>0.19744469000000001</v>
      </c>
      <c r="E5118" s="193">
        <v>4.4382047000000001E-2</v>
      </c>
      <c r="F5118" s="193">
        <v>4.9781599000000001E-3</v>
      </c>
      <c r="G5118" s="193">
        <v>8.2884561999999995E-2</v>
      </c>
      <c r="H5118" s="193">
        <v>9.0110892000000003E-5</v>
      </c>
      <c r="I5118" s="193">
        <v>8.3585341E-4</v>
      </c>
      <c r="J5118" s="193">
        <v>6.3699994999999995E-2</v>
      </c>
      <c r="K5118" s="193">
        <v>9.5487642000000005E-6</v>
      </c>
      <c r="L5118" s="193">
        <v>5.6441578E-4</v>
      </c>
      <c r="M5118" s="193">
        <v>0</v>
      </c>
      <c r="N5118" s="193">
        <v>0</v>
      </c>
      <c r="O5118" s="193">
        <v>0</v>
      </c>
      <c r="P5118" s="199">
        <f t="shared" si="994"/>
        <v>0.32875590370370367</v>
      </c>
      <c r="Q5118" s="240">
        <v>2.1628061999999999</v>
      </c>
      <c r="R5118" s="99">
        <v>1.773115</v>
      </c>
      <c r="S5118" s="99">
        <v>0.30612400000000001</v>
      </c>
      <c r="T5118" s="99">
        <v>2.3505000000000002E-6</v>
      </c>
      <c r="U5118" s="99">
        <v>8.1904999999999999E-3</v>
      </c>
      <c r="V5118" s="99">
        <v>1.2082900000000001E-3</v>
      </c>
      <c r="W5118" s="99">
        <v>7.4165999999999996E-2</v>
      </c>
      <c r="X5118" s="241">
        <f t="shared" si="995"/>
        <v>2.3616844355769401E-2</v>
      </c>
      <c r="Y5118" s="241">
        <f t="shared" si="996"/>
        <v>1.231426110307E-2</v>
      </c>
      <c r="Z5118" s="241">
        <f t="shared" si="997"/>
        <v>6.8667481502994003E-3</v>
      </c>
      <c r="AA5118" s="241">
        <f t="shared" si="998"/>
        <v>4.4358351023999999E-3</v>
      </c>
      <c r="AB5118" s="258">
        <v>9.1130315000000003E-3</v>
      </c>
      <c r="AC5118" s="258">
        <v>8.5054431999999999E-7</v>
      </c>
      <c r="AD5118" s="258">
        <v>1.9541851999999998E-3</v>
      </c>
      <c r="AE5118" s="258">
        <v>5.9255235E-7</v>
      </c>
      <c r="AF5118" s="258">
        <v>1.2356441E-3</v>
      </c>
      <c r="AG5118" s="258">
        <v>9.9572063999999996E-6</v>
      </c>
      <c r="AH5118" s="258">
        <v>5.9646587000000001E-3</v>
      </c>
      <c r="AI5118" s="258">
        <v>7.6303173000000001E-6</v>
      </c>
      <c r="AJ5118" s="258">
        <v>7.6367671999999997E-4</v>
      </c>
      <c r="AK5118" s="258">
        <v>2.348231E-6</v>
      </c>
      <c r="AL5118" s="258">
        <v>2.3638568999999999E-6</v>
      </c>
      <c r="AM5118" s="258">
        <v>6.7410994E-9</v>
      </c>
      <c r="AN5118" s="258">
        <v>6.3595933999999998E-5</v>
      </c>
      <c r="AO5118" s="258">
        <v>4.7918956000000002E-4</v>
      </c>
      <c r="AP5118" s="258">
        <v>-4.1672190999999999E-4</v>
      </c>
      <c r="AQ5118" s="258">
        <v>1.5551024E-6</v>
      </c>
      <c r="AR5118" s="258">
        <v>4.4342799999999996E-3</v>
      </c>
      <c r="AT5118" s="193"/>
      <c r="AU5118" s="193"/>
      <c r="AV5118" s="193"/>
      <c r="AW5118" s="193"/>
      <c r="AX5118" s="193"/>
      <c r="AY5118" s="193"/>
      <c r="AZ5118" s="193"/>
      <c r="BA5118" s="193"/>
      <c r="BB5118" s="193"/>
      <c r="BC5118" s="193"/>
      <c r="BD5118" s="193"/>
      <c r="BE5118" s="315"/>
      <c r="BF5118" s="315"/>
      <c r="BG5118" s="315"/>
      <c r="BH5118" s="315"/>
      <c r="BI5118" s="315"/>
      <c r="BJ5118" s="315"/>
      <c r="BK5118" s="315"/>
    </row>
    <row r="5119" spans="1:63" x14ac:dyDescent="0.25">
      <c r="A5119" s="9"/>
      <c r="B5119" s="185" t="s">
        <v>5770</v>
      </c>
      <c r="C5119" s="25" t="s">
        <v>5155</v>
      </c>
      <c r="D5119" s="193">
        <v>0.16074379</v>
      </c>
      <c r="E5119" s="193">
        <v>4.4377615000000002E-2</v>
      </c>
      <c r="F5119" s="193">
        <v>4.9777108E-3</v>
      </c>
      <c r="G5119" s="193">
        <v>0.10840305</v>
      </c>
      <c r="H5119" s="193">
        <v>9.0102924000000007E-5</v>
      </c>
      <c r="I5119" s="193">
        <v>8.3573733999999997E-4</v>
      </c>
      <c r="J5119" s="193">
        <v>1.4856602E-3</v>
      </c>
      <c r="K5119" s="193">
        <v>9.5478571999999994E-6</v>
      </c>
      <c r="L5119" s="193">
        <v>5.6436501999999997E-4</v>
      </c>
      <c r="M5119" s="193">
        <v>0</v>
      </c>
      <c r="N5119" s="193">
        <v>0</v>
      </c>
      <c r="O5119" s="193">
        <v>0</v>
      </c>
      <c r="P5119" s="199">
        <f t="shared" si="994"/>
        <v>0.32872307407407408</v>
      </c>
      <c r="Q5119" s="240">
        <v>2.16262</v>
      </c>
      <c r="R5119" s="99">
        <v>1.7729657999999999</v>
      </c>
      <c r="S5119" s="99">
        <v>0.30609599999999998</v>
      </c>
      <c r="T5119" s="99">
        <v>2.3502E-6</v>
      </c>
      <c r="U5119" s="99">
        <v>8.1896999999999994E-3</v>
      </c>
      <c r="V5119" s="99">
        <v>1.208184E-3</v>
      </c>
      <c r="W5119" s="99">
        <v>7.4158000000000002E-2</v>
      </c>
      <c r="X5119" s="241">
        <f t="shared" si="995"/>
        <v>2.2025355819121198E-2</v>
      </c>
      <c r="Y5119" s="241">
        <f t="shared" si="996"/>
        <v>1.1478225298749997E-2</v>
      </c>
      <c r="Z5119" s="241">
        <f t="shared" si="997"/>
        <v>6.1116689663712007E-3</v>
      </c>
      <c r="AA5119" s="241">
        <f t="shared" si="998"/>
        <v>4.4354615539999994E-3</v>
      </c>
      <c r="AB5119" s="258">
        <v>9.1121213999999992E-3</v>
      </c>
      <c r="AC5119" s="258">
        <v>8.5047752000000003E-7</v>
      </c>
      <c r="AD5119" s="258">
        <v>1.1191833E-3</v>
      </c>
      <c r="AE5119" s="258">
        <v>5.9249853000000001E-7</v>
      </c>
      <c r="AF5119" s="258">
        <v>1.2355215E-3</v>
      </c>
      <c r="AG5119" s="258">
        <v>9.9561226999999992E-6</v>
      </c>
      <c r="AH5119" s="258">
        <v>5.9640630000000004E-3</v>
      </c>
      <c r="AI5119" s="258">
        <v>7.6296289E-6</v>
      </c>
      <c r="AJ5119" s="258">
        <v>9.9346655000000006E-6</v>
      </c>
      <c r="AK5119" s="258">
        <v>2.3479747999999999E-6</v>
      </c>
      <c r="AL5119" s="258">
        <v>1.6014309000000001E-6</v>
      </c>
      <c r="AM5119" s="258">
        <v>4.8742711999999999E-9</v>
      </c>
      <c r="AN5119" s="258">
        <v>6.3591311999999995E-5</v>
      </c>
      <c r="AO5119" s="258">
        <v>4.7914486000000001E-4</v>
      </c>
      <c r="AP5119" s="258">
        <v>-4.1664878000000001E-4</v>
      </c>
      <c r="AQ5119" s="258">
        <v>1.5549539999999999E-6</v>
      </c>
      <c r="AR5119" s="258">
        <v>4.4339065999999998E-3</v>
      </c>
      <c r="AT5119" s="193"/>
      <c r="AU5119" s="193"/>
      <c r="AV5119" s="193"/>
      <c r="AW5119" s="193"/>
      <c r="AX5119" s="193"/>
      <c r="AY5119" s="193"/>
      <c r="AZ5119" s="193"/>
      <c r="BA5119" s="193"/>
      <c r="BB5119" s="193"/>
      <c r="BC5119" s="193"/>
      <c r="BD5119" s="193"/>
      <c r="BE5119" s="315"/>
      <c r="BF5119" s="315"/>
      <c r="BG5119" s="315"/>
      <c r="BH5119" s="315"/>
      <c r="BI5119" s="315"/>
      <c r="BJ5119" s="315"/>
      <c r="BK5119" s="315"/>
    </row>
    <row r="5120" spans="1:63" x14ac:dyDescent="0.25">
      <c r="A5120" s="9"/>
      <c r="B5120" s="185" t="s">
        <v>5770</v>
      </c>
      <c r="C5120" s="25" t="s">
        <v>5154</v>
      </c>
      <c r="D5120" s="193">
        <v>2.0623112999999999E-3</v>
      </c>
      <c r="E5120" s="193">
        <v>1.2897334000000001E-3</v>
      </c>
      <c r="F5120" s="193">
        <v>4.8274835999999999E-4</v>
      </c>
      <c r="G5120" s="193">
        <v>1.1504759999999999E-5</v>
      </c>
      <c r="H5120" s="193">
        <v>1.2025456E-5</v>
      </c>
      <c r="I5120" s="193">
        <v>1.4094545E-4</v>
      </c>
      <c r="J5120" s="193">
        <v>6.9344127E-5</v>
      </c>
      <c r="K5120" s="193">
        <v>1.281042E-6</v>
      </c>
      <c r="L5120" s="193">
        <v>5.4728743000000001E-5</v>
      </c>
      <c r="M5120" s="193">
        <v>0</v>
      </c>
      <c r="N5120" s="193">
        <v>0</v>
      </c>
      <c r="O5120" s="193">
        <v>0</v>
      </c>
      <c r="P5120" s="199">
        <f t="shared" si="994"/>
        <v>9.5535807407407403E-3</v>
      </c>
      <c r="Q5120" s="240">
        <v>0.31824974</v>
      </c>
      <c r="R5120" s="99">
        <v>0.30421790999999998</v>
      </c>
      <c r="S5120" s="99">
        <v>1.161216E-2</v>
      </c>
      <c r="T5120" s="99">
        <v>4.5919000000000002E-7</v>
      </c>
      <c r="U5120" s="99">
        <v>4.2506E-4</v>
      </c>
      <c r="V5120" s="99">
        <v>8.6759499999999995E-5</v>
      </c>
      <c r="W5120" s="99">
        <v>1.9074000000000001E-3</v>
      </c>
      <c r="X5120" s="241">
        <f t="shared" si="995"/>
        <v>1.45515082615912E-3</v>
      </c>
      <c r="Y5120" s="241">
        <f t="shared" si="996"/>
        <v>5.1625594385499999E-4</v>
      </c>
      <c r="Z5120" s="241">
        <f t="shared" si="997"/>
        <v>1.7816308738412E-4</v>
      </c>
      <c r="AA5120" s="241">
        <f t="shared" si="998"/>
        <v>7.6073179492E-4</v>
      </c>
      <c r="AB5120" s="258">
        <v>2.6481947999999999E-4</v>
      </c>
      <c r="AC5120" s="258">
        <v>1.8155826999999999E-7</v>
      </c>
      <c r="AD5120" s="258">
        <v>1.2321905E-4</v>
      </c>
      <c r="AE5120" s="258">
        <v>7.4854215000000002E-8</v>
      </c>
      <c r="AF5120" s="258">
        <v>1.2762312E-4</v>
      </c>
      <c r="AG5120" s="258">
        <v>3.3788137E-7</v>
      </c>
      <c r="AH5120" s="258">
        <v>1.7331528E-4</v>
      </c>
      <c r="AI5120" s="258">
        <v>7.1462780999999998E-7</v>
      </c>
      <c r="AJ5120" s="258">
        <v>8.0790024000000005E-8</v>
      </c>
      <c r="AK5120" s="258">
        <v>3.2080128999999998E-7</v>
      </c>
      <c r="AL5120" s="258">
        <v>2.3965628000000002E-7</v>
      </c>
      <c r="AM5120" s="258">
        <v>7.2698012000000002E-10</v>
      </c>
      <c r="AN5120" s="258">
        <v>1.1379464999999999E-5</v>
      </c>
      <c r="AO5120" s="258">
        <v>2.2637406999999999E-4</v>
      </c>
      <c r="AP5120" s="258">
        <v>-2.3426233000000001E-4</v>
      </c>
      <c r="AQ5120" s="258">
        <v>1.6370492E-7</v>
      </c>
      <c r="AR5120" s="258">
        <v>7.6056808999999995E-4</v>
      </c>
      <c r="AT5120" s="193"/>
      <c r="AU5120" s="193"/>
      <c r="AV5120" s="193"/>
      <c r="AW5120" s="193"/>
      <c r="AX5120" s="193"/>
      <c r="AY5120" s="193"/>
      <c r="AZ5120" s="193"/>
      <c r="BA5120" s="193"/>
      <c r="BB5120" s="193"/>
      <c r="BC5120" s="193"/>
      <c r="BD5120" s="193"/>
      <c r="BE5120" s="315"/>
      <c r="BF5120" s="315"/>
      <c r="BG5120" s="315"/>
      <c r="BH5120" s="315"/>
      <c r="BI5120" s="315"/>
      <c r="BJ5120" s="315"/>
      <c r="BK5120" s="315"/>
    </row>
    <row r="5121" spans="1:63" x14ac:dyDescent="0.25">
      <c r="A5121" s="9"/>
      <c r="B5121" s="185" t="s">
        <v>5770</v>
      </c>
      <c r="C5121" s="25" t="s">
        <v>5153</v>
      </c>
      <c r="D5121" s="193">
        <v>2.0623112999999999E-3</v>
      </c>
      <c r="E5121" s="193">
        <v>1.2897334000000001E-3</v>
      </c>
      <c r="F5121" s="193">
        <v>4.8274835999999999E-4</v>
      </c>
      <c r="G5121" s="193">
        <v>1.1504759999999999E-5</v>
      </c>
      <c r="H5121" s="193">
        <v>1.2025456E-5</v>
      </c>
      <c r="I5121" s="193">
        <v>1.4094545E-4</v>
      </c>
      <c r="J5121" s="193">
        <v>6.9344127E-5</v>
      </c>
      <c r="K5121" s="193">
        <v>1.281042E-6</v>
      </c>
      <c r="L5121" s="193">
        <v>5.4728743000000001E-5</v>
      </c>
      <c r="M5121" s="193">
        <v>0</v>
      </c>
      <c r="N5121" s="193">
        <v>0</v>
      </c>
      <c r="O5121" s="193">
        <v>0</v>
      </c>
      <c r="P5121" s="199">
        <f t="shared" si="994"/>
        <v>9.5535807407407403E-3</v>
      </c>
      <c r="Q5121" s="240">
        <v>0.31824974</v>
      </c>
      <c r="R5121" s="99">
        <v>0.30421790999999998</v>
      </c>
      <c r="S5121" s="99">
        <v>1.161216E-2</v>
      </c>
      <c r="T5121" s="99">
        <v>4.5919000000000002E-7</v>
      </c>
      <c r="U5121" s="99">
        <v>4.2506E-4</v>
      </c>
      <c r="V5121" s="99">
        <v>8.6759499999999995E-5</v>
      </c>
      <c r="W5121" s="99">
        <v>1.9074000000000001E-3</v>
      </c>
      <c r="X5121" s="241">
        <f t="shared" si="995"/>
        <v>1.34663604789244E-3</v>
      </c>
      <c r="Y5121" s="241">
        <f t="shared" si="996"/>
        <v>4.0792133985499994E-4</v>
      </c>
      <c r="Z5121" s="241">
        <f t="shared" si="997"/>
        <v>1.7798291311744001E-4</v>
      </c>
      <c r="AA5121" s="241">
        <f t="shared" si="998"/>
        <v>7.6073179492E-4</v>
      </c>
      <c r="AB5121" s="258">
        <v>2.6481947999999999E-4</v>
      </c>
      <c r="AC5121" s="258">
        <v>1.8155826999999999E-7</v>
      </c>
      <c r="AD5121" s="258">
        <v>1.4884446E-5</v>
      </c>
      <c r="AE5121" s="258">
        <v>7.4854215000000002E-8</v>
      </c>
      <c r="AF5121" s="258">
        <v>1.2762312E-4</v>
      </c>
      <c r="AG5121" s="258">
        <v>3.3788137E-7</v>
      </c>
      <c r="AH5121" s="258">
        <v>1.7331528E-4</v>
      </c>
      <c r="AI5121" s="258">
        <v>7.1462780999999998E-7</v>
      </c>
      <c r="AJ5121" s="258">
        <v>8.0790024000000005E-8</v>
      </c>
      <c r="AK5121" s="258">
        <v>3.2080128999999998E-7</v>
      </c>
      <c r="AL5121" s="258">
        <v>6.0054894999999994E-8</v>
      </c>
      <c r="AM5121" s="258">
        <v>1.5409843999999999E-10</v>
      </c>
      <c r="AN5121" s="258">
        <v>1.1379464999999999E-5</v>
      </c>
      <c r="AO5121" s="258">
        <v>2.2637406999999999E-4</v>
      </c>
      <c r="AP5121" s="258">
        <v>-2.3426233000000001E-4</v>
      </c>
      <c r="AQ5121" s="258">
        <v>1.6370492E-7</v>
      </c>
      <c r="AR5121" s="258">
        <v>7.6056808999999995E-4</v>
      </c>
      <c r="AT5121" s="193"/>
      <c r="AU5121" s="193"/>
      <c r="AV5121" s="193"/>
      <c r="AW5121" s="193"/>
      <c r="AX5121" s="193"/>
      <c r="AY5121" s="193"/>
      <c r="AZ5121" s="193"/>
      <c r="BA5121" s="193"/>
      <c r="BB5121" s="193"/>
      <c r="BC5121" s="193"/>
      <c r="BD5121" s="193"/>
      <c r="BE5121" s="315"/>
      <c r="BF5121" s="315"/>
      <c r="BG5121" s="315"/>
      <c r="BH5121" s="315"/>
      <c r="BI5121" s="315"/>
      <c r="BJ5121" s="315"/>
      <c r="BK5121" s="315"/>
    </row>
    <row r="5122" spans="1:63" x14ac:dyDescent="0.25">
      <c r="A5122" s="9"/>
      <c r="B5122" s="185" t="s">
        <v>5770</v>
      </c>
      <c r="C5122" s="25" t="s">
        <v>5152</v>
      </c>
      <c r="D5122" s="193">
        <v>3.7689294E-3</v>
      </c>
      <c r="E5122" s="193">
        <v>1.2897334000000001E-3</v>
      </c>
      <c r="F5122" s="193">
        <v>4.8274835999999999E-4</v>
      </c>
      <c r="G5122" s="193">
        <v>5.8445252000000004E-4</v>
      </c>
      <c r="H5122" s="193">
        <v>1.2025456E-5</v>
      </c>
      <c r="I5122" s="193">
        <v>1.4094545E-4</v>
      </c>
      <c r="J5122" s="193">
        <v>1.2030144E-3</v>
      </c>
      <c r="K5122" s="193">
        <v>1.281042E-6</v>
      </c>
      <c r="L5122" s="193">
        <v>5.4728743000000001E-5</v>
      </c>
      <c r="M5122" s="193">
        <v>0</v>
      </c>
      <c r="N5122" s="193">
        <v>0</v>
      </c>
      <c r="O5122" s="193">
        <v>0</v>
      </c>
      <c r="P5122" s="199">
        <f t="shared" si="994"/>
        <v>9.5535807407407403E-3</v>
      </c>
      <c r="Q5122" s="240">
        <v>0.31824974</v>
      </c>
      <c r="R5122" s="99">
        <v>0.30421790999999998</v>
      </c>
      <c r="S5122" s="99">
        <v>1.161216E-2</v>
      </c>
      <c r="T5122" s="99">
        <v>4.5919000000000002E-7</v>
      </c>
      <c r="U5122" s="99">
        <v>4.2506E-4</v>
      </c>
      <c r="V5122" s="99">
        <v>8.6759499999999995E-5</v>
      </c>
      <c r="W5122" s="99">
        <v>1.9074000000000001E-3</v>
      </c>
      <c r="X5122" s="241">
        <f t="shared" si="995"/>
        <v>2.1627667439457999E-3</v>
      </c>
      <c r="Y5122" s="241">
        <f t="shared" si="996"/>
        <v>1.2173945738549999E-3</v>
      </c>
      <c r="Z5122" s="241">
        <f t="shared" si="997"/>
        <v>1.8464037517080002E-4</v>
      </c>
      <c r="AA5122" s="241">
        <f t="shared" si="998"/>
        <v>7.6073179492E-4</v>
      </c>
      <c r="AB5122" s="258">
        <v>2.6481947999999999E-4</v>
      </c>
      <c r="AC5122" s="258">
        <v>1.8155826999999999E-7</v>
      </c>
      <c r="AD5122" s="258">
        <v>8.2435767999999995E-4</v>
      </c>
      <c r="AE5122" s="258">
        <v>7.4854215000000002E-8</v>
      </c>
      <c r="AF5122" s="258">
        <v>1.2762312E-4</v>
      </c>
      <c r="AG5122" s="258">
        <v>3.3788137E-7</v>
      </c>
      <c r="AH5122" s="258">
        <v>1.7331528E-4</v>
      </c>
      <c r="AI5122" s="258">
        <v>7.1462780999999998E-7</v>
      </c>
      <c r="AJ5122" s="258">
        <v>5.3608219999999997E-6</v>
      </c>
      <c r="AK5122" s="258">
        <v>3.2095255999999999E-7</v>
      </c>
      <c r="AL5122" s="258">
        <v>1.433151E-6</v>
      </c>
      <c r="AM5122" s="258">
        <v>4.3368007999999996E-9</v>
      </c>
      <c r="AN5122" s="258">
        <v>1.1379464999999999E-5</v>
      </c>
      <c r="AO5122" s="258">
        <v>2.2637406999999999E-4</v>
      </c>
      <c r="AP5122" s="258">
        <v>-2.3426233000000001E-4</v>
      </c>
      <c r="AQ5122" s="258">
        <v>1.6370492E-7</v>
      </c>
      <c r="AR5122" s="258">
        <v>7.6056808999999995E-4</v>
      </c>
      <c r="AT5122" s="193"/>
      <c r="AU5122" s="193"/>
      <c r="AV5122" s="193"/>
      <c r="AW5122" s="193"/>
      <c r="AX5122" s="193"/>
      <c r="AY5122" s="193"/>
      <c r="AZ5122" s="193"/>
      <c r="BA5122" s="193"/>
      <c r="BB5122" s="193"/>
      <c r="BC5122" s="193"/>
      <c r="BD5122" s="193"/>
      <c r="BE5122" s="315"/>
      <c r="BF5122" s="315"/>
      <c r="BG5122" s="315"/>
      <c r="BH5122" s="315"/>
      <c r="BI5122" s="315"/>
      <c r="BJ5122" s="315"/>
      <c r="BK5122" s="315"/>
    </row>
    <row r="5123" spans="1:63" x14ac:dyDescent="0.25">
      <c r="A5123" s="9"/>
      <c r="B5123" s="185" t="s">
        <v>5770</v>
      </c>
      <c r="C5123" s="25" t="s">
        <v>1934</v>
      </c>
      <c r="D5123" s="193">
        <v>6.5296356E-3</v>
      </c>
      <c r="E5123" s="193">
        <v>1.2897334000000001E-3</v>
      </c>
      <c r="F5123" s="193">
        <v>4.8274835999999999E-4</v>
      </c>
      <c r="G5123" s="193">
        <v>3.3152601E-3</v>
      </c>
      <c r="H5123" s="193">
        <v>1.2025456E-5</v>
      </c>
      <c r="I5123" s="193">
        <v>1.4094545E-4</v>
      </c>
      <c r="J5123" s="193">
        <v>1.2329131E-3</v>
      </c>
      <c r="K5123" s="193">
        <v>1.281042E-6</v>
      </c>
      <c r="L5123" s="193">
        <v>5.4728743000000001E-5</v>
      </c>
      <c r="M5123" s="193">
        <v>0</v>
      </c>
      <c r="N5123" s="193">
        <v>0</v>
      </c>
      <c r="O5123" s="193">
        <v>0</v>
      </c>
      <c r="P5123" s="199">
        <f t="shared" si="994"/>
        <v>9.5535807407407403E-3</v>
      </c>
      <c r="Q5123" s="240">
        <v>0.31824974</v>
      </c>
      <c r="R5123" s="99">
        <v>0.30421790999999998</v>
      </c>
      <c r="S5123" s="99">
        <v>1.161216E-2</v>
      </c>
      <c r="T5123" s="99">
        <v>4.5919000000000002E-7</v>
      </c>
      <c r="U5123" s="99">
        <v>4.2506E-4</v>
      </c>
      <c r="V5123" s="99">
        <v>8.6759499999999995E-5</v>
      </c>
      <c r="W5123" s="99">
        <v>1.9074000000000001E-3</v>
      </c>
      <c r="X5123" s="241">
        <f t="shared" si="995"/>
        <v>2.1622072934218001E-3</v>
      </c>
      <c r="Y5123" s="241">
        <f t="shared" si="996"/>
        <v>1.203972613855E-3</v>
      </c>
      <c r="Z5123" s="241">
        <f t="shared" si="997"/>
        <v>1.9750288464679997E-4</v>
      </c>
      <c r="AA5123" s="241">
        <f t="shared" si="998"/>
        <v>7.6073179492E-4</v>
      </c>
      <c r="AB5123" s="258">
        <v>2.6481947999999999E-4</v>
      </c>
      <c r="AC5123" s="258">
        <v>1.8155826999999999E-7</v>
      </c>
      <c r="AD5123" s="258">
        <v>8.1093571999999998E-4</v>
      </c>
      <c r="AE5123" s="258">
        <v>7.4854215000000002E-8</v>
      </c>
      <c r="AF5123" s="258">
        <v>1.2762312E-4</v>
      </c>
      <c r="AG5123" s="258">
        <v>3.3788137E-7</v>
      </c>
      <c r="AH5123" s="258">
        <v>1.7331528E-4</v>
      </c>
      <c r="AI5123" s="258">
        <v>7.1462780999999998E-7</v>
      </c>
      <c r="AJ5123" s="258">
        <v>1.9213658E-5</v>
      </c>
      <c r="AK5123" s="258">
        <v>3.2237889999999999E-7</v>
      </c>
      <c r="AL5123" s="258">
        <v>4.4440980000000001E-7</v>
      </c>
      <c r="AM5123" s="258">
        <v>1.3251368000000001E-9</v>
      </c>
      <c r="AN5123" s="258">
        <v>1.1379464999999999E-5</v>
      </c>
      <c r="AO5123" s="258">
        <v>2.2637406999999999E-4</v>
      </c>
      <c r="AP5123" s="258">
        <v>-2.3426233000000001E-4</v>
      </c>
      <c r="AQ5123" s="258">
        <v>1.6370492E-7</v>
      </c>
      <c r="AR5123" s="258">
        <v>7.6056808999999995E-4</v>
      </c>
      <c r="AT5123" s="193"/>
      <c r="AU5123" s="193"/>
      <c r="AV5123" s="193"/>
      <c r="AW5123" s="193"/>
      <c r="AX5123" s="193"/>
      <c r="AY5123" s="193"/>
      <c r="AZ5123" s="193"/>
      <c r="BA5123" s="193"/>
      <c r="BB5123" s="193"/>
      <c r="BC5123" s="193"/>
      <c r="BD5123" s="193"/>
      <c r="BE5123" s="315"/>
      <c r="BF5123" s="315"/>
      <c r="BG5123" s="315"/>
      <c r="BH5123" s="315"/>
      <c r="BI5123" s="315"/>
      <c r="BJ5123" s="315"/>
      <c r="BK5123" s="315"/>
    </row>
    <row r="5124" spans="1:63" x14ac:dyDescent="0.25">
      <c r="A5124" s="9"/>
      <c r="B5124" s="185" t="s">
        <v>5770</v>
      </c>
      <c r="C5124" s="25" t="s">
        <v>687</v>
      </c>
      <c r="D5124" s="193">
        <v>8.8561864000000004E-3</v>
      </c>
      <c r="E5124" s="193">
        <v>1.2897334000000001E-3</v>
      </c>
      <c r="F5124" s="193">
        <v>4.8274835999999999E-4</v>
      </c>
      <c r="G5124" s="193">
        <v>5.1334754999999999E-3</v>
      </c>
      <c r="H5124" s="193">
        <v>1.2025456E-5</v>
      </c>
      <c r="I5124" s="193">
        <v>1.4094545E-4</v>
      </c>
      <c r="J5124" s="193">
        <v>1.7412484000000001E-3</v>
      </c>
      <c r="K5124" s="193">
        <v>1.281042E-6</v>
      </c>
      <c r="L5124" s="193">
        <v>5.4728743000000001E-5</v>
      </c>
      <c r="M5124" s="193">
        <v>0</v>
      </c>
      <c r="N5124" s="193">
        <v>0</v>
      </c>
      <c r="O5124" s="193">
        <v>0</v>
      </c>
      <c r="P5124" s="199">
        <f t="shared" si="994"/>
        <v>9.5535807407407403E-3</v>
      </c>
      <c r="Q5124" s="240">
        <v>0.31824974</v>
      </c>
      <c r="R5124" s="99">
        <v>0.30421790999999998</v>
      </c>
      <c r="S5124" s="99">
        <v>1.161216E-2</v>
      </c>
      <c r="T5124" s="99">
        <v>4.5919000000000002E-7</v>
      </c>
      <c r="U5124" s="99">
        <v>4.2506E-4</v>
      </c>
      <c r="V5124" s="99">
        <v>8.6759499999999995E-5</v>
      </c>
      <c r="W5124" s="99">
        <v>1.9074000000000001E-3</v>
      </c>
      <c r="X5124" s="241">
        <f t="shared" si="995"/>
        <v>2.4494804784382599E-3</v>
      </c>
      <c r="Y5124" s="241">
        <f t="shared" si="996"/>
        <v>1.499301993855E-3</v>
      </c>
      <c r="Z5124" s="241">
        <f t="shared" si="997"/>
        <v>1.8944668966325997E-4</v>
      </c>
      <c r="AA5124" s="241">
        <f t="shared" si="998"/>
        <v>7.6073179492E-4</v>
      </c>
      <c r="AB5124" s="258">
        <v>2.6481947999999999E-4</v>
      </c>
      <c r="AC5124" s="258">
        <v>1.8155826999999999E-7</v>
      </c>
      <c r="AD5124" s="258">
        <v>1.1062651E-3</v>
      </c>
      <c r="AE5124" s="258">
        <v>7.4854215000000002E-8</v>
      </c>
      <c r="AF5124" s="258">
        <v>1.2762312E-4</v>
      </c>
      <c r="AG5124" s="258">
        <v>3.3788137E-7</v>
      </c>
      <c r="AH5124" s="258">
        <v>1.7331528E-4</v>
      </c>
      <c r="AI5124" s="258">
        <v>7.1462780999999998E-7</v>
      </c>
      <c r="AJ5124" s="258">
        <v>1.1462769E-5</v>
      </c>
      <c r="AK5124" s="258">
        <v>3.2080128999999998E-7</v>
      </c>
      <c r="AL5124" s="258">
        <v>1.4158394E-7</v>
      </c>
      <c r="AM5124" s="258">
        <v>4.2262325999999998E-10</v>
      </c>
      <c r="AN5124" s="258">
        <v>1.1379464999999999E-5</v>
      </c>
      <c r="AO5124" s="258">
        <v>2.2637406999999999E-4</v>
      </c>
      <c r="AP5124" s="258">
        <v>-2.3426233000000001E-4</v>
      </c>
      <c r="AQ5124" s="258">
        <v>1.6370492E-7</v>
      </c>
      <c r="AR5124" s="258">
        <v>7.6056808999999995E-4</v>
      </c>
      <c r="AT5124" s="193"/>
      <c r="AU5124" s="193"/>
      <c r="AV5124" s="193"/>
      <c r="AW5124" s="193"/>
      <c r="AX5124" s="193"/>
      <c r="AY5124" s="193"/>
      <c r="AZ5124" s="193"/>
      <c r="BA5124" s="193"/>
      <c r="BB5124" s="193"/>
      <c r="BC5124" s="193"/>
      <c r="BD5124" s="193"/>
      <c r="BE5124" s="315"/>
      <c r="BF5124" s="315"/>
      <c r="BG5124" s="315"/>
      <c r="BH5124" s="315"/>
      <c r="BI5124" s="315"/>
      <c r="BJ5124" s="315"/>
      <c r="BK5124" s="315"/>
    </row>
    <row r="5125" spans="1:63" x14ac:dyDescent="0.25">
      <c r="A5125" s="9"/>
      <c r="B5125" s="185" t="s">
        <v>5770</v>
      </c>
      <c r="C5125" s="25" t="s">
        <v>686</v>
      </c>
      <c r="D5125" s="193">
        <v>3.5697706000000003E-2</v>
      </c>
      <c r="E5125" s="193">
        <v>1.2897334000000001E-3</v>
      </c>
      <c r="F5125" s="193">
        <v>4.8274835999999999E-4</v>
      </c>
      <c r="G5125" s="193">
        <v>3.3646899000000001E-2</v>
      </c>
      <c r="H5125" s="193">
        <v>1.2025456E-5</v>
      </c>
      <c r="I5125" s="193">
        <v>1.4094545E-4</v>
      </c>
      <c r="J5125" s="193">
        <v>6.9344127E-5</v>
      </c>
      <c r="K5125" s="193">
        <v>1.281042E-6</v>
      </c>
      <c r="L5125" s="193">
        <v>5.4728743000000001E-5</v>
      </c>
      <c r="M5125" s="193">
        <v>0</v>
      </c>
      <c r="N5125" s="193">
        <v>0</v>
      </c>
      <c r="O5125" s="193">
        <v>0</v>
      </c>
      <c r="P5125" s="199">
        <f t="shared" si="994"/>
        <v>9.5535807407407403E-3</v>
      </c>
      <c r="Q5125" s="240">
        <v>0.31824974</v>
      </c>
      <c r="R5125" s="99">
        <v>0.30421790999999998</v>
      </c>
      <c r="S5125" s="99">
        <v>1.161216E-2</v>
      </c>
      <c r="T5125" s="99">
        <v>4.5919000000000002E-7</v>
      </c>
      <c r="U5125" s="99">
        <v>4.2506E-4</v>
      </c>
      <c r="V5125" s="99">
        <v>8.6759499999999995E-5</v>
      </c>
      <c r="W5125" s="99">
        <v>1.9074000000000001E-3</v>
      </c>
      <c r="X5125" s="241">
        <f t="shared" si="995"/>
        <v>1.3452849774097148E-3</v>
      </c>
      <c r="Y5125" s="241">
        <f t="shared" si="996"/>
        <v>4.0661581685499991E-4</v>
      </c>
      <c r="Z5125" s="241">
        <f t="shared" si="997"/>
        <v>1.77937365634715E-4</v>
      </c>
      <c r="AA5125" s="241">
        <f t="shared" si="998"/>
        <v>7.6073179492E-4</v>
      </c>
      <c r="AB5125" s="258">
        <v>2.6481947999999999E-4</v>
      </c>
      <c r="AC5125" s="258">
        <v>1.8155826999999999E-7</v>
      </c>
      <c r="AD5125" s="258">
        <v>1.3578922999999999E-5</v>
      </c>
      <c r="AE5125" s="258">
        <v>7.4854215000000002E-8</v>
      </c>
      <c r="AF5125" s="258">
        <v>1.2762312E-4</v>
      </c>
      <c r="AG5125" s="258">
        <v>3.3788137E-7</v>
      </c>
      <c r="AH5125" s="258">
        <v>1.7331528E-4</v>
      </c>
      <c r="AI5125" s="258">
        <v>7.1462780999999998E-7</v>
      </c>
      <c r="AJ5125" s="258">
        <v>8.0790024000000005E-8</v>
      </c>
      <c r="AK5125" s="258">
        <v>3.2080128999999998E-7</v>
      </c>
      <c r="AL5125" s="258">
        <v>1.4620336999999999E-8</v>
      </c>
      <c r="AM5125" s="258">
        <v>4.1173714999999997E-11</v>
      </c>
      <c r="AN5125" s="258">
        <v>1.1379464999999999E-5</v>
      </c>
      <c r="AO5125" s="258">
        <v>2.2637406999999999E-4</v>
      </c>
      <c r="AP5125" s="258">
        <v>-2.3426233000000001E-4</v>
      </c>
      <c r="AQ5125" s="258">
        <v>1.6370492E-7</v>
      </c>
      <c r="AR5125" s="258">
        <v>7.6056808999999995E-4</v>
      </c>
      <c r="AT5125" s="193"/>
      <c r="AU5125" s="193"/>
      <c r="AV5125" s="193"/>
      <c r="AW5125" s="193"/>
      <c r="AX5125" s="193"/>
      <c r="AY5125" s="193"/>
      <c r="AZ5125" s="193"/>
      <c r="BA5125" s="193"/>
      <c r="BB5125" s="193"/>
      <c r="BC5125" s="193"/>
      <c r="BD5125" s="193"/>
      <c r="BE5125" s="315"/>
      <c r="BF5125" s="315"/>
      <c r="BG5125" s="315"/>
      <c r="BH5125" s="315"/>
      <c r="BI5125" s="315"/>
      <c r="BJ5125" s="315"/>
      <c r="BK5125" s="315"/>
    </row>
    <row r="5126" spans="1:63" x14ac:dyDescent="0.25">
      <c r="A5126" s="9"/>
      <c r="B5126" s="185" t="s">
        <v>5770</v>
      </c>
      <c r="C5126" s="25" t="s">
        <v>3174</v>
      </c>
      <c r="D5126" s="193">
        <v>1.6382855999999999</v>
      </c>
      <c r="E5126" s="193">
        <v>4.4382047000000001E-2</v>
      </c>
      <c r="F5126" s="193">
        <v>4.9781599000000001E-3</v>
      </c>
      <c r="G5126" s="193">
        <v>2.1994000999999998E-3</v>
      </c>
      <c r="H5126" s="193">
        <v>9.0110892000000003E-5</v>
      </c>
      <c r="I5126" s="193">
        <v>8.3585341E-4</v>
      </c>
      <c r="J5126" s="193">
        <v>1.585226</v>
      </c>
      <c r="K5126" s="193">
        <v>9.5487642000000005E-6</v>
      </c>
      <c r="L5126" s="193">
        <v>5.6441578E-4</v>
      </c>
      <c r="M5126" s="193">
        <v>0</v>
      </c>
      <c r="N5126" s="193">
        <v>0</v>
      </c>
      <c r="O5126" s="193">
        <v>0</v>
      </c>
      <c r="P5126" s="199">
        <f t="shared" si="994"/>
        <v>0.32875590370370367</v>
      </c>
      <c r="Q5126" s="240">
        <v>2.1628061999999999</v>
      </c>
      <c r="R5126" s="99">
        <v>1.773115</v>
      </c>
      <c r="S5126" s="99">
        <v>0.30612400000000001</v>
      </c>
      <c r="T5126" s="99">
        <v>2.3505000000000002E-6</v>
      </c>
      <c r="U5126" s="99">
        <v>8.1904999999999999E-3</v>
      </c>
      <c r="V5126" s="99">
        <v>1.2082900000000001E-3</v>
      </c>
      <c r="W5126" s="99">
        <v>7.4165999999999996E-2</v>
      </c>
      <c r="X5126" s="241">
        <f t="shared" si="995"/>
        <v>0.11626185066617001</v>
      </c>
      <c r="Y5126" s="241">
        <f t="shared" si="996"/>
        <v>0.10501698790307</v>
      </c>
      <c r="Z5126" s="241">
        <f t="shared" si="997"/>
        <v>6.8090276607000004E-3</v>
      </c>
      <c r="AA5126" s="241">
        <f t="shared" si="998"/>
        <v>4.4358351023999999E-3</v>
      </c>
      <c r="AB5126" s="258">
        <v>9.1130315000000003E-3</v>
      </c>
      <c r="AC5126" s="258">
        <v>8.5054431999999999E-7</v>
      </c>
      <c r="AD5126" s="258">
        <v>9.4656911999999996E-2</v>
      </c>
      <c r="AE5126" s="258">
        <v>5.9255235E-7</v>
      </c>
      <c r="AF5126" s="258">
        <v>1.2356441E-3</v>
      </c>
      <c r="AG5126" s="258">
        <v>9.9572063999999996E-6</v>
      </c>
      <c r="AH5126" s="258">
        <v>5.9646587000000001E-3</v>
      </c>
      <c r="AI5126" s="258">
        <v>7.6303173000000001E-6</v>
      </c>
      <c r="AJ5126" s="258">
        <v>1.1812591E-5</v>
      </c>
      <c r="AK5126" s="258">
        <v>2.3948124E-6</v>
      </c>
      <c r="AL5126" s="258">
        <v>6.9439201000000002E-4</v>
      </c>
      <c r="AM5126" s="258">
        <v>2.0756460000000001E-6</v>
      </c>
      <c r="AN5126" s="258">
        <v>6.3595933999999998E-5</v>
      </c>
      <c r="AO5126" s="258">
        <v>4.7918956000000002E-4</v>
      </c>
      <c r="AP5126" s="258">
        <v>-4.1672190999999999E-4</v>
      </c>
      <c r="AQ5126" s="258">
        <v>1.5551024E-6</v>
      </c>
      <c r="AR5126" s="258">
        <v>4.4342799999999996E-3</v>
      </c>
      <c r="AT5126" s="193"/>
      <c r="AU5126" s="193"/>
      <c r="AV5126" s="193"/>
      <c r="AW5126" s="193"/>
      <c r="AX5126" s="193"/>
      <c r="AY5126" s="193"/>
      <c r="AZ5126" s="193"/>
      <c r="BA5126" s="193"/>
      <c r="BB5126" s="193"/>
      <c r="BC5126" s="193"/>
      <c r="BD5126" s="193"/>
      <c r="BE5126" s="315"/>
      <c r="BF5126" s="315"/>
      <c r="BG5126" s="315"/>
      <c r="BH5126" s="315"/>
      <c r="BI5126" s="315"/>
      <c r="BJ5126" s="315"/>
      <c r="BK5126" s="315"/>
    </row>
    <row r="5127" spans="1:63" x14ac:dyDescent="0.25">
      <c r="A5127" s="9"/>
      <c r="B5127" s="185" t="s">
        <v>5770</v>
      </c>
      <c r="C5127" s="25" t="s">
        <v>3173</v>
      </c>
      <c r="D5127" s="193">
        <v>0.16098942999999999</v>
      </c>
      <c r="E5127" s="193">
        <v>1.2897334000000001E-3</v>
      </c>
      <c r="F5127" s="193">
        <v>4.8274835999999999E-4</v>
      </c>
      <c r="G5127" s="193">
        <v>5.6960342999999997E-3</v>
      </c>
      <c r="H5127" s="193">
        <v>1.2025456E-5</v>
      </c>
      <c r="I5127" s="193">
        <v>1.4094545E-4</v>
      </c>
      <c r="J5127" s="193">
        <v>0.15331193000000001</v>
      </c>
      <c r="K5127" s="193">
        <v>1.281042E-6</v>
      </c>
      <c r="L5127" s="193">
        <v>5.4728743000000001E-5</v>
      </c>
      <c r="M5127" s="193">
        <v>0</v>
      </c>
      <c r="N5127" s="193">
        <v>0</v>
      </c>
      <c r="O5127" s="193">
        <v>0</v>
      </c>
      <c r="P5127" s="199">
        <f t="shared" si="994"/>
        <v>9.5535807407407403E-3</v>
      </c>
      <c r="Q5127" s="240">
        <v>0.31824974</v>
      </c>
      <c r="R5127" s="99">
        <v>0.30421790999999998</v>
      </c>
      <c r="S5127" s="99">
        <v>1.161216E-2</v>
      </c>
      <c r="T5127" s="99">
        <v>4.5919000000000002E-7</v>
      </c>
      <c r="U5127" s="99">
        <v>4.2506E-4</v>
      </c>
      <c r="V5127" s="99">
        <v>8.6759499999999995E-5</v>
      </c>
      <c r="W5127" s="99">
        <v>1.9074000000000001E-3</v>
      </c>
      <c r="X5127" s="241">
        <f t="shared" si="995"/>
        <v>8.8977601252344996E-2</v>
      </c>
      <c r="Y5127" s="241">
        <f t="shared" si="996"/>
        <v>8.7963041893854996E-2</v>
      </c>
      <c r="Z5127" s="241">
        <f t="shared" si="997"/>
        <v>2.5382756357E-4</v>
      </c>
      <c r="AA5127" s="241">
        <f t="shared" si="998"/>
        <v>7.6073179492E-4</v>
      </c>
      <c r="AB5127" s="258">
        <v>2.6481947999999999E-4</v>
      </c>
      <c r="AC5127" s="258">
        <v>1.8155826999999999E-7</v>
      </c>
      <c r="AD5127" s="258">
        <v>8.7570005000000006E-2</v>
      </c>
      <c r="AE5127" s="258">
        <v>7.4854215000000002E-8</v>
      </c>
      <c r="AF5127" s="258">
        <v>1.2762312E-4</v>
      </c>
      <c r="AG5127" s="258">
        <v>3.3788137E-7</v>
      </c>
      <c r="AH5127" s="258">
        <v>1.7331528E-4</v>
      </c>
      <c r="AI5127" s="258">
        <v>7.1462780999999998E-7</v>
      </c>
      <c r="AJ5127" s="258">
        <v>3.8164516000000001E-5</v>
      </c>
      <c r="AK5127" s="258">
        <v>3.6738324999999998E-7</v>
      </c>
      <c r="AL5127" s="258">
        <v>3.7667813999999997E-5</v>
      </c>
      <c r="AM5127" s="258">
        <v>1.0673751E-7</v>
      </c>
      <c r="AN5127" s="258">
        <v>1.1379464999999999E-5</v>
      </c>
      <c r="AO5127" s="258">
        <v>2.2637406999999999E-4</v>
      </c>
      <c r="AP5127" s="258">
        <v>-2.3426233000000001E-4</v>
      </c>
      <c r="AQ5127" s="258">
        <v>1.6370492E-7</v>
      </c>
      <c r="AR5127" s="258">
        <v>7.6056808999999995E-4</v>
      </c>
      <c r="AT5127" s="193"/>
      <c r="AU5127" s="193"/>
      <c r="AV5127" s="193"/>
      <c r="AW5127" s="193"/>
      <c r="AX5127" s="193"/>
      <c r="AY5127" s="193"/>
      <c r="AZ5127" s="193"/>
      <c r="BA5127" s="193"/>
      <c r="BB5127" s="193"/>
      <c r="BC5127" s="193"/>
      <c r="BD5127" s="193"/>
      <c r="BE5127" s="315"/>
      <c r="BF5127" s="315"/>
      <c r="BG5127" s="315"/>
      <c r="BH5127" s="315"/>
      <c r="BI5127" s="315"/>
      <c r="BJ5127" s="315"/>
      <c r="BK5127" s="315"/>
    </row>
    <row r="5128" spans="1:63" x14ac:dyDescent="0.25">
      <c r="A5128" s="9"/>
      <c r="B5128" s="185" t="s">
        <v>5770</v>
      </c>
      <c r="C5128" s="25" t="s">
        <v>6902</v>
      </c>
      <c r="D5128" s="193">
        <v>7.0525843000000005E-2</v>
      </c>
      <c r="E5128" s="193">
        <v>4.4368480000000002E-2</v>
      </c>
      <c r="F5128" s="193">
        <v>4.9767181999999998E-3</v>
      </c>
      <c r="G5128" s="193">
        <v>1.7191945E-2</v>
      </c>
      <c r="H5128" s="193">
        <v>9.0086502000000004E-5</v>
      </c>
      <c r="I5128" s="193">
        <v>8.3558997999999996E-4</v>
      </c>
      <c r="J5128" s="193">
        <v>2.4892242E-3</v>
      </c>
      <c r="K5128" s="193">
        <v>9.5458593000000005E-6</v>
      </c>
      <c r="L5128" s="193">
        <v>5.6425252999999995E-4</v>
      </c>
      <c r="M5128" s="193">
        <v>0</v>
      </c>
      <c r="N5128" s="193">
        <v>0</v>
      </c>
      <c r="O5128" s="193">
        <v>0</v>
      </c>
      <c r="P5128" s="199">
        <f t="shared" si="994"/>
        <v>0.3286554074074074</v>
      </c>
      <c r="Q5128" s="240">
        <v>2.1621991999999999</v>
      </c>
      <c r="R5128" s="99">
        <v>1.7726223999999999</v>
      </c>
      <c r="S5128" s="99">
        <v>0.30603439999999998</v>
      </c>
      <c r="T5128" s="99">
        <v>2.3497999999999999E-6</v>
      </c>
      <c r="U5128" s="99">
        <v>8.1881000000000002E-3</v>
      </c>
      <c r="V5128" s="99">
        <v>1.2079739999999999E-3</v>
      </c>
      <c r="W5128" s="99">
        <v>7.4144000000000002E-2</v>
      </c>
      <c r="X5128" s="241">
        <f t="shared" si="995"/>
        <v>2.3986310705329996E-2</v>
      </c>
      <c r="Y5128" s="241">
        <f t="shared" si="996"/>
        <v>1.3399288610179999E-2</v>
      </c>
      <c r="Z5128" s="241">
        <f t="shared" si="997"/>
        <v>6.152419643549999E-3</v>
      </c>
      <c r="AA5128" s="241">
        <f t="shared" si="998"/>
        <v>4.4346024515999997E-3</v>
      </c>
      <c r="AB5128" s="258">
        <v>9.1102457000000001E-3</v>
      </c>
      <c r="AC5128" s="258">
        <v>8.5028114999999995E-7</v>
      </c>
      <c r="AD5128" s="258">
        <v>3.0423701E-3</v>
      </c>
      <c r="AE5128" s="258">
        <v>5.9237472999999996E-7</v>
      </c>
      <c r="AF5128" s="258">
        <v>1.2352762000000001E-3</v>
      </c>
      <c r="AG5128" s="258">
        <v>9.9539543000000006E-6</v>
      </c>
      <c r="AH5128" s="258">
        <v>5.9628353000000002E-3</v>
      </c>
      <c r="AI5128" s="258">
        <v>7.6281225999999997E-6</v>
      </c>
      <c r="AJ5128" s="258">
        <v>1.9946242E-5</v>
      </c>
      <c r="AK5128" s="258">
        <v>2.3475264E-6</v>
      </c>
      <c r="AL5128" s="258">
        <v>3.3526370000000003E-5</v>
      </c>
      <c r="AM5128" s="258">
        <v>1.0157455E-7</v>
      </c>
      <c r="AN5128" s="258">
        <v>6.3579148E-5</v>
      </c>
      <c r="AO5128" s="258">
        <v>4.7905019999999998E-4</v>
      </c>
      <c r="AP5128" s="258">
        <v>-4.1659484000000001E-4</v>
      </c>
      <c r="AQ5128" s="258">
        <v>1.5546516000000001E-6</v>
      </c>
      <c r="AR5128" s="258">
        <v>4.4330478000000001E-3</v>
      </c>
      <c r="AT5128" s="193"/>
      <c r="AU5128" s="193"/>
      <c r="AV5128" s="193"/>
      <c r="AW5128" s="193"/>
      <c r="AX5128" s="193"/>
      <c r="AY5128" s="193"/>
      <c r="AZ5128" s="193"/>
      <c r="BA5128" s="193"/>
      <c r="BB5128" s="193"/>
      <c r="BC5128" s="193"/>
      <c r="BD5128" s="193"/>
      <c r="BE5128" s="315"/>
      <c r="BF5128" s="315"/>
      <c r="BG5128" s="315"/>
      <c r="BH5128" s="315"/>
      <c r="BI5128" s="315"/>
      <c r="BJ5128" s="315"/>
      <c r="BK5128" s="315"/>
    </row>
    <row r="5129" spans="1:63" x14ac:dyDescent="0.25">
      <c r="A5129" s="9"/>
      <c r="B5129" s="185" t="s">
        <v>5770</v>
      </c>
      <c r="C5129" s="25" t="s">
        <v>6901</v>
      </c>
      <c r="D5129" s="193">
        <v>5.558975E-2</v>
      </c>
      <c r="E5129" s="193">
        <v>4.4382047000000001E-2</v>
      </c>
      <c r="F5129" s="193">
        <v>4.9781599000000001E-3</v>
      </c>
      <c r="G5129" s="193">
        <v>7.4826750999999996E-4</v>
      </c>
      <c r="H5129" s="193">
        <v>9.0110892000000003E-5</v>
      </c>
      <c r="I5129" s="193">
        <v>8.3585341E-4</v>
      </c>
      <c r="J5129" s="193">
        <v>3.9813466000000004E-3</v>
      </c>
      <c r="K5129" s="193">
        <v>9.5487642000000005E-6</v>
      </c>
      <c r="L5129" s="193">
        <v>5.6441578E-4</v>
      </c>
      <c r="M5129" s="193">
        <v>0</v>
      </c>
      <c r="N5129" s="193">
        <v>0</v>
      </c>
      <c r="O5129" s="193">
        <v>0</v>
      </c>
      <c r="P5129" s="199">
        <f t="shared" si="994"/>
        <v>0.32875590370370367</v>
      </c>
      <c r="Q5129" s="240">
        <v>2.1628061999999999</v>
      </c>
      <c r="R5129" s="99">
        <v>1.773115</v>
      </c>
      <c r="S5129" s="99">
        <v>0.30612400000000001</v>
      </c>
      <c r="T5129" s="99">
        <v>2.3505000000000002E-6</v>
      </c>
      <c r="U5129" s="99">
        <v>8.1904999999999999E-3</v>
      </c>
      <c r="V5129" s="99">
        <v>1.2082900000000001E-3</v>
      </c>
      <c r="W5129" s="99">
        <v>7.4165999999999996E-2</v>
      </c>
      <c r="X5129" s="241">
        <f t="shared" si="995"/>
        <v>3.4490690220788996E-2</v>
      </c>
      <c r="Y5129" s="241">
        <f t="shared" si="996"/>
        <v>2.3939398903069998E-2</v>
      </c>
      <c r="Z5129" s="241">
        <f t="shared" si="997"/>
        <v>6.1154562153190005E-3</v>
      </c>
      <c r="AA5129" s="241">
        <f t="shared" si="998"/>
        <v>4.4358351023999999E-3</v>
      </c>
      <c r="AB5129" s="258">
        <v>9.1130315000000003E-3</v>
      </c>
      <c r="AC5129" s="258">
        <v>8.5054431999999999E-7</v>
      </c>
      <c r="AD5129" s="258">
        <v>1.3579323000000001E-2</v>
      </c>
      <c r="AE5129" s="258">
        <v>5.9255235E-7</v>
      </c>
      <c r="AF5129" s="258">
        <v>1.2356441E-3</v>
      </c>
      <c r="AG5129" s="258">
        <v>9.9572063999999996E-6</v>
      </c>
      <c r="AH5129" s="258">
        <v>5.9646587000000001E-3</v>
      </c>
      <c r="AI5129" s="258">
        <v>7.6303173000000001E-6</v>
      </c>
      <c r="AJ5129" s="258">
        <v>6.7451372000000003E-6</v>
      </c>
      <c r="AK5129" s="258">
        <v>2.348231E-6</v>
      </c>
      <c r="AL5129" s="258">
        <v>7.9897043999999998E-6</v>
      </c>
      <c r="AM5129" s="258">
        <v>2.0541419E-8</v>
      </c>
      <c r="AN5129" s="258">
        <v>6.3595933999999998E-5</v>
      </c>
      <c r="AO5129" s="258">
        <v>4.7918956000000002E-4</v>
      </c>
      <c r="AP5129" s="258">
        <v>-4.1672190999999999E-4</v>
      </c>
      <c r="AQ5129" s="258">
        <v>1.5551024E-6</v>
      </c>
      <c r="AR5129" s="258">
        <v>4.4342799999999996E-3</v>
      </c>
      <c r="AT5129" s="193"/>
      <c r="AU5129" s="193"/>
      <c r="AV5129" s="193"/>
      <c r="AW5129" s="193"/>
      <c r="AX5129" s="193"/>
      <c r="AY5129" s="193"/>
      <c r="AZ5129" s="193"/>
      <c r="BA5129" s="193"/>
      <c r="BB5129" s="193"/>
      <c r="BC5129" s="193"/>
      <c r="BD5129" s="193"/>
      <c r="BE5129" s="315"/>
      <c r="BF5129" s="315"/>
      <c r="BG5129" s="315"/>
      <c r="BH5129" s="315"/>
      <c r="BI5129" s="315"/>
      <c r="BJ5129" s="315"/>
      <c r="BK5129" s="315"/>
    </row>
    <row r="5130" spans="1:63" x14ac:dyDescent="0.25">
      <c r="A5130" s="9"/>
      <c r="B5130" s="185" t="s">
        <v>5770</v>
      </c>
      <c r="C5130" s="25" t="s">
        <v>6900</v>
      </c>
      <c r="D5130" s="193">
        <v>0.10245990000000001</v>
      </c>
      <c r="E5130" s="193">
        <v>4.4382047000000001E-2</v>
      </c>
      <c r="F5130" s="193">
        <v>4.9781599000000001E-3</v>
      </c>
      <c r="G5130" s="193">
        <v>3.8710280999999999E-2</v>
      </c>
      <c r="H5130" s="193">
        <v>9.0110892000000003E-5</v>
      </c>
      <c r="I5130" s="193">
        <v>8.3585341E-4</v>
      </c>
      <c r="J5130" s="193">
        <v>1.2889486E-2</v>
      </c>
      <c r="K5130" s="193">
        <v>9.5487642000000005E-6</v>
      </c>
      <c r="L5130" s="193">
        <v>5.6441578E-4</v>
      </c>
      <c r="M5130" s="193">
        <v>0</v>
      </c>
      <c r="N5130" s="193">
        <v>0</v>
      </c>
      <c r="O5130" s="193">
        <v>0</v>
      </c>
      <c r="P5130" s="199">
        <f t="shared" si="994"/>
        <v>0.32875590370370367</v>
      </c>
      <c r="Q5130" s="240">
        <v>2.1628061999999999</v>
      </c>
      <c r="R5130" s="99">
        <v>1.773115</v>
      </c>
      <c r="S5130" s="99">
        <v>0.30612400000000001</v>
      </c>
      <c r="T5130" s="99">
        <v>2.3505000000000002E-6</v>
      </c>
      <c r="U5130" s="99">
        <v>8.1904999999999999E-3</v>
      </c>
      <c r="V5130" s="99">
        <v>1.2082900000000001E-3</v>
      </c>
      <c r="W5130" s="99">
        <v>7.4165999999999996E-2</v>
      </c>
      <c r="X5130" s="241">
        <f t="shared" si="995"/>
        <v>2.2032335287820601E-2</v>
      </c>
      <c r="Y5130" s="241">
        <f t="shared" si="996"/>
        <v>1.148723300307E-2</v>
      </c>
      <c r="Z5130" s="241">
        <f t="shared" si="997"/>
        <v>6.1092671823506006E-3</v>
      </c>
      <c r="AA5130" s="241">
        <f t="shared" si="998"/>
        <v>4.4358351023999999E-3</v>
      </c>
      <c r="AB5130" s="258">
        <v>9.1130315000000003E-3</v>
      </c>
      <c r="AC5130" s="258">
        <v>8.5054431999999999E-7</v>
      </c>
      <c r="AD5130" s="258">
        <v>1.1271571E-3</v>
      </c>
      <c r="AE5130" s="258">
        <v>5.9255235E-7</v>
      </c>
      <c r="AF5130" s="258">
        <v>1.2356441E-3</v>
      </c>
      <c r="AG5130" s="258">
        <v>9.9572063999999996E-6</v>
      </c>
      <c r="AH5130" s="258">
        <v>5.9646587000000001E-3</v>
      </c>
      <c r="AI5130" s="258">
        <v>7.6303173000000001E-6</v>
      </c>
      <c r="AJ5130" s="258">
        <v>6.7451372000000003E-6</v>
      </c>
      <c r="AK5130" s="258">
        <v>2.348231E-6</v>
      </c>
      <c r="AL5130" s="258">
        <v>1.8158297999999999E-6</v>
      </c>
      <c r="AM5130" s="258">
        <v>5.3830505999999997E-9</v>
      </c>
      <c r="AN5130" s="258">
        <v>6.3595933999999998E-5</v>
      </c>
      <c r="AO5130" s="258">
        <v>4.7918956000000002E-4</v>
      </c>
      <c r="AP5130" s="258">
        <v>-4.1672190999999999E-4</v>
      </c>
      <c r="AQ5130" s="258">
        <v>1.5551024E-6</v>
      </c>
      <c r="AR5130" s="258">
        <v>4.4342799999999996E-3</v>
      </c>
      <c r="AT5130" s="193"/>
      <c r="AU5130" s="193"/>
      <c r="AV5130" s="193"/>
      <c r="AW5130" s="193"/>
      <c r="AX5130" s="193"/>
      <c r="AY5130" s="193"/>
      <c r="AZ5130" s="193"/>
      <c r="BA5130" s="193"/>
      <c r="BB5130" s="193"/>
      <c r="BC5130" s="193"/>
      <c r="BD5130" s="193"/>
      <c r="BE5130" s="315"/>
      <c r="BF5130" s="315"/>
      <c r="BG5130" s="315"/>
      <c r="BH5130" s="315"/>
      <c r="BI5130" s="315"/>
      <c r="BJ5130" s="315"/>
      <c r="BK5130" s="315"/>
    </row>
    <row r="5131" spans="1:63" x14ac:dyDescent="0.25">
      <c r="A5131" s="9"/>
      <c r="B5131" s="185" t="s">
        <v>5770</v>
      </c>
      <c r="C5131" s="5" t="s">
        <v>4543</v>
      </c>
      <c r="D5131" s="172">
        <v>0.1259142</v>
      </c>
      <c r="E5131" s="172">
        <v>4.4382047000000001E-2</v>
      </c>
      <c r="F5131" s="172">
        <v>4.9781599000000001E-3</v>
      </c>
      <c r="G5131" s="172">
        <v>3.8653237E-2</v>
      </c>
      <c r="H5131" s="172">
        <v>9.0110892000000003E-5</v>
      </c>
      <c r="I5131" s="172">
        <v>8.3585341E-4</v>
      </c>
      <c r="J5131" s="172">
        <v>3.6400829000000003E-2</v>
      </c>
      <c r="K5131" s="172">
        <v>9.5487642000000005E-6</v>
      </c>
      <c r="L5131" s="172">
        <v>5.6441578E-4</v>
      </c>
      <c r="M5131" s="172">
        <v>0</v>
      </c>
      <c r="N5131" s="172">
        <v>0</v>
      </c>
      <c r="O5131" s="172">
        <v>0</v>
      </c>
      <c r="P5131" s="199">
        <f t="shared" si="994"/>
        <v>0.32875590370370367</v>
      </c>
      <c r="Q5131" s="233">
        <v>2.1628061999999999</v>
      </c>
      <c r="R5131" s="96">
        <v>1.773115</v>
      </c>
      <c r="S5131" s="96">
        <v>0.30612400000000001</v>
      </c>
      <c r="T5131" s="96">
        <v>2.3505000000000002E-6</v>
      </c>
      <c r="U5131" s="96">
        <v>8.1904999999999999E-3</v>
      </c>
      <c r="V5131" s="96">
        <v>1.2082900000000001E-3</v>
      </c>
      <c r="W5131" s="96">
        <v>7.4165999999999996E-2</v>
      </c>
      <c r="X5131" s="241">
        <f t="shared" si="995"/>
        <v>3.6119030472259998E-2</v>
      </c>
      <c r="Y5131" s="241">
        <f t="shared" si="996"/>
        <v>2.5179003903069999E-2</v>
      </c>
      <c r="Z5131" s="241">
        <f t="shared" si="997"/>
        <v>6.5041914667900002E-3</v>
      </c>
      <c r="AA5131" s="241">
        <f t="shared" si="998"/>
        <v>4.4358351023999999E-3</v>
      </c>
      <c r="AB5131" s="241">
        <v>9.1130315000000003E-3</v>
      </c>
      <c r="AC5131" s="241">
        <v>8.5054431999999999E-7</v>
      </c>
      <c r="AD5131" s="241">
        <v>1.4818928E-2</v>
      </c>
      <c r="AE5131" s="241">
        <v>5.9255235E-7</v>
      </c>
      <c r="AF5131" s="241">
        <v>1.2356441E-3</v>
      </c>
      <c r="AG5131" s="241">
        <v>9.9572063999999996E-6</v>
      </c>
      <c r="AH5131" s="241">
        <v>5.9646587000000001E-3</v>
      </c>
      <c r="AI5131" s="241">
        <v>7.6303173000000001E-6</v>
      </c>
      <c r="AJ5131" s="241">
        <v>3.5606049E-4</v>
      </c>
      <c r="AK5131" s="241">
        <v>2.3524204E-6</v>
      </c>
      <c r="AL5131" s="241">
        <v>4.7282479999999999E-5</v>
      </c>
      <c r="AM5131" s="241">
        <v>1.4347508999999999E-7</v>
      </c>
      <c r="AN5131" s="241">
        <v>6.3595933999999998E-5</v>
      </c>
      <c r="AO5131" s="241">
        <v>4.7918956000000002E-4</v>
      </c>
      <c r="AP5131" s="241">
        <v>-4.1672190999999999E-4</v>
      </c>
      <c r="AQ5131" s="241">
        <v>1.5551024E-6</v>
      </c>
      <c r="AR5131" s="241">
        <v>4.4342799999999996E-3</v>
      </c>
      <c r="AT5131" s="193"/>
      <c r="AU5131" s="193"/>
      <c r="AV5131" s="193"/>
      <c r="AW5131" s="193"/>
      <c r="AX5131" s="193"/>
      <c r="AY5131" s="193"/>
      <c r="AZ5131" s="193"/>
      <c r="BA5131" s="193"/>
      <c r="BB5131" s="193"/>
      <c r="BC5131" s="193"/>
      <c r="BD5131" s="193"/>
      <c r="BE5131" s="315"/>
      <c r="BF5131" s="315"/>
      <c r="BG5131" s="315"/>
      <c r="BH5131" s="315"/>
      <c r="BI5131" s="315"/>
      <c r="BJ5131" s="315"/>
      <c r="BK5131" s="315"/>
    </row>
    <row r="5132" spans="1:63" x14ac:dyDescent="0.25">
      <c r="A5132" s="9"/>
      <c r="B5132" s="185" t="s">
        <v>5770</v>
      </c>
      <c r="C5132" s="25" t="s">
        <v>4542</v>
      </c>
      <c r="D5132" s="193">
        <v>1.8973497999999998E-2</v>
      </c>
      <c r="E5132" s="193">
        <v>1.2897334000000001E-3</v>
      </c>
      <c r="F5132" s="193">
        <v>4.8274835999999999E-4</v>
      </c>
      <c r="G5132" s="193">
        <v>2.0146681999999999E-3</v>
      </c>
      <c r="H5132" s="193">
        <v>1.2025456E-5</v>
      </c>
      <c r="I5132" s="193">
        <v>1.4094545E-4</v>
      </c>
      <c r="J5132" s="193">
        <v>1.4977367E-2</v>
      </c>
      <c r="K5132" s="193">
        <v>1.281042E-6</v>
      </c>
      <c r="L5132" s="193">
        <v>5.4728743000000001E-5</v>
      </c>
      <c r="M5132" s="193">
        <v>0</v>
      </c>
      <c r="N5132" s="193">
        <v>0</v>
      </c>
      <c r="O5132" s="193">
        <v>0</v>
      </c>
      <c r="P5132" s="199">
        <f t="shared" si="994"/>
        <v>9.5535807407407403E-3</v>
      </c>
      <c r="Q5132" s="240">
        <v>0.31824974</v>
      </c>
      <c r="R5132" s="99">
        <v>0.30421790999999998</v>
      </c>
      <c r="S5132" s="99">
        <v>1.161216E-2</v>
      </c>
      <c r="T5132" s="99">
        <v>4.5919000000000002E-7</v>
      </c>
      <c r="U5132" s="99">
        <v>4.2506E-4</v>
      </c>
      <c r="V5132" s="99">
        <v>8.6759499999999995E-5</v>
      </c>
      <c r="W5132" s="99">
        <v>1.9074000000000001E-3</v>
      </c>
      <c r="X5132" s="241">
        <f t="shared" si="995"/>
        <v>7.3458743187359999E-3</v>
      </c>
      <c r="Y5132" s="241">
        <f t="shared" si="996"/>
        <v>6.3559764938549996E-3</v>
      </c>
      <c r="Z5132" s="241">
        <f t="shared" si="997"/>
        <v>2.2916602996100001E-4</v>
      </c>
      <c r="AA5132" s="241">
        <f t="shared" si="998"/>
        <v>7.6073179492E-4</v>
      </c>
      <c r="AB5132" s="258">
        <v>2.6481947999999999E-4</v>
      </c>
      <c r="AC5132" s="258">
        <v>1.8155826999999999E-7</v>
      </c>
      <c r="AD5132" s="258">
        <v>5.9629395999999998E-3</v>
      </c>
      <c r="AE5132" s="258">
        <v>7.4854215000000002E-8</v>
      </c>
      <c r="AF5132" s="258">
        <v>1.2762312E-4</v>
      </c>
      <c r="AG5132" s="258">
        <v>3.3788137E-7</v>
      </c>
      <c r="AH5132" s="258">
        <v>1.7331528E-4</v>
      </c>
      <c r="AI5132" s="258">
        <v>7.1462780999999998E-7</v>
      </c>
      <c r="AJ5132" s="258">
        <v>1.8541053999999999E-5</v>
      </c>
      <c r="AK5132" s="258">
        <v>1.1398428000000001E-5</v>
      </c>
      <c r="AL5132" s="258">
        <v>2.1642803E-5</v>
      </c>
      <c r="AM5132" s="258">
        <v>6.2632151000000006E-8</v>
      </c>
      <c r="AN5132" s="258">
        <v>1.1379464999999999E-5</v>
      </c>
      <c r="AO5132" s="258">
        <v>2.2637406999999999E-4</v>
      </c>
      <c r="AP5132" s="258">
        <v>-2.3426233000000001E-4</v>
      </c>
      <c r="AQ5132" s="258">
        <v>1.6370492E-7</v>
      </c>
      <c r="AR5132" s="258">
        <v>7.6056808999999995E-4</v>
      </c>
      <c r="AT5132" s="193"/>
      <c r="AU5132" s="193"/>
      <c r="AV5132" s="193"/>
      <c r="AW5132" s="193"/>
      <c r="AX5132" s="193"/>
      <c r="AY5132" s="193"/>
      <c r="AZ5132" s="193"/>
      <c r="BA5132" s="193"/>
      <c r="BB5132" s="193"/>
      <c r="BC5132" s="193"/>
      <c r="BD5132" s="193"/>
      <c r="BE5132" s="315"/>
      <c r="BF5132" s="315"/>
      <c r="BG5132" s="315"/>
      <c r="BH5132" s="315"/>
      <c r="BI5132" s="315"/>
      <c r="BJ5132" s="315"/>
      <c r="BK5132" s="315"/>
    </row>
    <row r="5133" spans="1:63" x14ac:dyDescent="0.25">
      <c r="A5133" s="9"/>
      <c r="B5133" s="185" t="s">
        <v>5770</v>
      </c>
      <c r="C5133" s="5" t="s">
        <v>4541</v>
      </c>
      <c r="D5133" s="172">
        <v>1.6999772999999999E-2</v>
      </c>
      <c r="E5133" s="172">
        <v>1.2897334000000001E-3</v>
      </c>
      <c r="F5133" s="172">
        <v>4.8274835999999999E-4</v>
      </c>
      <c r="G5133" s="172">
        <v>2.9775450999999999E-3</v>
      </c>
      <c r="H5133" s="172">
        <v>1.2025456E-5</v>
      </c>
      <c r="I5133" s="172">
        <v>1.4094545E-4</v>
      </c>
      <c r="J5133" s="172">
        <v>1.2040765E-2</v>
      </c>
      <c r="K5133" s="172">
        <v>1.281042E-6</v>
      </c>
      <c r="L5133" s="172">
        <v>5.4728743000000001E-5</v>
      </c>
      <c r="M5133" s="172">
        <v>0</v>
      </c>
      <c r="N5133" s="172">
        <v>0</v>
      </c>
      <c r="O5133" s="172">
        <v>0</v>
      </c>
      <c r="P5133" s="199">
        <f t="shared" si="994"/>
        <v>9.5535807407407403E-3</v>
      </c>
      <c r="Q5133" s="233">
        <v>0.31824974</v>
      </c>
      <c r="R5133" s="96">
        <v>0.30421790999999998</v>
      </c>
      <c r="S5133" s="96">
        <v>1.161216E-2</v>
      </c>
      <c r="T5133" s="96">
        <v>4.5919000000000002E-7</v>
      </c>
      <c r="U5133" s="96">
        <v>4.2506E-4</v>
      </c>
      <c r="V5133" s="96">
        <v>8.6759499999999995E-5</v>
      </c>
      <c r="W5133" s="96">
        <v>1.9074000000000001E-3</v>
      </c>
      <c r="X5133" s="241">
        <f t="shared" si="995"/>
        <v>7.1968388584589997E-3</v>
      </c>
      <c r="Y5133" s="241">
        <f t="shared" si="996"/>
        <v>6.2155460938549999E-3</v>
      </c>
      <c r="Z5133" s="241">
        <f t="shared" si="997"/>
        <v>2.2056096968399997E-4</v>
      </c>
      <c r="AA5133" s="241">
        <f t="shared" si="998"/>
        <v>7.6073179492E-4</v>
      </c>
      <c r="AB5133" s="241">
        <v>2.6481947999999999E-4</v>
      </c>
      <c r="AC5133" s="241">
        <v>1.8155826999999999E-7</v>
      </c>
      <c r="AD5133" s="241">
        <v>5.8225092000000001E-3</v>
      </c>
      <c r="AE5133" s="241">
        <v>7.4854215000000002E-8</v>
      </c>
      <c r="AF5133" s="241">
        <v>1.2762312E-4</v>
      </c>
      <c r="AG5133" s="241">
        <v>3.3788137E-7</v>
      </c>
      <c r="AH5133" s="241">
        <v>1.7331528E-4</v>
      </c>
      <c r="AI5133" s="241">
        <v>7.1462780999999998E-7</v>
      </c>
      <c r="AJ5133" s="241">
        <v>2.74145E-5</v>
      </c>
      <c r="AK5133" s="241">
        <v>4.2216858999999998E-6</v>
      </c>
      <c r="AL5133" s="241">
        <v>1.1370154000000001E-5</v>
      </c>
      <c r="AM5133" s="241">
        <v>3.3516974E-8</v>
      </c>
      <c r="AN5133" s="241">
        <v>1.1379464999999999E-5</v>
      </c>
      <c r="AO5133" s="241">
        <v>2.2637406999999999E-4</v>
      </c>
      <c r="AP5133" s="241">
        <v>-2.3426233000000001E-4</v>
      </c>
      <c r="AQ5133" s="241">
        <v>1.6370492E-7</v>
      </c>
      <c r="AR5133" s="241">
        <v>7.6056808999999995E-4</v>
      </c>
      <c r="AT5133" s="193"/>
      <c r="AU5133" s="193"/>
      <c r="AV5133" s="193"/>
      <c r="AW5133" s="193"/>
      <c r="AX5133" s="193"/>
      <c r="AY5133" s="193"/>
      <c r="AZ5133" s="193"/>
      <c r="BA5133" s="193"/>
      <c r="BB5133" s="193"/>
      <c r="BC5133" s="193"/>
      <c r="BD5133" s="193"/>
      <c r="BE5133" s="315"/>
      <c r="BF5133" s="315"/>
      <c r="BG5133" s="315"/>
      <c r="BH5133" s="315"/>
      <c r="BI5133" s="315"/>
      <c r="BJ5133" s="315"/>
      <c r="BK5133" s="315"/>
    </row>
    <row r="5134" spans="1:63" x14ac:dyDescent="0.25">
      <c r="A5134" s="9"/>
      <c r="B5134" s="185" t="s">
        <v>5770</v>
      </c>
      <c r="C5134" s="5" t="s">
        <v>4540</v>
      </c>
      <c r="D5134" s="172">
        <v>9.3616127000000007E-3</v>
      </c>
      <c r="E5134" s="172">
        <v>1.2897334000000001E-3</v>
      </c>
      <c r="F5134" s="172">
        <v>4.8274835999999999E-4</v>
      </c>
      <c r="G5134" s="172">
        <v>8.8458074000000002E-4</v>
      </c>
      <c r="H5134" s="172">
        <v>1.2025456E-5</v>
      </c>
      <c r="I5134" s="172">
        <v>1.4094545E-4</v>
      </c>
      <c r="J5134" s="172">
        <v>6.4955695000000003E-3</v>
      </c>
      <c r="K5134" s="172">
        <v>1.281042E-6</v>
      </c>
      <c r="L5134" s="172">
        <v>5.4728743000000001E-5</v>
      </c>
      <c r="M5134" s="172">
        <v>0</v>
      </c>
      <c r="N5134" s="172">
        <v>0</v>
      </c>
      <c r="O5134" s="172">
        <v>0</v>
      </c>
      <c r="P5134" s="199">
        <f t="shared" si="994"/>
        <v>9.5535807407407403E-3</v>
      </c>
      <c r="Q5134" s="233">
        <v>0.31824974</v>
      </c>
      <c r="R5134" s="96">
        <v>0.30421790999999998</v>
      </c>
      <c r="S5134" s="96">
        <v>1.161216E-2</v>
      </c>
      <c r="T5134" s="96">
        <v>4.5919000000000002E-7</v>
      </c>
      <c r="U5134" s="96">
        <v>4.2506E-4</v>
      </c>
      <c r="V5134" s="96">
        <v>8.6759499999999995E-5</v>
      </c>
      <c r="W5134" s="96">
        <v>1.9074000000000001E-3</v>
      </c>
      <c r="X5134" s="241">
        <f t="shared" si="995"/>
        <v>3.9060079476109996E-3</v>
      </c>
      <c r="Y5134" s="241">
        <f t="shared" si="996"/>
        <v>2.9450295938549999E-3</v>
      </c>
      <c r="Z5134" s="241">
        <f t="shared" si="997"/>
        <v>2.0024655883600002E-4</v>
      </c>
      <c r="AA5134" s="241">
        <f t="shared" si="998"/>
        <v>7.6073179492E-4</v>
      </c>
      <c r="AB5134" s="241">
        <v>2.6481947999999999E-4</v>
      </c>
      <c r="AC5134" s="241">
        <v>1.8155826999999999E-7</v>
      </c>
      <c r="AD5134" s="241">
        <v>2.5519927000000001E-3</v>
      </c>
      <c r="AE5134" s="241">
        <v>7.4854215000000002E-8</v>
      </c>
      <c r="AF5134" s="241">
        <v>1.2762312E-4</v>
      </c>
      <c r="AG5134" s="241">
        <v>3.3788137E-7</v>
      </c>
      <c r="AH5134" s="241">
        <v>1.7331528E-4</v>
      </c>
      <c r="AI5134" s="241">
        <v>7.1462780999999998E-7</v>
      </c>
      <c r="AJ5134" s="241">
        <v>8.1266703000000007E-6</v>
      </c>
      <c r="AK5134" s="241">
        <v>5.1499356999999999E-6</v>
      </c>
      <c r="AL5134" s="241">
        <v>9.4215784999999992E-6</v>
      </c>
      <c r="AM5134" s="241">
        <v>2.7261526000000001E-8</v>
      </c>
      <c r="AN5134" s="241">
        <v>1.1379464999999999E-5</v>
      </c>
      <c r="AO5134" s="241">
        <v>2.2637406999999999E-4</v>
      </c>
      <c r="AP5134" s="241">
        <v>-2.3426233000000001E-4</v>
      </c>
      <c r="AQ5134" s="241">
        <v>1.6370492E-7</v>
      </c>
      <c r="AR5134" s="241">
        <v>7.6056808999999995E-4</v>
      </c>
      <c r="AT5134" s="193"/>
      <c r="AU5134" s="193"/>
      <c r="AV5134" s="193"/>
      <c r="AW5134" s="193"/>
      <c r="AX5134" s="193"/>
      <c r="AY5134" s="193"/>
      <c r="AZ5134" s="193"/>
      <c r="BA5134" s="193"/>
      <c r="BB5134" s="193"/>
      <c r="BC5134" s="193"/>
      <c r="BD5134" s="193"/>
      <c r="BE5134" s="315"/>
      <c r="BF5134" s="315"/>
      <c r="BG5134" s="315"/>
      <c r="BH5134" s="315"/>
      <c r="BI5134" s="315"/>
      <c r="BJ5134" s="315"/>
      <c r="BK5134" s="315"/>
    </row>
    <row r="5135" spans="1:63" x14ac:dyDescent="0.25">
      <c r="A5135" s="9"/>
      <c r="B5135" s="185" t="s">
        <v>5770</v>
      </c>
      <c r="C5135" s="5" t="s">
        <v>4539</v>
      </c>
      <c r="D5135" s="172">
        <v>2.5849416E-2</v>
      </c>
      <c r="E5135" s="172">
        <v>1.2897334000000001E-3</v>
      </c>
      <c r="F5135" s="172">
        <v>4.8274835999999999E-4</v>
      </c>
      <c r="G5135" s="172">
        <v>3.5363685E-3</v>
      </c>
      <c r="H5135" s="172">
        <v>1.2025456E-5</v>
      </c>
      <c r="I5135" s="172">
        <v>1.4094545E-4</v>
      </c>
      <c r="J5135" s="172">
        <v>2.0331584999999999E-2</v>
      </c>
      <c r="K5135" s="172">
        <v>1.281042E-6</v>
      </c>
      <c r="L5135" s="172">
        <v>5.4728743000000001E-5</v>
      </c>
      <c r="M5135" s="172">
        <v>0</v>
      </c>
      <c r="N5135" s="172">
        <v>0</v>
      </c>
      <c r="O5135" s="172">
        <v>0</v>
      </c>
      <c r="P5135" s="199">
        <f t="shared" si="994"/>
        <v>9.5535807407407403E-3</v>
      </c>
      <c r="Q5135" s="233">
        <v>0.31824974</v>
      </c>
      <c r="R5135" s="96">
        <v>0.30421790999999998</v>
      </c>
      <c r="S5135" s="96">
        <v>1.161216E-2</v>
      </c>
      <c r="T5135" s="96">
        <v>4.5919000000000002E-7</v>
      </c>
      <c r="U5135" s="96">
        <v>4.2506E-4</v>
      </c>
      <c r="V5135" s="96">
        <v>8.6759499999999995E-5</v>
      </c>
      <c r="W5135" s="96">
        <v>1.9074000000000001E-3</v>
      </c>
      <c r="X5135" s="241">
        <f t="shared" si="995"/>
        <v>1.2444703647682001E-2</v>
      </c>
      <c r="Y5135" s="241">
        <f t="shared" si="996"/>
        <v>1.1449568893855001E-2</v>
      </c>
      <c r="Z5135" s="241">
        <f t="shared" si="997"/>
        <v>2.3440295890699998E-4</v>
      </c>
      <c r="AA5135" s="241">
        <f t="shared" si="998"/>
        <v>7.6073179492E-4</v>
      </c>
      <c r="AB5135" s="241">
        <v>2.6481947999999999E-4</v>
      </c>
      <c r="AC5135" s="241">
        <v>1.8155826999999999E-7</v>
      </c>
      <c r="AD5135" s="241">
        <v>1.1056532000000001E-2</v>
      </c>
      <c r="AE5135" s="241">
        <v>7.4854215000000002E-8</v>
      </c>
      <c r="AF5135" s="241">
        <v>1.2762312E-4</v>
      </c>
      <c r="AG5135" s="241">
        <v>3.3788137E-7</v>
      </c>
      <c r="AH5135" s="241">
        <v>1.7331528E-4</v>
      </c>
      <c r="AI5135" s="241">
        <v>7.1462780999999998E-7</v>
      </c>
      <c r="AJ5135" s="241">
        <v>3.2564366999999999E-5</v>
      </c>
      <c r="AK5135" s="241">
        <v>7.8191712000000002E-6</v>
      </c>
      <c r="AL5135" s="241">
        <v>1.6450430999999999E-5</v>
      </c>
      <c r="AM5135" s="241">
        <v>4.7876897000000003E-8</v>
      </c>
      <c r="AN5135" s="241">
        <v>1.1379464999999999E-5</v>
      </c>
      <c r="AO5135" s="241">
        <v>2.2637406999999999E-4</v>
      </c>
      <c r="AP5135" s="241">
        <v>-2.3426233000000001E-4</v>
      </c>
      <c r="AQ5135" s="241">
        <v>1.6370492E-7</v>
      </c>
      <c r="AR5135" s="241">
        <v>7.6056808999999995E-4</v>
      </c>
      <c r="AT5135" s="193"/>
      <c r="AU5135" s="193"/>
      <c r="AV5135" s="193"/>
      <c r="AW5135" s="193"/>
      <c r="AX5135" s="193"/>
      <c r="AY5135" s="193"/>
      <c r="AZ5135" s="193"/>
      <c r="BA5135" s="193"/>
      <c r="BB5135" s="193"/>
      <c r="BC5135" s="193"/>
      <c r="BD5135" s="193"/>
      <c r="BE5135" s="315"/>
      <c r="BF5135" s="315"/>
      <c r="BG5135" s="315"/>
      <c r="BH5135" s="315"/>
      <c r="BI5135" s="315"/>
      <c r="BJ5135" s="315"/>
      <c r="BK5135" s="315"/>
    </row>
    <row r="5136" spans="1:63" x14ac:dyDescent="0.25">
      <c r="A5136" s="9"/>
      <c r="B5136" s="185" t="s">
        <v>5770</v>
      </c>
      <c r="C5136" s="5" t="s">
        <v>4538</v>
      </c>
      <c r="D5136" s="172">
        <v>1.2541808E-2</v>
      </c>
      <c r="E5136" s="172">
        <v>1.2897334000000001E-3</v>
      </c>
      <c r="F5136" s="172">
        <v>4.8274835999999999E-4</v>
      </c>
      <c r="G5136" s="172">
        <v>1.1549233000000001E-3</v>
      </c>
      <c r="H5136" s="172">
        <v>1.2025456E-5</v>
      </c>
      <c r="I5136" s="172">
        <v>1.4094545E-4</v>
      </c>
      <c r="J5136" s="172">
        <v>9.4054227000000008E-3</v>
      </c>
      <c r="K5136" s="172">
        <v>1.281042E-6</v>
      </c>
      <c r="L5136" s="172">
        <v>5.4728743000000001E-5</v>
      </c>
      <c r="M5136" s="172">
        <v>0</v>
      </c>
      <c r="N5136" s="172">
        <v>0</v>
      </c>
      <c r="O5136" s="172">
        <v>0</v>
      </c>
      <c r="P5136" s="199">
        <f t="shared" si="994"/>
        <v>9.5535807407407403E-3</v>
      </c>
      <c r="Q5136" s="233">
        <v>0.31824974</v>
      </c>
      <c r="R5136" s="96">
        <v>0.30421790999999998</v>
      </c>
      <c r="S5136" s="96">
        <v>1.161216E-2</v>
      </c>
      <c r="T5136" s="96">
        <v>4.5919000000000002E-7</v>
      </c>
      <c r="U5136" s="96">
        <v>4.2506E-4</v>
      </c>
      <c r="V5136" s="96">
        <v>8.6759499999999995E-5</v>
      </c>
      <c r="W5136" s="96">
        <v>1.9074000000000001E-3</v>
      </c>
      <c r="X5136" s="241">
        <f t="shared" si="995"/>
        <v>6.8893341209060001E-3</v>
      </c>
      <c r="Y5136" s="241">
        <f t="shared" si="996"/>
        <v>5.9285781938550001E-3</v>
      </c>
      <c r="Z5136" s="241">
        <f t="shared" si="997"/>
        <v>2.0002413213099994E-4</v>
      </c>
      <c r="AA5136" s="241">
        <f t="shared" si="998"/>
        <v>7.6073179492E-4</v>
      </c>
      <c r="AB5136" s="241">
        <v>2.6481947999999999E-4</v>
      </c>
      <c r="AC5136" s="241">
        <v>1.8155826999999999E-7</v>
      </c>
      <c r="AD5136" s="241">
        <v>5.5355413000000003E-3</v>
      </c>
      <c r="AE5136" s="241">
        <v>7.4854215000000002E-8</v>
      </c>
      <c r="AF5136" s="241">
        <v>1.2762312E-4</v>
      </c>
      <c r="AG5136" s="241">
        <v>3.3788137E-7</v>
      </c>
      <c r="AH5136" s="241">
        <v>1.7331528E-4</v>
      </c>
      <c r="AI5136" s="241">
        <v>7.1462780999999998E-7</v>
      </c>
      <c r="AJ5136" s="241">
        <v>1.0618027E-5</v>
      </c>
      <c r="AK5136" s="241">
        <v>3.8243036000000003E-6</v>
      </c>
      <c r="AL5136" s="241">
        <v>8.0372317999999992E-6</v>
      </c>
      <c r="AM5136" s="241">
        <v>2.3456921000000001E-8</v>
      </c>
      <c r="AN5136" s="241">
        <v>1.1379464999999999E-5</v>
      </c>
      <c r="AO5136" s="241">
        <v>2.2637406999999999E-4</v>
      </c>
      <c r="AP5136" s="241">
        <v>-2.3426233000000001E-4</v>
      </c>
      <c r="AQ5136" s="241">
        <v>1.6370492E-7</v>
      </c>
      <c r="AR5136" s="241">
        <v>7.6056808999999995E-4</v>
      </c>
      <c r="AT5136" s="193"/>
      <c r="AU5136" s="193"/>
      <c r="AV5136" s="193"/>
      <c r="AW5136" s="193"/>
      <c r="AX5136" s="193"/>
      <c r="AY5136" s="193"/>
      <c r="AZ5136" s="193"/>
      <c r="BA5136" s="193"/>
      <c r="BB5136" s="193"/>
      <c r="BC5136" s="193"/>
      <c r="BD5136" s="193"/>
      <c r="BE5136" s="315"/>
      <c r="BF5136" s="315"/>
      <c r="BG5136" s="315"/>
      <c r="BH5136" s="315"/>
      <c r="BI5136" s="315"/>
      <c r="BJ5136" s="315"/>
      <c r="BK5136" s="315"/>
    </row>
    <row r="5137" spans="1:63" x14ac:dyDescent="0.25">
      <c r="A5137" s="9"/>
      <c r="B5137" s="185" t="s">
        <v>5770</v>
      </c>
      <c r="C5137" s="5" t="s">
        <v>5849</v>
      </c>
      <c r="D5137" s="172">
        <v>3.1082775E-2</v>
      </c>
      <c r="E5137" s="172">
        <v>1.2897334000000001E-3</v>
      </c>
      <c r="F5137" s="172">
        <v>4.8274835999999999E-4</v>
      </c>
      <c r="G5137" s="172">
        <v>2.5478527E-3</v>
      </c>
      <c r="H5137" s="172">
        <v>1.2025456E-5</v>
      </c>
      <c r="I5137" s="172">
        <v>1.4094545E-4</v>
      </c>
      <c r="J5137" s="172">
        <v>2.6553460000000001E-2</v>
      </c>
      <c r="K5137" s="172">
        <v>1.281042E-6</v>
      </c>
      <c r="L5137" s="172">
        <v>5.4728743000000001E-5</v>
      </c>
      <c r="M5137" s="172">
        <v>0</v>
      </c>
      <c r="N5137" s="172">
        <v>0</v>
      </c>
      <c r="O5137" s="172">
        <v>0</v>
      </c>
      <c r="P5137" s="199">
        <f t="shared" si="994"/>
        <v>9.5535807407407403E-3</v>
      </c>
      <c r="Q5137" s="233">
        <v>0.31824974</v>
      </c>
      <c r="R5137" s="96">
        <v>0.30421790999999998</v>
      </c>
      <c r="S5137" s="96">
        <v>1.161216E-2</v>
      </c>
      <c r="T5137" s="96">
        <v>4.5919000000000002E-7</v>
      </c>
      <c r="U5137" s="96">
        <v>4.2506E-4</v>
      </c>
      <c r="V5137" s="96">
        <v>8.6759499999999995E-5</v>
      </c>
      <c r="W5137" s="96">
        <v>1.9074000000000001E-3</v>
      </c>
      <c r="X5137" s="241">
        <f t="shared" si="995"/>
        <v>1.4568311678640002E-2</v>
      </c>
      <c r="Y5137" s="241">
        <f t="shared" si="996"/>
        <v>1.3584252893855002E-2</v>
      </c>
      <c r="Z5137" s="241">
        <f t="shared" si="997"/>
        <v>2.2332698986499998E-4</v>
      </c>
      <c r="AA5137" s="241">
        <f t="shared" si="998"/>
        <v>7.6073179492E-4</v>
      </c>
      <c r="AB5137" s="241">
        <v>2.6481947999999999E-4</v>
      </c>
      <c r="AC5137" s="241">
        <v>1.8155826999999999E-7</v>
      </c>
      <c r="AD5137" s="241">
        <v>1.3191216E-2</v>
      </c>
      <c r="AE5137" s="241">
        <v>7.4854215000000002E-8</v>
      </c>
      <c r="AF5137" s="241">
        <v>1.2762312E-4</v>
      </c>
      <c r="AG5137" s="241">
        <v>3.3788137E-7</v>
      </c>
      <c r="AH5137" s="241">
        <v>1.7331528E-4</v>
      </c>
      <c r="AI5137" s="241">
        <v>7.1462780999999998E-7</v>
      </c>
      <c r="AJ5137" s="241">
        <v>2.3454646E-5</v>
      </c>
      <c r="AK5137" s="241">
        <v>7.1196341E-6</v>
      </c>
      <c r="AL5137" s="241">
        <v>1.5187319E-5</v>
      </c>
      <c r="AM5137" s="241">
        <v>4.4277954999999997E-8</v>
      </c>
      <c r="AN5137" s="241">
        <v>1.1379464999999999E-5</v>
      </c>
      <c r="AO5137" s="241">
        <v>2.2637406999999999E-4</v>
      </c>
      <c r="AP5137" s="241">
        <v>-2.3426233000000001E-4</v>
      </c>
      <c r="AQ5137" s="241">
        <v>1.6370492E-7</v>
      </c>
      <c r="AR5137" s="241">
        <v>7.6056808999999995E-4</v>
      </c>
      <c r="AT5137" s="193"/>
      <c r="AU5137" s="193"/>
      <c r="AV5137" s="193"/>
      <c r="AW5137" s="193"/>
      <c r="AX5137" s="193"/>
      <c r="AY5137" s="193"/>
      <c r="AZ5137" s="193"/>
      <c r="BA5137" s="193"/>
      <c r="BB5137" s="193"/>
      <c r="BC5137" s="193"/>
      <c r="BD5137" s="193"/>
      <c r="BE5137" s="315"/>
      <c r="BF5137" s="315"/>
      <c r="BG5137" s="315"/>
      <c r="BH5137" s="315"/>
      <c r="BI5137" s="315"/>
      <c r="BJ5137" s="315"/>
      <c r="BK5137" s="315"/>
    </row>
    <row r="5138" spans="1:63" x14ac:dyDescent="0.25">
      <c r="A5138" s="9"/>
      <c r="B5138" s="185" t="s">
        <v>5770</v>
      </c>
      <c r="C5138" s="5" t="s">
        <v>5848</v>
      </c>
      <c r="D5138" s="172">
        <v>3.0101881E-2</v>
      </c>
      <c r="E5138" s="172">
        <v>1.2897334000000001E-3</v>
      </c>
      <c r="F5138" s="172">
        <v>4.8274835999999999E-4</v>
      </c>
      <c r="G5138" s="172">
        <v>1.8586001E-3</v>
      </c>
      <c r="H5138" s="172">
        <v>1.2025456E-5</v>
      </c>
      <c r="I5138" s="172">
        <v>1.4094545E-4</v>
      </c>
      <c r="J5138" s="172">
        <v>2.6261818999999999E-2</v>
      </c>
      <c r="K5138" s="172">
        <v>1.281042E-6</v>
      </c>
      <c r="L5138" s="172">
        <v>5.4728743000000001E-5</v>
      </c>
      <c r="M5138" s="172">
        <v>0</v>
      </c>
      <c r="N5138" s="172">
        <v>0</v>
      </c>
      <c r="O5138" s="172">
        <v>0</v>
      </c>
      <c r="P5138" s="199">
        <f t="shared" si="994"/>
        <v>9.5535807407407403E-3</v>
      </c>
      <c r="Q5138" s="233">
        <v>0.31824974</v>
      </c>
      <c r="R5138" s="96">
        <v>0.30421790999999998</v>
      </c>
      <c r="S5138" s="96">
        <v>1.161216E-2</v>
      </c>
      <c r="T5138" s="96">
        <v>4.5919000000000002E-7</v>
      </c>
      <c r="U5138" s="96">
        <v>4.2506E-4</v>
      </c>
      <c r="V5138" s="96">
        <v>8.6759499999999995E-5</v>
      </c>
      <c r="W5138" s="96">
        <v>1.9074000000000001E-3</v>
      </c>
      <c r="X5138" s="241">
        <f t="shared" si="995"/>
        <v>1.9318093195014999E-2</v>
      </c>
      <c r="Y5138" s="241">
        <f t="shared" si="996"/>
        <v>1.8331787893854999E-2</v>
      </c>
      <c r="Z5138" s="241">
        <f t="shared" si="997"/>
        <v>2.2557350623999994E-4</v>
      </c>
      <c r="AA5138" s="241">
        <f t="shared" si="998"/>
        <v>7.6073179492E-4</v>
      </c>
      <c r="AB5138" s="241">
        <v>2.6481947999999999E-4</v>
      </c>
      <c r="AC5138" s="241">
        <v>1.8155826999999999E-7</v>
      </c>
      <c r="AD5138" s="241">
        <v>1.7938750999999999E-2</v>
      </c>
      <c r="AE5138" s="241">
        <v>7.4854215000000002E-8</v>
      </c>
      <c r="AF5138" s="241">
        <v>1.2762312E-4</v>
      </c>
      <c r="AG5138" s="241">
        <v>3.3788137E-7</v>
      </c>
      <c r="AH5138" s="241">
        <v>1.7331528E-4</v>
      </c>
      <c r="AI5138" s="241">
        <v>7.1462780999999998E-7</v>
      </c>
      <c r="AJ5138" s="241">
        <v>1.7102798999999999E-5</v>
      </c>
      <c r="AK5138" s="241">
        <v>1.0562669E-5</v>
      </c>
      <c r="AL5138" s="241">
        <v>2.0328110999999999E-5</v>
      </c>
      <c r="AM5138" s="241">
        <v>5.8814429999999998E-8</v>
      </c>
      <c r="AN5138" s="241">
        <v>1.1379464999999999E-5</v>
      </c>
      <c r="AO5138" s="241">
        <v>2.2637406999999999E-4</v>
      </c>
      <c r="AP5138" s="241">
        <v>-2.3426233000000001E-4</v>
      </c>
      <c r="AQ5138" s="241">
        <v>1.6370492E-7</v>
      </c>
      <c r="AR5138" s="241">
        <v>7.6056808999999995E-4</v>
      </c>
      <c r="AT5138" s="193"/>
      <c r="AU5138" s="193"/>
      <c r="AV5138" s="193"/>
      <c r="AW5138" s="193"/>
      <c r="AX5138" s="193"/>
      <c r="AY5138" s="193"/>
      <c r="AZ5138" s="193"/>
      <c r="BA5138" s="193"/>
      <c r="BB5138" s="193"/>
      <c r="BC5138" s="193"/>
      <c r="BD5138" s="193"/>
      <c r="BE5138" s="315"/>
      <c r="BF5138" s="315"/>
      <c r="BG5138" s="315"/>
      <c r="BH5138" s="315"/>
      <c r="BI5138" s="315"/>
      <c r="BJ5138" s="315"/>
      <c r="BK5138" s="315"/>
    </row>
    <row r="5139" spans="1:63" x14ac:dyDescent="0.25">
      <c r="A5139" s="9"/>
      <c r="B5139" s="185" t="s">
        <v>5770</v>
      </c>
      <c r="C5139" s="5" t="s">
        <v>5847</v>
      </c>
      <c r="D5139" s="172">
        <v>1.6006322E-2</v>
      </c>
      <c r="E5139" s="172">
        <v>1.2897334000000001E-3</v>
      </c>
      <c r="F5139" s="172">
        <v>4.8274835999999999E-4</v>
      </c>
      <c r="G5139" s="172">
        <v>2.0391169E-3</v>
      </c>
      <c r="H5139" s="172">
        <v>1.2025456E-5</v>
      </c>
      <c r="I5139" s="172">
        <v>1.4094545E-4</v>
      </c>
      <c r="J5139" s="172">
        <v>1.1985743E-2</v>
      </c>
      <c r="K5139" s="172">
        <v>1.281042E-6</v>
      </c>
      <c r="L5139" s="172">
        <v>5.4728743000000001E-5</v>
      </c>
      <c r="M5139" s="172">
        <v>0</v>
      </c>
      <c r="N5139" s="172">
        <v>0</v>
      </c>
      <c r="O5139" s="172">
        <v>0</v>
      </c>
      <c r="P5139" s="199">
        <f t="shared" si="994"/>
        <v>9.5535807407407403E-3</v>
      </c>
      <c r="Q5139" s="233">
        <v>0.31824974</v>
      </c>
      <c r="R5139" s="96">
        <v>0.30421790999999998</v>
      </c>
      <c r="S5139" s="96">
        <v>1.161216E-2</v>
      </c>
      <c r="T5139" s="96">
        <v>4.5919000000000002E-7</v>
      </c>
      <c r="U5139" s="96">
        <v>4.2506E-4</v>
      </c>
      <c r="V5139" s="96">
        <v>8.6759499999999995E-5</v>
      </c>
      <c r="W5139" s="96">
        <v>1.9074000000000001E-3</v>
      </c>
      <c r="X5139" s="241">
        <f t="shared" si="995"/>
        <v>6.5123309125900003E-3</v>
      </c>
      <c r="Y5139" s="241">
        <f t="shared" si="996"/>
        <v>5.5400223938550002E-3</v>
      </c>
      <c r="Z5139" s="241">
        <f t="shared" si="997"/>
        <v>2.1157672381499993E-4</v>
      </c>
      <c r="AA5139" s="241">
        <f t="shared" si="998"/>
        <v>7.6073179492E-4</v>
      </c>
      <c r="AB5139" s="241">
        <v>2.6481947999999999E-4</v>
      </c>
      <c r="AC5139" s="241">
        <v>1.8155826999999999E-7</v>
      </c>
      <c r="AD5139" s="241">
        <v>5.1469855000000004E-3</v>
      </c>
      <c r="AE5139" s="241">
        <v>7.4854215000000002E-8</v>
      </c>
      <c r="AF5139" s="241">
        <v>1.2762312E-4</v>
      </c>
      <c r="AG5139" s="241">
        <v>3.3788137E-7</v>
      </c>
      <c r="AH5139" s="241">
        <v>1.7331528E-4</v>
      </c>
      <c r="AI5139" s="241">
        <v>7.1462780999999998E-7</v>
      </c>
      <c r="AJ5139" s="241">
        <v>1.8766362999999999E-5</v>
      </c>
      <c r="AK5139" s="241">
        <v>5.4429507999999996E-6</v>
      </c>
      <c r="AL5139" s="241">
        <v>9.8178431000000003E-6</v>
      </c>
      <c r="AM5139" s="241">
        <v>2.8454105000000002E-8</v>
      </c>
      <c r="AN5139" s="241">
        <v>1.1379464999999999E-5</v>
      </c>
      <c r="AO5139" s="241">
        <v>2.2637406999999999E-4</v>
      </c>
      <c r="AP5139" s="241">
        <v>-2.3426233000000001E-4</v>
      </c>
      <c r="AQ5139" s="241">
        <v>1.6370492E-7</v>
      </c>
      <c r="AR5139" s="241">
        <v>7.6056808999999995E-4</v>
      </c>
      <c r="AT5139" s="193"/>
      <c r="AU5139" s="193"/>
      <c r="AV5139" s="193"/>
      <c r="AW5139" s="193"/>
      <c r="AX5139" s="193"/>
      <c r="AY5139" s="193"/>
      <c r="AZ5139" s="193"/>
      <c r="BA5139" s="193"/>
      <c r="BB5139" s="193"/>
      <c r="BC5139" s="193"/>
      <c r="BD5139" s="193"/>
      <c r="BE5139" s="315"/>
      <c r="BF5139" s="315"/>
      <c r="BG5139" s="315"/>
      <c r="BH5139" s="315"/>
      <c r="BI5139" s="315"/>
      <c r="BJ5139" s="315"/>
      <c r="BK5139" s="315"/>
    </row>
    <row r="5140" spans="1:63" x14ac:dyDescent="0.25">
      <c r="A5140" s="9"/>
      <c r="B5140" s="185" t="s">
        <v>5770</v>
      </c>
      <c r="C5140" s="5" t="s">
        <v>5846</v>
      </c>
      <c r="D5140" s="172">
        <v>2.3843389999999999E-2</v>
      </c>
      <c r="E5140" s="172">
        <v>1.2897334000000001E-3</v>
      </c>
      <c r="F5140" s="172">
        <v>4.8274835999999999E-4</v>
      </c>
      <c r="G5140" s="172">
        <v>2.8948593000000002E-3</v>
      </c>
      <c r="H5140" s="172">
        <v>1.2025456E-5</v>
      </c>
      <c r="I5140" s="172">
        <v>1.4094545E-4</v>
      </c>
      <c r="J5140" s="172">
        <v>1.8967069E-2</v>
      </c>
      <c r="K5140" s="172">
        <v>1.281042E-6</v>
      </c>
      <c r="L5140" s="172">
        <v>5.4728743000000001E-5</v>
      </c>
      <c r="M5140" s="172">
        <v>0</v>
      </c>
      <c r="N5140" s="172">
        <v>0</v>
      </c>
      <c r="O5140" s="172">
        <v>0</v>
      </c>
      <c r="P5140" s="199">
        <f t="shared" si="994"/>
        <v>9.5535807407407403E-3</v>
      </c>
      <c r="Q5140" s="233">
        <v>0.31824974</v>
      </c>
      <c r="R5140" s="96">
        <v>0.30421790999999998</v>
      </c>
      <c r="S5140" s="96">
        <v>1.161216E-2</v>
      </c>
      <c r="T5140" s="96">
        <v>4.5919000000000002E-7</v>
      </c>
      <c r="U5140" s="96">
        <v>4.2506E-4</v>
      </c>
      <c r="V5140" s="96">
        <v>8.6759499999999995E-5</v>
      </c>
      <c r="W5140" s="96">
        <v>1.9074000000000001E-3</v>
      </c>
      <c r="X5140" s="241">
        <f t="shared" si="995"/>
        <v>9.8205668751240004E-3</v>
      </c>
      <c r="Y5140" s="241">
        <f t="shared" si="996"/>
        <v>8.8350396938550006E-3</v>
      </c>
      <c r="Z5140" s="241">
        <f t="shared" si="997"/>
        <v>2.2479538634899998E-4</v>
      </c>
      <c r="AA5140" s="241">
        <f t="shared" si="998"/>
        <v>7.6073179492E-4</v>
      </c>
      <c r="AB5140" s="241">
        <v>2.6481947999999999E-4</v>
      </c>
      <c r="AC5140" s="241">
        <v>1.8155826999999999E-7</v>
      </c>
      <c r="AD5140" s="241">
        <v>8.4420028000000008E-3</v>
      </c>
      <c r="AE5140" s="241">
        <v>7.4854215000000002E-8</v>
      </c>
      <c r="AF5140" s="241">
        <v>1.2762312E-4</v>
      </c>
      <c r="AG5140" s="241">
        <v>3.3788137E-7</v>
      </c>
      <c r="AH5140" s="241">
        <v>1.7331528E-4</v>
      </c>
      <c r="AI5140" s="241">
        <v>7.1462780999999998E-7</v>
      </c>
      <c r="AJ5140" s="241">
        <v>2.6652504E-5</v>
      </c>
      <c r="AK5140" s="241">
        <v>7.2800354000000003E-6</v>
      </c>
      <c r="AL5140" s="241">
        <v>1.3303183E-5</v>
      </c>
      <c r="AM5140" s="241">
        <v>3.8551139E-8</v>
      </c>
      <c r="AN5140" s="241">
        <v>1.1379464999999999E-5</v>
      </c>
      <c r="AO5140" s="241">
        <v>2.2637406999999999E-4</v>
      </c>
      <c r="AP5140" s="241">
        <v>-2.3426233000000001E-4</v>
      </c>
      <c r="AQ5140" s="241">
        <v>1.6370492E-7</v>
      </c>
      <c r="AR5140" s="241">
        <v>7.6056808999999995E-4</v>
      </c>
      <c r="AT5140" s="193"/>
      <c r="AU5140" s="193"/>
      <c r="AV5140" s="193"/>
      <c r="AW5140" s="193"/>
      <c r="AX5140" s="193"/>
      <c r="AY5140" s="193"/>
      <c r="AZ5140" s="193"/>
      <c r="BA5140" s="193"/>
      <c r="BB5140" s="193"/>
      <c r="BC5140" s="193"/>
      <c r="BD5140" s="193"/>
      <c r="BE5140" s="315"/>
      <c r="BF5140" s="315"/>
      <c r="BG5140" s="315"/>
      <c r="BH5140" s="315"/>
      <c r="BI5140" s="315"/>
      <c r="BJ5140" s="315"/>
      <c r="BK5140" s="315"/>
    </row>
    <row r="5141" spans="1:63" x14ac:dyDescent="0.25">
      <c r="A5141" s="9"/>
      <c r="B5141" s="185" t="s">
        <v>5770</v>
      </c>
      <c r="C5141" s="5" t="s">
        <v>3156</v>
      </c>
      <c r="D5141" s="172">
        <v>2.0948140000000001E-2</v>
      </c>
      <c r="E5141" s="172">
        <v>1.2897334000000001E-3</v>
      </c>
      <c r="F5141" s="172">
        <v>4.8274835999999999E-4</v>
      </c>
      <c r="G5141" s="172">
        <v>9.5222945999999997E-4</v>
      </c>
      <c r="H5141" s="172">
        <v>1.2025456E-5</v>
      </c>
      <c r="I5141" s="172">
        <v>1.4094545E-4</v>
      </c>
      <c r="J5141" s="172">
        <v>1.8014447999999999E-2</v>
      </c>
      <c r="K5141" s="172">
        <v>1.281042E-6</v>
      </c>
      <c r="L5141" s="172">
        <v>5.4728743000000001E-5</v>
      </c>
      <c r="M5141" s="172">
        <v>0</v>
      </c>
      <c r="N5141" s="172">
        <v>0</v>
      </c>
      <c r="O5141" s="172">
        <v>0</v>
      </c>
      <c r="P5141" s="199">
        <f t="shared" si="994"/>
        <v>9.5535807407407403E-3</v>
      </c>
      <c r="Q5141" s="233">
        <v>0.31824974</v>
      </c>
      <c r="R5141" s="96">
        <v>0.30421790999999998</v>
      </c>
      <c r="S5141" s="96">
        <v>1.161216E-2</v>
      </c>
      <c r="T5141" s="96">
        <v>4.5919000000000002E-7</v>
      </c>
      <c r="U5141" s="96">
        <v>4.2506E-4</v>
      </c>
      <c r="V5141" s="96">
        <v>8.6759499999999995E-5</v>
      </c>
      <c r="W5141" s="96">
        <v>1.9074000000000001E-3</v>
      </c>
      <c r="X5141" s="241">
        <f t="shared" si="995"/>
        <v>1.2463485670587002E-2</v>
      </c>
      <c r="Y5141" s="241">
        <f t="shared" si="996"/>
        <v>1.1497973893855002E-2</v>
      </c>
      <c r="Z5141" s="241">
        <f t="shared" si="997"/>
        <v>2.0477998181199999E-4</v>
      </c>
      <c r="AA5141" s="241">
        <f t="shared" si="998"/>
        <v>7.6073179492E-4</v>
      </c>
      <c r="AB5141" s="241">
        <v>2.6481947999999999E-4</v>
      </c>
      <c r="AC5141" s="241">
        <v>1.8155826999999999E-7</v>
      </c>
      <c r="AD5141" s="241">
        <v>1.1104937E-2</v>
      </c>
      <c r="AE5141" s="241">
        <v>7.4854215000000002E-8</v>
      </c>
      <c r="AF5141" s="241">
        <v>1.2762312E-4</v>
      </c>
      <c r="AG5141" s="241">
        <v>3.3788137E-7</v>
      </c>
      <c r="AH5141" s="241">
        <v>1.7331528E-4</v>
      </c>
      <c r="AI5141" s="241">
        <v>7.1462780999999998E-7</v>
      </c>
      <c r="AJ5141" s="241">
        <v>8.7500908E-6</v>
      </c>
      <c r="AK5141" s="241">
        <v>8.1192274000000004E-6</v>
      </c>
      <c r="AL5141" s="241">
        <v>1.0360360000000001E-5</v>
      </c>
      <c r="AM5141" s="241">
        <v>2.9190802E-8</v>
      </c>
      <c r="AN5141" s="241">
        <v>1.1379464999999999E-5</v>
      </c>
      <c r="AO5141" s="241">
        <v>2.2637406999999999E-4</v>
      </c>
      <c r="AP5141" s="241">
        <v>-2.3426233000000001E-4</v>
      </c>
      <c r="AQ5141" s="241">
        <v>1.6370492E-7</v>
      </c>
      <c r="AR5141" s="241">
        <v>7.6056808999999995E-4</v>
      </c>
      <c r="AT5141" s="193"/>
      <c r="AU5141" s="193"/>
      <c r="AV5141" s="193"/>
      <c r="AW5141" s="193"/>
      <c r="AX5141" s="193"/>
      <c r="AY5141" s="193"/>
      <c r="AZ5141" s="193"/>
      <c r="BA5141" s="193"/>
      <c r="BB5141" s="193"/>
      <c r="BC5141" s="193"/>
      <c r="BD5141" s="193"/>
      <c r="BE5141" s="315"/>
      <c r="BF5141" s="315"/>
      <c r="BG5141" s="315"/>
      <c r="BH5141" s="315"/>
      <c r="BI5141" s="315"/>
      <c r="BJ5141" s="315"/>
      <c r="BK5141" s="315"/>
    </row>
    <row r="5142" spans="1:63" x14ac:dyDescent="0.25">
      <c r="A5142" s="9"/>
      <c r="B5142" s="185" t="s">
        <v>5770</v>
      </c>
      <c r="C5142" s="5" t="s">
        <v>1821</v>
      </c>
      <c r="D5142" s="172">
        <v>2.4063233E-2</v>
      </c>
      <c r="E5142" s="172">
        <v>1.2897334000000001E-3</v>
      </c>
      <c r="F5142" s="172">
        <v>4.8274835999999999E-4</v>
      </c>
      <c r="G5142" s="172">
        <v>2.6945455000000002E-3</v>
      </c>
      <c r="H5142" s="172">
        <v>1.2025456E-5</v>
      </c>
      <c r="I5142" s="172">
        <v>1.4094545E-4</v>
      </c>
      <c r="J5142" s="172">
        <v>1.9387225000000001E-2</v>
      </c>
      <c r="K5142" s="172">
        <v>1.281042E-6</v>
      </c>
      <c r="L5142" s="172">
        <v>5.4728743000000001E-5</v>
      </c>
      <c r="M5142" s="172">
        <v>0</v>
      </c>
      <c r="N5142" s="172">
        <v>0</v>
      </c>
      <c r="O5142" s="172">
        <v>0</v>
      </c>
      <c r="P5142" s="199">
        <f t="shared" si="994"/>
        <v>9.5535807407407403E-3</v>
      </c>
      <c r="Q5142" s="233">
        <v>0.31824974</v>
      </c>
      <c r="R5142" s="96">
        <v>0.30421790999999998</v>
      </c>
      <c r="S5142" s="96">
        <v>1.161216E-2</v>
      </c>
      <c r="T5142" s="96">
        <v>4.5919000000000002E-7</v>
      </c>
      <c r="U5142" s="96">
        <v>4.2506E-4</v>
      </c>
      <c r="V5142" s="96">
        <v>8.6759499999999995E-5</v>
      </c>
      <c r="W5142" s="96">
        <v>1.9074000000000001E-3</v>
      </c>
      <c r="X5142" s="241">
        <f t="shared" si="995"/>
        <v>8.535545776663999E-3</v>
      </c>
      <c r="Y5142" s="241">
        <f t="shared" si="996"/>
        <v>7.5534997938549999E-3</v>
      </c>
      <c r="Z5142" s="241">
        <f t="shared" si="997"/>
        <v>2.2131418788899997E-4</v>
      </c>
      <c r="AA5142" s="241">
        <f t="shared" si="998"/>
        <v>7.6073179492E-4</v>
      </c>
      <c r="AB5142" s="241">
        <v>2.6481947999999999E-4</v>
      </c>
      <c r="AC5142" s="241">
        <v>1.8155826999999999E-7</v>
      </c>
      <c r="AD5142" s="241">
        <v>7.1604629000000001E-3</v>
      </c>
      <c r="AE5142" s="241">
        <v>7.4854215000000002E-8</v>
      </c>
      <c r="AF5142" s="241">
        <v>1.2762312E-4</v>
      </c>
      <c r="AG5142" s="241">
        <v>3.3788137E-7</v>
      </c>
      <c r="AH5142" s="241">
        <v>1.7331528E-4</v>
      </c>
      <c r="AI5142" s="241">
        <v>7.1462780999999998E-7</v>
      </c>
      <c r="AJ5142" s="241">
        <v>2.4806501E-5</v>
      </c>
      <c r="AK5142" s="241">
        <v>6.9826423000000004E-6</v>
      </c>
      <c r="AL5142" s="241">
        <v>1.1969327E-5</v>
      </c>
      <c r="AM5142" s="241">
        <v>3.4604778999999997E-8</v>
      </c>
      <c r="AN5142" s="241">
        <v>1.1379464999999999E-5</v>
      </c>
      <c r="AO5142" s="241">
        <v>2.2637406999999999E-4</v>
      </c>
      <c r="AP5142" s="241">
        <v>-2.3426233000000001E-4</v>
      </c>
      <c r="AQ5142" s="241">
        <v>1.6370492E-7</v>
      </c>
      <c r="AR5142" s="241">
        <v>7.6056808999999995E-4</v>
      </c>
      <c r="AT5142" s="193"/>
      <c r="AU5142" s="193"/>
      <c r="AV5142" s="193"/>
      <c r="AW5142" s="193"/>
      <c r="AX5142" s="193"/>
      <c r="AY5142" s="193"/>
      <c r="AZ5142" s="193"/>
      <c r="BA5142" s="193"/>
      <c r="BB5142" s="193"/>
      <c r="BC5142" s="193"/>
      <c r="BD5142" s="193"/>
      <c r="BE5142" s="315"/>
      <c r="BF5142" s="315"/>
      <c r="BG5142" s="315"/>
      <c r="BH5142" s="315"/>
      <c r="BI5142" s="315"/>
      <c r="BJ5142" s="315"/>
      <c r="BK5142" s="315"/>
    </row>
    <row r="5143" spans="1:63" x14ac:dyDescent="0.25">
      <c r="A5143" s="9"/>
      <c r="B5143" s="185" t="s">
        <v>5770</v>
      </c>
      <c r="C5143" s="5" t="s">
        <v>3126</v>
      </c>
      <c r="D5143" s="172">
        <v>1.4618803999999999E-2</v>
      </c>
      <c r="E5143" s="172">
        <v>1.2897334000000001E-3</v>
      </c>
      <c r="F5143" s="172">
        <v>4.8274835999999999E-4</v>
      </c>
      <c r="G5143" s="172">
        <v>1.1512091000000001E-3</v>
      </c>
      <c r="H5143" s="172">
        <v>1.2025456E-5</v>
      </c>
      <c r="I5143" s="172">
        <v>1.4094545E-4</v>
      </c>
      <c r="J5143" s="172">
        <v>1.1486132E-2</v>
      </c>
      <c r="K5143" s="172">
        <v>1.281042E-6</v>
      </c>
      <c r="L5143" s="172">
        <v>5.4728743000000001E-5</v>
      </c>
      <c r="M5143" s="172">
        <v>0</v>
      </c>
      <c r="N5143" s="172">
        <v>0</v>
      </c>
      <c r="O5143" s="172">
        <v>0</v>
      </c>
      <c r="P5143" s="199">
        <f t="shared" si="994"/>
        <v>9.5535807407407403E-3</v>
      </c>
      <c r="Q5143" s="233">
        <v>0.31824974</v>
      </c>
      <c r="R5143" s="96">
        <v>0.30421790999999998</v>
      </c>
      <c r="S5143" s="96">
        <v>1.161216E-2</v>
      </c>
      <c r="T5143" s="96">
        <v>4.5919000000000002E-7</v>
      </c>
      <c r="U5143" s="96">
        <v>4.2506E-4</v>
      </c>
      <c r="V5143" s="96">
        <v>8.6759499999999995E-5</v>
      </c>
      <c r="W5143" s="96">
        <v>1.9074000000000001E-3</v>
      </c>
      <c r="X5143" s="241">
        <f t="shared" si="995"/>
        <v>7.1560184003210004E-3</v>
      </c>
      <c r="Y5143" s="241">
        <f t="shared" si="996"/>
        <v>6.1910034938549999E-3</v>
      </c>
      <c r="Z5143" s="241">
        <f t="shared" si="997"/>
        <v>2.0428311154599998E-4</v>
      </c>
      <c r="AA5143" s="241">
        <f t="shared" si="998"/>
        <v>7.6073179492E-4</v>
      </c>
      <c r="AB5143" s="241">
        <v>2.6481947999999999E-4</v>
      </c>
      <c r="AC5143" s="241">
        <v>1.8155826999999999E-7</v>
      </c>
      <c r="AD5143" s="241">
        <v>5.7979666000000001E-3</v>
      </c>
      <c r="AE5143" s="241">
        <v>7.4854215000000002E-8</v>
      </c>
      <c r="AF5143" s="241">
        <v>1.2762312E-4</v>
      </c>
      <c r="AG5143" s="241">
        <v>3.3788137E-7</v>
      </c>
      <c r="AH5143" s="241">
        <v>1.7331528E-4</v>
      </c>
      <c r="AI5143" s="241">
        <v>7.1462780999999998E-7</v>
      </c>
      <c r="AJ5143" s="241">
        <v>1.0583799000000001E-5</v>
      </c>
      <c r="AK5143" s="241">
        <v>5.1862162999999998E-6</v>
      </c>
      <c r="AL5143" s="241">
        <v>1.0960092999999999E-5</v>
      </c>
      <c r="AM5143" s="241">
        <v>3.1890436000000003E-8</v>
      </c>
      <c r="AN5143" s="241">
        <v>1.1379464999999999E-5</v>
      </c>
      <c r="AO5143" s="241">
        <v>2.2637406999999999E-4</v>
      </c>
      <c r="AP5143" s="241">
        <v>-2.3426233000000001E-4</v>
      </c>
      <c r="AQ5143" s="241">
        <v>1.6370492E-7</v>
      </c>
      <c r="AR5143" s="241">
        <v>7.6056808999999995E-4</v>
      </c>
      <c r="AT5143" s="193"/>
      <c r="AU5143" s="193"/>
      <c r="AV5143" s="193"/>
      <c r="AW5143" s="193"/>
      <c r="AX5143" s="193"/>
      <c r="AY5143" s="193"/>
      <c r="AZ5143" s="193"/>
      <c r="BA5143" s="193"/>
      <c r="BB5143" s="193"/>
      <c r="BC5143" s="193"/>
      <c r="BD5143" s="193"/>
      <c r="BE5143" s="315"/>
      <c r="BF5143" s="315"/>
      <c r="BG5143" s="315"/>
      <c r="BH5143" s="315"/>
      <c r="BI5143" s="315"/>
      <c r="BJ5143" s="315"/>
      <c r="BK5143" s="315"/>
    </row>
    <row r="5144" spans="1:63" x14ac:dyDescent="0.25">
      <c r="A5144" s="9"/>
      <c r="B5144" s="185" t="s">
        <v>5770</v>
      </c>
      <c r="C5144" s="5" t="s">
        <v>1342</v>
      </c>
      <c r="D5144" s="172">
        <v>0.28257397000000001</v>
      </c>
      <c r="E5144" s="172">
        <v>1.2897334000000001E-3</v>
      </c>
      <c r="F5144" s="172">
        <v>4.8274835999999999E-4</v>
      </c>
      <c r="G5144" s="172">
        <v>3.9143505000000002E-3</v>
      </c>
      <c r="H5144" s="172">
        <v>1.2025456E-5</v>
      </c>
      <c r="I5144" s="172">
        <v>1.4094545E-4</v>
      </c>
      <c r="J5144" s="172">
        <v>0.27667816000000001</v>
      </c>
      <c r="K5144" s="172">
        <v>1.281042E-6</v>
      </c>
      <c r="L5144" s="172">
        <v>5.4728743000000001E-5</v>
      </c>
      <c r="M5144" s="172">
        <v>0</v>
      </c>
      <c r="N5144" s="172">
        <v>0</v>
      </c>
      <c r="O5144" s="172">
        <v>0</v>
      </c>
      <c r="P5144" s="199">
        <f t="shared" si="994"/>
        <v>9.5535807407407403E-3</v>
      </c>
      <c r="Q5144" s="233">
        <v>0.31824974</v>
      </c>
      <c r="R5144" s="96">
        <v>0.30421790999999998</v>
      </c>
      <c r="S5144" s="96">
        <v>1.161216E-2</v>
      </c>
      <c r="T5144" s="96">
        <v>4.5919000000000002E-7</v>
      </c>
      <c r="U5144" s="96">
        <v>4.2506E-4</v>
      </c>
      <c r="V5144" s="96">
        <v>8.6759499999999995E-5</v>
      </c>
      <c r="W5144" s="96">
        <v>1.9074000000000001E-3</v>
      </c>
      <c r="X5144" s="241">
        <f t="shared" si="995"/>
        <v>0.21412126415070701</v>
      </c>
      <c r="Y5144" s="241">
        <f t="shared" si="996"/>
        <v>0.21312788689385501</v>
      </c>
      <c r="Z5144" s="241">
        <f t="shared" si="997"/>
        <v>2.3264546193199997E-4</v>
      </c>
      <c r="AA5144" s="241">
        <f t="shared" si="998"/>
        <v>7.6073179492E-4</v>
      </c>
      <c r="AB5144" s="241">
        <v>2.6481947999999999E-4</v>
      </c>
      <c r="AC5144" s="241">
        <v>1.8155826999999999E-7</v>
      </c>
      <c r="AD5144" s="241">
        <v>0.21273485</v>
      </c>
      <c r="AE5144" s="241">
        <v>7.4854215000000002E-8</v>
      </c>
      <c r="AF5144" s="241">
        <v>1.2762312E-4</v>
      </c>
      <c r="AG5144" s="241">
        <v>3.3788137E-7</v>
      </c>
      <c r="AH5144" s="241">
        <v>1.7331528E-4</v>
      </c>
      <c r="AI5144" s="241">
        <v>7.1462780999999998E-7</v>
      </c>
      <c r="AJ5144" s="241">
        <v>3.6047680999999998E-5</v>
      </c>
      <c r="AK5144" s="241">
        <v>3.2080128999999998E-7</v>
      </c>
      <c r="AL5144" s="241">
        <v>1.8700774000000001E-5</v>
      </c>
      <c r="AM5144" s="241">
        <v>5.5092832000000002E-8</v>
      </c>
      <c r="AN5144" s="241">
        <v>1.1379464999999999E-5</v>
      </c>
      <c r="AO5144" s="241">
        <v>2.2637406999999999E-4</v>
      </c>
      <c r="AP5144" s="241">
        <v>-2.3426233000000001E-4</v>
      </c>
      <c r="AQ5144" s="241">
        <v>1.6370492E-7</v>
      </c>
      <c r="AR5144" s="241">
        <v>7.6056808999999995E-4</v>
      </c>
      <c r="AT5144" s="193"/>
      <c r="AU5144" s="193"/>
      <c r="AV5144" s="193"/>
      <c r="AW5144" s="193"/>
      <c r="AX5144" s="193"/>
      <c r="AY5144" s="193"/>
      <c r="AZ5144" s="193"/>
      <c r="BA5144" s="193"/>
      <c r="BB5144" s="193"/>
      <c r="BC5144" s="193"/>
      <c r="BD5144" s="193"/>
      <c r="BE5144" s="315"/>
      <c r="BF5144" s="315"/>
      <c r="BG5144" s="315"/>
      <c r="BH5144" s="315"/>
      <c r="BI5144" s="315"/>
      <c r="BJ5144" s="315"/>
      <c r="BK5144" s="315"/>
    </row>
    <row r="5145" spans="1:63" x14ac:dyDescent="0.25">
      <c r="A5145" s="9"/>
      <c r="B5145" s="185" t="s">
        <v>5770</v>
      </c>
      <c r="C5145" s="5" t="s">
        <v>6097</v>
      </c>
      <c r="D5145" s="172">
        <v>4.0488544000000003E-3</v>
      </c>
      <c r="E5145" s="172">
        <v>1.2897334000000001E-3</v>
      </c>
      <c r="F5145" s="172">
        <v>4.8274835999999999E-4</v>
      </c>
      <c r="G5145" s="172">
        <v>4.5849949000000001E-4</v>
      </c>
      <c r="H5145" s="172">
        <v>1.2025456E-5</v>
      </c>
      <c r="I5145" s="172">
        <v>1.4094545E-4</v>
      </c>
      <c r="J5145" s="172">
        <v>1.6088923999999999E-3</v>
      </c>
      <c r="K5145" s="172">
        <v>1.281042E-6</v>
      </c>
      <c r="L5145" s="172">
        <v>5.4728743000000001E-5</v>
      </c>
      <c r="M5145" s="172">
        <v>0</v>
      </c>
      <c r="N5145" s="172">
        <v>0</v>
      </c>
      <c r="O5145" s="172">
        <v>0</v>
      </c>
      <c r="P5145" s="199">
        <f t="shared" si="994"/>
        <v>9.5535807407407403E-3</v>
      </c>
      <c r="Q5145" s="233">
        <v>0.31824974</v>
      </c>
      <c r="R5145" s="96">
        <v>0.30421790999999998</v>
      </c>
      <c r="S5145" s="96">
        <v>1.161216E-2</v>
      </c>
      <c r="T5145" s="96">
        <v>4.5919000000000002E-7</v>
      </c>
      <c r="U5145" s="96">
        <v>4.2506E-4</v>
      </c>
      <c r="V5145" s="96">
        <v>8.6759499999999995E-5</v>
      </c>
      <c r="W5145" s="96">
        <v>1.9074000000000001E-3</v>
      </c>
      <c r="X5145" s="241">
        <f t="shared" si="995"/>
        <v>1.455964894799E-3</v>
      </c>
      <c r="Y5145" s="241">
        <f t="shared" si="996"/>
        <v>4.7305549885499996E-4</v>
      </c>
      <c r="Z5145" s="241">
        <f t="shared" si="997"/>
        <v>2.2217760102400002E-4</v>
      </c>
      <c r="AA5145" s="241">
        <f t="shared" si="998"/>
        <v>7.6073179492E-4</v>
      </c>
      <c r="AB5145" s="241">
        <v>2.6481947999999999E-4</v>
      </c>
      <c r="AC5145" s="241">
        <v>1.8155826999999999E-7</v>
      </c>
      <c r="AD5145" s="241">
        <v>8.0018605E-5</v>
      </c>
      <c r="AE5145" s="241">
        <v>7.4854215000000002E-8</v>
      </c>
      <c r="AF5145" s="241">
        <v>1.2762312E-4</v>
      </c>
      <c r="AG5145" s="241">
        <v>3.3788137E-7</v>
      </c>
      <c r="AH5145" s="241">
        <v>1.7331528E-4</v>
      </c>
      <c r="AI5145" s="241">
        <v>7.1462780999999998E-7</v>
      </c>
      <c r="AJ5145" s="241">
        <v>8.0790024000000005E-8</v>
      </c>
      <c r="AK5145" s="241">
        <v>3.2080128999999998E-7</v>
      </c>
      <c r="AL5145" s="241">
        <v>4.4122231000000001E-5</v>
      </c>
      <c r="AM5145" s="241">
        <v>1.3266590000000001E-7</v>
      </c>
      <c r="AN5145" s="241">
        <v>1.1379464999999999E-5</v>
      </c>
      <c r="AO5145" s="241">
        <v>2.2637406999999999E-4</v>
      </c>
      <c r="AP5145" s="241">
        <v>-2.3426233000000001E-4</v>
      </c>
      <c r="AQ5145" s="241">
        <v>1.6370492E-7</v>
      </c>
      <c r="AR5145" s="241">
        <v>7.6056808999999995E-4</v>
      </c>
      <c r="AT5145" s="193"/>
      <c r="AU5145" s="193"/>
      <c r="AV5145" s="193"/>
      <c r="AW5145" s="193"/>
      <c r="AX5145" s="193"/>
      <c r="AY5145" s="193"/>
      <c r="AZ5145" s="193"/>
      <c r="BA5145" s="193"/>
      <c r="BB5145" s="193"/>
      <c r="BC5145" s="193"/>
      <c r="BD5145" s="193"/>
      <c r="BE5145" s="315"/>
      <c r="BF5145" s="315"/>
      <c r="BG5145" s="315"/>
      <c r="BH5145" s="315"/>
      <c r="BI5145" s="315"/>
      <c r="BJ5145" s="315"/>
      <c r="BK5145" s="315"/>
    </row>
    <row r="5146" spans="1:63" x14ac:dyDescent="0.25">
      <c r="A5146" s="9"/>
      <c r="B5146" s="185" t="s">
        <v>5770</v>
      </c>
      <c r="C5146" s="5" t="s">
        <v>1343</v>
      </c>
      <c r="D5146" s="172">
        <v>0</v>
      </c>
      <c r="E5146" s="172">
        <v>0</v>
      </c>
      <c r="F5146" s="172">
        <v>0</v>
      </c>
      <c r="G5146" s="172">
        <v>0</v>
      </c>
      <c r="H5146" s="172">
        <v>0</v>
      </c>
      <c r="I5146" s="172">
        <v>0</v>
      </c>
      <c r="J5146" s="172">
        <v>0</v>
      </c>
      <c r="K5146" s="172">
        <v>0</v>
      </c>
      <c r="L5146" s="172">
        <v>0</v>
      </c>
      <c r="M5146" s="172">
        <v>0</v>
      </c>
      <c r="N5146" s="172">
        <v>0</v>
      </c>
      <c r="O5146" s="172">
        <v>0</v>
      </c>
      <c r="P5146" s="199">
        <f t="shared" si="994"/>
        <v>0</v>
      </c>
      <c r="Q5146" s="233">
        <v>0</v>
      </c>
      <c r="R5146" s="96">
        <v>0</v>
      </c>
      <c r="S5146" s="96">
        <v>0</v>
      </c>
      <c r="T5146" s="96">
        <v>0</v>
      </c>
      <c r="U5146" s="96">
        <v>0</v>
      </c>
      <c r="V5146" s="96">
        <v>0</v>
      </c>
      <c r="W5146" s="96">
        <v>0</v>
      </c>
      <c r="X5146" s="241">
        <f t="shared" si="995"/>
        <v>3.7491854199999997E-4</v>
      </c>
      <c r="Y5146" s="241">
        <f t="shared" si="996"/>
        <v>0</v>
      </c>
      <c r="Z5146" s="241">
        <f t="shared" si="997"/>
        <v>3.7491854199999997E-4</v>
      </c>
      <c r="AA5146" s="241">
        <f t="shared" si="998"/>
        <v>0</v>
      </c>
      <c r="AB5146" s="241">
        <v>0</v>
      </c>
      <c r="AC5146" s="241">
        <v>0</v>
      </c>
      <c r="AD5146" s="241">
        <v>0</v>
      </c>
      <c r="AE5146" s="241">
        <v>0</v>
      </c>
      <c r="AF5146" s="241">
        <v>0</v>
      </c>
      <c r="AG5146" s="241">
        <v>0</v>
      </c>
      <c r="AH5146" s="241">
        <v>0</v>
      </c>
      <c r="AI5146" s="241">
        <v>0</v>
      </c>
      <c r="AJ5146" s="241">
        <v>0</v>
      </c>
      <c r="AK5146" s="241">
        <v>0</v>
      </c>
      <c r="AL5146" s="241">
        <v>0</v>
      </c>
      <c r="AM5146" s="241">
        <v>0</v>
      </c>
      <c r="AN5146" s="241">
        <v>0</v>
      </c>
      <c r="AO5146" s="241">
        <v>2.9277018999999998E-4</v>
      </c>
      <c r="AP5146" s="241">
        <v>8.2148352000000003E-5</v>
      </c>
      <c r="AQ5146" s="241">
        <v>0</v>
      </c>
      <c r="AR5146" s="241">
        <v>0</v>
      </c>
      <c r="AT5146" s="193"/>
      <c r="AU5146" s="193"/>
      <c r="AV5146" s="193"/>
      <c r="AW5146" s="193"/>
      <c r="AX5146" s="193"/>
      <c r="AY5146" s="193"/>
      <c r="AZ5146" s="193"/>
      <c r="BA5146" s="193"/>
      <c r="BB5146" s="193"/>
      <c r="BC5146" s="193"/>
      <c r="BD5146" s="193"/>
      <c r="BE5146" s="315"/>
      <c r="BF5146" s="315"/>
      <c r="BG5146" s="315"/>
      <c r="BH5146" s="315"/>
      <c r="BI5146" s="315"/>
      <c r="BJ5146" s="315"/>
      <c r="BK5146" s="315"/>
    </row>
    <row r="5147" spans="1:63" x14ac:dyDescent="0.25">
      <c r="A5147" s="9"/>
      <c r="B5147" s="185" t="s">
        <v>5770</v>
      </c>
      <c r="C5147" s="5" t="s">
        <v>3589</v>
      </c>
      <c r="D5147" s="172">
        <v>0</v>
      </c>
      <c r="E5147" s="172">
        <v>0</v>
      </c>
      <c r="F5147" s="172">
        <v>0</v>
      </c>
      <c r="G5147" s="172">
        <v>0</v>
      </c>
      <c r="H5147" s="172">
        <v>0</v>
      </c>
      <c r="I5147" s="172">
        <v>0</v>
      </c>
      <c r="J5147" s="172">
        <v>0</v>
      </c>
      <c r="K5147" s="172">
        <v>0</v>
      </c>
      <c r="L5147" s="172">
        <v>0</v>
      </c>
      <c r="M5147" s="172">
        <v>0</v>
      </c>
      <c r="N5147" s="172">
        <v>0</v>
      </c>
      <c r="O5147" s="172">
        <v>0</v>
      </c>
      <c r="P5147" s="199">
        <f t="shared" si="994"/>
        <v>0</v>
      </c>
      <c r="Q5147" s="233">
        <v>0</v>
      </c>
      <c r="R5147" s="96">
        <v>0</v>
      </c>
      <c r="S5147" s="96">
        <v>0</v>
      </c>
      <c r="T5147" s="96">
        <v>0</v>
      </c>
      <c r="U5147" s="96">
        <v>0</v>
      </c>
      <c r="V5147" s="96">
        <v>0</v>
      </c>
      <c r="W5147" s="96">
        <v>0</v>
      </c>
      <c r="X5147" s="241">
        <f t="shared" si="995"/>
        <v>3.7491854199999997E-4</v>
      </c>
      <c r="Y5147" s="241">
        <f t="shared" si="996"/>
        <v>0</v>
      </c>
      <c r="Z5147" s="241">
        <f t="shared" si="997"/>
        <v>3.7491854199999997E-4</v>
      </c>
      <c r="AA5147" s="241">
        <f t="shared" si="998"/>
        <v>0</v>
      </c>
      <c r="AB5147" s="241">
        <v>0</v>
      </c>
      <c r="AC5147" s="241">
        <v>0</v>
      </c>
      <c r="AD5147" s="241">
        <v>0</v>
      </c>
      <c r="AE5147" s="241">
        <v>0</v>
      </c>
      <c r="AF5147" s="241">
        <v>0</v>
      </c>
      <c r="AG5147" s="241">
        <v>0</v>
      </c>
      <c r="AH5147" s="241">
        <v>0</v>
      </c>
      <c r="AI5147" s="241">
        <v>0</v>
      </c>
      <c r="AJ5147" s="241">
        <v>0</v>
      </c>
      <c r="AK5147" s="241">
        <v>0</v>
      </c>
      <c r="AL5147" s="241">
        <v>0</v>
      </c>
      <c r="AM5147" s="241">
        <v>0</v>
      </c>
      <c r="AN5147" s="241">
        <v>0</v>
      </c>
      <c r="AO5147" s="241">
        <v>2.9277018999999998E-4</v>
      </c>
      <c r="AP5147" s="241">
        <v>8.2148352000000003E-5</v>
      </c>
      <c r="AQ5147" s="241">
        <v>0</v>
      </c>
      <c r="AR5147" s="241">
        <v>0</v>
      </c>
      <c r="AT5147" s="193"/>
      <c r="AU5147" s="193"/>
      <c r="AV5147" s="193"/>
      <c r="AW5147" s="193"/>
      <c r="AX5147" s="193"/>
      <c r="AY5147" s="193"/>
      <c r="AZ5147" s="193"/>
      <c r="BA5147" s="193"/>
      <c r="BB5147" s="193"/>
      <c r="BC5147" s="193"/>
      <c r="BD5147" s="193"/>
      <c r="BE5147" s="315"/>
      <c r="BF5147" s="315"/>
      <c r="BG5147" s="315"/>
      <c r="BH5147" s="315"/>
      <c r="BI5147" s="315"/>
      <c r="BJ5147" s="315"/>
      <c r="BK5147" s="315"/>
    </row>
    <row r="5148" spans="1:63" x14ac:dyDescent="0.25">
      <c r="A5148" s="9"/>
      <c r="B5148" s="185" t="s">
        <v>5770</v>
      </c>
      <c r="C5148" s="5" t="s">
        <v>6096</v>
      </c>
      <c r="D5148" s="172">
        <v>0.11889144</v>
      </c>
      <c r="E5148" s="172">
        <v>4.4382047000000001E-2</v>
      </c>
      <c r="F5148" s="172">
        <v>4.9781599000000001E-3</v>
      </c>
      <c r="G5148" s="172">
        <v>7.4826750999999996E-4</v>
      </c>
      <c r="H5148" s="172">
        <v>9.0110892000000003E-5</v>
      </c>
      <c r="I5148" s="172">
        <v>8.3585341E-4</v>
      </c>
      <c r="J5148" s="172">
        <v>6.7283037000000004E-2</v>
      </c>
      <c r="K5148" s="172">
        <v>9.5487642000000005E-6</v>
      </c>
      <c r="L5148" s="172">
        <v>5.6441578E-4</v>
      </c>
      <c r="M5148" s="172">
        <v>0</v>
      </c>
      <c r="N5148" s="172">
        <v>0</v>
      </c>
      <c r="O5148" s="172">
        <v>0</v>
      </c>
      <c r="P5148" s="199">
        <f t="shared" si="994"/>
        <v>0.32875590370370367</v>
      </c>
      <c r="Q5148" s="233">
        <v>2.1628061999999999</v>
      </c>
      <c r="R5148" s="96">
        <v>1.773115</v>
      </c>
      <c r="S5148" s="96">
        <v>0.30612400000000001</v>
      </c>
      <c r="T5148" s="96">
        <v>2.3505000000000002E-6</v>
      </c>
      <c r="U5148" s="96">
        <v>8.1904999999999999E-3</v>
      </c>
      <c r="V5148" s="96">
        <v>1.2082900000000001E-3</v>
      </c>
      <c r="W5148" s="96">
        <v>7.4165999999999996E-2</v>
      </c>
      <c r="X5148" s="241">
        <f t="shared" si="995"/>
        <v>2.9884029949746999E-2</v>
      </c>
      <c r="Y5148" s="241">
        <f t="shared" si="996"/>
        <v>1.9314734203069998E-2</v>
      </c>
      <c r="Z5148" s="241">
        <f t="shared" si="997"/>
        <v>6.1334606442770001E-3</v>
      </c>
      <c r="AA5148" s="241">
        <f t="shared" si="998"/>
        <v>4.4358351023999999E-3</v>
      </c>
      <c r="AB5148" s="241">
        <v>9.1130315000000003E-3</v>
      </c>
      <c r="AC5148" s="241">
        <v>8.5054431999999999E-7</v>
      </c>
      <c r="AD5148" s="241">
        <v>8.9546582999999996E-3</v>
      </c>
      <c r="AE5148" s="241">
        <v>5.9255235E-7</v>
      </c>
      <c r="AF5148" s="241">
        <v>1.2356441E-3</v>
      </c>
      <c r="AG5148" s="241">
        <v>9.9572063999999996E-6</v>
      </c>
      <c r="AH5148" s="241">
        <v>5.9646587000000001E-3</v>
      </c>
      <c r="AI5148" s="241">
        <v>7.6303173000000001E-6</v>
      </c>
      <c r="AJ5148" s="241">
        <v>6.7451372000000003E-6</v>
      </c>
      <c r="AK5148" s="241">
        <v>2.3593441999999998E-6</v>
      </c>
      <c r="AL5148" s="241">
        <v>2.5926119000000001E-5</v>
      </c>
      <c r="AM5148" s="241">
        <v>7.7442577000000001E-8</v>
      </c>
      <c r="AN5148" s="241">
        <v>6.3595933999999998E-5</v>
      </c>
      <c r="AO5148" s="241">
        <v>4.7918956000000002E-4</v>
      </c>
      <c r="AP5148" s="241">
        <v>-4.1672190999999999E-4</v>
      </c>
      <c r="AQ5148" s="241">
        <v>1.5551024E-6</v>
      </c>
      <c r="AR5148" s="241">
        <v>4.4342799999999996E-3</v>
      </c>
      <c r="AT5148" s="193"/>
      <c r="AU5148" s="193"/>
      <c r="AV5148" s="193"/>
      <c r="AW5148" s="193"/>
      <c r="AX5148" s="193"/>
      <c r="AY5148" s="193"/>
      <c r="AZ5148" s="193"/>
      <c r="BA5148" s="193"/>
      <c r="BB5148" s="193"/>
      <c r="BC5148" s="193"/>
      <c r="BD5148" s="193"/>
      <c r="BE5148" s="315"/>
      <c r="BF5148" s="315"/>
      <c r="BG5148" s="315"/>
      <c r="BH5148" s="315"/>
      <c r="BI5148" s="315"/>
      <c r="BJ5148" s="315"/>
      <c r="BK5148" s="315"/>
    </row>
    <row r="5149" spans="1:63" x14ac:dyDescent="0.25">
      <c r="A5149" s="9"/>
      <c r="B5149" s="185" t="s">
        <v>5770</v>
      </c>
      <c r="C5149" s="5" t="s">
        <v>6680</v>
      </c>
      <c r="D5149" s="172">
        <v>2.8396871000000001E-2</v>
      </c>
      <c r="E5149" s="172">
        <v>1.2897334000000001E-3</v>
      </c>
      <c r="F5149" s="172">
        <v>4.8274835999999999E-4</v>
      </c>
      <c r="G5149" s="172">
        <v>4.6406275000000002E-3</v>
      </c>
      <c r="H5149" s="172">
        <v>1.2025456E-5</v>
      </c>
      <c r="I5149" s="172">
        <v>1.4094545E-4</v>
      </c>
      <c r="J5149" s="172">
        <v>2.1774781E-2</v>
      </c>
      <c r="K5149" s="172">
        <v>1.281042E-6</v>
      </c>
      <c r="L5149" s="172">
        <v>5.4728743000000001E-5</v>
      </c>
      <c r="M5149" s="172">
        <v>0</v>
      </c>
      <c r="N5149" s="172">
        <v>0</v>
      </c>
      <c r="O5149" s="172">
        <v>0</v>
      </c>
      <c r="P5149" s="199">
        <f t="shared" si="994"/>
        <v>9.5535807407407403E-3</v>
      </c>
      <c r="Q5149" s="233">
        <v>0.31824974</v>
      </c>
      <c r="R5149" s="96">
        <v>0.30421790999999998</v>
      </c>
      <c r="S5149" s="96">
        <v>1.161216E-2</v>
      </c>
      <c r="T5149" s="96">
        <v>4.5919000000000002E-7</v>
      </c>
      <c r="U5149" s="96">
        <v>4.2506E-4</v>
      </c>
      <c r="V5149" s="96">
        <v>8.6759499999999995E-5</v>
      </c>
      <c r="W5149" s="96">
        <v>1.9074000000000001E-3</v>
      </c>
      <c r="X5149" s="241">
        <f t="shared" si="995"/>
        <v>1.0267064932503001E-2</v>
      </c>
      <c r="Y5149" s="241">
        <f t="shared" si="996"/>
        <v>9.2703464938550008E-3</v>
      </c>
      <c r="Z5149" s="241">
        <f t="shared" si="997"/>
        <v>2.3598664372800001E-4</v>
      </c>
      <c r="AA5149" s="241">
        <f t="shared" si="998"/>
        <v>7.6073179492E-4</v>
      </c>
      <c r="AB5149" s="241">
        <v>2.6481947999999999E-4</v>
      </c>
      <c r="AC5149" s="241">
        <v>1.8155826999999999E-7</v>
      </c>
      <c r="AD5149" s="241">
        <v>8.8773095999999992E-3</v>
      </c>
      <c r="AE5149" s="241">
        <v>7.4854215000000002E-8</v>
      </c>
      <c r="AF5149" s="241">
        <v>1.2762312E-4</v>
      </c>
      <c r="AG5149" s="241">
        <v>3.3788137E-7</v>
      </c>
      <c r="AH5149" s="241">
        <v>1.7331528E-4</v>
      </c>
      <c r="AI5149" s="241">
        <v>7.1462780999999998E-7</v>
      </c>
      <c r="AJ5149" s="241">
        <v>3.3658343E-5</v>
      </c>
      <c r="AK5149" s="241">
        <v>3.2102224000000002E-7</v>
      </c>
      <c r="AL5149" s="241">
        <v>2.4411902000000001E-5</v>
      </c>
      <c r="AM5149" s="241">
        <v>7.4263678000000006E-8</v>
      </c>
      <c r="AN5149" s="241">
        <v>1.1379464999999999E-5</v>
      </c>
      <c r="AO5149" s="241">
        <v>2.2637406999999999E-4</v>
      </c>
      <c r="AP5149" s="241">
        <v>-2.3426233000000001E-4</v>
      </c>
      <c r="AQ5149" s="241">
        <v>1.6370492E-7</v>
      </c>
      <c r="AR5149" s="241">
        <v>7.6056808999999995E-4</v>
      </c>
      <c r="AT5149" s="193"/>
      <c r="AU5149" s="193"/>
      <c r="AV5149" s="193"/>
      <c r="AW5149" s="193"/>
      <c r="AX5149" s="193"/>
      <c r="AY5149" s="193"/>
      <c r="AZ5149" s="193"/>
      <c r="BA5149" s="193"/>
      <c r="BB5149" s="193"/>
      <c r="BC5149" s="193"/>
      <c r="BD5149" s="193"/>
      <c r="BE5149" s="315"/>
      <c r="BF5149" s="315"/>
      <c r="BG5149" s="315"/>
      <c r="BH5149" s="315"/>
      <c r="BI5149" s="315"/>
      <c r="BJ5149" s="315"/>
      <c r="BK5149" s="315"/>
    </row>
    <row r="5150" spans="1:63" x14ac:dyDescent="0.25">
      <c r="A5150" s="9"/>
      <c r="B5150" s="185" t="s">
        <v>5770</v>
      </c>
      <c r="C5150" s="5" t="s">
        <v>3502</v>
      </c>
      <c r="D5150" s="172">
        <v>5.3843779000000001E-2</v>
      </c>
      <c r="E5150" s="172">
        <v>4.4402958999999999E-2</v>
      </c>
      <c r="F5150" s="172">
        <v>4.9805609000000001E-3</v>
      </c>
      <c r="G5150" s="172">
        <v>1.4730893E-3</v>
      </c>
      <c r="H5150" s="172">
        <v>9.0156754000000005E-5</v>
      </c>
      <c r="I5150" s="172">
        <v>8.3623400000000004E-4</v>
      </c>
      <c r="J5150" s="172">
        <v>1.4865333000000001E-3</v>
      </c>
      <c r="K5150" s="172">
        <v>9.5534236999999999E-6</v>
      </c>
      <c r="L5150" s="172">
        <v>5.6469207000000004E-4</v>
      </c>
      <c r="M5150" s="172">
        <v>0</v>
      </c>
      <c r="N5150" s="172">
        <v>0</v>
      </c>
      <c r="O5150" s="172">
        <v>0</v>
      </c>
      <c r="P5150" s="199">
        <f t="shared" si="994"/>
        <v>0.32891080740740736</v>
      </c>
      <c r="Q5150" s="233">
        <v>2.1638744999999999</v>
      </c>
      <c r="R5150" s="96">
        <v>1.7739982999999999</v>
      </c>
      <c r="S5150" s="96">
        <v>0.30626959999999998</v>
      </c>
      <c r="T5150" s="96">
        <v>2.3516000000000001E-6</v>
      </c>
      <c r="U5150" s="96">
        <v>8.1943999999999993E-3</v>
      </c>
      <c r="V5150" s="96">
        <v>1.2089150000000001E-3</v>
      </c>
      <c r="W5150" s="96">
        <v>7.4201000000000003E-2</v>
      </c>
      <c r="X5150" s="241">
        <f t="shared" si="995"/>
        <v>2.2036694838859502E-2</v>
      </c>
      <c r="Y5150" s="241">
        <f t="shared" si="996"/>
        <v>1.148486876358E-2</v>
      </c>
      <c r="Z5150" s="241">
        <f t="shared" si="997"/>
        <v>6.1137814148795001E-3</v>
      </c>
      <c r="AA5150" s="241">
        <f t="shared" si="998"/>
        <v>4.4380446603999998E-3</v>
      </c>
      <c r="AB5150" s="241">
        <v>9.1173253999999992E-3</v>
      </c>
      <c r="AC5150" s="241">
        <v>8.5094081E-7</v>
      </c>
      <c r="AD5150" s="241">
        <v>1.1199052000000001E-3</v>
      </c>
      <c r="AE5150" s="241">
        <v>5.9283726999999995E-7</v>
      </c>
      <c r="AF5150" s="241">
        <v>1.2362325E-3</v>
      </c>
      <c r="AG5150" s="241">
        <v>9.9618855000000006E-6</v>
      </c>
      <c r="AH5150" s="241">
        <v>5.9674691E-3</v>
      </c>
      <c r="AI5150" s="241">
        <v>7.6340008999999995E-6</v>
      </c>
      <c r="AJ5150" s="241">
        <v>8.5746287000000004E-6</v>
      </c>
      <c r="AK5150" s="241">
        <v>2.3493037999999999E-6</v>
      </c>
      <c r="AL5150" s="241">
        <v>1.6024201999999999E-6</v>
      </c>
      <c r="AM5150" s="241">
        <v>4.8772795000000002E-9</v>
      </c>
      <c r="AN5150" s="241">
        <v>6.3627083999999996E-5</v>
      </c>
      <c r="AO5150" s="241">
        <v>4.7942826E-4</v>
      </c>
      <c r="AP5150" s="241">
        <v>-4.1690826E-4</v>
      </c>
      <c r="AQ5150" s="241">
        <v>1.5558603999999999E-6</v>
      </c>
      <c r="AR5150" s="241">
        <v>4.4364888E-3</v>
      </c>
      <c r="AT5150" s="193"/>
      <c r="AU5150" s="193"/>
      <c r="AV5150" s="193"/>
      <c r="AW5150" s="193"/>
      <c r="AX5150" s="193"/>
      <c r="AY5150" s="193"/>
      <c r="AZ5150" s="193"/>
      <c r="BA5150" s="193"/>
      <c r="BB5150" s="193"/>
      <c r="BC5150" s="193"/>
      <c r="BD5150" s="193"/>
      <c r="BE5150" s="315"/>
      <c r="BF5150" s="315"/>
      <c r="BG5150" s="315"/>
      <c r="BH5150" s="315"/>
      <c r="BI5150" s="315"/>
      <c r="BJ5150" s="315"/>
      <c r="BK5150" s="315"/>
    </row>
    <row r="5151" spans="1:63" x14ac:dyDescent="0.25">
      <c r="A5151" s="9"/>
      <c r="B5151" s="185" t="s">
        <v>5770</v>
      </c>
      <c r="C5151" s="5" t="s">
        <v>3501</v>
      </c>
      <c r="D5151" s="172">
        <v>2.5882056000000001E-2</v>
      </c>
      <c r="E5151" s="172">
        <v>1.2925667E-3</v>
      </c>
      <c r="F5151" s="172">
        <v>4.8368637999999999E-4</v>
      </c>
      <c r="G5151" s="172">
        <v>1.3880061000000001E-2</v>
      </c>
      <c r="H5151" s="172">
        <v>1.2054797E-5</v>
      </c>
      <c r="I5151" s="172">
        <v>1.4115438E-4</v>
      </c>
      <c r="J5151" s="172">
        <v>1.0016382000000001E-2</v>
      </c>
      <c r="K5151" s="172">
        <v>1.2846204E-6</v>
      </c>
      <c r="L5151" s="172">
        <v>5.4865482999999999E-5</v>
      </c>
      <c r="M5151" s="172">
        <v>0</v>
      </c>
      <c r="N5151" s="172">
        <v>0</v>
      </c>
      <c r="O5151" s="172">
        <v>0</v>
      </c>
      <c r="P5151" s="199">
        <f t="shared" si="994"/>
        <v>9.5745681481481468E-3</v>
      </c>
      <c r="Q5151" s="233">
        <v>0.31912437999999999</v>
      </c>
      <c r="R5151" s="96">
        <v>0.30505320000000002</v>
      </c>
      <c r="S5151" s="96">
        <v>1.164464E-2</v>
      </c>
      <c r="T5151" s="96">
        <v>4.6048E-7</v>
      </c>
      <c r="U5151" s="96">
        <v>4.2630000000000001E-4</v>
      </c>
      <c r="V5151" s="96">
        <v>8.69843E-5</v>
      </c>
      <c r="W5151" s="96">
        <v>1.9128000000000001E-3</v>
      </c>
      <c r="X5151" s="241">
        <f t="shared" si="995"/>
        <v>2.6047223368590002E-3</v>
      </c>
      <c r="Y5151" s="241">
        <f t="shared" si="996"/>
        <v>1.6336500989560002E-3</v>
      </c>
      <c r="Z5151" s="241">
        <f t="shared" si="997"/>
        <v>2.0825168229299997E-4</v>
      </c>
      <c r="AA5151" s="241">
        <f t="shared" si="998"/>
        <v>7.6282055560999995E-4</v>
      </c>
      <c r="AB5151" s="241">
        <v>2.6540123999999998E-4</v>
      </c>
      <c r="AC5151" s="241">
        <v>1.8207277999999999E-7</v>
      </c>
      <c r="AD5151" s="241">
        <v>1.2397926E-3</v>
      </c>
      <c r="AE5151" s="241">
        <v>7.5007766000000004E-8</v>
      </c>
      <c r="AF5151" s="241">
        <v>1.2786036000000001E-4</v>
      </c>
      <c r="AG5151" s="241">
        <v>3.3881841000000002E-7</v>
      </c>
      <c r="AH5151" s="241">
        <v>1.7369601E-4</v>
      </c>
      <c r="AI5151" s="241">
        <v>7.1602307000000005E-7</v>
      </c>
      <c r="AJ5151" s="241">
        <v>2.0418602E-5</v>
      </c>
      <c r="AK5151" s="241">
        <v>3.2158648999999998E-7</v>
      </c>
      <c r="AL5151" s="241">
        <v>9.1093423000000007E-6</v>
      </c>
      <c r="AM5151" s="241">
        <v>2.7711433000000001E-8</v>
      </c>
      <c r="AN5151" s="241">
        <v>1.1382316999999999E-5</v>
      </c>
      <c r="AO5151" s="241">
        <v>2.2678923999999999E-4</v>
      </c>
      <c r="AP5151" s="241">
        <v>-2.3420915E-4</v>
      </c>
      <c r="AQ5151" s="241">
        <v>1.6411561E-7</v>
      </c>
      <c r="AR5151" s="241">
        <v>7.6265643999999999E-4</v>
      </c>
      <c r="AT5151" s="193"/>
      <c r="AU5151" s="193"/>
      <c r="AV5151" s="193"/>
      <c r="AW5151" s="193"/>
      <c r="AX5151" s="193"/>
      <c r="AY5151" s="193"/>
      <c r="AZ5151" s="193"/>
      <c r="BA5151" s="193"/>
      <c r="BB5151" s="193"/>
      <c r="BC5151" s="193"/>
      <c r="BD5151" s="193"/>
      <c r="BE5151" s="315"/>
      <c r="BF5151" s="315"/>
      <c r="BG5151" s="315"/>
      <c r="BH5151" s="315"/>
      <c r="BI5151" s="315"/>
      <c r="BJ5151" s="315"/>
      <c r="BK5151" s="315"/>
    </row>
    <row r="5152" spans="1:63" x14ac:dyDescent="0.25">
      <c r="A5152" s="9"/>
      <c r="B5152" s="185" t="s">
        <v>5770</v>
      </c>
      <c r="C5152" s="5" t="s">
        <v>3519</v>
      </c>
      <c r="D5152" s="172">
        <v>5.3232599999999998E-2</v>
      </c>
      <c r="E5152" s="172">
        <v>4.4381340999999998E-2</v>
      </c>
      <c r="F5152" s="172">
        <v>4.9777162000000002E-3</v>
      </c>
      <c r="G5152" s="172">
        <v>7.4826307999999999E-4</v>
      </c>
      <c r="H5152" s="172">
        <v>9.0098337999999995E-5</v>
      </c>
      <c r="I5152" s="172">
        <v>8.3573513999999998E-4</v>
      </c>
      <c r="J5152" s="172">
        <v>1.6255505000000001E-3</v>
      </c>
      <c r="K5152" s="172">
        <v>9.5469877999999992E-6</v>
      </c>
      <c r="L5152" s="172">
        <v>5.6434886000000003E-4</v>
      </c>
      <c r="M5152" s="172">
        <v>0</v>
      </c>
      <c r="N5152" s="172">
        <v>0</v>
      </c>
      <c r="O5152" s="172">
        <v>0</v>
      </c>
      <c r="P5152" s="199">
        <f t="shared" si="994"/>
        <v>0.32875067407407405</v>
      </c>
      <c r="Q5152" s="233">
        <v>2.1623752000000001</v>
      </c>
      <c r="R5152" s="96">
        <v>1.7727044999999999</v>
      </c>
      <c r="S5152" s="96">
        <v>0.30610720000000002</v>
      </c>
      <c r="T5152" s="96">
        <v>2.3497999999999999E-6</v>
      </c>
      <c r="U5152" s="96">
        <v>8.1899E-3</v>
      </c>
      <c r="V5152" s="96">
        <v>1.2081870000000001E-3</v>
      </c>
      <c r="W5152" s="96">
        <v>7.4163000000000007E-2</v>
      </c>
      <c r="X5152" s="241">
        <f t="shared" si="995"/>
        <v>2.2152558898012698E-2</v>
      </c>
      <c r="Y5152" s="241">
        <f t="shared" si="996"/>
        <v>1.1608982495699999E-2</v>
      </c>
      <c r="Z5152" s="241">
        <f t="shared" si="997"/>
        <v>6.1087679094127007E-3</v>
      </c>
      <c r="AA5152" s="241">
        <f t="shared" si="998"/>
        <v>4.4348084929000005E-3</v>
      </c>
      <c r="AB5152" s="241">
        <v>9.1128865000000003E-3</v>
      </c>
      <c r="AC5152" s="241">
        <v>8.5029040000000005E-7</v>
      </c>
      <c r="AD5152" s="241">
        <v>1.2491697999999999E-3</v>
      </c>
      <c r="AE5152" s="241">
        <v>5.9247819999999995E-7</v>
      </c>
      <c r="AF5152" s="241">
        <v>1.2355266E-3</v>
      </c>
      <c r="AG5152" s="241">
        <v>9.9568270999999997E-6</v>
      </c>
      <c r="AH5152" s="241">
        <v>5.9645638000000003E-3</v>
      </c>
      <c r="AI5152" s="241">
        <v>7.6296605999999994E-6</v>
      </c>
      <c r="AJ5152" s="241">
        <v>6.7451231000000004E-6</v>
      </c>
      <c r="AK5152" s="241">
        <v>2.3478262999999999E-6</v>
      </c>
      <c r="AL5152" s="241">
        <v>1.6191478000000001E-6</v>
      </c>
      <c r="AM5152" s="241">
        <v>4.9246127000000001E-9</v>
      </c>
      <c r="AN5152" s="241">
        <v>6.3595737E-5</v>
      </c>
      <c r="AO5152" s="241">
        <v>4.7898454999999998E-4</v>
      </c>
      <c r="AP5152" s="241">
        <v>-4.1672285999999999E-4</v>
      </c>
      <c r="AQ5152" s="241">
        <v>1.5548929E-6</v>
      </c>
      <c r="AR5152" s="241">
        <v>4.4332536000000001E-3</v>
      </c>
      <c r="AT5152" s="193"/>
      <c r="AU5152" s="193"/>
      <c r="AV5152" s="193"/>
      <c r="AW5152" s="193"/>
      <c r="AX5152" s="193"/>
      <c r="AY5152" s="193"/>
      <c r="AZ5152" s="193"/>
      <c r="BA5152" s="193"/>
      <c r="BB5152" s="193"/>
      <c r="BC5152" s="193"/>
      <c r="BD5152" s="193"/>
      <c r="BE5152" s="315"/>
      <c r="BF5152" s="315"/>
      <c r="BG5152" s="315"/>
      <c r="BH5152" s="315"/>
      <c r="BI5152" s="315"/>
      <c r="BJ5152" s="315"/>
      <c r="BK5152" s="315"/>
    </row>
    <row r="5153" spans="1:63" x14ac:dyDescent="0.25">
      <c r="A5153" s="9"/>
      <c r="B5153" s="185" t="s">
        <v>5770</v>
      </c>
      <c r="C5153" s="5" t="s">
        <v>4166</v>
      </c>
      <c r="D5153" s="172">
        <v>0.77274911000000002</v>
      </c>
      <c r="E5153" s="172">
        <v>4.4382047000000001E-2</v>
      </c>
      <c r="F5153" s="172">
        <v>4.9781599000000001E-3</v>
      </c>
      <c r="G5153" s="172">
        <v>2.956083E-3</v>
      </c>
      <c r="H5153" s="172">
        <v>9.0110892000000003E-5</v>
      </c>
      <c r="I5153" s="172">
        <v>8.3585341E-4</v>
      </c>
      <c r="J5153" s="172">
        <v>0.71893289000000005</v>
      </c>
      <c r="K5153" s="172">
        <v>9.5487642000000005E-6</v>
      </c>
      <c r="L5153" s="172">
        <v>5.6441578E-4</v>
      </c>
      <c r="M5153" s="172">
        <v>0</v>
      </c>
      <c r="N5153" s="172">
        <v>0</v>
      </c>
      <c r="O5153" s="172">
        <v>0</v>
      </c>
      <c r="P5153" s="199">
        <f t="shared" si="994"/>
        <v>0.32875590370370367</v>
      </c>
      <c r="Q5153" s="233">
        <v>2.1628061999999999</v>
      </c>
      <c r="R5153" s="96">
        <v>1.773115</v>
      </c>
      <c r="S5153" s="96">
        <v>0.30612400000000001</v>
      </c>
      <c r="T5153" s="96">
        <v>2.3505000000000002E-6</v>
      </c>
      <c r="U5153" s="96">
        <v>8.1904999999999999E-3</v>
      </c>
      <c r="V5153" s="96">
        <v>1.2082900000000001E-3</v>
      </c>
      <c r="W5153" s="96">
        <v>7.4165999999999996E-2</v>
      </c>
      <c r="X5153" s="241">
        <f t="shared" si="995"/>
        <v>2.3389303242130004E-2</v>
      </c>
      <c r="Y5153" s="241">
        <f t="shared" si="996"/>
        <v>1.2785412703070001E-2</v>
      </c>
      <c r="Z5153" s="241">
        <f t="shared" si="997"/>
        <v>6.1680554366600011E-3</v>
      </c>
      <c r="AA5153" s="241">
        <f t="shared" si="998"/>
        <v>4.4358351023999999E-3</v>
      </c>
      <c r="AB5153" s="241">
        <v>9.1130315000000003E-3</v>
      </c>
      <c r="AC5153" s="241">
        <v>8.5054431999999999E-7</v>
      </c>
      <c r="AD5153" s="241">
        <v>2.4253368E-3</v>
      </c>
      <c r="AE5153" s="241">
        <v>5.9255235E-7</v>
      </c>
      <c r="AF5153" s="241">
        <v>1.2356441E-3</v>
      </c>
      <c r="AG5153" s="241">
        <v>9.9572063999999996E-6</v>
      </c>
      <c r="AH5153" s="241">
        <v>5.9646587000000001E-3</v>
      </c>
      <c r="AI5153" s="241">
        <v>7.6303173000000001E-6</v>
      </c>
      <c r="AJ5153" s="241">
        <v>2.7091383999999999E-5</v>
      </c>
      <c r="AK5153" s="241">
        <v>2.348231E-6</v>
      </c>
      <c r="AL5153" s="241">
        <v>4.0146791000000002E-5</v>
      </c>
      <c r="AM5153" s="241">
        <v>1.1642936E-7</v>
      </c>
      <c r="AN5153" s="241">
        <v>6.3595933999999998E-5</v>
      </c>
      <c r="AO5153" s="241">
        <v>4.7918956000000002E-4</v>
      </c>
      <c r="AP5153" s="241">
        <v>-4.1672190999999999E-4</v>
      </c>
      <c r="AQ5153" s="241">
        <v>1.5551024E-6</v>
      </c>
      <c r="AR5153" s="241">
        <v>4.4342799999999996E-3</v>
      </c>
      <c r="AT5153" s="193"/>
      <c r="AU5153" s="193"/>
      <c r="AV5153" s="193"/>
      <c r="AW5153" s="193"/>
      <c r="AX5153" s="193"/>
      <c r="AY5153" s="193"/>
      <c r="AZ5153" s="193"/>
      <c r="BA5153" s="193"/>
      <c r="BB5153" s="193"/>
      <c r="BC5153" s="193"/>
      <c r="BD5153" s="193"/>
      <c r="BE5153" s="315"/>
      <c r="BF5153" s="315"/>
      <c r="BG5153" s="315"/>
      <c r="BH5153" s="315"/>
      <c r="BI5153" s="315"/>
      <c r="BJ5153" s="315"/>
      <c r="BK5153" s="315"/>
    </row>
    <row r="5154" spans="1:63" x14ac:dyDescent="0.25">
      <c r="A5154" s="9"/>
      <c r="B5154" s="185" t="s">
        <v>5770</v>
      </c>
      <c r="C5154" s="5" t="s">
        <v>4165</v>
      </c>
      <c r="D5154" s="172">
        <v>2.0623112999999999E-3</v>
      </c>
      <c r="E5154" s="172">
        <v>1.2897334000000001E-3</v>
      </c>
      <c r="F5154" s="172">
        <v>4.8274835999999999E-4</v>
      </c>
      <c r="G5154" s="172">
        <v>1.1504759999999999E-5</v>
      </c>
      <c r="H5154" s="172">
        <v>1.2025456E-5</v>
      </c>
      <c r="I5154" s="172">
        <v>1.4094545E-4</v>
      </c>
      <c r="J5154" s="172">
        <v>6.9344127E-5</v>
      </c>
      <c r="K5154" s="172">
        <v>1.281042E-6</v>
      </c>
      <c r="L5154" s="172">
        <v>5.4728743000000001E-5</v>
      </c>
      <c r="M5154" s="172">
        <v>0</v>
      </c>
      <c r="N5154" s="172">
        <v>0</v>
      </c>
      <c r="O5154" s="172">
        <v>0</v>
      </c>
      <c r="P5154" s="199">
        <f t="shared" si="994"/>
        <v>9.5535807407407403E-3</v>
      </c>
      <c r="Q5154" s="233">
        <v>0.31824974</v>
      </c>
      <c r="R5154" s="96">
        <v>0.30421790999999998</v>
      </c>
      <c r="S5154" s="96">
        <v>1.161216E-2</v>
      </c>
      <c r="T5154" s="96">
        <v>4.5919000000000002E-7</v>
      </c>
      <c r="U5154" s="96">
        <v>4.2506E-4</v>
      </c>
      <c r="V5154" s="96">
        <v>8.6759499999999995E-5</v>
      </c>
      <c r="W5154" s="96">
        <v>1.9074000000000001E-3</v>
      </c>
      <c r="X5154" s="241">
        <f t="shared" si="995"/>
        <v>1.3452849774097148E-3</v>
      </c>
      <c r="Y5154" s="241">
        <f t="shared" si="996"/>
        <v>4.0661581685499991E-4</v>
      </c>
      <c r="Z5154" s="241">
        <f t="shared" si="997"/>
        <v>1.77937365634715E-4</v>
      </c>
      <c r="AA5154" s="241">
        <f t="shared" si="998"/>
        <v>7.6073179492E-4</v>
      </c>
      <c r="AB5154" s="241">
        <v>2.6481947999999999E-4</v>
      </c>
      <c r="AC5154" s="241">
        <v>1.8155826999999999E-7</v>
      </c>
      <c r="AD5154" s="241">
        <v>1.3578922999999999E-5</v>
      </c>
      <c r="AE5154" s="241">
        <v>7.4854215000000002E-8</v>
      </c>
      <c r="AF5154" s="241">
        <v>1.2762312E-4</v>
      </c>
      <c r="AG5154" s="241">
        <v>3.3788137E-7</v>
      </c>
      <c r="AH5154" s="241">
        <v>1.7331528E-4</v>
      </c>
      <c r="AI5154" s="241">
        <v>7.1462780999999998E-7</v>
      </c>
      <c r="AJ5154" s="241">
        <v>8.0790024000000005E-8</v>
      </c>
      <c r="AK5154" s="241">
        <v>3.2080128999999998E-7</v>
      </c>
      <c r="AL5154" s="241">
        <v>1.4620336999999999E-8</v>
      </c>
      <c r="AM5154" s="241">
        <v>4.1173714999999997E-11</v>
      </c>
      <c r="AN5154" s="241">
        <v>1.1379464999999999E-5</v>
      </c>
      <c r="AO5154" s="241">
        <v>2.2637406999999999E-4</v>
      </c>
      <c r="AP5154" s="241">
        <v>-2.3426233000000001E-4</v>
      </c>
      <c r="AQ5154" s="241">
        <v>1.6370492E-7</v>
      </c>
      <c r="AR5154" s="241">
        <v>7.6056808999999995E-4</v>
      </c>
      <c r="AT5154" s="193"/>
      <c r="AU5154" s="193"/>
      <c r="AV5154" s="193"/>
      <c r="AW5154" s="193"/>
      <c r="AX5154" s="193"/>
      <c r="AY5154" s="193"/>
      <c r="AZ5154" s="193"/>
      <c r="BA5154" s="193"/>
      <c r="BB5154" s="193"/>
      <c r="BC5154" s="193"/>
      <c r="BD5154" s="193"/>
      <c r="BE5154" s="315"/>
      <c r="BF5154" s="315"/>
      <c r="BG5154" s="315"/>
      <c r="BH5154" s="315"/>
      <c r="BI5154" s="315"/>
      <c r="BJ5154" s="315"/>
      <c r="BK5154" s="315"/>
    </row>
    <row r="5155" spans="1:63" x14ac:dyDescent="0.25">
      <c r="A5155" s="9"/>
      <c r="B5155" s="185" t="s">
        <v>5770</v>
      </c>
      <c r="C5155" s="5" t="s">
        <v>6442</v>
      </c>
      <c r="D5155" s="172">
        <v>0.17054673000000001</v>
      </c>
      <c r="E5155" s="172">
        <v>1.2897334000000001E-3</v>
      </c>
      <c r="F5155" s="172">
        <v>4.8274835999999999E-4</v>
      </c>
      <c r="G5155" s="172">
        <v>3.7690292000000002E-3</v>
      </c>
      <c r="H5155" s="172">
        <v>1.2025456E-5</v>
      </c>
      <c r="I5155" s="172">
        <v>1.4094545E-4</v>
      </c>
      <c r="J5155" s="172">
        <v>0.16479624000000001</v>
      </c>
      <c r="K5155" s="172">
        <v>1.281042E-6</v>
      </c>
      <c r="L5155" s="172">
        <v>5.4728743000000001E-5</v>
      </c>
      <c r="M5155" s="172">
        <v>0</v>
      </c>
      <c r="N5155" s="172">
        <v>0</v>
      </c>
      <c r="O5155" s="172">
        <v>0</v>
      </c>
      <c r="P5155" s="199">
        <f t="shared" si="994"/>
        <v>9.5535807407407403E-3</v>
      </c>
      <c r="Q5155" s="233">
        <v>0.31824974</v>
      </c>
      <c r="R5155" s="96">
        <v>0.30421790999999998</v>
      </c>
      <c r="S5155" s="96">
        <v>1.161216E-2</v>
      </c>
      <c r="T5155" s="96">
        <v>4.5919000000000002E-7</v>
      </c>
      <c r="U5155" s="96">
        <v>4.2506E-4</v>
      </c>
      <c r="V5155" s="96">
        <v>8.6759499999999995E-5</v>
      </c>
      <c r="W5155" s="96">
        <v>1.9074000000000001E-3</v>
      </c>
      <c r="X5155" s="241">
        <f t="shared" si="995"/>
        <v>1.0738276874625001E-2</v>
      </c>
      <c r="Y5155" s="241">
        <f t="shared" si="996"/>
        <v>9.6862555938550012E-3</v>
      </c>
      <c r="Z5155" s="241">
        <f t="shared" si="997"/>
        <v>2.912894858499999E-4</v>
      </c>
      <c r="AA5155" s="241">
        <f t="shared" si="998"/>
        <v>7.6073179492E-4</v>
      </c>
      <c r="AB5155" s="241">
        <v>2.6481947999999999E-4</v>
      </c>
      <c r="AC5155" s="241">
        <v>1.8155826999999999E-7</v>
      </c>
      <c r="AD5155" s="241">
        <v>9.2932186999999996E-3</v>
      </c>
      <c r="AE5155" s="241">
        <v>7.4854215000000002E-8</v>
      </c>
      <c r="AF5155" s="241">
        <v>1.2762312E-4</v>
      </c>
      <c r="AG5155" s="241">
        <v>3.3788137E-7</v>
      </c>
      <c r="AH5155" s="241">
        <v>1.7331528E-4</v>
      </c>
      <c r="AI5155" s="241">
        <v>7.1462780999999998E-7</v>
      </c>
      <c r="AJ5155" s="241">
        <v>3.0665194000000003E-5</v>
      </c>
      <c r="AK5155" s="241">
        <v>3.2080128999999998E-7</v>
      </c>
      <c r="AL5155" s="241">
        <v>8.2533980000000005E-5</v>
      </c>
      <c r="AM5155" s="241">
        <v>2.4839775000000002E-7</v>
      </c>
      <c r="AN5155" s="241">
        <v>1.1379464999999999E-5</v>
      </c>
      <c r="AO5155" s="241">
        <v>2.2637406999999999E-4</v>
      </c>
      <c r="AP5155" s="241">
        <v>-2.3426233000000001E-4</v>
      </c>
      <c r="AQ5155" s="241">
        <v>1.6370492E-7</v>
      </c>
      <c r="AR5155" s="241">
        <v>7.6056808999999995E-4</v>
      </c>
      <c r="AT5155" s="193"/>
      <c r="AU5155" s="193"/>
      <c r="AV5155" s="193"/>
      <c r="AW5155" s="193"/>
      <c r="AX5155" s="193"/>
      <c r="AY5155" s="193"/>
      <c r="AZ5155" s="193"/>
      <c r="BA5155" s="193"/>
      <c r="BB5155" s="193"/>
      <c r="BC5155" s="193"/>
      <c r="BD5155" s="193"/>
      <c r="BE5155" s="315"/>
      <c r="BF5155" s="315"/>
      <c r="BG5155" s="315"/>
      <c r="BH5155" s="315"/>
      <c r="BI5155" s="315"/>
      <c r="BJ5155" s="315"/>
      <c r="BK5155" s="315"/>
    </row>
    <row r="5156" spans="1:63" x14ac:dyDescent="0.25">
      <c r="A5156" s="9"/>
      <c r="B5156" s="185" t="s">
        <v>5770</v>
      </c>
      <c r="C5156" s="5" t="s">
        <v>6459</v>
      </c>
      <c r="D5156" s="172">
        <v>0.10575411</v>
      </c>
      <c r="E5156" s="172">
        <v>4.4382047000000001E-2</v>
      </c>
      <c r="F5156" s="172">
        <v>4.9781599000000001E-3</v>
      </c>
      <c r="G5156" s="172">
        <v>2.0330116000000001E-3</v>
      </c>
      <c r="H5156" s="172">
        <v>9.0110892000000003E-5</v>
      </c>
      <c r="I5156" s="172">
        <v>8.3585341E-4</v>
      </c>
      <c r="J5156" s="172">
        <v>5.2860965000000003E-2</v>
      </c>
      <c r="K5156" s="172">
        <v>9.5487642000000005E-6</v>
      </c>
      <c r="L5156" s="172">
        <v>5.6441578E-4</v>
      </c>
      <c r="M5156" s="172">
        <v>0</v>
      </c>
      <c r="N5156" s="172">
        <v>0</v>
      </c>
      <c r="O5156" s="172">
        <v>0</v>
      </c>
      <c r="P5156" s="199">
        <f t="shared" si="994"/>
        <v>0.32875590370370367</v>
      </c>
      <c r="Q5156" s="233">
        <v>2.1628061999999999</v>
      </c>
      <c r="R5156" s="96">
        <v>1.773115</v>
      </c>
      <c r="S5156" s="96">
        <v>0.30612400000000001</v>
      </c>
      <c r="T5156" s="96">
        <v>2.3505000000000002E-6</v>
      </c>
      <c r="U5156" s="96">
        <v>8.1904999999999999E-3</v>
      </c>
      <c r="V5156" s="96">
        <v>1.2082900000000001E-3</v>
      </c>
      <c r="W5156" s="96">
        <v>7.4165999999999996E-2</v>
      </c>
      <c r="X5156" s="241">
        <f t="shared" si="995"/>
        <v>2.5516806154820004E-2</v>
      </c>
      <c r="Y5156" s="241">
        <f t="shared" si="996"/>
        <v>1.4863902503070001E-2</v>
      </c>
      <c r="Z5156" s="241">
        <f t="shared" si="997"/>
        <v>6.2170685493500013E-3</v>
      </c>
      <c r="AA5156" s="241">
        <f t="shared" si="998"/>
        <v>4.4358351023999999E-3</v>
      </c>
      <c r="AB5156" s="241">
        <v>9.1130315000000003E-3</v>
      </c>
      <c r="AC5156" s="241">
        <v>8.5054431999999999E-7</v>
      </c>
      <c r="AD5156" s="241">
        <v>4.5038266E-3</v>
      </c>
      <c r="AE5156" s="241">
        <v>5.9255235E-7</v>
      </c>
      <c r="AF5156" s="241">
        <v>1.2356441E-3</v>
      </c>
      <c r="AG5156" s="241">
        <v>9.9572063999999996E-6</v>
      </c>
      <c r="AH5156" s="241">
        <v>5.9646587000000001E-3</v>
      </c>
      <c r="AI5156" s="241">
        <v>7.6303173000000001E-6</v>
      </c>
      <c r="AJ5156" s="241">
        <v>6.7451372000000003E-6</v>
      </c>
      <c r="AK5156" s="241">
        <v>3.8941913000000001E-6</v>
      </c>
      <c r="AL5156" s="241">
        <v>1.0775390000000001E-4</v>
      </c>
      <c r="AM5156" s="241">
        <v>3.2271954999999998E-7</v>
      </c>
      <c r="AN5156" s="241">
        <v>6.3595933999999998E-5</v>
      </c>
      <c r="AO5156" s="241">
        <v>4.7918956000000002E-4</v>
      </c>
      <c r="AP5156" s="241">
        <v>-4.1672190999999999E-4</v>
      </c>
      <c r="AQ5156" s="241">
        <v>1.5551024E-6</v>
      </c>
      <c r="AR5156" s="241">
        <v>4.4342799999999996E-3</v>
      </c>
      <c r="AT5156" s="193"/>
      <c r="AU5156" s="193"/>
      <c r="AV5156" s="193"/>
      <c r="AW5156" s="193"/>
      <c r="AX5156" s="193"/>
      <c r="AY5156" s="193"/>
      <c r="AZ5156" s="193"/>
      <c r="BA5156" s="193"/>
      <c r="BB5156" s="193"/>
      <c r="BC5156" s="193"/>
      <c r="BD5156" s="193"/>
      <c r="BE5156" s="315"/>
      <c r="BF5156" s="315"/>
      <c r="BG5156" s="315"/>
      <c r="BH5156" s="315"/>
      <c r="BI5156" s="315"/>
      <c r="BJ5156" s="315"/>
      <c r="BK5156" s="315"/>
    </row>
    <row r="5157" spans="1:63" x14ac:dyDescent="0.25">
      <c r="A5157" s="9"/>
      <c r="B5157" s="185" t="s">
        <v>5770</v>
      </c>
      <c r="C5157" s="5" t="s">
        <v>2929</v>
      </c>
      <c r="D5157" s="172">
        <v>5.3166255000000003E-2</v>
      </c>
      <c r="E5157" s="172">
        <v>4.4382047000000001E-2</v>
      </c>
      <c r="F5157" s="172">
        <v>4.9781599000000001E-3</v>
      </c>
      <c r="G5157" s="172">
        <v>7.4826750999999996E-4</v>
      </c>
      <c r="H5157" s="172">
        <v>9.0110892000000003E-5</v>
      </c>
      <c r="I5157" s="172">
        <v>8.3585341E-4</v>
      </c>
      <c r="J5157" s="172">
        <v>1.5578517999999999E-3</v>
      </c>
      <c r="K5157" s="172">
        <v>9.5487642000000005E-6</v>
      </c>
      <c r="L5157" s="172">
        <v>5.6441578E-4</v>
      </c>
      <c r="M5157" s="172">
        <v>0</v>
      </c>
      <c r="N5157" s="172">
        <v>0</v>
      </c>
      <c r="O5157" s="172">
        <v>0</v>
      </c>
      <c r="P5157" s="199">
        <f t="shared" si="994"/>
        <v>0.32875590370370367</v>
      </c>
      <c r="Q5157" s="233">
        <v>2.1628061999999999</v>
      </c>
      <c r="R5157" s="96">
        <v>1.773115</v>
      </c>
      <c r="S5157" s="96">
        <v>0.30612400000000001</v>
      </c>
      <c r="T5157" s="96">
        <v>2.3505000000000002E-6</v>
      </c>
      <c r="U5157" s="96">
        <v>8.1904999999999999E-3</v>
      </c>
      <c r="V5157" s="96">
        <v>1.2082900000000001E-3</v>
      </c>
      <c r="W5157" s="96">
        <v>7.4165999999999996E-2</v>
      </c>
      <c r="X5157" s="241">
        <f t="shared" si="995"/>
        <v>2.4643446134477203E-2</v>
      </c>
      <c r="Y5157" s="241">
        <f t="shared" si="996"/>
        <v>1.4097310503070001E-2</v>
      </c>
      <c r="Z5157" s="241">
        <f t="shared" si="997"/>
        <v>6.1103005290072017E-3</v>
      </c>
      <c r="AA5157" s="241">
        <f t="shared" si="998"/>
        <v>4.4358351023999999E-3</v>
      </c>
      <c r="AB5157" s="241">
        <v>9.1130315000000003E-3</v>
      </c>
      <c r="AC5157" s="241">
        <v>8.5054431999999999E-7</v>
      </c>
      <c r="AD5157" s="241">
        <v>3.7372346000000001E-3</v>
      </c>
      <c r="AE5157" s="241">
        <v>5.9255235E-7</v>
      </c>
      <c r="AF5157" s="241">
        <v>1.2356441E-3</v>
      </c>
      <c r="AG5157" s="241">
        <v>9.9572063999999996E-6</v>
      </c>
      <c r="AH5157" s="241">
        <v>5.9646587000000001E-3</v>
      </c>
      <c r="AI5157" s="241">
        <v>7.6303173000000001E-6</v>
      </c>
      <c r="AJ5157" s="241">
        <v>6.7451372000000003E-6</v>
      </c>
      <c r="AK5157" s="241">
        <v>3.0110846999999998E-6</v>
      </c>
      <c r="AL5157" s="241">
        <v>2.1851106999999999E-6</v>
      </c>
      <c r="AM5157" s="241">
        <v>6.5951071999999999E-9</v>
      </c>
      <c r="AN5157" s="241">
        <v>6.3595933999999998E-5</v>
      </c>
      <c r="AO5157" s="241">
        <v>4.7918956000000002E-4</v>
      </c>
      <c r="AP5157" s="241">
        <v>-4.1672190999999999E-4</v>
      </c>
      <c r="AQ5157" s="241">
        <v>1.5551024E-6</v>
      </c>
      <c r="AR5157" s="241">
        <v>4.4342799999999996E-3</v>
      </c>
      <c r="AT5157" s="193"/>
      <c r="AU5157" s="193"/>
      <c r="AV5157" s="193"/>
      <c r="AW5157" s="193"/>
      <c r="AX5157" s="193"/>
      <c r="AY5157" s="193"/>
      <c r="AZ5157" s="193"/>
      <c r="BA5157" s="193"/>
      <c r="BB5157" s="193"/>
      <c r="BC5157" s="193"/>
      <c r="BD5157" s="193"/>
      <c r="BE5157" s="315"/>
      <c r="BF5157" s="315"/>
      <c r="BG5157" s="315"/>
      <c r="BH5157" s="315"/>
      <c r="BI5157" s="315"/>
      <c r="BJ5157" s="315"/>
      <c r="BK5157" s="315"/>
    </row>
    <row r="5158" spans="1:63" x14ac:dyDescent="0.25">
      <c r="A5158" s="9"/>
      <c r="B5158" s="185" t="s">
        <v>5770</v>
      </c>
      <c r="C5158" s="5" t="s">
        <v>2928</v>
      </c>
      <c r="D5158" s="172">
        <v>5.3112879000000002E-2</v>
      </c>
      <c r="E5158" s="172">
        <v>4.4382047000000001E-2</v>
      </c>
      <c r="F5158" s="172">
        <v>4.9781599000000001E-3</v>
      </c>
      <c r="G5158" s="172">
        <v>7.4826750999999996E-4</v>
      </c>
      <c r="H5158" s="172">
        <v>9.0110892000000003E-5</v>
      </c>
      <c r="I5158" s="172">
        <v>8.3585341E-4</v>
      </c>
      <c r="J5158" s="172">
        <v>1.5044755999999999E-3</v>
      </c>
      <c r="K5158" s="172">
        <v>9.5487642000000005E-6</v>
      </c>
      <c r="L5158" s="172">
        <v>5.6441578E-4</v>
      </c>
      <c r="M5158" s="172">
        <v>0</v>
      </c>
      <c r="N5158" s="172">
        <v>0</v>
      </c>
      <c r="O5158" s="172">
        <v>0</v>
      </c>
      <c r="P5158" s="199">
        <f t="shared" si="994"/>
        <v>0.32875590370370367</v>
      </c>
      <c r="Q5158" s="233">
        <v>2.1628061999999999</v>
      </c>
      <c r="R5158" s="96">
        <v>1.773115</v>
      </c>
      <c r="S5158" s="96">
        <v>0.30612400000000001</v>
      </c>
      <c r="T5158" s="96">
        <v>2.3505000000000002E-6</v>
      </c>
      <c r="U5158" s="96">
        <v>8.1904999999999999E-3</v>
      </c>
      <c r="V5158" s="96">
        <v>1.2082900000000001E-3</v>
      </c>
      <c r="W5158" s="96">
        <v>7.4165999999999996E-2</v>
      </c>
      <c r="X5158" s="241">
        <f t="shared" si="995"/>
        <v>2.3406987883460201E-2</v>
      </c>
      <c r="Y5158" s="241">
        <f t="shared" si="996"/>
        <v>1.286171190307E-2</v>
      </c>
      <c r="Z5158" s="241">
        <f t="shared" si="997"/>
        <v>6.1094408779902012E-3</v>
      </c>
      <c r="AA5158" s="241">
        <f t="shared" si="998"/>
        <v>4.4358351023999999E-3</v>
      </c>
      <c r="AB5158" s="241">
        <v>9.1130315000000003E-3</v>
      </c>
      <c r="AC5158" s="241">
        <v>8.5054431999999999E-7</v>
      </c>
      <c r="AD5158" s="241">
        <v>2.5016359999999998E-3</v>
      </c>
      <c r="AE5158" s="241">
        <v>5.9255235E-7</v>
      </c>
      <c r="AF5158" s="241">
        <v>1.2356441E-3</v>
      </c>
      <c r="AG5158" s="241">
        <v>9.9572063999999996E-6</v>
      </c>
      <c r="AH5158" s="241">
        <v>5.9646587000000001E-3</v>
      </c>
      <c r="AI5158" s="241">
        <v>7.6303173000000001E-6</v>
      </c>
      <c r="AJ5158" s="241">
        <v>6.7451372000000003E-6</v>
      </c>
      <c r="AK5158" s="241">
        <v>2.348231E-6</v>
      </c>
      <c r="AL5158" s="241">
        <v>1.9888017000000002E-6</v>
      </c>
      <c r="AM5158" s="241">
        <v>6.1067901999999998E-9</v>
      </c>
      <c r="AN5158" s="241">
        <v>6.3595933999999998E-5</v>
      </c>
      <c r="AO5158" s="241">
        <v>4.7918956000000002E-4</v>
      </c>
      <c r="AP5158" s="241">
        <v>-4.1672190999999999E-4</v>
      </c>
      <c r="AQ5158" s="241">
        <v>1.5551024E-6</v>
      </c>
      <c r="AR5158" s="241">
        <v>4.4342799999999996E-3</v>
      </c>
      <c r="AT5158" s="193"/>
      <c r="AU5158" s="193"/>
      <c r="AV5158" s="193"/>
      <c r="AW5158" s="193"/>
      <c r="AX5158" s="193"/>
      <c r="AY5158" s="193"/>
      <c r="AZ5158" s="193"/>
      <c r="BA5158" s="193"/>
      <c r="BB5158" s="193"/>
      <c r="BC5158" s="193"/>
      <c r="BD5158" s="193"/>
      <c r="BE5158" s="315"/>
      <c r="BF5158" s="315"/>
      <c r="BG5158" s="315"/>
      <c r="BH5158" s="315"/>
      <c r="BI5158" s="315"/>
      <c r="BJ5158" s="315"/>
      <c r="BK5158" s="315"/>
    </row>
    <row r="5159" spans="1:63" x14ac:dyDescent="0.25">
      <c r="A5159" s="9"/>
      <c r="B5159" s="185" t="s">
        <v>5770</v>
      </c>
      <c r="C5159" s="5" t="s">
        <v>4132</v>
      </c>
      <c r="D5159" s="172">
        <v>9.7017039999999999E-2</v>
      </c>
      <c r="E5159" s="172">
        <v>4.4382047000000001E-2</v>
      </c>
      <c r="F5159" s="172">
        <v>4.9781599000000001E-3</v>
      </c>
      <c r="G5159" s="172">
        <v>4.3824144000000002E-2</v>
      </c>
      <c r="H5159" s="172">
        <v>9.0110892000000003E-5</v>
      </c>
      <c r="I5159" s="172">
        <v>8.3585341E-4</v>
      </c>
      <c r="J5159" s="172">
        <v>2.3327602999999998E-3</v>
      </c>
      <c r="K5159" s="172">
        <v>9.5487642000000005E-6</v>
      </c>
      <c r="L5159" s="172">
        <v>5.6441578E-4</v>
      </c>
      <c r="M5159" s="172">
        <v>0</v>
      </c>
      <c r="N5159" s="172">
        <v>0</v>
      </c>
      <c r="O5159" s="172">
        <v>0</v>
      </c>
      <c r="P5159" s="199">
        <f t="shared" si="994"/>
        <v>0.32875590370370367</v>
      </c>
      <c r="Q5159" s="233">
        <v>2.1628061999999999</v>
      </c>
      <c r="R5159" s="96">
        <v>1.773115</v>
      </c>
      <c r="S5159" s="96">
        <v>0.30612400000000001</v>
      </c>
      <c r="T5159" s="96">
        <v>2.3505000000000002E-6</v>
      </c>
      <c r="U5159" s="96">
        <v>8.1904999999999999E-3</v>
      </c>
      <c r="V5159" s="96">
        <v>1.2082900000000001E-3</v>
      </c>
      <c r="W5159" s="96">
        <v>7.4165999999999996E-2</v>
      </c>
      <c r="X5159" s="241">
        <f t="shared" si="995"/>
        <v>2.2684474849343002E-2</v>
      </c>
      <c r="Y5159" s="241">
        <f t="shared" si="996"/>
        <v>1.2109945003070001E-2</v>
      </c>
      <c r="Z5159" s="241">
        <f t="shared" si="997"/>
        <v>6.1386947438730006E-3</v>
      </c>
      <c r="AA5159" s="241">
        <f t="shared" si="998"/>
        <v>4.4358351023999999E-3</v>
      </c>
      <c r="AB5159" s="241">
        <v>9.1130315000000003E-3</v>
      </c>
      <c r="AC5159" s="241">
        <v>8.5054431999999999E-7</v>
      </c>
      <c r="AD5159" s="241">
        <v>1.7498691000000001E-3</v>
      </c>
      <c r="AE5159" s="241">
        <v>5.9255235E-7</v>
      </c>
      <c r="AF5159" s="241">
        <v>1.2356441E-3</v>
      </c>
      <c r="AG5159" s="241">
        <v>9.9572063999999996E-6</v>
      </c>
      <c r="AH5159" s="241">
        <v>5.9646587000000001E-3</v>
      </c>
      <c r="AI5159" s="241">
        <v>7.6303173000000001E-6</v>
      </c>
      <c r="AJ5159" s="241">
        <v>3.3569843999999999E-5</v>
      </c>
      <c r="AK5159" s="241">
        <v>2.348231E-6</v>
      </c>
      <c r="AL5159" s="241">
        <v>4.4122541E-6</v>
      </c>
      <c r="AM5159" s="241">
        <v>1.1813473E-8</v>
      </c>
      <c r="AN5159" s="241">
        <v>6.3595933999999998E-5</v>
      </c>
      <c r="AO5159" s="241">
        <v>4.7918956000000002E-4</v>
      </c>
      <c r="AP5159" s="241">
        <v>-4.1672190999999999E-4</v>
      </c>
      <c r="AQ5159" s="241">
        <v>1.5551024E-6</v>
      </c>
      <c r="AR5159" s="241">
        <v>4.4342799999999996E-3</v>
      </c>
      <c r="AT5159" s="193"/>
      <c r="AU5159" s="193"/>
      <c r="AV5159" s="193"/>
      <c r="AW5159" s="193"/>
      <c r="AX5159" s="193"/>
      <c r="AY5159" s="193"/>
      <c r="AZ5159" s="193"/>
      <c r="BA5159" s="193"/>
      <c r="BB5159" s="193"/>
      <c r="BC5159" s="193"/>
      <c r="BD5159" s="193"/>
      <c r="BE5159" s="315"/>
      <c r="BF5159" s="315"/>
      <c r="BG5159" s="315"/>
      <c r="BH5159" s="315"/>
      <c r="BI5159" s="315"/>
      <c r="BJ5159" s="315"/>
      <c r="BK5159" s="315"/>
    </row>
    <row r="5160" spans="1:63" x14ac:dyDescent="0.25">
      <c r="A5160" s="9"/>
      <c r="B5160" s="185" t="s">
        <v>5770</v>
      </c>
      <c r="C5160" s="5" t="s">
        <v>4818</v>
      </c>
      <c r="D5160" s="172">
        <v>2.3362804000000002E-3</v>
      </c>
      <c r="E5160" s="172">
        <v>0</v>
      </c>
      <c r="F5160" s="172">
        <v>0</v>
      </c>
      <c r="G5160" s="172">
        <v>2.3362804000000002E-3</v>
      </c>
      <c r="H5160" s="172">
        <v>0</v>
      </c>
      <c r="I5160" s="172">
        <v>0</v>
      </c>
      <c r="J5160" s="172">
        <v>0</v>
      </c>
      <c r="K5160" s="172">
        <v>0</v>
      </c>
      <c r="L5160" s="172">
        <v>0</v>
      </c>
      <c r="M5160" s="172">
        <v>0</v>
      </c>
      <c r="N5160" s="172">
        <v>0</v>
      </c>
      <c r="O5160" s="172">
        <v>0</v>
      </c>
      <c r="P5160" s="199">
        <f t="shared" si="994"/>
        <v>0</v>
      </c>
      <c r="Q5160" s="233">
        <v>0</v>
      </c>
      <c r="R5160" s="96">
        <v>0</v>
      </c>
      <c r="S5160" s="96">
        <v>0</v>
      </c>
      <c r="T5160" s="96">
        <v>0</v>
      </c>
      <c r="U5160" s="96">
        <v>0</v>
      </c>
      <c r="V5160" s="96">
        <v>0</v>
      </c>
      <c r="W5160" s="96">
        <v>0</v>
      </c>
      <c r="X5160" s="241">
        <f t="shared" si="995"/>
        <v>1.6796302197699001E-3</v>
      </c>
      <c r="Y5160" s="241">
        <f t="shared" si="996"/>
        <v>1.6570897000000001E-3</v>
      </c>
      <c r="Z5160" s="241">
        <f t="shared" si="997"/>
        <v>2.25405197699E-5</v>
      </c>
      <c r="AA5160" s="241">
        <f t="shared" si="998"/>
        <v>0</v>
      </c>
      <c r="AB5160" s="241">
        <v>0</v>
      </c>
      <c r="AC5160" s="241">
        <v>0</v>
      </c>
      <c r="AD5160" s="241">
        <v>1.6570897000000001E-3</v>
      </c>
      <c r="AE5160" s="241">
        <v>0</v>
      </c>
      <c r="AF5160" s="241">
        <v>0</v>
      </c>
      <c r="AG5160" s="241">
        <v>0</v>
      </c>
      <c r="AH5160" s="241">
        <v>0</v>
      </c>
      <c r="AI5160" s="241">
        <v>0</v>
      </c>
      <c r="AJ5160" s="241">
        <v>2.0903435E-5</v>
      </c>
      <c r="AK5160" s="241">
        <v>9.0845916000000005E-9</v>
      </c>
      <c r="AL5160" s="241">
        <v>1.6231955E-6</v>
      </c>
      <c r="AM5160" s="241">
        <v>4.8046782999999999E-9</v>
      </c>
      <c r="AN5160" s="241">
        <v>0</v>
      </c>
      <c r="AO5160" s="241">
        <v>0</v>
      </c>
      <c r="AP5160" s="241">
        <v>0</v>
      </c>
      <c r="AQ5160" s="241">
        <v>0</v>
      </c>
      <c r="AR5160" s="241">
        <v>0</v>
      </c>
      <c r="AT5160" s="193"/>
      <c r="AU5160" s="193"/>
      <c r="AV5160" s="193"/>
      <c r="AW5160" s="193"/>
      <c r="AX5160" s="193"/>
      <c r="AY5160" s="193"/>
      <c r="AZ5160" s="193"/>
      <c r="BA5160" s="193"/>
      <c r="BB5160" s="193"/>
      <c r="BC5160" s="193"/>
      <c r="BD5160" s="193"/>
      <c r="BE5160" s="315"/>
      <c r="BF5160" s="315"/>
      <c r="BG5160" s="315"/>
      <c r="BH5160" s="315"/>
      <c r="BI5160" s="315"/>
      <c r="BJ5160" s="315"/>
      <c r="BK5160" s="315"/>
    </row>
    <row r="5161" spans="1:63" x14ac:dyDescent="0.25">
      <c r="A5161" s="9"/>
      <c r="B5161" s="185" t="s">
        <v>5770</v>
      </c>
      <c r="C5161" s="5" t="s">
        <v>4819</v>
      </c>
      <c r="D5161" s="172">
        <v>2.3362550999999998E-3</v>
      </c>
      <c r="E5161" s="172">
        <v>0</v>
      </c>
      <c r="F5161" s="172">
        <v>0</v>
      </c>
      <c r="G5161" s="172">
        <v>2.3362550999999998E-3</v>
      </c>
      <c r="H5161" s="172">
        <v>0</v>
      </c>
      <c r="I5161" s="172">
        <v>0</v>
      </c>
      <c r="J5161" s="172">
        <v>0</v>
      </c>
      <c r="K5161" s="172">
        <v>0</v>
      </c>
      <c r="L5161" s="172">
        <v>0</v>
      </c>
      <c r="M5161" s="172">
        <v>0</v>
      </c>
      <c r="N5161" s="172">
        <v>0</v>
      </c>
      <c r="O5161" s="172">
        <v>0</v>
      </c>
      <c r="P5161" s="199">
        <f t="shared" si="994"/>
        <v>0</v>
      </c>
      <c r="Q5161" s="233">
        <v>0</v>
      </c>
      <c r="R5161" s="96">
        <v>0</v>
      </c>
      <c r="S5161" s="96">
        <v>0</v>
      </c>
      <c r="T5161" s="96">
        <v>0</v>
      </c>
      <c r="U5161" s="96">
        <v>0</v>
      </c>
      <c r="V5161" s="96">
        <v>0</v>
      </c>
      <c r="W5161" s="96">
        <v>0</v>
      </c>
      <c r="X5161" s="241">
        <f t="shared" si="995"/>
        <v>1.6433902770155002E-3</v>
      </c>
      <c r="Y5161" s="241">
        <f t="shared" si="996"/>
        <v>1.6208869000000001E-3</v>
      </c>
      <c r="Z5161" s="241">
        <f t="shared" si="997"/>
        <v>2.2503377015500001E-5</v>
      </c>
      <c r="AA5161" s="241">
        <f t="shared" si="998"/>
        <v>0</v>
      </c>
      <c r="AB5161" s="241">
        <v>0</v>
      </c>
      <c r="AC5161" s="241">
        <v>0</v>
      </c>
      <c r="AD5161" s="241">
        <v>1.6208869000000001E-3</v>
      </c>
      <c r="AE5161" s="241">
        <v>0</v>
      </c>
      <c r="AF5161" s="241">
        <v>0</v>
      </c>
      <c r="AG5161" s="241">
        <v>0</v>
      </c>
      <c r="AH5161" s="241">
        <v>0</v>
      </c>
      <c r="AI5161" s="241">
        <v>0</v>
      </c>
      <c r="AJ5161" s="241">
        <v>2.0903501E-5</v>
      </c>
      <c r="AK5161" s="241">
        <v>9.0845773999999992E-9</v>
      </c>
      <c r="AL5161" s="241">
        <v>1.5860937E-6</v>
      </c>
      <c r="AM5161" s="241">
        <v>4.6977381000000002E-9</v>
      </c>
      <c r="AN5161" s="241">
        <v>0</v>
      </c>
      <c r="AO5161" s="241">
        <v>0</v>
      </c>
      <c r="AP5161" s="241">
        <v>0</v>
      </c>
      <c r="AQ5161" s="241">
        <v>0</v>
      </c>
      <c r="AR5161" s="241">
        <v>0</v>
      </c>
      <c r="AT5161" s="193"/>
      <c r="AU5161" s="193"/>
      <c r="AV5161" s="193"/>
      <c r="AW5161" s="193"/>
      <c r="AX5161" s="193"/>
      <c r="AY5161" s="193"/>
      <c r="AZ5161" s="193"/>
      <c r="BA5161" s="193"/>
      <c r="BB5161" s="193"/>
      <c r="BC5161" s="193"/>
      <c r="BD5161" s="193"/>
      <c r="BE5161" s="315"/>
      <c r="BF5161" s="315"/>
      <c r="BG5161" s="315"/>
      <c r="BH5161" s="315"/>
      <c r="BI5161" s="315"/>
      <c r="BJ5161" s="315"/>
      <c r="BK5161" s="315"/>
    </row>
    <row r="5162" spans="1:63" x14ac:dyDescent="0.25">
      <c r="A5162" s="9"/>
      <c r="B5162" s="185" t="s">
        <v>5770</v>
      </c>
      <c r="C5162" s="5" t="s">
        <v>3590</v>
      </c>
      <c r="D5162" s="172">
        <v>5.4745376E-3</v>
      </c>
      <c r="E5162" s="172">
        <v>0</v>
      </c>
      <c r="F5162" s="172">
        <v>0</v>
      </c>
      <c r="G5162" s="172">
        <v>5.4745376E-3</v>
      </c>
      <c r="H5162" s="172">
        <v>0</v>
      </c>
      <c r="I5162" s="172">
        <v>0</v>
      </c>
      <c r="J5162" s="172">
        <v>0</v>
      </c>
      <c r="K5162" s="172">
        <v>0</v>
      </c>
      <c r="L5162" s="172">
        <v>0</v>
      </c>
      <c r="M5162" s="172">
        <v>0</v>
      </c>
      <c r="N5162" s="172">
        <v>0</v>
      </c>
      <c r="O5162" s="172">
        <v>0</v>
      </c>
      <c r="P5162" s="199">
        <f t="shared" si="994"/>
        <v>0</v>
      </c>
      <c r="Q5162" s="233">
        <v>0</v>
      </c>
      <c r="R5162" s="96">
        <v>0</v>
      </c>
      <c r="S5162" s="96">
        <v>0</v>
      </c>
      <c r="T5162" s="96">
        <v>0</v>
      </c>
      <c r="U5162" s="96">
        <v>0</v>
      </c>
      <c r="V5162" s="96">
        <v>0</v>
      </c>
      <c r="W5162" s="96">
        <v>0</v>
      </c>
      <c r="X5162" s="241">
        <f t="shared" si="995"/>
        <v>1.1742376696965E-2</v>
      </c>
      <c r="Y5162" s="241">
        <f t="shared" si="996"/>
        <v>1.1619477E-2</v>
      </c>
      <c r="Z5162" s="241">
        <f t="shared" si="997"/>
        <v>1.22899696965E-4</v>
      </c>
      <c r="AA5162" s="241">
        <f t="shared" si="998"/>
        <v>0</v>
      </c>
      <c r="AB5162" s="241">
        <v>0</v>
      </c>
      <c r="AC5162" s="241">
        <v>0</v>
      </c>
      <c r="AD5162" s="241">
        <v>1.1619477E-2</v>
      </c>
      <c r="AE5162" s="241">
        <v>0</v>
      </c>
      <c r="AF5162" s="241">
        <v>0</v>
      </c>
      <c r="AG5162" s="241">
        <v>0</v>
      </c>
      <c r="AH5162" s="241">
        <v>0</v>
      </c>
      <c r="AI5162" s="241">
        <v>0</v>
      </c>
      <c r="AJ5162" s="241">
        <v>5.0111353000000001E-5</v>
      </c>
      <c r="AK5162" s="241">
        <v>3.0094937000000002E-8</v>
      </c>
      <c r="AL5162" s="241">
        <v>5.9119991E-6</v>
      </c>
      <c r="AM5162" s="241">
        <v>1.6667928000000001E-8</v>
      </c>
      <c r="AN5162" s="241">
        <v>0</v>
      </c>
      <c r="AO5162" s="241">
        <v>5.2186396999999997E-5</v>
      </c>
      <c r="AP5162" s="241">
        <v>1.4643185E-5</v>
      </c>
      <c r="AQ5162" s="241">
        <v>0</v>
      </c>
      <c r="AR5162" s="241">
        <v>0</v>
      </c>
      <c r="AT5162" s="193"/>
      <c r="AU5162" s="193"/>
      <c r="AV5162" s="193"/>
      <c r="AW5162" s="193"/>
      <c r="AX5162" s="193"/>
      <c r="AY5162" s="193"/>
      <c r="AZ5162" s="193"/>
      <c r="BA5162" s="193"/>
      <c r="BB5162" s="193"/>
      <c r="BC5162" s="193"/>
      <c r="BD5162" s="193"/>
      <c r="BE5162" s="315"/>
      <c r="BF5162" s="315"/>
      <c r="BG5162" s="315"/>
      <c r="BH5162" s="315"/>
      <c r="BI5162" s="315"/>
      <c r="BJ5162" s="315"/>
      <c r="BK5162" s="315"/>
    </row>
    <row r="5163" spans="1:63" x14ac:dyDescent="0.25">
      <c r="A5163" s="9"/>
      <c r="B5163" s="185" t="s">
        <v>5770</v>
      </c>
      <c r="C5163" s="5" t="s">
        <v>6678</v>
      </c>
      <c r="D5163" s="172">
        <v>5.7174207999999997E-2</v>
      </c>
      <c r="E5163" s="172">
        <v>4.4382047000000001E-2</v>
      </c>
      <c r="F5163" s="172">
        <v>4.9781599000000001E-3</v>
      </c>
      <c r="G5163" s="172">
        <v>4.8282828999999996E-3</v>
      </c>
      <c r="H5163" s="172">
        <v>9.0110892000000003E-5</v>
      </c>
      <c r="I5163" s="172">
        <v>8.3585341E-4</v>
      </c>
      <c r="J5163" s="172">
        <v>1.4857893E-3</v>
      </c>
      <c r="K5163" s="172">
        <v>9.5487642000000005E-6</v>
      </c>
      <c r="L5163" s="172">
        <v>5.6441578E-4</v>
      </c>
      <c r="M5163" s="172">
        <v>0</v>
      </c>
      <c r="N5163" s="172">
        <v>0</v>
      </c>
      <c r="O5163" s="172">
        <v>0</v>
      </c>
      <c r="P5163" s="199"/>
      <c r="Q5163" s="233">
        <v>2.1628061999999999</v>
      </c>
      <c r="R5163" s="96">
        <v>1.773115</v>
      </c>
      <c r="S5163" s="96">
        <v>0.30612400000000001</v>
      </c>
      <c r="T5163" s="96">
        <v>2.3505000000000002E-6</v>
      </c>
      <c r="U5163" s="96">
        <v>8.1904999999999999E-3</v>
      </c>
      <c r="V5163" s="96">
        <v>1.2082900000000001E-3</v>
      </c>
      <c r="W5163" s="96">
        <v>7.4165999999999996E-2</v>
      </c>
      <c r="X5163" s="241">
        <f t="shared" si="995"/>
        <v>2.2018109084076701E-2</v>
      </c>
      <c r="Y5163" s="241">
        <f t="shared" si="996"/>
        <v>1.1473223203070001E-2</v>
      </c>
      <c r="Z5163" s="241">
        <f t="shared" si="997"/>
        <v>6.1090507786067004E-3</v>
      </c>
      <c r="AA5163" s="241">
        <f t="shared" si="998"/>
        <v>4.4358351023999999E-3</v>
      </c>
      <c r="AB5163" s="241">
        <v>9.1130315000000003E-3</v>
      </c>
      <c r="AC5163" s="241">
        <v>8.5054431999999999E-7</v>
      </c>
      <c r="AD5163" s="241">
        <v>1.1131473E-3</v>
      </c>
      <c r="AE5163" s="241">
        <v>5.9255235E-7</v>
      </c>
      <c r="AF5163" s="241">
        <v>1.2356441E-3</v>
      </c>
      <c r="AG5163" s="241">
        <v>9.9572063999999996E-6</v>
      </c>
      <c r="AH5163" s="241">
        <v>5.9646587000000001E-3</v>
      </c>
      <c r="AI5163" s="241">
        <v>7.6303173000000001E-6</v>
      </c>
      <c r="AJ5163" s="241">
        <v>6.7451372000000003E-6</v>
      </c>
      <c r="AK5163" s="241">
        <v>2.348231E-6</v>
      </c>
      <c r="AL5163" s="241">
        <v>1.5999391000000001E-6</v>
      </c>
      <c r="AM5163" s="241">
        <v>4.8700066999999996E-9</v>
      </c>
      <c r="AN5163" s="241">
        <v>6.3595933999999998E-5</v>
      </c>
      <c r="AO5163" s="241">
        <v>4.7918956000000002E-4</v>
      </c>
      <c r="AP5163" s="241">
        <v>-4.1672190999999999E-4</v>
      </c>
      <c r="AQ5163" s="241">
        <v>1.5551024E-6</v>
      </c>
      <c r="AR5163" s="241">
        <v>4.4342799999999996E-3</v>
      </c>
      <c r="AT5163" s="193"/>
      <c r="AU5163" s="193"/>
      <c r="AV5163" s="193"/>
      <c r="AW5163" s="193"/>
      <c r="AX5163" s="193"/>
      <c r="AY5163" s="193"/>
      <c r="AZ5163" s="193"/>
      <c r="BA5163" s="193"/>
      <c r="BB5163" s="193"/>
      <c r="BC5163" s="193"/>
      <c r="BD5163" s="193"/>
      <c r="BE5163" s="315"/>
      <c r="BF5163" s="315"/>
      <c r="BG5163" s="315"/>
      <c r="BH5163" s="315"/>
      <c r="BI5163" s="315"/>
      <c r="BJ5163" s="315"/>
      <c r="BK5163" s="315"/>
    </row>
    <row r="5164" spans="1:63" x14ac:dyDescent="0.25">
      <c r="A5164" s="9"/>
      <c r="B5164" s="185" t="s">
        <v>5770</v>
      </c>
      <c r="C5164" s="5" t="s">
        <v>6677</v>
      </c>
      <c r="D5164" s="172">
        <v>6.9976075000000005E-4</v>
      </c>
      <c r="E5164" s="172">
        <v>4.0763167000000002E-4</v>
      </c>
      <c r="F5164" s="172">
        <v>1.9086055E-4</v>
      </c>
      <c r="G5164" s="172">
        <v>2.6785896E-6</v>
      </c>
      <c r="H5164" s="172">
        <v>2.8892374999999999E-6</v>
      </c>
      <c r="I5164" s="172">
        <v>7.5132088999999995E-5</v>
      </c>
      <c r="J5164" s="172">
        <v>7.9577741000000008E-6</v>
      </c>
      <c r="K5164" s="172">
        <v>1.7062346000000001E-7</v>
      </c>
      <c r="L5164" s="172">
        <v>1.2440221000000001E-5</v>
      </c>
      <c r="M5164" s="172">
        <v>0</v>
      </c>
      <c r="N5164" s="172">
        <v>0</v>
      </c>
      <c r="O5164" s="172">
        <v>0</v>
      </c>
      <c r="P5164" s="199"/>
      <c r="Q5164" s="233">
        <v>4.6021316999999999E-2</v>
      </c>
      <c r="R5164" s="96">
        <v>4.430415E-2</v>
      </c>
      <c r="S5164" s="96">
        <v>1.4352799999999999E-3</v>
      </c>
      <c r="T5164" s="96">
        <v>5.6988E-8</v>
      </c>
      <c r="U5164" s="96">
        <v>4.1189999999999997E-5</v>
      </c>
      <c r="V5164" s="96">
        <v>1.674985E-5</v>
      </c>
      <c r="W5164" s="96">
        <v>2.2389E-4</v>
      </c>
      <c r="X5164" s="241">
        <f t="shared" si="995"/>
        <v>1.6164379697803364E-4</v>
      </c>
      <c r="Y5164" s="241">
        <f t="shared" si="996"/>
        <v>1.39925804456E-4</v>
      </c>
      <c r="Z5164" s="241">
        <f t="shared" si="997"/>
        <v>-8.906552660096638E-5</v>
      </c>
      <c r="AA5164" s="241">
        <f t="shared" si="998"/>
        <v>1.1078351912300001E-4</v>
      </c>
      <c r="AB5164" s="241">
        <v>8.3699657000000003E-5</v>
      </c>
      <c r="AC5164" s="241">
        <v>2.0255921000000001E-8</v>
      </c>
      <c r="AD5164" s="241">
        <v>2.4653600999999998E-6</v>
      </c>
      <c r="AE5164" s="241">
        <v>2.7079906999999998E-8</v>
      </c>
      <c r="AF5164" s="241">
        <v>5.3667025999999997E-5</v>
      </c>
      <c r="AG5164" s="241">
        <v>4.6425527999999997E-8</v>
      </c>
      <c r="AH5164" s="241">
        <v>5.4783149000000001E-5</v>
      </c>
      <c r="AI5164" s="241">
        <v>2.8043175000000003E-7</v>
      </c>
      <c r="AJ5164" s="241">
        <v>1.5348972999999999E-8</v>
      </c>
      <c r="AK5164" s="241">
        <v>7.6905027000000005E-8</v>
      </c>
      <c r="AL5164" s="241">
        <v>2.5446678000000002E-9</v>
      </c>
      <c r="AM5164" s="241">
        <v>8.9812336000000006E-12</v>
      </c>
      <c r="AN5164" s="241">
        <v>1.0485346E-5</v>
      </c>
      <c r="AO5164" s="241">
        <v>9.6646609000000002E-5</v>
      </c>
      <c r="AP5164" s="241">
        <v>-2.5135586999999997E-4</v>
      </c>
      <c r="AQ5164" s="241">
        <v>3.6669122999999999E-8</v>
      </c>
      <c r="AR5164" s="241">
        <v>1.1074685000000001E-4</v>
      </c>
      <c r="AT5164" s="193"/>
      <c r="AU5164" s="193"/>
      <c r="AV5164" s="193"/>
      <c r="AW5164" s="193"/>
      <c r="AX5164" s="193"/>
      <c r="AY5164" s="193"/>
      <c r="AZ5164" s="193"/>
      <c r="BA5164" s="193"/>
      <c r="BB5164" s="193"/>
      <c r="BC5164" s="193"/>
      <c r="BD5164" s="193"/>
      <c r="BE5164" s="315"/>
      <c r="BF5164" s="315"/>
      <c r="BG5164" s="315"/>
      <c r="BH5164" s="315"/>
      <c r="BI5164" s="315"/>
      <c r="BJ5164" s="315"/>
      <c r="BK5164" s="315"/>
    </row>
    <row r="5165" spans="1:63" x14ac:dyDescent="0.25">
      <c r="A5165" s="58" t="s">
        <v>663</v>
      </c>
      <c r="B5165" s="58"/>
      <c r="C5165" s="43"/>
      <c r="D5165" s="199"/>
      <c r="E5165" s="199"/>
      <c r="F5165" s="199"/>
      <c r="G5165" s="199"/>
      <c r="H5165" s="199"/>
      <c r="I5165" s="199"/>
      <c r="J5165" s="199"/>
      <c r="K5165" s="199"/>
      <c r="L5165" s="199"/>
      <c r="M5165" s="199"/>
      <c r="N5165" s="199"/>
      <c r="O5165" s="199"/>
      <c r="P5165" s="199"/>
      <c r="Q5165" s="240"/>
      <c r="R5165" s="99"/>
      <c r="S5165" s="99"/>
      <c r="T5165" s="99"/>
      <c r="U5165" s="99"/>
      <c r="V5165" s="99"/>
      <c r="W5165" s="99"/>
      <c r="X5165" s="258"/>
      <c r="Y5165" s="258"/>
      <c r="Z5165" s="258"/>
      <c r="AA5165" s="258"/>
      <c r="AB5165" s="258"/>
      <c r="AC5165" s="258"/>
      <c r="AD5165" s="258"/>
      <c r="AE5165" s="258"/>
      <c r="AF5165" s="258"/>
      <c r="AG5165" s="258"/>
      <c r="AH5165" s="258"/>
      <c r="AI5165" s="258"/>
      <c r="AJ5165" s="258"/>
      <c r="AK5165" s="258"/>
      <c r="AL5165" s="258"/>
      <c r="AM5165" s="258"/>
      <c r="AN5165" s="258"/>
      <c r="AO5165" s="258"/>
      <c r="AP5165" s="258"/>
      <c r="AQ5165" s="258"/>
      <c r="AR5165" s="258"/>
      <c r="AT5165" s="193"/>
      <c r="AU5165" s="193"/>
      <c r="AV5165" s="193"/>
      <c r="AW5165" s="193"/>
      <c r="AX5165" s="193"/>
      <c r="AY5165" s="193"/>
      <c r="AZ5165" s="193"/>
      <c r="BA5165" s="193"/>
      <c r="BB5165" s="193"/>
      <c r="BC5165" s="193"/>
      <c r="BD5165" s="193"/>
      <c r="BE5165" s="315"/>
      <c r="BF5165" s="315"/>
      <c r="BG5165" s="315"/>
      <c r="BH5165" s="315"/>
      <c r="BI5165" s="315"/>
      <c r="BJ5165" s="315"/>
      <c r="BK5165" s="315"/>
    </row>
    <row r="5166" spans="1:63" x14ac:dyDescent="0.25">
      <c r="A5166" s="9"/>
      <c r="B5166" s="185" t="s">
        <v>5770</v>
      </c>
      <c r="C5166" s="25" t="s">
        <v>4550</v>
      </c>
      <c r="D5166" s="193">
        <v>5.4149940999999998E-3</v>
      </c>
      <c r="E5166" s="193">
        <v>2.9129415999999998E-3</v>
      </c>
      <c r="F5166" s="193">
        <v>1.4317214999999999E-3</v>
      </c>
      <c r="G5166" s="193">
        <v>4.3740633999999999E-5</v>
      </c>
      <c r="H5166" s="193">
        <v>2.2821935000000002E-5</v>
      </c>
      <c r="I5166" s="193">
        <v>2.5980192E-4</v>
      </c>
      <c r="J5166" s="193">
        <v>5.0744552999999997E-4</v>
      </c>
      <c r="K5166" s="193">
        <v>1.0310395999999999E-5</v>
      </c>
      <c r="L5166" s="193">
        <v>2.2621054E-4</v>
      </c>
      <c r="M5166" s="193">
        <v>0</v>
      </c>
      <c r="N5166" s="193">
        <v>0</v>
      </c>
      <c r="O5166" s="193">
        <v>0</v>
      </c>
      <c r="P5166" s="199">
        <f t="shared" ref="P5166:P5194" si="999">E5166/0.135</f>
        <v>2.1577345185185181E-2</v>
      </c>
      <c r="Q5166" s="240">
        <v>0.54803203</v>
      </c>
      <c r="R5166" s="99">
        <v>0.4201009</v>
      </c>
      <c r="S5166" s="99">
        <v>0.1064672</v>
      </c>
      <c r="T5166" s="99">
        <v>6.2244000000000001E-7</v>
      </c>
      <c r="U5166" s="99">
        <v>1.5604E-3</v>
      </c>
      <c r="V5166" s="99">
        <v>3.6290999999999998E-4</v>
      </c>
      <c r="W5166" s="99">
        <v>1.9539999999999998E-2</v>
      </c>
      <c r="X5166" s="241">
        <f t="shared" ref="X5166:X5194" si="1000">SUM(Y5166:AA5166)</f>
        <v>2.4547049608075701E-3</v>
      </c>
      <c r="Y5166" s="241">
        <f t="shared" ref="Y5166:Y5194" si="1001">SUM(AB5166:AG5166)</f>
        <v>1.01002679411E-3</v>
      </c>
      <c r="Z5166" s="241">
        <f t="shared" ref="Z5166:Z5194" si="1002">SUM(AH5166:AP5166)</f>
        <v>3.9328607831757006E-4</v>
      </c>
      <c r="AA5166" s="241">
        <f t="shared" ref="AA5166:AA5194" si="1003">SUM(AQ5166:AR5166)</f>
        <v>1.0513920883799999E-3</v>
      </c>
      <c r="AB5166" s="258">
        <v>5.9809668999999995E-4</v>
      </c>
      <c r="AC5166" s="258">
        <v>2.2024354E-7</v>
      </c>
      <c r="AD5166" s="258">
        <v>1.5471739999999999E-4</v>
      </c>
      <c r="AE5166" s="258">
        <v>1.3740877E-7</v>
      </c>
      <c r="AF5166" s="258">
        <v>2.5341333E-4</v>
      </c>
      <c r="AG5166" s="258">
        <v>3.4417217999999999E-6</v>
      </c>
      <c r="AH5166" s="258">
        <v>3.9145036999999999E-4</v>
      </c>
      <c r="AI5166" s="258">
        <v>1.4501639E-6</v>
      </c>
      <c r="AJ5166" s="258">
        <v>3.5508129999999998E-7</v>
      </c>
      <c r="AK5166" s="258">
        <v>6.0003741000000005E-7</v>
      </c>
      <c r="AL5166" s="258">
        <v>1.8263607999999999E-7</v>
      </c>
      <c r="AM5166" s="258">
        <v>4.8562757000000004E-10</v>
      </c>
      <c r="AN5166" s="258">
        <v>1.1692044E-5</v>
      </c>
      <c r="AO5166" s="258">
        <v>1.7343297E-4</v>
      </c>
      <c r="AP5166" s="258">
        <v>-1.8587770999999999E-4</v>
      </c>
      <c r="AQ5166" s="258">
        <v>5.5908837999999996E-7</v>
      </c>
      <c r="AR5166" s="258">
        <v>1.0508329999999999E-3</v>
      </c>
      <c r="AT5166" s="193"/>
      <c r="AU5166" s="193"/>
      <c r="AV5166" s="193"/>
      <c r="AW5166" s="193"/>
      <c r="AX5166" s="193"/>
      <c r="AY5166" s="193"/>
      <c r="AZ5166" s="193"/>
      <c r="BA5166" s="193"/>
      <c r="BB5166" s="193"/>
      <c r="BC5166" s="193"/>
      <c r="BD5166" s="193"/>
      <c r="BE5166" s="315"/>
      <c r="BF5166" s="315"/>
      <c r="BG5166" s="315"/>
      <c r="BH5166" s="315"/>
      <c r="BI5166" s="315"/>
      <c r="BJ5166" s="315"/>
      <c r="BK5166" s="315"/>
    </row>
    <row r="5167" spans="1:63" x14ac:dyDescent="0.25">
      <c r="A5167" s="9"/>
      <c r="B5167" s="185" t="s">
        <v>5770</v>
      </c>
      <c r="C5167" s="25" t="s">
        <v>4549</v>
      </c>
      <c r="D5167" s="193">
        <v>6.8442705000000001E-3</v>
      </c>
      <c r="E5167" s="193">
        <v>2.3757836E-3</v>
      </c>
      <c r="F5167" s="193">
        <v>2.8711790000000002E-3</v>
      </c>
      <c r="G5167" s="193">
        <v>1.1227384E-3</v>
      </c>
      <c r="H5167" s="193">
        <v>1.4733089E-5</v>
      </c>
      <c r="I5167" s="193">
        <v>2.1089673000000001E-4</v>
      </c>
      <c r="J5167" s="193">
        <v>8.1189307000000005E-5</v>
      </c>
      <c r="K5167" s="193">
        <v>1.7168900999999999E-6</v>
      </c>
      <c r="L5167" s="193">
        <v>1.6603337000000001E-4</v>
      </c>
      <c r="M5167" s="193">
        <v>0</v>
      </c>
      <c r="N5167" s="193">
        <v>0</v>
      </c>
      <c r="O5167" s="193">
        <v>0</v>
      </c>
      <c r="P5167" s="199">
        <f t="shared" si="999"/>
        <v>1.7598397037037035E-2</v>
      </c>
      <c r="Q5167" s="240">
        <v>0.32372247999999998</v>
      </c>
      <c r="R5167" s="99">
        <v>0.29627297000000002</v>
      </c>
      <c r="S5167" s="99">
        <v>2.2632960000000001E-2</v>
      </c>
      <c r="T5167" s="99">
        <v>4.8217000000000004E-7</v>
      </c>
      <c r="U5167" s="99">
        <v>6.4249999999999995E-4</v>
      </c>
      <c r="V5167" s="99">
        <v>1.274728E-4</v>
      </c>
      <c r="W5167" s="99">
        <v>4.0461000000000004E-3</v>
      </c>
      <c r="X5167" s="241">
        <f t="shared" si="1000"/>
        <v>1.7786988514977998E-3</v>
      </c>
      <c r="Y5167" s="241">
        <f t="shared" si="1001"/>
        <v>7.2358049861099985E-4</v>
      </c>
      <c r="Z5167" s="241">
        <f t="shared" si="1002"/>
        <v>3.1402634901679985E-4</v>
      </c>
      <c r="AA5167" s="241">
        <f t="shared" si="1003"/>
        <v>7.4109200386999997E-4</v>
      </c>
      <c r="AB5167" s="258">
        <v>4.8781828999999998E-4</v>
      </c>
      <c r="AC5167" s="258">
        <v>1.6119964000000001E-7</v>
      </c>
      <c r="AD5167" s="258">
        <v>5.0902432999999999E-5</v>
      </c>
      <c r="AE5167" s="258">
        <v>9.9933140999999994E-8</v>
      </c>
      <c r="AF5167" s="258">
        <v>1.8390942000000001E-4</v>
      </c>
      <c r="AG5167" s="258">
        <v>6.8922283000000002E-7</v>
      </c>
      <c r="AH5167" s="258">
        <v>3.1918114999999998E-4</v>
      </c>
      <c r="AI5167" s="258">
        <v>1.0134772E-6</v>
      </c>
      <c r="AJ5167" s="258">
        <v>1.2245445999999999E-7</v>
      </c>
      <c r="AK5167" s="258">
        <v>3.8265553999999998E-7</v>
      </c>
      <c r="AL5167" s="258">
        <v>5.5855557999999995E-7</v>
      </c>
      <c r="AM5167" s="258">
        <v>1.6848368E-9</v>
      </c>
      <c r="AN5167" s="258">
        <v>9.8283414000000007E-6</v>
      </c>
      <c r="AO5167" s="258">
        <v>1.6540066999999999E-4</v>
      </c>
      <c r="AP5167" s="258">
        <v>-1.8246264000000001E-4</v>
      </c>
      <c r="AQ5167" s="258">
        <v>3.4882386999999998E-7</v>
      </c>
      <c r="AR5167" s="258">
        <v>7.4074318000000002E-4</v>
      </c>
      <c r="AT5167" s="193"/>
      <c r="AU5167" s="193"/>
      <c r="AV5167" s="193"/>
      <c r="AW5167" s="193"/>
      <c r="AX5167" s="193"/>
      <c r="AY5167" s="193"/>
      <c r="AZ5167" s="193"/>
      <c r="BA5167" s="193"/>
      <c r="BB5167" s="193"/>
      <c r="BC5167" s="193"/>
      <c r="BD5167" s="193"/>
      <c r="BE5167" s="315"/>
      <c r="BF5167" s="315"/>
      <c r="BG5167" s="315"/>
      <c r="BH5167" s="315"/>
      <c r="BI5167" s="315"/>
      <c r="BJ5167" s="315"/>
      <c r="BK5167" s="315"/>
    </row>
    <row r="5168" spans="1:63" x14ac:dyDescent="0.25">
      <c r="A5168" s="9"/>
      <c r="B5168" s="185" t="s">
        <v>5770</v>
      </c>
      <c r="C5168" s="25" t="s">
        <v>1488</v>
      </c>
      <c r="D5168" s="193">
        <v>7.9055524000000002E-2</v>
      </c>
      <c r="E5168" s="193">
        <v>1.5350592E-2</v>
      </c>
      <c r="F5168" s="193">
        <v>4.2232553999999999E-2</v>
      </c>
      <c r="G5168" s="193">
        <v>2.0957653999999999E-2</v>
      </c>
      <c r="H5168" s="193">
        <v>1.5138831E-5</v>
      </c>
      <c r="I5168" s="193">
        <v>2.2223299E-4</v>
      </c>
      <c r="J5168" s="193">
        <v>1.0802049000000001E-4</v>
      </c>
      <c r="K5168" s="193">
        <v>1.7374932E-6</v>
      </c>
      <c r="L5168" s="193">
        <v>1.6759372999999999E-4</v>
      </c>
      <c r="M5168" s="193">
        <v>0</v>
      </c>
      <c r="N5168" s="193">
        <v>0</v>
      </c>
      <c r="O5168" s="193">
        <v>0</v>
      </c>
      <c r="P5168" s="199">
        <f t="shared" si="999"/>
        <v>0.11370808888888888</v>
      </c>
      <c r="Q5168" s="240">
        <v>0.33138732999999998</v>
      </c>
      <c r="R5168" s="99">
        <v>0.29760744</v>
      </c>
      <c r="S5168" s="99">
        <v>2.7927759999999999E-2</v>
      </c>
      <c r="T5168" s="99">
        <v>4.8301000000000004E-7</v>
      </c>
      <c r="U5168" s="99">
        <v>6.9388999999999996E-4</v>
      </c>
      <c r="V5168" s="99">
        <v>1.409591E-4</v>
      </c>
      <c r="W5168" s="99">
        <v>5.0168000000000001E-3</v>
      </c>
      <c r="X5168" s="241">
        <f t="shared" si="1000"/>
        <v>6.7782004280629998E-3</v>
      </c>
      <c r="Y5168" s="241">
        <f t="shared" si="1001"/>
        <v>3.96725615758E-3</v>
      </c>
      <c r="Z5168" s="241">
        <f t="shared" si="1002"/>
        <v>2.0665008333729997E-3</v>
      </c>
      <c r="AA5168" s="241">
        <f t="shared" si="1003"/>
        <v>7.4444343711000001E-4</v>
      </c>
      <c r="AB5168" s="258">
        <v>3.1519766000000001E-3</v>
      </c>
      <c r="AC5168" s="258">
        <v>1.6180053E-7</v>
      </c>
      <c r="AD5168" s="258">
        <v>5.7505632999999999E-4</v>
      </c>
      <c r="AE5168" s="258">
        <v>1.2779491999999999E-7</v>
      </c>
      <c r="AF5168" s="258">
        <v>2.3907029000000001E-4</v>
      </c>
      <c r="AG5168" s="258">
        <v>8.6334213E-7</v>
      </c>
      <c r="AH5168" s="258">
        <v>2.0612483E-3</v>
      </c>
      <c r="AI5168" s="258">
        <v>1.6873787E-6</v>
      </c>
      <c r="AJ5168" s="258">
        <v>1.3602357E-7</v>
      </c>
      <c r="AK5168" s="258">
        <v>3.9389472000000001E-7</v>
      </c>
      <c r="AL5168" s="258">
        <v>1.0108422999999999E-5</v>
      </c>
      <c r="AM5168" s="258">
        <v>3.0473282999999999E-8</v>
      </c>
      <c r="AN5168" s="258">
        <v>9.8886400999999998E-6</v>
      </c>
      <c r="AO5168" s="258">
        <v>1.6542177999999999E-4</v>
      </c>
      <c r="AP5168" s="258">
        <v>-1.8241408E-4</v>
      </c>
      <c r="AQ5168" s="258">
        <v>3.5746710999999998E-7</v>
      </c>
      <c r="AR5168" s="258">
        <v>7.4408597000000004E-4</v>
      </c>
      <c r="AT5168" s="193"/>
      <c r="AU5168" s="193"/>
      <c r="AV5168" s="193"/>
      <c r="AW5168" s="193"/>
      <c r="AX5168" s="193"/>
      <c r="AY5168" s="193"/>
      <c r="AZ5168" s="193"/>
      <c r="BA5168" s="193"/>
      <c r="BB5168" s="193"/>
      <c r="BC5168" s="193"/>
      <c r="BD5168" s="193"/>
      <c r="BE5168" s="315"/>
      <c r="BF5168" s="315"/>
      <c r="BG5168" s="315"/>
      <c r="BH5168" s="315"/>
      <c r="BI5168" s="315"/>
      <c r="BJ5168" s="315"/>
      <c r="BK5168" s="315"/>
    </row>
    <row r="5169" spans="1:63" x14ac:dyDescent="0.25">
      <c r="A5169" s="9"/>
      <c r="B5169" s="185" t="s">
        <v>5770</v>
      </c>
      <c r="C5169" s="25" t="s">
        <v>1487</v>
      </c>
      <c r="D5169" s="193">
        <v>1.3345795000000001E-2</v>
      </c>
      <c r="E5169" s="193">
        <v>6.0720896999999999E-3</v>
      </c>
      <c r="F5169" s="193">
        <v>8.7419815000000002E-4</v>
      </c>
      <c r="G5169" s="193">
        <v>5.9213141999999996E-3</v>
      </c>
      <c r="H5169" s="193">
        <v>1.4878843999999999E-5</v>
      </c>
      <c r="I5169" s="193">
        <v>2.1409329999999999E-4</v>
      </c>
      <c r="J5169" s="193">
        <v>8.1096900000000006E-5</v>
      </c>
      <c r="K5169" s="193">
        <v>1.7645902E-6</v>
      </c>
      <c r="L5169" s="193">
        <v>1.6635884999999999E-4</v>
      </c>
      <c r="M5169" s="193">
        <v>0</v>
      </c>
      <c r="N5169" s="193">
        <v>0</v>
      </c>
      <c r="O5169" s="193">
        <v>0</v>
      </c>
      <c r="P5169" s="199">
        <f t="shared" si="999"/>
        <v>4.497844222222222E-2</v>
      </c>
      <c r="Q5169" s="240">
        <v>0.32490939000000002</v>
      </c>
      <c r="R5169" s="99">
        <v>0.29688932000000001</v>
      </c>
      <c r="S5169" s="99">
        <v>2.3109520000000001E-2</v>
      </c>
      <c r="T5169" s="99">
        <v>4.8286000000000002E-7</v>
      </c>
      <c r="U5169" s="99">
        <v>6.4758000000000003E-4</v>
      </c>
      <c r="V5169" s="99">
        <v>1.2879389999999999E-4</v>
      </c>
      <c r="W5169" s="99">
        <v>4.1336999999999997E-3</v>
      </c>
      <c r="X5169" s="241">
        <f t="shared" si="1000"/>
        <v>3.1027739399148899E-3</v>
      </c>
      <c r="Y5169" s="241">
        <f t="shared" si="1001"/>
        <v>1.55027414007E-3</v>
      </c>
      <c r="Z5169" s="241">
        <f t="shared" si="1002"/>
        <v>8.0986310812488998E-4</v>
      </c>
      <c r="AA5169" s="241">
        <f t="shared" si="1003"/>
        <v>7.4263669171999993E-4</v>
      </c>
      <c r="AB5169" s="258">
        <v>1.2467931E-3</v>
      </c>
      <c r="AC5169" s="258">
        <v>1.6148699000000001E-7</v>
      </c>
      <c r="AD5169" s="258">
        <v>1.2060262E-4</v>
      </c>
      <c r="AE5169" s="258">
        <v>1.0667378E-7</v>
      </c>
      <c r="AF5169" s="258">
        <v>1.8190542E-4</v>
      </c>
      <c r="AG5169" s="258">
        <v>7.0483929999999995E-7</v>
      </c>
      <c r="AH5169" s="258">
        <v>8.1546758999999998E-4</v>
      </c>
      <c r="AI5169" s="258">
        <v>9.7852261999999993E-7</v>
      </c>
      <c r="AJ5169" s="258">
        <v>1.2348501000000001E-7</v>
      </c>
      <c r="AK5169" s="258">
        <v>3.8521857999999999E-7</v>
      </c>
      <c r="AL5169" s="258">
        <v>1.090855E-7</v>
      </c>
      <c r="AM5169" s="258">
        <v>3.1531488999999999E-10</v>
      </c>
      <c r="AN5169" s="258">
        <v>9.8373110999999998E-6</v>
      </c>
      <c r="AO5169" s="258">
        <v>1.6543811999999999E-4</v>
      </c>
      <c r="AP5169" s="258">
        <v>-1.8247654E-4</v>
      </c>
      <c r="AQ5169" s="258">
        <v>3.4998172000000001E-7</v>
      </c>
      <c r="AR5169" s="258">
        <v>7.4228670999999997E-4</v>
      </c>
      <c r="AT5169" s="193"/>
      <c r="AU5169" s="193"/>
      <c r="AV5169" s="193"/>
      <c r="AW5169" s="193"/>
      <c r="AX5169" s="193"/>
      <c r="AY5169" s="193"/>
      <c r="AZ5169" s="193"/>
      <c r="BA5169" s="193"/>
      <c r="BB5169" s="193"/>
      <c r="BC5169" s="193"/>
      <c r="BD5169" s="193"/>
      <c r="BE5169" s="315"/>
      <c r="BF5169" s="315"/>
      <c r="BG5169" s="315"/>
      <c r="BH5169" s="315"/>
      <c r="BI5169" s="315"/>
      <c r="BJ5169" s="315"/>
      <c r="BK5169" s="315"/>
    </row>
    <row r="5170" spans="1:63" x14ac:dyDescent="0.25">
      <c r="A5170" s="9"/>
      <c r="B5170" s="185" t="s">
        <v>5770</v>
      </c>
      <c r="C5170" s="25" t="s">
        <v>1486</v>
      </c>
      <c r="D5170" s="193">
        <v>0.29995595000000003</v>
      </c>
      <c r="E5170" s="193">
        <v>1.8033144E-3</v>
      </c>
      <c r="F5170" s="193">
        <v>0.29715266000000001</v>
      </c>
      <c r="G5170" s="193">
        <v>2.0202296E-5</v>
      </c>
      <c r="H5170" s="193">
        <v>1.5735470999999999E-5</v>
      </c>
      <c r="I5170" s="193">
        <v>2.1635215999999999E-4</v>
      </c>
      <c r="J5170" s="193">
        <v>5.7118377999999998E-4</v>
      </c>
      <c r="K5170" s="193">
        <v>2.8500071000000002E-6</v>
      </c>
      <c r="L5170" s="193">
        <v>1.7365126999999999E-4</v>
      </c>
      <c r="M5170" s="193">
        <v>0</v>
      </c>
      <c r="N5170" s="193">
        <v>0</v>
      </c>
      <c r="O5170" s="193">
        <v>0</v>
      </c>
      <c r="P5170" s="199">
        <f t="shared" si="999"/>
        <v>1.3357884444444443E-2</v>
      </c>
      <c r="Q5170" s="240">
        <v>0.35211891000000001</v>
      </c>
      <c r="R5170" s="99">
        <v>0.31171995000000002</v>
      </c>
      <c r="S5170" s="99">
        <v>3.3442079999999999E-2</v>
      </c>
      <c r="T5170" s="99">
        <v>4.9913E-7</v>
      </c>
      <c r="U5170" s="99">
        <v>7.5889000000000002E-4</v>
      </c>
      <c r="V5170" s="99">
        <v>1.5768579999999999E-4</v>
      </c>
      <c r="W5170" s="99">
        <v>6.0397999999999997E-3</v>
      </c>
      <c r="X5170" s="241">
        <f t="shared" si="1000"/>
        <v>2.7641065137476495E-2</v>
      </c>
      <c r="Y5170" s="241">
        <f t="shared" si="1001"/>
        <v>2.6297915487429997E-2</v>
      </c>
      <c r="Z5170" s="241">
        <f t="shared" si="1002"/>
        <v>5.6334523564649996E-4</v>
      </c>
      <c r="AA5170" s="241">
        <f t="shared" si="1003"/>
        <v>7.7980441440000004E-4</v>
      </c>
      <c r="AB5170" s="258">
        <v>3.7026901000000002E-4</v>
      </c>
      <c r="AC5170" s="258">
        <v>1.6853982999999999E-7</v>
      </c>
      <c r="AD5170" s="258">
        <v>5.0993261E-4</v>
      </c>
      <c r="AE5170" s="258">
        <v>1.6361309999999999E-6</v>
      </c>
      <c r="AF5170" s="258">
        <v>2.5414864999999998E-2</v>
      </c>
      <c r="AG5170" s="258">
        <v>1.0441966E-6</v>
      </c>
      <c r="AH5170" s="258">
        <v>2.4233613999999999E-4</v>
      </c>
      <c r="AI5170" s="258">
        <v>3.2615763000000002E-4</v>
      </c>
      <c r="AJ5170" s="258">
        <v>1.5081919E-7</v>
      </c>
      <c r="AK5170" s="258">
        <v>4.9884382000000003E-7</v>
      </c>
      <c r="AL5170" s="258">
        <v>5.6773636999999999E-7</v>
      </c>
      <c r="AM5170" s="258">
        <v>1.6782665E-9</v>
      </c>
      <c r="AN5170" s="258">
        <v>1.0044057999999999E-5</v>
      </c>
      <c r="AO5170" s="258">
        <v>1.6620491999999999E-4</v>
      </c>
      <c r="AP5170" s="258">
        <v>-1.8261659E-4</v>
      </c>
      <c r="AQ5170" s="258">
        <v>3.755344E-7</v>
      </c>
      <c r="AR5170" s="258">
        <v>7.7942888000000004E-4</v>
      </c>
      <c r="AT5170" s="193"/>
      <c r="AU5170" s="193"/>
      <c r="AV5170" s="193"/>
      <c r="AW5170" s="193"/>
      <c r="AX5170" s="193"/>
      <c r="AY5170" s="193"/>
      <c r="AZ5170" s="193"/>
      <c r="BA5170" s="193"/>
      <c r="BB5170" s="193"/>
      <c r="BC5170" s="193"/>
      <c r="BD5170" s="193"/>
      <c r="BE5170" s="315"/>
      <c r="BF5170" s="315"/>
      <c r="BG5170" s="315"/>
      <c r="BH5170" s="315"/>
      <c r="BI5170" s="315"/>
      <c r="BJ5170" s="315"/>
      <c r="BK5170" s="315"/>
    </row>
    <row r="5171" spans="1:63" x14ac:dyDescent="0.25">
      <c r="A5171" s="9"/>
      <c r="B5171" s="185" t="s">
        <v>5770</v>
      </c>
      <c r="C5171" s="25" t="s">
        <v>1485</v>
      </c>
      <c r="D5171" s="193">
        <v>1.5370969E-2</v>
      </c>
      <c r="E5171" s="193">
        <v>9.9537783000000005E-3</v>
      </c>
      <c r="F5171" s="193">
        <v>6.8361037999999997E-4</v>
      </c>
      <c r="G5171" s="193">
        <v>2.2172791E-3</v>
      </c>
      <c r="H5171" s="193">
        <v>1.5438692999999999E-5</v>
      </c>
      <c r="I5171" s="193">
        <v>2.2003252000000001E-4</v>
      </c>
      <c r="J5171" s="193">
        <v>2.1074988E-3</v>
      </c>
      <c r="K5171" s="193">
        <v>2.2376391999999999E-6</v>
      </c>
      <c r="L5171" s="193">
        <v>1.7109351000000001E-4</v>
      </c>
      <c r="M5171" s="193">
        <v>0</v>
      </c>
      <c r="N5171" s="193">
        <v>0</v>
      </c>
      <c r="O5171" s="193">
        <v>0</v>
      </c>
      <c r="P5171" s="199">
        <f t="shared" si="999"/>
        <v>7.3731691111111108E-2</v>
      </c>
      <c r="Q5171" s="240">
        <v>0.33792834999999999</v>
      </c>
      <c r="R5171" s="99">
        <v>0.30389430000000001</v>
      </c>
      <c r="S5171" s="99">
        <v>2.8127119999999999E-2</v>
      </c>
      <c r="T5171" s="99">
        <v>4.9082000000000005E-7</v>
      </c>
      <c r="U5171" s="99">
        <v>7.0841000000000003E-4</v>
      </c>
      <c r="V5171" s="99">
        <v>1.4473050000000001E-4</v>
      </c>
      <c r="W5171" s="99">
        <v>5.0533000000000002E-3</v>
      </c>
      <c r="X5171" s="241">
        <f t="shared" si="1000"/>
        <v>4.3789230925232007E-2</v>
      </c>
      <c r="Y5171" s="241">
        <f t="shared" si="1001"/>
        <v>4.1646155457040007E-2</v>
      </c>
      <c r="Z5171" s="241">
        <f t="shared" si="1002"/>
        <v>1.3828825975620001E-3</v>
      </c>
      <c r="AA5171" s="241">
        <f t="shared" si="1003"/>
        <v>7.6019287062999998E-4</v>
      </c>
      <c r="AB5171" s="258">
        <v>2.0438320000000002E-3</v>
      </c>
      <c r="AC5171" s="258">
        <v>1.6596143000000001E-7</v>
      </c>
      <c r="AD5171" s="258">
        <v>3.9414517000000003E-2</v>
      </c>
      <c r="AE5171" s="258">
        <v>1.1583192E-7</v>
      </c>
      <c r="AF5171" s="258">
        <v>1.8665517999999999E-4</v>
      </c>
      <c r="AG5171" s="258">
        <v>8.6948369000000002E-7</v>
      </c>
      <c r="AH5171" s="258">
        <v>1.3366514E-3</v>
      </c>
      <c r="AI5171" s="258">
        <v>1.0060735E-6</v>
      </c>
      <c r="AJ5171" s="258">
        <v>9.1684853000000002E-7</v>
      </c>
      <c r="AK5171" s="258">
        <v>1.6999379000000001E-5</v>
      </c>
      <c r="AL5171" s="258">
        <v>3.4010682E-5</v>
      </c>
      <c r="AM5171" s="258">
        <v>9.7810231999999995E-8</v>
      </c>
      <c r="AN5171" s="258">
        <v>9.9687543000000008E-6</v>
      </c>
      <c r="AO5171" s="258">
        <v>1.6586931E-4</v>
      </c>
      <c r="AP5171" s="258">
        <v>-1.8263766E-4</v>
      </c>
      <c r="AQ5171" s="258">
        <v>3.6402063000000001E-7</v>
      </c>
      <c r="AR5171" s="258">
        <v>7.5982885000000001E-4</v>
      </c>
      <c r="AT5171" s="193"/>
      <c r="AU5171" s="193"/>
      <c r="AV5171" s="193"/>
      <c r="AW5171" s="193"/>
      <c r="AX5171" s="193"/>
      <c r="AY5171" s="193"/>
      <c r="AZ5171" s="193"/>
      <c r="BA5171" s="193"/>
      <c r="BB5171" s="193"/>
      <c r="BC5171" s="193"/>
      <c r="BD5171" s="193"/>
      <c r="BE5171" s="315"/>
      <c r="BF5171" s="315"/>
      <c r="BG5171" s="315"/>
      <c r="BH5171" s="315"/>
      <c r="BI5171" s="315"/>
      <c r="BJ5171" s="315"/>
      <c r="BK5171" s="315"/>
    </row>
    <row r="5172" spans="1:63" x14ac:dyDescent="0.25">
      <c r="A5172" s="9"/>
      <c r="B5172" s="185" t="s">
        <v>5770</v>
      </c>
      <c r="C5172" s="25" t="s">
        <v>1484</v>
      </c>
      <c r="D5172" s="193">
        <v>7.9302864999999997E-3</v>
      </c>
      <c r="E5172" s="193">
        <v>1.6502127000000001E-3</v>
      </c>
      <c r="F5172" s="193">
        <v>5.7735955E-3</v>
      </c>
      <c r="G5172" s="193">
        <v>3.4158493000000003E-5</v>
      </c>
      <c r="H5172" s="193">
        <v>1.4710220999999999E-5</v>
      </c>
      <c r="I5172" s="193">
        <v>2.1026087E-4</v>
      </c>
      <c r="J5172" s="193">
        <v>7.9688528000000004E-5</v>
      </c>
      <c r="K5172" s="193">
        <v>1.7157636E-6</v>
      </c>
      <c r="L5172" s="193">
        <v>1.6594442000000001E-4</v>
      </c>
      <c r="M5172" s="193">
        <v>0</v>
      </c>
      <c r="N5172" s="193">
        <v>0</v>
      </c>
      <c r="O5172" s="193">
        <v>0</v>
      </c>
      <c r="P5172" s="199">
        <f t="shared" si="999"/>
        <v>1.2223797777777778E-2</v>
      </c>
      <c r="Q5172" s="240">
        <v>0.32329256000000001</v>
      </c>
      <c r="R5172" s="99">
        <v>0.29619997999999997</v>
      </c>
      <c r="S5172" s="99">
        <v>2.233448E-2</v>
      </c>
      <c r="T5172" s="99">
        <v>4.8212000000000003E-7</v>
      </c>
      <c r="U5172" s="99">
        <v>6.3960000000000004E-4</v>
      </c>
      <c r="V5172" s="99">
        <v>1.267122E-4</v>
      </c>
      <c r="W5172" s="99">
        <v>3.9912999999999997E-3</v>
      </c>
      <c r="X5172" s="241">
        <f t="shared" si="1000"/>
        <v>4.1778371708847996E-3</v>
      </c>
      <c r="Y5172" s="241">
        <f t="shared" si="1001"/>
        <v>3.2185116096199997E-3</v>
      </c>
      <c r="Z5172" s="241">
        <f t="shared" si="1002"/>
        <v>2.1841689567480001E-4</v>
      </c>
      <c r="AA5172" s="241">
        <f t="shared" si="1003"/>
        <v>7.4090866558999997E-4</v>
      </c>
      <c r="AB5172" s="258">
        <v>3.3883452000000002E-4</v>
      </c>
      <c r="AC5172" s="258">
        <v>1.6116520000000001E-7</v>
      </c>
      <c r="AD5172" s="258">
        <v>2.6979211999999999E-3</v>
      </c>
      <c r="AE5172" s="258">
        <v>9.8373120000000002E-8</v>
      </c>
      <c r="AF5172" s="258">
        <v>1.8081698E-4</v>
      </c>
      <c r="AG5172" s="258">
        <v>6.7937129999999998E-7</v>
      </c>
      <c r="AH5172" s="258">
        <v>2.2176216000000001E-4</v>
      </c>
      <c r="AI5172" s="258">
        <v>9.7569855000000007E-7</v>
      </c>
      <c r="AJ5172" s="258">
        <v>2.8126623000000001E-7</v>
      </c>
      <c r="AK5172" s="258">
        <v>3.8521832E-7</v>
      </c>
      <c r="AL5172" s="258">
        <v>2.2467088000000002E-6</v>
      </c>
      <c r="AM5172" s="258">
        <v>6.5349747999999997E-9</v>
      </c>
      <c r="AN5172" s="258">
        <v>9.8249488000000006E-6</v>
      </c>
      <c r="AO5172" s="258">
        <v>1.6540003E-4</v>
      </c>
      <c r="AP5172" s="258">
        <v>-1.8246566999999999E-4</v>
      </c>
      <c r="AQ5172" s="258">
        <v>3.4833559E-7</v>
      </c>
      <c r="AR5172" s="258">
        <v>7.4056033000000001E-4</v>
      </c>
      <c r="AT5172" s="193"/>
      <c r="AU5172" s="193"/>
      <c r="AV5172" s="193"/>
      <c r="AW5172" s="193"/>
      <c r="AX5172" s="193"/>
      <c r="AY5172" s="193"/>
      <c r="AZ5172" s="193"/>
      <c r="BA5172" s="193"/>
      <c r="BB5172" s="193"/>
      <c r="BC5172" s="193"/>
      <c r="BD5172" s="193"/>
      <c r="BE5172" s="315"/>
      <c r="BF5172" s="315"/>
      <c r="BG5172" s="315"/>
      <c r="BH5172" s="315"/>
      <c r="BI5172" s="315"/>
      <c r="BJ5172" s="315"/>
      <c r="BK5172" s="315"/>
    </row>
    <row r="5173" spans="1:63" x14ac:dyDescent="0.25">
      <c r="A5173" s="9"/>
      <c r="B5173" s="185" t="s">
        <v>5770</v>
      </c>
      <c r="C5173" s="25" t="s">
        <v>1483</v>
      </c>
      <c r="D5173" s="193">
        <v>1.6882338E-2</v>
      </c>
      <c r="E5173" s="193">
        <v>9.9873045000000004E-3</v>
      </c>
      <c r="F5173" s="193">
        <v>6.9056124000000003E-4</v>
      </c>
      <c r="G5173" s="193">
        <v>2.1670804999999998E-3</v>
      </c>
      <c r="H5173" s="193">
        <v>1.5616436E-5</v>
      </c>
      <c r="I5173" s="193">
        <v>2.2113031999999999E-4</v>
      </c>
      <c r="J5173" s="193">
        <v>3.6264698000000001E-3</v>
      </c>
      <c r="K5173" s="193">
        <v>2.4128405E-6</v>
      </c>
      <c r="L5173" s="193">
        <v>1.7176223999999999E-4</v>
      </c>
      <c r="M5173" s="193">
        <v>0</v>
      </c>
      <c r="N5173" s="193">
        <v>0</v>
      </c>
      <c r="O5173" s="193">
        <v>0</v>
      </c>
      <c r="P5173" s="199">
        <f t="shared" si="999"/>
        <v>7.3980033333333334E-2</v>
      </c>
      <c r="Q5173" s="240">
        <v>0.34274439000000001</v>
      </c>
      <c r="R5173" s="99">
        <v>0.30666780999999999</v>
      </c>
      <c r="S5173" s="99">
        <v>2.9828400000000001E-2</v>
      </c>
      <c r="T5173" s="99">
        <v>4.9452000000000001E-7</v>
      </c>
      <c r="U5173" s="99">
        <v>7.2431999999999998E-4</v>
      </c>
      <c r="V5173" s="99">
        <v>1.4846440000000001E-4</v>
      </c>
      <c r="W5173" s="99">
        <v>5.3749000000000002E-3</v>
      </c>
      <c r="X5173" s="241">
        <f t="shared" si="1000"/>
        <v>2.3224321182551001E-2</v>
      </c>
      <c r="Y5173" s="241">
        <f t="shared" si="1001"/>
        <v>2.1089906000430002E-2</v>
      </c>
      <c r="Z5173" s="241">
        <f t="shared" si="1002"/>
        <v>1.3672748670009998E-3</v>
      </c>
      <c r="AA5173" s="241">
        <f t="shared" si="1003"/>
        <v>7.6714031512E-4</v>
      </c>
      <c r="AB5173" s="258">
        <v>2.0507157000000001E-3</v>
      </c>
      <c r="AC5173" s="258">
        <v>1.6662023999999999E-7</v>
      </c>
      <c r="AD5173" s="258">
        <v>1.8849687E-2</v>
      </c>
      <c r="AE5173" s="258">
        <v>1.1673602E-7</v>
      </c>
      <c r="AF5173" s="258">
        <v>1.8829455000000001E-4</v>
      </c>
      <c r="AG5173" s="258">
        <v>9.2539416999999999E-7</v>
      </c>
      <c r="AH5173" s="258">
        <v>1.3411568000000001E-3</v>
      </c>
      <c r="AI5173" s="258">
        <v>1.0165772E-6</v>
      </c>
      <c r="AJ5173" s="258">
        <v>4.5408155999999999E-7</v>
      </c>
      <c r="AK5173" s="258">
        <v>7.0544345999999999E-6</v>
      </c>
      <c r="AL5173" s="258">
        <v>2.4193999E-5</v>
      </c>
      <c r="AM5173" s="258">
        <v>7.1288641000000005E-8</v>
      </c>
      <c r="AN5173" s="258">
        <v>1.0003765999999999E-5</v>
      </c>
      <c r="AO5173" s="258">
        <v>1.6613007E-4</v>
      </c>
      <c r="AP5173" s="258">
        <v>-1.8280615000000001E-4</v>
      </c>
      <c r="AQ5173" s="258">
        <v>3.6744512E-7</v>
      </c>
      <c r="AR5173" s="258">
        <v>7.6677286999999998E-4</v>
      </c>
      <c r="AT5173" s="193"/>
      <c r="AU5173" s="193"/>
      <c r="AV5173" s="193"/>
      <c r="AW5173" s="193"/>
      <c r="AX5173" s="193"/>
      <c r="AY5173" s="193"/>
      <c r="AZ5173" s="193"/>
      <c r="BA5173" s="193"/>
      <c r="BB5173" s="193"/>
      <c r="BC5173" s="193"/>
      <c r="BD5173" s="193"/>
      <c r="BE5173" s="315"/>
      <c r="BF5173" s="315"/>
      <c r="BG5173" s="315"/>
      <c r="BH5173" s="315"/>
      <c r="BI5173" s="315"/>
      <c r="BJ5173" s="315"/>
      <c r="BK5173" s="315"/>
    </row>
    <row r="5174" spans="1:63" x14ac:dyDescent="0.25">
      <c r="A5174" s="9"/>
      <c r="B5174" s="185" t="s">
        <v>5770</v>
      </c>
      <c r="C5174" s="25" t="s">
        <v>3923</v>
      </c>
      <c r="D5174" s="193">
        <v>8.8820275000000004E-2</v>
      </c>
      <c r="E5174" s="193">
        <v>7.5616595999999994E-2</v>
      </c>
      <c r="F5174" s="193">
        <v>2.2745590999999998E-3</v>
      </c>
      <c r="G5174" s="193">
        <v>9.1374256000000004E-3</v>
      </c>
      <c r="H5174" s="193">
        <v>1.7979455E-5</v>
      </c>
      <c r="I5174" s="193">
        <v>2.9816085000000002E-4</v>
      </c>
      <c r="J5174" s="193">
        <v>1.2810644999999999E-3</v>
      </c>
      <c r="K5174" s="193">
        <v>2.0628494E-6</v>
      </c>
      <c r="L5174" s="193">
        <v>1.9242641999999999E-4</v>
      </c>
      <c r="M5174" s="193">
        <v>0</v>
      </c>
      <c r="N5174" s="193">
        <v>0</v>
      </c>
      <c r="O5174" s="193">
        <v>0</v>
      </c>
      <c r="P5174" s="199">
        <f t="shared" si="999"/>
        <v>0.56012293333333329</v>
      </c>
      <c r="Q5174" s="240">
        <v>0.42229682000000002</v>
      </c>
      <c r="R5174" s="99">
        <v>0.31585869</v>
      </c>
      <c r="S5174" s="99">
        <v>8.8687199999999994E-2</v>
      </c>
      <c r="T5174" s="99">
        <v>4.9605E-7</v>
      </c>
      <c r="U5174" s="99">
        <v>1.3177E-3</v>
      </c>
      <c r="V5174" s="99">
        <v>3.0573200000000002E-4</v>
      </c>
      <c r="W5174" s="99">
        <v>1.6126999999999999E-2</v>
      </c>
      <c r="X5174" s="241">
        <f t="shared" si="1000"/>
        <v>3.0296059423363997E-2</v>
      </c>
      <c r="Y5174" s="241">
        <f t="shared" si="1001"/>
        <v>2.0378934104199997E-2</v>
      </c>
      <c r="Z5174" s="241">
        <f t="shared" si="1002"/>
        <v>9.1268564254139983E-3</v>
      </c>
      <c r="AA5174" s="241">
        <f t="shared" si="1003"/>
        <v>7.9026889375000001E-4</v>
      </c>
      <c r="AB5174" s="258">
        <v>1.3975967000000001E-2</v>
      </c>
      <c r="AC5174" s="258">
        <v>1.7562215E-7</v>
      </c>
      <c r="AD5174" s="258">
        <v>6.1448081999999999E-3</v>
      </c>
      <c r="AE5174" s="258">
        <v>2.8370585000000002E-7</v>
      </c>
      <c r="AF5174" s="258">
        <v>2.5483861000000002E-4</v>
      </c>
      <c r="AG5174" s="258">
        <v>2.8609662E-6</v>
      </c>
      <c r="AH5174" s="258">
        <v>9.1130273999999994E-3</v>
      </c>
      <c r="AI5174" s="258">
        <v>1.5849872E-6</v>
      </c>
      <c r="AJ5174" s="258">
        <v>1.3920435999999999E-6</v>
      </c>
      <c r="AK5174" s="258">
        <v>3.0966304999999998E-6</v>
      </c>
      <c r="AL5174" s="258">
        <v>1.3005781E-5</v>
      </c>
      <c r="AM5174" s="258">
        <v>3.5432113999999999E-8</v>
      </c>
      <c r="AN5174" s="258">
        <v>1.0727031000000001E-5</v>
      </c>
      <c r="AO5174" s="258">
        <v>1.6585638000000001E-4</v>
      </c>
      <c r="AP5174" s="258">
        <v>-1.8186925999999999E-4</v>
      </c>
      <c r="AQ5174" s="258">
        <v>4.6674375000000001E-7</v>
      </c>
      <c r="AR5174" s="258">
        <v>7.8980214999999998E-4</v>
      </c>
      <c r="AT5174" s="193"/>
      <c r="AU5174" s="193"/>
      <c r="AV5174" s="193"/>
      <c r="AW5174" s="193"/>
      <c r="AX5174" s="193"/>
      <c r="AY5174" s="193"/>
      <c r="AZ5174" s="193"/>
      <c r="BA5174" s="193"/>
      <c r="BB5174" s="193"/>
      <c r="BC5174" s="193"/>
      <c r="BD5174" s="193"/>
      <c r="BE5174" s="315"/>
      <c r="BF5174" s="315"/>
      <c r="BG5174" s="315"/>
      <c r="BH5174" s="315"/>
      <c r="BI5174" s="315"/>
      <c r="BJ5174" s="315"/>
      <c r="BK5174" s="315"/>
    </row>
    <row r="5175" spans="1:63" x14ac:dyDescent="0.25">
      <c r="A5175" s="9"/>
      <c r="B5175" s="185" t="s">
        <v>5770</v>
      </c>
      <c r="C5175" s="25" t="s">
        <v>3922</v>
      </c>
      <c r="D5175" s="193">
        <v>9.8765552000000006E-2</v>
      </c>
      <c r="E5175" s="193">
        <v>8.7165636000000005E-2</v>
      </c>
      <c r="F5175" s="193">
        <v>2.5726671999999999E-3</v>
      </c>
      <c r="G5175" s="193">
        <v>8.2661465999999996E-3</v>
      </c>
      <c r="H5175" s="193">
        <v>1.8035059000000001E-5</v>
      </c>
      <c r="I5175" s="193">
        <v>3.0108795000000001E-4</v>
      </c>
      <c r="J5175" s="193">
        <v>2.6768828E-4</v>
      </c>
      <c r="K5175" s="193">
        <v>1.9567213E-6</v>
      </c>
      <c r="L5175" s="193">
        <v>1.7233434E-4</v>
      </c>
      <c r="M5175" s="193">
        <v>0</v>
      </c>
      <c r="N5175" s="193">
        <v>0</v>
      </c>
      <c r="O5175" s="193">
        <v>0</v>
      </c>
      <c r="P5175" s="199">
        <f t="shared" si="999"/>
        <v>0.64567137777777772</v>
      </c>
      <c r="Q5175" s="240">
        <v>0.35279448000000002</v>
      </c>
      <c r="R5175" s="99">
        <v>0.30227680000000001</v>
      </c>
      <c r="S5175" s="99">
        <v>4.1924959999999997E-2</v>
      </c>
      <c r="T5175" s="99">
        <v>4.8673999999999998E-7</v>
      </c>
      <c r="U5175" s="99">
        <v>8.3126000000000001E-4</v>
      </c>
      <c r="V5175" s="99">
        <v>1.7697040000000001E-4</v>
      </c>
      <c r="W5175" s="99">
        <v>7.5839999999999996E-3</v>
      </c>
      <c r="X5175" s="241">
        <f t="shared" si="1000"/>
        <v>2.8288775566696296E-2</v>
      </c>
      <c r="Y5175" s="241">
        <f t="shared" si="1001"/>
        <v>1.7110139173959999E-2</v>
      </c>
      <c r="Z5175" s="241">
        <f t="shared" si="1002"/>
        <v>1.0422473581276298E-2</v>
      </c>
      <c r="AA5175" s="241">
        <f t="shared" si="1003"/>
        <v>7.5616281146E-4</v>
      </c>
      <c r="AB5175" s="258">
        <v>1.5993613E-2</v>
      </c>
      <c r="AC5175" s="258">
        <v>1.639856E-7</v>
      </c>
      <c r="AD5175" s="258">
        <v>8.7460404000000002E-4</v>
      </c>
      <c r="AE5175" s="258">
        <v>3.0247636000000002E-7</v>
      </c>
      <c r="AF5175" s="258">
        <v>2.4013202E-4</v>
      </c>
      <c r="AG5175" s="258">
        <v>1.3236520000000001E-6</v>
      </c>
      <c r="AH5175" s="258">
        <v>1.0426405E-2</v>
      </c>
      <c r="AI5175" s="258">
        <v>1.4889175999999999E-6</v>
      </c>
      <c r="AJ5175" s="258">
        <v>1.7518596999999999E-7</v>
      </c>
      <c r="AK5175" s="258">
        <v>4.3460326000000001E-7</v>
      </c>
      <c r="AL5175" s="258">
        <v>6.6683902E-7</v>
      </c>
      <c r="AM5175" s="258">
        <v>1.8064263E-9</v>
      </c>
      <c r="AN5175" s="258">
        <v>1.0059889E-5</v>
      </c>
      <c r="AO5175" s="258">
        <v>1.6557044999999999E-4</v>
      </c>
      <c r="AP5175" s="258">
        <v>-1.8232911E-4</v>
      </c>
      <c r="AQ5175" s="258">
        <v>3.8157146E-7</v>
      </c>
      <c r="AR5175" s="258">
        <v>7.5578123999999998E-4</v>
      </c>
      <c r="AT5175" s="193"/>
      <c r="AU5175" s="193"/>
      <c r="AV5175" s="193"/>
      <c r="AW5175" s="193"/>
      <c r="AX5175" s="193"/>
      <c r="AY5175" s="193"/>
      <c r="AZ5175" s="193"/>
      <c r="BA5175" s="193"/>
      <c r="BB5175" s="193"/>
      <c r="BC5175" s="193"/>
      <c r="BD5175" s="193"/>
      <c r="BE5175" s="315"/>
      <c r="BF5175" s="315"/>
      <c r="BG5175" s="315"/>
      <c r="BH5175" s="315"/>
      <c r="BI5175" s="315"/>
      <c r="BJ5175" s="315"/>
      <c r="BK5175" s="315"/>
    </row>
    <row r="5176" spans="1:63" x14ac:dyDescent="0.25">
      <c r="A5176" s="9"/>
      <c r="B5176" s="185" t="s">
        <v>5770</v>
      </c>
      <c r="C5176" s="25" t="s">
        <v>3921</v>
      </c>
      <c r="D5176" s="193">
        <v>0.19902312999999999</v>
      </c>
      <c r="E5176" s="193">
        <v>0.18444173999999999</v>
      </c>
      <c r="F5176" s="193">
        <v>3.5669895000000002E-3</v>
      </c>
      <c r="G5176" s="193">
        <v>9.5760593000000001E-3</v>
      </c>
      <c r="H5176" s="193">
        <v>2.1951966999999999E-5</v>
      </c>
      <c r="I5176" s="193">
        <v>4.1269156000000001E-4</v>
      </c>
      <c r="J5176" s="193">
        <v>8.0801207999999999E-4</v>
      </c>
      <c r="K5176" s="193">
        <v>2.0954233000000001E-6</v>
      </c>
      <c r="L5176" s="193">
        <v>1.9359086999999999E-4</v>
      </c>
      <c r="M5176" s="193">
        <v>0</v>
      </c>
      <c r="N5176" s="193">
        <v>0</v>
      </c>
      <c r="O5176" s="193">
        <v>0</v>
      </c>
      <c r="P5176" s="199">
        <f t="shared" si="999"/>
        <v>1.3662351111111111</v>
      </c>
      <c r="Q5176" s="240">
        <v>0.45908844999999998</v>
      </c>
      <c r="R5176" s="99">
        <v>0.31995150999999999</v>
      </c>
      <c r="S5176" s="99">
        <v>0.11604879999999999</v>
      </c>
      <c r="T5176" s="99">
        <v>4.9714000000000002E-7</v>
      </c>
      <c r="U5176" s="99">
        <v>1.5491999999999999E-3</v>
      </c>
      <c r="V5176" s="99">
        <v>3.6544600000000001E-4</v>
      </c>
      <c r="W5176" s="99">
        <v>2.1173000000000001E-2</v>
      </c>
      <c r="X5176" s="241">
        <f t="shared" si="1000"/>
        <v>5.8840790727902492E-2</v>
      </c>
      <c r="Y5176" s="241">
        <f t="shared" si="1001"/>
        <v>3.6001784104949995E-2</v>
      </c>
      <c r="Z5176" s="241">
        <f t="shared" si="1002"/>
        <v>2.2038448486212496E-2</v>
      </c>
      <c r="AA5176" s="241">
        <f t="shared" si="1003"/>
        <v>8.0055813674000001E-4</v>
      </c>
      <c r="AB5176" s="258">
        <v>3.3807302999999997E-2</v>
      </c>
      <c r="AC5176" s="258">
        <v>1.7186767000000001E-7</v>
      </c>
      <c r="AD5176" s="258">
        <v>1.8557408000000001E-3</v>
      </c>
      <c r="AE5176" s="258">
        <v>5.4572268000000003E-7</v>
      </c>
      <c r="AF5176" s="258">
        <v>3.3426115999999999E-4</v>
      </c>
      <c r="AG5176" s="258">
        <v>3.7615546000000002E-6</v>
      </c>
      <c r="AH5176" s="258">
        <v>2.2038474999999998E-2</v>
      </c>
      <c r="AI5176" s="258">
        <v>2.2925907E-6</v>
      </c>
      <c r="AJ5176" s="258">
        <v>3.1441522E-7</v>
      </c>
      <c r="AK5176" s="258">
        <v>6.3481456000000003E-7</v>
      </c>
      <c r="AL5176" s="258">
        <v>1.6264767E-6</v>
      </c>
      <c r="AM5176" s="258">
        <v>4.8040325E-9</v>
      </c>
      <c r="AN5176" s="258">
        <v>1.0894815E-5</v>
      </c>
      <c r="AO5176" s="258">
        <v>1.6580203000000001E-4</v>
      </c>
      <c r="AP5176" s="258">
        <v>-1.8159645999999999E-4</v>
      </c>
      <c r="AQ5176" s="258">
        <v>5.0135673999999996E-7</v>
      </c>
      <c r="AR5176" s="258">
        <v>8.0005677999999997E-4</v>
      </c>
      <c r="AT5176" s="193"/>
      <c r="AU5176" s="193"/>
      <c r="AV5176" s="193"/>
      <c r="AW5176" s="193"/>
      <c r="AX5176" s="193"/>
      <c r="AY5176" s="193"/>
      <c r="AZ5176" s="193"/>
      <c r="BA5176" s="193"/>
      <c r="BB5176" s="193"/>
      <c r="BC5176" s="193"/>
      <c r="BD5176" s="193"/>
      <c r="BE5176" s="315"/>
      <c r="BF5176" s="315"/>
      <c r="BG5176" s="315"/>
      <c r="BH5176" s="315"/>
      <c r="BI5176" s="315"/>
      <c r="BJ5176" s="315"/>
      <c r="BK5176" s="315"/>
    </row>
    <row r="5177" spans="1:63" x14ac:dyDescent="0.25">
      <c r="A5177" s="9"/>
      <c r="B5177" s="185" t="s">
        <v>5770</v>
      </c>
      <c r="C5177" s="25" t="s">
        <v>5258</v>
      </c>
      <c r="D5177" s="193">
        <v>0.15855395999999999</v>
      </c>
      <c r="E5177" s="193">
        <v>0.14340042</v>
      </c>
      <c r="F5177" s="193">
        <v>2.7029733000000001E-3</v>
      </c>
      <c r="G5177" s="193">
        <v>1.0853315000000001E-2</v>
      </c>
      <c r="H5177" s="193">
        <v>2.0807143E-5</v>
      </c>
      <c r="I5177" s="193">
        <v>3.7629926000000001E-4</v>
      </c>
      <c r="J5177" s="193">
        <v>9.9629767000000008E-4</v>
      </c>
      <c r="K5177" s="193">
        <v>2.2570574E-6</v>
      </c>
      <c r="L5177" s="193">
        <v>2.0159312E-4</v>
      </c>
      <c r="M5177" s="193">
        <v>0</v>
      </c>
      <c r="N5177" s="193">
        <v>0</v>
      </c>
      <c r="O5177" s="193">
        <v>0</v>
      </c>
      <c r="P5177" s="199">
        <f t="shared" si="999"/>
        <v>1.0622253333333334</v>
      </c>
      <c r="Q5177" s="240">
        <v>0.49396366000000003</v>
      </c>
      <c r="R5177" s="99">
        <v>0.32805893000000003</v>
      </c>
      <c r="S5177" s="99">
        <v>0.138432</v>
      </c>
      <c r="T5177" s="99">
        <v>5.0358999999999997E-7</v>
      </c>
      <c r="U5177" s="99">
        <v>1.7730000000000001E-3</v>
      </c>
      <c r="V5177" s="99">
        <v>4.2422599999999999E-4</v>
      </c>
      <c r="W5177" s="99">
        <v>2.5274999999999999E-2</v>
      </c>
      <c r="X5177" s="241">
        <f t="shared" si="1000"/>
        <v>4.6739314207285707E-2</v>
      </c>
      <c r="Y5177" s="241">
        <f t="shared" si="1001"/>
        <v>2.8773667111239999E-2</v>
      </c>
      <c r="Z5177" s="241">
        <f t="shared" si="1002"/>
        <v>1.7144743059885705E-2</v>
      </c>
      <c r="AA5177" s="241">
        <f t="shared" si="1003"/>
        <v>8.2090403616000003E-4</v>
      </c>
      <c r="AB5177" s="258">
        <v>2.6298462000000002E-2</v>
      </c>
      <c r="AC5177" s="258">
        <v>1.763573E-7</v>
      </c>
      <c r="AD5177" s="258">
        <v>2.1581117000000001E-3</v>
      </c>
      <c r="AE5177" s="258">
        <v>4.5442903999999999E-7</v>
      </c>
      <c r="AF5177" s="258">
        <v>3.1196498000000001E-4</v>
      </c>
      <c r="AG5177" s="258">
        <v>4.4976448999999998E-6</v>
      </c>
      <c r="AH5177" s="258">
        <v>1.7143899000000001E-2</v>
      </c>
      <c r="AI5177" s="258">
        <v>2.0392990999999998E-6</v>
      </c>
      <c r="AJ5177" s="258">
        <v>5.1825807999999995E-7</v>
      </c>
      <c r="AK5177" s="258">
        <v>6.0824664000000005E-7</v>
      </c>
      <c r="AL5177" s="258">
        <v>1.8975736999999999E-6</v>
      </c>
      <c r="AM5177" s="258">
        <v>5.5213657000000002E-9</v>
      </c>
      <c r="AN5177" s="258">
        <v>1.1186010999999999E-5</v>
      </c>
      <c r="AO5177" s="258">
        <v>1.6606811E-4</v>
      </c>
      <c r="AP5177" s="258">
        <v>-1.8147896000000001E-4</v>
      </c>
      <c r="AQ5177" s="258">
        <v>5.4020616000000004E-7</v>
      </c>
      <c r="AR5177" s="258">
        <v>8.2036383E-4</v>
      </c>
      <c r="AT5177" s="193"/>
      <c r="AU5177" s="193"/>
      <c r="AV5177" s="193"/>
      <c r="AW5177" s="193"/>
      <c r="AX5177" s="193"/>
      <c r="AY5177" s="193"/>
      <c r="AZ5177" s="193"/>
      <c r="BA5177" s="193"/>
      <c r="BB5177" s="193"/>
      <c r="BC5177" s="193"/>
      <c r="BD5177" s="193"/>
      <c r="BE5177" s="315"/>
      <c r="BF5177" s="315"/>
      <c r="BG5177" s="315"/>
      <c r="BH5177" s="315"/>
      <c r="BI5177" s="315"/>
      <c r="BJ5177" s="315"/>
      <c r="BK5177" s="315"/>
    </row>
    <row r="5178" spans="1:63" x14ac:dyDescent="0.25">
      <c r="A5178" s="9"/>
      <c r="B5178" s="185" t="s">
        <v>5770</v>
      </c>
      <c r="C5178" s="25" t="s">
        <v>3091</v>
      </c>
      <c r="D5178" s="193">
        <v>2.9704716999999999E-2</v>
      </c>
      <c r="E5178" s="193">
        <v>1.2367899E-2</v>
      </c>
      <c r="F5178" s="193">
        <v>6.6848055999999998E-4</v>
      </c>
      <c r="G5178" s="193">
        <v>1.4361399E-2</v>
      </c>
      <c r="H5178" s="193">
        <v>1.5024287000000001E-5</v>
      </c>
      <c r="I5178" s="193">
        <v>2.1896747E-4</v>
      </c>
      <c r="J5178" s="193">
        <v>1.9049766000000001E-3</v>
      </c>
      <c r="K5178" s="193">
        <v>1.7302049999999999E-6</v>
      </c>
      <c r="L5178" s="193">
        <v>1.6624051999999999E-4</v>
      </c>
      <c r="M5178" s="193">
        <v>0</v>
      </c>
      <c r="N5178" s="193">
        <v>0</v>
      </c>
      <c r="O5178" s="193">
        <v>0</v>
      </c>
      <c r="P5178" s="199">
        <f t="shared" si="999"/>
        <v>9.161406666666666E-2</v>
      </c>
      <c r="Q5178" s="240">
        <v>0.32457459999999999</v>
      </c>
      <c r="R5178" s="99">
        <v>0.29643461999999998</v>
      </c>
      <c r="S5178" s="99">
        <v>2.321032E-2</v>
      </c>
      <c r="T5178" s="99">
        <v>4.8230000000000002E-7</v>
      </c>
      <c r="U5178" s="99">
        <v>6.4820000000000003E-4</v>
      </c>
      <c r="V5178" s="99">
        <v>1.289707E-4</v>
      </c>
      <c r="W5178" s="99">
        <v>4.1520000000000003E-3</v>
      </c>
      <c r="X5178" s="241">
        <f t="shared" si="1000"/>
        <v>5.3867446734360995E-2</v>
      </c>
      <c r="Y5178" s="241">
        <f t="shared" si="1001"/>
        <v>5.1446244947449996E-2</v>
      </c>
      <c r="Z5178" s="241">
        <f t="shared" si="1002"/>
        <v>1.6797038731609999E-3</v>
      </c>
      <c r="AA5178" s="241">
        <f t="shared" si="1003"/>
        <v>7.4149791374999996E-4</v>
      </c>
      <c r="AB5178" s="258">
        <v>2.5395325999999999E-3</v>
      </c>
      <c r="AC5178" s="258">
        <v>1.6127831999999999E-7</v>
      </c>
      <c r="AD5178" s="258">
        <v>4.8723101999999997E-2</v>
      </c>
      <c r="AE5178" s="258">
        <v>1.1806834E-7</v>
      </c>
      <c r="AF5178" s="258">
        <v>1.8262279999999999E-4</v>
      </c>
      <c r="AG5178" s="258">
        <v>7.0820078999999996E-7</v>
      </c>
      <c r="AH5178" s="258">
        <v>1.6607758E-3</v>
      </c>
      <c r="AI5178" s="258">
        <v>9.7711082E-7</v>
      </c>
      <c r="AJ5178" s="258">
        <v>1.2353050999999999E-7</v>
      </c>
      <c r="AK5178" s="258">
        <v>4.9998794999999999E-7</v>
      </c>
      <c r="AL5178" s="258">
        <v>2.4484627E-5</v>
      </c>
      <c r="AM5178" s="258">
        <v>6.4454680999999998E-8</v>
      </c>
      <c r="AN5178" s="258">
        <v>9.8353722000000007E-6</v>
      </c>
      <c r="AO5178" s="258">
        <v>1.6540236000000001E-4</v>
      </c>
      <c r="AP5178" s="258">
        <v>-1.8245937000000001E-4</v>
      </c>
      <c r="AQ5178" s="258">
        <v>3.4984375000000001E-7</v>
      </c>
      <c r="AR5178" s="258">
        <v>7.4114807E-4</v>
      </c>
      <c r="AT5178" s="193"/>
      <c r="AU5178" s="193"/>
      <c r="AV5178" s="193"/>
      <c r="AW5178" s="193"/>
      <c r="AX5178" s="193"/>
      <c r="AY5178" s="193"/>
      <c r="AZ5178" s="193"/>
      <c r="BA5178" s="193"/>
      <c r="BB5178" s="193"/>
      <c r="BC5178" s="193"/>
      <c r="BD5178" s="193"/>
      <c r="BE5178" s="315"/>
      <c r="BF5178" s="315"/>
      <c r="BG5178" s="315"/>
      <c r="BH5178" s="315"/>
      <c r="BI5178" s="315"/>
      <c r="BJ5178" s="315"/>
      <c r="BK5178" s="315"/>
    </row>
    <row r="5179" spans="1:63" x14ac:dyDescent="0.25">
      <c r="A5179" s="9"/>
      <c r="B5179" s="185" t="s">
        <v>5770</v>
      </c>
      <c r="C5179" s="25" t="s">
        <v>3596</v>
      </c>
      <c r="D5179" s="193">
        <v>0.15844874</v>
      </c>
      <c r="E5179" s="193">
        <v>0.14369162999999999</v>
      </c>
      <c r="F5179" s="193">
        <v>2.7062305000000002E-3</v>
      </c>
      <c r="G5179" s="193">
        <v>1.0517963999999999E-2</v>
      </c>
      <c r="H5179" s="193">
        <v>2.0748146000000001E-5</v>
      </c>
      <c r="I5179" s="193">
        <v>3.7492698999999998E-4</v>
      </c>
      <c r="J5179" s="193">
        <v>9.3593197000000001E-4</v>
      </c>
      <c r="K5179" s="193">
        <v>2.2430435000000002E-6</v>
      </c>
      <c r="L5179" s="193">
        <v>1.9906768E-4</v>
      </c>
      <c r="M5179" s="193">
        <v>0</v>
      </c>
      <c r="N5179" s="193">
        <v>0</v>
      </c>
      <c r="O5179" s="193">
        <v>0</v>
      </c>
      <c r="P5179" s="199">
        <f t="shared" si="999"/>
        <v>1.0643824444444443</v>
      </c>
      <c r="Q5179" s="240">
        <v>0.48168293000000001</v>
      </c>
      <c r="R5179" s="99">
        <v>0.32586171000000003</v>
      </c>
      <c r="S5179" s="99">
        <v>0.12999839999999999</v>
      </c>
      <c r="T5179" s="99">
        <v>5.0220000000000004E-7</v>
      </c>
      <c r="U5179" s="99">
        <v>1.6907000000000001E-3</v>
      </c>
      <c r="V5179" s="99">
        <v>4.0261700000000002E-4</v>
      </c>
      <c r="W5179" s="99">
        <v>2.3729E-2</v>
      </c>
      <c r="X5179" s="241">
        <f t="shared" si="1000"/>
        <v>4.6684530431553302E-2</v>
      </c>
      <c r="Y5179" s="241">
        <f t="shared" si="1001"/>
        <v>2.8690757031999997E-2</v>
      </c>
      <c r="Z5179" s="241">
        <f t="shared" si="1002"/>
        <v>1.7178387153523302E-2</v>
      </c>
      <c r="AA5179" s="241">
        <f t="shared" si="1003"/>
        <v>8.1538624603000006E-4</v>
      </c>
      <c r="AB5179" s="258">
        <v>2.6350729E-2</v>
      </c>
      <c r="AC5179" s="258">
        <v>1.7529597999999999E-7</v>
      </c>
      <c r="AD5179" s="258">
        <v>2.0263929E-3</v>
      </c>
      <c r="AE5179" s="258">
        <v>4.5334492000000001E-7</v>
      </c>
      <c r="AF5179" s="258">
        <v>3.0878630000000002E-4</v>
      </c>
      <c r="AG5179" s="258">
        <v>4.2201911000000002E-6</v>
      </c>
      <c r="AH5179" s="258">
        <v>1.7177945999999999E-2</v>
      </c>
      <c r="AI5179" s="258">
        <v>2.0188204999999999E-6</v>
      </c>
      <c r="AJ5179" s="258">
        <v>4.8688070000000003E-7</v>
      </c>
      <c r="AK5179" s="258">
        <v>5.9321597000000001E-7</v>
      </c>
      <c r="AL5179" s="258">
        <v>1.7771131E-6</v>
      </c>
      <c r="AM5179" s="258">
        <v>5.1572533E-9</v>
      </c>
      <c r="AN5179" s="258">
        <v>1.1088026000000001E-5</v>
      </c>
      <c r="AO5179" s="258">
        <v>1.6602606E-4</v>
      </c>
      <c r="AP5179" s="258">
        <v>-1.8155412000000001E-4</v>
      </c>
      <c r="AQ5179" s="258">
        <v>5.2640603000000001E-7</v>
      </c>
      <c r="AR5179" s="258">
        <v>8.1485984000000003E-4</v>
      </c>
      <c r="AT5179" s="193"/>
      <c r="AU5179" s="193"/>
      <c r="AV5179" s="193"/>
      <c r="AW5179" s="193"/>
      <c r="AX5179" s="193"/>
      <c r="AY5179" s="193"/>
      <c r="AZ5179" s="193"/>
      <c r="BA5179" s="193"/>
      <c r="BB5179" s="193"/>
      <c r="BC5179" s="193"/>
      <c r="BD5179" s="193"/>
      <c r="BE5179" s="315"/>
      <c r="BF5179" s="315"/>
      <c r="BG5179" s="315"/>
      <c r="BH5179" s="315"/>
      <c r="BI5179" s="315"/>
      <c r="BJ5179" s="315"/>
      <c r="BK5179" s="315"/>
    </row>
    <row r="5180" spans="1:63" x14ac:dyDescent="0.25">
      <c r="A5180" s="9"/>
      <c r="B5180" s="185" t="s">
        <v>5770</v>
      </c>
      <c r="C5180" s="25" t="s">
        <v>3595</v>
      </c>
      <c r="D5180" s="193">
        <v>6.7169550999999997E-3</v>
      </c>
      <c r="E5180" s="193">
        <v>2.0713283E-3</v>
      </c>
      <c r="F5180" s="193">
        <v>6.865606E-4</v>
      </c>
      <c r="G5180" s="193">
        <v>3.1218257999999998E-3</v>
      </c>
      <c r="H5180" s="193">
        <v>1.4722839000000001E-5</v>
      </c>
      <c r="I5180" s="193">
        <v>2.1060609E-4</v>
      </c>
      <c r="J5180" s="193">
        <v>4.4423518E-4</v>
      </c>
      <c r="K5180" s="193">
        <v>1.7163829E-6</v>
      </c>
      <c r="L5180" s="193">
        <v>1.6595991E-4</v>
      </c>
      <c r="M5180" s="193">
        <v>0</v>
      </c>
      <c r="N5180" s="193">
        <v>0</v>
      </c>
      <c r="O5180" s="193">
        <v>0</v>
      </c>
      <c r="P5180" s="199">
        <f t="shared" si="999"/>
        <v>1.5343172592592592E-2</v>
      </c>
      <c r="Q5180" s="240">
        <v>0.32334313999999997</v>
      </c>
      <c r="R5180" s="99">
        <v>0.296209</v>
      </c>
      <c r="S5180" s="99">
        <v>2.2369199999999999E-2</v>
      </c>
      <c r="T5180" s="99">
        <v>4.8212999999999999E-7</v>
      </c>
      <c r="U5180" s="99">
        <v>6.3995000000000002E-4</v>
      </c>
      <c r="V5180" s="99">
        <v>1.2680809999999999E-4</v>
      </c>
      <c r="W5180" s="99">
        <v>3.9976999999999999E-3</v>
      </c>
      <c r="X5180" s="241">
        <f t="shared" si="1000"/>
        <v>2.5062923494924001E-3</v>
      </c>
      <c r="Y5180" s="241">
        <f t="shared" si="1001"/>
        <v>1.4902651105980001E-3</v>
      </c>
      <c r="Z5180" s="241">
        <f t="shared" si="1002"/>
        <v>2.7509589667439993E-4</v>
      </c>
      <c r="AA5180" s="241">
        <f t="shared" si="1003"/>
        <v>7.4093134221999996E-4</v>
      </c>
      <c r="AB5180" s="258">
        <v>4.2530356999999998E-4</v>
      </c>
      <c r="AC5180" s="258">
        <v>1.6116937E-7</v>
      </c>
      <c r="AD5180" s="258">
        <v>8.8313105999999998E-4</v>
      </c>
      <c r="AE5180" s="258">
        <v>9.9147688000000002E-8</v>
      </c>
      <c r="AF5180" s="258">
        <v>1.8088964000000001E-4</v>
      </c>
      <c r="AG5180" s="258">
        <v>6.8052354000000004E-7</v>
      </c>
      <c r="AH5180" s="258">
        <v>2.7830339E-4</v>
      </c>
      <c r="AI5180" s="258">
        <v>9.7576238999999998E-7</v>
      </c>
      <c r="AJ5180" s="258">
        <v>1.2176508E-7</v>
      </c>
      <c r="AK5180" s="258">
        <v>3.8782052000000002E-7</v>
      </c>
      <c r="AL5180" s="258">
        <v>2.5392429E-6</v>
      </c>
      <c r="AM5180" s="258">
        <v>7.4909844000000007E-9</v>
      </c>
      <c r="AN5180" s="258">
        <v>9.8253648000000002E-6</v>
      </c>
      <c r="AO5180" s="258">
        <v>1.6540011999999999E-4</v>
      </c>
      <c r="AP5180" s="258">
        <v>-1.8246506000000001E-4</v>
      </c>
      <c r="AQ5180" s="258">
        <v>3.4840221999999998E-7</v>
      </c>
      <c r="AR5180" s="258">
        <v>7.4058293999999998E-4</v>
      </c>
      <c r="AT5180" s="193"/>
      <c r="AU5180" s="193"/>
      <c r="AV5180" s="193"/>
      <c r="AW5180" s="193"/>
      <c r="AX5180" s="193"/>
      <c r="AY5180" s="193"/>
      <c r="AZ5180" s="193"/>
      <c r="BA5180" s="193"/>
      <c r="BB5180" s="193"/>
      <c r="BC5180" s="193"/>
      <c r="BD5180" s="193"/>
      <c r="BE5180" s="315"/>
      <c r="BF5180" s="315"/>
      <c r="BG5180" s="315"/>
      <c r="BH5180" s="315"/>
      <c r="BI5180" s="315"/>
      <c r="BJ5180" s="315"/>
      <c r="BK5180" s="315"/>
    </row>
    <row r="5181" spans="1:63" x14ac:dyDescent="0.25">
      <c r="A5181" s="9"/>
      <c r="B5181" s="185" t="s">
        <v>5770</v>
      </c>
      <c r="C5181" s="25" t="s">
        <v>3594</v>
      </c>
      <c r="D5181" s="193">
        <v>3.2286786999999997E-2</v>
      </c>
      <c r="E5181" s="193">
        <v>1.2105581000000001E-2</v>
      </c>
      <c r="F5181" s="193">
        <v>2.1837962000000001E-3</v>
      </c>
      <c r="G5181" s="193">
        <v>1.7181073000000002E-2</v>
      </c>
      <c r="H5181" s="193">
        <v>1.5052282000000001E-5</v>
      </c>
      <c r="I5181" s="193">
        <v>2.1979629E-4</v>
      </c>
      <c r="J5181" s="193">
        <v>4.1194853999999999E-4</v>
      </c>
      <c r="K5181" s="193">
        <v>1.7358107E-6</v>
      </c>
      <c r="L5181" s="193">
        <v>1.6780441000000001E-4</v>
      </c>
      <c r="M5181" s="193">
        <v>0</v>
      </c>
      <c r="N5181" s="193">
        <v>0</v>
      </c>
      <c r="O5181" s="193">
        <v>0</v>
      </c>
      <c r="P5181" s="199">
        <f t="shared" si="999"/>
        <v>8.9670970370370376E-2</v>
      </c>
      <c r="Q5181" s="240">
        <v>0.33249103000000002</v>
      </c>
      <c r="R5181" s="99">
        <v>0.29782122</v>
      </c>
      <c r="S5181" s="99">
        <v>2.8672E-2</v>
      </c>
      <c r="T5181" s="99">
        <v>4.8314000000000002E-7</v>
      </c>
      <c r="U5181" s="99">
        <v>7.0116000000000004E-4</v>
      </c>
      <c r="V5181" s="99">
        <v>1.428751E-4</v>
      </c>
      <c r="W5181" s="99">
        <v>5.1533000000000004E-3</v>
      </c>
      <c r="X5181" s="241">
        <f t="shared" si="1000"/>
        <v>9.6302319874060002E-3</v>
      </c>
      <c r="Y5181" s="241">
        <f t="shared" si="1001"/>
        <v>7.2432065791900001E-3</v>
      </c>
      <c r="Z5181" s="241">
        <f t="shared" si="1002"/>
        <v>1.6420452941860002E-3</v>
      </c>
      <c r="AA5181" s="241">
        <f t="shared" si="1003"/>
        <v>7.4498011403000008E-4</v>
      </c>
      <c r="AB5181" s="258">
        <v>2.4856673000000001E-3</v>
      </c>
      <c r="AC5181" s="258">
        <v>1.6189024E-7</v>
      </c>
      <c r="AD5181" s="258">
        <v>4.5691919999999997E-3</v>
      </c>
      <c r="AE5181" s="258">
        <v>1.1889228E-7</v>
      </c>
      <c r="AF5181" s="258">
        <v>1.8717867000000001E-4</v>
      </c>
      <c r="AG5181" s="258">
        <v>8.8782666999999997E-7</v>
      </c>
      <c r="AH5181" s="258">
        <v>1.6255569999999999E-3</v>
      </c>
      <c r="AI5181" s="258">
        <v>1.0225873000000001E-6</v>
      </c>
      <c r="AJ5181" s="258">
        <v>1.3473015E-7</v>
      </c>
      <c r="AK5181" s="258">
        <v>1.1703353E-5</v>
      </c>
      <c r="AL5181" s="258">
        <v>1.0685324999999999E-5</v>
      </c>
      <c r="AM5181" s="258">
        <v>2.7606735999999999E-8</v>
      </c>
      <c r="AN5181" s="258">
        <v>9.8972120000000002E-6</v>
      </c>
      <c r="AO5181" s="258">
        <v>1.6542343000000001E-4</v>
      </c>
      <c r="AP5181" s="258">
        <v>-1.8240595000000001E-4</v>
      </c>
      <c r="AQ5181" s="258">
        <v>3.5866403000000002E-7</v>
      </c>
      <c r="AR5181" s="258">
        <v>7.4462145000000004E-4</v>
      </c>
      <c r="AT5181" s="193"/>
      <c r="AU5181" s="193"/>
      <c r="AV5181" s="193"/>
      <c r="AW5181" s="193"/>
      <c r="AX5181" s="193"/>
      <c r="AY5181" s="193"/>
      <c r="AZ5181" s="193"/>
      <c r="BA5181" s="193"/>
      <c r="BB5181" s="193"/>
      <c r="BC5181" s="193"/>
      <c r="BD5181" s="193"/>
      <c r="BE5181" s="315"/>
      <c r="BF5181" s="315"/>
      <c r="BG5181" s="315"/>
      <c r="BH5181" s="315"/>
      <c r="BI5181" s="315"/>
      <c r="BJ5181" s="315"/>
      <c r="BK5181" s="315"/>
    </row>
    <row r="5182" spans="1:63" x14ac:dyDescent="0.25">
      <c r="A5182" s="9"/>
      <c r="B5182" s="185" t="s">
        <v>5770</v>
      </c>
      <c r="C5182" s="5" t="s">
        <v>4312</v>
      </c>
      <c r="D5182" s="172">
        <v>2.8023975E-2</v>
      </c>
      <c r="E5182" s="172">
        <v>1.0814829999999999E-2</v>
      </c>
      <c r="F5182" s="172">
        <v>8.3416852999999998E-4</v>
      </c>
      <c r="G5182" s="172">
        <v>1.5622810000000001E-2</v>
      </c>
      <c r="H5182" s="172">
        <v>1.5014718E-5</v>
      </c>
      <c r="I5182" s="172">
        <v>2.1878496000000001E-4</v>
      </c>
      <c r="J5182" s="172">
        <v>3.4877994E-4</v>
      </c>
      <c r="K5182" s="172">
        <v>1.7338283E-6</v>
      </c>
      <c r="L5182" s="172">
        <v>1.6785266000000001E-4</v>
      </c>
      <c r="M5182" s="172">
        <v>0</v>
      </c>
      <c r="N5182" s="172">
        <v>0</v>
      </c>
      <c r="O5182" s="172">
        <v>0</v>
      </c>
      <c r="P5182" s="199">
        <f t="shared" si="999"/>
        <v>8.0109851851851835E-2</v>
      </c>
      <c r="Q5182" s="233">
        <v>0.33275638000000002</v>
      </c>
      <c r="R5182" s="96">
        <v>0.29784967000000001</v>
      </c>
      <c r="S5182" s="96">
        <v>2.8870239999999998E-2</v>
      </c>
      <c r="T5182" s="96">
        <v>4.8314999999999998E-7</v>
      </c>
      <c r="U5182" s="96">
        <v>7.0301999999999995E-4</v>
      </c>
      <c r="V5182" s="96">
        <v>1.4335859999999999E-4</v>
      </c>
      <c r="W5182" s="96">
        <v>5.1895999999999999E-3</v>
      </c>
      <c r="X5182" s="241">
        <f t="shared" si="1000"/>
        <v>7.7238434442259999E-3</v>
      </c>
      <c r="Y5182" s="241">
        <f t="shared" si="1001"/>
        <v>5.4959499256299997E-3</v>
      </c>
      <c r="Z5182" s="241">
        <f t="shared" si="1002"/>
        <v>1.482841775326E-3</v>
      </c>
      <c r="AA5182" s="241">
        <f t="shared" si="1003"/>
        <v>7.4505174326999996E-4</v>
      </c>
      <c r="AB5182" s="241">
        <v>2.2206331000000001E-3</v>
      </c>
      <c r="AC5182" s="241">
        <v>1.6190439999999999E-7</v>
      </c>
      <c r="AD5182" s="241">
        <v>3.0887292000000002E-3</v>
      </c>
      <c r="AE5182" s="241">
        <v>1.164977E-7</v>
      </c>
      <c r="AF5182" s="241">
        <v>1.8541489000000001E-4</v>
      </c>
      <c r="AG5182" s="241">
        <v>8.9433353000000004E-7</v>
      </c>
      <c r="AH5182" s="241">
        <v>1.4522531E-3</v>
      </c>
      <c r="AI5182" s="241">
        <v>1.0017636E-6</v>
      </c>
      <c r="AJ5182" s="241">
        <v>1.3512202E-7</v>
      </c>
      <c r="AK5182" s="241">
        <v>1.218143E-5</v>
      </c>
      <c r="AL5182" s="241">
        <v>2.4277270999999999E-5</v>
      </c>
      <c r="AM5182" s="241">
        <v>7.0169305999999996E-8</v>
      </c>
      <c r="AN5182" s="241">
        <v>9.8992793999999992E-6</v>
      </c>
      <c r="AO5182" s="241">
        <v>1.6542814E-4</v>
      </c>
      <c r="AP5182" s="241">
        <v>-1.8240450000000001E-4</v>
      </c>
      <c r="AQ5182" s="241">
        <v>3.5896326999999998E-7</v>
      </c>
      <c r="AR5182" s="241">
        <v>7.4469277999999995E-4</v>
      </c>
      <c r="AT5182" s="193"/>
      <c r="AU5182" s="193"/>
      <c r="AV5182" s="193"/>
      <c r="AW5182" s="193"/>
      <c r="AX5182" s="193"/>
      <c r="AY5182" s="193"/>
      <c r="AZ5182" s="193"/>
      <c r="BA5182" s="193"/>
      <c r="BB5182" s="193"/>
      <c r="BC5182" s="193"/>
      <c r="BD5182" s="193"/>
      <c r="BE5182" s="315"/>
      <c r="BF5182" s="315"/>
      <c r="BG5182" s="315"/>
      <c r="BH5182" s="315"/>
      <c r="BI5182" s="315"/>
      <c r="BJ5182" s="315"/>
      <c r="BK5182" s="315"/>
    </row>
    <row r="5183" spans="1:63" x14ac:dyDescent="0.25">
      <c r="A5183" s="9"/>
      <c r="B5183" s="185" t="s">
        <v>5770</v>
      </c>
      <c r="C5183" s="25" t="s">
        <v>4311</v>
      </c>
      <c r="D5183" s="193">
        <v>3.5690672E-2</v>
      </c>
      <c r="E5183" s="193">
        <v>1.5203312E-2</v>
      </c>
      <c r="F5183" s="193">
        <v>1.1160941E-3</v>
      </c>
      <c r="G5183" s="193">
        <v>1.8769251000000001E-2</v>
      </c>
      <c r="H5183" s="193">
        <v>1.5115745E-5</v>
      </c>
      <c r="I5183" s="193">
        <v>2.2149486000000001E-4</v>
      </c>
      <c r="J5183" s="193">
        <v>1.970237E-4</v>
      </c>
      <c r="K5183" s="193">
        <v>1.735754E-6</v>
      </c>
      <c r="L5183" s="193">
        <v>1.6664459999999999E-4</v>
      </c>
      <c r="M5183" s="193">
        <v>0</v>
      </c>
      <c r="N5183" s="193">
        <v>0</v>
      </c>
      <c r="O5183" s="193">
        <v>0</v>
      </c>
      <c r="P5183" s="199">
        <f t="shared" si="999"/>
        <v>0.11261712592592592</v>
      </c>
      <c r="Q5183" s="240">
        <v>0.32661364999999998</v>
      </c>
      <c r="R5183" s="99">
        <v>0.29679797000000002</v>
      </c>
      <c r="S5183" s="99">
        <v>2.4611999999999998E-2</v>
      </c>
      <c r="T5183" s="99">
        <v>4.8251999999999996E-7</v>
      </c>
      <c r="U5183" s="99">
        <v>6.6177E-4</v>
      </c>
      <c r="V5183" s="99">
        <v>1.3252779999999999E-4</v>
      </c>
      <c r="W5183" s="99">
        <v>4.4089000000000003E-3</v>
      </c>
      <c r="X5183" s="241">
        <f t="shared" si="1000"/>
        <v>1.187094291589E-2</v>
      </c>
      <c r="Y5183" s="241">
        <f t="shared" si="1001"/>
        <v>9.0519240343100004E-3</v>
      </c>
      <c r="Z5183" s="241">
        <f t="shared" si="1002"/>
        <v>2.0766085443000002E-3</v>
      </c>
      <c r="AA5183" s="241">
        <f t="shared" si="1003"/>
        <v>7.4241033727999992E-4</v>
      </c>
      <c r="AB5183" s="258">
        <v>3.1217367999999998E-3</v>
      </c>
      <c r="AC5183" s="258">
        <v>1.6143545999999999E-7</v>
      </c>
      <c r="AD5183" s="258">
        <v>5.7448969999999997E-3</v>
      </c>
      <c r="AE5183" s="258">
        <v>1.2357218000000001E-7</v>
      </c>
      <c r="AF5183" s="258">
        <v>1.8425093999999999E-4</v>
      </c>
      <c r="AG5183" s="258">
        <v>7.5428666999999995E-7</v>
      </c>
      <c r="AH5183" s="258">
        <v>2.0414733999999999E-3</v>
      </c>
      <c r="AI5183" s="258">
        <v>9.8936509E-7</v>
      </c>
      <c r="AJ5183" s="258">
        <v>1.2639780999999999E-7</v>
      </c>
      <c r="AK5183" s="258">
        <v>2.0325565E-6</v>
      </c>
      <c r="AL5183" s="258">
        <v>3.9053159999999998E-5</v>
      </c>
      <c r="AM5183" s="258">
        <v>1.175981E-7</v>
      </c>
      <c r="AN5183" s="258">
        <v>9.8511467999999999E-6</v>
      </c>
      <c r="AO5183" s="258">
        <v>1.6541033000000001E-4</v>
      </c>
      <c r="AP5183" s="258">
        <v>-1.8244541000000001E-4</v>
      </c>
      <c r="AQ5183" s="258">
        <v>3.5211727999999999E-7</v>
      </c>
      <c r="AR5183" s="258">
        <v>7.4205821999999996E-4</v>
      </c>
      <c r="AT5183" s="193"/>
      <c r="AU5183" s="193"/>
      <c r="AV5183" s="193"/>
      <c r="AW5183" s="193"/>
      <c r="AX5183" s="193"/>
      <c r="AY5183" s="193"/>
      <c r="AZ5183" s="193"/>
      <c r="BA5183" s="193"/>
      <c r="BB5183" s="193"/>
      <c r="BC5183" s="193"/>
      <c r="BD5183" s="193"/>
      <c r="BE5183" s="315"/>
      <c r="BF5183" s="315"/>
      <c r="BG5183" s="315"/>
      <c r="BH5183" s="315"/>
      <c r="BI5183" s="315"/>
      <c r="BJ5183" s="315"/>
      <c r="BK5183" s="315"/>
    </row>
    <row r="5184" spans="1:63" x14ac:dyDescent="0.25">
      <c r="A5184" s="9"/>
      <c r="B5184" s="185" t="s">
        <v>5770</v>
      </c>
      <c r="C5184" s="5" t="s">
        <v>4310</v>
      </c>
      <c r="D5184" s="172">
        <v>3.0581739E-2</v>
      </c>
      <c r="E5184" s="172">
        <v>1.3067183E-2</v>
      </c>
      <c r="F5184" s="172">
        <v>1.0446202999999999E-3</v>
      </c>
      <c r="G5184" s="172">
        <v>1.5888103000000001E-2</v>
      </c>
      <c r="H5184" s="172">
        <v>1.5051835E-5</v>
      </c>
      <c r="I5184" s="172">
        <v>2.1974648999999999E-4</v>
      </c>
      <c r="J5184" s="172">
        <v>1.7876826000000001E-4</v>
      </c>
      <c r="K5184" s="172">
        <v>1.732664E-6</v>
      </c>
      <c r="L5184" s="172">
        <v>1.6653438E-4</v>
      </c>
      <c r="M5184" s="172">
        <v>0</v>
      </c>
      <c r="N5184" s="172">
        <v>0</v>
      </c>
      <c r="O5184" s="172">
        <v>0</v>
      </c>
      <c r="P5184" s="199">
        <f t="shared" si="999"/>
        <v>9.6793948148148137E-2</v>
      </c>
      <c r="Q5184" s="233">
        <v>0.32609016000000002</v>
      </c>
      <c r="R5184" s="96">
        <v>0.29670563999999999</v>
      </c>
      <c r="S5184" s="96">
        <v>2.425136E-2</v>
      </c>
      <c r="T5184" s="96">
        <v>4.8245999999999999E-7</v>
      </c>
      <c r="U5184" s="96">
        <v>6.5826000000000003E-4</v>
      </c>
      <c r="V5184" s="96">
        <v>1.3161680000000001E-4</v>
      </c>
      <c r="W5184" s="96">
        <v>4.3428E-3</v>
      </c>
      <c r="X5184" s="241">
        <f t="shared" si="1000"/>
        <v>1.0249445036806E-2</v>
      </c>
      <c r="Y5184" s="241">
        <f t="shared" si="1001"/>
        <v>7.7238306233799996E-3</v>
      </c>
      <c r="Z5184" s="241">
        <f t="shared" si="1002"/>
        <v>1.7834359304560001E-3</v>
      </c>
      <c r="AA5184" s="241">
        <f t="shared" si="1003"/>
        <v>7.4217848296999995E-4</v>
      </c>
      <c r="AB5184" s="241">
        <v>2.6831183000000001E-3</v>
      </c>
      <c r="AC5184" s="241">
        <v>1.6139438E-7</v>
      </c>
      <c r="AD5184" s="241">
        <v>4.8559726999999999E-3</v>
      </c>
      <c r="AE5184" s="241">
        <v>1.1958665E-7</v>
      </c>
      <c r="AF5184" s="241">
        <v>1.8371619999999999E-4</v>
      </c>
      <c r="AG5184" s="241">
        <v>7.4244234999999997E-7</v>
      </c>
      <c r="AH5184" s="241">
        <v>1.7546663999999999E-3</v>
      </c>
      <c r="AI5184" s="241">
        <v>9.8723737999999991E-7</v>
      </c>
      <c r="AJ5184" s="241">
        <v>1.2565175000000001E-7</v>
      </c>
      <c r="AK5184" s="241">
        <v>1.7763665000000001E-6</v>
      </c>
      <c r="AL5184" s="241">
        <v>3.2974091000000002E-5</v>
      </c>
      <c r="AM5184" s="241">
        <v>9.9292826000000005E-8</v>
      </c>
      <c r="AN5184" s="241">
        <v>9.8470010000000002E-6</v>
      </c>
      <c r="AO5184" s="241">
        <v>1.6540903E-4</v>
      </c>
      <c r="AP5184" s="241">
        <v>-1.8244914000000001E-4</v>
      </c>
      <c r="AQ5184" s="241">
        <v>3.5152296999999999E-7</v>
      </c>
      <c r="AR5184" s="241">
        <v>7.4182695999999997E-4</v>
      </c>
      <c r="AT5184" s="193"/>
      <c r="AU5184" s="193"/>
      <c r="AV5184" s="193"/>
      <c r="AW5184" s="193"/>
      <c r="AX5184" s="193"/>
      <c r="AY5184" s="193"/>
      <c r="AZ5184" s="193"/>
      <c r="BA5184" s="193"/>
      <c r="BB5184" s="193"/>
      <c r="BC5184" s="193"/>
      <c r="BD5184" s="193"/>
      <c r="BE5184" s="315"/>
      <c r="BF5184" s="315"/>
      <c r="BG5184" s="315"/>
      <c r="BH5184" s="315"/>
      <c r="BI5184" s="315"/>
      <c r="BJ5184" s="315"/>
      <c r="BK5184" s="315"/>
    </row>
    <row r="5185" spans="1:63" x14ac:dyDescent="0.25">
      <c r="A5185" s="9"/>
      <c r="B5185" s="185" t="s">
        <v>5770</v>
      </c>
      <c r="C5185" s="5" t="s">
        <v>2703</v>
      </c>
      <c r="D5185" s="172">
        <v>3.8231695000000003E-2</v>
      </c>
      <c r="E5185" s="172">
        <v>1.5934264E-2</v>
      </c>
      <c r="F5185" s="172">
        <v>1.3775358000000001E-3</v>
      </c>
      <c r="G5185" s="172">
        <v>2.0138432000000001E-2</v>
      </c>
      <c r="H5185" s="172">
        <v>1.5139909E-5</v>
      </c>
      <c r="I5185" s="172">
        <v>2.2222067E-4</v>
      </c>
      <c r="J5185" s="172">
        <v>3.7553727000000001E-4</v>
      </c>
      <c r="K5185" s="172">
        <v>1.7368028E-6</v>
      </c>
      <c r="L5185" s="172">
        <v>1.6682884E-4</v>
      </c>
      <c r="M5185" s="172">
        <v>0</v>
      </c>
      <c r="N5185" s="172">
        <v>0</v>
      </c>
      <c r="O5185" s="172">
        <v>0</v>
      </c>
      <c r="P5185" s="199">
        <f t="shared" si="999"/>
        <v>0.11803158518518518</v>
      </c>
      <c r="Q5185" s="233">
        <v>0.32752840999999999</v>
      </c>
      <c r="R5185" s="96">
        <v>0.29695284999999999</v>
      </c>
      <c r="S5185" s="96">
        <v>2.5247599999999999E-2</v>
      </c>
      <c r="T5185" s="96">
        <v>4.8261E-7</v>
      </c>
      <c r="U5185" s="96">
        <v>6.6792999999999996E-4</v>
      </c>
      <c r="V5185" s="96">
        <v>1.3414540000000001E-4</v>
      </c>
      <c r="W5185" s="96">
        <v>4.5253999999999997E-3</v>
      </c>
      <c r="X5185" s="241">
        <f t="shared" si="1000"/>
        <v>9.9449541806839997E-3</v>
      </c>
      <c r="Y5185" s="241">
        <f t="shared" si="1001"/>
        <v>6.8892414395899998E-3</v>
      </c>
      <c r="Z5185" s="241">
        <f t="shared" si="1002"/>
        <v>2.3129134033439999E-3</v>
      </c>
      <c r="AA5185" s="241">
        <f t="shared" si="1003"/>
        <v>7.4279933774999999E-4</v>
      </c>
      <c r="AB5185" s="241">
        <v>3.2718252E-3</v>
      </c>
      <c r="AC5185" s="241">
        <v>1.6150127999999999E-7</v>
      </c>
      <c r="AD5185" s="241">
        <v>3.4313554999999998E-3</v>
      </c>
      <c r="AE5185" s="241">
        <v>1.2506226E-7</v>
      </c>
      <c r="AF5185" s="241">
        <v>1.8499898999999999E-4</v>
      </c>
      <c r="AG5185" s="241">
        <v>7.7518605000000001E-7</v>
      </c>
      <c r="AH5185" s="241">
        <v>2.1396148E-3</v>
      </c>
      <c r="AI5185" s="241">
        <v>9.9603287000000009E-7</v>
      </c>
      <c r="AJ5185" s="241">
        <v>1.2769961E-7</v>
      </c>
      <c r="AK5185" s="241">
        <v>1.5119075000000001E-4</v>
      </c>
      <c r="AL5185" s="241">
        <v>2.8116010000000001E-5</v>
      </c>
      <c r="AM5185" s="241">
        <v>3.7325864000000002E-8</v>
      </c>
      <c r="AN5185" s="241">
        <v>9.8583449999999999E-6</v>
      </c>
      <c r="AO5185" s="241">
        <v>1.6541166000000001E-4</v>
      </c>
      <c r="AP5185" s="241">
        <v>-1.8243921999999999E-4</v>
      </c>
      <c r="AQ5185" s="241">
        <v>3.5314775E-7</v>
      </c>
      <c r="AR5185" s="241">
        <v>7.4244619000000001E-4</v>
      </c>
      <c r="AT5185" s="193"/>
      <c r="AU5185" s="193"/>
      <c r="AV5185" s="193"/>
      <c r="AW5185" s="193"/>
      <c r="AX5185" s="193"/>
      <c r="AY5185" s="193"/>
      <c r="AZ5185" s="193"/>
      <c r="BA5185" s="193"/>
      <c r="BB5185" s="193"/>
      <c r="BC5185" s="193"/>
      <c r="BD5185" s="193"/>
      <c r="BE5185" s="315"/>
      <c r="BF5185" s="315"/>
      <c r="BG5185" s="315"/>
      <c r="BH5185" s="315"/>
      <c r="BI5185" s="315"/>
      <c r="BJ5185" s="315"/>
      <c r="BK5185" s="315"/>
    </row>
    <row r="5186" spans="1:63" x14ac:dyDescent="0.25">
      <c r="A5186" s="9"/>
      <c r="B5186" s="185" t="s">
        <v>5770</v>
      </c>
      <c r="C5186" s="5" t="s">
        <v>2702</v>
      </c>
      <c r="D5186" s="172">
        <v>6.0588412000000001E-2</v>
      </c>
      <c r="E5186" s="172">
        <v>1.2490496E-2</v>
      </c>
      <c r="F5186" s="172">
        <v>1.065805E-3</v>
      </c>
      <c r="G5186" s="172">
        <v>4.6158810000000002E-2</v>
      </c>
      <c r="H5186" s="172">
        <v>1.5375169999999999E-5</v>
      </c>
      <c r="I5186" s="172">
        <v>2.2931764E-4</v>
      </c>
      <c r="J5186" s="172">
        <v>4.4488999000000002E-4</v>
      </c>
      <c r="K5186" s="172">
        <v>1.7861607000000001E-6</v>
      </c>
      <c r="L5186" s="172">
        <v>1.8193201000000001E-4</v>
      </c>
      <c r="M5186" s="172">
        <v>0</v>
      </c>
      <c r="N5186" s="172">
        <v>0</v>
      </c>
      <c r="O5186" s="172">
        <v>0</v>
      </c>
      <c r="P5186" s="199">
        <f t="shared" si="999"/>
        <v>9.2522192592592589E-2</v>
      </c>
      <c r="Q5186" s="233">
        <v>0.40366564999999999</v>
      </c>
      <c r="R5186" s="96">
        <v>0.31017114000000001</v>
      </c>
      <c r="S5186" s="96">
        <v>7.7873600000000001E-2</v>
      </c>
      <c r="T5186" s="96">
        <v>4.9070000000000002E-7</v>
      </c>
      <c r="U5186" s="96">
        <v>1.1783E-3</v>
      </c>
      <c r="V5186" s="96">
        <v>2.6811400000000002E-4</v>
      </c>
      <c r="W5186" s="96">
        <v>1.4174000000000001E-2</v>
      </c>
      <c r="X5186" s="241">
        <f t="shared" si="1000"/>
        <v>1.0223990972499E-2</v>
      </c>
      <c r="Y5186" s="241">
        <f t="shared" si="1001"/>
        <v>7.7508158423599998E-3</v>
      </c>
      <c r="Z5186" s="241">
        <f t="shared" si="1002"/>
        <v>1.6971788943190001E-3</v>
      </c>
      <c r="AA5186" s="241">
        <f t="shared" si="1003"/>
        <v>7.7599623581999996E-4</v>
      </c>
      <c r="AB5186" s="241">
        <v>2.5646797000000001E-3</v>
      </c>
      <c r="AC5186" s="241">
        <v>1.6744717999999999E-7</v>
      </c>
      <c r="AD5186" s="241">
        <v>4.9734317999999998E-3</v>
      </c>
      <c r="AE5186" s="241">
        <v>1.3035187999999999E-7</v>
      </c>
      <c r="AF5186" s="241">
        <v>2.0990042000000001E-4</v>
      </c>
      <c r="AG5186" s="241">
        <v>2.5061232999999998E-6</v>
      </c>
      <c r="AH5186" s="241">
        <v>1.6772398999999999E-3</v>
      </c>
      <c r="AI5186" s="241">
        <v>1.1912849999999999E-6</v>
      </c>
      <c r="AJ5186" s="241">
        <v>2.3572382999999999E-7</v>
      </c>
      <c r="AK5186" s="241">
        <v>1.2733867E-5</v>
      </c>
      <c r="AL5186" s="241">
        <v>1.1618562E-5</v>
      </c>
      <c r="AM5186" s="241">
        <v>3.0030488999999999E-8</v>
      </c>
      <c r="AN5186" s="241">
        <v>1.0456426E-5</v>
      </c>
      <c r="AO5186" s="241">
        <v>1.6562565000000001E-4</v>
      </c>
      <c r="AP5186" s="241">
        <v>-1.8195255000000001E-4</v>
      </c>
      <c r="AQ5186" s="241">
        <v>4.3818582000000001E-7</v>
      </c>
      <c r="AR5186" s="241">
        <v>7.7555804999999999E-4</v>
      </c>
      <c r="AT5186" s="193"/>
      <c r="AU5186" s="193"/>
      <c r="AV5186" s="193"/>
      <c r="AW5186" s="193"/>
      <c r="AX5186" s="193"/>
      <c r="AY5186" s="193"/>
      <c r="AZ5186" s="193"/>
      <c r="BA5186" s="193"/>
      <c r="BB5186" s="193"/>
      <c r="BC5186" s="193"/>
      <c r="BD5186" s="193"/>
      <c r="BE5186" s="315"/>
      <c r="BF5186" s="315"/>
      <c r="BG5186" s="315"/>
      <c r="BH5186" s="315"/>
      <c r="BI5186" s="315"/>
      <c r="BJ5186" s="315"/>
      <c r="BK5186" s="315"/>
    </row>
    <row r="5187" spans="1:63" x14ac:dyDescent="0.25">
      <c r="A5187" s="9"/>
      <c r="B5187" s="185" t="s">
        <v>5770</v>
      </c>
      <c r="C5187" s="5" t="s">
        <v>1321</v>
      </c>
      <c r="D5187" s="172">
        <v>2.2722846000000001E-2</v>
      </c>
      <c r="E5187" s="172">
        <v>8.8979624000000007E-3</v>
      </c>
      <c r="F5187" s="172">
        <v>2.9158367E-3</v>
      </c>
      <c r="G5187" s="172">
        <v>1.0241373E-2</v>
      </c>
      <c r="H5187" s="172">
        <v>1.4929316999999999E-5</v>
      </c>
      <c r="I5187" s="172">
        <v>2.1634215000000001E-4</v>
      </c>
      <c r="J5187" s="172">
        <v>2.6825869000000001E-4</v>
      </c>
      <c r="K5187" s="172">
        <v>1.7271079E-6</v>
      </c>
      <c r="L5187" s="172">
        <v>1.6641649999999999E-4</v>
      </c>
      <c r="M5187" s="172">
        <v>0</v>
      </c>
      <c r="N5187" s="172">
        <v>0</v>
      </c>
      <c r="O5187" s="172">
        <v>0</v>
      </c>
      <c r="P5187" s="199">
        <f t="shared" si="999"/>
        <v>6.5910832592592589E-2</v>
      </c>
      <c r="Q5187" s="233">
        <v>0.32554981999999999</v>
      </c>
      <c r="R5187" s="96">
        <v>0.29660583000000001</v>
      </c>
      <c r="S5187" s="96">
        <v>2.3882879999999999E-2</v>
      </c>
      <c r="T5187" s="96">
        <v>4.8238999999999997E-7</v>
      </c>
      <c r="U5187" s="96">
        <v>6.5466000000000005E-4</v>
      </c>
      <c r="V5187" s="96">
        <v>1.3066440000000001E-4</v>
      </c>
      <c r="W5187" s="96">
        <v>4.2753000000000001E-3</v>
      </c>
      <c r="X5187" s="241">
        <f t="shared" si="1000"/>
        <v>7.3079803207749998E-3</v>
      </c>
      <c r="Y5187" s="241">
        <f t="shared" si="1001"/>
        <v>5.35428763508E-3</v>
      </c>
      <c r="Z5187" s="241">
        <f t="shared" si="1002"/>
        <v>1.2117648405250002E-3</v>
      </c>
      <c r="AA5187" s="241">
        <f t="shared" si="1003"/>
        <v>7.4192784516999993E-4</v>
      </c>
      <c r="AB5187" s="241">
        <v>1.8270386E-3</v>
      </c>
      <c r="AC5187" s="241">
        <v>1.6134553999999999E-7</v>
      </c>
      <c r="AD5187" s="241">
        <v>3.3423132E-3</v>
      </c>
      <c r="AE5187" s="241">
        <v>1.1199269E-7</v>
      </c>
      <c r="AF5187" s="241">
        <v>1.8393218E-4</v>
      </c>
      <c r="AG5187" s="241">
        <v>7.3031685000000005E-7</v>
      </c>
      <c r="AH5187" s="241">
        <v>1.1948833E-3</v>
      </c>
      <c r="AI5187" s="241">
        <v>9.9863626000000009E-7</v>
      </c>
      <c r="AJ5187" s="241">
        <v>1.2488569999999999E-7</v>
      </c>
      <c r="AK5187" s="241">
        <v>1.3170133999999999E-5</v>
      </c>
      <c r="AL5187" s="241">
        <v>9.7650020999999993E-6</v>
      </c>
      <c r="AM5187" s="241">
        <v>2.5506564999999998E-8</v>
      </c>
      <c r="AN5187" s="241">
        <v>9.8426959000000006E-6</v>
      </c>
      <c r="AO5187" s="241">
        <v>1.6540802999999999E-4</v>
      </c>
      <c r="AP5187" s="241">
        <v>-1.8245334999999999E-4</v>
      </c>
      <c r="AQ5187" s="241">
        <v>3.5089517E-7</v>
      </c>
      <c r="AR5187" s="241">
        <v>7.4157694999999997E-4</v>
      </c>
      <c r="AT5187" s="193"/>
      <c r="AU5187" s="193"/>
      <c r="AV5187" s="193"/>
      <c r="AW5187" s="193"/>
      <c r="AX5187" s="193"/>
      <c r="AY5187" s="193"/>
      <c r="AZ5187" s="193"/>
      <c r="BA5187" s="193"/>
      <c r="BB5187" s="193"/>
      <c r="BC5187" s="193"/>
      <c r="BD5187" s="193"/>
      <c r="BE5187" s="315"/>
      <c r="BF5187" s="315"/>
      <c r="BG5187" s="315"/>
      <c r="BH5187" s="315"/>
      <c r="BI5187" s="315"/>
      <c r="BJ5187" s="315"/>
      <c r="BK5187" s="315"/>
    </row>
    <row r="5188" spans="1:63" x14ac:dyDescent="0.25">
      <c r="A5188" s="9"/>
      <c r="B5188" s="185" t="s">
        <v>5770</v>
      </c>
      <c r="C5188" s="5" t="s">
        <v>1320</v>
      </c>
      <c r="D5188" s="172">
        <v>0.10659132</v>
      </c>
      <c r="E5188" s="172">
        <v>8.7218909999999997E-2</v>
      </c>
      <c r="F5188" s="172">
        <v>1.4534424E-3</v>
      </c>
      <c r="G5188" s="172">
        <v>2.2302022000000002E-3</v>
      </c>
      <c r="H5188" s="172">
        <v>1.7555509999999999E-5</v>
      </c>
      <c r="I5188" s="172">
        <v>2.8800032999999999E-4</v>
      </c>
      <c r="J5188" s="172">
        <v>1.5194251000000001E-2</v>
      </c>
      <c r="K5188" s="172">
        <v>1.9262438999999999E-6</v>
      </c>
      <c r="L5188" s="172">
        <v>1.8703261000000001E-4</v>
      </c>
      <c r="M5188" s="172">
        <v>0</v>
      </c>
      <c r="N5188" s="172">
        <v>0</v>
      </c>
      <c r="O5188" s="172">
        <v>0</v>
      </c>
      <c r="P5188" s="199">
        <f t="shared" si="999"/>
        <v>0.64606599999999992</v>
      </c>
      <c r="Q5188" s="233">
        <v>0.39009247000000002</v>
      </c>
      <c r="R5188" s="96">
        <v>0.30947109</v>
      </c>
      <c r="S5188" s="96">
        <v>6.7093600000000003E-2</v>
      </c>
      <c r="T5188" s="96">
        <v>4.9139999999999997E-7</v>
      </c>
      <c r="U5188" s="96">
        <v>1.1138000000000001E-3</v>
      </c>
      <c r="V5188" s="96">
        <v>2.5249700000000002E-4</v>
      </c>
      <c r="W5188" s="96">
        <v>1.2161E-2</v>
      </c>
      <c r="X5188" s="241">
        <f t="shared" si="1000"/>
        <v>3.3249057835786001E-2</v>
      </c>
      <c r="Y5188" s="241">
        <f t="shared" si="1001"/>
        <v>2.0752192396600002E-2</v>
      </c>
      <c r="Z5188" s="241">
        <f t="shared" si="1002"/>
        <v>1.1722630729646001E-2</v>
      </c>
      <c r="AA5188" s="241">
        <f t="shared" si="1003"/>
        <v>7.7423470954000005E-4</v>
      </c>
      <c r="AB5188" s="241">
        <v>1.7908921000000001E-2</v>
      </c>
      <c r="AC5188" s="241">
        <v>1.7380613000000001E-7</v>
      </c>
      <c r="AD5188" s="241">
        <v>2.5848306E-3</v>
      </c>
      <c r="AE5188" s="241">
        <v>2.6652147000000002E-7</v>
      </c>
      <c r="AF5188" s="241">
        <v>2.5584977000000001E-4</v>
      </c>
      <c r="AG5188" s="241">
        <v>2.1506990000000002E-6</v>
      </c>
      <c r="AH5188" s="241">
        <v>1.1710681000000001E-2</v>
      </c>
      <c r="AI5188" s="241">
        <v>1.6673866E-6</v>
      </c>
      <c r="AJ5188" s="241">
        <v>1.1565092999999999E-6</v>
      </c>
      <c r="AK5188" s="241">
        <v>1.603363E-6</v>
      </c>
      <c r="AL5188" s="241">
        <v>1.3302195000000001E-5</v>
      </c>
      <c r="AM5188" s="241">
        <v>3.7840746E-8</v>
      </c>
      <c r="AN5188" s="241">
        <v>1.0498075E-5</v>
      </c>
      <c r="AO5188" s="241">
        <v>1.6569172999999999E-4</v>
      </c>
      <c r="AP5188" s="241">
        <v>-1.8200736999999999E-4</v>
      </c>
      <c r="AQ5188" s="241">
        <v>4.3274953999999998E-7</v>
      </c>
      <c r="AR5188" s="241">
        <v>7.7380196000000003E-4</v>
      </c>
      <c r="AT5188" s="193"/>
      <c r="AU5188" s="193"/>
      <c r="AV5188" s="193"/>
      <c r="AW5188" s="193"/>
      <c r="AX5188" s="193"/>
      <c r="AY5188" s="193"/>
      <c r="AZ5188" s="193"/>
      <c r="BA5188" s="193"/>
      <c r="BB5188" s="193"/>
      <c r="BC5188" s="193"/>
      <c r="BD5188" s="193"/>
      <c r="BE5188" s="315"/>
      <c r="BF5188" s="315"/>
      <c r="BG5188" s="315"/>
      <c r="BH5188" s="315"/>
      <c r="BI5188" s="315"/>
      <c r="BJ5188" s="315"/>
      <c r="BK5188" s="315"/>
    </row>
    <row r="5189" spans="1:63" x14ac:dyDescent="0.25">
      <c r="A5189" s="9"/>
      <c r="B5189" s="185" t="s">
        <v>5770</v>
      </c>
      <c r="C5189" s="5" t="s">
        <v>2686</v>
      </c>
      <c r="D5189" s="172">
        <v>5.9915468999999999E-2</v>
      </c>
      <c r="E5189" s="172">
        <v>2.6118718999999999E-3</v>
      </c>
      <c r="F5189" s="172">
        <v>5.4237542E-2</v>
      </c>
      <c r="G5189" s="172">
        <v>8.4940472000000005E-4</v>
      </c>
      <c r="H5189" s="172">
        <v>1.4779971E-5</v>
      </c>
      <c r="I5189" s="172">
        <v>2.1129349000000001E-4</v>
      </c>
      <c r="J5189" s="172">
        <v>1.8225267999999999E-3</v>
      </c>
      <c r="K5189" s="172">
        <v>1.7619877000000001E-6</v>
      </c>
      <c r="L5189" s="172">
        <v>1.6628867000000001E-4</v>
      </c>
      <c r="M5189" s="172">
        <v>0</v>
      </c>
      <c r="N5189" s="172">
        <v>0</v>
      </c>
      <c r="O5189" s="172">
        <v>0</v>
      </c>
      <c r="P5189" s="199">
        <f t="shared" si="999"/>
        <v>1.9347199259259255E-2</v>
      </c>
      <c r="Q5189" s="233">
        <v>0.32456589000000002</v>
      </c>
      <c r="R5189" s="96">
        <v>0.29685348</v>
      </c>
      <c r="S5189" s="96">
        <v>2.2851920000000001E-2</v>
      </c>
      <c r="T5189" s="96">
        <v>4.8284999999999996E-7</v>
      </c>
      <c r="U5189" s="96">
        <v>6.4515999999999998E-4</v>
      </c>
      <c r="V5189" s="96">
        <v>1.2815050000000001E-4</v>
      </c>
      <c r="W5189" s="96">
        <v>4.0867000000000004E-3</v>
      </c>
      <c r="X5189" s="241">
        <f t="shared" si="1000"/>
        <v>2.128935405402E-2</v>
      </c>
      <c r="Y5189" s="241">
        <f t="shared" si="1001"/>
        <v>1.9827946700299998E-2</v>
      </c>
      <c r="Z5189" s="241">
        <f t="shared" si="1002"/>
        <v>7.1886088997999984E-4</v>
      </c>
      <c r="AA5189" s="241">
        <f t="shared" si="1003"/>
        <v>7.4254646374000003E-4</v>
      </c>
      <c r="AB5189" s="241">
        <v>5.3629508000000001E-4</v>
      </c>
      <c r="AC5189" s="241">
        <v>1.6147856E-7</v>
      </c>
      <c r="AD5189" s="241">
        <v>1.9004323E-2</v>
      </c>
      <c r="AE5189" s="241">
        <v>1.0671142E-7</v>
      </c>
      <c r="AF5189" s="241">
        <v>2.8636405999999997E-4</v>
      </c>
      <c r="AG5189" s="241">
        <v>6.9637032000000003E-7</v>
      </c>
      <c r="AH5189" s="241">
        <v>3.5088026999999998E-4</v>
      </c>
      <c r="AI5189" s="241">
        <v>2.3317835000000001E-6</v>
      </c>
      <c r="AJ5189" s="241">
        <v>1.2301636E-7</v>
      </c>
      <c r="AK5189" s="241">
        <v>6.2143621999999998E-7</v>
      </c>
      <c r="AL5189" s="241">
        <v>3.7099532999999998E-4</v>
      </c>
      <c r="AM5189" s="241">
        <v>1.1171537E-6</v>
      </c>
      <c r="AN5189" s="241">
        <v>9.8351602000000008E-6</v>
      </c>
      <c r="AO5189" s="241">
        <v>1.6543783000000001E-4</v>
      </c>
      <c r="AP5189" s="241">
        <v>-1.8248109000000001E-4</v>
      </c>
      <c r="AQ5189" s="241">
        <v>3.4957373999999999E-7</v>
      </c>
      <c r="AR5189" s="241">
        <v>7.4219689E-4</v>
      </c>
      <c r="AT5189" s="193"/>
      <c r="AU5189" s="193"/>
      <c r="AV5189" s="193"/>
      <c r="AW5189" s="193"/>
      <c r="AX5189" s="193"/>
      <c r="AY5189" s="193"/>
      <c r="AZ5189" s="193"/>
      <c r="BA5189" s="193"/>
      <c r="BB5189" s="193"/>
      <c r="BC5189" s="193"/>
      <c r="BD5189" s="193"/>
      <c r="BE5189" s="315"/>
      <c r="BF5189" s="315"/>
      <c r="BG5189" s="315"/>
      <c r="BH5189" s="315"/>
      <c r="BI5189" s="315"/>
      <c r="BJ5189" s="315"/>
      <c r="BK5189" s="315"/>
    </row>
    <row r="5190" spans="1:63" x14ac:dyDescent="0.25">
      <c r="A5190" s="9"/>
      <c r="B5190" s="185" t="s">
        <v>5770</v>
      </c>
      <c r="C5190" s="5" t="s">
        <v>2685</v>
      </c>
      <c r="D5190" s="172">
        <v>0.17855987000000001</v>
      </c>
      <c r="E5190" s="172">
        <v>0.13001903000000001</v>
      </c>
      <c r="F5190" s="172">
        <v>7.7052192000000002E-3</v>
      </c>
      <c r="G5190" s="172">
        <v>3.7214533000000001E-2</v>
      </c>
      <c r="H5190" s="172">
        <v>2.7844550000000001E-5</v>
      </c>
      <c r="I5190" s="172">
        <v>5.5323430999999995E-4</v>
      </c>
      <c r="J5190" s="172">
        <v>2.3851161000000001E-3</v>
      </c>
      <c r="K5190" s="172">
        <v>4.1923492000000003E-6</v>
      </c>
      <c r="L5190" s="172">
        <v>6.5070060000000003E-4</v>
      </c>
      <c r="M5190" s="172">
        <v>0</v>
      </c>
      <c r="N5190" s="172">
        <v>0</v>
      </c>
      <c r="O5190" s="172">
        <v>0</v>
      </c>
      <c r="P5190" s="199">
        <f t="shared" si="999"/>
        <v>0.96310392592592597</v>
      </c>
      <c r="Q5190" s="233">
        <v>1.8121103000000001</v>
      </c>
      <c r="R5190" s="96">
        <v>0.59027207000000004</v>
      </c>
      <c r="S5190" s="96">
        <v>1.021328</v>
      </c>
      <c r="T5190" s="96">
        <v>6.8599999999999998E-7</v>
      </c>
      <c r="U5190" s="96">
        <v>1.1309E-2</v>
      </c>
      <c r="V5190" s="96">
        <v>2.9605299999999998E-3</v>
      </c>
      <c r="W5190" s="96">
        <v>0.18623999999999999</v>
      </c>
      <c r="X5190" s="241">
        <f t="shared" si="1000"/>
        <v>4.4618602533580597E-2</v>
      </c>
      <c r="Y5190" s="241">
        <f t="shared" si="1001"/>
        <v>2.745093343758E-2</v>
      </c>
      <c r="Z5190" s="241">
        <f t="shared" si="1002"/>
        <v>1.5688256260200598E-2</v>
      </c>
      <c r="AA5190" s="241">
        <f t="shared" si="1003"/>
        <v>1.4794128358E-3</v>
      </c>
      <c r="AB5190" s="241">
        <v>2.3964356999999999E-2</v>
      </c>
      <c r="AC5190" s="241">
        <v>4.5976392000000001E-7</v>
      </c>
      <c r="AD5190" s="241">
        <v>2.4620360999999999E-3</v>
      </c>
      <c r="AE5190" s="241">
        <v>6.3197665999999998E-7</v>
      </c>
      <c r="AF5190" s="241">
        <v>9.8993046000000009E-4</v>
      </c>
      <c r="AG5190" s="241">
        <v>3.3518137000000001E-5</v>
      </c>
      <c r="AH5190" s="241">
        <v>1.5624977E-2</v>
      </c>
      <c r="AI5190" s="241">
        <v>8.4585190000000007E-6</v>
      </c>
      <c r="AJ5190" s="241">
        <v>2.5951604000000002E-5</v>
      </c>
      <c r="AK5190" s="241">
        <v>2.2419745000000001E-6</v>
      </c>
      <c r="AL5190" s="241">
        <v>1.7817597999999999E-6</v>
      </c>
      <c r="AM5190" s="241">
        <v>5.0999005999999999E-9</v>
      </c>
      <c r="AN5190" s="241">
        <v>2.5179843E-5</v>
      </c>
      <c r="AO5190" s="241">
        <v>1.7170657000000001E-4</v>
      </c>
      <c r="AP5190" s="241">
        <v>-1.7204610999999999E-4</v>
      </c>
      <c r="AQ5190" s="241">
        <v>2.2469357999999999E-6</v>
      </c>
      <c r="AR5190" s="241">
        <v>1.4771659E-3</v>
      </c>
      <c r="AT5190" s="193"/>
      <c r="AU5190" s="193"/>
      <c r="AV5190" s="193"/>
      <c r="AW5190" s="193"/>
      <c r="AX5190" s="193"/>
      <c r="AY5190" s="193"/>
      <c r="AZ5190" s="193"/>
      <c r="BA5190" s="193"/>
      <c r="BB5190" s="193"/>
      <c r="BC5190" s="193"/>
      <c r="BD5190" s="193"/>
      <c r="BE5190" s="315"/>
      <c r="BF5190" s="315"/>
      <c r="BG5190" s="315"/>
      <c r="BH5190" s="315"/>
      <c r="BI5190" s="315"/>
      <c r="BJ5190" s="315"/>
      <c r="BK5190" s="315"/>
    </row>
    <row r="5191" spans="1:63" x14ac:dyDescent="0.25">
      <c r="A5191" s="9"/>
      <c r="B5191" s="185" t="s">
        <v>5770</v>
      </c>
      <c r="C5191" s="5" t="s">
        <v>2769</v>
      </c>
      <c r="D5191" s="172">
        <v>6.5471844000000003E-3</v>
      </c>
      <c r="E5191" s="172">
        <v>1.8117076000000001E-3</v>
      </c>
      <c r="F5191" s="172">
        <v>7.7693981000000005E-4</v>
      </c>
      <c r="G5191" s="172">
        <v>2.0416364000000001E-5</v>
      </c>
      <c r="H5191" s="172">
        <v>1.5834621E-5</v>
      </c>
      <c r="I5191" s="172">
        <v>2.1684836000000001E-4</v>
      </c>
      <c r="J5191" s="172">
        <v>3.5280845000000001E-3</v>
      </c>
      <c r="K5191" s="172">
        <v>2.9538102000000001E-6</v>
      </c>
      <c r="L5191" s="172">
        <v>1.7439939000000001E-4</v>
      </c>
      <c r="M5191" s="172">
        <v>0</v>
      </c>
      <c r="N5191" s="172">
        <v>0</v>
      </c>
      <c r="O5191" s="172">
        <v>0</v>
      </c>
      <c r="P5191" s="199">
        <f t="shared" si="999"/>
        <v>1.3420056296296296E-2</v>
      </c>
      <c r="Q5191" s="233">
        <v>0.35467514999999999</v>
      </c>
      <c r="R5191" s="96">
        <v>0.31315294999999999</v>
      </c>
      <c r="S5191" s="96">
        <v>3.4382879999999998E-2</v>
      </c>
      <c r="T5191" s="96">
        <v>5.0060000000000002E-7</v>
      </c>
      <c r="U5191" s="96">
        <v>7.6940000000000005E-4</v>
      </c>
      <c r="V5191" s="96">
        <v>1.6051649999999999E-4</v>
      </c>
      <c r="W5191" s="96">
        <v>6.2088999999999998E-3</v>
      </c>
      <c r="X5191" s="241">
        <f t="shared" si="1000"/>
        <v>2.9209712962078001E-3</v>
      </c>
      <c r="Y5191" s="241">
        <f t="shared" si="1001"/>
        <v>1.8956128171100002E-3</v>
      </c>
      <c r="Z5191" s="241">
        <f t="shared" si="1002"/>
        <v>2.4196222714780008E-4</v>
      </c>
      <c r="AA5191" s="241">
        <f t="shared" si="1003"/>
        <v>7.8339625195000004E-4</v>
      </c>
      <c r="AB5191" s="241">
        <v>3.7199221E-4</v>
      </c>
      <c r="AC5191" s="241">
        <v>1.6920639E-7</v>
      </c>
      <c r="AD5191" s="241">
        <v>1.3317272000000001E-3</v>
      </c>
      <c r="AE5191" s="241">
        <v>1.0361692E-7</v>
      </c>
      <c r="AF5191" s="241">
        <v>1.9054572E-4</v>
      </c>
      <c r="AG5191" s="241">
        <v>1.0748638000000001E-6</v>
      </c>
      <c r="AH5191" s="241">
        <v>2.4346392999999999E-4</v>
      </c>
      <c r="AI5191" s="241">
        <v>1.039764E-6</v>
      </c>
      <c r="AJ5191" s="241">
        <v>1.5262101999999999E-7</v>
      </c>
      <c r="AK5191" s="241">
        <v>4.3907650999999998E-7</v>
      </c>
      <c r="AL5191" s="241">
        <v>3.1753806000000001E-6</v>
      </c>
      <c r="AM5191" s="241">
        <v>7.3240177999999998E-9</v>
      </c>
      <c r="AN5191" s="241">
        <v>1.0058980999999999E-5</v>
      </c>
      <c r="AO5191" s="241">
        <v>1.6623324E-4</v>
      </c>
      <c r="AP5191" s="241">
        <v>-1.8260809E-4</v>
      </c>
      <c r="AQ5191" s="241">
        <v>3.7798194999999998E-7</v>
      </c>
      <c r="AR5191" s="241">
        <v>7.8301827000000002E-4</v>
      </c>
      <c r="AT5191" s="193"/>
      <c r="AU5191" s="193"/>
      <c r="AV5191" s="193"/>
      <c r="AW5191" s="193"/>
      <c r="AX5191" s="193"/>
      <c r="AY5191" s="193"/>
      <c r="AZ5191" s="193"/>
      <c r="BA5191" s="193"/>
      <c r="BB5191" s="193"/>
      <c r="BC5191" s="193"/>
      <c r="BD5191" s="193"/>
      <c r="BE5191" s="315"/>
      <c r="BF5191" s="315"/>
      <c r="BG5191" s="315"/>
      <c r="BH5191" s="315"/>
      <c r="BI5191" s="315"/>
      <c r="BJ5191" s="315"/>
      <c r="BK5191" s="315"/>
    </row>
    <row r="5192" spans="1:63" x14ac:dyDescent="0.25">
      <c r="A5192" s="9"/>
      <c r="B5192" s="185" t="s">
        <v>5770</v>
      </c>
      <c r="C5192" s="5" t="s">
        <v>2768</v>
      </c>
      <c r="D5192" s="172">
        <v>1.6116799000000001E-2</v>
      </c>
      <c r="E5192" s="172">
        <v>2.5139950999999998E-3</v>
      </c>
      <c r="F5192" s="172">
        <v>1.0477182E-2</v>
      </c>
      <c r="G5192" s="172">
        <v>1.1194930000000001E-3</v>
      </c>
      <c r="H5192" s="172">
        <v>1.5240446999999999E-5</v>
      </c>
      <c r="I5192" s="172">
        <v>2.1535044000000001E-4</v>
      </c>
      <c r="J5192" s="172">
        <v>1.590784E-3</v>
      </c>
      <c r="K5192" s="172">
        <v>2.1795272E-6</v>
      </c>
      <c r="L5192" s="172">
        <v>1.8257483999999999E-4</v>
      </c>
      <c r="M5192" s="172">
        <v>0</v>
      </c>
      <c r="N5192" s="172">
        <v>0</v>
      </c>
      <c r="O5192" s="172">
        <v>0</v>
      </c>
      <c r="P5192" s="199">
        <f t="shared" si="999"/>
        <v>1.8622185925925922E-2</v>
      </c>
      <c r="Q5192" s="233">
        <v>0.33881897</v>
      </c>
      <c r="R5192" s="96">
        <v>0.30481794000000001</v>
      </c>
      <c r="S5192" s="96">
        <v>2.8085120000000002E-2</v>
      </c>
      <c r="T5192" s="96">
        <v>4.9154000000000002E-7</v>
      </c>
      <c r="U5192" s="96">
        <v>7.6650999999999998E-4</v>
      </c>
      <c r="V5192" s="96">
        <v>1.622056E-4</v>
      </c>
      <c r="W5192" s="96">
        <v>4.9867000000000002E-3</v>
      </c>
      <c r="X5192" s="241">
        <f t="shared" si="1000"/>
        <v>0.19334610328346</v>
      </c>
      <c r="Y5192" s="241">
        <f t="shared" si="1001"/>
        <v>0.19219167199175999</v>
      </c>
      <c r="Z5192" s="241">
        <f t="shared" si="1002"/>
        <v>3.9190897696999996E-4</v>
      </c>
      <c r="AA5192" s="241">
        <f t="shared" si="1003"/>
        <v>7.6252231473000005E-4</v>
      </c>
      <c r="AB5192" s="241">
        <v>4.9888169999999998E-4</v>
      </c>
      <c r="AC5192" s="241">
        <v>1.7661166999999999E-7</v>
      </c>
      <c r="AD5192" s="241">
        <v>0.19144322</v>
      </c>
      <c r="AE5192" s="241">
        <v>1.0633834E-7</v>
      </c>
      <c r="AF5192" s="241">
        <v>2.4842023000000001E-4</v>
      </c>
      <c r="AG5192" s="241">
        <v>8.6711174999999998E-7</v>
      </c>
      <c r="AH5192" s="241">
        <v>3.2613667999999998E-4</v>
      </c>
      <c r="AI5192" s="241">
        <v>1.8109225999999999E-6</v>
      </c>
      <c r="AJ5192" s="241">
        <v>7.9361315999999996E-6</v>
      </c>
      <c r="AK5192" s="241">
        <v>4.4135694999999998E-7</v>
      </c>
      <c r="AL5192" s="241">
        <v>6.1808794E-5</v>
      </c>
      <c r="AM5192" s="241">
        <v>1.7592681999999999E-7</v>
      </c>
      <c r="AN5192" s="241">
        <v>1.0195735E-5</v>
      </c>
      <c r="AO5192" s="241">
        <v>1.6583259000000001E-4</v>
      </c>
      <c r="AP5192" s="241">
        <v>-1.8242916E-4</v>
      </c>
      <c r="AQ5192" s="241">
        <v>3.8011472999999999E-7</v>
      </c>
      <c r="AR5192" s="241">
        <v>7.6214220000000001E-4</v>
      </c>
      <c r="AT5192" s="193"/>
      <c r="AU5192" s="193"/>
      <c r="AV5192" s="193"/>
      <c r="AW5192" s="193"/>
      <c r="AX5192" s="193"/>
      <c r="AY5192" s="193"/>
      <c r="AZ5192" s="193"/>
      <c r="BA5192" s="193"/>
      <c r="BB5192" s="193"/>
      <c r="BC5192" s="193"/>
      <c r="BD5192" s="193"/>
      <c r="BE5192" s="315"/>
      <c r="BF5192" s="315"/>
      <c r="BG5192" s="315"/>
      <c r="BH5192" s="315"/>
      <c r="BI5192" s="315"/>
      <c r="BJ5192" s="315"/>
      <c r="BK5192" s="315"/>
    </row>
    <row r="5193" spans="1:63" x14ac:dyDescent="0.25">
      <c r="A5193" s="9"/>
      <c r="B5193" s="185" t="s">
        <v>5770</v>
      </c>
      <c r="C5193" s="5" t="s">
        <v>6637</v>
      </c>
      <c r="D5193" s="172">
        <v>2.0101069999999999E-2</v>
      </c>
      <c r="E5193" s="172">
        <v>9.4593274999999997E-3</v>
      </c>
      <c r="F5193" s="172">
        <v>8.0119317000000004E-4</v>
      </c>
      <c r="G5193" s="172">
        <v>9.3531527000000007E-3</v>
      </c>
      <c r="H5193" s="172">
        <v>1.5008947999999999E-5</v>
      </c>
      <c r="I5193" s="172">
        <v>2.1857722000000001E-4</v>
      </c>
      <c r="J5193" s="172">
        <v>8.5445242000000001E-5</v>
      </c>
      <c r="K5193" s="172">
        <v>1.7300381000000001E-6</v>
      </c>
      <c r="L5193" s="172">
        <v>1.6663514E-4</v>
      </c>
      <c r="M5193" s="172">
        <v>0</v>
      </c>
      <c r="N5193" s="172">
        <v>0</v>
      </c>
      <c r="O5193" s="172">
        <v>0</v>
      </c>
      <c r="P5193" s="199">
        <f t="shared" si="999"/>
        <v>7.0069092592592586E-2</v>
      </c>
      <c r="Q5193" s="233">
        <v>0.32639443000000001</v>
      </c>
      <c r="R5193" s="96">
        <v>0.29674946000000002</v>
      </c>
      <c r="S5193" s="96">
        <v>2.44692E-2</v>
      </c>
      <c r="T5193" s="96">
        <v>4.8248000000000002E-7</v>
      </c>
      <c r="U5193" s="96">
        <v>6.6056000000000003E-4</v>
      </c>
      <c r="V5193" s="96">
        <v>1.3222400000000001E-4</v>
      </c>
      <c r="W5193" s="96">
        <v>4.3825000000000001E-3</v>
      </c>
      <c r="X5193" s="241">
        <f t="shared" si="1000"/>
        <v>4.6659411311439003E-3</v>
      </c>
      <c r="Y5193" s="241">
        <f t="shared" si="1001"/>
        <v>2.77526081849E-3</v>
      </c>
      <c r="Z5193" s="241">
        <f t="shared" si="1002"/>
        <v>1.1483916538938999E-3</v>
      </c>
      <c r="AA5193" s="241">
        <f t="shared" si="1003"/>
        <v>7.4228865876000002E-4</v>
      </c>
      <c r="AB5193" s="241">
        <v>1.7684284E-3</v>
      </c>
      <c r="AC5193" s="241">
        <v>1.6145057000000001E-7</v>
      </c>
      <c r="AD5193" s="241">
        <v>8.2240581000000003E-4</v>
      </c>
      <c r="AE5193" s="241">
        <v>1.1689172E-7</v>
      </c>
      <c r="AF5193" s="241">
        <v>1.8339868E-4</v>
      </c>
      <c r="AG5193" s="241">
        <v>7.4958620000000001E-7</v>
      </c>
      <c r="AH5193" s="241">
        <v>1.1536503999999999E-3</v>
      </c>
      <c r="AI5193" s="241">
        <v>9.8538836000000004E-7</v>
      </c>
      <c r="AJ5193" s="241">
        <v>2.0439250000000001E-7</v>
      </c>
      <c r="AK5193" s="241">
        <v>4.4775712000000002E-7</v>
      </c>
      <c r="AL5193" s="241">
        <v>2.9064616000000002E-7</v>
      </c>
      <c r="AM5193" s="241">
        <v>8.0675390000000003E-10</v>
      </c>
      <c r="AN5193" s="241">
        <v>9.8502129999999999E-6</v>
      </c>
      <c r="AO5193" s="241">
        <v>1.6540956999999999E-4</v>
      </c>
      <c r="AP5193" s="241">
        <v>-1.8244752000000001E-4</v>
      </c>
      <c r="AQ5193" s="241">
        <v>3.5191875999999999E-7</v>
      </c>
      <c r="AR5193" s="241">
        <v>7.4193673999999998E-4</v>
      </c>
      <c r="AT5193" s="193"/>
      <c r="AU5193" s="193"/>
      <c r="AV5193" s="193"/>
      <c r="AW5193" s="193"/>
      <c r="AX5193" s="193"/>
      <c r="AY5193" s="193"/>
      <c r="AZ5193" s="193"/>
      <c r="BA5193" s="193"/>
      <c r="BB5193" s="193"/>
      <c r="BC5193" s="193"/>
      <c r="BD5193" s="193"/>
      <c r="BE5193" s="315"/>
      <c r="BF5193" s="315"/>
      <c r="BG5193" s="315"/>
      <c r="BH5193" s="315"/>
      <c r="BI5193" s="315"/>
      <c r="BJ5193" s="315"/>
      <c r="BK5193" s="315"/>
    </row>
    <row r="5194" spans="1:63" x14ac:dyDescent="0.25">
      <c r="A5194" s="9"/>
      <c r="B5194" s="185" t="s">
        <v>5770</v>
      </c>
      <c r="C5194" s="5" t="s">
        <v>6636</v>
      </c>
      <c r="D5194" s="172">
        <v>1.1170888000000001E-3</v>
      </c>
      <c r="E5194" s="172">
        <v>6.2079679000000005E-4</v>
      </c>
      <c r="F5194" s="172">
        <v>3.2308488000000002E-4</v>
      </c>
      <c r="G5194" s="172">
        <v>5.677145E-6</v>
      </c>
      <c r="H5194" s="172">
        <v>4.7473268000000001E-6</v>
      </c>
      <c r="I5194" s="172">
        <v>1.3009524000000001E-4</v>
      </c>
      <c r="J5194" s="172">
        <v>1.2170134E-5</v>
      </c>
      <c r="K5194" s="172">
        <v>2.8026505E-7</v>
      </c>
      <c r="L5194" s="172">
        <v>2.0237051999999998E-5</v>
      </c>
      <c r="M5194" s="172">
        <v>0</v>
      </c>
      <c r="N5194" s="172">
        <v>0</v>
      </c>
      <c r="O5194" s="172">
        <v>0</v>
      </c>
      <c r="P5194" s="199">
        <f t="shared" si="999"/>
        <v>4.5984947407407412E-3</v>
      </c>
      <c r="Q5194" s="233">
        <v>8.0216169000000004E-2</v>
      </c>
      <c r="R5194" s="96">
        <v>6.7314759000000002E-2</v>
      </c>
      <c r="S5194" s="96">
        <v>1.0798479999999999E-2</v>
      </c>
      <c r="T5194" s="96">
        <v>8.6940999999999997E-8</v>
      </c>
      <c r="U5194" s="96">
        <v>1.3961E-4</v>
      </c>
      <c r="V5194" s="96">
        <v>4.7833000000000001E-5</v>
      </c>
      <c r="W5194" s="96">
        <v>1.9154E-3</v>
      </c>
      <c r="X5194" s="241">
        <f t="shared" si="1000"/>
        <v>3.6573083583544999E-4</v>
      </c>
      <c r="Y5194" s="241">
        <f t="shared" si="1001"/>
        <v>2.2484279974100001E-4</v>
      </c>
      <c r="Z5194" s="241">
        <f t="shared" si="1002"/>
        <v>-2.7449019470549983E-5</v>
      </c>
      <c r="AA5194" s="241">
        <f t="shared" si="1003"/>
        <v>1.6833705556499999E-4</v>
      </c>
      <c r="AB5194" s="241">
        <v>1.2746738E-4</v>
      </c>
      <c r="AC5194" s="241">
        <v>2.9954780000000002E-8</v>
      </c>
      <c r="AD5194" s="241">
        <v>5.2112729999999999E-6</v>
      </c>
      <c r="AE5194" s="241">
        <v>4.6139321E-8</v>
      </c>
      <c r="AF5194" s="241">
        <v>9.1733996999999998E-5</v>
      </c>
      <c r="AG5194" s="241">
        <v>3.5405564E-7</v>
      </c>
      <c r="AH5194" s="241">
        <v>8.3429940000000002E-5</v>
      </c>
      <c r="AI5194" s="241">
        <v>4.7340812999999999E-7</v>
      </c>
      <c r="AJ5194" s="241">
        <v>3.7459782000000003E-8</v>
      </c>
      <c r="AK5194" s="241">
        <v>1.2447065999999999E-7</v>
      </c>
      <c r="AL5194" s="241">
        <v>5.1227746999999999E-9</v>
      </c>
      <c r="AM5194" s="241">
        <v>1.778275E-11</v>
      </c>
      <c r="AN5194" s="241">
        <v>8.5200733999999992E-6</v>
      </c>
      <c r="AO5194" s="241">
        <v>7.7677667999999996E-5</v>
      </c>
      <c r="AP5194" s="241">
        <v>-1.9771717999999999E-4</v>
      </c>
      <c r="AQ5194" s="241">
        <v>5.9325565000000002E-8</v>
      </c>
      <c r="AR5194" s="241">
        <v>1.6827773E-4</v>
      </c>
      <c r="AT5194" s="193"/>
      <c r="AU5194" s="193"/>
      <c r="AV5194" s="193"/>
      <c r="AW5194" s="193"/>
      <c r="AX5194" s="193"/>
      <c r="AY5194" s="193"/>
      <c r="AZ5194" s="193"/>
      <c r="BA5194" s="193"/>
      <c r="BB5194" s="193"/>
      <c r="BC5194" s="193"/>
      <c r="BD5194" s="193"/>
      <c r="BE5194" s="315"/>
      <c r="BF5194" s="315"/>
      <c r="BG5194" s="315"/>
      <c r="BH5194" s="315"/>
      <c r="BI5194" s="315"/>
      <c r="BJ5194" s="315"/>
      <c r="BK5194" s="315"/>
    </row>
    <row r="5195" spans="1:63" x14ac:dyDescent="0.25">
      <c r="A5195" s="58" t="s">
        <v>664</v>
      </c>
      <c r="B5195" s="58"/>
      <c r="C5195" s="43"/>
      <c r="D5195" s="199"/>
      <c r="E5195" s="199"/>
      <c r="F5195" s="199"/>
      <c r="G5195" s="199"/>
      <c r="H5195" s="199"/>
      <c r="I5195" s="199"/>
      <c r="J5195" s="199"/>
      <c r="K5195" s="199"/>
      <c r="L5195" s="199"/>
      <c r="M5195" s="199"/>
      <c r="N5195" s="199"/>
      <c r="O5195" s="199"/>
      <c r="P5195" s="199"/>
      <c r="Q5195" s="239"/>
      <c r="R5195" s="97"/>
      <c r="S5195" s="97"/>
      <c r="T5195" s="97"/>
      <c r="U5195" s="97"/>
      <c r="V5195" s="97"/>
      <c r="W5195" s="97"/>
      <c r="X5195" s="259"/>
      <c r="Y5195" s="259"/>
      <c r="Z5195" s="259"/>
      <c r="AA5195" s="258"/>
      <c r="AB5195" s="258"/>
      <c r="AC5195" s="258"/>
      <c r="AD5195" s="258"/>
      <c r="AE5195" s="258"/>
      <c r="AF5195" s="258"/>
      <c r="AG5195" s="258"/>
      <c r="AH5195" s="258"/>
      <c r="AI5195" s="258"/>
      <c r="AJ5195" s="258"/>
      <c r="AK5195" s="258"/>
      <c r="AL5195" s="258"/>
      <c r="AM5195" s="258"/>
      <c r="AN5195" s="258"/>
      <c r="AO5195" s="258"/>
      <c r="AP5195" s="258"/>
      <c r="AQ5195" s="258"/>
      <c r="AR5195" s="258"/>
      <c r="AT5195" s="193"/>
      <c r="AU5195" s="193"/>
      <c r="AV5195" s="193"/>
      <c r="AW5195" s="193"/>
      <c r="AX5195" s="193"/>
      <c r="AY5195" s="193"/>
      <c r="AZ5195" s="193"/>
      <c r="BA5195" s="193"/>
      <c r="BB5195" s="193"/>
      <c r="BC5195" s="193"/>
      <c r="BD5195" s="193"/>
      <c r="BE5195" s="315"/>
      <c r="BF5195" s="315"/>
      <c r="BG5195" s="315"/>
      <c r="BH5195" s="315"/>
      <c r="BI5195" s="315"/>
      <c r="BJ5195" s="315"/>
      <c r="BK5195" s="315"/>
    </row>
    <row r="5196" spans="1:63" x14ac:dyDescent="0.25">
      <c r="A5196" s="9"/>
      <c r="B5196" s="185" t="s">
        <v>5970</v>
      </c>
      <c r="C5196" s="6" t="s">
        <v>1301</v>
      </c>
      <c r="D5196" s="193">
        <v>88.890395999999996</v>
      </c>
      <c r="E5196" s="193">
        <v>0</v>
      </c>
      <c r="F5196" s="193">
        <v>0.159305</v>
      </c>
      <c r="G5196" s="193">
        <v>1.6663379</v>
      </c>
      <c r="H5196" s="193">
        <v>0</v>
      </c>
      <c r="I5196" s="193">
        <v>80.343221999999997</v>
      </c>
      <c r="J5196" s="193">
        <v>6.7214254999999996</v>
      </c>
      <c r="K5196" s="193">
        <v>1.0572001E-4</v>
      </c>
      <c r="L5196" s="193">
        <v>0</v>
      </c>
      <c r="M5196" s="193">
        <v>0</v>
      </c>
      <c r="N5196" s="193">
        <v>0</v>
      </c>
      <c r="O5196" s="193">
        <v>0</v>
      </c>
      <c r="P5196" s="199">
        <f t="shared" ref="P5196:P5205" si="1004">E5196/0.135</f>
        <v>0</v>
      </c>
      <c r="Q5196" s="240">
        <v>0</v>
      </c>
      <c r="R5196" s="99">
        <v>0</v>
      </c>
      <c r="S5196" s="99">
        <v>0</v>
      </c>
      <c r="T5196" s="99">
        <v>0</v>
      </c>
      <c r="U5196" s="99">
        <v>0</v>
      </c>
      <c r="V5196" s="99">
        <v>0</v>
      </c>
      <c r="W5196" s="99">
        <v>0</v>
      </c>
      <c r="X5196" s="241">
        <f t="shared" ref="X5196:X5206" si="1005">SUM(Y5196:AA5196)</f>
        <v>122.79486961216001</v>
      </c>
      <c r="Y5196" s="241">
        <f t="shared" ref="Y5196:Y5206" si="1006">SUM(AB5196:AG5196)</f>
        <v>122.54105000000001</v>
      </c>
      <c r="Z5196" s="241">
        <f t="shared" ref="Z5196:Z5206" si="1007">SUM(AH5196:AP5196)</f>
        <v>0.25381961215999999</v>
      </c>
      <c r="AA5196" s="241">
        <f t="shared" ref="AA5196:AA5206" si="1008">SUM(AQ5196:AR5196)</f>
        <v>0</v>
      </c>
      <c r="AB5196" s="258">
        <v>0</v>
      </c>
      <c r="AC5196" s="258">
        <v>0</v>
      </c>
      <c r="AD5196" s="258">
        <v>84.858411000000004</v>
      </c>
      <c r="AE5196" s="258">
        <v>0</v>
      </c>
      <c r="AF5196" s="258">
        <v>37.682639000000002</v>
      </c>
      <c r="AG5196" s="258">
        <v>0</v>
      </c>
      <c r="AH5196" s="258">
        <v>0</v>
      </c>
      <c r="AI5196" s="258">
        <v>0</v>
      </c>
      <c r="AJ5196" s="258">
        <v>1.3456186E-2</v>
      </c>
      <c r="AK5196" s="258">
        <v>0.21588308</v>
      </c>
      <c r="AL5196" s="258">
        <v>2.4373473999999999E-2</v>
      </c>
      <c r="AM5196" s="258">
        <v>1.0687216E-4</v>
      </c>
      <c r="AN5196" s="258">
        <v>0</v>
      </c>
      <c r="AO5196" s="258">
        <v>0</v>
      </c>
      <c r="AP5196" s="258">
        <v>0</v>
      </c>
      <c r="AQ5196" s="258">
        <v>0</v>
      </c>
      <c r="AR5196" s="258">
        <v>0</v>
      </c>
      <c r="AT5196" s="193"/>
      <c r="AU5196" s="193"/>
      <c r="AV5196" s="193"/>
      <c r="AW5196" s="193"/>
      <c r="AX5196" s="193"/>
      <c r="AY5196" s="193"/>
      <c r="AZ5196" s="193"/>
      <c r="BA5196" s="193"/>
      <c r="BB5196" s="193"/>
      <c r="BC5196" s="193"/>
      <c r="BD5196" s="193"/>
      <c r="BE5196" s="315"/>
      <c r="BF5196" s="315"/>
      <c r="BG5196" s="315"/>
      <c r="BH5196" s="315"/>
      <c r="BI5196" s="315"/>
      <c r="BJ5196" s="315"/>
      <c r="BK5196" s="315"/>
    </row>
    <row r="5197" spans="1:63" x14ac:dyDescent="0.25">
      <c r="A5197" s="9"/>
      <c r="B5197" s="185" t="s">
        <v>5970</v>
      </c>
      <c r="C5197" s="6" t="s">
        <v>1302</v>
      </c>
      <c r="D5197" s="193">
        <v>0.78064878000000004</v>
      </c>
      <c r="E5197" s="193">
        <v>0.42412138999999999</v>
      </c>
      <c r="F5197" s="193">
        <v>0.22787483</v>
      </c>
      <c r="G5197" s="193">
        <v>3.1817172000000002E-3</v>
      </c>
      <c r="H5197" s="193">
        <v>3.4981413999999999E-3</v>
      </c>
      <c r="I5197" s="193">
        <v>9.2912544999999999E-2</v>
      </c>
      <c r="J5197" s="193">
        <v>8.6836958999999998E-3</v>
      </c>
      <c r="K5197" s="193">
        <v>2.2614204000000001E-4</v>
      </c>
      <c r="L5197" s="193">
        <v>2.0150324000000001E-2</v>
      </c>
      <c r="M5197" s="193">
        <v>0</v>
      </c>
      <c r="N5197" s="193">
        <v>0</v>
      </c>
      <c r="O5197" s="193">
        <v>0</v>
      </c>
      <c r="P5197" s="199">
        <f t="shared" si="1004"/>
        <v>3.1416399259259258</v>
      </c>
      <c r="Q5197" s="240">
        <v>47.505552999999999</v>
      </c>
      <c r="R5197" s="99">
        <v>46.203789999999998</v>
      </c>
      <c r="S5197" s="99">
        <v>1.0830960000000001</v>
      </c>
      <c r="T5197" s="99">
        <v>6.0396000000000002E-5</v>
      </c>
      <c r="U5197" s="99">
        <v>4.6956999999999999E-2</v>
      </c>
      <c r="V5197" s="99">
        <v>2.0089289999999999E-2</v>
      </c>
      <c r="W5197" s="99">
        <v>0.15156</v>
      </c>
      <c r="X5197" s="241">
        <f t="shared" si="1005"/>
        <v>3.2943167788745571</v>
      </c>
      <c r="Y5197" s="241">
        <f t="shared" si="1006"/>
        <v>0.15546598664799999</v>
      </c>
      <c r="Z5197" s="241">
        <f t="shared" si="1007"/>
        <v>3.0232902281785567</v>
      </c>
      <c r="AA5197" s="241">
        <f t="shared" si="1008"/>
        <v>0.115560564048</v>
      </c>
      <c r="AB5197" s="258">
        <v>8.7085502999999995E-2</v>
      </c>
      <c r="AC5197" s="258">
        <v>2.0205958000000001E-5</v>
      </c>
      <c r="AD5197" s="258">
        <v>2.9010489000000001E-3</v>
      </c>
      <c r="AE5197" s="258">
        <v>3.2934885999999997E-5</v>
      </c>
      <c r="AF5197" s="258">
        <v>6.5391695E-2</v>
      </c>
      <c r="AG5197" s="258">
        <v>3.4598904000000003E-5</v>
      </c>
      <c r="AH5197" s="258">
        <v>5.6999215999999998E-2</v>
      </c>
      <c r="AI5197" s="258">
        <v>3.3308707999999998E-4</v>
      </c>
      <c r="AJ5197" s="258">
        <v>1.9169509000000001E-5</v>
      </c>
      <c r="AK5197" s="258">
        <v>8.3968686000000003E-5</v>
      </c>
      <c r="AL5197" s="258">
        <v>3.1735304999999999E-6</v>
      </c>
      <c r="AM5197" s="258">
        <v>1.1173057E-8</v>
      </c>
      <c r="AN5197" s="258">
        <v>1.3460220000000001E-4</v>
      </c>
      <c r="AO5197" s="258">
        <v>6.1823201000000001</v>
      </c>
      <c r="AP5197" s="258">
        <v>-3.2166030999999999</v>
      </c>
      <c r="AQ5197" s="258">
        <v>5.8584047999999998E-5</v>
      </c>
      <c r="AR5197" s="258">
        <v>0.11550198</v>
      </c>
      <c r="AT5197" s="193"/>
      <c r="AU5197" s="193"/>
      <c r="AV5197" s="193"/>
      <c r="AW5197" s="193"/>
      <c r="AX5197" s="193"/>
      <c r="AY5197" s="193"/>
      <c r="AZ5197" s="193"/>
      <c r="BA5197" s="193"/>
      <c r="BB5197" s="193"/>
      <c r="BC5197" s="193"/>
      <c r="BD5197" s="193"/>
      <c r="BE5197" s="315"/>
      <c r="BF5197" s="315"/>
      <c r="BG5197" s="315"/>
      <c r="BH5197" s="315"/>
      <c r="BI5197" s="315"/>
      <c r="BJ5197" s="315"/>
      <c r="BK5197" s="315"/>
    </row>
    <row r="5198" spans="1:63" x14ac:dyDescent="0.25">
      <c r="A5198" s="9"/>
      <c r="B5198" s="185" t="s">
        <v>5770</v>
      </c>
      <c r="C5198" s="6" t="s">
        <v>1303</v>
      </c>
      <c r="D5198" s="193">
        <v>117.5322</v>
      </c>
      <c r="E5198" s="193">
        <v>16.732693000000001</v>
      </c>
      <c r="F5198" s="193">
        <v>5.3629335999999999</v>
      </c>
      <c r="G5198" s="193">
        <v>1.1236790999999999</v>
      </c>
      <c r="H5198" s="193">
        <v>0.16567609</v>
      </c>
      <c r="I5198" s="193">
        <v>4.8448520000000004</v>
      </c>
      <c r="J5198" s="193">
        <v>1.5250101</v>
      </c>
      <c r="K5198" s="193">
        <v>3.2034963999999999E-2</v>
      </c>
      <c r="L5198" s="193">
        <v>87.745326000000006</v>
      </c>
      <c r="M5198" s="193">
        <v>0</v>
      </c>
      <c r="N5198" s="193">
        <v>0</v>
      </c>
      <c r="O5198" s="193">
        <v>0</v>
      </c>
      <c r="P5198" s="199">
        <f t="shared" si="1004"/>
        <v>123.94587407407407</v>
      </c>
      <c r="Q5198" s="240">
        <v>2303.7898</v>
      </c>
      <c r="R5198" s="99">
        <v>1563.6357</v>
      </c>
      <c r="S5198" s="99">
        <v>430.3544</v>
      </c>
      <c r="T5198" s="99">
        <v>5.6588000000000003E-3</v>
      </c>
      <c r="U5198" s="99">
        <v>81.537000000000006</v>
      </c>
      <c r="V5198" s="99">
        <v>4.7270339999999997</v>
      </c>
      <c r="W5198" s="99">
        <v>223.53</v>
      </c>
      <c r="X5198" s="241">
        <f t="shared" si="1005"/>
        <v>15.217406976223</v>
      </c>
      <c r="Y5198" s="241">
        <f t="shared" si="1006"/>
        <v>8.1012222701700001</v>
      </c>
      <c r="Z5198" s="241">
        <f t="shared" si="1007"/>
        <v>3.0840148460529999</v>
      </c>
      <c r="AA5198" s="241">
        <f t="shared" si="1008"/>
        <v>4.0321698599999998</v>
      </c>
      <c r="AB5198" s="258">
        <v>3.4354933000000001</v>
      </c>
      <c r="AC5198" s="258">
        <v>5.6484095000000005E-4</v>
      </c>
      <c r="AD5198" s="258">
        <v>2.1604291999999998</v>
      </c>
      <c r="AE5198" s="258">
        <v>3.5370322000000001E-4</v>
      </c>
      <c r="AF5198" s="258">
        <v>2.4906628999999998</v>
      </c>
      <c r="AG5198" s="258">
        <v>1.3718325999999999E-2</v>
      </c>
      <c r="AH5198" s="258">
        <v>2.2485808999999999</v>
      </c>
      <c r="AI5198" s="258">
        <v>8.6761288000000002E-3</v>
      </c>
      <c r="AJ5198" s="258">
        <v>9.7583397999999998E-3</v>
      </c>
      <c r="AK5198" s="258">
        <v>7.4070769000000002E-3</v>
      </c>
      <c r="AL5198" s="258">
        <v>4.0556867E-3</v>
      </c>
      <c r="AM5198" s="258">
        <v>1.2953853E-5</v>
      </c>
      <c r="AN5198" s="258">
        <v>0.46819492000000001</v>
      </c>
      <c r="AO5198" s="258">
        <v>0.10560286000000001</v>
      </c>
      <c r="AP5198" s="258">
        <v>0.23172598</v>
      </c>
      <c r="AQ5198" s="258">
        <v>0.11674296000000001</v>
      </c>
      <c r="AR5198" s="258">
        <v>3.9154268999999999</v>
      </c>
      <c r="AT5198" s="193"/>
      <c r="AU5198" s="193"/>
      <c r="AV5198" s="193"/>
      <c r="AW5198" s="193"/>
      <c r="AX5198" s="193"/>
      <c r="AY5198" s="193"/>
      <c r="AZ5198" s="193"/>
      <c r="BA5198" s="193"/>
      <c r="BB5198" s="193"/>
      <c r="BC5198" s="193"/>
      <c r="BD5198" s="193"/>
      <c r="BE5198" s="315"/>
      <c r="BF5198" s="315"/>
      <c r="BG5198" s="315"/>
      <c r="BH5198" s="315"/>
      <c r="BI5198" s="315"/>
      <c r="BJ5198" s="315"/>
      <c r="BK5198" s="315"/>
    </row>
    <row r="5199" spans="1:63" x14ac:dyDescent="0.25">
      <c r="A5199" s="9"/>
      <c r="B5199" s="185" t="s">
        <v>5770</v>
      </c>
      <c r="C5199" s="6" t="s">
        <v>1304</v>
      </c>
      <c r="D5199" s="193">
        <v>117.47212</v>
      </c>
      <c r="E5199" s="193">
        <v>16.654643</v>
      </c>
      <c r="F5199" s="193">
        <v>5.4028222000000001</v>
      </c>
      <c r="G5199" s="193">
        <v>1.1111332</v>
      </c>
      <c r="H5199" s="193">
        <v>0.16451321999999999</v>
      </c>
      <c r="I5199" s="193">
        <v>4.8913967999999999</v>
      </c>
      <c r="J5199" s="193">
        <v>1.5186074000000001</v>
      </c>
      <c r="K5199" s="193">
        <v>3.1740301999999998E-2</v>
      </c>
      <c r="L5199" s="193">
        <v>87.69726</v>
      </c>
      <c r="M5199" s="193">
        <v>0</v>
      </c>
      <c r="N5199" s="193">
        <v>0</v>
      </c>
      <c r="O5199" s="193">
        <v>0</v>
      </c>
      <c r="P5199" s="199">
        <f t="shared" si="1004"/>
        <v>123.36772592592592</v>
      </c>
      <c r="Q5199" s="240">
        <v>2279.6615000000002</v>
      </c>
      <c r="R5199" s="99">
        <v>1553.1454000000001</v>
      </c>
      <c r="S5199" s="99">
        <v>419.40640000000002</v>
      </c>
      <c r="T5199" s="99">
        <v>5.5056999999999997E-3</v>
      </c>
      <c r="U5199" s="99">
        <v>80.728999999999999</v>
      </c>
      <c r="V5199" s="99">
        <v>4.6352200000000003</v>
      </c>
      <c r="W5199" s="99">
        <v>221.74</v>
      </c>
      <c r="X5199" s="241">
        <f t="shared" si="1005"/>
        <v>15.149336963891002</v>
      </c>
      <c r="Y5199" s="241">
        <f t="shared" si="1006"/>
        <v>8.0816784366800007</v>
      </c>
      <c r="Z5199" s="241">
        <f t="shared" si="1007"/>
        <v>3.0619939472110005</v>
      </c>
      <c r="AA5199" s="241">
        <f t="shared" si="1008"/>
        <v>4.0056645800000004</v>
      </c>
      <c r="AB5199" s="258">
        <v>3.4194708</v>
      </c>
      <c r="AC5199" s="258">
        <v>5.5466108000000003E-4</v>
      </c>
      <c r="AD5199" s="258">
        <v>2.1410130000000001</v>
      </c>
      <c r="AE5199" s="258">
        <v>3.5718559999999998E-4</v>
      </c>
      <c r="AF5199" s="258">
        <v>2.5069153000000002</v>
      </c>
      <c r="AG5199" s="258">
        <v>1.3367489999999999E-2</v>
      </c>
      <c r="AH5199" s="258">
        <v>2.2380930999999999</v>
      </c>
      <c r="AI5199" s="258">
        <v>8.7356284000000006E-3</v>
      </c>
      <c r="AJ5199" s="258">
        <v>9.6457121999999999E-3</v>
      </c>
      <c r="AK5199" s="258">
        <v>7.3264619999999997E-3</v>
      </c>
      <c r="AL5199" s="258">
        <v>4.0402405999999998E-3</v>
      </c>
      <c r="AM5199" s="258">
        <v>1.2914011E-5</v>
      </c>
      <c r="AN5199" s="258">
        <v>0.46426929</v>
      </c>
      <c r="AO5199" s="258">
        <v>0.10557651</v>
      </c>
      <c r="AP5199" s="258">
        <v>0.22429409</v>
      </c>
      <c r="AQ5199" s="258">
        <v>0.11652608</v>
      </c>
      <c r="AR5199" s="258">
        <v>3.8891385000000001</v>
      </c>
      <c r="AT5199" s="193"/>
      <c r="AU5199" s="193"/>
      <c r="AV5199" s="193"/>
      <c r="AW5199" s="193"/>
      <c r="AX5199" s="193"/>
      <c r="AY5199" s="193"/>
      <c r="AZ5199" s="193"/>
      <c r="BA5199" s="193"/>
      <c r="BB5199" s="193"/>
      <c r="BC5199" s="193"/>
      <c r="BD5199" s="193"/>
      <c r="BE5199" s="315"/>
      <c r="BF5199" s="315"/>
      <c r="BG5199" s="315"/>
      <c r="BH5199" s="315"/>
      <c r="BI5199" s="315"/>
      <c r="BJ5199" s="315"/>
      <c r="BK5199" s="315"/>
    </row>
    <row r="5200" spans="1:63" x14ac:dyDescent="0.25">
      <c r="A5200" s="9"/>
      <c r="B5200" s="185" t="s">
        <v>5770</v>
      </c>
      <c r="C5200" s="6" t="s">
        <v>1305</v>
      </c>
      <c r="D5200" s="193">
        <v>127.87987</v>
      </c>
      <c r="E5200" s="193">
        <v>41.907854</v>
      </c>
      <c r="F5200" s="193">
        <v>12.426940999999999</v>
      </c>
      <c r="G5200" s="193">
        <v>2.1661760000000001</v>
      </c>
      <c r="H5200" s="193">
        <v>0.26640754</v>
      </c>
      <c r="I5200" s="193">
        <v>5.3272646999999997</v>
      </c>
      <c r="J5200" s="193">
        <v>1.9700987000000001</v>
      </c>
      <c r="K5200" s="193">
        <v>4.5392685000000002E-2</v>
      </c>
      <c r="L5200" s="193">
        <v>63.769736000000002</v>
      </c>
      <c r="M5200" s="193">
        <v>0</v>
      </c>
      <c r="N5200" s="193">
        <v>0</v>
      </c>
      <c r="O5200" s="193">
        <v>0</v>
      </c>
      <c r="P5200" s="199">
        <f t="shared" si="1004"/>
        <v>310.42854814814814</v>
      </c>
      <c r="Q5200" s="240">
        <v>7917.9467999999997</v>
      </c>
      <c r="R5200" s="99">
        <v>3780.4940999999999</v>
      </c>
      <c r="S5200" s="99">
        <v>3675.84</v>
      </c>
      <c r="T5200" s="99">
        <v>1.7165E-2</v>
      </c>
      <c r="U5200" s="99">
        <v>73.402000000000001</v>
      </c>
      <c r="V5200" s="99">
        <v>10.12355</v>
      </c>
      <c r="W5200" s="99">
        <v>378.07</v>
      </c>
      <c r="X5200" s="241">
        <f t="shared" si="1005"/>
        <v>85.216941580956004</v>
      </c>
      <c r="Y5200" s="241">
        <f t="shared" si="1006"/>
        <v>68.901203456969995</v>
      </c>
      <c r="Z5200" s="241">
        <f t="shared" si="1007"/>
        <v>6.7688470609859994</v>
      </c>
      <c r="AA5200" s="241">
        <f t="shared" si="1008"/>
        <v>9.5468910629999986</v>
      </c>
      <c r="AB5200" s="258">
        <v>8.6042138000000001</v>
      </c>
      <c r="AC5200" s="258">
        <v>1.6166097E-3</v>
      </c>
      <c r="AD5200" s="258">
        <v>2.2696673999999999</v>
      </c>
      <c r="AE5200" s="258">
        <v>7.2944727000000004E-4</v>
      </c>
      <c r="AF5200" s="258">
        <v>3.7268062</v>
      </c>
      <c r="AG5200" s="258">
        <v>54.298169999999999</v>
      </c>
      <c r="AH5200" s="258">
        <v>5.6311559999999998</v>
      </c>
      <c r="AI5200" s="258">
        <v>2.0494798000000002E-2</v>
      </c>
      <c r="AJ5200" s="258">
        <v>1.1707455E-2</v>
      </c>
      <c r="AK5200" s="258">
        <v>1.8137846999999999E-2</v>
      </c>
      <c r="AL5200" s="258">
        <v>3.4930219000000001E-3</v>
      </c>
      <c r="AM5200" s="258">
        <v>1.1339086E-5</v>
      </c>
      <c r="AN5200" s="258">
        <v>0.31568179000000002</v>
      </c>
      <c r="AO5200" s="258">
        <v>0.22017728</v>
      </c>
      <c r="AP5200" s="258">
        <v>0.54798753</v>
      </c>
      <c r="AQ5200" s="258">
        <v>8.6160062999999995E-2</v>
      </c>
      <c r="AR5200" s="258">
        <v>9.4607309999999991</v>
      </c>
      <c r="AT5200" s="193"/>
      <c r="AU5200" s="193"/>
      <c r="AV5200" s="193"/>
      <c r="AW5200" s="193"/>
      <c r="AX5200" s="193"/>
      <c r="AY5200" s="193"/>
      <c r="AZ5200" s="193"/>
      <c r="BA5200" s="193"/>
      <c r="BB5200" s="193"/>
      <c r="BC5200" s="193"/>
      <c r="BD5200" s="193"/>
      <c r="BE5200" s="315"/>
      <c r="BF5200" s="315"/>
      <c r="BG5200" s="315"/>
      <c r="BH5200" s="315"/>
      <c r="BI5200" s="315"/>
      <c r="BJ5200" s="315"/>
      <c r="BK5200" s="315"/>
    </row>
    <row r="5201" spans="1:63" x14ac:dyDescent="0.25">
      <c r="A5201" s="9"/>
      <c r="B5201" s="185" t="s">
        <v>5970</v>
      </c>
      <c r="C5201" s="6" t="s">
        <v>1306</v>
      </c>
      <c r="D5201" s="193">
        <v>378.38742000000002</v>
      </c>
      <c r="E5201" s="193">
        <v>230.22001</v>
      </c>
      <c r="F5201" s="193">
        <v>46.300083000000001</v>
      </c>
      <c r="G5201" s="193">
        <v>11.207395</v>
      </c>
      <c r="H5201" s="193">
        <v>1.7971435</v>
      </c>
      <c r="I5201" s="193">
        <v>14.698867</v>
      </c>
      <c r="J5201" s="193">
        <v>7.6581595</v>
      </c>
      <c r="K5201" s="193">
        <v>0.28848317000000001</v>
      </c>
      <c r="L5201" s="193">
        <v>66.217284000000006</v>
      </c>
      <c r="M5201" s="193">
        <v>0</v>
      </c>
      <c r="N5201" s="193">
        <v>0</v>
      </c>
      <c r="O5201" s="193">
        <v>0</v>
      </c>
      <c r="P5201" s="199">
        <f t="shared" si="1004"/>
        <v>1705.3334074074073</v>
      </c>
      <c r="Q5201" s="240">
        <v>25671.609</v>
      </c>
      <c r="R5201" s="99">
        <v>13233.852999999999</v>
      </c>
      <c r="S5201" s="99">
        <v>9376.64</v>
      </c>
      <c r="T5201" s="99">
        <v>0.10674</v>
      </c>
      <c r="U5201" s="99">
        <v>1039.7</v>
      </c>
      <c r="V5201" s="99">
        <v>35.509099999999997</v>
      </c>
      <c r="W5201" s="99">
        <v>1985.8</v>
      </c>
      <c r="X5201" s="241">
        <f t="shared" si="1005"/>
        <v>157.822015762277</v>
      </c>
      <c r="Y5201" s="241">
        <f t="shared" si="1006"/>
        <v>85.819977334800001</v>
      </c>
      <c r="Z5201" s="241">
        <f t="shared" si="1007"/>
        <v>38.591635617477003</v>
      </c>
      <c r="AA5201" s="241">
        <f t="shared" si="1008"/>
        <v>33.410402809999994</v>
      </c>
      <c r="AB5201" s="258">
        <v>47.267907000000001</v>
      </c>
      <c r="AC5201" s="258">
        <v>4.7244430999999996E-3</v>
      </c>
      <c r="AD5201" s="258">
        <v>23.485401</v>
      </c>
      <c r="AE5201" s="258">
        <v>4.1996917E-3</v>
      </c>
      <c r="AF5201" s="258">
        <v>14.751346</v>
      </c>
      <c r="AG5201" s="258">
        <v>0.30639919999999998</v>
      </c>
      <c r="AH5201" s="258">
        <v>30.929361</v>
      </c>
      <c r="AI5201" s="258">
        <v>7.3758850000000001E-2</v>
      </c>
      <c r="AJ5201" s="258">
        <v>9.9917705999999995E-2</v>
      </c>
      <c r="AK5201" s="258">
        <v>5.1516972000000001E-2</v>
      </c>
      <c r="AL5201" s="258">
        <v>1.2793818E-2</v>
      </c>
      <c r="AM5201" s="258">
        <v>4.3801477000000001E-5</v>
      </c>
      <c r="AN5201" s="258">
        <v>5.9803625</v>
      </c>
      <c r="AO5201" s="258">
        <v>1.1199093</v>
      </c>
      <c r="AP5201" s="258">
        <v>0.32397166999999999</v>
      </c>
      <c r="AQ5201" s="258">
        <v>0.29079380999999999</v>
      </c>
      <c r="AR5201" s="258">
        <v>33.119608999999997</v>
      </c>
      <c r="AT5201" s="193"/>
      <c r="AU5201" s="193"/>
      <c r="AV5201" s="193"/>
      <c r="AW5201" s="193"/>
      <c r="AX5201" s="193"/>
      <c r="AY5201" s="193"/>
      <c r="AZ5201" s="193"/>
      <c r="BA5201" s="193"/>
      <c r="BB5201" s="193"/>
      <c r="BC5201" s="193"/>
      <c r="BD5201" s="193"/>
      <c r="BE5201" s="315"/>
      <c r="BF5201" s="315"/>
      <c r="BG5201" s="315"/>
      <c r="BH5201" s="315"/>
      <c r="BI5201" s="315"/>
      <c r="BJ5201" s="315"/>
      <c r="BK5201" s="315"/>
    </row>
    <row r="5202" spans="1:63" x14ac:dyDescent="0.25">
      <c r="A5202" s="9"/>
      <c r="B5202" s="185" t="s">
        <v>5970</v>
      </c>
      <c r="C5202" s="6" t="s">
        <v>80</v>
      </c>
      <c r="D5202" s="193">
        <v>3832.8393000000001</v>
      </c>
      <c r="E5202" s="193">
        <v>2104.5767999999998</v>
      </c>
      <c r="F5202" s="193">
        <v>642.84640999999999</v>
      </c>
      <c r="G5202" s="193">
        <v>125.69282</v>
      </c>
      <c r="H5202" s="193">
        <v>22.213077999999999</v>
      </c>
      <c r="I5202" s="193">
        <v>162.82978</v>
      </c>
      <c r="J5202" s="193">
        <v>90.394640999999993</v>
      </c>
      <c r="K5202" s="193">
        <v>3.7392349999999999</v>
      </c>
      <c r="L5202" s="193">
        <v>680.54647999999997</v>
      </c>
      <c r="M5202" s="193">
        <v>0</v>
      </c>
      <c r="N5202" s="193">
        <v>0</v>
      </c>
      <c r="O5202" s="193">
        <v>0</v>
      </c>
      <c r="P5202" s="199">
        <f t="shared" si="1004"/>
        <v>15589.457777777776</v>
      </c>
      <c r="Q5202" s="240">
        <v>345904.65</v>
      </c>
      <c r="R5202" s="99">
        <v>212931.26</v>
      </c>
      <c r="S5202" s="99">
        <v>104053.6</v>
      </c>
      <c r="T5202" s="99">
        <v>1.6283000000000001</v>
      </c>
      <c r="U5202" s="99">
        <v>8476</v>
      </c>
      <c r="V5202" s="99">
        <v>711.16099999999994</v>
      </c>
      <c r="W5202" s="99">
        <v>19731</v>
      </c>
      <c r="X5202" s="241">
        <f t="shared" si="1005"/>
        <v>1793.5067304883801</v>
      </c>
      <c r="Y5202" s="241">
        <f t="shared" si="1006"/>
        <v>828.5991292010001</v>
      </c>
      <c r="Z5202" s="241">
        <f t="shared" si="1007"/>
        <v>429.19513238737994</v>
      </c>
      <c r="AA5202" s="241">
        <f t="shared" si="1008"/>
        <v>535.71246889999998</v>
      </c>
      <c r="AB5202" s="258">
        <v>432.09595999999999</v>
      </c>
      <c r="AC5202" s="258">
        <v>0.13162106000000001</v>
      </c>
      <c r="AD5202" s="258">
        <v>210.52996999999999</v>
      </c>
      <c r="AE5202" s="258">
        <v>4.6566340999999997E-2</v>
      </c>
      <c r="AF5202" s="258">
        <v>182.46188000000001</v>
      </c>
      <c r="AG5202" s="258">
        <v>3.3331317999999999</v>
      </c>
      <c r="AH5202" s="258">
        <v>282.80984999999998</v>
      </c>
      <c r="AI5202" s="258">
        <v>1.0477619</v>
      </c>
      <c r="AJ5202" s="258">
        <v>1.1116995999999999</v>
      </c>
      <c r="AK5202" s="258">
        <v>1.0310963</v>
      </c>
      <c r="AL5202" s="258">
        <v>0.16721294</v>
      </c>
      <c r="AM5202" s="258">
        <v>4.4464738E-4</v>
      </c>
      <c r="AN5202" s="258">
        <v>45.289952999999997</v>
      </c>
      <c r="AO5202" s="258">
        <v>13.166119</v>
      </c>
      <c r="AP5202" s="258">
        <v>84.570994999999996</v>
      </c>
      <c r="AQ5202" s="258">
        <v>2.7156989</v>
      </c>
      <c r="AR5202" s="258">
        <v>532.99676999999997</v>
      </c>
      <c r="AT5202" s="193"/>
      <c r="AU5202" s="193"/>
      <c r="AV5202" s="193"/>
      <c r="AW5202" s="193"/>
      <c r="AX5202" s="193"/>
      <c r="AY5202" s="193"/>
      <c r="AZ5202" s="193"/>
      <c r="BA5202" s="193"/>
      <c r="BB5202" s="193"/>
      <c r="BC5202" s="193"/>
      <c r="BD5202" s="193"/>
      <c r="BE5202" s="315"/>
      <c r="BF5202" s="315"/>
      <c r="BG5202" s="315"/>
      <c r="BH5202" s="315"/>
      <c r="BI5202" s="315"/>
      <c r="BJ5202" s="315"/>
      <c r="BK5202" s="315"/>
    </row>
    <row r="5203" spans="1:63" x14ac:dyDescent="0.25">
      <c r="A5203" s="9"/>
      <c r="B5203" s="185" t="s">
        <v>5970</v>
      </c>
      <c r="C5203" s="6" t="s">
        <v>81</v>
      </c>
      <c r="D5203" s="193">
        <v>16218.213</v>
      </c>
      <c r="E5203" s="193">
        <v>11348.359</v>
      </c>
      <c r="F5203" s="193">
        <v>2652.4879000000001</v>
      </c>
      <c r="G5203" s="193">
        <v>689.36721999999997</v>
      </c>
      <c r="H5203" s="193">
        <v>24.927104</v>
      </c>
      <c r="I5203" s="193">
        <v>635.05571999999995</v>
      </c>
      <c r="J5203" s="193">
        <v>312.62376</v>
      </c>
      <c r="K5203" s="193">
        <v>2.8370609</v>
      </c>
      <c r="L5203" s="193">
        <v>552.55556000000001</v>
      </c>
      <c r="M5203" s="193">
        <v>0</v>
      </c>
      <c r="N5203" s="193">
        <v>0</v>
      </c>
      <c r="O5203" s="193">
        <v>0</v>
      </c>
      <c r="P5203" s="199">
        <f t="shared" si="1004"/>
        <v>84061.91851851852</v>
      </c>
      <c r="Q5203" s="240">
        <v>5378701.5999999996</v>
      </c>
      <c r="R5203" s="99">
        <v>1058524.1000000001</v>
      </c>
      <c r="S5203" s="99">
        <v>3615584</v>
      </c>
      <c r="T5203" s="99">
        <v>0.81516999999999995</v>
      </c>
      <c r="U5203" s="99">
        <v>33207</v>
      </c>
      <c r="V5203" s="99">
        <v>9205.68</v>
      </c>
      <c r="W5203" s="99">
        <v>662180</v>
      </c>
      <c r="X5203" s="241">
        <f t="shared" si="1005"/>
        <v>13458.716731302</v>
      </c>
      <c r="Y5203" s="241">
        <f t="shared" si="1006"/>
        <v>9169.9082737799999</v>
      </c>
      <c r="Z5203" s="241">
        <f t="shared" si="1007"/>
        <v>1636.4343806219997</v>
      </c>
      <c r="AA5203" s="241">
        <f t="shared" si="1008"/>
        <v>2652.3740769000001</v>
      </c>
      <c r="AB5203" s="258">
        <v>2329.4524999999999</v>
      </c>
      <c r="AC5203" s="258">
        <v>0.49689601</v>
      </c>
      <c r="AD5203" s="258">
        <v>724.67772000000002</v>
      </c>
      <c r="AE5203" s="258">
        <v>0.15392776999999999</v>
      </c>
      <c r="AF5203" s="258">
        <v>605.00813000000005</v>
      </c>
      <c r="AG5203" s="258">
        <v>5510.1190999999999</v>
      </c>
      <c r="AH5203" s="258">
        <v>1524.6188999999999</v>
      </c>
      <c r="AI5203" s="258">
        <v>4.3175097999999998</v>
      </c>
      <c r="AJ5203" s="258">
        <v>6.0904286000000001</v>
      </c>
      <c r="AK5203" s="258">
        <v>3.0686608999999998</v>
      </c>
      <c r="AL5203" s="258">
        <v>0.57212834999999995</v>
      </c>
      <c r="AM5203" s="258">
        <v>1.8079719999999999E-3</v>
      </c>
      <c r="AN5203" s="258">
        <v>35.976281</v>
      </c>
      <c r="AO5203" s="258">
        <v>14.019403000000001</v>
      </c>
      <c r="AP5203" s="258">
        <v>47.769261</v>
      </c>
      <c r="AQ5203" s="258">
        <v>1.9246768999999999</v>
      </c>
      <c r="AR5203" s="258">
        <v>2650.4494</v>
      </c>
      <c r="AT5203" s="193"/>
      <c r="AU5203" s="193"/>
      <c r="AV5203" s="193"/>
      <c r="AW5203" s="193"/>
      <c r="AX5203" s="193"/>
      <c r="AY5203" s="193"/>
      <c r="AZ5203" s="193"/>
      <c r="BA5203" s="193"/>
      <c r="BB5203" s="193"/>
      <c r="BC5203" s="193"/>
      <c r="BD5203" s="193"/>
      <c r="BE5203" s="315"/>
      <c r="BF5203" s="315"/>
      <c r="BG5203" s="315"/>
      <c r="BH5203" s="315"/>
      <c r="BI5203" s="315"/>
      <c r="BJ5203" s="315"/>
      <c r="BK5203" s="315"/>
    </row>
    <row r="5204" spans="1:63" x14ac:dyDescent="0.25">
      <c r="A5204" s="9"/>
      <c r="B5204" s="185" t="s">
        <v>5970</v>
      </c>
      <c r="C5204" s="6" t="s">
        <v>82</v>
      </c>
      <c r="D5204" s="193">
        <v>678.91417000000001</v>
      </c>
      <c r="E5204" s="193">
        <v>429.18441000000001</v>
      </c>
      <c r="F5204" s="193">
        <v>96.119046999999995</v>
      </c>
      <c r="G5204" s="193">
        <v>24.193829000000001</v>
      </c>
      <c r="H5204" s="193">
        <v>2.5346052000000001</v>
      </c>
      <c r="I5204" s="193">
        <v>28.466584999999998</v>
      </c>
      <c r="J5204" s="193">
        <v>11.570150999999999</v>
      </c>
      <c r="K5204" s="193">
        <v>0.39348243999999999</v>
      </c>
      <c r="L5204" s="193">
        <v>86.452061999999998</v>
      </c>
      <c r="M5204" s="193">
        <v>0</v>
      </c>
      <c r="N5204" s="193">
        <v>0</v>
      </c>
      <c r="O5204" s="193">
        <v>0</v>
      </c>
      <c r="P5204" s="199">
        <f t="shared" si="1004"/>
        <v>3179.1437777777778</v>
      </c>
      <c r="Q5204" s="240">
        <v>118242.37</v>
      </c>
      <c r="R5204" s="99">
        <v>31053.391</v>
      </c>
      <c r="S5204" s="99">
        <v>71943.199999999997</v>
      </c>
      <c r="T5204" s="99">
        <v>0.11899</v>
      </c>
      <c r="U5204" s="99">
        <v>1624.8</v>
      </c>
      <c r="V5204" s="99">
        <v>205.85599999999999</v>
      </c>
      <c r="W5204" s="99">
        <v>13415</v>
      </c>
      <c r="X5204" s="241">
        <f t="shared" si="1005"/>
        <v>301.11573848124794</v>
      </c>
      <c r="Y5204" s="241">
        <f t="shared" si="1006"/>
        <v>155.12304103009998</v>
      </c>
      <c r="Z5204" s="241">
        <f t="shared" si="1007"/>
        <v>67.890424741147996</v>
      </c>
      <c r="AA5204" s="241">
        <f t="shared" si="1008"/>
        <v>78.102272709999994</v>
      </c>
      <c r="AB5204" s="258">
        <v>88.108878000000004</v>
      </c>
      <c r="AC5204" s="258">
        <v>1.2316748000000001E-2</v>
      </c>
      <c r="AD5204" s="258">
        <v>37.058014</v>
      </c>
      <c r="AE5204" s="258">
        <v>7.3922820999999996E-3</v>
      </c>
      <c r="AF5204" s="258">
        <v>27.572322</v>
      </c>
      <c r="AG5204" s="258">
        <v>2.3641179999999999</v>
      </c>
      <c r="AH5204" s="258">
        <v>57.659694000000002</v>
      </c>
      <c r="AI5204" s="258">
        <v>0.1541643</v>
      </c>
      <c r="AJ5204" s="258">
        <v>0.21495272000000001</v>
      </c>
      <c r="AK5204" s="258">
        <v>0.10622212</v>
      </c>
      <c r="AL5204" s="258">
        <v>2.3820582999999999E-2</v>
      </c>
      <c r="AM5204" s="258">
        <v>7.8585147999999999E-5</v>
      </c>
      <c r="AN5204" s="258">
        <v>6.6132568000000003</v>
      </c>
      <c r="AO5204" s="258">
        <v>3.1064883999999999</v>
      </c>
      <c r="AP5204" s="258">
        <v>1.1747232999999999E-2</v>
      </c>
      <c r="AQ5204" s="258">
        <v>0.35413570999999999</v>
      </c>
      <c r="AR5204" s="258">
        <v>77.748137</v>
      </c>
      <c r="AT5204" s="193"/>
      <c r="AU5204" s="193"/>
      <c r="AV5204" s="193"/>
      <c r="AW5204" s="193"/>
      <c r="AX5204" s="193"/>
      <c r="AY5204" s="193"/>
      <c r="AZ5204" s="193"/>
      <c r="BA5204" s="193"/>
      <c r="BB5204" s="193"/>
      <c r="BC5204" s="193"/>
      <c r="BD5204" s="193"/>
      <c r="BE5204" s="315"/>
      <c r="BF5204" s="315"/>
      <c r="BG5204" s="315"/>
      <c r="BH5204" s="315"/>
      <c r="BI5204" s="315"/>
      <c r="BJ5204" s="315"/>
      <c r="BK5204" s="315"/>
    </row>
    <row r="5205" spans="1:63" x14ac:dyDescent="0.25">
      <c r="A5205" s="9"/>
      <c r="B5205" s="185" t="s">
        <v>5970</v>
      </c>
      <c r="C5205" s="6" t="s">
        <v>83</v>
      </c>
      <c r="D5205" s="193">
        <v>4313.5436</v>
      </c>
      <c r="E5205" s="193">
        <v>2386.9005999999999</v>
      </c>
      <c r="F5205" s="193">
        <v>722.21837000000005</v>
      </c>
      <c r="G5205" s="193">
        <v>137.55928</v>
      </c>
      <c r="H5205" s="193">
        <v>24.789387000000001</v>
      </c>
      <c r="I5205" s="193">
        <v>185.3229</v>
      </c>
      <c r="J5205" s="193">
        <v>98.489935000000003</v>
      </c>
      <c r="K5205" s="193">
        <v>4.1250457999999997</v>
      </c>
      <c r="L5205" s="193">
        <v>754.13801999999998</v>
      </c>
      <c r="M5205" s="193">
        <v>0</v>
      </c>
      <c r="N5205" s="193">
        <v>0</v>
      </c>
      <c r="O5205" s="193">
        <v>0</v>
      </c>
      <c r="P5205" s="199">
        <f t="shared" si="1004"/>
        <v>17680.745185185184</v>
      </c>
      <c r="Q5205" s="240">
        <v>379730.35</v>
      </c>
      <c r="R5205" s="99">
        <v>237262.49</v>
      </c>
      <c r="S5205" s="99">
        <v>111966.39999999999</v>
      </c>
      <c r="T5205" s="99">
        <v>1.6549</v>
      </c>
      <c r="U5205" s="99">
        <v>8775.2000000000007</v>
      </c>
      <c r="V5205" s="99">
        <v>834.601</v>
      </c>
      <c r="W5205" s="99">
        <v>20890</v>
      </c>
      <c r="X5205" s="241">
        <f t="shared" si="1005"/>
        <v>1995.8797248533201</v>
      </c>
      <c r="Y5205" s="241">
        <f t="shared" si="1006"/>
        <v>924.70238645000006</v>
      </c>
      <c r="Z5205" s="241">
        <f t="shared" si="1007"/>
        <v>474.35598130331999</v>
      </c>
      <c r="AA5205" s="241">
        <f t="shared" si="1008"/>
        <v>596.8213571</v>
      </c>
      <c r="AB5205" s="258">
        <v>490.06290999999999</v>
      </c>
      <c r="AC5205" s="258">
        <v>0.1387148</v>
      </c>
      <c r="AD5205" s="258">
        <v>222.92694</v>
      </c>
      <c r="AE5205" s="258">
        <v>5.482095E-2</v>
      </c>
      <c r="AF5205" s="258">
        <v>207.93178</v>
      </c>
      <c r="AG5205" s="258">
        <v>3.5872207</v>
      </c>
      <c r="AH5205" s="258">
        <v>320.74966000000001</v>
      </c>
      <c r="AI5205" s="258">
        <v>1.1701982</v>
      </c>
      <c r="AJ5205" s="258">
        <v>1.2153623</v>
      </c>
      <c r="AK5205" s="258">
        <v>1.0853843000000001</v>
      </c>
      <c r="AL5205" s="258">
        <v>0.17908947</v>
      </c>
      <c r="AM5205" s="258">
        <v>4.8203332000000001E-4</v>
      </c>
      <c r="AN5205" s="258">
        <v>46.175364000000002</v>
      </c>
      <c r="AO5205" s="258">
        <v>22.781908000000001</v>
      </c>
      <c r="AP5205" s="258">
        <v>80.998532999999995</v>
      </c>
      <c r="AQ5205" s="258">
        <v>2.9306771</v>
      </c>
      <c r="AR5205" s="258">
        <v>593.89067999999997</v>
      </c>
      <c r="AT5205" s="193"/>
      <c r="AU5205" s="193"/>
      <c r="AV5205" s="193"/>
      <c r="AW5205" s="193"/>
      <c r="AX5205" s="193"/>
      <c r="AY5205" s="193"/>
      <c r="AZ5205" s="193"/>
      <c r="BA5205" s="193"/>
      <c r="BB5205" s="193"/>
      <c r="BC5205" s="193"/>
      <c r="BD5205" s="193"/>
      <c r="BE5205" s="315"/>
      <c r="BF5205" s="315"/>
      <c r="BG5205" s="315"/>
      <c r="BH5205" s="315"/>
      <c r="BI5205" s="315"/>
      <c r="BJ5205" s="315"/>
      <c r="BK5205" s="315"/>
    </row>
    <row r="5206" spans="1:63" x14ac:dyDescent="0.25">
      <c r="A5206" s="9"/>
      <c r="B5206" s="185" t="s">
        <v>5970</v>
      </c>
      <c r="C5206" s="6" t="s">
        <v>84</v>
      </c>
      <c r="D5206" s="193">
        <v>88.890395999999996</v>
      </c>
      <c r="E5206" s="193">
        <v>0</v>
      </c>
      <c r="F5206" s="193">
        <v>0.159305</v>
      </c>
      <c r="G5206" s="193">
        <v>1.6663379</v>
      </c>
      <c r="H5206" s="193">
        <v>0</v>
      </c>
      <c r="I5206" s="193">
        <v>80.343221999999997</v>
      </c>
      <c r="J5206" s="193">
        <v>6.7214254999999996</v>
      </c>
      <c r="K5206" s="193">
        <v>1.0572001E-4</v>
      </c>
      <c r="L5206" s="193">
        <v>0</v>
      </c>
      <c r="M5206" s="193">
        <v>0</v>
      </c>
      <c r="N5206" s="193">
        <v>0</v>
      </c>
      <c r="O5206" s="193">
        <v>0</v>
      </c>
      <c r="P5206" s="199"/>
      <c r="Q5206" s="240">
        <v>0</v>
      </c>
      <c r="R5206" s="99">
        <v>0</v>
      </c>
      <c r="S5206" s="99">
        <v>0</v>
      </c>
      <c r="T5206" s="99">
        <v>0</v>
      </c>
      <c r="U5206" s="99">
        <v>0</v>
      </c>
      <c r="V5206" s="99">
        <v>0</v>
      </c>
      <c r="W5206" s="99">
        <v>0</v>
      </c>
      <c r="X5206" s="241">
        <f t="shared" si="1005"/>
        <v>175.06658823216003</v>
      </c>
      <c r="Y5206" s="241">
        <f t="shared" si="1006"/>
        <v>174.37885400000002</v>
      </c>
      <c r="Z5206" s="241">
        <f t="shared" si="1007"/>
        <v>0.68773423215999996</v>
      </c>
      <c r="AA5206" s="241">
        <f t="shared" si="1008"/>
        <v>0</v>
      </c>
      <c r="AB5206" s="258">
        <v>0</v>
      </c>
      <c r="AC5206" s="258">
        <v>0</v>
      </c>
      <c r="AD5206" s="258">
        <v>84.858411000000004</v>
      </c>
      <c r="AE5206" s="258">
        <v>0</v>
      </c>
      <c r="AF5206" s="258">
        <v>37.682639000000002</v>
      </c>
      <c r="AG5206" s="258">
        <v>51.837803999999998</v>
      </c>
      <c r="AH5206" s="258">
        <v>0</v>
      </c>
      <c r="AI5206" s="258">
        <v>0</v>
      </c>
      <c r="AJ5206" s="258">
        <v>1.3456186E-2</v>
      </c>
      <c r="AK5206" s="258">
        <v>0.21588308</v>
      </c>
      <c r="AL5206" s="258">
        <v>2.4373473999999999E-2</v>
      </c>
      <c r="AM5206" s="258">
        <v>1.0687216E-4</v>
      </c>
      <c r="AN5206" s="258">
        <v>0</v>
      </c>
      <c r="AO5206" s="258">
        <v>0.31794048000000003</v>
      </c>
      <c r="AP5206" s="258">
        <v>0.11597414</v>
      </c>
      <c r="AQ5206" s="258">
        <v>0</v>
      </c>
      <c r="AR5206" s="258">
        <v>0</v>
      </c>
      <c r="AT5206" s="193"/>
      <c r="AU5206" s="193"/>
      <c r="AV5206" s="193"/>
      <c r="AW5206" s="193"/>
      <c r="AX5206" s="193"/>
      <c r="AY5206" s="193"/>
      <c r="AZ5206" s="193"/>
      <c r="BA5206" s="193"/>
      <c r="BB5206" s="193"/>
      <c r="BC5206" s="193"/>
      <c r="BD5206" s="193"/>
      <c r="BE5206" s="315"/>
      <c r="BF5206" s="315"/>
      <c r="BG5206" s="315"/>
      <c r="BH5206" s="315"/>
      <c r="BI5206" s="315"/>
      <c r="BJ5206" s="315"/>
      <c r="BK5206" s="315"/>
    </row>
    <row r="5207" spans="1:63" x14ac:dyDescent="0.25">
      <c r="A5207" s="58" t="s">
        <v>665</v>
      </c>
      <c r="B5207" s="58"/>
      <c r="C5207" s="43"/>
      <c r="D5207" s="199"/>
      <c r="E5207" s="199"/>
      <c r="F5207" s="199"/>
      <c r="G5207" s="199"/>
      <c r="H5207" s="199"/>
      <c r="I5207" s="199"/>
      <c r="J5207" s="199"/>
      <c r="K5207" s="199"/>
      <c r="L5207" s="199"/>
      <c r="M5207" s="199"/>
      <c r="N5207" s="199"/>
      <c r="O5207" s="199"/>
      <c r="P5207" s="199"/>
      <c r="Q5207" s="239"/>
      <c r="R5207" s="97"/>
      <c r="S5207" s="97"/>
      <c r="T5207" s="97"/>
      <c r="U5207" s="97"/>
      <c r="V5207" s="97"/>
      <c r="W5207" s="97"/>
      <c r="X5207" s="259"/>
      <c r="Y5207" s="259"/>
      <c r="Z5207" s="259"/>
      <c r="AA5207" s="258"/>
      <c r="AB5207" s="258"/>
      <c r="AC5207" s="258"/>
      <c r="AD5207" s="258"/>
      <c r="AE5207" s="258"/>
      <c r="AF5207" s="258"/>
      <c r="AG5207" s="258"/>
      <c r="AH5207" s="258"/>
      <c r="AI5207" s="258"/>
      <c r="AJ5207" s="258"/>
      <c r="AK5207" s="258"/>
      <c r="AL5207" s="258"/>
      <c r="AM5207" s="258"/>
      <c r="AN5207" s="258"/>
      <c r="AO5207" s="258"/>
      <c r="AP5207" s="258"/>
      <c r="AQ5207" s="258"/>
      <c r="AR5207" s="258"/>
      <c r="AT5207" s="193"/>
      <c r="AU5207" s="193"/>
      <c r="AV5207" s="193"/>
      <c r="AW5207" s="193"/>
      <c r="AX5207" s="193"/>
      <c r="AY5207" s="193"/>
      <c r="AZ5207" s="193"/>
      <c r="BA5207" s="193"/>
      <c r="BB5207" s="193"/>
      <c r="BC5207" s="193"/>
      <c r="BD5207" s="193"/>
      <c r="BE5207" s="315"/>
      <c r="BF5207" s="315"/>
      <c r="BG5207" s="315"/>
      <c r="BH5207" s="315"/>
      <c r="BI5207" s="315"/>
      <c r="BJ5207" s="315"/>
      <c r="BK5207" s="315"/>
    </row>
    <row r="5208" spans="1:63" x14ac:dyDescent="0.25">
      <c r="A5208" s="9"/>
      <c r="B5208" s="185" t="s">
        <v>5770</v>
      </c>
      <c r="C5208" s="25" t="s">
        <v>5686</v>
      </c>
      <c r="D5208" s="193">
        <v>0</v>
      </c>
      <c r="E5208" s="193">
        <v>0</v>
      </c>
      <c r="F5208" s="193">
        <v>0</v>
      </c>
      <c r="G5208" s="193">
        <v>0</v>
      </c>
      <c r="H5208" s="193">
        <v>0</v>
      </c>
      <c r="I5208" s="193">
        <v>0</v>
      </c>
      <c r="J5208" s="193">
        <v>0</v>
      </c>
      <c r="K5208" s="193">
        <v>0</v>
      </c>
      <c r="L5208" s="193">
        <v>0</v>
      </c>
      <c r="M5208" s="193">
        <v>0</v>
      </c>
      <c r="N5208" s="193">
        <v>0</v>
      </c>
      <c r="O5208" s="193">
        <v>0</v>
      </c>
      <c r="P5208" s="199">
        <f t="shared" ref="P5208:P5226" si="1009">E5208/0.135</f>
        <v>0</v>
      </c>
      <c r="Q5208" s="240">
        <v>0</v>
      </c>
      <c r="R5208" s="99">
        <v>0</v>
      </c>
      <c r="S5208" s="99">
        <v>0</v>
      </c>
      <c r="T5208" s="99">
        <v>0</v>
      </c>
      <c r="U5208" s="99">
        <v>0</v>
      </c>
      <c r="V5208" s="99">
        <v>0</v>
      </c>
      <c r="W5208" s="99">
        <v>0</v>
      </c>
      <c r="X5208" s="241">
        <f t="shared" ref="X5208:X5226" si="1010">SUM(Y5208:AA5208)</f>
        <v>0</v>
      </c>
      <c r="Y5208" s="241">
        <f t="shared" ref="Y5208:Y5226" si="1011">SUM(AB5208:AG5208)</f>
        <v>0</v>
      </c>
      <c r="Z5208" s="241">
        <f t="shared" ref="Z5208:Z5226" si="1012">SUM(AH5208:AP5208)</f>
        <v>0</v>
      </c>
      <c r="AA5208" s="241">
        <f t="shared" ref="AA5208:AA5226" si="1013">SUM(AQ5208:AR5208)</f>
        <v>0</v>
      </c>
      <c r="AB5208" s="258">
        <v>0</v>
      </c>
      <c r="AC5208" s="258">
        <v>0</v>
      </c>
      <c r="AD5208" s="258">
        <v>0</v>
      </c>
      <c r="AE5208" s="258">
        <v>0</v>
      </c>
      <c r="AF5208" s="258">
        <v>0</v>
      </c>
      <c r="AG5208" s="258">
        <v>0</v>
      </c>
      <c r="AH5208" s="258">
        <v>0</v>
      </c>
      <c r="AI5208" s="258">
        <v>0</v>
      </c>
      <c r="AJ5208" s="258">
        <v>0</v>
      </c>
      <c r="AK5208" s="258">
        <v>0</v>
      </c>
      <c r="AL5208" s="258">
        <v>0</v>
      </c>
      <c r="AM5208" s="258">
        <v>0</v>
      </c>
      <c r="AN5208" s="258">
        <v>0</v>
      </c>
      <c r="AO5208" s="258">
        <v>0</v>
      </c>
      <c r="AP5208" s="258">
        <v>0</v>
      </c>
      <c r="AQ5208" s="258">
        <v>0</v>
      </c>
      <c r="AR5208" s="258">
        <v>0</v>
      </c>
      <c r="AT5208" s="193"/>
      <c r="AU5208" s="193"/>
      <c r="AV5208" s="193"/>
      <c r="AW5208" s="193"/>
      <c r="AX5208" s="193"/>
      <c r="AY5208" s="193"/>
      <c r="AZ5208" s="193"/>
      <c r="BA5208" s="193"/>
      <c r="BB5208" s="193"/>
      <c r="BC5208" s="193"/>
      <c r="BD5208" s="193"/>
      <c r="BE5208" s="315"/>
      <c r="BF5208" s="315"/>
      <c r="BG5208" s="315"/>
      <c r="BH5208" s="315"/>
      <c r="BI5208" s="315"/>
      <c r="BJ5208" s="315"/>
      <c r="BK5208" s="315"/>
    </row>
    <row r="5209" spans="1:63" x14ac:dyDescent="0.25">
      <c r="A5209" s="9"/>
      <c r="B5209" s="185" t="s">
        <v>5770</v>
      </c>
      <c r="C5209" s="25" t="s">
        <v>5685</v>
      </c>
      <c r="D5209" s="193">
        <v>5.5481108000000001E-2</v>
      </c>
      <c r="E5209" s="193">
        <v>5.4187297000000004E-3</v>
      </c>
      <c r="F5209" s="193">
        <v>6.7393219999999998E-3</v>
      </c>
      <c r="G5209" s="193">
        <v>9.0158849999999995E-3</v>
      </c>
      <c r="H5209" s="193">
        <v>4.3295956000000002E-6</v>
      </c>
      <c r="I5209" s="193">
        <v>1.6346777000000001E-5</v>
      </c>
      <c r="J5209" s="193">
        <v>3.4252115E-2</v>
      </c>
      <c r="K5209" s="193">
        <v>1.3107441E-7</v>
      </c>
      <c r="L5209" s="193">
        <v>3.4248826000000001E-5</v>
      </c>
      <c r="M5209" s="193">
        <v>0</v>
      </c>
      <c r="N5209" s="193">
        <v>0</v>
      </c>
      <c r="O5209" s="193">
        <v>0</v>
      </c>
      <c r="P5209" s="199">
        <f t="shared" si="1009"/>
        <v>4.013873851851852E-2</v>
      </c>
      <c r="Q5209" s="240">
        <v>6.6150529E-2</v>
      </c>
      <c r="R5209" s="99">
        <v>2.4891574E-2</v>
      </c>
      <c r="S5209" s="99">
        <v>3.364984E-2</v>
      </c>
      <c r="T5209" s="99">
        <v>4.0205000000000002E-8</v>
      </c>
      <c r="U5209" s="99">
        <v>1.3328999999999999E-3</v>
      </c>
      <c r="V5209" s="99">
        <v>9.7074699999999994E-5</v>
      </c>
      <c r="W5209" s="99">
        <v>6.1790999999999999E-3</v>
      </c>
      <c r="X5209" s="241">
        <f t="shared" si="1010"/>
        <v>9.8973436985674609E-2</v>
      </c>
      <c r="Y5209" s="241">
        <f t="shared" si="1011"/>
        <v>7.6036660767012001E-2</v>
      </c>
      <c r="Z5209" s="241">
        <f t="shared" si="1012"/>
        <v>2.2874385190892604E-2</v>
      </c>
      <c r="AA5209" s="241">
        <f t="shared" si="1013"/>
        <v>6.239102777000001E-5</v>
      </c>
      <c r="AB5209" s="258">
        <v>1.0897462E-3</v>
      </c>
      <c r="AC5209" s="258">
        <v>1.1973446999999999E-8</v>
      </c>
      <c r="AD5209" s="258">
        <v>7.4374994999999999E-2</v>
      </c>
      <c r="AE5209" s="258">
        <v>1.5223464999999999E-8</v>
      </c>
      <c r="AF5209" s="258">
        <v>5.7078695999999995E-4</v>
      </c>
      <c r="AG5209" s="258">
        <v>1.1054101E-6</v>
      </c>
      <c r="AH5209" s="258">
        <v>7.1230904999999996E-4</v>
      </c>
      <c r="AI5209" s="258">
        <v>1.0898489000000001E-5</v>
      </c>
      <c r="AJ5209" s="258">
        <v>5.7481646999999997E-5</v>
      </c>
      <c r="AK5209" s="258">
        <v>2.2083793000000001E-2</v>
      </c>
      <c r="AL5209" s="258">
        <v>4.0379933999999999E-7</v>
      </c>
      <c r="AM5209" s="258">
        <v>6.7362626000000001E-9</v>
      </c>
      <c r="AN5209" s="258">
        <v>7.0418815999999996E-6</v>
      </c>
      <c r="AO5209" s="258">
        <v>7.9558628999999998E-7</v>
      </c>
      <c r="AP5209" s="258">
        <v>1.6550014E-6</v>
      </c>
      <c r="AQ5209" s="258">
        <v>1.1731177E-7</v>
      </c>
      <c r="AR5209" s="258">
        <v>6.2273716000000004E-5</v>
      </c>
      <c r="AT5209" s="193"/>
      <c r="AU5209" s="193"/>
      <c r="AV5209" s="193"/>
      <c r="AW5209" s="193"/>
      <c r="AX5209" s="193"/>
      <c r="AY5209" s="193"/>
      <c r="AZ5209" s="193"/>
      <c r="BA5209" s="193"/>
      <c r="BB5209" s="193"/>
      <c r="BC5209" s="193"/>
      <c r="BD5209" s="193"/>
      <c r="BE5209" s="315"/>
      <c r="BF5209" s="315"/>
      <c r="BG5209" s="315"/>
      <c r="BH5209" s="315"/>
      <c r="BI5209" s="315"/>
      <c r="BJ5209" s="315"/>
      <c r="BK5209" s="315"/>
    </row>
    <row r="5210" spans="1:63" x14ac:dyDescent="0.25">
      <c r="A5210" s="9"/>
      <c r="B5210" s="185" t="s">
        <v>5770</v>
      </c>
      <c r="C5210" s="25" t="s">
        <v>973</v>
      </c>
      <c r="D5210" s="193">
        <v>7.7343751000000002E-2</v>
      </c>
      <c r="E5210" s="193">
        <v>2.6940137999999999E-2</v>
      </c>
      <c r="F5210" s="193">
        <v>6.3600317999999998E-3</v>
      </c>
      <c r="G5210" s="193">
        <v>9.0559065000000005E-3</v>
      </c>
      <c r="H5210" s="193">
        <v>2.8051921999999998E-5</v>
      </c>
      <c r="I5210" s="193">
        <v>2.412018E-4</v>
      </c>
      <c r="J5210" s="193">
        <v>3.4446188000000003E-2</v>
      </c>
      <c r="K5210" s="193">
        <v>3.6501175E-6</v>
      </c>
      <c r="L5210" s="193">
        <v>2.6858304999999999E-4</v>
      </c>
      <c r="M5210" s="193">
        <v>0</v>
      </c>
      <c r="N5210" s="193">
        <v>0</v>
      </c>
      <c r="O5210" s="193">
        <v>0</v>
      </c>
      <c r="P5210" s="199">
        <f t="shared" si="1009"/>
        <v>0.19955657777777774</v>
      </c>
      <c r="Q5210" s="240">
        <v>0.32849847999999998</v>
      </c>
      <c r="R5210" s="99">
        <v>0.28633935999999999</v>
      </c>
      <c r="S5210" s="99">
        <v>3.4317359999999998E-2</v>
      </c>
      <c r="T5210" s="99">
        <v>4.2924E-7</v>
      </c>
      <c r="U5210" s="99">
        <v>1.1823000000000001E-3</v>
      </c>
      <c r="V5210" s="99">
        <v>2.0093260000000001E-4</v>
      </c>
      <c r="W5210" s="99">
        <v>6.4580999999999996E-3</v>
      </c>
      <c r="X5210" s="241">
        <f t="shared" si="1010"/>
        <v>0.10634322472490189</v>
      </c>
      <c r="Y5210" s="241">
        <f t="shared" si="1011"/>
        <v>8.0113880097149995E-2</v>
      </c>
      <c r="Z5210" s="241">
        <f t="shared" si="1012"/>
        <v>2.5512000992031901E-2</v>
      </c>
      <c r="AA5210" s="241">
        <f t="shared" si="1013"/>
        <v>7.1734363572000003E-4</v>
      </c>
      <c r="AB5210" s="258">
        <v>5.0666762999999997E-3</v>
      </c>
      <c r="AC5210" s="258">
        <v>1.3805252999999999E-7</v>
      </c>
      <c r="AD5210" s="258">
        <v>7.4456360999999999E-2</v>
      </c>
      <c r="AE5210" s="258">
        <v>1.7446261999999999E-7</v>
      </c>
      <c r="AF5210" s="258">
        <v>5.8941690999999999E-4</v>
      </c>
      <c r="AG5210" s="258">
        <v>1.1133720000000001E-6</v>
      </c>
      <c r="AH5210" s="258">
        <v>3.3057308000000001E-3</v>
      </c>
      <c r="AI5210" s="258">
        <v>8.1408830000000004E-6</v>
      </c>
      <c r="AJ5210" s="258">
        <v>5.7712625000000002E-5</v>
      </c>
      <c r="AK5210" s="258">
        <v>2.2084288000000001E-2</v>
      </c>
      <c r="AL5210" s="258">
        <v>5.0423758999999996E-7</v>
      </c>
      <c r="AM5210" s="258">
        <v>7.0383418999999997E-9</v>
      </c>
      <c r="AN5210" s="258">
        <v>5.7651821000000002E-6</v>
      </c>
      <c r="AO5210" s="258">
        <v>1.8804331E-5</v>
      </c>
      <c r="AP5210" s="258">
        <v>3.1047894999999998E-5</v>
      </c>
      <c r="AQ5210" s="258">
        <v>9.3771571999999999E-7</v>
      </c>
      <c r="AR5210" s="258">
        <v>7.1640592000000005E-4</v>
      </c>
      <c r="AT5210" s="193"/>
      <c r="AU5210" s="193"/>
      <c r="AV5210" s="193"/>
      <c r="AW5210" s="193"/>
      <c r="AX5210" s="193"/>
      <c r="AY5210" s="193"/>
      <c r="AZ5210" s="193"/>
      <c r="BA5210" s="193"/>
      <c r="BB5210" s="193"/>
      <c r="BC5210" s="193"/>
      <c r="BD5210" s="193"/>
      <c r="BE5210" s="315"/>
      <c r="BF5210" s="315"/>
      <c r="BG5210" s="315"/>
      <c r="BH5210" s="315"/>
      <c r="BI5210" s="315"/>
      <c r="BJ5210" s="315"/>
      <c r="BK5210" s="315"/>
    </row>
    <row r="5211" spans="1:63" x14ac:dyDescent="0.25">
      <c r="A5211" s="9"/>
      <c r="B5211" s="185" t="s">
        <v>5770</v>
      </c>
      <c r="C5211" s="25" t="s">
        <v>972</v>
      </c>
      <c r="D5211" s="193">
        <v>0.79433860000000001</v>
      </c>
      <c r="E5211" s="193">
        <v>0.14574396000000001</v>
      </c>
      <c r="F5211" s="193">
        <v>5.0356135999999998E-3</v>
      </c>
      <c r="G5211" s="193">
        <v>1.0209961E-3</v>
      </c>
      <c r="H5211" s="193">
        <v>8.2246752999999998E-5</v>
      </c>
      <c r="I5211" s="193">
        <v>7.2798923999999997E-4</v>
      </c>
      <c r="J5211" s="193">
        <v>0.64079383999999995</v>
      </c>
      <c r="K5211" s="193">
        <v>4.7624131000000002E-5</v>
      </c>
      <c r="L5211" s="193">
        <v>8.8633764999999996E-4</v>
      </c>
      <c r="M5211" s="193">
        <v>0</v>
      </c>
      <c r="N5211" s="193">
        <v>0</v>
      </c>
      <c r="O5211" s="193">
        <v>0</v>
      </c>
      <c r="P5211" s="199">
        <f t="shared" si="1009"/>
        <v>1.0795848888888888</v>
      </c>
      <c r="Q5211" s="240">
        <v>1.5008520000000001</v>
      </c>
      <c r="R5211" s="99">
        <v>1.2103598</v>
      </c>
      <c r="S5211" s="99">
        <v>0.24425520000000001</v>
      </c>
      <c r="T5211" s="99">
        <v>2.7142000000000002E-6</v>
      </c>
      <c r="U5211" s="99">
        <v>9.5583999999999999E-3</v>
      </c>
      <c r="V5211" s="99">
        <v>3.9939010000000002E-3</v>
      </c>
      <c r="W5211" s="99">
        <v>3.2682000000000003E-2</v>
      </c>
      <c r="X5211" s="241">
        <f t="shared" si="1010"/>
        <v>6.7532275356091992E-2</v>
      </c>
      <c r="Y5211" s="241">
        <f t="shared" si="1011"/>
        <v>4.4487499323459995E-2</v>
      </c>
      <c r="Z5211" s="241">
        <f t="shared" si="1012"/>
        <v>2.0014596648532001E-2</v>
      </c>
      <c r="AA5211" s="241">
        <f t="shared" si="1013"/>
        <v>3.0301793840999997E-3</v>
      </c>
      <c r="AB5211" s="258">
        <v>2.9925896E-2</v>
      </c>
      <c r="AC5211" s="258">
        <v>5.4984315000000005E-7</v>
      </c>
      <c r="AD5211" s="258">
        <v>1.3365316E-2</v>
      </c>
      <c r="AE5211" s="258">
        <v>6.4977710999999998E-7</v>
      </c>
      <c r="AF5211" s="258">
        <v>1.1872938999999999E-3</v>
      </c>
      <c r="AG5211" s="258">
        <v>7.7938031999999996E-6</v>
      </c>
      <c r="AH5211" s="258">
        <v>1.9587519000000001E-2</v>
      </c>
      <c r="AI5211" s="258">
        <v>7.5148894000000003E-6</v>
      </c>
      <c r="AJ5211" s="258">
        <v>3.5433921999999999E-6</v>
      </c>
      <c r="AK5211" s="258">
        <v>2.3382401E-4</v>
      </c>
      <c r="AL5211" s="258">
        <v>4.7026359999999998E-5</v>
      </c>
      <c r="AM5211" s="258">
        <v>7.3185931999999996E-8</v>
      </c>
      <c r="AN5211" s="258">
        <v>2.2541661000000001E-5</v>
      </c>
      <c r="AO5211" s="258">
        <v>3.9572776999999999E-5</v>
      </c>
      <c r="AP5211" s="258">
        <v>7.2981372999999998E-5</v>
      </c>
      <c r="AQ5211" s="258">
        <v>2.1961841000000002E-6</v>
      </c>
      <c r="AR5211" s="258">
        <v>3.0279831999999998E-3</v>
      </c>
      <c r="AT5211" s="193"/>
      <c r="AU5211" s="193"/>
      <c r="AV5211" s="193"/>
      <c r="AW5211" s="193"/>
      <c r="AX5211" s="193"/>
      <c r="AY5211" s="193"/>
      <c r="AZ5211" s="193"/>
      <c r="BA5211" s="193"/>
      <c r="BB5211" s="193"/>
      <c r="BC5211" s="193"/>
      <c r="BD5211" s="193"/>
      <c r="BE5211" s="315"/>
      <c r="BF5211" s="315"/>
      <c r="BG5211" s="315"/>
      <c r="BH5211" s="315"/>
      <c r="BI5211" s="315"/>
      <c r="BJ5211" s="315"/>
      <c r="BK5211" s="315"/>
    </row>
    <row r="5212" spans="1:63" x14ac:dyDescent="0.25">
      <c r="A5212" s="9"/>
      <c r="B5212" s="185" t="s">
        <v>5770</v>
      </c>
      <c r="C5212" s="25" t="s">
        <v>971</v>
      </c>
      <c r="D5212" s="193">
        <v>2.4952077E-3</v>
      </c>
      <c r="E5212" s="193">
        <v>1.9644665E-3</v>
      </c>
      <c r="F5212" s="193">
        <v>4.3466324000000003E-4</v>
      </c>
      <c r="G5212" s="193">
        <v>1.2070671E-5</v>
      </c>
      <c r="H5212" s="193">
        <v>5.3481856000000002E-6</v>
      </c>
      <c r="I5212" s="193">
        <v>2.0193041E-5</v>
      </c>
      <c r="J5212" s="193">
        <v>1.5996942000000001E-5</v>
      </c>
      <c r="K5212" s="193">
        <v>1.61915E-7</v>
      </c>
      <c r="L5212" s="193">
        <v>4.2307149000000001E-5</v>
      </c>
      <c r="M5212" s="193">
        <v>0</v>
      </c>
      <c r="N5212" s="193">
        <v>0</v>
      </c>
      <c r="O5212" s="193">
        <v>0</v>
      </c>
      <c r="P5212" s="199">
        <f t="shared" si="1009"/>
        <v>1.4551603703703703E-2</v>
      </c>
      <c r="Q5212" s="240">
        <v>8.1715566000000003E-2</v>
      </c>
      <c r="R5212" s="99">
        <v>3.0748317000000001E-2</v>
      </c>
      <c r="S5212" s="99">
        <v>4.1567680000000003E-2</v>
      </c>
      <c r="T5212" s="99">
        <v>4.9665000000000002E-8</v>
      </c>
      <c r="U5212" s="99">
        <v>1.6466E-3</v>
      </c>
      <c r="V5212" s="99">
        <v>1.1992E-4</v>
      </c>
      <c r="W5212" s="99">
        <v>7.633E-3</v>
      </c>
      <c r="X5212" s="241">
        <f t="shared" si="1010"/>
        <v>7.8527648549885196E-4</v>
      </c>
      <c r="Y5212" s="241">
        <f t="shared" si="1011"/>
        <v>4.5291162220700002E-4</v>
      </c>
      <c r="Z5212" s="241">
        <f t="shared" si="1012"/>
        <v>2.5529384033185203E-4</v>
      </c>
      <c r="AA5212" s="241">
        <f t="shared" si="1013"/>
        <v>7.7071022959999998E-5</v>
      </c>
      <c r="AB5212" s="258">
        <v>3.7164517000000001E-4</v>
      </c>
      <c r="AC5212" s="258">
        <v>1.4790415E-8</v>
      </c>
      <c r="AD5212" s="258">
        <v>1.6315779999999999E-5</v>
      </c>
      <c r="AE5212" s="258">
        <v>1.9212792000000001E-8</v>
      </c>
      <c r="AF5212" s="258">
        <v>6.3551139000000002E-5</v>
      </c>
      <c r="AG5212" s="258">
        <v>1.3655300000000001E-6</v>
      </c>
      <c r="AH5212" s="258">
        <v>2.4252788000000001E-4</v>
      </c>
      <c r="AI5212" s="258">
        <v>8.1027655999999999E-7</v>
      </c>
      <c r="AJ5212" s="258">
        <v>1.0492375E-7</v>
      </c>
      <c r="AK5212" s="258">
        <v>1.1255291000000001E-7</v>
      </c>
      <c r="AL5212" s="258">
        <v>1.1774920000000001E-8</v>
      </c>
      <c r="AM5212" s="258">
        <v>3.8351851999999998E-11</v>
      </c>
      <c r="AN5212" s="258">
        <v>8.6986287999999995E-6</v>
      </c>
      <c r="AO5212" s="258">
        <v>9.8278393999999991E-7</v>
      </c>
      <c r="AP5212" s="258">
        <v>2.0449811E-6</v>
      </c>
      <c r="AQ5212" s="258">
        <v>1.4491496000000001E-7</v>
      </c>
      <c r="AR5212" s="258">
        <v>7.6926108000000004E-5</v>
      </c>
      <c r="AT5212" s="193"/>
      <c r="AU5212" s="193"/>
      <c r="AV5212" s="193"/>
      <c r="AW5212" s="193"/>
      <c r="AX5212" s="193"/>
      <c r="AY5212" s="193"/>
      <c r="AZ5212" s="193"/>
      <c r="BA5212" s="193"/>
      <c r="BB5212" s="193"/>
      <c r="BC5212" s="193"/>
      <c r="BD5212" s="193"/>
      <c r="BE5212" s="315"/>
      <c r="BF5212" s="315"/>
      <c r="BG5212" s="315"/>
      <c r="BH5212" s="315"/>
      <c r="BI5212" s="315"/>
      <c r="BJ5212" s="315"/>
      <c r="BK5212" s="315"/>
    </row>
    <row r="5213" spans="1:63" x14ac:dyDescent="0.25">
      <c r="A5213" s="9"/>
      <c r="B5213" s="185" t="s">
        <v>5770</v>
      </c>
      <c r="C5213" s="25" t="s">
        <v>3248</v>
      </c>
      <c r="D5213" s="193">
        <v>6.4554789999999999E-4</v>
      </c>
      <c r="E5213" s="193">
        <v>0</v>
      </c>
      <c r="F5213" s="193">
        <v>0</v>
      </c>
      <c r="G5213" s="193">
        <v>6.4554789999999999E-4</v>
      </c>
      <c r="H5213" s="193">
        <v>0</v>
      </c>
      <c r="I5213" s="193">
        <v>0</v>
      </c>
      <c r="J5213" s="193">
        <v>0</v>
      </c>
      <c r="K5213" s="193">
        <v>0</v>
      </c>
      <c r="L5213" s="193">
        <v>0</v>
      </c>
      <c r="M5213" s="193">
        <v>0</v>
      </c>
      <c r="N5213" s="193">
        <v>0</v>
      </c>
      <c r="O5213" s="193">
        <v>0</v>
      </c>
      <c r="P5213" s="199">
        <f t="shared" si="1009"/>
        <v>0</v>
      </c>
      <c r="Q5213" s="240">
        <v>0</v>
      </c>
      <c r="R5213" s="99">
        <v>0</v>
      </c>
      <c r="S5213" s="99">
        <v>0</v>
      </c>
      <c r="T5213" s="99">
        <v>0</v>
      </c>
      <c r="U5213" s="99">
        <v>0</v>
      </c>
      <c r="V5213" s="99">
        <v>0</v>
      </c>
      <c r="W5213" s="99">
        <v>0</v>
      </c>
      <c r="X5213" s="241">
        <f t="shared" si="1010"/>
        <v>9.8759231830359995E-3</v>
      </c>
      <c r="Y5213" s="241">
        <f t="shared" si="1011"/>
        <v>9.8619359000000004E-3</v>
      </c>
      <c r="Z5213" s="241">
        <f t="shared" si="1012"/>
        <v>1.3987283036000001E-5</v>
      </c>
      <c r="AA5213" s="241">
        <f t="shared" si="1013"/>
        <v>0</v>
      </c>
      <c r="AB5213" s="258">
        <v>0</v>
      </c>
      <c r="AC5213" s="258">
        <v>0</v>
      </c>
      <c r="AD5213" s="258">
        <v>9.8619359000000004E-3</v>
      </c>
      <c r="AE5213" s="258">
        <v>0</v>
      </c>
      <c r="AF5213" s="258">
        <v>0</v>
      </c>
      <c r="AG5213" s="258">
        <v>0</v>
      </c>
      <c r="AH5213" s="258">
        <v>0</v>
      </c>
      <c r="AI5213" s="258">
        <v>0</v>
      </c>
      <c r="AJ5213" s="258">
        <v>5.9490825E-6</v>
      </c>
      <c r="AK5213" s="258">
        <v>7.1934789000000001E-7</v>
      </c>
      <c r="AL5213" s="258">
        <v>7.2969742000000002E-6</v>
      </c>
      <c r="AM5213" s="258">
        <v>2.1878445999999999E-8</v>
      </c>
      <c r="AN5213" s="258">
        <v>0</v>
      </c>
      <c r="AO5213" s="258">
        <v>0</v>
      </c>
      <c r="AP5213" s="258">
        <v>0</v>
      </c>
      <c r="AQ5213" s="258">
        <v>0</v>
      </c>
      <c r="AR5213" s="258">
        <v>0</v>
      </c>
      <c r="AT5213" s="193"/>
      <c r="AU5213" s="193"/>
      <c r="AV5213" s="193"/>
      <c r="AW5213" s="193"/>
      <c r="AX5213" s="193"/>
      <c r="AY5213" s="193"/>
      <c r="AZ5213" s="193"/>
      <c r="BA5213" s="193"/>
      <c r="BB5213" s="193"/>
      <c r="BC5213" s="193"/>
      <c r="BD5213" s="193"/>
      <c r="BE5213" s="315"/>
      <c r="BF5213" s="315"/>
      <c r="BG5213" s="315"/>
      <c r="BH5213" s="315"/>
      <c r="BI5213" s="315"/>
      <c r="BJ5213" s="315"/>
      <c r="BK5213" s="315"/>
    </row>
    <row r="5214" spans="1:63" x14ac:dyDescent="0.25">
      <c r="A5214" s="9"/>
      <c r="B5214" s="185" t="s">
        <v>5770</v>
      </c>
      <c r="C5214" s="25" t="s">
        <v>3640</v>
      </c>
      <c r="D5214" s="193">
        <v>5.6379963999999996E-4</v>
      </c>
      <c r="E5214" s="193">
        <v>0</v>
      </c>
      <c r="F5214" s="193">
        <v>0</v>
      </c>
      <c r="G5214" s="193">
        <v>5.6379963999999996E-4</v>
      </c>
      <c r="H5214" s="193">
        <v>0</v>
      </c>
      <c r="I5214" s="193">
        <v>0</v>
      </c>
      <c r="J5214" s="193">
        <v>0</v>
      </c>
      <c r="K5214" s="193">
        <v>0</v>
      </c>
      <c r="L5214" s="193">
        <v>0</v>
      </c>
      <c r="M5214" s="193">
        <v>0</v>
      </c>
      <c r="N5214" s="193">
        <v>0</v>
      </c>
      <c r="O5214" s="193">
        <v>0</v>
      </c>
      <c r="P5214" s="199">
        <f t="shared" si="1009"/>
        <v>0</v>
      </c>
      <c r="Q5214" s="240">
        <v>0</v>
      </c>
      <c r="R5214" s="99">
        <v>0</v>
      </c>
      <c r="S5214" s="99">
        <v>0</v>
      </c>
      <c r="T5214" s="99">
        <v>0</v>
      </c>
      <c r="U5214" s="99">
        <v>0</v>
      </c>
      <c r="V5214" s="99">
        <v>0</v>
      </c>
      <c r="W5214" s="99">
        <v>0</v>
      </c>
      <c r="X5214" s="241">
        <f t="shared" si="1010"/>
        <v>5.2399154175140003E-3</v>
      </c>
      <c r="Y5214" s="241">
        <f t="shared" si="1011"/>
        <v>5.2271130000000002E-3</v>
      </c>
      <c r="Z5214" s="241">
        <f t="shared" si="1012"/>
        <v>1.2802417513999999E-5</v>
      </c>
      <c r="AA5214" s="241">
        <f t="shared" si="1013"/>
        <v>0</v>
      </c>
      <c r="AB5214" s="258">
        <v>0</v>
      </c>
      <c r="AC5214" s="258">
        <v>0</v>
      </c>
      <c r="AD5214" s="258">
        <v>5.2271130000000002E-3</v>
      </c>
      <c r="AE5214" s="258">
        <v>0</v>
      </c>
      <c r="AF5214" s="258">
        <v>0</v>
      </c>
      <c r="AG5214" s="258">
        <v>0</v>
      </c>
      <c r="AH5214" s="258">
        <v>0</v>
      </c>
      <c r="AI5214" s="258">
        <v>0</v>
      </c>
      <c r="AJ5214" s="258">
        <v>5.1957268999999998E-6</v>
      </c>
      <c r="AK5214" s="258">
        <v>6.2953382999999997E-7</v>
      </c>
      <c r="AL5214" s="258">
        <v>6.9562503000000003E-6</v>
      </c>
      <c r="AM5214" s="258">
        <v>2.0906484000000001E-8</v>
      </c>
      <c r="AN5214" s="258">
        <v>0</v>
      </c>
      <c r="AO5214" s="258">
        <v>0</v>
      </c>
      <c r="AP5214" s="258">
        <v>0</v>
      </c>
      <c r="AQ5214" s="258">
        <v>0</v>
      </c>
      <c r="AR5214" s="258">
        <v>0</v>
      </c>
      <c r="AT5214" s="193"/>
      <c r="AU5214" s="193"/>
      <c r="AV5214" s="193"/>
      <c r="AW5214" s="193"/>
      <c r="AX5214" s="193"/>
      <c r="AY5214" s="193"/>
      <c r="AZ5214" s="193"/>
      <c r="BA5214" s="193"/>
      <c r="BB5214" s="193"/>
      <c r="BC5214" s="193"/>
      <c r="BD5214" s="193"/>
      <c r="BE5214" s="315"/>
      <c r="BF5214" s="315"/>
      <c r="BG5214" s="315"/>
      <c r="BH5214" s="315"/>
      <c r="BI5214" s="315"/>
      <c r="BJ5214" s="315"/>
      <c r="BK5214" s="315"/>
    </row>
    <row r="5215" spans="1:63" x14ac:dyDescent="0.25">
      <c r="A5215" s="9"/>
      <c r="B5215" s="185" t="s">
        <v>5770</v>
      </c>
      <c r="C5215" s="25" t="s">
        <v>3639</v>
      </c>
      <c r="D5215" s="193">
        <v>6.1431987999999995E-4</v>
      </c>
      <c r="E5215" s="193">
        <v>0</v>
      </c>
      <c r="F5215" s="193">
        <v>0</v>
      </c>
      <c r="G5215" s="193">
        <v>6.1431987999999995E-4</v>
      </c>
      <c r="H5215" s="193">
        <v>0</v>
      </c>
      <c r="I5215" s="193">
        <v>0</v>
      </c>
      <c r="J5215" s="193">
        <v>0</v>
      </c>
      <c r="K5215" s="193">
        <v>0</v>
      </c>
      <c r="L5215" s="193">
        <v>0</v>
      </c>
      <c r="M5215" s="193">
        <v>0</v>
      </c>
      <c r="N5215" s="193">
        <v>0</v>
      </c>
      <c r="O5215" s="193">
        <v>0</v>
      </c>
      <c r="P5215" s="199">
        <f t="shared" si="1009"/>
        <v>0</v>
      </c>
      <c r="Q5215" s="240">
        <v>0</v>
      </c>
      <c r="R5215" s="99">
        <v>0</v>
      </c>
      <c r="S5215" s="99">
        <v>0</v>
      </c>
      <c r="T5215" s="99">
        <v>0</v>
      </c>
      <c r="U5215" s="99">
        <v>0</v>
      </c>
      <c r="V5215" s="99">
        <v>0</v>
      </c>
      <c r="W5215" s="99">
        <v>0</v>
      </c>
      <c r="X5215" s="241">
        <f t="shared" si="1010"/>
        <v>5.684331878945E-3</v>
      </c>
      <c r="Y5215" s="241">
        <f t="shared" si="1011"/>
        <v>5.6703902E-3</v>
      </c>
      <c r="Z5215" s="241">
        <f t="shared" si="1012"/>
        <v>1.3941678944999999E-5</v>
      </c>
      <c r="AA5215" s="241">
        <f t="shared" si="1013"/>
        <v>0</v>
      </c>
      <c r="AB5215" s="258">
        <v>0</v>
      </c>
      <c r="AC5215" s="258">
        <v>0</v>
      </c>
      <c r="AD5215" s="258">
        <v>5.6703902E-3</v>
      </c>
      <c r="AE5215" s="258">
        <v>0</v>
      </c>
      <c r="AF5215" s="258">
        <v>0</v>
      </c>
      <c r="AG5215" s="258">
        <v>0</v>
      </c>
      <c r="AH5215" s="258">
        <v>0</v>
      </c>
      <c r="AI5215" s="258">
        <v>0</v>
      </c>
      <c r="AJ5215" s="258">
        <v>5.6612989000000001E-6</v>
      </c>
      <c r="AK5215" s="258">
        <v>6.8746070999999997E-7</v>
      </c>
      <c r="AL5215" s="258">
        <v>7.5701665E-6</v>
      </c>
      <c r="AM5215" s="258">
        <v>2.2752834999999999E-8</v>
      </c>
      <c r="AN5215" s="258">
        <v>0</v>
      </c>
      <c r="AO5215" s="258">
        <v>0</v>
      </c>
      <c r="AP5215" s="258">
        <v>0</v>
      </c>
      <c r="AQ5215" s="258">
        <v>0</v>
      </c>
      <c r="AR5215" s="258">
        <v>0</v>
      </c>
      <c r="AT5215" s="193"/>
      <c r="AU5215" s="193"/>
      <c r="AV5215" s="193"/>
      <c r="AW5215" s="193"/>
      <c r="AX5215" s="193"/>
      <c r="AY5215" s="193"/>
      <c r="AZ5215" s="193"/>
      <c r="BA5215" s="193"/>
      <c r="BB5215" s="193"/>
      <c r="BC5215" s="193"/>
      <c r="BD5215" s="193"/>
      <c r="BE5215" s="315"/>
      <c r="BF5215" s="315"/>
      <c r="BG5215" s="315"/>
      <c r="BH5215" s="315"/>
      <c r="BI5215" s="315"/>
      <c r="BJ5215" s="315"/>
      <c r="BK5215" s="315"/>
    </row>
    <row r="5216" spans="1:63" x14ac:dyDescent="0.25">
      <c r="A5216" s="9"/>
      <c r="B5216" s="185" t="s">
        <v>5770</v>
      </c>
      <c r="C5216" s="25" t="s">
        <v>3638</v>
      </c>
      <c r="D5216" s="193">
        <v>4.9539362000000002E-4</v>
      </c>
      <c r="E5216" s="193">
        <v>0</v>
      </c>
      <c r="F5216" s="193">
        <v>0</v>
      </c>
      <c r="G5216" s="193">
        <v>4.9539362000000002E-4</v>
      </c>
      <c r="H5216" s="193">
        <v>0</v>
      </c>
      <c r="I5216" s="193">
        <v>0</v>
      </c>
      <c r="J5216" s="193">
        <v>0</v>
      </c>
      <c r="K5216" s="193">
        <v>0</v>
      </c>
      <c r="L5216" s="193">
        <v>0</v>
      </c>
      <c r="M5216" s="193">
        <v>0</v>
      </c>
      <c r="N5216" s="193">
        <v>0</v>
      </c>
      <c r="O5216" s="193">
        <v>0</v>
      </c>
      <c r="P5216" s="199">
        <f t="shared" si="1009"/>
        <v>0</v>
      </c>
      <c r="Q5216" s="240">
        <v>0</v>
      </c>
      <c r="R5216" s="99">
        <v>0</v>
      </c>
      <c r="S5216" s="99">
        <v>0</v>
      </c>
      <c r="T5216" s="99">
        <v>0</v>
      </c>
      <c r="U5216" s="99">
        <v>0</v>
      </c>
      <c r="V5216" s="99">
        <v>0</v>
      </c>
      <c r="W5216" s="99">
        <v>0</v>
      </c>
      <c r="X5216" s="241">
        <f t="shared" si="1010"/>
        <v>4.6630684047040006E-3</v>
      </c>
      <c r="Y5216" s="241">
        <f t="shared" si="1011"/>
        <v>4.6518002000000003E-3</v>
      </c>
      <c r="Z5216" s="241">
        <f t="shared" si="1012"/>
        <v>1.1268204704E-5</v>
      </c>
      <c r="AA5216" s="241">
        <f t="shared" si="1013"/>
        <v>0</v>
      </c>
      <c r="AB5216" s="258">
        <v>0</v>
      </c>
      <c r="AC5216" s="258">
        <v>0</v>
      </c>
      <c r="AD5216" s="258">
        <v>4.6518002000000003E-3</v>
      </c>
      <c r="AE5216" s="258">
        <v>0</v>
      </c>
      <c r="AF5216" s="258">
        <v>0</v>
      </c>
      <c r="AG5216" s="258">
        <v>0</v>
      </c>
      <c r="AH5216" s="258">
        <v>0</v>
      </c>
      <c r="AI5216" s="258">
        <v>0</v>
      </c>
      <c r="AJ5216" s="258">
        <v>4.5653275000000004E-6</v>
      </c>
      <c r="AK5216" s="258">
        <v>5.4970704999999996E-7</v>
      </c>
      <c r="AL5216" s="258">
        <v>6.1347356000000003E-6</v>
      </c>
      <c r="AM5216" s="258">
        <v>1.8434553999999999E-8</v>
      </c>
      <c r="AN5216" s="258">
        <v>0</v>
      </c>
      <c r="AO5216" s="258">
        <v>0</v>
      </c>
      <c r="AP5216" s="258">
        <v>0</v>
      </c>
      <c r="AQ5216" s="258">
        <v>0</v>
      </c>
      <c r="AR5216" s="258">
        <v>0</v>
      </c>
      <c r="AT5216" s="193"/>
      <c r="AU5216" s="193"/>
      <c r="AV5216" s="193"/>
      <c r="AW5216" s="193"/>
      <c r="AX5216" s="193"/>
      <c r="AY5216" s="193"/>
      <c r="AZ5216" s="193"/>
      <c r="BA5216" s="193"/>
      <c r="BB5216" s="193"/>
      <c r="BC5216" s="193"/>
      <c r="BD5216" s="193"/>
      <c r="BE5216" s="315"/>
      <c r="BF5216" s="315"/>
      <c r="BG5216" s="315"/>
      <c r="BH5216" s="315"/>
      <c r="BI5216" s="315"/>
      <c r="BJ5216" s="315"/>
      <c r="BK5216" s="315"/>
    </row>
    <row r="5217" spans="1:63" x14ac:dyDescent="0.25">
      <c r="A5217" s="9"/>
      <c r="B5217" s="185" t="s">
        <v>5770</v>
      </c>
      <c r="C5217" s="25" t="s">
        <v>3637</v>
      </c>
      <c r="D5217" s="193">
        <v>1.8967612999999999E-3</v>
      </c>
      <c r="E5217" s="193">
        <v>0</v>
      </c>
      <c r="F5217" s="193">
        <v>0</v>
      </c>
      <c r="G5217" s="193">
        <v>1.8967612999999999E-3</v>
      </c>
      <c r="H5217" s="193">
        <v>0</v>
      </c>
      <c r="I5217" s="193">
        <v>0</v>
      </c>
      <c r="J5217" s="193">
        <v>0</v>
      </c>
      <c r="K5217" s="193">
        <v>0</v>
      </c>
      <c r="L5217" s="193">
        <v>0</v>
      </c>
      <c r="M5217" s="193">
        <v>0</v>
      </c>
      <c r="N5217" s="193">
        <v>0</v>
      </c>
      <c r="O5217" s="193">
        <v>0</v>
      </c>
      <c r="P5217" s="199">
        <f t="shared" si="1009"/>
        <v>0</v>
      </c>
      <c r="Q5217" s="240">
        <v>0</v>
      </c>
      <c r="R5217" s="99">
        <v>0</v>
      </c>
      <c r="S5217" s="99">
        <v>0</v>
      </c>
      <c r="T5217" s="99">
        <v>0</v>
      </c>
      <c r="U5217" s="99">
        <v>0</v>
      </c>
      <c r="V5217" s="99">
        <v>0</v>
      </c>
      <c r="W5217" s="99">
        <v>0</v>
      </c>
      <c r="X5217" s="241">
        <f t="shared" si="1010"/>
        <v>1.2063105112485999E-2</v>
      </c>
      <c r="Y5217" s="241">
        <f t="shared" si="1011"/>
        <v>1.2036880999999999E-2</v>
      </c>
      <c r="Z5217" s="241">
        <f t="shared" si="1012"/>
        <v>2.6224112486000002E-5</v>
      </c>
      <c r="AA5217" s="241">
        <f t="shared" si="1013"/>
        <v>0</v>
      </c>
      <c r="AB5217" s="258">
        <v>0</v>
      </c>
      <c r="AC5217" s="258">
        <v>0</v>
      </c>
      <c r="AD5217" s="258">
        <v>1.2036880999999999E-2</v>
      </c>
      <c r="AE5217" s="258">
        <v>0</v>
      </c>
      <c r="AF5217" s="258">
        <v>0</v>
      </c>
      <c r="AG5217" s="258">
        <v>0</v>
      </c>
      <c r="AH5217" s="258">
        <v>0</v>
      </c>
      <c r="AI5217" s="258">
        <v>0</v>
      </c>
      <c r="AJ5217" s="258">
        <v>1.7479708999999999E-5</v>
      </c>
      <c r="AK5217" s="258">
        <v>2.1054143E-6</v>
      </c>
      <c r="AL5217" s="258">
        <v>6.6194981000000002E-6</v>
      </c>
      <c r="AM5217" s="258">
        <v>1.9491086E-8</v>
      </c>
      <c r="AN5217" s="258">
        <v>0</v>
      </c>
      <c r="AO5217" s="258">
        <v>0</v>
      </c>
      <c r="AP5217" s="258">
        <v>0</v>
      </c>
      <c r="AQ5217" s="258">
        <v>0</v>
      </c>
      <c r="AR5217" s="258">
        <v>0</v>
      </c>
      <c r="AT5217" s="193"/>
      <c r="AU5217" s="193"/>
      <c r="AV5217" s="193"/>
      <c r="AW5217" s="193"/>
      <c r="AX5217" s="193"/>
      <c r="AY5217" s="193"/>
      <c r="AZ5217" s="193"/>
      <c r="BA5217" s="193"/>
      <c r="BB5217" s="193"/>
      <c r="BC5217" s="193"/>
      <c r="BD5217" s="193"/>
      <c r="BE5217" s="315"/>
      <c r="BF5217" s="315"/>
      <c r="BG5217" s="315"/>
      <c r="BH5217" s="315"/>
      <c r="BI5217" s="315"/>
      <c r="BJ5217" s="315"/>
      <c r="BK5217" s="315"/>
    </row>
    <row r="5218" spans="1:63" x14ac:dyDescent="0.25">
      <c r="A5218" s="9"/>
      <c r="B5218" s="185" t="s">
        <v>5770</v>
      </c>
      <c r="C5218" s="25" t="s">
        <v>3117</v>
      </c>
      <c r="D5218" s="193">
        <v>3.3016989999999998E-4</v>
      </c>
      <c r="E5218" s="193">
        <v>0</v>
      </c>
      <c r="F5218" s="193">
        <v>0</v>
      </c>
      <c r="G5218" s="193">
        <v>3.3016989999999998E-4</v>
      </c>
      <c r="H5218" s="193">
        <v>0</v>
      </c>
      <c r="I5218" s="193">
        <v>0</v>
      </c>
      <c r="J5218" s="193">
        <v>0</v>
      </c>
      <c r="K5218" s="193">
        <v>0</v>
      </c>
      <c r="L5218" s="193">
        <v>0</v>
      </c>
      <c r="M5218" s="193">
        <v>0</v>
      </c>
      <c r="N5218" s="193">
        <v>0</v>
      </c>
      <c r="O5218" s="193">
        <v>0</v>
      </c>
      <c r="P5218" s="199">
        <f t="shared" si="1009"/>
        <v>0</v>
      </c>
      <c r="Q5218" s="240">
        <v>0</v>
      </c>
      <c r="R5218" s="99">
        <v>0</v>
      </c>
      <c r="S5218" s="99">
        <v>0</v>
      </c>
      <c r="T5218" s="99">
        <v>0</v>
      </c>
      <c r="U5218" s="99">
        <v>0</v>
      </c>
      <c r="V5218" s="99">
        <v>0</v>
      </c>
      <c r="W5218" s="99">
        <v>0</v>
      </c>
      <c r="X5218" s="241">
        <f t="shared" si="1010"/>
        <v>3.1020818496319998E-3</v>
      </c>
      <c r="Y5218" s="241">
        <f t="shared" si="1011"/>
        <v>3.0945736E-3</v>
      </c>
      <c r="Z5218" s="241">
        <f t="shared" si="1012"/>
        <v>7.508249632E-6</v>
      </c>
      <c r="AA5218" s="241">
        <f t="shared" si="1013"/>
        <v>0</v>
      </c>
      <c r="AB5218" s="258">
        <v>0</v>
      </c>
      <c r="AC5218" s="258">
        <v>0</v>
      </c>
      <c r="AD5218" s="258">
        <v>3.0945736E-3</v>
      </c>
      <c r="AE5218" s="258">
        <v>0</v>
      </c>
      <c r="AF5218" s="258">
        <v>0</v>
      </c>
      <c r="AG5218" s="258">
        <v>0</v>
      </c>
      <c r="AH5218" s="258">
        <v>0</v>
      </c>
      <c r="AI5218" s="258">
        <v>0</v>
      </c>
      <c r="AJ5218" s="258">
        <v>3.0426989999999999E-6</v>
      </c>
      <c r="AK5218" s="258">
        <v>3.6671847E-7</v>
      </c>
      <c r="AL5218" s="258">
        <v>4.0865520000000003E-6</v>
      </c>
      <c r="AM5218" s="258">
        <v>1.2280162E-8</v>
      </c>
      <c r="AN5218" s="258">
        <v>0</v>
      </c>
      <c r="AO5218" s="258">
        <v>0</v>
      </c>
      <c r="AP5218" s="258">
        <v>0</v>
      </c>
      <c r="AQ5218" s="258">
        <v>0</v>
      </c>
      <c r="AR5218" s="258">
        <v>0</v>
      </c>
      <c r="AT5218" s="193"/>
      <c r="AU5218" s="193"/>
      <c r="AV5218" s="193"/>
      <c r="AW5218" s="193"/>
      <c r="AX5218" s="193"/>
      <c r="AY5218" s="193"/>
      <c r="AZ5218" s="193"/>
      <c r="BA5218" s="193"/>
      <c r="BB5218" s="193"/>
      <c r="BC5218" s="193"/>
      <c r="BD5218" s="193"/>
      <c r="BE5218" s="315"/>
      <c r="BF5218" s="315"/>
      <c r="BG5218" s="315"/>
      <c r="BH5218" s="315"/>
      <c r="BI5218" s="315"/>
      <c r="BJ5218" s="315"/>
      <c r="BK5218" s="315"/>
    </row>
    <row r="5219" spans="1:63" x14ac:dyDescent="0.25">
      <c r="A5219" s="9"/>
      <c r="B5219" s="185" t="s">
        <v>5770</v>
      </c>
      <c r="C5219" s="25" t="s">
        <v>3116</v>
      </c>
      <c r="D5219" s="193">
        <v>8.7355595000000003E-4</v>
      </c>
      <c r="E5219" s="193">
        <v>0</v>
      </c>
      <c r="F5219" s="193">
        <v>0</v>
      </c>
      <c r="G5219" s="193">
        <v>8.7355595000000003E-4</v>
      </c>
      <c r="H5219" s="193">
        <v>0</v>
      </c>
      <c r="I5219" s="193">
        <v>0</v>
      </c>
      <c r="J5219" s="193">
        <v>0</v>
      </c>
      <c r="K5219" s="193">
        <v>0</v>
      </c>
      <c r="L5219" s="193">
        <v>0</v>
      </c>
      <c r="M5219" s="193">
        <v>0</v>
      </c>
      <c r="N5219" s="193">
        <v>0</v>
      </c>
      <c r="O5219" s="193">
        <v>0</v>
      </c>
      <c r="P5219" s="199">
        <f t="shared" si="1009"/>
        <v>0</v>
      </c>
      <c r="Q5219" s="240">
        <v>0</v>
      </c>
      <c r="R5219" s="99">
        <v>0</v>
      </c>
      <c r="S5219" s="99">
        <v>0</v>
      </c>
      <c r="T5219" s="99">
        <v>0</v>
      </c>
      <c r="U5219" s="99">
        <v>0</v>
      </c>
      <c r="V5219" s="99">
        <v>0</v>
      </c>
      <c r="W5219" s="99">
        <v>0</v>
      </c>
      <c r="X5219" s="241">
        <f t="shared" si="1010"/>
        <v>7.9159817619520005E-3</v>
      </c>
      <c r="Y5219" s="241">
        <f t="shared" si="1011"/>
        <v>7.8961229000000001E-3</v>
      </c>
      <c r="Z5219" s="241">
        <f t="shared" si="1012"/>
        <v>1.9858861951999998E-5</v>
      </c>
      <c r="AA5219" s="241">
        <f t="shared" si="1013"/>
        <v>0</v>
      </c>
      <c r="AB5219" s="258">
        <v>0</v>
      </c>
      <c r="AC5219" s="258">
        <v>0</v>
      </c>
      <c r="AD5219" s="258">
        <v>7.8961229000000001E-3</v>
      </c>
      <c r="AE5219" s="258">
        <v>0</v>
      </c>
      <c r="AF5219" s="258">
        <v>0</v>
      </c>
      <c r="AG5219" s="258">
        <v>0</v>
      </c>
      <c r="AH5219" s="258">
        <v>0</v>
      </c>
      <c r="AI5219" s="258">
        <v>0</v>
      </c>
      <c r="AJ5219" s="258">
        <v>8.0503033999999994E-6</v>
      </c>
      <c r="AK5219" s="258">
        <v>9.7614450999999995E-7</v>
      </c>
      <c r="AL5219" s="258">
        <v>1.0799964999999999E-5</v>
      </c>
      <c r="AM5219" s="258">
        <v>3.2449042000000002E-8</v>
      </c>
      <c r="AN5219" s="258">
        <v>0</v>
      </c>
      <c r="AO5219" s="258">
        <v>0</v>
      </c>
      <c r="AP5219" s="258">
        <v>0</v>
      </c>
      <c r="AQ5219" s="258">
        <v>0</v>
      </c>
      <c r="AR5219" s="258">
        <v>0</v>
      </c>
      <c r="AT5219" s="193"/>
      <c r="AU5219" s="193"/>
      <c r="AV5219" s="193"/>
      <c r="AW5219" s="193"/>
      <c r="AX5219" s="193"/>
      <c r="AY5219" s="193"/>
      <c r="AZ5219" s="193"/>
      <c r="BA5219" s="193"/>
      <c r="BB5219" s="193"/>
      <c r="BC5219" s="193"/>
      <c r="BD5219" s="193"/>
      <c r="BE5219" s="315"/>
      <c r="BF5219" s="315"/>
      <c r="BG5219" s="315"/>
      <c r="BH5219" s="315"/>
      <c r="BI5219" s="315"/>
      <c r="BJ5219" s="315"/>
      <c r="BK5219" s="315"/>
    </row>
    <row r="5220" spans="1:63" x14ac:dyDescent="0.25">
      <c r="A5220" s="9"/>
      <c r="B5220" s="185" t="s">
        <v>5770</v>
      </c>
      <c r="C5220" s="25" t="s">
        <v>3115</v>
      </c>
      <c r="D5220" s="193">
        <v>6.3714592999999996E-4</v>
      </c>
      <c r="E5220" s="193">
        <v>0</v>
      </c>
      <c r="F5220" s="193">
        <v>0</v>
      </c>
      <c r="G5220" s="193">
        <v>6.3714592999999996E-4</v>
      </c>
      <c r="H5220" s="193">
        <v>0</v>
      </c>
      <c r="I5220" s="193">
        <v>0</v>
      </c>
      <c r="J5220" s="193">
        <v>0</v>
      </c>
      <c r="K5220" s="193">
        <v>0</v>
      </c>
      <c r="L5220" s="193">
        <v>0</v>
      </c>
      <c r="M5220" s="193">
        <v>0</v>
      </c>
      <c r="N5220" s="193">
        <v>0</v>
      </c>
      <c r="O5220" s="193">
        <v>0</v>
      </c>
      <c r="P5220" s="199">
        <f t="shared" si="1009"/>
        <v>0</v>
      </c>
      <c r="Q5220" s="240">
        <v>0</v>
      </c>
      <c r="R5220" s="99">
        <v>0</v>
      </c>
      <c r="S5220" s="99">
        <v>0</v>
      </c>
      <c r="T5220" s="99">
        <v>0</v>
      </c>
      <c r="U5220" s="99">
        <v>0</v>
      </c>
      <c r="V5220" s="99">
        <v>0</v>
      </c>
      <c r="W5220" s="99">
        <v>0</v>
      </c>
      <c r="X5220" s="241">
        <f t="shared" si="1010"/>
        <v>5.9692284310110004E-3</v>
      </c>
      <c r="Y5220" s="241">
        <f t="shared" si="1011"/>
        <v>5.9547447999999999E-3</v>
      </c>
      <c r="Z5220" s="241">
        <f t="shared" si="1012"/>
        <v>1.4483631011E-5</v>
      </c>
      <c r="AA5220" s="241">
        <f t="shared" si="1013"/>
        <v>0</v>
      </c>
      <c r="AB5220" s="258">
        <v>0</v>
      </c>
      <c r="AC5220" s="258">
        <v>0</v>
      </c>
      <c r="AD5220" s="258">
        <v>5.9547447999999999E-3</v>
      </c>
      <c r="AE5220" s="258">
        <v>0</v>
      </c>
      <c r="AF5220" s="258">
        <v>0</v>
      </c>
      <c r="AG5220" s="258">
        <v>0</v>
      </c>
      <c r="AH5220" s="258">
        <v>0</v>
      </c>
      <c r="AI5220" s="258">
        <v>0</v>
      </c>
      <c r="AJ5220" s="258">
        <v>5.8716537000000002E-6</v>
      </c>
      <c r="AK5220" s="258">
        <v>7.0868991000000002E-7</v>
      </c>
      <c r="AL5220" s="258">
        <v>7.8796082E-6</v>
      </c>
      <c r="AM5220" s="258">
        <v>2.3679201000000001E-8</v>
      </c>
      <c r="AN5220" s="258">
        <v>0</v>
      </c>
      <c r="AO5220" s="258">
        <v>0</v>
      </c>
      <c r="AP5220" s="258">
        <v>0</v>
      </c>
      <c r="AQ5220" s="258">
        <v>0</v>
      </c>
      <c r="AR5220" s="258">
        <v>0</v>
      </c>
      <c r="AT5220" s="193"/>
      <c r="AU5220" s="193"/>
      <c r="AV5220" s="193"/>
      <c r="AW5220" s="193"/>
      <c r="AX5220" s="193"/>
      <c r="AY5220" s="193"/>
      <c r="AZ5220" s="193"/>
      <c r="BA5220" s="193"/>
      <c r="BB5220" s="193"/>
      <c r="BC5220" s="193"/>
      <c r="BD5220" s="193"/>
      <c r="BE5220" s="315"/>
      <c r="BF5220" s="315"/>
      <c r="BG5220" s="315"/>
      <c r="BH5220" s="315"/>
      <c r="BI5220" s="315"/>
      <c r="BJ5220" s="315"/>
      <c r="BK5220" s="315"/>
    </row>
    <row r="5221" spans="1:63" x14ac:dyDescent="0.25">
      <c r="A5221" s="9"/>
      <c r="B5221" s="185" t="s">
        <v>5770</v>
      </c>
      <c r="C5221" s="25" t="s">
        <v>3114</v>
      </c>
      <c r="D5221" s="193">
        <v>5.1237796000000002E-4</v>
      </c>
      <c r="E5221" s="193">
        <v>0</v>
      </c>
      <c r="F5221" s="193">
        <v>0</v>
      </c>
      <c r="G5221" s="193">
        <v>5.1237796000000002E-4</v>
      </c>
      <c r="H5221" s="193">
        <v>0</v>
      </c>
      <c r="I5221" s="193">
        <v>0</v>
      </c>
      <c r="J5221" s="193">
        <v>0</v>
      </c>
      <c r="K5221" s="193">
        <v>0</v>
      </c>
      <c r="L5221" s="193">
        <v>0</v>
      </c>
      <c r="M5221" s="193">
        <v>0</v>
      </c>
      <c r="N5221" s="193">
        <v>0</v>
      </c>
      <c r="O5221" s="193">
        <v>0</v>
      </c>
      <c r="P5221" s="199">
        <f t="shared" si="1009"/>
        <v>0</v>
      </c>
      <c r="Q5221" s="240">
        <v>0</v>
      </c>
      <c r="R5221" s="99">
        <v>0</v>
      </c>
      <c r="S5221" s="99">
        <v>0</v>
      </c>
      <c r="T5221" s="99">
        <v>0</v>
      </c>
      <c r="U5221" s="99">
        <v>0</v>
      </c>
      <c r="V5221" s="99">
        <v>0</v>
      </c>
      <c r="W5221" s="99">
        <v>0</v>
      </c>
      <c r="X5221" s="241">
        <f t="shared" si="1010"/>
        <v>4.8146869603400005E-3</v>
      </c>
      <c r="Y5221" s="241">
        <f t="shared" si="1011"/>
        <v>4.8030351000000002E-3</v>
      </c>
      <c r="Z5221" s="241">
        <f t="shared" si="1012"/>
        <v>1.1651860340000001E-5</v>
      </c>
      <c r="AA5221" s="241">
        <f t="shared" si="1013"/>
        <v>0</v>
      </c>
      <c r="AB5221" s="258">
        <v>0</v>
      </c>
      <c r="AC5221" s="258">
        <v>0</v>
      </c>
      <c r="AD5221" s="258">
        <v>4.8030351000000002E-3</v>
      </c>
      <c r="AE5221" s="258">
        <v>0</v>
      </c>
      <c r="AF5221" s="258">
        <v>0</v>
      </c>
      <c r="AG5221" s="258">
        <v>0</v>
      </c>
      <c r="AH5221" s="258">
        <v>0</v>
      </c>
      <c r="AI5221" s="258">
        <v>0</v>
      </c>
      <c r="AJ5221" s="258">
        <v>4.7218475000000002E-6</v>
      </c>
      <c r="AK5221" s="258">
        <v>5.6906146999999997E-7</v>
      </c>
      <c r="AL5221" s="258">
        <v>6.3418938999999997E-6</v>
      </c>
      <c r="AM5221" s="258">
        <v>1.9057470000000001E-8</v>
      </c>
      <c r="AN5221" s="258">
        <v>0</v>
      </c>
      <c r="AO5221" s="258">
        <v>0</v>
      </c>
      <c r="AP5221" s="258">
        <v>0</v>
      </c>
      <c r="AQ5221" s="258">
        <v>0</v>
      </c>
      <c r="AR5221" s="258">
        <v>0</v>
      </c>
      <c r="AT5221" s="193"/>
      <c r="AU5221" s="193"/>
      <c r="AV5221" s="193"/>
      <c r="AW5221" s="193"/>
      <c r="AX5221" s="193"/>
      <c r="AY5221" s="193"/>
      <c r="AZ5221" s="193"/>
      <c r="BA5221" s="193"/>
      <c r="BB5221" s="193"/>
      <c r="BC5221" s="193"/>
      <c r="BD5221" s="193"/>
      <c r="BE5221" s="315"/>
      <c r="BF5221" s="315"/>
      <c r="BG5221" s="315"/>
      <c r="BH5221" s="315"/>
      <c r="BI5221" s="315"/>
      <c r="BJ5221" s="315"/>
      <c r="BK5221" s="315"/>
    </row>
    <row r="5222" spans="1:63" x14ac:dyDescent="0.25">
      <c r="A5222" s="9"/>
      <c r="B5222" s="185" t="s">
        <v>5770</v>
      </c>
      <c r="C5222" s="25" t="s">
        <v>2740</v>
      </c>
      <c r="D5222" s="193">
        <v>9.3078330999999998E-4</v>
      </c>
      <c r="E5222" s="193">
        <v>0</v>
      </c>
      <c r="F5222" s="193">
        <v>0</v>
      </c>
      <c r="G5222" s="193">
        <v>9.3078330999999998E-4</v>
      </c>
      <c r="H5222" s="193">
        <v>0</v>
      </c>
      <c r="I5222" s="193">
        <v>0</v>
      </c>
      <c r="J5222" s="193">
        <v>0</v>
      </c>
      <c r="K5222" s="193">
        <v>0</v>
      </c>
      <c r="L5222" s="193">
        <v>0</v>
      </c>
      <c r="M5222" s="193">
        <v>0</v>
      </c>
      <c r="N5222" s="193">
        <v>0</v>
      </c>
      <c r="O5222" s="193">
        <v>0</v>
      </c>
      <c r="P5222" s="199">
        <f t="shared" si="1009"/>
        <v>0</v>
      </c>
      <c r="Q5222" s="240">
        <v>0</v>
      </c>
      <c r="R5222" s="99">
        <v>0</v>
      </c>
      <c r="S5222" s="99">
        <v>0</v>
      </c>
      <c r="T5222" s="99">
        <v>0</v>
      </c>
      <c r="U5222" s="99">
        <v>0</v>
      </c>
      <c r="V5222" s="99">
        <v>0</v>
      </c>
      <c r="W5222" s="99">
        <v>0</v>
      </c>
      <c r="X5222" s="241">
        <f t="shared" si="1010"/>
        <v>8.6795590972239996E-3</v>
      </c>
      <c r="Y5222" s="241">
        <f t="shared" si="1011"/>
        <v>8.6584139000000001E-3</v>
      </c>
      <c r="Z5222" s="241">
        <f t="shared" si="1012"/>
        <v>2.1145197223999998E-5</v>
      </c>
      <c r="AA5222" s="241">
        <f t="shared" si="1013"/>
        <v>0</v>
      </c>
      <c r="AB5222" s="258">
        <v>0</v>
      </c>
      <c r="AC5222" s="258">
        <v>0</v>
      </c>
      <c r="AD5222" s="258">
        <v>8.6584139000000001E-3</v>
      </c>
      <c r="AE5222" s="258">
        <v>0</v>
      </c>
      <c r="AF5222" s="258">
        <v>0</v>
      </c>
      <c r="AG5222" s="258">
        <v>0</v>
      </c>
      <c r="AH5222" s="258">
        <v>0</v>
      </c>
      <c r="AI5222" s="258">
        <v>0</v>
      </c>
      <c r="AJ5222" s="258">
        <v>8.5776852999999997E-6</v>
      </c>
      <c r="AK5222" s="258">
        <v>1.0376330000000001E-6</v>
      </c>
      <c r="AL5222" s="258">
        <v>1.1495332000000001E-5</v>
      </c>
      <c r="AM5222" s="258">
        <v>3.4546924000000001E-8</v>
      </c>
      <c r="AN5222" s="258">
        <v>0</v>
      </c>
      <c r="AO5222" s="258">
        <v>0</v>
      </c>
      <c r="AP5222" s="258">
        <v>0</v>
      </c>
      <c r="AQ5222" s="258">
        <v>0</v>
      </c>
      <c r="AR5222" s="258">
        <v>0</v>
      </c>
      <c r="AT5222" s="193"/>
      <c r="AU5222" s="193"/>
      <c r="AV5222" s="193"/>
      <c r="AW5222" s="193"/>
      <c r="AX5222" s="193"/>
      <c r="AY5222" s="193"/>
      <c r="AZ5222" s="193"/>
      <c r="BA5222" s="193"/>
      <c r="BB5222" s="193"/>
      <c r="BC5222" s="193"/>
      <c r="BD5222" s="193"/>
      <c r="BE5222" s="315"/>
      <c r="BF5222" s="315"/>
      <c r="BG5222" s="315"/>
      <c r="BH5222" s="315"/>
      <c r="BI5222" s="315"/>
      <c r="BJ5222" s="315"/>
      <c r="BK5222" s="315"/>
    </row>
    <row r="5223" spans="1:63" x14ac:dyDescent="0.25">
      <c r="A5223" s="9"/>
      <c r="B5223" s="185" t="s">
        <v>5770</v>
      </c>
      <c r="C5223" s="25" t="s">
        <v>3778</v>
      </c>
      <c r="D5223" s="193">
        <v>1.1449082000000001E-3</v>
      </c>
      <c r="E5223" s="193">
        <v>0</v>
      </c>
      <c r="F5223" s="193">
        <v>0</v>
      </c>
      <c r="G5223" s="193">
        <v>1.1449082000000001E-3</v>
      </c>
      <c r="H5223" s="193">
        <v>0</v>
      </c>
      <c r="I5223" s="193">
        <v>0</v>
      </c>
      <c r="J5223" s="193">
        <v>0</v>
      </c>
      <c r="K5223" s="193">
        <v>0</v>
      </c>
      <c r="L5223" s="193">
        <v>0</v>
      </c>
      <c r="M5223" s="193">
        <v>0</v>
      </c>
      <c r="N5223" s="193">
        <v>0</v>
      </c>
      <c r="O5223" s="193">
        <v>0</v>
      </c>
      <c r="P5223" s="199">
        <f t="shared" si="1009"/>
        <v>0</v>
      </c>
      <c r="Q5223" s="240">
        <v>0</v>
      </c>
      <c r="R5223" s="99">
        <v>0</v>
      </c>
      <c r="S5223" s="99">
        <v>0</v>
      </c>
      <c r="T5223" s="99">
        <v>0</v>
      </c>
      <c r="U5223" s="99">
        <v>0</v>
      </c>
      <c r="V5223" s="99">
        <v>0</v>
      </c>
      <c r="W5223" s="99">
        <v>0</v>
      </c>
      <c r="X5223" s="241">
        <f t="shared" si="1010"/>
        <v>1.5626440237684999E-2</v>
      </c>
      <c r="Y5223" s="241">
        <f t="shared" si="1011"/>
        <v>1.5596792E-2</v>
      </c>
      <c r="Z5223" s="241">
        <f t="shared" si="1012"/>
        <v>2.9648237685000003E-5</v>
      </c>
      <c r="AA5223" s="241">
        <f t="shared" si="1013"/>
        <v>0</v>
      </c>
      <c r="AB5223" s="258">
        <v>0</v>
      </c>
      <c r="AC5223" s="258">
        <v>0</v>
      </c>
      <c r="AD5223" s="258">
        <v>1.5596792E-2</v>
      </c>
      <c r="AE5223" s="258">
        <v>0</v>
      </c>
      <c r="AF5223" s="258">
        <v>0</v>
      </c>
      <c r="AG5223" s="258">
        <v>0</v>
      </c>
      <c r="AH5223" s="258">
        <v>0</v>
      </c>
      <c r="AI5223" s="258">
        <v>0</v>
      </c>
      <c r="AJ5223" s="258">
        <v>1.0550965E-5</v>
      </c>
      <c r="AK5223" s="258">
        <v>1.7751623999999999E-6</v>
      </c>
      <c r="AL5223" s="258">
        <v>1.7270632000000001E-5</v>
      </c>
      <c r="AM5223" s="258">
        <v>5.1478285000000001E-8</v>
      </c>
      <c r="AN5223" s="258">
        <v>0</v>
      </c>
      <c r="AO5223" s="258">
        <v>0</v>
      </c>
      <c r="AP5223" s="258">
        <v>0</v>
      </c>
      <c r="AQ5223" s="258">
        <v>0</v>
      </c>
      <c r="AR5223" s="258">
        <v>0</v>
      </c>
      <c r="AT5223" s="193"/>
      <c r="AU5223" s="193"/>
      <c r="AV5223" s="193"/>
      <c r="AW5223" s="193"/>
      <c r="AX5223" s="193"/>
      <c r="AY5223" s="193"/>
      <c r="AZ5223" s="193"/>
      <c r="BA5223" s="193"/>
      <c r="BB5223" s="193"/>
      <c r="BC5223" s="193"/>
      <c r="BD5223" s="193"/>
      <c r="BE5223" s="315"/>
      <c r="BF5223" s="315"/>
      <c r="BG5223" s="315"/>
      <c r="BH5223" s="315"/>
      <c r="BI5223" s="315"/>
      <c r="BJ5223" s="315"/>
      <c r="BK5223" s="315"/>
    </row>
    <row r="5224" spans="1:63" x14ac:dyDescent="0.25">
      <c r="A5224" s="9"/>
      <c r="B5224" s="185" t="s">
        <v>5770</v>
      </c>
      <c r="C5224" s="5" t="s">
        <v>3777</v>
      </c>
      <c r="D5224" s="172">
        <v>6.3790318999999999E-4</v>
      </c>
      <c r="E5224" s="172">
        <v>0</v>
      </c>
      <c r="F5224" s="172">
        <v>0</v>
      </c>
      <c r="G5224" s="172">
        <v>6.3790318999999999E-4</v>
      </c>
      <c r="H5224" s="172">
        <v>0</v>
      </c>
      <c r="I5224" s="172">
        <v>0</v>
      </c>
      <c r="J5224" s="172">
        <v>0</v>
      </c>
      <c r="K5224" s="172">
        <v>0</v>
      </c>
      <c r="L5224" s="172">
        <v>0</v>
      </c>
      <c r="M5224" s="172">
        <v>0</v>
      </c>
      <c r="N5224" s="172">
        <v>0</v>
      </c>
      <c r="O5224" s="172">
        <v>0</v>
      </c>
      <c r="P5224" s="199">
        <f t="shared" si="1009"/>
        <v>0</v>
      </c>
      <c r="Q5224" s="233">
        <v>0</v>
      </c>
      <c r="R5224" s="96">
        <v>0</v>
      </c>
      <c r="S5224" s="96">
        <v>0</v>
      </c>
      <c r="T5224" s="96">
        <v>0</v>
      </c>
      <c r="U5224" s="96">
        <v>0</v>
      </c>
      <c r="V5224" s="96">
        <v>0</v>
      </c>
      <c r="W5224" s="96">
        <v>0</v>
      </c>
      <c r="X5224" s="241">
        <f t="shared" si="1010"/>
        <v>5.9784671110530005E-3</v>
      </c>
      <c r="Y5224" s="241">
        <f t="shared" si="1011"/>
        <v>5.9639656000000001E-3</v>
      </c>
      <c r="Z5224" s="241">
        <f t="shared" si="1012"/>
        <v>1.4501511053E-5</v>
      </c>
      <c r="AA5224" s="241">
        <f t="shared" si="1013"/>
        <v>0</v>
      </c>
      <c r="AB5224" s="241">
        <v>0</v>
      </c>
      <c r="AC5224" s="241">
        <v>0</v>
      </c>
      <c r="AD5224" s="241">
        <v>5.9639656000000001E-3</v>
      </c>
      <c r="AE5224" s="241">
        <v>0</v>
      </c>
      <c r="AF5224" s="241">
        <v>0</v>
      </c>
      <c r="AG5224" s="241">
        <v>0</v>
      </c>
      <c r="AH5224" s="241">
        <v>0</v>
      </c>
      <c r="AI5224" s="241">
        <v>0</v>
      </c>
      <c r="AJ5224" s="241">
        <v>5.8786322999999998E-6</v>
      </c>
      <c r="AK5224" s="241">
        <v>7.0942338000000004E-7</v>
      </c>
      <c r="AL5224" s="241">
        <v>7.8897457999999993E-6</v>
      </c>
      <c r="AM5224" s="241">
        <v>2.3709573000000001E-8</v>
      </c>
      <c r="AN5224" s="241">
        <v>0</v>
      </c>
      <c r="AO5224" s="241">
        <v>0</v>
      </c>
      <c r="AP5224" s="241">
        <v>0</v>
      </c>
      <c r="AQ5224" s="241">
        <v>0</v>
      </c>
      <c r="AR5224" s="241">
        <v>0</v>
      </c>
      <c r="AT5224" s="193"/>
      <c r="AU5224" s="193"/>
      <c r="AV5224" s="193"/>
      <c r="AW5224" s="193"/>
      <c r="AX5224" s="193"/>
      <c r="AY5224" s="193"/>
      <c r="AZ5224" s="193"/>
      <c r="BA5224" s="193"/>
      <c r="BB5224" s="193"/>
      <c r="BC5224" s="193"/>
      <c r="BD5224" s="193"/>
      <c r="BE5224" s="315"/>
      <c r="BF5224" s="315"/>
      <c r="BG5224" s="315"/>
      <c r="BH5224" s="315"/>
      <c r="BI5224" s="315"/>
      <c r="BJ5224" s="315"/>
      <c r="BK5224" s="315"/>
    </row>
    <row r="5225" spans="1:63" x14ac:dyDescent="0.25">
      <c r="A5225" s="9"/>
      <c r="B5225" s="185" t="s">
        <v>5770</v>
      </c>
      <c r="C5225" s="25" t="s">
        <v>4551</v>
      </c>
      <c r="D5225" s="193">
        <v>4.0073590999999999E-4</v>
      </c>
      <c r="E5225" s="193">
        <v>0</v>
      </c>
      <c r="F5225" s="193">
        <v>0</v>
      </c>
      <c r="G5225" s="193">
        <v>4.0073590999999999E-4</v>
      </c>
      <c r="H5225" s="193">
        <v>0</v>
      </c>
      <c r="I5225" s="193">
        <v>0</v>
      </c>
      <c r="J5225" s="193">
        <v>0</v>
      </c>
      <c r="K5225" s="193">
        <v>0</v>
      </c>
      <c r="L5225" s="193">
        <v>0</v>
      </c>
      <c r="M5225" s="193">
        <v>0</v>
      </c>
      <c r="N5225" s="193">
        <v>0</v>
      </c>
      <c r="O5225" s="193">
        <v>0</v>
      </c>
      <c r="P5225" s="199">
        <f t="shared" si="1009"/>
        <v>0</v>
      </c>
      <c r="Q5225" s="240">
        <v>0</v>
      </c>
      <c r="R5225" s="99">
        <v>0</v>
      </c>
      <c r="S5225" s="99">
        <v>0</v>
      </c>
      <c r="T5225" s="99">
        <v>0</v>
      </c>
      <c r="U5225" s="99">
        <v>0</v>
      </c>
      <c r="V5225" s="99">
        <v>0</v>
      </c>
      <c r="W5225" s="99">
        <v>0</v>
      </c>
      <c r="X5225" s="241">
        <f t="shared" si="1010"/>
        <v>3.7681034759650001E-3</v>
      </c>
      <c r="Y5225" s="241">
        <f t="shared" si="1011"/>
        <v>3.7589895000000001E-3</v>
      </c>
      <c r="Z5225" s="241">
        <f t="shared" si="1012"/>
        <v>9.1139759649999994E-6</v>
      </c>
      <c r="AA5225" s="241">
        <f t="shared" si="1013"/>
        <v>0</v>
      </c>
      <c r="AB5225" s="258">
        <v>0</v>
      </c>
      <c r="AC5225" s="258">
        <v>0</v>
      </c>
      <c r="AD5225" s="258">
        <v>3.7589895000000001E-3</v>
      </c>
      <c r="AE5225" s="258">
        <v>0</v>
      </c>
      <c r="AF5225" s="258">
        <v>0</v>
      </c>
      <c r="AG5225" s="258">
        <v>0</v>
      </c>
      <c r="AH5225" s="258">
        <v>0</v>
      </c>
      <c r="AI5225" s="258">
        <v>0</v>
      </c>
      <c r="AJ5225" s="258">
        <v>3.6930040000000002E-6</v>
      </c>
      <c r="AK5225" s="258">
        <v>4.4492761000000001E-7</v>
      </c>
      <c r="AL5225" s="258">
        <v>4.9611361999999998E-6</v>
      </c>
      <c r="AM5225" s="258">
        <v>1.4908155E-8</v>
      </c>
      <c r="AN5225" s="258">
        <v>0</v>
      </c>
      <c r="AO5225" s="258">
        <v>0</v>
      </c>
      <c r="AP5225" s="258">
        <v>0</v>
      </c>
      <c r="AQ5225" s="258">
        <v>0</v>
      </c>
      <c r="AR5225" s="258">
        <v>0</v>
      </c>
      <c r="AT5225" s="193"/>
      <c r="AU5225" s="193"/>
      <c r="AV5225" s="193"/>
      <c r="AW5225" s="193"/>
      <c r="AX5225" s="193"/>
      <c r="AY5225" s="193"/>
      <c r="AZ5225" s="193"/>
      <c r="BA5225" s="193"/>
      <c r="BB5225" s="193"/>
      <c r="BC5225" s="193"/>
      <c r="BD5225" s="193"/>
      <c r="BE5225" s="315"/>
      <c r="BF5225" s="315"/>
      <c r="BG5225" s="315"/>
      <c r="BH5225" s="315"/>
      <c r="BI5225" s="315"/>
      <c r="BJ5225" s="315"/>
      <c r="BK5225" s="315"/>
    </row>
    <row r="5226" spans="1:63" x14ac:dyDescent="0.25">
      <c r="A5226" s="9"/>
      <c r="B5226" s="185" t="s">
        <v>5770</v>
      </c>
      <c r="C5226" s="5" t="s">
        <v>2087</v>
      </c>
      <c r="D5226" s="172">
        <v>0</v>
      </c>
      <c r="E5226" s="172">
        <v>0</v>
      </c>
      <c r="F5226" s="172">
        <v>0</v>
      </c>
      <c r="G5226" s="172">
        <v>0</v>
      </c>
      <c r="H5226" s="172">
        <v>0</v>
      </c>
      <c r="I5226" s="172">
        <v>0</v>
      </c>
      <c r="J5226" s="172">
        <v>0</v>
      </c>
      <c r="K5226" s="172">
        <v>0</v>
      </c>
      <c r="L5226" s="172">
        <v>0</v>
      </c>
      <c r="M5226" s="172">
        <v>0</v>
      </c>
      <c r="N5226" s="172">
        <v>0</v>
      </c>
      <c r="O5226" s="172">
        <v>0</v>
      </c>
      <c r="P5226" s="199">
        <f t="shared" si="1009"/>
        <v>0</v>
      </c>
      <c r="Q5226" s="233">
        <v>0</v>
      </c>
      <c r="R5226" s="96">
        <v>0</v>
      </c>
      <c r="S5226" s="96">
        <v>0</v>
      </c>
      <c r="T5226" s="96">
        <v>0</v>
      </c>
      <c r="U5226" s="96">
        <v>0</v>
      </c>
      <c r="V5226" s="96">
        <v>0</v>
      </c>
      <c r="W5226" s="96">
        <v>0</v>
      </c>
      <c r="X5226" s="241">
        <f t="shared" si="1010"/>
        <v>0</v>
      </c>
      <c r="Y5226" s="241">
        <f t="shared" si="1011"/>
        <v>0</v>
      </c>
      <c r="Z5226" s="241">
        <f t="shared" si="1012"/>
        <v>0</v>
      </c>
      <c r="AA5226" s="241">
        <f t="shared" si="1013"/>
        <v>0</v>
      </c>
      <c r="AB5226" s="241">
        <v>0</v>
      </c>
      <c r="AC5226" s="241">
        <v>0</v>
      </c>
      <c r="AD5226" s="241">
        <v>0</v>
      </c>
      <c r="AE5226" s="241">
        <v>0</v>
      </c>
      <c r="AF5226" s="241">
        <v>0</v>
      </c>
      <c r="AG5226" s="241">
        <v>0</v>
      </c>
      <c r="AH5226" s="241">
        <v>0</v>
      </c>
      <c r="AI5226" s="241">
        <v>0</v>
      </c>
      <c r="AJ5226" s="241">
        <v>0</v>
      </c>
      <c r="AK5226" s="241">
        <v>0</v>
      </c>
      <c r="AL5226" s="241">
        <v>0</v>
      </c>
      <c r="AM5226" s="241">
        <v>0</v>
      </c>
      <c r="AN5226" s="241">
        <v>0</v>
      </c>
      <c r="AO5226" s="241">
        <v>0</v>
      </c>
      <c r="AP5226" s="241">
        <v>0</v>
      </c>
      <c r="AQ5226" s="241">
        <v>0</v>
      </c>
      <c r="AR5226" s="241">
        <v>0</v>
      </c>
      <c r="AT5226" s="193"/>
      <c r="AU5226" s="193"/>
      <c r="AV5226" s="193"/>
      <c r="AW5226" s="193"/>
      <c r="AX5226" s="193"/>
      <c r="AY5226" s="193"/>
      <c r="AZ5226" s="193"/>
      <c r="BA5226" s="193"/>
      <c r="BB5226" s="193"/>
      <c r="BC5226" s="193"/>
      <c r="BD5226" s="193"/>
      <c r="BE5226" s="315"/>
      <c r="BF5226" s="315"/>
      <c r="BG5226" s="315"/>
      <c r="BH5226" s="315"/>
      <c r="BI5226" s="315"/>
      <c r="BJ5226" s="315"/>
      <c r="BK5226" s="315"/>
    </row>
    <row r="5227" spans="1:63" x14ac:dyDescent="0.25">
      <c r="A5227" s="58" t="s">
        <v>666</v>
      </c>
      <c r="B5227" s="58"/>
      <c r="C5227" s="5"/>
      <c r="P5227" s="199"/>
      <c r="Q5227" s="240"/>
      <c r="R5227" s="99"/>
      <c r="S5227" s="99"/>
      <c r="T5227" s="99"/>
      <c r="U5227" s="99"/>
      <c r="V5227" s="99"/>
      <c r="W5227" s="99"/>
      <c r="X5227" s="258"/>
      <c r="Y5227" s="258"/>
      <c r="Z5227" s="258"/>
      <c r="AA5227" s="258"/>
      <c r="AB5227" s="258"/>
      <c r="AC5227" s="258"/>
      <c r="AD5227" s="258"/>
      <c r="AE5227" s="258"/>
      <c r="AF5227" s="258"/>
      <c r="AG5227" s="258"/>
      <c r="AH5227" s="258"/>
      <c r="AI5227" s="258"/>
      <c r="AJ5227" s="258"/>
      <c r="AK5227" s="258"/>
      <c r="AL5227" s="258"/>
      <c r="AM5227" s="258"/>
      <c r="AN5227" s="258"/>
      <c r="AO5227" s="258"/>
      <c r="AP5227" s="258"/>
      <c r="AQ5227" s="258"/>
      <c r="AR5227" s="258"/>
      <c r="AT5227" s="193"/>
      <c r="AU5227" s="193"/>
      <c r="AV5227" s="193"/>
      <c r="AW5227" s="193"/>
      <c r="AX5227" s="193"/>
      <c r="AY5227" s="193"/>
      <c r="AZ5227" s="193"/>
      <c r="BA5227" s="193"/>
      <c r="BB5227" s="193"/>
      <c r="BC5227" s="193"/>
      <c r="BD5227" s="193"/>
      <c r="BE5227" s="315"/>
      <c r="BF5227" s="315"/>
      <c r="BG5227" s="315"/>
      <c r="BH5227" s="315"/>
      <c r="BI5227" s="315"/>
      <c r="BJ5227" s="315"/>
      <c r="BK5227" s="315"/>
    </row>
    <row r="5228" spans="1:63" x14ac:dyDescent="0.25">
      <c r="A5228" s="9"/>
      <c r="B5228" s="185" t="s">
        <v>5770</v>
      </c>
      <c r="C5228" t="s">
        <v>757</v>
      </c>
      <c r="D5228" s="172">
        <v>0</v>
      </c>
      <c r="E5228" s="172">
        <v>0</v>
      </c>
      <c r="F5228" s="172">
        <v>0</v>
      </c>
      <c r="G5228" s="172">
        <v>0</v>
      </c>
      <c r="H5228" s="172">
        <v>0</v>
      </c>
      <c r="I5228" s="172">
        <v>0</v>
      </c>
      <c r="J5228" s="172">
        <v>0</v>
      </c>
      <c r="K5228" s="172">
        <v>0</v>
      </c>
      <c r="L5228" s="172">
        <v>0</v>
      </c>
      <c r="M5228" s="172">
        <v>0</v>
      </c>
      <c r="N5228" s="172">
        <v>0</v>
      </c>
      <c r="O5228" s="172">
        <v>0</v>
      </c>
      <c r="P5228" s="199">
        <f t="shared" ref="P5228:P5242" si="1014">E5228/0.135</f>
        <v>0</v>
      </c>
      <c r="Q5228" s="240">
        <v>0</v>
      </c>
      <c r="R5228" s="99">
        <v>0</v>
      </c>
      <c r="S5228" s="99">
        <v>0</v>
      </c>
      <c r="T5228" s="99">
        <v>0</v>
      </c>
      <c r="U5228" s="99">
        <v>0</v>
      </c>
      <c r="V5228" s="99">
        <v>0</v>
      </c>
      <c r="W5228" s="99">
        <v>0</v>
      </c>
      <c r="X5228" s="241">
        <f t="shared" ref="X5228:X5242" si="1015">SUM(Y5228:AA5228)</f>
        <v>0</v>
      </c>
      <c r="Y5228" s="241">
        <f t="shared" ref="Y5228:Y5242" si="1016">SUM(AB5228:AG5228)</f>
        <v>0</v>
      </c>
      <c r="Z5228" s="241">
        <f t="shared" ref="Z5228:Z5242" si="1017">SUM(AH5228:AP5228)</f>
        <v>0</v>
      </c>
      <c r="AA5228" s="241">
        <f t="shared" ref="AA5228:AA5242" si="1018">SUM(AQ5228:AR5228)</f>
        <v>0</v>
      </c>
      <c r="AB5228" s="258">
        <v>0</v>
      </c>
      <c r="AC5228" s="258">
        <v>0</v>
      </c>
      <c r="AD5228" s="258">
        <v>0</v>
      </c>
      <c r="AE5228" s="258">
        <v>0</v>
      </c>
      <c r="AF5228" s="258">
        <v>0</v>
      </c>
      <c r="AG5228" s="258">
        <v>0</v>
      </c>
      <c r="AH5228" s="258">
        <v>0</v>
      </c>
      <c r="AI5228" s="258">
        <v>0</v>
      </c>
      <c r="AJ5228" s="258">
        <v>0</v>
      </c>
      <c r="AK5228" s="258">
        <v>0</v>
      </c>
      <c r="AL5228" s="258">
        <v>0</v>
      </c>
      <c r="AM5228" s="258">
        <v>0</v>
      </c>
      <c r="AN5228" s="258">
        <v>0</v>
      </c>
      <c r="AO5228" s="258">
        <v>0</v>
      </c>
      <c r="AP5228" s="258">
        <v>0</v>
      </c>
      <c r="AQ5228" s="258">
        <v>0</v>
      </c>
      <c r="AR5228" s="258">
        <v>0</v>
      </c>
      <c r="AT5228" s="193"/>
      <c r="AU5228" s="193"/>
      <c r="AV5228" s="193"/>
      <c r="AW5228" s="193"/>
      <c r="AX5228" s="193"/>
      <c r="AY5228" s="193"/>
      <c r="AZ5228" s="193"/>
      <c r="BA5228" s="193"/>
      <c r="BB5228" s="193"/>
      <c r="BC5228" s="193"/>
      <c r="BD5228" s="193"/>
      <c r="BE5228" s="315"/>
      <c r="BF5228" s="315"/>
      <c r="BG5228" s="315"/>
      <c r="BH5228" s="315"/>
      <c r="BI5228" s="315"/>
      <c r="BJ5228" s="315"/>
      <c r="BK5228" s="315"/>
    </row>
    <row r="5229" spans="1:63" x14ac:dyDescent="0.25">
      <c r="A5229" s="9"/>
      <c r="B5229" s="185" t="s">
        <v>5770</v>
      </c>
      <c r="C5229" t="s">
        <v>756</v>
      </c>
      <c r="D5229" s="172">
        <v>0</v>
      </c>
      <c r="E5229" s="172">
        <v>0</v>
      </c>
      <c r="F5229" s="172">
        <v>0</v>
      </c>
      <c r="G5229" s="172">
        <v>0</v>
      </c>
      <c r="H5229" s="172">
        <v>0</v>
      </c>
      <c r="I5229" s="172">
        <v>0</v>
      </c>
      <c r="J5229" s="172">
        <v>0</v>
      </c>
      <c r="K5229" s="172">
        <v>0</v>
      </c>
      <c r="L5229" s="172">
        <v>0</v>
      </c>
      <c r="M5229" s="172">
        <v>0</v>
      </c>
      <c r="N5229" s="172">
        <v>0</v>
      </c>
      <c r="O5229" s="172">
        <v>0</v>
      </c>
      <c r="P5229" s="199">
        <f t="shared" si="1014"/>
        <v>0</v>
      </c>
      <c r="Q5229" s="240">
        <v>0</v>
      </c>
      <c r="R5229" s="99">
        <v>0</v>
      </c>
      <c r="S5229" s="99">
        <v>0</v>
      </c>
      <c r="T5229" s="99">
        <v>0</v>
      </c>
      <c r="U5229" s="99">
        <v>0</v>
      </c>
      <c r="V5229" s="99">
        <v>0</v>
      </c>
      <c r="W5229" s="99">
        <v>0</v>
      </c>
      <c r="X5229" s="241">
        <f t="shared" si="1015"/>
        <v>0</v>
      </c>
      <c r="Y5229" s="241">
        <f t="shared" si="1016"/>
        <v>0</v>
      </c>
      <c r="Z5229" s="241">
        <f t="shared" si="1017"/>
        <v>0</v>
      </c>
      <c r="AA5229" s="241">
        <f t="shared" si="1018"/>
        <v>0</v>
      </c>
      <c r="AB5229" s="258">
        <v>0</v>
      </c>
      <c r="AC5229" s="258">
        <v>0</v>
      </c>
      <c r="AD5229" s="258">
        <v>0</v>
      </c>
      <c r="AE5229" s="258">
        <v>0</v>
      </c>
      <c r="AF5229" s="258">
        <v>0</v>
      </c>
      <c r="AG5229" s="258">
        <v>0</v>
      </c>
      <c r="AH5229" s="258">
        <v>0</v>
      </c>
      <c r="AI5229" s="258">
        <v>0</v>
      </c>
      <c r="AJ5229" s="258">
        <v>0</v>
      </c>
      <c r="AK5229" s="258">
        <v>0</v>
      </c>
      <c r="AL5229" s="258">
        <v>0</v>
      </c>
      <c r="AM5229" s="258">
        <v>0</v>
      </c>
      <c r="AN5229" s="258">
        <v>0</v>
      </c>
      <c r="AO5229" s="258">
        <v>0</v>
      </c>
      <c r="AP5229" s="258">
        <v>0</v>
      </c>
      <c r="AQ5229" s="258">
        <v>0</v>
      </c>
      <c r="AR5229" s="258">
        <v>0</v>
      </c>
      <c r="AT5229" s="193"/>
      <c r="AU5229" s="193"/>
      <c r="AV5229" s="193"/>
      <c r="AW5229" s="193"/>
      <c r="AX5229" s="193"/>
      <c r="AY5229" s="193"/>
      <c r="AZ5229" s="193"/>
      <c r="BA5229" s="193"/>
      <c r="BB5229" s="193"/>
      <c r="BC5229" s="193"/>
      <c r="BD5229" s="193"/>
      <c r="BE5229" s="315"/>
      <c r="BF5229" s="315"/>
      <c r="BG5229" s="315"/>
      <c r="BH5229" s="315"/>
      <c r="BI5229" s="315"/>
      <c r="BJ5229" s="315"/>
      <c r="BK5229" s="315"/>
    </row>
    <row r="5230" spans="1:63" x14ac:dyDescent="0.25">
      <c r="A5230" s="9"/>
      <c r="B5230" s="185" t="s">
        <v>5770</v>
      </c>
      <c r="C5230" t="s">
        <v>5604</v>
      </c>
      <c r="D5230" s="172">
        <v>0</v>
      </c>
      <c r="E5230" s="172">
        <v>0</v>
      </c>
      <c r="F5230" s="172">
        <v>0</v>
      </c>
      <c r="G5230" s="172">
        <v>0</v>
      </c>
      <c r="H5230" s="172">
        <v>0</v>
      </c>
      <c r="I5230" s="172">
        <v>0</v>
      </c>
      <c r="J5230" s="172">
        <v>0</v>
      </c>
      <c r="K5230" s="172">
        <v>0</v>
      </c>
      <c r="L5230" s="172">
        <v>0</v>
      </c>
      <c r="M5230" s="172">
        <v>0</v>
      </c>
      <c r="N5230" s="172">
        <v>0</v>
      </c>
      <c r="O5230" s="172">
        <v>0</v>
      </c>
      <c r="P5230" s="199">
        <f t="shared" si="1014"/>
        <v>0</v>
      </c>
      <c r="Q5230" s="240">
        <v>0</v>
      </c>
      <c r="R5230" s="99">
        <v>0</v>
      </c>
      <c r="S5230" s="99">
        <v>0</v>
      </c>
      <c r="T5230" s="99">
        <v>0</v>
      </c>
      <c r="U5230" s="99">
        <v>0</v>
      </c>
      <c r="V5230" s="99">
        <v>0</v>
      </c>
      <c r="W5230" s="99">
        <v>0</v>
      </c>
      <c r="X5230" s="241">
        <f t="shared" si="1015"/>
        <v>0</v>
      </c>
      <c r="Y5230" s="241">
        <f t="shared" si="1016"/>
        <v>0</v>
      </c>
      <c r="Z5230" s="241">
        <f t="shared" si="1017"/>
        <v>0</v>
      </c>
      <c r="AA5230" s="241">
        <f t="shared" si="1018"/>
        <v>0</v>
      </c>
      <c r="AB5230" s="258">
        <v>0</v>
      </c>
      <c r="AC5230" s="258">
        <v>0</v>
      </c>
      <c r="AD5230" s="258">
        <v>0</v>
      </c>
      <c r="AE5230" s="258">
        <v>0</v>
      </c>
      <c r="AF5230" s="258">
        <v>0</v>
      </c>
      <c r="AG5230" s="258">
        <v>0</v>
      </c>
      <c r="AH5230" s="258">
        <v>0</v>
      </c>
      <c r="AI5230" s="258">
        <v>0</v>
      </c>
      <c r="AJ5230" s="258">
        <v>0</v>
      </c>
      <c r="AK5230" s="258">
        <v>0</v>
      </c>
      <c r="AL5230" s="258">
        <v>0</v>
      </c>
      <c r="AM5230" s="258">
        <v>0</v>
      </c>
      <c r="AN5230" s="258">
        <v>0</v>
      </c>
      <c r="AO5230" s="258">
        <v>0</v>
      </c>
      <c r="AP5230" s="258">
        <v>0</v>
      </c>
      <c r="AQ5230" s="258">
        <v>0</v>
      </c>
      <c r="AR5230" s="258">
        <v>0</v>
      </c>
      <c r="AT5230" s="193"/>
      <c r="AU5230" s="193"/>
      <c r="AV5230" s="193"/>
      <c r="AW5230" s="193"/>
      <c r="AX5230" s="193"/>
      <c r="AY5230" s="193"/>
      <c r="AZ5230" s="193"/>
      <c r="BA5230" s="193"/>
      <c r="BB5230" s="193"/>
      <c r="BC5230" s="193"/>
      <c r="BD5230" s="193"/>
      <c r="BE5230" s="315"/>
      <c r="BF5230" s="315"/>
      <c r="BG5230" s="315"/>
      <c r="BH5230" s="315"/>
      <c r="BI5230" s="315"/>
      <c r="BJ5230" s="315"/>
      <c r="BK5230" s="315"/>
    </row>
    <row r="5231" spans="1:63" x14ac:dyDescent="0.25">
      <c r="A5231" s="9"/>
      <c r="B5231" s="185" t="s">
        <v>5770</v>
      </c>
      <c r="C5231" t="s">
        <v>5603</v>
      </c>
      <c r="D5231" s="172">
        <v>0</v>
      </c>
      <c r="E5231" s="172">
        <v>0</v>
      </c>
      <c r="F5231" s="172">
        <v>0</v>
      </c>
      <c r="G5231" s="172">
        <v>0</v>
      </c>
      <c r="H5231" s="172">
        <v>0</v>
      </c>
      <c r="I5231" s="172">
        <v>0</v>
      </c>
      <c r="J5231" s="172">
        <v>0</v>
      </c>
      <c r="K5231" s="172">
        <v>0</v>
      </c>
      <c r="L5231" s="172">
        <v>0</v>
      </c>
      <c r="M5231" s="172">
        <v>0</v>
      </c>
      <c r="N5231" s="172">
        <v>0</v>
      </c>
      <c r="O5231" s="172">
        <v>0</v>
      </c>
      <c r="P5231" s="199">
        <f t="shared" si="1014"/>
        <v>0</v>
      </c>
      <c r="Q5231" s="240">
        <v>0</v>
      </c>
      <c r="R5231" s="99">
        <v>0</v>
      </c>
      <c r="S5231" s="99">
        <v>0</v>
      </c>
      <c r="T5231" s="99">
        <v>0</v>
      </c>
      <c r="U5231" s="99">
        <v>0</v>
      </c>
      <c r="V5231" s="99">
        <v>0</v>
      </c>
      <c r="W5231" s="99">
        <v>0</v>
      </c>
      <c r="X5231" s="241">
        <f t="shared" si="1015"/>
        <v>0</v>
      </c>
      <c r="Y5231" s="241">
        <f t="shared" si="1016"/>
        <v>0</v>
      </c>
      <c r="Z5231" s="241">
        <f t="shared" si="1017"/>
        <v>0</v>
      </c>
      <c r="AA5231" s="241">
        <f t="shared" si="1018"/>
        <v>0</v>
      </c>
      <c r="AB5231" s="258">
        <v>0</v>
      </c>
      <c r="AC5231" s="258">
        <v>0</v>
      </c>
      <c r="AD5231" s="258">
        <v>0</v>
      </c>
      <c r="AE5231" s="258">
        <v>0</v>
      </c>
      <c r="AF5231" s="258">
        <v>0</v>
      </c>
      <c r="AG5231" s="258">
        <v>0</v>
      </c>
      <c r="AH5231" s="258">
        <v>0</v>
      </c>
      <c r="AI5231" s="258">
        <v>0</v>
      </c>
      <c r="AJ5231" s="258">
        <v>0</v>
      </c>
      <c r="AK5231" s="258">
        <v>0</v>
      </c>
      <c r="AL5231" s="258">
        <v>0</v>
      </c>
      <c r="AM5231" s="258">
        <v>0</v>
      </c>
      <c r="AN5231" s="258">
        <v>0</v>
      </c>
      <c r="AO5231" s="258">
        <v>0</v>
      </c>
      <c r="AP5231" s="258">
        <v>0</v>
      </c>
      <c r="AQ5231" s="258">
        <v>0</v>
      </c>
      <c r="AR5231" s="258">
        <v>0</v>
      </c>
      <c r="AT5231" s="193"/>
      <c r="AU5231" s="193"/>
      <c r="AV5231" s="193"/>
      <c r="AW5231" s="193"/>
      <c r="AX5231" s="193"/>
      <c r="AY5231" s="193"/>
      <c r="AZ5231" s="193"/>
      <c r="BA5231" s="193"/>
      <c r="BB5231" s="193"/>
      <c r="BC5231" s="193"/>
      <c r="BD5231" s="193"/>
      <c r="BE5231" s="315"/>
      <c r="BF5231" s="315"/>
      <c r="BG5231" s="315"/>
      <c r="BH5231" s="315"/>
      <c r="BI5231" s="315"/>
      <c r="BJ5231" s="315"/>
      <c r="BK5231" s="315"/>
    </row>
    <row r="5232" spans="1:63" x14ac:dyDescent="0.25">
      <c r="A5232" s="9"/>
      <c r="B5232" s="185" t="s">
        <v>5770</v>
      </c>
      <c r="C5232" t="s">
        <v>5602</v>
      </c>
      <c r="D5232" s="172">
        <v>0</v>
      </c>
      <c r="E5232" s="172">
        <v>0</v>
      </c>
      <c r="F5232" s="172">
        <v>0</v>
      </c>
      <c r="G5232" s="172">
        <v>0</v>
      </c>
      <c r="H5232" s="172">
        <v>0</v>
      </c>
      <c r="I5232" s="172">
        <v>0</v>
      </c>
      <c r="J5232" s="172">
        <v>0</v>
      </c>
      <c r="K5232" s="172">
        <v>0</v>
      </c>
      <c r="L5232" s="172">
        <v>0</v>
      </c>
      <c r="M5232" s="172">
        <v>0</v>
      </c>
      <c r="N5232" s="172">
        <v>0</v>
      </c>
      <c r="O5232" s="172">
        <v>0</v>
      </c>
      <c r="P5232" s="199">
        <f t="shared" si="1014"/>
        <v>0</v>
      </c>
      <c r="Q5232" s="240">
        <v>0</v>
      </c>
      <c r="R5232" s="99">
        <v>0</v>
      </c>
      <c r="S5232" s="99">
        <v>0</v>
      </c>
      <c r="T5232" s="99">
        <v>0</v>
      </c>
      <c r="U5232" s="99">
        <v>0</v>
      </c>
      <c r="V5232" s="99">
        <v>0</v>
      </c>
      <c r="W5232" s="99">
        <v>0</v>
      </c>
      <c r="X5232" s="241">
        <f t="shared" si="1015"/>
        <v>0</v>
      </c>
      <c r="Y5232" s="241">
        <f t="shared" si="1016"/>
        <v>0</v>
      </c>
      <c r="Z5232" s="241">
        <f t="shared" si="1017"/>
        <v>0</v>
      </c>
      <c r="AA5232" s="241">
        <f t="shared" si="1018"/>
        <v>0</v>
      </c>
      <c r="AB5232" s="258">
        <v>0</v>
      </c>
      <c r="AC5232" s="258">
        <v>0</v>
      </c>
      <c r="AD5232" s="258">
        <v>0</v>
      </c>
      <c r="AE5232" s="258">
        <v>0</v>
      </c>
      <c r="AF5232" s="258">
        <v>0</v>
      </c>
      <c r="AG5232" s="258">
        <v>0</v>
      </c>
      <c r="AH5232" s="258">
        <v>0</v>
      </c>
      <c r="AI5232" s="258">
        <v>0</v>
      </c>
      <c r="AJ5232" s="258">
        <v>0</v>
      </c>
      <c r="AK5232" s="258">
        <v>0</v>
      </c>
      <c r="AL5232" s="258">
        <v>0</v>
      </c>
      <c r="AM5232" s="258">
        <v>0</v>
      </c>
      <c r="AN5232" s="258">
        <v>0</v>
      </c>
      <c r="AO5232" s="258">
        <v>0</v>
      </c>
      <c r="AP5232" s="258">
        <v>0</v>
      </c>
      <c r="AQ5232" s="258">
        <v>0</v>
      </c>
      <c r="AR5232" s="258">
        <v>0</v>
      </c>
      <c r="AT5232" s="193"/>
      <c r="AU5232" s="193"/>
      <c r="AV5232" s="193"/>
      <c r="AW5232" s="193"/>
      <c r="AX5232" s="193"/>
      <c r="AY5232" s="193"/>
      <c r="AZ5232" s="193"/>
      <c r="BA5232" s="193"/>
      <c r="BB5232" s="193"/>
      <c r="BC5232" s="193"/>
      <c r="BD5232" s="193"/>
      <c r="BE5232" s="315"/>
      <c r="BF5232" s="315"/>
      <c r="BG5232" s="315"/>
      <c r="BH5232" s="315"/>
      <c r="BI5232" s="315"/>
      <c r="BJ5232" s="315"/>
      <c r="BK5232" s="315"/>
    </row>
    <row r="5233" spans="1:63" x14ac:dyDescent="0.25">
      <c r="A5233" s="9"/>
      <c r="B5233" s="185" t="s">
        <v>5770</v>
      </c>
      <c r="C5233" t="s">
        <v>1144</v>
      </c>
      <c r="D5233" s="172">
        <v>0</v>
      </c>
      <c r="E5233" s="172">
        <v>0</v>
      </c>
      <c r="F5233" s="172">
        <v>0</v>
      </c>
      <c r="G5233" s="172">
        <v>0</v>
      </c>
      <c r="H5233" s="172">
        <v>0</v>
      </c>
      <c r="I5233" s="172">
        <v>0</v>
      </c>
      <c r="J5233" s="172">
        <v>0</v>
      </c>
      <c r="K5233" s="172">
        <v>0</v>
      </c>
      <c r="L5233" s="172">
        <v>0</v>
      </c>
      <c r="M5233" s="172">
        <v>0</v>
      </c>
      <c r="N5233" s="172">
        <v>0</v>
      </c>
      <c r="O5233" s="172">
        <v>0</v>
      </c>
      <c r="P5233" s="199">
        <f t="shared" si="1014"/>
        <v>0</v>
      </c>
      <c r="Q5233" s="240">
        <v>0</v>
      </c>
      <c r="R5233" s="99">
        <v>0</v>
      </c>
      <c r="S5233" s="99">
        <v>0</v>
      </c>
      <c r="T5233" s="99">
        <v>0</v>
      </c>
      <c r="U5233" s="99">
        <v>0</v>
      </c>
      <c r="V5233" s="99">
        <v>0</v>
      </c>
      <c r="W5233" s="99">
        <v>0</v>
      </c>
      <c r="X5233" s="241">
        <f t="shared" si="1015"/>
        <v>0</v>
      </c>
      <c r="Y5233" s="241">
        <f t="shared" si="1016"/>
        <v>0</v>
      </c>
      <c r="Z5233" s="241">
        <f t="shared" si="1017"/>
        <v>0</v>
      </c>
      <c r="AA5233" s="241">
        <f t="shared" si="1018"/>
        <v>0</v>
      </c>
      <c r="AB5233" s="258">
        <v>0</v>
      </c>
      <c r="AC5233" s="258">
        <v>0</v>
      </c>
      <c r="AD5233" s="258">
        <v>0</v>
      </c>
      <c r="AE5233" s="258">
        <v>0</v>
      </c>
      <c r="AF5233" s="258">
        <v>0</v>
      </c>
      <c r="AG5233" s="258">
        <v>0</v>
      </c>
      <c r="AH5233" s="258">
        <v>0</v>
      </c>
      <c r="AI5233" s="258">
        <v>0</v>
      </c>
      <c r="AJ5233" s="258">
        <v>0</v>
      </c>
      <c r="AK5233" s="258">
        <v>0</v>
      </c>
      <c r="AL5233" s="258">
        <v>0</v>
      </c>
      <c r="AM5233" s="258">
        <v>0</v>
      </c>
      <c r="AN5233" s="258">
        <v>0</v>
      </c>
      <c r="AO5233" s="258">
        <v>0</v>
      </c>
      <c r="AP5233" s="258">
        <v>0</v>
      </c>
      <c r="AQ5233" s="258">
        <v>0</v>
      </c>
      <c r="AR5233" s="258">
        <v>0</v>
      </c>
      <c r="AT5233" s="193"/>
      <c r="AU5233" s="193"/>
      <c r="AV5233" s="193"/>
      <c r="AW5233" s="193"/>
      <c r="AX5233" s="193"/>
      <c r="AY5233" s="193"/>
      <c r="AZ5233" s="193"/>
      <c r="BA5233" s="193"/>
      <c r="BB5233" s="193"/>
      <c r="BC5233" s="193"/>
      <c r="BD5233" s="193"/>
      <c r="BE5233" s="315"/>
      <c r="BF5233" s="315"/>
      <c r="BG5233" s="315"/>
      <c r="BH5233" s="315"/>
      <c r="BI5233" s="315"/>
      <c r="BJ5233" s="315"/>
      <c r="BK5233" s="315"/>
    </row>
    <row r="5234" spans="1:63" x14ac:dyDescent="0.25">
      <c r="A5234" s="9"/>
      <c r="B5234" s="185" t="s">
        <v>5770</v>
      </c>
      <c r="C5234" t="s">
        <v>1143</v>
      </c>
      <c r="D5234" s="172">
        <v>0</v>
      </c>
      <c r="E5234" s="172">
        <v>0</v>
      </c>
      <c r="F5234" s="172">
        <v>0</v>
      </c>
      <c r="G5234" s="172">
        <v>0</v>
      </c>
      <c r="H5234" s="172">
        <v>0</v>
      </c>
      <c r="I5234" s="172">
        <v>0</v>
      </c>
      <c r="J5234" s="172">
        <v>0</v>
      </c>
      <c r="K5234" s="172">
        <v>0</v>
      </c>
      <c r="L5234" s="172">
        <v>0</v>
      </c>
      <c r="M5234" s="172">
        <v>0</v>
      </c>
      <c r="N5234" s="172">
        <v>0</v>
      </c>
      <c r="O5234" s="172">
        <v>0</v>
      </c>
      <c r="P5234" s="199">
        <f t="shared" si="1014"/>
        <v>0</v>
      </c>
      <c r="Q5234" s="240">
        <v>0</v>
      </c>
      <c r="R5234" s="99">
        <v>0</v>
      </c>
      <c r="S5234" s="99">
        <v>0</v>
      </c>
      <c r="T5234" s="99">
        <v>0</v>
      </c>
      <c r="U5234" s="99">
        <v>0</v>
      </c>
      <c r="V5234" s="99">
        <v>0</v>
      </c>
      <c r="W5234" s="99">
        <v>0</v>
      </c>
      <c r="X5234" s="241">
        <f t="shared" si="1015"/>
        <v>0</v>
      </c>
      <c r="Y5234" s="241">
        <f t="shared" si="1016"/>
        <v>0</v>
      </c>
      <c r="Z5234" s="241">
        <f t="shared" si="1017"/>
        <v>0</v>
      </c>
      <c r="AA5234" s="241">
        <f t="shared" si="1018"/>
        <v>0</v>
      </c>
      <c r="AB5234" s="258">
        <v>0</v>
      </c>
      <c r="AC5234" s="258">
        <v>0</v>
      </c>
      <c r="AD5234" s="258">
        <v>0</v>
      </c>
      <c r="AE5234" s="258">
        <v>0</v>
      </c>
      <c r="AF5234" s="258">
        <v>0</v>
      </c>
      <c r="AG5234" s="258">
        <v>0</v>
      </c>
      <c r="AH5234" s="258">
        <v>0</v>
      </c>
      <c r="AI5234" s="258">
        <v>0</v>
      </c>
      <c r="AJ5234" s="258">
        <v>0</v>
      </c>
      <c r="AK5234" s="258">
        <v>0</v>
      </c>
      <c r="AL5234" s="258">
        <v>0</v>
      </c>
      <c r="AM5234" s="258">
        <v>0</v>
      </c>
      <c r="AN5234" s="258">
        <v>0</v>
      </c>
      <c r="AO5234" s="258">
        <v>0</v>
      </c>
      <c r="AP5234" s="258">
        <v>0</v>
      </c>
      <c r="AQ5234" s="258">
        <v>0</v>
      </c>
      <c r="AR5234" s="258">
        <v>0</v>
      </c>
      <c r="AT5234" s="193"/>
      <c r="AU5234" s="193"/>
      <c r="AV5234" s="193"/>
      <c r="AW5234" s="193"/>
      <c r="AX5234" s="193"/>
      <c r="AY5234" s="193"/>
      <c r="AZ5234" s="193"/>
      <c r="BA5234" s="193"/>
      <c r="BB5234" s="193"/>
      <c r="BC5234" s="193"/>
      <c r="BD5234" s="193"/>
      <c r="BE5234" s="315"/>
      <c r="BF5234" s="315"/>
      <c r="BG5234" s="315"/>
      <c r="BH5234" s="315"/>
      <c r="BI5234" s="315"/>
      <c r="BJ5234" s="315"/>
      <c r="BK5234" s="315"/>
    </row>
    <row r="5235" spans="1:63" x14ac:dyDescent="0.25">
      <c r="A5235" s="9"/>
      <c r="B5235" s="185" t="s">
        <v>5770</v>
      </c>
      <c r="C5235" t="s">
        <v>1142</v>
      </c>
      <c r="D5235" s="172">
        <v>0</v>
      </c>
      <c r="E5235" s="172">
        <v>0</v>
      </c>
      <c r="F5235" s="172">
        <v>0</v>
      </c>
      <c r="G5235" s="172">
        <v>0</v>
      </c>
      <c r="H5235" s="172">
        <v>0</v>
      </c>
      <c r="I5235" s="172">
        <v>0</v>
      </c>
      <c r="J5235" s="172">
        <v>0</v>
      </c>
      <c r="K5235" s="172">
        <v>0</v>
      </c>
      <c r="L5235" s="172">
        <v>0</v>
      </c>
      <c r="M5235" s="172">
        <v>0</v>
      </c>
      <c r="N5235" s="172">
        <v>0</v>
      </c>
      <c r="O5235" s="172">
        <v>0</v>
      </c>
      <c r="P5235" s="199">
        <f t="shared" si="1014"/>
        <v>0</v>
      </c>
      <c r="Q5235" s="240">
        <v>0</v>
      </c>
      <c r="R5235" s="99">
        <v>0</v>
      </c>
      <c r="S5235" s="99">
        <v>0</v>
      </c>
      <c r="T5235" s="99">
        <v>0</v>
      </c>
      <c r="U5235" s="99">
        <v>0</v>
      </c>
      <c r="V5235" s="99">
        <v>0</v>
      </c>
      <c r="W5235" s="99">
        <v>0</v>
      </c>
      <c r="X5235" s="241">
        <f t="shared" si="1015"/>
        <v>0</v>
      </c>
      <c r="Y5235" s="241">
        <f t="shared" si="1016"/>
        <v>0</v>
      </c>
      <c r="Z5235" s="241">
        <f t="shared" si="1017"/>
        <v>0</v>
      </c>
      <c r="AA5235" s="241">
        <f t="shared" si="1018"/>
        <v>0</v>
      </c>
      <c r="AB5235" s="258">
        <v>0</v>
      </c>
      <c r="AC5235" s="258">
        <v>0</v>
      </c>
      <c r="AD5235" s="258">
        <v>0</v>
      </c>
      <c r="AE5235" s="258">
        <v>0</v>
      </c>
      <c r="AF5235" s="258">
        <v>0</v>
      </c>
      <c r="AG5235" s="258">
        <v>0</v>
      </c>
      <c r="AH5235" s="258">
        <v>0</v>
      </c>
      <c r="AI5235" s="258">
        <v>0</v>
      </c>
      <c r="AJ5235" s="258">
        <v>0</v>
      </c>
      <c r="AK5235" s="258">
        <v>0</v>
      </c>
      <c r="AL5235" s="258">
        <v>0</v>
      </c>
      <c r="AM5235" s="258">
        <v>0</v>
      </c>
      <c r="AN5235" s="258">
        <v>0</v>
      </c>
      <c r="AO5235" s="258">
        <v>0</v>
      </c>
      <c r="AP5235" s="258">
        <v>0</v>
      </c>
      <c r="AQ5235" s="258">
        <v>0</v>
      </c>
      <c r="AR5235" s="258">
        <v>0</v>
      </c>
      <c r="AT5235" s="193"/>
      <c r="AU5235" s="193"/>
      <c r="AV5235" s="193"/>
      <c r="AW5235" s="193"/>
      <c r="AX5235" s="193"/>
      <c r="AY5235" s="193"/>
      <c r="AZ5235" s="193"/>
      <c r="BA5235" s="193"/>
      <c r="BB5235" s="193"/>
      <c r="BC5235" s="193"/>
      <c r="BD5235" s="193"/>
      <c r="BE5235" s="315"/>
      <c r="BF5235" s="315"/>
      <c r="BG5235" s="315"/>
      <c r="BH5235" s="315"/>
      <c r="BI5235" s="315"/>
      <c r="BJ5235" s="315"/>
      <c r="BK5235" s="315"/>
    </row>
    <row r="5236" spans="1:63" x14ac:dyDescent="0.25">
      <c r="A5236" s="9"/>
      <c r="B5236" s="185" t="s">
        <v>5770</v>
      </c>
      <c r="C5236" t="s">
        <v>1141</v>
      </c>
      <c r="D5236" s="172">
        <v>0</v>
      </c>
      <c r="E5236" s="172">
        <v>0</v>
      </c>
      <c r="F5236" s="172">
        <v>0</v>
      </c>
      <c r="G5236" s="172">
        <v>0</v>
      </c>
      <c r="H5236" s="172">
        <v>0</v>
      </c>
      <c r="I5236" s="172">
        <v>0</v>
      </c>
      <c r="J5236" s="172">
        <v>0</v>
      </c>
      <c r="K5236" s="172">
        <v>0</v>
      </c>
      <c r="L5236" s="172">
        <v>0</v>
      </c>
      <c r="M5236" s="172">
        <v>0</v>
      </c>
      <c r="N5236" s="172">
        <v>0</v>
      </c>
      <c r="O5236" s="172">
        <v>0</v>
      </c>
      <c r="P5236" s="199">
        <f t="shared" si="1014"/>
        <v>0</v>
      </c>
      <c r="Q5236" s="240">
        <v>0</v>
      </c>
      <c r="R5236" s="99">
        <v>0</v>
      </c>
      <c r="S5236" s="99">
        <v>0</v>
      </c>
      <c r="T5236" s="99">
        <v>0</v>
      </c>
      <c r="U5236" s="99">
        <v>0</v>
      </c>
      <c r="V5236" s="99">
        <v>0</v>
      </c>
      <c r="W5236" s="99">
        <v>0</v>
      </c>
      <c r="X5236" s="241">
        <f t="shared" si="1015"/>
        <v>0</v>
      </c>
      <c r="Y5236" s="241">
        <f t="shared" si="1016"/>
        <v>0</v>
      </c>
      <c r="Z5236" s="241">
        <f t="shared" si="1017"/>
        <v>0</v>
      </c>
      <c r="AA5236" s="241">
        <f t="shared" si="1018"/>
        <v>0</v>
      </c>
      <c r="AB5236" s="258">
        <v>0</v>
      </c>
      <c r="AC5236" s="258">
        <v>0</v>
      </c>
      <c r="AD5236" s="258">
        <v>0</v>
      </c>
      <c r="AE5236" s="258">
        <v>0</v>
      </c>
      <c r="AF5236" s="258">
        <v>0</v>
      </c>
      <c r="AG5236" s="258">
        <v>0</v>
      </c>
      <c r="AH5236" s="258">
        <v>0</v>
      </c>
      <c r="AI5236" s="258">
        <v>0</v>
      </c>
      <c r="AJ5236" s="258">
        <v>0</v>
      </c>
      <c r="AK5236" s="258">
        <v>0</v>
      </c>
      <c r="AL5236" s="258">
        <v>0</v>
      </c>
      <c r="AM5236" s="258">
        <v>0</v>
      </c>
      <c r="AN5236" s="258">
        <v>0</v>
      </c>
      <c r="AO5236" s="258">
        <v>0</v>
      </c>
      <c r="AP5236" s="258">
        <v>0</v>
      </c>
      <c r="AQ5236" s="258">
        <v>0</v>
      </c>
      <c r="AR5236" s="258">
        <v>0</v>
      </c>
      <c r="AT5236" s="193"/>
      <c r="AU5236" s="193"/>
      <c r="AV5236" s="193"/>
      <c r="AW5236" s="193"/>
      <c r="AX5236" s="193"/>
      <c r="AY5236" s="193"/>
      <c r="AZ5236" s="193"/>
      <c r="BA5236" s="193"/>
      <c r="BB5236" s="193"/>
      <c r="BC5236" s="193"/>
      <c r="BD5236" s="193"/>
      <c r="BE5236" s="315"/>
      <c r="BF5236" s="315"/>
      <c r="BG5236" s="315"/>
      <c r="BH5236" s="315"/>
      <c r="BI5236" s="315"/>
      <c r="BJ5236" s="315"/>
      <c r="BK5236" s="315"/>
    </row>
    <row r="5237" spans="1:63" x14ac:dyDescent="0.25">
      <c r="A5237" s="9"/>
      <c r="B5237" s="185" t="s">
        <v>5770</v>
      </c>
      <c r="C5237" t="s">
        <v>1853</v>
      </c>
      <c r="D5237" s="172">
        <v>0</v>
      </c>
      <c r="E5237" s="172">
        <v>0</v>
      </c>
      <c r="F5237" s="172">
        <v>0</v>
      </c>
      <c r="G5237" s="172">
        <v>0</v>
      </c>
      <c r="H5237" s="172">
        <v>0</v>
      </c>
      <c r="I5237" s="172">
        <v>0</v>
      </c>
      <c r="J5237" s="172">
        <v>0</v>
      </c>
      <c r="K5237" s="172">
        <v>0</v>
      </c>
      <c r="L5237" s="172">
        <v>0</v>
      </c>
      <c r="M5237" s="172">
        <v>0</v>
      </c>
      <c r="N5237" s="172">
        <v>0</v>
      </c>
      <c r="O5237" s="172">
        <v>0</v>
      </c>
      <c r="P5237" s="199">
        <f t="shared" si="1014"/>
        <v>0</v>
      </c>
      <c r="Q5237" s="240">
        <v>0</v>
      </c>
      <c r="R5237" s="99">
        <v>0</v>
      </c>
      <c r="S5237" s="99">
        <v>0</v>
      </c>
      <c r="T5237" s="99">
        <v>0</v>
      </c>
      <c r="U5237" s="99">
        <v>0</v>
      </c>
      <c r="V5237" s="99">
        <v>0</v>
      </c>
      <c r="W5237" s="99">
        <v>0</v>
      </c>
      <c r="X5237" s="241">
        <f t="shared" si="1015"/>
        <v>0</v>
      </c>
      <c r="Y5237" s="241">
        <f t="shared" si="1016"/>
        <v>0</v>
      </c>
      <c r="Z5237" s="241">
        <f t="shared" si="1017"/>
        <v>0</v>
      </c>
      <c r="AA5237" s="241">
        <f t="shared" si="1018"/>
        <v>0</v>
      </c>
      <c r="AB5237" s="258">
        <v>0</v>
      </c>
      <c r="AC5237" s="258">
        <v>0</v>
      </c>
      <c r="AD5237" s="258">
        <v>0</v>
      </c>
      <c r="AE5237" s="258">
        <v>0</v>
      </c>
      <c r="AF5237" s="258">
        <v>0</v>
      </c>
      <c r="AG5237" s="258">
        <v>0</v>
      </c>
      <c r="AH5237" s="258">
        <v>0</v>
      </c>
      <c r="AI5237" s="258">
        <v>0</v>
      </c>
      <c r="AJ5237" s="258">
        <v>0</v>
      </c>
      <c r="AK5237" s="258">
        <v>0</v>
      </c>
      <c r="AL5237" s="258">
        <v>0</v>
      </c>
      <c r="AM5237" s="258">
        <v>0</v>
      </c>
      <c r="AN5237" s="258">
        <v>0</v>
      </c>
      <c r="AO5237" s="258">
        <v>0</v>
      </c>
      <c r="AP5237" s="258">
        <v>0</v>
      </c>
      <c r="AQ5237" s="258">
        <v>0</v>
      </c>
      <c r="AR5237" s="258">
        <v>0</v>
      </c>
      <c r="AT5237" s="193"/>
      <c r="AU5237" s="193"/>
      <c r="AV5237" s="193"/>
      <c r="AW5237" s="193"/>
      <c r="AX5237" s="193"/>
      <c r="AY5237" s="193"/>
      <c r="AZ5237" s="193"/>
      <c r="BA5237" s="193"/>
      <c r="BB5237" s="193"/>
      <c r="BC5237" s="193"/>
      <c r="BD5237" s="193"/>
      <c r="BE5237" s="315"/>
      <c r="BF5237" s="315"/>
      <c r="BG5237" s="315"/>
      <c r="BH5237" s="315"/>
      <c r="BI5237" s="315"/>
      <c r="BJ5237" s="315"/>
      <c r="BK5237" s="315"/>
    </row>
    <row r="5238" spans="1:63" x14ac:dyDescent="0.25">
      <c r="A5238" s="9"/>
      <c r="B5238" s="185" t="s">
        <v>5770</v>
      </c>
      <c r="C5238" t="s">
        <v>1852</v>
      </c>
      <c r="D5238" s="172">
        <v>0</v>
      </c>
      <c r="E5238" s="172">
        <v>0</v>
      </c>
      <c r="F5238" s="172">
        <v>0</v>
      </c>
      <c r="G5238" s="172">
        <v>0</v>
      </c>
      <c r="H5238" s="172">
        <v>0</v>
      </c>
      <c r="I5238" s="172">
        <v>0</v>
      </c>
      <c r="J5238" s="172">
        <v>0</v>
      </c>
      <c r="K5238" s="172">
        <v>0</v>
      </c>
      <c r="L5238" s="172">
        <v>0</v>
      </c>
      <c r="M5238" s="172">
        <v>0</v>
      </c>
      <c r="N5238" s="172">
        <v>0</v>
      </c>
      <c r="O5238" s="172">
        <v>0</v>
      </c>
      <c r="P5238" s="199">
        <f t="shared" si="1014"/>
        <v>0</v>
      </c>
      <c r="Q5238" s="240">
        <v>0</v>
      </c>
      <c r="R5238" s="99">
        <v>0</v>
      </c>
      <c r="S5238" s="99">
        <v>0</v>
      </c>
      <c r="T5238" s="99">
        <v>0</v>
      </c>
      <c r="U5238" s="99">
        <v>0</v>
      </c>
      <c r="V5238" s="99">
        <v>0</v>
      </c>
      <c r="W5238" s="99">
        <v>0</v>
      </c>
      <c r="X5238" s="241">
        <f t="shared" si="1015"/>
        <v>0</v>
      </c>
      <c r="Y5238" s="241">
        <f t="shared" si="1016"/>
        <v>0</v>
      </c>
      <c r="Z5238" s="241">
        <f t="shared" si="1017"/>
        <v>0</v>
      </c>
      <c r="AA5238" s="241">
        <f t="shared" si="1018"/>
        <v>0</v>
      </c>
      <c r="AB5238" s="258">
        <v>0</v>
      </c>
      <c r="AC5238" s="258">
        <v>0</v>
      </c>
      <c r="AD5238" s="258">
        <v>0</v>
      </c>
      <c r="AE5238" s="258">
        <v>0</v>
      </c>
      <c r="AF5238" s="258">
        <v>0</v>
      </c>
      <c r="AG5238" s="258">
        <v>0</v>
      </c>
      <c r="AH5238" s="258">
        <v>0</v>
      </c>
      <c r="AI5238" s="258">
        <v>0</v>
      </c>
      <c r="AJ5238" s="258">
        <v>0</v>
      </c>
      <c r="AK5238" s="258">
        <v>0</v>
      </c>
      <c r="AL5238" s="258">
        <v>0</v>
      </c>
      <c r="AM5238" s="258">
        <v>0</v>
      </c>
      <c r="AN5238" s="258">
        <v>0</v>
      </c>
      <c r="AO5238" s="258">
        <v>0</v>
      </c>
      <c r="AP5238" s="258">
        <v>0</v>
      </c>
      <c r="AQ5238" s="258">
        <v>0</v>
      </c>
      <c r="AR5238" s="258">
        <v>0</v>
      </c>
      <c r="AT5238" s="193"/>
      <c r="AU5238" s="193"/>
      <c r="AV5238" s="193"/>
      <c r="AW5238" s="193"/>
      <c r="AX5238" s="193"/>
      <c r="AY5238" s="193"/>
      <c r="AZ5238" s="193"/>
      <c r="BA5238" s="193"/>
      <c r="BB5238" s="193"/>
      <c r="BC5238" s="193"/>
      <c r="BD5238" s="193"/>
      <c r="BE5238" s="315"/>
      <c r="BF5238" s="315"/>
      <c r="BG5238" s="315"/>
      <c r="BH5238" s="315"/>
      <c r="BI5238" s="315"/>
      <c r="BJ5238" s="315"/>
      <c r="BK5238" s="315"/>
    </row>
    <row r="5239" spans="1:63" x14ac:dyDescent="0.25">
      <c r="A5239" s="9"/>
      <c r="B5239" s="185" t="s">
        <v>5770</v>
      </c>
      <c r="C5239" t="s">
        <v>1851</v>
      </c>
      <c r="D5239" s="172">
        <v>0</v>
      </c>
      <c r="E5239" s="172">
        <v>0</v>
      </c>
      <c r="F5239" s="172">
        <v>0</v>
      </c>
      <c r="G5239" s="172">
        <v>0</v>
      </c>
      <c r="H5239" s="172">
        <v>0</v>
      </c>
      <c r="I5239" s="172">
        <v>0</v>
      </c>
      <c r="J5239" s="172">
        <v>0</v>
      </c>
      <c r="K5239" s="172">
        <v>0</v>
      </c>
      <c r="L5239" s="172">
        <v>0</v>
      </c>
      <c r="M5239" s="172">
        <v>0</v>
      </c>
      <c r="N5239" s="172">
        <v>0</v>
      </c>
      <c r="O5239" s="172">
        <v>0</v>
      </c>
      <c r="P5239" s="199">
        <f t="shared" si="1014"/>
        <v>0</v>
      </c>
      <c r="Q5239" s="240">
        <v>0</v>
      </c>
      <c r="R5239" s="99">
        <v>0</v>
      </c>
      <c r="S5239" s="99">
        <v>0</v>
      </c>
      <c r="T5239" s="99">
        <v>0</v>
      </c>
      <c r="U5239" s="99">
        <v>0</v>
      </c>
      <c r="V5239" s="99">
        <v>0</v>
      </c>
      <c r="W5239" s="99">
        <v>0</v>
      </c>
      <c r="X5239" s="241">
        <f t="shared" si="1015"/>
        <v>0</v>
      </c>
      <c r="Y5239" s="241">
        <f t="shared" si="1016"/>
        <v>0</v>
      </c>
      <c r="Z5239" s="241">
        <f t="shared" si="1017"/>
        <v>0</v>
      </c>
      <c r="AA5239" s="241">
        <f t="shared" si="1018"/>
        <v>0</v>
      </c>
      <c r="AB5239" s="258">
        <v>0</v>
      </c>
      <c r="AC5239" s="258">
        <v>0</v>
      </c>
      <c r="AD5239" s="258">
        <v>0</v>
      </c>
      <c r="AE5239" s="258">
        <v>0</v>
      </c>
      <c r="AF5239" s="258">
        <v>0</v>
      </c>
      <c r="AG5239" s="258">
        <v>0</v>
      </c>
      <c r="AH5239" s="258">
        <v>0</v>
      </c>
      <c r="AI5239" s="258">
        <v>0</v>
      </c>
      <c r="AJ5239" s="258">
        <v>0</v>
      </c>
      <c r="AK5239" s="258">
        <v>0</v>
      </c>
      <c r="AL5239" s="258">
        <v>0</v>
      </c>
      <c r="AM5239" s="258">
        <v>0</v>
      </c>
      <c r="AN5239" s="258">
        <v>0</v>
      </c>
      <c r="AO5239" s="258">
        <v>0</v>
      </c>
      <c r="AP5239" s="258">
        <v>0</v>
      </c>
      <c r="AQ5239" s="258">
        <v>0</v>
      </c>
      <c r="AR5239" s="258">
        <v>0</v>
      </c>
      <c r="AT5239" s="193"/>
      <c r="AU5239" s="193"/>
      <c r="AV5239" s="193"/>
      <c r="AW5239" s="193"/>
      <c r="AX5239" s="193"/>
      <c r="AY5239" s="193"/>
      <c r="AZ5239" s="193"/>
      <c r="BA5239" s="193"/>
      <c r="BB5239" s="193"/>
      <c r="BC5239" s="193"/>
      <c r="BD5239" s="193"/>
      <c r="BE5239" s="315"/>
      <c r="BF5239" s="315"/>
      <c r="BG5239" s="315"/>
      <c r="BH5239" s="315"/>
      <c r="BI5239" s="315"/>
      <c r="BJ5239" s="315"/>
      <c r="BK5239" s="315"/>
    </row>
    <row r="5240" spans="1:63" x14ac:dyDescent="0.25">
      <c r="A5240" s="9"/>
      <c r="B5240" s="185" t="s">
        <v>5770</v>
      </c>
      <c r="C5240" t="s">
        <v>3877</v>
      </c>
      <c r="D5240" s="172">
        <v>0</v>
      </c>
      <c r="E5240" s="172">
        <v>0</v>
      </c>
      <c r="F5240" s="172">
        <v>0</v>
      </c>
      <c r="G5240" s="172">
        <v>0</v>
      </c>
      <c r="H5240" s="172">
        <v>0</v>
      </c>
      <c r="I5240" s="172">
        <v>0</v>
      </c>
      <c r="J5240" s="172">
        <v>0</v>
      </c>
      <c r="K5240" s="172">
        <v>0</v>
      </c>
      <c r="L5240" s="172">
        <v>0</v>
      </c>
      <c r="M5240" s="172">
        <v>0</v>
      </c>
      <c r="N5240" s="172">
        <v>0</v>
      </c>
      <c r="O5240" s="172">
        <v>0</v>
      </c>
      <c r="P5240" s="199">
        <f t="shared" si="1014"/>
        <v>0</v>
      </c>
      <c r="Q5240" s="240">
        <v>0</v>
      </c>
      <c r="R5240" s="99">
        <v>0</v>
      </c>
      <c r="S5240" s="99">
        <v>0</v>
      </c>
      <c r="T5240" s="99">
        <v>0</v>
      </c>
      <c r="U5240" s="99">
        <v>0</v>
      </c>
      <c r="V5240" s="99">
        <v>0</v>
      </c>
      <c r="W5240" s="99">
        <v>0</v>
      </c>
      <c r="X5240" s="241">
        <f t="shared" si="1015"/>
        <v>0</v>
      </c>
      <c r="Y5240" s="241">
        <f t="shared" si="1016"/>
        <v>0</v>
      </c>
      <c r="Z5240" s="241">
        <f t="shared" si="1017"/>
        <v>0</v>
      </c>
      <c r="AA5240" s="241">
        <f t="shared" si="1018"/>
        <v>0</v>
      </c>
      <c r="AB5240" s="258">
        <v>0</v>
      </c>
      <c r="AC5240" s="258">
        <v>0</v>
      </c>
      <c r="AD5240" s="258">
        <v>0</v>
      </c>
      <c r="AE5240" s="258">
        <v>0</v>
      </c>
      <c r="AF5240" s="258">
        <v>0</v>
      </c>
      <c r="AG5240" s="258">
        <v>0</v>
      </c>
      <c r="AH5240" s="258">
        <v>0</v>
      </c>
      <c r="AI5240" s="258">
        <v>0</v>
      </c>
      <c r="AJ5240" s="258">
        <v>0</v>
      </c>
      <c r="AK5240" s="258">
        <v>0</v>
      </c>
      <c r="AL5240" s="258">
        <v>0</v>
      </c>
      <c r="AM5240" s="258">
        <v>0</v>
      </c>
      <c r="AN5240" s="258">
        <v>0</v>
      </c>
      <c r="AO5240" s="258">
        <v>0</v>
      </c>
      <c r="AP5240" s="258">
        <v>0</v>
      </c>
      <c r="AQ5240" s="258">
        <v>0</v>
      </c>
      <c r="AR5240" s="258">
        <v>0</v>
      </c>
      <c r="AT5240" s="193"/>
      <c r="AU5240" s="193"/>
      <c r="AV5240" s="193"/>
      <c r="AW5240" s="193"/>
      <c r="AX5240" s="193"/>
      <c r="AY5240" s="193"/>
      <c r="AZ5240" s="193"/>
      <c r="BA5240" s="193"/>
      <c r="BB5240" s="193"/>
      <c r="BC5240" s="193"/>
      <c r="BD5240" s="193"/>
      <c r="BE5240" s="315"/>
      <c r="BF5240" s="315"/>
      <c r="BG5240" s="315"/>
      <c r="BH5240" s="315"/>
      <c r="BI5240" s="315"/>
      <c r="BJ5240" s="315"/>
      <c r="BK5240" s="315"/>
    </row>
    <row r="5241" spans="1:63" x14ac:dyDescent="0.25">
      <c r="A5241" s="9"/>
      <c r="B5241" s="185" t="s">
        <v>5770</v>
      </c>
      <c r="C5241" t="s">
        <v>3876</v>
      </c>
      <c r="D5241" s="172">
        <v>0</v>
      </c>
      <c r="E5241" s="172">
        <v>0</v>
      </c>
      <c r="F5241" s="172">
        <v>0</v>
      </c>
      <c r="G5241" s="172">
        <v>0</v>
      </c>
      <c r="H5241" s="172">
        <v>0</v>
      </c>
      <c r="I5241" s="172">
        <v>0</v>
      </c>
      <c r="J5241" s="172">
        <v>0</v>
      </c>
      <c r="K5241" s="172">
        <v>0</v>
      </c>
      <c r="L5241" s="172">
        <v>0</v>
      </c>
      <c r="M5241" s="172">
        <v>0</v>
      </c>
      <c r="N5241" s="172">
        <v>0</v>
      </c>
      <c r="O5241" s="172">
        <v>0</v>
      </c>
      <c r="P5241" s="199">
        <f t="shared" si="1014"/>
        <v>0</v>
      </c>
      <c r="Q5241" s="240">
        <v>0</v>
      </c>
      <c r="R5241" s="99">
        <v>0</v>
      </c>
      <c r="S5241" s="99">
        <v>0</v>
      </c>
      <c r="T5241" s="99">
        <v>0</v>
      </c>
      <c r="U5241" s="99">
        <v>0</v>
      </c>
      <c r="V5241" s="99">
        <v>0</v>
      </c>
      <c r="W5241" s="99">
        <v>0</v>
      </c>
      <c r="X5241" s="241">
        <f t="shared" si="1015"/>
        <v>0</v>
      </c>
      <c r="Y5241" s="241">
        <f t="shared" si="1016"/>
        <v>0</v>
      </c>
      <c r="Z5241" s="241">
        <f t="shared" si="1017"/>
        <v>0</v>
      </c>
      <c r="AA5241" s="241">
        <f t="shared" si="1018"/>
        <v>0</v>
      </c>
      <c r="AB5241" s="258">
        <v>0</v>
      </c>
      <c r="AC5241" s="258">
        <v>0</v>
      </c>
      <c r="AD5241" s="258">
        <v>0</v>
      </c>
      <c r="AE5241" s="258">
        <v>0</v>
      </c>
      <c r="AF5241" s="258">
        <v>0</v>
      </c>
      <c r="AG5241" s="258">
        <v>0</v>
      </c>
      <c r="AH5241" s="258">
        <v>0</v>
      </c>
      <c r="AI5241" s="258">
        <v>0</v>
      </c>
      <c r="AJ5241" s="258">
        <v>0</v>
      </c>
      <c r="AK5241" s="258">
        <v>0</v>
      </c>
      <c r="AL5241" s="258">
        <v>0</v>
      </c>
      <c r="AM5241" s="258">
        <v>0</v>
      </c>
      <c r="AN5241" s="258">
        <v>0</v>
      </c>
      <c r="AO5241" s="258">
        <v>0</v>
      </c>
      <c r="AP5241" s="258">
        <v>0</v>
      </c>
      <c r="AQ5241" s="258">
        <v>0</v>
      </c>
      <c r="AR5241" s="258">
        <v>0</v>
      </c>
      <c r="AT5241" s="193"/>
      <c r="AU5241" s="193"/>
      <c r="AV5241" s="193"/>
      <c r="AW5241" s="193"/>
      <c r="AX5241" s="193"/>
      <c r="AY5241" s="193"/>
      <c r="AZ5241" s="193"/>
      <c r="BA5241" s="193"/>
      <c r="BB5241" s="193"/>
      <c r="BC5241" s="193"/>
      <c r="BD5241" s="193"/>
      <c r="BE5241" s="315"/>
      <c r="BF5241" s="315"/>
      <c r="BG5241" s="315"/>
      <c r="BH5241" s="315"/>
      <c r="BI5241" s="315"/>
      <c r="BJ5241" s="315"/>
      <c r="BK5241" s="315"/>
    </row>
    <row r="5242" spans="1:63" x14ac:dyDescent="0.25">
      <c r="A5242" s="9"/>
      <c r="B5242" s="185" t="s">
        <v>5770</v>
      </c>
      <c r="C5242" t="s">
        <v>1763</v>
      </c>
      <c r="D5242" s="172">
        <v>0</v>
      </c>
      <c r="E5242" s="172">
        <v>0</v>
      </c>
      <c r="F5242" s="172">
        <v>0</v>
      </c>
      <c r="G5242" s="172">
        <v>0</v>
      </c>
      <c r="H5242" s="172">
        <v>0</v>
      </c>
      <c r="I5242" s="172">
        <v>0</v>
      </c>
      <c r="J5242" s="172">
        <v>0</v>
      </c>
      <c r="K5242" s="172">
        <v>0</v>
      </c>
      <c r="L5242" s="172">
        <v>0</v>
      </c>
      <c r="M5242" s="172">
        <v>0</v>
      </c>
      <c r="N5242" s="172">
        <v>0</v>
      </c>
      <c r="O5242" s="172">
        <v>0</v>
      </c>
      <c r="P5242" s="199">
        <f t="shared" si="1014"/>
        <v>0</v>
      </c>
      <c r="Q5242" s="240">
        <v>0</v>
      </c>
      <c r="R5242" s="99">
        <v>0</v>
      </c>
      <c r="S5242" s="99">
        <v>0</v>
      </c>
      <c r="T5242" s="99">
        <v>0</v>
      </c>
      <c r="U5242" s="99">
        <v>0</v>
      </c>
      <c r="V5242" s="99">
        <v>0</v>
      </c>
      <c r="W5242" s="99">
        <v>0</v>
      </c>
      <c r="X5242" s="241">
        <f t="shared" si="1015"/>
        <v>0</v>
      </c>
      <c r="Y5242" s="241">
        <f t="shared" si="1016"/>
        <v>0</v>
      </c>
      <c r="Z5242" s="241">
        <f t="shared" si="1017"/>
        <v>0</v>
      </c>
      <c r="AA5242" s="241">
        <f t="shared" si="1018"/>
        <v>0</v>
      </c>
      <c r="AB5242" s="258">
        <v>0</v>
      </c>
      <c r="AC5242" s="258">
        <v>0</v>
      </c>
      <c r="AD5242" s="258">
        <v>0</v>
      </c>
      <c r="AE5242" s="258">
        <v>0</v>
      </c>
      <c r="AF5242" s="258">
        <v>0</v>
      </c>
      <c r="AG5242" s="258">
        <v>0</v>
      </c>
      <c r="AH5242" s="258">
        <v>0</v>
      </c>
      <c r="AI5242" s="258">
        <v>0</v>
      </c>
      <c r="AJ5242" s="258">
        <v>0</v>
      </c>
      <c r="AK5242" s="258">
        <v>0</v>
      </c>
      <c r="AL5242" s="258">
        <v>0</v>
      </c>
      <c r="AM5242" s="258">
        <v>0</v>
      </c>
      <c r="AN5242" s="258">
        <v>0</v>
      </c>
      <c r="AO5242" s="258">
        <v>0</v>
      </c>
      <c r="AP5242" s="258">
        <v>0</v>
      </c>
      <c r="AQ5242" s="258">
        <v>0</v>
      </c>
      <c r="AR5242" s="258">
        <v>0</v>
      </c>
      <c r="AT5242" s="193"/>
      <c r="AU5242" s="193"/>
      <c r="AV5242" s="193"/>
      <c r="AW5242" s="193"/>
      <c r="AX5242" s="193"/>
      <c r="AY5242" s="193"/>
      <c r="AZ5242" s="193"/>
      <c r="BA5242" s="193"/>
      <c r="BB5242" s="193"/>
      <c r="BC5242" s="193"/>
      <c r="BD5242" s="193"/>
      <c r="BE5242" s="315"/>
      <c r="BF5242" s="315"/>
      <c r="BG5242" s="315"/>
      <c r="BH5242" s="315"/>
      <c r="BI5242" s="315"/>
      <c r="BJ5242" s="315"/>
      <c r="BK5242" s="315"/>
    </row>
    <row r="5243" spans="1:63" x14ac:dyDescent="0.25">
      <c r="A5243" s="58" t="s">
        <v>667</v>
      </c>
      <c r="B5243" s="58"/>
      <c r="C5243" s="43"/>
      <c r="D5243" s="229" t="s">
        <v>4820</v>
      </c>
      <c r="E5243" s="199"/>
      <c r="F5243" s="199"/>
      <c r="G5243" s="199"/>
      <c r="H5243" s="199"/>
      <c r="I5243" s="199"/>
      <c r="J5243" s="199"/>
      <c r="K5243" s="199"/>
      <c r="L5243" s="199"/>
      <c r="M5243" s="199"/>
      <c r="N5243" s="199"/>
      <c r="O5243" s="199"/>
      <c r="P5243" s="199"/>
      <c r="R5243" s="97"/>
      <c r="S5243" s="97"/>
      <c r="T5243" s="97"/>
      <c r="U5243" s="97"/>
      <c r="V5243" s="97"/>
      <c r="W5243" s="99"/>
      <c r="X5243" s="258"/>
      <c r="Y5243" s="258"/>
      <c r="Z5243" s="258"/>
      <c r="AA5243" s="258"/>
      <c r="AB5243" s="258"/>
      <c r="AC5243" s="258"/>
      <c r="AD5243" s="258"/>
      <c r="AE5243" s="258"/>
      <c r="AF5243" s="258"/>
      <c r="AG5243" s="258"/>
      <c r="AH5243" s="258"/>
      <c r="AI5243" s="258"/>
      <c r="AJ5243" s="258"/>
      <c r="AK5243" s="258"/>
      <c r="AL5243" s="258"/>
      <c r="AM5243" s="258"/>
      <c r="AN5243" s="258"/>
      <c r="AO5243" s="258"/>
      <c r="AP5243" s="258"/>
      <c r="AQ5243" s="258"/>
      <c r="AR5243" s="258"/>
      <c r="AT5243" s="193"/>
      <c r="AU5243" s="193"/>
      <c r="AV5243" s="193"/>
      <c r="AW5243" s="193"/>
      <c r="AX5243" s="193"/>
      <c r="AY5243" s="193"/>
      <c r="AZ5243" s="193"/>
      <c r="BA5243" s="193"/>
      <c r="BB5243" s="193"/>
      <c r="BC5243" s="193"/>
      <c r="BD5243" s="193"/>
      <c r="BE5243" s="315"/>
      <c r="BF5243" s="315"/>
      <c r="BG5243" s="315"/>
      <c r="BH5243" s="315"/>
      <c r="BI5243" s="315"/>
      <c r="BJ5243" s="315"/>
      <c r="BK5243" s="315"/>
    </row>
    <row r="5244" spans="1:63" x14ac:dyDescent="0.25">
      <c r="A5244" s="9"/>
      <c r="B5244" s="185" t="s">
        <v>5770</v>
      </c>
      <c r="C5244" s="48" t="s">
        <v>6086</v>
      </c>
      <c r="D5244" s="223">
        <v>-2.3756927999999999</v>
      </c>
      <c r="E5244" s="223">
        <v>-0.95240031999999997</v>
      </c>
      <c r="F5244" s="223">
        <v>-0.23621205000000001</v>
      </c>
      <c r="G5244" s="223">
        <v>-3.4935355000000001E-2</v>
      </c>
      <c r="H5244" s="223">
        <v>-1.5884333E-2</v>
      </c>
      <c r="I5244" s="223">
        <v>-8.4564349999999996E-2</v>
      </c>
      <c r="J5244" s="223">
        <v>-1.9255469000000001E-2</v>
      </c>
      <c r="K5244" s="223">
        <v>-2.5113962E-3</v>
      </c>
      <c r="L5244" s="223">
        <v>-1.0299294999999999</v>
      </c>
      <c r="M5244" s="223">
        <v>0</v>
      </c>
      <c r="N5244" s="223">
        <v>0</v>
      </c>
      <c r="O5244" s="223">
        <v>0</v>
      </c>
      <c r="P5244" s="227">
        <f t="shared" ref="P5244:P5251" si="1019">E5244/0.135</f>
        <v>-7.0548171851851844</v>
      </c>
      <c r="Q5244" s="238">
        <v>-110.69235999999999</v>
      </c>
      <c r="R5244" s="117">
        <v>-70.052582000000001</v>
      </c>
      <c r="S5244" s="117">
        <v>-19.653780000000001</v>
      </c>
      <c r="T5244" s="117">
        <v>-4.0070744999999997E-4</v>
      </c>
      <c r="U5244" s="117">
        <v>-0.17349149999999999</v>
      </c>
      <c r="V5244" s="117">
        <v>-3.9212153999999999E-2</v>
      </c>
      <c r="W5244" s="117">
        <v>-20.772894999999998</v>
      </c>
      <c r="X5244" s="257">
        <f t="shared" ref="X5244:X5251" si="1020">SUM(Y5244:AA5244)</f>
        <v>-0.61578739996734999</v>
      </c>
      <c r="Y5244" s="257">
        <f t="shared" ref="Y5244:Y5251" si="1021">SUM(AB5244:AG5244)</f>
        <v>-0.30502820901</v>
      </c>
      <c r="Z5244" s="257">
        <f t="shared" ref="Z5244:Z5251" si="1022">SUM(AH5244:AP5244)</f>
        <v>-0.13544804145535003</v>
      </c>
      <c r="AA5244" s="257">
        <f t="shared" ref="AA5244:AA5251" si="1023">SUM(AQ5244:AR5244)</f>
        <v>-0.175311149502</v>
      </c>
      <c r="AB5244" s="257">
        <v>-0.19540552</v>
      </c>
      <c r="AC5244" s="257">
        <v>-2.0065675000000002E-5</v>
      </c>
      <c r="AD5244" s="257">
        <v>-3.2920849000000002E-2</v>
      </c>
      <c r="AE5244" s="257">
        <v>-1.3540555000000001E-5</v>
      </c>
      <c r="AF5244" s="257">
        <v>-7.6052735999999996E-2</v>
      </c>
      <c r="AG5244" s="257">
        <v>-6.1549778000000003E-4</v>
      </c>
      <c r="AH5244" s="257">
        <v>-0.12798485000000001</v>
      </c>
      <c r="AI5244" s="257">
        <v>-3.8339869999999999E-4</v>
      </c>
      <c r="AJ5244" s="257">
        <v>-2.9915165E-4</v>
      </c>
      <c r="AK5244" s="257">
        <v>-1.5912435999999999E-4</v>
      </c>
      <c r="AL5244" s="257">
        <v>-4.5360795999999997E-5</v>
      </c>
      <c r="AM5244" s="257">
        <v>-1.3944934999999999E-7</v>
      </c>
      <c r="AN5244" s="257">
        <v>-1.2970651000000001E-3</v>
      </c>
      <c r="AO5244" s="257">
        <v>-1.1379573000000001E-3</v>
      </c>
      <c r="AP5244" s="257">
        <v>-4.1409940999999999E-3</v>
      </c>
      <c r="AQ5244" s="257">
        <v>-6.9719502000000001E-5</v>
      </c>
      <c r="AR5244" s="257">
        <v>-0.17524143</v>
      </c>
      <c r="AT5244" s="193"/>
      <c r="AU5244" s="193"/>
      <c r="AV5244" s="193"/>
      <c r="AW5244" s="193"/>
      <c r="AX5244" s="193"/>
      <c r="AY5244" s="193"/>
      <c r="AZ5244" s="193"/>
      <c r="BA5244" s="193"/>
      <c r="BB5244" s="193"/>
      <c r="BC5244" s="193"/>
      <c r="BD5244" s="193"/>
      <c r="BE5244" s="315"/>
      <c r="BF5244" s="315"/>
      <c r="BG5244" s="315"/>
      <c r="BH5244" s="315"/>
      <c r="BI5244" s="315"/>
      <c r="BJ5244" s="315"/>
      <c r="BK5244" s="315"/>
    </row>
    <row r="5245" spans="1:63" x14ac:dyDescent="0.25">
      <c r="A5245" s="9"/>
      <c r="B5245" s="185" t="s">
        <v>5770</v>
      </c>
      <c r="C5245" s="48" t="s">
        <v>6087</v>
      </c>
      <c r="D5245" s="223">
        <v>-2.3577032999999998</v>
      </c>
      <c r="E5245" s="223">
        <v>-4.1367155000000003E-2</v>
      </c>
      <c r="F5245" s="223">
        <v>-0.23967879</v>
      </c>
      <c r="G5245" s="223">
        <v>-0.19778340999999999</v>
      </c>
      <c r="H5245" s="223">
        <v>-5.0576606000000003E-4</v>
      </c>
      <c r="I5245" s="223">
        <v>-0.21522406999999999</v>
      </c>
      <c r="J5245" s="223">
        <v>-3.1528435E-4</v>
      </c>
      <c r="K5245" s="223">
        <v>3.4191723000000002E-4</v>
      </c>
      <c r="L5245" s="223">
        <v>-1.6631707</v>
      </c>
      <c r="M5245" s="223">
        <v>0</v>
      </c>
      <c r="N5245" s="223">
        <v>0</v>
      </c>
      <c r="O5245" s="223">
        <v>0</v>
      </c>
      <c r="P5245" s="227">
        <f t="shared" si="1019"/>
        <v>-0.30642337037037037</v>
      </c>
      <c r="Q5245" s="238">
        <v>-8.7177471999999998</v>
      </c>
      <c r="R5245" s="117">
        <v>-4.9720418000000004</v>
      </c>
      <c r="S5245" s="117">
        <v>-0.48849749999999997</v>
      </c>
      <c r="T5245" s="117">
        <v>-6.6054332000000003E-5</v>
      </c>
      <c r="U5245" s="117">
        <v>-0.13263939999999999</v>
      </c>
      <c r="V5245" s="117">
        <v>-6.7917593999999998E-3</v>
      </c>
      <c r="W5245" s="117">
        <v>-3.1177106999999999</v>
      </c>
      <c r="X5245" s="257">
        <f t="shared" si="1020"/>
        <v>-0.61407300021264999</v>
      </c>
      <c r="Y5245" s="257">
        <f t="shared" si="1021"/>
        <v>-0.57313249147969991</v>
      </c>
      <c r="Z5245" s="257">
        <f t="shared" si="1022"/>
        <v>-1.2563435732949999E-2</v>
      </c>
      <c r="AA5245" s="257">
        <f t="shared" si="1023"/>
        <v>-2.8377072999999999E-2</v>
      </c>
      <c r="AB5245" s="257">
        <v>-8.4925668999999999E-3</v>
      </c>
      <c r="AC5245" s="257">
        <v>-3.3321017000000001E-6</v>
      </c>
      <c r="AD5245" s="257">
        <v>-0.45221848999999997</v>
      </c>
      <c r="AE5245" s="257">
        <v>-1.0779306E-5</v>
      </c>
      <c r="AF5245" s="257">
        <v>-0.11239228</v>
      </c>
      <c r="AG5245" s="257">
        <v>-1.5043172E-5</v>
      </c>
      <c r="AH5245" s="257">
        <v>-5.5583695000000002E-3</v>
      </c>
      <c r="AI5245" s="257">
        <v>-4.1870333999999998E-4</v>
      </c>
      <c r="AJ5245" s="257">
        <v>-1.8063915E-3</v>
      </c>
      <c r="AK5245" s="257">
        <v>-2.1541090000000001E-4</v>
      </c>
      <c r="AL5245" s="257">
        <v>-2.4585725999999998E-4</v>
      </c>
      <c r="AM5245" s="257">
        <v>-7.8525295000000003E-7</v>
      </c>
      <c r="AN5245" s="257">
        <v>-5.6760128000000001E-4</v>
      </c>
      <c r="AO5245" s="257">
        <v>-2.5554354000000001E-3</v>
      </c>
      <c r="AP5245" s="257">
        <v>-1.1948813E-3</v>
      </c>
      <c r="AQ5245" s="257">
        <v>-1.5911907999999999E-2</v>
      </c>
      <c r="AR5245" s="257">
        <v>-1.2465165E-2</v>
      </c>
      <c r="AT5245" s="193"/>
      <c r="AU5245" s="193"/>
      <c r="AV5245" s="193"/>
      <c r="AW5245" s="193"/>
      <c r="AX5245" s="193"/>
      <c r="AY5245" s="193"/>
      <c r="AZ5245" s="193"/>
      <c r="BA5245" s="193"/>
      <c r="BB5245" s="193"/>
      <c r="BC5245" s="193"/>
      <c r="BD5245" s="193"/>
      <c r="BE5245" s="315"/>
      <c r="BF5245" s="315"/>
      <c r="BG5245" s="315"/>
      <c r="BH5245" s="315"/>
      <c r="BI5245" s="315"/>
      <c r="BJ5245" s="315"/>
      <c r="BK5245" s="315"/>
    </row>
    <row r="5246" spans="1:63" x14ac:dyDescent="0.25">
      <c r="A5246" s="9"/>
      <c r="B5246" s="185" t="s">
        <v>5770</v>
      </c>
      <c r="C5246" s="48" t="s">
        <v>6088</v>
      </c>
      <c r="D5246" s="223">
        <v>-0.70810943999999998</v>
      </c>
      <c r="E5246" s="223">
        <v>-8.7055291000000007E-2</v>
      </c>
      <c r="F5246" s="223">
        <v>-0.11420706999999999</v>
      </c>
      <c r="G5246" s="223">
        <v>-1.5794094000000002E-2</v>
      </c>
      <c r="H5246" s="223">
        <v>-1.8013866000000001E-5</v>
      </c>
      <c r="I5246" s="223">
        <v>-1.0158942000000001E-2</v>
      </c>
      <c r="J5246" s="223">
        <v>-6.1949701000000003E-2</v>
      </c>
      <c r="K5246" s="223">
        <v>-5.4730087000000001E-4</v>
      </c>
      <c r="L5246" s="223">
        <v>-0.41837902999999999</v>
      </c>
      <c r="M5246" s="223">
        <v>0</v>
      </c>
      <c r="N5246" s="223">
        <v>0</v>
      </c>
      <c r="O5246" s="223">
        <v>0</v>
      </c>
      <c r="P5246" s="227">
        <f t="shared" si="1019"/>
        <v>-0.64485400740740739</v>
      </c>
      <c r="Q5246" s="238">
        <v>-5.7733175000000001</v>
      </c>
      <c r="R5246" s="117">
        <v>-5.3024423000000001</v>
      </c>
      <c r="S5246" s="117">
        <v>-0.27845663999999998</v>
      </c>
      <c r="T5246" s="117">
        <v>-1.9160239999999999E-5</v>
      </c>
      <c r="U5246" s="117">
        <v>-0.1031492</v>
      </c>
      <c r="V5246" s="117">
        <v>-1.5494599999999999E-3</v>
      </c>
      <c r="W5246" s="117">
        <v>-8.7700799999999995E-2</v>
      </c>
      <c r="X5246" s="257">
        <f t="shared" si="1020"/>
        <v>-0.17029783839528598</v>
      </c>
      <c r="Y5246" s="257">
        <f t="shared" si="1021"/>
        <v>-0.14328298348669999</v>
      </c>
      <c r="Z5246" s="257">
        <f t="shared" si="1022"/>
        <v>-1.3338477098586E-2</v>
      </c>
      <c r="AA5246" s="257">
        <f t="shared" si="1023"/>
        <v>-1.3676377810000001E-2</v>
      </c>
      <c r="AB5246" s="257">
        <v>-1.7874997E-2</v>
      </c>
      <c r="AC5246" s="257">
        <v>-7.4765289999999999E-7</v>
      </c>
      <c r="AD5246" s="257">
        <v>-0.10473048</v>
      </c>
      <c r="AE5246" s="257">
        <v>-4.2538522000000003E-6</v>
      </c>
      <c r="AF5246" s="257">
        <v>-2.0663522E-2</v>
      </c>
      <c r="AG5246" s="257">
        <v>-8.9829815999999995E-6</v>
      </c>
      <c r="AH5246" s="257">
        <v>-1.169918E-2</v>
      </c>
      <c r="AI5246" s="257">
        <v>-1.9497072000000001E-4</v>
      </c>
      <c r="AJ5246" s="257">
        <v>-1.4396556999999999E-4</v>
      </c>
      <c r="AK5246" s="257">
        <v>-2.1311034999999999E-5</v>
      </c>
      <c r="AL5246" s="257">
        <v>-1.8550983999999999E-5</v>
      </c>
      <c r="AM5246" s="257">
        <v>-5.4239586000000002E-8</v>
      </c>
      <c r="AN5246" s="257">
        <v>-6.0780611999999997E-4</v>
      </c>
      <c r="AO5246" s="257">
        <v>-3.908855E-4</v>
      </c>
      <c r="AP5246" s="257">
        <v>-2.6175292999999999E-4</v>
      </c>
      <c r="AQ5246" s="257">
        <v>-4.0540181000000002E-4</v>
      </c>
      <c r="AR5246" s="257">
        <v>-1.3270976E-2</v>
      </c>
      <c r="AT5246" s="193"/>
      <c r="AU5246" s="193"/>
      <c r="AV5246" s="193"/>
      <c r="AW5246" s="193"/>
      <c r="AX5246" s="193"/>
      <c r="AY5246" s="193"/>
      <c r="AZ5246" s="193"/>
      <c r="BA5246" s="193"/>
      <c r="BB5246" s="193"/>
      <c r="BC5246" s="193"/>
      <c r="BD5246" s="193"/>
      <c r="BE5246" s="315"/>
      <c r="BF5246" s="315"/>
      <c r="BG5246" s="315"/>
      <c r="BH5246" s="315"/>
      <c r="BI5246" s="315"/>
      <c r="BJ5246" s="315"/>
      <c r="BK5246" s="315"/>
    </row>
    <row r="5247" spans="1:63" x14ac:dyDescent="0.25">
      <c r="A5247" s="9"/>
      <c r="B5247" s="185" t="s">
        <v>5770</v>
      </c>
      <c r="C5247" s="48" t="s">
        <v>6089</v>
      </c>
      <c r="D5247" s="223">
        <v>-7.4367485999999996</v>
      </c>
      <c r="E5247" s="223">
        <v>-5.5173794000000003</v>
      </c>
      <c r="F5247" s="223">
        <v>-5.0570311E-2</v>
      </c>
      <c r="G5247" s="223">
        <v>-1.2807766999999999E-2</v>
      </c>
      <c r="H5247" s="223">
        <v>-2.010847E-2</v>
      </c>
      <c r="I5247" s="223">
        <v>-3.9759981999999999E-2</v>
      </c>
      <c r="J5247" s="223">
        <v>-1.4894068999999999E-2</v>
      </c>
      <c r="K5247" s="223">
        <v>-3.9062822E-4</v>
      </c>
      <c r="L5247" s="223">
        <v>-1.7874156999999999</v>
      </c>
      <c r="M5247" s="223">
        <v>6.5778E-3</v>
      </c>
      <c r="N5247" s="223">
        <v>0</v>
      </c>
      <c r="O5247" s="223">
        <v>0</v>
      </c>
      <c r="P5247" s="227">
        <f t="shared" si="1019"/>
        <v>-40.869477037037036</v>
      </c>
      <c r="Q5247" s="238">
        <v>-126.16951</v>
      </c>
      <c r="R5247" s="117">
        <v>-40.688657999999997</v>
      </c>
      <c r="S5247" s="117">
        <v>-32.795332999999999</v>
      </c>
      <c r="T5247" s="117">
        <v>-7.8378028999999993E-5</v>
      </c>
      <c r="U5247" s="117">
        <v>-29.569113000000002</v>
      </c>
      <c r="V5247" s="117">
        <v>-0.86483284999999999</v>
      </c>
      <c r="W5247" s="117">
        <v>-22.251498000000002</v>
      </c>
      <c r="X5247" s="257">
        <f t="shared" si="1020"/>
        <v>-2.0375033486667111</v>
      </c>
      <c r="Y5247" s="257">
        <f t="shared" si="1021"/>
        <v>-1.1605081978817999</v>
      </c>
      <c r="Z5247" s="257">
        <f t="shared" si="1022"/>
        <v>-0.78089627254591099</v>
      </c>
      <c r="AA5247" s="257">
        <f t="shared" si="1023"/>
        <v>-9.6098878238999999E-2</v>
      </c>
      <c r="AB5247" s="257">
        <v>-1.1314013000000001</v>
      </c>
      <c r="AC5247" s="257">
        <v>-1.7008263E-5</v>
      </c>
      <c r="AD5247" s="257">
        <v>-1.1750132E-2</v>
      </c>
      <c r="AE5247" s="257">
        <v>-6.7663188000000003E-6</v>
      </c>
      <c r="AF5247" s="257">
        <v>-1.6312943999999999E-2</v>
      </c>
      <c r="AG5247" s="257">
        <v>-1.0200472999999999E-3</v>
      </c>
      <c r="AH5247" s="257">
        <v>-0.74169914999999997</v>
      </c>
      <c r="AI5247" s="257">
        <v>-6.8048386999999995E-5</v>
      </c>
      <c r="AJ5247" s="257">
        <v>-6.9614030000000003E-5</v>
      </c>
      <c r="AK5247" s="257">
        <v>-6.1857785999999996E-4</v>
      </c>
      <c r="AL5247" s="257">
        <v>-6.2506575999999996E-6</v>
      </c>
      <c r="AM5247" s="257">
        <v>-2.0511311000000001E-8</v>
      </c>
      <c r="AN5247" s="257">
        <v>-3.4967052999999998E-2</v>
      </c>
      <c r="AO5247" s="257">
        <v>-1.3449299E-3</v>
      </c>
      <c r="AP5247" s="257">
        <v>-2.1226282000000002E-3</v>
      </c>
      <c r="AQ5247" s="257">
        <v>-4.3272239000000002E-5</v>
      </c>
      <c r="AR5247" s="257">
        <v>-9.6055606000000002E-2</v>
      </c>
      <c r="AT5247" s="258"/>
      <c r="AU5247" s="258"/>
      <c r="AV5247" s="258"/>
      <c r="AW5247" s="258"/>
      <c r="AX5247" s="258"/>
      <c r="AY5247" s="258"/>
      <c r="AZ5247" s="258"/>
      <c r="BA5247" s="258"/>
      <c r="BB5247" s="258"/>
      <c r="BC5247" s="258"/>
      <c r="BD5247" s="258"/>
      <c r="BE5247" s="315"/>
      <c r="BF5247" s="315"/>
      <c r="BG5247" s="315"/>
      <c r="BH5247" s="315"/>
      <c r="BI5247" s="315"/>
      <c r="BJ5247" s="315"/>
      <c r="BK5247" s="315"/>
    </row>
    <row r="5248" spans="1:63" x14ac:dyDescent="0.25">
      <c r="A5248" s="9"/>
      <c r="B5248" s="185" t="s">
        <v>5770</v>
      </c>
      <c r="C5248" s="48" t="s">
        <v>6090</v>
      </c>
      <c r="D5248" s="223">
        <v>-15.317990999999999</v>
      </c>
      <c r="E5248" s="223">
        <v>-0.86664869</v>
      </c>
      <c r="F5248" s="223">
        <v>-7.6191699000000002</v>
      </c>
      <c r="G5248" s="223">
        <v>-0.30813726000000002</v>
      </c>
      <c r="H5248" s="223">
        <v>-3.3070691000000002E-3</v>
      </c>
      <c r="I5248" s="223">
        <v>-0.35768245999999998</v>
      </c>
      <c r="J5248" s="223">
        <v>-0.30763913999999998</v>
      </c>
      <c r="K5248" s="223">
        <v>1.6505198999999999E-3</v>
      </c>
      <c r="L5248" s="223">
        <v>-5.8570574000000004</v>
      </c>
      <c r="M5248" s="223">
        <v>0</v>
      </c>
      <c r="N5248" s="223">
        <v>0</v>
      </c>
      <c r="O5248" s="223">
        <v>0</v>
      </c>
      <c r="P5248" s="227">
        <f t="shared" si="1019"/>
        <v>-6.4196199259259252</v>
      </c>
      <c r="Q5248" s="238">
        <v>-120.86941</v>
      </c>
      <c r="R5248" s="117">
        <v>-76.742868999999999</v>
      </c>
      <c r="S5248" s="117">
        <v>-16.668897999999999</v>
      </c>
      <c r="T5248" s="117">
        <v>-2.468711E-4</v>
      </c>
      <c r="U5248" s="117">
        <v>-1.5771378</v>
      </c>
      <c r="V5248" s="117">
        <v>-0.28137488999999999</v>
      </c>
      <c r="W5248" s="117">
        <v>-25.598887999999999</v>
      </c>
      <c r="X5248" s="257">
        <f t="shared" si="1020"/>
        <v>-2.3440450737416003</v>
      </c>
      <c r="Y5248" s="257">
        <f t="shared" si="1021"/>
        <v>-1.98971572588</v>
      </c>
      <c r="Z5248" s="257">
        <f t="shared" si="1022"/>
        <v>-0.15687266296159999</v>
      </c>
      <c r="AA5248" s="257">
        <f t="shared" si="1023"/>
        <v>-0.19745668490000001</v>
      </c>
      <c r="AB5248" s="257">
        <v>-0.17794054000000001</v>
      </c>
      <c r="AC5248" s="257">
        <v>-2.6806590000000001E-5</v>
      </c>
      <c r="AD5248" s="257">
        <v>-0.63645381000000001</v>
      </c>
      <c r="AE5248" s="257">
        <v>-1.0163564E-4</v>
      </c>
      <c r="AF5248" s="257">
        <v>-1.1746608999999999</v>
      </c>
      <c r="AG5248" s="257">
        <v>-5.3203365000000001E-4</v>
      </c>
      <c r="AH5248" s="257">
        <v>-0.1164637</v>
      </c>
      <c r="AI5248" s="257">
        <v>-1.3344032E-2</v>
      </c>
      <c r="AJ5248" s="257">
        <v>-2.7846104E-3</v>
      </c>
      <c r="AK5248" s="257">
        <v>-2.6666899000000002E-3</v>
      </c>
      <c r="AL5248" s="257">
        <v>-5.4881215999999999E-4</v>
      </c>
      <c r="AM5248" s="257">
        <v>-1.8752015999999999E-6</v>
      </c>
      <c r="AN5248" s="257">
        <v>-6.7958519000000002E-3</v>
      </c>
      <c r="AO5248" s="257">
        <v>-7.4227477999999998E-3</v>
      </c>
      <c r="AP5248" s="257">
        <v>-6.8443436000000003E-3</v>
      </c>
      <c r="AQ5248" s="257">
        <v>-5.3451749000000002E-3</v>
      </c>
      <c r="AR5248" s="257">
        <v>-0.19211151000000001</v>
      </c>
      <c r="AT5248" s="258"/>
      <c r="AU5248" s="258"/>
      <c r="AV5248" s="258"/>
      <c r="AW5248" s="258"/>
      <c r="AX5248" s="258"/>
      <c r="AY5248" s="258"/>
      <c r="AZ5248" s="258"/>
      <c r="BA5248" s="258"/>
      <c r="BB5248" s="258"/>
      <c r="BC5248" s="258"/>
      <c r="BD5248" s="258"/>
      <c r="BE5248" s="315"/>
      <c r="BF5248" s="315"/>
      <c r="BG5248" s="315"/>
      <c r="BH5248" s="315"/>
      <c r="BI5248" s="315"/>
      <c r="BJ5248" s="315"/>
      <c r="BK5248" s="315"/>
    </row>
    <row r="5249" spans="1:63" x14ac:dyDescent="0.25">
      <c r="A5249" s="9"/>
      <c r="B5249" s="185" t="s">
        <v>5770</v>
      </c>
      <c r="C5249" s="48" t="s">
        <v>6091</v>
      </c>
      <c r="D5249" s="223">
        <v>-0.23330279000000001</v>
      </c>
      <c r="E5249" s="223">
        <v>-0.11668932</v>
      </c>
      <c r="F5249" s="223">
        <v>-2.1895187999999999E-2</v>
      </c>
      <c r="G5249" s="223">
        <v>-3.7039538000000001E-3</v>
      </c>
      <c r="H5249" s="223">
        <v>-5.2183324999999997E-3</v>
      </c>
      <c r="I5249" s="223">
        <v>-1.5108039E-2</v>
      </c>
      <c r="J5249" s="223">
        <v>1.8795439000000001E-2</v>
      </c>
      <c r="K5249" s="223">
        <v>1.9677995999999999E-3</v>
      </c>
      <c r="L5249" s="223">
        <v>-9.1451194999999999E-2</v>
      </c>
      <c r="M5249" s="223">
        <v>0</v>
      </c>
      <c r="N5249" s="223">
        <v>0</v>
      </c>
      <c r="O5249" s="223">
        <v>0</v>
      </c>
      <c r="P5249" s="227">
        <f t="shared" si="1019"/>
        <v>-0.86436533333333332</v>
      </c>
      <c r="Q5249" s="238">
        <v>-11.203810000000001</v>
      </c>
      <c r="R5249" s="117">
        <v>-12.389229</v>
      </c>
      <c r="S5249" s="117">
        <v>1.0591497999999999</v>
      </c>
      <c r="T5249" s="117">
        <v>2.0810180000000001E-6</v>
      </c>
      <c r="U5249" s="117">
        <v>-1.7285200000000001E-2</v>
      </c>
      <c r="V5249" s="117">
        <v>1.9783385000000001E-2</v>
      </c>
      <c r="W5249" s="117">
        <v>0.1237693</v>
      </c>
      <c r="X5249" s="257">
        <f t="shared" si="1020"/>
        <v>-8.2297168123940015E-2</v>
      </c>
      <c r="Y5249" s="257">
        <f t="shared" si="1021"/>
        <v>-3.3965946156030005E-2</v>
      </c>
      <c r="Z5249" s="257">
        <f t="shared" si="1022"/>
        <v>-1.6867247977910001E-2</v>
      </c>
      <c r="AA5249" s="257">
        <f t="shared" si="1023"/>
        <v>-3.1463973990000005E-2</v>
      </c>
      <c r="AB5249" s="257">
        <v>-2.3960683E-2</v>
      </c>
      <c r="AC5249" s="257">
        <v>4.4507636999999997E-7</v>
      </c>
      <c r="AD5249" s="257">
        <v>1.0662546E-2</v>
      </c>
      <c r="AE5249" s="257">
        <v>-2.1703763999999999E-6</v>
      </c>
      <c r="AF5249" s="257">
        <v>-2.0699980999999999E-2</v>
      </c>
      <c r="AG5249" s="257">
        <v>3.3897143999999998E-5</v>
      </c>
      <c r="AH5249" s="257">
        <v>-1.5681068999999999E-2</v>
      </c>
      <c r="AI5249" s="257">
        <v>-3.5032981000000003E-5</v>
      </c>
      <c r="AJ5249" s="257">
        <v>-3.2210009999999999E-5</v>
      </c>
      <c r="AK5249" s="257">
        <v>7.2544617999999999E-5</v>
      </c>
      <c r="AL5249" s="257">
        <v>3.423796E-6</v>
      </c>
      <c r="AM5249" s="257">
        <v>1.307909E-8</v>
      </c>
      <c r="AN5249" s="257">
        <v>-6.9512985999999998E-4</v>
      </c>
      <c r="AO5249" s="257">
        <v>-2.5102742000000002E-4</v>
      </c>
      <c r="AP5249" s="257">
        <v>-2.4876020000000001E-4</v>
      </c>
      <c r="AQ5249" s="257">
        <v>-4.6580299000000003E-4</v>
      </c>
      <c r="AR5249" s="257">
        <v>-3.0998171000000001E-2</v>
      </c>
      <c r="AT5249" s="258"/>
      <c r="AU5249" s="258"/>
      <c r="AV5249" s="258"/>
      <c r="AW5249" s="258"/>
      <c r="AX5249" s="258"/>
      <c r="AY5249" s="258"/>
      <c r="AZ5249" s="258"/>
      <c r="BA5249" s="258"/>
      <c r="BB5249" s="258"/>
      <c r="BC5249" s="258"/>
      <c r="BD5249" s="258"/>
      <c r="BE5249" s="315"/>
      <c r="BF5249" s="315"/>
      <c r="BG5249" s="315"/>
      <c r="BH5249" s="315"/>
      <c r="BI5249" s="315"/>
      <c r="BJ5249" s="315"/>
      <c r="BK5249" s="315"/>
    </row>
    <row r="5250" spans="1:63" x14ac:dyDescent="0.25">
      <c r="A5250" s="9"/>
      <c r="B5250" s="185" t="s">
        <v>5770</v>
      </c>
      <c r="C5250" s="48" t="s">
        <v>4860</v>
      </c>
      <c r="D5250" s="223">
        <v>-17.366555000000002</v>
      </c>
      <c r="E5250" s="223">
        <v>-7.3935583999999999</v>
      </c>
      <c r="F5250" s="223">
        <v>-1.8585665</v>
      </c>
      <c r="G5250" s="223">
        <v>-6.3717147999999999E-3</v>
      </c>
      <c r="H5250" s="223">
        <v>-1.0813312E-2</v>
      </c>
      <c r="I5250" s="223">
        <v>-0.35322126999999998</v>
      </c>
      <c r="J5250" s="223">
        <v>-4.9384173000000003E-2</v>
      </c>
      <c r="K5250" s="223">
        <v>-1.4888607999999999E-3</v>
      </c>
      <c r="L5250" s="223">
        <v>-7.6743204</v>
      </c>
      <c r="M5250" s="223">
        <v>-1.883E-2</v>
      </c>
      <c r="N5250" s="223">
        <v>0</v>
      </c>
      <c r="O5250" s="223">
        <v>0</v>
      </c>
      <c r="P5250" s="227">
        <f t="shared" si="1019"/>
        <v>-54.767099259259254</v>
      </c>
      <c r="Q5250" s="238">
        <v>-1176.2959000000001</v>
      </c>
      <c r="R5250" s="117">
        <v>-666.18151999999998</v>
      </c>
      <c r="S5250" s="117">
        <v>-437.88324999999998</v>
      </c>
      <c r="T5250" s="117">
        <v>-2.6471140000000002E-4</v>
      </c>
      <c r="U5250" s="117">
        <v>-14.628647000000001</v>
      </c>
      <c r="V5250" s="117">
        <v>-8.2279444000000002</v>
      </c>
      <c r="W5250" s="117">
        <v>-49.374285</v>
      </c>
      <c r="X5250" s="257">
        <f t="shared" si="1020"/>
        <v>-4.6564968894495902</v>
      </c>
      <c r="Y5250" s="257">
        <f t="shared" si="1021"/>
        <v>-1.9450092048039997</v>
      </c>
      <c r="Z5250" s="257">
        <f t="shared" si="1022"/>
        <v>-1.0425308037655903</v>
      </c>
      <c r="AA5250" s="257">
        <f t="shared" si="1023"/>
        <v>-1.6689568808800002</v>
      </c>
      <c r="AB5250" s="257">
        <v>-1.5180412999999999</v>
      </c>
      <c r="AC5250" s="257">
        <v>-1.3300184E-4</v>
      </c>
      <c r="AD5250" s="257">
        <v>-4.5850027000000002E-2</v>
      </c>
      <c r="AE5250" s="257">
        <v>-8.9362964E-5</v>
      </c>
      <c r="AF5250" s="257">
        <v>-0.36689841000000001</v>
      </c>
      <c r="AG5250" s="257">
        <v>-1.3997103E-2</v>
      </c>
      <c r="AH5250" s="257">
        <v>-0.99356358</v>
      </c>
      <c r="AI5250" s="257">
        <v>-3.0454115000000002E-3</v>
      </c>
      <c r="AJ5250" s="257">
        <v>-3.2880887000000003E-5</v>
      </c>
      <c r="AK5250" s="257">
        <v>-1.2079978E-3</v>
      </c>
      <c r="AL5250" s="257">
        <v>-3.1809118000000003E-5</v>
      </c>
      <c r="AM5250" s="257">
        <v>-1.2786059E-7</v>
      </c>
      <c r="AN5250" s="257">
        <v>-1.8119902E-2</v>
      </c>
      <c r="AO5250" s="257">
        <v>-7.9949845999999995E-3</v>
      </c>
      <c r="AP5250" s="257">
        <v>-1.8534109999999999E-2</v>
      </c>
      <c r="AQ5250" s="257">
        <v>-3.2308088000000001E-4</v>
      </c>
      <c r="AR5250" s="257">
        <v>-1.6686338000000001</v>
      </c>
      <c r="AT5250" s="258"/>
      <c r="AU5250" s="258"/>
      <c r="AV5250" s="258"/>
      <c r="AW5250" s="258"/>
      <c r="AX5250" s="258"/>
      <c r="AY5250" s="258"/>
      <c r="AZ5250" s="258"/>
      <c r="BA5250" s="258"/>
      <c r="BB5250" s="258"/>
      <c r="BC5250" s="258"/>
      <c r="BD5250" s="258"/>
      <c r="BE5250" s="315"/>
      <c r="BF5250" s="315"/>
      <c r="BG5250" s="315"/>
      <c r="BH5250" s="315"/>
      <c r="BI5250" s="315"/>
      <c r="BJ5250" s="315"/>
      <c r="BK5250" s="315"/>
    </row>
    <row r="5251" spans="1:63" x14ac:dyDescent="0.25">
      <c r="A5251" s="9"/>
      <c r="B5251" s="185" t="s">
        <v>5770</v>
      </c>
      <c r="C5251" s="293" t="s">
        <v>4861</v>
      </c>
      <c r="D5251" s="293">
        <v>-1.7441964000000001</v>
      </c>
      <c r="E5251" s="293">
        <v>-0.23437081000000001</v>
      </c>
      <c r="F5251" s="293">
        <v>-0.2113845</v>
      </c>
      <c r="G5251" s="293">
        <v>-4.7720406999999999E-2</v>
      </c>
      <c r="H5251" s="293">
        <v>-1.1747264E-3</v>
      </c>
      <c r="I5251" s="289">
        <v>-2.5656093000000001E-2</v>
      </c>
      <c r="J5251" s="289">
        <v>-0.22311032</v>
      </c>
      <c r="K5251" s="289">
        <v>-1.1180128000000001E-3</v>
      </c>
      <c r="L5251" s="289">
        <v>-1.0077395</v>
      </c>
      <c r="M5251" s="289">
        <v>8.0780000000000001E-3</v>
      </c>
      <c r="N5251" s="289">
        <v>0</v>
      </c>
      <c r="O5251" s="289">
        <v>0</v>
      </c>
      <c r="P5251" s="227">
        <f t="shared" si="1019"/>
        <v>-1.7360800740740741</v>
      </c>
      <c r="Q5251" s="291">
        <v>-26.094249999999999</v>
      </c>
      <c r="R5251" s="291">
        <v>-20.295739999999999</v>
      </c>
      <c r="S5251" s="291">
        <v>-1.2853521999999999</v>
      </c>
      <c r="T5251" s="291">
        <v>-2.6020620000000001E-5</v>
      </c>
      <c r="U5251" s="291">
        <v>-5.7073180000000001E-2</v>
      </c>
      <c r="V5251" s="291">
        <v>5.7436922000000001E-2</v>
      </c>
      <c r="W5251" s="291">
        <v>-4.5134952999999998</v>
      </c>
      <c r="X5251" s="257">
        <f t="shared" si="1020"/>
        <v>-0.31530498014992997</v>
      </c>
      <c r="Y5251" s="257">
        <f t="shared" si="1021"/>
        <v>-0.2276001307427</v>
      </c>
      <c r="Z5251" s="257">
        <f t="shared" si="1022"/>
        <v>-3.5950682667229991E-2</v>
      </c>
      <c r="AA5251" s="257">
        <f t="shared" si="1023"/>
        <v>-5.1754166739999996E-2</v>
      </c>
      <c r="AB5251" s="293">
        <v>-4.8123102000000001E-2</v>
      </c>
      <c r="AC5251" s="293">
        <v>-4.0353197E-6</v>
      </c>
      <c r="AD5251" s="293">
        <v>-0.13921587999999999</v>
      </c>
      <c r="AE5251" s="289">
        <v>-1.0301184E-5</v>
      </c>
      <c r="AF5251" s="289">
        <v>-4.0208727E-2</v>
      </c>
      <c r="AG5251" s="289">
        <v>-3.8085238999999999E-5</v>
      </c>
      <c r="AH5251" s="289">
        <v>-3.1495887E-2</v>
      </c>
      <c r="AI5251" s="289">
        <v>-3.5789165E-4</v>
      </c>
      <c r="AJ5251" s="289">
        <v>-4.3304037999999999E-4</v>
      </c>
      <c r="AK5251" s="289">
        <v>-6.7389537999999998E-4</v>
      </c>
      <c r="AL5251" s="289">
        <v>-4.9549716999999997E-5</v>
      </c>
      <c r="AM5251" s="289">
        <v>-2.3384023E-7</v>
      </c>
      <c r="AN5251" s="289">
        <v>-1.0457744999999999E-3</v>
      </c>
      <c r="AO5251" s="289">
        <v>-9.6064925999999999E-4</v>
      </c>
      <c r="AP5251" s="289">
        <v>-9.3376093999999999E-4</v>
      </c>
      <c r="AQ5251" s="289">
        <v>-9.2162074000000003E-4</v>
      </c>
      <c r="AR5251" s="289">
        <v>-5.0832545999999999E-2</v>
      </c>
      <c r="AT5251" s="258"/>
      <c r="AU5251" s="258"/>
      <c r="AV5251" s="258"/>
      <c r="AW5251" s="258"/>
      <c r="AX5251" s="258"/>
      <c r="AY5251" s="258"/>
      <c r="AZ5251" s="258"/>
      <c r="BA5251" s="258"/>
      <c r="BB5251" s="258"/>
      <c r="BC5251" s="258"/>
      <c r="BD5251" s="258"/>
      <c r="BE5251" s="315"/>
      <c r="BF5251" s="315"/>
      <c r="BG5251" s="315"/>
      <c r="BH5251" s="315"/>
      <c r="BI5251" s="315"/>
      <c r="BJ5251" s="315"/>
      <c r="BK5251" s="315"/>
    </row>
    <row r="5252" spans="1:63" x14ac:dyDescent="0.25">
      <c r="A5252" s="58" t="s">
        <v>6998</v>
      </c>
      <c r="B5252" s="58"/>
      <c r="C5252" s="3"/>
      <c r="D5252" s="229" t="s">
        <v>4821</v>
      </c>
      <c r="E5252" s="193"/>
      <c r="F5252" s="193"/>
      <c r="G5252" s="193"/>
      <c r="H5252" s="193"/>
      <c r="I5252" s="193"/>
      <c r="J5252" s="193"/>
      <c r="K5252" s="193"/>
      <c r="L5252" s="193"/>
      <c r="M5252" s="193"/>
      <c r="N5252" s="193"/>
      <c r="O5252" s="193"/>
      <c r="P5252" s="199"/>
      <c r="R5252" s="99"/>
      <c r="S5252" s="99"/>
      <c r="T5252" s="99"/>
      <c r="U5252" s="99"/>
      <c r="V5252" s="99"/>
      <c r="W5252" s="99"/>
      <c r="X5252" s="258"/>
      <c r="Y5252" s="258"/>
      <c r="Z5252" s="258"/>
      <c r="AA5252" s="258"/>
      <c r="AB5252" s="258"/>
      <c r="AC5252" s="258"/>
      <c r="AD5252" s="258"/>
      <c r="AE5252" s="258"/>
      <c r="AF5252" s="258"/>
      <c r="AG5252" s="258"/>
      <c r="AH5252" s="258"/>
      <c r="AI5252" s="258"/>
      <c r="AJ5252" s="258"/>
      <c r="AK5252" s="258"/>
      <c r="AL5252" s="258"/>
      <c r="AM5252" s="258"/>
      <c r="AN5252" s="258"/>
      <c r="AO5252" s="258"/>
      <c r="AP5252" s="258"/>
      <c r="AQ5252" s="258"/>
      <c r="AR5252" s="258"/>
      <c r="AT5252" s="258"/>
      <c r="AU5252" s="258"/>
      <c r="AV5252" s="258"/>
      <c r="AW5252" s="258"/>
      <c r="AX5252" s="258"/>
      <c r="AY5252" s="258"/>
      <c r="AZ5252" s="258"/>
      <c r="BA5252" s="258"/>
      <c r="BB5252" s="258"/>
      <c r="BC5252" s="258"/>
      <c r="BD5252" s="258"/>
      <c r="BE5252" s="315"/>
      <c r="BF5252" s="315"/>
      <c r="BG5252" s="315"/>
      <c r="BH5252" s="315"/>
      <c r="BI5252" s="315"/>
      <c r="BJ5252" s="315"/>
      <c r="BK5252" s="315"/>
    </row>
    <row r="5253" spans="1:63" x14ac:dyDescent="0.25">
      <c r="A5253" s="58"/>
      <c r="B5253" s="185" t="s">
        <v>5770</v>
      </c>
      <c r="C5253" s="288" t="s">
        <v>4862</v>
      </c>
      <c r="D5253" s="289">
        <v>-1.0388382</v>
      </c>
      <c r="E5253" s="289">
        <v>-0.24947379</v>
      </c>
      <c r="F5253" s="289">
        <v>-8.0384567000000004E-2</v>
      </c>
      <c r="G5253" s="289">
        <v>-5.4300908999999997E-4</v>
      </c>
      <c r="H5253" s="289">
        <v>-4.8360764000000001E-3</v>
      </c>
      <c r="I5253" s="289">
        <v>-2.9903794000000002E-3</v>
      </c>
      <c r="J5253" s="289">
        <v>2.3547346E-3</v>
      </c>
      <c r="K5253" s="289">
        <v>-1.4809131E-2</v>
      </c>
      <c r="L5253" s="289">
        <v>2.2226002E-3</v>
      </c>
      <c r="M5253" s="289">
        <v>-0.67918999999999996</v>
      </c>
      <c r="N5253" s="289">
        <v>-1.1188576E-2</v>
      </c>
      <c r="O5253" s="289">
        <v>0</v>
      </c>
      <c r="P5253" s="290">
        <f t="shared" ref="P5253:P5272" si="1024">E5253/0.135</f>
        <v>-1.8479539999999999</v>
      </c>
      <c r="Q5253" s="291">
        <v>-54.050767</v>
      </c>
      <c r="R5253" s="291">
        <v>-65.662457000000003</v>
      </c>
      <c r="S5253" s="291">
        <v>9.8874358999999998</v>
      </c>
      <c r="T5253" s="291">
        <v>8.5185085999999997E-6</v>
      </c>
      <c r="U5253" s="291">
        <v>0.38970114</v>
      </c>
      <c r="V5253" s="291">
        <v>0.21910768999999999</v>
      </c>
      <c r="W5253" s="291">
        <v>1.1154364999999999</v>
      </c>
      <c r="X5253" s="289">
        <f t="shared" ref="X5253:X5272" si="1025">SUM(Y5253:AA5253)</f>
        <v>-0.22534777806393053</v>
      </c>
      <c r="Y5253" s="289">
        <f t="shared" ref="Y5253:Y5272" si="1026">SUM(AB5253:AG5253)</f>
        <v>-6.1600939535000003E-2</v>
      </c>
      <c r="Z5253" s="289">
        <f t="shared" ref="Z5253:Z5272" si="1027">SUM(AH5253:AP5253)</f>
        <v>-3.3901650727930492E-2</v>
      </c>
      <c r="AA5253" s="289">
        <f t="shared" ref="AA5253:AA5272" si="1028">SUM(AQ5253:AR5253)</f>
        <v>-0.12984518780100002</v>
      </c>
      <c r="AB5253" s="289">
        <v>-5.1228036999999997E-2</v>
      </c>
      <c r="AC5253" s="289">
        <v>4.2868680000000004E-6</v>
      </c>
      <c r="AD5253" s="289">
        <v>1.2369368E-3</v>
      </c>
      <c r="AE5253" s="289">
        <v>-6.2542430000000003E-6</v>
      </c>
      <c r="AF5253" s="289">
        <v>-1.19807E-2</v>
      </c>
      <c r="AG5253" s="289">
        <v>3.7282804000000002E-4</v>
      </c>
      <c r="AH5253" s="289">
        <v>-3.3525456000000002E-2</v>
      </c>
      <c r="AI5253" s="289">
        <v>-1.2739747000000001E-4</v>
      </c>
      <c r="AJ5253" s="289">
        <v>1.0565359999999999E-6</v>
      </c>
      <c r="AK5253" s="289">
        <v>3.6354511000000002E-5</v>
      </c>
      <c r="AL5253" s="289">
        <v>8.9007393999999997E-7</v>
      </c>
      <c r="AM5253" s="289">
        <v>3.6111295E-9</v>
      </c>
      <c r="AN5253" s="289">
        <v>4.8325815999999998E-4</v>
      </c>
      <c r="AO5253" s="289">
        <v>-1.3752523999999999E-3</v>
      </c>
      <c r="AP5253" s="289">
        <v>6.0489224999999997E-4</v>
      </c>
      <c r="AQ5253" s="289">
        <v>8.7421989999999997E-6</v>
      </c>
      <c r="AR5253" s="289">
        <v>-0.12985393000000001</v>
      </c>
      <c r="AT5253" s="258"/>
      <c r="AU5253" s="258"/>
      <c r="AV5253" s="258"/>
      <c r="AW5253" s="258"/>
      <c r="AX5253" s="258"/>
      <c r="AY5253" s="258"/>
      <c r="AZ5253" s="258"/>
      <c r="BA5253" s="258"/>
      <c r="BB5253" s="258"/>
      <c r="BC5253" s="258"/>
      <c r="BD5253" s="258"/>
      <c r="BE5253" s="315"/>
      <c r="BF5253" s="315"/>
      <c r="BG5253" s="315"/>
      <c r="BH5253" s="315"/>
      <c r="BI5253" s="315"/>
      <c r="BJ5253" s="315"/>
      <c r="BK5253" s="315"/>
    </row>
    <row r="5254" spans="1:63" x14ac:dyDescent="0.25">
      <c r="A5254" s="58"/>
      <c r="B5254" s="185" t="s">
        <v>5770</v>
      </c>
      <c r="C5254" s="48" t="s">
        <v>4863</v>
      </c>
      <c r="D5254" s="289">
        <v>-0.44406104000000002</v>
      </c>
      <c r="E5254" s="289">
        <v>-0.35150143</v>
      </c>
      <c r="F5254" s="289">
        <v>-8.6427294000000002E-2</v>
      </c>
      <c r="G5254" s="289">
        <v>-2.5843615000000001E-4</v>
      </c>
      <c r="H5254" s="289">
        <v>-4.6665897999999999E-4</v>
      </c>
      <c r="I5254" s="289">
        <v>-1.6827825000000001E-2</v>
      </c>
      <c r="J5254" s="289">
        <v>-1.3576667E-3</v>
      </c>
      <c r="K5254" s="289">
        <v>-7.2004735000000001E-5</v>
      </c>
      <c r="L5254" s="289">
        <v>-4.4597294999999997E-3</v>
      </c>
      <c r="M5254" s="289">
        <v>1.7309999999999999E-2</v>
      </c>
      <c r="N5254" s="289">
        <v>0</v>
      </c>
      <c r="O5254" s="289">
        <v>0</v>
      </c>
      <c r="P5254" s="290">
        <f t="shared" si="1024"/>
        <v>-2.603714296296296</v>
      </c>
      <c r="Q5254" s="291">
        <v>-56.648254999999999</v>
      </c>
      <c r="R5254" s="291">
        <v>-31.458639999999999</v>
      </c>
      <c r="S5254" s="291">
        <v>-21.623113</v>
      </c>
      <c r="T5254" s="291">
        <v>-1.1463410999999999E-5</v>
      </c>
      <c r="U5254" s="291">
        <v>-0.72230961000000005</v>
      </c>
      <c r="V5254" s="291">
        <v>-0.40635707999999998</v>
      </c>
      <c r="W5254" s="291">
        <v>-2.4378248</v>
      </c>
      <c r="X5254" s="289">
        <f t="shared" si="1025"/>
        <v>-0.22030491707608121</v>
      </c>
      <c r="Y5254" s="289">
        <f t="shared" si="1026"/>
        <v>-9.1975167528900004E-2</v>
      </c>
      <c r="Z5254" s="289">
        <f t="shared" si="1027"/>
        <v>-4.9509615986181192E-2</v>
      </c>
      <c r="AA5254" s="289">
        <f t="shared" si="1028"/>
        <v>-7.8820133561000011E-2</v>
      </c>
      <c r="AB5254" s="289">
        <v>-7.2169911000000003E-2</v>
      </c>
      <c r="AC5254" s="289">
        <v>-5.7712354000000004E-6</v>
      </c>
      <c r="AD5254" s="289">
        <v>-2.2165644E-3</v>
      </c>
      <c r="AE5254" s="289">
        <v>-3.6998935000000001E-6</v>
      </c>
      <c r="AF5254" s="289">
        <v>-1.6888032000000001E-2</v>
      </c>
      <c r="AG5254" s="289">
        <v>-6.9118900000000004E-4</v>
      </c>
      <c r="AH5254" s="289">
        <v>-4.7235452999999997E-2</v>
      </c>
      <c r="AI5254" s="289">
        <v>-1.4251408999999999E-4</v>
      </c>
      <c r="AJ5254" s="289">
        <v>-1.3261917000000001E-6</v>
      </c>
      <c r="AK5254" s="289">
        <v>-5.5219812000000002E-5</v>
      </c>
      <c r="AL5254" s="289">
        <v>-1.5158936E-6</v>
      </c>
      <c r="AM5254" s="289">
        <v>-6.0388811999999997E-9</v>
      </c>
      <c r="AN5254" s="289">
        <v>-8.9403902000000004E-4</v>
      </c>
      <c r="AO5254" s="289">
        <v>-3.8755454999999999E-4</v>
      </c>
      <c r="AP5254" s="289">
        <v>-7.9198739000000003E-4</v>
      </c>
      <c r="AQ5254" s="289">
        <v>-1.5775560999999998E-5</v>
      </c>
      <c r="AR5254" s="289">
        <v>-7.8804358000000005E-2</v>
      </c>
      <c r="AT5254" s="258"/>
      <c r="AU5254" s="258"/>
      <c r="AV5254" s="258"/>
      <c r="AW5254" s="258"/>
      <c r="AX5254" s="258"/>
      <c r="AY5254" s="258"/>
      <c r="AZ5254" s="258"/>
      <c r="BA5254" s="258"/>
      <c r="BB5254" s="258"/>
      <c r="BC5254" s="258"/>
      <c r="BD5254" s="258"/>
      <c r="BE5254" s="315"/>
      <c r="BF5254" s="315"/>
      <c r="BG5254" s="315"/>
      <c r="BH5254" s="315"/>
      <c r="BI5254" s="315"/>
      <c r="BJ5254" s="315"/>
      <c r="BK5254" s="315"/>
    </row>
    <row r="5255" spans="1:63" x14ac:dyDescent="0.25">
      <c r="A5255" s="58"/>
      <c r="B5255" s="185" t="s">
        <v>5770</v>
      </c>
      <c r="C5255" s="48" t="s">
        <v>4864</v>
      </c>
      <c r="D5255" s="289">
        <v>-0.87846469999999999</v>
      </c>
      <c r="E5255" s="289">
        <v>-0.22603198999999999</v>
      </c>
      <c r="F5255" s="289">
        <v>-5.5085654999999997E-2</v>
      </c>
      <c r="G5255" s="289">
        <v>-1.5355265999999999E-4</v>
      </c>
      <c r="H5255" s="289">
        <v>-2.8422902000000002E-4</v>
      </c>
      <c r="I5255" s="289">
        <v>-1.0840153E-2</v>
      </c>
      <c r="J5255" s="289">
        <v>-5.2726431999999997E-4</v>
      </c>
      <c r="K5255" s="289">
        <v>-4.6761499E-5</v>
      </c>
      <c r="L5255" s="289">
        <v>-2.9050966E-3</v>
      </c>
      <c r="M5255" s="289">
        <v>-0.58259000000000005</v>
      </c>
      <c r="N5255" s="289">
        <v>0</v>
      </c>
      <c r="O5255" s="289">
        <v>0</v>
      </c>
      <c r="P5255" s="290">
        <f t="shared" si="1024"/>
        <v>-1.6743110370370369</v>
      </c>
      <c r="Q5255" s="291">
        <v>-36.674864999999997</v>
      </c>
      <c r="R5255" s="291">
        <v>-20.157489999999999</v>
      </c>
      <c r="S5255" s="291">
        <v>-14.178837</v>
      </c>
      <c r="T5255" s="291">
        <v>-6.9946113999999998E-6</v>
      </c>
      <c r="U5255" s="291">
        <v>-0.47361711000000001</v>
      </c>
      <c r="V5255" s="291">
        <v>-0.26647678000000002</v>
      </c>
      <c r="W5255" s="291">
        <v>-1.5984373000000001</v>
      </c>
      <c r="X5255" s="289">
        <f t="shared" si="1025"/>
        <v>-0.14133593502165401</v>
      </c>
      <c r="Y5255" s="289">
        <f t="shared" si="1026"/>
        <v>-5.9008458017200005E-2</v>
      </c>
      <c r="Z5255" s="289">
        <f t="shared" si="1027"/>
        <v>-3.1819776648454007E-2</v>
      </c>
      <c r="AA5255" s="289">
        <f t="shared" si="1028"/>
        <v>-5.0507700356000003E-2</v>
      </c>
      <c r="AB5255" s="289">
        <v>-4.6408597000000003E-2</v>
      </c>
      <c r="AC5255" s="289">
        <v>-3.5218193E-6</v>
      </c>
      <c r="AD5255" s="289">
        <v>-1.4398896E-3</v>
      </c>
      <c r="AE5255" s="289">
        <v>-2.2006778999999998E-6</v>
      </c>
      <c r="AF5255" s="289">
        <v>-1.0701019000000001E-2</v>
      </c>
      <c r="AG5255" s="289">
        <v>-4.5322991999999999E-4</v>
      </c>
      <c r="AH5255" s="289">
        <v>-3.0374580000000002E-2</v>
      </c>
      <c r="AI5255" s="289">
        <v>-9.1147600999999997E-5</v>
      </c>
      <c r="AJ5255" s="289">
        <v>-7.9331326000000002E-7</v>
      </c>
      <c r="AK5255" s="289">
        <v>-3.4737229999999999E-5</v>
      </c>
      <c r="AL5255" s="289">
        <v>-9.777636099999999E-7</v>
      </c>
      <c r="AM5255" s="289">
        <v>-3.8805839999999999E-9</v>
      </c>
      <c r="AN5255" s="289">
        <v>-5.8601729000000002E-4</v>
      </c>
      <c r="AO5255" s="289">
        <v>-2.5193337000000001E-4</v>
      </c>
      <c r="AP5255" s="289">
        <v>-4.7958620000000001E-4</v>
      </c>
      <c r="AQ5255" s="289">
        <v>-1.0292356E-5</v>
      </c>
      <c r="AR5255" s="289">
        <v>-5.0497408000000001E-2</v>
      </c>
      <c r="AT5255" s="258"/>
      <c r="AU5255" s="258"/>
      <c r="AV5255" s="258"/>
      <c r="AW5255" s="258"/>
      <c r="AX5255" s="258"/>
      <c r="AY5255" s="258"/>
      <c r="AZ5255" s="258"/>
      <c r="BA5255" s="258"/>
      <c r="BB5255" s="258"/>
      <c r="BC5255" s="258"/>
      <c r="BD5255" s="258"/>
      <c r="BE5255" s="315"/>
      <c r="BF5255" s="315"/>
      <c r="BG5255" s="315"/>
      <c r="BH5255" s="315"/>
      <c r="BI5255" s="315"/>
      <c r="BJ5255" s="315"/>
      <c r="BK5255" s="315"/>
    </row>
    <row r="5256" spans="1:63" x14ac:dyDescent="0.25">
      <c r="A5256" s="58"/>
      <c r="B5256" s="185" t="s">
        <v>5770</v>
      </c>
      <c r="C5256" s="48" t="s">
        <v>3597</v>
      </c>
      <c r="D5256" s="289">
        <v>-0.81400572999999998</v>
      </c>
      <c r="E5256" s="289">
        <v>-0.35570880999999999</v>
      </c>
      <c r="F5256" s="289">
        <v>-7.4588345E-2</v>
      </c>
      <c r="G5256" s="289">
        <v>-1.5097091999999999E-2</v>
      </c>
      <c r="H5256" s="289">
        <v>-8.0224873999999995E-4</v>
      </c>
      <c r="I5256" s="289">
        <v>-3.1301958999999997E-2</v>
      </c>
      <c r="J5256" s="289">
        <v>-2.7842703999999999E-2</v>
      </c>
      <c r="K5256" s="289">
        <v>-2.2955291000000002E-3</v>
      </c>
      <c r="L5256" s="289">
        <v>-8.6790381999999992E-3</v>
      </c>
      <c r="M5256" s="289">
        <v>-0.29769000000000001</v>
      </c>
      <c r="N5256" s="289">
        <v>0</v>
      </c>
      <c r="O5256" s="289">
        <v>0</v>
      </c>
      <c r="P5256" s="290">
        <f t="shared" si="1024"/>
        <v>-2.6348800740740739</v>
      </c>
      <c r="Q5256" s="291">
        <v>-56.437241</v>
      </c>
      <c r="R5256" s="291">
        <v>-58.358637999999999</v>
      </c>
      <c r="S5256" s="291">
        <v>2.9444290999999998</v>
      </c>
      <c r="T5256" s="291">
        <v>7.0658686E-6</v>
      </c>
      <c r="U5256" s="291">
        <v>-2.2691140999999999</v>
      </c>
      <c r="V5256" s="291">
        <v>0.27837689999999998</v>
      </c>
      <c r="W5256" s="291">
        <v>0.96769773000000003</v>
      </c>
      <c r="X5256" s="289">
        <f t="shared" si="1025"/>
        <v>-0.30279522817511195</v>
      </c>
      <c r="Y5256" s="289">
        <f t="shared" si="1026"/>
        <v>-0.1095658816293</v>
      </c>
      <c r="Z5256" s="289">
        <f t="shared" si="1027"/>
        <v>-4.7040840910811996E-2</v>
      </c>
      <c r="AA5256" s="289">
        <f t="shared" si="1028"/>
        <v>-0.14618850563499999</v>
      </c>
      <c r="AB5256" s="289">
        <v>-7.3004339000000001E-2</v>
      </c>
      <c r="AC5256" s="289">
        <v>4.6455690000000002E-6</v>
      </c>
      <c r="AD5256" s="289">
        <v>-5.4609962000000001E-3</v>
      </c>
      <c r="AE5256" s="289">
        <v>-7.6834583000000001E-6</v>
      </c>
      <c r="AF5256" s="289">
        <v>-3.1569657000000001E-2</v>
      </c>
      <c r="AG5256" s="289">
        <v>4.7214845999999998E-4</v>
      </c>
      <c r="AH5256" s="289">
        <v>-4.7767282000000001E-2</v>
      </c>
      <c r="AI5256" s="289">
        <v>-1.2302377999999999E-4</v>
      </c>
      <c r="AJ5256" s="289">
        <v>-7.2915640000000006E-5</v>
      </c>
      <c r="AK5256" s="289">
        <v>-1.7011422999999999E-4</v>
      </c>
      <c r="AL5256" s="289">
        <v>-2.4307446E-5</v>
      </c>
      <c r="AM5256" s="289">
        <v>-1.7034812E-8</v>
      </c>
      <c r="AN5256" s="289">
        <v>3.1453300999999999E-4</v>
      </c>
      <c r="AO5256" s="289">
        <v>1.6372659E-4</v>
      </c>
      <c r="AP5256" s="289">
        <v>6.3855962000000004E-4</v>
      </c>
      <c r="AQ5256" s="289">
        <v>-1.7175635000000001E-5</v>
      </c>
      <c r="AR5256" s="289">
        <v>-0.14617132999999999</v>
      </c>
      <c r="AT5256" s="258"/>
      <c r="AU5256" s="258"/>
      <c r="AV5256" s="258"/>
      <c r="AW5256" s="258"/>
      <c r="AX5256" s="258"/>
      <c r="AY5256" s="258"/>
      <c r="AZ5256" s="258"/>
      <c r="BA5256" s="258"/>
      <c r="BB5256" s="258"/>
      <c r="BC5256" s="258"/>
      <c r="BD5256" s="258"/>
      <c r="BE5256" s="315"/>
      <c r="BF5256" s="315"/>
      <c r="BG5256" s="315"/>
      <c r="BH5256" s="315"/>
      <c r="BI5256" s="315"/>
      <c r="BJ5256" s="315"/>
      <c r="BK5256" s="315"/>
    </row>
    <row r="5257" spans="1:63" x14ac:dyDescent="0.25">
      <c r="A5257" s="58"/>
      <c r="B5257" s="185" t="s">
        <v>5770</v>
      </c>
      <c r="C5257" s="48" t="s">
        <v>3598</v>
      </c>
      <c r="D5257" s="289">
        <v>-1.0967764</v>
      </c>
      <c r="E5257" s="289">
        <v>-0.31565302000000001</v>
      </c>
      <c r="F5257" s="289">
        <v>-7.7472540000000006E-2</v>
      </c>
      <c r="G5257" s="289">
        <v>-2.2846944E-4</v>
      </c>
      <c r="H5257" s="289">
        <v>-4.1453612999999999E-4</v>
      </c>
      <c r="I5257" s="289">
        <v>-1.5117060999999999E-2</v>
      </c>
      <c r="J5257" s="289">
        <v>-1.1204088000000001E-3</v>
      </c>
      <c r="K5257" s="289">
        <v>-6.4792382000000004E-5</v>
      </c>
      <c r="L5257" s="289">
        <v>-4.0155486999999997E-3</v>
      </c>
      <c r="M5257" s="289">
        <v>-0.68269000000000002</v>
      </c>
      <c r="N5257" s="289">
        <v>0</v>
      </c>
      <c r="O5257" s="289">
        <v>0</v>
      </c>
      <c r="P5257" s="290">
        <f t="shared" si="1024"/>
        <v>-2.3381705185185182</v>
      </c>
      <c r="Q5257" s="291">
        <v>-50.941572000000001</v>
      </c>
      <c r="R5257" s="291">
        <v>-28.22974</v>
      </c>
      <c r="S5257" s="291">
        <v>-19.496176999999999</v>
      </c>
      <c r="T5257" s="291">
        <v>-1.0186611E-5</v>
      </c>
      <c r="U5257" s="291">
        <v>-0.65125460999999996</v>
      </c>
      <c r="V5257" s="291">
        <v>-0.36639127999999999</v>
      </c>
      <c r="W5257" s="291">
        <v>-2.1979997999999998</v>
      </c>
      <c r="X5257" s="289">
        <f t="shared" si="1025"/>
        <v>-0.19774235147232488</v>
      </c>
      <c r="Y5257" s="289">
        <f t="shared" si="1026"/>
        <v>-8.2556108081299998E-2</v>
      </c>
      <c r="Z5257" s="289">
        <f t="shared" si="1027"/>
        <v>-4.4455376460024898E-2</v>
      </c>
      <c r="AA5257" s="289">
        <f t="shared" si="1028"/>
        <v>-7.0730866931000003E-2</v>
      </c>
      <c r="AB5257" s="289">
        <v>-6.4809536000000001E-2</v>
      </c>
      <c r="AC5257" s="289">
        <v>-5.1285450999999998E-6</v>
      </c>
      <c r="AD5257" s="289">
        <v>-1.9946573E-3</v>
      </c>
      <c r="AE5257" s="289">
        <v>-3.2715461999999998E-6</v>
      </c>
      <c r="AF5257" s="289">
        <v>-1.5120313999999999E-2</v>
      </c>
      <c r="AG5257" s="289">
        <v>-6.2320069000000003E-4</v>
      </c>
      <c r="AH5257" s="289">
        <v>-4.2418061E-2</v>
      </c>
      <c r="AI5257" s="289">
        <v>-1.2783795E-4</v>
      </c>
      <c r="AJ5257" s="289">
        <v>-1.1739406999999999E-6</v>
      </c>
      <c r="AK5257" s="289">
        <v>-4.9367645000000001E-5</v>
      </c>
      <c r="AL5257" s="289">
        <v>-1.3621421000000001E-6</v>
      </c>
      <c r="AM5257" s="289">
        <v>-5.4222249000000002E-9</v>
      </c>
      <c r="AN5257" s="289">
        <v>-8.0603281000000005E-4</v>
      </c>
      <c r="AO5257" s="289">
        <v>-3.4880563999999998E-4</v>
      </c>
      <c r="AP5257" s="289">
        <v>-7.0272990999999997E-4</v>
      </c>
      <c r="AQ5257" s="289">
        <v>-1.4208931E-5</v>
      </c>
      <c r="AR5257" s="289">
        <v>-7.0716658000000002E-2</v>
      </c>
      <c r="AT5257" s="258"/>
      <c r="AU5257" s="258"/>
      <c r="AV5257" s="258"/>
      <c r="AW5257" s="258"/>
      <c r="AX5257" s="258"/>
      <c r="AY5257" s="258"/>
      <c r="AZ5257" s="258"/>
      <c r="BA5257" s="258"/>
      <c r="BB5257" s="258"/>
      <c r="BC5257" s="258"/>
      <c r="BD5257" s="258"/>
      <c r="BE5257" s="315"/>
      <c r="BF5257" s="315"/>
      <c r="BG5257" s="315"/>
      <c r="BH5257" s="315"/>
      <c r="BI5257" s="315"/>
      <c r="BJ5257" s="315"/>
      <c r="BK5257" s="315"/>
    </row>
    <row r="5258" spans="1:63" x14ac:dyDescent="0.25">
      <c r="A5258" s="58"/>
      <c r="B5258" s="185" t="s">
        <v>5770</v>
      </c>
      <c r="C5258" s="48" t="s">
        <v>3599</v>
      </c>
      <c r="D5258" s="289">
        <v>-1.6323524</v>
      </c>
      <c r="E5258" s="289">
        <v>-0.92172533999999995</v>
      </c>
      <c r="F5258" s="289">
        <v>-0.14423009000000001</v>
      </c>
      <c r="G5258" s="289">
        <v>-6.8233668999999999E-3</v>
      </c>
      <c r="H5258" s="289">
        <v>-1.9319662999999999E-3</v>
      </c>
      <c r="I5258" s="289">
        <v>-4.4269360000000002E-3</v>
      </c>
      <c r="J5258" s="289">
        <v>-2.2192515999999999E-2</v>
      </c>
      <c r="K5258" s="289">
        <v>-2.3925254000000001E-3</v>
      </c>
      <c r="L5258" s="289">
        <v>3.5603621000000001E-3</v>
      </c>
      <c r="M5258" s="289">
        <v>-0.53219000000000005</v>
      </c>
      <c r="N5258" s="289">
        <v>0</v>
      </c>
      <c r="O5258" s="289">
        <v>0</v>
      </c>
      <c r="P5258" s="290">
        <f t="shared" si="1024"/>
        <v>-6.8275951111111102</v>
      </c>
      <c r="Q5258" s="291">
        <v>-70.360392000000004</v>
      </c>
      <c r="R5258" s="291">
        <v>-83.615405999999993</v>
      </c>
      <c r="S5258" s="291">
        <v>10.715711000000001</v>
      </c>
      <c r="T5258" s="291">
        <v>1.2346049000000001E-5</v>
      </c>
      <c r="U5258" s="291">
        <v>0.34537539</v>
      </c>
      <c r="V5258" s="291">
        <v>0.35203454000000001</v>
      </c>
      <c r="W5258" s="291">
        <v>1.8418802000000001</v>
      </c>
      <c r="X5258" s="289">
        <f t="shared" si="1025"/>
        <v>-0.55145709273482457</v>
      </c>
      <c r="Y5258" s="289">
        <f t="shared" si="1026"/>
        <v>-0.2198652193149</v>
      </c>
      <c r="Z5258" s="289">
        <f t="shared" si="1027"/>
        <v>-0.1220644116529246</v>
      </c>
      <c r="AA5258" s="289">
        <f t="shared" si="1028"/>
        <v>-0.20952746176700002</v>
      </c>
      <c r="AB5258" s="289">
        <v>-0.1892269</v>
      </c>
      <c r="AC5258" s="289">
        <v>6.2668591000000004E-6</v>
      </c>
      <c r="AD5258" s="289">
        <v>8.7561352999999996E-4</v>
      </c>
      <c r="AE5258" s="289">
        <v>-1.7437903999999999E-5</v>
      </c>
      <c r="AF5258" s="289">
        <v>-3.2101310000000001E-2</v>
      </c>
      <c r="AG5258" s="289">
        <v>5.9854820000000003E-4</v>
      </c>
      <c r="AH5258" s="289">
        <v>-0.12379250999999999</v>
      </c>
      <c r="AI5258" s="289">
        <v>-2.2922285E-4</v>
      </c>
      <c r="AJ5258" s="289">
        <v>-1.9572224000000001E-5</v>
      </c>
      <c r="AK5258" s="289">
        <v>-1.1081886E-5</v>
      </c>
      <c r="AL5258" s="289">
        <v>-7.6746720999999996E-6</v>
      </c>
      <c r="AM5258" s="289">
        <v>-1.3708246E-9</v>
      </c>
      <c r="AN5258" s="289">
        <v>7.6986595999999996E-4</v>
      </c>
      <c r="AO5258" s="289">
        <v>3.2644218999999998E-4</v>
      </c>
      <c r="AP5258" s="289">
        <v>8.993432E-4</v>
      </c>
      <c r="AQ5258" s="289">
        <v>1.1798233E-5</v>
      </c>
      <c r="AR5258" s="289">
        <v>-0.20953926</v>
      </c>
      <c r="AT5258" s="258"/>
      <c r="AU5258" s="258"/>
      <c r="AV5258" s="258"/>
      <c r="AW5258" s="258"/>
      <c r="AX5258" s="258"/>
      <c r="AY5258" s="258"/>
      <c r="AZ5258" s="258"/>
      <c r="BA5258" s="258"/>
      <c r="BB5258" s="258"/>
      <c r="BC5258" s="258"/>
      <c r="BD5258" s="258"/>
      <c r="BE5258" s="315"/>
      <c r="BF5258" s="315"/>
      <c r="BG5258" s="315"/>
      <c r="BH5258" s="315"/>
      <c r="BI5258" s="315"/>
      <c r="BJ5258" s="315"/>
      <c r="BK5258" s="315"/>
    </row>
    <row r="5259" spans="1:63" x14ac:dyDescent="0.25">
      <c r="A5259" s="124"/>
      <c r="B5259" s="185" t="s">
        <v>5770</v>
      </c>
      <c r="C5259" s="48" t="s">
        <v>3600</v>
      </c>
      <c r="D5259" s="289">
        <v>-1.5117564999999999</v>
      </c>
      <c r="E5259" s="289">
        <v>-0.71389283000000003</v>
      </c>
      <c r="F5259" s="289">
        <v>-9.8336514999999999E-2</v>
      </c>
      <c r="G5259" s="289">
        <v>-2.5662865999999999E-3</v>
      </c>
      <c r="H5259" s="289">
        <v>-1.2704637999999999E-3</v>
      </c>
      <c r="I5259" s="289">
        <v>-3.9991127000000001E-2</v>
      </c>
      <c r="J5259" s="289">
        <v>-1.9239358000000002E-2</v>
      </c>
      <c r="K5259" s="289">
        <v>-3.1376860000000002E-3</v>
      </c>
      <c r="L5259" s="289">
        <v>3.8678203000000002E-3</v>
      </c>
      <c r="M5259" s="289">
        <v>-0.63719000000000003</v>
      </c>
      <c r="N5259" s="289">
        <v>0</v>
      </c>
      <c r="O5259" s="289">
        <v>0</v>
      </c>
      <c r="P5259" s="290">
        <f t="shared" si="1024"/>
        <v>-5.2880950370370368</v>
      </c>
      <c r="Q5259" s="291">
        <v>-54.737000999999999</v>
      </c>
      <c r="R5259" s="291">
        <v>-69.444950000000006</v>
      </c>
      <c r="S5259" s="291">
        <v>12.020885</v>
      </c>
      <c r="T5259" s="291">
        <v>1.2741939000000001E-5</v>
      </c>
      <c r="U5259" s="291">
        <v>0.49748002000000002</v>
      </c>
      <c r="V5259" s="291">
        <v>0.35948110999999999</v>
      </c>
      <c r="W5259" s="291">
        <v>1.8300896</v>
      </c>
      <c r="X5259" s="289">
        <f t="shared" si="1025"/>
        <v>-0.46200285277547881</v>
      </c>
      <c r="Y5259" s="289">
        <f t="shared" si="1026"/>
        <v>-0.19370793017710003</v>
      </c>
      <c r="Z5259" s="289">
        <f t="shared" si="1027"/>
        <v>-9.4163506367378816E-2</v>
      </c>
      <c r="AA5259" s="289">
        <f t="shared" si="1028"/>
        <v>-0.17413141623099998</v>
      </c>
      <c r="AB5259" s="289">
        <v>-0.14670925000000001</v>
      </c>
      <c r="AC5259" s="289">
        <v>6.4470418000000003E-6</v>
      </c>
      <c r="AD5259" s="289">
        <v>-6.2266268000000001E-3</v>
      </c>
      <c r="AE5259" s="289">
        <v>-9.9108889000000002E-6</v>
      </c>
      <c r="AF5259" s="289">
        <v>-4.1379833999999997E-2</v>
      </c>
      <c r="AG5259" s="289">
        <v>6.1124447000000001E-4</v>
      </c>
      <c r="AH5259" s="289">
        <v>-9.5990484000000001E-2</v>
      </c>
      <c r="AI5259" s="289">
        <v>-1.5914244000000001E-4</v>
      </c>
      <c r="AJ5259" s="289">
        <v>-1.9751833999999999E-5</v>
      </c>
      <c r="AK5259" s="289">
        <v>-3.4846452999999997E-5</v>
      </c>
      <c r="AL5259" s="289">
        <v>-7.5209049999999998E-6</v>
      </c>
      <c r="AM5259" s="289">
        <v>-1.5553788000000001E-9</v>
      </c>
      <c r="AN5259" s="289">
        <v>7.8794252999999997E-4</v>
      </c>
      <c r="AO5259" s="289">
        <v>3.3353364E-4</v>
      </c>
      <c r="AP5259" s="289">
        <v>9.2676464999999996E-4</v>
      </c>
      <c r="AQ5259" s="289">
        <v>1.2853769000000001E-5</v>
      </c>
      <c r="AR5259" s="289">
        <v>-0.17414426999999999</v>
      </c>
      <c r="AT5259" s="258"/>
      <c r="AU5259" s="258"/>
      <c r="AV5259" s="258"/>
      <c r="AW5259" s="258"/>
      <c r="AX5259" s="258"/>
      <c r="AY5259" s="258"/>
      <c r="AZ5259" s="258"/>
      <c r="BA5259" s="258"/>
      <c r="BB5259" s="258"/>
      <c r="BC5259" s="258"/>
      <c r="BD5259" s="258"/>
      <c r="BE5259" s="315"/>
      <c r="BF5259" s="315"/>
      <c r="BG5259" s="315"/>
      <c r="BH5259" s="315"/>
      <c r="BI5259" s="315"/>
      <c r="BJ5259" s="315"/>
      <c r="BK5259" s="315"/>
    </row>
    <row r="5260" spans="1:63" x14ac:dyDescent="0.25">
      <c r="A5260" s="123">
        <v>1</v>
      </c>
      <c r="B5260" s="185" t="s">
        <v>5770</v>
      </c>
      <c r="C5260" s="48" t="s">
        <v>3601</v>
      </c>
      <c r="D5260" s="289">
        <v>-0.83382802</v>
      </c>
      <c r="E5260" s="289">
        <v>-0.12978313999999999</v>
      </c>
      <c r="F5260" s="289">
        <v>-1.4437676999999999E-2</v>
      </c>
      <c r="G5260" s="289">
        <v>-2.9072320999999998E-4</v>
      </c>
      <c r="H5260" s="289">
        <v>-2.7657266999999998E-3</v>
      </c>
      <c r="I5260" s="289">
        <v>1.7409026999999999E-3</v>
      </c>
      <c r="J5260" s="289">
        <v>-4.2443398999999996E-3</v>
      </c>
      <c r="K5260" s="289">
        <v>-2.7982784000000001E-3</v>
      </c>
      <c r="L5260" s="289">
        <v>1.44096E-3</v>
      </c>
      <c r="M5260" s="289">
        <v>-0.68269000000000002</v>
      </c>
      <c r="N5260" s="289">
        <v>0</v>
      </c>
      <c r="O5260" s="289">
        <v>0</v>
      </c>
      <c r="P5260" s="290">
        <f t="shared" si="1024"/>
        <v>-0.96135659259259243</v>
      </c>
      <c r="Q5260" s="291">
        <v>-57.198225999999998</v>
      </c>
      <c r="R5260" s="291">
        <v>-59.607278000000001</v>
      </c>
      <c r="S5260" s="291">
        <v>2.1554647</v>
      </c>
      <c r="T5260" s="291">
        <v>5.6134116000000001E-6</v>
      </c>
      <c r="U5260" s="291">
        <v>-7.9899858000000004E-2</v>
      </c>
      <c r="V5260" s="291">
        <v>0.13099005999999999</v>
      </c>
      <c r="W5260" s="291">
        <v>0.20249147000000001</v>
      </c>
      <c r="X5260" s="289">
        <f t="shared" si="1025"/>
        <v>-0.19497168588190458</v>
      </c>
      <c r="Y5260" s="289">
        <f t="shared" si="1026"/>
        <v>-2.9196134260899998E-2</v>
      </c>
      <c r="Z5260" s="289">
        <f t="shared" si="1027"/>
        <v>-1.6611040082804601E-2</v>
      </c>
      <c r="AA5260" s="289">
        <f t="shared" si="1028"/>
        <v>-0.14916451153819998</v>
      </c>
      <c r="AB5260" s="289">
        <v>-2.6643065E-2</v>
      </c>
      <c r="AC5260" s="289">
        <v>2.8362266999999999E-6</v>
      </c>
      <c r="AD5260" s="289">
        <v>4.8262875000000001E-4</v>
      </c>
      <c r="AE5260" s="289">
        <v>-4.6026375999999998E-6</v>
      </c>
      <c r="AF5260" s="289">
        <v>-3.2567500000000001E-3</v>
      </c>
      <c r="AG5260" s="289">
        <v>2.2281840000000001E-4</v>
      </c>
      <c r="AH5260" s="289">
        <v>-1.7431662000000001E-2</v>
      </c>
      <c r="AI5260" s="289">
        <v>-2.3505021E-5</v>
      </c>
      <c r="AJ5260" s="289">
        <v>-1.9847246000000001E-6</v>
      </c>
      <c r="AK5260" s="289">
        <v>2.1617160000000001E-5</v>
      </c>
      <c r="AL5260" s="289">
        <v>-2.8798576999999999E-8</v>
      </c>
      <c r="AM5260" s="289">
        <v>1.0213724000000001E-9</v>
      </c>
      <c r="AN5260" s="289">
        <v>2.8780905E-4</v>
      </c>
      <c r="AO5260" s="289">
        <v>1.2759929999999999E-4</v>
      </c>
      <c r="AP5260" s="289">
        <v>4.0911392999999998E-4</v>
      </c>
      <c r="AQ5260" s="289">
        <v>4.6084618000000004E-6</v>
      </c>
      <c r="AR5260" s="289">
        <v>-0.14916911999999999</v>
      </c>
      <c r="AT5260" s="258"/>
      <c r="AU5260" s="258"/>
      <c r="AV5260" s="258"/>
      <c r="AW5260" s="258"/>
      <c r="AX5260" s="258"/>
      <c r="AY5260" s="258"/>
      <c r="AZ5260" s="258"/>
      <c r="BA5260" s="258"/>
      <c r="BB5260" s="258"/>
      <c r="BC5260" s="258"/>
      <c r="BD5260" s="258"/>
      <c r="BE5260" s="315"/>
      <c r="BF5260" s="315"/>
      <c r="BG5260" s="315"/>
      <c r="BH5260" s="315"/>
      <c r="BI5260" s="315"/>
      <c r="BJ5260" s="315"/>
      <c r="BK5260" s="315"/>
    </row>
    <row r="5261" spans="1:63" x14ac:dyDescent="0.25">
      <c r="A5261" s="58"/>
      <c r="B5261" s="185" t="s">
        <v>5770</v>
      </c>
      <c r="C5261" s="48" t="s">
        <v>4822</v>
      </c>
      <c r="D5261" s="289">
        <v>-1.9753624999999999</v>
      </c>
      <c r="E5261" s="289">
        <v>-1.0379985</v>
      </c>
      <c r="F5261" s="289">
        <v>-0.25791082999999998</v>
      </c>
      <c r="G5261" s="289">
        <v>-8.3229870999999996E-4</v>
      </c>
      <c r="H5261" s="289">
        <v>-1.4648115000000001E-3</v>
      </c>
      <c r="I5261" s="289">
        <v>-4.9588940999999997E-2</v>
      </c>
      <c r="J5261" s="289">
        <v>-5.9011536999999999E-3</v>
      </c>
      <c r="K5261" s="289">
        <v>-2.1012130000000001E-4</v>
      </c>
      <c r="L5261" s="289">
        <v>-1.2965792E-2</v>
      </c>
      <c r="M5261" s="289">
        <v>-0.60848999999999998</v>
      </c>
      <c r="N5261" s="289">
        <v>0</v>
      </c>
      <c r="O5261" s="289">
        <v>0</v>
      </c>
      <c r="P5261" s="290">
        <f t="shared" si="1024"/>
        <v>-7.6888777777777779</v>
      </c>
      <c r="Q5261" s="291">
        <v>-165.93123</v>
      </c>
      <c r="R5261" s="291">
        <v>-93.292072000000005</v>
      </c>
      <c r="S5261" s="291">
        <v>-62.353937000000002</v>
      </c>
      <c r="T5261" s="291">
        <v>-3.5914131E-5</v>
      </c>
      <c r="U5261" s="291">
        <v>-2.0830128999999999</v>
      </c>
      <c r="V5261" s="291">
        <v>-1.1717021999999999</v>
      </c>
      <c r="W5261" s="291">
        <v>-7.0304735000000003</v>
      </c>
      <c r="X5261" s="289">
        <f t="shared" si="1025"/>
        <v>-0.65237807339485099</v>
      </c>
      <c r="Y5261" s="289">
        <f t="shared" si="1026"/>
        <v>-0.27235016380000004</v>
      </c>
      <c r="Z5261" s="289">
        <f t="shared" si="1027"/>
        <v>-0.14629831306885099</v>
      </c>
      <c r="AA5261" s="289">
        <f t="shared" si="1028"/>
        <v>-0.23372959652599998</v>
      </c>
      <c r="AB5261" s="289">
        <v>-0.21312110000000001</v>
      </c>
      <c r="AC5261" s="289">
        <v>-1.8078755000000001E-5</v>
      </c>
      <c r="AD5261" s="289">
        <v>-6.4660852E-3</v>
      </c>
      <c r="AE5261" s="289">
        <v>-1.1902745E-5</v>
      </c>
      <c r="AF5261" s="289">
        <v>-5.0739831999999999E-2</v>
      </c>
      <c r="AG5261" s="289">
        <v>-1.9931650999999999E-3</v>
      </c>
      <c r="AH5261" s="289">
        <v>-0.13948852</v>
      </c>
      <c r="AI5261" s="289">
        <v>-4.2356218999999999E-4</v>
      </c>
      <c r="AJ5261" s="289">
        <v>-4.2417978000000003E-6</v>
      </c>
      <c r="AK5261" s="289">
        <v>-1.672888E-4</v>
      </c>
      <c r="AL5261" s="289">
        <v>-4.4602332000000002E-6</v>
      </c>
      <c r="AM5261" s="289">
        <v>-1.7847851000000001E-8</v>
      </c>
      <c r="AN5261" s="289">
        <v>-2.5793578999999999E-3</v>
      </c>
      <c r="AO5261" s="289">
        <v>-1.1295961000000001E-3</v>
      </c>
      <c r="AP5261" s="289">
        <v>-2.5012682000000001E-3</v>
      </c>
      <c r="AQ5261" s="289">
        <v>-4.5776526000000002E-5</v>
      </c>
      <c r="AR5261" s="289">
        <v>-0.23368381999999999</v>
      </c>
      <c r="AT5261" s="258"/>
      <c r="AU5261" s="258"/>
      <c r="AV5261" s="258"/>
      <c r="AW5261" s="258"/>
      <c r="AX5261" s="258"/>
      <c r="AY5261" s="258"/>
      <c r="AZ5261" s="258"/>
      <c r="BA5261" s="258"/>
      <c r="BB5261" s="258"/>
      <c r="BC5261" s="258"/>
      <c r="BD5261" s="258"/>
      <c r="BE5261" s="315"/>
      <c r="BF5261" s="315"/>
      <c r="BG5261" s="315"/>
      <c r="BH5261" s="315"/>
      <c r="BI5261" s="315"/>
      <c r="BJ5261" s="315"/>
      <c r="BK5261" s="315"/>
    </row>
    <row r="5262" spans="1:63" x14ac:dyDescent="0.25">
      <c r="A5262" s="58"/>
      <c r="B5262" s="185" t="s">
        <v>5770</v>
      </c>
      <c r="C5262" s="48" t="s">
        <v>4890</v>
      </c>
      <c r="D5262" s="289">
        <v>-0.85818729999999999</v>
      </c>
      <c r="E5262" s="289">
        <v>-0.24460377999999999</v>
      </c>
      <c r="F5262" s="289">
        <v>-4.0458651999999998E-2</v>
      </c>
      <c r="G5262" s="289">
        <v>-1.1630715999999999E-2</v>
      </c>
      <c r="H5262" s="289">
        <v>-1.8163582E-3</v>
      </c>
      <c r="I5262" s="289">
        <v>-7.4920372000000001E-3</v>
      </c>
      <c r="J5262" s="289">
        <v>-9.8183559000000007E-3</v>
      </c>
      <c r="K5262" s="289">
        <v>-1.1826893999999999E-2</v>
      </c>
      <c r="L5262" s="289">
        <v>-3.7550510000000002E-2</v>
      </c>
      <c r="M5262" s="289">
        <v>-0.49298999999999998</v>
      </c>
      <c r="N5262" s="289">
        <v>0</v>
      </c>
      <c r="O5262" s="289">
        <v>0</v>
      </c>
      <c r="P5262" s="290">
        <f t="shared" si="1024"/>
        <v>-1.8118798518518517</v>
      </c>
      <c r="Q5262" s="291">
        <v>-59.653236999999997</v>
      </c>
      <c r="R5262" s="291">
        <v>-59.780911000000003</v>
      </c>
      <c r="S5262" s="291">
        <v>0.29004447999999999</v>
      </c>
      <c r="T5262" s="291">
        <v>-1.5380811E-5</v>
      </c>
      <c r="U5262" s="291">
        <v>-0.19980148</v>
      </c>
      <c r="V5262" s="291">
        <v>3.2809791999999997E-2</v>
      </c>
      <c r="W5262" s="291">
        <v>4.6370999999999999E-3</v>
      </c>
      <c r="X5262" s="289">
        <f t="shared" si="1025"/>
        <v>-0.25710382783175101</v>
      </c>
      <c r="Y5262" s="289">
        <f t="shared" si="1026"/>
        <v>-7.2205630857600012E-2</v>
      </c>
      <c r="Z5262" s="289">
        <f t="shared" si="1027"/>
        <v>-3.5135378172151011E-2</v>
      </c>
      <c r="AA5262" s="289">
        <f t="shared" si="1028"/>
        <v>-0.14976281880200001</v>
      </c>
      <c r="AB5262" s="289">
        <v>-5.0222210000000003E-2</v>
      </c>
      <c r="AC5262" s="289">
        <v>-4.2328815999999999E-6</v>
      </c>
      <c r="AD5262" s="289">
        <v>-1.2411413E-2</v>
      </c>
      <c r="AE5262" s="289">
        <v>-4.0842949999999997E-6</v>
      </c>
      <c r="AF5262" s="289">
        <v>-9.6155183000000005E-3</v>
      </c>
      <c r="AG5262" s="289">
        <v>5.1827618999999997E-5</v>
      </c>
      <c r="AH5262" s="289">
        <v>-3.2866311000000002E-2</v>
      </c>
      <c r="AI5262" s="289">
        <v>-6.6064878999999994E-5</v>
      </c>
      <c r="AJ5262" s="289">
        <v>-9.9941816000000003E-5</v>
      </c>
      <c r="AK5262" s="289">
        <v>-4.4040123000000002E-5</v>
      </c>
      <c r="AL5262" s="289">
        <v>-1.0161178E-5</v>
      </c>
      <c r="AM5262" s="289">
        <v>-3.3196151E-8</v>
      </c>
      <c r="AN5262" s="289">
        <v>-9.5689205E-4</v>
      </c>
      <c r="AO5262" s="289">
        <v>-3.6780545000000001E-4</v>
      </c>
      <c r="AP5262" s="289">
        <v>-7.2412848000000002E-4</v>
      </c>
      <c r="AQ5262" s="289">
        <v>-8.8358802000000004E-5</v>
      </c>
      <c r="AR5262" s="289">
        <v>-0.14967446000000001</v>
      </c>
      <c r="AT5262" s="258"/>
      <c r="AU5262" s="258"/>
      <c r="AV5262" s="258"/>
      <c r="AW5262" s="258"/>
      <c r="AX5262" s="258"/>
      <c r="AY5262" s="258"/>
      <c r="AZ5262" s="258"/>
      <c r="BA5262" s="258"/>
      <c r="BB5262" s="258"/>
      <c r="BC5262" s="258"/>
      <c r="BD5262" s="258"/>
      <c r="BE5262" s="315"/>
      <c r="BF5262" s="315"/>
      <c r="BG5262" s="315"/>
      <c r="BH5262" s="315"/>
      <c r="BI5262" s="315"/>
      <c r="BJ5262" s="315"/>
      <c r="BK5262" s="315"/>
    </row>
    <row r="5263" spans="1:63" x14ac:dyDescent="0.25">
      <c r="A5263" s="58"/>
      <c r="B5263" s="185" t="s">
        <v>5770</v>
      </c>
      <c r="C5263" s="48" t="s">
        <v>4891</v>
      </c>
      <c r="D5263" s="289">
        <v>-0.21827674999999999</v>
      </c>
      <c r="E5263" s="289">
        <v>-0.18032525999999999</v>
      </c>
      <c r="F5263" s="289">
        <v>-4.3668343999999998E-2</v>
      </c>
      <c r="G5263" s="289">
        <v>-1.1534509999999999E-4</v>
      </c>
      <c r="H5263" s="289">
        <v>-2.1777238999999999E-4</v>
      </c>
      <c r="I5263" s="289">
        <v>-8.6589299000000008E-3</v>
      </c>
      <c r="J5263" s="289">
        <v>-2.2476062E-4</v>
      </c>
      <c r="K5263" s="289">
        <v>-3.7565748000000003E-5</v>
      </c>
      <c r="L5263" s="289">
        <v>-2.3387661E-3</v>
      </c>
      <c r="M5263" s="289">
        <v>1.7309999999999999E-2</v>
      </c>
      <c r="N5263" s="289">
        <v>0</v>
      </c>
      <c r="O5263" s="289">
        <v>0</v>
      </c>
      <c r="P5263" s="290">
        <f t="shared" si="1024"/>
        <v>-1.3357426666666665</v>
      </c>
      <c r="Q5263" s="291">
        <v>-29.398844</v>
      </c>
      <c r="R5263" s="291">
        <v>-16.040642999999999</v>
      </c>
      <c r="S5263" s="291">
        <v>-11.466993</v>
      </c>
      <c r="T5263" s="291">
        <v>-5.3666913999999999E-6</v>
      </c>
      <c r="U5263" s="291">
        <v>-0.38302197999999998</v>
      </c>
      <c r="V5263" s="291">
        <v>-0.21552039000000001</v>
      </c>
      <c r="W5263" s="291">
        <v>-1.2926603999999999</v>
      </c>
      <c r="X5263" s="289">
        <f t="shared" si="1025"/>
        <v>-0.11256866349407711</v>
      </c>
      <c r="Y5263" s="289">
        <f t="shared" si="1026"/>
        <v>-4.6999157544200011E-2</v>
      </c>
      <c r="Z5263" s="289">
        <f t="shared" si="1027"/>
        <v>-2.53756210471771E-2</v>
      </c>
      <c r="AA5263" s="289">
        <f t="shared" si="1028"/>
        <v>-4.0193884902699997E-2</v>
      </c>
      <c r="AB5263" s="289">
        <v>-3.7024119000000001E-2</v>
      </c>
      <c r="AC5263" s="289">
        <v>-2.7023891E-6</v>
      </c>
      <c r="AD5263" s="289">
        <v>-1.1569581000000001E-3</v>
      </c>
      <c r="AE5263" s="289">
        <v>-1.6545351000000001E-6</v>
      </c>
      <c r="AF5263" s="289">
        <v>-8.4471787000000003E-3</v>
      </c>
      <c r="AG5263" s="289">
        <v>-3.6654481999999998E-4</v>
      </c>
      <c r="AH5263" s="289">
        <v>-2.4232404999999999E-2</v>
      </c>
      <c r="AI5263" s="289">
        <v>-7.2435520999999999E-5</v>
      </c>
      <c r="AJ5263" s="289">
        <v>-5.9919326999999996E-7</v>
      </c>
      <c r="AK5263" s="289">
        <v>-2.7275718E-5</v>
      </c>
      <c r="AL5263" s="289">
        <v>-7.8173055999999997E-7</v>
      </c>
      <c r="AM5263" s="289">
        <v>-3.0943471000000001E-9</v>
      </c>
      <c r="AN5263" s="289">
        <v>-4.7380936999999999E-4</v>
      </c>
      <c r="AO5263" s="289">
        <v>-2.0252852000000001E-4</v>
      </c>
      <c r="AP5263" s="289">
        <v>-3.6578290000000002E-4</v>
      </c>
      <c r="AQ5263" s="289">
        <v>-8.2949026999999992E-6</v>
      </c>
      <c r="AR5263" s="289">
        <v>-4.018559E-2</v>
      </c>
      <c r="AT5263" s="258"/>
      <c r="AU5263" s="258"/>
      <c r="AV5263" s="258"/>
      <c r="AW5263" s="258"/>
      <c r="AX5263" s="258"/>
      <c r="AY5263" s="258"/>
      <c r="AZ5263" s="258"/>
      <c r="BA5263" s="258"/>
      <c r="BB5263" s="258"/>
      <c r="BC5263" s="258"/>
      <c r="BD5263" s="258"/>
      <c r="BE5263" s="315"/>
      <c r="BF5263" s="315"/>
      <c r="BG5263" s="315"/>
      <c r="BH5263" s="315"/>
      <c r="BI5263" s="315"/>
      <c r="BJ5263" s="315"/>
      <c r="BK5263" s="315"/>
    </row>
    <row r="5264" spans="1:63" x14ac:dyDescent="0.25">
      <c r="A5264" s="58"/>
      <c r="B5264" s="185" t="s">
        <v>5770</v>
      </c>
      <c r="C5264" s="48" t="s">
        <v>4892</v>
      </c>
      <c r="D5264" s="289">
        <v>-0.45483790000000002</v>
      </c>
      <c r="E5264" s="289">
        <v>-0.27313110000000002</v>
      </c>
      <c r="F5264" s="289">
        <v>-5.2240270999999998E-2</v>
      </c>
      <c r="G5264" s="289">
        <v>-3.6371160999999999E-2</v>
      </c>
      <c r="H5264" s="289">
        <v>-6.8345001999999997E-4</v>
      </c>
      <c r="I5264" s="289">
        <v>-5.6819579000000004E-3</v>
      </c>
      <c r="J5264" s="289">
        <v>-8.5320542999999999E-2</v>
      </c>
      <c r="K5264" s="289">
        <v>-1.4300810999999999E-4</v>
      </c>
      <c r="L5264" s="289">
        <v>-1.8576418000000001E-2</v>
      </c>
      <c r="M5264" s="289">
        <v>1.7309999999999999E-2</v>
      </c>
      <c r="N5264" s="289">
        <v>0</v>
      </c>
      <c r="O5264" s="289">
        <v>0</v>
      </c>
      <c r="P5264" s="290">
        <f t="shared" si="1024"/>
        <v>-2.0231933333333334</v>
      </c>
      <c r="Q5264" s="291">
        <v>-55.430424000000002</v>
      </c>
      <c r="R5264" s="291">
        <v>-28.674716</v>
      </c>
      <c r="S5264" s="291">
        <v>-1.7780887000000001</v>
      </c>
      <c r="T5264" s="291">
        <v>-2.0024396999999999E-4</v>
      </c>
      <c r="U5264" s="291">
        <v>-24.639869000000001</v>
      </c>
      <c r="V5264" s="291">
        <v>-2.3588318E-2</v>
      </c>
      <c r="W5264" s="291">
        <v>-0.31396164999999998</v>
      </c>
      <c r="X5264" s="289">
        <f t="shared" si="1025"/>
        <v>-0.23902778561603996</v>
      </c>
      <c r="Y5264" s="289">
        <f t="shared" si="1026"/>
        <v>-7.8821762827399985E-2</v>
      </c>
      <c r="Z5264" s="289">
        <f t="shared" si="1027"/>
        <v>-8.8225570778639989E-2</v>
      </c>
      <c r="AA5264" s="289">
        <f t="shared" si="1028"/>
        <v>-7.1980452010000001E-2</v>
      </c>
      <c r="AB5264" s="289">
        <v>-5.6067777999999999E-2</v>
      </c>
      <c r="AC5264" s="289">
        <v>-1.266335E-5</v>
      </c>
      <c r="AD5264" s="289">
        <v>-1.3542190000000001E-2</v>
      </c>
      <c r="AE5264" s="289">
        <v>-4.2764063999999998E-6</v>
      </c>
      <c r="AF5264" s="289">
        <v>-9.1376392000000004E-3</v>
      </c>
      <c r="AG5264" s="289">
        <v>-5.7215871000000003E-5</v>
      </c>
      <c r="AH5264" s="289">
        <v>-3.6691503E-2</v>
      </c>
      <c r="AI5264" s="289">
        <v>-1.0083149E-4</v>
      </c>
      <c r="AJ5264" s="289">
        <v>-1.7294740000000001E-4</v>
      </c>
      <c r="AK5264" s="289">
        <v>-2.2821231000000001E-3</v>
      </c>
      <c r="AL5264" s="289">
        <v>-2.4819752000000001E-5</v>
      </c>
      <c r="AM5264" s="289">
        <v>-3.9436640000000002E-8</v>
      </c>
      <c r="AN5264" s="289">
        <v>-4.5857492E-2</v>
      </c>
      <c r="AO5264" s="289">
        <v>-1.8539034E-3</v>
      </c>
      <c r="AP5264" s="289">
        <v>-1.2419111999999999E-3</v>
      </c>
      <c r="AQ5264" s="289">
        <v>-5.5046010000000002E-5</v>
      </c>
      <c r="AR5264" s="289">
        <v>-7.1925405999999997E-2</v>
      </c>
      <c r="AT5264" s="258"/>
      <c r="AU5264" s="258"/>
      <c r="AV5264" s="258"/>
      <c r="AW5264" s="258"/>
      <c r="AX5264" s="258"/>
      <c r="AY5264" s="258"/>
      <c r="AZ5264" s="258"/>
      <c r="BA5264" s="258"/>
      <c r="BB5264" s="258"/>
      <c r="BC5264" s="258"/>
      <c r="BD5264" s="258"/>
      <c r="BE5264" s="315"/>
      <c r="BF5264" s="315"/>
      <c r="BG5264" s="315"/>
      <c r="BH5264" s="315"/>
      <c r="BI5264" s="315"/>
      <c r="BJ5264" s="315"/>
      <c r="BK5264" s="315"/>
    </row>
    <row r="5265" spans="1:63" x14ac:dyDescent="0.25">
      <c r="A5265" s="58"/>
      <c r="B5265" s="185" t="s">
        <v>5770</v>
      </c>
      <c r="C5265" s="48" t="s">
        <v>4893</v>
      </c>
      <c r="D5265" s="289">
        <v>-1.4711316999999999</v>
      </c>
      <c r="E5265" s="289">
        <v>-0.74191649999999998</v>
      </c>
      <c r="F5265" s="289">
        <v>-0.22913083000000001</v>
      </c>
      <c r="G5265" s="289">
        <v>-6.8644500000000002E-3</v>
      </c>
      <c r="H5265" s="289">
        <v>-1.045362E-3</v>
      </c>
      <c r="I5265" s="289">
        <v>-3.3771898999999999E-3</v>
      </c>
      <c r="J5265" s="289">
        <v>-1.7705541000000002E-2</v>
      </c>
      <c r="K5265" s="289">
        <v>-6.0700931999999996E-4</v>
      </c>
      <c r="L5265" s="289">
        <v>2.2051795E-3</v>
      </c>
      <c r="M5265" s="289">
        <v>-0.47269</v>
      </c>
      <c r="N5265" s="289">
        <v>0</v>
      </c>
      <c r="O5265" s="289">
        <v>0</v>
      </c>
      <c r="P5265" s="290">
        <f t="shared" si="1024"/>
        <v>-5.495677777777777</v>
      </c>
      <c r="Q5265" s="291">
        <v>-94.430394000000007</v>
      </c>
      <c r="R5265" s="291">
        <v>-99.916229999999999</v>
      </c>
      <c r="S5265" s="291">
        <v>4.2145833000000001</v>
      </c>
      <c r="T5265" s="291">
        <v>8.4427585999999996E-6</v>
      </c>
      <c r="U5265" s="291">
        <v>0.14927127000000001</v>
      </c>
      <c r="V5265" s="291">
        <v>0.22917462999999999</v>
      </c>
      <c r="W5265" s="291">
        <v>0.89279834999999996</v>
      </c>
      <c r="X5265" s="289">
        <f t="shared" si="1025"/>
        <v>-0.54062928541852251</v>
      </c>
      <c r="Y5265" s="289">
        <f t="shared" si="1026"/>
        <v>-0.1913737490113</v>
      </c>
      <c r="Z5265" s="289">
        <f t="shared" si="1027"/>
        <v>-9.8987656745322491E-2</v>
      </c>
      <c r="AA5265" s="289">
        <f t="shared" si="1028"/>
        <v>-0.25026787966190001</v>
      </c>
      <c r="AB5265" s="289">
        <v>-0.15233885</v>
      </c>
      <c r="AC5265" s="289">
        <v>4.2995847000000003E-6</v>
      </c>
      <c r="AD5265" s="289">
        <v>1.9744028E-4</v>
      </c>
      <c r="AE5265" s="289">
        <v>-1.9723315999999998E-5</v>
      </c>
      <c r="AF5265" s="289">
        <v>-3.9606501000000002E-2</v>
      </c>
      <c r="AG5265" s="289">
        <v>3.8958543999999999E-4</v>
      </c>
      <c r="AH5265" s="289">
        <v>-9.9686080999999996E-2</v>
      </c>
      <c r="AI5265" s="289">
        <v>-3.8530832000000003E-4</v>
      </c>
      <c r="AJ5265" s="289">
        <v>-4.7057408999999999E-5</v>
      </c>
      <c r="AK5265" s="289">
        <v>-1.7607754E-4</v>
      </c>
      <c r="AL5265" s="289">
        <v>-2.6331193E-5</v>
      </c>
      <c r="AM5265" s="289">
        <v>-5.4033224999999999E-9</v>
      </c>
      <c r="AN5265" s="289">
        <v>4.9971189000000004E-4</v>
      </c>
      <c r="AO5265" s="289">
        <v>2.0950248999999999E-4</v>
      </c>
      <c r="AP5265" s="289">
        <v>6.2398974E-4</v>
      </c>
      <c r="AQ5265" s="289">
        <v>7.6103381000000004E-6</v>
      </c>
      <c r="AR5265" s="289">
        <v>-0.25027548999999999</v>
      </c>
      <c r="AT5265" s="258"/>
      <c r="AU5265" s="258"/>
      <c r="AV5265" s="258"/>
      <c r="AW5265" s="258"/>
      <c r="AX5265" s="258"/>
      <c r="AY5265" s="258"/>
      <c r="AZ5265" s="258"/>
      <c r="BA5265" s="258"/>
      <c r="BB5265" s="258"/>
      <c r="BC5265" s="258"/>
      <c r="BD5265" s="258"/>
      <c r="BE5265" s="315"/>
      <c r="BF5265" s="315"/>
      <c r="BG5265" s="315"/>
      <c r="BH5265" s="315"/>
      <c r="BI5265" s="315"/>
      <c r="BJ5265" s="315"/>
      <c r="BK5265" s="315"/>
    </row>
    <row r="5266" spans="1:63" x14ac:dyDescent="0.25">
      <c r="A5266" s="58"/>
      <c r="B5266" s="185" t="s">
        <v>5770</v>
      </c>
      <c r="C5266" s="48" t="s">
        <v>4894</v>
      </c>
      <c r="D5266" s="289">
        <v>-0.70476251000000001</v>
      </c>
      <c r="E5266" s="289">
        <v>-0.30131364999999999</v>
      </c>
      <c r="F5266" s="289">
        <v>-7.3890637999999995E-2</v>
      </c>
      <c r="G5266" s="289">
        <v>-2.1648275E-4</v>
      </c>
      <c r="H5266" s="289">
        <v>-3.9368699000000003E-4</v>
      </c>
      <c r="I5266" s="289">
        <v>-1.4432756E-2</v>
      </c>
      <c r="J5266" s="289">
        <v>-1.0255056999999999E-3</v>
      </c>
      <c r="K5266" s="289">
        <v>-6.1907440000000006E-5</v>
      </c>
      <c r="L5266" s="289">
        <v>-3.8378763000000002E-3</v>
      </c>
      <c r="M5266" s="289">
        <v>-0.30958999999999998</v>
      </c>
      <c r="N5266" s="289">
        <v>0</v>
      </c>
      <c r="O5266" s="289">
        <v>0</v>
      </c>
      <c r="P5266" s="290">
        <f t="shared" si="1024"/>
        <v>-2.2319529629629629</v>
      </c>
      <c r="Q5266" s="291">
        <v>-48.658898999999998</v>
      </c>
      <c r="R5266" s="291">
        <v>-26.938179999999999</v>
      </c>
      <c r="S5266" s="291">
        <v>-18.645402000000001</v>
      </c>
      <c r="T5266" s="291">
        <v>-9.6758914000000001E-6</v>
      </c>
      <c r="U5266" s="291">
        <v>-0.62283261000000001</v>
      </c>
      <c r="V5266" s="291">
        <v>-0.35040495999999999</v>
      </c>
      <c r="W5266" s="291">
        <v>-2.1020698000000002</v>
      </c>
      <c r="X5266" s="289">
        <f t="shared" si="1025"/>
        <v>-0.18871732528176233</v>
      </c>
      <c r="Y5266" s="289">
        <f t="shared" si="1026"/>
        <v>-7.8788484546300011E-2</v>
      </c>
      <c r="Z5266" s="289">
        <f t="shared" si="1027"/>
        <v>-4.24336804564623E-2</v>
      </c>
      <c r="AA5266" s="289">
        <f t="shared" si="1028"/>
        <v>-6.7495160279000002E-2</v>
      </c>
      <c r="AB5266" s="289">
        <v>-6.1865386000000001E-2</v>
      </c>
      <c r="AC5266" s="289">
        <v>-4.8714690000000001E-6</v>
      </c>
      <c r="AD5266" s="289">
        <v>-1.9058944999999999E-3</v>
      </c>
      <c r="AE5266" s="289">
        <v>-3.1002073000000002E-6</v>
      </c>
      <c r="AF5266" s="289">
        <v>-1.4413227000000001E-2</v>
      </c>
      <c r="AG5266" s="289">
        <v>-5.9600536999999997E-4</v>
      </c>
      <c r="AH5266" s="289">
        <v>-4.0491104E-2</v>
      </c>
      <c r="AI5266" s="289">
        <v>-1.219675E-4</v>
      </c>
      <c r="AJ5266" s="289">
        <v>-1.1130403E-6</v>
      </c>
      <c r="AK5266" s="289">
        <v>-4.7026778999999998E-5</v>
      </c>
      <c r="AL5266" s="289">
        <v>-1.3006416E-6</v>
      </c>
      <c r="AM5266" s="289">
        <v>-5.1755622999999998E-9</v>
      </c>
      <c r="AN5266" s="289">
        <v>-7.7083033E-4</v>
      </c>
      <c r="AO5266" s="289">
        <v>-3.3330608000000002E-4</v>
      </c>
      <c r="AP5266" s="289">
        <v>-6.6702690999999998E-4</v>
      </c>
      <c r="AQ5266" s="289">
        <v>-1.3582279E-5</v>
      </c>
      <c r="AR5266" s="289">
        <v>-6.7481578E-2</v>
      </c>
      <c r="AT5266" s="258"/>
      <c r="AU5266" s="258"/>
      <c r="AV5266" s="258"/>
      <c r="AW5266" s="258"/>
      <c r="AX5266" s="258"/>
      <c r="AY5266" s="258"/>
      <c r="AZ5266" s="258"/>
      <c r="BA5266" s="258"/>
      <c r="BB5266" s="258"/>
      <c r="BC5266" s="258"/>
      <c r="BD5266" s="258"/>
      <c r="BE5266" s="315"/>
      <c r="BF5266" s="315"/>
      <c r="BG5266" s="315"/>
      <c r="BH5266" s="315"/>
      <c r="BI5266" s="315"/>
      <c r="BJ5266" s="315"/>
      <c r="BK5266" s="315"/>
    </row>
    <row r="5267" spans="1:63" x14ac:dyDescent="0.25">
      <c r="A5267" s="58"/>
      <c r="B5267" s="185" t="s">
        <v>5770</v>
      </c>
      <c r="C5267" s="48" t="s">
        <v>4895</v>
      </c>
      <c r="D5267" s="289">
        <v>-0.78721470999999998</v>
      </c>
      <c r="E5267" s="289">
        <v>-9.8943719999999999E-2</v>
      </c>
      <c r="F5267" s="289">
        <v>-3.2418188999999999E-3</v>
      </c>
      <c r="G5267" s="289">
        <v>-6.9935869999999999E-4</v>
      </c>
      <c r="H5267" s="289">
        <v>-1.2076121000000001E-3</v>
      </c>
      <c r="I5267" s="289">
        <v>3.8399025999999998E-3</v>
      </c>
      <c r="J5267" s="289">
        <v>-2.8672789999999999E-3</v>
      </c>
      <c r="K5267" s="289">
        <v>-3.2363619E-3</v>
      </c>
      <c r="L5267" s="289">
        <v>1.8315339000000001E-3</v>
      </c>
      <c r="M5267" s="289">
        <v>-0.68269000000000002</v>
      </c>
      <c r="N5267" s="289">
        <v>0</v>
      </c>
      <c r="O5267" s="289">
        <v>0</v>
      </c>
      <c r="P5267" s="290">
        <f t="shared" si="1024"/>
        <v>-0.73291644444444437</v>
      </c>
      <c r="Q5267" s="291">
        <v>-49.169694999999997</v>
      </c>
      <c r="R5267" s="291">
        <v>-55.129967000000001</v>
      </c>
      <c r="S5267" s="291">
        <v>4.9292860999999997</v>
      </c>
      <c r="T5267" s="291">
        <v>6.9453845999999996E-6</v>
      </c>
      <c r="U5267" s="291">
        <v>0.12153152</v>
      </c>
      <c r="V5267" s="291">
        <v>0.17200542999999999</v>
      </c>
      <c r="W5267" s="291">
        <v>0.73744209999999999</v>
      </c>
      <c r="X5267" s="289">
        <f t="shared" si="1025"/>
        <v>-0.1704504895902009</v>
      </c>
      <c r="Y5267" s="289">
        <f t="shared" si="1026"/>
        <v>-2.0292684288700003E-2</v>
      </c>
      <c r="Z5267" s="289">
        <f t="shared" si="1027"/>
        <v>-1.2251017711500898E-2</v>
      </c>
      <c r="AA5267" s="289">
        <f t="shared" si="1028"/>
        <v>-0.13790678759</v>
      </c>
      <c r="AB5267" s="289">
        <v>-2.0314954999999999E-2</v>
      </c>
      <c r="AC5267" s="289">
        <v>3.5039492000000002E-6</v>
      </c>
      <c r="AD5267" s="289">
        <v>7.5676295000000001E-4</v>
      </c>
      <c r="AE5267" s="289">
        <v>-3.3859279E-6</v>
      </c>
      <c r="AF5267" s="289">
        <v>-1.0272230000000001E-3</v>
      </c>
      <c r="AG5267" s="289">
        <v>2.9261274000000001E-4</v>
      </c>
      <c r="AH5267" s="289">
        <v>-1.3291344E-2</v>
      </c>
      <c r="AI5267" s="289">
        <v>-4.9459171000000001E-6</v>
      </c>
      <c r="AJ5267" s="289">
        <v>-5.6328884000000002E-6</v>
      </c>
      <c r="AK5267" s="289">
        <v>5.6804847000000001E-6</v>
      </c>
      <c r="AL5267" s="289">
        <v>-2.5455621E-6</v>
      </c>
      <c r="AM5267" s="289">
        <v>1.3313991000000001E-9</v>
      </c>
      <c r="AN5267" s="289">
        <v>3.7843847E-4</v>
      </c>
      <c r="AO5267" s="289">
        <v>1.6840809000000001E-4</v>
      </c>
      <c r="AP5267" s="289">
        <v>5.0092227999999996E-4</v>
      </c>
      <c r="AQ5267" s="289">
        <v>6.2524100000000003E-6</v>
      </c>
      <c r="AR5267" s="289">
        <v>-0.13791303999999999</v>
      </c>
      <c r="AT5267" s="258"/>
      <c r="AU5267" s="258"/>
      <c r="AV5267" s="258"/>
      <c r="AW5267" s="258"/>
      <c r="AX5267" s="258"/>
      <c r="AY5267" s="258"/>
      <c r="AZ5267" s="258"/>
      <c r="BA5267" s="258"/>
      <c r="BB5267" s="258"/>
      <c r="BC5267" s="258"/>
      <c r="BD5267" s="258"/>
      <c r="BE5267" s="315"/>
      <c r="BF5267" s="315"/>
      <c r="BG5267" s="315"/>
      <c r="BH5267" s="315"/>
      <c r="BI5267" s="315"/>
      <c r="BJ5267" s="315"/>
      <c r="BK5267" s="315"/>
    </row>
    <row r="5268" spans="1:63" x14ac:dyDescent="0.25">
      <c r="A5268" s="123">
        <v>1</v>
      </c>
      <c r="B5268" s="185" t="s">
        <v>5770</v>
      </c>
      <c r="C5268" s="48" t="s">
        <v>4896</v>
      </c>
      <c r="D5268" s="289">
        <v>-1.0599307</v>
      </c>
      <c r="E5268" s="289">
        <v>-0.28043728000000001</v>
      </c>
      <c r="F5268" s="289">
        <v>-3.4068672000000001E-2</v>
      </c>
      <c r="G5268" s="289">
        <v>-1.4622971E-3</v>
      </c>
      <c r="H5268" s="289">
        <v>-8.6554698999999997E-4</v>
      </c>
      <c r="I5268" s="289">
        <v>2.1660243E-3</v>
      </c>
      <c r="J5268" s="289">
        <v>-8.9192141999999992E-3</v>
      </c>
      <c r="K5268" s="289">
        <v>-9.0023100000000003E-4</v>
      </c>
      <c r="L5268" s="289">
        <v>1.1464724000000001E-3</v>
      </c>
      <c r="M5268" s="289">
        <v>-0.73658999999999997</v>
      </c>
      <c r="N5268" s="289">
        <v>0</v>
      </c>
      <c r="O5268" s="289">
        <v>0</v>
      </c>
      <c r="P5268" s="290">
        <f t="shared" si="1024"/>
        <v>-2.0773131851851852</v>
      </c>
      <c r="Q5268" s="291">
        <v>-62.389446</v>
      </c>
      <c r="R5268" s="291">
        <v>-69.502708999999996</v>
      </c>
      <c r="S5268" s="291">
        <v>5.9488627000000003</v>
      </c>
      <c r="T5268" s="291">
        <v>7.0846786000000004E-6</v>
      </c>
      <c r="U5268" s="291">
        <v>0.12751889</v>
      </c>
      <c r="V5268" s="291">
        <v>0.18066228000000001</v>
      </c>
      <c r="W5268" s="291">
        <v>0.85621272999999998</v>
      </c>
      <c r="X5268" s="289">
        <f t="shared" si="1025"/>
        <v>-0.27436599253900079</v>
      </c>
      <c r="Y5268" s="289">
        <f t="shared" si="1026"/>
        <v>-6.3719015943830004E-2</v>
      </c>
      <c r="Z5268" s="289">
        <f t="shared" si="1027"/>
        <v>-3.6672600346070797E-2</v>
      </c>
      <c r="AA5268" s="289">
        <f t="shared" si="1028"/>
        <v>-0.1739743762491</v>
      </c>
      <c r="AB5268" s="289">
        <v>-5.7580781999999997E-2</v>
      </c>
      <c r="AC5268" s="289">
        <v>-4.5821192999999998E-7</v>
      </c>
      <c r="AD5268" s="289">
        <v>3.5003710000000002E-4</v>
      </c>
      <c r="AE5268" s="289">
        <v>-6.0366219000000002E-6</v>
      </c>
      <c r="AF5268" s="289">
        <v>-6.7890080999999996E-3</v>
      </c>
      <c r="AG5268" s="289">
        <v>3.0723189000000001E-4</v>
      </c>
      <c r="AH5268" s="289">
        <v>-3.7672387000000002E-2</v>
      </c>
      <c r="AI5268" s="289">
        <v>-5.6324752999999998E-5</v>
      </c>
      <c r="AJ5268" s="289">
        <v>-1.0370313E-5</v>
      </c>
      <c r="AK5268" s="289">
        <v>-1.3969022999999999E-5</v>
      </c>
      <c r="AL5268" s="289">
        <v>-4.5565475000000003E-6</v>
      </c>
      <c r="AM5268" s="289">
        <v>-1.3895708E-9</v>
      </c>
      <c r="AN5268" s="289">
        <v>3.9556721999999998E-4</v>
      </c>
      <c r="AO5268" s="289">
        <v>1.7106648E-4</v>
      </c>
      <c r="AP5268" s="289">
        <v>5.1837498000000004E-4</v>
      </c>
      <c r="AQ5268" s="289">
        <v>2.5137509000000002E-6</v>
      </c>
      <c r="AR5268" s="289">
        <v>-0.17397689</v>
      </c>
      <c r="AT5268" s="258"/>
      <c r="AU5268" s="258"/>
      <c r="AV5268" s="258"/>
      <c r="AW5268" s="258"/>
      <c r="AX5268" s="258"/>
      <c r="AY5268" s="258"/>
      <c r="AZ5268" s="258"/>
      <c r="BA5268" s="258"/>
      <c r="BB5268" s="258"/>
      <c r="BC5268" s="258"/>
      <c r="BD5268" s="258"/>
      <c r="BE5268" s="315"/>
      <c r="BF5268" s="315"/>
      <c r="BG5268" s="315"/>
      <c r="BH5268" s="315"/>
      <c r="BI5268" s="315"/>
      <c r="BJ5268" s="315"/>
      <c r="BK5268" s="315"/>
    </row>
    <row r="5269" spans="1:63" x14ac:dyDescent="0.25">
      <c r="A5269" s="58"/>
      <c r="B5269" s="185" t="s">
        <v>5770</v>
      </c>
      <c r="C5269" s="48" t="s">
        <v>4897</v>
      </c>
      <c r="D5269" s="289">
        <v>-1.1917439000000001</v>
      </c>
      <c r="E5269" s="289">
        <v>-0.57286537000000004</v>
      </c>
      <c r="F5269" s="289">
        <v>-0.14172290000000001</v>
      </c>
      <c r="G5269" s="289">
        <v>-4.4348061E-4</v>
      </c>
      <c r="H5269" s="289">
        <v>-7.8851755000000005E-4</v>
      </c>
      <c r="I5269" s="289">
        <v>-2.7391788E-2</v>
      </c>
      <c r="J5269" s="289">
        <v>-2.8227335999999998E-3</v>
      </c>
      <c r="K5269" s="289">
        <v>-1.1654102E-4</v>
      </c>
      <c r="L5269" s="289">
        <v>-7.2025459999999998E-3</v>
      </c>
      <c r="M5269" s="289">
        <v>-0.43839</v>
      </c>
      <c r="N5269" s="289">
        <v>0</v>
      </c>
      <c r="O5269" s="289">
        <v>0</v>
      </c>
      <c r="P5269" s="290">
        <f t="shared" si="1024"/>
        <v>-4.2434471851851852</v>
      </c>
      <c r="Q5269" s="291">
        <v>-91.887022000000002</v>
      </c>
      <c r="R5269" s="291">
        <v>-51.397095999999998</v>
      </c>
      <c r="S5269" s="291">
        <v>-34.756942000000002</v>
      </c>
      <c r="T5269" s="291">
        <v>-1.9347651E-5</v>
      </c>
      <c r="U5269" s="291">
        <v>-1.1610742000000001</v>
      </c>
      <c r="V5269" s="291">
        <v>-0.65314589999999995</v>
      </c>
      <c r="W5269" s="291">
        <v>-3.9187441999999999</v>
      </c>
      <c r="X5269" s="289">
        <f t="shared" si="1025"/>
        <v>-0.35962877033393431</v>
      </c>
      <c r="Y5269" s="289">
        <f t="shared" si="1026"/>
        <v>-0.15013786328629999</v>
      </c>
      <c r="Z5269" s="289">
        <f t="shared" si="1027"/>
        <v>-8.0719547545634318E-2</v>
      </c>
      <c r="AA5269" s="289">
        <f t="shared" si="1028"/>
        <v>-0.128771359502</v>
      </c>
      <c r="AB5269" s="289">
        <v>-0.11762023000000001</v>
      </c>
      <c r="AC5269" s="289">
        <v>-9.7398481000000007E-6</v>
      </c>
      <c r="AD5269" s="289">
        <v>-3.5868406999999998E-3</v>
      </c>
      <c r="AE5269" s="289">
        <v>-6.3449381999999997E-6</v>
      </c>
      <c r="AF5269" s="289">
        <v>-2.7803690999999998E-2</v>
      </c>
      <c r="AG5269" s="289">
        <v>-1.1110168000000001E-3</v>
      </c>
      <c r="AH5269" s="289">
        <v>-7.6982851000000005E-2</v>
      </c>
      <c r="AI5269" s="289">
        <v>-2.3313926000000001E-4</v>
      </c>
      <c r="AJ5269" s="289">
        <v>-2.2663414000000001E-6</v>
      </c>
      <c r="AK5269" s="289">
        <v>-9.1356938999999999E-5</v>
      </c>
      <c r="AL5269" s="289">
        <v>-2.4653084999999998E-6</v>
      </c>
      <c r="AM5269" s="289">
        <v>-9.8467343000000001E-9</v>
      </c>
      <c r="AN5269" s="289">
        <v>-1.4374774000000001E-3</v>
      </c>
      <c r="AO5269" s="289">
        <v>-6.2682904999999999E-4</v>
      </c>
      <c r="AP5269" s="289">
        <v>-1.3431523999999999E-3</v>
      </c>
      <c r="AQ5269" s="289">
        <v>-2.5449502E-5</v>
      </c>
      <c r="AR5269" s="289">
        <v>-0.12874590999999999</v>
      </c>
      <c r="AT5269" s="193"/>
      <c r="AU5269" s="193"/>
      <c r="AV5269" s="258"/>
      <c r="AW5269" s="258"/>
      <c r="AX5269" s="258"/>
      <c r="AY5269" s="258"/>
      <c r="AZ5269" s="258"/>
      <c r="BA5269" s="258"/>
      <c r="BB5269" s="258"/>
      <c r="BC5269" s="258"/>
      <c r="BD5269" s="258"/>
      <c r="BE5269" s="315"/>
      <c r="BF5269" s="315"/>
      <c r="BG5269" s="315"/>
      <c r="BH5269" s="315"/>
      <c r="BI5269" s="315"/>
      <c r="BJ5269" s="315"/>
      <c r="BK5269" s="315"/>
    </row>
    <row r="5270" spans="1:63" x14ac:dyDescent="0.25">
      <c r="A5270" s="58"/>
      <c r="B5270" s="185" t="s">
        <v>5770</v>
      </c>
      <c r="C5270" s="48" t="s">
        <v>4898</v>
      </c>
      <c r="D5270" s="289">
        <v>-1.1558504999999999</v>
      </c>
      <c r="E5270" s="289">
        <v>-0.37670026000000001</v>
      </c>
      <c r="F5270" s="289">
        <v>-8.2279725999999997E-2</v>
      </c>
      <c r="G5270" s="289">
        <v>-1.1825034999999999E-2</v>
      </c>
      <c r="H5270" s="289">
        <v>-0.26449015999999997</v>
      </c>
      <c r="I5270" s="289">
        <v>-3.0113028E-2</v>
      </c>
      <c r="J5270" s="289">
        <v>-2.6109457999999999E-2</v>
      </c>
      <c r="K5270" s="289">
        <v>-2.6620417999999998E-3</v>
      </c>
      <c r="L5270" s="289">
        <v>2.3354576999999998E-3</v>
      </c>
      <c r="M5270" s="289">
        <v>-0.36164221000000002</v>
      </c>
      <c r="N5270" s="289">
        <v>-2.3640000000000002E-3</v>
      </c>
      <c r="O5270" s="289">
        <v>0</v>
      </c>
      <c r="P5270" s="290">
        <f t="shared" si="1024"/>
        <v>-2.790372296296296</v>
      </c>
      <c r="Q5270" s="291">
        <v>-64.807049000000006</v>
      </c>
      <c r="R5270" s="291">
        <v>-66.400011000000006</v>
      </c>
      <c r="S5270" s="291">
        <v>2.4589504</v>
      </c>
      <c r="T5270" s="291">
        <v>9.7780152999999994E-6</v>
      </c>
      <c r="U5270" s="291">
        <v>-2.1177869999999999</v>
      </c>
      <c r="V5270" s="291">
        <v>0.27911398999999998</v>
      </c>
      <c r="W5270" s="291">
        <v>0.97267455000000003</v>
      </c>
      <c r="X5270" s="289">
        <f t="shared" si="1025"/>
        <v>-0.32871776078995096</v>
      </c>
      <c r="Y5270" s="289">
        <f t="shared" si="1026"/>
        <v>-0.1109574863094</v>
      </c>
      <c r="Z5270" s="289">
        <f t="shared" si="1027"/>
        <v>-5.1480215167250994E-2</v>
      </c>
      <c r="AA5270" s="289">
        <f t="shared" si="1028"/>
        <v>-0.1662800593133</v>
      </c>
      <c r="AB5270" s="289">
        <v>-7.7316571000000001E-2</v>
      </c>
      <c r="AC5270" s="289">
        <v>5.0046786E-6</v>
      </c>
      <c r="AD5270" s="289">
        <v>-1.7844331E-3</v>
      </c>
      <c r="AE5270" s="289">
        <v>-4.6848648000000002E-5</v>
      </c>
      <c r="AF5270" s="289">
        <v>-3.2289047000000001E-2</v>
      </c>
      <c r="AG5270" s="289">
        <v>4.7440876E-4</v>
      </c>
      <c r="AH5270" s="289">
        <v>-5.0588716999999998E-2</v>
      </c>
      <c r="AI5270" s="289">
        <v>-1.3601811000000001E-4</v>
      </c>
      <c r="AJ5270" s="289">
        <v>-4.1400731000000003E-5</v>
      </c>
      <c r="AK5270" s="289">
        <v>-1.5813401E-4</v>
      </c>
      <c r="AL5270" s="289">
        <v>-2.0345067999999999E-5</v>
      </c>
      <c r="AM5270" s="289">
        <v>-7.4382509999999999E-9</v>
      </c>
      <c r="AN5270" s="289">
        <v>6.0643682E-4</v>
      </c>
      <c r="AO5270" s="289">
        <v>-1.8674723999999999E-3</v>
      </c>
      <c r="AP5270" s="289">
        <v>7.2544277000000004E-4</v>
      </c>
      <c r="AQ5270" s="289">
        <v>8.5206866999999992E-6</v>
      </c>
      <c r="AR5270" s="289">
        <v>-0.16628857999999999</v>
      </c>
      <c r="AT5270" s="193"/>
      <c r="AU5270" s="193"/>
      <c r="AV5270" s="258"/>
      <c r="AW5270" s="258"/>
      <c r="AX5270" s="258"/>
      <c r="AY5270" s="258"/>
      <c r="AZ5270" s="258"/>
      <c r="BA5270" s="258"/>
      <c r="BB5270" s="258"/>
      <c r="BC5270" s="258"/>
      <c r="BD5270" s="258"/>
      <c r="BE5270" s="315"/>
      <c r="BF5270" s="315"/>
      <c r="BG5270" s="315"/>
      <c r="BH5270" s="315"/>
      <c r="BI5270" s="315"/>
      <c r="BJ5270" s="315"/>
      <c r="BK5270" s="315"/>
    </row>
    <row r="5271" spans="1:63" x14ac:dyDescent="0.25">
      <c r="A5271" s="123">
        <v>1</v>
      </c>
      <c r="B5271" s="185" t="s">
        <v>5770</v>
      </c>
      <c r="C5271" s="48" t="s">
        <v>4899</v>
      </c>
      <c r="D5271" s="289">
        <v>-0.43272871000000002</v>
      </c>
      <c r="E5271" s="289">
        <v>-0.12048202</v>
      </c>
      <c r="F5271" s="289">
        <v>-3.9672919999999999E-3</v>
      </c>
      <c r="G5271" s="289">
        <v>-1.1405269000000001E-3</v>
      </c>
      <c r="H5271" s="289">
        <v>-1.1473893000000001E-3</v>
      </c>
      <c r="I5271" s="289">
        <v>3.2893854999999999E-3</v>
      </c>
      <c r="J5271" s="289">
        <v>-1.2990517E-2</v>
      </c>
      <c r="K5271" s="289">
        <v>1.9169305E-5</v>
      </c>
      <c r="L5271" s="289">
        <v>-1.9521849000000001E-5</v>
      </c>
      <c r="M5271" s="289">
        <v>-0.29629</v>
      </c>
      <c r="N5271" s="289">
        <v>0</v>
      </c>
      <c r="O5271" s="289">
        <v>0</v>
      </c>
      <c r="P5271" s="290">
        <f t="shared" si="1024"/>
        <v>-0.89245940740740737</v>
      </c>
      <c r="Q5271" s="291">
        <v>-37.702672</v>
      </c>
      <c r="R5271" s="291">
        <v>-34.212747999999998</v>
      </c>
      <c r="S5271" s="291">
        <v>-3.8972085000000001</v>
      </c>
      <c r="T5271" s="291">
        <v>5.5845186000000002E-6</v>
      </c>
      <c r="U5271" s="291">
        <v>0.26251008999999997</v>
      </c>
      <c r="V5271" s="291">
        <v>0.15221372999999999</v>
      </c>
      <c r="W5271" s="291">
        <v>-7.4447749999999998E-3</v>
      </c>
      <c r="X5271" s="289">
        <f t="shared" si="1025"/>
        <v>-0.1286565197205263</v>
      </c>
      <c r="Y5271" s="289">
        <f t="shared" si="1026"/>
        <v>-2.7687273545300001E-2</v>
      </c>
      <c r="Z5271" s="289">
        <f t="shared" si="1027"/>
        <v>-1.5298520094226303E-2</v>
      </c>
      <c r="AA5271" s="289">
        <f t="shared" si="1028"/>
        <v>-8.5670726081000001E-2</v>
      </c>
      <c r="AB5271" s="289">
        <v>-2.4740640000000001E-2</v>
      </c>
      <c r="AC5271" s="289">
        <v>3.0477514000000002E-6</v>
      </c>
      <c r="AD5271" s="289">
        <v>-1.7209535000000001E-3</v>
      </c>
      <c r="AE5271" s="289">
        <v>-5.1993566999999998E-6</v>
      </c>
      <c r="AF5271" s="289">
        <v>-1.4819944000000001E-3</v>
      </c>
      <c r="AG5271" s="289">
        <v>2.5846596E-4</v>
      </c>
      <c r="AH5271" s="289">
        <v>-1.6192211000000001E-2</v>
      </c>
      <c r="AI5271" s="289">
        <v>-4.6491179000000002E-6</v>
      </c>
      <c r="AJ5271" s="289">
        <v>-5.7947893999999996E-6</v>
      </c>
      <c r="AK5271" s="289">
        <v>6.8819008999999996E-6</v>
      </c>
      <c r="AL5271" s="289">
        <v>-1.0799704E-6</v>
      </c>
      <c r="AM5271" s="289">
        <v>-1.1674263E-9</v>
      </c>
      <c r="AN5271" s="289">
        <v>3.3081992E-4</v>
      </c>
      <c r="AO5271" s="289">
        <v>1.2706880000000001E-4</v>
      </c>
      <c r="AP5271" s="289">
        <v>4.4044533000000001E-4</v>
      </c>
      <c r="AQ5271" s="289">
        <v>3.9689189999999997E-6</v>
      </c>
      <c r="AR5271" s="289">
        <v>-8.5674694999999995E-2</v>
      </c>
      <c r="AT5271" s="193"/>
      <c r="AU5271" s="193"/>
      <c r="AV5271" s="258"/>
      <c r="AW5271" s="258"/>
      <c r="AX5271" s="258"/>
      <c r="AY5271" s="258"/>
      <c r="AZ5271" s="258"/>
      <c r="BA5271" s="258"/>
      <c r="BB5271" s="258"/>
      <c r="BC5271" s="258"/>
      <c r="BD5271" s="258"/>
      <c r="BE5271" s="315"/>
      <c r="BF5271" s="315"/>
      <c r="BG5271" s="315"/>
      <c r="BH5271" s="315"/>
      <c r="BI5271" s="315"/>
      <c r="BJ5271" s="315"/>
      <c r="BK5271" s="315"/>
    </row>
    <row r="5272" spans="1:63" x14ac:dyDescent="0.25">
      <c r="A5272" s="58"/>
      <c r="B5272" s="185" t="s">
        <v>5770</v>
      </c>
      <c r="C5272" s="48" t="s">
        <v>4900</v>
      </c>
      <c r="D5272" s="289">
        <v>-0.20135143999999999</v>
      </c>
      <c r="E5272" s="289">
        <v>-0.11602392</v>
      </c>
      <c r="F5272" s="289">
        <v>-3.7543555999999999E-2</v>
      </c>
      <c r="G5272" s="289">
        <v>-1.3481264999999999E-2</v>
      </c>
      <c r="H5272" s="289">
        <v>-7.7053129000000001E-4</v>
      </c>
      <c r="I5272" s="289">
        <v>-9.5548213000000003E-4</v>
      </c>
      <c r="J5272" s="289">
        <v>-3.0711489000000002E-2</v>
      </c>
      <c r="K5272" s="289">
        <v>-4.9950846000000002E-5</v>
      </c>
      <c r="L5272" s="289">
        <v>-1.912525E-2</v>
      </c>
      <c r="M5272" s="289">
        <v>1.7309999999999999E-2</v>
      </c>
      <c r="N5272" s="289">
        <v>0</v>
      </c>
      <c r="O5272" s="289">
        <v>0</v>
      </c>
      <c r="P5272" s="290">
        <f t="shared" si="1024"/>
        <v>-0.85943644444444445</v>
      </c>
      <c r="Q5272" s="291">
        <v>-36.228659</v>
      </c>
      <c r="R5272" s="291">
        <v>-36.647114999999999</v>
      </c>
      <c r="S5272" s="291">
        <v>6.6399838999999998</v>
      </c>
      <c r="T5272" s="291">
        <v>-4.6656690999999999E-5</v>
      </c>
      <c r="U5272" s="291">
        <v>-6.6486814000000001</v>
      </c>
      <c r="V5272" s="291">
        <v>0.11678102</v>
      </c>
      <c r="W5272" s="291">
        <v>0.31041898000000001</v>
      </c>
      <c r="X5272" s="289">
        <f t="shared" si="1025"/>
        <v>-0.17058014567894497</v>
      </c>
      <c r="Y5272" s="289">
        <f t="shared" si="1026"/>
        <v>-3.6539237931600001E-2</v>
      </c>
      <c r="Z5272" s="289">
        <f t="shared" si="1027"/>
        <v>-4.2239419008344992E-2</v>
      </c>
      <c r="AA5272" s="289">
        <f t="shared" si="1028"/>
        <v>-9.1801488739000001E-2</v>
      </c>
      <c r="AB5272" s="289">
        <v>-2.3816522999999999E-2</v>
      </c>
      <c r="AC5272" s="289">
        <v>-9.2010211999999995E-6</v>
      </c>
      <c r="AD5272" s="289">
        <v>-6.5658499000000002E-3</v>
      </c>
      <c r="AE5272" s="289">
        <v>-2.5768304000000002E-6</v>
      </c>
      <c r="AF5272" s="289">
        <v>-6.3615245999999997E-3</v>
      </c>
      <c r="AG5272" s="289">
        <v>2.1643741999999999E-4</v>
      </c>
      <c r="AH5272" s="289">
        <v>-1.5584918999999999E-2</v>
      </c>
      <c r="AI5272" s="289">
        <v>-6.8652863E-5</v>
      </c>
      <c r="AJ5272" s="289">
        <v>-5.3409674E-5</v>
      </c>
      <c r="AK5272" s="289">
        <v>-5.1948781000000002E-4</v>
      </c>
      <c r="AL5272" s="289">
        <v>-6.3058860000000001E-6</v>
      </c>
      <c r="AM5272" s="289">
        <v>-1.7675344999999999E-8</v>
      </c>
      <c r="AN5272" s="289">
        <v>-2.4075731999999999E-2</v>
      </c>
      <c r="AO5272" s="289">
        <v>-5.7843209999999996E-4</v>
      </c>
      <c r="AP5272" s="289">
        <v>-1.352462E-3</v>
      </c>
      <c r="AQ5272" s="289">
        <v>-4.7224739000000002E-5</v>
      </c>
      <c r="AR5272" s="289">
        <v>-9.1754264000000002E-2</v>
      </c>
      <c r="AT5272" s="193"/>
      <c r="AU5272" s="193"/>
      <c r="AV5272" s="258"/>
      <c r="AW5272" s="258"/>
      <c r="AX5272" s="258"/>
      <c r="AY5272" s="258"/>
      <c r="AZ5272" s="258"/>
      <c r="BA5272" s="258"/>
      <c r="BB5272" s="258"/>
      <c r="BC5272" s="258"/>
      <c r="BD5272" s="258"/>
      <c r="BE5272" s="315"/>
      <c r="BF5272" s="315"/>
      <c r="BG5272" s="315"/>
      <c r="BH5272" s="315"/>
      <c r="BI5272" s="315"/>
      <c r="BJ5272" s="315"/>
      <c r="BK5272" s="315"/>
    </row>
    <row r="5273" spans="1:63" x14ac:dyDescent="0.25">
      <c r="A5273" s="58" t="s">
        <v>668</v>
      </c>
      <c r="B5273" s="58"/>
      <c r="C5273" s="51"/>
      <c r="D5273" s="199"/>
      <c r="E5273" s="199"/>
      <c r="F5273" s="199"/>
      <c r="G5273" s="199"/>
      <c r="H5273" s="199"/>
      <c r="I5273" s="199"/>
      <c r="J5273" s="199"/>
      <c r="K5273" s="199"/>
      <c r="L5273" s="199"/>
      <c r="M5273" s="199"/>
      <c r="N5273" s="199"/>
      <c r="O5273" s="199"/>
      <c r="P5273" s="199"/>
      <c r="Q5273" s="239"/>
      <c r="R5273" s="97"/>
      <c r="S5273" s="97"/>
      <c r="T5273" s="97"/>
      <c r="U5273" s="97"/>
      <c r="V5273" s="97"/>
      <c r="W5273" s="97"/>
      <c r="X5273" s="259"/>
      <c r="Y5273" s="259"/>
      <c r="Z5273" s="259"/>
      <c r="AA5273" s="258"/>
      <c r="AB5273" s="258"/>
      <c r="AC5273" s="258"/>
      <c r="AD5273" s="258"/>
      <c r="AE5273" s="258"/>
      <c r="AF5273" s="258"/>
      <c r="AG5273" s="258"/>
      <c r="AH5273" s="258"/>
      <c r="AI5273" s="258"/>
      <c r="AJ5273" s="258"/>
      <c r="AK5273" s="258"/>
      <c r="AL5273" s="258"/>
      <c r="AM5273" s="258"/>
      <c r="AN5273" s="258"/>
      <c r="AO5273" s="258"/>
      <c r="AP5273" s="258"/>
      <c r="AQ5273" s="258"/>
      <c r="AR5273" s="258"/>
      <c r="AT5273" s="193"/>
      <c r="AU5273" s="193"/>
      <c r="AV5273" s="258"/>
      <c r="AW5273" s="258"/>
      <c r="AX5273" s="258"/>
      <c r="AY5273" s="258"/>
      <c r="AZ5273" s="258"/>
      <c r="BA5273" s="258"/>
      <c r="BB5273" s="258"/>
      <c r="BC5273" s="258"/>
      <c r="BD5273" s="258"/>
      <c r="BE5273" s="315"/>
      <c r="BF5273" s="315"/>
      <c r="BG5273" s="315"/>
      <c r="BH5273" s="315"/>
      <c r="BI5273" s="315"/>
      <c r="BJ5273" s="315"/>
      <c r="BK5273" s="315"/>
    </row>
    <row r="5274" spans="1:63" x14ac:dyDescent="0.25">
      <c r="A5274" s="9"/>
      <c r="B5274" s="185" t="s">
        <v>1264</v>
      </c>
      <c r="C5274" s="25" t="s">
        <v>85</v>
      </c>
      <c r="D5274" s="193">
        <v>127740.39</v>
      </c>
      <c r="E5274" s="193">
        <v>77875.547000000006</v>
      </c>
      <c r="F5274" s="193">
        <v>31761.171999999999</v>
      </c>
      <c r="G5274" s="193">
        <v>668.12829999999997</v>
      </c>
      <c r="H5274" s="193">
        <v>703.19816000000003</v>
      </c>
      <c r="I5274" s="193">
        <v>8318.5403000000006</v>
      </c>
      <c r="J5274" s="193">
        <v>4781.8055000000004</v>
      </c>
      <c r="K5274" s="193">
        <v>48.279623000000001</v>
      </c>
      <c r="L5274" s="193">
        <v>3583.7156</v>
      </c>
      <c r="M5274" s="193">
        <v>0</v>
      </c>
      <c r="N5274" s="193">
        <v>0</v>
      </c>
      <c r="O5274" s="193">
        <v>0</v>
      </c>
      <c r="P5274" s="199">
        <f t="shared" ref="P5274:P5295" si="1029">E5274/0.135</f>
        <v>576855.90370370366</v>
      </c>
      <c r="Q5274" s="240">
        <v>13505748</v>
      </c>
      <c r="R5274" s="99">
        <v>12851403</v>
      </c>
      <c r="S5274" s="99">
        <v>539683.19999999995</v>
      </c>
      <c r="T5274" s="99">
        <v>25.173999999999999</v>
      </c>
      <c r="U5274" s="99">
        <v>18180</v>
      </c>
      <c r="V5274" s="99">
        <v>4487.59</v>
      </c>
      <c r="W5274" s="99">
        <v>91969</v>
      </c>
      <c r="X5274" s="241">
        <f t="shared" ref="X5274:X5295" si="1030">SUM(Y5274:AA5274)</f>
        <v>62729.123420117401</v>
      </c>
      <c r="Y5274" s="241">
        <f t="shared" ref="Y5274:Y5295" si="1031">SUM(AB5274:AG5274)</f>
        <v>25188.709825499998</v>
      </c>
      <c r="Z5274" s="241">
        <f t="shared" ref="Z5274:Z5295" si="1032">SUM(AH5274:AP5274)</f>
        <v>5401.2286566173998</v>
      </c>
      <c r="AA5274" s="241">
        <f t="shared" ref="AA5274:AA5295" si="1033">SUM(AQ5274:AR5274)</f>
        <v>32139.184938000002</v>
      </c>
      <c r="AB5274" s="258">
        <v>15990.169</v>
      </c>
      <c r="AC5274" s="258">
        <v>7.3261972999999996</v>
      </c>
      <c r="AD5274" s="258">
        <v>818.33091000000002</v>
      </c>
      <c r="AE5274" s="258">
        <v>4.7828511999999996</v>
      </c>
      <c r="AF5274" s="258">
        <v>8351.4024000000009</v>
      </c>
      <c r="AG5274" s="258">
        <v>16.698467000000001</v>
      </c>
      <c r="AH5274" s="258">
        <v>10465.445</v>
      </c>
      <c r="AI5274" s="258">
        <v>46.59028</v>
      </c>
      <c r="AJ5274" s="258">
        <v>4.6689319999999999</v>
      </c>
      <c r="AK5274" s="258">
        <v>19.728252999999999</v>
      </c>
      <c r="AL5274" s="258">
        <v>0.81176952999999996</v>
      </c>
      <c r="AM5274" s="258">
        <v>2.5220873999999998E-3</v>
      </c>
      <c r="AN5274" s="258">
        <v>406.87220000000002</v>
      </c>
      <c r="AO5274" s="258">
        <v>2233.2991000000002</v>
      </c>
      <c r="AP5274" s="258">
        <v>-7776.1894000000002</v>
      </c>
      <c r="AQ5274" s="258">
        <v>10.807938</v>
      </c>
      <c r="AR5274" s="258">
        <v>32128.377</v>
      </c>
      <c r="AT5274" s="193"/>
      <c r="AU5274" s="193"/>
      <c r="AV5274" s="258"/>
      <c r="AW5274" s="258"/>
      <c r="AX5274" s="258"/>
      <c r="AY5274" s="258"/>
      <c r="AZ5274" s="258"/>
      <c r="BA5274" s="258"/>
      <c r="BB5274" s="258"/>
      <c r="BC5274" s="258"/>
      <c r="BD5274" s="258"/>
      <c r="BE5274" s="315"/>
      <c r="BF5274" s="315"/>
      <c r="BG5274" s="315"/>
      <c r="BH5274" s="315"/>
      <c r="BI5274" s="315"/>
      <c r="BJ5274" s="315"/>
      <c r="BK5274" s="315"/>
    </row>
    <row r="5275" spans="1:63" x14ac:dyDescent="0.25">
      <c r="A5275" s="9"/>
      <c r="B5275" s="185" t="s">
        <v>1264</v>
      </c>
      <c r="C5275" s="25" t="s">
        <v>4823</v>
      </c>
      <c r="D5275" s="193">
        <v>0.88775143999999995</v>
      </c>
      <c r="E5275" s="193">
        <v>0.79716715000000005</v>
      </c>
      <c r="F5275" s="193">
        <v>2.7121697E-2</v>
      </c>
      <c r="G5275" s="193">
        <v>4.2450279E-3</v>
      </c>
      <c r="H5275" s="193">
        <v>6.0134225999999998E-4</v>
      </c>
      <c r="I5275" s="193">
        <v>4.2241950999999996E-3</v>
      </c>
      <c r="J5275" s="193">
        <v>4.9685748000000002E-2</v>
      </c>
      <c r="K5275" s="193">
        <v>3.1405537999999999E-4</v>
      </c>
      <c r="L5275" s="193">
        <v>4.3922261000000004E-3</v>
      </c>
      <c r="M5275" s="193">
        <v>0</v>
      </c>
      <c r="N5275" s="193">
        <v>0</v>
      </c>
      <c r="O5275" s="193">
        <v>0</v>
      </c>
      <c r="P5275" s="199">
        <f t="shared" si="1029"/>
        <v>5.9049418518518522</v>
      </c>
      <c r="Q5275" s="240">
        <v>7.4622815999999998</v>
      </c>
      <c r="R5275" s="99">
        <v>6.5743232000000003</v>
      </c>
      <c r="S5275" s="99">
        <v>0.73578399999999999</v>
      </c>
      <c r="T5275" s="99">
        <v>1.6671999999999999E-5</v>
      </c>
      <c r="U5275" s="99">
        <v>2.9791000000000002E-2</v>
      </c>
      <c r="V5275" s="99">
        <v>1.004671E-2</v>
      </c>
      <c r="W5275" s="99">
        <v>0.11232</v>
      </c>
      <c r="X5275" s="241">
        <f t="shared" si="1030"/>
        <v>0.32530022936423997</v>
      </c>
      <c r="Y5275" s="241">
        <f t="shared" si="1031"/>
        <v>0.20065361977319998</v>
      </c>
      <c r="Z5275" s="241">
        <f t="shared" si="1032"/>
        <v>0.10819391871704</v>
      </c>
      <c r="AA5275" s="241">
        <f t="shared" si="1033"/>
        <v>1.6452690874E-2</v>
      </c>
      <c r="AB5275" s="258">
        <v>0.16368437999999999</v>
      </c>
      <c r="AC5275" s="258">
        <v>3.6467472999999998E-6</v>
      </c>
      <c r="AD5275" s="258">
        <v>3.0365322E-2</v>
      </c>
      <c r="AE5275" s="258">
        <v>3.8412339000000003E-6</v>
      </c>
      <c r="AF5275" s="258">
        <v>6.5728944000000003E-3</v>
      </c>
      <c r="AG5275" s="258">
        <v>2.3535392E-5</v>
      </c>
      <c r="AH5275" s="258">
        <v>0.10713728</v>
      </c>
      <c r="AI5275" s="258">
        <v>3.9978804999999998E-5</v>
      </c>
      <c r="AJ5275" s="258">
        <v>9.0335855999999996E-6</v>
      </c>
      <c r="AK5275" s="258">
        <v>3.9139703000000002E-5</v>
      </c>
      <c r="AL5275" s="258">
        <v>2.2090049E-4</v>
      </c>
      <c r="AM5275" s="258">
        <v>5.4652944000000004E-7</v>
      </c>
      <c r="AN5275" s="258">
        <v>9.0132403999999995E-5</v>
      </c>
      <c r="AO5275" s="258">
        <v>2.3295097E-4</v>
      </c>
      <c r="AP5275" s="258">
        <v>4.2395623000000002E-4</v>
      </c>
      <c r="AQ5275" s="258">
        <v>1.1067874E-5</v>
      </c>
      <c r="AR5275" s="258">
        <v>1.6441622999999999E-2</v>
      </c>
      <c r="AT5275" s="193"/>
      <c r="AU5275" s="193"/>
      <c r="AV5275" s="258"/>
      <c r="AW5275" s="258"/>
      <c r="AX5275" s="258"/>
      <c r="AY5275" s="258"/>
      <c r="AZ5275" s="258"/>
      <c r="BA5275" s="258"/>
      <c r="BB5275" s="258"/>
      <c r="BC5275" s="258"/>
      <c r="BD5275" s="258"/>
      <c r="BE5275" s="315"/>
      <c r="BF5275" s="315"/>
      <c r="BG5275" s="315"/>
      <c r="BH5275" s="315"/>
      <c r="BI5275" s="315"/>
      <c r="BJ5275" s="315"/>
      <c r="BK5275" s="315"/>
    </row>
    <row r="5276" spans="1:63" x14ac:dyDescent="0.25">
      <c r="A5276" s="9"/>
      <c r="B5276" s="185" t="s">
        <v>1264</v>
      </c>
      <c r="C5276" s="25" t="s">
        <v>1956</v>
      </c>
      <c r="D5276" s="193">
        <v>203.12807000000001</v>
      </c>
      <c r="E5276" s="193">
        <v>187.55122</v>
      </c>
      <c r="F5276" s="193">
        <v>2.8303189999999998</v>
      </c>
      <c r="G5276" s="193">
        <v>0.99495864000000001</v>
      </c>
      <c r="H5276" s="193">
        <v>6.1793107E-2</v>
      </c>
      <c r="I5276" s="193">
        <v>0.34684956</v>
      </c>
      <c r="J5276" s="193">
        <v>10.696005</v>
      </c>
      <c r="K5276" s="193">
        <v>8.6196735999999996E-2</v>
      </c>
      <c r="L5276" s="193">
        <v>0.56072710999999997</v>
      </c>
      <c r="M5276" s="193">
        <v>0</v>
      </c>
      <c r="N5276" s="193">
        <v>0</v>
      </c>
      <c r="O5276" s="193">
        <v>0</v>
      </c>
      <c r="P5276" s="199">
        <f t="shared" si="1029"/>
        <v>1389.2682962962963</v>
      </c>
      <c r="Q5276" s="240">
        <v>541.57871</v>
      </c>
      <c r="R5276" s="99">
        <v>410.70967999999999</v>
      </c>
      <c r="S5276" s="99">
        <v>109.452</v>
      </c>
      <c r="T5276" s="99">
        <v>6.2162999999999997E-4</v>
      </c>
      <c r="U5276" s="99">
        <v>5.0079000000000002</v>
      </c>
      <c r="V5276" s="99">
        <v>1.9165099999999999</v>
      </c>
      <c r="W5276" s="99">
        <v>14.492000000000001</v>
      </c>
      <c r="X5276" s="241">
        <f t="shared" si="1030"/>
        <v>67.27650074623611</v>
      </c>
      <c r="Y5276" s="241">
        <f t="shared" si="1031"/>
        <v>40.989969139610004</v>
      </c>
      <c r="Z5276" s="241">
        <f t="shared" si="1032"/>
        <v>25.257057775726107</v>
      </c>
      <c r="AA5276" s="241">
        <f t="shared" si="1033"/>
        <v>1.0294738309</v>
      </c>
      <c r="AB5276" s="258">
        <v>38.510370999999999</v>
      </c>
      <c r="AC5276" s="258">
        <v>1.6527295E-4</v>
      </c>
      <c r="AD5276" s="258">
        <v>1.8299402</v>
      </c>
      <c r="AE5276" s="258">
        <v>3.7988056000000001E-4</v>
      </c>
      <c r="AF5276" s="258">
        <v>0.64562929000000002</v>
      </c>
      <c r="AG5276" s="258">
        <v>3.4834961E-3</v>
      </c>
      <c r="AH5276" s="258">
        <v>25.206467</v>
      </c>
      <c r="AI5276" s="258">
        <v>4.2182199000000004E-3</v>
      </c>
      <c r="AJ5276" s="258">
        <v>1.9275449999999999E-3</v>
      </c>
      <c r="AK5276" s="258">
        <v>7.4125729E-3</v>
      </c>
      <c r="AL5276" s="258">
        <v>3.7997786E-3</v>
      </c>
      <c r="AM5276" s="258">
        <v>9.6901261E-6</v>
      </c>
      <c r="AN5276" s="258">
        <v>1.4450746E-2</v>
      </c>
      <c r="AO5276" s="258">
        <v>2.5092732999999999E-2</v>
      </c>
      <c r="AP5276" s="258">
        <v>-6.3205097999999996E-3</v>
      </c>
      <c r="AQ5276" s="258">
        <v>1.0832309E-3</v>
      </c>
      <c r="AR5276" s="258">
        <v>1.0283906</v>
      </c>
      <c r="AT5276" s="193"/>
      <c r="AU5276" s="193"/>
      <c r="AV5276" s="193"/>
      <c r="AW5276" s="193"/>
      <c r="AX5276" s="193"/>
      <c r="AY5276" s="193"/>
      <c r="AZ5276" s="193"/>
      <c r="BA5276" s="193"/>
      <c r="BB5276" s="193"/>
      <c r="BC5276" s="193"/>
      <c r="BD5276" s="193"/>
      <c r="BE5276" s="315"/>
      <c r="BF5276" s="315"/>
      <c r="BG5276" s="315"/>
      <c r="BH5276" s="315"/>
      <c r="BI5276" s="315"/>
      <c r="BJ5276" s="315"/>
      <c r="BK5276" s="315"/>
    </row>
    <row r="5277" spans="1:63" x14ac:dyDescent="0.25">
      <c r="A5277" s="9"/>
      <c r="B5277" s="185" t="s">
        <v>1264</v>
      </c>
      <c r="C5277" s="25" t="s">
        <v>4824</v>
      </c>
      <c r="D5277" s="193">
        <v>2.6612935000000002</v>
      </c>
      <c r="E5277" s="193">
        <v>1.7157135999999999</v>
      </c>
      <c r="F5277" s="193">
        <v>0.63792579000000005</v>
      </c>
      <c r="G5277" s="193">
        <v>4.7301096000000001E-2</v>
      </c>
      <c r="H5277" s="193">
        <v>2.8030296000000001E-3</v>
      </c>
      <c r="I5277" s="193">
        <v>4.8851103E-2</v>
      </c>
      <c r="J5277" s="193">
        <v>9.186097E-2</v>
      </c>
      <c r="K5277" s="193">
        <v>6.5725248999999998E-4</v>
      </c>
      <c r="L5277" s="193">
        <v>0.11618064</v>
      </c>
      <c r="M5277" s="193">
        <v>0</v>
      </c>
      <c r="N5277" s="193">
        <v>0</v>
      </c>
      <c r="O5277" s="193">
        <v>0</v>
      </c>
      <c r="P5277" s="199">
        <f t="shared" si="1029"/>
        <v>12.708989629629629</v>
      </c>
      <c r="Q5277" s="240">
        <v>95.65249</v>
      </c>
      <c r="R5277" s="99">
        <v>62.851275999999999</v>
      </c>
      <c r="S5277" s="99">
        <v>27.538</v>
      </c>
      <c r="T5277" s="99">
        <v>2.1928E-4</v>
      </c>
      <c r="U5277" s="99">
        <v>1.3086</v>
      </c>
      <c r="V5277" s="99">
        <v>0.50179499999999999</v>
      </c>
      <c r="W5277" s="99">
        <v>3.4525999999999999</v>
      </c>
      <c r="X5277" s="241">
        <f t="shared" si="1030"/>
        <v>0.92964943383190002</v>
      </c>
      <c r="Y5277" s="241">
        <f t="shared" si="1031"/>
        <v>0.53169964387199997</v>
      </c>
      <c r="Z5277" s="241">
        <f t="shared" si="1032"/>
        <v>0.24041287887990004</v>
      </c>
      <c r="AA5277" s="241">
        <f t="shared" si="1033"/>
        <v>0.15753691108000001</v>
      </c>
      <c r="AB5277" s="258">
        <v>0.35227649</v>
      </c>
      <c r="AC5277" s="258">
        <v>2.1902042999999999E-5</v>
      </c>
      <c r="AD5277" s="258">
        <v>8.8901320000000006E-2</v>
      </c>
      <c r="AE5277" s="258">
        <v>1.8831189E-5</v>
      </c>
      <c r="AF5277" s="258">
        <v>8.9601148000000005E-2</v>
      </c>
      <c r="AG5277" s="258">
        <v>8.7995263999999997E-4</v>
      </c>
      <c r="AH5277" s="258">
        <v>0.23057338999999999</v>
      </c>
      <c r="AI5277" s="258">
        <v>8.4943729000000001E-4</v>
      </c>
      <c r="AJ5277" s="258">
        <v>3.7535845E-4</v>
      </c>
      <c r="AK5277" s="258">
        <v>2.0065214000000001E-4</v>
      </c>
      <c r="AL5277" s="258">
        <v>3.4769297E-4</v>
      </c>
      <c r="AM5277" s="258">
        <v>8.8332990000000002E-7</v>
      </c>
      <c r="AN5277" s="258">
        <v>3.5420276999999999E-3</v>
      </c>
      <c r="AO5277" s="258">
        <v>1.8458439999999999E-3</v>
      </c>
      <c r="AP5277" s="258">
        <v>2.6775929999999998E-3</v>
      </c>
      <c r="AQ5277" s="258">
        <v>2.0086107999999999E-4</v>
      </c>
      <c r="AR5277" s="258">
        <v>0.15733605000000001</v>
      </c>
      <c r="AT5277" s="193"/>
      <c r="AU5277" s="193"/>
      <c r="AV5277" s="193"/>
      <c r="AW5277" s="193"/>
      <c r="AX5277" s="193"/>
      <c r="AY5277" s="193"/>
      <c r="AZ5277" s="193"/>
      <c r="BA5277" s="193"/>
      <c r="BB5277" s="193"/>
      <c r="BC5277" s="193"/>
      <c r="BD5277" s="193"/>
      <c r="BE5277" s="315"/>
      <c r="BF5277" s="315"/>
      <c r="BG5277" s="315"/>
      <c r="BH5277" s="315"/>
      <c r="BI5277" s="315"/>
      <c r="BJ5277" s="315"/>
      <c r="BK5277" s="315"/>
    </row>
    <row r="5278" spans="1:63" x14ac:dyDescent="0.25">
      <c r="A5278" s="9"/>
      <c r="B5278" s="185" t="s">
        <v>1264</v>
      </c>
      <c r="C5278" s="25" t="s">
        <v>4825</v>
      </c>
      <c r="D5278" s="193">
        <v>21.245920999999999</v>
      </c>
      <c r="E5278" s="193">
        <v>15.03938</v>
      </c>
      <c r="F5278" s="193">
        <v>3.9470869999999998</v>
      </c>
      <c r="G5278" s="193">
        <v>0.25849165000000002</v>
      </c>
      <c r="H5278" s="193">
        <v>3.7241584000000001E-2</v>
      </c>
      <c r="I5278" s="193">
        <v>0.41163979000000001</v>
      </c>
      <c r="J5278" s="193">
        <v>0.87923319</v>
      </c>
      <c r="K5278" s="193">
        <v>5.9205374999999998E-3</v>
      </c>
      <c r="L5278" s="193">
        <v>0.66692753000000005</v>
      </c>
      <c r="M5278" s="193">
        <v>0</v>
      </c>
      <c r="N5278" s="193">
        <v>0</v>
      </c>
      <c r="O5278" s="193">
        <v>0</v>
      </c>
      <c r="P5278" s="199">
        <f t="shared" si="1029"/>
        <v>111.4028148148148</v>
      </c>
      <c r="Q5278" s="240">
        <v>768.98649999999998</v>
      </c>
      <c r="R5278" s="99">
        <v>597.99348999999995</v>
      </c>
      <c r="S5278" s="99">
        <v>143.136</v>
      </c>
      <c r="T5278" s="99">
        <v>1.8728E-3</v>
      </c>
      <c r="U5278" s="99">
        <v>6.5305999999999997</v>
      </c>
      <c r="V5278" s="99">
        <v>2.4315419999999999</v>
      </c>
      <c r="W5278" s="99">
        <v>18.893000000000001</v>
      </c>
      <c r="X5278" s="241">
        <f t="shared" si="1030"/>
        <v>7.8684856347086995</v>
      </c>
      <c r="Y5278" s="241">
        <f t="shared" si="1031"/>
        <v>4.2660471131299991</v>
      </c>
      <c r="Z5278" s="241">
        <f t="shared" si="1032"/>
        <v>2.1051606029787</v>
      </c>
      <c r="AA5278" s="241">
        <f t="shared" si="1033"/>
        <v>1.4972779186</v>
      </c>
      <c r="AB5278" s="258">
        <v>3.0879992999999999</v>
      </c>
      <c r="AC5278" s="258">
        <v>2.6712078E-4</v>
      </c>
      <c r="AD5278" s="258">
        <v>0.49804003000000002</v>
      </c>
      <c r="AE5278" s="258">
        <v>2.4503835000000001E-4</v>
      </c>
      <c r="AF5278" s="258">
        <v>0.67491950999999994</v>
      </c>
      <c r="AG5278" s="258">
        <v>4.576114E-3</v>
      </c>
      <c r="AH5278" s="258">
        <v>2.0211738000000001</v>
      </c>
      <c r="AI5278" s="258">
        <v>5.3984046000000001E-3</v>
      </c>
      <c r="AJ5278" s="258">
        <v>1.8807564000000001E-3</v>
      </c>
      <c r="AK5278" s="258">
        <v>1.7762443000000001E-3</v>
      </c>
      <c r="AL5278" s="258">
        <v>1.9081571E-3</v>
      </c>
      <c r="AM5278" s="258">
        <v>4.8525787000000002E-6</v>
      </c>
      <c r="AN5278" s="258">
        <v>1.8006471999999999E-2</v>
      </c>
      <c r="AO5278" s="258">
        <v>1.7804784000000001E-2</v>
      </c>
      <c r="AP5278" s="258">
        <v>3.7207131999999997E-2</v>
      </c>
      <c r="AQ5278" s="258">
        <v>1.3342186000000001E-3</v>
      </c>
      <c r="AR5278" s="258">
        <v>1.4959437</v>
      </c>
      <c r="AT5278" s="193"/>
      <c r="AU5278" s="193"/>
      <c r="AV5278" s="193"/>
      <c r="AW5278" s="193"/>
      <c r="AX5278" s="193"/>
      <c r="AY5278" s="193"/>
      <c r="AZ5278" s="193"/>
      <c r="BA5278" s="193"/>
      <c r="BB5278" s="193"/>
      <c r="BC5278" s="193"/>
      <c r="BD5278" s="193"/>
      <c r="BE5278" s="315"/>
      <c r="BF5278" s="315"/>
      <c r="BG5278" s="315"/>
      <c r="BH5278" s="315"/>
      <c r="BI5278" s="315"/>
      <c r="BJ5278" s="315"/>
      <c r="BK5278" s="315"/>
    </row>
    <row r="5279" spans="1:63" x14ac:dyDescent="0.25">
      <c r="A5279" s="9"/>
      <c r="B5279" s="185" t="s">
        <v>1264</v>
      </c>
      <c r="C5279" s="25" t="s">
        <v>4826</v>
      </c>
      <c r="D5279" s="193">
        <v>139.96498</v>
      </c>
      <c r="E5279" s="193">
        <v>95.169872999999995</v>
      </c>
      <c r="F5279" s="193">
        <v>30.025399</v>
      </c>
      <c r="G5279" s="193">
        <v>2.3480791000000001</v>
      </c>
      <c r="H5279" s="193">
        <v>0.16250655999999999</v>
      </c>
      <c r="I5279" s="193">
        <v>2.4966311999999999</v>
      </c>
      <c r="J5279" s="193">
        <v>3.9451592999999998</v>
      </c>
      <c r="K5279" s="193">
        <v>3.6826431999999999E-2</v>
      </c>
      <c r="L5279" s="193">
        <v>5.7805064000000002</v>
      </c>
      <c r="M5279" s="193">
        <v>0</v>
      </c>
      <c r="N5279" s="193">
        <v>0</v>
      </c>
      <c r="O5279" s="193">
        <v>0</v>
      </c>
      <c r="P5279" s="199">
        <f t="shared" si="1029"/>
        <v>704.96202222222212</v>
      </c>
      <c r="Q5279" s="240">
        <v>6144.4520000000002</v>
      </c>
      <c r="R5279" s="99">
        <v>4509.1926999999996</v>
      </c>
      <c r="S5279" s="99">
        <v>1371.16</v>
      </c>
      <c r="T5279" s="99">
        <v>1.1398E-2</v>
      </c>
      <c r="U5279" s="99">
        <v>64.369</v>
      </c>
      <c r="V5279" s="99">
        <v>24.49888</v>
      </c>
      <c r="W5279" s="99">
        <v>175.22</v>
      </c>
      <c r="X5279" s="241">
        <f t="shared" si="1030"/>
        <v>52.912731018776</v>
      </c>
      <c r="Y5279" s="241">
        <f t="shared" si="1031"/>
        <v>28.222187185230002</v>
      </c>
      <c r="Z5279" s="241">
        <f t="shared" si="1032"/>
        <v>13.397477951546</v>
      </c>
      <c r="AA5279" s="241">
        <f t="shared" si="1033"/>
        <v>11.293065881999999</v>
      </c>
      <c r="AB5279" s="258">
        <v>19.540732999999999</v>
      </c>
      <c r="AC5279" s="258">
        <v>2.3455858000000001E-3</v>
      </c>
      <c r="AD5279" s="258">
        <v>4.2965556999999999</v>
      </c>
      <c r="AE5279" s="258">
        <v>9.5093843000000004E-4</v>
      </c>
      <c r="AF5279" s="258">
        <v>4.3377607999999999</v>
      </c>
      <c r="AG5279" s="258">
        <v>4.3841160999999997E-2</v>
      </c>
      <c r="AH5279" s="258">
        <v>12.789861999999999</v>
      </c>
      <c r="AI5279" s="258">
        <v>4.0696286999999998E-2</v>
      </c>
      <c r="AJ5279" s="258">
        <v>1.8816421E-2</v>
      </c>
      <c r="AK5279" s="258">
        <v>1.1103427000000001E-2</v>
      </c>
      <c r="AL5279" s="258">
        <v>1.5989156000000001E-2</v>
      </c>
      <c r="AM5279" s="258">
        <v>4.0770545999999998E-5</v>
      </c>
      <c r="AN5279" s="258">
        <v>0.17794377</v>
      </c>
      <c r="AO5279" s="258">
        <v>0.12669601</v>
      </c>
      <c r="AP5279" s="258">
        <v>0.21633010999999999</v>
      </c>
      <c r="AQ5279" s="258">
        <v>1.0390882000000001E-2</v>
      </c>
      <c r="AR5279" s="258">
        <v>11.282674999999999</v>
      </c>
      <c r="AT5279" s="193"/>
      <c r="AU5279" s="193"/>
      <c r="AV5279" s="193"/>
      <c r="AW5279" s="193"/>
      <c r="AX5279" s="193"/>
      <c r="AY5279" s="193"/>
      <c r="AZ5279" s="193"/>
      <c r="BA5279" s="193"/>
      <c r="BB5279" s="193"/>
      <c r="BC5279" s="193"/>
      <c r="BD5279" s="193"/>
      <c r="BE5279" s="315"/>
      <c r="BF5279" s="315"/>
      <c r="BG5279" s="315"/>
      <c r="BH5279" s="315"/>
      <c r="BI5279" s="315"/>
      <c r="BJ5279" s="315"/>
      <c r="BK5279" s="315"/>
    </row>
    <row r="5280" spans="1:63" x14ac:dyDescent="0.25">
      <c r="A5280" s="9"/>
      <c r="B5280" s="185" t="s">
        <v>1264</v>
      </c>
      <c r="C5280" s="25" t="s">
        <v>1955</v>
      </c>
      <c r="D5280" s="193">
        <v>7541.0964999999997</v>
      </c>
      <c r="E5280" s="193">
        <v>4047.5167000000001</v>
      </c>
      <c r="F5280" s="193">
        <v>558.66764000000001</v>
      </c>
      <c r="G5280" s="193">
        <v>2686.9580000000001</v>
      </c>
      <c r="H5280" s="193">
        <v>7.4691839</v>
      </c>
      <c r="I5280" s="193">
        <v>71.212069</v>
      </c>
      <c r="J5280" s="193">
        <v>89.297617000000002</v>
      </c>
      <c r="K5280" s="193">
        <v>5.1111044999999997</v>
      </c>
      <c r="L5280" s="193">
        <v>74.864110999999994</v>
      </c>
      <c r="M5280" s="193">
        <v>0</v>
      </c>
      <c r="N5280" s="193">
        <v>0</v>
      </c>
      <c r="O5280" s="193">
        <v>0</v>
      </c>
      <c r="P5280" s="199">
        <f t="shared" si="1029"/>
        <v>29981.605185185184</v>
      </c>
      <c r="Q5280" s="240">
        <v>119785.35</v>
      </c>
      <c r="R5280" s="99">
        <v>100763.65</v>
      </c>
      <c r="S5280" s="99">
        <v>15834</v>
      </c>
      <c r="T5280" s="99">
        <v>0.19117999999999999</v>
      </c>
      <c r="U5280" s="99">
        <v>619.80999999999995</v>
      </c>
      <c r="V5280" s="99">
        <v>209.69479999999999</v>
      </c>
      <c r="W5280" s="99">
        <v>2358</v>
      </c>
      <c r="X5280" s="241">
        <f t="shared" si="1030"/>
        <v>2451.2341011057001</v>
      </c>
      <c r="Y5280" s="241">
        <f t="shared" si="1031"/>
        <v>1648.2995617719998</v>
      </c>
      <c r="Z5280" s="241">
        <f t="shared" si="1032"/>
        <v>550.7438952637001</v>
      </c>
      <c r="AA5280" s="241">
        <f t="shared" si="1033"/>
        <v>252.19064406999999</v>
      </c>
      <c r="AB5280" s="258">
        <v>831.07501999999999</v>
      </c>
      <c r="AC5280" s="258">
        <v>4.9668585000000001E-2</v>
      </c>
      <c r="AD5280" s="258">
        <v>734.95817</v>
      </c>
      <c r="AE5280" s="258">
        <v>4.7602057000000003E-2</v>
      </c>
      <c r="AF5280" s="258">
        <v>81.669409999999999</v>
      </c>
      <c r="AG5280" s="258">
        <v>0.49969112999999998</v>
      </c>
      <c r="AH5280" s="258">
        <v>543.74886000000004</v>
      </c>
      <c r="AI5280" s="258">
        <v>0.48765834000000002</v>
      </c>
      <c r="AJ5280" s="258">
        <v>0.16880360999999999</v>
      </c>
      <c r="AK5280" s="258">
        <v>1.9526733000000001</v>
      </c>
      <c r="AL5280" s="258">
        <v>1.6739379000000001</v>
      </c>
      <c r="AM5280" s="258">
        <v>4.3349136999999999E-3</v>
      </c>
      <c r="AN5280" s="258">
        <v>3.1626821999999999</v>
      </c>
      <c r="AO5280" s="258">
        <v>30.706246</v>
      </c>
      <c r="AP5280" s="258">
        <v>-31.161301000000002</v>
      </c>
      <c r="AQ5280" s="258">
        <v>0.16989407000000001</v>
      </c>
      <c r="AR5280" s="258">
        <v>252.02074999999999</v>
      </c>
      <c r="AT5280" s="193"/>
      <c r="AU5280" s="193"/>
      <c r="AV5280" s="193"/>
      <c r="AW5280" s="193"/>
      <c r="AX5280" s="193"/>
      <c r="AY5280" s="193"/>
      <c r="AZ5280" s="193"/>
      <c r="BA5280" s="193"/>
      <c r="BB5280" s="193"/>
      <c r="BC5280" s="193"/>
      <c r="BD5280" s="193"/>
      <c r="BE5280" s="315"/>
      <c r="BF5280" s="315"/>
      <c r="BG5280" s="315"/>
      <c r="BH5280" s="315"/>
      <c r="BI5280" s="315"/>
      <c r="BJ5280" s="315"/>
      <c r="BK5280" s="315"/>
    </row>
    <row r="5281" spans="1:63" x14ac:dyDescent="0.25">
      <c r="A5281" s="9"/>
      <c r="B5281" s="185" t="s">
        <v>1264</v>
      </c>
      <c r="C5281" s="25" t="s">
        <v>86</v>
      </c>
      <c r="D5281" s="193">
        <v>1852.6919</v>
      </c>
      <c r="E5281" s="193">
        <v>1628.1484</v>
      </c>
      <c r="F5281" s="193">
        <v>35.962772999999999</v>
      </c>
      <c r="G5281" s="193">
        <v>128.97881000000001</v>
      </c>
      <c r="H5281" s="193">
        <v>0.45783338000000001</v>
      </c>
      <c r="I5281" s="193">
        <v>8.6652255</v>
      </c>
      <c r="J5281" s="193">
        <v>41.769984000000001</v>
      </c>
      <c r="K5281" s="193">
        <v>0.33211950000000001</v>
      </c>
      <c r="L5281" s="193">
        <v>8.3767584999999993</v>
      </c>
      <c r="M5281" s="193">
        <v>0</v>
      </c>
      <c r="N5281" s="193">
        <v>0</v>
      </c>
      <c r="O5281" s="193">
        <v>0</v>
      </c>
      <c r="P5281" s="199">
        <f t="shared" si="1029"/>
        <v>12060.358518518518</v>
      </c>
      <c r="Q5281" s="240">
        <v>10581.864</v>
      </c>
      <c r="R5281" s="99">
        <v>8050.5205999999998</v>
      </c>
      <c r="S5281" s="99">
        <v>2115.288</v>
      </c>
      <c r="T5281" s="99">
        <v>1.3526E-2</v>
      </c>
      <c r="U5281" s="99">
        <v>94.459000000000003</v>
      </c>
      <c r="V5281" s="99">
        <v>35.062539999999998</v>
      </c>
      <c r="W5281" s="99">
        <v>286.52</v>
      </c>
      <c r="X5281" s="241">
        <f t="shared" si="1030"/>
        <v>618.11472996380996</v>
      </c>
      <c r="Y5281" s="241">
        <f t="shared" si="1031"/>
        <v>378.22678742279999</v>
      </c>
      <c r="Z5281" s="241">
        <f t="shared" si="1032"/>
        <v>219.71904146801</v>
      </c>
      <c r="AA5281" s="241">
        <f t="shared" si="1033"/>
        <v>20.168901073000001</v>
      </c>
      <c r="AB5281" s="258">
        <v>334.31198999999998</v>
      </c>
      <c r="AC5281" s="258">
        <v>3.5249505E-3</v>
      </c>
      <c r="AD5281" s="258">
        <v>37.008183000000002</v>
      </c>
      <c r="AE5281" s="258">
        <v>2.9486592999999998E-3</v>
      </c>
      <c r="AF5281" s="258">
        <v>6.8327336000000001</v>
      </c>
      <c r="AG5281" s="258">
        <v>6.7407212999999994E-2</v>
      </c>
      <c r="AH5281" s="258">
        <v>218.81055000000001</v>
      </c>
      <c r="AI5281" s="258">
        <v>3.9820577000000003E-2</v>
      </c>
      <c r="AJ5281" s="258">
        <v>9.0902969E-2</v>
      </c>
      <c r="AK5281" s="258">
        <v>0.10432300999999999</v>
      </c>
      <c r="AL5281" s="258">
        <v>7.7504738000000004E-2</v>
      </c>
      <c r="AM5281" s="258">
        <v>2.0194401E-4</v>
      </c>
      <c r="AN5281" s="258">
        <v>0.31562423000000001</v>
      </c>
      <c r="AO5281" s="258">
        <v>1.3398707999999999</v>
      </c>
      <c r="AP5281" s="258">
        <v>-1.0597567999999999</v>
      </c>
      <c r="AQ5281" s="258">
        <v>1.8679073000000001E-2</v>
      </c>
      <c r="AR5281" s="258">
        <v>20.150221999999999</v>
      </c>
      <c r="AT5281" s="193"/>
      <c r="AU5281" s="193"/>
      <c r="AV5281" s="193"/>
      <c r="AW5281" s="193"/>
      <c r="AX5281" s="193"/>
      <c r="AY5281" s="193"/>
      <c r="AZ5281" s="193"/>
      <c r="BA5281" s="193"/>
      <c r="BB5281" s="193"/>
      <c r="BC5281" s="193"/>
      <c r="BD5281" s="193"/>
      <c r="BE5281" s="315"/>
      <c r="BF5281" s="315"/>
      <c r="BG5281" s="315"/>
      <c r="BH5281" s="315"/>
      <c r="BI5281" s="315"/>
      <c r="BJ5281" s="315"/>
      <c r="BK5281" s="315"/>
    </row>
    <row r="5282" spans="1:63" x14ac:dyDescent="0.25">
      <c r="A5282" s="9"/>
      <c r="B5282" s="185" t="s">
        <v>1264</v>
      </c>
      <c r="C5282" s="25" t="s">
        <v>87</v>
      </c>
      <c r="D5282" s="193">
        <v>2887.4670000000001</v>
      </c>
      <c r="E5282" s="193">
        <v>1191.7920999999999</v>
      </c>
      <c r="F5282" s="193">
        <v>246.93799000000001</v>
      </c>
      <c r="G5282" s="193">
        <v>1346.0092999999999</v>
      </c>
      <c r="H5282" s="193">
        <v>3.1270684000000002</v>
      </c>
      <c r="I5282" s="193">
        <v>30.119842999999999</v>
      </c>
      <c r="J5282" s="193">
        <v>43.175156000000001</v>
      </c>
      <c r="K5282" s="193">
        <v>1.4589506999999999</v>
      </c>
      <c r="L5282" s="193">
        <v>24.846654999999998</v>
      </c>
      <c r="M5282" s="193">
        <v>0</v>
      </c>
      <c r="N5282" s="193">
        <v>0</v>
      </c>
      <c r="O5282" s="193">
        <v>0</v>
      </c>
      <c r="P5282" s="199">
        <f t="shared" si="1029"/>
        <v>8828.0896296296287</v>
      </c>
      <c r="Q5282" s="240">
        <v>46941.148000000001</v>
      </c>
      <c r="R5282" s="99">
        <v>42439.714999999997</v>
      </c>
      <c r="S5282" s="99">
        <v>3717.28</v>
      </c>
      <c r="T5282" s="99">
        <v>8.6257E-2</v>
      </c>
      <c r="U5282" s="99">
        <v>113.49</v>
      </c>
      <c r="V5282" s="99">
        <v>28.266210000000001</v>
      </c>
      <c r="W5282" s="99">
        <v>642.30999999999995</v>
      </c>
      <c r="X5282" s="241">
        <f t="shared" si="1030"/>
        <v>908.94326880929998</v>
      </c>
      <c r="Y5282" s="241">
        <f t="shared" si="1031"/>
        <v>639.79887168599998</v>
      </c>
      <c r="Z5282" s="241">
        <f t="shared" si="1032"/>
        <v>162.9698341783</v>
      </c>
      <c r="AA5282" s="241">
        <f t="shared" si="1033"/>
        <v>106.17456294499999</v>
      </c>
      <c r="AB5282" s="258">
        <v>244.71016</v>
      </c>
      <c r="AC5282" s="258">
        <v>2.2543384E-2</v>
      </c>
      <c r="AD5282" s="258">
        <v>361.46717999999998</v>
      </c>
      <c r="AE5282" s="258">
        <v>2.0652371999999999E-2</v>
      </c>
      <c r="AF5282" s="258">
        <v>33.462255999999996</v>
      </c>
      <c r="AG5282" s="258">
        <v>0.11607993</v>
      </c>
      <c r="AH5282" s="258">
        <v>160.06094999999999</v>
      </c>
      <c r="AI5282" s="258">
        <v>0.19146036</v>
      </c>
      <c r="AJ5282" s="258">
        <v>2.6950176999999999E-2</v>
      </c>
      <c r="AK5282" s="258">
        <v>0.95593686</v>
      </c>
      <c r="AL5282" s="258">
        <v>0.83831268999999997</v>
      </c>
      <c r="AM5282" s="258">
        <v>2.1673913E-3</v>
      </c>
      <c r="AN5282" s="258">
        <v>1.0226786999999999</v>
      </c>
      <c r="AO5282" s="258">
        <v>14.477394</v>
      </c>
      <c r="AP5282" s="258">
        <v>-14.606016</v>
      </c>
      <c r="AQ5282" s="258">
        <v>5.7862944999999999E-2</v>
      </c>
      <c r="AR5282" s="258">
        <v>106.11669999999999</v>
      </c>
      <c r="AT5282" s="193"/>
      <c r="AU5282" s="193"/>
      <c r="AV5282" s="193"/>
      <c r="AW5282" s="193"/>
      <c r="AX5282" s="193"/>
      <c r="AY5282" s="193"/>
      <c r="AZ5282" s="193"/>
      <c r="BA5282" s="193"/>
      <c r="BB5282" s="193"/>
      <c r="BC5282" s="193"/>
      <c r="BD5282" s="193"/>
      <c r="BE5282" s="315"/>
      <c r="BF5282" s="315"/>
      <c r="BG5282" s="315"/>
      <c r="BH5282" s="315"/>
      <c r="BI5282" s="315"/>
      <c r="BJ5282" s="315"/>
      <c r="BK5282" s="315"/>
    </row>
    <row r="5283" spans="1:63" x14ac:dyDescent="0.25">
      <c r="A5283" s="9"/>
      <c r="B5283" s="185" t="s">
        <v>1264</v>
      </c>
      <c r="C5283" s="25" t="s">
        <v>1954</v>
      </c>
      <c r="D5283" s="193">
        <v>106.80067</v>
      </c>
      <c r="E5283" s="193">
        <v>94.651584999999997</v>
      </c>
      <c r="F5283" s="193">
        <v>3.5034649</v>
      </c>
      <c r="G5283" s="193">
        <v>0.58100056</v>
      </c>
      <c r="H5283" s="193">
        <v>7.7719670000000005E-2</v>
      </c>
      <c r="I5283" s="193">
        <v>0.5774416</v>
      </c>
      <c r="J5283" s="193">
        <v>6.7371922</v>
      </c>
      <c r="K5283" s="193">
        <v>4.5616433999999997E-2</v>
      </c>
      <c r="L5283" s="193">
        <v>0.62665059000000001</v>
      </c>
      <c r="M5283" s="193">
        <v>0</v>
      </c>
      <c r="N5283" s="193">
        <v>0</v>
      </c>
      <c r="O5283" s="193">
        <v>0</v>
      </c>
      <c r="P5283" s="199">
        <f t="shared" si="1029"/>
        <v>701.12285185185181</v>
      </c>
      <c r="Q5283" s="240">
        <v>994.31066999999996</v>
      </c>
      <c r="R5283" s="99">
        <v>855.31232</v>
      </c>
      <c r="S5283" s="99">
        <v>115.3096</v>
      </c>
      <c r="T5283" s="99">
        <v>2.0650999999999998E-3</v>
      </c>
      <c r="U5283" s="99">
        <v>4.8696999999999999</v>
      </c>
      <c r="V5283" s="99">
        <v>1.67299</v>
      </c>
      <c r="W5283" s="99">
        <v>17.143999999999998</v>
      </c>
      <c r="X5283" s="241">
        <f t="shared" si="1030"/>
        <v>41.306130691609994</v>
      </c>
      <c r="Y5283" s="241">
        <f t="shared" si="1031"/>
        <v>26.293954830599997</v>
      </c>
      <c r="Z5283" s="241">
        <f t="shared" si="1032"/>
        <v>12.871356642610001</v>
      </c>
      <c r="AA5283" s="241">
        <f t="shared" si="1033"/>
        <v>2.1408192183999999</v>
      </c>
      <c r="AB5283" s="258">
        <v>19.435023999999999</v>
      </c>
      <c r="AC5283" s="258">
        <v>4.8808450999999998E-4</v>
      </c>
      <c r="AD5283" s="258">
        <v>6.0038422999999996</v>
      </c>
      <c r="AE5283" s="258">
        <v>4.8614139000000001E-4</v>
      </c>
      <c r="AF5283" s="258">
        <v>0.85043011000000002</v>
      </c>
      <c r="AG5283" s="258">
        <v>3.6841946999999998E-3</v>
      </c>
      <c r="AH5283" s="258">
        <v>12.720912</v>
      </c>
      <c r="AI5283" s="258">
        <v>5.1848140999999999E-3</v>
      </c>
      <c r="AJ5283" s="258">
        <v>1.9250280000000001E-3</v>
      </c>
      <c r="AK5283" s="258">
        <v>4.8615854E-3</v>
      </c>
      <c r="AL5283" s="258">
        <v>4.7045521999999999E-2</v>
      </c>
      <c r="AM5283" s="258">
        <v>1.1627511E-4</v>
      </c>
      <c r="AN5283" s="258">
        <v>1.5208764E-2</v>
      </c>
      <c r="AO5283" s="258">
        <v>4.0174585999999998E-2</v>
      </c>
      <c r="AP5283" s="258">
        <v>3.5928068000000001E-2</v>
      </c>
      <c r="AQ5283" s="258">
        <v>1.5382184E-3</v>
      </c>
      <c r="AR5283" s="258">
        <v>2.139281</v>
      </c>
      <c r="AT5283" s="193"/>
      <c r="AU5283" s="193"/>
      <c r="AV5283" s="193"/>
      <c r="AW5283" s="193"/>
      <c r="AX5283" s="193"/>
      <c r="AY5283" s="193"/>
      <c r="AZ5283" s="193"/>
      <c r="BA5283" s="193"/>
      <c r="BB5283" s="193"/>
      <c r="BC5283" s="193"/>
      <c r="BD5283" s="193"/>
      <c r="BE5283" s="315"/>
      <c r="BF5283" s="315"/>
      <c r="BG5283" s="315"/>
      <c r="BH5283" s="315"/>
      <c r="BI5283" s="315"/>
      <c r="BJ5283" s="315"/>
      <c r="BK5283" s="315"/>
    </row>
    <row r="5284" spans="1:63" x14ac:dyDescent="0.25">
      <c r="A5284" s="9"/>
      <c r="B5284" s="185" t="s">
        <v>1264</v>
      </c>
      <c r="C5284" s="25" t="s">
        <v>762</v>
      </c>
      <c r="D5284" s="193">
        <v>171.51418000000001</v>
      </c>
      <c r="E5284" s="193">
        <v>150.79342</v>
      </c>
      <c r="F5284" s="193">
        <v>6.4110000999999999</v>
      </c>
      <c r="G5284" s="193">
        <v>0.92085289000000004</v>
      </c>
      <c r="H5284" s="193">
        <v>0.14280420999999999</v>
      </c>
      <c r="I5284" s="193">
        <v>1.0550793000000001</v>
      </c>
      <c r="J5284" s="193">
        <v>11.009767</v>
      </c>
      <c r="K5284" s="193">
        <v>7.4477323999999998E-2</v>
      </c>
      <c r="L5284" s="193">
        <v>1.1067747999999999</v>
      </c>
      <c r="M5284" s="193">
        <v>0</v>
      </c>
      <c r="N5284" s="193">
        <v>0</v>
      </c>
      <c r="O5284" s="193">
        <v>0</v>
      </c>
      <c r="P5284" s="199">
        <f t="shared" si="1029"/>
        <v>1116.9882962962963</v>
      </c>
      <c r="Q5284" s="240">
        <v>1845.828</v>
      </c>
      <c r="R5284" s="99">
        <v>1605.0549000000001</v>
      </c>
      <c r="S5284" s="99">
        <v>199.61760000000001</v>
      </c>
      <c r="T5284" s="99">
        <v>3.9768E-3</v>
      </c>
      <c r="U5284" s="99">
        <v>8.2967999999999993</v>
      </c>
      <c r="V5284" s="99">
        <v>2.8177279999999998</v>
      </c>
      <c r="W5284" s="99">
        <v>30.036999999999999</v>
      </c>
      <c r="X5284" s="241">
        <f t="shared" si="1030"/>
        <v>66.886922692790009</v>
      </c>
      <c r="Y5284" s="241">
        <f t="shared" si="1031"/>
        <v>42.33227733831</v>
      </c>
      <c r="Z5284" s="241">
        <f t="shared" si="1032"/>
        <v>20.537643625979999</v>
      </c>
      <c r="AA5284" s="241">
        <f t="shared" si="1033"/>
        <v>4.0170017284999995</v>
      </c>
      <c r="AB5284" s="258">
        <v>30.962744000000001</v>
      </c>
      <c r="AC5284" s="258">
        <v>9.0894483999999997E-4</v>
      </c>
      <c r="AD5284" s="258">
        <v>9.8005323000000004</v>
      </c>
      <c r="AE5284" s="258">
        <v>8.9709147E-4</v>
      </c>
      <c r="AF5284" s="258">
        <v>1.5608154999999999</v>
      </c>
      <c r="AG5284" s="258">
        <v>6.3795019999999996E-3</v>
      </c>
      <c r="AH5284" s="258">
        <v>20.266197999999999</v>
      </c>
      <c r="AI5284" s="258">
        <v>9.4725502000000007E-3</v>
      </c>
      <c r="AJ5284" s="258">
        <v>2.9938122999999999E-3</v>
      </c>
      <c r="AK5284" s="258">
        <v>8.3888061999999996E-3</v>
      </c>
      <c r="AL5284" s="258">
        <v>7.6699650999999994E-2</v>
      </c>
      <c r="AM5284" s="258">
        <v>1.8958028E-4</v>
      </c>
      <c r="AN5284" s="258">
        <v>2.5941439E-2</v>
      </c>
      <c r="AO5284" s="258">
        <v>7.1784153000000003E-2</v>
      </c>
      <c r="AP5284" s="258">
        <v>7.5975634E-2</v>
      </c>
      <c r="AQ5284" s="258">
        <v>2.7780284999999998E-3</v>
      </c>
      <c r="AR5284" s="258">
        <v>4.0142236999999996</v>
      </c>
      <c r="AT5284" s="193"/>
      <c r="AU5284" s="193"/>
      <c r="AV5284" s="193"/>
      <c r="AW5284" s="193"/>
      <c r="AX5284" s="193"/>
      <c r="AY5284" s="193"/>
      <c r="AZ5284" s="193"/>
      <c r="BA5284" s="193"/>
      <c r="BB5284" s="193"/>
      <c r="BC5284" s="193"/>
      <c r="BD5284" s="193"/>
      <c r="BE5284" s="315"/>
      <c r="BF5284" s="315"/>
      <c r="BG5284" s="315"/>
      <c r="BH5284" s="315"/>
      <c r="BI5284" s="315"/>
      <c r="BJ5284" s="315"/>
      <c r="BK5284" s="315"/>
    </row>
    <row r="5285" spans="1:63" x14ac:dyDescent="0.25">
      <c r="A5285" s="9"/>
      <c r="B5285" s="185" t="s">
        <v>1264</v>
      </c>
      <c r="C5285" s="25" t="s">
        <v>761</v>
      </c>
      <c r="D5285" s="193">
        <v>260.75675000000001</v>
      </c>
      <c r="E5285" s="193">
        <v>230.80259000000001</v>
      </c>
      <c r="F5285" s="193">
        <v>8.4428677000000008</v>
      </c>
      <c r="G5285" s="193">
        <v>1.3950463</v>
      </c>
      <c r="H5285" s="193">
        <v>0.18742766</v>
      </c>
      <c r="I5285" s="193">
        <v>1.3587412999999999</v>
      </c>
      <c r="J5285" s="193">
        <v>16.932153</v>
      </c>
      <c r="K5285" s="193">
        <v>0.11480340999999999</v>
      </c>
      <c r="L5285" s="193">
        <v>1.5231136999999999</v>
      </c>
      <c r="M5285" s="193">
        <v>0</v>
      </c>
      <c r="N5285" s="193">
        <v>0</v>
      </c>
      <c r="O5285" s="193">
        <v>0</v>
      </c>
      <c r="P5285" s="199">
        <f t="shared" si="1029"/>
        <v>1709.6488148148148</v>
      </c>
      <c r="Q5285" s="240">
        <v>2379.5918000000001</v>
      </c>
      <c r="R5285" s="99">
        <v>2035.1876999999999</v>
      </c>
      <c r="S5285" s="99">
        <v>285.83519999999999</v>
      </c>
      <c r="T5285" s="99">
        <v>4.8652000000000001E-3</v>
      </c>
      <c r="U5285" s="99">
        <v>12.13</v>
      </c>
      <c r="V5285" s="99">
        <v>4.1959989999999996</v>
      </c>
      <c r="W5285" s="99">
        <v>42.238</v>
      </c>
      <c r="X5285" s="241">
        <f t="shared" si="1030"/>
        <v>101.26264587708998</v>
      </c>
      <c r="Y5285" s="241">
        <f t="shared" si="1031"/>
        <v>64.783508017699987</v>
      </c>
      <c r="Z5285" s="241">
        <f t="shared" si="1032"/>
        <v>31.384974542289999</v>
      </c>
      <c r="AA5285" s="241">
        <f t="shared" si="1033"/>
        <v>5.0941633170999996</v>
      </c>
      <c r="AB5285" s="258">
        <v>47.391210999999998</v>
      </c>
      <c r="AC5285" s="258">
        <v>1.1672757E-3</v>
      </c>
      <c r="AD5285" s="258">
        <v>15.340515999999999</v>
      </c>
      <c r="AE5285" s="258">
        <v>1.168543E-3</v>
      </c>
      <c r="AF5285" s="258">
        <v>2.040314</v>
      </c>
      <c r="AG5285" s="258">
        <v>9.1311989999999996E-3</v>
      </c>
      <c r="AH5285" s="258">
        <v>31.019226</v>
      </c>
      <c r="AI5285" s="258">
        <v>1.2502127E-2</v>
      </c>
      <c r="AJ5285" s="258">
        <v>4.3483356000000003E-3</v>
      </c>
      <c r="AK5285" s="258">
        <v>1.2064653999999999E-2</v>
      </c>
      <c r="AL5285" s="258">
        <v>0.12041039000000001</v>
      </c>
      <c r="AM5285" s="258">
        <v>2.9758368999999998E-4</v>
      </c>
      <c r="AN5285" s="258">
        <v>3.7771364000000002E-2</v>
      </c>
      <c r="AO5285" s="258">
        <v>9.8128138000000004E-2</v>
      </c>
      <c r="AP5285" s="258">
        <v>8.0225950000000004E-2</v>
      </c>
      <c r="AQ5285" s="258">
        <v>3.7098170999999998E-3</v>
      </c>
      <c r="AR5285" s="258">
        <v>5.0904534999999997</v>
      </c>
      <c r="AT5285" s="193"/>
      <c r="AU5285" s="193"/>
      <c r="AV5285" s="193"/>
      <c r="AW5285" s="193"/>
      <c r="AX5285" s="193"/>
      <c r="AY5285" s="193"/>
      <c r="AZ5285" s="193"/>
      <c r="BA5285" s="193"/>
      <c r="BB5285" s="193"/>
      <c r="BC5285" s="193"/>
      <c r="BD5285" s="193"/>
      <c r="BE5285" s="315"/>
      <c r="BF5285" s="315"/>
      <c r="BG5285" s="315"/>
      <c r="BH5285" s="315"/>
      <c r="BI5285" s="315"/>
      <c r="BJ5285" s="315"/>
      <c r="BK5285" s="315"/>
    </row>
    <row r="5286" spans="1:63" x14ac:dyDescent="0.25">
      <c r="A5286" s="9"/>
      <c r="B5286" s="185" t="s">
        <v>1264</v>
      </c>
      <c r="C5286" s="25" t="s">
        <v>4827</v>
      </c>
      <c r="D5286" s="193">
        <v>26.702294999999999</v>
      </c>
      <c r="E5286" s="193">
        <v>23.311644999999999</v>
      </c>
      <c r="F5286" s="193">
        <v>1.5402704</v>
      </c>
      <c r="G5286" s="193">
        <v>0.19910913999999999</v>
      </c>
      <c r="H5286" s="193">
        <v>3.0747258E-2</v>
      </c>
      <c r="I5286" s="193">
        <v>0.25331044000000003</v>
      </c>
      <c r="J5286" s="193">
        <v>0.96283010000000002</v>
      </c>
      <c r="K5286" s="193">
        <v>9.3417012999999997E-3</v>
      </c>
      <c r="L5286" s="193">
        <v>0.39504128999999999</v>
      </c>
      <c r="M5286" s="193">
        <v>0</v>
      </c>
      <c r="N5286" s="193">
        <v>0</v>
      </c>
      <c r="O5286" s="193">
        <v>0</v>
      </c>
      <c r="P5286" s="199">
        <f t="shared" si="1029"/>
        <v>172.67885185185182</v>
      </c>
      <c r="Q5286" s="240">
        <v>1000.2112</v>
      </c>
      <c r="R5286" s="99">
        <v>895.99114999999995</v>
      </c>
      <c r="S5286" s="99">
        <v>86.542400000000001</v>
      </c>
      <c r="T5286" s="99">
        <v>1.1785999999999999E-3</v>
      </c>
      <c r="U5286" s="99">
        <v>3.6573000000000002</v>
      </c>
      <c r="V5286" s="99">
        <v>1.289148</v>
      </c>
      <c r="W5286" s="99">
        <v>12.73</v>
      </c>
      <c r="X5286" s="241">
        <f t="shared" si="1030"/>
        <v>11.500781699530998</v>
      </c>
      <c r="Y5286" s="241">
        <f t="shared" si="1031"/>
        <v>6.0264702411999993</v>
      </c>
      <c r="Z5286" s="241">
        <f t="shared" si="1032"/>
        <v>3.233030827221</v>
      </c>
      <c r="AA5286" s="241">
        <f t="shared" si="1033"/>
        <v>2.24128063111</v>
      </c>
      <c r="AB5286" s="258">
        <v>4.7866097999999999</v>
      </c>
      <c r="AC5286" s="258">
        <v>6.6925233000000005E-4</v>
      </c>
      <c r="AD5286" s="258">
        <v>0.90438755999999998</v>
      </c>
      <c r="AE5286" s="258">
        <v>1.4357977E-4</v>
      </c>
      <c r="AF5286" s="258">
        <v>0.33188264000000001</v>
      </c>
      <c r="AG5286" s="258">
        <v>2.7774090999999998E-3</v>
      </c>
      <c r="AH5286" s="258">
        <v>3.1329782000000002</v>
      </c>
      <c r="AI5286" s="258">
        <v>2.4370676E-3</v>
      </c>
      <c r="AJ5286" s="258">
        <v>1.2067368E-3</v>
      </c>
      <c r="AK5286" s="258">
        <v>1.78739E-3</v>
      </c>
      <c r="AL5286" s="258">
        <v>5.9064963999999999E-3</v>
      </c>
      <c r="AM5286" s="258">
        <v>1.4690421E-5</v>
      </c>
      <c r="AN5286" s="258">
        <v>1.1693382E-2</v>
      </c>
      <c r="AO5286" s="258">
        <v>2.4900566999999998E-2</v>
      </c>
      <c r="AP5286" s="258">
        <v>5.2106297000000003E-2</v>
      </c>
      <c r="AQ5286" s="258">
        <v>9.3533110999999996E-4</v>
      </c>
      <c r="AR5286" s="258">
        <v>2.2403453</v>
      </c>
      <c r="AT5286" s="193"/>
      <c r="AU5286" s="193"/>
      <c r="AV5286" s="193"/>
      <c r="AW5286" s="193"/>
      <c r="AX5286" s="193"/>
      <c r="AY5286" s="193"/>
      <c r="AZ5286" s="193"/>
      <c r="BA5286" s="193"/>
      <c r="BB5286" s="193"/>
      <c r="BC5286" s="193"/>
      <c r="BD5286" s="193"/>
      <c r="BE5286" s="315"/>
      <c r="BF5286" s="315"/>
      <c r="BG5286" s="315"/>
      <c r="BH5286" s="315"/>
      <c r="BI5286" s="315"/>
      <c r="BJ5286" s="315"/>
      <c r="BK5286" s="315"/>
    </row>
    <row r="5287" spans="1:63" x14ac:dyDescent="0.25">
      <c r="A5287" s="9"/>
      <c r="B5287" s="185" t="s">
        <v>1264</v>
      </c>
      <c r="C5287" s="25" t="s">
        <v>4828</v>
      </c>
      <c r="D5287" s="193">
        <v>55.238903999999998</v>
      </c>
      <c r="E5287" s="193">
        <v>39.563757000000003</v>
      </c>
      <c r="F5287" s="193">
        <v>10.222121</v>
      </c>
      <c r="G5287" s="193">
        <v>0.82995691999999999</v>
      </c>
      <c r="H5287" s="193">
        <v>6.4035223000000002E-2</v>
      </c>
      <c r="I5287" s="193">
        <v>0.89865974000000004</v>
      </c>
      <c r="J5287" s="193">
        <v>1.6386993000000001</v>
      </c>
      <c r="K5287" s="193">
        <v>1.5434161E-2</v>
      </c>
      <c r="L5287" s="193">
        <v>2.0062408</v>
      </c>
      <c r="M5287" s="193">
        <v>0</v>
      </c>
      <c r="N5287" s="193">
        <v>0</v>
      </c>
      <c r="O5287" s="193">
        <v>0</v>
      </c>
      <c r="P5287" s="199">
        <f t="shared" si="1029"/>
        <v>293.06486666666666</v>
      </c>
      <c r="Q5287" s="240">
        <v>2358.1087000000002</v>
      </c>
      <c r="R5287" s="99">
        <v>1793.4799</v>
      </c>
      <c r="S5287" s="99">
        <v>473.11040000000003</v>
      </c>
      <c r="T5287" s="99">
        <v>4.1111999999999998E-3</v>
      </c>
      <c r="U5287" s="99">
        <v>22.053000000000001</v>
      </c>
      <c r="V5287" s="99">
        <v>8.3532499999999992</v>
      </c>
      <c r="W5287" s="99">
        <v>61.107999999999997</v>
      </c>
      <c r="X5287" s="241">
        <f t="shared" si="1030"/>
        <v>21.429163281865002</v>
      </c>
      <c r="Y5287" s="241">
        <f t="shared" si="1031"/>
        <v>11.387868718190001</v>
      </c>
      <c r="Z5287" s="241">
        <f t="shared" si="1032"/>
        <v>5.5506511641750009</v>
      </c>
      <c r="AA5287" s="241">
        <f t="shared" si="1033"/>
        <v>4.4906433994999997</v>
      </c>
      <c r="AB5287" s="258">
        <v>8.1234786999999997</v>
      </c>
      <c r="AC5287" s="258">
        <v>1.0119222E-3</v>
      </c>
      <c r="AD5287" s="258">
        <v>1.7285948</v>
      </c>
      <c r="AE5287" s="258">
        <v>3.6058998999999997E-4</v>
      </c>
      <c r="AF5287" s="258">
        <v>1.5192912999999999</v>
      </c>
      <c r="AG5287" s="258">
        <v>1.5131406E-2</v>
      </c>
      <c r="AH5287" s="258">
        <v>5.3170168000000002</v>
      </c>
      <c r="AI5287" s="258">
        <v>1.399077E-2</v>
      </c>
      <c r="AJ5287" s="258">
        <v>6.4997318000000002E-3</v>
      </c>
      <c r="AK5287" s="258">
        <v>4.2534924999999999E-3</v>
      </c>
      <c r="AL5287" s="258">
        <v>7.4202729999999998E-3</v>
      </c>
      <c r="AM5287" s="258">
        <v>1.8776875000000001E-5</v>
      </c>
      <c r="AN5287" s="258">
        <v>6.1577459000000001E-2</v>
      </c>
      <c r="AO5287" s="258">
        <v>5.0285839999999998E-2</v>
      </c>
      <c r="AP5287" s="258">
        <v>8.9588021000000004E-2</v>
      </c>
      <c r="AQ5287" s="258">
        <v>3.6938994999999998E-3</v>
      </c>
      <c r="AR5287" s="258">
        <v>4.4869494999999997</v>
      </c>
      <c r="AT5287" s="193"/>
      <c r="AU5287" s="193"/>
      <c r="AV5287" s="193"/>
      <c r="AW5287" s="193"/>
      <c r="AX5287" s="193"/>
      <c r="AY5287" s="193"/>
      <c r="AZ5287" s="193"/>
      <c r="BA5287" s="193"/>
      <c r="BB5287" s="193"/>
      <c r="BC5287" s="193"/>
      <c r="BD5287" s="193"/>
      <c r="BE5287" s="315"/>
      <c r="BF5287" s="315"/>
      <c r="BG5287" s="315"/>
      <c r="BH5287" s="315"/>
      <c r="BI5287" s="315"/>
      <c r="BJ5287" s="315"/>
      <c r="BK5287" s="315"/>
    </row>
    <row r="5288" spans="1:63" x14ac:dyDescent="0.25">
      <c r="A5288" s="9"/>
      <c r="B5288" s="185" t="s">
        <v>1264</v>
      </c>
      <c r="C5288" s="25" t="s">
        <v>760</v>
      </c>
      <c r="D5288" s="193">
        <v>64.085690999999997</v>
      </c>
      <c r="E5288" s="193">
        <v>55.948160000000001</v>
      </c>
      <c r="F5288" s="193">
        <v>3.6966296999999999</v>
      </c>
      <c r="G5288" s="193">
        <v>0.47785264999999999</v>
      </c>
      <c r="H5288" s="193">
        <v>7.3793879000000007E-2</v>
      </c>
      <c r="I5288" s="193">
        <v>0.60794857000000002</v>
      </c>
      <c r="J5288" s="193">
        <v>2.3107861000000001</v>
      </c>
      <c r="K5288" s="193">
        <v>2.2420722000000001E-2</v>
      </c>
      <c r="L5288" s="193">
        <v>0.94809895</v>
      </c>
      <c r="M5288" s="193">
        <v>0</v>
      </c>
      <c r="N5288" s="193">
        <v>0</v>
      </c>
      <c r="O5288" s="193">
        <v>0</v>
      </c>
      <c r="P5288" s="199">
        <f t="shared" si="1029"/>
        <v>414.43081481481482</v>
      </c>
      <c r="Q5288" s="240">
        <v>2400.4693000000002</v>
      </c>
      <c r="R5288" s="99">
        <v>2150.3514</v>
      </c>
      <c r="S5288" s="99">
        <v>207.69280000000001</v>
      </c>
      <c r="T5288" s="99">
        <v>2.8284999999999999E-3</v>
      </c>
      <c r="U5288" s="99">
        <v>8.7774000000000001</v>
      </c>
      <c r="V5288" s="99">
        <v>3.0938349999999999</v>
      </c>
      <c r="W5288" s="99">
        <v>30.550999999999998</v>
      </c>
      <c r="X5288" s="241">
        <f t="shared" si="1030"/>
        <v>27.601822119918999</v>
      </c>
      <c r="Y5288" s="241">
        <f t="shared" si="1031"/>
        <v>14.463513110580001</v>
      </c>
      <c r="Z5288" s="241">
        <f t="shared" si="1032"/>
        <v>7.7593037219390002</v>
      </c>
      <c r="AA5288" s="241">
        <f t="shared" si="1033"/>
        <v>5.3790052873999992</v>
      </c>
      <c r="AB5288" s="258">
        <v>11.487907</v>
      </c>
      <c r="AC5288" s="258">
        <v>1.6061737E-3</v>
      </c>
      <c r="AD5288" s="258">
        <v>2.1704753000000001</v>
      </c>
      <c r="AE5288" s="258">
        <v>3.4458787999999999E-4</v>
      </c>
      <c r="AF5288" s="258">
        <v>0.79651433999999999</v>
      </c>
      <c r="AG5288" s="258">
        <v>6.6657089999999997E-3</v>
      </c>
      <c r="AH5288" s="258">
        <v>7.5191761000000001</v>
      </c>
      <c r="AI5288" s="258">
        <v>5.8489383000000002E-3</v>
      </c>
      <c r="AJ5288" s="258">
        <v>2.8961072999999999E-3</v>
      </c>
      <c r="AK5288" s="258">
        <v>4.2896773999999997E-3</v>
      </c>
      <c r="AL5288" s="258">
        <v>1.4175157000000001E-2</v>
      </c>
      <c r="AM5288" s="258">
        <v>3.5255939000000002E-5</v>
      </c>
      <c r="AN5288" s="258">
        <v>2.8064097E-2</v>
      </c>
      <c r="AO5288" s="258">
        <v>5.9760499000000002E-2</v>
      </c>
      <c r="AP5288" s="258">
        <v>0.12505789</v>
      </c>
      <c r="AQ5288" s="258">
        <v>2.2447874E-3</v>
      </c>
      <c r="AR5288" s="258">
        <v>5.3767604999999996</v>
      </c>
      <c r="AT5288" s="193"/>
      <c r="AU5288" s="193"/>
      <c r="AV5288" s="193"/>
      <c r="AW5288" s="193"/>
      <c r="AX5288" s="193"/>
      <c r="AY5288" s="193"/>
      <c r="AZ5288" s="193"/>
      <c r="BA5288" s="193"/>
      <c r="BB5288" s="193"/>
      <c r="BC5288" s="193"/>
      <c r="BD5288" s="193"/>
      <c r="BE5288" s="315"/>
      <c r="BF5288" s="315"/>
      <c r="BG5288" s="315"/>
      <c r="BH5288" s="315"/>
      <c r="BI5288" s="315"/>
      <c r="BJ5288" s="315"/>
      <c r="BK5288" s="315"/>
    </row>
    <row r="5289" spans="1:63" x14ac:dyDescent="0.25">
      <c r="A5289" s="9"/>
      <c r="B5289" s="185" t="s">
        <v>572</v>
      </c>
      <c r="C5289" s="25" t="s">
        <v>88</v>
      </c>
      <c r="D5289" s="193">
        <v>1.6346794</v>
      </c>
      <c r="E5289" s="193">
        <v>1.0115653</v>
      </c>
      <c r="F5289" s="193">
        <v>0.39435276000000002</v>
      </c>
      <c r="G5289" s="193">
        <v>8.8114174999999999E-3</v>
      </c>
      <c r="H5289" s="193">
        <v>8.9426574999999994E-3</v>
      </c>
      <c r="I5289" s="193">
        <v>7.3211401999999995E-2</v>
      </c>
      <c r="J5289" s="193">
        <v>8.6276141000000001E-2</v>
      </c>
      <c r="K5289" s="193">
        <v>4.5486798000000001E-4</v>
      </c>
      <c r="L5289" s="193">
        <v>5.1064829999999999E-2</v>
      </c>
      <c r="M5289" s="193">
        <v>0</v>
      </c>
      <c r="N5289" s="193">
        <v>0</v>
      </c>
      <c r="O5289" s="193">
        <v>0</v>
      </c>
      <c r="P5289" s="199">
        <f t="shared" si="1029"/>
        <v>7.4930762962962962</v>
      </c>
      <c r="Q5289" s="240">
        <v>128.84378000000001</v>
      </c>
      <c r="R5289" s="99">
        <v>120.72407</v>
      </c>
      <c r="S5289" s="99">
        <v>6.6589600000000004</v>
      </c>
      <c r="T5289" s="99">
        <v>3.3501000000000001E-4</v>
      </c>
      <c r="U5289" s="99">
        <v>0.21437999999999999</v>
      </c>
      <c r="V5289" s="99">
        <v>5.3731099999999997E-2</v>
      </c>
      <c r="W5289" s="99">
        <v>1.1922999999999999</v>
      </c>
      <c r="X5289" s="241">
        <f t="shared" si="1030"/>
        <v>0.76827015279763788</v>
      </c>
      <c r="Y5289" s="241">
        <f t="shared" si="1031"/>
        <v>0.32064424743999997</v>
      </c>
      <c r="Z5289" s="241">
        <f t="shared" si="1032"/>
        <v>0.14566185811763799</v>
      </c>
      <c r="AA5289" s="241">
        <f t="shared" si="1033"/>
        <v>0.30196404723999998</v>
      </c>
      <c r="AB5289" s="258">
        <v>0.20770452</v>
      </c>
      <c r="AC5289" s="258">
        <v>6.5120926E-5</v>
      </c>
      <c r="AD5289" s="258">
        <v>1.2822627E-2</v>
      </c>
      <c r="AE5289" s="258">
        <v>5.8464814000000001E-5</v>
      </c>
      <c r="AF5289" s="258">
        <v>9.9780273000000003E-2</v>
      </c>
      <c r="AG5289" s="258">
        <v>2.1324169999999999E-4</v>
      </c>
      <c r="AH5289" s="258">
        <v>0.13594408999999999</v>
      </c>
      <c r="AI5289" s="258">
        <v>5.7605207000000001E-4</v>
      </c>
      <c r="AJ5289" s="258">
        <v>6.3795284999999994E-5</v>
      </c>
      <c r="AK5289" s="258">
        <v>2.6689919999999998E-4</v>
      </c>
      <c r="AL5289" s="258">
        <v>1.4189213E-5</v>
      </c>
      <c r="AM5289" s="258">
        <v>4.5609638E-8</v>
      </c>
      <c r="AN5289" s="258">
        <v>9.8938514000000005E-4</v>
      </c>
      <c r="AO5289" s="258">
        <v>5.1554729999999998E-3</v>
      </c>
      <c r="AP5289" s="258">
        <v>2.6519286000000002E-3</v>
      </c>
      <c r="AQ5289" s="258">
        <v>1.5598724E-4</v>
      </c>
      <c r="AR5289" s="258">
        <v>0.30180805999999999</v>
      </c>
      <c r="AT5289" s="193"/>
      <c r="AU5289" s="193"/>
      <c r="AV5289" s="193"/>
      <c r="AW5289" s="193"/>
      <c r="AX5289" s="193"/>
      <c r="AY5289" s="193"/>
      <c r="AZ5289" s="193"/>
      <c r="BA5289" s="193"/>
      <c r="BB5289" s="193"/>
      <c r="BC5289" s="193"/>
      <c r="BD5289" s="193"/>
      <c r="BE5289" s="315"/>
      <c r="BF5289" s="315"/>
      <c r="BG5289" s="315"/>
      <c r="BH5289" s="315"/>
      <c r="BI5289" s="315"/>
      <c r="BJ5289" s="315"/>
      <c r="BK5289" s="315"/>
    </row>
    <row r="5290" spans="1:63" x14ac:dyDescent="0.25">
      <c r="A5290" s="9"/>
      <c r="B5290" s="185" t="s">
        <v>1264</v>
      </c>
      <c r="C5290" s="5" t="s">
        <v>89</v>
      </c>
      <c r="D5290" s="172">
        <v>564.39565000000005</v>
      </c>
      <c r="E5290" s="172">
        <v>226.42778000000001</v>
      </c>
      <c r="F5290" s="172">
        <v>75.879349000000005</v>
      </c>
      <c r="G5290" s="172">
        <v>229.34388000000001</v>
      </c>
      <c r="H5290" s="172">
        <v>1.5647929</v>
      </c>
      <c r="I5290" s="172">
        <v>9.7582155999999998</v>
      </c>
      <c r="J5290" s="172">
        <v>10.005245</v>
      </c>
      <c r="K5290" s="172">
        <v>1.7048939000000001</v>
      </c>
      <c r="L5290" s="172">
        <v>9.7114854000000008</v>
      </c>
      <c r="M5290" s="172">
        <v>0</v>
      </c>
      <c r="N5290" s="172">
        <v>0</v>
      </c>
      <c r="O5290" s="172">
        <v>0</v>
      </c>
      <c r="P5290" s="199">
        <f t="shared" si="1029"/>
        <v>1677.2428148148149</v>
      </c>
      <c r="Q5290" s="233">
        <v>13298.776</v>
      </c>
      <c r="R5290" s="96">
        <v>12268.864</v>
      </c>
      <c r="S5290" s="96">
        <v>843.41600000000005</v>
      </c>
      <c r="T5290" s="96">
        <v>2.5079000000000001E-2</v>
      </c>
      <c r="U5290" s="96">
        <v>28.759</v>
      </c>
      <c r="V5290" s="96">
        <v>6.4221199999999996</v>
      </c>
      <c r="W5290" s="96">
        <v>151.29</v>
      </c>
      <c r="X5290" s="241">
        <f t="shared" si="1030"/>
        <v>187.40821628920003</v>
      </c>
      <c r="Y5290" s="241">
        <f t="shared" si="1031"/>
        <v>125.6126164984</v>
      </c>
      <c r="Z5290" s="241">
        <f t="shared" si="1032"/>
        <v>31.090068868800007</v>
      </c>
      <c r="AA5290" s="241">
        <f t="shared" si="1033"/>
        <v>30.705530922000001</v>
      </c>
      <c r="AB5290" s="241">
        <v>46.487583000000001</v>
      </c>
      <c r="AC5290" s="241">
        <v>6.3648845999999997E-3</v>
      </c>
      <c r="AD5290" s="241">
        <v>65.168803999999994</v>
      </c>
      <c r="AE5290" s="241">
        <v>8.9291427999999996E-3</v>
      </c>
      <c r="AF5290" s="241">
        <v>13.914755</v>
      </c>
      <c r="AG5290" s="241">
        <v>2.6180471E-2</v>
      </c>
      <c r="AH5290" s="241">
        <v>30.408854000000002</v>
      </c>
      <c r="AI5290" s="241">
        <v>8.2451626E-2</v>
      </c>
      <c r="AJ5290" s="241">
        <v>9.7777158999999992E-3</v>
      </c>
      <c r="AK5290" s="241">
        <v>0.16875297</v>
      </c>
      <c r="AL5290" s="241">
        <v>0.14116200000000001</v>
      </c>
      <c r="AM5290" s="241">
        <v>3.6566689999999999E-4</v>
      </c>
      <c r="AN5290" s="241">
        <v>0.24708928999999999</v>
      </c>
      <c r="AO5290" s="241">
        <v>3.1040060999999999</v>
      </c>
      <c r="AP5290" s="241">
        <v>-3.0723905</v>
      </c>
      <c r="AQ5290" s="241">
        <v>2.0628922000000001E-2</v>
      </c>
      <c r="AR5290" s="241">
        <v>30.684902000000001</v>
      </c>
      <c r="AT5290" s="193"/>
      <c r="AU5290" s="193"/>
      <c r="AV5290" s="193"/>
      <c r="AW5290" s="193"/>
      <c r="AX5290" s="193"/>
      <c r="AY5290" s="193"/>
      <c r="AZ5290" s="193"/>
      <c r="BA5290" s="193"/>
      <c r="BB5290" s="193"/>
      <c r="BC5290" s="193"/>
      <c r="BD5290" s="193"/>
      <c r="BE5290" s="315"/>
      <c r="BF5290" s="315"/>
      <c r="BG5290" s="315"/>
      <c r="BH5290" s="315"/>
      <c r="BI5290" s="315"/>
      <c r="BJ5290" s="315"/>
      <c r="BK5290" s="315"/>
    </row>
    <row r="5291" spans="1:63" x14ac:dyDescent="0.25">
      <c r="A5291" s="9"/>
      <c r="B5291" s="185" t="s">
        <v>572</v>
      </c>
      <c r="C5291" s="25" t="s">
        <v>90</v>
      </c>
      <c r="D5291" s="193">
        <v>2.4340171000000001E-2</v>
      </c>
      <c r="E5291" s="193">
        <v>1.4526838E-2</v>
      </c>
      <c r="F5291" s="193">
        <v>6.3296022999999998E-3</v>
      </c>
      <c r="G5291" s="193">
        <v>1.1829661E-4</v>
      </c>
      <c r="H5291" s="193">
        <v>1.2548440999999999E-4</v>
      </c>
      <c r="I5291" s="193">
        <v>1.6741944000000001E-3</v>
      </c>
      <c r="J5291" s="193">
        <v>8.7602991000000001E-4</v>
      </c>
      <c r="K5291" s="193">
        <v>6.6134573999999999E-6</v>
      </c>
      <c r="L5291" s="193">
        <v>6.8311198000000001E-4</v>
      </c>
      <c r="M5291" s="193">
        <v>0</v>
      </c>
      <c r="N5291" s="193">
        <v>0</v>
      </c>
      <c r="O5291" s="193">
        <v>0</v>
      </c>
      <c r="P5291" s="199">
        <f t="shared" si="1029"/>
        <v>0.10760620740740741</v>
      </c>
      <c r="Q5291" s="240">
        <v>1.755709</v>
      </c>
      <c r="R5291" s="99">
        <v>1.6622115</v>
      </c>
      <c r="S5291" s="99">
        <v>7.68432E-2</v>
      </c>
      <c r="T5291" s="99">
        <v>4.0203999999999997E-6</v>
      </c>
      <c r="U5291" s="99">
        <v>2.5777999999999999E-3</v>
      </c>
      <c r="V5291" s="99">
        <v>7.2547699999999998E-4</v>
      </c>
      <c r="W5291" s="99">
        <v>1.3346999999999999E-2</v>
      </c>
      <c r="X5291" s="241">
        <f t="shared" si="1030"/>
        <v>1.1124809141766081E-2</v>
      </c>
      <c r="Y5291" s="241">
        <f t="shared" si="1031"/>
        <v>4.8075843997300001E-3</v>
      </c>
      <c r="Z5291" s="241">
        <f t="shared" si="1032"/>
        <v>2.1597764332360798E-3</v>
      </c>
      <c r="AA5291" s="241">
        <f t="shared" si="1033"/>
        <v>4.1574483087999997E-3</v>
      </c>
      <c r="AB5291" s="258">
        <v>2.9828008000000001E-3</v>
      </c>
      <c r="AC5291" s="258">
        <v>8.4659727999999995E-7</v>
      </c>
      <c r="AD5291" s="258">
        <v>1.4423166E-4</v>
      </c>
      <c r="AE5291" s="258">
        <v>9.3008834999999998E-7</v>
      </c>
      <c r="AF5291" s="258">
        <v>1.6763105E-3</v>
      </c>
      <c r="AG5291" s="258">
        <v>2.4647541E-6</v>
      </c>
      <c r="AH5291" s="258">
        <v>1.9522783999999999E-3</v>
      </c>
      <c r="AI5291" s="258">
        <v>9.2442522000000008E-6</v>
      </c>
      <c r="AJ5291" s="258">
        <v>8.1114115999999997E-7</v>
      </c>
      <c r="AK5291" s="258">
        <v>3.5670173999999999E-6</v>
      </c>
      <c r="AL5291" s="258">
        <v>1.3588122E-7</v>
      </c>
      <c r="AM5291" s="258">
        <v>4.5675607999999999E-10</v>
      </c>
      <c r="AN5291" s="258">
        <v>8.2661355000000008E-6</v>
      </c>
      <c r="AO5291" s="258">
        <v>3.8417439000000003E-5</v>
      </c>
      <c r="AP5291" s="258">
        <v>1.4705571E-4</v>
      </c>
      <c r="AQ5291" s="258">
        <v>2.0628088000000001E-6</v>
      </c>
      <c r="AR5291" s="258">
        <v>4.1553854999999999E-3</v>
      </c>
      <c r="AT5291" s="193"/>
      <c r="AU5291" s="193"/>
      <c r="AV5291" s="193"/>
      <c r="AW5291" s="193"/>
      <c r="AX5291" s="193"/>
      <c r="AY5291" s="193"/>
      <c r="AZ5291" s="193"/>
      <c r="BA5291" s="193"/>
      <c r="BB5291" s="193"/>
      <c r="BC5291" s="193"/>
      <c r="BD5291" s="193"/>
      <c r="BE5291" s="315"/>
      <c r="BF5291" s="315"/>
      <c r="BG5291" s="315"/>
      <c r="BH5291" s="315"/>
      <c r="BI5291" s="315"/>
      <c r="BJ5291" s="315"/>
      <c r="BK5291" s="315"/>
    </row>
    <row r="5292" spans="1:63" x14ac:dyDescent="0.25">
      <c r="A5292" s="9"/>
      <c r="B5292" s="185" t="s">
        <v>1264</v>
      </c>
      <c r="C5292" s="5" t="s">
        <v>4829</v>
      </c>
      <c r="D5292" s="172">
        <v>10.524343999999999</v>
      </c>
      <c r="E5292" s="172">
        <v>9.1782950999999997</v>
      </c>
      <c r="F5292" s="172">
        <v>0.57553314</v>
      </c>
      <c r="G5292" s="172">
        <v>7.2075604000000001E-2</v>
      </c>
      <c r="H5292" s="172">
        <v>7.2128317000000001E-3</v>
      </c>
      <c r="I5292" s="172">
        <v>6.5628715000000004E-2</v>
      </c>
      <c r="J5292" s="172">
        <v>0.52660308</v>
      </c>
      <c r="K5292" s="172">
        <v>3.5531552999999998E-3</v>
      </c>
      <c r="L5292" s="172">
        <v>9.5442020000000002E-2</v>
      </c>
      <c r="M5292" s="172">
        <v>0</v>
      </c>
      <c r="N5292" s="172">
        <v>0</v>
      </c>
      <c r="O5292" s="172">
        <v>0</v>
      </c>
      <c r="P5292" s="199">
        <f t="shared" si="1029"/>
        <v>67.987371111111102</v>
      </c>
      <c r="Q5292" s="233">
        <v>142.45160999999999</v>
      </c>
      <c r="R5292" s="96">
        <v>113.68037</v>
      </c>
      <c r="S5292" s="96">
        <v>24.1892</v>
      </c>
      <c r="T5292" s="96">
        <v>2.6918999999999999E-4</v>
      </c>
      <c r="U5292" s="96">
        <v>1.0304</v>
      </c>
      <c r="V5292" s="96">
        <v>0.41576770000000002</v>
      </c>
      <c r="W5292" s="96">
        <v>3.1356000000000002</v>
      </c>
      <c r="X5292" s="241">
        <f t="shared" si="1030"/>
        <v>3.7503776786447007</v>
      </c>
      <c r="Y5292" s="241">
        <f t="shared" si="1031"/>
        <v>2.2165536420410001</v>
      </c>
      <c r="Z5292" s="241">
        <f t="shared" si="1032"/>
        <v>1.2492496824437003</v>
      </c>
      <c r="AA5292" s="241">
        <f t="shared" si="1033"/>
        <v>0.28457435415999999</v>
      </c>
      <c r="AB5292" s="241">
        <v>1.8845943999999999</v>
      </c>
      <c r="AC5292" s="241">
        <v>5.0855032999999997E-5</v>
      </c>
      <c r="AD5292" s="241">
        <v>0.22228465</v>
      </c>
      <c r="AE5292" s="241">
        <v>4.9828767999999999E-5</v>
      </c>
      <c r="AF5292" s="241">
        <v>0.10880088</v>
      </c>
      <c r="AG5292" s="241">
        <v>7.7302823999999995E-4</v>
      </c>
      <c r="AH5292" s="241">
        <v>1.2335320000000001</v>
      </c>
      <c r="AI5292" s="241">
        <v>8.1568700000000005E-4</v>
      </c>
      <c r="AJ5292" s="241">
        <v>3.1422486000000003E-4</v>
      </c>
      <c r="AK5292" s="241">
        <v>5.8671923999999999E-4</v>
      </c>
      <c r="AL5292" s="241">
        <v>1.0825824E-3</v>
      </c>
      <c r="AM5292" s="241">
        <v>2.7038437E-6</v>
      </c>
      <c r="AN5292" s="241">
        <v>2.5945473000000001E-3</v>
      </c>
      <c r="AO5292" s="241">
        <v>2.8944581E-3</v>
      </c>
      <c r="AP5292" s="241">
        <v>7.4267596999999996E-3</v>
      </c>
      <c r="AQ5292" s="241">
        <v>1.9724415999999999E-4</v>
      </c>
      <c r="AR5292" s="241">
        <v>0.28437710999999999</v>
      </c>
      <c r="AT5292" s="193"/>
      <c r="AU5292" s="193"/>
      <c r="AV5292" s="193"/>
      <c r="AW5292" s="193"/>
      <c r="AX5292" s="193"/>
      <c r="AY5292" s="193"/>
      <c r="AZ5292" s="193"/>
      <c r="BA5292" s="193"/>
      <c r="BB5292" s="193"/>
      <c r="BC5292" s="193"/>
      <c r="BD5292" s="193"/>
      <c r="BE5292" s="315"/>
      <c r="BF5292" s="315"/>
      <c r="BG5292" s="315"/>
      <c r="BH5292" s="315"/>
      <c r="BI5292" s="315"/>
      <c r="BJ5292" s="315"/>
      <c r="BK5292" s="315"/>
    </row>
    <row r="5293" spans="1:63" x14ac:dyDescent="0.25">
      <c r="A5293" s="9"/>
      <c r="B5293" s="185" t="s">
        <v>572</v>
      </c>
      <c r="C5293" s="5" t="s">
        <v>91</v>
      </c>
      <c r="D5293" s="172">
        <v>0.22677162000000001</v>
      </c>
      <c r="E5293" s="172">
        <v>0.14105701000000001</v>
      </c>
      <c r="F5293" s="172">
        <v>5.5106304000000002E-2</v>
      </c>
      <c r="G5293" s="172">
        <v>1.2220375E-3</v>
      </c>
      <c r="H5293" s="172">
        <v>1.2514211E-3</v>
      </c>
      <c r="I5293" s="172">
        <v>9.9641856999999993E-3</v>
      </c>
      <c r="J5293" s="172">
        <v>1.0913628E-2</v>
      </c>
      <c r="K5293" s="172">
        <v>6.2068259999999994E-5</v>
      </c>
      <c r="L5293" s="172">
        <v>7.1949641000000003E-3</v>
      </c>
      <c r="M5293" s="172">
        <v>0</v>
      </c>
      <c r="N5293" s="172">
        <v>0</v>
      </c>
      <c r="O5293" s="172">
        <v>0</v>
      </c>
      <c r="P5293" s="199">
        <f t="shared" si="1029"/>
        <v>1.0448667407407408</v>
      </c>
      <c r="Q5293" s="233">
        <v>17.608121000000001</v>
      </c>
      <c r="R5293" s="96">
        <v>16.480992000000001</v>
      </c>
      <c r="S5293" s="96">
        <v>0.92427999999999999</v>
      </c>
      <c r="T5293" s="96">
        <v>4.7015000000000003E-5</v>
      </c>
      <c r="U5293" s="96">
        <v>2.9699E-2</v>
      </c>
      <c r="V5293" s="96">
        <v>7.4727099999999996E-3</v>
      </c>
      <c r="W5293" s="96">
        <v>0.16563</v>
      </c>
      <c r="X5293" s="241">
        <f t="shared" si="1030"/>
        <v>0.10678738981553261</v>
      </c>
      <c r="Y5293" s="241">
        <f t="shared" si="1031"/>
        <v>4.4550631772400005E-2</v>
      </c>
      <c r="Z5293" s="241">
        <f t="shared" si="1032"/>
        <v>2.1012616502132601E-2</v>
      </c>
      <c r="AA5293" s="241">
        <f t="shared" si="1033"/>
        <v>4.1224141541000001E-2</v>
      </c>
      <c r="AB5293" s="241">
        <v>2.896321E-2</v>
      </c>
      <c r="AC5293" s="241">
        <v>8.8430048000000003E-6</v>
      </c>
      <c r="AD5293" s="241">
        <v>1.6315406000000001E-3</v>
      </c>
      <c r="AE5293" s="241">
        <v>8.1636766000000001E-6</v>
      </c>
      <c r="AF5293" s="241">
        <v>1.390921E-2</v>
      </c>
      <c r="AG5293" s="241">
        <v>2.9664490999999999E-5</v>
      </c>
      <c r="AH5293" s="241">
        <v>1.8956654E-2</v>
      </c>
      <c r="AI5293" s="241">
        <v>8.0465888999999995E-5</v>
      </c>
      <c r="AJ5293" s="241">
        <v>8.8382349000000003E-6</v>
      </c>
      <c r="AK5293" s="241">
        <v>3.7499134000000001E-5</v>
      </c>
      <c r="AL5293" s="241">
        <v>1.4815936999999999E-6</v>
      </c>
      <c r="AM5293" s="241">
        <v>4.8965325999999998E-9</v>
      </c>
      <c r="AN5293" s="241">
        <v>9.7883583999999995E-5</v>
      </c>
      <c r="AO5293" s="241">
        <v>4.9328966999999998E-4</v>
      </c>
      <c r="AP5293" s="241">
        <v>1.3364995000000001E-3</v>
      </c>
      <c r="AQ5293" s="241">
        <v>2.1997541E-5</v>
      </c>
      <c r="AR5293" s="241">
        <v>4.1202144000000003E-2</v>
      </c>
      <c r="AT5293" s="193"/>
      <c r="AU5293" s="193"/>
      <c r="AV5293" s="193"/>
      <c r="AW5293" s="193"/>
      <c r="AX5293" s="193"/>
      <c r="AY5293" s="193"/>
      <c r="AZ5293" s="193"/>
      <c r="BA5293" s="193"/>
      <c r="BB5293" s="193"/>
      <c r="BC5293" s="193"/>
      <c r="BD5293" s="193"/>
      <c r="BE5293" s="315"/>
      <c r="BF5293" s="315"/>
      <c r="BG5293" s="315"/>
      <c r="BH5293" s="315"/>
      <c r="BI5293" s="315"/>
      <c r="BJ5293" s="315"/>
      <c r="BK5293" s="315"/>
    </row>
    <row r="5294" spans="1:63" x14ac:dyDescent="0.25">
      <c r="A5294" s="9"/>
      <c r="B5294" s="185" t="s">
        <v>1264</v>
      </c>
      <c r="C5294" s="5" t="s">
        <v>759</v>
      </c>
      <c r="D5294" s="172">
        <v>322.96161999999998</v>
      </c>
      <c r="E5294" s="172">
        <v>295.35933999999997</v>
      </c>
      <c r="F5294" s="172">
        <v>6.9243743000000002</v>
      </c>
      <c r="G5294" s="172">
        <v>1.6540969999999999</v>
      </c>
      <c r="H5294" s="172">
        <v>0.16675027000000001</v>
      </c>
      <c r="I5294" s="172">
        <v>0.91072728999999997</v>
      </c>
      <c r="J5294" s="172">
        <v>16.322776999999999</v>
      </c>
      <c r="K5294" s="172">
        <v>0.22066939999999999</v>
      </c>
      <c r="L5294" s="172">
        <v>1.4028881</v>
      </c>
      <c r="M5294" s="172">
        <v>0</v>
      </c>
      <c r="N5294" s="172">
        <v>0</v>
      </c>
      <c r="O5294" s="172">
        <v>0</v>
      </c>
      <c r="P5294" s="199">
        <f t="shared" si="1029"/>
        <v>2187.8469629629626</v>
      </c>
      <c r="Q5294" s="233">
        <v>1501.2523000000001</v>
      </c>
      <c r="R5294" s="96">
        <v>1164.2166</v>
      </c>
      <c r="S5294" s="96">
        <v>281.6576</v>
      </c>
      <c r="T5294" s="96">
        <v>1.9086000000000001E-3</v>
      </c>
      <c r="U5294" s="96">
        <v>12.917</v>
      </c>
      <c r="V5294" s="96">
        <v>4.8412069999999998</v>
      </c>
      <c r="W5294" s="96">
        <v>37.618000000000002</v>
      </c>
      <c r="X5294" s="241">
        <f t="shared" si="1030"/>
        <v>108.06942127483102</v>
      </c>
      <c r="Y5294" s="241">
        <f t="shared" si="1031"/>
        <v>65.363356134349999</v>
      </c>
      <c r="Z5294" s="241">
        <f t="shared" si="1032"/>
        <v>39.789010954381013</v>
      </c>
      <c r="AA5294" s="241">
        <f t="shared" si="1033"/>
        <v>2.9170541860999997</v>
      </c>
      <c r="AB5294" s="241">
        <v>60.646664999999999</v>
      </c>
      <c r="AC5294" s="241">
        <v>4.8709368000000001E-4</v>
      </c>
      <c r="AD5294" s="241">
        <v>3.1099578000000001</v>
      </c>
      <c r="AE5294" s="241">
        <v>9.4419477000000005E-4</v>
      </c>
      <c r="AF5294" s="241">
        <v>1.5963617999999999</v>
      </c>
      <c r="AG5294" s="241">
        <v>8.9402458999999993E-3</v>
      </c>
      <c r="AH5294" s="241">
        <v>39.695453000000001</v>
      </c>
      <c r="AI5294" s="241">
        <v>1.0311051E-2</v>
      </c>
      <c r="AJ5294" s="241">
        <v>3.7433170999999999E-3</v>
      </c>
      <c r="AK5294" s="241">
        <v>1.2476127E-2</v>
      </c>
      <c r="AL5294" s="241">
        <v>6.0208919999999999E-3</v>
      </c>
      <c r="AM5294" s="241">
        <v>1.5449280999999999E-5</v>
      </c>
      <c r="AN5294" s="241">
        <v>4.1056097999999999E-2</v>
      </c>
      <c r="AO5294" s="241">
        <v>0.12132272</v>
      </c>
      <c r="AP5294" s="241">
        <v>-0.1013877</v>
      </c>
      <c r="AQ5294" s="241">
        <v>2.8208860999999999E-3</v>
      </c>
      <c r="AR5294" s="241">
        <v>2.9142332999999998</v>
      </c>
      <c r="AT5294" s="193"/>
      <c r="AU5294" s="193"/>
      <c r="AV5294" s="193"/>
      <c r="AW5294" s="193"/>
      <c r="AX5294" s="193"/>
      <c r="AY5294" s="193"/>
      <c r="AZ5294" s="193"/>
      <c r="BA5294" s="193"/>
      <c r="BB5294" s="193"/>
      <c r="BC5294" s="193"/>
      <c r="BD5294" s="193"/>
      <c r="BE5294" s="315"/>
      <c r="BF5294" s="315"/>
      <c r="BG5294" s="315"/>
      <c r="BH5294" s="315"/>
      <c r="BI5294" s="315"/>
      <c r="BJ5294" s="315"/>
      <c r="BK5294" s="315"/>
    </row>
    <row r="5295" spans="1:63" x14ac:dyDescent="0.25">
      <c r="A5295" s="9"/>
      <c r="B5295" s="185" t="s">
        <v>1264</v>
      </c>
      <c r="C5295" s="5" t="s">
        <v>758</v>
      </c>
      <c r="D5295" s="172">
        <v>18.268930000000001</v>
      </c>
      <c r="E5295" s="172">
        <v>14.557365000000001</v>
      </c>
      <c r="F5295" s="172">
        <v>1.1781453</v>
      </c>
      <c r="G5295" s="172">
        <v>0.11349207</v>
      </c>
      <c r="H5295" s="172">
        <v>2.6235663999999999E-2</v>
      </c>
      <c r="I5295" s="172">
        <v>0.19537755000000001</v>
      </c>
      <c r="J5295" s="172">
        <v>1.9394927</v>
      </c>
      <c r="K5295" s="172">
        <v>1.2570436000000001E-2</v>
      </c>
      <c r="L5295" s="172">
        <v>0.24625167000000001</v>
      </c>
      <c r="M5295" s="172">
        <v>0</v>
      </c>
      <c r="N5295" s="172">
        <v>0</v>
      </c>
      <c r="O5295" s="172">
        <v>0</v>
      </c>
      <c r="P5295" s="199">
        <f t="shared" si="1029"/>
        <v>107.83233333333334</v>
      </c>
      <c r="Q5295" s="233">
        <v>499.02811000000003</v>
      </c>
      <c r="R5295" s="96">
        <v>446.26902999999999</v>
      </c>
      <c r="S5295" s="96">
        <v>43.527119999999996</v>
      </c>
      <c r="T5295" s="96">
        <v>8.0382000000000001E-4</v>
      </c>
      <c r="U5295" s="96">
        <v>1.8298000000000001</v>
      </c>
      <c r="V5295" s="96">
        <v>0.58625400000000005</v>
      </c>
      <c r="W5295" s="96">
        <v>6.8151000000000002</v>
      </c>
      <c r="X5295" s="241">
        <f t="shared" si="1030"/>
        <v>10.270667787097999</v>
      </c>
      <c r="Y5295" s="241">
        <f t="shared" si="1031"/>
        <v>7.1176450423099995</v>
      </c>
      <c r="Z5295" s="241">
        <f t="shared" si="1032"/>
        <v>2.0365041478379999</v>
      </c>
      <c r="AA5295" s="241">
        <f t="shared" si="1033"/>
        <v>1.11651859695</v>
      </c>
      <c r="AB5295" s="241">
        <v>2.9890712000000002</v>
      </c>
      <c r="AC5295" s="241">
        <v>3.3498381999999999E-4</v>
      </c>
      <c r="AD5295" s="241">
        <v>3.8504676999999998</v>
      </c>
      <c r="AE5295" s="241">
        <v>1.4702648999999999E-4</v>
      </c>
      <c r="AF5295" s="241">
        <v>0.27623059999999999</v>
      </c>
      <c r="AG5295" s="241">
        <v>1.3935320000000001E-3</v>
      </c>
      <c r="AH5295" s="241">
        <v>1.9564372999999999</v>
      </c>
      <c r="AI5295" s="241">
        <v>1.7836276000000001E-3</v>
      </c>
      <c r="AJ5295" s="241">
        <v>5.9805666999999995E-4</v>
      </c>
      <c r="AK5295" s="241">
        <v>1.2673614E-3</v>
      </c>
      <c r="AL5295" s="241">
        <v>3.2909989000000001E-2</v>
      </c>
      <c r="AM5295" s="241">
        <v>8.1252668000000001E-5</v>
      </c>
      <c r="AN5295" s="241">
        <v>6.5770975000000002E-3</v>
      </c>
      <c r="AO5295" s="241">
        <v>2.1394015999999998E-2</v>
      </c>
      <c r="AP5295" s="241">
        <v>1.5455447000000001E-2</v>
      </c>
      <c r="AQ5295" s="241">
        <v>6.0319694999999996E-4</v>
      </c>
      <c r="AR5295" s="241">
        <v>1.1159154</v>
      </c>
      <c r="AT5295" s="193"/>
      <c r="AU5295" s="193"/>
      <c r="AV5295" s="193"/>
      <c r="AW5295" s="193"/>
      <c r="AX5295" s="193"/>
      <c r="AY5295" s="193"/>
      <c r="AZ5295" s="193"/>
      <c r="BA5295" s="193"/>
      <c r="BB5295" s="193"/>
      <c r="BC5295" s="193"/>
      <c r="BD5295" s="193"/>
      <c r="BE5295" s="315"/>
      <c r="BF5295" s="315"/>
      <c r="BG5295" s="315"/>
      <c r="BH5295" s="315"/>
      <c r="BI5295" s="315"/>
      <c r="BJ5295" s="315"/>
      <c r="BK5295" s="315"/>
    </row>
    <row r="5296" spans="1:63" x14ac:dyDescent="0.25">
      <c r="A5296" s="58" t="s">
        <v>669</v>
      </c>
      <c r="B5296" s="58"/>
      <c r="C5296" s="43"/>
      <c r="D5296" s="199"/>
      <c r="E5296" s="199"/>
      <c r="F5296" s="199"/>
      <c r="G5296" s="199"/>
      <c r="H5296" s="199"/>
      <c r="I5296" s="199"/>
      <c r="J5296" s="199"/>
      <c r="K5296" s="199"/>
      <c r="L5296" s="199"/>
      <c r="M5296" s="199"/>
      <c r="N5296" s="199"/>
      <c r="O5296" s="199"/>
      <c r="P5296" s="199"/>
      <c r="Q5296" s="240"/>
      <c r="R5296" s="99"/>
      <c r="S5296" s="99"/>
      <c r="T5296" s="99"/>
      <c r="U5296" s="99"/>
      <c r="V5296" s="99"/>
      <c r="W5296" s="99"/>
      <c r="X5296" s="258"/>
      <c r="Y5296" s="258"/>
      <c r="Z5296" s="258"/>
      <c r="AA5296" s="258"/>
      <c r="AB5296" s="258"/>
      <c r="AC5296" s="258"/>
      <c r="AD5296" s="258"/>
      <c r="AE5296" s="258"/>
      <c r="AF5296" s="258"/>
      <c r="AG5296" s="258"/>
      <c r="AH5296" s="258"/>
      <c r="AI5296" s="258"/>
      <c r="AJ5296" s="258"/>
      <c r="AK5296" s="258"/>
      <c r="AL5296" s="258"/>
      <c r="AM5296" s="258"/>
      <c r="AN5296" s="258"/>
      <c r="AO5296" s="258"/>
      <c r="AP5296" s="258"/>
      <c r="AQ5296" s="258"/>
      <c r="AR5296" s="258"/>
      <c r="AT5296" s="193"/>
      <c r="AU5296" s="193"/>
      <c r="AV5296" s="193"/>
      <c r="AW5296" s="193"/>
      <c r="AX5296" s="193"/>
      <c r="AY5296" s="193"/>
      <c r="AZ5296" s="193"/>
      <c r="BA5296" s="193"/>
      <c r="BB5296" s="193"/>
      <c r="BC5296" s="193"/>
      <c r="BD5296" s="193"/>
      <c r="BE5296" s="315"/>
      <c r="BF5296" s="315"/>
      <c r="BG5296" s="315"/>
      <c r="BH5296" s="315"/>
      <c r="BI5296" s="315"/>
      <c r="BJ5296" s="315"/>
      <c r="BK5296" s="315"/>
    </row>
    <row r="5297" spans="1:63" x14ac:dyDescent="0.25">
      <c r="A5297" s="9"/>
      <c r="B5297" s="185" t="s">
        <v>5770</v>
      </c>
      <c r="C5297" s="25" t="s">
        <v>3999</v>
      </c>
      <c r="D5297" s="193">
        <v>5.5279226000000001E-2</v>
      </c>
      <c r="E5297" s="193">
        <v>2.4316939999999999E-2</v>
      </c>
      <c r="F5297" s="193">
        <v>5.1375806000000003E-3</v>
      </c>
      <c r="G5297" s="193">
        <v>1.1743658E-3</v>
      </c>
      <c r="H5297" s="193">
        <v>7.9845849000000004E-4</v>
      </c>
      <c r="I5297" s="193">
        <v>2.8342858E-3</v>
      </c>
      <c r="J5297" s="193">
        <v>6.6758469999999995E-4</v>
      </c>
      <c r="K5297" s="193">
        <v>2.1083794E-5</v>
      </c>
      <c r="L5297" s="193">
        <v>2.0328927E-2</v>
      </c>
      <c r="M5297" s="193">
        <v>0</v>
      </c>
      <c r="N5297" s="193">
        <v>0</v>
      </c>
      <c r="O5297" s="193">
        <v>0</v>
      </c>
      <c r="P5297" s="199">
        <f t="shared" ref="P5297:P5303" si="1034">E5297/0.135</f>
        <v>0.18012548148148147</v>
      </c>
      <c r="Q5297" s="240">
        <v>3.3651913000000002</v>
      </c>
      <c r="R5297" s="99">
        <v>2.6321010999999999</v>
      </c>
      <c r="S5297" s="99">
        <v>0.20410880000000001</v>
      </c>
      <c r="T5297" s="99">
        <v>2.2125E-6</v>
      </c>
      <c r="U5297" s="99">
        <v>0.48630000000000001</v>
      </c>
      <c r="V5297" s="99">
        <v>3.0482650000000001E-3</v>
      </c>
      <c r="W5297" s="99">
        <v>3.9631E-2</v>
      </c>
      <c r="X5297" s="241">
        <f t="shared" ref="X5297:X5303" si="1035">SUM(Y5297:AA5297)</f>
        <v>2.2163559300868704E-2</v>
      </c>
      <c r="Y5297" s="241">
        <f t="shared" ref="Y5297:Y5303" si="1036">SUM(AB5297:AG5297)</f>
        <v>9.0715599794399995E-3</v>
      </c>
      <c r="Z5297" s="241">
        <f t="shared" ref="Z5297:Z5303" si="1037">SUM(AH5297:AP5297)</f>
        <v>6.4432779564287017E-3</v>
      </c>
      <c r="AA5297" s="241">
        <f t="shared" ref="AA5297:AA5303" si="1038">SUM(AQ5297:AR5297)</f>
        <v>6.6487213650000005E-3</v>
      </c>
      <c r="AB5297" s="258">
        <v>4.9929463000000004E-3</v>
      </c>
      <c r="AC5297" s="258">
        <v>2.5900191000000002E-7</v>
      </c>
      <c r="AD5297" s="258">
        <v>9.0677241000000001E-4</v>
      </c>
      <c r="AE5297" s="258">
        <v>5.1047183000000001E-7</v>
      </c>
      <c r="AF5297" s="258">
        <v>3.1656192999999998E-3</v>
      </c>
      <c r="AG5297" s="258">
        <v>5.4524957E-6</v>
      </c>
      <c r="AH5297" s="258">
        <v>3.2677241000000001E-3</v>
      </c>
      <c r="AI5297" s="258">
        <v>8.1890829999999994E-6</v>
      </c>
      <c r="AJ5297" s="258">
        <v>1.021801E-5</v>
      </c>
      <c r="AK5297" s="258">
        <v>4.3114848000000001E-6</v>
      </c>
      <c r="AL5297" s="258">
        <v>1.0387138E-6</v>
      </c>
      <c r="AM5297" s="258">
        <v>3.2048287E-9</v>
      </c>
      <c r="AN5297" s="258">
        <v>2.9192850000000002E-3</v>
      </c>
      <c r="AO5297" s="258">
        <v>1.1681712E-4</v>
      </c>
      <c r="AP5297" s="258">
        <v>1.1569124E-4</v>
      </c>
      <c r="AQ5297" s="258">
        <v>6.0789565000000002E-5</v>
      </c>
      <c r="AR5297" s="258">
        <v>6.5879318000000003E-3</v>
      </c>
      <c r="AT5297" s="193"/>
      <c r="AU5297" s="193"/>
      <c r="AV5297" s="193"/>
      <c r="AW5297" s="193"/>
      <c r="AX5297" s="193"/>
      <c r="AY5297" s="193"/>
      <c r="AZ5297" s="193"/>
      <c r="BA5297" s="193"/>
      <c r="BB5297" s="193"/>
      <c r="BC5297" s="193"/>
      <c r="BD5297" s="193"/>
      <c r="BE5297" s="315"/>
      <c r="BF5297" s="315"/>
      <c r="BG5297" s="315"/>
      <c r="BH5297" s="315"/>
      <c r="BI5297" s="315"/>
      <c r="BJ5297" s="315"/>
      <c r="BK5297" s="315"/>
    </row>
    <row r="5298" spans="1:63" x14ac:dyDescent="0.25">
      <c r="A5298" s="9"/>
      <c r="B5298" s="185" t="s">
        <v>5770</v>
      </c>
      <c r="C5298" s="25" t="s">
        <v>5278</v>
      </c>
      <c r="D5298" s="193">
        <v>5.5279226000000001E-2</v>
      </c>
      <c r="E5298" s="193">
        <v>2.4316939999999999E-2</v>
      </c>
      <c r="F5298" s="193">
        <v>5.1375806000000003E-3</v>
      </c>
      <c r="G5298" s="193">
        <v>1.1743658E-3</v>
      </c>
      <c r="H5298" s="193">
        <v>7.9845849000000004E-4</v>
      </c>
      <c r="I5298" s="193">
        <v>2.8342858E-3</v>
      </c>
      <c r="J5298" s="193">
        <v>6.6758469999999995E-4</v>
      </c>
      <c r="K5298" s="193">
        <v>2.1083794E-5</v>
      </c>
      <c r="L5298" s="193">
        <v>2.0328927E-2</v>
      </c>
      <c r="M5298" s="193">
        <v>0</v>
      </c>
      <c r="N5298" s="193">
        <v>0</v>
      </c>
      <c r="O5298" s="193">
        <v>0</v>
      </c>
      <c r="P5298" s="199">
        <f t="shared" si="1034"/>
        <v>0.18012548148148147</v>
      </c>
      <c r="Q5298" s="240">
        <v>3.3651913000000002</v>
      </c>
      <c r="R5298" s="99">
        <v>2.6321010999999999</v>
      </c>
      <c r="S5298" s="99">
        <v>0.20410880000000001</v>
      </c>
      <c r="T5298" s="99">
        <v>2.2125E-6</v>
      </c>
      <c r="U5298" s="99">
        <v>0.48630000000000001</v>
      </c>
      <c r="V5298" s="99">
        <v>3.0482650000000001E-3</v>
      </c>
      <c r="W5298" s="99">
        <v>3.9631E-2</v>
      </c>
      <c r="X5298" s="241">
        <f t="shared" si="1035"/>
        <v>2.2163559300868704E-2</v>
      </c>
      <c r="Y5298" s="241">
        <f t="shared" si="1036"/>
        <v>9.0715599794399995E-3</v>
      </c>
      <c r="Z5298" s="241">
        <f t="shared" si="1037"/>
        <v>6.4432779564287017E-3</v>
      </c>
      <c r="AA5298" s="241">
        <f t="shared" si="1038"/>
        <v>6.6487213650000005E-3</v>
      </c>
      <c r="AB5298" s="258">
        <v>4.9929463000000004E-3</v>
      </c>
      <c r="AC5298" s="258">
        <v>2.5900191000000002E-7</v>
      </c>
      <c r="AD5298" s="258">
        <v>9.0677241000000001E-4</v>
      </c>
      <c r="AE5298" s="258">
        <v>5.1047183000000001E-7</v>
      </c>
      <c r="AF5298" s="258">
        <v>3.1656192999999998E-3</v>
      </c>
      <c r="AG5298" s="258">
        <v>5.4524957E-6</v>
      </c>
      <c r="AH5298" s="258">
        <v>3.2677241000000001E-3</v>
      </c>
      <c r="AI5298" s="258">
        <v>8.1890829999999994E-6</v>
      </c>
      <c r="AJ5298" s="258">
        <v>1.021801E-5</v>
      </c>
      <c r="AK5298" s="258">
        <v>4.3114848000000001E-6</v>
      </c>
      <c r="AL5298" s="258">
        <v>1.0387138E-6</v>
      </c>
      <c r="AM5298" s="258">
        <v>3.2048287E-9</v>
      </c>
      <c r="AN5298" s="258">
        <v>2.9192850000000002E-3</v>
      </c>
      <c r="AO5298" s="258">
        <v>1.1681712E-4</v>
      </c>
      <c r="AP5298" s="258">
        <v>1.1569124E-4</v>
      </c>
      <c r="AQ5298" s="258">
        <v>6.0789565000000002E-5</v>
      </c>
      <c r="AR5298" s="258">
        <v>6.5879318000000003E-3</v>
      </c>
      <c r="AT5298" s="193"/>
      <c r="AU5298" s="193"/>
      <c r="AV5298" s="193"/>
      <c r="AW5298" s="193"/>
      <c r="AX5298" s="193"/>
      <c r="AY5298" s="193"/>
      <c r="AZ5298" s="193"/>
      <c r="BA5298" s="193"/>
      <c r="BB5298" s="193"/>
      <c r="BC5298" s="193"/>
      <c r="BD5298" s="193"/>
      <c r="BE5298" s="315"/>
      <c r="BF5298" s="315"/>
      <c r="BG5298" s="315"/>
      <c r="BH5298" s="315"/>
      <c r="BI5298" s="315"/>
      <c r="BJ5298" s="315"/>
      <c r="BK5298" s="315"/>
    </row>
    <row r="5299" spans="1:63" x14ac:dyDescent="0.25">
      <c r="A5299" s="9"/>
      <c r="B5299" s="185" t="s">
        <v>5770</v>
      </c>
      <c r="C5299" s="25" t="s">
        <v>4531</v>
      </c>
      <c r="D5299" s="193">
        <v>5.5279226000000001E-2</v>
      </c>
      <c r="E5299" s="193">
        <v>2.4316939999999999E-2</v>
      </c>
      <c r="F5299" s="193">
        <v>5.1375806000000003E-3</v>
      </c>
      <c r="G5299" s="193">
        <v>1.1743658E-3</v>
      </c>
      <c r="H5299" s="193">
        <v>7.9845849000000004E-4</v>
      </c>
      <c r="I5299" s="193">
        <v>2.8342858E-3</v>
      </c>
      <c r="J5299" s="193">
        <v>6.6758469999999995E-4</v>
      </c>
      <c r="K5299" s="193">
        <v>2.1083794E-5</v>
      </c>
      <c r="L5299" s="193">
        <v>2.0328927E-2</v>
      </c>
      <c r="M5299" s="193">
        <v>0</v>
      </c>
      <c r="N5299" s="193">
        <v>0</v>
      </c>
      <c r="O5299" s="193">
        <v>0</v>
      </c>
      <c r="P5299" s="199">
        <f t="shared" si="1034"/>
        <v>0.18012548148148147</v>
      </c>
      <c r="Q5299" s="240">
        <v>3.3651913000000002</v>
      </c>
      <c r="R5299" s="99">
        <v>2.6321010999999999</v>
      </c>
      <c r="S5299" s="99">
        <v>0.20410880000000001</v>
      </c>
      <c r="T5299" s="99">
        <v>2.2125E-6</v>
      </c>
      <c r="U5299" s="99">
        <v>0.48630000000000001</v>
      </c>
      <c r="V5299" s="99">
        <v>3.0482650000000001E-3</v>
      </c>
      <c r="W5299" s="99">
        <v>3.9631E-2</v>
      </c>
      <c r="X5299" s="241">
        <f t="shared" si="1035"/>
        <v>2.2163559300868704E-2</v>
      </c>
      <c r="Y5299" s="241">
        <f t="shared" si="1036"/>
        <v>9.0715599794399995E-3</v>
      </c>
      <c r="Z5299" s="241">
        <f t="shared" si="1037"/>
        <v>6.4432779564287017E-3</v>
      </c>
      <c r="AA5299" s="241">
        <f t="shared" si="1038"/>
        <v>6.6487213650000005E-3</v>
      </c>
      <c r="AB5299" s="258">
        <v>4.9929463000000004E-3</v>
      </c>
      <c r="AC5299" s="258">
        <v>2.5900191000000002E-7</v>
      </c>
      <c r="AD5299" s="258">
        <v>9.0677241000000001E-4</v>
      </c>
      <c r="AE5299" s="258">
        <v>5.1047183000000001E-7</v>
      </c>
      <c r="AF5299" s="258">
        <v>3.1656192999999998E-3</v>
      </c>
      <c r="AG5299" s="258">
        <v>5.4524957E-6</v>
      </c>
      <c r="AH5299" s="258">
        <v>3.2677241000000001E-3</v>
      </c>
      <c r="AI5299" s="258">
        <v>8.1890829999999994E-6</v>
      </c>
      <c r="AJ5299" s="258">
        <v>1.021801E-5</v>
      </c>
      <c r="AK5299" s="258">
        <v>4.3114848000000001E-6</v>
      </c>
      <c r="AL5299" s="258">
        <v>1.0387138E-6</v>
      </c>
      <c r="AM5299" s="258">
        <v>3.2048287E-9</v>
      </c>
      <c r="AN5299" s="258">
        <v>2.9192850000000002E-3</v>
      </c>
      <c r="AO5299" s="258">
        <v>1.1681712E-4</v>
      </c>
      <c r="AP5299" s="258">
        <v>1.1569124E-4</v>
      </c>
      <c r="AQ5299" s="258">
        <v>6.0789565000000002E-5</v>
      </c>
      <c r="AR5299" s="258">
        <v>6.5879318000000003E-3</v>
      </c>
      <c r="AT5299" s="193"/>
      <c r="AU5299" s="193"/>
      <c r="AV5299" s="193"/>
      <c r="AW5299" s="193"/>
      <c r="AX5299" s="193"/>
      <c r="AY5299" s="193"/>
      <c r="AZ5299" s="193"/>
      <c r="BA5299" s="193"/>
      <c r="BB5299" s="193"/>
      <c r="BC5299" s="193"/>
      <c r="BD5299" s="193"/>
      <c r="BE5299" s="315"/>
      <c r="BF5299" s="315"/>
      <c r="BG5299" s="315"/>
      <c r="BH5299" s="315"/>
      <c r="BI5299" s="315"/>
      <c r="BJ5299" s="315"/>
      <c r="BK5299" s="315"/>
    </row>
    <row r="5300" spans="1:63" x14ac:dyDescent="0.25">
      <c r="A5300" s="9"/>
      <c r="B5300" s="185" t="s">
        <v>5770</v>
      </c>
      <c r="C5300" s="25" t="s">
        <v>1440</v>
      </c>
      <c r="D5300" s="193">
        <v>5.5279226000000001E-2</v>
      </c>
      <c r="E5300" s="193">
        <v>2.4316939999999999E-2</v>
      </c>
      <c r="F5300" s="193">
        <v>5.1375806000000003E-3</v>
      </c>
      <c r="G5300" s="193">
        <v>1.1743658E-3</v>
      </c>
      <c r="H5300" s="193">
        <v>7.9845849000000004E-4</v>
      </c>
      <c r="I5300" s="193">
        <v>2.8342858E-3</v>
      </c>
      <c r="J5300" s="193">
        <v>6.6758469999999995E-4</v>
      </c>
      <c r="K5300" s="193">
        <v>2.1083794E-5</v>
      </c>
      <c r="L5300" s="193">
        <v>2.0328927E-2</v>
      </c>
      <c r="M5300" s="193">
        <v>0</v>
      </c>
      <c r="N5300" s="193">
        <v>0</v>
      </c>
      <c r="O5300" s="193">
        <v>0</v>
      </c>
      <c r="P5300" s="199">
        <f t="shared" si="1034"/>
        <v>0.18012548148148147</v>
      </c>
      <c r="Q5300" s="240">
        <v>3.3651913000000002</v>
      </c>
      <c r="R5300" s="99">
        <v>2.6321010999999999</v>
      </c>
      <c r="S5300" s="99">
        <v>0.20410880000000001</v>
      </c>
      <c r="T5300" s="99">
        <v>2.2125E-6</v>
      </c>
      <c r="U5300" s="99">
        <v>0.48630000000000001</v>
      </c>
      <c r="V5300" s="99">
        <v>3.0482650000000001E-3</v>
      </c>
      <c r="W5300" s="99">
        <v>3.9631E-2</v>
      </c>
      <c r="X5300" s="241">
        <f t="shared" si="1035"/>
        <v>2.2163559300868704E-2</v>
      </c>
      <c r="Y5300" s="241">
        <f t="shared" si="1036"/>
        <v>9.0715599794399995E-3</v>
      </c>
      <c r="Z5300" s="241">
        <f t="shared" si="1037"/>
        <v>6.4432779564287017E-3</v>
      </c>
      <c r="AA5300" s="241">
        <f t="shared" si="1038"/>
        <v>6.6487213650000005E-3</v>
      </c>
      <c r="AB5300" s="258">
        <v>4.9929463000000004E-3</v>
      </c>
      <c r="AC5300" s="258">
        <v>2.5900191000000002E-7</v>
      </c>
      <c r="AD5300" s="258">
        <v>9.0677241000000001E-4</v>
      </c>
      <c r="AE5300" s="258">
        <v>5.1047183000000001E-7</v>
      </c>
      <c r="AF5300" s="258">
        <v>3.1656192999999998E-3</v>
      </c>
      <c r="AG5300" s="258">
        <v>5.4524957E-6</v>
      </c>
      <c r="AH5300" s="258">
        <v>3.2677241000000001E-3</v>
      </c>
      <c r="AI5300" s="258">
        <v>8.1890829999999994E-6</v>
      </c>
      <c r="AJ5300" s="258">
        <v>1.021801E-5</v>
      </c>
      <c r="AK5300" s="258">
        <v>4.3114848000000001E-6</v>
      </c>
      <c r="AL5300" s="258">
        <v>1.0387138E-6</v>
      </c>
      <c r="AM5300" s="258">
        <v>3.2048287E-9</v>
      </c>
      <c r="AN5300" s="258">
        <v>2.9192850000000002E-3</v>
      </c>
      <c r="AO5300" s="258">
        <v>1.1681712E-4</v>
      </c>
      <c r="AP5300" s="258">
        <v>1.1569124E-4</v>
      </c>
      <c r="AQ5300" s="258">
        <v>6.0789565000000002E-5</v>
      </c>
      <c r="AR5300" s="258">
        <v>6.5879318000000003E-3</v>
      </c>
      <c r="AT5300" s="193"/>
      <c r="AU5300" s="193"/>
      <c r="AV5300" s="193"/>
      <c r="AW5300" s="193"/>
      <c r="AX5300" s="193"/>
      <c r="AY5300" s="193"/>
      <c r="AZ5300" s="193"/>
      <c r="BA5300" s="193"/>
      <c r="BB5300" s="193"/>
      <c r="BC5300" s="193"/>
      <c r="BD5300" s="193"/>
      <c r="BE5300" s="315"/>
      <c r="BF5300" s="315"/>
      <c r="BG5300" s="315"/>
      <c r="BH5300" s="315"/>
      <c r="BI5300" s="315"/>
      <c r="BJ5300" s="315"/>
      <c r="BK5300" s="315"/>
    </row>
    <row r="5301" spans="1:63" x14ac:dyDescent="0.25">
      <c r="A5301" s="9"/>
      <c r="B5301" s="185" t="s">
        <v>5770</v>
      </c>
      <c r="C5301" s="25" t="s">
        <v>1439</v>
      </c>
      <c r="D5301" s="193">
        <v>0.12833067000000001</v>
      </c>
      <c r="E5301" s="193">
        <v>8.0577720000000005E-2</v>
      </c>
      <c r="F5301" s="193">
        <v>1.1541063000000001E-2</v>
      </c>
      <c r="G5301" s="193">
        <v>1.7465775E-3</v>
      </c>
      <c r="H5301" s="193">
        <v>1.1431318E-3</v>
      </c>
      <c r="I5301" s="193">
        <v>4.4354559000000003E-3</v>
      </c>
      <c r="J5301" s="193">
        <v>1.1532247E-3</v>
      </c>
      <c r="K5301" s="193">
        <v>3.6314230999999997E-5</v>
      </c>
      <c r="L5301" s="193">
        <v>2.7697179999999998E-2</v>
      </c>
      <c r="M5301" s="193">
        <v>0</v>
      </c>
      <c r="N5301" s="193">
        <v>0</v>
      </c>
      <c r="O5301" s="193">
        <v>0</v>
      </c>
      <c r="P5301" s="199">
        <f t="shared" si="1034"/>
        <v>0.59687199999999996</v>
      </c>
      <c r="Q5301" s="240">
        <v>6.2700617999999997</v>
      </c>
      <c r="R5301" s="99">
        <v>4.8762701000000002</v>
      </c>
      <c r="S5301" s="99">
        <v>0.598136</v>
      </c>
      <c r="T5301" s="99">
        <v>4.6804000000000001E-6</v>
      </c>
      <c r="U5301" s="99">
        <v>0.65656999999999999</v>
      </c>
      <c r="V5301" s="99">
        <v>5.2710999999999999E-3</v>
      </c>
      <c r="W5301" s="99">
        <v>0.13381000000000001</v>
      </c>
      <c r="X5301" s="241">
        <f t="shared" si="1035"/>
        <v>5.0967008173656597E-2</v>
      </c>
      <c r="Y5301" s="241">
        <f t="shared" si="1036"/>
        <v>2.3469823076389999E-2</v>
      </c>
      <c r="Z5301" s="241">
        <f t="shared" si="1037"/>
        <v>1.5211871659266598E-2</v>
      </c>
      <c r="AA5301" s="241">
        <f t="shared" si="1038"/>
        <v>1.2285313438E-2</v>
      </c>
      <c r="AB5301" s="258">
        <v>1.6545033000000001E-2</v>
      </c>
      <c r="AC5301" s="258">
        <v>9.1765919E-7</v>
      </c>
      <c r="AD5301" s="258">
        <v>1.5306802E-3</v>
      </c>
      <c r="AE5301" s="258">
        <v>1.2001622000000001E-6</v>
      </c>
      <c r="AF5301" s="258">
        <v>5.3740280999999999E-3</v>
      </c>
      <c r="AG5301" s="258">
        <v>1.7963955E-5</v>
      </c>
      <c r="AH5301" s="258">
        <v>1.0828737999999999E-2</v>
      </c>
      <c r="AI5301" s="258">
        <v>1.8162368999999999E-5</v>
      </c>
      <c r="AJ5301" s="258">
        <v>1.5169998E-5</v>
      </c>
      <c r="AK5301" s="258">
        <v>7.8153511000000007E-6</v>
      </c>
      <c r="AL5301" s="258">
        <v>1.5659904E-6</v>
      </c>
      <c r="AM5301" s="258">
        <v>4.8607665999999997E-9</v>
      </c>
      <c r="AN5301" s="258">
        <v>3.9375705000000002E-3</v>
      </c>
      <c r="AO5301" s="258">
        <v>1.8705494000000001E-4</v>
      </c>
      <c r="AP5301" s="258">
        <v>2.1578965000000001E-4</v>
      </c>
      <c r="AQ5301" s="258">
        <v>8.2719438000000004E-5</v>
      </c>
      <c r="AR5301" s="258">
        <v>1.2202594000000001E-2</v>
      </c>
      <c r="AT5301" s="193"/>
      <c r="AU5301" s="193"/>
      <c r="AV5301" s="193"/>
      <c r="AW5301" s="193"/>
      <c r="AX5301" s="193"/>
      <c r="AY5301" s="193"/>
      <c r="AZ5301" s="193"/>
      <c r="BA5301" s="193"/>
      <c r="BB5301" s="193"/>
      <c r="BC5301" s="193"/>
      <c r="BD5301" s="193"/>
      <c r="BE5301" s="315"/>
      <c r="BF5301" s="315"/>
      <c r="BG5301" s="315"/>
      <c r="BH5301" s="315"/>
      <c r="BI5301" s="315"/>
      <c r="BJ5301" s="315"/>
      <c r="BK5301" s="315"/>
    </row>
    <row r="5302" spans="1:63" x14ac:dyDescent="0.25">
      <c r="A5302" s="9"/>
      <c r="B5302" s="185" t="s">
        <v>5770</v>
      </c>
      <c r="C5302" s="25" t="s">
        <v>1438</v>
      </c>
      <c r="D5302" s="193">
        <v>2.6100134000000001E-3</v>
      </c>
      <c r="E5302" s="193">
        <v>1.9772233999999999E-3</v>
      </c>
      <c r="F5302" s="193">
        <v>4.2228974999999999E-4</v>
      </c>
      <c r="G5302" s="193">
        <v>3.345707E-5</v>
      </c>
      <c r="H5302" s="193">
        <v>8.7485442999999995E-6</v>
      </c>
      <c r="I5302" s="193">
        <v>6.8853134000000006E-5</v>
      </c>
      <c r="J5302" s="193">
        <v>4.9663246999999998E-5</v>
      </c>
      <c r="K5302" s="193">
        <v>5.5946434999999996E-6</v>
      </c>
      <c r="L5302" s="193">
        <v>4.4183649000000002E-5</v>
      </c>
      <c r="M5302" s="193">
        <v>0</v>
      </c>
      <c r="N5302" s="193">
        <v>0</v>
      </c>
      <c r="O5302" s="193">
        <v>0</v>
      </c>
      <c r="P5302" s="199">
        <f t="shared" si="1034"/>
        <v>1.4646099259259257E-2</v>
      </c>
      <c r="Q5302" s="240">
        <v>0.55366397000000001</v>
      </c>
      <c r="R5302" s="99">
        <v>0.37413447</v>
      </c>
      <c r="S5302" s="99">
        <v>5.4480720000000003E-2</v>
      </c>
      <c r="T5302" s="99">
        <v>9.5962000000000001E-7</v>
      </c>
      <c r="U5302" s="99">
        <v>0.11794</v>
      </c>
      <c r="V5302" s="99">
        <v>4.084127E-4</v>
      </c>
      <c r="W5302" s="99">
        <v>6.6994000000000003E-3</v>
      </c>
      <c r="X5302" s="241">
        <f t="shared" si="1035"/>
        <v>2.4369998326834782E-3</v>
      </c>
      <c r="Y5302" s="241">
        <f t="shared" si="1036"/>
        <v>5.3200687633100008E-4</v>
      </c>
      <c r="Z5302" s="241">
        <f t="shared" si="1037"/>
        <v>9.6835195352247799E-4</v>
      </c>
      <c r="AA5302" s="241">
        <f t="shared" si="1038"/>
        <v>9.3664100283000001E-4</v>
      </c>
      <c r="AB5302" s="258">
        <v>4.0593714000000002E-4</v>
      </c>
      <c r="AC5302" s="258">
        <v>2.0544755000000001E-8</v>
      </c>
      <c r="AD5302" s="258">
        <v>3.0847618999999998E-5</v>
      </c>
      <c r="AE5302" s="258">
        <v>4.9882786000000002E-8</v>
      </c>
      <c r="AF5302" s="258">
        <v>9.4477322999999994E-5</v>
      </c>
      <c r="AG5302" s="258">
        <v>6.7436678999999997E-7</v>
      </c>
      <c r="AH5302" s="258">
        <v>2.6565535000000001E-4</v>
      </c>
      <c r="AI5302" s="258">
        <v>6.7472781999999999E-7</v>
      </c>
      <c r="AJ5302" s="258">
        <v>2.8447804999999998E-7</v>
      </c>
      <c r="AK5302" s="258">
        <v>4.8952779000000005E-7</v>
      </c>
      <c r="AL5302" s="258">
        <v>2.8634003000000001E-8</v>
      </c>
      <c r="AM5302" s="258">
        <v>8.4859478000000001E-11</v>
      </c>
      <c r="AN5302" s="258">
        <v>6.7355971999999995E-4</v>
      </c>
      <c r="AO5302" s="258">
        <v>1.3848561999999999E-5</v>
      </c>
      <c r="AP5302" s="258">
        <v>1.3810869E-5</v>
      </c>
      <c r="AQ5302" s="258">
        <v>1.0361282999999999E-7</v>
      </c>
      <c r="AR5302" s="258">
        <v>9.3653739000000005E-4</v>
      </c>
      <c r="AT5302" s="193"/>
      <c r="AU5302" s="193"/>
      <c r="AV5302" s="193"/>
      <c r="AW5302" s="193"/>
      <c r="AX5302" s="193"/>
      <c r="AY5302" s="193"/>
      <c r="AZ5302" s="193"/>
      <c r="BA5302" s="193"/>
      <c r="BB5302" s="193"/>
      <c r="BC5302" s="193"/>
      <c r="BD5302" s="193"/>
      <c r="BE5302" s="315"/>
      <c r="BF5302" s="315"/>
      <c r="BG5302" s="315"/>
      <c r="BH5302" s="315"/>
      <c r="BI5302" s="315"/>
      <c r="BJ5302" s="315"/>
      <c r="BK5302" s="315"/>
    </row>
    <row r="5303" spans="1:63" x14ac:dyDescent="0.25">
      <c r="A5303" s="9"/>
      <c r="B5303" s="185" t="s">
        <v>5770</v>
      </c>
      <c r="C5303" s="25" t="s">
        <v>6842</v>
      </c>
      <c r="D5303" s="193">
        <v>2.5144542999999998E-2</v>
      </c>
      <c r="E5303" s="193">
        <v>1.0802594E-2</v>
      </c>
      <c r="F5303" s="193">
        <v>2.2645492999999999E-3</v>
      </c>
      <c r="G5303" s="193">
        <v>5.4411567E-4</v>
      </c>
      <c r="H5303" s="193">
        <v>3.7319535E-4</v>
      </c>
      <c r="I5303" s="193">
        <v>1.3122918E-3</v>
      </c>
      <c r="J5303" s="193">
        <v>2.9393006E-4</v>
      </c>
      <c r="K5303" s="193">
        <v>7.4040519000000004E-6</v>
      </c>
      <c r="L5303" s="193">
        <v>9.5464625999999997E-3</v>
      </c>
      <c r="M5303" s="193">
        <v>0</v>
      </c>
      <c r="N5303" s="193">
        <v>0</v>
      </c>
      <c r="O5303" s="193">
        <v>0</v>
      </c>
      <c r="P5303" s="199">
        <f t="shared" si="1034"/>
        <v>8.0019214814814818E-2</v>
      </c>
      <c r="Q5303" s="240">
        <v>1.3521642</v>
      </c>
      <c r="R5303" s="99">
        <v>1.0855300000000001</v>
      </c>
      <c r="S5303" s="99">
        <v>7.5297600000000006E-2</v>
      </c>
      <c r="T5303" s="99">
        <v>6.6209999999999998E-7</v>
      </c>
      <c r="U5303" s="99">
        <v>0.17385</v>
      </c>
      <c r="V5303" s="99">
        <v>1.3508719999999999E-3</v>
      </c>
      <c r="W5303" s="99">
        <v>1.6135E-2</v>
      </c>
      <c r="X5303" s="241">
        <f t="shared" si="1035"/>
        <v>9.4550010310106986E-3</v>
      </c>
      <c r="Y5303" s="241">
        <f t="shared" si="1036"/>
        <v>4.0974969519399999E-3</v>
      </c>
      <c r="Z5303" s="241">
        <f t="shared" si="1037"/>
        <v>2.6119307530707001E-3</v>
      </c>
      <c r="AA5303" s="241">
        <f t="shared" si="1038"/>
        <v>2.7455733259999998E-3</v>
      </c>
      <c r="AB5303" s="258">
        <v>2.2180927999999999E-3</v>
      </c>
      <c r="AC5303" s="258">
        <v>1.205359E-7</v>
      </c>
      <c r="AD5303" s="258">
        <v>4.1874722000000001E-4</v>
      </c>
      <c r="AE5303" s="258">
        <v>2.2179273999999999E-7</v>
      </c>
      <c r="AF5303" s="258">
        <v>1.4579202E-3</v>
      </c>
      <c r="AG5303" s="258">
        <v>2.3944033E-6</v>
      </c>
      <c r="AH5303" s="258">
        <v>1.4516817E-3</v>
      </c>
      <c r="AI5303" s="258">
        <v>3.6045285999999999E-6</v>
      </c>
      <c r="AJ5303" s="258">
        <v>4.7381009999999998E-6</v>
      </c>
      <c r="AK5303" s="258">
        <v>1.8223837000000001E-6</v>
      </c>
      <c r="AL5303" s="258">
        <v>4.8095412000000004E-7</v>
      </c>
      <c r="AM5303" s="258">
        <v>1.4856506999999999E-9</v>
      </c>
      <c r="AN5303" s="258">
        <v>1.0516013E-3</v>
      </c>
      <c r="AO5303" s="258">
        <v>4.8909341999999998E-5</v>
      </c>
      <c r="AP5303" s="258">
        <v>4.9090958E-5</v>
      </c>
      <c r="AQ5303" s="258">
        <v>2.8575425999999999E-5</v>
      </c>
      <c r="AR5303" s="258">
        <v>2.7169978999999999E-3</v>
      </c>
      <c r="AT5303" s="193"/>
      <c r="AU5303" s="193"/>
      <c r="AV5303" s="193"/>
      <c r="AW5303" s="193"/>
      <c r="AX5303" s="193"/>
      <c r="AY5303" s="193"/>
      <c r="AZ5303" s="193"/>
      <c r="BA5303" s="193"/>
      <c r="BB5303" s="193"/>
      <c r="BC5303" s="193"/>
      <c r="BD5303" s="193"/>
      <c r="BE5303" s="315"/>
      <c r="BF5303" s="315"/>
      <c r="BG5303" s="315"/>
      <c r="BH5303" s="315"/>
      <c r="BI5303" s="315"/>
      <c r="BJ5303" s="315"/>
      <c r="BK5303" s="315"/>
    </row>
    <row r="5304" spans="1:63" x14ac:dyDescent="0.25">
      <c r="A5304" s="45" t="s">
        <v>670</v>
      </c>
      <c r="B5304" s="45"/>
      <c r="C5304" s="45"/>
      <c r="D5304" s="195"/>
      <c r="E5304" s="195"/>
      <c r="F5304" s="195"/>
      <c r="G5304" s="195"/>
      <c r="H5304" s="195"/>
      <c r="I5304" s="195"/>
      <c r="J5304" s="195"/>
      <c r="K5304" s="195"/>
      <c r="L5304" s="195"/>
      <c r="M5304" s="195"/>
      <c r="N5304" s="195"/>
      <c r="O5304" s="195"/>
      <c r="P5304" s="199"/>
      <c r="Q5304" s="240"/>
      <c r="R5304" s="99"/>
      <c r="S5304" s="99"/>
      <c r="T5304" s="99"/>
      <c r="U5304" s="99"/>
      <c r="V5304" s="99"/>
      <c r="W5304" s="99"/>
      <c r="X5304" s="258"/>
      <c r="Y5304" s="258"/>
      <c r="Z5304" s="258"/>
      <c r="AA5304" s="258"/>
      <c r="AB5304" s="258"/>
      <c r="AC5304" s="258"/>
      <c r="AD5304" s="258"/>
      <c r="AE5304" s="258"/>
      <c r="AF5304" s="258"/>
      <c r="AG5304" s="258"/>
      <c r="AH5304" s="258"/>
      <c r="AI5304" s="258"/>
      <c r="AJ5304" s="258"/>
      <c r="AK5304" s="258"/>
      <c r="AL5304" s="258"/>
      <c r="AM5304" s="258"/>
      <c r="AN5304" s="258"/>
      <c r="AO5304" s="258"/>
      <c r="AP5304" s="258"/>
      <c r="AQ5304" s="258"/>
      <c r="AR5304" s="258"/>
      <c r="AT5304" s="193"/>
      <c r="AU5304" s="193"/>
      <c r="AV5304" s="193"/>
      <c r="AW5304" s="193"/>
      <c r="AX5304" s="193"/>
      <c r="AY5304" s="193"/>
      <c r="AZ5304" s="193"/>
      <c r="BA5304" s="193"/>
      <c r="BB5304" s="193"/>
      <c r="BC5304" s="193"/>
      <c r="BD5304" s="193"/>
      <c r="BE5304" s="315"/>
      <c r="BF5304" s="315"/>
      <c r="BG5304" s="315"/>
      <c r="BH5304" s="315"/>
      <c r="BI5304" s="315"/>
      <c r="BJ5304" s="315"/>
      <c r="BK5304" s="315"/>
    </row>
    <row r="5305" spans="1:63" x14ac:dyDescent="0.25">
      <c r="A5305" s="45"/>
      <c r="B5305" s="185" t="s">
        <v>5770</v>
      </c>
      <c r="C5305" s="288" t="s">
        <v>92</v>
      </c>
      <c r="D5305" s="293">
        <v>0.22444201</v>
      </c>
      <c r="E5305" s="293">
        <v>0.21292327</v>
      </c>
      <c r="F5305" s="293">
        <v>5.4696765999999999E-3</v>
      </c>
      <c r="G5305" s="293">
        <v>2.0672001E-3</v>
      </c>
      <c r="H5305" s="293">
        <v>9.2494145000000002E-4</v>
      </c>
      <c r="I5305" s="293">
        <v>-6.0750544E-3</v>
      </c>
      <c r="J5305" s="293">
        <v>9.1799780000000001E-3</v>
      </c>
      <c r="K5305" s="293">
        <v>4.3985980000000001E-5</v>
      </c>
      <c r="L5305" s="293">
        <v>-9.1993847999999998E-5</v>
      </c>
      <c r="M5305" s="293">
        <v>0</v>
      </c>
      <c r="N5305" s="293">
        <v>0</v>
      </c>
      <c r="O5305" s="293">
        <v>0</v>
      </c>
      <c r="P5305" s="290">
        <f t="shared" ref="P5305:P5312" si="1039">E5305/0.135</f>
        <v>1.5772094074074072</v>
      </c>
      <c r="Q5305" s="294">
        <v>-34.725166000000002</v>
      </c>
      <c r="R5305" s="291">
        <v>-19.647856000000001</v>
      </c>
      <c r="S5305" s="291">
        <v>-12.942406</v>
      </c>
      <c r="T5305" s="291">
        <v>-7.7693280000000002E-6</v>
      </c>
      <c r="U5305" s="291">
        <v>-0.43236966999999998</v>
      </c>
      <c r="V5305" s="291">
        <v>-0.24319188999999999</v>
      </c>
      <c r="W5305" s="291">
        <v>-1.4593351000000001</v>
      </c>
      <c r="X5305" s="289">
        <f t="shared" ref="X5305:X5312" si="1040">SUM(Y5305:AA5305)</f>
        <v>0.14385280010391799</v>
      </c>
      <c r="Y5305" s="289">
        <f t="shared" ref="Y5305:Y5312" si="1041">SUM(AB5305:AG5305)</f>
        <v>4.3918912886999992E-2</v>
      </c>
      <c r="Z5305" s="289">
        <f t="shared" ref="Z5305:Z5312" si="1042">SUM(AH5305:AP5305)</f>
        <v>3.3034355911017999E-2</v>
      </c>
      <c r="AA5305" s="289">
        <f t="shared" ref="AA5305:AA5312" si="1043">SUM(AQ5305:AR5305)</f>
        <v>6.6899531305899998E-2</v>
      </c>
      <c r="AB5305" s="289">
        <v>4.3722971999999999E-2</v>
      </c>
      <c r="AC5305" s="289">
        <v>1.6927767000000001E-5</v>
      </c>
      <c r="AD5305" s="289">
        <v>6.8535869000000001E-4</v>
      </c>
      <c r="AE5305" s="289">
        <v>1.3585500000000001E-6</v>
      </c>
      <c r="AF5305" s="289">
        <v>-1.1823896E-4</v>
      </c>
      <c r="AG5305" s="289">
        <v>-3.8946515999999998E-4</v>
      </c>
      <c r="AH5305" s="289">
        <v>2.8618932999999999E-2</v>
      </c>
      <c r="AI5305" s="289">
        <v>9.6624239999999998E-6</v>
      </c>
      <c r="AJ5305" s="289">
        <v>9.6037059000000007E-6</v>
      </c>
      <c r="AK5305" s="289">
        <v>3.0858824000000001E-4</v>
      </c>
      <c r="AL5305" s="289">
        <v>9.3721046000000004E-7</v>
      </c>
      <c r="AM5305" s="289">
        <v>1.6257657999999999E-8</v>
      </c>
      <c r="AN5305" s="289">
        <v>-4.8529261000000002E-4</v>
      </c>
      <c r="AO5305" s="289">
        <v>-2.0026217000000001E-5</v>
      </c>
      <c r="AP5305" s="289">
        <v>4.5919339000000002E-3</v>
      </c>
      <c r="AQ5305" s="289">
        <v>-2.1146941E-6</v>
      </c>
      <c r="AR5305" s="289">
        <v>6.6901645999999995E-2</v>
      </c>
      <c r="AT5305" s="193"/>
      <c r="AU5305" s="193"/>
      <c r="AV5305" s="193"/>
      <c r="AW5305" s="193"/>
      <c r="AX5305" s="193"/>
      <c r="AY5305" s="193"/>
      <c r="AZ5305" s="193"/>
      <c r="BA5305" s="193"/>
      <c r="BB5305" s="193"/>
      <c r="BC5305" s="193"/>
      <c r="BD5305" s="193"/>
      <c r="BE5305" s="315"/>
      <c r="BF5305" s="315"/>
      <c r="BG5305" s="315"/>
      <c r="BH5305" s="315"/>
      <c r="BI5305" s="315"/>
      <c r="BJ5305" s="315"/>
      <c r="BK5305" s="315"/>
    </row>
    <row r="5306" spans="1:63" x14ac:dyDescent="0.25">
      <c r="A5306" s="45"/>
      <c r="B5306" s="185" t="s">
        <v>5770</v>
      </c>
      <c r="C5306" s="288" t="s">
        <v>93</v>
      </c>
      <c r="D5306" s="293">
        <v>0.20263682</v>
      </c>
      <c r="E5306" s="293">
        <v>0.19237012000000001</v>
      </c>
      <c r="F5306" s="293">
        <v>4.8231411999999996E-3</v>
      </c>
      <c r="G5306" s="293">
        <v>1.8723502999999999E-3</v>
      </c>
      <c r="H5306" s="293">
        <v>8.3718718000000002E-4</v>
      </c>
      <c r="I5306" s="293">
        <v>-5.5289785000000001E-3</v>
      </c>
      <c r="J5306" s="293">
        <v>8.3131560000000004E-3</v>
      </c>
      <c r="K5306" s="293">
        <v>3.9742934999999998E-5</v>
      </c>
      <c r="L5306" s="293">
        <v>-8.9897189E-5</v>
      </c>
      <c r="M5306" s="293">
        <v>0</v>
      </c>
      <c r="N5306" s="293">
        <v>0</v>
      </c>
      <c r="O5306" s="293">
        <v>0</v>
      </c>
      <c r="P5306" s="290">
        <f t="shared" si="1039"/>
        <v>1.4249638518518517</v>
      </c>
      <c r="Q5306" s="294">
        <v>-31.543690000000002</v>
      </c>
      <c r="R5306" s="291">
        <v>-17.847743999999999</v>
      </c>
      <c r="S5306" s="291">
        <v>-11.756639</v>
      </c>
      <c r="T5306" s="291">
        <v>-7.0575120000000001E-6</v>
      </c>
      <c r="U5306" s="291">
        <v>-0.39275651</v>
      </c>
      <c r="V5306" s="291">
        <v>-0.22091095999999999</v>
      </c>
      <c r="W5306" s="291">
        <v>-1.3256327000000001</v>
      </c>
      <c r="X5306" s="289">
        <f t="shared" si="1040"/>
        <v>0.129991366980655</v>
      </c>
      <c r="Y5306" s="289">
        <f t="shared" si="1041"/>
        <v>3.9649609725500003E-2</v>
      </c>
      <c r="Z5306" s="289">
        <f t="shared" si="1042"/>
        <v>2.9853091194055003E-2</v>
      </c>
      <c r="AA5306" s="289">
        <f t="shared" si="1043"/>
        <v>6.0488666061100003E-2</v>
      </c>
      <c r="AB5306" s="289">
        <v>3.9502476000000002E-2</v>
      </c>
      <c r="AC5306" s="289">
        <v>1.5326330000000001E-5</v>
      </c>
      <c r="AD5306" s="289">
        <v>6.1763020000000005E-4</v>
      </c>
      <c r="AE5306" s="289">
        <v>1.2244655000000001E-6</v>
      </c>
      <c r="AF5306" s="289">
        <v>-1.3320562E-4</v>
      </c>
      <c r="AG5306" s="289">
        <v>-3.5384164999999998E-4</v>
      </c>
      <c r="AH5306" s="289">
        <v>2.5856407000000001E-2</v>
      </c>
      <c r="AI5306" s="289">
        <v>8.5371555000000001E-6</v>
      </c>
      <c r="AJ5306" s="289">
        <v>8.6982893000000008E-6</v>
      </c>
      <c r="AK5306" s="289">
        <v>2.7948103999999999E-4</v>
      </c>
      <c r="AL5306" s="289">
        <v>8.4680263E-7</v>
      </c>
      <c r="AM5306" s="289">
        <v>1.4719625E-8</v>
      </c>
      <c r="AN5306" s="289">
        <v>-4.4095252000000003E-4</v>
      </c>
      <c r="AO5306" s="289">
        <v>-1.8714693E-5</v>
      </c>
      <c r="AP5306" s="289">
        <v>4.1587734000000003E-3</v>
      </c>
      <c r="AQ5306" s="289">
        <v>-1.9389388999999998E-6</v>
      </c>
      <c r="AR5306" s="289">
        <v>6.0490605000000003E-2</v>
      </c>
      <c r="AT5306" s="193"/>
      <c r="AU5306" s="193"/>
      <c r="AV5306" s="193"/>
      <c r="AW5306" s="193"/>
      <c r="AX5306" s="193"/>
      <c r="AY5306" s="193"/>
      <c r="AZ5306" s="193"/>
      <c r="BA5306" s="193"/>
      <c r="BB5306" s="193"/>
      <c r="BC5306" s="193"/>
      <c r="BD5306" s="193"/>
      <c r="BE5306" s="315"/>
      <c r="BF5306" s="315"/>
      <c r="BG5306" s="315"/>
      <c r="BH5306" s="315"/>
      <c r="BI5306" s="315"/>
      <c r="BJ5306" s="315"/>
      <c r="BK5306" s="315"/>
    </row>
    <row r="5307" spans="1:63" x14ac:dyDescent="0.25">
      <c r="A5307" s="45"/>
      <c r="B5307" s="185" t="s">
        <v>5770</v>
      </c>
      <c r="C5307" s="288" t="s">
        <v>94</v>
      </c>
      <c r="D5307" s="293">
        <v>-0.28311695999999997</v>
      </c>
      <c r="E5307" s="293">
        <v>-0.21464236</v>
      </c>
      <c r="F5307" s="293">
        <v>-5.3616589999999999E-2</v>
      </c>
      <c r="G5307" s="293">
        <v>-1.7942570000000001E-4</v>
      </c>
      <c r="H5307" s="293">
        <v>-3.1208553999999999E-4</v>
      </c>
      <c r="I5307" s="293">
        <v>-1.0243195E-2</v>
      </c>
      <c r="J5307" s="293">
        <v>-1.4205811E-3</v>
      </c>
      <c r="K5307" s="293">
        <v>-4.3183965000000003E-5</v>
      </c>
      <c r="L5307" s="293">
        <v>-2.6595325999999998E-3</v>
      </c>
      <c r="M5307" s="293">
        <v>0</v>
      </c>
      <c r="N5307" s="293">
        <v>0</v>
      </c>
      <c r="O5307" s="293">
        <v>0</v>
      </c>
      <c r="P5307" s="290">
        <f t="shared" si="1039"/>
        <v>-1.5899434074074072</v>
      </c>
      <c r="Q5307" s="294">
        <v>-34.168764000000003</v>
      </c>
      <c r="R5307" s="291">
        <v>-19.333037999999998</v>
      </c>
      <c r="S5307" s="291">
        <v>-12.735029000000001</v>
      </c>
      <c r="T5307" s="291">
        <v>-7.6448399999999995E-6</v>
      </c>
      <c r="U5307" s="291">
        <v>-0.42544180999999998</v>
      </c>
      <c r="V5307" s="291">
        <v>-0.23929523</v>
      </c>
      <c r="W5307" s="291">
        <v>-1.4359522</v>
      </c>
      <c r="X5307" s="289">
        <f t="shared" si="1040"/>
        <v>-0.13509336730471</v>
      </c>
      <c r="Y5307" s="289">
        <f t="shared" si="1041"/>
        <v>-5.6396621537900003E-2</v>
      </c>
      <c r="Z5307" s="289">
        <f t="shared" si="1042"/>
        <v>-3.0262260569510004E-2</v>
      </c>
      <c r="AA5307" s="289">
        <f t="shared" si="1043"/>
        <v>-4.8434485197300002E-2</v>
      </c>
      <c r="AB5307" s="289">
        <v>-4.4070247999999999E-2</v>
      </c>
      <c r="AC5307" s="289">
        <v>-3.8481082999999997E-6</v>
      </c>
      <c r="AD5307" s="289">
        <v>-1.3286687000000001E-3</v>
      </c>
      <c r="AE5307" s="289">
        <v>-2.5647296E-6</v>
      </c>
      <c r="AF5307" s="289">
        <v>-1.0584212000000001E-2</v>
      </c>
      <c r="AG5307" s="289">
        <v>-4.0707999999999999E-4</v>
      </c>
      <c r="AH5307" s="289">
        <v>-2.8844135999999999E-2</v>
      </c>
      <c r="AI5307" s="289">
        <v>-8.7873391999999996E-5</v>
      </c>
      <c r="AJ5307" s="289">
        <v>-9.1160269E-7</v>
      </c>
      <c r="AK5307" s="289">
        <v>-3.5039846000000002E-5</v>
      </c>
      <c r="AL5307" s="289">
        <v>-9.2058658999999998E-7</v>
      </c>
      <c r="AM5307" s="289">
        <v>-3.6922300000000002E-9</v>
      </c>
      <c r="AN5307" s="289">
        <v>-5.2693718000000004E-4</v>
      </c>
      <c r="AO5307" s="289">
        <v>-2.3200908000000001E-4</v>
      </c>
      <c r="AP5307" s="289">
        <v>-5.3442919E-4</v>
      </c>
      <c r="AQ5307" s="289">
        <v>-9.3801973000000004E-6</v>
      </c>
      <c r="AR5307" s="289">
        <v>-4.8425105000000003E-2</v>
      </c>
      <c r="AT5307" s="193"/>
      <c r="AU5307" s="193"/>
      <c r="AV5307" s="193"/>
      <c r="AW5307" s="193"/>
      <c r="AX5307" s="193"/>
      <c r="AY5307" s="193"/>
      <c r="AZ5307" s="193"/>
      <c r="BA5307" s="193"/>
      <c r="BB5307" s="193"/>
      <c r="BC5307" s="193"/>
      <c r="BD5307" s="193"/>
      <c r="BE5307" s="315"/>
      <c r="BF5307" s="315"/>
      <c r="BG5307" s="315"/>
      <c r="BH5307" s="315"/>
      <c r="BI5307" s="315"/>
      <c r="BJ5307" s="315"/>
      <c r="BK5307" s="315"/>
    </row>
    <row r="5308" spans="1:63" x14ac:dyDescent="0.25">
      <c r="A5308" s="45"/>
      <c r="B5308" s="185" t="s">
        <v>5770</v>
      </c>
      <c r="C5308" s="288" t="s">
        <v>95</v>
      </c>
      <c r="D5308" s="293">
        <v>0.11580467</v>
      </c>
      <c r="E5308" s="293">
        <v>0.10683252999999999</v>
      </c>
      <c r="F5308" s="293">
        <v>5.4452171999999997E-3</v>
      </c>
      <c r="G5308" s="293">
        <v>9.3026996000000002E-4</v>
      </c>
      <c r="H5308" s="293">
        <v>4.2925226000000002E-4</v>
      </c>
      <c r="I5308" s="293">
        <v>-2.1291259999999998E-3</v>
      </c>
      <c r="J5308" s="293">
        <v>4.1661472999999999E-3</v>
      </c>
      <c r="K5308" s="293">
        <v>2.2004638999999999E-5</v>
      </c>
      <c r="L5308" s="293">
        <v>1.0837597000000001E-4</v>
      </c>
      <c r="M5308" s="293">
        <v>0</v>
      </c>
      <c r="N5308" s="293">
        <v>0</v>
      </c>
      <c r="O5308" s="293">
        <v>0</v>
      </c>
      <c r="P5308" s="290">
        <f t="shared" si="1039"/>
        <v>0.79135207407407393</v>
      </c>
      <c r="Q5308" s="294">
        <v>-13.539104999999999</v>
      </c>
      <c r="R5308" s="291">
        <v>-7.6605648999999998</v>
      </c>
      <c r="S5308" s="291">
        <v>-5.0461556999999999</v>
      </c>
      <c r="T5308" s="291">
        <v>-3.0292079999999999E-6</v>
      </c>
      <c r="U5308" s="291">
        <v>-0.16857799000000001</v>
      </c>
      <c r="V5308" s="291">
        <v>-9.4818860000000005E-2</v>
      </c>
      <c r="W5308" s="291">
        <v>-0.56898481000000001</v>
      </c>
      <c r="X5308" s="289">
        <f t="shared" si="1040"/>
        <v>7.1619948399010896E-2</v>
      </c>
      <c r="Y5308" s="289">
        <f t="shared" si="1041"/>
        <v>2.2716642835729998E-2</v>
      </c>
      <c r="Z5308" s="289">
        <f t="shared" si="1042"/>
        <v>1.6404100225490898E-2</v>
      </c>
      <c r="AA5308" s="289">
        <f t="shared" si="1043"/>
        <v>3.2499205337790001E-2</v>
      </c>
      <c r="AB5308" s="289">
        <v>2.1937326E-2</v>
      </c>
      <c r="AC5308" s="289">
        <v>7.7513060999999995E-6</v>
      </c>
      <c r="AD5308" s="289">
        <v>3.7968277999999997E-4</v>
      </c>
      <c r="AE5308" s="289">
        <v>7.4874962999999996E-7</v>
      </c>
      <c r="AF5308" s="289">
        <v>5.4164440000000001E-4</v>
      </c>
      <c r="AG5308" s="289">
        <v>-1.5051039999999999E-4</v>
      </c>
      <c r="AH5308" s="289">
        <v>1.435899E-2</v>
      </c>
      <c r="AI5308" s="289">
        <v>9.2350164000000007E-6</v>
      </c>
      <c r="AJ5308" s="289">
        <v>4.3261880999999998E-6</v>
      </c>
      <c r="AK5308" s="289">
        <v>1.3933270000000001E-4</v>
      </c>
      <c r="AL5308" s="289">
        <v>4.6887952999999999E-7</v>
      </c>
      <c r="AM5308" s="289">
        <v>7.4442609E-9</v>
      </c>
      <c r="AN5308" s="289">
        <v>-1.8643745000000001E-4</v>
      </c>
      <c r="AO5308" s="289">
        <v>4.1122472000000003E-6</v>
      </c>
      <c r="AP5308" s="289">
        <v>2.0740652E-3</v>
      </c>
      <c r="AQ5308" s="289">
        <v>-4.1466221000000001E-7</v>
      </c>
      <c r="AR5308" s="289">
        <v>3.249962E-2</v>
      </c>
      <c r="AT5308" s="193"/>
      <c r="AU5308" s="193"/>
      <c r="AV5308" s="193"/>
      <c r="AW5308" s="193"/>
      <c r="AX5308" s="193"/>
      <c r="AY5308" s="193"/>
      <c r="AZ5308" s="193"/>
      <c r="BA5308" s="193"/>
      <c r="BB5308" s="193"/>
      <c r="BC5308" s="193"/>
      <c r="BD5308" s="193"/>
      <c r="BE5308" s="315"/>
      <c r="BF5308" s="315"/>
      <c r="BG5308" s="315"/>
      <c r="BH5308" s="315"/>
      <c r="BI5308" s="315"/>
      <c r="BJ5308" s="315"/>
      <c r="BK5308" s="315"/>
    </row>
    <row r="5309" spans="1:63" x14ac:dyDescent="0.25">
      <c r="A5309" s="45"/>
      <c r="B5309" s="185" t="s">
        <v>5770</v>
      </c>
      <c r="C5309" s="288" t="s">
        <v>96</v>
      </c>
      <c r="D5309" s="293">
        <v>0.23547445</v>
      </c>
      <c r="E5309" s="293">
        <v>0.22182363999999999</v>
      </c>
      <c r="F5309" s="293">
        <v>7.0946066E-3</v>
      </c>
      <c r="G5309" s="293">
        <v>2.0983293E-3</v>
      </c>
      <c r="H5309" s="293">
        <v>9.4559845999999997E-4</v>
      </c>
      <c r="I5309" s="293">
        <v>-5.8538983999999999E-3</v>
      </c>
      <c r="J5309" s="293">
        <v>9.3363231000000001E-3</v>
      </c>
      <c r="K5309" s="293">
        <v>4.5791041999999997E-5</v>
      </c>
      <c r="L5309" s="293">
        <v>-1.5948333000000001E-5</v>
      </c>
      <c r="M5309" s="293">
        <v>0</v>
      </c>
      <c r="N5309" s="293">
        <v>0</v>
      </c>
      <c r="O5309" s="293">
        <v>0</v>
      </c>
      <c r="P5309" s="290">
        <f t="shared" si="1039"/>
        <v>1.643138074074074</v>
      </c>
      <c r="Q5309" s="294">
        <v>-34.168764000000003</v>
      </c>
      <c r="R5309" s="291">
        <v>-19.333037999999998</v>
      </c>
      <c r="S5309" s="291">
        <v>-12.735029000000001</v>
      </c>
      <c r="T5309" s="291">
        <v>-7.6448399999999995E-6</v>
      </c>
      <c r="U5309" s="291">
        <v>-0.42544180999999998</v>
      </c>
      <c r="V5309" s="291">
        <v>-0.23929523</v>
      </c>
      <c r="W5309" s="291">
        <v>-1.4359522</v>
      </c>
      <c r="X5309" s="289">
        <f t="shared" si="1040"/>
        <v>0.14957799226135099</v>
      </c>
      <c r="Y5309" s="289">
        <f t="shared" si="1041"/>
        <v>4.6106662110200002E-2</v>
      </c>
      <c r="Z5309" s="289">
        <f t="shared" si="1042"/>
        <v>3.4327011080050998E-2</v>
      </c>
      <c r="AA5309" s="289">
        <f t="shared" si="1043"/>
        <v>6.9144319071099997E-2</v>
      </c>
      <c r="AB5309" s="289">
        <v>4.5550462999999999E-2</v>
      </c>
      <c r="AC5309" s="289">
        <v>1.7251727999999999E-5</v>
      </c>
      <c r="AD5309" s="289">
        <v>7.3252018999999996E-4</v>
      </c>
      <c r="AE5309" s="289">
        <v>1.4500322E-6</v>
      </c>
      <c r="AF5309" s="289">
        <v>1.8750947E-4</v>
      </c>
      <c r="AG5309" s="289">
        <v>-3.8253231E-4</v>
      </c>
      <c r="AH5309" s="289">
        <v>2.9815057999999998E-2</v>
      </c>
      <c r="AI5309" s="289">
        <v>1.233431E-5</v>
      </c>
      <c r="AJ5309" s="289">
        <v>9.7505899000000005E-6</v>
      </c>
      <c r="AK5309" s="289">
        <v>3.1347478999999999E-4</v>
      </c>
      <c r="AL5309" s="289">
        <v>9.7568445999999999E-7</v>
      </c>
      <c r="AM5309" s="289">
        <v>1.6568690999999998E-8</v>
      </c>
      <c r="AN5309" s="289">
        <v>-4.7608223000000002E-4</v>
      </c>
      <c r="AO5309" s="289">
        <v>-1.3542733E-5</v>
      </c>
      <c r="AP5309" s="289">
        <v>4.6650260999999997E-3</v>
      </c>
      <c r="AQ5309" s="289">
        <v>-1.8689289E-6</v>
      </c>
      <c r="AR5309" s="289">
        <v>6.9146187999999997E-2</v>
      </c>
      <c r="AT5309" s="193"/>
      <c r="AU5309" s="193"/>
      <c r="AV5309" s="193"/>
      <c r="AW5309" s="193"/>
      <c r="AX5309" s="193"/>
      <c r="AY5309" s="193"/>
      <c r="AZ5309" s="193"/>
      <c r="BA5309" s="193"/>
      <c r="BB5309" s="193"/>
      <c r="BC5309" s="193"/>
      <c r="BD5309" s="193"/>
      <c r="BE5309" s="315"/>
      <c r="BF5309" s="315"/>
      <c r="BG5309" s="315"/>
      <c r="BH5309" s="315"/>
      <c r="BI5309" s="315"/>
      <c r="BJ5309" s="315"/>
      <c r="BK5309" s="315"/>
    </row>
    <row r="5310" spans="1:63" x14ac:dyDescent="0.25">
      <c r="A5310" s="45"/>
      <c r="B5310" s="185" t="s">
        <v>5770</v>
      </c>
      <c r="C5310" s="288" t="s">
        <v>97</v>
      </c>
      <c r="D5310" s="293">
        <v>0.1837366</v>
      </c>
      <c r="E5310" s="293">
        <v>0.16678016000000001</v>
      </c>
      <c r="F5310" s="293">
        <v>1.0996005E-2</v>
      </c>
      <c r="G5310" s="293">
        <v>1.3534864E-3</v>
      </c>
      <c r="H5310" s="293">
        <v>6.3794274000000004E-4</v>
      </c>
      <c r="I5310" s="293">
        <v>-2.4748205000000001E-3</v>
      </c>
      <c r="J5310" s="293">
        <v>6.0975695999999999E-3</v>
      </c>
      <c r="K5310" s="293">
        <v>3.4292219999999998E-5</v>
      </c>
      <c r="L5310" s="293">
        <v>3.1196065000000002E-4</v>
      </c>
      <c r="M5310" s="293">
        <v>0</v>
      </c>
      <c r="N5310" s="293">
        <v>0</v>
      </c>
      <c r="O5310" s="293">
        <v>0</v>
      </c>
      <c r="P5310" s="290">
        <f t="shared" si="1039"/>
        <v>1.2354085925925926</v>
      </c>
      <c r="Q5310" s="294">
        <v>-17.54805</v>
      </c>
      <c r="R5310" s="291">
        <v>-9.9288670999999997</v>
      </c>
      <c r="S5310" s="291">
        <v>-6.5403282000000003</v>
      </c>
      <c r="T5310" s="291">
        <v>-3.9261600000000004E-6</v>
      </c>
      <c r="U5310" s="291">
        <v>-0.21849412000000001</v>
      </c>
      <c r="V5310" s="291">
        <v>-0.12289484000000001</v>
      </c>
      <c r="W5310" s="291">
        <v>-0.73746188000000001</v>
      </c>
      <c r="X5310" s="289">
        <f t="shared" si="1040"/>
        <v>0.11129388006442001</v>
      </c>
      <c r="Y5310" s="289">
        <f t="shared" si="1041"/>
        <v>3.6092653824600009E-2</v>
      </c>
      <c r="Z5310" s="289">
        <f t="shared" si="1042"/>
        <v>2.545140341346E-2</v>
      </c>
      <c r="AA5310" s="289">
        <f t="shared" si="1043"/>
        <v>4.974982282636E-2</v>
      </c>
      <c r="AB5310" s="289">
        <v>3.4246863000000002E-2</v>
      </c>
      <c r="AC5310" s="289">
        <v>1.1415264E-5</v>
      </c>
      <c r="AD5310" s="289">
        <v>6.2582060000000001E-4</v>
      </c>
      <c r="AE5310" s="289">
        <v>1.2309006E-6</v>
      </c>
      <c r="AF5310" s="289">
        <v>1.4008083E-3</v>
      </c>
      <c r="AG5310" s="289">
        <v>-1.9348424E-4</v>
      </c>
      <c r="AH5310" s="289">
        <v>2.2416037999999999E-2</v>
      </c>
      <c r="AI5310" s="289">
        <v>1.8470183000000002E-5</v>
      </c>
      <c r="AJ5310" s="289">
        <v>6.2988544999999996E-6</v>
      </c>
      <c r="AK5310" s="289">
        <v>2.0319808999999999E-4</v>
      </c>
      <c r="AL5310" s="289">
        <v>7.3073008E-7</v>
      </c>
      <c r="AM5310" s="289">
        <v>1.096288E-8</v>
      </c>
      <c r="AN5310" s="289">
        <v>-2.3834273000000001E-4</v>
      </c>
      <c r="AO5310" s="289">
        <v>1.9502223000000001E-5</v>
      </c>
      <c r="AP5310" s="289">
        <v>3.0254970999999999E-3</v>
      </c>
      <c r="AQ5310" s="289">
        <v>-5.0173640000000001E-8</v>
      </c>
      <c r="AR5310" s="289">
        <v>4.9749873E-2</v>
      </c>
      <c r="AT5310" s="193"/>
      <c r="AU5310" s="193"/>
      <c r="AV5310" s="193"/>
      <c r="AW5310" s="193"/>
      <c r="AX5310" s="193"/>
      <c r="AY5310" s="193"/>
      <c r="AZ5310" s="193"/>
      <c r="BA5310" s="193"/>
      <c r="BB5310" s="193"/>
      <c r="BC5310" s="193"/>
      <c r="BD5310" s="193"/>
      <c r="BE5310" s="315"/>
      <c r="BF5310" s="315"/>
      <c r="BG5310" s="315"/>
      <c r="BH5310" s="315"/>
      <c r="BI5310" s="315"/>
      <c r="BJ5310" s="315"/>
      <c r="BK5310" s="315"/>
    </row>
    <row r="5311" spans="1:63" x14ac:dyDescent="0.25">
      <c r="A5311" s="45"/>
      <c r="B5311" s="185" t="s">
        <v>5770</v>
      </c>
      <c r="C5311" s="288" t="s">
        <v>98</v>
      </c>
      <c r="D5311" s="293">
        <v>0.12648443000000001</v>
      </c>
      <c r="E5311" s="293">
        <v>0.11385681</v>
      </c>
      <c r="F5311" s="293">
        <v>8.3965245000000004E-3</v>
      </c>
      <c r="G5311" s="293">
        <v>8.8876342000000004E-4</v>
      </c>
      <c r="H5311" s="293">
        <v>4.2403329999999998E-4</v>
      </c>
      <c r="I5311" s="293">
        <v>-1.3867345000000001E-3</v>
      </c>
      <c r="J5311" s="293">
        <v>4.0177581999999998E-3</v>
      </c>
      <c r="K5311" s="293">
        <v>2.3389070000000001E-5</v>
      </c>
      <c r="L5311" s="293">
        <v>2.6388015000000003E-4</v>
      </c>
      <c r="M5311" s="293">
        <v>0</v>
      </c>
      <c r="N5311" s="293">
        <v>0</v>
      </c>
      <c r="O5311" s="293">
        <v>0</v>
      </c>
      <c r="P5311" s="290">
        <f t="shared" si="1039"/>
        <v>0.84338377777777773</v>
      </c>
      <c r="Q5311" s="294">
        <v>-10.700030999999999</v>
      </c>
      <c r="R5311" s="291">
        <v>-6.0541872999999997</v>
      </c>
      <c r="S5311" s="291">
        <v>-3.9880049999999998</v>
      </c>
      <c r="T5311" s="291">
        <v>-2.3939999999999999E-6</v>
      </c>
      <c r="U5311" s="291">
        <v>-0.13322812000000001</v>
      </c>
      <c r="V5311" s="291">
        <v>-7.4935874999999999E-2</v>
      </c>
      <c r="W5311" s="291">
        <v>-0.44967186999999997</v>
      </c>
      <c r="X5311" s="289">
        <f t="shared" si="1040"/>
        <v>7.5794142048759006E-2</v>
      </c>
      <c r="Y5311" s="289">
        <f t="shared" si="1041"/>
        <v>2.4863844383600002E-2</v>
      </c>
      <c r="Z5311" s="289">
        <f t="shared" si="1042"/>
        <v>1.7318849966529E-2</v>
      </c>
      <c r="AA5311" s="289">
        <f t="shared" si="1043"/>
        <v>3.3611447698629997E-2</v>
      </c>
      <c r="AB5311" s="289">
        <v>2.3379404999999999E-2</v>
      </c>
      <c r="AC5311" s="289">
        <v>7.5484480000000001E-6</v>
      </c>
      <c r="AD5311" s="289">
        <v>4.3903042999999999E-4</v>
      </c>
      <c r="AE5311" s="289">
        <v>8.6241560000000004E-7</v>
      </c>
      <c r="AF5311" s="289">
        <v>1.1542923E-3</v>
      </c>
      <c r="AG5311" s="289">
        <v>-1.1729421000000001E-4</v>
      </c>
      <c r="AH5311" s="289">
        <v>1.5302783E-2</v>
      </c>
      <c r="AI5311" s="289">
        <v>1.4054472000000001E-5</v>
      </c>
      <c r="AJ5311" s="289">
        <v>4.1378538999999999E-6</v>
      </c>
      <c r="AK5311" s="289">
        <v>1.3361221E-4</v>
      </c>
      <c r="AL5311" s="289">
        <v>4.9840440000000004E-7</v>
      </c>
      <c r="AM5311" s="289">
        <v>7.2492290000000003E-9</v>
      </c>
      <c r="AN5311" s="289">
        <v>-1.4391392E-4</v>
      </c>
      <c r="AO5311" s="289">
        <v>1.7978897E-5</v>
      </c>
      <c r="AP5311" s="289">
        <v>1.9896917999999999E-3</v>
      </c>
      <c r="AQ5311" s="289">
        <v>1.7869863000000001E-7</v>
      </c>
      <c r="AR5311" s="289">
        <v>3.3611268999999999E-2</v>
      </c>
      <c r="AT5311" s="193"/>
      <c r="AU5311" s="193"/>
      <c r="AV5311" s="193"/>
      <c r="AW5311" s="193"/>
      <c r="AX5311" s="193"/>
      <c r="AY5311" s="193"/>
      <c r="AZ5311" s="193"/>
      <c r="BA5311" s="193"/>
      <c r="BB5311" s="193"/>
      <c r="BC5311" s="193"/>
      <c r="BD5311" s="193"/>
      <c r="BE5311" s="315"/>
      <c r="BF5311" s="315"/>
      <c r="BG5311" s="315"/>
      <c r="BH5311" s="315"/>
      <c r="BI5311" s="315"/>
      <c r="BJ5311" s="315"/>
      <c r="BK5311" s="315"/>
    </row>
    <row r="5312" spans="1:63" x14ac:dyDescent="0.25">
      <c r="A5312" s="45"/>
      <c r="B5312" s="185" t="s">
        <v>5770</v>
      </c>
      <c r="C5312" s="288" t="s">
        <v>99</v>
      </c>
      <c r="D5312" s="293">
        <v>0.22456022</v>
      </c>
      <c r="E5312" s="293">
        <v>0.21301289000000001</v>
      </c>
      <c r="F5312" s="293">
        <v>5.4920634999999999E-3</v>
      </c>
      <c r="G5312" s="293">
        <v>2.0672749999999999E-3</v>
      </c>
      <c r="H5312" s="293">
        <v>9.2507175999999997E-4</v>
      </c>
      <c r="I5312" s="293">
        <v>-6.0707775E-3</v>
      </c>
      <c r="J5312" s="293">
        <v>9.1805710999999998E-3</v>
      </c>
      <c r="K5312" s="293">
        <v>4.4004010999999998E-5</v>
      </c>
      <c r="L5312" s="293">
        <v>-9.0883395999999994E-5</v>
      </c>
      <c r="M5312" s="293">
        <v>0</v>
      </c>
      <c r="N5312" s="293">
        <v>0</v>
      </c>
      <c r="O5312" s="293">
        <v>0</v>
      </c>
      <c r="P5312" s="290">
        <f t="shared" si="1039"/>
        <v>1.5778732592592593</v>
      </c>
      <c r="Q5312" s="294">
        <v>-34.710898999999998</v>
      </c>
      <c r="R5312" s="291">
        <v>-19.639783000000001</v>
      </c>
      <c r="S5312" s="291">
        <v>-12.937087999999999</v>
      </c>
      <c r="T5312" s="291">
        <v>-7.7661360000000002E-6</v>
      </c>
      <c r="U5312" s="291">
        <v>-0.43219204</v>
      </c>
      <c r="V5312" s="291">
        <v>-0.24309198000000001</v>
      </c>
      <c r="W5312" s="291">
        <v>-1.4587356</v>
      </c>
      <c r="X5312" s="289">
        <f t="shared" si="1040"/>
        <v>0.14390920589714001</v>
      </c>
      <c r="Y5312" s="289">
        <f t="shared" si="1041"/>
        <v>4.3942460594800004E-2</v>
      </c>
      <c r="Z5312" s="289">
        <f t="shared" si="1042"/>
        <v>3.3046991079939997E-2</v>
      </c>
      <c r="AA5312" s="289">
        <f t="shared" si="1043"/>
        <v>6.6919754222399999E-2</v>
      </c>
      <c r="AB5312" s="289">
        <v>4.3741373E-2</v>
      </c>
      <c r="AC5312" s="289">
        <v>1.6929374E-5</v>
      </c>
      <c r="AD5312" s="289">
        <v>6.8591346000000002E-4</v>
      </c>
      <c r="AE5312" s="289">
        <v>1.3596207999999999E-6</v>
      </c>
      <c r="AF5312" s="289">
        <v>-1.1381967E-4</v>
      </c>
      <c r="AG5312" s="289">
        <v>-3.8929519000000001E-4</v>
      </c>
      <c r="AH5312" s="289">
        <v>2.8630975999999999E-2</v>
      </c>
      <c r="AI5312" s="289">
        <v>9.6991143999999997E-6</v>
      </c>
      <c r="AJ5312" s="289">
        <v>9.6040864999999998E-6</v>
      </c>
      <c r="AK5312" s="289">
        <v>3.0860286999999999E-4</v>
      </c>
      <c r="AL5312" s="289">
        <v>9.3759483999999995E-7</v>
      </c>
      <c r="AM5312" s="289">
        <v>1.6259200000000001E-8</v>
      </c>
      <c r="AN5312" s="289">
        <v>-4.8507260000000001E-4</v>
      </c>
      <c r="AO5312" s="289">
        <v>-1.9929344999999999E-5</v>
      </c>
      <c r="AP5312" s="289">
        <v>4.5921571E-3</v>
      </c>
      <c r="AQ5312" s="289">
        <v>-2.1107775999999998E-6</v>
      </c>
      <c r="AR5312" s="289">
        <v>6.6921864999999997E-2</v>
      </c>
      <c r="AT5312" s="193"/>
      <c r="AU5312" s="193"/>
      <c r="AV5312" s="193"/>
      <c r="AW5312" s="193"/>
      <c r="AX5312" s="193"/>
      <c r="AY5312" s="193"/>
      <c r="AZ5312" s="193"/>
      <c r="BA5312" s="193"/>
      <c r="BB5312" s="193"/>
      <c r="BC5312" s="193"/>
      <c r="BD5312" s="193"/>
      <c r="BE5312" s="315"/>
      <c r="BF5312" s="315"/>
      <c r="BG5312" s="315"/>
      <c r="BH5312" s="315"/>
      <c r="BI5312" s="315"/>
      <c r="BJ5312" s="315"/>
      <c r="BK5312" s="315"/>
    </row>
    <row r="5313" spans="1:63" x14ac:dyDescent="0.25">
      <c r="A5313" s="45" t="s">
        <v>671</v>
      </c>
      <c r="B5313" s="45"/>
      <c r="C5313" s="43"/>
      <c r="D5313" s="199"/>
      <c r="E5313" s="199"/>
      <c r="F5313" s="199"/>
      <c r="G5313" s="199"/>
      <c r="H5313" s="199"/>
      <c r="I5313" s="199"/>
      <c r="J5313" s="199"/>
      <c r="K5313" s="199"/>
      <c r="L5313" s="199"/>
      <c r="M5313" s="199"/>
      <c r="N5313" s="199"/>
      <c r="O5313" s="199"/>
      <c r="P5313" s="199"/>
      <c r="R5313" s="99"/>
      <c r="S5313" s="99"/>
      <c r="T5313" s="99"/>
      <c r="U5313" s="99"/>
      <c r="V5313" s="99"/>
      <c r="W5313" s="99"/>
      <c r="X5313" s="258"/>
      <c r="Y5313" s="258"/>
      <c r="Z5313" s="258"/>
      <c r="AA5313" s="258"/>
      <c r="AB5313" s="258"/>
      <c r="AC5313" s="258"/>
      <c r="AD5313" s="258"/>
      <c r="AE5313" s="258"/>
      <c r="AF5313" s="258"/>
      <c r="AG5313" s="258"/>
      <c r="AH5313" s="258"/>
      <c r="AI5313" s="258"/>
      <c r="AJ5313" s="258"/>
      <c r="AK5313" s="258"/>
      <c r="AL5313" s="258"/>
      <c r="AM5313" s="258"/>
      <c r="AN5313" s="258"/>
      <c r="AO5313" s="258"/>
      <c r="AP5313" s="258"/>
      <c r="AQ5313" s="258"/>
      <c r="AR5313" s="258"/>
      <c r="AT5313" s="193"/>
      <c r="AU5313" s="193"/>
      <c r="AV5313" s="193"/>
      <c r="AW5313" s="193"/>
      <c r="AX5313" s="193"/>
      <c r="AY5313" s="193"/>
      <c r="AZ5313" s="193"/>
      <c r="BA5313" s="193"/>
      <c r="BB5313" s="193"/>
      <c r="BC5313" s="193"/>
      <c r="BD5313" s="193"/>
      <c r="BE5313" s="315"/>
      <c r="BF5313" s="315"/>
      <c r="BG5313" s="315"/>
      <c r="BH5313" s="315"/>
      <c r="BI5313" s="315"/>
      <c r="BJ5313" s="315"/>
      <c r="BK5313" s="315"/>
    </row>
    <row r="5314" spans="1:63" x14ac:dyDescent="0.25">
      <c r="A5314" s="45"/>
      <c r="B5314" s="185" t="s">
        <v>5770</v>
      </c>
      <c r="C5314" s="288" t="s">
        <v>100</v>
      </c>
      <c r="D5314" s="293">
        <v>0.31315889000000002</v>
      </c>
      <c r="E5314" s="293">
        <v>0.28098747000000002</v>
      </c>
      <c r="F5314" s="293">
        <v>2.1574264999999999E-2</v>
      </c>
      <c r="G5314" s="293">
        <v>2.1596306999999999E-3</v>
      </c>
      <c r="H5314" s="293">
        <v>1.0354794999999999E-3</v>
      </c>
      <c r="I5314" s="293">
        <v>-3.1322679000000001E-3</v>
      </c>
      <c r="J5314" s="293">
        <v>9.7766103000000004E-3</v>
      </c>
      <c r="K5314" s="293">
        <v>5.7701426999999997E-5</v>
      </c>
      <c r="L5314" s="293">
        <v>7.0000539000000003E-4</v>
      </c>
      <c r="M5314" s="293">
        <v>0</v>
      </c>
      <c r="N5314" s="293">
        <v>0</v>
      </c>
      <c r="O5314" s="293">
        <v>0</v>
      </c>
      <c r="P5314" s="290">
        <f t="shared" ref="P5314:P5326" si="1044">E5314/0.135</f>
        <v>2.0813886666666668</v>
      </c>
      <c r="Q5314" s="294">
        <v>-25.180738999999999</v>
      </c>
      <c r="R5314" s="291">
        <v>-14.247521000000001</v>
      </c>
      <c r="S5314" s="291">
        <v>-9.3851051000000005</v>
      </c>
      <c r="T5314" s="291">
        <v>-5.6338799999999998E-6</v>
      </c>
      <c r="U5314" s="291">
        <v>-0.31353018999999999</v>
      </c>
      <c r="V5314" s="291">
        <v>-0.17634908999999999</v>
      </c>
      <c r="W5314" s="291">
        <v>-1.0582278000000001</v>
      </c>
      <c r="X5314" s="289">
        <f t="shared" ref="X5314:X5326" si="1045">SUM(Y5314:AA5314)</f>
        <v>0.18687670504120002</v>
      </c>
      <c r="Y5314" s="289">
        <f t="shared" ref="Y5314:Y5326" si="1046">SUM(AB5314:AG5314)</f>
        <v>6.1576376332500009E-2</v>
      </c>
      <c r="Z5314" s="289">
        <f t="shared" ref="Z5314:Z5326" si="1047">SUM(AH5314:AP5314)</f>
        <v>4.268737268588E-2</v>
      </c>
      <c r="AA5314" s="289">
        <f t="shared" ref="AA5314:AA5326" si="1048">SUM(AQ5314:AR5314)</f>
        <v>8.2612956022819997E-2</v>
      </c>
      <c r="AB5314" s="293">
        <v>5.7697981000000002E-2</v>
      </c>
      <c r="AC5314" s="293">
        <v>1.8394614E-5</v>
      </c>
      <c r="AD5314" s="293">
        <v>1.0947865999999999E-3</v>
      </c>
      <c r="AE5314" s="293">
        <v>2.1495384999999998E-6</v>
      </c>
      <c r="AF5314" s="293">
        <v>3.0383633000000002E-3</v>
      </c>
      <c r="AG5314" s="293">
        <v>-2.7529871999999999E-4</v>
      </c>
      <c r="AH5314" s="293">
        <v>3.7765666000000003E-2</v>
      </c>
      <c r="AI5314" s="293">
        <v>3.6069713E-5</v>
      </c>
      <c r="AJ5314" s="293">
        <v>1.0056404999999999E-5</v>
      </c>
      <c r="AK5314" s="293">
        <v>3.2484993999999998E-4</v>
      </c>
      <c r="AL5314" s="293">
        <v>1.2295844999999999E-6</v>
      </c>
      <c r="AM5314" s="293">
        <v>1.7665379999999998E-8</v>
      </c>
      <c r="AN5314" s="293">
        <v>-3.3715755000000001E-4</v>
      </c>
      <c r="AO5314" s="293">
        <v>4.8839528000000002E-5</v>
      </c>
      <c r="AP5314" s="293">
        <v>4.8378014000000002E-3</v>
      </c>
      <c r="AQ5314" s="293">
        <v>6.4502281999999995E-7</v>
      </c>
      <c r="AR5314" s="293">
        <v>8.2612310999999994E-2</v>
      </c>
      <c r="AT5314" s="193"/>
      <c r="AU5314" s="193"/>
      <c r="AV5314" s="193"/>
      <c r="AW5314" s="193"/>
      <c r="AX5314" s="193"/>
      <c r="AY5314" s="193"/>
      <c r="AZ5314" s="193"/>
      <c r="BA5314" s="193"/>
      <c r="BB5314" s="193"/>
      <c r="BC5314" s="193"/>
      <c r="BD5314" s="193"/>
      <c r="BE5314" s="315"/>
      <c r="BF5314" s="315"/>
      <c r="BG5314" s="315"/>
      <c r="BH5314" s="315"/>
      <c r="BI5314" s="315"/>
      <c r="BJ5314" s="315"/>
      <c r="BK5314" s="315"/>
    </row>
    <row r="5315" spans="1:63" x14ac:dyDescent="0.25">
      <c r="A5315" s="45"/>
      <c r="B5315" s="185" t="s">
        <v>5770</v>
      </c>
      <c r="C5315" s="288" t="s">
        <v>101</v>
      </c>
      <c r="D5315" s="293">
        <v>0.11212268</v>
      </c>
      <c r="E5315" s="293">
        <v>0.10216424</v>
      </c>
      <c r="F5315" s="293">
        <v>6.3732868999999996E-3</v>
      </c>
      <c r="G5315" s="293">
        <v>8.4345551000000003E-4</v>
      </c>
      <c r="H5315" s="293">
        <v>3.9545847000000003E-4</v>
      </c>
      <c r="I5315" s="293">
        <v>-1.6393458E-3</v>
      </c>
      <c r="J5315" s="293">
        <v>3.7942138000000001E-3</v>
      </c>
      <c r="K5315" s="293">
        <v>2.1015047999999999E-5</v>
      </c>
      <c r="L5315" s="293">
        <v>1.7035524000000001E-4</v>
      </c>
      <c r="M5315" s="293">
        <v>0</v>
      </c>
      <c r="N5315" s="293">
        <v>0</v>
      </c>
      <c r="O5315" s="293">
        <v>0</v>
      </c>
      <c r="P5315" s="290">
        <f t="shared" si="1044"/>
        <v>0.75677214814814808</v>
      </c>
      <c r="Q5315" s="294">
        <v>-11.270699</v>
      </c>
      <c r="R5315" s="291">
        <v>-6.3770771999999996</v>
      </c>
      <c r="S5315" s="291">
        <v>-4.2006985999999999</v>
      </c>
      <c r="T5315" s="291">
        <v>-2.5216799999999998E-6</v>
      </c>
      <c r="U5315" s="291">
        <v>-0.14033361999999999</v>
      </c>
      <c r="V5315" s="291">
        <v>-7.8932454999999999E-2</v>
      </c>
      <c r="W5315" s="291">
        <v>-0.47365437999999999</v>
      </c>
      <c r="X5315" s="289">
        <f t="shared" si="1045"/>
        <v>6.8249871599279505E-2</v>
      </c>
      <c r="Y5315" s="289">
        <f t="shared" si="1046"/>
        <v>2.2017852164749999E-2</v>
      </c>
      <c r="Z5315" s="289">
        <f t="shared" si="1047"/>
        <v>1.56136249271095E-2</v>
      </c>
      <c r="AA5315" s="289">
        <f t="shared" si="1048"/>
        <v>3.0618394507420002E-2</v>
      </c>
      <c r="AB5315" s="293">
        <v>2.0978586E-2</v>
      </c>
      <c r="AC5315" s="293">
        <v>7.0922315E-6</v>
      </c>
      <c r="AD5315" s="293">
        <v>3.7855138999999999E-4</v>
      </c>
      <c r="AE5315" s="293">
        <v>7.4500325E-7</v>
      </c>
      <c r="AF5315" s="293">
        <v>7.7742657000000001E-4</v>
      </c>
      <c r="AG5315" s="293">
        <v>-1.2454902999999999E-4</v>
      </c>
      <c r="AH5315" s="293">
        <v>1.3731399E-2</v>
      </c>
      <c r="AI5315" s="293">
        <v>1.0725414000000001E-5</v>
      </c>
      <c r="AJ5315" s="293">
        <v>3.9245695000000004E-6</v>
      </c>
      <c r="AK5315" s="293">
        <v>1.2655304000000001E-4</v>
      </c>
      <c r="AL5315" s="293">
        <v>4.4780440999999998E-7</v>
      </c>
      <c r="AM5315" s="293">
        <v>6.8111994999999996E-9</v>
      </c>
      <c r="AN5315" s="293">
        <v>-1.5365921999999999E-4</v>
      </c>
      <c r="AO5315" s="293">
        <v>1.0045808E-5</v>
      </c>
      <c r="AP5315" s="293">
        <v>1.8841817E-3</v>
      </c>
      <c r="AQ5315" s="293">
        <v>-1.1749258E-7</v>
      </c>
      <c r="AR5315" s="293">
        <v>3.0618512000000001E-2</v>
      </c>
      <c r="AT5315" s="193"/>
      <c r="AU5315" s="193"/>
      <c r="AV5315" s="193"/>
      <c r="AW5315" s="193"/>
      <c r="AX5315" s="193"/>
      <c r="AY5315" s="193"/>
      <c r="AZ5315" s="193"/>
      <c r="BA5315" s="193"/>
      <c r="BB5315" s="193"/>
      <c r="BC5315" s="193"/>
      <c r="BD5315" s="193"/>
      <c r="BE5315" s="315"/>
      <c r="BF5315" s="315"/>
      <c r="BG5315" s="315"/>
      <c r="BH5315" s="315"/>
      <c r="BI5315" s="315"/>
      <c r="BJ5315" s="315"/>
      <c r="BK5315" s="315"/>
    </row>
    <row r="5316" spans="1:63" x14ac:dyDescent="0.25">
      <c r="A5316" s="45"/>
      <c r="B5316" s="185" t="s">
        <v>5770</v>
      </c>
      <c r="C5316" s="288" t="s">
        <v>102</v>
      </c>
      <c r="D5316" s="293">
        <v>0.21097653999999999</v>
      </c>
      <c r="E5316" s="293">
        <v>0.20204426</v>
      </c>
      <c r="F5316" s="293">
        <v>3.5000780999999998E-3</v>
      </c>
      <c r="G5316" s="293">
        <v>2.0284945999999998E-3</v>
      </c>
      <c r="H5316" s="293">
        <v>8.9947853000000005E-4</v>
      </c>
      <c r="I5316" s="293">
        <v>-6.3397380000000001E-3</v>
      </c>
      <c r="J5316" s="293">
        <v>8.9861778E-3</v>
      </c>
      <c r="K5316" s="293">
        <v>4.1779237000000003E-5</v>
      </c>
      <c r="L5316" s="293">
        <v>-1.8399700000000001E-4</v>
      </c>
      <c r="M5316" s="293">
        <v>0</v>
      </c>
      <c r="N5316" s="293">
        <v>0</v>
      </c>
      <c r="O5316" s="293">
        <v>0</v>
      </c>
      <c r="P5316" s="290">
        <f t="shared" si="1044"/>
        <v>1.4966241481481481</v>
      </c>
      <c r="Q5316" s="294">
        <v>-35.381433999999999</v>
      </c>
      <c r="R5316" s="291">
        <v>-20.019179000000001</v>
      </c>
      <c r="S5316" s="291">
        <v>-13.187003000000001</v>
      </c>
      <c r="T5316" s="291">
        <v>-7.9161599999999994E-6</v>
      </c>
      <c r="U5316" s="291">
        <v>-0.44054100000000002</v>
      </c>
      <c r="V5316" s="291">
        <v>-0.24778796</v>
      </c>
      <c r="W5316" s="291">
        <v>-1.486915</v>
      </c>
      <c r="X5316" s="289">
        <f t="shared" si="1045"/>
        <v>0.13685142802461603</v>
      </c>
      <c r="Y5316" s="289">
        <f t="shared" si="1046"/>
        <v>4.1248982556999998E-2</v>
      </c>
      <c r="Z5316" s="289">
        <f t="shared" si="1047"/>
        <v>3.1453284597716E-2</v>
      </c>
      <c r="AA5316" s="289">
        <f t="shared" si="1048"/>
        <v>6.414916086990001E-2</v>
      </c>
      <c r="AB5316" s="293">
        <v>4.1489210999999998E-2</v>
      </c>
      <c r="AC5316" s="293">
        <v>1.6527234999999999E-5</v>
      </c>
      <c r="AD5316" s="293">
        <v>6.2793243000000001E-4</v>
      </c>
      <c r="AE5316" s="293">
        <v>1.247142E-6</v>
      </c>
      <c r="AF5316" s="293">
        <v>-4.8827144E-4</v>
      </c>
      <c r="AG5316" s="293">
        <v>-3.9766380999999999E-4</v>
      </c>
      <c r="AH5316" s="293">
        <v>2.7156896E-2</v>
      </c>
      <c r="AI5316" s="293">
        <v>6.4234649999999997E-6</v>
      </c>
      <c r="AJ5316" s="293">
        <v>9.4211476000000002E-6</v>
      </c>
      <c r="AK5316" s="293">
        <v>3.0252026999999998E-4</v>
      </c>
      <c r="AL5316" s="293">
        <v>8.9017501000000005E-7</v>
      </c>
      <c r="AM5316" s="293">
        <v>1.5873106E-8</v>
      </c>
      <c r="AN5316" s="293">
        <v>-4.9620055999999996E-4</v>
      </c>
      <c r="AO5316" s="293">
        <v>-2.7864172999999999E-5</v>
      </c>
      <c r="AP5316" s="293">
        <v>4.5011824000000004E-3</v>
      </c>
      <c r="AQ5316" s="293">
        <v>-2.4111301E-6</v>
      </c>
      <c r="AR5316" s="293">
        <v>6.4151572000000004E-2</v>
      </c>
      <c r="AT5316" s="193"/>
      <c r="AU5316" s="193"/>
      <c r="AV5316" s="193"/>
      <c r="AW5316" s="193"/>
      <c r="AX5316" s="193"/>
      <c r="AY5316" s="193"/>
      <c r="AZ5316" s="193"/>
      <c r="BA5316" s="193"/>
      <c r="BB5316" s="193"/>
      <c r="BC5316" s="193"/>
      <c r="BD5316" s="193"/>
      <c r="BE5316" s="315"/>
      <c r="BF5316" s="315"/>
      <c r="BG5316" s="315"/>
      <c r="BH5316" s="315"/>
      <c r="BI5316" s="315"/>
      <c r="BJ5316" s="315"/>
      <c r="BK5316" s="315"/>
    </row>
    <row r="5317" spans="1:63" x14ac:dyDescent="0.25">
      <c r="A5317" s="45"/>
      <c r="B5317" s="185" t="s">
        <v>5770</v>
      </c>
      <c r="C5317" s="288" t="s">
        <v>103</v>
      </c>
      <c r="D5317" s="293">
        <v>7.9037976999999995E-2</v>
      </c>
      <c r="E5317" s="293">
        <v>7.3193692000000005E-2</v>
      </c>
      <c r="F5317" s="293">
        <v>3.4745412999999999E-3</v>
      </c>
      <c r="G5317" s="293">
        <v>6.4749169999999995E-4</v>
      </c>
      <c r="H5317" s="293">
        <v>2.9739448000000001E-4</v>
      </c>
      <c r="I5317" s="293">
        <v>-1.5458637E-3</v>
      </c>
      <c r="J5317" s="293">
        <v>2.8960421000000002E-3</v>
      </c>
      <c r="K5317" s="293">
        <v>1.5082101E-5</v>
      </c>
      <c r="L5317" s="293">
        <v>5.9597101000000002E-5</v>
      </c>
      <c r="M5317" s="293">
        <v>0</v>
      </c>
      <c r="N5317" s="293">
        <v>0</v>
      </c>
      <c r="O5317" s="293">
        <v>0</v>
      </c>
      <c r="P5317" s="290">
        <f t="shared" si="1044"/>
        <v>0.54217549629629624</v>
      </c>
      <c r="Q5317" s="294">
        <v>-9.6442941999999992</v>
      </c>
      <c r="R5317" s="291">
        <v>-5.4568408000000002</v>
      </c>
      <c r="S5317" s="291">
        <v>-3.5945217999999999</v>
      </c>
      <c r="T5317" s="291">
        <v>-2.1577920000000001E-6</v>
      </c>
      <c r="U5317" s="291">
        <v>-0.12008294999999999</v>
      </c>
      <c r="V5317" s="291">
        <v>-6.7542201999999996E-2</v>
      </c>
      <c r="W5317" s="291">
        <v>-0.40530424999999998</v>
      </c>
      <c r="X5317" s="289">
        <f t="shared" si="1045"/>
        <v>4.9121474837664499E-2</v>
      </c>
      <c r="Y5317" s="289">
        <f t="shared" si="1046"/>
        <v>1.549920360954E-2</v>
      </c>
      <c r="Z5317" s="289">
        <f t="shared" si="1047"/>
        <v>1.12550466174745E-2</v>
      </c>
      <c r="AA5317" s="289">
        <f t="shared" si="1048"/>
        <v>2.2367224610650001E-2</v>
      </c>
      <c r="AB5317" s="293">
        <v>1.5029852E-2</v>
      </c>
      <c r="AC5317" s="293">
        <v>5.3809858E-6</v>
      </c>
      <c r="AD5317" s="293">
        <v>2.5673459999999999E-4</v>
      </c>
      <c r="AE5317" s="293">
        <v>5.0662373999999998E-7</v>
      </c>
      <c r="AF5317" s="293">
        <v>3.1410573999999999E-4</v>
      </c>
      <c r="AG5317" s="293">
        <v>-1.0737634000000001E-4</v>
      </c>
      <c r="AH5317" s="293">
        <v>9.8377410000000005E-3</v>
      </c>
      <c r="AI5317" s="293">
        <v>5.9111380999999998E-6</v>
      </c>
      <c r="AJ5317" s="293">
        <v>3.0106744000000001E-6</v>
      </c>
      <c r="AK5317" s="293">
        <v>9.6930116000000006E-5</v>
      </c>
      <c r="AL5317" s="293">
        <v>3.2137011999999998E-7</v>
      </c>
      <c r="AM5317" s="293">
        <v>5.1678545000000003E-9</v>
      </c>
      <c r="AN5317" s="293">
        <v>-1.3314336999999999E-4</v>
      </c>
      <c r="AO5317" s="293">
        <v>1.474621E-6</v>
      </c>
      <c r="AP5317" s="293">
        <v>1.4427959000000001E-3</v>
      </c>
      <c r="AQ5317" s="293">
        <v>-3.4538935000000002E-7</v>
      </c>
      <c r="AR5317" s="293">
        <v>2.236757E-2</v>
      </c>
      <c r="AT5317" s="193"/>
      <c r="AU5317" s="193"/>
      <c r="AV5317" s="193"/>
      <c r="AW5317" s="193"/>
      <c r="AX5317" s="193"/>
      <c r="AY5317" s="193"/>
      <c r="AZ5317" s="193"/>
      <c r="BA5317" s="193"/>
      <c r="BB5317" s="193"/>
      <c r="BC5317" s="193"/>
      <c r="BD5317" s="193"/>
      <c r="BE5317" s="315"/>
      <c r="BF5317" s="315"/>
      <c r="BG5317" s="315"/>
      <c r="BH5317" s="315"/>
      <c r="BI5317" s="315"/>
      <c r="BJ5317" s="315"/>
      <c r="BK5317" s="315"/>
    </row>
    <row r="5318" spans="1:63" x14ac:dyDescent="0.25">
      <c r="A5318" s="45"/>
      <c r="B5318" s="185" t="s">
        <v>5770</v>
      </c>
      <c r="C5318" s="288" t="s">
        <v>104</v>
      </c>
      <c r="D5318" s="293">
        <v>-0.13322455999999999</v>
      </c>
      <c r="E5318" s="293">
        <v>-0.10100290000000001</v>
      </c>
      <c r="F5318" s="293">
        <v>-2.5230019999999999E-2</v>
      </c>
      <c r="G5318" s="293">
        <v>-8.4431215E-5</v>
      </c>
      <c r="H5318" s="293">
        <v>-1.4685612000000001E-4</v>
      </c>
      <c r="I5318" s="293">
        <v>-4.8200754999999998E-3</v>
      </c>
      <c r="J5318" s="293">
        <v>-6.6847388E-4</v>
      </c>
      <c r="K5318" s="293">
        <v>-2.0320805000000001E-5</v>
      </c>
      <c r="L5318" s="293">
        <v>-1.2514793999999999E-3</v>
      </c>
      <c r="M5318" s="293">
        <v>0</v>
      </c>
      <c r="N5318" s="293">
        <v>0</v>
      </c>
      <c r="O5318" s="293">
        <v>0</v>
      </c>
      <c r="P5318" s="290">
        <f t="shared" si="1044"/>
        <v>-0.74816962962962963</v>
      </c>
      <c r="Q5318" s="294">
        <v>-16.078579000000001</v>
      </c>
      <c r="R5318" s="291">
        <v>-9.0974254000000006</v>
      </c>
      <c r="S5318" s="291">
        <v>-5.9926421999999997</v>
      </c>
      <c r="T5318" s="291">
        <v>-3.597384E-6</v>
      </c>
      <c r="U5318" s="291">
        <v>-0.20019745999999999</v>
      </c>
      <c r="V5318" s="291">
        <v>-0.11260364</v>
      </c>
      <c r="W5318" s="291">
        <v>-0.67570693999999998</v>
      </c>
      <c r="X5318" s="289">
        <f t="shared" si="1045"/>
        <v>-6.3570031322849302E-2</v>
      </c>
      <c r="Y5318" s="289">
        <f t="shared" si="1046"/>
        <v>-2.65382014286E-2</v>
      </c>
      <c r="Z5318" s="289">
        <f t="shared" si="1047"/>
        <v>-1.4240320914149299E-2</v>
      </c>
      <c r="AA5318" s="289">
        <f t="shared" si="1048"/>
        <v>-2.27915089801E-2</v>
      </c>
      <c r="AB5318" s="293">
        <v>-2.0737858000000001E-2</v>
      </c>
      <c r="AC5318" s="293">
        <v>-1.81078E-6</v>
      </c>
      <c r="AD5318" s="293">
        <v>-6.2522322000000004E-4</v>
      </c>
      <c r="AE5318" s="293">
        <v>-1.2068686000000001E-6</v>
      </c>
      <c r="AF5318" s="293">
        <v>-4.9805455E-3</v>
      </c>
      <c r="AG5318" s="293">
        <v>-1.9155706E-4</v>
      </c>
      <c r="AH5318" s="293">
        <v>-1.3573003E-2</v>
      </c>
      <c r="AI5318" s="293">
        <v>-4.1350026E-5</v>
      </c>
      <c r="AJ5318" s="293">
        <v>-4.2896711000000001E-7</v>
      </c>
      <c r="AK5318" s="293">
        <v>-1.6488478999999999E-5</v>
      </c>
      <c r="AL5318" s="293">
        <v>-4.3319461000000002E-7</v>
      </c>
      <c r="AM5318" s="293">
        <v>-1.7374293000000001E-9</v>
      </c>
      <c r="AN5318" s="293">
        <v>-2.4795749999999999E-4</v>
      </c>
      <c r="AO5318" s="293">
        <v>-1.0917505E-4</v>
      </c>
      <c r="AP5318" s="293">
        <v>-2.5148295999999999E-4</v>
      </c>
      <c r="AQ5318" s="293">
        <v>-4.4139800999999998E-6</v>
      </c>
      <c r="AR5318" s="293">
        <v>-2.2787095E-2</v>
      </c>
      <c r="AT5318" s="193"/>
      <c r="AU5318" s="193"/>
      <c r="AV5318" s="193"/>
      <c r="AW5318" s="193"/>
      <c r="AX5318" s="193"/>
      <c r="AY5318" s="193"/>
      <c r="AZ5318" s="193"/>
      <c r="BA5318" s="193"/>
      <c r="BB5318" s="193"/>
      <c r="BC5318" s="193"/>
      <c r="BD5318" s="193"/>
      <c r="BE5318" s="315"/>
      <c r="BF5318" s="315"/>
      <c r="BG5318" s="315"/>
      <c r="BH5318" s="315"/>
      <c r="BI5318" s="315"/>
      <c r="BJ5318" s="315"/>
      <c r="BK5318" s="315"/>
    </row>
    <row r="5319" spans="1:63" x14ac:dyDescent="0.25">
      <c r="A5319" s="123">
        <v>1</v>
      </c>
      <c r="B5319" s="185" t="s">
        <v>5770</v>
      </c>
      <c r="C5319" s="288" t="s">
        <v>105</v>
      </c>
      <c r="D5319" s="293">
        <v>-0.11501996</v>
      </c>
      <c r="E5319" s="293">
        <v>-8.7201261000000002E-2</v>
      </c>
      <c r="F5319" s="293">
        <v>-2.1782439000000001E-2</v>
      </c>
      <c r="G5319" s="293">
        <v>-7.2894029999999999E-5</v>
      </c>
      <c r="H5319" s="293">
        <v>-1.2678882E-4</v>
      </c>
      <c r="I5319" s="293">
        <v>-4.1614316000000004E-3</v>
      </c>
      <c r="J5319" s="293">
        <v>-5.7712962000000003E-4</v>
      </c>
      <c r="K5319" s="293">
        <v>-1.7544049000000001E-5</v>
      </c>
      <c r="L5319" s="293">
        <v>-1.0804698E-3</v>
      </c>
      <c r="M5319" s="293">
        <v>0</v>
      </c>
      <c r="N5319" s="293">
        <v>0</v>
      </c>
      <c r="O5319" s="293">
        <v>0</v>
      </c>
      <c r="P5319" s="290">
        <f t="shared" si="1044"/>
        <v>-0.64593526666666667</v>
      </c>
      <c r="Q5319" s="294">
        <v>-13.881506</v>
      </c>
      <c r="R5319" s="291">
        <v>-7.8542988999999999</v>
      </c>
      <c r="S5319" s="291">
        <v>-5.1737717999999999</v>
      </c>
      <c r="T5319" s="291">
        <v>-3.105816E-6</v>
      </c>
      <c r="U5319" s="291">
        <v>-0.17284129000000001</v>
      </c>
      <c r="V5319" s="291">
        <v>-9.7216808000000002E-2</v>
      </c>
      <c r="W5319" s="291">
        <v>-0.58337430999999995</v>
      </c>
      <c r="X5319" s="289">
        <f t="shared" si="1045"/>
        <v>-5.4883443280526599E-2</v>
      </c>
      <c r="Y5319" s="289">
        <f t="shared" si="1046"/>
        <v>-2.29118628491E-2</v>
      </c>
      <c r="Z5319" s="289">
        <f t="shared" si="1047"/>
        <v>-1.2294438603826601E-2</v>
      </c>
      <c r="AA5319" s="289">
        <f t="shared" si="1048"/>
        <v>-1.9677141827599998E-2</v>
      </c>
      <c r="AB5319" s="293">
        <v>-1.7904112999999999E-2</v>
      </c>
      <c r="AC5319" s="293">
        <v>-1.5633442E-6</v>
      </c>
      <c r="AD5319" s="293">
        <v>-5.3978898999999998E-4</v>
      </c>
      <c r="AE5319" s="293">
        <v>-1.0419549E-6</v>
      </c>
      <c r="AF5319" s="293">
        <v>-4.2999739999999998E-3</v>
      </c>
      <c r="AG5319" s="293">
        <v>-1.6538155999999999E-4</v>
      </c>
      <c r="AH5319" s="293">
        <v>-1.1718307000000001E-2</v>
      </c>
      <c r="AI5319" s="293">
        <v>-3.5699711999999999E-5</v>
      </c>
      <c r="AJ5319" s="293">
        <v>-3.7035049000000001E-7</v>
      </c>
      <c r="AK5319" s="293">
        <v>-1.4235395000000001E-5</v>
      </c>
      <c r="AL5319" s="293">
        <v>-3.7400031999999998E-7</v>
      </c>
      <c r="AM5319" s="293">
        <v>-1.5000165999999999E-9</v>
      </c>
      <c r="AN5319" s="293">
        <v>-2.1407509999999999E-4</v>
      </c>
      <c r="AO5319" s="293">
        <v>-9.4256715999999999E-5</v>
      </c>
      <c r="AP5319" s="293">
        <v>-2.1711882999999999E-4</v>
      </c>
      <c r="AQ5319" s="293">
        <v>-3.8108276000000002E-6</v>
      </c>
      <c r="AR5319" s="293">
        <v>-1.9673330999999999E-2</v>
      </c>
      <c r="AT5319" s="193"/>
      <c r="AU5319" s="193"/>
      <c r="AV5319" s="193"/>
      <c r="AW5319" s="193"/>
      <c r="AX5319" s="193"/>
      <c r="AY5319" s="193"/>
      <c r="AZ5319" s="193"/>
      <c r="BA5319" s="193"/>
      <c r="BB5319" s="193"/>
      <c r="BC5319" s="193"/>
      <c r="BD5319" s="193"/>
      <c r="BE5319" s="315"/>
      <c r="BF5319" s="315"/>
      <c r="BG5319" s="315"/>
      <c r="BH5319" s="315"/>
      <c r="BI5319" s="315"/>
      <c r="BJ5319" s="315"/>
      <c r="BK5319" s="315"/>
    </row>
    <row r="5320" spans="1:63" x14ac:dyDescent="0.25">
      <c r="A5320" s="45"/>
      <c r="B5320" s="185" t="s">
        <v>5770</v>
      </c>
      <c r="C5320" s="288" t="s">
        <v>106</v>
      </c>
      <c r="D5320" s="293">
        <v>-5.7923719999999998E-2</v>
      </c>
      <c r="E5320" s="293">
        <v>-4.3914304000000001E-2</v>
      </c>
      <c r="F5320" s="293">
        <v>-1.0969573999999999E-2</v>
      </c>
      <c r="G5320" s="293">
        <v>-3.6709224000000003E-5</v>
      </c>
      <c r="H5320" s="293">
        <v>-6.3850486000000003E-5</v>
      </c>
      <c r="I5320" s="293">
        <v>-2.0956849999999999E-3</v>
      </c>
      <c r="J5320" s="293">
        <v>-2.9064082000000003E-4</v>
      </c>
      <c r="K5320" s="293">
        <v>-8.8351326999999999E-6</v>
      </c>
      <c r="L5320" s="293">
        <v>-5.4412149000000005E-4</v>
      </c>
      <c r="M5320" s="293">
        <v>0</v>
      </c>
      <c r="N5320" s="293">
        <v>0</v>
      </c>
      <c r="O5320" s="293">
        <v>0</v>
      </c>
      <c r="P5320" s="290">
        <f t="shared" si="1044"/>
        <v>-0.32529114074074073</v>
      </c>
      <c r="Q5320" s="294">
        <v>-6.9906866000000001</v>
      </c>
      <c r="R5320" s="291">
        <v>-3.9554022999999998</v>
      </c>
      <c r="S5320" s="291">
        <v>-2.6054965999999999</v>
      </c>
      <c r="T5320" s="291">
        <v>-1.5640800000000001E-6</v>
      </c>
      <c r="U5320" s="291">
        <v>-8.7042375000000005E-2</v>
      </c>
      <c r="V5320" s="291">
        <v>-4.8958105000000002E-2</v>
      </c>
      <c r="W5320" s="291">
        <v>-0.29378562000000003</v>
      </c>
      <c r="X5320" s="289">
        <f t="shared" si="1045"/>
        <v>-2.7639143927024049E-2</v>
      </c>
      <c r="Y5320" s="289">
        <f t="shared" si="1046"/>
        <v>-1.1538348280099999E-2</v>
      </c>
      <c r="Z5320" s="289">
        <f t="shared" si="1047"/>
        <v>-6.1914438251240503E-3</v>
      </c>
      <c r="AA5320" s="289">
        <f t="shared" si="1048"/>
        <v>-9.9093518217999998E-3</v>
      </c>
      <c r="AB5320" s="293">
        <v>-9.0164597999999995E-3</v>
      </c>
      <c r="AC5320" s="293">
        <v>-7.8729562999999999E-7</v>
      </c>
      <c r="AD5320" s="293">
        <v>-2.7183618E-4</v>
      </c>
      <c r="AE5320" s="293">
        <v>-5.2472546999999999E-7</v>
      </c>
      <c r="AF5320" s="293">
        <v>-2.1654546E-3</v>
      </c>
      <c r="AG5320" s="293">
        <v>-8.3285678999999997E-5</v>
      </c>
      <c r="AH5320" s="293">
        <v>-5.9013056000000001E-3</v>
      </c>
      <c r="AI5320" s="293">
        <v>-1.7978272E-5</v>
      </c>
      <c r="AJ5320" s="293">
        <v>-1.8650744E-7</v>
      </c>
      <c r="AK5320" s="293">
        <v>-7.1689038000000003E-6</v>
      </c>
      <c r="AL5320" s="293">
        <v>-1.8834548E-7</v>
      </c>
      <c r="AM5320" s="293">
        <v>-7.5540405000000005E-10</v>
      </c>
      <c r="AN5320" s="293">
        <v>-1.0780760999999999E-4</v>
      </c>
      <c r="AO5320" s="293">
        <v>-4.7467411000000002E-5</v>
      </c>
      <c r="AP5320" s="293">
        <v>-1.0934042E-4</v>
      </c>
      <c r="AQ5320" s="293">
        <v>-1.9191217999999999E-6</v>
      </c>
      <c r="AR5320" s="293">
        <v>-9.9074326999999997E-3</v>
      </c>
      <c r="AT5320" s="193"/>
      <c r="AU5320" s="193"/>
      <c r="AV5320" s="193"/>
      <c r="AW5320" s="193"/>
      <c r="AX5320" s="193"/>
      <c r="AY5320" s="193"/>
      <c r="AZ5320" s="193"/>
      <c r="BA5320" s="193"/>
      <c r="BB5320" s="193"/>
      <c r="BC5320" s="193"/>
      <c r="BD5320" s="193"/>
      <c r="BE5320" s="315"/>
      <c r="BF5320" s="315"/>
      <c r="BG5320" s="315"/>
      <c r="BH5320" s="315"/>
      <c r="BI5320" s="315"/>
      <c r="BJ5320" s="315"/>
      <c r="BK5320" s="315"/>
    </row>
    <row r="5321" spans="1:63" x14ac:dyDescent="0.25">
      <c r="A5321" s="45"/>
      <c r="B5321" s="185" t="s">
        <v>5770</v>
      </c>
      <c r="C5321" s="292" t="s">
        <v>7000</v>
      </c>
      <c r="D5321" s="293">
        <v>-0.11052792</v>
      </c>
      <c r="E5321" s="293">
        <v>-8.3795662000000007E-2</v>
      </c>
      <c r="F5321" s="293">
        <v>-2.0931737999999998E-2</v>
      </c>
      <c r="G5321" s="293">
        <v>-7.0047191999999994E-5</v>
      </c>
      <c r="H5321" s="293">
        <v>-1.2183715E-4</v>
      </c>
      <c r="I5321" s="293">
        <v>-3.9989090999999997E-3</v>
      </c>
      <c r="J5321" s="293">
        <v>-5.5459013000000001E-4</v>
      </c>
      <c r="K5321" s="293">
        <v>-1.6858876E-5</v>
      </c>
      <c r="L5321" s="293">
        <v>-1.0382726E-3</v>
      </c>
      <c r="M5321" s="293">
        <v>0</v>
      </c>
      <c r="N5321" s="293">
        <v>0</v>
      </c>
      <c r="O5321" s="293">
        <v>0</v>
      </c>
      <c r="P5321" s="290">
        <f t="shared" si="1044"/>
        <v>-0.62070860740740741</v>
      </c>
      <c r="Q5321" s="294">
        <v>-13.339371</v>
      </c>
      <c r="R5321" s="294">
        <v>-7.5475535000000002</v>
      </c>
      <c r="S5321" s="294">
        <v>-4.9717129</v>
      </c>
      <c r="T5321" s="294">
        <v>-2.9845200000000001E-6</v>
      </c>
      <c r="U5321" s="294">
        <v>-0.16609106000000001</v>
      </c>
      <c r="V5321" s="294">
        <v>-9.3420058E-2</v>
      </c>
      <c r="W5321" s="294">
        <v>-0.56059093999999998</v>
      </c>
      <c r="X5321" s="289">
        <f t="shared" si="1045"/>
        <v>-5.2739997938214295E-2</v>
      </c>
      <c r="Y5321" s="289">
        <f t="shared" si="1046"/>
        <v>-2.2017051840499995E-2</v>
      </c>
      <c r="Z5321" s="289">
        <f t="shared" si="1047"/>
        <v>-1.18142851000143E-2</v>
      </c>
      <c r="AA5321" s="289">
        <f t="shared" si="1048"/>
        <v>-1.89086609977E-2</v>
      </c>
      <c r="AB5321" s="293">
        <v>-1.7204877E-2</v>
      </c>
      <c r="AC5321" s="293">
        <v>-1.5022885999999999E-6</v>
      </c>
      <c r="AD5321" s="293">
        <v>-5.1870781999999995E-4</v>
      </c>
      <c r="AE5321" s="293">
        <v>-1.0012618999999999E-6</v>
      </c>
      <c r="AF5321" s="293">
        <v>-4.1320408000000003E-3</v>
      </c>
      <c r="AG5321" s="293">
        <v>-1.5892266999999999E-4</v>
      </c>
      <c r="AH5321" s="293">
        <v>-1.1260654E-2</v>
      </c>
      <c r="AI5321" s="293">
        <v>-3.4305479000000001E-5</v>
      </c>
      <c r="AJ5321" s="293">
        <v>-3.5588665000000002E-7</v>
      </c>
      <c r="AK5321" s="293">
        <v>-1.3679439E-5</v>
      </c>
      <c r="AL5321" s="293">
        <v>-3.5939393000000001E-7</v>
      </c>
      <c r="AM5321" s="293">
        <v>-1.4414343E-9</v>
      </c>
      <c r="AN5321" s="293">
        <v>-2.0571452E-4</v>
      </c>
      <c r="AO5321" s="293">
        <v>-9.0575570000000005E-5</v>
      </c>
      <c r="AP5321" s="293">
        <v>-2.0863937E-4</v>
      </c>
      <c r="AQ5321" s="293">
        <v>-3.6619977E-6</v>
      </c>
      <c r="AR5321" s="293">
        <v>-1.8904998999999999E-2</v>
      </c>
      <c r="AT5321" s="193"/>
      <c r="AU5321" s="193"/>
      <c r="AV5321" s="193"/>
      <c r="AW5321" s="193"/>
      <c r="AX5321" s="193"/>
      <c r="AY5321" s="193"/>
      <c r="AZ5321" s="193"/>
      <c r="BA5321" s="193"/>
      <c r="BB5321" s="193"/>
      <c r="BC5321" s="193"/>
      <c r="BD5321" s="193"/>
      <c r="BE5321" s="315"/>
      <c r="BF5321" s="315"/>
      <c r="BG5321" s="315"/>
      <c r="BH5321" s="315"/>
      <c r="BI5321" s="315"/>
      <c r="BJ5321" s="315"/>
      <c r="BK5321" s="315"/>
    </row>
    <row r="5322" spans="1:63" x14ac:dyDescent="0.25">
      <c r="A5322" s="45"/>
      <c r="B5322" s="185" t="s">
        <v>5770</v>
      </c>
      <c r="C5322" s="288" t="s">
        <v>107</v>
      </c>
      <c r="D5322" s="293">
        <v>0.11053457</v>
      </c>
      <c r="E5322" s="293">
        <v>0.10270298999999999</v>
      </c>
      <c r="F5322" s="293">
        <v>4.5632633999999998E-3</v>
      </c>
      <c r="G5322" s="293">
        <v>9.2089566999999995E-4</v>
      </c>
      <c r="H5322" s="293">
        <v>4.2131897999999999E-4</v>
      </c>
      <c r="I5322" s="293">
        <v>-2.2752992999999998E-3</v>
      </c>
      <c r="J5322" s="293">
        <v>4.1144566999999996E-3</v>
      </c>
      <c r="K5322" s="293">
        <v>2.1170217999999999E-5</v>
      </c>
      <c r="L5322" s="293">
        <v>6.5767484999999996E-5</v>
      </c>
      <c r="M5322" s="293">
        <v>0</v>
      </c>
      <c r="N5322" s="293">
        <v>0</v>
      </c>
      <c r="O5322" s="293">
        <v>0</v>
      </c>
      <c r="P5322" s="290">
        <f t="shared" si="1044"/>
        <v>0.76076288888888877</v>
      </c>
      <c r="Q5322" s="294">
        <v>-13.981373</v>
      </c>
      <c r="R5322" s="291">
        <v>-7.9108046999999999</v>
      </c>
      <c r="S5322" s="291">
        <v>-5.2109931999999999</v>
      </c>
      <c r="T5322" s="291">
        <v>-3.1281600000000001E-6</v>
      </c>
      <c r="U5322" s="291">
        <v>-0.17408475000000001</v>
      </c>
      <c r="V5322" s="291">
        <v>-9.7916210000000004E-2</v>
      </c>
      <c r="W5322" s="291">
        <v>-0.58757124999999999</v>
      </c>
      <c r="X5322" s="289">
        <f t="shared" si="1045"/>
        <v>6.8990014556352702E-2</v>
      </c>
      <c r="Y5322" s="289">
        <f t="shared" si="1046"/>
        <v>2.1669318676110001E-2</v>
      </c>
      <c r="Z5322" s="289">
        <f t="shared" si="1047"/>
        <v>1.5812429210982699E-2</v>
      </c>
      <c r="AA5322" s="289">
        <f t="shared" si="1048"/>
        <v>3.1508266669259995E-2</v>
      </c>
      <c r="AB5322" s="293">
        <v>2.1089434000000001E-2</v>
      </c>
      <c r="AC5322" s="293">
        <v>7.6361729999999993E-6</v>
      </c>
      <c r="AD5322" s="293">
        <v>3.5610359E-4</v>
      </c>
      <c r="AE5322" s="293">
        <v>7.0312310999999996E-7</v>
      </c>
      <c r="AF5322" s="293">
        <v>3.7129728E-4</v>
      </c>
      <c r="AG5322" s="293">
        <v>-1.5585549000000001E-4</v>
      </c>
      <c r="AH5322" s="293">
        <v>1.3804034E-2</v>
      </c>
      <c r="AI5322" s="293">
        <v>7.7873748999999993E-6</v>
      </c>
      <c r="AJ5322" s="293">
        <v>4.2813788000000004E-6</v>
      </c>
      <c r="AK5322" s="293">
        <v>1.3780016E-4</v>
      </c>
      <c r="AL5322" s="293">
        <v>4.5109298999999999E-7</v>
      </c>
      <c r="AM5322" s="293">
        <v>7.3337427000000004E-9</v>
      </c>
      <c r="AN5322" s="293">
        <v>-1.9341536999999999E-4</v>
      </c>
      <c r="AO5322" s="293">
        <v>4.3284054999999999E-7</v>
      </c>
      <c r="AP5322" s="293">
        <v>2.0510504000000001E-3</v>
      </c>
      <c r="AQ5322" s="293">
        <v>-5.5933074E-7</v>
      </c>
      <c r="AR5322" s="293">
        <v>3.1508825999999997E-2</v>
      </c>
      <c r="AT5322" s="193"/>
      <c r="AU5322" s="193"/>
      <c r="AV5322" s="193"/>
      <c r="AW5322" s="193"/>
      <c r="AX5322" s="193"/>
      <c r="AY5322" s="193"/>
      <c r="AZ5322" s="193"/>
      <c r="BA5322" s="193"/>
      <c r="BB5322" s="193"/>
      <c r="BC5322" s="193"/>
      <c r="BD5322" s="193"/>
      <c r="BE5322" s="315"/>
      <c r="BF5322" s="315"/>
      <c r="BG5322" s="315"/>
      <c r="BH5322" s="315"/>
      <c r="BI5322" s="315"/>
      <c r="BJ5322" s="315"/>
      <c r="BK5322" s="315"/>
    </row>
    <row r="5323" spans="1:63" x14ac:dyDescent="0.25">
      <c r="A5323" s="45"/>
      <c r="B5323" s="185" t="s">
        <v>5770</v>
      </c>
      <c r="C5323" s="288" t="s">
        <v>108</v>
      </c>
      <c r="D5323" s="322">
        <v>0.11212268</v>
      </c>
      <c r="E5323" s="322">
        <v>0.10216424</v>
      </c>
      <c r="F5323" s="322">
        <v>6.3732868999999996E-3</v>
      </c>
      <c r="G5323" s="322">
        <v>8.4345551000000003E-4</v>
      </c>
      <c r="H5323" s="322">
        <v>3.9545847000000003E-4</v>
      </c>
      <c r="I5323" s="322">
        <v>-1.6393458E-3</v>
      </c>
      <c r="J5323" s="322">
        <v>3.7942138000000001E-3</v>
      </c>
      <c r="K5323" s="322">
        <v>2.1015047999999999E-5</v>
      </c>
      <c r="L5323" s="322">
        <v>1.7035524000000001E-4</v>
      </c>
      <c r="M5323" s="322">
        <v>0</v>
      </c>
      <c r="N5323" s="322">
        <v>0</v>
      </c>
      <c r="O5323" s="322">
        <v>0</v>
      </c>
      <c r="P5323" s="290">
        <f t="shared" si="1044"/>
        <v>0.75677214814814808</v>
      </c>
      <c r="Q5323" s="294">
        <v>-11.270699</v>
      </c>
      <c r="R5323" s="291">
        <v>-6.3770771999999996</v>
      </c>
      <c r="S5323" s="291">
        <v>-4.2006985999999999</v>
      </c>
      <c r="T5323" s="291">
        <v>-2.5216799999999998E-6</v>
      </c>
      <c r="U5323" s="291">
        <v>-0.14033361999999999</v>
      </c>
      <c r="V5323" s="291">
        <v>-7.8932454999999999E-2</v>
      </c>
      <c r="W5323" s="291">
        <v>-0.47365437999999999</v>
      </c>
      <c r="X5323" s="289">
        <f t="shared" si="1045"/>
        <v>6.8249871599279505E-2</v>
      </c>
      <c r="Y5323" s="289">
        <f t="shared" si="1046"/>
        <v>2.2017852164749999E-2</v>
      </c>
      <c r="Z5323" s="289">
        <f t="shared" si="1047"/>
        <v>1.56136249271095E-2</v>
      </c>
      <c r="AA5323" s="289">
        <f t="shared" si="1048"/>
        <v>3.0618394507420002E-2</v>
      </c>
      <c r="AB5323" s="322">
        <v>2.0978586E-2</v>
      </c>
      <c r="AC5323" s="322">
        <v>7.0922315E-6</v>
      </c>
      <c r="AD5323" s="322">
        <v>3.7855138999999999E-4</v>
      </c>
      <c r="AE5323" s="322">
        <v>7.4500325E-7</v>
      </c>
      <c r="AF5323" s="322">
        <v>7.7742657000000001E-4</v>
      </c>
      <c r="AG5323" s="322">
        <v>-1.2454902999999999E-4</v>
      </c>
      <c r="AH5323" s="322">
        <v>1.3731399E-2</v>
      </c>
      <c r="AI5323" s="322">
        <v>1.0725414000000001E-5</v>
      </c>
      <c r="AJ5323" s="322">
        <v>3.9245695000000004E-6</v>
      </c>
      <c r="AK5323" s="322">
        <v>1.2655304000000001E-4</v>
      </c>
      <c r="AL5323" s="322">
        <v>4.4780440999999998E-7</v>
      </c>
      <c r="AM5323" s="322">
        <v>6.8111994999999996E-9</v>
      </c>
      <c r="AN5323" s="322">
        <v>-1.5365921999999999E-4</v>
      </c>
      <c r="AO5323" s="322">
        <v>1.0045808E-5</v>
      </c>
      <c r="AP5323" s="322">
        <v>1.8841817E-3</v>
      </c>
      <c r="AQ5323" s="322">
        <v>-1.1749258E-7</v>
      </c>
      <c r="AR5323" s="322">
        <v>3.0618512000000001E-2</v>
      </c>
      <c r="AT5323" s="193"/>
      <c r="AU5323" s="193"/>
      <c r="AV5323" s="193"/>
      <c r="AW5323" s="193"/>
      <c r="AX5323" s="193"/>
      <c r="AY5323" s="193"/>
      <c r="AZ5323" s="193"/>
      <c r="BA5323" s="193"/>
      <c r="BB5323" s="193"/>
      <c r="BC5323" s="193"/>
      <c r="BD5323" s="193"/>
      <c r="BE5323" s="315"/>
      <c r="BF5323" s="315"/>
      <c r="BG5323" s="315"/>
      <c r="BH5323" s="315"/>
      <c r="BI5323" s="315"/>
      <c r="BJ5323" s="315"/>
      <c r="BK5323" s="315"/>
    </row>
    <row r="5324" spans="1:63" x14ac:dyDescent="0.25">
      <c r="A5324" s="45"/>
      <c r="B5324" s="185" t="s">
        <v>5770</v>
      </c>
      <c r="C5324" s="288" t="s">
        <v>109</v>
      </c>
      <c r="D5324" s="322">
        <v>-0.13913513999999999</v>
      </c>
      <c r="E5324" s="322">
        <v>-0.10548395000000001</v>
      </c>
      <c r="F5324" s="322">
        <v>-2.6349364E-2</v>
      </c>
      <c r="G5324" s="322">
        <v>-8.8177053999999994E-5</v>
      </c>
      <c r="H5324" s="322">
        <v>-1.5337147000000001E-4</v>
      </c>
      <c r="I5324" s="322">
        <v>-5.0339208999999998E-3</v>
      </c>
      <c r="J5324" s="322">
        <v>-6.9813111000000005E-4</v>
      </c>
      <c r="K5324" s="322">
        <v>-2.1222348999999999E-5</v>
      </c>
      <c r="L5324" s="322">
        <v>-1.307002E-3</v>
      </c>
      <c r="M5324" s="322">
        <v>0</v>
      </c>
      <c r="N5324" s="322">
        <v>0</v>
      </c>
      <c r="O5324" s="322">
        <v>0</v>
      </c>
      <c r="P5324" s="290">
        <f t="shared" si="1044"/>
        <v>-0.78136259259259255</v>
      </c>
      <c r="Q5324" s="294">
        <v>-16.791914999999999</v>
      </c>
      <c r="R5324" s="291">
        <v>-9.5010379</v>
      </c>
      <c r="S5324" s="291">
        <v>-6.2585091999999998</v>
      </c>
      <c r="T5324" s="291">
        <v>-3.7569840000000002E-6</v>
      </c>
      <c r="U5324" s="291">
        <v>-0.20907934</v>
      </c>
      <c r="V5324" s="291">
        <v>-0.11759936999999999</v>
      </c>
      <c r="W5324" s="291">
        <v>-0.70568505999999998</v>
      </c>
      <c r="X5324" s="289">
        <f t="shared" si="1045"/>
        <v>-6.6390352596631397E-2</v>
      </c>
      <c r="Y5324" s="289">
        <f t="shared" si="1046"/>
        <v>-2.7715583938199999E-2</v>
      </c>
      <c r="Z5324" s="289">
        <f t="shared" si="1047"/>
        <v>-1.4872100849531401E-2</v>
      </c>
      <c r="AA5324" s="289">
        <f t="shared" si="1048"/>
        <v>-2.3802667808900002E-2</v>
      </c>
      <c r="AB5324" s="322">
        <v>-2.1657905000000002E-2</v>
      </c>
      <c r="AC5324" s="322">
        <v>-1.8911162000000001E-6</v>
      </c>
      <c r="AD5324" s="322">
        <v>-6.5296161000000003E-4</v>
      </c>
      <c r="AE5324" s="322">
        <v>-1.2604119999999999E-6</v>
      </c>
      <c r="AF5324" s="322">
        <v>-5.2015102000000004E-3</v>
      </c>
      <c r="AG5324" s="322">
        <v>-2.000556E-4</v>
      </c>
      <c r="AH5324" s="322">
        <v>-1.4175177000000001E-2</v>
      </c>
      <c r="AI5324" s="322">
        <v>-4.3184544E-5</v>
      </c>
      <c r="AJ5324" s="322">
        <v>-4.4799847999999998E-7</v>
      </c>
      <c r="AK5324" s="322">
        <v>-1.7219998999999998E-5</v>
      </c>
      <c r="AL5324" s="322">
        <v>-4.5241353999999999E-7</v>
      </c>
      <c r="AM5324" s="322">
        <v>-1.8145114E-9</v>
      </c>
      <c r="AN5324" s="322">
        <v>-2.5895827E-4</v>
      </c>
      <c r="AO5324" s="322">
        <v>-1.1401866E-4</v>
      </c>
      <c r="AP5324" s="322">
        <v>-2.6264015000000002E-4</v>
      </c>
      <c r="AQ5324" s="322">
        <v>-4.6098089E-6</v>
      </c>
      <c r="AR5324" s="322">
        <v>-2.3798058E-2</v>
      </c>
      <c r="AT5324" s="193"/>
      <c r="AU5324" s="193"/>
      <c r="AV5324" s="193"/>
      <c r="AW5324" s="193"/>
      <c r="AX5324" s="193"/>
      <c r="AY5324" s="193"/>
      <c r="AZ5324" s="193"/>
      <c r="BA5324" s="193"/>
      <c r="BB5324" s="193"/>
      <c r="BC5324" s="193"/>
      <c r="BD5324" s="193"/>
      <c r="BE5324" s="315"/>
      <c r="BF5324" s="315"/>
      <c r="BG5324" s="315"/>
      <c r="BH5324" s="315"/>
      <c r="BI5324" s="315"/>
      <c r="BJ5324" s="315"/>
      <c r="BK5324" s="315"/>
    </row>
    <row r="5325" spans="1:63" x14ac:dyDescent="0.25">
      <c r="A5325" s="123">
        <v>1</v>
      </c>
      <c r="B5325" s="185" t="s">
        <v>5770</v>
      </c>
      <c r="C5325" s="288" t="s">
        <v>3078</v>
      </c>
      <c r="D5325" s="322">
        <v>-0.12057590999999999</v>
      </c>
      <c r="E5325" s="322">
        <v>-9.1413449999999993E-2</v>
      </c>
      <c r="F5325" s="322">
        <v>-2.2834622999999998E-2</v>
      </c>
      <c r="G5325" s="322">
        <v>-7.6415119000000005E-5</v>
      </c>
      <c r="H5325" s="322">
        <v>-1.3291326000000001E-4</v>
      </c>
      <c r="I5325" s="322">
        <v>-4.3624463000000004E-3</v>
      </c>
      <c r="J5325" s="322">
        <v>-6.0500742000000002E-4</v>
      </c>
      <c r="K5325" s="322">
        <v>-1.8391501000000001E-5</v>
      </c>
      <c r="L5325" s="322">
        <v>-1.1326610999999999E-3</v>
      </c>
      <c r="M5325" s="322">
        <v>0</v>
      </c>
      <c r="N5325" s="322">
        <v>0</v>
      </c>
      <c r="O5325" s="322">
        <v>0</v>
      </c>
      <c r="P5325" s="290">
        <f t="shared" si="1044"/>
        <v>-0.67713666666666661</v>
      </c>
      <c r="Q5325" s="294">
        <v>-14.552042</v>
      </c>
      <c r="R5325" s="291">
        <v>-8.2336946999999991</v>
      </c>
      <c r="S5325" s="291">
        <v>-5.4236867999999996</v>
      </c>
      <c r="T5325" s="291">
        <v>-3.2558400000000001E-6</v>
      </c>
      <c r="U5325" s="291">
        <v>-0.18119025</v>
      </c>
      <c r="V5325" s="291">
        <v>-0.10191279</v>
      </c>
      <c r="W5325" s="291">
        <v>-0.61155375000000001</v>
      </c>
      <c r="X5325" s="289">
        <f t="shared" si="1045"/>
        <v>-5.75345434171637E-2</v>
      </c>
      <c r="Y5325" s="289">
        <f t="shared" si="1046"/>
        <v>-2.4018602315999997E-2</v>
      </c>
      <c r="Z5325" s="289">
        <f t="shared" si="1047"/>
        <v>-1.2888311194563698E-2</v>
      </c>
      <c r="AA5325" s="289">
        <f t="shared" si="1048"/>
        <v>-2.0627629906600001E-2</v>
      </c>
      <c r="AB5325" s="322">
        <v>-1.8768956999999999E-2</v>
      </c>
      <c r="AC5325" s="322">
        <v>-1.6388603000000001E-6</v>
      </c>
      <c r="AD5325" s="322">
        <v>-5.6586308000000001E-4</v>
      </c>
      <c r="AE5325" s="322">
        <v>-1.0922856999999999E-6</v>
      </c>
      <c r="AF5325" s="322">
        <v>-4.5076808999999999E-3</v>
      </c>
      <c r="AG5325" s="322">
        <v>-1.7337019E-4</v>
      </c>
      <c r="AH5325" s="322">
        <v>-1.2284349999999999E-2</v>
      </c>
      <c r="AI5325" s="322">
        <v>-3.7424159000000001E-5</v>
      </c>
      <c r="AJ5325" s="322">
        <v>-3.8823998000000002E-7</v>
      </c>
      <c r="AK5325" s="322">
        <v>-1.4923024E-5</v>
      </c>
      <c r="AL5325" s="322">
        <v>-3.9206611000000001E-7</v>
      </c>
      <c r="AM5325" s="322">
        <v>-1.5724737E-9</v>
      </c>
      <c r="AN5325" s="322">
        <v>-2.2441582999999999E-4</v>
      </c>
      <c r="AO5325" s="322">
        <v>-9.8809713000000006E-5</v>
      </c>
      <c r="AP5325" s="322">
        <v>-2.2760658999999999E-4</v>
      </c>
      <c r="AQ5325" s="322">
        <v>-3.9949065999999999E-6</v>
      </c>
      <c r="AR5325" s="322">
        <v>-2.0623635000000001E-2</v>
      </c>
      <c r="AT5325" s="193"/>
      <c r="AU5325" s="193"/>
      <c r="AV5325" s="193"/>
      <c r="AW5325" s="193"/>
      <c r="AX5325" s="193"/>
      <c r="AY5325" s="193"/>
      <c r="AZ5325" s="193"/>
      <c r="BA5325" s="193"/>
      <c r="BB5325" s="193"/>
      <c r="BC5325" s="193"/>
      <c r="BD5325" s="193"/>
      <c r="BE5325" s="315"/>
      <c r="BF5325" s="315"/>
      <c r="BG5325" s="315"/>
      <c r="BH5325" s="315"/>
      <c r="BI5325" s="315"/>
      <c r="BJ5325" s="315"/>
      <c r="BK5325" s="315"/>
    </row>
    <row r="5326" spans="1:63" x14ac:dyDescent="0.25">
      <c r="A5326" s="45"/>
      <c r="B5326" s="185" t="s">
        <v>5770</v>
      </c>
      <c r="C5326" s="288" t="s">
        <v>3079</v>
      </c>
      <c r="D5326" s="322">
        <v>-6.1470070000000002E-2</v>
      </c>
      <c r="E5326" s="322">
        <v>-4.6602934999999998E-2</v>
      </c>
      <c r="F5326" s="322">
        <v>-1.1641179999999999E-2</v>
      </c>
      <c r="G5326" s="322">
        <v>-3.8956727E-5</v>
      </c>
      <c r="H5326" s="322">
        <v>-6.7759698999999998E-5</v>
      </c>
      <c r="I5326" s="322">
        <v>-2.2239921999999998E-3</v>
      </c>
      <c r="J5326" s="322">
        <v>-3.0843515000000002E-4</v>
      </c>
      <c r="K5326" s="322">
        <v>-9.3760591999999993E-6</v>
      </c>
      <c r="L5326" s="322">
        <v>-5.7743506000000003E-4</v>
      </c>
      <c r="M5326" s="322">
        <v>0</v>
      </c>
      <c r="N5326" s="322">
        <v>0</v>
      </c>
      <c r="O5326" s="322">
        <v>0</v>
      </c>
      <c r="P5326" s="290">
        <f t="shared" si="1044"/>
        <v>-0.34520692592592589</v>
      </c>
      <c r="Q5326" s="294">
        <v>-7.4186877999999998</v>
      </c>
      <c r="R5326" s="291">
        <v>-4.1975698000000001</v>
      </c>
      <c r="S5326" s="291">
        <v>-2.7650168000000002</v>
      </c>
      <c r="T5326" s="291">
        <v>-1.65984E-6</v>
      </c>
      <c r="U5326" s="291">
        <v>-9.2371499999999995E-2</v>
      </c>
      <c r="V5326" s="291">
        <v>-5.1955540000000001E-2</v>
      </c>
      <c r="W5326" s="291">
        <v>-0.31177250000000001</v>
      </c>
      <c r="X5326" s="289">
        <f t="shared" si="1045"/>
        <v>-2.9331336172883277E-2</v>
      </c>
      <c r="Y5326" s="289">
        <f t="shared" si="1046"/>
        <v>-1.224477777093E-2</v>
      </c>
      <c r="Z5326" s="289">
        <f t="shared" si="1047"/>
        <v>-6.5705117829532788E-3</v>
      </c>
      <c r="AA5326" s="289">
        <f t="shared" si="1048"/>
        <v>-1.0516046619E-2</v>
      </c>
      <c r="AB5326" s="322">
        <v>-9.568488E-3</v>
      </c>
      <c r="AC5326" s="322">
        <v>-8.3549741000000001E-7</v>
      </c>
      <c r="AD5326" s="322">
        <v>-2.8847922E-4</v>
      </c>
      <c r="AE5326" s="322">
        <v>-5.5685152000000002E-7</v>
      </c>
      <c r="AF5326" s="322">
        <v>-2.2980333999999998E-3</v>
      </c>
      <c r="AG5326" s="322">
        <v>-8.8384802000000007E-5</v>
      </c>
      <c r="AH5326" s="322">
        <v>-6.2626100000000001E-3</v>
      </c>
      <c r="AI5326" s="322">
        <v>-1.9078983000000002E-5</v>
      </c>
      <c r="AJ5326" s="322">
        <v>-1.9792626000000001E-7</v>
      </c>
      <c r="AK5326" s="322">
        <v>-7.6078161999999997E-6</v>
      </c>
      <c r="AL5326" s="322">
        <v>-1.9987684000000001E-7</v>
      </c>
      <c r="AM5326" s="322">
        <v>-8.0165328000000005E-10</v>
      </c>
      <c r="AN5326" s="322">
        <v>-1.1440807E-4</v>
      </c>
      <c r="AO5326" s="322">
        <v>-5.0373578999999997E-5</v>
      </c>
      <c r="AP5326" s="322">
        <v>-1.1603473E-4</v>
      </c>
      <c r="AQ5326" s="322">
        <v>-2.036619E-6</v>
      </c>
      <c r="AR5326" s="322">
        <v>-1.0514010000000001E-2</v>
      </c>
      <c r="AT5326" s="193"/>
      <c r="AU5326" s="193"/>
      <c r="AV5326" s="193"/>
      <c r="AW5326" s="193"/>
      <c r="AX5326" s="193"/>
      <c r="AY5326" s="193"/>
      <c r="AZ5326" s="193"/>
      <c r="BA5326" s="193"/>
      <c r="BB5326" s="193"/>
      <c r="BC5326" s="193"/>
      <c r="BD5326" s="193"/>
      <c r="BE5326" s="315"/>
      <c r="BF5326" s="315"/>
      <c r="BG5326" s="315"/>
      <c r="BH5326" s="315"/>
      <c r="BI5326" s="315"/>
      <c r="BJ5326" s="315"/>
      <c r="BK5326" s="315"/>
    </row>
    <row r="5327" spans="1:63" x14ac:dyDescent="0.25">
      <c r="A5327" s="45" t="s">
        <v>672</v>
      </c>
      <c r="B5327" s="45"/>
      <c r="C5327" s="43"/>
      <c r="D5327" s="199"/>
      <c r="E5327" s="199"/>
      <c r="F5327" s="199"/>
      <c r="G5327" s="199"/>
      <c r="H5327" s="199"/>
      <c r="I5327" s="199"/>
      <c r="J5327" s="199"/>
      <c r="K5327" s="199"/>
      <c r="L5327" s="199"/>
      <c r="M5327" s="199"/>
      <c r="N5327" s="199"/>
      <c r="O5327" s="199"/>
      <c r="P5327" s="199"/>
      <c r="R5327" s="99"/>
      <c r="S5327" s="99"/>
      <c r="T5327" s="99"/>
      <c r="U5327" s="99"/>
      <c r="V5327" s="99"/>
      <c r="W5327" s="99"/>
      <c r="X5327" s="258"/>
      <c r="Y5327" s="258"/>
      <c r="Z5327" s="258"/>
      <c r="AA5327" s="258"/>
      <c r="AB5327" s="258"/>
      <c r="AC5327" s="258"/>
      <c r="AD5327" s="258"/>
      <c r="AE5327" s="258"/>
      <c r="AF5327" s="258"/>
      <c r="AG5327" s="258"/>
      <c r="AH5327" s="258"/>
      <c r="AI5327" s="258"/>
      <c r="AJ5327" s="258"/>
      <c r="AK5327" s="258"/>
      <c r="AL5327" s="258"/>
      <c r="AM5327" s="258"/>
      <c r="AN5327" s="258"/>
      <c r="AO5327" s="258"/>
      <c r="AP5327" s="258"/>
      <c r="AQ5327" s="258"/>
      <c r="AR5327" s="258"/>
      <c r="AT5327" s="193"/>
      <c r="AU5327" s="193"/>
      <c r="AV5327" s="193"/>
      <c r="AW5327" s="193"/>
      <c r="AX5327" s="193"/>
      <c r="AY5327" s="193"/>
      <c r="AZ5327" s="193"/>
      <c r="BA5327" s="193"/>
      <c r="BB5327" s="193"/>
      <c r="BC5327" s="193"/>
      <c r="BD5327" s="193"/>
      <c r="BE5327" s="315"/>
      <c r="BF5327" s="315"/>
      <c r="BG5327" s="315"/>
      <c r="BH5327" s="315"/>
      <c r="BI5327" s="315"/>
      <c r="BJ5327" s="315"/>
      <c r="BK5327" s="315"/>
    </row>
    <row r="5328" spans="1:63" x14ac:dyDescent="0.25">
      <c r="A5328" s="45"/>
      <c r="B5328" s="185" t="s">
        <v>5770</v>
      </c>
      <c r="C5328" s="288" t="s">
        <v>3080</v>
      </c>
      <c r="D5328" s="293">
        <v>0.25353273999999998</v>
      </c>
      <c r="E5328" s="293">
        <v>0.23430783999999999</v>
      </c>
      <c r="F5328" s="293">
        <v>1.1559356999999999E-2</v>
      </c>
      <c r="G5328" s="293">
        <v>2.0554646000000001E-3</v>
      </c>
      <c r="H5328" s="293">
        <v>9.4638909000000003E-4</v>
      </c>
      <c r="I5328" s="293">
        <v>-4.8000509999999996E-3</v>
      </c>
      <c r="J5328" s="293">
        <v>9.1997098000000006E-3</v>
      </c>
      <c r="K5328" s="293">
        <v>4.8270355000000001E-5</v>
      </c>
      <c r="L5328" s="293">
        <v>2.1576572999999999E-4</v>
      </c>
      <c r="M5328" s="293">
        <v>0</v>
      </c>
      <c r="N5328" s="293">
        <v>0</v>
      </c>
      <c r="O5328" s="293">
        <v>0</v>
      </c>
      <c r="P5328" s="290">
        <f t="shared" ref="P5328:P5345" si="1049">E5328/0.135</f>
        <v>1.7356136296296294</v>
      </c>
      <c r="Q5328" s="294">
        <v>-30.245419999999999</v>
      </c>
      <c r="R5328" s="291">
        <v>-17.113168999999999</v>
      </c>
      <c r="S5328" s="291">
        <v>-11.272760999999999</v>
      </c>
      <c r="T5328" s="291">
        <v>-6.76704E-6</v>
      </c>
      <c r="U5328" s="291">
        <v>-0.37659150000000002</v>
      </c>
      <c r="V5328" s="291">
        <v>-0.21181874000000001</v>
      </c>
      <c r="W5328" s="291">
        <v>-1.2710725</v>
      </c>
      <c r="X5328" s="289">
        <f t="shared" ref="X5328:X5345" si="1050">SUM(Y5328:AA5328)</f>
        <v>0.15715773775549702</v>
      </c>
      <c r="Y5328" s="289">
        <f t="shared" ref="Y5328:Y5345" si="1051">SUM(AB5328:AG5328)</f>
        <v>4.9726136580600003E-2</v>
      </c>
      <c r="Z5328" s="289">
        <f t="shared" ref="Z5328:Z5345" si="1052">SUM(AH5328:AP5328)</f>
        <v>3.6002100337997001E-2</v>
      </c>
      <c r="AA5328" s="289">
        <f t="shared" ref="AA5328:AA5345" si="1053">SUM(AQ5328:AR5328)</f>
        <v>7.1429500836900001E-2</v>
      </c>
      <c r="AB5328" s="293">
        <v>4.8113548999999999E-2</v>
      </c>
      <c r="AC5328" s="293">
        <v>1.7105656000000001E-5</v>
      </c>
      <c r="AD5328" s="293">
        <v>8.2764880999999996E-4</v>
      </c>
      <c r="AE5328" s="293">
        <v>1.6326545999999999E-6</v>
      </c>
      <c r="AF5328" s="293">
        <v>1.1026747999999999E-3</v>
      </c>
      <c r="AG5328" s="293">
        <v>-3.3647434000000001E-4</v>
      </c>
      <c r="AH5328" s="293">
        <v>3.1492549000000002E-2</v>
      </c>
      <c r="AI5328" s="293">
        <v>1.9631991999999999E-5</v>
      </c>
      <c r="AJ5328" s="293">
        <v>9.5581735000000002E-6</v>
      </c>
      <c r="AK5328" s="293">
        <v>3.0778722E-4</v>
      </c>
      <c r="AL5328" s="293">
        <v>1.0285512999999999E-6</v>
      </c>
      <c r="AM5328" s="293">
        <v>1.6428097000000001E-8</v>
      </c>
      <c r="AN5328" s="293">
        <v>-4.1699496999999999E-4</v>
      </c>
      <c r="AO5328" s="293">
        <v>7.0098431000000003E-6</v>
      </c>
      <c r="AP5328" s="293">
        <v>4.5815140999999997E-3</v>
      </c>
      <c r="AQ5328" s="293">
        <v>-1.0011631E-6</v>
      </c>
      <c r="AR5328" s="293">
        <v>7.1430502000000007E-2</v>
      </c>
      <c r="AT5328" s="193"/>
      <c r="AU5328" s="193"/>
      <c r="AV5328" s="193"/>
      <c r="AW5328" s="193"/>
      <c r="AX5328" s="193"/>
      <c r="AY5328" s="193"/>
      <c r="AZ5328" s="193"/>
      <c r="BA5328" s="193"/>
      <c r="BB5328" s="193"/>
      <c r="BC5328" s="193"/>
      <c r="BD5328" s="193"/>
      <c r="BE5328" s="315"/>
      <c r="BF5328" s="315"/>
      <c r="BG5328" s="315"/>
      <c r="BH5328" s="315"/>
      <c r="BI5328" s="315"/>
      <c r="BJ5328" s="315"/>
      <c r="BK5328" s="315"/>
    </row>
    <row r="5329" spans="1:63" x14ac:dyDescent="0.25">
      <c r="A5329" s="45"/>
      <c r="B5329" s="185" t="s">
        <v>5770</v>
      </c>
      <c r="C5329" s="288" t="s">
        <v>3081</v>
      </c>
      <c r="D5329" s="293">
        <v>-0.12294014</v>
      </c>
      <c r="E5329" s="293">
        <v>-9.3205869999999996E-2</v>
      </c>
      <c r="F5329" s="293">
        <v>-2.3282361000000001E-2</v>
      </c>
      <c r="G5329" s="293">
        <v>-7.7913454E-5</v>
      </c>
      <c r="H5329" s="293">
        <v>-1.3551939999999999E-4</v>
      </c>
      <c r="I5329" s="293">
        <v>-4.4479845E-3</v>
      </c>
      <c r="J5329" s="293">
        <v>-6.1687031E-4</v>
      </c>
      <c r="K5329" s="293">
        <v>-1.8752117999999999E-5</v>
      </c>
      <c r="L5329" s="293">
        <v>-1.1548700999999999E-3</v>
      </c>
      <c r="M5329" s="293">
        <v>0</v>
      </c>
      <c r="N5329" s="293">
        <v>0</v>
      </c>
      <c r="O5329" s="293">
        <v>0</v>
      </c>
      <c r="P5329" s="290">
        <f t="shared" si="1049"/>
        <v>-0.69041385185185178</v>
      </c>
      <c r="Q5329" s="294">
        <v>-14.837376000000001</v>
      </c>
      <c r="R5329" s="291">
        <v>-8.3951396999999996</v>
      </c>
      <c r="S5329" s="291">
        <v>-5.5300336000000003</v>
      </c>
      <c r="T5329" s="291">
        <v>-3.31968E-6</v>
      </c>
      <c r="U5329" s="291">
        <v>-0.18474299999999999</v>
      </c>
      <c r="V5329" s="291">
        <v>-0.10391108</v>
      </c>
      <c r="W5329" s="291">
        <v>-0.62354500000000002</v>
      </c>
      <c r="X5329" s="289">
        <f t="shared" si="1050"/>
        <v>-5.86626723434166E-2</v>
      </c>
      <c r="Y5329" s="289">
        <f t="shared" si="1051"/>
        <v>-2.4489555527800001E-2</v>
      </c>
      <c r="Z5329" s="289">
        <f t="shared" si="1052"/>
        <v>-1.3141023577516599E-2</v>
      </c>
      <c r="AA5329" s="289">
        <f t="shared" si="1053"/>
        <v>-2.10320932381E-2</v>
      </c>
      <c r="AB5329" s="293">
        <v>-1.9136976E-2</v>
      </c>
      <c r="AC5329" s="293">
        <v>-1.6709948E-6</v>
      </c>
      <c r="AD5329" s="293">
        <v>-5.7695843000000004E-4</v>
      </c>
      <c r="AE5329" s="293">
        <v>-1.1137029999999999E-6</v>
      </c>
      <c r="AF5329" s="293">
        <v>-4.5960667999999996E-3</v>
      </c>
      <c r="AG5329" s="293">
        <v>-1.767696E-4</v>
      </c>
      <c r="AH5329" s="293">
        <v>-1.252522E-2</v>
      </c>
      <c r="AI5329" s="293">
        <v>-3.8157966000000003E-5</v>
      </c>
      <c r="AJ5329" s="293">
        <v>-3.9585253000000001E-7</v>
      </c>
      <c r="AK5329" s="293">
        <v>-1.5215632E-5</v>
      </c>
      <c r="AL5329" s="293">
        <v>-3.9975368000000002E-7</v>
      </c>
      <c r="AM5329" s="293">
        <v>-1.6033066000000001E-9</v>
      </c>
      <c r="AN5329" s="293">
        <v>-2.2881615000000001E-4</v>
      </c>
      <c r="AO5329" s="293">
        <v>-1.0074716E-4</v>
      </c>
      <c r="AP5329" s="293">
        <v>-2.3206946000000001E-4</v>
      </c>
      <c r="AQ5329" s="293">
        <v>-4.0732381E-6</v>
      </c>
      <c r="AR5329" s="293">
        <v>-2.1028020000000001E-2</v>
      </c>
      <c r="AT5329" s="193"/>
      <c r="AU5329" s="193"/>
      <c r="AV5329" s="193"/>
      <c r="AW5329" s="193"/>
      <c r="AX5329" s="193"/>
      <c r="AY5329" s="193"/>
      <c r="AZ5329" s="193"/>
      <c r="BA5329" s="193"/>
      <c r="BB5329" s="193"/>
      <c r="BC5329" s="193"/>
      <c r="BD5329" s="193"/>
      <c r="BE5329" s="315"/>
      <c r="BF5329" s="315"/>
      <c r="BG5329" s="315"/>
      <c r="BH5329" s="315"/>
      <c r="BI5329" s="315"/>
      <c r="BJ5329" s="315"/>
      <c r="BK5329" s="315"/>
    </row>
    <row r="5330" spans="1:63" x14ac:dyDescent="0.25">
      <c r="A5330" s="45"/>
      <c r="B5330" s="185" t="s">
        <v>5770</v>
      </c>
      <c r="C5330" s="288" t="s">
        <v>1357</v>
      </c>
      <c r="D5330" s="293">
        <v>0.19871841000000001</v>
      </c>
      <c r="E5330" s="293">
        <v>0.18752258999999999</v>
      </c>
      <c r="F5330" s="293">
        <v>5.7064370999999996E-3</v>
      </c>
      <c r="G5330" s="293">
        <v>1.7853861E-3</v>
      </c>
      <c r="H5330" s="293">
        <v>8.0313278000000005E-4</v>
      </c>
      <c r="I5330" s="293">
        <v>-5.0477520999999996E-3</v>
      </c>
      <c r="J5330" s="293">
        <v>7.9400361000000006E-3</v>
      </c>
      <c r="K5330" s="293">
        <v>3.8717280999999997E-5</v>
      </c>
      <c r="L5330" s="293">
        <v>-3.0138821000000001E-5</v>
      </c>
      <c r="M5330" s="293">
        <v>0</v>
      </c>
      <c r="N5330" s="293">
        <v>0</v>
      </c>
      <c r="O5330" s="293">
        <v>0</v>
      </c>
      <c r="P5330" s="290">
        <f t="shared" si="1049"/>
        <v>1.389056222222222</v>
      </c>
      <c r="Q5330" s="294">
        <v>-29.303816999999999</v>
      </c>
      <c r="R5330" s="291">
        <v>-16.580400999999998</v>
      </c>
      <c r="S5330" s="291">
        <v>-10.921816</v>
      </c>
      <c r="T5330" s="291">
        <v>-6.5563680000000004E-6</v>
      </c>
      <c r="U5330" s="291">
        <v>-0.36486742</v>
      </c>
      <c r="V5330" s="291">
        <v>-0.20522438000000001</v>
      </c>
      <c r="W5330" s="291">
        <v>-1.2315014</v>
      </c>
      <c r="X5330" s="289">
        <f t="shared" si="1050"/>
        <v>0.12650847766042</v>
      </c>
      <c r="Y5330" s="289">
        <f t="shared" si="1051"/>
        <v>3.8903724625399996E-2</v>
      </c>
      <c r="Z5330" s="289">
        <f t="shared" si="1052"/>
        <v>2.9037344637419998E-2</v>
      </c>
      <c r="AA5330" s="289">
        <f t="shared" si="1053"/>
        <v>5.8567408397600003E-2</v>
      </c>
      <c r="AB5330" s="293">
        <v>3.8506934999999999E-2</v>
      </c>
      <c r="AC5330" s="293">
        <v>1.4664042E-5</v>
      </c>
      <c r="AD5330" s="293">
        <v>6.1538928000000001E-4</v>
      </c>
      <c r="AE5330" s="293">
        <v>1.2185774E-6</v>
      </c>
      <c r="AF5330" s="293">
        <v>9.3737956000000002E-5</v>
      </c>
      <c r="AG5330" s="293">
        <v>-3.2822023E-4</v>
      </c>
      <c r="AH5330" s="293">
        <v>2.5204728999999999E-2</v>
      </c>
      <c r="AI5330" s="293">
        <v>9.9541727999999999E-6</v>
      </c>
      <c r="AJ5330" s="293">
        <v>8.2959094000000007E-6</v>
      </c>
      <c r="AK5330" s="293">
        <v>2.6667211999999998E-4</v>
      </c>
      <c r="AL5330" s="293">
        <v>8.2495873999999998E-7</v>
      </c>
      <c r="AM5330" s="293">
        <v>1.408348E-8</v>
      </c>
      <c r="AN5330" s="293">
        <v>-4.0861433E-4</v>
      </c>
      <c r="AO5330" s="293">
        <v>-1.2974877E-5</v>
      </c>
      <c r="AP5330" s="293">
        <v>3.9684435999999997E-3</v>
      </c>
      <c r="AQ5330" s="293">
        <v>-1.6496024000000001E-6</v>
      </c>
      <c r="AR5330" s="293">
        <v>5.8569058E-2</v>
      </c>
      <c r="AT5330" s="193"/>
      <c r="AU5330" s="193"/>
      <c r="AV5330" s="193"/>
      <c r="AW5330" s="193"/>
      <c r="AX5330" s="193"/>
      <c r="AY5330" s="193"/>
      <c r="AZ5330" s="193"/>
      <c r="BA5330" s="193"/>
      <c r="BB5330" s="193"/>
      <c r="BC5330" s="193"/>
      <c r="BD5330" s="193"/>
      <c r="BE5330" s="315"/>
      <c r="BF5330" s="315"/>
      <c r="BG5330" s="315"/>
      <c r="BH5330" s="315"/>
      <c r="BI5330" s="315"/>
      <c r="BJ5330" s="315"/>
      <c r="BK5330" s="315"/>
    </row>
    <row r="5331" spans="1:63" x14ac:dyDescent="0.25">
      <c r="A5331" s="45"/>
      <c r="B5331" s="185" t="s">
        <v>5770</v>
      </c>
      <c r="C5331" s="288" t="s">
        <v>1358</v>
      </c>
      <c r="D5331" s="293">
        <v>0.1752108</v>
      </c>
      <c r="E5331" s="293">
        <v>0.16420412000000001</v>
      </c>
      <c r="F5331" s="293">
        <v>6.0145672000000002E-3</v>
      </c>
      <c r="G5331" s="293">
        <v>1.5230795000000001E-3</v>
      </c>
      <c r="H5331" s="293">
        <v>6.9013862999999995E-4</v>
      </c>
      <c r="I5331" s="293">
        <v>-4.0737743000000002E-3</v>
      </c>
      <c r="J5331" s="293">
        <v>6.7869543999999997E-3</v>
      </c>
      <c r="K5331" s="293">
        <v>3.3878296E-5</v>
      </c>
      <c r="L5331" s="293">
        <v>3.1839677000000003E-5</v>
      </c>
      <c r="M5331" s="293">
        <v>0</v>
      </c>
      <c r="N5331" s="293">
        <v>0</v>
      </c>
      <c r="O5331" s="293">
        <v>0</v>
      </c>
      <c r="P5331" s="290">
        <f t="shared" si="1049"/>
        <v>1.2163268148148147</v>
      </c>
      <c r="Q5331" s="294">
        <v>-24.196335999999999</v>
      </c>
      <c r="R5331" s="291">
        <v>-13.690535000000001</v>
      </c>
      <c r="S5331" s="291">
        <v>-9.0182085999999995</v>
      </c>
      <c r="T5331" s="291">
        <v>-5.4136320000000002E-6</v>
      </c>
      <c r="U5331" s="291">
        <v>-0.30127320000000002</v>
      </c>
      <c r="V5331" s="291">
        <v>-0.16945499</v>
      </c>
      <c r="W5331" s="291">
        <v>-1.016858</v>
      </c>
      <c r="X5331" s="289">
        <f t="shared" si="1050"/>
        <v>0.11056721906908801</v>
      </c>
      <c r="Y5331" s="289">
        <f t="shared" si="1051"/>
        <v>3.4322530096499999E-2</v>
      </c>
      <c r="Z5331" s="289">
        <f t="shared" si="1052"/>
        <v>2.5362250883888004E-2</v>
      </c>
      <c r="AA5331" s="289">
        <f t="shared" si="1053"/>
        <v>5.0882438088700001E-2</v>
      </c>
      <c r="AB5331" s="293">
        <v>3.3718467000000002E-2</v>
      </c>
      <c r="AC5331" s="293">
        <v>1.2560942E-5</v>
      </c>
      <c r="AD5331" s="293">
        <v>5.5235913999999997E-4</v>
      </c>
      <c r="AE5331" s="293">
        <v>1.0923344999999999E-6</v>
      </c>
      <c r="AF5331" s="293">
        <v>3.0853732999999999E-4</v>
      </c>
      <c r="AG5331" s="293">
        <v>-2.7048665000000002E-4</v>
      </c>
      <c r="AH5331" s="293">
        <v>2.2070391000000002E-2</v>
      </c>
      <c r="AI5331" s="293">
        <v>1.0369455999999999E-5</v>
      </c>
      <c r="AJ5331" s="293">
        <v>7.0787688000000002E-6</v>
      </c>
      <c r="AK5331" s="293">
        <v>2.2767109999999999E-4</v>
      </c>
      <c r="AL5331" s="293">
        <v>7.2186311999999997E-7</v>
      </c>
      <c r="AM5331" s="293">
        <v>1.2063567999999999E-8</v>
      </c>
      <c r="AN5331" s="293">
        <v>-3.3630404E-4</v>
      </c>
      <c r="AO5331" s="293">
        <v>-6.0256275999999997E-6</v>
      </c>
      <c r="AP5331" s="293">
        <v>3.3883363000000001E-3</v>
      </c>
      <c r="AQ5331" s="293">
        <v>-1.2009112999999999E-6</v>
      </c>
      <c r="AR5331" s="293">
        <v>5.0883639000000001E-2</v>
      </c>
      <c r="AT5331" s="193"/>
      <c r="AU5331" s="193"/>
      <c r="AV5331" s="193"/>
      <c r="AW5331" s="193"/>
      <c r="AX5331" s="193"/>
      <c r="AY5331" s="193"/>
      <c r="AZ5331" s="193"/>
      <c r="BA5331" s="193"/>
      <c r="BB5331" s="193"/>
      <c r="BC5331" s="193"/>
      <c r="BD5331" s="193"/>
      <c r="BE5331" s="315"/>
      <c r="BF5331" s="315"/>
      <c r="BG5331" s="315"/>
      <c r="BH5331" s="315"/>
      <c r="BI5331" s="315"/>
      <c r="BJ5331" s="315"/>
      <c r="BK5331" s="315"/>
    </row>
    <row r="5332" spans="1:63" x14ac:dyDescent="0.25">
      <c r="A5332" s="45"/>
      <c r="B5332" s="185" t="s">
        <v>5770</v>
      </c>
      <c r="C5332" s="288" t="s">
        <v>1359</v>
      </c>
      <c r="D5332" s="293">
        <v>0.24294895</v>
      </c>
      <c r="E5332" s="293">
        <v>0.22132367</v>
      </c>
      <c r="F5332" s="293">
        <v>1.3850606999999999E-2</v>
      </c>
      <c r="G5332" s="293">
        <v>1.8254859E-3</v>
      </c>
      <c r="H5332" s="293">
        <v>8.5613686E-4</v>
      </c>
      <c r="I5332" s="293">
        <v>-3.5364865999999999E-3</v>
      </c>
      <c r="J5332" s="293">
        <v>8.2124634999999994E-3</v>
      </c>
      <c r="K5332" s="293">
        <v>4.5524927000000002E-5</v>
      </c>
      <c r="L5332" s="293">
        <v>3.7155697999999998E-4</v>
      </c>
      <c r="M5332" s="293">
        <v>0</v>
      </c>
      <c r="N5332" s="293">
        <v>0</v>
      </c>
      <c r="O5332" s="293">
        <v>0</v>
      </c>
      <c r="P5332" s="290">
        <f t="shared" si="1049"/>
        <v>1.6394345925925924</v>
      </c>
      <c r="Q5332" s="294">
        <v>-24.353269000000001</v>
      </c>
      <c r="R5332" s="291">
        <v>-13.77933</v>
      </c>
      <c r="S5332" s="291">
        <v>-9.0766994000000008</v>
      </c>
      <c r="T5332" s="291">
        <v>-5.4487440000000004E-6</v>
      </c>
      <c r="U5332" s="291">
        <v>-0.30322721000000002</v>
      </c>
      <c r="V5332" s="291">
        <v>-0.17055405000000001</v>
      </c>
      <c r="W5332" s="291">
        <v>-1.0234532000000001</v>
      </c>
      <c r="X5332" s="289">
        <f t="shared" si="1050"/>
        <v>0.14784417428091401</v>
      </c>
      <c r="Y5332" s="289">
        <f t="shared" si="1051"/>
        <v>4.7709453642900003E-2</v>
      </c>
      <c r="Z5332" s="289">
        <f t="shared" si="1052"/>
        <v>3.3821831679493992E-2</v>
      </c>
      <c r="AA5332" s="289">
        <f t="shared" si="1053"/>
        <v>6.631288895852E-2</v>
      </c>
      <c r="AB5332" s="293">
        <v>4.5446987000000001E-2</v>
      </c>
      <c r="AC5332" s="293">
        <v>1.5352225E-5</v>
      </c>
      <c r="AD5332" s="293">
        <v>8.2065646000000002E-4</v>
      </c>
      <c r="AE5332" s="293">
        <v>1.6150279E-6</v>
      </c>
      <c r="AF5332" s="293">
        <v>1.6939313E-3</v>
      </c>
      <c r="AG5332" s="293">
        <v>-2.6908836999999999E-4</v>
      </c>
      <c r="AH5332" s="293">
        <v>2.9747032E-2</v>
      </c>
      <c r="AI5332" s="293">
        <v>2.3306206E-5</v>
      </c>
      <c r="AJ5332" s="293">
        <v>8.4940068999999995E-6</v>
      </c>
      <c r="AK5332" s="293">
        <v>2.7390686000000001E-4</v>
      </c>
      <c r="AL5332" s="293">
        <v>9.7007970999999992E-7</v>
      </c>
      <c r="AM5332" s="293">
        <v>1.4743884000000001E-8</v>
      </c>
      <c r="AN5332" s="293">
        <v>-3.3195404999999999E-4</v>
      </c>
      <c r="AO5332" s="293">
        <v>2.1992533E-5</v>
      </c>
      <c r="AP5332" s="293">
        <v>4.0780692999999998E-3</v>
      </c>
      <c r="AQ5332" s="293">
        <v>-2.4404147999999998E-7</v>
      </c>
      <c r="AR5332" s="293">
        <v>6.6313132999999996E-2</v>
      </c>
      <c r="AT5332" s="193"/>
      <c r="AU5332" s="193"/>
      <c r="AV5332" s="193"/>
      <c r="AW5332" s="193"/>
      <c r="AX5332" s="193"/>
      <c r="AY5332" s="193"/>
      <c r="AZ5332" s="193"/>
      <c r="BA5332" s="193"/>
      <c r="BB5332" s="193"/>
      <c r="BC5332" s="193"/>
      <c r="BD5332" s="193"/>
      <c r="BE5332" s="315"/>
      <c r="BF5332" s="315"/>
      <c r="BG5332" s="315"/>
      <c r="BH5332" s="315"/>
      <c r="BI5332" s="315"/>
      <c r="BJ5332" s="315"/>
      <c r="BK5332" s="315"/>
    </row>
    <row r="5333" spans="1:63" x14ac:dyDescent="0.25">
      <c r="A5333" s="45"/>
      <c r="B5333" s="185" t="s">
        <v>5770</v>
      </c>
      <c r="C5333" s="288" t="s">
        <v>1360</v>
      </c>
      <c r="D5333" s="293">
        <v>0.26252072999999998</v>
      </c>
      <c r="E5333" s="293">
        <v>0.23790458</v>
      </c>
      <c r="F5333" s="293">
        <v>1.6047835999999999E-2</v>
      </c>
      <c r="G5333" s="293">
        <v>1.9163362000000001E-3</v>
      </c>
      <c r="H5333" s="293">
        <v>9.0532234999999997E-4</v>
      </c>
      <c r="I5333" s="293">
        <v>-3.4068736000000001E-3</v>
      </c>
      <c r="J5333" s="293">
        <v>8.6388792999999992E-3</v>
      </c>
      <c r="K5333" s="293">
        <v>4.8907623999999998E-5</v>
      </c>
      <c r="L5333" s="293">
        <v>4.6574012999999999E-4</v>
      </c>
      <c r="M5333" s="293">
        <v>0</v>
      </c>
      <c r="N5333" s="293">
        <v>0</v>
      </c>
      <c r="O5333" s="293">
        <v>0</v>
      </c>
      <c r="P5333" s="290">
        <f t="shared" si="1049"/>
        <v>1.762256148148148</v>
      </c>
      <c r="Q5333" s="294">
        <v>-24.510203000000001</v>
      </c>
      <c r="R5333" s="291">
        <v>-13.868124999999999</v>
      </c>
      <c r="S5333" s="291">
        <v>-9.1351901000000009</v>
      </c>
      <c r="T5333" s="291">
        <v>-5.4838559999999998E-6</v>
      </c>
      <c r="U5333" s="291">
        <v>-0.30518121999999998</v>
      </c>
      <c r="V5333" s="291">
        <v>-0.17165311</v>
      </c>
      <c r="W5333" s="291">
        <v>-1.0300484000000001</v>
      </c>
      <c r="X5333" s="289">
        <f t="shared" si="1050"/>
        <v>0.15868106482348798</v>
      </c>
      <c r="Y5333" s="289">
        <f t="shared" si="1051"/>
        <v>5.1575948423200006E-2</v>
      </c>
      <c r="Z5333" s="289">
        <f t="shared" si="1052"/>
        <v>3.6282408212980996E-2</v>
      </c>
      <c r="AA5333" s="289">
        <f t="shared" si="1053"/>
        <v>7.0822708187307001E-2</v>
      </c>
      <c r="AB5333" s="293">
        <v>4.8851602000000001E-2</v>
      </c>
      <c r="AC5333" s="293">
        <v>1.618377E-5</v>
      </c>
      <c r="AD5333" s="293">
        <v>8.9751207999999995E-4</v>
      </c>
      <c r="AE5333" s="293">
        <v>1.7648332E-6</v>
      </c>
      <c r="AF5333" s="293">
        <v>2.0788558E-3</v>
      </c>
      <c r="AG5333" s="293">
        <v>-2.6997006E-4</v>
      </c>
      <c r="AH5333" s="293">
        <v>3.1975450000000002E-2</v>
      </c>
      <c r="AI5333" s="293">
        <v>2.6935739E-5</v>
      </c>
      <c r="AJ5333" s="293">
        <v>8.9189484999999996E-6</v>
      </c>
      <c r="AK5333" s="293">
        <v>2.8777282999999999E-4</v>
      </c>
      <c r="AL5333" s="293">
        <v>1.0421721E-6</v>
      </c>
      <c r="AM5333" s="293">
        <v>1.5542381E-8</v>
      </c>
      <c r="AN5333" s="293">
        <v>-3.3232741999999999E-4</v>
      </c>
      <c r="AO5333" s="293">
        <v>2.9719700999999999E-5</v>
      </c>
      <c r="AP5333" s="293">
        <v>4.2848807000000003E-3</v>
      </c>
      <c r="AQ5333" s="293">
        <v>1.5187307000000001E-8</v>
      </c>
      <c r="AR5333" s="293">
        <v>7.0822693000000006E-2</v>
      </c>
      <c r="AT5333" s="193"/>
      <c r="AU5333" s="193"/>
      <c r="AV5333" s="193"/>
      <c r="AW5333" s="193"/>
      <c r="AX5333" s="193"/>
      <c r="AY5333" s="193"/>
      <c r="AZ5333" s="193"/>
      <c r="BA5333" s="193"/>
      <c r="BB5333" s="193"/>
      <c r="BC5333" s="193"/>
      <c r="BD5333" s="193"/>
      <c r="BE5333" s="315"/>
      <c r="BF5333" s="315"/>
      <c r="BG5333" s="315"/>
      <c r="BH5333" s="315"/>
      <c r="BI5333" s="315"/>
      <c r="BJ5333" s="315"/>
      <c r="BK5333" s="315"/>
    </row>
    <row r="5334" spans="1:63" x14ac:dyDescent="0.25">
      <c r="A5334" s="123">
        <v>1</v>
      </c>
      <c r="B5334" s="185" t="s">
        <v>5770</v>
      </c>
      <c r="C5334" s="288" t="s">
        <v>1361</v>
      </c>
      <c r="D5334" s="293">
        <v>0.21097653999999999</v>
      </c>
      <c r="E5334" s="293">
        <v>0.20204426</v>
      </c>
      <c r="F5334" s="293">
        <v>3.5000780999999998E-3</v>
      </c>
      <c r="G5334" s="293">
        <v>2.0284945999999998E-3</v>
      </c>
      <c r="H5334" s="293">
        <v>8.9947853000000005E-4</v>
      </c>
      <c r="I5334" s="293">
        <v>-6.3397380000000001E-3</v>
      </c>
      <c r="J5334" s="293">
        <v>8.9861778E-3</v>
      </c>
      <c r="K5334" s="293">
        <v>4.1779237000000003E-5</v>
      </c>
      <c r="L5334" s="293">
        <v>-1.8399700000000001E-4</v>
      </c>
      <c r="M5334" s="293">
        <v>0</v>
      </c>
      <c r="N5334" s="293">
        <v>0</v>
      </c>
      <c r="O5334" s="293">
        <v>0</v>
      </c>
      <c r="P5334" s="290">
        <f t="shared" si="1049"/>
        <v>1.4966241481481481</v>
      </c>
      <c r="Q5334" s="294">
        <v>-35.381433999999999</v>
      </c>
      <c r="R5334" s="291">
        <v>-20.019179000000001</v>
      </c>
      <c r="S5334" s="291">
        <v>-13.187003000000001</v>
      </c>
      <c r="T5334" s="291">
        <v>-7.9161599999999994E-6</v>
      </c>
      <c r="U5334" s="291">
        <v>-0.44054100000000002</v>
      </c>
      <c r="V5334" s="291">
        <v>-0.24778796</v>
      </c>
      <c r="W5334" s="291">
        <v>-1.486915</v>
      </c>
      <c r="X5334" s="289">
        <f t="shared" si="1050"/>
        <v>0.13685142802461603</v>
      </c>
      <c r="Y5334" s="289">
        <f t="shared" si="1051"/>
        <v>4.1248982556999998E-2</v>
      </c>
      <c r="Z5334" s="289">
        <f t="shared" si="1052"/>
        <v>3.1453284597716E-2</v>
      </c>
      <c r="AA5334" s="289">
        <f t="shared" si="1053"/>
        <v>6.414916086990001E-2</v>
      </c>
      <c r="AB5334" s="293">
        <v>4.1489210999999998E-2</v>
      </c>
      <c r="AC5334" s="293">
        <v>1.6527234999999999E-5</v>
      </c>
      <c r="AD5334" s="293">
        <v>6.2793243000000001E-4</v>
      </c>
      <c r="AE5334" s="293">
        <v>1.247142E-6</v>
      </c>
      <c r="AF5334" s="293">
        <v>-4.8827144E-4</v>
      </c>
      <c r="AG5334" s="293">
        <v>-3.9766380999999999E-4</v>
      </c>
      <c r="AH5334" s="293">
        <v>2.7156896E-2</v>
      </c>
      <c r="AI5334" s="293">
        <v>6.4234649999999997E-6</v>
      </c>
      <c r="AJ5334" s="293">
        <v>9.4211476000000002E-6</v>
      </c>
      <c r="AK5334" s="293">
        <v>3.0252026999999998E-4</v>
      </c>
      <c r="AL5334" s="293">
        <v>8.9017501000000005E-7</v>
      </c>
      <c r="AM5334" s="293">
        <v>1.5873106E-8</v>
      </c>
      <c r="AN5334" s="293">
        <v>-4.9620055999999996E-4</v>
      </c>
      <c r="AO5334" s="293">
        <v>-2.7864172999999999E-5</v>
      </c>
      <c r="AP5334" s="293">
        <v>4.5011824000000004E-3</v>
      </c>
      <c r="AQ5334" s="293">
        <v>-2.4111301E-6</v>
      </c>
      <c r="AR5334" s="293">
        <v>6.4151572000000004E-2</v>
      </c>
      <c r="AT5334" s="193"/>
      <c r="AU5334" s="193"/>
      <c r="AV5334" s="193"/>
      <c r="AW5334" s="193"/>
      <c r="AX5334" s="193"/>
      <c r="AY5334" s="193"/>
      <c r="AZ5334" s="193"/>
      <c r="BA5334" s="193"/>
      <c r="BB5334" s="193"/>
      <c r="BC5334" s="193"/>
      <c r="BD5334" s="193"/>
      <c r="BE5334" s="315"/>
      <c r="BF5334" s="315"/>
      <c r="BG5334" s="315"/>
      <c r="BH5334" s="315"/>
      <c r="BI5334" s="315"/>
      <c r="BJ5334" s="315"/>
      <c r="BK5334" s="315"/>
    </row>
    <row r="5335" spans="1:63" x14ac:dyDescent="0.25">
      <c r="A5335" s="45"/>
      <c r="B5335" s="185" t="s">
        <v>5770</v>
      </c>
      <c r="C5335" s="288" t="s">
        <v>1362</v>
      </c>
      <c r="D5335" s="293">
        <v>0.21399488999999999</v>
      </c>
      <c r="E5335" s="293">
        <v>0.19293759999999999</v>
      </c>
      <c r="F5335" s="293">
        <v>1.3939972E-2</v>
      </c>
      <c r="G5335" s="293">
        <v>1.5174870999999999E-3</v>
      </c>
      <c r="H5335" s="293">
        <v>7.2227144999999996E-4</v>
      </c>
      <c r="I5335" s="293">
        <v>-2.4480643999999999E-3</v>
      </c>
      <c r="J5335" s="293">
        <v>6.8553240999999999E-3</v>
      </c>
      <c r="K5335" s="293">
        <v>3.9641204E-5</v>
      </c>
      <c r="L5335" s="293">
        <v>4.3065631999999999E-4</v>
      </c>
      <c r="M5335" s="293">
        <v>0</v>
      </c>
      <c r="N5335" s="293">
        <v>0</v>
      </c>
      <c r="O5335" s="293">
        <v>0</v>
      </c>
      <c r="P5335" s="290">
        <f t="shared" si="1049"/>
        <v>1.4291674074074072</v>
      </c>
      <c r="Q5335" s="294">
        <v>-18.546720000000001</v>
      </c>
      <c r="R5335" s="291">
        <v>-10.493925000000001</v>
      </c>
      <c r="S5335" s="291">
        <v>-6.9125420000000002</v>
      </c>
      <c r="T5335" s="291">
        <v>-4.1496E-6</v>
      </c>
      <c r="U5335" s="291">
        <v>-0.23092874999999999</v>
      </c>
      <c r="V5335" s="291">
        <v>-0.12988885</v>
      </c>
      <c r="W5335" s="291">
        <v>-0.77943125000000002</v>
      </c>
      <c r="X5335" s="289">
        <f t="shared" si="1050"/>
        <v>0.12849748289343099</v>
      </c>
      <c r="Y5335" s="289">
        <f t="shared" si="1051"/>
        <v>4.20606610233E-2</v>
      </c>
      <c r="Z5335" s="289">
        <f t="shared" si="1052"/>
        <v>2.9366115091200996E-2</v>
      </c>
      <c r="AA5335" s="289">
        <f t="shared" si="1053"/>
        <v>5.7070706778929996E-2</v>
      </c>
      <c r="AB5335" s="293">
        <v>3.9617921E-2</v>
      </c>
      <c r="AC5335" s="293">
        <v>1.2870583E-5</v>
      </c>
      <c r="AD5335" s="293">
        <v>7.4014021000000005E-4</v>
      </c>
      <c r="AE5335" s="293">
        <v>1.4542502999999999E-6</v>
      </c>
      <c r="AF5335" s="293">
        <v>1.8918332E-3</v>
      </c>
      <c r="AG5335" s="293">
        <v>-2.0355821999999999E-4</v>
      </c>
      <c r="AH5335" s="293">
        <v>2.5931572999999999E-2</v>
      </c>
      <c r="AI5335" s="293">
        <v>2.3347632000000001E-5</v>
      </c>
      <c r="AJ5335" s="293">
        <v>7.0644478000000003E-6</v>
      </c>
      <c r="AK5335" s="293">
        <v>2.2806979E-4</v>
      </c>
      <c r="AL5335" s="293">
        <v>8.4472297999999997E-7</v>
      </c>
      <c r="AM5335" s="293">
        <v>1.2360421E-8</v>
      </c>
      <c r="AN5335" s="293">
        <v>-2.4996512E-4</v>
      </c>
      <c r="AO5335" s="293">
        <v>2.8953957999999999E-5</v>
      </c>
      <c r="AP5335" s="293">
        <v>3.3962142999999999E-3</v>
      </c>
      <c r="AQ5335" s="293">
        <v>2.3377893E-7</v>
      </c>
      <c r="AR5335" s="293">
        <v>5.7070472999999997E-2</v>
      </c>
      <c r="AT5335" s="193"/>
      <c r="AU5335" s="193"/>
      <c r="AV5335" s="193"/>
      <c r="AW5335" s="193"/>
      <c r="AX5335" s="193"/>
      <c r="AY5335" s="193"/>
      <c r="AZ5335" s="193"/>
      <c r="BA5335" s="193"/>
      <c r="BB5335" s="193"/>
      <c r="BC5335" s="193"/>
      <c r="BD5335" s="193"/>
      <c r="BE5335" s="315"/>
      <c r="BF5335" s="315"/>
      <c r="BG5335" s="315"/>
      <c r="BH5335" s="315"/>
      <c r="BI5335" s="315"/>
      <c r="BJ5335" s="315"/>
      <c r="BK5335" s="315"/>
    </row>
    <row r="5336" spans="1:63" x14ac:dyDescent="0.25">
      <c r="A5336" s="45"/>
      <c r="B5336" s="185" t="s">
        <v>5770</v>
      </c>
      <c r="C5336" s="288" t="s">
        <v>1363</v>
      </c>
      <c r="D5336" s="293">
        <v>-0.15249306000000001</v>
      </c>
      <c r="E5336" s="293">
        <v>-0.11561113000000001</v>
      </c>
      <c r="F5336" s="293">
        <v>-2.8879082E-2</v>
      </c>
      <c r="G5336" s="293">
        <v>-9.6642650000000006E-5</v>
      </c>
      <c r="H5336" s="293">
        <v>-1.6809618E-4</v>
      </c>
      <c r="I5336" s="293">
        <v>-5.5172114999999999E-3</v>
      </c>
      <c r="J5336" s="293">
        <v>-7.6515643999999999E-4</v>
      </c>
      <c r="K5336" s="293">
        <v>-2.3259839E-5</v>
      </c>
      <c r="L5336" s="293">
        <v>-1.4324831000000001E-3</v>
      </c>
      <c r="M5336" s="293">
        <v>0</v>
      </c>
      <c r="N5336" s="293">
        <v>0</v>
      </c>
      <c r="O5336" s="293">
        <v>0</v>
      </c>
      <c r="P5336" s="290">
        <f t="shared" si="1049"/>
        <v>-0.85637874074074072</v>
      </c>
      <c r="Q5336" s="294">
        <v>-18.404053000000001</v>
      </c>
      <c r="R5336" s="291">
        <v>-10.413202</v>
      </c>
      <c r="S5336" s="291">
        <v>-6.8593685999999998</v>
      </c>
      <c r="T5336" s="291">
        <v>-4.1176799999999999E-6</v>
      </c>
      <c r="U5336" s="291">
        <v>-0.22915236999999999</v>
      </c>
      <c r="V5336" s="291">
        <v>-0.1288897</v>
      </c>
      <c r="W5336" s="291">
        <v>-0.77343561999999999</v>
      </c>
      <c r="X5336" s="289">
        <f t="shared" si="1050"/>
        <v>-7.2764277014706807E-2</v>
      </c>
      <c r="Y5336" s="289">
        <f t="shared" si="1051"/>
        <v>-3.0376468356400003E-2</v>
      </c>
      <c r="Z5336" s="289">
        <f t="shared" si="1052"/>
        <v>-1.6299923276406801E-2</v>
      </c>
      <c r="AA5336" s="289">
        <f t="shared" si="1053"/>
        <v>-2.6087885381899999E-2</v>
      </c>
      <c r="AB5336" s="293">
        <v>-2.3737211000000001E-2</v>
      </c>
      <c r="AC5336" s="293">
        <v>-2.0726763000000001E-6</v>
      </c>
      <c r="AD5336" s="293">
        <v>-7.1565036000000005E-4</v>
      </c>
      <c r="AE5336" s="293">
        <v>-1.3814201000000001E-6</v>
      </c>
      <c r="AF5336" s="293">
        <v>-5.7008906000000003E-3</v>
      </c>
      <c r="AG5336" s="293">
        <v>-2.1926230000000001E-4</v>
      </c>
      <c r="AH5336" s="293">
        <v>-1.5536090000000001E-2</v>
      </c>
      <c r="AI5336" s="293">
        <v>-4.7330553999999998E-5</v>
      </c>
      <c r="AJ5336" s="293">
        <v>-4.9100937999999998E-7</v>
      </c>
      <c r="AK5336" s="293">
        <v>-1.8873235999999999E-5</v>
      </c>
      <c r="AL5336" s="293">
        <v>-4.9584830999999999E-7</v>
      </c>
      <c r="AM5336" s="293">
        <v>-1.9887167999999999E-9</v>
      </c>
      <c r="AN5336" s="293">
        <v>-2.8382002999999999E-4</v>
      </c>
      <c r="AO5336" s="293">
        <v>-1.2496522000000001E-4</v>
      </c>
      <c r="AP5336" s="293">
        <v>-2.8785539000000001E-4</v>
      </c>
      <c r="AQ5336" s="293">
        <v>-5.0523819000000001E-6</v>
      </c>
      <c r="AR5336" s="293">
        <v>-2.6082833E-2</v>
      </c>
      <c r="AT5336" s="193"/>
      <c r="AU5336" s="193"/>
      <c r="AV5336" s="193"/>
      <c r="AW5336" s="193"/>
      <c r="AX5336" s="193"/>
      <c r="AY5336" s="193"/>
      <c r="AZ5336" s="193"/>
      <c r="BA5336" s="193"/>
      <c r="BB5336" s="193"/>
      <c r="BC5336" s="193"/>
      <c r="BD5336" s="193"/>
      <c r="BE5336" s="315"/>
      <c r="BF5336" s="315"/>
      <c r="BG5336" s="315"/>
      <c r="BH5336" s="315"/>
      <c r="BI5336" s="315"/>
      <c r="BJ5336" s="315"/>
      <c r="BK5336" s="315"/>
    </row>
    <row r="5337" spans="1:63" x14ac:dyDescent="0.25">
      <c r="A5337" s="45"/>
      <c r="B5337" s="185" t="s">
        <v>5770</v>
      </c>
      <c r="C5337" s="288" t="s">
        <v>1364</v>
      </c>
      <c r="D5337" s="322">
        <v>-0.12530437</v>
      </c>
      <c r="E5337" s="322">
        <v>-9.4998290999999999E-2</v>
      </c>
      <c r="F5337" s="322">
        <v>-2.3730098000000002E-2</v>
      </c>
      <c r="G5337" s="322">
        <v>-7.9411790000000004E-5</v>
      </c>
      <c r="H5337" s="322">
        <v>-1.3812553999999999E-4</v>
      </c>
      <c r="I5337" s="322">
        <v>-4.5335226999999997E-3</v>
      </c>
      <c r="J5337" s="322">
        <v>-6.2873319999999999E-4</v>
      </c>
      <c r="K5337" s="322">
        <v>-1.9112735999999999E-5</v>
      </c>
      <c r="L5337" s="322">
        <v>-1.1770792E-3</v>
      </c>
      <c r="M5337" s="322">
        <v>0</v>
      </c>
      <c r="N5337" s="322">
        <v>0</v>
      </c>
      <c r="O5337" s="322">
        <v>0</v>
      </c>
      <c r="P5337" s="290">
        <f t="shared" si="1049"/>
        <v>-0.70369104444444441</v>
      </c>
      <c r="Q5337" s="294">
        <v>-15.12271</v>
      </c>
      <c r="R5337" s="291">
        <v>-8.5565847000000002</v>
      </c>
      <c r="S5337" s="291">
        <v>-5.6363804000000002</v>
      </c>
      <c r="T5337" s="291">
        <v>-3.38352E-6</v>
      </c>
      <c r="U5337" s="291">
        <v>-0.18829575000000001</v>
      </c>
      <c r="V5337" s="291">
        <v>-0.10590937</v>
      </c>
      <c r="W5337" s="291">
        <v>-0.63553625000000002</v>
      </c>
      <c r="X5337" s="289">
        <f t="shared" si="1050"/>
        <v>-5.9790801283759402E-2</v>
      </c>
      <c r="Y5337" s="289">
        <f t="shared" si="1051"/>
        <v>-2.49605087597E-2</v>
      </c>
      <c r="Z5337" s="289">
        <f t="shared" si="1052"/>
        <v>-1.3393735954459399E-2</v>
      </c>
      <c r="AA5337" s="289">
        <f t="shared" si="1053"/>
        <v>-2.1436556569600002E-2</v>
      </c>
      <c r="AB5337" s="322">
        <v>-1.9504995000000001E-2</v>
      </c>
      <c r="AC5337" s="322">
        <v>-1.7031293E-6</v>
      </c>
      <c r="AD5337" s="322">
        <v>-5.8805379000000004E-4</v>
      </c>
      <c r="AE5337" s="322">
        <v>-1.1351204E-6</v>
      </c>
      <c r="AF5337" s="322">
        <v>-4.6844527000000002E-3</v>
      </c>
      <c r="AG5337" s="322">
        <v>-1.8016901999999999E-4</v>
      </c>
      <c r="AH5337" s="322">
        <v>-1.2766090000000001E-2</v>
      </c>
      <c r="AI5337" s="322">
        <v>-3.8891772999999999E-5</v>
      </c>
      <c r="AJ5337" s="322">
        <v>-4.0346507000000001E-7</v>
      </c>
      <c r="AK5337" s="322">
        <v>-1.5508241000000001E-5</v>
      </c>
      <c r="AL5337" s="322">
        <v>-4.0744124999999998E-7</v>
      </c>
      <c r="AM5337" s="322">
        <v>-1.6341393999999999E-9</v>
      </c>
      <c r="AN5337" s="322">
        <v>-2.3321645999999999E-4</v>
      </c>
      <c r="AO5337" s="322">
        <v>-1.026846E-4</v>
      </c>
      <c r="AP5337" s="322">
        <v>-2.3653233999999999E-4</v>
      </c>
      <c r="AQ5337" s="322">
        <v>-4.1515696E-6</v>
      </c>
      <c r="AR5337" s="322">
        <v>-2.1432405000000002E-2</v>
      </c>
      <c r="AT5337" s="193"/>
      <c r="AU5337" s="193"/>
      <c r="AV5337" s="193"/>
      <c r="AW5337" s="193"/>
      <c r="AX5337" s="193"/>
      <c r="AY5337" s="193"/>
      <c r="AZ5337" s="193"/>
      <c r="BA5337" s="193"/>
      <c r="BB5337" s="193"/>
      <c r="BC5337" s="193"/>
      <c r="BD5337" s="193"/>
      <c r="BE5337" s="315"/>
      <c r="BF5337" s="315"/>
      <c r="BG5337" s="315"/>
      <c r="BH5337" s="315"/>
      <c r="BI5337" s="315"/>
      <c r="BJ5337" s="315"/>
      <c r="BK5337" s="315"/>
    </row>
    <row r="5338" spans="1:63" x14ac:dyDescent="0.25">
      <c r="A5338" s="45"/>
      <c r="B5338" s="185" t="s">
        <v>5770</v>
      </c>
      <c r="C5338" s="288" t="s">
        <v>3864</v>
      </c>
      <c r="D5338" s="322">
        <v>0.18063111000000001</v>
      </c>
      <c r="E5338" s="322">
        <v>0.16643664999999999</v>
      </c>
      <c r="F5338" s="322">
        <v>8.6664270000000009E-3</v>
      </c>
      <c r="G5338" s="322">
        <v>1.4420336000000001E-3</v>
      </c>
      <c r="H5338" s="322">
        <v>6.6637849000000002E-4</v>
      </c>
      <c r="I5338" s="322">
        <v>-3.2546721000000002E-3</v>
      </c>
      <c r="J5338" s="322">
        <v>6.460693E-3</v>
      </c>
      <c r="K5338" s="322">
        <v>3.4277082999999998E-5</v>
      </c>
      <c r="L5338" s="322">
        <v>1.7932376E-4</v>
      </c>
      <c r="M5338" s="322">
        <v>0</v>
      </c>
      <c r="N5338" s="322">
        <v>0</v>
      </c>
      <c r="O5338" s="322">
        <v>0</v>
      </c>
      <c r="P5338" s="290">
        <f t="shared" si="1049"/>
        <v>1.2328640740740739</v>
      </c>
      <c r="Q5338" s="294">
        <v>-20.829393</v>
      </c>
      <c r="R5338" s="291">
        <v>-11.785485</v>
      </c>
      <c r="S5338" s="291">
        <v>-7.7633163999999999</v>
      </c>
      <c r="T5338" s="291">
        <v>-4.6603199999999998E-6</v>
      </c>
      <c r="U5338" s="291">
        <v>-0.25935075000000002</v>
      </c>
      <c r="V5338" s="291">
        <v>-0.14587517</v>
      </c>
      <c r="W5338" s="291">
        <v>-0.87536124999999998</v>
      </c>
      <c r="X5338" s="289">
        <f t="shared" si="1050"/>
        <v>0.11154043767736299</v>
      </c>
      <c r="Y5338" s="289">
        <f t="shared" si="1051"/>
        <v>3.5436909171000001E-2</v>
      </c>
      <c r="Z5338" s="289">
        <f t="shared" si="1052"/>
        <v>2.5544717671752998E-2</v>
      </c>
      <c r="AA5338" s="289">
        <f t="shared" si="1053"/>
        <v>5.0558810834609995E-2</v>
      </c>
      <c r="AB5338" s="322">
        <v>3.4176600000000001E-2</v>
      </c>
      <c r="AC5338" s="322">
        <v>1.2025586000000001E-5</v>
      </c>
      <c r="AD5338" s="322">
        <v>5.9394487E-4</v>
      </c>
      <c r="AE5338" s="322">
        <v>1.1710450000000001E-6</v>
      </c>
      <c r="AF5338" s="322">
        <v>8.8460521000000003E-4</v>
      </c>
      <c r="AG5338" s="322">
        <v>-2.3143754000000001E-4</v>
      </c>
      <c r="AH5338" s="322">
        <v>2.2370148999999999E-2</v>
      </c>
      <c r="AI5338" s="322">
        <v>1.4685010999999999E-5</v>
      </c>
      <c r="AJ5338" s="322">
        <v>6.7064584999999999E-6</v>
      </c>
      <c r="AK5338" s="322">
        <v>2.1601798999999999E-4</v>
      </c>
      <c r="AL5338" s="322">
        <v>7.3038514000000002E-7</v>
      </c>
      <c r="AM5338" s="322">
        <v>1.1549213E-8</v>
      </c>
      <c r="AN5338" s="322">
        <v>-2.8658462000000001E-4</v>
      </c>
      <c r="AO5338" s="322">
        <v>7.3670978999999997E-6</v>
      </c>
      <c r="AP5338" s="322">
        <v>3.2156348E-3</v>
      </c>
      <c r="AQ5338" s="322">
        <v>-6.0216538999999995E-7</v>
      </c>
      <c r="AR5338" s="322">
        <v>5.0559412999999997E-2</v>
      </c>
      <c r="AT5338" s="193"/>
      <c r="AU5338" s="193"/>
      <c r="AV5338" s="193"/>
      <c r="AW5338" s="193"/>
      <c r="AX5338" s="193"/>
      <c r="AY5338" s="193"/>
      <c r="AZ5338" s="193"/>
      <c r="BA5338" s="193"/>
      <c r="BB5338" s="193"/>
      <c r="BC5338" s="193"/>
      <c r="BD5338" s="193"/>
      <c r="BE5338" s="315"/>
      <c r="BF5338" s="315"/>
      <c r="BG5338" s="315"/>
      <c r="BH5338" s="315"/>
      <c r="BI5338" s="315"/>
      <c r="BJ5338" s="315"/>
      <c r="BK5338" s="315"/>
    </row>
    <row r="5339" spans="1:63" x14ac:dyDescent="0.25">
      <c r="A5339" s="45"/>
      <c r="B5339" s="185" t="s">
        <v>5770</v>
      </c>
      <c r="C5339" s="288" t="s">
        <v>2748</v>
      </c>
      <c r="D5339" s="322">
        <v>0.13258006999999999</v>
      </c>
      <c r="E5339" s="322">
        <v>0.12022093</v>
      </c>
      <c r="F5339" s="322">
        <v>8.0416484999999999E-3</v>
      </c>
      <c r="G5339" s="322">
        <v>9.7107317E-4</v>
      </c>
      <c r="H5339" s="322">
        <v>4.5836378000000002E-4</v>
      </c>
      <c r="I5339" s="322">
        <v>-1.744689E-3</v>
      </c>
      <c r="J5339" s="322">
        <v>4.3765556000000001E-3</v>
      </c>
      <c r="K5339" s="322">
        <v>2.4716247000000001E-5</v>
      </c>
      <c r="L5339" s="322">
        <v>2.3147177999999999E-4</v>
      </c>
      <c r="M5339" s="322">
        <v>0</v>
      </c>
      <c r="N5339" s="322">
        <v>0</v>
      </c>
      <c r="O5339" s="322">
        <v>0</v>
      </c>
      <c r="P5339" s="290">
        <f t="shared" si="1049"/>
        <v>0.89052540740740738</v>
      </c>
      <c r="Q5339" s="294">
        <v>-12.483369</v>
      </c>
      <c r="R5339" s="291">
        <v>-7.0632184999999996</v>
      </c>
      <c r="S5339" s="291">
        <v>-4.6526725000000004</v>
      </c>
      <c r="T5339" s="291">
        <v>-2.7930000000000002E-6</v>
      </c>
      <c r="U5339" s="291">
        <v>-0.15543281</v>
      </c>
      <c r="V5339" s="291">
        <v>-8.7425188000000001E-2</v>
      </c>
      <c r="W5339" s="291">
        <v>-0.52461718999999996</v>
      </c>
      <c r="X5339" s="289">
        <f t="shared" si="1050"/>
        <v>8.0200700402023289E-2</v>
      </c>
      <c r="Y5339" s="289">
        <f t="shared" si="1051"/>
        <v>2.6045907038599998E-2</v>
      </c>
      <c r="Z5339" s="289">
        <f t="shared" si="1052"/>
        <v>1.8338967925568897E-2</v>
      </c>
      <c r="AA5339" s="289">
        <f t="shared" si="1053"/>
        <v>3.5815825437854401E-2</v>
      </c>
      <c r="AB5339" s="322">
        <v>2.4686313000000001E-2</v>
      </c>
      <c r="AC5339" s="322">
        <v>8.1968266999999999E-6</v>
      </c>
      <c r="AD5339" s="322">
        <v>4.5264254000000002E-4</v>
      </c>
      <c r="AE5339" s="322">
        <v>8.9014190000000001E-7</v>
      </c>
      <c r="AF5339" s="322">
        <v>1.0354171000000001E-3</v>
      </c>
      <c r="AG5339" s="322">
        <v>-1.3755257000000001E-4</v>
      </c>
      <c r="AH5339" s="322">
        <v>1.6158243999999999E-2</v>
      </c>
      <c r="AI5339" s="322">
        <v>1.3501304999999999E-5</v>
      </c>
      <c r="AJ5339" s="322">
        <v>4.5194040000000004E-6</v>
      </c>
      <c r="AK5339" s="322">
        <v>1.4581031E-4</v>
      </c>
      <c r="AL5339" s="322">
        <v>5.2667758999999999E-7</v>
      </c>
      <c r="AM5339" s="322">
        <v>7.8719788999999992E-9</v>
      </c>
      <c r="AN5339" s="322">
        <v>-1.6936906999999999E-4</v>
      </c>
      <c r="AO5339" s="322">
        <v>1.4662627E-5</v>
      </c>
      <c r="AP5339" s="322">
        <v>2.1710648000000002E-3</v>
      </c>
      <c r="AQ5339" s="322">
        <v>-8.5621455999999993E-9</v>
      </c>
      <c r="AR5339" s="322">
        <v>3.5815833999999998E-2</v>
      </c>
      <c r="AT5339" s="193"/>
      <c r="AU5339" s="193"/>
      <c r="AV5339" s="193"/>
      <c r="AW5339" s="193"/>
      <c r="AX5339" s="193"/>
      <c r="AY5339" s="193"/>
      <c r="AZ5339" s="193"/>
      <c r="BA5339" s="193"/>
      <c r="BB5339" s="193"/>
      <c r="BC5339" s="193"/>
      <c r="BD5339" s="193"/>
      <c r="BE5339" s="315"/>
      <c r="BF5339" s="315"/>
      <c r="BG5339" s="315"/>
      <c r="BH5339" s="315"/>
      <c r="BI5339" s="315"/>
      <c r="BJ5339" s="315"/>
      <c r="BK5339" s="315"/>
    </row>
    <row r="5340" spans="1:63" x14ac:dyDescent="0.25">
      <c r="A5340" s="45"/>
      <c r="B5340" s="185" t="s">
        <v>5770</v>
      </c>
      <c r="C5340" s="288" t="s">
        <v>2749</v>
      </c>
      <c r="D5340" s="322">
        <v>0.21097653999999999</v>
      </c>
      <c r="E5340" s="322">
        <v>0.20204426</v>
      </c>
      <c r="F5340" s="322">
        <v>3.5000780999999998E-3</v>
      </c>
      <c r="G5340" s="322">
        <v>2.0284945999999998E-3</v>
      </c>
      <c r="H5340" s="322">
        <v>8.9947853000000005E-4</v>
      </c>
      <c r="I5340" s="322">
        <v>-6.3397380000000001E-3</v>
      </c>
      <c r="J5340" s="322">
        <v>8.9861778E-3</v>
      </c>
      <c r="K5340" s="322">
        <v>4.1779237000000003E-5</v>
      </c>
      <c r="L5340" s="322">
        <v>-1.8399700000000001E-4</v>
      </c>
      <c r="M5340" s="322">
        <v>0</v>
      </c>
      <c r="N5340" s="322">
        <v>0</v>
      </c>
      <c r="O5340" s="322">
        <v>0</v>
      </c>
      <c r="P5340" s="290">
        <f t="shared" si="1049"/>
        <v>1.4966241481481481</v>
      </c>
      <c r="Q5340" s="294">
        <v>-35.381433999999999</v>
      </c>
      <c r="R5340" s="291">
        <v>-20.019179000000001</v>
      </c>
      <c r="S5340" s="291">
        <v>-13.187003000000001</v>
      </c>
      <c r="T5340" s="291">
        <v>-7.9161599999999994E-6</v>
      </c>
      <c r="U5340" s="291">
        <v>-0.44054100000000002</v>
      </c>
      <c r="V5340" s="291">
        <v>-0.24778796</v>
      </c>
      <c r="W5340" s="291">
        <v>-1.486915</v>
      </c>
      <c r="X5340" s="289">
        <f t="shared" si="1050"/>
        <v>0.13685142802461603</v>
      </c>
      <c r="Y5340" s="289">
        <f t="shared" si="1051"/>
        <v>4.1248982556999998E-2</v>
      </c>
      <c r="Z5340" s="289">
        <f t="shared" si="1052"/>
        <v>3.1453284597716E-2</v>
      </c>
      <c r="AA5340" s="289">
        <f t="shared" si="1053"/>
        <v>6.414916086990001E-2</v>
      </c>
      <c r="AB5340" s="322">
        <v>4.1489210999999998E-2</v>
      </c>
      <c r="AC5340" s="322">
        <v>1.6527234999999999E-5</v>
      </c>
      <c r="AD5340" s="322">
        <v>6.2793243000000001E-4</v>
      </c>
      <c r="AE5340" s="322">
        <v>1.247142E-6</v>
      </c>
      <c r="AF5340" s="322">
        <v>-4.8827144E-4</v>
      </c>
      <c r="AG5340" s="322">
        <v>-3.9766380999999999E-4</v>
      </c>
      <c r="AH5340" s="322">
        <v>2.7156896E-2</v>
      </c>
      <c r="AI5340" s="322">
        <v>6.4234649999999997E-6</v>
      </c>
      <c r="AJ5340" s="322">
        <v>9.4211476000000002E-6</v>
      </c>
      <c r="AK5340" s="322">
        <v>3.0252026999999998E-4</v>
      </c>
      <c r="AL5340" s="322">
        <v>8.9017501000000005E-7</v>
      </c>
      <c r="AM5340" s="322">
        <v>1.5873106E-8</v>
      </c>
      <c r="AN5340" s="322">
        <v>-4.9620055999999996E-4</v>
      </c>
      <c r="AO5340" s="322">
        <v>-2.7864172999999999E-5</v>
      </c>
      <c r="AP5340" s="322">
        <v>4.5011824000000004E-3</v>
      </c>
      <c r="AQ5340" s="322">
        <v>-2.4111301E-6</v>
      </c>
      <c r="AR5340" s="322">
        <v>6.4151572000000004E-2</v>
      </c>
      <c r="AT5340" s="193"/>
      <c r="AU5340" s="193"/>
      <c r="AV5340" s="193"/>
      <c r="AW5340" s="193"/>
      <c r="AX5340" s="193"/>
      <c r="AY5340" s="193"/>
      <c r="AZ5340" s="193"/>
      <c r="BA5340" s="193"/>
      <c r="BB5340" s="193"/>
      <c r="BC5340" s="193"/>
      <c r="BD5340" s="193"/>
      <c r="BE5340" s="315"/>
      <c r="BF5340" s="315"/>
      <c r="BG5340" s="315"/>
      <c r="BH5340" s="315"/>
      <c r="BI5340" s="315"/>
      <c r="BJ5340" s="315"/>
      <c r="BK5340" s="315"/>
    </row>
    <row r="5341" spans="1:63" x14ac:dyDescent="0.25">
      <c r="A5341" s="123">
        <v>1</v>
      </c>
      <c r="B5341" s="185" t="s">
        <v>5770</v>
      </c>
      <c r="C5341" s="288" t="s">
        <v>2750</v>
      </c>
      <c r="D5341" s="322">
        <v>0.27272855000000001</v>
      </c>
      <c r="E5341" s="322">
        <v>0.25194430000000001</v>
      </c>
      <c r="F5341" s="322">
        <v>1.2524412E-2</v>
      </c>
      <c r="G5341" s="322">
        <v>2.2064201999999998E-3</v>
      </c>
      <c r="H5341" s="322">
        <v>1.0163995E-3</v>
      </c>
      <c r="I5341" s="322">
        <v>-5.1290366999999998E-3</v>
      </c>
      <c r="J5341" s="322">
        <v>9.8767096999999998E-3</v>
      </c>
      <c r="K5341" s="322">
        <v>5.1901404999999998E-5</v>
      </c>
      <c r="L5341" s="322">
        <v>2.3744076999999999E-4</v>
      </c>
      <c r="M5341" s="322">
        <v>0</v>
      </c>
      <c r="N5341" s="322">
        <v>0</v>
      </c>
      <c r="O5341" s="322">
        <v>0</v>
      </c>
      <c r="P5341" s="290">
        <f t="shared" si="1049"/>
        <v>1.8662540740740741</v>
      </c>
      <c r="Q5341" s="294">
        <v>-32.385426000000002</v>
      </c>
      <c r="R5341" s="291">
        <v>-18.324007000000002</v>
      </c>
      <c r="S5341" s="291">
        <v>-12.070361999999999</v>
      </c>
      <c r="T5341" s="291">
        <v>-7.2458400000000004E-6</v>
      </c>
      <c r="U5341" s="291">
        <v>-0.40323712</v>
      </c>
      <c r="V5341" s="291">
        <v>-0.22680591</v>
      </c>
      <c r="W5341" s="291">
        <v>-1.3610069</v>
      </c>
      <c r="X5341" s="289">
        <f t="shared" si="1050"/>
        <v>0.16896749107797901</v>
      </c>
      <c r="Y5341" s="289">
        <f t="shared" si="1051"/>
        <v>5.3492984757200004E-2</v>
      </c>
      <c r="Z5341" s="289">
        <f t="shared" si="1052"/>
        <v>3.8705996111979002E-2</v>
      </c>
      <c r="AA5341" s="289">
        <f t="shared" si="1053"/>
        <v>7.6768510208800003E-2</v>
      </c>
      <c r="AB5341" s="322">
        <v>5.1735069000000002E-2</v>
      </c>
      <c r="AC5341" s="322">
        <v>1.8367111999999999E-5</v>
      </c>
      <c r="AD5341" s="322">
        <v>8.9120561E-4</v>
      </c>
      <c r="AE5341" s="322">
        <v>1.7579051999999999E-6</v>
      </c>
      <c r="AF5341" s="322">
        <v>1.2068071000000001E-3</v>
      </c>
      <c r="AG5341" s="322">
        <v>-3.6022197000000001E-4</v>
      </c>
      <c r="AH5341" s="322">
        <v>3.3862996999999999E-2</v>
      </c>
      <c r="AI5341" s="322">
        <v>2.1263971999999998E-5</v>
      </c>
      <c r="AJ5341" s="322">
        <v>1.0260307E-5</v>
      </c>
      <c r="AK5341" s="322">
        <v>3.3040948999999998E-4</v>
      </c>
      <c r="AL5341" s="322">
        <v>1.1059231E-6</v>
      </c>
      <c r="AM5341" s="322">
        <v>1.7639578999999999E-8</v>
      </c>
      <c r="AN5341" s="322">
        <v>-4.4637604999999997E-4</v>
      </c>
      <c r="AO5341" s="322">
        <v>8.0354302999999996E-6</v>
      </c>
      <c r="AP5341" s="322">
        <v>4.9182823999999997E-3</v>
      </c>
      <c r="AQ5341" s="322">
        <v>-1.0537912E-6</v>
      </c>
      <c r="AR5341" s="322">
        <v>7.6769563999999998E-2</v>
      </c>
      <c r="AT5341" s="193"/>
      <c r="AU5341" s="193"/>
      <c r="AV5341" s="193"/>
      <c r="AW5341" s="193"/>
      <c r="AX5341" s="193"/>
      <c r="AY5341" s="193"/>
      <c r="AZ5341" s="193"/>
      <c r="BA5341" s="193"/>
      <c r="BB5341" s="193"/>
      <c r="BC5341" s="193"/>
      <c r="BD5341" s="193"/>
      <c r="BE5341" s="315"/>
      <c r="BF5341" s="315"/>
      <c r="BG5341" s="315"/>
      <c r="BH5341" s="315"/>
      <c r="BI5341" s="315"/>
      <c r="BJ5341" s="315"/>
      <c r="BK5341" s="315"/>
    </row>
    <row r="5342" spans="1:63" x14ac:dyDescent="0.25">
      <c r="A5342" s="45"/>
      <c r="B5342" s="185" t="s">
        <v>5770</v>
      </c>
      <c r="C5342" s="288" t="s">
        <v>2751</v>
      </c>
      <c r="D5342" s="322">
        <v>0.11008018</v>
      </c>
      <c r="E5342" s="322">
        <v>9.5253387999999994E-2</v>
      </c>
      <c r="F5342" s="322">
        <v>1.0630374E-2</v>
      </c>
      <c r="G5342" s="322">
        <v>6.0078680999999998E-4</v>
      </c>
      <c r="H5342" s="322">
        <v>3.0824967E-4</v>
      </c>
      <c r="I5342" s="322">
        <v>6.6741774999999997E-5</v>
      </c>
      <c r="J5342" s="322">
        <v>2.7740833999999998E-3</v>
      </c>
      <c r="K5342" s="322">
        <v>1.9480715999999998E-5</v>
      </c>
      <c r="L5342" s="322">
        <v>4.2707414999999999E-4</v>
      </c>
      <c r="M5342" s="322">
        <v>0</v>
      </c>
      <c r="N5342" s="322">
        <v>0</v>
      </c>
      <c r="O5342" s="322">
        <v>0</v>
      </c>
      <c r="P5342" s="290">
        <f t="shared" si="1049"/>
        <v>0.70558065185185181</v>
      </c>
      <c r="Q5342" s="294">
        <v>-3.7664106999999998</v>
      </c>
      <c r="R5342" s="291">
        <v>-2.1310739000000001</v>
      </c>
      <c r="S5342" s="291">
        <v>-1.4037778000000001</v>
      </c>
      <c r="T5342" s="291">
        <v>-8.4268799999999998E-7</v>
      </c>
      <c r="U5342" s="291">
        <v>-4.6896300000000002E-2</v>
      </c>
      <c r="V5342" s="291">
        <v>-2.6377428000000001E-2</v>
      </c>
      <c r="W5342" s="291">
        <v>-0.15828449999999999</v>
      </c>
      <c r="X5342" s="289">
        <f t="shared" si="1050"/>
        <v>6.2666227155650206E-2</v>
      </c>
      <c r="Y5342" s="289">
        <f t="shared" si="1051"/>
        <v>2.1710011235350001E-2</v>
      </c>
      <c r="Z5342" s="289">
        <f t="shared" si="1052"/>
        <v>1.42612784824002E-2</v>
      </c>
      <c r="AA5342" s="289">
        <f t="shared" si="1053"/>
        <v>2.6694937437899999E-2</v>
      </c>
      <c r="AB5342" s="322">
        <v>1.955894E-2</v>
      </c>
      <c r="AC5342" s="322">
        <v>5.3243865E-6</v>
      </c>
      <c r="AD5342" s="322">
        <v>4.1510362000000002E-4</v>
      </c>
      <c r="AE5342" s="322">
        <v>8.1109585000000004E-7</v>
      </c>
      <c r="AF5342" s="322">
        <v>1.7680165E-3</v>
      </c>
      <c r="AG5342" s="322">
        <v>-3.8184367000000003E-5</v>
      </c>
      <c r="AH5342" s="322">
        <v>1.2801972999999999E-2</v>
      </c>
      <c r="AI5342" s="322">
        <v>1.7614917E-5</v>
      </c>
      <c r="AJ5342" s="322">
        <v>2.8043842000000001E-6</v>
      </c>
      <c r="AK5342" s="322">
        <v>9.1088927000000002E-5</v>
      </c>
      <c r="AL5342" s="322">
        <v>4.1515518999999999E-7</v>
      </c>
      <c r="AM5342" s="322">
        <v>5.1130102E-9</v>
      </c>
      <c r="AN5342" s="322">
        <v>-4.4228879000000002E-5</v>
      </c>
      <c r="AO5342" s="322">
        <v>3.3945965000000001E-5</v>
      </c>
      <c r="AP5342" s="322">
        <v>1.3576599000000001E-3</v>
      </c>
      <c r="AQ5342" s="322">
        <v>1.0124379000000001E-6</v>
      </c>
      <c r="AR5342" s="322">
        <v>2.6693925E-2</v>
      </c>
      <c r="AT5342" s="193"/>
      <c r="AU5342" s="193"/>
      <c r="AV5342" s="193"/>
      <c r="AW5342" s="193"/>
      <c r="AX5342" s="193"/>
      <c r="AY5342" s="193"/>
      <c r="AZ5342" s="193"/>
      <c r="BA5342" s="193"/>
      <c r="BB5342" s="193"/>
      <c r="BC5342" s="193"/>
      <c r="BD5342" s="193"/>
      <c r="BE5342" s="315"/>
      <c r="BF5342" s="315"/>
      <c r="BG5342" s="315"/>
      <c r="BH5342" s="315"/>
      <c r="BI5342" s="315"/>
      <c r="BJ5342" s="315"/>
      <c r="BK5342" s="315"/>
    </row>
    <row r="5343" spans="1:63" x14ac:dyDescent="0.25">
      <c r="A5343" s="45"/>
      <c r="B5343" s="185" t="s">
        <v>5770</v>
      </c>
      <c r="C5343" s="288" t="s">
        <v>2752</v>
      </c>
      <c r="D5343" s="322">
        <v>0.1837366</v>
      </c>
      <c r="E5343" s="322">
        <v>0.16678016000000001</v>
      </c>
      <c r="F5343" s="322">
        <v>1.0996005E-2</v>
      </c>
      <c r="G5343" s="322">
        <v>1.3534864E-3</v>
      </c>
      <c r="H5343" s="322">
        <v>6.3794274000000004E-4</v>
      </c>
      <c r="I5343" s="322">
        <v>-2.4748205000000001E-3</v>
      </c>
      <c r="J5343" s="322">
        <v>6.0975695999999999E-3</v>
      </c>
      <c r="K5343" s="322">
        <v>3.4292219999999998E-5</v>
      </c>
      <c r="L5343" s="322">
        <v>3.1196065000000002E-4</v>
      </c>
      <c r="M5343" s="322">
        <v>0</v>
      </c>
      <c r="N5343" s="322">
        <v>0</v>
      </c>
      <c r="O5343" s="322">
        <v>0</v>
      </c>
      <c r="P5343" s="290">
        <f t="shared" si="1049"/>
        <v>1.2354085925925926</v>
      </c>
      <c r="Q5343" s="294">
        <v>-17.54805</v>
      </c>
      <c r="R5343" s="291">
        <v>-9.9288670999999997</v>
      </c>
      <c r="S5343" s="291">
        <v>-6.5403282000000003</v>
      </c>
      <c r="T5343" s="291">
        <v>-3.9261600000000004E-6</v>
      </c>
      <c r="U5343" s="291">
        <v>-0.21849412000000001</v>
      </c>
      <c r="V5343" s="291">
        <v>-0.12289484000000001</v>
      </c>
      <c r="W5343" s="291">
        <v>-0.73746188000000001</v>
      </c>
      <c r="X5343" s="289">
        <f t="shared" si="1050"/>
        <v>0.11129388006442001</v>
      </c>
      <c r="Y5343" s="289">
        <f t="shared" si="1051"/>
        <v>3.6092653824600009E-2</v>
      </c>
      <c r="Z5343" s="289">
        <f t="shared" si="1052"/>
        <v>2.545140341346E-2</v>
      </c>
      <c r="AA5343" s="289">
        <f t="shared" si="1053"/>
        <v>4.974982282636E-2</v>
      </c>
      <c r="AB5343" s="322">
        <v>3.4246863000000002E-2</v>
      </c>
      <c r="AC5343" s="322">
        <v>1.1415264E-5</v>
      </c>
      <c r="AD5343" s="322">
        <v>6.2582060000000001E-4</v>
      </c>
      <c r="AE5343" s="322">
        <v>1.2309006E-6</v>
      </c>
      <c r="AF5343" s="322">
        <v>1.4008083E-3</v>
      </c>
      <c r="AG5343" s="322">
        <v>-1.9348424E-4</v>
      </c>
      <c r="AH5343" s="322">
        <v>2.2416037999999999E-2</v>
      </c>
      <c r="AI5343" s="322">
        <v>1.8470183000000002E-5</v>
      </c>
      <c r="AJ5343" s="322">
        <v>6.2988544999999996E-6</v>
      </c>
      <c r="AK5343" s="322">
        <v>2.0319808999999999E-4</v>
      </c>
      <c r="AL5343" s="322">
        <v>7.3073008E-7</v>
      </c>
      <c r="AM5343" s="322">
        <v>1.096288E-8</v>
      </c>
      <c r="AN5343" s="322">
        <v>-2.3834273000000001E-4</v>
      </c>
      <c r="AO5343" s="322">
        <v>1.9502223000000001E-5</v>
      </c>
      <c r="AP5343" s="322">
        <v>3.0254970999999999E-3</v>
      </c>
      <c r="AQ5343" s="322">
        <v>-5.0173640000000001E-8</v>
      </c>
      <c r="AR5343" s="322">
        <v>4.9749873E-2</v>
      </c>
      <c r="AT5343" s="193"/>
      <c r="AU5343" s="193"/>
      <c r="AV5343" s="193"/>
      <c r="AW5343" s="193"/>
      <c r="AX5343" s="193"/>
      <c r="AY5343" s="193"/>
      <c r="AZ5343" s="193"/>
      <c r="BA5343" s="193"/>
      <c r="BB5343" s="193"/>
      <c r="BC5343" s="193"/>
      <c r="BD5343" s="193"/>
      <c r="BE5343" s="315"/>
      <c r="BF5343" s="315"/>
      <c r="BG5343" s="315"/>
      <c r="BH5343" s="315"/>
      <c r="BI5343" s="315"/>
      <c r="BJ5343" s="315"/>
      <c r="BK5343" s="315"/>
    </row>
    <row r="5344" spans="1:63" x14ac:dyDescent="0.25">
      <c r="A5344" s="123">
        <v>1</v>
      </c>
      <c r="B5344" s="185" t="s">
        <v>5770</v>
      </c>
      <c r="C5344" s="288" t="s">
        <v>2753</v>
      </c>
      <c r="D5344" s="322">
        <v>0.10970708</v>
      </c>
      <c r="E5344" s="322">
        <v>0.10207565</v>
      </c>
      <c r="F5344" s="322">
        <v>4.4065551999999996E-3</v>
      </c>
      <c r="G5344" s="322">
        <v>9.2037124999999999E-4</v>
      </c>
      <c r="H5344" s="322">
        <v>4.2040683E-4</v>
      </c>
      <c r="I5344" s="322">
        <v>-2.3052377000000001E-3</v>
      </c>
      <c r="J5344" s="322">
        <v>4.1103047000000002E-3</v>
      </c>
      <c r="K5344" s="322">
        <v>2.1044001E-5</v>
      </c>
      <c r="L5344" s="322">
        <v>5.7994320999999999E-5</v>
      </c>
      <c r="M5344" s="322">
        <v>0</v>
      </c>
      <c r="N5344" s="322">
        <v>0</v>
      </c>
      <c r="O5344" s="322">
        <v>0</v>
      </c>
      <c r="P5344" s="290">
        <f t="shared" si="1049"/>
        <v>0.75611592592592591</v>
      </c>
      <c r="Q5344" s="294">
        <v>-14.081239999999999</v>
      </c>
      <c r="R5344" s="291">
        <v>-7.9673103999999997</v>
      </c>
      <c r="S5344" s="291">
        <v>-5.2482145999999998</v>
      </c>
      <c r="T5344" s="291">
        <v>-3.1505039999999998E-6</v>
      </c>
      <c r="U5344" s="291">
        <v>-0.17532821000000001</v>
      </c>
      <c r="V5344" s="291">
        <v>-9.8615611000000006E-2</v>
      </c>
      <c r="W5344" s="291">
        <v>-0.59176819000000003</v>
      </c>
      <c r="X5344" s="289">
        <f t="shared" si="1050"/>
        <v>6.85951693231312E-2</v>
      </c>
      <c r="Y5344" s="289">
        <f t="shared" si="1051"/>
        <v>2.1504484683029998E-2</v>
      </c>
      <c r="Z5344" s="289">
        <f t="shared" si="1052"/>
        <v>1.5723980386861198E-2</v>
      </c>
      <c r="AA5344" s="289">
        <f t="shared" si="1053"/>
        <v>3.1366704253240001E-2</v>
      </c>
      <c r="AB5344" s="322">
        <v>2.0960626999999999E-2</v>
      </c>
      <c r="AC5344" s="322">
        <v>7.6249259999999999E-6</v>
      </c>
      <c r="AD5344" s="322">
        <v>3.5222021000000001E-4</v>
      </c>
      <c r="AE5344" s="322">
        <v>6.9562702999999996E-7</v>
      </c>
      <c r="AF5344" s="322">
        <v>3.4036221000000001E-4</v>
      </c>
      <c r="AG5344" s="322">
        <v>-1.5704529E-4</v>
      </c>
      <c r="AH5344" s="322">
        <v>1.3719729999999999E-2</v>
      </c>
      <c r="AI5344" s="322">
        <v>7.5305424999999997E-6</v>
      </c>
      <c r="AJ5344" s="322">
        <v>4.2787143999999999E-6</v>
      </c>
      <c r="AK5344" s="322">
        <v>1.3769775E-4</v>
      </c>
      <c r="AL5344" s="322">
        <v>4.4840233999999998E-7</v>
      </c>
      <c r="AM5344" s="322">
        <v>7.3229511999999998E-9</v>
      </c>
      <c r="AN5344" s="322">
        <v>-1.9495548E-4</v>
      </c>
      <c r="AO5344" s="322">
        <v>-2.4526533000000003E-7</v>
      </c>
      <c r="AP5344" s="322">
        <v>2.0494884000000001E-3</v>
      </c>
      <c r="AQ5344" s="322">
        <v>-5.8674676000000004E-7</v>
      </c>
      <c r="AR5344" s="322">
        <v>3.1367290999999999E-2</v>
      </c>
      <c r="AT5344" s="193"/>
      <c r="AU5344" s="193"/>
      <c r="AV5344" s="193"/>
      <c r="AW5344" s="193"/>
      <c r="AX5344" s="193"/>
      <c r="AY5344" s="193"/>
      <c r="AZ5344" s="193"/>
      <c r="BA5344" s="193"/>
      <c r="BB5344" s="193"/>
      <c r="BC5344" s="193"/>
      <c r="BD5344" s="193"/>
      <c r="BE5344" s="315"/>
      <c r="BF5344" s="315"/>
      <c r="BG5344" s="315"/>
      <c r="BH5344" s="315"/>
      <c r="BI5344" s="315"/>
      <c r="BJ5344" s="315"/>
      <c r="BK5344" s="315"/>
    </row>
    <row r="5345" spans="1:63" x14ac:dyDescent="0.25">
      <c r="A5345" s="45"/>
      <c r="B5345" s="185" t="s">
        <v>5770</v>
      </c>
      <c r="C5345" s="288" t="s">
        <v>2754</v>
      </c>
      <c r="D5345" s="322">
        <v>-0.11052792</v>
      </c>
      <c r="E5345" s="322">
        <v>-8.3795662000000007E-2</v>
      </c>
      <c r="F5345" s="322">
        <v>-2.0931737999999998E-2</v>
      </c>
      <c r="G5345" s="322">
        <v>-7.0047191999999994E-5</v>
      </c>
      <c r="H5345" s="322">
        <v>-1.2183715E-4</v>
      </c>
      <c r="I5345" s="322">
        <v>-3.9989090999999997E-3</v>
      </c>
      <c r="J5345" s="322">
        <v>-5.5459013000000001E-4</v>
      </c>
      <c r="K5345" s="322">
        <v>-1.6858876E-5</v>
      </c>
      <c r="L5345" s="322">
        <v>-1.0382726E-3</v>
      </c>
      <c r="M5345" s="322">
        <v>0</v>
      </c>
      <c r="N5345" s="322">
        <v>0</v>
      </c>
      <c r="O5345" s="322">
        <v>0</v>
      </c>
      <c r="P5345" s="290">
        <f t="shared" si="1049"/>
        <v>-0.62070860740740741</v>
      </c>
      <c r="Q5345" s="294">
        <v>-13.339371</v>
      </c>
      <c r="R5345" s="291">
        <v>-7.5475535000000002</v>
      </c>
      <c r="S5345" s="291">
        <v>-4.9717129</v>
      </c>
      <c r="T5345" s="291">
        <v>-2.9845200000000001E-6</v>
      </c>
      <c r="U5345" s="291">
        <v>-0.16609106000000001</v>
      </c>
      <c r="V5345" s="291">
        <v>-9.3420058E-2</v>
      </c>
      <c r="W5345" s="291">
        <v>-0.56059093999999998</v>
      </c>
      <c r="X5345" s="289">
        <f t="shared" si="1050"/>
        <v>-5.2739997938214295E-2</v>
      </c>
      <c r="Y5345" s="289">
        <f t="shared" si="1051"/>
        <v>-2.2017051840499995E-2</v>
      </c>
      <c r="Z5345" s="289">
        <f t="shared" si="1052"/>
        <v>-1.18142851000143E-2</v>
      </c>
      <c r="AA5345" s="289">
        <f t="shared" si="1053"/>
        <v>-1.89086609977E-2</v>
      </c>
      <c r="AB5345" s="322">
        <v>-1.7204877E-2</v>
      </c>
      <c r="AC5345" s="322">
        <v>-1.5022885999999999E-6</v>
      </c>
      <c r="AD5345" s="322">
        <v>-5.1870781999999995E-4</v>
      </c>
      <c r="AE5345" s="322">
        <v>-1.0012618999999999E-6</v>
      </c>
      <c r="AF5345" s="322">
        <v>-4.1320408000000003E-3</v>
      </c>
      <c r="AG5345" s="322">
        <v>-1.5892266999999999E-4</v>
      </c>
      <c r="AH5345" s="322">
        <v>-1.1260654E-2</v>
      </c>
      <c r="AI5345" s="322">
        <v>-3.4305479000000001E-5</v>
      </c>
      <c r="AJ5345" s="322">
        <v>-3.5588665000000002E-7</v>
      </c>
      <c r="AK5345" s="322">
        <v>-1.3679439E-5</v>
      </c>
      <c r="AL5345" s="322">
        <v>-3.5939393000000001E-7</v>
      </c>
      <c r="AM5345" s="322">
        <v>-1.4414343E-9</v>
      </c>
      <c r="AN5345" s="322">
        <v>-2.0571452E-4</v>
      </c>
      <c r="AO5345" s="322">
        <v>-9.0575570000000005E-5</v>
      </c>
      <c r="AP5345" s="322">
        <v>-2.0863937E-4</v>
      </c>
      <c r="AQ5345" s="322">
        <v>-3.6619977E-6</v>
      </c>
      <c r="AR5345" s="322">
        <v>-1.8904998999999999E-2</v>
      </c>
      <c r="AT5345" s="193"/>
      <c r="AU5345" s="193"/>
      <c r="AV5345" s="193"/>
      <c r="AW5345" s="193"/>
      <c r="AX5345" s="193"/>
      <c r="AY5345" s="193"/>
      <c r="AZ5345" s="193"/>
      <c r="BA5345" s="193"/>
      <c r="BB5345" s="193"/>
      <c r="BC5345" s="193"/>
      <c r="BD5345" s="193"/>
      <c r="BE5345" s="315"/>
      <c r="BF5345" s="315"/>
      <c r="BG5345" s="315"/>
      <c r="BH5345" s="315"/>
      <c r="BI5345" s="315"/>
      <c r="BJ5345" s="315"/>
      <c r="BK5345" s="315"/>
    </row>
    <row r="5346" spans="1:63" x14ac:dyDescent="0.25">
      <c r="A5346" s="45" t="s">
        <v>673</v>
      </c>
      <c r="B5346" s="45"/>
      <c r="C5346" s="43"/>
      <c r="D5346" s="199"/>
      <c r="E5346" s="199"/>
      <c r="F5346" s="199"/>
      <c r="G5346" s="199"/>
      <c r="H5346" s="199"/>
      <c r="I5346" s="199"/>
      <c r="J5346" s="199"/>
      <c r="K5346" s="199"/>
      <c r="L5346" s="199"/>
      <c r="M5346" s="199"/>
      <c r="N5346" s="199"/>
      <c r="O5346" s="199"/>
      <c r="P5346" s="199"/>
      <c r="R5346" s="99"/>
      <c r="S5346" s="99"/>
      <c r="T5346" s="99"/>
      <c r="U5346" s="99"/>
      <c r="V5346" s="99"/>
      <c r="W5346" s="99"/>
      <c r="X5346" s="258"/>
      <c r="Y5346" s="258"/>
      <c r="Z5346" s="258"/>
      <c r="AA5346" s="258"/>
      <c r="AB5346" s="258"/>
      <c r="AC5346" s="258"/>
      <c r="AD5346" s="258"/>
      <c r="AE5346" s="258"/>
      <c r="AF5346" s="258"/>
      <c r="AG5346" s="258"/>
      <c r="AH5346" s="258"/>
      <c r="AI5346" s="258"/>
      <c r="AJ5346" s="258"/>
      <c r="AK5346" s="258"/>
      <c r="AL5346" s="258"/>
      <c r="AM5346" s="258"/>
      <c r="AN5346" s="258"/>
      <c r="AO5346" s="258"/>
      <c r="AP5346" s="258"/>
      <c r="AQ5346" s="258"/>
      <c r="AR5346" s="258"/>
      <c r="AT5346" s="193"/>
      <c r="AU5346" s="193"/>
      <c r="AV5346" s="193"/>
      <c r="AW5346" s="193"/>
      <c r="AX5346" s="193"/>
      <c r="AY5346" s="193"/>
      <c r="AZ5346" s="193"/>
      <c r="BA5346" s="193"/>
      <c r="BB5346" s="193"/>
      <c r="BC5346" s="193"/>
      <c r="BD5346" s="193"/>
      <c r="BE5346" s="315"/>
      <c r="BF5346" s="315"/>
      <c r="BG5346" s="315"/>
      <c r="BH5346" s="315"/>
      <c r="BI5346" s="315"/>
      <c r="BJ5346" s="315"/>
      <c r="BK5346" s="315"/>
    </row>
    <row r="5347" spans="1:63" x14ac:dyDescent="0.25">
      <c r="A5347" s="123">
        <v>1</v>
      </c>
      <c r="B5347" s="185" t="s">
        <v>5770</v>
      </c>
      <c r="C5347" s="288" t="s">
        <v>2755</v>
      </c>
      <c r="D5347" s="293">
        <v>0.1982795</v>
      </c>
      <c r="E5347" s="293">
        <v>0.18357024999999999</v>
      </c>
      <c r="F5347" s="293">
        <v>8.7579466999999998E-3</v>
      </c>
      <c r="G5347" s="293">
        <v>1.6221803000000001E-3</v>
      </c>
      <c r="H5347" s="293">
        <v>7.4530278000000001E-4</v>
      </c>
      <c r="I5347" s="293">
        <v>-3.8621416000000001E-3</v>
      </c>
      <c r="J5347" s="293">
        <v>7.2561635999999997E-3</v>
      </c>
      <c r="K5347" s="293">
        <v>3.7824953000000003E-5</v>
      </c>
      <c r="L5347" s="293">
        <v>1.5197453999999999E-4</v>
      </c>
      <c r="M5347" s="293">
        <v>0</v>
      </c>
      <c r="N5347" s="293">
        <v>0</v>
      </c>
      <c r="O5347" s="293">
        <v>0</v>
      </c>
      <c r="P5347" s="290">
        <f>E5347/0.135</f>
        <v>1.3597796296296294</v>
      </c>
      <c r="Q5347" s="294">
        <v>-24.125001999999999</v>
      </c>
      <c r="R5347" s="291">
        <v>-13.650174</v>
      </c>
      <c r="S5347" s="291">
        <v>-8.9916219000000002</v>
      </c>
      <c r="T5347" s="291">
        <v>-5.3976720000000001E-6</v>
      </c>
      <c r="U5347" s="291">
        <v>-0.30038501000000001</v>
      </c>
      <c r="V5347" s="291">
        <v>-0.16895542</v>
      </c>
      <c r="W5347" s="291">
        <v>-1.0138602000000001</v>
      </c>
      <c r="X5347" s="289">
        <f>SUM(Y5347:AA5347)</f>
        <v>0.12318794933517802</v>
      </c>
      <c r="Y5347" s="289">
        <f>SUM(AB5347:AG5347)</f>
        <v>3.8883135393300003E-2</v>
      </c>
      <c r="Z5347" s="289">
        <f>SUM(AH5347:AP5347)</f>
        <v>2.8224964704487997E-2</v>
      </c>
      <c r="AA5347" s="289">
        <f>SUM(AQ5347:AR5347)</f>
        <v>5.6079849237390005E-2</v>
      </c>
      <c r="AB5347" s="293">
        <v>3.7694960999999999E-2</v>
      </c>
      <c r="AC5347" s="293">
        <v>1.348352E-5</v>
      </c>
      <c r="AD5347" s="293">
        <v>6.4447243999999997E-4</v>
      </c>
      <c r="AE5347" s="293">
        <v>1.2717032999999999E-6</v>
      </c>
      <c r="AF5347" s="293">
        <v>7.9751954000000002E-4</v>
      </c>
      <c r="AG5347" s="293">
        <v>-2.6857280999999998E-4</v>
      </c>
      <c r="AH5347" s="293">
        <v>2.4673113E-2</v>
      </c>
      <c r="AI5347" s="293">
        <v>1.4896275E-5</v>
      </c>
      <c r="AJ5347" s="293">
        <v>7.5428102999999997E-6</v>
      </c>
      <c r="AK5347" s="293">
        <v>2.4285014999999999E-4</v>
      </c>
      <c r="AL5347" s="293">
        <v>8.0597633E-7</v>
      </c>
      <c r="AM5347" s="293">
        <v>1.2949457999999999E-8</v>
      </c>
      <c r="AN5347" s="293">
        <v>-3.3299972E-4</v>
      </c>
      <c r="AO5347" s="293">
        <v>3.9278634000000003E-6</v>
      </c>
      <c r="AP5347" s="293">
        <v>3.6148154000000001E-3</v>
      </c>
      <c r="AQ5347" s="293">
        <v>-8.5576261000000003E-7</v>
      </c>
      <c r="AR5347" s="293">
        <v>5.6080705000000002E-2</v>
      </c>
      <c r="AT5347" s="193"/>
      <c r="AU5347" s="193"/>
      <c r="AV5347" s="193"/>
      <c r="AW5347" s="193"/>
      <c r="AX5347" s="193"/>
      <c r="AY5347" s="193"/>
      <c r="AZ5347" s="193"/>
      <c r="BA5347" s="193"/>
      <c r="BB5347" s="193"/>
      <c r="BC5347" s="193"/>
      <c r="BD5347" s="193"/>
      <c r="BE5347" s="315"/>
      <c r="BF5347" s="315"/>
      <c r="BG5347" s="315"/>
      <c r="BH5347" s="315"/>
      <c r="BI5347" s="315"/>
      <c r="BJ5347" s="315"/>
      <c r="BK5347" s="315"/>
    </row>
    <row r="5348" spans="1:63" x14ac:dyDescent="0.25">
      <c r="A5348" s="45"/>
      <c r="B5348" s="185" t="s">
        <v>5770</v>
      </c>
      <c r="C5348" s="288" t="s">
        <v>2756</v>
      </c>
      <c r="D5348" s="293">
        <v>0.26048109000000003</v>
      </c>
      <c r="E5348" s="293">
        <v>0.23676042</v>
      </c>
      <c r="F5348" s="293">
        <v>1.5313278E-2</v>
      </c>
      <c r="G5348" s="293">
        <v>1.9331465999999999E-3</v>
      </c>
      <c r="H5348" s="293">
        <v>9.0944580999999995E-4</v>
      </c>
      <c r="I5348" s="293">
        <v>-3.6141668000000001E-3</v>
      </c>
      <c r="J5348" s="293">
        <v>8.7043863000000003E-3</v>
      </c>
      <c r="K5348" s="293">
        <v>4.8688225999999997E-5</v>
      </c>
      <c r="L5348" s="293">
        <v>4.2588732999999999E-4</v>
      </c>
      <c r="M5348" s="293">
        <v>0</v>
      </c>
      <c r="N5348" s="293">
        <v>0</v>
      </c>
      <c r="O5348" s="293">
        <v>0</v>
      </c>
      <c r="P5348" s="290">
        <f>E5348/0.135</f>
        <v>1.7537808888888888</v>
      </c>
      <c r="Q5348" s="294">
        <v>-25.337672000000001</v>
      </c>
      <c r="R5348" s="291">
        <v>-14.336315000000001</v>
      </c>
      <c r="S5348" s="291">
        <v>-9.4435958000000007</v>
      </c>
      <c r="T5348" s="291">
        <v>-5.6689920000000001E-6</v>
      </c>
      <c r="U5348" s="291">
        <v>-0.31548419999999999</v>
      </c>
      <c r="V5348" s="291">
        <v>-0.17744815</v>
      </c>
      <c r="W5348" s="291">
        <v>-1.0648230000000001</v>
      </c>
      <c r="X5348" s="289">
        <f>SUM(Y5348:AA5348)</f>
        <v>0.15805349971900801</v>
      </c>
      <c r="Y5348" s="289">
        <f>SUM(AB5348:AG5348)</f>
        <v>5.1162228515599997E-2</v>
      </c>
      <c r="Z5348" s="289">
        <f>SUM(AH5348:AP5348)</f>
        <v>3.6149443413348005E-2</v>
      </c>
      <c r="AA5348" s="289">
        <f>SUM(AQ5348:AR5348)</f>
        <v>7.0741827790059997E-2</v>
      </c>
      <c r="AB5348" s="293">
        <v>4.8616738999999999E-2</v>
      </c>
      <c r="AC5348" s="293">
        <v>1.6286553999999998E-5</v>
      </c>
      <c r="AD5348" s="293">
        <v>8.8447972000000002E-4</v>
      </c>
      <c r="AE5348" s="293">
        <v>1.7400116E-6</v>
      </c>
      <c r="AF5348" s="293">
        <v>1.9225836E-3</v>
      </c>
      <c r="AG5348" s="293">
        <v>-2.7960037000000001E-4</v>
      </c>
      <c r="AH5348" s="293">
        <v>3.1821750000000003E-2</v>
      </c>
      <c r="AI5348" s="293">
        <v>2.5738421000000002E-5</v>
      </c>
      <c r="AJ5348" s="293">
        <v>8.9959017000000004E-6</v>
      </c>
      <c r="AK5348" s="293">
        <v>2.9016124000000001E-4</v>
      </c>
      <c r="AL5348" s="293">
        <v>1.0374905000000001E-6</v>
      </c>
      <c r="AM5348" s="293">
        <v>1.5641147999999998E-8</v>
      </c>
      <c r="AN5348" s="293">
        <v>-3.4461598999999999E-4</v>
      </c>
      <c r="AO5348" s="293">
        <v>2.6130209000000001E-5</v>
      </c>
      <c r="AP5348" s="293">
        <v>4.3202305000000002E-3</v>
      </c>
      <c r="AQ5348" s="293">
        <v>-1.4220993999999999E-7</v>
      </c>
      <c r="AR5348" s="293">
        <v>7.0741970000000001E-2</v>
      </c>
      <c r="AT5348" s="193"/>
      <c r="AU5348" s="193"/>
      <c r="AV5348" s="193"/>
      <c r="AW5348" s="193"/>
      <c r="AX5348" s="193"/>
      <c r="AY5348" s="193"/>
      <c r="AZ5348" s="193"/>
      <c r="BA5348" s="193"/>
      <c r="BB5348" s="193"/>
      <c r="BC5348" s="193"/>
      <c r="BD5348" s="193"/>
      <c r="BE5348" s="315"/>
      <c r="BF5348" s="315"/>
      <c r="BG5348" s="315"/>
      <c r="BH5348" s="315"/>
      <c r="BI5348" s="315"/>
      <c r="BJ5348" s="315"/>
      <c r="BK5348" s="315"/>
    </row>
    <row r="5349" spans="1:63" x14ac:dyDescent="0.25">
      <c r="A5349" s="43"/>
      <c r="B5349" s="185" t="s">
        <v>5770</v>
      </c>
      <c r="C5349" s="288" t="s">
        <v>2757</v>
      </c>
      <c r="D5349" s="293">
        <v>0.22287625</v>
      </c>
      <c r="E5349" s="293">
        <v>0.20315643999999999</v>
      </c>
      <c r="F5349" s="293">
        <v>1.2603387000000001E-2</v>
      </c>
      <c r="G5349" s="293">
        <v>1.6800090000000001E-3</v>
      </c>
      <c r="H5349" s="293">
        <v>7.8728379000000005E-4</v>
      </c>
      <c r="I5349" s="293">
        <v>-3.2837269000000001E-3</v>
      </c>
      <c r="J5349" s="293">
        <v>7.5563106999999999E-3</v>
      </c>
      <c r="K5349" s="293">
        <v>4.1790693E-5</v>
      </c>
      <c r="L5349" s="293">
        <v>3.3474691999999998E-4</v>
      </c>
      <c r="M5349" s="293">
        <v>0</v>
      </c>
      <c r="N5349" s="293">
        <v>0</v>
      </c>
      <c r="O5349" s="293">
        <v>0</v>
      </c>
      <c r="P5349" s="290">
        <f>E5349/0.135</f>
        <v>1.5048625185185183</v>
      </c>
      <c r="Q5349" s="294">
        <v>-22.512864</v>
      </c>
      <c r="R5349" s="291">
        <v>-12.738009999999999</v>
      </c>
      <c r="S5349" s="291">
        <v>-8.3907624999999992</v>
      </c>
      <c r="T5349" s="291">
        <v>-5.0369760000000004E-6</v>
      </c>
      <c r="U5349" s="291">
        <v>-0.28031197000000002</v>
      </c>
      <c r="V5349" s="291">
        <v>-0.15766508000000001</v>
      </c>
      <c r="W5349" s="291">
        <v>-0.94610961999999998</v>
      </c>
      <c r="X5349" s="289">
        <f>SUM(Y5349:AA5349)</f>
        <v>0.13573122187679498</v>
      </c>
      <c r="Y5349" s="289">
        <f>SUM(AB5349:AG5349)</f>
        <v>4.3765452570599994E-2</v>
      </c>
      <c r="Z5349" s="289">
        <f>SUM(AH5349:AP5349)</f>
        <v>3.1052554712914997E-2</v>
      </c>
      <c r="AA5349" s="289">
        <f>SUM(AQ5349:AR5349)</f>
        <v>6.0913214593280002E-2</v>
      </c>
      <c r="AB5349" s="293">
        <v>4.1716510999999998E-2</v>
      </c>
      <c r="AC5349" s="293">
        <v>1.4122351999999999E-5</v>
      </c>
      <c r="AD5349" s="293">
        <v>7.5183092E-4</v>
      </c>
      <c r="AE5349" s="293">
        <v>1.4797185999999999E-6</v>
      </c>
      <c r="AF5349" s="293">
        <v>1.5303427000000001E-3</v>
      </c>
      <c r="AG5349" s="293">
        <v>-2.4883411999999998E-4</v>
      </c>
      <c r="AH5349" s="293">
        <v>2.7305277999999999E-2</v>
      </c>
      <c r="AI5349" s="293">
        <v>2.1213968999999999E-5</v>
      </c>
      <c r="AJ5349" s="293">
        <v>7.8168904000000004E-6</v>
      </c>
      <c r="AK5349" s="293">
        <v>2.5205634000000001E-4</v>
      </c>
      <c r="AL5349" s="293">
        <v>8.9050676000000005E-7</v>
      </c>
      <c r="AM5349" s="293">
        <v>1.3562755E-8</v>
      </c>
      <c r="AN5349" s="293">
        <v>-3.0703585000000001E-4</v>
      </c>
      <c r="AO5349" s="293">
        <v>1.9608993999999998E-5</v>
      </c>
      <c r="AP5349" s="293">
        <v>3.7527123000000002E-3</v>
      </c>
      <c r="AQ5349" s="293">
        <v>-2.5040671999999999E-7</v>
      </c>
      <c r="AR5349" s="293">
        <v>6.0913465E-2</v>
      </c>
      <c r="AT5349" s="193"/>
      <c r="AU5349" s="193"/>
      <c r="AV5349" s="193"/>
      <c r="AW5349" s="193"/>
      <c r="AX5349" s="193"/>
      <c r="AY5349" s="193"/>
      <c r="AZ5349" s="193"/>
      <c r="BA5349" s="193"/>
      <c r="BB5349" s="193"/>
      <c r="BC5349" s="193"/>
      <c r="BD5349" s="193"/>
      <c r="BE5349" s="315"/>
      <c r="BF5349" s="315"/>
      <c r="BG5349" s="315"/>
      <c r="BH5349" s="315"/>
      <c r="BI5349" s="315"/>
      <c r="BJ5349" s="315"/>
      <c r="BK5349" s="315"/>
    </row>
    <row r="5350" spans="1:63" x14ac:dyDescent="0.25">
      <c r="A5350" s="58" t="s">
        <v>674</v>
      </c>
      <c r="B5350" s="58"/>
      <c r="C5350" s="43"/>
      <c r="D5350" s="199"/>
      <c r="E5350" s="199"/>
      <c r="F5350" s="199"/>
      <c r="G5350" s="199"/>
      <c r="H5350" s="199"/>
      <c r="I5350" s="199"/>
      <c r="J5350" s="199"/>
      <c r="K5350" s="199"/>
      <c r="L5350" s="199"/>
      <c r="M5350" s="199"/>
      <c r="N5350" s="199"/>
      <c r="O5350" s="199"/>
      <c r="P5350" s="199"/>
      <c r="Q5350" s="239"/>
      <c r="R5350" s="97"/>
      <c r="S5350" s="97"/>
      <c r="T5350" s="97"/>
      <c r="U5350" s="97"/>
      <c r="V5350" s="97"/>
      <c r="W5350" s="97"/>
      <c r="X5350" s="259"/>
      <c r="Y5350" s="259"/>
      <c r="Z5350" s="259"/>
      <c r="AA5350" s="258"/>
      <c r="AB5350" s="258"/>
      <c r="AC5350" s="258"/>
      <c r="AD5350" s="258"/>
      <c r="AE5350" s="258"/>
      <c r="AF5350" s="258"/>
      <c r="AG5350" s="258"/>
      <c r="AH5350" s="258"/>
      <c r="AI5350" s="258"/>
      <c r="AJ5350" s="258"/>
      <c r="AK5350" s="258"/>
      <c r="AL5350" s="258"/>
      <c r="AM5350" s="258"/>
      <c r="AN5350" s="258"/>
      <c r="AO5350" s="258"/>
      <c r="AP5350" s="258"/>
      <c r="AQ5350" s="258"/>
      <c r="AR5350" s="258"/>
      <c r="AT5350" s="193"/>
      <c r="AU5350" s="193"/>
      <c r="AV5350" s="193"/>
      <c r="AW5350" s="193"/>
      <c r="AX5350" s="193"/>
      <c r="AY5350" s="193"/>
      <c r="AZ5350" s="193"/>
      <c r="BA5350" s="193"/>
      <c r="BB5350" s="193"/>
      <c r="BC5350" s="193"/>
      <c r="BD5350" s="193"/>
      <c r="BE5350" s="315"/>
      <c r="BF5350" s="315"/>
      <c r="BG5350" s="315"/>
      <c r="BH5350" s="315"/>
      <c r="BI5350" s="315"/>
      <c r="BJ5350" s="315"/>
      <c r="BK5350" s="315"/>
    </row>
    <row r="5351" spans="1:63" x14ac:dyDescent="0.25">
      <c r="A5351" s="9"/>
      <c r="B5351" s="185" t="s">
        <v>5970</v>
      </c>
      <c r="C5351" s="25" t="s">
        <v>3504</v>
      </c>
      <c r="D5351" s="193">
        <v>0.41074049000000001</v>
      </c>
      <c r="E5351" s="193">
        <v>3.5886992E-2</v>
      </c>
      <c r="F5351" s="193">
        <v>6.4040829000000001E-3</v>
      </c>
      <c r="G5351" s="193">
        <v>7.5637649E-4</v>
      </c>
      <c r="H5351" s="193">
        <v>2.5769444000000002E-4</v>
      </c>
      <c r="I5351" s="193">
        <v>2.8623797000000002E-3</v>
      </c>
      <c r="J5351" s="193">
        <v>0.33708382999999997</v>
      </c>
      <c r="K5351" s="193">
        <v>6.8278362000000003E-5</v>
      </c>
      <c r="L5351" s="193">
        <v>2.7420852999999999E-2</v>
      </c>
      <c r="M5351" s="193">
        <v>0</v>
      </c>
      <c r="N5351" s="193">
        <v>0</v>
      </c>
      <c r="O5351" s="193">
        <v>0</v>
      </c>
      <c r="P5351" s="199">
        <f t="shared" ref="P5351:P5382" si="1054">E5351/0.135</f>
        <v>0.26582957037037036</v>
      </c>
      <c r="Q5351" s="240">
        <v>3.0159289999999999</v>
      </c>
      <c r="R5351" s="99">
        <v>2.2916319000000001</v>
      </c>
      <c r="S5351" s="99">
        <v>0.56117600000000001</v>
      </c>
      <c r="T5351" s="99">
        <v>2.9154999999999999E-6</v>
      </c>
      <c r="U5351" s="99">
        <v>1.8654E-2</v>
      </c>
      <c r="V5351" s="99">
        <v>3.55412E-3</v>
      </c>
      <c r="W5351" s="99">
        <v>0.14091000000000001</v>
      </c>
      <c r="X5351" s="241">
        <f t="shared" ref="X5351:X5382" si="1055">SUM(Y5351:AA5351)</f>
        <v>2.5419980293468002E-2</v>
      </c>
      <c r="Y5351" s="241">
        <f t="shared" ref="Y5351:Y5382" si="1056">SUM(AB5351:AG5351)</f>
        <v>1.3761776310530001E-2</v>
      </c>
      <c r="Z5351" s="241">
        <f t="shared" ref="Z5351:Z5382" si="1057">SUM(AH5351:AP5351)</f>
        <v>5.8793184689380001E-3</v>
      </c>
      <c r="AA5351" s="241">
        <f t="shared" ref="AA5351:AA5382" si="1058">SUM(AQ5351:AR5351)</f>
        <v>5.7788855139999998E-3</v>
      </c>
      <c r="AB5351" s="258">
        <v>7.3685252999999996E-3</v>
      </c>
      <c r="AC5351" s="258">
        <v>5.6321187000000003E-7</v>
      </c>
      <c r="AD5351" s="258">
        <v>4.0218398000000004E-3</v>
      </c>
      <c r="AE5351" s="258">
        <v>5.7441865999999999E-7</v>
      </c>
      <c r="AF5351" s="258">
        <v>2.3533160999999999E-3</v>
      </c>
      <c r="AG5351" s="258">
        <v>1.695748E-5</v>
      </c>
      <c r="AH5351" s="258">
        <v>4.8227514000000003E-3</v>
      </c>
      <c r="AI5351" s="258">
        <v>8.5399128E-6</v>
      </c>
      <c r="AJ5351" s="258">
        <v>5.8692454E-6</v>
      </c>
      <c r="AK5351" s="258">
        <v>6.8093768000000005E-4</v>
      </c>
      <c r="AL5351" s="258">
        <v>1.8032825E-5</v>
      </c>
      <c r="AM5351" s="258">
        <v>5.3646837999999999E-8</v>
      </c>
      <c r="AN5351" s="258">
        <v>7.1545296999999999E-5</v>
      </c>
      <c r="AO5351" s="258">
        <v>2.6519580000000003E-4</v>
      </c>
      <c r="AP5351" s="258">
        <v>6.3926619000000001E-6</v>
      </c>
      <c r="AQ5351" s="258">
        <v>4.3587914000000002E-5</v>
      </c>
      <c r="AR5351" s="258">
        <v>5.7352975999999996E-3</v>
      </c>
      <c r="AT5351" s="193"/>
      <c r="AU5351" s="193"/>
      <c r="AV5351" s="193"/>
      <c r="AW5351" s="193"/>
      <c r="AX5351" s="193"/>
      <c r="AY5351" s="193"/>
      <c r="AZ5351" s="193"/>
      <c r="BA5351" s="193"/>
      <c r="BB5351" s="193"/>
      <c r="BC5351" s="193"/>
      <c r="BD5351" s="193"/>
      <c r="BE5351" s="315"/>
      <c r="BF5351" s="315"/>
      <c r="BG5351" s="315"/>
      <c r="BH5351" s="315"/>
      <c r="BI5351" s="315"/>
      <c r="BJ5351" s="315"/>
      <c r="BK5351" s="315"/>
    </row>
    <row r="5352" spans="1:63" x14ac:dyDescent="0.25">
      <c r="A5352" s="9"/>
      <c r="B5352" s="185" t="s">
        <v>5970</v>
      </c>
      <c r="C5352" s="25" t="s">
        <v>3503</v>
      </c>
      <c r="D5352" s="193">
        <v>0.17556290999999999</v>
      </c>
      <c r="E5352" s="193">
        <v>3.9917070999999998E-2</v>
      </c>
      <c r="F5352" s="193">
        <v>7.2542982999999998E-3</v>
      </c>
      <c r="G5352" s="193">
        <v>8.1802009E-4</v>
      </c>
      <c r="H5352" s="193">
        <v>2.9692705999999998E-4</v>
      </c>
      <c r="I5352" s="193">
        <v>3.3601627000000001E-3</v>
      </c>
      <c r="J5352" s="193">
        <v>9.0547072000000006E-2</v>
      </c>
      <c r="K5352" s="193">
        <v>7.8109320999999998E-5</v>
      </c>
      <c r="L5352" s="193">
        <v>3.3291253999999999E-2</v>
      </c>
      <c r="M5352" s="193">
        <v>0</v>
      </c>
      <c r="N5352" s="193">
        <v>0</v>
      </c>
      <c r="O5352" s="193">
        <v>0</v>
      </c>
      <c r="P5352" s="199">
        <f t="shared" si="1054"/>
        <v>0.29568200740740735</v>
      </c>
      <c r="Q5352" s="240">
        <v>3.4209844999999999</v>
      </c>
      <c r="R5352" s="99">
        <v>2.6314576999999999</v>
      </c>
      <c r="S5352" s="99">
        <v>0.60687199999999997</v>
      </c>
      <c r="T5352" s="99">
        <v>3.3359000000000001E-6</v>
      </c>
      <c r="U5352" s="99">
        <v>2.1017000000000001E-2</v>
      </c>
      <c r="V5352" s="99">
        <v>4.0244900000000004E-3</v>
      </c>
      <c r="W5352" s="99">
        <v>0.15761</v>
      </c>
      <c r="X5352" s="241">
        <f t="shared" si="1055"/>
        <v>2.9685757512357001E-2</v>
      </c>
      <c r="Y5352" s="241">
        <f t="shared" si="1056"/>
        <v>1.7187778104720001E-2</v>
      </c>
      <c r="Z5352" s="241">
        <f t="shared" si="1057"/>
        <v>5.8601212506370001E-3</v>
      </c>
      <c r="AA5352" s="241">
        <f t="shared" si="1058"/>
        <v>6.6378581569999998E-3</v>
      </c>
      <c r="AB5352" s="258">
        <v>8.1960079999999994E-3</v>
      </c>
      <c r="AC5352" s="258">
        <v>6.4696069999999996E-7</v>
      </c>
      <c r="AD5352" s="258">
        <v>6.2505375999999998E-3</v>
      </c>
      <c r="AE5352" s="258">
        <v>6.5541601999999999E-7</v>
      </c>
      <c r="AF5352" s="258">
        <v>2.7216644000000001E-3</v>
      </c>
      <c r="AG5352" s="258">
        <v>1.8265728E-5</v>
      </c>
      <c r="AH5352" s="258">
        <v>5.3643409000000003E-3</v>
      </c>
      <c r="AI5352" s="258">
        <v>9.7602066999999995E-6</v>
      </c>
      <c r="AJ5352" s="258">
        <v>6.6454622000000003E-6</v>
      </c>
      <c r="AK5352" s="258">
        <v>7.9546797999999997E-5</v>
      </c>
      <c r="AL5352" s="258">
        <v>4.6215115000000003E-6</v>
      </c>
      <c r="AM5352" s="258">
        <v>1.4181137E-8</v>
      </c>
      <c r="AN5352" s="258">
        <v>8.2296743999999995E-5</v>
      </c>
      <c r="AO5352" s="258">
        <v>3.0840270999999997E-4</v>
      </c>
      <c r="AP5352" s="258">
        <v>4.4927370999999997E-6</v>
      </c>
      <c r="AQ5352" s="258">
        <v>5.2035956999999997E-5</v>
      </c>
      <c r="AR5352" s="258">
        <v>6.5858221999999999E-3</v>
      </c>
      <c r="AT5352" s="193"/>
      <c r="AU5352" s="193"/>
      <c r="AV5352" s="193"/>
      <c r="AW5352" s="193"/>
      <c r="AX5352" s="193"/>
      <c r="AY5352" s="193"/>
      <c r="AZ5352" s="193"/>
      <c r="BA5352" s="193"/>
      <c r="BB5352" s="193"/>
      <c r="BC5352" s="193"/>
      <c r="BD5352" s="193"/>
      <c r="BE5352" s="315"/>
      <c r="BF5352" s="315"/>
      <c r="BG5352" s="315"/>
      <c r="BH5352" s="315"/>
      <c r="BI5352" s="315"/>
      <c r="BJ5352" s="315"/>
      <c r="BK5352" s="315"/>
    </row>
    <row r="5353" spans="1:63" x14ac:dyDescent="0.25">
      <c r="A5353" s="9"/>
      <c r="B5353" s="185" t="s">
        <v>5970</v>
      </c>
      <c r="C5353" s="25" t="s">
        <v>5324</v>
      </c>
      <c r="D5353" s="193">
        <v>0.11937149</v>
      </c>
      <c r="E5353" s="193">
        <v>4.5108199000000002E-2</v>
      </c>
      <c r="F5353" s="193">
        <v>7.4269749000000001E-3</v>
      </c>
      <c r="G5353" s="193">
        <v>6.0828588999999999E-3</v>
      </c>
      <c r="H5353" s="193">
        <v>3.0397536999999999E-4</v>
      </c>
      <c r="I5353" s="193">
        <v>3.3819493000000001E-3</v>
      </c>
      <c r="J5353" s="193">
        <v>2.3639661999999999E-2</v>
      </c>
      <c r="K5353" s="193">
        <v>7.8943741E-5</v>
      </c>
      <c r="L5353" s="193">
        <v>3.3348924000000002E-2</v>
      </c>
      <c r="M5353" s="193">
        <v>0</v>
      </c>
      <c r="N5353" s="193">
        <v>0</v>
      </c>
      <c r="O5353" s="193">
        <v>0</v>
      </c>
      <c r="P5353" s="199">
        <f t="shared" si="1054"/>
        <v>0.33413480740740742</v>
      </c>
      <c r="Q5353" s="240">
        <v>3.5099999</v>
      </c>
      <c r="R5353" s="99">
        <v>2.6193189000000001</v>
      </c>
      <c r="S5353" s="99">
        <v>0.69143200000000005</v>
      </c>
      <c r="T5353" s="99">
        <v>3.3235999999999998E-6</v>
      </c>
      <c r="U5353" s="99">
        <v>2.2003000000000002E-2</v>
      </c>
      <c r="V5353" s="99">
        <v>4.2826599999999998E-3</v>
      </c>
      <c r="W5353" s="99">
        <v>0.17296</v>
      </c>
      <c r="X5353" s="241">
        <f t="shared" si="1055"/>
        <v>2.7378937132834999E-2</v>
      </c>
      <c r="Y5353" s="241">
        <f t="shared" si="1056"/>
        <v>1.4281209545119999E-2</v>
      </c>
      <c r="Z5353" s="241">
        <f t="shared" si="1057"/>
        <v>6.4901312157149994E-3</v>
      </c>
      <c r="AA5353" s="241">
        <f t="shared" si="1058"/>
        <v>6.6075963719999997E-3</v>
      </c>
      <c r="AB5353" s="258">
        <v>9.2618665999999999E-3</v>
      </c>
      <c r="AC5353" s="258">
        <v>6.6812257999999997E-7</v>
      </c>
      <c r="AD5353" s="258">
        <v>2.2409527999999999E-3</v>
      </c>
      <c r="AE5353" s="258">
        <v>6.6812753999999996E-7</v>
      </c>
      <c r="AF5353" s="258">
        <v>2.7560088000000002E-3</v>
      </c>
      <c r="AG5353" s="258">
        <v>2.1045094999999999E-5</v>
      </c>
      <c r="AH5353" s="258">
        <v>6.0618955E-3</v>
      </c>
      <c r="AI5353" s="258">
        <v>1.0069662000000001E-5</v>
      </c>
      <c r="AJ5353" s="258">
        <v>9.4032467000000004E-6</v>
      </c>
      <c r="AK5353" s="258">
        <v>9.5175794000000008E-6</v>
      </c>
      <c r="AL5353" s="258">
        <v>2.6638879000000002E-6</v>
      </c>
      <c r="AM5353" s="258">
        <v>8.2856150000000002E-9</v>
      </c>
      <c r="AN5353" s="258">
        <v>8.3999363000000006E-5</v>
      </c>
      <c r="AO5353" s="258">
        <v>3.0901618E-4</v>
      </c>
      <c r="AP5353" s="258">
        <v>3.5575110999999999E-6</v>
      </c>
      <c r="AQ5353" s="258">
        <v>5.2219972000000002E-5</v>
      </c>
      <c r="AR5353" s="258">
        <v>6.5553764E-3</v>
      </c>
      <c r="AT5353" s="193"/>
      <c r="AU5353" s="193"/>
      <c r="AV5353" s="193"/>
      <c r="AW5353" s="193"/>
      <c r="AX5353" s="193"/>
      <c r="AY5353" s="193"/>
      <c r="AZ5353" s="193"/>
      <c r="BA5353" s="193"/>
      <c r="BB5353" s="193"/>
      <c r="BC5353" s="193"/>
      <c r="BD5353" s="193"/>
      <c r="BE5353" s="315"/>
      <c r="BF5353" s="315"/>
      <c r="BG5353" s="315"/>
      <c r="BH5353" s="315"/>
      <c r="BI5353" s="315"/>
      <c r="BJ5353" s="315"/>
      <c r="BK5353" s="315"/>
    </row>
    <row r="5354" spans="1:63" x14ac:dyDescent="0.25">
      <c r="A5354" s="9"/>
      <c r="B5354" s="185" t="s">
        <v>5970</v>
      </c>
      <c r="C5354" s="25" t="s">
        <v>5323</v>
      </c>
      <c r="D5354" s="193">
        <v>1.2755622</v>
      </c>
      <c r="E5354" s="193">
        <v>4.6970642E-2</v>
      </c>
      <c r="F5354" s="193">
        <v>6.8778976000000002E-3</v>
      </c>
      <c r="G5354" s="193">
        <v>4.3976726999999998E-3</v>
      </c>
      <c r="H5354" s="193">
        <v>2.7750769999999999E-4</v>
      </c>
      <c r="I5354" s="193">
        <v>2.9514659000000002E-3</v>
      </c>
      <c r="J5354" s="193">
        <v>1.1864667</v>
      </c>
      <c r="K5354" s="193">
        <v>7.7453218999999998E-5</v>
      </c>
      <c r="L5354" s="193">
        <v>2.7542790000000001E-2</v>
      </c>
      <c r="M5354" s="193">
        <v>0</v>
      </c>
      <c r="N5354" s="193">
        <v>0</v>
      </c>
      <c r="O5354" s="193">
        <v>0</v>
      </c>
      <c r="P5354" s="199">
        <f t="shared" si="1054"/>
        <v>0.34793068148148149</v>
      </c>
      <c r="Q5354" s="240">
        <v>3.4421168999999998</v>
      </c>
      <c r="R5354" s="99">
        <v>2.3720617000000002</v>
      </c>
      <c r="S5354" s="99">
        <v>0.85019199999999995</v>
      </c>
      <c r="T5354" s="99">
        <v>3.0066000000000001E-6</v>
      </c>
      <c r="U5354" s="99">
        <v>2.1582E-2</v>
      </c>
      <c r="V5354" s="99">
        <v>4.2981900000000003E-3</v>
      </c>
      <c r="W5354" s="99">
        <v>0.19398000000000001</v>
      </c>
      <c r="X5354" s="241">
        <f t="shared" si="1055"/>
        <v>2.7143581847619998E-2</v>
      </c>
      <c r="Y5354" s="241">
        <f t="shared" si="1056"/>
        <v>1.4192126950509998E-2</v>
      </c>
      <c r="Z5354" s="241">
        <f t="shared" si="1057"/>
        <v>6.9706925701100006E-3</v>
      </c>
      <c r="AA5354" s="241">
        <f t="shared" si="1058"/>
        <v>5.9807623270000006E-3</v>
      </c>
      <c r="AB5354" s="258">
        <v>9.6442865999999995E-3</v>
      </c>
      <c r="AC5354" s="258">
        <v>5.9968642000000003E-7</v>
      </c>
      <c r="AD5354" s="258">
        <v>2.0564125999999999E-3</v>
      </c>
      <c r="AE5354" s="258">
        <v>6.2635508999999998E-7</v>
      </c>
      <c r="AF5354" s="258">
        <v>2.4637394000000001E-3</v>
      </c>
      <c r="AG5354" s="258">
        <v>2.6462309E-5</v>
      </c>
      <c r="AH5354" s="258">
        <v>6.3121918000000003E-3</v>
      </c>
      <c r="AI5354" s="258">
        <v>9.2910785999999993E-6</v>
      </c>
      <c r="AJ5354" s="258">
        <v>6.4968475000000001E-6</v>
      </c>
      <c r="AK5354" s="258">
        <v>1.9073317E-4</v>
      </c>
      <c r="AL5354" s="258">
        <v>1.0012429E-4</v>
      </c>
      <c r="AM5354" s="258">
        <v>3.0038381E-7</v>
      </c>
      <c r="AN5354" s="258">
        <v>7.5845003000000005E-5</v>
      </c>
      <c r="AO5354" s="258">
        <v>2.7082442999999998E-4</v>
      </c>
      <c r="AP5354" s="258">
        <v>4.8855671999999999E-6</v>
      </c>
      <c r="AQ5354" s="258">
        <v>4.4135226999999998E-5</v>
      </c>
      <c r="AR5354" s="258">
        <v>5.9366271000000003E-3</v>
      </c>
      <c r="AT5354" s="193"/>
      <c r="AU5354" s="193"/>
      <c r="AV5354" s="193"/>
      <c r="AW5354" s="193"/>
      <c r="AX5354" s="193"/>
      <c r="AY5354" s="193"/>
      <c r="AZ5354" s="193"/>
      <c r="BA5354" s="193"/>
      <c r="BB5354" s="193"/>
      <c r="BC5354" s="193"/>
      <c r="BD5354" s="193"/>
      <c r="BE5354" s="315"/>
      <c r="BF5354" s="315"/>
      <c r="BG5354" s="315"/>
      <c r="BH5354" s="315"/>
      <c r="BI5354" s="315"/>
      <c r="BJ5354" s="315"/>
      <c r="BK5354" s="315"/>
    </row>
    <row r="5355" spans="1:63" x14ac:dyDescent="0.25">
      <c r="A5355" s="9"/>
      <c r="B5355" s="185" t="s">
        <v>5970</v>
      </c>
      <c r="C5355" s="25" t="s">
        <v>5322</v>
      </c>
      <c r="D5355" s="193">
        <v>0.30255896999999998</v>
      </c>
      <c r="E5355" s="193">
        <v>0.17892169999999999</v>
      </c>
      <c r="F5355" s="193">
        <v>8.2482692E-3</v>
      </c>
      <c r="G5355" s="193">
        <v>1.3155296E-2</v>
      </c>
      <c r="H5355" s="193">
        <v>4.7200315000000002E-4</v>
      </c>
      <c r="I5355" s="193">
        <v>3.2750408000000002E-3</v>
      </c>
      <c r="J5355" s="193">
        <v>7.0380856000000006E-2</v>
      </c>
      <c r="K5355" s="193">
        <v>9.9480725000000006E-5</v>
      </c>
      <c r="L5355" s="193">
        <v>2.8006321000000001E-2</v>
      </c>
      <c r="M5355" s="193">
        <v>0</v>
      </c>
      <c r="N5355" s="193">
        <v>0</v>
      </c>
      <c r="O5355" s="193">
        <v>0</v>
      </c>
      <c r="P5355" s="199">
        <f t="shared" si="1054"/>
        <v>1.3253459259259257</v>
      </c>
      <c r="Q5355" s="240">
        <v>5.3399102000000003</v>
      </c>
      <c r="R5355" s="99">
        <v>2.7491181999999998</v>
      </c>
      <c r="S5355" s="99">
        <v>2.1218400000000002</v>
      </c>
      <c r="T5355" s="99">
        <v>3.3535000000000002E-6</v>
      </c>
      <c r="U5355" s="99">
        <v>3.4257000000000003E-2</v>
      </c>
      <c r="V5355" s="99">
        <v>7.5616900000000003E-3</v>
      </c>
      <c r="W5355" s="99">
        <v>0.42713000000000001</v>
      </c>
      <c r="X5355" s="241">
        <f t="shared" si="1055"/>
        <v>7.3745147940241895E-2</v>
      </c>
      <c r="Y5355" s="241">
        <f t="shared" si="1056"/>
        <v>4.2339439350680005E-2</v>
      </c>
      <c r="Z5355" s="241">
        <f t="shared" si="1057"/>
        <v>2.4478413597561897E-2</v>
      </c>
      <c r="AA5355" s="241">
        <f t="shared" si="1058"/>
        <v>6.927294992E-3</v>
      </c>
      <c r="AB5355" s="258">
        <v>3.6737996000000002E-2</v>
      </c>
      <c r="AC5355" s="258">
        <v>7.7297682000000004E-7</v>
      </c>
      <c r="AD5355" s="258">
        <v>2.7351089999999999E-3</v>
      </c>
      <c r="AE5355" s="258">
        <v>8.0293285999999995E-7</v>
      </c>
      <c r="AF5355" s="258">
        <v>2.7964728999999998E-3</v>
      </c>
      <c r="AG5355" s="258">
        <v>6.8285540999999994E-5</v>
      </c>
      <c r="AH5355" s="258">
        <v>2.4044729000000001E-2</v>
      </c>
      <c r="AI5355" s="258">
        <v>1.1428729000000001E-5</v>
      </c>
      <c r="AJ5355" s="258">
        <v>9.1376429999999997E-6</v>
      </c>
      <c r="AK5355" s="258">
        <v>1.6267288E-5</v>
      </c>
      <c r="AL5355" s="258">
        <v>2.7445127000000001E-6</v>
      </c>
      <c r="AM5355" s="258">
        <v>8.4848619000000002E-9</v>
      </c>
      <c r="AN5355" s="258">
        <v>9.2338565000000001E-5</v>
      </c>
      <c r="AO5355" s="258">
        <v>2.7539724E-4</v>
      </c>
      <c r="AP5355" s="258">
        <v>2.6362134999999999E-5</v>
      </c>
      <c r="AQ5355" s="258">
        <v>4.6410691999999997E-5</v>
      </c>
      <c r="AR5355" s="258">
        <v>6.8808843E-3</v>
      </c>
      <c r="AT5355" s="193"/>
      <c r="AU5355" s="193"/>
      <c r="AV5355" s="193"/>
      <c r="AW5355" s="193"/>
      <c r="AX5355" s="193"/>
      <c r="AY5355" s="193"/>
      <c r="AZ5355" s="193"/>
      <c r="BA5355" s="193"/>
      <c r="BB5355" s="193"/>
      <c r="BC5355" s="193"/>
      <c r="BD5355" s="193"/>
      <c r="BE5355" s="315"/>
      <c r="BF5355" s="315"/>
      <c r="BG5355" s="315"/>
      <c r="BH5355" s="315"/>
      <c r="BI5355" s="315"/>
      <c r="BJ5355" s="315"/>
      <c r="BK5355" s="315"/>
    </row>
    <row r="5356" spans="1:63" x14ac:dyDescent="0.25">
      <c r="A5356" s="9"/>
      <c r="B5356" s="185" t="s">
        <v>5970</v>
      </c>
      <c r="C5356" s="25" t="s">
        <v>3508</v>
      </c>
      <c r="D5356" s="193">
        <v>3.9593362000000001</v>
      </c>
      <c r="E5356" s="193">
        <v>1.8154758</v>
      </c>
      <c r="F5356" s="193">
        <v>0.24539174999999999</v>
      </c>
      <c r="G5356" s="193">
        <v>1.5997939999999999</v>
      </c>
      <c r="H5356" s="193">
        <v>2.7894138999999998E-2</v>
      </c>
      <c r="I5356" s="193">
        <v>5.7355911000000002E-2</v>
      </c>
      <c r="J5356" s="193">
        <v>9.9925114999999995E-2</v>
      </c>
      <c r="K5356" s="193">
        <v>3.6269317000000001E-3</v>
      </c>
      <c r="L5356" s="193">
        <v>0.10987247999999999</v>
      </c>
      <c r="M5356" s="193">
        <v>0</v>
      </c>
      <c r="N5356" s="193">
        <v>0</v>
      </c>
      <c r="O5356" s="193">
        <v>0</v>
      </c>
      <c r="P5356" s="199">
        <f t="shared" si="1054"/>
        <v>13.447968888888887</v>
      </c>
      <c r="Q5356" s="240">
        <v>307.71089999999998</v>
      </c>
      <c r="R5356" s="99">
        <v>66.238415000000003</v>
      </c>
      <c r="S5356" s="99">
        <v>201.8408</v>
      </c>
      <c r="T5356" s="99">
        <v>6.6519999999999993E-5</v>
      </c>
      <c r="U5356" s="99">
        <v>2.0472000000000001</v>
      </c>
      <c r="V5356" s="99">
        <v>0.52241599999999999</v>
      </c>
      <c r="W5356" s="99">
        <v>37.061999999999998</v>
      </c>
      <c r="X5356" s="241">
        <f t="shared" si="1055"/>
        <v>0.88352691879410994</v>
      </c>
      <c r="Y5356" s="241">
        <f t="shared" si="1056"/>
        <v>0.48141821688299996</v>
      </c>
      <c r="Z5356" s="241">
        <f t="shared" si="1057"/>
        <v>0.23582927143111002</v>
      </c>
      <c r="AA5356" s="241">
        <f t="shared" si="1058"/>
        <v>0.16627943047999999</v>
      </c>
      <c r="AB5356" s="258">
        <v>0.34792923999999997</v>
      </c>
      <c r="AC5356" s="258">
        <v>3.0533892000000001E-5</v>
      </c>
      <c r="AD5356" s="258">
        <v>6.6773613999999995E-2</v>
      </c>
      <c r="AE5356" s="258">
        <v>2.9887791000000001E-5</v>
      </c>
      <c r="AF5356" s="258">
        <v>6.0018927999999999E-2</v>
      </c>
      <c r="AG5356" s="258">
        <v>6.6360131999999997E-3</v>
      </c>
      <c r="AH5356" s="258">
        <v>0.22718014</v>
      </c>
      <c r="AI5356" s="258">
        <v>3.8327994000000003E-4</v>
      </c>
      <c r="AJ5356" s="258">
        <v>4.7379595E-4</v>
      </c>
      <c r="AK5356" s="258">
        <v>3.4396630999999997E-4</v>
      </c>
      <c r="AL5356" s="258">
        <v>4.5573695E-5</v>
      </c>
      <c r="AM5356" s="258">
        <v>1.4803610999999999E-7</v>
      </c>
      <c r="AN5356" s="258">
        <v>2.8477992999999999E-3</v>
      </c>
      <c r="AO5356" s="258">
        <v>1.6995479999999999E-3</v>
      </c>
      <c r="AP5356" s="258">
        <v>2.8550201999999998E-3</v>
      </c>
      <c r="AQ5356" s="258">
        <v>4.1915048E-4</v>
      </c>
      <c r="AR5356" s="258">
        <v>0.16586028</v>
      </c>
      <c r="AT5356" s="193"/>
      <c r="AU5356" s="193"/>
      <c r="AV5356" s="193"/>
      <c r="AW5356" s="193"/>
      <c r="AX5356" s="193"/>
      <c r="AY5356" s="193"/>
      <c r="AZ5356" s="193"/>
      <c r="BA5356" s="193"/>
      <c r="BB5356" s="193"/>
      <c r="BC5356" s="193"/>
      <c r="BD5356" s="193"/>
      <c r="BE5356" s="315"/>
      <c r="BF5356" s="315"/>
      <c r="BG5356" s="315"/>
      <c r="BH5356" s="315"/>
      <c r="BI5356" s="315"/>
      <c r="BJ5356" s="315"/>
      <c r="BK5356" s="315"/>
    </row>
    <row r="5357" spans="1:63" x14ac:dyDescent="0.25">
      <c r="A5357" s="9"/>
      <c r="B5357" s="185" t="s">
        <v>5970</v>
      </c>
      <c r="C5357" s="25" t="s">
        <v>3507</v>
      </c>
      <c r="D5357" s="193">
        <v>1.2138420999999999</v>
      </c>
      <c r="E5357" s="193">
        <v>5.8713360999999999E-2</v>
      </c>
      <c r="F5357" s="193">
        <v>8.9980608000000007E-3</v>
      </c>
      <c r="G5357" s="193">
        <v>1.3490354E-2</v>
      </c>
      <c r="H5357" s="193">
        <v>2.9191260000000001E-4</v>
      </c>
      <c r="I5357" s="193">
        <v>2.9990987000000002E-3</v>
      </c>
      <c r="J5357" s="193">
        <v>1.1016532000000001</v>
      </c>
      <c r="K5357" s="193">
        <v>7.4773585000000004E-5</v>
      </c>
      <c r="L5357" s="193">
        <v>2.7621340000000001E-2</v>
      </c>
      <c r="M5357" s="193">
        <v>0</v>
      </c>
      <c r="N5357" s="193">
        <v>0</v>
      </c>
      <c r="O5357" s="193">
        <v>0</v>
      </c>
      <c r="P5357" s="199">
        <f t="shared" si="1054"/>
        <v>0.43491378518518514</v>
      </c>
      <c r="Q5357" s="240">
        <v>3.8749380000000002</v>
      </c>
      <c r="R5357" s="99">
        <v>2.4368042999999999</v>
      </c>
      <c r="S5357" s="99">
        <v>1.1581360000000001</v>
      </c>
      <c r="T5357" s="99">
        <v>3.0276999999999998E-6</v>
      </c>
      <c r="U5357" s="99">
        <v>2.4551E-2</v>
      </c>
      <c r="V5357" s="99">
        <v>5.0837199999999999E-3</v>
      </c>
      <c r="W5357" s="99">
        <v>0.25036000000000003</v>
      </c>
      <c r="X5357" s="241">
        <f t="shared" si="1055"/>
        <v>0.11860142815973998</v>
      </c>
      <c r="Y5357" s="241">
        <f t="shared" si="1056"/>
        <v>0.10352244457783999</v>
      </c>
      <c r="Z5357" s="241">
        <f t="shared" si="1057"/>
        <v>8.9355140698999993E-3</v>
      </c>
      <c r="AA5357" s="241">
        <f t="shared" si="1058"/>
        <v>6.143469512E-3</v>
      </c>
      <c r="AB5357" s="258">
        <v>1.2055306E-2</v>
      </c>
      <c r="AC5357" s="258">
        <v>6.3072944000000002E-7</v>
      </c>
      <c r="AD5357" s="258">
        <v>8.8620617999999998E-2</v>
      </c>
      <c r="AE5357" s="258">
        <v>7.518994E-7</v>
      </c>
      <c r="AF5357" s="258">
        <v>2.8085499999999999E-3</v>
      </c>
      <c r="AG5357" s="258">
        <v>3.6587949000000003E-5</v>
      </c>
      <c r="AH5357" s="258">
        <v>7.8900806E-3</v>
      </c>
      <c r="AI5357" s="258">
        <v>1.3328686999999999E-5</v>
      </c>
      <c r="AJ5357" s="258">
        <v>7.1164755E-6</v>
      </c>
      <c r="AK5357" s="258">
        <v>6.2998603999999997E-4</v>
      </c>
      <c r="AL5357" s="258">
        <v>3.5838321999999999E-5</v>
      </c>
      <c r="AM5357" s="258">
        <v>1.0732239999999999E-7</v>
      </c>
      <c r="AN5357" s="258">
        <v>7.9030853000000001E-5</v>
      </c>
      <c r="AO5357" s="258">
        <v>2.6908626999999998E-4</v>
      </c>
      <c r="AP5357" s="258">
        <v>1.0939499999999999E-5</v>
      </c>
      <c r="AQ5357" s="258">
        <v>4.4611911999999998E-5</v>
      </c>
      <c r="AR5357" s="258">
        <v>6.0988576000000003E-3</v>
      </c>
      <c r="AT5357" s="193"/>
      <c r="AU5357" s="193"/>
      <c r="AV5357" s="193"/>
      <c r="AW5357" s="193"/>
      <c r="AX5357" s="193"/>
      <c r="AY5357" s="193"/>
      <c r="AZ5357" s="193"/>
      <c r="BA5357" s="193"/>
      <c r="BB5357" s="193"/>
      <c r="BC5357" s="193"/>
      <c r="BD5357" s="193"/>
      <c r="BE5357" s="315"/>
      <c r="BF5357" s="315"/>
      <c r="BG5357" s="315"/>
      <c r="BH5357" s="315"/>
      <c r="BI5357" s="315"/>
      <c r="BJ5357" s="315"/>
      <c r="BK5357" s="315"/>
    </row>
    <row r="5358" spans="1:63" x14ac:dyDescent="0.25">
      <c r="A5358" s="9"/>
      <c r="B5358" s="185" t="s">
        <v>5970</v>
      </c>
      <c r="C5358" s="25" t="s">
        <v>4131</v>
      </c>
      <c r="D5358" s="193">
        <v>133.11876000000001</v>
      </c>
      <c r="E5358" s="193">
        <v>119.89641</v>
      </c>
      <c r="F5358" s="193">
        <v>1.5704182</v>
      </c>
      <c r="G5358" s="193">
        <v>10.373633999999999</v>
      </c>
      <c r="H5358" s="193">
        <v>0.18015468000000001</v>
      </c>
      <c r="I5358" s="193">
        <v>0.35044722</v>
      </c>
      <c r="J5358" s="193">
        <v>0.20056542999999999</v>
      </c>
      <c r="K5358" s="193">
        <v>2.6440182999999999E-2</v>
      </c>
      <c r="L5358" s="193">
        <v>0.52068957000000005</v>
      </c>
      <c r="M5358" s="193">
        <v>0</v>
      </c>
      <c r="N5358" s="193">
        <v>0</v>
      </c>
      <c r="O5358" s="193">
        <v>0</v>
      </c>
      <c r="P5358" s="199">
        <f t="shared" si="1054"/>
        <v>888.12155555555557</v>
      </c>
      <c r="Q5358" s="240">
        <v>1972.8563999999999</v>
      </c>
      <c r="R5358" s="99">
        <v>408.82065</v>
      </c>
      <c r="S5358" s="99">
        <v>1307.712</v>
      </c>
      <c r="T5358" s="99">
        <v>3.9252999999999998E-4</v>
      </c>
      <c r="U5358" s="99">
        <v>13.099</v>
      </c>
      <c r="V5358" s="99">
        <v>3.3643399999999999</v>
      </c>
      <c r="W5358" s="99">
        <v>239.86</v>
      </c>
      <c r="X5358" s="241">
        <f t="shared" si="1055"/>
        <v>42.649439269649392</v>
      </c>
      <c r="Y5358" s="241">
        <f t="shared" si="1056"/>
        <v>25.458939348880001</v>
      </c>
      <c r="Z5358" s="241">
        <f t="shared" si="1057"/>
        <v>16.164337148269393</v>
      </c>
      <c r="AA5358" s="241">
        <f t="shared" si="1058"/>
        <v>1.0261627725</v>
      </c>
      <c r="AB5358" s="258">
        <v>24.618459000000001</v>
      </c>
      <c r="AC5358" s="258">
        <v>1.8782558000000001E-4</v>
      </c>
      <c r="AD5358" s="258">
        <v>0.41971428</v>
      </c>
      <c r="AE5358" s="258">
        <v>1.9393230000000001E-4</v>
      </c>
      <c r="AF5358" s="258">
        <v>0.37738060000000001</v>
      </c>
      <c r="AG5358" s="258">
        <v>4.3003711E-2</v>
      </c>
      <c r="AH5358" s="258">
        <v>16.112496</v>
      </c>
      <c r="AI5358" s="258">
        <v>2.4587652E-3</v>
      </c>
      <c r="AJ5358" s="258">
        <v>2.7476821E-3</v>
      </c>
      <c r="AK5358" s="258">
        <v>1.9721335999999998E-3</v>
      </c>
      <c r="AL5358" s="258">
        <v>2.7968378E-4</v>
      </c>
      <c r="AM5358" s="258">
        <v>9.1108939E-7</v>
      </c>
      <c r="AN5358" s="258">
        <v>1.7533177E-2</v>
      </c>
      <c r="AO5358" s="258">
        <v>8.9825064999999992E-3</v>
      </c>
      <c r="AP5358" s="258">
        <v>1.7866289E-2</v>
      </c>
      <c r="AQ5358" s="258">
        <v>2.4148724999999999E-3</v>
      </c>
      <c r="AR5358" s="258">
        <v>1.0237479</v>
      </c>
      <c r="AT5358" s="193"/>
      <c r="AU5358" s="193"/>
      <c r="AV5358" s="193"/>
      <c r="AW5358" s="193"/>
      <c r="AX5358" s="193"/>
      <c r="AY5358" s="193"/>
      <c r="AZ5358" s="193"/>
      <c r="BA5358" s="193"/>
      <c r="BB5358" s="193"/>
      <c r="BC5358" s="193"/>
      <c r="BD5358" s="193"/>
      <c r="BE5358" s="315"/>
      <c r="BF5358" s="315"/>
      <c r="BG5358" s="315"/>
      <c r="BH5358" s="315"/>
      <c r="BI5358" s="315"/>
      <c r="BJ5358" s="315"/>
      <c r="BK5358" s="315"/>
    </row>
    <row r="5359" spans="1:63" x14ac:dyDescent="0.25">
      <c r="A5359" s="9"/>
      <c r="B5359" s="185" t="s">
        <v>5970</v>
      </c>
      <c r="C5359" s="25" t="s">
        <v>4130</v>
      </c>
      <c r="D5359" s="193">
        <v>2.2735761999999999</v>
      </c>
      <c r="E5359" s="193">
        <v>0.59711035999999995</v>
      </c>
      <c r="F5359" s="193">
        <v>1.4240035999999999E-2</v>
      </c>
      <c r="G5359" s="193">
        <v>4.9954624000000003E-2</v>
      </c>
      <c r="H5359" s="193">
        <v>1.1213476E-3</v>
      </c>
      <c r="I5359" s="193">
        <v>4.5385842000000001E-3</v>
      </c>
      <c r="J5359" s="193">
        <v>1.5766138000000001</v>
      </c>
      <c r="K5359" s="193">
        <v>2.0388682E-4</v>
      </c>
      <c r="L5359" s="193">
        <v>2.9793534E-2</v>
      </c>
      <c r="M5359" s="193">
        <v>0</v>
      </c>
      <c r="N5359" s="193">
        <v>0</v>
      </c>
      <c r="O5359" s="193">
        <v>0</v>
      </c>
      <c r="P5359" s="199">
        <f t="shared" si="1054"/>
        <v>4.4230397037037035</v>
      </c>
      <c r="Q5359" s="240">
        <v>12.296707</v>
      </c>
      <c r="R5359" s="99">
        <v>4.2252215</v>
      </c>
      <c r="S5359" s="99">
        <v>6.7043200000000001</v>
      </c>
      <c r="T5359" s="99">
        <v>4.8122999999999996E-6</v>
      </c>
      <c r="U5359" s="99">
        <v>8.0295000000000005E-2</v>
      </c>
      <c r="V5359" s="99">
        <v>1.9365400000000001E-2</v>
      </c>
      <c r="W5359" s="99">
        <v>1.2675000000000001</v>
      </c>
      <c r="X5359" s="241">
        <f t="shared" si="1055"/>
        <v>0.23500585337738999</v>
      </c>
      <c r="Y5359" s="241">
        <f t="shared" si="1056"/>
        <v>0.14202364885300001</v>
      </c>
      <c r="Z5359" s="241">
        <f t="shared" si="1057"/>
        <v>8.235019790138999E-2</v>
      </c>
      <c r="AA5359" s="241">
        <f t="shared" si="1058"/>
        <v>1.0632006623000002E-2</v>
      </c>
      <c r="AB5359" s="258">
        <v>0.12260511</v>
      </c>
      <c r="AC5359" s="258">
        <v>1.4539961E-6</v>
      </c>
      <c r="AD5359" s="258">
        <v>1.4979675E-2</v>
      </c>
      <c r="AE5359" s="258">
        <v>1.5433269000000001E-6</v>
      </c>
      <c r="AF5359" s="258">
        <v>4.2168978000000001E-3</v>
      </c>
      <c r="AG5359" s="258">
        <v>2.1896873000000001E-4</v>
      </c>
      <c r="AH5359" s="258">
        <v>8.0243630999999996E-2</v>
      </c>
      <c r="AI5359" s="258">
        <v>2.0857313E-5</v>
      </c>
      <c r="AJ5359" s="258">
        <v>1.8795397000000001E-5</v>
      </c>
      <c r="AK5359" s="258">
        <v>1.3996052E-3</v>
      </c>
      <c r="AL5359" s="258">
        <v>1.1454466E-4</v>
      </c>
      <c r="AM5359" s="258">
        <v>3.4422038999999998E-7</v>
      </c>
      <c r="AN5359" s="258">
        <v>1.5483915000000001E-4</v>
      </c>
      <c r="AO5359" s="258">
        <v>3.1089139E-4</v>
      </c>
      <c r="AP5359" s="258">
        <v>8.6689571000000005E-5</v>
      </c>
      <c r="AQ5359" s="258">
        <v>5.4837623000000001E-5</v>
      </c>
      <c r="AR5359" s="258">
        <v>1.0577169000000001E-2</v>
      </c>
      <c r="AT5359" s="193"/>
      <c r="AU5359" s="193"/>
      <c r="AV5359" s="193"/>
      <c r="AW5359" s="193"/>
      <c r="AX5359" s="193"/>
      <c r="AY5359" s="193"/>
      <c r="AZ5359" s="193"/>
      <c r="BA5359" s="193"/>
      <c r="BB5359" s="193"/>
      <c r="BC5359" s="193"/>
      <c r="BD5359" s="193"/>
      <c r="BE5359" s="315"/>
      <c r="BF5359" s="315"/>
      <c r="BG5359" s="315"/>
      <c r="BH5359" s="315"/>
      <c r="BI5359" s="315"/>
      <c r="BJ5359" s="315"/>
      <c r="BK5359" s="315"/>
    </row>
    <row r="5360" spans="1:63" x14ac:dyDescent="0.25">
      <c r="A5360" s="9"/>
      <c r="B5360" s="185" t="s">
        <v>5970</v>
      </c>
      <c r="C5360" s="25" t="s">
        <v>4129</v>
      </c>
      <c r="D5360" s="193">
        <v>2.3837733000000001</v>
      </c>
      <c r="E5360" s="193">
        <v>1.1389674999999999</v>
      </c>
      <c r="F5360" s="193">
        <v>0.27503580999999999</v>
      </c>
      <c r="G5360" s="193">
        <v>0.91540995000000003</v>
      </c>
      <c r="H5360" s="193">
        <v>1.8261951999999999E-3</v>
      </c>
      <c r="I5360" s="193">
        <v>9.6227963999999996E-3</v>
      </c>
      <c r="J5360" s="193">
        <v>5.0315879000000004E-3</v>
      </c>
      <c r="K5360" s="193">
        <v>3.1486156999999999E-4</v>
      </c>
      <c r="L5360" s="193">
        <v>3.7564629000000002E-2</v>
      </c>
      <c r="M5360" s="193">
        <v>0</v>
      </c>
      <c r="N5360" s="193">
        <v>0</v>
      </c>
      <c r="O5360" s="193">
        <v>0</v>
      </c>
      <c r="P5360" s="199">
        <f t="shared" si="1054"/>
        <v>8.4367962962962952</v>
      </c>
      <c r="Q5360" s="240">
        <v>48.398392999999999</v>
      </c>
      <c r="R5360" s="99">
        <v>10.760744000000001</v>
      </c>
      <c r="S5360" s="99">
        <v>31.43224</v>
      </c>
      <c r="T5360" s="99">
        <v>9.2914000000000005E-6</v>
      </c>
      <c r="U5360" s="99">
        <v>0.32162000000000002</v>
      </c>
      <c r="V5360" s="99">
        <v>8.2480200000000004E-2</v>
      </c>
      <c r="W5360" s="99">
        <v>5.8013000000000003</v>
      </c>
      <c r="X5360" s="241">
        <f t="shared" si="1055"/>
        <v>0.47511899392356299</v>
      </c>
      <c r="Y5360" s="241">
        <f t="shared" si="1056"/>
        <v>0.29318604237560003</v>
      </c>
      <c r="Z5360" s="241">
        <f t="shared" si="1057"/>
        <v>0.154888996072963</v>
      </c>
      <c r="AA5360" s="241">
        <f t="shared" si="1058"/>
        <v>2.7043955475000003E-2</v>
      </c>
      <c r="AB5360" s="258">
        <v>0.23385006</v>
      </c>
      <c r="AC5360" s="258">
        <v>4.4018096E-6</v>
      </c>
      <c r="AD5360" s="258">
        <v>1.1387362E-2</v>
      </c>
      <c r="AE5360" s="258">
        <v>1.7804866E-5</v>
      </c>
      <c r="AF5360" s="258">
        <v>4.6894151000000002E-2</v>
      </c>
      <c r="AG5360" s="258">
        <v>1.0322627E-3</v>
      </c>
      <c r="AH5360" s="258">
        <v>0.15304029</v>
      </c>
      <c r="AI5360" s="258">
        <v>5.1476240999999998E-4</v>
      </c>
      <c r="AJ5360" s="258">
        <v>6.9778429000000002E-5</v>
      </c>
      <c r="AK5360" s="258">
        <v>5.0831417999999998E-5</v>
      </c>
      <c r="AL5360" s="258">
        <v>8.6022428999999998E-6</v>
      </c>
      <c r="AM5360" s="258">
        <v>2.7763062999999999E-8</v>
      </c>
      <c r="AN5360" s="258">
        <v>4.4494705000000002E-4</v>
      </c>
      <c r="AO5360" s="258">
        <v>4.1958627000000001E-4</v>
      </c>
      <c r="AP5360" s="258">
        <v>3.4017048999999998E-4</v>
      </c>
      <c r="AQ5360" s="258">
        <v>9.5721475E-5</v>
      </c>
      <c r="AR5360" s="258">
        <v>2.6948234000000001E-2</v>
      </c>
      <c r="AT5360" s="193"/>
      <c r="AU5360" s="193"/>
      <c r="AV5360" s="193"/>
      <c r="AW5360" s="193"/>
      <c r="AX5360" s="193"/>
      <c r="AY5360" s="193"/>
      <c r="AZ5360" s="193"/>
      <c r="BA5360" s="193"/>
      <c r="BB5360" s="193"/>
      <c r="BC5360" s="193"/>
      <c r="BD5360" s="193"/>
      <c r="BE5360" s="315"/>
      <c r="BF5360" s="315"/>
      <c r="BG5360" s="315"/>
      <c r="BH5360" s="315"/>
      <c r="BI5360" s="315"/>
      <c r="BJ5360" s="315"/>
      <c r="BK5360" s="315"/>
    </row>
    <row r="5361" spans="1:63" x14ac:dyDescent="0.25">
      <c r="A5361" s="9"/>
      <c r="B5361" s="185" t="s">
        <v>5970</v>
      </c>
      <c r="C5361" s="25" t="s">
        <v>3365</v>
      </c>
      <c r="D5361" s="193">
        <v>28.475985000000001</v>
      </c>
      <c r="E5361" s="193">
        <v>25.626850999999998</v>
      </c>
      <c r="F5361" s="193">
        <v>0.34052032999999998</v>
      </c>
      <c r="G5361" s="193">
        <v>2.2104013999999998</v>
      </c>
      <c r="H5361" s="193">
        <v>3.9404332E-2</v>
      </c>
      <c r="I5361" s="193">
        <v>7.6765320999999997E-2</v>
      </c>
      <c r="J5361" s="193">
        <v>4.4003688999999999E-2</v>
      </c>
      <c r="K5361" s="193">
        <v>5.8185271999999996E-3</v>
      </c>
      <c r="L5361" s="193">
        <v>0.13221963</v>
      </c>
      <c r="M5361" s="193">
        <v>0</v>
      </c>
      <c r="N5361" s="193">
        <v>0</v>
      </c>
      <c r="O5361" s="193">
        <v>0</v>
      </c>
      <c r="P5361" s="199">
        <f t="shared" si="1054"/>
        <v>189.8285259259259</v>
      </c>
      <c r="Q5361" s="240">
        <v>418.04250000000002</v>
      </c>
      <c r="R5361" s="99">
        <v>88.556786000000002</v>
      </c>
      <c r="S5361" s="99">
        <v>275.44720000000001</v>
      </c>
      <c r="T5361" s="99">
        <v>8.6536E-5</v>
      </c>
      <c r="U5361" s="99">
        <v>2.7728000000000002</v>
      </c>
      <c r="V5361" s="99">
        <v>0.71062999999999998</v>
      </c>
      <c r="W5361" s="99">
        <v>50.555</v>
      </c>
      <c r="X5361" s="241">
        <f t="shared" si="1055"/>
        <v>9.1209277286505497</v>
      </c>
      <c r="Y5361" s="241">
        <f t="shared" si="1056"/>
        <v>5.4434224082169997</v>
      </c>
      <c r="Z5361" s="241">
        <f t="shared" si="1057"/>
        <v>3.4552061074735509</v>
      </c>
      <c r="AA5361" s="241">
        <f t="shared" si="1058"/>
        <v>0.22229921295999999</v>
      </c>
      <c r="AB5361" s="258">
        <v>5.2619895999999997</v>
      </c>
      <c r="AC5361" s="258">
        <v>4.0327662E-5</v>
      </c>
      <c r="AD5361" s="258">
        <v>8.9796461999999994E-2</v>
      </c>
      <c r="AE5361" s="258">
        <v>4.2408355000000002E-5</v>
      </c>
      <c r="AF5361" s="258">
        <v>8.2496489000000006E-2</v>
      </c>
      <c r="AG5361" s="258">
        <v>9.0571212000000005E-3</v>
      </c>
      <c r="AH5361" s="258">
        <v>3.4439060000000001</v>
      </c>
      <c r="AI5361" s="258">
        <v>5.3139191000000003E-4</v>
      </c>
      <c r="AJ5361" s="258">
        <v>5.8308997999999995E-4</v>
      </c>
      <c r="AK5361" s="258">
        <v>4.2008071000000001E-4</v>
      </c>
      <c r="AL5361" s="258">
        <v>6.0732788999999999E-5</v>
      </c>
      <c r="AM5361" s="258">
        <v>1.9758454999999999E-7</v>
      </c>
      <c r="AN5361" s="258">
        <v>3.7661486000000002E-3</v>
      </c>
      <c r="AO5361" s="258">
        <v>2.1382121E-3</v>
      </c>
      <c r="AP5361" s="258">
        <v>3.8002537999999998E-3</v>
      </c>
      <c r="AQ5361" s="258">
        <v>5.4439295999999995E-4</v>
      </c>
      <c r="AR5361" s="258">
        <v>0.22175481999999999</v>
      </c>
      <c r="AT5361" s="193"/>
      <c r="AU5361" s="193"/>
      <c r="AV5361" s="193"/>
      <c r="AW5361" s="193"/>
      <c r="AX5361" s="193"/>
      <c r="AY5361" s="193"/>
      <c r="AZ5361" s="193"/>
      <c r="BA5361" s="193"/>
      <c r="BB5361" s="193"/>
      <c r="BC5361" s="193"/>
      <c r="BD5361" s="193"/>
      <c r="BE5361" s="315"/>
      <c r="BF5361" s="315"/>
      <c r="BG5361" s="315"/>
      <c r="BH5361" s="315"/>
      <c r="BI5361" s="315"/>
      <c r="BJ5361" s="315"/>
      <c r="BK5361" s="315"/>
    </row>
    <row r="5362" spans="1:63" x14ac:dyDescent="0.25">
      <c r="A5362" s="9"/>
      <c r="B5362" s="185" t="s">
        <v>5970</v>
      </c>
      <c r="C5362" s="25" t="s">
        <v>2080</v>
      </c>
      <c r="D5362" s="193">
        <v>0.39661289</v>
      </c>
      <c r="E5362" s="193">
        <v>2.8526295E-2</v>
      </c>
      <c r="F5362" s="193">
        <v>4.9180554999999999E-3</v>
      </c>
      <c r="G5362" s="193">
        <v>5.6503309000000002E-4</v>
      </c>
      <c r="H5362" s="193">
        <v>1.9459960000000001E-4</v>
      </c>
      <c r="I5362" s="193">
        <v>2.1490952999999998E-3</v>
      </c>
      <c r="J5362" s="193">
        <v>0.33990359999999997</v>
      </c>
      <c r="K5362" s="193">
        <v>5.3404415000000001E-5</v>
      </c>
      <c r="L5362" s="193">
        <v>2.0302806999999999E-2</v>
      </c>
      <c r="M5362" s="193">
        <v>0</v>
      </c>
      <c r="N5362" s="193">
        <v>0</v>
      </c>
      <c r="O5362" s="193">
        <v>0</v>
      </c>
      <c r="P5362" s="199">
        <f t="shared" si="1054"/>
        <v>0.21130588888888888</v>
      </c>
      <c r="Q5362" s="240">
        <v>2.3971634000000002</v>
      </c>
      <c r="R5362" s="99">
        <v>1.7875148000000001</v>
      </c>
      <c r="S5362" s="99">
        <v>0.47675040000000002</v>
      </c>
      <c r="T5362" s="99">
        <v>2.2143000000000001E-6</v>
      </c>
      <c r="U5362" s="99">
        <v>1.4763E-2</v>
      </c>
      <c r="V5362" s="99">
        <v>2.812958E-3</v>
      </c>
      <c r="W5362" s="99">
        <v>0.11532000000000001</v>
      </c>
      <c r="X5362" s="241">
        <f t="shared" si="1055"/>
        <v>1.8412587781838002E-2</v>
      </c>
      <c r="Y5362" s="241">
        <f t="shared" si="1056"/>
        <v>9.7905554927100007E-3</v>
      </c>
      <c r="Z5362" s="241">
        <f t="shared" si="1057"/>
        <v>4.1159313461280001E-3</v>
      </c>
      <c r="AA5362" s="241">
        <f t="shared" si="1058"/>
        <v>4.506100943E-3</v>
      </c>
      <c r="AB5362" s="258">
        <v>5.8571745000000003E-3</v>
      </c>
      <c r="AC5362" s="258">
        <v>4.3988803E-7</v>
      </c>
      <c r="AD5362" s="258">
        <v>2.1353971999999999E-3</v>
      </c>
      <c r="AE5362" s="258">
        <v>4.4101867999999999E-7</v>
      </c>
      <c r="AF5362" s="258">
        <v>1.7826264E-3</v>
      </c>
      <c r="AG5362" s="258">
        <v>1.4476485999999999E-5</v>
      </c>
      <c r="AH5362" s="258">
        <v>3.8335680999999999E-3</v>
      </c>
      <c r="AI5362" s="258">
        <v>6.5870468000000001E-6</v>
      </c>
      <c r="AJ5362" s="258">
        <v>4.5040094999999997E-6</v>
      </c>
      <c r="AK5362" s="258">
        <v>5.1542049000000003E-5</v>
      </c>
      <c r="AL5362" s="258">
        <v>1.6203456000000001E-5</v>
      </c>
      <c r="AM5362" s="258">
        <v>4.8409228E-8</v>
      </c>
      <c r="AN5362" s="258">
        <v>5.4245149000000001E-5</v>
      </c>
      <c r="AO5362" s="258">
        <v>1.4286950000000001E-4</v>
      </c>
      <c r="AP5362" s="258">
        <v>6.3636266000000003E-6</v>
      </c>
      <c r="AQ5362" s="258">
        <v>3.2383443000000003E-5</v>
      </c>
      <c r="AR5362" s="258">
        <v>4.4737175000000001E-3</v>
      </c>
      <c r="AT5362" s="193"/>
      <c r="AU5362" s="193"/>
      <c r="AV5362" s="193"/>
      <c r="AW5362" s="193"/>
      <c r="AX5362" s="193"/>
      <c r="AY5362" s="193"/>
      <c r="AZ5362" s="193"/>
      <c r="BA5362" s="193"/>
      <c r="BB5362" s="193"/>
      <c r="BC5362" s="193"/>
      <c r="BD5362" s="193"/>
      <c r="BE5362" s="315"/>
      <c r="BF5362" s="315"/>
      <c r="BG5362" s="315"/>
      <c r="BH5362" s="315"/>
      <c r="BI5362" s="315"/>
      <c r="BJ5362" s="315"/>
      <c r="BK5362" s="315"/>
    </row>
    <row r="5363" spans="1:63" x14ac:dyDescent="0.25">
      <c r="A5363" s="9"/>
      <c r="B5363" s="185" t="s">
        <v>5970</v>
      </c>
      <c r="C5363" s="25" t="s">
        <v>2119</v>
      </c>
      <c r="D5363" s="193">
        <v>1.999042</v>
      </c>
      <c r="E5363" s="193">
        <v>0.43319823000000002</v>
      </c>
      <c r="F5363" s="193">
        <v>0.25859916999999999</v>
      </c>
      <c r="G5363" s="193">
        <v>1.1846889</v>
      </c>
      <c r="H5363" s="193">
        <v>3.3940092E-3</v>
      </c>
      <c r="I5363" s="193">
        <v>1.8366169000000002E-2</v>
      </c>
      <c r="J5363" s="193">
        <v>1.0775900999999999E-2</v>
      </c>
      <c r="K5363" s="193">
        <v>6.7688484999999996E-4</v>
      </c>
      <c r="L5363" s="193">
        <v>8.9342698999999998E-2</v>
      </c>
      <c r="M5363" s="193">
        <v>0</v>
      </c>
      <c r="N5363" s="193">
        <v>0</v>
      </c>
      <c r="O5363" s="193">
        <v>0</v>
      </c>
      <c r="P5363" s="199">
        <f t="shared" si="1054"/>
        <v>3.2088757777777777</v>
      </c>
      <c r="Q5363" s="240">
        <v>70.023538000000002</v>
      </c>
      <c r="R5363" s="99">
        <v>21.662306000000001</v>
      </c>
      <c r="S5363" s="99">
        <v>40.326720000000002</v>
      </c>
      <c r="T5363" s="99">
        <v>2.1678000000000001E-5</v>
      </c>
      <c r="U5363" s="99">
        <v>0.65276999999999996</v>
      </c>
      <c r="V5363" s="99">
        <v>0.17691950000000001</v>
      </c>
      <c r="W5363" s="99">
        <v>7.2047999999999996</v>
      </c>
      <c r="X5363" s="241">
        <f t="shared" si="1055"/>
        <v>0.28984562729960001</v>
      </c>
      <c r="Y5363" s="241">
        <f t="shared" si="1056"/>
        <v>0.17095508331700002</v>
      </c>
      <c r="Z5363" s="241">
        <f t="shared" si="1057"/>
        <v>6.4466215072600017E-2</v>
      </c>
      <c r="AA5363" s="241">
        <f t="shared" si="1058"/>
        <v>5.442432891E-2</v>
      </c>
      <c r="AB5363" s="258">
        <v>8.6605058999999998E-2</v>
      </c>
      <c r="AC5363" s="258">
        <v>5.0435459000000003E-5</v>
      </c>
      <c r="AD5363" s="258">
        <v>3.5626680000000001E-2</v>
      </c>
      <c r="AE5363" s="258">
        <v>1.7244257999999999E-5</v>
      </c>
      <c r="AF5363" s="258">
        <v>4.7335298999999997E-2</v>
      </c>
      <c r="AG5363" s="258">
        <v>1.3203656E-3</v>
      </c>
      <c r="AH5363" s="258">
        <v>5.6623631000000001E-2</v>
      </c>
      <c r="AI5363" s="258">
        <v>4.7099343999999999E-4</v>
      </c>
      <c r="AJ5363" s="258">
        <v>3.9763866000000004E-3</v>
      </c>
      <c r="AK5363" s="258">
        <v>1.2903823E-4</v>
      </c>
      <c r="AL5363" s="258">
        <v>1.7512301000000001E-5</v>
      </c>
      <c r="AM5363" s="258">
        <v>5.7261599999999998E-8</v>
      </c>
      <c r="AN5363" s="258">
        <v>1.5481576000000001E-3</v>
      </c>
      <c r="AO5363" s="258">
        <v>9.1110192E-4</v>
      </c>
      <c r="AP5363" s="258">
        <v>7.8933672000000002E-4</v>
      </c>
      <c r="AQ5363" s="258">
        <v>1.8104391E-4</v>
      </c>
      <c r="AR5363" s="258">
        <v>5.4243285000000002E-2</v>
      </c>
      <c r="AT5363" s="193"/>
      <c r="AU5363" s="193"/>
      <c r="AV5363" s="193"/>
      <c r="AW5363" s="193"/>
      <c r="AX5363" s="193"/>
      <c r="AY5363" s="193"/>
      <c r="AZ5363" s="193"/>
      <c r="BA5363" s="193"/>
      <c r="BB5363" s="193"/>
      <c r="BC5363" s="193"/>
      <c r="BD5363" s="193"/>
      <c r="BE5363" s="315"/>
      <c r="BF5363" s="315"/>
      <c r="BG5363" s="315"/>
      <c r="BH5363" s="315"/>
      <c r="BI5363" s="315"/>
      <c r="BJ5363" s="315"/>
      <c r="BK5363" s="315"/>
    </row>
    <row r="5364" spans="1:63" x14ac:dyDescent="0.25">
      <c r="A5364" s="9"/>
      <c r="B5364" s="185" t="s">
        <v>5970</v>
      </c>
      <c r="C5364" s="25" t="s">
        <v>2118</v>
      </c>
      <c r="D5364" s="193">
        <v>9.7493590000000005E-2</v>
      </c>
      <c r="E5364" s="193">
        <v>4.4815494999999997E-2</v>
      </c>
      <c r="F5364" s="193">
        <v>7.9180985999999995E-3</v>
      </c>
      <c r="G5364" s="193">
        <v>5.4882571000000003E-3</v>
      </c>
      <c r="H5364" s="193">
        <v>3.7851307999999998E-4</v>
      </c>
      <c r="I5364" s="193">
        <v>3.5142874000000002E-3</v>
      </c>
      <c r="J5364" s="193">
        <v>1.7813238000000001E-3</v>
      </c>
      <c r="K5364" s="193">
        <v>8.8421969000000003E-5</v>
      </c>
      <c r="L5364" s="193">
        <v>3.3509193E-2</v>
      </c>
      <c r="M5364" s="193">
        <v>0</v>
      </c>
      <c r="N5364" s="193">
        <v>0</v>
      </c>
      <c r="O5364" s="193">
        <v>0</v>
      </c>
      <c r="P5364" s="199">
        <f t="shared" si="1054"/>
        <v>0.33196662962962958</v>
      </c>
      <c r="Q5364" s="240">
        <v>4.2563743000000001</v>
      </c>
      <c r="R5364" s="99">
        <v>2.7739760000000002</v>
      </c>
      <c r="S5364" s="99">
        <v>1.1861919999999999</v>
      </c>
      <c r="T5364" s="99">
        <v>3.4809999999999998E-6</v>
      </c>
      <c r="U5364" s="99">
        <v>2.6834E-2</v>
      </c>
      <c r="V5364" s="99">
        <v>5.5088100000000003E-3</v>
      </c>
      <c r="W5364" s="99">
        <v>0.26385999999999998</v>
      </c>
      <c r="X5364" s="241">
        <f t="shared" si="1055"/>
        <v>2.7577446610322999E-2</v>
      </c>
      <c r="Y5364" s="241">
        <f t="shared" si="1056"/>
        <v>1.416857934556E-2</v>
      </c>
      <c r="Z5364" s="241">
        <f t="shared" si="1057"/>
        <v>6.413145585763E-3</v>
      </c>
      <c r="AA5364" s="241">
        <f t="shared" si="1058"/>
        <v>6.9957216790000002E-3</v>
      </c>
      <c r="AB5364" s="258">
        <v>9.1273277E-3</v>
      </c>
      <c r="AC5364" s="258">
        <v>7.1227096000000005E-7</v>
      </c>
      <c r="AD5364" s="258">
        <v>2.1195189999999998E-3</v>
      </c>
      <c r="AE5364" s="258">
        <v>7.3895160000000002E-7</v>
      </c>
      <c r="AF5364" s="258">
        <v>2.8829618000000001E-3</v>
      </c>
      <c r="AG5364" s="258">
        <v>3.7319622999999997E-5</v>
      </c>
      <c r="AH5364" s="258">
        <v>5.9722715999999997E-3</v>
      </c>
      <c r="AI5364" s="258">
        <v>1.0799247E-5</v>
      </c>
      <c r="AJ5364" s="258">
        <v>7.8571082999999997E-6</v>
      </c>
      <c r="AK5364" s="258">
        <v>6.3706387999999998E-6</v>
      </c>
      <c r="AL5364" s="258">
        <v>2.7011360999999999E-6</v>
      </c>
      <c r="AM5364" s="258">
        <v>8.4545629999999999E-9</v>
      </c>
      <c r="AN5364" s="258">
        <v>9.0231400999999994E-5</v>
      </c>
      <c r="AO5364" s="258">
        <v>3.1228091000000001E-4</v>
      </c>
      <c r="AP5364" s="258">
        <v>1.062509E-5</v>
      </c>
      <c r="AQ5364" s="258">
        <v>5.3086279000000003E-5</v>
      </c>
      <c r="AR5364" s="258">
        <v>6.9426354000000001E-3</v>
      </c>
      <c r="AT5364" s="193"/>
      <c r="AU5364" s="193"/>
      <c r="AV5364" s="193"/>
      <c r="AW5364" s="193"/>
      <c r="AX5364" s="193"/>
      <c r="AY5364" s="193"/>
      <c r="AZ5364" s="193"/>
      <c r="BA5364" s="193"/>
      <c r="BB5364" s="193"/>
      <c r="BC5364" s="193"/>
      <c r="BD5364" s="193"/>
      <c r="BE5364" s="315"/>
      <c r="BF5364" s="315"/>
      <c r="BG5364" s="315"/>
      <c r="BH5364" s="315"/>
      <c r="BI5364" s="315"/>
      <c r="BJ5364" s="315"/>
      <c r="BK5364" s="315"/>
    </row>
    <row r="5365" spans="1:63" x14ac:dyDescent="0.25">
      <c r="A5365" s="9"/>
      <c r="B5365" s="185" t="s">
        <v>5970</v>
      </c>
      <c r="C5365" s="25" t="s">
        <v>3176</v>
      </c>
      <c r="D5365" s="193">
        <v>9.9065700000000007E-2</v>
      </c>
      <c r="E5365" s="193">
        <v>3.9891181999999997E-2</v>
      </c>
      <c r="F5365" s="193">
        <v>7.2476696000000002E-3</v>
      </c>
      <c r="G5365" s="193">
        <v>8.1778209000000004E-4</v>
      </c>
      <c r="H5365" s="193">
        <v>2.9676673999999998E-4</v>
      </c>
      <c r="I5365" s="193">
        <v>3.3590624E-3</v>
      </c>
      <c r="J5365" s="193">
        <v>1.4085466E-2</v>
      </c>
      <c r="K5365" s="193">
        <v>7.7946787000000002E-5</v>
      </c>
      <c r="L5365" s="193">
        <v>3.3289825000000002E-2</v>
      </c>
      <c r="M5365" s="193">
        <v>0</v>
      </c>
      <c r="N5365" s="193">
        <v>0</v>
      </c>
      <c r="O5365" s="193">
        <v>0</v>
      </c>
      <c r="P5365" s="199">
        <f t="shared" si="1054"/>
        <v>0.29549023703703697</v>
      </c>
      <c r="Q5365" s="240">
        <v>3.4158867000000002</v>
      </c>
      <c r="R5365" s="99">
        <v>2.6285091</v>
      </c>
      <c r="S5365" s="99">
        <v>0.60507999999999995</v>
      </c>
      <c r="T5365" s="99">
        <v>3.3328000000000001E-6</v>
      </c>
      <c r="U5365" s="99">
        <v>2.0995E-2</v>
      </c>
      <c r="V5365" s="99">
        <v>4.0191899999999997E-3</v>
      </c>
      <c r="W5365" s="99">
        <v>0.15728</v>
      </c>
      <c r="X5365" s="241">
        <f t="shared" si="1055"/>
        <v>2.5331761609310499E-2</v>
      </c>
      <c r="Y5365" s="241">
        <f t="shared" si="1056"/>
        <v>1.291576476589E-2</v>
      </c>
      <c r="Z5365" s="241">
        <f t="shared" si="1057"/>
        <v>5.7855276374204996E-3</v>
      </c>
      <c r="AA5365" s="241">
        <f t="shared" si="1058"/>
        <v>6.630469206E-3</v>
      </c>
      <c r="AB5365" s="258">
        <v>8.1906924999999992E-3</v>
      </c>
      <c r="AC5365" s="258">
        <v>6.4558320999999999E-7</v>
      </c>
      <c r="AD5365" s="258">
        <v>1.9854229E-3</v>
      </c>
      <c r="AE5365" s="258">
        <v>6.5461468000000005E-7</v>
      </c>
      <c r="AF5365" s="258">
        <v>2.7201413999999998E-3</v>
      </c>
      <c r="AG5365" s="258">
        <v>1.8207768000000001E-5</v>
      </c>
      <c r="AH5365" s="258">
        <v>5.3608618999999996E-3</v>
      </c>
      <c r="AI5365" s="258">
        <v>9.7500688000000004E-6</v>
      </c>
      <c r="AJ5365" s="258">
        <v>6.6407353000000004E-6</v>
      </c>
      <c r="AK5365" s="258">
        <v>1.0529435E-5</v>
      </c>
      <c r="AL5365" s="258">
        <v>2.7490815999999998E-6</v>
      </c>
      <c r="AM5365" s="258">
        <v>8.5501205000000008E-9</v>
      </c>
      <c r="AN5365" s="258">
        <v>8.2254211999999995E-5</v>
      </c>
      <c r="AO5365" s="258">
        <v>3.0832191999999997E-4</v>
      </c>
      <c r="AP5365" s="258">
        <v>4.4117345999999998E-6</v>
      </c>
      <c r="AQ5365" s="258">
        <v>5.2031106E-5</v>
      </c>
      <c r="AR5365" s="258">
        <v>6.5784381000000003E-3</v>
      </c>
      <c r="AT5365" s="193"/>
      <c r="AU5365" s="193"/>
      <c r="AV5365" s="193"/>
      <c r="AW5365" s="193"/>
      <c r="AX5365" s="193"/>
      <c r="AY5365" s="193"/>
      <c r="AZ5365" s="193"/>
      <c r="BA5365" s="193"/>
      <c r="BB5365" s="193"/>
      <c r="BC5365" s="193"/>
      <c r="BD5365" s="193"/>
      <c r="BE5365" s="315"/>
      <c r="BF5365" s="315"/>
      <c r="BG5365" s="315"/>
      <c r="BH5365" s="315"/>
      <c r="BI5365" s="315"/>
      <c r="BJ5365" s="315"/>
      <c r="BK5365" s="315"/>
    </row>
    <row r="5366" spans="1:63" x14ac:dyDescent="0.25">
      <c r="A5366" s="9"/>
      <c r="B5366" s="185" t="s">
        <v>5970</v>
      </c>
      <c r="C5366" s="25" t="s">
        <v>1580</v>
      </c>
      <c r="D5366" s="193">
        <v>0.27054521999999998</v>
      </c>
      <c r="E5366" s="193">
        <v>0.12628800000000001</v>
      </c>
      <c r="F5366" s="193">
        <v>1.5127583E-2</v>
      </c>
      <c r="G5366" s="193">
        <v>1.7698208E-2</v>
      </c>
      <c r="H5366" s="193">
        <v>2.0182927999999999E-3</v>
      </c>
      <c r="I5366" s="193">
        <v>4.8021645999999996E-3</v>
      </c>
      <c r="J5366" s="193">
        <v>6.8623797E-2</v>
      </c>
      <c r="K5366" s="193">
        <v>3.016952E-4</v>
      </c>
      <c r="L5366" s="193">
        <v>3.5685485000000003E-2</v>
      </c>
      <c r="M5366" s="193">
        <v>0</v>
      </c>
      <c r="N5366" s="193">
        <v>0</v>
      </c>
      <c r="O5366" s="193">
        <v>0</v>
      </c>
      <c r="P5366" s="199">
        <f t="shared" si="1054"/>
        <v>0.93546666666666667</v>
      </c>
      <c r="Q5366" s="240">
        <v>7.1837321000000003</v>
      </c>
      <c r="R5366" s="99">
        <v>4.1386531</v>
      </c>
      <c r="S5366" s="99">
        <v>2.4876879999999999</v>
      </c>
      <c r="T5366" s="99">
        <v>5.9111E-6</v>
      </c>
      <c r="U5366" s="99">
        <v>4.6794000000000002E-2</v>
      </c>
      <c r="V5366" s="99">
        <v>1.002105E-2</v>
      </c>
      <c r="W5366" s="99">
        <v>0.50056999999999996</v>
      </c>
      <c r="X5366" s="241">
        <f t="shared" si="1055"/>
        <v>5.9260270139163997E-2</v>
      </c>
      <c r="Y5366" s="241">
        <f t="shared" si="1056"/>
        <v>3.2236823239199998E-2</v>
      </c>
      <c r="Z5366" s="241">
        <f t="shared" si="1057"/>
        <v>1.6607315833964E-2</v>
      </c>
      <c r="AA5366" s="241">
        <f t="shared" si="1058"/>
        <v>1.0416131066000001E-2</v>
      </c>
      <c r="AB5366" s="258">
        <v>2.4325392000000001E-2</v>
      </c>
      <c r="AC5366" s="258">
        <v>1.8509054E-6</v>
      </c>
      <c r="AD5366" s="258">
        <v>3.1816529E-3</v>
      </c>
      <c r="AE5366" s="258">
        <v>2.1744608000000002E-6</v>
      </c>
      <c r="AF5366" s="258">
        <v>4.6457284999999997E-3</v>
      </c>
      <c r="AG5366" s="258">
        <v>8.0024472999999999E-5</v>
      </c>
      <c r="AH5366" s="258">
        <v>1.5886134E-2</v>
      </c>
      <c r="AI5366" s="258">
        <v>2.1529479E-5</v>
      </c>
      <c r="AJ5366" s="258">
        <v>5.5811262999999998E-5</v>
      </c>
      <c r="AK5366" s="258">
        <v>4.2982665999999998E-5</v>
      </c>
      <c r="AL5366" s="258">
        <v>3.3656956999999999E-6</v>
      </c>
      <c r="AM5366" s="258">
        <v>1.0471264E-8</v>
      </c>
      <c r="AN5366" s="258">
        <v>1.4559012999999999E-4</v>
      </c>
      <c r="AO5366" s="258">
        <v>3.5817134000000001E-4</v>
      </c>
      <c r="AP5366" s="258">
        <v>9.3720788999999995E-5</v>
      </c>
      <c r="AQ5366" s="258">
        <v>5.8579066000000003E-5</v>
      </c>
      <c r="AR5366" s="258">
        <v>1.0357552000000001E-2</v>
      </c>
      <c r="AT5366" s="193"/>
      <c r="AU5366" s="193"/>
      <c r="AV5366" s="193"/>
      <c r="AW5366" s="193"/>
      <c r="AX5366" s="193"/>
      <c r="AY5366" s="193"/>
      <c r="AZ5366" s="193"/>
      <c r="BA5366" s="193"/>
      <c r="BB5366" s="193"/>
      <c r="BC5366" s="193"/>
      <c r="BD5366" s="193"/>
      <c r="BE5366" s="315"/>
      <c r="BF5366" s="315"/>
      <c r="BG5366" s="315"/>
      <c r="BH5366" s="315"/>
      <c r="BI5366" s="315"/>
      <c r="BJ5366" s="315"/>
      <c r="BK5366" s="315"/>
    </row>
    <row r="5367" spans="1:63" x14ac:dyDescent="0.25">
      <c r="A5367" s="9"/>
      <c r="B5367" s="185" t="s">
        <v>5970</v>
      </c>
      <c r="C5367" s="5" t="s">
        <v>1579</v>
      </c>
      <c r="D5367" s="172">
        <v>0.16137969999999999</v>
      </c>
      <c r="E5367" s="172">
        <v>7.2683841999999999E-2</v>
      </c>
      <c r="F5367" s="172">
        <v>1.323558E-2</v>
      </c>
      <c r="G5367" s="172">
        <v>3.9402363000000003E-2</v>
      </c>
      <c r="H5367" s="172">
        <v>8.2773910999999996E-4</v>
      </c>
      <c r="I5367" s="172">
        <v>3.964759E-3</v>
      </c>
      <c r="J5367" s="172">
        <v>2.1288734E-3</v>
      </c>
      <c r="K5367" s="172">
        <v>1.5005661E-4</v>
      </c>
      <c r="L5367" s="172">
        <v>2.8986491E-2</v>
      </c>
      <c r="M5367" s="172">
        <v>0</v>
      </c>
      <c r="N5367" s="172">
        <v>0</v>
      </c>
      <c r="O5367" s="172">
        <v>0</v>
      </c>
      <c r="P5367" s="199">
        <f t="shared" si="1054"/>
        <v>0.53839882962962959</v>
      </c>
      <c r="Q5367" s="233">
        <v>9.2440666999999994</v>
      </c>
      <c r="R5367" s="96">
        <v>3.5593412999999998</v>
      </c>
      <c r="S5367" s="96">
        <v>4.7087599999999998</v>
      </c>
      <c r="T5367" s="96">
        <v>4.1373000000000002E-6</v>
      </c>
      <c r="U5367" s="96">
        <v>6.0177000000000001E-2</v>
      </c>
      <c r="V5367" s="96">
        <v>1.4214340000000001E-2</v>
      </c>
      <c r="W5367" s="96">
        <v>0.90156999999999998</v>
      </c>
      <c r="X5367" s="241">
        <f t="shared" si="1055"/>
        <v>4.0384262334648091E-2</v>
      </c>
      <c r="Y5367" s="241">
        <f t="shared" si="1056"/>
        <v>2.1471838406099997E-2</v>
      </c>
      <c r="Z5367" s="241">
        <f t="shared" si="1057"/>
        <v>9.9515175355480989E-3</v>
      </c>
      <c r="AA5367" s="241">
        <f t="shared" si="1058"/>
        <v>8.960906393E-3</v>
      </c>
      <c r="AB5367" s="241">
        <v>1.4410932E-2</v>
      </c>
      <c r="AC5367" s="241">
        <v>1.1460006999999999E-6</v>
      </c>
      <c r="AD5367" s="241">
        <v>3.0695647000000001E-3</v>
      </c>
      <c r="AE5367" s="241">
        <v>1.2994554E-6</v>
      </c>
      <c r="AF5367" s="241">
        <v>3.8355389999999998E-3</v>
      </c>
      <c r="AG5367" s="241">
        <v>1.5335724999999999E-4</v>
      </c>
      <c r="AH5367" s="241">
        <v>9.4207690000000007E-3</v>
      </c>
      <c r="AI5367" s="241">
        <v>1.9918820000000001E-5</v>
      </c>
      <c r="AJ5367" s="241">
        <v>1.4564669999999999E-5</v>
      </c>
      <c r="AK5367" s="241">
        <v>1.1070291E-5</v>
      </c>
      <c r="AL5367" s="241">
        <v>3.1249744E-6</v>
      </c>
      <c r="AM5367" s="241">
        <v>9.8661480999999997E-9</v>
      </c>
      <c r="AN5367" s="241">
        <v>1.2711581000000001E-4</v>
      </c>
      <c r="AO5367" s="241">
        <v>2.9274442E-4</v>
      </c>
      <c r="AP5367" s="241">
        <v>6.2199683999999996E-5</v>
      </c>
      <c r="AQ5367" s="241">
        <v>5.1108793000000002E-5</v>
      </c>
      <c r="AR5367" s="241">
        <v>8.9097975999999999E-3</v>
      </c>
      <c r="AT5367" s="193"/>
      <c r="AU5367" s="193"/>
      <c r="AV5367" s="193"/>
      <c r="AW5367" s="193"/>
      <c r="AX5367" s="193"/>
      <c r="AY5367" s="193"/>
      <c r="AZ5367" s="193"/>
      <c r="BA5367" s="193"/>
      <c r="BB5367" s="193"/>
      <c r="BC5367" s="193"/>
      <c r="BD5367" s="193"/>
      <c r="BE5367" s="315"/>
      <c r="BF5367" s="315"/>
      <c r="BG5367" s="315"/>
      <c r="BH5367" s="315"/>
      <c r="BI5367" s="315"/>
      <c r="BJ5367" s="315"/>
      <c r="BK5367" s="315"/>
    </row>
    <row r="5368" spans="1:63" x14ac:dyDescent="0.25">
      <c r="A5368" s="9"/>
      <c r="B5368" s="185" t="s">
        <v>5970</v>
      </c>
      <c r="C5368" s="25" t="s">
        <v>377</v>
      </c>
      <c r="D5368" s="193">
        <v>0.68885580000000002</v>
      </c>
      <c r="E5368" s="193">
        <v>0.22095269000000001</v>
      </c>
      <c r="F5368" s="193">
        <v>3.8768023999999998E-2</v>
      </c>
      <c r="G5368" s="193">
        <v>0.36339287999999997</v>
      </c>
      <c r="H5368" s="193">
        <v>7.0393083000000001E-4</v>
      </c>
      <c r="I5368" s="193">
        <v>7.4787995000000001E-3</v>
      </c>
      <c r="J5368" s="193">
        <v>4.3167316000000001E-3</v>
      </c>
      <c r="K5368" s="193">
        <v>2.6947301000000001E-4</v>
      </c>
      <c r="L5368" s="193">
        <v>5.2973266999999997E-2</v>
      </c>
      <c r="M5368" s="193">
        <v>0</v>
      </c>
      <c r="N5368" s="193">
        <v>0</v>
      </c>
      <c r="O5368" s="193">
        <v>0</v>
      </c>
      <c r="P5368" s="199">
        <f t="shared" si="1054"/>
        <v>1.6366865925925926</v>
      </c>
      <c r="Q5368" s="240">
        <v>16.942972000000001</v>
      </c>
      <c r="R5368" s="99">
        <v>7.7487136999999997</v>
      </c>
      <c r="S5368" s="99">
        <v>7.6087199999999999</v>
      </c>
      <c r="T5368" s="99">
        <v>8.9578999999999994E-6</v>
      </c>
      <c r="U5368" s="99">
        <v>0.17632</v>
      </c>
      <c r="V5368" s="99">
        <v>4.7209599999999997E-2</v>
      </c>
      <c r="W5368" s="99">
        <v>1.3620000000000001</v>
      </c>
      <c r="X5368" s="241">
        <f t="shared" si="1055"/>
        <v>0.11772901186859801</v>
      </c>
      <c r="Y5368" s="241">
        <f t="shared" si="1056"/>
        <v>6.5838863867399997E-2</v>
      </c>
      <c r="Z5368" s="241">
        <f t="shared" si="1057"/>
        <v>3.2402601563198005E-2</v>
      </c>
      <c r="AA5368" s="241">
        <f t="shared" si="1058"/>
        <v>1.9487546438000002E-2</v>
      </c>
      <c r="AB5368" s="258">
        <v>4.5364913999999999E-2</v>
      </c>
      <c r="AC5368" s="258">
        <v>1.7424778999999999E-5</v>
      </c>
      <c r="AD5368" s="258">
        <v>1.1074146E-2</v>
      </c>
      <c r="AE5368" s="258">
        <v>2.8318384000000001E-6</v>
      </c>
      <c r="AF5368" s="258">
        <v>9.1325851E-3</v>
      </c>
      <c r="AG5368" s="258">
        <v>2.4696214999999998E-4</v>
      </c>
      <c r="AH5368" s="258">
        <v>2.9689342000000001E-2</v>
      </c>
      <c r="AI5368" s="258">
        <v>6.4260999000000004E-5</v>
      </c>
      <c r="AJ5368" s="258">
        <v>1.3809797999999999E-3</v>
      </c>
      <c r="AK5368" s="258">
        <v>3.7113051999999997E-5</v>
      </c>
      <c r="AL5368" s="258">
        <v>6.5725186999999998E-6</v>
      </c>
      <c r="AM5368" s="258">
        <v>2.1183497999999998E-8</v>
      </c>
      <c r="AN5368" s="258">
        <v>5.2481608E-4</v>
      </c>
      <c r="AO5368" s="258">
        <v>5.5233249999999995E-4</v>
      </c>
      <c r="AP5368" s="258">
        <v>1.4716343E-4</v>
      </c>
      <c r="AQ5368" s="258">
        <v>8.8997438E-5</v>
      </c>
      <c r="AR5368" s="258">
        <v>1.9398549000000001E-2</v>
      </c>
      <c r="AT5368" s="193"/>
      <c r="AU5368" s="193"/>
      <c r="AV5368" s="193"/>
      <c r="AW5368" s="193"/>
      <c r="AX5368" s="193"/>
      <c r="AY5368" s="193"/>
      <c r="AZ5368" s="193"/>
      <c r="BA5368" s="193"/>
      <c r="BB5368" s="193"/>
      <c r="BC5368" s="193"/>
      <c r="BD5368" s="193"/>
      <c r="BE5368" s="315"/>
      <c r="BF5368" s="315"/>
      <c r="BG5368" s="315"/>
      <c r="BH5368" s="315"/>
      <c r="BI5368" s="315"/>
      <c r="BJ5368" s="315"/>
      <c r="BK5368" s="315"/>
    </row>
    <row r="5369" spans="1:63" x14ac:dyDescent="0.25">
      <c r="A5369" s="9"/>
      <c r="B5369" s="185" t="s">
        <v>5970</v>
      </c>
      <c r="C5369" s="5" t="s">
        <v>1609</v>
      </c>
      <c r="D5369" s="172">
        <v>0.22966370999999999</v>
      </c>
      <c r="E5369" s="172">
        <v>4.9147061999999998E-2</v>
      </c>
      <c r="F5369" s="172">
        <v>6.9400492999999999E-3</v>
      </c>
      <c r="G5369" s="172">
        <v>6.2058946000000002E-3</v>
      </c>
      <c r="H5369" s="172">
        <v>2.7975393000000001E-4</v>
      </c>
      <c r="I5369" s="172">
        <v>2.9559009999999999E-3</v>
      </c>
      <c r="J5369" s="172">
        <v>0.13625952</v>
      </c>
      <c r="K5369" s="172">
        <v>7.3805683999999993E-5</v>
      </c>
      <c r="L5369" s="172">
        <v>2.7801722000000001E-2</v>
      </c>
      <c r="M5369" s="172">
        <v>0</v>
      </c>
      <c r="N5369" s="172">
        <v>0</v>
      </c>
      <c r="O5369" s="172">
        <v>0</v>
      </c>
      <c r="P5369" s="199">
        <f t="shared" si="1054"/>
        <v>0.36405231111111108</v>
      </c>
      <c r="Q5369" s="233">
        <v>3.3489200000000001</v>
      </c>
      <c r="R5369" s="96">
        <v>2.3809771</v>
      </c>
      <c r="S5369" s="96">
        <v>0.76445600000000002</v>
      </c>
      <c r="T5369" s="96">
        <v>3.0137E-6</v>
      </c>
      <c r="U5369" s="96">
        <v>2.2200999999999999E-2</v>
      </c>
      <c r="V5369" s="96">
        <v>4.5229500000000004E-3</v>
      </c>
      <c r="W5369" s="96">
        <v>0.17676</v>
      </c>
      <c r="X5369" s="241">
        <f t="shared" si="1055"/>
        <v>2.9237242610449396E-2</v>
      </c>
      <c r="Y5369" s="241">
        <f t="shared" si="1056"/>
        <v>1.6186087468570001E-2</v>
      </c>
      <c r="Z5369" s="241">
        <f t="shared" si="1057"/>
        <v>7.0477947478793986E-3</v>
      </c>
      <c r="AA5369" s="241">
        <f t="shared" si="1058"/>
        <v>6.0033603940000003E-3</v>
      </c>
      <c r="AB5369" s="241">
        <v>1.0091193E-2</v>
      </c>
      <c r="AC5369" s="241">
        <v>8.6149612999999997E-7</v>
      </c>
      <c r="AD5369" s="241">
        <v>3.5976839999999999E-3</v>
      </c>
      <c r="AE5369" s="241">
        <v>6.2023044E-7</v>
      </c>
      <c r="AF5369" s="241">
        <v>2.4721131000000002E-3</v>
      </c>
      <c r="AG5369" s="241">
        <v>2.3615642E-5</v>
      </c>
      <c r="AH5369" s="241">
        <v>6.6046934999999998E-3</v>
      </c>
      <c r="AI5369" s="241">
        <v>9.4234989999999994E-6</v>
      </c>
      <c r="AJ5369" s="241">
        <v>3.0739131999999999E-5</v>
      </c>
      <c r="AK5369" s="241">
        <v>4.0446642000000002E-5</v>
      </c>
      <c r="AL5369" s="241">
        <v>3.2518549E-6</v>
      </c>
      <c r="AM5369" s="241">
        <v>9.7979793999999995E-9</v>
      </c>
      <c r="AN5369" s="241">
        <v>8.0450201E-5</v>
      </c>
      <c r="AO5369" s="241">
        <v>2.6974931000000002E-4</v>
      </c>
      <c r="AP5369" s="241">
        <v>9.0308110000000001E-6</v>
      </c>
      <c r="AQ5369" s="241">
        <v>4.4387193999999998E-5</v>
      </c>
      <c r="AR5369" s="241">
        <v>5.9589732000000003E-3</v>
      </c>
      <c r="AT5369" s="193"/>
      <c r="AU5369" s="193"/>
      <c r="AV5369" s="193"/>
      <c r="AW5369" s="193"/>
      <c r="AX5369" s="193"/>
      <c r="AY5369" s="193"/>
      <c r="AZ5369" s="193"/>
      <c r="BA5369" s="193"/>
      <c r="BB5369" s="193"/>
      <c r="BC5369" s="193"/>
      <c r="BD5369" s="193"/>
      <c r="BE5369" s="315"/>
      <c r="BF5369" s="315"/>
      <c r="BG5369" s="315"/>
      <c r="BH5369" s="315"/>
      <c r="BI5369" s="315"/>
      <c r="BJ5369" s="315"/>
      <c r="BK5369" s="315"/>
    </row>
    <row r="5370" spans="1:63" x14ac:dyDescent="0.25">
      <c r="A5370" s="9"/>
      <c r="B5370" s="185" t="s">
        <v>5970</v>
      </c>
      <c r="C5370" s="5" t="s">
        <v>1608</v>
      </c>
      <c r="D5370" s="172">
        <v>12.287898999999999</v>
      </c>
      <c r="E5370" s="172">
        <v>10.894282</v>
      </c>
      <c r="F5370" s="172">
        <v>0.22127211999999999</v>
      </c>
      <c r="G5370" s="172">
        <v>0.96042824000000004</v>
      </c>
      <c r="H5370" s="172">
        <v>1.6819615E-2</v>
      </c>
      <c r="I5370" s="172">
        <v>5.5171138000000002E-2</v>
      </c>
      <c r="J5370" s="172">
        <v>3.0448747000000002E-2</v>
      </c>
      <c r="K5370" s="172">
        <v>2.1926783000000001E-3</v>
      </c>
      <c r="L5370" s="172">
        <v>0.10728413000000001</v>
      </c>
      <c r="M5370" s="172">
        <v>0</v>
      </c>
      <c r="N5370" s="172">
        <v>0</v>
      </c>
      <c r="O5370" s="172">
        <v>0</v>
      </c>
      <c r="P5370" s="199">
        <f t="shared" si="1054"/>
        <v>80.698385185185188</v>
      </c>
      <c r="Q5370" s="233">
        <v>335.29277000000002</v>
      </c>
      <c r="R5370" s="96">
        <v>65.245794000000004</v>
      </c>
      <c r="S5370" s="96">
        <v>225.77520000000001</v>
      </c>
      <c r="T5370" s="96">
        <v>5.5117000000000001E-5</v>
      </c>
      <c r="U5370" s="96">
        <v>2.2448999999999999</v>
      </c>
      <c r="V5370" s="96">
        <v>0.57981799999999994</v>
      </c>
      <c r="W5370" s="96">
        <v>41.447000000000003</v>
      </c>
      <c r="X5370" s="241">
        <f t="shared" si="1055"/>
        <v>4.0069230400512001</v>
      </c>
      <c r="Y5370" s="241">
        <f t="shared" si="1056"/>
        <v>2.3708063566550002</v>
      </c>
      <c r="Z5370" s="241">
        <f t="shared" si="1057"/>
        <v>1.4722806484261999</v>
      </c>
      <c r="AA5370" s="241">
        <f t="shared" si="1058"/>
        <v>0.16383603497000002</v>
      </c>
      <c r="AB5370" s="241">
        <v>2.2369126000000001</v>
      </c>
      <c r="AC5370" s="241">
        <v>2.9268209999999999E-5</v>
      </c>
      <c r="AD5370" s="241">
        <v>7.2534263000000002E-2</v>
      </c>
      <c r="AE5370" s="241">
        <v>2.1296245000000001E-5</v>
      </c>
      <c r="AF5370" s="241">
        <v>5.3885269E-2</v>
      </c>
      <c r="AG5370" s="241">
        <v>7.4236602000000004E-3</v>
      </c>
      <c r="AH5370" s="241">
        <v>1.4640336</v>
      </c>
      <c r="AI5370" s="241">
        <v>3.5135306999999999E-4</v>
      </c>
      <c r="AJ5370" s="241">
        <v>4.7390371E-4</v>
      </c>
      <c r="AK5370" s="241">
        <v>3.3007879999999998E-4</v>
      </c>
      <c r="AL5370" s="241">
        <v>4.9211210000000001E-5</v>
      </c>
      <c r="AM5370" s="241">
        <v>1.600362E-7</v>
      </c>
      <c r="AN5370" s="241">
        <v>2.9063024000000001E-3</v>
      </c>
      <c r="AO5370" s="241">
        <v>1.5444440000000001E-3</v>
      </c>
      <c r="AP5370" s="241">
        <v>2.5915952E-3</v>
      </c>
      <c r="AQ5370" s="241">
        <v>4.3902497000000002E-4</v>
      </c>
      <c r="AR5370" s="241">
        <v>0.16339701000000001</v>
      </c>
      <c r="AT5370" s="193"/>
      <c r="AU5370" s="193"/>
      <c r="AV5370" s="193"/>
      <c r="AW5370" s="193"/>
      <c r="AX5370" s="193"/>
      <c r="AY5370" s="193"/>
      <c r="AZ5370" s="193"/>
      <c r="BA5370" s="193"/>
      <c r="BB5370" s="193"/>
      <c r="BC5370" s="193"/>
      <c r="BD5370" s="193"/>
      <c r="BE5370" s="315"/>
      <c r="BF5370" s="315"/>
      <c r="BG5370" s="315"/>
      <c r="BH5370" s="315"/>
      <c r="BI5370" s="315"/>
      <c r="BJ5370" s="315"/>
      <c r="BK5370" s="315"/>
    </row>
    <row r="5371" spans="1:63" x14ac:dyDescent="0.25">
      <c r="A5371" s="9"/>
      <c r="B5371" s="185" t="s">
        <v>5970</v>
      </c>
      <c r="C5371" s="5" t="s">
        <v>1607</v>
      </c>
      <c r="D5371" s="172">
        <v>5.4969628999999998</v>
      </c>
      <c r="E5371" s="172">
        <v>2.5136910000000001</v>
      </c>
      <c r="F5371" s="172">
        <v>0.53561011999999997</v>
      </c>
      <c r="G5371" s="172">
        <v>2.2058822</v>
      </c>
      <c r="H5371" s="172">
        <v>4.7306223999999996E-3</v>
      </c>
      <c r="I5371" s="172">
        <v>3.5310587999999997E-2</v>
      </c>
      <c r="J5371" s="172">
        <v>2.1871933999999999E-2</v>
      </c>
      <c r="K5371" s="172">
        <v>6.6964724999999997E-4</v>
      </c>
      <c r="L5371" s="172">
        <v>0.17919678999999999</v>
      </c>
      <c r="M5371" s="172">
        <v>0</v>
      </c>
      <c r="N5371" s="172">
        <v>0</v>
      </c>
      <c r="O5371" s="172">
        <v>0</v>
      </c>
      <c r="P5371" s="199">
        <f t="shared" si="1054"/>
        <v>18.619933333333332</v>
      </c>
      <c r="Q5371" s="233">
        <v>132.60686000000001</v>
      </c>
      <c r="R5371" s="96">
        <v>42.680053999999998</v>
      </c>
      <c r="S5371" s="96">
        <v>74.967200000000005</v>
      </c>
      <c r="T5371" s="96">
        <v>4.3501000000000002E-5</v>
      </c>
      <c r="U5371" s="96">
        <v>1.3348</v>
      </c>
      <c r="V5371" s="96">
        <v>0.364759</v>
      </c>
      <c r="W5371" s="96">
        <v>13.26</v>
      </c>
      <c r="X5371" s="241">
        <f t="shared" si="1055"/>
        <v>1.1360475621042798</v>
      </c>
      <c r="Y5371" s="241">
        <f t="shared" si="1056"/>
        <v>0.67362670232099997</v>
      </c>
      <c r="Z5371" s="241">
        <f t="shared" si="1057"/>
        <v>0.35519931578327996</v>
      </c>
      <c r="AA5371" s="241">
        <f t="shared" si="1058"/>
        <v>0.107221544</v>
      </c>
      <c r="AB5371" s="241">
        <v>0.51611043999999995</v>
      </c>
      <c r="AC5371" s="241">
        <v>1.165969E-4</v>
      </c>
      <c r="AD5371" s="241">
        <v>6.2894917999999994E-2</v>
      </c>
      <c r="AE5371" s="241">
        <v>2.7280920999999999E-5</v>
      </c>
      <c r="AF5371" s="241">
        <v>9.2024237999999994E-2</v>
      </c>
      <c r="AG5371" s="241">
        <v>2.4532285000000002E-3</v>
      </c>
      <c r="AH5371" s="241">
        <v>0.33777267</v>
      </c>
      <c r="AI5371" s="241">
        <v>1.0229238000000001E-3</v>
      </c>
      <c r="AJ5371" s="241">
        <v>9.3522597000000006E-3</v>
      </c>
      <c r="AK5371" s="241">
        <v>2.2712559000000001E-4</v>
      </c>
      <c r="AL5371" s="241">
        <v>3.4830803E-5</v>
      </c>
      <c r="AM5371" s="241">
        <v>1.1339027999999999E-7</v>
      </c>
      <c r="AN5371" s="241">
        <v>3.3716821E-3</v>
      </c>
      <c r="AO5371" s="241">
        <v>1.6853720000000001E-3</v>
      </c>
      <c r="AP5371" s="241">
        <v>1.7323384000000001E-3</v>
      </c>
      <c r="AQ5371" s="241">
        <v>3.5218400000000001E-4</v>
      </c>
      <c r="AR5371" s="241">
        <v>0.10686936</v>
      </c>
      <c r="AT5371" s="193"/>
      <c r="AU5371" s="193"/>
      <c r="AV5371" s="193"/>
      <c r="AW5371" s="193"/>
      <c r="AX5371" s="193"/>
      <c r="AY5371" s="193"/>
      <c r="AZ5371" s="193"/>
      <c r="BA5371" s="193"/>
      <c r="BB5371" s="193"/>
      <c r="BC5371" s="193"/>
      <c r="BD5371" s="193"/>
      <c r="BE5371" s="315"/>
      <c r="BF5371" s="315"/>
      <c r="BG5371" s="315"/>
      <c r="BH5371" s="315"/>
      <c r="BI5371" s="315"/>
      <c r="BJ5371" s="315"/>
      <c r="BK5371" s="315"/>
    </row>
    <row r="5372" spans="1:63" x14ac:dyDescent="0.25">
      <c r="A5372" s="9"/>
      <c r="B5372" s="185" t="s">
        <v>5970</v>
      </c>
      <c r="C5372" s="5" t="s">
        <v>1606</v>
      </c>
      <c r="D5372" s="172">
        <v>0.22411919</v>
      </c>
      <c r="E5372" s="172">
        <v>5.6598869000000003E-2</v>
      </c>
      <c r="F5372" s="172">
        <v>2.5333413999999999E-2</v>
      </c>
      <c r="G5372" s="172">
        <v>4.5572867000000003E-2</v>
      </c>
      <c r="H5372" s="172">
        <v>3.6430221999999998E-4</v>
      </c>
      <c r="I5372" s="172">
        <v>3.7676766E-3</v>
      </c>
      <c r="J5372" s="172">
        <v>6.2987382999999994E-2</v>
      </c>
      <c r="K5372" s="172">
        <v>1.0793224E-4</v>
      </c>
      <c r="L5372" s="172">
        <v>2.9386743999999999E-2</v>
      </c>
      <c r="M5372" s="172">
        <v>0</v>
      </c>
      <c r="N5372" s="172">
        <v>0</v>
      </c>
      <c r="O5372" s="172">
        <v>0</v>
      </c>
      <c r="P5372" s="199">
        <f t="shared" si="1054"/>
        <v>0.41925088148148149</v>
      </c>
      <c r="Q5372" s="233">
        <v>6.2914852000000003</v>
      </c>
      <c r="R5372" s="96">
        <v>3.6616075000000001</v>
      </c>
      <c r="S5372" s="96">
        <v>2.1540400000000002</v>
      </c>
      <c r="T5372" s="96">
        <v>4.1223999999999997E-6</v>
      </c>
      <c r="U5372" s="96">
        <v>4.3053000000000001E-2</v>
      </c>
      <c r="V5372" s="96">
        <v>9.5905699999999997E-3</v>
      </c>
      <c r="W5372" s="96">
        <v>0.42319000000000001</v>
      </c>
      <c r="X5372" s="241">
        <f t="shared" si="1055"/>
        <v>3.8562313749777997E-2</v>
      </c>
      <c r="Y5372" s="241">
        <f t="shared" si="1056"/>
        <v>2.1132358260999996E-2</v>
      </c>
      <c r="Z5372" s="241">
        <f t="shared" si="1057"/>
        <v>8.2164800497780029E-3</v>
      </c>
      <c r="AA5372" s="241">
        <f t="shared" si="1058"/>
        <v>9.213475439E-3</v>
      </c>
      <c r="AB5372" s="241">
        <v>1.1582733E-2</v>
      </c>
      <c r="AC5372" s="241">
        <v>1.9590350000000001E-6</v>
      </c>
      <c r="AD5372" s="241">
        <v>3.8707330999999999E-3</v>
      </c>
      <c r="AE5372" s="241">
        <v>1.5028170000000001E-6</v>
      </c>
      <c r="AF5372" s="241">
        <v>5.6079028E-3</v>
      </c>
      <c r="AG5372" s="241">
        <v>6.7527509000000005E-5</v>
      </c>
      <c r="AH5372" s="241">
        <v>7.5796880000000002E-3</v>
      </c>
      <c r="AI5372" s="241">
        <v>4.2595093000000002E-5</v>
      </c>
      <c r="AJ5372" s="241">
        <v>1.0637222000000001E-4</v>
      </c>
      <c r="AK5372" s="241">
        <v>4.4505617000000003E-5</v>
      </c>
      <c r="AL5372" s="241">
        <v>3.5715865E-6</v>
      </c>
      <c r="AM5372" s="241">
        <v>1.1018078E-8</v>
      </c>
      <c r="AN5372" s="241">
        <v>1.2368877000000001E-4</v>
      </c>
      <c r="AO5372" s="241">
        <v>3.0973576E-4</v>
      </c>
      <c r="AP5372" s="241">
        <v>6.3119852000000004E-6</v>
      </c>
      <c r="AQ5372" s="241">
        <v>4.8888538999999998E-5</v>
      </c>
      <c r="AR5372" s="241">
        <v>9.1645869000000005E-3</v>
      </c>
      <c r="AT5372" s="193"/>
      <c r="AU5372" s="193"/>
      <c r="AV5372" s="193"/>
      <c r="AW5372" s="193"/>
      <c r="AX5372" s="193"/>
      <c r="AY5372" s="193"/>
      <c r="AZ5372" s="193"/>
      <c r="BA5372" s="193"/>
      <c r="BB5372" s="193"/>
      <c r="BC5372" s="193"/>
      <c r="BD5372" s="193"/>
      <c r="BE5372" s="315"/>
      <c r="BF5372" s="315"/>
      <c r="BG5372" s="315"/>
      <c r="BH5372" s="315"/>
      <c r="BI5372" s="315"/>
      <c r="BJ5372" s="315"/>
      <c r="BK5372" s="315"/>
    </row>
    <row r="5373" spans="1:63" x14ac:dyDescent="0.25">
      <c r="A5373" s="9"/>
      <c r="B5373" s="185" t="s">
        <v>5970</v>
      </c>
      <c r="C5373" s="5" t="s">
        <v>1605</v>
      </c>
      <c r="D5373" s="172">
        <v>0.18782078999999999</v>
      </c>
      <c r="E5373" s="172">
        <v>4.0608146999999997E-2</v>
      </c>
      <c r="F5373" s="172">
        <v>2.1525114000000001E-2</v>
      </c>
      <c r="G5373" s="172">
        <v>4.5384127000000003E-2</v>
      </c>
      <c r="H5373" s="172">
        <v>2.5753914999999999E-4</v>
      </c>
      <c r="I5373" s="172">
        <v>2.6364873E-3</v>
      </c>
      <c r="J5373" s="172">
        <v>5.5349379999999997E-2</v>
      </c>
      <c r="K5373" s="172">
        <v>7.3997031000000001E-5</v>
      </c>
      <c r="L5373" s="172">
        <v>2.1986002000000001E-2</v>
      </c>
      <c r="M5373" s="172">
        <v>0</v>
      </c>
      <c r="N5373" s="172">
        <v>0</v>
      </c>
      <c r="O5373" s="172">
        <v>0</v>
      </c>
      <c r="P5373" s="199">
        <f t="shared" si="1054"/>
        <v>0.30080108888888885</v>
      </c>
      <c r="Q5373" s="233">
        <v>4.7460778000000001</v>
      </c>
      <c r="R5373" s="96">
        <v>2.3656359</v>
      </c>
      <c r="S5373" s="96">
        <v>1.9559679999999999</v>
      </c>
      <c r="T5373" s="96">
        <v>2.7298000000000001E-6</v>
      </c>
      <c r="U5373" s="96">
        <v>3.5283000000000002E-2</v>
      </c>
      <c r="V5373" s="96">
        <v>8.3980800000000005E-3</v>
      </c>
      <c r="W5373" s="96">
        <v>0.38079000000000002</v>
      </c>
      <c r="X5373" s="241">
        <f t="shared" si="1055"/>
        <v>2.8034291277665203E-2</v>
      </c>
      <c r="Y5373" s="241">
        <f t="shared" si="1056"/>
        <v>1.6183444611300002E-2</v>
      </c>
      <c r="Z5373" s="241">
        <f t="shared" si="1057"/>
        <v>5.8927454913652007E-3</v>
      </c>
      <c r="AA5373" s="241">
        <f t="shared" si="1058"/>
        <v>5.9581011750000001E-3</v>
      </c>
      <c r="AB5373" s="241">
        <v>8.2994312000000004E-3</v>
      </c>
      <c r="AC5373" s="241">
        <v>1.7041440000000001E-6</v>
      </c>
      <c r="AD5373" s="241">
        <v>3.3464505000000001E-3</v>
      </c>
      <c r="AE5373" s="241">
        <v>1.2088822999999999E-6</v>
      </c>
      <c r="AF5373" s="241">
        <v>4.4716356999999997E-3</v>
      </c>
      <c r="AG5373" s="241">
        <v>6.3014184999999996E-5</v>
      </c>
      <c r="AH5373" s="241">
        <v>5.4307786E-3</v>
      </c>
      <c r="AI5373" s="241">
        <v>3.6255540000000002E-5</v>
      </c>
      <c r="AJ5373" s="241">
        <v>1.0481127E-4</v>
      </c>
      <c r="AK5373" s="241">
        <v>3.3483866E-5</v>
      </c>
      <c r="AL5373" s="241">
        <v>2.8650877000000002E-6</v>
      </c>
      <c r="AM5373" s="241">
        <v>8.8226651999999998E-9</v>
      </c>
      <c r="AN5373" s="241">
        <v>9.6489446999999993E-5</v>
      </c>
      <c r="AO5373" s="241">
        <v>1.6390995E-4</v>
      </c>
      <c r="AP5373" s="241">
        <v>2.4142908000000001E-5</v>
      </c>
      <c r="AQ5373" s="241">
        <v>3.6589074999999997E-5</v>
      </c>
      <c r="AR5373" s="241">
        <v>5.9215120999999999E-3</v>
      </c>
      <c r="AT5373" s="193"/>
      <c r="AU5373" s="193"/>
      <c r="AV5373" s="193"/>
      <c r="AW5373" s="193"/>
      <c r="AX5373" s="193"/>
      <c r="AY5373" s="193"/>
      <c r="AZ5373" s="193"/>
      <c r="BA5373" s="193"/>
      <c r="BB5373" s="193"/>
      <c r="BC5373" s="193"/>
      <c r="BD5373" s="193"/>
      <c r="BE5373" s="315"/>
      <c r="BF5373" s="315"/>
      <c r="BG5373" s="315"/>
      <c r="BH5373" s="315"/>
      <c r="BI5373" s="315"/>
      <c r="BJ5373" s="315"/>
      <c r="BK5373" s="315"/>
    </row>
    <row r="5374" spans="1:63" x14ac:dyDescent="0.25">
      <c r="A5374" s="9"/>
      <c r="B5374" s="185" t="s">
        <v>5970</v>
      </c>
      <c r="C5374" s="5" t="s">
        <v>4639</v>
      </c>
      <c r="D5374" s="172">
        <v>0.21293123</v>
      </c>
      <c r="E5374" s="172">
        <v>4.7825884999999999E-2</v>
      </c>
      <c r="F5374" s="172">
        <v>2.4027136000000001E-2</v>
      </c>
      <c r="G5374" s="172">
        <v>4.5500942000000003E-2</v>
      </c>
      <c r="H5374" s="172">
        <v>3.1950661E-4</v>
      </c>
      <c r="I5374" s="172">
        <v>3.347455E-3</v>
      </c>
      <c r="J5374" s="172">
        <v>6.2727408999999998E-2</v>
      </c>
      <c r="K5374" s="172">
        <v>8.6027995000000003E-5</v>
      </c>
      <c r="L5374" s="172">
        <v>2.9096872999999999E-2</v>
      </c>
      <c r="M5374" s="172">
        <v>0</v>
      </c>
      <c r="N5374" s="172">
        <v>0</v>
      </c>
      <c r="O5374" s="172">
        <v>0</v>
      </c>
      <c r="P5374" s="199">
        <f t="shared" si="1054"/>
        <v>0.35426581481481478</v>
      </c>
      <c r="Q5374" s="233">
        <v>5.3695950000000003</v>
      </c>
      <c r="R5374" s="96">
        <v>2.8800650999999999</v>
      </c>
      <c r="S5374" s="96">
        <v>2.0357120000000002</v>
      </c>
      <c r="T5374" s="96">
        <v>3.4473E-6</v>
      </c>
      <c r="U5374" s="96">
        <v>3.9143999999999998E-2</v>
      </c>
      <c r="V5374" s="96">
        <v>9.12052E-3</v>
      </c>
      <c r="W5374" s="96">
        <v>0.40555000000000002</v>
      </c>
      <c r="X5374" s="241">
        <f t="shared" si="1055"/>
        <v>3.3016202816178002E-2</v>
      </c>
      <c r="Y5374" s="241">
        <f t="shared" si="1056"/>
        <v>1.8739690162E-2</v>
      </c>
      <c r="Z5374" s="241">
        <f t="shared" si="1057"/>
        <v>7.0198244291779987E-3</v>
      </c>
      <c r="AA5374" s="241">
        <f t="shared" si="1058"/>
        <v>7.2566882250000003E-3</v>
      </c>
      <c r="AB5374" s="241">
        <v>9.7814223000000002E-3</v>
      </c>
      <c r="AC5374" s="241">
        <v>1.8335955000000001E-6</v>
      </c>
      <c r="AD5374" s="241">
        <v>3.7367576E-3</v>
      </c>
      <c r="AE5374" s="241">
        <v>1.3312465E-6</v>
      </c>
      <c r="AF5374" s="241">
        <v>5.1530014000000001E-3</v>
      </c>
      <c r="AG5374" s="241">
        <v>6.5344020000000005E-5</v>
      </c>
      <c r="AH5374" s="241">
        <v>6.4007322999999998E-3</v>
      </c>
      <c r="AI5374" s="241">
        <v>4.0589902000000001E-5</v>
      </c>
      <c r="AJ5374" s="241">
        <v>1.0587009999999999E-4</v>
      </c>
      <c r="AK5374" s="241">
        <v>4.3754226E-5</v>
      </c>
      <c r="AL5374" s="241">
        <v>3.3591255999999999E-6</v>
      </c>
      <c r="AM5374" s="241">
        <v>1.0377578E-8</v>
      </c>
      <c r="AN5374" s="241">
        <v>1.138623E-4</v>
      </c>
      <c r="AO5374" s="241">
        <v>2.8561835999999999E-4</v>
      </c>
      <c r="AP5374" s="241">
        <v>2.6027737999999999E-5</v>
      </c>
      <c r="AQ5374" s="241">
        <v>4.7784224999999997E-5</v>
      </c>
      <c r="AR5374" s="241">
        <v>7.2089040000000004E-3</v>
      </c>
      <c r="AT5374" s="193"/>
      <c r="AU5374" s="193"/>
      <c r="AV5374" s="193"/>
      <c r="AW5374" s="193"/>
      <c r="AX5374" s="193"/>
      <c r="AY5374" s="193"/>
      <c r="AZ5374" s="193"/>
      <c r="BA5374" s="193"/>
      <c r="BB5374" s="193"/>
      <c r="BC5374" s="193"/>
      <c r="BD5374" s="193"/>
      <c r="BE5374" s="315"/>
      <c r="BF5374" s="315"/>
      <c r="BG5374" s="315"/>
      <c r="BH5374" s="315"/>
      <c r="BI5374" s="315"/>
      <c r="BJ5374" s="315"/>
      <c r="BK5374" s="315"/>
    </row>
    <row r="5375" spans="1:63" x14ac:dyDescent="0.25">
      <c r="A5375" s="9"/>
      <c r="B5375" s="185" t="s">
        <v>5970</v>
      </c>
      <c r="C5375" s="5" t="s">
        <v>4638</v>
      </c>
      <c r="D5375" s="172">
        <v>0.23117191000000001</v>
      </c>
      <c r="E5375" s="172">
        <v>5.2196330999999999E-2</v>
      </c>
      <c r="F5375" s="172">
        <v>2.5659777000000002E-2</v>
      </c>
      <c r="G5375" s="172">
        <v>4.5560800999999998E-2</v>
      </c>
      <c r="H5375" s="172">
        <v>3.5844162E-4</v>
      </c>
      <c r="I5375" s="172">
        <v>3.8448625999999999E-3</v>
      </c>
      <c r="J5375" s="172">
        <v>6.8493984999999993E-2</v>
      </c>
      <c r="K5375" s="172">
        <v>9.3899985999999994E-5</v>
      </c>
      <c r="L5375" s="172">
        <v>3.4963817000000001E-2</v>
      </c>
      <c r="M5375" s="172">
        <v>0</v>
      </c>
      <c r="N5375" s="172">
        <v>0</v>
      </c>
      <c r="O5375" s="172">
        <v>0</v>
      </c>
      <c r="P5375" s="199">
        <f t="shared" si="1054"/>
        <v>0.38663948888888883</v>
      </c>
      <c r="Q5375" s="233">
        <v>5.7648267000000004</v>
      </c>
      <c r="R5375" s="96">
        <v>3.2056214000000001</v>
      </c>
      <c r="S5375" s="96">
        <v>2.0851039999999998</v>
      </c>
      <c r="T5375" s="96">
        <v>3.8600000000000003E-6</v>
      </c>
      <c r="U5375" s="96">
        <v>4.1555000000000002E-2</v>
      </c>
      <c r="V5375" s="96">
        <v>9.5924700000000005E-3</v>
      </c>
      <c r="W5375" s="96">
        <v>0.42294999999999999</v>
      </c>
      <c r="X5375" s="241">
        <f t="shared" si="1055"/>
        <v>3.6027426283828004E-2</v>
      </c>
      <c r="Y5375" s="241">
        <f t="shared" si="1056"/>
        <v>2.0276606303400002E-2</v>
      </c>
      <c r="Z5375" s="241">
        <f t="shared" si="1057"/>
        <v>7.6709308864279981E-3</v>
      </c>
      <c r="AA5375" s="241">
        <f t="shared" si="1058"/>
        <v>8.0798890940000003E-3</v>
      </c>
      <c r="AB5375" s="241">
        <v>1.0678785999999999E-2</v>
      </c>
      <c r="AC5375" s="241">
        <v>1.9119316000000001E-6</v>
      </c>
      <c r="AD5375" s="241">
        <v>3.9208956E-3</v>
      </c>
      <c r="AE5375" s="241">
        <v>1.4038558E-6</v>
      </c>
      <c r="AF5375" s="241">
        <v>5.6068350000000001E-3</v>
      </c>
      <c r="AG5375" s="241">
        <v>6.6773916000000005E-5</v>
      </c>
      <c r="AH5375" s="241">
        <v>6.9880463999999996E-3</v>
      </c>
      <c r="AI5375" s="241">
        <v>4.3652622999999999E-5</v>
      </c>
      <c r="AJ5375" s="241">
        <v>1.0642231E-4</v>
      </c>
      <c r="AK5375" s="241">
        <v>5.1666136999999998E-5</v>
      </c>
      <c r="AL5375" s="241">
        <v>3.6750089000000001E-6</v>
      </c>
      <c r="AM5375" s="241">
        <v>1.1377527999999999E-8</v>
      </c>
      <c r="AN5375" s="241">
        <v>1.2479189000000001E-4</v>
      </c>
      <c r="AO5375" s="241">
        <v>3.2848082E-4</v>
      </c>
      <c r="AP5375" s="241">
        <v>2.418432E-5</v>
      </c>
      <c r="AQ5375" s="241">
        <v>5.6236393999999999E-5</v>
      </c>
      <c r="AR5375" s="241">
        <v>8.0236526999999998E-3</v>
      </c>
      <c r="AT5375" s="193"/>
      <c r="AU5375" s="193"/>
      <c r="AV5375" s="193"/>
      <c r="AW5375" s="193"/>
      <c r="AX5375" s="193"/>
      <c r="AY5375" s="193"/>
      <c r="AZ5375" s="193"/>
      <c r="BA5375" s="193"/>
      <c r="BB5375" s="193"/>
      <c r="BC5375" s="193"/>
      <c r="BD5375" s="193"/>
      <c r="BE5375" s="315"/>
      <c r="BF5375" s="315"/>
      <c r="BG5375" s="315"/>
      <c r="BH5375" s="315"/>
      <c r="BI5375" s="315"/>
      <c r="BJ5375" s="315"/>
      <c r="BK5375" s="315"/>
    </row>
    <row r="5376" spans="1:63" x14ac:dyDescent="0.25">
      <c r="A5376" s="9"/>
      <c r="B5376" s="185" t="s">
        <v>5970</v>
      </c>
      <c r="C5376" s="5" t="s">
        <v>4637</v>
      </c>
      <c r="D5376" s="172">
        <v>0.26359799</v>
      </c>
      <c r="E5376" s="172">
        <v>5.6875869000000003E-2</v>
      </c>
      <c r="F5376" s="172">
        <v>2.8855680000000002E-2</v>
      </c>
      <c r="G5376" s="172">
        <v>4.5557357E-2</v>
      </c>
      <c r="H5376" s="172">
        <v>3.9893359E-4</v>
      </c>
      <c r="I5376" s="172">
        <v>4.3959621000000003E-3</v>
      </c>
      <c r="J5376" s="172">
        <v>8.5428761000000006E-2</v>
      </c>
      <c r="K5376" s="172">
        <v>9.8558254000000002E-5</v>
      </c>
      <c r="L5376" s="172">
        <v>4.1986864999999998E-2</v>
      </c>
      <c r="M5376" s="172">
        <v>0</v>
      </c>
      <c r="N5376" s="172">
        <v>0</v>
      </c>
      <c r="O5376" s="172">
        <v>0</v>
      </c>
      <c r="P5376" s="199">
        <f t="shared" si="1054"/>
        <v>0.42130273333333335</v>
      </c>
      <c r="Q5376" s="233">
        <v>6.1830781999999997</v>
      </c>
      <c r="R5376" s="96">
        <v>3.5494121000000001</v>
      </c>
      <c r="S5376" s="96">
        <v>2.1370719999999999</v>
      </c>
      <c r="T5376" s="96">
        <v>4.2760000000000002E-6</v>
      </c>
      <c r="U5376" s="96">
        <v>4.4143000000000002E-2</v>
      </c>
      <c r="V5376" s="96">
        <v>1.0096839999999999E-2</v>
      </c>
      <c r="W5376" s="96">
        <v>0.44235000000000002</v>
      </c>
      <c r="X5376" s="241">
        <f t="shared" si="1055"/>
        <v>3.9354924460073992E-2</v>
      </c>
      <c r="Y5376" s="241">
        <f t="shared" si="1056"/>
        <v>2.2038316230099997E-2</v>
      </c>
      <c r="Z5376" s="241">
        <f t="shared" si="1057"/>
        <v>8.366539362973999E-3</v>
      </c>
      <c r="AA5376" s="241">
        <f t="shared" si="1058"/>
        <v>8.9500688669999998E-3</v>
      </c>
      <c r="AB5376" s="241">
        <v>1.1639605000000001E-2</v>
      </c>
      <c r="AC5376" s="241">
        <v>1.9912420999999999E-6</v>
      </c>
      <c r="AD5376" s="241">
        <v>4.0710603999999997E-3</v>
      </c>
      <c r="AE5376" s="241">
        <v>1.4619830000000001E-6</v>
      </c>
      <c r="AF5376" s="241">
        <v>6.2559486999999997E-3</v>
      </c>
      <c r="AG5376" s="241">
        <v>6.8248905000000003E-5</v>
      </c>
      <c r="AH5376" s="241">
        <v>7.6168674000000004E-3</v>
      </c>
      <c r="AI5376" s="241">
        <v>5.0459262000000003E-5</v>
      </c>
      <c r="AJ5376" s="241">
        <v>1.0652862E-4</v>
      </c>
      <c r="AK5376" s="241">
        <v>7.4066809999999994E-5</v>
      </c>
      <c r="AL5376" s="241">
        <v>3.9825133999999999E-6</v>
      </c>
      <c r="AM5376" s="241">
        <v>1.2351574E-8</v>
      </c>
      <c r="AN5376" s="241">
        <v>1.3658968E-4</v>
      </c>
      <c r="AO5376" s="241">
        <v>3.5487292000000001E-4</v>
      </c>
      <c r="AP5376" s="241">
        <v>2.3159806000000001E-5</v>
      </c>
      <c r="AQ5376" s="241">
        <v>6.6052867000000002E-5</v>
      </c>
      <c r="AR5376" s="241">
        <v>8.8840159999999998E-3</v>
      </c>
      <c r="AT5376" s="193"/>
      <c r="AU5376" s="193"/>
      <c r="AV5376" s="193"/>
      <c r="AW5376" s="193"/>
      <c r="AX5376" s="193"/>
      <c r="AY5376" s="193"/>
      <c r="AZ5376" s="193"/>
      <c r="BA5376" s="193"/>
      <c r="BB5376" s="193"/>
      <c r="BC5376" s="193"/>
      <c r="BD5376" s="193"/>
      <c r="BE5376" s="315"/>
      <c r="BF5376" s="315"/>
      <c r="BG5376" s="315"/>
      <c r="BH5376" s="315"/>
      <c r="BI5376" s="315"/>
      <c r="BJ5376" s="315"/>
      <c r="BK5376" s="315"/>
    </row>
    <row r="5377" spans="1:92" x14ac:dyDescent="0.25">
      <c r="A5377" s="9"/>
      <c r="B5377" s="185" t="s">
        <v>5970</v>
      </c>
      <c r="C5377" s="5" t="s">
        <v>4636</v>
      </c>
      <c r="D5377" s="172">
        <v>0.28049359000000001</v>
      </c>
      <c r="E5377" s="172">
        <v>6.2202128000000002E-2</v>
      </c>
      <c r="F5377" s="172">
        <v>2.9800983999999999E-2</v>
      </c>
      <c r="G5377" s="172">
        <v>4.5683650999999999E-2</v>
      </c>
      <c r="H5377" s="172">
        <v>4.5348848999999999E-4</v>
      </c>
      <c r="I5377" s="172">
        <v>5.1339992999999999E-3</v>
      </c>
      <c r="J5377" s="172">
        <v>8.5209865999999995E-2</v>
      </c>
      <c r="K5377" s="172">
        <v>1.1230168E-4</v>
      </c>
      <c r="L5377" s="172">
        <v>5.1897176000000003E-2</v>
      </c>
      <c r="M5377" s="172">
        <v>0</v>
      </c>
      <c r="N5377" s="172">
        <v>0</v>
      </c>
      <c r="O5377" s="172">
        <v>0</v>
      </c>
      <c r="P5377" s="199">
        <f t="shared" si="1054"/>
        <v>0.46075650370370369</v>
      </c>
      <c r="Q5377" s="233">
        <v>6.6963191000000002</v>
      </c>
      <c r="R5377" s="96">
        <v>3.9683969000000001</v>
      </c>
      <c r="S5377" s="96">
        <v>2.2015280000000002</v>
      </c>
      <c r="T5377" s="96">
        <v>4.7621999999999999E-6</v>
      </c>
      <c r="U5377" s="96">
        <v>4.7337999999999998E-2</v>
      </c>
      <c r="V5377" s="96">
        <v>1.0791449999999999E-2</v>
      </c>
      <c r="W5377" s="96">
        <v>0.46826000000000001</v>
      </c>
      <c r="X5377" s="241">
        <f t="shared" si="1055"/>
        <v>4.2962036624766997E-2</v>
      </c>
      <c r="Y5377" s="241">
        <f t="shared" si="1056"/>
        <v>2.3831302292400002E-2</v>
      </c>
      <c r="Z5377" s="241">
        <f t="shared" si="1057"/>
        <v>9.1183743693670008E-3</v>
      </c>
      <c r="AA5377" s="241">
        <f t="shared" si="1058"/>
        <v>1.0012359962999999E-2</v>
      </c>
      <c r="AB5377" s="241">
        <v>1.2733229E-2</v>
      </c>
      <c r="AC5377" s="241">
        <v>2.0911656000000001E-6</v>
      </c>
      <c r="AD5377" s="241">
        <v>4.2721462999999998E-3</v>
      </c>
      <c r="AE5377" s="241">
        <v>1.5651378E-6</v>
      </c>
      <c r="AF5377" s="241">
        <v>6.7521253999999996E-3</v>
      </c>
      <c r="AG5377" s="241">
        <v>7.0145288999999997E-5</v>
      </c>
      <c r="AH5377" s="241">
        <v>8.3326449999999996E-3</v>
      </c>
      <c r="AI5377" s="241">
        <v>5.1872909999999997E-5</v>
      </c>
      <c r="AJ5377" s="241">
        <v>1.0758297E-4</v>
      </c>
      <c r="AK5377" s="241">
        <v>7.4379257000000004E-5</v>
      </c>
      <c r="AL5377" s="241">
        <v>4.4541347000000004E-6</v>
      </c>
      <c r="AM5377" s="241">
        <v>1.3856666999999999E-8</v>
      </c>
      <c r="AN5377" s="241">
        <v>1.5145136000000001E-4</v>
      </c>
      <c r="AO5377" s="241">
        <v>3.7744086000000002E-4</v>
      </c>
      <c r="AP5377" s="241">
        <v>1.8534021E-5</v>
      </c>
      <c r="AQ5377" s="241">
        <v>7.9664363000000001E-5</v>
      </c>
      <c r="AR5377" s="241">
        <v>9.9326955999999994E-3</v>
      </c>
      <c r="AT5377" s="193"/>
      <c r="AU5377" s="193"/>
      <c r="AV5377" s="193"/>
      <c r="AW5377" s="193"/>
      <c r="AX5377" s="193"/>
      <c r="AY5377" s="193"/>
      <c r="AZ5377" s="193"/>
      <c r="BA5377" s="193"/>
      <c r="BB5377" s="193"/>
      <c r="BC5377" s="193"/>
      <c r="BD5377" s="193"/>
      <c r="BE5377" s="315"/>
      <c r="BF5377" s="315"/>
      <c r="BG5377" s="315"/>
      <c r="BH5377" s="315"/>
      <c r="BI5377" s="315"/>
      <c r="BJ5377" s="315"/>
      <c r="BK5377" s="315"/>
    </row>
    <row r="5378" spans="1:92" x14ac:dyDescent="0.25">
      <c r="A5378" s="9"/>
      <c r="B5378" s="185" t="s">
        <v>5970</v>
      </c>
      <c r="C5378" s="5" t="s">
        <v>4635</v>
      </c>
      <c r="D5378" s="172">
        <v>8.6009185000000002E-2</v>
      </c>
      <c r="E5378" s="172">
        <v>4.4374729000000002E-2</v>
      </c>
      <c r="F5378" s="172">
        <v>7.7044037000000001E-3</v>
      </c>
      <c r="G5378" s="172">
        <v>7.9639342999999997E-4</v>
      </c>
      <c r="H5378" s="172">
        <v>3.0198772999999999E-4</v>
      </c>
      <c r="I5378" s="172">
        <v>3.2805112999999999E-3</v>
      </c>
      <c r="J5378" s="172">
        <v>1.7537544999999999E-3</v>
      </c>
      <c r="K5378" s="172">
        <v>8.9845577000000003E-5</v>
      </c>
      <c r="L5378" s="172">
        <v>2.7707559999999999E-2</v>
      </c>
      <c r="M5378" s="172">
        <v>0</v>
      </c>
      <c r="N5378" s="172">
        <v>0</v>
      </c>
      <c r="O5378" s="172">
        <v>0</v>
      </c>
      <c r="P5378" s="199">
        <f t="shared" si="1054"/>
        <v>0.32870169629629631</v>
      </c>
      <c r="Q5378" s="233">
        <v>3.9399403999999998</v>
      </c>
      <c r="R5378" s="96">
        <v>3.0825925999999999</v>
      </c>
      <c r="S5378" s="96">
        <v>0.6734</v>
      </c>
      <c r="T5378" s="96">
        <v>3.5986000000000002E-6</v>
      </c>
      <c r="U5378" s="96">
        <v>2.2495999999999999E-2</v>
      </c>
      <c r="V5378" s="96">
        <v>4.0082399999999997E-3</v>
      </c>
      <c r="W5378" s="96">
        <v>0.15744</v>
      </c>
      <c r="X5378" s="241">
        <f t="shared" si="1055"/>
        <v>2.7919237708753101E-2</v>
      </c>
      <c r="Y5378" s="241">
        <f t="shared" si="1056"/>
        <v>1.3813903248780001E-2</v>
      </c>
      <c r="Z5378" s="241">
        <f t="shared" si="1057"/>
        <v>6.3460705679730996E-3</v>
      </c>
      <c r="AA5378" s="241">
        <f t="shared" si="1058"/>
        <v>7.7592638919999997E-3</v>
      </c>
      <c r="AB5378" s="241">
        <v>9.1112671000000006E-3</v>
      </c>
      <c r="AC5378" s="241">
        <v>6.9214049999999996E-7</v>
      </c>
      <c r="AD5378" s="241">
        <v>1.8759915E-3</v>
      </c>
      <c r="AE5378" s="241">
        <v>7.4484927999999998E-7</v>
      </c>
      <c r="AF5378" s="241">
        <v>2.8062628000000002E-3</v>
      </c>
      <c r="AG5378" s="241">
        <v>1.8944859E-5</v>
      </c>
      <c r="AH5378" s="241">
        <v>5.9633747000000003E-3</v>
      </c>
      <c r="AI5378" s="241">
        <v>1.0536889000000001E-5</v>
      </c>
      <c r="AJ5378" s="241">
        <v>6.3570494999999999E-6</v>
      </c>
      <c r="AK5378" s="241">
        <v>5.5702186000000002E-6</v>
      </c>
      <c r="AL5378" s="241">
        <v>2.4564611E-6</v>
      </c>
      <c r="AM5378" s="241">
        <v>7.6357731000000001E-9</v>
      </c>
      <c r="AN5378" s="241">
        <v>8.1240149999999998E-5</v>
      </c>
      <c r="AO5378" s="241">
        <v>2.8909306000000001E-4</v>
      </c>
      <c r="AP5378" s="241">
        <v>-1.2565595999999999E-5</v>
      </c>
      <c r="AQ5378" s="241">
        <v>4.4679592000000003E-5</v>
      </c>
      <c r="AR5378" s="241">
        <v>7.7145842999999997E-3</v>
      </c>
      <c r="AT5378" s="193"/>
      <c r="AU5378" s="193"/>
      <c r="AV5378" s="193"/>
      <c r="AW5378" s="193"/>
      <c r="AX5378" s="193"/>
      <c r="AY5378" s="193"/>
      <c r="AZ5378" s="193"/>
      <c r="BA5378" s="193"/>
      <c r="BB5378" s="193"/>
      <c r="BC5378" s="193"/>
      <c r="BD5378" s="193"/>
      <c r="BE5378" s="315"/>
      <c r="BF5378" s="315"/>
      <c r="BG5378" s="315"/>
      <c r="BH5378" s="315"/>
      <c r="BI5378" s="315"/>
      <c r="BJ5378" s="315"/>
      <c r="BK5378" s="315"/>
    </row>
    <row r="5379" spans="1:92" x14ac:dyDescent="0.25">
      <c r="A5379" s="9"/>
      <c r="B5379" s="185" t="s">
        <v>5970</v>
      </c>
      <c r="C5379" s="5" t="s">
        <v>4634</v>
      </c>
      <c r="D5379" s="172">
        <v>8.6667074999999996E-2</v>
      </c>
      <c r="E5379" s="172">
        <v>3.9889375999999997E-2</v>
      </c>
      <c r="F5379" s="172">
        <v>7.2473677999999996E-3</v>
      </c>
      <c r="G5379" s="172">
        <v>8.1742451999999995E-4</v>
      </c>
      <c r="H5379" s="172">
        <v>2.9675733000000001E-4</v>
      </c>
      <c r="I5379" s="172">
        <v>3.3590033999999999E-3</v>
      </c>
      <c r="J5379" s="172">
        <v>1.6894335999999999E-3</v>
      </c>
      <c r="K5379" s="172">
        <v>7.7939942000000004E-5</v>
      </c>
      <c r="L5379" s="172">
        <v>3.3289772000000002E-2</v>
      </c>
      <c r="M5379" s="172">
        <v>0</v>
      </c>
      <c r="N5379" s="172">
        <v>0</v>
      </c>
      <c r="O5379" s="172">
        <v>0</v>
      </c>
      <c r="P5379" s="199">
        <f t="shared" si="1054"/>
        <v>0.29547685925925921</v>
      </c>
      <c r="Q5379" s="233">
        <v>3.4155837</v>
      </c>
      <c r="R5379" s="96">
        <v>2.6283965999999999</v>
      </c>
      <c r="S5379" s="96">
        <v>0.60491200000000001</v>
      </c>
      <c r="T5379" s="96">
        <v>3.3326999999999999E-6</v>
      </c>
      <c r="U5379" s="96">
        <v>2.0993000000000001E-2</v>
      </c>
      <c r="V5379" s="96">
        <v>4.0187699999999996E-3</v>
      </c>
      <c r="W5379" s="96">
        <v>0.15726000000000001</v>
      </c>
      <c r="X5379" s="241">
        <f t="shared" si="1055"/>
        <v>2.5274462272924299E-2</v>
      </c>
      <c r="Y5379" s="241">
        <f t="shared" si="1056"/>
        <v>1.2864186071639999E-2</v>
      </c>
      <c r="Z5379" s="241">
        <f t="shared" si="1057"/>
        <v>5.7800889612842996E-3</v>
      </c>
      <c r="AA5379" s="241">
        <f t="shared" si="1058"/>
        <v>6.63018724E-3</v>
      </c>
      <c r="AB5379" s="241">
        <v>8.1903219000000003E-3</v>
      </c>
      <c r="AC5379" s="241">
        <v>6.4549472000000001E-7</v>
      </c>
      <c r="AD5379" s="241">
        <v>1.9342896E-3</v>
      </c>
      <c r="AE5379" s="241">
        <v>6.5457592000000005E-7</v>
      </c>
      <c r="AF5379" s="241">
        <v>2.7200713999999998E-3</v>
      </c>
      <c r="AG5379" s="241">
        <v>1.8203101000000001E-5</v>
      </c>
      <c r="AH5379" s="241">
        <v>5.3606193000000002E-3</v>
      </c>
      <c r="AI5379" s="241">
        <v>9.7496088000000004E-6</v>
      </c>
      <c r="AJ5379" s="241">
        <v>6.6403360999999999E-6</v>
      </c>
      <c r="AK5379" s="241">
        <v>5.5126804999999997E-6</v>
      </c>
      <c r="AL5379" s="241">
        <v>2.5782853E-6</v>
      </c>
      <c r="AM5379" s="241">
        <v>8.0545842999999998E-9</v>
      </c>
      <c r="AN5379" s="241">
        <v>8.2251256999999999E-5</v>
      </c>
      <c r="AO5379" s="241">
        <v>3.0831530999999999E-4</v>
      </c>
      <c r="AP5379" s="241">
        <v>4.414129E-6</v>
      </c>
      <c r="AQ5379" s="241">
        <v>5.2030839999999999E-5</v>
      </c>
      <c r="AR5379" s="241">
        <v>6.5781564000000001E-3</v>
      </c>
      <c r="AT5379" s="193"/>
      <c r="AU5379" s="193"/>
      <c r="AV5379" s="193"/>
      <c r="AW5379" s="193"/>
      <c r="AX5379" s="193"/>
      <c r="AY5379" s="193"/>
      <c r="AZ5379" s="193"/>
      <c r="BA5379" s="193"/>
      <c r="BB5379" s="193"/>
      <c r="BC5379" s="193"/>
      <c r="BD5379" s="193"/>
      <c r="BE5379" s="315"/>
      <c r="BF5379" s="315"/>
      <c r="BG5379" s="315"/>
      <c r="BH5379" s="315"/>
      <c r="BI5379" s="315"/>
      <c r="BJ5379" s="315"/>
      <c r="BK5379" s="315"/>
    </row>
    <row r="5380" spans="1:92" x14ac:dyDescent="0.25">
      <c r="A5380" s="9"/>
      <c r="B5380" s="185" t="s">
        <v>5970</v>
      </c>
      <c r="C5380" s="5" t="s">
        <v>2758</v>
      </c>
      <c r="D5380" s="172">
        <v>0.26026308999999997</v>
      </c>
      <c r="E5380" s="172">
        <v>0.11969124</v>
      </c>
      <c r="F5380" s="172">
        <v>1.8386199999999998E-2</v>
      </c>
      <c r="G5380" s="172">
        <v>7.5715838999999993E-2</v>
      </c>
      <c r="H5380" s="172">
        <v>1.6023251E-3</v>
      </c>
      <c r="I5380" s="172">
        <v>5.5598653999999999E-3</v>
      </c>
      <c r="J5380" s="172">
        <v>2.6977352999999998E-3</v>
      </c>
      <c r="K5380" s="172">
        <v>3.9277297999999999E-4</v>
      </c>
      <c r="L5380" s="172">
        <v>3.6217113000000002E-2</v>
      </c>
      <c r="M5380" s="172">
        <v>0</v>
      </c>
      <c r="N5380" s="172">
        <v>0</v>
      </c>
      <c r="O5380" s="172">
        <v>0</v>
      </c>
      <c r="P5380" s="199">
        <f t="shared" si="1054"/>
        <v>0.88660177777777771</v>
      </c>
      <c r="Q5380" s="233">
        <v>13.626996999999999</v>
      </c>
      <c r="R5380" s="96">
        <v>5.3055057000000003</v>
      </c>
      <c r="S5380" s="96">
        <v>6.9064800000000002</v>
      </c>
      <c r="T5380" s="96">
        <v>5.6073999999999999E-6</v>
      </c>
      <c r="U5380" s="96">
        <v>8.5737999999999995E-2</v>
      </c>
      <c r="V5380" s="96">
        <v>2.04674E-2</v>
      </c>
      <c r="W5380" s="96">
        <v>1.3088</v>
      </c>
      <c r="X5380" s="241">
        <f t="shared" si="1055"/>
        <v>6.2587538485621E-2</v>
      </c>
      <c r="Y5380" s="241">
        <f t="shared" si="1056"/>
        <v>3.3253370372199997E-2</v>
      </c>
      <c r="Z5380" s="241">
        <f t="shared" si="1057"/>
        <v>1.5987819313420998E-2</v>
      </c>
      <c r="AA5380" s="241">
        <f t="shared" si="1058"/>
        <v>1.3346348799999999E-2</v>
      </c>
      <c r="AB5380" s="241">
        <v>2.3443942999999998E-2</v>
      </c>
      <c r="AC5380" s="241">
        <v>1.6477929999999999E-6</v>
      </c>
      <c r="AD5380" s="241">
        <v>4.0999210000000003E-3</v>
      </c>
      <c r="AE5380" s="241">
        <v>2.2322192000000002E-6</v>
      </c>
      <c r="AF5380" s="241">
        <v>5.4818964999999997E-3</v>
      </c>
      <c r="AG5380" s="241">
        <v>2.2372985999999999E-4</v>
      </c>
      <c r="AH5380" s="241">
        <v>1.5319467999999999E-2</v>
      </c>
      <c r="AI5380" s="241">
        <v>2.6914388000000002E-5</v>
      </c>
      <c r="AJ5380" s="241">
        <v>2.2185015999999999E-5</v>
      </c>
      <c r="AK5380" s="241">
        <v>1.5438175999999998E-5</v>
      </c>
      <c r="AL5380" s="241">
        <v>4.1344502999999997E-6</v>
      </c>
      <c r="AM5380" s="241">
        <v>1.3069121E-8</v>
      </c>
      <c r="AN5380" s="241">
        <v>1.6694934E-4</v>
      </c>
      <c r="AO5380" s="241">
        <v>3.7211755000000001E-4</v>
      </c>
      <c r="AP5380" s="241">
        <v>6.0599324E-5</v>
      </c>
      <c r="AQ5380" s="241">
        <v>6.4709799999999995E-5</v>
      </c>
      <c r="AR5380" s="241">
        <v>1.3281639E-2</v>
      </c>
      <c r="AT5380" s="193"/>
      <c r="AU5380" s="193"/>
      <c r="AV5380" s="193"/>
      <c r="AW5380" s="193"/>
      <c r="AX5380" s="193"/>
      <c r="AY5380" s="193"/>
      <c r="AZ5380" s="193"/>
      <c r="BA5380" s="193"/>
      <c r="BB5380" s="193"/>
      <c r="BC5380" s="193"/>
      <c r="BD5380" s="193"/>
      <c r="BE5380" s="315"/>
      <c r="BF5380" s="315"/>
      <c r="BG5380" s="315"/>
      <c r="BH5380" s="315"/>
      <c r="BI5380" s="315"/>
      <c r="BJ5380" s="315"/>
      <c r="BK5380" s="315"/>
    </row>
    <row r="5381" spans="1:92" s="62" customFormat="1" x14ac:dyDescent="0.25">
      <c r="A5381" s="9"/>
      <c r="B5381" s="185" t="s">
        <v>5970</v>
      </c>
      <c r="C5381" s="5" t="s">
        <v>5850</v>
      </c>
      <c r="D5381" s="172">
        <v>7.4857059000000004E-2</v>
      </c>
      <c r="E5381" s="172">
        <v>3.5628814000000002E-2</v>
      </c>
      <c r="F5381" s="172">
        <v>6.4044484000000002E-3</v>
      </c>
      <c r="G5381" s="172">
        <v>7.2444884000000005E-4</v>
      </c>
      <c r="H5381" s="172">
        <v>2.5733560999999998E-4</v>
      </c>
      <c r="I5381" s="172">
        <v>2.8613883E-3</v>
      </c>
      <c r="J5381" s="172">
        <v>1.4940699999999999E-3</v>
      </c>
      <c r="K5381" s="172">
        <v>6.8108072000000003E-5</v>
      </c>
      <c r="L5381" s="172">
        <v>2.7418445999999999E-2</v>
      </c>
      <c r="M5381" s="172">
        <v>0</v>
      </c>
      <c r="N5381" s="172">
        <v>0</v>
      </c>
      <c r="O5381" s="172">
        <v>0</v>
      </c>
      <c r="P5381" s="199">
        <f t="shared" si="1054"/>
        <v>0.26391714074074074</v>
      </c>
      <c r="Q5381" s="233">
        <v>3.0226643000000002</v>
      </c>
      <c r="R5381" s="96">
        <v>2.3035806999999999</v>
      </c>
      <c r="S5381" s="96">
        <v>0.55680799999999997</v>
      </c>
      <c r="T5381" s="96">
        <v>2.9264999999999998E-6</v>
      </c>
      <c r="U5381" s="96">
        <v>1.8609000000000001E-2</v>
      </c>
      <c r="V5381" s="96">
        <v>3.5436930000000001E-3</v>
      </c>
      <c r="W5381" s="96">
        <v>0.14011999999999999</v>
      </c>
      <c r="X5381" s="241">
        <f t="shared" si="1055"/>
        <v>3.8624674034822004E-2</v>
      </c>
      <c r="Y5381" s="241">
        <f t="shared" si="1056"/>
        <v>1.9970163316410001E-2</v>
      </c>
      <c r="Z5381" s="241">
        <f t="shared" si="1057"/>
        <v>1.2845692939412E-2</v>
      </c>
      <c r="AA5381" s="241">
        <f t="shared" si="1058"/>
        <v>5.8088177790000008E-3</v>
      </c>
      <c r="AB5381" s="241">
        <v>7.3155136000000003E-3</v>
      </c>
      <c r="AC5381" s="241">
        <v>5.6841524999999998E-7</v>
      </c>
      <c r="AD5381" s="241">
        <v>1.0283795E-2</v>
      </c>
      <c r="AE5381" s="241">
        <v>5.7409115999999995E-7</v>
      </c>
      <c r="AF5381" s="241">
        <v>2.3528969E-3</v>
      </c>
      <c r="AG5381" s="241">
        <v>1.6815309999999999E-5</v>
      </c>
      <c r="AH5381" s="241">
        <v>4.7880561999999998E-3</v>
      </c>
      <c r="AI5381" s="241">
        <v>8.5412402999999997E-6</v>
      </c>
      <c r="AJ5381" s="241">
        <v>5.8597983000000004E-6</v>
      </c>
      <c r="AK5381" s="241">
        <v>7.683657E-3</v>
      </c>
      <c r="AL5381" s="241">
        <v>1.5811148999999999E-5</v>
      </c>
      <c r="AM5381" s="241">
        <v>4.0161612000000001E-8</v>
      </c>
      <c r="AN5381" s="241">
        <v>7.1463634000000004E-5</v>
      </c>
      <c r="AO5381" s="241">
        <v>2.6511017000000001E-4</v>
      </c>
      <c r="AP5381" s="241">
        <v>7.1535862000000003E-6</v>
      </c>
      <c r="AQ5381" s="241">
        <v>4.3579279000000001E-5</v>
      </c>
      <c r="AR5381" s="241">
        <v>5.7652385000000004E-3</v>
      </c>
      <c r="AS5381" s="193"/>
      <c r="AT5381" s="193"/>
      <c r="AU5381" s="193"/>
      <c r="AV5381" s="193"/>
      <c r="AW5381" s="193"/>
      <c r="AX5381" s="199"/>
      <c r="AY5381" s="199"/>
      <c r="AZ5381" s="199"/>
      <c r="BA5381" s="199"/>
      <c r="BB5381" s="199"/>
      <c r="BC5381" s="199"/>
      <c r="BD5381" s="199"/>
      <c r="BE5381" s="319"/>
      <c r="BF5381" s="319"/>
      <c r="BG5381" s="319"/>
      <c r="BH5381" s="319"/>
      <c r="BI5381" s="319"/>
      <c r="BJ5381" s="319"/>
      <c r="BK5381" s="319"/>
      <c r="BL5381" s="316"/>
      <c r="BM5381" s="319"/>
      <c r="BN5381" s="316"/>
      <c r="BO5381" s="316"/>
      <c r="BP5381" s="316"/>
      <c r="BQ5381" s="316"/>
      <c r="BR5381" s="316"/>
      <c r="BS5381" s="316"/>
      <c r="BT5381" s="316"/>
      <c r="BU5381" s="316"/>
      <c r="BV5381" s="316"/>
      <c r="BW5381" s="316"/>
      <c r="BX5381" s="316"/>
      <c r="BY5381" s="316"/>
      <c r="BZ5381" s="316"/>
      <c r="CA5381" s="316"/>
      <c r="CB5381" s="316"/>
      <c r="CC5381" s="316"/>
      <c r="CD5381" s="316"/>
      <c r="CE5381" s="316"/>
      <c r="CF5381" s="316"/>
      <c r="CG5381" s="316"/>
      <c r="CH5381" s="316"/>
      <c r="CI5381" s="316"/>
      <c r="CJ5381" s="316"/>
      <c r="CK5381" s="316"/>
      <c r="CL5381" s="316"/>
      <c r="CM5381" s="316"/>
      <c r="CN5381" s="316"/>
    </row>
    <row r="5382" spans="1:92" s="62" customFormat="1" x14ac:dyDescent="0.25">
      <c r="A5382" s="9"/>
      <c r="B5382" s="185" t="s">
        <v>5970</v>
      </c>
      <c r="C5382" s="5" t="s">
        <v>4000</v>
      </c>
      <c r="D5382" s="172">
        <v>4.9919757000000002</v>
      </c>
      <c r="E5382" s="172">
        <v>7.3509225999999997E-2</v>
      </c>
      <c r="F5382" s="172">
        <v>1.8106523999999999E-2</v>
      </c>
      <c r="G5382" s="172">
        <v>8.4972575999999994E-2</v>
      </c>
      <c r="H5382" s="172">
        <v>3.5994940000000001E-4</v>
      </c>
      <c r="I5382" s="172">
        <v>4.2126958999999997E-3</v>
      </c>
      <c r="J5382" s="172">
        <v>4.7753281999999997</v>
      </c>
      <c r="K5382" s="172">
        <v>1.1073999E-4</v>
      </c>
      <c r="L5382" s="172">
        <v>3.5375805000000003E-2</v>
      </c>
      <c r="M5382" s="172">
        <v>0</v>
      </c>
      <c r="N5382" s="172">
        <v>0</v>
      </c>
      <c r="O5382" s="172">
        <v>0</v>
      </c>
      <c r="P5382" s="199">
        <f t="shared" si="1054"/>
        <v>0.54451278518518509</v>
      </c>
      <c r="Q5382" s="233">
        <v>6.8303878999999998</v>
      </c>
      <c r="R5382" s="96">
        <v>4.0210037999999999</v>
      </c>
      <c r="S5382" s="96">
        <v>2.2940960000000001</v>
      </c>
      <c r="T5382" s="96">
        <v>4.7284999999999997E-6</v>
      </c>
      <c r="U5382" s="96">
        <v>7.2640999999999997E-2</v>
      </c>
      <c r="V5382" s="96">
        <v>1.8922359999999999E-2</v>
      </c>
      <c r="W5382" s="96">
        <v>0.42371999999999999</v>
      </c>
      <c r="X5382" s="241">
        <f t="shared" si="1055"/>
        <v>0.36522491784500005</v>
      </c>
      <c r="Y5382" s="241">
        <f t="shared" si="1056"/>
        <v>0.339506275947</v>
      </c>
      <c r="Z5382" s="241">
        <f t="shared" si="1057"/>
        <v>1.5596031583999999E-2</v>
      </c>
      <c r="AA5382" s="241">
        <f t="shared" si="1058"/>
        <v>1.0122610314E-2</v>
      </c>
      <c r="AB5382" s="241">
        <v>1.5092781E-2</v>
      </c>
      <c r="AC5382" s="241">
        <v>7.5995931E-6</v>
      </c>
      <c r="AD5382" s="241">
        <v>0.31966322000000003</v>
      </c>
      <c r="AE5382" s="241">
        <v>1.3167609000000001E-6</v>
      </c>
      <c r="AF5382" s="241">
        <v>4.6681149E-3</v>
      </c>
      <c r="AG5382" s="241">
        <v>7.3243692999999999E-5</v>
      </c>
      <c r="AH5382" s="241">
        <v>9.8780112999999996E-3</v>
      </c>
      <c r="AI5382" s="241">
        <v>2.901889E-5</v>
      </c>
      <c r="AJ5382" s="241">
        <v>6.0208549000000003E-4</v>
      </c>
      <c r="AK5382" s="241">
        <v>4.0962011999999999E-3</v>
      </c>
      <c r="AL5382" s="241">
        <v>3.3482861999999998E-4</v>
      </c>
      <c r="AM5382" s="241">
        <v>1.002173E-6</v>
      </c>
      <c r="AN5382" s="241">
        <v>2.4262063000000001E-4</v>
      </c>
      <c r="AO5382" s="241">
        <v>3.4200837999999998E-4</v>
      </c>
      <c r="AP5382" s="241">
        <v>7.0254901E-5</v>
      </c>
      <c r="AQ5382" s="241">
        <v>5.7061314E-5</v>
      </c>
      <c r="AR5382" s="241">
        <v>1.0065549E-2</v>
      </c>
      <c r="AS5382" s="199"/>
      <c r="AT5382" s="199"/>
      <c r="AU5382" s="199"/>
      <c r="AV5382" s="199"/>
      <c r="AW5382" s="199"/>
      <c r="AX5382" s="199"/>
      <c r="AY5382" s="199"/>
      <c r="AZ5382" s="199"/>
      <c r="BA5382" s="199"/>
      <c r="BB5382" s="199"/>
      <c r="BC5382" s="199"/>
      <c r="BD5382" s="199"/>
      <c r="BE5382" s="319"/>
      <c r="BF5382" s="319"/>
      <c r="BG5382" s="319"/>
      <c r="BH5382" s="319"/>
      <c r="BI5382" s="319"/>
      <c r="BJ5382" s="319"/>
      <c r="BK5382" s="319"/>
      <c r="BL5382" s="316"/>
      <c r="BM5382" s="319"/>
      <c r="BN5382" s="316"/>
      <c r="BO5382" s="316"/>
      <c r="BP5382" s="316"/>
      <c r="BQ5382" s="316"/>
      <c r="BR5382" s="316"/>
      <c r="BS5382" s="316"/>
      <c r="BT5382" s="316"/>
      <c r="BU5382" s="316"/>
      <c r="BV5382" s="316"/>
      <c r="BW5382" s="316"/>
      <c r="BX5382" s="316"/>
      <c r="BY5382" s="316"/>
      <c r="BZ5382" s="316"/>
      <c r="CA5382" s="316"/>
      <c r="CB5382" s="316"/>
      <c r="CC5382" s="316"/>
      <c r="CD5382" s="316"/>
      <c r="CE5382" s="316"/>
      <c r="CF5382" s="316"/>
      <c r="CG5382" s="316"/>
      <c r="CH5382" s="316"/>
      <c r="CI5382" s="316"/>
      <c r="CJ5382" s="316"/>
      <c r="CK5382" s="316"/>
      <c r="CL5382" s="316"/>
      <c r="CM5382" s="316"/>
      <c r="CN5382" s="316"/>
    </row>
    <row r="5383" spans="1:92" x14ac:dyDescent="0.25">
      <c r="A5383" s="9"/>
      <c r="B5383" s="9"/>
      <c r="C5383" s="9"/>
      <c r="D5383" s="195"/>
      <c r="E5383" s="195"/>
      <c r="F5383" s="195"/>
      <c r="G5383" s="195"/>
      <c r="H5383" s="195"/>
      <c r="I5383" s="195"/>
      <c r="J5383" s="195"/>
      <c r="K5383" s="195"/>
      <c r="L5383" s="195"/>
      <c r="M5383" s="195"/>
      <c r="N5383" s="195"/>
      <c r="O5383" s="195"/>
      <c r="P5383" s="195"/>
      <c r="Q5383" s="239"/>
      <c r="R5383" s="97"/>
      <c r="S5383" s="97"/>
      <c r="T5383" s="97"/>
      <c r="U5383" s="97"/>
      <c r="V5383" s="97"/>
      <c r="W5383" s="97"/>
      <c r="X5383" s="259"/>
      <c r="Y5383" s="259"/>
      <c r="Z5383" s="259"/>
      <c r="AA5383" s="258"/>
      <c r="AB5383" s="258"/>
      <c r="AC5383" s="258"/>
      <c r="AD5383" s="258"/>
      <c r="AE5383" s="258"/>
      <c r="AF5383" s="258"/>
      <c r="AG5383" s="258"/>
      <c r="AH5383" s="258"/>
      <c r="AI5383" s="258"/>
      <c r="AJ5383" s="258"/>
      <c r="AK5383" s="258"/>
      <c r="AL5383" s="258"/>
      <c r="AM5383" s="258"/>
      <c r="AN5383" s="258"/>
      <c r="AO5383" s="258"/>
      <c r="AP5383" s="258"/>
      <c r="AQ5383" s="258"/>
      <c r="AR5383" s="258"/>
      <c r="AT5383" s="193"/>
      <c r="AU5383" s="193"/>
      <c r="AV5383" s="193"/>
      <c r="AW5383" s="193"/>
      <c r="AX5383" s="193"/>
      <c r="AY5383" s="193"/>
      <c r="AZ5383" s="193"/>
      <c r="BA5383" s="193"/>
      <c r="BB5383" s="193"/>
      <c r="BC5383" s="193"/>
      <c r="BD5383" s="193"/>
      <c r="BE5383" s="315"/>
      <c r="BF5383" s="315"/>
      <c r="BG5383" s="315"/>
      <c r="BH5383" s="315"/>
      <c r="BI5383" s="315"/>
      <c r="BJ5383" s="315"/>
      <c r="BK5383" s="315"/>
    </row>
    <row r="5384" spans="1:92" x14ac:dyDescent="0.25">
      <c r="A5384" s="9"/>
      <c r="B5384" s="9"/>
      <c r="C5384" s="9"/>
      <c r="D5384" s="195"/>
      <c r="E5384" s="195"/>
      <c r="F5384" s="195"/>
      <c r="G5384" s="195"/>
      <c r="H5384" s="195"/>
      <c r="I5384" s="195"/>
      <c r="J5384" s="195"/>
      <c r="K5384" s="195"/>
      <c r="L5384" s="195"/>
      <c r="M5384" s="195"/>
      <c r="N5384" s="195"/>
      <c r="O5384" s="195"/>
      <c r="P5384" s="195"/>
      <c r="Q5384" s="239"/>
      <c r="R5384" s="97"/>
      <c r="S5384" s="97"/>
      <c r="T5384" s="97"/>
      <c r="U5384" s="97"/>
      <c r="V5384" s="97"/>
      <c r="W5384" s="97"/>
      <c r="X5384" s="259"/>
      <c r="Y5384" s="259"/>
      <c r="Z5384" s="259"/>
      <c r="AA5384" s="258"/>
      <c r="AB5384" s="258"/>
      <c r="AC5384" s="258"/>
      <c r="AD5384" s="258"/>
      <c r="AE5384" s="258"/>
      <c r="AF5384" s="258"/>
      <c r="AG5384" s="258"/>
      <c r="AH5384" s="258"/>
      <c r="AI5384" s="258"/>
      <c r="AJ5384" s="258"/>
      <c r="AK5384" s="258"/>
      <c r="AL5384" s="258"/>
      <c r="AM5384" s="258"/>
      <c r="AN5384" s="258"/>
      <c r="AO5384" s="258"/>
      <c r="AP5384" s="258"/>
      <c r="AQ5384" s="258"/>
      <c r="AR5384" s="258"/>
      <c r="AT5384" s="193"/>
      <c r="AU5384" s="193"/>
      <c r="AV5384" s="193"/>
      <c r="AW5384" s="193"/>
      <c r="AX5384" s="193"/>
      <c r="AY5384" s="193"/>
      <c r="AZ5384" s="193"/>
      <c r="BA5384" s="193"/>
      <c r="BB5384" s="193"/>
      <c r="BC5384" s="193"/>
      <c r="BD5384" s="193"/>
      <c r="BE5384" s="315"/>
      <c r="BF5384" s="315"/>
      <c r="BG5384" s="315"/>
      <c r="BH5384" s="315"/>
      <c r="BI5384" s="315"/>
      <c r="BJ5384" s="315"/>
      <c r="BK5384" s="315"/>
    </row>
    <row r="5385" spans="1:92" x14ac:dyDescent="0.25">
      <c r="A5385" s="9"/>
      <c r="B5385" s="9"/>
      <c r="C5385" s="9"/>
      <c r="D5385" s="195"/>
      <c r="E5385" s="195"/>
      <c r="F5385" s="195"/>
      <c r="G5385" s="195"/>
      <c r="H5385" s="195"/>
      <c r="I5385" s="195"/>
      <c r="J5385" s="195"/>
      <c r="K5385" s="195"/>
      <c r="L5385" s="195"/>
      <c r="M5385" s="195"/>
      <c r="N5385" s="195"/>
      <c r="O5385" s="195"/>
      <c r="P5385" s="195"/>
      <c r="Q5385" s="239"/>
      <c r="R5385" s="97"/>
      <c r="S5385" s="97"/>
      <c r="T5385" s="97"/>
      <c r="U5385" s="97"/>
      <c r="V5385" s="97"/>
      <c r="W5385" s="97"/>
      <c r="X5385" s="259"/>
      <c r="Y5385" s="259"/>
      <c r="Z5385" s="259"/>
      <c r="AA5385" s="258"/>
      <c r="AB5385" s="258"/>
      <c r="AC5385" s="258"/>
      <c r="AD5385" s="258"/>
      <c r="AE5385" s="258"/>
      <c r="AF5385" s="258"/>
      <c r="AG5385" s="258"/>
      <c r="AH5385" s="258"/>
      <c r="AI5385" s="258"/>
      <c r="AJ5385" s="258"/>
      <c r="AK5385" s="258"/>
      <c r="AL5385" s="258"/>
      <c r="AM5385" s="258"/>
      <c r="AN5385" s="258"/>
      <c r="AO5385" s="258"/>
      <c r="AP5385" s="258"/>
      <c r="AQ5385" s="258"/>
      <c r="AR5385" s="258"/>
      <c r="AT5385" s="193"/>
      <c r="AU5385" s="193"/>
      <c r="AV5385" s="193"/>
      <c r="AW5385" s="193"/>
      <c r="AX5385" s="193"/>
      <c r="AY5385" s="193"/>
      <c r="AZ5385" s="193"/>
      <c r="BA5385" s="193"/>
      <c r="BB5385" s="193"/>
      <c r="BC5385" s="193"/>
      <c r="BD5385" s="193"/>
      <c r="BE5385" s="315"/>
      <c r="BF5385" s="315"/>
      <c r="BG5385" s="315"/>
      <c r="BH5385" s="315"/>
      <c r="BI5385" s="315"/>
      <c r="BJ5385" s="315"/>
      <c r="BK5385" s="315"/>
    </row>
    <row r="5386" spans="1:92" x14ac:dyDescent="0.25">
      <c r="A5386" s="9"/>
      <c r="B5386" s="9"/>
      <c r="C5386" s="9"/>
      <c r="D5386" s="195"/>
      <c r="E5386" s="195"/>
      <c r="F5386" s="195"/>
      <c r="G5386" s="195"/>
      <c r="H5386" s="195"/>
      <c r="I5386" s="195"/>
      <c r="J5386" s="195"/>
      <c r="K5386" s="195"/>
      <c r="L5386" s="195"/>
      <c r="M5386" s="195"/>
      <c r="N5386" s="195"/>
      <c r="O5386" s="195"/>
      <c r="P5386" s="195"/>
      <c r="Q5386" s="239"/>
      <c r="R5386" s="97"/>
      <c r="S5386" s="97"/>
      <c r="T5386" s="97"/>
      <c r="U5386" s="97"/>
      <c r="V5386" s="97"/>
      <c r="W5386" s="97"/>
      <c r="X5386" s="259"/>
      <c r="Y5386" s="259"/>
      <c r="Z5386" s="259"/>
      <c r="AA5386" s="258"/>
      <c r="AB5386" s="258"/>
      <c r="AC5386" s="258"/>
      <c r="AD5386" s="258"/>
      <c r="AE5386" s="258"/>
      <c r="AF5386" s="258"/>
      <c r="AG5386" s="258"/>
      <c r="AH5386" s="258"/>
      <c r="AI5386" s="258"/>
      <c r="AJ5386" s="258"/>
      <c r="AK5386" s="258"/>
      <c r="AL5386" s="258"/>
      <c r="AM5386" s="258"/>
      <c r="AN5386" s="258"/>
      <c r="AO5386" s="258"/>
      <c r="AP5386" s="258"/>
      <c r="AQ5386" s="258"/>
      <c r="AR5386" s="258"/>
      <c r="AT5386" s="193"/>
      <c r="AU5386" s="193"/>
      <c r="AV5386" s="193"/>
      <c r="AW5386" s="193"/>
      <c r="AX5386" s="193"/>
      <c r="AY5386" s="193"/>
      <c r="AZ5386" s="193"/>
      <c r="BA5386" s="193"/>
      <c r="BB5386" s="193"/>
      <c r="BC5386" s="193"/>
      <c r="BD5386" s="193"/>
      <c r="BE5386" s="315"/>
      <c r="BF5386" s="315"/>
      <c r="BG5386" s="315"/>
      <c r="BH5386" s="315"/>
      <c r="BI5386" s="315"/>
      <c r="BJ5386" s="315"/>
      <c r="BK5386" s="315"/>
    </row>
    <row r="5387" spans="1:92" x14ac:dyDescent="0.25">
      <c r="A5387" s="9"/>
      <c r="B5387" s="9"/>
      <c r="C5387" s="9"/>
      <c r="D5387" s="195"/>
      <c r="E5387" s="195"/>
      <c r="F5387" s="195"/>
      <c r="G5387" s="195"/>
      <c r="H5387" s="195"/>
      <c r="I5387" s="195"/>
      <c r="J5387" s="195"/>
      <c r="K5387" s="195"/>
      <c r="L5387" s="195"/>
      <c r="M5387" s="195"/>
      <c r="N5387" s="195"/>
      <c r="O5387" s="195"/>
      <c r="P5387" s="195"/>
      <c r="Q5387" s="239"/>
      <c r="R5387" s="97"/>
      <c r="S5387" s="97"/>
      <c r="T5387" s="97"/>
      <c r="U5387" s="97"/>
      <c r="V5387" s="97"/>
      <c r="W5387" s="97"/>
      <c r="X5387" s="259"/>
      <c r="Y5387" s="259"/>
      <c r="Z5387" s="259"/>
      <c r="AA5387" s="258"/>
      <c r="AB5387" s="258"/>
      <c r="AC5387" s="258"/>
      <c r="AD5387" s="258"/>
      <c r="AE5387" s="258"/>
      <c r="AF5387" s="258"/>
      <c r="AG5387" s="258"/>
      <c r="AH5387" s="258"/>
      <c r="AI5387" s="258"/>
      <c r="AJ5387" s="258"/>
      <c r="AK5387" s="258"/>
      <c r="AL5387" s="258"/>
      <c r="AM5387" s="258"/>
      <c r="AN5387" s="258"/>
      <c r="AO5387" s="258"/>
      <c r="AP5387" s="258"/>
      <c r="AQ5387" s="258"/>
      <c r="AR5387" s="258"/>
      <c r="AT5387" s="193"/>
      <c r="AU5387" s="193"/>
      <c r="AV5387" s="193"/>
      <c r="AW5387" s="193"/>
      <c r="AX5387" s="193"/>
      <c r="AY5387" s="193"/>
      <c r="AZ5387" s="193"/>
      <c r="BA5387" s="193"/>
      <c r="BB5387" s="193"/>
      <c r="BC5387" s="193"/>
      <c r="BD5387" s="193"/>
      <c r="BE5387" s="315"/>
      <c r="BF5387" s="315"/>
      <c r="BG5387" s="315"/>
      <c r="BH5387" s="315"/>
      <c r="BI5387" s="315"/>
      <c r="BJ5387" s="315"/>
      <c r="BK5387" s="315"/>
    </row>
    <row r="5388" spans="1:92" x14ac:dyDescent="0.25">
      <c r="A5388" s="9"/>
      <c r="B5388" s="9"/>
      <c r="C5388" s="9"/>
      <c r="D5388" s="195"/>
      <c r="E5388" s="195"/>
      <c r="F5388" s="195"/>
      <c r="G5388" s="195"/>
      <c r="H5388" s="195"/>
      <c r="I5388" s="195"/>
      <c r="J5388" s="195"/>
      <c r="K5388" s="195"/>
      <c r="L5388" s="195"/>
      <c r="M5388" s="195"/>
      <c r="N5388" s="195"/>
      <c r="O5388" s="195"/>
      <c r="P5388" s="195"/>
      <c r="Q5388" s="239"/>
      <c r="R5388" s="97"/>
      <c r="S5388" s="97"/>
      <c r="T5388" s="97"/>
      <c r="U5388" s="97"/>
      <c r="V5388" s="97"/>
      <c r="W5388" s="97"/>
      <c r="X5388" s="259"/>
      <c r="Y5388" s="259"/>
      <c r="Z5388" s="259"/>
      <c r="AA5388" s="258"/>
      <c r="AB5388" s="258"/>
      <c r="AC5388" s="258"/>
      <c r="AD5388" s="258"/>
      <c r="AE5388" s="258"/>
      <c r="AF5388" s="258"/>
      <c r="AG5388" s="258"/>
      <c r="AH5388" s="258"/>
      <c r="AI5388" s="258"/>
      <c r="AJ5388" s="258"/>
      <c r="AK5388" s="258"/>
      <c r="AL5388" s="258"/>
      <c r="AM5388" s="258"/>
      <c r="AN5388" s="258"/>
      <c r="AO5388" s="258"/>
      <c r="AP5388" s="258"/>
      <c r="AQ5388" s="258"/>
      <c r="AR5388" s="258"/>
      <c r="AT5388" s="193"/>
      <c r="AU5388" s="193"/>
      <c r="AV5388" s="193"/>
      <c r="AW5388" s="193"/>
      <c r="AX5388" s="193"/>
      <c r="AY5388" s="193"/>
      <c r="AZ5388" s="193"/>
      <c r="BA5388" s="193"/>
      <c r="BB5388" s="193"/>
      <c r="BC5388" s="193"/>
      <c r="BD5388" s="193"/>
      <c r="BE5388" s="315"/>
      <c r="BF5388" s="315"/>
      <c r="BG5388" s="315"/>
      <c r="BH5388" s="315"/>
      <c r="BI5388" s="315"/>
      <c r="BJ5388" s="315"/>
      <c r="BK5388" s="315"/>
    </row>
    <row r="5389" spans="1:92" x14ac:dyDescent="0.25">
      <c r="A5389" s="9"/>
      <c r="B5389" s="9"/>
      <c r="C5389" s="9"/>
      <c r="D5389" s="195"/>
      <c r="E5389" s="195"/>
      <c r="F5389" s="195"/>
      <c r="G5389" s="195"/>
      <c r="H5389" s="195"/>
      <c r="I5389" s="195"/>
      <c r="J5389" s="195"/>
      <c r="K5389" s="195"/>
      <c r="L5389" s="195"/>
      <c r="M5389" s="195"/>
      <c r="N5389" s="195"/>
      <c r="O5389" s="195"/>
      <c r="P5389" s="195"/>
      <c r="Q5389" s="239"/>
      <c r="R5389" s="97"/>
      <c r="S5389" s="97"/>
      <c r="T5389" s="97"/>
      <c r="U5389" s="97"/>
      <c r="V5389" s="97"/>
      <c r="W5389" s="97"/>
      <c r="X5389" s="259"/>
      <c r="Y5389" s="259"/>
      <c r="Z5389" s="259"/>
      <c r="AA5389" s="258"/>
      <c r="AB5389" s="258"/>
      <c r="AC5389" s="258"/>
      <c r="AD5389" s="258"/>
      <c r="AE5389" s="258"/>
      <c r="AF5389" s="258"/>
      <c r="AG5389" s="258"/>
      <c r="AH5389" s="258"/>
      <c r="AI5389" s="258"/>
      <c r="AJ5389" s="258"/>
      <c r="AK5389" s="258"/>
      <c r="AL5389" s="258"/>
      <c r="AM5389" s="258"/>
      <c r="AN5389" s="258"/>
      <c r="AO5389" s="258"/>
      <c r="AP5389" s="258"/>
      <c r="AQ5389" s="258"/>
      <c r="AR5389" s="258"/>
      <c r="AT5389" s="193"/>
      <c r="AU5389" s="193"/>
      <c r="AV5389" s="193"/>
      <c r="AW5389" s="193"/>
      <c r="AX5389" s="193"/>
      <c r="AY5389" s="193"/>
      <c r="AZ5389" s="193"/>
      <c r="BA5389" s="193"/>
      <c r="BB5389" s="193"/>
      <c r="BC5389" s="193"/>
      <c r="BD5389" s="193"/>
      <c r="BE5389" s="315"/>
      <c r="BF5389" s="315"/>
      <c r="BG5389" s="315"/>
      <c r="BH5389" s="315"/>
      <c r="BI5389" s="315"/>
      <c r="BJ5389" s="315"/>
      <c r="BK5389" s="315"/>
    </row>
    <row r="5390" spans="1:92" x14ac:dyDescent="0.25">
      <c r="A5390" s="9"/>
      <c r="B5390" s="9"/>
      <c r="C5390" s="9"/>
      <c r="D5390" s="195"/>
      <c r="E5390" s="195"/>
      <c r="F5390" s="195"/>
      <c r="G5390" s="195"/>
      <c r="H5390" s="195"/>
      <c r="I5390" s="195"/>
      <c r="J5390" s="195"/>
      <c r="K5390" s="195"/>
      <c r="L5390" s="195"/>
      <c r="M5390" s="195"/>
      <c r="N5390" s="195"/>
      <c r="O5390" s="195"/>
      <c r="P5390" s="195"/>
      <c r="Q5390" s="239"/>
      <c r="R5390" s="97"/>
      <c r="S5390" s="97"/>
      <c r="T5390" s="97"/>
      <c r="U5390" s="97"/>
      <c r="V5390" s="97"/>
      <c r="W5390" s="97"/>
      <c r="X5390" s="259"/>
      <c r="Y5390" s="259"/>
      <c r="Z5390" s="259"/>
      <c r="AA5390" s="258"/>
      <c r="AB5390" s="258"/>
      <c r="AC5390" s="258"/>
      <c r="AD5390" s="258"/>
      <c r="AE5390" s="258"/>
      <c r="AF5390" s="258"/>
      <c r="AG5390" s="258"/>
      <c r="AH5390" s="258"/>
      <c r="AI5390" s="258"/>
      <c r="AJ5390" s="258"/>
      <c r="AK5390" s="258"/>
      <c r="AL5390" s="258"/>
      <c r="AM5390" s="258"/>
      <c r="AN5390" s="258"/>
      <c r="AO5390" s="258"/>
      <c r="AP5390" s="258"/>
      <c r="AQ5390" s="258"/>
      <c r="AR5390" s="258"/>
      <c r="AT5390" s="193"/>
      <c r="AU5390" s="193"/>
      <c r="AV5390" s="193"/>
      <c r="AW5390" s="193"/>
      <c r="AX5390" s="193"/>
      <c r="AY5390" s="193"/>
      <c r="AZ5390" s="193"/>
      <c r="BA5390" s="193"/>
      <c r="BB5390" s="193"/>
      <c r="BC5390" s="193"/>
      <c r="BD5390" s="193"/>
      <c r="BE5390" s="315"/>
      <c r="BF5390" s="315"/>
      <c r="BG5390" s="315"/>
      <c r="BH5390" s="315"/>
      <c r="BI5390" s="315"/>
      <c r="BJ5390" s="315"/>
      <c r="BK5390" s="315"/>
    </row>
    <row r="5391" spans="1:92" x14ac:dyDescent="0.25">
      <c r="A5391" s="9"/>
      <c r="B5391" s="9"/>
      <c r="C5391" s="9"/>
      <c r="D5391" s="195"/>
      <c r="E5391" s="195"/>
      <c r="F5391" s="195"/>
      <c r="G5391" s="195"/>
      <c r="H5391" s="195"/>
      <c r="I5391" s="195"/>
      <c r="J5391" s="195"/>
      <c r="K5391" s="195"/>
      <c r="L5391" s="195"/>
      <c r="M5391" s="195"/>
      <c r="N5391" s="195"/>
      <c r="O5391" s="195"/>
      <c r="P5391" s="195"/>
      <c r="Q5391" s="239"/>
      <c r="R5391" s="97"/>
      <c r="S5391" s="97"/>
      <c r="T5391" s="97"/>
      <c r="U5391" s="97"/>
      <c r="V5391" s="97"/>
      <c r="W5391" s="97"/>
      <c r="X5391" s="259"/>
      <c r="Y5391" s="259"/>
      <c r="Z5391" s="259"/>
      <c r="AA5391" s="258"/>
      <c r="AB5391" s="258"/>
      <c r="AC5391" s="258"/>
      <c r="AD5391" s="258"/>
      <c r="AE5391" s="258"/>
      <c r="AF5391" s="258"/>
      <c r="AG5391" s="258"/>
      <c r="AH5391" s="258"/>
      <c r="AI5391" s="258"/>
      <c r="AJ5391" s="258"/>
      <c r="AK5391" s="258"/>
      <c r="AL5391" s="258"/>
      <c r="AM5391" s="258"/>
      <c r="AN5391" s="258"/>
      <c r="AO5391" s="258"/>
      <c r="AP5391" s="258"/>
      <c r="AQ5391" s="258"/>
      <c r="AR5391" s="258"/>
      <c r="AT5391" s="193"/>
      <c r="AU5391" s="193"/>
      <c r="AV5391" s="193"/>
      <c r="AW5391" s="193"/>
      <c r="AX5391" s="193"/>
      <c r="AY5391" s="193"/>
      <c r="AZ5391" s="193"/>
      <c r="BA5391" s="193"/>
      <c r="BB5391" s="193"/>
      <c r="BC5391" s="193"/>
      <c r="BD5391" s="193"/>
      <c r="BE5391" s="315"/>
      <c r="BF5391" s="315"/>
      <c r="BG5391" s="315"/>
      <c r="BH5391" s="315"/>
      <c r="BI5391" s="315"/>
      <c r="BJ5391" s="315"/>
      <c r="BK5391" s="315"/>
    </row>
    <row r="5392" spans="1:92" x14ac:dyDescent="0.25">
      <c r="A5392" s="9"/>
      <c r="B5392" s="9"/>
      <c r="C5392" s="9"/>
      <c r="D5392" s="195"/>
      <c r="E5392" s="195"/>
      <c r="F5392" s="195"/>
      <c r="G5392" s="195"/>
      <c r="H5392" s="195"/>
      <c r="I5392" s="195"/>
      <c r="J5392" s="195"/>
      <c r="K5392" s="195"/>
      <c r="L5392" s="195"/>
      <c r="M5392" s="195"/>
      <c r="N5392" s="195"/>
      <c r="O5392" s="195"/>
      <c r="P5392" s="195"/>
      <c r="Q5392" s="239"/>
      <c r="R5392" s="97"/>
      <c r="S5392" s="97"/>
      <c r="T5392" s="97"/>
      <c r="U5392" s="97"/>
      <c r="V5392" s="97"/>
      <c r="W5392" s="97"/>
      <c r="X5392" s="259"/>
      <c r="Y5392" s="259"/>
      <c r="Z5392" s="259"/>
      <c r="AA5392" s="258"/>
      <c r="AB5392" s="258"/>
      <c r="AC5392" s="258"/>
      <c r="AD5392" s="258"/>
      <c r="AE5392" s="258"/>
      <c r="AF5392" s="258"/>
      <c r="AG5392" s="258"/>
      <c r="AH5392" s="258"/>
      <c r="AI5392" s="258"/>
      <c r="AJ5392" s="258"/>
      <c r="AK5392" s="258"/>
      <c r="AL5392" s="258"/>
      <c r="AM5392" s="258"/>
      <c r="AN5392" s="258"/>
      <c r="AO5392" s="258"/>
      <c r="AP5392" s="258"/>
      <c r="AQ5392" s="258"/>
      <c r="AR5392" s="258"/>
      <c r="AT5392" s="193"/>
      <c r="AU5392" s="193"/>
      <c r="AV5392" s="193"/>
      <c r="AW5392" s="193"/>
      <c r="AX5392" s="193"/>
      <c r="AY5392" s="193"/>
      <c r="AZ5392" s="193"/>
      <c r="BA5392" s="193"/>
      <c r="BB5392" s="193"/>
      <c r="BC5392" s="193"/>
      <c r="BD5392" s="193"/>
      <c r="BE5392" s="315"/>
      <c r="BF5392" s="315"/>
      <c r="BG5392" s="315"/>
      <c r="BH5392" s="315"/>
      <c r="BI5392" s="315"/>
      <c r="BJ5392" s="315"/>
      <c r="BK5392" s="315"/>
    </row>
    <row r="5393" spans="1:63" x14ac:dyDescent="0.25">
      <c r="A5393" s="9"/>
      <c r="B5393" s="9"/>
      <c r="C5393" s="9"/>
      <c r="D5393" s="195"/>
      <c r="E5393" s="195"/>
      <c r="F5393" s="195"/>
      <c r="G5393" s="195"/>
      <c r="H5393" s="195"/>
      <c r="I5393" s="195"/>
      <c r="J5393" s="195"/>
      <c r="K5393" s="195"/>
      <c r="L5393" s="195"/>
      <c r="M5393" s="195"/>
      <c r="N5393" s="195"/>
      <c r="O5393" s="195"/>
      <c r="P5393" s="195"/>
      <c r="Q5393" s="239"/>
      <c r="R5393" s="97"/>
      <c r="S5393" s="97"/>
      <c r="T5393" s="97"/>
      <c r="U5393" s="97"/>
      <c r="V5393" s="97"/>
      <c r="W5393" s="97"/>
      <c r="X5393" s="259"/>
      <c r="Y5393" s="259"/>
      <c r="Z5393" s="259"/>
      <c r="AA5393" s="258"/>
      <c r="AB5393" s="258"/>
      <c r="AC5393" s="258"/>
      <c r="AD5393" s="258"/>
      <c r="AE5393" s="258"/>
      <c r="AF5393" s="258"/>
      <c r="AG5393" s="258"/>
      <c r="AH5393" s="258"/>
      <c r="AI5393" s="258"/>
      <c r="AJ5393" s="258"/>
      <c r="AK5393" s="258"/>
      <c r="AL5393" s="258"/>
      <c r="AM5393" s="258"/>
      <c r="AN5393" s="258"/>
      <c r="AO5393" s="258"/>
      <c r="AP5393" s="258"/>
      <c r="AQ5393" s="258"/>
      <c r="AR5393" s="258"/>
      <c r="AT5393" s="193"/>
      <c r="AU5393" s="193"/>
      <c r="AV5393" s="193"/>
      <c r="AW5393" s="193"/>
      <c r="AX5393" s="193"/>
      <c r="AY5393" s="193"/>
      <c r="AZ5393" s="193"/>
      <c r="BA5393" s="193"/>
      <c r="BB5393" s="193"/>
      <c r="BC5393" s="193"/>
      <c r="BD5393" s="193"/>
      <c r="BE5393" s="315"/>
      <c r="BF5393" s="315"/>
      <c r="BG5393" s="315"/>
      <c r="BH5393" s="315"/>
      <c r="BI5393" s="315"/>
      <c r="BJ5393" s="315"/>
      <c r="BK5393" s="315"/>
    </row>
    <row r="5394" spans="1:63" x14ac:dyDescent="0.25">
      <c r="A5394" s="9"/>
      <c r="B5394" s="9"/>
      <c r="C5394" s="9"/>
      <c r="D5394" s="195"/>
      <c r="E5394" s="195"/>
      <c r="F5394" s="195"/>
      <c r="G5394" s="195"/>
      <c r="H5394" s="195"/>
      <c r="I5394" s="195"/>
      <c r="J5394" s="195"/>
      <c r="K5394" s="195"/>
      <c r="L5394" s="195"/>
      <c r="M5394" s="195"/>
      <c r="N5394" s="195"/>
      <c r="O5394" s="195"/>
      <c r="P5394" s="195"/>
      <c r="Q5394" s="239"/>
      <c r="R5394" s="97"/>
      <c r="S5394" s="97"/>
      <c r="T5394" s="97"/>
      <c r="U5394" s="97"/>
      <c r="V5394" s="97"/>
      <c r="W5394" s="97"/>
      <c r="X5394" s="259"/>
      <c r="Y5394" s="259"/>
      <c r="Z5394" s="259"/>
      <c r="AA5394" s="258"/>
      <c r="AB5394" s="258"/>
      <c r="AC5394" s="258"/>
      <c r="AD5394" s="258"/>
      <c r="AE5394" s="258"/>
      <c r="AF5394" s="258"/>
      <c r="AG5394" s="258"/>
      <c r="AH5394" s="258"/>
      <c r="AI5394" s="258"/>
      <c r="AJ5394" s="258"/>
      <c r="AK5394" s="258"/>
      <c r="AL5394" s="258"/>
      <c r="AM5394" s="258"/>
      <c r="AN5394" s="258"/>
      <c r="AO5394" s="258"/>
      <c r="AP5394" s="258"/>
      <c r="AQ5394" s="258"/>
      <c r="AR5394" s="258"/>
      <c r="AT5394" s="193"/>
      <c r="AU5394" s="193"/>
      <c r="AV5394" s="193"/>
      <c r="AW5394" s="193"/>
      <c r="AX5394" s="193"/>
      <c r="AY5394" s="193"/>
      <c r="AZ5394" s="193"/>
      <c r="BA5394" s="193"/>
      <c r="BB5394" s="193"/>
      <c r="BC5394" s="193"/>
      <c r="BD5394" s="193"/>
      <c r="BE5394" s="315"/>
      <c r="BF5394" s="315"/>
      <c r="BG5394" s="315"/>
      <c r="BH5394" s="315"/>
      <c r="BI5394" s="315"/>
      <c r="BJ5394" s="315"/>
      <c r="BK5394" s="315"/>
    </row>
    <row r="5395" spans="1:63" x14ac:dyDescent="0.25">
      <c r="A5395" s="9"/>
      <c r="B5395" s="9"/>
      <c r="C5395" s="9"/>
      <c r="D5395" s="195"/>
      <c r="E5395" s="195"/>
      <c r="F5395" s="195"/>
      <c r="G5395" s="195"/>
      <c r="H5395" s="195"/>
      <c r="I5395" s="195"/>
      <c r="J5395" s="195"/>
      <c r="K5395" s="195"/>
      <c r="L5395" s="195"/>
      <c r="M5395" s="195"/>
      <c r="N5395" s="195"/>
      <c r="O5395" s="195"/>
      <c r="P5395" s="195"/>
      <c r="Q5395" s="239"/>
      <c r="R5395" s="97"/>
      <c r="S5395" s="97"/>
      <c r="T5395" s="97"/>
      <c r="U5395" s="97"/>
      <c r="V5395" s="97"/>
      <c r="W5395" s="97"/>
      <c r="X5395" s="259"/>
      <c r="Y5395" s="259"/>
      <c r="Z5395" s="259"/>
      <c r="AA5395" s="258"/>
      <c r="AB5395" s="258"/>
      <c r="AC5395" s="258"/>
      <c r="AD5395" s="258"/>
      <c r="AE5395" s="258"/>
      <c r="AF5395" s="258"/>
      <c r="AG5395" s="258"/>
      <c r="AH5395" s="258"/>
      <c r="AI5395" s="258"/>
      <c r="AJ5395" s="258"/>
      <c r="AK5395" s="258"/>
      <c r="AL5395" s="258"/>
      <c r="AM5395" s="258"/>
      <c r="AN5395" s="258"/>
      <c r="AO5395" s="258"/>
      <c r="AP5395" s="258"/>
      <c r="AQ5395" s="258"/>
      <c r="AR5395" s="258"/>
      <c r="AT5395" s="193"/>
      <c r="AU5395" s="193"/>
      <c r="AV5395" s="193"/>
      <c r="AW5395" s="193"/>
      <c r="AX5395" s="193"/>
      <c r="AY5395" s="193"/>
      <c r="AZ5395" s="193"/>
      <c r="BA5395" s="193"/>
      <c r="BB5395" s="193"/>
      <c r="BC5395" s="193"/>
      <c r="BD5395" s="193"/>
      <c r="BE5395" s="315"/>
      <c r="BF5395" s="315"/>
      <c r="BG5395" s="315"/>
      <c r="BH5395" s="315"/>
      <c r="BI5395" s="315"/>
      <c r="BJ5395" s="315"/>
      <c r="BK5395" s="315"/>
    </row>
    <row r="5396" spans="1:63" x14ac:dyDescent="0.25">
      <c r="A5396" s="9"/>
      <c r="B5396" s="9"/>
      <c r="C5396" s="9"/>
      <c r="D5396" s="195"/>
      <c r="E5396" s="195"/>
      <c r="F5396" s="195"/>
      <c r="G5396" s="195"/>
      <c r="H5396" s="195"/>
      <c r="I5396" s="195"/>
      <c r="J5396" s="195"/>
      <c r="K5396" s="195"/>
      <c r="L5396" s="195"/>
      <c r="M5396" s="195"/>
      <c r="N5396" s="195"/>
      <c r="O5396" s="195"/>
      <c r="P5396" s="195"/>
      <c r="Q5396" s="239"/>
      <c r="R5396" s="97"/>
      <c r="S5396" s="97"/>
      <c r="T5396" s="97"/>
      <c r="U5396" s="97"/>
      <c r="V5396" s="97"/>
      <c r="W5396" s="97"/>
      <c r="X5396" s="259"/>
      <c r="Y5396" s="259"/>
      <c r="Z5396" s="259"/>
      <c r="AA5396" s="258"/>
      <c r="AB5396" s="258"/>
      <c r="AC5396" s="258"/>
      <c r="AD5396" s="258"/>
      <c r="AE5396" s="258"/>
      <c r="AF5396" s="258"/>
      <c r="AG5396" s="258"/>
      <c r="AH5396" s="258"/>
      <c r="AI5396" s="258"/>
      <c r="AJ5396" s="258"/>
      <c r="AK5396" s="258"/>
      <c r="AL5396" s="258"/>
      <c r="AM5396" s="258"/>
      <c r="AN5396" s="258"/>
      <c r="AO5396" s="258"/>
      <c r="AP5396" s="258"/>
      <c r="AQ5396" s="258"/>
      <c r="AR5396" s="258"/>
      <c r="AT5396" s="193"/>
      <c r="AU5396" s="193"/>
      <c r="AV5396" s="193"/>
      <c r="AW5396" s="193"/>
      <c r="AX5396" s="193"/>
      <c r="AY5396" s="193"/>
      <c r="AZ5396" s="193"/>
      <c r="BA5396" s="193"/>
      <c r="BB5396" s="193"/>
      <c r="BC5396" s="193"/>
      <c r="BD5396" s="193"/>
      <c r="BE5396" s="315"/>
      <c r="BF5396" s="315"/>
      <c r="BG5396" s="315"/>
      <c r="BH5396" s="315"/>
      <c r="BI5396" s="315"/>
      <c r="BJ5396" s="315"/>
      <c r="BK5396" s="315"/>
    </row>
    <row r="5397" spans="1:63" x14ac:dyDescent="0.25">
      <c r="A5397" s="9"/>
      <c r="B5397" s="9"/>
      <c r="C5397" s="9"/>
      <c r="D5397" s="195"/>
      <c r="E5397" s="195"/>
      <c r="F5397" s="195"/>
      <c r="G5397" s="195"/>
      <c r="H5397" s="195"/>
      <c r="I5397" s="195"/>
      <c r="J5397" s="195"/>
      <c r="K5397" s="195"/>
      <c r="L5397" s="195"/>
      <c r="M5397" s="195"/>
      <c r="N5397" s="195"/>
      <c r="O5397" s="195"/>
      <c r="P5397" s="195"/>
      <c r="Q5397" s="239"/>
      <c r="R5397" s="97"/>
      <c r="S5397" s="97"/>
      <c r="T5397" s="97"/>
      <c r="U5397" s="97"/>
      <c r="V5397" s="97"/>
      <c r="W5397" s="97"/>
      <c r="X5397" s="259"/>
      <c r="Y5397" s="259"/>
      <c r="Z5397" s="259"/>
      <c r="AA5397" s="258"/>
      <c r="AB5397" s="258"/>
      <c r="AC5397" s="258"/>
      <c r="AD5397" s="258"/>
      <c r="AE5397" s="258"/>
      <c r="AF5397" s="258"/>
      <c r="AG5397" s="258"/>
      <c r="AH5397" s="258"/>
      <c r="AI5397" s="258"/>
      <c r="AJ5397" s="258"/>
      <c r="AK5397" s="258"/>
      <c r="AL5397" s="258"/>
      <c r="AM5397" s="258"/>
      <c r="AN5397" s="258"/>
      <c r="AO5397" s="258"/>
      <c r="AP5397" s="258"/>
      <c r="AQ5397" s="258"/>
      <c r="AR5397" s="258"/>
      <c r="AT5397" s="193"/>
      <c r="AU5397" s="193"/>
      <c r="AV5397" s="193"/>
      <c r="AW5397" s="193"/>
      <c r="AX5397" s="193"/>
      <c r="AY5397" s="193"/>
      <c r="AZ5397" s="193"/>
      <c r="BA5397" s="193"/>
      <c r="BB5397" s="193"/>
      <c r="BC5397" s="193"/>
      <c r="BD5397" s="193"/>
      <c r="BE5397" s="315"/>
      <c r="BF5397" s="315"/>
      <c r="BG5397" s="315"/>
      <c r="BH5397" s="315"/>
      <c r="BI5397" s="315"/>
      <c r="BJ5397" s="315"/>
      <c r="BK5397" s="315"/>
    </row>
    <row r="5398" spans="1:63" x14ac:dyDescent="0.25">
      <c r="A5398" s="9"/>
      <c r="B5398" s="9"/>
      <c r="C5398" s="9"/>
      <c r="D5398" s="195"/>
      <c r="E5398" s="195"/>
      <c r="F5398" s="195"/>
      <c r="G5398" s="195"/>
      <c r="H5398" s="195"/>
      <c r="I5398" s="195"/>
      <c r="J5398" s="195"/>
      <c r="K5398" s="195"/>
      <c r="L5398" s="195"/>
      <c r="M5398" s="195"/>
      <c r="N5398" s="195"/>
      <c r="O5398" s="195"/>
      <c r="P5398" s="195"/>
      <c r="Q5398" s="239"/>
      <c r="R5398" s="97"/>
      <c r="S5398" s="97"/>
      <c r="T5398" s="97"/>
      <c r="U5398" s="97"/>
      <c r="V5398" s="97"/>
      <c r="W5398" s="97"/>
      <c r="X5398" s="259"/>
      <c r="Y5398" s="259"/>
      <c r="Z5398" s="259"/>
      <c r="AA5398" s="258"/>
      <c r="AB5398" s="258"/>
      <c r="AC5398" s="258"/>
      <c r="AD5398" s="258"/>
      <c r="AE5398" s="258"/>
      <c r="AF5398" s="258"/>
      <c r="AG5398" s="258"/>
      <c r="AH5398" s="258"/>
      <c r="AI5398" s="258"/>
      <c r="AJ5398" s="258"/>
      <c r="AK5398" s="258"/>
      <c r="AL5398" s="258"/>
      <c r="AM5398" s="258"/>
      <c r="AN5398" s="258"/>
      <c r="AO5398" s="258"/>
      <c r="AP5398" s="258"/>
      <c r="AQ5398" s="258"/>
      <c r="AR5398" s="258"/>
      <c r="AT5398" s="193"/>
      <c r="AU5398" s="193"/>
      <c r="AV5398" s="193"/>
      <c r="AW5398" s="193"/>
      <c r="AX5398" s="193"/>
      <c r="AY5398" s="193"/>
      <c r="AZ5398" s="193"/>
      <c r="BA5398" s="193"/>
      <c r="BB5398" s="193"/>
      <c r="BC5398" s="193"/>
      <c r="BD5398" s="193"/>
      <c r="BE5398" s="315"/>
      <c r="BF5398" s="315"/>
      <c r="BG5398" s="315"/>
      <c r="BH5398" s="315"/>
      <c r="BI5398" s="315"/>
      <c r="BJ5398" s="315"/>
      <c r="BK5398" s="315"/>
    </row>
    <row r="5399" spans="1:63" x14ac:dyDescent="0.25">
      <c r="A5399" s="9"/>
      <c r="B5399" s="9"/>
      <c r="C5399" s="9"/>
      <c r="D5399" s="195"/>
      <c r="E5399" s="195"/>
      <c r="F5399" s="195"/>
      <c r="G5399" s="195"/>
      <c r="H5399" s="195"/>
      <c r="I5399" s="195"/>
      <c r="J5399" s="195"/>
      <c r="K5399" s="195"/>
      <c r="L5399" s="195"/>
      <c r="M5399" s="195"/>
      <c r="N5399" s="195"/>
      <c r="O5399" s="195"/>
      <c r="P5399" s="195"/>
      <c r="Q5399" s="239"/>
      <c r="R5399" s="97"/>
      <c r="S5399" s="97"/>
      <c r="T5399" s="97"/>
      <c r="U5399" s="97"/>
      <c r="V5399" s="97"/>
      <c r="W5399" s="97"/>
      <c r="X5399" s="259"/>
      <c r="Y5399" s="259"/>
      <c r="Z5399" s="259"/>
      <c r="AA5399" s="258"/>
      <c r="AB5399" s="258"/>
      <c r="AC5399" s="258"/>
      <c r="AD5399" s="258"/>
      <c r="AE5399" s="258"/>
      <c r="AF5399" s="258"/>
      <c r="AG5399" s="258"/>
      <c r="AH5399" s="258"/>
      <c r="AI5399" s="258"/>
      <c r="AJ5399" s="258"/>
      <c r="AK5399" s="258"/>
      <c r="AL5399" s="258"/>
      <c r="AM5399" s="258"/>
      <c r="AN5399" s="258"/>
      <c r="AO5399" s="258"/>
      <c r="AP5399" s="258"/>
      <c r="AQ5399" s="258"/>
      <c r="AR5399" s="258"/>
      <c r="AT5399" s="193"/>
      <c r="AU5399" s="193"/>
      <c r="AV5399" s="193"/>
      <c r="AW5399" s="193"/>
      <c r="AX5399" s="193"/>
      <c r="AY5399" s="193"/>
      <c r="AZ5399" s="193"/>
      <c r="BA5399" s="193"/>
      <c r="BB5399" s="193"/>
      <c r="BC5399" s="193"/>
      <c r="BD5399" s="193"/>
      <c r="BE5399" s="315"/>
      <c r="BF5399" s="315"/>
      <c r="BG5399" s="315"/>
      <c r="BH5399" s="315"/>
      <c r="BI5399" s="315"/>
      <c r="BJ5399" s="315"/>
      <c r="BK5399" s="315"/>
    </row>
    <row r="5400" spans="1:63" x14ac:dyDescent="0.25">
      <c r="A5400" s="9"/>
      <c r="B5400" s="9"/>
      <c r="C5400" s="9"/>
      <c r="D5400" s="195"/>
      <c r="E5400" s="195"/>
      <c r="F5400" s="195"/>
      <c r="G5400" s="195"/>
      <c r="H5400" s="195"/>
      <c r="I5400" s="195"/>
      <c r="J5400" s="195"/>
      <c r="K5400" s="195"/>
      <c r="L5400" s="195"/>
      <c r="M5400" s="195"/>
      <c r="N5400" s="195"/>
      <c r="O5400" s="195"/>
      <c r="P5400" s="195"/>
      <c r="Q5400" s="239"/>
      <c r="R5400" s="97"/>
      <c r="S5400" s="97"/>
      <c r="T5400" s="97"/>
      <c r="U5400" s="97"/>
      <c r="V5400" s="97"/>
      <c r="W5400" s="97"/>
      <c r="X5400" s="259"/>
      <c r="Y5400" s="259"/>
      <c r="Z5400" s="259"/>
      <c r="AA5400" s="258"/>
      <c r="AB5400" s="258"/>
      <c r="AC5400" s="258"/>
      <c r="AD5400" s="258"/>
      <c r="AE5400" s="258"/>
      <c r="AF5400" s="258"/>
      <c r="AG5400" s="258"/>
      <c r="AH5400" s="258"/>
      <c r="AI5400" s="258"/>
      <c r="AJ5400" s="258"/>
      <c r="AK5400" s="258"/>
      <c r="AL5400" s="258"/>
      <c r="AM5400" s="258"/>
      <c r="AN5400" s="258"/>
      <c r="AO5400" s="258"/>
      <c r="AP5400" s="258"/>
      <c r="AQ5400" s="258"/>
      <c r="AR5400" s="258"/>
      <c r="AT5400" s="193"/>
      <c r="AU5400" s="193"/>
      <c r="AV5400" s="193"/>
      <c r="AW5400" s="193"/>
      <c r="AX5400" s="193"/>
      <c r="AY5400" s="193"/>
      <c r="AZ5400" s="193"/>
      <c r="BA5400" s="193"/>
      <c r="BB5400" s="193"/>
      <c r="BC5400" s="193"/>
      <c r="BD5400" s="193"/>
      <c r="BE5400" s="315"/>
      <c r="BF5400" s="315"/>
      <c r="BG5400" s="315"/>
      <c r="BH5400" s="315"/>
      <c r="BI5400" s="315"/>
      <c r="BJ5400" s="315"/>
      <c r="BK5400" s="315"/>
    </row>
    <row r="5401" spans="1:63" x14ac:dyDescent="0.25">
      <c r="A5401" s="9"/>
      <c r="B5401" s="9"/>
      <c r="C5401" s="9"/>
      <c r="D5401" s="195"/>
      <c r="E5401" s="195"/>
      <c r="F5401" s="195"/>
      <c r="G5401" s="195"/>
      <c r="H5401" s="195"/>
      <c r="I5401" s="195"/>
      <c r="J5401" s="195"/>
      <c r="K5401" s="195"/>
      <c r="L5401" s="195"/>
      <c r="M5401" s="195"/>
      <c r="N5401" s="195"/>
      <c r="O5401" s="195"/>
      <c r="P5401" s="195"/>
      <c r="Q5401" s="239"/>
      <c r="R5401" s="97"/>
      <c r="S5401" s="97"/>
      <c r="T5401" s="97"/>
      <c r="U5401" s="97"/>
      <c r="V5401" s="97"/>
      <c r="W5401" s="97"/>
      <c r="X5401" s="259"/>
      <c r="Y5401" s="259"/>
      <c r="Z5401" s="259"/>
      <c r="AA5401" s="258"/>
      <c r="AB5401" s="258"/>
      <c r="AC5401" s="258"/>
      <c r="AD5401" s="258"/>
      <c r="AE5401" s="258"/>
      <c r="AF5401" s="258"/>
      <c r="AG5401" s="258"/>
      <c r="AH5401" s="258"/>
      <c r="AI5401" s="258"/>
      <c r="AJ5401" s="258"/>
      <c r="AK5401" s="258"/>
      <c r="AL5401" s="258"/>
      <c r="AM5401" s="258"/>
      <c r="AN5401" s="258"/>
      <c r="AO5401" s="258"/>
      <c r="AP5401" s="258"/>
      <c r="AQ5401" s="258"/>
      <c r="AR5401" s="258"/>
      <c r="AT5401" s="193"/>
      <c r="AU5401" s="193"/>
      <c r="AV5401" s="193"/>
      <c r="AW5401" s="193"/>
      <c r="AX5401" s="193"/>
      <c r="AY5401" s="193"/>
      <c r="AZ5401" s="193"/>
      <c r="BA5401" s="193"/>
      <c r="BB5401" s="193"/>
      <c r="BC5401" s="193"/>
      <c r="BD5401" s="193"/>
      <c r="BE5401" s="315"/>
      <c r="BF5401" s="315"/>
      <c r="BG5401" s="315"/>
      <c r="BH5401" s="315"/>
      <c r="BI5401" s="315"/>
      <c r="BJ5401" s="315"/>
      <c r="BK5401" s="315"/>
    </row>
    <row r="5402" spans="1:63" x14ac:dyDescent="0.25">
      <c r="A5402" s="9"/>
      <c r="B5402" s="9"/>
      <c r="C5402" s="9"/>
      <c r="D5402" s="195"/>
      <c r="E5402" s="195"/>
      <c r="F5402" s="195"/>
      <c r="G5402" s="195"/>
      <c r="H5402" s="195"/>
      <c r="I5402" s="195"/>
      <c r="J5402" s="195"/>
      <c r="K5402" s="195"/>
      <c r="L5402" s="195"/>
      <c r="M5402" s="195"/>
      <c r="N5402" s="195"/>
      <c r="O5402" s="195"/>
      <c r="P5402" s="195"/>
      <c r="Q5402" s="239"/>
      <c r="R5402" s="97"/>
      <c r="S5402" s="97"/>
      <c r="T5402" s="97"/>
      <c r="U5402" s="97"/>
      <c r="V5402" s="97"/>
      <c r="W5402" s="97"/>
      <c r="X5402" s="259"/>
      <c r="Y5402" s="259"/>
      <c r="Z5402" s="259"/>
      <c r="AA5402" s="258"/>
      <c r="AB5402" s="258"/>
      <c r="AC5402" s="258"/>
      <c r="AD5402" s="258"/>
      <c r="AE5402" s="258"/>
      <c r="AF5402" s="258"/>
      <c r="AG5402" s="258"/>
      <c r="AH5402" s="258"/>
      <c r="AI5402" s="258"/>
      <c r="AJ5402" s="258"/>
      <c r="AK5402" s="258"/>
      <c r="AL5402" s="258"/>
      <c r="AM5402" s="258"/>
      <c r="AN5402" s="258"/>
      <c r="AO5402" s="258"/>
      <c r="AP5402" s="258"/>
      <c r="AQ5402" s="258"/>
      <c r="AR5402" s="258"/>
      <c r="AT5402" s="193"/>
      <c r="AU5402" s="193"/>
      <c r="AV5402" s="193"/>
      <c r="AW5402" s="193"/>
      <c r="AX5402" s="193"/>
      <c r="AY5402" s="193"/>
      <c r="AZ5402" s="193"/>
      <c r="BA5402" s="193"/>
      <c r="BB5402" s="193"/>
      <c r="BC5402" s="193"/>
      <c r="BD5402" s="193"/>
      <c r="BE5402" s="315"/>
      <c r="BF5402" s="315"/>
      <c r="BG5402" s="315"/>
      <c r="BH5402" s="315"/>
      <c r="BI5402" s="315"/>
      <c r="BJ5402" s="315"/>
      <c r="BK5402" s="315"/>
    </row>
    <row r="5403" spans="1:63" x14ac:dyDescent="0.25">
      <c r="A5403" s="9"/>
      <c r="B5403" s="9"/>
      <c r="C5403" s="9"/>
      <c r="D5403" s="195"/>
      <c r="E5403" s="195"/>
      <c r="F5403" s="195"/>
      <c r="G5403" s="195"/>
      <c r="H5403" s="195"/>
      <c r="I5403" s="195"/>
      <c r="J5403" s="195"/>
      <c r="K5403" s="195"/>
      <c r="L5403" s="195"/>
      <c r="M5403" s="195"/>
      <c r="N5403" s="195"/>
      <c r="O5403" s="195"/>
      <c r="P5403" s="195"/>
      <c r="Q5403" s="239"/>
      <c r="R5403" s="97"/>
      <c r="S5403" s="97"/>
      <c r="T5403" s="97"/>
      <c r="U5403" s="97"/>
      <c r="V5403" s="97"/>
      <c r="W5403" s="97"/>
      <c r="X5403" s="259"/>
      <c r="Y5403" s="259"/>
      <c r="Z5403" s="259"/>
      <c r="AA5403" s="258"/>
      <c r="AB5403" s="258"/>
      <c r="AC5403" s="258"/>
      <c r="AD5403" s="258"/>
      <c r="AE5403" s="258"/>
      <c r="AF5403" s="258"/>
      <c r="AG5403" s="258"/>
      <c r="AH5403" s="258"/>
      <c r="AI5403" s="258"/>
      <c r="AJ5403" s="258"/>
      <c r="AK5403" s="258"/>
      <c r="AL5403" s="258"/>
      <c r="AM5403" s="258"/>
      <c r="AN5403" s="258"/>
      <c r="AO5403" s="258"/>
      <c r="AP5403" s="258"/>
      <c r="AQ5403" s="258"/>
      <c r="AR5403" s="258"/>
      <c r="AT5403" s="193"/>
      <c r="AU5403" s="193"/>
      <c r="AV5403" s="193"/>
      <c r="AW5403" s="193"/>
      <c r="AX5403" s="193"/>
      <c r="AY5403" s="193"/>
      <c r="AZ5403" s="193"/>
      <c r="BA5403" s="193"/>
      <c r="BB5403" s="193"/>
      <c r="BC5403" s="193"/>
      <c r="BD5403" s="193"/>
      <c r="BE5403" s="315"/>
      <c r="BF5403" s="315"/>
      <c r="BG5403" s="315"/>
      <c r="BH5403" s="315"/>
      <c r="BI5403" s="315"/>
      <c r="BJ5403" s="315"/>
      <c r="BK5403" s="315"/>
    </row>
    <row r="5404" spans="1:63" x14ac:dyDescent="0.25">
      <c r="A5404" s="9"/>
      <c r="B5404" s="9"/>
      <c r="C5404" s="9"/>
      <c r="D5404" s="195"/>
      <c r="E5404" s="195"/>
      <c r="F5404" s="195"/>
      <c r="G5404" s="195"/>
      <c r="H5404" s="195"/>
      <c r="I5404" s="195"/>
      <c r="J5404" s="195"/>
      <c r="K5404" s="195"/>
      <c r="L5404" s="195"/>
      <c r="M5404" s="195"/>
      <c r="N5404" s="195"/>
      <c r="O5404" s="195"/>
      <c r="P5404" s="195"/>
      <c r="Q5404" s="239"/>
      <c r="R5404" s="97"/>
      <c r="S5404" s="97"/>
      <c r="T5404" s="97"/>
      <c r="U5404" s="97"/>
      <c r="V5404" s="97"/>
      <c r="W5404" s="97"/>
      <c r="X5404" s="259"/>
      <c r="Y5404" s="259"/>
      <c r="Z5404" s="259"/>
      <c r="AA5404" s="258"/>
      <c r="AB5404" s="258"/>
      <c r="AC5404" s="258"/>
      <c r="AD5404" s="258"/>
      <c r="AE5404" s="258"/>
      <c r="AF5404" s="258"/>
      <c r="AG5404" s="258"/>
      <c r="AH5404" s="258"/>
      <c r="AI5404" s="258"/>
      <c r="AJ5404" s="258"/>
      <c r="AK5404" s="258"/>
      <c r="AL5404" s="258"/>
      <c r="AM5404" s="258"/>
      <c r="AN5404" s="258"/>
      <c r="AO5404" s="258"/>
      <c r="AP5404" s="258"/>
      <c r="AQ5404" s="258"/>
      <c r="AR5404" s="258"/>
      <c r="AT5404" s="193"/>
      <c r="AU5404" s="193"/>
      <c r="AV5404" s="193"/>
      <c r="AW5404" s="193"/>
      <c r="AX5404" s="193"/>
      <c r="AY5404" s="193"/>
      <c r="AZ5404" s="193"/>
      <c r="BA5404" s="193"/>
      <c r="BB5404" s="193"/>
      <c r="BC5404" s="193"/>
      <c r="BD5404" s="193"/>
      <c r="BE5404" s="315"/>
      <c r="BF5404" s="315"/>
      <c r="BG5404" s="315"/>
      <c r="BH5404" s="315"/>
      <c r="BI5404" s="315"/>
      <c r="BJ5404" s="315"/>
      <c r="BK5404" s="315"/>
    </row>
    <row r="5405" spans="1:63" x14ac:dyDescent="0.25">
      <c r="A5405" s="9"/>
      <c r="B5405" s="9"/>
      <c r="C5405" s="9"/>
      <c r="D5405" s="195"/>
      <c r="E5405" s="195"/>
      <c r="F5405" s="195"/>
      <c r="G5405" s="195"/>
      <c r="H5405" s="195"/>
      <c r="I5405" s="195"/>
      <c r="J5405" s="195"/>
      <c r="K5405" s="195"/>
      <c r="L5405" s="195"/>
      <c r="M5405" s="195"/>
      <c r="N5405" s="195"/>
      <c r="O5405" s="195"/>
      <c r="P5405" s="195"/>
      <c r="Q5405" s="239"/>
      <c r="R5405" s="97"/>
      <c r="S5405" s="97"/>
      <c r="T5405" s="97"/>
      <c r="U5405" s="97"/>
      <c r="V5405" s="97"/>
      <c r="W5405" s="97"/>
      <c r="X5405" s="259"/>
      <c r="Y5405" s="259"/>
      <c r="Z5405" s="259"/>
      <c r="AA5405" s="258"/>
      <c r="AB5405" s="258"/>
      <c r="AC5405" s="258"/>
      <c r="AD5405" s="258"/>
      <c r="AE5405" s="258"/>
      <c r="AF5405" s="258"/>
      <c r="AG5405" s="258"/>
      <c r="AH5405" s="258"/>
      <c r="AI5405" s="258"/>
      <c r="AJ5405" s="258"/>
      <c r="AK5405" s="258"/>
      <c r="AL5405" s="258"/>
      <c r="AM5405" s="258"/>
      <c r="AN5405" s="258"/>
      <c r="AO5405" s="258"/>
      <c r="AP5405" s="258"/>
      <c r="AQ5405" s="258"/>
      <c r="AR5405" s="258"/>
      <c r="AT5405" s="193"/>
      <c r="AU5405" s="193"/>
      <c r="AV5405" s="193"/>
      <c r="AW5405" s="193"/>
      <c r="AX5405" s="193"/>
      <c r="AY5405" s="193"/>
      <c r="AZ5405" s="193"/>
      <c r="BA5405" s="193"/>
      <c r="BB5405" s="193"/>
      <c r="BC5405" s="193"/>
      <c r="BD5405" s="193"/>
      <c r="BE5405" s="315"/>
      <c r="BF5405" s="315"/>
      <c r="BG5405" s="315"/>
      <c r="BH5405" s="315"/>
      <c r="BI5405" s="315"/>
      <c r="BJ5405" s="315"/>
      <c r="BK5405" s="315"/>
    </row>
    <row r="5406" spans="1:63" x14ac:dyDescent="0.25">
      <c r="A5406" s="9"/>
      <c r="B5406" s="9"/>
      <c r="C5406" s="9"/>
      <c r="D5406" s="195"/>
      <c r="E5406" s="195"/>
      <c r="F5406" s="195"/>
      <c r="G5406" s="195"/>
      <c r="H5406" s="195"/>
      <c r="I5406" s="195"/>
      <c r="J5406" s="195"/>
      <c r="K5406" s="195"/>
      <c r="L5406" s="195"/>
      <c r="M5406" s="195"/>
      <c r="N5406" s="195"/>
      <c r="O5406" s="195"/>
      <c r="P5406" s="195"/>
      <c r="Q5406" s="239"/>
      <c r="R5406" s="97"/>
      <c r="S5406" s="97"/>
      <c r="T5406" s="97"/>
      <c r="U5406" s="97"/>
      <c r="V5406" s="97"/>
      <c r="W5406" s="97"/>
      <c r="X5406" s="259"/>
      <c r="Y5406" s="259"/>
      <c r="Z5406" s="259"/>
      <c r="AA5406" s="258"/>
      <c r="AB5406" s="258"/>
      <c r="AC5406" s="258"/>
      <c r="AD5406" s="258"/>
      <c r="AE5406" s="258"/>
      <c r="AF5406" s="258"/>
      <c r="AG5406" s="258"/>
      <c r="AH5406" s="258"/>
      <c r="AI5406" s="258"/>
      <c r="AJ5406" s="258"/>
      <c r="AK5406" s="258"/>
      <c r="AL5406" s="258"/>
      <c r="AM5406" s="258"/>
      <c r="AN5406" s="258"/>
      <c r="AO5406" s="258"/>
      <c r="AP5406" s="258"/>
      <c r="AQ5406" s="258"/>
      <c r="AR5406" s="258"/>
      <c r="AT5406" s="193"/>
      <c r="AU5406" s="193"/>
      <c r="AV5406" s="193"/>
      <c r="AW5406" s="193"/>
      <c r="AX5406" s="193"/>
      <c r="AY5406" s="193"/>
      <c r="AZ5406" s="193"/>
      <c r="BA5406" s="193"/>
      <c r="BB5406" s="193"/>
      <c r="BC5406" s="193"/>
      <c r="BD5406" s="193"/>
      <c r="BE5406" s="315"/>
      <c r="BF5406" s="315"/>
      <c r="BG5406" s="315"/>
      <c r="BH5406" s="315"/>
      <c r="BI5406" s="315"/>
      <c r="BJ5406" s="315"/>
      <c r="BK5406" s="315"/>
    </row>
    <row r="5407" spans="1:63" x14ac:dyDescent="0.25">
      <c r="A5407" s="9"/>
      <c r="B5407" s="9"/>
      <c r="C5407" s="9"/>
      <c r="D5407" s="195"/>
      <c r="E5407" s="195"/>
      <c r="F5407" s="195"/>
      <c r="G5407" s="195"/>
      <c r="H5407" s="195"/>
      <c r="I5407" s="195"/>
      <c r="J5407" s="195"/>
      <c r="K5407" s="195"/>
      <c r="L5407" s="195"/>
      <c r="M5407" s="195"/>
      <c r="N5407" s="195"/>
      <c r="O5407" s="195"/>
      <c r="P5407" s="195"/>
      <c r="Q5407" s="239"/>
      <c r="R5407" s="97"/>
      <c r="S5407" s="97"/>
      <c r="T5407" s="97"/>
      <c r="U5407" s="97"/>
      <c r="V5407" s="97"/>
      <c r="W5407" s="97"/>
      <c r="X5407" s="259"/>
      <c r="Y5407" s="259"/>
      <c r="Z5407" s="259"/>
      <c r="AA5407" s="258"/>
      <c r="AB5407" s="258"/>
      <c r="AC5407" s="258"/>
      <c r="AD5407" s="258"/>
      <c r="AE5407" s="258"/>
      <c r="AF5407" s="258"/>
      <c r="AG5407" s="258"/>
      <c r="AH5407" s="258"/>
      <c r="AI5407" s="258"/>
      <c r="AJ5407" s="258"/>
      <c r="AK5407" s="258"/>
      <c r="AL5407" s="258"/>
      <c r="AM5407" s="258"/>
      <c r="AN5407" s="258"/>
      <c r="AO5407" s="258"/>
      <c r="AP5407" s="258"/>
      <c r="AQ5407" s="258"/>
      <c r="AR5407" s="258"/>
      <c r="AT5407" s="193"/>
      <c r="AU5407" s="193"/>
      <c r="AV5407" s="193"/>
      <c r="AW5407" s="193"/>
      <c r="AX5407" s="193"/>
      <c r="AY5407" s="193"/>
      <c r="AZ5407" s="193"/>
      <c r="BA5407" s="193"/>
      <c r="BB5407" s="193"/>
      <c r="BC5407" s="193"/>
      <c r="BD5407" s="193"/>
      <c r="BE5407" s="315"/>
      <c r="BF5407" s="315"/>
      <c r="BG5407" s="315"/>
      <c r="BH5407" s="315"/>
      <c r="BI5407" s="315"/>
      <c r="BJ5407" s="315"/>
      <c r="BK5407" s="315"/>
    </row>
    <row r="5408" spans="1:63" x14ac:dyDescent="0.25">
      <c r="A5408" s="9"/>
      <c r="B5408" s="9"/>
      <c r="C5408" s="9"/>
      <c r="D5408" s="195"/>
      <c r="E5408" s="195"/>
      <c r="F5408" s="195"/>
      <c r="G5408" s="195"/>
      <c r="H5408" s="195"/>
      <c r="I5408" s="195"/>
      <c r="J5408" s="195"/>
      <c r="K5408" s="195"/>
      <c r="L5408" s="195"/>
      <c r="M5408" s="195"/>
      <c r="N5408" s="195"/>
      <c r="O5408" s="195"/>
      <c r="P5408" s="195"/>
      <c r="Q5408" s="239"/>
      <c r="R5408" s="97"/>
      <c r="S5408" s="97"/>
      <c r="T5408" s="97"/>
      <c r="U5408" s="97"/>
      <c r="V5408" s="97"/>
      <c r="W5408" s="97"/>
      <c r="X5408" s="259"/>
      <c r="Y5408" s="259"/>
      <c r="Z5408" s="259"/>
      <c r="AA5408" s="258"/>
      <c r="AB5408" s="258"/>
      <c r="AC5408" s="258"/>
      <c r="AD5408" s="258"/>
      <c r="AE5408" s="258"/>
      <c r="AF5408" s="258"/>
      <c r="AG5408" s="258"/>
      <c r="AH5408" s="258"/>
      <c r="AI5408" s="258"/>
      <c r="AJ5408" s="258"/>
      <c r="AK5408" s="258"/>
      <c r="AL5408" s="258"/>
      <c r="AM5408" s="258"/>
      <c r="AN5408" s="258"/>
      <c r="AO5408" s="258"/>
      <c r="AP5408" s="258"/>
      <c r="AQ5408" s="258"/>
      <c r="AR5408" s="258"/>
      <c r="AT5408" s="193"/>
      <c r="AU5408" s="193"/>
      <c r="AV5408" s="193"/>
      <c r="AW5408" s="193"/>
      <c r="AX5408" s="193"/>
      <c r="AY5408" s="193"/>
      <c r="AZ5408" s="193"/>
      <c r="BA5408" s="193"/>
      <c r="BB5408" s="193"/>
      <c r="BC5408" s="193"/>
      <c r="BD5408" s="193"/>
      <c r="BE5408" s="315"/>
      <c r="BF5408" s="315"/>
      <c r="BG5408" s="315"/>
      <c r="BH5408" s="315"/>
      <c r="BI5408" s="315"/>
      <c r="BJ5408" s="315"/>
      <c r="BK5408" s="315"/>
    </row>
    <row r="5409" spans="1:63" x14ac:dyDescent="0.25">
      <c r="A5409" s="9"/>
      <c r="B5409" s="9"/>
      <c r="C5409" s="9"/>
      <c r="D5409" s="195"/>
      <c r="E5409" s="195"/>
      <c r="F5409" s="195"/>
      <c r="G5409" s="195"/>
      <c r="H5409" s="195"/>
      <c r="I5409" s="195"/>
      <c r="J5409" s="195"/>
      <c r="K5409" s="195"/>
      <c r="L5409" s="195"/>
      <c r="M5409" s="195"/>
      <c r="N5409" s="195"/>
      <c r="O5409" s="195"/>
      <c r="P5409" s="195"/>
      <c r="Q5409" s="239"/>
      <c r="R5409" s="97"/>
      <c r="S5409" s="97"/>
      <c r="T5409" s="97"/>
      <c r="U5409" s="97"/>
      <c r="V5409" s="97"/>
      <c r="W5409" s="97"/>
      <c r="X5409" s="259"/>
      <c r="Y5409" s="259"/>
      <c r="Z5409" s="259"/>
      <c r="AA5409" s="258"/>
      <c r="AB5409" s="258"/>
      <c r="AC5409" s="258"/>
      <c r="AD5409" s="258"/>
      <c r="AE5409" s="258"/>
      <c r="AF5409" s="258"/>
      <c r="AG5409" s="258"/>
      <c r="AH5409" s="258"/>
      <c r="AI5409" s="258"/>
      <c r="AJ5409" s="258"/>
      <c r="AK5409" s="258"/>
      <c r="AL5409" s="258"/>
      <c r="AM5409" s="258"/>
      <c r="AN5409" s="258"/>
      <c r="AO5409" s="258"/>
      <c r="AP5409" s="258"/>
      <c r="AQ5409" s="258"/>
      <c r="AR5409" s="258"/>
      <c r="AT5409" s="193"/>
      <c r="AU5409" s="193"/>
      <c r="AV5409" s="193"/>
      <c r="AW5409" s="193"/>
      <c r="AX5409" s="193"/>
      <c r="AY5409" s="193"/>
      <c r="AZ5409" s="193"/>
      <c r="BA5409" s="193"/>
      <c r="BB5409" s="193"/>
      <c r="BC5409" s="193"/>
      <c r="BD5409" s="193"/>
      <c r="BE5409" s="315"/>
      <c r="BF5409" s="315"/>
      <c r="BG5409" s="315"/>
      <c r="BH5409" s="315"/>
      <c r="BI5409" s="315"/>
      <c r="BJ5409" s="315"/>
      <c r="BK5409" s="315"/>
    </row>
    <row r="5410" spans="1:63" x14ac:dyDescent="0.25">
      <c r="A5410" s="9"/>
      <c r="B5410" s="9"/>
      <c r="C5410" s="9"/>
      <c r="D5410" s="195"/>
      <c r="E5410" s="195"/>
      <c r="F5410" s="195"/>
      <c r="G5410" s="195"/>
      <c r="H5410" s="195"/>
      <c r="I5410" s="195"/>
      <c r="J5410" s="195"/>
      <c r="K5410" s="195"/>
      <c r="L5410" s="195"/>
      <c r="M5410" s="195"/>
      <c r="N5410" s="195"/>
      <c r="O5410" s="195"/>
      <c r="P5410" s="195"/>
      <c r="Q5410" s="239"/>
      <c r="R5410" s="97"/>
      <c r="S5410" s="97"/>
      <c r="T5410" s="97"/>
      <c r="U5410" s="97"/>
      <c r="V5410" s="97"/>
      <c r="W5410" s="97"/>
      <c r="X5410" s="259"/>
      <c r="Y5410" s="259"/>
      <c r="Z5410" s="259"/>
      <c r="AA5410" s="258"/>
      <c r="AB5410" s="258"/>
      <c r="AC5410" s="258"/>
      <c r="AD5410" s="258"/>
      <c r="AE5410" s="258"/>
      <c r="AF5410" s="258"/>
      <c r="AG5410" s="258"/>
      <c r="AH5410" s="258"/>
      <c r="AI5410" s="258"/>
      <c r="AJ5410" s="258"/>
      <c r="AK5410" s="258"/>
      <c r="AL5410" s="258"/>
      <c r="AM5410" s="258"/>
      <c r="AN5410" s="258"/>
      <c r="AO5410" s="258"/>
      <c r="AP5410" s="258"/>
      <c r="AQ5410" s="258"/>
      <c r="AR5410" s="258"/>
      <c r="AT5410" s="193"/>
      <c r="AU5410" s="193"/>
      <c r="AV5410" s="193"/>
      <c r="AW5410" s="193"/>
      <c r="AX5410" s="193"/>
      <c r="AY5410" s="193"/>
      <c r="AZ5410" s="193"/>
      <c r="BA5410" s="193"/>
      <c r="BB5410" s="193"/>
      <c r="BC5410" s="193"/>
      <c r="BD5410" s="193"/>
      <c r="BE5410" s="315"/>
      <c r="BF5410" s="315"/>
      <c r="BG5410" s="315"/>
      <c r="BH5410" s="315"/>
      <c r="BI5410" s="315"/>
      <c r="BJ5410" s="315"/>
      <c r="BK5410" s="315"/>
    </row>
    <row r="5411" spans="1:63" x14ac:dyDescent="0.25">
      <c r="A5411" s="9"/>
      <c r="B5411" s="9"/>
      <c r="C5411" s="9"/>
      <c r="D5411" s="195"/>
      <c r="E5411" s="195"/>
      <c r="F5411" s="195"/>
      <c r="G5411" s="195"/>
      <c r="H5411" s="195"/>
      <c r="I5411" s="195"/>
      <c r="J5411" s="195"/>
      <c r="K5411" s="195"/>
      <c r="L5411" s="195"/>
      <c r="M5411" s="195"/>
      <c r="N5411" s="195"/>
      <c r="O5411" s="195"/>
      <c r="P5411" s="195"/>
      <c r="Q5411" s="239"/>
      <c r="R5411" s="97"/>
      <c r="S5411" s="97"/>
      <c r="T5411" s="97"/>
      <c r="U5411" s="97"/>
      <c r="V5411" s="97"/>
      <c r="W5411" s="97"/>
      <c r="X5411" s="259"/>
      <c r="Y5411" s="259"/>
      <c r="Z5411" s="259"/>
      <c r="AA5411" s="258"/>
      <c r="AB5411" s="258"/>
      <c r="AC5411" s="258"/>
      <c r="AD5411" s="258"/>
      <c r="AE5411" s="258"/>
      <c r="AF5411" s="258"/>
      <c r="AG5411" s="258"/>
      <c r="AH5411" s="258"/>
      <c r="AI5411" s="258"/>
      <c r="AJ5411" s="258"/>
      <c r="AK5411" s="258"/>
      <c r="AL5411" s="258"/>
      <c r="AM5411" s="258"/>
      <c r="AN5411" s="258"/>
      <c r="AO5411" s="258"/>
      <c r="AP5411" s="258"/>
      <c r="AQ5411" s="258"/>
      <c r="AR5411" s="258"/>
      <c r="AT5411" s="193"/>
      <c r="AU5411" s="193"/>
      <c r="AV5411" s="193"/>
      <c r="AW5411" s="193"/>
      <c r="AX5411" s="193"/>
      <c r="AY5411" s="193"/>
      <c r="AZ5411" s="193"/>
      <c r="BA5411" s="193"/>
      <c r="BB5411" s="193"/>
      <c r="BC5411" s="193"/>
      <c r="BD5411" s="193"/>
      <c r="BE5411" s="315"/>
      <c r="BF5411" s="315"/>
      <c r="BG5411" s="315"/>
      <c r="BH5411" s="315"/>
      <c r="BI5411" s="315"/>
      <c r="BJ5411" s="315"/>
      <c r="BK5411" s="315"/>
    </row>
    <row r="5412" spans="1:63" x14ac:dyDescent="0.25">
      <c r="A5412" s="9"/>
      <c r="B5412" s="9"/>
      <c r="C5412" s="9"/>
      <c r="D5412" s="195"/>
      <c r="E5412" s="195"/>
      <c r="F5412" s="195"/>
      <c r="G5412" s="195"/>
      <c r="H5412" s="195"/>
      <c r="I5412" s="195"/>
      <c r="J5412" s="195"/>
      <c r="K5412" s="195"/>
      <c r="L5412" s="195"/>
      <c r="M5412" s="195"/>
      <c r="N5412" s="195"/>
      <c r="O5412" s="195"/>
      <c r="P5412" s="195"/>
      <c r="Q5412" s="239"/>
      <c r="R5412" s="97"/>
      <c r="S5412" s="97"/>
      <c r="T5412" s="97"/>
      <c r="U5412" s="97"/>
      <c r="V5412" s="97"/>
      <c r="W5412" s="97"/>
      <c r="X5412" s="259"/>
      <c r="Y5412" s="259"/>
      <c r="Z5412" s="259"/>
      <c r="AA5412" s="258"/>
      <c r="AB5412" s="258"/>
      <c r="AC5412" s="258"/>
      <c r="AD5412" s="258"/>
      <c r="AE5412" s="258"/>
      <c r="AF5412" s="258"/>
      <c r="AG5412" s="258"/>
      <c r="AH5412" s="258"/>
      <c r="AI5412" s="258"/>
      <c r="AJ5412" s="258"/>
      <c r="AK5412" s="258"/>
      <c r="AL5412" s="258"/>
      <c r="AM5412" s="258"/>
      <c r="AN5412" s="258"/>
      <c r="AO5412" s="258"/>
      <c r="AP5412" s="258"/>
      <c r="AQ5412" s="258"/>
      <c r="AR5412" s="258"/>
      <c r="AT5412" s="193"/>
      <c r="AU5412" s="193"/>
      <c r="AV5412" s="193"/>
      <c r="AW5412" s="193"/>
      <c r="AX5412" s="193"/>
      <c r="AY5412" s="193"/>
      <c r="AZ5412" s="193"/>
      <c r="BA5412" s="193"/>
      <c r="BB5412" s="193"/>
      <c r="BC5412" s="193"/>
      <c r="BD5412" s="193"/>
      <c r="BE5412" s="315"/>
      <c r="BF5412" s="315"/>
      <c r="BG5412" s="315"/>
      <c r="BH5412" s="315"/>
      <c r="BI5412" s="315"/>
      <c r="BJ5412" s="315"/>
      <c r="BK5412" s="315"/>
    </row>
    <row r="5413" spans="1:63" x14ac:dyDescent="0.25">
      <c r="A5413" s="9"/>
      <c r="B5413" s="9"/>
      <c r="C5413" s="9"/>
      <c r="D5413" s="195"/>
      <c r="E5413" s="195"/>
      <c r="F5413" s="195"/>
      <c r="G5413" s="195"/>
      <c r="H5413" s="195"/>
      <c r="I5413" s="195"/>
      <c r="J5413" s="195"/>
      <c r="K5413" s="195"/>
      <c r="L5413" s="195"/>
      <c r="M5413" s="195"/>
      <c r="N5413" s="195"/>
      <c r="O5413" s="195"/>
      <c r="P5413" s="195"/>
      <c r="Q5413" s="239"/>
      <c r="R5413" s="97"/>
      <c r="S5413" s="97"/>
      <c r="T5413" s="97"/>
      <c r="U5413" s="97"/>
      <c r="V5413" s="97"/>
      <c r="W5413" s="97"/>
      <c r="X5413" s="259"/>
      <c r="Y5413" s="259"/>
      <c r="Z5413" s="259"/>
      <c r="AA5413" s="258"/>
      <c r="AB5413" s="258"/>
      <c r="AC5413" s="258"/>
      <c r="AD5413" s="258"/>
      <c r="AE5413" s="258"/>
      <c r="AF5413" s="258"/>
      <c r="AG5413" s="258"/>
      <c r="AH5413" s="258"/>
      <c r="AI5413" s="258"/>
      <c r="AJ5413" s="258"/>
      <c r="AK5413" s="258"/>
      <c r="AL5413" s="258"/>
      <c r="AM5413" s="258"/>
      <c r="AN5413" s="258"/>
      <c r="AO5413" s="258"/>
      <c r="AP5413" s="258"/>
      <c r="AQ5413" s="258"/>
      <c r="AR5413" s="258"/>
      <c r="AT5413" s="193"/>
      <c r="AU5413" s="193"/>
      <c r="AV5413" s="193"/>
      <c r="AW5413" s="193"/>
      <c r="AX5413" s="193"/>
      <c r="AY5413" s="193"/>
      <c r="AZ5413" s="193"/>
      <c r="BA5413" s="193"/>
      <c r="BB5413" s="193"/>
      <c r="BC5413" s="193"/>
      <c r="BD5413" s="193"/>
      <c r="BE5413" s="315"/>
      <c r="BF5413" s="315"/>
      <c r="BG5413" s="315"/>
      <c r="BH5413" s="315"/>
      <c r="BI5413" s="315"/>
      <c r="BJ5413" s="315"/>
      <c r="BK5413" s="315"/>
    </row>
    <row r="5414" spans="1:63" x14ac:dyDescent="0.25">
      <c r="A5414" s="9"/>
      <c r="B5414" s="9"/>
      <c r="C5414" s="9"/>
      <c r="D5414" s="195"/>
      <c r="E5414" s="195"/>
      <c r="F5414" s="195"/>
      <c r="G5414" s="195"/>
      <c r="H5414" s="195"/>
      <c r="I5414" s="195"/>
      <c r="J5414" s="195"/>
      <c r="K5414" s="195"/>
      <c r="L5414" s="195"/>
      <c r="M5414" s="195"/>
      <c r="N5414" s="195"/>
      <c r="O5414" s="195"/>
      <c r="P5414" s="195"/>
      <c r="Q5414" s="239"/>
      <c r="R5414" s="97"/>
      <c r="S5414" s="97"/>
      <c r="T5414" s="97"/>
      <c r="U5414" s="97"/>
      <c r="V5414" s="97"/>
      <c r="W5414" s="97"/>
      <c r="X5414" s="259"/>
      <c r="Y5414" s="259"/>
      <c r="Z5414" s="259"/>
      <c r="AA5414" s="258"/>
      <c r="AB5414" s="258"/>
      <c r="AC5414" s="258"/>
      <c r="AD5414" s="258"/>
      <c r="AE5414" s="258"/>
      <c r="AF5414" s="258"/>
      <c r="AG5414" s="258"/>
      <c r="AH5414" s="258"/>
      <c r="AI5414" s="258"/>
      <c r="AJ5414" s="258"/>
      <c r="AK5414" s="258"/>
      <c r="AL5414" s="258"/>
      <c r="AM5414" s="258"/>
      <c r="AN5414" s="258"/>
      <c r="AO5414" s="258"/>
      <c r="AP5414" s="258"/>
      <c r="AQ5414" s="258"/>
      <c r="AR5414" s="258"/>
      <c r="AT5414" s="193"/>
      <c r="AU5414" s="193"/>
      <c r="AV5414" s="193"/>
      <c r="AW5414" s="193"/>
      <c r="AX5414" s="193"/>
      <c r="AY5414" s="193"/>
      <c r="AZ5414" s="193"/>
      <c r="BA5414" s="193"/>
      <c r="BB5414" s="193"/>
      <c r="BC5414" s="193"/>
      <c r="BD5414" s="193"/>
      <c r="BE5414" s="315"/>
      <c r="BF5414" s="315"/>
      <c r="BG5414" s="315"/>
      <c r="BH5414" s="315"/>
      <c r="BI5414" s="315"/>
      <c r="BJ5414" s="315"/>
      <c r="BK5414" s="315"/>
    </row>
    <row r="5415" spans="1:63" x14ac:dyDescent="0.25">
      <c r="A5415" s="9"/>
      <c r="B5415" s="9"/>
      <c r="C5415" s="9"/>
      <c r="D5415" s="195"/>
      <c r="E5415" s="195"/>
      <c r="F5415" s="195"/>
      <c r="G5415" s="195"/>
      <c r="H5415" s="195"/>
      <c r="I5415" s="195"/>
      <c r="J5415" s="195"/>
      <c r="K5415" s="195"/>
      <c r="L5415" s="195"/>
      <c r="M5415" s="195"/>
      <c r="N5415" s="195"/>
      <c r="O5415" s="195"/>
      <c r="P5415" s="195"/>
      <c r="Q5415" s="239"/>
      <c r="R5415" s="97"/>
      <c r="S5415" s="97"/>
      <c r="T5415" s="97"/>
      <c r="U5415" s="97"/>
      <c r="V5415" s="97"/>
      <c r="W5415" s="97"/>
      <c r="X5415" s="259"/>
      <c r="Y5415" s="259"/>
      <c r="Z5415" s="259"/>
      <c r="AA5415" s="258"/>
      <c r="AB5415" s="258"/>
      <c r="AC5415" s="258"/>
      <c r="AD5415" s="258"/>
      <c r="AE5415" s="258"/>
      <c r="AF5415" s="258"/>
      <c r="AG5415" s="258"/>
      <c r="AH5415" s="258"/>
      <c r="AI5415" s="258"/>
      <c r="AJ5415" s="258"/>
      <c r="AK5415" s="258"/>
      <c r="AL5415" s="258"/>
      <c r="AM5415" s="258"/>
      <c r="AN5415" s="258"/>
      <c r="AO5415" s="258"/>
      <c r="AP5415" s="258"/>
      <c r="AQ5415" s="258"/>
      <c r="AR5415" s="258"/>
      <c r="AT5415" s="193"/>
      <c r="AU5415" s="193"/>
      <c r="AV5415" s="193"/>
      <c r="AW5415" s="193"/>
      <c r="AX5415" s="193"/>
      <c r="AY5415" s="193"/>
      <c r="AZ5415" s="193"/>
      <c r="BA5415" s="193"/>
      <c r="BB5415" s="193"/>
      <c r="BC5415" s="193"/>
      <c r="BD5415" s="193"/>
      <c r="BE5415" s="315"/>
      <c r="BF5415" s="315"/>
      <c r="BG5415" s="315"/>
      <c r="BH5415" s="315"/>
      <c r="BI5415" s="315"/>
      <c r="BJ5415" s="315"/>
      <c r="BK5415" s="315"/>
    </row>
    <row r="5416" spans="1:63" x14ac:dyDescent="0.25">
      <c r="A5416" s="9"/>
      <c r="B5416" s="9"/>
      <c r="C5416" s="9"/>
      <c r="D5416" s="195"/>
      <c r="E5416" s="195"/>
      <c r="F5416" s="195"/>
      <c r="G5416" s="195"/>
      <c r="H5416" s="195"/>
      <c r="I5416" s="195"/>
      <c r="J5416" s="195"/>
      <c r="K5416" s="195"/>
      <c r="L5416" s="195"/>
      <c r="M5416" s="195"/>
      <c r="N5416" s="195"/>
      <c r="O5416" s="195"/>
      <c r="P5416" s="195"/>
      <c r="Q5416" s="239"/>
      <c r="R5416" s="97"/>
      <c r="S5416" s="97"/>
      <c r="T5416" s="97"/>
      <c r="U5416" s="97"/>
      <c r="V5416" s="97"/>
      <c r="W5416" s="97"/>
      <c r="X5416" s="259"/>
      <c r="Y5416" s="259"/>
      <c r="Z5416" s="259"/>
      <c r="AA5416" s="258"/>
      <c r="AB5416" s="258"/>
      <c r="AC5416" s="258"/>
      <c r="AD5416" s="258"/>
      <c r="AE5416" s="258"/>
      <c r="AF5416" s="258"/>
      <c r="AG5416" s="258"/>
      <c r="AH5416" s="258"/>
      <c r="AI5416" s="258"/>
      <c r="AJ5416" s="258"/>
      <c r="AK5416" s="258"/>
      <c r="AL5416" s="258"/>
      <c r="AM5416" s="258"/>
      <c r="AN5416" s="258"/>
      <c r="AO5416" s="258"/>
      <c r="AP5416" s="258"/>
      <c r="AQ5416" s="258"/>
      <c r="AR5416" s="258"/>
      <c r="AT5416" s="193"/>
      <c r="AU5416" s="193"/>
      <c r="AV5416" s="193"/>
      <c r="AW5416" s="193"/>
      <c r="AX5416" s="193"/>
      <c r="AY5416" s="193"/>
      <c r="AZ5416" s="193"/>
      <c r="BA5416" s="193"/>
      <c r="BB5416" s="193"/>
      <c r="BC5416" s="193"/>
      <c r="BD5416" s="193"/>
      <c r="BE5416" s="315"/>
      <c r="BF5416" s="315"/>
      <c r="BG5416" s="315"/>
      <c r="BH5416" s="315"/>
      <c r="BI5416" s="315"/>
      <c r="BJ5416" s="315"/>
      <c r="BK5416" s="315"/>
    </row>
    <row r="5417" spans="1:63" x14ac:dyDescent="0.25">
      <c r="A5417" s="9"/>
      <c r="B5417" s="9"/>
      <c r="C5417" s="9"/>
      <c r="D5417" s="195"/>
      <c r="E5417" s="195"/>
      <c r="F5417" s="195"/>
      <c r="G5417" s="195"/>
      <c r="H5417" s="195"/>
      <c r="I5417" s="195"/>
      <c r="J5417" s="195"/>
      <c r="K5417" s="195"/>
      <c r="L5417" s="195"/>
      <c r="M5417" s="195"/>
      <c r="N5417" s="195"/>
      <c r="O5417" s="195"/>
      <c r="P5417" s="195"/>
      <c r="Q5417" s="239"/>
      <c r="R5417" s="97"/>
      <c r="S5417" s="97"/>
      <c r="T5417" s="97"/>
      <c r="U5417" s="97"/>
      <c r="V5417" s="97"/>
      <c r="W5417" s="97"/>
      <c r="X5417" s="259"/>
      <c r="Y5417" s="259"/>
      <c r="Z5417" s="259"/>
      <c r="AA5417" s="258"/>
      <c r="AB5417" s="258"/>
      <c r="AC5417" s="258"/>
      <c r="AD5417" s="258"/>
      <c r="AE5417" s="258"/>
      <c r="AF5417" s="258"/>
      <c r="AG5417" s="258"/>
      <c r="AH5417" s="258"/>
      <c r="AI5417" s="258"/>
      <c r="AJ5417" s="258"/>
      <c r="AK5417" s="258"/>
      <c r="AL5417" s="258"/>
      <c r="AM5417" s="258"/>
      <c r="AN5417" s="258"/>
      <c r="AO5417" s="258"/>
      <c r="AP5417" s="258"/>
      <c r="AQ5417" s="258"/>
      <c r="AR5417" s="258"/>
      <c r="AT5417" s="193"/>
      <c r="AU5417" s="193"/>
      <c r="AV5417" s="193"/>
      <c r="AW5417" s="193"/>
      <c r="AX5417" s="193"/>
      <c r="AY5417" s="193"/>
      <c r="AZ5417" s="193"/>
      <c r="BA5417" s="193"/>
      <c r="BB5417" s="193"/>
      <c r="BC5417" s="193"/>
      <c r="BD5417" s="193"/>
      <c r="BE5417" s="315"/>
      <c r="BF5417" s="315"/>
      <c r="BG5417" s="315"/>
      <c r="BH5417" s="315"/>
      <c r="BI5417" s="315"/>
      <c r="BJ5417" s="315"/>
      <c r="BK5417" s="315"/>
    </row>
    <row r="5418" spans="1:63" x14ac:dyDescent="0.25">
      <c r="A5418" s="9"/>
      <c r="B5418" s="9"/>
      <c r="C5418" s="9"/>
      <c r="D5418" s="195"/>
      <c r="E5418" s="195"/>
      <c r="F5418" s="195"/>
      <c r="G5418" s="195"/>
      <c r="H5418" s="195"/>
      <c r="I5418" s="195"/>
      <c r="J5418" s="195"/>
      <c r="K5418" s="195"/>
      <c r="L5418" s="195"/>
      <c r="M5418" s="195"/>
      <c r="N5418" s="195"/>
      <c r="O5418" s="195"/>
      <c r="P5418" s="195"/>
      <c r="Q5418" s="239"/>
      <c r="R5418" s="97"/>
      <c r="S5418" s="97"/>
      <c r="T5418" s="97"/>
      <c r="U5418" s="97"/>
      <c r="V5418" s="97"/>
      <c r="W5418" s="97"/>
      <c r="X5418" s="259"/>
      <c r="Y5418" s="259"/>
      <c r="Z5418" s="259"/>
      <c r="AA5418" s="258"/>
      <c r="AB5418" s="258"/>
      <c r="AC5418" s="258"/>
      <c r="AD5418" s="258"/>
      <c r="AE5418" s="258"/>
      <c r="AF5418" s="258"/>
      <c r="AG5418" s="258"/>
      <c r="AH5418" s="258"/>
      <c r="AI5418" s="258"/>
      <c r="AJ5418" s="258"/>
      <c r="AK5418" s="258"/>
      <c r="AL5418" s="258"/>
      <c r="AM5418" s="258"/>
      <c r="AN5418" s="258"/>
      <c r="AO5418" s="258"/>
      <c r="AP5418" s="258"/>
      <c r="AQ5418" s="258"/>
      <c r="AR5418" s="258"/>
      <c r="AT5418" s="193"/>
      <c r="AU5418" s="193"/>
      <c r="AV5418" s="193"/>
      <c r="AW5418" s="193"/>
      <c r="AX5418" s="193"/>
      <c r="AY5418" s="193"/>
      <c r="AZ5418" s="193"/>
      <c r="BA5418" s="193"/>
      <c r="BB5418" s="193"/>
      <c r="BC5418" s="193"/>
      <c r="BD5418" s="193"/>
      <c r="BE5418" s="315"/>
      <c r="BF5418" s="315"/>
      <c r="BG5418" s="315"/>
      <c r="BH5418" s="315"/>
      <c r="BI5418" s="315"/>
      <c r="BJ5418" s="315"/>
      <c r="BK5418" s="315"/>
    </row>
    <row r="5419" spans="1:63" x14ac:dyDescent="0.25">
      <c r="A5419" s="9"/>
      <c r="B5419" s="9"/>
      <c r="C5419" s="9"/>
      <c r="D5419" s="195"/>
      <c r="E5419" s="195"/>
      <c r="F5419" s="195"/>
      <c r="G5419" s="195"/>
      <c r="H5419" s="195"/>
      <c r="I5419" s="195"/>
      <c r="J5419" s="195"/>
      <c r="K5419" s="195"/>
      <c r="L5419" s="195"/>
      <c r="M5419" s="195"/>
      <c r="N5419" s="195"/>
      <c r="O5419" s="195"/>
      <c r="P5419" s="195"/>
      <c r="Q5419" s="239"/>
      <c r="R5419" s="97"/>
      <c r="S5419" s="97"/>
      <c r="T5419" s="97"/>
      <c r="U5419" s="97"/>
      <c r="V5419" s="97"/>
      <c r="W5419" s="97"/>
      <c r="X5419" s="259"/>
      <c r="Y5419" s="259"/>
      <c r="Z5419" s="259"/>
      <c r="AA5419" s="258"/>
      <c r="AB5419" s="258"/>
      <c r="AC5419" s="258"/>
      <c r="AD5419" s="258"/>
      <c r="AE5419" s="258"/>
      <c r="AF5419" s="258"/>
      <c r="AG5419" s="258"/>
      <c r="AH5419" s="258"/>
      <c r="AI5419" s="258"/>
      <c r="AJ5419" s="258"/>
      <c r="AK5419" s="258"/>
      <c r="AL5419" s="258"/>
      <c r="AM5419" s="258"/>
      <c r="AN5419" s="258"/>
      <c r="AO5419" s="258"/>
      <c r="AP5419" s="258"/>
      <c r="AQ5419" s="258"/>
      <c r="AR5419" s="258"/>
      <c r="AT5419" s="193"/>
      <c r="AU5419" s="193"/>
      <c r="AV5419" s="193"/>
      <c r="AW5419" s="193"/>
      <c r="AX5419" s="193"/>
      <c r="AY5419" s="193"/>
      <c r="AZ5419" s="193"/>
      <c r="BA5419" s="193"/>
      <c r="BB5419" s="193"/>
      <c r="BC5419" s="193"/>
      <c r="BD5419" s="193"/>
      <c r="BE5419" s="315"/>
      <c r="BF5419" s="315"/>
      <c r="BG5419" s="315"/>
      <c r="BH5419" s="315"/>
      <c r="BI5419" s="315"/>
      <c r="BJ5419" s="315"/>
      <c r="BK5419" s="315"/>
    </row>
    <row r="5420" spans="1:63" x14ac:dyDescent="0.25">
      <c r="A5420" s="9"/>
      <c r="B5420" s="9"/>
      <c r="C5420" s="9"/>
      <c r="D5420" s="195"/>
      <c r="E5420" s="195"/>
      <c r="F5420" s="195"/>
      <c r="G5420" s="195"/>
      <c r="H5420" s="195"/>
      <c r="I5420" s="195"/>
      <c r="J5420" s="195"/>
      <c r="K5420" s="195"/>
      <c r="L5420" s="195"/>
      <c r="M5420" s="195"/>
      <c r="N5420" s="195"/>
      <c r="O5420" s="195"/>
      <c r="P5420" s="195"/>
      <c r="Q5420" s="239"/>
      <c r="R5420" s="97"/>
      <c r="S5420" s="97"/>
      <c r="T5420" s="97"/>
      <c r="U5420" s="97"/>
      <c r="V5420" s="97"/>
      <c r="W5420" s="97"/>
      <c r="X5420" s="259"/>
      <c r="Y5420" s="259"/>
      <c r="Z5420" s="259"/>
      <c r="AA5420" s="258"/>
      <c r="AB5420" s="258"/>
      <c r="AC5420" s="258"/>
      <c r="AD5420" s="258"/>
      <c r="AE5420" s="258"/>
      <c r="AF5420" s="258"/>
      <c r="AG5420" s="258"/>
      <c r="AH5420" s="258"/>
      <c r="AI5420" s="258"/>
      <c r="AJ5420" s="258"/>
      <c r="AK5420" s="258"/>
      <c r="AL5420" s="258"/>
      <c r="AM5420" s="258"/>
      <c r="AN5420" s="258"/>
      <c r="AO5420" s="258"/>
      <c r="AP5420" s="258"/>
      <c r="AQ5420" s="258"/>
      <c r="AR5420" s="258"/>
      <c r="AT5420" s="193"/>
      <c r="AU5420" s="193"/>
      <c r="AV5420" s="193"/>
      <c r="AW5420" s="193"/>
      <c r="AX5420" s="193"/>
      <c r="AY5420" s="193"/>
      <c r="AZ5420" s="193"/>
      <c r="BA5420" s="193"/>
      <c r="BB5420" s="193"/>
      <c r="BC5420" s="193"/>
      <c r="BD5420" s="193"/>
      <c r="BE5420" s="315"/>
      <c r="BF5420" s="315"/>
      <c r="BG5420" s="315"/>
      <c r="BH5420" s="315"/>
      <c r="BI5420" s="315"/>
      <c r="BJ5420" s="315"/>
      <c r="BK5420" s="315"/>
    </row>
    <row r="5421" spans="1:63" x14ac:dyDescent="0.25">
      <c r="A5421" s="9"/>
      <c r="B5421" s="9"/>
      <c r="C5421" s="9"/>
      <c r="D5421" s="195"/>
      <c r="E5421" s="195"/>
      <c r="F5421" s="195"/>
      <c r="G5421" s="195"/>
      <c r="H5421" s="195"/>
      <c r="I5421" s="195"/>
      <c r="J5421" s="195"/>
      <c r="K5421" s="195"/>
      <c r="L5421" s="195"/>
      <c r="M5421" s="195"/>
      <c r="N5421" s="195"/>
      <c r="O5421" s="195"/>
      <c r="P5421" s="195"/>
      <c r="Q5421" s="239"/>
      <c r="R5421" s="97"/>
      <c r="S5421" s="97"/>
      <c r="T5421" s="97"/>
      <c r="U5421" s="97"/>
      <c r="V5421" s="97"/>
      <c r="W5421" s="97"/>
      <c r="X5421" s="259"/>
      <c r="Y5421" s="259"/>
      <c r="Z5421" s="259"/>
      <c r="AA5421" s="258"/>
      <c r="AB5421" s="258"/>
      <c r="AC5421" s="258"/>
      <c r="AD5421" s="258"/>
      <c r="AE5421" s="258"/>
      <c r="AF5421" s="258"/>
      <c r="AG5421" s="258"/>
      <c r="AH5421" s="258"/>
      <c r="AI5421" s="258"/>
      <c r="AJ5421" s="258"/>
      <c r="AK5421" s="258"/>
      <c r="AL5421" s="258"/>
      <c r="AM5421" s="258"/>
      <c r="AN5421" s="258"/>
      <c r="AO5421" s="258"/>
      <c r="AP5421" s="258"/>
      <c r="AQ5421" s="258"/>
      <c r="AR5421" s="258"/>
      <c r="AT5421" s="193"/>
      <c r="AU5421" s="193"/>
      <c r="AV5421" s="193"/>
      <c r="AW5421" s="193"/>
      <c r="AX5421" s="193"/>
      <c r="AY5421" s="193"/>
      <c r="AZ5421" s="193"/>
      <c r="BA5421" s="193"/>
      <c r="BB5421" s="193"/>
      <c r="BC5421" s="193"/>
      <c r="BD5421" s="193"/>
      <c r="BE5421" s="315"/>
      <c r="BF5421" s="315"/>
      <c r="BG5421" s="315"/>
      <c r="BH5421" s="315"/>
      <c r="BI5421" s="315"/>
      <c r="BJ5421" s="315"/>
      <c r="BK5421" s="315"/>
    </row>
    <row r="5422" spans="1:63" x14ac:dyDescent="0.25">
      <c r="A5422" s="9"/>
      <c r="B5422" s="9"/>
      <c r="C5422" s="9"/>
      <c r="D5422" s="195"/>
      <c r="E5422" s="195"/>
      <c r="F5422" s="195"/>
      <c r="G5422" s="195"/>
      <c r="H5422" s="195"/>
      <c r="I5422" s="195"/>
      <c r="J5422" s="195"/>
      <c r="K5422" s="195"/>
      <c r="L5422" s="195"/>
      <c r="M5422" s="195"/>
      <c r="N5422" s="195"/>
      <c r="O5422" s="195"/>
      <c r="P5422" s="195"/>
      <c r="Q5422" s="239"/>
      <c r="R5422" s="97"/>
      <c r="S5422" s="97"/>
      <c r="T5422" s="97"/>
      <c r="U5422" s="97"/>
      <c r="V5422" s="97"/>
      <c r="W5422" s="97"/>
      <c r="X5422" s="259"/>
      <c r="Y5422" s="259"/>
      <c r="Z5422" s="259"/>
      <c r="AA5422" s="258"/>
      <c r="AB5422" s="258"/>
      <c r="AC5422" s="258"/>
      <c r="AD5422" s="258"/>
      <c r="AE5422" s="258"/>
      <c r="AF5422" s="258"/>
      <c r="AG5422" s="258"/>
      <c r="AH5422" s="258"/>
      <c r="AI5422" s="258"/>
      <c r="AJ5422" s="258"/>
      <c r="AK5422" s="258"/>
      <c r="AL5422" s="258"/>
      <c r="AM5422" s="258"/>
      <c r="AN5422" s="258"/>
      <c r="AO5422" s="258"/>
      <c r="AP5422" s="258"/>
      <c r="AQ5422" s="258"/>
      <c r="AR5422" s="258"/>
      <c r="AT5422" s="193"/>
      <c r="AU5422" s="193"/>
      <c r="AV5422" s="193"/>
      <c r="AW5422" s="193"/>
      <c r="AX5422" s="193"/>
      <c r="AY5422" s="193"/>
      <c r="AZ5422" s="193"/>
      <c r="BA5422" s="193"/>
      <c r="BB5422" s="193"/>
      <c r="BC5422" s="193"/>
      <c r="BD5422" s="193"/>
      <c r="BE5422" s="315"/>
      <c r="BF5422" s="315"/>
      <c r="BG5422" s="315"/>
      <c r="BH5422" s="315"/>
      <c r="BI5422" s="315"/>
      <c r="BJ5422" s="315"/>
      <c r="BK5422" s="315"/>
    </row>
    <row r="5423" spans="1:63" x14ac:dyDescent="0.25">
      <c r="A5423" s="9"/>
      <c r="B5423" s="9"/>
      <c r="C5423" s="9"/>
      <c r="D5423" s="195"/>
      <c r="E5423" s="195"/>
      <c r="F5423" s="195"/>
      <c r="G5423" s="195"/>
      <c r="H5423" s="195"/>
      <c r="I5423" s="195"/>
      <c r="J5423" s="195"/>
      <c r="K5423" s="195"/>
      <c r="L5423" s="195"/>
      <c r="M5423" s="195"/>
      <c r="N5423" s="195"/>
      <c r="O5423" s="195"/>
      <c r="P5423" s="195"/>
      <c r="Q5423" s="239"/>
      <c r="R5423" s="97"/>
      <c r="S5423" s="97"/>
      <c r="T5423" s="97"/>
      <c r="U5423" s="97"/>
      <c r="V5423" s="97"/>
      <c r="W5423" s="97"/>
      <c r="X5423" s="259"/>
      <c r="Y5423" s="259"/>
      <c r="Z5423" s="259"/>
      <c r="AA5423" s="258"/>
      <c r="AB5423" s="258"/>
      <c r="AC5423" s="258"/>
      <c r="AD5423" s="258"/>
      <c r="AE5423" s="258"/>
      <c r="AF5423" s="258"/>
      <c r="AG5423" s="258"/>
      <c r="AH5423" s="258"/>
      <c r="AI5423" s="258"/>
      <c r="AJ5423" s="258"/>
      <c r="AK5423" s="258"/>
      <c r="AL5423" s="258"/>
      <c r="AM5423" s="258"/>
      <c r="AN5423" s="258"/>
      <c r="AO5423" s="258"/>
      <c r="AP5423" s="258"/>
      <c r="AQ5423" s="258"/>
      <c r="AR5423" s="258"/>
      <c r="AT5423" s="193"/>
      <c r="AU5423" s="193"/>
      <c r="AV5423" s="193"/>
      <c r="AW5423" s="193"/>
      <c r="AX5423" s="193"/>
      <c r="AY5423" s="193"/>
      <c r="AZ5423" s="193"/>
      <c r="BA5423" s="193"/>
      <c r="BB5423" s="193"/>
      <c r="BC5423" s="193"/>
      <c r="BD5423" s="193"/>
      <c r="BE5423" s="315"/>
      <c r="BF5423" s="315"/>
      <c r="BG5423" s="315"/>
      <c r="BH5423" s="315"/>
      <c r="BI5423" s="315"/>
      <c r="BJ5423" s="315"/>
      <c r="BK5423" s="315"/>
    </row>
    <row r="5424" spans="1:63" x14ac:dyDescent="0.25">
      <c r="A5424" s="9"/>
      <c r="B5424" s="9"/>
      <c r="C5424" s="9"/>
      <c r="D5424" s="195"/>
      <c r="E5424" s="195"/>
      <c r="F5424" s="195"/>
      <c r="G5424" s="195"/>
      <c r="H5424" s="195"/>
      <c r="I5424" s="195"/>
      <c r="J5424" s="195"/>
      <c r="K5424" s="195"/>
      <c r="L5424" s="195"/>
      <c r="M5424" s="195"/>
      <c r="N5424" s="195"/>
      <c r="O5424" s="195"/>
      <c r="P5424" s="195"/>
      <c r="Q5424" s="239"/>
      <c r="R5424" s="97"/>
      <c r="S5424" s="97"/>
      <c r="T5424" s="97"/>
      <c r="U5424" s="97"/>
      <c r="V5424" s="97"/>
      <c r="W5424" s="97"/>
      <c r="X5424" s="259"/>
      <c r="Y5424" s="259"/>
      <c r="Z5424" s="259"/>
      <c r="AA5424" s="258"/>
      <c r="AB5424" s="258"/>
      <c r="AC5424" s="258"/>
      <c r="AD5424" s="258"/>
      <c r="AE5424" s="258"/>
      <c r="AF5424" s="258"/>
      <c r="AG5424" s="258"/>
      <c r="AH5424" s="258"/>
      <c r="AI5424" s="258"/>
      <c r="AJ5424" s="258"/>
      <c r="AK5424" s="258"/>
      <c r="AL5424" s="258"/>
      <c r="AM5424" s="258"/>
      <c r="AN5424" s="258"/>
      <c r="AO5424" s="258"/>
      <c r="AP5424" s="258"/>
      <c r="AQ5424" s="258"/>
      <c r="AR5424" s="258"/>
      <c r="AT5424" s="193"/>
      <c r="AU5424" s="193"/>
      <c r="AV5424" s="193"/>
      <c r="AW5424" s="193"/>
      <c r="AX5424" s="193"/>
      <c r="AY5424" s="193"/>
      <c r="AZ5424" s="193"/>
      <c r="BA5424" s="193"/>
      <c r="BB5424" s="193"/>
      <c r="BC5424" s="193"/>
      <c r="BD5424" s="193"/>
      <c r="BE5424" s="315"/>
      <c r="BF5424" s="315"/>
      <c r="BG5424" s="315"/>
      <c r="BH5424" s="315"/>
      <c r="BI5424" s="315"/>
      <c r="BJ5424" s="315"/>
      <c r="BK5424" s="315"/>
    </row>
    <row r="5425" spans="1:63" x14ac:dyDescent="0.25">
      <c r="A5425" s="9"/>
      <c r="B5425" s="9"/>
      <c r="C5425" s="9"/>
      <c r="D5425" s="195"/>
      <c r="E5425" s="195"/>
      <c r="F5425" s="195"/>
      <c r="G5425" s="195"/>
      <c r="H5425" s="195"/>
      <c r="I5425" s="195"/>
      <c r="J5425" s="195"/>
      <c r="K5425" s="195"/>
      <c r="L5425" s="195"/>
      <c r="M5425" s="195"/>
      <c r="N5425" s="195"/>
      <c r="O5425" s="195"/>
      <c r="P5425" s="195"/>
      <c r="Q5425" s="239"/>
      <c r="R5425" s="97"/>
      <c r="S5425" s="97"/>
      <c r="T5425" s="97"/>
      <c r="U5425" s="97"/>
      <c r="V5425" s="97"/>
      <c r="W5425" s="97"/>
      <c r="X5425" s="259"/>
      <c r="Y5425" s="259"/>
      <c r="Z5425" s="259"/>
      <c r="AA5425" s="258"/>
      <c r="AB5425" s="258"/>
      <c r="AC5425" s="258"/>
      <c r="AD5425" s="258"/>
      <c r="AE5425" s="258"/>
      <c r="AF5425" s="258"/>
      <c r="AG5425" s="258"/>
      <c r="AH5425" s="258"/>
      <c r="AI5425" s="258"/>
      <c r="AJ5425" s="258"/>
      <c r="AK5425" s="258"/>
      <c r="AL5425" s="258"/>
      <c r="AM5425" s="258"/>
      <c r="AN5425" s="258"/>
      <c r="AO5425" s="258"/>
      <c r="AP5425" s="258"/>
      <c r="AQ5425" s="258"/>
      <c r="AR5425" s="258"/>
      <c r="AT5425" s="193"/>
      <c r="AU5425" s="193"/>
      <c r="AV5425" s="193"/>
      <c r="AW5425" s="193"/>
      <c r="AX5425" s="193"/>
      <c r="AY5425" s="193"/>
      <c r="AZ5425" s="193"/>
      <c r="BA5425" s="193"/>
      <c r="BB5425" s="193"/>
      <c r="BC5425" s="193"/>
      <c r="BD5425" s="193"/>
      <c r="BE5425" s="315"/>
      <c r="BF5425" s="315"/>
      <c r="BG5425" s="315"/>
      <c r="BH5425" s="315"/>
      <c r="BI5425" s="315"/>
      <c r="BJ5425" s="315"/>
      <c r="BK5425" s="315"/>
    </row>
    <row r="5426" spans="1:63" x14ac:dyDescent="0.25">
      <c r="A5426" s="9"/>
      <c r="B5426" s="9"/>
      <c r="C5426" s="9"/>
      <c r="D5426" s="195"/>
      <c r="E5426" s="195"/>
      <c r="F5426" s="195"/>
      <c r="G5426" s="195"/>
      <c r="H5426" s="195"/>
      <c r="I5426" s="195"/>
      <c r="J5426" s="195"/>
      <c r="K5426" s="195"/>
      <c r="L5426" s="195"/>
      <c r="M5426" s="195"/>
      <c r="N5426" s="195"/>
      <c r="O5426" s="195"/>
      <c r="P5426" s="195"/>
      <c r="Q5426" s="239"/>
      <c r="R5426" s="97"/>
      <c r="S5426" s="97"/>
      <c r="T5426" s="97"/>
      <c r="U5426" s="97"/>
      <c r="V5426" s="97"/>
      <c r="W5426" s="97"/>
      <c r="X5426" s="259"/>
      <c r="Y5426" s="259"/>
      <c r="Z5426" s="259"/>
      <c r="AA5426" s="258"/>
      <c r="AB5426" s="258"/>
      <c r="AC5426" s="258"/>
      <c r="AD5426" s="258"/>
      <c r="AE5426" s="258"/>
      <c r="AF5426" s="258"/>
      <c r="AG5426" s="258"/>
      <c r="AH5426" s="258"/>
      <c r="AI5426" s="258"/>
      <c r="AJ5426" s="258"/>
      <c r="AK5426" s="258"/>
      <c r="AL5426" s="258"/>
      <c r="AM5426" s="258"/>
      <c r="AN5426" s="258"/>
      <c r="AO5426" s="258"/>
      <c r="AP5426" s="258"/>
      <c r="AQ5426" s="258"/>
      <c r="AR5426" s="258"/>
      <c r="AT5426" s="193"/>
      <c r="AU5426" s="193"/>
      <c r="AV5426" s="193"/>
      <c r="AW5426" s="193"/>
      <c r="AX5426" s="193"/>
      <c r="AY5426" s="193"/>
      <c r="AZ5426" s="193"/>
      <c r="BA5426" s="193"/>
      <c r="BB5426" s="193"/>
      <c r="BC5426" s="193"/>
      <c r="BD5426" s="193"/>
      <c r="BE5426" s="315"/>
      <c r="BF5426" s="315"/>
      <c r="BG5426" s="315"/>
      <c r="BH5426" s="315"/>
      <c r="BI5426" s="315"/>
      <c r="BJ5426" s="315"/>
      <c r="BK5426" s="315"/>
    </row>
    <row r="5427" spans="1:63" x14ac:dyDescent="0.25">
      <c r="A5427" s="9"/>
      <c r="B5427" s="9"/>
      <c r="C5427" s="9"/>
      <c r="D5427" s="195"/>
      <c r="E5427" s="195"/>
      <c r="F5427" s="195"/>
      <c r="G5427" s="195"/>
      <c r="H5427" s="195"/>
      <c r="I5427" s="195"/>
      <c r="J5427" s="195"/>
      <c r="K5427" s="195"/>
      <c r="L5427" s="195"/>
      <c r="M5427" s="195"/>
      <c r="N5427" s="195"/>
      <c r="O5427" s="195"/>
      <c r="P5427" s="195"/>
      <c r="Q5427" s="239"/>
      <c r="R5427" s="97"/>
      <c r="S5427" s="97"/>
      <c r="T5427" s="97"/>
      <c r="U5427" s="97"/>
      <c r="V5427" s="97"/>
      <c r="W5427" s="97"/>
      <c r="X5427" s="259"/>
      <c r="Y5427" s="259"/>
      <c r="Z5427" s="259"/>
      <c r="AA5427" s="258"/>
      <c r="AB5427" s="258"/>
      <c r="AC5427" s="258"/>
      <c r="AD5427" s="258"/>
      <c r="AE5427" s="258"/>
      <c r="AF5427" s="258"/>
      <c r="AG5427" s="258"/>
      <c r="AH5427" s="258"/>
      <c r="AI5427" s="258"/>
      <c r="AJ5427" s="258"/>
      <c r="AK5427" s="258"/>
      <c r="AL5427" s="258"/>
      <c r="AM5427" s="258"/>
      <c r="AN5427" s="258"/>
      <c r="AO5427" s="258"/>
      <c r="AP5427" s="258"/>
      <c r="AQ5427" s="258"/>
      <c r="AR5427" s="258"/>
      <c r="AT5427" s="193"/>
      <c r="AU5427" s="193"/>
      <c r="AV5427" s="193"/>
      <c r="AW5427" s="193"/>
      <c r="AX5427" s="193"/>
      <c r="AY5427" s="193"/>
      <c r="AZ5427" s="193"/>
      <c r="BA5427" s="193"/>
      <c r="BB5427" s="193"/>
      <c r="BC5427" s="193"/>
      <c r="BD5427" s="193"/>
      <c r="BE5427" s="315"/>
      <c r="BF5427" s="315"/>
      <c r="BG5427" s="315"/>
      <c r="BH5427" s="315"/>
      <c r="BI5427" s="315"/>
      <c r="BJ5427" s="315"/>
      <c r="BK5427" s="315"/>
    </row>
    <row r="5428" spans="1:63" x14ac:dyDescent="0.25">
      <c r="A5428" s="9"/>
      <c r="B5428" s="9"/>
      <c r="C5428" s="9"/>
      <c r="D5428" s="195"/>
      <c r="E5428" s="195"/>
      <c r="F5428" s="195"/>
      <c r="G5428" s="195"/>
      <c r="H5428" s="195"/>
      <c r="I5428" s="195"/>
      <c r="J5428" s="195"/>
      <c r="K5428" s="195"/>
      <c r="L5428" s="195"/>
      <c r="M5428" s="195"/>
      <c r="N5428" s="195"/>
      <c r="O5428" s="195"/>
      <c r="P5428" s="195"/>
      <c r="Q5428" s="239"/>
      <c r="R5428" s="97"/>
      <c r="S5428" s="97"/>
      <c r="T5428" s="97"/>
      <c r="U5428" s="97"/>
      <c r="V5428" s="97"/>
      <c r="W5428" s="97"/>
      <c r="X5428" s="259"/>
      <c r="Y5428" s="259"/>
      <c r="Z5428" s="259"/>
      <c r="AA5428" s="258"/>
      <c r="AB5428" s="258"/>
      <c r="AC5428" s="258"/>
      <c r="AD5428" s="258"/>
      <c r="AE5428" s="258"/>
      <c r="AF5428" s="258"/>
      <c r="AG5428" s="258"/>
      <c r="AH5428" s="258"/>
      <c r="AI5428" s="258"/>
      <c r="AJ5428" s="258"/>
      <c r="AK5428" s="258"/>
      <c r="AL5428" s="258"/>
      <c r="AM5428" s="258"/>
      <c r="AN5428" s="258"/>
      <c r="AO5428" s="258"/>
      <c r="AP5428" s="258"/>
      <c r="AQ5428" s="258"/>
      <c r="AR5428" s="258"/>
      <c r="AT5428" s="193"/>
      <c r="AU5428" s="193"/>
      <c r="AV5428" s="193"/>
      <c r="AW5428" s="193"/>
      <c r="AX5428" s="193"/>
      <c r="AY5428" s="193"/>
      <c r="AZ5428" s="193"/>
      <c r="BA5428" s="193"/>
      <c r="BB5428" s="193"/>
      <c r="BC5428" s="193"/>
      <c r="BD5428" s="193"/>
      <c r="BE5428" s="315"/>
      <c r="BF5428" s="315"/>
      <c r="BG5428" s="315"/>
      <c r="BH5428" s="315"/>
      <c r="BI5428" s="315"/>
      <c r="BJ5428" s="315"/>
      <c r="BK5428" s="315"/>
    </row>
    <row r="5429" spans="1:63" x14ac:dyDescent="0.25">
      <c r="A5429" s="9"/>
      <c r="B5429" s="9"/>
      <c r="C5429" s="9"/>
      <c r="D5429" s="195"/>
      <c r="E5429" s="195"/>
      <c r="F5429" s="195"/>
      <c r="G5429" s="195"/>
      <c r="H5429" s="195"/>
      <c r="I5429" s="195"/>
      <c r="J5429" s="195"/>
      <c r="K5429" s="195"/>
      <c r="L5429" s="195"/>
      <c r="M5429" s="195"/>
      <c r="N5429" s="195"/>
      <c r="O5429" s="195"/>
      <c r="P5429" s="195"/>
      <c r="Q5429" s="239"/>
      <c r="R5429" s="97"/>
      <c r="S5429" s="97"/>
      <c r="T5429" s="97"/>
      <c r="U5429" s="97"/>
      <c r="V5429" s="97"/>
      <c r="W5429" s="97"/>
      <c r="X5429" s="259"/>
      <c r="Y5429" s="259"/>
      <c r="Z5429" s="259"/>
      <c r="AA5429" s="258"/>
      <c r="AB5429" s="258"/>
      <c r="AC5429" s="258"/>
      <c r="AD5429" s="258"/>
      <c r="AE5429" s="258"/>
      <c r="AF5429" s="258"/>
      <c r="AG5429" s="258"/>
      <c r="AH5429" s="258"/>
      <c r="AI5429" s="258"/>
      <c r="AJ5429" s="258"/>
      <c r="AK5429" s="258"/>
      <c r="AL5429" s="258"/>
      <c r="AM5429" s="258"/>
      <c r="AN5429" s="258"/>
      <c r="AO5429" s="258"/>
      <c r="AP5429" s="258"/>
      <c r="AQ5429" s="258"/>
      <c r="AR5429" s="258"/>
      <c r="AT5429" s="193"/>
      <c r="AU5429" s="193"/>
      <c r="AV5429" s="193"/>
      <c r="AW5429" s="193"/>
      <c r="AX5429" s="193"/>
      <c r="AY5429" s="193"/>
      <c r="AZ5429" s="193"/>
      <c r="BA5429" s="193"/>
      <c r="BB5429" s="193"/>
      <c r="BC5429" s="193"/>
      <c r="BD5429" s="193"/>
      <c r="BE5429" s="315"/>
      <c r="BF5429" s="315"/>
      <c r="BG5429" s="315"/>
      <c r="BH5429" s="315"/>
      <c r="BI5429" s="315"/>
      <c r="BJ5429" s="315"/>
      <c r="BK5429" s="315"/>
    </row>
    <row r="5430" spans="1:63" x14ac:dyDescent="0.25">
      <c r="A5430" s="9"/>
      <c r="B5430" s="9"/>
      <c r="C5430" s="9"/>
      <c r="D5430" s="195"/>
      <c r="E5430" s="195"/>
      <c r="F5430" s="195"/>
      <c r="G5430" s="195"/>
      <c r="H5430" s="195"/>
      <c r="I5430" s="195"/>
      <c r="J5430" s="195"/>
      <c r="K5430" s="195"/>
      <c r="L5430" s="195"/>
      <c r="M5430" s="195"/>
      <c r="N5430" s="195"/>
      <c r="O5430" s="195"/>
      <c r="P5430" s="195"/>
      <c r="Q5430" s="239"/>
      <c r="R5430" s="97"/>
      <c r="S5430" s="97"/>
      <c r="T5430" s="97"/>
      <c r="U5430" s="97"/>
      <c r="V5430" s="97"/>
      <c r="W5430" s="97"/>
      <c r="X5430" s="259"/>
      <c r="Y5430" s="259"/>
      <c r="Z5430" s="259"/>
      <c r="AA5430" s="258"/>
      <c r="AB5430" s="258"/>
      <c r="AC5430" s="258"/>
      <c r="AD5430" s="258"/>
      <c r="AE5430" s="258"/>
      <c r="AF5430" s="258"/>
      <c r="AG5430" s="258"/>
      <c r="AH5430" s="258"/>
      <c r="AI5430" s="258"/>
      <c r="AJ5430" s="258"/>
      <c r="AK5430" s="258"/>
      <c r="AL5430" s="258"/>
      <c r="AM5430" s="258"/>
      <c r="AN5430" s="258"/>
      <c r="AO5430" s="258"/>
      <c r="AP5430" s="258"/>
      <c r="AQ5430" s="258"/>
      <c r="AR5430" s="258"/>
      <c r="AT5430" s="193"/>
      <c r="AU5430" s="193"/>
      <c r="AV5430" s="193"/>
      <c r="AW5430" s="193"/>
      <c r="AX5430" s="193"/>
      <c r="AY5430" s="193"/>
      <c r="AZ5430" s="193"/>
      <c r="BA5430" s="193"/>
      <c r="BB5430" s="193"/>
      <c r="BC5430" s="193"/>
      <c r="BD5430" s="193"/>
      <c r="BE5430" s="315"/>
      <c r="BF5430" s="315"/>
      <c r="BG5430" s="315"/>
      <c r="BH5430" s="315"/>
      <c r="BI5430" s="315"/>
      <c r="BJ5430" s="315"/>
      <c r="BK5430" s="315"/>
    </row>
    <row r="5431" spans="1:63" x14ac:dyDescent="0.25">
      <c r="A5431" s="9"/>
      <c r="B5431" s="9"/>
      <c r="C5431" s="9"/>
      <c r="D5431" s="195"/>
      <c r="E5431" s="195"/>
      <c r="F5431" s="195"/>
      <c r="G5431" s="195"/>
      <c r="H5431" s="195"/>
      <c r="I5431" s="195"/>
      <c r="J5431" s="195"/>
      <c r="K5431" s="195"/>
      <c r="L5431" s="195"/>
      <c r="M5431" s="195"/>
      <c r="N5431" s="195"/>
      <c r="O5431" s="195"/>
      <c r="P5431" s="195"/>
      <c r="Q5431" s="239"/>
      <c r="R5431" s="97"/>
      <c r="S5431" s="97"/>
      <c r="T5431" s="97"/>
      <c r="U5431" s="97"/>
      <c r="V5431" s="97"/>
      <c r="W5431" s="97"/>
      <c r="X5431" s="259"/>
      <c r="Y5431" s="259"/>
      <c r="Z5431" s="259"/>
      <c r="AA5431" s="258"/>
      <c r="AB5431" s="258"/>
      <c r="AC5431" s="258"/>
      <c r="AD5431" s="258"/>
      <c r="AE5431" s="258"/>
      <c r="AF5431" s="258"/>
      <c r="AG5431" s="258"/>
      <c r="AH5431" s="258"/>
      <c r="AI5431" s="258"/>
      <c r="AJ5431" s="258"/>
      <c r="AK5431" s="258"/>
      <c r="AL5431" s="258"/>
      <c r="AM5431" s="258"/>
      <c r="AN5431" s="258"/>
      <c r="AO5431" s="258"/>
      <c r="AP5431" s="258"/>
      <c r="AQ5431" s="258"/>
      <c r="AR5431" s="258"/>
      <c r="AT5431" s="193"/>
      <c r="AU5431" s="193"/>
      <c r="AV5431" s="193"/>
      <c r="AW5431" s="193"/>
      <c r="AX5431" s="193"/>
      <c r="AY5431" s="193"/>
      <c r="AZ5431" s="193"/>
      <c r="BA5431" s="193"/>
      <c r="BB5431" s="193"/>
      <c r="BC5431" s="193"/>
      <c r="BD5431" s="193"/>
      <c r="BE5431" s="315"/>
      <c r="BF5431" s="315"/>
      <c r="BG5431" s="315"/>
      <c r="BH5431" s="315"/>
      <c r="BI5431" s="315"/>
      <c r="BJ5431" s="315"/>
      <c r="BK5431" s="315"/>
    </row>
    <row r="5432" spans="1:63" x14ac:dyDescent="0.25">
      <c r="A5432" s="9"/>
      <c r="B5432" s="9"/>
      <c r="C5432" s="9"/>
      <c r="D5432" s="195"/>
      <c r="E5432" s="195"/>
      <c r="F5432" s="195"/>
      <c r="G5432" s="195"/>
      <c r="H5432" s="195"/>
      <c r="I5432" s="195"/>
      <c r="J5432" s="195"/>
      <c r="K5432" s="195"/>
      <c r="L5432" s="195"/>
      <c r="M5432" s="195"/>
      <c r="N5432" s="195"/>
      <c r="O5432" s="195"/>
      <c r="P5432" s="195"/>
      <c r="Q5432" s="239"/>
      <c r="R5432" s="97"/>
      <c r="S5432" s="97"/>
      <c r="T5432" s="97"/>
      <c r="U5432" s="97"/>
      <c r="V5432" s="97"/>
      <c r="W5432" s="97"/>
      <c r="X5432" s="259"/>
      <c r="Y5432" s="259"/>
      <c r="Z5432" s="259"/>
      <c r="AA5432" s="258"/>
      <c r="AB5432" s="258"/>
      <c r="AC5432" s="258"/>
      <c r="AD5432" s="258"/>
      <c r="AE5432" s="258"/>
      <c r="AF5432" s="258"/>
      <c r="AG5432" s="258"/>
      <c r="AH5432" s="258"/>
      <c r="AI5432" s="258"/>
      <c r="AJ5432" s="258"/>
      <c r="AK5432" s="258"/>
      <c r="AL5432" s="258"/>
      <c r="AM5432" s="258"/>
      <c r="AN5432" s="258"/>
      <c r="AO5432" s="258"/>
      <c r="AP5432" s="258"/>
      <c r="AQ5432" s="258"/>
      <c r="AR5432" s="258"/>
      <c r="AT5432" s="193"/>
      <c r="AU5432" s="193"/>
      <c r="AV5432" s="193"/>
      <c r="AW5432" s="193"/>
      <c r="AX5432" s="193"/>
      <c r="AY5432" s="193"/>
      <c r="AZ5432" s="193"/>
      <c r="BA5432" s="193"/>
      <c r="BB5432" s="193"/>
      <c r="BC5432" s="193"/>
      <c r="BD5432" s="193"/>
      <c r="BE5432" s="315"/>
      <c r="BF5432" s="315"/>
      <c r="BG5432" s="315"/>
      <c r="BH5432" s="315"/>
      <c r="BI5432" s="315"/>
      <c r="BJ5432" s="315"/>
      <c r="BK5432" s="315"/>
    </row>
    <row r="5433" spans="1:63" x14ac:dyDescent="0.25">
      <c r="A5433" s="9"/>
      <c r="B5433" s="9"/>
      <c r="C5433" s="9"/>
      <c r="D5433" s="195"/>
      <c r="E5433" s="195"/>
      <c r="F5433" s="195"/>
      <c r="G5433" s="195"/>
      <c r="H5433" s="195"/>
      <c r="I5433" s="195"/>
      <c r="J5433" s="195"/>
      <c r="K5433" s="195"/>
      <c r="L5433" s="195"/>
      <c r="M5433" s="195"/>
      <c r="N5433" s="195"/>
      <c r="O5433" s="195"/>
      <c r="P5433" s="195"/>
      <c r="Q5433" s="239"/>
      <c r="R5433" s="97"/>
      <c r="S5433" s="97"/>
      <c r="T5433" s="97"/>
      <c r="U5433" s="97"/>
      <c r="V5433" s="97"/>
      <c r="W5433" s="97"/>
      <c r="X5433" s="259"/>
      <c r="Y5433" s="259"/>
      <c r="Z5433" s="259"/>
      <c r="AA5433" s="258"/>
      <c r="AB5433" s="258"/>
      <c r="AC5433" s="258"/>
      <c r="AD5433" s="258"/>
      <c r="AE5433" s="258"/>
      <c r="AF5433" s="258"/>
      <c r="AG5433" s="258"/>
      <c r="AH5433" s="258"/>
      <c r="AI5433" s="258"/>
      <c r="AJ5433" s="258"/>
      <c r="AK5433" s="258"/>
      <c r="AL5433" s="258"/>
      <c r="AM5433" s="258"/>
      <c r="AN5433" s="258"/>
      <c r="AO5433" s="258"/>
      <c r="AP5433" s="258"/>
      <c r="AQ5433" s="258"/>
      <c r="AR5433" s="258"/>
      <c r="AT5433" s="193"/>
      <c r="AU5433" s="193"/>
      <c r="AV5433" s="193"/>
      <c r="AW5433" s="193"/>
      <c r="AX5433" s="193"/>
      <c r="AY5433" s="193"/>
      <c r="AZ5433" s="193"/>
      <c r="BA5433" s="193"/>
      <c r="BB5433" s="193"/>
      <c r="BC5433" s="193"/>
      <c r="BD5433" s="193"/>
      <c r="BE5433" s="315"/>
      <c r="BF5433" s="315"/>
      <c r="BG5433" s="315"/>
      <c r="BH5433" s="315"/>
      <c r="BI5433" s="315"/>
      <c r="BJ5433" s="315"/>
      <c r="BK5433" s="315"/>
    </row>
    <row r="5434" spans="1:63" x14ac:dyDescent="0.25">
      <c r="A5434" s="9"/>
      <c r="B5434" s="9"/>
      <c r="C5434" s="9"/>
      <c r="D5434" s="195"/>
      <c r="E5434" s="195"/>
      <c r="F5434" s="195"/>
      <c r="G5434" s="195"/>
      <c r="H5434" s="195"/>
      <c r="I5434" s="195"/>
      <c r="J5434" s="195"/>
      <c r="K5434" s="195"/>
      <c r="L5434" s="195"/>
      <c r="M5434" s="195"/>
      <c r="N5434" s="195"/>
      <c r="O5434" s="195"/>
      <c r="P5434" s="195"/>
      <c r="Q5434" s="239"/>
      <c r="R5434" s="97"/>
      <c r="S5434" s="97"/>
      <c r="T5434" s="97"/>
      <c r="U5434" s="97"/>
      <c r="V5434" s="97"/>
      <c r="W5434" s="97"/>
      <c r="X5434" s="259"/>
      <c r="Y5434" s="259"/>
      <c r="Z5434" s="259"/>
      <c r="AA5434" s="258"/>
      <c r="AB5434" s="258"/>
      <c r="AC5434" s="258"/>
      <c r="AD5434" s="258"/>
      <c r="AE5434" s="258"/>
      <c r="AF5434" s="258"/>
      <c r="AG5434" s="258"/>
      <c r="AH5434" s="258"/>
      <c r="AI5434" s="258"/>
      <c r="AJ5434" s="258"/>
      <c r="AK5434" s="258"/>
      <c r="AL5434" s="258"/>
      <c r="AM5434" s="258"/>
      <c r="AN5434" s="258"/>
      <c r="AO5434" s="258"/>
      <c r="AP5434" s="258"/>
      <c r="AQ5434" s="258"/>
      <c r="AR5434" s="258"/>
      <c r="AT5434" s="193"/>
      <c r="AU5434" s="193"/>
      <c r="AV5434" s="193"/>
      <c r="AW5434" s="193"/>
      <c r="AX5434" s="193"/>
      <c r="AY5434" s="193"/>
      <c r="AZ5434" s="193"/>
      <c r="BA5434" s="193"/>
      <c r="BB5434" s="193"/>
      <c r="BC5434" s="193"/>
      <c r="BD5434" s="193"/>
      <c r="BE5434" s="315"/>
      <c r="BF5434" s="315"/>
      <c r="BG5434" s="315"/>
      <c r="BH5434" s="315"/>
      <c r="BI5434" s="315"/>
      <c r="BJ5434" s="315"/>
      <c r="BK5434" s="315"/>
    </row>
    <row r="5435" spans="1:63" x14ac:dyDescent="0.25">
      <c r="A5435" s="9"/>
      <c r="B5435" s="9"/>
      <c r="C5435" s="9"/>
      <c r="D5435" s="195"/>
      <c r="E5435" s="195"/>
      <c r="F5435" s="195"/>
      <c r="G5435" s="195"/>
      <c r="H5435" s="195"/>
      <c r="I5435" s="195"/>
      <c r="J5435" s="195"/>
      <c r="K5435" s="195"/>
      <c r="L5435" s="195"/>
      <c r="M5435" s="195"/>
      <c r="N5435" s="195"/>
      <c r="O5435" s="195"/>
      <c r="P5435" s="195"/>
      <c r="Q5435" s="239"/>
      <c r="R5435" s="97"/>
      <c r="S5435" s="97"/>
      <c r="T5435" s="97"/>
      <c r="U5435" s="97"/>
      <c r="V5435" s="97"/>
      <c r="W5435" s="97"/>
      <c r="X5435" s="259"/>
      <c r="Y5435" s="259"/>
      <c r="Z5435" s="259"/>
      <c r="AA5435" s="258"/>
      <c r="AB5435" s="258"/>
      <c r="AC5435" s="258"/>
      <c r="AD5435" s="258"/>
      <c r="AE5435" s="258"/>
      <c r="AF5435" s="258"/>
      <c r="AG5435" s="258"/>
      <c r="AH5435" s="258"/>
      <c r="AI5435" s="258"/>
      <c r="AJ5435" s="258"/>
      <c r="AK5435" s="258"/>
      <c r="AL5435" s="258"/>
      <c r="AM5435" s="258"/>
      <c r="AN5435" s="258"/>
      <c r="AO5435" s="258"/>
      <c r="AP5435" s="258"/>
      <c r="AQ5435" s="258"/>
      <c r="AR5435" s="258"/>
      <c r="AT5435" s="193"/>
      <c r="AU5435" s="193"/>
      <c r="AV5435" s="193"/>
      <c r="AW5435" s="193"/>
      <c r="AX5435" s="193"/>
      <c r="AY5435" s="193"/>
      <c r="AZ5435" s="193"/>
      <c r="BA5435" s="193"/>
      <c r="BB5435" s="193"/>
      <c r="BC5435" s="193"/>
      <c r="BD5435" s="193"/>
      <c r="BE5435" s="315"/>
      <c r="BF5435" s="315"/>
      <c r="BG5435" s="315"/>
      <c r="BH5435" s="315"/>
      <c r="BI5435" s="315"/>
      <c r="BJ5435" s="315"/>
      <c r="BK5435" s="315"/>
    </row>
    <row r="5436" spans="1:63" x14ac:dyDescent="0.25">
      <c r="A5436" s="9"/>
      <c r="B5436" s="9"/>
      <c r="C5436" s="9"/>
      <c r="D5436" s="195"/>
      <c r="E5436" s="195"/>
      <c r="F5436" s="195"/>
      <c r="G5436" s="195"/>
      <c r="H5436" s="195"/>
      <c r="I5436" s="195"/>
      <c r="J5436" s="195"/>
      <c r="K5436" s="195"/>
      <c r="L5436" s="195"/>
      <c r="M5436" s="195"/>
      <c r="N5436" s="195"/>
      <c r="O5436" s="195"/>
      <c r="P5436" s="195"/>
      <c r="Q5436" s="239"/>
      <c r="R5436" s="97"/>
      <c r="S5436" s="97"/>
      <c r="T5436" s="97"/>
      <c r="U5436" s="97"/>
      <c r="V5436" s="97"/>
      <c r="W5436" s="97"/>
      <c r="X5436" s="259"/>
      <c r="Y5436" s="259"/>
      <c r="Z5436" s="259"/>
      <c r="AA5436" s="258"/>
      <c r="AB5436" s="258"/>
      <c r="AC5436" s="258"/>
      <c r="AD5436" s="258"/>
      <c r="AE5436" s="258"/>
      <c r="AF5436" s="258"/>
      <c r="AG5436" s="258"/>
      <c r="AH5436" s="258"/>
      <c r="AI5436" s="258"/>
      <c r="AJ5436" s="258"/>
      <c r="AK5436" s="258"/>
      <c r="AL5436" s="258"/>
      <c r="AM5436" s="258"/>
      <c r="AN5436" s="258"/>
      <c r="AO5436" s="258"/>
      <c r="AP5436" s="258"/>
      <c r="AQ5436" s="258"/>
      <c r="AR5436" s="258"/>
      <c r="AT5436" s="193"/>
      <c r="AU5436" s="193"/>
      <c r="AV5436" s="193"/>
      <c r="AW5436" s="193"/>
      <c r="AX5436" s="193"/>
      <c r="AY5436" s="193"/>
      <c r="AZ5436" s="193"/>
      <c r="BA5436" s="193"/>
      <c r="BB5436" s="193"/>
      <c r="BC5436" s="193"/>
      <c r="BD5436" s="193"/>
      <c r="BE5436" s="315"/>
      <c r="BF5436" s="315"/>
      <c r="BG5436" s="315"/>
      <c r="BH5436" s="315"/>
      <c r="BI5436" s="315"/>
      <c r="BJ5436" s="315"/>
      <c r="BK5436" s="315"/>
    </row>
    <row r="5437" spans="1:63" x14ac:dyDescent="0.25">
      <c r="A5437" s="9"/>
      <c r="B5437" s="9"/>
      <c r="C5437" s="9"/>
      <c r="D5437" s="195"/>
      <c r="E5437" s="195"/>
      <c r="F5437" s="195"/>
      <c r="G5437" s="195"/>
      <c r="H5437" s="195"/>
      <c r="I5437" s="195"/>
      <c r="J5437" s="195"/>
      <c r="K5437" s="195"/>
      <c r="L5437" s="195"/>
      <c r="M5437" s="195"/>
      <c r="N5437" s="195"/>
      <c r="O5437" s="195"/>
      <c r="P5437" s="195"/>
      <c r="Q5437" s="239"/>
      <c r="R5437" s="97"/>
      <c r="S5437" s="97"/>
      <c r="T5437" s="97"/>
      <c r="U5437" s="97"/>
      <c r="V5437" s="97"/>
      <c r="W5437" s="97"/>
      <c r="X5437" s="259"/>
      <c r="Y5437" s="259"/>
      <c r="Z5437" s="259"/>
      <c r="AA5437" s="258"/>
      <c r="AB5437" s="258"/>
      <c r="AC5437" s="258"/>
      <c r="AD5437" s="258"/>
      <c r="AE5437" s="258"/>
      <c r="AF5437" s="258"/>
      <c r="AG5437" s="258"/>
      <c r="AH5437" s="258"/>
      <c r="AI5437" s="258"/>
      <c r="AJ5437" s="258"/>
      <c r="AK5437" s="258"/>
      <c r="AL5437" s="258"/>
      <c r="AM5437" s="258"/>
      <c r="AN5437" s="258"/>
      <c r="AO5437" s="258"/>
      <c r="AP5437" s="258"/>
      <c r="AQ5437" s="258"/>
      <c r="AR5437" s="258"/>
      <c r="AT5437" s="193"/>
      <c r="AU5437" s="193"/>
      <c r="AV5437" s="193"/>
      <c r="AW5437" s="193"/>
      <c r="AX5437" s="193"/>
      <c r="AY5437" s="193"/>
      <c r="AZ5437" s="193"/>
      <c r="BA5437" s="193"/>
      <c r="BB5437" s="193"/>
      <c r="BC5437" s="193"/>
      <c r="BD5437" s="193"/>
      <c r="BE5437" s="315"/>
      <c r="BF5437" s="315"/>
      <c r="BG5437" s="315"/>
      <c r="BH5437" s="315"/>
      <c r="BI5437" s="315"/>
      <c r="BJ5437" s="315"/>
      <c r="BK5437" s="315"/>
    </row>
    <row r="5438" spans="1:63" x14ac:dyDescent="0.25">
      <c r="A5438" s="9"/>
      <c r="B5438" s="9"/>
      <c r="C5438" s="9"/>
      <c r="D5438" s="195"/>
      <c r="E5438" s="195"/>
      <c r="F5438" s="195"/>
      <c r="G5438" s="195"/>
      <c r="H5438" s="195"/>
      <c r="I5438" s="195"/>
      <c r="J5438" s="195"/>
      <c r="K5438" s="195"/>
      <c r="L5438" s="195"/>
      <c r="M5438" s="195"/>
      <c r="N5438" s="195"/>
      <c r="O5438" s="195"/>
      <c r="P5438" s="195"/>
      <c r="Q5438" s="239"/>
      <c r="R5438" s="97"/>
      <c r="S5438" s="97"/>
      <c r="T5438" s="97"/>
      <c r="U5438" s="97"/>
      <c r="V5438" s="97"/>
      <c r="W5438" s="97"/>
      <c r="X5438" s="259"/>
      <c r="Y5438" s="259"/>
      <c r="Z5438" s="259"/>
      <c r="AA5438" s="258"/>
      <c r="AB5438" s="258"/>
      <c r="AC5438" s="258"/>
      <c r="AD5438" s="258"/>
      <c r="AE5438" s="258"/>
      <c r="AF5438" s="258"/>
      <c r="AG5438" s="258"/>
      <c r="AH5438" s="258"/>
      <c r="AI5438" s="258"/>
      <c r="AJ5438" s="258"/>
      <c r="AK5438" s="258"/>
      <c r="AL5438" s="258"/>
      <c r="AM5438" s="258"/>
      <c r="AN5438" s="258"/>
      <c r="AO5438" s="258"/>
      <c r="AP5438" s="258"/>
      <c r="AQ5438" s="258"/>
      <c r="AR5438" s="258"/>
      <c r="AT5438" s="193"/>
      <c r="AU5438" s="193"/>
      <c r="AV5438" s="193"/>
      <c r="AW5438" s="193"/>
      <c r="AX5438" s="193"/>
      <c r="AY5438" s="193"/>
      <c r="AZ5438" s="193"/>
      <c r="BA5438" s="193"/>
      <c r="BB5438" s="193"/>
      <c r="BC5438" s="193"/>
      <c r="BD5438" s="193"/>
      <c r="BE5438" s="315"/>
      <c r="BF5438" s="315"/>
      <c r="BG5438" s="315"/>
      <c r="BH5438" s="315"/>
      <c r="BI5438" s="315"/>
      <c r="BJ5438" s="315"/>
      <c r="BK5438" s="315"/>
    </row>
    <row r="5439" spans="1:63" x14ac:dyDescent="0.25">
      <c r="A5439" s="9"/>
      <c r="B5439" s="9"/>
      <c r="C5439" s="9"/>
      <c r="D5439" s="195"/>
      <c r="E5439" s="195"/>
      <c r="F5439" s="195"/>
      <c r="G5439" s="195"/>
      <c r="H5439" s="195"/>
      <c r="I5439" s="195"/>
      <c r="J5439" s="195"/>
      <c r="K5439" s="195"/>
      <c r="L5439" s="195"/>
      <c r="M5439" s="195"/>
      <c r="N5439" s="195"/>
      <c r="O5439" s="195"/>
      <c r="P5439" s="195"/>
      <c r="Q5439" s="239"/>
      <c r="R5439" s="97"/>
      <c r="S5439" s="97"/>
      <c r="T5439" s="97"/>
      <c r="U5439" s="97"/>
      <c r="V5439" s="97"/>
      <c r="W5439" s="97"/>
      <c r="X5439" s="259"/>
      <c r="Y5439" s="259"/>
      <c r="Z5439" s="259"/>
      <c r="AA5439" s="258"/>
      <c r="AB5439" s="258"/>
      <c r="AC5439" s="258"/>
      <c r="AD5439" s="258"/>
      <c r="AE5439" s="258"/>
      <c r="AF5439" s="258"/>
      <c r="AG5439" s="258"/>
      <c r="AH5439" s="258"/>
      <c r="AI5439" s="258"/>
      <c r="AJ5439" s="258"/>
      <c r="AK5439" s="258"/>
      <c r="AL5439" s="258"/>
      <c r="AM5439" s="258"/>
      <c r="AN5439" s="258"/>
      <c r="AO5439" s="258"/>
      <c r="AP5439" s="258"/>
      <c r="AQ5439" s="258"/>
      <c r="AR5439" s="258"/>
      <c r="AT5439" s="193"/>
      <c r="AU5439" s="193"/>
      <c r="AV5439" s="193"/>
      <c r="AW5439" s="193"/>
      <c r="AX5439" s="193"/>
      <c r="AY5439" s="193"/>
      <c r="AZ5439" s="193"/>
      <c r="BA5439" s="193"/>
      <c r="BB5439" s="193"/>
      <c r="BC5439" s="193"/>
      <c r="BD5439" s="193"/>
      <c r="BE5439" s="315"/>
      <c r="BF5439" s="315"/>
      <c r="BG5439" s="315"/>
      <c r="BH5439" s="315"/>
      <c r="BI5439" s="315"/>
      <c r="BJ5439" s="315"/>
      <c r="BK5439" s="315"/>
    </row>
    <row r="5440" spans="1:63" x14ac:dyDescent="0.25">
      <c r="A5440" s="9"/>
      <c r="B5440" s="9"/>
      <c r="C5440" s="9"/>
      <c r="D5440" s="195"/>
      <c r="E5440" s="195"/>
      <c r="F5440" s="195"/>
      <c r="G5440" s="195"/>
      <c r="H5440" s="195"/>
      <c r="I5440" s="195"/>
      <c r="J5440" s="195"/>
      <c r="K5440" s="195"/>
      <c r="L5440" s="195"/>
      <c r="M5440" s="195"/>
      <c r="N5440" s="195"/>
      <c r="O5440" s="195"/>
      <c r="P5440" s="195"/>
      <c r="Q5440" s="239"/>
      <c r="R5440" s="97"/>
      <c r="S5440" s="97"/>
      <c r="T5440" s="97"/>
      <c r="U5440" s="97"/>
      <c r="V5440" s="97"/>
      <c r="W5440" s="97"/>
      <c r="X5440" s="259"/>
      <c r="Y5440" s="259"/>
      <c r="Z5440" s="259"/>
      <c r="AA5440" s="258"/>
      <c r="AB5440" s="258"/>
      <c r="AC5440" s="258"/>
      <c r="AD5440" s="258"/>
      <c r="AE5440" s="258"/>
      <c r="AF5440" s="258"/>
      <c r="AG5440" s="258"/>
      <c r="AH5440" s="258"/>
      <c r="AI5440" s="258"/>
      <c r="AJ5440" s="258"/>
      <c r="AK5440" s="258"/>
      <c r="AL5440" s="258"/>
      <c r="AM5440" s="258"/>
      <c r="AN5440" s="258"/>
      <c r="AO5440" s="258"/>
      <c r="AP5440" s="258"/>
      <c r="AQ5440" s="258"/>
      <c r="AR5440" s="258"/>
      <c r="AT5440" s="193"/>
      <c r="AU5440" s="193"/>
      <c r="AV5440" s="193"/>
      <c r="AW5440" s="193"/>
      <c r="AX5440" s="193"/>
      <c r="AY5440" s="193"/>
      <c r="AZ5440" s="193"/>
      <c r="BA5440" s="193"/>
      <c r="BB5440" s="193"/>
      <c r="BC5440" s="193"/>
      <c r="BD5440" s="193"/>
      <c r="BE5440" s="315"/>
      <c r="BF5440" s="315"/>
      <c r="BG5440" s="315"/>
      <c r="BH5440" s="315"/>
      <c r="BI5440" s="315"/>
      <c r="BJ5440" s="315"/>
      <c r="BK5440" s="315"/>
    </row>
    <row r="5441" spans="1:63" x14ac:dyDescent="0.25">
      <c r="A5441" s="9"/>
      <c r="B5441" s="9"/>
      <c r="C5441" s="9"/>
      <c r="D5441" s="195"/>
      <c r="E5441" s="195"/>
      <c r="F5441" s="195"/>
      <c r="G5441" s="195"/>
      <c r="H5441" s="195"/>
      <c r="I5441" s="195"/>
      <c r="J5441" s="195"/>
      <c r="K5441" s="195"/>
      <c r="L5441" s="195"/>
      <c r="M5441" s="195"/>
      <c r="N5441" s="195"/>
      <c r="O5441" s="195"/>
      <c r="P5441" s="195"/>
      <c r="Q5441" s="239"/>
      <c r="R5441" s="97"/>
      <c r="S5441" s="97"/>
      <c r="T5441" s="97"/>
      <c r="U5441" s="97"/>
      <c r="V5441" s="97"/>
      <c r="W5441" s="97"/>
      <c r="X5441" s="259"/>
      <c r="Y5441" s="259"/>
      <c r="Z5441" s="259"/>
      <c r="AA5441" s="258"/>
      <c r="AB5441" s="258"/>
      <c r="AC5441" s="258"/>
      <c r="AD5441" s="258"/>
      <c r="AE5441" s="258"/>
      <c r="AF5441" s="258"/>
      <c r="AG5441" s="258"/>
      <c r="AH5441" s="258"/>
      <c r="AI5441" s="258"/>
      <c r="AJ5441" s="258"/>
      <c r="AK5441" s="258"/>
      <c r="AL5441" s="258"/>
      <c r="AM5441" s="258"/>
      <c r="AN5441" s="258"/>
      <c r="AO5441" s="258"/>
      <c r="AP5441" s="258"/>
      <c r="AQ5441" s="258"/>
      <c r="AR5441" s="258"/>
      <c r="AT5441" s="193"/>
      <c r="AU5441" s="193"/>
      <c r="AV5441" s="193"/>
      <c r="AW5441" s="193"/>
      <c r="AX5441" s="193"/>
      <c r="AY5441" s="193"/>
      <c r="AZ5441" s="193"/>
      <c r="BA5441" s="193"/>
      <c r="BB5441" s="193"/>
      <c r="BC5441" s="193"/>
      <c r="BD5441" s="193"/>
      <c r="BE5441" s="315"/>
      <c r="BF5441" s="315"/>
      <c r="BG5441" s="315"/>
      <c r="BH5441" s="315"/>
      <c r="BI5441" s="315"/>
      <c r="BJ5441" s="315"/>
      <c r="BK5441" s="315"/>
    </row>
    <row r="5442" spans="1:63" x14ac:dyDescent="0.25">
      <c r="A5442" s="9"/>
      <c r="B5442" s="9"/>
      <c r="C5442" s="9"/>
      <c r="D5442" s="195"/>
      <c r="E5442" s="195"/>
      <c r="F5442" s="195"/>
      <c r="G5442" s="195"/>
      <c r="H5442" s="195"/>
      <c r="I5442" s="195"/>
      <c r="J5442" s="195"/>
      <c r="K5442" s="195"/>
      <c r="L5442" s="195"/>
      <c r="M5442" s="195"/>
      <c r="N5442" s="195"/>
      <c r="O5442" s="195"/>
      <c r="P5442" s="195"/>
      <c r="Q5442" s="239"/>
      <c r="R5442" s="97"/>
      <c r="S5442" s="97"/>
      <c r="T5442" s="97"/>
      <c r="U5442" s="97"/>
      <c r="V5442" s="97"/>
      <c r="W5442" s="97"/>
      <c r="X5442" s="259"/>
      <c r="Y5442" s="259"/>
      <c r="Z5442" s="259"/>
      <c r="AA5442" s="258"/>
      <c r="AB5442" s="258"/>
      <c r="AC5442" s="258"/>
      <c r="AD5442" s="258"/>
      <c r="AE5442" s="258"/>
      <c r="AF5442" s="258"/>
      <c r="AG5442" s="258"/>
      <c r="AH5442" s="258"/>
      <c r="AI5442" s="258"/>
      <c r="AJ5442" s="258"/>
      <c r="AK5442" s="258"/>
      <c r="AL5442" s="258"/>
      <c r="AM5442" s="258"/>
      <c r="AN5442" s="258"/>
      <c r="AO5442" s="258"/>
      <c r="AP5442" s="258"/>
      <c r="AQ5442" s="258"/>
      <c r="AR5442" s="258"/>
      <c r="AT5442" s="193"/>
      <c r="AU5442" s="193"/>
      <c r="AV5442" s="193"/>
      <c r="AW5442" s="193"/>
      <c r="AX5442" s="193"/>
      <c r="AY5442" s="193"/>
      <c r="AZ5442" s="193"/>
      <c r="BA5442" s="193"/>
      <c r="BB5442" s="193"/>
      <c r="BC5442" s="193"/>
      <c r="BD5442" s="193"/>
      <c r="BE5442" s="315"/>
      <c r="BF5442" s="315"/>
      <c r="BG5442" s="315"/>
      <c r="BH5442" s="315"/>
      <c r="BI5442" s="315"/>
      <c r="BJ5442" s="315"/>
      <c r="BK5442" s="315"/>
    </row>
    <row r="5443" spans="1:63" x14ac:dyDescent="0.25">
      <c r="A5443" s="9"/>
      <c r="B5443" s="9"/>
      <c r="C5443" s="9"/>
      <c r="D5443" s="195"/>
      <c r="E5443" s="195"/>
      <c r="F5443" s="195"/>
      <c r="G5443" s="195"/>
      <c r="H5443" s="195"/>
      <c r="I5443" s="195"/>
      <c r="J5443" s="195"/>
      <c r="K5443" s="195"/>
      <c r="L5443" s="195"/>
      <c r="M5443" s="195"/>
      <c r="N5443" s="195"/>
      <c r="O5443" s="195"/>
      <c r="P5443" s="195"/>
      <c r="Q5443" s="239"/>
      <c r="R5443" s="97"/>
      <c r="S5443" s="97"/>
      <c r="T5443" s="97"/>
      <c r="U5443" s="97"/>
      <c r="V5443" s="97"/>
      <c r="W5443" s="97"/>
      <c r="X5443" s="259"/>
      <c r="Y5443" s="259"/>
      <c r="Z5443" s="259"/>
      <c r="AA5443" s="258"/>
      <c r="AB5443" s="258"/>
      <c r="AC5443" s="258"/>
      <c r="AD5443" s="258"/>
      <c r="AE5443" s="258"/>
      <c r="AF5443" s="258"/>
      <c r="AG5443" s="258"/>
      <c r="AH5443" s="258"/>
      <c r="AI5443" s="258"/>
      <c r="AJ5443" s="258"/>
      <c r="AK5443" s="258"/>
      <c r="AL5443" s="258"/>
      <c r="AM5443" s="258"/>
      <c r="AN5443" s="258"/>
      <c r="AO5443" s="258"/>
      <c r="AP5443" s="258"/>
      <c r="AQ5443" s="258"/>
      <c r="AR5443" s="258"/>
      <c r="AT5443" s="193"/>
      <c r="AU5443" s="193"/>
      <c r="AV5443" s="193"/>
      <c r="AW5443" s="193"/>
      <c r="AX5443" s="193"/>
      <c r="AY5443" s="193"/>
      <c r="AZ5443" s="193"/>
      <c r="BA5443" s="193"/>
      <c r="BB5443" s="193"/>
      <c r="BC5443" s="193"/>
      <c r="BD5443" s="193"/>
      <c r="BE5443" s="315"/>
      <c r="BF5443" s="315"/>
      <c r="BG5443" s="315"/>
      <c r="BH5443" s="315"/>
      <c r="BI5443" s="315"/>
      <c r="BJ5443" s="315"/>
      <c r="BK5443" s="315"/>
    </row>
    <row r="5444" spans="1:63" x14ac:dyDescent="0.25">
      <c r="A5444" s="9"/>
      <c r="B5444" s="9"/>
      <c r="C5444" s="9"/>
      <c r="D5444" s="195"/>
      <c r="E5444" s="195"/>
      <c r="F5444" s="195"/>
      <c r="G5444" s="195"/>
      <c r="H5444" s="195"/>
      <c r="I5444" s="195"/>
      <c r="J5444" s="195"/>
      <c r="K5444" s="195"/>
      <c r="L5444" s="195"/>
      <c r="M5444" s="195"/>
      <c r="N5444" s="195"/>
      <c r="O5444" s="195"/>
      <c r="P5444" s="195"/>
      <c r="Q5444" s="239"/>
      <c r="R5444" s="97"/>
      <c r="S5444" s="97"/>
      <c r="T5444" s="97"/>
      <c r="U5444" s="97"/>
      <c r="V5444" s="97"/>
      <c r="W5444" s="97"/>
      <c r="X5444" s="259"/>
      <c r="Y5444" s="259"/>
      <c r="Z5444" s="259"/>
      <c r="AA5444" s="258"/>
      <c r="AB5444" s="258"/>
      <c r="AC5444" s="258"/>
      <c r="AD5444" s="258"/>
      <c r="AE5444" s="258"/>
      <c r="AF5444" s="258"/>
      <c r="AG5444" s="258"/>
      <c r="AH5444" s="258"/>
      <c r="AI5444" s="258"/>
      <c r="AJ5444" s="258"/>
      <c r="AK5444" s="258"/>
      <c r="AL5444" s="258"/>
      <c r="AM5444" s="258"/>
      <c r="AN5444" s="258"/>
      <c r="AO5444" s="258"/>
      <c r="AP5444" s="258"/>
      <c r="AQ5444" s="258"/>
      <c r="AR5444" s="258"/>
      <c r="AT5444" s="193"/>
      <c r="AU5444" s="193"/>
      <c r="AV5444" s="193"/>
      <c r="AW5444" s="193"/>
      <c r="AX5444" s="193"/>
      <c r="AY5444" s="193"/>
      <c r="AZ5444" s="193"/>
      <c r="BA5444" s="193"/>
      <c r="BB5444" s="193"/>
      <c r="BC5444" s="193"/>
      <c r="BD5444" s="193"/>
      <c r="BE5444" s="315"/>
      <c r="BF5444" s="315"/>
      <c r="BG5444" s="315"/>
      <c r="BH5444" s="315"/>
      <c r="BI5444" s="315"/>
      <c r="BJ5444" s="315"/>
      <c r="BK5444" s="315"/>
    </row>
    <row r="5445" spans="1:63" x14ac:dyDescent="0.25">
      <c r="A5445" s="9"/>
      <c r="B5445" s="9"/>
      <c r="C5445" s="9"/>
      <c r="D5445" s="195"/>
      <c r="E5445" s="195"/>
      <c r="F5445" s="195"/>
      <c r="G5445" s="195"/>
      <c r="H5445" s="195"/>
      <c r="I5445" s="195"/>
      <c r="J5445" s="195"/>
      <c r="K5445" s="195"/>
      <c r="L5445" s="195"/>
      <c r="M5445" s="195"/>
      <c r="N5445" s="195"/>
      <c r="O5445" s="195"/>
      <c r="P5445" s="195"/>
      <c r="Q5445" s="239"/>
      <c r="R5445" s="97"/>
      <c r="S5445" s="97"/>
      <c r="T5445" s="97"/>
      <c r="U5445" s="97"/>
      <c r="V5445" s="97"/>
      <c r="W5445" s="97"/>
      <c r="X5445" s="259"/>
      <c r="Y5445" s="259"/>
      <c r="Z5445" s="259"/>
      <c r="AA5445" s="258"/>
      <c r="AB5445" s="258"/>
      <c r="AC5445" s="258"/>
      <c r="AD5445" s="258"/>
      <c r="AE5445" s="258"/>
      <c r="AF5445" s="258"/>
      <c r="AG5445" s="258"/>
      <c r="AH5445" s="258"/>
      <c r="AI5445" s="258"/>
      <c r="AJ5445" s="258"/>
      <c r="AK5445" s="258"/>
      <c r="AL5445" s="258"/>
      <c r="AM5445" s="258"/>
      <c r="AN5445" s="258"/>
      <c r="AO5445" s="258"/>
      <c r="AP5445" s="258"/>
      <c r="AQ5445" s="258"/>
      <c r="AR5445" s="258"/>
      <c r="AT5445" s="193"/>
      <c r="AU5445" s="193"/>
      <c r="AV5445" s="193"/>
      <c r="AW5445" s="193"/>
      <c r="AX5445" s="193"/>
      <c r="AY5445" s="193"/>
      <c r="AZ5445" s="193"/>
      <c r="BA5445" s="193"/>
      <c r="BB5445" s="193"/>
      <c r="BC5445" s="193"/>
      <c r="BD5445" s="193"/>
      <c r="BE5445" s="315"/>
      <c r="BF5445" s="315"/>
      <c r="BG5445" s="315"/>
      <c r="BH5445" s="315"/>
      <c r="BI5445" s="315"/>
      <c r="BJ5445" s="315"/>
      <c r="BK5445" s="315"/>
    </row>
    <row r="5446" spans="1:63" x14ac:dyDescent="0.25">
      <c r="A5446" s="9"/>
      <c r="B5446" s="9"/>
      <c r="C5446" s="9"/>
      <c r="D5446" s="195"/>
      <c r="E5446" s="195"/>
      <c r="F5446" s="195"/>
      <c r="G5446" s="195"/>
      <c r="H5446" s="195"/>
      <c r="I5446" s="195"/>
      <c r="J5446" s="195"/>
      <c r="K5446" s="195"/>
      <c r="L5446" s="195"/>
      <c r="M5446" s="195"/>
      <c r="N5446" s="195"/>
      <c r="O5446" s="195"/>
      <c r="P5446" s="195"/>
      <c r="Q5446" s="239"/>
      <c r="R5446" s="97"/>
      <c r="S5446" s="97"/>
      <c r="T5446" s="97"/>
      <c r="U5446" s="97"/>
      <c r="V5446" s="97"/>
      <c r="W5446" s="97"/>
      <c r="X5446" s="259"/>
      <c r="Y5446" s="259"/>
      <c r="Z5446" s="259"/>
      <c r="AA5446" s="258"/>
      <c r="AB5446" s="258"/>
      <c r="AC5446" s="258"/>
      <c r="AD5446" s="258"/>
      <c r="AE5446" s="258"/>
      <c r="AF5446" s="258"/>
      <c r="AG5446" s="258"/>
      <c r="AH5446" s="258"/>
      <c r="AI5446" s="258"/>
      <c r="AJ5446" s="258"/>
      <c r="AK5446" s="258"/>
      <c r="AL5446" s="258"/>
      <c r="AM5446" s="258"/>
      <c r="AN5446" s="258"/>
      <c r="AO5446" s="258"/>
      <c r="AP5446" s="258"/>
      <c r="AQ5446" s="258"/>
      <c r="AR5446" s="258"/>
      <c r="AT5446" s="193"/>
      <c r="AU5446" s="193"/>
      <c r="AV5446" s="193"/>
      <c r="AW5446" s="193"/>
      <c r="AX5446" s="193"/>
      <c r="AY5446" s="193"/>
      <c r="AZ5446" s="193"/>
      <c r="BA5446" s="193"/>
      <c r="BB5446" s="193"/>
      <c r="BC5446" s="193"/>
      <c r="BD5446" s="193"/>
      <c r="BE5446" s="315"/>
      <c r="BF5446" s="315"/>
      <c r="BG5446" s="315"/>
      <c r="BH5446" s="315"/>
      <c r="BI5446" s="315"/>
      <c r="BJ5446" s="315"/>
      <c r="BK5446" s="315"/>
    </row>
    <row r="5447" spans="1:63" x14ac:dyDescent="0.25">
      <c r="A5447" s="9"/>
      <c r="B5447" s="9"/>
      <c r="C5447" s="9"/>
      <c r="D5447" s="195"/>
      <c r="E5447" s="195"/>
      <c r="F5447" s="195"/>
      <c r="G5447" s="195"/>
      <c r="H5447" s="195"/>
      <c r="I5447" s="195"/>
      <c r="J5447" s="195"/>
      <c r="K5447" s="195"/>
      <c r="L5447" s="195"/>
      <c r="M5447" s="195"/>
      <c r="N5447" s="195"/>
      <c r="O5447" s="195"/>
      <c r="P5447" s="195"/>
      <c r="Q5447" s="239"/>
      <c r="R5447" s="97"/>
      <c r="S5447" s="97"/>
      <c r="T5447" s="97"/>
      <c r="U5447" s="97"/>
      <c r="V5447" s="97"/>
      <c r="W5447" s="97"/>
      <c r="X5447" s="259"/>
      <c r="Y5447" s="259"/>
      <c r="Z5447" s="259"/>
      <c r="AA5447" s="258"/>
      <c r="AB5447" s="258"/>
      <c r="AC5447" s="258"/>
      <c r="AD5447" s="258"/>
      <c r="AE5447" s="258"/>
      <c r="AF5447" s="258"/>
      <c r="AG5447" s="258"/>
      <c r="AH5447" s="258"/>
      <c r="AI5447" s="258"/>
      <c r="AJ5447" s="258"/>
      <c r="AK5447" s="258"/>
      <c r="AL5447" s="258"/>
      <c r="AM5447" s="258"/>
      <c r="AN5447" s="258"/>
      <c r="AO5447" s="258"/>
      <c r="AP5447" s="258"/>
      <c r="AQ5447" s="258"/>
      <c r="AR5447" s="258"/>
      <c r="AT5447" s="193"/>
      <c r="AU5447" s="193"/>
      <c r="AV5447" s="193"/>
      <c r="AW5447" s="193"/>
      <c r="AX5447" s="193"/>
      <c r="AY5447" s="193"/>
      <c r="AZ5447" s="193"/>
      <c r="BA5447" s="193"/>
      <c r="BB5447" s="193"/>
      <c r="BC5447" s="193"/>
      <c r="BD5447" s="193"/>
      <c r="BE5447" s="315"/>
      <c r="BF5447" s="315"/>
      <c r="BG5447" s="315"/>
      <c r="BH5447" s="315"/>
      <c r="BI5447" s="315"/>
      <c r="BJ5447" s="315"/>
      <c r="BK5447" s="315"/>
    </row>
    <row r="5448" spans="1:63" x14ac:dyDescent="0.25">
      <c r="A5448" s="9"/>
      <c r="B5448" s="9"/>
      <c r="C5448" s="9"/>
      <c r="D5448" s="195"/>
      <c r="E5448" s="195"/>
      <c r="F5448" s="195"/>
      <c r="G5448" s="195"/>
      <c r="H5448" s="195"/>
      <c r="I5448" s="195"/>
      <c r="J5448" s="195"/>
      <c r="K5448" s="195"/>
      <c r="L5448" s="195"/>
      <c r="M5448" s="195"/>
      <c r="N5448" s="195"/>
      <c r="O5448" s="195"/>
      <c r="P5448" s="195"/>
      <c r="Q5448" s="239"/>
      <c r="R5448" s="97"/>
      <c r="S5448" s="97"/>
      <c r="T5448" s="97"/>
      <c r="U5448" s="97"/>
      <c r="V5448" s="97"/>
      <c r="W5448" s="97"/>
      <c r="X5448" s="259"/>
      <c r="Y5448" s="259"/>
      <c r="Z5448" s="259"/>
      <c r="AA5448" s="258"/>
      <c r="AB5448" s="258"/>
      <c r="AC5448" s="258"/>
      <c r="AD5448" s="258"/>
      <c r="AE5448" s="258"/>
      <c r="AF5448" s="258"/>
      <c r="AG5448" s="258"/>
      <c r="AH5448" s="258"/>
      <c r="AI5448" s="258"/>
      <c r="AJ5448" s="258"/>
      <c r="AK5448" s="258"/>
      <c r="AL5448" s="258"/>
      <c r="AM5448" s="258"/>
      <c r="AN5448" s="258"/>
      <c r="AO5448" s="258"/>
      <c r="AP5448" s="258"/>
      <c r="AQ5448" s="258"/>
      <c r="AR5448" s="258"/>
      <c r="AT5448" s="193"/>
      <c r="AU5448" s="193"/>
      <c r="AV5448" s="193"/>
      <c r="AW5448" s="193"/>
      <c r="AX5448" s="193"/>
      <c r="AY5448" s="193"/>
      <c r="AZ5448" s="193"/>
      <c r="BA5448" s="193"/>
      <c r="BB5448" s="193"/>
      <c r="BC5448" s="193"/>
      <c r="BD5448" s="193"/>
      <c r="BE5448" s="315"/>
      <c r="BF5448" s="315"/>
      <c r="BG5448" s="315"/>
      <c r="BH5448" s="315"/>
      <c r="BI5448" s="315"/>
      <c r="BJ5448" s="315"/>
      <c r="BK5448" s="315"/>
    </row>
    <row r="5449" spans="1:63" x14ac:dyDescent="0.25">
      <c r="A5449" s="9"/>
      <c r="B5449" s="9"/>
      <c r="C5449" s="9"/>
      <c r="D5449" s="195"/>
      <c r="E5449" s="195"/>
      <c r="F5449" s="195"/>
      <c r="G5449" s="195"/>
      <c r="H5449" s="195"/>
      <c r="I5449" s="195"/>
      <c r="J5449" s="195"/>
      <c r="K5449" s="195"/>
      <c r="L5449" s="195"/>
      <c r="M5449" s="195"/>
      <c r="N5449" s="195"/>
      <c r="O5449" s="195"/>
      <c r="P5449" s="195"/>
      <c r="Q5449" s="239"/>
      <c r="R5449" s="97"/>
      <c r="S5449" s="97"/>
      <c r="T5449" s="97"/>
      <c r="U5449" s="97"/>
      <c r="V5449" s="97"/>
      <c r="W5449" s="97"/>
      <c r="X5449" s="259"/>
      <c r="Y5449" s="259"/>
      <c r="Z5449" s="259"/>
      <c r="AA5449" s="258"/>
      <c r="AB5449" s="258"/>
      <c r="AC5449" s="258"/>
      <c r="AD5449" s="258"/>
      <c r="AE5449" s="258"/>
      <c r="AF5449" s="258"/>
      <c r="AG5449" s="258"/>
      <c r="AH5449" s="258"/>
      <c r="AI5449" s="258"/>
      <c r="AJ5449" s="258"/>
      <c r="AK5449" s="258"/>
      <c r="AL5449" s="258"/>
      <c r="AM5449" s="258"/>
      <c r="AN5449" s="258"/>
      <c r="AO5449" s="258"/>
      <c r="AP5449" s="258"/>
      <c r="AQ5449" s="258"/>
      <c r="AR5449" s="258"/>
      <c r="AT5449" s="193"/>
      <c r="AU5449" s="193"/>
      <c r="AV5449" s="193"/>
      <c r="AW5449" s="193"/>
      <c r="AX5449" s="193"/>
      <c r="AY5449" s="193"/>
      <c r="AZ5449" s="193"/>
      <c r="BA5449" s="193"/>
      <c r="BB5449" s="193"/>
      <c r="BC5449" s="193"/>
      <c r="BD5449" s="193"/>
      <c r="BE5449" s="315"/>
      <c r="BF5449" s="315"/>
      <c r="BG5449" s="315"/>
      <c r="BH5449" s="315"/>
      <c r="BI5449" s="315"/>
      <c r="BJ5449" s="315"/>
      <c r="BK5449" s="315"/>
    </row>
    <row r="5450" spans="1:63" x14ac:dyDescent="0.25">
      <c r="A5450" s="9"/>
      <c r="B5450" s="9"/>
      <c r="C5450" s="9"/>
      <c r="D5450" s="195"/>
      <c r="E5450" s="195"/>
      <c r="F5450" s="195"/>
      <c r="G5450" s="195"/>
      <c r="H5450" s="195"/>
      <c r="I5450" s="195"/>
      <c r="J5450" s="195"/>
      <c r="K5450" s="195"/>
      <c r="L5450" s="195"/>
      <c r="M5450" s="195"/>
      <c r="N5450" s="195"/>
      <c r="O5450" s="195"/>
      <c r="P5450" s="195"/>
      <c r="Q5450" s="239"/>
      <c r="R5450" s="97"/>
      <c r="S5450" s="97"/>
      <c r="T5450" s="97"/>
      <c r="U5450" s="97"/>
      <c r="V5450" s="97"/>
      <c r="W5450" s="97"/>
      <c r="X5450" s="259"/>
      <c r="Y5450" s="259"/>
      <c r="Z5450" s="259"/>
      <c r="AA5450" s="258"/>
      <c r="AB5450" s="258"/>
      <c r="AC5450" s="258"/>
      <c r="AD5450" s="258"/>
      <c r="AE5450" s="258"/>
      <c r="AF5450" s="258"/>
      <c r="AG5450" s="258"/>
      <c r="AH5450" s="258"/>
      <c r="AI5450" s="258"/>
      <c r="AJ5450" s="258"/>
      <c r="AK5450" s="258"/>
      <c r="AL5450" s="258"/>
      <c r="AM5450" s="258"/>
      <c r="AN5450" s="258"/>
      <c r="AO5450" s="258"/>
      <c r="AP5450" s="258"/>
      <c r="AQ5450" s="258"/>
      <c r="AR5450" s="258"/>
      <c r="AT5450" s="193"/>
      <c r="AU5450" s="193"/>
      <c r="AV5450" s="193"/>
      <c r="AW5450" s="193"/>
      <c r="AX5450" s="193"/>
      <c r="AY5450" s="193"/>
      <c r="AZ5450" s="193"/>
      <c r="BA5450" s="193"/>
      <c r="BB5450" s="193"/>
      <c r="BC5450" s="193"/>
      <c r="BD5450" s="193"/>
      <c r="BE5450" s="315"/>
      <c r="BF5450" s="315"/>
      <c r="BG5450" s="315"/>
      <c r="BH5450" s="315"/>
      <c r="BI5450" s="315"/>
      <c r="BJ5450" s="315"/>
      <c r="BK5450" s="315"/>
    </row>
    <row r="5451" spans="1:63" x14ac:dyDescent="0.25">
      <c r="A5451" s="9"/>
      <c r="B5451" s="9"/>
      <c r="C5451" s="9"/>
      <c r="D5451" s="195"/>
      <c r="E5451" s="195"/>
      <c r="F5451" s="195"/>
      <c r="G5451" s="195"/>
      <c r="H5451" s="195"/>
      <c r="I5451" s="195"/>
      <c r="J5451" s="195"/>
      <c r="K5451" s="195"/>
      <c r="L5451" s="195"/>
      <c r="M5451" s="195"/>
      <c r="N5451" s="195"/>
      <c r="O5451" s="195"/>
      <c r="P5451" s="195"/>
      <c r="Q5451" s="239"/>
      <c r="R5451" s="97"/>
      <c r="S5451" s="97"/>
      <c r="T5451" s="97"/>
      <c r="U5451" s="97"/>
      <c r="V5451" s="97"/>
      <c r="W5451" s="97"/>
      <c r="X5451" s="259"/>
      <c r="Y5451" s="259"/>
      <c r="Z5451" s="259"/>
      <c r="AA5451" s="258"/>
      <c r="AB5451" s="258"/>
      <c r="AC5451" s="258"/>
      <c r="AD5451" s="258"/>
      <c r="AE5451" s="258"/>
      <c r="AF5451" s="258"/>
      <c r="AG5451" s="258"/>
      <c r="AH5451" s="258"/>
      <c r="AI5451" s="258"/>
      <c r="AJ5451" s="258"/>
      <c r="AK5451" s="258"/>
      <c r="AL5451" s="258"/>
      <c r="AM5451" s="258"/>
      <c r="AN5451" s="258"/>
      <c r="AO5451" s="258"/>
      <c r="AP5451" s="258"/>
      <c r="AQ5451" s="258"/>
      <c r="AR5451" s="258"/>
      <c r="AT5451" s="193"/>
      <c r="AU5451" s="193"/>
      <c r="AV5451" s="193"/>
      <c r="AW5451" s="193"/>
      <c r="AX5451" s="193"/>
      <c r="AY5451" s="193"/>
      <c r="AZ5451" s="193"/>
      <c r="BA5451" s="193"/>
      <c r="BB5451" s="193"/>
      <c r="BC5451" s="193"/>
      <c r="BD5451" s="193"/>
      <c r="BE5451" s="315"/>
      <c r="BF5451" s="315"/>
      <c r="BG5451" s="315"/>
      <c r="BH5451" s="315"/>
      <c r="BI5451" s="315"/>
      <c r="BJ5451" s="315"/>
      <c r="BK5451" s="315"/>
    </row>
    <row r="5452" spans="1:63" x14ac:dyDescent="0.25">
      <c r="A5452" s="9"/>
      <c r="B5452" s="9"/>
      <c r="C5452" s="9"/>
      <c r="D5452" s="195"/>
      <c r="E5452" s="195"/>
      <c r="F5452" s="195"/>
      <c r="G5452" s="195"/>
      <c r="H5452" s="195"/>
      <c r="I5452" s="195"/>
      <c r="J5452" s="195"/>
      <c r="K5452" s="195"/>
      <c r="L5452" s="195"/>
      <c r="M5452" s="195"/>
      <c r="N5452" s="195"/>
      <c r="O5452" s="195"/>
      <c r="P5452" s="195"/>
      <c r="Q5452" s="239"/>
      <c r="R5452" s="97"/>
      <c r="S5452" s="97"/>
      <c r="T5452" s="97"/>
      <c r="U5452" s="97"/>
      <c r="V5452" s="97"/>
      <c r="W5452" s="97"/>
      <c r="X5452" s="259"/>
      <c r="Y5452" s="259"/>
      <c r="Z5452" s="259"/>
      <c r="AA5452" s="258"/>
      <c r="AB5452" s="258"/>
      <c r="AC5452" s="258"/>
      <c r="AD5452" s="258"/>
      <c r="AE5452" s="258"/>
      <c r="AF5452" s="258"/>
      <c r="AG5452" s="258"/>
      <c r="AH5452" s="258"/>
      <c r="AI5452" s="258"/>
      <c r="AJ5452" s="258"/>
      <c r="AK5452" s="258"/>
      <c r="AL5452" s="258"/>
      <c r="AM5452" s="258"/>
      <c r="AN5452" s="258"/>
      <c r="AO5452" s="258"/>
      <c r="AP5452" s="258"/>
      <c r="AQ5452" s="258"/>
      <c r="AR5452" s="258"/>
      <c r="AT5452" s="193"/>
      <c r="AU5452" s="193"/>
      <c r="AV5452" s="193"/>
      <c r="AW5452" s="193"/>
      <c r="AX5452" s="193"/>
      <c r="AY5452" s="193"/>
      <c r="AZ5452" s="193"/>
      <c r="BA5452" s="193"/>
      <c r="BB5452" s="193"/>
      <c r="BC5452" s="193"/>
      <c r="BD5452" s="193"/>
      <c r="BE5452" s="315"/>
      <c r="BF5452" s="315"/>
      <c r="BG5452" s="315"/>
      <c r="BH5452" s="315"/>
      <c r="BI5452" s="315"/>
      <c r="BJ5452" s="315"/>
      <c r="BK5452" s="315"/>
    </row>
    <row r="5453" spans="1:63" x14ac:dyDescent="0.25">
      <c r="A5453" s="9"/>
      <c r="B5453" s="9"/>
      <c r="C5453" s="9"/>
      <c r="D5453" s="195"/>
      <c r="E5453" s="195"/>
      <c r="F5453" s="195"/>
      <c r="G5453" s="195"/>
      <c r="H5453" s="195"/>
      <c r="I5453" s="195"/>
      <c r="J5453" s="195"/>
      <c r="K5453" s="195"/>
      <c r="L5453" s="195"/>
      <c r="M5453" s="195"/>
      <c r="N5453" s="195"/>
      <c r="O5453" s="195"/>
      <c r="P5453" s="195"/>
      <c r="Q5453" s="239"/>
      <c r="R5453" s="97"/>
      <c r="S5453" s="97"/>
      <c r="T5453" s="97"/>
      <c r="U5453" s="97"/>
      <c r="V5453" s="97"/>
      <c r="W5453" s="97"/>
      <c r="X5453" s="259"/>
      <c r="Y5453" s="259"/>
      <c r="Z5453" s="259"/>
      <c r="AA5453" s="258"/>
      <c r="AB5453" s="258"/>
      <c r="AC5453" s="258"/>
      <c r="AD5453" s="258"/>
      <c r="AE5453" s="258"/>
      <c r="AF5453" s="258"/>
      <c r="AG5453" s="258"/>
      <c r="AH5453" s="258"/>
      <c r="AI5453" s="258"/>
      <c r="AJ5453" s="258"/>
      <c r="AK5453" s="258"/>
      <c r="AL5453" s="258"/>
      <c r="AM5453" s="258"/>
      <c r="AN5453" s="258"/>
      <c r="AO5453" s="258"/>
      <c r="AP5453" s="258"/>
      <c r="AQ5453" s="258"/>
      <c r="AR5453" s="258"/>
      <c r="AT5453" s="193"/>
      <c r="AU5453" s="193"/>
      <c r="AV5453" s="193"/>
      <c r="AW5453" s="193"/>
      <c r="AX5453" s="193"/>
      <c r="AY5453" s="193"/>
      <c r="AZ5453" s="193"/>
      <c r="BA5453" s="193"/>
      <c r="BB5453" s="193"/>
      <c r="BC5453" s="193"/>
      <c r="BD5453" s="193"/>
      <c r="BE5453" s="315"/>
      <c r="BF5453" s="315"/>
      <c r="BG5453" s="315"/>
      <c r="BH5453" s="315"/>
      <c r="BI5453" s="315"/>
      <c r="BJ5453" s="315"/>
      <c r="BK5453" s="315"/>
    </row>
    <row r="5454" spans="1:63" x14ac:dyDescent="0.25">
      <c r="A5454" s="9"/>
      <c r="B5454" s="9"/>
      <c r="C5454" s="9"/>
      <c r="D5454" s="195"/>
      <c r="E5454" s="195"/>
      <c r="F5454" s="195"/>
      <c r="G5454" s="195"/>
      <c r="H5454" s="195"/>
      <c r="I5454" s="195"/>
      <c r="J5454" s="195"/>
      <c r="K5454" s="195"/>
      <c r="L5454" s="195"/>
      <c r="M5454" s="195"/>
      <c r="N5454" s="195"/>
      <c r="O5454" s="195"/>
      <c r="P5454" s="195"/>
      <c r="Q5454" s="239"/>
      <c r="R5454" s="97"/>
      <c r="S5454" s="97"/>
      <c r="T5454" s="97"/>
      <c r="U5454" s="97"/>
      <c r="V5454" s="97"/>
      <c r="W5454" s="97"/>
      <c r="X5454" s="259"/>
      <c r="Y5454" s="259"/>
      <c r="Z5454" s="259"/>
      <c r="AA5454" s="258"/>
      <c r="AB5454" s="258"/>
      <c r="AC5454" s="258"/>
      <c r="AD5454" s="258"/>
      <c r="AE5454" s="258"/>
      <c r="AF5454" s="258"/>
      <c r="AG5454" s="258"/>
      <c r="AH5454" s="258"/>
      <c r="AI5454" s="258"/>
      <c r="AJ5454" s="258"/>
      <c r="AK5454" s="258"/>
      <c r="AL5454" s="258"/>
      <c r="AM5454" s="258"/>
      <c r="AN5454" s="258"/>
      <c r="AO5454" s="258"/>
      <c r="AP5454" s="258"/>
      <c r="AQ5454" s="258"/>
      <c r="AR5454" s="258"/>
      <c r="AT5454" s="193"/>
      <c r="AU5454" s="193"/>
      <c r="AV5454" s="193"/>
      <c r="AW5454" s="193"/>
      <c r="AX5454" s="193"/>
      <c r="AY5454" s="193"/>
      <c r="AZ5454" s="193"/>
      <c r="BA5454" s="193"/>
      <c r="BB5454" s="193"/>
      <c r="BC5454" s="193"/>
      <c r="BD5454" s="193"/>
      <c r="BE5454" s="315"/>
      <c r="BF5454" s="315"/>
      <c r="BG5454" s="315"/>
      <c r="BH5454" s="315"/>
      <c r="BI5454" s="315"/>
      <c r="BJ5454" s="315"/>
      <c r="BK5454" s="315"/>
    </row>
    <row r="5455" spans="1:63" x14ac:dyDescent="0.25">
      <c r="A5455" s="9"/>
      <c r="B5455" s="9"/>
      <c r="C5455" s="9"/>
      <c r="D5455" s="195"/>
      <c r="E5455" s="195"/>
      <c r="F5455" s="195"/>
      <c r="G5455" s="195"/>
      <c r="H5455" s="195"/>
      <c r="I5455" s="195"/>
      <c r="J5455" s="195"/>
      <c r="K5455" s="195"/>
      <c r="L5455" s="195"/>
      <c r="M5455" s="195"/>
      <c r="N5455" s="195"/>
      <c r="O5455" s="195"/>
      <c r="P5455" s="195"/>
      <c r="Q5455" s="239"/>
      <c r="R5455" s="97"/>
      <c r="S5455" s="97"/>
      <c r="T5455" s="97"/>
      <c r="U5455" s="97"/>
      <c r="V5455" s="97"/>
      <c r="W5455" s="97"/>
      <c r="X5455" s="259"/>
      <c r="Y5455" s="259"/>
      <c r="Z5455" s="259"/>
      <c r="AA5455" s="258"/>
      <c r="AB5455" s="258"/>
      <c r="AC5455" s="258"/>
      <c r="AD5455" s="258"/>
      <c r="AE5455" s="258"/>
      <c r="AF5455" s="258"/>
      <c r="AG5455" s="258"/>
      <c r="AH5455" s="258"/>
      <c r="AI5455" s="258"/>
      <c r="AJ5455" s="258"/>
      <c r="AK5455" s="258"/>
      <c r="AL5455" s="258"/>
      <c r="AM5455" s="258"/>
      <c r="AN5455" s="258"/>
      <c r="AO5455" s="258"/>
      <c r="AP5455" s="258"/>
      <c r="AQ5455" s="258"/>
      <c r="AR5455" s="258"/>
      <c r="AT5455" s="193"/>
      <c r="AU5455" s="193"/>
      <c r="AV5455" s="193"/>
      <c r="AW5455" s="193"/>
      <c r="AX5455" s="193"/>
      <c r="AY5455" s="193"/>
      <c r="AZ5455" s="193"/>
      <c r="BA5455" s="193"/>
      <c r="BB5455" s="193"/>
      <c r="BC5455" s="193"/>
      <c r="BD5455" s="193"/>
      <c r="BE5455" s="315"/>
      <c r="BF5455" s="315"/>
      <c r="BG5455" s="315"/>
      <c r="BH5455" s="315"/>
      <c r="BI5455" s="315"/>
      <c r="BJ5455" s="315"/>
      <c r="BK5455" s="315"/>
    </row>
    <row r="5456" spans="1:63" x14ac:dyDescent="0.25">
      <c r="A5456" s="9"/>
      <c r="B5456" s="9"/>
      <c r="C5456" s="9"/>
      <c r="D5456" s="195"/>
      <c r="E5456" s="195"/>
      <c r="F5456" s="195"/>
      <c r="G5456" s="195"/>
      <c r="H5456" s="195"/>
      <c r="I5456" s="195"/>
      <c r="J5456" s="195"/>
      <c r="K5456" s="195"/>
      <c r="L5456" s="195"/>
      <c r="M5456" s="195"/>
      <c r="N5456" s="195"/>
      <c r="O5456" s="195"/>
      <c r="P5456" s="195"/>
      <c r="Q5456" s="239"/>
      <c r="R5456" s="97"/>
      <c r="S5456" s="97"/>
      <c r="T5456" s="97"/>
      <c r="U5456" s="97"/>
      <c r="V5456" s="97"/>
      <c r="W5456" s="97"/>
      <c r="X5456" s="259"/>
      <c r="Y5456" s="259"/>
      <c r="Z5456" s="259"/>
      <c r="AA5456" s="258"/>
      <c r="AB5456" s="258"/>
      <c r="AC5456" s="258"/>
      <c r="AD5456" s="258"/>
      <c r="AE5456" s="258"/>
      <c r="AF5456" s="258"/>
      <c r="AG5456" s="258"/>
      <c r="AH5456" s="258"/>
      <c r="AI5456" s="258"/>
      <c r="AJ5456" s="258"/>
      <c r="AK5456" s="258"/>
      <c r="AL5456" s="258"/>
      <c r="AM5456" s="258"/>
      <c r="AN5456" s="258"/>
      <c r="AO5456" s="258"/>
      <c r="AP5456" s="258"/>
      <c r="AQ5456" s="258"/>
      <c r="AR5456" s="258"/>
      <c r="AT5456" s="193"/>
      <c r="AU5456" s="193"/>
      <c r="AV5456" s="193"/>
      <c r="AW5456" s="193"/>
      <c r="AX5456" s="193"/>
      <c r="AY5456" s="193"/>
      <c r="AZ5456" s="193"/>
      <c r="BA5456" s="193"/>
      <c r="BB5456" s="193"/>
      <c r="BC5456" s="193"/>
      <c r="BD5456" s="193"/>
      <c r="BE5456" s="315"/>
      <c r="BF5456" s="315"/>
      <c r="BG5456" s="315"/>
      <c r="BH5456" s="315"/>
      <c r="BI5456" s="315"/>
      <c r="BJ5456" s="315"/>
      <c r="BK5456" s="315"/>
    </row>
    <row r="5457" spans="1:63" x14ac:dyDescent="0.25">
      <c r="A5457" s="9"/>
      <c r="B5457" s="9"/>
      <c r="C5457" s="9"/>
      <c r="D5457" s="195"/>
      <c r="E5457" s="195"/>
      <c r="F5457" s="195"/>
      <c r="G5457" s="195"/>
      <c r="H5457" s="195"/>
      <c r="I5457" s="195"/>
      <c r="J5457" s="195"/>
      <c r="K5457" s="195"/>
      <c r="L5457" s="195"/>
      <c r="M5457" s="195"/>
      <c r="N5457" s="195"/>
      <c r="O5457" s="195"/>
      <c r="P5457" s="195"/>
      <c r="Q5457" s="239"/>
      <c r="R5457" s="97"/>
      <c r="S5457" s="97"/>
      <c r="T5457" s="97"/>
      <c r="U5457" s="97"/>
      <c r="V5457" s="97"/>
      <c r="W5457" s="97"/>
      <c r="X5457" s="259"/>
      <c r="Y5457" s="259"/>
      <c r="Z5457" s="259"/>
      <c r="AA5457" s="258"/>
      <c r="AB5457" s="258"/>
      <c r="AC5457" s="258"/>
      <c r="AD5457" s="258"/>
      <c r="AE5457" s="258"/>
      <c r="AF5457" s="258"/>
      <c r="AG5457" s="258"/>
      <c r="AH5457" s="258"/>
      <c r="AI5457" s="258"/>
      <c r="AJ5457" s="258"/>
      <c r="AK5457" s="258"/>
      <c r="AL5457" s="258"/>
      <c r="AM5457" s="258"/>
      <c r="AN5457" s="258"/>
      <c r="AO5457" s="258"/>
      <c r="AP5457" s="258"/>
      <c r="AQ5457" s="258"/>
      <c r="AR5457" s="258"/>
      <c r="AT5457" s="193"/>
      <c r="AU5457" s="193"/>
      <c r="AV5457" s="193"/>
      <c r="AW5457" s="193"/>
      <c r="AX5457" s="193"/>
      <c r="AY5457" s="193"/>
      <c r="AZ5457" s="193"/>
      <c r="BA5457" s="193"/>
      <c r="BB5457" s="193"/>
      <c r="BC5457" s="193"/>
      <c r="BD5457" s="193"/>
      <c r="BE5457" s="315"/>
      <c r="BF5457" s="315"/>
      <c r="BG5457" s="315"/>
      <c r="BH5457" s="315"/>
      <c r="BI5457" s="315"/>
      <c r="BJ5457" s="315"/>
      <c r="BK5457" s="315"/>
    </row>
    <row r="5458" spans="1:63" x14ac:dyDescent="0.25">
      <c r="A5458" s="9"/>
      <c r="B5458" s="9"/>
      <c r="C5458" s="9"/>
      <c r="D5458" s="195"/>
      <c r="E5458" s="195"/>
      <c r="F5458" s="195"/>
      <c r="G5458" s="195"/>
      <c r="H5458" s="195"/>
      <c r="I5458" s="195"/>
      <c r="J5458" s="195"/>
      <c r="K5458" s="195"/>
      <c r="L5458" s="195"/>
      <c r="M5458" s="195"/>
      <c r="N5458" s="195"/>
      <c r="O5458" s="195"/>
      <c r="P5458" s="195"/>
      <c r="Q5458" s="239"/>
      <c r="R5458" s="97"/>
      <c r="S5458" s="97"/>
      <c r="T5458" s="97"/>
      <c r="U5458" s="97"/>
      <c r="V5458" s="97"/>
      <c r="W5458" s="97"/>
      <c r="X5458" s="259"/>
      <c r="Y5458" s="259"/>
      <c r="Z5458" s="259"/>
      <c r="AA5458" s="258"/>
      <c r="AB5458" s="258"/>
      <c r="AC5458" s="258"/>
      <c r="AD5458" s="258"/>
      <c r="AE5458" s="258"/>
      <c r="AF5458" s="258"/>
      <c r="AG5458" s="258"/>
      <c r="AH5458" s="258"/>
      <c r="AI5458" s="258"/>
      <c r="AJ5458" s="258"/>
      <c r="AK5458" s="258"/>
      <c r="AL5458" s="258"/>
      <c r="AM5458" s="258"/>
      <c r="AN5458" s="258"/>
      <c r="AO5458" s="258"/>
      <c r="AP5458" s="258"/>
      <c r="AQ5458" s="258"/>
      <c r="AR5458" s="258"/>
      <c r="AT5458" s="193"/>
      <c r="AU5458" s="193"/>
      <c r="AV5458" s="193"/>
      <c r="AW5458" s="193"/>
      <c r="AX5458" s="193"/>
      <c r="AY5458" s="193"/>
      <c r="AZ5458" s="193"/>
      <c r="BA5458" s="193"/>
      <c r="BB5458" s="193"/>
      <c r="BC5458" s="193"/>
      <c r="BD5458" s="193"/>
      <c r="BE5458" s="315"/>
      <c r="BF5458" s="315"/>
      <c r="BG5458" s="315"/>
      <c r="BH5458" s="315"/>
      <c r="BI5458" s="315"/>
      <c r="BJ5458" s="315"/>
      <c r="BK5458" s="315"/>
    </row>
    <row r="5459" spans="1:63" x14ac:dyDescent="0.25">
      <c r="A5459" s="9"/>
      <c r="B5459" s="9"/>
      <c r="C5459" s="9"/>
      <c r="D5459" s="195"/>
      <c r="E5459" s="195"/>
      <c r="F5459" s="195"/>
      <c r="G5459" s="195"/>
      <c r="H5459" s="195"/>
      <c r="I5459" s="195"/>
      <c r="J5459" s="195"/>
      <c r="K5459" s="195"/>
      <c r="L5459" s="195"/>
      <c r="M5459" s="195"/>
      <c r="N5459" s="195"/>
      <c r="O5459" s="195"/>
      <c r="P5459" s="195"/>
      <c r="Q5459" s="239"/>
      <c r="R5459" s="97"/>
      <c r="S5459" s="97"/>
      <c r="T5459" s="97"/>
      <c r="U5459" s="97"/>
      <c r="V5459" s="97"/>
      <c r="W5459" s="97"/>
      <c r="X5459" s="259"/>
      <c r="Y5459" s="259"/>
      <c r="Z5459" s="259"/>
      <c r="AA5459" s="258"/>
      <c r="AB5459" s="258"/>
      <c r="AC5459" s="258"/>
      <c r="AD5459" s="258"/>
      <c r="AE5459" s="258"/>
      <c r="AF5459" s="258"/>
      <c r="AG5459" s="258"/>
      <c r="AH5459" s="258"/>
      <c r="AI5459" s="258"/>
      <c r="AJ5459" s="258"/>
      <c r="AK5459" s="258"/>
      <c r="AL5459" s="258"/>
      <c r="AM5459" s="258"/>
      <c r="AN5459" s="258"/>
      <c r="AO5459" s="258"/>
      <c r="AP5459" s="258"/>
      <c r="AQ5459" s="258"/>
      <c r="AR5459" s="258"/>
      <c r="AT5459" s="193"/>
      <c r="AU5459" s="193"/>
      <c r="AV5459" s="193"/>
      <c r="AW5459" s="193"/>
      <c r="AX5459" s="193"/>
      <c r="AY5459" s="193"/>
      <c r="AZ5459" s="193"/>
      <c r="BA5459" s="193"/>
      <c r="BB5459" s="193"/>
      <c r="BC5459" s="193"/>
      <c r="BD5459" s="193"/>
      <c r="BE5459" s="315"/>
      <c r="BF5459" s="315"/>
      <c r="BG5459" s="315"/>
      <c r="BH5459" s="315"/>
      <c r="BI5459" s="315"/>
      <c r="BJ5459" s="315"/>
      <c r="BK5459" s="315"/>
    </row>
    <row r="5460" spans="1:63" x14ac:dyDescent="0.25">
      <c r="A5460" s="9"/>
      <c r="B5460" s="9"/>
      <c r="C5460" s="9"/>
      <c r="D5460" s="195"/>
      <c r="E5460" s="195"/>
      <c r="F5460" s="195"/>
      <c r="G5460" s="195"/>
      <c r="H5460" s="195"/>
      <c r="I5460" s="195"/>
      <c r="J5460" s="195"/>
      <c r="K5460" s="195"/>
      <c r="L5460" s="195"/>
      <c r="M5460" s="195"/>
      <c r="N5460" s="195"/>
      <c r="O5460" s="195"/>
      <c r="P5460" s="195"/>
      <c r="Q5460" s="239"/>
      <c r="R5460" s="97"/>
      <c r="S5460" s="97"/>
      <c r="T5460" s="97"/>
      <c r="U5460" s="97"/>
      <c r="V5460" s="97"/>
      <c r="W5460" s="97"/>
      <c r="X5460" s="259"/>
      <c r="Y5460" s="259"/>
      <c r="Z5460" s="259"/>
      <c r="AA5460" s="258"/>
      <c r="AB5460" s="258"/>
      <c r="AC5460" s="258"/>
      <c r="AD5460" s="258"/>
      <c r="AE5460" s="258"/>
      <c r="AF5460" s="258"/>
      <c r="AG5460" s="258"/>
      <c r="AH5460" s="258"/>
      <c r="AI5460" s="258"/>
      <c r="AJ5460" s="258"/>
      <c r="AK5460" s="258"/>
      <c r="AL5460" s="258"/>
      <c r="AM5460" s="258"/>
      <c r="AN5460" s="258"/>
      <c r="AO5460" s="258"/>
      <c r="AP5460" s="258"/>
      <c r="AQ5460" s="258"/>
      <c r="AR5460" s="258"/>
      <c r="AT5460" s="193"/>
      <c r="AU5460" s="193"/>
      <c r="AV5460" s="193"/>
      <c r="AW5460" s="193"/>
      <c r="AX5460" s="193"/>
      <c r="AY5460" s="193"/>
      <c r="AZ5460" s="193"/>
      <c r="BA5460" s="193"/>
      <c r="BB5460" s="193"/>
      <c r="BC5460" s="193"/>
      <c r="BD5460" s="193"/>
      <c r="BE5460" s="315"/>
      <c r="BF5460" s="315"/>
      <c r="BG5460" s="315"/>
      <c r="BH5460" s="315"/>
      <c r="BI5460" s="315"/>
      <c r="BJ5460" s="315"/>
      <c r="BK5460" s="315"/>
    </row>
    <row r="5461" spans="1:63" x14ac:dyDescent="0.25">
      <c r="A5461" s="9"/>
      <c r="B5461" s="9"/>
      <c r="C5461" s="9"/>
      <c r="D5461" s="195"/>
      <c r="E5461" s="195"/>
      <c r="F5461" s="195"/>
      <c r="G5461" s="195"/>
      <c r="H5461" s="195"/>
      <c r="I5461" s="195"/>
      <c r="J5461" s="195"/>
      <c r="K5461" s="195"/>
      <c r="L5461" s="195"/>
      <c r="M5461" s="195"/>
      <c r="N5461" s="195"/>
      <c r="O5461" s="195"/>
      <c r="P5461" s="195"/>
      <c r="Q5461" s="239"/>
      <c r="R5461" s="97"/>
      <c r="S5461" s="97"/>
      <c r="T5461" s="97"/>
      <c r="U5461" s="97"/>
      <c r="V5461" s="97"/>
      <c r="W5461" s="97"/>
      <c r="X5461" s="259"/>
      <c r="Y5461" s="259"/>
      <c r="Z5461" s="259"/>
      <c r="AA5461" s="258"/>
      <c r="AB5461" s="258"/>
      <c r="AC5461" s="258"/>
      <c r="AD5461" s="258"/>
      <c r="AE5461" s="258"/>
      <c r="AF5461" s="258"/>
      <c r="AG5461" s="258"/>
      <c r="AH5461" s="258"/>
      <c r="AI5461" s="258"/>
      <c r="AJ5461" s="258"/>
      <c r="AK5461" s="258"/>
      <c r="AL5461" s="258"/>
      <c r="AM5461" s="258"/>
      <c r="AN5461" s="258"/>
      <c r="AO5461" s="258"/>
      <c r="AP5461" s="258"/>
      <c r="AQ5461" s="258"/>
      <c r="AR5461" s="258"/>
      <c r="AT5461" s="193"/>
      <c r="AU5461" s="193"/>
      <c r="AV5461" s="193"/>
      <c r="AW5461" s="193"/>
      <c r="AX5461" s="193"/>
      <c r="AY5461" s="193"/>
      <c r="AZ5461" s="193"/>
      <c r="BA5461" s="193"/>
      <c r="BB5461" s="193"/>
      <c r="BC5461" s="193"/>
      <c r="BD5461" s="193"/>
      <c r="BE5461" s="315"/>
      <c r="BF5461" s="315"/>
      <c r="BG5461" s="315"/>
      <c r="BH5461" s="315"/>
      <c r="BI5461" s="315"/>
      <c r="BJ5461" s="315"/>
      <c r="BK5461" s="315"/>
    </row>
    <row r="5462" spans="1:63" x14ac:dyDescent="0.25">
      <c r="A5462" s="9"/>
      <c r="B5462" s="9"/>
      <c r="C5462" s="9"/>
      <c r="D5462" s="195"/>
      <c r="E5462" s="195"/>
      <c r="F5462" s="195"/>
      <c r="G5462" s="195"/>
      <c r="H5462" s="195"/>
      <c r="I5462" s="195"/>
      <c r="J5462" s="195"/>
      <c r="K5462" s="195"/>
      <c r="L5462" s="195"/>
      <c r="M5462" s="195"/>
      <c r="N5462" s="195"/>
      <c r="O5462" s="195"/>
      <c r="P5462" s="195"/>
      <c r="Q5462" s="239"/>
      <c r="R5462" s="97"/>
      <c r="S5462" s="97"/>
      <c r="T5462" s="97"/>
      <c r="U5462" s="97"/>
      <c r="V5462" s="97"/>
      <c r="W5462" s="97"/>
      <c r="X5462" s="259"/>
      <c r="Y5462" s="259"/>
      <c r="Z5462" s="259"/>
      <c r="AA5462" s="258"/>
      <c r="AB5462" s="258"/>
      <c r="AC5462" s="258"/>
      <c r="AD5462" s="258"/>
      <c r="AE5462" s="258"/>
      <c r="AF5462" s="258"/>
      <c r="AG5462" s="258"/>
      <c r="AH5462" s="258"/>
      <c r="AI5462" s="258"/>
      <c r="AJ5462" s="258"/>
      <c r="AK5462" s="258"/>
      <c r="AL5462" s="258"/>
      <c r="AM5462" s="258"/>
      <c r="AN5462" s="258"/>
      <c r="AO5462" s="258"/>
      <c r="AP5462" s="258"/>
      <c r="AQ5462" s="258"/>
      <c r="AR5462" s="258"/>
      <c r="AT5462" s="193"/>
      <c r="AU5462" s="193"/>
      <c r="AV5462" s="193"/>
      <c r="AW5462" s="193"/>
      <c r="AX5462" s="193"/>
      <c r="AY5462" s="193"/>
      <c r="AZ5462" s="193"/>
      <c r="BA5462" s="193"/>
      <c r="BB5462" s="193"/>
      <c r="BC5462" s="193"/>
      <c r="BD5462" s="193"/>
      <c r="BE5462" s="315"/>
      <c r="BF5462" s="315"/>
      <c r="BG5462" s="315"/>
      <c r="BH5462" s="315"/>
      <c r="BI5462" s="315"/>
      <c r="BJ5462" s="315"/>
      <c r="BK5462" s="315"/>
    </row>
    <row r="5463" spans="1:63" x14ac:dyDescent="0.25">
      <c r="A5463" s="9"/>
      <c r="B5463" s="9"/>
      <c r="C5463" s="9"/>
      <c r="D5463" s="195"/>
      <c r="E5463" s="195"/>
      <c r="F5463" s="195"/>
      <c r="G5463" s="195"/>
      <c r="H5463" s="195"/>
      <c r="I5463" s="195"/>
      <c r="J5463" s="195"/>
      <c r="K5463" s="195"/>
      <c r="L5463" s="195"/>
      <c r="M5463" s="195"/>
      <c r="N5463" s="195"/>
      <c r="O5463" s="195"/>
      <c r="P5463" s="195"/>
      <c r="Q5463" s="239"/>
      <c r="R5463" s="97"/>
      <c r="S5463" s="97"/>
      <c r="T5463" s="97"/>
      <c r="U5463" s="97"/>
      <c r="V5463" s="97"/>
      <c r="W5463" s="97"/>
      <c r="X5463" s="259"/>
      <c r="Y5463" s="259"/>
      <c r="Z5463" s="259"/>
      <c r="AA5463" s="258"/>
      <c r="AB5463" s="258"/>
      <c r="AC5463" s="258"/>
      <c r="AD5463" s="258"/>
      <c r="AE5463" s="258"/>
      <c r="AF5463" s="258"/>
      <c r="AG5463" s="258"/>
      <c r="AH5463" s="258"/>
      <c r="AI5463" s="258"/>
      <c r="AJ5463" s="258"/>
      <c r="AK5463" s="258"/>
      <c r="AL5463" s="258"/>
      <c r="AM5463" s="258"/>
      <c r="AN5463" s="258"/>
      <c r="AO5463" s="258"/>
      <c r="AP5463" s="258"/>
      <c r="AQ5463" s="258"/>
      <c r="AR5463" s="258"/>
      <c r="AT5463" s="193"/>
      <c r="AU5463" s="193"/>
      <c r="AV5463" s="193"/>
      <c r="AW5463" s="193"/>
      <c r="AX5463" s="193"/>
      <c r="AY5463" s="193"/>
      <c r="AZ5463" s="193"/>
      <c r="BA5463" s="193"/>
      <c r="BB5463" s="193"/>
      <c r="BC5463" s="193"/>
      <c r="BD5463" s="193"/>
      <c r="BE5463" s="315"/>
      <c r="BF5463" s="315"/>
      <c r="BG5463" s="315"/>
      <c r="BH5463" s="315"/>
      <c r="BI5463" s="315"/>
      <c r="BJ5463" s="315"/>
      <c r="BK5463" s="315"/>
    </row>
    <row r="5464" spans="1:63" x14ac:dyDescent="0.25">
      <c r="A5464" s="9"/>
      <c r="B5464" s="9"/>
      <c r="C5464" s="9"/>
      <c r="D5464" s="195"/>
      <c r="E5464" s="195"/>
      <c r="F5464" s="195"/>
      <c r="G5464" s="195"/>
      <c r="H5464" s="195"/>
      <c r="I5464" s="195"/>
      <c r="J5464" s="195"/>
      <c r="K5464" s="195"/>
      <c r="L5464" s="195"/>
      <c r="M5464" s="195"/>
      <c r="N5464" s="195"/>
      <c r="O5464" s="195"/>
      <c r="P5464" s="195"/>
      <c r="Q5464" s="239"/>
      <c r="R5464" s="97"/>
      <c r="S5464" s="97"/>
      <c r="T5464" s="97"/>
      <c r="U5464" s="97"/>
      <c r="V5464" s="97"/>
      <c r="W5464" s="97"/>
      <c r="X5464" s="259"/>
      <c r="Y5464" s="259"/>
      <c r="Z5464" s="259"/>
      <c r="AA5464" s="258"/>
      <c r="AB5464" s="258"/>
      <c r="AC5464" s="258"/>
      <c r="AD5464" s="258"/>
      <c r="AE5464" s="258"/>
      <c r="AF5464" s="258"/>
      <c r="AG5464" s="258"/>
      <c r="AH5464" s="258"/>
      <c r="AI5464" s="258"/>
      <c r="AJ5464" s="258"/>
      <c r="AK5464" s="258"/>
      <c r="AL5464" s="258"/>
      <c r="AM5464" s="258"/>
      <c r="AN5464" s="258"/>
      <c r="AO5464" s="258"/>
      <c r="AP5464" s="258"/>
      <c r="AQ5464" s="258"/>
      <c r="AR5464" s="258"/>
      <c r="AT5464" s="193"/>
      <c r="AU5464" s="193"/>
      <c r="AV5464" s="193"/>
      <c r="AW5464" s="193"/>
      <c r="AX5464" s="193"/>
      <c r="AY5464" s="193"/>
      <c r="AZ5464" s="193"/>
      <c r="BA5464" s="193"/>
      <c r="BB5464" s="193"/>
      <c r="BC5464" s="193"/>
      <c r="BD5464" s="193"/>
      <c r="BE5464" s="315"/>
      <c r="BF5464" s="315"/>
      <c r="BG5464" s="315"/>
      <c r="BH5464" s="315"/>
      <c r="BI5464" s="315"/>
      <c r="BJ5464" s="315"/>
      <c r="BK5464" s="315"/>
    </row>
    <row r="5465" spans="1:63" x14ac:dyDescent="0.25">
      <c r="A5465" s="9"/>
      <c r="B5465" s="9"/>
      <c r="C5465" s="9"/>
      <c r="D5465" s="195"/>
      <c r="E5465" s="195"/>
      <c r="F5465" s="195"/>
      <c r="G5465" s="195"/>
      <c r="H5465" s="195"/>
      <c r="I5465" s="195"/>
      <c r="J5465" s="195"/>
      <c r="K5465" s="195"/>
      <c r="L5465" s="195"/>
      <c r="M5465" s="195"/>
      <c r="N5465" s="195"/>
      <c r="O5465" s="195"/>
      <c r="P5465" s="195"/>
      <c r="Q5465" s="239"/>
      <c r="R5465" s="97"/>
      <c r="S5465" s="97"/>
      <c r="T5465" s="97"/>
      <c r="U5465" s="97"/>
      <c r="V5465" s="97"/>
      <c r="W5465" s="97"/>
      <c r="X5465" s="259"/>
      <c r="Y5465" s="259"/>
      <c r="Z5465" s="259"/>
      <c r="AA5465" s="258"/>
      <c r="AB5465" s="258"/>
      <c r="AC5465" s="258"/>
      <c r="AD5465" s="258"/>
      <c r="AE5465" s="258"/>
      <c r="AF5465" s="258"/>
      <c r="AG5465" s="258"/>
      <c r="AH5465" s="258"/>
      <c r="AI5465" s="258"/>
      <c r="AJ5465" s="258"/>
      <c r="AK5465" s="258"/>
      <c r="AL5465" s="258"/>
      <c r="AM5465" s="258"/>
      <c r="AN5465" s="258"/>
      <c r="AO5465" s="258"/>
      <c r="AP5465" s="258"/>
      <c r="AQ5465" s="258"/>
      <c r="AR5465" s="258"/>
      <c r="AT5465" s="193"/>
      <c r="AU5465" s="193"/>
      <c r="AV5465" s="193"/>
      <c r="AW5465" s="193"/>
      <c r="AX5465" s="193"/>
      <c r="AY5465" s="193"/>
      <c r="AZ5465" s="193"/>
      <c r="BA5465" s="193"/>
      <c r="BB5465" s="193"/>
      <c r="BC5465" s="193"/>
      <c r="BD5465" s="193"/>
      <c r="BE5465" s="315"/>
      <c r="BF5465" s="315"/>
      <c r="BG5465" s="315"/>
      <c r="BH5465" s="315"/>
      <c r="BI5465" s="315"/>
      <c r="BJ5465" s="315"/>
      <c r="BK5465" s="315"/>
    </row>
    <row r="5466" spans="1:63" x14ac:dyDescent="0.25">
      <c r="A5466" s="9"/>
      <c r="B5466" s="9"/>
      <c r="C5466" s="9"/>
      <c r="D5466" s="195"/>
      <c r="E5466" s="195"/>
      <c r="F5466" s="195"/>
      <c r="G5466" s="195"/>
      <c r="H5466" s="195"/>
      <c r="I5466" s="195"/>
      <c r="J5466" s="195"/>
      <c r="K5466" s="195"/>
      <c r="L5466" s="195"/>
      <c r="M5466" s="195"/>
      <c r="N5466" s="195"/>
      <c r="O5466" s="195"/>
      <c r="P5466" s="195"/>
      <c r="Q5466" s="239"/>
      <c r="R5466" s="97"/>
      <c r="S5466" s="97"/>
      <c r="T5466" s="97"/>
      <c r="U5466" s="97"/>
      <c r="V5466" s="97"/>
      <c r="W5466" s="97"/>
      <c r="X5466" s="259"/>
      <c r="Y5466" s="259"/>
      <c r="Z5466" s="259"/>
      <c r="AA5466" s="258"/>
      <c r="AB5466" s="258"/>
      <c r="AC5466" s="258"/>
      <c r="AD5466" s="258"/>
      <c r="AE5466" s="258"/>
      <c r="AF5466" s="258"/>
      <c r="AG5466" s="258"/>
      <c r="AH5466" s="258"/>
      <c r="AI5466" s="258"/>
      <c r="AJ5466" s="258"/>
      <c r="AK5466" s="258"/>
      <c r="AL5466" s="258"/>
      <c r="AM5466" s="258"/>
      <c r="AN5466" s="258"/>
      <c r="AO5466" s="258"/>
      <c r="AP5466" s="258"/>
      <c r="AQ5466" s="258"/>
      <c r="AR5466" s="258"/>
      <c r="AT5466" s="193"/>
      <c r="AU5466" s="193"/>
      <c r="AV5466" s="193"/>
      <c r="AW5466" s="193"/>
      <c r="AX5466" s="193"/>
      <c r="AY5466" s="193"/>
      <c r="AZ5466" s="193"/>
      <c r="BA5466" s="193"/>
      <c r="BB5466" s="193"/>
      <c r="BC5466" s="193"/>
      <c r="BD5466" s="193"/>
      <c r="BE5466" s="315"/>
      <c r="BF5466" s="315"/>
      <c r="BG5466" s="315"/>
      <c r="BH5466" s="315"/>
      <c r="BI5466" s="315"/>
      <c r="BJ5466" s="315"/>
      <c r="BK5466" s="315"/>
    </row>
    <row r="5467" spans="1:63" x14ac:dyDescent="0.25">
      <c r="A5467" s="9"/>
      <c r="B5467" s="9"/>
      <c r="C5467" s="9"/>
      <c r="D5467" s="195"/>
      <c r="E5467" s="195"/>
      <c r="F5467" s="195"/>
      <c r="G5467" s="195"/>
      <c r="H5467" s="195"/>
      <c r="I5467" s="195"/>
      <c r="J5467" s="195"/>
      <c r="K5467" s="195"/>
      <c r="L5467" s="195"/>
      <c r="M5467" s="195"/>
      <c r="N5467" s="195"/>
      <c r="O5467" s="195"/>
      <c r="P5467" s="195"/>
      <c r="Q5467" s="239"/>
      <c r="R5467" s="97"/>
      <c r="S5467" s="97"/>
      <c r="T5467" s="97"/>
      <c r="U5467" s="97"/>
      <c r="V5467" s="97"/>
      <c r="W5467" s="97"/>
      <c r="X5467" s="259"/>
      <c r="Y5467" s="259"/>
      <c r="Z5467" s="259"/>
      <c r="AA5467" s="258"/>
      <c r="AB5467" s="258"/>
      <c r="AC5467" s="258"/>
      <c r="AD5467" s="258"/>
      <c r="AE5467" s="258"/>
      <c r="AF5467" s="258"/>
      <c r="AG5467" s="258"/>
      <c r="AH5467" s="258"/>
      <c r="AI5467" s="258"/>
      <c r="AJ5467" s="258"/>
      <c r="AK5467" s="258"/>
      <c r="AL5467" s="258"/>
      <c r="AM5467" s="258"/>
      <c r="AN5467" s="258"/>
      <c r="AO5467" s="258"/>
      <c r="AP5467" s="258"/>
      <c r="AQ5467" s="258"/>
      <c r="AR5467" s="258"/>
      <c r="AT5467" s="193"/>
      <c r="AU5467" s="193"/>
      <c r="AV5467" s="193"/>
      <c r="AW5467" s="193"/>
      <c r="AX5467" s="193"/>
      <c r="AY5467" s="193"/>
      <c r="AZ5467" s="193"/>
      <c r="BA5467" s="193"/>
      <c r="BB5467" s="193"/>
      <c r="BC5467" s="193"/>
      <c r="BD5467" s="193"/>
      <c r="BE5467" s="315"/>
      <c r="BF5467" s="315"/>
      <c r="BG5467" s="315"/>
      <c r="BH5467" s="315"/>
      <c r="BI5467" s="315"/>
      <c r="BJ5467" s="315"/>
      <c r="BK5467" s="315"/>
    </row>
    <row r="5468" spans="1:63" x14ac:dyDescent="0.25">
      <c r="A5468" s="9"/>
      <c r="B5468" s="9"/>
      <c r="C5468" s="9"/>
      <c r="D5468" s="195"/>
      <c r="E5468" s="195"/>
      <c r="F5468" s="195"/>
      <c r="G5468" s="195"/>
      <c r="H5468" s="195"/>
      <c r="I5468" s="195"/>
      <c r="J5468" s="195"/>
      <c r="K5468" s="195"/>
      <c r="L5468" s="195"/>
      <c r="M5468" s="195"/>
      <c r="N5468" s="195"/>
      <c r="O5468" s="195"/>
      <c r="P5468" s="195"/>
      <c r="Q5468" s="239"/>
      <c r="R5468" s="97"/>
      <c r="S5468" s="97"/>
      <c r="T5468" s="97"/>
      <c r="U5468" s="97"/>
      <c r="V5468" s="97"/>
      <c r="W5468" s="97"/>
      <c r="X5468" s="259"/>
      <c r="Y5468" s="259"/>
      <c r="Z5468" s="259"/>
      <c r="AA5468" s="258"/>
      <c r="AB5468" s="258"/>
      <c r="AC5468" s="258"/>
      <c r="AD5468" s="258"/>
      <c r="AE5468" s="258"/>
      <c r="AF5468" s="258"/>
      <c r="AG5468" s="258"/>
      <c r="AH5468" s="258"/>
      <c r="AI5468" s="258"/>
      <c r="AJ5468" s="258"/>
      <c r="AK5468" s="258"/>
      <c r="AL5468" s="258"/>
      <c r="AM5468" s="258"/>
      <c r="AN5468" s="258"/>
      <c r="AO5468" s="258"/>
      <c r="AP5468" s="258"/>
      <c r="AQ5468" s="258"/>
      <c r="AR5468" s="258"/>
      <c r="AT5468" s="193"/>
      <c r="AU5468" s="193"/>
      <c r="AV5468" s="193"/>
      <c r="AW5468" s="193"/>
      <c r="AX5468" s="193"/>
      <c r="AY5468" s="193"/>
      <c r="AZ5468" s="193"/>
      <c r="BA5468" s="193"/>
      <c r="BB5468" s="193"/>
      <c r="BC5468" s="193"/>
      <c r="BD5468" s="193"/>
      <c r="BE5468" s="315"/>
      <c r="BF5468" s="315"/>
      <c r="BG5468" s="315"/>
      <c r="BH5468" s="315"/>
      <c r="BI5468" s="315"/>
      <c r="BJ5468" s="315"/>
      <c r="BK5468" s="315"/>
    </row>
    <row r="5469" spans="1:63" x14ac:dyDescent="0.25">
      <c r="A5469" s="9"/>
      <c r="B5469" s="9"/>
      <c r="C5469" s="9"/>
      <c r="D5469" s="195"/>
      <c r="E5469" s="195"/>
      <c r="F5469" s="195"/>
      <c r="G5469" s="195"/>
      <c r="H5469" s="195"/>
      <c r="I5469" s="195"/>
      <c r="J5469" s="195"/>
      <c r="K5469" s="195"/>
      <c r="L5469" s="195"/>
      <c r="M5469" s="195"/>
      <c r="N5469" s="195"/>
      <c r="O5469" s="195"/>
      <c r="P5469" s="195"/>
      <c r="Q5469" s="239"/>
      <c r="R5469" s="97"/>
      <c r="S5469" s="97"/>
      <c r="T5469" s="97"/>
      <c r="U5469" s="97"/>
      <c r="V5469" s="97"/>
      <c r="W5469" s="97"/>
      <c r="X5469" s="259"/>
      <c r="Y5469" s="259"/>
      <c r="Z5469" s="259"/>
      <c r="AA5469" s="258"/>
      <c r="AB5469" s="258"/>
      <c r="AC5469" s="258"/>
      <c r="AD5469" s="258"/>
      <c r="AE5469" s="258"/>
      <c r="AF5469" s="258"/>
      <c r="AG5469" s="258"/>
      <c r="AH5469" s="258"/>
      <c r="AI5469" s="258"/>
      <c r="AJ5469" s="258"/>
      <c r="AK5469" s="258"/>
      <c r="AL5469" s="258"/>
      <c r="AM5469" s="258"/>
      <c r="AN5469" s="258"/>
      <c r="AO5469" s="258"/>
      <c r="AP5469" s="258"/>
      <c r="AQ5469" s="258"/>
      <c r="AR5469" s="258"/>
      <c r="AT5469" s="193"/>
      <c r="AU5469" s="193"/>
      <c r="AV5469" s="193"/>
      <c r="AW5469" s="193"/>
      <c r="AX5469" s="193"/>
      <c r="AY5469" s="193"/>
      <c r="AZ5469" s="193"/>
      <c r="BA5469" s="193"/>
      <c r="BB5469" s="193"/>
      <c r="BC5469" s="193"/>
      <c r="BD5469" s="193"/>
      <c r="BE5469" s="315"/>
      <c r="BF5469" s="315"/>
      <c r="BG5469" s="315"/>
      <c r="BH5469" s="315"/>
      <c r="BI5469" s="315"/>
      <c r="BJ5469" s="315"/>
      <c r="BK5469" s="315"/>
    </row>
    <row r="5470" spans="1:63" x14ac:dyDescent="0.25">
      <c r="A5470" s="9"/>
      <c r="B5470" s="9"/>
      <c r="C5470" s="9"/>
      <c r="D5470" s="195"/>
      <c r="E5470" s="195"/>
      <c r="F5470" s="195"/>
      <c r="G5470" s="195"/>
      <c r="H5470" s="195"/>
      <c r="I5470" s="195"/>
      <c r="J5470" s="195"/>
      <c r="K5470" s="195"/>
      <c r="L5470" s="195"/>
      <c r="M5470" s="195"/>
      <c r="N5470" s="195"/>
      <c r="O5470" s="195"/>
      <c r="P5470" s="195"/>
      <c r="Q5470" s="239"/>
      <c r="R5470" s="97"/>
      <c r="S5470" s="97"/>
      <c r="T5470" s="97"/>
      <c r="U5470" s="97"/>
      <c r="V5470" s="97"/>
      <c r="W5470" s="97"/>
      <c r="X5470" s="259"/>
      <c r="Y5470" s="259"/>
      <c r="Z5470" s="259"/>
      <c r="AA5470" s="258"/>
      <c r="AB5470" s="258"/>
      <c r="AC5470" s="258"/>
      <c r="AD5470" s="258"/>
      <c r="AE5470" s="258"/>
      <c r="AF5470" s="258"/>
      <c r="AG5470" s="258"/>
      <c r="AH5470" s="258"/>
      <c r="AI5470" s="258"/>
      <c r="AJ5470" s="258"/>
      <c r="AK5470" s="258"/>
      <c r="AL5470" s="258"/>
      <c r="AM5470" s="258"/>
      <c r="AN5470" s="258"/>
      <c r="AO5470" s="258"/>
      <c r="AP5470" s="258"/>
      <c r="AQ5470" s="258"/>
      <c r="AR5470" s="258"/>
      <c r="AT5470" s="193"/>
      <c r="AU5470" s="193"/>
      <c r="AV5470" s="193"/>
      <c r="AW5470" s="193"/>
      <c r="AX5470" s="193"/>
      <c r="AY5470" s="193"/>
      <c r="AZ5470" s="193"/>
      <c r="BA5470" s="193"/>
      <c r="BB5470" s="193"/>
      <c r="BC5470" s="193"/>
      <c r="BD5470" s="193"/>
      <c r="BE5470" s="315"/>
      <c r="BF5470" s="315"/>
      <c r="BG5470" s="315"/>
      <c r="BH5470" s="315"/>
      <c r="BI5470" s="315"/>
      <c r="BJ5470" s="315"/>
      <c r="BK5470" s="315"/>
    </row>
    <row r="5471" spans="1:63" x14ac:dyDescent="0.25">
      <c r="A5471" s="9"/>
      <c r="B5471" s="9"/>
      <c r="C5471" s="9"/>
      <c r="D5471" s="195"/>
      <c r="E5471" s="195"/>
      <c r="F5471" s="195"/>
      <c r="G5471" s="195"/>
      <c r="H5471" s="195"/>
      <c r="I5471" s="195"/>
      <c r="J5471" s="195"/>
      <c r="K5471" s="195"/>
      <c r="L5471" s="195"/>
      <c r="M5471" s="195"/>
      <c r="N5471" s="195"/>
      <c r="O5471" s="195"/>
      <c r="P5471" s="195"/>
      <c r="Q5471" s="239"/>
      <c r="R5471" s="97"/>
      <c r="S5471" s="97"/>
      <c r="T5471" s="97"/>
      <c r="U5471" s="97"/>
      <c r="V5471" s="97"/>
      <c r="W5471" s="97"/>
      <c r="X5471" s="259"/>
      <c r="Y5471" s="259"/>
      <c r="Z5471" s="259"/>
      <c r="AA5471" s="258"/>
      <c r="AB5471" s="258"/>
      <c r="AC5471" s="258"/>
      <c r="AD5471" s="258"/>
      <c r="AE5471" s="258"/>
      <c r="AF5471" s="258"/>
      <c r="AG5471" s="258"/>
      <c r="AH5471" s="258"/>
      <c r="AI5471" s="258"/>
      <c r="AJ5471" s="258"/>
      <c r="AK5471" s="258"/>
      <c r="AL5471" s="258"/>
      <c r="AM5471" s="258"/>
      <c r="AN5471" s="258"/>
      <c r="AO5471" s="258"/>
      <c r="AP5471" s="258"/>
      <c r="AQ5471" s="258"/>
      <c r="AR5471" s="258"/>
      <c r="AT5471" s="193"/>
      <c r="AU5471" s="193"/>
      <c r="AV5471" s="193"/>
      <c r="AW5471" s="193"/>
      <c r="AX5471" s="193"/>
      <c r="AY5471" s="193"/>
      <c r="AZ5471" s="193"/>
      <c r="BA5471" s="193"/>
      <c r="BB5471" s="193"/>
      <c r="BC5471" s="193"/>
      <c r="BD5471" s="193"/>
      <c r="BE5471" s="315"/>
      <c r="BF5471" s="315"/>
      <c r="BG5471" s="315"/>
      <c r="BH5471" s="315"/>
      <c r="BI5471" s="315"/>
      <c r="BJ5471" s="315"/>
      <c r="BK5471" s="315"/>
    </row>
    <row r="5472" spans="1:63" x14ac:dyDescent="0.25">
      <c r="A5472" s="9"/>
      <c r="B5472" s="9"/>
      <c r="C5472" s="9"/>
      <c r="D5472" s="195"/>
      <c r="E5472" s="195"/>
      <c r="F5472" s="195"/>
      <c r="G5472" s="195"/>
      <c r="H5472" s="195"/>
      <c r="I5472" s="195"/>
      <c r="J5472" s="195"/>
      <c r="K5472" s="195"/>
      <c r="L5472" s="195"/>
      <c r="M5472" s="195"/>
      <c r="N5472" s="195"/>
      <c r="O5472" s="195"/>
      <c r="P5472" s="195"/>
      <c r="Q5472" s="239"/>
      <c r="R5472" s="97"/>
      <c r="S5472" s="97"/>
      <c r="T5472" s="97"/>
      <c r="U5472" s="97"/>
      <c r="V5472" s="97"/>
      <c r="W5472" s="97"/>
      <c r="X5472" s="259"/>
      <c r="Y5472" s="259"/>
      <c r="Z5472" s="259"/>
      <c r="AA5472" s="258"/>
      <c r="AB5472" s="258"/>
      <c r="AC5472" s="258"/>
      <c r="AD5472" s="258"/>
      <c r="AE5472" s="258"/>
      <c r="AF5472" s="258"/>
      <c r="AG5472" s="258"/>
      <c r="AH5472" s="258"/>
      <c r="AI5472" s="258"/>
      <c r="AJ5472" s="258"/>
      <c r="AK5472" s="258"/>
      <c r="AL5472" s="258"/>
      <c r="AM5472" s="258"/>
      <c r="AN5472" s="258"/>
      <c r="AO5472" s="258"/>
      <c r="AP5472" s="258"/>
      <c r="AQ5472" s="258"/>
      <c r="AR5472" s="258"/>
      <c r="AT5472" s="193"/>
      <c r="AU5472" s="193"/>
      <c r="AV5472" s="193"/>
      <c r="AW5472" s="193"/>
      <c r="AX5472" s="193"/>
      <c r="AY5472" s="193"/>
      <c r="AZ5472" s="193"/>
      <c r="BA5472" s="193"/>
      <c r="BB5472" s="193"/>
      <c r="BC5472" s="193"/>
      <c r="BD5472" s="193"/>
      <c r="BE5472" s="315"/>
      <c r="BF5472" s="315"/>
      <c r="BG5472" s="315"/>
      <c r="BH5472" s="315"/>
      <c r="BI5472" s="315"/>
      <c r="BJ5472" s="315"/>
      <c r="BK5472" s="315"/>
    </row>
    <row r="5473" spans="1:63" x14ac:dyDescent="0.25">
      <c r="A5473" s="9"/>
      <c r="B5473" s="9"/>
      <c r="C5473" s="9"/>
      <c r="D5473" s="195"/>
      <c r="E5473" s="195"/>
      <c r="F5473" s="195"/>
      <c r="G5473" s="195"/>
      <c r="H5473" s="195"/>
      <c r="I5473" s="195"/>
      <c r="J5473" s="195"/>
      <c r="K5473" s="195"/>
      <c r="L5473" s="195"/>
      <c r="M5473" s="195"/>
      <c r="N5473" s="195"/>
      <c r="O5473" s="195"/>
      <c r="P5473" s="195"/>
      <c r="Q5473" s="239"/>
      <c r="R5473" s="97"/>
      <c r="S5473" s="97"/>
      <c r="T5473" s="97"/>
      <c r="U5473" s="97"/>
      <c r="V5473" s="97"/>
      <c r="W5473" s="97"/>
      <c r="X5473" s="259"/>
      <c r="Y5473" s="259"/>
      <c r="Z5473" s="259"/>
      <c r="AA5473" s="258"/>
      <c r="AB5473" s="258"/>
      <c r="AC5473" s="258"/>
      <c r="AD5473" s="258"/>
      <c r="AE5473" s="258"/>
      <c r="AF5473" s="258"/>
      <c r="AG5473" s="258"/>
      <c r="AH5473" s="258"/>
      <c r="AI5473" s="258"/>
      <c r="AJ5473" s="258"/>
      <c r="AK5473" s="258"/>
      <c r="AL5473" s="258"/>
      <c r="AM5473" s="258"/>
      <c r="AN5473" s="258"/>
      <c r="AO5473" s="258"/>
      <c r="AP5473" s="258"/>
      <c r="AQ5473" s="258"/>
      <c r="AR5473" s="258"/>
      <c r="AT5473" s="193"/>
      <c r="AU5473" s="193"/>
      <c r="AV5473" s="193"/>
      <c r="AW5473" s="193"/>
      <c r="AX5473" s="193"/>
      <c r="AY5473" s="193"/>
      <c r="AZ5473" s="193"/>
      <c r="BA5473" s="193"/>
      <c r="BB5473" s="193"/>
      <c r="BC5473" s="193"/>
      <c r="BD5473" s="193"/>
      <c r="BE5473" s="315"/>
      <c r="BF5473" s="315"/>
      <c r="BG5473" s="315"/>
      <c r="BH5473" s="315"/>
      <c r="BI5473" s="315"/>
      <c r="BJ5473" s="315"/>
      <c r="BK5473" s="315"/>
    </row>
    <row r="5474" spans="1:63" x14ac:dyDescent="0.25">
      <c r="A5474" s="9"/>
      <c r="B5474" s="9"/>
      <c r="C5474" s="9"/>
      <c r="D5474" s="195"/>
      <c r="E5474" s="195"/>
      <c r="F5474" s="195"/>
      <c r="G5474" s="195"/>
      <c r="H5474" s="195"/>
      <c r="I5474" s="195"/>
      <c r="J5474" s="195"/>
      <c r="K5474" s="195"/>
      <c r="L5474" s="195"/>
      <c r="M5474" s="195"/>
      <c r="N5474" s="195"/>
      <c r="O5474" s="195"/>
      <c r="P5474" s="195"/>
      <c r="Q5474" s="239"/>
      <c r="R5474" s="97"/>
      <c r="S5474" s="97"/>
      <c r="T5474" s="97"/>
      <c r="U5474" s="97"/>
      <c r="V5474" s="97"/>
      <c r="W5474" s="97"/>
      <c r="X5474" s="259"/>
      <c r="Y5474" s="259"/>
      <c r="Z5474" s="259"/>
      <c r="AA5474" s="258"/>
      <c r="AB5474" s="258"/>
      <c r="AC5474" s="258"/>
      <c r="AD5474" s="258"/>
      <c r="AE5474" s="258"/>
      <c r="AF5474" s="258"/>
      <c r="AG5474" s="258"/>
      <c r="AH5474" s="258"/>
      <c r="AI5474" s="258"/>
      <c r="AJ5474" s="258"/>
      <c r="AK5474" s="258"/>
      <c r="AL5474" s="258"/>
      <c r="AM5474" s="258"/>
      <c r="AN5474" s="258"/>
      <c r="AO5474" s="258"/>
      <c r="AP5474" s="258"/>
      <c r="AQ5474" s="258"/>
      <c r="AR5474" s="258"/>
      <c r="AT5474" s="193"/>
      <c r="AU5474" s="193"/>
      <c r="AV5474" s="193"/>
      <c r="AW5474" s="193"/>
      <c r="AX5474" s="193"/>
      <c r="AY5474" s="193"/>
      <c r="AZ5474" s="193"/>
      <c r="BA5474" s="193"/>
      <c r="BB5474" s="193"/>
      <c r="BC5474" s="193"/>
      <c r="BD5474" s="193"/>
      <c r="BE5474" s="315"/>
      <c r="BF5474" s="315"/>
      <c r="BG5474" s="315"/>
      <c r="BH5474" s="315"/>
      <c r="BI5474" s="315"/>
      <c r="BJ5474" s="315"/>
      <c r="BK5474" s="315"/>
    </row>
    <row r="5475" spans="1:63" x14ac:dyDescent="0.25">
      <c r="A5475" s="9"/>
      <c r="B5475" s="9"/>
      <c r="C5475" s="9"/>
      <c r="D5475" s="195"/>
      <c r="E5475" s="195"/>
      <c r="F5475" s="195"/>
      <c r="G5475" s="195"/>
      <c r="H5475" s="195"/>
      <c r="I5475" s="195"/>
      <c r="J5475" s="195"/>
      <c r="K5475" s="195"/>
      <c r="L5475" s="195"/>
      <c r="M5475" s="195"/>
      <c r="N5475" s="195"/>
      <c r="O5475" s="195"/>
      <c r="P5475" s="195"/>
      <c r="Q5475" s="239"/>
      <c r="R5475" s="97"/>
      <c r="S5475" s="97"/>
      <c r="T5475" s="97"/>
      <c r="U5475" s="97"/>
      <c r="V5475" s="97"/>
      <c r="W5475" s="97"/>
      <c r="X5475" s="259"/>
      <c r="Y5475" s="259"/>
      <c r="Z5475" s="259"/>
      <c r="AA5475" s="258"/>
      <c r="AB5475" s="258"/>
      <c r="AC5475" s="258"/>
      <c r="AD5475" s="258"/>
      <c r="AE5475" s="258"/>
      <c r="AF5475" s="258"/>
      <c r="AG5475" s="258"/>
      <c r="AH5475" s="258"/>
      <c r="AI5475" s="258"/>
      <c r="AJ5475" s="258"/>
      <c r="AK5475" s="258"/>
      <c r="AL5475" s="258"/>
      <c r="AM5475" s="258"/>
      <c r="AN5475" s="258"/>
      <c r="AO5475" s="258"/>
      <c r="AP5475" s="258"/>
      <c r="AQ5475" s="258"/>
      <c r="AR5475" s="258"/>
      <c r="AT5475" s="193"/>
      <c r="AU5475" s="193"/>
      <c r="AV5475" s="193"/>
      <c r="AW5475" s="193"/>
      <c r="AX5475" s="193"/>
      <c r="AY5475" s="193"/>
      <c r="AZ5475" s="193"/>
      <c r="BA5475" s="193"/>
      <c r="BB5475" s="193"/>
      <c r="BC5475" s="193"/>
      <c r="BD5475" s="193"/>
      <c r="BE5475" s="315"/>
      <c r="BF5475" s="315"/>
      <c r="BG5475" s="315"/>
      <c r="BH5475" s="315"/>
      <c r="BI5475" s="315"/>
      <c r="BJ5475" s="315"/>
      <c r="BK5475" s="315"/>
    </row>
    <row r="5476" spans="1:63" x14ac:dyDescent="0.25">
      <c r="A5476" s="9"/>
      <c r="B5476" s="9"/>
      <c r="C5476" s="9"/>
      <c r="D5476" s="195"/>
      <c r="E5476" s="195"/>
      <c r="F5476" s="195"/>
      <c r="G5476" s="195"/>
      <c r="H5476" s="195"/>
      <c r="I5476" s="195"/>
      <c r="J5476" s="195"/>
      <c r="K5476" s="195"/>
      <c r="L5476" s="195"/>
      <c r="M5476" s="195"/>
      <c r="N5476" s="195"/>
      <c r="O5476" s="195"/>
      <c r="P5476" s="195"/>
      <c r="Q5476" s="239"/>
      <c r="R5476" s="97"/>
      <c r="S5476" s="97"/>
      <c r="T5476" s="97"/>
      <c r="U5476" s="97"/>
      <c r="V5476" s="97"/>
      <c r="W5476" s="97"/>
      <c r="X5476" s="259"/>
      <c r="Y5476" s="259"/>
      <c r="Z5476" s="259"/>
      <c r="AA5476" s="258"/>
      <c r="AB5476" s="258"/>
      <c r="AC5476" s="258"/>
      <c r="AD5476" s="258"/>
      <c r="AE5476" s="258"/>
      <c r="AF5476" s="258"/>
      <c r="AG5476" s="258"/>
      <c r="AH5476" s="258"/>
      <c r="AI5476" s="258"/>
      <c r="AJ5476" s="258"/>
      <c r="AK5476" s="258"/>
      <c r="AL5476" s="258"/>
      <c r="AM5476" s="258"/>
      <c r="AN5476" s="258"/>
      <c r="AO5476" s="258"/>
      <c r="AP5476" s="258"/>
      <c r="AQ5476" s="258"/>
      <c r="AR5476" s="258"/>
      <c r="AT5476" s="193"/>
      <c r="AU5476" s="193"/>
      <c r="AV5476" s="193"/>
      <c r="AW5476" s="193"/>
      <c r="AX5476" s="193"/>
      <c r="AY5476" s="193"/>
      <c r="AZ5476" s="193"/>
      <c r="BA5476" s="193"/>
      <c r="BB5476" s="193"/>
      <c r="BC5476" s="193"/>
      <c r="BD5476" s="193"/>
      <c r="BE5476" s="315"/>
      <c r="BF5476" s="315"/>
      <c r="BG5476" s="315"/>
      <c r="BH5476" s="315"/>
      <c r="BI5476" s="315"/>
      <c r="BJ5476" s="315"/>
      <c r="BK5476" s="315"/>
    </row>
    <row r="5477" spans="1:63" x14ac:dyDescent="0.25">
      <c r="A5477" s="9"/>
      <c r="B5477" s="9"/>
      <c r="C5477" s="9"/>
      <c r="D5477" s="195"/>
      <c r="E5477" s="195"/>
      <c r="F5477" s="195"/>
      <c r="G5477" s="195"/>
      <c r="H5477" s="195"/>
      <c r="I5477" s="195"/>
      <c r="J5477" s="195"/>
      <c r="K5477" s="195"/>
      <c r="L5477" s="195"/>
      <c r="M5477" s="195"/>
      <c r="N5477" s="195"/>
      <c r="O5477" s="195"/>
      <c r="P5477" s="195"/>
      <c r="Q5477" s="239"/>
      <c r="R5477" s="97"/>
      <c r="S5477" s="97"/>
      <c r="T5477" s="97"/>
      <c r="U5477" s="97"/>
      <c r="V5477" s="97"/>
      <c r="W5477" s="97"/>
      <c r="X5477" s="259"/>
      <c r="Y5477" s="259"/>
      <c r="Z5477" s="259"/>
      <c r="AA5477" s="258"/>
      <c r="AB5477" s="258"/>
      <c r="AC5477" s="258"/>
      <c r="AD5477" s="258"/>
      <c r="AE5477" s="258"/>
      <c r="AF5477" s="258"/>
      <c r="AG5477" s="258"/>
      <c r="AH5477" s="258"/>
      <c r="AI5477" s="258"/>
      <c r="AJ5477" s="258"/>
      <c r="AK5477" s="258"/>
      <c r="AL5477" s="258"/>
      <c r="AM5477" s="258"/>
      <c r="AN5477" s="258"/>
      <c r="AO5477" s="258"/>
      <c r="AP5477" s="258"/>
      <c r="AQ5477" s="258"/>
      <c r="AR5477" s="258"/>
      <c r="AT5477" s="193"/>
      <c r="AU5477" s="193"/>
      <c r="AV5477" s="193"/>
      <c r="AW5477" s="193"/>
      <c r="AX5477" s="193"/>
      <c r="AY5477" s="193"/>
      <c r="AZ5477" s="193"/>
      <c r="BA5477" s="193"/>
      <c r="BB5477" s="193"/>
      <c r="BC5477" s="193"/>
      <c r="BD5477" s="193"/>
      <c r="BE5477" s="315"/>
      <c r="BF5477" s="315"/>
      <c r="BG5477" s="315"/>
      <c r="BH5477" s="315"/>
      <c r="BI5477" s="315"/>
      <c r="BJ5477" s="315"/>
      <c r="BK5477" s="315"/>
    </row>
    <row r="5478" spans="1:63" x14ac:dyDescent="0.25">
      <c r="A5478" s="9"/>
      <c r="B5478" s="9"/>
      <c r="C5478" s="9"/>
      <c r="D5478" s="195"/>
      <c r="E5478" s="195"/>
      <c r="F5478" s="195"/>
      <c r="G5478" s="195"/>
      <c r="H5478" s="195"/>
      <c r="I5478" s="195"/>
      <c r="J5478" s="195"/>
      <c r="K5478" s="195"/>
      <c r="L5478" s="195"/>
      <c r="M5478" s="195"/>
      <c r="N5478" s="195"/>
      <c r="O5478" s="195"/>
      <c r="P5478" s="195"/>
      <c r="Q5478" s="239"/>
      <c r="R5478" s="97"/>
      <c r="S5478" s="97"/>
      <c r="T5478" s="97"/>
      <c r="U5478" s="97"/>
      <c r="V5478" s="97"/>
      <c r="W5478" s="97"/>
      <c r="X5478" s="259"/>
      <c r="Y5478" s="259"/>
      <c r="Z5478" s="259"/>
      <c r="AA5478" s="258"/>
      <c r="AB5478" s="258"/>
      <c r="AC5478" s="258"/>
      <c r="AD5478" s="258"/>
      <c r="AE5478" s="258"/>
      <c r="AF5478" s="258"/>
      <c r="AG5478" s="258"/>
      <c r="AH5478" s="258"/>
      <c r="AI5478" s="258"/>
      <c r="AJ5478" s="258"/>
      <c r="AK5478" s="258"/>
      <c r="AL5478" s="258"/>
      <c r="AM5478" s="258"/>
      <c r="AN5478" s="258"/>
      <c r="AO5478" s="258"/>
      <c r="AP5478" s="258"/>
      <c r="AQ5478" s="258"/>
      <c r="AR5478" s="258"/>
      <c r="AT5478" s="193"/>
      <c r="AU5478" s="193"/>
      <c r="AV5478" s="193"/>
      <c r="AW5478" s="193"/>
      <c r="AX5478" s="193"/>
      <c r="AY5478" s="193"/>
      <c r="AZ5478" s="193"/>
      <c r="BA5478" s="193"/>
      <c r="BB5478" s="193"/>
      <c r="BC5478" s="193"/>
      <c r="BD5478" s="193"/>
      <c r="BE5478" s="315"/>
      <c r="BF5478" s="315"/>
      <c r="BG5478" s="315"/>
      <c r="BH5478" s="315"/>
      <c r="BI5478" s="315"/>
      <c r="BJ5478" s="315"/>
      <c r="BK5478" s="315"/>
    </row>
    <row r="5479" spans="1:63" x14ac:dyDescent="0.25">
      <c r="A5479" s="9"/>
      <c r="B5479" s="9"/>
      <c r="C5479" s="9"/>
      <c r="D5479" s="195"/>
      <c r="E5479" s="195"/>
      <c r="F5479" s="195"/>
      <c r="G5479" s="195"/>
      <c r="H5479" s="195"/>
      <c r="I5479" s="195"/>
      <c r="J5479" s="195"/>
      <c r="K5479" s="195"/>
      <c r="L5479" s="195"/>
      <c r="M5479" s="195"/>
      <c r="N5479" s="195"/>
      <c r="O5479" s="195"/>
      <c r="P5479" s="195"/>
      <c r="Q5479" s="239"/>
      <c r="R5479" s="97"/>
      <c r="S5479" s="97"/>
      <c r="T5479" s="97"/>
      <c r="U5479" s="97"/>
      <c r="V5479" s="97"/>
      <c r="W5479" s="97"/>
      <c r="X5479" s="259"/>
      <c r="Y5479" s="259"/>
      <c r="Z5479" s="259"/>
      <c r="AA5479" s="258"/>
      <c r="AB5479" s="258"/>
      <c r="AC5479" s="258"/>
      <c r="AD5479" s="258"/>
      <c r="AE5479" s="258"/>
      <c r="AF5479" s="258"/>
      <c r="AG5479" s="258"/>
      <c r="AH5479" s="258"/>
      <c r="AI5479" s="258"/>
      <c r="AJ5479" s="258"/>
      <c r="AK5479" s="258"/>
      <c r="AL5479" s="258"/>
      <c r="AM5479" s="258"/>
      <c r="AN5479" s="258"/>
      <c r="AO5479" s="258"/>
      <c r="AP5479" s="258"/>
      <c r="AQ5479" s="258"/>
      <c r="AR5479" s="258"/>
      <c r="AT5479" s="193"/>
      <c r="AU5479" s="193"/>
      <c r="AV5479" s="193"/>
      <c r="AW5479" s="193"/>
      <c r="AX5479" s="193"/>
      <c r="AY5479" s="193"/>
      <c r="AZ5479" s="193"/>
      <c r="BA5479" s="193"/>
      <c r="BB5479" s="193"/>
      <c r="BC5479" s="193"/>
      <c r="BD5479" s="193"/>
      <c r="BE5479" s="315"/>
      <c r="BF5479" s="315"/>
      <c r="BG5479" s="315"/>
      <c r="BH5479" s="315"/>
      <c r="BI5479" s="315"/>
      <c r="BJ5479" s="315"/>
      <c r="BK5479" s="315"/>
    </row>
    <row r="5480" spans="1:63" x14ac:dyDescent="0.25">
      <c r="A5480" s="9"/>
      <c r="B5480" s="9"/>
      <c r="C5480" s="9"/>
      <c r="D5480" s="195"/>
      <c r="E5480" s="195"/>
      <c r="F5480" s="195"/>
      <c r="G5480" s="195"/>
      <c r="H5480" s="195"/>
      <c r="I5480" s="195"/>
      <c r="J5480" s="195"/>
      <c r="K5480" s="195"/>
      <c r="L5480" s="195"/>
      <c r="M5480" s="195"/>
      <c r="N5480" s="195"/>
      <c r="O5480" s="195"/>
      <c r="P5480" s="195"/>
      <c r="Q5480" s="239"/>
      <c r="R5480" s="97"/>
      <c r="S5480" s="97"/>
      <c r="T5480" s="97"/>
      <c r="U5480" s="97"/>
      <c r="V5480" s="97"/>
      <c r="W5480" s="97"/>
      <c r="X5480" s="259"/>
      <c r="Y5480" s="259"/>
      <c r="Z5480" s="259"/>
      <c r="AA5480" s="258"/>
      <c r="AB5480" s="258"/>
      <c r="AC5480" s="258"/>
      <c r="AD5480" s="258"/>
      <c r="AE5480" s="258"/>
      <c r="AF5480" s="258"/>
      <c r="AG5480" s="258"/>
      <c r="AH5480" s="258"/>
      <c r="AI5480" s="258"/>
      <c r="AJ5480" s="258"/>
      <c r="AK5480" s="258"/>
      <c r="AL5480" s="258"/>
      <c r="AM5480" s="258"/>
      <c r="AN5480" s="258"/>
      <c r="AO5480" s="258"/>
      <c r="AP5480" s="258"/>
      <c r="AQ5480" s="258"/>
      <c r="AR5480" s="258"/>
      <c r="AT5480" s="193"/>
      <c r="AU5480" s="193"/>
      <c r="AV5480" s="193"/>
      <c r="AW5480" s="193"/>
      <c r="AX5480" s="193"/>
      <c r="AY5480" s="193"/>
      <c r="AZ5480" s="193"/>
      <c r="BA5480" s="193"/>
      <c r="BB5480" s="193"/>
      <c r="BC5480" s="193"/>
      <c r="BD5480" s="193"/>
      <c r="BE5480" s="315"/>
      <c r="BF5480" s="315"/>
      <c r="BG5480" s="315"/>
      <c r="BH5480" s="315"/>
      <c r="BI5480" s="315"/>
      <c r="BJ5480" s="315"/>
      <c r="BK5480" s="315"/>
    </row>
    <row r="5481" spans="1:63" x14ac:dyDescent="0.25">
      <c r="A5481" s="9"/>
      <c r="B5481" s="9"/>
      <c r="C5481" s="9"/>
      <c r="D5481" s="195"/>
      <c r="E5481" s="195"/>
      <c r="F5481" s="195"/>
      <c r="G5481" s="195"/>
      <c r="H5481" s="195"/>
      <c r="I5481" s="195"/>
      <c r="J5481" s="195"/>
      <c r="K5481" s="195"/>
      <c r="L5481" s="195"/>
      <c r="M5481" s="195"/>
      <c r="N5481" s="195"/>
      <c r="O5481" s="195"/>
      <c r="P5481" s="195"/>
      <c r="Q5481" s="239"/>
      <c r="R5481" s="97"/>
      <c r="S5481" s="97"/>
      <c r="T5481" s="97"/>
      <c r="U5481" s="97"/>
      <c r="V5481" s="97"/>
      <c r="W5481" s="97"/>
      <c r="X5481" s="259"/>
      <c r="Y5481" s="259"/>
      <c r="Z5481" s="259"/>
      <c r="AA5481" s="258"/>
      <c r="AB5481" s="258"/>
      <c r="AC5481" s="258"/>
      <c r="AD5481" s="258"/>
      <c r="AE5481" s="258"/>
      <c r="AF5481" s="258"/>
      <c r="AG5481" s="258"/>
      <c r="AH5481" s="258"/>
      <c r="AI5481" s="258"/>
      <c r="AJ5481" s="258"/>
      <c r="AK5481" s="258"/>
      <c r="AL5481" s="258"/>
      <c r="AM5481" s="258"/>
      <c r="AN5481" s="258"/>
      <c r="AO5481" s="258"/>
      <c r="AP5481" s="258"/>
      <c r="AQ5481" s="258"/>
      <c r="AR5481" s="258"/>
      <c r="AT5481" s="193"/>
      <c r="AU5481" s="193"/>
      <c r="AV5481" s="193"/>
      <c r="AW5481" s="193"/>
      <c r="AX5481" s="193"/>
      <c r="AY5481" s="193"/>
      <c r="AZ5481" s="193"/>
      <c r="BA5481" s="193"/>
      <c r="BB5481" s="193"/>
      <c r="BC5481" s="193"/>
      <c r="BD5481" s="193"/>
      <c r="BE5481" s="315"/>
      <c r="BF5481" s="315"/>
      <c r="BG5481" s="315"/>
      <c r="BH5481" s="315"/>
      <c r="BI5481" s="315"/>
      <c r="BJ5481" s="315"/>
      <c r="BK5481" s="315"/>
    </row>
    <row r="5482" spans="1:63" x14ac:dyDescent="0.25">
      <c r="A5482" s="9"/>
      <c r="B5482" s="9"/>
      <c r="C5482" s="9"/>
      <c r="D5482" s="195"/>
      <c r="E5482" s="195"/>
      <c r="F5482" s="195"/>
      <c r="G5482" s="195"/>
      <c r="H5482" s="195"/>
      <c r="I5482" s="195"/>
      <c r="J5482" s="195"/>
      <c r="K5482" s="195"/>
      <c r="L5482" s="195"/>
      <c r="M5482" s="195"/>
      <c r="N5482" s="195"/>
      <c r="O5482" s="195"/>
      <c r="P5482" s="195"/>
      <c r="Q5482" s="239"/>
      <c r="R5482" s="97"/>
      <c r="S5482" s="97"/>
      <c r="T5482" s="97"/>
      <c r="U5482" s="97"/>
      <c r="V5482" s="97"/>
      <c r="W5482" s="97"/>
      <c r="X5482" s="259"/>
      <c r="Y5482" s="259"/>
      <c r="Z5482" s="259"/>
      <c r="AA5482" s="258"/>
      <c r="AB5482" s="258"/>
      <c r="AC5482" s="258"/>
      <c r="AD5482" s="258"/>
      <c r="AE5482" s="258"/>
      <c r="AF5482" s="258"/>
      <c r="AG5482" s="258"/>
      <c r="AH5482" s="258"/>
      <c r="AI5482" s="258"/>
      <c r="AJ5482" s="258"/>
      <c r="AK5482" s="258"/>
      <c r="AL5482" s="258"/>
      <c r="AM5482" s="258"/>
      <c r="AN5482" s="258"/>
      <c r="AO5482" s="258"/>
      <c r="AP5482" s="258"/>
      <c r="AQ5482" s="258"/>
      <c r="AR5482" s="258"/>
      <c r="AT5482" s="193"/>
      <c r="AU5482" s="193"/>
      <c r="AV5482" s="193"/>
      <c r="AW5482" s="193"/>
      <c r="AX5482" s="193"/>
      <c r="AY5482" s="193"/>
      <c r="AZ5482" s="193"/>
      <c r="BA5482" s="193"/>
      <c r="BB5482" s="193"/>
      <c r="BC5482" s="193"/>
      <c r="BD5482" s="193"/>
      <c r="BE5482" s="315"/>
      <c r="BF5482" s="315"/>
      <c r="BG5482" s="315"/>
      <c r="BH5482" s="315"/>
      <c r="BI5482" s="315"/>
      <c r="BJ5482" s="315"/>
      <c r="BK5482" s="315"/>
    </row>
    <row r="5483" spans="1:63" x14ac:dyDescent="0.25">
      <c r="A5483" s="9"/>
      <c r="B5483" s="9"/>
      <c r="C5483" s="9"/>
      <c r="D5483" s="195"/>
      <c r="E5483" s="195"/>
      <c r="F5483" s="195"/>
      <c r="G5483" s="195"/>
      <c r="H5483" s="195"/>
      <c r="I5483" s="195"/>
      <c r="J5483" s="195"/>
      <c r="K5483" s="195"/>
      <c r="L5483" s="195"/>
      <c r="M5483" s="195"/>
      <c r="N5483" s="195"/>
      <c r="O5483" s="195"/>
      <c r="P5483" s="195"/>
      <c r="Q5483" s="239"/>
      <c r="R5483" s="97"/>
      <c r="S5483" s="97"/>
      <c r="T5483" s="97"/>
      <c r="U5483" s="97"/>
      <c r="V5483" s="97"/>
      <c r="W5483" s="97"/>
      <c r="X5483" s="259"/>
      <c r="Y5483" s="259"/>
      <c r="Z5483" s="259"/>
      <c r="AA5483" s="258"/>
      <c r="AB5483" s="258"/>
      <c r="AC5483" s="258"/>
      <c r="AD5483" s="258"/>
      <c r="AE5483" s="258"/>
      <c r="AF5483" s="258"/>
      <c r="AG5483" s="258"/>
      <c r="AH5483" s="258"/>
      <c r="AI5483" s="258"/>
      <c r="AJ5483" s="258"/>
      <c r="AK5483" s="258"/>
      <c r="AL5483" s="258"/>
      <c r="AM5483" s="258"/>
      <c r="AN5483" s="258"/>
      <c r="AO5483" s="258"/>
      <c r="AP5483" s="258"/>
      <c r="AQ5483" s="258"/>
      <c r="AR5483" s="258"/>
      <c r="AT5483" s="193"/>
      <c r="AU5483" s="193"/>
      <c r="AV5483" s="193"/>
      <c r="AW5483" s="193"/>
      <c r="AX5483" s="193"/>
      <c r="AY5483" s="193"/>
      <c r="AZ5483" s="193"/>
      <c r="BA5483" s="193"/>
      <c r="BB5483" s="193"/>
      <c r="BC5483" s="193"/>
      <c r="BD5483" s="193"/>
      <c r="BE5483" s="315"/>
      <c r="BF5483" s="315"/>
      <c r="BG5483" s="315"/>
      <c r="BH5483" s="315"/>
      <c r="BI5483" s="315"/>
      <c r="BJ5483" s="315"/>
      <c r="BK5483" s="315"/>
    </row>
    <row r="5484" spans="1:63" x14ac:dyDescent="0.25">
      <c r="A5484" s="9"/>
      <c r="B5484" s="9"/>
      <c r="C5484" s="9"/>
      <c r="D5484" s="195"/>
      <c r="E5484" s="195"/>
      <c r="F5484" s="195"/>
      <c r="G5484" s="195"/>
      <c r="H5484" s="195"/>
      <c r="I5484" s="195"/>
      <c r="J5484" s="195"/>
      <c r="K5484" s="195"/>
      <c r="L5484" s="195"/>
      <c r="M5484" s="195"/>
      <c r="N5484" s="195"/>
      <c r="O5484" s="195"/>
      <c r="P5484" s="195"/>
      <c r="Q5484" s="239"/>
      <c r="R5484" s="97"/>
      <c r="S5484" s="97"/>
      <c r="T5484" s="97"/>
      <c r="U5484" s="97"/>
      <c r="V5484" s="97"/>
      <c r="W5484" s="97"/>
      <c r="X5484" s="259"/>
      <c r="Y5484" s="259"/>
      <c r="Z5484" s="259"/>
      <c r="AA5484" s="258"/>
      <c r="AB5484" s="258"/>
      <c r="AC5484" s="258"/>
      <c r="AD5484" s="258"/>
      <c r="AE5484" s="258"/>
      <c r="AF5484" s="258"/>
      <c r="AG5484" s="258"/>
      <c r="AH5484" s="258"/>
      <c r="AI5484" s="258"/>
      <c r="AJ5484" s="258"/>
      <c r="AK5484" s="258"/>
      <c r="AL5484" s="258"/>
      <c r="AM5484" s="258"/>
      <c r="AN5484" s="258"/>
      <c r="AO5484" s="258"/>
      <c r="AP5484" s="258"/>
      <c r="AQ5484" s="258"/>
      <c r="AR5484" s="258"/>
      <c r="AT5484" s="193"/>
      <c r="AU5484" s="193"/>
      <c r="AV5484" s="193"/>
      <c r="AW5484" s="193"/>
      <c r="AX5484" s="193"/>
      <c r="AY5484" s="193"/>
      <c r="AZ5484" s="193"/>
      <c r="BA5484" s="193"/>
      <c r="BB5484" s="193"/>
      <c r="BC5484" s="193"/>
      <c r="BD5484" s="193"/>
      <c r="BE5484" s="315"/>
      <c r="BF5484" s="315"/>
      <c r="BG5484" s="315"/>
      <c r="BH5484" s="315"/>
      <c r="BI5484" s="315"/>
      <c r="BJ5484" s="315"/>
      <c r="BK5484" s="315"/>
    </row>
    <row r="5485" spans="1:63" x14ac:dyDescent="0.25">
      <c r="A5485" s="9"/>
      <c r="B5485" s="9"/>
      <c r="C5485" s="9"/>
      <c r="D5485" s="195"/>
      <c r="E5485" s="195"/>
      <c r="F5485" s="195"/>
      <c r="G5485" s="195"/>
      <c r="H5485" s="195"/>
      <c r="I5485" s="195"/>
      <c r="J5485" s="195"/>
      <c r="K5485" s="195"/>
      <c r="L5485" s="195"/>
      <c r="M5485" s="195"/>
      <c r="N5485" s="195"/>
      <c r="O5485" s="195"/>
      <c r="P5485" s="195"/>
      <c r="Q5485" s="239"/>
      <c r="R5485" s="97"/>
      <c r="S5485" s="97"/>
      <c r="T5485" s="97"/>
      <c r="U5485" s="97"/>
      <c r="V5485" s="97"/>
      <c r="W5485" s="97"/>
      <c r="X5485" s="259"/>
      <c r="Y5485" s="259"/>
      <c r="Z5485" s="259"/>
      <c r="AA5485" s="258"/>
      <c r="AB5485" s="258"/>
      <c r="AC5485" s="258"/>
      <c r="AD5485" s="258"/>
      <c r="AE5485" s="258"/>
      <c r="AF5485" s="258"/>
      <c r="AG5485" s="258"/>
      <c r="AH5485" s="258"/>
      <c r="AI5485" s="258"/>
      <c r="AJ5485" s="258"/>
      <c r="AK5485" s="258"/>
      <c r="AL5485" s="258"/>
      <c r="AM5485" s="258"/>
      <c r="AN5485" s="258"/>
      <c r="AO5485" s="258"/>
      <c r="AP5485" s="258"/>
      <c r="AQ5485" s="258"/>
      <c r="AR5485" s="258"/>
      <c r="AT5485" s="193"/>
      <c r="AU5485" s="193"/>
      <c r="AV5485" s="193"/>
      <c r="AW5485" s="193"/>
      <c r="AX5485" s="193"/>
      <c r="AY5485" s="193"/>
      <c r="AZ5485" s="193"/>
      <c r="BA5485" s="193"/>
      <c r="BB5485" s="193"/>
      <c r="BC5485" s="193"/>
      <c r="BD5485" s="193"/>
      <c r="BE5485" s="315"/>
      <c r="BF5485" s="315"/>
      <c r="BG5485" s="315"/>
      <c r="BH5485" s="315"/>
      <c r="BI5485" s="315"/>
      <c r="BJ5485" s="315"/>
      <c r="BK5485" s="315"/>
    </row>
    <row r="5486" spans="1:63" x14ac:dyDescent="0.25">
      <c r="A5486" s="9"/>
      <c r="B5486" s="9"/>
      <c r="C5486" s="9"/>
      <c r="D5486" s="195"/>
      <c r="E5486" s="195"/>
      <c r="F5486" s="195"/>
      <c r="G5486" s="195"/>
      <c r="H5486" s="195"/>
      <c r="I5486" s="195"/>
      <c r="J5486" s="195"/>
      <c r="K5486" s="195"/>
      <c r="L5486" s="195"/>
      <c r="M5486" s="195"/>
      <c r="N5486" s="195"/>
      <c r="O5486" s="195"/>
      <c r="P5486" s="195"/>
      <c r="Q5486" s="239"/>
      <c r="R5486" s="97"/>
      <c r="S5486" s="97"/>
      <c r="T5486" s="97"/>
      <c r="U5486" s="97"/>
      <c r="V5486" s="97"/>
      <c r="W5486" s="97"/>
      <c r="X5486" s="259"/>
      <c r="Y5486" s="259"/>
      <c r="Z5486" s="259"/>
      <c r="AA5486" s="258"/>
      <c r="AB5486" s="258"/>
      <c r="AC5486" s="258"/>
      <c r="AD5486" s="258"/>
      <c r="AE5486" s="258"/>
      <c r="AF5486" s="258"/>
      <c r="AG5486" s="258"/>
      <c r="AH5486" s="258"/>
      <c r="AI5486" s="258"/>
      <c r="AJ5486" s="258"/>
      <c r="AK5486" s="258"/>
      <c r="AL5486" s="258"/>
      <c r="AM5486" s="258"/>
      <c r="AN5486" s="258"/>
      <c r="AO5486" s="258"/>
      <c r="AP5486" s="258"/>
      <c r="AQ5486" s="258"/>
      <c r="AR5486" s="258"/>
      <c r="AT5486" s="193"/>
      <c r="AU5486" s="193"/>
      <c r="AV5486" s="193"/>
      <c r="AW5486" s="193"/>
      <c r="AX5486" s="193"/>
      <c r="AY5486" s="193"/>
      <c r="AZ5486" s="193"/>
      <c r="BA5486" s="193"/>
      <c r="BB5486" s="193"/>
      <c r="BC5486" s="193"/>
      <c r="BD5486" s="193"/>
      <c r="BE5486" s="315"/>
      <c r="BF5486" s="315"/>
      <c r="BG5486" s="315"/>
      <c r="BH5486" s="315"/>
      <c r="BI5486" s="315"/>
      <c r="BJ5486" s="315"/>
      <c r="BK5486" s="315"/>
    </row>
    <row r="5487" spans="1:63" x14ac:dyDescent="0.25">
      <c r="A5487" s="9"/>
      <c r="B5487" s="9"/>
      <c r="C5487" s="9"/>
      <c r="D5487" s="195"/>
      <c r="E5487" s="195"/>
      <c r="F5487" s="195"/>
      <c r="G5487" s="195"/>
      <c r="H5487" s="195"/>
      <c r="I5487" s="195"/>
      <c r="J5487" s="195"/>
      <c r="K5487" s="195"/>
      <c r="L5487" s="195"/>
      <c r="M5487" s="195"/>
      <c r="N5487" s="195"/>
      <c r="O5487" s="195"/>
      <c r="P5487" s="195"/>
      <c r="Q5487" s="239"/>
      <c r="R5487" s="97"/>
      <c r="S5487" s="97"/>
      <c r="T5487" s="97"/>
      <c r="U5487" s="97"/>
      <c r="V5487" s="97"/>
      <c r="W5487" s="97"/>
      <c r="X5487" s="259"/>
      <c r="Y5487" s="259"/>
      <c r="Z5487" s="259"/>
      <c r="AA5487" s="258"/>
      <c r="AB5487" s="258"/>
      <c r="AC5487" s="258"/>
      <c r="AD5487" s="258"/>
      <c r="AE5487" s="258"/>
      <c r="AF5487" s="258"/>
      <c r="AG5487" s="258"/>
      <c r="AH5487" s="258"/>
      <c r="AI5487" s="258"/>
      <c r="AJ5487" s="258"/>
      <c r="AK5487" s="258"/>
      <c r="AL5487" s="258"/>
      <c r="AM5487" s="258"/>
      <c r="AN5487" s="258"/>
      <c r="AO5487" s="258"/>
      <c r="AP5487" s="258"/>
      <c r="AQ5487" s="258"/>
      <c r="AR5487" s="258"/>
      <c r="AT5487" s="193"/>
      <c r="AU5487" s="193"/>
      <c r="AV5487" s="193"/>
      <c r="AW5487" s="193"/>
      <c r="AX5487" s="193"/>
      <c r="AY5487" s="193"/>
      <c r="AZ5487" s="193"/>
      <c r="BA5487" s="193"/>
      <c r="BB5487" s="193"/>
      <c r="BC5487" s="193"/>
      <c r="BD5487" s="193"/>
      <c r="BE5487" s="315"/>
      <c r="BF5487" s="315"/>
      <c r="BG5487" s="315"/>
      <c r="BH5487" s="315"/>
      <c r="BI5487" s="315"/>
      <c r="BJ5487" s="315"/>
      <c r="BK5487" s="315"/>
    </row>
    <row r="5488" spans="1:63" x14ac:dyDescent="0.25">
      <c r="A5488" s="9"/>
      <c r="B5488" s="9"/>
      <c r="C5488" s="9"/>
      <c r="D5488" s="195"/>
      <c r="E5488" s="195"/>
      <c r="F5488" s="195"/>
      <c r="G5488" s="195"/>
      <c r="H5488" s="195"/>
      <c r="I5488" s="195"/>
      <c r="J5488" s="195"/>
      <c r="K5488" s="195"/>
      <c r="L5488" s="195"/>
      <c r="M5488" s="195"/>
      <c r="N5488" s="195"/>
      <c r="O5488" s="195"/>
      <c r="P5488" s="195"/>
      <c r="Q5488" s="239"/>
      <c r="R5488" s="97"/>
      <c r="S5488" s="97"/>
      <c r="T5488" s="97"/>
      <c r="U5488" s="97"/>
      <c r="V5488" s="97"/>
      <c r="W5488" s="97"/>
      <c r="X5488" s="259"/>
      <c r="Y5488" s="259"/>
      <c r="Z5488" s="259"/>
      <c r="AA5488" s="258"/>
      <c r="AB5488" s="258"/>
      <c r="AC5488" s="258"/>
      <c r="AD5488" s="258"/>
      <c r="AE5488" s="258"/>
      <c r="AF5488" s="258"/>
      <c r="AG5488" s="258"/>
      <c r="AH5488" s="258"/>
      <c r="AI5488" s="258"/>
      <c r="AJ5488" s="258"/>
      <c r="AK5488" s="258"/>
      <c r="AL5488" s="258"/>
      <c r="AM5488" s="258"/>
      <c r="AN5488" s="258"/>
      <c r="AO5488" s="258"/>
      <c r="AP5488" s="258"/>
      <c r="AQ5488" s="258"/>
      <c r="AR5488" s="258"/>
      <c r="AT5488" s="193"/>
      <c r="AU5488" s="193"/>
      <c r="AV5488" s="193"/>
      <c r="AW5488" s="193"/>
      <c r="AX5488" s="193"/>
      <c r="AY5488" s="193"/>
      <c r="AZ5488" s="193"/>
      <c r="BA5488" s="193"/>
      <c r="BB5488" s="193"/>
      <c r="BC5488" s="193"/>
      <c r="BD5488" s="193"/>
      <c r="BE5488" s="315"/>
      <c r="BF5488" s="315"/>
      <c r="BG5488" s="315"/>
      <c r="BH5488" s="315"/>
      <c r="BI5488" s="315"/>
      <c r="BJ5488" s="315"/>
      <c r="BK5488" s="315"/>
    </row>
    <row r="5489" spans="1:63" x14ac:dyDescent="0.25">
      <c r="A5489" s="9"/>
      <c r="B5489" s="9"/>
      <c r="C5489" s="9"/>
      <c r="D5489" s="195"/>
      <c r="E5489" s="195"/>
      <c r="F5489" s="195"/>
      <c r="G5489" s="195"/>
      <c r="H5489" s="195"/>
      <c r="I5489" s="195"/>
      <c r="J5489" s="195"/>
      <c r="K5489" s="195"/>
      <c r="L5489" s="195"/>
      <c r="M5489" s="195"/>
      <c r="N5489" s="195"/>
      <c r="O5489" s="195"/>
      <c r="P5489" s="195"/>
      <c r="Q5489" s="239"/>
      <c r="R5489" s="97"/>
      <c r="S5489" s="97"/>
      <c r="T5489" s="97"/>
      <c r="U5489" s="97"/>
      <c r="V5489" s="97"/>
      <c r="W5489" s="97"/>
      <c r="X5489" s="259"/>
      <c r="Y5489" s="259"/>
      <c r="Z5489" s="259"/>
      <c r="AA5489" s="258"/>
      <c r="AB5489" s="258"/>
      <c r="AC5489" s="258"/>
      <c r="AD5489" s="258"/>
      <c r="AE5489" s="258"/>
      <c r="AF5489" s="258"/>
      <c r="AG5489" s="258"/>
      <c r="AH5489" s="258"/>
      <c r="AI5489" s="258"/>
      <c r="AJ5489" s="258"/>
      <c r="AK5489" s="258"/>
      <c r="AL5489" s="258"/>
      <c r="AM5489" s="258"/>
      <c r="AN5489" s="258"/>
      <c r="AO5489" s="258"/>
      <c r="AP5489" s="258"/>
      <c r="AQ5489" s="258"/>
      <c r="AR5489" s="258"/>
      <c r="AT5489" s="193"/>
      <c r="AU5489" s="193"/>
      <c r="AV5489" s="193"/>
      <c r="AW5489" s="193"/>
      <c r="AX5489" s="193"/>
      <c r="AY5489" s="193"/>
      <c r="AZ5489" s="193"/>
      <c r="BA5489" s="193"/>
      <c r="BB5489" s="193"/>
      <c r="BC5489" s="193"/>
      <c r="BD5489" s="193"/>
      <c r="BE5489" s="315"/>
      <c r="BF5489" s="315"/>
      <c r="BG5489" s="315"/>
      <c r="BH5489" s="315"/>
      <c r="BI5489" s="315"/>
      <c r="BJ5489" s="315"/>
      <c r="BK5489" s="315"/>
    </row>
    <row r="5490" spans="1:63" x14ac:dyDescent="0.25">
      <c r="A5490" s="9"/>
      <c r="B5490" s="9"/>
      <c r="C5490" s="9"/>
      <c r="D5490" s="195"/>
      <c r="E5490" s="195"/>
      <c r="F5490" s="195"/>
      <c r="G5490" s="195"/>
      <c r="H5490" s="195"/>
      <c r="I5490" s="195"/>
      <c r="J5490" s="195"/>
      <c r="K5490" s="195"/>
      <c r="L5490" s="195"/>
      <c r="M5490" s="195"/>
      <c r="N5490" s="195"/>
      <c r="O5490" s="195"/>
      <c r="P5490" s="195"/>
      <c r="Q5490" s="239"/>
      <c r="R5490" s="97"/>
      <c r="S5490" s="97"/>
      <c r="T5490" s="97"/>
      <c r="U5490" s="97"/>
      <c r="V5490" s="97"/>
      <c r="W5490" s="97"/>
      <c r="X5490" s="259"/>
      <c r="Y5490" s="259"/>
      <c r="Z5490" s="259"/>
      <c r="AA5490" s="258"/>
      <c r="AB5490" s="258"/>
      <c r="AC5490" s="258"/>
      <c r="AD5490" s="258"/>
      <c r="AE5490" s="258"/>
      <c r="AF5490" s="258"/>
      <c r="AG5490" s="258"/>
      <c r="AH5490" s="258"/>
      <c r="AI5490" s="258"/>
      <c r="AJ5490" s="258"/>
      <c r="AK5490" s="258"/>
      <c r="AL5490" s="258"/>
      <c r="AM5490" s="258"/>
      <c r="AN5490" s="258"/>
      <c r="AO5490" s="258"/>
      <c r="AP5490" s="258"/>
      <c r="AQ5490" s="258"/>
      <c r="AR5490" s="258"/>
      <c r="AT5490" s="193"/>
      <c r="AU5490" s="193"/>
      <c r="AV5490" s="193"/>
      <c r="AW5490" s="193"/>
      <c r="AX5490" s="193"/>
      <c r="AY5490" s="193"/>
      <c r="AZ5490" s="193"/>
      <c r="BA5490" s="193"/>
      <c r="BB5490" s="193"/>
      <c r="BC5490" s="193"/>
      <c r="BD5490" s="193"/>
      <c r="BE5490" s="315"/>
      <c r="BF5490" s="315"/>
      <c r="BG5490" s="315"/>
      <c r="BH5490" s="315"/>
      <c r="BI5490" s="315"/>
      <c r="BJ5490" s="315"/>
      <c r="BK5490" s="315"/>
    </row>
    <row r="5491" spans="1:63" x14ac:dyDescent="0.25">
      <c r="A5491" s="9"/>
      <c r="B5491" s="9"/>
      <c r="C5491" s="9"/>
      <c r="D5491" s="195"/>
      <c r="E5491" s="195"/>
      <c r="F5491" s="195"/>
      <c r="G5491" s="195"/>
      <c r="H5491" s="195"/>
      <c r="I5491" s="195"/>
      <c r="J5491" s="195"/>
      <c r="K5491" s="195"/>
      <c r="L5491" s="195"/>
      <c r="M5491" s="195"/>
      <c r="N5491" s="195"/>
      <c r="O5491" s="195"/>
      <c r="P5491" s="195"/>
      <c r="Q5491" s="239"/>
      <c r="R5491" s="97"/>
      <c r="S5491" s="97"/>
      <c r="T5491" s="97"/>
      <c r="U5491" s="97"/>
      <c r="V5491" s="97"/>
      <c r="W5491" s="97"/>
      <c r="X5491" s="259"/>
      <c r="Y5491" s="259"/>
      <c r="Z5491" s="259"/>
      <c r="AA5491" s="258"/>
      <c r="AB5491" s="258"/>
      <c r="AC5491" s="258"/>
      <c r="AD5491" s="258"/>
      <c r="AE5491" s="258"/>
      <c r="AF5491" s="258"/>
      <c r="AG5491" s="258"/>
      <c r="AH5491" s="258"/>
      <c r="AI5491" s="258"/>
      <c r="AJ5491" s="258"/>
      <c r="AK5491" s="258"/>
      <c r="AL5491" s="258"/>
      <c r="AM5491" s="258"/>
      <c r="AN5491" s="258"/>
      <c r="AO5491" s="258"/>
      <c r="AP5491" s="258"/>
      <c r="AQ5491" s="258"/>
      <c r="AR5491" s="258"/>
      <c r="AT5491" s="193"/>
      <c r="AU5491" s="193"/>
      <c r="AV5491" s="193"/>
      <c r="AW5491" s="193"/>
      <c r="AX5491" s="193"/>
      <c r="AY5491" s="193"/>
      <c r="AZ5491" s="193"/>
      <c r="BA5491" s="193"/>
      <c r="BB5491" s="193"/>
      <c r="BC5491" s="193"/>
      <c r="BD5491" s="193"/>
      <c r="BE5491" s="315"/>
      <c r="BF5491" s="315"/>
      <c r="BG5491" s="315"/>
      <c r="BH5491" s="315"/>
      <c r="BI5491" s="315"/>
      <c r="BJ5491" s="315"/>
      <c r="BK5491" s="315"/>
    </row>
    <row r="5492" spans="1:63" x14ac:dyDescent="0.25">
      <c r="A5492" s="9"/>
      <c r="B5492" s="9"/>
      <c r="C5492" s="9"/>
      <c r="D5492" s="195"/>
      <c r="E5492" s="195"/>
      <c r="F5492" s="195"/>
      <c r="G5492" s="195"/>
      <c r="H5492" s="195"/>
      <c r="I5492" s="195"/>
      <c r="J5492" s="195"/>
      <c r="K5492" s="195"/>
      <c r="L5492" s="195"/>
      <c r="M5492" s="195"/>
      <c r="N5492" s="195"/>
      <c r="O5492" s="195"/>
      <c r="P5492" s="195"/>
      <c r="Q5492" s="239"/>
      <c r="R5492" s="97"/>
      <c r="S5492" s="97"/>
      <c r="T5492" s="97"/>
      <c r="U5492" s="97"/>
      <c r="V5492" s="97"/>
      <c r="W5492" s="97"/>
      <c r="X5492" s="259"/>
      <c r="Y5492" s="259"/>
      <c r="Z5492" s="259"/>
      <c r="AA5492" s="258"/>
      <c r="AB5492" s="258"/>
      <c r="AC5492" s="258"/>
      <c r="AD5492" s="258"/>
      <c r="AE5492" s="258"/>
      <c r="AF5492" s="258"/>
      <c r="AG5492" s="258"/>
      <c r="AH5492" s="258"/>
      <c r="AI5492" s="258"/>
      <c r="AJ5492" s="258"/>
      <c r="AK5492" s="258"/>
      <c r="AL5492" s="258"/>
      <c r="AM5492" s="258"/>
      <c r="AN5492" s="258"/>
      <c r="AO5492" s="258"/>
      <c r="AP5492" s="258"/>
      <c r="AQ5492" s="258"/>
      <c r="AR5492" s="258"/>
      <c r="AT5492" s="193"/>
      <c r="AU5492" s="193"/>
      <c r="AV5492" s="193"/>
      <c r="AW5492" s="193"/>
      <c r="AX5492" s="193"/>
      <c r="AY5492" s="193"/>
      <c r="AZ5492" s="193"/>
      <c r="BA5492" s="193"/>
      <c r="BB5492" s="193"/>
      <c r="BC5492" s="193"/>
      <c r="BD5492" s="193"/>
      <c r="BE5492" s="315"/>
      <c r="BF5492" s="315"/>
      <c r="BG5492" s="315"/>
      <c r="BH5492" s="315"/>
      <c r="BI5492" s="315"/>
      <c r="BJ5492" s="315"/>
      <c r="BK5492" s="315"/>
    </row>
    <row r="5493" spans="1:63" x14ac:dyDescent="0.25">
      <c r="A5493" s="9"/>
      <c r="B5493" s="9"/>
      <c r="C5493" s="9"/>
      <c r="D5493" s="195"/>
      <c r="E5493" s="195"/>
      <c r="F5493" s="195"/>
      <c r="G5493" s="195"/>
      <c r="H5493" s="195"/>
      <c r="I5493" s="195"/>
      <c r="J5493" s="195"/>
      <c r="K5493" s="195"/>
      <c r="L5493" s="195"/>
      <c r="M5493" s="195"/>
      <c r="N5493" s="195"/>
      <c r="O5493" s="195"/>
      <c r="P5493" s="195"/>
      <c r="Q5493" s="239"/>
      <c r="R5493" s="97"/>
      <c r="S5493" s="97"/>
      <c r="T5493" s="97"/>
      <c r="U5493" s="97"/>
      <c r="V5493" s="97"/>
      <c r="W5493" s="97"/>
      <c r="X5493" s="259"/>
      <c r="Y5493" s="259"/>
      <c r="Z5493" s="259"/>
      <c r="AA5493" s="258"/>
      <c r="AB5493" s="258"/>
      <c r="AC5493" s="258"/>
      <c r="AD5493" s="258"/>
      <c r="AE5493" s="258"/>
      <c r="AF5493" s="258"/>
      <c r="AG5493" s="258"/>
      <c r="AH5493" s="258"/>
      <c r="AI5493" s="258"/>
      <c r="AJ5493" s="258"/>
      <c r="AK5493" s="258"/>
      <c r="AL5493" s="258"/>
      <c r="AM5493" s="258"/>
      <c r="AN5493" s="258"/>
      <c r="AO5493" s="258"/>
      <c r="AP5493" s="258"/>
      <c r="AQ5493" s="258"/>
      <c r="AR5493" s="258"/>
      <c r="AT5493" s="193"/>
      <c r="AU5493" s="193"/>
      <c r="AV5493" s="193"/>
      <c r="AW5493" s="193"/>
      <c r="AX5493" s="193"/>
      <c r="AY5493" s="193"/>
      <c r="AZ5493" s="193"/>
      <c r="BA5493" s="193"/>
      <c r="BB5493" s="193"/>
      <c r="BC5493" s="193"/>
      <c r="BD5493" s="193"/>
      <c r="BE5493" s="315"/>
      <c r="BF5493" s="315"/>
      <c r="BG5493" s="315"/>
      <c r="BH5493" s="315"/>
      <c r="BI5493" s="315"/>
      <c r="BJ5493" s="315"/>
      <c r="BK5493" s="315"/>
    </row>
    <row r="5494" spans="1:63" x14ac:dyDescent="0.25">
      <c r="A5494" s="9"/>
      <c r="B5494" s="9"/>
      <c r="C5494" s="9"/>
      <c r="D5494" s="195"/>
      <c r="E5494" s="195"/>
      <c r="F5494" s="195"/>
      <c r="G5494" s="195"/>
      <c r="H5494" s="195"/>
      <c r="I5494" s="195"/>
      <c r="J5494" s="195"/>
      <c r="K5494" s="195"/>
      <c r="L5494" s="195"/>
      <c r="M5494" s="195"/>
      <c r="N5494" s="195"/>
      <c r="O5494" s="195"/>
      <c r="P5494" s="195"/>
      <c r="Q5494" s="239"/>
      <c r="R5494" s="97"/>
      <c r="S5494" s="97"/>
      <c r="T5494" s="97"/>
      <c r="U5494" s="97"/>
      <c r="V5494" s="97"/>
      <c r="W5494" s="97"/>
      <c r="X5494" s="259"/>
      <c r="Y5494" s="259"/>
      <c r="Z5494" s="259"/>
      <c r="AA5494" s="258"/>
      <c r="AB5494" s="258"/>
      <c r="AC5494" s="258"/>
      <c r="AD5494" s="258"/>
      <c r="AE5494" s="258"/>
      <c r="AF5494" s="258"/>
      <c r="AG5494" s="258"/>
      <c r="AH5494" s="258"/>
      <c r="AI5494" s="258"/>
      <c r="AJ5494" s="258"/>
      <c r="AK5494" s="258"/>
      <c r="AL5494" s="258"/>
      <c r="AM5494" s="258"/>
      <c r="AN5494" s="258"/>
      <c r="AO5494" s="258"/>
      <c r="AP5494" s="258"/>
      <c r="AQ5494" s="258"/>
      <c r="AR5494" s="258"/>
      <c r="AT5494" s="193"/>
      <c r="AU5494" s="193"/>
      <c r="AV5494" s="193"/>
      <c r="AW5494" s="193"/>
      <c r="AX5494" s="193"/>
      <c r="AY5494" s="193"/>
      <c r="AZ5494" s="193"/>
      <c r="BA5494" s="193"/>
      <c r="BB5494" s="193"/>
      <c r="BC5494" s="193"/>
      <c r="BD5494" s="193"/>
      <c r="BE5494" s="315"/>
      <c r="BF5494" s="315"/>
      <c r="BG5494" s="315"/>
      <c r="BH5494" s="315"/>
      <c r="BI5494" s="315"/>
      <c r="BJ5494" s="315"/>
      <c r="BK5494" s="315"/>
    </row>
    <row r="5495" spans="1:63" x14ac:dyDescent="0.25">
      <c r="A5495" s="9"/>
      <c r="B5495" s="9"/>
      <c r="C5495" s="9"/>
      <c r="D5495" s="195"/>
      <c r="E5495" s="195"/>
      <c r="F5495" s="195"/>
      <c r="G5495" s="195"/>
      <c r="H5495" s="195"/>
      <c r="I5495" s="195"/>
      <c r="J5495" s="195"/>
      <c r="K5495" s="195"/>
      <c r="L5495" s="195"/>
      <c r="M5495" s="195"/>
      <c r="N5495" s="195"/>
      <c r="O5495" s="195"/>
      <c r="P5495" s="195"/>
      <c r="Q5495" s="239"/>
      <c r="R5495" s="97"/>
      <c r="S5495" s="97"/>
      <c r="T5495" s="97"/>
      <c r="U5495" s="97"/>
      <c r="V5495" s="97"/>
      <c r="W5495" s="97"/>
      <c r="X5495" s="259"/>
      <c r="Y5495" s="259"/>
      <c r="Z5495" s="259"/>
      <c r="AA5495" s="258"/>
      <c r="AB5495" s="258"/>
      <c r="AC5495" s="258"/>
      <c r="AD5495" s="258"/>
      <c r="AE5495" s="258"/>
      <c r="AF5495" s="258"/>
      <c r="AG5495" s="258"/>
      <c r="AH5495" s="258"/>
      <c r="AI5495" s="258"/>
      <c r="AJ5495" s="258"/>
      <c r="AK5495" s="258"/>
      <c r="AL5495" s="258"/>
      <c r="AM5495" s="258"/>
      <c r="AN5495" s="258"/>
      <c r="AO5495" s="258"/>
      <c r="AP5495" s="258"/>
      <c r="AQ5495" s="258"/>
      <c r="AR5495" s="258"/>
      <c r="AT5495" s="193"/>
      <c r="AU5495" s="193"/>
      <c r="AV5495" s="193"/>
      <c r="AW5495" s="193"/>
      <c r="AX5495" s="193"/>
      <c r="AY5495" s="193"/>
      <c r="AZ5495" s="193"/>
      <c r="BA5495" s="193"/>
      <c r="BB5495" s="193"/>
      <c r="BC5495" s="193"/>
      <c r="BD5495" s="193"/>
      <c r="BE5495" s="315"/>
      <c r="BF5495" s="315"/>
      <c r="BG5495" s="315"/>
      <c r="BH5495" s="315"/>
      <c r="BI5495" s="315"/>
      <c r="BJ5495" s="315"/>
      <c r="BK5495" s="315"/>
    </row>
    <row r="5496" spans="1:63" x14ac:dyDescent="0.25">
      <c r="Q5496" s="240"/>
      <c r="R5496" s="99"/>
      <c r="S5496" s="99"/>
      <c r="T5496" s="99"/>
      <c r="U5496" s="99"/>
      <c r="V5496" s="99"/>
      <c r="W5496" s="99"/>
      <c r="X5496" s="258"/>
      <c r="Y5496" s="258"/>
      <c r="Z5496" s="258"/>
      <c r="AA5496" s="258"/>
      <c r="AB5496" s="258"/>
      <c r="AC5496" s="258"/>
      <c r="AD5496" s="258"/>
      <c r="AE5496" s="258"/>
      <c r="AF5496" s="258"/>
      <c r="AG5496" s="258"/>
      <c r="AH5496" s="258"/>
      <c r="AI5496" s="258"/>
      <c r="AJ5496" s="258"/>
      <c r="AK5496" s="258"/>
      <c r="AL5496" s="258"/>
      <c r="AM5496" s="258"/>
      <c r="AN5496" s="258"/>
      <c r="AO5496" s="258"/>
      <c r="AP5496" s="258"/>
      <c r="AQ5496" s="258"/>
      <c r="AR5496" s="258"/>
      <c r="AT5496" s="193"/>
      <c r="AU5496" s="193"/>
      <c r="AV5496" s="193"/>
      <c r="AW5496" s="193"/>
      <c r="AX5496" s="193"/>
      <c r="AY5496" s="193"/>
      <c r="AZ5496" s="193"/>
      <c r="BA5496" s="193"/>
      <c r="BB5496" s="193"/>
      <c r="BC5496" s="193"/>
      <c r="BD5496" s="193"/>
      <c r="BE5496" s="315"/>
      <c r="BF5496" s="315"/>
      <c r="BG5496" s="315"/>
      <c r="BH5496" s="315"/>
      <c r="BI5496" s="315"/>
      <c r="BJ5496" s="315"/>
      <c r="BK5496" s="315"/>
    </row>
    <row r="5497" spans="1:63" x14ac:dyDescent="0.25">
      <c r="Q5497" s="240"/>
      <c r="R5497" s="99"/>
      <c r="S5497" s="99"/>
      <c r="T5497" s="99"/>
      <c r="U5497" s="99"/>
      <c r="V5497" s="99"/>
      <c r="W5497" s="99"/>
      <c r="X5497" s="258"/>
      <c r="Y5497" s="258"/>
      <c r="Z5497" s="258"/>
      <c r="AA5497" s="258"/>
      <c r="AB5497" s="258"/>
      <c r="AC5497" s="258"/>
      <c r="AD5497" s="258"/>
      <c r="AE5497" s="258"/>
      <c r="AF5497" s="258"/>
      <c r="AG5497" s="258"/>
      <c r="AH5497" s="258"/>
      <c r="AI5497" s="258"/>
      <c r="AJ5497" s="258"/>
      <c r="AK5497" s="258"/>
      <c r="AL5497" s="258"/>
      <c r="AM5497" s="258"/>
      <c r="AN5497" s="258"/>
      <c r="AO5497" s="258"/>
      <c r="AP5497" s="258"/>
      <c r="AQ5497" s="258"/>
      <c r="AR5497" s="258"/>
      <c r="AT5497" s="193"/>
      <c r="AU5497" s="193"/>
      <c r="AV5497" s="193"/>
      <c r="AW5497" s="193"/>
      <c r="AX5497" s="193"/>
      <c r="AY5497" s="193"/>
      <c r="AZ5497" s="193"/>
      <c r="BA5497" s="193"/>
      <c r="BB5497" s="193"/>
      <c r="BC5497" s="193"/>
      <c r="BD5497" s="193"/>
      <c r="BE5497" s="315"/>
      <c r="BF5497" s="315"/>
      <c r="BG5497" s="315"/>
      <c r="BH5497" s="315"/>
      <c r="BI5497" s="315"/>
      <c r="BJ5497" s="315"/>
      <c r="BK5497" s="315"/>
    </row>
    <row r="5498" spans="1:63" x14ac:dyDescent="0.25">
      <c r="Q5498" s="240"/>
      <c r="R5498" s="99"/>
      <c r="S5498" s="99"/>
      <c r="T5498" s="99"/>
      <c r="U5498" s="99"/>
      <c r="V5498" s="99"/>
      <c r="W5498" s="99"/>
      <c r="X5498" s="258"/>
      <c r="Y5498" s="258"/>
      <c r="Z5498" s="258"/>
      <c r="AA5498" s="258"/>
      <c r="AB5498" s="258"/>
      <c r="AC5498" s="258"/>
      <c r="AD5498" s="258"/>
      <c r="AE5498" s="258"/>
      <c r="AF5498" s="258"/>
      <c r="AG5498" s="258"/>
      <c r="AH5498" s="258"/>
      <c r="AI5498" s="258"/>
      <c r="AJ5498" s="258"/>
      <c r="AK5498" s="258"/>
      <c r="AL5498" s="258"/>
      <c r="AM5498" s="258"/>
      <c r="AN5498" s="258"/>
      <c r="AO5498" s="258"/>
      <c r="AP5498" s="258"/>
      <c r="AQ5498" s="258"/>
      <c r="AR5498" s="258"/>
      <c r="AT5498" s="193"/>
      <c r="AU5498" s="193"/>
      <c r="AV5498" s="193"/>
      <c r="AW5498" s="193"/>
      <c r="AX5498" s="193"/>
      <c r="AY5498" s="193"/>
      <c r="AZ5498" s="193"/>
      <c r="BA5498" s="193"/>
      <c r="BB5498" s="193"/>
      <c r="BC5498" s="193"/>
      <c r="BD5498" s="193"/>
      <c r="BE5498" s="315"/>
      <c r="BF5498" s="315"/>
      <c r="BG5498" s="315"/>
      <c r="BH5498" s="315"/>
      <c r="BI5498" s="315"/>
      <c r="BJ5498" s="315"/>
      <c r="BK5498" s="315"/>
    </row>
    <row r="5499" spans="1:63" x14ac:dyDescent="0.25">
      <c r="Q5499" s="240"/>
      <c r="R5499" s="99"/>
      <c r="S5499" s="99"/>
      <c r="T5499" s="99"/>
      <c r="U5499" s="99"/>
      <c r="V5499" s="99"/>
      <c r="W5499" s="99"/>
      <c r="X5499" s="258"/>
      <c r="Y5499" s="258"/>
      <c r="Z5499" s="258"/>
      <c r="AA5499" s="258"/>
      <c r="AB5499" s="258"/>
      <c r="AC5499" s="258"/>
      <c r="AD5499" s="258"/>
      <c r="AE5499" s="258"/>
      <c r="AF5499" s="258"/>
      <c r="AG5499" s="258"/>
      <c r="AH5499" s="258"/>
      <c r="AI5499" s="258"/>
      <c r="AJ5499" s="258"/>
      <c r="AK5499" s="258"/>
      <c r="AL5499" s="258"/>
      <c r="AM5499" s="258"/>
      <c r="AN5499" s="258"/>
      <c r="AO5499" s="258"/>
      <c r="AP5499" s="258"/>
      <c r="AQ5499" s="258"/>
      <c r="AR5499" s="258"/>
      <c r="AT5499" s="193"/>
      <c r="AU5499" s="193"/>
      <c r="AV5499" s="193"/>
      <c r="AW5499" s="193"/>
      <c r="AX5499" s="193"/>
      <c r="AY5499" s="193"/>
      <c r="AZ5499" s="193"/>
      <c r="BA5499" s="193"/>
      <c r="BB5499" s="193"/>
      <c r="BC5499" s="193"/>
      <c r="BD5499" s="193"/>
      <c r="BE5499" s="315"/>
      <c r="BF5499" s="315"/>
      <c r="BG5499" s="315"/>
      <c r="BH5499" s="315"/>
      <c r="BI5499" s="315"/>
      <c r="BJ5499" s="315"/>
      <c r="BK5499" s="315"/>
    </row>
    <row r="5500" spans="1:63" x14ac:dyDescent="0.25">
      <c r="Q5500" s="240"/>
      <c r="R5500" s="99"/>
      <c r="S5500" s="99"/>
      <c r="T5500" s="99"/>
      <c r="U5500" s="99"/>
      <c r="V5500" s="99"/>
      <c r="W5500" s="99"/>
      <c r="X5500" s="258"/>
      <c r="Y5500" s="258"/>
      <c r="Z5500" s="258"/>
      <c r="AA5500" s="258"/>
      <c r="AB5500" s="258"/>
      <c r="AC5500" s="258"/>
      <c r="AD5500" s="258"/>
      <c r="AE5500" s="258"/>
      <c r="AF5500" s="258"/>
      <c r="AG5500" s="258"/>
      <c r="AH5500" s="258"/>
      <c r="AI5500" s="258"/>
      <c r="AJ5500" s="258"/>
      <c r="AK5500" s="258"/>
      <c r="AL5500" s="258"/>
      <c r="AM5500" s="258"/>
      <c r="AN5500" s="258"/>
      <c r="AO5500" s="258"/>
      <c r="AP5500" s="258"/>
      <c r="AQ5500" s="258"/>
      <c r="AR5500" s="258"/>
      <c r="AT5500" s="193"/>
      <c r="AU5500" s="193"/>
      <c r="AV5500" s="193"/>
      <c r="AW5500" s="193"/>
      <c r="AX5500" s="193"/>
      <c r="AY5500" s="193"/>
      <c r="AZ5500" s="193"/>
      <c r="BA5500" s="193"/>
      <c r="BB5500" s="193"/>
      <c r="BC5500" s="193"/>
      <c r="BD5500" s="193"/>
      <c r="BE5500" s="315"/>
      <c r="BF5500" s="315"/>
      <c r="BG5500" s="315"/>
      <c r="BH5500" s="315"/>
      <c r="BI5500" s="315"/>
      <c r="BJ5500" s="315"/>
      <c r="BK5500" s="315"/>
    </row>
    <row r="5501" spans="1:63" x14ac:dyDescent="0.25">
      <c r="Q5501" s="240"/>
      <c r="R5501" s="99"/>
      <c r="S5501" s="99"/>
      <c r="T5501" s="99"/>
      <c r="U5501" s="99"/>
      <c r="V5501" s="99"/>
      <c r="W5501" s="99"/>
      <c r="X5501" s="258"/>
      <c r="Y5501" s="258"/>
      <c r="Z5501" s="258"/>
      <c r="AA5501" s="258"/>
      <c r="AB5501" s="258"/>
      <c r="AC5501" s="258"/>
      <c r="AD5501" s="258"/>
      <c r="AE5501" s="258"/>
      <c r="AF5501" s="258"/>
      <c r="AG5501" s="258"/>
      <c r="AH5501" s="258"/>
      <c r="AI5501" s="258"/>
      <c r="AJ5501" s="258"/>
      <c r="AK5501" s="258"/>
      <c r="AL5501" s="258"/>
      <c r="AM5501" s="258"/>
      <c r="AN5501" s="258"/>
      <c r="AO5501" s="258"/>
      <c r="AP5501" s="258"/>
      <c r="AQ5501" s="258"/>
      <c r="AR5501" s="258"/>
      <c r="AT5501" s="193"/>
      <c r="AU5501" s="193"/>
      <c r="AV5501" s="193"/>
      <c r="AW5501" s="193"/>
      <c r="AX5501" s="193"/>
      <c r="AY5501" s="193"/>
      <c r="AZ5501" s="193"/>
      <c r="BA5501" s="193"/>
      <c r="BB5501" s="193"/>
      <c r="BC5501" s="193"/>
      <c r="BD5501" s="193"/>
      <c r="BE5501" s="315"/>
      <c r="BF5501" s="315"/>
      <c r="BG5501" s="315"/>
      <c r="BH5501" s="315"/>
      <c r="BI5501" s="315"/>
      <c r="BJ5501" s="315"/>
      <c r="BK5501" s="315"/>
    </row>
    <row r="5502" spans="1:63" x14ac:dyDescent="0.25">
      <c r="Q5502" s="240"/>
      <c r="R5502" s="99"/>
      <c r="S5502" s="99"/>
      <c r="T5502" s="99"/>
      <c r="U5502" s="99"/>
      <c r="V5502" s="99"/>
      <c r="W5502" s="99"/>
      <c r="X5502" s="258"/>
      <c r="Y5502" s="258"/>
      <c r="Z5502" s="258"/>
      <c r="AA5502" s="258"/>
      <c r="AB5502" s="258"/>
      <c r="AC5502" s="258"/>
      <c r="AD5502" s="258"/>
      <c r="AE5502" s="258"/>
      <c r="AF5502" s="258"/>
      <c r="AG5502" s="258"/>
      <c r="AH5502" s="258"/>
      <c r="AI5502" s="258"/>
      <c r="AJ5502" s="258"/>
      <c r="AK5502" s="258"/>
      <c r="AL5502" s="258"/>
      <c r="AM5502" s="258"/>
      <c r="AN5502" s="258"/>
      <c r="AO5502" s="258"/>
      <c r="AP5502" s="258"/>
      <c r="AQ5502" s="258"/>
      <c r="AR5502" s="258"/>
      <c r="AT5502" s="193"/>
      <c r="AU5502" s="193"/>
      <c r="AV5502" s="193"/>
      <c r="AW5502" s="193"/>
      <c r="AX5502" s="193"/>
      <c r="AY5502" s="193"/>
      <c r="AZ5502" s="193"/>
      <c r="BA5502" s="193"/>
      <c r="BB5502" s="193"/>
      <c r="BC5502" s="193"/>
      <c r="BD5502" s="193"/>
      <c r="BE5502" s="315"/>
      <c r="BF5502" s="315"/>
      <c r="BG5502" s="315"/>
      <c r="BH5502" s="315"/>
      <c r="BI5502" s="315"/>
      <c r="BJ5502" s="315"/>
      <c r="BK5502" s="315"/>
    </row>
    <row r="5503" spans="1:63" x14ac:dyDescent="0.25">
      <c r="Q5503" s="240"/>
      <c r="R5503" s="99"/>
      <c r="S5503" s="99"/>
      <c r="T5503" s="99"/>
      <c r="U5503" s="99"/>
      <c r="V5503" s="99"/>
      <c r="W5503" s="99"/>
      <c r="X5503" s="258"/>
      <c r="Y5503" s="258"/>
      <c r="Z5503" s="258"/>
      <c r="AA5503" s="258"/>
      <c r="AB5503" s="258"/>
      <c r="AC5503" s="258"/>
      <c r="AD5503" s="258"/>
      <c r="AE5503" s="258"/>
      <c r="AF5503" s="258"/>
      <c r="AG5503" s="258"/>
      <c r="AH5503" s="258"/>
      <c r="AI5503" s="258"/>
      <c r="AJ5503" s="258"/>
      <c r="AK5503" s="258"/>
      <c r="AL5503" s="258"/>
      <c r="AM5503" s="258"/>
      <c r="AN5503" s="258"/>
      <c r="AO5503" s="258"/>
      <c r="AP5503" s="258"/>
      <c r="AQ5503" s="258"/>
      <c r="AR5503" s="258"/>
      <c r="AT5503" s="193"/>
      <c r="AU5503" s="193"/>
      <c r="AV5503" s="193"/>
      <c r="AW5503" s="193"/>
      <c r="AX5503" s="193"/>
      <c r="AY5503" s="193"/>
      <c r="AZ5503" s="193"/>
      <c r="BA5503" s="193"/>
      <c r="BB5503" s="193"/>
      <c r="BC5503" s="193"/>
      <c r="BD5503" s="193"/>
      <c r="BE5503" s="315"/>
      <c r="BF5503" s="315"/>
      <c r="BG5503" s="315"/>
      <c r="BH5503" s="315"/>
      <c r="BI5503" s="315"/>
      <c r="BJ5503" s="315"/>
      <c r="BK5503" s="315"/>
    </row>
    <row r="5504" spans="1:63" x14ac:dyDescent="0.25">
      <c r="Q5504" s="240"/>
      <c r="R5504" s="99"/>
      <c r="S5504" s="99"/>
      <c r="T5504" s="99"/>
      <c r="U5504" s="99"/>
      <c r="V5504" s="99"/>
      <c r="W5504" s="99"/>
      <c r="X5504" s="258"/>
      <c r="Y5504" s="258"/>
      <c r="Z5504" s="258"/>
      <c r="AA5504" s="258"/>
      <c r="AB5504" s="258"/>
      <c r="AC5504" s="258"/>
      <c r="AD5504" s="258"/>
      <c r="AE5504" s="258"/>
      <c r="AF5504" s="258"/>
      <c r="AG5504" s="258"/>
      <c r="AH5504" s="258"/>
      <c r="AI5504" s="258"/>
      <c r="AJ5504" s="258"/>
      <c r="AK5504" s="258"/>
      <c r="AL5504" s="258"/>
      <c r="AM5504" s="258"/>
      <c r="AN5504" s="258"/>
      <c r="AO5504" s="258"/>
      <c r="AP5504" s="258"/>
      <c r="AQ5504" s="258"/>
      <c r="AR5504" s="258"/>
      <c r="AT5504" s="193"/>
      <c r="AU5504" s="193"/>
      <c r="AV5504" s="193"/>
      <c r="AW5504" s="193"/>
      <c r="AX5504" s="193"/>
      <c r="AY5504" s="193"/>
      <c r="AZ5504" s="193"/>
      <c r="BA5504" s="193"/>
      <c r="BB5504" s="193"/>
      <c r="BC5504" s="193"/>
      <c r="BD5504" s="193"/>
      <c r="BE5504" s="315"/>
      <c r="BF5504" s="315"/>
      <c r="BG5504" s="315"/>
      <c r="BH5504" s="315"/>
      <c r="BI5504" s="315"/>
      <c r="BJ5504" s="315"/>
      <c r="BK5504" s="315"/>
    </row>
    <row r="5505" spans="17:63" x14ac:dyDescent="0.25">
      <c r="Q5505" s="240"/>
      <c r="R5505" s="99"/>
      <c r="S5505" s="99"/>
      <c r="T5505" s="99"/>
      <c r="U5505" s="99"/>
      <c r="V5505" s="99"/>
      <c r="W5505" s="99"/>
      <c r="X5505" s="258"/>
      <c r="Y5505" s="258"/>
      <c r="Z5505" s="258"/>
      <c r="AA5505" s="258"/>
      <c r="AB5505" s="258"/>
      <c r="AC5505" s="258"/>
      <c r="AD5505" s="258"/>
      <c r="AE5505" s="258"/>
      <c r="AF5505" s="258"/>
      <c r="AG5505" s="258"/>
      <c r="AH5505" s="258"/>
      <c r="AI5505" s="258"/>
      <c r="AJ5505" s="258"/>
      <c r="AK5505" s="258"/>
      <c r="AL5505" s="258"/>
      <c r="AM5505" s="258"/>
      <c r="AN5505" s="258"/>
      <c r="AO5505" s="258"/>
      <c r="AP5505" s="258"/>
      <c r="AQ5505" s="258"/>
      <c r="AR5505" s="258"/>
      <c r="AT5505" s="193"/>
      <c r="AU5505" s="193"/>
      <c r="AV5505" s="193"/>
      <c r="AW5505" s="193"/>
      <c r="AX5505" s="193"/>
      <c r="AY5505" s="193"/>
      <c r="AZ5505" s="193"/>
      <c r="BA5505" s="193"/>
      <c r="BB5505" s="193"/>
      <c r="BC5505" s="193"/>
      <c r="BD5505" s="193"/>
      <c r="BE5505" s="315"/>
      <c r="BF5505" s="315"/>
      <c r="BG5505" s="315"/>
      <c r="BH5505" s="315"/>
      <c r="BI5505" s="315"/>
      <c r="BJ5505" s="315"/>
      <c r="BK5505" s="315"/>
    </row>
    <row r="5506" spans="17:63" x14ac:dyDescent="0.25">
      <c r="Q5506" s="240"/>
      <c r="R5506" s="99"/>
      <c r="S5506" s="99"/>
      <c r="T5506" s="99"/>
      <c r="U5506" s="99"/>
      <c r="V5506" s="99"/>
      <c r="W5506" s="99"/>
      <c r="X5506" s="258"/>
      <c r="Y5506" s="258"/>
      <c r="Z5506" s="258"/>
      <c r="AA5506" s="258"/>
      <c r="AB5506" s="258"/>
      <c r="AC5506" s="258"/>
      <c r="AD5506" s="258"/>
      <c r="AE5506" s="258"/>
      <c r="AF5506" s="258"/>
      <c r="AG5506" s="258"/>
      <c r="AH5506" s="258"/>
      <c r="AI5506" s="258"/>
      <c r="AJ5506" s="258"/>
      <c r="AK5506" s="258"/>
      <c r="AL5506" s="258"/>
      <c r="AM5506" s="258"/>
      <c r="AN5506" s="258"/>
      <c r="AO5506" s="258"/>
      <c r="AP5506" s="258"/>
      <c r="AQ5506" s="258"/>
      <c r="AR5506" s="258"/>
      <c r="AT5506" s="193"/>
      <c r="AU5506" s="193"/>
      <c r="AV5506" s="193"/>
      <c r="AW5506" s="193"/>
      <c r="AX5506" s="193"/>
      <c r="AY5506" s="193"/>
      <c r="AZ5506" s="193"/>
      <c r="BA5506" s="193"/>
      <c r="BB5506" s="193"/>
      <c r="BC5506" s="193"/>
      <c r="BD5506" s="193"/>
      <c r="BE5506" s="315"/>
      <c r="BF5506" s="315"/>
      <c r="BG5506" s="315"/>
      <c r="BH5506" s="315"/>
      <c r="BI5506" s="315"/>
      <c r="BJ5506" s="315"/>
      <c r="BK5506" s="315"/>
    </row>
    <row r="5507" spans="17:63" x14ac:dyDescent="0.25">
      <c r="Q5507" s="240"/>
      <c r="R5507" s="99"/>
      <c r="S5507" s="99"/>
      <c r="T5507" s="99"/>
      <c r="U5507" s="99"/>
      <c r="V5507" s="99"/>
      <c r="W5507" s="99"/>
      <c r="X5507" s="258"/>
      <c r="Y5507" s="258"/>
      <c r="Z5507" s="258"/>
      <c r="AA5507" s="258"/>
      <c r="AB5507" s="258"/>
      <c r="AC5507" s="258"/>
      <c r="AD5507" s="258"/>
      <c r="AE5507" s="258"/>
      <c r="AF5507" s="258"/>
      <c r="AG5507" s="258"/>
      <c r="AH5507" s="258"/>
      <c r="AI5507" s="258"/>
      <c r="AJ5507" s="258"/>
      <c r="AK5507" s="258"/>
      <c r="AL5507" s="258"/>
      <c r="AM5507" s="258"/>
      <c r="AN5507" s="258"/>
      <c r="AO5507" s="258"/>
      <c r="AP5507" s="258"/>
      <c r="AQ5507" s="258"/>
      <c r="AR5507" s="258"/>
      <c r="AT5507" s="193"/>
      <c r="AU5507" s="193"/>
      <c r="AV5507" s="193"/>
      <c r="AW5507" s="193"/>
      <c r="AX5507" s="193"/>
      <c r="AY5507" s="193"/>
      <c r="AZ5507" s="193"/>
      <c r="BA5507" s="193"/>
      <c r="BB5507" s="193"/>
      <c r="BC5507" s="193"/>
      <c r="BD5507" s="193"/>
      <c r="BE5507" s="315"/>
      <c r="BF5507" s="315"/>
      <c r="BG5507" s="315"/>
      <c r="BH5507" s="315"/>
      <c r="BI5507" s="315"/>
      <c r="BJ5507" s="315"/>
      <c r="BK5507" s="315"/>
    </row>
    <row r="5508" spans="17:63" x14ac:dyDescent="0.25">
      <c r="Q5508" s="240"/>
      <c r="R5508" s="99"/>
      <c r="S5508" s="99"/>
      <c r="T5508" s="99"/>
      <c r="U5508" s="99"/>
      <c r="V5508" s="99"/>
      <c r="W5508" s="99"/>
      <c r="X5508" s="258"/>
      <c r="Y5508" s="258"/>
      <c r="Z5508" s="258"/>
      <c r="AA5508" s="258"/>
      <c r="AB5508" s="258"/>
      <c r="AC5508" s="258"/>
      <c r="AD5508" s="258"/>
      <c r="AE5508" s="258"/>
      <c r="AF5508" s="258"/>
      <c r="AG5508" s="258"/>
      <c r="AH5508" s="258"/>
      <c r="AI5508" s="258"/>
      <c r="AJ5508" s="258"/>
      <c r="AK5508" s="258"/>
      <c r="AL5508" s="258"/>
      <c r="AM5508" s="258"/>
      <c r="AN5508" s="258"/>
      <c r="AO5508" s="258"/>
      <c r="AP5508" s="258"/>
      <c r="AQ5508" s="258"/>
      <c r="AR5508" s="258"/>
      <c r="AT5508" s="193"/>
      <c r="AU5508" s="193"/>
      <c r="AV5508" s="193"/>
      <c r="AW5508" s="193"/>
      <c r="AX5508" s="193"/>
      <c r="AY5508" s="193"/>
      <c r="AZ5508" s="193"/>
      <c r="BA5508" s="193"/>
      <c r="BB5508" s="193"/>
      <c r="BC5508" s="193"/>
      <c r="BD5508" s="193"/>
      <c r="BE5508" s="315"/>
      <c r="BF5508" s="315"/>
      <c r="BG5508" s="315"/>
      <c r="BH5508" s="315"/>
      <c r="BI5508" s="315"/>
      <c r="BJ5508" s="315"/>
      <c r="BK5508" s="315"/>
    </row>
    <row r="5509" spans="17:63" x14ac:dyDescent="0.25">
      <c r="Q5509" s="240"/>
      <c r="R5509" s="99"/>
      <c r="S5509" s="99"/>
      <c r="T5509" s="99"/>
      <c r="U5509" s="99"/>
      <c r="V5509" s="99"/>
      <c r="W5509" s="99"/>
      <c r="X5509" s="258"/>
      <c r="Y5509" s="258"/>
      <c r="Z5509" s="258"/>
      <c r="AA5509" s="258"/>
      <c r="AB5509" s="258"/>
      <c r="AC5509" s="258"/>
      <c r="AD5509" s="258"/>
      <c r="AE5509" s="258"/>
      <c r="AF5509" s="258"/>
      <c r="AG5509" s="258"/>
      <c r="AH5509" s="258"/>
      <c r="AI5509" s="258"/>
      <c r="AJ5509" s="258"/>
      <c r="AK5509" s="258"/>
      <c r="AL5509" s="258"/>
      <c r="AM5509" s="258"/>
      <c r="AN5509" s="258"/>
      <c r="AO5509" s="258"/>
      <c r="AP5509" s="258"/>
      <c r="AQ5509" s="258"/>
      <c r="AR5509" s="258"/>
      <c r="AT5509" s="193"/>
      <c r="AU5509" s="193"/>
      <c r="AV5509" s="193"/>
      <c r="AW5509" s="193"/>
      <c r="AX5509" s="193"/>
      <c r="AY5509" s="193"/>
      <c r="AZ5509" s="193"/>
      <c r="BA5509" s="193"/>
      <c r="BB5509" s="193"/>
      <c r="BC5509" s="193"/>
      <c r="BD5509" s="193"/>
      <c r="BE5509" s="315"/>
      <c r="BF5509" s="315"/>
      <c r="BG5509" s="315"/>
      <c r="BH5509" s="315"/>
      <c r="BI5509" s="315"/>
      <c r="BJ5509" s="315"/>
      <c r="BK5509" s="315"/>
    </row>
    <row r="5510" spans="17:63" x14ac:dyDescent="0.25">
      <c r="Q5510" s="240"/>
      <c r="R5510" s="99"/>
      <c r="S5510" s="99"/>
      <c r="T5510" s="99"/>
      <c r="U5510" s="99"/>
      <c r="V5510" s="99"/>
      <c r="W5510" s="99"/>
      <c r="X5510" s="258"/>
      <c r="Y5510" s="258"/>
      <c r="Z5510" s="258"/>
      <c r="AA5510" s="258"/>
      <c r="AB5510" s="258"/>
      <c r="AC5510" s="258"/>
      <c r="AD5510" s="258"/>
      <c r="AE5510" s="258"/>
      <c r="AF5510" s="258"/>
      <c r="AG5510" s="258"/>
      <c r="AH5510" s="258"/>
      <c r="AI5510" s="258"/>
      <c r="AJ5510" s="258"/>
      <c r="AK5510" s="258"/>
      <c r="AL5510" s="258"/>
      <c r="AM5510" s="258"/>
      <c r="AN5510" s="258"/>
      <c r="AO5510" s="258"/>
      <c r="AP5510" s="258"/>
      <c r="AQ5510" s="258"/>
      <c r="AR5510" s="258"/>
      <c r="AT5510" s="193"/>
      <c r="AU5510" s="193"/>
      <c r="AV5510" s="193"/>
      <c r="AW5510" s="193"/>
      <c r="AX5510" s="193"/>
      <c r="AY5510" s="193"/>
      <c r="AZ5510" s="193"/>
      <c r="BA5510" s="193"/>
      <c r="BB5510" s="193"/>
      <c r="BC5510" s="193"/>
      <c r="BD5510" s="193"/>
      <c r="BE5510" s="315"/>
      <c r="BF5510" s="315"/>
      <c r="BG5510" s="315"/>
      <c r="BH5510" s="315"/>
      <c r="BI5510" s="315"/>
      <c r="BJ5510" s="315"/>
      <c r="BK5510" s="315"/>
    </row>
    <row r="5511" spans="17:63" x14ac:dyDescent="0.25">
      <c r="Q5511" s="240"/>
      <c r="R5511" s="99"/>
      <c r="S5511" s="99"/>
      <c r="T5511" s="99"/>
      <c r="U5511" s="99"/>
      <c r="V5511" s="99"/>
      <c r="W5511" s="99"/>
      <c r="X5511" s="258"/>
      <c r="Y5511" s="258"/>
      <c r="Z5511" s="258"/>
      <c r="AA5511" s="258"/>
      <c r="AB5511" s="258"/>
      <c r="AC5511" s="258"/>
      <c r="AD5511" s="258"/>
      <c r="AE5511" s="258"/>
      <c r="AF5511" s="258"/>
      <c r="AG5511" s="258"/>
      <c r="AH5511" s="258"/>
      <c r="AI5511" s="258"/>
      <c r="AJ5511" s="258"/>
      <c r="AK5511" s="258"/>
      <c r="AL5511" s="258"/>
      <c r="AM5511" s="258"/>
      <c r="AN5511" s="258"/>
      <c r="AO5511" s="258"/>
      <c r="AP5511" s="258"/>
      <c r="AQ5511" s="258"/>
      <c r="AR5511" s="258"/>
      <c r="AT5511" s="193"/>
      <c r="AU5511" s="193"/>
      <c r="AV5511" s="193"/>
      <c r="AW5511" s="193"/>
      <c r="AX5511" s="193"/>
      <c r="AY5511" s="193"/>
      <c r="AZ5511" s="193"/>
      <c r="BA5511" s="193"/>
      <c r="BB5511" s="193"/>
      <c r="BC5511" s="193"/>
      <c r="BD5511" s="193"/>
      <c r="BE5511" s="315"/>
      <c r="BF5511" s="315"/>
      <c r="BG5511" s="315"/>
      <c r="BH5511" s="315"/>
      <c r="BI5511" s="315"/>
      <c r="BJ5511" s="315"/>
      <c r="BK5511" s="315"/>
    </row>
    <row r="5512" spans="17:63" x14ac:dyDescent="0.25">
      <c r="Q5512" s="240"/>
      <c r="R5512" s="99"/>
      <c r="S5512" s="99"/>
      <c r="T5512" s="99"/>
      <c r="U5512" s="99"/>
      <c r="V5512" s="99"/>
      <c r="W5512" s="99"/>
      <c r="X5512" s="258"/>
      <c r="Y5512" s="258"/>
      <c r="Z5512" s="258"/>
      <c r="AA5512" s="258"/>
      <c r="AB5512" s="258"/>
      <c r="AC5512" s="258"/>
      <c r="AD5512" s="258"/>
      <c r="AE5512" s="258"/>
      <c r="AF5512" s="258"/>
      <c r="AG5512" s="258"/>
      <c r="AH5512" s="258"/>
      <c r="AI5512" s="258"/>
      <c r="AJ5512" s="258"/>
      <c r="AK5512" s="258"/>
      <c r="AL5512" s="258"/>
      <c r="AM5512" s="258"/>
      <c r="AN5512" s="258"/>
      <c r="AO5512" s="258"/>
      <c r="AP5512" s="258"/>
      <c r="AQ5512" s="258"/>
      <c r="AR5512" s="258"/>
      <c r="AT5512" s="193"/>
      <c r="AU5512" s="193"/>
      <c r="AV5512" s="193"/>
      <c r="AW5512" s="193"/>
      <c r="AX5512" s="193"/>
      <c r="AY5512" s="193"/>
      <c r="AZ5512" s="193"/>
      <c r="BA5512" s="193"/>
      <c r="BB5512" s="193"/>
      <c r="BC5512" s="193"/>
      <c r="BD5512" s="193"/>
      <c r="BE5512" s="315"/>
      <c r="BF5512" s="315"/>
      <c r="BG5512" s="315"/>
      <c r="BH5512" s="315"/>
      <c r="BI5512" s="315"/>
      <c r="BJ5512" s="315"/>
      <c r="BK5512" s="315"/>
    </row>
    <row r="5513" spans="17:63" x14ac:dyDescent="0.25">
      <c r="Q5513" s="240"/>
      <c r="R5513" s="99"/>
      <c r="S5513" s="99"/>
      <c r="T5513" s="99"/>
      <c r="U5513" s="99"/>
      <c r="V5513" s="99"/>
      <c r="W5513" s="99"/>
      <c r="X5513" s="258"/>
      <c r="Y5513" s="258"/>
      <c r="Z5513" s="258"/>
      <c r="AA5513" s="258"/>
      <c r="AB5513" s="258"/>
      <c r="AC5513" s="258"/>
      <c r="AD5513" s="258"/>
      <c r="AE5513" s="258"/>
      <c r="AF5513" s="258"/>
      <c r="AG5513" s="258"/>
      <c r="AH5513" s="258"/>
      <c r="AI5513" s="258"/>
      <c r="AJ5513" s="258"/>
      <c r="AK5513" s="258"/>
      <c r="AL5513" s="258"/>
      <c r="AM5513" s="258"/>
      <c r="AN5513" s="258"/>
      <c r="AO5513" s="258"/>
      <c r="AP5513" s="258"/>
      <c r="AQ5513" s="258"/>
      <c r="AR5513" s="258"/>
      <c r="AT5513" s="193"/>
      <c r="AU5513" s="193"/>
      <c r="AV5513" s="193"/>
      <c r="AW5513" s="193"/>
      <c r="AX5513" s="193"/>
      <c r="AY5513" s="193"/>
      <c r="AZ5513" s="193"/>
      <c r="BA5513" s="193"/>
      <c r="BB5513" s="193"/>
      <c r="BC5513" s="193"/>
      <c r="BD5513" s="193"/>
      <c r="BE5513" s="315"/>
      <c r="BF5513" s="315"/>
      <c r="BG5513" s="315"/>
      <c r="BH5513" s="315"/>
      <c r="BI5513" s="315"/>
      <c r="BJ5513" s="315"/>
      <c r="BK5513" s="315"/>
    </row>
    <row r="5514" spans="17:63" x14ac:dyDescent="0.25">
      <c r="Q5514" s="240"/>
      <c r="R5514" s="99"/>
      <c r="S5514" s="99"/>
      <c r="T5514" s="99"/>
      <c r="U5514" s="99"/>
      <c r="V5514" s="99"/>
      <c r="W5514" s="99"/>
      <c r="X5514" s="258"/>
      <c r="Y5514" s="258"/>
      <c r="Z5514" s="258"/>
      <c r="AA5514" s="258"/>
      <c r="AB5514" s="258"/>
      <c r="AC5514" s="258"/>
      <c r="AD5514" s="258"/>
      <c r="AE5514" s="258"/>
      <c r="AF5514" s="258"/>
      <c r="AG5514" s="258"/>
      <c r="AH5514" s="258"/>
      <c r="AI5514" s="258"/>
      <c r="AJ5514" s="258"/>
      <c r="AK5514" s="258"/>
      <c r="AL5514" s="258"/>
      <c r="AM5514" s="258"/>
      <c r="AN5514" s="258"/>
      <c r="AO5514" s="258"/>
      <c r="AP5514" s="258"/>
      <c r="AQ5514" s="258"/>
      <c r="AR5514" s="258"/>
      <c r="AT5514" s="193"/>
      <c r="AU5514" s="193"/>
      <c r="AV5514" s="193"/>
      <c r="AW5514" s="193"/>
      <c r="AX5514" s="193"/>
      <c r="AY5514" s="193"/>
      <c r="AZ5514" s="193"/>
      <c r="BA5514" s="193"/>
      <c r="BB5514" s="193"/>
      <c r="BC5514" s="193"/>
      <c r="BD5514" s="193"/>
      <c r="BE5514" s="315"/>
      <c r="BF5514" s="315"/>
      <c r="BG5514" s="315"/>
      <c r="BH5514" s="315"/>
      <c r="BI5514" s="315"/>
      <c r="BJ5514" s="315"/>
      <c r="BK5514" s="315"/>
    </row>
    <row r="5515" spans="17:63" x14ac:dyDescent="0.25">
      <c r="Q5515" s="240"/>
      <c r="R5515" s="99"/>
      <c r="S5515" s="99"/>
      <c r="T5515" s="99"/>
      <c r="U5515" s="99"/>
      <c r="V5515" s="99"/>
      <c r="W5515" s="99"/>
      <c r="X5515" s="258"/>
      <c r="Y5515" s="258"/>
      <c r="Z5515" s="258"/>
      <c r="AA5515" s="258"/>
      <c r="AB5515" s="258"/>
      <c r="AC5515" s="258"/>
      <c r="AD5515" s="258"/>
      <c r="AE5515" s="258"/>
      <c r="AF5515" s="258"/>
      <c r="AG5515" s="258"/>
      <c r="AH5515" s="258"/>
      <c r="AI5515" s="258"/>
      <c r="AJ5515" s="258"/>
      <c r="AK5515" s="258"/>
      <c r="AL5515" s="258"/>
      <c r="AM5515" s="258"/>
      <c r="AN5515" s="258"/>
      <c r="AO5515" s="258"/>
      <c r="AP5515" s="258"/>
      <c r="AQ5515" s="258"/>
      <c r="AR5515" s="258"/>
      <c r="AT5515" s="193"/>
      <c r="AU5515" s="193"/>
      <c r="AV5515" s="193"/>
      <c r="AW5515" s="193"/>
      <c r="AX5515" s="193"/>
      <c r="AY5515" s="193"/>
      <c r="AZ5515" s="193"/>
      <c r="BA5515" s="193"/>
      <c r="BB5515" s="193"/>
      <c r="BC5515" s="193"/>
      <c r="BD5515" s="193"/>
      <c r="BE5515" s="315"/>
      <c r="BF5515" s="315"/>
      <c r="BG5515" s="315"/>
      <c r="BH5515" s="315"/>
      <c r="BI5515" s="315"/>
      <c r="BJ5515" s="315"/>
      <c r="BK5515" s="315"/>
    </row>
    <row r="5516" spans="17:63" x14ac:dyDescent="0.25">
      <c r="Q5516" s="240"/>
      <c r="R5516" s="99"/>
      <c r="S5516" s="99"/>
      <c r="T5516" s="99"/>
      <c r="U5516" s="99"/>
      <c r="V5516" s="99"/>
      <c r="W5516" s="99"/>
      <c r="X5516" s="258"/>
      <c r="Y5516" s="258"/>
      <c r="Z5516" s="258"/>
      <c r="AA5516" s="258"/>
      <c r="AB5516" s="258"/>
      <c r="AC5516" s="258"/>
      <c r="AD5516" s="258"/>
      <c r="AE5516" s="258"/>
      <c r="AF5516" s="258"/>
      <c r="AG5516" s="258"/>
      <c r="AH5516" s="258"/>
      <c r="AI5516" s="258"/>
      <c r="AJ5516" s="258"/>
      <c r="AK5516" s="258"/>
      <c r="AL5516" s="258"/>
      <c r="AM5516" s="258"/>
      <c r="AN5516" s="258"/>
      <c r="AO5516" s="258"/>
      <c r="AP5516" s="258"/>
      <c r="AQ5516" s="258"/>
      <c r="AR5516" s="258"/>
      <c r="AT5516" s="193"/>
      <c r="AU5516" s="193"/>
      <c r="AV5516" s="193"/>
      <c r="AW5516" s="193"/>
      <c r="AX5516" s="193"/>
      <c r="AY5516" s="193"/>
      <c r="AZ5516" s="193"/>
      <c r="BA5516" s="193"/>
      <c r="BB5516" s="193"/>
      <c r="BC5516" s="193"/>
      <c r="BD5516" s="193"/>
      <c r="BE5516" s="315"/>
      <c r="BF5516" s="315"/>
      <c r="BG5516" s="315"/>
      <c r="BH5516" s="315"/>
      <c r="BI5516" s="315"/>
      <c r="BJ5516" s="315"/>
      <c r="BK5516" s="315"/>
    </row>
    <row r="5517" spans="17:63" x14ac:dyDescent="0.25">
      <c r="Q5517" s="240"/>
      <c r="R5517" s="99"/>
      <c r="S5517" s="99"/>
      <c r="T5517" s="99"/>
      <c r="U5517" s="99"/>
      <c r="V5517" s="99"/>
      <c r="W5517" s="99"/>
      <c r="X5517" s="258"/>
      <c r="Y5517" s="258"/>
      <c r="Z5517" s="258"/>
      <c r="AA5517" s="258"/>
      <c r="AB5517" s="258"/>
      <c r="AC5517" s="258"/>
      <c r="AD5517" s="258"/>
      <c r="AE5517" s="258"/>
      <c r="AF5517" s="258"/>
      <c r="AG5517" s="258"/>
      <c r="AH5517" s="258"/>
      <c r="AI5517" s="258"/>
      <c r="AJ5517" s="258"/>
      <c r="AK5517" s="258"/>
      <c r="AL5517" s="258"/>
      <c r="AM5517" s="258"/>
      <c r="AN5517" s="258"/>
      <c r="AO5517" s="258"/>
      <c r="AP5517" s="258"/>
      <c r="AQ5517" s="258"/>
      <c r="AR5517" s="258"/>
      <c r="AT5517" s="193"/>
      <c r="AU5517" s="193"/>
      <c r="AV5517" s="193"/>
      <c r="AW5517" s="193"/>
      <c r="AX5517" s="193"/>
      <c r="AY5517" s="193"/>
      <c r="AZ5517" s="193"/>
      <c r="BA5517" s="193"/>
      <c r="BB5517" s="193"/>
      <c r="BC5517" s="193"/>
      <c r="BD5517" s="193"/>
      <c r="BE5517" s="315"/>
      <c r="BF5517" s="315"/>
      <c r="BG5517" s="315"/>
      <c r="BH5517" s="315"/>
      <c r="BI5517" s="315"/>
      <c r="BJ5517" s="315"/>
      <c r="BK5517" s="315"/>
    </row>
    <row r="5518" spans="17:63" x14ac:dyDescent="0.25">
      <c r="Q5518" s="240"/>
      <c r="R5518" s="99"/>
      <c r="S5518" s="99"/>
      <c r="T5518" s="99"/>
      <c r="U5518" s="99"/>
      <c r="V5518" s="99"/>
      <c r="W5518" s="99"/>
      <c r="X5518" s="258"/>
      <c r="Y5518" s="258"/>
      <c r="Z5518" s="258"/>
      <c r="AA5518" s="258"/>
      <c r="AB5518" s="258"/>
      <c r="AC5518" s="258"/>
      <c r="AD5518" s="258"/>
      <c r="AE5518" s="258"/>
      <c r="AF5518" s="258"/>
      <c r="AG5518" s="258"/>
      <c r="AH5518" s="258"/>
      <c r="AI5518" s="258"/>
      <c r="AJ5518" s="258"/>
      <c r="AK5518" s="258"/>
      <c r="AL5518" s="258"/>
      <c r="AM5518" s="258"/>
      <c r="AN5518" s="258"/>
      <c r="AO5518" s="258"/>
      <c r="AP5518" s="258"/>
      <c r="AQ5518" s="258"/>
      <c r="AR5518" s="258"/>
      <c r="AT5518" s="193"/>
      <c r="AU5518" s="193"/>
      <c r="AV5518" s="193"/>
      <c r="AW5518" s="193"/>
      <c r="AX5518" s="193"/>
      <c r="AY5518" s="193"/>
      <c r="AZ5518" s="193"/>
      <c r="BA5518" s="193"/>
      <c r="BB5518" s="193"/>
      <c r="BC5518" s="193"/>
      <c r="BD5518" s="193"/>
      <c r="BE5518" s="315"/>
      <c r="BF5518" s="315"/>
      <c r="BG5518" s="315"/>
      <c r="BH5518" s="315"/>
      <c r="BI5518" s="315"/>
      <c r="BJ5518" s="315"/>
      <c r="BK5518" s="315"/>
    </row>
    <row r="5519" spans="17:63" x14ac:dyDescent="0.25">
      <c r="Q5519" s="240"/>
      <c r="R5519" s="99"/>
      <c r="S5519" s="99"/>
      <c r="T5519" s="99"/>
      <c r="U5519" s="99"/>
      <c r="V5519" s="99"/>
      <c r="W5519" s="99"/>
      <c r="X5519" s="258"/>
      <c r="Y5519" s="258"/>
      <c r="Z5519" s="258"/>
      <c r="AA5519" s="258"/>
      <c r="AB5519" s="258"/>
      <c r="AC5519" s="258"/>
      <c r="AD5519" s="258"/>
      <c r="AE5519" s="258"/>
      <c r="AF5519" s="258"/>
      <c r="AG5519" s="258"/>
      <c r="AH5519" s="258"/>
      <c r="AI5519" s="258"/>
      <c r="AJ5519" s="258"/>
      <c r="AK5519" s="258"/>
      <c r="AL5519" s="258"/>
      <c r="AM5519" s="258"/>
      <c r="AN5519" s="258"/>
      <c r="AO5519" s="258"/>
      <c r="AP5519" s="258"/>
      <c r="AQ5519" s="258"/>
      <c r="AR5519" s="258"/>
      <c r="AT5519" s="193"/>
      <c r="AU5519" s="193"/>
      <c r="AV5519" s="193"/>
      <c r="AW5519" s="193"/>
      <c r="AX5519" s="193"/>
      <c r="AY5519" s="193"/>
      <c r="AZ5519" s="193"/>
      <c r="BA5519" s="193"/>
      <c r="BB5519" s="193"/>
      <c r="BC5519" s="193"/>
      <c r="BD5519" s="193"/>
      <c r="BE5519" s="315"/>
      <c r="BF5519" s="315"/>
      <c r="BG5519" s="315"/>
      <c r="BH5519" s="315"/>
      <c r="BI5519" s="315"/>
      <c r="BJ5519" s="315"/>
      <c r="BK5519" s="315"/>
    </row>
    <row r="5520" spans="17:63" x14ac:dyDescent="0.25">
      <c r="Q5520" s="240"/>
      <c r="R5520" s="99"/>
      <c r="S5520" s="99"/>
      <c r="T5520" s="99"/>
      <c r="U5520" s="99"/>
      <c r="V5520" s="99"/>
      <c r="W5520" s="99"/>
      <c r="X5520" s="258"/>
      <c r="Y5520" s="258"/>
      <c r="Z5520" s="258"/>
      <c r="AA5520" s="258"/>
      <c r="AB5520" s="258"/>
      <c r="AC5520" s="258"/>
      <c r="AD5520" s="258"/>
      <c r="AE5520" s="258"/>
      <c r="AF5520" s="258"/>
      <c r="AG5520" s="258"/>
      <c r="AH5520" s="258"/>
      <c r="AI5520" s="258"/>
      <c r="AJ5520" s="258"/>
      <c r="AK5520" s="258"/>
      <c r="AL5520" s="258"/>
      <c r="AM5520" s="258"/>
      <c r="AN5520" s="258"/>
      <c r="AO5520" s="258"/>
      <c r="AP5520" s="258"/>
      <c r="AQ5520" s="258"/>
      <c r="AR5520" s="258"/>
      <c r="AT5520" s="193"/>
      <c r="AU5520" s="193"/>
      <c r="AV5520" s="193"/>
      <c r="AW5520" s="193"/>
      <c r="AX5520" s="193"/>
      <c r="AY5520" s="193"/>
      <c r="AZ5520" s="193"/>
      <c r="BA5520" s="193"/>
      <c r="BB5520" s="193"/>
      <c r="BC5520" s="193"/>
      <c r="BD5520" s="193"/>
      <c r="BE5520" s="315"/>
      <c r="BF5520" s="315"/>
      <c r="BG5520" s="315"/>
      <c r="BH5520" s="315"/>
      <c r="BI5520" s="315"/>
      <c r="BJ5520" s="315"/>
      <c r="BK5520" s="315"/>
    </row>
    <row r="5521" spans="17:63" x14ac:dyDescent="0.25">
      <c r="Q5521" s="240"/>
      <c r="R5521" s="99"/>
      <c r="S5521" s="99"/>
      <c r="T5521" s="99"/>
      <c r="U5521" s="99"/>
      <c r="V5521" s="99"/>
      <c r="W5521" s="99"/>
      <c r="X5521" s="258"/>
      <c r="Y5521" s="258"/>
      <c r="Z5521" s="258"/>
      <c r="AA5521" s="258"/>
      <c r="AB5521" s="258"/>
      <c r="AC5521" s="258"/>
      <c r="AD5521" s="258"/>
      <c r="AE5521" s="258"/>
      <c r="AF5521" s="258"/>
      <c r="AG5521" s="258"/>
      <c r="AH5521" s="258"/>
      <c r="AI5521" s="258"/>
      <c r="AJ5521" s="258"/>
      <c r="AK5521" s="258"/>
      <c r="AL5521" s="258"/>
      <c r="AM5521" s="258"/>
      <c r="AN5521" s="258"/>
      <c r="AO5521" s="258"/>
      <c r="AP5521" s="258"/>
      <c r="AQ5521" s="258"/>
      <c r="AR5521" s="258"/>
      <c r="AT5521" s="193"/>
      <c r="AU5521" s="193"/>
      <c r="AV5521" s="193"/>
      <c r="AW5521" s="193"/>
      <c r="AX5521" s="193"/>
      <c r="AY5521" s="193"/>
      <c r="AZ5521" s="193"/>
      <c r="BA5521" s="193"/>
      <c r="BB5521" s="193"/>
      <c r="BC5521" s="193"/>
      <c r="BD5521" s="193"/>
      <c r="BE5521" s="315"/>
      <c r="BF5521" s="315"/>
      <c r="BG5521" s="315"/>
      <c r="BH5521" s="315"/>
      <c r="BI5521" s="315"/>
      <c r="BJ5521" s="315"/>
      <c r="BK5521" s="315"/>
    </row>
    <row r="5522" spans="17:63" x14ac:dyDescent="0.25">
      <c r="Q5522" s="240"/>
      <c r="R5522" s="99"/>
      <c r="S5522" s="99"/>
      <c r="T5522" s="99"/>
      <c r="U5522" s="99"/>
      <c r="V5522" s="99"/>
      <c r="W5522" s="99"/>
      <c r="X5522" s="258"/>
      <c r="Y5522" s="258"/>
      <c r="Z5522" s="258"/>
      <c r="AA5522" s="258"/>
      <c r="AB5522" s="258"/>
      <c r="AC5522" s="258"/>
      <c r="AD5522" s="258"/>
      <c r="AE5522" s="258"/>
      <c r="AF5522" s="258"/>
      <c r="AG5522" s="258"/>
      <c r="AH5522" s="258"/>
      <c r="AI5522" s="258"/>
      <c r="AJ5522" s="258"/>
      <c r="AK5522" s="258"/>
      <c r="AL5522" s="258"/>
      <c r="AM5522" s="258"/>
      <c r="AN5522" s="258"/>
      <c r="AO5522" s="258"/>
      <c r="AP5522" s="258"/>
      <c r="AQ5522" s="258"/>
      <c r="AR5522" s="258"/>
      <c r="AT5522" s="193"/>
      <c r="AU5522" s="193"/>
      <c r="AV5522" s="193"/>
      <c r="AW5522" s="193"/>
      <c r="AX5522" s="193"/>
      <c r="AY5522" s="193"/>
      <c r="AZ5522" s="193"/>
      <c r="BA5522" s="193"/>
      <c r="BB5522" s="193"/>
      <c r="BC5522" s="193"/>
      <c r="BD5522" s="193"/>
      <c r="BE5522" s="315"/>
      <c r="BF5522" s="315"/>
      <c r="BG5522" s="315"/>
      <c r="BH5522" s="315"/>
      <c r="BI5522" s="315"/>
      <c r="BJ5522" s="315"/>
      <c r="BK5522" s="315"/>
    </row>
    <row r="5523" spans="17:63" x14ac:dyDescent="0.25">
      <c r="Q5523" s="240"/>
      <c r="R5523" s="99"/>
      <c r="S5523" s="99"/>
      <c r="T5523" s="99"/>
      <c r="U5523" s="99"/>
      <c r="V5523" s="99"/>
      <c r="W5523" s="99"/>
      <c r="X5523" s="258"/>
      <c r="Y5523" s="258"/>
      <c r="Z5523" s="258"/>
      <c r="AA5523" s="258"/>
      <c r="AB5523" s="258"/>
      <c r="AC5523" s="258"/>
      <c r="AD5523" s="258"/>
      <c r="AE5523" s="258"/>
      <c r="AF5523" s="258"/>
      <c r="AG5523" s="258"/>
      <c r="AH5523" s="258"/>
      <c r="AI5523" s="258"/>
      <c r="AJ5523" s="258"/>
      <c r="AK5523" s="258"/>
      <c r="AL5523" s="258"/>
      <c r="AM5523" s="258"/>
      <c r="AN5523" s="258"/>
      <c r="AO5523" s="258"/>
      <c r="AP5523" s="258"/>
      <c r="AQ5523" s="258"/>
      <c r="AR5523" s="258"/>
      <c r="AT5523" s="193"/>
      <c r="AU5523" s="193"/>
      <c r="AV5523" s="193"/>
      <c r="AW5523" s="193"/>
      <c r="AX5523" s="193"/>
      <c r="AY5523" s="193"/>
      <c r="AZ5523" s="193"/>
      <c r="BA5523" s="193"/>
      <c r="BB5523" s="193"/>
      <c r="BC5523" s="193"/>
      <c r="BD5523" s="193"/>
      <c r="BE5523" s="315"/>
      <c r="BF5523" s="315"/>
      <c r="BG5523" s="315"/>
      <c r="BH5523" s="315"/>
      <c r="BI5523" s="315"/>
      <c r="BJ5523" s="315"/>
      <c r="BK5523" s="315"/>
    </row>
    <row r="5524" spans="17:63" x14ac:dyDescent="0.25">
      <c r="Q5524" s="240"/>
      <c r="R5524" s="99"/>
      <c r="S5524" s="99"/>
      <c r="T5524" s="99"/>
      <c r="U5524" s="99"/>
      <c r="V5524" s="99"/>
      <c r="W5524" s="99"/>
      <c r="X5524" s="258"/>
      <c r="Y5524" s="258"/>
      <c r="Z5524" s="258"/>
      <c r="AA5524" s="258"/>
      <c r="AB5524" s="258"/>
      <c r="AC5524" s="258"/>
      <c r="AD5524" s="258"/>
      <c r="AE5524" s="258"/>
      <c r="AF5524" s="258"/>
      <c r="AG5524" s="258"/>
      <c r="AH5524" s="258"/>
      <c r="AI5524" s="258"/>
      <c r="AJ5524" s="258"/>
      <c r="AK5524" s="258"/>
      <c r="AL5524" s="258"/>
      <c r="AM5524" s="258"/>
      <c r="AN5524" s="258"/>
      <c r="AO5524" s="258"/>
      <c r="AP5524" s="258"/>
      <c r="AQ5524" s="258"/>
      <c r="AR5524" s="258"/>
      <c r="AT5524" s="193"/>
      <c r="AU5524" s="193"/>
      <c r="AV5524" s="193"/>
      <c r="AW5524" s="193"/>
      <c r="AX5524" s="193"/>
      <c r="AY5524" s="193"/>
      <c r="AZ5524" s="193"/>
      <c r="BA5524" s="193"/>
      <c r="BB5524" s="193"/>
      <c r="BC5524" s="193"/>
      <c r="BD5524" s="193"/>
      <c r="BE5524" s="315"/>
      <c r="BF5524" s="315"/>
      <c r="BG5524" s="315"/>
      <c r="BH5524" s="315"/>
      <c r="BI5524" s="315"/>
      <c r="BJ5524" s="315"/>
      <c r="BK5524" s="315"/>
    </row>
    <row r="5525" spans="17:63" x14ac:dyDescent="0.25">
      <c r="Q5525" s="240"/>
      <c r="R5525" s="99"/>
      <c r="S5525" s="99"/>
      <c r="T5525" s="99"/>
      <c r="U5525" s="99"/>
      <c r="V5525" s="99"/>
      <c r="W5525" s="99"/>
      <c r="X5525" s="258"/>
      <c r="Y5525" s="258"/>
      <c r="Z5525" s="258"/>
      <c r="AA5525" s="258"/>
      <c r="AB5525" s="258"/>
      <c r="AC5525" s="258"/>
      <c r="AD5525" s="258"/>
      <c r="AE5525" s="258"/>
      <c r="AF5525" s="258"/>
      <c r="AG5525" s="258"/>
      <c r="AH5525" s="258"/>
      <c r="AI5525" s="258"/>
      <c r="AJ5525" s="258"/>
      <c r="AK5525" s="258"/>
      <c r="AL5525" s="258"/>
      <c r="AM5525" s="258"/>
      <c r="AN5525" s="258"/>
      <c r="AO5525" s="258"/>
      <c r="AP5525" s="258"/>
      <c r="AQ5525" s="258"/>
      <c r="AR5525" s="258"/>
      <c r="AT5525" s="193"/>
      <c r="AU5525" s="193"/>
      <c r="AV5525" s="193"/>
      <c r="AW5525" s="193"/>
      <c r="AX5525" s="193"/>
      <c r="AY5525" s="193"/>
      <c r="AZ5525" s="193"/>
      <c r="BA5525" s="193"/>
      <c r="BB5525" s="193"/>
      <c r="BC5525" s="193"/>
      <c r="BD5525" s="193"/>
      <c r="BE5525" s="315"/>
      <c r="BF5525" s="315"/>
      <c r="BG5525" s="315"/>
      <c r="BH5525" s="315"/>
      <c r="BI5525" s="315"/>
      <c r="BJ5525" s="315"/>
      <c r="BK5525" s="315"/>
    </row>
    <row r="5526" spans="17:63" x14ac:dyDescent="0.25">
      <c r="Q5526" s="240"/>
      <c r="R5526" s="99"/>
      <c r="S5526" s="99"/>
      <c r="T5526" s="99"/>
      <c r="U5526" s="99"/>
      <c r="V5526" s="99"/>
      <c r="W5526" s="99"/>
      <c r="X5526" s="258"/>
      <c r="Y5526" s="258"/>
      <c r="Z5526" s="258"/>
      <c r="AA5526" s="258"/>
      <c r="AB5526" s="258"/>
      <c r="AC5526" s="258"/>
      <c r="AD5526" s="258"/>
      <c r="AE5526" s="258"/>
      <c r="AF5526" s="258"/>
      <c r="AG5526" s="258"/>
      <c r="AH5526" s="258"/>
      <c r="AI5526" s="258"/>
      <c r="AJ5526" s="258"/>
      <c r="AK5526" s="258"/>
      <c r="AL5526" s="258"/>
      <c r="AM5526" s="258"/>
      <c r="AN5526" s="258"/>
      <c r="AO5526" s="258"/>
      <c r="AP5526" s="258"/>
      <c r="AQ5526" s="258"/>
      <c r="AR5526" s="258"/>
      <c r="AT5526" s="193"/>
      <c r="AU5526" s="193"/>
      <c r="AV5526" s="193"/>
      <c r="AW5526" s="193"/>
      <c r="AX5526" s="193"/>
      <c r="AY5526" s="193"/>
      <c r="AZ5526" s="193"/>
      <c r="BA5526" s="193"/>
      <c r="BB5526" s="193"/>
      <c r="BC5526" s="193"/>
      <c r="BD5526" s="193"/>
      <c r="BE5526" s="315"/>
      <c r="BF5526" s="315"/>
      <c r="BG5526" s="315"/>
      <c r="BH5526" s="315"/>
      <c r="BI5526" s="315"/>
      <c r="BJ5526" s="315"/>
      <c r="BK5526" s="315"/>
    </row>
    <row r="5527" spans="17:63" x14ac:dyDescent="0.25">
      <c r="Q5527" s="240"/>
      <c r="R5527" s="99"/>
      <c r="S5527" s="99"/>
      <c r="T5527" s="99"/>
      <c r="U5527" s="99"/>
      <c r="V5527" s="99"/>
      <c r="W5527" s="99"/>
      <c r="X5527" s="258"/>
      <c r="Y5527" s="258"/>
      <c r="Z5527" s="258"/>
      <c r="AA5527" s="258"/>
      <c r="AB5527" s="258"/>
      <c r="AC5527" s="258"/>
      <c r="AD5527" s="258"/>
      <c r="AE5527" s="258"/>
      <c r="AF5527" s="258"/>
      <c r="AG5527" s="258"/>
      <c r="AH5527" s="258"/>
      <c r="AI5527" s="258"/>
      <c r="AJ5527" s="258"/>
      <c r="AK5527" s="258"/>
      <c r="AL5527" s="258"/>
      <c r="AM5527" s="258"/>
      <c r="AN5527" s="258"/>
      <c r="AO5527" s="258"/>
      <c r="AP5527" s="258"/>
      <c r="AQ5527" s="258"/>
      <c r="AR5527" s="258"/>
      <c r="AT5527" s="193"/>
      <c r="AU5527" s="193"/>
      <c r="AV5527" s="193"/>
      <c r="AW5527" s="193"/>
      <c r="AX5527" s="193"/>
      <c r="AY5527" s="193"/>
      <c r="AZ5527" s="193"/>
      <c r="BA5527" s="193"/>
      <c r="BB5527" s="193"/>
      <c r="BC5527" s="193"/>
      <c r="BD5527" s="193"/>
      <c r="BE5527" s="315"/>
      <c r="BF5527" s="315"/>
      <c r="BG5527" s="315"/>
      <c r="BH5527" s="315"/>
      <c r="BI5527" s="315"/>
      <c r="BJ5527" s="315"/>
      <c r="BK5527" s="315"/>
    </row>
    <row r="5528" spans="17:63" x14ac:dyDescent="0.25">
      <c r="Q5528" s="240"/>
      <c r="R5528" s="99"/>
      <c r="S5528" s="99"/>
      <c r="T5528" s="99"/>
      <c r="U5528" s="99"/>
      <c r="V5528" s="99"/>
      <c r="W5528" s="99"/>
      <c r="X5528" s="258"/>
      <c r="Y5528" s="258"/>
      <c r="Z5528" s="258"/>
      <c r="AA5528" s="258"/>
      <c r="AB5528" s="258"/>
      <c r="AC5528" s="258"/>
      <c r="AD5528" s="258"/>
      <c r="AE5528" s="258"/>
      <c r="AF5528" s="258"/>
      <c r="AG5528" s="258"/>
      <c r="AH5528" s="258"/>
      <c r="AI5528" s="258"/>
      <c r="AJ5528" s="258"/>
      <c r="AK5528" s="258"/>
      <c r="AL5528" s="258"/>
      <c r="AM5528" s="258"/>
      <c r="AN5528" s="258"/>
      <c r="AO5528" s="258"/>
      <c r="AP5528" s="258"/>
      <c r="AQ5528" s="258"/>
      <c r="AR5528" s="258"/>
      <c r="AT5528" s="193"/>
      <c r="AU5528" s="193"/>
      <c r="AV5528" s="193"/>
      <c r="AW5528" s="193"/>
      <c r="AX5528" s="193"/>
      <c r="AY5528" s="193"/>
      <c r="AZ5528" s="193"/>
      <c r="BA5528" s="193"/>
      <c r="BB5528" s="193"/>
      <c r="BC5528" s="193"/>
      <c r="BD5528" s="193"/>
      <c r="BE5528" s="315"/>
      <c r="BF5528" s="315"/>
      <c r="BG5528" s="315"/>
      <c r="BH5528" s="315"/>
      <c r="BI5528" s="315"/>
      <c r="BJ5528" s="315"/>
      <c r="BK5528" s="315"/>
    </row>
    <row r="5529" spans="17:63" x14ac:dyDescent="0.25">
      <c r="Q5529" s="240"/>
      <c r="R5529" s="99"/>
      <c r="S5529" s="99"/>
      <c r="T5529" s="99"/>
      <c r="U5529" s="99"/>
      <c r="V5529" s="99"/>
      <c r="W5529" s="99"/>
      <c r="X5529" s="258"/>
      <c r="Y5529" s="258"/>
      <c r="Z5529" s="258"/>
      <c r="AA5529" s="258"/>
      <c r="AB5529" s="258"/>
      <c r="AC5529" s="258"/>
      <c r="AD5529" s="258"/>
      <c r="AE5529" s="258"/>
      <c r="AF5529" s="258"/>
      <c r="AG5529" s="258"/>
      <c r="AH5529" s="258"/>
      <c r="AI5529" s="258"/>
      <c r="AJ5529" s="258"/>
      <c r="AK5529" s="258"/>
      <c r="AL5529" s="258"/>
      <c r="AM5529" s="258"/>
      <c r="AN5529" s="258"/>
      <c r="AO5529" s="258"/>
      <c r="AP5529" s="258"/>
      <c r="AQ5529" s="258"/>
      <c r="AR5529" s="258"/>
      <c r="AT5529" s="193"/>
      <c r="AU5529" s="193"/>
      <c r="AV5529" s="193"/>
      <c r="AW5529" s="193"/>
      <c r="AX5529" s="193"/>
      <c r="AY5529" s="193"/>
      <c r="AZ5529" s="193"/>
      <c r="BA5529" s="193"/>
      <c r="BB5529" s="193"/>
      <c r="BC5529" s="193"/>
      <c r="BD5529" s="193"/>
      <c r="BE5529" s="315"/>
      <c r="BF5529" s="315"/>
      <c r="BG5529" s="315"/>
      <c r="BH5529" s="315"/>
      <c r="BI5529" s="315"/>
      <c r="BJ5529" s="315"/>
      <c r="BK5529" s="315"/>
    </row>
    <row r="5530" spans="17:63" x14ac:dyDescent="0.25">
      <c r="Q5530" s="240"/>
      <c r="R5530" s="99"/>
      <c r="S5530" s="99"/>
      <c r="T5530" s="99"/>
      <c r="U5530" s="99"/>
      <c r="V5530" s="99"/>
      <c r="W5530" s="99"/>
      <c r="X5530" s="258"/>
      <c r="Y5530" s="258"/>
      <c r="Z5530" s="258"/>
      <c r="AA5530" s="258"/>
      <c r="AB5530" s="258"/>
      <c r="AC5530" s="258"/>
      <c r="AD5530" s="258"/>
      <c r="AE5530" s="258"/>
      <c r="AF5530" s="258"/>
      <c r="AG5530" s="258"/>
      <c r="AH5530" s="258"/>
      <c r="AI5530" s="258"/>
      <c r="AJ5530" s="258"/>
      <c r="AK5530" s="258"/>
      <c r="AL5530" s="258"/>
      <c r="AM5530" s="258"/>
      <c r="AN5530" s="258"/>
      <c r="AO5530" s="258"/>
      <c r="AP5530" s="258"/>
      <c r="AQ5530" s="258"/>
      <c r="AR5530" s="258"/>
      <c r="AT5530" s="193"/>
      <c r="AU5530" s="193"/>
      <c r="AV5530" s="193"/>
      <c r="AW5530" s="193"/>
      <c r="AX5530" s="193"/>
      <c r="AY5530" s="193"/>
      <c r="AZ5530" s="193"/>
      <c r="BA5530" s="193"/>
      <c r="BB5530" s="193"/>
      <c r="BC5530" s="193"/>
      <c r="BD5530" s="193"/>
      <c r="BE5530" s="315"/>
      <c r="BF5530" s="315"/>
      <c r="BG5530" s="315"/>
      <c r="BH5530" s="315"/>
      <c r="BI5530" s="315"/>
      <c r="BJ5530" s="315"/>
      <c r="BK5530" s="315"/>
    </row>
    <row r="5531" spans="17:63" x14ac:dyDescent="0.25">
      <c r="Q5531" s="240"/>
      <c r="R5531" s="99"/>
      <c r="S5531" s="99"/>
      <c r="T5531" s="99"/>
      <c r="U5531" s="99"/>
      <c r="V5531" s="99"/>
      <c r="W5531" s="99"/>
      <c r="X5531" s="258"/>
      <c r="Y5531" s="258"/>
      <c r="Z5531" s="258"/>
      <c r="AA5531" s="258"/>
      <c r="AB5531" s="258"/>
      <c r="AC5531" s="258"/>
      <c r="AD5531" s="258"/>
      <c r="AE5531" s="258"/>
      <c r="AF5531" s="258"/>
      <c r="AG5531" s="258"/>
      <c r="AH5531" s="258"/>
      <c r="AI5531" s="258"/>
      <c r="AJ5531" s="258"/>
      <c r="AK5531" s="258"/>
      <c r="AL5531" s="258"/>
      <c r="AM5531" s="258"/>
      <c r="AN5531" s="258"/>
      <c r="AO5531" s="258"/>
      <c r="AP5531" s="258"/>
      <c r="AQ5531" s="258"/>
      <c r="AR5531" s="258"/>
      <c r="AT5531" s="193"/>
      <c r="AU5531" s="193"/>
      <c r="AV5531" s="193"/>
      <c r="AW5531" s="193"/>
      <c r="AX5531" s="193"/>
      <c r="AY5531" s="193"/>
      <c r="AZ5531" s="193"/>
      <c r="BA5531" s="193"/>
      <c r="BB5531" s="193"/>
      <c r="BC5531" s="193"/>
      <c r="BD5531" s="193"/>
      <c r="BE5531" s="315"/>
      <c r="BF5531" s="315"/>
      <c r="BG5531" s="315"/>
      <c r="BH5531" s="315"/>
      <c r="BI5531" s="315"/>
      <c r="BJ5531" s="315"/>
      <c r="BK5531" s="315"/>
    </row>
    <row r="5532" spans="17:63" x14ac:dyDescent="0.25">
      <c r="Q5532" s="240"/>
      <c r="R5532" s="99"/>
      <c r="S5532" s="99"/>
      <c r="T5532" s="99"/>
      <c r="U5532" s="99"/>
      <c r="V5532" s="99"/>
      <c r="W5532" s="99"/>
      <c r="X5532" s="258"/>
      <c r="Y5532" s="258"/>
      <c r="Z5532" s="258"/>
      <c r="AA5532" s="258"/>
      <c r="AB5532" s="258"/>
      <c r="AC5532" s="258"/>
      <c r="AD5532" s="258"/>
      <c r="AE5532" s="258"/>
      <c r="AF5532" s="258"/>
      <c r="AG5532" s="258"/>
      <c r="AH5532" s="258"/>
      <c r="AI5532" s="258"/>
      <c r="AJ5532" s="258"/>
      <c r="AK5532" s="258"/>
      <c r="AL5532" s="258"/>
      <c r="AM5532" s="258"/>
      <c r="AN5532" s="258"/>
      <c r="AO5532" s="258"/>
      <c r="AP5532" s="258"/>
      <c r="AQ5532" s="258"/>
      <c r="AR5532" s="258"/>
      <c r="AT5532" s="193"/>
      <c r="AU5532" s="193"/>
      <c r="AV5532" s="193"/>
      <c r="AW5532" s="193"/>
      <c r="AX5532" s="193"/>
      <c r="AY5532" s="193"/>
      <c r="AZ5532" s="193"/>
      <c r="BA5532" s="193"/>
      <c r="BB5532" s="193"/>
      <c r="BC5532" s="193"/>
      <c r="BD5532" s="193"/>
      <c r="BE5532" s="315"/>
      <c r="BF5532" s="315"/>
      <c r="BG5532" s="315"/>
      <c r="BH5532" s="315"/>
      <c r="BI5532" s="315"/>
      <c r="BJ5532" s="315"/>
      <c r="BK5532" s="315"/>
    </row>
    <row r="5533" spans="17:63" x14ac:dyDescent="0.25">
      <c r="Q5533" s="240"/>
      <c r="R5533" s="99"/>
      <c r="S5533" s="99"/>
      <c r="T5533" s="99"/>
      <c r="U5533" s="99"/>
      <c r="V5533" s="99"/>
      <c r="W5533" s="99"/>
      <c r="X5533" s="258"/>
      <c r="Y5533" s="258"/>
      <c r="Z5533" s="258"/>
      <c r="AA5533" s="258"/>
      <c r="AB5533" s="258"/>
      <c r="AC5533" s="258"/>
      <c r="AD5533" s="258"/>
      <c r="AE5533" s="258"/>
      <c r="AF5533" s="258"/>
      <c r="AG5533" s="258"/>
      <c r="AH5533" s="258"/>
      <c r="AI5533" s="258"/>
      <c r="AJ5533" s="258"/>
      <c r="AK5533" s="258"/>
      <c r="AL5533" s="258"/>
      <c r="AM5533" s="258"/>
      <c r="AN5533" s="258"/>
      <c r="AO5533" s="258"/>
      <c r="AP5533" s="258"/>
      <c r="AQ5533" s="258"/>
      <c r="AR5533" s="258"/>
      <c r="AT5533" s="193"/>
      <c r="AU5533" s="193"/>
      <c r="AV5533" s="193"/>
      <c r="AW5533" s="193"/>
      <c r="AX5533" s="193"/>
      <c r="AY5533" s="193"/>
      <c r="AZ5533" s="193"/>
      <c r="BA5533" s="193"/>
      <c r="BB5533" s="193"/>
      <c r="BC5533" s="193"/>
      <c r="BD5533" s="193"/>
      <c r="BE5533" s="315"/>
      <c r="BF5533" s="315"/>
      <c r="BG5533" s="315"/>
      <c r="BH5533" s="315"/>
      <c r="BI5533" s="315"/>
      <c r="BJ5533" s="315"/>
      <c r="BK5533" s="315"/>
    </row>
    <row r="5534" spans="17:63" x14ac:dyDescent="0.25">
      <c r="Q5534" s="240"/>
      <c r="R5534" s="99"/>
      <c r="S5534" s="99"/>
      <c r="T5534" s="99"/>
      <c r="U5534" s="99"/>
      <c r="V5534" s="99"/>
      <c r="W5534" s="99"/>
      <c r="X5534" s="258"/>
      <c r="Y5534" s="258"/>
      <c r="Z5534" s="258"/>
      <c r="AA5534" s="258"/>
      <c r="AB5534" s="258"/>
      <c r="AC5534" s="258"/>
      <c r="AD5534" s="258"/>
      <c r="AE5534" s="258"/>
      <c r="AF5534" s="258"/>
      <c r="AG5534" s="258"/>
      <c r="AH5534" s="258"/>
      <c r="AI5534" s="258"/>
      <c r="AJ5534" s="258"/>
      <c r="AK5534" s="258"/>
      <c r="AL5534" s="258"/>
      <c r="AM5534" s="258"/>
      <c r="AN5534" s="258"/>
      <c r="AO5534" s="258"/>
      <c r="AP5534" s="258"/>
      <c r="AQ5534" s="258"/>
      <c r="AR5534" s="258"/>
      <c r="AT5534" s="193"/>
      <c r="AU5534" s="193"/>
      <c r="AV5534" s="193"/>
      <c r="AW5534" s="193"/>
      <c r="AX5534" s="193"/>
      <c r="AY5534" s="193"/>
      <c r="AZ5534" s="193"/>
      <c r="BA5534" s="193"/>
      <c r="BB5534" s="193"/>
      <c r="BC5534" s="193"/>
      <c r="BD5534" s="193"/>
      <c r="BE5534" s="315"/>
      <c r="BF5534" s="315"/>
      <c r="BG5534" s="315"/>
      <c r="BH5534" s="315"/>
      <c r="BI5534" s="315"/>
      <c r="BJ5534" s="315"/>
      <c r="BK5534" s="315"/>
    </row>
    <row r="5535" spans="17:63" x14ac:dyDescent="0.25">
      <c r="Q5535" s="240"/>
      <c r="R5535" s="99"/>
      <c r="S5535" s="99"/>
      <c r="T5535" s="99"/>
      <c r="U5535" s="99"/>
      <c r="V5535" s="99"/>
      <c r="W5535" s="99"/>
      <c r="X5535" s="258"/>
      <c r="Y5535" s="258"/>
      <c r="Z5535" s="258"/>
      <c r="AA5535" s="258"/>
      <c r="AB5535" s="258"/>
      <c r="AC5535" s="258"/>
      <c r="AD5535" s="258"/>
      <c r="AE5535" s="258"/>
      <c r="AF5535" s="258"/>
      <c r="AG5535" s="258"/>
      <c r="AH5535" s="258"/>
      <c r="AI5535" s="258"/>
      <c r="AJ5535" s="258"/>
      <c r="AK5535" s="258"/>
      <c r="AL5535" s="258"/>
      <c r="AM5535" s="258"/>
      <c r="AN5535" s="258"/>
      <c r="AO5535" s="258"/>
      <c r="AP5535" s="258"/>
      <c r="AQ5535" s="258"/>
      <c r="AR5535" s="258"/>
      <c r="AT5535" s="193"/>
      <c r="AU5535" s="193"/>
      <c r="AV5535" s="193"/>
      <c r="AW5535" s="193"/>
      <c r="AX5535" s="193"/>
      <c r="AY5535" s="193"/>
      <c r="AZ5535" s="193"/>
      <c r="BA5535" s="193"/>
      <c r="BB5535" s="193"/>
      <c r="BC5535" s="193"/>
      <c r="BD5535" s="193"/>
      <c r="BE5535" s="315"/>
      <c r="BF5535" s="315"/>
      <c r="BG5535" s="315"/>
      <c r="BH5535" s="315"/>
      <c r="BI5535" s="315"/>
      <c r="BJ5535" s="315"/>
      <c r="BK5535" s="315"/>
    </row>
    <row r="5536" spans="17:63" x14ac:dyDescent="0.25">
      <c r="Q5536" s="240"/>
      <c r="R5536" s="99"/>
      <c r="S5536" s="99"/>
      <c r="T5536" s="99"/>
      <c r="U5536" s="99"/>
      <c r="V5536" s="99"/>
      <c r="W5536" s="99"/>
      <c r="X5536" s="258"/>
      <c r="Y5536" s="258"/>
      <c r="Z5536" s="258"/>
      <c r="AA5536" s="258"/>
      <c r="AB5536" s="258"/>
      <c r="AC5536" s="258"/>
      <c r="AD5536" s="258"/>
      <c r="AE5536" s="258"/>
      <c r="AF5536" s="258"/>
      <c r="AG5536" s="258"/>
      <c r="AH5536" s="258"/>
      <c r="AI5536" s="258"/>
      <c r="AJ5536" s="258"/>
      <c r="AK5536" s="258"/>
      <c r="AL5536" s="258"/>
      <c r="AM5536" s="258"/>
      <c r="AN5536" s="258"/>
      <c r="AO5536" s="258"/>
      <c r="AP5536" s="258"/>
      <c r="AQ5536" s="258"/>
      <c r="AR5536" s="258"/>
      <c r="AT5536" s="193"/>
      <c r="AU5536" s="193"/>
      <c r="AV5536" s="193"/>
      <c r="AW5536" s="193"/>
      <c r="AX5536" s="193"/>
      <c r="AY5536" s="193"/>
      <c r="AZ5536" s="193"/>
      <c r="BA5536" s="193"/>
      <c r="BB5536" s="193"/>
      <c r="BC5536" s="193"/>
      <c r="BD5536" s="193"/>
      <c r="BE5536" s="315"/>
      <c r="BF5536" s="315"/>
      <c r="BG5536" s="315"/>
      <c r="BH5536" s="315"/>
      <c r="BI5536" s="315"/>
      <c r="BJ5536" s="315"/>
      <c r="BK5536" s="315"/>
    </row>
    <row r="5537" spans="17:63" x14ac:dyDescent="0.25">
      <c r="Q5537" s="240"/>
      <c r="R5537" s="99"/>
      <c r="S5537" s="99"/>
      <c r="T5537" s="99"/>
      <c r="U5537" s="99"/>
      <c r="V5537" s="99"/>
      <c r="W5537" s="99"/>
      <c r="X5537" s="258"/>
      <c r="Y5537" s="258"/>
      <c r="Z5537" s="258"/>
      <c r="AA5537" s="258"/>
      <c r="AB5537" s="258"/>
      <c r="AC5537" s="258"/>
      <c r="AD5537" s="258"/>
      <c r="AE5537" s="258"/>
      <c r="AF5537" s="258"/>
      <c r="AG5537" s="258"/>
      <c r="AH5537" s="258"/>
      <c r="AI5537" s="258"/>
      <c r="AJ5537" s="258"/>
      <c r="AK5537" s="258"/>
      <c r="AL5537" s="258"/>
      <c r="AM5537" s="258"/>
      <c r="AN5537" s="258"/>
      <c r="AO5537" s="258"/>
      <c r="AP5537" s="258"/>
      <c r="AQ5537" s="258"/>
      <c r="AR5537" s="258"/>
      <c r="AT5537" s="193"/>
      <c r="AU5537" s="193"/>
      <c r="AV5537" s="193"/>
      <c r="AW5537" s="193"/>
      <c r="AX5537" s="193"/>
      <c r="AY5537" s="193"/>
      <c r="AZ5537" s="193"/>
      <c r="BA5537" s="193"/>
      <c r="BB5537" s="193"/>
      <c r="BC5537" s="193"/>
      <c r="BD5537" s="193"/>
      <c r="BE5537" s="315"/>
      <c r="BF5537" s="315"/>
      <c r="BG5537" s="315"/>
      <c r="BH5537" s="315"/>
      <c r="BI5537" s="315"/>
      <c r="BJ5537" s="315"/>
      <c r="BK5537" s="315"/>
    </row>
    <row r="5538" spans="17:63" x14ac:dyDescent="0.25">
      <c r="Q5538" s="240"/>
      <c r="R5538" s="99"/>
      <c r="S5538" s="99"/>
      <c r="T5538" s="99"/>
      <c r="U5538" s="99"/>
      <c r="V5538" s="99"/>
      <c r="W5538" s="99"/>
      <c r="X5538" s="258"/>
      <c r="Y5538" s="258"/>
      <c r="Z5538" s="258"/>
      <c r="AA5538" s="258"/>
      <c r="AB5538" s="258"/>
      <c r="AC5538" s="258"/>
      <c r="AD5538" s="258"/>
      <c r="AE5538" s="258"/>
      <c r="AF5538" s="258"/>
      <c r="AG5538" s="258"/>
      <c r="AH5538" s="258"/>
      <c r="AI5538" s="258"/>
      <c r="AJ5538" s="258"/>
      <c r="AK5538" s="258"/>
      <c r="AL5538" s="258"/>
      <c r="AM5538" s="258"/>
      <c r="AN5538" s="258"/>
      <c r="AO5538" s="258"/>
      <c r="AP5538" s="258"/>
      <c r="AQ5538" s="258"/>
      <c r="AR5538" s="258"/>
      <c r="AT5538" s="193"/>
      <c r="AU5538" s="193"/>
      <c r="AV5538" s="193"/>
      <c r="AW5538" s="193"/>
      <c r="AX5538" s="193"/>
      <c r="AY5538" s="193"/>
      <c r="AZ5538" s="193"/>
      <c r="BA5538" s="193"/>
      <c r="BB5538" s="193"/>
      <c r="BC5538" s="193"/>
      <c r="BD5538" s="193"/>
      <c r="BE5538" s="315"/>
      <c r="BF5538" s="315"/>
      <c r="BG5538" s="315"/>
      <c r="BH5538" s="315"/>
      <c r="BI5538" s="315"/>
      <c r="BJ5538" s="315"/>
      <c r="BK5538" s="315"/>
    </row>
    <row r="5539" spans="17:63" x14ac:dyDescent="0.25">
      <c r="Q5539" s="240"/>
      <c r="R5539" s="99"/>
      <c r="S5539" s="99"/>
      <c r="T5539" s="99"/>
      <c r="U5539" s="99"/>
      <c r="V5539" s="99"/>
      <c r="W5539" s="99"/>
      <c r="X5539" s="258"/>
      <c r="Y5539" s="258"/>
      <c r="Z5539" s="258"/>
      <c r="AA5539" s="258"/>
      <c r="AB5539" s="258"/>
      <c r="AC5539" s="258"/>
      <c r="AD5539" s="258"/>
      <c r="AE5539" s="258"/>
      <c r="AF5539" s="258"/>
      <c r="AG5539" s="258"/>
      <c r="AH5539" s="258"/>
      <c r="AI5539" s="258"/>
      <c r="AJ5539" s="258"/>
      <c r="AK5539" s="258"/>
      <c r="AL5539" s="258"/>
      <c r="AM5539" s="258"/>
      <c r="AN5539" s="258"/>
      <c r="AO5539" s="258"/>
      <c r="AP5539" s="258"/>
      <c r="AQ5539" s="258"/>
      <c r="AR5539" s="258"/>
      <c r="AT5539" s="193"/>
      <c r="AU5539" s="193"/>
      <c r="AV5539" s="193"/>
      <c r="AW5539" s="193"/>
      <c r="AX5539" s="193"/>
      <c r="AY5539" s="193"/>
      <c r="AZ5539" s="193"/>
      <c r="BA5539" s="193"/>
      <c r="BB5539" s="193"/>
      <c r="BC5539" s="193"/>
      <c r="BD5539" s="193"/>
      <c r="BE5539" s="315"/>
      <c r="BF5539" s="315"/>
      <c r="BG5539" s="315"/>
      <c r="BH5539" s="315"/>
      <c r="BI5539" s="315"/>
      <c r="BJ5539" s="315"/>
      <c r="BK5539" s="315"/>
    </row>
    <row r="5540" spans="17:63" x14ac:dyDescent="0.25">
      <c r="Q5540" s="240"/>
      <c r="R5540" s="99"/>
      <c r="S5540" s="99"/>
      <c r="T5540" s="99"/>
      <c r="U5540" s="99"/>
      <c r="V5540" s="99"/>
      <c r="W5540" s="99"/>
      <c r="X5540" s="258"/>
      <c r="Y5540" s="258"/>
      <c r="Z5540" s="258"/>
      <c r="AA5540" s="258"/>
      <c r="AB5540" s="258"/>
      <c r="AC5540" s="258"/>
      <c r="AD5540" s="258"/>
      <c r="AE5540" s="258"/>
      <c r="AF5540" s="258"/>
      <c r="AG5540" s="258"/>
      <c r="AH5540" s="258"/>
      <c r="AI5540" s="258"/>
      <c r="AJ5540" s="258"/>
      <c r="AK5540" s="258"/>
      <c r="AL5540" s="258"/>
      <c r="AM5540" s="258"/>
      <c r="AN5540" s="258"/>
      <c r="AO5540" s="258"/>
      <c r="AP5540" s="258"/>
      <c r="AQ5540" s="258"/>
      <c r="AR5540" s="258"/>
      <c r="AT5540" s="193"/>
      <c r="AU5540" s="193"/>
      <c r="AV5540" s="193"/>
      <c r="AW5540" s="193"/>
      <c r="AX5540" s="193"/>
      <c r="AY5540" s="193"/>
      <c r="AZ5540" s="193"/>
      <c r="BA5540" s="193"/>
      <c r="BB5540" s="193"/>
      <c r="BC5540" s="193"/>
      <c r="BD5540" s="193"/>
      <c r="BE5540" s="315"/>
      <c r="BF5540" s="315"/>
      <c r="BG5540" s="315"/>
      <c r="BH5540" s="315"/>
      <c r="BI5540" s="315"/>
      <c r="BJ5540" s="315"/>
      <c r="BK5540" s="315"/>
    </row>
    <row r="5541" spans="17:63" x14ac:dyDescent="0.25">
      <c r="Q5541" s="240"/>
      <c r="R5541" s="99"/>
      <c r="S5541" s="99"/>
      <c r="T5541" s="99"/>
      <c r="U5541" s="99"/>
      <c r="V5541" s="99"/>
      <c r="W5541" s="99"/>
      <c r="X5541" s="258"/>
      <c r="Y5541" s="258"/>
      <c r="Z5541" s="258"/>
      <c r="AA5541" s="258"/>
      <c r="AB5541" s="258"/>
      <c r="AC5541" s="258"/>
      <c r="AD5541" s="258"/>
      <c r="AE5541" s="258"/>
      <c r="AF5541" s="258"/>
      <c r="AG5541" s="258"/>
      <c r="AH5541" s="258"/>
      <c r="AI5541" s="258"/>
      <c r="AJ5541" s="258"/>
      <c r="AK5541" s="258"/>
      <c r="AL5541" s="258"/>
      <c r="AM5541" s="258"/>
      <c r="AN5541" s="258"/>
      <c r="AO5541" s="258"/>
      <c r="AP5541" s="258"/>
      <c r="AQ5541" s="258"/>
      <c r="AR5541" s="258"/>
      <c r="AT5541" s="193"/>
      <c r="AU5541" s="193"/>
      <c r="AV5541" s="193"/>
      <c r="AW5541" s="193"/>
      <c r="AX5541" s="193"/>
      <c r="AY5541" s="193"/>
      <c r="AZ5541" s="193"/>
      <c r="BA5541" s="193"/>
      <c r="BB5541" s="193"/>
      <c r="BC5541" s="193"/>
      <c r="BD5541" s="193"/>
      <c r="BE5541" s="315"/>
      <c r="BF5541" s="315"/>
      <c r="BG5541" s="315"/>
      <c r="BH5541" s="315"/>
      <c r="BI5541" s="315"/>
      <c r="BJ5541" s="315"/>
      <c r="BK5541" s="315"/>
    </row>
    <row r="5542" spans="17:63" x14ac:dyDescent="0.25">
      <c r="Q5542" s="240"/>
      <c r="R5542" s="99"/>
      <c r="S5542" s="99"/>
      <c r="T5542" s="99"/>
      <c r="U5542" s="99"/>
      <c r="V5542" s="99"/>
      <c r="W5542" s="99"/>
      <c r="X5542" s="258"/>
      <c r="Y5542" s="258"/>
      <c r="Z5542" s="258"/>
      <c r="AA5542" s="258"/>
      <c r="AB5542" s="258"/>
      <c r="AC5542" s="258"/>
      <c r="AD5542" s="258"/>
      <c r="AE5542" s="258"/>
      <c r="AF5542" s="258"/>
      <c r="AG5542" s="258"/>
      <c r="AH5542" s="258"/>
      <c r="AI5542" s="258"/>
      <c r="AJ5542" s="258"/>
      <c r="AK5542" s="258"/>
      <c r="AL5542" s="258"/>
      <c r="AM5542" s="258"/>
      <c r="AN5542" s="258"/>
      <c r="AO5542" s="258"/>
      <c r="AP5542" s="258"/>
      <c r="AQ5542" s="258"/>
      <c r="AR5542" s="258"/>
      <c r="AT5542" s="193"/>
      <c r="AU5542" s="193"/>
      <c r="AV5542" s="193"/>
      <c r="AW5542" s="193"/>
      <c r="AX5542" s="193"/>
      <c r="AY5542" s="193"/>
      <c r="AZ5542" s="193"/>
      <c r="BA5542" s="193"/>
      <c r="BB5542" s="193"/>
      <c r="BC5542" s="193"/>
      <c r="BD5542" s="193"/>
      <c r="BE5542" s="315"/>
      <c r="BF5542" s="315"/>
      <c r="BG5542" s="315"/>
      <c r="BH5542" s="315"/>
      <c r="BI5542" s="315"/>
      <c r="BJ5542" s="315"/>
      <c r="BK5542" s="315"/>
    </row>
    <row r="5543" spans="17:63" x14ac:dyDescent="0.25">
      <c r="Q5543" s="240"/>
      <c r="R5543" s="99"/>
      <c r="S5543" s="99"/>
      <c r="T5543" s="99"/>
      <c r="U5543" s="99"/>
      <c r="V5543" s="99"/>
      <c r="W5543" s="99"/>
      <c r="X5543" s="258"/>
      <c r="Y5543" s="258"/>
      <c r="Z5543" s="258"/>
      <c r="AA5543" s="258"/>
      <c r="AB5543" s="258"/>
      <c r="AC5543" s="258"/>
      <c r="AD5543" s="258"/>
      <c r="AE5543" s="258"/>
      <c r="AF5543" s="258"/>
      <c r="AG5543" s="258"/>
      <c r="AH5543" s="258"/>
      <c r="AI5543" s="258"/>
      <c r="AJ5543" s="258"/>
      <c r="AK5543" s="258"/>
      <c r="AL5543" s="258"/>
      <c r="AM5543" s="258"/>
      <c r="AN5543" s="258"/>
      <c r="AO5543" s="258"/>
      <c r="AP5543" s="258"/>
      <c r="AQ5543" s="258"/>
      <c r="AR5543" s="258"/>
      <c r="AT5543" s="193"/>
      <c r="AU5543" s="193"/>
      <c r="AV5543" s="193"/>
      <c r="AW5543" s="193"/>
      <c r="AX5543" s="193"/>
      <c r="AY5543" s="193"/>
      <c r="AZ5543" s="193"/>
      <c r="BA5543" s="193"/>
      <c r="BB5543" s="193"/>
      <c r="BC5543" s="193"/>
      <c r="BD5543" s="193"/>
      <c r="BE5543" s="315"/>
      <c r="BF5543" s="315"/>
      <c r="BG5543" s="315"/>
      <c r="BH5543" s="315"/>
      <c r="BI5543" s="315"/>
      <c r="BJ5543" s="315"/>
      <c r="BK5543" s="315"/>
    </row>
    <row r="5544" spans="17:63" x14ac:dyDescent="0.25">
      <c r="Q5544" s="240"/>
      <c r="R5544" s="99"/>
      <c r="S5544" s="99"/>
      <c r="T5544" s="99"/>
      <c r="U5544" s="99"/>
      <c r="V5544" s="99"/>
      <c r="W5544" s="99"/>
      <c r="X5544" s="258"/>
      <c r="Y5544" s="258"/>
      <c r="Z5544" s="258"/>
      <c r="AA5544" s="258"/>
      <c r="AB5544" s="258"/>
      <c r="AC5544" s="258"/>
      <c r="AD5544" s="258"/>
      <c r="AE5544" s="258"/>
      <c r="AF5544" s="258"/>
      <c r="AG5544" s="258"/>
      <c r="AH5544" s="258"/>
      <c r="AI5544" s="258"/>
      <c r="AJ5544" s="258"/>
      <c r="AK5544" s="258"/>
      <c r="AL5544" s="258"/>
      <c r="AM5544" s="258"/>
      <c r="AN5544" s="258"/>
      <c r="AO5544" s="258"/>
      <c r="AP5544" s="258"/>
      <c r="AQ5544" s="258"/>
      <c r="AR5544" s="258"/>
      <c r="AT5544" s="193"/>
      <c r="AU5544" s="193"/>
      <c r="AV5544" s="193"/>
      <c r="AW5544" s="193"/>
      <c r="AX5544" s="193"/>
      <c r="AY5544" s="193"/>
      <c r="AZ5544" s="193"/>
      <c r="BA5544" s="193"/>
      <c r="BB5544" s="193"/>
      <c r="BC5544" s="193"/>
      <c r="BD5544" s="193"/>
      <c r="BE5544" s="315"/>
      <c r="BF5544" s="315"/>
      <c r="BG5544" s="315"/>
      <c r="BH5544" s="315"/>
      <c r="BI5544" s="315"/>
      <c r="BJ5544" s="315"/>
      <c r="BK5544" s="315"/>
    </row>
    <row r="5545" spans="17:63" x14ac:dyDescent="0.25">
      <c r="Q5545" s="240"/>
      <c r="R5545" s="99"/>
      <c r="S5545" s="99"/>
      <c r="T5545" s="99"/>
      <c r="U5545" s="99"/>
      <c r="V5545" s="99"/>
      <c r="W5545" s="99"/>
      <c r="X5545" s="258"/>
      <c r="Y5545" s="258"/>
      <c r="Z5545" s="258"/>
      <c r="AA5545" s="258"/>
      <c r="AB5545" s="258"/>
      <c r="AC5545" s="258"/>
      <c r="AD5545" s="258"/>
      <c r="AE5545" s="258"/>
      <c r="AF5545" s="258"/>
      <c r="AG5545" s="258"/>
      <c r="AH5545" s="258"/>
      <c r="AI5545" s="258"/>
      <c r="AJ5545" s="258"/>
      <c r="AK5545" s="258"/>
      <c r="AL5545" s="258"/>
      <c r="AM5545" s="258"/>
      <c r="AN5545" s="258"/>
      <c r="AO5545" s="258"/>
      <c r="AP5545" s="258"/>
      <c r="AQ5545" s="258"/>
      <c r="AR5545" s="258"/>
      <c r="AT5545" s="193"/>
      <c r="AU5545" s="193"/>
      <c r="AV5545" s="193"/>
      <c r="AW5545" s="193"/>
      <c r="AX5545" s="193"/>
      <c r="AY5545" s="193"/>
      <c r="AZ5545" s="193"/>
      <c r="BA5545" s="193"/>
      <c r="BB5545" s="193"/>
      <c r="BC5545" s="193"/>
      <c r="BD5545" s="193"/>
      <c r="BE5545" s="315"/>
      <c r="BF5545" s="315"/>
      <c r="BG5545" s="315"/>
      <c r="BH5545" s="315"/>
      <c r="BI5545" s="315"/>
      <c r="BJ5545" s="315"/>
      <c r="BK5545" s="315"/>
    </row>
    <row r="5546" spans="17:63" x14ac:dyDescent="0.25">
      <c r="Q5546" s="240"/>
      <c r="R5546" s="99"/>
      <c r="S5546" s="99"/>
      <c r="T5546" s="99"/>
      <c r="U5546" s="99"/>
      <c r="V5546" s="99"/>
      <c r="W5546" s="99"/>
      <c r="X5546" s="258"/>
      <c r="Y5546" s="258"/>
      <c r="Z5546" s="258"/>
      <c r="AA5546" s="258"/>
      <c r="AB5546" s="258"/>
      <c r="AC5546" s="258"/>
      <c r="AD5546" s="258"/>
      <c r="AE5546" s="258"/>
      <c r="AF5546" s="258"/>
      <c r="AG5546" s="258"/>
      <c r="AH5546" s="258"/>
      <c r="AI5546" s="258"/>
      <c r="AJ5546" s="258"/>
      <c r="AK5546" s="258"/>
      <c r="AL5546" s="258"/>
      <c r="AM5546" s="258"/>
      <c r="AN5546" s="258"/>
      <c r="AO5546" s="258"/>
      <c r="AP5546" s="258"/>
      <c r="AQ5546" s="258"/>
      <c r="AR5546" s="258"/>
      <c r="AT5546" s="193"/>
      <c r="AU5546" s="193"/>
      <c r="AV5546" s="193"/>
      <c r="AW5546" s="193"/>
      <c r="AX5546" s="193"/>
      <c r="AY5546" s="193"/>
      <c r="AZ5546" s="193"/>
      <c r="BA5546" s="193"/>
      <c r="BB5546" s="193"/>
      <c r="BC5546" s="193"/>
      <c r="BD5546" s="193"/>
      <c r="BE5546" s="315"/>
      <c r="BF5546" s="315"/>
      <c r="BG5546" s="315"/>
      <c r="BH5546" s="315"/>
      <c r="BI5546" s="315"/>
      <c r="BJ5546" s="315"/>
      <c r="BK5546" s="315"/>
    </row>
    <row r="5547" spans="17:63" x14ac:dyDescent="0.25">
      <c r="Q5547" s="240"/>
      <c r="R5547" s="99"/>
      <c r="S5547" s="99"/>
      <c r="T5547" s="99"/>
      <c r="U5547" s="99"/>
      <c r="V5547" s="99"/>
      <c r="W5547" s="99"/>
      <c r="X5547" s="258"/>
      <c r="Y5547" s="258"/>
      <c r="Z5547" s="258"/>
      <c r="AA5547" s="258"/>
      <c r="AB5547" s="258"/>
      <c r="AC5547" s="258"/>
      <c r="AD5547" s="258"/>
      <c r="AE5547" s="258"/>
      <c r="AF5547" s="258"/>
      <c r="AG5547" s="258"/>
      <c r="AH5547" s="258"/>
      <c r="AI5547" s="258"/>
      <c r="AJ5547" s="258"/>
      <c r="AK5547" s="258"/>
      <c r="AL5547" s="258"/>
      <c r="AM5547" s="258"/>
      <c r="AN5547" s="258"/>
      <c r="AO5547" s="258"/>
      <c r="AP5547" s="258"/>
      <c r="AQ5547" s="258"/>
      <c r="AR5547" s="258"/>
      <c r="AT5547" s="193"/>
      <c r="AU5547" s="193"/>
      <c r="AV5547" s="193"/>
      <c r="AW5547" s="193"/>
      <c r="AX5547" s="193"/>
      <c r="AY5547" s="193"/>
      <c r="AZ5547" s="193"/>
      <c r="BA5547" s="193"/>
      <c r="BB5547" s="193"/>
      <c r="BC5547" s="193"/>
      <c r="BD5547" s="193"/>
      <c r="BE5547" s="315"/>
      <c r="BF5547" s="315"/>
      <c r="BG5547" s="315"/>
      <c r="BH5547" s="315"/>
      <c r="BI5547" s="315"/>
      <c r="BJ5547" s="315"/>
      <c r="BK5547" s="315"/>
    </row>
    <row r="5548" spans="17:63" x14ac:dyDescent="0.25">
      <c r="Q5548" s="240"/>
      <c r="R5548" s="99"/>
      <c r="S5548" s="99"/>
      <c r="T5548" s="99"/>
      <c r="U5548" s="99"/>
      <c r="V5548" s="99"/>
      <c r="W5548" s="99"/>
      <c r="X5548" s="258"/>
      <c r="Y5548" s="258"/>
      <c r="Z5548" s="258"/>
      <c r="AA5548" s="258"/>
      <c r="AB5548" s="258"/>
      <c r="AC5548" s="258"/>
      <c r="AD5548" s="258"/>
      <c r="AE5548" s="258"/>
      <c r="AF5548" s="258"/>
      <c r="AG5548" s="258"/>
      <c r="AH5548" s="258"/>
      <c r="AI5548" s="258"/>
      <c r="AJ5548" s="258"/>
      <c r="AK5548" s="258"/>
      <c r="AL5548" s="258"/>
      <c r="AM5548" s="258"/>
      <c r="AN5548" s="258"/>
      <c r="AO5548" s="258"/>
      <c r="AP5548" s="258"/>
      <c r="AQ5548" s="258"/>
      <c r="AR5548" s="258"/>
      <c r="AT5548" s="193"/>
      <c r="AU5548" s="193"/>
      <c r="AV5548" s="193"/>
      <c r="AW5548" s="193"/>
      <c r="AX5548" s="193"/>
      <c r="AY5548" s="193"/>
      <c r="AZ5548" s="193"/>
      <c r="BA5548" s="193"/>
      <c r="BB5548" s="193"/>
      <c r="BC5548" s="193"/>
      <c r="BD5548" s="193"/>
      <c r="BE5548" s="315"/>
      <c r="BF5548" s="315"/>
      <c r="BG5548" s="315"/>
      <c r="BH5548" s="315"/>
      <c r="BI5548" s="315"/>
      <c r="BJ5548" s="315"/>
      <c r="BK5548" s="315"/>
    </row>
    <row r="5549" spans="17:63" x14ac:dyDescent="0.25">
      <c r="Q5549" s="240"/>
      <c r="R5549" s="99"/>
      <c r="S5549" s="99"/>
      <c r="T5549" s="99"/>
      <c r="U5549" s="99"/>
      <c r="V5549" s="99"/>
      <c r="W5549" s="99"/>
      <c r="X5549" s="258"/>
      <c r="Y5549" s="258"/>
      <c r="Z5549" s="258"/>
      <c r="AA5549" s="258"/>
      <c r="AB5549" s="258"/>
      <c r="AC5549" s="258"/>
      <c r="AD5549" s="258"/>
      <c r="AE5549" s="258"/>
      <c r="AF5549" s="258"/>
      <c r="AG5549" s="258"/>
      <c r="AH5549" s="258"/>
      <c r="AI5549" s="258"/>
      <c r="AJ5549" s="258"/>
      <c r="AK5549" s="258"/>
      <c r="AL5549" s="258"/>
      <c r="AM5549" s="258"/>
      <c r="AN5549" s="258"/>
      <c r="AO5549" s="258"/>
      <c r="AP5549" s="258"/>
      <c r="AQ5549" s="258"/>
      <c r="AR5549" s="258"/>
      <c r="AT5549" s="193"/>
      <c r="AU5549" s="193"/>
      <c r="AV5549" s="193"/>
      <c r="AW5549" s="193"/>
      <c r="AX5549" s="193"/>
      <c r="AY5549" s="193"/>
      <c r="AZ5549" s="193"/>
      <c r="BA5549" s="193"/>
      <c r="BB5549" s="193"/>
      <c r="BC5549" s="193"/>
      <c r="BD5549" s="193"/>
      <c r="BE5549" s="315"/>
      <c r="BF5549" s="315"/>
      <c r="BG5549" s="315"/>
      <c r="BH5549" s="315"/>
      <c r="BI5549" s="315"/>
      <c r="BJ5549" s="315"/>
      <c r="BK5549" s="315"/>
    </row>
    <row r="5550" spans="17:63" x14ac:dyDescent="0.25">
      <c r="Q5550" s="240"/>
      <c r="R5550" s="99"/>
      <c r="S5550" s="99"/>
      <c r="T5550" s="99"/>
      <c r="U5550" s="99"/>
      <c r="V5550" s="99"/>
      <c r="W5550" s="99"/>
      <c r="X5550" s="258"/>
      <c r="Y5550" s="258"/>
      <c r="Z5550" s="258"/>
      <c r="AA5550" s="258"/>
      <c r="AB5550" s="258"/>
      <c r="AC5550" s="258"/>
      <c r="AD5550" s="258"/>
      <c r="AE5550" s="258"/>
      <c r="AF5550" s="258"/>
      <c r="AG5550" s="258"/>
      <c r="AH5550" s="258"/>
      <c r="AI5550" s="258"/>
      <c r="AJ5550" s="258"/>
      <c r="AK5550" s="258"/>
      <c r="AL5550" s="258"/>
      <c r="AM5550" s="258"/>
      <c r="AN5550" s="258"/>
      <c r="AO5550" s="258"/>
      <c r="AP5550" s="258"/>
      <c r="AQ5550" s="258"/>
      <c r="AR5550" s="258"/>
      <c r="AT5550" s="193"/>
      <c r="AU5550" s="193"/>
      <c r="AV5550" s="193"/>
      <c r="AW5550" s="193"/>
      <c r="AX5550" s="193"/>
      <c r="AY5550" s="193"/>
      <c r="AZ5550" s="193"/>
      <c r="BA5550" s="193"/>
      <c r="BB5550" s="193"/>
      <c r="BC5550" s="193"/>
      <c r="BD5550" s="193"/>
      <c r="BE5550" s="315"/>
      <c r="BF5550" s="315"/>
      <c r="BG5550" s="315"/>
      <c r="BH5550" s="315"/>
      <c r="BI5550" s="315"/>
      <c r="BJ5550" s="315"/>
      <c r="BK5550" s="315"/>
    </row>
    <row r="5551" spans="17:63" x14ac:dyDescent="0.25">
      <c r="Q5551" s="240"/>
      <c r="R5551" s="99"/>
      <c r="S5551" s="99"/>
      <c r="T5551" s="99"/>
      <c r="U5551" s="99"/>
      <c r="V5551" s="99"/>
      <c r="W5551" s="99"/>
      <c r="X5551" s="258"/>
      <c r="Y5551" s="258"/>
      <c r="Z5551" s="258"/>
      <c r="AA5551" s="258"/>
      <c r="AB5551" s="258"/>
      <c r="AC5551" s="258"/>
      <c r="AD5551" s="258"/>
      <c r="AE5551" s="258"/>
      <c r="AF5551" s="258"/>
      <c r="AG5551" s="258"/>
      <c r="AH5551" s="258"/>
      <c r="AI5551" s="258"/>
      <c r="AJ5551" s="258"/>
      <c r="AK5551" s="258"/>
      <c r="AL5551" s="258"/>
      <c r="AM5551" s="258"/>
      <c r="AN5551" s="258"/>
      <c r="AO5551" s="258"/>
      <c r="AP5551" s="258"/>
      <c r="AQ5551" s="258"/>
      <c r="AR5551" s="258"/>
      <c r="AT5551" s="193"/>
      <c r="AU5551" s="193"/>
      <c r="AV5551" s="193"/>
      <c r="AW5551" s="193"/>
      <c r="AX5551" s="193"/>
      <c r="AY5551" s="193"/>
      <c r="AZ5551" s="193"/>
      <c r="BA5551" s="193"/>
      <c r="BB5551" s="193"/>
      <c r="BC5551" s="193"/>
      <c r="BD5551" s="193"/>
      <c r="BE5551" s="315"/>
      <c r="BF5551" s="315"/>
      <c r="BG5551" s="315"/>
      <c r="BH5551" s="315"/>
      <c r="BI5551" s="315"/>
      <c r="BJ5551" s="315"/>
      <c r="BK5551" s="315"/>
    </row>
    <row r="5552" spans="17:63" x14ac:dyDescent="0.25">
      <c r="Q5552" s="240"/>
      <c r="R5552" s="99"/>
      <c r="S5552" s="99"/>
      <c r="T5552" s="99"/>
      <c r="U5552" s="99"/>
      <c r="V5552" s="99"/>
      <c r="W5552" s="99"/>
      <c r="X5552" s="258"/>
      <c r="Y5552" s="258"/>
      <c r="Z5552" s="258"/>
      <c r="AA5552" s="258"/>
      <c r="AB5552" s="258"/>
      <c r="AC5552" s="258"/>
      <c r="AD5552" s="258"/>
      <c r="AE5552" s="258"/>
      <c r="AF5552" s="258"/>
      <c r="AG5552" s="258"/>
      <c r="AH5552" s="258"/>
      <c r="AI5552" s="258"/>
      <c r="AJ5552" s="258"/>
      <c r="AK5552" s="258"/>
      <c r="AL5552" s="258"/>
      <c r="AM5552" s="258"/>
      <c r="AN5552" s="258"/>
      <c r="AO5552" s="258"/>
      <c r="AP5552" s="258"/>
      <c r="AQ5552" s="258"/>
      <c r="AR5552" s="258"/>
      <c r="AT5552" s="193"/>
      <c r="AU5552" s="193"/>
      <c r="AV5552" s="193"/>
      <c r="AW5552" s="193"/>
      <c r="AX5552" s="193"/>
      <c r="AY5552" s="193"/>
      <c r="AZ5552" s="193"/>
      <c r="BA5552" s="193"/>
      <c r="BB5552" s="193"/>
      <c r="BC5552" s="193"/>
      <c r="BD5552" s="193"/>
      <c r="BE5552" s="315"/>
      <c r="BF5552" s="315"/>
      <c r="BG5552" s="315"/>
      <c r="BH5552" s="315"/>
      <c r="BI5552" s="315"/>
      <c r="BJ5552" s="315"/>
      <c r="BK5552" s="315"/>
    </row>
    <row r="5553" spans="17:63" x14ac:dyDescent="0.25">
      <c r="Q5553" s="240"/>
      <c r="R5553" s="99"/>
      <c r="S5553" s="99"/>
      <c r="T5553" s="99"/>
      <c r="U5553" s="99"/>
      <c r="V5553" s="99"/>
      <c r="W5553" s="99"/>
      <c r="X5553" s="258"/>
      <c r="Y5553" s="258"/>
      <c r="Z5553" s="258"/>
      <c r="AA5553" s="258"/>
      <c r="AB5553" s="258"/>
      <c r="AC5553" s="258"/>
      <c r="AD5553" s="258"/>
      <c r="AE5553" s="258"/>
      <c r="AF5553" s="258"/>
      <c r="AG5553" s="258"/>
      <c r="AH5553" s="258"/>
      <c r="AI5553" s="258"/>
      <c r="AJ5553" s="258"/>
      <c r="AK5553" s="258"/>
      <c r="AL5553" s="258"/>
      <c r="AM5553" s="258"/>
      <c r="AN5553" s="258"/>
      <c r="AO5553" s="258"/>
      <c r="AP5553" s="258"/>
      <c r="AQ5553" s="258"/>
      <c r="AR5553" s="258"/>
      <c r="AT5553" s="193"/>
      <c r="AU5553" s="193"/>
      <c r="AV5553" s="193"/>
      <c r="AW5553" s="193"/>
      <c r="AX5553" s="193"/>
      <c r="AY5553" s="193"/>
      <c r="AZ5553" s="193"/>
      <c r="BA5553" s="193"/>
      <c r="BB5553" s="193"/>
      <c r="BC5553" s="193"/>
      <c r="BD5553" s="193"/>
      <c r="BE5553" s="315"/>
      <c r="BF5553" s="315"/>
      <c r="BG5553" s="315"/>
      <c r="BH5553" s="315"/>
      <c r="BI5553" s="315"/>
      <c r="BJ5553" s="315"/>
      <c r="BK5553" s="315"/>
    </row>
    <row r="5554" spans="17:63" x14ac:dyDescent="0.25">
      <c r="Q5554" s="240"/>
      <c r="R5554" s="99"/>
      <c r="S5554" s="99"/>
      <c r="T5554" s="99"/>
      <c r="U5554" s="99"/>
      <c r="V5554" s="99"/>
      <c r="W5554" s="99"/>
      <c r="X5554" s="258"/>
      <c r="Y5554" s="258"/>
      <c r="Z5554" s="258"/>
      <c r="AA5554" s="258"/>
      <c r="AB5554" s="258"/>
      <c r="AC5554" s="258"/>
      <c r="AD5554" s="258"/>
      <c r="AE5554" s="258"/>
      <c r="AF5554" s="258"/>
      <c r="AG5554" s="258"/>
      <c r="AH5554" s="258"/>
      <c r="AI5554" s="258"/>
      <c r="AJ5554" s="258"/>
      <c r="AK5554" s="258"/>
      <c r="AL5554" s="258"/>
      <c r="AM5554" s="258"/>
      <c r="AN5554" s="258"/>
      <c r="AO5554" s="258"/>
      <c r="AP5554" s="258"/>
      <c r="AQ5554" s="258"/>
      <c r="AR5554" s="258"/>
      <c r="AT5554" s="193"/>
      <c r="AU5554" s="193"/>
      <c r="AV5554" s="193"/>
      <c r="AW5554" s="193"/>
      <c r="AX5554" s="193"/>
      <c r="AY5554" s="193"/>
      <c r="AZ5554" s="193"/>
      <c r="BA5554" s="193"/>
      <c r="BB5554" s="193"/>
      <c r="BC5554" s="193"/>
      <c r="BD5554" s="193"/>
      <c r="BE5554" s="315"/>
      <c r="BF5554" s="315"/>
      <c r="BG5554" s="315"/>
      <c r="BH5554" s="315"/>
      <c r="BI5554" s="315"/>
      <c r="BJ5554" s="315"/>
      <c r="BK5554" s="315"/>
    </row>
    <row r="5555" spans="17:63" x14ac:dyDescent="0.25">
      <c r="Q5555" s="240"/>
      <c r="R5555" s="99"/>
      <c r="S5555" s="99"/>
      <c r="T5555" s="99"/>
      <c r="U5555" s="99"/>
      <c r="V5555" s="99"/>
      <c r="W5555" s="99"/>
      <c r="X5555" s="258"/>
      <c r="Y5555" s="258"/>
      <c r="Z5555" s="258"/>
      <c r="AA5555" s="258"/>
      <c r="AB5555" s="258"/>
      <c r="AC5555" s="258"/>
      <c r="AD5555" s="258"/>
      <c r="AE5555" s="258"/>
      <c r="AF5555" s="258"/>
      <c r="AG5555" s="258"/>
      <c r="AH5555" s="258"/>
      <c r="AI5555" s="258"/>
      <c r="AJ5555" s="258"/>
      <c r="AK5555" s="258"/>
      <c r="AL5555" s="258"/>
      <c r="AM5555" s="258"/>
      <c r="AN5555" s="258"/>
      <c r="AO5555" s="258"/>
      <c r="AP5555" s="258"/>
      <c r="AQ5555" s="258"/>
      <c r="AR5555" s="258"/>
      <c r="AT5555" s="193"/>
      <c r="AU5555" s="193"/>
      <c r="AV5555" s="193"/>
      <c r="AW5555" s="193"/>
      <c r="AX5555" s="193"/>
      <c r="AY5555" s="193"/>
      <c r="AZ5555" s="193"/>
      <c r="BA5555" s="193"/>
      <c r="BB5555" s="193"/>
      <c r="BC5555" s="193"/>
      <c r="BD5555" s="193"/>
      <c r="BE5555" s="315"/>
      <c r="BF5555" s="315"/>
      <c r="BG5555" s="315"/>
      <c r="BH5555" s="315"/>
      <c r="BI5555" s="315"/>
      <c r="BJ5555" s="315"/>
      <c r="BK5555" s="315"/>
    </row>
    <row r="5556" spans="17:63" x14ac:dyDescent="0.25">
      <c r="Q5556" s="240"/>
      <c r="R5556" s="99"/>
      <c r="S5556" s="99"/>
      <c r="T5556" s="99"/>
      <c r="U5556" s="99"/>
      <c r="V5556" s="99"/>
      <c r="W5556" s="99"/>
      <c r="X5556" s="258"/>
      <c r="Y5556" s="258"/>
      <c r="Z5556" s="258"/>
      <c r="AA5556" s="258"/>
      <c r="AB5556" s="258"/>
      <c r="AC5556" s="258"/>
      <c r="AD5556" s="258"/>
      <c r="AE5556" s="258"/>
      <c r="AF5556" s="258"/>
      <c r="AG5556" s="258"/>
      <c r="AH5556" s="258"/>
      <c r="AI5556" s="258"/>
      <c r="AJ5556" s="258"/>
      <c r="AK5556" s="258"/>
      <c r="AL5556" s="258"/>
      <c r="AM5556" s="258"/>
      <c r="AN5556" s="258"/>
      <c r="AO5556" s="258"/>
      <c r="AP5556" s="258"/>
      <c r="AQ5556" s="258"/>
      <c r="AR5556" s="258"/>
      <c r="AT5556" s="193"/>
      <c r="AU5556" s="193"/>
      <c r="AV5556" s="193"/>
      <c r="AW5556" s="193"/>
      <c r="AX5556" s="193"/>
      <c r="AY5556" s="193"/>
      <c r="AZ5556" s="193"/>
      <c r="BA5556" s="193"/>
      <c r="BB5556" s="193"/>
      <c r="BC5556" s="193"/>
      <c r="BD5556" s="193"/>
      <c r="BE5556" s="315"/>
      <c r="BF5556" s="315"/>
      <c r="BG5556" s="315"/>
      <c r="BH5556" s="315"/>
      <c r="BI5556" s="315"/>
      <c r="BJ5556" s="315"/>
      <c r="BK5556" s="315"/>
    </row>
    <row r="5557" spans="17:63" x14ac:dyDescent="0.25">
      <c r="Q5557" s="240"/>
      <c r="R5557" s="99"/>
      <c r="S5557" s="99"/>
      <c r="T5557" s="99"/>
      <c r="U5557" s="99"/>
      <c r="V5557" s="99"/>
      <c r="W5557" s="99"/>
      <c r="X5557" s="258"/>
      <c r="Y5557" s="258"/>
      <c r="Z5557" s="258"/>
      <c r="AA5557" s="258"/>
      <c r="AB5557" s="258"/>
      <c r="AC5557" s="258"/>
      <c r="AD5557" s="258"/>
      <c r="AE5557" s="258"/>
      <c r="AF5557" s="258"/>
      <c r="AG5557" s="258"/>
      <c r="AH5557" s="258"/>
      <c r="AI5557" s="258"/>
      <c r="AJ5557" s="258"/>
      <c r="AK5557" s="258"/>
      <c r="AL5557" s="258"/>
      <c r="AM5557" s="258"/>
      <c r="AN5557" s="258"/>
      <c r="AO5557" s="258"/>
      <c r="AP5557" s="258"/>
      <c r="AQ5557" s="258"/>
      <c r="AR5557" s="258"/>
      <c r="AT5557" s="193"/>
      <c r="AU5557" s="193"/>
      <c r="AV5557" s="193"/>
      <c r="AW5557" s="193"/>
      <c r="AX5557" s="193"/>
      <c r="AY5557" s="193"/>
      <c r="AZ5557" s="193"/>
      <c r="BA5557" s="193"/>
      <c r="BB5557" s="193"/>
      <c r="BC5557" s="193"/>
      <c r="BD5557" s="193"/>
      <c r="BE5557" s="315"/>
      <c r="BF5557" s="315"/>
      <c r="BG5557" s="315"/>
      <c r="BH5557" s="315"/>
      <c r="BI5557" s="315"/>
      <c r="BJ5557" s="315"/>
      <c r="BK5557" s="315"/>
    </row>
    <row r="5558" spans="17:63" x14ac:dyDescent="0.25">
      <c r="Q5558" s="240"/>
      <c r="R5558" s="99"/>
      <c r="S5558" s="99"/>
      <c r="T5558" s="99"/>
      <c r="U5558" s="99"/>
      <c r="V5558" s="99"/>
      <c r="W5558" s="99"/>
      <c r="X5558" s="258"/>
      <c r="Y5558" s="258"/>
      <c r="Z5558" s="258"/>
      <c r="AA5558" s="258"/>
      <c r="AB5558" s="258"/>
      <c r="AC5558" s="258"/>
      <c r="AD5558" s="258"/>
      <c r="AE5558" s="258"/>
      <c r="AF5558" s="258"/>
      <c r="AG5558" s="258"/>
      <c r="AH5558" s="258"/>
      <c r="AI5558" s="258"/>
      <c r="AJ5558" s="258"/>
      <c r="AK5558" s="258"/>
      <c r="AL5558" s="258"/>
      <c r="AM5558" s="258"/>
      <c r="AN5558" s="258"/>
      <c r="AO5558" s="258"/>
      <c r="AP5558" s="258"/>
      <c r="AQ5558" s="258"/>
      <c r="AR5558" s="258"/>
      <c r="AT5558" s="193"/>
      <c r="AU5558" s="193"/>
      <c r="AV5558" s="193"/>
      <c r="AW5558" s="193"/>
      <c r="AX5558" s="193"/>
      <c r="AY5558" s="193"/>
      <c r="AZ5558" s="193"/>
      <c r="BA5558" s="193"/>
      <c r="BB5558" s="193"/>
      <c r="BC5558" s="193"/>
      <c r="BD5558" s="193"/>
      <c r="BE5558" s="315"/>
      <c r="BF5558" s="315"/>
      <c r="BG5558" s="315"/>
      <c r="BH5558" s="315"/>
      <c r="BI5558" s="315"/>
      <c r="BJ5558" s="315"/>
      <c r="BK5558" s="315"/>
    </row>
    <row r="5559" spans="17:63" x14ac:dyDescent="0.25">
      <c r="Q5559" s="240"/>
      <c r="R5559" s="99"/>
      <c r="S5559" s="99"/>
      <c r="T5559" s="99"/>
      <c r="U5559" s="99"/>
      <c r="V5559" s="99"/>
      <c r="W5559" s="99"/>
      <c r="X5559" s="258"/>
      <c r="Y5559" s="258"/>
      <c r="Z5559" s="258"/>
      <c r="AA5559" s="258"/>
      <c r="AB5559" s="258"/>
      <c r="AC5559" s="258"/>
      <c r="AD5559" s="258"/>
      <c r="AE5559" s="258"/>
      <c r="AF5559" s="258"/>
      <c r="AG5559" s="258"/>
      <c r="AH5559" s="258"/>
      <c r="AI5559" s="258"/>
      <c r="AJ5559" s="258"/>
      <c r="AK5559" s="258"/>
      <c r="AL5559" s="258"/>
      <c r="AM5559" s="258"/>
      <c r="AN5559" s="258"/>
      <c r="AO5559" s="258"/>
      <c r="AP5559" s="258"/>
      <c r="AQ5559" s="258"/>
      <c r="AR5559" s="258"/>
      <c r="AT5559" s="193"/>
      <c r="AU5559" s="193"/>
      <c r="AV5559" s="193"/>
      <c r="AW5559" s="193"/>
      <c r="AX5559" s="193"/>
      <c r="AY5559" s="193"/>
      <c r="AZ5559" s="193"/>
      <c r="BA5559" s="193"/>
      <c r="BB5559" s="193"/>
      <c r="BC5559" s="193"/>
      <c r="BD5559" s="193"/>
      <c r="BE5559" s="315"/>
      <c r="BF5559" s="315"/>
      <c r="BG5559" s="315"/>
      <c r="BH5559" s="315"/>
      <c r="BI5559" s="315"/>
      <c r="BJ5559" s="315"/>
      <c r="BK5559" s="315"/>
    </row>
    <row r="5560" spans="17:63" x14ac:dyDescent="0.25">
      <c r="Q5560" s="240"/>
      <c r="R5560" s="99"/>
      <c r="S5560" s="99"/>
      <c r="T5560" s="99"/>
      <c r="U5560" s="99"/>
      <c r="V5560" s="99"/>
      <c r="W5560" s="99"/>
      <c r="X5560" s="258"/>
      <c r="Y5560" s="258"/>
      <c r="Z5560" s="258"/>
      <c r="AA5560" s="258"/>
      <c r="AB5560" s="258"/>
      <c r="AC5560" s="258"/>
      <c r="AD5560" s="258"/>
      <c r="AE5560" s="258"/>
      <c r="AF5560" s="258"/>
      <c r="AG5560" s="258"/>
      <c r="AH5560" s="258"/>
      <c r="AI5560" s="258"/>
      <c r="AJ5560" s="258"/>
      <c r="AK5560" s="258"/>
      <c r="AL5560" s="258"/>
      <c r="AM5560" s="258"/>
      <c r="AN5560" s="258"/>
      <c r="AO5560" s="258"/>
      <c r="AP5560" s="258"/>
      <c r="AQ5560" s="258"/>
      <c r="AR5560" s="258"/>
      <c r="AT5560" s="193"/>
      <c r="AU5560" s="193"/>
      <c r="AV5560" s="193"/>
      <c r="AW5560" s="193"/>
      <c r="AX5560" s="193"/>
      <c r="AY5560" s="193"/>
      <c r="AZ5560" s="193"/>
      <c r="BA5560" s="193"/>
      <c r="BB5560" s="193"/>
      <c r="BC5560" s="193"/>
      <c r="BD5560" s="193"/>
      <c r="BE5560" s="315"/>
      <c r="BF5560" s="315"/>
      <c r="BG5560" s="315"/>
      <c r="BH5560" s="315"/>
      <c r="BI5560" s="315"/>
      <c r="BJ5560" s="315"/>
      <c r="BK5560" s="315"/>
    </row>
    <row r="5561" spans="17:63" x14ac:dyDescent="0.25">
      <c r="Q5561" s="240"/>
      <c r="R5561" s="99"/>
      <c r="S5561" s="99"/>
      <c r="T5561" s="99"/>
      <c r="U5561" s="99"/>
      <c r="V5561" s="99"/>
      <c r="W5561" s="99"/>
      <c r="X5561" s="258"/>
      <c r="Y5561" s="258"/>
      <c r="Z5561" s="258"/>
      <c r="AA5561" s="258"/>
      <c r="AB5561" s="258"/>
      <c r="AC5561" s="258"/>
      <c r="AD5561" s="258"/>
      <c r="AE5561" s="258"/>
      <c r="AF5561" s="258"/>
      <c r="AG5561" s="258"/>
      <c r="AH5561" s="258"/>
      <c r="AI5561" s="258"/>
      <c r="AJ5561" s="258"/>
      <c r="AK5561" s="258"/>
      <c r="AL5561" s="258"/>
      <c r="AM5561" s="258"/>
      <c r="AN5561" s="258"/>
      <c r="AO5561" s="258"/>
      <c r="AP5561" s="258"/>
      <c r="AQ5561" s="258"/>
      <c r="AR5561" s="258"/>
      <c r="AT5561" s="193"/>
      <c r="AU5561" s="193"/>
      <c r="AV5561" s="193"/>
      <c r="AW5561" s="193"/>
      <c r="AX5561" s="193"/>
      <c r="AY5561" s="193"/>
      <c r="AZ5561" s="193"/>
      <c r="BA5561" s="193"/>
      <c r="BB5561" s="193"/>
      <c r="BC5561" s="193"/>
      <c r="BD5561" s="193"/>
      <c r="BE5561" s="315"/>
      <c r="BF5561" s="315"/>
      <c r="BG5561" s="315"/>
      <c r="BH5561" s="315"/>
      <c r="BI5561" s="315"/>
      <c r="BJ5561" s="315"/>
      <c r="BK5561" s="315"/>
    </row>
    <row r="5562" spans="17:63" x14ac:dyDescent="0.25">
      <c r="Q5562" s="240"/>
      <c r="R5562" s="99"/>
      <c r="S5562" s="99"/>
      <c r="T5562" s="99"/>
      <c r="U5562" s="99"/>
      <c r="V5562" s="99"/>
      <c r="W5562" s="99"/>
      <c r="X5562" s="258"/>
      <c r="Y5562" s="258"/>
      <c r="Z5562" s="258"/>
      <c r="AA5562" s="258"/>
      <c r="AB5562" s="258"/>
      <c r="AC5562" s="258"/>
      <c r="AD5562" s="258"/>
      <c r="AE5562" s="258"/>
      <c r="AF5562" s="258"/>
      <c r="AG5562" s="258"/>
      <c r="AH5562" s="258"/>
      <c r="AI5562" s="258"/>
      <c r="AJ5562" s="258"/>
      <c r="AK5562" s="258"/>
      <c r="AL5562" s="258"/>
      <c r="AM5562" s="258"/>
      <c r="AN5562" s="258"/>
      <c r="AO5562" s="258"/>
      <c r="AP5562" s="258"/>
      <c r="AQ5562" s="258"/>
      <c r="AR5562" s="258"/>
      <c r="AT5562" s="193"/>
      <c r="AU5562" s="193"/>
      <c r="AV5562" s="193"/>
      <c r="AW5562" s="193"/>
      <c r="AX5562" s="193"/>
      <c r="AY5562" s="193"/>
      <c r="AZ5562" s="193"/>
      <c r="BA5562" s="193"/>
      <c r="BB5562" s="193"/>
      <c r="BC5562" s="193"/>
      <c r="BD5562" s="193"/>
      <c r="BE5562" s="315"/>
      <c r="BF5562" s="315"/>
      <c r="BG5562" s="315"/>
      <c r="BH5562" s="315"/>
      <c r="BI5562" s="315"/>
      <c r="BJ5562" s="315"/>
      <c r="BK5562" s="315"/>
    </row>
    <row r="5563" spans="17:63" x14ac:dyDescent="0.25">
      <c r="Q5563" s="240"/>
      <c r="R5563" s="99"/>
      <c r="S5563" s="99"/>
      <c r="T5563" s="99"/>
      <c r="U5563" s="99"/>
      <c r="V5563" s="99"/>
      <c r="W5563" s="99"/>
      <c r="X5563" s="258"/>
      <c r="Y5563" s="258"/>
      <c r="Z5563" s="258"/>
      <c r="AA5563" s="258"/>
      <c r="AB5563" s="258"/>
      <c r="AC5563" s="258"/>
      <c r="AD5563" s="258"/>
      <c r="AE5563" s="258"/>
      <c r="AF5563" s="258"/>
      <c r="AG5563" s="258"/>
      <c r="AH5563" s="258"/>
      <c r="AI5563" s="258"/>
      <c r="AJ5563" s="258"/>
      <c r="AK5563" s="258"/>
      <c r="AL5563" s="258"/>
      <c r="AM5563" s="258"/>
      <c r="AN5563" s="258"/>
      <c r="AO5563" s="258"/>
      <c r="AP5563" s="258"/>
      <c r="AQ5563" s="258"/>
      <c r="AR5563" s="258"/>
      <c r="AT5563" s="193"/>
      <c r="AU5563" s="193"/>
      <c r="AV5563" s="193"/>
      <c r="AW5563" s="193"/>
      <c r="AX5563" s="193"/>
      <c r="AY5563" s="193"/>
      <c r="AZ5563" s="193"/>
      <c r="BA5563" s="193"/>
      <c r="BB5563" s="193"/>
      <c r="BC5563" s="193"/>
      <c r="BD5563" s="193"/>
      <c r="BE5563" s="315"/>
      <c r="BF5563" s="315"/>
      <c r="BG5563" s="315"/>
      <c r="BH5563" s="315"/>
      <c r="BI5563" s="315"/>
      <c r="BJ5563" s="315"/>
      <c r="BK5563" s="315"/>
    </row>
    <row r="5564" spans="17:63" x14ac:dyDescent="0.25">
      <c r="Q5564" s="240"/>
      <c r="R5564" s="99"/>
      <c r="S5564" s="99"/>
      <c r="T5564" s="99"/>
      <c r="U5564" s="99"/>
      <c r="V5564" s="99"/>
      <c r="W5564" s="99"/>
      <c r="X5564" s="258"/>
      <c r="Y5564" s="258"/>
      <c r="Z5564" s="258"/>
      <c r="AA5564" s="258"/>
      <c r="AB5564" s="258"/>
      <c r="AC5564" s="258"/>
      <c r="AD5564" s="258"/>
      <c r="AE5564" s="258"/>
      <c r="AF5564" s="258"/>
      <c r="AG5564" s="258"/>
      <c r="AH5564" s="258"/>
      <c r="AI5564" s="258"/>
      <c r="AJ5564" s="258"/>
      <c r="AK5564" s="258"/>
      <c r="AL5564" s="258"/>
      <c r="AM5564" s="258"/>
      <c r="AN5564" s="258"/>
      <c r="AO5564" s="258"/>
      <c r="AP5564" s="258"/>
      <c r="AQ5564" s="258"/>
      <c r="AR5564" s="258"/>
      <c r="AT5564" s="193"/>
      <c r="AU5564" s="193"/>
      <c r="AV5564" s="193"/>
      <c r="AW5564" s="193"/>
      <c r="AX5564" s="193"/>
      <c r="AY5564" s="193"/>
      <c r="AZ5564" s="193"/>
      <c r="BA5564" s="193"/>
      <c r="BB5564" s="193"/>
      <c r="BC5564" s="193"/>
      <c r="BD5564" s="193"/>
      <c r="BE5564" s="315"/>
      <c r="BF5564" s="315"/>
      <c r="BG5564" s="315"/>
      <c r="BH5564" s="315"/>
      <c r="BI5564" s="315"/>
      <c r="BJ5564" s="315"/>
      <c r="BK5564" s="315"/>
    </row>
    <row r="5565" spans="17:63" x14ac:dyDescent="0.25">
      <c r="Q5565" s="240"/>
      <c r="R5565" s="99"/>
      <c r="S5565" s="99"/>
      <c r="T5565" s="99"/>
      <c r="U5565" s="99"/>
      <c r="V5565" s="99"/>
      <c r="W5565" s="99"/>
      <c r="X5565" s="258"/>
      <c r="Y5565" s="258"/>
      <c r="Z5565" s="258"/>
      <c r="AA5565" s="258"/>
      <c r="AB5565" s="258"/>
      <c r="AC5565" s="258"/>
      <c r="AD5565" s="258"/>
      <c r="AE5565" s="258"/>
      <c r="AF5565" s="258"/>
      <c r="AG5565" s="258"/>
      <c r="AH5565" s="258"/>
      <c r="AI5565" s="258"/>
      <c r="AJ5565" s="258"/>
      <c r="AK5565" s="258"/>
      <c r="AL5565" s="258"/>
      <c r="AM5565" s="258"/>
      <c r="AN5565" s="258"/>
      <c r="AO5565" s="258"/>
      <c r="AP5565" s="258"/>
      <c r="AQ5565" s="258"/>
      <c r="AR5565" s="258"/>
      <c r="AT5565" s="193"/>
      <c r="AU5565" s="193"/>
      <c r="AV5565" s="193"/>
      <c r="AW5565" s="193"/>
      <c r="AX5565" s="193"/>
      <c r="AY5565" s="193"/>
      <c r="AZ5565" s="193"/>
      <c r="BA5565" s="193"/>
      <c r="BB5565" s="193"/>
      <c r="BC5565" s="193"/>
      <c r="BD5565" s="193"/>
      <c r="BE5565" s="315"/>
      <c r="BF5565" s="315"/>
      <c r="BG5565" s="315"/>
      <c r="BH5565" s="315"/>
      <c r="BI5565" s="315"/>
      <c r="BJ5565" s="315"/>
      <c r="BK5565" s="315"/>
    </row>
    <row r="5566" spans="17:63" x14ac:dyDescent="0.25">
      <c r="Q5566" s="240"/>
      <c r="R5566" s="99"/>
      <c r="S5566" s="99"/>
      <c r="T5566" s="99"/>
      <c r="U5566" s="99"/>
      <c r="V5566" s="99"/>
      <c r="W5566" s="99"/>
      <c r="X5566" s="258"/>
      <c r="Y5566" s="258"/>
      <c r="Z5566" s="258"/>
      <c r="AA5566" s="258"/>
      <c r="AB5566" s="258"/>
      <c r="AC5566" s="258"/>
      <c r="AD5566" s="258"/>
      <c r="AE5566" s="258"/>
      <c r="AF5566" s="258"/>
      <c r="AG5566" s="258"/>
      <c r="AH5566" s="258"/>
      <c r="AI5566" s="258"/>
      <c r="AJ5566" s="258"/>
      <c r="AK5566" s="258"/>
      <c r="AL5566" s="258"/>
      <c r="AM5566" s="258"/>
      <c r="AN5566" s="258"/>
      <c r="AO5566" s="258"/>
      <c r="AP5566" s="258"/>
      <c r="AQ5566" s="258"/>
      <c r="AR5566" s="258"/>
      <c r="AT5566" s="193"/>
      <c r="AU5566" s="193"/>
      <c r="AV5566" s="193"/>
      <c r="AW5566" s="193"/>
      <c r="AX5566" s="193"/>
      <c r="AY5566" s="193"/>
      <c r="AZ5566" s="193"/>
      <c r="BA5566" s="193"/>
      <c r="BB5566" s="193"/>
      <c r="BC5566" s="193"/>
      <c r="BD5566" s="193"/>
      <c r="BE5566" s="315"/>
      <c r="BF5566" s="315"/>
      <c r="BG5566" s="315"/>
      <c r="BH5566" s="315"/>
      <c r="BI5566" s="315"/>
      <c r="BJ5566" s="315"/>
      <c r="BK5566" s="315"/>
    </row>
    <row r="5567" spans="17:63" x14ac:dyDescent="0.25">
      <c r="Q5567" s="240"/>
      <c r="R5567" s="99"/>
      <c r="S5567" s="99"/>
      <c r="T5567" s="99"/>
      <c r="U5567" s="99"/>
      <c r="V5567" s="99"/>
      <c r="W5567" s="99"/>
      <c r="X5567" s="258"/>
      <c r="Y5567" s="258"/>
      <c r="Z5567" s="258"/>
      <c r="AA5567" s="258"/>
      <c r="AB5567" s="258"/>
      <c r="AC5567" s="258"/>
      <c r="AD5567" s="258"/>
      <c r="AE5567" s="258"/>
      <c r="AF5567" s="258"/>
      <c r="AG5567" s="258"/>
      <c r="AH5567" s="258"/>
      <c r="AI5567" s="258"/>
      <c r="AJ5567" s="258"/>
      <c r="AK5567" s="258"/>
      <c r="AL5567" s="258"/>
      <c r="AM5567" s="258"/>
      <c r="AN5567" s="258"/>
      <c r="AO5567" s="258"/>
      <c r="AP5567" s="258"/>
      <c r="AQ5567" s="258"/>
      <c r="AR5567" s="258"/>
      <c r="AT5567" s="193"/>
      <c r="AU5567" s="193"/>
      <c r="AV5567" s="193"/>
      <c r="AW5567" s="193"/>
      <c r="AX5567" s="193"/>
      <c r="AY5567" s="193"/>
      <c r="AZ5567" s="193"/>
      <c r="BA5567" s="193"/>
      <c r="BB5567" s="193"/>
      <c r="BC5567" s="193"/>
      <c r="BD5567" s="193"/>
      <c r="BE5567" s="315"/>
      <c r="BF5567" s="315"/>
      <c r="BG5567" s="315"/>
      <c r="BH5567" s="315"/>
      <c r="BI5567" s="315"/>
      <c r="BJ5567" s="315"/>
      <c r="BK5567" s="315"/>
    </row>
    <row r="5568" spans="17:63" x14ac:dyDescent="0.25">
      <c r="Q5568" s="240"/>
      <c r="R5568" s="99"/>
      <c r="S5568" s="99"/>
      <c r="T5568" s="99"/>
      <c r="U5568" s="99"/>
      <c r="V5568" s="99"/>
      <c r="W5568" s="99"/>
      <c r="X5568" s="258"/>
      <c r="Y5568" s="258"/>
      <c r="Z5568" s="258"/>
      <c r="AA5568" s="258"/>
      <c r="AB5568" s="258"/>
      <c r="AC5568" s="258"/>
      <c r="AD5568" s="258"/>
      <c r="AE5568" s="258"/>
      <c r="AF5568" s="258"/>
      <c r="AG5568" s="258"/>
      <c r="AH5568" s="258"/>
      <c r="AI5568" s="258"/>
      <c r="AJ5568" s="258"/>
      <c r="AK5568" s="258"/>
      <c r="AL5568" s="258"/>
      <c r="AM5568" s="258"/>
      <c r="AN5568" s="258"/>
      <c r="AO5568" s="258"/>
      <c r="AP5568" s="258"/>
      <c r="AQ5568" s="258"/>
      <c r="AR5568" s="258"/>
      <c r="AT5568" s="193"/>
      <c r="AU5568" s="193"/>
      <c r="AV5568" s="193"/>
      <c r="AW5568" s="193"/>
      <c r="AX5568" s="193"/>
      <c r="AY5568" s="193"/>
      <c r="AZ5568" s="193"/>
      <c r="BA5568" s="193"/>
      <c r="BB5568" s="193"/>
      <c r="BC5568" s="193"/>
      <c r="BD5568" s="193"/>
      <c r="BE5568" s="315"/>
      <c r="BF5568" s="315"/>
      <c r="BG5568" s="315"/>
      <c r="BH5568" s="315"/>
      <c r="BI5568" s="315"/>
      <c r="BJ5568" s="315"/>
      <c r="BK5568" s="315"/>
    </row>
    <row r="5569" spans="17:63" x14ac:dyDescent="0.25">
      <c r="Q5569" s="240"/>
      <c r="R5569" s="99"/>
      <c r="S5569" s="99"/>
      <c r="T5569" s="99"/>
      <c r="U5569" s="99"/>
      <c r="V5569" s="99"/>
      <c r="W5569" s="99"/>
      <c r="X5569" s="258"/>
      <c r="Y5569" s="258"/>
      <c r="Z5569" s="258"/>
      <c r="AA5569" s="258"/>
      <c r="AB5569" s="258"/>
      <c r="AC5569" s="258"/>
      <c r="AD5569" s="258"/>
      <c r="AE5569" s="258"/>
      <c r="AF5569" s="258"/>
      <c r="AG5569" s="258"/>
      <c r="AH5569" s="258"/>
      <c r="AI5569" s="258"/>
      <c r="AJ5569" s="258"/>
      <c r="AK5569" s="258"/>
      <c r="AL5569" s="258"/>
      <c r="AM5569" s="258"/>
      <c r="AN5569" s="258"/>
      <c r="AO5569" s="258"/>
      <c r="AP5569" s="258"/>
      <c r="AQ5569" s="258"/>
      <c r="AR5569" s="258"/>
      <c r="AT5569" s="193"/>
      <c r="AU5569" s="193"/>
      <c r="AV5569" s="193"/>
      <c r="AW5569" s="193"/>
      <c r="AX5569" s="193"/>
      <c r="AY5569" s="193"/>
      <c r="AZ5569" s="193"/>
      <c r="BA5569" s="193"/>
      <c r="BB5569" s="193"/>
      <c r="BC5569" s="193"/>
      <c r="BD5569" s="193"/>
      <c r="BE5569" s="315"/>
      <c r="BF5569" s="315"/>
      <c r="BG5569" s="315"/>
      <c r="BH5569" s="315"/>
      <c r="BI5569" s="315"/>
      <c r="BJ5569" s="315"/>
      <c r="BK5569" s="315"/>
    </row>
    <row r="5570" spans="17:63" x14ac:dyDescent="0.25">
      <c r="Q5570" s="240"/>
      <c r="R5570" s="99"/>
      <c r="S5570" s="99"/>
      <c r="T5570" s="99"/>
      <c r="U5570" s="99"/>
      <c r="V5570" s="99"/>
      <c r="W5570" s="99"/>
      <c r="X5570" s="258"/>
      <c r="Y5570" s="258"/>
      <c r="Z5570" s="258"/>
      <c r="AA5570" s="258"/>
      <c r="AB5570" s="258"/>
      <c r="AC5570" s="258"/>
      <c r="AD5570" s="258"/>
      <c r="AE5570" s="258"/>
      <c r="AF5570" s="258"/>
      <c r="AG5570" s="258"/>
      <c r="AH5570" s="258"/>
      <c r="AI5570" s="258"/>
      <c r="AJ5570" s="258"/>
      <c r="AK5570" s="258"/>
      <c r="AL5570" s="258"/>
      <c r="AM5570" s="258"/>
      <c r="AN5570" s="258"/>
      <c r="AO5570" s="258"/>
      <c r="AP5570" s="258"/>
      <c r="AQ5570" s="258"/>
      <c r="AR5570" s="258"/>
      <c r="AT5570" s="193"/>
      <c r="AU5570" s="193"/>
      <c r="AV5570" s="193"/>
      <c r="AW5570" s="193"/>
      <c r="AX5570" s="193"/>
      <c r="AY5570" s="193"/>
      <c r="AZ5570" s="193"/>
      <c r="BA5570" s="193"/>
      <c r="BB5570" s="193"/>
      <c r="BC5570" s="193"/>
      <c r="BD5570" s="193"/>
      <c r="BE5570" s="315"/>
      <c r="BF5570" s="315"/>
      <c r="BG5570" s="315"/>
      <c r="BH5570" s="315"/>
      <c r="BI5570" s="315"/>
      <c r="BJ5570" s="315"/>
      <c r="BK5570" s="315"/>
    </row>
    <row r="5571" spans="17:63" x14ac:dyDescent="0.25">
      <c r="Q5571" s="240"/>
      <c r="R5571" s="99"/>
      <c r="S5571" s="99"/>
      <c r="T5571" s="99"/>
      <c r="U5571" s="99"/>
      <c r="V5571" s="99"/>
      <c r="W5571" s="99"/>
      <c r="X5571" s="258"/>
      <c r="Y5571" s="258"/>
      <c r="Z5571" s="258"/>
      <c r="AA5571" s="258"/>
      <c r="AB5571" s="258"/>
      <c r="AC5571" s="258"/>
      <c r="AD5571" s="258"/>
      <c r="AE5571" s="258"/>
      <c r="AF5571" s="258"/>
      <c r="AG5571" s="258"/>
      <c r="AH5571" s="258"/>
      <c r="AI5571" s="258"/>
      <c r="AJ5571" s="258"/>
      <c r="AK5571" s="258"/>
      <c r="AL5571" s="258"/>
      <c r="AM5571" s="258"/>
      <c r="AN5571" s="258"/>
      <c r="AO5571" s="258"/>
      <c r="AP5571" s="258"/>
      <c r="AQ5571" s="258"/>
      <c r="AR5571" s="258"/>
      <c r="AT5571" s="193"/>
      <c r="AU5571" s="193"/>
      <c r="AV5571" s="193"/>
      <c r="AW5571" s="193"/>
      <c r="AX5571" s="193"/>
      <c r="AY5571" s="193"/>
      <c r="AZ5571" s="193"/>
      <c r="BA5571" s="193"/>
      <c r="BB5571" s="193"/>
      <c r="BC5571" s="193"/>
      <c r="BD5571" s="193"/>
      <c r="BE5571" s="315"/>
      <c r="BF5571" s="315"/>
      <c r="BG5571" s="315"/>
      <c r="BH5571" s="315"/>
      <c r="BI5571" s="315"/>
      <c r="BJ5571" s="315"/>
      <c r="BK5571" s="315"/>
    </row>
    <row r="5572" spans="17:63" x14ac:dyDescent="0.25">
      <c r="Q5572" s="240"/>
      <c r="R5572" s="99"/>
      <c r="S5572" s="99"/>
      <c r="T5572" s="99"/>
      <c r="U5572" s="99"/>
      <c r="V5572" s="99"/>
      <c r="W5572" s="99"/>
      <c r="X5572" s="258"/>
      <c r="Y5572" s="258"/>
      <c r="Z5572" s="258"/>
      <c r="AA5572" s="258"/>
      <c r="AB5572" s="258"/>
      <c r="AC5572" s="258"/>
      <c r="AD5572" s="258"/>
      <c r="AE5572" s="258"/>
      <c r="AF5572" s="258"/>
      <c r="AG5572" s="258"/>
      <c r="AH5572" s="258"/>
      <c r="AI5572" s="258"/>
      <c r="AJ5572" s="258"/>
      <c r="AK5572" s="258"/>
      <c r="AL5572" s="258"/>
      <c r="AM5572" s="258"/>
      <c r="AN5572" s="258"/>
      <c r="AO5572" s="258"/>
      <c r="AP5572" s="258"/>
      <c r="AQ5572" s="258"/>
      <c r="AR5572" s="258"/>
      <c r="AT5572" s="193"/>
      <c r="AU5572" s="193"/>
      <c r="AV5572" s="193"/>
      <c r="AW5572" s="193"/>
      <c r="AX5572" s="193"/>
      <c r="AY5572" s="193"/>
      <c r="AZ5572" s="193"/>
      <c r="BA5572" s="193"/>
      <c r="BB5572" s="193"/>
      <c r="BC5572" s="193"/>
      <c r="BD5572" s="193"/>
      <c r="BE5572" s="315"/>
      <c r="BF5572" s="315"/>
      <c r="BG5572" s="315"/>
      <c r="BH5572" s="315"/>
      <c r="BI5572" s="315"/>
      <c r="BJ5572" s="315"/>
      <c r="BK5572" s="315"/>
    </row>
    <row r="5573" spans="17:63" x14ac:dyDescent="0.25">
      <c r="Q5573" s="240"/>
      <c r="R5573" s="99"/>
      <c r="S5573" s="99"/>
      <c r="T5573" s="99"/>
      <c r="U5573" s="99"/>
      <c r="V5573" s="99"/>
      <c r="W5573" s="99"/>
      <c r="X5573" s="258"/>
      <c r="Y5573" s="258"/>
      <c r="Z5573" s="258"/>
      <c r="AA5573" s="258"/>
      <c r="AB5573" s="258"/>
      <c r="AC5573" s="258"/>
      <c r="AD5573" s="258"/>
      <c r="AE5573" s="258"/>
      <c r="AF5573" s="258"/>
      <c r="AG5573" s="258"/>
      <c r="AH5573" s="258"/>
      <c r="AI5573" s="258"/>
      <c r="AJ5573" s="258"/>
      <c r="AK5573" s="258"/>
      <c r="AL5573" s="258"/>
      <c r="AM5573" s="258"/>
      <c r="AN5573" s="258"/>
      <c r="AO5573" s="258"/>
      <c r="AP5573" s="258"/>
      <c r="AQ5573" s="258"/>
      <c r="AR5573" s="258"/>
      <c r="AT5573" s="193"/>
      <c r="AU5573" s="193"/>
      <c r="AV5573" s="193"/>
      <c r="AW5573" s="193"/>
      <c r="AX5573" s="193"/>
      <c r="AY5573" s="193"/>
      <c r="AZ5573" s="193"/>
      <c r="BA5573" s="193"/>
      <c r="BB5573" s="193"/>
      <c r="BC5573" s="193"/>
      <c r="BD5573" s="193"/>
      <c r="BE5573" s="315"/>
      <c r="BF5573" s="315"/>
      <c r="BG5573" s="315"/>
      <c r="BH5573" s="315"/>
      <c r="BI5573" s="315"/>
      <c r="BJ5573" s="315"/>
      <c r="BK5573" s="315"/>
    </row>
    <row r="5574" spans="17:63" x14ac:dyDescent="0.25">
      <c r="Q5574" s="240"/>
      <c r="R5574" s="99"/>
      <c r="S5574" s="99"/>
      <c r="T5574" s="99"/>
      <c r="U5574" s="99"/>
      <c r="V5574" s="99"/>
      <c r="W5574" s="99"/>
      <c r="X5574" s="258"/>
      <c r="Y5574" s="258"/>
      <c r="Z5574" s="258"/>
      <c r="AA5574" s="258"/>
      <c r="AB5574" s="258"/>
      <c r="AC5574" s="258"/>
      <c r="AD5574" s="258"/>
      <c r="AE5574" s="258"/>
      <c r="AF5574" s="258"/>
      <c r="AG5574" s="258"/>
      <c r="AH5574" s="258"/>
      <c r="AI5574" s="258"/>
      <c r="AJ5574" s="258"/>
      <c r="AK5574" s="258"/>
      <c r="AL5574" s="258"/>
      <c r="AM5574" s="258"/>
      <c r="AN5574" s="258"/>
      <c r="AO5574" s="258"/>
      <c r="AP5574" s="258"/>
      <c r="AQ5574" s="258"/>
      <c r="AR5574" s="258"/>
      <c r="AT5574" s="193"/>
      <c r="AU5574" s="193"/>
      <c r="AV5574" s="193"/>
      <c r="AW5574" s="193"/>
      <c r="AX5574" s="193"/>
      <c r="AY5574" s="193"/>
      <c r="AZ5574" s="193"/>
      <c r="BA5574" s="193"/>
      <c r="BB5574" s="193"/>
      <c r="BC5574" s="193"/>
      <c r="BD5574" s="193"/>
      <c r="BE5574" s="315"/>
      <c r="BF5574" s="315"/>
      <c r="BG5574" s="315"/>
      <c r="BH5574" s="315"/>
      <c r="BI5574" s="315"/>
      <c r="BJ5574" s="315"/>
      <c r="BK5574" s="315"/>
    </row>
    <row r="5575" spans="17:63" x14ac:dyDescent="0.25">
      <c r="Q5575" s="240"/>
      <c r="R5575" s="99"/>
      <c r="S5575" s="99"/>
      <c r="T5575" s="99"/>
      <c r="U5575" s="99"/>
      <c r="V5575" s="99"/>
      <c r="W5575" s="99"/>
      <c r="X5575" s="258"/>
      <c r="Y5575" s="258"/>
      <c r="Z5575" s="258"/>
      <c r="AA5575" s="258"/>
      <c r="AB5575" s="258"/>
      <c r="AC5575" s="258"/>
      <c r="AD5575" s="258"/>
      <c r="AE5575" s="258"/>
      <c r="AF5575" s="258"/>
      <c r="AG5575" s="258"/>
      <c r="AH5575" s="258"/>
      <c r="AI5575" s="258"/>
      <c r="AJ5575" s="258"/>
      <c r="AK5575" s="258"/>
      <c r="AL5575" s="258"/>
      <c r="AM5575" s="258"/>
      <c r="AN5575" s="258"/>
      <c r="AO5575" s="258"/>
      <c r="AP5575" s="258"/>
      <c r="AQ5575" s="258"/>
      <c r="AR5575" s="258"/>
      <c r="AT5575" s="193"/>
      <c r="AU5575" s="193"/>
      <c r="AV5575" s="193"/>
      <c r="AW5575" s="193"/>
      <c r="AX5575" s="193"/>
      <c r="AY5575" s="193"/>
      <c r="AZ5575" s="193"/>
      <c r="BA5575" s="193"/>
      <c r="BB5575" s="193"/>
      <c r="BC5575" s="193"/>
      <c r="BD5575" s="193"/>
      <c r="BE5575" s="315"/>
      <c r="BF5575" s="315"/>
      <c r="BG5575" s="315"/>
      <c r="BH5575" s="315"/>
      <c r="BI5575" s="315"/>
      <c r="BJ5575" s="315"/>
      <c r="BK5575" s="315"/>
    </row>
    <row r="5576" spans="17:63" x14ac:dyDescent="0.25">
      <c r="Q5576" s="240"/>
      <c r="R5576" s="99"/>
      <c r="S5576" s="99"/>
      <c r="T5576" s="99"/>
      <c r="U5576" s="99"/>
      <c r="V5576" s="99"/>
      <c r="W5576" s="99"/>
      <c r="X5576" s="258"/>
      <c r="Y5576" s="258"/>
      <c r="Z5576" s="258"/>
      <c r="AA5576" s="258"/>
      <c r="AB5576" s="258"/>
      <c r="AC5576" s="258"/>
      <c r="AD5576" s="258"/>
      <c r="AE5576" s="258"/>
      <c r="AF5576" s="258"/>
      <c r="AG5576" s="258"/>
      <c r="AH5576" s="258"/>
      <c r="AI5576" s="258"/>
      <c r="AJ5576" s="258"/>
      <c r="AK5576" s="258"/>
      <c r="AL5576" s="258"/>
      <c r="AM5576" s="258"/>
      <c r="AN5576" s="258"/>
      <c r="AO5576" s="258"/>
      <c r="AP5576" s="258"/>
      <c r="AQ5576" s="258"/>
      <c r="AR5576" s="258"/>
      <c r="AT5576" s="193"/>
      <c r="AU5576" s="193"/>
      <c r="AV5576" s="193"/>
      <c r="AW5576" s="193"/>
      <c r="AX5576" s="193"/>
      <c r="AY5576" s="193"/>
      <c r="AZ5576" s="193"/>
      <c r="BA5576" s="193"/>
      <c r="BB5576" s="193"/>
      <c r="BC5576" s="193"/>
      <c r="BD5576" s="193"/>
      <c r="BE5576" s="315"/>
      <c r="BF5576" s="315"/>
      <c r="BG5576" s="315"/>
      <c r="BH5576" s="315"/>
      <c r="BI5576" s="315"/>
      <c r="BJ5576" s="315"/>
      <c r="BK5576" s="315"/>
    </row>
    <row r="5577" spans="17:63" x14ac:dyDescent="0.25">
      <c r="Q5577" s="240"/>
      <c r="R5577" s="99"/>
      <c r="S5577" s="99"/>
      <c r="T5577" s="99"/>
      <c r="U5577" s="99"/>
      <c r="V5577" s="99"/>
      <c r="W5577" s="99"/>
      <c r="X5577" s="258"/>
      <c r="Y5577" s="258"/>
      <c r="Z5577" s="258"/>
      <c r="AA5577" s="258"/>
      <c r="AB5577" s="258"/>
      <c r="AC5577" s="258"/>
      <c r="AD5577" s="258"/>
      <c r="AE5577" s="258"/>
      <c r="AF5577" s="258"/>
      <c r="AG5577" s="258"/>
      <c r="AH5577" s="258"/>
      <c r="AI5577" s="258"/>
      <c r="AJ5577" s="258"/>
      <c r="AK5577" s="258"/>
      <c r="AL5577" s="258"/>
      <c r="AM5577" s="258"/>
      <c r="AN5577" s="258"/>
      <c r="AO5577" s="258"/>
      <c r="AP5577" s="258"/>
      <c r="AQ5577" s="258"/>
      <c r="AR5577" s="258"/>
      <c r="AT5577" s="193"/>
      <c r="AU5577" s="193"/>
      <c r="AV5577" s="193"/>
      <c r="AW5577" s="193"/>
      <c r="AX5577" s="193"/>
      <c r="AY5577" s="193"/>
      <c r="AZ5577" s="193"/>
      <c r="BA5577" s="193"/>
      <c r="BB5577" s="193"/>
      <c r="BC5577" s="193"/>
      <c r="BD5577" s="193"/>
      <c r="BE5577" s="315"/>
      <c r="BF5577" s="315"/>
      <c r="BG5577" s="315"/>
      <c r="BH5577" s="315"/>
      <c r="BI5577" s="315"/>
      <c r="BJ5577" s="315"/>
      <c r="BK5577" s="315"/>
    </row>
    <row r="5578" spans="17:63" x14ac:dyDescent="0.25">
      <c r="Q5578" s="240"/>
      <c r="R5578" s="99"/>
      <c r="S5578" s="99"/>
      <c r="T5578" s="99"/>
      <c r="U5578" s="99"/>
      <c r="V5578" s="99"/>
      <c r="W5578" s="99"/>
      <c r="X5578" s="258"/>
      <c r="Y5578" s="258"/>
      <c r="Z5578" s="258"/>
      <c r="AA5578" s="258"/>
      <c r="AB5578" s="258"/>
      <c r="AC5578" s="258"/>
      <c r="AD5578" s="258"/>
      <c r="AE5578" s="258"/>
      <c r="AF5578" s="258"/>
      <c r="AG5578" s="258"/>
      <c r="AH5578" s="258"/>
      <c r="AI5578" s="258"/>
      <c r="AJ5578" s="258"/>
      <c r="AK5578" s="258"/>
      <c r="AL5578" s="258"/>
      <c r="AM5578" s="258"/>
      <c r="AN5578" s="258"/>
      <c r="AO5578" s="258"/>
      <c r="AP5578" s="258"/>
      <c r="AQ5578" s="258"/>
      <c r="AR5578" s="258"/>
      <c r="AT5578" s="193"/>
      <c r="AU5578" s="193"/>
      <c r="AV5578" s="193"/>
      <c r="AW5578" s="193"/>
      <c r="AX5578" s="193"/>
      <c r="AY5578" s="193"/>
      <c r="AZ5578" s="193"/>
      <c r="BA5578" s="193"/>
      <c r="BB5578" s="193"/>
      <c r="BC5578" s="193"/>
      <c r="BD5578" s="193"/>
      <c r="BE5578" s="315"/>
      <c r="BF5578" s="315"/>
      <c r="BG5578" s="315"/>
      <c r="BH5578" s="315"/>
      <c r="BI5578" s="315"/>
      <c r="BJ5578" s="315"/>
      <c r="BK5578" s="315"/>
    </row>
    <row r="5579" spans="17:63" x14ac:dyDescent="0.25">
      <c r="Q5579" s="240"/>
      <c r="R5579" s="99"/>
      <c r="S5579" s="99"/>
      <c r="T5579" s="99"/>
      <c r="U5579" s="99"/>
      <c r="V5579" s="99"/>
      <c r="W5579" s="99"/>
      <c r="X5579" s="258"/>
      <c r="Y5579" s="258"/>
      <c r="Z5579" s="258"/>
      <c r="AA5579" s="258"/>
      <c r="AB5579" s="258"/>
      <c r="AC5579" s="258"/>
      <c r="AD5579" s="258"/>
      <c r="AE5579" s="258"/>
      <c r="AF5579" s="258"/>
      <c r="AG5579" s="258"/>
      <c r="AH5579" s="258"/>
      <c r="AI5579" s="258"/>
      <c r="AJ5579" s="258"/>
      <c r="AK5579" s="258"/>
      <c r="AL5579" s="258"/>
      <c r="AM5579" s="258"/>
      <c r="AN5579" s="258"/>
      <c r="AO5579" s="258"/>
      <c r="AP5579" s="258"/>
      <c r="AQ5579" s="258"/>
      <c r="AR5579" s="258"/>
      <c r="AT5579" s="193"/>
      <c r="AU5579" s="193"/>
      <c r="AV5579" s="193"/>
      <c r="AW5579" s="193"/>
      <c r="AX5579" s="193"/>
      <c r="AY5579" s="193"/>
      <c r="AZ5579" s="193"/>
      <c r="BA5579" s="193"/>
      <c r="BB5579" s="193"/>
      <c r="BC5579" s="193"/>
      <c r="BD5579" s="193"/>
      <c r="BE5579" s="315"/>
      <c r="BF5579" s="315"/>
      <c r="BG5579" s="315"/>
      <c r="BH5579" s="315"/>
      <c r="BI5579" s="315"/>
      <c r="BJ5579" s="315"/>
      <c r="BK5579" s="315"/>
    </row>
    <row r="5580" spans="17:63" x14ac:dyDescent="0.25">
      <c r="Q5580" s="240"/>
      <c r="R5580" s="99"/>
      <c r="S5580" s="99"/>
      <c r="T5580" s="99"/>
      <c r="U5580" s="99"/>
      <c r="V5580" s="99"/>
      <c r="W5580" s="99"/>
      <c r="X5580" s="258"/>
      <c r="Y5580" s="258"/>
      <c r="Z5580" s="258"/>
      <c r="AA5580" s="258"/>
      <c r="AB5580" s="258"/>
      <c r="AC5580" s="258"/>
      <c r="AD5580" s="258"/>
      <c r="AE5580" s="258"/>
      <c r="AF5580" s="258"/>
      <c r="AG5580" s="258"/>
      <c r="AH5580" s="258"/>
      <c r="AI5580" s="258"/>
      <c r="AJ5580" s="258"/>
      <c r="AK5580" s="258"/>
      <c r="AL5580" s="258"/>
      <c r="AM5580" s="258"/>
      <c r="AN5580" s="258"/>
      <c r="AO5580" s="258"/>
      <c r="AP5580" s="258"/>
      <c r="AQ5580" s="258"/>
      <c r="AR5580" s="258"/>
      <c r="AT5580" s="193"/>
      <c r="AU5580" s="193"/>
      <c r="AV5580" s="193"/>
      <c r="AW5580" s="193"/>
      <c r="AX5580" s="193"/>
      <c r="AY5580" s="193"/>
      <c r="AZ5580" s="193"/>
      <c r="BA5580" s="193"/>
      <c r="BB5580" s="193"/>
      <c r="BC5580" s="193"/>
      <c r="BD5580" s="193"/>
      <c r="BE5580" s="315"/>
      <c r="BF5580" s="315"/>
      <c r="BG5580" s="315"/>
      <c r="BH5580" s="315"/>
      <c r="BI5580" s="315"/>
      <c r="BJ5580" s="315"/>
      <c r="BK5580" s="315"/>
    </row>
    <row r="5581" spans="17:63" x14ac:dyDescent="0.25">
      <c r="Q5581" s="240"/>
      <c r="R5581" s="99"/>
      <c r="S5581" s="99"/>
      <c r="T5581" s="99"/>
      <c r="U5581" s="99"/>
      <c r="V5581" s="99"/>
      <c r="W5581" s="99"/>
      <c r="X5581" s="258"/>
      <c r="Y5581" s="258"/>
      <c r="Z5581" s="258"/>
      <c r="AA5581" s="258"/>
      <c r="AB5581" s="258"/>
      <c r="AC5581" s="258"/>
      <c r="AD5581" s="258"/>
      <c r="AE5581" s="258"/>
      <c r="AF5581" s="258"/>
      <c r="AG5581" s="258"/>
      <c r="AH5581" s="258"/>
      <c r="AI5581" s="258"/>
      <c r="AJ5581" s="258"/>
      <c r="AK5581" s="258"/>
      <c r="AL5581" s="258"/>
      <c r="AM5581" s="258"/>
      <c r="AN5581" s="258"/>
      <c r="AO5581" s="258"/>
      <c r="AP5581" s="258"/>
      <c r="AQ5581" s="258"/>
      <c r="AR5581" s="258"/>
      <c r="AT5581" s="193"/>
      <c r="AU5581" s="193"/>
      <c r="AV5581" s="193"/>
      <c r="AW5581" s="193"/>
      <c r="AX5581" s="193"/>
      <c r="AY5581" s="193"/>
      <c r="AZ5581" s="193"/>
      <c r="BA5581" s="193"/>
      <c r="BB5581" s="193"/>
      <c r="BC5581" s="193"/>
      <c r="BD5581" s="193"/>
      <c r="BE5581" s="315"/>
      <c r="BF5581" s="315"/>
      <c r="BG5581" s="315"/>
      <c r="BH5581" s="315"/>
      <c r="BI5581" s="315"/>
      <c r="BJ5581" s="315"/>
      <c r="BK5581" s="315"/>
    </row>
    <row r="5582" spans="17:63" x14ac:dyDescent="0.25">
      <c r="Q5582" s="240"/>
      <c r="R5582" s="99"/>
      <c r="S5582" s="99"/>
      <c r="T5582" s="99"/>
      <c r="U5582" s="99"/>
      <c r="V5582" s="99"/>
      <c r="W5582" s="99"/>
      <c r="X5582" s="258"/>
      <c r="Y5582" s="258"/>
      <c r="Z5582" s="258"/>
      <c r="AA5582" s="258"/>
      <c r="AB5582" s="258"/>
      <c r="AC5582" s="258"/>
      <c r="AD5582" s="258"/>
      <c r="AE5582" s="258"/>
      <c r="AF5582" s="258"/>
      <c r="AG5582" s="258"/>
      <c r="AH5582" s="258"/>
      <c r="AI5582" s="258"/>
      <c r="AJ5582" s="258"/>
      <c r="AK5582" s="258"/>
      <c r="AL5582" s="258"/>
      <c r="AM5582" s="258"/>
      <c r="AN5582" s="258"/>
      <c r="AO5582" s="258"/>
      <c r="AP5582" s="258"/>
      <c r="AQ5582" s="258"/>
      <c r="AR5582" s="258"/>
      <c r="AT5582" s="193"/>
      <c r="AU5582" s="193"/>
      <c r="AV5582" s="193"/>
      <c r="AW5582" s="193"/>
      <c r="AX5582" s="193"/>
      <c r="AY5582" s="193"/>
      <c r="AZ5582" s="193"/>
      <c r="BA5582" s="193"/>
      <c r="BB5582" s="193"/>
      <c r="BC5582" s="193"/>
      <c r="BD5582" s="193"/>
      <c r="BE5582" s="315"/>
      <c r="BF5582" s="315"/>
      <c r="BG5582" s="315"/>
      <c r="BH5582" s="315"/>
      <c r="BI5582" s="315"/>
      <c r="BJ5582" s="315"/>
      <c r="BK5582" s="315"/>
    </row>
    <row r="5583" spans="17:63" x14ac:dyDescent="0.25">
      <c r="Q5583" s="240"/>
      <c r="R5583" s="99"/>
      <c r="S5583" s="99"/>
      <c r="T5583" s="99"/>
      <c r="U5583" s="99"/>
      <c r="V5583" s="99"/>
      <c r="W5583" s="99"/>
      <c r="X5583" s="258"/>
      <c r="Y5583" s="258"/>
      <c r="Z5583" s="258"/>
      <c r="AA5583" s="258"/>
      <c r="AB5583" s="258"/>
      <c r="AC5583" s="258"/>
      <c r="AD5583" s="258"/>
      <c r="AE5583" s="258"/>
      <c r="AF5583" s="258"/>
      <c r="AG5583" s="258"/>
      <c r="AH5583" s="258"/>
      <c r="AI5583" s="258"/>
      <c r="AJ5583" s="258"/>
      <c r="AK5583" s="258"/>
      <c r="AL5583" s="258"/>
      <c r="AM5583" s="258"/>
      <c r="AN5583" s="258"/>
      <c r="AO5583" s="258"/>
      <c r="AP5583" s="258"/>
      <c r="AQ5583" s="258"/>
      <c r="AR5583" s="258"/>
      <c r="AT5583" s="193"/>
      <c r="AU5583" s="193"/>
      <c r="AV5583" s="193"/>
      <c r="AW5583" s="193"/>
      <c r="AX5583" s="193"/>
      <c r="AY5583" s="193"/>
      <c r="AZ5583" s="193"/>
      <c r="BA5583" s="193"/>
      <c r="BB5583" s="193"/>
      <c r="BC5583" s="193"/>
      <c r="BD5583" s="193"/>
      <c r="BE5583" s="315"/>
      <c r="BF5583" s="315"/>
      <c r="BG5583" s="315"/>
      <c r="BH5583" s="315"/>
      <c r="BI5583" s="315"/>
      <c r="BJ5583" s="315"/>
      <c r="BK5583" s="315"/>
    </row>
    <row r="5584" spans="17:63" x14ac:dyDescent="0.25">
      <c r="Q5584" s="240"/>
      <c r="R5584" s="99"/>
      <c r="S5584" s="99"/>
      <c r="T5584" s="99"/>
      <c r="U5584" s="99"/>
      <c r="V5584" s="99"/>
      <c r="W5584" s="99"/>
      <c r="X5584" s="258"/>
      <c r="Y5584" s="258"/>
      <c r="Z5584" s="258"/>
      <c r="AA5584" s="258"/>
      <c r="AB5584" s="258"/>
      <c r="AC5584" s="258"/>
      <c r="AD5584" s="258"/>
      <c r="AE5584" s="258"/>
      <c r="AF5584" s="258"/>
      <c r="AG5584" s="258"/>
      <c r="AH5584" s="258"/>
      <c r="AI5584" s="258"/>
      <c r="AJ5584" s="258"/>
      <c r="AK5584" s="258"/>
      <c r="AL5584" s="258"/>
      <c r="AM5584" s="258"/>
      <c r="AN5584" s="258"/>
      <c r="AO5584" s="258"/>
      <c r="AP5584" s="258"/>
      <c r="AQ5584" s="258"/>
      <c r="AR5584" s="258"/>
      <c r="AT5584" s="193"/>
      <c r="AU5584" s="193"/>
      <c r="AV5584" s="193"/>
      <c r="AW5584" s="193"/>
      <c r="AX5584" s="193"/>
      <c r="AY5584" s="193"/>
      <c r="AZ5584" s="193"/>
      <c r="BA5584" s="193"/>
      <c r="BB5584" s="193"/>
      <c r="BC5584" s="193"/>
      <c r="BD5584" s="193"/>
      <c r="BE5584" s="315"/>
      <c r="BF5584" s="315"/>
      <c r="BG5584" s="315"/>
      <c r="BH5584" s="315"/>
      <c r="BI5584" s="315"/>
      <c r="BJ5584" s="315"/>
      <c r="BK5584" s="315"/>
    </row>
    <row r="5585" spans="17:63" x14ac:dyDescent="0.25">
      <c r="Q5585" s="240"/>
      <c r="R5585" s="99"/>
      <c r="S5585" s="99"/>
      <c r="T5585" s="99"/>
      <c r="U5585" s="99"/>
      <c r="V5585" s="99"/>
      <c r="W5585" s="99"/>
      <c r="X5585" s="258"/>
      <c r="Y5585" s="258"/>
      <c r="Z5585" s="258"/>
      <c r="AA5585" s="258"/>
      <c r="AB5585" s="258"/>
      <c r="AC5585" s="258"/>
      <c r="AD5585" s="258"/>
      <c r="AE5585" s="258"/>
      <c r="AF5585" s="258"/>
      <c r="AG5585" s="258"/>
      <c r="AH5585" s="258"/>
      <c r="AI5585" s="258"/>
      <c r="AJ5585" s="258"/>
      <c r="AK5585" s="258"/>
      <c r="AL5585" s="258"/>
      <c r="AM5585" s="258"/>
      <c r="AN5585" s="258"/>
      <c r="AO5585" s="258"/>
      <c r="AP5585" s="258"/>
      <c r="AQ5585" s="258"/>
      <c r="AR5585" s="258"/>
      <c r="AT5585" s="193"/>
      <c r="AU5585" s="193"/>
      <c r="AV5585" s="193"/>
      <c r="AW5585" s="193"/>
      <c r="AX5585" s="193"/>
      <c r="AY5585" s="193"/>
      <c r="AZ5585" s="193"/>
      <c r="BA5585" s="193"/>
      <c r="BB5585" s="193"/>
      <c r="BC5585" s="193"/>
      <c r="BD5585" s="193"/>
      <c r="BE5585" s="315"/>
      <c r="BF5585" s="315"/>
      <c r="BG5585" s="315"/>
      <c r="BH5585" s="315"/>
      <c r="BI5585" s="315"/>
      <c r="BJ5585" s="315"/>
      <c r="BK5585" s="315"/>
    </row>
    <row r="5586" spans="17:63" x14ac:dyDescent="0.25">
      <c r="Q5586" s="240"/>
      <c r="R5586" s="99"/>
      <c r="S5586" s="99"/>
      <c r="T5586" s="99"/>
      <c r="U5586" s="99"/>
      <c r="V5586" s="99"/>
      <c r="W5586" s="99"/>
      <c r="X5586" s="258"/>
      <c r="Y5586" s="258"/>
      <c r="Z5586" s="258"/>
      <c r="AA5586" s="258"/>
      <c r="AB5586" s="258"/>
      <c r="AC5586" s="258"/>
      <c r="AD5586" s="258"/>
      <c r="AE5586" s="258"/>
      <c r="AF5586" s="258"/>
      <c r="AG5586" s="258"/>
      <c r="AH5586" s="258"/>
      <c r="AI5586" s="258"/>
      <c r="AJ5586" s="258"/>
      <c r="AK5586" s="258"/>
      <c r="AL5586" s="258"/>
      <c r="AM5586" s="258"/>
      <c r="AN5586" s="258"/>
      <c r="AO5586" s="258"/>
      <c r="AP5586" s="258"/>
      <c r="AQ5586" s="258"/>
      <c r="AR5586" s="258"/>
      <c r="AT5586" s="193"/>
      <c r="AU5586" s="193"/>
      <c r="AV5586" s="193"/>
      <c r="AW5586" s="193"/>
      <c r="AX5586" s="193"/>
      <c r="AY5586" s="193"/>
      <c r="AZ5586" s="193"/>
      <c r="BA5586" s="193"/>
      <c r="BB5586" s="193"/>
      <c r="BC5586" s="193"/>
      <c r="BD5586" s="193"/>
      <c r="BE5586" s="315"/>
      <c r="BF5586" s="315"/>
      <c r="BG5586" s="315"/>
      <c r="BH5586" s="315"/>
      <c r="BI5586" s="315"/>
      <c r="BJ5586" s="315"/>
      <c r="BK5586" s="315"/>
    </row>
    <row r="5587" spans="17:63" x14ac:dyDescent="0.25">
      <c r="Q5587" s="240"/>
      <c r="R5587" s="99"/>
      <c r="S5587" s="99"/>
      <c r="T5587" s="99"/>
      <c r="U5587" s="99"/>
      <c r="V5587" s="99"/>
      <c r="W5587" s="99"/>
      <c r="X5587" s="258"/>
      <c r="Y5587" s="258"/>
      <c r="Z5587" s="258"/>
      <c r="AA5587" s="258"/>
      <c r="AB5587" s="258"/>
      <c r="AC5587" s="258"/>
      <c r="AD5587" s="258"/>
      <c r="AE5587" s="258"/>
      <c r="AF5587" s="258"/>
      <c r="AG5587" s="258"/>
      <c r="AH5587" s="258"/>
      <c r="AI5587" s="258"/>
      <c r="AJ5587" s="258"/>
      <c r="AK5587" s="258"/>
      <c r="AL5587" s="258"/>
      <c r="AM5587" s="258"/>
      <c r="AN5587" s="258"/>
      <c r="AO5587" s="258"/>
      <c r="AP5587" s="258"/>
      <c r="AQ5587" s="258"/>
      <c r="AR5587" s="258"/>
      <c r="AT5587" s="193"/>
      <c r="AU5587" s="193"/>
      <c r="AV5587" s="193"/>
      <c r="AW5587" s="193"/>
      <c r="AX5587" s="193"/>
      <c r="AY5587" s="193"/>
      <c r="AZ5587" s="193"/>
      <c r="BA5587" s="193"/>
      <c r="BB5587" s="193"/>
      <c r="BC5587" s="193"/>
      <c r="BD5587" s="193"/>
      <c r="BE5587" s="315"/>
      <c r="BF5587" s="315"/>
      <c r="BG5587" s="315"/>
      <c r="BH5587" s="315"/>
      <c r="BI5587" s="315"/>
      <c r="BJ5587" s="315"/>
      <c r="BK5587" s="315"/>
    </row>
    <row r="5588" spans="17:63" x14ac:dyDescent="0.25">
      <c r="Q5588" s="240"/>
      <c r="R5588" s="99"/>
      <c r="S5588" s="99"/>
      <c r="T5588" s="99"/>
      <c r="U5588" s="99"/>
      <c r="V5588" s="99"/>
      <c r="W5588" s="99"/>
      <c r="X5588" s="258"/>
      <c r="Y5588" s="258"/>
      <c r="Z5588" s="258"/>
      <c r="AA5588" s="258"/>
      <c r="AB5588" s="258"/>
      <c r="AC5588" s="258"/>
      <c r="AD5588" s="258"/>
      <c r="AE5588" s="258"/>
      <c r="AF5588" s="258"/>
      <c r="AG5588" s="258"/>
      <c r="AH5588" s="258"/>
      <c r="AI5588" s="258"/>
      <c r="AJ5588" s="258"/>
      <c r="AK5588" s="258"/>
      <c r="AL5588" s="258"/>
      <c r="AM5588" s="258"/>
      <c r="AN5588" s="258"/>
      <c r="AO5588" s="258"/>
      <c r="AP5588" s="258"/>
      <c r="AQ5588" s="258"/>
      <c r="AR5588" s="258"/>
      <c r="AT5588" s="193"/>
      <c r="AU5588" s="193"/>
      <c r="AV5588" s="193"/>
      <c r="AW5588" s="193"/>
      <c r="AX5588" s="193"/>
      <c r="AY5588" s="193"/>
      <c r="AZ5588" s="193"/>
      <c r="BA5588" s="193"/>
      <c r="BB5588" s="193"/>
      <c r="BC5588" s="193"/>
      <c r="BD5588" s="193"/>
      <c r="BE5588" s="315"/>
      <c r="BF5588" s="315"/>
      <c r="BG5588" s="315"/>
      <c r="BH5588" s="315"/>
      <c r="BI5588" s="315"/>
      <c r="BJ5588" s="315"/>
      <c r="BK5588" s="315"/>
    </row>
    <row r="5589" spans="17:63" x14ac:dyDescent="0.25">
      <c r="Q5589" s="240"/>
      <c r="R5589" s="99"/>
      <c r="S5589" s="99"/>
      <c r="T5589" s="99"/>
      <c r="U5589" s="99"/>
      <c r="V5589" s="99"/>
      <c r="W5589" s="99"/>
      <c r="X5589" s="258"/>
      <c r="Y5589" s="258"/>
      <c r="Z5589" s="258"/>
      <c r="AA5589" s="258"/>
      <c r="AB5589" s="258"/>
      <c r="AC5589" s="258"/>
      <c r="AD5589" s="258"/>
      <c r="AE5589" s="258"/>
      <c r="AF5589" s="258"/>
      <c r="AG5589" s="258"/>
      <c r="AH5589" s="258"/>
      <c r="AI5589" s="258"/>
      <c r="AJ5589" s="258"/>
      <c r="AK5589" s="258"/>
      <c r="AL5589" s="258"/>
      <c r="AM5589" s="258"/>
      <c r="AN5589" s="258"/>
      <c r="AO5589" s="258"/>
      <c r="AP5589" s="258"/>
      <c r="AQ5589" s="258"/>
      <c r="AR5589" s="258"/>
      <c r="AT5589" s="193"/>
      <c r="AU5589" s="193"/>
      <c r="AV5589" s="193"/>
      <c r="AW5589" s="193"/>
      <c r="AX5589" s="193"/>
      <c r="AY5589" s="193"/>
      <c r="AZ5589" s="193"/>
      <c r="BA5589" s="193"/>
      <c r="BB5589" s="193"/>
      <c r="BC5589" s="193"/>
      <c r="BD5589" s="193"/>
      <c r="BE5589" s="315"/>
      <c r="BF5589" s="315"/>
      <c r="BG5589" s="315"/>
      <c r="BH5589" s="315"/>
      <c r="BI5589" s="315"/>
      <c r="BJ5589" s="315"/>
      <c r="BK5589" s="315"/>
    </row>
    <row r="5590" spans="17:63" x14ac:dyDescent="0.25">
      <c r="Q5590" s="240"/>
      <c r="R5590" s="99"/>
      <c r="S5590" s="99"/>
      <c r="T5590" s="99"/>
      <c r="U5590" s="99"/>
      <c r="V5590" s="99"/>
      <c r="W5590" s="99"/>
      <c r="X5590" s="258"/>
      <c r="Y5590" s="258"/>
      <c r="Z5590" s="258"/>
      <c r="AA5590" s="258"/>
      <c r="AB5590" s="258"/>
      <c r="AC5590" s="258"/>
      <c r="AD5590" s="258"/>
      <c r="AE5590" s="258"/>
      <c r="AF5590" s="258"/>
      <c r="AG5590" s="258"/>
      <c r="AH5590" s="258"/>
      <c r="AI5590" s="258"/>
      <c r="AJ5590" s="258"/>
      <c r="AK5590" s="258"/>
      <c r="AL5590" s="258"/>
      <c r="AM5590" s="258"/>
      <c r="AN5590" s="258"/>
      <c r="AO5590" s="258"/>
      <c r="AP5590" s="258"/>
      <c r="AQ5590" s="258"/>
      <c r="AR5590" s="258"/>
      <c r="AT5590" s="193"/>
      <c r="AU5590" s="193"/>
      <c r="AV5590" s="193"/>
      <c r="AW5590" s="193"/>
      <c r="AX5590" s="193"/>
      <c r="AY5590" s="193"/>
      <c r="AZ5590" s="193"/>
      <c r="BA5590" s="193"/>
      <c r="BB5590" s="193"/>
      <c r="BC5590" s="193"/>
      <c r="BD5590" s="193"/>
      <c r="BE5590" s="315"/>
      <c r="BF5590" s="315"/>
      <c r="BG5590" s="315"/>
      <c r="BH5590" s="315"/>
      <c r="BI5590" s="315"/>
      <c r="BJ5590" s="315"/>
      <c r="BK5590" s="315"/>
    </row>
    <row r="5591" spans="17:63" x14ac:dyDescent="0.25">
      <c r="Q5591" s="240"/>
      <c r="R5591" s="99"/>
      <c r="S5591" s="99"/>
      <c r="T5591" s="99"/>
      <c r="U5591" s="99"/>
      <c r="V5591" s="99"/>
      <c r="W5591" s="99"/>
      <c r="X5591" s="258"/>
      <c r="Y5591" s="258"/>
      <c r="Z5591" s="258"/>
      <c r="AA5591" s="258"/>
      <c r="AB5591" s="258"/>
      <c r="AC5591" s="258"/>
      <c r="AD5591" s="258"/>
      <c r="AE5591" s="258"/>
      <c r="AF5591" s="258"/>
      <c r="AG5591" s="258"/>
      <c r="AH5591" s="258"/>
      <c r="AI5591" s="258"/>
      <c r="AJ5591" s="258"/>
      <c r="AK5591" s="258"/>
      <c r="AL5591" s="258"/>
      <c r="AM5591" s="258"/>
      <c r="AN5591" s="258"/>
      <c r="AO5591" s="258"/>
      <c r="AP5591" s="258"/>
      <c r="AQ5591" s="258"/>
      <c r="AR5591" s="258"/>
      <c r="AT5591" s="193"/>
      <c r="AU5591" s="193"/>
      <c r="AV5591" s="193"/>
      <c r="AW5591" s="193"/>
      <c r="AX5591" s="193"/>
      <c r="AY5591" s="193"/>
      <c r="AZ5591" s="193"/>
      <c r="BA5591" s="193"/>
      <c r="BB5591" s="193"/>
      <c r="BC5591" s="193"/>
      <c r="BD5591" s="193"/>
      <c r="BE5591" s="315"/>
      <c r="BF5591" s="315"/>
      <c r="BG5591" s="315"/>
      <c r="BH5591" s="315"/>
      <c r="BI5591" s="315"/>
      <c r="BJ5591" s="315"/>
      <c r="BK5591" s="315"/>
    </row>
    <row r="5592" spans="17:63" x14ac:dyDescent="0.25">
      <c r="Q5592" s="240"/>
      <c r="R5592" s="99"/>
      <c r="S5592" s="99"/>
      <c r="T5592" s="99"/>
      <c r="U5592" s="99"/>
      <c r="V5592" s="99"/>
      <c r="W5592" s="99"/>
      <c r="X5592" s="258"/>
      <c r="Y5592" s="258"/>
      <c r="Z5592" s="258"/>
      <c r="AA5592" s="258"/>
      <c r="AB5592" s="258"/>
      <c r="AC5592" s="258"/>
      <c r="AD5592" s="258"/>
      <c r="AE5592" s="258"/>
      <c r="AF5592" s="258"/>
      <c r="AG5592" s="258"/>
      <c r="AH5592" s="258"/>
      <c r="AI5592" s="258"/>
      <c r="AJ5592" s="258"/>
      <c r="AK5592" s="258"/>
      <c r="AL5592" s="258"/>
      <c r="AM5592" s="258"/>
      <c r="AN5592" s="258"/>
      <c r="AO5592" s="258"/>
      <c r="AP5592" s="258"/>
      <c r="AQ5592" s="258"/>
      <c r="AR5592" s="258"/>
      <c r="AT5592" s="193"/>
      <c r="AU5592" s="193"/>
      <c r="AV5592" s="193"/>
      <c r="AW5592" s="193"/>
      <c r="AX5592" s="193"/>
      <c r="AY5592" s="193"/>
      <c r="AZ5592" s="193"/>
      <c r="BA5592" s="193"/>
      <c r="BB5592" s="193"/>
      <c r="BC5592" s="193"/>
      <c r="BD5592" s="193"/>
      <c r="BE5592" s="315"/>
      <c r="BF5592" s="315"/>
      <c r="BG5592" s="315"/>
      <c r="BH5592" s="315"/>
      <c r="BI5592" s="315"/>
      <c r="BJ5592" s="315"/>
      <c r="BK5592" s="315"/>
    </row>
    <row r="5593" spans="17:63" x14ac:dyDescent="0.25">
      <c r="Q5593" s="240"/>
      <c r="R5593" s="99"/>
      <c r="S5593" s="99"/>
      <c r="T5593" s="99"/>
      <c r="U5593" s="99"/>
      <c r="V5593" s="99"/>
      <c r="W5593" s="99"/>
      <c r="X5593" s="258"/>
      <c r="Y5593" s="258"/>
      <c r="Z5593" s="258"/>
      <c r="AA5593" s="258"/>
      <c r="AB5593" s="258"/>
      <c r="AC5593" s="258"/>
      <c r="AD5593" s="258"/>
      <c r="AE5593" s="258"/>
      <c r="AF5593" s="258"/>
      <c r="AG5593" s="258"/>
      <c r="AH5593" s="258"/>
      <c r="AI5593" s="258"/>
      <c r="AJ5593" s="258"/>
      <c r="AK5593" s="258"/>
      <c r="AL5593" s="258"/>
      <c r="AM5593" s="258"/>
      <c r="AN5593" s="258"/>
      <c r="AO5593" s="258"/>
      <c r="AP5593" s="258"/>
      <c r="AQ5593" s="258"/>
      <c r="AR5593" s="258"/>
      <c r="AT5593" s="193"/>
      <c r="AU5593" s="193"/>
      <c r="AV5593" s="193"/>
      <c r="AW5593" s="193"/>
      <c r="AX5593" s="193"/>
      <c r="AY5593" s="193"/>
      <c r="AZ5593" s="193"/>
      <c r="BA5593" s="193"/>
      <c r="BB5593" s="193"/>
      <c r="BC5593" s="193"/>
      <c r="BD5593" s="193"/>
      <c r="BE5593" s="315"/>
      <c r="BF5593" s="315"/>
      <c r="BG5593" s="315"/>
      <c r="BH5593" s="315"/>
      <c r="BI5593" s="315"/>
      <c r="BJ5593" s="315"/>
      <c r="BK5593" s="315"/>
    </row>
    <row r="5594" spans="17:63" x14ac:dyDescent="0.25">
      <c r="Q5594" s="240"/>
      <c r="R5594" s="99"/>
      <c r="S5594" s="99"/>
      <c r="T5594" s="99"/>
      <c r="U5594" s="99"/>
      <c r="V5594" s="99"/>
      <c r="W5594" s="99"/>
      <c r="X5594" s="258"/>
      <c r="Y5594" s="258"/>
      <c r="Z5594" s="258"/>
      <c r="AA5594" s="258"/>
      <c r="AB5594" s="258"/>
      <c r="AC5594" s="258"/>
      <c r="AD5594" s="258"/>
      <c r="AE5594" s="258"/>
      <c r="AF5594" s="258"/>
      <c r="AG5594" s="258"/>
      <c r="AH5594" s="258"/>
      <c r="AI5594" s="258"/>
      <c r="AJ5594" s="258"/>
      <c r="AK5594" s="258"/>
      <c r="AL5594" s="258"/>
      <c r="AM5594" s="258"/>
      <c r="AN5594" s="258"/>
      <c r="AO5594" s="258"/>
      <c r="AP5594" s="258"/>
      <c r="AQ5594" s="258"/>
      <c r="AR5594" s="258"/>
      <c r="AT5594" s="193"/>
      <c r="AU5594" s="193"/>
      <c r="AV5594" s="193"/>
      <c r="AW5594" s="193"/>
      <c r="AX5594" s="193"/>
      <c r="AY5594" s="193"/>
      <c r="AZ5594" s="193"/>
      <c r="BA5594" s="193"/>
      <c r="BB5594" s="193"/>
      <c r="BC5594" s="193"/>
      <c r="BD5594" s="193"/>
      <c r="BE5594" s="315"/>
      <c r="BF5594" s="315"/>
      <c r="BG5594" s="315"/>
      <c r="BH5594" s="315"/>
      <c r="BI5594" s="315"/>
      <c r="BJ5594" s="315"/>
      <c r="BK5594" s="315"/>
    </row>
    <row r="5595" spans="17:63" x14ac:dyDescent="0.25">
      <c r="Q5595" s="240"/>
      <c r="R5595" s="99"/>
      <c r="S5595" s="99"/>
      <c r="T5595" s="99"/>
      <c r="U5595" s="99"/>
      <c r="V5595" s="99"/>
      <c r="W5595" s="99"/>
      <c r="X5595" s="258"/>
      <c r="Y5595" s="258"/>
      <c r="Z5595" s="258"/>
      <c r="AA5595" s="258"/>
      <c r="AB5595" s="258"/>
      <c r="AC5595" s="258"/>
      <c r="AD5595" s="258"/>
      <c r="AE5595" s="258"/>
      <c r="AF5595" s="258"/>
      <c r="AG5595" s="258"/>
      <c r="AH5595" s="258"/>
      <c r="AI5595" s="258"/>
      <c r="AJ5595" s="258"/>
      <c r="AK5595" s="258"/>
      <c r="AL5595" s="258"/>
      <c r="AM5595" s="258"/>
      <c r="AN5595" s="258"/>
      <c r="AO5595" s="258"/>
      <c r="AP5595" s="258"/>
      <c r="AQ5595" s="258"/>
      <c r="AR5595" s="258"/>
      <c r="AT5595" s="193"/>
      <c r="AU5595" s="193"/>
      <c r="AV5595" s="193"/>
      <c r="AW5595" s="193"/>
      <c r="AX5595" s="193"/>
      <c r="AY5595" s="193"/>
      <c r="AZ5595" s="193"/>
      <c r="BA5595" s="193"/>
      <c r="BB5595" s="193"/>
      <c r="BC5595" s="193"/>
      <c r="BD5595" s="193"/>
      <c r="BE5595" s="315"/>
      <c r="BF5595" s="315"/>
      <c r="BG5595" s="315"/>
      <c r="BH5595" s="315"/>
      <c r="BI5595" s="315"/>
      <c r="BJ5595" s="315"/>
      <c r="BK5595" s="315"/>
    </row>
    <row r="5596" spans="17:63" x14ac:dyDescent="0.25">
      <c r="Q5596" s="240"/>
      <c r="R5596" s="99"/>
      <c r="S5596" s="99"/>
      <c r="T5596" s="99"/>
      <c r="U5596" s="99"/>
      <c r="V5596" s="99"/>
      <c r="W5596" s="99"/>
      <c r="X5596" s="258"/>
      <c r="Y5596" s="258"/>
      <c r="Z5596" s="258"/>
      <c r="AA5596" s="258"/>
      <c r="AB5596" s="258"/>
      <c r="AC5596" s="258"/>
      <c r="AD5596" s="258"/>
      <c r="AE5596" s="258"/>
      <c r="AF5596" s="258"/>
      <c r="AG5596" s="258"/>
      <c r="AH5596" s="258"/>
      <c r="AI5596" s="258"/>
      <c r="AJ5596" s="258"/>
      <c r="AK5596" s="258"/>
      <c r="AL5596" s="258"/>
      <c r="AM5596" s="258"/>
      <c r="AN5596" s="258"/>
      <c r="AO5596" s="258"/>
      <c r="AP5596" s="258"/>
      <c r="AQ5596" s="258"/>
      <c r="AR5596" s="258"/>
      <c r="AT5596" s="193"/>
      <c r="AU5596" s="193"/>
      <c r="AV5596" s="193"/>
      <c r="AW5596" s="193"/>
      <c r="AX5596" s="193"/>
      <c r="AY5596" s="193"/>
      <c r="AZ5596" s="193"/>
      <c r="BA5596" s="193"/>
      <c r="BB5596" s="193"/>
      <c r="BC5596" s="193"/>
      <c r="BD5596" s="193"/>
      <c r="BE5596" s="315"/>
      <c r="BF5596" s="315"/>
      <c r="BG5596" s="315"/>
      <c r="BH5596" s="315"/>
      <c r="BI5596" s="315"/>
      <c r="BJ5596" s="315"/>
      <c r="BK5596" s="315"/>
    </row>
    <row r="5597" spans="17:63" x14ac:dyDescent="0.25">
      <c r="Q5597" s="240"/>
      <c r="R5597" s="99"/>
      <c r="S5597" s="99"/>
      <c r="T5597" s="99"/>
      <c r="U5597" s="99"/>
      <c r="V5597" s="99"/>
      <c r="W5597" s="99"/>
      <c r="X5597" s="258"/>
      <c r="Y5597" s="258"/>
      <c r="Z5597" s="258"/>
      <c r="AA5597" s="258"/>
      <c r="AB5597" s="258"/>
      <c r="AC5597" s="258"/>
      <c r="AD5597" s="258"/>
      <c r="AE5597" s="258"/>
      <c r="AF5597" s="258"/>
      <c r="AG5597" s="258"/>
      <c r="AH5597" s="258"/>
      <c r="AI5597" s="258"/>
      <c r="AJ5597" s="258"/>
      <c r="AK5597" s="258"/>
      <c r="AL5597" s="258"/>
      <c r="AM5597" s="258"/>
      <c r="AN5597" s="258"/>
      <c r="AO5597" s="258"/>
      <c r="AP5597" s="258"/>
      <c r="AQ5597" s="258"/>
      <c r="AR5597" s="258"/>
      <c r="AT5597" s="193"/>
      <c r="AU5597" s="193"/>
      <c r="AV5597" s="193"/>
      <c r="AW5597" s="193"/>
      <c r="AX5597" s="193"/>
      <c r="AY5597" s="193"/>
      <c r="AZ5597" s="193"/>
      <c r="BA5597" s="193"/>
      <c r="BB5597" s="193"/>
      <c r="BC5597" s="193"/>
      <c r="BD5597" s="193"/>
      <c r="BE5597" s="315"/>
      <c r="BF5597" s="315"/>
      <c r="BG5597" s="315"/>
      <c r="BH5597" s="315"/>
      <c r="BI5597" s="315"/>
      <c r="BJ5597" s="315"/>
      <c r="BK5597" s="315"/>
    </row>
    <row r="5598" spans="17:63" x14ac:dyDescent="0.25">
      <c r="Q5598" s="240"/>
      <c r="R5598" s="99"/>
      <c r="S5598" s="99"/>
      <c r="T5598" s="99"/>
      <c r="U5598" s="99"/>
      <c r="V5598" s="99"/>
      <c r="W5598" s="99"/>
      <c r="X5598" s="258"/>
      <c r="Y5598" s="258"/>
      <c r="Z5598" s="258"/>
      <c r="AA5598" s="258"/>
      <c r="AB5598" s="258"/>
      <c r="AC5598" s="258"/>
      <c r="AD5598" s="258"/>
      <c r="AE5598" s="258"/>
      <c r="AF5598" s="258"/>
      <c r="AG5598" s="258"/>
      <c r="AH5598" s="258"/>
      <c r="AI5598" s="258"/>
      <c r="AJ5598" s="258"/>
      <c r="AK5598" s="258"/>
      <c r="AL5598" s="258"/>
      <c r="AM5598" s="258"/>
      <c r="AN5598" s="258"/>
      <c r="AO5598" s="258"/>
      <c r="AP5598" s="258"/>
      <c r="AQ5598" s="258"/>
      <c r="AR5598" s="258"/>
      <c r="AT5598" s="193"/>
      <c r="AU5598" s="193"/>
      <c r="AV5598" s="193"/>
      <c r="AW5598" s="193"/>
      <c r="AX5598" s="193"/>
      <c r="AY5598" s="193"/>
      <c r="AZ5598" s="193"/>
      <c r="BA5598" s="193"/>
      <c r="BB5598" s="193"/>
      <c r="BC5598" s="193"/>
      <c r="BD5598" s="193"/>
      <c r="BE5598" s="315"/>
      <c r="BF5598" s="315"/>
      <c r="BG5598" s="315"/>
      <c r="BH5598" s="315"/>
      <c r="BI5598" s="315"/>
      <c r="BJ5598" s="315"/>
      <c r="BK5598" s="315"/>
    </row>
    <row r="5599" spans="17:63" x14ac:dyDescent="0.25">
      <c r="Q5599" s="240"/>
      <c r="R5599" s="99"/>
      <c r="S5599" s="99"/>
      <c r="T5599" s="99"/>
      <c r="U5599" s="99"/>
      <c r="V5599" s="99"/>
      <c r="W5599" s="99"/>
      <c r="X5599" s="258"/>
      <c r="Y5599" s="258"/>
      <c r="Z5599" s="258"/>
      <c r="AA5599" s="258"/>
      <c r="AB5599" s="258"/>
      <c r="AC5599" s="258"/>
      <c r="AD5599" s="258"/>
      <c r="AE5599" s="258"/>
      <c r="AF5599" s="258"/>
      <c r="AG5599" s="258"/>
      <c r="AH5599" s="258"/>
      <c r="AI5599" s="258"/>
      <c r="AJ5599" s="258"/>
      <c r="AK5599" s="258"/>
      <c r="AL5599" s="258"/>
      <c r="AM5599" s="258"/>
      <c r="AN5599" s="258"/>
      <c r="AO5599" s="258"/>
      <c r="AP5599" s="258"/>
      <c r="AQ5599" s="258"/>
      <c r="AR5599" s="258"/>
      <c r="AT5599" s="193"/>
      <c r="AU5599" s="193"/>
      <c r="AV5599" s="193"/>
      <c r="AW5599" s="193"/>
      <c r="AX5599" s="193"/>
      <c r="AY5599" s="193"/>
      <c r="AZ5599" s="193"/>
      <c r="BA5599" s="193"/>
      <c r="BB5599" s="193"/>
      <c r="BC5599" s="193"/>
      <c r="BD5599" s="193"/>
      <c r="BE5599" s="315"/>
      <c r="BF5599" s="315"/>
      <c r="BG5599" s="315"/>
      <c r="BH5599" s="315"/>
      <c r="BI5599" s="315"/>
      <c r="BJ5599" s="315"/>
      <c r="BK5599" s="315"/>
    </row>
    <row r="5600" spans="17:63" x14ac:dyDescent="0.25">
      <c r="Q5600" s="240"/>
      <c r="R5600" s="99"/>
      <c r="S5600" s="99"/>
      <c r="T5600" s="99"/>
      <c r="U5600" s="99"/>
      <c r="V5600" s="99"/>
      <c r="W5600" s="99"/>
      <c r="X5600" s="258"/>
      <c r="Y5600" s="258"/>
      <c r="Z5600" s="258"/>
      <c r="AA5600" s="258"/>
      <c r="AB5600" s="258"/>
      <c r="AC5600" s="258"/>
      <c r="AD5600" s="258"/>
      <c r="AE5600" s="258"/>
      <c r="AF5600" s="258"/>
      <c r="AG5600" s="258"/>
      <c r="AH5600" s="258"/>
      <c r="AI5600" s="258"/>
      <c r="AJ5600" s="258"/>
      <c r="AK5600" s="258"/>
      <c r="AL5600" s="258"/>
      <c r="AM5600" s="258"/>
      <c r="AN5600" s="258"/>
      <c r="AO5600" s="258"/>
      <c r="AP5600" s="258"/>
      <c r="AQ5600" s="258"/>
      <c r="AR5600" s="258"/>
      <c r="AT5600" s="193"/>
      <c r="AU5600" s="193"/>
      <c r="AV5600" s="193"/>
      <c r="AW5600" s="193"/>
      <c r="AX5600" s="193"/>
      <c r="AY5600" s="193"/>
      <c r="AZ5600" s="193"/>
      <c r="BA5600" s="193"/>
      <c r="BB5600" s="193"/>
      <c r="BC5600" s="193"/>
      <c r="BD5600" s="193"/>
      <c r="BE5600" s="315"/>
      <c r="BF5600" s="315"/>
      <c r="BG5600" s="315"/>
      <c r="BH5600" s="315"/>
      <c r="BI5600" s="315"/>
      <c r="BJ5600" s="315"/>
      <c r="BK5600" s="315"/>
    </row>
    <row r="5601" spans="17:63" x14ac:dyDescent="0.25">
      <c r="Q5601" s="240"/>
      <c r="R5601" s="99"/>
      <c r="S5601" s="99"/>
      <c r="T5601" s="99"/>
      <c r="U5601" s="99"/>
      <c r="V5601" s="99"/>
      <c r="W5601" s="99"/>
      <c r="X5601" s="258"/>
      <c r="Y5601" s="258"/>
      <c r="Z5601" s="258"/>
      <c r="AA5601" s="258"/>
      <c r="AB5601" s="258"/>
      <c r="AC5601" s="258"/>
      <c r="AD5601" s="258"/>
      <c r="AE5601" s="258"/>
      <c r="AF5601" s="258"/>
      <c r="AG5601" s="258"/>
      <c r="AH5601" s="258"/>
      <c r="AI5601" s="258"/>
      <c r="AJ5601" s="258"/>
      <c r="AK5601" s="258"/>
      <c r="AL5601" s="258"/>
      <c r="AM5601" s="258"/>
      <c r="AN5601" s="258"/>
      <c r="AO5601" s="258"/>
      <c r="AP5601" s="258"/>
      <c r="AQ5601" s="258"/>
      <c r="AR5601" s="258"/>
      <c r="AT5601" s="193"/>
      <c r="AU5601" s="193"/>
      <c r="AV5601" s="193"/>
      <c r="AW5601" s="193"/>
      <c r="AX5601" s="193"/>
      <c r="AY5601" s="193"/>
      <c r="AZ5601" s="193"/>
      <c r="BA5601" s="193"/>
      <c r="BB5601" s="193"/>
      <c r="BC5601" s="193"/>
      <c r="BD5601" s="193"/>
      <c r="BE5601" s="315"/>
      <c r="BF5601" s="315"/>
      <c r="BG5601" s="315"/>
      <c r="BH5601" s="315"/>
      <c r="BI5601" s="315"/>
      <c r="BJ5601" s="315"/>
      <c r="BK5601" s="315"/>
    </row>
    <row r="5602" spans="17:63" x14ac:dyDescent="0.25">
      <c r="Q5602" s="240"/>
      <c r="R5602" s="99"/>
      <c r="S5602" s="99"/>
      <c r="T5602" s="99"/>
      <c r="U5602" s="99"/>
      <c r="V5602" s="99"/>
      <c r="W5602" s="99"/>
      <c r="X5602" s="258"/>
      <c r="Y5602" s="258"/>
      <c r="Z5602" s="258"/>
      <c r="AA5602" s="258"/>
      <c r="AB5602" s="258"/>
      <c r="AC5602" s="258"/>
      <c r="AD5602" s="258"/>
      <c r="AE5602" s="258"/>
      <c r="AF5602" s="258"/>
      <c r="AG5602" s="258"/>
      <c r="AH5602" s="258"/>
      <c r="AI5602" s="258"/>
      <c r="AJ5602" s="258"/>
      <c r="AK5602" s="258"/>
      <c r="AL5602" s="258"/>
      <c r="AM5602" s="258"/>
      <c r="AN5602" s="258"/>
      <c r="AO5602" s="258"/>
      <c r="AP5602" s="258"/>
      <c r="AQ5602" s="258"/>
      <c r="AR5602" s="258"/>
      <c r="AT5602" s="193"/>
      <c r="AU5602" s="193"/>
      <c r="AV5602" s="193"/>
      <c r="AW5602" s="193"/>
      <c r="AX5602" s="193"/>
      <c r="AY5602" s="193"/>
      <c r="AZ5602" s="193"/>
      <c r="BA5602" s="193"/>
      <c r="BB5602" s="193"/>
      <c r="BC5602" s="193"/>
      <c r="BD5602" s="193"/>
      <c r="BE5602" s="315"/>
      <c r="BF5602" s="315"/>
      <c r="BG5602" s="315"/>
      <c r="BH5602" s="315"/>
      <c r="BI5602" s="315"/>
      <c r="BJ5602" s="315"/>
      <c r="BK5602" s="315"/>
    </row>
    <row r="5603" spans="17:63" x14ac:dyDescent="0.25">
      <c r="Q5603" s="240"/>
      <c r="R5603" s="99"/>
      <c r="S5603" s="99"/>
      <c r="T5603" s="99"/>
      <c r="U5603" s="99"/>
      <c r="V5603" s="99"/>
      <c r="W5603" s="99"/>
      <c r="X5603" s="258"/>
      <c r="Y5603" s="258"/>
      <c r="Z5603" s="258"/>
      <c r="AA5603" s="258"/>
      <c r="AB5603" s="258"/>
      <c r="AC5603" s="258"/>
      <c r="AD5603" s="258"/>
      <c r="AE5603" s="258"/>
      <c r="AF5603" s="258"/>
      <c r="AG5603" s="258"/>
      <c r="AH5603" s="258"/>
      <c r="AI5603" s="258"/>
      <c r="AJ5603" s="258"/>
      <c r="AK5603" s="258"/>
      <c r="AL5603" s="258"/>
      <c r="AM5603" s="258"/>
      <c r="AN5603" s="258"/>
      <c r="AO5603" s="258"/>
      <c r="AP5603" s="258"/>
      <c r="AQ5603" s="258"/>
      <c r="AR5603" s="258"/>
      <c r="AT5603" s="193"/>
      <c r="AU5603" s="193"/>
      <c r="AV5603" s="193"/>
      <c r="AW5603" s="193"/>
      <c r="AX5603" s="193"/>
      <c r="AY5603" s="193"/>
      <c r="AZ5603" s="193"/>
      <c r="BA5603" s="193"/>
      <c r="BB5603" s="193"/>
      <c r="BC5603" s="193"/>
      <c r="BD5603" s="193"/>
      <c r="BE5603" s="315"/>
      <c r="BF5603" s="315"/>
      <c r="BG5603" s="315"/>
      <c r="BH5603" s="315"/>
      <c r="BI5603" s="315"/>
      <c r="BJ5603" s="315"/>
      <c r="BK5603" s="315"/>
    </row>
    <row r="5604" spans="17:63" x14ac:dyDescent="0.25">
      <c r="Q5604" s="240"/>
      <c r="R5604" s="99"/>
      <c r="S5604" s="99"/>
      <c r="T5604" s="99"/>
      <c r="U5604" s="99"/>
      <c r="V5604" s="99"/>
      <c r="W5604" s="99"/>
      <c r="X5604" s="258"/>
      <c r="Y5604" s="258"/>
      <c r="Z5604" s="258"/>
      <c r="AA5604" s="258"/>
      <c r="AB5604" s="258"/>
      <c r="AC5604" s="258"/>
      <c r="AD5604" s="258"/>
      <c r="AE5604" s="258"/>
      <c r="AF5604" s="258"/>
      <c r="AG5604" s="258"/>
      <c r="AH5604" s="258"/>
      <c r="AI5604" s="258"/>
      <c r="AJ5604" s="258"/>
      <c r="AK5604" s="258"/>
      <c r="AL5604" s="258"/>
      <c r="AM5604" s="258"/>
      <c r="AN5604" s="258"/>
      <c r="AO5604" s="258"/>
      <c r="AP5604" s="258"/>
      <c r="AQ5604" s="258"/>
      <c r="AR5604" s="258"/>
      <c r="AT5604" s="193"/>
      <c r="AU5604" s="193"/>
      <c r="AV5604" s="193"/>
      <c r="AW5604" s="193"/>
      <c r="AX5604" s="193"/>
      <c r="AY5604" s="193"/>
      <c r="AZ5604" s="193"/>
      <c r="BA5604" s="193"/>
      <c r="BB5604" s="193"/>
      <c r="BC5604" s="193"/>
      <c r="BD5604" s="193"/>
      <c r="BE5604" s="315"/>
      <c r="BF5604" s="315"/>
      <c r="BG5604" s="315"/>
      <c r="BH5604" s="315"/>
      <c r="BI5604" s="315"/>
      <c r="BJ5604" s="315"/>
      <c r="BK5604" s="315"/>
    </row>
    <row r="5605" spans="17:63" x14ac:dyDescent="0.25">
      <c r="Q5605" s="240"/>
      <c r="R5605" s="99"/>
      <c r="S5605" s="99"/>
      <c r="T5605" s="99"/>
      <c r="U5605" s="99"/>
      <c r="V5605" s="99"/>
      <c r="W5605" s="99"/>
      <c r="X5605" s="258"/>
      <c r="Y5605" s="258"/>
      <c r="Z5605" s="258"/>
      <c r="AA5605" s="258"/>
      <c r="AB5605" s="258"/>
      <c r="AC5605" s="258"/>
      <c r="AD5605" s="258"/>
      <c r="AE5605" s="258"/>
      <c r="AF5605" s="258"/>
      <c r="AG5605" s="258"/>
      <c r="AH5605" s="258"/>
      <c r="AI5605" s="258"/>
      <c r="AJ5605" s="258"/>
      <c r="AK5605" s="258"/>
      <c r="AL5605" s="258"/>
      <c r="AM5605" s="258"/>
      <c r="AN5605" s="258"/>
      <c r="AO5605" s="258"/>
      <c r="AP5605" s="258"/>
      <c r="AQ5605" s="258"/>
      <c r="AR5605" s="258"/>
      <c r="AT5605" s="193"/>
      <c r="AU5605" s="193"/>
      <c r="AV5605" s="193"/>
      <c r="AW5605" s="193"/>
      <c r="AX5605" s="193"/>
      <c r="AY5605" s="193"/>
      <c r="AZ5605" s="193"/>
      <c r="BA5605" s="193"/>
      <c r="BB5605" s="193"/>
      <c r="BC5605" s="193"/>
      <c r="BD5605" s="193"/>
      <c r="BE5605" s="315"/>
      <c r="BF5605" s="315"/>
      <c r="BG5605" s="315"/>
      <c r="BH5605" s="315"/>
      <c r="BI5605" s="315"/>
      <c r="BJ5605" s="315"/>
      <c r="BK5605" s="315"/>
    </row>
    <row r="5606" spans="17:63" x14ac:dyDescent="0.25">
      <c r="Q5606" s="240"/>
      <c r="R5606" s="99"/>
      <c r="S5606" s="99"/>
      <c r="T5606" s="99"/>
      <c r="U5606" s="99"/>
      <c r="V5606" s="99"/>
      <c r="W5606" s="99"/>
      <c r="X5606" s="258"/>
      <c r="Y5606" s="258"/>
      <c r="Z5606" s="258"/>
      <c r="AA5606" s="258"/>
      <c r="AB5606" s="258"/>
      <c r="AC5606" s="258"/>
      <c r="AD5606" s="258"/>
      <c r="AE5606" s="258"/>
      <c r="AF5606" s="258"/>
      <c r="AG5606" s="258"/>
      <c r="AH5606" s="258"/>
      <c r="AI5606" s="258"/>
      <c r="AJ5606" s="258"/>
      <c r="AK5606" s="258"/>
      <c r="AL5606" s="258"/>
      <c r="AM5606" s="258"/>
      <c r="AN5606" s="258"/>
      <c r="AO5606" s="258"/>
      <c r="AP5606" s="258"/>
      <c r="AQ5606" s="258"/>
      <c r="AR5606" s="258"/>
      <c r="AT5606" s="193"/>
      <c r="AU5606" s="193"/>
      <c r="AV5606" s="193"/>
      <c r="AW5606" s="193"/>
      <c r="AX5606" s="193"/>
      <c r="AY5606" s="193"/>
      <c r="AZ5606" s="193"/>
      <c r="BA5606" s="193"/>
      <c r="BB5606" s="193"/>
      <c r="BC5606" s="193"/>
      <c r="BD5606" s="193"/>
      <c r="BE5606" s="315"/>
      <c r="BF5606" s="315"/>
      <c r="BG5606" s="315"/>
      <c r="BH5606" s="315"/>
      <c r="BI5606" s="315"/>
      <c r="BJ5606" s="315"/>
      <c r="BK5606" s="315"/>
    </row>
    <row r="5607" spans="17:63" x14ac:dyDescent="0.25">
      <c r="Q5607" s="240"/>
      <c r="R5607" s="99"/>
      <c r="S5607" s="99"/>
      <c r="T5607" s="99"/>
      <c r="U5607" s="99"/>
      <c r="V5607" s="99"/>
      <c r="W5607" s="99"/>
      <c r="X5607" s="258"/>
      <c r="Y5607" s="258"/>
      <c r="Z5607" s="258"/>
      <c r="AA5607" s="258"/>
      <c r="AB5607" s="258"/>
      <c r="AC5607" s="258"/>
      <c r="AD5607" s="258"/>
      <c r="AE5607" s="258"/>
      <c r="AF5607" s="258"/>
      <c r="AG5607" s="258"/>
      <c r="AH5607" s="258"/>
      <c r="AI5607" s="258"/>
      <c r="AJ5607" s="258"/>
      <c r="AK5607" s="258"/>
      <c r="AL5607" s="258"/>
      <c r="AM5607" s="258"/>
      <c r="AN5607" s="258"/>
      <c r="AO5607" s="258"/>
      <c r="AP5607" s="258"/>
      <c r="AQ5607" s="258"/>
      <c r="AR5607" s="258"/>
      <c r="AT5607" s="193"/>
      <c r="AU5607" s="193"/>
      <c r="AV5607" s="193"/>
      <c r="AW5607" s="193"/>
      <c r="AX5607" s="193"/>
      <c r="AY5607" s="193"/>
      <c r="AZ5607" s="193"/>
      <c r="BA5607" s="193"/>
      <c r="BB5607" s="193"/>
      <c r="BC5607" s="193"/>
      <c r="BD5607" s="193"/>
      <c r="BE5607" s="315"/>
      <c r="BF5607" s="315"/>
      <c r="BG5607" s="315"/>
      <c r="BH5607" s="315"/>
      <c r="BI5607" s="315"/>
      <c r="BJ5607" s="315"/>
      <c r="BK5607" s="315"/>
    </row>
    <row r="5608" spans="17:63" x14ac:dyDescent="0.25">
      <c r="Q5608" s="240"/>
      <c r="R5608" s="99"/>
      <c r="S5608" s="99"/>
      <c r="T5608" s="99"/>
      <c r="U5608" s="99"/>
      <c r="V5608" s="99"/>
      <c r="W5608" s="99"/>
      <c r="X5608" s="258"/>
      <c r="Y5608" s="258"/>
      <c r="Z5608" s="258"/>
      <c r="AA5608" s="258"/>
      <c r="AB5608" s="258"/>
      <c r="AC5608" s="258"/>
      <c r="AD5608" s="258"/>
      <c r="AE5608" s="258"/>
      <c r="AF5608" s="258"/>
      <c r="AG5608" s="258"/>
      <c r="AH5608" s="258"/>
      <c r="AI5608" s="258"/>
      <c r="AJ5608" s="258"/>
      <c r="AK5608" s="258"/>
      <c r="AL5608" s="258"/>
      <c r="AM5608" s="258"/>
      <c r="AN5608" s="258"/>
      <c r="AO5608" s="258"/>
      <c r="AP5608" s="258"/>
      <c r="AQ5608" s="258"/>
      <c r="AR5608" s="258"/>
      <c r="AT5608" s="193"/>
      <c r="AU5608" s="193"/>
      <c r="AV5608" s="193"/>
      <c r="AW5608" s="193"/>
      <c r="AX5608" s="193"/>
      <c r="AY5608" s="193"/>
      <c r="AZ5608" s="193"/>
      <c r="BA5608" s="193"/>
      <c r="BB5608" s="193"/>
      <c r="BC5608" s="193"/>
      <c r="BD5608" s="193"/>
      <c r="BE5608" s="315"/>
      <c r="BF5608" s="315"/>
      <c r="BG5608" s="315"/>
      <c r="BH5608" s="315"/>
      <c r="BI5608" s="315"/>
      <c r="BJ5608" s="315"/>
      <c r="BK5608" s="315"/>
    </row>
    <row r="5609" spans="17:63" x14ac:dyDescent="0.25">
      <c r="Q5609" s="240"/>
      <c r="R5609" s="99"/>
      <c r="S5609" s="99"/>
      <c r="T5609" s="99"/>
      <c r="U5609" s="99"/>
      <c r="V5609" s="99"/>
      <c r="W5609" s="99"/>
      <c r="X5609" s="258"/>
      <c r="Y5609" s="258"/>
      <c r="Z5609" s="258"/>
      <c r="AA5609" s="258"/>
      <c r="AB5609" s="258"/>
      <c r="AC5609" s="258"/>
      <c r="AD5609" s="258"/>
      <c r="AE5609" s="258"/>
      <c r="AF5609" s="258"/>
      <c r="AG5609" s="258"/>
      <c r="AH5609" s="258"/>
      <c r="AI5609" s="258"/>
      <c r="AJ5609" s="258"/>
      <c r="AK5609" s="258"/>
      <c r="AL5609" s="258"/>
      <c r="AM5609" s="258"/>
      <c r="AN5609" s="258"/>
      <c r="AO5609" s="258"/>
      <c r="AP5609" s="258"/>
      <c r="AQ5609" s="258"/>
      <c r="AR5609" s="258"/>
      <c r="AT5609" s="193"/>
      <c r="AU5609" s="193"/>
      <c r="AV5609" s="193"/>
      <c r="AW5609" s="193"/>
      <c r="AX5609" s="193"/>
      <c r="AY5609" s="193"/>
      <c r="AZ5609" s="193"/>
      <c r="BA5609" s="193"/>
      <c r="BB5609" s="193"/>
      <c r="BC5609" s="193"/>
      <c r="BD5609" s="193"/>
      <c r="BE5609" s="315"/>
      <c r="BF5609" s="315"/>
      <c r="BG5609" s="315"/>
      <c r="BH5609" s="315"/>
      <c r="BI5609" s="315"/>
      <c r="BJ5609" s="315"/>
      <c r="BK5609" s="315"/>
    </row>
    <row r="5610" spans="17:63" x14ac:dyDescent="0.25">
      <c r="Q5610" s="240"/>
      <c r="R5610" s="99"/>
      <c r="S5610" s="99"/>
      <c r="T5610" s="99"/>
      <c r="U5610" s="99"/>
      <c r="V5610" s="99"/>
      <c r="W5610" s="99"/>
      <c r="X5610" s="258"/>
      <c r="Y5610" s="258"/>
      <c r="Z5610" s="258"/>
      <c r="AA5610" s="258"/>
      <c r="AB5610" s="258"/>
      <c r="AC5610" s="258"/>
      <c r="AD5610" s="258"/>
      <c r="AE5610" s="258"/>
      <c r="AF5610" s="258"/>
      <c r="AG5610" s="258"/>
      <c r="AH5610" s="258"/>
      <c r="AI5610" s="258"/>
      <c r="AJ5610" s="258"/>
      <c r="AK5610" s="258"/>
      <c r="AL5610" s="258"/>
      <c r="AM5610" s="258"/>
      <c r="AN5610" s="258"/>
      <c r="AO5610" s="258"/>
      <c r="AP5610" s="258"/>
      <c r="AQ5610" s="258"/>
      <c r="AR5610" s="258"/>
      <c r="AT5610" s="193"/>
      <c r="AU5610" s="193"/>
      <c r="AV5610" s="193"/>
      <c r="AW5610" s="193"/>
      <c r="AX5610" s="193"/>
      <c r="AY5610" s="193"/>
      <c r="AZ5610" s="193"/>
      <c r="BA5610" s="193"/>
      <c r="BB5610" s="193"/>
      <c r="BC5610" s="193"/>
      <c r="BD5610" s="193"/>
      <c r="BE5610" s="315"/>
      <c r="BF5610" s="315"/>
      <c r="BG5610" s="315"/>
      <c r="BH5610" s="315"/>
      <c r="BI5610" s="315"/>
      <c r="BJ5610" s="315"/>
      <c r="BK5610" s="315"/>
    </row>
    <row r="5611" spans="17:63" x14ac:dyDescent="0.25">
      <c r="Q5611" s="240"/>
      <c r="R5611" s="99"/>
      <c r="S5611" s="99"/>
      <c r="T5611" s="99"/>
      <c r="U5611" s="99"/>
      <c r="V5611" s="99"/>
      <c r="W5611" s="99"/>
      <c r="X5611" s="258"/>
      <c r="Y5611" s="258"/>
      <c r="Z5611" s="258"/>
      <c r="AA5611" s="258"/>
      <c r="AB5611" s="258"/>
      <c r="AC5611" s="258"/>
      <c r="AD5611" s="258"/>
      <c r="AE5611" s="258"/>
      <c r="AF5611" s="258"/>
      <c r="AG5611" s="258"/>
      <c r="AH5611" s="258"/>
      <c r="AI5611" s="258"/>
      <c r="AJ5611" s="258"/>
      <c r="AK5611" s="258"/>
      <c r="AL5611" s="258"/>
      <c r="AM5611" s="258"/>
      <c r="AN5611" s="258"/>
      <c r="AO5611" s="258"/>
      <c r="AP5611" s="258"/>
      <c r="AQ5611" s="258"/>
      <c r="AR5611" s="258"/>
      <c r="AT5611" s="193"/>
      <c r="AU5611" s="193"/>
      <c r="AV5611" s="193"/>
      <c r="AW5611" s="193"/>
      <c r="AX5611" s="193"/>
      <c r="AY5611" s="193"/>
      <c r="AZ5611" s="193"/>
      <c r="BA5611" s="193"/>
      <c r="BB5611" s="193"/>
      <c r="BC5611" s="193"/>
      <c r="BD5611" s="193"/>
      <c r="BE5611" s="315"/>
      <c r="BF5611" s="315"/>
      <c r="BG5611" s="315"/>
      <c r="BH5611" s="315"/>
      <c r="BI5611" s="315"/>
      <c r="BJ5611" s="315"/>
      <c r="BK5611" s="315"/>
    </row>
    <row r="5612" spans="17:63" x14ac:dyDescent="0.25">
      <c r="Q5612" s="240"/>
      <c r="R5612" s="99"/>
      <c r="S5612" s="99"/>
      <c r="T5612" s="99"/>
      <c r="U5612" s="99"/>
      <c r="V5612" s="99"/>
      <c r="W5612" s="99"/>
      <c r="X5612" s="258"/>
      <c r="Y5612" s="258"/>
      <c r="Z5612" s="258"/>
      <c r="AA5612" s="258"/>
      <c r="AB5612" s="258"/>
      <c r="AC5612" s="258"/>
      <c r="AD5612" s="258"/>
      <c r="AE5612" s="258"/>
      <c r="AF5612" s="258"/>
      <c r="AG5612" s="258"/>
      <c r="AH5612" s="258"/>
      <c r="AI5612" s="258"/>
      <c r="AJ5612" s="258"/>
      <c r="AK5612" s="258"/>
      <c r="AL5612" s="258"/>
      <c r="AM5612" s="258"/>
      <c r="AN5612" s="258"/>
      <c r="AO5612" s="258"/>
      <c r="AP5612" s="258"/>
      <c r="AQ5612" s="258"/>
      <c r="AR5612" s="258"/>
      <c r="AT5612" s="193"/>
      <c r="AU5612" s="193"/>
      <c r="AV5612" s="193"/>
      <c r="AW5612" s="193"/>
      <c r="AX5612" s="193"/>
      <c r="AY5612" s="193"/>
      <c r="AZ5612" s="193"/>
      <c r="BA5612" s="193"/>
      <c r="BB5612" s="193"/>
      <c r="BC5612" s="193"/>
      <c r="BD5612" s="193"/>
      <c r="BE5612" s="315"/>
      <c r="BF5612" s="315"/>
      <c r="BG5612" s="315"/>
      <c r="BH5612" s="315"/>
      <c r="BI5612" s="315"/>
      <c r="BJ5612" s="315"/>
      <c r="BK5612" s="315"/>
    </row>
    <row r="5613" spans="17:63" x14ac:dyDescent="0.25">
      <c r="Q5613" s="240"/>
      <c r="R5613" s="99"/>
      <c r="S5613" s="99"/>
      <c r="T5613" s="99"/>
      <c r="U5613" s="99"/>
      <c r="V5613" s="99"/>
      <c r="W5613" s="99"/>
      <c r="X5613" s="258"/>
      <c r="Y5613" s="258"/>
      <c r="Z5613" s="258"/>
      <c r="AA5613" s="258"/>
      <c r="AB5613" s="258"/>
      <c r="AC5613" s="258"/>
      <c r="AD5613" s="258"/>
      <c r="AE5613" s="258"/>
      <c r="AF5613" s="258"/>
      <c r="AG5613" s="258"/>
      <c r="AH5613" s="258"/>
      <c r="AI5613" s="258"/>
      <c r="AJ5613" s="258"/>
      <c r="AK5613" s="258"/>
      <c r="AL5613" s="258"/>
      <c r="AM5613" s="258"/>
      <c r="AN5613" s="258"/>
      <c r="AO5613" s="258"/>
      <c r="AP5613" s="258"/>
      <c r="AQ5613" s="258"/>
      <c r="AR5613" s="258"/>
      <c r="AT5613" s="193"/>
      <c r="AU5613" s="193"/>
      <c r="AV5613" s="193"/>
      <c r="AW5613" s="193"/>
      <c r="AX5613" s="193"/>
      <c r="AY5613" s="193"/>
      <c r="AZ5613" s="193"/>
      <c r="BA5613" s="193"/>
      <c r="BB5613" s="193"/>
      <c r="BC5613" s="193"/>
      <c r="BD5613" s="193"/>
      <c r="BE5613" s="315"/>
      <c r="BF5613" s="315"/>
      <c r="BG5613" s="315"/>
      <c r="BH5613" s="315"/>
      <c r="BI5613" s="315"/>
      <c r="BJ5613" s="315"/>
      <c r="BK5613" s="315"/>
    </row>
    <row r="5614" spans="17:63" x14ac:dyDescent="0.25">
      <c r="Q5614" s="240"/>
      <c r="R5614" s="99"/>
      <c r="S5614" s="99"/>
      <c r="T5614" s="99"/>
      <c r="U5614" s="99"/>
      <c r="V5614" s="99"/>
      <c r="W5614" s="99"/>
      <c r="X5614" s="258"/>
      <c r="Y5614" s="258"/>
      <c r="Z5614" s="258"/>
      <c r="AA5614" s="258"/>
      <c r="AB5614" s="258"/>
      <c r="AC5614" s="258"/>
      <c r="AD5614" s="258"/>
      <c r="AE5614" s="258"/>
      <c r="AF5614" s="258"/>
      <c r="AG5614" s="258"/>
      <c r="AH5614" s="258"/>
      <c r="AI5614" s="258"/>
      <c r="AJ5614" s="258"/>
      <c r="AK5614" s="258"/>
      <c r="AL5614" s="258"/>
      <c r="AM5614" s="258"/>
      <c r="AN5614" s="258"/>
      <c r="AO5614" s="258"/>
      <c r="AP5614" s="258"/>
      <c r="AQ5614" s="258"/>
      <c r="AR5614" s="258"/>
      <c r="AT5614" s="193"/>
      <c r="AU5614" s="193"/>
      <c r="AV5614" s="193"/>
      <c r="AW5614" s="193"/>
      <c r="AX5614" s="193"/>
      <c r="AY5614" s="193"/>
      <c r="AZ5614" s="193"/>
      <c r="BA5614" s="193"/>
      <c r="BB5614" s="193"/>
      <c r="BC5614" s="193"/>
      <c r="BD5614" s="193"/>
      <c r="BE5614" s="315"/>
      <c r="BF5614" s="315"/>
      <c r="BG5614" s="315"/>
      <c r="BH5614" s="315"/>
      <c r="BI5614" s="315"/>
      <c r="BJ5614" s="315"/>
      <c r="BK5614" s="315"/>
    </row>
    <row r="5615" spans="17:63" x14ac:dyDescent="0.25">
      <c r="Q5615" s="240"/>
      <c r="R5615" s="99"/>
      <c r="S5615" s="99"/>
      <c r="T5615" s="99"/>
      <c r="U5615" s="99"/>
      <c r="V5615" s="99"/>
      <c r="W5615" s="99"/>
      <c r="X5615" s="258"/>
      <c r="Y5615" s="258"/>
      <c r="Z5615" s="258"/>
      <c r="AA5615" s="258"/>
      <c r="AB5615" s="258"/>
      <c r="AC5615" s="258"/>
      <c r="AD5615" s="258"/>
      <c r="AE5615" s="258"/>
      <c r="AF5615" s="258"/>
      <c r="AG5615" s="258"/>
      <c r="AH5615" s="258"/>
      <c r="AI5615" s="258"/>
      <c r="AJ5615" s="258"/>
      <c r="AK5615" s="258"/>
      <c r="AL5615" s="258"/>
      <c r="AM5615" s="258"/>
      <c r="AN5615" s="258"/>
      <c r="AO5615" s="258"/>
      <c r="AP5615" s="258"/>
      <c r="AQ5615" s="258"/>
      <c r="AR5615" s="258"/>
      <c r="AT5615" s="193"/>
      <c r="AU5615" s="193"/>
      <c r="AV5615" s="193"/>
      <c r="AW5615" s="193"/>
      <c r="AX5615" s="193"/>
      <c r="AY5615" s="193"/>
      <c r="AZ5615" s="193"/>
      <c r="BA5615" s="193"/>
      <c r="BB5615" s="193"/>
      <c r="BC5615" s="193"/>
      <c r="BD5615" s="193"/>
      <c r="BE5615" s="315"/>
      <c r="BF5615" s="315"/>
      <c r="BG5615" s="315"/>
      <c r="BH5615" s="315"/>
      <c r="BI5615" s="315"/>
      <c r="BJ5615" s="315"/>
      <c r="BK5615" s="315"/>
    </row>
    <row r="5616" spans="17:63" x14ac:dyDescent="0.25">
      <c r="Q5616" s="240"/>
      <c r="R5616" s="99"/>
      <c r="S5616" s="99"/>
      <c r="T5616" s="99"/>
      <c r="U5616" s="99"/>
      <c r="V5616" s="99"/>
      <c r="W5616" s="99"/>
      <c r="X5616" s="258"/>
      <c r="Y5616" s="258"/>
      <c r="Z5616" s="258"/>
      <c r="AA5616" s="258"/>
      <c r="AB5616" s="258"/>
      <c r="AC5616" s="258"/>
      <c r="AD5616" s="258"/>
      <c r="AE5616" s="258"/>
      <c r="AF5616" s="258"/>
      <c r="AG5616" s="258"/>
      <c r="AH5616" s="258"/>
      <c r="AI5616" s="258"/>
      <c r="AJ5616" s="258"/>
      <c r="AK5616" s="258"/>
      <c r="AL5616" s="258"/>
      <c r="AM5616" s="258"/>
      <c r="AN5616" s="258"/>
      <c r="AO5616" s="258"/>
      <c r="AP5616" s="258"/>
      <c r="AQ5616" s="258"/>
      <c r="AR5616" s="258"/>
      <c r="AT5616" s="193"/>
      <c r="AU5616" s="193"/>
      <c r="AV5616" s="193"/>
      <c r="AW5616" s="193"/>
      <c r="AX5616" s="193"/>
      <c r="AY5616" s="193"/>
      <c r="AZ5616" s="193"/>
      <c r="BA5616" s="193"/>
      <c r="BB5616" s="193"/>
      <c r="BC5616" s="193"/>
      <c r="BD5616" s="193"/>
      <c r="BE5616" s="315"/>
      <c r="BF5616" s="315"/>
      <c r="BG5616" s="315"/>
      <c r="BH5616" s="315"/>
      <c r="BI5616" s="315"/>
      <c r="BJ5616" s="315"/>
      <c r="BK5616" s="315"/>
    </row>
    <row r="5617" spans="17:63" x14ac:dyDescent="0.25">
      <c r="Q5617" s="240"/>
      <c r="R5617" s="99"/>
      <c r="S5617" s="99"/>
      <c r="T5617" s="99"/>
      <c r="U5617" s="99"/>
      <c r="V5617" s="99"/>
      <c r="W5617" s="99"/>
      <c r="X5617" s="258"/>
      <c r="Y5617" s="258"/>
      <c r="Z5617" s="258"/>
      <c r="AA5617" s="258"/>
      <c r="AB5617" s="258"/>
      <c r="AC5617" s="258"/>
      <c r="AD5617" s="258"/>
      <c r="AE5617" s="258"/>
      <c r="AF5617" s="258"/>
      <c r="AG5617" s="258"/>
      <c r="AH5617" s="258"/>
      <c r="AI5617" s="258"/>
      <c r="AJ5617" s="258"/>
      <c r="AK5617" s="258"/>
      <c r="AL5617" s="258"/>
      <c r="AM5617" s="258"/>
      <c r="AN5617" s="258"/>
      <c r="AO5617" s="258"/>
      <c r="AP5617" s="258"/>
      <c r="AQ5617" s="258"/>
      <c r="AR5617" s="258"/>
      <c r="AT5617" s="193"/>
      <c r="AU5617" s="193"/>
      <c r="AV5617" s="193"/>
      <c r="AW5617" s="193"/>
      <c r="AX5617" s="193"/>
      <c r="AY5617" s="193"/>
      <c r="AZ5617" s="193"/>
      <c r="BA5617" s="193"/>
      <c r="BB5617" s="193"/>
      <c r="BC5617" s="193"/>
      <c r="BD5617" s="193"/>
      <c r="BE5617" s="315"/>
      <c r="BF5617" s="315"/>
      <c r="BG5617" s="315"/>
      <c r="BH5617" s="315"/>
      <c r="BI5617" s="315"/>
      <c r="BJ5617" s="315"/>
      <c r="BK5617" s="315"/>
    </row>
    <row r="5618" spans="17:63" x14ac:dyDescent="0.25">
      <c r="Q5618" s="240"/>
      <c r="R5618" s="99"/>
      <c r="S5618" s="99"/>
      <c r="T5618" s="99"/>
      <c r="U5618" s="99"/>
      <c r="V5618" s="99"/>
      <c r="W5618" s="99"/>
      <c r="X5618" s="258"/>
      <c r="Y5618" s="258"/>
      <c r="Z5618" s="258"/>
      <c r="AA5618" s="258"/>
      <c r="AB5618" s="258"/>
      <c r="AC5618" s="258"/>
      <c r="AD5618" s="258"/>
      <c r="AE5618" s="258"/>
      <c r="AF5618" s="258"/>
      <c r="AG5618" s="258"/>
      <c r="AH5618" s="258"/>
      <c r="AI5618" s="258"/>
      <c r="AJ5618" s="258"/>
      <c r="AK5618" s="258"/>
      <c r="AL5618" s="258"/>
      <c r="AM5618" s="258"/>
      <c r="AN5618" s="258"/>
      <c r="AO5618" s="258"/>
      <c r="AP5618" s="258"/>
      <c r="AQ5618" s="258"/>
      <c r="AR5618" s="258"/>
      <c r="AT5618" s="193"/>
      <c r="AU5618" s="193"/>
      <c r="AV5618" s="193"/>
      <c r="AW5618" s="193"/>
      <c r="AX5618" s="193"/>
      <c r="AY5618" s="193"/>
      <c r="AZ5618" s="193"/>
      <c r="BA5618" s="193"/>
      <c r="BB5618" s="193"/>
      <c r="BC5618" s="193"/>
      <c r="BD5618" s="193"/>
      <c r="BE5618" s="315"/>
      <c r="BF5618" s="315"/>
      <c r="BG5618" s="315"/>
      <c r="BH5618" s="315"/>
      <c r="BI5618" s="315"/>
      <c r="BJ5618" s="315"/>
      <c r="BK5618" s="315"/>
    </row>
    <row r="5619" spans="17:63" x14ac:dyDescent="0.25">
      <c r="Q5619" s="240"/>
      <c r="R5619" s="99"/>
      <c r="S5619" s="99"/>
      <c r="T5619" s="99"/>
      <c r="U5619" s="99"/>
      <c r="V5619" s="99"/>
      <c r="W5619" s="99"/>
      <c r="X5619" s="258"/>
      <c r="Y5619" s="258"/>
      <c r="Z5619" s="258"/>
      <c r="AA5619" s="258"/>
      <c r="AB5619" s="258"/>
      <c r="AC5619" s="258"/>
      <c r="AD5619" s="258"/>
      <c r="AE5619" s="258"/>
      <c r="AF5619" s="258"/>
      <c r="AG5619" s="258"/>
      <c r="AH5619" s="258"/>
      <c r="AI5619" s="258"/>
      <c r="AJ5619" s="258"/>
      <c r="AK5619" s="258"/>
      <c r="AL5619" s="258"/>
      <c r="AM5619" s="258"/>
      <c r="AN5619" s="258"/>
      <c r="AO5619" s="258"/>
      <c r="AP5619" s="258"/>
      <c r="AQ5619" s="258"/>
      <c r="AR5619" s="258"/>
      <c r="AT5619" s="193"/>
      <c r="AU5619" s="193"/>
      <c r="AV5619" s="193"/>
      <c r="AW5619" s="193"/>
      <c r="AX5619" s="193"/>
      <c r="AY5619" s="193"/>
      <c r="AZ5619" s="193"/>
      <c r="BA5619" s="193"/>
      <c r="BB5619" s="193"/>
      <c r="BC5619" s="193"/>
      <c r="BD5619" s="193"/>
      <c r="BE5619" s="315"/>
      <c r="BF5619" s="315"/>
      <c r="BG5619" s="315"/>
      <c r="BH5619" s="315"/>
      <c r="BI5619" s="315"/>
      <c r="BJ5619" s="315"/>
      <c r="BK5619" s="315"/>
    </row>
    <row r="5620" spans="17:63" x14ac:dyDescent="0.25">
      <c r="Q5620" s="240"/>
      <c r="R5620" s="99"/>
      <c r="S5620" s="99"/>
      <c r="T5620" s="99"/>
      <c r="U5620" s="99"/>
      <c r="V5620" s="99"/>
      <c r="W5620" s="99"/>
      <c r="X5620" s="258"/>
      <c r="Y5620" s="258"/>
      <c r="Z5620" s="258"/>
      <c r="AA5620" s="258"/>
      <c r="AB5620" s="258"/>
      <c r="AC5620" s="258"/>
      <c r="AD5620" s="258"/>
      <c r="AE5620" s="258"/>
      <c r="AF5620" s="258"/>
      <c r="AG5620" s="258"/>
      <c r="AH5620" s="258"/>
      <c r="AI5620" s="258"/>
      <c r="AJ5620" s="258"/>
      <c r="AK5620" s="258"/>
      <c r="AL5620" s="258"/>
      <c r="AM5620" s="258"/>
      <c r="AN5620" s="258"/>
      <c r="AO5620" s="258"/>
      <c r="AP5620" s="258"/>
      <c r="AQ5620" s="258"/>
      <c r="AR5620" s="258"/>
      <c r="AT5620" s="193"/>
      <c r="AU5620" s="193"/>
      <c r="AV5620" s="193"/>
      <c r="AW5620" s="193"/>
      <c r="AX5620" s="193"/>
      <c r="AY5620" s="193"/>
      <c r="AZ5620" s="193"/>
      <c r="BA5620" s="193"/>
      <c r="BB5620" s="193"/>
      <c r="BC5620" s="193"/>
      <c r="BD5620" s="193"/>
      <c r="BE5620" s="315"/>
      <c r="BF5620" s="315"/>
      <c r="BG5620" s="315"/>
      <c r="BH5620" s="315"/>
      <c r="BI5620" s="315"/>
      <c r="BJ5620" s="315"/>
      <c r="BK5620" s="315"/>
    </row>
    <row r="5621" spans="17:63" x14ac:dyDescent="0.25">
      <c r="Q5621" s="240"/>
      <c r="R5621" s="99"/>
      <c r="S5621" s="99"/>
      <c r="T5621" s="99"/>
      <c r="U5621" s="99"/>
      <c r="V5621" s="99"/>
      <c r="W5621" s="99"/>
      <c r="X5621" s="258"/>
      <c r="Y5621" s="258"/>
      <c r="Z5621" s="258"/>
      <c r="AA5621" s="258"/>
      <c r="AB5621" s="258"/>
      <c r="AC5621" s="258"/>
      <c r="AD5621" s="258"/>
      <c r="AE5621" s="258"/>
      <c r="AF5621" s="258"/>
      <c r="AG5621" s="258"/>
      <c r="AH5621" s="258"/>
      <c r="AI5621" s="258"/>
      <c r="AJ5621" s="258"/>
      <c r="AK5621" s="258"/>
      <c r="AL5621" s="258"/>
      <c r="AM5621" s="258"/>
      <c r="AN5621" s="258"/>
      <c r="AO5621" s="258"/>
      <c r="AP5621" s="258"/>
      <c r="AQ5621" s="258"/>
      <c r="AR5621" s="258"/>
      <c r="AT5621" s="193"/>
      <c r="AU5621" s="193"/>
      <c r="AV5621" s="193"/>
      <c r="AW5621" s="193"/>
      <c r="AX5621" s="193"/>
      <c r="AY5621" s="193"/>
      <c r="AZ5621" s="193"/>
      <c r="BA5621" s="193"/>
      <c r="BB5621" s="193"/>
      <c r="BC5621" s="193"/>
      <c r="BD5621" s="193"/>
      <c r="BE5621" s="315"/>
      <c r="BF5621" s="315"/>
      <c r="BG5621" s="315"/>
      <c r="BH5621" s="315"/>
      <c r="BI5621" s="315"/>
      <c r="BJ5621" s="315"/>
      <c r="BK5621" s="315"/>
    </row>
    <row r="5622" spans="17:63" x14ac:dyDescent="0.25">
      <c r="Q5622" s="240"/>
      <c r="R5622" s="99"/>
      <c r="S5622" s="99"/>
      <c r="T5622" s="99"/>
      <c r="U5622" s="99"/>
      <c r="V5622" s="99"/>
      <c r="W5622" s="99"/>
      <c r="X5622" s="258"/>
      <c r="Y5622" s="258"/>
      <c r="Z5622" s="258"/>
      <c r="AA5622" s="258"/>
      <c r="AB5622" s="258"/>
      <c r="AC5622" s="258"/>
      <c r="AD5622" s="258"/>
      <c r="AE5622" s="258"/>
      <c r="AF5622" s="258"/>
      <c r="AG5622" s="258"/>
      <c r="AH5622" s="258"/>
      <c r="AI5622" s="258"/>
      <c r="AJ5622" s="258"/>
      <c r="AK5622" s="258"/>
      <c r="AL5622" s="258"/>
      <c r="AM5622" s="258"/>
      <c r="AN5622" s="258"/>
      <c r="AO5622" s="258"/>
      <c r="AP5622" s="258"/>
      <c r="AQ5622" s="258"/>
      <c r="AR5622" s="258"/>
      <c r="AT5622" s="193"/>
      <c r="AU5622" s="193"/>
      <c r="AV5622" s="193"/>
      <c r="AW5622" s="193"/>
      <c r="AX5622" s="193"/>
      <c r="AY5622" s="193"/>
      <c r="AZ5622" s="193"/>
      <c r="BA5622" s="193"/>
      <c r="BB5622" s="193"/>
      <c r="BC5622" s="193"/>
      <c r="BD5622" s="193"/>
      <c r="BE5622" s="315"/>
      <c r="BF5622" s="315"/>
      <c r="BG5622" s="315"/>
      <c r="BH5622" s="315"/>
      <c r="BI5622" s="315"/>
      <c r="BJ5622" s="315"/>
      <c r="BK5622" s="315"/>
    </row>
    <row r="5623" spans="17:63" x14ac:dyDescent="0.25">
      <c r="Q5623" s="240"/>
      <c r="R5623" s="99"/>
      <c r="S5623" s="99"/>
      <c r="T5623" s="99"/>
      <c r="U5623" s="99"/>
      <c r="V5623" s="99"/>
      <c r="W5623" s="99"/>
      <c r="X5623" s="258"/>
      <c r="Y5623" s="258"/>
      <c r="Z5623" s="258"/>
      <c r="AA5623" s="258"/>
      <c r="AB5623" s="258"/>
      <c r="AC5623" s="258"/>
      <c r="AD5623" s="258"/>
      <c r="AE5623" s="258"/>
      <c r="AF5623" s="258"/>
      <c r="AG5623" s="258"/>
      <c r="AH5623" s="258"/>
      <c r="AI5623" s="258"/>
      <c r="AJ5623" s="258"/>
      <c r="AK5623" s="258"/>
      <c r="AL5623" s="258"/>
      <c r="AM5623" s="258"/>
      <c r="AN5623" s="258"/>
      <c r="AO5623" s="258"/>
      <c r="AP5623" s="258"/>
      <c r="AQ5623" s="258"/>
      <c r="AR5623" s="258"/>
      <c r="AT5623" s="193"/>
      <c r="AU5623" s="193"/>
      <c r="AV5623" s="193"/>
      <c r="AW5623" s="193"/>
      <c r="AX5623" s="193"/>
      <c r="AY5623" s="193"/>
      <c r="AZ5623" s="193"/>
      <c r="BA5623" s="193"/>
      <c r="BB5623" s="193"/>
      <c r="BC5623" s="193"/>
      <c r="BD5623" s="193"/>
      <c r="BE5623" s="315"/>
      <c r="BF5623" s="315"/>
      <c r="BG5623" s="315"/>
      <c r="BH5623" s="315"/>
      <c r="BI5623" s="315"/>
      <c r="BJ5623" s="315"/>
      <c r="BK5623" s="315"/>
    </row>
    <row r="5624" spans="17:63" x14ac:dyDescent="0.25">
      <c r="Q5624" s="240"/>
      <c r="R5624" s="99"/>
      <c r="S5624" s="99"/>
      <c r="T5624" s="99"/>
      <c r="U5624" s="99"/>
      <c r="V5624" s="99"/>
      <c r="W5624" s="99"/>
      <c r="X5624" s="258"/>
      <c r="Y5624" s="258"/>
      <c r="Z5624" s="258"/>
      <c r="AA5624" s="258"/>
      <c r="AB5624" s="258"/>
      <c r="AC5624" s="258"/>
      <c r="AD5624" s="258"/>
      <c r="AE5624" s="258"/>
      <c r="AF5624" s="258"/>
      <c r="AG5624" s="258"/>
      <c r="AH5624" s="258"/>
      <c r="AI5624" s="258"/>
      <c r="AJ5624" s="258"/>
      <c r="AK5624" s="258"/>
      <c r="AL5624" s="258"/>
      <c r="AM5624" s="258"/>
      <c r="AN5624" s="258"/>
      <c r="AO5624" s="258"/>
      <c r="AP5624" s="258"/>
      <c r="AQ5624" s="258"/>
      <c r="AR5624" s="258"/>
      <c r="AT5624" s="193"/>
      <c r="AU5624" s="193"/>
      <c r="AV5624" s="193"/>
      <c r="AW5624" s="193"/>
      <c r="AX5624" s="193"/>
      <c r="AY5624" s="193"/>
      <c r="AZ5624" s="193"/>
      <c r="BA5624" s="193"/>
      <c r="BB5624" s="193"/>
      <c r="BC5624" s="193"/>
      <c r="BD5624" s="193"/>
      <c r="BE5624" s="315"/>
      <c r="BF5624" s="315"/>
      <c r="BG5624" s="315"/>
      <c r="BH5624" s="315"/>
      <c r="BI5624" s="315"/>
      <c r="BJ5624" s="315"/>
      <c r="BK5624" s="315"/>
    </row>
    <row r="5625" spans="17:63" x14ac:dyDescent="0.25">
      <c r="Q5625" s="240"/>
      <c r="R5625" s="99"/>
      <c r="S5625" s="99"/>
      <c r="T5625" s="99"/>
      <c r="U5625" s="99"/>
      <c r="V5625" s="99"/>
      <c r="W5625" s="99"/>
      <c r="X5625" s="258"/>
      <c r="Y5625" s="258"/>
      <c r="Z5625" s="258"/>
      <c r="AA5625" s="258"/>
      <c r="AB5625" s="258"/>
      <c r="AC5625" s="258"/>
      <c r="AD5625" s="258"/>
      <c r="AE5625" s="258"/>
      <c r="AF5625" s="258"/>
      <c r="AG5625" s="258"/>
      <c r="AH5625" s="258"/>
      <c r="AI5625" s="258"/>
      <c r="AJ5625" s="258"/>
      <c r="AK5625" s="258"/>
      <c r="AL5625" s="258"/>
      <c r="AM5625" s="258"/>
      <c r="AN5625" s="258"/>
      <c r="AO5625" s="258"/>
      <c r="AP5625" s="258"/>
      <c r="AQ5625" s="258"/>
      <c r="AR5625" s="258"/>
      <c r="AT5625" s="193"/>
      <c r="AU5625" s="193"/>
      <c r="AV5625" s="193"/>
      <c r="AW5625" s="193"/>
      <c r="AX5625" s="193"/>
      <c r="AY5625" s="193"/>
      <c r="AZ5625" s="193"/>
      <c r="BA5625" s="193"/>
      <c r="BB5625" s="193"/>
      <c r="BC5625" s="193"/>
      <c r="BD5625" s="193"/>
      <c r="BE5625" s="315"/>
      <c r="BF5625" s="315"/>
      <c r="BG5625" s="315"/>
      <c r="BH5625" s="315"/>
      <c r="BI5625" s="315"/>
      <c r="BJ5625" s="315"/>
      <c r="BK5625" s="315"/>
    </row>
    <row r="5626" spans="17:63" x14ac:dyDescent="0.25">
      <c r="Q5626" s="240"/>
      <c r="R5626" s="99"/>
      <c r="S5626" s="99"/>
      <c r="T5626" s="99"/>
      <c r="U5626" s="99"/>
      <c r="V5626" s="99"/>
      <c r="W5626" s="99"/>
      <c r="X5626" s="258"/>
      <c r="Y5626" s="258"/>
      <c r="Z5626" s="258"/>
      <c r="AA5626" s="258"/>
      <c r="AB5626" s="258"/>
      <c r="AC5626" s="258"/>
      <c r="AD5626" s="258"/>
      <c r="AE5626" s="258"/>
      <c r="AF5626" s="258"/>
      <c r="AG5626" s="258"/>
      <c r="AH5626" s="258"/>
      <c r="AI5626" s="258"/>
      <c r="AJ5626" s="258"/>
      <c r="AK5626" s="258"/>
      <c r="AL5626" s="258"/>
      <c r="AM5626" s="258"/>
      <c r="AN5626" s="258"/>
      <c r="AO5626" s="258"/>
      <c r="AP5626" s="258"/>
      <c r="AQ5626" s="258"/>
      <c r="AR5626" s="258"/>
      <c r="AT5626" s="193"/>
      <c r="AU5626" s="193"/>
      <c r="AV5626" s="193"/>
      <c r="AW5626" s="193"/>
      <c r="AX5626" s="193"/>
      <c r="AY5626" s="193"/>
      <c r="AZ5626" s="193"/>
      <c r="BA5626" s="193"/>
      <c r="BB5626" s="193"/>
      <c r="BC5626" s="193"/>
      <c r="BD5626" s="193"/>
      <c r="BE5626" s="315"/>
      <c r="BF5626" s="315"/>
      <c r="BG5626" s="315"/>
      <c r="BH5626" s="315"/>
      <c r="BI5626" s="315"/>
      <c r="BJ5626" s="315"/>
      <c r="BK5626" s="315"/>
    </row>
    <row r="5627" spans="17:63" x14ac:dyDescent="0.25">
      <c r="Q5627" s="240"/>
      <c r="R5627" s="99"/>
      <c r="S5627" s="99"/>
      <c r="T5627" s="99"/>
      <c r="U5627" s="99"/>
      <c r="V5627" s="99"/>
      <c r="W5627" s="99"/>
      <c r="X5627" s="258"/>
      <c r="Y5627" s="258"/>
      <c r="Z5627" s="258"/>
      <c r="AA5627" s="258"/>
      <c r="AB5627" s="258"/>
      <c r="AC5627" s="258"/>
      <c r="AD5627" s="258"/>
      <c r="AE5627" s="258"/>
      <c r="AF5627" s="258"/>
      <c r="AG5627" s="258"/>
      <c r="AH5627" s="258"/>
      <c r="AI5627" s="258"/>
      <c r="AJ5627" s="258"/>
      <c r="AK5627" s="258"/>
      <c r="AL5627" s="258"/>
      <c r="AM5627" s="258"/>
      <c r="AN5627" s="258"/>
      <c r="AO5627" s="258"/>
      <c r="AP5627" s="258"/>
      <c r="AQ5627" s="258"/>
      <c r="AR5627" s="258"/>
      <c r="AT5627" s="193"/>
      <c r="AU5627" s="193"/>
      <c r="AV5627" s="193"/>
      <c r="AW5627" s="193"/>
      <c r="AX5627" s="193"/>
      <c r="AY5627" s="193"/>
      <c r="AZ5627" s="193"/>
      <c r="BA5627" s="193"/>
      <c r="BB5627" s="193"/>
      <c r="BC5627" s="193"/>
      <c r="BD5627" s="193"/>
      <c r="BE5627" s="315"/>
      <c r="BF5627" s="315"/>
      <c r="BG5627" s="315"/>
      <c r="BH5627" s="315"/>
      <c r="BI5627" s="315"/>
      <c r="BJ5627" s="315"/>
      <c r="BK5627" s="315"/>
    </row>
    <row r="5628" spans="17:63" x14ac:dyDescent="0.25">
      <c r="Q5628" s="240"/>
      <c r="R5628" s="99"/>
      <c r="S5628" s="99"/>
      <c r="T5628" s="99"/>
      <c r="U5628" s="99"/>
      <c r="V5628" s="99"/>
      <c r="W5628" s="99"/>
      <c r="X5628" s="258"/>
      <c r="Y5628" s="258"/>
      <c r="Z5628" s="258"/>
      <c r="AA5628" s="258"/>
      <c r="AB5628" s="258"/>
      <c r="AC5628" s="258"/>
      <c r="AD5628" s="258"/>
      <c r="AE5628" s="258"/>
      <c r="AF5628" s="258"/>
      <c r="AG5628" s="258"/>
      <c r="AH5628" s="258"/>
      <c r="AI5628" s="258"/>
      <c r="AJ5628" s="258"/>
      <c r="AK5628" s="258"/>
      <c r="AL5628" s="258"/>
      <c r="AM5628" s="258"/>
      <c r="AN5628" s="258"/>
      <c r="AO5628" s="258"/>
      <c r="AP5628" s="258"/>
      <c r="AQ5628" s="258"/>
      <c r="AR5628" s="258"/>
      <c r="AT5628" s="193"/>
      <c r="AU5628" s="193"/>
      <c r="AV5628" s="193"/>
      <c r="AW5628" s="193"/>
      <c r="AX5628" s="193"/>
      <c r="AY5628" s="193"/>
      <c r="AZ5628" s="193"/>
      <c r="BA5628" s="193"/>
      <c r="BB5628" s="193"/>
      <c r="BC5628" s="193"/>
      <c r="BD5628" s="193"/>
      <c r="BE5628" s="315"/>
      <c r="BF5628" s="315"/>
      <c r="BG5628" s="315"/>
      <c r="BH5628" s="315"/>
      <c r="BI5628" s="315"/>
      <c r="BJ5628" s="315"/>
      <c r="BK5628" s="315"/>
    </row>
    <row r="5629" spans="17:63" x14ac:dyDescent="0.25">
      <c r="Q5629" s="240"/>
      <c r="R5629" s="99"/>
      <c r="S5629" s="99"/>
      <c r="T5629" s="99"/>
      <c r="U5629" s="99"/>
      <c r="V5629" s="99"/>
      <c r="W5629" s="99"/>
      <c r="X5629" s="258"/>
      <c r="Y5629" s="258"/>
      <c r="Z5629" s="258"/>
      <c r="AA5629" s="258"/>
      <c r="AB5629" s="258"/>
      <c r="AC5629" s="258"/>
      <c r="AD5629" s="258"/>
      <c r="AE5629" s="258"/>
      <c r="AF5629" s="258"/>
      <c r="AG5629" s="258"/>
      <c r="AH5629" s="258"/>
      <c r="AI5629" s="258"/>
      <c r="AJ5629" s="258"/>
      <c r="AK5629" s="258"/>
      <c r="AL5629" s="258"/>
      <c r="AM5629" s="258"/>
      <c r="AN5629" s="258"/>
      <c r="AO5629" s="258"/>
      <c r="AP5629" s="258"/>
      <c r="AQ5629" s="258"/>
      <c r="AR5629" s="258"/>
      <c r="AT5629" s="193"/>
      <c r="AU5629" s="193"/>
      <c r="AV5629" s="193"/>
      <c r="AW5629" s="193"/>
      <c r="AX5629" s="193"/>
      <c r="AY5629" s="193"/>
      <c r="AZ5629" s="193"/>
      <c r="BA5629" s="193"/>
      <c r="BB5629" s="193"/>
      <c r="BC5629" s="193"/>
      <c r="BD5629" s="193"/>
      <c r="BE5629" s="315"/>
      <c r="BF5629" s="315"/>
      <c r="BG5629" s="315"/>
      <c r="BH5629" s="315"/>
      <c r="BI5629" s="315"/>
      <c r="BJ5629" s="315"/>
      <c r="BK5629" s="315"/>
    </row>
    <row r="5630" spans="17:63" x14ac:dyDescent="0.25">
      <c r="Q5630" s="240"/>
      <c r="R5630" s="99"/>
      <c r="S5630" s="99"/>
      <c r="T5630" s="99"/>
      <c r="U5630" s="99"/>
      <c r="V5630" s="99"/>
      <c r="W5630" s="99"/>
      <c r="X5630" s="258"/>
      <c r="Y5630" s="258"/>
      <c r="Z5630" s="258"/>
      <c r="AA5630" s="258"/>
      <c r="AB5630" s="258"/>
      <c r="AC5630" s="258"/>
      <c r="AD5630" s="258"/>
      <c r="AE5630" s="258"/>
      <c r="AF5630" s="258"/>
      <c r="AG5630" s="258"/>
      <c r="AH5630" s="258"/>
      <c r="AI5630" s="258"/>
      <c r="AJ5630" s="258"/>
      <c r="AK5630" s="258"/>
      <c r="AL5630" s="258"/>
      <c r="AM5630" s="258"/>
      <c r="AN5630" s="258"/>
      <c r="AO5630" s="258"/>
      <c r="AP5630" s="258"/>
      <c r="AQ5630" s="258"/>
      <c r="AR5630" s="258"/>
      <c r="AT5630" s="193"/>
      <c r="AU5630" s="193"/>
      <c r="AV5630" s="193"/>
      <c r="AW5630" s="193"/>
      <c r="AX5630" s="193"/>
      <c r="AY5630" s="193"/>
      <c r="AZ5630" s="193"/>
      <c r="BA5630" s="193"/>
      <c r="BB5630" s="193"/>
      <c r="BC5630" s="193"/>
      <c r="BD5630" s="193"/>
      <c r="BE5630" s="315"/>
      <c r="BF5630" s="315"/>
      <c r="BG5630" s="315"/>
      <c r="BH5630" s="315"/>
      <c r="BI5630" s="315"/>
      <c r="BJ5630" s="315"/>
      <c r="BK5630" s="315"/>
    </row>
    <row r="5631" spans="17:63" x14ac:dyDescent="0.25">
      <c r="Q5631" s="240"/>
      <c r="R5631" s="99"/>
      <c r="S5631" s="99"/>
      <c r="T5631" s="99"/>
      <c r="U5631" s="99"/>
      <c r="V5631" s="99"/>
      <c r="W5631" s="99"/>
      <c r="X5631" s="258"/>
      <c r="Y5631" s="258"/>
      <c r="Z5631" s="258"/>
      <c r="AA5631" s="258"/>
      <c r="AB5631" s="258"/>
      <c r="AC5631" s="258"/>
      <c r="AD5631" s="258"/>
      <c r="AE5631" s="258"/>
      <c r="AF5631" s="258"/>
      <c r="AG5631" s="258"/>
      <c r="AH5631" s="258"/>
      <c r="AI5631" s="258"/>
      <c r="AJ5631" s="258"/>
      <c r="AK5631" s="258"/>
      <c r="AL5631" s="258"/>
      <c r="AM5631" s="258"/>
      <c r="AN5631" s="258"/>
      <c r="AO5631" s="258"/>
      <c r="AP5631" s="258"/>
      <c r="AQ5631" s="258"/>
      <c r="AR5631" s="258"/>
      <c r="AT5631" s="193"/>
      <c r="AU5631" s="193"/>
      <c r="AV5631" s="193"/>
      <c r="AW5631" s="193"/>
      <c r="AX5631" s="193"/>
      <c r="AY5631" s="193"/>
      <c r="AZ5631" s="193"/>
      <c r="BA5631" s="193"/>
      <c r="BB5631" s="193"/>
      <c r="BC5631" s="193"/>
      <c r="BD5631" s="193"/>
      <c r="BE5631" s="315"/>
      <c r="BF5631" s="315"/>
      <c r="BG5631" s="315"/>
      <c r="BH5631" s="315"/>
      <c r="BI5631" s="315"/>
      <c r="BJ5631" s="315"/>
      <c r="BK5631" s="315"/>
    </row>
    <row r="5632" spans="17:63" x14ac:dyDescent="0.25">
      <c r="Q5632" s="240"/>
      <c r="R5632" s="99"/>
      <c r="S5632" s="99"/>
      <c r="T5632" s="99"/>
      <c r="U5632" s="99"/>
      <c r="V5632" s="99"/>
      <c r="W5632" s="99"/>
      <c r="X5632" s="258"/>
      <c r="Y5632" s="258"/>
      <c r="Z5632" s="258"/>
      <c r="AA5632" s="258"/>
      <c r="AB5632" s="258"/>
      <c r="AC5632" s="258"/>
      <c r="AD5632" s="258"/>
      <c r="AE5632" s="258"/>
      <c r="AF5632" s="258"/>
      <c r="AG5632" s="258"/>
      <c r="AH5632" s="258"/>
      <c r="AI5632" s="258"/>
      <c r="AJ5632" s="258"/>
      <c r="AK5632" s="258"/>
      <c r="AL5632" s="258"/>
      <c r="AM5632" s="258"/>
      <c r="AN5632" s="258"/>
      <c r="AO5632" s="258"/>
      <c r="AP5632" s="258"/>
      <c r="AQ5632" s="258"/>
      <c r="AR5632" s="258"/>
      <c r="AT5632" s="193"/>
      <c r="AU5632" s="193"/>
      <c r="AV5632" s="193"/>
      <c r="AW5632" s="193"/>
      <c r="AX5632" s="193"/>
      <c r="AY5632" s="193"/>
      <c r="AZ5632" s="193"/>
      <c r="BA5632" s="193"/>
      <c r="BB5632" s="193"/>
      <c r="BC5632" s="193"/>
      <c r="BD5632" s="193"/>
      <c r="BE5632" s="315"/>
      <c r="BF5632" s="315"/>
      <c r="BG5632" s="315"/>
      <c r="BH5632" s="315"/>
      <c r="BI5632" s="315"/>
      <c r="BJ5632" s="315"/>
      <c r="BK5632" s="315"/>
    </row>
    <row r="5633" spans="17:63" x14ac:dyDescent="0.25">
      <c r="Q5633" s="240"/>
      <c r="R5633" s="99"/>
      <c r="S5633" s="99"/>
      <c r="T5633" s="99"/>
      <c r="U5633" s="99"/>
      <c r="V5633" s="99"/>
      <c r="W5633" s="99"/>
      <c r="X5633" s="258"/>
      <c r="Y5633" s="258"/>
      <c r="Z5633" s="258"/>
      <c r="AA5633" s="258"/>
      <c r="AB5633" s="258"/>
      <c r="AC5633" s="258"/>
      <c r="AD5633" s="258"/>
      <c r="AE5633" s="258"/>
      <c r="AF5633" s="258"/>
      <c r="AG5633" s="258"/>
      <c r="AH5633" s="258"/>
      <c r="AI5633" s="258"/>
      <c r="AJ5633" s="258"/>
      <c r="AK5633" s="258"/>
      <c r="AL5633" s="258"/>
      <c r="AM5633" s="258"/>
      <c r="AN5633" s="258"/>
      <c r="AO5633" s="258"/>
      <c r="AP5633" s="258"/>
      <c r="AQ5633" s="258"/>
      <c r="AR5633" s="258"/>
      <c r="AT5633" s="193"/>
      <c r="AU5633" s="193"/>
      <c r="AV5633" s="193"/>
      <c r="AW5633" s="193"/>
      <c r="AX5633" s="193"/>
      <c r="AY5633" s="193"/>
      <c r="AZ5633" s="193"/>
      <c r="BA5633" s="193"/>
      <c r="BB5633" s="193"/>
      <c r="BC5633" s="193"/>
      <c r="BD5633" s="193"/>
      <c r="BE5633" s="315"/>
      <c r="BF5633" s="315"/>
      <c r="BG5633" s="315"/>
      <c r="BH5633" s="315"/>
      <c r="BI5633" s="315"/>
      <c r="BJ5633" s="315"/>
      <c r="BK5633" s="315"/>
    </row>
    <row r="5634" spans="17:63" x14ac:dyDescent="0.25">
      <c r="Q5634" s="240"/>
      <c r="R5634" s="99"/>
      <c r="S5634" s="99"/>
      <c r="T5634" s="99"/>
      <c r="U5634" s="99"/>
      <c r="V5634" s="99"/>
      <c r="W5634" s="99"/>
      <c r="X5634" s="258"/>
      <c r="Y5634" s="258"/>
      <c r="Z5634" s="258"/>
      <c r="AA5634" s="258"/>
      <c r="AB5634" s="258"/>
      <c r="AC5634" s="258"/>
      <c r="AD5634" s="258"/>
      <c r="AE5634" s="258"/>
      <c r="AF5634" s="258"/>
      <c r="AG5634" s="258"/>
      <c r="AH5634" s="258"/>
      <c r="AI5634" s="258"/>
      <c r="AJ5634" s="258"/>
      <c r="AK5634" s="258"/>
      <c r="AL5634" s="258"/>
      <c r="AM5634" s="258"/>
      <c r="AN5634" s="258"/>
      <c r="AO5634" s="258"/>
      <c r="AP5634" s="258"/>
      <c r="AQ5634" s="258"/>
      <c r="AR5634" s="258"/>
      <c r="AT5634" s="193"/>
      <c r="AU5634" s="193"/>
      <c r="AV5634" s="193"/>
      <c r="AW5634" s="193"/>
      <c r="AX5634" s="193"/>
      <c r="AY5634" s="193"/>
      <c r="AZ5634" s="193"/>
      <c r="BA5634" s="193"/>
      <c r="BB5634" s="193"/>
      <c r="BC5634" s="193"/>
      <c r="BD5634" s="193"/>
      <c r="BE5634" s="315"/>
      <c r="BF5634" s="315"/>
      <c r="BG5634" s="315"/>
      <c r="BH5634" s="315"/>
      <c r="BI5634" s="315"/>
      <c r="BJ5634" s="315"/>
      <c r="BK5634" s="315"/>
    </row>
    <row r="5635" spans="17:63" x14ac:dyDescent="0.25">
      <c r="Q5635" s="240"/>
      <c r="R5635" s="99"/>
      <c r="S5635" s="99"/>
      <c r="T5635" s="99"/>
      <c r="U5635" s="99"/>
      <c r="V5635" s="99"/>
      <c r="W5635" s="99"/>
      <c r="X5635" s="258"/>
      <c r="Y5635" s="258"/>
      <c r="Z5635" s="258"/>
      <c r="AA5635" s="258"/>
      <c r="AB5635" s="258"/>
      <c r="AC5635" s="258"/>
      <c r="AD5635" s="258"/>
      <c r="AE5635" s="258"/>
      <c r="AF5635" s="258"/>
      <c r="AG5635" s="258"/>
      <c r="AH5635" s="258"/>
      <c r="AI5635" s="258"/>
      <c r="AJ5635" s="258"/>
      <c r="AK5635" s="258"/>
      <c r="AL5635" s="258"/>
      <c r="AM5635" s="258"/>
      <c r="AN5635" s="258"/>
      <c r="AO5635" s="258"/>
      <c r="AP5635" s="258"/>
      <c r="AQ5635" s="258"/>
      <c r="AR5635" s="258"/>
      <c r="AT5635" s="193"/>
      <c r="AU5635" s="193"/>
      <c r="AV5635" s="193"/>
      <c r="AW5635" s="193"/>
      <c r="AX5635" s="193"/>
      <c r="AY5635" s="193"/>
      <c r="AZ5635" s="193"/>
      <c r="BA5635" s="193"/>
      <c r="BB5635" s="193"/>
      <c r="BC5635" s="193"/>
      <c r="BD5635" s="193"/>
      <c r="BE5635" s="315"/>
      <c r="BF5635" s="315"/>
      <c r="BG5635" s="315"/>
      <c r="BH5635" s="315"/>
      <c r="BI5635" s="315"/>
      <c r="BJ5635" s="315"/>
      <c r="BK5635" s="315"/>
    </row>
    <row r="5636" spans="17:63" x14ac:dyDescent="0.25">
      <c r="Q5636" s="240"/>
      <c r="R5636" s="99"/>
      <c r="S5636" s="99"/>
      <c r="T5636" s="99"/>
      <c r="U5636" s="99"/>
      <c r="V5636" s="99"/>
      <c r="W5636" s="99"/>
      <c r="X5636" s="258"/>
      <c r="Y5636" s="258"/>
      <c r="Z5636" s="258"/>
      <c r="AA5636" s="258"/>
      <c r="AB5636" s="258"/>
      <c r="AC5636" s="258"/>
      <c r="AD5636" s="258"/>
      <c r="AE5636" s="258"/>
      <c r="AF5636" s="258"/>
      <c r="AG5636" s="258"/>
      <c r="AH5636" s="258"/>
      <c r="AI5636" s="258"/>
      <c r="AJ5636" s="258"/>
      <c r="AK5636" s="258"/>
      <c r="AL5636" s="258"/>
      <c r="AM5636" s="258"/>
      <c r="AN5636" s="258"/>
      <c r="AO5636" s="258"/>
      <c r="AP5636" s="258"/>
      <c r="AQ5636" s="258"/>
      <c r="AR5636" s="258"/>
      <c r="AT5636" s="193"/>
      <c r="AU5636" s="193"/>
      <c r="AV5636" s="193"/>
      <c r="AW5636" s="193"/>
      <c r="AX5636" s="193"/>
      <c r="AY5636" s="193"/>
      <c r="AZ5636" s="193"/>
      <c r="BA5636" s="193"/>
      <c r="BB5636" s="193"/>
      <c r="BC5636" s="193"/>
      <c r="BD5636" s="193"/>
      <c r="BE5636" s="315"/>
      <c r="BF5636" s="315"/>
      <c r="BG5636" s="315"/>
      <c r="BH5636" s="315"/>
      <c r="BI5636" s="315"/>
      <c r="BJ5636" s="315"/>
      <c r="BK5636" s="315"/>
    </row>
    <row r="5637" spans="17:63" x14ac:dyDescent="0.25">
      <c r="Q5637" s="240"/>
      <c r="R5637" s="99"/>
      <c r="S5637" s="99"/>
      <c r="T5637" s="99"/>
      <c r="U5637" s="99"/>
      <c r="V5637" s="99"/>
      <c r="W5637" s="99"/>
      <c r="X5637" s="258"/>
      <c r="Y5637" s="258"/>
      <c r="Z5637" s="258"/>
      <c r="AA5637" s="258"/>
      <c r="AB5637" s="258"/>
      <c r="AC5637" s="258"/>
      <c r="AD5637" s="258"/>
      <c r="AE5637" s="258"/>
      <c r="AF5637" s="258"/>
      <c r="AG5637" s="258"/>
      <c r="AH5637" s="258"/>
      <c r="AI5637" s="258"/>
      <c r="AJ5637" s="258"/>
      <c r="AK5637" s="258"/>
      <c r="AL5637" s="258"/>
      <c r="AM5637" s="258"/>
      <c r="AN5637" s="258"/>
      <c r="AO5637" s="258"/>
      <c r="AP5637" s="258"/>
      <c r="AQ5637" s="258"/>
      <c r="AR5637" s="258"/>
      <c r="AT5637" s="193"/>
      <c r="AU5637" s="193"/>
      <c r="AV5637" s="193"/>
      <c r="AW5637" s="193"/>
      <c r="AX5637" s="193"/>
      <c r="AY5637" s="193"/>
      <c r="AZ5637" s="193"/>
      <c r="BA5637" s="193"/>
      <c r="BB5637" s="193"/>
      <c r="BC5637" s="193"/>
      <c r="BD5637" s="193"/>
      <c r="BE5637" s="315"/>
      <c r="BF5637" s="315"/>
      <c r="BG5637" s="315"/>
      <c r="BH5637" s="315"/>
      <c r="BI5637" s="315"/>
      <c r="BJ5637" s="315"/>
      <c r="BK5637" s="315"/>
    </row>
    <row r="5638" spans="17:63" x14ac:dyDescent="0.25">
      <c r="Q5638" s="240"/>
      <c r="R5638" s="99"/>
      <c r="S5638" s="99"/>
      <c r="T5638" s="99"/>
      <c r="U5638" s="99"/>
      <c r="V5638" s="99"/>
      <c r="W5638" s="99"/>
      <c r="X5638" s="258"/>
      <c r="Y5638" s="258"/>
      <c r="Z5638" s="258"/>
      <c r="AA5638" s="258"/>
      <c r="AB5638" s="258"/>
      <c r="AC5638" s="258"/>
      <c r="AD5638" s="258"/>
      <c r="AE5638" s="258"/>
      <c r="AF5638" s="258"/>
      <c r="AG5638" s="258"/>
      <c r="AH5638" s="258"/>
      <c r="AI5638" s="258"/>
      <c r="AJ5638" s="258"/>
      <c r="AK5638" s="258"/>
      <c r="AL5638" s="258"/>
      <c r="AM5638" s="258"/>
      <c r="AN5638" s="258"/>
      <c r="AO5638" s="258"/>
      <c r="AP5638" s="258"/>
      <c r="AQ5638" s="258"/>
      <c r="AR5638" s="258"/>
      <c r="AT5638" s="193"/>
      <c r="AU5638" s="193"/>
      <c r="AV5638" s="193"/>
      <c r="AW5638" s="193"/>
      <c r="AX5638" s="193"/>
      <c r="AY5638" s="193"/>
      <c r="AZ5638" s="193"/>
      <c r="BA5638" s="193"/>
      <c r="BB5638" s="193"/>
      <c r="BC5638" s="193"/>
      <c r="BD5638" s="193"/>
      <c r="BE5638" s="315"/>
      <c r="BF5638" s="315"/>
      <c r="BG5638" s="315"/>
      <c r="BH5638" s="315"/>
      <c r="BI5638" s="315"/>
      <c r="BJ5638" s="315"/>
      <c r="BK5638" s="315"/>
    </row>
    <row r="5639" spans="17:63" x14ac:dyDescent="0.25">
      <c r="Q5639" s="240"/>
      <c r="R5639" s="99"/>
      <c r="S5639" s="99"/>
      <c r="T5639" s="99"/>
      <c r="U5639" s="99"/>
      <c r="V5639" s="99"/>
      <c r="W5639" s="99"/>
      <c r="X5639" s="258"/>
      <c r="Y5639" s="258"/>
      <c r="Z5639" s="258"/>
      <c r="AA5639" s="258"/>
      <c r="AB5639" s="258"/>
      <c r="AC5639" s="258"/>
      <c r="AD5639" s="258"/>
      <c r="AE5639" s="258"/>
      <c r="AF5639" s="258"/>
      <c r="AG5639" s="258"/>
      <c r="AH5639" s="258"/>
      <c r="AI5639" s="258"/>
      <c r="AJ5639" s="258"/>
      <c r="AK5639" s="258"/>
      <c r="AL5639" s="258"/>
      <c r="AM5639" s="258"/>
      <c r="AN5639" s="258"/>
      <c r="AO5639" s="258"/>
      <c r="AP5639" s="258"/>
      <c r="AQ5639" s="258"/>
      <c r="AR5639" s="258"/>
      <c r="AT5639" s="193"/>
      <c r="AU5639" s="193"/>
      <c r="AV5639" s="193"/>
      <c r="AW5639" s="193"/>
      <c r="AX5639" s="193"/>
      <c r="AY5639" s="193"/>
      <c r="AZ5639" s="193"/>
      <c r="BA5639" s="193"/>
      <c r="BB5639" s="193"/>
      <c r="BC5639" s="193"/>
      <c r="BD5639" s="193"/>
      <c r="BE5639" s="315"/>
      <c r="BF5639" s="315"/>
      <c r="BG5639" s="315"/>
      <c r="BH5639" s="315"/>
      <c r="BI5639" s="315"/>
      <c r="BJ5639" s="315"/>
      <c r="BK5639" s="315"/>
    </row>
    <row r="5640" spans="17:63" x14ac:dyDescent="0.25">
      <c r="Q5640" s="240"/>
      <c r="R5640" s="99"/>
      <c r="S5640" s="99"/>
      <c r="T5640" s="99"/>
      <c r="U5640" s="99"/>
      <c r="V5640" s="99"/>
      <c r="W5640" s="99"/>
      <c r="X5640" s="258"/>
      <c r="Y5640" s="258"/>
      <c r="Z5640" s="258"/>
      <c r="AA5640" s="258"/>
      <c r="AB5640" s="258"/>
      <c r="AC5640" s="258"/>
      <c r="AD5640" s="258"/>
      <c r="AE5640" s="258"/>
      <c r="AF5640" s="258"/>
      <c r="AG5640" s="258"/>
      <c r="AH5640" s="258"/>
      <c r="AI5640" s="258"/>
      <c r="AJ5640" s="258"/>
      <c r="AK5640" s="258"/>
      <c r="AL5640" s="258"/>
      <c r="AM5640" s="258"/>
      <c r="AN5640" s="258"/>
      <c r="AO5640" s="258"/>
      <c r="AP5640" s="258"/>
      <c r="AQ5640" s="258"/>
      <c r="AR5640" s="258"/>
      <c r="AT5640" s="193"/>
      <c r="AU5640" s="193"/>
      <c r="AV5640" s="193"/>
      <c r="AW5640" s="193"/>
      <c r="AX5640" s="193"/>
      <c r="AY5640" s="193"/>
      <c r="AZ5640" s="193"/>
      <c r="BA5640" s="193"/>
      <c r="BB5640" s="193"/>
      <c r="BC5640" s="193"/>
      <c r="BD5640" s="193"/>
      <c r="BE5640" s="315"/>
      <c r="BF5640" s="315"/>
      <c r="BG5640" s="315"/>
      <c r="BH5640" s="315"/>
      <c r="BI5640" s="315"/>
      <c r="BJ5640" s="315"/>
      <c r="BK5640" s="315"/>
    </row>
    <row r="5641" spans="17:63" x14ac:dyDescent="0.25">
      <c r="Q5641" s="240"/>
      <c r="R5641" s="99"/>
      <c r="S5641" s="99"/>
      <c r="T5641" s="99"/>
      <c r="U5641" s="99"/>
      <c r="V5641" s="99"/>
      <c r="W5641" s="99"/>
      <c r="X5641" s="258"/>
      <c r="Y5641" s="258"/>
      <c r="Z5641" s="258"/>
      <c r="AA5641" s="258"/>
      <c r="AB5641" s="258"/>
      <c r="AC5641" s="258"/>
      <c r="AD5641" s="258"/>
      <c r="AE5641" s="258"/>
      <c r="AF5641" s="258"/>
      <c r="AG5641" s="258"/>
      <c r="AH5641" s="258"/>
      <c r="AI5641" s="258"/>
      <c r="AJ5641" s="258"/>
      <c r="AK5641" s="258"/>
      <c r="AL5641" s="258"/>
      <c r="AM5641" s="258"/>
      <c r="AN5641" s="258"/>
      <c r="AO5641" s="258"/>
      <c r="AP5641" s="258"/>
      <c r="AQ5641" s="258"/>
      <c r="AR5641" s="258"/>
      <c r="AT5641" s="193"/>
      <c r="AU5641" s="193"/>
      <c r="AV5641" s="193"/>
      <c r="AW5641" s="193"/>
      <c r="AX5641" s="193"/>
      <c r="AY5641" s="193"/>
      <c r="AZ5641" s="193"/>
      <c r="BA5641" s="193"/>
      <c r="BB5641" s="193"/>
      <c r="BC5641" s="193"/>
      <c r="BD5641" s="193"/>
      <c r="BE5641" s="315"/>
      <c r="BF5641" s="315"/>
      <c r="BG5641" s="315"/>
      <c r="BH5641" s="315"/>
      <c r="BI5641" s="315"/>
      <c r="BJ5641" s="315"/>
      <c r="BK5641" s="315"/>
    </row>
    <row r="5642" spans="17:63" x14ac:dyDescent="0.25">
      <c r="Q5642" s="240"/>
      <c r="R5642" s="99"/>
      <c r="S5642" s="99"/>
      <c r="T5642" s="99"/>
      <c r="U5642" s="99"/>
      <c r="V5642" s="99"/>
      <c r="W5642" s="99"/>
      <c r="X5642" s="258"/>
      <c r="Y5642" s="258"/>
      <c r="Z5642" s="258"/>
      <c r="AA5642" s="258"/>
      <c r="AB5642" s="258"/>
      <c r="AC5642" s="258"/>
      <c r="AD5642" s="258"/>
      <c r="AE5642" s="258"/>
      <c r="AF5642" s="258"/>
      <c r="AG5642" s="258"/>
      <c r="AH5642" s="258"/>
      <c r="AI5642" s="258"/>
      <c r="AJ5642" s="258"/>
      <c r="AK5642" s="258"/>
      <c r="AL5642" s="258"/>
      <c r="AM5642" s="258"/>
      <c r="AN5642" s="258"/>
      <c r="AO5642" s="258"/>
      <c r="AP5642" s="258"/>
      <c r="AQ5642" s="258"/>
      <c r="AR5642" s="258"/>
      <c r="AT5642" s="193"/>
      <c r="AU5642" s="193"/>
      <c r="AV5642" s="193"/>
      <c r="AW5642" s="193"/>
      <c r="AX5642" s="193"/>
      <c r="AY5642" s="193"/>
      <c r="AZ5642" s="193"/>
      <c r="BA5642" s="193"/>
      <c r="BB5642" s="193"/>
      <c r="BC5642" s="193"/>
      <c r="BD5642" s="193"/>
      <c r="BE5642" s="315"/>
      <c r="BF5642" s="315"/>
      <c r="BG5642" s="315"/>
      <c r="BH5642" s="315"/>
      <c r="BI5642" s="315"/>
      <c r="BJ5642" s="315"/>
      <c r="BK5642" s="315"/>
    </row>
    <row r="5643" spans="17:63" x14ac:dyDescent="0.25">
      <c r="Q5643" s="240"/>
      <c r="R5643" s="99"/>
      <c r="S5643" s="99"/>
      <c r="T5643" s="99"/>
      <c r="U5643" s="99"/>
      <c r="V5643" s="99"/>
      <c r="W5643" s="99"/>
      <c r="X5643" s="258"/>
      <c r="Y5643" s="258"/>
      <c r="Z5643" s="258"/>
      <c r="AA5643" s="258"/>
      <c r="AB5643" s="258"/>
      <c r="AC5643" s="258"/>
      <c r="AD5643" s="258"/>
      <c r="AE5643" s="258"/>
      <c r="AF5643" s="258"/>
      <c r="AG5643" s="258"/>
      <c r="AH5643" s="258"/>
      <c r="AI5643" s="258"/>
      <c r="AJ5643" s="258"/>
      <c r="AK5643" s="258"/>
      <c r="AL5643" s="258"/>
      <c r="AM5643" s="258"/>
      <c r="AN5643" s="258"/>
      <c r="AO5643" s="258"/>
      <c r="AP5643" s="258"/>
      <c r="AQ5643" s="258"/>
      <c r="AR5643" s="258"/>
      <c r="AT5643" s="193"/>
      <c r="AU5643" s="193"/>
      <c r="AV5643" s="193"/>
      <c r="AW5643" s="193"/>
      <c r="AX5643" s="193"/>
      <c r="AY5643" s="193"/>
      <c r="AZ5643" s="193"/>
      <c r="BA5643" s="193"/>
      <c r="BB5643" s="193"/>
      <c r="BC5643" s="193"/>
      <c r="BD5643" s="193"/>
      <c r="BE5643" s="315"/>
      <c r="BF5643" s="315"/>
      <c r="BG5643" s="315"/>
      <c r="BH5643" s="315"/>
      <c r="BI5643" s="315"/>
      <c r="BJ5643" s="315"/>
      <c r="BK5643" s="315"/>
    </row>
    <row r="5644" spans="17:63" x14ac:dyDescent="0.25">
      <c r="Q5644" s="240"/>
      <c r="R5644" s="99"/>
      <c r="S5644" s="99"/>
      <c r="T5644" s="99"/>
      <c r="U5644" s="99"/>
      <c r="V5644" s="99"/>
      <c r="W5644" s="99"/>
      <c r="X5644" s="258"/>
      <c r="Y5644" s="258"/>
      <c r="Z5644" s="258"/>
      <c r="AA5644" s="258"/>
      <c r="AB5644" s="258"/>
      <c r="AC5644" s="258"/>
      <c r="AD5644" s="258"/>
      <c r="AE5644" s="258"/>
      <c r="AF5644" s="258"/>
      <c r="AG5644" s="258"/>
      <c r="AH5644" s="258"/>
      <c r="AI5644" s="258"/>
      <c r="AJ5644" s="258"/>
      <c r="AK5644" s="258"/>
      <c r="AL5644" s="258"/>
      <c r="AM5644" s="258"/>
      <c r="AN5644" s="258"/>
      <c r="AO5644" s="258"/>
      <c r="AP5644" s="258"/>
      <c r="AQ5644" s="258"/>
      <c r="AR5644" s="258"/>
      <c r="AT5644" s="193"/>
      <c r="AU5644" s="193"/>
      <c r="AV5644" s="193"/>
      <c r="AW5644" s="193"/>
      <c r="AX5644" s="193"/>
      <c r="AY5644" s="193"/>
      <c r="AZ5644" s="193"/>
      <c r="BA5644" s="193"/>
      <c r="BB5644" s="193"/>
      <c r="BC5644" s="193"/>
      <c r="BD5644" s="193"/>
      <c r="BE5644" s="315"/>
      <c r="BF5644" s="315"/>
      <c r="BG5644" s="315"/>
      <c r="BH5644" s="315"/>
      <c r="BI5644" s="315"/>
      <c r="BJ5644" s="315"/>
      <c r="BK5644" s="315"/>
    </row>
    <row r="5645" spans="17:63" x14ac:dyDescent="0.25">
      <c r="Q5645" s="240"/>
      <c r="R5645" s="99"/>
      <c r="S5645" s="99"/>
      <c r="T5645" s="99"/>
      <c r="U5645" s="99"/>
      <c r="V5645" s="99"/>
      <c r="W5645" s="99"/>
      <c r="X5645" s="258"/>
      <c r="Y5645" s="258"/>
      <c r="Z5645" s="258"/>
      <c r="AA5645" s="258"/>
      <c r="AB5645" s="258"/>
      <c r="AC5645" s="258"/>
      <c r="AD5645" s="258"/>
      <c r="AE5645" s="258"/>
      <c r="AF5645" s="258"/>
      <c r="AG5645" s="258"/>
      <c r="AH5645" s="258"/>
      <c r="AI5645" s="258"/>
      <c r="AJ5645" s="258"/>
      <c r="AK5645" s="258"/>
      <c r="AL5645" s="258"/>
      <c r="AM5645" s="258"/>
      <c r="AN5645" s="258"/>
      <c r="AO5645" s="258"/>
      <c r="AP5645" s="258"/>
      <c r="AQ5645" s="258"/>
      <c r="AR5645" s="258"/>
      <c r="AT5645" s="193"/>
      <c r="AU5645" s="193"/>
      <c r="AV5645" s="193"/>
      <c r="AW5645" s="193"/>
      <c r="AX5645" s="193"/>
      <c r="AY5645" s="193"/>
      <c r="AZ5645" s="193"/>
      <c r="BA5645" s="193"/>
      <c r="BB5645" s="193"/>
      <c r="BC5645" s="193"/>
      <c r="BD5645" s="193"/>
      <c r="BE5645" s="315"/>
      <c r="BF5645" s="315"/>
      <c r="BG5645" s="315"/>
      <c r="BH5645" s="315"/>
      <c r="BI5645" s="315"/>
      <c r="BJ5645" s="315"/>
      <c r="BK5645" s="315"/>
    </row>
    <row r="5646" spans="17:63" x14ac:dyDescent="0.25">
      <c r="Q5646" s="240"/>
      <c r="R5646" s="99"/>
      <c r="S5646" s="99"/>
      <c r="T5646" s="99"/>
      <c r="U5646" s="99"/>
      <c r="V5646" s="99"/>
      <c r="W5646" s="99"/>
      <c r="X5646" s="258"/>
      <c r="Y5646" s="258"/>
      <c r="Z5646" s="258"/>
      <c r="AA5646" s="258"/>
      <c r="AB5646" s="258"/>
      <c r="AC5646" s="258"/>
      <c r="AD5646" s="258"/>
      <c r="AE5646" s="258"/>
      <c r="AF5646" s="258"/>
      <c r="AG5646" s="258"/>
      <c r="AH5646" s="258"/>
      <c r="AI5646" s="258"/>
      <c r="AJ5646" s="258"/>
      <c r="AK5646" s="258"/>
      <c r="AL5646" s="258"/>
      <c r="AM5646" s="258"/>
      <c r="AN5646" s="258"/>
      <c r="AO5646" s="258"/>
      <c r="AP5646" s="258"/>
      <c r="AQ5646" s="258"/>
      <c r="AR5646" s="258"/>
      <c r="AT5646" s="193"/>
      <c r="AU5646" s="193"/>
      <c r="AV5646" s="193"/>
      <c r="AW5646" s="193"/>
      <c r="AX5646" s="193"/>
      <c r="AY5646" s="193"/>
      <c r="AZ5646" s="193"/>
      <c r="BA5646" s="193"/>
      <c r="BB5646" s="193"/>
      <c r="BC5646" s="193"/>
      <c r="BD5646" s="193"/>
      <c r="BE5646" s="315"/>
      <c r="BF5646" s="315"/>
      <c r="BG5646" s="315"/>
      <c r="BH5646" s="315"/>
      <c r="BI5646" s="315"/>
      <c r="BJ5646" s="315"/>
      <c r="BK5646" s="315"/>
    </row>
    <row r="5647" spans="17:63" x14ac:dyDescent="0.25">
      <c r="Q5647" s="240"/>
      <c r="R5647" s="99"/>
      <c r="S5647" s="99"/>
      <c r="T5647" s="99"/>
      <c r="U5647" s="99"/>
      <c r="V5647" s="99"/>
      <c r="W5647" s="99"/>
      <c r="X5647" s="258"/>
      <c r="Y5647" s="258"/>
      <c r="Z5647" s="258"/>
      <c r="AA5647" s="258"/>
      <c r="AB5647" s="258"/>
      <c r="AC5647" s="258"/>
      <c r="AD5647" s="258"/>
      <c r="AE5647" s="258"/>
      <c r="AF5647" s="258"/>
      <c r="AG5647" s="258"/>
      <c r="AH5647" s="258"/>
      <c r="AI5647" s="258"/>
      <c r="AJ5647" s="258"/>
      <c r="AK5647" s="258"/>
      <c r="AL5647" s="258"/>
      <c r="AM5647" s="258"/>
      <c r="AN5647" s="258"/>
      <c r="AO5647" s="258"/>
      <c r="AP5647" s="258"/>
      <c r="AQ5647" s="258"/>
      <c r="AR5647" s="258"/>
      <c r="AT5647" s="193"/>
      <c r="AU5647" s="193"/>
      <c r="AV5647" s="193"/>
      <c r="AW5647" s="193"/>
      <c r="AX5647" s="193"/>
      <c r="AY5647" s="193"/>
      <c r="AZ5647" s="193"/>
      <c r="BA5647" s="193"/>
      <c r="BB5647" s="193"/>
      <c r="BC5647" s="193"/>
      <c r="BD5647" s="193"/>
      <c r="BE5647" s="315"/>
      <c r="BF5647" s="315"/>
      <c r="BG5647" s="315"/>
      <c r="BH5647" s="315"/>
      <c r="BI5647" s="315"/>
      <c r="BJ5647" s="315"/>
      <c r="BK5647" s="315"/>
    </row>
    <row r="5648" spans="17:63" x14ac:dyDescent="0.25">
      <c r="Q5648" s="240"/>
      <c r="R5648" s="99"/>
      <c r="S5648" s="99"/>
      <c r="T5648" s="99"/>
      <c r="U5648" s="99"/>
      <c r="V5648" s="99"/>
      <c r="W5648" s="99"/>
      <c r="X5648" s="258"/>
      <c r="Y5648" s="258"/>
      <c r="Z5648" s="258"/>
      <c r="AA5648" s="258"/>
      <c r="AB5648" s="258"/>
      <c r="AC5648" s="258"/>
      <c r="AD5648" s="258"/>
      <c r="AE5648" s="258"/>
      <c r="AF5648" s="258"/>
      <c r="AG5648" s="258"/>
      <c r="AH5648" s="258"/>
      <c r="AI5648" s="258"/>
      <c r="AJ5648" s="258"/>
      <c r="AK5648" s="258"/>
      <c r="AL5648" s="258"/>
      <c r="AM5648" s="258"/>
      <c r="AN5648" s="258"/>
      <c r="AO5648" s="258"/>
      <c r="AP5648" s="258"/>
      <c r="AQ5648" s="258"/>
      <c r="AR5648" s="258"/>
      <c r="AT5648" s="193"/>
      <c r="AU5648" s="193"/>
      <c r="AV5648" s="193"/>
      <c r="AW5648" s="193"/>
      <c r="AX5648" s="193"/>
      <c r="AY5648" s="193"/>
      <c r="AZ5648" s="193"/>
      <c r="BA5648" s="193"/>
      <c r="BB5648" s="193"/>
      <c r="BC5648" s="193"/>
      <c r="BD5648" s="193"/>
      <c r="BE5648" s="315"/>
      <c r="BF5648" s="315"/>
      <c r="BG5648" s="315"/>
      <c r="BH5648" s="315"/>
      <c r="BI5648" s="315"/>
      <c r="BJ5648" s="315"/>
      <c r="BK5648" s="315"/>
    </row>
    <row r="5649" spans="17:63" x14ac:dyDescent="0.25">
      <c r="Q5649" s="240"/>
      <c r="R5649" s="99"/>
      <c r="S5649" s="99"/>
      <c r="T5649" s="99"/>
      <c r="U5649" s="99"/>
      <c r="V5649" s="99"/>
      <c r="W5649" s="99"/>
      <c r="X5649" s="258"/>
      <c r="Y5649" s="258"/>
      <c r="Z5649" s="258"/>
      <c r="AA5649" s="258"/>
      <c r="AB5649" s="258"/>
      <c r="AC5649" s="258"/>
      <c r="AD5649" s="258"/>
      <c r="AE5649" s="258"/>
      <c r="AF5649" s="258"/>
      <c r="AG5649" s="258"/>
      <c r="AH5649" s="258"/>
      <c r="AI5649" s="258"/>
      <c r="AJ5649" s="258"/>
      <c r="AK5649" s="258"/>
      <c r="AL5649" s="258"/>
      <c r="AM5649" s="258"/>
      <c r="AN5649" s="258"/>
      <c r="AO5649" s="258"/>
      <c r="AP5649" s="258"/>
      <c r="AQ5649" s="258"/>
      <c r="AR5649" s="258"/>
      <c r="AT5649" s="193"/>
      <c r="AU5649" s="193"/>
      <c r="AV5649" s="193"/>
      <c r="AW5649" s="193"/>
      <c r="AX5649" s="193"/>
      <c r="AY5649" s="193"/>
      <c r="AZ5649" s="193"/>
      <c r="BA5649" s="193"/>
      <c r="BB5649" s="193"/>
      <c r="BC5649" s="193"/>
      <c r="BD5649" s="193"/>
      <c r="BE5649" s="315"/>
      <c r="BF5649" s="315"/>
      <c r="BG5649" s="315"/>
      <c r="BH5649" s="315"/>
      <c r="BI5649" s="315"/>
      <c r="BJ5649" s="315"/>
      <c r="BK5649" s="315"/>
    </row>
    <row r="5650" spans="17:63" x14ac:dyDescent="0.25">
      <c r="Q5650" s="240"/>
      <c r="R5650" s="99"/>
      <c r="S5650" s="99"/>
      <c r="T5650" s="99"/>
      <c r="U5650" s="99"/>
      <c r="V5650" s="99"/>
      <c r="W5650" s="99"/>
      <c r="X5650" s="258"/>
      <c r="Y5650" s="258"/>
      <c r="Z5650" s="258"/>
      <c r="AA5650" s="258"/>
      <c r="AB5650" s="258"/>
      <c r="AC5650" s="258"/>
      <c r="AD5650" s="258"/>
      <c r="AE5650" s="258"/>
      <c r="AF5650" s="258"/>
      <c r="AG5650" s="258"/>
      <c r="AH5650" s="258"/>
      <c r="AI5650" s="258"/>
      <c r="AJ5650" s="258"/>
      <c r="AK5650" s="258"/>
      <c r="AL5650" s="258"/>
      <c r="AM5650" s="258"/>
      <c r="AN5650" s="258"/>
      <c r="AO5650" s="258"/>
      <c r="AP5650" s="258"/>
      <c r="AQ5650" s="258"/>
      <c r="AR5650" s="258"/>
      <c r="AT5650" s="193"/>
      <c r="AU5650" s="193"/>
      <c r="AV5650" s="193"/>
      <c r="AW5650" s="193"/>
      <c r="AX5650" s="193"/>
      <c r="AY5650" s="193"/>
      <c r="AZ5650" s="193"/>
      <c r="BA5650" s="193"/>
      <c r="BB5650" s="193"/>
      <c r="BC5650" s="193"/>
      <c r="BD5650" s="193"/>
      <c r="BE5650" s="315"/>
      <c r="BF5650" s="315"/>
      <c r="BG5650" s="315"/>
      <c r="BH5650" s="315"/>
      <c r="BI5650" s="315"/>
      <c r="BJ5650" s="315"/>
      <c r="BK5650" s="315"/>
    </row>
    <row r="5651" spans="17:63" x14ac:dyDescent="0.25">
      <c r="Q5651" s="240"/>
      <c r="R5651" s="99"/>
      <c r="S5651" s="99"/>
      <c r="T5651" s="99"/>
      <c r="U5651" s="99"/>
      <c r="V5651" s="99"/>
      <c r="W5651" s="99"/>
      <c r="X5651" s="258"/>
      <c r="Y5651" s="258"/>
      <c r="Z5651" s="258"/>
      <c r="AA5651" s="258"/>
      <c r="AB5651" s="258"/>
      <c r="AC5651" s="258"/>
      <c r="AD5651" s="258"/>
      <c r="AE5651" s="258"/>
      <c r="AF5651" s="258"/>
      <c r="AG5651" s="258"/>
      <c r="AH5651" s="258"/>
      <c r="AI5651" s="258"/>
      <c r="AJ5651" s="258"/>
      <c r="AK5651" s="258"/>
      <c r="AL5651" s="258"/>
      <c r="AM5651" s="258"/>
      <c r="AN5651" s="258"/>
      <c r="AO5651" s="258"/>
      <c r="AP5651" s="258"/>
      <c r="AQ5651" s="258"/>
      <c r="AR5651" s="258"/>
      <c r="AT5651" s="193"/>
      <c r="AU5651" s="193"/>
      <c r="AV5651" s="193"/>
      <c r="AW5651" s="193"/>
      <c r="AX5651" s="193"/>
      <c r="AY5651" s="193"/>
      <c r="AZ5651" s="193"/>
      <c r="BA5651" s="193"/>
      <c r="BB5651" s="193"/>
      <c r="BC5651" s="193"/>
      <c r="BD5651" s="193"/>
      <c r="BE5651" s="315"/>
      <c r="BF5651" s="315"/>
      <c r="BG5651" s="315"/>
      <c r="BH5651" s="315"/>
      <c r="BI5651" s="315"/>
      <c r="BJ5651" s="315"/>
      <c r="BK5651" s="315"/>
    </row>
    <row r="5652" spans="17:63" x14ac:dyDescent="0.25">
      <c r="Q5652" s="240"/>
      <c r="R5652" s="99"/>
      <c r="S5652" s="99"/>
      <c r="T5652" s="99"/>
      <c r="U5652" s="99"/>
      <c r="V5652" s="99"/>
      <c r="W5652" s="99"/>
      <c r="X5652" s="258"/>
      <c r="Y5652" s="258"/>
      <c r="Z5652" s="258"/>
      <c r="AA5652" s="258"/>
      <c r="AB5652" s="258"/>
      <c r="AC5652" s="258"/>
      <c r="AD5652" s="258"/>
      <c r="AE5652" s="258"/>
      <c r="AF5652" s="258"/>
      <c r="AG5652" s="258"/>
      <c r="AH5652" s="258"/>
      <c r="AI5652" s="258"/>
      <c r="AJ5652" s="258"/>
      <c r="AK5652" s="258"/>
      <c r="AL5652" s="258"/>
      <c r="AM5652" s="258"/>
      <c r="AN5652" s="258"/>
      <c r="AO5652" s="258"/>
      <c r="AP5652" s="258"/>
      <c r="AQ5652" s="258"/>
      <c r="AR5652" s="258"/>
      <c r="AT5652" s="193"/>
      <c r="AU5652" s="193"/>
      <c r="AV5652" s="193"/>
      <c r="AW5652" s="193"/>
      <c r="AX5652" s="193"/>
      <c r="AY5652" s="193"/>
      <c r="AZ5652" s="193"/>
      <c r="BA5652" s="193"/>
      <c r="BB5652" s="193"/>
      <c r="BC5652" s="193"/>
      <c r="BD5652" s="193"/>
      <c r="BE5652" s="315"/>
      <c r="BF5652" s="315"/>
      <c r="BG5652" s="315"/>
      <c r="BH5652" s="315"/>
      <c r="BI5652" s="315"/>
      <c r="BJ5652" s="315"/>
      <c r="BK5652" s="315"/>
    </row>
    <row r="5653" spans="17:63" x14ac:dyDescent="0.25">
      <c r="Q5653" s="240"/>
      <c r="R5653" s="99"/>
      <c r="S5653" s="99"/>
      <c r="T5653" s="99"/>
      <c r="U5653" s="99"/>
      <c r="V5653" s="99"/>
      <c r="W5653" s="99"/>
      <c r="X5653" s="258"/>
      <c r="Y5653" s="258"/>
      <c r="Z5653" s="258"/>
      <c r="AA5653" s="258"/>
      <c r="AB5653" s="258"/>
      <c r="AC5653" s="258"/>
      <c r="AD5653" s="258"/>
      <c r="AE5653" s="258"/>
      <c r="AF5653" s="258"/>
      <c r="AG5653" s="258"/>
      <c r="AH5653" s="258"/>
      <c r="AI5653" s="258"/>
      <c r="AJ5653" s="258"/>
      <c r="AK5653" s="258"/>
      <c r="AL5653" s="258"/>
      <c r="AM5653" s="258"/>
      <c r="AN5653" s="258"/>
      <c r="AO5653" s="258"/>
      <c r="AP5653" s="258"/>
      <c r="AQ5653" s="258"/>
      <c r="AR5653" s="258"/>
      <c r="AT5653" s="193"/>
      <c r="AU5653" s="193"/>
      <c r="AV5653" s="193"/>
      <c r="AW5653" s="193"/>
      <c r="AX5653" s="193"/>
      <c r="AY5653" s="193"/>
      <c r="AZ5653" s="193"/>
      <c r="BA5653" s="193"/>
      <c r="BB5653" s="193"/>
      <c r="BC5653" s="193"/>
      <c r="BD5653" s="193"/>
      <c r="BE5653" s="315"/>
      <c r="BF5653" s="315"/>
      <c r="BG5653" s="315"/>
      <c r="BH5653" s="315"/>
      <c r="BI5653" s="315"/>
      <c r="BJ5653" s="315"/>
      <c r="BK5653" s="315"/>
    </row>
    <row r="5654" spans="17:63" x14ac:dyDescent="0.25">
      <c r="Q5654" s="240"/>
      <c r="R5654" s="99"/>
      <c r="S5654" s="99"/>
      <c r="T5654" s="99"/>
      <c r="U5654" s="99"/>
      <c r="V5654" s="99"/>
      <c r="W5654" s="99"/>
      <c r="X5654" s="258"/>
      <c r="Y5654" s="258"/>
      <c r="Z5654" s="258"/>
      <c r="AA5654" s="258"/>
      <c r="AB5654" s="258"/>
      <c r="AC5654" s="258"/>
      <c r="AD5654" s="258"/>
      <c r="AE5654" s="258"/>
      <c r="AF5654" s="258"/>
      <c r="AG5654" s="258"/>
      <c r="AH5654" s="258"/>
      <c r="AI5654" s="258"/>
      <c r="AJ5654" s="258"/>
      <c r="AK5654" s="258"/>
      <c r="AL5654" s="258"/>
      <c r="AM5654" s="258"/>
      <c r="AN5654" s="258"/>
      <c r="AO5654" s="258"/>
      <c r="AP5654" s="258"/>
      <c r="AQ5654" s="258"/>
      <c r="AR5654" s="258"/>
      <c r="AT5654" s="193"/>
      <c r="AU5654" s="193"/>
      <c r="AV5654" s="193"/>
      <c r="AW5654" s="193"/>
      <c r="AX5654" s="193"/>
      <c r="AY5654" s="193"/>
      <c r="AZ5654" s="193"/>
      <c r="BA5654" s="193"/>
      <c r="BB5654" s="193"/>
      <c r="BC5654" s="193"/>
      <c r="BD5654" s="193"/>
      <c r="BE5654" s="315"/>
      <c r="BF5654" s="315"/>
      <c r="BG5654" s="315"/>
      <c r="BH5654" s="315"/>
      <c r="BI5654" s="315"/>
      <c r="BJ5654" s="315"/>
      <c r="BK5654" s="315"/>
    </row>
    <row r="5655" spans="17:63" x14ac:dyDescent="0.25">
      <c r="Q5655" s="240"/>
      <c r="R5655" s="99"/>
      <c r="S5655" s="99"/>
      <c r="T5655" s="99"/>
      <c r="U5655" s="99"/>
      <c r="V5655" s="99"/>
      <c r="W5655" s="99"/>
      <c r="X5655" s="258"/>
      <c r="Y5655" s="258"/>
      <c r="Z5655" s="258"/>
      <c r="AA5655" s="258"/>
      <c r="AB5655" s="258"/>
      <c r="AC5655" s="258"/>
      <c r="AD5655" s="258"/>
      <c r="AE5655" s="258"/>
      <c r="AF5655" s="258"/>
      <c r="AG5655" s="258"/>
      <c r="AH5655" s="258"/>
      <c r="AI5655" s="258"/>
      <c r="AJ5655" s="258"/>
      <c r="AK5655" s="258"/>
      <c r="AL5655" s="258"/>
      <c r="AM5655" s="258"/>
      <c r="AN5655" s="258"/>
      <c r="AO5655" s="258"/>
      <c r="AP5655" s="258"/>
      <c r="AQ5655" s="258"/>
      <c r="AR5655" s="258"/>
      <c r="AT5655" s="193"/>
      <c r="AU5655" s="193"/>
      <c r="AV5655" s="193"/>
      <c r="AW5655" s="193"/>
      <c r="AX5655" s="193"/>
      <c r="AY5655" s="193"/>
      <c r="AZ5655" s="193"/>
      <c r="BA5655" s="193"/>
      <c r="BB5655" s="193"/>
      <c r="BC5655" s="193"/>
      <c r="BD5655" s="193"/>
      <c r="BE5655" s="315"/>
      <c r="BF5655" s="315"/>
      <c r="BG5655" s="315"/>
      <c r="BH5655" s="315"/>
      <c r="BI5655" s="315"/>
      <c r="BJ5655" s="315"/>
      <c r="BK5655" s="315"/>
    </row>
    <row r="5656" spans="17:63" x14ac:dyDescent="0.25">
      <c r="Q5656" s="240"/>
      <c r="R5656" s="99"/>
      <c r="S5656" s="99"/>
      <c r="T5656" s="99"/>
      <c r="U5656" s="99"/>
      <c r="V5656" s="99"/>
      <c r="W5656" s="99"/>
      <c r="X5656" s="258"/>
      <c r="Y5656" s="258"/>
      <c r="Z5656" s="258"/>
      <c r="AA5656" s="258"/>
      <c r="AB5656" s="258"/>
      <c r="AC5656" s="258"/>
      <c r="AD5656" s="258"/>
      <c r="AE5656" s="258"/>
      <c r="AF5656" s="258"/>
      <c r="AG5656" s="258"/>
      <c r="AH5656" s="258"/>
      <c r="AI5656" s="258"/>
      <c r="AJ5656" s="258"/>
      <c r="AK5656" s="258"/>
      <c r="AL5656" s="258"/>
      <c r="AM5656" s="258"/>
      <c r="AN5656" s="258"/>
      <c r="AO5656" s="258"/>
      <c r="AP5656" s="258"/>
      <c r="AQ5656" s="258"/>
      <c r="AR5656" s="258"/>
      <c r="AT5656" s="193"/>
      <c r="AU5656" s="193"/>
      <c r="AV5656" s="193"/>
      <c r="AW5656" s="193"/>
      <c r="AX5656" s="193"/>
      <c r="AY5656" s="193"/>
      <c r="AZ5656" s="193"/>
      <c r="BA5656" s="193"/>
      <c r="BB5656" s="193"/>
      <c r="BC5656" s="193"/>
      <c r="BD5656" s="193"/>
      <c r="BE5656" s="315"/>
      <c r="BF5656" s="315"/>
      <c r="BG5656" s="315"/>
      <c r="BH5656" s="315"/>
      <c r="BI5656" s="315"/>
      <c r="BJ5656" s="315"/>
      <c r="BK5656" s="315"/>
    </row>
    <row r="5657" spans="17:63" x14ac:dyDescent="0.25">
      <c r="Q5657" s="240"/>
      <c r="R5657" s="99"/>
      <c r="S5657" s="99"/>
      <c r="T5657" s="99"/>
      <c r="U5657" s="99"/>
      <c r="V5657" s="99"/>
      <c r="W5657" s="99"/>
      <c r="X5657" s="258"/>
      <c r="Y5657" s="258"/>
      <c r="Z5657" s="258"/>
      <c r="AA5657" s="258"/>
      <c r="AB5657" s="258"/>
      <c r="AC5657" s="258"/>
      <c r="AD5657" s="258"/>
      <c r="AE5657" s="258"/>
      <c r="AF5657" s="258"/>
      <c r="AG5657" s="258"/>
      <c r="AH5657" s="258"/>
      <c r="AI5657" s="258"/>
      <c r="AJ5657" s="258"/>
      <c r="AK5657" s="258"/>
      <c r="AL5657" s="258"/>
      <c r="AM5657" s="258"/>
      <c r="AN5657" s="258"/>
      <c r="AO5657" s="258"/>
      <c r="AP5657" s="258"/>
      <c r="AQ5657" s="258"/>
      <c r="AR5657" s="258"/>
      <c r="AT5657" s="193"/>
      <c r="AU5657" s="193"/>
      <c r="AV5657" s="193"/>
      <c r="AW5657" s="193"/>
      <c r="AX5657" s="193"/>
      <c r="AY5657" s="193"/>
      <c r="AZ5657" s="193"/>
      <c r="BA5657" s="193"/>
      <c r="BB5657" s="193"/>
      <c r="BC5657" s="193"/>
      <c r="BD5657" s="193"/>
      <c r="BE5657" s="315"/>
      <c r="BF5657" s="315"/>
      <c r="BG5657" s="315"/>
      <c r="BH5657" s="315"/>
      <c r="BI5657" s="315"/>
      <c r="BJ5657" s="315"/>
      <c r="BK5657" s="315"/>
    </row>
    <row r="5658" spans="17:63" x14ac:dyDescent="0.25">
      <c r="Q5658" s="240"/>
      <c r="R5658" s="99"/>
      <c r="S5658" s="99"/>
      <c r="T5658" s="99"/>
      <c r="U5658" s="99"/>
      <c r="V5658" s="99"/>
      <c r="W5658" s="99"/>
      <c r="X5658" s="258"/>
      <c r="Y5658" s="258"/>
      <c r="Z5658" s="258"/>
      <c r="AA5658" s="258"/>
      <c r="AB5658" s="258"/>
      <c r="AC5658" s="258"/>
      <c r="AD5658" s="258"/>
      <c r="AE5658" s="258"/>
      <c r="AF5658" s="258"/>
      <c r="AG5658" s="258"/>
      <c r="AH5658" s="258"/>
      <c r="AI5658" s="258"/>
      <c r="AJ5658" s="258"/>
      <c r="AK5658" s="258"/>
      <c r="AL5658" s="258"/>
      <c r="AM5658" s="258"/>
      <c r="AN5658" s="258"/>
      <c r="AO5658" s="258"/>
      <c r="AP5658" s="258"/>
      <c r="AQ5658" s="258"/>
      <c r="AR5658" s="258"/>
      <c r="AT5658" s="193"/>
      <c r="AU5658" s="193"/>
      <c r="AV5658" s="193"/>
      <c r="AW5658" s="193"/>
      <c r="AX5658" s="193"/>
      <c r="AY5658" s="193"/>
      <c r="AZ5658" s="193"/>
      <c r="BA5658" s="193"/>
      <c r="BB5658" s="193"/>
      <c r="BC5658" s="193"/>
      <c r="BD5658" s="193"/>
      <c r="BE5658" s="315"/>
      <c r="BF5658" s="315"/>
      <c r="BG5658" s="315"/>
      <c r="BH5658" s="315"/>
      <c r="BI5658" s="315"/>
      <c r="BJ5658" s="315"/>
      <c r="BK5658" s="315"/>
    </row>
    <row r="5659" spans="17:63" x14ac:dyDescent="0.25">
      <c r="Q5659" s="240"/>
      <c r="R5659" s="99"/>
      <c r="S5659" s="99"/>
      <c r="T5659" s="99"/>
      <c r="U5659" s="99"/>
      <c r="V5659" s="99"/>
      <c r="W5659" s="99"/>
      <c r="X5659" s="258"/>
      <c r="Y5659" s="258"/>
      <c r="Z5659" s="258"/>
      <c r="AA5659" s="258"/>
      <c r="AB5659" s="258"/>
      <c r="AC5659" s="258"/>
      <c r="AD5659" s="258"/>
      <c r="AE5659" s="258"/>
      <c r="AF5659" s="258"/>
      <c r="AG5659" s="258"/>
      <c r="AH5659" s="258"/>
      <c r="AI5659" s="258"/>
      <c r="AJ5659" s="258"/>
      <c r="AK5659" s="258"/>
      <c r="AL5659" s="258"/>
      <c r="AM5659" s="258"/>
      <c r="AN5659" s="258"/>
      <c r="AO5659" s="258"/>
      <c r="AP5659" s="258"/>
      <c r="AQ5659" s="258"/>
      <c r="AR5659" s="258"/>
      <c r="AT5659" s="193"/>
      <c r="AU5659" s="193"/>
      <c r="AV5659" s="193"/>
      <c r="AW5659" s="193"/>
      <c r="AX5659" s="193"/>
      <c r="AY5659" s="193"/>
      <c r="AZ5659" s="193"/>
      <c r="BA5659" s="193"/>
      <c r="BB5659" s="193"/>
      <c r="BC5659" s="193"/>
      <c r="BD5659" s="193"/>
      <c r="BE5659" s="315"/>
      <c r="BF5659" s="315"/>
      <c r="BG5659" s="315"/>
      <c r="BH5659" s="315"/>
      <c r="BI5659" s="315"/>
      <c r="BJ5659" s="315"/>
      <c r="BK5659" s="315"/>
    </row>
    <row r="5660" spans="17:63" x14ac:dyDescent="0.25">
      <c r="Q5660" s="240"/>
      <c r="R5660" s="99"/>
      <c r="S5660" s="99"/>
      <c r="T5660" s="99"/>
      <c r="U5660" s="99"/>
      <c r="V5660" s="99"/>
      <c r="W5660" s="99"/>
      <c r="X5660" s="258"/>
      <c r="Y5660" s="258"/>
      <c r="Z5660" s="258"/>
      <c r="AA5660" s="258"/>
      <c r="AB5660" s="258"/>
      <c r="AC5660" s="258"/>
      <c r="AD5660" s="258"/>
      <c r="AE5660" s="258"/>
      <c r="AF5660" s="258"/>
      <c r="AG5660" s="258"/>
      <c r="AH5660" s="258"/>
      <c r="AI5660" s="258"/>
      <c r="AJ5660" s="258"/>
      <c r="AK5660" s="258"/>
      <c r="AL5660" s="258"/>
      <c r="AM5660" s="258"/>
      <c r="AN5660" s="258"/>
      <c r="AO5660" s="258"/>
      <c r="AP5660" s="258"/>
      <c r="AQ5660" s="258"/>
      <c r="AR5660" s="258"/>
      <c r="AT5660" s="193"/>
      <c r="AU5660" s="193"/>
      <c r="AV5660" s="193"/>
      <c r="AW5660" s="193"/>
      <c r="AX5660" s="193"/>
      <c r="AY5660" s="193"/>
      <c r="AZ5660" s="193"/>
      <c r="BA5660" s="193"/>
      <c r="BB5660" s="193"/>
      <c r="BC5660" s="193"/>
      <c r="BD5660" s="193"/>
      <c r="BE5660" s="315"/>
      <c r="BF5660" s="315"/>
      <c r="BG5660" s="315"/>
      <c r="BH5660" s="315"/>
      <c r="BI5660" s="315"/>
      <c r="BJ5660" s="315"/>
      <c r="BK5660" s="315"/>
    </row>
    <row r="5661" spans="17:63" x14ac:dyDescent="0.25">
      <c r="Q5661" s="240"/>
      <c r="R5661" s="99"/>
      <c r="S5661" s="99"/>
      <c r="T5661" s="99"/>
      <c r="U5661" s="99"/>
      <c r="V5661" s="99"/>
      <c r="W5661" s="99"/>
      <c r="X5661" s="258"/>
      <c r="Y5661" s="258"/>
      <c r="Z5661" s="258"/>
      <c r="AA5661" s="258"/>
      <c r="AB5661" s="258"/>
      <c r="AC5661" s="258"/>
      <c r="AD5661" s="258"/>
      <c r="AE5661" s="258"/>
      <c r="AF5661" s="258"/>
      <c r="AG5661" s="258"/>
      <c r="AH5661" s="258"/>
      <c r="AI5661" s="258"/>
      <c r="AJ5661" s="258"/>
      <c r="AK5661" s="258"/>
      <c r="AL5661" s="258"/>
      <c r="AM5661" s="258"/>
      <c r="AN5661" s="258"/>
      <c r="AO5661" s="258"/>
      <c r="AP5661" s="258"/>
      <c r="AQ5661" s="258"/>
      <c r="AR5661" s="258"/>
      <c r="AT5661" s="193"/>
      <c r="AU5661" s="193"/>
      <c r="AV5661" s="193"/>
      <c r="AW5661" s="193"/>
      <c r="AX5661" s="193"/>
      <c r="AY5661" s="193"/>
      <c r="AZ5661" s="193"/>
      <c r="BA5661" s="193"/>
      <c r="BB5661" s="193"/>
      <c r="BC5661" s="193"/>
      <c r="BD5661" s="193"/>
      <c r="BE5661" s="315"/>
      <c r="BF5661" s="315"/>
      <c r="BG5661" s="315"/>
      <c r="BH5661" s="315"/>
      <c r="BI5661" s="315"/>
      <c r="BJ5661" s="315"/>
      <c r="BK5661" s="315"/>
    </row>
    <row r="5662" spans="17:63" x14ac:dyDescent="0.25">
      <c r="Q5662" s="240"/>
      <c r="R5662" s="99"/>
      <c r="S5662" s="99"/>
      <c r="T5662" s="99"/>
      <c r="U5662" s="99"/>
      <c r="V5662" s="99"/>
      <c r="W5662" s="99"/>
      <c r="X5662" s="258"/>
      <c r="Y5662" s="258"/>
      <c r="Z5662" s="258"/>
      <c r="AA5662" s="258"/>
      <c r="AB5662" s="258"/>
      <c r="AC5662" s="258"/>
      <c r="AD5662" s="258"/>
      <c r="AE5662" s="258"/>
      <c r="AF5662" s="258"/>
      <c r="AG5662" s="258"/>
      <c r="AH5662" s="258"/>
      <c r="AI5662" s="258"/>
      <c r="AJ5662" s="258"/>
      <c r="AK5662" s="258"/>
      <c r="AL5662" s="258"/>
      <c r="AM5662" s="258"/>
      <c r="AN5662" s="258"/>
      <c r="AO5662" s="258"/>
      <c r="AP5662" s="258"/>
      <c r="AQ5662" s="258"/>
      <c r="AR5662" s="258"/>
      <c r="AT5662" s="193"/>
      <c r="AU5662" s="193"/>
      <c r="AV5662" s="193"/>
      <c r="AW5662" s="193"/>
      <c r="AX5662" s="193"/>
      <c r="AY5662" s="193"/>
      <c r="AZ5662" s="193"/>
      <c r="BA5662" s="193"/>
      <c r="BB5662" s="193"/>
      <c r="BC5662" s="193"/>
      <c r="BD5662" s="193"/>
      <c r="BE5662" s="315"/>
      <c r="BF5662" s="315"/>
      <c r="BG5662" s="315"/>
      <c r="BH5662" s="315"/>
      <c r="BI5662" s="315"/>
      <c r="BJ5662" s="315"/>
      <c r="BK5662" s="315"/>
    </row>
    <row r="5663" spans="17:63" x14ac:dyDescent="0.25">
      <c r="Q5663" s="240"/>
      <c r="R5663" s="99"/>
      <c r="S5663" s="99"/>
      <c r="T5663" s="99"/>
      <c r="U5663" s="99"/>
      <c r="V5663" s="99"/>
      <c r="W5663" s="99"/>
      <c r="X5663" s="258"/>
      <c r="Y5663" s="258"/>
      <c r="Z5663" s="258"/>
      <c r="AA5663" s="258"/>
      <c r="AB5663" s="258"/>
      <c r="AC5663" s="258"/>
      <c r="AD5663" s="258"/>
      <c r="AE5663" s="258"/>
      <c r="AF5663" s="258"/>
      <c r="AG5663" s="258"/>
      <c r="AH5663" s="258"/>
      <c r="AI5663" s="258"/>
      <c r="AJ5663" s="258"/>
      <c r="AK5663" s="258"/>
      <c r="AL5663" s="258"/>
      <c r="AM5663" s="258"/>
      <c r="AN5663" s="258"/>
      <c r="AO5663" s="258"/>
      <c r="AP5663" s="258"/>
      <c r="AQ5663" s="258"/>
      <c r="AR5663" s="258"/>
      <c r="AT5663" s="193"/>
      <c r="AU5663" s="193"/>
      <c r="AV5663" s="193"/>
      <c r="AW5663" s="193"/>
      <c r="AX5663" s="193"/>
      <c r="AY5663" s="193"/>
      <c r="AZ5663" s="193"/>
      <c r="BA5663" s="193"/>
      <c r="BB5663" s="193"/>
      <c r="BC5663" s="193"/>
      <c r="BD5663" s="193"/>
      <c r="BE5663" s="315"/>
      <c r="BF5663" s="315"/>
      <c r="BG5663" s="315"/>
      <c r="BH5663" s="315"/>
      <c r="BI5663" s="315"/>
      <c r="BJ5663" s="315"/>
      <c r="BK5663" s="315"/>
    </row>
    <row r="5664" spans="17:63" x14ac:dyDescent="0.25">
      <c r="Q5664" s="240"/>
      <c r="R5664" s="99"/>
      <c r="S5664" s="99"/>
      <c r="T5664" s="99"/>
      <c r="U5664" s="99"/>
      <c r="V5664" s="99"/>
      <c r="W5664" s="99"/>
      <c r="X5664" s="258"/>
      <c r="Y5664" s="258"/>
      <c r="Z5664" s="258"/>
      <c r="AA5664" s="258"/>
      <c r="AB5664" s="258"/>
      <c r="AC5664" s="258"/>
      <c r="AD5664" s="258"/>
      <c r="AE5664" s="258"/>
      <c r="AF5664" s="258"/>
      <c r="AG5664" s="258"/>
      <c r="AH5664" s="258"/>
      <c r="AI5664" s="258"/>
      <c r="AJ5664" s="258"/>
      <c r="AK5664" s="258"/>
      <c r="AL5664" s="258"/>
      <c r="AM5664" s="258"/>
      <c r="AN5664" s="258"/>
      <c r="AO5664" s="258"/>
      <c r="AP5664" s="258"/>
      <c r="AQ5664" s="258"/>
      <c r="AR5664" s="258"/>
      <c r="AT5664" s="193"/>
      <c r="AU5664" s="193"/>
      <c r="AV5664" s="193"/>
      <c r="AW5664" s="193"/>
      <c r="AX5664" s="193"/>
      <c r="AY5664" s="193"/>
      <c r="AZ5664" s="193"/>
      <c r="BA5664" s="193"/>
      <c r="BB5664" s="193"/>
      <c r="BC5664" s="193"/>
      <c r="BD5664" s="193"/>
      <c r="BE5664" s="315"/>
      <c r="BF5664" s="315"/>
      <c r="BG5664" s="315"/>
      <c r="BH5664" s="315"/>
      <c r="BI5664" s="315"/>
      <c r="BJ5664" s="315"/>
      <c r="BK5664" s="315"/>
    </row>
    <row r="5665" spans="17:63" x14ac:dyDescent="0.25">
      <c r="Q5665" s="240"/>
      <c r="R5665" s="99"/>
      <c r="S5665" s="99"/>
      <c r="T5665" s="99"/>
      <c r="U5665" s="99"/>
      <c r="V5665" s="99"/>
      <c r="W5665" s="99"/>
      <c r="X5665" s="258"/>
      <c r="Y5665" s="258"/>
      <c r="Z5665" s="258"/>
      <c r="AA5665" s="258"/>
      <c r="AB5665" s="258"/>
      <c r="AC5665" s="258"/>
      <c r="AD5665" s="258"/>
      <c r="AE5665" s="258"/>
      <c r="AF5665" s="258"/>
      <c r="AG5665" s="258"/>
      <c r="AH5665" s="258"/>
      <c r="AI5665" s="258"/>
      <c r="AJ5665" s="258"/>
      <c r="AK5665" s="258"/>
      <c r="AL5665" s="258"/>
      <c r="AM5665" s="258"/>
      <c r="AN5665" s="258"/>
      <c r="AO5665" s="258"/>
      <c r="AP5665" s="258"/>
      <c r="AQ5665" s="258"/>
      <c r="AR5665" s="258"/>
      <c r="AT5665" s="193"/>
      <c r="AU5665" s="193"/>
      <c r="AV5665" s="193"/>
      <c r="AW5665" s="193"/>
      <c r="AX5665" s="193"/>
      <c r="AY5665" s="193"/>
      <c r="AZ5665" s="193"/>
      <c r="BA5665" s="193"/>
      <c r="BB5665" s="193"/>
      <c r="BC5665" s="193"/>
      <c r="BD5665" s="193"/>
      <c r="BE5665" s="315"/>
      <c r="BF5665" s="315"/>
      <c r="BG5665" s="315"/>
      <c r="BH5665" s="315"/>
      <c r="BI5665" s="315"/>
      <c r="BJ5665" s="315"/>
      <c r="BK5665" s="315"/>
    </row>
    <row r="5666" spans="17:63" x14ac:dyDescent="0.25">
      <c r="Q5666" s="240"/>
      <c r="R5666" s="99"/>
      <c r="S5666" s="99"/>
      <c r="T5666" s="99"/>
      <c r="U5666" s="99"/>
      <c r="V5666" s="99"/>
      <c r="W5666" s="99"/>
      <c r="X5666" s="258"/>
      <c r="Y5666" s="258"/>
      <c r="Z5666" s="258"/>
      <c r="AA5666" s="258"/>
      <c r="AB5666" s="258"/>
      <c r="AC5666" s="258"/>
      <c r="AD5666" s="258"/>
      <c r="AE5666" s="258"/>
      <c r="AF5666" s="258"/>
      <c r="AG5666" s="258"/>
      <c r="AH5666" s="258"/>
      <c r="AI5666" s="258"/>
      <c r="AJ5666" s="258"/>
      <c r="AK5666" s="258"/>
      <c r="AL5666" s="258"/>
      <c r="AM5666" s="258"/>
      <c r="AN5666" s="258"/>
      <c r="AO5666" s="258"/>
      <c r="AP5666" s="258"/>
      <c r="AQ5666" s="258"/>
      <c r="AR5666" s="258"/>
      <c r="AT5666" s="193"/>
      <c r="AU5666" s="193"/>
      <c r="AV5666" s="193"/>
      <c r="AW5666" s="193"/>
      <c r="AX5666" s="193"/>
      <c r="AY5666" s="193"/>
      <c r="AZ5666" s="193"/>
      <c r="BA5666" s="193"/>
      <c r="BB5666" s="193"/>
      <c r="BC5666" s="193"/>
      <c r="BD5666" s="193"/>
      <c r="BE5666" s="315"/>
      <c r="BF5666" s="315"/>
      <c r="BG5666" s="315"/>
      <c r="BH5666" s="315"/>
      <c r="BI5666" s="315"/>
      <c r="BJ5666" s="315"/>
      <c r="BK5666" s="315"/>
    </row>
    <row r="5667" spans="17:63" x14ac:dyDescent="0.25">
      <c r="Q5667" s="240"/>
      <c r="R5667" s="99"/>
      <c r="S5667" s="99"/>
      <c r="T5667" s="99"/>
      <c r="U5667" s="99"/>
      <c r="V5667" s="99"/>
      <c r="W5667" s="99"/>
      <c r="X5667" s="258"/>
      <c r="Y5667" s="258"/>
      <c r="Z5667" s="258"/>
      <c r="AA5667" s="258"/>
      <c r="AB5667" s="258"/>
      <c r="AC5667" s="258"/>
      <c r="AD5667" s="258"/>
      <c r="AE5667" s="258"/>
      <c r="AF5667" s="258"/>
      <c r="AG5667" s="258"/>
      <c r="AH5667" s="258"/>
      <c r="AI5667" s="258"/>
      <c r="AJ5667" s="258"/>
      <c r="AK5667" s="258"/>
      <c r="AL5667" s="258"/>
      <c r="AM5667" s="258"/>
      <c r="AN5667" s="258"/>
      <c r="AO5667" s="258"/>
      <c r="AP5667" s="258"/>
      <c r="AQ5667" s="258"/>
      <c r="AR5667" s="258"/>
      <c r="AT5667" s="193"/>
      <c r="AU5667" s="193"/>
      <c r="AV5667" s="193"/>
      <c r="AW5667" s="193"/>
      <c r="AX5667" s="193"/>
      <c r="AY5667" s="193"/>
      <c r="AZ5667" s="193"/>
      <c r="BA5667" s="193"/>
      <c r="BB5667" s="193"/>
      <c r="BC5667" s="193"/>
      <c r="BD5667" s="193"/>
      <c r="BE5667" s="315"/>
      <c r="BF5667" s="315"/>
      <c r="BG5667" s="315"/>
      <c r="BH5667" s="315"/>
      <c r="BI5667" s="315"/>
      <c r="BJ5667" s="315"/>
      <c r="BK5667" s="315"/>
    </row>
    <row r="5668" spans="17:63" x14ac:dyDescent="0.25">
      <c r="Q5668" s="240"/>
      <c r="R5668" s="99"/>
      <c r="S5668" s="99"/>
      <c r="T5668" s="99"/>
      <c r="U5668" s="99"/>
      <c r="V5668" s="99"/>
      <c r="W5668" s="99"/>
      <c r="X5668" s="258"/>
      <c r="Y5668" s="258"/>
      <c r="Z5668" s="258"/>
      <c r="AA5668" s="258"/>
      <c r="AB5668" s="258"/>
      <c r="AC5668" s="258"/>
      <c r="AD5668" s="258"/>
      <c r="AE5668" s="258"/>
      <c r="AF5668" s="258"/>
      <c r="AG5668" s="258"/>
      <c r="AH5668" s="258"/>
      <c r="AI5668" s="258"/>
      <c r="AJ5668" s="258"/>
      <c r="AK5668" s="258"/>
      <c r="AL5668" s="258"/>
      <c r="AM5668" s="258"/>
      <c r="AN5668" s="258"/>
      <c r="AO5668" s="258"/>
      <c r="AP5668" s="258"/>
      <c r="AQ5668" s="258"/>
      <c r="AR5668" s="258"/>
      <c r="AT5668" s="193"/>
      <c r="AU5668" s="193"/>
      <c r="AV5668" s="193"/>
      <c r="AW5668" s="193"/>
      <c r="AX5668" s="193"/>
      <c r="AY5668" s="193"/>
      <c r="AZ5668" s="193"/>
      <c r="BA5668" s="193"/>
      <c r="BB5668" s="193"/>
      <c r="BC5668" s="193"/>
      <c r="BD5668" s="193"/>
      <c r="BE5668" s="315"/>
      <c r="BF5668" s="315"/>
      <c r="BG5668" s="315"/>
      <c r="BH5668" s="315"/>
      <c r="BI5668" s="315"/>
      <c r="BJ5668" s="315"/>
      <c r="BK5668" s="315"/>
    </row>
    <row r="5669" spans="17:63" x14ac:dyDescent="0.25">
      <c r="Q5669" s="240"/>
      <c r="R5669" s="99"/>
      <c r="S5669" s="99"/>
      <c r="T5669" s="99"/>
      <c r="U5669" s="99"/>
      <c r="V5669" s="99"/>
      <c r="W5669" s="99"/>
      <c r="X5669" s="258"/>
      <c r="Y5669" s="258"/>
      <c r="Z5669" s="258"/>
      <c r="AA5669" s="258"/>
      <c r="AB5669" s="258"/>
      <c r="AC5669" s="258"/>
      <c r="AD5669" s="258"/>
      <c r="AE5669" s="258"/>
      <c r="AF5669" s="258"/>
      <c r="AG5669" s="258"/>
      <c r="AH5669" s="258"/>
      <c r="AI5669" s="258"/>
      <c r="AJ5669" s="258"/>
      <c r="AK5669" s="258"/>
      <c r="AL5669" s="258"/>
      <c r="AM5669" s="258"/>
      <c r="AN5669" s="258"/>
      <c r="AO5669" s="258"/>
      <c r="AP5669" s="258"/>
      <c r="AQ5669" s="258"/>
      <c r="AR5669" s="258"/>
      <c r="AT5669" s="193"/>
      <c r="AU5669" s="193"/>
      <c r="AV5669" s="193"/>
      <c r="AW5669" s="193"/>
      <c r="AX5669" s="193"/>
      <c r="AY5669" s="193"/>
      <c r="AZ5669" s="193"/>
      <c r="BA5669" s="193"/>
      <c r="BB5669" s="193"/>
      <c r="BC5669" s="193"/>
      <c r="BD5669" s="193"/>
      <c r="BE5669" s="315"/>
      <c r="BF5669" s="315"/>
      <c r="BG5669" s="315"/>
      <c r="BH5669" s="315"/>
      <c r="BI5669" s="315"/>
      <c r="BJ5669" s="315"/>
      <c r="BK5669" s="315"/>
    </row>
    <row r="5670" spans="17:63" x14ac:dyDescent="0.25">
      <c r="Q5670" s="240"/>
      <c r="R5670" s="99"/>
      <c r="S5670" s="99"/>
      <c r="T5670" s="99"/>
      <c r="U5670" s="99"/>
      <c r="V5670" s="99"/>
      <c r="W5670" s="99"/>
      <c r="X5670" s="258"/>
      <c r="Y5670" s="258"/>
      <c r="Z5670" s="258"/>
      <c r="AA5670" s="258"/>
      <c r="AB5670" s="258"/>
      <c r="AC5670" s="258"/>
      <c r="AD5670" s="258"/>
      <c r="AE5670" s="258"/>
      <c r="AF5670" s="258"/>
      <c r="AG5670" s="258"/>
      <c r="AH5670" s="258"/>
      <c r="AI5670" s="258"/>
      <c r="AJ5670" s="258"/>
      <c r="AK5670" s="258"/>
      <c r="AL5670" s="258"/>
      <c r="AM5670" s="258"/>
      <c r="AN5670" s="258"/>
      <c r="AO5670" s="258"/>
      <c r="AP5670" s="258"/>
      <c r="AQ5670" s="258"/>
      <c r="AR5670" s="258"/>
      <c r="AT5670" s="193"/>
      <c r="AU5670" s="193"/>
      <c r="AV5670" s="193"/>
      <c r="AW5670" s="193"/>
      <c r="AX5670" s="193"/>
      <c r="AY5670" s="193"/>
      <c r="AZ5670" s="193"/>
      <c r="BA5670" s="193"/>
      <c r="BB5670" s="193"/>
      <c r="BC5670" s="193"/>
      <c r="BD5670" s="193"/>
      <c r="BE5670" s="315"/>
      <c r="BF5670" s="315"/>
      <c r="BG5670" s="315"/>
      <c r="BH5670" s="315"/>
      <c r="BI5670" s="315"/>
      <c r="BJ5670" s="315"/>
      <c r="BK5670" s="315"/>
    </row>
    <row r="5671" spans="17:63" x14ac:dyDescent="0.25">
      <c r="Q5671" s="240"/>
      <c r="R5671" s="99"/>
      <c r="S5671" s="99"/>
      <c r="T5671" s="99"/>
      <c r="U5671" s="99"/>
      <c r="V5671" s="99"/>
      <c r="W5671" s="99"/>
      <c r="X5671" s="258"/>
      <c r="Y5671" s="258"/>
      <c r="Z5671" s="258"/>
      <c r="AA5671" s="258"/>
      <c r="AB5671" s="258"/>
      <c r="AC5671" s="258"/>
      <c r="AD5671" s="258"/>
      <c r="AE5671" s="258"/>
      <c r="AF5671" s="258"/>
      <c r="AG5671" s="258"/>
      <c r="AH5671" s="258"/>
      <c r="AI5671" s="258"/>
      <c r="AJ5671" s="258"/>
      <c r="AK5671" s="258"/>
      <c r="AL5671" s="258"/>
      <c r="AM5671" s="258"/>
      <c r="AN5671" s="258"/>
      <c r="AO5671" s="258"/>
      <c r="AP5671" s="258"/>
      <c r="AQ5671" s="258"/>
      <c r="AR5671" s="258"/>
      <c r="AT5671" s="193"/>
      <c r="AU5671" s="193"/>
      <c r="AV5671" s="193"/>
      <c r="AW5671" s="193"/>
      <c r="AX5671" s="193"/>
      <c r="AY5671" s="193"/>
      <c r="AZ5671" s="193"/>
      <c r="BA5671" s="193"/>
      <c r="BB5671" s="193"/>
      <c r="BC5671" s="193"/>
      <c r="BD5671" s="193"/>
      <c r="BE5671" s="315"/>
      <c r="BF5671" s="315"/>
      <c r="BG5671" s="315"/>
      <c r="BH5671" s="315"/>
      <c r="BI5671" s="315"/>
      <c r="BJ5671" s="315"/>
      <c r="BK5671" s="315"/>
    </row>
    <row r="5672" spans="17:63" x14ac:dyDescent="0.25">
      <c r="Q5672" s="240"/>
      <c r="R5672" s="99"/>
      <c r="S5672" s="99"/>
      <c r="T5672" s="99"/>
      <c r="U5672" s="99"/>
      <c r="V5672" s="99"/>
      <c r="W5672" s="99"/>
      <c r="X5672" s="258"/>
      <c r="Y5672" s="258"/>
      <c r="Z5672" s="258"/>
      <c r="AA5672" s="258"/>
      <c r="AB5672" s="258"/>
      <c r="AC5672" s="258"/>
      <c r="AD5672" s="258"/>
      <c r="AE5672" s="258"/>
      <c r="AF5672" s="258"/>
      <c r="AG5672" s="258"/>
      <c r="AH5672" s="258"/>
      <c r="AI5672" s="258"/>
      <c r="AJ5672" s="258"/>
      <c r="AK5672" s="258"/>
      <c r="AL5672" s="258"/>
      <c r="AM5672" s="258"/>
      <c r="AN5672" s="258"/>
      <c r="AO5672" s="258"/>
      <c r="AP5672" s="258"/>
      <c r="AQ5672" s="258"/>
      <c r="AR5672" s="258"/>
      <c r="AT5672" s="193"/>
      <c r="AU5672" s="193"/>
      <c r="AV5672" s="193"/>
      <c r="AW5672" s="193"/>
      <c r="AX5672" s="193"/>
      <c r="AY5672" s="193"/>
      <c r="AZ5672" s="193"/>
      <c r="BA5672" s="193"/>
      <c r="BB5672" s="193"/>
      <c r="BC5672" s="193"/>
      <c r="BD5672" s="193"/>
      <c r="BE5672" s="315"/>
      <c r="BF5672" s="315"/>
      <c r="BG5672" s="315"/>
      <c r="BH5672" s="315"/>
      <c r="BI5672" s="315"/>
      <c r="BJ5672" s="315"/>
      <c r="BK5672" s="315"/>
    </row>
    <row r="5673" spans="17:63" x14ac:dyDescent="0.25">
      <c r="Q5673" s="240"/>
      <c r="R5673" s="99"/>
      <c r="S5673" s="99"/>
      <c r="T5673" s="99"/>
      <c r="U5673" s="99"/>
      <c r="V5673" s="99"/>
      <c r="W5673" s="99"/>
      <c r="X5673" s="258"/>
      <c r="Y5673" s="258"/>
      <c r="Z5673" s="258"/>
      <c r="AA5673" s="258"/>
      <c r="AB5673" s="258"/>
      <c r="AC5673" s="258"/>
      <c r="AD5673" s="258"/>
      <c r="AE5673" s="258"/>
      <c r="AF5673" s="258"/>
      <c r="AG5673" s="258"/>
      <c r="AH5673" s="258"/>
      <c r="AI5673" s="258"/>
      <c r="AJ5673" s="258"/>
      <c r="AK5673" s="258"/>
      <c r="AL5673" s="258"/>
      <c r="AM5673" s="258"/>
      <c r="AN5673" s="258"/>
      <c r="AO5673" s="258"/>
      <c r="AP5673" s="258"/>
      <c r="AQ5673" s="258"/>
      <c r="AR5673" s="258"/>
      <c r="AT5673" s="193"/>
      <c r="AU5673" s="193"/>
      <c r="AV5673" s="193"/>
      <c r="AW5673" s="193"/>
      <c r="AX5673" s="193"/>
      <c r="AY5673" s="193"/>
      <c r="AZ5673" s="193"/>
      <c r="BA5673" s="193"/>
      <c r="BB5673" s="193"/>
      <c r="BC5673" s="193"/>
      <c r="BD5673" s="193"/>
      <c r="BE5673" s="315"/>
      <c r="BF5673" s="315"/>
      <c r="BG5673" s="315"/>
      <c r="BH5673" s="315"/>
      <c r="BI5673" s="315"/>
      <c r="BJ5673" s="315"/>
      <c r="BK5673" s="315"/>
    </row>
    <row r="5674" spans="17:63" x14ac:dyDescent="0.25">
      <c r="Q5674" s="240"/>
      <c r="R5674" s="99"/>
      <c r="S5674" s="99"/>
      <c r="T5674" s="99"/>
      <c r="U5674" s="99"/>
      <c r="V5674" s="99"/>
      <c r="W5674" s="99"/>
      <c r="X5674" s="258"/>
      <c r="Y5674" s="258"/>
      <c r="Z5674" s="258"/>
      <c r="AA5674" s="258"/>
      <c r="AB5674" s="258"/>
      <c r="AC5674" s="258"/>
      <c r="AD5674" s="258"/>
      <c r="AE5674" s="258"/>
      <c r="AF5674" s="258"/>
      <c r="AG5674" s="258"/>
      <c r="AH5674" s="258"/>
      <c r="AI5674" s="258"/>
      <c r="AJ5674" s="258"/>
      <c r="AK5674" s="258"/>
      <c r="AL5674" s="258"/>
      <c r="AM5674" s="258"/>
      <c r="AN5674" s="258"/>
      <c r="AO5674" s="258"/>
      <c r="AP5674" s="258"/>
      <c r="AQ5674" s="258"/>
      <c r="AR5674" s="258"/>
      <c r="AT5674" s="193"/>
      <c r="AU5674" s="193"/>
      <c r="AV5674" s="193"/>
      <c r="AW5674" s="193"/>
      <c r="AX5674" s="193"/>
      <c r="AY5674" s="193"/>
      <c r="AZ5674" s="193"/>
      <c r="BA5674" s="193"/>
      <c r="BB5674" s="193"/>
      <c r="BC5674" s="193"/>
      <c r="BD5674" s="193"/>
      <c r="BE5674" s="315"/>
      <c r="BF5674" s="315"/>
      <c r="BG5674" s="315"/>
      <c r="BH5674" s="315"/>
      <c r="BI5674" s="315"/>
      <c r="BJ5674" s="315"/>
      <c r="BK5674" s="315"/>
    </row>
    <row r="5675" spans="17:63" x14ac:dyDescent="0.25">
      <c r="Q5675" s="240"/>
      <c r="R5675" s="99"/>
      <c r="S5675" s="99"/>
      <c r="T5675" s="99"/>
      <c r="U5675" s="99"/>
      <c r="V5675" s="99"/>
      <c r="W5675" s="99"/>
      <c r="X5675" s="258"/>
      <c r="Y5675" s="258"/>
      <c r="Z5675" s="258"/>
      <c r="AA5675" s="258"/>
      <c r="AB5675" s="258"/>
      <c r="AC5675" s="258"/>
      <c r="AD5675" s="258"/>
      <c r="AE5675" s="258"/>
      <c r="AF5675" s="258"/>
      <c r="AG5675" s="258"/>
      <c r="AH5675" s="258"/>
      <c r="AI5675" s="258"/>
      <c r="AJ5675" s="258"/>
      <c r="AK5675" s="258"/>
      <c r="AL5675" s="258"/>
      <c r="AM5675" s="258"/>
      <c r="AN5675" s="258"/>
      <c r="AO5675" s="258"/>
      <c r="AP5675" s="258"/>
      <c r="AQ5675" s="258"/>
      <c r="AR5675" s="258"/>
      <c r="AT5675" s="193"/>
      <c r="AU5675" s="193"/>
      <c r="AV5675" s="193"/>
      <c r="AW5675" s="193"/>
      <c r="AX5675" s="193"/>
      <c r="AY5675" s="193"/>
      <c r="AZ5675" s="193"/>
      <c r="BA5675" s="193"/>
      <c r="BB5675" s="193"/>
      <c r="BC5675" s="193"/>
      <c r="BD5675" s="193"/>
      <c r="BE5675" s="315"/>
      <c r="BF5675" s="315"/>
      <c r="BG5675" s="315"/>
      <c r="BH5675" s="315"/>
      <c r="BI5675" s="315"/>
      <c r="BJ5675" s="315"/>
      <c r="BK5675" s="315"/>
    </row>
    <row r="5676" spans="17:63" x14ac:dyDescent="0.25">
      <c r="Q5676" s="240"/>
      <c r="R5676" s="99"/>
      <c r="S5676" s="99"/>
      <c r="T5676" s="99"/>
      <c r="U5676" s="99"/>
      <c r="V5676" s="99"/>
      <c r="W5676" s="99"/>
      <c r="X5676" s="258"/>
      <c r="Y5676" s="258"/>
      <c r="Z5676" s="258"/>
      <c r="AA5676" s="258"/>
      <c r="AB5676" s="258"/>
      <c r="AC5676" s="258"/>
      <c r="AD5676" s="258"/>
      <c r="AE5676" s="258"/>
      <c r="AF5676" s="258"/>
      <c r="AG5676" s="258"/>
      <c r="AH5676" s="258"/>
      <c r="AI5676" s="258"/>
      <c r="AJ5676" s="258"/>
      <c r="AK5676" s="258"/>
      <c r="AL5676" s="258"/>
      <c r="AM5676" s="258"/>
      <c r="AN5676" s="258"/>
      <c r="AO5676" s="258"/>
      <c r="AP5676" s="258"/>
      <c r="AQ5676" s="258"/>
      <c r="AR5676" s="258"/>
      <c r="AT5676" s="193"/>
      <c r="AU5676" s="193"/>
      <c r="AV5676" s="193"/>
      <c r="AW5676" s="193"/>
      <c r="AX5676" s="193"/>
      <c r="AY5676" s="193"/>
      <c r="AZ5676" s="193"/>
      <c r="BA5676" s="193"/>
      <c r="BB5676" s="193"/>
      <c r="BC5676" s="193"/>
      <c r="BD5676" s="193"/>
      <c r="BE5676" s="315"/>
      <c r="BF5676" s="315"/>
      <c r="BG5676" s="315"/>
      <c r="BH5676" s="315"/>
      <c r="BI5676" s="315"/>
      <c r="BJ5676" s="315"/>
      <c r="BK5676" s="315"/>
    </row>
    <row r="5677" spans="17:63" x14ac:dyDescent="0.25">
      <c r="Q5677" s="240"/>
      <c r="R5677" s="99"/>
      <c r="S5677" s="99"/>
      <c r="T5677" s="99"/>
      <c r="U5677" s="99"/>
      <c r="V5677" s="99"/>
      <c r="W5677" s="99"/>
      <c r="X5677" s="258"/>
      <c r="Y5677" s="258"/>
      <c r="Z5677" s="258"/>
      <c r="AA5677" s="258"/>
      <c r="AB5677" s="258"/>
      <c r="AC5677" s="258"/>
      <c r="AD5677" s="258"/>
      <c r="AE5677" s="258"/>
      <c r="AF5677" s="258"/>
      <c r="AG5677" s="258"/>
      <c r="AH5677" s="258"/>
      <c r="AI5677" s="258"/>
      <c r="AJ5677" s="258"/>
      <c r="AK5677" s="258"/>
      <c r="AL5677" s="258"/>
      <c r="AM5677" s="258"/>
      <c r="AN5677" s="258"/>
      <c r="AO5677" s="258"/>
      <c r="AP5677" s="258"/>
      <c r="AQ5677" s="258"/>
      <c r="AR5677" s="258"/>
      <c r="AT5677" s="193"/>
      <c r="AU5677" s="193"/>
      <c r="AV5677" s="193"/>
      <c r="AW5677" s="193"/>
      <c r="AX5677" s="193"/>
      <c r="AY5677" s="193"/>
      <c r="AZ5677" s="193"/>
      <c r="BA5677" s="193"/>
      <c r="BB5677" s="193"/>
      <c r="BC5677" s="193"/>
      <c r="BD5677" s="193"/>
      <c r="BE5677" s="315"/>
      <c r="BF5677" s="315"/>
      <c r="BG5677" s="315"/>
      <c r="BH5677" s="315"/>
      <c r="BI5677" s="315"/>
      <c r="BJ5677" s="315"/>
      <c r="BK5677" s="315"/>
    </row>
    <row r="5678" spans="17:63" x14ac:dyDescent="0.25">
      <c r="Q5678" s="240"/>
      <c r="R5678" s="99"/>
      <c r="S5678" s="99"/>
      <c r="T5678" s="99"/>
      <c r="U5678" s="99"/>
      <c r="V5678" s="99"/>
      <c r="W5678" s="99"/>
      <c r="X5678" s="258"/>
      <c r="Y5678" s="258"/>
      <c r="Z5678" s="258"/>
      <c r="AA5678" s="258"/>
      <c r="AB5678" s="258"/>
      <c r="AC5678" s="258"/>
      <c r="AD5678" s="258"/>
      <c r="AE5678" s="258"/>
      <c r="AF5678" s="258"/>
      <c r="AG5678" s="258"/>
      <c r="AH5678" s="258"/>
      <c r="AI5678" s="258"/>
      <c r="AJ5678" s="258"/>
      <c r="AK5678" s="258"/>
      <c r="AL5678" s="258"/>
      <c r="AM5678" s="258"/>
      <c r="AN5678" s="258"/>
      <c r="AO5678" s="258"/>
      <c r="AP5678" s="258"/>
      <c r="AQ5678" s="258"/>
      <c r="AR5678" s="258"/>
      <c r="AT5678" s="193"/>
      <c r="AU5678" s="193"/>
      <c r="AV5678" s="193"/>
      <c r="AW5678" s="193"/>
      <c r="AX5678" s="193"/>
      <c r="AY5678" s="193"/>
      <c r="AZ5678" s="193"/>
      <c r="BA5678" s="193"/>
      <c r="BB5678" s="193"/>
      <c r="BC5678" s="193"/>
      <c r="BD5678" s="193"/>
      <c r="BE5678" s="315"/>
      <c r="BF5678" s="315"/>
      <c r="BG5678" s="315"/>
      <c r="BH5678" s="315"/>
      <c r="BI5678" s="315"/>
      <c r="BJ5678" s="315"/>
      <c r="BK5678" s="315"/>
    </row>
    <row r="5679" spans="17:63" x14ac:dyDescent="0.25">
      <c r="Q5679" s="240"/>
      <c r="R5679" s="99"/>
      <c r="S5679" s="99"/>
      <c r="T5679" s="99"/>
      <c r="U5679" s="99"/>
      <c r="V5679" s="99"/>
      <c r="W5679" s="99"/>
      <c r="X5679" s="258"/>
      <c r="Y5679" s="258"/>
      <c r="Z5679" s="258"/>
      <c r="AA5679" s="258"/>
      <c r="AB5679" s="258"/>
      <c r="AC5679" s="258"/>
      <c r="AD5679" s="258"/>
      <c r="AE5679" s="258"/>
      <c r="AF5679" s="258"/>
      <c r="AG5679" s="258"/>
      <c r="AH5679" s="258"/>
      <c r="AI5679" s="258"/>
      <c r="AJ5679" s="258"/>
      <c r="AK5679" s="258"/>
      <c r="AL5679" s="258"/>
      <c r="AM5679" s="258"/>
      <c r="AN5679" s="258"/>
      <c r="AO5679" s="258"/>
      <c r="AP5679" s="258"/>
      <c r="AQ5679" s="258"/>
      <c r="AR5679" s="258"/>
      <c r="AT5679" s="193"/>
      <c r="AU5679" s="193"/>
      <c r="AV5679" s="193"/>
      <c r="AW5679" s="193"/>
      <c r="AX5679" s="193"/>
      <c r="AY5679" s="193"/>
      <c r="AZ5679" s="193"/>
      <c r="BA5679" s="193"/>
      <c r="BB5679" s="193"/>
      <c r="BC5679" s="193"/>
      <c r="BD5679" s="193"/>
      <c r="BE5679" s="315"/>
      <c r="BF5679" s="315"/>
      <c r="BG5679" s="315"/>
      <c r="BH5679" s="315"/>
      <c r="BI5679" s="315"/>
      <c r="BJ5679" s="315"/>
      <c r="BK5679" s="315"/>
    </row>
    <row r="5680" spans="17:63" x14ac:dyDescent="0.25">
      <c r="Q5680" s="240"/>
      <c r="R5680" s="99"/>
      <c r="S5680" s="99"/>
      <c r="T5680" s="99"/>
      <c r="U5680" s="99"/>
      <c r="V5680" s="99"/>
      <c r="W5680" s="99"/>
      <c r="X5680" s="258"/>
      <c r="Y5680" s="258"/>
      <c r="Z5680" s="258"/>
      <c r="AA5680" s="258"/>
      <c r="AB5680" s="258"/>
      <c r="AC5680" s="258"/>
      <c r="AD5680" s="258"/>
      <c r="AE5680" s="258"/>
      <c r="AF5680" s="258"/>
      <c r="AG5680" s="258"/>
      <c r="AH5680" s="258"/>
      <c r="AI5680" s="258"/>
      <c r="AJ5680" s="258"/>
      <c r="AK5680" s="258"/>
      <c r="AL5680" s="258"/>
      <c r="AM5680" s="258"/>
      <c r="AN5680" s="258"/>
      <c r="AO5680" s="258"/>
      <c r="AP5680" s="258"/>
      <c r="AQ5680" s="258"/>
      <c r="AR5680" s="258"/>
      <c r="AT5680" s="193"/>
      <c r="AU5680" s="193"/>
      <c r="AV5680" s="193"/>
      <c r="AW5680" s="193"/>
      <c r="AX5680" s="193"/>
      <c r="AY5680" s="193"/>
      <c r="AZ5680" s="193"/>
      <c r="BA5680" s="193"/>
      <c r="BB5680" s="193"/>
      <c r="BC5680" s="193"/>
      <c r="BD5680" s="193"/>
      <c r="BE5680" s="315"/>
      <c r="BF5680" s="315"/>
      <c r="BG5680" s="315"/>
      <c r="BH5680" s="315"/>
      <c r="BI5680" s="315"/>
      <c r="BJ5680" s="315"/>
      <c r="BK5680" s="315"/>
    </row>
    <row r="5681" spans="17:63" x14ac:dyDescent="0.25">
      <c r="Q5681" s="240"/>
      <c r="R5681" s="99"/>
      <c r="S5681" s="99"/>
      <c r="T5681" s="99"/>
      <c r="U5681" s="99"/>
      <c r="V5681" s="99"/>
      <c r="W5681" s="99"/>
      <c r="X5681" s="258"/>
      <c r="Y5681" s="258"/>
      <c r="Z5681" s="258"/>
      <c r="AA5681" s="258"/>
      <c r="AB5681" s="258"/>
      <c r="AC5681" s="258"/>
      <c r="AD5681" s="258"/>
      <c r="AE5681" s="258"/>
      <c r="AF5681" s="258"/>
      <c r="AG5681" s="258"/>
      <c r="AH5681" s="258"/>
      <c r="AI5681" s="258"/>
      <c r="AJ5681" s="258"/>
      <c r="AK5681" s="258"/>
      <c r="AL5681" s="258"/>
      <c r="AM5681" s="258"/>
      <c r="AN5681" s="258"/>
      <c r="AO5681" s="258"/>
      <c r="AP5681" s="258"/>
      <c r="AQ5681" s="258"/>
      <c r="AR5681" s="258"/>
      <c r="AT5681" s="193"/>
      <c r="AU5681" s="193"/>
      <c r="AV5681" s="193"/>
      <c r="AW5681" s="193"/>
      <c r="AX5681" s="193"/>
      <c r="AY5681" s="193"/>
      <c r="AZ5681" s="193"/>
      <c r="BA5681" s="193"/>
      <c r="BB5681" s="193"/>
      <c r="BC5681" s="193"/>
      <c r="BD5681" s="193"/>
      <c r="BE5681" s="315"/>
      <c r="BF5681" s="315"/>
      <c r="BG5681" s="315"/>
      <c r="BH5681" s="315"/>
      <c r="BI5681" s="315"/>
      <c r="BJ5681" s="315"/>
      <c r="BK5681" s="315"/>
    </row>
    <row r="5682" spans="17:63" x14ac:dyDescent="0.25">
      <c r="Q5682" s="240"/>
      <c r="R5682" s="99"/>
      <c r="S5682" s="99"/>
      <c r="T5682" s="99"/>
      <c r="U5682" s="99"/>
      <c r="V5682" s="99"/>
      <c r="W5682" s="99"/>
      <c r="X5682" s="258"/>
      <c r="Y5682" s="258"/>
      <c r="Z5682" s="258"/>
      <c r="AA5682" s="258"/>
      <c r="AB5682" s="258"/>
      <c r="AC5682" s="258"/>
      <c r="AD5682" s="258"/>
      <c r="AE5682" s="258"/>
      <c r="AF5682" s="258"/>
      <c r="AG5682" s="258"/>
      <c r="AH5682" s="258"/>
      <c r="AI5682" s="258"/>
      <c r="AJ5682" s="258"/>
      <c r="AK5682" s="258"/>
      <c r="AL5682" s="258"/>
      <c r="AM5682" s="258"/>
      <c r="AN5682" s="258"/>
      <c r="AO5682" s="258"/>
      <c r="AP5682" s="258"/>
      <c r="AQ5682" s="258"/>
      <c r="AR5682" s="258"/>
      <c r="AT5682" s="193"/>
      <c r="AU5682" s="193"/>
      <c r="AV5682" s="193"/>
      <c r="AW5682" s="193"/>
      <c r="AX5682" s="193"/>
      <c r="AY5682" s="193"/>
      <c r="AZ5682" s="193"/>
      <c r="BA5682" s="193"/>
      <c r="BB5682" s="193"/>
      <c r="BC5682" s="193"/>
      <c r="BD5682" s="193"/>
      <c r="BE5682" s="315"/>
      <c r="BF5682" s="315"/>
      <c r="BG5682" s="315"/>
      <c r="BH5682" s="315"/>
      <c r="BI5682" s="315"/>
      <c r="BJ5682" s="315"/>
      <c r="BK5682" s="315"/>
    </row>
    <row r="5683" spans="17:63" x14ac:dyDescent="0.25">
      <c r="Q5683" s="240"/>
      <c r="R5683" s="99"/>
      <c r="S5683" s="99"/>
      <c r="T5683" s="99"/>
      <c r="U5683" s="99"/>
      <c r="V5683" s="99"/>
      <c r="W5683" s="99"/>
      <c r="X5683" s="258"/>
      <c r="Y5683" s="258"/>
      <c r="Z5683" s="258"/>
      <c r="AA5683" s="258"/>
      <c r="AB5683" s="258"/>
      <c r="AC5683" s="258"/>
      <c r="AD5683" s="258"/>
      <c r="AE5683" s="258"/>
      <c r="AF5683" s="258"/>
      <c r="AG5683" s="258"/>
      <c r="AH5683" s="258"/>
      <c r="AI5683" s="258"/>
      <c r="AJ5683" s="258"/>
      <c r="AK5683" s="258"/>
      <c r="AL5683" s="258"/>
      <c r="AM5683" s="258"/>
      <c r="AN5683" s="258"/>
      <c r="AO5683" s="258"/>
      <c r="AP5683" s="258"/>
      <c r="AQ5683" s="258"/>
      <c r="AR5683" s="258"/>
      <c r="AT5683" s="193"/>
      <c r="AU5683" s="193"/>
      <c r="AV5683" s="193"/>
      <c r="AW5683" s="193"/>
      <c r="AX5683" s="193"/>
      <c r="AY5683" s="193"/>
      <c r="AZ5683" s="193"/>
      <c r="BA5683" s="193"/>
      <c r="BB5683" s="193"/>
      <c r="BC5683" s="193"/>
      <c r="BD5683" s="193"/>
      <c r="BE5683" s="315"/>
      <c r="BF5683" s="315"/>
      <c r="BG5683" s="315"/>
      <c r="BH5683" s="315"/>
      <c r="BI5683" s="315"/>
      <c r="BJ5683" s="315"/>
      <c r="BK5683" s="315"/>
    </row>
    <row r="5684" spans="17:63" x14ac:dyDescent="0.25">
      <c r="Q5684" s="240"/>
      <c r="R5684" s="99"/>
      <c r="S5684" s="99"/>
      <c r="T5684" s="99"/>
      <c r="U5684" s="99"/>
      <c r="V5684" s="99"/>
      <c r="W5684" s="99"/>
      <c r="X5684" s="258"/>
      <c r="Y5684" s="258"/>
      <c r="Z5684" s="258"/>
      <c r="AA5684" s="258"/>
      <c r="AB5684" s="258"/>
      <c r="AC5684" s="258"/>
      <c r="AD5684" s="258"/>
      <c r="AE5684" s="258"/>
      <c r="AF5684" s="258"/>
      <c r="AG5684" s="258"/>
      <c r="AH5684" s="258"/>
      <c r="AI5684" s="258"/>
      <c r="AJ5684" s="258"/>
      <c r="AK5684" s="258"/>
      <c r="AL5684" s="258"/>
      <c r="AM5684" s="258"/>
      <c r="AN5684" s="258"/>
      <c r="AO5684" s="258"/>
      <c r="AP5684" s="258"/>
      <c r="AQ5684" s="258"/>
      <c r="AR5684" s="258"/>
      <c r="AT5684" s="193"/>
      <c r="AU5684" s="193"/>
      <c r="AV5684" s="193"/>
      <c r="AW5684" s="193"/>
      <c r="AX5684" s="193"/>
      <c r="AY5684" s="193"/>
      <c r="AZ5684" s="193"/>
      <c r="BA5684" s="193"/>
      <c r="BB5684" s="193"/>
      <c r="BC5684" s="193"/>
      <c r="BD5684" s="193"/>
      <c r="BE5684" s="315"/>
      <c r="BF5684" s="315"/>
      <c r="BG5684" s="315"/>
      <c r="BH5684" s="315"/>
      <c r="BI5684" s="315"/>
      <c r="BJ5684" s="315"/>
      <c r="BK5684" s="315"/>
    </row>
    <row r="5685" spans="17:63" x14ac:dyDescent="0.25">
      <c r="Q5685" s="240"/>
      <c r="R5685" s="99"/>
      <c r="S5685" s="99"/>
      <c r="T5685" s="99"/>
      <c r="U5685" s="99"/>
      <c r="V5685" s="99"/>
      <c r="W5685" s="99"/>
      <c r="X5685" s="258"/>
      <c r="Y5685" s="258"/>
      <c r="Z5685" s="258"/>
      <c r="AA5685" s="258"/>
      <c r="AB5685" s="258"/>
      <c r="AC5685" s="258"/>
      <c r="AD5685" s="258"/>
      <c r="AE5685" s="258"/>
      <c r="AF5685" s="258"/>
      <c r="AG5685" s="258"/>
      <c r="AH5685" s="258"/>
      <c r="AI5685" s="258"/>
      <c r="AJ5685" s="258"/>
      <c r="AK5685" s="258"/>
      <c r="AL5685" s="258"/>
      <c r="AM5685" s="258"/>
      <c r="AN5685" s="258"/>
      <c r="AO5685" s="258"/>
      <c r="AP5685" s="258"/>
      <c r="AQ5685" s="258"/>
      <c r="AR5685" s="258"/>
      <c r="AT5685" s="193"/>
      <c r="AU5685" s="193"/>
      <c r="AV5685" s="193"/>
      <c r="AW5685" s="193"/>
      <c r="AX5685" s="193"/>
      <c r="AY5685" s="193"/>
      <c r="AZ5685" s="193"/>
      <c r="BA5685" s="193"/>
      <c r="BB5685" s="193"/>
      <c r="BC5685" s="193"/>
      <c r="BD5685" s="193"/>
      <c r="BE5685" s="315"/>
      <c r="BF5685" s="315"/>
      <c r="BG5685" s="315"/>
      <c r="BH5685" s="315"/>
      <c r="BI5685" s="315"/>
      <c r="BJ5685" s="315"/>
      <c r="BK5685" s="315"/>
    </row>
    <row r="5686" spans="17:63" x14ac:dyDescent="0.25">
      <c r="Q5686" s="240"/>
      <c r="R5686" s="99"/>
      <c r="S5686" s="99"/>
      <c r="T5686" s="99"/>
      <c r="U5686" s="99"/>
      <c r="V5686" s="99"/>
      <c r="W5686" s="99"/>
      <c r="X5686" s="258"/>
      <c r="Y5686" s="258"/>
      <c r="Z5686" s="258"/>
      <c r="AA5686" s="258"/>
      <c r="AB5686" s="258"/>
      <c r="AC5686" s="258"/>
      <c r="AD5686" s="258"/>
      <c r="AE5686" s="258"/>
      <c r="AF5686" s="258"/>
      <c r="AG5686" s="258"/>
      <c r="AH5686" s="258"/>
      <c r="AI5686" s="258"/>
      <c r="AJ5686" s="258"/>
      <c r="AK5686" s="258"/>
      <c r="AL5686" s="258"/>
      <c r="AM5686" s="258"/>
      <c r="AN5686" s="258"/>
      <c r="AO5686" s="258"/>
      <c r="AP5686" s="258"/>
      <c r="AQ5686" s="258"/>
      <c r="AR5686" s="258"/>
      <c r="AT5686" s="193"/>
      <c r="AU5686" s="193"/>
      <c r="AV5686" s="193"/>
      <c r="AW5686" s="193"/>
      <c r="AX5686" s="193"/>
      <c r="AY5686" s="193"/>
      <c r="AZ5686" s="193"/>
      <c r="BA5686" s="193"/>
      <c r="BB5686" s="193"/>
      <c r="BC5686" s="193"/>
      <c r="BD5686" s="193"/>
      <c r="BE5686" s="315"/>
      <c r="BF5686" s="315"/>
      <c r="BG5686" s="315"/>
      <c r="BH5686" s="315"/>
      <c r="BI5686" s="315"/>
      <c r="BJ5686" s="315"/>
      <c r="BK5686" s="315"/>
    </row>
    <row r="5687" spans="17:63" x14ac:dyDescent="0.25">
      <c r="Q5687" s="240"/>
      <c r="R5687" s="99"/>
      <c r="S5687" s="99"/>
      <c r="T5687" s="99"/>
      <c r="U5687" s="99"/>
      <c r="V5687" s="99"/>
      <c r="W5687" s="99"/>
      <c r="X5687" s="258"/>
      <c r="Y5687" s="258"/>
      <c r="Z5687" s="258"/>
      <c r="AA5687" s="258"/>
      <c r="AB5687" s="258"/>
      <c r="AC5687" s="258"/>
      <c r="AD5687" s="258"/>
      <c r="AE5687" s="258"/>
      <c r="AF5687" s="258"/>
      <c r="AG5687" s="258"/>
      <c r="AH5687" s="258"/>
      <c r="AI5687" s="258"/>
      <c r="AJ5687" s="258"/>
      <c r="AK5687" s="258"/>
      <c r="AL5687" s="258"/>
      <c r="AM5687" s="258"/>
      <c r="AN5687" s="258"/>
      <c r="AO5687" s="258"/>
      <c r="AP5687" s="258"/>
      <c r="AQ5687" s="258"/>
      <c r="AR5687" s="258"/>
      <c r="AT5687" s="193"/>
      <c r="AU5687" s="193"/>
      <c r="AV5687" s="193"/>
      <c r="AW5687" s="193"/>
      <c r="AX5687" s="193"/>
      <c r="AY5687" s="193"/>
      <c r="AZ5687" s="193"/>
      <c r="BA5687" s="193"/>
      <c r="BB5687" s="193"/>
      <c r="BC5687" s="193"/>
      <c r="BD5687" s="193"/>
      <c r="BE5687" s="315"/>
      <c r="BF5687" s="315"/>
      <c r="BG5687" s="315"/>
      <c r="BH5687" s="315"/>
      <c r="BI5687" s="315"/>
      <c r="BJ5687" s="315"/>
      <c r="BK5687" s="315"/>
    </row>
    <row r="5688" spans="17:63" x14ac:dyDescent="0.25">
      <c r="Q5688" s="240"/>
      <c r="R5688" s="99"/>
      <c r="S5688" s="99"/>
      <c r="T5688" s="99"/>
      <c r="U5688" s="99"/>
      <c r="V5688" s="99"/>
      <c r="W5688" s="99"/>
      <c r="X5688" s="258"/>
      <c r="Y5688" s="258"/>
      <c r="Z5688" s="258"/>
      <c r="AA5688" s="258"/>
      <c r="AB5688" s="258"/>
      <c r="AC5688" s="258"/>
      <c r="AD5688" s="258"/>
      <c r="AE5688" s="258"/>
      <c r="AF5688" s="258"/>
      <c r="AG5688" s="258"/>
      <c r="AH5688" s="258"/>
      <c r="AI5688" s="258"/>
      <c r="AJ5688" s="258"/>
      <c r="AK5688" s="258"/>
      <c r="AL5688" s="258"/>
      <c r="AM5688" s="258"/>
      <c r="AN5688" s="258"/>
      <c r="AO5688" s="258"/>
      <c r="AP5688" s="258"/>
      <c r="AQ5688" s="258"/>
      <c r="AR5688" s="258"/>
      <c r="AT5688" s="193"/>
      <c r="AU5688" s="193"/>
      <c r="AV5688" s="193"/>
      <c r="AW5688" s="193"/>
      <c r="AX5688" s="193"/>
      <c r="AY5688" s="193"/>
      <c r="AZ5688" s="193"/>
      <c r="BA5688" s="193"/>
      <c r="BB5688" s="193"/>
      <c r="BC5688" s="193"/>
      <c r="BD5688" s="193"/>
      <c r="BE5688" s="315"/>
      <c r="BF5688" s="315"/>
      <c r="BG5688" s="315"/>
      <c r="BH5688" s="315"/>
      <c r="BI5688" s="315"/>
      <c r="BJ5688" s="315"/>
      <c r="BK5688" s="315"/>
    </row>
    <row r="5689" spans="17:63" x14ac:dyDescent="0.25">
      <c r="Q5689" s="240"/>
      <c r="R5689" s="99"/>
      <c r="S5689" s="99"/>
      <c r="T5689" s="99"/>
      <c r="U5689" s="99"/>
      <c r="V5689" s="99"/>
      <c r="W5689" s="99"/>
      <c r="X5689" s="258"/>
      <c r="Y5689" s="258"/>
      <c r="Z5689" s="258"/>
      <c r="AA5689" s="258"/>
      <c r="AB5689" s="258"/>
      <c r="AC5689" s="258"/>
      <c r="AD5689" s="258"/>
      <c r="AE5689" s="258"/>
      <c r="AF5689" s="258"/>
      <c r="AG5689" s="258"/>
      <c r="AH5689" s="258"/>
      <c r="AI5689" s="258"/>
      <c r="AJ5689" s="258"/>
      <c r="AK5689" s="258"/>
      <c r="AL5689" s="258"/>
      <c r="AM5689" s="258"/>
      <c r="AN5689" s="258"/>
      <c r="AO5689" s="258"/>
      <c r="AP5689" s="258"/>
      <c r="AQ5689" s="258"/>
      <c r="AR5689" s="258"/>
      <c r="AT5689" s="193"/>
      <c r="AU5689" s="193"/>
      <c r="AV5689" s="193"/>
      <c r="AW5689" s="193"/>
      <c r="AX5689" s="193"/>
      <c r="AY5689" s="193"/>
      <c r="AZ5689" s="193"/>
      <c r="BA5689" s="193"/>
      <c r="BB5689" s="193"/>
      <c r="BC5689" s="193"/>
      <c r="BD5689" s="193"/>
      <c r="BE5689" s="315"/>
      <c r="BF5689" s="315"/>
      <c r="BG5689" s="315"/>
      <c r="BH5689" s="315"/>
      <c r="BI5689" s="315"/>
      <c r="BJ5689" s="315"/>
      <c r="BK5689" s="315"/>
    </row>
    <row r="5690" spans="17:63" x14ac:dyDescent="0.25">
      <c r="Q5690" s="240"/>
      <c r="R5690" s="99"/>
      <c r="S5690" s="99"/>
      <c r="T5690" s="99"/>
      <c r="U5690" s="99"/>
      <c r="V5690" s="99"/>
      <c r="W5690" s="99"/>
      <c r="X5690" s="258"/>
      <c r="Y5690" s="258"/>
      <c r="Z5690" s="258"/>
      <c r="AA5690" s="258"/>
      <c r="AB5690" s="258"/>
      <c r="AC5690" s="258"/>
      <c r="AD5690" s="258"/>
      <c r="AE5690" s="258"/>
      <c r="AF5690" s="258"/>
      <c r="AG5690" s="258"/>
      <c r="AH5690" s="258"/>
      <c r="AI5690" s="258"/>
      <c r="AJ5690" s="258"/>
      <c r="AK5690" s="258"/>
      <c r="AL5690" s="258"/>
      <c r="AM5690" s="258"/>
      <c r="AN5690" s="258"/>
      <c r="AO5690" s="258"/>
      <c r="AP5690" s="258"/>
      <c r="AQ5690" s="258"/>
      <c r="AR5690" s="258"/>
      <c r="AT5690" s="193"/>
      <c r="AU5690" s="193"/>
      <c r="AV5690" s="193"/>
      <c r="AW5690" s="193"/>
      <c r="AX5690" s="193"/>
      <c r="AY5690" s="193"/>
      <c r="AZ5690" s="193"/>
      <c r="BA5690" s="193"/>
      <c r="BB5690" s="193"/>
      <c r="BC5690" s="193"/>
      <c r="BD5690" s="193"/>
      <c r="BE5690" s="315"/>
      <c r="BF5690" s="315"/>
      <c r="BG5690" s="315"/>
      <c r="BH5690" s="315"/>
      <c r="BI5690" s="315"/>
      <c r="BJ5690" s="315"/>
      <c r="BK5690" s="315"/>
    </row>
    <row r="5691" spans="17:63" x14ac:dyDescent="0.25">
      <c r="Q5691" s="240"/>
      <c r="R5691" s="99"/>
      <c r="S5691" s="99"/>
      <c r="T5691" s="99"/>
      <c r="U5691" s="99"/>
      <c r="V5691" s="99"/>
      <c r="W5691" s="99"/>
      <c r="X5691" s="258"/>
      <c r="Y5691" s="258"/>
      <c r="Z5691" s="258"/>
      <c r="AA5691" s="258"/>
      <c r="AB5691" s="258"/>
      <c r="AC5691" s="258"/>
      <c r="AD5691" s="258"/>
      <c r="AE5691" s="258"/>
      <c r="AF5691" s="258"/>
      <c r="AG5691" s="258"/>
      <c r="AH5691" s="258"/>
      <c r="AI5691" s="258"/>
      <c r="AJ5691" s="258"/>
      <c r="AK5691" s="258"/>
      <c r="AL5691" s="258"/>
      <c r="AM5691" s="258"/>
      <c r="AN5691" s="258"/>
      <c r="AO5691" s="258"/>
      <c r="AP5691" s="258"/>
      <c r="AQ5691" s="258"/>
      <c r="AR5691" s="258"/>
      <c r="AT5691" s="193"/>
      <c r="AU5691" s="193"/>
      <c r="AV5691" s="193"/>
      <c r="AW5691" s="193"/>
      <c r="AX5691" s="193"/>
      <c r="AY5691" s="193"/>
      <c r="AZ5691" s="193"/>
      <c r="BA5691" s="193"/>
      <c r="BB5691" s="193"/>
      <c r="BC5691" s="193"/>
      <c r="BD5691" s="193"/>
      <c r="BE5691" s="315"/>
      <c r="BF5691" s="315"/>
      <c r="BG5691" s="315"/>
      <c r="BH5691" s="315"/>
      <c r="BI5691" s="315"/>
      <c r="BJ5691" s="315"/>
      <c r="BK5691" s="315"/>
    </row>
    <row r="5692" spans="17:63" x14ac:dyDescent="0.25">
      <c r="Q5692" s="240"/>
      <c r="R5692" s="99"/>
      <c r="S5692" s="99"/>
      <c r="T5692" s="99"/>
      <c r="U5692" s="99"/>
      <c r="V5692" s="99"/>
      <c r="W5692" s="99"/>
      <c r="X5692" s="258"/>
      <c r="Y5692" s="258"/>
      <c r="Z5692" s="258"/>
      <c r="AA5692" s="258"/>
      <c r="AB5692" s="258"/>
      <c r="AC5692" s="258"/>
      <c r="AD5692" s="258"/>
      <c r="AE5692" s="258"/>
      <c r="AF5692" s="258"/>
      <c r="AG5692" s="258"/>
      <c r="AH5692" s="258"/>
      <c r="AI5692" s="258"/>
      <c r="AJ5692" s="258"/>
      <c r="AK5692" s="258"/>
      <c r="AL5692" s="258"/>
      <c r="AM5692" s="258"/>
      <c r="AN5692" s="258"/>
      <c r="AO5692" s="258"/>
      <c r="AP5692" s="258"/>
      <c r="AQ5692" s="258"/>
      <c r="AR5692" s="258"/>
      <c r="AT5692" s="193"/>
      <c r="AU5692" s="193"/>
      <c r="AV5692" s="193"/>
      <c r="AW5692" s="193"/>
      <c r="AX5692" s="193"/>
      <c r="AY5692" s="193"/>
      <c r="AZ5692" s="193"/>
      <c r="BA5692" s="193"/>
      <c r="BB5692" s="193"/>
      <c r="BC5692" s="193"/>
      <c r="BD5692" s="193"/>
      <c r="BE5692" s="315"/>
      <c r="BF5692" s="315"/>
      <c r="BG5692" s="315"/>
      <c r="BH5692" s="315"/>
      <c r="BI5692" s="315"/>
      <c r="BJ5692" s="315"/>
      <c r="BK5692" s="315"/>
    </row>
    <row r="5693" spans="17:63" x14ac:dyDescent="0.25">
      <c r="Q5693" s="240"/>
      <c r="R5693" s="99"/>
      <c r="S5693" s="99"/>
      <c r="T5693" s="99"/>
      <c r="U5693" s="99"/>
      <c r="V5693" s="99"/>
      <c r="W5693" s="99"/>
      <c r="X5693" s="258"/>
      <c r="Y5693" s="258"/>
      <c r="Z5693" s="258"/>
      <c r="AA5693" s="258"/>
      <c r="AB5693" s="258"/>
      <c r="AC5693" s="258"/>
      <c r="AD5693" s="258"/>
      <c r="AE5693" s="258"/>
      <c r="AF5693" s="258"/>
      <c r="AG5693" s="258"/>
      <c r="AH5693" s="258"/>
      <c r="AI5693" s="258"/>
      <c r="AJ5693" s="258"/>
      <c r="AK5693" s="258"/>
      <c r="AL5693" s="258"/>
      <c r="AM5693" s="258"/>
      <c r="AN5693" s="258"/>
      <c r="AO5693" s="258"/>
      <c r="AP5693" s="258"/>
      <c r="AQ5693" s="258"/>
      <c r="AR5693" s="258"/>
      <c r="AT5693" s="193"/>
      <c r="AU5693" s="193"/>
      <c r="AV5693" s="193"/>
      <c r="AW5693" s="193"/>
      <c r="AX5693" s="193"/>
      <c r="AY5693" s="193"/>
      <c r="AZ5693" s="193"/>
      <c r="BA5693" s="193"/>
      <c r="BB5693" s="193"/>
      <c r="BC5693" s="193"/>
      <c r="BD5693" s="193"/>
      <c r="BE5693" s="315"/>
      <c r="BF5693" s="315"/>
      <c r="BG5693" s="315"/>
      <c r="BH5693" s="315"/>
      <c r="BI5693" s="315"/>
      <c r="BJ5693" s="315"/>
      <c r="BK5693" s="315"/>
    </row>
    <row r="5694" spans="17:63" x14ac:dyDescent="0.25">
      <c r="Q5694" s="240"/>
      <c r="R5694" s="99"/>
      <c r="S5694" s="99"/>
      <c r="T5694" s="99"/>
      <c r="U5694" s="99"/>
      <c r="V5694" s="99"/>
      <c r="W5694" s="99"/>
      <c r="X5694" s="258"/>
      <c r="Y5694" s="258"/>
      <c r="Z5694" s="258"/>
      <c r="AA5694" s="258"/>
      <c r="AB5694" s="258"/>
      <c r="AC5694" s="258"/>
      <c r="AD5694" s="258"/>
      <c r="AE5694" s="258"/>
      <c r="AF5694" s="258"/>
      <c r="AG5694" s="258"/>
      <c r="AH5694" s="258"/>
      <c r="AI5694" s="258"/>
      <c r="AJ5694" s="258"/>
      <c r="AK5694" s="258"/>
      <c r="AL5694" s="258"/>
      <c r="AM5694" s="258"/>
      <c r="AN5694" s="258"/>
      <c r="AO5694" s="258"/>
      <c r="AP5694" s="258"/>
      <c r="AQ5694" s="258"/>
      <c r="AR5694" s="258"/>
      <c r="AT5694" s="193"/>
      <c r="AU5694" s="193"/>
      <c r="AV5694" s="193"/>
      <c r="AW5694" s="193"/>
      <c r="AX5694" s="193"/>
      <c r="AY5694" s="193"/>
      <c r="AZ5694" s="193"/>
      <c r="BA5694" s="193"/>
      <c r="BB5694" s="193"/>
      <c r="BC5694" s="193"/>
      <c r="BD5694" s="193"/>
      <c r="BE5694" s="315"/>
      <c r="BF5694" s="315"/>
      <c r="BG5694" s="315"/>
      <c r="BH5694" s="315"/>
      <c r="BI5694" s="315"/>
      <c r="BJ5694" s="315"/>
      <c r="BK5694" s="315"/>
    </row>
    <row r="5695" spans="17:63" x14ac:dyDescent="0.25">
      <c r="Q5695" s="240"/>
      <c r="R5695" s="99"/>
      <c r="S5695" s="99"/>
      <c r="T5695" s="99"/>
      <c r="U5695" s="99"/>
      <c r="V5695" s="99"/>
      <c r="W5695" s="99"/>
      <c r="X5695" s="258"/>
      <c r="Y5695" s="258"/>
      <c r="Z5695" s="258"/>
      <c r="AA5695" s="258"/>
      <c r="AB5695" s="258"/>
      <c r="AC5695" s="258"/>
      <c r="AD5695" s="258"/>
      <c r="AE5695" s="258"/>
      <c r="AF5695" s="258"/>
      <c r="AG5695" s="258"/>
      <c r="AH5695" s="258"/>
      <c r="AI5695" s="258"/>
      <c r="AJ5695" s="258"/>
      <c r="AK5695" s="258"/>
      <c r="AL5695" s="258"/>
      <c r="AM5695" s="258"/>
      <c r="AN5695" s="258"/>
      <c r="AO5695" s="258"/>
      <c r="AP5695" s="258"/>
      <c r="AQ5695" s="258"/>
      <c r="AR5695" s="258"/>
      <c r="AT5695" s="193"/>
      <c r="AU5695" s="193"/>
      <c r="AV5695" s="193"/>
      <c r="AW5695" s="193"/>
      <c r="AX5695" s="193"/>
      <c r="AY5695" s="193"/>
      <c r="AZ5695" s="193"/>
      <c r="BA5695" s="193"/>
      <c r="BB5695" s="193"/>
      <c r="BC5695" s="193"/>
      <c r="BD5695" s="193"/>
      <c r="BE5695" s="315"/>
      <c r="BF5695" s="315"/>
      <c r="BG5695" s="315"/>
      <c r="BH5695" s="315"/>
      <c r="BI5695" s="315"/>
      <c r="BJ5695" s="315"/>
      <c r="BK5695" s="315"/>
    </row>
    <row r="5696" spans="17:63" x14ac:dyDescent="0.25">
      <c r="Q5696" s="240"/>
      <c r="R5696" s="99"/>
      <c r="S5696" s="99"/>
      <c r="T5696" s="99"/>
      <c r="U5696" s="99"/>
      <c r="V5696" s="99"/>
      <c r="W5696" s="99"/>
      <c r="X5696" s="258"/>
      <c r="Y5696" s="258"/>
      <c r="Z5696" s="258"/>
      <c r="AA5696" s="258"/>
      <c r="AB5696" s="258"/>
      <c r="AC5696" s="258"/>
      <c r="AD5696" s="258"/>
      <c r="AE5696" s="258"/>
      <c r="AF5696" s="258"/>
      <c r="AG5696" s="258"/>
      <c r="AH5696" s="258"/>
      <c r="AI5696" s="258"/>
      <c r="AJ5696" s="258"/>
      <c r="AK5696" s="258"/>
      <c r="AL5696" s="258"/>
      <c r="AM5696" s="258"/>
      <c r="AN5696" s="258"/>
      <c r="AO5696" s="258"/>
      <c r="AP5696" s="258"/>
      <c r="AQ5696" s="258"/>
      <c r="AR5696" s="258"/>
      <c r="AT5696" s="193"/>
      <c r="AU5696" s="193"/>
      <c r="AV5696" s="193"/>
      <c r="AW5696" s="193"/>
      <c r="AX5696" s="193"/>
      <c r="AY5696" s="193"/>
      <c r="AZ5696" s="193"/>
      <c r="BA5696" s="193"/>
      <c r="BB5696" s="193"/>
      <c r="BC5696" s="193"/>
      <c r="BD5696" s="193"/>
      <c r="BE5696" s="315"/>
      <c r="BF5696" s="315"/>
      <c r="BG5696" s="315"/>
      <c r="BH5696" s="315"/>
      <c r="BI5696" s="315"/>
      <c r="BJ5696" s="315"/>
      <c r="BK5696" s="315"/>
    </row>
    <row r="5697" spans="17:63" x14ac:dyDescent="0.25">
      <c r="Q5697" s="240"/>
      <c r="R5697" s="99"/>
      <c r="S5697" s="99"/>
      <c r="T5697" s="99"/>
      <c r="U5697" s="99"/>
      <c r="V5697" s="99"/>
      <c r="W5697" s="99"/>
      <c r="X5697" s="258"/>
      <c r="Y5697" s="258"/>
      <c r="Z5697" s="258"/>
      <c r="AA5697" s="258"/>
      <c r="AB5697" s="258"/>
      <c r="AC5697" s="258"/>
      <c r="AD5697" s="258"/>
      <c r="AE5697" s="258"/>
      <c r="AF5697" s="258"/>
      <c r="AG5697" s="258"/>
      <c r="AH5697" s="258"/>
      <c r="AI5697" s="258"/>
      <c r="AJ5697" s="258"/>
      <c r="AK5697" s="258"/>
      <c r="AL5697" s="258"/>
      <c r="AM5697" s="258"/>
      <c r="AN5697" s="258"/>
      <c r="AO5697" s="258"/>
      <c r="AP5697" s="258"/>
      <c r="AQ5697" s="258"/>
      <c r="AR5697" s="258"/>
      <c r="AT5697" s="193"/>
      <c r="AU5697" s="193"/>
      <c r="AV5697" s="193"/>
      <c r="AW5697" s="193"/>
      <c r="AX5697" s="193"/>
      <c r="AY5697" s="193"/>
      <c r="AZ5697" s="193"/>
      <c r="BA5697" s="193"/>
      <c r="BB5697" s="193"/>
      <c r="BC5697" s="193"/>
      <c r="BD5697" s="193"/>
      <c r="BE5697" s="315"/>
      <c r="BF5697" s="315"/>
      <c r="BG5697" s="315"/>
      <c r="BH5697" s="315"/>
      <c r="BI5697" s="315"/>
      <c r="BJ5697" s="315"/>
      <c r="BK5697" s="315"/>
    </row>
    <row r="5698" spans="17:63" x14ac:dyDescent="0.25">
      <c r="Q5698" s="240"/>
      <c r="R5698" s="99"/>
      <c r="S5698" s="99"/>
      <c r="T5698" s="99"/>
      <c r="U5698" s="99"/>
      <c r="V5698" s="99"/>
      <c r="W5698" s="99"/>
      <c r="X5698" s="258"/>
      <c r="Y5698" s="258"/>
      <c r="Z5698" s="258"/>
      <c r="AA5698" s="258"/>
      <c r="AB5698" s="258"/>
      <c r="AC5698" s="258"/>
      <c r="AD5698" s="258"/>
      <c r="AE5698" s="258"/>
      <c r="AF5698" s="258"/>
      <c r="AG5698" s="258"/>
      <c r="AH5698" s="258"/>
      <c r="AI5698" s="258"/>
      <c r="AJ5698" s="258"/>
      <c r="AK5698" s="258"/>
      <c r="AL5698" s="258"/>
      <c r="AM5698" s="258"/>
      <c r="AN5698" s="258"/>
      <c r="AO5698" s="258"/>
      <c r="AP5698" s="258"/>
      <c r="AQ5698" s="258"/>
      <c r="AR5698" s="258"/>
      <c r="AT5698" s="193"/>
      <c r="AU5698" s="193"/>
      <c r="AV5698" s="193"/>
      <c r="AW5698" s="193"/>
      <c r="AX5698" s="193"/>
      <c r="AY5698" s="193"/>
      <c r="AZ5698" s="193"/>
      <c r="BA5698" s="193"/>
      <c r="BB5698" s="193"/>
      <c r="BC5698" s="193"/>
      <c r="BD5698" s="193"/>
      <c r="BE5698" s="315"/>
      <c r="BF5698" s="315"/>
      <c r="BG5698" s="315"/>
      <c r="BH5698" s="315"/>
      <c r="BI5698" s="315"/>
      <c r="BJ5698" s="315"/>
      <c r="BK5698" s="315"/>
    </row>
    <row r="5699" spans="17:63" x14ac:dyDescent="0.25">
      <c r="Q5699" s="240"/>
      <c r="R5699" s="99"/>
      <c r="S5699" s="99"/>
      <c r="T5699" s="99"/>
      <c r="U5699" s="99"/>
      <c r="V5699" s="99"/>
      <c r="W5699" s="99"/>
      <c r="X5699" s="258"/>
      <c r="Y5699" s="258"/>
      <c r="Z5699" s="258"/>
      <c r="AA5699" s="258"/>
      <c r="AB5699" s="258"/>
      <c r="AC5699" s="258"/>
      <c r="AD5699" s="258"/>
      <c r="AE5699" s="258"/>
      <c r="AF5699" s="258"/>
      <c r="AG5699" s="258"/>
      <c r="AH5699" s="258"/>
      <c r="AI5699" s="258"/>
      <c r="AJ5699" s="258"/>
      <c r="AK5699" s="258"/>
      <c r="AL5699" s="258"/>
      <c r="AM5699" s="258"/>
      <c r="AN5699" s="258"/>
      <c r="AO5699" s="258"/>
      <c r="AP5699" s="258"/>
      <c r="AQ5699" s="258"/>
      <c r="AR5699" s="258"/>
      <c r="AT5699" s="193"/>
      <c r="AU5699" s="193"/>
      <c r="AV5699" s="193"/>
      <c r="AW5699" s="193"/>
      <c r="AX5699" s="193"/>
      <c r="AY5699" s="193"/>
      <c r="AZ5699" s="193"/>
      <c r="BA5699" s="193"/>
      <c r="BB5699" s="193"/>
      <c r="BC5699" s="193"/>
      <c r="BD5699" s="193"/>
      <c r="BE5699" s="315"/>
      <c r="BF5699" s="315"/>
      <c r="BG5699" s="315"/>
      <c r="BH5699" s="315"/>
      <c r="BI5699" s="315"/>
      <c r="BJ5699" s="315"/>
      <c r="BK5699" s="315"/>
    </row>
    <row r="5700" spans="17:63" x14ac:dyDescent="0.25">
      <c r="Q5700" s="240"/>
      <c r="R5700" s="99"/>
      <c r="S5700" s="99"/>
      <c r="T5700" s="99"/>
      <c r="U5700" s="99"/>
      <c r="V5700" s="99"/>
      <c r="W5700" s="99"/>
      <c r="X5700" s="258"/>
      <c r="Y5700" s="258"/>
      <c r="Z5700" s="258"/>
      <c r="AA5700" s="258"/>
      <c r="AB5700" s="258"/>
      <c r="AC5700" s="258"/>
      <c r="AD5700" s="258"/>
      <c r="AE5700" s="258"/>
      <c r="AF5700" s="258"/>
      <c r="AG5700" s="258"/>
      <c r="AH5700" s="258"/>
      <c r="AI5700" s="258"/>
      <c r="AJ5700" s="258"/>
      <c r="AK5700" s="258"/>
      <c r="AL5700" s="258"/>
      <c r="AM5700" s="258"/>
      <c r="AN5700" s="258"/>
      <c r="AO5700" s="258"/>
      <c r="AP5700" s="258"/>
      <c r="AQ5700" s="258"/>
      <c r="AR5700" s="258"/>
      <c r="AT5700" s="193"/>
      <c r="AU5700" s="193"/>
      <c r="AV5700" s="193"/>
      <c r="AW5700" s="193"/>
      <c r="AX5700" s="193"/>
      <c r="AY5700" s="193"/>
      <c r="AZ5700" s="193"/>
      <c r="BA5700" s="193"/>
      <c r="BB5700" s="193"/>
      <c r="BC5700" s="193"/>
      <c r="BD5700" s="193"/>
      <c r="BE5700" s="315"/>
      <c r="BF5700" s="315"/>
      <c r="BG5700" s="315"/>
      <c r="BH5700" s="315"/>
      <c r="BI5700" s="315"/>
      <c r="BJ5700" s="315"/>
      <c r="BK5700" s="315"/>
    </row>
    <row r="5701" spans="17:63" x14ac:dyDescent="0.25">
      <c r="Q5701" s="240"/>
      <c r="R5701" s="99"/>
      <c r="S5701" s="99"/>
      <c r="T5701" s="99"/>
      <c r="U5701" s="99"/>
      <c r="V5701" s="99"/>
      <c r="W5701" s="99"/>
      <c r="X5701" s="258"/>
      <c r="Y5701" s="258"/>
      <c r="Z5701" s="258"/>
      <c r="AA5701" s="258"/>
      <c r="AB5701" s="258"/>
      <c r="AC5701" s="258"/>
      <c r="AD5701" s="258"/>
      <c r="AE5701" s="258"/>
      <c r="AF5701" s="258"/>
      <c r="AG5701" s="258"/>
      <c r="AH5701" s="258"/>
      <c r="AI5701" s="258"/>
      <c r="AJ5701" s="258"/>
      <c r="AK5701" s="258"/>
      <c r="AL5701" s="258"/>
      <c r="AM5701" s="258"/>
      <c r="AN5701" s="258"/>
      <c r="AO5701" s="258"/>
      <c r="AP5701" s="258"/>
      <c r="AQ5701" s="258"/>
      <c r="AR5701" s="258"/>
      <c r="AT5701" s="193"/>
      <c r="AU5701" s="193"/>
      <c r="AV5701" s="193"/>
      <c r="AW5701" s="193"/>
      <c r="AX5701" s="193"/>
      <c r="AY5701" s="193"/>
      <c r="AZ5701" s="193"/>
      <c r="BA5701" s="193"/>
      <c r="BB5701" s="193"/>
      <c r="BC5701" s="193"/>
      <c r="BD5701" s="193"/>
      <c r="BE5701" s="315"/>
      <c r="BF5701" s="315"/>
      <c r="BG5701" s="315"/>
      <c r="BH5701" s="315"/>
      <c r="BI5701" s="315"/>
      <c r="BJ5701" s="315"/>
      <c r="BK5701" s="315"/>
    </row>
    <row r="5702" spans="17:63" x14ac:dyDescent="0.25">
      <c r="Q5702" s="240"/>
      <c r="R5702" s="99"/>
      <c r="S5702" s="99"/>
      <c r="T5702" s="99"/>
      <c r="U5702" s="99"/>
      <c r="V5702" s="99"/>
      <c r="W5702" s="99"/>
      <c r="X5702" s="258"/>
      <c r="Y5702" s="258"/>
      <c r="Z5702" s="258"/>
      <c r="AA5702" s="258"/>
      <c r="AB5702" s="258"/>
      <c r="AC5702" s="258"/>
      <c r="AD5702" s="258"/>
      <c r="AE5702" s="258"/>
      <c r="AF5702" s="258"/>
      <c r="AG5702" s="258"/>
      <c r="AH5702" s="258"/>
      <c r="AI5702" s="258"/>
      <c r="AJ5702" s="258"/>
      <c r="AK5702" s="258"/>
      <c r="AL5702" s="258"/>
      <c r="AM5702" s="258"/>
      <c r="AN5702" s="258"/>
      <c r="AO5702" s="258"/>
      <c r="AP5702" s="258"/>
      <c r="AQ5702" s="258"/>
      <c r="AR5702" s="258"/>
      <c r="AT5702" s="193"/>
      <c r="AU5702" s="193"/>
      <c r="AV5702" s="193"/>
      <c r="AW5702" s="193"/>
      <c r="AX5702" s="193"/>
      <c r="AY5702" s="193"/>
      <c r="AZ5702" s="193"/>
      <c r="BA5702" s="193"/>
      <c r="BB5702" s="193"/>
      <c r="BC5702" s="193"/>
      <c r="BD5702" s="193"/>
      <c r="BE5702" s="315"/>
      <c r="BF5702" s="315"/>
      <c r="BG5702" s="315"/>
      <c r="BH5702" s="315"/>
      <c r="BI5702" s="315"/>
      <c r="BJ5702" s="315"/>
      <c r="BK5702" s="315"/>
    </row>
    <row r="5703" spans="17:63" x14ac:dyDescent="0.25">
      <c r="Q5703" s="240"/>
      <c r="R5703" s="99"/>
      <c r="S5703" s="99"/>
      <c r="T5703" s="99"/>
      <c r="U5703" s="99"/>
      <c r="V5703" s="99"/>
      <c r="W5703" s="99"/>
      <c r="X5703" s="258"/>
      <c r="Y5703" s="258"/>
      <c r="Z5703" s="258"/>
      <c r="AA5703" s="258"/>
      <c r="AB5703" s="258"/>
      <c r="AC5703" s="258"/>
      <c r="AD5703" s="258"/>
      <c r="AE5703" s="258"/>
      <c r="AF5703" s="258"/>
      <c r="AG5703" s="258"/>
      <c r="AH5703" s="258"/>
      <c r="AI5703" s="258"/>
      <c r="AJ5703" s="258"/>
      <c r="AK5703" s="258"/>
      <c r="AL5703" s="258"/>
      <c r="AM5703" s="258"/>
      <c r="AN5703" s="258"/>
      <c r="AO5703" s="258"/>
      <c r="AP5703" s="258"/>
      <c r="AQ5703" s="258"/>
      <c r="AR5703" s="258"/>
      <c r="AT5703" s="193"/>
      <c r="AU5703" s="193"/>
      <c r="AV5703" s="193"/>
      <c r="AW5703" s="193"/>
      <c r="AX5703" s="193"/>
      <c r="AY5703" s="193"/>
      <c r="AZ5703" s="193"/>
      <c r="BA5703" s="193"/>
      <c r="BB5703" s="193"/>
      <c r="BC5703" s="193"/>
      <c r="BD5703" s="193"/>
      <c r="BE5703" s="315"/>
      <c r="BF5703" s="315"/>
      <c r="BG5703" s="315"/>
      <c r="BH5703" s="315"/>
      <c r="BI5703" s="315"/>
      <c r="BJ5703" s="315"/>
      <c r="BK5703" s="315"/>
    </row>
    <row r="5704" spans="17:63" x14ac:dyDescent="0.25">
      <c r="Q5704" s="240"/>
      <c r="R5704" s="99"/>
      <c r="S5704" s="99"/>
      <c r="T5704" s="99"/>
      <c r="U5704" s="99"/>
      <c r="V5704" s="99"/>
      <c r="W5704" s="99"/>
      <c r="X5704" s="258"/>
      <c r="Y5704" s="258"/>
      <c r="Z5704" s="258"/>
      <c r="AA5704" s="258"/>
      <c r="AB5704" s="258"/>
      <c r="AC5704" s="258"/>
      <c r="AD5704" s="258"/>
      <c r="AE5704" s="258"/>
      <c r="AF5704" s="258"/>
      <c r="AG5704" s="258"/>
      <c r="AH5704" s="258"/>
      <c r="AI5704" s="258"/>
      <c r="AJ5704" s="258"/>
      <c r="AK5704" s="258"/>
      <c r="AL5704" s="258"/>
      <c r="AM5704" s="258"/>
      <c r="AN5704" s="258"/>
      <c r="AO5704" s="258"/>
      <c r="AP5704" s="258"/>
      <c r="AQ5704" s="258"/>
      <c r="AR5704" s="258"/>
      <c r="AT5704" s="193"/>
      <c r="AU5704" s="193"/>
      <c r="AV5704" s="193"/>
      <c r="AW5704" s="193"/>
      <c r="AX5704" s="193"/>
      <c r="AY5704" s="193"/>
      <c r="AZ5704" s="193"/>
      <c r="BA5704" s="193"/>
      <c r="BB5704" s="193"/>
      <c r="BC5704" s="193"/>
      <c r="BD5704" s="193"/>
      <c r="BE5704" s="315"/>
      <c r="BF5704" s="315"/>
      <c r="BG5704" s="315"/>
      <c r="BH5704" s="315"/>
      <c r="BI5704" s="315"/>
      <c r="BJ5704" s="315"/>
      <c r="BK5704" s="315"/>
    </row>
    <row r="5705" spans="17:63" x14ac:dyDescent="0.25">
      <c r="Q5705" s="240"/>
      <c r="R5705" s="99"/>
      <c r="S5705" s="99"/>
      <c r="T5705" s="99"/>
      <c r="U5705" s="99"/>
      <c r="V5705" s="99"/>
      <c r="W5705" s="99"/>
      <c r="X5705" s="258"/>
      <c r="Y5705" s="258"/>
      <c r="Z5705" s="258"/>
      <c r="AA5705" s="258"/>
      <c r="AB5705" s="258"/>
      <c r="AC5705" s="258"/>
      <c r="AD5705" s="258"/>
      <c r="AE5705" s="258"/>
      <c r="AF5705" s="258"/>
      <c r="AG5705" s="258"/>
      <c r="AH5705" s="258"/>
      <c r="AI5705" s="258"/>
      <c r="AJ5705" s="258"/>
      <c r="AK5705" s="258"/>
      <c r="AL5705" s="258"/>
      <c r="AM5705" s="258"/>
      <c r="AN5705" s="258"/>
      <c r="AO5705" s="258"/>
      <c r="AP5705" s="258"/>
      <c r="AQ5705" s="258"/>
      <c r="AR5705" s="258"/>
      <c r="AT5705" s="193"/>
      <c r="AU5705" s="193"/>
      <c r="AV5705" s="193"/>
      <c r="AW5705" s="193"/>
      <c r="AX5705" s="193"/>
      <c r="AY5705" s="193"/>
      <c r="AZ5705" s="193"/>
      <c r="BA5705" s="193"/>
      <c r="BB5705" s="193"/>
      <c r="BC5705" s="193"/>
      <c r="BD5705" s="193"/>
      <c r="BE5705" s="315"/>
      <c r="BF5705" s="315"/>
      <c r="BG5705" s="315"/>
      <c r="BH5705" s="315"/>
      <c r="BI5705" s="315"/>
      <c r="BJ5705" s="315"/>
      <c r="BK5705" s="315"/>
    </row>
    <row r="5706" spans="17:63" x14ac:dyDescent="0.25">
      <c r="Q5706" s="240"/>
      <c r="R5706" s="99"/>
      <c r="S5706" s="99"/>
      <c r="T5706" s="99"/>
      <c r="U5706" s="99"/>
      <c r="V5706" s="99"/>
      <c r="W5706" s="99"/>
      <c r="X5706" s="258"/>
      <c r="Y5706" s="258"/>
      <c r="Z5706" s="258"/>
      <c r="AA5706" s="258"/>
      <c r="AB5706" s="258"/>
      <c r="AC5706" s="258"/>
      <c r="AD5706" s="258"/>
      <c r="AE5706" s="258"/>
      <c r="AF5706" s="258"/>
      <c r="AG5706" s="258"/>
      <c r="AH5706" s="258"/>
      <c r="AI5706" s="258"/>
      <c r="AJ5706" s="258"/>
      <c r="AK5706" s="258"/>
      <c r="AL5706" s="258"/>
      <c r="AM5706" s="258"/>
      <c r="AN5706" s="258"/>
      <c r="AO5706" s="258"/>
      <c r="AP5706" s="258"/>
      <c r="AQ5706" s="258"/>
      <c r="AR5706" s="258"/>
      <c r="AT5706" s="193"/>
      <c r="AU5706" s="193"/>
      <c r="AV5706" s="193"/>
      <c r="AW5706" s="193"/>
      <c r="AX5706" s="193"/>
      <c r="AY5706" s="193"/>
      <c r="AZ5706" s="193"/>
      <c r="BA5706" s="193"/>
      <c r="BB5706" s="193"/>
      <c r="BC5706" s="193"/>
      <c r="BD5706" s="193"/>
      <c r="BE5706" s="315"/>
      <c r="BF5706" s="315"/>
      <c r="BG5706" s="315"/>
      <c r="BH5706" s="315"/>
      <c r="BI5706" s="315"/>
      <c r="BJ5706" s="315"/>
      <c r="BK5706" s="315"/>
    </row>
    <row r="5707" spans="17:63" x14ac:dyDescent="0.25">
      <c r="Q5707" s="240"/>
      <c r="R5707" s="99"/>
      <c r="S5707" s="99"/>
      <c r="T5707" s="99"/>
      <c r="U5707" s="99"/>
      <c r="V5707" s="99"/>
      <c r="W5707" s="99"/>
      <c r="X5707" s="258"/>
      <c r="Y5707" s="258"/>
      <c r="Z5707" s="258"/>
      <c r="AA5707" s="258"/>
      <c r="AB5707" s="258"/>
      <c r="AC5707" s="258"/>
      <c r="AD5707" s="258"/>
      <c r="AE5707" s="258"/>
      <c r="AF5707" s="258"/>
      <c r="AG5707" s="258"/>
      <c r="AH5707" s="258"/>
      <c r="AI5707" s="258"/>
      <c r="AJ5707" s="258"/>
      <c r="AK5707" s="258"/>
      <c r="AL5707" s="258"/>
      <c r="AM5707" s="258"/>
      <c r="AN5707" s="258"/>
      <c r="AO5707" s="258"/>
      <c r="AP5707" s="258"/>
      <c r="AQ5707" s="258"/>
      <c r="AR5707" s="258"/>
      <c r="AT5707" s="193"/>
      <c r="AU5707" s="193"/>
      <c r="AV5707" s="193"/>
      <c r="AW5707" s="193"/>
      <c r="AX5707" s="193"/>
      <c r="AY5707" s="193"/>
      <c r="AZ5707" s="193"/>
      <c r="BA5707" s="193"/>
      <c r="BB5707" s="193"/>
      <c r="BC5707" s="193"/>
      <c r="BD5707" s="193"/>
      <c r="BE5707" s="315"/>
      <c r="BF5707" s="315"/>
      <c r="BG5707" s="315"/>
      <c r="BH5707" s="315"/>
      <c r="BI5707" s="315"/>
      <c r="BJ5707" s="315"/>
      <c r="BK5707" s="315"/>
    </row>
    <row r="5708" spans="17:63" x14ac:dyDescent="0.25">
      <c r="Q5708" s="240"/>
      <c r="R5708" s="99"/>
      <c r="S5708" s="99"/>
      <c r="T5708" s="99"/>
      <c r="U5708" s="99"/>
      <c r="V5708" s="99"/>
      <c r="W5708" s="99"/>
      <c r="X5708" s="258"/>
      <c r="Y5708" s="258"/>
      <c r="Z5708" s="258"/>
      <c r="AA5708" s="258"/>
      <c r="AB5708" s="258"/>
      <c r="AC5708" s="258"/>
      <c r="AD5708" s="258"/>
      <c r="AE5708" s="258"/>
      <c r="AF5708" s="258"/>
      <c r="AG5708" s="258"/>
      <c r="AH5708" s="258"/>
      <c r="AI5708" s="258"/>
      <c r="AJ5708" s="258"/>
      <c r="AK5708" s="258"/>
      <c r="AL5708" s="258"/>
      <c r="AM5708" s="258"/>
      <c r="AN5708" s="258"/>
      <c r="AO5708" s="258"/>
      <c r="AP5708" s="258"/>
      <c r="AQ5708" s="258"/>
      <c r="AR5708" s="258"/>
      <c r="AT5708" s="193"/>
      <c r="AU5708" s="193"/>
      <c r="AV5708" s="193"/>
      <c r="AW5708" s="193"/>
      <c r="AX5708" s="193"/>
      <c r="AY5708" s="193"/>
      <c r="AZ5708" s="193"/>
      <c r="BA5708" s="193"/>
      <c r="BB5708" s="193"/>
      <c r="BC5708" s="193"/>
      <c r="BD5708" s="193"/>
      <c r="BE5708" s="315"/>
      <c r="BF5708" s="315"/>
      <c r="BG5708" s="315"/>
      <c r="BH5708" s="315"/>
      <c r="BI5708" s="315"/>
      <c r="BJ5708" s="315"/>
      <c r="BK5708" s="315"/>
    </row>
    <row r="5709" spans="17:63" x14ac:dyDescent="0.25">
      <c r="Q5709" s="240"/>
      <c r="R5709" s="99"/>
      <c r="S5709" s="99"/>
      <c r="T5709" s="99"/>
      <c r="U5709" s="99"/>
      <c r="V5709" s="99"/>
      <c r="W5709" s="99"/>
      <c r="X5709" s="258"/>
      <c r="Y5709" s="258"/>
      <c r="Z5709" s="258"/>
      <c r="AA5709" s="258"/>
      <c r="AB5709" s="258"/>
      <c r="AC5709" s="258"/>
      <c r="AD5709" s="258"/>
      <c r="AE5709" s="258"/>
      <c r="AF5709" s="258"/>
      <c r="AG5709" s="258"/>
      <c r="AH5709" s="258"/>
      <c r="AI5709" s="258"/>
      <c r="AJ5709" s="258"/>
      <c r="AK5709" s="258"/>
      <c r="AL5709" s="258"/>
      <c r="AM5709" s="258"/>
      <c r="AN5709" s="258"/>
      <c r="AO5709" s="258"/>
      <c r="AP5709" s="258"/>
      <c r="AQ5709" s="258"/>
      <c r="AR5709" s="258"/>
      <c r="AT5709" s="193"/>
      <c r="AU5709" s="193"/>
      <c r="AV5709" s="193"/>
      <c r="AW5709" s="193"/>
      <c r="AX5709" s="193"/>
      <c r="AY5709" s="193"/>
      <c r="AZ5709" s="193"/>
      <c r="BA5709" s="193"/>
      <c r="BB5709" s="193"/>
      <c r="BC5709" s="193"/>
      <c r="BD5709" s="193"/>
      <c r="BE5709" s="315"/>
      <c r="BF5709" s="315"/>
      <c r="BG5709" s="315"/>
      <c r="BH5709" s="315"/>
      <c r="BI5709" s="315"/>
      <c r="BJ5709" s="315"/>
      <c r="BK5709" s="315"/>
    </row>
    <row r="5710" spans="17:63" x14ac:dyDescent="0.25">
      <c r="Q5710" s="240"/>
      <c r="R5710" s="99"/>
      <c r="S5710" s="99"/>
      <c r="T5710" s="99"/>
      <c r="U5710" s="99"/>
      <c r="V5710" s="99"/>
      <c r="W5710" s="99"/>
      <c r="X5710" s="258"/>
      <c r="Y5710" s="258"/>
      <c r="Z5710" s="258"/>
      <c r="AA5710" s="258"/>
      <c r="AB5710" s="258"/>
      <c r="AC5710" s="258"/>
      <c r="AD5710" s="258"/>
      <c r="AE5710" s="258"/>
      <c r="AF5710" s="258"/>
      <c r="AG5710" s="258"/>
      <c r="AH5710" s="258"/>
      <c r="AI5710" s="258"/>
      <c r="AJ5710" s="258"/>
      <c r="AK5710" s="258"/>
      <c r="AL5710" s="258"/>
      <c r="AM5710" s="258"/>
      <c r="AN5710" s="258"/>
      <c r="AO5710" s="258"/>
      <c r="AP5710" s="258"/>
      <c r="AQ5710" s="258"/>
      <c r="AR5710" s="258"/>
      <c r="AT5710" s="193"/>
      <c r="AU5710" s="193"/>
      <c r="AV5710" s="193"/>
      <c r="AW5710" s="193"/>
      <c r="AX5710" s="193"/>
      <c r="AY5710" s="193"/>
      <c r="AZ5710" s="193"/>
      <c r="BA5710" s="193"/>
      <c r="BB5710" s="193"/>
      <c r="BC5710" s="193"/>
      <c r="BD5710" s="193"/>
      <c r="BE5710" s="315"/>
      <c r="BF5710" s="315"/>
      <c r="BG5710" s="315"/>
      <c r="BH5710" s="315"/>
      <c r="BI5710" s="315"/>
      <c r="BJ5710" s="315"/>
      <c r="BK5710" s="315"/>
    </row>
    <row r="5711" spans="17:63" x14ac:dyDescent="0.25">
      <c r="Q5711" s="240"/>
      <c r="R5711" s="99"/>
      <c r="S5711" s="99"/>
      <c r="T5711" s="99"/>
      <c r="U5711" s="99"/>
      <c r="V5711" s="99"/>
      <c r="W5711" s="99"/>
      <c r="X5711" s="258"/>
      <c r="Y5711" s="258"/>
      <c r="Z5711" s="258"/>
      <c r="AA5711" s="258"/>
      <c r="AB5711" s="258"/>
      <c r="AC5711" s="258"/>
      <c r="AD5711" s="258"/>
      <c r="AE5711" s="258"/>
      <c r="AF5711" s="258"/>
      <c r="AG5711" s="258"/>
      <c r="AH5711" s="258"/>
      <c r="AI5711" s="258"/>
      <c r="AJ5711" s="258"/>
      <c r="AK5711" s="258"/>
      <c r="AL5711" s="258"/>
      <c r="AM5711" s="258"/>
      <c r="AN5711" s="258"/>
      <c r="AO5711" s="258"/>
      <c r="AP5711" s="258"/>
      <c r="AQ5711" s="258"/>
      <c r="AR5711" s="258"/>
      <c r="AT5711" s="193"/>
      <c r="AU5711" s="193"/>
      <c r="AV5711" s="193"/>
      <c r="AW5711" s="193"/>
      <c r="AX5711" s="193"/>
      <c r="AY5711" s="193"/>
      <c r="AZ5711" s="193"/>
      <c r="BA5711" s="193"/>
      <c r="BB5711" s="193"/>
      <c r="BC5711" s="193"/>
      <c r="BD5711" s="193"/>
      <c r="BE5711" s="315"/>
      <c r="BF5711" s="315"/>
      <c r="BG5711" s="315"/>
      <c r="BH5711" s="315"/>
      <c r="BI5711" s="315"/>
      <c r="BJ5711" s="315"/>
      <c r="BK5711" s="315"/>
    </row>
    <row r="5712" spans="17:63" x14ac:dyDescent="0.25">
      <c r="Q5712" s="240"/>
      <c r="R5712" s="99"/>
      <c r="S5712" s="99"/>
      <c r="T5712" s="99"/>
      <c r="U5712" s="99"/>
      <c r="V5712" s="99"/>
      <c r="W5712" s="99"/>
      <c r="X5712" s="258"/>
      <c r="Y5712" s="258"/>
      <c r="Z5712" s="258"/>
      <c r="AA5712" s="258"/>
      <c r="AB5712" s="258"/>
      <c r="AC5712" s="258"/>
      <c r="AD5712" s="258"/>
      <c r="AE5712" s="258"/>
      <c r="AF5712" s="258"/>
      <c r="AG5712" s="258"/>
      <c r="AH5712" s="258"/>
      <c r="AI5712" s="258"/>
      <c r="AJ5712" s="258"/>
      <c r="AK5712" s="258"/>
      <c r="AL5712" s="258"/>
      <c r="AM5712" s="258"/>
      <c r="AN5712" s="258"/>
      <c r="AO5712" s="258"/>
      <c r="AP5712" s="258"/>
      <c r="AQ5712" s="258"/>
      <c r="AR5712" s="258"/>
      <c r="AT5712" s="193"/>
      <c r="AU5712" s="193"/>
      <c r="AV5712" s="193"/>
      <c r="AW5712" s="193"/>
      <c r="AX5712" s="193"/>
      <c r="AY5712" s="193"/>
      <c r="AZ5712" s="193"/>
      <c r="BA5712" s="193"/>
      <c r="BB5712" s="193"/>
      <c r="BC5712" s="193"/>
      <c r="BD5712" s="193"/>
      <c r="BE5712" s="315"/>
      <c r="BF5712" s="315"/>
      <c r="BG5712" s="315"/>
      <c r="BH5712" s="315"/>
      <c r="BI5712" s="315"/>
      <c r="BJ5712" s="315"/>
      <c r="BK5712" s="315"/>
    </row>
    <row r="5713" spans="17:63" x14ac:dyDescent="0.25">
      <c r="Q5713" s="240"/>
      <c r="R5713" s="99"/>
      <c r="S5713" s="99"/>
      <c r="T5713" s="99"/>
      <c r="U5713" s="99"/>
      <c r="V5713" s="99"/>
      <c r="W5713" s="99"/>
      <c r="X5713" s="258"/>
      <c r="Y5713" s="258"/>
      <c r="Z5713" s="258"/>
      <c r="AA5713" s="258"/>
      <c r="AB5713" s="258"/>
      <c r="AC5713" s="258"/>
      <c r="AD5713" s="258"/>
      <c r="AE5713" s="258"/>
      <c r="AF5713" s="258"/>
      <c r="AG5713" s="258"/>
      <c r="AH5713" s="258"/>
      <c r="AI5713" s="258"/>
      <c r="AJ5713" s="258"/>
      <c r="AK5713" s="258"/>
      <c r="AL5713" s="258"/>
      <c r="AM5713" s="258"/>
      <c r="AN5713" s="258"/>
      <c r="AO5713" s="258"/>
      <c r="AP5713" s="258"/>
      <c r="AQ5713" s="258"/>
      <c r="AR5713" s="258"/>
      <c r="AT5713" s="193"/>
      <c r="AU5713" s="193"/>
      <c r="AV5713" s="193"/>
      <c r="AW5713" s="193"/>
      <c r="AX5713" s="193"/>
      <c r="AY5713" s="193"/>
      <c r="AZ5713" s="193"/>
      <c r="BA5713" s="193"/>
      <c r="BB5713" s="193"/>
      <c r="BC5713" s="193"/>
      <c r="BD5713" s="193"/>
      <c r="BE5713" s="315"/>
      <c r="BF5713" s="315"/>
      <c r="BG5713" s="315"/>
      <c r="BH5713" s="315"/>
      <c r="BI5713" s="315"/>
      <c r="BJ5713" s="315"/>
      <c r="BK5713" s="315"/>
    </row>
    <row r="5714" spans="17:63" x14ac:dyDescent="0.25">
      <c r="Q5714" s="240"/>
      <c r="R5714" s="99"/>
      <c r="S5714" s="99"/>
      <c r="T5714" s="99"/>
      <c r="U5714" s="99"/>
      <c r="V5714" s="99"/>
      <c r="W5714" s="99"/>
      <c r="X5714" s="258"/>
      <c r="Y5714" s="258"/>
      <c r="Z5714" s="258"/>
      <c r="AA5714" s="258"/>
      <c r="AB5714" s="258"/>
      <c r="AC5714" s="258"/>
      <c r="AD5714" s="258"/>
      <c r="AE5714" s="258"/>
      <c r="AF5714" s="258"/>
      <c r="AG5714" s="258"/>
      <c r="AH5714" s="258"/>
      <c r="AI5714" s="258"/>
      <c r="AJ5714" s="258"/>
      <c r="AK5714" s="258"/>
      <c r="AL5714" s="258"/>
      <c r="AM5714" s="258"/>
      <c r="AN5714" s="258"/>
      <c r="AO5714" s="258"/>
      <c r="AP5714" s="258"/>
      <c r="AQ5714" s="258"/>
      <c r="AR5714" s="258"/>
      <c r="AT5714" s="193"/>
      <c r="AU5714" s="193"/>
      <c r="AV5714" s="193"/>
      <c r="AW5714" s="193"/>
      <c r="AX5714" s="193"/>
      <c r="AY5714" s="193"/>
      <c r="AZ5714" s="193"/>
      <c r="BA5714" s="193"/>
      <c r="BB5714" s="193"/>
      <c r="BC5714" s="193"/>
      <c r="BD5714" s="193"/>
      <c r="BE5714" s="315"/>
      <c r="BF5714" s="315"/>
      <c r="BG5714" s="315"/>
      <c r="BH5714" s="315"/>
      <c r="BI5714" s="315"/>
      <c r="BJ5714" s="315"/>
      <c r="BK5714" s="315"/>
    </row>
    <row r="5715" spans="17:63" x14ac:dyDescent="0.25">
      <c r="Q5715" s="240"/>
      <c r="R5715" s="99"/>
      <c r="S5715" s="99"/>
      <c r="T5715" s="99"/>
      <c r="U5715" s="99"/>
      <c r="V5715" s="99"/>
      <c r="W5715" s="99"/>
      <c r="X5715" s="258"/>
      <c r="Y5715" s="258"/>
      <c r="Z5715" s="258"/>
      <c r="AA5715" s="258"/>
      <c r="AB5715" s="258"/>
      <c r="AC5715" s="258"/>
      <c r="AD5715" s="258"/>
      <c r="AE5715" s="258"/>
      <c r="AF5715" s="258"/>
      <c r="AG5715" s="258"/>
      <c r="AH5715" s="258"/>
      <c r="AI5715" s="258"/>
      <c r="AJ5715" s="258"/>
      <c r="AK5715" s="258"/>
      <c r="AL5715" s="258"/>
      <c r="AM5715" s="258"/>
      <c r="AN5715" s="258"/>
      <c r="AO5715" s="258"/>
      <c r="AP5715" s="258"/>
      <c r="AQ5715" s="258"/>
      <c r="AR5715" s="258"/>
      <c r="AT5715" s="193"/>
      <c r="AU5715" s="193"/>
      <c r="AV5715" s="193"/>
      <c r="AW5715" s="193"/>
      <c r="AX5715" s="193"/>
      <c r="AY5715" s="193"/>
      <c r="AZ5715" s="193"/>
      <c r="BA5715" s="193"/>
      <c r="BB5715" s="193"/>
      <c r="BC5715" s="193"/>
      <c r="BD5715" s="193"/>
      <c r="BE5715" s="315"/>
      <c r="BF5715" s="315"/>
      <c r="BG5715" s="315"/>
      <c r="BH5715" s="315"/>
      <c r="BI5715" s="315"/>
      <c r="BJ5715" s="315"/>
      <c r="BK5715" s="315"/>
    </row>
    <row r="5716" spans="17:63" x14ac:dyDescent="0.25">
      <c r="Q5716" s="240"/>
      <c r="R5716" s="99"/>
      <c r="S5716" s="99"/>
      <c r="T5716" s="99"/>
      <c r="U5716" s="99"/>
      <c r="V5716" s="99"/>
      <c r="W5716" s="99"/>
      <c r="X5716" s="258"/>
      <c r="Y5716" s="258"/>
      <c r="Z5716" s="258"/>
      <c r="AA5716" s="258"/>
      <c r="AB5716" s="258"/>
      <c r="AC5716" s="258"/>
      <c r="AD5716" s="258"/>
      <c r="AE5716" s="258"/>
      <c r="AF5716" s="258"/>
      <c r="AG5716" s="258"/>
      <c r="AH5716" s="258"/>
      <c r="AI5716" s="258"/>
      <c r="AJ5716" s="258"/>
      <c r="AK5716" s="258"/>
      <c r="AL5716" s="258"/>
      <c r="AM5716" s="258"/>
      <c r="AN5716" s="258"/>
      <c r="AO5716" s="258"/>
      <c r="AP5716" s="258"/>
      <c r="AQ5716" s="258"/>
      <c r="AR5716" s="258"/>
      <c r="AT5716" s="193"/>
      <c r="AU5716" s="193"/>
      <c r="AV5716" s="193"/>
      <c r="AW5716" s="193"/>
      <c r="AX5716" s="193"/>
      <c r="AY5716" s="193"/>
      <c r="AZ5716" s="193"/>
      <c r="BA5716" s="193"/>
      <c r="BB5716" s="193"/>
      <c r="BC5716" s="193"/>
      <c r="BD5716" s="193"/>
      <c r="BE5716" s="315"/>
      <c r="BF5716" s="315"/>
      <c r="BG5716" s="315"/>
      <c r="BH5716" s="315"/>
      <c r="BI5716" s="315"/>
      <c r="BJ5716" s="315"/>
      <c r="BK5716" s="315"/>
    </row>
    <row r="5717" spans="17:63" x14ac:dyDescent="0.25">
      <c r="Q5717" s="240"/>
      <c r="R5717" s="99"/>
      <c r="S5717" s="99"/>
      <c r="T5717" s="99"/>
      <c r="U5717" s="99"/>
      <c r="V5717" s="99"/>
      <c r="W5717" s="99"/>
      <c r="X5717" s="258"/>
      <c r="Y5717" s="258"/>
      <c r="Z5717" s="258"/>
      <c r="AA5717" s="258"/>
      <c r="AB5717" s="258"/>
      <c r="AC5717" s="258"/>
      <c r="AD5717" s="258"/>
      <c r="AE5717" s="258"/>
      <c r="AF5717" s="258"/>
      <c r="AG5717" s="258"/>
      <c r="AH5717" s="258"/>
      <c r="AI5717" s="258"/>
      <c r="AJ5717" s="258"/>
      <c r="AK5717" s="258"/>
      <c r="AL5717" s="258"/>
      <c r="AM5717" s="258"/>
      <c r="AN5717" s="258"/>
      <c r="AO5717" s="258"/>
      <c r="AP5717" s="258"/>
      <c r="AQ5717" s="258"/>
      <c r="AR5717" s="258"/>
      <c r="AT5717" s="193"/>
      <c r="AU5717" s="193"/>
      <c r="AV5717" s="193"/>
      <c r="AW5717" s="193"/>
      <c r="AX5717" s="193"/>
      <c r="AY5717" s="193"/>
      <c r="AZ5717" s="193"/>
      <c r="BA5717" s="193"/>
      <c r="BB5717" s="193"/>
      <c r="BC5717" s="193"/>
      <c r="BD5717" s="193"/>
      <c r="BE5717" s="315"/>
      <c r="BF5717" s="315"/>
      <c r="BG5717" s="315"/>
      <c r="BH5717" s="315"/>
      <c r="BI5717" s="315"/>
      <c r="BJ5717" s="315"/>
      <c r="BK5717" s="315"/>
    </row>
    <row r="5718" spans="17:63" x14ac:dyDescent="0.25">
      <c r="Q5718" s="240"/>
      <c r="R5718" s="99"/>
      <c r="S5718" s="99"/>
      <c r="T5718" s="99"/>
      <c r="U5718" s="99"/>
      <c r="V5718" s="99"/>
      <c r="W5718" s="99"/>
      <c r="X5718" s="258"/>
      <c r="Y5718" s="258"/>
      <c r="Z5718" s="258"/>
      <c r="AA5718" s="258"/>
      <c r="AB5718" s="258"/>
      <c r="AC5718" s="258"/>
      <c r="AD5718" s="258"/>
      <c r="AE5718" s="258"/>
      <c r="AF5718" s="258"/>
      <c r="AG5718" s="258"/>
      <c r="AH5718" s="258"/>
      <c r="AI5718" s="258"/>
      <c r="AJ5718" s="258"/>
      <c r="AK5718" s="258"/>
      <c r="AL5718" s="258"/>
      <c r="AM5718" s="258"/>
      <c r="AN5718" s="258"/>
      <c r="AO5718" s="258"/>
      <c r="AP5718" s="258"/>
      <c r="AQ5718" s="258"/>
      <c r="AR5718" s="258"/>
      <c r="AT5718" s="193"/>
      <c r="AU5718" s="193"/>
      <c r="AV5718" s="193"/>
      <c r="AW5718" s="193"/>
      <c r="AX5718" s="193"/>
      <c r="AY5718" s="193"/>
      <c r="AZ5718" s="193"/>
      <c r="BA5718" s="193"/>
      <c r="BB5718" s="193"/>
      <c r="BC5718" s="193"/>
      <c r="BD5718" s="193"/>
      <c r="BE5718" s="315"/>
      <c r="BF5718" s="315"/>
      <c r="BG5718" s="315"/>
      <c r="BH5718" s="315"/>
      <c r="BI5718" s="315"/>
      <c r="BJ5718" s="315"/>
      <c r="BK5718" s="315"/>
    </row>
    <row r="5719" spans="17:63" x14ac:dyDescent="0.25">
      <c r="Q5719" s="240"/>
      <c r="R5719" s="99"/>
      <c r="S5719" s="99"/>
      <c r="T5719" s="99"/>
      <c r="U5719" s="99"/>
      <c r="V5719" s="99"/>
      <c r="W5719" s="99"/>
      <c r="X5719" s="258"/>
      <c r="Y5719" s="258"/>
      <c r="Z5719" s="258"/>
      <c r="AA5719" s="258"/>
      <c r="AB5719" s="258"/>
      <c r="AC5719" s="258"/>
      <c r="AD5719" s="258"/>
      <c r="AE5719" s="258"/>
      <c r="AF5719" s="258"/>
      <c r="AG5719" s="258"/>
      <c r="AH5719" s="258"/>
      <c r="AI5719" s="258"/>
      <c r="AJ5719" s="258"/>
      <c r="AK5719" s="258"/>
      <c r="AL5719" s="258"/>
      <c r="AM5719" s="258"/>
      <c r="AN5719" s="258"/>
      <c r="AO5719" s="258"/>
      <c r="AP5719" s="258"/>
      <c r="AQ5719" s="258"/>
      <c r="AR5719" s="258"/>
      <c r="AT5719" s="193"/>
      <c r="AU5719" s="193"/>
      <c r="AV5719" s="193"/>
      <c r="AW5719" s="193"/>
      <c r="AX5719" s="193"/>
      <c r="AY5719" s="193"/>
      <c r="AZ5719" s="193"/>
      <c r="BA5719" s="193"/>
      <c r="BB5719" s="193"/>
      <c r="BC5719" s="193"/>
      <c r="BD5719" s="193"/>
      <c r="BE5719" s="315"/>
      <c r="BF5719" s="315"/>
      <c r="BG5719" s="315"/>
      <c r="BH5719" s="315"/>
      <c r="BI5719" s="315"/>
      <c r="BJ5719" s="315"/>
      <c r="BK5719" s="315"/>
    </row>
  </sheetData>
  <autoFilter ref="A1:A5495"/>
  <phoneticPr fontId="1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75" zoomScaleNormal="75" workbookViewId="0">
      <pane xSplit="1" ySplit="4" topLeftCell="B5" activePane="bottomRight" state="frozenSplit"/>
      <selection pane="topRight" activeCell="B1" sqref="B1"/>
      <selection pane="bottomLeft" activeCell="A4" sqref="A4"/>
      <selection pane="bottomRight" activeCell="B5" sqref="B5"/>
    </sheetView>
  </sheetViews>
  <sheetFormatPr defaultRowHeight="13.2" x14ac:dyDescent="0.25"/>
  <cols>
    <col min="1" max="1" width="26" customWidth="1"/>
    <col min="2" max="17" width="7" style="5" customWidth="1"/>
    <col min="18" max="18" width="7" style="103" customWidth="1"/>
    <col min="19" max="19" width="2.5546875" customWidth="1"/>
    <col min="20" max="26" width="7" style="191" customWidth="1"/>
    <col min="27" max="27" width="7" style="106" hidden="1" customWidth="1"/>
    <col min="28" max="28" width="7" style="191" customWidth="1"/>
  </cols>
  <sheetData>
    <row r="1" spans="1:29" x14ac:dyDescent="0.25">
      <c r="A1" s="1" t="s">
        <v>4505</v>
      </c>
      <c r="R1" s="307" t="s">
        <v>6972</v>
      </c>
      <c r="T1" s="299"/>
      <c r="Y1" s="300"/>
      <c r="Z1" s="190"/>
      <c r="AA1" s="119"/>
    </row>
    <row r="2" spans="1:29" x14ac:dyDescent="0.25">
      <c r="A2" s="1" t="s">
        <v>6971</v>
      </c>
      <c r="R2" s="120"/>
      <c r="T2" s="299"/>
      <c r="Y2" s="300"/>
      <c r="Z2" s="190"/>
      <c r="AA2" s="119"/>
    </row>
    <row r="3" spans="1:29" x14ac:dyDescent="0.25">
      <c r="A3" s="1" t="s">
        <v>79</v>
      </c>
      <c r="N3" s="105" t="s">
        <v>3526</v>
      </c>
      <c r="R3" s="120"/>
      <c r="W3" s="105" t="s">
        <v>3525</v>
      </c>
      <c r="Y3" s="300"/>
    </row>
    <row r="4" spans="1:29" ht="198.75" customHeight="1" x14ac:dyDescent="0.25">
      <c r="B4" s="104" t="s">
        <v>3980</v>
      </c>
      <c r="C4" s="301" t="s">
        <v>3981</v>
      </c>
      <c r="D4" s="301" t="s">
        <v>3982</v>
      </c>
      <c r="E4" s="301" t="s">
        <v>3990</v>
      </c>
      <c r="F4" s="301" t="s">
        <v>5245</v>
      </c>
      <c r="G4" s="301" t="s">
        <v>5246</v>
      </c>
      <c r="H4" s="301" t="s">
        <v>5247</v>
      </c>
      <c r="I4" s="301" t="s">
        <v>5248</v>
      </c>
      <c r="J4" s="301" t="s">
        <v>5249</v>
      </c>
      <c r="K4" s="301" t="s">
        <v>3983</v>
      </c>
      <c r="L4" s="301" t="s">
        <v>3984</v>
      </c>
      <c r="M4" s="301" t="s">
        <v>3985</v>
      </c>
      <c r="N4" s="301" t="s">
        <v>5244</v>
      </c>
      <c r="O4" s="301" t="s">
        <v>3986</v>
      </c>
      <c r="P4" s="301" t="s">
        <v>3987</v>
      </c>
      <c r="Q4" s="301" t="s">
        <v>3988</v>
      </c>
      <c r="R4" s="304" t="s">
        <v>3989</v>
      </c>
      <c r="S4" s="191"/>
      <c r="T4" s="301" t="s">
        <v>3991</v>
      </c>
      <c r="U4" s="301" t="s">
        <v>6973</v>
      </c>
      <c r="V4" s="301" t="s">
        <v>3992</v>
      </c>
      <c r="W4" s="301" t="s">
        <v>3993</v>
      </c>
      <c r="X4" s="301" t="s">
        <v>3994</v>
      </c>
      <c r="Y4" s="302" t="s">
        <v>4504</v>
      </c>
      <c r="Z4" s="301" t="s">
        <v>6970</v>
      </c>
      <c r="AA4" s="301" t="s">
        <v>6282</v>
      </c>
      <c r="AB4" s="303" t="s">
        <v>4506</v>
      </c>
      <c r="AC4" s="191"/>
    </row>
    <row r="5" spans="1:29" x14ac:dyDescent="0.25">
      <c r="A5" s="296" t="s">
        <v>4582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>
        <v>0.11689920000000002</v>
      </c>
      <c r="P5" s="296"/>
      <c r="Q5" s="296"/>
      <c r="R5" s="297"/>
      <c r="T5" s="310"/>
      <c r="U5" s="310"/>
      <c r="V5" s="310"/>
      <c r="W5" s="191">
        <v>0.11799999999999999</v>
      </c>
      <c r="X5" s="295">
        <v>3.7100000000000001E-2</v>
      </c>
      <c r="Y5" s="297">
        <v>0.14295079999999999</v>
      </c>
      <c r="AA5" s="107"/>
    </row>
    <row r="6" spans="1:29" x14ac:dyDescent="0.25">
      <c r="A6" s="296" t="s">
        <v>4583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>
        <v>0.1905849</v>
      </c>
      <c r="P6" s="296"/>
      <c r="Q6" s="296"/>
      <c r="R6" s="297"/>
      <c r="T6" s="310"/>
      <c r="U6" s="310"/>
      <c r="V6" s="310"/>
      <c r="W6" s="191">
        <v>0.11799999999999999</v>
      </c>
      <c r="X6" s="295"/>
      <c r="Y6" s="297"/>
    </row>
    <row r="7" spans="1:29" x14ac:dyDescent="0.25">
      <c r="A7" s="296" t="s">
        <v>4584</v>
      </c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>
        <v>0.22453200000000001</v>
      </c>
      <c r="P7" s="296"/>
      <c r="Q7" s="296"/>
      <c r="R7" s="297"/>
      <c r="T7" s="310"/>
      <c r="U7" s="310"/>
      <c r="V7" s="310"/>
      <c r="W7" s="191">
        <v>0.11799999999999999</v>
      </c>
      <c r="X7" s="295">
        <v>3.7100000000000001E-2</v>
      </c>
      <c r="Y7" s="297">
        <v>0.16994810000000002</v>
      </c>
      <c r="AA7" s="107"/>
    </row>
    <row r="8" spans="1:29" x14ac:dyDescent="0.25">
      <c r="A8" s="296" t="s">
        <v>4585</v>
      </c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>
        <v>0.1231362</v>
      </c>
      <c r="P8" s="296"/>
      <c r="Q8" s="296"/>
      <c r="R8" s="297"/>
      <c r="T8" s="310"/>
      <c r="U8" s="310"/>
      <c r="V8" s="310"/>
      <c r="W8" s="191">
        <v>0.11799999999999999</v>
      </c>
      <c r="X8" s="295">
        <v>3.7100000000000001E-2</v>
      </c>
      <c r="Y8" s="297">
        <v>0.1037468</v>
      </c>
      <c r="AA8" s="107"/>
    </row>
    <row r="9" spans="1:29" x14ac:dyDescent="0.25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7"/>
      <c r="T9" s="310"/>
      <c r="U9" s="310"/>
      <c r="V9" s="310"/>
      <c r="X9" s="295"/>
      <c r="Y9" s="300"/>
    </row>
    <row r="10" spans="1:29" x14ac:dyDescent="0.25">
      <c r="A10" s="296" t="s">
        <v>4586</v>
      </c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7">
        <v>3.5640000000000003E-3</v>
      </c>
      <c r="T10" s="310"/>
      <c r="U10" s="310"/>
      <c r="V10" s="310"/>
      <c r="W10" s="191">
        <v>0.11799999999999999</v>
      </c>
      <c r="X10" s="295"/>
      <c r="Y10" s="300"/>
    </row>
    <row r="11" spans="1:29" x14ac:dyDescent="0.25">
      <c r="A11" s="296" t="s">
        <v>4587</v>
      </c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7">
        <v>3.5640000000000003E-3</v>
      </c>
      <c r="T11" s="310"/>
      <c r="U11" s="310"/>
      <c r="V11" s="310"/>
      <c r="W11" s="191">
        <v>0.11799999999999999</v>
      </c>
      <c r="X11" s="295"/>
      <c r="Y11" s="300">
        <v>3.5640000000000004E-4</v>
      </c>
      <c r="AA11" s="107"/>
    </row>
    <row r="12" spans="1:29" x14ac:dyDescent="0.25">
      <c r="A12" s="296" t="s">
        <v>4588</v>
      </c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7">
        <v>3.5640000000000003E-3</v>
      </c>
      <c r="T12" s="310"/>
      <c r="U12" s="310"/>
      <c r="V12" s="310"/>
      <c r="W12" s="191">
        <v>0.11799999999999999</v>
      </c>
      <c r="X12" s="295"/>
      <c r="Y12" s="300"/>
      <c r="AA12" s="95"/>
    </row>
    <row r="13" spans="1:29" x14ac:dyDescent="0.25">
      <c r="A13" s="296" t="s">
        <v>4589</v>
      </c>
      <c r="B13" s="296"/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96"/>
      <c r="P13" s="296"/>
      <c r="Q13" s="296"/>
      <c r="R13" s="297">
        <v>1.7820000000000002E-3</v>
      </c>
      <c r="T13" s="310"/>
      <c r="U13" s="310"/>
      <c r="V13" s="310"/>
      <c r="W13" s="191">
        <v>0.11799999999999999</v>
      </c>
      <c r="X13" s="295"/>
      <c r="Y13" s="300">
        <v>3.5640000000000004E-4</v>
      </c>
      <c r="AA13" s="107"/>
    </row>
    <row r="14" spans="1:29" x14ac:dyDescent="0.25">
      <c r="A14" s="296" t="s">
        <v>4590</v>
      </c>
      <c r="B14" s="296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296"/>
      <c r="R14" s="297">
        <v>1.0692E-2</v>
      </c>
      <c r="T14" s="310"/>
      <c r="U14" s="310"/>
      <c r="V14" s="310"/>
      <c r="W14" s="191">
        <v>0.11799999999999999</v>
      </c>
      <c r="X14" s="295"/>
      <c r="Y14" s="300"/>
    </row>
    <row r="15" spans="1:29" x14ac:dyDescent="0.25">
      <c r="A15" s="296" t="s">
        <v>4591</v>
      </c>
      <c r="B15" s="296"/>
      <c r="C15" s="296"/>
      <c r="D15" s="296"/>
      <c r="E15" s="296"/>
      <c r="F15" s="296"/>
      <c r="G15" s="296"/>
      <c r="H15" s="296"/>
      <c r="I15" s="296"/>
      <c r="J15" s="296"/>
      <c r="K15" s="296"/>
      <c r="L15" s="296"/>
      <c r="M15" s="296"/>
      <c r="N15" s="296"/>
      <c r="O15" s="296"/>
      <c r="P15" s="296"/>
      <c r="Q15" s="296"/>
      <c r="R15" s="297">
        <v>1.0692E-2</v>
      </c>
      <c r="T15" s="310"/>
      <c r="U15" s="310"/>
      <c r="V15" s="310"/>
      <c r="W15" s="191">
        <v>0.11799999999999999</v>
      </c>
      <c r="X15" s="295"/>
      <c r="Y15" s="300"/>
    </row>
    <row r="16" spans="1:29" x14ac:dyDescent="0.25">
      <c r="A16" s="296" t="s">
        <v>4592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7">
        <v>1.0692E-2</v>
      </c>
      <c r="T16" s="310"/>
      <c r="U16" s="310"/>
      <c r="V16" s="310"/>
      <c r="W16" s="191">
        <v>0.11799999999999999</v>
      </c>
      <c r="X16" s="295"/>
      <c r="Y16" s="300"/>
    </row>
    <row r="17" spans="1:27" x14ac:dyDescent="0.25">
      <c r="A17" s="296" t="s">
        <v>4593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  <c r="P17" s="296"/>
      <c r="Q17" s="296"/>
      <c r="R17" s="297">
        <v>1.0692E-2</v>
      </c>
      <c r="T17" s="310"/>
      <c r="U17" s="310"/>
      <c r="V17" s="310"/>
      <c r="W17" s="191">
        <v>0.11799999999999999</v>
      </c>
      <c r="X17" s="295"/>
      <c r="Y17" s="300"/>
    </row>
    <row r="18" spans="1:27" x14ac:dyDescent="0.25">
      <c r="A18" s="296" t="s">
        <v>4594</v>
      </c>
      <c r="B18" s="296"/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7">
        <v>1.0692E-2</v>
      </c>
      <c r="T18" s="310"/>
      <c r="U18" s="310"/>
      <c r="V18" s="310"/>
      <c r="W18" s="191">
        <v>0.11799999999999999</v>
      </c>
      <c r="X18" s="295"/>
      <c r="Y18" s="300"/>
    </row>
    <row r="19" spans="1:27" x14ac:dyDescent="0.25">
      <c r="A19" s="296" t="s">
        <v>4595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6"/>
      <c r="Q19" s="296"/>
      <c r="R19" s="297"/>
      <c r="T19" s="310"/>
      <c r="U19" s="310"/>
      <c r="V19" s="310"/>
      <c r="W19" s="191">
        <v>0.11799999999999999</v>
      </c>
      <c r="X19" s="295"/>
      <c r="Y19" s="300"/>
    </row>
    <row r="20" spans="1:27" x14ac:dyDescent="0.25">
      <c r="A20" s="296"/>
      <c r="B20" s="296"/>
      <c r="C20" s="296"/>
      <c r="D20" s="296"/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7"/>
      <c r="T20" s="310"/>
      <c r="U20" s="310"/>
      <c r="V20" s="310"/>
      <c r="X20" s="295"/>
      <c r="Y20" s="300"/>
    </row>
    <row r="21" spans="1:27" x14ac:dyDescent="0.25">
      <c r="A21" s="296" t="s">
        <v>4596</v>
      </c>
      <c r="B21" s="296"/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>
        <v>2.1384E-2</v>
      </c>
      <c r="O21" s="296"/>
      <c r="P21" s="296"/>
      <c r="Q21" s="296"/>
      <c r="R21" s="297"/>
      <c r="T21" s="310"/>
      <c r="U21" s="310"/>
      <c r="V21" s="310"/>
      <c r="W21" s="191">
        <v>0.11799999999999999</v>
      </c>
      <c r="X21" s="295"/>
      <c r="Y21" s="300"/>
    </row>
    <row r="22" spans="1:27" x14ac:dyDescent="0.25">
      <c r="A22" s="296" t="s">
        <v>4597</v>
      </c>
      <c r="B22" s="296"/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>
        <v>2.1384E-2</v>
      </c>
      <c r="O22" s="296"/>
      <c r="P22" s="296"/>
      <c r="Q22" s="296"/>
      <c r="R22" s="297"/>
      <c r="T22" s="310"/>
      <c r="U22" s="310"/>
      <c r="V22" s="310"/>
      <c r="W22" s="191">
        <v>0.11799999999999999</v>
      </c>
      <c r="X22" s="295"/>
      <c r="Y22" s="300"/>
    </row>
    <row r="23" spans="1:27" x14ac:dyDescent="0.25">
      <c r="A23" s="296" t="s">
        <v>4598</v>
      </c>
      <c r="B23" s="296"/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>
        <v>2.1384E-2</v>
      </c>
      <c r="O23" s="296"/>
      <c r="P23" s="296"/>
      <c r="Q23" s="296"/>
      <c r="R23" s="297"/>
      <c r="T23" s="310"/>
      <c r="U23" s="310"/>
      <c r="V23" s="310"/>
      <c r="W23" s="191">
        <v>0.11799999999999999</v>
      </c>
      <c r="X23" s="295"/>
      <c r="Y23" s="300"/>
    </row>
    <row r="24" spans="1:27" x14ac:dyDescent="0.25">
      <c r="A24" s="296" t="s">
        <v>5013</v>
      </c>
      <c r="B24" s="296"/>
      <c r="C24" s="296"/>
      <c r="D24" s="296"/>
      <c r="E24" s="296"/>
      <c r="F24" s="296"/>
      <c r="G24" s="296"/>
      <c r="H24" s="296"/>
      <c r="I24" s="296"/>
      <c r="J24" s="296"/>
      <c r="K24" s="296"/>
      <c r="L24" s="296"/>
      <c r="M24" s="296"/>
      <c r="N24" s="296">
        <v>2.1384E-2</v>
      </c>
      <c r="O24" s="296"/>
      <c r="P24" s="296"/>
      <c r="Q24" s="296"/>
      <c r="R24" s="297"/>
      <c r="T24" s="310"/>
      <c r="U24" s="310"/>
      <c r="V24" s="310"/>
      <c r="W24" s="191">
        <v>0.11799999999999999</v>
      </c>
      <c r="X24" s="295"/>
      <c r="Y24" s="300"/>
    </row>
    <row r="25" spans="1:27" x14ac:dyDescent="0.25">
      <c r="A25" s="296" t="s">
        <v>4599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>
        <v>2.1384E-2</v>
      </c>
      <c r="O25" s="296"/>
      <c r="P25" s="296"/>
      <c r="Q25" s="296"/>
      <c r="R25" s="297"/>
      <c r="T25" s="310"/>
      <c r="U25" s="310"/>
      <c r="V25" s="310"/>
      <c r="W25" s="191">
        <v>0.11799999999999999</v>
      </c>
      <c r="X25" s="295"/>
      <c r="Y25" s="300"/>
    </row>
    <row r="26" spans="1:27" x14ac:dyDescent="0.25">
      <c r="A26" s="296" t="s">
        <v>4600</v>
      </c>
      <c r="B26" s="296"/>
      <c r="C26" s="296"/>
      <c r="D26" s="296"/>
      <c r="E26" s="296"/>
      <c r="F26" s="296"/>
      <c r="G26" s="296"/>
      <c r="H26" s="296"/>
      <c r="I26" s="296"/>
      <c r="J26" s="296"/>
      <c r="K26" s="296"/>
      <c r="L26" s="296"/>
      <c r="M26" s="296"/>
      <c r="N26" s="296">
        <v>2.1384E-2</v>
      </c>
      <c r="O26" s="296"/>
      <c r="P26" s="296"/>
      <c r="Q26" s="296"/>
      <c r="R26" s="297"/>
      <c r="T26" s="310"/>
      <c r="U26" s="310"/>
      <c r="V26" s="310"/>
      <c r="W26" s="191">
        <v>0.11799999999999999</v>
      </c>
      <c r="X26" s="295"/>
      <c r="Y26" s="300"/>
    </row>
    <row r="27" spans="1:27" x14ac:dyDescent="0.25">
      <c r="A27" s="296" t="s">
        <v>4601</v>
      </c>
      <c r="B27" s="296"/>
      <c r="C27" s="296"/>
      <c r="D27" s="296"/>
      <c r="E27" s="296"/>
      <c r="F27" s="296"/>
      <c r="G27" s="296"/>
      <c r="H27" s="296"/>
      <c r="I27" s="296"/>
      <c r="J27" s="296"/>
      <c r="K27" s="296"/>
      <c r="L27" s="296"/>
      <c r="M27" s="296"/>
      <c r="N27" s="296">
        <v>2.1384E-2</v>
      </c>
      <c r="O27" s="296"/>
      <c r="P27" s="296"/>
      <c r="Q27" s="296"/>
      <c r="R27" s="297"/>
      <c r="T27" s="310"/>
      <c r="U27" s="310"/>
      <c r="V27" s="310"/>
      <c r="W27" s="191">
        <v>0.11799999999999999</v>
      </c>
      <c r="X27" s="295"/>
      <c r="Y27" s="300"/>
    </row>
    <row r="28" spans="1:27" x14ac:dyDescent="0.25">
      <c r="A28" s="296" t="s">
        <v>4602</v>
      </c>
      <c r="B28" s="296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>
        <v>2.1384E-2</v>
      </c>
      <c r="O28" s="296"/>
      <c r="P28" s="296"/>
      <c r="Q28" s="296"/>
      <c r="R28" s="297"/>
      <c r="T28" s="310"/>
      <c r="U28" s="310"/>
      <c r="V28" s="310"/>
      <c r="W28" s="191">
        <v>0.11799999999999999</v>
      </c>
      <c r="X28" s="295"/>
      <c r="Y28" s="300"/>
    </row>
    <row r="29" spans="1:27" x14ac:dyDescent="0.25">
      <c r="A29" s="296"/>
      <c r="B29" s="296"/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7"/>
      <c r="T29" s="310"/>
      <c r="U29" s="310"/>
      <c r="V29" s="310"/>
      <c r="X29" s="295"/>
      <c r="Y29" s="300"/>
    </row>
    <row r="30" spans="1:27" x14ac:dyDescent="0.25">
      <c r="A30" s="296" t="s">
        <v>4603</v>
      </c>
      <c r="B30" s="296">
        <v>2.8601100000000004E-2</v>
      </c>
      <c r="C30" s="296"/>
      <c r="D30" s="296"/>
      <c r="E30" s="296"/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7"/>
      <c r="T30" s="310"/>
      <c r="U30" s="310"/>
      <c r="V30" s="310"/>
      <c r="W30" s="191">
        <v>0.11799999999999999</v>
      </c>
      <c r="X30" s="295">
        <v>3.7100000000000001E-2</v>
      </c>
      <c r="Y30" s="297">
        <v>0.35786000000000007</v>
      </c>
      <c r="AA30" s="107"/>
    </row>
    <row r="31" spans="1:27" x14ac:dyDescent="0.25">
      <c r="A31" s="296"/>
      <c r="B31" s="296"/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7"/>
      <c r="T31" s="310"/>
      <c r="U31" s="310"/>
      <c r="V31" s="310"/>
      <c r="X31" s="295"/>
      <c r="Y31" s="300"/>
    </row>
    <row r="32" spans="1:27" x14ac:dyDescent="0.25">
      <c r="A32" s="296" t="s">
        <v>4604</v>
      </c>
      <c r="B32" s="296"/>
      <c r="C32" s="296"/>
      <c r="D32" s="296"/>
      <c r="E32" s="296"/>
      <c r="F32" s="296">
        <v>0.31274099999999999</v>
      </c>
      <c r="G32" s="296">
        <v>4.989600000000001E-2</v>
      </c>
      <c r="H32" s="296">
        <v>3.8580300000000005E-2</v>
      </c>
      <c r="I32" s="296">
        <v>0.21294900000000005</v>
      </c>
      <c r="J32" s="296">
        <v>0.22720500000000002</v>
      </c>
      <c r="K32" s="296"/>
      <c r="L32" s="296"/>
      <c r="M32" s="296"/>
      <c r="N32" s="296"/>
      <c r="O32" s="296"/>
      <c r="P32" s="296"/>
      <c r="Q32" s="296"/>
      <c r="R32" s="297"/>
      <c r="T32" s="311">
        <v>0.14254140569999996</v>
      </c>
      <c r="U32" s="311">
        <v>0.31313503319999991</v>
      </c>
      <c r="V32" s="311">
        <v>0.52163835569999994</v>
      </c>
      <c r="W32" s="191">
        <v>0.11799999999999999</v>
      </c>
      <c r="X32" s="295"/>
      <c r="Y32" s="300"/>
    </row>
    <row r="33" spans="1:28" x14ac:dyDescent="0.25">
      <c r="A33" s="296" t="s">
        <v>4605</v>
      </c>
      <c r="B33" s="296"/>
      <c r="C33" s="296"/>
      <c r="D33" s="296"/>
      <c r="E33" s="296"/>
      <c r="F33" s="296"/>
      <c r="G33" s="296">
        <v>4.989600000000001E-2</v>
      </c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7"/>
      <c r="T33" s="311">
        <v>3.5219018399999996E-2</v>
      </c>
      <c r="U33" s="311">
        <v>0.11147725544999999</v>
      </c>
      <c r="V33" s="311">
        <v>0.20468176739999999</v>
      </c>
      <c r="W33" s="191">
        <v>0.11799999999999999</v>
      </c>
      <c r="X33" s="295"/>
      <c r="Y33" s="300"/>
    </row>
    <row r="34" spans="1:28" x14ac:dyDescent="0.25">
      <c r="A34" s="296" t="s">
        <v>4606</v>
      </c>
      <c r="B34" s="296"/>
      <c r="C34" s="296"/>
      <c r="D34" s="296"/>
      <c r="E34" s="296"/>
      <c r="F34" s="296">
        <v>0.31274099999999999</v>
      </c>
      <c r="G34" s="296">
        <v>4.989600000000001E-2</v>
      </c>
      <c r="H34" s="296">
        <v>3.8580300000000005E-2</v>
      </c>
      <c r="I34" s="296">
        <v>0.21294900000000005</v>
      </c>
      <c r="J34" s="296">
        <v>0.22720500000000002</v>
      </c>
      <c r="K34" s="296"/>
      <c r="L34" s="296"/>
      <c r="M34" s="296"/>
      <c r="N34" s="296"/>
      <c r="O34" s="296"/>
      <c r="P34" s="296"/>
      <c r="Q34" s="296"/>
      <c r="R34" s="297"/>
      <c r="T34" s="311">
        <v>1.3652787840000014E-2</v>
      </c>
      <c r="U34" s="311">
        <v>7.9140049890000008E-2</v>
      </c>
      <c r="V34" s="311">
        <v>0.15918003684000001</v>
      </c>
      <c r="W34" s="191">
        <v>0.11799999999999999</v>
      </c>
      <c r="X34" s="295"/>
      <c r="Y34" s="300"/>
    </row>
    <row r="35" spans="1:28" x14ac:dyDescent="0.25">
      <c r="A35" s="296" t="s">
        <v>4607</v>
      </c>
      <c r="B35" s="296"/>
      <c r="C35" s="296"/>
      <c r="D35" s="296"/>
      <c r="E35" s="296"/>
      <c r="F35" s="296"/>
      <c r="G35" s="296">
        <v>4.989600000000001E-2</v>
      </c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7"/>
      <c r="T35" s="311">
        <v>3.5138642399999975E-2</v>
      </c>
      <c r="U35" s="311">
        <v>0.11143304864999998</v>
      </c>
      <c r="V35" s="311">
        <v>0.20468176739999999</v>
      </c>
      <c r="W35" s="191">
        <v>0.11799999999999999</v>
      </c>
      <c r="X35" s="295"/>
      <c r="Y35" s="300"/>
    </row>
    <row r="36" spans="1:28" x14ac:dyDescent="0.25">
      <c r="A36" s="296"/>
      <c r="B36" s="296"/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7"/>
      <c r="T36" s="310"/>
      <c r="U36" s="310"/>
      <c r="V36" s="310"/>
      <c r="X36" s="295"/>
      <c r="Y36" s="300"/>
    </row>
    <row r="37" spans="1:28" x14ac:dyDescent="0.25">
      <c r="A37" s="296" t="s">
        <v>4608</v>
      </c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7">
        <v>1.0692E-2</v>
      </c>
      <c r="T37" s="310"/>
      <c r="U37" s="310"/>
      <c r="V37" s="310"/>
      <c r="X37" s="295"/>
      <c r="Y37" s="300"/>
    </row>
    <row r="38" spans="1:28" x14ac:dyDescent="0.25">
      <c r="A38" s="296" t="s">
        <v>4609</v>
      </c>
      <c r="B38" s="296"/>
      <c r="C38" s="296"/>
      <c r="D38" s="296"/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7">
        <v>1.0692E-2</v>
      </c>
      <c r="T38" s="310"/>
      <c r="U38" s="310"/>
      <c r="V38" s="310"/>
      <c r="X38" s="295">
        <v>3.7100000000000001E-2</v>
      </c>
      <c r="Y38" s="300">
        <v>0.35786000000000007</v>
      </c>
      <c r="AA38" s="107"/>
    </row>
    <row r="39" spans="1:28" x14ac:dyDescent="0.25">
      <c r="A39" s="296" t="s">
        <v>4610</v>
      </c>
      <c r="B39" s="296"/>
      <c r="C39" s="296"/>
      <c r="D39" s="296"/>
      <c r="E39" s="296"/>
      <c r="F39" s="296"/>
      <c r="G39" s="296"/>
      <c r="H39" s="296"/>
      <c r="I39" s="296"/>
      <c r="J39" s="296"/>
      <c r="K39" s="296">
        <v>0.237897</v>
      </c>
      <c r="L39" s="296">
        <v>9.3109500000000012E-2</v>
      </c>
      <c r="M39" s="296"/>
      <c r="N39" s="296"/>
      <c r="O39" s="296"/>
      <c r="P39" s="296"/>
      <c r="Q39" s="296"/>
      <c r="R39" s="297"/>
      <c r="T39" s="312">
        <v>-2.8967265299999934E-2</v>
      </c>
      <c r="U39" s="312">
        <v>0.21073293780000002</v>
      </c>
      <c r="V39" s="312">
        <v>0.50369985270000006</v>
      </c>
      <c r="W39" s="191">
        <v>0.11799999999999999</v>
      </c>
      <c r="X39" s="295">
        <v>3.7100000000000001E-2</v>
      </c>
      <c r="Y39" s="297">
        <v>0.4104290000000001</v>
      </c>
      <c r="Z39" s="296">
        <f>-(AB39-Y39)</f>
        <v>-0.98957099999999976</v>
      </c>
      <c r="AA39" s="107">
        <f>Z39-0.118</f>
        <v>-1.1075709999999996</v>
      </c>
      <c r="AB39" s="191">
        <v>1.4</v>
      </c>
    </row>
    <row r="40" spans="1:28" x14ac:dyDescent="0.25">
      <c r="A40" s="296" t="s">
        <v>4611</v>
      </c>
      <c r="B40" s="296"/>
      <c r="C40" s="296"/>
      <c r="D40" s="296"/>
      <c r="E40" s="296"/>
      <c r="F40" s="296"/>
      <c r="G40" s="296"/>
      <c r="H40" s="296"/>
      <c r="I40" s="296"/>
      <c r="J40" s="296"/>
      <c r="K40" s="296">
        <v>0.237897</v>
      </c>
      <c r="L40" s="296">
        <v>9.3109500000000012E-2</v>
      </c>
      <c r="M40" s="296"/>
      <c r="N40" s="296"/>
      <c r="O40" s="296"/>
      <c r="P40" s="296"/>
      <c r="Q40" s="296"/>
      <c r="R40" s="297"/>
      <c r="T40" s="312">
        <v>-2.8860885299999972E-2</v>
      </c>
      <c r="U40" s="312">
        <v>0.2107914468</v>
      </c>
      <c r="V40" s="312">
        <v>0.50369985270000006</v>
      </c>
      <c r="W40" s="191">
        <v>0.11799999999999999</v>
      </c>
      <c r="X40" s="295">
        <v>3.7100000000000001E-2</v>
      </c>
      <c r="Y40" s="297">
        <v>0.4104290000000001</v>
      </c>
      <c r="Z40" s="296">
        <f>-(AB40-Y40)</f>
        <v>-0.98957099999999976</v>
      </c>
      <c r="AA40" s="107">
        <f>Z40-0.118</f>
        <v>-1.1075709999999996</v>
      </c>
      <c r="AB40" s="191">
        <v>1.4</v>
      </c>
    </row>
    <row r="41" spans="1:28" x14ac:dyDescent="0.25">
      <c r="A41" s="296" t="s">
        <v>4612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>
        <v>0.237897</v>
      </c>
      <c r="L41" s="296">
        <v>9.3109500000000012E-2</v>
      </c>
      <c r="M41" s="296"/>
      <c r="N41" s="296"/>
      <c r="O41" s="296"/>
      <c r="P41" s="296"/>
      <c r="Q41" s="296"/>
      <c r="R41" s="297"/>
      <c r="T41" s="312">
        <v>-2.8967265299999934E-2</v>
      </c>
      <c r="U41" s="312">
        <v>0.21073293780000002</v>
      </c>
      <c r="V41" s="312">
        <v>0.50369985270000006</v>
      </c>
      <c r="W41" s="191">
        <v>0.11799999999999999</v>
      </c>
      <c r="X41" s="295">
        <v>3.7100000000000001E-2</v>
      </c>
      <c r="Y41" s="297">
        <v>0.4104290000000001</v>
      </c>
      <c r="Z41" s="296">
        <f>-(AB41-Y41)</f>
        <v>-0.98957099999999976</v>
      </c>
      <c r="AA41" s="107">
        <f>Z41-0.118</f>
        <v>-1.1075709999999996</v>
      </c>
      <c r="AB41" s="191">
        <v>1.4</v>
      </c>
    </row>
    <row r="42" spans="1:28" x14ac:dyDescent="0.25">
      <c r="A42" s="296" t="s">
        <v>4613</v>
      </c>
      <c r="B42" s="296"/>
      <c r="C42" s="296"/>
      <c r="D42" s="296"/>
      <c r="E42" s="296"/>
      <c r="F42" s="296"/>
      <c r="G42" s="296"/>
      <c r="H42" s="296"/>
      <c r="I42" s="296"/>
      <c r="J42" s="296"/>
      <c r="K42" s="296">
        <v>0.33501600000000004</v>
      </c>
      <c r="L42" s="296">
        <v>0.12955140000000001</v>
      </c>
      <c r="M42" s="296"/>
      <c r="N42" s="296"/>
      <c r="O42" s="296"/>
      <c r="P42" s="296"/>
      <c r="Q42" s="296"/>
      <c r="R42" s="297"/>
      <c r="T42" s="312">
        <v>1.4532690900000006E-2</v>
      </c>
      <c r="U42" s="312">
        <v>0.1097364081</v>
      </c>
      <c r="V42" s="312">
        <v>0.22609650690000002</v>
      </c>
      <c r="W42" s="191">
        <v>0.11799999999999999</v>
      </c>
      <c r="X42" s="295"/>
      <c r="Y42" s="300"/>
    </row>
    <row r="43" spans="1:28" x14ac:dyDescent="0.25">
      <c r="A43" s="296" t="s">
        <v>4614</v>
      </c>
      <c r="B43" s="296"/>
      <c r="C43" s="296"/>
      <c r="D43" s="296"/>
      <c r="E43" s="296"/>
      <c r="F43" s="296"/>
      <c r="G43" s="296"/>
      <c r="H43" s="296"/>
      <c r="I43" s="296"/>
      <c r="J43" s="296"/>
      <c r="K43" s="296">
        <v>0.33501600000000004</v>
      </c>
      <c r="L43" s="296">
        <v>0.12955140000000001</v>
      </c>
      <c r="M43" s="296"/>
      <c r="N43" s="296"/>
      <c r="O43" s="296"/>
      <c r="P43" s="296"/>
      <c r="Q43" s="296"/>
      <c r="R43" s="297"/>
      <c r="T43" s="312">
        <v>1.6455213899999988E-2</v>
      </c>
      <c r="U43" s="312">
        <v>0.11079379574999999</v>
      </c>
      <c r="V43" s="312">
        <v>0.22609650690000002</v>
      </c>
      <c r="W43" s="191">
        <v>0.11799999999999999</v>
      </c>
      <c r="X43" s="295"/>
      <c r="Y43" s="300"/>
    </row>
    <row r="44" spans="1:28" x14ac:dyDescent="0.25">
      <c r="A44" s="296" t="s">
        <v>4615</v>
      </c>
      <c r="B44" s="296"/>
      <c r="C44" s="296"/>
      <c r="D44" s="296"/>
      <c r="E44" s="296"/>
      <c r="F44" s="296"/>
      <c r="G44" s="296"/>
      <c r="H44" s="296"/>
      <c r="I44" s="296"/>
      <c r="J44" s="296"/>
      <c r="K44" s="296">
        <v>0.33501600000000004</v>
      </c>
      <c r="L44" s="296">
        <v>0.12955140000000001</v>
      </c>
      <c r="M44" s="296"/>
      <c r="N44" s="296"/>
      <c r="O44" s="296"/>
      <c r="P44" s="296"/>
      <c r="Q44" s="296"/>
      <c r="R44" s="297"/>
      <c r="T44" s="312">
        <v>1.5342360899999991E-2</v>
      </c>
      <c r="U44" s="312">
        <v>0.1101817266</v>
      </c>
      <c r="V44" s="312">
        <v>0.22609650690000002</v>
      </c>
      <c r="W44" s="191">
        <v>0.11799999999999999</v>
      </c>
      <c r="X44" s="295"/>
      <c r="Y44" s="300"/>
    </row>
    <row r="45" spans="1:28" x14ac:dyDescent="0.25">
      <c r="A45" s="296"/>
      <c r="B45" s="296"/>
      <c r="C45" s="296"/>
      <c r="D45" s="296"/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7"/>
      <c r="T45" s="310"/>
      <c r="U45" s="310"/>
      <c r="V45" s="310"/>
      <c r="X45" s="295"/>
      <c r="Y45" s="300"/>
    </row>
    <row r="46" spans="1:28" x14ac:dyDescent="0.25">
      <c r="A46" s="296" t="s">
        <v>4616</v>
      </c>
      <c r="B46" s="296"/>
      <c r="C46" s="296"/>
      <c r="D46" s="296"/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96"/>
      <c r="P46" s="296"/>
      <c r="Q46" s="296"/>
      <c r="R46" s="297">
        <v>4.4550000000000006E-3</v>
      </c>
      <c r="T46" s="312">
        <v>-0.24266739435750001</v>
      </c>
      <c r="U46" s="312">
        <v>-0.13346706689662502</v>
      </c>
      <c r="V46" s="313">
        <v>0</v>
      </c>
      <c r="W46" s="191">
        <v>0.11799999999999999</v>
      </c>
      <c r="X46" s="295"/>
      <c r="Y46" s="300"/>
    </row>
    <row r="47" spans="1:28" x14ac:dyDescent="0.25">
      <c r="A47" s="296" t="s">
        <v>4617</v>
      </c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8"/>
      <c r="Q47" s="296"/>
      <c r="R47" s="297">
        <v>4.4550000000000006E-3</v>
      </c>
      <c r="T47" s="312">
        <v>-0.24266739435750001</v>
      </c>
      <c r="U47" s="312">
        <v>-0.13346706689662502</v>
      </c>
      <c r="V47" s="313">
        <v>0</v>
      </c>
      <c r="W47" s="191">
        <v>0.11799999999999999</v>
      </c>
      <c r="X47" s="295"/>
      <c r="Y47" s="300"/>
    </row>
    <row r="48" spans="1:28" x14ac:dyDescent="0.25">
      <c r="A48" s="296" t="s">
        <v>4618</v>
      </c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7">
        <v>8.9100000000000013E-3</v>
      </c>
      <c r="T48" s="312">
        <v>-0.24266739435750001</v>
      </c>
      <c r="U48" s="312">
        <v>-0.13346706689662502</v>
      </c>
      <c r="V48" s="313">
        <v>0</v>
      </c>
      <c r="W48" s="191">
        <v>0.11799999999999999</v>
      </c>
      <c r="X48" s="295"/>
      <c r="Y48" s="300"/>
    </row>
    <row r="49" spans="1:30" x14ac:dyDescent="0.25">
      <c r="A49" s="296" t="s">
        <v>4619</v>
      </c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7">
        <v>8.9100000000000013E-3</v>
      </c>
      <c r="T49" s="312">
        <v>-0.24266739435750001</v>
      </c>
      <c r="U49" s="312">
        <v>-0.13346706689662502</v>
      </c>
      <c r="V49" s="313">
        <v>0</v>
      </c>
      <c r="W49" s="191">
        <v>0.11799999999999999</v>
      </c>
      <c r="X49" s="295"/>
      <c r="Y49" s="300"/>
    </row>
    <row r="50" spans="1:30" x14ac:dyDescent="0.25">
      <c r="A50" s="296" t="s">
        <v>4620</v>
      </c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7">
        <v>4.4550000000000006E-3</v>
      </c>
      <c r="T50" s="312">
        <v>-0.23497426039500002</v>
      </c>
      <c r="U50" s="312">
        <v>-0.12923584321725001</v>
      </c>
      <c r="V50" s="313">
        <v>0</v>
      </c>
      <c r="W50" s="191">
        <v>0.11799999999999999</v>
      </c>
      <c r="X50" s="295"/>
      <c r="Y50" s="300"/>
    </row>
    <row r="51" spans="1:30" x14ac:dyDescent="0.25">
      <c r="A51" s="296" t="s">
        <v>4621</v>
      </c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8"/>
      <c r="Q51" s="296"/>
      <c r="R51" s="297">
        <v>4.4550000000000006E-3</v>
      </c>
      <c r="T51" s="312">
        <v>-0.23296334669999999</v>
      </c>
      <c r="U51" s="312">
        <v>-0.128129840685</v>
      </c>
      <c r="V51" s="313">
        <v>0</v>
      </c>
      <c r="W51" s="191">
        <v>0.11799999999999999</v>
      </c>
      <c r="X51" s="295"/>
      <c r="Y51" s="300"/>
    </row>
    <row r="52" spans="1:30" x14ac:dyDescent="0.25">
      <c r="A52" s="296" t="s">
        <v>4622</v>
      </c>
      <c r="B52" s="296"/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7">
        <v>4.4550000000000006E-3</v>
      </c>
      <c r="T52" s="312">
        <v>-0.24266739435750001</v>
      </c>
      <c r="U52" s="312">
        <v>-0.13346706689662502</v>
      </c>
      <c r="V52" s="313">
        <v>0</v>
      </c>
      <c r="W52" s="191">
        <v>0.11799999999999999</v>
      </c>
      <c r="X52" s="295"/>
      <c r="Y52" s="300"/>
    </row>
    <row r="53" spans="1:30" x14ac:dyDescent="0.25">
      <c r="A53" s="296" t="s">
        <v>4623</v>
      </c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7">
        <v>4.4550000000000006E-3</v>
      </c>
      <c r="T53" s="312">
        <v>-0.25310735840250004</v>
      </c>
      <c r="U53" s="312">
        <v>-0.139209047121375</v>
      </c>
      <c r="V53" s="313">
        <v>0</v>
      </c>
      <c r="W53" s="191">
        <v>0.11799999999999999</v>
      </c>
      <c r="X53" s="295"/>
      <c r="Y53" s="300"/>
    </row>
    <row r="54" spans="1:30" x14ac:dyDescent="0.25">
      <c r="A54" s="296" t="s">
        <v>4624</v>
      </c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7">
        <v>4.4550000000000006E-3</v>
      </c>
      <c r="T54" s="312">
        <v>-0.25310735840250004</v>
      </c>
      <c r="U54" s="312">
        <v>-0.139209047121375</v>
      </c>
      <c r="V54" s="313">
        <v>0</v>
      </c>
      <c r="W54" s="191">
        <v>0.11799999999999999</v>
      </c>
      <c r="X54" s="295"/>
      <c r="Y54" s="300"/>
    </row>
    <row r="55" spans="1:30" x14ac:dyDescent="0.25">
      <c r="A55" s="296" t="s">
        <v>4625</v>
      </c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7">
        <v>4.4550000000000006E-3</v>
      </c>
      <c r="T55" s="312">
        <v>-0.24262736700000001</v>
      </c>
      <c r="U55" s="312">
        <v>-0.13346706689662502</v>
      </c>
      <c r="V55" s="313">
        <v>0</v>
      </c>
      <c r="W55" s="191">
        <v>0.11799999999999999</v>
      </c>
      <c r="X55" s="295"/>
      <c r="Y55" s="300"/>
    </row>
    <row r="56" spans="1:30" x14ac:dyDescent="0.25">
      <c r="A56" s="296" t="s">
        <v>4626</v>
      </c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7">
        <v>4.4550000000000006E-3</v>
      </c>
      <c r="T56" s="312">
        <v>-0.24262736700000001</v>
      </c>
      <c r="U56" s="312">
        <v>-0.13346706689662502</v>
      </c>
      <c r="V56" s="313">
        <v>0</v>
      </c>
      <c r="W56" s="191">
        <v>0.11799999999999999</v>
      </c>
      <c r="X56" s="295"/>
      <c r="Y56" s="300"/>
    </row>
    <row r="57" spans="1:30" x14ac:dyDescent="0.25">
      <c r="A57" s="296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7"/>
      <c r="T57" s="310"/>
      <c r="U57" s="310"/>
      <c r="V57" s="310"/>
      <c r="X57" s="295"/>
      <c r="Y57" s="300"/>
    </row>
    <row r="58" spans="1:30" x14ac:dyDescent="0.25">
      <c r="A58" s="296" t="s">
        <v>4627</v>
      </c>
      <c r="B58" s="296">
        <v>3.6798299999999999E-2</v>
      </c>
      <c r="C58" s="296">
        <v>3.9738600000000006E-2</v>
      </c>
      <c r="D58" s="296">
        <v>0.45797399999999999</v>
      </c>
      <c r="E58" s="296">
        <v>0.31006800000000007</v>
      </c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>
        <v>9.3733200000000003E-2</v>
      </c>
      <c r="Q58" s="296">
        <v>0.61835400000000007</v>
      </c>
      <c r="R58" s="297"/>
      <c r="T58" s="310"/>
      <c r="U58" s="310"/>
      <c r="V58" s="310"/>
      <c r="W58" s="191">
        <v>0.11799999999999999</v>
      </c>
      <c r="X58" s="295">
        <v>3.7100000000000001E-2</v>
      </c>
      <c r="Y58" s="297">
        <v>9.1629199999999994E-2</v>
      </c>
      <c r="Z58" s="296">
        <f>-(AB58-Y58)</f>
        <v>-7.6370800000000016E-2</v>
      </c>
      <c r="AA58" s="107">
        <f t="shared" ref="AA58:AA64" si="0">Z58-0.118</f>
        <v>-0.19437080000000001</v>
      </c>
      <c r="AB58" s="191">
        <v>0.16800000000000001</v>
      </c>
    </row>
    <row r="59" spans="1:30" x14ac:dyDescent="0.25">
      <c r="A59" s="296" t="s">
        <v>4628</v>
      </c>
      <c r="B59" s="296">
        <v>3.8134800000000003E-2</v>
      </c>
      <c r="C59" s="296">
        <v>3.1808700000000002E-2</v>
      </c>
      <c r="D59" s="296">
        <v>0.47490300000000002</v>
      </c>
      <c r="E59" s="296">
        <v>0.32076000000000005</v>
      </c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>
        <v>6.058800000000001E-2</v>
      </c>
      <c r="Q59" s="296">
        <v>0.65755800000000009</v>
      </c>
      <c r="R59" s="297"/>
      <c r="T59" s="310"/>
      <c r="U59" s="310"/>
      <c r="V59" s="310"/>
      <c r="W59" s="191">
        <v>0.11799999999999999</v>
      </c>
      <c r="X59" s="295">
        <v>3.7100000000000001E-2</v>
      </c>
      <c r="Y59" s="297">
        <v>9.1629199999999994E-2</v>
      </c>
      <c r="Z59" s="296">
        <f t="shared" ref="Z59:Z64" si="1">-(AB59-Y59)</f>
        <v>-7.6370800000000016E-2</v>
      </c>
      <c r="AA59" s="107">
        <f t="shared" si="0"/>
        <v>-0.19437080000000001</v>
      </c>
      <c r="AB59" s="191">
        <v>0.16800000000000001</v>
      </c>
    </row>
    <row r="60" spans="1:30" x14ac:dyDescent="0.25">
      <c r="A60" s="296" t="s">
        <v>4629</v>
      </c>
      <c r="B60" s="296">
        <v>4.2768E-2</v>
      </c>
      <c r="C60" s="296">
        <v>4.8470400000000004E-2</v>
      </c>
      <c r="D60" s="296">
        <v>0.53192700000000004</v>
      </c>
      <c r="E60" s="296">
        <v>0.35461800000000004</v>
      </c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>
        <v>0.14256000000000002</v>
      </c>
      <c r="Q60" s="296">
        <v>0.7288380000000001</v>
      </c>
      <c r="R60" s="297"/>
      <c r="T60" s="310"/>
      <c r="U60" s="310"/>
      <c r="V60" s="310"/>
      <c r="W60" s="191">
        <v>0.11799999999999999</v>
      </c>
      <c r="X60" s="295">
        <v>3.7100000000000001E-2</v>
      </c>
      <c r="Y60" s="297">
        <v>0.16184000000000001</v>
      </c>
      <c r="Z60" s="296">
        <f t="shared" si="1"/>
        <v>-6.1599999999999988E-3</v>
      </c>
      <c r="AA60" s="107">
        <f t="shared" si="0"/>
        <v>-0.12415999999999999</v>
      </c>
      <c r="AB60" s="191">
        <v>0.16800000000000001</v>
      </c>
    </row>
    <row r="61" spans="1:30" x14ac:dyDescent="0.25">
      <c r="A61" s="296" t="s">
        <v>6521</v>
      </c>
      <c r="B61" s="296">
        <v>4.472820000000001E-2</v>
      </c>
      <c r="C61" s="296">
        <v>5.0965200000000002E-2</v>
      </c>
      <c r="D61" s="296">
        <v>0.5577660000000001</v>
      </c>
      <c r="E61" s="296">
        <v>0.36976500000000012</v>
      </c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>
        <v>0.15164820000000001</v>
      </c>
      <c r="Q61" s="296">
        <v>0.75913200000000014</v>
      </c>
      <c r="R61" s="297"/>
      <c r="T61" s="310"/>
      <c r="U61" s="310"/>
      <c r="V61" s="310"/>
      <c r="W61" s="191">
        <v>0.11799999999999999</v>
      </c>
      <c r="X61" s="295">
        <v>3.7100000000000001E-2</v>
      </c>
      <c r="Y61" s="297">
        <v>0.14402000000000001</v>
      </c>
      <c r="Z61" s="296">
        <f t="shared" si="1"/>
        <v>-2.3980000000000001E-2</v>
      </c>
      <c r="AA61" s="107">
        <f t="shared" si="0"/>
        <v>-0.14198</v>
      </c>
      <c r="AB61" s="191">
        <v>0.16800000000000001</v>
      </c>
    </row>
    <row r="62" spans="1:30" x14ac:dyDescent="0.25">
      <c r="A62" s="296" t="s">
        <v>6522</v>
      </c>
      <c r="B62" s="296">
        <v>4.6866600000000001E-2</v>
      </c>
      <c r="C62" s="296">
        <v>3.4214400000000006E-2</v>
      </c>
      <c r="D62" s="296">
        <v>0.58271400000000007</v>
      </c>
      <c r="E62" s="296">
        <v>0.38580300000000001</v>
      </c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>
        <v>0.13026420000000002</v>
      </c>
      <c r="Q62" s="296">
        <v>0.75913200000000014</v>
      </c>
      <c r="R62" s="297"/>
      <c r="T62" s="310"/>
      <c r="U62" s="310"/>
      <c r="V62" s="310"/>
      <c r="W62" s="191">
        <v>0.11799999999999999</v>
      </c>
      <c r="X62" s="295">
        <v>3.7100000000000001E-2</v>
      </c>
      <c r="Y62" s="297">
        <v>0.16184000000000001</v>
      </c>
      <c r="Z62" s="296">
        <f t="shared" si="1"/>
        <v>-6.1599999999999988E-3</v>
      </c>
      <c r="AA62" s="107">
        <f t="shared" si="0"/>
        <v>-0.12415999999999999</v>
      </c>
      <c r="AB62" s="191">
        <v>0.16800000000000001</v>
      </c>
    </row>
    <row r="63" spans="1:30" x14ac:dyDescent="0.25">
      <c r="A63" s="296" t="s">
        <v>6523</v>
      </c>
      <c r="B63" s="296">
        <v>4.5084600000000009E-2</v>
      </c>
      <c r="C63" s="296">
        <v>4.2322500000000006E-2</v>
      </c>
      <c r="D63" s="296">
        <v>0.56043900000000002</v>
      </c>
      <c r="E63" s="296">
        <v>0.37154700000000007</v>
      </c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>
        <v>0.13186800000000001</v>
      </c>
      <c r="Q63" s="296">
        <v>0.75556800000000002</v>
      </c>
      <c r="R63" s="297"/>
      <c r="T63" s="310"/>
      <c r="U63" s="310"/>
      <c r="V63" s="310"/>
      <c r="W63" s="191">
        <v>0.11799999999999999</v>
      </c>
      <c r="X63" s="295">
        <v>3.7100000000000001E-2</v>
      </c>
      <c r="Y63" s="297">
        <v>0.16184000000000001</v>
      </c>
      <c r="Z63" s="296">
        <f t="shared" si="1"/>
        <v>-6.1599999999999988E-3</v>
      </c>
      <c r="AA63" s="107">
        <f t="shared" si="0"/>
        <v>-0.12415999999999999</v>
      </c>
      <c r="AB63" s="191">
        <v>0.16800000000000001</v>
      </c>
    </row>
    <row r="64" spans="1:30" x14ac:dyDescent="0.25">
      <c r="A64" s="296" t="s">
        <v>6524</v>
      </c>
      <c r="B64" s="296">
        <v>4.4371800000000003E-2</v>
      </c>
      <c r="C64" s="296">
        <v>4.8024900000000009E-2</v>
      </c>
      <c r="D64" s="296">
        <v>0.55242000000000002</v>
      </c>
      <c r="E64" s="296">
        <v>0.36709200000000003</v>
      </c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>
        <v>0.22631400000000004</v>
      </c>
      <c r="Q64" s="296">
        <v>0.73240200000000011</v>
      </c>
      <c r="R64" s="297"/>
      <c r="T64" s="310"/>
      <c r="U64" s="310"/>
      <c r="V64" s="310"/>
      <c r="W64" s="191">
        <v>0.11799999999999999</v>
      </c>
      <c r="X64" s="295">
        <v>3.7100000000000001E-2</v>
      </c>
      <c r="Y64" s="297">
        <v>0.28658</v>
      </c>
      <c r="Z64" s="308">
        <f t="shared" si="1"/>
        <v>-2.2134200000000002</v>
      </c>
      <c r="AA64" s="107">
        <f t="shared" si="0"/>
        <v>-2.33142</v>
      </c>
      <c r="AB64" s="309">
        <v>2.5</v>
      </c>
      <c r="AD64" s="309" t="s">
        <v>6974</v>
      </c>
    </row>
    <row r="65" spans="1:28" x14ac:dyDescent="0.25">
      <c r="A65" s="296"/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7"/>
      <c r="T65" s="310"/>
      <c r="U65" s="310"/>
      <c r="V65" s="310"/>
      <c r="X65" s="295"/>
      <c r="Y65" s="297"/>
      <c r="Z65" s="296"/>
    </row>
    <row r="66" spans="1:28" x14ac:dyDescent="0.25">
      <c r="A66" s="296" t="s">
        <v>6525</v>
      </c>
      <c r="B66" s="296">
        <v>2.5571700000000003E-2</v>
      </c>
      <c r="C66" s="296">
        <v>5.1767100000000003E-2</v>
      </c>
      <c r="D66" s="296">
        <v>0.31897800000000004</v>
      </c>
      <c r="E66" s="296">
        <v>0.24413400000000005</v>
      </c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>
        <v>0.11885940000000002</v>
      </c>
      <c r="Q66" s="296">
        <v>0.50252399999999997</v>
      </c>
      <c r="R66" s="297"/>
      <c r="T66" s="310"/>
      <c r="U66" s="310"/>
      <c r="V66" s="310"/>
      <c r="W66" s="191">
        <v>0.11799999999999999</v>
      </c>
      <c r="X66" s="295">
        <v>3.7100000000000001E-2</v>
      </c>
      <c r="Y66" s="297">
        <v>0.23044699999999999</v>
      </c>
      <c r="Z66" s="308">
        <f>-(AB66-Y66)</f>
        <v>-2.4695530000000003</v>
      </c>
      <c r="AA66" s="309">
        <f t="shared" ref="AA66:AA84" si="2">Z66-0.118</f>
        <v>-2.5875530000000002</v>
      </c>
      <c r="AB66" s="308">
        <v>2.7</v>
      </c>
    </row>
    <row r="67" spans="1:28" x14ac:dyDescent="0.25">
      <c r="A67" s="296" t="s">
        <v>6526</v>
      </c>
      <c r="B67" s="296">
        <v>2.5571700000000003E-2</v>
      </c>
      <c r="C67" s="296">
        <v>3.9114900000000008E-2</v>
      </c>
      <c r="D67" s="296">
        <v>0.31897800000000004</v>
      </c>
      <c r="E67" s="296">
        <v>0.24502500000000002</v>
      </c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>
        <v>8.3754000000000009E-2</v>
      </c>
      <c r="Q67" s="296">
        <v>0.50252399999999997</v>
      </c>
      <c r="R67" s="297"/>
      <c r="T67" s="310"/>
      <c r="U67" s="310"/>
      <c r="V67" s="310"/>
      <c r="W67" s="191">
        <v>0.11799999999999999</v>
      </c>
      <c r="X67" s="295">
        <v>3.7100000000000001E-2</v>
      </c>
      <c r="Y67" s="297">
        <v>0.23846599999999998</v>
      </c>
      <c r="Z67" s="308">
        <f t="shared" ref="Z67:Z84" si="3">-(AB67-Y67)</f>
        <v>-2.4615340000000003</v>
      </c>
      <c r="AA67" s="309">
        <f t="shared" si="2"/>
        <v>-2.5795340000000002</v>
      </c>
      <c r="AB67" s="308">
        <v>2.7</v>
      </c>
    </row>
    <row r="68" spans="1:28" x14ac:dyDescent="0.25">
      <c r="A68" s="296" t="s">
        <v>6527</v>
      </c>
      <c r="B68" s="296">
        <v>2.7888300000000001E-2</v>
      </c>
      <c r="C68" s="296">
        <v>3.76002E-2</v>
      </c>
      <c r="D68" s="296">
        <v>0.34659900000000005</v>
      </c>
      <c r="E68" s="296">
        <v>0.26106300000000005</v>
      </c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>
        <v>0.12616560000000002</v>
      </c>
      <c r="Q68" s="296">
        <v>0.53638200000000003</v>
      </c>
      <c r="R68" s="297"/>
      <c r="T68" s="310"/>
      <c r="U68" s="310"/>
      <c r="V68" s="310"/>
      <c r="W68" s="191">
        <v>0.11799999999999999</v>
      </c>
      <c r="X68" s="295">
        <v>3.7100000000000001E-2</v>
      </c>
      <c r="Y68" s="297">
        <v>0.22955600000000001</v>
      </c>
      <c r="Z68" s="308">
        <f t="shared" si="3"/>
        <v>-2.4704440000000001</v>
      </c>
      <c r="AA68" s="309">
        <f t="shared" si="2"/>
        <v>-2.588444</v>
      </c>
      <c r="AB68" s="308">
        <v>2.7</v>
      </c>
    </row>
    <row r="69" spans="1:28" x14ac:dyDescent="0.25">
      <c r="A69" s="296" t="s">
        <v>6528</v>
      </c>
      <c r="B69" s="296">
        <v>2.5571700000000003E-2</v>
      </c>
      <c r="C69" s="296">
        <v>3.2877900000000002E-2</v>
      </c>
      <c r="D69" s="296">
        <v>0.31808700000000001</v>
      </c>
      <c r="E69" s="296">
        <v>0.22275000000000003</v>
      </c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>
        <v>0.11511720000000002</v>
      </c>
      <c r="Q69" s="296">
        <v>0.43837200000000004</v>
      </c>
      <c r="R69" s="297"/>
      <c r="T69" s="310"/>
      <c r="U69" s="310"/>
      <c r="V69" s="310"/>
      <c r="W69" s="191">
        <v>0.11799999999999999</v>
      </c>
      <c r="X69" s="295">
        <v>3.7100000000000001E-2</v>
      </c>
      <c r="Y69" s="297">
        <v>0.31687400000000004</v>
      </c>
      <c r="Z69" s="308">
        <f t="shared" si="3"/>
        <v>-1.9831259999999997</v>
      </c>
      <c r="AA69" s="309">
        <f t="shared" si="2"/>
        <v>-2.1011259999999998</v>
      </c>
      <c r="AB69" s="308">
        <v>2.2999999999999998</v>
      </c>
    </row>
    <row r="70" spans="1:28" x14ac:dyDescent="0.25">
      <c r="A70" s="296" t="s">
        <v>6529</v>
      </c>
      <c r="B70" s="296">
        <v>2.69082E-2</v>
      </c>
      <c r="C70" s="296">
        <v>3.2521500000000002E-2</v>
      </c>
      <c r="D70" s="296">
        <v>0.33501600000000004</v>
      </c>
      <c r="E70" s="296">
        <v>0.23344200000000001</v>
      </c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>
        <v>0.1046034</v>
      </c>
      <c r="Q70" s="296">
        <v>0.47044800000000009</v>
      </c>
      <c r="R70" s="297"/>
      <c r="T70" s="310"/>
      <c r="U70" s="310"/>
      <c r="V70" s="310"/>
      <c r="W70" s="191">
        <v>0.11799999999999999</v>
      </c>
      <c r="X70" s="295">
        <v>3.7100000000000001E-2</v>
      </c>
      <c r="Y70" s="297">
        <v>0.26697800000000005</v>
      </c>
      <c r="Z70" s="308">
        <f t="shared" si="3"/>
        <v>-2.3330220000000002</v>
      </c>
      <c r="AA70" s="309">
        <f t="shared" si="2"/>
        <v>-2.451022</v>
      </c>
      <c r="AB70" s="308">
        <v>2.6</v>
      </c>
    </row>
    <row r="71" spans="1:28" x14ac:dyDescent="0.25">
      <c r="A71" s="296" t="s">
        <v>6530</v>
      </c>
      <c r="B71" s="296">
        <v>2.8601100000000004E-2</v>
      </c>
      <c r="C71" s="296">
        <v>2.8333800000000003E-2</v>
      </c>
      <c r="D71" s="296">
        <v>0.35640000000000005</v>
      </c>
      <c r="E71" s="296">
        <v>0.245916</v>
      </c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>
        <v>9.2129400000000014E-2</v>
      </c>
      <c r="Q71" s="296">
        <v>0.48470400000000008</v>
      </c>
      <c r="R71" s="297"/>
      <c r="T71" s="310"/>
      <c r="U71" s="310"/>
      <c r="V71" s="310"/>
      <c r="W71" s="191">
        <v>0.11799999999999999</v>
      </c>
      <c r="X71" s="295">
        <v>3.7100000000000001E-2</v>
      </c>
      <c r="Y71" s="297">
        <v>0.27143300000000004</v>
      </c>
      <c r="Z71" s="308">
        <f t="shared" si="3"/>
        <v>-2.937567</v>
      </c>
      <c r="AA71" s="309">
        <f t="shared" si="2"/>
        <v>-3.0555669999999999</v>
      </c>
      <c r="AB71" s="308">
        <v>3.2090000000000001</v>
      </c>
    </row>
    <row r="72" spans="1:28" x14ac:dyDescent="0.25">
      <c r="A72" s="296" t="s">
        <v>6531</v>
      </c>
      <c r="B72" s="296">
        <v>6.2191800000000012E-3</v>
      </c>
      <c r="C72" s="296">
        <v>2.3076900000000004E-2</v>
      </c>
      <c r="D72" s="296">
        <v>7.7338800000000013E-2</v>
      </c>
      <c r="E72" s="296">
        <v>6.9319800000000015E-2</v>
      </c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>
        <v>6.2013600000000002E-2</v>
      </c>
      <c r="Q72" s="296">
        <v>0.13632300000000003</v>
      </c>
      <c r="R72" s="297"/>
      <c r="T72" s="310"/>
      <c r="U72" s="310"/>
      <c r="V72" s="310"/>
      <c r="W72" s="191">
        <v>0.11799999999999999</v>
      </c>
      <c r="X72" s="295">
        <v>3.7100000000000001E-2</v>
      </c>
      <c r="Y72" s="297">
        <v>0.1238834</v>
      </c>
      <c r="Z72" s="308">
        <f t="shared" si="3"/>
        <v>-0.79211660000000006</v>
      </c>
      <c r="AA72" s="309">
        <f t="shared" si="2"/>
        <v>-0.91011660000000005</v>
      </c>
      <c r="AB72" s="308">
        <v>0.91600000000000004</v>
      </c>
    </row>
    <row r="73" spans="1:28" x14ac:dyDescent="0.25">
      <c r="A73" s="296" t="s">
        <v>6532</v>
      </c>
      <c r="B73" s="296">
        <v>4.7668500000000004E-3</v>
      </c>
      <c r="C73" s="296">
        <v>2.3522400000000006E-2</v>
      </c>
      <c r="D73" s="296">
        <v>5.9340600000000014E-2</v>
      </c>
      <c r="E73" s="296">
        <v>6.0677100000000012E-2</v>
      </c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>
        <v>6.2548200000000012E-2</v>
      </c>
      <c r="Q73" s="296">
        <v>0.12456180000000001</v>
      </c>
      <c r="R73" s="297"/>
      <c r="T73" s="310"/>
      <c r="U73" s="310"/>
      <c r="V73" s="310"/>
      <c r="W73" s="191">
        <v>0.11799999999999999</v>
      </c>
      <c r="X73" s="295">
        <v>3.7100000000000001E-2</v>
      </c>
      <c r="Y73" s="297">
        <v>0.149366</v>
      </c>
      <c r="Z73" s="308">
        <f t="shared" si="3"/>
        <v>-0.850634</v>
      </c>
      <c r="AA73" s="309">
        <f t="shared" si="2"/>
        <v>-0.968634</v>
      </c>
      <c r="AB73" s="308">
        <v>1</v>
      </c>
    </row>
    <row r="74" spans="1:28" x14ac:dyDescent="0.25">
      <c r="A74" s="296" t="s">
        <v>6533</v>
      </c>
      <c r="B74" s="296">
        <v>2.5393500000000003E-2</v>
      </c>
      <c r="C74" s="296">
        <v>4.3748099999999998E-2</v>
      </c>
      <c r="D74" s="296">
        <v>0.31541400000000003</v>
      </c>
      <c r="E74" s="296">
        <v>0.24413400000000005</v>
      </c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>
        <v>8.5714200000000018E-2</v>
      </c>
      <c r="Q74" s="296">
        <v>0.50252399999999997</v>
      </c>
      <c r="R74" s="297"/>
      <c r="T74" s="310"/>
      <c r="U74" s="310"/>
      <c r="V74" s="310"/>
      <c r="W74" s="191">
        <v>0.11799999999999999</v>
      </c>
      <c r="X74" s="295">
        <v>3.7100000000000001E-2</v>
      </c>
      <c r="Y74" s="297">
        <v>0.37122500000000008</v>
      </c>
      <c r="Z74" s="308">
        <f t="shared" si="3"/>
        <v>-6.9287749999999999</v>
      </c>
      <c r="AA74" s="309">
        <f t="shared" si="2"/>
        <v>-7.0467750000000002</v>
      </c>
      <c r="AB74" s="308">
        <v>7.3</v>
      </c>
    </row>
    <row r="75" spans="1:28" x14ac:dyDescent="0.25">
      <c r="A75" s="296" t="s">
        <v>6534</v>
      </c>
      <c r="B75" s="296">
        <v>2.5393500000000003E-2</v>
      </c>
      <c r="C75" s="296">
        <v>5.987520000000001E-2</v>
      </c>
      <c r="D75" s="296">
        <v>0.31541400000000003</v>
      </c>
      <c r="E75" s="296">
        <v>0.24413400000000005</v>
      </c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>
        <v>0.13026420000000002</v>
      </c>
      <c r="Q75" s="296">
        <v>0.50252399999999997</v>
      </c>
      <c r="R75" s="297"/>
      <c r="T75" s="310"/>
      <c r="U75" s="310"/>
      <c r="V75" s="310"/>
      <c r="W75" s="191">
        <v>0.11799999999999999</v>
      </c>
      <c r="X75" s="295">
        <v>3.7100000000000001E-2</v>
      </c>
      <c r="Y75" s="297">
        <v>0.37122500000000008</v>
      </c>
      <c r="Z75" s="308">
        <f t="shared" si="3"/>
        <v>-6.9287749999999999</v>
      </c>
      <c r="AA75" s="309">
        <f t="shared" si="2"/>
        <v>-7.0467750000000002</v>
      </c>
      <c r="AB75" s="308">
        <v>7.3</v>
      </c>
    </row>
    <row r="76" spans="1:28" x14ac:dyDescent="0.25">
      <c r="A76" s="296" t="s">
        <v>4513</v>
      </c>
      <c r="B76" s="296">
        <v>4.4015400000000003E-2</v>
      </c>
      <c r="C76" s="296">
        <v>3.6620100000000003E-2</v>
      </c>
      <c r="D76" s="296">
        <v>0.54707400000000006</v>
      </c>
      <c r="E76" s="296">
        <v>0.36352800000000007</v>
      </c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>
        <v>0.13400640000000003</v>
      </c>
      <c r="Q76" s="296">
        <v>0.71458200000000005</v>
      </c>
      <c r="R76" s="297"/>
      <c r="T76" s="310"/>
      <c r="U76" s="310"/>
      <c r="V76" s="310"/>
      <c r="W76" s="191">
        <v>0.11799999999999999</v>
      </c>
      <c r="X76" s="295">
        <v>3.7100000000000001E-2</v>
      </c>
      <c r="Y76" s="297">
        <v>0.40953800000000007</v>
      </c>
      <c r="Z76" s="308">
        <f t="shared" si="3"/>
        <v>-15.156462000000001</v>
      </c>
      <c r="AA76" s="309">
        <f t="shared" si="2"/>
        <v>-15.274462000000002</v>
      </c>
      <c r="AB76" s="308">
        <v>15.566000000000001</v>
      </c>
    </row>
    <row r="77" spans="1:28" x14ac:dyDescent="0.25">
      <c r="A77" s="296" t="s">
        <v>6535</v>
      </c>
      <c r="B77" s="296">
        <v>3.9916800000000009E-2</v>
      </c>
      <c r="C77" s="296">
        <v>5.1410700000000004E-2</v>
      </c>
      <c r="D77" s="296">
        <v>0.49628700000000009</v>
      </c>
      <c r="E77" s="296">
        <v>0.33234300000000006</v>
      </c>
      <c r="F77" s="296"/>
      <c r="G77" s="296"/>
      <c r="H77" s="296"/>
      <c r="I77" s="296"/>
      <c r="J77" s="296"/>
      <c r="K77" s="296"/>
      <c r="L77" s="296"/>
      <c r="M77" s="296"/>
      <c r="N77" s="296"/>
      <c r="O77" s="296"/>
      <c r="P77" s="296">
        <v>0.19067400000000004</v>
      </c>
      <c r="Q77" s="296">
        <v>0.68250600000000006</v>
      </c>
      <c r="R77" s="297"/>
      <c r="T77" s="310"/>
      <c r="U77" s="310"/>
      <c r="V77" s="310"/>
      <c r="W77" s="191">
        <v>0.11799999999999999</v>
      </c>
      <c r="X77" s="295">
        <v>3.7100000000000001E-2</v>
      </c>
      <c r="Y77" s="297">
        <v>0.41755700000000007</v>
      </c>
      <c r="Z77" s="308">
        <f t="shared" si="3"/>
        <v>-6.5824429999999996</v>
      </c>
      <c r="AA77" s="309">
        <f t="shared" si="2"/>
        <v>-6.7004429999999999</v>
      </c>
      <c r="AB77" s="308">
        <v>7</v>
      </c>
    </row>
    <row r="78" spans="1:28" x14ac:dyDescent="0.25">
      <c r="A78" s="296" t="s">
        <v>6536</v>
      </c>
      <c r="B78" s="296">
        <v>4.1342400000000001E-2</v>
      </c>
      <c r="C78" s="296">
        <v>3.7778400000000004E-2</v>
      </c>
      <c r="D78" s="296">
        <v>0.51499800000000007</v>
      </c>
      <c r="E78" s="296">
        <v>0.34303500000000003</v>
      </c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>
        <v>0.13275900000000002</v>
      </c>
      <c r="Q78" s="296">
        <v>0.67537800000000014</v>
      </c>
      <c r="R78" s="297"/>
      <c r="T78" s="310"/>
      <c r="U78" s="310"/>
      <c r="V78" s="310"/>
      <c r="W78" s="191">
        <v>0.11799999999999999</v>
      </c>
      <c r="X78" s="295">
        <v>3.7100000000000001E-2</v>
      </c>
      <c r="Y78" s="297">
        <v>0.40953800000000007</v>
      </c>
      <c r="Z78" s="308">
        <f t="shared" si="3"/>
        <v>-14.590462</v>
      </c>
      <c r="AA78" s="309">
        <f t="shared" si="2"/>
        <v>-14.708462000000001</v>
      </c>
      <c r="AB78" s="308">
        <v>15</v>
      </c>
    </row>
    <row r="79" spans="1:28" x14ac:dyDescent="0.25">
      <c r="A79" s="296" t="s">
        <v>6537</v>
      </c>
      <c r="B79" s="296">
        <v>4.9628700000000003E-3</v>
      </c>
      <c r="C79" s="296">
        <v>2.3255100000000004E-2</v>
      </c>
      <c r="D79" s="296">
        <v>6.1835399999999999E-2</v>
      </c>
      <c r="E79" s="296">
        <v>6.3350100000000006E-2</v>
      </c>
      <c r="F79" s="296"/>
      <c r="G79" s="296"/>
      <c r="H79" s="296"/>
      <c r="I79" s="296"/>
      <c r="J79" s="296"/>
      <c r="K79" s="296"/>
      <c r="L79" s="296"/>
      <c r="M79" s="296"/>
      <c r="N79" s="296"/>
      <c r="O79" s="296"/>
      <c r="P79" s="296">
        <v>6.3973800000000011E-2</v>
      </c>
      <c r="Q79" s="296">
        <v>0.12456180000000001</v>
      </c>
      <c r="R79" s="297"/>
      <c r="T79" s="310"/>
      <c r="U79" s="310"/>
      <c r="V79" s="310"/>
      <c r="W79" s="191">
        <v>0.11799999999999999</v>
      </c>
      <c r="X79" s="295">
        <v>3.7100000000000001E-2</v>
      </c>
      <c r="Y79" s="297">
        <v>9.964820000000002E-2</v>
      </c>
      <c r="Z79" s="308">
        <f t="shared" si="3"/>
        <v>-16.900351799999999</v>
      </c>
      <c r="AA79" s="309">
        <f t="shared" si="2"/>
        <v>-17.018351799999998</v>
      </c>
      <c r="AB79" s="308">
        <v>17</v>
      </c>
    </row>
    <row r="80" spans="1:28" x14ac:dyDescent="0.25">
      <c r="A80" s="296" t="s">
        <v>6538</v>
      </c>
      <c r="B80" s="296">
        <v>5.5063800000000003E-2</v>
      </c>
      <c r="C80" s="296">
        <v>4.7490300000000006E-2</v>
      </c>
      <c r="D80" s="296">
        <v>0.68517900000000009</v>
      </c>
      <c r="E80" s="296">
        <v>0.44817300000000004</v>
      </c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>
        <v>0.11743380000000003</v>
      </c>
      <c r="Q80" s="296">
        <v>0.88209000000000015</v>
      </c>
      <c r="R80" s="297"/>
      <c r="T80" s="310"/>
      <c r="U80" s="310"/>
      <c r="V80" s="310"/>
      <c r="W80" s="191">
        <v>0.11799999999999999</v>
      </c>
      <c r="X80" s="295">
        <v>3.7100000000000001E-2</v>
      </c>
      <c r="Y80" s="297">
        <v>2.9150300000000002</v>
      </c>
      <c r="Z80" s="308">
        <f t="shared" si="3"/>
        <v>-17.084969999999998</v>
      </c>
      <c r="AA80" s="309">
        <f t="shared" si="2"/>
        <v>-17.202969999999997</v>
      </c>
      <c r="AB80" s="308">
        <v>20</v>
      </c>
    </row>
    <row r="81" spans="1:32" x14ac:dyDescent="0.25">
      <c r="A81" s="296" t="s">
        <v>6539</v>
      </c>
      <c r="B81" s="296">
        <v>5.764770000000001E-2</v>
      </c>
      <c r="C81" s="296">
        <v>7.4220300000000003E-2</v>
      </c>
      <c r="D81" s="296">
        <v>0.71725500000000009</v>
      </c>
      <c r="E81" s="296">
        <v>0.47223000000000004</v>
      </c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>
        <v>0.12153240000000003</v>
      </c>
      <c r="Q81" s="296">
        <v>0.94267800000000013</v>
      </c>
      <c r="R81" s="297"/>
      <c r="T81" s="310"/>
      <c r="U81" s="310"/>
      <c r="V81" s="310"/>
      <c r="W81" s="191">
        <v>0.11799999999999999</v>
      </c>
      <c r="X81" s="295">
        <v>3.7100000000000001E-2</v>
      </c>
      <c r="Y81" s="297">
        <v>2.8081100000000006</v>
      </c>
      <c r="Z81" s="308">
        <f t="shared" si="3"/>
        <v>-16.191890000000001</v>
      </c>
      <c r="AA81" s="309">
        <f t="shared" si="2"/>
        <v>-16.309889999999999</v>
      </c>
      <c r="AB81" s="308">
        <v>19</v>
      </c>
    </row>
    <row r="82" spans="1:32" x14ac:dyDescent="0.25">
      <c r="A82" s="296" t="s">
        <v>6540</v>
      </c>
      <c r="B82" s="296">
        <v>6.7003200000000013E-2</v>
      </c>
      <c r="C82" s="296">
        <v>3.7778400000000004E-2</v>
      </c>
      <c r="D82" s="296">
        <v>0.83397600000000005</v>
      </c>
      <c r="E82" s="296">
        <v>0.52301700000000007</v>
      </c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>
        <v>9.8722800000000013E-2</v>
      </c>
      <c r="Q82" s="296">
        <v>1.0299960000000001</v>
      </c>
      <c r="R82" s="297"/>
      <c r="T82" s="310"/>
      <c r="U82" s="310"/>
      <c r="V82" s="310"/>
      <c r="W82" s="191">
        <v>0.11799999999999999</v>
      </c>
      <c r="X82" s="295">
        <v>3.7100000000000001E-2</v>
      </c>
      <c r="Y82" s="297">
        <v>0.70267700000000011</v>
      </c>
      <c r="Z82" s="308">
        <f t="shared" si="3"/>
        <v>-6.4973229999999997</v>
      </c>
      <c r="AA82" s="309">
        <f t="shared" si="2"/>
        <v>-6.6153230000000001</v>
      </c>
      <c r="AB82" s="308">
        <v>7.2</v>
      </c>
    </row>
    <row r="83" spans="1:32" x14ac:dyDescent="0.25">
      <c r="A83" s="296" t="s">
        <v>6541</v>
      </c>
      <c r="B83" s="296">
        <v>1.1297880000000001E-2</v>
      </c>
      <c r="C83" s="296">
        <v>2.70864E-2</v>
      </c>
      <c r="D83" s="296">
        <v>0.14051070000000002</v>
      </c>
      <c r="E83" s="296">
        <v>0.11689920000000002</v>
      </c>
      <c r="F83" s="296"/>
      <c r="G83" s="296"/>
      <c r="H83" s="296"/>
      <c r="I83" s="296"/>
      <c r="J83" s="296"/>
      <c r="K83" s="296"/>
      <c r="L83" s="296"/>
      <c r="M83" s="296"/>
      <c r="N83" s="296"/>
      <c r="O83" s="296"/>
      <c r="P83" s="296">
        <v>9.1060200000000008E-2</v>
      </c>
      <c r="Q83" s="296">
        <v>0.22987800000000005</v>
      </c>
      <c r="R83" s="297"/>
      <c r="T83" s="310"/>
      <c r="U83" s="310"/>
      <c r="V83" s="310"/>
      <c r="W83" s="191">
        <v>0.11799999999999999</v>
      </c>
      <c r="X83" s="295">
        <v>3.7100000000000001E-2</v>
      </c>
      <c r="Y83" s="297">
        <v>0.14295079999999999</v>
      </c>
      <c r="Z83" s="308">
        <f>-(AB83-Y83)</f>
        <v>-1.7620492000000001</v>
      </c>
      <c r="AA83" s="309">
        <f t="shared" si="2"/>
        <v>-1.8800492000000002</v>
      </c>
      <c r="AB83" s="308">
        <v>1.905</v>
      </c>
    </row>
    <row r="84" spans="1:32" x14ac:dyDescent="0.25">
      <c r="A84" s="296" t="s">
        <v>6542</v>
      </c>
      <c r="B84" s="296">
        <v>1.2857130000000001E-2</v>
      </c>
      <c r="C84" s="296">
        <v>3.4481700000000004E-2</v>
      </c>
      <c r="D84" s="296">
        <v>0.16002360000000002</v>
      </c>
      <c r="E84" s="296">
        <v>0.13168980000000002</v>
      </c>
      <c r="F84" s="296"/>
      <c r="G84" s="296"/>
      <c r="H84" s="296"/>
      <c r="I84" s="296"/>
      <c r="J84" s="296"/>
      <c r="K84" s="296"/>
      <c r="L84" s="296"/>
      <c r="M84" s="296"/>
      <c r="N84" s="296"/>
      <c r="O84" s="296"/>
      <c r="P84" s="296">
        <v>0.10050480000000001</v>
      </c>
      <c r="Q84" s="296">
        <v>0.27086400000000005</v>
      </c>
      <c r="R84" s="297"/>
      <c r="T84" s="310"/>
      <c r="U84" s="310"/>
      <c r="V84" s="310"/>
      <c r="W84" s="191">
        <v>0.11799999999999999</v>
      </c>
      <c r="X84" s="295">
        <v>3.7100000000000001E-2</v>
      </c>
      <c r="Y84" s="297">
        <v>0.1605926</v>
      </c>
      <c r="Z84" s="308">
        <f t="shared" si="3"/>
        <v>-1.3894074000000001</v>
      </c>
      <c r="AA84" s="309">
        <f t="shared" si="2"/>
        <v>-1.5074074</v>
      </c>
      <c r="AB84" s="308">
        <v>1.55</v>
      </c>
    </row>
    <row r="85" spans="1:32" x14ac:dyDescent="0.25">
      <c r="A85" s="296"/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7"/>
      <c r="T85" s="310"/>
      <c r="U85" s="310"/>
      <c r="V85" s="310"/>
      <c r="X85" s="295"/>
      <c r="Y85" s="300"/>
    </row>
    <row r="86" spans="1:32" x14ac:dyDescent="0.25">
      <c r="A86" s="296" t="s">
        <v>6543</v>
      </c>
      <c r="B86" s="296"/>
      <c r="C86" s="296"/>
      <c r="D86" s="296"/>
      <c r="E86" s="296"/>
      <c r="F86" s="296"/>
      <c r="G86" s="296"/>
      <c r="H86" s="296"/>
      <c r="I86" s="296"/>
      <c r="J86" s="296"/>
      <c r="K86" s="296">
        <v>0.237897</v>
      </c>
      <c r="L86" s="296"/>
      <c r="M86" s="296"/>
      <c r="N86" s="296"/>
      <c r="O86" s="296"/>
      <c r="P86" s="296"/>
      <c r="Q86" s="296"/>
      <c r="R86" s="297"/>
      <c r="T86" s="312">
        <v>-1.116057870000009E-2</v>
      </c>
      <c r="U86" s="312">
        <v>0.22420517129999989</v>
      </c>
      <c r="V86" s="312">
        <v>0.51187442129999994</v>
      </c>
      <c r="W86" s="191">
        <v>0.11799999999999999</v>
      </c>
      <c r="X86" s="295"/>
      <c r="Y86" s="300"/>
    </row>
    <row r="87" spans="1:32" x14ac:dyDescent="0.25">
      <c r="A87" s="296" t="s">
        <v>6544</v>
      </c>
      <c r="B87" s="296"/>
      <c r="C87" s="296"/>
      <c r="D87" s="296"/>
      <c r="E87" s="296"/>
      <c r="F87" s="296"/>
      <c r="G87" s="296"/>
      <c r="H87" s="296"/>
      <c r="I87" s="296"/>
      <c r="J87" s="296"/>
      <c r="K87" s="296">
        <v>0.25215300000000007</v>
      </c>
      <c r="L87" s="296"/>
      <c r="M87" s="296"/>
      <c r="N87" s="296"/>
      <c r="O87" s="296"/>
      <c r="P87" s="296"/>
      <c r="Q87" s="296"/>
      <c r="R87" s="297"/>
      <c r="T87" s="312">
        <v>-1.1302660200000036E-2</v>
      </c>
      <c r="U87" s="312">
        <v>0.20268682664999998</v>
      </c>
      <c r="V87" s="312">
        <v>0.46422953280000001</v>
      </c>
      <c r="W87" s="191">
        <v>0.11799999999999999</v>
      </c>
      <c r="X87" s="295">
        <v>3.7100000000000001E-2</v>
      </c>
      <c r="Y87" s="297">
        <v>0.27</v>
      </c>
      <c r="Z87" s="296">
        <f>-(AB87-Y87)</f>
        <v>-0.87367369999999989</v>
      </c>
      <c r="AA87" s="296">
        <f>Z87-0.118</f>
        <v>-0.99167369999999988</v>
      </c>
      <c r="AB87" s="296">
        <v>1.1436736999999999</v>
      </c>
    </row>
    <row r="88" spans="1:32" x14ac:dyDescent="0.25">
      <c r="A88" s="296" t="s">
        <v>6545</v>
      </c>
      <c r="B88" s="296"/>
      <c r="C88" s="296"/>
      <c r="D88" s="296"/>
      <c r="E88" s="296"/>
      <c r="F88" s="296"/>
      <c r="G88" s="296"/>
      <c r="H88" s="296"/>
      <c r="I88" s="296"/>
      <c r="J88" s="296"/>
      <c r="K88" s="296">
        <v>0.23611500000000002</v>
      </c>
      <c r="L88" s="296"/>
      <c r="M88" s="296"/>
      <c r="N88" s="296"/>
      <c r="O88" s="296"/>
      <c r="P88" s="296"/>
      <c r="Q88" s="296"/>
      <c r="R88" s="297"/>
      <c r="T88" s="312">
        <v>-0.51485851500000002</v>
      </c>
      <c r="U88" s="312">
        <v>-0.28317218325000004</v>
      </c>
      <c r="V88" s="312">
        <v>0</v>
      </c>
      <c r="W88" s="191">
        <v>0.11799999999999999</v>
      </c>
      <c r="X88" s="295"/>
      <c r="Y88" s="300"/>
    </row>
    <row r="89" spans="1:32" x14ac:dyDescent="0.25">
      <c r="A89" s="296" t="s">
        <v>6546</v>
      </c>
      <c r="B89" s="296"/>
      <c r="C89" s="296"/>
      <c r="D89" s="296"/>
      <c r="E89" s="296"/>
      <c r="F89" s="296"/>
      <c r="G89" s="296"/>
      <c r="H89" s="296"/>
      <c r="I89" s="296"/>
      <c r="J89" s="296"/>
      <c r="K89" s="296">
        <v>0.25393500000000002</v>
      </c>
      <c r="L89" s="296"/>
      <c r="M89" s="296"/>
      <c r="N89" s="296"/>
      <c r="O89" s="296"/>
      <c r="P89" s="296"/>
      <c r="Q89" s="296"/>
      <c r="R89" s="297"/>
      <c r="T89" s="312">
        <v>2.3761691700000004E-2</v>
      </c>
      <c r="U89" s="312">
        <v>0.1156394382</v>
      </c>
      <c r="V89" s="312">
        <v>0.22793446170000001</v>
      </c>
      <c r="W89" s="191">
        <v>0.11799999999999999</v>
      </c>
      <c r="X89" s="295"/>
      <c r="Y89" s="300"/>
    </row>
    <row r="90" spans="1:32" x14ac:dyDescent="0.25">
      <c r="A90" s="296" t="s">
        <v>6547</v>
      </c>
      <c r="B90" s="296"/>
      <c r="C90" s="296"/>
      <c r="D90" s="296"/>
      <c r="E90" s="296"/>
      <c r="F90" s="296"/>
      <c r="G90" s="296"/>
      <c r="H90" s="296"/>
      <c r="I90" s="296"/>
      <c r="J90" s="296"/>
      <c r="K90" s="296">
        <v>0.22809600000000002</v>
      </c>
      <c r="L90" s="296"/>
      <c r="M90" s="296"/>
      <c r="N90" s="296"/>
      <c r="O90" s="296"/>
      <c r="P90" s="296"/>
      <c r="Q90" s="296"/>
      <c r="R90" s="297"/>
      <c r="T90" s="312">
        <v>3.7478567999998935E-3</v>
      </c>
      <c r="U90" s="312">
        <v>0.23543418854999987</v>
      </c>
      <c r="V90" s="312">
        <v>0.51860637179999991</v>
      </c>
      <c r="W90" s="191">
        <v>0.11799999999999999</v>
      </c>
      <c r="X90" s="295"/>
      <c r="Y90" s="300"/>
    </row>
    <row r="91" spans="1:32" x14ac:dyDescent="0.25">
      <c r="A91" s="296" t="s">
        <v>6548</v>
      </c>
      <c r="B91" s="296"/>
      <c r="C91" s="296"/>
      <c r="D91" s="296"/>
      <c r="E91" s="296"/>
      <c r="F91" s="296"/>
      <c r="G91" s="296"/>
      <c r="H91" s="296"/>
      <c r="I91" s="296"/>
      <c r="J91" s="296"/>
      <c r="K91" s="296">
        <v>0.23878800000000006</v>
      </c>
      <c r="L91" s="296"/>
      <c r="M91" s="296"/>
      <c r="N91" s="296"/>
      <c r="O91" s="296"/>
      <c r="P91" s="296"/>
      <c r="Q91" s="296"/>
      <c r="R91" s="297"/>
      <c r="T91" s="312">
        <v>6.5068969500000018E-2</v>
      </c>
      <c r="U91" s="312">
        <v>0.18383771835000001</v>
      </c>
      <c r="V91" s="312">
        <v>0.32899952250000003</v>
      </c>
      <c r="W91" s="191">
        <v>0.11799999999999999</v>
      </c>
      <c r="X91" s="295"/>
      <c r="Y91" s="300"/>
    </row>
    <row r="92" spans="1:32" x14ac:dyDescent="0.25">
      <c r="A92" s="296" t="s">
        <v>6549</v>
      </c>
      <c r="B92" s="296"/>
      <c r="C92" s="296"/>
      <c r="D92" s="296"/>
      <c r="E92" s="296"/>
      <c r="F92" s="296"/>
      <c r="G92" s="296"/>
      <c r="H92" s="296"/>
      <c r="I92" s="296"/>
      <c r="J92" s="296"/>
      <c r="K92" s="296">
        <v>0.196911</v>
      </c>
      <c r="L92" s="296"/>
      <c r="M92" s="296"/>
      <c r="N92" s="296"/>
      <c r="O92" s="296"/>
      <c r="P92" s="296"/>
      <c r="Q92" s="296"/>
      <c r="R92" s="297"/>
      <c r="T92" s="312">
        <v>5.2614183600000003E-2</v>
      </c>
      <c r="U92" s="312">
        <v>0.12529113795000002</v>
      </c>
      <c r="V92" s="312">
        <v>0.21411852660000003</v>
      </c>
      <c r="W92" s="191">
        <v>0.11799999999999999</v>
      </c>
      <c r="X92" s="295"/>
      <c r="Y92" s="300"/>
    </row>
    <row r="93" spans="1:32" x14ac:dyDescent="0.25">
      <c r="A93" s="296" t="s">
        <v>6550</v>
      </c>
      <c r="B93" s="296"/>
      <c r="C93" s="296"/>
      <c r="D93" s="296"/>
      <c r="E93" s="296"/>
      <c r="F93" s="296"/>
      <c r="G93" s="296"/>
      <c r="H93" s="296"/>
      <c r="I93" s="296"/>
      <c r="J93" s="296"/>
      <c r="K93" s="296">
        <v>0.22720500000000002</v>
      </c>
      <c r="L93" s="296"/>
      <c r="M93" s="296"/>
      <c r="N93" s="296"/>
      <c r="O93" s="296"/>
      <c r="P93" s="296"/>
      <c r="Q93" s="296"/>
      <c r="R93" s="297"/>
      <c r="T93" s="312">
        <v>-1.116057870000009E-2</v>
      </c>
      <c r="U93" s="312">
        <v>0.22420517129999989</v>
      </c>
      <c r="V93" s="312">
        <v>0.51187442129999994</v>
      </c>
      <c r="W93" s="191">
        <v>0.11799999999999999</v>
      </c>
      <c r="X93" s="295"/>
      <c r="Y93" s="300"/>
    </row>
    <row r="94" spans="1:32" x14ac:dyDescent="0.25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7"/>
      <c r="T94" s="310"/>
      <c r="U94" s="310"/>
      <c r="V94" s="310"/>
      <c r="X94" s="295"/>
      <c r="Y94" s="300"/>
      <c r="AD94" s="25"/>
      <c r="AE94" s="25"/>
      <c r="AF94" s="25"/>
    </row>
    <row r="95" spans="1:32" x14ac:dyDescent="0.25">
      <c r="A95" s="296" t="s">
        <v>6551</v>
      </c>
      <c r="B95" s="296"/>
      <c r="C95" s="296"/>
      <c r="D95" s="296"/>
      <c r="E95" s="296"/>
      <c r="F95" s="296"/>
      <c r="G95" s="296"/>
      <c r="H95" s="296"/>
      <c r="I95" s="296"/>
      <c r="J95" s="296"/>
      <c r="K95" s="296">
        <v>0.342144</v>
      </c>
      <c r="L95" s="296">
        <v>0.13391730000000002</v>
      </c>
      <c r="M95" s="296">
        <v>2.9848500000000007E-2</v>
      </c>
      <c r="N95" s="296"/>
      <c r="O95" s="296"/>
      <c r="P95" s="296"/>
      <c r="Q95" s="296"/>
      <c r="R95" s="297"/>
      <c r="T95" s="312">
        <v>4.8068943000000086E-2</v>
      </c>
      <c r="U95" s="312">
        <v>0.25294299360000005</v>
      </c>
      <c r="V95" s="312">
        <v>0.50334461100000005</v>
      </c>
      <c r="W95" s="191">
        <v>0.11799999999999999</v>
      </c>
      <c r="X95" s="295">
        <v>3.7100000000000001E-2</v>
      </c>
      <c r="Y95" s="305">
        <v>0.29594403000000002</v>
      </c>
      <c r="Z95" s="296">
        <f t="shared" ref="Z95:Z112" si="4">-(AB95-Y95)</f>
        <v>-1.03883817</v>
      </c>
      <c r="AA95" s="306">
        <f t="shared" ref="AA95:AA112" si="5">Z95-0.118</f>
        <v>-1.1568381699999999</v>
      </c>
      <c r="AB95" s="298">
        <v>1.3347822</v>
      </c>
      <c r="AD95" s="258"/>
      <c r="AE95" s="25"/>
      <c r="AF95" s="258"/>
    </row>
    <row r="96" spans="1:32" x14ac:dyDescent="0.25">
      <c r="A96" s="296" t="s">
        <v>6552</v>
      </c>
      <c r="B96" s="296"/>
      <c r="C96" s="296"/>
      <c r="D96" s="296"/>
      <c r="E96" s="296"/>
      <c r="F96" s="296"/>
      <c r="G96" s="296"/>
      <c r="H96" s="296"/>
      <c r="I96" s="296"/>
      <c r="J96" s="296"/>
      <c r="K96" s="296">
        <v>0.29492100000000004</v>
      </c>
      <c r="L96" s="296">
        <v>0.11458260000000002</v>
      </c>
      <c r="M96" s="296">
        <v>3.1363200000000001E-2</v>
      </c>
      <c r="N96" s="296"/>
      <c r="O96" s="296"/>
      <c r="P96" s="296"/>
      <c r="Q96" s="296"/>
      <c r="R96" s="297"/>
      <c r="T96" s="312">
        <v>-0.22312614000000003</v>
      </c>
      <c r="U96" s="312">
        <v>-0.12271937700000003</v>
      </c>
      <c r="V96" s="312">
        <v>0</v>
      </c>
      <c r="W96" s="191">
        <v>0.11799999999999999</v>
      </c>
      <c r="X96" s="295">
        <v>3.7100000000000001E-2</v>
      </c>
      <c r="Y96" s="305">
        <v>0.38578490999999998</v>
      </c>
      <c r="Z96" s="296">
        <f t="shared" si="4"/>
        <v>-0.44406104000000007</v>
      </c>
      <c r="AA96" s="306">
        <f t="shared" si="5"/>
        <v>-0.56206104000000012</v>
      </c>
      <c r="AB96" s="298">
        <v>0.82984595000000005</v>
      </c>
      <c r="AD96" s="258"/>
      <c r="AE96" s="25"/>
      <c r="AF96" s="25"/>
    </row>
    <row r="97" spans="1:32" x14ac:dyDescent="0.25">
      <c r="A97" s="296" t="s">
        <v>6553</v>
      </c>
      <c r="B97" s="296"/>
      <c r="C97" s="296"/>
      <c r="D97" s="296"/>
      <c r="E97" s="296"/>
      <c r="F97" s="296"/>
      <c r="G97" s="296"/>
      <c r="H97" s="296"/>
      <c r="I97" s="296"/>
      <c r="J97" s="296"/>
      <c r="K97" s="296">
        <v>0.31095900000000004</v>
      </c>
      <c r="L97" s="296">
        <v>0.12081960000000003</v>
      </c>
      <c r="M97" s="296">
        <v>2.9046600000000006E-2</v>
      </c>
      <c r="N97" s="296"/>
      <c r="O97" s="296"/>
      <c r="P97" s="296"/>
      <c r="Q97" s="296"/>
      <c r="R97" s="297"/>
      <c r="T97" s="312">
        <v>-7.6472910000002781E-4</v>
      </c>
      <c r="U97" s="312">
        <v>0.19795257899999999</v>
      </c>
      <c r="V97" s="312">
        <v>0.44082928890000006</v>
      </c>
      <c r="W97" s="191">
        <v>0.11799999999999999</v>
      </c>
      <c r="X97" s="295">
        <v>3.7100000000000001E-2</v>
      </c>
      <c r="Y97" s="305">
        <v>0.35032140000000001</v>
      </c>
      <c r="Z97" s="296">
        <f t="shared" si="4"/>
        <v>-1.0967764</v>
      </c>
      <c r="AA97" s="306">
        <f t="shared" si="5"/>
        <v>-1.2147763999999999</v>
      </c>
      <c r="AB97" s="298">
        <v>1.4470978000000001</v>
      </c>
      <c r="AD97" s="258"/>
      <c r="AE97" s="25"/>
      <c r="AF97" s="25"/>
    </row>
    <row r="98" spans="1:32" x14ac:dyDescent="0.25">
      <c r="A98" s="296" t="s">
        <v>6554</v>
      </c>
      <c r="B98" s="296"/>
      <c r="C98" s="296"/>
      <c r="D98" s="296"/>
      <c r="E98" s="296"/>
      <c r="F98" s="296"/>
      <c r="G98" s="296"/>
      <c r="H98" s="296"/>
      <c r="I98" s="296"/>
      <c r="J98" s="296"/>
      <c r="K98" s="296">
        <v>0.30204900000000007</v>
      </c>
      <c r="L98" s="296">
        <v>0.11707740000000001</v>
      </c>
      <c r="M98" s="296">
        <v>3.1274100000000006E-2</v>
      </c>
      <c r="N98" s="296"/>
      <c r="O98" s="296"/>
      <c r="P98" s="296"/>
      <c r="Q98" s="296"/>
      <c r="R98" s="297"/>
      <c r="T98" s="312">
        <v>1.0081610099999971E-2</v>
      </c>
      <c r="U98" s="312">
        <v>0.17412515504999998</v>
      </c>
      <c r="V98" s="312">
        <v>0.3746228211</v>
      </c>
      <c r="W98" s="191">
        <v>0.11799999999999999</v>
      </c>
      <c r="X98" s="295">
        <v>3.7100000000000001E-2</v>
      </c>
      <c r="Y98" s="305">
        <v>0.45434767999999998</v>
      </c>
      <c r="Z98" s="296">
        <f>-(AB98-Y98)</f>
        <v>-1.6323524199999999</v>
      </c>
      <c r="AA98" s="306">
        <f t="shared" si="5"/>
        <v>-1.75035242</v>
      </c>
      <c r="AB98" s="8">
        <v>2.0867000999999998</v>
      </c>
      <c r="AD98" s="258"/>
      <c r="AE98" s="25"/>
      <c r="AF98" s="25"/>
    </row>
    <row r="99" spans="1:32" x14ac:dyDescent="0.25">
      <c r="A99" s="296" t="s">
        <v>6555</v>
      </c>
      <c r="B99" s="296"/>
      <c r="C99" s="296"/>
      <c r="D99" s="296"/>
      <c r="E99" s="296"/>
      <c r="F99" s="296"/>
      <c r="G99" s="296"/>
      <c r="H99" s="296"/>
      <c r="I99" s="296"/>
      <c r="J99" s="296"/>
      <c r="K99" s="296">
        <v>0.33323400000000003</v>
      </c>
      <c r="L99" s="296">
        <v>0.14585670000000003</v>
      </c>
      <c r="M99" s="296">
        <v>3.0917699999999999E-2</v>
      </c>
      <c r="N99" s="296"/>
      <c r="O99" s="296"/>
      <c r="P99" s="296"/>
      <c r="Q99" s="296"/>
      <c r="R99" s="297"/>
      <c r="T99" s="312">
        <v>7.7547376499999987E-2</v>
      </c>
      <c r="U99" s="312">
        <v>0.24270365624999998</v>
      </c>
      <c r="V99" s="312">
        <v>0.44456133149999999</v>
      </c>
      <c r="W99" s="191">
        <v>0.11799999999999999</v>
      </c>
      <c r="X99" s="295">
        <v>3.7100000000000001E-2</v>
      </c>
      <c r="Y99" s="305">
        <v>0.46262249</v>
      </c>
      <c r="Z99" s="296">
        <f t="shared" si="4"/>
        <v>-1.5117564100000001</v>
      </c>
      <c r="AA99" s="306">
        <f t="shared" si="5"/>
        <v>-1.6297564100000002</v>
      </c>
      <c r="AB99" s="298">
        <v>1.9743789</v>
      </c>
      <c r="AD99" s="258"/>
      <c r="AE99" s="25"/>
      <c r="AF99" s="25"/>
    </row>
    <row r="100" spans="1:32" x14ac:dyDescent="0.25">
      <c r="A100" s="296" t="s">
        <v>6556</v>
      </c>
      <c r="B100" s="296"/>
      <c r="C100" s="296"/>
      <c r="D100" s="296"/>
      <c r="E100" s="296"/>
      <c r="F100" s="296"/>
      <c r="G100" s="296"/>
      <c r="H100" s="296"/>
      <c r="I100" s="296"/>
      <c r="J100" s="296"/>
      <c r="K100" s="296">
        <v>0.36709200000000003</v>
      </c>
      <c r="L100" s="296">
        <v>0.14157990000000001</v>
      </c>
      <c r="M100" s="296">
        <v>3.1095899999999999E-2</v>
      </c>
      <c r="N100" s="296"/>
      <c r="O100" s="296"/>
      <c r="P100" s="296"/>
      <c r="Q100" s="296"/>
      <c r="R100" s="297"/>
      <c r="T100" s="312">
        <v>9.6135817499999998E-2</v>
      </c>
      <c r="U100" s="312">
        <v>0.26240695964999999</v>
      </c>
      <c r="V100" s="312">
        <v>0.46562724450000004</v>
      </c>
      <c r="W100" s="191">
        <v>0.11799999999999999</v>
      </c>
      <c r="X100" s="295">
        <v>3.7100000000000001E-2</v>
      </c>
      <c r="Y100" s="305">
        <v>1.0406776</v>
      </c>
      <c r="Z100" s="296">
        <f t="shared" si="4"/>
        <v>-1.9753623999999999</v>
      </c>
      <c r="AA100" s="306">
        <f t="shared" si="5"/>
        <v>-2.0933623999999997</v>
      </c>
      <c r="AB100" s="298">
        <v>3.0160399999999998</v>
      </c>
      <c r="AD100" s="258"/>
      <c r="AE100" s="25"/>
      <c r="AF100" s="25"/>
    </row>
    <row r="101" spans="1:32" x14ac:dyDescent="0.25">
      <c r="A101" s="296" t="s">
        <v>6557</v>
      </c>
      <c r="B101" s="296"/>
      <c r="C101" s="296"/>
      <c r="D101" s="296"/>
      <c r="E101" s="296"/>
      <c r="F101" s="296"/>
      <c r="G101" s="296"/>
      <c r="H101" s="296"/>
      <c r="I101" s="296"/>
      <c r="J101" s="296"/>
      <c r="K101" s="296">
        <v>0.20047500000000001</v>
      </c>
      <c r="L101" s="296">
        <v>7.903170000000001E-2</v>
      </c>
      <c r="M101" s="296">
        <v>2.9581200000000005E-2</v>
      </c>
      <c r="N101" s="296"/>
      <c r="O101" s="296"/>
      <c r="P101" s="296"/>
      <c r="Q101" s="296"/>
      <c r="R101" s="297"/>
      <c r="T101" s="312">
        <v>-2.9268675299999991E-2</v>
      </c>
      <c r="U101" s="312">
        <v>0.2105671623</v>
      </c>
      <c r="V101" s="312">
        <v>0.50369985270000006</v>
      </c>
      <c r="W101" s="191">
        <v>0.11799999999999999</v>
      </c>
      <c r="X101" s="295">
        <v>3.7100000000000001E-2</v>
      </c>
      <c r="Y101" s="305">
        <v>0.19191775999999999</v>
      </c>
      <c r="Z101" s="296">
        <f t="shared" si="4"/>
        <v>-0.83382803999999999</v>
      </c>
      <c r="AA101" s="306">
        <f t="shared" si="5"/>
        <v>-0.95182803999999999</v>
      </c>
      <c r="AB101" s="8">
        <v>1.0257457999999999</v>
      </c>
      <c r="AD101" s="258"/>
      <c r="AE101" s="25"/>
      <c r="AF101" s="25"/>
    </row>
    <row r="102" spans="1:32" x14ac:dyDescent="0.25">
      <c r="A102" s="296" t="s">
        <v>6558</v>
      </c>
      <c r="B102" s="296"/>
      <c r="C102" s="296"/>
      <c r="D102" s="296"/>
      <c r="E102" s="296"/>
      <c r="F102" s="296"/>
      <c r="G102" s="296"/>
      <c r="H102" s="296"/>
      <c r="I102" s="296"/>
      <c r="J102" s="296"/>
      <c r="K102" s="296">
        <v>0.30561300000000008</v>
      </c>
      <c r="L102" s="296">
        <v>0.11859210000000002</v>
      </c>
      <c r="M102" s="296">
        <v>3.0383100000000007E-2</v>
      </c>
      <c r="N102" s="296"/>
      <c r="O102" s="296"/>
      <c r="P102" s="296"/>
      <c r="Q102" s="296"/>
      <c r="R102" s="297"/>
      <c r="T102" s="312">
        <v>8.8909243499999957E-2</v>
      </c>
      <c r="U102" s="312">
        <v>0.21434668859999995</v>
      </c>
      <c r="V102" s="312">
        <v>0.36765912149999996</v>
      </c>
      <c r="W102" s="191">
        <v>0.11799999999999999</v>
      </c>
      <c r="X102" s="295">
        <v>3.7100000000000001E-2</v>
      </c>
      <c r="Y102" s="305">
        <v>0.21201375</v>
      </c>
      <c r="Z102" s="296">
        <f>-(AB102-Y102)</f>
        <v>-0.85818724999999996</v>
      </c>
      <c r="AA102" s="306">
        <f t="shared" si="5"/>
        <v>-0.97618724999999995</v>
      </c>
      <c r="AB102" s="298">
        <v>1.070201</v>
      </c>
      <c r="AC102" s="258"/>
      <c r="AD102" s="258"/>
      <c r="AE102" s="25"/>
      <c r="AF102" s="25"/>
    </row>
    <row r="103" spans="1:32" x14ac:dyDescent="0.25">
      <c r="A103" s="296" t="s">
        <v>6559</v>
      </c>
      <c r="B103" s="296"/>
      <c r="C103" s="296"/>
      <c r="D103" s="296"/>
      <c r="E103" s="296"/>
      <c r="F103" s="296"/>
      <c r="G103" s="296"/>
      <c r="H103" s="296"/>
      <c r="I103" s="296"/>
      <c r="J103" s="296"/>
      <c r="K103" s="296">
        <v>0.26908200000000004</v>
      </c>
      <c r="L103" s="296">
        <v>0.10487070000000001</v>
      </c>
      <c r="M103" s="296">
        <v>2.9848500000000007E-2</v>
      </c>
      <c r="N103" s="296"/>
      <c r="O103" s="296"/>
      <c r="P103" s="296"/>
      <c r="Q103" s="296"/>
      <c r="R103" s="297"/>
      <c r="T103" s="312">
        <v>-0.28000000000000003</v>
      </c>
      <c r="U103" s="312">
        <v>-0.15</v>
      </c>
      <c r="V103" s="312">
        <v>0</v>
      </c>
      <c r="W103" s="191">
        <v>0.11799999999999999</v>
      </c>
      <c r="X103" s="295">
        <v>3.7100000000000001E-2</v>
      </c>
      <c r="Y103" s="305">
        <v>0.22147068</v>
      </c>
      <c r="Z103" s="296">
        <f t="shared" si="4"/>
        <v>-0.21852932</v>
      </c>
      <c r="AA103" s="306">
        <f t="shared" si="5"/>
        <v>-0.33652932000000002</v>
      </c>
      <c r="AB103" s="298">
        <v>0.44</v>
      </c>
      <c r="AD103" s="258"/>
      <c r="AE103" s="25"/>
      <c r="AF103" s="25"/>
    </row>
    <row r="104" spans="1:32" x14ac:dyDescent="0.25">
      <c r="A104" s="296" t="s">
        <v>6560</v>
      </c>
      <c r="B104" s="296"/>
      <c r="C104" s="296"/>
      <c r="D104" s="296"/>
      <c r="E104" s="296"/>
      <c r="F104" s="296"/>
      <c r="G104" s="296"/>
      <c r="H104" s="296"/>
      <c r="I104" s="296"/>
      <c r="J104" s="296"/>
      <c r="K104" s="296">
        <v>0.28155600000000003</v>
      </c>
      <c r="L104" s="296">
        <v>0.10941480000000001</v>
      </c>
      <c r="M104" s="296">
        <v>3.0383100000000007E-2</v>
      </c>
      <c r="N104" s="296"/>
      <c r="O104" s="296"/>
      <c r="P104" s="296"/>
      <c r="Q104" s="296"/>
      <c r="R104" s="297"/>
      <c r="T104" s="311">
        <v>-0.23</v>
      </c>
      <c r="U104" s="312">
        <v>-0.13</v>
      </c>
      <c r="V104" s="312">
        <v>0</v>
      </c>
      <c r="W104" s="191">
        <v>0.11799999999999999</v>
      </c>
      <c r="X104" s="295">
        <v>3.7100000000000001E-2</v>
      </c>
      <c r="Y104" s="305">
        <v>0.21437798</v>
      </c>
      <c r="Z104" s="296">
        <f t="shared" si="4"/>
        <v>-0.45483790000000002</v>
      </c>
      <c r="AA104" s="306">
        <f t="shared" si="5"/>
        <v>-0.57283790000000001</v>
      </c>
      <c r="AB104" s="298">
        <v>0.66921587999999999</v>
      </c>
      <c r="AD104" s="258"/>
      <c r="AE104" s="25"/>
      <c r="AF104" s="25"/>
    </row>
    <row r="105" spans="1:32" x14ac:dyDescent="0.25">
      <c r="A105" s="296" t="s">
        <v>6561</v>
      </c>
      <c r="B105" s="296"/>
      <c r="C105" s="296"/>
      <c r="D105" s="296"/>
      <c r="E105" s="296"/>
      <c r="F105" s="296"/>
      <c r="G105" s="296"/>
      <c r="H105" s="296"/>
      <c r="I105" s="296"/>
      <c r="J105" s="296"/>
      <c r="K105" s="296">
        <v>0.3448170000000001</v>
      </c>
      <c r="L105" s="296">
        <v>0.13311540000000002</v>
      </c>
      <c r="M105" s="296">
        <v>3.0739499999999999E-2</v>
      </c>
      <c r="N105" s="296"/>
      <c r="O105" s="296"/>
      <c r="P105" s="296"/>
      <c r="Q105" s="296"/>
      <c r="R105" s="297"/>
      <c r="T105" s="312">
        <v>3.9313155899999952E-2</v>
      </c>
      <c r="U105" s="312">
        <v>0.18040601369999995</v>
      </c>
      <c r="V105" s="312">
        <v>0.35285283989999999</v>
      </c>
      <c r="W105" s="191">
        <v>0.11799999999999999</v>
      </c>
      <c r="X105" s="295">
        <v>3.7100000000000001E-2</v>
      </c>
      <c r="Y105" s="305">
        <v>0.30894732000000003</v>
      </c>
      <c r="Z105" s="296">
        <f t="shared" si="4"/>
        <v>-1.4711316800000001</v>
      </c>
      <c r="AA105" s="306">
        <f t="shared" si="5"/>
        <v>-1.5891316799999999</v>
      </c>
      <c r="AB105" s="298">
        <v>1.780079</v>
      </c>
      <c r="AD105" s="258"/>
      <c r="AE105" s="25"/>
      <c r="AF105" s="25"/>
    </row>
    <row r="106" spans="1:32" x14ac:dyDescent="0.25">
      <c r="A106" s="296" t="s">
        <v>6562</v>
      </c>
      <c r="B106" s="296"/>
      <c r="C106" s="296"/>
      <c r="D106" s="296"/>
      <c r="E106" s="296"/>
      <c r="F106" s="296"/>
      <c r="G106" s="296"/>
      <c r="H106" s="296"/>
      <c r="I106" s="296"/>
      <c r="J106" s="296"/>
      <c r="K106" s="296">
        <v>0.22542300000000001</v>
      </c>
      <c r="L106" s="296">
        <v>8.8565400000000002E-2</v>
      </c>
      <c r="M106" s="296">
        <v>3.0383100000000007E-2</v>
      </c>
      <c r="N106" s="296"/>
      <c r="O106" s="296"/>
      <c r="P106" s="296"/>
      <c r="Q106" s="296"/>
      <c r="R106" s="297"/>
      <c r="T106" s="312">
        <v>4.7484333599999984E-2</v>
      </c>
      <c r="U106" s="312">
        <v>0.13200350954999998</v>
      </c>
      <c r="V106" s="312">
        <v>0.23530472459999999</v>
      </c>
      <c r="W106" s="191">
        <v>0.11799999999999999</v>
      </c>
      <c r="X106" s="295">
        <v>3.7100000000000001E-2</v>
      </c>
      <c r="Y106" s="305">
        <v>0.33850024000000001</v>
      </c>
      <c r="Z106" s="296">
        <f t="shared" si="4"/>
        <v>-0.70476246000000009</v>
      </c>
      <c r="AA106" s="306">
        <f t="shared" si="5"/>
        <v>-0.82276246000000008</v>
      </c>
      <c r="AB106" s="298">
        <v>1.0432627000000001</v>
      </c>
      <c r="AD106" s="258"/>
      <c r="AE106" s="25"/>
      <c r="AF106" s="25"/>
    </row>
    <row r="107" spans="1:32" x14ac:dyDescent="0.25">
      <c r="A107" s="296" t="s">
        <v>6277</v>
      </c>
      <c r="B107" s="296"/>
      <c r="C107" s="296"/>
      <c r="D107" s="296"/>
      <c r="E107" s="296"/>
      <c r="F107" s="296"/>
      <c r="G107" s="296"/>
      <c r="H107" s="296"/>
      <c r="I107" s="296"/>
      <c r="J107" s="296"/>
      <c r="K107" s="296">
        <v>0.26640900000000006</v>
      </c>
      <c r="L107" s="296">
        <v>0.10380150000000002</v>
      </c>
      <c r="M107" s="296">
        <v>2.9937600000000005E-2</v>
      </c>
      <c r="N107" s="296"/>
      <c r="O107" s="296"/>
      <c r="P107" s="296"/>
      <c r="Q107" s="296"/>
      <c r="R107" s="297"/>
      <c r="T107" s="312">
        <v>-2.9260992299999899E-2</v>
      </c>
      <c r="U107" s="312">
        <v>0.21057138795000008</v>
      </c>
      <c r="V107" s="312">
        <v>0.50369985270000006</v>
      </c>
      <c r="W107" s="191">
        <v>0.11799999999999999</v>
      </c>
      <c r="X107" s="295">
        <v>3.7100000000000001E-2</v>
      </c>
      <c r="Y107" s="305">
        <v>0.24038455</v>
      </c>
      <c r="Z107" s="296">
        <f t="shared" si="4"/>
        <v>-0.78721475000000007</v>
      </c>
      <c r="AA107" s="306">
        <f t="shared" si="5"/>
        <v>-0.90521475000000007</v>
      </c>
      <c r="AB107" s="298">
        <v>1.0275993000000001</v>
      </c>
      <c r="AD107" s="258"/>
      <c r="AE107" s="25"/>
      <c r="AF107" s="25"/>
    </row>
    <row r="108" spans="1:32" x14ac:dyDescent="0.25">
      <c r="A108" s="296" t="s">
        <v>6278</v>
      </c>
      <c r="B108" s="296"/>
      <c r="C108" s="296"/>
      <c r="D108" s="296"/>
      <c r="E108" s="296"/>
      <c r="F108" s="296"/>
      <c r="G108" s="296"/>
      <c r="H108" s="296"/>
      <c r="I108" s="296"/>
      <c r="J108" s="296"/>
      <c r="K108" s="296">
        <v>0.33501600000000004</v>
      </c>
      <c r="L108" s="296">
        <v>0.12964050000000002</v>
      </c>
      <c r="M108" s="296">
        <v>3.0294000000000005E-2</v>
      </c>
      <c r="N108" s="296"/>
      <c r="O108" s="296"/>
      <c r="P108" s="296"/>
      <c r="Q108" s="296"/>
      <c r="R108" s="297"/>
      <c r="T108" s="312">
        <v>5.2650499799999972E-2</v>
      </c>
      <c r="U108" s="312">
        <v>0.27226137179999993</v>
      </c>
      <c r="V108" s="312">
        <v>0.54067465979999996</v>
      </c>
      <c r="W108" s="191">
        <v>0.11799999999999999</v>
      </c>
      <c r="X108" s="295">
        <v>3.7100000000000001E-2</v>
      </c>
      <c r="Y108" s="305">
        <v>0.25102360000000001</v>
      </c>
      <c r="Z108" s="296">
        <f t="shared" si="4"/>
        <v>-1.0599306999999998</v>
      </c>
      <c r="AA108" s="306">
        <f t="shared" si="5"/>
        <v>-1.1779306999999997</v>
      </c>
      <c r="AB108" s="298">
        <v>1.3109542999999999</v>
      </c>
      <c r="AD108" s="258"/>
      <c r="AE108" s="25"/>
      <c r="AF108" s="25"/>
    </row>
    <row r="109" spans="1:32" x14ac:dyDescent="0.25">
      <c r="A109" s="296" t="s">
        <v>6279</v>
      </c>
      <c r="B109" s="296"/>
      <c r="C109" s="296"/>
      <c r="D109" s="296"/>
      <c r="E109" s="296"/>
      <c r="F109" s="296"/>
      <c r="G109" s="296"/>
      <c r="H109" s="296"/>
      <c r="I109" s="296"/>
      <c r="J109" s="296"/>
      <c r="K109" s="296">
        <v>0.30115800000000004</v>
      </c>
      <c r="L109" s="296">
        <v>0.11689920000000002</v>
      </c>
      <c r="M109" s="296">
        <v>2.8868400000000002E-2</v>
      </c>
      <c r="N109" s="296"/>
      <c r="O109" s="296"/>
      <c r="P109" s="296"/>
      <c r="Q109" s="296"/>
      <c r="R109" s="297"/>
      <c r="T109" s="312">
        <v>8.4486701250000018E-2</v>
      </c>
      <c r="U109" s="312">
        <v>0.11004582600000001</v>
      </c>
      <c r="V109" s="312">
        <v>0.14128475625</v>
      </c>
      <c r="W109" s="191">
        <v>0.11799999999999999</v>
      </c>
      <c r="X109" s="295">
        <v>3.7100000000000001E-2</v>
      </c>
      <c r="Y109" s="305">
        <v>0.59620169000000001</v>
      </c>
      <c r="Z109" s="296">
        <f t="shared" si="4"/>
        <v>-1.19174391</v>
      </c>
      <c r="AA109" s="306">
        <f t="shared" si="5"/>
        <v>-1.3097439099999999</v>
      </c>
      <c r="AB109" s="298">
        <v>1.7879456</v>
      </c>
      <c r="AD109" s="258"/>
      <c r="AE109" s="25"/>
      <c r="AF109" s="25"/>
    </row>
    <row r="110" spans="1:32" x14ac:dyDescent="0.25">
      <c r="A110" s="296" t="s">
        <v>6280</v>
      </c>
      <c r="B110" s="296"/>
      <c r="C110" s="296"/>
      <c r="D110" s="296"/>
      <c r="E110" s="296"/>
      <c r="F110" s="296"/>
      <c r="G110" s="296"/>
      <c r="H110" s="296"/>
      <c r="I110" s="296"/>
      <c r="J110" s="296"/>
      <c r="K110" s="296">
        <v>0.31452300000000005</v>
      </c>
      <c r="L110" s="296">
        <v>0.12206700000000002</v>
      </c>
      <c r="M110" s="296">
        <v>3.0204900000000007E-2</v>
      </c>
      <c r="N110" s="296"/>
      <c r="O110" s="296"/>
      <c r="P110" s="296"/>
      <c r="Q110" s="296"/>
      <c r="R110" s="297"/>
      <c r="T110" s="312">
        <v>6.5078425500000037E-2</v>
      </c>
      <c r="U110" s="312">
        <v>0.18384291915000003</v>
      </c>
      <c r="V110" s="312">
        <v>0.32899952250000003</v>
      </c>
      <c r="W110" s="191">
        <v>0.11799999999999999</v>
      </c>
      <c r="X110" s="295">
        <v>3.7100000000000001E-2</v>
      </c>
      <c r="Y110" s="305">
        <v>0.40824512000000002</v>
      </c>
      <c r="Z110" s="296">
        <f t="shared" si="4"/>
        <v>-1.1558504799999998</v>
      </c>
      <c r="AA110" s="306">
        <f t="shared" si="5"/>
        <v>-1.2738504799999997</v>
      </c>
      <c r="AB110" s="8">
        <v>1.5640955999999999</v>
      </c>
      <c r="AD110" s="258"/>
      <c r="AE110" s="25"/>
      <c r="AF110" s="25"/>
    </row>
    <row r="111" spans="1:32" x14ac:dyDescent="0.25">
      <c r="A111" s="296" t="s">
        <v>6281</v>
      </c>
      <c r="B111" s="296"/>
      <c r="C111" s="296"/>
      <c r="D111" s="296"/>
      <c r="E111" s="296"/>
      <c r="F111" s="296"/>
      <c r="G111" s="296"/>
      <c r="H111" s="296"/>
      <c r="I111" s="296"/>
      <c r="J111" s="296"/>
      <c r="K111" s="296">
        <v>0.31274099999999999</v>
      </c>
      <c r="L111" s="296">
        <v>0.11128590000000002</v>
      </c>
      <c r="M111" s="296">
        <v>2.9848500000000007E-2</v>
      </c>
      <c r="N111" s="296"/>
      <c r="O111" s="296"/>
      <c r="P111" s="296"/>
      <c r="Q111" s="296"/>
      <c r="R111" s="297"/>
      <c r="T111" s="312">
        <v>1.4033886899999987E-2</v>
      </c>
      <c r="U111" s="312">
        <v>0.10946206589999999</v>
      </c>
      <c r="V111" s="312">
        <v>0.22609650690000002</v>
      </c>
      <c r="W111" s="191">
        <v>0.11799999999999999</v>
      </c>
      <c r="X111" s="295">
        <v>3.7100000000000001E-2</v>
      </c>
      <c r="Y111" s="305">
        <v>0.21792433</v>
      </c>
      <c r="Z111" s="296">
        <f t="shared" si="4"/>
        <v>-0.43272871000000002</v>
      </c>
      <c r="AA111" s="306">
        <f t="shared" si="5"/>
        <v>-0.55072871000000001</v>
      </c>
      <c r="AB111" s="298">
        <v>0.65065304000000002</v>
      </c>
      <c r="AD111" s="258"/>
      <c r="AE111" s="25"/>
      <c r="AF111" s="25"/>
    </row>
    <row r="112" spans="1:32" x14ac:dyDescent="0.25">
      <c r="A112" s="296" t="s">
        <v>3976</v>
      </c>
      <c r="B112" s="296"/>
      <c r="C112" s="296"/>
      <c r="D112" s="296"/>
      <c r="E112" s="296"/>
      <c r="F112" s="296"/>
      <c r="G112" s="296"/>
      <c r="H112" s="296"/>
      <c r="I112" s="296"/>
      <c r="J112" s="296"/>
      <c r="K112" s="296">
        <v>0.27710099999999999</v>
      </c>
      <c r="L112" s="296">
        <v>0.10790010000000001</v>
      </c>
      <c r="M112" s="296">
        <v>2.9224800000000006E-2</v>
      </c>
      <c r="N112" s="296"/>
      <c r="O112" s="296"/>
      <c r="P112" s="296"/>
      <c r="Q112" s="296"/>
      <c r="R112" s="297"/>
      <c r="T112" s="312">
        <v>-0.20058835500000002</v>
      </c>
      <c r="U112" s="312">
        <v>-0.11032359525000002</v>
      </c>
      <c r="V112" s="312">
        <v>0</v>
      </c>
      <c r="W112" s="191">
        <v>0.11799999999999999</v>
      </c>
      <c r="X112" s="295">
        <v>3.7100000000000001E-2</v>
      </c>
      <c r="Y112" s="305">
        <v>0.22501703000000001</v>
      </c>
      <c r="Z112" s="296">
        <f t="shared" si="4"/>
        <v>-0.20135143999999999</v>
      </c>
      <c r="AA112" s="306">
        <f t="shared" si="5"/>
        <v>-0.31935143999999999</v>
      </c>
      <c r="AB112" s="298">
        <v>0.42636847</v>
      </c>
      <c r="AD112" s="258"/>
      <c r="AE112" s="25"/>
      <c r="AF112" s="25"/>
    </row>
    <row r="113" spans="1:27" x14ac:dyDescent="0.25">
      <c r="A113" s="296"/>
      <c r="B113" s="296"/>
      <c r="C113" s="296"/>
      <c r="D113" s="296"/>
      <c r="E113" s="296"/>
      <c r="F113" s="296"/>
      <c r="G113" s="296"/>
      <c r="H113" s="296"/>
      <c r="I113" s="296"/>
      <c r="J113" s="296"/>
      <c r="K113" s="296"/>
      <c r="L113" s="296"/>
      <c r="M113" s="296"/>
      <c r="N113" s="296"/>
      <c r="O113" s="296"/>
      <c r="P113" s="296"/>
      <c r="Q113" s="296"/>
      <c r="R113" s="297"/>
      <c r="T113" s="312"/>
      <c r="U113" s="312"/>
      <c r="V113" s="312"/>
      <c r="Y113" s="300"/>
    </row>
    <row r="114" spans="1:27" x14ac:dyDescent="0.25">
      <c r="A114" s="296" t="s">
        <v>3977</v>
      </c>
      <c r="B114" s="296"/>
      <c r="C114" s="296"/>
      <c r="D114" s="296"/>
      <c r="E114" s="296"/>
      <c r="F114" s="296"/>
      <c r="G114" s="296"/>
      <c r="H114" s="296"/>
      <c r="I114" s="296"/>
      <c r="J114" s="296"/>
      <c r="K114" s="296">
        <v>0.35461800000000004</v>
      </c>
      <c r="L114" s="296"/>
      <c r="M114" s="296">
        <v>3.0383100000000007E-2</v>
      </c>
      <c r="N114" s="296"/>
      <c r="O114" s="296"/>
      <c r="P114" s="296"/>
      <c r="Q114" s="296"/>
      <c r="R114" s="297"/>
      <c r="T114" s="312">
        <v>3.4212050100000002E-2</v>
      </c>
      <c r="U114" s="312">
        <v>0.19789416900000001</v>
      </c>
      <c r="V114" s="312">
        <v>0.39795009210000004</v>
      </c>
      <c r="Y114" s="300"/>
      <c r="AA114" s="107"/>
    </row>
    <row r="115" spans="1:27" x14ac:dyDescent="0.25">
      <c r="A115" s="296" t="s">
        <v>3978</v>
      </c>
      <c r="B115" s="296"/>
      <c r="C115" s="296"/>
      <c r="D115" s="296"/>
      <c r="E115" s="296"/>
      <c r="F115" s="296"/>
      <c r="G115" s="296"/>
      <c r="H115" s="296"/>
      <c r="I115" s="296"/>
      <c r="J115" s="296"/>
      <c r="K115" s="296">
        <v>0.39738600000000007</v>
      </c>
      <c r="L115" s="296"/>
      <c r="M115" s="296">
        <v>2.9848500000000007E-2</v>
      </c>
      <c r="N115" s="296"/>
      <c r="O115" s="296"/>
      <c r="P115" s="296"/>
      <c r="Q115" s="296"/>
      <c r="R115" s="297"/>
      <c r="T115" s="312">
        <v>8.9040664499999977E-2</v>
      </c>
      <c r="U115" s="312">
        <v>0.26069862389999998</v>
      </c>
      <c r="V115" s="312">
        <v>0.47050279649999999</v>
      </c>
      <c r="Y115" s="300"/>
      <c r="AA115" s="107"/>
    </row>
    <row r="116" spans="1:27" x14ac:dyDescent="0.25">
      <c r="A116" s="296" t="s">
        <v>3979</v>
      </c>
      <c r="B116" s="296"/>
      <c r="C116" s="296"/>
      <c r="D116" s="296"/>
      <c r="E116" s="296"/>
      <c r="F116" s="296"/>
      <c r="G116" s="296"/>
      <c r="H116" s="296"/>
      <c r="I116" s="296"/>
      <c r="J116" s="296"/>
      <c r="K116" s="296">
        <v>0.376002</v>
      </c>
      <c r="L116" s="296"/>
      <c r="M116" s="296">
        <v>2.9848500000000007E-2</v>
      </c>
      <c r="N116" s="296"/>
      <c r="O116" s="296"/>
      <c r="P116" s="296"/>
      <c r="Q116" s="296"/>
      <c r="R116" s="297"/>
      <c r="T116" s="312">
        <v>7.0303077900000011E-2</v>
      </c>
      <c r="U116" s="312">
        <v>0.22287992265000001</v>
      </c>
      <c r="V116" s="312">
        <v>0.40936273290000003</v>
      </c>
      <c r="Y116" s="300"/>
      <c r="AA116" s="107"/>
    </row>
  </sheetData>
  <phoneticPr fontId="1" type="noConversion"/>
  <hyperlinks>
    <hyperlink ref="R1" r:id="rId1"/>
  </hyperlinks>
  <pageMargins left="0.75" right="0.75" top="1" bottom="1" header="0.5" footer="0.5"/>
  <pageSetup paperSize="9" orientation="portrait" horizontalDpi="4294967293" verticalDpi="300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412"/>
  <sheetViews>
    <sheetView zoomScale="75" workbookViewId="0">
      <pane xSplit="2" ySplit="6" topLeftCell="C7" activePane="bottomRight" state="frozenSplit"/>
      <selection pane="topRight" activeCell="C1" sqref="C1"/>
      <selection pane="bottomLeft" activeCell="A6" sqref="A6"/>
      <selection pane="bottomRight" activeCell="C7" sqref="C7"/>
    </sheetView>
  </sheetViews>
  <sheetFormatPr defaultRowHeight="13.2" x14ac:dyDescent="0.25"/>
  <cols>
    <col min="1" max="1" width="4.109375" customWidth="1"/>
    <col min="2" max="2" width="57.88671875" customWidth="1"/>
    <col min="3" max="15" width="9.109375" style="5" customWidth="1"/>
    <col min="16" max="22" width="8.88671875" customWidth="1"/>
    <col min="23" max="46" width="9.109375" style="115" customWidth="1"/>
    <col min="47" max="55" width="9.33203125" style="115" bestFit="1" customWidth="1"/>
    <col min="56" max="56" width="9.5546875" style="115" bestFit="1" customWidth="1"/>
    <col min="57" max="57" width="10.5546875" style="115" bestFit="1" customWidth="1"/>
    <col min="58" max="58" width="9.5546875" style="115" bestFit="1" customWidth="1"/>
    <col min="59" max="80" width="9.33203125" style="115" bestFit="1" customWidth="1"/>
    <col min="81" max="89" width="9.109375" style="115" customWidth="1"/>
    <col min="90" max="124" width="9.109375" style="5" customWidth="1"/>
  </cols>
  <sheetData>
    <row r="1" spans="1:43" x14ac:dyDescent="0.25">
      <c r="A1" s="1"/>
      <c r="B1" t="s">
        <v>1635</v>
      </c>
      <c r="H1" s="105" t="s">
        <v>1638</v>
      </c>
      <c r="K1" s="137"/>
      <c r="O1" s="105"/>
      <c r="P1" s="1"/>
      <c r="Q1" s="1"/>
      <c r="R1" s="1"/>
      <c r="S1" s="1"/>
      <c r="T1" s="1"/>
      <c r="U1" s="1"/>
      <c r="V1" s="1"/>
      <c r="W1" s="147"/>
      <c r="X1" s="147"/>
      <c r="Y1" s="147"/>
    </row>
    <row r="2" spans="1:43" x14ac:dyDescent="0.25">
      <c r="B2" s="156" t="s">
        <v>1637</v>
      </c>
      <c r="C2" s="157"/>
      <c r="D2" s="157"/>
      <c r="E2" s="157"/>
      <c r="F2" s="157" t="s">
        <v>4548</v>
      </c>
      <c r="G2" s="157"/>
      <c r="H2" s="158"/>
      <c r="I2" s="158"/>
      <c r="J2" s="158"/>
      <c r="O2" s="108"/>
      <c r="P2" s="54"/>
      <c r="Q2" s="54"/>
      <c r="R2" s="54"/>
      <c r="S2" s="54"/>
      <c r="T2" s="54"/>
      <c r="U2" s="54"/>
      <c r="V2" s="54"/>
      <c r="W2" s="148"/>
      <c r="X2" s="148"/>
      <c r="Y2" s="148"/>
      <c r="Z2" s="149"/>
    </row>
    <row r="3" spans="1:43" x14ac:dyDescent="0.25">
      <c r="A3" s="23"/>
      <c r="B3" s="23" t="s">
        <v>1636</v>
      </c>
      <c r="C3" s="25"/>
      <c r="D3" s="25"/>
      <c r="E3" s="25"/>
      <c r="O3" s="138"/>
      <c r="P3" s="82"/>
      <c r="Q3" s="54"/>
      <c r="R3" s="54"/>
      <c r="S3" s="54"/>
      <c r="T3" s="54"/>
      <c r="U3" s="54"/>
      <c r="V3" s="54"/>
      <c r="W3" s="148"/>
      <c r="X3" s="148"/>
      <c r="Y3" s="148"/>
      <c r="Z3" s="149"/>
    </row>
    <row r="4" spans="1:43" x14ac:dyDescent="0.25">
      <c r="A4" s="78"/>
      <c r="B4" s="78" t="s">
        <v>4650</v>
      </c>
      <c r="C4" s="139" t="s">
        <v>3470</v>
      </c>
      <c r="D4" s="110" t="s">
        <v>889</v>
      </c>
      <c r="E4" s="140" t="s">
        <v>3471</v>
      </c>
      <c r="F4" s="110" t="s">
        <v>3472</v>
      </c>
      <c r="G4" s="140" t="s">
        <v>5394</v>
      </c>
      <c r="H4" s="110" t="s">
        <v>890</v>
      </c>
      <c r="I4" s="140" t="s">
        <v>892</v>
      </c>
      <c r="J4" s="110" t="s">
        <v>3776</v>
      </c>
      <c r="K4" s="140" t="s">
        <v>6085</v>
      </c>
      <c r="L4" s="110" t="s">
        <v>894</v>
      </c>
      <c r="M4" s="140" t="s">
        <v>5395</v>
      </c>
      <c r="N4" s="110" t="s">
        <v>6083</v>
      </c>
      <c r="O4" s="141" t="s">
        <v>1801</v>
      </c>
      <c r="P4" s="85" t="s">
        <v>3843</v>
      </c>
      <c r="Q4" s="100" t="s">
        <v>3843</v>
      </c>
      <c r="R4" s="100" t="s">
        <v>3843</v>
      </c>
      <c r="S4" s="100" t="s">
        <v>3843</v>
      </c>
      <c r="T4" s="100" t="s">
        <v>3843</v>
      </c>
      <c r="U4" s="100" t="s">
        <v>3843</v>
      </c>
      <c r="V4" s="100" t="s">
        <v>3843</v>
      </c>
      <c r="W4" s="150" t="s">
        <v>3470</v>
      </c>
      <c r="X4" s="150" t="s">
        <v>2821</v>
      </c>
      <c r="Y4" s="150" t="s">
        <v>2821</v>
      </c>
      <c r="Z4" s="150" t="s">
        <v>2821</v>
      </c>
      <c r="AA4" s="153" t="s">
        <v>5477</v>
      </c>
      <c r="AB4" s="153" t="s">
        <v>5478</v>
      </c>
      <c r="AC4" s="153" t="s">
        <v>5479</v>
      </c>
      <c r="AD4" s="153" t="s">
        <v>5480</v>
      </c>
      <c r="AE4" s="153" t="s">
        <v>5481</v>
      </c>
      <c r="AF4" s="153" t="s">
        <v>5482</v>
      </c>
      <c r="AG4" s="153" t="s">
        <v>5477</v>
      </c>
      <c r="AH4" s="153" t="s">
        <v>5483</v>
      </c>
      <c r="AI4" s="153" t="s">
        <v>5484</v>
      </c>
      <c r="AJ4" s="153" t="s">
        <v>5485</v>
      </c>
      <c r="AK4" s="153" t="s">
        <v>5484</v>
      </c>
      <c r="AL4" s="153" t="s">
        <v>5486</v>
      </c>
      <c r="AM4" s="153" t="s">
        <v>5487</v>
      </c>
      <c r="AN4" s="153" t="s">
        <v>5488</v>
      </c>
      <c r="AO4" s="153" t="s">
        <v>5489</v>
      </c>
      <c r="AP4" s="153" t="s">
        <v>5490</v>
      </c>
      <c r="AQ4" s="153" t="s">
        <v>5491</v>
      </c>
    </row>
    <row r="5" spans="1:43" x14ac:dyDescent="0.25">
      <c r="A5" s="79"/>
      <c r="B5" s="79"/>
      <c r="C5" s="142" t="s">
        <v>2125</v>
      </c>
      <c r="D5" s="111" t="s">
        <v>888</v>
      </c>
      <c r="E5" s="143"/>
      <c r="F5" s="111"/>
      <c r="G5" s="143"/>
      <c r="H5" s="111" t="s">
        <v>891</v>
      </c>
      <c r="I5" s="143" t="s">
        <v>893</v>
      </c>
      <c r="J5" s="111"/>
      <c r="K5" s="143" t="s">
        <v>2969</v>
      </c>
      <c r="L5" s="111" t="s">
        <v>6082</v>
      </c>
      <c r="M5" s="143" t="s">
        <v>1753</v>
      </c>
      <c r="N5" s="111" t="s">
        <v>6084</v>
      </c>
      <c r="O5" s="141" t="s">
        <v>3782</v>
      </c>
      <c r="P5" s="85" t="s">
        <v>3157</v>
      </c>
      <c r="Q5" s="101" t="s">
        <v>1785</v>
      </c>
      <c r="R5" s="101" t="s">
        <v>1786</v>
      </c>
      <c r="S5" s="101" t="s">
        <v>1787</v>
      </c>
      <c r="T5" s="101" t="s">
        <v>1787</v>
      </c>
      <c r="U5" s="101" t="s">
        <v>1788</v>
      </c>
      <c r="V5" s="101" t="s">
        <v>1789</v>
      </c>
      <c r="W5" s="151" t="s">
        <v>1594</v>
      </c>
      <c r="X5" s="151" t="s">
        <v>2824</v>
      </c>
      <c r="Y5" s="151" t="s">
        <v>2822</v>
      </c>
      <c r="Z5" s="151" t="s">
        <v>2823</v>
      </c>
      <c r="AA5" s="154" t="s">
        <v>5492</v>
      </c>
      <c r="AB5" s="154" t="s">
        <v>2919</v>
      </c>
      <c r="AC5" s="154" t="s">
        <v>5493</v>
      </c>
      <c r="AD5" s="154" t="s">
        <v>5494</v>
      </c>
      <c r="AE5" s="154" t="s">
        <v>5495</v>
      </c>
      <c r="AF5" s="154" t="s">
        <v>5496</v>
      </c>
      <c r="AG5" s="154" t="s">
        <v>5497</v>
      </c>
      <c r="AH5" s="154" t="s">
        <v>5498</v>
      </c>
      <c r="AI5" s="154" t="s">
        <v>5499</v>
      </c>
      <c r="AJ5" s="154" t="s">
        <v>5500</v>
      </c>
      <c r="AK5" s="154" t="s">
        <v>5500</v>
      </c>
      <c r="AL5" s="154" t="s">
        <v>5500</v>
      </c>
      <c r="AM5" s="154" t="s">
        <v>5501</v>
      </c>
      <c r="AN5" s="154" t="s">
        <v>5501</v>
      </c>
      <c r="AO5" s="154" t="s">
        <v>5502</v>
      </c>
      <c r="AP5" s="154" t="s">
        <v>2919</v>
      </c>
      <c r="AQ5" s="154" t="s">
        <v>2919</v>
      </c>
    </row>
    <row r="6" spans="1:43" x14ac:dyDescent="0.25">
      <c r="A6" s="121" t="s">
        <v>5396</v>
      </c>
      <c r="B6" s="121"/>
      <c r="C6" s="144" t="s">
        <v>5397</v>
      </c>
      <c r="D6" s="112" t="s">
        <v>5397</v>
      </c>
      <c r="E6" s="145" t="s">
        <v>5397</v>
      </c>
      <c r="F6" s="112" t="s">
        <v>5397</v>
      </c>
      <c r="G6" s="145" t="s">
        <v>5397</v>
      </c>
      <c r="H6" s="112" t="s">
        <v>5397</v>
      </c>
      <c r="I6" s="145" t="s">
        <v>5397</v>
      </c>
      <c r="J6" s="112" t="s">
        <v>5397</v>
      </c>
      <c r="K6" s="145" t="s">
        <v>5397</v>
      </c>
      <c r="L6" s="112" t="s">
        <v>5397</v>
      </c>
      <c r="M6" s="145" t="s">
        <v>5397</v>
      </c>
      <c r="N6" s="112" t="s">
        <v>5397</v>
      </c>
      <c r="O6" s="146" t="s">
        <v>3783</v>
      </c>
      <c r="P6" s="83" t="s">
        <v>4654</v>
      </c>
      <c r="Q6" s="102" t="s">
        <v>4654</v>
      </c>
      <c r="R6" s="102" t="s">
        <v>4654</v>
      </c>
      <c r="S6" s="116" t="s">
        <v>3490</v>
      </c>
      <c r="T6" s="102" t="s">
        <v>4654</v>
      </c>
      <c r="U6" s="102" t="s">
        <v>4654</v>
      </c>
      <c r="V6" s="102" t="s">
        <v>4654</v>
      </c>
      <c r="W6" s="152" t="s">
        <v>1595</v>
      </c>
      <c r="X6" s="152" t="s">
        <v>3775</v>
      </c>
      <c r="Y6" s="152" t="s">
        <v>3775</v>
      </c>
      <c r="Z6" s="152" t="s">
        <v>3775</v>
      </c>
      <c r="AA6" s="155" t="s">
        <v>3775</v>
      </c>
      <c r="AB6" s="155" t="s">
        <v>3775</v>
      </c>
      <c r="AC6" s="155" t="s">
        <v>3775</v>
      </c>
      <c r="AD6" s="155" t="s">
        <v>3775</v>
      </c>
      <c r="AE6" s="155" t="s">
        <v>3775</v>
      </c>
      <c r="AF6" s="155" t="s">
        <v>3775</v>
      </c>
      <c r="AG6" s="155" t="s">
        <v>3775</v>
      </c>
      <c r="AH6" s="155" t="s">
        <v>3775</v>
      </c>
      <c r="AI6" s="155" t="s">
        <v>3775</v>
      </c>
      <c r="AJ6" s="155" t="s">
        <v>3775</v>
      </c>
      <c r="AK6" s="155" t="s">
        <v>3775</v>
      </c>
      <c r="AL6" s="155" t="s">
        <v>3775</v>
      </c>
      <c r="AM6" s="155" t="s">
        <v>3775</v>
      </c>
      <c r="AN6" s="155" t="s">
        <v>3775</v>
      </c>
      <c r="AO6" s="155" t="s">
        <v>3775</v>
      </c>
      <c r="AP6" s="155" t="s">
        <v>3775</v>
      </c>
      <c r="AQ6" s="155" t="s">
        <v>3775</v>
      </c>
    </row>
    <row r="7" spans="1:43" x14ac:dyDescent="0.25">
      <c r="C7" s="191"/>
      <c r="Z7" s="192"/>
    </row>
    <row r="8" spans="1:43" x14ac:dyDescent="0.25">
      <c r="A8" s="1" t="s">
        <v>826</v>
      </c>
    </row>
    <row r="9" spans="1:43" x14ac:dyDescent="0.25">
      <c r="A9" t="s">
        <v>5770</v>
      </c>
      <c r="B9" s="115" t="s">
        <v>163</v>
      </c>
      <c r="C9" s="115">
        <v>2.6580803</v>
      </c>
      <c r="D9" s="115">
        <v>1.4517746</v>
      </c>
      <c r="E9" s="115">
        <v>0.82979944999999999</v>
      </c>
      <c r="F9" s="115">
        <v>0.24415899999999999</v>
      </c>
      <c r="G9" s="115">
        <v>2.8041779000000002E-4</v>
      </c>
      <c r="H9" s="115">
        <v>1.1150604E-2</v>
      </c>
      <c r="I9" s="115">
        <v>4.2693167999999998E-3</v>
      </c>
      <c r="J9" s="115">
        <v>7.8938280000000001E-5</v>
      </c>
      <c r="K9" s="115">
        <v>9.1376461000000006E-3</v>
      </c>
      <c r="L9" s="115">
        <v>0.10743037</v>
      </c>
      <c r="M9" s="115">
        <v>0</v>
      </c>
      <c r="N9" s="115">
        <v>0</v>
      </c>
      <c r="O9" s="52">
        <f>D9/0.135</f>
        <v>10.753885925925925</v>
      </c>
      <c r="P9" s="115">
        <v>29.759512999999998</v>
      </c>
      <c r="Q9" s="115">
        <v>25.166219000000002</v>
      </c>
      <c r="R9" s="115">
        <v>3.8892506999999998</v>
      </c>
      <c r="S9" s="115">
        <v>2.2796384999999999E-4</v>
      </c>
      <c r="T9" s="115">
        <v>0.16039007</v>
      </c>
      <c r="U9" s="115">
        <v>7.1620211000000003E-2</v>
      </c>
      <c r="V9" s="115">
        <v>0.47180527</v>
      </c>
      <c r="W9" s="115">
        <f>SUM(X9:Z9)</f>
        <v>1.3446776673316758</v>
      </c>
      <c r="X9" s="122">
        <f>SUM(AA9:AF9)</f>
        <v>0.40184541273000002</v>
      </c>
      <c r="Y9" s="122">
        <f>SUM(AG9:AO9)</f>
        <v>0.87979996468967592</v>
      </c>
      <c r="Z9" s="122">
        <f>SUM(AP9:AQ9)</f>
        <v>6.3032289911999995E-2</v>
      </c>
      <c r="AA9" s="115">
        <v>0.29802022</v>
      </c>
      <c r="AB9" s="115">
        <v>1.0702625E-5</v>
      </c>
      <c r="AC9" s="115">
        <v>2.6461128999999998E-3</v>
      </c>
      <c r="AD9" s="115">
        <v>2.485025E-6</v>
      </c>
      <c r="AE9" s="115">
        <v>0.10104211</v>
      </c>
      <c r="AF9" s="115">
        <v>1.2378218E-4</v>
      </c>
      <c r="AG9" s="115">
        <v>0.19489898</v>
      </c>
      <c r="AH9" s="115">
        <v>1.8723559999999999E-3</v>
      </c>
      <c r="AI9" s="115">
        <v>5.7894896999999999E-5</v>
      </c>
      <c r="AJ9" s="115">
        <v>4.6672669E-5</v>
      </c>
      <c r="AK9" s="115">
        <v>1.9475945000000002E-6</v>
      </c>
      <c r="AL9" s="115">
        <v>7.9891758999999994E-9</v>
      </c>
      <c r="AM9" s="115">
        <v>0.68086097999999995</v>
      </c>
      <c r="AN9" s="115">
        <v>2.0608544000000001E-4</v>
      </c>
      <c r="AO9" s="115">
        <v>1.8550401000000001E-3</v>
      </c>
      <c r="AP9" s="115">
        <v>2.2230912E-5</v>
      </c>
      <c r="AQ9" s="115">
        <v>6.3010058999999993E-2</v>
      </c>
    </row>
    <row r="10" spans="1:43" x14ac:dyDescent="0.25">
      <c r="A10" t="s">
        <v>5770</v>
      </c>
      <c r="B10" s="115" t="s">
        <v>7026</v>
      </c>
      <c r="C10" s="115">
        <v>0.55380770999999995</v>
      </c>
      <c r="D10" s="115">
        <v>0.22529811</v>
      </c>
      <c r="E10" s="115">
        <v>0.25931191999999997</v>
      </c>
      <c r="F10" s="115">
        <v>2.9174579999999999E-2</v>
      </c>
      <c r="G10" s="115">
        <v>-6.4415980999999996E-4</v>
      </c>
      <c r="H10" s="115">
        <v>4.6311700000000004E-3</v>
      </c>
      <c r="I10" s="115">
        <v>1.8413097E-3</v>
      </c>
      <c r="J10" s="115">
        <v>2.3401282999999999E-5</v>
      </c>
      <c r="K10" s="115">
        <v>2.0565424999999999E-3</v>
      </c>
      <c r="L10" s="115">
        <v>3.2114834000000002E-2</v>
      </c>
      <c r="M10" s="115">
        <v>0</v>
      </c>
      <c r="N10" s="115">
        <v>0</v>
      </c>
      <c r="O10" s="52">
        <f t="shared" ref="O10:O71" si="0">D10/0.135</f>
        <v>1.6688748888888887</v>
      </c>
      <c r="P10" s="115">
        <v>12.818213999999999</v>
      </c>
      <c r="Q10" s="115">
        <v>8.9100476999999998</v>
      </c>
      <c r="R10" s="115">
        <v>3.3467316999999999</v>
      </c>
      <c r="S10" s="115">
        <v>1.4819462999999999E-4</v>
      </c>
      <c r="T10" s="115">
        <v>0.11726702999999999</v>
      </c>
      <c r="U10" s="115">
        <v>6.2604963E-2</v>
      </c>
      <c r="V10" s="115">
        <v>0.38141430999999998</v>
      </c>
      <c r="W10" s="115">
        <f t="shared" ref="W10:W22" si="1">SUM(X10:Z10)</f>
        <v>0.17260032946992601</v>
      </c>
      <c r="X10" s="122">
        <f t="shared" ref="X10:X22" si="2">SUM(AA10:AF10)</f>
        <v>8.0040646755399986E-2</v>
      </c>
      <c r="Y10" s="122">
        <f t="shared" ref="Y10:Y22" si="3">SUM(AG10:AO10)</f>
        <v>7.0247817061326004E-2</v>
      </c>
      <c r="Z10" s="122">
        <f t="shared" ref="Z10:Z22" si="4">SUM(AP10:AQ10)</f>
        <v>2.2311865653199998E-2</v>
      </c>
      <c r="AA10" s="115">
        <v>4.6247400000000001E-2</v>
      </c>
      <c r="AB10" s="115">
        <v>3.8674091999999999E-6</v>
      </c>
      <c r="AC10" s="115">
        <v>8.7531776999999998E-4</v>
      </c>
      <c r="AD10" s="115">
        <v>1.7411661999999999E-6</v>
      </c>
      <c r="AE10" s="115">
        <v>3.2805146E-2</v>
      </c>
      <c r="AF10" s="115">
        <v>1.0717441E-4</v>
      </c>
      <c r="AG10" s="115">
        <v>3.0254858999999999E-2</v>
      </c>
      <c r="AH10" s="115">
        <v>5.7235830999999998E-4</v>
      </c>
      <c r="AI10" s="115">
        <v>2.1748635999999999E-5</v>
      </c>
      <c r="AJ10" s="115">
        <v>1.7023525999999998E-5</v>
      </c>
      <c r="AK10" s="115">
        <v>7.5379204999999995E-7</v>
      </c>
      <c r="AL10" s="115">
        <v>2.9972760000000002E-9</v>
      </c>
      <c r="AM10" s="115">
        <v>3.8641176999999999E-2</v>
      </c>
      <c r="AN10" s="115">
        <v>9.8796100000000001E-5</v>
      </c>
      <c r="AO10" s="115">
        <v>6.410977E-4</v>
      </c>
      <c r="AP10" s="115">
        <v>5.7846532000000003E-6</v>
      </c>
      <c r="AQ10" s="115">
        <v>2.2306080999999998E-2</v>
      </c>
    </row>
    <row r="11" spans="1:43" x14ac:dyDescent="0.25">
      <c r="A11" t="s">
        <v>5770</v>
      </c>
      <c r="B11" s="115" t="s">
        <v>164</v>
      </c>
      <c r="C11" s="115">
        <v>0.55380770999999995</v>
      </c>
      <c r="D11" s="115">
        <v>0.22529811</v>
      </c>
      <c r="E11" s="115">
        <v>0.25931191999999997</v>
      </c>
      <c r="F11" s="115">
        <v>2.9174579999999999E-2</v>
      </c>
      <c r="G11" s="115">
        <v>-6.4415980999999996E-4</v>
      </c>
      <c r="H11" s="115">
        <v>4.6311700000000004E-3</v>
      </c>
      <c r="I11" s="115">
        <v>1.8413097E-3</v>
      </c>
      <c r="J11" s="115">
        <v>2.3401282999999999E-5</v>
      </c>
      <c r="K11" s="115">
        <v>2.0565424999999999E-3</v>
      </c>
      <c r="L11" s="115">
        <v>3.2114834000000002E-2</v>
      </c>
      <c r="M11" s="115">
        <v>0</v>
      </c>
      <c r="N11" s="115">
        <v>0</v>
      </c>
      <c r="O11" s="52">
        <f t="shared" si="0"/>
        <v>1.6688748888888887</v>
      </c>
      <c r="P11" s="115">
        <v>12.818213999999999</v>
      </c>
      <c r="Q11" s="115">
        <v>8.9100476999999998</v>
      </c>
      <c r="R11" s="115">
        <v>3.3467316999999999</v>
      </c>
      <c r="S11" s="115">
        <v>1.4819462999999999E-4</v>
      </c>
      <c r="T11" s="115">
        <v>0.11726702999999999</v>
      </c>
      <c r="U11" s="115">
        <v>6.2604963E-2</v>
      </c>
      <c r="V11" s="115">
        <v>0.38141430999999998</v>
      </c>
      <c r="W11" s="115">
        <f t="shared" si="1"/>
        <v>0.17260032946992601</v>
      </c>
      <c r="X11" s="122">
        <f t="shared" si="2"/>
        <v>8.0040646755399986E-2</v>
      </c>
      <c r="Y11" s="122">
        <f t="shared" si="3"/>
        <v>7.0247817061326004E-2</v>
      </c>
      <c r="Z11" s="122">
        <f t="shared" si="4"/>
        <v>2.2311865653199998E-2</v>
      </c>
      <c r="AA11" s="115">
        <v>4.6247400000000001E-2</v>
      </c>
      <c r="AB11" s="115">
        <v>3.8674091999999999E-6</v>
      </c>
      <c r="AC11" s="115">
        <v>8.7531776999999998E-4</v>
      </c>
      <c r="AD11" s="115">
        <v>1.7411661999999999E-6</v>
      </c>
      <c r="AE11" s="115">
        <v>3.2805146E-2</v>
      </c>
      <c r="AF11" s="115">
        <v>1.0717441E-4</v>
      </c>
      <c r="AG11" s="115">
        <v>3.0254858999999999E-2</v>
      </c>
      <c r="AH11" s="115">
        <v>5.7235830999999998E-4</v>
      </c>
      <c r="AI11" s="115">
        <v>2.1748635999999999E-5</v>
      </c>
      <c r="AJ11" s="115">
        <v>1.7023525999999998E-5</v>
      </c>
      <c r="AK11" s="115">
        <v>7.5379204999999995E-7</v>
      </c>
      <c r="AL11" s="115">
        <v>2.9972760000000002E-9</v>
      </c>
      <c r="AM11" s="115">
        <v>3.8641176999999999E-2</v>
      </c>
      <c r="AN11" s="115">
        <v>9.8796100000000001E-5</v>
      </c>
      <c r="AO11" s="115">
        <v>6.410977E-4</v>
      </c>
      <c r="AP11" s="115">
        <v>5.7846532000000003E-6</v>
      </c>
      <c r="AQ11" s="115">
        <v>2.2306080999999998E-2</v>
      </c>
    </row>
    <row r="12" spans="1:43" x14ac:dyDescent="0.25">
      <c r="A12" t="s">
        <v>5770</v>
      </c>
      <c r="B12" s="115" t="s">
        <v>165</v>
      </c>
      <c r="C12" s="115">
        <v>0.64686469000000002</v>
      </c>
      <c r="D12" s="115">
        <v>0.24019425999999999</v>
      </c>
      <c r="E12" s="115">
        <v>0.32408656000000002</v>
      </c>
      <c r="F12" s="115">
        <v>3.8561655E-2</v>
      </c>
      <c r="G12" s="115">
        <v>-5.5587211E-4</v>
      </c>
      <c r="H12" s="115">
        <v>4.0659820000000001E-3</v>
      </c>
      <c r="I12" s="115">
        <v>1.9085457E-3</v>
      </c>
      <c r="J12" s="115">
        <v>2.2088166E-5</v>
      </c>
      <c r="K12" s="115">
        <v>2.1400909000000002E-3</v>
      </c>
      <c r="L12" s="115">
        <v>3.6441374999999998E-2</v>
      </c>
      <c r="M12" s="115">
        <v>0</v>
      </c>
      <c r="N12" s="115">
        <v>0</v>
      </c>
      <c r="O12" s="52">
        <f t="shared" si="0"/>
        <v>1.7792167407407407</v>
      </c>
      <c r="P12" s="115">
        <v>10.936453</v>
      </c>
      <c r="Q12" s="115">
        <v>8.1682576999999998</v>
      </c>
      <c r="R12" s="115">
        <v>2.3660874999999999</v>
      </c>
      <c r="S12" s="115">
        <v>1.6209996000000001E-4</v>
      </c>
      <c r="T12" s="115">
        <v>8.5638862999999996E-2</v>
      </c>
      <c r="U12" s="115">
        <v>4.4099263999999999E-2</v>
      </c>
      <c r="V12" s="115">
        <v>0.27220778000000001</v>
      </c>
      <c r="W12" s="115">
        <f t="shared" si="1"/>
        <v>0.21116631225158361</v>
      </c>
      <c r="X12" s="122">
        <f t="shared" si="2"/>
        <v>9.0235212557899999E-2</v>
      </c>
      <c r="Y12" s="122">
        <f t="shared" si="3"/>
        <v>0.1004786974318836</v>
      </c>
      <c r="Z12" s="122">
        <f t="shared" si="4"/>
        <v>2.04524022618E-2</v>
      </c>
      <c r="AA12" s="115">
        <v>4.9304137999999997E-2</v>
      </c>
      <c r="AB12" s="115">
        <v>3.8064921E-6</v>
      </c>
      <c r="AC12" s="115">
        <v>8.4800670999999998E-4</v>
      </c>
      <c r="AD12" s="115">
        <v>1.5247617999999999E-6</v>
      </c>
      <c r="AE12" s="115">
        <v>4.0001981999999998E-2</v>
      </c>
      <c r="AF12" s="115">
        <v>7.5754594000000005E-5</v>
      </c>
      <c r="AG12" s="115">
        <v>3.2252573999999999E-2</v>
      </c>
      <c r="AH12" s="115">
        <v>7.2370726000000002E-4</v>
      </c>
      <c r="AI12" s="115">
        <v>3.2741319000000003E-5</v>
      </c>
      <c r="AJ12" s="115">
        <v>1.5728696999999999E-5</v>
      </c>
      <c r="AK12" s="115">
        <v>7.2758076000000001E-7</v>
      </c>
      <c r="AL12" s="115">
        <v>2.9141236000000002E-9</v>
      </c>
      <c r="AM12" s="115">
        <v>6.6695393000000006E-2</v>
      </c>
      <c r="AN12" s="115">
        <v>8.5274751000000005E-5</v>
      </c>
      <c r="AO12" s="115">
        <v>6.7254790999999995E-4</v>
      </c>
      <c r="AP12" s="115">
        <v>5.7042618000000001E-6</v>
      </c>
      <c r="AQ12" s="115">
        <v>2.0446697999999999E-2</v>
      </c>
    </row>
    <row r="13" spans="1:43" x14ac:dyDescent="0.25">
      <c r="A13" t="s">
        <v>5770</v>
      </c>
      <c r="B13" s="115" t="s">
        <v>166</v>
      </c>
      <c r="C13" s="115">
        <v>0</v>
      </c>
      <c r="D13" s="115">
        <v>0</v>
      </c>
      <c r="E13" s="115">
        <v>0</v>
      </c>
      <c r="F13" s="115">
        <v>0</v>
      </c>
      <c r="G13" s="115">
        <v>0</v>
      </c>
      <c r="H13" s="115">
        <v>0</v>
      </c>
      <c r="I13" s="115">
        <v>0</v>
      </c>
      <c r="J13" s="115">
        <v>0</v>
      </c>
      <c r="K13" s="115">
        <v>0</v>
      </c>
      <c r="L13" s="115">
        <v>0</v>
      </c>
      <c r="M13" s="115">
        <v>0</v>
      </c>
      <c r="N13" s="115">
        <v>0</v>
      </c>
      <c r="O13" s="52">
        <f t="shared" si="0"/>
        <v>0</v>
      </c>
      <c r="P13" s="115">
        <v>0</v>
      </c>
      <c r="Q13" s="115">
        <v>0</v>
      </c>
      <c r="R13" s="115">
        <v>0</v>
      </c>
      <c r="S13" s="115">
        <v>0</v>
      </c>
      <c r="T13" s="115">
        <v>0</v>
      </c>
      <c r="U13" s="115">
        <v>0</v>
      </c>
      <c r="V13" s="115">
        <v>0</v>
      </c>
      <c r="W13" s="115">
        <f t="shared" si="1"/>
        <v>0</v>
      </c>
      <c r="X13" s="122">
        <f t="shared" si="2"/>
        <v>0</v>
      </c>
      <c r="Y13" s="122">
        <f t="shared" si="3"/>
        <v>0</v>
      </c>
      <c r="Z13" s="122">
        <f t="shared" si="4"/>
        <v>0</v>
      </c>
      <c r="AA13" s="115">
        <v>0</v>
      </c>
      <c r="AB13" s="115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v>0</v>
      </c>
    </row>
    <row r="14" spans="1:43" x14ac:dyDescent="0.25">
      <c r="A14" t="s">
        <v>5770</v>
      </c>
      <c r="B14" s="115" t="s">
        <v>167</v>
      </c>
      <c r="C14" s="115">
        <v>-1.421525E-2</v>
      </c>
      <c r="D14" s="115">
        <v>-1.3053698000000001E-2</v>
      </c>
      <c r="E14" s="115">
        <v>-8.8762271999999996E-4</v>
      </c>
      <c r="F14" s="115">
        <v>-1.4519432E-6</v>
      </c>
      <c r="G14" s="115">
        <v>-6.0647594000000002E-5</v>
      </c>
      <c r="H14" s="115">
        <v>-4.1444601000000002E-5</v>
      </c>
      <c r="I14" s="115">
        <v>-1.2172423E-4</v>
      </c>
      <c r="J14" s="115">
        <v>-1.0479489000000001E-6</v>
      </c>
      <c r="K14" s="115">
        <v>-4.7613095E-5</v>
      </c>
      <c r="L14" s="115">
        <v>0</v>
      </c>
      <c r="M14" s="115">
        <v>0</v>
      </c>
      <c r="N14" s="115">
        <v>0</v>
      </c>
      <c r="O14" s="52">
        <f t="shared" si="0"/>
        <v>-9.6694059259259252E-2</v>
      </c>
      <c r="P14" s="115">
        <v>-1.4710909999999999</v>
      </c>
      <c r="Q14" s="115">
        <v>-1.4335342</v>
      </c>
      <c r="R14" s="115">
        <v>-3.2218043000000002E-2</v>
      </c>
      <c r="S14" s="115">
        <v>0</v>
      </c>
      <c r="T14" s="115">
        <v>0</v>
      </c>
      <c r="U14" s="115">
        <v>0</v>
      </c>
      <c r="V14" s="115">
        <v>-5.3387668000000003E-3</v>
      </c>
      <c r="W14" s="115">
        <f t="shared" si="1"/>
        <v>-8.2197104735728596E-3</v>
      </c>
      <c r="X14" s="122">
        <f t="shared" si="2"/>
        <v>-2.87586059669E-3</v>
      </c>
      <c r="Y14" s="122">
        <f t="shared" si="3"/>
        <v>-1.7574812048828602E-3</v>
      </c>
      <c r="Z14" s="122">
        <f t="shared" si="4"/>
        <v>-3.5863686719999999E-3</v>
      </c>
      <c r="AA14" s="115">
        <v>-2.6803612000000001E-3</v>
      </c>
      <c r="AB14" s="115">
        <v>-1.1263077000000001E-6</v>
      </c>
      <c r="AC14" s="115">
        <v>-2.1397858999999998E-5</v>
      </c>
      <c r="AD14" s="115">
        <v>-1.1549289E-7</v>
      </c>
      <c r="AE14" s="115">
        <v>-1.7145191E-4</v>
      </c>
      <c r="AF14" s="115">
        <v>-1.4078270999999999E-6</v>
      </c>
      <c r="AG14" s="115">
        <v>-1.7543076000000001E-3</v>
      </c>
      <c r="AH14" s="115">
        <v>-1.3652241E-6</v>
      </c>
      <c r="AI14" s="115">
        <v>-7.1273846000000001E-9</v>
      </c>
      <c r="AJ14" s="115">
        <v>-1.7960603E-6</v>
      </c>
      <c r="AK14" s="115">
        <v>-5.1759856999999999E-9</v>
      </c>
      <c r="AL14" s="115">
        <v>-1.7112560000000001E-11</v>
      </c>
      <c r="AM14" s="115">
        <v>0</v>
      </c>
      <c r="AN14" s="115">
        <v>0</v>
      </c>
      <c r="AO14" s="115">
        <v>0</v>
      </c>
      <c r="AP14" s="115">
        <v>-2.49872E-7</v>
      </c>
      <c r="AQ14" s="115">
        <v>-3.5861188E-3</v>
      </c>
    </row>
    <row r="15" spans="1:43" x14ac:dyDescent="0.25">
      <c r="A15" t="s">
        <v>5770</v>
      </c>
      <c r="B15" s="115" t="s">
        <v>168</v>
      </c>
      <c r="C15" s="115">
        <v>-3.3149409999999997E-2</v>
      </c>
      <c r="D15" s="115">
        <v>-1.8187564E-2</v>
      </c>
      <c r="E15" s="115">
        <v>-6.5818413000000003E-3</v>
      </c>
      <c r="F15" s="115">
        <v>-7.5995556000000002E-3</v>
      </c>
      <c r="G15" s="115">
        <v>1.1756809E-4</v>
      </c>
      <c r="H15" s="115">
        <v>-2.8084570999999998E-4</v>
      </c>
      <c r="I15" s="115">
        <v>-2.7179854999999999E-4</v>
      </c>
      <c r="J15" s="115">
        <v>-2.6142801999999999E-6</v>
      </c>
      <c r="K15" s="115">
        <v>-2.5477855999999998E-4</v>
      </c>
      <c r="L15" s="115">
        <v>-8.7979883999999997E-5</v>
      </c>
      <c r="M15" s="115">
        <v>0</v>
      </c>
      <c r="N15" s="115">
        <v>0</v>
      </c>
      <c r="O15" s="52">
        <f t="shared" si="0"/>
        <v>-0.1347226962962963</v>
      </c>
      <c r="P15" s="115">
        <v>-1.5696451</v>
      </c>
      <c r="Q15" s="115">
        <v>-1.5741677000000001</v>
      </c>
      <c r="R15" s="115">
        <v>5.7699550999999998E-3</v>
      </c>
      <c r="S15" s="115">
        <v>-2.0587453E-5</v>
      </c>
      <c r="T15" s="115">
        <v>1.0536988999999999E-4</v>
      </c>
      <c r="U15" s="115">
        <v>6.0983632000000002E-4</v>
      </c>
      <c r="V15" s="115">
        <v>-1.9419278E-3</v>
      </c>
      <c r="W15" s="115">
        <f t="shared" si="1"/>
        <v>3.2948044469647102E-2</v>
      </c>
      <c r="X15" s="122">
        <f t="shared" si="2"/>
        <v>-4.9724187500899998E-3</v>
      </c>
      <c r="Y15" s="122">
        <f t="shared" si="3"/>
        <v>4.1860666226277099E-2</v>
      </c>
      <c r="Z15" s="122">
        <f t="shared" si="4"/>
        <v>-3.9402030065400001E-3</v>
      </c>
      <c r="AA15" s="115">
        <v>-3.7336582E-3</v>
      </c>
      <c r="AB15" s="115">
        <v>-1.3407459999999999E-6</v>
      </c>
      <c r="AC15" s="115">
        <v>-1.2651047E-4</v>
      </c>
      <c r="AD15" s="115">
        <v>-2.9715253999999999E-7</v>
      </c>
      <c r="AE15" s="115">
        <v>-1.1101874E-3</v>
      </c>
      <c r="AF15" s="115">
        <v>-4.2478154999999998E-7</v>
      </c>
      <c r="AG15" s="115">
        <v>-2.4435469999999999E-3</v>
      </c>
      <c r="AH15" s="115">
        <v>-1.2187273000000001E-5</v>
      </c>
      <c r="AI15" s="115">
        <v>-6.3961532000000003E-6</v>
      </c>
      <c r="AJ15" s="115">
        <v>-2.5177587E-6</v>
      </c>
      <c r="AK15" s="115">
        <v>-1.0320621E-7</v>
      </c>
      <c r="AL15" s="115">
        <v>-3.8851289999999998E-10</v>
      </c>
      <c r="AM15" s="115">
        <v>4.4365291000000001E-2</v>
      </c>
      <c r="AN15" s="115">
        <v>-3.7846211E-6</v>
      </c>
      <c r="AO15" s="115">
        <v>-3.6088372999999998E-5</v>
      </c>
      <c r="AP15" s="115">
        <v>-6.9020653999999998E-7</v>
      </c>
      <c r="AQ15" s="115">
        <v>-3.9395128000000003E-3</v>
      </c>
    </row>
    <row r="16" spans="1:43" x14ac:dyDescent="0.25">
      <c r="A16" t="s">
        <v>5770</v>
      </c>
      <c r="B16" s="115" t="s">
        <v>169</v>
      </c>
      <c r="C16" s="115">
        <v>0.67511262000000005</v>
      </c>
      <c r="D16" s="115">
        <v>0.28629916</v>
      </c>
      <c r="E16" s="115">
        <v>0.29367924000000001</v>
      </c>
      <c r="F16" s="115">
        <v>4.4858954999999999E-2</v>
      </c>
      <c r="G16" s="115">
        <v>-7.2988695999999997E-4</v>
      </c>
      <c r="H16" s="115">
        <v>3.7278443999999998E-3</v>
      </c>
      <c r="I16" s="115">
        <v>1.8713482E-3</v>
      </c>
      <c r="J16" s="115">
        <v>2.1096939000000001E-5</v>
      </c>
      <c r="K16" s="115">
        <v>1.7130532E-3</v>
      </c>
      <c r="L16" s="115">
        <v>4.3671811999999997E-2</v>
      </c>
      <c r="M16" s="115">
        <v>0</v>
      </c>
      <c r="N16" s="115">
        <v>0</v>
      </c>
      <c r="O16" s="52">
        <f t="shared" si="0"/>
        <v>2.1207345185185185</v>
      </c>
      <c r="P16" s="115">
        <v>11.139188000000001</v>
      </c>
      <c r="Q16" s="115">
        <v>8.8230986999999992</v>
      </c>
      <c r="R16" s="115">
        <v>1.9797990999999999</v>
      </c>
      <c r="S16" s="115">
        <v>1.2262294E-4</v>
      </c>
      <c r="T16" s="115">
        <v>7.0016384000000001E-2</v>
      </c>
      <c r="U16" s="115">
        <v>3.6456862E-2</v>
      </c>
      <c r="V16" s="115">
        <v>0.22969463000000001</v>
      </c>
      <c r="W16" s="115">
        <f t="shared" si="1"/>
        <v>0.31326216661393147</v>
      </c>
      <c r="X16" s="122">
        <f t="shared" si="2"/>
        <v>9.6182556425799995E-2</v>
      </c>
      <c r="Y16" s="122">
        <f t="shared" si="3"/>
        <v>0.19499940064403148</v>
      </c>
      <c r="Z16" s="122">
        <f t="shared" si="4"/>
        <v>2.2080209544099998E-2</v>
      </c>
      <c r="AA16" s="115">
        <v>5.8770995999999999E-2</v>
      </c>
      <c r="AB16" s="115">
        <v>4.3542220999999999E-6</v>
      </c>
      <c r="AC16" s="115">
        <v>7.4297505999999997E-4</v>
      </c>
      <c r="AD16" s="115">
        <v>1.7879416999999999E-6</v>
      </c>
      <c r="AE16" s="115">
        <v>3.6599634999999998E-2</v>
      </c>
      <c r="AF16" s="115">
        <v>6.2808202000000005E-5</v>
      </c>
      <c r="AG16" s="115">
        <v>3.8442448999999997E-2</v>
      </c>
      <c r="AH16" s="115">
        <v>6.5117227999999996E-4</v>
      </c>
      <c r="AI16" s="115">
        <v>3.7179338000000002E-5</v>
      </c>
      <c r="AJ16" s="115">
        <v>2.1207986999999999E-5</v>
      </c>
      <c r="AK16" s="115">
        <v>6.9128225000000004E-7</v>
      </c>
      <c r="AL16" s="115">
        <v>2.9797814999999999E-9</v>
      </c>
      <c r="AM16" s="115">
        <v>0.15501746</v>
      </c>
      <c r="AN16" s="115">
        <v>8.0450797000000004E-5</v>
      </c>
      <c r="AO16" s="115">
        <v>7.4878697999999997E-4</v>
      </c>
      <c r="AP16" s="115">
        <v>4.7505441E-6</v>
      </c>
      <c r="AQ16" s="115">
        <v>2.2075458999999999E-2</v>
      </c>
    </row>
    <row r="17" spans="1:43" x14ac:dyDescent="0.25">
      <c r="A17" t="s">
        <v>5770</v>
      </c>
      <c r="B17" s="115" t="s">
        <v>170</v>
      </c>
      <c r="C17" s="115">
        <v>0.57459028000000001</v>
      </c>
      <c r="D17" s="115">
        <v>0.2358701</v>
      </c>
      <c r="E17" s="115">
        <v>0.27170675999999999</v>
      </c>
      <c r="F17" s="115">
        <v>1.8146173000000002E-2</v>
      </c>
      <c r="G17" s="115">
        <v>-7.3932702000000005E-4</v>
      </c>
      <c r="H17" s="115">
        <v>3.5883255E-3</v>
      </c>
      <c r="I17" s="115">
        <v>2.0376334000000002E-3</v>
      </c>
      <c r="J17" s="115">
        <v>1.9278325999999999E-5</v>
      </c>
      <c r="K17" s="115">
        <v>1.519947E-3</v>
      </c>
      <c r="L17" s="115">
        <v>4.2441389000000003E-2</v>
      </c>
      <c r="M17" s="115">
        <v>0</v>
      </c>
      <c r="N17" s="115">
        <v>0</v>
      </c>
      <c r="O17" s="52">
        <f t="shared" si="0"/>
        <v>1.7471859259259257</v>
      </c>
      <c r="P17" s="115">
        <v>10.309321000000001</v>
      </c>
      <c r="Q17" s="115">
        <v>7.9225963999999998</v>
      </c>
      <c r="R17" s="115">
        <v>2.0435134000000001</v>
      </c>
      <c r="S17" s="115">
        <v>1.489025E-4</v>
      </c>
      <c r="T17" s="115">
        <v>7.2316832999999997E-2</v>
      </c>
      <c r="U17" s="115">
        <v>3.8045154999999997E-2</v>
      </c>
      <c r="V17" s="115">
        <v>0.23270052999999999</v>
      </c>
      <c r="W17" s="115">
        <f t="shared" si="1"/>
        <v>0.2045169328086705</v>
      </c>
      <c r="X17" s="122">
        <f t="shared" si="2"/>
        <v>8.3173331706100001E-2</v>
      </c>
      <c r="Y17" s="122">
        <f t="shared" si="3"/>
        <v>0.10151713472867049</v>
      </c>
      <c r="Z17" s="122">
        <f t="shared" si="4"/>
        <v>1.9826466373900002E-2</v>
      </c>
      <c r="AA17" s="115">
        <v>4.8420500999999998E-2</v>
      </c>
      <c r="AB17" s="115">
        <v>4.8931356000000002E-6</v>
      </c>
      <c r="AC17" s="115">
        <v>7.3224933000000001E-4</v>
      </c>
      <c r="AD17" s="115">
        <v>1.7026994999999999E-6</v>
      </c>
      <c r="AE17" s="115">
        <v>3.3948394999999999E-2</v>
      </c>
      <c r="AF17" s="115">
        <v>6.5590540999999994E-5</v>
      </c>
      <c r="AG17" s="115">
        <v>3.1672658999999999E-2</v>
      </c>
      <c r="AH17" s="115">
        <v>6.0199576000000002E-4</v>
      </c>
      <c r="AI17" s="115">
        <v>3.3520845000000002E-5</v>
      </c>
      <c r="AJ17" s="115">
        <v>2.1147881999999999E-5</v>
      </c>
      <c r="AK17" s="115">
        <v>6.8930430000000005E-7</v>
      </c>
      <c r="AL17" s="115">
        <v>2.9803704999999999E-9</v>
      </c>
      <c r="AM17" s="115">
        <v>6.8347886999999996E-2</v>
      </c>
      <c r="AN17" s="115">
        <v>8.0466976999999998E-5</v>
      </c>
      <c r="AO17" s="115">
        <v>7.5876497999999998E-4</v>
      </c>
      <c r="AP17" s="115">
        <v>4.2993738999999996E-6</v>
      </c>
      <c r="AQ17" s="115">
        <v>1.9822167000000002E-2</v>
      </c>
    </row>
    <row r="18" spans="1:43" x14ac:dyDescent="0.25">
      <c r="A18" t="s">
        <v>5770</v>
      </c>
      <c r="B18" s="115" t="s">
        <v>171</v>
      </c>
      <c r="C18" s="115">
        <v>0.67511262000000005</v>
      </c>
      <c r="D18" s="115">
        <v>0.28629916</v>
      </c>
      <c r="E18" s="115">
        <v>0.29367924000000001</v>
      </c>
      <c r="F18" s="115">
        <v>4.4858954999999999E-2</v>
      </c>
      <c r="G18" s="115">
        <v>-7.2988695999999997E-4</v>
      </c>
      <c r="H18" s="115">
        <v>3.7278443999999998E-3</v>
      </c>
      <c r="I18" s="115">
        <v>1.8713482E-3</v>
      </c>
      <c r="J18" s="115">
        <v>2.1096939000000001E-5</v>
      </c>
      <c r="K18" s="115">
        <v>1.7130532E-3</v>
      </c>
      <c r="L18" s="115">
        <v>4.3671811999999997E-2</v>
      </c>
      <c r="M18" s="115">
        <v>0</v>
      </c>
      <c r="N18" s="115">
        <v>0</v>
      </c>
      <c r="O18" s="52">
        <f t="shared" si="0"/>
        <v>2.1207345185185185</v>
      </c>
      <c r="P18" s="115">
        <v>11.139188000000001</v>
      </c>
      <c r="Q18" s="115">
        <v>8.8230986999999992</v>
      </c>
      <c r="R18" s="115">
        <v>1.9797990999999999</v>
      </c>
      <c r="S18" s="115">
        <v>1.2262294E-4</v>
      </c>
      <c r="T18" s="115">
        <v>7.0016384000000001E-2</v>
      </c>
      <c r="U18" s="115">
        <v>3.6456862E-2</v>
      </c>
      <c r="V18" s="115">
        <v>0.22969463000000001</v>
      </c>
      <c r="W18" s="115">
        <f t="shared" si="1"/>
        <v>0.31326216661393147</v>
      </c>
      <c r="X18" s="122">
        <f t="shared" si="2"/>
        <v>9.6182556425799995E-2</v>
      </c>
      <c r="Y18" s="122">
        <f t="shared" si="3"/>
        <v>0.19499940064403148</v>
      </c>
      <c r="Z18" s="122">
        <f t="shared" si="4"/>
        <v>2.2080209544099998E-2</v>
      </c>
      <c r="AA18" s="115">
        <v>5.8770995999999999E-2</v>
      </c>
      <c r="AB18" s="115">
        <v>4.3542220999999999E-6</v>
      </c>
      <c r="AC18" s="115">
        <v>7.4297505999999997E-4</v>
      </c>
      <c r="AD18" s="115">
        <v>1.7879416999999999E-6</v>
      </c>
      <c r="AE18" s="115">
        <v>3.6599634999999998E-2</v>
      </c>
      <c r="AF18" s="115">
        <v>6.2808202000000005E-5</v>
      </c>
      <c r="AG18" s="115">
        <v>3.8442448999999997E-2</v>
      </c>
      <c r="AH18" s="115">
        <v>6.5117227999999996E-4</v>
      </c>
      <c r="AI18" s="115">
        <v>3.7179338000000002E-5</v>
      </c>
      <c r="AJ18" s="115">
        <v>2.1207986999999999E-5</v>
      </c>
      <c r="AK18" s="115">
        <v>6.9128225000000004E-7</v>
      </c>
      <c r="AL18" s="115">
        <v>2.9797814999999999E-9</v>
      </c>
      <c r="AM18" s="115">
        <v>0.15501746</v>
      </c>
      <c r="AN18" s="115">
        <v>8.0450797000000004E-5</v>
      </c>
      <c r="AO18" s="115">
        <v>7.4878697999999997E-4</v>
      </c>
      <c r="AP18" s="115">
        <v>4.7505441E-6</v>
      </c>
      <c r="AQ18" s="115">
        <v>2.2075458999999999E-2</v>
      </c>
    </row>
    <row r="19" spans="1:43" x14ac:dyDescent="0.25">
      <c r="A19" t="s">
        <v>5770</v>
      </c>
      <c r="B19" s="115" t="s">
        <v>172</v>
      </c>
      <c r="C19" s="115">
        <v>0.70226221</v>
      </c>
      <c r="D19" s="115">
        <v>0.29555332000000001</v>
      </c>
      <c r="E19" s="115">
        <v>0.30534556000000002</v>
      </c>
      <c r="F19" s="115">
        <v>4.5187085000000002E-2</v>
      </c>
      <c r="G19" s="115">
        <v>-7.6307565E-4</v>
      </c>
      <c r="H19" s="115">
        <v>3.7054143999999999E-3</v>
      </c>
      <c r="I19" s="115">
        <v>1.9812476E-3</v>
      </c>
      <c r="J19" s="115">
        <v>2.0399125000000001E-5</v>
      </c>
      <c r="K19" s="115">
        <v>1.4956647999999999E-3</v>
      </c>
      <c r="L19" s="115">
        <v>4.9736600999999998E-2</v>
      </c>
      <c r="M19" s="115">
        <v>0</v>
      </c>
      <c r="N19" s="115">
        <v>0</v>
      </c>
      <c r="O19" s="52">
        <f t="shared" si="0"/>
        <v>2.1892838518518518</v>
      </c>
      <c r="P19" s="115">
        <v>11.645667</v>
      </c>
      <c r="Q19" s="115">
        <v>9.1660646000000003</v>
      </c>
      <c r="R19" s="115">
        <v>2.1221385000000001</v>
      </c>
      <c r="S19" s="115">
        <v>1.2036270000000001E-4</v>
      </c>
      <c r="T19" s="115">
        <v>7.3872819000000006E-2</v>
      </c>
      <c r="U19" s="115">
        <v>3.9194814000000001E-2</v>
      </c>
      <c r="V19" s="115">
        <v>0.24427551</v>
      </c>
      <c r="W19" s="115">
        <f t="shared" si="1"/>
        <v>0.28220569943967699</v>
      </c>
      <c r="X19" s="122">
        <f t="shared" si="2"/>
        <v>9.9493784434099994E-2</v>
      </c>
      <c r="Y19" s="122">
        <f t="shared" si="3"/>
        <v>0.15977681274727701</v>
      </c>
      <c r="Z19" s="122">
        <f t="shared" si="4"/>
        <v>2.2935102258299998E-2</v>
      </c>
      <c r="AA19" s="115">
        <v>6.0670930999999997E-2</v>
      </c>
      <c r="AB19" s="115">
        <v>4.7184560000000003E-6</v>
      </c>
      <c r="AC19" s="115">
        <v>7.3681915000000005E-4</v>
      </c>
      <c r="AD19" s="115">
        <v>1.8749111000000001E-6</v>
      </c>
      <c r="AE19" s="115">
        <v>3.8011929999999999E-2</v>
      </c>
      <c r="AF19" s="115">
        <v>6.7510917000000004E-5</v>
      </c>
      <c r="AG19" s="115">
        <v>3.9685379E-2</v>
      </c>
      <c r="AH19" s="115">
        <v>6.7693961000000005E-4</v>
      </c>
      <c r="AI19" s="115">
        <v>3.8351376999999997E-5</v>
      </c>
      <c r="AJ19" s="115">
        <v>2.276718E-5</v>
      </c>
      <c r="AK19" s="115">
        <v>7.0167944999999998E-7</v>
      </c>
      <c r="AL19" s="115">
        <v>3.0308269999999998E-9</v>
      </c>
      <c r="AM19" s="115">
        <v>0.11847000000000001</v>
      </c>
      <c r="AN19" s="115">
        <v>8.3207309999999999E-5</v>
      </c>
      <c r="AO19" s="115">
        <v>7.9946355999999997E-4</v>
      </c>
      <c r="AP19" s="115">
        <v>4.2712583E-6</v>
      </c>
      <c r="AQ19" s="115">
        <v>2.2930830999999999E-2</v>
      </c>
    </row>
    <row r="20" spans="1:43" x14ac:dyDescent="0.25">
      <c r="A20" t="s">
        <v>5770</v>
      </c>
      <c r="B20" s="115" t="s">
        <v>173</v>
      </c>
      <c r="C20" s="115">
        <v>0.63682192999999998</v>
      </c>
      <c r="D20" s="115">
        <v>0.26318649999999999</v>
      </c>
      <c r="E20" s="115">
        <v>0.28519127</v>
      </c>
      <c r="F20" s="115">
        <v>3.6478981000000001E-2</v>
      </c>
      <c r="G20" s="115">
        <v>-7.2587381000000005E-4</v>
      </c>
      <c r="H20" s="115">
        <v>4.0217938000000003E-3</v>
      </c>
      <c r="I20" s="115">
        <v>2.3576349999999999E-3</v>
      </c>
      <c r="J20" s="115">
        <v>2.2015076999999999E-5</v>
      </c>
      <c r="K20" s="115">
        <v>1.8994015E-3</v>
      </c>
      <c r="L20" s="115">
        <v>4.4390211999999998E-2</v>
      </c>
      <c r="M20" s="115">
        <v>0</v>
      </c>
      <c r="N20" s="115">
        <v>0</v>
      </c>
      <c r="O20" s="52">
        <f t="shared" si="0"/>
        <v>1.9495296296296294</v>
      </c>
      <c r="P20" s="115">
        <v>11.210596000000001</v>
      </c>
      <c r="Q20" s="115">
        <v>8.6607733000000007</v>
      </c>
      <c r="R20" s="115">
        <v>2.1812640999999999</v>
      </c>
      <c r="S20" s="115">
        <v>1.9090549E-4</v>
      </c>
      <c r="T20" s="115">
        <v>7.8596665999999996E-2</v>
      </c>
      <c r="U20" s="115">
        <v>4.0608086000000002E-2</v>
      </c>
      <c r="V20" s="115">
        <v>0.24916342999999999</v>
      </c>
      <c r="W20" s="115">
        <f t="shared" si="1"/>
        <v>0.23761057907741973</v>
      </c>
      <c r="X20" s="122">
        <f t="shared" si="2"/>
        <v>9.0650953965999995E-2</v>
      </c>
      <c r="Y20" s="122">
        <f t="shared" si="3"/>
        <v>0.12528341934231971</v>
      </c>
      <c r="Z20" s="122">
        <f t="shared" si="4"/>
        <v>2.1676205769099999E-2</v>
      </c>
      <c r="AA20" s="115">
        <v>5.4027387000000003E-2</v>
      </c>
      <c r="AB20" s="115">
        <v>5.2936191999999998E-6</v>
      </c>
      <c r="AC20" s="115">
        <v>8.5346569000000004E-4</v>
      </c>
      <c r="AD20" s="115">
        <v>1.7764308E-6</v>
      </c>
      <c r="AE20" s="115">
        <v>3.5692973000000003E-2</v>
      </c>
      <c r="AF20" s="115">
        <v>7.0058226000000004E-5</v>
      </c>
      <c r="AG20" s="115">
        <v>3.5340156999999997E-2</v>
      </c>
      <c r="AH20" s="115">
        <v>6.3199011000000002E-4</v>
      </c>
      <c r="AI20" s="115">
        <v>4.2639521000000001E-5</v>
      </c>
      <c r="AJ20" s="115">
        <v>2.3115708000000002E-5</v>
      </c>
      <c r="AK20" s="115">
        <v>7.8013137000000003E-7</v>
      </c>
      <c r="AL20" s="115">
        <v>3.3839497E-9</v>
      </c>
      <c r="AM20" s="115">
        <v>8.8301386999999995E-2</v>
      </c>
      <c r="AN20" s="115">
        <v>8.9335597999999993E-5</v>
      </c>
      <c r="AO20" s="115">
        <v>8.5401089000000001E-4</v>
      </c>
      <c r="AP20" s="115">
        <v>5.2117690999999999E-6</v>
      </c>
      <c r="AQ20" s="115">
        <v>2.1670993999999999E-2</v>
      </c>
    </row>
    <row r="21" spans="1:43" x14ac:dyDescent="0.25">
      <c r="A21" t="s">
        <v>5770</v>
      </c>
      <c r="B21" s="115" t="s">
        <v>174</v>
      </c>
      <c r="C21" s="115">
        <v>0.67988428000000001</v>
      </c>
      <c r="D21" s="115">
        <v>0.28442877</v>
      </c>
      <c r="E21" s="115">
        <v>0.30439560999999998</v>
      </c>
      <c r="F21" s="115">
        <v>3.1799635999999999E-2</v>
      </c>
      <c r="G21" s="115">
        <v>-7.4558261999999997E-4</v>
      </c>
      <c r="H21" s="115">
        <v>3.7719488000000001E-3</v>
      </c>
      <c r="I21" s="115">
        <v>1.9628751999999998E-3</v>
      </c>
      <c r="J21" s="115">
        <v>2.1114822999999999E-5</v>
      </c>
      <c r="K21" s="115">
        <v>1.5912895E-3</v>
      </c>
      <c r="L21" s="115">
        <v>5.2658617999999997E-2</v>
      </c>
      <c r="M21" s="115">
        <v>0</v>
      </c>
      <c r="N21" s="115">
        <v>0</v>
      </c>
      <c r="O21" s="52">
        <f t="shared" si="0"/>
        <v>2.1068797777777775</v>
      </c>
      <c r="P21" s="115">
        <v>11.934468000000001</v>
      </c>
      <c r="Q21" s="115">
        <v>9.4670871000000005</v>
      </c>
      <c r="R21" s="115">
        <v>2.1109778000000001</v>
      </c>
      <c r="S21" s="115">
        <v>1.1923314E-4</v>
      </c>
      <c r="T21" s="115">
        <v>7.3752746999999994E-2</v>
      </c>
      <c r="U21" s="115">
        <v>3.8916681000000002E-2</v>
      </c>
      <c r="V21" s="115">
        <v>0.24361414000000001</v>
      </c>
      <c r="W21" s="115">
        <f t="shared" si="1"/>
        <v>0.30163760420988478</v>
      </c>
      <c r="X21" s="122">
        <f t="shared" si="2"/>
        <v>9.7124998599299989E-2</v>
      </c>
      <c r="Y21" s="122">
        <f t="shared" si="3"/>
        <v>0.1808240328425848</v>
      </c>
      <c r="Z21" s="122">
        <f t="shared" si="4"/>
        <v>2.3688572767999998E-2</v>
      </c>
      <c r="AA21" s="115">
        <v>5.8387920000000003E-2</v>
      </c>
      <c r="AB21" s="115">
        <v>4.7975091999999997E-6</v>
      </c>
      <c r="AC21" s="115">
        <v>7.6240235999999999E-4</v>
      </c>
      <c r="AD21" s="115">
        <v>1.8549021E-6</v>
      </c>
      <c r="AE21" s="115">
        <v>3.7900933999999997E-2</v>
      </c>
      <c r="AF21" s="115">
        <v>6.7089828000000006E-5</v>
      </c>
      <c r="AG21" s="115">
        <v>3.8192639E-2</v>
      </c>
      <c r="AH21" s="115">
        <v>6.7487902E-4</v>
      </c>
      <c r="AI21" s="115">
        <v>3.5355509000000002E-5</v>
      </c>
      <c r="AJ21" s="115">
        <v>2.246801E-5</v>
      </c>
      <c r="AK21" s="115">
        <v>7.1836984000000005E-7</v>
      </c>
      <c r="AL21" s="115">
        <v>3.0647448000000002E-9</v>
      </c>
      <c r="AM21" s="115">
        <v>0.14099476</v>
      </c>
      <c r="AN21" s="115">
        <v>8.4407619E-5</v>
      </c>
      <c r="AO21" s="115">
        <v>8.1880224999999996E-4</v>
      </c>
      <c r="AP21" s="115">
        <v>4.4787680000000002E-6</v>
      </c>
      <c r="AQ21" s="115">
        <v>2.3684093999999999E-2</v>
      </c>
    </row>
    <row r="22" spans="1:43" x14ac:dyDescent="0.25">
      <c r="A22" t="s">
        <v>5770</v>
      </c>
      <c r="B22" s="115" t="s">
        <v>175</v>
      </c>
      <c r="C22" s="115">
        <v>0.56693283000000005</v>
      </c>
      <c r="D22" s="115">
        <v>0.23890270999999999</v>
      </c>
      <c r="E22" s="115">
        <v>0.26511384999999998</v>
      </c>
      <c r="F22" s="115">
        <v>1.4567129999999999E-2</v>
      </c>
      <c r="G22" s="115">
        <v>-6.9449886000000002E-4</v>
      </c>
      <c r="H22" s="115">
        <v>3.4224049999999999E-3</v>
      </c>
      <c r="I22" s="115">
        <v>1.7122872999999999E-3</v>
      </c>
      <c r="J22" s="115">
        <v>1.8215637E-5</v>
      </c>
      <c r="K22" s="115">
        <v>1.2583958000000001E-3</v>
      </c>
      <c r="L22" s="115">
        <v>4.2632338999999998E-2</v>
      </c>
      <c r="M22" s="115">
        <v>0</v>
      </c>
      <c r="N22" s="115">
        <v>0</v>
      </c>
      <c r="O22" s="52">
        <f t="shared" si="0"/>
        <v>1.7696497037037036</v>
      </c>
      <c r="P22" s="115">
        <v>10.911782000000001</v>
      </c>
      <c r="Q22" s="115">
        <v>8.3561022999999999</v>
      </c>
      <c r="R22" s="115">
        <v>2.1889056999999998</v>
      </c>
      <c r="S22" s="115">
        <v>1.0028159E-4</v>
      </c>
      <c r="T22" s="115">
        <v>7.5184796999999998E-2</v>
      </c>
      <c r="U22" s="115">
        <v>4.0519618E-2</v>
      </c>
      <c r="V22" s="115">
        <v>0.25096899</v>
      </c>
      <c r="W22" s="115">
        <f t="shared" si="1"/>
        <v>0.2247208671301435</v>
      </c>
      <c r="X22" s="122">
        <f t="shared" si="2"/>
        <v>8.2902885216199998E-2</v>
      </c>
      <c r="Y22" s="122">
        <f t="shared" si="3"/>
        <v>0.1209089505024435</v>
      </c>
      <c r="Z22" s="122">
        <f t="shared" si="4"/>
        <v>2.0909031411499999E-2</v>
      </c>
      <c r="AA22" s="115">
        <v>4.9043122000000001E-2</v>
      </c>
      <c r="AB22" s="115">
        <v>4.1252706000000002E-6</v>
      </c>
      <c r="AC22" s="115">
        <v>6.5086736000000004E-4</v>
      </c>
      <c r="AD22" s="115">
        <v>1.7246236E-6</v>
      </c>
      <c r="AE22" s="115">
        <v>3.3133404999999998E-2</v>
      </c>
      <c r="AF22" s="115">
        <v>6.9640961999999995E-5</v>
      </c>
      <c r="AG22" s="115">
        <v>3.2080432999999998E-2</v>
      </c>
      <c r="AH22" s="115">
        <v>5.8640720999999997E-4</v>
      </c>
      <c r="AI22" s="115">
        <v>3.1641128000000001E-5</v>
      </c>
      <c r="AJ22" s="115">
        <v>2.0525950999999999E-5</v>
      </c>
      <c r="AK22" s="115">
        <v>6.2132051999999999E-7</v>
      </c>
      <c r="AL22" s="115">
        <v>2.6789235E-9</v>
      </c>
      <c r="AM22" s="115">
        <v>8.7417498999999996E-2</v>
      </c>
      <c r="AN22" s="115">
        <v>7.7377363999999997E-5</v>
      </c>
      <c r="AO22" s="115">
        <v>6.9444285000000005E-4</v>
      </c>
      <c r="AP22" s="115">
        <v>3.7124115E-6</v>
      </c>
      <c r="AQ22" s="115">
        <v>2.0905318999999999E-2</v>
      </c>
    </row>
    <row r="23" spans="1:43" x14ac:dyDescent="0.25">
      <c r="A23" s="45" t="s">
        <v>825</v>
      </c>
    </row>
    <row r="24" spans="1:43" x14ac:dyDescent="0.25">
      <c r="A24" t="s">
        <v>5770</v>
      </c>
      <c r="B24" s="115" t="s">
        <v>176</v>
      </c>
      <c r="C24" s="115">
        <v>0.10265209</v>
      </c>
      <c r="D24" s="115">
        <v>7.9784830000000001E-2</v>
      </c>
      <c r="E24" s="115">
        <v>1.1656988E-2</v>
      </c>
      <c r="F24" s="115">
        <v>2.0307169E-3</v>
      </c>
      <c r="G24" s="115">
        <v>1.3875134E-4</v>
      </c>
      <c r="H24" s="115">
        <v>1.3211135E-3</v>
      </c>
      <c r="I24" s="115">
        <v>4.1783929999999998E-4</v>
      </c>
      <c r="J24" s="115">
        <v>1.9662327E-5</v>
      </c>
      <c r="K24" s="115">
        <v>5.6030320999999998E-4</v>
      </c>
      <c r="L24" s="115">
        <v>6.7218894999999997E-3</v>
      </c>
      <c r="M24" s="115">
        <v>0</v>
      </c>
      <c r="N24" s="115">
        <v>0</v>
      </c>
      <c r="O24" s="52">
        <f t="shared" si="0"/>
        <v>0.59099874074074066</v>
      </c>
      <c r="P24" s="115">
        <v>9.0817128999999994</v>
      </c>
      <c r="Q24" s="115">
        <v>7.9118294999999996</v>
      </c>
      <c r="R24" s="115">
        <v>0.99247222999999996</v>
      </c>
      <c r="S24" s="115">
        <v>3.9990672E-6</v>
      </c>
      <c r="T24" s="115">
        <v>4.2425903000000001E-2</v>
      </c>
      <c r="U24" s="115">
        <v>1.8630131000000001E-2</v>
      </c>
      <c r="V24" s="115">
        <v>0.11635116</v>
      </c>
      <c r="W24" s="115">
        <f t="shared" ref="W24:W31" si="5">SUM(X24:Z24)</f>
        <v>5.1412895780387005E-2</v>
      </c>
      <c r="X24" s="122">
        <f t="shared" ref="X24:X31" si="6">SUM(AA24:AF24)</f>
        <v>2.0337419379239999E-2</v>
      </c>
      <c r="Y24" s="122">
        <f t="shared" ref="Y24:Y31" si="7">SUM(AG24:AO24)</f>
        <v>1.1249814522647002E-2</v>
      </c>
      <c r="Z24" s="122">
        <f t="shared" ref="Z24:Z31" si="8">SUM(AP24:AQ24)</f>
        <v>1.98256618785E-2</v>
      </c>
      <c r="AA24" s="115">
        <v>1.6382065000000001E-2</v>
      </c>
      <c r="AB24" s="115">
        <v>1.9439510000000001E-6</v>
      </c>
      <c r="AC24" s="115">
        <v>1.6269978000000001E-3</v>
      </c>
      <c r="AD24" s="115">
        <v>9.0022923999999995E-7</v>
      </c>
      <c r="AE24" s="115">
        <v>2.2937885999999999E-3</v>
      </c>
      <c r="AF24" s="115">
        <v>3.1723799E-5</v>
      </c>
      <c r="AG24" s="115">
        <v>1.0722087E-2</v>
      </c>
      <c r="AH24" s="115">
        <v>1.8557648000000001E-5</v>
      </c>
      <c r="AI24" s="115">
        <v>1.7934654E-5</v>
      </c>
      <c r="AJ24" s="115">
        <v>5.2740789000000002E-6</v>
      </c>
      <c r="AK24" s="115">
        <v>1.5577012E-6</v>
      </c>
      <c r="AL24" s="115">
        <v>4.860547E-9</v>
      </c>
      <c r="AM24" s="115">
        <v>1.4599352000000001E-4</v>
      </c>
      <c r="AN24" s="115">
        <v>1.0707807E-4</v>
      </c>
      <c r="AO24" s="115">
        <v>2.3132698999999999E-4</v>
      </c>
      <c r="AP24" s="115">
        <v>1.4358785E-6</v>
      </c>
      <c r="AQ24" s="115">
        <v>1.9824226E-2</v>
      </c>
    </row>
    <row r="25" spans="1:43" x14ac:dyDescent="0.25">
      <c r="A25" t="s">
        <v>5770</v>
      </c>
      <c r="B25" s="115" t="s">
        <v>177</v>
      </c>
      <c r="C25" s="115">
        <v>0.10427936</v>
      </c>
      <c r="D25" s="115">
        <v>4.3761172000000001E-2</v>
      </c>
      <c r="E25" s="115">
        <v>4.0040612000000003E-2</v>
      </c>
      <c r="F25" s="115">
        <v>-6.382197E-3</v>
      </c>
      <c r="G25" s="115">
        <v>1.0250774E-4</v>
      </c>
      <c r="H25" s="115">
        <v>1.3718175E-3</v>
      </c>
      <c r="I25" s="115">
        <v>1.1617232E-3</v>
      </c>
      <c r="J25" s="115">
        <v>9.6514416000000006E-6</v>
      </c>
      <c r="K25" s="115">
        <v>1.2272596000000001E-3</v>
      </c>
      <c r="L25" s="115">
        <v>2.2986816E-2</v>
      </c>
      <c r="M25" s="115">
        <v>0</v>
      </c>
      <c r="N25" s="115">
        <v>0</v>
      </c>
      <c r="O25" s="52">
        <f t="shared" si="0"/>
        <v>0.32415682962962961</v>
      </c>
      <c r="P25" s="115">
        <v>3.8956208999999999</v>
      </c>
      <c r="Q25" s="115">
        <v>3.3810793000000001</v>
      </c>
      <c r="R25" s="115">
        <v>0.43471384000000002</v>
      </c>
      <c r="S25" s="115">
        <v>1.3468034999999999E-4</v>
      </c>
      <c r="T25" s="115">
        <v>1.9099193E-2</v>
      </c>
      <c r="U25" s="115">
        <v>7.8637292000000008E-3</v>
      </c>
      <c r="V25" s="115">
        <v>5.2730121999999997E-2</v>
      </c>
      <c r="W25" s="115">
        <f t="shared" si="5"/>
        <v>0.16520891973279053</v>
      </c>
      <c r="X25" s="122">
        <f t="shared" si="6"/>
        <v>1.4472723715569999E-2</v>
      </c>
      <c r="Y25" s="122">
        <f t="shared" si="7"/>
        <v>0.14227160571272054</v>
      </c>
      <c r="Z25" s="122">
        <f t="shared" si="8"/>
        <v>8.4645903045000009E-3</v>
      </c>
      <c r="AA25" s="115">
        <v>8.9841851999999996E-3</v>
      </c>
      <c r="AB25" s="115">
        <v>1.4110457000000001E-6</v>
      </c>
      <c r="AC25" s="115">
        <v>1.9567078999999999E-4</v>
      </c>
      <c r="AD25" s="115">
        <v>3.1560286999999998E-7</v>
      </c>
      <c r="AE25" s="115">
        <v>5.277332E-3</v>
      </c>
      <c r="AF25" s="115">
        <v>1.3809077E-5</v>
      </c>
      <c r="AG25" s="115">
        <v>5.8788219000000001E-3</v>
      </c>
      <c r="AH25" s="115">
        <v>8.8049642000000006E-5</v>
      </c>
      <c r="AI25" s="115">
        <v>1.6934350000000002E-5</v>
      </c>
      <c r="AJ25" s="115">
        <v>5.3659471999999999E-6</v>
      </c>
      <c r="AK25" s="115">
        <v>1.6297664000000001E-7</v>
      </c>
      <c r="AL25" s="115">
        <v>8.1188056000000001E-10</v>
      </c>
      <c r="AM25" s="115">
        <v>0.13584682000000001</v>
      </c>
      <c r="AN25" s="115">
        <v>3.4333265000000003E-5</v>
      </c>
      <c r="AO25" s="115">
        <v>4.0111682E-4</v>
      </c>
      <c r="AP25" s="115">
        <v>3.3847045000000002E-6</v>
      </c>
      <c r="AQ25" s="115">
        <v>8.4612056000000005E-3</v>
      </c>
    </row>
    <row r="26" spans="1:43" x14ac:dyDescent="0.25">
      <c r="A26" t="s">
        <v>5770</v>
      </c>
      <c r="B26" s="115" t="s">
        <v>178</v>
      </c>
      <c r="C26" s="115">
        <v>4.1420063999999999E-2</v>
      </c>
      <c r="D26" s="115">
        <v>6.0052511000000003E-2</v>
      </c>
      <c r="E26" s="115">
        <v>-1.3102248E-2</v>
      </c>
      <c r="F26" s="115">
        <v>-2.6734500000000001E-2</v>
      </c>
      <c r="G26" s="115">
        <v>-1.6463927E-3</v>
      </c>
      <c r="H26" s="115">
        <v>8.7518616000000003E-4</v>
      </c>
      <c r="I26" s="115">
        <v>9.7889017999999999E-4</v>
      </c>
      <c r="J26" s="115">
        <v>-2.6006312E-7</v>
      </c>
      <c r="K26" s="115">
        <v>-6.2251728999999998E-4</v>
      </c>
      <c r="L26" s="115">
        <v>2.1619394E-2</v>
      </c>
      <c r="M26" s="115">
        <v>0</v>
      </c>
      <c r="N26" s="115">
        <v>0</v>
      </c>
      <c r="O26" s="52">
        <f t="shared" si="0"/>
        <v>0.44483341481481481</v>
      </c>
      <c r="P26" s="115">
        <v>0.85713897999999999</v>
      </c>
      <c r="Q26" s="115">
        <v>0.48444398999999999</v>
      </c>
      <c r="R26" s="115">
        <v>0.32685090999999999</v>
      </c>
      <c r="S26" s="115">
        <v>1.248458E-4</v>
      </c>
      <c r="T26" s="115">
        <v>8.5120633000000008E-3</v>
      </c>
      <c r="U26" s="115">
        <v>6.2128896000000003E-3</v>
      </c>
      <c r="V26" s="115">
        <v>3.0994279999999999E-2</v>
      </c>
      <c r="W26" s="115">
        <f t="shared" si="5"/>
        <v>-7.3457245898085499E-2</v>
      </c>
      <c r="X26" s="122">
        <f t="shared" si="6"/>
        <v>1.2837900846699999E-2</v>
      </c>
      <c r="Y26" s="122">
        <f t="shared" si="7"/>
        <v>-8.7494605925715493E-2</v>
      </c>
      <c r="Z26" s="122">
        <f t="shared" si="8"/>
        <v>1.1994591809300001E-3</v>
      </c>
      <c r="AA26" s="115">
        <v>1.2326212E-2</v>
      </c>
      <c r="AB26" s="115">
        <v>2.2144882000000001E-6</v>
      </c>
      <c r="AC26" s="115">
        <v>1.0705218E-4</v>
      </c>
      <c r="AD26" s="115">
        <v>1.5581005000000001E-6</v>
      </c>
      <c r="AE26" s="115">
        <v>3.8975043999999999E-4</v>
      </c>
      <c r="AF26" s="115">
        <v>1.1113638E-5</v>
      </c>
      <c r="AG26" s="115">
        <v>8.0628670999999992E-3</v>
      </c>
      <c r="AH26" s="115">
        <v>-4.9074008E-5</v>
      </c>
      <c r="AI26" s="115">
        <v>6.3611130999999996E-6</v>
      </c>
      <c r="AJ26" s="115">
        <v>2.0033537999999999E-6</v>
      </c>
      <c r="AK26" s="115">
        <v>3.2736854E-7</v>
      </c>
      <c r="AL26" s="115">
        <v>1.1718444999999999E-9</v>
      </c>
      <c r="AM26" s="115">
        <v>-9.5801917E-2</v>
      </c>
      <c r="AN26" s="115">
        <v>2.5132664999999998E-5</v>
      </c>
      <c r="AO26" s="115">
        <v>2.5969231000000001E-4</v>
      </c>
      <c r="AP26" s="115">
        <v>-9.1261906999999999E-7</v>
      </c>
      <c r="AQ26" s="115">
        <v>1.2003718E-3</v>
      </c>
    </row>
    <row r="27" spans="1:43" x14ac:dyDescent="0.25">
      <c r="A27" t="s">
        <v>5770</v>
      </c>
      <c r="B27" s="115" t="s">
        <v>179</v>
      </c>
      <c r="C27" s="115">
        <v>0.14324461999999999</v>
      </c>
      <c r="D27" s="115">
        <v>6.9972124999999996E-2</v>
      </c>
      <c r="E27" s="115">
        <v>3.6665564999999997E-2</v>
      </c>
      <c r="F27" s="115">
        <v>1.6271851E-2</v>
      </c>
      <c r="G27" s="115">
        <v>1.0395443E-4</v>
      </c>
      <c r="H27" s="115">
        <v>1.5815673E-3</v>
      </c>
      <c r="I27" s="115">
        <v>8.7445766999999996E-4</v>
      </c>
      <c r="J27" s="115">
        <v>1.0927444E-5</v>
      </c>
      <c r="K27" s="115">
        <v>1.3893880000000001E-3</v>
      </c>
      <c r="L27" s="115">
        <v>1.6374784E-2</v>
      </c>
      <c r="M27" s="115">
        <v>0</v>
      </c>
      <c r="N27" s="115">
        <v>0</v>
      </c>
      <c r="O27" s="52">
        <f t="shared" si="0"/>
        <v>0.51831203703703699</v>
      </c>
      <c r="P27" s="115">
        <v>4.0513897999999999</v>
      </c>
      <c r="Q27" s="115">
        <v>3.5515637</v>
      </c>
      <c r="R27" s="115">
        <v>0.42010892</v>
      </c>
      <c r="S27" s="115">
        <v>7.9671675000000003E-5</v>
      </c>
      <c r="T27" s="115">
        <v>1.9223714999999999E-2</v>
      </c>
      <c r="U27" s="115">
        <v>7.6150198999999997E-3</v>
      </c>
      <c r="V27" s="115">
        <v>5.2798765999999997E-2</v>
      </c>
      <c r="W27" s="115">
        <f t="shared" si="5"/>
        <v>0.12433133354512291</v>
      </c>
      <c r="X27" s="122">
        <f t="shared" si="6"/>
        <v>1.9693954419000004E-2</v>
      </c>
      <c r="Y27" s="122">
        <f t="shared" si="7"/>
        <v>9.5742352112422907E-2</v>
      </c>
      <c r="Z27" s="122">
        <f t="shared" si="8"/>
        <v>8.8950270136999993E-3</v>
      </c>
      <c r="AA27" s="115">
        <v>1.4363577000000001E-2</v>
      </c>
      <c r="AB27" s="115">
        <v>1.4576412999999999E-6</v>
      </c>
      <c r="AC27" s="115">
        <v>4.2065218999999998E-4</v>
      </c>
      <c r="AD27" s="115">
        <v>3.1599670000000002E-7</v>
      </c>
      <c r="AE27" s="115">
        <v>4.8946739999999999E-3</v>
      </c>
      <c r="AF27" s="115">
        <v>1.3277591E-5</v>
      </c>
      <c r="AG27" s="115">
        <v>9.3968348999999996E-3</v>
      </c>
      <c r="AH27" s="115">
        <v>8.0627114000000004E-5</v>
      </c>
      <c r="AI27" s="115">
        <v>1.2713714E-5</v>
      </c>
      <c r="AJ27" s="115">
        <v>6.5376965999999996E-6</v>
      </c>
      <c r="AK27" s="115">
        <v>3.0724577000000001E-7</v>
      </c>
      <c r="AL27" s="115">
        <v>1.2710529E-9</v>
      </c>
      <c r="AM27" s="115">
        <v>8.5894458000000007E-2</v>
      </c>
      <c r="AN27" s="115">
        <v>2.9704711E-5</v>
      </c>
      <c r="AO27" s="115">
        <v>3.2116745999999997E-4</v>
      </c>
      <c r="AP27" s="115">
        <v>3.2873137E-6</v>
      </c>
      <c r="AQ27" s="115">
        <v>8.8917396999999999E-3</v>
      </c>
    </row>
    <row r="28" spans="1:43" x14ac:dyDescent="0.25">
      <c r="A28" t="s">
        <v>5770</v>
      </c>
      <c r="B28" s="115" t="s">
        <v>180</v>
      </c>
      <c r="C28" s="115">
        <v>0.14542405</v>
      </c>
      <c r="D28" s="115">
        <v>7.4696307000000003E-2</v>
      </c>
      <c r="E28" s="115">
        <v>3.3218562E-2</v>
      </c>
      <c r="F28" s="115">
        <v>1.8939404E-2</v>
      </c>
      <c r="G28" s="115">
        <v>1.0502683E-4</v>
      </c>
      <c r="H28" s="115">
        <v>1.6254899E-3</v>
      </c>
      <c r="I28" s="115">
        <v>7.5521729999999997E-4</v>
      </c>
      <c r="J28" s="115">
        <v>1.1629056E-5</v>
      </c>
      <c r="K28" s="115">
        <v>1.4738183999999999E-3</v>
      </c>
      <c r="L28" s="115">
        <v>1.4598597E-2</v>
      </c>
      <c r="M28" s="115">
        <v>0</v>
      </c>
      <c r="N28" s="115">
        <v>0</v>
      </c>
      <c r="O28" s="52">
        <f t="shared" si="0"/>
        <v>0.55330597777777779</v>
      </c>
      <c r="P28" s="115">
        <v>4.0105510999999998</v>
      </c>
      <c r="Q28" s="115">
        <v>3.5258943999999999</v>
      </c>
      <c r="R28" s="115">
        <v>0.40662598</v>
      </c>
      <c r="S28" s="115">
        <v>5.7567374999999999E-5</v>
      </c>
      <c r="T28" s="115">
        <v>1.8998850000000001E-2</v>
      </c>
      <c r="U28" s="115">
        <v>7.4118765000000001E-3</v>
      </c>
      <c r="V28" s="115">
        <v>5.1562363E-2</v>
      </c>
      <c r="W28" s="115">
        <f t="shared" si="5"/>
        <v>0.1005395963680786</v>
      </c>
      <c r="X28" s="122">
        <f t="shared" si="6"/>
        <v>2.0272050469170001E-2</v>
      </c>
      <c r="Y28" s="122">
        <f t="shared" si="7"/>
        <v>7.1435052574808602E-2</v>
      </c>
      <c r="Z28" s="122">
        <f t="shared" si="8"/>
        <v>8.8324933241000006E-3</v>
      </c>
      <c r="AA28" s="115">
        <v>1.5333075E-2</v>
      </c>
      <c r="AB28" s="115">
        <v>1.4591734999999999E-6</v>
      </c>
      <c r="AC28" s="115">
        <v>4.3085474000000002E-4</v>
      </c>
      <c r="AD28" s="115">
        <v>3.0644266999999998E-7</v>
      </c>
      <c r="AE28" s="115">
        <v>4.4934607000000001E-3</v>
      </c>
      <c r="AF28" s="115">
        <v>1.2894413E-5</v>
      </c>
      <c r="AG28" s="115">
        <v>1.0030781000000001E-2</v>
      </c>
      <c r="AH28" s="115">
        <v>7.2942408000000003E-5</v>
      </c>
      <c r="AI28" s="115">
        <v>7.7618172000000005E-6</v>
      </c>
      <c r="AJ28" s="115">
        <v>6.4638754999999997E-6</v>
      </c>
      <c r="AK28" s="115">
        <v>3.0842177000000002E-7</v>
      </c>
      <c r="AL28" s="115">
        <v>1.2623386E-9</v>
      </c>
      <c r="AM28" s="115">
        <v>6.1000674999999997E-2</v>
      </c>
      <c r="AN28" s="115">
        <v>2.873376E-5</v>
      </c>
      <c r="AO28" s="115">
        <v>2.8738503000000002E-4</v>
      </c>
      <c r="AP28" s="115">
        <v>3.4656241000000001E-6</v>
      </c>
      <c r="AQ28" s="115">
        <v>8.8290277000000004E-3</v>
      </c>
    </row>
    <row r="29" spans="1:43" x14ac:dyDescent="0.25">
      <c r="A29" t="s">
        <v>5770</v>
      </c>
      <c r="B29" s="115" t="s">
        <v>181</v>
      </c>
      <c r="C29" s="115">
        <v>0.13038045000000001</v>
      </c>
      <c r="D29" s="115">
        <v>6.5079454999999994E-2</v>
      </c>
      <c r="E29" s="115">
        <v>3.3607606999999998E-2</v>
      </c>
      <c r="F29" s="115">
        <v>1.1545424E-2</v>
      </c>
      <c r="G29" s="115">
        <v>1.0235004E-4</v>
      </c>
      <c r="H29" s="115">
        <v>1.5213411000000001E-3</v>
      </c>
      <c r="I29" s="115">
        <v>8.0707775000000005E-4</v>
      </c>
      <c r="J29" s="115">
        <v>1.0688205000000001E-5</v>
      </c>
      <c r="K29" s="115">
        <v>1.3454078999999999E-3</v>
      </c>
      <c r="L29" s="115">
        <v>1.6361099E-2</v>
      </c>
      <c r="M29" s="115">
        <v>0</v>
      </c>
      <c r="N29" s="115">
        <v>0</v>
      </c>
      <c r="O29" s="52">
        <f t="shared" si="0"/>
        <v>0.48207003703703699</v>
      </c>
      <c r="P29" s="115">
        <v>3.9332015</v>
      </c>
      <c r="Q29" s="115">
        <v>3.4636876999999999</v>
      </c>
      <c r="R29" s="115">
        <v>0.39443968000000001</v>
      </c>
      <c r="S29" s="115">
        <v>6.7782084999999995E-5</v>
      </c>
      <c r="T29" s="115">
        <v>1.8144488E-2</v>
      </c>
      <c r="U29" s="115">
        <v>7.1556483999999998E-3</v>
      </c>
      <c r="V29" s="115">
        <v>4.9706159E-2</v>
      </c>
      <c r="W29" s="115">
        <f t="shared" si="5"/>
        <v>0.1086713086752851</v>
      </c>
      <c r="X29" s="122">
        <f t="shared" si="6"/>
        <v>1.829027677002E-2</v>
      </c>
      <c r="Y29" s="122">
        <f t="shared" si="7"/>
        <v>8.1706120411565095E-2</v>
      </c>
      <c r="Z29" s="122">
        <f t="shared" si="8"/>
        <v>8.6749114936999997E-3</v>
      </c>
      <c r="AA29" s="115">
        <v>1.3359357000000001E-2</v>
      </c>
      <c r="AB29" s="115">
        <v>1.4439953999999999E-6</v>
      </c>
      <c r="AC29" s="115">
        <v>4.0460186999999998E-4</v>
      </c>
      <c r="AD29" s="115">
        <v>3.0338461999999998E-7</v>
      </c>
      <c r="AE29" s="115">
        <v>4.5120828999999996E-3</v>
      </c>
      <c r="AF29" s="115">
        <v>1.248762E-5</v>
      </c>
      <c r="AG29" s="115">
        <v>8.7400016999999997E-3</v>
      </c>
      <c r="AH29" s="115">
        <v>7.3803439000000006E-5</v>
      </c>
      <c r="AI29" s="115">
        <v>9.8400392000000006E-6</v>
      </c>
      <c r="AJ29" s="115">
        <v>6.3415394E-6</v>
      </c>
      <c r="AK29" s="115">
        <v>2.9452087999999998E-7</v>
      </c>
      <c r="AL29" s="115">
        <v>1.2120851E-9</v>
      </c>
      <c r="AM29" s="115">
        <v>7.2543057999999994E-2</v>
      </c>
      <c r="AN29" s="115">
        <v>2.8312021E-5</v>
      </c>
      <c r="AO29" s="115">
        <v>3.0446793999999998E-4</v>
      </c>
      <c r="AP29" s="115">
        <v>3.1781936999999999E-6</v>
      </c>
      <c r="AQ29" s="115">
        <v>8.6717332999999997E-3</v>
      </c>
    </row>
    <row r="30" spans="1:43" x14ac:dyDescent="0.25">
      <c r="A30" t="s">
        <v>5770</v>
      </c>
      <c r="B30" s="115" t="s">
        <v>182</v>
      </c>
      <c r="C30" s="115">
        <v>5.6644056999999998E-2</v>
      </c>
      <c r="D30" s="115">
        <v>5.3175426999999997E-2</v>
      </c>
      <c r="E30" s="115">
        <v>1.7532763E-4</v>
      </c>
      <c r="F30" s="115">
        <v>-1.3224387000000001E-2</v>
      </c>
      <c r="G30" s="115">
        <v>-1.0762406E-3</v>
      </c>
      <c r="H30" s="115">
        <v>7.8646852E-4</v>
      </c>
      <c r="I30" s="115">
        <v>7.9782690000000005E-4</v>
      </c>
      <c r="J30" s="115">
        <v>1.8141961E-6</v>
      </c>
      <c r="K30" s="115">
        <v>-8.6721748000000005E-5</v>
      </c>
      <c r="L30" s="115">
        <v>1.6094541E-2</v>
      </c>
      <c r="M30" s="115">
        <v>0</v>
      </c>
      <c r="N30" s="115">
        <v>0</v>
      </c>
      <c r="O30" s="52">
        <f t="shared" si="0"/>
        <v>0.39389205185185183</v>
      </c>
      <c r="P30" s="115">
        <v>0.81356567999999996</v>
      </c>
      <c r="Q30" s="115">
        <v>0.71746361000000003</v>
      </c>
      <c r="R30" s="115">
        <v>8.4631445999999999E-2</v>
      </c>
      <c r="S30" s="115">
        <v>1.0469438E-4</v>
      </c>
      <c r="T30" s="115">
        <v>2.6604698000000002E-3</v>
      </c>
      <c r="U30" s="115">
        <v>1.5624698E-3</v>
      </c>
      <c r="V30" s="115">
        <v>7.1429950000000001E-3</v>
      </c>
      <c r="W30" s="115">
        <f t="shared" si="5"/>
        <v>-1.8055798683925702E-2</v>
      </c>
      <c r="X30" s="122">
        <f t="shared" si="6"/>
        <v>1.2428826292000001E-2</v>
      </c>
      <c r="Y30" s="122">
        <f t="shared" si="7"/>
        <v>-3.2273161153225705E-2</v>
      </c>
      <c r="Z30" s="122">
        <f t="shared" si="8"/>
        <v>1.7885361772999998E-3</v>
      </c>
      <c r="AA30" s="115">
        <v>1.0914587999999999E-2</v>
      </c>
      <c r="AB30" s="115">
        <v>1.6978545E-6</v>
      </c>
      <c r="AC30" s="115">
        <v>1.5600554000000001E-4</v>
      </c>
      <c r="AD30" s="115">
        <v>1.0386706999999999E-6</v>
      </c>
      <c r="AE30" s="115">
        <v>1.3523911999999999E-3</v>
      </c>
      <c r="AF30" s="115">
        <v>3.1050268000000001E-6</v>
      </c>
      <c r="AG30" s="115">
        <v>7.1393528999999997E-3</v>
      </c>
      <c r="AH30" s="115">
        <v>-1.2281074000000001E-5</v>
      </c>
      <c r="AI30" s="115">
        <v>7.7142236000000007E-6</v>
      </c>
      <c r="AJ30" s="115">
        <v>2.0568839000000002E-6</v>
      </c>
      <c r="AK30" s="115">
        <v>2.7762223000000001E-7</v>
      </c>
      <c r="AL30" s="115">
        <v>1.0320443E-9</v>
      </c>
      <c r="AM30" s="115">
        <v>-3.9658354999999999E-2</v>
      </c>
      <c r="AN30" s="115">
        <v>1.9364368999999999E-5</v>
      </c>
      <c r="AO30" s="115">
        <v>2.2870789E-4</v>
      </c>
      <c r="AP30" s="115">
        <v>1.036773E-7</v>
      </c>
      <c r="AQ30" s="115">
        <v>1.7884324999999999E-3</v>
      </c>
    </row>
    <row r="31" spans="1:43" x14ac:dyDescent="0.25">
      <c r="A31" t="s">
        <v>5770</v>
      </c>
      <c r="B31" s="115" t="s">
        <v>183</v>
      </c>
      <c r="C31" s="115">
        <v>2.9941681000000001E-2</v>
      </c>
      <c r="D31" s="115">
        <v>5.3454777000000002E-2</v>
      </c>
      <c r="E31" s="115">
        <v>-1.4538591999999999E-2</v>
      </c>
      <c r="F31" s="115">
        <v>-2.6747782000000001E-2</v>
      </c>
      <c r="G31" s="115">
        <v>-1.6591595000000001E-3</v>
      </c>
      <c r="H31" s="115">
        <v>6.2501397000000003E-4</v>
      </c>
      <c r="I31" s="115">
        <v>8.7694970000000004E-4</v>
      </c>
      <c r="J31" s="115">
        <v>-1.3861275999999999E-6</v>
      </c>
      <c r="K31" s="115">
        <v>-6.8721454999999998E-4</v>
      </c>
      <c r="L31" s="115">
        <v>1.8619074999999999E-2</v>
      </c>
      <c r="M31" s="115">
        <v>0</v>
      </c>
      <c r="N31" s="115">
        <v>0</v>
      </c>
      <c r="O31" s="52">
        <f t="shared" si="0"/>
        <v>0.3959613111111111</v>
      </c>
      <c r="P31" s="115">
        <v>-8.2322698999999999E-2</v>
      </c>
      <c r="Q31" s="115">
        <v>-0.14662015</v>
      </c>
      <c r="R31" s="115">
        <v>6.2155314000000003E-2</v>
      </c>
      <c r="S31" s="115">
        <v>1.2438807999999999E-4</v>
      </c>
      <c r="T31" s="115">
        <v>-3.4791207999999998E-4</v>
      </c>
      <c r="U31" s="115">
        <v>1.2420736E-3</v>
      </c>
      <c r="V31" s="115">
        <v>1.1235877999999999E-3</v>
      </c>
      <c r="W31" s="115">
        <f t="shared" si="5"/>
        <v>-7.7665761074985629E-2</v>
      </c>
      <c r="X31" s="122">
        <f t="shared" si="6"/>
        <v>1.1151630225599998E-2</v>
      </c>
      <c r="Y31" s="122">
        <f t="shared" si="7"/>
        <v>-8.8437192764685618E-2</v>
      </c>
      <c r="Z31" s="122">
        <f t="shared" si="8"/>
        <v>-3.8019853589999999E-4</v>
      </c>
      <c r="AA31" s="115">
        <v>1.0971541E-2</v>
      </c>
      <c r="AB31" s="115">
        <v>2.0244058999999999E-6</v>
      </c>
      <c r="AC31" s="115">
        <v>7.2652317000000002E-5</v>
      </c>
      <c r="AD31" s="115">
        <v>1.4689477000000001E-6</v>
      </c>
      <c r="AE31" s="115">
        <v>1.0129108E-4</v>
      </c>
      <c r="AF31" s="115">
        <v>2.652475E-6</v>
      </c>
      <c r="AG31" s="115">
        <v>7.1762203999999998E-3</v>
      </c>
      <c r="AH31" s="115">
        <v>-5.1397336000000002E-5</v>
      </c>
      <c r="AI31" s="115">
        <v>6.3010053999999996E-6</v>
      </c>
      <c r="AJ31" s="115">
        <v>8.3966301999999999E-7</v>
      </c>
      <c r="AK31" s="115">
        <v>3.0035681999999998E-7</v>
      </c>
      <c r="AL31" s="115">
        <v>1.0650744000000001E-9</v>
      </c>
      <c r="AM31" s="115">
        <v>-9.5812984000000004E-2</v>
      </c>
      <c r="AN31" s="115">
        <v>1.9182151E-5</v>
      </c>
      <c r="AO31" s="115">
        <v>2.2434393E-4</v>
      </c>
      <c r="AP31" s="115">
        <v>-1.1326658999999999E-6</v>
      </c>
      <c r="AQ31" s="115">
        <v>-3.7906586999999998E-4</v>
      </c>
    </row>
    <row r="32" spans="1:43" x14ac:dyDescent="0.25">
      <c r="A32" s="45" t="s">
        <v>827</v>
      </c>
    </row>
    <row r="33" spans="1:43" x14ac:dyDescent="0.25">
      <c r="A33" t="s">
        <v>5770</v>
      </c>
      <c r="B33" s="115" t="s">
        <v>184</v>
      </c>
      <c r="C33" s="115">
        <v>0.15687633000000001</v>
      </c>
      <c r="D33" s="115">
        <v>8.0813910000000003E-2</v>
      </c>
      <c r="E33" s="115">
        <v>3.6813369999999998E-2</v>
      </c>
      <c r="F33" s="115">
        <v>2.2817041999999999E-2</v>
      </c>
      <c r="G33" s="115">
        <v>1.0853944E-4</v>
      </c>
      <c r="H33" s="115">
        <v>1.6576665000000001E-3</v>
      </c>
      <c r="I33" s="115">
        <v>7.2650660999999997E-4</v>
      </c>
      <c r="J33" s="115">
        <v>1.2758171E-5</v>
      </c>
      <c r="K33" s="115">
        <v>1.7166174000000001E-3</v>
      </c>
      <c r="L33" s="115">
        <v>1.2209922999999999E-2</v>
      </c>
      <c r="M33" s="115">
        <v>0</v>
      </c>
      <c r="N33" s="115">
        <v>0</v>
      </c>
      <c r="O33" s="52">
        <f t="shared" si="0"/>
        <v>0.59862155555555552</v>
      </c>
      <c r="P33" s="115">
        <v>3.5865884000000001</v>
      </c>
      <c r="Q33" s="115">
        <v>3.3806153999999999</v>
      </c>
      <c r="R33" s="115">
        <v>0.16540379999999999</v>
      </c>
      <c r="S33" s="115">
        <v>6.0449689000000002E-5</v>
      </c>
      <c r="T33" s="115">
        <v>1.2081504999999999E-2</v>
      </c>
      <c r="U33" s="115">
        <v>2.8610387E-3</v>
      </c>
      <c r="V33" s="115">
        <v>2.5566197999999998E-2</v>
      </c>
      <c r="W33" s="115">
        <f t="shared" ref="W33:W66" si="9">SUM(X33:Z33)</f>
        <v>0.10589788032461359</v>
      </c>
      <c r="X33" s="122">
        <f t="shared" ref="X33:X66" si="10">SUM(AA33:AF33)</f>
        <v>2.1958462816300001E-2</v>
      </c>
      <c r="Y33" s="122">
        <f t="shared" ref="Y33:Y66" si="11">SUM(AG33:AO33)</f>
        <v>7.5468326289713589E-2</v>
      </c>
      <c r="Z33" s="122">
        <f t="shared" ref="Z33:Z66" si="12">SUM(AP33:AQ33)</f>
        <v>8.471091218600001E-3</v>
      </c>
      <c r="AA33" s="115">
        <v>1.6588372000000001E-2</v>
      </c>
      <c r="AB33" s="115">
        <v>1.4771778E-6</v>
      </c>
      <c r="AC33" s="115">
        <v>4.7639617E-4</v>
      </c>
      <c r="AD33" s="115">
        <v>2.5265300000000001E-7</v>
      </c>
      <c r="AE33" s="115">
        <v>4.8867881E-3</v>
      </c>
      <c r="AF33" s="115">
        <v>5.1767154999999998E-6</v>
      </c>
      <c r="AG33" s="115">
        <v>1.0851390000000001E-2</v>
      </c>
      <c r="AH33" s="115">
        <v>8.1829106000000002E-5</v>
      </c>
      <c r="AI33" s="115">
        <v>8.9211202999999995E-6</v>
      </c>
      <c r="AJ33" s="115">
        <v>6.2014225000000003E-6</v>
      </c>
      <c r="AK33" s="115">
        <v>3.350895E-7</v>
      </c>
      <c r="AL33" s="115">
        <v>1.3724135999999999E-9</v>
      </c>
      <c r="AM33" s="115">
        <v>6.4211991999999996E-2</v>
      </c>
      <c r="AN33" s="115">
        <v>2.6576258999999999E-5</v>
      </c>
      <c r="AO33" s="115">
        <v>2.8107992000000001E-4</v>
      </c>
      <c r="AP33" s="115">
        <v>3.9467186000000004E-6</v>
      </c>
      <c r="AQ33" s="115">
        <v>8.4671445000000008E-3</v>
      </c>
    </row>
    <row r="34" spans="1:43" x14ac:dyDescent="0.25">
      <c r="A34" t="s">
        <v>5770</v>
      </c>
      <c r="B34" s="115" t="s">
        <v>185</v>
      </c>
      <c r="C34" s="115">
        <v>2.6294809999999998E-2</v>
      </c>
      <c r="D34" s="115">
        <v>1.4854328999999999E-2</v>
      </c>
      <c r="E34" s="115">
        <v>5.1849964E-3</v>
      </c>
      <c r="F34" s="115">
        <v>8.4384578999999996E-4</v>
      </c>
      <c r="G34" s="115">
        <v>2.4383274999999999E-5</v>
      </c>
      <c r="H34" s="115">
        <v>5.4997236E-4</v>
      </c>
      <c r="I34" s="115">
        <v>2.0852109E-4</v>
      </c>
      <c r="J34" s="115">
        <v>2.7351654999999999E-6</v>
      </c>
      <c r="K34" s="115">
        <v>2.2709636000000001E-4</v>
      </c>
      <c r="L34" s="115">
        <v>4.3989312000000001E-3</v>
      </c>
      <c r="M34" s="115">
        <v>0</v>
      </c>
      <c r="N34" s="115">
        <v>0</v>
      </c>
      <c r="O34" s="52">
        <f t="shared" si="0"/>
        <v>0.11003206666666665</v>
      </c>
      <c r="P34" s="115">
        <v>1.9024148999999999</v>
      </c>
      <c r="Q34" s="115">
        <v>1.2638910000000001</v>
      </c>
      <c r="R34" s="115">
        <v>0.54728029</v>
      </c>
      <c r="S34" s="115">
        <v>1.6288573000000001E-5</v>
      </c>
      <c r="T34" s="115">
        <v>1.8828497999999999E-2</v>
      </c>
      <c r="U34" s="115">
        <v>1.0275068E-2</v>
      </c>
      <c r="V34" s="115">
        <v>6.2123794000000003E-2</v>
      </c>
      <c r="W34" s="115">
        <f t="shared" si="9"/>
        <v>1.6899981998364563E-2</v>
      </c>
      <c r="X34" s="122">
        <f t="shared" si="10"/>
        <v>4.0075317583099998E-3</v>
      </c>
      <c r="Y34" s="122">
        <f t="shared" si="11"/>
        <v>9.7276043496845616E-3</v>
      </c>
      <c r="Z34" s="122">
        <f t="shared" si="12"/>
        <v>3.1648458903699998E-3</v>
      </c>
      <c r="AA34" s="115">
        <v>3.0497758000000001E-3</v>
      </c>
      <c r="AB34" s="115">
        <v>3.6150800999999999E-7</v>
      </c>
      <c r="AC34" s="115">
        <v>9.6884387000000001E-5</v>
      </c>
      <c r="AD34" s="115">
        <v>1.384043E-7</v>
      </c>
      <c r="AE34" s="115">
        <v>8.4286321000000004E-4</v>
      </c>
      <c r="AF34" s="115">
        <v>1.7508449000000001E-5</v>
      </c>
      <c r="AG34" s="115">
        <v>1.9959104000000002E-3</v>
      </c>
      <c r="AH34" s="115">
        <v>1.0060992000000001E-5</v>
      </c>
      <c r="AI34" s="115">
        <v>3.0720669E-6</v>
      </c>
      <c r="AJ34" s="115">
        <v>2.2975183999999999E-6</v>
      </c>
      <c r="AK34" s="115">
        <v>7.3164379000000004E-8</v>
      </c>
      <c r="AL34" s="115">
        <v>2.9800556000000001E-10</v>
      </c>
      <c r="AM34" s="115">
        <v>7.6189732000000003E-3</v>
      </c>
      <c r="AN34" s="115">
        <v>1.3341428000000001E-5</v>
      </c>
      <c r="AO34" s="115">
        <v>8.3875282000000004E-5</v>
      </c>
      <c r="AP34" s="115">
        <v>6.6749036999999997E-7</v>
      </c>
      <c r="AQ34" s="115">
        <v>3.1641783999999998E-3</v>
      </c>
    </row>
    <row r="35" spans="1:43" x14ac:dyDescent="0.25">
      <c r="A35" t="s">
        <v>5770</v>
      </c>
      <c r="B35" s="115" t="s">
        <v>186</v>
      </c>
      <c r="C35" s="115">
        <v>4.7748667000000002E-2</v>
      </c>
      <c r="D35" s="115">
        <v>2.3623252000000001E-2</v>
      </c>
      <c r="E35" s="115">
        <v>1.1630011000000001E-2</v>
      </c>
      <c r="F35" s="115">
        <v>5.2890628999999996E-3</v>
      </c>
      <c r="G35" s="115">
        <v>2.3666830000000001E-5</v>
      </c>
      <c r="H35" s="115">
        <v>4.7881559999999999E-4</v>
      </c>
      <c r="I35" s="115">
        <v>1.4130259E-4</v>
      </c>
      <c r="J35" s="115">
        <v>2.3443589999999999E-6</v>
      </c>
      <c r="K35" s="115">
        <v>1.3422723999999999E-4</v>
      </c>
      <c r="L35" s="115">
        <v>6.4259846999999998E-3</v>
      </c>
      <c r="M35" s="115">
        <v>0</v>
      </c>
      <c r="N35" s="115">
        <v>0</v>
      </c>
      <c r="O35" s="52">
        <f t="shared" si="0"/>
        <v>0.17498705185185184</v>
      </c>
      <c r="P35" s="115">
        <v>1.9530733</v>
      </c>
      <c r="Q35" s="115">
        <v>1.3156654999999999</v>
      </c>
      <c r="R35" s="115">
        <v>0.54708939999999995</v>
      </c>
      <c r="S35" s="115">
        <v>9.9277137999999999E-7</v>
      </c>
      <c r="T35" s="115">
        <v>1.8318915000000002E-2</v>
      </c>
      <c r="U35" s="115">
        <v>1.0278163E-2</v>
      </c>
      <c r="V35" s="115">
        <v>6.1720314999999998E-2</v>
      </c>
      <c r="W35" s="115">
        <f t="shared" si="9"/>
        <v>2.1967428463164549E-2</v>
      </c>
      <c r="X35" s="122">
        <f t="shared" si="10"/>
        <v>6.49953224077E-3</v>
      </c>
      <c r="Y35" s="122">
        <f t="shared" si="11"/>
        <v>1.2174634067044552E-2</v>
      </c>
      <c r="Z35" s="122">
        <f t="shared" si="12"/>
        <v>3.2932621553499997E-3</v>
      </c>
      <c r="AA35" s="115">
        <v>4.8495376999999999E-3</v>
      </c>
      <c r="AB35" s="115">
        <v>3.8605933000000001E-7</v>
      </c>
      <c r="AC35" s="115">
        <v>7.1570477999999995E-5</v>
      </c>
      <c r="AD35" s="115">
        <v>1.3426644E-7</v>
      </c>
      <c r="AE35" s="115">
        <v>1.560416E-3</v>
      </c>
      <c r="AF35" s="115">
        <v>1.7487737E-5</v>
      </c>
      <c r="AG35" s="115">
        <v>3.1730064000000001E-3</v>
      </c>
      <c r="AH35" s="115">
        <v>2.4900873E-5</v>
      </c>
      <c r="AI35" s="115">
        <v>2.1538057999999999E-6</v>
      </c>
      <c r="AJ35" s="115">
        <v>2.2303216000000001E-6</v>
      </c>
      <c r="AK35" s="115">
        <v>5.6214415E-8</v>
      </c>
      <c r="AL35" s="115">
        <v>2.1622955E-10</v>
      </c>
      <c r="AM35" s="115">
        <v>8.8821420000000009E-3</v>
      </c>
      <c r="AN35" s="115">
        <v>1.2398917000000001E-5</v>
      </c>
      <c r="AO35" s="115">
        <v>7.7745318999999994E-5</v>
      </c>
      <c r="AP35" s="115">
        <v>4.5585534999999997E-7</v>
      </c>
      <c r="AQ35" s="115">
        <v>3.2928062999999998E-3</v>
      </c>
    </row>
    <row r="36" spans="1:43" x14ac:dyDescent="0.25">
      <c r="A36" t="s">
        <v>5770</v>
      </c>
      <c r="B36" s="115" t="s">
        <v>187</v>
      </c>
      <c r="C36" s="115">
        <v>2.9515383999999999E-2</v>
      </c>
      <c r="D36" s="115">
        <v>1.730193E-2</v>
      </c>
      <c r="E36" s="115">
        <v>5.7903716000000001E-3</v>
      </c>
      <c r="F36" s="115">
        <v>8.4586581000000002E-4</v>
      </c>
      <c r="G36" s="115">
        <v>2.7995143999999999E-5</v>
      </c>
      <c r="H36" s="115">
        <v>6.6530725000000005E-4</v>
      </c>
      <c r="I36" s="115">
        <v>2.2468025E-4</v>
      </c>
      <c r="J36" s="115">
        <v>3.2221196E-6</v>
      </c>
      <c r="K36" s="115">
        <v>2.5708135E-4</v>
      </c>
      <c r="L36" s="115">
        <v>4.3989312000000001E-3</v>
      </c>
      <c r="M36" s="115">
        <v>0</v>
      </c>
      <c r="N36" s="115">
        <v>0</v>
      </c>
      <c r="O36" s="52">
        <f t="shared" si="0"/>
        <v>0.12816244444444444</v>
      </c>
      <c r="P36" s="115">
        <v>2.2900518999999999</v>
      </c>
      <c r="Q36" s="115">
        <v>1.4845524999999999</v>
      </c>
      <c r="R36" s="115">
        <v>0.69061534000000002</v>
      </c>
      <c r="S36" s="115">
        <v>1.6374574E-5</v>
      </c>
      <c r="T36" s="115">
        <v>2.3614501999999999E-2</v>
      </c>
      <c r="U36" s="115">
        <v>1.2967017000000001E-2</v>
      </c>
      <c r="V36" s="115">
        <v>7.8286144000000002E-2</v>
      </c>
      <c r="W36" s="115">
        <f t="shared" si="9"/>
        <v>1.8439384279157301E-2</v>
      </c>
      <c r="X36" s="122">
        <f t="shared" si="10"/>
        <v>4.6492497522699992E-3</v>
      </c>
      <c r="Y36" s="122">
        <f t="shared" si="11"/>
        <v>1.0072477660547301E-2</v>
      </c>
      <c r="Z36" s="122">
        <f t="shared" si="12"/>
        <v>3.7176568663399999E-3</v>
      </c>
      <c r="AA36" s="115">
        <v>3.5523162999999999E-3</v>
      </c>
      <c r="AB36" s="115">
        <v>4.0537148999999999E-7</v>
      </c>
      <c r="AC36" s="115">
        <v>1.1186615E-4</v>
      </c>
      <c r="AD36" s="115">
        <v>1.6755377999999999E-7</v>
      </c>
      <c r="AE36" s="115">
        <v>9.6240335000000003E-4</v>
      </c>
      <c r="AF36" s="115">
        <v>2.2091027E-5</v>
      </c>
      <c r="AG36" s="115">
        <v>2.3248252000000001E-3</v>
      </c>
      <c r="AH36" s="115">
        <v>1.1052781999999999E-5</v>
      </c>
      <c r="AI36" s="115">
        <v>3.0823330999999999E-6</v>
      </c>
      <c r="AJ36" s="115">
        <v>2.6937289999999999E-6</v>
      </c>
      <c r="AK36" s="115">
        <v>8.3526873999999997E-8</v>
      </c>
      <c r="AL36" s="115">
        <v>3.3957330000000001E-10</v>
      </c>
      <c r="AM36" s="115">
        <v>7.6249009999999999E-3</v>
      </c>
      <c r="AN36" s="115">
        <v>1.5951412000000001E-5</v>
      </c>
      <c r="AO36" s="115">
        <v>8.9887338000000007E-5</v>
      </c>
      <c r="AP36" s="115">
        <v>7.7336633999999995E-7</v>
      </c>
      <c r="AQ36" s="115">
        <v>3.7168835E-3</v>
      </c>
    </row>
    <row r="37" spans="1:43" x14ac:dyDescent="0.25">
      <c r="A37" t="s">
        <v>5770</v>
      </c>
      <c r="B37" s="115" t="s">
        <v>188</v>
      </c>
      <c r="C37" s="115">
        <v>2.7693503000000001E-2</v>
      </c>
      <c r="D37" s="115">
        <v>1.4584834E-2</v>
      </c>
      <c r="E37" s="115">
        <v>6.5444468999999996E-3</v>
      </c>
      <c r="F37" s="115">
        <v>8.4506212999999996E-4</v>
      </c>
      <c r="G37" s="115">
        <v>7.7485768999999998E-5</v>
      </c>
      <c r="H37" s="115">
        <v>1.1426565000000001E-3</v>
      </c>
      <c r="I37" s="115">
        <v>3.7546697E-4</v>
      </c>
      <c r="J37" s="115">
        <v>1.9582979E-6</v>
      </c>
      <c r="K37" s="115">
        <v>1.6255383999999999E-4</v>
      </c>
      <c r="L37" s="115">
        <v>3.9590381000000003E-3</v>
      </c>
      <c r="M37" s="115">
        <v>0</v>
      </c>
      <c r="N37" s="115">
        <v>0</v>
      </c>
      <c r="O37" s="52">
        <f t="shared" si="0"/>
        <v>0.1080358074074074</v>
      </c>
      <c r="P37" s="115">
        <v>1.5212189</v>
      </c>
      <c r="Q37" s="115">
        <v>1.2785374</v>
      </c>
      <c r="R37" s="115">
        <v>0.20783503</v>
      </c>
      <c r="S37" s="115">
        <v>2.4566271999999999E-5</v>
      </c>
      <c r="T37" s="115">
        <v>7.2291891E-3</v>
      </c>
      <c r="U37" s="115">
        <v>3.7325345999999998E-3</v>
      </c>
      <c r="V37" s="115">
        <v>2.386019E-2</v>
      </c>
      <c r="W37" s="115">
        <f t="shared" si="9"/>
        <v>1.6340523363675578E-2</v>
      </c>
      <c r="X37" s="122">
        <f t="shared" si="10"/>
        <v>4.2465995992899998E-3</v>
      </c>
      <c r="Y37" s="122">
        <f t="shared" si="11"/>
        <v>8.9026516440155797E-3</v>
      </c>
      <c r="Z37" s="122">
        <f t="shared" si="12"/>
        <v>3.1912721203700002E-3</v>
      </c>
      <c r="AA37" s="115">
        <v>2.9945332999999998E-3</v>
      </c>
      <c r="AB37" s="115">
        <v>3.4586715999999999E-6</v>
      </c>
      <c r="AC37" s="115">
        <v>7.5766089999999999E-5</v>
      </c>
      <c r="AD37" s="115">
        <v>5.9903479E-7</v>
      </c>
      <c r="AE37" s="115">
        <v>1.1654783000000001E-3</v>
      </c>
      <c r="AF37" s="115">
        <v>6.7642029000000003E-6</v>
      </c>
      <c r="AG37" s="115">
        <v>1.9597682999999999E-3</v>
      </c>
      <c r="AH37" s="115">
        <v>1.150646E-5</v>
      </c>
      <c r="AI37" s="115">
        <v>3.5495310999999998E-6</v>
      </c>
      <c r="AJ37" s="115">
        <v>1.4873552000000001E-6</v>
      </c>
      <c r="AK37" s="115">
        <v>5.7539809E-8</v>
      </c>
      <c r="AL37" s="115">
        <v>2.2860657999999999E-10</v>
      </c>
      <c r="AM37" s="115">
        <v>6.8450183000000001E-3</v>
      </c>
      <c r="AN37" s="115">
        <v>7.1132532999999997E-6</v>
      </c>
      <c r="AO37" s="115">
        <v>7.4150675999999996E-5</v>
      </c>
      <c r="AP37" s="115">
        <v>4.6602037000000001E-7</v>
      </c>
      <c r="AQ37" s="115">
        <v>3.1908061000000001E-3</v>
      </c>
    </row>
    <row r="38" spans="1:43" x14ac:dyDescent="0.25">
      <c r="A38" t="s">
        <v>5770</v>
      </c>
      <c r="B38" s="115" t="s">
        <v>189</v>
      </c>
      <c r="C38" s="115">
        <v>5.0969240999999998E-2</v>
      </c>
      <c r="D38" s="115">
        <v>2.6070853000000001E-2</v>
      </c>
      <c r="E38" s="115">
        <v>1.2235385999999999E-2</v>
      </c>
      <c r="F38" s="115">
        <v>5.2910828999999998E-3</v>
      </c>
      <c r="G38" s="115">
        <v>2.7278699000000001E-5</v>
      </c>
      <c r="H38" s="115">
        <v>5.9415048999999999E-4</v>
      </c>
      <c r="I38" s="115">
        <v>1.5746175999999999E-4</v>
      </c>
      <c r="J38" s="115">
        <v>2.8313131E-6</v>
      </c>
      <c r="K38" s="115">
        <v>1.6421223000000001E-4</v>
      </c>
      <c r="L38" s="115">
        <v>6.4259846999999998E-3</v>
      </c>
      <c r="M38" s="115">
        <v>0</v>
      </c>
      <c r="N38" s="115">
        <v>0</v>
      </c>
      <c r="O38" s="52">
        <f t="shared" si="0"/>
        <v>0.19311742962962963</v>
      </c>
      <c r="P38" s="115">
        <v>2.3407102000000002</v>
      </c>
      <c r="Q38" s="115">
        <v>1.536327</v>
      </c>
      <c r="R38" s="115">
        <v>0.69042444000000003</v>
      </c>
      <c r="S38" s="115">
        <v>1.0787719000000001E-6</v>
      </c>
      <c r="T38" s="115">
        <v>2.3104917999999999E-2</v>
      </c>
      <c r="U38" s="115">
        <v>1.2970112000000001E-2</v>
      </c>
      <c r="V38" s="115">
        <v>7.7882666000000003E-2</v>
      </c>
      <c r="W38" s="115">
        <f t="shared" si="9"/>
        <v>2.3506830800758279E-2</v>
      </c>
      <c r="X38" s="122">
        <f t="shared" si="10"/>
        <v>7.14125029073E-3</v>
      </c>
      <c r="Y38" s="122">
        <f t="shared" si="11"/>
        <v>1.2519507378708281E-2</v>
      </c>
      <c r="Z38" s="122">
        <f t="shared" si="12"/>
        <v>3.8460731313199998E-3</v>
      </c>
      <c r="AA38" s="115">
        <v>5.3520781999999998E-3</v>
      </c>
      <c r="AB38" s="115">
        <v>4.2992281E-7</v>
      </c>
      <c r="AC38" s="115">
        <v>8.6552238000000005E-5</v>
      </c>
      <c r="AD38" s="115">
        <v>1.6341592000000001E-7</v>
      </c>
      <c r="AE38" s="115">
        <v>1.6799562000000001E-3</v>
      </c>
      <c r="AF38" s="115">
        <v>2.2070313999999999E-5</v>
      </c>
      <c r="AG38" s="115">
        <v>3.5019211999999999E-3</v>
      </c>
      <c r="AH38" s="115">
        <v>2.5892663999999998E-5</v>
      </c>
      <c r="AI38" s="115">
        <v>2.1640718999999999E-6</v>
      </c>
      <c r="AJ38" s="115">
        <v>2.6265321000000002E-6</v>
      </c>
      <c r="AK38" s="115">
        <v>6.6576910999999996E-8</v>
      </c>
      <c r="AL38" s="115">
        <v>2.5779728000000001E-10</v>
      </c>
      <c r="AM38" s="115">
        <v>8.8880698000000005E-3</v>
      </c>
      <c r="AN38" s="115">
        <v>1.5008901000000001E-5</v>
      </c>
      <c r="AO38" s="115">
        <v>8.3757374999999997E-5</v>
      </c>
      <c r="AP38" s="115">
        <v>5.6173131999999996E-7</v>
      </c>
      <c r="AQ38" s="115">
        <v>3.8455113999999999E-3</v>
      </c>
    </row>
    <row r="39" spans="1:43" x14ac:dyDescent="0.25">
      <c r="A39" t="s">
        <v>5770</v>
      </c>
      <c r="B39" s="115" t="s">
        <v>217</v>
      </c>
      <c r="C39" s="115">
        <v>4.8620623000000002E-2</v>
      </c>
      <c r="D39" s="115">
        <v>2.3618086999999999E-2</v>
      </c>
      <c r="E39" s="115">
        <v>1.2767176999999999E-2</v>
      </c>
      <c r="F39" s="115">
        <v>4.7576644000000001E-3</v>
      </c>
      <c r="G39" s="115">
        <v>8.7949352999999993E-5</v>
      </c>
      <c r="H39" s="115">
        <v>1.2274676999999999E-3</v>
      </c>
      <c r="I39" s="115">
        <v>2.9320079000000001E-4</v>
      </c>
      <c r="J39" s="115">
        <v>1.823784E-6</v>
      </c>
      <c r="K39" s="115">
        <v>8.3867723E-5</v>
      </c>
      <c r="L39" s="115">
        <v>5.7833861999999998E-3</v>
      </c>
      <c r="M39" s="115">
        <v>0</v>
      </c>
      <c r="N39" s="115">
        <v>0</v>
      </c>
      <c r="O39" s="52">
        <f t="shared" si="0"/>
        <v>0.17494879259259258</v>
      </c>
      <c r="P39" s="115">
        <v>1.6880573000000001</v>
      </c>
      <c r="Q39" s="115">
        <v>1.4469939000000001</v>
      </c>
      <c r="R39" s="115">
        <v>0.2072608</v>
      </c>
      <c r="S39" s="115">
        <v>7.1626854000000004E-7</v>
      </c>
      <c r="T39" s="115">
        <v>6.6242625000000003E-3</v>
      </c>
      <c r="U39" s="115">
        <v>3.7029099000000002E-3</v>
      </c>
      <c r="V39" s="115">
        <v>2.3474657999999999E-2</v>
      </c>
      <c r="W39" s="115">
        <f t="shared" si="9"/>
        <v>2.1670693327875069E-2</v>
      </c>
      <c r="X39" s="122">
        <f t="shared" si="10"/>
        <v>6.8137344505500002E-3</v>
      </c>
      <c r="Y39" s="122">
        <f t="shared" si="11"/>
        <v>1.124645293537507E-2</v>
      </c>
      <c r="Z39" s="122">
        <f t="shared" si="12"/>
        <v>3.6105059419499997E-3</v>
      </c>
      <c r="AA39" s="115">
        <v>4.8486511999999999E-3</v>
      </c>
      <c r="AB39" s="115">
        <v>4.028873E-6</v>
      </c>
      <c r="AC39" s="115">
        <v>5.2571709999999997E-5</v>
      </c>
      <c r="AD39" s="115">
        <v>6.8187625000000002E-7</v>
      </c>
      <c r="AE39" s="115">
        <v>1.9010619E-3</v>
      </c>
      <c r="AF39" s="115">
        <v>6.7388913000000002E-6</v>
      </c>
      <c r="AG39" s="115">
        <v>3.1725244000000001E-3</v>
      </c>
      <c r="AH39" s="115">
        <v>2.546188E-5</v>
      </c>
      <c r="AI39" s="115">
        <v>1.9233209999999998E-6</v>
      </c>
      <c r="AJ39" s="115">
        <v>1.4290722E-6</v>
      </c>
      <c r="AK39" s="115">
        <v>4.0088708999999999E-8</v>
      </c>
      <c r="AL39" s="115">
        <v>1.3686607000000001E-10</v>
      </c>
      <c r="AM39" s="115">
        <v>7.9817120999999998E-3</v>
      </c>
      <c r="AN39" s="115">
        <v>5.7804986E-6</v>
      </c>
      <c r="AO39" s="115">
        <v>5.7581438000000001E-5</v>
      </c>
      <c r="AP39" s="115">
        <v>2.8874195000000001E-7</v>
      </c>
      <c r="AQ39" s="115">
        <v>3.6102171999999998E-3</v>
      </c>
    </row>
    <row r="40" spans="1:43" x14ac:dyDescent="0.25">
      <c r="A40" t="s">
        <v>5770</v>
      </c>
      <c r="B40" s="115" t="s">
        <v>190</v>
      </c>
      <c r="C40" s="115">
        <v>5.2097157999999998E-2</v>
      </c>
      <c r="D40" s="115">
        <v>2.9520026000000001E-2</v>
      </c>
      <c r="E40" s="115">
        <v>1.2326236000000001E-2</v>
      </c>
      <c r="F40" s="115">
        <v>1.6799804999999999E-3</v>
      </c>
      <c r="G40" s="115">
        <v>1.1296396E-4</v>
      </c>
      <c r="H40" s="115">
        <v>1.5750058E-3</v>
      </c>
      <c r="I40" s="115">
        <v>3.6651378999999999E-4</v>
      </c>
      <c r="J40" s="115">
        <v>2.1547076999999999E-6</v>
      </c>
      <c r="K40" s="115">
        <v>9.7067424999999993E-5</v>
      </c>
      <c r="L40" s="115">
        <v>6.4172092999999998E-3</v>
      </c>
      <c r="M40" s="115">
        <v>0</v>
      </c>
      <c r="N40" s="115">
        <v>0</v>
      </c>
      <c r="O40" s="52">
        <f t="shared" si="0"/>
        <v>0.21866685925925924</v>
      </c>
      <c r="P40" s="115">
        <v>2.0089687999999999</v>
      </c>
      <c r="Q40" s="115">
        <v>1.7456624000000001</v>
      </c>
      <c r="R40" s="115">
        <v>0.22647136000000001</v>
      </c>
      <c r="S40" s="115">
        <v>7.914008E-7</v>
      </c>
      <c r="T40" s="115">
        <v>7.1629027999999999E-3</v>
      </c>
      <c r="U40" s="115">
        <v>4.0033552000000002E-3</v>
      </c>
      <c r="V40" s="115">
        <v>2.5667957000000002E-2</v>
      </c>
      <c r="W40" s="115">
        <f t="shared" si="9"/>
        <v>2.704863391405837E-2</v>
      </c>
      <c r="X40" s="122">
        <f t="shared" si="10"/>
        <v>8.09895267197E-3</v>
      </c>
      <c r="Y40" s="122">
        <f t="shared" si="11"/>
        <v>1.4595064915638369E-2</v>
      </c>
      <c r="Z40" s="122">
        <f t="shared" si="12"/>
        <v>4.3546163264500002E-3</v>
      </c>
      <c r="AA40" s="115">
        <v>6.0602299000000002E-3</v>
      </c>
      <c r="AB40" s="115">
        <v>5.2618977000000001E-6</v>
      </c>
      <c r="AC40" s="115">
        <v>6.1726310000000006E-5</v>
      </c>
      <c r="AD40" s="115">
        <v>8.8593666999999999E-7</v>
      </c>
      <c r="AE40" s="115">
        <v>1.9634595E-3</v>
      </c>
      <c r="AF40" s="115">
        <v>7.3891276000000003E-6</v>
      </c>
      <c r="AG40" s="115">
        <v>3.9652031000000001E-3</v>
      </c>
      <c r="AH40" s="115">
        <v>2.3420417E-5</v>
      </c>
      <c r="AI40" s="115">
        <v>9.4250376999999999E-7</v>
      </c>
      <c r="AJ40" s="115">
        <v>1.6188646999999999E-6</v>
      </c>
      <c r="AK40" s="115">
        <v>4.6354978E-8</v>
      </c>
      <c r="AL40" s="115">
        <v>1.5609036999999999E-10</v>
      </c>
      <c r="AM40" s="115">
        <v>1.0533865E-2</v>
      </c>
      <c r="AN40" s="115">
        <v>6.3118431000000004E-6</v>
      </c>
      <c r="AO40" s="115">
        <v>6.3656675999999998E-5</v>
      </c>
      <c r="AP40" s="115">
        <v>3.3632644999999998E-7</v>
      </c>
      <c r="AQ40" s="115">
        <v>4.3542800000000003E-3</v>
      </c>
    </row>
    <row r="41" spans="1:43" x14ac:dyDescent="0.25">
      <c r="A41" t="s">
        <v>5770</v>
      </c>
      <c r="B41" s="115" t="s">
        <v>191</v>
      </c>
      <c r="C41" s="115">
        <v>2.9515383999999999E-2</v>
      </c>
      <c r="D41" s="115">
        <v>1.730193E-2</v>
      </c>
      <c r="E41" s="115">
        <v>5.7903716000000001E-3</v>
      </c>
      <c r="F41" s="115">
        <v>8.4586581000000002E-4</v>
      </c>
      <c r="G41" s="115">
        <v>2.7995143999999999E-5</v>
      </c>
      <c r="H41" s="115">
        <v>6.6530725000000005E-4</v>
      </c>
      <c r="I41" s="115">
        <v>2.2468025E-4</v>
      </c>
      <c r="J41" s="115">
        <v>3.2221196E-6</v>
      </c>
      <c r="K41" s="115">
        <v>2.5708135E-4</v>
      </c>
      <c r="L41" s="115">
        <v>4.3989312000000001E-3</v>
      </c>
      <c r="M41" s="115">
        <v>0</v>
      </c>
      <c r="N41" s="115">
        <v>0</v>
      </c>
      <c r="O41" s="52">
        <f t="shared" si="0"/>
        <v>0.12816244444444444</v>
      </c>
      <c r="P41" s="115">
        <v>2.2900518999999999</v>
      </c>
      <c r="Q41" s="115">
        <v>1.4845524999999999</v>
      </c>
      <c r="R41" s="115">
        <v>0.69061534000000002</v>
      </c>
      <c r="S41" s="115">
        <v>1.6374574E-5</v>
      </c>
      <c r="T41" s="115">
        <v>2.3614501999999999E-2</v>
      </c>
      <c r="U41" s="115">
        <v>1.2967017000000001E-2</v>
      </c>
      <c r="V41" s="115">
        <v>7.8286144000000002E-2</v>
      </c>
      <c r="W41" s="115">
        <f t="shared" si="9"/>
        <v>1.8439384279157301E-2</v>
      </c>
      <c r="X41" s="122">
        <f t="shared" si="10"/>
        <v>4.6492497522699992E-3</v>
      </c>
      <c r="Y41" s="122">
        <f t="shared" si="11"/>
        <v>1.0072477660547301E-2</v>
      </c>
      <c r="Z41" s="122">
        <f t="shared" si="12"/>
        <v>3.7176568663399999E-3</v>
      </c>
      <c r="AA41" s="115">
        <v>3.5523162999999999E-3</v>
      </c>
      <c r="AB41" s="115">
        <v>4.0537148999999999E-7</v>
      </c>
      <c r="AC41" s="115">
        <v>1.1186615E-4</v>
      </c>
      <c r="AD41" s="115">
        <v>1.6755377999999999E-7</v>
      </c>
      <c r="AE41" s="115">
        <v>9.6240335000000003E-4</v>
      </c>
      <c r="AF41" s="115">
        <v>2.2091027E-5</v>
      </c>
      <c r="AG41" s="115">
        <v>2.3248252000000001E-3</v>
      </c>
      <c r="AH41" s="115">
        <v>1.1052781999999999E-5</v>
      </c>
      <c r="AI41" s="115">
        <v>3.0823330999999999E-6</v>
      </c>
      <c r="AJ41" s="115">
        <v>2.6937289999999999E-6</v>
      </c>
      <c r="AK41" s="115">
        <v>8.3526873999999997E-8</v>
      </c>
      <c r="AL41" s="115">
        <v>3.3957330000000001E-10</v>
      </c>
      <c r="AM41" s="115">
        <v>7.6249009999999999E-3</v>
      </c>
      <c r="AN41" s="115">
        <v>1.5951412000000001E-5</v>
      </c>
      <c r="AO41" s="115">
        <v>8.9887338000000007E-5</v>
      </c>
      <c r="AP41" s="115">
        <v>7.7336633999999995E-7</v>
      </c>
      <c r="AQ41" s="115">
        <v>3.7168835E-3</v>
      </c>
    </row>
    <row r="42" spans="1:43" x14ac:dyDescent="0.25">
      <c r="A42" t="s">
        <v>5770</v>
      </c>
      <c r="B42" s="115" t="s">
        <v>192</v>
      </c>
      <c r="C42" s="115">
        <v>2.7693503000000001E-2</v>
      </c>
      <c r="D42" s="115">
        <v>1.4584834E-2</v>
      </c>
      <c r="E42" s="115">
        <v>6.5444468999999996E-3</v>
      </c>
      <c r="F42" s="115">
        <v>8.4506212999999996E-4</v>
      </c>
      <c r="G42" s="115">
        <v>7.7485768999999998E-5</v>
      </c>
      <c r="H42" s="115">
        <v>1.1426565000000001E-3</v>
      </c>
      <c r="I42" s="115">
        <v>3.7546697E-4</v>
      </c>
      <c r="J42" s="115">
        <v>1.9582979E-6</v>
      </c>
      <c r="K42" s="115">
        <v>1.6255383999999999E-4</v>
      </c>
      <c r="L42" s="115">
        <v>3.9590381000000003E-3</v>
      </c>
      <c r="M42" s="115">
        <v>0</v>
      </c>
      <c r="N42" s="115">
        <v>0</v>
      </c>
      <c r="O42" s="52">
        <f t="shared" si="0"/>
        <v>0.1080358074074074</v>
      </c>
      <c r="P42" s="115">
        <v>1.5212189</v>
      </c>
      <c r="Q42" s="115">
        <v>1.2785374</v>
      </c>
      <c r="R42" s="115">
        <v>0.20783503</v>
      </c>
      <c r="S42" s="115">
        <v>2.4566271999999999E-5</v>
      </c>
      <c r="T42" s="115">
        <v>7.2291891E-3</v>
      </c>
      <c r="U42" s="115">
        <v>3.7325345999999998E-3</v>
      </c>
      <c r="V42" s="115">
        <v>2.386019E-2</v>
      </c>
      <c r="W42" s="115">
        <f t="shared" si="9"/>
        <v>1.6340523363675578E-2</v>
      </c>
      <c r="X42" s="122">
        <f t="shared" si="10"/>
        <v>4.2465995992899998E-3</v>
      </c>
      <c r="Y42" s="122">
        <f t="shared" si="11"/>
        <v>8.9026516440155797E-3</v>
      </c>
      <c r="Z42" s="122">
        <f t="shared" si="12"/>
        <v>3.1912721203700002E-3</v>
      </c>
      <c r="AA42" s="115">
        <v>2.9945332999999998E-3</v>
      </c>
      <c r="AB42" s="115">
        <v>3.4586715999999999E-6</v>
      </c>
      <c r="AC42" s="115">
        <v>7.5766089999999999E-5</v>
      </c>
      <c r="AD42" s="115">
        <v>5.9903479E-7</v>
      </c>
      <c r="AE42" s="115">
        <v>1.1654783000000001E-3</v>
      </c>
      <c r="AF42" s="115">
        <v>6.7642029000000003E-6</v>
      </c>
      <c r="AG42" s="115">
        <v>1.9597682999999999E-3</v>
      </c>
      <c r="AH42" s="115">
        <v>1.150646E-5</v>
      </c>
      <c r="AI42" s="115">
        <v>3.5495310999999998E-6</v>
      </c>
      <c r="AJ42" s="115">
        <v>1.4873552000000001E-6</v>
      </c>
      <c r="AK42" s="115">
        <v>5.7539809E-8</v>
      </c>
      <c r="AL42" s="115">
        <v>2.2860657999999999E-10</v>
      </c>
      <c r="AM42" s="115">
        <v>6.8450183000000001E-3</v>
      </c>
      <c r="AN42" s="115">
        <v>7.1132532999999997E-6</v>
      </c>
      <c r="AO42" s="115">
        <v>7.4150675999999996E-5</v>
      </c>
      <c r="AP42" s="115">
        <v>4.6602037000000001E-7</v>
      </c>
      <c r="AQ42" s="115">
        <v>3.1908061000000001E-3</v>
      </c>
    </row>
    <row r="43" spans="1:43" x14ac:dyDescent="0.25">
      <c r="A43" t="s">
        <v>5770</v>
      </c>
      <c r="B43" s="115" t="s">
        <v>193</v>
      </c>
      <c r="C43" s="115">
        <v>0.62902435000000001</v>
      </c>
      <c r="D43" s="115">
        <v>0.56430482000000004</v>
      </c>
      <c r="E43" s="115">
        <v>4.6264695000000002E-2</v>
      </c>
      <c r="F43" s="115">
        <v>4.2538675000000003E-3</v>
      </c>
      <c r="G43" s="115">
        <v>1.6802659000000001E-3</v>
      </c>
      <c r="H43" s="115">
        <v>6.0682410999999999E-3</v>
      </c>
      <c r="I43" s="115">
        <v>1.0721254999999999E-3</v>
      </c>
      <c r="J43" s="115">
        <v>3.3017943000000001E-4</v>
      </c>
      <c r="K43" s="115">
        <v>4.0920254999999997E-3</v>
      </c>
      <c r="L43" s="115">
        <v>9.5813256000000003E-4</v>
      </c>
      <c r="M43" s="115">
        <v>0</v>
      </c>
      <c r="N43" s="115">
        <v>0</v>
      </c>
      <c r="O43" s="52">
        <f t="shared" si="0"/>
        <v>4.1800357037037035</v>
      </c>
      <c r="P43" s="115">
        <v>73.718294999999998</v>
      </c>
      <c r="Q43" s="115">
        <v>70.323958000000005</v>
      </c>
      <c r="R43" s="115">
        <v>2.8262056000000002</v>
      </c>
      <c r="S43" s="115">
        <v>7.0645392000000004E-5</v>
      </c>
      <c r="T43" s="115">
        <v>0.11219477999999999</v>
      </c>
      <c r="U43" s="115">
        <v>5.1825166999999998E-2</v>
      </c>
      <c r="V43" s="115">
        <v>0.40404083000000002</v>
      </c>
      <c r="W43" s="115">
        <f t="shared" si="9"/>
        <v>0.38338249600736451</v>
      </c>
      <c r="X43" s="122">
        <f t="shared" si="10"/>
        <v>0.12767873123740001</v>
      </c>
      <c r="Y43" s="122">
        <f t="shared" si="11"/>
        <v>7.9204546635564518E-2</v>
      </c>
      <c r="Z43" s="122">
        <f t="shared" si="12"/>
        <v>0.1764992181344</v>
      </c>
      <c r="AA43" s="115">
        <v>0.11586914</v>
      </c>
      <c r="AB43" s="115">
        <v>2.9486239999999998E-5</v>
      </c>
      <c r="AC43" s="115">
        <v>9.477935E-4</v>
      </c>
      <c r="AD43" s="115">
        <v>4.9043464000000004E-6</v>
      </c>
      <c r="AE43" s="115">
        <v>1.0737505E-2</v>
      </c>
      <c r="AF43" s="115">
        <v>8.9902151000000001E-5</v>
      </c>
      <c r="AG43" s="115">
        <v>7.5834756000000003E-2</v>
      </c>
      <c r="AH43" s="115">
        <v>7.1459334999999998E-5</v>
      </c>
      <c r="AI43" s="115">
        <v>6.6276911000000004E-6</v>
      </c>
      <c r="AJ43" s="115">
        <v>2.6408394E-5</v>
      </c>
      <c r="AK43" s="115">
        <v>7.1789413000000003E-7</v>
      </c>
      <c r="AL43" s="115">
        <v>4.0113345000000002E-9</v>
      </c>
      <c r="AM43" s="115">
        <v>1.11907E-3</v>
      </c>
      <c r="AN43" s="115">
        <v>1.5091531000000001E-4</v>
      </c>
      <c r="AO43" s="115">
        <v>1.9945879999999998E-3</v>
      </c>
      <c r="AP43" s="115">
        <v>9.2581343999999998E-6</v>
      </c>
      <c r="AQ43" s="115">
        <v>0.17648996</v>
      </c>
    </row>
    <row r="44" spans="1:43" x14ac:dyDescent="0.25">
      <c r="A44" t="s">
        <v>5770</v>
      </c>
      <c r="B44" s="115" t="s">
        <v>194</v>
      </c>
      <c r="C44" s="115">
        <v>0.63337816000000002</v>
      </c>
      <c r="D44" s="115">
        <v>0.56556963999999998</v>
      </c>
      <c r="E44" s="115">
        <v>4.5907282000000001E-2</v>
      </c>
      <c r="F44" s="115">
        <v>5.7421714E-3</v>
      </c>
      <c r="G44" s="115">
        <v>1.7046178999999999E-3</v>
      </c>
      <c r="H44" s="115">
        <v>5.7274426000000003E-3</v>
      </c>
      <c r="I44" s="115">
        <v>1.1223469000000001E-3</v>
      </c>
      <c r="J44" s="115">
        <v>3.2927078000000002E-4</v>
      </c>
      <c r="K44" s="115">
        <v>6.3172513E-3</v>
      </c>
      <c r="L44" s="115">
        <v>9.5813256000000003E-4</v>
      </c>
      <c r="M44" s="115">
        <v>0</v>
      </c>
      <c r="N44" s="115">
        <v>0</v>
      </c>
      <c r="O44" s="52">
        <f t="shared" si="0"/>
        <v>4.1894047407407404</v>
      </c>
      <c r="P44" s="115">
        <v>73.481622999999999</v>
      </c>
      <c r="Q44" s="115">
        <v>70.237055999999995</v>
      </c>
      <c r="R44" s="115">
        <v>2.6972458000000001</v>
      </c>
      <c r="S44" s="115">
        <v>7.3397078999999998E-5</v>
      </c>
      <c r="T44" s="115">
        <v>0.10426058000000001</v>
      </c>
      <c r="U44" s="115">
        <v>4.9102386999999997E-2</v>
      </c>
      <c r="V44" s="115">
        <v>0.39388521999999998</v>
      </c>
      <c r="W44" s="115">
        <f t="shared" si="9"/>
        <v>0.38305727972360365</v>
      </c>
      <c r="X44" s="122">
        <f t="shared" si="10"/>
        <v>0.12742271965610003</v>
      </c>
      <c r="Y44" s="122">
        <f t="shared" si="11"/>
        <v>7.935252285350361E-2</v>
      </c>
      <c r="Z44" s="122">
        <f t="shared" si="12"/>
        <v>0.17628203721400001</v>
      </c>
      <c r="AA44" s="115">
        <v>0.1161288</v>
      </c>
      <c r="AB44" s="115">
        <v>2.9497339999999999E-5</v>
      </c>
      <c r="AC44" s="115">
        <v>7.5995885E-4</v>
      </c>
      <c r="AD44" s="115">
        <v>4.8977850999999997E-6</v>
      </c>
      <c r="AE44" s="115">
        <v>1.0414036E-2</v>
      </c>
      <c r="AF44" s="115">
        <v>8.5529681000000003E-5</v>
      </c>
      <c r="AG44" s="115">
        <v>7.6004618999999995E-2</v>
      </c>
      <c r="AH44" s="115">
        <v>7.1058450999999997E-5</v>
      </c>
      <c r="AI44" s="115">
        <v>5.7991954999999997E-6</v>
      </c>
      <c r="AJ44" s="115">
        <v>2.6541696999999999E-5</v>
      </c>
      <c r="AK44" s="115">
        <v>5.8628697999999999E-7</v>
      </c>
      <c r="AL44" s="115">
        <v>3.5730236E-9</v>
      </c>
      <c r="AM44" s="115">
        <v>1.0952551000000001E-3</v>
      </c>
      <c r="AN44" s="115">
        <v>1.5594894999999999E-4</v>
      </c>
      <c r="AO44" s="115">
        <v>1.9927106000000002E-3</v>
      </c>
      <c r="AP44" s="115">
        <v>1.0507214E-5</v>
      </c>
      <c r="AQ44" s="115">
        <v>0.17627153000000001</v>
      </c>
    </row>
    <row r="45" spans="1:43" x14ac:dyDescent="0.25">
      <c r="A45" t="s">
        <v>5770</v>
      </c>
      <c r="B45" s="115" t="s">
        <v>195</v>
      </c>
      <c r="C45" s="115">
        <v>0.11613651</v>
      </c>
      <c r="D45" s="115">
        <v>5.3438158999999999E-2</v>
      </c>
      <c r="E45" s="115">
        <v>3.6664149E-2</v>
      </c>
      <c r="F45" s="115">
        <v>7.6294251999999996E-3</v>
      </c>
      <c r="G45" s="115">
        <v>9.1171668999999995E-5</v>
      </c>
      <c r="H45" s="115">
        <v>1.2946591999999999E-3</v>
      </c>
      <c r="I45" s="115">
        <v>8.3155485000000005E-4</v>
      </c>
      <c r="J45" s="115">
        <v>9.3344699999999998E-6</v>
      </c>
      <c r="K45" s="115">
        <v>1.2568302000000001E-3</v>
      </c>
      <c r="L45" s="115">
        <v>1.4921230000000001E-2</v>
      </c>
      <c r="M45" s="115">
        <v>0</v>
      </c>
      <c r="N45" s="115">
        <v>0</v>
      </c>
      <c r="O45" s="52">
        <f t="shared" si="0"/>
        <v>0.39583821481481479</v>
      </c>
      <c r="P45" s="115">
        <v>3.1651009000000001</v>
      </c>
      <c r="Q45" s="115">
        <v>2.9570679000000002</v>
      </c>
      <c r="R45" s="115">
        <v>0.17010597</v>
      </c>
      <c r="S45" s="115">
        <v>8.9154648000000007E-5</v>
      </c>
      <c r="T45" s="115">
        <v>1.06196E-2</v>
      </c>
      <c r="U45" s="115">
        <v>2.8939827E-3</v>
      </c>
      <c r="V45" s="115">
        <v>2.4324324000000001E-2</v>
      </c>
      <c r="W45" s="115">
        <f t="shared" si="9"/>
        <v>0.12817097557445431</v>
      </c>
      <c r="X45" s="122">
        <f t="shared" si="10"/>
        <v>1.612234477212E-2</v>
      </c>
      <c r="Y45" s="122">
        <f t="shared" si="11"/>
        <v>0.1046429790485343</v>
      </c>
      <c r="Z45" s="122">
        <f t="shared" si="12"/>
        <v>7.4056517537999999E-3</v>
      </c>
      <c r="AA45" s="115">
        <v>1.0969711E-2</v>
      </c>
      <c r="AB45" s="115">
        <v>1.2827262E-6</v>
      </c>
      <c r="AC45" s="115">
        <v>3.7597462000000002E-4</v>
      </c>
      <c r="AD45" s="115">
        <v>2.3305572000000001E-7</v>
      </c>
      <c r="AE45" s="115">
        <v>4.7698755000000004E-3</v>
      </c>
      <c r="AF45" s="115">
        <v>5.2678702000000003E-6</v>
      </c>
      <c r="AG45" s="115">
        <v>7.1766716999999997E-3</v>
      </c>
      <c r="AH45" s="115">
        <v>8.1462126999999994E-5</v>
      </c>
      <c r="AI45" s="115">
        <v>1.0919541E-5</v>
      </c>
      <c r="AJ45" s="115">
        <v>5.4367530999999999E-6</v>
      </c>
      <c r="AK45" s="115">
        <v>2.7669397000000003E-7</v>
      </c>
      <c r="AL45" s="115">
        <v>1.1554643E-9</v>
      </c>
      <c r="AM45" s="115">
        <v>9.7038460000000007E-2</v>
      </c>
      <c r="AN45" s="115">
        <v>2.4283988E-5</v>
      </c>
      <c r="AO45" s="115">
        <v>3.0546708999999999E-4</v>
      </c>
      <c r="AP45" s="115">
        <v>2.9230538000000001E-6</v>
      </c>
      <c r="AQ45" s="115">
        <v>7.4027286999999997E-3</v>
      </c>
    </row>
    <row r="46" spans="1:43" x14ac:dyDescent="0.25">
      <c r="A46" t="s">
        <v>5770</v>
      </c>
      <c r="B46" s="115" t="s">
        <v>196</v>
      </c>
      <c r="C46" s="115">
        <v>9.2766155000000003E-2</v>
      </c>
      <c r="D46" s="115">
        <v>3.5360019999999999E-2</v>
      </c>
      <c r="E46" s="115">
        <v>3.9420138E-2</v>
      </c>
      <c r="F46" s="115">
        <v>-5.6932880999999999E-3</v>
      </c>
      <c r="G46" s="115">
        <v>9.1541598000000006E-5</v>
      </c>
      <c r="H46" s="115">
        <v>1.1551776000000001E-3</v>
      </c>
      <c r="I46" s="115">
        <v>1.0796584E-3</v>
      </c>
      <c r="J46" s="115">
        <v>8.7302783999999997E-6</v>
      </c>
      <c r="K46" s="115">
        <v>1.1881194E-3</v>
      </c>
      <c r="L46" s="115">
        <v>2.0156059E-2</v>
      </c>
      <c r="M46" s="115">
        <v>0</v>
      </c>
      <c r="N46" s="115">
        <v>0</v>
      </c>
      <c r="O46" s="52">
        <f t="shared" si="0"/>
        <v>0.26192607407407403</v>
      </c>
      <c r="P46" s="115">
        <v>3.0400586999999999</v>
      </c>
      <c r="Q46" s="115">
        <v>2.8113798000000001</v>
      </c>
      <c r="R46" s="115">
        <v>0.18922754</v>
      </c>
      <c r="S46" s="115">
        <v>1.3685802000000001E-4</v>
      </c>
      <c r="T46" s="115">
        <v>1.0969458E-2</v>
      </c>
      <c r="U46" s="115">
        <v>3.2479694E-3</v>
      </c>
      <c r="V46" s="115">
        <v>2.5097059000000001E-2</v>
      </c>
      <c r="W46" s="115">
        <f t="shared" si="9"/>
        <v>0.16334480707373703</v>
      </c>
      <c r="X46" s="122">
        <f t="shared" si="10"/>
        <v>1.2530690585289999E-2</v>
      </c>
      <c r="Y46" s="122">
        <f t="shared" si="11"/>
        <v>0.14377544044414703</v>
      </c>
      <c r="Z46" s="122">
        <f t="shared" si="12"/>
        <v>7.0386760443000001E-3</v>
      </c>
      <c r="AA46" s="115">
        <v>7.2594412000000002E-3</v>
      </c>
      <c r="AB46" s="115">
        <v>1.2421257E-6</v>
      </c>
      <c r="AC46" s="115">
        <v>1.6560075E-4</v>
      </c>
      <c r="AD46" s="115">
        <v>2.3326919E-7</v>
      </c>
      <c r="AE46" s="115">
        <v>5.0982129999999999E-3</v>
      </c>
      <c r="AF46" s="115">
        <v>5.9602404000000001E-6</v>
      </c>
      <c r="AG46" s="115">
        <v>4.7502163000000003E-3</v>
      </c>
      <c r="AH46" s="115">
        <v>8.7506156999999995E-5</v>
      </c>
      <c r="AI46" s="115">
        <v>1.5022639000000001E-5</v>
      </c>
      <c r="AJ46" s="115">
        <v>4.3034404000000002E-6</v>
      </c>
      <c r="AK46" s="115">
        <v>1.3921113999999999E-7</v>
      </c>
      <c r="AL46" s="115">
        <v>7.2160700999999997E-10</v>
      </c>
      <c r="AM46" s="115">
        <v>0.13851737</v>
      </c>
      <c r="AN46" s="115">
        <v>2.9146645E-5</v>
      </c>
      <c r="AO46" s="115">
        <v>3.7173532999999997E-4</v>
      </c>
      <c r="AP46" s="115">
        <v>3.2369443000000001E-6</v>
      </c>
      <c r="AQ46" s="115">
        <v>7.0354390999999997E-3</v>
      </c>
    </row>
    <row r="47" spans="1:43" x14ac:dyDescent="0.25">
      <c r="A47" t="s">
        <v>5770</v>
      </c>
      <c r="B47" s="115" t="s">
        <v>197</v>
      </c>
      <c r="C47" s="115">
        <v>6.5257341999999996E-2</v>
      </c>
      <c r="D47" s="115">
        <v>4.4766638999999997E-2</v>
      </c>
      <c r="E47" s="115">
        <v>1.331266E-2</v>
      </c>
      <c r="F47" s="115">
        <v>4.4639639000000004E-3</v>
      </c>
      <c r="G47" s="115">
        <v>7.9562104999999995E-5</v>
      </c>
      <c r="H47" s="115">
        <v>1.4166782000000001E-3</v>
      </c>
      <c r="I47" s="115">
        <v>6.0146558999999995E-4</v>
      </c>
      <c r="J47" s="115">
        <v>8.5891036999999999E-6</v>
      </c>
      <c r="K47" s="115">
        <v>6.0778437000000003E-4</v>
      </c>
      <c r="L47" s="115">
        <v>0</v>
      </c>
      <c r="M47" s="115">
        <v>0</v>
      </c>
      <c r="N47" s="115">
        <v>0</v>
      </c>
      <c r="O47" s="52">
        <f t="shared" si="0"/>
        <v>0.33160473333333329</v>
      </c>
      <c r="P47" s="115">
        <v>5.2190254999999999</v>
      </c>
      <c r="Q47" s="115">
        <v>3.6657052000000001</v>
      </c>
      <c r="R47" s="115">
        <v>1.3313192</v>
      </c>
      <c r="S47" s="115">
        <v>2.5185480999999999E-5</v>
      </c>
      <c r="T47" s="115">
        <v>4.5661028999999999E-2</v>
      </c>
      <c r="U47" s="115">
        <v>2.4942051999999999E-2</v>
      </c>
      <c r="V47" s="115">
        <v>0.15137284000000001</v>
      </c>
      <c r="W47" s="115">
        <f t="shared" si="9"/>
        <v>4.0457040200871493E-2</v>
      </c>
      <c r="X47" s="122">
        <f t="shared" si="10"/>
        <v>1.1684346540549997E-2</v>
      </c>
      <c r="Y47" s="122">
        <f t="shared" si="11"/>
        <v>1.9595774421921498E-2</v>
      </c>
      <c r="Z47" s="122">
        <f t="shared" si="12"/>
        <v>9.1769192383999998E-3</v>
      </c>
      <c r="AA47" s="115">
        <v>9.1909855999999998E-3</v>
      </c>
      <c r="AB47" s="115">
        <v>1.1236787999999999E-6</v>
      </c>
      <c r="AC47" s="115">
        <v>2.6071306999999997E-4</v>
      </c>
      <c r="AD47" s="115">
        <v>4.0921174999999999E-7</v>
      </c>
      <c r="AE47" s="115">
        <v>2.1886293999999998E-3</v>
      </c>
      <c r="AF47" s="115">
        <v>4.2485579999999997E-5</v>
      </c>
      <c r="AG47" s="115">
        <v>6.0147509E-3</v>
      </c>
      <c r="AH47" s="115">
        <v>2.5459204999999999E-5</v>
      </c>
      <c r="AI47" s="115">
        <v>5.5622696999999999E-6</v>
      </c>
      <c r="AJ47" s="115">
        <v>1.4130588E-5</v>
      </c>
      <c r="AK47" s="115">
        <v>1.9354395999999999E-7</v>
      </c>
      <c r="AL47" s="115">
        <v>1.1542615E-9</v>
      </c>
      <c r="AM47" s="115">
        <v>1.3259129999999999E-2</v>
      </c>
      <c r="AN47" s="115">
        <v>3.3655131000000001E-5</v>
      </c>
      <c r="AO47" s="115">
        <v>2.4289162999999999E-4</v>
      </c>
      <c r="AP47" s="115">
        <v>1.7789384E-6</v>
      </c>
      <c r="AQ47" s="115">
        <v>9.1751403000000006E-3</v>
      </c>
    </row>
    <row r="48" spans="1:43" x14ac:dyDescent="0.25">
      <c r="A48" t="s">
        <v>5770</v>
      </c>
      <c r="B48" s="115" t="s">
        <v>198</v>
      </c>
      <c r="C48" s="115">
        <v>3.6703922999999999E-2</v>
      </c>
      <c r="D48" s="115">
        <v>2.3119143000000002E-2</v>
      </c>
      <c r="E48" s="115">
        <v>7.9052234999999992E-3</v>
      </c>
      <c r="F48" s="115">
        <v>4.4458681E-3</v>
      </c>
      <c r="G48" s="115">
        <v>4.8087095999999998E-5</v>
      </c>
      <c r="H48" s="115">
        <v>3.8361317000000001E-4</v>
      </c>
      <c r="I48" s="115">
        <v>4.5819460000000003E-4</v>
      </c>
      <c r="J48" s="115">
        <v>4.2338372000000003E-6</v>
      </c>
      <c r="K48" s="115">
        <v>3.3956043E-4</v>
      </c>
      <c r="L48" s="115">
        <v>0</v>
      </c>
      <c r="M48" s="115">
        <v>0</v>
      </c>
      <c r="N48" s="115">
        <v>0</v>
      </c>
      <c r="O48" s="52">
        <f t="shared" si="0"/>
        <v>0.1712529111111111</v>
      </c>
      <c r="P48" s="115">
        <v>1.7729760999999999</v>
      </c>
      <c r="Q48" s="115">
        <v>1.7158951</v>
      </c>
      <c r="R48" s="115">
        <v>4.6943198999999998E-2</v>
      </c>
      <c r="S48" s="115">
        <v>2.4414469E-5</v>
      </c>
      <c r="T48" s="115">
        <v>2.7536092999999998E-3</v>
      </c>
      <c r="U48" s="115">
        <v>8.0822109999999995E-4</v>
      </c>
      <c r="V48" s="115">
        <v>6.5516155E-3</v>
      </c>
      <c r="W48" s="115">
        <f t="shared" si="9"/>
        <v>2.6832362646406083E-2</v>
      </c>
      <c r="X48" s="122">
        <f t="shared" si="10"/>
        <v>5.9965335401200009E-3</v>
      </c>
      <c r="Y48" s="122">
        <f t="shared" si="11"/>
        <v>1.6543711296296081E-2</v>
      </c>
      <c r="Z48" s="122">
        <f t="shared" si="12"/>
        <v>4.2921178099900002E-3</v>
      </c>
      <c r="AA48" s="115">
        <v>4.7463341000000001E-3</v>
      </c>
      <c r="AB48" s="115">
        <v>7.3558247000000004E-7</v>
      </c>
      <c r="AC48" s="115">
        <v>1.2671178999999999E-4</v>
      </c>
      <c r="AD48" s="115">
        <v>1.5054905E-7</v>
      </c>
      <c r="AE48" s="115">
        <v>1.1211715E-3</v>
      </c>
      <c r="AF48" s="115">
        <v>1.4300186E-6</v>
      </c>
      <c r="AG48" s="115">
        <v>3.1057103999999999E-3</v>
      </c>
      <c r="AH48" s="115">
        <v>1.6596840999999999E-5</v>
      </c>
      <c r="AI48" s="115">
        <v>5.4703310999999997E-6</v>
      </c>
      <c r="AJ48" s="115">
        <v>1.0596687000000001E-5</v>
      </c>
      <c r="AK48" s="115">
        <v>1.0069930999999999E-7</v>
      </c>
      <c r="AL48" s="115">
        <v>7.8188607999999999E-10</v>
      </c>
      <c r="AM48" s="115">
        <v>1.3205987000000001E-2</v>
      </c>
      <c r="AN48" s="115">
        <v>1.0256136E-5</v>
      </c>
      <c r="AO48" s="115">
        <v>1.8899242E-4</v>
      </c>
      <c r="AP48" s="115">
        <v>8.3290999000000003E-7</v>
      </c>
      <c r="AQ48" s="115">
        <v>4.2912849000000001E-3</v>
      </c>
    </row>
    <row r="49" spans="1:43" x14ac:dyDescent="0.25">
      <c r="A49" t="s">
        <v>5770</v>
      </c>
      <c r="B49" s="115" t="s">
        <v>199</v>
      </c>
      <c r="C49" s="115">
        <v>4.6452173999999999E-2</v>
      </c>
      <c r="D49" s="115">
        <v>3.0509683999999999E-2</v>
      </c>
      <c r="E49" s="115">
        <v>9.7513437999999994E-3</v>
      </c>
      <c r="F49" s="115">
        <v>4.4520460999999999E-3</v>
      </c>
      <c r="G49" s="115">
        <v>5.8832790000000003E-5</v>
      </c>
      <c r="H49" s="115">
        <v>7.3630570000000005E-4</v>
      </c>
      <c r="I49" s="115">
        <v>5.0710789000000004E-4</v>
      </c>
      <c r="J49" s="115">
        <v>5.7207424999999997E-6</v>
      </c>
      <c r="K49" s="115">
        <v>4.3113314999999999E-4</v>
      </c>
      <c r="L49" s="115">
        <v>0</v>
      </c>
      <c r="M49" s="115">
        <v>0</v>
      </c>
      <c r="N49" s="115">
        <v>0</v>
      </c>
      <c r="O49" s="52">
        <f t="shared" si="0"/>
        <v>0.22599765925925924</v>
      </c>
      <c r="P49" s="115">
        <v>2.9494710999999998</v>
      </c>
      <c r="Q49" s="115">
        <v>2.3815680000000001</v>
      </c>
      <c r="R49" s="115">
        <v>0.48543428</v>
      </c>
      <c r="S49" s="115">
        <v>2.4677696000000002E-5</v>
      </c>
      <c r="T49" s="115">
        <v>1.7402372999999999E-2</v>
      </c>
      <c r="U49" s="115">
        <v>9.0476072000000001E-3</v>
      </c>
      <c r="V49" s="115">
        <v>5.5994158000000002E-2</v>
      </c>
      <c r="W49" s="115">
        <f t="shared" si="9"/>
        <v>3.1483881789686523E-2</v>
      </c>
      <c r="X49" s="122">
        <f t="shared" si="10"/>
        <v>7.9383756486299997E-3</v>
      </c>
      <c r="Y49" s="122">
        <f t="shared" si="11"/>
        <v>1.7585697653156519E-2</v>
      </c>
      <c r="Z49" s="122">
        <f t="shared" si="12"/>
        <v>5.9598084879000004E-3</v>
      </c>
      <c r="AA49" s="115">
        <v>6.2637559000000001E-3</v>
      </c>
      <c r="AB49" s="115">
        <v>8.6808010000000002E-7</v>
      </c>
      <c r="AC49" s="115">
        <v>1.7246036000000001E-4</v>
      </c>
      <c r="AD49" s="115">
        <v>2.3885753E-7</v>
      </c>
      <c r="AE49" s="115">
        <v>1.4856059E-3</v>
      </c>
      <c r="AF49" s="115">
        <v>1.5446551000000001E-5</v>
      </c>
      <c r="AG49" s="115">
        <v>4.0988685E-3</v>
      </c>
      <c r="AH49" s="115">
        <v>1.9622486999999998E-5</v>
      </c>
      <c r="AI49" s="115">
        <v>5.5017193000000003E-6</v>
      </c>
      <c r="AJ49" s="115">
        <v>1.1803175000000001E-5</v>
      </c>
      <c r="AK49" s="115">
        <v>1.3239683999999999E-7</v>
      </c>
      <c r="AL49" s="115">
        <v>9.0901652000000004E-10</v>
      </c>
      <c r="AM49" s="115">
        <v>1.3224130000000001E-2</v>
      </c>
      <c r="AN49" s="115">
        <v>1.8244646000000001E-5</v>
      </c>
      <c r="AO49" s="115">
        <v>2.0739382E-4</v>
      </c>
      <c r="AP49" s="115">
        <v>1.1558879E-6</v>
      </c>
      <c r="AQ49" s="115">
        <v>5.9586526000000003E-3</v>
      </c>
    </row>
    <row r="50" spans="1:43" x14ac:dyDescent="0.25">
      <c r="A50" t="s">
        <v>5770</v>
      </c>
      <c r="B50" s="115" t="s">
        <v>200</v>
      </c>
      <c r="C50" s="115">
        <v>6.5257341999999996E-2</v>
      </c>
      <c r="D50" s="115">
        <v>4.4766638999999997E-2</v>
      </c>
      <c r="E50" s="115">
        <v>1.331266E-2</v>
      </c>
      <c r="F50" s="115">
        <v>4.4639639000000004E-3</v>
      </c>
      <c r="G50" s="115">
        <v>7.9562104999999995E-5</v>
      </c>
      <c r="H50" s="115">
        <v>1.4166782000000001E-3</v>
      </c>
      <c r="I50" s="115">
        <v>6.0146558999999995E-4</v>
      </c>
      <c r="J50" s="115">
        <v>8.5891036999999999E-6</v>
      </c>
      <c r="K50" s="115">
        <v>6.0778437000000003E-4</v>
      </c>
      <c r="L50" s="115">
        <v>0</v>
      </c>
      <c r="M50" s="115">
        <v>0</v>
      </c>
      <c r="N50" s="115">
        <v>0</v>
      </c>
      <c r="O50" s="52">
        <f t="shared" si="0"/>
        <v>0.33160473333333329</v>
      </c>
      <c r="P50" s="115">
        <v>5.2190254999999999</v>
      </c>
      <c r="Q50" s="115">
        <v>3.6657052000000001</v>
      </c>
      <c r="R50" s="115">
        <v>1.3313192</v>
      </c>
      <c r="S50" s="115">
        <v>2.5185480999999999E-5</v>
      </c>
      <c r="T50" s="115">
        <v>4.5661028999999999E-2</v>
      </c>
      <c r="U50" s="115">
        <v>2.4942051999999999E-2</v>
      </c>
      <c r="V50" s="115">
        <v>0.15137284000000001</v>
      </c>
      <c r="W50" s="115">
        <f t="shared" si="9"/>
        <v>4.0457040200871493E-2</v>
      </c>
      <c r="X50" s="122">
        <f t="shared" si="10"/>
        <v>1.1684346540549997E-2</v>
      </c>
      <c r="Y50" s="122">
        <f t="shared" si="11"/>
        <v>1.9595774421921498E-2</v>
      </c>
      <c r="Z50" s="122">
        <f t="shared" si="12"/>
        <v>9.1769192383999998E-3</v>
      </c>
      <c r="AA50" s="115">
        <v>9.1909855999999998E-3</v>
      </c>
      <c r="AB50" s="115">
        <v>1.1236787999999999E-6</v>
      </c>
      <c r="AC50" s="115">
        <v>2.6071306999999997E-4</v>
      </c>
      <c r="AD50" s="115">
        <v>4.0921174999999999E-7</v>
      </c>
      <c r="AE50" s="115">
        <v>2.1886293999999998E-3</v>
      </c>
      <c r="AF50" s="115">
        <v>4.2485579999999997E-5</v>
      </c>
      <c r="AG50" s="115">
        <v>6.0147509E-3</v>
      </c>
      <c r="AH50" s="115">
        <v>2.5459204999999999E-5</v>
      </c>
      <c r="AI50" s="115">
        <v>5.5622696999999999E-6</v>
      </c>
      <c r="AJ50" s="115">
        <v>1.4130588E-5</v>
      </c>
      <c r="AK50" s="115">
        <v>1.9354395999999999E-7</v>
      </c>
      <c r="AL50" s="115">
        <v>1.1542615E-9</v>
      </c>
      <c r="AM50" s="115">
        <v>1.3259129999999999E-2</v>
      </c>
      <c r="AN50" s="115">
        <v>3.3655131000000001E-5</v>
      </c>
      <c r="AO50" s="115">
        <v>2.4289162999999999E-4</v>
      </c>
      <c r="AP50" s="115">
        <v>1.7789384E-6</v>
      </c>
      <c r="AQ50" s="115">
        <v>9.1751403000000006E-3</v>
      </c>
    </row>
    <row r="51" spans="1:43" x14ac:dyDescent="0.25">
      <c r="A51" t="s">
        <v>5770</v>
      </c>
      <c r="B51" s="115" t="s">
        <v>201</v>
      </c>
      <c r="C51" s="115">
        <v>0.12007749</v>
      </c>
      <c r="D51" s="115">
        <v>6.1354652000000003E-2</v>
      </c>
      <c r="E51" s="115">
        <v>3.0898088000000001E-2</v>
      </c>
      <c r="F51" s="115">
        <v>5.3987512000000003E-3</v>
      </c>
      <c r="G51" s="115">
        <v>5.8516464999999999E-5</v>
      </c>
      <c r="H51" s="115">
        <v>5.6020243999999996E-4</v>
      </c>
      <c r="I51" s="115">
        <v>1.0221618E-3</v>
      </c>
      <c r="J51" s="115">
        <v>2.7752299000000002E-6</v>
      </c>
      <c r="K51" s="115">
        <v>3.9384115000000002E-4</v>
      </c>
      <c r="L51" s="115">
        <v>2.0388499000000001E-2</v>
      </c>
      <c r="M51" s="115">
        <v>0</v>
      </c>
      <c r="N51" s="115">
        <v>0</v>
      </c>
      <c r="O51" s="52">
        <f t="shared" si="0"/>
        <v>0.4544789037037037</v>
      </c>
      <c r="P51" s="115">
        <v>2.1911394</v>
      </c>
      <c r="Q51" s="115">
        <v>2.0835572999999998</v>
      </c>
      <c r="R51" s="115">
        <v>8.9282851999999996E-2</v>
      </c>
      <c r="S51" s="115">
        <v>1.4208425000000001E-4</v>
      </c>
      <c r="T51" s="115">
        <v>4.9290185999999996E-3</v>
      </c>
      <c r="U51" s="115">
        <v>1.2637906000000001E-3</v>
      </c>
      <c r="V51" s="115">
        <v>1.1964364E-2</v>
      </c>
      <c r="W51" s="115">
        <f t="shared" si="9"/>
        <v>0.16294041420952432</v>
      </c>
      <c r="X51" s="122">
        <f t="shared" si="10"/>
        <v>1.6670335190809998E-2</v>
      </c>
      <c r="Y51" s="122">
        <f t="shared" si="11"/>
        <v>0.14106105715126432</v>
      </c>
      <c r="Z51" s="122">
        <f t="shared" si="12"/>
        <v>5.2090218674499993E-3</v>
      </c>
      <c r="AA51" s="115">
        <v>1.2593989999999999E-2</v>
      </c>
      <c r="AB51" s="115">
        <v>9.2169018999999999E-7</v>
      </c>
      <c r="AC51" s="115">
        <v>1.8324532999999999E-4</v>
      </c>
      <c r="AD51" s="115">
        <v>1.8167491999999999E-7</v>
      </c>
      <c r="AE51" s="115">
        <v>3.8894259E-3</v>
      </c>
      <c r="AF51" s="115">
        <v>2.5705957000000001E-6</v>
      </c>
      <c r="AG51" s="115">
        <v>8.2384251000000002E-3</v>
      </c>
      <c r="AH51" s="115">
        <v>6.8435086E-5</v>
      </c>
      <c r="AI51" s="115">
        <v>2.2244680999999999E-5</v>
      </c>
      <c r="AJ51" s="115">
        <v>3.8446860999999998E-6</v>
      </c>
      <c r="AK51" s="115">
        <v>1.6410566999999999E-7</v>
      </c>
      <c r="AL51" s="115">
        <v>7.3549432000000002E-10</v>
      </c>
      <c r="AM51" s="115">
        <v>0.13235854</v>
      </c>
      <c r="AN51" s="115">
        <v>1.8615916999999999E-5</v>
      </c>
      <c r="AO51" s="115">
        <v>3.5078684000000002E-4</v>
      </c>
      <c r="AP51" s="115">
        <v>9.781674500000001E-7</v>
      </c>
      <c r="AQ51" s="115">
        <v>5.2080436999999997E-3</v>
      </c>
    </row>
    <row r="52" spans="1:43" x14ac:dyDescent="0.25">
      <c r="A52" t="s">
        <v>5770</v>
      </c>
      <c r="B52" s="115" t="s">
        <v>202</v>
      </c>
      <c r="C52" s="115">
        <v>3.0263023E-2</v>
      </c>
      <c r="D52" s="115">
        <v>1.5338341E-2</v>
      </c>
      <c r="E52" s="115">
        <v>7.0176251E-3</v>
      </c>
      <c r="F52" s="115">
        <v>4.0884203000000003E-3</v>
      </c>
      <c r="G52" s="115">
        <v>2.2313209E-5</v>
      </c>
      <c r="H52" s="115">
        <v>3.5062055000000003E-4</v>
      </c>
      <c r="I52" s="115">
        <v>1.7151509000000001E-4</v>
      </c>
      <c r="J52" s="115">
        <v>2.4269863000000001E-6</v>
      </c>
      <c r="K52" s="115">
        <v>3.1266760999999998E-4</v>
      </c>
      <c r="L52" s="115">
        <v>2.9590926000000002E-3</v>
      </c>
      <c r="M52" s="115">
        <v>0</v>
      </c>
      <c r="N52" s="115">
        <v>0</v>
      </c>
      <c r="O52" s="52">
        <f t="shared" si="0"/>
        <v>0.11361734074074073</v>
      </c>
      <c r="P52" s="115">
        <v>0.85885305000000001</v>
      </c>
      <c r="Q52" s="115">
        <v>0.75702358000000003</v>
      </c>
      <c r="R52" s="115">
        <v>8.5402460999999999E-2</v>
      </c>
      <c r="S52" s="115">
        <v>1.6247567999999999E-5</v>
      </c>
      <c r="T52" s="115">
        <v>3.9837526999999999E-3</v>
      </c>
      <c r="U52" s="115">
        <v>1.5231610000000001E-3</v>
      </c>
      <c r="V52" s="115">
        <v>1.0903846999999999E-2</v>
      </c>
      <c r="W52" s="115">
        <f t="shared" si="9"/>
        <v>2.137599955502591E-2</v>
      </c>
      <c r="X52" s="122">
        <f t="shared" si="10"/>
        <v>4.1932859939039996E-3</v>
      </c>
      <c r="Y52" s="122">
        <f t="shared" si="11"/>
        <v>1.5286530076771911E-2</v>
      </c>
      <c r="Z52" s="122">
        <f t="shared" si="12"/>
        <v>1.8961834843500001E-3</v>
      </c>
      <c r="AA52" s="115">
        <v>3.1485632000000001E-3</v>
      </c>
      <c r="AB52" s="115">
        <v>3.0349319E-7</v>
      </c>
      <c r="AC52" s="115">
        <v>9.2579385999999998E-5</v>
      </c>
      <c r="AD52" s="115">
        <v>6.2940413999999999E-8</v>
      </c>
      <c r="AE52" s="115">
        <v>9.4911466E-4</v>
      </c>
      <c r="AF52" s="115">
        <v>2.6623143000000001E-6</v>
      </c>
      <c r="AG52" s="115">
        <v>2.0597978000000002E-3</v>
      </c>
      <c r="AH52" s="115">
        <v>1.539543E-5</v>
      </c>
      <c r="AI52" s="115">
        <v>2.8002841E-6</v>
      </c>
      <c r="AJ52" s="115">
        <v>1.3469742999999999E-6</v>
      </c>
      <c r="AK52" s="115">
        <v>6.6605555999999998E-8</v>
      </c>
      <c r="AL52" s="115">
        <v>2.7521590999999999E-10</v>
      </c>
      <c r="AM52" s="115">
        <v>1.3136448E-2</v>
      </c>
      <c r="AN52" s="115">
        <v>6.1953085999999996E-6</v>
      </c>
      <c r="AO52" s="115">
        <v>6.4479398999999995E-5</v>
      </c>
      <c r="AP52" s="115">
        <v>7.3568434999999998E-7</v>
      </c>
      <c r="AQ52" s="115">
        <v>1.8954478E-3</v>
      </c>
    </row>
    <row r="53" spans="1:43" x14ac:dyDescent="0.25">
      <c r="A53" t="s">
        <v>5770</v>
      </c>
      <c r="B53" s="115" t="s">
        <v>203</v>
      </c>
      <c r="C53" s="115">
        <v>0.14449079000000001</v>
      </c>
      <c r="D53" s="115">
        <v>7.0434146000000003E-2</v>
      </c>
      <c r="E53" s="115">
        <v>3.5959023999999999E-2</v>
      </c>
      <c r="F53" s="115">
        <v>1.9696904000000001E-2</v>
      </c>
      <c r="G53" s="115">
        <v>9.6851454999999996E-5</v>
      </c>
      <c r="H53" s="115">
        <v>1.3773870000000001E-3</v>
      </c>
      <c r="I53" s="115">
        <v>7.9759247000000004E-4</v>
      </c>
      <c r="J53" s="115">
        <v>1.0222457999999999E-5</v>
      </c>
      <c r="K53" s="115">
        <v>1.3713465E-3</v>
      </c>
      <c r="L53" s="115">
        <v>1.4747312E-2</v>
      </c>
      <c r="M53" s="115">
        <v>0</v>
      </c>
      <c r="N53" s="115">
        <v>0</v>
      </c>
      <c r="O53" s="52">
        <f t="shared" si="0"/>
        <v>0.52173441481481475</v>
      </c>
      <c r="P53" s="115">
        <v>3.2749389999999998</v>
      </c>
      <c r="Q53" s="115">
        <v>3.0833580999999999</v>
      </c>
      <c r="R53" s="115">
        <v>0.15527049000000001</v>
      </c>
      <c r="S53" s="115">
        <v>7.9321311999999995E-5</v>
      </c>
      <c r="T53" s="115">
        <v>1.0510132E-2</v>
      </c>
      <c r="U53" s="115">
        <v>2.6293383999999999E-3</v>
      </c>
      <c r="V53" s="115">
        <v>2.3091647E-2</v>
      </c>
      <c r="W53" s="115">
        <f t="shared" si="9"/>
        <v>0.12295558384617479</v>
      </c>
      <c r="X53" s="122">
        <f t="shared" si="10"/>
        <v>1.9573784334679999E-2</v>
      </c>
      <c r="Y53" s="122">
        <f t="shared" si="11"/>
        <v>9.5658858987694786E-2</v>
      </c>
      <c r="Z53" s="122">
        <f t="shared" si="12"/>
        <v>7.7229405238000001E-3</v>
      </c>
      <c r="AA53" s="115">
        <v>1.4457947000000001E-2</v>
      </c>
      <c r="AB53" s="115">
        <v>1.3559525000000001E-6</v>
      </c>
      <c r="AC53" s="115">
        <v>4.0035884000000002E-4</v>
      </c>
      <c r="AD53" s="115">
        <v>2.3667698E-7</v>
      </c>
      <c r="AE53" s="115">
        <v>4.7090678000000002E-3</v>
      </c>
      <c r="AF53" s="115">
        <v>4.8180651999999996E-6</v>
      </c>
      <c r="AG53" s="115">
        <v>9.4579881999999997E-3</v>
      </c>
      <c r="AH53" s="115">
        <v>7.9886058999999995E-5</v>
      </c>
      <c r="AI53" s="115">
        <v>1.0689079999999999E-5</v>
      </c>
      <c r="AJ53" s="115">
        <v>5.6494824000000004E-6</v>
      </c>
      <c r="AK53" s="115">
        <v>2.9073594999999999E-7</v>
      </c>
      <c r="AL53" s="115">
        <v>1.2053448E-9</v>
      </c>
      <c r="AM53" s="115">
        <v>8.5779501999999994E-2</v>
      </c>
      <c r="AN53" s="115">
        <v>2.4680815E-5</v>
      </c>
      <c r="AO53" s="115">
        <v>3.0017141E-4</v>
      </c>
      <c r="AP53" s="115">
        <v>3.1744238E-6</v>
      </c>
      <c r="AQ53" s="115">
        <v>7.7197660999999999E-3</v>
      </c>
    </row>
    <row r="54" spans="1:43" x14ac:dyDescent="0.25">
      <c r="A54" t="s">
        <v>5770</v>
      </c>
      <c r="B54" s="115" t="s">
        <v>204</v>
      </c>
      <c r="C54" s="115">
        <v>0.14845051000000001</v>
      </c>
      <c r="D54" s="115">
        <v>6.2306329000000001E-2</v>
      </c>
      <c r="E54" s="115">
        <v>4.7667191999999997E-2</v>
      </c>
      <c r="F54" s="115">
        <v>3.8509376999999998E-3</v>
      </c>
      <c r="G54" s="115">
        <v>1.2193704E-4</v>
      </c>
      <c r="H54" s="115">
        <v>1.4101654E-3</v>
      </c>
      <c r="I54" s="115">
        <v>1.3735319E-3</v>
      </c>
      <c r="J54" s="115">
        <v>1.0901607999999999E-5</v>
      </c>
      <c r="K54" s="115">
        <v>1.4420224E-3</v>
      </c>
      <c r="L54" s="115">
        <v>3.0267487999999999E-2</v>
      </c>
      <c r="M54" s="115">
        <v>0</v>
      </c>
      <c r="N54" s="115">
        <v>0</v>
      </c>
      <c r="O54" s="52">
        <f t="shared" si="0"/>
        <v>0.46152836296296296</v>
      </c>
      <c r="P54" s="115">
        <v>4.0561144999999996</v>
      </c>
      <c r="Q54" s="115">
        <v>3.8066309</v>
      </c>
      <c r="R54" s="115">
        <v>0.20564592000000001</v>
      </c>
      <c r="S54" s="115">
        <v>1.6505763000000001E-4</v>
      </c>
      <c r="T54" s="115">
        <v>1.2458792999999999E-2</v>
      </c>
      <c r="U54" s="115">
        <v>3.4726114000000002E-3</v>
      </c>
      <c r="V54" s="115">
        <v>2.7741214E-2</v>
      </c>
      <c r="W54" s="115">
        <f t="shared" si="9"/>
        <v>0.20419211863972989</v>
      </c>
      <c r="X54" s="122">
        <f t="shared" si="10"/>
        <v>1.9188232828979999E-2</v>
      </c>
      <c r="Y54" s="122">
        <f t="shared" si="11"/>
        <v>0.17547553198394988</v>
      </c>
      <c r="Z54" s="122">
        <f t="shared" si="12"/>
        <v>9.5283538267999998E-3</v>
      </c>
      <c r="AA54" s="115">
        <v>1.2790625E-2</v>
      </c>
      <c r="AB54" s="115">
        <v>1.7251289E-6</v>
      </c>
      <c r="AC54" s="115">
        <v>2.1130695E-4</v>
      </c>
      <c r="AD54" s="115">
        <v>3.0042218000000001E-7</v>
      </c>
      <c r="AE54" s="115">
        <v>6.1777960000000002E-3</v>
      </c>
      <c r="AF54" s="115">
        <v>6.4793278999999999E-6</v>
      </c>
      <c r="AG54" s="115">
        <v>8.3684964999999993E-3</v>
      </c>
      <c r="AH54" s="115">
        <v>1.0565649E-4</v>
      </c>
      <c r="AI54" s="115">
        <v>2.2068039999999999E-5</v>
      </c>
      <c r="AJ54" s="115">
        <v>5.8224704999999999E-6</v>
      </c>
      <c r="AK54" s="115">
        <v>1.8147624E-7</v>
      </c>
      <c r="AL54" s="115">
        <v>9.1720992000000004E-10</v>
      </c>
      <c r="AM54" s="115">
        <v>0.16643912999999999</v>
      </c>
      <c r="AN54" s="115">
        <v>3.6895750000000003E-5</v>
      </c>
      <c r="AO54" s="115">
        <v>4.9728033999999995E-4</v>
      </c>
      <c r="AP54" s="115">
        <v>3.9242268000000003E-6</v>
      </c>
      <c r="AQ54" s="115">
        <v>9.5244296000000003E-3</v>
      </c>
    </row>
    <row r="55" spans="1:43" x14ac:dyDescent="0.25">
      <c r="A55" t="s">
        <v>5770</v>
      </c>
      <c r="B55" s="115" t="s">
        <v>205</v>
      </c>
      <c r="C55" s="115">
        <v>9.5509957000000006E-2</v>
      </c>
      <c r="D55" s="115">
        <v>8.0020992999999999E-2</v>
      </c>
      <c r="E55" s="115">
        <v>2.9865933000000002E-3</v>
      </c>
      <c r="F55" s="115">
        <v>1.5268845E-3</v>
      </c>
      <c r="G55" s="115">
        <v>3.0806943999999998E-5</v>
      </c>
      <c r="H55" s="115">
        <v>4.1912770000000001E-4</v>
      </c>
      <c r="I55" s="115">
        <v>1.015492E-3</v>
      </c>
      <c r="J55" s="115">
        <v>1.8643716999999999E-6</v>
      </c>
      <c r="K55" s="115">
        <v>4.1752351000000002E-4</v>
      </c>
      <c r="L55" s="115">
        <v>9.0906714999999996E-3</v>
      </c>
      <c r="M55" s="115">
        <v>0</v>
      </c>
      <c r="N55" s="115">
        <v>0</v>
      </c>
      <c r="O55" s="52">
        <f t="shared" si="0"/>
        <v>0.59274809629629621</v>
      </c>
      <c r="P55" s="115">
        <v>1.0414999</v>
      </c>
      <c r="Q55" s="115">
        <v>0.95586813000000004</v>
      </c>
      <c r="R55" s="115">
        <v>6.9659047000000002E-2</v>
      </c>
      <c r="S55" s="115">
        <v>1.6769636999999999E-4</v>
      </c>
      <c r="T55" s="115">
        <v>5.2527715000000004E-3</v>
      </c>
      <c r="U55" s="115">
        <v>1.2175923999999999E-3</v>
      </c>
      <c r="V55" s="115">
        <v>9.3346294000000007E-3</v>
      </c>
      <c r="W55" s="115">
        <f t="shared" si="9"/>
        <v>3.069653726055031E-2</v>
      </c>
      <c r="X55" s="122">
        <f t="shared" si="10"/>
        <v>1.7223839535869999E-2</v>
      </c>
      <c r="Y55" s="122">
        <f t="shared" si="11"/>
        <v>1.1081544241180311E-2</v>
      </c>
      <c r="Z55" s="122">
        <f t="shared" si="12"/>
        <v>2.3911534835E-3</v>
      </c>
      <c r="AA55" s="115">
        <v>1.6423949E-2</v>
      </c>
      <c r="AB55" s="115">
        <v>4.6600919E-7</v>
      </c>
      <c r="AC55" s="115">
        <v>1.7844386999999999E-4</v>
      </c>
      <c r="AD55" s="115">
        <v>1.1530758E-7</v>
      </c>
      <c r="AE55" s="115">
        <v>6.1845401000000001E-4</v>
      </c>
      <c r="AF55" s="115">
        <v>2.4113391000000001E-6</v>
      </c>
      <c r="AG55" s="115">
        <v>1.0742010999999999E-2</v>
      </c>
      <c r="AH55" s="115">
        <v>5.0345955000000002E-6</v>
      </c>
      <c r="AI55" s="115">
        <v>1.3862111000000001E-5</v>
      </c>
      <c r="AJ55" s="115">
        <v>2.7130553E-6</v>
      </c>
      <c r="AK55" s="115">
        <v>1.5442028000000001E-7</v>
      </c>
      <c r="AL55" s="115">
        <v>7.2710031000000004E-10</v>
      </c>
      <c r="AM55" s="115">
        <v>1.3947084E-5</v>
      </c>
      <c r="AN55" s="115">
        <v>1.6142797999999999E-5</v>
      </c>
      <c r="AO55" s="115">
        <v>2.8767845000000002E-4</v>
      </c>
      <c r="AP55" s="115">
        <v>1.0228835000000001E-6</v>
      </c>
      <c r="AQ55" s="115">
        <v>2.3901306000000001E-3</v>
      </c>
    </row>
    <row r="56" spans="1:43" x14ac:dyDescent="0.25">
      <c r="A56" t="s">
        <v>5770</v>
      </c>
      <c r="B56" s="115" t="s">
        <v>206</v>
      </c>
      <c r="C56" s="115">
        <v>0.13176624000000001</v>
      </c>
      <c r="D56" s="115">
        <v>6.3374392000000002E-2</v>
      </c>
      <c r="E56" s="115">
        <v>3.5229220999999998E-2</v>
      </c>
      <c r="F56" s="115">
        <v>1.6258569E-2</v>
      </c>
      <c r="G56" s="115">
        <v>9.1187663E-5</v>
      </c>
      <c r="H56" s="115">
        <v>1.3313951E-3</v>
      </c>
      <c r="I56" s="115">
        <v>7.7251719000000002E-4</v>
      </c>
      <c r="J56" s="115">
        <v>9.8013793999999997E-6</v>
      </c>
      <c r="K56" s="115">
        <v>1.3246906999999999E-3</v>
      </c>
      <c r="L56" s="115">
        <v>1.3374464000000001E-2</v>
      </c>
      <c r="M56" s="115">
        <v>0</v>
      </c>
      <c r="N56" s="115">
        <v>0</v>
      </c>
      <c r="O56" s="52">
        <f t="shared" si="0"/>
        <v>0.46943994074074075</v>
      </c>
      <c r="P56" s="115">
        <v>3.1119281999999999</v>
      </c>
      <c r="Q56" s="115">
        <v>2.9204995999999999</v>
      </c>
      <c r="R56" s="115">
        <v>0.15541331999999999</v>
      </c>
      <c r="S56" s="115">
        <v>7.9213952000000006E-5</v>
      </c>
      <c r="T56" s="115">
        <v>1.036374E-2</v>
      </c>
      <c r="U56" s="115">
        <v>2.6442038999999998E-3</v>
      </c>
      <c r="V56" s="115">
        <v>2.2928074E-2</v>
      </c>
      <c r="W56" s="115">
        <f t="shared" si="9"/>
        <v>0.1201228185907927</v>
      </c>
      <c r="X56" s="122">
        <f t="shared" si="10"/>
        <v>1.8007682860759999E-2</v>
      </c>
      <c r="Y56" s="122">
        <f t="shared" si="11"/>
        <v>9.4799766363132698E-2</v>
      </c>
      <c r="Z56" s="122">
        <f t="shared" si="12"/>
        <v>7.3153693669000004E-3</v>
      </c>
      <c r="AA56" s="115">
        <v>1.3008904999999999E-2</v>
      </c>
      <c r="AB56" s="115">
        <v>1.2675590000000001E-6</v>
      </c>
      <c r="AC56" s="115">
        <v>3.8625233E-4</v>
      </c>
      <c r="AD56" s="115">
        <v>2.2684386000000001E-7</v>
      </c>
      <c r="AE56" s="115">
        <v>4.6062146999999998E-3</v>
      </c>
      <c r="AF56" s="115">
        <v>4.8164279000000002E-6</v>
      </c>
      <c r="AG56" s="115">
        <v>8.5101883000000007E-3</v>
      </c>
      <c r="AH56" s="115">
        <v>7.8303786000000002E-5</v>
      </c>
      <c r="AI56" s="115">
        <v>1.2653606E-5</v>
      </c>
      <c r="AJ56" s="115">
        <v>5.3740058000000004E-6</v>
      </c>
      <c r="AK56" s="115">
        <v>2.8023404999999999E-7</v>
      </c>
      <c r="AL56" s="115">
        <v>1.1642827000000001E-9</v>
      </c>
      <c r="AM56" s="115">
        <v>8.5883392000000003E-2</v>
      </c>
      <c r="AN56" s="115">
        <v>2.3754196999999999E-5</v>
      </c>
      <c r="AO56" s="115">
        <v>2.8581906999999997E-4</v>
      </c>
      <c r="AP56" s="115">
        <v>3.0672669E-6</v>
      </c>
      <c r="AQ56" s="115">
        <v>7.3123021000000002E-3</v>
      </c>
    </row>
    <row r="57" spans="1:43" x14ac:dyDescent="0.25">
      <c r="A57" t="s">
        <v>5770</v>
      </c>
      <c r="B57" s="115" t="s">
        <v>207</v>
      </c>
      <c r="C57" s="115">
        <v>9.2800980000000005E-2</v>
      </c>
      <c r="D57" s="115">
        <v>3.7163438E-2</v>
      </c>
      <c r="E57" s="115">
        <v>3.8604267999999997E-2</v>
      </c>
      <c r="F57" s="115">
        <v>-6.3954796000000001E-3</v>
      </c>
      <c r="G57" s="115">
        <v>8.9740974999999998E-5</v>
      </c>
      <c r="H57" s="115">
        <v>1.1216453E-3</v>
      </c>
      <c r="I57" s="115">
        <v>1.0597828000000001E-3</v>
      </c>
      <c r="J57" s="115">
        <v>8.5253771000000001E-6</v>
      </c>
      <c r="K57" s="115">
        <v>1.1625623999999999E-3</v>
      </c>
      <c r="L57" s="115">
        <v>1.9986496999999999E-2</v>
      </c>
      <c r="M57" s="115">
        <v>0</v>
      </c>
      <c r="N57" s="115">
        <v>0</v>
      </c>
      <c r="O57" s="52">
        <f t="shared" si="0"/>
        <v>0.2752847259259259</v>
      </c>
      <c r="P57" s="115">
        <v>2.9561592000000001</v>
      </c>
      <c r="Q57" s="115">
        <v>2.7500152</v>
      </c>
      <c r="R57" s="115">
        <v>0.17001823999999999</v>
      </c>
      <c r="S57" s="115">
        <v>1.3422263000000001E-4</v>
      </c>
      <c r="T57" s="115">
        <v>1.0239218E-2</v>
      </c>
      <c r="U57" s="115">
        <v>2.8929132000000001E-3</v>
      </c>
      <c r="V57" s="115">
        <v>2.2859431E-2</v>
      </c>
      <c r="W57" s="115">
        <f t="shared" si="9"/>
        <v>0.16100040078006042</v>
      </c>
      <c r="X57" s="122">
        <f t="shared" si="10"/>
        <v>1.2786452357929998E-2</v>
      </c>
      <c r="Y57" s="122">
        <f t="shared" si="11"/>
        <v>0.14132901586443042</v>
      </c>
      <c r="Z57" s="122">
        <f t="shared" si="12"/>
        <v>6.8849325577000006E-3</v>
      </c>
      <c r="AA57" s="115">
        <v>7.6295134999999998E-3</v>
      </c>
      <c r="AB57" s="115">
        <v>1.2209634E-6</v>
      </c>
      <c r="AC57" s="115">
        <v>1.6127093E-4</v>
      </c>
      <c r="AD57" s="115">
        <v>2.2645003E-7</v>
      </c>
      <c r="AE57" s="115">
        <v>4.9888726000000003E-3</v>
      </c>
      <c r="AF57" s="115">
        <v>5.3479144999999997E-6</v>
      </c>
      <c r="AG57" s="115">
        <v>4.9921751999999998E-3</v>
      </c>
      <c r="AH57" s="115">
        <v>8.5726315000000001E-5</v>
      </c>
      <c r="AI57" s="115">
        <v>1.6874242E-5</v>
      </c>
      <c r="AJ57" s="115">
        <v>4.2022563999999998E-6</v>
      </c>
      <c r="AK57" s="115">
        <v>1.3596491999999999E-7</v>
      </c>
      <c r="AL57" s="115">
        <v>7.0511041000000003E-10</v>
      </c>
      <c r="AM57" s="115">
        <v>0.13583575000000001</v>
      </c>
      <c r="AN57" s="115">
        <v>2.8382751000000001E-5</v>
      </c>
      <c r="AO57" s="115">
        <v>3.6576843E-4</v>
      </c>
      <c r="AP57" s="115">
        <v>3.1646576999999998E-6</v>
      </c>
      <c r="AQ57" s="115">
        <v>6.8817679000000003E-3</v>
      </c>
    </row>
    <row r="58" spans="1:43" x14ac:dyDescent="0.25">
      <c r="A58" t="s">
        <v>5770</v>
      </c>
      <c r="B58" s="115" t="s">
        <v>208</v>
      </c>
      <c r="C58" s="115">
        <v>0</v>
      </c>
      <c r="D58" s="115">
        <v>0</v>
      </c>
      <c r="E58" s="115">
        <v>0</v>
      </c>
      <c r="F58" s="115">
        <v>0</v>
      </c>
      <c r="G58" s="115">
        <v>0</v>
      </c>
      <c r="H58" s="115">
        <v>0</v>
      </c>
      <c r="I58" s="115">
        <v>0</v>
      </c>
      <c r="J58" s="115">
        <v>0</v>
      </c>
      <c r="K58" s="115">
        <v>0</v>
      </c>
      <c r="L58" s="115">
        <v>0</v>
      </c>
      <c r="M58" s="115">
        <v>0</v>
      </c>
      <c r="N58" s="115">
        <v>0</v>
      </c>
      <c r="O58" s="52">
        <f t="shared" si="0"/>
        <v>0</v>
      </c>
      <c r="P58" s="115">
        <v>0</v>
      </c>
      <c r="Q58" s="115">
        <v>0</v>
      </c>
      <c r="R58" s="115">
        <v>0</v>
      </c>
      <c r="S58" s="115">
        <v>0</v>
      </c>
      <c r="T58" s="115">
        <v>0</v>
      </c>
      <c r="U58" s="115">
        <v>0</v>
      </c>
      <c r="V58" s="115">
        <v>0</v>
      </c>
      <c r="W58" s="115">
        <f t="shared" si="9"/>
        <v>0</v>
      </c>
      <c r="X58" s="122">
        <f t="shared" si="10"/>
        <v>0</v>
      </c>
      <c r="Y58" s="122">
        <f t="shared" si="11"/>
        <v>0</v>
      </c>
      <c r="Z58" s="122">
        <f t="shared" si="12"/>
        <v>0</v>
      </c>
      <c r="AA58" s="115">
        <v>0</v>
      </c>
      <c r="AB58" s="115">
        <v>0</v>
      </c>
      <c r="AC58" s="115">
        <v>0</v>
      </c>
      <c r="AD58" s="115">
        <v>0</v>
      </c>
      <c r="AE58" s="115">
        <v>0</v>
      </c>
      <c r="AF58" s="115">
        <v>0</v>
      </c>
      <c r="AG58" s="115">
        <v>0</v>
      </c>
      <c r="AH58" s="115"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v>0</v>
      </c>
    </row>
    <row r="59" spans="1:43" x14ac:dyDescent="0.25">
      <c r="A59" t="s">
        <v>5770</v>
      </c>
      <c r="B59" s="115" t="s">
        <v>209</v>
      </c>
      <c r="C59" s="115">
        <v>1.1150660999999999E-2</v>
      </c>
      <c r="D59" s="115">
        <v>5.3944333999999998E-3</v>
      </c>
      <c r="E59" s="115">
        <v>3.4253382000000001E-3</v>
      </c>
      <c r="F59" s="115">
        <v>1.8714624E-4</v>
      </c>
      <c r="G59" s="115">
        <v>1.0095434E-5</v>
      </c>
      <c r="H59" s="115">
        <v>1.3993192E-4</v>
      </c>
      <c r="I59" s="115">
        <v>9.6333667000000005E-5</v>
      </c>
      <c r="J59" s="115">
        <v>9.6981480999999995E-7</v>
      </c>
      <c r="K59" s="115">
        <v>1.3104338000000001E-4</v>
      </c>
      <c r="L59" s="115">
        <v>1.7653689999999999E-3</v>
      </c>
      <c r="M59" s="115">
        <v>0</v>
      </c>
      <c r="N59" s="115">
        <v>0</v>
      </c>
      <c r="O59" s="52">
        <f t="shared" si="0"/>
        <v>3.995876592592592E-2</v>
      </c>
      <c r="P59" s="115">
        <v>0.35076394999999999</v>
      </c>
      <c r="Q59" s="115">
        <v>0.33268540000000002</v>
      </c>
      <c r="R59" s="115">
        <v>1.4633449E-2</v>
      </c>
      <c r="S59" s="115">
        <v>1.0768668999999999E-5</v>
      </c>
      <c r="T59" s="115">
        <v>9.8647165000000005E-4</v>
      </c>
      <c r="U59" s="115">
        <v>2.2484754999999999E-4</v>
      </c>
      <c r="V59" s="115">
        <v>2.2230126000000001E-3</v>
      </c>
      <c r="W59" s="115">
        <f t="shared" si="9"/>
        <v>1.1438088142793791E-2</v>
      </c>
      <c r="X59" s="122">
        <f t="shared" si="10"/>
        <v>1.6005633155689999E-3</v>
      </c>
      <c r="Y59" s="122">
        <f t="shared" si="11"/>
        <v>9.0045583884947912E-3</v>
      </c>
      <c r="Z59" s="122">
        <f t="shared" si="12"/>
        <v>8.3296643873000001E-4</v>
      </c>
      <c r="AA59" s="115">
        <v>1.1073919E-3</v>
      </c>
      <c r="AB59" s="115">
        <v>1.4046144000000001E-7</v>
      </c>
      <c r="AC59" s="115">
        <v>3.9865647999999998E-5</v>
      </c>
      <c r="AD59" s="115">
        <v>2.6427179E-8</v>
      </c>
      <c r="AE59" s="115">
        <v>4.5271550999999999E-4</v>
      </c>
      <c r="AF59" s="115">
        <v>4.2336895000000001E-7</v>
      </c>
      <c r="AG59" s="115">
        <v>7.2451777E-4</v>
      </c>
      <c r="AH59" s="115">
        <v>7.5639066999999999E-6</v>
      </c>
      <c r="AI59" s="115">
        <v>1.6664886999999999E-6</v>
      </c>
      <c r="AJ59" s="115">
        <v>5.8628424000000001E-7</v>
      </c>
      <c r="AK59" s="115">
        <v>2.9699833000000001E-8</v>
      </c>
      <c r="AL59" s="115">
        <v>1.2472179E-10</v>
      </c>
      <c r="AM59" s="115">
        <v>8.2325120000000009E-3</v>
      </c>
      <c r="AN59" s="115">
        <v>2.6064203000000001E-6</v>
      </c>
      <c r="AO59" s="115">
        <v>3.5075693999999997E-5</v>
      </c>
      <c r="AP59" s="115">
        <v>3.0444873E-7</v>
      </c>
      <c r="AQ59" s="115">
        <v>8.3266199E-4</v>
      </c>
    </row>
    <row r="60" spans="1:43" x14ac:dyDescent="0.25">
      <c r="A60" t="s">
        <v>5770</v>
      </c>
      <c r="B60" s="115" t="s">
        <v>210</v>
      </c>
      <c r="C60" s="115">
        <v>0.71310689999999999</v>
      </c>
      <c r="D60" s="115">
        <v>0.64665718999999999</v>
      </c>
      <c r="E60" s="115">
        <v>5.1623264000000002E-2</v>
      </c>
      <c r="F60" s="115">
        <v>3.4929904999999998E-3</v>
      </c>
      <c r="G60" s="115">
        <v>1.8755155000000001E-3</v>
      </c>
      <c r="H60" s="115">
        <v>4.2041678999999998E-3</v>
      </c>
      <c r="I60" s="115">
        <v>1.0155226E-3</v>
      </c>
      <c r="J60" s="115">
        <v>3.8050804E-4</v>
      </c>
      <c r="K60" s="115">
        <v>2.5882611000000002E-3</v>
      </c>
      <c r="L60" s="115">
        <v>1.2694831999999999E-3</v>
      </c>
      <c r="M60" s="115">
        <v>0</v>
      </c>
      <c r="N60" s="115">
        <v>0</v>
      </c>
      <c r="O60" s="52">
        <f t="shared" si="0"/>
        <v>4.7900532592592588</v>
      </c>
      <c r="P60" s="115">
        <v>84.382968000000005</v>
      </c>
      <c r="Q60" s="115">
        <v>81.195695000000001</v>
      </c>
      <c r="R60" s="115">
        <v>2.6530312</v>
      </c>
      <c r="S60" s="115">
        <v>6.4904657000000005E-5</v>
      </c>
      <c r="T60" s="115">
        <v>9.6578145000000004E-2</v>
      </c>
      <c r="U60" s="115">
        <v>5.047484E-2</v>
      </c>
      <c r="V60" s="115">
        <v>0.38712369000000002</v>
      </c>
      <c r="W60" s="115">
        <f t="shared" si="9"/>
        <v>0.43807807988906133</v>
      </c>
      <c r="X60" s="122">
        <f t="shared" si="10"/>
        <v>0.14372844880629998</v>
      </c>
      <c r="Y60" s="122">
        <f t="shared" si="11"/>
        <v>9.0557465928061381E-2</v>
      </c>
      <c r="Z60" s="122">
        <f t="shared" si="12"/>
        <v>0.2037921651547</v>
      </c>
      <c r="AA60" s="115">
        <v>0.13277892999999999</v>
      </c>
      <c r="AB60" s="115">
        <v>3.4500601000000002E-5</v>
      </c>
      <c r="AC60" s="115">
        <v>7.2895440999999996E-4</v>
      </c>
      <c r="AD60" s="115">
        <v>5.4894433000000003E-6</v>
      </c>
      <c r="AE60" s="115">
        <v>1.0096268E-2</v>
      </c>
      <c r="AF60" s="115">
        <v>8.4306352000000005E-5</v>
      </c>
      <c r="AG60" s="115">
        <v>8.6902157999999993E-2</v>
      </c>
      <c r="AH60" s="115">
        <v>8.1047827000000001E-5</v>
      </c>
      <c r="AI60" s="115">
        <v>3.9659502000000004E-6</v>
      </c>
      <c r="AJ60" s="115">
        <v>2.8545683E-5</v>
      </c>
      <c r="AK60" s="115">
        <v>5.5293549999999996E-7</v>
      </c>
      <c r="AL60" s="115">
        <v>3.7223614E-9</v>
      </c>
      <c r="AM60" s="115">
        <v>1.2082936E-3</v>
      </c>
      <c r="AN60" s="115">
        <v>1.3092280999999999E-4</v>
      </c>
      <c r="AO60" s="115">
        <v>2.2019753999999998E-3</v>
      </c>
      <c r="AP60" s="115">
        <v>8.4851547000000001E-6</v>
      </c>
      <c r="AQ60" s="115">
        <v>0.20378367999999999</v>
      </c>
    </row>
    <row r="61" spans="1:43" x14ac:dyDescent="0.25">
      <c r="A61" t="s">
        <v>5770</v>
      </c>
      <c r="B61" s="115" t="s">
        <v>211</v>
      </c>
      <c r="C61" s="115">
        <v>0.49246455</v>
      </c>
      <c r="D61" s="115">
        <v>0.44603253999999998</v>
      </c>
      <c r="E61" s="115">
        <v>3.4564761999999999E-2</v>
      </c>
      <c r="F61" s="115">
        <v>3.0467812000000002E-3</v>
      </c>
      <c r="G61" s="115">
        <v>1.3093046000000001E-3</v>
      </c>
      <c r="H61" s="115">
        <v>3.6466112000000002E-3</v>
      </c>
      <c r="I61" s="115">
        <v>7.9359636999999997E-4</v>
      </c>
      <c r="J61" s="115">
        <v>2.6212887999999999E-4</v>
      </c>
      <c r="K61" s="115">
        <v>2.4113009000000002E-3</v>
      </c>
      <c r="L61" s="115">
        <v>3.9752550999999999E-4</v>
      </c>
      <c r="M61" s="115">
        <v>0</v>
      </c>
      <c r="N61" s="115">
        <v>0</v>
      </c>
      <c r="O61" s="52">
        <f t="shared" si="0"/>
        <v>3.3039447407407403</v>
      </c>
      <c r="P61" s="115">
        <v>58.201279999999997</v>
      </c>
      <c r="Q61" s="115">
        <v>55.873542999999998</v>
      </c>
      <c r="R61" s="115">
        <v>1.9354625000000001</v>
      </c>
      <c r="S61" s="115">
        <v>5.6594364999999999E-5</v>
      </c>
      <c r="T61" s="115">
        <v>7.3617048000000004E-2</v>
      </c>
      <c r="U61" s="115">
        <v>3.6370329E-2</v>
      </c>
      <c r="V61" s="115">
        <v>0.28223011999999997</v>
      </c>
      <c r="W61" s="115">
        <f t="shared" si="9"/>
        <v>0.30242972723162681</v>
      </c>
      <c r="X61" s="122">
        <f t="shared" si="10"/>
        <v>9.966348720660001E-2</v>
      </c>
      <c r="Y61" s="122">
        <f t="shared" si="11"/>
        <v>6.2531111269126805E-2</v>
      </c>
      <c r="Z61" s="122">
        <f t="shared" si="12"/>
        <v>0.1402351287559</v>
      </c>
      <c r="AA61" s="115">
        <v>9.1584335000000003E-2</v>
      </c>
      <c r="AB61" s="115">
        <v>2.3659945E-5</v>
      </c>
      <c r="AC61" s="115">
        <v>6.1799754999999998E-4</v>
      </c>
      <c r="AD61" s="115">
        <v>3.8169136E-6</v>
      </c>
      <c r="AE61" s="115">
        <v>7.3719750000000002E-3</v>
      </c>
      <c r="AF61" s="115">
        <v>6.1702797999999996E-5</v>
      </c>
      <c r="AG61" s="115">
        <v>5.9940750000000001E-2</v>
      </c>
      <c r="AH61" s="115">
        <v>5.2965264999999997E-5</v>
      </c>
      <c r="AI61" s="115">
        <v>4.4983596999999999E-6</v>
      </c>
      <c r="AJ61" s="115">
        <v>2.0230853000000001E-5</v>
      </c>
      <c r="AK61" s="115">
        <v>4.5755073000000002E-7</v>
      </c>
      <c r="AL61" s="115">
        <v>2.8606968000000001E-9</v>
      </c>
      <c r="AM61" s="115">
        <v>8.5860365999999996E-4</v>
      </c>
      <c r="AN61" s="115">
        <v>1.0154072E-4</v>
      </c>
      <c r="AO61" s="115">
        <v>1.5520620000000001E-3</v>
      </c>
      <c r="AP61" s="115">
        <v>6.6087558999999998E-6</v>
      </c>
      <c r="AQ61" s="115">
        <v>0.14022852</v>
      </c>
    </row>
    <row r="62" spans="1:43" x14ac:dyDescent="0.25">
      <c r="A62" t="s">
        <v>5770</v>
      </c>
      <c r="B62" s="115" t="s">
        <v>212</v>
      </c>
      <c r="C62" s="115">
        <v>0.49276440999999999</v>
      </c>
      <c r="D62" s="115">
        <v>0.4455751</v>
      </c>
      <c r="E62" s="115">
        <v>3.3987773999999998E-2</v>
      </c>
      <c r="F62" s="115">
        <v>4.4910604999999996E-3</v>
      </c>
      <c r="G62" s="115">
        <v>1.3085726E-3</v>
      </c>
      <c r="H62" s="115">
        <v>3.5683721999999998E-3</v>
      </c>
      <c r="I62" s="115">
        <v>7.4783822999999997E-4</v>
      </c>
      <c r="J62" s="115">
        <v>2.6203937999999999E-4</v>
      </c>
      <c r="K62" s="115">
        <v>2.4261223999999999E-3</v>
      </c>
      <c r="L62" s="115">
        <v>3.9752550999999999E-4</v>
      </c>
      <c r="M62" s="115">
        <v>0</v>
      </c>
      <c r="N62" s="115">
        <v>0</v>
      </c>
      <c r="O62" s="52">
        <f t="shared" si="0"/>
        <v>3.3005562962962962</v>
      </c>
      <c r="P62" s="115">
        <v>57.893121999999998</v>
      </c>
      <c r="Q62" s="115">
        <v>55.736277000000001</v>
      </c>
      <c r="R62" s="115">
        <v>1.7885263</v>
      </c>
      <c r="S62" s="115">
        <v>4.9143654999999999E-5</v>
      </c>
      <c r="T62" s="115">
        <v>6.8811862000000001E-2</v>
      </c>
      <c r="U62" s="115">
        <v>3.3608393E-2</v>
      </c>
      <c r="V62" s="115">
        <v>0.26584966999999998</v>
      </c>
      <c r="W62" s="115">
        <f t="shared" si="9"/>
        <v>0.30179059424323817</v>
      </c>
      <c r="X62" s="122">
        <f t="shared" si="10"/>
        <v>9.9449849866899989E-2</v>
      </c>
      <c r="Y62" s="122">
        <f t="shared" si="11"/>
        <v>6.2449222955638206E-2</v>
      </c>
      <c r="Z62" s="122">
        <f t="shared" si="12"/>
        <v>0.13989152142069999</v>
      </c>
      <c r="AA62" s="115">
        <v>9.1490301999999996E-2</v>
      </c>
      <c r="AB62" s="115">
        <v>2.3650660000000001E-5</v>
      </c>
      <c r="AC62" s="115">
        <v>6.1159240000000002E-4</v>
      </c>
      <c r="AD62" s="115">
        <v>3.7909299E-6</v>
      </c>
      <c r="AE62" s="115">
        <v>7.2635151000000004E-3</v>
      </c>
      <c r="AF62" s="115">
        <v>5.6998776999999998E-5</v>
      </c>
      <c r="AG62" s="115">
        <v>5.9879052000000002E-2</v>
      </c>
      <c r="AH62" s="115">
        <v>5.2056515E-5</v>
      </c>
      <c r="AI62" s="115">
        <v>4.5683251999999999E-6</v>
      </c>
      <c r="AJ62" s="115">
        <v>1.9924379000000001E-5</v>
      </c>
      <c r="AK62" s="115">
        <v>4.5149916999999999E-7</v>
      </c>
      <c r="AL62" s="115">
        <v>2.8312682000000001E-9</v>
      </c>
      <c r="AM62" s="115">
        <v>8.5349301000000005E-4</v>
      </c>
      <c r="AN62" s="115">
        <v>9.8971695999999995E-5</v>
      </c>
      <c r="AO62" s="115">
        <v>1.5407026999999999E-3</v>
      </c>
      <c r="AP62" s="115">
        <v>6.6014207000000001E-6</v>
      </c>
      <c r="AQ62" s="115">
        <v>0.13988492</v>
      </c>
    </row>
    <row r="63" spans="1:43" x14ac:dyDescent="0.25">
      <c r="A63" t="s">
        <v>5770</v>
      </c>
      <c r="B63" s="115" t="s">
        <v>213</v>
      </c>
      <c r="C63" s="115">
        <v>0.13394566999999999</v>
      </c>
      <c r="D63" s="115">
        <v>6.8098573999999995E-2</v>
      </c>
      <c r="E63" s="115">
        <v>3.1782218000000001E-2</v>
      </c>
      <c r="F63" s="115">
        <v>1.8926121000000001E-2</v>
      </c>
      <c r="G63" s="115">
        <v>9.2260058999999996E-5</v>
      </c>
      <c r="H63" s="115">
        <v>1.3753177000000001E-3</v>
      </c>
      <c r="I63" s="115">
        <v>6.5327682000000003E-4</v>
      </c>
      <c r="J63" s="115">
        <v>1.0502991E-5</v>
      </c>
      <c r="K63" s="115">
        <v>1.4091211E-3</v>
      </c>
      <c r="L63" s="115">
        <v>1.1598277000000001E-2</v>
      </c>
      <c r="M63" s="115">
        <v>0</v>
      </c>
      <c r="N63" s="115">
        <v>0</v>
      </c>
      <c r="O63" s="52">
        <f t="shared" si="0"/>
        <v>0.50443388148148138</v>
      </c>
      <c r="P63" s="115">
        <v>3.0710894</v>
      </c>
      <c r="Q63" s="115">
        <v>2.8948303000000002</v>
      </c>
      <c r="R63" s="115">
        <v>0.14193037999999999</v>
      </c>
      <c r="S63" s="115">
        <v>5.7109652999999998E-5</v>
      </c>
      <c r="T63" s="115">
        <v>1.0138874000000001E-2</v>
      </c>
      <c r="U63" s="115">
        <v>2.4410604999999998E-3</v>
      </c>
      <c r="V63" s="115">
        <v>2.1691670999999999E-2</v>
      </c>
      <c r="W63" s="115">
        <f t="shared" si="9"/>
        <v>9.6331080314548401E-2</v>
      </c>
      <c r="X63" s="122">
        <f t="shared" si="10"/>
        <v>1.8585778910629999E-2</v>
      </c>
      <c r="Y63" s="122">
        <f t="shared" si="11"/>
        <v>7.0492465826618403E-2</v>
      </c>
      <c r="Z63" s="122">
        <f t="shared" si="12"/>
        <v>7.2528355773000003E-3</v>
      </c>
      <c r="AA63" s="115">
        <v>1.3978403E-2</v>
      </c>
      <c r="AB63" s="115">
        <v>1.2690911999999999E-6</v>
      </c>
      <c r="AC63" s="115">
        <v>3.9645487999999998E-4</v>
      </c>
      <c r="AD63" s="115">
        <v>2.1728983E-7</v>
      </c>
      <c r="AE63" s="115">
        <v>4.2050014E-3</v>
      </c>
      <c r="AF63" s="115">
        <v>4.4332495999999997E-6</v>
      </c>
      <c r="AG63" s="115">
        <v>9.1441344000000001E-3</v>
      </c>
      <c r="AH63" s="115">
        <v>7.0619080000000001E-5</v>
      </c>
      <c r="AI63" s="115">
        <v>7.7017094000000005E-6</v>
      </c>
      <c r="AJ63" s="115">
        <v>5.3001845999999997E-6</v>
      </c>
      <c r="AK63" s="115">
        <v>2.8141005E-7</v>
      </c>
      <c r="AL63" s="115">
        <v>1.1555684000000001E-9</v>
      </c>
      <c r="AM63" s="115">
        <v>6.0989608000000001E-2</v>
      </c>
      <c r="AN63" s="115">
        <v>2.2783247000000001E-5</v>
      </c>
      <c r="AO63" s="115">
        <v>2.5203664000000001E-4</v>
      </c>
      <c r="AP63" s="115">
        <v>3.2455773000000001E-6</v>
      </c>
      <c r="AQ63" s="115">
        <v>7.2495900000000002E-3</v>
      </c>
    </row>
    <row r="64" spans="1:43" x14ac:dyDescent="0.25">
      <c r="A64" t="s">
        <v>5770</v>
      </c>
      <c r="B64" s="115" t="s">
        <v>214</v>
      </c>
      <c r="C64" s="115">
        <v>6.3748794999999997E-2</v>
      </c>
      <c r="D64" s="115">
        <v>2.5939693E-2</v>
      </c>
      <c r="E64" s="115">
        <v>2.6216115000000002E-2</v>
      </c>
      <c r="F64" s="115">
        <v>-8.0363586999999993E-3</v>
      </c>
      <c r="G64" s="115">
        <v>6.8711324000000006E-5</v>
      </c>
      <c r="H64" s="115">
        <v>7.8001532999999999E-4</v>
      </c>
      <c r="I64" s="115">
        <v>7.6246269000000005E-4</v>
      </c>
      <c r="J64" s="115">
        <v>6.0425942999999996E-6</v>
      </c>
      <c r="K64" s="115">
        <v>7.9373010000000001E-4</v>
      </c>
      <c r="L64" s="115">
        <v>1.7218383E-2</v>
      </c>
      <c r="M64" s="115">
        <v>0</v>
      </c>
      <c r="N64" s="115">
        <v>0</v>
      </c>
      <c r="O64" s="52">
        <f t="shared" si="0"/>
        <v>0.19214587407407405</v>
      </c>
      <c r="P64" s="115">
        <v>2.2785156</v>
      </c>
      <c r="Q64" s="115">
        <v>2.1393021999999999</v>
      </c>
      <c r="R64" s="115">
        <v>0.11483627</v>
      </c>
      <c r="S64" s="115">
        <v>9.0648577000000002E-5</v>
      </c>
      <c r="T64" s="115">
        <v>6.8976632000000001E-3</v>
      </c>
      <c r="U64" s="115">
        <v>1.9372339000000001E-3</v>
      </c>
      <c r="V64" s="115">
        <v>1.5451629999999999E-2</v>
      </c>
      <c r="W64" s="115">
        <f t="shared" si="9"/>
        <v>0.10940126161238667</v>
      </c>
      <c r="X64" s="122">
        <f t="shared" si="10"/>
        <v>8.8485868207399988E-3</v>
      </c>
      <c r="Y64" s="122">
        <f t="shared" si="11"/>
        <v>9.5197987519946681E-2</v>
      </c>
      <c r="Z64" s="122">
        <f t="shared" si="12"/>
        <v>5.3546872716999996E-3</v>
      </c>
      <c r="AA64" s="115">
        <v>5.3255281E-3</v>
      </c>
      <c r="AB64" s="115">
        <v>9.7684224000000003E-7</v>
      </c>
      <c r="AC64" s="115">
        <v>1.178036E-4</v>
      </c>
      <c r="AD64" s="115">
        <v>1.6805179999999999E-7</v>
      </c>
      <c r="AE64" s="115">
        <v>3.4004878000000001E-3</v>
      </c>
      <c r="AF64" s="115">
        <v>3.6224267000000001E-6</v>
      </c>
      <c r="AG64" s="115">
        <v>3.4848573000000002E-3</v>
      </c>
      <c r="AH64" s="115">
        <v>5.8079262999999997E-5</v>
      </c>
      <c r="AI64" s="115">
        <v>9.9607949999999992E-6</v>
      </c>
      <c r="AJ64" s="115">
        <v>3.2773076999999999E-6</v>
      </c>
      <c r="AK64" s="115">
        <v>1.0133725E-7</v>
      </c>
      <c r="AL64" s="115">
        <v>5.0999667999999999E-10</v>
      </c>
      <c r="AM64" s="115">
        <v>9.1343041999999999E-2</v>
      </c>
      <c r="AN64" s="115">
        <v>2.0509156999999999E-5</v>
      </c>
      <c r="AO64" s="115">
        <v>2.7815985000000001E-4</v>
      </c>
      <c r="AP64" s="115">
        <v>2.1603716999999999E-6</v>
      </c>
      <c r="AQ64" s="115">
        <v>5.3525268999999997E-3</v>
      </c>
    </row>
    <row r="65" spans="1:43" x14ac:dyDescent="0.25">
      <c r="A65" t="s">
        <v>5770</v>
      </c>
      <c r="B65" s="115" t="s">
        <v>215</v>
      </c>
      <c r="C65" s="115">
        <v>0.11890207</v>
      </c>
      <c r="D65" s="115">
        <v>5.8481722E-2</v>
      </c>
      <c r="E65" s="115">
        <v>3.2171262999999999E-2</v>
      </c>
      <c r="F65" s="115">
        <v>1.1532140999999999E-2</v>
      </c>
      <c r="G65" s="115">
        <v>8.9583268999999995E-5</v>
      </c>
      <c r="H65" s="115">
        <v>1.2711689999999999E-3</v>
      </c>
      <c r="I65" s="115">
        <v>7.0513727E-4</v>
      </c>
      <c r="J65" s="115">
        <v>9.5621402000000005E-6</v>
      </c>
      <c r="K65" s="115">
        <v>1.2807106E-3</v>
      </c>
      <c r="L65" s="115">
        <v>1.3360779E-2</v>
      </c>
      <c r="M65" s="115">
        <v>0</v>
      </c>
      <c r="N65" s="115">
        <v>0</v>
      </c>
      <c r="O65" s="52">
        <f t="shared" si="0"/>
        <v>0.43319794074074069</v>
      </c>
      <c r="P65" s="115">
        <v>2.9937398000000002</v>
      </c>
      <c r="Q65" s="115">
        <v>2.8326235999999998</v>
      </c>
      <c r="R65" s="115">
        <v>0.12974408000000001</v>
      </c>
      <c r="S65" s="115">
        <v>6.7324361999999998E-5</v>
      </c>
      <c r="T65" s="115">
        <v>9.2845120999999996E-3</v>
      </c>
      <c r="U65" s="115">
        <v>2.1848324E-3</v>
      </c>
      <c r="V65" s="115">
        <v>1.9835466999999999E-2</v>
      </c>
      <c r="W65" s="115">
        <f t="shared" si="9"/>
        <v>0.1044627926315649</v>
      </c>
      <c r="X65" s="122">
        <f t="shared" si="10"/>
        <v>1.6604005212280001E-2</v>
      </c>
      <c r="Y65" s="122">
        <f t="shared" si="11"/>
        <v>8.0763533672384896E-2</v>
      </c>
      <c r="Z65" s="122">
        <f t="shared" si="12"/>
        <v>7.0952537469000003E-3</v>
      </c>
      <c r="AA65" s="115">
        <v>1.2004684999999999E-2</v>
      </c>
      <c r="AB65" s="115">
        <v>1.2539131000000001E-6</v>
      </c>
      <c r="AC65" s="115">
        <v>3.7020200999999999E-4</v>
      </c>
      <c r="AD65" s="115">
        <v>2.1423178E-7</v>
      </c>
      <c r="AE65" s="115">
        <v>4.2236236000000003E-3</v>
      </c>
      <c r="AF65" s="115">
        <v>4.0264574E-6</v>
      </c>
      <c r="AG65" s="115">
        <v>7.8533551000000007E-3</v>
      </c>
      <c r="AH65" s="115">
        <v>7.1480111000000004E-5</v>
      </c>
      <c r="AI65" s="115">
        <v>9.7799314000000006E-6</v>
      </c>
      <c r="AJ65" s="115">
        <v>5.1778485E-6</v>
      </c>
      <c r="AK65" s="115">
        <v>2.6750917E-7</v>
      </c>
      <c r="AL65" s="115">
        <v>1.1053149000000001E-9</v>
      </c>
      <c r="AM65" s="115">
        <v>7.2531991000000004E-2</v>
      </c>
      <c r="AN65" s="115">
        <v>2.2361506999999998E-5</v>
      </c>
      <c r="AO65" s="115">
        <v>2.6911955999999999E-4</v>
      </c>
      <c r="AP65" s="115">
        <v>2.9581469E-6</v>
      </c>
      <c r="AQ65" s="115">
        <v>7.0922956000000004E-3</v>
      </c>
    </row>
    <row r="66" spans="1:43" x14ac:dyDescent="0.25">
      <c r="A66" t="s">
        <v>5770</v>
      </c>
      <c r="B66" s="115" t="s">
        <v>216</v>
      </c>
      <c r="C66" s="115">
        <v>7.413691E-2</v>
      </c>
      <c r="D66" s="115">
        <v>2.9378575000000001E-2</v>
      </c>
      <c r="E66" s="115">
        <v>3.1213047000000001E-2</v>
      </c>
      <c r="F66" s="115">
        <v>-9.5060321000000007E-3</v>
      </c>
      <c r="G66" s="115">
        <v>8.1039198000000003E-5</v>
      </c>
      <c r="H66" s="115">
        <v>9.148216E-4</v>
      </c>
      <c r="I66" s="115">
        <v>9.0405908000000003E-4</v>
      </c>
      <c r="J66" s="115">
        <v>7.1276680000000003E-6</v>
      </c>
      <c r="K66" s="115">
        <v>9.4304380000000002E-4</v>
      </c>
      <c r="L66" s="115">
        <v>2.0201229000000001E-2</v>
      </c>
      <c r="M66" s="115">
        <v>0</v>
      </c>
      <c r="N66" s="115">
        <v>0</v>
      </c>
      <c r="O66" s="52">
        <f t="shared" si="0"/>
        <v>0.21761907407407408</v>
      </c>
      <c r="P66" s="115">
        <v>2.6452692999999998</v>
      </c>
      <c r="Q66" s="115">
        <v>2.5001026</v>
      </c>
      <c r="R66" s="115">
        <v>0.11904376</v>
      </c>
      <c r="S66" s="115">
        <v>1.0821327999999999E-4</v>
      </c>
      <c r="T66" s="115">
        <v>7.6306560000000004E-3</v>
      </c>
      <c r="U66" s="115">
        <v>1.9735388000000002E-3</v>
      </c>
      <c r="V66" s="115">
        <v>1.6410569E-2</v>
      </c>
      <c r="W66" s="115">
        <f t="shared" si="9"/>
        <v>0.12995045425281829</v>
      </c>
      <c r="X66" s="122">
        <f t="shared" si="10"/>
        <v>1.0217130356779999E-2</v>
      </c>
      <c r="Y66" s="122">
        <f t="shared" si="11"/>
        <v>0.11347551508373828</v>
      </c>
      <c r="Z66" s="122">
        <f t="shared" si="12"/>
        <v>6.2578088123000008E-3</v>
      </c>
      <c r="AA66" s="115">
        <v>6.0316051000000002E-3</v>
      </c>
      <c r="AB66" s="115">
        <v>1.1487130000000001E-6</v>
      </c>
      <c r="AC66" s="115">
        <v>1.3798601E-4</v>
      </c>
      <c r="AD66" s="115">
        <v>1.9569858E-7</v>
      </c>
      <c r="AE66" s="115">
        <v>4.0424472999999999E-3</v>
      </c>
      <c r="AF66" s="115">
        <v>3.7475351999999999E-6</v>
      </c>
      <c r="AG66" s="115">
        <v>3.9469572000000001E-3</v>
      </c>
      <c r="AH66" s="115">
        <v>6.9204466000000005E-5</v>
      </c>
      <c r="AI66" s="115">
        <v>1.2749288000000001E-5</v>
      </c>
      <c r="AJ66" s="115">
        <v>3.8233524999999997E-6</v>
      </c>
      <c r="AK66" s="115">
        <v>1.1877764999999999E-7</v>
      </c>
      <c r="AL66" s="115">
        <v>6.0058827999999998E-10</v>
      </c>
      <c r="AM66" s="115">
        <v>0.10909028</v>
      </c>
      <c r="AN66" s="115">
        <v>2.4026988999999999E-5</v>
      </c>
      <c r="AO66" s="115">
        <v>3.2835440999999998E-4</v>
      </c>
      <c r="AP66" s="115">
        <v>2.5638123000000001E-6</v>
      </c>
      <c r="AQ66" s="115">
        <v>6.2552450000000004E-3</v>
      </c>
    </row>
    <row r="67" spans="1:43" x14ac:dyDescent="0.25">
      <c r="A67" s="45" t="s">
        <v>828</v>
      </c>
      <c r="S67" s="50"/>
      <c r="T67" s="50"/>
      <c r="U67" s="50"/>
      <c r="V67" s="50"/>
    </row>
    <row r="68" spans="1:43" x14ac:dyDescent="0.25">
      <c r="A68" t="s">
        <v>5770</v>
      </c>
      <c r="B68" s="115" t="s">
        <v>218</v>
      </c>
      <c r="C68" s="115">
        <v>1.7126093</v>
      </c>
      <c r="D68" s="115">
        <v>0.92510006</v>
      </c>
      <c r="E68" s="115">
        <v>0.17946968999999999</v>
      </c>
      <c r="F68" s="115">
        <v>0.53513831999999995</v>
      </c>
      <c r="G68" s="115">
        <v>1.9733226999999999E-4</v>
      </c>
      <c r="H68" s="115">
        <v>2.0319756999999999E-3</v>
      </c>
      <c r="I68" s="115">
        <v>3.6308396000000001E-3</v>
      </c>
      <c r="J68" s="115">
        <v>9.4584784000000006E-6</v>
      </c>
      <c r="K68" s="115">
        <v>1.4144029E-3</v>
      </c>
      <c r="L68" s="115">
        <v>6.5617174E-2</v>
      </c>
      <c r="M68" s="115">
        <v>0</v>
      </c>
      <c r="N68" s="115">
        <v>0</v>
      </c>
      <c r="O68" s="52">
        <f t="shared" si="0"/>
        <v>6.8525930370370363</v>
      </c>
      <c r="P68" s="115">
        <v>7.4310124999999996</v>
      </c>
      <c r="Q68" s="115">
        <v>7.0420482</v>
      </c>
      <c r="R68" s="115">
        <v>0.32272811000000001</v>
      </c>
      <c r="S68" s="115">
        <v>5.2054534000000002E-4</v>
      </c>
      <c r="T68" s="115">
        <v>1.7715705000000002E-2</v>
      </c>
      <c r="U68" s="115">
        <v>4.4639264999999997E-3</v>
      </c>
      <c r="V68" s="115">
        <v>4.3536061000000001E-2</v>
      </c>
      <c r="W68" s="115">
        <f>SUM(X68:Z68)</f>
        <v>1.1656733476564085</v>
      </c>
      <c r="X68" s="122">
        <f>SUM(AA68:AF68)</f>
        <v>0.21244003743275003</v>
      </c>
      <c r="Y68" s="122">
        <f>SUM(AG68:AO68)</f>
        <v>0.93562749238645837</v>
      </c>
      <c r="Z68" s="122">
        <f>SUM(AP68:AQ68)</f>
        <v>1.7605817837200003E-2</v>
      </c>
      <c r="AA68" s="115">
        <v>0.18986913999999999</v>
      </c>
      <c r="AB68" s="115">
        <v>3.0171890999999999E-6</v>
      </c>
      <c r="AC68" s="115">
        <v>6.4941330000000005E-4</v>
      </c>
      <c r="AD68" s="115">
        <v>6.3909474999999996E-7</v>
      </c>
      <c r="AE68" s="115">
        <v>2.1908761999999998E-2</v>
      </c>
      <c r="AF68" s="115">
        <v>9.0658488999999996E-6</v>
      </c>
      <c r="AG68" s="115">
        <v>0.12417858</v>
      </c>
      <c r="AH68" s="115">
        <v>4.0269824000000002E-4</v>
      </c>
      <c r="AI68" s="115">
        <v>1.1341659E-4</v>
      </c>
      <c r="AJ68" s="115">
        <v>1.3000557E-5</v>
      </c>
      <c r="AK68" s="115">
        <v>5.7750696000000002E-7</v>
      </c>
      <c r="AL68" s="115">
        <v>2.6104983999999999E-9</v>
      </c>
      <c r="AM68" s="115">
        <v>0.80964599999999998</v>
      </c>
      <c r="AN68" s="115">
        <v>6.4667681999999995E-5</v>
      </c>
      <c r="AO68" s="115">
        <v>1.2085492E-3</v>
      </c>
      <c r="AP68" s="115">
        <v>3.5048372000000001E-6</v>
      </c>
      <c r="AQ68" s="115">
        <v>1.7602313000000001E-2</v>
      </c>
    </row>
    <row r="69" spans="1:43" x14ac:dyDescent="0.25">
      <c r="A69" t="s">
        <v>5770</v>
      </c>
      <c r="B69" s="115" t="s">
        <v>219</v>
      </c>
      <c r="C69" s="115">
        <v>0.53621648</v>
      </c>
      <c r="D69" s="115">
        <v>0.25991969999999998</v>
      </c>
      <c r="E69" s="115">
        <v>0.1511624</v>
      </c>
      <c r="F69" s="115">
        <v>7.6442313999999997E-2</v>
      </c>
      <c r="G69" s="115">
        <v>3.2659934E-4</v>
      </c>
      <c r="H69" s="115">
        <v>5.0920132000000003E-3</v>
      </c>
      <c r="I69" s="115">
        <v>2.5549614999999999E-3</v>
      </c>
      <c r="J69" s="115">
        <v>3.7982950000000002E-5</v>
      </c>
      <c r="K69" s="115">
        <v>5.2283134000000002E-3</v>
      </c>
      <c r="L69" s="115">
        <v>3.5452195999999998E-2</v>
      </c>
      <c r="M69" s="115">
        <v>0</v>
      </c>
      <c r="N69" s="115">
        <v>0</v>
      </c>
      <c r="O69" s="52">
        <f t="shared" si="0"/>
        <v>1.9253311111111109</v>
      </c>
      <c r="P69" s="115">
        <v>10.773904</v>
      </c>
      <c r="Q69" s="115">
        <v>10.178364</v>
      </c>
      <c r="R69" s="115">
        <v>0.47593811000000003</v>
      </c>
      <c r="S69" s="115">
        <v>2.5741931E-4</v>
      </c>
      <c r="T69" s="115">
        <v>3.6208840999999999E-2</v>
      </c>
      <c r="U69" s="115">
        <v>7.9693353999999994E-3</v>
      </c>
      <c r="V69" s="115">
        <v>7.5166408000000004E-2</v>
      </c>
      <c r="W69" s="115">
        <f>SUM(X69:Z69)</f>
        <v>0.5260656155835044</v>
      </c>
      <c r="X69" s="122">
        <f>SUM(AA69:AF69)</f>
        <v>7.4300321613289991E-2</v>
      </c>
      <c r="Y69" s="122">
        <f>SUM(AG69:AO69)</f>
        <v>0.42626165348821438</v>
      </c>
      <c r="Z69" s="122">
        <f>SUM(AP69:AQ69)</f>
        <v>2.5503640482E-2</v>
      </c>
      <c r="AA69" s="115">
        <v>5.3352246999999998E-2</v>
      </c>
      <c r="AB69" s="115">
        <v>4.3691519E-6</v>
      </c>
      <c r="AC69" s="115">
        <v>1.4711310000000001E-3</v>
      </c>
      <c r="AD69" s="115">
        <v>7.9098238999999999E-7</v>
      </c>
      <c r="AE69" s="115">
        <v>1.9457184999999998E-2</v>
      </c>
      <c r="AF69" s="115">
        <v>1.4598479E-5</v>
      </c>
      <c r="AG69" s="115">
        <v>3.4900146E-2</v>
      </c>
      <c r="AH69" s="115">
        <v>3.3814442000000002E-4</v>
      </c>
      <c r="AI69" s="115">
        <v>5.1426969999999999E-5</v>
      </c>
      <c r="AJ69" s="115">
        <v>1.8841915000000001E-5</v>
      </c>
      <c r="AK69" s="115">
        <v>1.0439025E-6</v>
      </c>
      <c r="AL69" s="115">
        <v>4.3277143999999999E-9</v>
      </c>
      <c r="AM69" s="115">
        <v>0.38994754999999998</v>
      </c>
      <c r="AN69" s="115">
        <v>8.3130203000000001E-5</v>
      </c>
      <c r="AO69" s="115">
        <v>9.2136574999999998E-4</v>
      </c>
      <c r="AP69" s="115">
        <v>1.2030482E-5</v>
      </c>
      <c r="AQ69" s="115">
        <v>2.5491610000000001E-2</v>
      </c>
    </row>
    <row r="70" spans="1:43" x14ac:dyDescent="0.25">
      <c r="A70" t="s">
        <v>5770</v>
      </c>
      <c r="B70" s="115" t="s">
        <v>220</v>
      </c>
      <c r="C70" s="115">
        <v>0.29522808</v>
      </c>
      <c r="D70" s="115">
        <v>0.14620669999999999</v>
      </c>
      <c r="E70" s="115">
        <v>7.1685043000000004E-2</v>
      </c>
      <c r="F70" s="115">
        <v>4.4159256000000001E-2</v>
      </c>
      <c r="G70" s="115">
        <v>1.9938072999999999E-4</v>
      </c>
      <c r="H70" s="115">
        <v>2.9959920999999999E-3</v>
      </c>
      <c r="I70" s="115">
        <v>1.5834410000000001E-3</v>
      </c>
      <c r="J70" s="115">
        <v>2.2276630000000002E-5</v>
      </c>
      <c r="K70" s="115">
        <v>3.0273991000000001E-3</v>
      </c>
      <c r="L70" s="115">
        <v>2.5348590000000001E-2</v>
      </c>
      <c r="M70" s="115">
        <v>0</v>
      </c>
      <c r="N70" s="115">
        <v>0</v>
      </c>
      <c r="O70" s="52">
        <f t="shared" si="0"/>
        <v>1.0830125925925924</v>
      </c>
      <c r="P70" s="115">
        <v>6.6795286999999997</v>
      </c>
      <c r="Q70" s="115">
        <v>6.2842789999999997</v>
      </c>
      <c r="R70" s="115">
        <v>0.31895866</v>
      </c>
      <c r="S70" s="115">
        <v>1.574864E-4</v>
      </c>
      <c r="T70" s="115">
        <v>2.2380052000000001E-2</v>
      </c>
      <c r="U70" s="115">
        <v>5.4008329000000002E-3</v>
      </c>
      <c r="V70" s="115">
        <v>4.8352686999999998E-2</v>
      </c>
      <c r="W70" s="115">
        <f>SUM(X70:Z70)</f>
        <v>0.22555650837549063</v>
      </c>
      <c r="X70" s="122">
        <f>SUM(AA70:AF70)</f>
        <v>4.0350409664859997E-2</v>
      </c>
      <c r="Y70" s="122">
        <f>SUM(AG70:AO70)</f>
        <v>0.16946237408723061</v>
      </c>
      <c r="Z70" s="122">
        <f>SUM(AP70:AQ70)</f>
        <v>1.5743724623399999E-2</v>
      </c>
      <c r="AA70" s="115">
        <v>3.0011521999999999E-2</v>
      </c>
      <c r="AB70" s="115">
        <v>2.7206848999999999E-6</v>
      </c>
      <c r="AC70" s="115">
        <v>8.6485901999999997E-4</v>
      </c>
      <c r="AD70" s="115">
        <v>4.8650786000000005E-7</v>
      </c>
      <c r="AE70" s="115">
        <v>9.4609696000000007E-3</v>
      </c>
      <c r="AF70" s="115">
        <v>9.8518521E-6</v>
      </c>
      <c r="AG70" s="115">
        <v>1.9632487000000001E-2</v>
      </c>
      <c r="AH70" s="115">
        <v>1.5918240000000001E-4</v>
      </c>
      <c r="AI70" s="115">
        <v>2.3260287999999999E-5</v>
      </c>
      <c r="AJ70" s="115">
        <v>1.1566862E-5</v>
      </c>
      <c r="AK70" s="115">
        <v>6.1928421000000005E-7</v>
      </c>
      <c r="AL70" s="115">
        <v>2.5660206E-9</v>
      </c>
      <c r="AM70" s="115">
        <v>0.14900089</v>
      </c>
      <c r="AN70" s="115">
        <v>5.0851796999999998E-5</v>
      </c>
      <c r="AO70" s="115">
        <v>5.8351389000000004E-4</v>
      </c>
      <c r="AP70" s="115">
        <v>6.9866234000000003E-6</v>
      </c>
      <c r="AQ70" s="115">
        <v>1.5736738E-2</v>
      </c>
    </row>
    <row r="71" spans="1:43" x14ac:dyDescent="0.25">
      <c r="A71" t="s">
        <v>5770</v>
      </c>
      <c r="B71" s="115" t="s">
        <v>221</v>
      </c>
      <c r="C71" s="115">
        <v>0.23354631000000001</v>
      </c>
      <c r="D71" s="115">
        <v>9.7748945000000004E-2</v>
      </c>
      <c r="E71" s="115">
        <v>6.7974687000000006E-2</v>
      </c>
      <c r="F71" s="115">
        <v>2.5760400999999999E-2</v>
      </c>
      <c r="G71" s="115">
        <v>1.5894799E-4</v>
      </c>
      <c r="H71" s="115">
        <v>1.9676727E-3</v>
      </c>
      <c r="I71" s="115">
        <v>1.8748313000000001E-3</v>
      </c>
      <c r="J71" s="115">
        <v>1.5023084E-5</v>
      </c>
      <c r="K71" s="115">
        <v>2.0468567999999999E-3</v>
      </c>
      <c r="L71" s="115">
        <v>3.5998942999999999E-2</v>
      </c>
      <c r="M71" s="115">
        <v>0</v>
      </c>
      <c r="N71" s="115">
        <v>0</v>
      </c>
      <c r="O71" s="52">
        <f t="shared" si="0"/>
        <v>0.72406625925925927</v>
      </c>
      <c r="P71" s="115">
        <v>5.2243949000000001</v>
      </c>
      <c r="Q71" s="115">
        <v>4.8797609</v>
      </c>
      <c r="R71" s="115">
        <v>0.28360945999999998</v>
      </c>
      <c r="S71" s="115">
        <v>2.3648758E-4</v>
      </c>
      <c r="T71" s="115">
        <v>1.7510553000000002E-2</v>
      </c>
      <c r="U71" s="115">
        <v>4.7973360000000001E-3</v>
      </c>
      <c r="V71" s="115">
        <v>3.8480120999999999E-2</v>
      </c>
      <c r="W71" s="115">
        <f>SUM(X71:Z71)</f>
        <v>0.29464469431014095</v>
      </c>
      <c r="X71" s="122">
        <f>SUM(AA71:AF71)</f>
        <v>2.9143399949960003E-2</v>
      </c>
      <c r="Y71" s="122">
        <f>SUM(AG71:AO71)</f>
        <v>0.25328462537828095</v>
      </c>
      <c r="Z71" s="122">
        <f>SUM(AP71:AQ71)</f>
        <v>1.2216668981900001E-2</v>
      </c>
      <c r="AA71" s="115">
        <v>2.0065540999999999E-2</v>
      </c>
      <c r="AB71" s="115">
        <v>2.1730953999999998E-6</v>
      </c>
      <c r="AC71" s="115">
        <v>2.8419650000000002E-4</v>
      </c>
      <c r="AD71" s="115">
        <v>3.9864955999999998E-7</v>
      </c>
      <c r="AE71" s="115">
        <v>8.7821779000000003E-3</v>
      </c>
      <c r="AF71" s="115">
        <v>8.9128050000000008E-6</v>
      </c>
      <c r="AG71" s="115">
        <v>1.3127145E-2</v>
      </c>
      <c r="AH71" s="115">
        <v>1.5096192E-4</v>
      </c>
      <c r="AI71" s="115">
        <v>4.2926685000000003E-5</v>
      </c>
      <c r="AJ71" s="115">
        <v>7.4478280999999999E-6</v>
      </c>
      <c r="AK71" s="115">
        <v>2.4040069000000002E-7</v>
      </c>
      <c r="AL71" s="115">
        <v>1.244491E-9</v>
      </c>
      <c r="AM71" s="115">
        <v>0.23925552999999999</v>
      </c>
      <c r="AN71" s="115">
        <v>5.0004550000000002E-5</v>
      </c>
      <c r="AO71" s="115">
        <v>6.5036775000000004E-4</v>
      </c>
      <c r="AP71" s="115">
        <v>5.5689819000000004E-6</v>
      </c>
      <c r="AQ71" s="115">
        <v>1.2211100000000001E-2</v>
      </c>
    </row>
    <row r="73" spans="1:43" x14ac:dyDescent="0.25">
      <c r="A73" s="1" t="s">
        <v>831</v>
      </c>
    </row>
    <row r="74" spans="1:43" x14ac:dyDescent="0.25">
      <c r="A74" t="s">
        <v>5770</v>
      </c>
      <c r="B74" s="115" t="s">
        <v>222</v>
      </c>
      <c r="C74" s="115">
        <v>0.38032807000000002</v>
      </c>
      <c r="D74" s="115">
        <v>0.15262655</v>
      </c>
      <c r="E74" s="115">
        <v>1.3590411E-2</v>
      </c>
      <c r="F74" s="115">
        <v>7.0223968E-4</v>
      </c>
      <c r="G74" s="115">
        <v>3.4243871000000001E-4</v>
      </c>
      <c r="H74" s="115">
        <v>1.5886915999999999E-3</v>
      </c>
      <c r="I74" s="115">
        <v>2.6457207000000001E-3</v>
      </c>
      <c r="J74" s="115">
        <v>1.7245895E-5</v>
      </c>
      <c r="K74" s="115">
        <v>7.3334675999999995E-4</v>
      </c>
      <c r="L74" s="115">
        <v>0.20808141999999999</v>
      </c>
      <c r="M74" s="115">
        <v>0</v>
      </c>
      <c r="N74" s="115">
        <v>0</v>
      </c>
      <c r="O74" s="52">
        <f t="shared" ref="O74:O89" si="13">D74/0.135</f>
        <v>1.1305670370370369</v>
      </c>
      <c r="P74" s="115">
        <v>16.824636999999999</v>
      </c>
      <c r="Q74" s="115">
        <v>16.339789</v>
      </c>
      <c r="R74" s="115">
        <v>0.41414905000000002</v>
      </c>
      <c r="S74" s="115">
        <v>2.1761185E-5</v>
      </c>
      <c r="T74" s="115">
        <v>1.5199973E-2</v>
      </c>
      <c r="U74" s="115">
        <v>7.7221911000000002E-3</v>
      </c>
      <c r="V74" s="115">
        <v>4.7755378000000001E-2</v>
      </c>
      <c r="W74" s="115">
        <f t="shared" ref="W74:W82" si="14">SUM(X74:Z74)</f>
        <v>9.7655679255457595E-2</v>
      </c>
      <c r="X74" s="122">
        <f t="shared" ref="X74:X82" si="15">SUM(AA74:AF74)</f>
        <v>3.434578232405E-2</v>
      </c>
      <c r="Y74" s="122">
        <f t="shared" ref="Y74:Y82" si="16">SUM(AG74:AO74)</f>
        <v>2.2466127124407594E-2</v>
      </c>
      <c r="Z74" s="122">
        <f t="shared" ref="Z74:Z82" si="17">SUM(AP74:AQ74)</f>
        <v>4.0843769807000004E-2</v>
      </c>
      <c r="AA74" s="115">
        <v>3.1339217000000003E-2</v>
      </c>
      <c r="AB74" s="115">
        <v>7.2735565000000003E-6</v>
      </c>
      <c r="AC74" s="115">
        <v>5.1248422999999996E-4</v>
      </c>
      <c r="AD74" s="115">
        <v>8.6356055000000002E-7</v>
      </c>
      <c r="AE74" s="115">
        <v>2.4727108999999998E-3</v>
      </c>
      <c r="AF74" s="115">
        <v>1.3233077000000001E-5</v>
      </c>
      <c r="AG74" s="115">
        <v>2.0512402999999998E-2</v>
      </c>
      <c r="AH74" s="115">
        <v>2.2766572E-5</v>
      </c>
      <c r="AI74" s="115">
        <v>2.9444222000000002E-6</v>
      </c>
      <c r="AJ74" s="115">
        <v>2.4618078E-5</v>
      </c>
      <c r="AK74" s="115">
        <v>5.6962253000000001E-7</v>
      </c>
      <c r="AL74" s="115">
        <v>1.9856776000000002E-9</v>
      </c>
      <c r="AM74" s="115">
        <v>2.5094804E-5</v>
      </c>
      <c r="AN74" s="115">
        <v>8.6293540000000006E-5</v>
      </c>
      <c r="AO74" s="115">
        <v>1.7914350999999999E-3</v>
      </c>
      <c r="AP74" s="115">
        <v>2.017807E-6</v>
      </c>
      <c r="AQ74" s="115">
        <v>4.0841752000000002E-2</v>
      </c>
    </row>
    <row r="75" spans="1:43" x14ac:dyDescent="0.25">
      <c r="A75" t="s">
        <v>5770</v>
      </c>
      <c r="B75" s="115" t="s">
        <v>223</v>
      </c>
      <c r="C75" s="115">
        <v>1.0313635000000001</v>
      </c>
      <c r="D75" s="115">
        <v>0.41091139999999998</v>
      </c>
      <c r="E75" s="115">
        <v>3.5580648999999999E-2</v>
      </c>
      <c r="F75" s="115">
        <v>1.9144333E-3</v>
      </c>
      <c r="G75" s="115">
        <v>9.2686180000000002E-4</v>
      </c>
      <c r="H75" s="115">
        <v>4.0432085000000001E-3</v>
      </c>
      <c r="I75" s="115">
        <v>7.1907328999999999E-3</v>
      </c>
      <c r="J75" s="115">
        <v>4.5879902E-5</v>
      </c>
      <c r="K75" s="115">
        <v>1.9268504000000001E-3</v>
      </c>
      <c r="L75" s="115">
        <v>0.56882350999999998</v>
      </c>
      <c r="M75" s="115">
        <v>0</v>
      </c>
      <c r="N75" s="115">
        <v>0</v>
      </c>
      <c r="O75" s="52">
        <f t="shared" si="13"/>
        <v>3.0437881481481477</v>
      </c>
      <c r="P75" s="115">
        <v>44.989516000000002</v>
      </c>
      <c r="Q75" s="115">
        <v>44.098140000000001</v>
      </c>
      <c r="R75" s="115">
        <v>0.75956351</v>
      </c>
      <c r="S75" s="115">
        <v>5.9264035000000003E-5</v>
      </c>
      <c r="T75" s="115">
        <v>2.9107605000000002E-2</v>
      </c>
      <c r="U75" s="115">
        <v>1.4110585E-2</v>
      </c>
      <c r="V75" s="115">
        <v>8.8535853999999997E-2</v>
      </c>
      <c r="W75" s="115">
        <f t="shared" si="14"/>
        <v>0.2629824421603304</v>
      </c>
      <c r="X75" s="122">
        <f t="shared" si="15"/>
        <v>9.2231392412399998E-2</v>
      </c>
      <c r="Y75" s="122">
        <f t="shared" si="16"/>
        <v>6.0524278539330401E-2</v>
      </c>
      <c r="Z75" s="122">
        <f t="shared" si="17"/>
        <v>0.1102267712086</v>
      </c>
      <c r="AA75" s="115">
        <v>8.4373618999999997E-2</v>
      </c>
      <c r="AB75" s="115">
        <v>1.9770178999999998E-5</v>
      </c>
      <c r="AC75" s="115">
        <v>1.3620524E-3</v>
      </c>
      <c r="AD75" s="115">
        <v>2.2853083999999999E-6</v>
      </c>
      <c r="AE75" s="115">
        <v>6.4494013999999997E-3</v>
      </c>
      <c r="AF75" s="115">
        <v>2.4264124999999999E-5</v>
      </c>
      <c r="AG75" s="115">
        <v>5.5224950000000002E-2</v>
      </c>
      <c r="AH75" s="115">
        <v>5.9661903E-5</v>
      </c>
      <c r="AI75" s="115">
        <v>8.0223670999999993E-6</v>
      </c>
      <c r="AJ75" s="115">
        <v>6.6270099999999994E-5</v>
      </c>
      <c r="AK75" s="115">
        <v>1.5302191E-6</v>
      </c>
      <c r="AL75" s="115">
        <v>5.3201304E-9</v>
      </c>
      <c r="AM75" s="115">
        <v>5.318801E-5</v>
      </c>
      <c r="AN75" s="115">
        <v>2.2911091999999999E-4</v>
      </c>
      <c r="AO75" s="115">
        <v>4.8815396999999996E-3</v>
      </c>
      <c r="AP75" s="115">
        <v>5.2412085999999998E-6</v>
      </c>
      <c r="AQ75" s="115">
        <v>0.11022153</v>
      </c>
    </row>
    <row r="76" spans="1:43" x14ac:dyDescent="0.25">
      <c r="A76" t="s">
        <v>5770</v>
      </c>
      <c r="B76" s="115" t="s">
        <v>224</v>
      </c>
      <c r="C76" s="115">
        <v>0.18354936999999999</v>
      </c>
      <c r="D76" s="115">
        <v>7.2866779000000007E-2</v>
      </c>
      <c r="E76" s="115">
        <v>6.2200666999999996E-3</v>
      </c>
      <c r="F76" s="115">
        <v>3.4159826000000002E-4</v>
      </c>
      <c r="G76" s="115">
        <v>1.6479695000000001E-4</v>
      </c>
      <c r="H76" s="115">
        <v>6.9622835000000003E-4</v>
      </c>
      <c r="I76" s="115">
        <v>1.2811391E-3</v>
      </c>
      <c r="J76" s="115">
        <v>8.0870271999999994E-6</v>
      </c>
      <c r="K76" s="115">
        <v>3.3747336E-4</v>
      </c>
      <c r="L76" s="115">
        <v>0.10163320000000001</v>
      </c>
      <c r="M76" s="115">
        <v>0</v>
      </c>
      <c r="N76" s="115">
        <v>0</v>
      </c>
      <c r="O76" s="52">
        <f t="shared" si="13"/>
        <v>0.53975391851851851</v>
      </c>
      <c r="P76" s="115">
        <v>7.9507553</v>
      </c>
      <c r="Q76" s="115">
        <v>7.8294047000000004</v>
      </c>
      <c r="R76" s="115">
        <v>0.10316744</v>
      </c>
      <c r="S76" s="115">
        <v>1.0569329E-5</v>
      </c>
      <c r="T76" s="115">
        <v>4.1137207999999998E-3</v>
      </c>
      <c r="U76" s="115">
        <v>1.9097716E-3</v>
      </c>
      <c r="V76" s="115">
        <v>1.2149152999999999E-2</v>
      </c>
      <c r="W76" s="115">
        <f t="shared" si="14"/>
        <v>4.6640555840794698E-2</v>
      </c>
      <c r="X76" s="122">
        <f t="shared" si="15"/>
        <v>1.6334374748910002E-2</v>
      </c>
      <c r="Y76" s="122">
        <f t="shared" si="16"/>
        <v>1.0736250634644692E-2</v>
      </c>
      <c r="Z76" s="122">
        <f t="shared" si="17"/>
        <v>1.9569930457240002E-2</v>
      </c>
      <c r="AA76" s="115">
        <v>1.4961953E-2</v>
      </c>
      <c r="AB76" s="115">
        <v>3.5224984999999998E-6</v>
      </c>
      <c r="AC76" s="115">
        <v>2.399631E-4</v>
      </c>
      <c r="AD76" s="115">
        <v>4.0173821000000001E-7</v>
      </c>
      <c r="AE76" s="115">
        <v>1.1252395000000001E-3</v>
      </c>
      <c r="AF76" s="115">
        <v>3.2949122000000002E-6</v>
      </c>
      <c r="AG76" s="115">
        <v>9.7930294999999997E-3</v>
      </c>
      <c r="AH76" s="115">
        <v>1.0435093E-5</v>
      </c>
      <c r="AI76" s="115">
        <v>1.4310472000000001E-6</v>
      </c>
      <c r="AJ76" s="115">
        <v>1.1750915000000001E-5</v>
      </c>
      <c r="AK76" s="115">
        <v>2.7105551999999999E-7</v>
      </c>
      <c r="AL76" s="115">
        <v>9.4112468999999996E-10</v>
      </c>
      <c r="AM76" s="115">
        <v>8.1569078000000001E-6</v>
      </c>
      <c r="AN76" s="115">
        <v>4.0343065000000001E-5</v>
      </c>
      <c r="AO76" s="115">
        <v>8.7083210999999998E-4</v>
      </c>
      <c r="AP76" s="115">
        <v>9.1245724000000005E-7</v>
      </c>
      <c r="AQ76" s="115">
        <v>1.9569018000000001E-2</v>
      </c>
    </row>
    <row r="77" spans="1:43" x14ac:dyDescent="0.25">
      <c r="A77" t="s">
        <v>5770</v>
      </c>
      <c r="B77" s="115" t="s">
        <v>225</v>
      </c>
      <c r="C77" s="115">
        <v>7.1505315E-2</v>
      </c>
      <c r="D77" s="115">
        <v>2.8388077000000001E-2</v>
      </c>
      <c r="E77" s="115">
        <v>2.4237372000000001E-3</v>
      </c>
      <c r="F77" s="115">
        <v>1.3307175E-4</v>
      </c>
      <c r="G77" s="115">
        <v>6.4200746000000003E-5</v>
      </c>
      <c r="H77" s="115">
        <v>2.7135160000000001E-4</v>
      </c>
      <c r="I77" s="115">
        <v>4.9908584000000003E-4</v>
      </c>
      <c r="J77" s="115">
        <v>3.150871E-6</v>
      </c>
      <c r="K77" s="115">
        <v>1.3149793E-4</v>
      </c>
      <c r="L77" s="115">
        <v>3.9591142000000003E-2</v>
      </c>
      <c r="M77" s="115">
        <v>0</v>
      </c>
      <c r="N77" s="115">
        <v>0</v>
      </c>
      <c r="O77" s="52">
        <f t="shared" si="13"/>
        <v>0.21028205185185184</v>
      </c>
      <c r="P77" s="115">
        <v>3.0976675999999999</v>
      </c>
      <c r="Q77" s="115">
        <v>3.0501980999999998</v>
      </c>
      <c r="R77" s="115">
        <v>4.0358274E-2</v>
      </c>
      <c r="S77" s="115">
        <v>4.1173764999999996E-6</v>
      </c>
      <c r="T77" s="115">
        <v>1.6081572000000001E-3</v>
      </c>
      <c r="U77" s="115">
        <v>7.4713383999999998E-4</v>
      </c>
      <c r="V77" s="115">
        <v>4.7518029999999998E-3</v>
      </c>
      <c r="W77" s="115">
        <f t="shared" si="14"/>
        <v>1.8170604098173608E-2</v>
      </c>
      <c r="X77" s="122">
        <f t="shared" si="15"/>
        <v>6.3637986117199997E-3</v>
      </c>
      <c r="Y77" s="122">
        <f t="shared" si="16"/>
        <v>4.1827040143836095E-3</v>
      </c>
      <c r="Z77" s="122">
        <f t="shared" si="17"/>
        <v>7.6241014720700006E-3</v>
      </c>
      <c r="AA77" s="115">
        <v>5.8290084000000002E-3</v>
      </c>
      <c r="AB77" s="115">
        <v>1.3722383E-6</v>
      </c>
      <c r="AC77" s="115">
        <v>9.3495154000000007E-5</v>
      </c>
      <c r="AD77" s="115">
        <v>1.5653112E-7</v>
      </c>
      <c r="AE77" s="115">
        <v>4.3847733999999999E-4</v>
      </c>
      <c r="AF77" s="115">
        <v>1.2889482999999999E-6</v>
      </c>
      <c r="AG77" s="115">
        <v>3.8152540000000001E-3</v>
      </c>
      <c r="AH77" s="115">
        <v>4.0661540000000001E-6</v>
      </c>
      <c r="AI77" s="115">
        <v>5.5747557999999999E-7</v>
      </c>
      <c r="AJ77" s="115">
        <v>4.5780281999999998E-6</v>
      </c>
      <c r="AK77" s="115">
        <v>1.0560174E-7</v>
      </c>
      <c r="AL77" s="115">
        <v>3.6666361000000001E-10</v>
      </c>
      <c r="AM77" s="115">
        <v>3.1845282E-6</v>
      </c>
      <c r="AN77" s="115">
        <v>1.5718699999999999E-5</v>
      </c>
      <c r="AO77" s="115">
        <v>3.3923915999999998E-4</v>
      </c>
      <c r="AP77" s="115">
        <v>3.5557206999999999E-7</v>
      </c>
      <c r="AQ77" s="115">
        <v>7.6237459000000002E-3</v>
      </c>
    </row>
    <row r="78" spans="1:43" x14ac:dyDescent="0.25">
      <c r="A78" t="s">
        <v>5770</v>
      </c>
      <c r="B78" s="115" t="s">
        <v>226</v>
      </c>
      <c r="C78" s="115">
        <v>5.1848019000000002E-2</v>
      </c>
      <c r="D78" s="115">
        <v>2.0577946999999999E-2</v>
      </c>
      <c r="E78" s="115">
        <v>1.7548450999999999E-3</v>
      </c>
      <c r="F78" s="115">
        <v>9.6510008000000005E-5</v>
      </c>
      <c r="G78" s="115">
        <v>4.6547956999999998E-5</v>
      </c>
      <c r="H78" s="115">
        <v>1.9621626E-4</v>
      </c>
      <c r="I78" s="115">
        <v>3.6191659000000002E-4</v>
      </c>
      <c r="J78" s="115">
        <v>2.2828709000000001E-6</v>
      </c>
      <c r="K78" s="115">
        <v>9.5222516000000002E-5</v>
      </c>
      <c r="L78" s="115">
        <v>2.8716531E-2</v>
      </c>
      <c r="M78" s="115">
        <v>0</v>
      </c>
      <c r="N78" s="115">
        <v>0</v>
      </c>
      <c r="O78" s="52">
        <f t="shared" si="13"/>
        <v>0.15242923703703701</v>
      </c>
      <c r="P78" s="115">
        <v>2.2448060000000001</v>
      </c>
      <c r="Q78" s="115">
        <v>2.2112474</v>
      </c>
      <c r="R78" s="115">
        <v>2.8524108999999999E-2</v>
      </c>
      <c r="S78" s="115">
        <v>2.9859956999999999E-6</v>
      </c>
      <c r="T78" s="115">
        <v>1.1414292000000001E-3</v>
      </c>
      <c r="U78" s="115">
        <v>5.2784871999999997E-4</v>
      </c>
      <c r="V78" s="115">
        <v>3.3621740999999999E-3</v>
      </c>
      <c r="W78" s="115">
        <f t="shared" si="14"/>
        <v>1.3171644061850949E-2</v>
      </c>
      <c r="X78" s="122">
        <f t="shared" si="15"/>
        <v>4.6125032121699999E-3</v>
      </c>
      <c r="Y78" s="122">
        <f t="shared" si="16"/>
        <v>3.0320391958809497E-3</v>
      </c>
      <c r="Z78" s="122">
        <f t="shared" si="17"/>
        <v>5.5271016537999998E-3</v>
      </c>
      <c r="AA78" s="115">
        <v>4.2253311999999998E-3</v>
      </c>
      <c r="AB78" s="115">
        <v>9.9509418000000007E-7</v>
      </c>
      <c r="AC78" s="115">
        <v>6.7736383000000004E-5</v>
      </c>
      <c r="AD78" s="115">
        <v>1.1338479E-7</v>
      </c>
      <c r="AE78" s="115">
        <v>3.1741617999999998E-4</v>
      </c>
      <c r="AF78" s="115">
        <v>9.1097020000000005E-7</v>
      </c>
      <c r="AG78" s="115">
        <v>2.7656010999999999E-3</v>
      </c>
      <c r="AH78" s="115">
        <v>2.9441182999999998E-6</v>
      </c>
      <c r="AI78" s="115">
        <v>4.0429856999999999E-7</v>
      </c>
      <c r="AJ78" s="115">
        <v>3.3185035000000001E-6</v>
      </c>
      <c r="AK78" s="115">
        <v>7.6541677000000004E-8</v>
      </c>
      <c r="AL78" s="115">
        <v>2.6573394999999999E-10</v>
      </c>
      <c r="AM78" s="115">
        <v>2.2788470999999999E-6</v>
      </c>
      <c r="AN78" s="115">
        <v>1.1387560999999999E-5</v>
      </c>
      <c r="AO78" s="115">
        <v>2.4602796000000002E-4</v>
      </c>
      <c r="AP78" s="115">
        <v>2.5735379999999998E-7</v>
      </c>
      <c r="AQ78" s="115">
        <v>5.5268443E-3</v>
      </c>
    </row>
    <row r="79" spans="1:43" x14ac:dyDescent="0.25">
      <c r="A79" t="s">
        <v>5770</v>
      </c>
      <c r="B79" s="115" t="s">
        <v>227</v>
      </c>
      <c r="C79" s="115">
        <v>1.2643329E-2</v>
      </c>
      <c r="D79" s="115">
        <v>5.0197280000000002E-3</v>
      </c>
      <c r="E79" s="115">
        <v>4.2866127E-4</v>
      </c>
      <c r="F79" s="115">
        <v>2.3528472E-5</v>
      </c>
      <c r="G79" s="115">
        <v>1.1351904E-5</v>
      </c>
      <c r="H79" s="115">
        <v>4.8001160000000001E-5</v>
      </c>
      <c r="I79" s="115">
        <v>8.8245360000000004E-5</v>
      </c>
      <c r="J79" s="115">
        <v>5.5719900000000001E-7</v>
      </c>
      <c r="K79" s="115">
        <v>2.3256081000000001E-5</v>
      </c>
      <c r="L79" s="115">
        <v>7.0000000000000001E-3</v>
      </c>
      <c r="M79" s="115">
        <v>0</v>
      </c>
      <c r="N79" s="115">
        <v>0</v>
      </c>
      <c r="O79" s="52">
        <f t="shared" si="13"/>
        <v>3.7183170370370368E-2</v>
      </c>
      <c r="P79" s="115">
        <v>0.54777114000000005</v>
      </c>
      <c r="Q79" s="115">
        <v>0.53934309000000002</v>
      </c>
      <c r="R79" s="115">
        <v>7.1657600000000002E-3</v>
      </c>
      <c r="S79" s="115">
        <v>7.2799999999999995E-7</v>
      </c>
      <c r="T79" s="115">
        <v>2.8533999999999998E-4</v>
      </c>
      <c r="U79" s="115">
        <v>1.3266459999999999E-4</v>
      </c>
      <c r="V79" s="115">
        <v>8.4354999999999999E-4</v>
      </c>
      <c r="W79" s="115">
        <f t="shared" si="14"/>
        <v>3.2130155584325121E-3</v>
      </c>
      <c r="X79" s="122">
        <f t="shared" si="15"/>
        <v>1.125299677168E-3</v>
      </c>
      <c r="Y79" s="122">
        <f t="shared" si="16"/>
        <v>7.3960429133451211E-4</v>
      </c>
      <c r="Z79" s="122">
        <f t="shared" si="17"/>
        <v>1.34811158993E-3</v>
      </c>
      <c r="AA79" s="115">
        <v>1.0307157E-3</v>
      </c>
      <c r="AB79" s="115">
        <v>2.4263081000000002E-7</v>
      </c>
      <c r="AC79" s="115">
        <v>1.6533764999999998E-5</v>
      </c>
      <c r="AD79" s="115">
        <v>2.7681928E-8</v>
      </c>
      <c r="AE79" s="115">
        <v>7.7551041000000002E-5</v>
      </c>
      <c r="AF79" s="115">
        <v>2.2885843E-7</v>
      </c>
      <c r="AG79" s="115">
        <v>6.7463311999999996E-4</v>
      </c>
      <c r="AH79" s="115">
        <v>7.1913354999999997E-7</v>
      </c>
      <c r="AI79" s="115">
        <v>9.8567867999999997E-8</v>
      </c>
      <c r="AJ79" s="115">
        <v>8.0951153000000004E-7</v>
      </c>
      <c r="AK79" s="115">
        <v>1.8673329E-8</v>
      </c>
      <c r="AL79" s="115">
        <v>6.4837512000000004E-11</v>
      </c>
      <c r="AM79" s="115">
        <v>5.6429381999999997E-7</v>
      </c>
      <c r="AN79" s="115">
        <v>2.7797283999999999E-6</v>
      </c>
      <c r="AO79" s="115">
        <v>5.9981198000000002E-5</v>
      </c>
      <c r="AP79" s="115">
        <v>6.288993E-8</v>
      </c>
      <c r="AQ79" s="115">
        <v>1.3480486999999999E-3</v>
      </c>
    </row>
    <row r="80" spans="1:43" x14ac:dyDescent="0.25">
      <c r="A80" t="s">
        <v>5770</v>
      </c>
      <c r="B80" s="115" t="s">
        <v>228</v>
      </c>
      <c r="C80" s="115">
        <v>6.4911801999999996</v>
      </c>
      <c r="D80" s="115">
        <v>2.5834826</v>
      </c>
      <c r="E80" s="115">
        <v>0.22277976999999999</v>
      </c>
      <c r="F80" s="115">
        <v>1.2058226E-2</v>
      </c>
      <c r="G80" s="115">
        <v>5.8318746000000001E-3</v>
      </c>
      <c r="H80" s="115">
        <v>2.5206315999999999E-2</v>
      </c>
      <c r="I80" s="115">
        <v>4.5271591E-2</v>
      </c>
      <c r="J80" s="115">
        <v>2.8795218E-4</v>
      </c>
      <c r="K80" s="115">
        <v>1.2071007E-2</v>
      </c>
      <c r="L80" s="115">
        <v>3.5841908</v>
      </c>
      <c r="M80" s="115">
        <v>0</v>
      </c>
      <c r="N80" s="115">
        <v>0</v>
      </c>
      <c r="O80" s="52">
        <f t="shared" si="13"/>
        <v>19.136908148148148</v>
      </c>
      <c r="P80" s="115">
        <v>282.57724999999999</v>
      </c>
      <c r="Q80" s="115">
        <v>277.35187000000002</v>
      </c>
      <c r="R80" s="115">
        <v>4.4502087000000001</v>
      </c>
      <c r="S80" s="115">
        <v>3.7322465999999998E-4</v>
      </c>
      <c r="T80" s="115">
        <v>0.17219166999999999</v>
      </c>
      <c r="U80" s="115">
        <v>8.2602439999999999E-2</v>
      </c>
      <c r="V80" s="115">
        <v>0.52000049000000004</v>
      </c>
      <c r="W80" s="115">
        <f t="shared" si="14"/>
        <v>1.6534850818912759</v>
      </c>
      <c r="X80" s="122">
        <f t="shared" si="15"/>
        <v>0.579660744994</v>
      </c>
      <c r="Y80" s="122">
        <f t="shared" si="16"/>
        <v>0.38056443942427598</v>
      </c>
      <c r="Z80" s="122">
        <f t="shared" si="17"/>
        <v>0.69325989747299999</v>
      </c>
      <c r="AA80" s="115">
        <v>0.53047398999999995</v>
      </c>
      <c r="AB80" s="115">
        <v>1.2447099999999999E-4</v>
      </c>
      <c r="AC80" s="115">
        <v>8.5473046999999993E-3</v>
      </c>
      <c r="AD80" s="115">
        <v>1.4331924E-5</v>
      </c>
      <c r="AE80" s="115">
        <v>4.0358494000000002E-2</v>
      </c>
      <c r="AF80" s="115">
        <v>1.4215336999999999E-4</v>
      </c>
      <c r="AG80" s="115">
        <v>0.34721045</v>
      </c>
      <c r="AH80" s="115">
        <v>3.7361285999999998E-4</v>
      </c>
      <c r="AI80" s="115">
        <v>5.0525366000000003E-5</v>
      </c>
      <c r="AJ80" s="115">
        <v>4.1664582000000002E-4</v>
      </c>
      <c r="AK80" s="115">
        <v>9.6177232000000006E-6</v>
      </c>
      <c r="AL80" s="115">
        <v>3.3425076000000001E-8</v>
      </c>
      <c r="AM80" s="115">
        <v>3.2124772999999999E-4</v>
      </c>
      <c r="AN80" s="115">
        <v>1.4375245000000001E-3</v>
      </c>
      <c r="AO80" s="115">
        <v>3.0744781999999998E-2</v>
      </c>
      <c r="AP80" s="115">
        <v>3.2777473000000002E-5</v>
      </c>
      <c r="AQ80" s="115">
        <v>0.69322711999999997</v>
      </c>
    </row>
    <row r="81" spans="1:43" x14ac:dyDescent="0.25">
      <c r="A81" t="s">
        <v>5770</v>
      </c>
      <c r="B81" s="115" t="s">
        <v>229</v>
      </c>
      <c r="C81" s="115">
        <v>5.310877E-2</v>
      </c>
      <c r="D81" s="115">
        <v>2.1503069999999999E-2</v>
      </c>
      <c r="E81" s="115">
        <v>2.0063890999999999E-3</v>
      </c>
      <c r="F81" s="115">
        <v>9.7592138000000001E-5</v>
      </c>
      <c r="G81" s="115">
        <v>4.9854732999999999E-5</v>
      </c>
      <c r="H81" s="115">
        <v>2.3861008E-4</v>
      </c>
      <c r="I81" s="115">
        <v>3.7090693000000003E-4</v>
      </c>
      <c r="J81" s="115">
        <v>2.6170602999999999E-6</v>
      </c>
      <c r="K81" s="115">
        <v>1.0544115000000001E-4</v>
      </c>
      <c r="L81" s="115">
        <v>2.8734289E-2</v>
      </c>
      <c r="M81" s="115">
        <v>0</v>
      </c>
      <c r="N81" s="115">
        <v>0</v>
      </c>
      <c r="O81" s="52">
        <f t="shared" si="13"/>
        <v>0.15928199999999998</v>
      </c>
      <c r="P81" s="115">
        <v>2.3853192000000001</v>
      </c>
      <c r="Q81" s="115">
        <v>2.2946928999999998</v>
      </c>
      <c r="R81" s="115">
        <v>7.7584295999999997E-2</v>
      </c>
      <c r="S81" s="115">
        <v>3.0130057000000001E-6</v>
      </c>
      <c r="T81" s="115">
        <v>2.7556235999999998E-3</v>
      </c>
      <c r="U81" s="115">
        <v>1.4259884999999999E-3</v>
      </c>
      <c r="V81" s="115">
        <v>8.8573526999999996E-3</v>
      </c>
      <c r="W81" s="115">
        <f t="shared" si="14"/>
        <v>1.3756517429647201E-2</v>
      </c>
      <c r="X81" s="122">
        <f t="shared" si="15"/>
        <v>4.8587811452499999E-3</v>
      </c>
      <c r="Y81" s="122">
        <f t="shared" si="16"/>
        <v>3.1616431186372003E-3</v>
      </c>
      <c r="Z81" s="122">
        <f t="shared" si="17"/>
        <v>5.7360931657600006E-3</v>
      </c>
      <c r="AA81" s="115">
        <v>4.4152762999999998E-3</v>
      </c>
      <c r="AB81" s="115">
        <v>1.0313026000000001E-6</v>
      </c>
      <c r="AC81" s="115">
        <v>7.3505846000000003E-5</v>
      </c>
      <c r="AD81" s="115">
        <v>1.2579544999999999E-7</v>
      </c>
      <c r="AE81" s="115">
        <v>3.6636995000000001E-4</v>
      </c>
      <c r="AF81" s="115">
        <v>2.4719511999999998E-6</v>
      </c>
      <c r="AG81" s="115">
        <v>2.8899173000000002E-3</v>
      </c>
      <c r="AH81" s="115">
        <v>3.3582930000000001E-6</v>
      </c>
      <c r="AI81" s="115">
        <v>4.0889025999999999E-7</v>
      </c>
      <c r="AJ81" s="115">
        <v>3.4749524999999998E-6</v>
      </c>
      <c r="AK81" s="115">
        <v>8.0636021999999995E-8</v>
      </c>
      <c r="AL81" s="115">
        <v>2.8165520000000001E-10</v>
      </c>
      <c r="AM81" s="115">
        <v>4.2563231999999997E-6</v>
      </c>
      <c r="AN81" s="115">
        <v>1.2253422E-5</v>
      </c>
      <c r="AO81" s="115">
        <v>2.4789301999999998E-4</v>
      </c>
      <c r="AP81" s="115">
        <v>2.9386576E-7</v>
      </c>
      <c r="AQ81" s="115">
        <v>5.7357993000000003E-3</v>
      </c>
    </row>
    <row r="82" spans="1:43" x14ac:dyDescent="0.25">
      <c r="A82" t="s">
        <v>5770</v>
      </c>
      <c r="B82" s="115" t="s">
        <v>230</v>
      </c>
      <c r="C82" s="115">
        <v>0.91672383999999996</v>
      </c>
      <c r="D82" s="115">
        <v>0.35541</v>
      </c>
      <c r="E82" s="115">
        <v>2.7422281999999999E-2</v>
      </c>
      <c r="F82" s="115">
        <v>1.7350363E-3</v>
      </c>
      <c r="G82" s="115">
        <v>8.1804700000000002E-4</v>
      </c>
      <c r="H82" s="115">
        <v>2.7192026000000002E-3</v>
      </c>
      <c r="I82" s="115">
        <v>6.4447256000000003E-3</v>
      </c>
      <c r="J82" s="115">
        <v>3.7852194E-5</v>
      </c>
      <c r="K82" s="115">
        <v>1.5086196000000001E-3</v>
      </c>
      <c r="L82" s="115">
        <v>0.52062808000000005</v>
      </c>
      <c r="M82" s="115">
        <v>0</v>
      </c>
      <c r="N82" s="115">
        <v>0</v>
      </c>
      <c r="O82" s="52">
        <f t="shared" si="13"/>
        <v>2.6326666666666667</v>
      </c>
      <c r="P82" s="115">
        <v>37.892484000000003</v>
      </c>
      <c r="Q82" s="115">
        <v>38.497816</v>
      </c>
      <c r="R82" s="115">
        <v>-0.52475265000000004</v>
      </c>
      <c r="S82" s="115">
        <v>5.3510524000000001E-5</v>
      </c>
      <c r="T82" s="115">
        <v>-1.4104647E-2</v>
      </c>
      <c r="U82" s="115">
        <v>-1.0003101E-2</v>
      </c>
      <c r="V82" s="115">
        <v>-5.6525280999999997E-2</v>
      </c>
      <c r="W82" s="115">
        <f t="shared" si="14"/>
        <v>0.22768537288432261</v>
      </c>
      <c r="X82" s="122">
        <f t="shared" si="15"/>
        <v>7.8987097194400016E-2</v>
      </c>
      <c r="Y82" s="122">
        <f t="shared" si="16"/>
        <v>5.2480543311322597E-2</v>
      </c>
      <c r="Z82" s="122">
        <f t="shared" si="17"/>
        <v>9.6217732378599999E-2</v>
      </c>
      <c r="AA82" s="115">
        <v>7.2977634E-2</v>
      </c>
      <c r="AB82" s="115">
        <v>1.7724302000000001E-5</v>
      </c>
      <c r="AC82" s="115">
        <v>1.1192609E-3</v>
      </c>
      <c r="AD82" s="115">
        <v>1.8448854000000001E-6</v>
      </c>
      <c r="AE82" s="115">
        <v>4.8874245000000002E-3</v>
      </c>
      <c r="AF82" s="115">
        <v>-1.6791393000000001E-5</v>
      </c>
      <c r="AG82" s="115">
        <v>4.7766057000000001E-2</v>
      </c>
      <c r="AH82" s="115">
        <v>4.6178216000000002E-5</v>
      </c>
      <c r="AI82" s="115">
        <v>7.2552955E-6</v>
      </c>
      <c r="AJ82" s="115">
        <v>5.7291350999999998E-5</v>
      </c>
      <c r="AK82" s="115">
        <v>1.3123738E-6</v>
      </c>
      <c r="AL82" s="115">
        <v>4.5156226000000002E-9</v>
      </c>
      <c r="AM82" s="115">
        <v>-1.7850906000000001E-6</v>
      </c>
      <c r="AN82" s="115">
        <v>1.8747845E-4</v>
      </c>
      <c r="AO82" s="115">
        <v>4.4167512000000001E-3</v>
      </c>
      <c r="AP82" s="115">
        <v>3.8973785999999996E-6</v>
      </c>
      <c r="AQ82" s="115">
        <v>9.6213834999999998E-2</v>
      </c>
    </row>
    <row r="83" spans="1:43" x14ac:dyDescent="0.25">
      <c r="A83" s="1" t="s">
        <v>830</v>
      </c>
    </row>
    <row r="84" spans="1:43" x14ac:dyDescent="0.25">
      <c r="A84" t="s">
        <v>5770</v>
      </c>
      <c r="B84" s="115" t="s">
        <v>231</v>
      </c>
      <c r="C84" s="115">
        <v>0.67952681999999998</v>
      </c>
      <c r="D84" s="115">
        <v>0.15000569</v>
      </c>
      <c r="E84" s="115">
        <v>3.4521524999999997E-2</v>
      </c>
      <c r="F84" s="115">
        <v>0.41549825000000001</v>
      </c>
      <c r="G84" s="115">
        <v>1.1297871E-3</v>
      </c>
      <c r="H84" s="115">
        <v>2.6733258000000001E-3</v>
      </c>
      <c r="I84" s="115">
        <v>2.0222424000000002E-3</v>
      </c>
      <c r="J84" s="115">
        <v>3.6725664999999997E-5</v>
      </c>
      <c r="K84" s="115">
        <v>1.3334779000000001E-3</v>
      </c>
      <c r="L84" s="115">
        <v>7.2305797000000005E-2</v>
      </c>
      <c r="M84" s="115">
        <v>0</v>
      </c>
      <c r="N84" s="115">
        <v>0</v>
      </c>
      <c r="O84" s="52">
        <f t="shared" si="13"/>
        <v>1.1111532592592592</v>
      </c>
      <c r="P84" s="115">
        <v>14.811790999999999</v>
      </c>
      <c r="Q84" s="115">
        <v>13.080605</v>
      </c>
      <c r="R84" s="115">
        <v>1.4841626999999999</v>
      </c>
      <c r="S84" s="115">
        <v>7.5495164000000003E-5</v>
      </c>
      <c r="T84" s="115">
        <v>4.6563090000000001E-2</v>
      </c>
      <c r="U84" s="115">
        <v>2.3890046000000002E-2</v>
      </c>
      <c r="V84" s="115">
        <v>0.17649445999999999</v>
      </c>
      <c r="W84" s="115">
        <f>SUM(X84:Z84)</f>
        <v>0.12896938084055309</v>
      </c>
      <c r="X84" s="122">
        <f>SUM(AA84:AF84)</f>
        <v>3.7070475539600002E-2</v>
      </c>
      <c r="Y84" s="122">
        <f>SUM(AG84:AO84)</f>
        <v>5.9146034118853101E-2</v>
      </c>
      <c r="Z84" s="122">
        <f>SUM(AP84:AQ84)</f>
        <v>3.2752871182099998E-2</v>
      </c>
      <c r="AA84" s="115">
        <v>3.0797683999999999E-2</v>
      </c>
      <c r="AB84" s="115">
        <v>7.0631028000000002E-6</v>
      </c>
      <c r="AC84" s="115">
        <v>6.2581729000000001E-4</v>
      </c>
      <c r="AD84" s="115">
        <v>1.4034258E-6</v>
      </c>
      <c r="AE84" s="115">
        <v>5.5888511999999998E-3</v>
      </c>
      <c r="AF84" s="115">
        <v>4.9656520999999999E-5</v>
      </c>
      <c r="AG84" s="115">
        <v>2.0153955000000001E-2</v>
      </c>
      <c r="AH84" s="115">
        <v>6.6271709000000002E-5</v>
      </c>
      <c r="AI84" s="115">
        <v>3.6967775999999998E-3</v>
      </c>
      <c r="AJ84" s="115">
        <v>1.8033505E-5</v>
      </c>
      <c r="AK84" s="115">
        <v>4.2986007E-7</v>
      </c>
      <c r="AL84" s="115">
        <v>2.1547831E-9</v>
      </c>
      <c r="AM84" s="115">
        <v>3.4235473000000002E-2</v>
      </c>
      <c r="AN84" s="115">
        <v>6.7904920000000002E-5</v>
      </c>
      <c r="AO84" s="115">
        <v>9.0718636999999997E-4</v>
      </c>
      <c r="AP84" s="115">
        <v>3.6481820999999999E-6</v>
      </c>
      <c r="AQ84" s="115">
        <v>3.2749223000000001E-2</v>
      </c>
    </row>
    <row r="85" spans="1:43" x14ac:dyDescent="0.25">
      <c r="A85" t="s">
        <v>5770</v>
      </c>
      <c r="B85" s="115" t="s">
        <v>232</v>
      </c>
      <c r="C85" s="115">
        <v>0.60151359000000004</v>
      </c>
      <c r="D85" s="115">
        <v>0.39723612000000003</v>
      </c>
      <c r="E85" s="115">
        <v>9.6278450000000002E-2</v>
      </c>
      <c r="F85" s="115">
        <v>1.1590516E-2</v>
      </c>
      <c r="G85" s="115">
        <v>1.4892550000000001E-3</v>
      </c>
      <c r="H85" s="115">
        <v>1.4471693000000001E-2</v>
      </c>
      <c r="I85" s="115">
        <v>3.6585031E-3</v>
      </c>
      <c r="J85" s="115">
        <v>8.6466032000000003E-5</v>
      </c>
      <c r="K85" s="115">
        <v>4.3967937999999998E-3</v>
      </c>
      <c r="L85" s="115">
        <v>7.2305797000000005E-2</v>
      </c>
      <c r="M85" s="115">
        <v>0</v>
      </c>
      <c r="N85" s="115">
        <v>0</v>
      </c>
      <c r="O85" s="52">
        <f t="shared" si="13"/>
        <v>2.9424897777777779</v>
      </c>
      <c r="P85" s="115">
        <v>54.168225</v>
      </c>
      <c r="Q85" s="115">
        <v>35.348880000000001</v>
      </c>
      <c r="R85" s="115">
        <v>16.152687</v>
      </c>
      <c r="S85" s="115">
        <v>8.4300682000000002E-5</v>
      </c>
      <c r="T85" s="115">
        <v>0.53659756999999997</v>
      </c>
      <c r="U85" s="115">
        <v>0.29951624999999998</v>
      </c>
      <c r="V85" s="115">
        <v>1.83046</v>
      </c>
      <c r="W85" s="115">
        <f>SUM(X85:Z85)</f>
        <v>0.28088567053058566</v>
      </c>
      <c r="X85" s="122">
        <f>SUM(AA85:AF85)</f>
        <v>0.10202950840529999</v>
      </c>
      <c r="Y85" s="122">
        <f>SUM(AG85:AO85)</f>
        <v>9.0315244598285702E-2</v>
      </c>
      <c r="Z85" s="122">
        <f>SUM(AP85:AQ85)</f>
        <v>8.8540917526999996E-2</v>
      </c>
      <c r="AA85" s="115">
        <v>8.1558892999999993E-2</v>
      </c>
      <c r="AB85" s="115">
        <v>1.149545E-5</v>
      </c>
      <c r="AC85" s="115">
        <v>2.1562109999999999E-3</v>
      </c>
      <c r="AD85" s="115">
        <v>4.3575452999999998E-6</v>
      </c>
      <c r="AE85" s="115">
        <v>1.7780009999999999E-2</v>
      </c>
      <c r="AF85" s="115">
        <v>5.1854140999999996E-4</v>
      </c>
      <c r="AG85" s="115">
        <v>5.3377349999999997E-2</v>
      </c>
      <c r="AH85" s="115">
        <v>1.6748646999999999E-4</v>
      </c>
      <c r="AI85" s="115">
        <v>1.0212273E-5</v>
      </c>
      <c r="AJ85" s="115">
        <v>5.8393273000000002E-5</v>
      </c>
      <c r="AK85" s="115">
        <v>1.4902146999999999E-6</v>
      </c>
      <c r="AL85" s="115">
        <v>6.4075856999999997E-9</v>
      </c>
      <c r="AM85" s="115">
        <v>3.4842412000000003E-2</v>
      </c>
      <c r="AN85" s="115">
        <v>3.3513876000000001E-4</v>
      </c>
      <c r="AO85" s="115">
        <v>1.5227552000000001E-3</v>
      </c>
      <c r="AP85" s="115">
        <v>1.4452527E-5</v>
      </c>
      <c r="AQ85" s="115">
        <v>8.8526464999999999E-2</v>
      </c>
    </row>
    <row r="86" spans="1:43" x14ac:dyDescent="0.25">
      <c r="A86" t="s">
        <v>5770</v>
      </c>
      <c r="B86" s="115" t="s">
        <v>233</v>
      </c>
      <c r="C86" s="115">
        <v>0.43540234</v>
      </c>
      <c r="D86" s="115">
        <v>0.21593381</v>
      </c>
      <c r="E86" s="115">
        <v>5.0990038000000001E-2</v>
      </c>
      <c r="F86" s="115">
        <v>8.4468559999999998E-2</v>
      </c>
      <c r="G86" s="115">
        <v>1.2256452000000001E-3</v>
      </c>
      <c r="H86" s="115">
        <v>5.8195571E-3</v>
      </c>
      <c r="I86" s="115">
        <v>2.4585786000000001E-3</v>
      </c>
      <c r="J86" s="115">
        <v>4.9989762000000003E-5</v>
      </c>
      <c r="K86" s="115">
        <v>2.1503620999999999E-3</v>
      </c>
      <c r="L86" s="115">
        <v>7.2305797000000005E-2</v>
      </c>
      <c r="M86" s="115">
        <v>0</v>
      </c>
      <c r="N86" s="115">
        <v>0</v>
      </c>
      <c r="O86" s="52">
        <f t="shared" si="13"/>
        <v>1.5995097037037036</v>
      </c>
      <c r="P86" s="115">
        <v>25.306840000000001</v>
      </c>
      <c r="Q86" s="115">
        <v>19.018812</v>
      </c>
      <c r="R86" s="115">
        <v>5.3957690999999999</v>
      </c>
      <c r="S86" s="115">
        <v>7.7843302000000006E-5</v>
      </c>
      <c r="T86" s="115">
        <v>0.17723895000000001</v>
      </c>
      <c r="U86" s="115">
        <v>9.7390368000000005E-2</v>
      </c>
      <c r="V86" s="115">
        <v>0.61755192999999997</v>
      </c>
      <c r="W86" s="115">
        <f>SUM(X86:Z86)</f>
        <v>0.16698947238585382</v>
      </c>
      <c r="X86" s="122">
        <f>SUM(AA86:AF86)</f>
        <v>5.4392883943000001E-2</v>
      </c>
      <c r="Y86" s="122">
        <f>SUM(AG86:AO86)</f>
        <v>6.4966905102153805E-2</v>
      </c>
      <c r="Z86" s="122">
        <f>SUM(AP86:AQ86)</f>
        <v>4.7629683340700002E-2</v>
      </c>
      <c r="AA86" s="115">
        <v>4.4334006000000002E-2</v>
      </c>
      <c r="AB86" s="115">
        <v>8.2450619999999994E-6</v>
      </c>
      <c r="AC86" s="115">
        <v>1.0339222999999999E-3</v>
      </c>
      <c r="AD86" s="115">
        <v>2.1911909999999998E-6</v>
      </c>
      <c r="AE86" s="115">
        <v>8.8398269000000002E-3</v>
      </c>
      <c r="AF86" s="115">
        <v>1.7469248999999999E-4</v>
      </c>
      <c r="AG86" s="115">
        <v>2.9013527000000001E-2</v>
      </c>
      <c r="AH86" s="115">
        <v>9.3262312000000003E-5</v>
      </c>
      <c r="AI86" s="115">
        <v>2.2277538999999999E-4</v>
      </c>
      <c r="AJ86" s="115">
        <v>2.8796110000000001E-5</v>
      </c>
      <c r="AK86" s="115">
        <v>7.1262129000000001E-7</v>
      </c>
      <c r="AL86" s="115">
        <v>3.2888638000000001E-9</v>
      </c>
      <c r="AM86" s="115">
        <v>3.4397323E-2</v>
      </c>
      <c r="AN86" s="115">
        <v>1.3916728000000001E-4</v>
      </c>
      <c r="AO86" s="115">
        <v>1.0713381000000001E-3</v>
      </c>
      <c r="AP86" s="115">
        <v>6.5293407000000002E-6</v>
      </c>
      <c r="AQ86" s="115">
        <v>4.7623154000000001E-2</v>
      </c>
    </row>
    <row r="87" spans="1:43" x14ac:dyDescent="0.25">
      <c r="A87" s="1" t="s">
        <v>829</v>
      </c>
      <c r="T87" s="50"/>
      <c r="U87" s="50"/>
      <c r="V87" s="50"/>
    </row>
    <row r="88" spans="1:43" x14ac:dyDescent="0.25">
      <c r="A88" t="s">
        <v>5770</v>
      </c>
      <c r="B88" s="115" t="s">
        <v>234</v>
      </c>
      <c r="C88" s="115">
        <v>0.1814944</v>
      </c>
      <c r="D88" s="115">
        <v>0.1077656</v>
      </c>
      <c r="E88" s="115">
        <v>-2.0784014E-2</v>
      </c>
      <c r="F88" s="115">
        <v>-2.6295187000000001E-2</v>
      </c>
      <c r="G88" s="115">
        <v>-1.5669251000000001E-3</v>
      </c>
      <c r="H88" s="115">
        <v>8.0842030000000001E-4</v>
      </c>
      <c r="I88" s="115">
        <v>1.3881996999999999E-3</v>
      </c>
      <c r="J88" s="115">
        <v>3.8797627000000003E-5</v>
      </c>
      <c r="K88" s="115">
        <v>-6.0419746999999997E-4</v>
      </c>
      <c r="L88" s="115">
        <v>0.1207437</v>
      </c>
      <c r="M88" s="115">
        <v>0</v>
      </c>
      <c r="N88" s="115">
        <v>0</v>
      </c>
      <c r="O88" s="52">
        <f t="shared" si="13"/>
        <v>0.7982637037037037</v>
      </c>
      <c r="P88" s="115">
        <v>17.440830999999999</v>
      </c>
      <c r="Q88" s="115">
        <v>16.060002000000001</v>
      </c>
      <c r="R88" s="115">
        <v>1.1956198</v>
      </c>
      <c r="S88" s="115">
        <v>-5.8729276000000001E-5</v>
      </c>
      <c r="T88" s="115">
        <v>2.9623947000000001E-2</v>
      </c>
      <c r="U88" s="115">
        <v>1.9365443999999999E-2</v>
      </c>
      <c r="V88" s="115">
        <v>0.13627890000000001</v>
      </c>
      <c r="W88" s="115">
        <f>SUM(X88:Z88)</f>
        <v>-1.4999496379877228E-2</v>
      </c>
      <c r="X88" s="122">
        <f>SUM(AA88:AF88)</f>
        <v>2.0906454311359998E-2</v>
      </c>
      <c r="Y88" s="122">
        <f>SUM(AG88:AO88)</f>
        <v>-7.6112434324497227E-2</v>
      </c>
      <c r="Z88" s="122">
        <f>SUM(AP88:AQ88)</f>
        <v>4.0206483633260001E-2</v>
      </c>
      <c r="AA88" s="115">
        <v>2.2131492999999999E-2</v>
      </c>
      <c r="AB88" s="115">
        <v>9.7233871000000002E-6</v>
      </c>
      <c r="AC88" s="115">
        <v>1.100083E-4</v>
      </c>
      <c r="AD88" s="115">
        <v>9.7270426000000002E-7</v>
      </c>
      <c r="AE88" s="115">
        <v>-1.3862742999999999E-3</v>
      </c>
      <c r="AF88" s="115">
        <v>4.0531219999999997E-5</v>
      </c>
      <c r="AG88" s="115">
        <v>1.4489663999999999E-2</v>
      </c>
      <c r="AH88" s="115">
        <v>-6.0154302E-5</v>
      </c>
      <c r="AI88" s="115">
        <v>-9.7543620000000004E-6</v>
      </c>
      <c r="AJ88" s="115">
        <v>1.4049709E-5</v>
      </c>
      <c r="AK88" s="115">
        <v>3.4567038E-7</v>
      </c>
      <c r="AL88" s="115">
        <v>6.6312277000000002E-10</v>
      </c>
      <c r="AM88" s="115">
        <v>-9.1642707000000004E-2</v>
      </c>
      <c r="AN88" s="115">
        <v>5.2294796999999998E-5</v>
      </c>
      <c r="AO88" s="115">
        <v>1.0438265E-3</v>
      </c>
      <c r="AP88" s="115">
        <v>-5.5436673999999999E-7</v>
      </c>
      <c r="AQ88" s="115">
        <v>4.0207038E-2</v>
      </c>
    </row>
    <row r="89" spans="1:43" x14ac:dyDescent="0.25">
      <c r="A89" t="s">
        <v>5770</v>
      </c>
      <c r="B89" s="115" t="s">
        <v>235</v>
      </c>
      <c r="C89" s="115">
        <v>0.28053230000000001</v>
      </c>
      <c r="D89" s="115">
        <v>0.15334671</v>
      </c>
      <c r="E89" s="115">
        <v>3.2945960000000003E-2</v>
      </c>
      <c r="F89" s="115">
        <v>1.2104062000000001E-2</v>
      </c>
      <c r="G89" s="115">
        <v>1.0157116999999999E-3</v>
      </c>
      <c r="H89" s="115">
        <v>2.5365976E-3</v>
      </c>
      <c r="I89" s="115">
        <v>1.7744155000000001E-3</v>
      </c>
      <c r="J89" s="115">
        <v>3.7304378000000001E-5</v>
      </c>
      <c r="K89" s="115">
        <v>1.3850608999999999E-3</v>
      </c>
      <c r="L89" s="115">
        <v>7.5386486000000003E-2</v>
      </c>
      <c r="M89" s="115">
        <v>0</v>
      </c>
      <c r="N89" s="115">
        <v>0</v>
      </c>
      <c r="O89" s="52">
        <f t="shared" si="13"/>
        <v>1.1359015555555554</v>
      </c>
      <c r="P89" s="115">
        <v>15.008756</v>
      </c>
      <c r="Q89" s="115">
        <v>13.322183000000001</v>
      </c>
      <c r="R89" s="115">
        <v>1.4400598</v>
      </c>
      <c r="S89" s="115">
        <v>8.0178540999999997E-5</v>
      </c>
      <c r="T89" s="115">
        <v>4.9475360000000003E-2</v>
      </c>
      <c r="U89" s="115">
        <v>2.5388796000000002E-2</v>
      </c>
      <c r="V89" s="115">
        <v>0.17156905</v>
      </c>
      <c r="W89" s="115">
        <f>SUM(X89:Z89)</f>
        <v>0.12890204908692041</v>
      </c>
      <c r="X89" s="122">
        <f>SUM(AA89:AF89)</f>
        <v>3.7396847064200003E-2</v>
      </c>
      <c r="Y89" s="122">
        <f>SUM(AG89:AO89)</f>
        <v>5.8140814585520409E-2</v>
      </c>
      <c r="Z89" s="122">
        <f>SUM(AP89:AQ89)</f>
        <v>3.3364387437200001E-2</v>
      </c>
      <c r="AA89" s="115">
        <v>3.1483483E-2</v>
      </c>
      <c r="AB89" s="115">
        <v>5.3619066999999996E-6</v>
      </c>
      <c r="AC89" s="115">
        <v>5.8896586999999999E-4</v>
      </c>
      <c r="AD89" s="115">
        <v>1.2984395000000001E-6</v>
      </c>
      <c r="AE89" s="115">
        <v>5.2709087999999998E-3</v>
      </c>
      <c r="AF89" s="115">
        <v>4.6829048E-5</v>
      </c>
      <c r="AG89" s="115">
        <v>2.0602601000000002E-2</v>
      </c>
      <c r="AH89" s="115">
        <v>6.4181553E-5</v>
      </c>
      <c r="AI89" s="115">
        <v>9.7153457999999992E-6</v>
      </c>
      <c r="AJ89" s="115">
        <v>1.6851125E-5</v>
      </c>
      <c r="AK89" s="115">
        <v>4.3972941000000001E-7</v>
      </c>
      <c r="AL89" s="115">
        <v>2.1093104000000002E-9</v>
      </c>
      <c r="AM89" s="115">
        <v>3.6420590000000003E-2</v>
      </c>
      <c r="AN89" s="115">
        <v>7.1643923000000003E-5</v>
      </c>
      <c r="AO89" s="115">
        <v>9.547898E-4</v>
      </c>
      <c r="AP89" s="115">
        <v>3.7234372000000001E-6</v>
      </c>
      <c r="AQ89" s="115">
        <v>3.3360663999999998E-2</v>
      </c>
    </row>
    <row r="91" spans="1:43" x14ac:dyDescent="0.25">
      <c r="A91" s="1" t="s">
        <v>832</v>
      </c>
    </row>
    <row r="92" spans="1:43" x14ac:dyDescent="0.25">
      <c r="A92" t="s">
        <v>5770</v>
      </c>
      <c r="B92" s="115" t="s">
        <v>236</v>
      </c>
      <c r="C92" s="115">
        <v>0.12796294</v>
      </c>
      <c r="D92" s="115">
        <v>6.7886358999999993E-2</v>
      </c>
      <c r="E92" s="115">
        <v>2.6100983000000001E-2</v>
      </c>
      <c r="F92" s="115">
        <v>1.5731516000000001E-2</v>
      </c>
      <c r="G92" s="115">
        <v>1.0564745E-4</v>
      </c>
      <c r="H92" s="115">
        <v>1.2464237E-3</v>
      </c>
      <c r="I92" s="115">
        <v>7.8341284000000005E-4</v>
      </c>
      <c r="J92" s="115">
        <v>1.9094649999999999E-5</v>
      </c>
      <c r="K92" s="115">
        <v>1.5295351999999999E-3</v>
      </c>
      <c r="L92" s="115">
        <v>1.4559963E-2</v>
      </c>
      <c r="M92" s="115">
        <v>0</v>
      </c>
      <c r="N92" s="115">
        <v>0</v>
      </c>
      <c r="O92" s="52">
        <f t="shared" ref="O92:O157" si="18">D92/0.135</f>
        <v>0.50286191851851847</v>
      </c>
      <c r="P92" s="115">
        <v>5.2748264999999996</v>
      </c>
      <c r="Q92" s="115">
        <v>4.6151093000000003</v>
      </c>
      <c r="R92" s="115">
        <v>0.55603097999999995</v>
      </c>
      <c r="S92" s="115">
        <v>7.3406046999999997E-5</v>
      </c>
      <c r="T92" s="115">
        <v>2.4605334E-2</v>
      </c>
      <c r="U92" s="115">
        <v>1.0435705999999999E-2</v>
      </c>
      <c r="V92" s="115">
        <v>6.8571812999999995E-2</v>
      </c>
      <c r="W92" s="115">
        <f t="shared" ref="W92:W99" si="19">SUM(X92:Z92)</f>
        <v>9.3789612038558998E-2</v>
      </c>
      <c r="X92" s="122">
        <f t="shared" ref="X92:X99" si="20">SUM(AA92:AF92)</f>
        <v>1.7981635480516001E-2</v>
      </c>
      <c r="Y92" s="122">
        <f t="shared" ref="Y92:Y99" si="21">SUM(AG92:AO92)</f>
        <v>6.4231254893342998E-2</v>
      </c>
      <c r="Z92" s="122">
        <f t="shared" ref="Z92:Z99" si="22">SUM(AP92:AQ92)</f>
        <v>1.1576721664700002E-2</v>
      </c>
      <c r="AA92" s="115">
        <v>1.3936169999999999E-2</v>
      </c>
      <c r="AB92" s="115">
        <v>5.5171371000000002E-7</v>
      </c>
      <c r="AC92" s="115">
        <v>4.5081422E-4</v>
      </c>
      <c r="AD92" s="115">
        <v>6.8582805999999997E-8</v>
      </c>
      <c r="AE92" s="115">
        <v>3.5761909999999998E-3</v>
      </c>
      <c r="AF92" s="115">
        <v>1.7839964E-5</v>
      </c>
      <c r="AG92" s="115">
        <v>9.1180727000000003E-3</v>
      </c>
      <c r="AH92" s="115">
        <v>5.7750861999999999E-5</v>
      </c>
      <c r="AI92" s="115">
        <v>8.7021158999999997E-6</v>
      </c>
      <c r="AJ92" s="115">
        <v>7.2750178E-6</v>
      </c>
      <c r="AK92" s="115">
        <v>3.2639219E-7</v>
      </c>
      <c r="AL92" s="115">
        <v>1.384453E-9</v>
      </c>
      <c r="AM92" s="115">
        <v>5.4653700999999999E-2</v>
      </c>
      <c r="AN92" s="115">
        <v>3.3917490999999997E-5</v>
      </c>
      <c r="AO92" s="115">
        <v>3.5150793E-4</v>
      </c>
      <c r="AP92" s="115">
        <v>3.6606646999999998E-6</v>
      </c>
      <c r="AQ92" s="115">
        <v>1.1573061000000001E-2</v>
      </c>
    </row>
    <row r="93" spans="1:43" x14ac:dyDescent="0.25">
      <c r="A93" t="s">
        <v>5770</v>
      </c>
      <c r="B93" s="115" t="s">
        <v>237</v>
      </c>
      <c r="C93" s="115">
        <v>0.13482251000000001</v>
      </c>
      <c r="D93" s="115">
        <v>7.4894822E-2</v>
      </c>
      <c r="E93" s="115">
        <v>2.7163758E-2</v>
      </c>
      <c r="F93" s="115">
        <v>1.7292561000000001E-2</v>
      </c>
      <c r="G93" s="115">
        <v>1.1660808E-4</v>
      </c>
      <c r="H93" s="115">
        <v>1.4599478999999999E-3</v>
      </c>
      <c r="I93" s="115">
        <v>6.8892016999999996E-4</v>
      </c>
      <c r="J93" s="115">
        <v>1.9646253E-5</v>
      </c>
      <c r="K93" s="115">
        <v>1.6190309999999999E-3</v>
      </c>
      <c r="L93" s="115">
        <v>1.1567213999999999E-2</v>
      </c>
      <c r="M93" s="115">
        <v>0</v>
      </c>
      <c r="N93" s="115">
        <v>0</v>
      </c>
      <c r="O93" s="52">
        <f t="shared" si="18"/>
        <v>0.55477645925925922</v>
      </c>
      <c r="P93" s="115">
        <v>5.3039778000000002</v>
      </c>
      <c r="Q93" s="115">
        <v>4.6820810000000002</v>
      </c>
      <c r="R93" s="115">
        <v>0.52276445999999999</v>
      </c>
      <c r="S93" s="115">
        <v>5.4471768999999998E-5</v>
      </c>
      <c r="T93" s="115">
        <v>2.3624849E-2</v>
      </c>
      <c r="U93" s="115">
        <v>9.7718249999999996E-3</v>
      </c>
      <c r="V93" s="115">
        <v>6.5681211000000003E-2</v>
      </c>
      <c r="W93" s="115">
        <f t="shared" si="19"/>
        <v>8.3015781497341803E-2</v>
      </c>
      <c r="X93" s="122">
        <f t="shared" si="20"/>
        <v>1.961808185487E-2</v>
      </c>
      <c r="Y93" s="122">
        <f t="shared" si="21"/>
        <v>5.1653793168471795E-2</v>
      </c>
      <c r="Z93" s="122">
        <f t="shared" si="22"/>
        <v>1.1743906473999999E-2</v>
      </c>
      <c r="AA93" s="115">
        <v>1.5374580000000001E-2</v>
      </c>
      <c r="AB93" s="115">
        <v>1.0355779999999999E-6</v>
      </c>
      <c r="AC93" s="115">
        <v>4.6219700999999998E-4</v>
      </c>
      <c r="AD93" s="115">
        <v>1.7617287E-7</v>
      </c>
      <c r="AE93" s="115">
        <v>3.7633439E-3</v>
      </c>
      <c r="AF93" s="115">
        <v>1.6749193999999999E-5</v>
      </c>
      <c r="AG93" s="115">
        <v>1.0058767E-2</v>
      </c>
      <c r="AH93" s="115">
        <v>5.9725198000000003E-5</v>
      </c>
      <c r="AI93" s="115">
        <v>7.0620159999999999E-6</v>
      </c>
      <c r="AJ93" s="115">
        <v>7.0453587E-6</v>
      </c>
      <c r="AK93" s="115">
        <v>3.2717818999999999E-7</v>
      </c>
      <c r="AL93" s="115">
        <v>1.3745818E-9</v>
      </c>
      <c r="AM93" s="115">
        <v>4.1178726999999998E-2</v>
      </c>
      <c r="AN93" s="115">
        <v>3.2268492999999999E-5</v>
      </c>
      <c r="AO93" s="115">
        <v>3.0986955000000002E-4</v>
      </c>
      <c r="AP93" s="115">
        <v>3.8484740000000002E-6</v>
      </c>
      <c r="AQ93" s="115">
        <v>1.1740057999999999E-2</v>
      </c>
    </row>
    <row r="94" spans="1:43" x14ac:dyDescent="0.25">
      <c r="A94" t="s">
        <v>5770</v>
      </c>
      <c r="B94" s="115" t="s">
        <v>238</v>
      </c>
      <c r="C94" s="115">
        <v>0.13671389</v>
      </c>
      <c r="D94" s="115">
        <v>7.6328757999999997E-2</v>
      </c>
      <c r="E94" s="115">
        <v>2.7521948000000001E-2</v>
      </c>
      <c r="F94" s="115">
        <v>1.7293759999999998E-2</v>
      </c>
      <c r="G94" s="115">
        <v>1.18693E-4</v>
      </c>
      <c r="H94" s="115">
        <v>1.5283784000000001E-3</v>
      </c>
      <c r="I94" s="115">
        <v>6.9841048000000004E-4</v>
      </c>
      <c r="J94" s="115">
        <v>1.9934746999999999E-5</v>
      </c>
      <c r="K94" s="115">
        <v>1.6367981999999999E-3</v>
      </c>
      <c r="L94" s="115">
        <v>1.1567213999999999E-2</v>
      </c>
      <c r="M94" s="115">
        <v>0</v>
      </c>
      <c r="N94" s="115">
        <v>0</v>
      </c>
      <c r="O94" s="52">
        <f t="shared" si="18"/>
        <v>0.56539820740740732</v>
      </c>
      <c r="P94" s="115">
        <v>5.5322450999999999</v>
      </c>
      <c r="Q94" s="115">
        <v>4.8112370000000002</v>
      </c>
      <c r="R94" s="115">
        <v>0.60784190000000005</v>
      </c>
      <c r="S94" s="115">
        <v>5.4522840999999998E-5</v>
      </c>
      <c r="T94" s="115">
        <v>2.6467048999999999E-2</v>
      </c>
      <c r="U94" s="115">
        <v>1.1370457E-2</v>
      </c>
      <c r="V94" s="115">
        <v>7.5274210999999994E-2</v>
      </c>
      <c r="W94" s="115">
        <f t="shared" si="19"/>
        <v>8.3918284170457991E-2</v>
      </c>
      <c r="X94" s="122">
        <f t="shared" si="20"/>
        <v>1.9994844208359997E-2</v>
      </c>
      <c r="Y94" s="122">
        <f t="shared" si="21"/>
        <v>5.1855962822897998E-2</v>
      </c>
      <c r="Z94" s="122">
        <f t="shared" si="22"/>
        <v>1.2067477139199999E-2</v>
      </c>
      <c r="AA94" s="115">
        <v>1.5668995000000002E-2</v>
      </c>
      <c r="AB94" s="115">
        <v>1.0612856E-6</v>
      </c>
      <c r="AC94" s="115">
        <v>4.7107329E-4</v>
      </c>
      <c r="AD94" s="115">
        <v>1.9330676E-7</v>
      </c>
      <c r="AE94" s="115">
        <v>3.8340525999999999E-3</v>
      </c>
      <c r="AF94" s="115">
        <v>1.9468726E-5</v>
      </c>
      <c r="AG94" s="115">
        <v>1.0251463000000001E-2</v>
      </c>
      <c r="AH94" s="115">
        <v>6.0312244000000002E-5</v>
      </c>
      <c r="AI94" s="115">
        <v>7.0681059999999999E-6</v>
      </c>
      <c r="AJ94" s="115">
        <v>7.2794453999999997E-6</v>
      </c>
      <c r="AK94" s="115">
        <v>3.3332824999999999E-7</v>
      </c>
      <c r="AL94" s="115">
        <v>1.3992480000000001E-9</v>
      </c>
      <c r="AM94" s="115">
        <v>4.1182246999999998E-2</v>
      </c>
      <c r="AN94" s="115">
        <v>3.3818449999999998E-5</v>
      </c>
      <c r="AO94" s="115">
        <v>3.1343985000000001E-4</v>
      </c>
      <c r="AP94" s="115">
        <v>3.9111391999999996E-6</v>
      </c>
      <c r="AQ94" s="115">
        <v>1.2063566E-2</v>
      </c>
    </row>
    <row r="95" spans="1:43" x14ac:dyDescent="0.25">
      <c r="A95" t="s">
        <v>5770</v>
      </c>
      <c r="B95" s="115" t="s">
        <v>239</v>
      </c>
      <c r="C95" s="115">
        <v>0.16203956</v>
      </c>
      <c r="D95" s="115">
        <v>7.7769288000000006E-2</v>
      </c>
      <c r="E95" s="115">
        <v>3.534528E-2</v>
      </c>
      <c r="F95" s="115">
        <v>2.1573443000000001E-2</v>
      </c>
      <c r="G95" s="115">
        <v>1.0193574E-4</v>
      </c>
      <c r="H95" s="115">
        <v>1.5136139999999999E-3</v>
      </c>
      <c r="I95" s="115">
        <v>1.1438342999999999E-3</v>
      </c>
      <c r="J95" s="115">
        <v>1.8457836999999999E-5</v>
      </c>
      <c r="K95" s="115">
        <v>2.0636156999999998E-3</v>
      </c>
      <c r="L95" s="115">
        <v>2.2510089E-2</v>
      </c>
      <c r="M95" s="115">
        <v>0</v>
      </c>
      <c r="N95" s="115">
        <v>0</v>
      </c>
      <c r="O95" s="52">
        <f t="shared" si="18"/>
        <v>0.57606880000000005</v>
      </c>
      <c r="P95" s="115">
        <v>5.4960433999999996</v>
      </c>
      <c r="Q95" s="115">
        <v>4.6787641000000004</v>
      </c>
      <c r="R95" s="115">
        <v>0.68915490000000001</v>
      </c>
      <c r="S95" s="115">
        <v>1.1423221E-4</v>
      </c>
      <c r="T95" s="115">
        <v>3.1401498E-2</v>
      </c>
      <c r="U95" s="115">
        <v>1.2939091999999999E-2</v>
      </c>
      <c r="V95" s="115">
        <v>8.3669534000000004E-2</v>
      </c>
      <c r="W95" s="115">
        <f t="shared" si="19"/>
        <v>0.1299094817305958</v>
      </c>
      <c r="X95" s="122">
        <f t="shared" si="20"/>
        <v>2.13355379903E-2</v>
      </c>
      <c r="Y95" s="122">
        <f t="shared" si="21"/>
        <v>9.68393072108958E-2</v>
      </c>
      <c r="Z95" s="122">
        <f t="shared" si="22"/>
        <v>1.1734636529399999E-2</v>
      </c>
      <c r="AA95" s="115">
        <v>1.5964524000000001E-2</v>
      </c>
      <c r="AB95" s="115">
        <v>-2.6154060999999999E-7</v>
      </c>
      <c r="AC95" s="115">
        <v>6.1465458000000003E-4</v>
      </c>
      <c r="AD95" s="115">
        <v>-9.6996089999999999E-8</v>
      </c>
      <c r="AE95" s="115">
        <v>4.7345785000000003E-3</v>
      </c>
      <c r="AF95" s="115">
        <v>2.2139446999999999E-5</v>
      </c>
      <c r="AG95" s="115">
        <v>1.0444734000000001E-2</v>
      </c>
      <c r="AH95" s="115">
        <v>7.9310932999999997E-5</v>
      </c>
      <c r="AI95" s="115">
        <v>1.3308238E-5</v>
      </c>
      <c r="AJ95" s="115">
        <v>9.7190922999999994E-6</v>
      </c>
      <c r="AK95" s="115">
        <v>4.4946132000000003E-7</v>
      </c>
      <c r="AL95" s="115">
        <v>1.8832758E-9</v>
      </c>
      <c r="AM95" s="115">
        <v>8.5771146000000006E-2</v>
      </c>
      <c r="AN95" s="115">
        <v>4.5338393E-5</v>
      </c>
      <c r="AO95" s="115">
        <v>4.7529921000000002E-4</v>
      </c>
      <c r="AP95" s="115">
        <v>4.8875294000000001E-6</v>
      </c>
      <c r="AQ95" s="115">
        <v>1.1729748999999999E-2</v>
      </c>
    </row>
    <row r="96" spans="1:43" x14ac:dyDescent="0.25">
      <c r="A96" t="s">
        <v>5770</v>
      </c>
      <c r="B96" s="115" t="s">
        <v>240</v>
      </c>
      <c r="C96" s="115">
        <v>0.17575869999999999</v>
      </c>
      <c r="D96" s="115">
        <v>9.1786212000000006E-2</v>
      </c>
      <c r="E96" s="115">
        <v>3.7470828999999997E-2</v>
      </c>
      <c r="F96" s="115">
        <v>2.4695532999999999E-2</v>
      </c>
      <c r="G96" s="115">
        <v>1.2385700999999999E-4</v>
      </c>
      <c r="H96" s="115">
        <v>1.9406624E-3</v>
      </c>
      <c r="I96" s="115">
        <v>9.5484892999999997E-4</v>
      </c>
      <c r="J96" s="115">
        <v>1.9561042999999999E-5</v>
      </c>
      <c r="K96" s="115">
        <v>2.2426072999999999E-3</v>
      </c>
      <c r="L96" s="115">
        <v>1.6524591000000002E-2</v>
      </c>
      <c r="M96" s="115">
        <v>0</v>
      </c>
      <c r="N96" s="115">
        <v>0</v>
      </c>
      <c r="O96" s="52">
        <f t="shared" si="18"/>
        <v>0.67989786666666663</v>
      </c>
      <c r="P96" s="115">
        <v>5.5543459999999998</v>
      </c>
      <c r="Q96" s="115">
        <v>4.8127076000000004</v>
      </c>
      <c r="R96" s="115">
        <v>0.62262185999999997</v>
      </c>
      <c r="S96" s="115">
        <v>7.6363652999999993E-5</v>
      </c>
      <c r="T96" s="115">
        <v>2.9440527000000001E-2</v>
      </c>
      <c r="U96" s="115">
        <v>1.1611331000000001E-2</v>
      </c>
      <c r="V96" s="115">
        <v>7.7888331000000005E-2</v>
      </c>
      <c r="W96" s="115">
        <f t="shared" si="19"/>
        <v>0.10836181905985341</v>
      </c>
      <c r="X96" s="122">
        <f t="shared" si="20"/>
        <v>2.4608430738900001E-2</v>
      </c>
      <c r="Y96" s="122">
        <f t="shared" si="21"/>
        <v>7.1684383173053409E-2</v>
      </c>
      <c r="Z96" s="122">
        <f t="shared" si="22"/>
        <v>1.20690051479E-2</v>
      </c>
      <c r="AA96" s="115">
        <v>1.8841343999999999E-2</v>
      </c>
      <c r="AB96" s="115">
        <v>7.0618786999999995E-7</v>
      </c>
      <c r="AC96" s="115">
        <v>6.3742015999999999E-4</v>
      </c>
      <c r="AD96" s="115">
        <v>1.1818403E-7</v>
      </c>
      <c r="AE96" s="115">
        <v>5.1088842999999998E-3</v>
      </c>
      <c r="AF96" s="115">
        <v>1.9957907E-5</v>
      </c>
      <c r="AG96" s="115">
        <v>1.2326123E-2</v>
      </c>
      <c r="AH96" s="115">
        <v>8.3259605000000005E-5</v>
      </c>
      <c r="AI96" s="115">
        <v>1.0028038E-5</v>
      </c>
      <c r="AJ96" s="115">
        <v>9.2597741999999994E-6</v>
      </c>
      <c r="AK96" s="115">
        <v>4.5103332000000001E-7</v>
      </c>
      <c r="AL96" s="115">
        <v>1.8635333999999999E-9</v>
      </c>
      <c r="AM96" s="115">
        <v>5.8821196999999999E-2</v>
      </c>
      <c r="AN96" s="115">
        <v>4.2040399000000002E-5</v>
      </c>
      <c r="AO96" s="115">
        <v>3.9202246000000001E-4</v>
      </c>
      <c r="AP96" s="115">
        <v>5.2631479000000002E-6</v>
      </c>
      <c r="AQ96" s="115">
        <v>1.2063742000000001E-2</v>
      </c>
    </row>
    <row r="97" spans="1:43" x14ac:dyDescent="0.25">
      <c r="A97" t="s">
        <v>5770</v>
      </c>
      <c r="B97" s="115" t="s">
        <v>241</v>
      </c>
      <c r="C97" s="115">
        <v>0.11715920000000001</v>
      </c>
      <c r="D97" s="115">
        <v>4.8070191999999998E-2</v>
      </c>
      <c r="E97" s="115">
        <v>3.5117159000000002E-2</v>
      </c>
      <c r="F97" s="115">
        <v>2.4984326999999999E-3</v>
      </c>
      <c r="G97" s="115">
        <v>8.3064967000000001E-5</v>
      </c>
      <c r="H97" s="115">
        <v>1.2740013E-3</v>
      </c>
      <c r="I97" s="115">
        <v>1.3353197E-3</v>
      </c>
      <c r="J97" s="115">
        <v>1.9734583999999999E-5</v>
      </c>
      <c r="K97" s="115">
        <v>2.2096620999999999E-3</v>
      </c>
      <c r="L97" s="115">
        <v>2.6551634000000001E-2</v>
      </c>
      <c r="M97" s="115">
        <v>0</v>
      </c>
      <c r="N97" s="115">
        <v>0</v>
      </c>
      <c r="O97" s="52">
        <f t="shared" si="18"/>
        <v>0.35607549629629626</v>
      </c>
      <c r="P97" s="115">
        <v>5.7572595</v>
      </c>
      <c r="Q97" s="115">
        <v>4.7866061000000002</v>
      </c>
      <c r="R97" s="115">
        <v>0.82047705000000004</v>
      </c>
      <c r="S97" s="115">
        <v>1.4965980000000001E-4</v>
      </c>
      <c r="T97" s="115">
        <v>3.6817528000000002E-2</v>
      </c>
      <c r="U97" s="115">
        <v>1.5536682E-2</v>
      </c>
      <c r="V97" s="115">
        <v>9.7672517E-2</v>
      </c>
      <c r="W97" s="115">
        <f t="shared" si="19"/>
        <v>0.13891350432987287</v>
      </c>
      <c r="X97" s="122">
        <f t="shared" si="20"/>
        <v>1.519870519966E-2</v>
      </c>
      <c r="Y97" s="122">
        <f t="shared" si="21"/>
        <v>0.11170417263171289</v>
      </c>
      <c r="Z97" s="122">
        <f t="shared" si="22"/>
        <v>1.2010626498500002E-2</v>
      </c>
      <c r="AA97" s="115">
        <v>9.8692704999999992E-3</v>
      </c>
      <c r="AB97" s="115">
        <v>-1.4671344999999999E-6</v>
      </c>
      <c r="AC97" s="115">
        <v>6.7058861000000001E-4</v>
      </c>
      <c r="AD97" s="115">
        <v>-3.6298784E-7</v>
      </c>
      <c r="AE97" s="115">
        <v>4.6342375E-3</v>
      </c>
      <c r="AF97" s="115">
        <v>2.6438712000000001E-5</v>
      </c>
      <c r="AG97" s="115">
        <v>6.4586655000000003E-3</v>
      </c>
      <c r="AH97" s="115">
        <v>7.9922545999999998E-5</v>
      </c>
      <c r="AI97" s="115">
        <v>1.5119413E-5</v>
      </c>
      <c r="AJ97" s="115">
        <v>1.0899823999999999E-5</v>
      </c>
      <c r="AK97" s="115">
        <v>4.9794046999999998E-7</v>
      </c>
      <c r="AL97" s="115">
        <v>2.1052429000000002E-9</v>
      </c>
      <c r="AM97" s="115">
        <v>0.10452349</v>
      </c>
      <c r="AN97" s="115">
        <v>5.2233413000000003E-5</v>
      </c>
      <c r="AO97" s="115">
        <v>5.6334188999999999E-4</v>
      </c>
      <c r="AP97" s="115">
        <v>5.2554985E-6</v>
      </c>
      <c r="AQ97" s="115">
        <v>1.2005371000000001E-2</v>
      </c>
    </row>
    <row r="98" spans="1:43" x14ac:dyDescent="0.25">
      <c r="A98" t="s">
        <v>5770</v>
      </c>
      <c r="B98" s="115" t="s">
        <v>242</v>
      </c>
      <c r="C98" s="115">
        <v>0.14749187999999999</v>
      </c>
      <c r="D98" s="115">
        <v>8.6193592999999999E-2</v>
      </c>
      <c r="E98" s="115">
        <v>2.8272820000000001E-2</v>
      </c>
      <c r="F98" s="115">
        <v>1.7298845E-2</v>
      </c>
      <c r="G98" s="115">
        <v>1.4736670000000001E-4</v>
      </c>
      <c r="H98" s="115">
        <v>1.5954494E-3</v>
      </c>
      <c r="I98" s="115">
        <v>7.1385237999999995E-4</v>
      </c>
      <c r="J98" s="115">
        <v>2.5741825999999999E-5</v>
      </c>
      <c r="K98" s="115">
        <v>1.676994E-3</v>
      </c>
      <c r="L98" s="115">
        <v>1.1567213999999999E-2</v>
      </c>
      <c r="M98" s="115">
        <v>0</v>
      </c>
      <c r="N98" s="115">
        <v>0</v>
      </c>
      <c r="O98" s="52">
        <f t="shared" si="18"/>
        <v>0.63847105925925918</v>
      </c>
      <c r="P98" s="115">
        <v>6.8278610999999998</v>
      </c>
      <c r="Q98" s="115">
        <v>6.0538126999999999</v>
      </c>
      <c r="R98" s="115">
        <v>0.65209466999999999</v>
      </c>
      <c r="S98" s="115">
        <v>5.5514516999999998E-5</v>
      </c>
      <c r="T98" s="115">
        <v>2.8062429E-2</v>
      </c>
      <c r="U98" s="115">
        <v>1.2215034E-2</v>
      </c>
      <c r="V98" s="115">
        <v>8.1620710999999999E-2</v>
      </c>
      <c r="W98" s="115">
        <f t="shared" si="19"/>
        <v>9.0592165956822401E-2</v>
      </c>
      <c r="X98" s="122">
        <f t="shared" si="20"/>
        <v>2.2184801678659997E-2</v>
      </c>
      <c r="Y98" s="122">
        <f t="shared" si="21"/>
        <v>5.3221170872762402E-2</v>
      </c>
      <c r="Z98" s="122">
        <f t="shared" si="22"/>
        <v>1.5186193405400001E-2</v>
      </c>
      <c r="AA98" s="115">
        <v>1.7694557999999999E-2</v>
      </c>
      <c r="AB98" s="115">
        <v>1.5885872000000001E-6</v>
      </c>
      <c r="AC98" s="115">
        <v>4.8257170999999998E-4</v>
      </c>
      <c r="AD98" s="115">
        <v>2.7761845999999999E-7</v>
      </c>
      <c r="AE98" s="115">
        <v>3.9849241000000004E-3</v>
      </c>
      <c r="AF98" s="115">
        <v>2.0881662999999999E-5</v>
      </c>
      <c r="AG98" s="115">
        <v>1.1577174000000001E-2</v>
      </c>
      <c r="AH98" s="115">
        <v>6.1456003000000004E-5</v>
      </c>
      <c r="AI98" s="115">
        <v>7.1074292E-6</v>
      </c>
      <c r="AJ98" s="115">
        <v>7.7220615999999998E-6</v>
      </c>
      <c r="AK98" s="115">
        <v>3.4169599999999999E-7</v>
      </c>
      <c r="AL98" s="115">
        <v>1.4569624E-9</v>
      </c>
      <c r="AM98" s="115">
        <v>4.1184376000000002E-2</v>
      </c>
      <c r="AN98" s="115">
        <v>3.5883685999999998E-5</v>
      </c>
      <c r="AO98" s="115">
        <v>3.4710854000000001E-4</v>
      </c>
      <c r="AP98" s="115">
        <v>4.0434054000000002E-6</v>
      </c>
      <c r="AQ98" s="115">
        <v>1.518215E-2</v>
      </c>
    </row>
    <row r="99" spans="1:43" x14ac:dyDescent="0.25">
      <c r="A99" t="s">
        <v>5770</v>
      </c>
      <c r="B99" s="115" t="s">
        <v>243</v>
      </c>
      <c r="C99" s="115">
        <v>0.14938325999999999</v>
      </c>
      <c r="D99" s="115">
        <v>8.7627529999999995E-2</v>
      </c>
      <c r="E99" s="115">
        <v>2.8631009999999998E-2</v>
      </c>
      <c r="F99" s="115">
        <v>1.7300044000000001E-2</v>
      </c>
      <c r="G99" s="115">
        <v>1.4945160999999999E-4</v>
      </c>
      <c r="H99" s="115">
        <v>1.6638798999999999E-3</v>
      </c>
      <c r="I99" s="115">
        <v>7.2334269000000004E-4</v>
      </c>
      <c r="J99" s="115">
        <v>2.6030319999999998E-5</v>
      </c>
      <c r="K99" s="115">
        <v>1.6947612E-3</v>
      </c>
      <c r="L99" s="115">
        <v>1.1567213999999999E-2</v>
      </c>
      <c r="M99" s="115">
        <v>0</v>
      </c>
      <c r="N99" s="115">
        <v>0</v>
      </c>
      <c r="O99" s="52">
        <f t="shared" si="18"/>
        <v>0.64909281481481473</v>
      </c>
      <c r="P99" s="115">
        <v>7.0561284000000004</v>
      </c>
      <c r="Q99" s="115">
        <v>6.1829687</v>
      </c>
      <c r="R99" s="115">
        <v>0.73717211000000005</v>
      </c>
      <c r="S99" s="115">
        <v>5.5565588999999999E-5</v>
      </c>
      <c r="T99" s="115">
        <v>3.0904628999999999E-2</v>
      </c>
      <c r="U99" s="115">
        <v>1.3813666E-2</v>
      </c>
      <c r="V99" s="115">
        <v>9.1213711000000003E-2</v>
      </c>
      <c r="W99" s="115">
        <f t="shared" si="19"/>
        <v>9.1494668738928697E-2</v>
      </c>
      <c r="X99" s="122">
        <f t="shared" si="20"/>
        <v>2.2561564142149999E-2</v>
      </c>
      <c r="Y99" s="122">
        <f t="shared" si="21"/>
        <v>5.3423340526178704E-2</v>
      </c>
      <c r="Z99" s="122">
        <f t="shared" si="22"/>
        <v>1.55097640706E-2</v>
      </c>
      <c r="AA99" s="115">
        <v>1.7988972999999998E-2</v>
      </c>
      <c r="AB99" s="115">
        <v>1.6142947999999999E-6</v>
      </c>
      <c r="AC99" s="115">
        <v>4.9144800000000002E-4</v>
      </c>
      <c r="AD99" s="115">
        <v>2.9475235000000002E-7</v>
      </c>
      <c r="AE99" s="115">
        <v>4.0556328999999999E-3</v>
      </c>
      <c r="AF99" s="115">
        <v>2.3601195E-5</v>
      </c>
      <c r="AG99" s="115">
        <v>1.176987E-2</v>
      </c>
      <c r="AH99" s="115">
        <v>6.2043048999999996E-5</v>
      </c>
      <c r="AI99" s="115">
        <v>7.1135191999999999E-6</v>
      </c>
      <c r="AJ99" s="115">
        <v>7.9561482999999994E-6</v>
      </c>
      <c r="AK99" s="115">
        <v>3.4784605E-7</v>
      </c>
      <c r="AL99" s="115">
        <v>1.4816287E-9</v>
      </c>
      <c r="AM99" s="115">
        <v>4.1187896000000002E-2</v>
      </c>
      <c r="AN99" s="115">
        <v>3.7433642000000002E-5</v>
      </c>
      <c r="AO99" s="115">
        <v>3.5067884E-4</v>
      </c>
      <c r="AP99" s="115">
        <v>4.1060705999999996E-6</v>
      </c>
      <c r="AQ99" s="115">
        <v>1.5505658E-2</v>
      </c>
    </row>
    <row r="100" spans="1:43" x14ac:dyDescent="0.25">
      <c r="A100" s="1" t="s">
        <v>833</v>
      </c>
    </row>
    <row r="101" spans="1:43" x14ac:dyDescent="0.25">
      <c r="A101" t="s">
        <v>5770</v>
      </c>
      <c r="B101" s="115" t="s">
        <v>244</v>
      </c>
      <c r="C101" s="115">
        <v>0</v>
      </c>
      <c r="D101" s="115">
        <v>0</v>
      </c>
      <c r="E101" s="115">
        <v>0</v>
      </c>
      <c r="F101" s="115">
        <v>0</v>
      </c>
      <c r="G101" s="115">
        <v>0</v>
      </c>
      <c r="H101" s="115">
        <v>0</v>
      </c>
      <c r="I101" s="115">
        <v>0</v>
      </c>
      <c r="J101" s="115">
        <v>0</v>
      </c>
      <c r="K101" s="115">
        <v>0</v>
      </c>
      <c r="L101" s="115">
        <v>0</v>
      </c>
      <c r="M101" s="115">
        <v>0</v>
      </c>
      <c r="N101" s="115">
        <v>0</v>
      </c>
      <c r="O101" s="52">
        <f t="shared" si="18"/>
        <v>0</v>
      </c>
      <c r="P101" s="115">
        <v>0</v>
      </c>
      <c r="Q101" s="115">
        <v>0</v>
      </c>
      <c r="R101" s="115">
        <v>0</v>
      </c>
      <c r="S101" s="115">
        <v>0</v>
      </c>
      <c r="T101" s="115">
        <v>0</v>
      </c>
      <c r="U101" s="115">
        <v>0</v>
      </c>
      <c r="V101" s="115">
        <v>0</v>
      </c>
      <c r="W101" s="115">
        <f t="shared" ref="W101:W110" si="23">SUM(X101:Z101)</f>
        <v>0</v>
      </c>
      <c r="X101" s="122">
        <f t="shared" ref="X101:X110" si="24">SUM(AA101:AF101)</f>
        <v>0</v>
      </c>
      <c r="Y101" s="122">
        <f t="shared" ref="Y101:Y110" si="25">SUM(AG101:AO101)</f>
        <v>0</v>
      </c>
      <c r="Z101" s="122">
        <f t="shared" ref="Z101:Z110" si="26">SUM(AP101:AQ101)</f>
        <v>0</v>
      </c>
      <c r="AA101" s="115">
        <v>0</v>
      </c>
      <c r="AB101" s="115">
        <v>0</v>
      </c>
      <c r="AC101" s="115">
        <v>0</v>
      </c>
      <c r="AD101" s="115">
        <v>0</v>
      </c>
      <c r="AE101" s="115">
        <v>0</v>
      </c>
      <c r="AF101" s="115">
        <v>0</v>
      </c>
      <c r="AG101" s="115">
        <v>0</v>
      </c>
      <c r="AH101" s="115"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v>0</v>
      </c>
    </row>
    <row r="102" spans="1:43" x14ac:dyDescent="0.25">
      <c r="A102" t="s">
        <v>5770</v>
      </c>
      <c r="B102" s="115" t="s">
        <v>245</v>
      </c>
      <c r="C102" s="115">
        <v>-3.0044247E-2</v>
      </c>
      <c r="D102" s="115">
        <v>7.4564671999999997E-3</v>
      </c>
      <c r="E102" s="115">
        <v>-2.5118900999999999E-2</v>
      </c>
      <c r="F102" s="115">
        <v>-1.3324804000000001E-2</v>
      </c>
      <c r="G102" s="115">
        <v>2.0030309000000002E-5</v>
      </c>
      <c r="H102" s="115">
        <v>3.2410602999999999E-4</v>
      </c>
      <c r="I102" s="115">
        <v>-4.8144764000000002E-5</v>
      </c>
      <c r="J102" s="115">
        <v>3.3398882E-5</v>
      </c>
      <c r="K102" s="115">
        <v>6.1360069000000001E-4</v>
      </c>
      <c r="L102" s="115">
        <v>0</v>
      </c>
      <c r="M102" s="115">
        <v>0</v>
      </c>
      <c r="N102" s="115">
        <v>0</v>
      </c>
      <c r="O102" s="52">
        <f t="shared" si="18"/>
        <v>5.5233090370370365E-2</v>
      </c>
      <c r="P102" s="115">
        <v>9.4071812999999995</v>
      </c>
      <c r="Q102" s="115">
        <v>6.5231247000000003</v>
      </c>
      <c r="R102" s="115">
        <v>2.4724580999999999</v>
      </c>
      <c r="S102" s="115">
        <v>6.1594176000000002E-6</v>
      </c>
      <c r="T102" s="115">
        <v>8.5534104E-2</v>
      </c>
      <c r="U102" s="115">
        <v>4.7856487000000003E-2</v>
      </c>
      <c r="V102" s="115">
        <v>0.27820170999999999</v>
      </c>
      <c r="W102" s="115">
        <f t="shared" si="23"/>
        <v>-5.7784283687296253E-2</v>
      </c>
      <c r="X102" s="122">
        <f t="shared" si="24"/>
        <v>-7.1715132116999974E-4</v>
      </c>
      <c r="Y102" s="122">
        <f t="shared" si="25"/>
        <v>-7.346715320202625E-2</v>
      </c>
      <c r="Z102" s="122">
        <f t="shared" si="26"/>
        <v>1.64000208359E-2</v>
      </c>
      <c r="AA102" s="115">
        <v>1.5354953000000001E-3</v>
      </c>
      <c r="AB102" s="115">
        <v>-3.1807270999999999E-6</v>
      </c>
      <c r="AC102" s="115">
        <v>2.5333502999999997E-4</v>
      </c>
      <c r="AD102" s="115">
        <v>-4.3959107E-7</v>
      </c>
      <c r="AE102" s="115">
        <v>-2.5817066999999998E-3</v>
      </c>
      <c r="AF102" s="115">
        <v>7.9345367000000004E-5</v>
      </c>
      <c r="AG102" s="115">
        <v>1.0104884000000001E-3</v>
      </c>
      <c r="AH102" s="115">
        <v>-5.8747964000000002E-5</v>
      </c>
      <c r="AI102" s="115">
        <v>-3.7867630999999999E-6</v>
      </c>
      <c r="AJ102" s="115">
        <v>6.8876685999999997E-6</v>
      </c>
      <c r="AK102" s="115">
        <v>1.8872671E-7</v>
      </c>
      <c r="AL102" s="115">
        <v>8.9376374000000004E-10</v>
      </c>
      <c r="AM102" s="115">
        <v>-7.4734001999999994E-2</v>
      </c>
      <c r="AN102" s="115">
        <v>5.2381935999999999E-5</v>
      </c>
      <c r="AO102" s="115">
        <v>2.5943590000000001E-4</v>
      </c>
      <c r="AP102" s="115">
        <v>2.0538358999999999E-6</v>
      </c>
      <c r="AQ102" s="115">
        <v>1.6397966999999999E-2</v>
      </c>
    </row>
    <row r="103" spans="1:43" x14ac:dyDescent="0.25">
      <c r="A103" t="s">
        <v>5770</v>
      </c>
      <c r="B103" s="115" t="s">
        <v>246</v>
      </c>
      <c r="C103" s="115">
        <v>-0.61552569000000001</v>
      </c>
      <c r="D103" s="115">
        <v>-0.31749951999999998</v>
      </c>
      <c r="E103" s="115">
        <v>-0.18318622000000001</v>
      </c>
      <c r="F103" s="115">
        <v>-0.10069006</v>
      </c>
      <c r="G103" s="115">
        <v>-7.1955057000000003E-3</v>
      </c>
      <c r="H103" s="115">
        <v>-6.0233018000000003E-3</v>
      </c>
      <c r="I103" s="115">
        <v>-1.3065138000000001E-3</v>
      </c>
      <c r="J103" s="115">
        <v>2.1849924000000001E-5</v>
      </c>
      <c r="K103" s="115">
        <v>3.5359258999999999E-4</v>
      </c>
      <c r="L103" s="115">
        <v>0</v>
      </c>
      <c r="M103" s="115">
        <v>0</v>
      </c>
      <c r="N103" s="115">
        <v>0</v>
      </c>
      <c r="O103" s="52">
        <f t="shared" si="18"/>
        <v>-2.3518482962962959</v>
      </c>
      <c r="P103" s="115">
        <v>-3.8189874000000001</v>
      </c>
      <c r="Q103" s="115">
        <v>-6.3709205000000004</v>
      </c>
      <c r="R103" s="115">
        <v>2.2132062000000001</v>
      </c>
      <c r="S103" s="115">
        <v>6.1594176000000002E-6</v>
      </c>
      <c r="T103" s="115">
        <v>8.5534104E-2</v>
      </c>
      <c r="U103" s="115">
        <v>4.7856487000000003E-2</v>
      </c>
      <c r="V103" s="115">
        <v>0.20533021000000001</v>
      </c>
      <c r="W103" s="115">
        <f t="shared" si="23"/>
        <v>-0.52093708520325033</v>
      </c>
      <c r="X103" s="122">
        <f t="shared" si="24"/>
        <v>-8.8050999571100005E-2</v>
      </c>
      <c r="Y103" s="122">
        <f t="shared" si="25"/>
        <v>-0.41710655957965037</v>
      </c>
      <c r="Z103" s="122">
        <f t="shared" si="26"/>
        <v>-1.5779526052499999E-2</v>
      </c>
      <c r="AA103" s="115">
        <v>-6.5169008E-2</v>
      </c>
      <c r="AB103" s="115">
        <v>-2.5814754999999999E-5</v>
      </c>
      <c r="AC103" s="115">
        <v>1.7226299000000001E-4</v>
      </c>
      <c r="AD103" s="115">
        <v>-6.0203511000000001E-6</v>
      </c>
      <c r="AE103" s="115">
        <v>-2.3095668E-2</v>
      </c>
      <c r="AF103" s="115">
        <v>7.3248545000000005E-5</v>
      </c>
      <c r="AG103" s="115">
        <v>-4.2625562999999998E-2</v>
      </c>
      <c r="AH103" s="115">
        <v>-3.9966288000000002E-4</v>
      </c>
      <c r="AI103" s="115">
        <v>-1.7824802000000001E-5</v>
      </c>
      <c r="AJ103" s="115">
        <v>4.9013552000000003E-6</v>
      </c>
      <c r="AK103" s="115">
        <v>7.4055647000000001E-7</v>
      </c>
      <c r="AL103" s="115">
        <v>1.3546796E-9</v>
      </c>
      <c r="AM103" s="115">
        <v>-0.37438096999999998</v>
      </c>
      <c r="AN103" s="115">
        <v>5.2381935999999999E-5</v>
      </c>
      <c r="AO103" s="115">
        <v>2.5943590000000001E-4</v>
      </c>
      <c r="AP103" s="115">
        <v>1.2419475000000001E-6</v>
      </c>
      <c r="AQ103" s="115">
        <v>-1.5780768000000001E-2</v>
      </c>
    </row>
    <row r="104" spans="1:43" x14ac:dyDescent="0.25">
      <c r="A104" t="s">
        <v>5770</v>
      </c>
      <c r="B104" s="115" t="s">
        <v>247</v>
      </c>
      <c r="C104" s="115">
        <v>-1.6618648999999999E-2</v>
      </c>
      <c r="D104" s="115">
        <v>-1.5360066E-2</v>
      </c>
      <c r="E104" s="115">
        <v>-9.8779449999999991E-4</v>
      </c>
      <c r="F104" s="115">
        <v>-1.3401134999999999E-6</v>
      </c>
      <c r="G104" s="115">
        <v>-6.1766194000000002E-5</v>
      </c>
      <c r="H104" s="115">
        <v>-4.4220388000000002E-5</v>
      </c>
      <c r="I104" s="115">
        <v>-1.1418993E-4</v>
      </c>
      <c r="J104" s="115">
        <v>-1.0285097E-6</v>
      </c>
      <c r="K104" s="115">
        <v>-4.8243164999999997E-5</v>
      </c>
      <c r="L104" s="115">
        <v>0</v>
      </c>
      <c r="M104" s="115">
        <v>0</v>
      </c>
      <c r="N104" s="115">
        <v>0</v>
      </c>
      <c r="O104" s="52">
        <f t="shared" si="18"/>
        <v>-0.11377826666666666</v>
      </c>
      <c r="P104" s="115">
        <v>-1.6617944</v>
      </c>
      <c r="Q104" s="115">
        <v>-1.6294464</v>
      </c>
      <c r="R104" s="115">
        <v>-2.7751192000000001E-2</v>
      </c>
      <c r="S104" s="115">
        <v>0</v>
      </c>
      <c r="T104" s="115">
        <v>0</v>
      </c>
      <c r="U104" s="115">
        <v>0</v>
      </c>
      <c r="V104" s="115">
        <v>-4.5968197999999997E-3</v>
      </c>
      <c r="W104" s="115">
        <f t="shared" si="23"/>
        <v>-9.5202962746859625E-3</v>
      </c>
      <c r="X104" s="122">
        <f t="shared" si="24"/>
        <v>-3.37541972625E-3</v>
      </c>
      <c r="Y104" s="122">
        <f t="shared" si="25"/>
        <v>-2.0675514650259639E-3</v>
      </c>
      <c r="Z104" s="122">
        <f t="shared" si="26"/>
        <v>-4.07732508341E-3</v>
      </c>
      <c r="AA104" s="115">
        <v>-3.1539345999999999E-3</v>
      </c>
      <c r="AB104" s="115">
        <v>-9.8491803000000006E-7</v>
      </c>
      <c r="AC104" s="115">
        <v>-2.0958262000000002E-5</v>
      </c>
      <c r="AD104" s="115">
        <v>-1.3507442E-7</v>
      </c>
      <c r="AE104" s="115">
        <v>-1.9819438999999999E-4</v>
      </c>
      <c r="AF104" s="115">
        <v>-1.2124818000000001E-6</v>
      </c>
      <c r="AG104" s="115">
        <v>-2.0642832000000002E-3</v>
      </c>
      <c r="AH104" s="115">
        <v>-1.4912596999999999E-6</v>
      </c>
      <c r="AI104" s="115">
        <v>-6.8521365000000004E-9</v>
      </c>
      <c r="AJ104" s="115">
        <v>-1.7654228E-6</v>
      </c>
      <c r="AK104" s="115">
        <v>-4.7146642E-9</v>
      </c>
      <c r="AL104" s="115">
        <v>-1.5725264E-11</v>
      </c>
      <c r="AM104" s="115">
        <v>0</v>
      </c>
      <c r="AN104" s="115">
        <v>0</v>
      </c>
      <c r="AO104" s="115">
        <v>0</v>
      </c>
      <c r="AP104" s="115">
        <v>-2.5368341000000001E-7</v>
      </c>
      <c r="AQ104" s="115">
        <v>-4.0770714E-3</v>
      </c>
    </row>
    <row r="105" spans="1:43" x14ac:dyDescent="0.25">
      <c r="A105" t="s">
        <v>5770</v>
      </c>
      <c r="B105" s="115" t="s">
        <v>248</v>
      </c>
      <c r="C105" s="115">
        <v>-7.0096669999999998E-3</v>
      </c>
      <c r="D105" s="115">
        <v>-7.2256254000000004E-3</v>
      </c>
      <c r="E105" s="115">
        <v>1.9916861999999999E-4</v>
      </c>
      <c r="F105" s="115">
        <v>2.5971944999999998E-6</v>
      </c>
      <c r="G105" s="115">
        <v>-4.9366417000000002E-5</v>
      </c>
      <c r="H105" s="115">
        <v>1.4987075000000001E-4</v>
      </c>
      <c r="I105" s="115">
        <v>-9.3570475999999996E-5</v>
      </c>
      <c r="J105" s="115">
        <v>7.5869203000000003E-7</v>
      </c>
      <c r="K105" s="115">
        <v>6.4999803999999997E-6</v>
      </c>
      <c r="L105" s="115">
        <v>0</v>
      </c>
      <c r="M105" s="115">
        <v>0</v>
      </c>
      <c r="N105" s="115">
        <v>0</v>
      </c>
      <c r="O105" s="52">
        <f t="shared" si="18"/>
        <v>-5.3523151111111111E-2</v>
      </c>
      <c r="P105" s="115">
        <v>-0.61273171000000004</v>
      </c>
      <c r="Q105" s="115">
        <v>-0.84338778000000003</v>
      </c>
      <c r="R105" s="115">
        <v>0.19778879999999999</v>
      </c>
      <c r="S105" s="115">
        <v>3.117996E-7</v>
      </c>
      <c r="T105" s="115">
        <v>7.7053104000000001E-3</v>
      </c>
      <c r="U105" s="115">
        <v>4.3244533999999999E-3</v>
      </c>
      <c r="V105" s="115">
        <v>2.0837196999999998E-2</v>
      </c>
      <c r="W105" s="115">
        <f t="shared" si="23"/>
        <v>-4.4799975788103602E-3</v>
      </c>
      <c r="X105" s="122">
        <f t="shared" si="24"/>
        <v>-1.430696565154E-3</v>
      </c>
      <c r="Y105" s="122">
        <f t="shared" si="25"/>
        <v>-9.4240309874535995E-4</v>
      </c>
      <c r="Z105" s="122">
        <f t="shared" si="26"/>
        <v>-2.1068979149109998E-3</v>
      </c>
      <c r="AA105" s="115">
        <v>-1.4837187E-3</v>
      </c>
      <c r="AB105" s="115">
        <v>-9.648377800000001E-7</v>
      </c>
      <c r="AC105" s="115">
        <v>4.0145866000000002E-6</v>
      </c>
      <c r="AD105" s="115">
        <v>-5.2914774000000002E-8</v>
      </c>
      <c r="AE105" s="115">
        <v>4.4081322999999997E-5</v>
      </c>
      <c r="AF105" s="115">
        <v>5.9439778000000001E-6</v>
      </c>
      <c r="AG105" s="115">
        <v>-9.7110404000000003E-4</v>
      </c>
      <c r="AH105" s="115">
        <v>3.9639530000000003E-7</v>
      </c>
      <c r="AI105" s="115">
        <v>1.5894150000000001E-8</v>
      </c>
      <c r="AJ105" s="115">
        <v>-1.0907972E-6</v>
      </c>
      <c r="AK105" s="115">
        <v>1.2396085E-8</v>
      </c>
      <c r="AL105" s="115">
        <v>5.7719640000000001E-11</v>
      </c>
      <c r="AM105" s="115">
        <v>9.5710218000000007E-6</v>
      </c>
      <c r="AN105" s="115">
        <v>4.4171284000000001E-6</v>
      </c>
      <c r="AO105" s="115">
        <v>1.5378844999999999E-5</v>
      </c>
      <c r="AP105" s="115">
        <v>-5.9814911000000005E-8</v>
      </c>
      <c r="AQ105" s="115">
        <v>-2.1068380999999998E-3</v>
      </c>
    </row>
    <row r="106" spans="1:43" x14ac:dyDescent="0.25">
      <c r="A106" t="s">
        <v>5770</v>
      </c>
      <c r="B106" s="115" t="s">
        <v>249</v>
      </c>
      <c r="C106" s="115">
        <v>-6.8654631000000001E-3</v>
      </c>
      <c r="D106" s="115">
        <v>-7.0872432999999997E-3</v>
      </c>
      <c r="E106" s="115">
        <v>2.0517893E-4</v>
      </c>
      <c r="F106" s="115">
        <v>2.5904847E-6</v>
      </c>
      <c r="G106" s="115">
        <v>-4.9299301E-5</v>
      </c>
      <c r="H106" s="115">
        <v>1.5003729999999999E-4</v>
      </c>
      <c r="I106" s="115">
        <v>-9.4022535000000006E-5</v>
      </c>
      <c r="J106" s="115">
        <v>7.5752568000000003E-7</v>
      </c>
      <c r="K106" s="115">
        <v>6.5377846000000004E-6</v>
      </c>
      <c r="L106" s="115">
        <v>0</v>
      </c>
      <c r="M106" s="115">
        <v>0</v>
      </c>
      <c r="N106" s="115">
        <v>0</v>
      </c>
      <c r="O106" s="52">
        <f t="shared" si="18"/>
        <v>-5.2498098518518513E-2</v>
      </c>
      <c r="P106" s="115">
        <v>-0.60128950000000003</v>
      </c>
      <c r="Q106" s="115">
        <v>-0.83163304999999998</v>
      </c>
      <c r="R106" s="115">
        <v>0.19752079</v>
      </c>
      <c r="S106" s="115">
        <v>3.117996E-7</v>
      </c>
      <c r="T106" s="115">
        <v>7.7053104000000001E-3</v>
      </c>
      <c r="U106" s="115">
        <v>4.3244533999999999E-3</v>
      </c>
      <c r="V106" s="115">
        <v>2.0792680000000001E-2</v>
      </c>
      <c r="W106" s="115">
        <f t="shared" si="23"/>
        <v>-4.4019623974485989E-3</v>
      </c>
      <c r="X106" s="122">
        <f t="shared" si="24"/>
        <v>-1.4007230221410002E-3</v>
      </c>
      <c r="Y106" s="122">
        <f t="shared" si="25"/>
        <v>-9.2379888908159804E-4</v>
      </c>
      <c r="Z106" s="122">
        <f t="shared" si="26"/>
        <v>-2.0774404862260003E-3</v>
      </c>
      <c r="AA106" s="115">
        <v>-1.4553043E-3</v>
      </c>
      <c r="AB106" s="115">
        <v>-9.7332115999999996E-7</v>
      </c>
      <c r="AC106" s="115">
        <v>3.9882108000000004E-6</v>
      </c>
      <c r="AD106" s="115">
        <v>-5.1739880999999997E-8</v>
      </c>
      <c r="AE106" s="115">
        <v>4.5685871000000003E-5</v>
      </c>
      <c r="AF106" s="115">
        <v>5.9322570999999997E-6</v>
      </c>
      <c r="AG106" s="115">
        <v>-9.5250551E-4</v>
      </c>
      <c r="AH106" s="115">
        <v>4.0395744E-7</v>
      </c>
      <c r="AI106" s="115">
        <v>1.5877636000000001E-8</v>
      </c>
      <c r="AJ106" s="115">
        <v>-1.0926354E-6</v>
      </c>
      <c r="AK106" s="115">
        <v>1.2368406000000001E-8</v>
      </c>
      <c r="AL106" s="115">
        <v>5.7636401999999998E-11</v>
      </c>
      <c r="AM106" s="115">
        <v>9.5710218000000007E-6</v>
      </c>
      <c r="AN106" s="115">
        <v>4.4171284000000001E-6</v>
      </c>
      <c r="AO106" s="115">
        <v>1.5378844999999999E-5</v>
      </c>
      <c r="AP106" s="115">
        <v>-5.9586226000000001E-8</v>
      </c>
      <c r="AQ106" s="115">
        <v>-2.0773809000000001E-3</v>
      </c>
    </row>
    <row r="107" spans="1:43" x14ac:dyDescent="0.25">
      <c r="A107" t="s">
        <v>5770</v>
      </c>
      <c r="B107" s="115" t="s">
        <v>250</v>
      </c>
      <c r="C107" s="115">
        <v>0</v>
      </c>
      <c r="D107" s="115">
        <v>0</v>
      </c>
      <c r="E107" s="115">
        <v>0</v>
      </c>
      <c r="F107" s="115">
        <v>0</v>
      </c>
      <c r="G107" s="115">
        <v>0</v>
      </c>
      <c r="H107" s="115">
        <v>0</v>
      </c>
      <c r="I107" s="115">
        <v>0</v>
      </c>
      <c r="J107" s="115">
        <v>0</v>
      </c>
      <c r="K107" s="115">
        <v>0</v>
      </c>
      <c r="L107" s="115">
        <v>0</v>
      </c>
      <c r="M107" s="115">
        <v>0</v>
      </c>
      <c r="N107" s="115">
        <v>0</v>
      </c>
      <c r="O107" s="52">
        <f t="shared" si="18"/>
        <v>0</v>
      </c>
      <c r="P107" s="115">
        <v>0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f t="shared" si="23"/>
        <v>0</v>
      </c>
      <c r="X107" s="122">
        <f t="shared" si="24"/>
        <v>0</v>
      </c>
      <c r="Y107" s="122">
        <f t="shared" si="25"/>
        <v>0</v>
      </c>
      <c r="Z107" s="122">
        <f t="shared" si="26"/>
        <v>0</v>
      </c>
      <c r="AA107" s="115">
        <v>0</v>
      </c>
      <c r="AB107" s="115">
        <v>0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0</v>
      </c>
      <c r="AJ107" s="115"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v>0</v>
      </c>
    </row>
    <row r="108" spans="1:43" x14ac:dyDescent="0.25">
      <c r="A108" t="s">
        <v>5770</v>
      </c>
      <c r="B108" s="115" t="s">
        <v>251</v>
      </c>
      <c r="C108" s="115">
        <v>-6.7933611E-3</v>
      </c>
      <c r="D108" s="115">
        <v>-7.0180522000000004E-3</v>
      </c>
      <c r="E108" s="115">
        <v>2.0818407999999999E-4</v>
      </c>
      <c r="F108" s="115">
        <v>2.5871297999999999E-6</v>
      </c>
      <c r="G108" s="115">
        <v>-4.9265743000000003E-5</v>
      </c>
      <c r="H108" s="115">
        <v>1.5012057000000001E-4</v>
      </c>
      <c r="I108" s="115">
        <v>-9.4248564000000006E-5</v>
      </c>
      <c r="J108" s="115">
        <v>7.5694250000000002E-7</v>
      </c>
      <c r="K108" s="115">
        <v>6.5566866999999999E-6</v>
      </c>
      <c r="L108" s="115">
        <v>0</v>
      </c>
      <c r="M108" s="115">
        <v>0</v>
      </c>
      <c r="N108" s="115">
        <v>0</v>
      </c>
      <c r="O108" s="52">
        <f t="shared" si="18"/>
        <v>-5.1985571851851854E-2</v>
      </c>
      <c r="P108" s="115">
        <v>-0.5955684</v>
      </c>
      <c r="Q108" s="115">
        <v>-0.82575567999999999</v>
      </c>
      <c r="R108" s="115">
        <v>0.19738678000000001</v>
      </c>
      <c r="S108" s="115">
        <v>3.117996E-7</v>
      </c>
      <c r="T108" s="115">
        <v>7.7053104000000001E-3</v>
      </c>
      <c r="U108" s="115">
        <v>4.3244533999999999E-3</v>
      </c>
      <c r="V108" s="115">
        <v>2.0770422E-2</v>
      </c>
      <c r="W108" s="115">
        <f t="shared" si="23"/>
        <v>-4.3629448018192175E-3</v>
      </c>
      <c r="X108" s="122">
        <f t="shared" si="24"/>
        <v>-1.3857362505849998E-3</v>
      </c>
      <c r="Y108" s="122">
        <f t="shared" si="25"/>
        <v>-9.1449677935121713E-4</v>
      </c>
      <c r="Z108" s="122">
        <f t="shared" si="26"/>
        <v>-2.0627117718829998E-3</v>
      </c>
      <c r="AA108" s="115">
        <v>-1.4410970999999999E-3</v>
      </c>
      <c r="AB108" s="115">
        <v>-9.7756285000000009E-7</v>
      </c>
      <c r="AC108" s="115">
        <v>3.9750228999999997E-6</v>
      </c>
      <c r="AD108" s="115">
        <v>-5.1152434999999997E-8</v>
      </c>
      <c r="AE108" s="115">
        <v>4.6488145000000003E-5</v>
      </c>
      <c r="AF108" s="115">
        <v>5.9263968E-6</v>
      </c>
      <c r="AG108" s="115">
        <v>-9.4320624000000005E-4</v>
      </c>
      <c r="AH108" s="115">
        <v>4.0773851000000002E-7</v>
      </c>
      <c r="AI108" s="115">
        <v>1.5869377999999999E-8</v>
      </c>
      <c r="AJ108" s="115">
        <v>-1.0935546000000001E-6</v>
      </c>
      <c r="AK108" s="115">
        <v>1.2354565999999999E-8</v>
      </c>
      <c r="AL108" s="115">
        <v>5.7594783E-11</v>
      </c>
      <c r="AM108" s="115">
        <v>9.5710218000000007E-6</v>
      </c>
      <c r="AN108" s="115">
        <v>4.4171284000000001E-6</v>
      </c>
      <c r="AO108" s="115">
        <v>1.5378844999999999E-5</v>
      </c>
      <c r="AP108" s="115">
        <v>-5.9471882999999997E-8</v>
      </c>
      <c r="AQ108" s="115">
        <v>-2.0626523E-3</v>
      </c>
    </row>
    <row r="109" spans="1:43" x14ac:dyDescent="0.25">
      <c r="A109" t="s">
        <v>5770</v>
      </c>
      <c r="B109" s="115" t="s">
        <v>252</v>
      </c>
      <c r="C109" s="115">
        <v>-6.7693270999999999E-3</v>
      </c>
      <c r="D109" s="115">
        <v>-6.9949885000000003E-3</v>
      </c>
      <c r="E109" s="115">
        <v>2.091858E-4</v>
      </c>
      <c r="F109" s="115">
        <v>2.5860115000000001E-6</v>
      </c>
      <c r="G109" s="115">
        <v>-4.9254556999999997E-5</v>
      </c>
      <c r="H109" s="115">
        <v>1.5014833E-4</v>
      </c>
      <c r="I109" s="115">
        <v>-9.4323907000000006E-5</v>
      </c>
      <c r="J109" s="115">
        <v>7.5674811000000002E-7</v>
      </c>
      <c r="K109" s="115">
        <v>6.5629873999999997E-6</v>
      </c>
      <c r="L109" s="115">
        <v>0</v>
      </c>
      <c r="M109" s="115">
        <v>0</v>
      </c>
      <c r="N109" s="115">
        <v>0</v>
      </c>
      <c r="O109" s="52">
        <f t="shared" si="18"/>
        <v>-5.181472962962963E-2</v>
      </c>
      <c r="P109" s="115">
        <v>-0.59366136999999997</v>
      </c>
      <c r="Q109" s="115">
        <v>-0.82379656000000001</v>
      </c>
      <c r="R109" s="115">
        <v>0.19734212000000001</v>
      </c>
      <c r="S109" s="115">
        <v>3.117996E-7</v>
      </c>
      <c r="T109" s="115">
        <v>7.7053104000000001E-3</v>
      </c>
      <c r="U109" s="115">
        <v>4.3244533999999999E-3</v>
      </c>
      <c r="V109" s="115">
        <v>2.0763001999999999E-2</v>
      </c>
      <c r="W109" s="115">
        <f t="shared" si="23"/>
        <v>-4.3499389995090895E-3</v>
      </c>
      <c r="X109" s="122">
        <f t="shared" si="24"/>
        <v>-1.3807406930699999E-3</v>
      </c>
      <c r="Y109" s="122">
        <f t="shared" si="25"/>
        <v>-9.113960726700891E-4</v>
      </c>
      <c r="Z109" s="122">
        <f t="shared" si="26"/>
        <v>-2.0578022337689999E-3</v>
      </c>
      <c r="AA109" s="115">
        <v>-1.4363614000000001E-3</v>
      </c>
      <c r="AB109" s="115">
        <v>-9.7897675000000001E-7</v>
      </c>
      <c r="AC109" s="115">
        <v>3.9706270000000003E-6</v>
      </c>
      <c r="AD109" s="115">
        <v>-5.0956620000000002E-8</v>
      </c>
      <c r="AE109" s="115">
        <v>4.6755570000000001E-5</v>
      </c>
      <c r="AF109" s="115">
        <v>5.9244433000000003E-6</v>
      </c>
      <c r="AG109" s="115">
        <v>-9.4010648000000005E-4</v>
      </c>
      <c r="AH109" s="115">
        <v>4.0899887E-7</v>
      </c>
      <c r="AI109" s="115">
        <v>1.5866625999999999E-8</v>
      </c>
      <c r="AJ109" s="115">
        <v>-1.0938609000000001E-6</v>
      </c>
      <c r="AK109" s="115">
        <v>1.2349953E-8</v>
      </c>
      <c r="AL109" s="115">
        <v>5.7580910999999999E-11</v>
      </c>
      <c r="AM109" s="115">
        <v>9.5710218000000007E-6</v>
      </c>
      <c r="AN109" s="115">
        <v>4.4171284000000001E-6</v>
      </c>
      <c r="AO109" s="115">
        <v>1.5378844999999999E-5</v>
      </c>
      <c r="AP109" s="115">
        <v>-5.9433768999999997E-8</v>
      </c>
      <c r="AQ109" s="115">
        <v>-2.0577427999999998E-3</v>
      </c>
    </row>
    <row r="110" spans="1:43" x14ac:dyDescent="0.25">
      <c r="A110" t="s">
        <v>5770</v>
      </c>
      <c r="B110" s="115" t="s">
        <v>253</v>
      </c>
      <c r="C110" s="115">
        <v>0.18611421</v>
      </c>
      <c r="D110" s="115">
        <v>8.2968227000000005E-2</v>
      </c>
      <c r="E110" s="115">
        <v>4.7164550999999999E-2</v>
      </c>
      <c r="F110" s="115">
        <v>3.326697E-2</v>
      </c>
      <c r="G110" s="115">
        <v>2.5001984000000001E-3</v>
      </c>
      <c r="H110" s="115">
        <v>1.6531394E-3</v>
      </c>
      <c r="I110" s="115">
        <v>9.2246343000000001E-4</v>
      </c>
      <c r="J110" s="115">
        <v>1.4690165E-5</v>
      </c>
      <c r="K110" s="115">
        <v>1.8089636E-3</v>
      </c>
      <c r="L110" s="115">
        <v>1.5815004000000001E-2</v>
      </c>
      <c r="M110" s="115">
        <v>0</v>
      </c>
      <c r="N110" s="115">
        <v>0</v>
      </c>
      <c r="O110" s="52">
        <f t="shared" si="18"/>
        <v>0.61457945925925928</v>
      </c>
      <c r="P110" s="115">
        <v>4.8743334000000003</v>
      </c>
      <c r="Q110" s="115">
        <v>4.4817629999999999</v>
      </c>
      <c r="R110" s="115">
        <v>0.32252962000000002</v>
      </c>
      <c r="S110" s="115">
        <v>9.5334767000000004E-5</v>
      </c>
      <c r="T110" s="115">
        <v>1.8038273000000001E-2</v>
      </c>
      <c r="U110" s="115">
        <v>5.8091033999999996E-3</v>
      </c>
      <c r="V110" s="115">
        <v>4.6098156000000001E-2</v>
      </c>
      <c r="W110" s="115">
        <f t="shared" si="23"/>
        <v>0.15657018120475527</v>
      </c>
      <c r="X110" s="122">
        <f t="shared" si="24"/>
        <v>2.339330159953E-2</v>
      </c>
      <c r="Y110" s="122">
        <f t="shared" si="25"/>
        <v>0.12194812769052528</v>
      </c>
      <c r="Z110" s="122">
        <f t="shared" si="26"/>
        <v>1.12287519147E-2</v>
      </c>
      <c r="AA110" s="115">
        <v>1.7031362000000001E-2</v>
      </c>
      <c r="AB110" s="115">
        <v>-4.2253419000000002E-7</v>
      </c>
      <c r="AC110" s="115">
        <v>5.0004211000000002E-4</v>
      </c>
      <c r="AD110" s="115">
        <v>4.2000381999999999E-7</v>
      </c>
      <c r="AE110" s="115">
        <v>5.8520830999999997E-3</v>
      </c>
      <c r="AF110" s="115">
        <v>9.8169199000000006E-6</v>
      </c>
      <c r="AG110" s="115">
        <v>1.1142031E-2</v>
      </c>
      <c r="AH110" s="115">
        <v>1.0846028999999999E-4</v>
      </c>
      <c r="AI110" s="115">
        <v>1.5008344E-5</v>
      </c>
      <c r="AJ110" s="115">
        <v>9.0704661999999992E-6</v>
      </c>
      <c r="AK110" s="115">
        <v>1.6849328999999999E-7</v>
      </c>
      <c r="AL110" s="115">
        <v>1.5350353000000001E-9</v>
      </c>
      <c r="AM110" s="115">
        <v>0.11021979</v>
      </c>
      <c r="AN110" s="115">
        <v>3.5530571999999998E-5</v>
      </c>
      <c r="AO110" s="115">
        <v>4.1806698999999998E-4</v>
      </c>
      <c r="AP110" s="115">
        <v>4.0249146999999997E-6</v>
      </c>
      <c r="AQ110" s="115">
        <v>1.1224727E-2</v>
      </c>
    </row>
    <row r="111" spans="1:43" x14ac:dyDescent="0.25">
      <c r="A111" s="1" t="s">
        <v>834</v>
      </c>
    </row>
    <row r="112" spans="1:43" x14ac:dyDescent="0.25">
      <c r="A112" t="s">
        <v>5770</v>
      </c>
      <c r="B112" s="115" t="s">
        <v>254</v>
      </c>
      <c r="C112" s="115">
        <v>0.85758034999999999</v>
      </c>
      <c r="D112" s="115">
        <v>0.35224756000000002</v>
      </c>
      <c r="E112" s="115">
        <v>2.7235748000000001E-2</v>
      </c>
      <c r="F112" s="115">
        <v>2.1307836E-3</v>
      </c>
      <c r="G112" s="115">
        <v>5.1885210999999998E-4</v>
      </c>
      <c r="H112" s="115">
        <v>3.1389435000000001E-3</v>
      </c>
      <c r="I112" s="115">
        <v>5.9555752999999999E-3</v>
      </c>
      <c r="J112" s="115">
        <v>3.9153860999999998E-5</v>
      </c>
      <c r="K112" s="115">
        <v>1.6666738000000001E-3</v>
      </c>
      <c r="L112" s="115">
        <v>0.46464705000000001</v>
      </c>
      <c r="M112" s="115">
        <v>0</v>
      </c>
      <c r="N112" s="115">
        <v>0</v>
      </c>
      <c r="O112" s="52">
        <f t="shared" si="18"/>
        <v>2.6092411851851853</v>
      </c>
      <c r="P112" s="115">
        <v>41.302050000000001</v>
      </c>
      <c r="Q112" s="115">
        <v>40.011676999999999</v>
      </c>
      <c r="R112" s="115">
        <v>1.1049762999999999</v>
      </c>
      <c r="S112" s="115">
        <v>4.8647060999999997E-5</v>
      </c>
      <c r="T112" s="115">
        <v>3.8918019999999998E-2</v>
      </c>
      <c r="U112" s="115">
        <v>2.0040669000000001E-2</v>
      </c>
      <c r="V112" s="115">
        <v>0.12639016</v>
      </c>
      <c r="W112" s="115">
        <f t="shared" ref="W112:W121" si="27">SUM(X112:Z112)</f>
        <v>0.2314223673742874</v>
      </c>
      <c r="X112" s="122">
        <f t="shared" ref="X112:X121" si="28">SUM(AA112:AF112)</f>
        <v>7.8554408552999999E-2</v>
      </c>
      <c r="Y112" s="122">
        <f t="shared" ref="Y112:Y121" si="29">SUM(AG112:AO112)</f>
        <v>5.2828070463387403E-2</v>
      </c>
      <c r="Z112" s="122">
        <f t="shared" ref="Z112:Z121" si="30">SUM(AP112:AQ112)</f>
        <v>0.10003988835790001</v>
      </c>
      <c r="AA112" s="115">
        <v>7.2330110000000003E-2</v>
      </c>
      <c r="AB112" s="115">
        <v>1.3155171E-5</v>
      </c>
      <c r="AC112" s="115">
        <v>1.1265244E-3</v>
      </c>
      <c r="AD112" s="115">
        <v>1.824137E-6</v>
      </c>
      <c r="AE112" s="115">
        <v>5.0470128999999999E-3</v>
      </c>
      <c r="AF112" s="115">
        <v>3.5781945E-5</v>
      </c>
      <c r="AG112" s="115">
        <v>4.7344519000000002E-2</v>
      </c>
      <c r="AH112" s="115">
        <v>4.5605010000000002E-5</v>
      </c>
      <c r="AI112" s="115">
        <v>6.7818136000000002E-6</v>
      </c>
      <c r="AJ112" s="115">
        <v>5.5068502000000002E-5</v>
      </c>
      <c r="AK112" s="115">
        <v>1.1100040000000001E-6</v>
      </c>
      <c r="AL112" s="115">
        <v>4.2937874000000003E-9</v>
      </c>
      <c r="AM112" s="115">
        <v>1.1772143000000001E-3</v>
      </c>
      <c r="AN112" s="115">
        <v>1.9538944E-4</v>
      </c>
      <c r="AO112" s="115">
        <v>4.0023780999999996E-3</v>
      </c>
      <c r="AP112" s="115">
        <v>4.6383578999999997E-6</v>
      </c>
      <c r="AQ112" s="115">
        <v>0.10003525000000001</v>
      </c>
    </row>
    <row r="113" spans="1:43" x14ac:dyDescent="0.25">
      <c r="A113" t="s">
        <v>5770</v>
      </c>
      <c r="B113" s="115" t="s">
        <v>255</v>
      </c>
      <c r="C113" s="115">
        <v>0.87018958999999996</v>
      </c>
      <c r="D113" s="115">
        <v>0.36180714000000003</v>
      </c>
      <c r="E113" s="115">
        <v>2.9623683000000001E-2</v>
      </c>
      <c r="F113" s="115">
        <v>2.1387747000000002E-3</v>
      </c>
      <c r="G113" s="115">
        <v>5.3275154000000005E-4</v>
      </c>
      <c r="H113" s="115">
        <v>3.5951471E-3</v>
      </c>
      <c r="I113" s="115">
        <v>6.0188441000000002E-3</v>
      </c>
      <c r="J113" s="115">
        <v>4.1077154999999997E-5</v>
      </c>
      <c r="K113" s="115">
        <v>1.7851220999999999E-3</v>
      </c>
      <c r="L113" s="115">
        <v>0.46464705000000001</v>
      </c>
      <c r="M113" s="115">
        <v>0</v>
      </c>
      <c r="N113" s="115">
        <v>0</v>
      </c>
      <c r="O113" s="52">
        <f t="shared" si="18"/>
        <v>2.680052888888889</v>
      </c>
      <c r="P113" s="115">
        <v>42.823833</v>
      </c>
      <c r="Q113" s="115">
        <v>40.872717000000002</v>
      </c>
      <c r="R113" s="115">
        <v>1.6721592000000001</v>
      </c>
      <c r="S113" s="115">
        <v>4.8987540999999997E-5</v>
      </c>
      <c r="T113" s="115">
        <v>5.7866019999999997E-2</v>
      </c>
      <c r="U113" s="115">
        <v>3.0698216E-2</v>
      </c>
      <c r="V113" s="115">
        <v>0.19034349</v>
      </c>
      <c r="W113" s="115">
        <f t="shared" si="27"/>
        <v>0.23743905198822907</v>
      </c>
      <c r="X113" s="122">
        <f t="shared" si="28"/>
        <v>8.1066158078899983E-2</v>
      </c>
      <c r="Y113" s="122">
        <f t="shared" si="29"/>
        <v>5.4175867783429088E-2</v>
      </c>
      <c r="Z113" s="122">
        <f t="shared" si="30"/>
        <v>0.1021970261259</v>
      </c>
      <c r="AA113" s="115">
        <v>7.4292876999999993E-2</v>
      </c>
      <c r="AB113" s="115">
        <v>1.3326555000000001E-5</v>
      </c>
      <c r="AC113" s="115">
        <v>1.1856995999999999E-3</v>
      </c>
      <c r="AD113" s="115">
        <v>1.9383629E-6</v>
      </c>
      <c r="AE113" s="115">
        <v>5.5184044000000003E-3</v>
      </c>
      <c r="AF113" s="115">
        <v>5.3912161000000002E-5</v>
      </c>
      <c r="AG113" s="115">
        <v>4.8629156999999999E-2</v>
      </c>
      <c r="AH113" s="115">
        <v>4.9518648000000002E-5</v>
      </c>
      <c r="AI113" s="115">
        <v>6.8224138000000002E-6</v>
      </c>
      <c r="AJ113" s="115">
        <v>5.6629078999999999E-5</v>
      </c>
      <c r="AK113" s="115">
        <v>1.1510043999999999E-6</v>
      </c>
      <c r="AL113" s="115">
        <v>4.4582291000000004E-9</v>
      </c>
      <c r="AM113" s="115">
        <v>1.2006826E-3</v>
      </c>
      <c r="AN113" s="115">
        <v>2.0572248000000001E-4</v>
      </c>
      <c r="AO113" s="115">
        <v>4.0261801000000003E-3</v>
      </c>
      <c r="AP113" s="115">
        <v>5.0561259000000001E-6</v>
      </c>
      <c r="AQ113" s="115">
        <v>0.10219196999999999</v>
      </c>
    </row>
    <row r="114" spans="1:43" x14ac:dyDescent="0.25">
      <c r="A114" t="s">
        <v>5770</v>
      </c>
      <c r="B114" s="115" t="s">
        <v>256</v>
      </c>
      <c r="C114" s="115">
        <v>2.3043258</v>
      </c>
      <c r="D114" s="115">
        <v>0.92621388999999998</v>
      </c>
      <c r="E114" s="115">
        <v>7.6102942000000007E-2</v>
      </c>
      <c r="F114" s="115">
        <v>4.8245472999999999E-3</v>
      </c>
      <c r="G114" s="115">
        <v>1.8175700999999999E-3</v>
      </c>
      <c r="H114" s="115">
        <v>8.5934254000000002E-3</v>
      </c>
      <c r="I114" s="115">
        <v>1.6055601999999999E-2</v>
      </c>
      <c r="J114" s="115">
        <v>1.0278499E-4</v>
      </c>
      <c r="K114" s="115">
        <v>4.3189040999999997E-3</v>
      </c>
      <c r="L114" s="115">
        <v>1.2662960999999999</v>
      </c>
      <c r="M114" s="115">
        <v>0</v>
      </c>
      <c r="N114" s="115">
        <v>0</v>
      </c>
      <c r="O114" s="52">
        <f t="shared" si="18"/>
        <v>6.8608436296296293</v>
      </c>
      <c r="P114" s="115">
        <v>103.89067</v>
      </c>
      <c r="Q114" s="115">
        <v>101.6969</v>
      </c>
      <c r="R114" s="115">
        <v>1.8725639999999999</v>
      </c>
      <c r="S114" s="115">
        <v>1.3198672999999999E-4</v>
      </c>
      <c r="T114" s="115">
        <v>6.9823869999999996E-2</v>
      </c>
      <c r="U114" s="115">
        <v>3.4237099999999999E-2</v>
      </c>
      <c r="V114" s="115">
        <v>0.21701344</v>
      </c>
      <c r="W114" s="115">
        <f t="shared" si="27"/>
        <v>0.59881517015148211</v>
      </c>
      <c r="X114" s="122">
        <f t="shared" si="28"/>
        <v>0.20718910100560001</v>
      </c>
      <c r="Y114" s="122">
        <f t="shared" si="29"/>
        <v>0.13740173767288202</v>
      </c>
      <c r="Z114" s="122">
        <f t="shared" si="30"/>
        <v>0.254224331473</v>
      </c>
      <c r="AA114" s="115">
        <v>0.19018434000000001</v>
      </c>
      <c r="AB114" s="115">
        <v>4.0925444E-5</v>
      </c>
      <c r="AC114" s="115">
        <v>3.0144536E-3</v>
      </c>
      <c r="AD114" s="115">
        <v>4.9835765999999998E-6</v>
      </c>
      <c r="AE114" s="115">
        <v>1.3884103E-2</v>
      </c>
      <c r="AF114" s="115">
        <v>6.0295384999999998E-5</v>
      </c>
      <c r="AG114" s="115">
        <v>0.12448351000000001</v>
      </c>
      <c r="AH114" s="115">
        <v>1.2759463E-4</v>
      </c>
      <c r="AI114" s="115">
        <v>1.8066136000000002E-5</v>
      </c>
      <c r="AJ114" s="115">
        <v>1.4762854999999999E-4</v>
      </c>
      <c r="AK114" s="115">
        <v>3.2446632E-6</v>
      </c>
      <c r="AL114" s="115">
        <v>1.1703682E-8</v>
      </c>
      <c r="AM114" s="115">
        <v>1.2396435999999999E-3</v>
      </c>
      <c r="AN114" s="115">
        <v>5.1276138999999999E-4</v>
      </c>
      <c r="AO114" s="115">
        <v>1.0869277E-2</v>
      </c>
      <c r="AP114" s="115">
        <v>1.1801473E-5</v>
      </c>
      <c r="AQ114" s="115">
        <v>0.25421252999999999</v>
      </c>
    </row>
    <row r="115" spans="1:43" x14ac:dyDescent="0.25">
      <c r="A115" t="s">
        <v>5770</v>
      </c>
      <c r="B115" s="115" t="s">
        <v>257</v>
      </c>
      <c r="C115" s="115">
        <v>2.316935</v>
      </c>
      <c r="D115" s="115">
        <v>0.93577347</v>
      </c>
      <c r="E115" s="115">
        <v>7.8490877000000001E-2</v>
      </c>
      <c r="F115" s="115">
        <v>4.8325384000000001E-3</v>
      </c>
      <c r="G115" s="115">
        <v>1.8314695E-3</v>
      </c>
      <c r="H115" s="115">
        <v>9.049629E-3</v>
      </c>
      <c r="I115" s="115">
        <v>1.6118871E-2</v>
      </c>
      <c r="J115" s="115">
        <v>1.0470827999999999E-4</v>
      </c>
      <c r="K115" s="115">
        <v>4.4373523E-3</v>
      </c>
      <c r="L115" s="115">
        <v>1.2662960999999999</v>
      </c>
      <c r="M115" s="115">
        <v>0</v>
      </c>
      <c r="N115" s="115">
        <v>0</v>
      </c>
      <c r="O115" s="52">
        <f t="shared" si="18"/>
        <v>6.9316553333333326</v>
      </c>
      <c r="P115" s="115">
        <v>105.41245000000001</v>
      </c>
      <c r="Q115" s="115">
        <v>102.55794</v>
      </c>
      <c r="R115" s="115">
        <v>2.4397468999999998</v>
      </c>
      <c r="S115" s="115">
        <v>1.3232721000000001E-4</v>
      </c>
      <c r="T115" s="115">
        <v>8.8771870000000003E-2</v>
      </c>
      <c r="U115" s="115">
        <v>4.4894647000000003E-2</v>
      </c>
      <c r="V115" s="115">
        <v>0.28096676999999998</v>
      </c>
      <c r="W115" s="115">
        <f t="shared" si="27"/>
        <v>0.60483184947012392</v>
      </c>
      <c r="X115" s="122">
        <f t="shared" si="28"/>
        <v>0.20970084313149998</v>
      </c>
      <c r="Y115" s="122">
        <f t="shared" si="29"/>
        <v>0.13874953709762403</v>
      </c>
      <c r="Z115" s="122">
        <f t="shared" si="30"/>
        <v>0.25638146924099997</v>
      </c>
      <c r="AA115" s="115">
        <v>0.19214709999999999</v>
      </c>
      <c r="AB115" s="115">
        <v>4.1096827999999999E-5</v>
      </c>
      <c r="AC115" s="115">
        <v>3.0736289E-3</v>
      </c>
      <c r="AD115" s="115">
        <v>5.0978024999999999E-6</v>
      </c>
      <c r="AE115" s="115">
        <v>1.4355494E-2</v>
      </c>
      <c r="AF115" s="115">
        <v>7.8425601000000006E-5</v>
      </c>
      <c r="AG115" s="115">
        <v>0.12576815</v>
      </c>
      <c r="AH115" s="115">
        <v>1.3150826999999999E-4</v>
      </c>
      <c r="AI115" s="115">
        <v>1.8106735999999999E-5</v>
      </c>
      <c r="AJ115" s="115">
        <v>1.4918913000000001E-4</v>
      </c>
      <c r="AK115" s="115">
        <v>3.2856634999999999E-6</v>
      </c>
      <c r="AL115" s="115">
        <v>1.1868124000000001E-8</v>
      </c>
      <c r="AM115" s="115">
        <v>1.263112E-3</v>
      </c>
      <c r="AN115" s="115">
        <v>5.2309443000000001E-4</v>
      </c>
      <c r="AO115" s="115">
        <v>1.0893079E-2</v>
      </c>
      <c r="AP115" s="115">
        <v>1.2219241E-5</v>
      </c>
      <c r="AQ115" s="115">
        <v>0.25636924999999999</v>
      </c>
    </row>
    <row r="116" spans="1:43" x14ac:dyDescent="0.25">
      <c r="A116" t="s">
        <v>5770</v>
      </c>
      <c r="B116" s="115" t="s">
        <v>258</v>
      </c>
      <c r="C116" s="115">
        <v>0.38181533000000001</v>
      </c>
      <c r="D116" s="115">
        <v>0.15976225999999999</v>
      </c>
      <c r="E116" s="115">
        <v>1.0943636E-2</v>
      </c>
      <c r="F116" s="115">
        <v>1.0711838999999999E-3</v>
      </c>
      <c r="G116" s="115">
        <v>1.7870131999999999E-4</v>
      </c>
      <c r="H116" s="115">
        <v>1.1803962000000001E-3</v>
      </c>
      <c r="I116" s="115">
        <v>2.6595938999999999E-3</v>
      </c>
      <c r="J116" s="115">
        <v>1.7030282999999999E-5</v>
      </c>
      <c r="K116" s="115">
        <v>7.1663125999999995E-4</v>
      </c>
      <c r="L116" s="115">
        <v>0.20528589999999999</v>
      </c>
      <c r="M116" s="115">
        <v>0</v>
      </c>
      <c r="N116" s="115">
        <v>0</v>
      </c>
      <c r="O116" s="52">
        <f t="shared" si="18"/>
        <v>1.183424148148148</v>
      </c>
      <c r="P116" s="115">
        <v>19.091570999999998</v>
      </c>
      <c r="Q116" s="115">
        <v>18.663916</v>
      </c>
      <c r="R116" s="115">
        <v>0.36636233000000001</v>
      </c>
      <c r="S116" s="115">
        <v>2.1398643E-5</v>
      </c>
      <c r="T116" s="115">
        <v>1.2853714E-2</v>
      </c>
      <c r="U116" s="115">
        <v>6.4117632000000001E-3</v>
      </c>
      <c r="V116" s="115">
        <v>4.2005000000000001E-2</v>
      </c>
      <c r="W116" s="115">
        <f t="shared" si="27"/>
        <v>0.1061743351480807</v>
      </c>
      <c r="X116" s="122">
        <f t="shared" si="28"/>
        <v>3.5362267606650004E-2</v>
      </c>
      <c r="Y116" s="122">
        <f t="shared" si="29"/>
        <v>2.41418358229307E-2</v>
      </c>
      <c r="Z116" s="122">
        <f t="shared" si="30"/>
        <v>4.6670231718499995E-2</v>
      </c>
      <c r="AA116" s="115">
        <v>3.2805924E-2</v>
      </c>
      <c r="AB116" s="115">
        <v>5.0751454000000003E-6</v>
      </c>
      <c r="AC116" s="115">
        <v>4.7915316999999998E-4</v>
      </c>
      <c r="AD116" s="115">
        <v>8.0167524999999999E-7</v>
      </c>
      <c r="AE116" s="115">
        <v>2.0592796E-3</v>
      </c>
      <c r="AF116" s="115">
        <v>1.2034016000000001E-5</v>
      </c>
      <c r="AG116" s="115">
        <v>2.1474052E-2</v>
      </c>
      <c r="AH116" s="115">
        <v>1.8255440000000001E-5</v>
      </c>
      <c r="AI116" s="115">
        <v>3.0333490000000001E-6</v>
      </c>
      <c r="AJ116" s="115">
        <v>2.4207630000000001E-5</v>
      </c>
      <c r="AK116" s="115">
        <v>4.4080922000000002E-7</v>
      </c>
      <c r="AL116" s="115">
        <v>1.8197106999999999E-9</v>
      </c>
      <c r="AM116" s="115">
        <v>7.7696103000000005E-4</v>
      </c>
      <c r="AN116" s="115">
        <v>8.3949544999999996E-5</v>
      </c>
      <c r="AO116" s="115">
        <v>1.7609342000000001E-3</v>
      </c>
      <c r="AP116" s="115">
        <v>2.0007184999999999E-6</v>
      </c>
      <c r="AQ116" s="115">
        <v>4.6668230999999998E-2</v>
      </c>
    </row>
    <row r="117" spans="1:43" x14ac:dyDescent="0.25">
      <c r="A117" t="s">
        <v>5770</v>
      </c>
      <c r="B117" s="115" t="s">
        <v>259</v>
      </c>
      <c r="C117" s="115">
        <v>0.40311078</v>
      </c>
      <c r="D117" s="115">
        <v>0.17776816000000001</v>
      </c>
      <c r="E117" s="115">
        <v>1.3565580000000001E-2</v>
      </c>
      <c r="F117" s="115">
        <v>1.0784465E-3</v>
      </c>
      <c r="G117" s="115">
        <v>2.1422501E-4</v>
      </c>
      <c r="H117" s="115">
        <v>1.6010150999999999E-3</v>
      </c>
      <c r="I117" s="115">
        <v>2.7400313000000001E-3</v>
      </c>
      <c r="J117" s="115">
        <v>1.9036604000000001E-5</v>
      </c>
      <c r="K117" s="115">
        <v>8.3838573999999995E-4</v>
      </c>
      <c r="L117" s="115">
        <v>0.20528589999999999</v>
      </c>
      <c r="M117" s="115">
        <v>0</v>
      </c>
      <c r="N117" s="115">
        <v>0</v>
      </c>
      <c r="O117" s="52">
        <f t="shared" si="18"/>
        <v>1.3168011851851851</v>
      </c>
      <c r="P117" s="115">
        <v>21.357157999999998</v>
      </c>
      <c r="Q117" s="115">
        <v>20.348633</v>
      </c>
      <c r="R117" s="115">
        <v>0.86497230000000003</v>
      </c>
      <c r="S117" s="115">
        <v>2.1697414000000002E-5</v>
      </c>
      <c r="T117" s="115">
        <v>2.9480584000000001E-2</v>
      </c>
      <c r="U117" s="115">
        <v>1.5763760000000002E-2</v>
      </c>
      <c r="V117" s="115">
        <v>9.8286683E-2</v>
      </c>
      <c r="W117" s="115">
        <f t="shared" si="27"/>
        <v>0.1171736351658694</v>
      </c>
      <c r="X117" s="122">
        <f t="shared" si="28"/>
        <v>3.9665779127529992E-2</v>
      </c>
      <c r="Y117" s="122">
        <f t="shared" si="29"/>
        <v>2.6618366112339403E-2</v>
      </c>
      <c r="Z117" s="122">
        <f t="shared" si="30"/>
        <v>5.0889489926000002E-2</v>
      </c>
      <c r="AA117" s="115">
        <v>3.6503017999999998E-2</v>
      </c>
      <c r="AB117" s="115">
        <v>5.2999172000000004E-6</v>
      </c>
      <c r="AC117" s="115">
        <v>5.3743498999999999E-4</v>
      </c>
      <c r="AD117" s="115">
        <v>9.8511533000000002E-7</v>
      </c>
      <c r="AE117" s="115">
        <v>2.5910584E-3</v>
      </c>
      <c r="AF117" s="115">
        <v>2.7982704999999999E-5</v>
      </c>
      <c r="AG117" s="115">
        <v>2.3893858E-2</v>
      </c>
      <c r="AH117" s="115">
        <v>2.2437094999999999E-5</v>
      </c>
      <c r="AI117" s="115">
        <v>3.0708054E-6</v>
      </c>
      <c r="AJ117" s="115">
        <v>2.6128931000000001E-5</v>
      </c>
      <c r="AK117" s="115">
        <v>4.7753519999999998E-7</v>
      </c>
      <c r="AL117" s="115">
        <v>1.9667394E-9</v>
      </c>
      <c r="AM117" s="115">
        <v>7.9755449000000001E-4</v>
      </c>
      <c r="AN117" s="115">
        <v>9.3016788999999997E-5</v>
      </c>
      <c r="AO117" s="115">
        <v>1.7818205000000001E-3</v>
      </c>
      <c r="AP117" s="115">
        <v>2.461926E-6</v>
      </c>
      <c r="AQ117" s="115">
        <v>5.0887028000000001E-2</v>
      </c>
    </row>
    <row r="118" spans="1:43" x14ac:dyDescent="0.25">
      <c r="A118" t="s">
        <v>5770</v>
      </c>
      <c r="B118" s="115" t="s">
        <v>260</v>
      </c>
      <c r="C118" s="115">
        <v>0.11841263</v>
      </c>
      <c r="D118" s="115">
        <v>5.5184592999999997E-2</v>
      </c>
      <c r="E118" s="115">
        <v>2.0131924000000002E-3</v>
      </c>
      <c r="F118" s="115">
        <v>5.8100738999999999E-4</v>
      </c>
      <c r="G118" s="115">
        <v>-5.7796666000000002E-5</v>
      </c>
      <c r="H118" s="115">
        <v>1.8037199999999999E-4</v>
      </c>
      <c r="I118" s="115">
        <v>8.2114891E-4</v>
      </c>
      <c r="J118" s="115">
        <v>5.4219706E-6</v>
      </c>
      <c r="K118" s="115">
        <v>2.3212957E-4</v>
      </c>
      <c r="L118" s="115">
        <v>5.9452563E-2</v>
      </c>
      <c r="M118" s="115">
        <v>0</v>
      </c>
      <c r="N118" s="115">
        <v>0</v>
      </c>
      <c r="O118" s="52">
        <f t="shared" si="18"/>
        <v>0.40877476296296289</v>
      </c>
      <c r="P118" s="115">
        <v>7.6796718999999998</v>
      </c>
      <c r="Q118" s="115">
        <v>7.4276019</v>
      </c>
      <c r="R118" s="115">
        <v>0.21707566</v>
      </c>
      <c r="S118" s="115">
        <v>6.2319764999999997E-6</v>
      </c>
      <c r="T118" s="115">
        <v>6.9091303E-3</v>
      </c>
      <c r="U118" s="115">
        <v>3.6479173999999998E-3</v>
      </c>
      <c r="V118" s="115">
        <v>2.4431041000000001E-2</v>
      </c>
      <c r="W118" s="115">
        <f t="shared" si="27"/>
        <v>3.923651164363421E-2</v>
      </c>
      <c r="X118" s="122">
        <f t="shared" si="28"/>
        <v>1.1918524136722002E-2</v>
      </c>
      <c r="Y118" s="122">
        <f t="shared" si="29"/>
        <v>8.7334129953022099E-3</v>
      </c>
      <c r="Z118" s="122">
        <f t="shared" si="30"/>
        <v>1.8584574511609997E-2</v>
      </c>
      <c r="AA118" s="115">
        <v>1.1332679999999999E-2</v>
      </c>
      <c r="AB118" s="115">
        <v>2.0336811999999998E-8</v>
      </c>
      <c r="AC118" s="115">
        <v>1.3469974E-4</v>
      </c>
      <c r="AD118" s="115">
        <v>2.2496841000000001E-7</v>
      </c>
      <c r="AE118" s="115">
        <v>4.4363296000000002E-4</v>
      </c>
      <c r="AF118" s="115">
        <v>7.2661315000000001E-6</v>
      </c>
      <c r="AG118" s="115">
        <v>7.4191952E-3</v>
      </c>
      <c r="AH118" s="115">
        <v>3.2734906999999998E-6</v>
      </c>
      <c r="AI118" s="115">
        <v>9.7985172999999995E-7</v>
      </c>
      <c r="AJ118" s="115">
        <v>7.3428063999999997E-6</v>
      </c>
      <c r="AK118" s="115">
        <v>5.1781543000000003E-8</v>
      </c>
      <c r="AL118" s="115">
        <v>4.6892921000000005E-10</v>
      </c>
      <c r="AM118" s="115">
        <v>7.6520490999999996E-4</v>
      </c>
      <c r="AN118" s="115">
        <v>2.6038536E-5</v>
      </c>
      <c r="AO118" s="115">
        <v>5.1132594999999997E-4</v>
      </c>
      <c r="AP118" s="115">
        <v>6.9051160999999997E-7</v>
      </c>
      <c r="AQ118" s="115">
        <v>1.8583883999999998E-2</v>
      </c>
    </row>
    <row r="119" spans="1:43" x14ac:dyDescent="0.25">
      <c r="A119" t="s">
        <v>5770</v>
      </c>
      <c r="B119" s="115" t="s">
        <v>261</v>
      </c>
      <c r="C119" s="115">
        <v>0.14158767999999999</v>
      </c>
      <c r="D119" s="115">
        <v>7.4957099999999999E-2</v>
      </c>
      <c r="E119" s="115">
        <v>4.7320783999999999E-3</v>
      </c>
      <c r="F119" s="115">
        <v>5.8831642999999999E-4</v>
      </c>
      <c r="G119" s="115">
        <v>-1.7976590999999999E-5</v>
      </c>
      <c r="H119" s="115">
        <v>6.0473875999999995E-4</v>
      </c>
      <c r="I119" s="115">
        <v>9.0621430000000002E-4</v>
      </c>
      <c r="J119" s="115">
        <v>7.4868545E-6</v>
      </c>
      <c r="K119" s="115">
        <v>3.5715969000000002E-4</v>
      </c>
      <c r="L119" s="115">
        <v>5.9452563E-2</v>
      </c>
      <c r="M119" s="115">
        <v>0</v>
      </c>
      <c r="N119" s="115">
        <v>0</v>
      </c>
      <c r="O119" s="52">
        <f t="shared" si="18"/>
        <v>0.55523777777777772</v>
      </c>
      <c r="P119" s="115">
        <v>10.116167000000001</v>
      </c>
      <c r="Q119" s="115">
        <v>9.2829878000000008</v>
      </c>
      <c r="R119" s="115">
        <v>0.71589005999999999</v>
      </c>
      <c r="S119" s="115">
        <v>6.5307476999999998E-6</v>
      </c>
      <c r="T119" s="115">
        <v>2.3536000000000001E-2</v>
      </c>
      <c r="U119" s="115">
        <v>1.2999915000000001E-2</v>
      </c>
      <c r="V119" s="115">
        <v>8.0746997000000001E-2</v>
      </c>
      <c r="W119" s="115">
        <f t="shared" si="27"/>
        <v>5.1286480701331891E-2</v>
      </c>
      <c r="X119" s="122">
        <f t="shared" si="28"/>
        <v>1.6607727945140004E-2</v>
      </c>
      <c r="Y119" s="122">
        <f t="shared" si="29"/>
        <v>1.1447607641291888E-2</v>
      </c>
      <c r="Z119" s="122">
        <f t="shared" si="30"/>
        <v>2.3231145114900001E-2</v>
      </c>
      <c r="AA119" s="115">
        <v>1.5392517E-2</v>
      </c>
      <c r="AB119" s="115">
        <v>2.5894582E-7</v>
      </c>
      <c r="AC119" s="115">
        <v>1.9415616E-4</v>
      </c>
      <c r="AD119" s="115">
        <v>4.2369931999999998E-7</v>
      </c>
      <c r="AE119" s="115">
        <v>9.9714843999999998E-4</v>
      </c>
      <c r="AF119" s="115">
        <v>2.3223699999999999E-5</v>
      </c>
      <c r="AG119" s="115">
        <v>1.0076425999999999E-2</v>
      </c>
      <c r="AH119" s="115">
        <v>7.5928221999999996E-6</v>
      </c>
      <c r="AI119" s="115">
        <v>1.0176467999999999E-6</v>
      </c>
      <c r="AJ119" s="115">
        <v>9.3655588000000002E-6</v>
      </c>
      <c r="AK119" s="115">
        <v>8.8647020000000006E-8</v>
      </c>
      <c r="AL119" s="115">
        <v>6.1647188999999998E-10</v>
      </c>
      <c r="AM119" s="115">
        <v>7.8579837000000003E-4</v>
      </c>
      <c r="AN119" s="115">
        <v>3.5105779999999997E-5</v>
      </c>
      <c r="AO119" s="115">
        <v>5.3221219999999997E-4</v>
      </c>
      <c r="AP119" s="115">
        <v>1.1691149E-6</v>
      </c>
      <c r="AQ119" s="115">
        <v>2.3229975999999999E-2</v>
      </c>
    </row>
    <row r="120" spans="1:43" x14ac:dyDescent="0.25">
      <c r="A120" t="s">
        <v>5770</v>
      </c>
      <c r="B120" s="115" t="s">
        <v>262</v>
      </c>
      <c r="C120" s="115">
        <v>2.9236333999999999</v>
      </c>
      <c r="D120" s="115">
        <v>1.2104581999999999</v>
      </c>
      <c r="E120" s="115">
        <v>9.5394941999999996E-2</v>
      </c>
      <c r="F120" s="115">
        <v>6.2226197999999998E-3</v>
      </c>
      <c r="G120" s="115">
        <v>2.3742009999999998E-3</v>
      </c>
      <c r="H120" s="115">
        <v>1.0366658000000001E-2</v>
      </c>
      <c r="I120" s="115">
        <v>1.9906780999999998E-2</v>
      </c>
      <c r="J120" s="115">
        <v>1.8410325999999999E-4</v>
      </c>
      <c r="K120" s="115">
        <v>5.5324600000000003E-3</v>
      </c>
      <c r="L120" s="115">
        <v>1.5731934999999999</v>
      </c>
      <c r="M120" s="115">
        <v>0</v>
      </c>
      <c r="N120" s="115">
        <v>0</v>
      </c>
      <c r="O120" s="52">
        <f t="shared" si="18"/>
        <v>8.9663570370370351</v>
      </c>
      <c r="P120" s="115">
        <v>138.25881999999999</v>
      </c>
      <c r="Q120" s="115">
        <v>136.06388000000001</v>
      </c>
      <c r="R120" s="115">
        <v>1.8582189</v>
      </c>
      <c r="S120" s="115">
        <v>1.7374774999999999E-4</v>
      </c>
      <c r="T120" s="115">
        <v>7.2183389000000001E-2</v>
      </c>
      <c r="U120" s="115">
        <v>3.3793394999999997E-2</v>
      </c>
      <c r="V120" s="115">
        <v>0.2305623</v>
      </c>
      <c r="W120" s="115">
        <f t="shared" si="27"/>
        <v>0.789516270099897</v>
      </c>
      <c r="X120" s="122">
        <f t="shared" si="28"/>
        <v>0.26984875215979998</v>
      </c>
      <c r="Y120" s="122">
        <f t="shared" si="29"/>
        <v>0.17941299750709699</v>
      </c>
      <c r="Z120" s="122">
        <f t="shared" si="30"/>
        <v>0.34025452043299997</v>
      </c>
      <c r="AA120" s="115">
        <v>0.24855037999999999</v>
      </c>
      <c r="AB120" s="115">
        <v>5.4745462999999998E-5</v>
      </c>
      <c r="AC120" s="115">
        <v>3.7354990000000002E-3</v>
      </c>
      <c r="AD120" s="115">
        <v>6.5569158000000004E-6</v>
      </c>
      <c r="AE120" s="115">
        <v>1.7441556E-2</v>
      </c>
      <c r="AF120" s="115">
        <v>6.0014781000000001E-5</v>
      </c>
      <c r="AG120" s="115">
        <v>0.16268645000000001</v>
      </c>
      <c r="AH120" s="115">
        <v>1.5934656E-4</v>
      </c>
      <c r="AI120" s="115">
        <v>2.28486E-5</v>
      </c>
      <c r="AJ120" s="115">
        <v>1.8353261999999999E-4</v>
      </c>
      <c r="AK120" s="115">
        <v>3.9897798999999998E-6</v>
      </c>
      <c r="AL120" s="115">
        <v>1.4797197E-8</v>
      </c>
      <c r="AM120" s="115">
        <v>1.9004203E-3</v>
      </c>
      <c r="AN120" s="115">
        <v>6.4154885E-4</v>
      </c>
      <c r="AO120" s="115">
        <v>1.3814846E-2</v>
      </c>
      <c r="AP120" s="115">
        <v>1.5060432999999999E-5</v>
      </c>
      <c r="AQ120" s="115">
        <v>0.34023945999999999</v>
      </c>
    </row>
    <row r="121" spans="1:43" x14ac:dyDescent="0.25">
      <c r="A121" t="s">
        <v>5770</v>
      </c>
      <c r="B121" s="115" t="s">
        <v>263</v>
      </c>
      <c r="C121" s="115">
        <v>0.75686154999999999</v>
      </c>
      <c r="D121" s="115">
        <v>0.49473355000000002</v>
      </c>
      <c r="E121" s="115">
        <v>0.11974717999999999</v>
      </c>
      <c r="F121" s="115">
        <v>2.1554718E-2</v>
      </c>
      <c r="G121" s="115">
        <v>1.7812104E-3</v>
      </c>
      <c r="H121" s="115">
        <v>1.8138649E-2</v>
      </c>
      <c r="I121" s="115">
        <v>4.8228389999999998E-3</v>
      </c>
      <c r="J121" s="115">
        <v>1.0696006E-4</v>
      </c>
      <c r="K121" s="115">
        <v>5.4625997999999997E-3</v>
      </c>
      <c r="L121" s="115">
        <v>9.0513839999999998E-2</v>
      </c>
      <c r="M121" s="115">
        <v>0</v>
      </c>
      <c r="N121" s="115">
        <v>0</v>
      </c>
      <c r="O121" s="52">
        <f t="shared" si="18"/>
        <v>3.6646929629629628</v>
      </c>
      <c r="P121" s="115">
        <v>68.063856000000001</v>
      </c>
      <c r="Q121" s="115">
        <v>44.484932000000001</v>
      </c>
      <c r="R121" s="115">
        <v>20.238219999999998</v>
      </c>
      <c r="S121" s="115">
        <v>1.0102241E-4</v>
      </c>
      <c r="T121" s="115">
        <v>0.67236149000000001</v>
      </c>
      <c r="U121" s="115">
        <v>0.37542716999999998</v>
      </c>
      <c r="V121" s="115">
        <v>2.2928145999999998</v>
      </c>
      <c r="W121" s="115">
        <f t="shared" si="27"/>
        <v>0.34907685354880946</v>
      </c>
      <c r="X121" s="122">
        <f t="shared" si="28"/>
        <v>0.12718033981320001</v>
      </c>
      <c r="Y121" s="122">
        <f t="shared" si="29"/>
        <v>0.11047379717260943</v>
      </c>
      <c r="Z121" s="122">
        <f t="shared" si="30"/>
        <v>0.111422716563</v>
      </c>
      <c r="AA121" s="115">
        <v>0.10157713</v>
      </c>
      <c r="AB121" s="115">
        <v>1.3913948E-5</v>
      </c>
      <c r="AC121" s="115">
        <v>2.6874753E-3</v>
      </c>
      <c r="AD121" s="115">
        <v>5.5609852000000003E-6</v>
      </c>
      <c r="AE121" s="115">
        <v>2.2246634000000001E-2</v>
      </c>
      <c r="AF121" s="115">
        <v>6.4962557999999999E-4</v>
      </c>
      <c r="AG121" s="115">
        <v>6.6479117000000004E-2</v>
      </c>
      <c r="AH121" s="115">
        <v>2.0746385000000001E-4</v>
      </c>
      <c r="AI121" s="115">
        <v>6.6134153999999995E-5</v>
      </c>
      <c r="AJ121" s="115">
        <v>7.5451323000000003E-5</v>
      </c>
      <c r="AK121" s="115">
        <v>1.8459225000000001E-6</v>
      </c>
      <c r="AL121" s="115">
        <v>8.0731094000000007E-9</v>
      </c>
      <c r="AM121" s="115">
        <v>4.1311146E-2</v>
      </c>
      <c r="AN121" s="115">
        <v>4.1998805000000001E-4</v>
      </c>
      <c r="AO121" s="115">
        <v>1.9126428E-3</v>
      </c>
      <c r="AP121" s="115">
        <v>1.7996562999999999E-5</v>
      </c>
      <c r="AQ121" s="115">
        <v>0.11140472</v>
      </c>
    </row>
    <row r="122" spans="1:43" x14ac:dyDescent="0.25">
      <c r="A122" s="1" t="s">
        <v>835</v>
      </c>
    </row>
    <row r="123" spans="1:43" x14ac:dyDescent="0.25">
      <c r="A123" t="s">
        <v>5770</v>
      </c>
      <c r="B123" s="115" t="s">
        <v>264</v>
      </c>
      <c r="C123" s="115">
        <v>0.13408239999999999</v>
      </c>
      <c r="D123" s="115">
        <v>7.0037901E-2</v>
      </c>
      <c r="E123" s="115">
        <v>2.9323194E-2</v>
      </c>
      <c r="F123" s="115">
        <v>1.6964608999999999E-2</v>
      </c>
      <c r="G123" s="115">
        <v>1.2383838999999999E-4</v>
      </c>
      <c r="H123" s="115">
        <v>1.8012416000000001E-3</v>
      </c>
      <c r="I123" s="115">
        <v>8.3964262000000005E-4</v>
      </c>
      <c r="J123" s="115">
        <v>1.9371609000000001E-5</v>
      </c>
      <c r="K123" s="115">
        <v>1.6566828999999999E-3</v>
      </c>
      <c r="L123" s="115">
        <v>1.3315917E-2</v>
      </c>
      <c r="M123" s="115">
        <v>0</v>
      </c>
      <c r="N123" s="115">
        <v>0</v>
      </c>
      <c r="O123" s="52">
        <f t="shared" si="18"/>
        <v>0.51879926666666665</v>
      </c>
      <c r="P123" s="115">
        <v>6.1871149000000001</v>
      </c>
      <c r="Q123" s="115">
        <v>4.9322768000000003</v>
      </c>
      <c r="R123" s="115">
        <v>1.0679183999999999</v>
      </c>
      <c r="S123" s="115">
        <v>7.4681962000000004E-5</v>
      </c>
      <c r="T123" s="115">
        <v>4.1827174000000002E-2</v>
      </c>
      <c r="U123" s="115">
        <v>2.0066458999999998E-2</v>
      </c>
      <c r="V123" s="115">
        <v>0.12495137000000001</v>
      </c>
      <c r="W123" s="115">
        <f>SUM(X123:Z123)</f>
        <v>9.2315900052823807E-2</v>
      </c>
      <c r="X123" s="122">
        <f>SUM(AA123:AF123)</f>
        <v>1.9056111069890001E-2</v>
      </c>
      <c r="Y123" s="122">
        <f>SUM(AG123:AO123)</f>
        <v>6.0890691264833804E-2</v>
      </c>
      <c r="Z123" s="122">
        <f>SUM(AP123:AQ123)</f>
        <v>1.23690977181E-2</v>
      </c>
      <c r="AA123" s="115">
        <v>1.4378106999999999E-2</v>
      </c>
      <c r="AB123" s="115">
        <v>1.5805545000000001E-6</v>
      </c>
      <c r="AC123" s="115">
        <v>5.0750109000000001E-4</v>
      </c>
      <c r="AD123" s="115">
        <v>2.2194839000000001E-7</v>
      </c>
      <c r="AE123" s="115">
        <v>4.1343266999999996E-3</v>
      </c>
      <c r="AF123" s="115">
        <v>3.4373777000000003E-5</v>
      </c>
      <c r="AG123" s="115">
        <v>9.4076666999999992E-3</v>
      </c>
      <c r="AH123" s="115">
        <v>6.3328274000000004E-5</v>
      </c>
      <c r="AI123" s="115">
        <v>1.2313478E-5</v>
      </c>
      <c r="AJ123" s="115">
        <v>8.3626067999999995E-6</v>
      </c>
      <c r="AK123" s="115">
        <v>3.6423002999999998E-7</v>
      </c>
      <c r="AL123" s="115">
        <v>1.5200038000000001E-9</v>
      </c>
      <c r="AM123" s="115">
        <v>5.0998429999999997E-2</v>
      </c>
      <c r="AN123" s="115">
        <v>4.2787105999999999E-5</v>
      </c>
      <c r="AO123" s="115">
        <v>3.5743735000000001E-4</v>
      </c>
      <c r="AP123" s="115">
        <v>4.0957180999999996E-6</v>
      </c>
      <c r="AQ123" s="115">
        <v>1.2365002E-2</v>
      </c>
    </row>
    <row r="124" spans="1:43" x14ac:dyDescent="0.25">
      <c r="A124" t="s">
        <v>5770</v>
      </c>
      <c r="B124" s="115" t="s">
        <v>265</v>
      </c>
      <c r="C124" s="115">
        <v>0.74445682999999996</v>
      </c>
      <c r="D124" s="115">
        <v>0.33187291000000002</v>
      </c>
      <c r="E124" s="115">
        <v>0.1886582</v>
      </c>
      <c r="F124" s="115">
        <v>0.13306788</v>
      </c>
      <c r="G124" s="115">
        <v>1.0000794E-2</v>
      </c>
      <c r="H124" s="115">
        <v>6.6125576999999996E-3</v>
      </c>
      <c r="I124" s="115">
        <v>3.6898537000000001E-3</v>
      </c>
      <c r="J124" s="115">
        <v>5.8760659000000003E-5</v>
      </c>
      <c r="K124" s="115">
        <v>7.2358544E-3</v>
      </c>
      <c r="L124" s="115">
        <v>6.3260017000000002E-2</v>
      </c>
      <c r="M124" s="115">
        <v>0</v>
      </c>
      <c r="N124" s="115">
        <v>0</v>
      </c>
      <c r="O124" s="52">
        <f t="shared" si="18"/>
        <v>2.4583178518518518</v>
      </c>
      <c r="P124" s="115">
        <v>19.497333999999999</v>
      </c>
      <c r="Q124" s="115">
        <v>17.927052</v>
      </c>
      <c r="R124" s="115">
        <v>1.2901184999999999</v>
      </c>
      <c r="S124" s="115">
        <v>3.8133907000000001E-4</v>
      </c>
      <c r="T124" s="115">
        <v>7.2153091000000003E-2</v>
      </c>
      <c r="U124" s="115">
        <v>2.3236414E-2</v>
      </c>
      <c r="V124" s="115">
        <v>0.18439262000000001</v>
      </c>
      <c r="W124" s="115">
        <f>SUM(X124:Z124)</f>
        <v>0.62628072642382104</v>
      </c>
      <c r="X124" s="122">
        <f>SUM(AA124:AF124)</f>
        <v>9.3573204958500009E-2</v>
      </c>
      <c r="Y124" s="122">
        <f>SUM(AG124:AO124)</f>
        <v>0.48779251280632108</v>
      </c>
      <c r="Z124" s="122">
        <f>SUM(AP124:AQ124)</f>
        <v>4.4915008659E-2</v>
      </c>
      <c r="AA124" s="115">
        <v>6.8125447000000006E-2</v>
      </c>
      <c r="AB124" s="115">
        <v>-1.6901368E-6</v>
      </c>
      <c r="AC124" s="115">
        <v>2.0001683999999998E-3</v>
      </c>
      <c r="AD124" s="115">
        <v>1.6800153E-6</v>
      </c>
      <c r="AE124" s="115">
        <v>2.3408332E-2</v>
      </c>
      <c r="AF124" s="115">
        <v>3.9267680000000002E-5</v>
      </c>
      <c r="AG124" s="115">
        <v>4.4568126E-2</v>
      </c>
      <c r="AH124" s="115">
        <v>4.3384115999999998E-4</v>
      </c>
      <c r="AI124" s="115">
        <v>6.0033378E-5</v>
      </c>
      <c r="AJ124" s="115">
        <v>3.6281865E-5</v>
      </c>
      <c r="AK124" s="115">
        <v>6.7397318000000004E-7</v>
      </c>
      <c r="AL124" s="115">
        <v>6.1401411000000002E-9</v>
      </c>
      <c r="AM124" s="115">
        <v>0.44087915999999999</v>
      </c>
      <c r="AN124" s="115">
        <v>1.4212229000000001E-4</v>
      </c>
      <c r="AO124" s="115">
        <v>1.672268E-3</v>
      </c>
      <c r="AP124" s="115">
        <v>1.6099658999999999E-5</v>
      </c>
      <c r="AQ124" s="115">
        <v>4.4898909000000001E-2</v>
      </c>
    </row>
    <row r="125" spans="1:43" x14ac:dyDescent="0.25">
      <c r="A125" t="s">
        <v>5770</v>
      </c>
      <c r="B125" s="115" t="s">
        <v>266</v>
      </c>
      <c r="C125" s="115">
        <v>8.8910689000000001E-2</v>
      </c>
      <c r="D125" s="115">
        <v>6.1514267999999997E-2</v>
      </c>
      <c r="E125" s="115">
        <v>1.0028820000000001E-2</v>
      </c>
      <c r="F125" s="115">
        <v>-5.9066314999999996E-3</v>
      </c>
      <c r="G125" s="115">
        <v>1.9641398999999999E-4</v>
      </c>
      <c r="H125" s="115">
        <v>5.3429100999999996E-4</v>
      </c>
      <c r="I125" s="115">
        <v>1.0699972999999999E-3</v>
      </c>
      <c r="J125" s="115">
        <v>4.16303E-5</v>
      </c>
      <c r="K125" s="115">
        <v>1.1735300999999999E-3</v>
      </c>
      <c r="L125" s="115">
        <v>2.0258368999999998E-2</v>
      </c>
      <c r="M125" s="115">
        <v>0</v>
      </c>
      <c r="N125" s="115">
        <v>0</v>
      </c>
      <c r="O125" s="52">
        <f t="shared" si="18"/>
        <v>0.45566124444444439</v>
      </c>
      <c r="P125" s="115">
        <v>9.2897383999999992</v>
      </c>
      <c r="Q125" s="115">
        <v>9.0424670999999996</v>
      </c>
      <c r="R125" s="115">
        <v>0.19944933000000001</v>
      </c>
      <c r="S125" s="115">
        <v>8.5214153E-5</v>
      </c>
      <c r="T125" s="115">
        <v>1.1820326000000001E-2</v>
      </c>
      <c r="U125" s="115">
        <v>3.8814984999999999E-3</v>
      </c>
      <c r="V125" s="115">
        <v>3.2034934000000001E-2</v>
      </c>
      <c r="W125" s="115">
        <f>SUM(X125:Z125)</f>
        <v>6.5403859744327691E-2</v>
      </c>
      <c r="X125" s="122">
        <f>SUM(AA125:AF125)</f>
        <v>1.4708888848980001E-2</v>
      </c>
      <c r="Y125" s="122">
        <f>SUM(AG125:AO125)</f>
        <v>2.7998467964347698E-2</v>
      </c>
      <c r="Z125" s="122">
        <f>SUM(AP125:AQ125)</f>
        <v>2.2696502931E-2</v>
      </c>
      <c r="AA125" s="115">
        <v>1.2631692E-2</v>
      </c>
      <c r="AB125" s="115">
        <v>1.5447951E-6</v>
      </c>
      <c r="AC125" s="115">
        <v>3.4516693999999998E-4</v>
      </c>
      <c r="AD125" s="115">
        <v>2.5792957999999999E-7</v>
      </c>
      <c r="AE125" s="115">
        <v>1.7238291999999999E-3</v>
      </c>
      <c r="AF125" s="115">
        <v>6.3979842999999998E-6</v>
      </c>
      <c r="AG125" s="115">
        <v>8.2683883000000003E-3</v>
      </c>
      <c r="AH125" s="115">
        <v>2.0387670999999999E-5</v>
      </c>
      <c r="AI125" s="115">
        <v>1.0224885E-5</v>
      </c>
      <c r="AJ125" s="115">
        <v>8.1390105999999998E-6</v>
      </c>
      <c r="AK125" s="115">
        <v>2.6817683E-7</v>
      </c>
      <c r="AL125" s="115">
        <v>1.2909177E-9</v>
      </c>
      <c r="AM125" s="115">
        <v>1.9155386E-2</v>
      </c>
      <c r="AN125" s="115">
        <v>3.1539609999999999E-5</v>
      </c>
      <c r="AO125" s="115">
        <v>5.0413301999999995E-4</v>
      </c>
      <c r="AP125" s="115">
        <v>2.9019309999999999E-6</v>
      </c>
      <c r="AQ125" s="115">
        <v>2.2693601000000001E-2</v>
      </c>
    </row>
    <row r="126" spans="1:43" x14ac:dyDescent="0.25">
      <c r="A126" s="1" t="s">
        <v>836</v>
      </c>
    </row>
    <row r="127" spans="1:43" x14ac:dyDescent="0.25">
      <c r="A127" t="s">
        <v>5770</v>
      </c>
      <c r="B127" s="115" t="s">
        <v>267</v>
      </c>
      <c r="C127" s="115">
        <v>10.318301999999999</v>
      </c>
      <c r="D127" s="115">
        <v>5.5710709999999999</v>
      </c>
      <c r="E127" s="115">
        <v>3.2108691</v>
      </c>
      <c r="F127" s="115">
        <v>1.0854047</v>
      </c>
      <c r="G127" s="115">
        <v>3.1751971999999999E-3</v>
      </c>
      <c r="H127" s="115">
        <v>3.8635938000000002E-2</v>
      </c>
      <c r="I127" s="115">
        <v>1.4978305000000001E-2</v>
      </c>
      <c r="J127" s="115">
        <v>3.4050227000000002E-4</v>
      </c>
      <c r="K127" s="115">
        <v>3.4912133999999997E-2</v>
      </c>
      <c r="L127" s="115">
        <v>0.35891561</v>
      </c>
      <c r="M127" s="115">
        <v>0</v>
      </c>
      <c r="N127" s="115">
        <v>0</v>
      </c>
      <c r="O127" s="52">
        <f t="shared" si="18"/>
        <v>41.267192592592586</v>
      </c>
      <c r="P127" s="115">
        <v>92.772666000000001</v>
      </c>
      <c r="Q127" s="115">
        <v>78.277569999999997</v>
      </c>
      <c r="R127" s="115">
        <v>12.281665</v>
      </c>
      <c r="S127" s="115">
        <v>7.00613E-4</v>
      </c>
      <c r="T127" s="115">
        <v>0.54040164999999996</v>
      </c>
      <c r="U127" s="115">
        <v>0.23227717000000001</v>
      </c>
      <c r="V127" s="115">
        <v>1.4400516000000001</v>
      </c>
      <c r="W127" s="115">
        <f t="shared" ref="W127:W145" si="31">SUM(X127:Z127)</f>
        <v>5.0233824304854418</v>
      </c>
      <c r="X127" s="122">
        <f t="shared" ref="X127:X145" si="32">SUM(AA127:AF127)</f>
        <v>1.5394095167093</v>
      </c>
      <c r="Y127" s="122">
        <f t="shared" ref="Y127:Y145" si="33">SUM(AG127:AO127)</f>
        <v>3.2878270669841423</v>
      </c>
      <c r="Z127" s="122">
        <f t="shared" ref="Z127:Z145" si="34">SUM(AP127:AQ127)</f>
        <v>0.19614584679200001</v>
      </c>
      <c r="AA127" s="115">
        <v>1.1436248</v>
      </c>
      <c r="AB127" s="115">
        <v>5.1276785000000002E-5</v>
      </c>
      <c r="AC127" s="115">
        <v>9.6738523000000007E-3</v>
      </c>
      <c r="AD127" s="115">
        <v>5.0896442999999997E-6</v>
      </c>
      <c r="AE127" s="115">
        <v>0.38564844999999998</v>
      </c>
      <c r="AF127" s="115">
        <v>4.0604798000000002E-4</v>
      </c>
      <c r="AG127" s="115">
        <v>0.7478918</v>
      </c>
      <c r="AH127" s="115">
        <v>7.3055142999999996E-3</v>
      </c>
      <c r="AI127" s="115">
        <v>1.6542529999999999E-4</v>
      </c>
      <c r="AJ127" s="115">
        <v>1.5629738000000001E-4</v>
      </c>
      <c r="AK127" s="115">
        <v>6.7953615999999998E-6</v>
      </c>
      <c r="AL127" s="115">
        <v>2.7542542E-8</v>
      </c>
      <c r="AM127" s="115">
        <v>2.5253576</v>
      </c>
      <c r="AN127" s="115">
        <v>7.0374710000000004E-4</v>
      </c>
      <c r="AO127" s="115">
        <v>6.2398599999999999E-3</v>
      </c>
      <c r="AP127" s="115">
        <v>8.4196791999999998E-5</v>
      </c>
      <c r="AQ127" s="115">
        <v>0.19606165</v>
      </c>
    </row>
    <row r="128" spans="1:43" x14ac:dyDescent="0.25">
      <c r="A128" t="s">
        <v>5770</v>
      </c>
      <c r="B128" s="115" t="s">
        <v>268</v>
      </c>
      <c r="C128" s="115">
        <v>5.1539904999999999</v>
      </c>
      <c r="D128" s="115">
        <v>2.7827491000000002</v>
      </c>
      <c r="E128" s="115">
        <v>1.6038285999999999</v>
      </c>
      <c r="F128" s="115">
        <v>0.54215946999999998</v>
      </c>
      <c r="G128" s="115">
        <v>1.5860106000000001E-3</v>
      </c>
      <c r="H128" s="115">
        <v>1.9298645E-2</v>
      </c>
      <c r="I128" s="115">
        <v>7.4816611999999998E-3</v>
      </c>
      <c r="J128" s="115">
        <v>1.7008084E-4</v>
      </c>
      <c r="K128" s="115">
        <v>1.7438605999999999E-2</v>
      </c>
      <c r="L128" s="115">
        <v>0.17927829000000001</v>
      </c>
      <c r="M128" s="115">
        <v>0</v>
      </c>
      <c r="N128" s="115">
        <v>0</v>
      </c>
      <c r="O128" s="52">
        <f t="shared" si="18"/>
        <v>20.612956296296296</v>
      </c>
      <c r="P128" s="115">
        <v>46.339933000000002</v>
      </c>
      <c r="Q128" s="115">
        <v>39.099634999999999</v>
      </c>
      <c r="R128" s="115">
        <v>6.1346897</v>
      </c>
      <c r="S128" s="115">
        <v>3.4995608999999997E-4</v>
      </c>
      <c r="T128" s="115">
        <v>0.26993054</v>
      </c>
      <c r="U128" s="115">
        <v>0.11602241000000001</v>
      </c>
      <c r="V128" s="115">
        <v>0.71930556999999995</v>
      </c>
      <c r="W128" s="115">
        <f t="shared" si="31"/>
        <v>2.5091788305641951</v>
      </c>
      <c r="X128" s="122">
        <f t="shared" si="32"/>
        <v>0.76893481373360006</v>
      </c>
      <c r="Y128" s="122">
        <f t="shared" si="33"/>
        <v>1.642269192545595</v>
      </c>
      <c r="Z128" s="122">
        <f t="shared" si="34"/>
        <v>9.7974824284999998E-2</v>
      </c>
      <c r="AA128" s="115">
        <v>0.57124041000000003</v>
      </c>
      <c r="AB128" s="115">
        <v>2.5612747000000002E-5</v>
      </c>
      <c r="AC128" s="115">
        <v>4.8320877999999999E-3</v>
      </c>
      <c r="AD128" s="115">
        <v>2.5422766E-6</v>
      </c>
      <c r="AE128" s="115">
        <v>0.19263134000000001</v>
      </c>
      <c r="AF128" s="115">
        <v>2.0282091000000001E-4</v>
      </c>
      <c r="AG128" s="115">
        <v>0.37357184999999998</v>
      </c>
      <c r="AH128" s="115">
        <v>3.6491033E-3</v>
      </c>
      <c r="AI128" s="115">
        <v>8.2629915000000001E-5</v>
      </c>
      <c r="AJ128" s="115">
        <v>7.8070520999999995E-5</v>
      </c>
      <c r="AK128" s="115">
        <v>3.3942821000000001E-6</v>
      </c>
      <c r="AL128" s="115">
        <v>1.3757494999999999E-8</v>
      </c>
      <c r="AM128" s="115">
        <v>1.2614158</v>
      </c>
      <c r="AN128" s="115">
        <v>3.5152156999999998E-4</v>
      </c>
      <c r="AO128" s="115">
        <v>3.1168092E-3</v>
      </c>
      <c r="AP128" s="115">
        <v>4.2056284999999998E-5</v>
      </c>
      <c r="AQ128" s="115">
        <v>9.7932768000000003E-2</v>
      </c>
    </row>
    <row r="129" spans="1:43" x14ac:dyDescent="0.25">
      <c r="A129" t="s">
        <v>5770</v>
      </c>
      <c r="B129" s="115" t="s">
        <v>269</v>
      </c>
      <c r="C129" s="115">
        <v>5.6590379999999998</v>
      </c>
      <c r="D129" s="115">
        <v>3.0554350000000001</v>
      </c>
      <c r="E129" s="115">
        <v>1.7609903</v>
      </c>
      <c r="F129" s="115">
        <v>0.59528650999999999</v>
      </c>
      <c r="G129" s="115">
        <v>1.7414262E-3</v>
      </c>
      <c r="H129" s="115">
        <v>2.1189749000000001E-2</v>
      </c>
      <c r="I129" s="115">
        <v>8.2148007000000002E-3</v>
      </c>
      <c r="J129" s="115">
        <v>1.8674731999999999E-4</v>
      </c>
      <c r="K129" s="115">
        <v>1.9147442000000001E-2</v>
      </c>
      <c r="L129" s="115">
        <v>0.19684604999999999</v>
      </c>
      <c r="M129" s="115">
        <v>0</v>
      </c>
      <c r="N129" s="115">
        <v>0</v>
      </c>
      <c r="O129" s="52">
        <f t="shared" si="18"/>
        <v>22.63285185185185</v>
      </c>
      <c r="P129" s="115">
        <v>50.880854999999997</v>
      </c>
      <c r="Q129" s="115">
        <v>42.931069000000001</v>
      </c>
      <c r="R129" s="115">
        <v>6.7358374999999997</v>
      </c>
      <c r="S129" s="115">
        <v>3.8424883E-4</v>
      </c>
      <c r="T129" s="115">
        <v>0.29638145999999999</v>
      </c>
      <c r="U129" s="115">
        <v>0.12739163000000001</v>
      </c>
      <c r="V129" s="115">
        <v>0.78979144000000001</v>
      </c>
      <c r="W129" s="115">
        <f t="shared" si="31"/>
        <v>2.7550570606909139</v>
      </c>
      <c r="X129" s="122">
        <f t="shared" si="32"/>
        <v>0.8442839311171999</v>
      </c>
      <c r="Y129" s="122">
        <f t="shared" si="33"/>
        <v>1.8031976021277138</v>
      </c>
      <c r="Z129" s="122">
        <f t="shared" si="34"/>
        <v>0.10757552744599999</v>
      </c>
      <c r="AA129" s="115">
        <v>0.62721713999999995</v>
      </c>
      <c r="AB129" s="115">
        <v>2.8122579E-5</v>
      </c>
      <c r="AC129" s="115">
        <v>5.3055914999999999E-3</v>
      </c>
      <c r="AD129" s="115">
        <v>2.7913981999999999E-6</v>
      </c>
      <c r="AE129" s="115">
        <v>0.21150759</v>
      </c>
      <c r="AF129" s="115">
        <v>2.2269564000000001E-4</v>
      </c>
      <c r="AG129" s="115">
        <v>0.41017872999999999</v>
      </c>
      <c r="AH129" s="115">
        <v>4.0066846000000001E-3</v>
      </c>
      <c r="AI129" s="115">
        <v>9.0726948000000005E-5</v>
      </c>
      <c r="AJ129" s="115">
        <v>8.5720770999999995E-5</v>
      </c>
      <c r="AK129" s="115">
        <v>3.7268930999999998E-6</v>
      </c>
      <c r="AL129" s="115">
        <v>1.5105613999999999E-8</v>
      </c>
      <c r="AM129" s="115">
        <v>1.3850237999999999</v>
      </c>
      <c r="AN129" s="115">
        <v>3.8596771000000001E-4</v>
      </c>
      <c r="AO129" s="115">
        <v>3.4222301000000001E-3</v>
      </c>
      <c r="AP129" s="115">
        <v>4.6177446000000002E-5</v>
      </c>
      <c r="AQ129" s="115">
        <v>0.10752935</v>
      </c>
    </row>
    <row r="130" spans="1:43" x14ac:dyDescent="0.25">
      <c r="A130" t="s">
        <v>5770</v>
      </c>
      <c r="B130" s="115" t="s">
        <v>270</v>
      </c>
      <c r="C130" s="115">
        <v>1.4932943999999999</v>
      </c>
      <c r="D130" s="115">
        <v>0.51159580999999998</v>
      </c>
      <c r="E130" s="115">
        <v>0.71525559999999999</v>
      </c>
      <c r="F130" s="115">
        <v>0.18764547000000001</v>
      </c>
      <c r="G130" s="115">
        <v>-7.6260703999999995E-4</v>
      </c>
      <c r="H130" s="115">
        <v>5.5526925999999999E-3</v>
      </c>
      <c r="I130" s="115">
        <v>3.6331083E-3</v>
      </c>
      <c r="J130" s="115">
        <v>7.1944740999999995E-5</v>
      </c>
      <c r="K130" s="115">
        <v>2.8425443999999999E-3</v>
      </c>
      <c r="L130" s="115">
        <v>6.7459847000000003E-2</v>
      </c>
      <c r="M130" s="115">
        <v>0</v>
      </c>
      <c r="N130" s="115">
        <v>0</v>
      </c>
      <c r="O130" s="52">
        <f t="shared" si="18"/>
        <v>3.7895985925925921</v>
      </c>
      <c r="P130" s="115">
        <v>10.665532000000001</v>
      </c>
      <c r="Q130" s="115">
        <v>7.0342447000000003</v>
      </c>
      <c r="R130" s="115">
        <v>3.1386899000000001</v>
      </c>
      <c r="S130" s="115">
        <v>1.8990157E-4</v>
      </c>
      <c r="T130" s="115">
        <v>0.11900624999999999</v>
      </c>
      <c r="U130" s="115">
        <v>6.2405245999999998E-2</v>
      </c>
      <c r="V130" s="115">
        <v>0.31099602999999998</v>
      </c>
      <c r="W130" s="115">
        <f t="shared" si="31"/>
        <v>0.52090081233880126</v>
      </c>
      <c r="X130" s="122">
        <f t="shared" si="32"/>
        <v>0.19208498102310001</v>
      </c>
      <c r="Y130" s="122">
        <f t="shared" si="33"/>
        <v>0.31118799483610127</v>
      </c>
      <c r="Z130" s="122">
        <f t="shared" si="34"/>
        <v>1.7627836479599999E-2</v>
      </c>
      <c r="AA130" s="115">
        <v>0.10501544</v>
      </c>
      <c r="AB130" s="115">
        <v>1.8357859E-5</v>
      </c>
      <c r="AC130" s="115">
        <v>1.2572665999999999E-3</v>
      </c>
      <c r="AD130" s="115">
        <v>1.5412341E-6</v>
      </c>
      <c r="AE130" s="115">
        <v>8.5681743000000005E-2</v>
      </c>
      <c r="AF130" s="115">
        <v>1.1063233E-4</v>
      </c>
      <c r="AG130" s="115">
        <v>6.8689523000000002E-2</v>
      </c>
      <c r="AH130" s="115">
        <v>1.6239065E-3</v>
      </c>
      <c r="AI130" s="115">
        <v>5.7488173000000002E-5</v>
      </c>
      <c r="AJ130" s="115">
        <v>3.6423980000000001E-5</v>
      </c>
      <c r="AK130" s="115">
        <v>1.1282688E-6</v>
      </c>
      <c r="AL130" s="115">
        <v>4.8243013E-9</v>
      </c>
      <c r="AM130" s="115">
        <v>0.23946897</v>
      </c>
      <c r="AN130" s="115">
        <v>1.3061339E-4</v>
      </c>
      <c r="AO130" s="115">
        <v>1.1799366999999999E-3</v>
      </c>
      <c r="AP130" s="115">
        <v>8.1574795999999999E-6</v>
      </c>
      <c r="AQ130" s="115">
        <v>1.7619678999999999E-2</v>
      </c>
    </row>
    <row r="131" spans="1:43" x14ac:dyDescent="0.25">
      <c r="A131" t="s">
        <v>5770</v>
      </c>
      <c r="B131" s="115" t="s">
        <v>271</v>
      </c>
      <c r="C131" s="115">
        <v>1.5984746999999999</v>
      </c>
      <c r="D131" s="115">
        <v>0.54763008999999996</v>
      </c>
      <c r="E131" s="115">
        <v>0.76563468000000001</v>
      </c>
      <c r="F131" s="115">
        <v>0.20086229999999999</v>
      </c>
      <c r="G131" s="115">
        <v>-8.1632131999999997E-4</v>
      </c>
      <c r="H131" s="115">
        <v>5.9437969000000002E-3</v>
      </c>
      <c r="I131" s="115">
        <v>3.8890066000000002E-3</v>
      </c>
      <c r="J131" s="115">
        <v>7.7012173999999997E-5</v>
      </c>
      <c r="K131" s="115">
        <v>3.0427592E-3</v>
      </c>
      <c r="L131" s="115">
        <v>7.2211387000000002E-2</v>
      </c>
      <c r="M131" s="115">
        <v>0</v>
      </c>
      <c r="N131" s="115">
        <v>0</v>
      </c>
      <c r="O131" s="52">
        <f t="shared" si="18"/>
        <v>4.0565191851851843</v>
      </c>
      <c r="P131" s="115">
        <v>11.41676</v>
      </c>
      <c r="Q131" s="115">
        <v>7.5297023000000003</v>
      </c>
      <c r="R131" s="115">
        <v>3.3597638000000001</v>
      </c>
      <c r="S131" s="115">
        <v>2.0327729999999999E-4</v>
      </c>
      <c r="T131" s="115">
        <v>0.12738846000000001</v>
      </c>
      <c r="U131" s="115">
        <v>6.6800763999999999E-2</v>
      </c>
      <c r="V131" s="115">
        <v>0.33290106000000003</v>
      </c>
      <c r="W131" s="115">
        <f t="shared" si="31"/>
        <v>0.5575905057759013</v>
      </c>
      <c r="X131" s="122">
        <f t="shared" si="32"/>
        <v>0.20561451070799999</v>
      </c>
      <c r="Y131" s="122">
        <f t="shared" si="33"/>
        <v>0.33310654001560136</v>
      </c>
      <c r="Z131" s="122">
        <f t="shared" si="34"/>
        <v>1.8869455052299998E-2</v>
      </c>
      <c r="AA131" s="115">
        <v>0.11241221999999999</v>
      </c>
      <c r="AB131" s="115">
        <v>1.9650897E-5</v>
      </c>
      <c r="AC131" s="115">
        <v>1.3458223000000001E-3</v>
      </c>
      <c r="AD131" s="115">
        <v>1.649791E-6</v>
      </c>
      <c r="AE131" s="115">
        <v>9.1716743000000003E-2</v>
      </c>
      <c r="AF131" s="115">
        <v>1.1842472E-4</v>
      </c>
      <c r="AG131" s="115">
        <v>7.3527675000000001E-2</v>
      </c>
      <c r="AH131" s="115">
        <v>1.7382865000000001E-3</v>
      </c>
      <c r="AI131" s="115">
        <v>6.1537357E-5</v>
      </c>
      <c r="AJ131" s="115">
        <v>3.8989506E-5</v>
      </c>
      <c r="AK131" s="115">
        <v>1.2077385E-6</v>
      </c>
      <c r="AL131" s="115">
        <v>5.1641013E-9</v>
      </c>
      <c r="AM131" s="115">
        <v>0.25633598000000002</v>
      </c>
      <c r="AN131" s="115">
        <v>1.3981314999999999E-4</v>
      </c>
      <c r="AO131" s="115">
        <v>1.2630456E-3</v>
      </c>
      <c r="AP131" s="115">
        <v>8.7320523000000008E-6</v>
      </c>
      <c r="AQ131" s="115">
        <v>1.8860722999999999E-2</v>
      </c>
    </row>
    <row r="132" spans="1:43" x14ac:dyDescent="0.25">
      <c r="A132" t="s">
        <v>5770</v>
      </c>
      <c r="B132" s="115" t="s">
        <v>272</v>
      </c>
      <c r="C132" s="115">
        <v>5.1396788999999998</v>
      </c>
      <c r="D132" s="115">
        <v>2.7750219999999999</v>
      </c>
      <c r="E132" s="115">
        <v>1.5993751</v>
      </c>
      <c r="F132" s="115">
        <v>0.54065399000000003</v>
      </c>
      <c r="G132" s="115">
        <v>1.5816064999999999E-3</v>
      </c>
      <c r="H132" s="115">
        <v>1.9245056999999999E-2</v>
      </c>
      <c r="I132" s="115">
        <v>7.4608859999999999E-3</v>
      </c>
      <c r="J132" s="115">
        <v>1.6960854999999999E-4</v>
      </c>
      <c r="K132" s="115">
        <v>1.7390182000000001E-2</v>
      </c>
      <c r="L132" s="115">
        <v>0.17878047</v>
      </c>
      <c r="M132" s="115">
        <v>0</v>
      </c>
      <c r="N132" s="115">
        <v>0</v>
      </c>
      <c r="O132" s="52">
        <f t="shared" si="18"/>
        <v>20.555718518518518</v>
      </c>
      <c r="P132" s="115">
        <v>46.211255999999999</v>
      </c>
      <c r="Q132" s="115">
        <v>38.991062999999997</v>
      </c>
      <c r="R132" s="115">
        <v>6.1176548999999998</v>
      </c>
      <c r="S132" s="115">
        <v>3.4898432999999997E-4</v>
      </c>
      <c r="T132" s="115">
        <v>0.269181</v>
      </c>
      <c r="U132" s="115">
        <v>0.11570024</v>
      </c>
      <c r="V132" s="115">
        <v>0.71730819999999995</v>
      </c>
      <c r="W132" s="115">
        <f t="shared" si="31"/>
        <v>2.5022113340911929</v>
      </c>
      <c r="X132" s="122">
        <f t="shared" si="32"/>
        <v>0.7667996345521001</v>
      </c>
      <c r="Y132" s="122">
        <f t="shared" si="33"/>
        <v>1.6377089330360928</v>
      </c>
      <c r="Z132" s="122">
        <f t="shared" si="34"/>
        <v>9.7702766502999999E-2</v>
      </c>
      <c r="AA132" s="115">
        <v>0.56965418999999995</v>
      </c>
      <c r="AB132" s="115">
        <v>2.5541625000000001E-5</v>
      </c>
      <c r="AC132" s="115">
        <v>4.8186699999999997E-3</v>
      </c>
      <c r="AD132" s="115">
        <v>2.5352171000000001E-6</v>
      </c>
      <c r="AE132" s="115">
        <v>0.19209644000000001</v>
      </c>
      <c r="AF132" s="115">
        <v>2.0225770999999999E-4</v>
      </c>
      <c r="AG132" s="115">
        <v>0.37253450999999999</v>
      </c>
      <c r="AH132" s="115">
        <v>3.6389704000000002E-3</v>
      </c>
      <c r="AI132" s="115">
        <v>8.2400467000000001E-5</v>
      </c>
      <c r="AJ132" s="115">
        <v>7.7853733E-5</v>
      </c>
      <c r="AK132" s="115">
        <v>3.3848568E-6</v>
      </c>
      <c r="AL132" s="115">
        <v>1.3719292999999999E-8</v>
      </c>
      <c r="AM132" s="115">
        <v>1.2579130999999999</v>
      </c>
      <c r="AN132" s="115">
        <v>3.5054546000000002E-4</v>
      </c>
      <c r="AO132" s="115">
        <v>3.1081543999999998E-3</v>
      </c>
      <c r="AP132" s="115">
        <v>4.1939503000000002E-5</v>
      </c>
      <c r="AQ132" s="115">
        <v>9.7660827000000006E-2</v>
      </c>
    </row>
    <row r="133" spans="1:43" x14ac:dyDescent="0.25">
      <c r="A133" t="s">
        <v>5770</v>
      </c>
      <c r="B133" s="115" t="s">
        <v>273</v>
      </c>
      <c r="C133" s="115">
        <v>5.0975140000000003</v>
      </c>
      <c r="D133" s="115">
        <v>2.7522563</v>
      </c>
      <c r="E133" s="115">
        <v>1.5862541999999999</v>
      </c>
      <c r="F133" s="115">
        <v>0.53621858</v>
      </c>
      <c r="G133" s="115">
        <v>1.5686312999999999E-3</v>
      </c>
      <c r="H133" s="115">
        <v>1.9087173999999998E-2</v>
      </c>
      <c r="I133" s="115">
        <v>7.3996785000000004E-3</v>
      </c>
      <c r="J133" s="115">
        <v>1.6821712E-4</v>
      </c>
      <c r="K133" s="115">
        <v>1.7247516000000001E-2</v>
      </c>
      <c r="L133" s="115">
        <v>0.17731379</v>
      </c>
      <c r="M133" s="115">
        <v>0</v>
      </c>
      <c r="N133" s="115">
        <v>0</v>
      </c>
      <c r="O133" s="52">
        <f t="shared" si="18"/>
        <v>20.387083703703702</v>
      </c>
      <c r="P133" s="115">
        <v>45.832147999999997</v>
      </c>
      <c r="Q133" s="115">
        <v>38.671188000000001</v>
      </c>
      <c r="R133" s="115">
        <v>6.0674669000000003</v>
      </c>
      <c r="S133" s="115">
        <v>3.4612134000000001E-4</v>
      </c>
      <c r="T133" s="115">
        <v>0.26697269000000001</v>
      </c>
      <c r="U133" s="115">
        <v>0.11475106</v>
      </c>
      <c r="V133" s="115">
        <v>0.71142355000000002</v>
      </c>
      <c r="W133" s="115">
        <f t="shared" si="31"/>
        <v>2.4816836596396432</v>
      </c>
      <c r="X133" s="122">
        <f t="shared" si="32"/>
        <v>0.76050896353569997</v>
      </c>
      <c r="Y133" s="122">
        <f t="shared" si="33"/>
        <v>1.624273462663943</v>
      </c>
      <c r="Z133" s="122">
        <f t="shared" si="34"/>
        <v>9.6901233439999998E-2</v>
      </c>
      <c r="AA133" s="115">
        <v>0.56498086000000003</v>
      </c>
      <c r="AB133" s="115">
        <v>2.5332086999999999E-5</v>
      </c>
      <c r="AC133" s="115">
        <v>4.7791385999999998E-3</v>
      </c>
      <c r="AD133" s="115">
        <v>2.5144187000000001E-6</v>
      </c>
      <c r="AE133" s="115">
        <v>0.19052052</v>
      </c>
      <c r="AF133" s="115">
        <v>2.0059843000000001E-4</v>
      </c>
      <c r="AG133" s="115">
        <v>0.36947830999999998</v>
      </c>
      <c r="AH133" s="115">
        <v>3.6091170999999998E-3</v>
      </c>
      <c r="AI133" s="115">
        <v>8.1724470999999994E-5</v>
      </c>
      <c r="AJ133" s="115">
        <v>7.7215037999999996E-5</v>
      </c>
      <c r="AK133" s="115">
        <v>3.3570882E-6</v>
      </c>
      <c r="AL133" s="115">
        <v>1.3606743E-8</v>
      </c>
      <c r="AM133" s="115">
        <v>1.2475934</v>
      </c>
      <c r="AN133" s="115">
        <v>3.4766966000000001E-4</v>
      </c>
      <c r="AO133" s="115">
        <v>3.0826556999999999E-3</v>
      </c>
      <c r="AP133" s="115">
        <v>4.1595440000000001E-5</v>
      </c>
      <c r="AQ133" s="115">
        <v>9.6859637999999998E-2</v>
      </c>
    </row>
    <row r="134" spans="1:43" x14ac:dyDescent="0.25">
      <c r="A134" t="s">
        <v>5770</v>
      </c>
      <c r="B134" s="115" t="s">
        <v>274</v>
      </c>
      <c r="C134" s="115">
        <v>9.7633766000000008</v>
      </c>
      <c r="D134" s="115">
        <v>5.2714546999999996</v>
      </c>
      <c r="E134" s="115">
        <v>3.0381862000000002</v>
      </c>
      <c r="F134" s="115">
        <v>1.0270307999999999</v>
      </c>
      <c r="G134" s="115">
        <v>3.0044327999999999E-3</v>
      </c>
      <c r="H134" s="115">
        <v>3.6558068999999999E-2</v>
      </c>
      <c r="I134" s="115">
        <v>1.4172761000000001E-2</v>
      </c>
      <c r="J134" s="115">
        <v>3.2218981999999999E-4</v>
      </c>
      <c r="K134" s="115">
        <v>3.3034533999999997E-2</v>
      </c>
      <c r="L134" s="115">
        <v>0.33961287000000001</v>
      </c>
      <c r="M134" s="115">
        <v>0</v>
      </c>
      <c r="N134" s="115">
        <v>0</v>
      </c>
      <c r="O134" s="52">
        <f t="shared" si="18"/>
        <v>39.047812592592585</v>
      </c>
      <c r="P134" s="115">
        <v>87.783285000000006</v>
      </c>
      <c r="Q134" s="115">
        <v>74.067746</v>
      </c>
      <c r="R134" s="115">
        <v>11.621148</v>
      </c>
      <c r="S134" s="115">
        <v>6.6293353000000004E-4</v>
      </c>
      <c r="T134" s="115">
        <v>0.51133846000000005</v>
      </c>
      <c r="U134" s="115">
        <v>0.21978513</v>
      </c>
      <c r="V134" s="115">
        <v>1.3626046000000001</v>
      </c>
      <c r="W134" s="115">
        <f t="shared" si="31"/>
        <v>4.7532213292028844</v>
      </c>
      <c r="X134" s="122">
        <f t="shared" si="32"/>
        <v>1.4566189309315003</v>
      </c>
      <c r="Y134" s="122">
        <f t="shared" si="33"/>
        <v>3.1110054096433837</v>
      </c>
      <c r="Z134" s="122">
        <f t="shared" si="34"/>
        <v>0.185596988628</v>
      </c>
      <c r="AA134" s="115">
        <v>1.0821198000000001</v>
      </c>
      <c r="AB134" s="115">
        <v>4.8519081999999998E-5</v>
      </c>
      <c r="AC134" s="115">
        <v>9.1535855000000003E-3</v>
      </c>
      <c r="AD134" s="115">
        <v>4.8159194999999999E-6</v>
      </c>
      <c r="AE134" s="115">
        <v>0.36490800000000001</v>
      </c>
      <c r="AF134" s="115">
        <v>3.8421043000000003E-4</v>
      </c>
      <c r="AG134" s="115">
        <v>0.70766963999999999</v>
      </c>
      <c r="AH134" s="115">
        <v>6.9126185000000003E-3</v>
      </c>
      <c r="AI134" s="115">
        <v>1.5652860999999999E-4</v>
      </c>
      <c r="AJ134" s="115">
        <v>1.478916E-4</v>
      </c>
      <c r="AK134" s="115">
        <v>6.4299020999999996E-6</v>
      </c>
      <c r="AL134" s="115">
        <v>2.6061283999999999E-8</v>
      </c>
      <c r="AM134" s="115">
        <v>2.3895420999999999</v>
      </c>
      <c r="AN134" s="115">
        <v>6.6589907000000001E-4</v>
      </c>
      <c r="AO134" s="115">
        <v>5.9042759000000004E-3</v>
      </c>
      <c r="AP134" s="115">
        <v>7.9668627999999995E-5</v>
      </c>
      <c r="AQ134" s="115">
        <v>0.18551732000000001</v>
      </c>
    </row>
    <row r="135" spans="1:43" x14ac:dyDescent="0.25">
      <c r="A135" t="s">
        <v>5770</v>
      </c>
      <c r="B135" s="115" t="s">
        <v>275</v>
      </c>
      <c r="C135" s="115">
        <v>9.1256453999999998</v>
      </c>
      <c r="D135" s="115">
        <v>4.9271301000000003</v>
      </c>
      <c r="E135" s="115">
        <v>2.8397358000000001</v>
      </c>
      <c r="F135" s="115">
        <v>0.95994647</v>
      </c>
      <c r="G135" s="115">
        <v>2.8081870999999998E-3</v>
      </c>
      <c r="H135" s="115">
        <v>3.4170143E-2</v>
      </c>
      <c r="I135" s="115">
        <v>1.3247014E-2</v>
      </c>
      <c r="J135" s="115">
        <v>3.0114478999999998E-4</v>
      </c>
      <c r="K135" s="115">
        <v>3.087676E-2</v>
      </c>
      <c r="L135" s="115">
        <v>0.31742978999999999</v>
      </c>
      <c r="M135" s="115">
        <v>0</v>
      </c>
      <c r="N135" s="115">
        <v>0</v>
      </c>
      <c r="O135" s="52">
        <f t="shared" si="18"/>
        <v>36.497259999999997</v>
      </c>
      <c r="P135" s="115">
        <v>82.049392999999995</v>
      </c>
      <c r="Q135" s="115">
        <v>69.229736000000003</v>
      </c>
      <c r="R135" s="115">
        <v>10.862069</v>
      </c>
      <c r="S135" s="115">
        <v>6.1963155999999998E-4</v>
      </c>
      <c r="T135" s="115">
        <v>0.47793848</v>
      </c>
      <c r="U135" s="115">
        <v>0.20542905</v>
      </c>
      <c r="V135" s="115">
        <v>1.273601</v>
      </c>
      <c r="W135" s="115">
        <f t="shared" si="31"/>
        <v>4.4427469000308939</v>
      </c>
      <c r="X135" s="122">
        <f t="shared" si="32"/>
        <v>1.3614744205177998</v>
      </c>
      <c r="Y135" s="122">
        <f t="shared" si="33"/>
        <v>2.907798454738094</v>
      </c>
      <c r="Z135" s="122">
        <f t="shared" si="34"/>
        <v>0.17347402477500001</v>
      </c>
      <c r="AA135" s="115">
        <v>1.0114371</v>
      </c>
      <c r="AB135" s="115">
        <v>4.5349877999999997E-5</v>
      </c>
      <c r="AC135" s="115">
        <v>8.5556850000000004E-3</v>
      </c>
      <c r="AD135" s="115">
        <v>4.5013497999999998E-6</v>
      </c>
      <c r="AE135" s="115">
        <v>0.34107267000000002</v>
      </c>
      <c r="AF135" s="115">
        <v>3.5911428999999998E-4</v>
      </c>
      <c r="AG135" s="115">
        <v>0.66144557000000004</v>
      </c>
      <c r="AH135" s="115">
        <v>6.4610950999999996E-3</v>
      </c>
      <c r="AI135" s="115">
        <v>1.4630436000000001E-4</v>
      </c>
      <c r="AJ135" s="115">
        <v>1.3823150999999999E-4</v>
      </c>
      <c r="AK135" s="115">
        <v>6.0099091000000002E-6</v>
      </c>
      <c r="AL135" s="115">
        <v>2.4358994000000001E-8</v>
      </c>
      <c r="AM135" s="115">
        <v>2.2334602000000001</v>
      </c>
      <c r="AN135" s="115">
        <v>6.2240340000000003E-4</v>
      </c>
      <c r="AO135" s="115">
        <v>5.5186161000000001E-3</v>
      </c>
      <c r="AP135" s="115">
        <v>7.4464775000000004E-5</v>
      </c>
      <c r="AQ135" s="115">
        <v>0.17339956000000001</v>
      </c>
    </row>
    <row r="136" spans="1:43" x14ac:dyDescent="0.25">
      <c r="A136" t="s">
        <v>5770</v>
      </c>
      <c r="B136" s="115" t="s">
        <v>276</v>
      </c>
      <c r="C136" s="115">
        <v>15.652658000000001</v>
      </c>
      <c r="D136" s="115">
        <v>8.4512032000000001</v>
      </c>
      <c r="E136" s="115">
        <v>4.8708242000000004</v>
      </c>
      <c r="F136" s="115">
        <v>1.6465372</v>
      </c>
      <c r="G136" s="115">
        <v>4.8167106999999999E-3</v>
      </c>
      <c r="H136" s="115">
        <v>5.8609944999999997E-2</v>
      </c>
      <c r="I136" s="115">
        <v>2.2721788999999999E-2</v>
      </c>
      <c r="J136" s="115">
        <v>5.1653514000000002E-4</v>
      </c>
      <c r="K136" s="115">
        <v>5.2961007999999997E-2</v>
      </c>
      <c r="L136" s="115">
        <v>0.54446779999999995</v>
      </c>
      <c r="M136" s="115">
        <v>0</v>
      </c>
      <c r="N136" s="115">
        <v>0</v>
      </c>
      <c r="O136" s="52">
        <f t="shared" si="18"/>
        <v>62.601505185185182</v>
      </c>
      <c r="P136" s="115">
        <v>140.73428000000001</v>
      </c>
      <c r="Q136" s="115">
        <v>118.74551</v>
      </c>
      <c r="R136" s="115">
        <v>18.631039999999999</v>
      </c>
      <c r="S136" s="115">
        <v>1.0628159E-3</v>
      </c>
      <c r="T136" s="115">
        <v>0.81977849000000003</v>
      </c>
      <c r="U136" s="115">
        <v>0.35235981999999999</v>
      </c>
      <c r="V136" s="115">
        <v>2.1845295</v>
      </c>
      <c r="W136" s="115">
        <f t="shared" si="31"/>
        <v>7.6203706575550854</v>
      </c>
      <c r="X136" s="122">
        <f t="shared" si="32"/>
        <v>2.3352533934055999</v>
      </c>
      <c r="Y136" s="122">
        <f t="shared" si="33"/>
        <v>4.9875679292994848</v>
      </c>
      <c r="Z136" s="122">
        <f t="shared" si="34"/>
        <v>0.29754933485000001</v>
      </c>
      <c r="AA136" s="115">
        <v>1.7348558999999999</v>
      </c>
      <c r="AB136" s="115">
        <v>7.7785857000000006E-5</v>
      </c>
      <c r="AC136" s="115">
        <v>1.467504E-2</v>
      </c>
      <c r="AD136" s="115">
        <v>7.7208885999999994E-6</v>
      </c>
      <c r="AE136" s="115">
        <v>0.58502098000000002</v>
      </c>
      <c r="AF136" s="115">
        <v>6.1596665999999998E-4</v>
      </c>
      <c r="AG136" s="115">
        <v>1.1345369000000001</v>
      </c>
      <c r="AH136" s="115">
        <v>1.1082319E-2</v>
      </c>
      <c r="AI136" s="115">
        <v>2.5094688E-4</v>
      </c>
      <c r="AJ136" s="115">
        <v>2.3710001E-4</v>
      </c>
      <c r="AK136" s="115">
        <v>1.0308427999999999E-5</v>
      </c>
      <c r="AL136" s="115">
        <v>4.1781485000000001E-8</v>
      </c>
      <c r="AM136" s="115">
        <v>3.8309169999999999</v>
      </c>
      <c r="AN136" s="115">
        <v>1.0675703E-3</v>
      </c>
      <c r="AO136" s="115">
        <v>9.4657429000000008E-3</v>
      </c>
      <c r="AP136" s="115">
        <v>1.2772485E-4</v>
      </c>
      <c r="AQ136" s="115">
        <v>0.29742161</v>
      </c>
    </row>
    <row r="137" spans="1:43" x14ac:dyDescent="0.25">
      <c r="A137" t="s">
        <v>5770</v>
      </c>
      <c r="B137" s="115" t="s">
        <v>277</v>
      </c>
      <c r="C137" s="115">
        <v>9.7413164999999999</v>
      </c>
      <c r="D137" s="115">
        <v>5.259544</v>
      </c>
      <c r="E137" s="115">
        <v>3.0313214999999998</v>
      </c>
      <c r="F137" s="115">
        <v>1.0247103</v>
      </c>
      <c r="G137" s="115">
        <v>2.9976444E-3</v>
      </c>
      <c r="H137" s="115">
        <v>3.6475466999999998E-2</v>
      </c>
      <c r="I137" s="115">
        <v>1.4140738E-2</v>
      </c>
      <c r="J137" s="115">
        <v>3.2146182999999998E-4</v>
      </c>
      <c r="K137" s="115">
        <v>3.2959892999999997E-2</v>
      </c>
      <c r="L137" s="115">
        <v>0.33884552000000001</v>
      </c>
      <c r="M137" s="115">
        <v>0</v>
      </c>
      <c r="N137" s="115">
        <v>0</v>
      </c>
      <c r="O137" s="52">
        <f t="shared" si="18"/>
        <v>38.959585185185183</v>
      </c>
      <c r="P137" s="115">
        <v>87.584941000000001</v>
      </c>
      <c r="Q137" s="115">
        <v>73.900391999999997</v>
      </c>
      <c r="R137" s="115">
        <v>11.594889999999999</v>
      </c>
      <c r="S137" s="115">
        <v>6.6143565000000004E-4</v>
      </c>
      <c r="T137" s="115">
        <v>0.5101831</v>
      </c>
      <c r="U137" s="115">
        <v>0.21928854</v>
      </c>
      <c r="V137" s="115">
        <v>1.3595257999999999</v>
      </c>
      <c r="W137" s="115">
        <f t="shared" si="31"/>
        <v>4.7424815817673993</v>
      </c>
      <c r="X137" s="122">
        <f t="shared" si="32"/>
        <v>1.4533277600031</v>
      </c>
      <c r="Y137" s="122">
        <f t="shared" si="33"/>
        <v>3.1039761831462993</v>
      </c>
      <c r="Z137" s="122">
        <f t="shared" si="34"/>
        <v>0.18517763861799999</v>
      </c>
      <c r="AA137" s="115">
        <v>1.0796748</v>
      </c>
      <c r="AB137" s="115">
        <v>4.8409455000000002E-5</v>
      </c>
      <c r="AC137" s="115">
        <v>9.1329032000000004E-3</v>
      </c>
      <c r="AD137" s="115">
        <v>4.8050381000000003E-6</v>
      </c>
      <c r="AE137" s="115">
        <v>0.3640835</v>
      </c>
      <c r="AF137" s="115">
        <v>3.8334231000000001E-4</v>
      </c>
      <c r="AG137" s="115">
        <v>0.70607067999999995</v>
      </c>
      <c r="AH137" s="115">
        <v>6.8969996000000002E-3</v>
      </c>
      <c r="AI137" s="115">
        <v>1.5617494000000001E-4</v>
      </c>
      <c r="AJ137" s="115">
        <v>1.4755743999999999E-4</v>
      </c>
      <c r="AK137" s="115">
        <v>6.4153739000000002E-6</v>
      </c>
      <c r="AL137" s="115">
        <v>2.6002399000000002E-8</v>
      </c>
      <c r="AM137" s="115">
        <v>2.3841429999999999</v>
      </c>
      <c r="AN137" s="115">
        <v>6.6439449E-4</v>
      </c>
      <c r="AO137" s="115">
        <v>5.8909352999999996E-3</v>
      </c>
      <c r="AP137" s="115">
        <v>7.9488618000000006E-5</v>
      </c>
      <c r="AQ137" s="115">
        <v>0.18509814999999999</v>
      </c>
    </row>
    <row r="138" spans="1:43" x14ac:dyDescent="0.25">
      <c r="A138" t="s">
        <v>5770</v>
      </c>
      <c r="B138" s="115" t="s">
        <v>278</v>
      </c>
      <c r="C138" s="115">
        <v>0.83892758000000001</v>
      </c>
      <c r="D138" s="115">
        <v>0.37877530999999998</v>
      </c>
      <c r="E138" s="115">
        <v>0.36326370000000002</v>
      </c>
      <c r="F138" s="115">
        <v>4.0138408E-2</v>
      </c>
      <c r="G138" s="115">
        <v>-6.1595493999999998E-4</v>
      </c>
      <c r="H138" s="115">
        <v>7.3182791999999997E-3</v>
      </c>
      <c r="I138" s="115">
        <v>2.7503051999999998E-3</v>
      </c>
      <c r="J138" s="115">
        <v>6.2942228000000005E-5</v>
      </c>
      <c r="K138" s="115">
        <v>3.1208130000000001E-3</v>
      </c>
      <c r="L138" s="115">
        <v>4.4113782999999997E-2</v>
      </c>
      <c r="M138" s="115">
        <v>0</v>
      </c>
      <c r="N138" s="115">
        <v>0</v>
      </c>
      <c r="O138" s="52">
        <f t="shared" si="18"/>
        <v>2.8057430370370366</v>
      </c>
      <c r="P138" s="115">
        <v>22.846861000000001</v>
      </c>
      <c r="Q138" s="115">
        <v>16.085405999999999</v>
      </c>
      <c r="R138" s="115">
        <v>5.7935962999999999</v>
      </c>
      <c r="S138" s="115">
        <v>2.0474336000000001E-4</v>
      </c>
      <c r="T138" s="115">
        <v>0.20020847</v>
      </c>
      <c r="U138" s="115">
        <v>0.10797743999999999</v>
      </c>
      <c r="V138" s="115">
        <v>0.65946753000000002</v>
      </c>
      <c r="W138" s="115">
        <f t="shared" si="31"/>
        <v>0.27199967440821127</v>
      </c>
      <c r="X138" s="122">
        <f t="shared" si="32"/>
        <v>0.1257562347815</v>
      </c>
      <c r="Y138" s="122">
        <f t="shared" si="33"/>
        <v>0.10595912680311129</v>
      </c>
      <c r="Z138" s="122">
        <f t="shared" si="34"/>
        <v>4.0284312823599996E-2</v>
      </c>
      <c r="AA138" s="115">
        <v>7.7755948000000005E-2</v>
      </c>
      <c r="AB138" s="115">
        <v>6.2361421000000001E-6</v>
      </c>
      <c r="AC138" s="115">
        <v>1.3475183999999999E-3</v>
      </c>
      <c r="AD138" s="115">
        <v>2.9053994000000001E-6</v>
      </c>
      <c r="AE138" s="115">
        <v>4.6457858999999997E-2</v>
      </c>
      <c r="AF138" s="115">
        <v>1.8576783999999999E-4</v>
      </c>
      <c r="AG138" s="115">
        <v>5.0872232000000003E-2</v>
      </c>
      <c r="AH138" s="115">
        <v>7.9742319999999997E-4</v>
      </c>
      <c r="AI138" s="115">
        <v>2.9985971000000001E-5</v>
      </c>
      <c r="AJ138" s="115">
        <v>2.8202969999999999E-5</v>
      </c>
      <c r="AK138" s="115">
        <v>1.1257265000000001E-6</v>
      </c>
      <c r="AL138" s="115">
        <v>4.4956113000000004E-9</v>
      </c>
      <c r="AM138" s="115">
        <v>5.3127077000000002E-2</v>
      </c>
      <c r="AN138" s="115">
        <v>1.5763758000000001E-4</v>
      </c>
      <c r="AO138" s="115">
        <v>9.4543785999999996E-4</v>
      </c>
      <c r="AP138" s="115">
        <v>9.0598236000000001E-6</v>
      </c>
      <c r="AQ138" s="115">
        <v>4.0275252999999997E-2</v>
      </c>
    </row>
    <row r="139" spans="1:43" x14ac:dyDescent="0.25">
      <c r="A139" t="s">
        <v>5770</v>
      </c>
      <c r="B139" s="115" t="s">
        <v>279</v>
      </c>
      <c r="C139" s="115">
        <v>0.86360914</v>
      </c>
      <c r="D139" s="115">
        <v>0.39748739</v>
      </c>
      <c r="E139" s="115">
        <v>0.36793787999999999</v>
      </c>
      <c r="F139" s="115">
        <v>4.0154049999999997E-2</v>
      </c>
      <c r="G139" s="115">
        <v>-5.8874795999999999E-4</v>
      </c>
      <c r="H139" s="115">
        <v>8.2112599999999997E-3</v>
      </c>
      <c r="I139" s="115">
        <v>2.8741486000000002E-3</v>
      </c>
      <c r="J139" s="115">
        <v>6.6706917000000003E-5</v>
      </c>
      <c r="K139" s="115">
        <v>3.3526656000000001E-3</v>
      </c>
      <c r="L139" s="115">
        <v>4.4113782999999997E-2</v>
      </c>
      <c r="M139" s="115">
        <v>0</v>
      </c>
      <c r="N139" s="115">
        <v>0</v>
      </c>
      <c r="O139" s="52">
        <f t="shared" si="18"/>
        <v>2.9443510370370367</v>
      </c>
      <c r="P139" s="115">
        <v>25.825624000000001</v>
      </c>
      <c r="Q139" s="115">
        <v>17.770821000000002</v>
      </c>
      <c r="R139" s="115">
        <v>6.9038101000000003</v>
      </c>
      <c r="S139" s="115">
        <v>2.0540981999999999E-4</v>
      </c>
      <c r="T139" s="115">
        <v>0.23729761999999999</v>
      </c>
      <c r="U139" s="115">
        <v>0.12883871</v>
      </c>
      <c r="V139" s="115">
        <v>0.78465090999999998</v>
      </c>
      <c r="W139" s="115">
        <f t="shared" si="31"/>
        <v>0.28377683812349236</v>
      </c>
      <c r="X139" s="122">
        <f t="shared" si="32"/>
        <v>0.13067277684959999</v>
      </c>
      <c r="Y139" s="122">
        <f t="shared" si="33"/>
        <v>0.1085973287038924</v>
      </c>
      <c r="Z139" s="122">
        <f t="shared" si="34"/>
        <v>4.4506732569999999E-2</v>
      </c>
      <c r="AA139" s="115">
        <v>8.1597902E-2</v>
      </c>
      <c r="AB139" s="115">
        <v>6.5716123E-6</v>
      </c>
      <c r="AC139" s="115">
        <v>1.4633490000000001E-3</v>
      </c>
      <c r="AD139" s="115">
        <v>3.1289873000000001E-6</v>
      </c>
      <c r="AE139" s="115">
        <v>4.7380568999999997E-2</v>
      </c>
      <c r="AF139" s="115">
        <v>2.2125625E-4</v>
      </c>
      <c r="AG139" s="115">
        <v>5.3386805000000002E-2</v>
      </c>
      <c r="AH139" s="115">
        <v>8.0508382999999999E-4</v>
      </c>
      <c r="AI139" s="115">
        <v>3.0065442999999999E-5</v>
      </c>
      <c r="AJ139" s="115">
        <v>3.1257672000000001E-5</v>
      </c>
      <c r="AK139" s="115">
        <v>1.2059814000000001E-6</v>
      </c>
      <c r="AL139" s="115">
        <v>4.8174924E-9</v>
      </c>
      <c r="AM139" s="115">
        <v>5.3173013999999998E-2</v>
      </c>
      <c r="AN139" s="115">
        <v>1.7786365000000001E-4</v>
      </c>
      <c r="AO139" s="115">
        <v>9.920283099999999E-4</v>
      </c>
      <c r="AP139" s="115">
        <v>9.8775699999999997E-6</v>
      </c>
      <c r="AQ139" s="115">
        <v>4.4496855000000002E-2</v>
      </c>
    </row>
    <row r="140" spans="1:43" x14ac:dyDescent="0.25">
      <c r="A140" t="s">
        <v>5770</v>
      </c>
      <c r="B140" s="115" t="s">
        <v>280</v>
      </c>
      <c r="C140" s="115">
        <v>0.94453416000000001</v>
      </c>
      <c r="D140" s="115">
        <v>0.41293408999999998</v>
      </c>
      <c r="E140" s="115">
        <v>0.39984223000000002</v>
      </c>
      <c r="F140" s="115">
        <v>6.3880362999999996E-2</v>
      </c>
      <c r="G140" s="115">
        <v>-7.9247927999999998E-4</v>
      </c>
      <c r="H140" s="115">
        <v>5.3202978000000001E-3</v>
      </c>
      <c r="I140" s="115">
        <v>2.701644E-3</v>
      </c>
      <c r="J140" s="115">
        <v>4.5464514000000003E-5</v>
      </c>
      <c r="K140" s="115">
        <v>2.3921462E-3</v>
      </c>
      <c r="L140" s="115">
        <v>5.8210402000000001E-2</v>
      </c>
      <c r="M140" s="115">
        <v>0</v>
      </c>
      <c r="N140" s="115">
        <v>0</v>
      </c>
      <c r="O140" s="52">
        <f t="shared" si="18"/>
        <v>3.0587710370370367</v>
      </c>
      <c r="P140" s="115">
        <v>17.106992000000002</v>
      </c>
      <c r="Q140" s="115">
        <v>13.468717</v>
      </c>
      <c r="R140" s="115">
        <v>3.1153517000000002</v>
      </c>
      <c r="S140" s="115">
        <v>1.6176065E-4</v>
      </c>
      <c r="T140" s="115">
        <v>0.10760799</v>
      </c>
      <c r="U140" s="115">
        <v>5.6652657000000002E-2</v>
      </c>
      <c r="V140" s="115">
        <v>0.35850071</v>
      </c>
      <c r="W140" s="115">
        <f t="shared" si="31"/>
        <v>0.4304388781037593</v>
      </c>
      <c r="X140" s="122">
        <f t="shared" si="32"/>
        <v>0.13587913882379998</v>
      </c>
      <c r="Y140" s="122">
        <f t="shared" si="33"/>
        <v>0.26084553230025931</v>
      </c>
      <c r="Z140" s="122">
        <f t="shared" si="34"/>
        <v>3.3714206979699998E-2</v>
      </c>
      <c r="AA140" s="115">
        <v>8.4768015000000002E-2</v>
      </c>
      <c r="AB140" s="115">
        <v>7.0578464000000002E-6</v>
      </c>
      <c r="AC140" s="115">
        <v>1.0507461E-3</v>
      </c>
      <c r="AD140" s="115">
        <v>2.5849573999999999E-6</v>
      </c>
      <c r="AE140" s="115">
        <v>4.9950640999999997E-2</v>
      </c>
      <c r="AF140" s="115">
        <v>1.0009392E-4</v>
      </c>
      <c r="AG140" s="115">
        <v>5.545009E-2</v>
      </c>
      <c r="AH140" s="115">
        <v>8.8584106000000004E-4</v>
      </c>
      <c r="AI140" s="115">
        <v>4.8828997999999997E-5</v>
      </c>
      <c r="AJ140" s="115">
        <v>3.0396417999999998E-5</v>
      </c>
      <c r="AK140" s="115">
        <v>9.5184177000000005E-7</v>
      </c>
      <c r="AL140" s="115">
        <v>4.1124893000000003E-9</v>
      </c>
      <c r="AM140" s="115">
        <v>0.20328634000000001</v>
      </c>
      <c r="AN140" s="115">
        <v>1.1520406999999999E-4</v>
      </c>
      <c r="AO140" s="115">
        <v>1.0278758E-3</v>
      </c>
      <c r="AP140" s="115">
        <v>6.7809796999999996E-6</v>
      </c>
      <c r="AQ140" s="115">
        <v>3.3707425999999999E-2</v>
      </c>
    </row>
    <row r="141" spans="1:43" x14ac:dyDescent="0.25">
      <c r="A141" t="s">
        <v>5770</v>
      </c>
      <c r="B141" s="115" t="s">
        <v>281</v>
      </c>
      <c r="C141" s="115">
        <v>0.94323356000000003</v>
      </c>
      <c r="D141" s="115">
        <v>0.41236549</v>
      </c>
      <c r="E141" s="115">
        <v>0.39929165999999999</v>
      </c>
      <c r="F141" s="115">
        <v>6.3792401999999998E-2</v>
      </c>
      <c r="G141" s="115">
        <v>-7.9138806000000005E-4</v>
      </c>
      <c r="H141" s="115">
        <v>5.3129719000000004E-3</v>
      </c>
      <c r="I141" s="115">
        <v>2.6979238999999999E-3</v>
      </c>
      <c r="J141" s="115">
        <v>4.5401911E-5</v>
      </c>
      <c r="K141" s="115">
        <v>2.3888523E-3</v>
      </c>
      <c r="L141" s="115">
        <v>5.8130248000000002E-2</v>
      </c>
      <c r="M141" s="115">
        <v>0</v>
      </c>
      <c r="N141" s="115">
        <v>0</v>
      </c>
      <c r="O141" s="52">
        <f t="shared" si="18"/>
        <v>3.0545591851851852</v>
      </c>
      <c r="P141" s="115">
        <v>17.083435999999999</v>
      </c>
      <c r="Q141" s="115">
        <v>13.450170999999999</v>
      </c>
      <c r="R141" s="115">
        <v>3.111062</v>
      </c>
      <c r="S141" s="115">
        <v>1.6153791E-4</v>
      </c>
      <c r="T141" s="115">
        <v>0.10745981</v>
      </c>
      <c r="U141" s="115">
        <v>5.6574646999999999E-2</v>
      </c>
      <c r="V141" s="115">
        <v>0.35800706999999998</v>
      </c>
      <c r="W141" s="115">
        <f t="shared" si="31"/>
        <v>0.42984617474323661</v>
      </c>
      <c r="X141" s="122">
        <f t="shared" si="32"/>
        <v>0.13569203691780002</v>
      </c>
      <c r="Y141" s="122">
        <f t="shared" si="33"/>
        <v>0.26048635518293661</v>
      </c>
      <c r="Z141" s="122">
        <f t="shared" si="34"/>
        <v>3.3667782642499998E-2</v>
      </c>
      <c r="AA141" s="115">
        <v>8.4651292000000003E-2</v>
      </c>
      <c r="AB141" s="115">
        <v>7.0481279000000003E-6</v>
      </c>
      <c r="AC141" s="115">
        <v>1.0492993E-3</v>
      </c>
      <c r="AD141" s="115">
        <v>2.5813979E-6</v>
      </c>
      <c r="AE141" s="115">
        <v>4.988186E-2</v>
      </c>
      <c r="AF141" s="115">
        <v>9.9956092000000001E-5</v>
      </c>
      <c r="AG141" s="115">
        <v>5.5373736999999999E-2</v>
      </c>
      <c r="AH141" s="115">
        <v>8.8462128000000001E-4</v>
      </c>
      <c r="AI141" s="115">
        <v>4.8761762000000001E-5</v>
      </c>
      <c r="AJ141" s="115">
        <v>3.0354563000000001E-5</v>
      </c>
      <c r="AK141" s="115">
        <v>9.5053111000000003E-7</v>
      </c>
      <c r="AL141" s="115">
        <v>4.1068266000000001E-9</v>
      </c>
      <c r="AM141" s="115">
        <v>0.20300641999999999</v>
      </c>
      <c r="AN141" s="115">
        <v>1.1504544E-4</v>
      </c>
      <c r="AO141" s="115">
        <v>1.0264605E-3</v>
      </c>
      <c r="AP141" s="115">
        <v>6.7716425000000001E-6</v>
      </c>
      <c r="AQ141" s="115">
        <v>3.3661010999999998E-2</v>
      </c>
    </row>
    <row r="142" spans="1:43" x14ac:dyDescent="0.25">
      <c r="A142" t="s">
        <v>5770</v>
      </c>
      <c r="B142" s="115" t="s">
        <v>282</v>
      </c>
      <c r="C142" s="115">
        <v>0.94952736999999998</v>
      </c>
      <c r="D142" s="115">
        <v>0.41511703</v>
      </c>
      <c r="E142" s="115">
        <v>0.40195597</v>
      </c>
      <c r="F142" s="115">
        <v>6.4218061000000007E-2</v>
      </c>
      <c r="G142" s="115">
        <v>-7.9666866000000002E-4</v>
      </c>
      <c r="H142" s="115">
        <v>5.3484231000000002E-3</v>
      </c>
      <c r="I142" s="115">
        <v>2.715926E-3</v>
      </c>
      <c r="J142" s="115">
        <v>4.5704858000000002E-5</v>
      </c>
      <c r="K142" s="115">
        <v>2.4047920999999998E-3</v>
      </c>
      <c r="L142" s="115">
        <v>5.8518127000000003E-2</v>
      </c>
      <c r="M142" s="115">
        <v>0</v>
      </c>
      <c r="N142" s="115">
        <v>0</v>
      </c>
      <c r="O142" s="52">
        <f t="shared" si="18"/>
        <v>3.0749409629629629</v>
      </c>
      <c r="P142" s="115">
        <v>17.197427000000001</v>
      </c>
      <c r="Q142" s="115">
        <v>13.539918999999999</v>
      </c>
      <c r="R142" s="115">
        <v>3.1318207999999998</v>
      </c>
      <c r="S142" s="115">
        <v>1.6261577999999999E-4</v>
      </c>
      <c r="T142" s="115">
        <v>0.10817685</v>
      </c>
      <c r="U142" s="115">
        <v>5.6952146000000002E-2</v>
      </c>
      <c r="V142" s="115">
        <v>0.36039589999999999</v>
      </c>
      <c r="W142" s="115">
        <f t="shared" si="31"/>
        <v>0.43271436138023972</v>
      </c>
      <c r="X142" s="122">
        <f t="shared" si="32"/>
        <v>0.13659745263960002</v>
      </c>
      <c r="Y142" s="122">
        <f t="shared" si="33"/>
        <v>0.26222447491383971</v>
      </c>
      <c r="Z142" s="122">
        <f t="shared" si="34"/>
        <v>3.3892433826800003E-2</v>
      </c>
      <c r="AA142" s="115">
        <v>8.5216133999999999E-2</v>
      </c>
      <c r="AB142" s="115">
        <v>7.0951571000000001E-6</v>
      </c>
      <c r="AC142" s="115">
        <v>1.0563008000000001E-3</v>
      </c>
      <c r="AD142" s="115">
        <v>2.5986224999999999E-6</v>
      </c>
      <c r="AE142" s="115">
        <v>5.0214701E-2</v>
      </c>
      <c r="AF142" s="115">
        <v>1.0062306000000001E-4</v>
      </c>
      <c r="AG142" s="115">
        <v>5.5743223000000001E-2</v>
      </c>
      <c r="AH142" s="115">
        <v>8.9052398000000004E-4</v>
      </c>
      <c r="AI142" s="115">
        <v>4.9087128999999999E-5</v>
      </c>
      <c r="AJ142" s="115">
        <v>3.0557106999999998E-5</v>
      </c>
      <c r="AK142" s="115">
        <v>9.5687361000000009E-7</v>
      </c>
      <c r="AL142" s="115">
        <v>4.1342296999999996E-9</v>
      </c>
      <c r="AM142" s="115">
        <v>0.20436099999999999</v>
      </c>
      <c r="AN142" s="115">
        <v>1.1581309E-4</v>
      </c>
      <c r="AO142" s="115">
        <v>1.0333096E-3</v>
      </c>
      <c r="AP142" s="115">
        <v>6.8168268000000003E-6</v>
      </c>
      <c r="AQ142" s="115">
        <v>3.3885617E-2</v>
      </c>
    </row>
    <row r="143" spans="1:43" x14ac:dyDescent="0.25">
      <c r="A143" t="s">
        <v>5770</v>
      </c>
      <c r="B143" s="115" t="s">
        <v>283</v>
      </c>
      <c r="C143" s="115">
        <v>0.94501716000000002</v>
      </c>
      <c r="D143" s="115">
        <v>0.41314525000000002</v>
      </c>
      <c r="E143" s="115">
        <v>0.40004669999999998</v>
      </c>
      <c r="F143" s="115">
        <v>6.3913028999999996E-2</v>
      </c>
      <c r="G143" s="115">
        <v>-7.9288453000000004E-4</v>
      </c>
      <c r="H143" s="115">
        <v>5.3230183999999998E-3</v>
      </c>
      <c r="I143" s="115">
        <v>2.7030255000000001E-3</v>
      </c>
      <c r="J143" s="115">
        <v>4.5487763000000001E-5</v>
      </c>
      <c r="K143" s="115">
        <v>2.3933695E-3</v>
      </c>
      <c r="L143" s="115">
        <v>5.8240169000000001E-2</v>
      </c>
      <c r="M143" s="115">
        <v>0</v>
      </c>
      <c r="N143" s="115">
        <v>0</v>
      </c>
      <c r="O143" s="52">
        <f t="shared" si="18"/>
        <v>3.0603351851851852</v>
      </c>
      <c r="P143" s="115">
        <v>17.115739999999999</v>
      </c>
      <c r="Q143" s="115">
        <v>13.475605</v>
      </c>
      <c r="R143" s="115">
        <v>3.1169448000000002</v>
      </c>
      <c r="S143" s="115">
        <v>1.6184336999999999E-4</v>
      </c>
      <c r="T143" s="115">
        <v>0.10766301</v>
      </c>
      <c r="U143" s="115">
        <v>5.6681626999999998E-2</v>
      </c>
      <c r="V143" s="115">
        <v>0.35868403999999998</v>
      </c>
      <c r="W143" s="115">
        <f t="shared" si="31"/>
        <v>0.43065899558500226</v>
      </c>
      <c r="X143" s="122">
        <f t="shared" si="32"/>
        <v>0.1359486222347</v>
      </c>
      <c r="Y143" s="122">
        <f t="shared" si="33"/>
        <v>0.26097892690310226</v>
      </c>
      <c r="Z143" s="122">
        <f t="shared" si="34"/>
        <v>3.3731446447200004E-2</v>
      </c>
      <c r="AA143" s="115">
        <v>8.4811362000000001E-2</v>
      </c>
      <c r="AB143" s="115">
        <v>7.0614555E-6</v>
      </c>
      <c r="AC143" s="115">
        <v>1.0512834E-3</v>
      </c>
      <c r="AD143" s="115">
        <v>2.5862792000000001E-6</v>
      </c>
      <c r="AE143" s="115">
        <v>4.9976184E-2</v>
      </c>
      <c r="AF143" s="115">
        <v>1.001451E-4</v>
      </c>
      <c r="AG143" s="115">
        <v>5.5478446000000001E-2</v>
      </c>
      <c r="AH143" s="115">
        <v>8.8629405000000005E-4</v>
      </c>
      <c r="AI143" s="115">
        <v>4.8853968000000003E-5</v>
      </c>
      <c r="AJ143" s="115">
        <v>3.0411961999999999E-5</v>
      </c>
      <c r="AK143" s="115">
        <v>9.5232851000000005E-7</v>
      </c>
      <c r="AL143" s="115">
        <v>4.1145922999999999E-9</v>
      </c>
      <c r="AM143" s="115">
        <v>0.2033903</v>
      </c>
      <c r="AN143" s="115">
        <v>1.1526298E-4</v>
      </c>
      <c r="AO143" s="115">
        <v>1.0284014999999999E-3</v>
      </c>
      <c r="AP143" s="115">
        <v>6.7844471999999999E-6</v>
      </c>
      <c r="AQ143" s="115">
        <v>3.3724662000000002E-2</v>
      </c>
    </row>
    <row r="144" spans="1:43" x14ac:dyDescent="0.25">
      <c r="A144" t="s">
        <v>5770</v>
      </c>
      <c r="B144" s="115" t="s">
        <v>284</v>
      </c>
      <c r="C144" s="115">
        <v>0.93300028999999995</v>
      </c>
      <c r="D144" s="115">
        <v>0.40789167999999998</v>
      </c>
      <c r="E144" s="115">
        <v>0.39495968999999997</v>
      </c>
      <c r="F144" s="115">
        <v>6.3100308999999993E-2</v>
      </c>
      <c r="G144" s="115">
        <v>-7.8280218000000002E-4</v>
      </c>
      <c r="H144" s="115">
        <v>5.2553306999999997E-3</v>
      </c>
      <c r="I144" s="115">
        <v>2.6686537999999998E-3</v>
      </c>
      <c r="J144" s="115">
        <v>4.4909339E-5</v>
      </c>
      <c r="K144" s="115">
        <v>2.3629353000000001E-3</v>
      </c>
      <c r="L144" s="115">
        <v>5.7499584999999999E-2</v>
      </c>
      <c r="M144" s="115">
        <v>0</v>
      </c>
      <c r="N144" s="115">
        <v>0</v>
      </c>
      <c r="O144" s="52">
        <f t="shared" si="18"/>
        <v>3.0214198518518516</v>
      </c>
      <c r="P144" s="115">
        <v>16.898095999999999</v>
      </c>
      <c r="Q144" s="115">
        <v>13.304247999999999</v>
      </c>
      <c r="R144" s="115">
        <v>3.0773096</v>
      </c>
      <c r="S144" s="115">
        <v>1.5978535999999999E-4</v>
      </c>
      <c r="T144" s="115">
        <v>0.10629397</v>
      </c>
      <c r="U144" s="115">
        <v>5.5960861000000001E-2</v>
      </c>
      <c r="V144" s="115">
        <v>0.35412300000000002</v>
      </c>
      <c r="W144" s="115">
        <f t="shared" si="31"/>
        <v>0.42518271793563095</v>
      </c>
      <c r="X144" s="122">
        <f t="shared" si="32"/>
        <v>0.13421989500779999</v>
      </c>
      <c r="Y144" s="122">
        <f t="shared" si="33"/>
        <v>0.25766030675193097</v>
      </c>
      <c r="Z144" s="122">
        <f t="shared" si="34"/>
        <v>3.33025161759E-2</v>
      </c>
      <c r="AA144" s="115">
        <v>8.3732898E-2</v>
      </c>
      <c r="AB144" s="115">
        <v>6.9716618E-6</v>
      </c>
      <c r="AC144" s="115">
        <v>1.0379153E-3</v>
      </c>
      <c r="AD144" s="115">
        <v>2.5533920000000002E-6</v>
      </c>
      <c r="AE144" s="115">
        <v>4.9340685000000002E-2</v>
      </c>
      <c r="AF144" s="115">
        <v>9.8871653999999998E-5</v>
      </c>
      <c r="AG144" s="115">
        <v>5.4772978999999999E-2</v>
      </c>
      <c r="AH144" s="115">
        <v>8.7502390000000004E-4</v>
      </c>
      <c r="AI144" s="115">
        <v>4.8232739000000003E-5</v>
      </c>
      <c r="AJ144" s="115">
        <v>3.0025242E-5</v>
      </c>
      <c r="AK144" s="115">
        <v>9.4021866000000005E-7</v>
      </c>
      <c r="AL144" s="115">
        <v>4.0622709999999998E-9</v>
      </c>
      <c r="AM144" s="115">
        <v>0.20080397999999999</v>
      </c>
      <c r="AN144" s="115">
        <v>1.1379729E-4</v>
      </c>
      <c r="AO144" s="115">
        <v>1.0153243000000001E-3</v>
      </c>
      <c r="AP144" s="115">
        <v>6.6981758999999999E-6</v>
      </c>
      <c r="AQ144" s="115">
        <v>3.3295817999999998E-2</v>
      </c>
    </row>
    <row r="145" spans="1:43" x14ac:dyDescent="0.25">
      <c r="A145" t="s">
        <v>5770</v>
      </c>
      <c r="B145" s="115" t="s">
        <v>285</v>
      </c>
      <c r="C145" s="115">
        <v>0.94453416000000001</v>
      </c>
      <c r="D145" s="115">
        <v>0.41293408999999998</v>
      </c>
      <c r="E145" s="115">
        <v>0.39984223000000002</v>
      </c>
      <c r="F145" s="115">
        <v>6.3880362999999996E-2</v>
      </c>
      <c r="G145" s="115">
        <v>-7.9247927999999998E-4</v>
      </c>
      <c r="H145" s="115">
        <v>5.3202978000000001E-3</v>
      </c>
      <c r="I145" s="115">
        <v>2.701644E-3</v>
      </c>
      <c r="J145" s="115">
        <v>4.5464514000000003E-5</v>
      </c>
      <c r="K145" s="115">
        <v>2.3921462E-3</v>
      </c>
      <c r="L145" s="115">
        <v>5.8210402000000001E-2</v>
      </c>
      <c r="M145" s="115">
        <v>0</v>
      </c>
      <c r="N145" s="115">
        <v>0</v>
      </c>
      <c r="O145" s="52">
        <f t="shared" si="18"/>
        <v>3.0587710370370367</v>
      </c>
      <c r="P145" s="115">
        <v>17.106992000000002</v>
      </c>
      <c r="Q145" s="115">
        <v>13.468717</v>
      </c>
      <c r="R145" s="115">
        <v>3.1153517000000002</v>
      </c>
      <c r="S145" s="115">
        <v>1.6176065E-4</v>
      </c>
      <c r="T145" s="115">
        <v>0.10760799</v>
      </c>
      <c r="U145" s="115">
        <v>5.6652657000000002E-2</v>
      </c>
      <c r="V145" s="115">
        <v>0.35850071</v>
      </c>
      <c r="W145" s="115">
        <f t="shared" si="31"/>
        <v>0.4304388781037593</v>
      </c>
      <c r="X145" s="122">
        <f t="shared" si="32"/>
        <v>0.13587913882379998</v>
      </c>
      <c r="Y145" s="122">
        <f t="shared" si="33"/>
        <v>0.26084553230025931</v>
      </c>
      <c r="Z145" s="122">
        <f t="shared" si="34"/>
        <v>3.3714206979699998E-2</v>
      </c>
      <c r="AA145" s="115">
        <v>8.4768015000000002E-2</v>
      </c>
      <c r="AB145" s="115">
        <v>7.0578464000000002E-6</v>
      </c>
      <c r="AC145" s="115">
        <v>1.0507461E-3</v>
      </c>
      <c r="AD145" s="115">
        <v>2.5849573999999999E-6</v>
      </c>
      <c r="AE145" s="115">
        <v>4.9950640999999997E-2</v>
      </c>
      <c r="AF145" s="115">
        <v>1.0009392E-4</v>
      </c>
      <c r="AG145" s="115">
        <v>5.545009E-2</v>
      </c>
      <c r="AH145" s="115">
        <v>8.8584106000000004E-4</v>
      </c>
      <c r="AI145" s="115">
        <v>4.8828997999999997E-5</v>
      </c>
      <c r="AJ145" s="115">
        <v>3.0396417999999998E-5</v>
      </c>
      <c r="AK145" s="115">
        <v>9.5184177000000005E-7</v>
      </c>
      <c r="AL145" s="115">
        <v>4.1124893000000003E-9</v>
      </c>
      <c r="AM145" s="115">
        <v>0.20328634000000001</v>
      </c>
      <c r="AN145" s="115">
        <v>1.1520406999999999E-4</v>
      </c>
      <c r="AO145" s="115">
        <v>1.0278758E-3</v>
      </c>
      <c r="AP145" s="115">
        <v>6.7809796999999996E-6</v>
      </c>
      <c r="AQ145" s="115">
        <v>3.3707425999999999E-2</v>
      </c>
    </row>
    <row r="146" spans="1:43" x14ac:dyDescent="0.25">
      <c r="A146" s="1" t="s">
        <v>837</v>
      </c>
    </row>
    <row r="147" spans="1:43" x14ac:dyDescent="0.25">
      <c r="A147" t="s">
        <v>5770</v>
      </c>
      <c r="B147" s="115" t="s">
        <v>286</v>
      </c>
      <c r="C147" s="115">
        <v>0</v>
      </c>
      <c r="D147" s="115">
        <v>0</v>
      </c>
      <c r="E147" s="115">
        <v>0</v>
      </c>
      <c r="F147" s="115">
        <v>0</v>
      </c>
      <c r="G147" s="115">
        <v>0</v>
      </c>
      <c r="H147" s="115">
        <v>0</v>
      </c>
      <c r="I147" s="115">
        <v>0</v>
      </c>
      <c r="J147" s="115">
        <v>0</v>
      </c>
      <c r="K147" s="115">
        <v>0</v>
      </c>
      <c r="L147" s="115">
        <v>0</v>
      </c>
      <c r="M147" s="115">
        <v>0</v>
      </c>
      <c r="N147" s="115">
        <v>0</v>
      </c>
      <c r="O147" s="52">
        <f t="shared" si="18"/>
        <v>0</v>
      </c>
      <c r="P147" s="115">
        <v>0</v>
      </c>
      <c r="Q147" s="115">
        <v>0</v>
      </c>
      <c r="R147" s="115">
        <v>0</v>
      </c>
      <c r="S147" s="115">
        <v>0</v>
      </c>
      <c r="T147" s="115">
        <v>0</v>
      </c>
      <c r="U147" s="115">
        <v>0</v>
      </c>
      <c r="V147" s="115">
        <v>0</v>
      </c>
      <c r="W147" s="115">
        <f t="shared" ref="W147:W155" si="35">SUM(X147:Z147)</f>
        <v>0</v>
      </c>
      <c r="X147" s="122">
        <f t="shared" ref="X147:X155" si="36">SUM(AA147:AF147)</f>
        <v>0</v>
      </c>
      <c r="Y147" s="122">
        <f t="shared" ref="Y147:Y155" si="37">SUM(AG147:AO147)</f>
        <v>0</v>
      </c>
      <c r="Z147" s="122">
        <f t="shared" ref="Z147:Z155" si="38">SUM(AP147:AQ147)</f>
        <v>0</v>
      </c>
      <c r="AA147" s="115">
        <v>0</v>
      </c>
      <c r="AB147" s="115">
        <v>0</v>
      </c>
      <c r="AC147" s="115">
        <v>0</v>
      </c>
      <c r="AD147" s="115">
        <v>0</v>
      </c>
      <c r="AE147" s="115">
        <v>0</v>
      </c>
      <c r="AF147" s="115">
        <v>0</v>
      </c>
      <c r="AG147" s="115">
        <v>0</v>
      </c>
      <c r="AH147" s="115"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v>0</v>
      </c>
    </row>
    <row r="148" spans="1:43" x14ac:dyDescent="0.25">
      <c r="A148" t="s">
        <v>5770</v>
      </c>
      <c r="B148" s="115" t="s">
        <v>287</v>
      </c>
      <c r="C148" s="115">
        <v>2.4821013999999999</v>
      </c>
      <c r="D148" s="115">
        <v>1.4914337</v>
      </c>
      <c r="E148" s="115">
        <v>0.74588982999999998</v>
      </c>
      <c r="F148" s="115">
        <v>5.7361504000000001E-2</v>
      </c>
      <c r="G148" s="115">
        <v>-1.8176353000000001E-3</v>
      </c>
      <c r="H148" s="115">
        <v>1.0288627999999999E-2</v>
      </c>
      <c r="I148" s="115">
        <v>8.3960578000000004E-3</v>
      </c>
      <c r="J148" s="115">
        <v>9.2845229000000003E-5</v>
      </c>
      <c r="K148" s="115">
        <v>5.5177296999999997E-3</v>
      </c>
      <c r="L148" s="115">
        <v>0.16493867000000001</v>
      </c>
      <c r="M148" s="115">
        <v>0</v>
      </c>
      <c r="N148" s="115">
        <v>0</v>
      </c>
      <c r="O148" s="52">
        <f t="shared" si="18"/>
        <v>11.047657037037036</v>
      </c>
      <c r="P148" s="115">
        <v>50.591715000000001</v>
      </c>
      <c r="Q148" s="115">
        <v>41.662188999999998</v>
      </c>
      <c r="R148" s="115">
        <v>7.6453436000000004</v>
      </c>
      <c r="S148" s="115">
        <v>7.7855038999999999E-4</v>
      </c>
      <c r="T148" s="115">
        <v>0.26299109999999998</v>
      </c>
      <c r="U148" s="115">
        <v>0.13802839</v>
      </c>
      <c r="V148" s="115">
        <v>0.88238422999999999</v>
      </c>
      <c r="W148" s="115">
        <f t="shared" si="35"/>
        <v>0.95186845596174852</v>
      </c>
      <c r="X148" s="122">
        <f t="shared" si="36"/>
        <v>0.40331810964640002</v>
      </c>
      <c r="Y148" s="122">
        <f t="shared" si="37"/>
        <v>0.44423140205934847</v>
      </c>
      <c r="Z148" s="122">
        <f t="shared" si="38"/>
        <v>0.104318944256</v>
      </c>
      <c r="AA148" s="115">
        <v>0.30619590000000002</v>
      </c>
      <c r="AB148" s="115">
        <v>2.1032299999999999E-5</v>
      </c>
      <c r="AC148" s="115">
        <v>2.2950267000000002E-3</v>
      </c>
      <c r="AD148" s="115">
        <v>5.4104264E-6</v>
      </c>
      <c r="AE148" s="115">
        <v>9.4550637000000007E-2</v>
      </c>
      <c r="AF148" s="115">
        <v>2.5010321999999999E-4</v>
      </c>
      <c r="AG148" s="115">
        <v>0.20025501000000001</v>
      </c>
      <c r="AH148" s="115">
        <v>1.6427238000000001E-3</v>
      </c>
      <c r="AI148" s="115">
        <v>1.3788875999999999E-4</v>
      </c>
      <c r="AJ148" s="115">
        <v>6.3441204000000003E-5</v>
      </c>
      <c r="AK148" s="115">
        <v>2.1159494E-6</v>
      </c>
      <c r="AL148" s="115">
        <v>8.6659484999999998E-9</v>
      </c>
      <c r="AM148" s="115">
        <v>0.23906959</v>
      </c>
      <c r="AN148" s="115">
        <v>2.9082548000000001E-4</v>
      </c>
      <c r="AO148" s="115">
        <v>2.7697982E-3</v>
      </c>
      <c r="AP148" s="115">
        <v>1.7614256000000001E-5</v>
      </c>
      <c r="AQ148" s="115">
        <v>0.10430133</v>
      </c>
    </row>
    <row r="149" spans="1:43" x14ac:dyDescent="0.25">
      <c r="A149" t="s">
        <v>5770</v>
      </c>
      <c r="B149" s="115" t="s">
        <v>288</v>
      </c>
      <c r="C149" s="115">
        <v>-1.6618648999999999E-2</v>
      </c>
      <c r="D149" s="115">
        <v>-1.5360066E-2</v>
      </c>
      <c r="E149" s="115">
        <v>-9.8779449999999991E-4</v>
      </c>
      <c r="F149" s="115">
        <v>-1.3401134999999999E-6</v>
      </c>
      <c r="G149" s="115">
        <v>-6.1766194000000002E-5</v>
      </c>
      <c r="H149" s="115">
        <v>-4.4220388000000002E-5</v>
      </c>
      <c r="I149" s="115">
        <v>-1.1418993E-4</v>
      </c>
      <c r="J149" s="115">
        <v>-1.0285097E-6</v>
      </c>
      <c r="K149" s="115">
        <v>-4.8243164999999997E-5</v>
      </c>
      <c r="L149" s="115">
        <v>0</v>
      </c>
      <c r="M149" s="115">
        <v>0</v>
      </c>
      <c r="N149" s="115">
        <v>0</v>
      </c>
      <c r="O149" s="52">
        <f t="shared" si="18"/>
        <v>-0.11377826666666666</v>
      </c>
      <c r="P149" s="115">
        <v>-1.6617944</v>
      </c>
      <c r="Q149" s="115">
        <v>-1.6294464</v>
      </c>
      <c r="R149" s="115">
        <v>-2.7751192000000001E-2</v>
      </c>
      <c r="S149" s="115">
        <v>0</v>
      </c>
      <c r="T149" s="115">
        <v>0</v>
      </c>
      <c r="U149" s="115">
        <v>0</v>
      </c>
      <c r="V149" s="115">
        <v>-4.5968197999999997E-3</v>
      </c>
      <c r="W149" s="115">
        <f t="shared" si="35"/>
        <v>-9.5202962746859625E-3</v>
      </c>
      <c r="X149" s="122">
        <f t="shared" si="36"/>
        <v>-3.37541972625E-3</v>
      </c>
      <c r="Y149" s="122">
        <f t="shared" si="37"/>
        <v>-2.0675514650259639E-3</v>
      </c>
      <c r="Z149" s="122">
        <f t="shared" si="38"/>
        <v>-4.07732508341E-3</v>
      </c>
      <c r="AA149" s="115">
        <v>-3.1539345999999999E-3</v>
      </c>
      <c r="AB149" s="115">
        <v>-9.8491803000000006E-7</v>
      </c>
      <c r="AC149" s="115">
        <v>-2.0958262000000002E-5</v>
      </c>
      <c r="AD149" s="115">
        <v>-1.3507442E-7</v>
      </c>
      <c r="AE149" s="115">
        <v>-1.9819438999999999E-4</v>
      </c>
      <c r="AF149" s="115">
        <v>-1.2124818000000001E-6</v>
      </c>
      <c r="AG149" s="115">
        <v>-2.0642832000000002E-3</v>
      </c>
      <c r="AH149" s="115">
        <v>-1.4912596999999999E-6</v>
      </c>
      <c r="AI149" s="115">
        <v>-6.8521365000000004E-9</v>
      </c>
      <c r="AJ149" s="115">
        <v>-1.7654228E-6</v>
      </c>
      <c r="AK149" s="115">
        <v>-4.7146642E-9</v>
      </c>
      <c r="AL149" s="115">
        <v>-1.5725264E-11</v>
      </c>
      <c r="AM149" s="115">
        <v>0</v>
      </c>
      <c r="AN149" s="115">
        <v>0</v>
      </c>
      <c r="AO149" s="115">
        <v>0</v>
      </c>
      <c r="AP149" s="115">
        <v>-2.5368341000000001E-7</v>
      </c>
      <c r="AQ149" s="115">
        <v>-4.0770714E-3</v>
      </c>
    </row>
    <row r="150" spans="1:43" x14ac:dyDescent="0.25">
      <c r="A150" t="s">
        <v>5770</v>
      </c>
      <c r="B150" s="115" t="s">
        <v>289</v>
      </c>
      <c r="C150" s="115">
        <v>0.24922917999999999</v>
      </c>
      <c r="D150" s="115">
        <v>0.14414004999999999</v>
      </c>
      <c r="E150" s="115">
        <v>7.8842059000000006E-2</v>
      </c>
      <c r="F150" s="115">
        <v>7.2126005999999998E-3</v>
      </c>
      <c r="G150" s="115">
        <v>-2.3680831000000001E-4</v>
      </c>
      <c r="H150" s="115">
        <v>1.166252E-3</v>
      </c>
      <c r="I150" s="115">
        <v>7.6773819000000001E-4</v>
      </c>
      <c r="J150" s="115">
        <v>6.8222193999999997E-6</v>
      </c>
      <c r="K150" s="115">
        <v>5.0672114E-4</v>
      </c>
      <c r="L150" s="115">
        <v>1.6823744000000002E-2</v>
      </c>
      <c r="M150" s="115">
        <v>0</v>
      </c>
      <c r="N150" s="115">
        <v>0</v>
      </c>
      <c r="O150" s="52">
        <f t="shared" si="18"/>
        <v>1.067704074074074</v>
      </c>
      <c r="P150" s="115">
        <v>3.5880907</v>
      </c>
      <c r="Q150" s="115">
        <v>2.7407967000000002</v>
      </c>
      <c r="R150" s="115">
        <v>0.72542313000000003</v>
      </c>
      <c r="S150" s="115">
        <v>7.9095678000000002E-5</v>
      </c>
      <c r="T150" s="115">
        <v>2.5805924000000001E-2</v>
      </c>
      <c r="U150" s="115">
        <v>1.3521988E-2</v>
      </c>
      <c r="V150" s="115">
        <v>8.2463812999999997E-2</v>
      </c>
      <c r="W150" s="115">
        <f t="shared" si="35"/>
        <v>9.850458290858248E-2</v>
      </c>
      <c r="X150" s="122">
        <f t="shared" si="36"/>
        <v>3.9780900497000005E-2</v>
      </c>
      <c r="Y150" s="122">
        <f t="shared" si="37"/>
        <v>5.186284996368247E-2</v>
      </c>
      <c r="Z150" s="122">
        <f t="shared" si="38"/>
        <v>6.8608324478999999E-3</v>
      </c>
      <c r="AA150" s="115">
        <v>2.9591643000000001E-2</v>
      </c>
      <c r="AB150" s="115">
        <v>1.5048909999999999E-6</v>
      </c>
      <c r="AC150" s="115">
        <v>2.1226713999999999E-4</v>
      </c>
      <c r="AD150" s="115">
        <v>5.4378700000000005E-7</v>
      </c>
      <c r="AE150" s="115">
        <v>9.9515803999999999E-3</v>
      </c>
      <c r="AF150" s="115">
        <v>2.3361278999999999E-5</v>
      </c>
      <c r="AG150" s="115">
        <v>1.9351838E-2</v>
      </c>
      <c r="AH150" s="115">
        <v>1.7394651000000001E-4</v>
      </c>
      <c r="AI150" s="115">
        <v>1.4466797E-5</v>
      </c>
      <c r="AJ150" s="115">
        <v>4.6776634000000003E-6</v>
      </c>
      <c r="AK150" s="115">
        <v>2.0897279999999999E-7</v>
      </c>
      <c r="AL150" s="115">
        <v>8.5048248000000003E-10</v>
      </c>
      <c r="AM150" s="115">
        <v>3.2017536999999999E-2</v>
      </c>
      <c r="AN150" s="115">
        <v>2.873837E-5</v>
      </c>
      <c r="AO150" s="115">
        <v>2.7143579999999999E-4</v>
      </c>
      <c r="AP150" s="115">
        <v>1.5273479000000001E-6</v>
      </c>
      <c r="AQ150" s="115">
        <v>6.8593051E-3</v>
      </c>
    </row>
    <row r="151" spans="1:43" x14ac:dyDescent="0.25">
      <c r="A151" t="s">
        <v>5770</v>
      </c>
      <c r="B151" s="115" t="s">
        <v>290</v>
      </c>
      <c r="C151" s="115">
        <v>0.26444625999999999</v>
      </c>
      <c r="D151" s="115">
        <v>0.15318229999999999</v>
      </c>
      <c r="E151" s="115">
        <v>8.3474121999999998E-2</v>
      </c>
      <c r="F151" s="115">
        <v>7.6367118000000003E-3</v>
      </c>
      <c r="G151" s="115">
        <v>-2.4776718000000001E-4</v>
      </c>
      <c r="H151" s="115">
        <v>1.2262057E-3</v>
      </c>
      <c r="I151" s="115">
        <v>8.1795135000000004E-4</v>
      </c>
      <c r="J151" s="115">
        <v>7.1777310999999996E-6</v>
      </c>
      <c r="K151" s="115">
        <v>5.3618370999999995E-4</v>
      </c>
      <c r="L151" s="115">
        <v>1.7813375999999999E-2</v>
      </c>
      <c r="M151" s="115">
        <v>0</v>
      </c>
      <c r="N151" s="115">
        <v>0</v>
      </c>
      <c r="O151" s="52">
        <f t="shared" si="18"/>
        <v>1.1346837037037036</v>
      </c>
      <c r="P151" s="115">
        <v>3.8466401000000001</v>
      </c>
      <c r="Q151" s="115">
        <v>2.9633858000000002</v>
      </c>
      <c r="R151" s="115">
        <v>0.75619243000000003</v>
      </c>
      <c r="S151" s="115">
        <v>8.3730023999999999E-5</v>
      </c>
      <c r="T151" s="115">
        <v>2.6870666000000001E-2</v>
      </c>
      <c r="U151" s="115">
        <v>1.4063019E-2</v>
      </c>
      <c r="V151" s="115">
        <v>8.6044391999999997E-2</v>
      </c>
      <c r="W151" s="115">
        <f t="shared" si="35"/>
        <v>0.10464053438969234</v>
      </c>
      <c r="X151" s="122">
        <f t="shared" si="36"/>
        <v>4.2235085763700005E-2</v>
      </c>
      <c r="Y151" s="122">
        <f t="shared" si="37"/>
        <v>5.4987645286892345E-2</v>
      </c>
      <c r="Z151" s="122">
        <f t="shared" si="38"/>
        <v>7.4178033390999995E-3</v>
      </c>
      <c r="AA151" s="115">
        <v>3.144802E-2</v>
      </c>
      <c r="AB151" s="115">
        <v>1.6416857000000001E-6</v>
      </c>
      <c r="AC151" s="115">
        <v>2.2449091000000001E-4</v>
      </c>
      <c r="AD151" s="115">
        <v>5.8006199999999997E-7</v>
      </c>
      <c r="AE151" s="115">
        <v>1.0535978999999999E-2</v>
      </c>
      <c r="AF151" s="115">
        <v>2.4374106000000001E-5</v>
      </c>
      <c r="AG151" s="115">
        <v>2.0565903E-2</v>
      </c>
      <c r="AH151" s="115">
        <v>1.8416290000000001E-4</v>
      </c>
      <c r="AI151" s="115">
        <v>1.5316833999999998E-5</v>
      </c>
      <c r="AJ151" s="115">
        <v>5.0151464000000002E-6</v>
      </c>
      <c r="AK151" s="115">
        <v>2.2050846000000001E-7</v>
      </c>
      <c r="AL151" s="115">
        <v>8.9703234999999998E-10</v>
      </c>
      <c r="AM151" s="115">
        <v>3.3900358999999998E-2</v>
      </c>
      <c r="AN151" s="115">
        <v>3.0169031E-5</v>
      </c>
      <c r="AO151" s="115">
        <v>2.8649797000000001E-4</v>
      </c>
      <c r="AP151" s="115">
        <v>1.6209391E-6</v>
      </c>
      <c r="AQ151" s="115">
        <v>7.4161823999999996E-3</v>
      </c>
    </row>
    <row r="152" spans="1:43" x14ac:dyDescent="0.25">
      <c r="A152" t="s">
        <v>5770</v>
      </c>
      <c r="B152" s="115" t="s">
        <v>291</v>
      </c>
      <c r="C152" s="115">
        <v>1.9534046</v>
      </c>
      <c r="D152" s="115">
        <v>1.1474378999999999</v>
      </c>
      <c r="E152" s="115">
        <v>0.60494682</v>
      </c>
      <c r="F152" s="115">
        <v>5.5177338999999999E-2</v>
      </c>
      <c r="G152" s="115">
        <v>-1.6694883999999999E-3</v>
      </c>
      <c r="H152" s="115">
        <v>8.8974770000000009E-3</v>
      </c>
      <c r="I152" s="115">
        <v>5.8843871999999997E-3</v>
      </c>
      <c r="J152" s="115">
        <v>8.3848877000000007E-5</v>
      </c>
      <c r="K152" s="115">
        <v>3.9940897E-3</v>
      </c>
      <c r="L152" s="115">
        <v>0.12865215999999999</v>
      </c>
      <c r="M152" s="115">
        <v>0</v>
      </c>
      <c r="N152" s="115">
        <v>0</v>
      </c>
      <c r="O152" s="52">
        <f t="shared" si="18"/>
        <v>8.4995399999999979</v>
      </c>
      <c r="P152" s="115">
        <v>33.232653999999997</v>
      </c>
      <c r="Q152" s="115">
        <v>27.030443999999999</v>
      </c>
      <c r="R152" s="115">
        <v>5.3021139000000002</v>
      </c>
      <c r="S152" s="115">
        <v>6.1028166000000003E-4</v>
      </c>
      <c r="T152" s="115">
        <v>0.18997037</v>
      </c>
      <c r="U152" s="115">
        <v>9.8953714999999998E-2</v>
      </c>
      <c r="V152" s="115">
        <v>0.61056171000000004</v>
      </c>
      <c r="W152" s="115">
        <f t="shared" si="35"/>
        <v>0.7844605424221951</v>
      </c>
      <c r="X152" s="122">
        <f t="shared" si="36"/>
        <v>0.31390720179690002</v>
      </c>
      <c r="Y152" s="122">
        <f t="shared" si="37"/>
        <v>0.40284361794329504</v>
      </c>
      <c r="Z152" s="122">
        <f t="shared" si="38"/>
        <v>6.7709722681999998E-2</v>
      </c>
      <c r="AA152" s="115">
        <v>0.23556816</v>
      </c>
      <c r="AB152" s="115">
        <v>1.4245557E-5</v>
      </c>
      <c r="AC152" s="115">
        <v>1.633916E-3</v>
      </c>
      <c r="AD152" s="115">
        <v>4.5154198999999998E-6</v>
      </c>
      <c r="AE152" s="115">
        <v>7.6515620000000006E-2</v>
      </c>
      <c r="AF152" s="115">
        <v>1.7074481999999999E-4</v>
      </c>
      <c r="AG152" s="115">
        <v>0.15405769999999999</v>
      </c>
      <c r="AH152" s="115">
        <v>1.3330483E-3</v>
      </c>
      <c r="AI152" s="115">
        <v>1.1081887E-4</v>
      </c>
      <c r="AJ152" s="115">
        <v>3.6628816000000001E-5</v>
      </c>
      <c r="AK152" s="115">
        <v>1.6096767999999999E-6</v>
      </c>
      <c r="AL152" s="115">
        <v>6.6904950999999997E-9</v>
      </c>
      <c r="AM152" s="115">
        <v>0.24483174999999999</v>
      </c>
      <c r="AN152" s="115">
        <v>2.2265199000000001E-4</v>
      </c>
      <c r="AO152" s="115">
        <v>2.2494035999999999E-3</v>
      </c>
      <c r="AP152" s="115">
        <v>1.2028682E-5</v>
      </c>
      <c r="AQ152" s="115">
        <v>6.7697694000000003E-2</v>
      </c>
    </row>
    <row r="153" spans="1:43" x14ac:dyDescent="0.25">
      <c r="A153" t="s">
        <v>5770</v>
      </c>
      <c r="B153" s="115" t="s">
        <v>740</v>
      </c>
      <c r="C153" s="115">
        <v>0.27205479999999999</v>
      </c>
      <c r="D153" s="115">
        <v>0.15770342000000001</v>
      </c>
      <c r="E153" s="115">
        <v>8.5790153999999993E-2</v>
      </c>
      <c r="F153" s="115">
        <v>7.8487673999999997E-3</v>
      </c>
      <c r="G153" s="115">
        <v>-2.5324662000000001E-4</v>
      </c>
      <c r="H153" s="115">
        <v>1.2561826E-3</v>
      </c>
      <c r="I153" s="115">
        <v>8.4305792000000004E-4</v>
      </c>
      <c r="J153" s="115">
        <v>7.3554870000000004E-6</v>
      </c>
      <c r="K153" s="115">
        <v>5.5091500000000002E-4</v>
      </c>
      <c r="L153" s="115">
        <v>1.8308192000000001E-2</v>
      </c>
      <c r="M153" s="115">
        <v>0</v>
      </c>
      <c r="N153" s="115">
        <v>0</v>
      </c>
      <c r="O153" s="52">
        <f t="shared" si="18"/>
        <v>1.1681734814814815</v>
      </c>
      <c r="P153" s="115">
        <v>3.9759148</v>
      </c>
      <c r="Q153" s="115">
        <v>3.0746804000000001</v>
      </c>
      <c r="R153" s="115">
        <v>0.77157708000000003</v>
      </c>
      <c r="S153" s="115">
        <v>8.6047196999999997E-5</v>
      </c>
      <c r="T153" s="115">
        <v>2.7403037000000002E-2</v>
      </c>
      <c r="U153" s="115">
        <v>1.4333535E-2</v>
      </c>
      <c r="V153" s="115">
        <v>8.7834680999999998E-2</v>
      </c>
      <c r="W153" s="115">
        <f t="shared" si="35"/>
        <v>0.10770850989479729</v>
      </c>
      <c r="X153" s="122">
        <f t="shared" si="36"/>
        <v>4.3462177601599997E-2</v>
      </c>
      <c r="Y153" s="122">
        <f t="shared" si="37"/>
        <v>5.655004345849729E-2</v>
      </c>
      <c r="Z153" s="122">
        <f t="shared" si="38"/>
        <v>7.6962888347E-3</v>
      </c>
      <c r="AA153" s="115">
        <v>3.2376207999999997E-2</v>
      </c>
      <c r="AB153" s="115">
        <v>1.7100831E-6</v>
      </c>
      <c r="AC153" s="115">
        <v>2.306028E-4</v>
      </c>
      <c r="AD153" s="115">
        <v>5.9819950000000004E-7</v>
      </c>
      <c r="AE153" s="115">
        <v>1.0828178000000001E-2</v>
      </c>
      <c r="AF153" s="115">
        <v>2.4880518999999999E-5</v>
      </c>
      <c r="AG153" s="115">
        <v>2.1172936E-2</v>
      </c>
      <c r="AH153" s="115">
        <v>1.892711E-4</v>
      </c>
      <c r="AI153" s="115">
        <v>1.5741852000000001E-5</v>
      </c>
      <c r="AJ153" s="115">
        <v>5.1838879000000002E-6</v>
      </c>
      <c r="AK153" s="115">
        <v>2.2627629E-7</v>
      </c>
      <c r="AL153" s="115">
        <v>9.2030729000000002E-10</v>
      </c>
      <c r="AM153" s="115">
        <v>3.4841770000000001E-2</v>
      </c>
      <c r="AN153" s="115">
        <v>3.0884362000000001E-5</v>
      </c>
      <c r="AO153" s="115">
        <v>2.9402905999999999E-4</v>
      </c>
      <c r="AP153" s="115">
        <v>1.6677347E-6</v>
      </c>
      <c r="AQ153" s="115">
        <v>7.6946211E-3</v>
      </c>
    </row>
    <row r="154" spans="1:43" x14ac:dyDescent="0.25">
      <c r="A154" t="s">
        <v>5770</v>
      </c>
      <c r="B154" s="115" t="s">
        <v>741</v>
      </c>
      <c r="C154" s="115">
        <v>0.27459097999999998</v>
      </c>
      <c r="D154" s="115">
        <v>0.15921046</v>
      </c>
      <c r="E154" s="115">
        <v>8.6562163999999997E-2</v>
      </c>
      <c r="F154" s="115">
        <v>7.9194525000000002E-3</v>
      </c>
      <c r="G154" s="115">
        <v>-2.5507310000000001E-4</v>
      </c>
      <c r="H154" s="115">
        <v>1.2661748E-3</v>
      </c>
      <c r="I154" s="115">
        <v>8.5142677999999999E-4</v>
      </c>
      <c r="J154" s="115">
        <v>7.4147388999999996E-6</v>
      </c>
      <c r="K154" s="115">
        <v>5.5582543000000004E-4</v>
      </c>
      <c r="L154" s="115">
        <v>1.8473131E-2</v>
      </c>
      <c r="M154" s="115">
        <v>0</v>
      </c>
      <c r="N154" s="115">
        <v>0</v>
      </c>
      <c r="O154" s="52">
        <f t="shared" si="18"/>
        <v>1.1793367407407407</v>
      </c>
      <c r="P154" s="115">
        <v>4.0190064000000003</v>
      </c>
      <c r="Q154" s="115">
        <v>3.1117786000000001</v>
      </c>
      <c r="R154" s="115">
        <v>0.77670530000000004</v>
      </c>
      <c r="S154" s="115">
        <v>8.6819588000000005E-5</v>
      </c>
      <c r="T154" s="115">
        <v>2.7580494000000001E-2</v>
      </c>
      <c r="U154" s="115">
        <v>1.4423706999999999E-2</v>
      </c>
      <c r="V154" s="115">
        <v>8.8431443999999998E-2</v>
      </c>
      <c r="W154" s="115">
        <f t="shared" si="35"/>
        <v>0.1087311677158956</v>
      </c>
      <c r="X154" s="122">
        <f t="shared" si="36"/>
        <v>4.3871208540630001E-2</v>
      </c>
      <c r="Y154" s="122">
        <f t="shared" si="37"/>
        <v>5.7070841841965599E-2</v>
      </c>
      <c r="Z154" s="122">
        <f t="shared" si="38"/>
        <v>7.7891173333000004E-3</v>
      </c>
      <c r="AA154" s="115">
        <v>3.2685604E-2</v>
      </c>
      <c r="AB154" s="115">
        <v>1.7328822999999999E-6</v>
      </c>
      <c r="AC154" s="115">
        <v>2.3264008999999999E-4</v>
      </c>
      <c r="AD154" s="115">
        <v>6.0424532999999997E-7</v>
      </c>
      <c r="AE154" s="115">
        <v>1.0925578E-2</v>
      </c>
      <c r="AF154" s="115">
        <v>2.5049323E-5</v>
      </c>
      <c r="AG154" s="115">
        <v>2.137528E-2</v>
      </c>
      <c r="AH154" s="115">
        <v>1.9097383000000001E-4</v>
      </c>
      <c r="AI154" s="115">
        <v>1.5883525E-5</v>
      </c>
      <c r="AJ154" s="115">
        <v>5.2401349999999999E-6</v>
      </c>
      <c r="AK154" s="115">
        <v>2.281989E-7</v>
      </c>
      <c r="AL154" s="115">
        <v>9.2806560000000003E-10</v>
      </c>
      <c r="AM154" s="115">
        <v>3.5155573000000002E-2</v>
      </c>
      <c r="AN154" s="115">
        <v>3.1122805E-5</v>
      </c>
      <c r="AO154" s="115">
        <v>2.9653942000000002E-4</v>
      </c>
      <c r="AP154" s="115">
        <v>1.6833332999999999E-6</v>
      </c>
      <c r="AQ154" s="115">
        <v>7.7874340000000002E-3</v>
      </c>
    </row>
    <row r="155" spans="1:43" x14ac:dyDescent="0.25">
      <c r="A155" t="s">
        <v>5770</v>
      </c>
      <c r="B155" s="115" t="s">
        <v>742</v>
      </c>
      <c r="C155" s="115">
        <v>0.18611421</v>
      </c>
      <c r="D155" s="115">
        <v>8.2968227000000005E-2</v>
      </c>
      <c r="E155" s="115">
        <v>4.7164550999999999E-2</v>
      </c>
      <c r="F155" s="115">
        <v>3.326697E-2</v>
      </c>
      <c r="G155" s="115">
        <v>2.5001984000000001E-3</v>
      </c>
      <c r="H155" s="115">
        <v>1.6531394E-3</v>
      </c>
      <c r="I155" s="115">
        <v>9.2246343000000001E-4</v>
      </c>
      <c r="J155" s="115">
        <v>1.4690165E-5</v>
      </c>
      <c r="K155" s="115">
        <v>1.8089636E-3</v>
      </c>
      <c r="L155" s="115">
        <v>1.5815004000000001E-2</v>
      </c>
      <c r="M155" s="115">
        <v>0</v>
      </c>
      <c r="N155" s="115">
        <v>0</v>
      </c>
      <c r="O155" s="52">
        <f t="shared" si="18"/>
        <v>0.61457945925925928</v>
      </c>
      <c r="P155" s="115">
        <v>4.8743334000000003</v>
      </c>
      <c r="Q155" s="115">
        <v>4.4817629999999999</v>
      </c>
      <c r="R155" s="115">
        <v>0.32252962000000002</v>
      </c>
      <c r="S155" s="115">
        <v>9.5334767000000004E-5</v>
      </c>
      <c r="T155" s="115">
        <v>1.8038273000000001E-2</v>
      </c>
      <c r="U155" s="115">
        <v>5.8091033999999996E-3</v>
      </c>
      <c r="V155" s="115">
        <v>4.6098156000000001E-2</v>
      </c>
      <c r="W155" s="115">
        <f t="shared" si="35"/>
        <v>0.15657018120475527</v>
      </c>
      <c r="X155" s="122">
        <f t="shared" si="36"/>
        <v>2.339330159953E-2</v>
      </c>
      <c r="Y155" s="122">
        <f t="shared" si="37"/>
        <v>0.12194812769052528</v>
      </c>
      <c r="Z155" s="122">
        <f t="shared" si="38"/>
        <v>1.12287519147E-2</v>
      </c>
      <c r="AA155" s="115">
        <v>1.7031362000000001E-2</v>
      </c>
      <c r="AB155" s="115">
        <v>-4.2253419000000002E-7</v>
      </c>
      <c r="AC155" s="115">
        <v>5.0004211000000002E-4</v>
      </c>
      <c r="AD155" s="115">
        <v>4.2000381999999999E-7</v>
      </c>
      <c r="AE155" s="115">
        <v>5.8520830999999997E-3</v>
      </c>
      <c r="AF155" s="115">
        <v>9.8169199000000006E-6</v>
      </c>
      <c r="AG155" s="115">
        <v>1.1142031E-2</v>
      </c>
      <c r="AH155" s="115">
        <v>1.0846028999999999E-4</v>
      </c>
      <c r="AI155" s="115">
        <v>1.5008344E-5</v>
      </c>
      <c r="AJ155" s="115">
        <v>9.0704661999999992E-6</v>
      </c>
      <c r="AK155" s="115">
        <v>1.6849328999999999E-7</v>
      </c>
      <c r="AL155" s="115">
        <v>1.5350353000000001E-9</v>
      </c>
      <c r="AM155" s="115">
        <v>0.11021979</v>
      </c>
      <c r="AN155" s="115">
        <v>3.5530571999999998E-5</v>
      </c>
      <c r="AO155" s="115">
        <v>4.1806698999999998E-4</v>
      </c>
      <c r="AP155" s="115">
        <v>4.0249146999999997E-6</v>
      </c>
      <c r="AQ155" s="115">
        <v>1.1224727E-2</v>
      </c>
    </row>
    <row r="156" spans="1:43" x14ac:dyDescent="0.25">
      <c r="A156" s="1" t="s">
        <v>840</v>
      </c>
    </row>
    <row r="157" spans="1:43" x14ac:dyDescent="0.25">
      <c r="A157" t="s">
        <v>5770</v>
      </c>
      <c r="B157" s="115" t="s">
        <v>743</v>
      </c>
      <c r="C157" s="115">
        <v>0.23699930999999999</v>
      </c>
      <c r="D157" s="115">
        <v>0.13534403</v>
      </c>
      <c r="E157" s="115">
        <v>7.6213250999999996E-2</v>
      </c>
      <c r="F157" s="115">
        <v>7.0671789000000002E-3</v>
      </c>
      <c r="G157" s="115">
        <v>-2.4441414999999998E-4</v>
      </c>
      <c r="H157" s="115">
        <v>9.5500763999999995E-4</v>
      </c>
      <c r="I157" s="115">
        <v>7.2269602999999998E-4</v>
      </c>
      <c r="J157" s="115">
        <v>4.8966858000000002E-6</v>
      </c>
      <c r="K157" s="115">
        <v>4.4279980000000002E-4</v>
      </c>
      <c r="L157" s="115">
        <v>1.6493866999999999E-2</v>
      </c>
      <c r="M157" s="115">
        <v>0</v>
      </c>
      <c r="N157" s="115">
        <v>0</v>
      </c>
      <c r="O157" s="52">
        <f t="shared" si="18"/>
        <v>1.0025483703703704</v>
      </c>
      <c r="P157" s="115">
        <v>2.6473623000000002</v>
      </c>
      <c r="Q157" s="115">
        <v>2.0803721999999998</v>
      </c>
      <c r="R157" s="115">
        <v>0.48507051000000001</v>
      </c>
      <c r="S157" s="115">
        <v>7.7239097000000002E-5</v>
      </c>
      <c r="T157" s="115">
        <v>1.77457E-2</v>
      </c>
      <c r="U157" s="115">
        <v>9.0171904999999993E-3</v>
      </c>
      <c r="V157" s="115">
        <v>5.5079484999999997E-2</v>
      </c>
      <c r="W157" s="115">
        <f>SUM(X157:Z157)</f>
        <v>9.2745563700355915E-2</v>
      </c>
      <c r="X157" s="122">
        <f>SUM(AA157:AF157)</f>
        <v>3.7527665272760004E-2</v>
      </c>
      <c r="Y157" s="122">
        <f>SUM(AG157:AO157)</f>
        <v>5.0012374557595905E-2</v>
      </c>
      <c r="Z157" s="122">
        <f>SUM(AP157:AQ157)</f>
        <v>5.2055238700000001E-3</v>
      </c>
      <c r="AA157" s="115">
        <v>2.7785679000000001E-2</v>
      </c>
      <c r="AB157" s="115">
        <v>1.2949949E-6</v>
      </c>
      <c r="AC157" s="115">
        <v>1.8277131000000001E-4</v>
      </c>
      <c r="AD157" s="115">
        <v>4.6950886000000002E-7</v>
      </c>
      <c r="AE157" s="115">
        <v>9.5417825000000001E-3</v>
      </c>
      <c r="AF157" s="115">
        <v>1.5667959000000001E-5</v>
      </c>
      <c r="AG157" s="115">
        <v>1.8170144999999999E-2</v>
      </c>
      <c r="AH157" s="115">
        <v>1.6878195000000001E-4</v>
      </c>
      <c r="AI157" s="115">
        <v>1.4160424E-5</v>
      </c>
      <c r="AJ157" s="115">
        <v>3.8592932000000004E-6</v>
      </c>
      <c r="AK157" s="115">
        <v>1.8754629E-7</v>
      </c>
      <c r="AL157" s="115">
        <v>7.6010590999999995E-10</v>
      </c>
      <c r="AM157" s="115">
        <v>3.1380358999999997E-2</v>
      </c>
      <c r="AN157" s="115">
        <v>2.3844353999999999E-5</v>
      </c>
      <c r="AO157" s="115">
        <v>2.5103623E-4</v>
      </c>
      <c r="AP157" s="115">
        <v>1.3061699999999999E-6</v>
      </c>
      <c r="AQ157" s="115">
        <v>5.2042177000000004E-3</v>
      </c>
    </row>
    <row r="158" spans="1:43" x14ac:dyDescent="0.25">
      <c r="A158" s="1" t="s">
        <v>838</v>
      </c>
    </row>
    <row r="159" spans="1:43" x14ac:dyDescent="0.25">
      <c r="A159" t="s">
        <v>5770</v>
      </c>
      <c r="B159" s="115" t="s">
        <v>744</v>
      </c>
      <c r="C159" s="115">
        <v>0.21821360000000001</v>
      </c>
      <c r="D159" s="115">
        <v>0.12932360000000001</v>
      </c>
      <c r="E159" s="115">
        <v>6.4919433999999998E-2</v>
      </c>
      <c r="F159" s="115">
        <v>9.5469331000000001E-3</v>
      </c>
      <c r="G159" s="115">
        <v>-1.5210199999999999E-4</v>
      </c>
      <c r="H159" s="115">
        <v>8.5635004999999999E-4</v>
      </c>
      <c r="I159" s="115">
        <v>4.9369023000000003E-4</v>
      </c>
      <c r="J159" s="115">
        <v>4.8875588000000001E-6</v>
      </c>
      <c r="K159" s="115">
        <v>4.7674148999999997E-4</v>
      </c>
      <c r="L159" s="115">
        <v>1.274406E-2</v>
      </c>
      <c r="M159" s="115">
        <v>0</v>
      </c>
      <c r="N159" s="115">
        <v>0</v>
      </c>
      <c r="O159" s="52">
        <f t="shared" ref="O159:O183" si="39">D159/0.135</f>
        <v>0.95795259259259258</v>
      </c>
      <c r="P159" s="115">
        <v>2.3911467000000002</v>
      </c>
      <c r="Q159" s="115">
        <v>1.9269402</v>
      </c>
      <c r="R159" s="115">
        <v>0.39613445000000003</v>
      </c>
      <c r="S159" s="115">
        <v>4.4489461000000002E-5</v>
      </c>
      <c r="T159" s="115">
        <v>1.4776968E-2</v>
      </c>
      <c r="U159" s="115">
        <v>7.3310681999999997E-3</v>
      </c>
      <c r="V159" s="115">
        <v>4.5919499000000003E-2</v>
      </c>
      <c r="W159" s="115">
        <f t="shared" ref="W159:W165" si="40">SUM(X159:Z159)</f>
        <v>8.4936343593990493E-2</v>
      </c>
      <c r="X159" s="122">
        <f t="shared" ref="X159:X165" si="41">SUM(AA159:AF159)</f>
        <v>3.4832406588950003E-2</v>
      </c>
      <c r="Y159" s="122">
        <f t="shared" ref="Y159:Y165" si="42">SUM(AG159:AO159)</f>
        <v>4.5280868696940493E-2</v>
      </c>
      <c r="Z159" s="122">
        <f t="shared" ref="Z159:Z165" si="43">SUM(AP159:AQ159)</f>
        <v>4.8230683081000002E-3</v>
      </c>
      <c r="AA159" s="115">
        <v>2.6549558000000001E-2</v>
      </c>
      <c r="AB159" s="115">
        <v>1.0228871E-6</v>
      </c>
      <c r="AC159" s="115">
        <v>1.8860869E-4</v>
      </c>
      <c r="AD159" s="115">
        <v>3.5513385000000002E-7</v>
      </c>
      <c r="AE159" s="115">
        <v>8.0801517999999992E-3</v>
      </c>
      <c r="AF159" s="115">
        <v>1.2710078E-5</v>
      </c>
      <c r="AG159" s="115">
        <v>1.7361608000000001E-2</v>
      </c>
      <c r="AH159" s="115">
        <v>1.4436941999999999E-4</v>
      </c>
      <c r="AI159" s="115">
        <v>8.1637135999999996E-6</v>
      </c>
      <c r="AJ159" s="115">
        <v>3.3877186999999998E-6</v>
      </c>
      <c r="AK159" s="115">
        <v>1.7080028999999999E-7</v>
      </c>
      <c r="AL159" s="115">
        <v>6.7235048999999997E-10</v>
      </c>
      <c r="AM159" s="115">
        <v>2.7555669000000001E-2</v>
      </c>
      <c r="AN159" s="115">
        <v>1.8993532000000001E-5</v>
      </c>
      <c r="AO159" s="115">
        <v>1.8850584E-4</v>
      </c>
      <c r="AP159" s="115">
        <v>1.2639081E-6</v>
      </c>
      <c r="AQ159" s="115">
        <v>4.8218044E-3</v>
      </c>
    </row>
    <row r="160" spans="1:43" x14ac:dyDescent="0.25">
      <c r="A160" t="s">
        <v>5770</v>
      </c>
      <c r="B160" s="115" t="s">
        <v>745</v>
      </c>
      <c r="C160" s="115">
        <v>0.24009359999999999</v>
      </c>
      <c r="D160" s="115">
        <v>0.14075356999999999</v>
      </c>
      <c r="E160" s="115">
        <v>7.1602114999999994E-2</v>
      </c>
      <c r="F160" s="115">
        <v>1.1931126E-2</v>
      </c>
      <c r="G160" s="115">
        <v>-1.8017595E-4</v>
      </c>
      <c r="H160" s="115">
        <v>9.6971063000000001E-4</v>
      </c>
      <c r="I160" s="115">
        <v>5.9844683000000003E-4</v>
      </c>
      <c r="J160" s="115">
        <v>5.3198265000000003E-6</v>
      </c>
      <c r="K160" s="115">
        <v>5.224041E-4</v>
      </c>
      <c r="L160" s="115">
        <v>1.389108E-2</v>
      </c>
      <c r="M160" s="115">
        <v>0</v>
      </c>
      <c r="N160" s="115">
        <v>0</v>
      </c>
      <c r="O160" s="52">
        <f t="shared" si="39"/>
        <v>1.042619037037037</v>
      </c>
      <c r="P160" s="115">
        <v>2.6675157999999999</v>
      </c>
      <c r="Q160" s="115">
        <v>2.1439528999999999</v>
      </c>
      <c r="R160" s="115">
        <v>0.44676166</v>
      </c>
      <c r="S160" s="115">
        <v>5.7851805000000001E-5</v>
      </c>
      <c r="T160" s="115">
        <v>1.6683686E-2</v>
      </c>
      <c r="U160" s="115">
        <v>8.2570973000000002E-3</v>
      </c>
      <c r="V160" s="115">
        <v>5.1802571999999998E-2</v>
      </c>
      <c r="W160" s="115">
        <f t="shared" si="40"/>
        <v>8.8977600704652798E-2</v>
      </c>
      <c r="X160" s="122">
        <f t="shared" si="41"/>
        <v>3.8074958352549995E-2</v>
      </c>
      <c r="Y160" s="122">
        <f t="shared" si="42"/>
        <v>4.553659537990281E-2</v>
      </c>
      <c r="Z160" s="122">
        <f t="shared" si="43"/>
        <v>5.3660469721999995E-3</v>
      </c>
      <c r="AA160" s="115">
        <v>2.8895839E-2</v>
      </c>
      <c r="AB160" s="115">
        <v>1.1374521E-6</v>
      </c>
      <c r="AC160" s="115">
        <v>2.2489038E-4</v>
      </c>
      <c r="AD160" s="115">
        <v>4.1273744999999999E-7</v>
      </c>
      <c r="AE160" s="115">
        <v>8.9383612999999994E-3</v>
      </c>
      <c r="AF160" s="115">
        <v>1.4317483E-5</v>
      </c>
      <c r="AG160" s="115">
        <v>1.8896142000000001E-2</v>
      </c>
      <c r="AH160" s="115">
        <v>1.5898379999999999E-4</v>
      </c>
      <c r="AI160" s="115">
        <v>1.1864437000000001E-5</v>
      </c>
      <c r="AJ160" s="115">
        <v>3.9457296999999999E-6</v>
      </c>
      <c r="AK160" s="115">
        <v>2.0331540000000001E-7</v>
      </c>
      <c r="AL160" s="115">
        <v>8.0380280999999996E-10</v>
      </c>
      <c r="AM160" s="115">
        <v>2.6225605999999999E-2</v>
      </c>
      <c r="AN160" s="115">
        <v>2.1471464000000001E-5</v>
      </c>
      <c r="AO160" s="115">
        <v>2.1837783E-4</v>
      </c>
      <c r="AP160" s="115">
        <v>1.3672722E-6</v>
      </c>
      <c r="AQ160" s="115">
        <v>5.3646796999999996E-3</v>
      </c>
    </row>
    <row r="161" spans="1:43" x14ac:dyDescent="0.25">
      <c r="A161" t="s">
        <v>5770</v>
      </c>
      <c r="B161" s="115" t="s">
        <v>746</v>
      </c>
      <c r="C161" s="115">
        <v>0.23390501999999999</v>
      </c>
      <c r="D161" s="115">
        <v>0.12993447999999999</v>
      </c>
      <c r="E161" s="115">
        <v>8.0824385999999998E-2</v>
      </c>
      <c r="F161" s="115">
        <v>2.2032318999999998E-3</v>
      </c>
      <c r="G161" s="115">
        <v>-3.0865234999999998E-4</v>
      </c>
      <c r="H161" s="115">
        <v>9.4030464999999999E-4</v>
      </c>
      <c r="I161" s="115">
        <v>8.4694523000000005E-4</v>
      </c>
      <c r="J161" s="115">
        <v>4.4735451000000002E-6</v>
      </c>
      <c r="K161" s="115">
        <v>3.6319549999999998E-4</v>
      </c>
      <c r="L161" s="115">
        <v>1.9096653000000002E-2</v>
      </c>
      <c r="M161" s="115">
        <v>0</v>
      </c>
      <c r="N161" s="115">
        <v>0</v>
      </c>
      <c r="O161" s="52">
        <f t="shared" si="39"/>
        <v>0.96247762962962946</v>
      </c>
      <c r="P161" s="115">
        <v>2.6272088</v>
      </c>
      <c r="Q161" s="115">
        <v>2.0167913999999998</v>
      </c>
      <c r="R161" s="115">
        <v>0.52337935999999996</v>
      </c>
      <c r="S161" s="115">
        <v>9.6626388000000001E-5</v>
      </c>
      <c r="T161" s="115">
        <v>1.8807714E-2</v>
      </c>
      <c r="U161" s="115">
        <v>9.7772837000000001E-3</v>
      </c>
      <c r="V161" s="115">
        <v>5.8356397999999997E-2</v>
      </c>
      <c r="W161" s="115">
        <f t="shared" si="40"/>
        <v>9.6513528886139038E-2</v>
      </c>
      <c r="X161" s="122">
        <f t="shared" si="41"/>
        <v>3.6980373492060008E-2</v>
      </c>
      <c r="Y161" s="122">
        <f t="shared" si="42"/>
        <v>5.4488154726279027E-2</v>
      </c>
      <c r="Z161" s="122">
        <f t="shared" si="43"/>
        <v>5.0450006678000002E-3</v>
      </c>
      <c r="AA161" s="115">
        <v>2.6675520000000001E-2</v>
      </c>
      <c r="AB161" s="115">
        <v>1.4525378E-6</v>
      </c>
      <c r="AC161" s="115">
        <v>1.4065224E-4</v>
      </c>
      <c r="AD161" s="115">
        <v>5.2628026000000001E-7</v>
      </c>
      <c r="AE161" s="115">
        <v>1.0145204E-2</v>
      </c>
      <c r="AF161" s="115">
        <v>1.7018433999999999E-5</v>
      </c>
      <c r="AG161" s="115">
        <v>1.7444148999999999E-2</v>
      </c>
      <c r="AH161" s="115">
        <v>1.7858009000000001E-4</v>
      </c>
      <c r="AI161" s="115">
        <v>1.6456412E-5</v>
      </c>
      <c r="AJ161" s="115">
        <v>3.7728567E-6</v>
      </c>
      <c r="AK161" s="115">
        <v>1.7177717E-7</v>
      </c>
      <c r="AL161" s="115">
        <v>7.1640901999999999E-10</v>
      </c>
      <c r="AM161" s="115">
        <v>3.6535112000000002E-2</v>
      </c>
      <c r="AN161" s="115">
        <v>2.6217244000000001E-5</v>
      </c>
      <c r="AO161" s="115">
        <v>2.8369463E-4</v>
      </c>
      <c r="AP161" s="115">
        <v>1.2450678E-6</v>
      </c>
      <c r="AQ161" s="115">
        <v>5.0437555999999998E-3</v>
      </c>
    </row>
    <row r="162" spans="1:43" x14ac:dyDescent="0.25">
      <c r="A162" t="s">
        <v>5770</v>
      </c>
      <c r="B162" s="115" t="s">
        <v>747</v>
      </c>
      <c r="C162" s="115">
        <v>0.17583795999999999</v>
      </c>
      <c r="D162" s="115">
        <v>0.10677151</v>
      </c>
      <c r="E162" s="115">
        <v>5.4671349000000001E-2</v>
      </c>
      <c r="F162" s="115">
        <v>5.3561107000000001E-4</v>
      </c>
      <c r="G162" s="115">
        <v>-1.7394850999999999E-4</v>
      </c>
      <c r="H162" s="115">
        <v>7.1903484000000002E-4</v>
      </c>
      <c r="I162" s="115">
        <v>4.2128580999999999E-4</v>
      </c>
      <c r="J162" s="115">
        <v>3.6791458000000002E-6</v>
      </c>
      <c r="K162" s="115">
        <v>2.8552644000000001E-4</v>
      </c>
      <c r="L162" s="115">
        <v>1.2603904000000001E-2</v>
      </c>
      <c r="M162" s="115">
        <v>0</v>
      </c>
      <c r="N162" s="115">
        <v>0</v>
      </c>
      <c r="O162" s="52">
        <f t="shared" si="39"/>
        <v>0.79090007407407403</v>
      </c>
      <c r="P162" s="115">
        <v>2.2127365000000001</v>
      </c>
      <c r="Q162" s="115">
        <v>1.6970973</v>
      </c>
      <c r="R162" s="115">
        <v>0.44167168000000001</v>
      </c>
      <c r="S162" s="115">
        <v>3.5261079999999999E-5</v>
      </c>
      <c r="T162" s="115">
        <v>1.5571056999999999E-2</v>
      </c>
      <c r="U162" s="115">
        <v>8.2493788999999998E-3</v>
      </c>
      <c r="V162" s="115">
        <v>5.0111844000000003E-2</v>
      </c>
      <c r="W162" s="115">
        <f t="shared" si="40"/>
        <v>6.8367361741835553E-2</v>
      </c>
      <c r="X162" s="122">
        <f t="shared" si="41"/>
        <v>2.8944692677489999E-2</v>
      </c>
      <c r="Y162" s="122">
        <f t="shared" si="42"/>
        <v>3.5175982319285551E-2</v>
      </c>
      <c r="Z162" s="122">
        <f t="shared" si="43"/>
        <v>4.2466867450599993E-3</v>
      </c>
      <c r="AA162" s="115">
        <v>2.1920347E-2</v>
      </c>
      <c r="AB162" s="115">
        <v>9.3937842999999995E-7</v>
      </c>
      <c r="AC162" s="115">
        <v>1.5653904999999999E-4</v>
      </c>
      <c r="AD162" s="115">
        <v>3.4677405999999998E-7</v>
      </c>
      <c r="AE162" s="115">
        <v>6.8522716999999999E-3</v>
      </c>
      <c r="AF162" s="115">
        <v>1.4248775E-5</v>
      </c>
      <c r="AG162" s="115">
        <v>1.4334370000000001E-2</v>
      </c>
      <c r="AH162" s="115">
        <v>1.2092835E-4</v>
      </c>
      <c r="AI162" s="115">
        <v>5.2806664000000002E-6</v>
      </c>
      <c r="AJ162" s="115">
        <v>2.9820485000000002E-6</v>
      </c>
      <c r="AK162" s="115">
        <v>1.5067521000000001E-7</v>
      </c>
      <c r="AL162" s="115">
        <v>5.7317555000000001E-10</v>
      </c>
      <c r="AM162" s="115">
        <v>2.0528637999999998E-2</v>
      </c>
      <c r="AN162" s="115">
        <v>1.7345166000000002E-5</v>
      </c>
      <c r="AO162" s="115">
        <v>1.6628684E-4</v>
      </c>
      <c r="AP162" s="115">
        <v>8.1324505999999998E-7</v>
      </c>
      <c r="AQ162" s="115">
        <v>4.2458734999999996E-3</v>
      </c>
    </row>
    <row r="163" spans="1:43" x14ac:dyDescent="0.25">
      <c r="A163" t="s">
        <v>5770</v>
      </c>
      <c r="B163" s="115" t="s">
        <v>1048</v>
      </c>
      <c r="C163" s="115">
        <v>0.21930187000000001</v>
      </c>
      <c r="D163" s="115">
        <v>0.12752248999999999</v>
      </c>
      <c r="E163" s="115">
        <v>7.0212766999999995E-2</v>
      </c>
      <c r="F163" s="115">
        <v>6.4469962999999996E-3</v>
      </c>
      <c r="G163" s="115">
        <v>-2.2803499999999999E-4</v>
      </c>
      <c r="H163" s="115">
        <v>7.9803779000000002E-4</v>
      </c>
      <c r="I163" s="115">
        <v>5.2881176999999998E-4</v>
      </c>
      <c r="J163" s="115">
        <v>4.1005003999999997E-6</v>
      </c>
      <c r="K163" s="115">
        <v>3.4540401999999998E-4</v>
      </c>
      <c r="L163" s="115">
        <v>1.3671297000000001E-2</v>
      </c>
      <c r="M163" s="115">
        <v>0</v>
      </c>
      <c r="N163" s="115">
        <v>0</v>
      </c>
      <c r="O163" s="52">
        <f t="shared" si="39"/>
        <v>0.94461103703703686</v>
      </c>
      <c r="P163" s="115">
        <v>2.2634050999999999</v>
      </c>
      <c r="Q163" s="115">
        <v>1.8003305999999999</v>
      </c>
      <c r="R163" s="115">
        <v>0.39604887</v>
      </c>
      <c r="S163" s="115">
        <v>4.9913812999999999E-5</v>
      </c>
      <c r="T163" s="115">
        <v>1.4340037E-2</v>
      </c>
      <c r="U163" s="115">
        <v>7.3549104999999998E-3</v>
      </c>
      <c r="V163" s="115">
        <v>4.5280798999999997E-2</v>
      </c>
      <c r="W163" s="115">
        <f t="shared" si="40"/>
        <v>7.7420243028535604E-2</v>
      </c>
      <c r="X163" s="122">
        <f t="shared" si="41"/>
        <v>3.5120676143940002E-2</v>
      </c>
      <c r="Y163" s="122">
        <f t="shared" si="42"/>
        <v>3.779482348237561E-2</v>
      </c>
      <c r="Z163" s="122">
        <f t="shared" si="43"/>
        <v>4.5047434022199998E-3</v>
      </c>
      <c r="AA163" s="115">
        <v>2.6179635E-2</v>
      </c>
      <c r="AB163" s="115">
        <v>1.0640242E-6</v>
      </c>
      <c r="AC163" s="115">
        <v>1.7877497000000001E-4</v>
      </c>
      <c r="AD163" s="115">
        <v>4.1529674E-7</v>
      </c>
      <c r="AE163" s="115">
        <v>8.7480221000000007E-3</v>
      </c>
      <c r="AF163" s="115">
        <v>1.2764753E-5</v>
      </c>
      <c r="AG163" s="115">
        <v>1.7119774000000001E-2</v>
      </c>
      <c r="AH163" s="115">
        <v>1.5573124999999999E-4</v>
      </c>
      <c r="AI163" s="115">
        <v>9.4464803000000002E-6</v>
      </c>
      <c r="AJ163" s="115">
        <v>3.3600266999999999E-6</v>
      </c>
      <c r="AK163" s="115">
        <v>1.7627918E-7</v>
      </c>
      <c r="AL163" s="115">
        <v>6.8619560999999995E-10</v>
      </c>
      <c r="AM163" s="115">
        <v>2.02927E-2</v>
      </c>
      <c r="AN163" s="115">
        <v>1.8792679999999999E-5</v>
      </c>
      <c r="AO163" s="115">
        <v>1.9484208000000001E-4</v>
      </c>
      <c r="AP163" s="115">
        <v>9.6120222000000001E-7</v>
      </c>
      <c r="AQ163" s="115">
        <v>4.5037821999999996E-3</v>
      </c>
    </row>
    <row r="164" spans="1:43" x14ac:dyDescent="0.25">
      <c r="A164" t="s">
        <v>5770</v>
      </c>
      <c r="B164" s="115" t="s">
        <v>1049</v>
      </c>
      <c r="C164" s="115">
        <v>0.20349422</v>
      </c>
      <c r="D164" s="115">
        <v>0.10969665000000001</v>
      </c>
      <c r="E164" s="115">
        <v>7.5649801000000003E-2</v>
      </c>
      <c r="F164" s="115">
        <v>1.8527789999999999E-3</v>
      </c>
      <c r="G164" s="115">
        <v>-4.321142E-4</v>
      </c>
      <c r="H164" s="115">
        <v>7.2612486999999997E-4</v>
      </c>
      <c r="I164" s="115">
        <v>5.9408460999999999E-4</v>
      </c>
      <c r="J164" s="115">
        <v>2.5921726000000001E-6</v>
      </c>
      <c r="K164" s="115">
        <v>6.5035842999999996E-5</v>
      </c>
      <c r="L164" s="115">
        <v>1.5339271999999999E-2</v>
      </c>
      <c r="M164" s="115">
        <v>0</v>
      </c>
      <c r="N164" s="115">
        <v>0</v>
      </c>
      <c r="O164" s="52">
        <f t="shared" si="39"/>
        <v>0.81256777777777778</v>
      </c>
      <c r="P164" s="115">
        <v>1.9180126</v>
      </c>
      <c r="Q164" s="115">
        <v>1.3735047</v>
      </c>
      <c r="R164" s="115">
        <v>0.46888881999999998</v>
      </c>
      <c r="S164" s="115">
        <v>5.9536037999999998E-5</v>
      </c>
      <c r="T164" s="115">
        <v>1.5869765000000001E-2</v>
      </c>
      <c r="U164" s="115">
        <v>8.8782891000000006E-3</v>
      </c>
      <c r="V164" s="115">
        <v>5.0811466E-2</v>
      </c>
      <c r="W164" s="115">
        <f t="shared" si="40"/>
        <v>4.9966736605988514E-2</v>
      </c>
      <c r="X164" s="122">
        <f t="shared" si="41"/>
        <v>3.2193868193479996E-2</v>
      </c>
      <c r="Y164" s="122">
        <f t="shared" si="42"/>
        <v>1.4338754939758518E-2</v>
      </c>
      <c r="Z164" s="122">
        <f t="shared" si="43"/>
        <v>3.4341134727500001E-3</v>
      </c>
      <c r="AA164" s="115">
        <v>2.2520470000000001E-2</v>
      </c>
      <c r="AB164" s="115">
        <v>1.3744562000000001E-6</v>
      </c>
      <c r="AC164" s="115">
        <v>1.3850502999999999E-4</v>
      </c>
      <c r="AD164" s="115">
        <v>5.4755428000000002E-7</v>
      </c>
      <c r="AE164" s="115">
        <v>9.5175581999999998E-3</v>
      </c>
      <c r="AF164" s="115">
        <v>1.5412953000000001E-5</v>
      </c>
      <c r="AG164" s="115">
        <v>1.4726830999999999E-2</v>
      </c>
      <c r="AH164" s="115">
        <v>1.6651013E-4</v>
      </c>
      <c r="AI164" s="115">
        <v>8.8472493999999994E-6</v>
      </c>
      <c r="AJ164" s="115">
        <v>3.0620957999999999E-6</v>
      </c>
      <c r="AK164" s="115">
        <v>1.7846719000000001E-7</v>
      </c>
      <c r="AL164" s="115">
        <v>6.7536852000000004E-10</v>
      </c>
      <c r="AM164" s="115">
        <v>-7.8655436000000004E-4</v>
      </c>
      <c r="AN164" s="115">
        <v>1.9799602000000001E-5</v>
      </c>
      <c r="AO164" s="115">
        <v>2.0008008E-4</v>
      </c>
      <c r="AP164" s="115">
        <v>3.9797274999999998E-7</v>
      </c>
      <c r="AQ164" s="115">
        <v>3.4337155000000001E-3</v>
      </c>
    </row>
    <row r="165" spans="1:43" x14ac:dyDescent="0.25">
      <c r="A165" t="s">
        <v>5770</v>
      </c>
      <c r="B165" s="115" t="s">
        <v>1050</v>
      </c>
      <c r="C165" s="115">
        <v>0.22115944000000001</v>
      </c>
      <c r="D165" s="115">
        <v>0.13561970000000001</v>
      </c>
      <c r="E165" s="115">
        <v>6.5907896999999993E-2</v>
      </c>
      <c r="F165" s="115">
        <v>4.3330221999999998E-3</v>
      </c>
      <c r="G165" s="115">
        <v>-1.9602659000000001E-6</v>
      </c>
      <c r="H165" s="115">
        <v>7.3030953E-4</v>
      </c>
      <c r="I165" s="115">
        <v>4.4837251000000002E-4</v>
      </c>
      <c r="J165" s="115">
        <v>3.7534952000000001E-6</v>
      </c>
      <c r="K165" s="115">
        <v>3.1523863E-4</v>
      </c>
      <c r="L165" s="115">
        <v>1.38031E-2</v>
      </c>
      <c r="M165" s="115">
        <v>0</v>
      </c>
      <c r="N165" s="115">
        <v>0</v>
      </c>
      <c r="O165" s="52">
        <f t="shared" si="39"/>
        <v>1.0045903703703705</v>
      </c>
      <c r="P165" s="115">
        <v>2.5689617</v>
      </c>
      <c r="Q165" s="115">
        <v>2.0033194000000001</v>
      </c>
      <c r="R165" s="115">
        <v>0.48474966000000003</v>
      </c>
      <c r="S165" s="115">
        <v>3.7264351999999997E-5</v>
      </c>
      <c r="T165" s="115">
        <v>1.6789056E-2</v>
      </c>
      <c r="U165" s="115">
        <v>8.8669335999999998E-3</v>
      </c>
      <c r="V165" s="115">
        <v>5.5199410999999997E-2</v>
      </c>
      <c r="W165" s="115">
        <f t="shared" si="40"/>
        <v>0.13014535492028248</v>
      </c>
      <c r="X165" s="122">
        <f t="shared" si="41"/>
        <v>3.5978400179559999E-2</v>
      </c>
      <c r="Y165" s="122">
        <f t="shared" si="42"/>
        <v>8.9154742203082477E-2</v>
      </c>
      <c r="Z165" s="122">
        <f t="shared" si="43"/>
        <v>5.0122125376400005E-3</v>
      </c>
      <c r="AA165" s="115">
        <v>2.7842542000000001E-2</v>
      </c>
      <c r="AB165" s="115">
        <v>9.2301376999999997E-7</v>
      </c>
      <c r="AC165" s="115">
        <v>1.1977776E-4</v>
      </c>
      <c r="AD165" s="115">
        <v>2.3107779000000001E-7</v>
      </c>
      <c r="AE165" s="115">
        <v>7.9996258000000001E-3</v>
      </c>
      <c r="AF165" s="115">
        <v>1.5300528E-5</v>
      </c>
      <c r="AG165" s="115">
        <v>1.8206902000000001E-2</v>
      </c>
      <c r="AH165" s="115">
        <v>1.4816174999999999E-4</v>
      </c>
      <c r="AI165" s="115">
        <v>5.4754112000000001E-6</v>
      </c>
      <c r="AJ165" s="115">
        <v>3.2240313E-6</v>
      </c>
      <c r="AK165" s="115">
        <v>1.0528518E-7</v>
      </c>
      <c r="AL165" s="115">
        <v>4.3240247000000002E-10</v>
      </c>
      <c r="AM165" s="115">
        <v>7.0590897E-2</v>
      </c>
      <c r="AN165" s="115">
        <v>1.7686842999999999E-5</v>
      </c>
      <c r="AO165" s="115">
        <v>1.8228944999999999E-4</v>
      </c>
      <c r="AP165" s="115">
        <v>9.2693764000000003E-7</v>
      </c>
      <c r="AQ165" s="115">
        <v>5.0112856000000001E-3</v>
      </c>
    </row>
    <row r="166" spans="1:43" x14ac:dyDescent="0.25">
      <c r="A166" s="1" t="s">
        <v>839</v>
      </c>
    </row>
    <row r="167" spans="1:43" x14ac:dyDescent="0.25">
      <c r="A167" t="s">
        <v>5770</v>
      </c>
      <c r="B167" s="115" t="s">
        <v>1051</v>
      </c>
      <c r="C167" s="115">
        <v>5.9463585000000003E-3</v>
      </c>
      <c r="D167" s="115">
        <v>2.4948727000000002E-3</v>
      </c>
      <c r="E167" s="115">
        <v>8.0371170000000005E-4</v>
      </c>
      <c r="F167" s="115">
        <v>6.8905296000000002E-6</v>
      </c>
      <c r="G167" s="115">
        <v>9.7298610999999997E-6</v>
      </c>
      <c r="H167" s="115">
        <v>1.1019087999999999E-4</v>
      </c>
      <c r="I167" s="115">
        <v>1.4816507000000001E-4</v>
      </c>
      <c r="J167" s="115">
        <v>3.4203486999999998E-7</v>
      </c>
      <c r="K167" s="115">
        <v>1.6372415E-5</v>
      </c>
      <c r="L167" s="115">
        <v>2.3560832999999998E-3</v>
      </c>
      <c r="M167" s="115">
        <v>0</v>
      </c>
      <c r="N167" s="115">
        <v>0</v>
      </c>
      <c r="O167" s="52">
        <f t="shared" si="39"/>
        <v>1.8480538518518518E-2</v>
      </c>
      <c r="P167" s="115">
        <v>0.30174468999999998</v>
      </c>
      <c r="Q167" s="115">
        <v>0.25353328000000003</v>
      </c>
      <c r="R167" s="115">
        <v>4.1342267000000002E-2</v>
      </c>
      <c r="S167" s="115">
        <v>2.3511285000000001E-7</v>
      </c>
      <c r="T167" s="115">
        <v>1.3895254000000001E-3</v>
      </c>
      <c r="U167" s="115">
        <v>7.6981344999999999E-4</v>
      </c>
      <c r="V167" s="115">
        <v>4.7095651000000002E-3</v>
      </c>
      <c r="W167" s="115">
        <f t="shared" ref="W167:W174" si="44">SUM(X167:Z167)</f>
        <v>1.6981137952808731E-3</v>
      </c>
      <c r="X167" s="122">
        <f t="shared" ref="X167:X174" si="45">SUM(AA167:AF167)</f>
        <v>7.0575259174200005E-4</v>
      </c>
      <c r="Y167" s="122">
        <f t="shared" ref="Y167:Y174" si="46">SUM(AG167:AO167)</f>
        <v>3.5822262368287298E-4</v>
      </c>
      <c r="Z167" s="122">
        <f t="shared" ref="Z167:Z174" si="47">SUM(AP167:AQ167)</f>
        <v>6.3413857985599993E-4</v>
      </c>
      <c r="AA167" s="115">
        <v>5.1226823999999998E-4</v>
      </c>
      <c r="AB167" s="115">
        <v>1.1832035E-7</v>
      </c>
      <c r="AC167" s="115">
        <v>9.7052611999999999E-6</v>
      </c>
      <c r="AD167" s="115">
        <v>9.7753191999999997E-8</v>
      </c>
      <c r="AE167" s="115">
        <v>1.8224124E-4</v>
      </c>
      <c r="AF167" s="115">
        <v>1.321777E-6</v>
      </c>
      <c r="AG167" s="115">
        <v>3.3528330000000002E-4</v>
      </c>
      <c r="AH167" s="115">
        <v>1.1989328E-6</v>
      </c>
      <c r="AI167" s="115">
        <v>3.3270281E-8</v>
      </c>
      <c r="AJ167" s="115">
        <v>6.9692215999999997E-7</v>
      </c>
      <c r="AK167" s="115">
        <v>9.4324390000000007E-9</v>
      </c>
      <c r="AL167" s="115">
        <v>4.3502873000000003E-11</v>
      </c>
      <c r="AM167" s="115">
        <v>1.8016701999999999E-6</v>
      </c>
      <c r="AN167" s="115">
        <v>1.6264533E-6</v>
      </c>
      <c r="AO167" s="115">
        <v>1.7572598999999999E-5</v>
      </c>
      <c r="AP167" s="115">
        <v>5.1439856000000003E-8</v>
      </c>
      <c r="AQ167" s="115">
        <v>6.3408713999999996E-4</v>
      </c>
    </row>
    <row r="168" spans="1:43" x14ac:dyDescent="0.25">
      <c r="A168" t="s">
        <v>5770</v>
      </c>
      <c r="B168" s="115" t="s">
        <v>1052</v>
      </c>
      <c r="C168" s="115">
        <v>2.4885608000000001</v>
      </c>
      <c r="D168" s="115">
        <v>1.4943176</v>
      </c>
      <c r="E168" s="115">
        <v>0.74679070999999997</v>
      </c>
      <c r="F168" s="115">
        <v>5.7368719999999998E-2</v>
      </c>
      <c r="G168" s="115">
        <v>-1.8073398999999999E-3</v>
      </c>
      <c r="H168" s="115">
        <v>1.0417381999999999E-2</v>
      </c>
      <c r="I168" s="115">
        <v>8.5467973000000006E-3</v>
      </c>
      <c r="J168" s="115">
        <v>9.3265521999999997E-5</v>
      </c>
      <c r="K168" s="115">
        <v>5.5389217000000003E-3</v>
      </c>
      <c r="L168" s="115">
        <v>0.16729474999999999</v>
      </c>
      <c r="M168" s="115">
        <v>0</v>
      </c>
      <c r="N168" s="115">
        <v>0</v>
      </c>
      <c r="O168" s="52">
        <f t="shared" si="39"/>
        <v>11.069019259259258</v>
      </c>
      <c r="P168" s="115">
        <v>50.955379999999998</v>
      </c>
      <c r="Q168" s="115">
        <v>41.950757000000003</v>
      </c>
      <c r="R168" s="115">
        <v>7.7097644000000001</v>
      </c>
      <c r="S168" s="115">
        <v>7.7879934999999995E-4</v>
      </c>
      <c r="T168" s="115">
        <v>0.26515161999999998</v>
      </c>
      <c r="U168" s="115">
        <v>0.13923186000000001</v>
      </c>
      <c r="V168" s="115">
        <v>0.88969602999999997</v>
      </c>
      <c r="W168" s="115">
        <f t="shared" si="44"/>
        <v>0.95381138927674247</v>
      </c>
      <c r="X168" s="122">
        <f t="shared" si="45"/>
        <v>0.40412606193140005</v>
      </c>
      <c r="Y168" s="122">
        <f t="shared" si="46"/>
        <v>0.44464447465134238</v>
      </c>
      <c r="Z168" s="122">
        <f t="shared" si="47"/>
        <v>0.105040852694</v>
      </c>
      <c r="AA168" s="115">
        <v>0.30678802999999999</v>
      </c>
      <c r="AB168" s="115">
        <v>2.1157593999999999E-5</v>
      </c>
      <c r="AC168" s="115">
        <v>2.3071398E-3</v>
      </c>
      <c r="AD168" s="115">
        <v>5.5128274000000003E-6</v>
      </c>
      <c r="AE168" s="115">
        <v>9.4752059E-2</v>
      </c>
      <c r="AF168" s="115">
        <v>2.5216270999999998E-4</v>
      </c>
      <c r="AG168" s="115">
        <v>0.20064256999999999</v>
      </c>
      <c r="AH168" s="115">
        <v>1.6440819E-3</v>
      </c>
      <c r="AI168" s="115">
        <v>1.3792367999999999E-4</v>
      </c>
      <c r="AJ168" s="115">
        <v>6.4201625E-5</v>
      </c>
      <c r="AK168" s="115">
        <v>2.1270502000000001E-6</v>
      </c>
      <c r="AL168" s="115">
        <v>8.7161424000000008E-9</v>
      </c>
      <c r="AM168" s="115">
        <v>0.23907234999999999</v>
      </c>
      <c r="AN168" s="115">
        <v>2.9287238000000001E-4</v>
      </c>
      <c r="AO168" s="115">
        <v>2.7883393E-3</v>
      </c>
      <c r="AP168" s="115">
        <v>1.7682694E-5</v>
      </c>
      <c r="AQ168" s="115">
        <v>0.10502317</v>
      </c>
    </row>
    <row r="169" spans="1:43" x14ac:dyDescent="0.25">
      <c r="A169" t="s">
        <v>5770</v>
      </c>
      <c r="B169" s="115" t="s">
        <v>1053</v>
      </c>
      <c r="C169" s="115">
        <v>2.5094894000000001</v>
      </c>
      <c r="D169" s="115">
        <v>0.88877693999999996</v>
      </c>
      <c r="E169" s="115">
        <v>0.31859282</v>
      </c>
      <c r="F169" s="115">
        <v>3.1656051999999998E-3</v>
      </c>
      <c r="G169" s="115">
        <v>4.2787195E-3</v>
      </c>
      <c r="H169" s="115">
        <v>3.9462327999999998E-2</v>
      </c>
      <c r="I169" s="115">
        <v>7.1860690000000005E-2</v>
      </c>
      <c r="J169" s="115">
        <v>9.3279742999999998E-5</v>
      </c>
      <c r="K169" s="115">
        <v>4.0393000999999996E-3</v>
      </c>
      <c r="L169" s="115">
        <v>1.1792197</v>
      </c>
      <c r="M169" s="115">
        <v>0</v>
      </c>
      <c r="N169" s="115">
        <v>0</v>
      </c>
      <c r="O169" s="52">
        <f t="shared" si="39"/>
        <v>6.5835328888888878</v>
      </c>
      <c r="P169" s="115">
        <v>95.056746000000004</v>
      </c>
      <c r="Q169" s="115">
        <v>93.530010000000004</v>
      </c>
      <c r="R169" s="115">
        <v>1.2918057999999999</v>
      </c>
      <c r="S169" s="115">
        <v>1.0413580999999999E-4</v>
      </c>
      <c r="T169" s="115">
        <v>4.8053240999999997E-2</v>
      </c>
      <c r="U169" s="115">
        <v>2.1255152999999999E-2</v>
      </c>
      <c r="V169" s="115">
        <v>0.16551784999999999</v>
      </c>
      <c r="W169" s="115">
        <f t="shared" si="44"/>
        <v>0.62261206246004097</v>
      </c>
      <c r="X169" s="122">
        <f t="shared" si="45"/>
        <v>0.26012030154900001</v>
      </c>
      <c r="Y169" s="122">
        <f t="shared" si="46"/>
        <v>0.12869617504804098</v>
      </c>
      <c r="Z169" s="122">
        <f t="shared" si="47"/>
        <v>0.23379558586300001</v>
      </c>
      <c r="AA169" s="115">
        <v>0.18249393</v>
      </c>
      <c r="AB169" s="115">
        <v>5.1364194999999998E-5</v>
      </c>
      <c r="AC169" s="115">
        <v>2.8017716E-3</v>
      </c>
      <c r="AD169" s="115">
        <v>4.4739846000000001E-5</v>
      </c>
      <c r="AE169" s="115">
        <v>7.4687397000000003E-2</v>
      </c>
      <c r="AF169" s="115">
        <v>4.1098908000000002E-5</v>
      </c>
      <c r="AG169" s="115">
        <v>0.11944391</v>
      </c>
      <c r="AH169" s="115">
        <v>4.6324512E-4</v>
      </c>
      <c r="AI169" s="115">
        <v>1.5186697E-5</v>
      </c>
      <c r="AJ169" s="115">
        <v>2.9310761000000003E-4</v>
      </c>
      <c r="AK169" s="115">
        <v>3.3056209000000002E-6</v>
      </c>
      <c r="AL169" s="115">
        <v>1.6052140999999999E-8</v>
      </c>
      <c r="AM169" s="115">
        <v>9.9581788000000003E-5</v>
      </c>
      <c r="AN169" s="115">
        <v>4.5862236000000003E-4</v>
      </c>
      <c r="AO169" s="115">
        <v>7.9191998000000003E-3</v>
      </c>
      <c r="AP169" s="115">
        <v>1.1025862999999999E-5</v>
      </c>
      <c r="AQ169" s="115">
        <v>0.23378456</v>
      </c>
    </row>
    <row r="170" spans="1:43" x14ac:dyDescent="0.25">
      <c r="A170" t="s">
        <v>5770</v>
      </c>
      <c r="B170" s="115" t="s">
        <v>1054</v>
      </c>
      <c r="C170" s="115">
        <v>0.25568860999999998</v>
      </c>
      <c r="D170" s="115">
        <v>0.14702390000000001</v>
      </c>
      <c r="E170" s="115">
        <v>7.9742935000000001E-2</v>
      </c>
      <c r="F170" s="115">
        <v>7.2198163000000001E-3</v>
      </c>
      <c r="G170" s="115">
        <v>-2.2651288000000001E-4</v>
      </c>
      <c r="H170" s="115">
        <v>1.2950056999999999E-3</v>
      </c>
      <c r="I170" s="115">
        <v>9.1847764000000005E-4</v>
      </c>
      <c r="J170" s="115">
        <v>7.2425123999999998E-6</v>
      </c>
      <c r="K170" s="115">
        <v>5.2791317000000005E-4</v>
      </c>
      <c r="L170" s="115">
        <v>1.9179827E-2</v>
      </c>
      <c r="M170" s="115">
        <v>0</v>
      </c>
      <c r="N170" s="115">
        <v>0</v>
      </c>
      <c r="O170" s="52">
        <f t="shared" si="39"/>
        <v>1.0890659259259259</v>
      </c>
      <c r="P170" s="115">
        <v>3.9517562000000002</v>
      </c>
      <c r="Q170" s="115">
        <v>3.0293654000000001</v>
      </c>
      <c r="R170" s="115">
        <v>0.78984387</v>
      </c>
      <c r="S170" s="115">
        <v>7.9344645000000002E-5</v>
      </c>
      <c r="T170" s="115">
        <v>2.7966437E-2</v>
      </c>
      <c r="U170" s="115">
        <v>1.4725452999999999E-2</v>
      </c>
      <c r="V170" s="115">
        <v>8.9775617000000002E-2</v>
      </c>
      <c r="W170" s="115">
        <f t="shared" si="44"/>
        <v>0.10044751217761642</v>
      </c>
      <c r="X170" s="122">
        <f t="shared" si="45"/>
        <v>4.0588854361910003E-2</v>
      </c>
      <c r="Y170" s="122">
        <f t="shared" si="46"/>
        <v>5.2275913629106427E-2</v>
      </c>
      <c r="Z170" s="122">
        <f t="shared" si="47"/>
        <v>7.5827441866E-3</v>
      </c>
      <c r="AA170" s="115">
        <v>3.0183774999999999E-2</v>
      </c>
      <c r="AB170" s="115">
        <v>1.6301848999999999E-6</v>
      </c>
      <c r="AC170" s="115">
        <v>2.2438022000000001E-4</v>
      </c>
      <c r="AD170" s="115">
        <v>6.4618800999999997E-7</v>
      </c>
      <c r="AE170" s="115">
        <v>1.0153002E-2</v>
      </c>
      <c r="AF170" s="115">
        <v>2.5420769000000001E-5</v>
      </c>
      <c r="AG170" s="115">
        <v>1.9739392000000001E-2</v>
      </c>
      <c r="AH170" s="115">
        <v>1.7530468999999999E-4</v>
      </c>
      <c r="AI170" s="115">
        <v>1.4501719000000001E-5</v>
      </c>
      <c r="AJ170" s="115">
        <v>5.4380849000000004E-6</v>
      </c>
      <c r="AK170" s="115">
        <v>2.2007353E-7</v>
      </c>
      <c r="AL170" s="115">
        <v>9.0067642999999995E-10</v>
      </c>
      <c r="AM170" s="115">
        <v>3.2020293999999998E-2</v>
      </c>
      <c r="AN170" s="115">
        <v>3.0785270999999999E-5</v>
      </c>
      <c r="AO170" s="115">
        <v>2.8997689000000002E-4</v>
      </c>
      <c r="AP170" s="115">
        <v>1.5957865999999999E-6</v>
      </c>
      <c r="AQ170" s="115">
        <v>7.5811484000000004E-3</v>
      </c>
    </row>
    <row r="171" spans="1:43" x14ac:dyDescent="0.25">
      <c r="A171" t="s">
        <v>5770</v>
      </c>
      <c r="B171" s="115" t="s">
        <v>1055</v>
      </c>
      <c r="C171" s="115">
        <v>0.27013609</v>
      </c>
      <c r="D171" s="115">
        <v>0.15548269000000001</v>
      </c>
      <c r="E171" s="115">
        <v>8.4229252000000004E-2</v>
      </c>
      <c r="F171" s="115">
        <v>7.6434396999999999E-3</v>
      </c>
      <c r="G171" s="115">
        <v>-2.3832009999999999E-4</v>
      </c>
      <c r="H171" s="115">
        <v>1.3271152000000001E-3</v>
      </c>
      <c r="I171" s="115">
        <v>9.6482922000000004E-4</v>
      </c>
      <c r="J171" s="115">
        <v>7.4806368999999996E-6</v>
      </c>
      <c r="K171" s="115">
        <v>5.5014631999999997E-4</v>
      </c>
      <c r="L171" s="115">
        <v>2.0169459000000001E-2</v>
      </c>
      <c r="M171" s="115">
        <v>0</v>
      </c>
      <c r="N171" s="115">
        <v>0</v>
      </c>
      <c r="O171" s="52">
        <f t="shared" si="39"/>
        <v>1.1517236296296296</v>
      </c>
      <c r="P171" s="115">
        <v>4.1174244</v>
      </c>
      <c r="Q171" s="115">
        <v>3.1994014000000002</v>
      </c>
      <c r="R171" s="115">
        <v>0.78599545999999998</v>
      </c>
      <c r="S171" s="115">
        <v>8.3958209999999999E-5</v>
      </c>
      <c r="T171" s="115">
        <v>2.7874698E-2</v>
      </c>
      <c r="U171" s="115">
        <v>1.4616007E-2</v>
      </c>
      <c r="V171" s="115">
        <v>8.9452836999999993E-2</v>
      </c>
      <c r="W171" s="115">
        <f t="shared" si="44"/>
        <v>0.10621624010902969</v>
      </c>
      <c r="X171" s="122">
        <f t="shared" si="45"/>
        <v>4.2889737297589998E-2</v>
      </c>
      <c r="Y171" s="122">
        <f t="shared" si="46"/>
        <v>5.5318447431839689E-2</v>
      </c>
      <c r="Z171" s="122">
        <f t="shared" si="47"/>
        <v>8.008055379599999E-3</v>
      </c>
      <c r="AA171" s="115">
        <v>3.1920355999999997E-2</v>
      </c>
      <c r="AB171" s="115">
        <v>1.7565193E-6</v>
      </c>
      <c r="AC171" s="115">
        <v>2.3299226E-4</v>
      </c>
      <c r="AD171" s="115">
        <v>6.7549128999999999E-7</v>
      </c>
      <c r="AE171" s="115">
        <v>1.070863E-2</v>
      </c>
      <c r="AF171" s="115">
        <v>2.5327027E-5</v>
      </c>
      <c r="AG171" s="115">
        <v>2.0875050999999999E-2</v>
      </c>
      <c r="AH171" s="115">
        <v>1.8528220999999999E-4</v>
      </c>
      <c r="AI171" s="115">
        <v>1.5349277999999999E-5</v>
      </c>
      <c r="AJ171" s="115">
        <v>5.6803189E-6</v>
      </c>
      <c r="AK171" s="115">
        <v>2.2910675000000001E-7</v>
      </c>
      <c r="AL171" s="115">
        <v>9.3718969000000001E-10</v>
      </c>
      <c r="AM171" s="115">
        <v>3.3901683000000002E-2</v>
      </c>
      <c r="AN171" s="115">
        <v>3.1585260999999997E-5</v>
      </c>
      <c r="AO171" s="115">
        <v>3.0358632000000003E-4</v>
      </c>
      <c r="AP171" s="115">
        <v>1.6638796E-6</v>
      </c>
      <c r="AQ171" s="115">
        <v>8.0063914999999996E-3</v>
      </c>
    </row>
    <row r="172" spans="1:43" x14ac:dyDescent="0.25">
      <c r="A172" t="s">
        <v>5770</v>
      </c>
      <c r="B172" s="115" t="s">
        <v>1056</v>
      </c>
      <c r="C172" s="115">
        <v>0.27774462999999999</v>
      </c>
      <c r="D172" s="115">
        <v>0.16000381</v>
      </c>
      <c r="E172" s="115">
        <v>8.6545283000000001E-2</v>
      </c>
      <c r="F172" s="115">
        <v>7.8554952999999993E-3</v>
      </c>
      <c r="G172" s="115">
        <v>-2.4379954000000001E-4</v>
      </c>
      <c r="H172" s="115">
        <v>1.3570921000000001E-3</v>
      </c>
      <c r="I172" s="115">
        <v>9.899358E-4</v>
      </c>
      <c r="J172" s="115">
        <v>7.6583928000000004E-6</v>
      </c>
      <c r="K172" s="115">
        <v>5.6487761000000004E-4</v>
      </c>
      <c r="L172" s="115">
        <v>2.0664274999999999E-2</v>
      </c>
      <c r="M172" s="115">
        <v>0</v>
      </c>
      <c r="N172" s="115">
        <v>0</v>
      </c>
      <c r="O172" s="52">
        <f t="shared" si="39"/>
        <v>1.1852134074074072</v>
      </c>
      <c r="P172" s="115">
        <v>4.2466990999999998</v>
      </c>
      <c r="Q172" s="115">
        <v>3.3106960000000001</v>
      </c>
      <c r="R172" s="115">
        <v>0.80138010999999998</v>
      </c>
      <c r="S172" s="115">
        <v>8.6275382999999997E-5</v>
      </c>
      <c r="T172" s="115">
        <v>2.8407069E-2</v>
      </c>
      <c r="U172" s="115">
        <v>1.4886521999999999E-2</v>
      </c>
      <c r="V172" s="115">
        <v>9.1243125999999994E-2</v>
      </c>
      <c r="W172" s="115">
        <f t="shared" si="44"/>
        <v>0.10928421561302462</v>
      </c>
      <c r="X172" s="122">
        <f t="shared" si="45"/>
        <v>4.4116829135479999E-2</v>
      </c>
      <c r="Y172" s="122">
        <f t="shared" si="46"/>
        <v>5.6880845602344611E-2</v>
      </c>
      <c r="Z172" s="122">
        <f t="shared" si="47"/>
        <v>8.2865408751999995E-3</v>
      </c>
      <c r="AA172" s="115">
        <v>3.2848544E-2</v>
      </c>
      <c r="AB172" s="115">
        <v>1.8249166999999999E-6</v>
      </c>
      <c r="AC172" s="115">
        <v>2.3910414999999999E-4</v>
      </c>
      <c r="AD172" s="115">
        <v>6.9362878000000002E-7</v>
      </c>
      <c r="AE172" s="115">
        <v>1.1000829E-2</v>
      </c>
      <c r="AF172" s="115">
        <v>2.5833439999999998E-5</v>
      </c>
      <c r="AG172" s="115">
        <v>2.1482083999999999E-2</v>
      </c>
      <c r="AH172" s="115">
        <v>1.9039041000000001E-4</v>
      </c>
      <c r="AI172" s="115">
        <v>1.5774296000000001E-5</v>
      </c>
      <c r="AJ172" s="115">
        <v>5.8490603E-6</v>
      </c>
      <c r="AK172" s="115">
        <v>2.3487458E-7</v>
      </c>
      <c r="AL172" s="115">
        <v>9.6046461999999991E-10</v>
      </c>
      <c r="AM172" s="115">
        <v>3.4843093999999998E-2</v>
      </c>
      <c r="AN172" s="115">
        <v>3.2300591000000002E-5</v>
      </c>
      <c r="AO172" s="115">
        <v>3.1111741000000001E-4</v>
      </c>
      <c r="AP172" s="115">
        <v>1.7106752E-6</v>
      </c>
      <c r="AQ172" s="115">
        <v>8.2848301999999992E-3</v>
      </c>
    </row>
    <row r="173" spans="1:43" x14ac:dyDescent="0.25">
      <c r="A173" t="s">
        <v>5770</v>
      </c>
      <c r="B173" s="115" t="s">
        <v>1057</v>
      </c>
      <c r="C173" s="115">
        <v>0.28028080999999999</v>
      </c>
      <c r="D173" s="115">
        <v>0.16151085000000001</v>
      </c>
      <c r="E173" s="115">
        <v>8.7317294000000004E-2</v>
      </c>
      <c r="F173" s="115">
        <v>7.9261804999999994E-3</v>
      </c>
      <c r="G173" s="115">
        <v>-2.4562602000000001E-4</v>
      </c>
      <c r="H173" s="115">
        <v>1.3670843000000001E-3</v>
      </c>
      <c r="I173" s="115">
        <v>9.9830465999999995E-4</v>
      </c>
      <c r="J173" s="115">
        <v>7.7176447000000004E-6</v>
      </c>
      <c r="K173" s="115">
        <v>5.6978803999999995E-4</v>
      </c>
      <c r="L173" s="115">
        <v>2.0829213999999999E-2</v>
      </c>
      <c r="M173" s="115">
        <v>0</v>
      </c>
      <c r="N173" s="115">
        <v>0</v>
      </c>
      <c r="O173" s="52">
        <f t="shared" si="39"/>
        <v>1.1963766666666666</v>
      </c>
      <c r="P173" s="115">
        <v>4.2897905999999999</v>
      </c>
      <c r="Q173" s="115">
        <v>3.3477942000000001</v>
      </c>
      <c r="R173" s="115">
        <v>0.80650833</v>
      </c>
      <c r="S173" s="115">
        <v>8.7047774000000006E-5</v>
      </c>
      <c r="T173" s="115">
        <v>2.8584525999999999E-2</v>
      </c>
      <c r="U173" s="115">
        <v>1.4976694E-2</v>
      </c>
      <c r="V173" s="115">
        <v>9.1839888999999994E-2</v>
      </c>
      <c r="W173" s="115">
        <f t="shared" si="44"/>
        <v>0.11030687333503295</v>
      </c>
      <c r="X173" s="122">
        <f t="shared" si="45"/>
        <v>4.4525860074419998E-2</v>
      </c>
      <c r="Y173" s="122">
        <f t="shared" si="46"/>
        <v>5.7401643986912936E-2</v>
      </c>
      <c r="Z173" s="122">
        <f t="shared" si="47"/>
        <v>8.3793692737000013E-3</v>
      </c>
      <c r="AA173" s="115">
        <v>3.3157939999999997E-2</v>
      </c>
      <c r="AB173" s="115">
        <v>1.8477158E-6</v>
      </c>
      <c r="AC173" s="115">
        <v>2.4114144E-4</v>
      </c>
      <c r="AD173" s="115">
        <v>6.9967461999999999E-7</v>
      </c>
      <c r="AE173" s="115">
        <v>1.1098228999999999E-2</v>
      </c>
      <c r="AF173" s="115">
        <v>2.6002244E-5</v>
      </c>
      <c r="AG173" s="115">
        <v>2.1684427999999999E-2</v>
      </c>
      <c r="AH173" s="115">
        <v>1.9209313999999999E-4</v>
      </c>
      <c r="AI173" s="115">
        <v>1.5915969E-5</v>
      </c>
      <c r="AJ173" s="115">
        <v>5.9053074999999997E-6</v>
      </c>
      <c r="AK173" s="115">
        <v>2.3679719E-7</v>
      </c>
      <c r="AL173" s="115">
        <v>9.6822294000000006E-10</v>
      </c>
      <c r="AM173" s="115">
        <v>3.5156896999999999E-2</v>
      </c>
      <c r="AN173" s="115">
        <v>3.2539034999999997E-5</v>
      </c>
      <c r="AO173" s="115">
        <v>3.1362776999999998E-4</v>
      </c>
      <c r="AP173" s="115">
        <v>1.7262737E-6</v>
      </c>
      <c r="AQ173" s="115">
        <v>8.3776430000000006E-3</v>
      </c>
    </row>
    <row r="174" spans="1:43" x14ac:dyDescent="0.25">
      <c r="A174" t="s">
        <v>5770</v>
      </c>
      <c r="B174" s="115" t="s">
        <v>1058</v>
      </c>
      <c r="C174" s="115">
        <v>0.19180402999999999</v>
      </c>
      <c r="D174" s="115">
        <v>8.5268611999999994E-2</v>
      </c>
      <c r="E174" s="115">
        <v>4.7919680999999999E-2</v>
      </c>
      <c r="F174" s="115">
        <v>3.3273697999999997E-2</v>
      </c>
      <c r="G174" s="115">
        <v>2.5096455000000002E-3</v>
      </c>
      <c r="H174" s="115">
        <v>1.7540488999999999E-3</v>
      </c>
      <c r="I174" s="115">
        <v>1.0693413E-3</v>
      </c>
      <c r="J174" s="115">
        <v>1.4993070999999999E-5</v>
      </c>
      <c r="K174" s="115">
        <v>1.8229262E-3</v>
      </c>
      <c r="L174" s="115">
        <v>1.8171087999999998E-2</v>
      </c>
      <c r="M174" s="115">
        <v>0</v>
      </c>
      <c r="N174" s="115">
        <v>0</v>
      </c>
      <c r="O174" s="52">
        <f t="shared" si="39"/>
        <v>0.63161934814814802</v>
      </c>
      <c r="P174" s="115">
        <v>5.1451177000000001</v>
      </c>
      <c r="Q174" s="115">
        <v>4.7177784999999997</v>
      </c>
      <c r="R174" s="115">
        <v>0.35233263999999997</v>
      </c>
      <c r="S174" s="115">
        <v>9.5562953000000005E-5</v>
      </c>
      <c r="T174" s="115">
        <v>1.9042303999999999E-2</v>
      </c>
      <c r="U174" s="115">
        <v>6.3620908999999998E-3</v>
      </c>
      <c r="V174" s="115">
        <v>4.9506600999999997E-2</v>
      </c>
      <c r="W174" s="115">
        <f t="shared" si="44"/>
        <v>0.15814588262407259</v>
      </c>
      <c r="X174" s="122">
        <f t="shared" si="45"/>
        <v>2.4047952933489998E-2</v>
      </c>
      <c r="Y174" s="122">
        <f t="shared" si="46"/>
        <v>0.1222789258354826</v>
      </c>
      <c r="Z174" s="122">
        <f t="shared" si="47"/>
        <v>1.1819003855099999E-2</v>
      </c>
      <c r="AA174" s="115">
        <v>1.7503698000000002E-2</v>
      </c>
      <c r="AB174" s="115">
        <v>-3.0770062000000001E-7</v>
      </c>
      <c r="AC174" s="115">
        <v>5.0854345999999998E-4</v>
      </c>
      <c r="AD174" s="115">
        <v>5.1543311000000001E-7</v>
      </c>
      <c r="AE174" s="115">
        <v>6.0247338999999999E-3</v>
      </c>
      <c r="AF174" s="115">
        <v>1.0769841E-5</v>
      </c>
      <c r="AG174" s="115">
        <v>1.1451179000000001E-2</v>
      </c>
      <c r="AH174" s="115">
        <v>1.095796E-4</v>
      </c>
      <c r="AI174" s="115">
        <v>1.5040789E-5</v>
      </c>
      <c r="AJ174" s="115">
        <v>9.7356387000000006E-6</v>
      </c>
      <c r="AK174" s="115">
        <v>1.7709159E-7</v>
      </c>
      <c r="AL174" s="115">
        <v>1.5751926E-9</v>
      </c>
      <c r="AM174" s="115">
        <v>0.11022111</v>
      </c>
      <c r="AN174" s="115">
        <v>3.6946800999999999E-5</v>
      </c>
      <c r="AO174" s="115">
        <v>4.3515534E-4</v>
      </c>
      <c r="AP174" s="115">
        <v>4.0678550999999998E-6</v>
      </c>
      <c r="AQ174" s="115">
        <v>1.1814936E-2</v>
      </c>
    </row>
    <row r="175" spans="1:43" x14ac:dyDescent="0.25">
      <c r="A175" s="1" t="s">
        <v>841</v>
      </c>
      <c r="S175" s="50"/>
      <c r="U175" s="50"/>
    </row>
    <row r="176" spans="1:43" x14ac:dyDescent="0.25">
      <c r="A176" t="s">
        <v>5770</v>
      </c>
      <c r="B176" s="115" t="s">
        <v>1059</v>
      </c>
      <c r="C176" s="115">
        <v>2.9069702000000001E-3</v>
      </c>
      <c r="D176" s="115">
        <v>1.1938872000000001E-3</v>
      </c>
      <c r="E176" s="115">
        <v>3.918719E-4</v>
      </c>
      <c r="F176" s="115">
        <v>3.4067596000000001E-6</v>
      </c>
      <c r="G176" s="115">
        <v>4.758697E-6</v>
      </c>
      <c r="H176" s="115">
        <v>5.3339286000000001E-5</v>
      </c>
      <c r="I176" s="115">
        <v>7.3826823999999995E-5</v>
      </c>
      <c r="J176" s="115">
        <v>1.5267557000000001E-7</v>
      </c>
      <c r="K176" s="115">
        <v>7.6851344999999997E-6</v>
      </c>
      <c r="L176" s="115">
        <v>1.1780416999999999E-3</v>
      </c>
      <c r="M176" s="115">
        <v>0</v>
      </c>
      <c r="N176" s="115">
        <v>0</v>
      </c>
      <c r="O176" s="52">
        <f t="shared" si="39"/>
        <v>8.8436088888888889E-3</v>
      </c>
      <c r="P176" s="115">
        <v>0.14289192000000001</v>
      </c>
      <c r="Q176" s="115">
        <v>0.12124242</v>
      </c>
      <c r="R176" s="115">
        <v>1.8565251000000001E-2</v>
      </c>
      <c r="S176" s="115">
        <v>1.1438134E-7</v>
      </c>
      <c r="T176" s="115">
        <v>6.2417935999999996E-4</v>
      </c>
      <c r="U176" s="115">
        <v>3.4531067999999998E-4</v>
      </c>
      <c r="V176" s="115">
        <v>2.1146451000000001E-3</v>
      </c>
      <c r="W176" s="115">
        <f t="shared" ref="W176:W183" si="48">SUM(X176:Z176)</f>
        <v>8.1443286923681309E-4</v>
      </c>
      <c r="X176" s="122">
        <f t="shared" ref="X176:X183" si="49">SUM(AA176:AF176)</f>
        <v>3.3960238563300003E-4</v>
      </c>
      <c r="Y176" s="122">
        <f t="shared" ref="Y176:Y183" si="50">SUM(AG176:AO176)</f>
        <v>1.7161220214681301E-4</v>
      </c>
      <c r="Z176" s="122">
        <f t="shared" ref="Z176:Z183" si="51">SUM(AP176:AQ176)</f>
        <v>3.0321828145700002E-4</v>
      </c>
      <c r="AA176" s="115">
        <v>2.4513920999999999E-4</v>
      </c>
      <c r="AB176" s="115">
        <v>5.7506265000000001E-8</v>
      </c>
      <c r="AC176" s="115">
        <v>4.6192947999999997E-6</v>
      </c>
      <c r="AD176" s="115">
        <v>4.8303198000000003E-8</v>
      </c>
      <c r="AE176" s="115">
        <v>8.9144495E-5</v>
      </c>
      <c r="AF176" s="115">
        <v>5.9357636999999996E-7</v>
      </c>
      <c r="AG176" s="115">
        <v>1.6044548999999999E-4</v>
      </c>
      <c r="AH176" s="115">
        <v>5.8327547000000005E-7</v>
      </c>
      <c r="AI176" s="115">
        <v>1.6412809000000001E-8</v>
      </c>
      <c r="AJ176" s="115">
        <v>3.4203153999999997E-7</v>
      </c>
      <c r="AK176" s="115">
        <v>4.5537557999999997E-9</v>
      </c>
      <c r="AL176" s="115">
        <v>2.1052013E-11</v>
      </c>
      <c r="AM176" s="115">
        <v>8.1311058999999998E-7</v>
      </c>
      <c r="AN176" s="115">
        <v>7.7236843000000005E-7</v>
      </c>
      <c r="AO176" s="115">
        <v>8.6349384999999996E-6</v>
      </c>
      <c r="AP176" s="115">
        <v>2.3971457E-8</v>
      </c>
      <c r="AQ176" s="115">
        <v>3.0319431000000002E-4</v>
      </c>
    </row>
    <row r="177" spans="1:43" x14ac:dyDescent="0.25">
      <c r="A177" t="s">
        <v>5770</v>
      </c>
      <c r="B177" s="115" t="s">
        <v>1060</v>
      </c>
      <c r="C177" s="115">
        <v>2.4855214000000001</v>
      </c>
      <c r="D177" s="115">
        <v>1.4930166</v>
      </c>
      <c r="E177" s="115">
        <v>0.74637887000000003</v>
      </c>
      <c r="F177" s="115">
        <v>5.7365236E-2</v>
      </c>
      <c r="G177" s="115">
        <v>-1.812311E-3</v>
      </c>
      <c r="H177" s="115">
        <v>1.0360530999999999E-2</v>
      </c>
      <c r="I177" s="115">
        <v>8.4724589999999999E-3</v>
      </c>
      <c r="J177" s="115">
        <v>9.3076163E-5</v>
      </c>
      <c r="K177" s="115">
        <v>5.5302344000000003E-3</v>
      </c>
      <c r="L177" s="115">
        <v>0.16611671</v>
      </c>
      <c r="M177" s="115">
        <v>0</v>
      </c>
      <c r="N177" s="115">
        <v>0</v>
      </c>
      <c r="O177" s="52">
        <f t="shared" si="39"/>
        <v>11.059382222222222</v>
      </c>
      <c r="P177" s="115">
        <v>50.796526999999998</v>
      </c>
      <c r="Q177" s="115">
        <v>41.818466000000001</v>
      </c>
      <c r="R177" s="115">
        <v>7.6869873999999996</v>
      </c>
      <c r="S177" s="115">
        <v>7.7867862E-4</v>
      </c>
      <c r="T177" s="115">
        <v>0.26438626999999998</v>
      </c>
      <c r="U177" s="115">
        <v>0.13880735</v>
      </c>
      <c r="V177" s="115">
        <v>0.88710111000000003</v>
      </c>
      <c r="W177" s="115">
        <f t="shared" si="48"/>
        <v>0.95292770731359155</v>
      </c>
      <c r="X177" s="122">
        <f t="shared" si="49"/>
        <v>0.40375991146739992</v>
      </c>
      <c r="Y177" s="122">
        <f t="shared" si="50"/>
        <v>0.4444578606201916</v>
      </c>
      <c r="Z177" s="122">
        <f t="shared" si="51"/>
        <v>0.104709935226</v>
      </c>
      <c r="AA177" s="115">
        <v>0.30652089999999999</v>
      </c>
      <c r="AB177" s="115">
        <v>2.109678E-5</v>
      </c>
      <c r="AC177" s="115">
        <v>2.3020537999999999E-3</v>
      </c>
      <c r="AD177" s="115">
        <v>5.4633774000000003E-6</v>
      </c>
      <c r="AE177" s="115">
        <v>9.4658962999999999E-2</v>
      </c>
      <c r="AF177" s="115">
        <v>2.5143451E-4</v>
      </c>
      <c r="AG177" s="115">
        <v>0.20046773000000001</v>
      </c>
      <c r="AH177" s="115">
        <v>1.6434663E-3</v>
      </c>
      <c r="AI177" s="115">
        <v>1.3790682000000001E-4</v>
      </c>
      <c r="AJ177" s="115">
        <v>6.3846735000000002E-5</v>
      </c>
      <c r="AK177" s="115">
        <v>2.1221715000000002E-6</v>
      </c>
      <c r="AL177" s="115">
        <v>8.6936915999999993E-9</v>
      </c>
      <c r="AM177" s="115">
        <v>0.23907136000000001</v>
      </c>
      <c r="AN177" s="115">
        <v>2.920183E-4</v>
      </c>
      <c r="AO177" s="115">
        <v>2.7794016000000001E-3</v>
      </c>
      <c r="AP177" s="115">
        <v>1.7655226000000001E-5</v>
      </c>
      <c r="AQ177" s="115">
        <v>0.10469228</v>
      </c>
    </row>
    <row r="178" spans="1:43" x14ac:dyDescent="0.25">
      <c r="A178" t="s">
        <v>5770</v>
      </c>
      <c r="B178" s="115" t="s">
        <v>1061</v>
      </c>
      <c r="C178" s="115">
        <v>2.5064500000000001</v>
      </c>
      <c r="D178" s="115">
        <v>0.88747595000000001</v>
      </c>
      <c r="E178" s="115">
        <v>0.31818098</v>
      </c>
      <c r="F178" s="115">
        <v>3.1621214000000001E-3</v>
      </c>
      <c r="G178" s="115">
        <v>4.2737484000000001E-3</v>
      </c>
      <c r="H178" s="115">
        <v>3.9405477000000001E-2</v>
      </c>
      <c r="I178" s="115">
        <v>7.1786351999999998E-2</v>
      </c>
      <c r="J178" s="115">
        <v>9.3090383000000006E-5</v>
      </c>
      <c r="K178" s="115">
        <v>4.0306127999999997E-3</v>
      </c>
      <c r="L178" s="115">
        <v>1.1780417000000001</v>
      </c>
      <c r="M178" s="115">
        <v>0</v>
      </c>
      <c r="N178" s="115">
        <v>0</v>
      </c>
      <c r="O178" s="52">
        <f t="shared" si="39"/>
        <v>6.5738959259259255</v>
      </c>
      <c r="P178" s="115">
        <v>94.897892999999996</v>
      </c>
      <c r="Q178" s="115">
        <v>93.397718999999995</v>
      </c>
      <c r="R178" s="115">
        <v>1.2690288000000001</v>
      </c>
      <c r="S178" s="115">
        <v>1.0401508E-4</v>
      </c>
      <c r="T178" s="115">
        <v>4.7287895000000003E-2</v>
      </c>
      <c r="U178" s="115">
        <v>2.0830649999999999E-2</v>
      </c>
      <c r="V178" s="115">
        <v>0.16292292999999999</v>
      </c>
      <c r="W178" s="115">
        <f t="shared" si="48"/>
        <v>0.62172839098888999</v>
      </c>
      <c r="X178" s="122">
        <f t="shared" si="49"/>
        <v>0.25975416018399999</v>
      </c>
      <c r="Y178" s="122">
        <f t="shared" si="50"/>
        <v>0.12850957241089001</v>
      </c>
      <c r="Z178" s="122">
        <f t="shared" si="51"/>
        <v>0.23346465839400002</v>
      </c>
      <c r="AA178" s="115">
        <v>0.18222680999999999</v>
      </c>
      <c r="AB178" s="115">
        <v>5.1303381000000002E-5</v>
      </c>
      <c r="AC178" s="115">
        <v>2.7966856999999999E-3</v>
      </c>
      <c r="AD178" s="115">
        <v>4.4690395999999997E-5</v>
      </c>
      <c r="AE178" s="115">
        <v>7.4594300000000002E-2</v>
      </c>
      <c r="AF178" s="115">
        <v>4.0370707000000002E-5</v>
      </c>
      <c r="AG178" s="115">
        <v>0.11926908</v>
      </c>
      <c r="AH178" s="115">
        <v>4.6262947000000001E-4</v>
      </c>
      <c r="AI178" s="115">
        <v>1.5169839999999999E-5</v>
      </c>
      <c r="AJ178" s="115">
        <v>2.9275272000000001E-4</v>
      </c>
      <c r="AK178" s="115">
        <v>3.3007422000000002E-6</v>
      </c>
      <c r="AL178" s="115">
        <v>1.6029689999999999E-8</v>
      </c>
      <c r="AM178" s="115">
        <v>9.8593229000000003E-5</v>
      </c>
      <c r="AN178" s="115">
        <v>4.5776828000000002E-4</v>
      </c>
      <c r="AO178" s="115">
        <v>7.9102621000000008E-3</v>
      </c>
      <c r="AP178" s="115">
        <v>1.0998394E-5</v>
      </c>
      <c r="AQ178" s="115">
        <v>0.23345366000000001</v>
      </c>
    </row>
    <row r="179" spans="1:43" x14ac:dyDescent="0.25">
      <c r="A179" t="s">
        <v>5770</v>
      </c>
      <c r="B179" s="115" t="s">
        <v>1062</v>
      </c>
      <c r="C179" s="115">
        <v>0.25264922000000001</v>
      </c>
      <c r="D179" s="115">
        <v>0.14572292000000001</v>
      </c>
      <c r="E179" s="115">
        <v>7.9331096000000004E-2</v>
      </c>
      <c r="F179" s="115">
        <v>7.2163326E-3</v>
      </c>
      <c r="G179" s="115">
        <v>-2.3148405E-4</v>
      </c>
      <c r="H179" s="115">
        <v>1.2381541E-3</v>
      </c>
      <c r="I179" s="115">
        <v>8.4413939999999996E-4</v>
      </c>
      <c r="J179" s="115">
        <v>7.0531531000000002E-6</v>
      </c>
      <c r="K179" s="115">
        <v>5.1922589000000002E-4</v>
      </c>
      <c r="L179" s="115">
        <v>1.8001785999999999E-2</v>
      </c>
      <c r="M179" s="115">
        <v>0</v>
      </c>
      <c r="N179" s="115">
        <v>0</v>
      </c>
      <c r="O179" s="52">
        <f t="shared" si="39"/>
        <v>1.079429037037037</v>
      </c>
      <c r="P179" s="115">
        <v>3.7929034000000001</v>
      </c>
      <c r="Q179" s="115">
        <v>2.8970745999999998</v>
      </c>
      <c r="R179" s="115">
        <v>0.76706686000000002</v>
      </c>
      <c r="S179" s="115">
        <v>7.9223914000000004E-5</v>
      </c>
      <c r="T179" s="115">
        <v>2.7201091E-2</v>
      </c>
      <c r="U179" s="115">
        <v>1.430095E-2</v>
      </c>
      <c r="V179" s="115">
        <v>8.7180697000000001E-2</v>
      </c>
      <c r="W179" s="115">
        <f t="shared" si="48"/>
        <v>9.956383242039557E-2</v>
      </c>
      <c r="X179" s="122">
        <f t="shared" si="49"/>
        <v>4.0222704926820008E-2</v>
      </c>
      <c r="Y179" s="122">
        <f t="shared" si="50"/>
        <v>5.2089303575375563E-2</v>
      </c>
      <c r="Z179" s="122">
        <f t="shared" si="51"/>
        <v>7.2518239181999997E-3</v>
      </c>
      <c r="AA179" s="115">
        <v>2.9916646000000002E-2</v>
      </c>
      <c r="AB179" s="115">
        <v>1.5693707999999999E-6</v>
      </c>
      <c r="AC179" s="115">
        <v>2.1929425000000001E-4</v>
      </c>
      <c r="AD179" s="115">
        <v>5.9673802E-7</v>
      </c>
      <c r="AE179" s="115">
        <v>1.0059906E-2</v>
      </c>
      <c r="AF179" s="115">
        <v>2.4692568000000001E-5</v>
      </c>
      <c r="AG179" s="115">
        <v>1.9564555000000001E-2</v>
      </c>
      <c r="AH179" s="115">
        <v>1.7468903E-4</v>
      </c>
      <c r="AI179" s="115">
        <v>1.4484862E-5</v>
      </c>
      <c r="AJ179" s="115">
        <v>5.0831943E-6</v>
      </c>
      <c r="AK179" s="115">
        <v>2.1519485E-7</v>
      </c>
      <c r="AL179" s="115">
        <v>8.7822556999999999E-10</v>
      </c>
      <c r="AM179" s="115">
        <v>3.2019304999999998E-2</v>
      </c>
      <c r="AN179" s="115">
        <v>2.9931186000000001E-5</v>
      </c>
      <c r="AO179" s="115">
        <v>2.8103923000000002E-4</v>
      </c>
      <c r="AP179" s="115">
        <v>1.5683182E-6</v>
      </c>
      <c r="AQ179" s="115">
        <v>7.2502555999999999E-3</v>
      </c>
    </row>
    <row r="180" spans="1:43" x14ac:dyDescent="0.25">
      <c r="A180" t="s">
        <v>5770</v>
      </c>
      <c r="B180" s="115" t="s">
        <v>1063</v>
      </c>
      <c r="C180" s="115">
        <v>0.26709670000000002</v>
      </c>
      <c r="D180" s="115">
        <v>0.1541817</v>
      </c>
      <c r="E180" s="115">
        <v>8.3817411999999994E-2</v>
      </c>
      <c r="F180" s="115">
        <v>7.6399559999999998E-3</v>
      </c>
      <c r="G180" s="115">
        <v>-2.4329127E-4</v>
      </c>
      <c r="H180" s="115">
        <v>1.2702636E-3</v>
      </c>
      <c r="I180" s="115">
        <v>8.9049097999999995E-4</v>
      </c>
      <c r="J180" s="115">
        <v>7.2912776E-6</v>
      </c>
      <c r="K180" s="115">
        <v>5.4145904000000005E-4</v>
      </c>
      <c r="L180" s="115">
        <v>1.8991417999999999E-2</v>
      </c>
      <c r="M180" s="115">
        <v>0</v>
      </c>
      <c r="N180" s="115">
        <v>0</v>
      </c>
      <c r="O180" s="52">
        <f t="shared" si="39"/>
        <v>1.1420866666666667</v>
      </c>
      <c r="P180" s="115">
        <v>3.9585716</v>
      </c>
      <c r="Q180" s="115">
        <v>3.0671105999999999</v>
      </c>
      <c r="R180" s="115">
        <v>0.76321844000000005</v>
      </c>
      <c r="S180" s="115">
        <v>8.3837479000000001E-5</v>
      </c>
      <c r="T180" s="115">
        <v>2.7109352E-2</v>
      </c>
      <c r="U180" s="115">
        <v>1.4191504000000001E-2</v>
      </c>
      <c r="V180" s="115">
        <v>8.6857917000000007E-2</v>
      </c>
      <c r="W180" s="115">
        <f t="shared" si="48"/>
        <v>0.10533255926069883</v>
      </c>
      <c r="X180" s="122">
        <f t="shared" si="49"/>
        <v>4.2523586862490005E-2</v>
      </c>
      <c r="Y180" s="122">
        <f t="shared" si="50"/>
        <v>5.5131837387008831E-2</v>
      </c>
      <c r="Z180" s="122">
        <f t="shared" si="51"/>
        <v>7.6771350112E-3</v>
      </c>
      <c r="AA180" s="115">
        <v>3.1653226999999999E-2</v>
      </c>
      <c r="AB180" s="115">
        <v>1.6957051999999999E-6</v>
      </c>
      <c r="AC180" s="115">
        <v>2.2790629E-4</v>
      </c>
      <c r="AD180" s="115">
        <v>6.2604128999999998E-7</v>
      </c>
      <c r="AE180" s="115">
        <v>1.0615533E-2</v>
      </c>
      <c r="AF180" s="115">
        <v>2.4598826E-5</v>
      </c>
      <c r="AG180" s="115">
        <v>2.0700212999999999E-2</v>
      </c>
      <c r="AH180" s="115">
        <v>1.8466656000000001E-4</v>
      </c>
      <c r="AI180" s="115">
        <v>1.533242E-5</v>
      </c>
      <c r="AJ180" s="115">
        <v>5.3254281999999997E-6</v>
      </c>
      <c r="AK180" s="115">
        <v>2.2422807E-7</v>
      </c>
      <c r="AL180" s="115">
        <v>9.1473883000000005E-10</v>
      </c>
      <c r="AM180" s="115">
        <v>3.3900695000000002E-2</v>
      </c>
      <c r="AN180" s="115">
        <v>3.0731176000000003E-5</v>
      </c>
      <c r="AO180" s="115">
        <v>2.9464866000000002E-4</v>
      </c>
      <c r="AP180" s="115">
        <v>1.6364112000000001E-6</v>
      </c>
      <c r="AQ180" s="115">
        <v>7.6754986000000004E-3</v>
      </c>
    </row>
    <row r="181" spans="1:43" x14ac:dyDescent="0.25">
      <c r="A181" t="s">
        <v>5770</v>
      </c>
      <c r="B181" s="115" t="s">
        <v>1064</v>
      </c>
      <c r="C181" s="115">
        <v>0.27470524000000002</v>
      </c>
      <c r="D181" s="115">
        <v>0.15870281999999999</v>
      </c>
      <c r="E181" s="115">
        <v>8.6133443000000004E-2</v>
      </c>
      <c r="F181" s="115">
        <v>7.8520115000000005E-3</v>
      </c>
      <c r="G181" s="115">
        <v>-2.4877070999999997E-4</v>
      </c>
      <c r="H181" s="115">
        <v>1.3002405E-3</v>
      </c>
      <c r="I181" s="115">
        <v>9.1559756000000002E-4</v>
      </c>
      <c r="J181" s="115">
        <v>7.4690335E-6</v>
      </c>
      <c r="K181" s="115">
        <v>5.5619033000000001E-4</v>
      </c>
      <c r="L181" s="115">
        <v>1.9486234000000002E-2</v>
      </c>
      <c r="M181" s="115">
        <v>0</v>
      </c>
      <c r="N181" s="115">
        <v>0</v>
      </c>
      <c r="O181" s="52">
        <f t="shared" si="39"/>
        <v>1.1755764444444443</v>
      </c>
      <c r="P181" s="115">
        <v>4.0878462999999998</v>
      </c>
      <c r="Q181" s="115">
        <v>3.1784051</v>
      </c>
      <c r="R181" s="115">
        <v>0.77860309000000005</v>
      </c>
      <c r="S181" s="115">
        <v>8.6154651000000003E-5</v>
      </c>
      <c r="T181" s="115">
        <v>2.7641723E-2</v>
      </c>
      <c r="U181" s="115">
        <v>1.4462020000000001E-2</v>
      </c>
      <c r="V181" s="115">
        <v>8.8648205999999993E-2</v>
      </c>
      <c r="W181" s="115">
        <f t="shared" si="48"/>
        <v>0.10840053375580376</v>
      </c>
      <c r="X181" s="122">
        <f t="shared" si="49"/>
        <v>4.3750678700389997E-2</v>
      </c>
      <c r="Y181" s="122">
        <f t="shared" si="50"/>
        <v>5.6694234548613762E-2</v>
      </c>
      <c r="Z181" s="122">
        <f t="shared" si="51"/>
        <v>7.9556205067999996E-3</v>
      </c>
      <c r="AA181" s="115">
        <v>3.2581415000000002E-2</v>
      </c>
      <c r="AB181" s="115">
        <v>1.7641026000000001E-6</v>
      </c>
      <c r="AC181" s="115">
        <v>2.3401817999999999E-4</v>
      </c>
      <c r="AD181" s="115">
        <v>6.4417879000000005E-7</v>
      </c>
      <c r="AE181" s="115">
        <v>1.0907732E-2</v>
      </c>
      <c r="AF181" s="115">
        <v>2.5105239000000001E-5</v>
      </c>
      <c r="AG181" s="115">
        <v>2.1307245999999998E-2</v>
      </c>
      <c r="AH181" s="115">
        <v>1.8977474999999999E-4</v>
      </c>
      <c r="AI181" s="115">
        <v>1.5757438999999999E-5</v>
      </c>
      <c r="AJ181" s="115">
        <v>5.4941696999999996E-6</v>
      </c>
      <c r="AK181" s="115">
        <v>2.299959E-7</v>
      </c>
      <c r="AL181" s="115">
        <v>9.3801375999999995E-10</v>
      </c>
      <c r="AM181" s="115">
        <v>3.4842104999999998E-2</v>
      </c>
      <c r="AN181" s="115">
        <v>3.1446506000000001E-5</v>
      </c>
      <c r="AO181" s="115">
        <v>3.0217975000000001E-4</v>
      </c>
      <c r="AP181" s="115">
        <v>1.6832067999999999E-6</v>
      </c>
      <c r="AQ181" s="115">
        <v>7.9539373E-3</v>
      </c>
    </row>
    <row r="182" spans="1:43" x14ac:dyDescent="0.25">
      <c r="A182" t="s">
        <v>5770</v>
      </c>
      <c r="B182" s="115" t="s">
        <v>1065</v>
      </c>
      <c r="C182" s="115">
        <v>0.27724142000000002</v>
      </c>
      <c r="D182" s="115">
        <v>0.16020986000000001</v>
      </c>
      <c r="E182" s="115">
        <v>8.6905453999999993E-2</v>
      </c>
      <c r="F182" s="115">
        <v>7.9226967000000006E-3</v>
      </c>
      <c r="G182" s="115">
        <v>-2.5059719000000003E-4</v>
      </c>
      <c r="H182" s="115">
        <v>1.3102327E-3</v>
      </c>
      <c r="I182" s="115">
        <v>9.2396641999999997E-4</v>
      </c>
      <c r="J182" s="115">
        <v>7.5282854E-6</v>
      </c>
      <c r="K182" s="115">
        <v>5.6110076000000003E-4</v>
      </c>
      <c r="L182" s="115">
        <v>1.9651172000000001E-2</v>
      </c>
      <c r="M182" s="115">
        <v>0</v>
      </c>
      <c r="N182" s="115">
        <v>0</v>
      </c>
      <c r="O182" s="52">
        <f t="shared" si="39"/>
        <v>1.1867397037037037</v>
      </c>
      <c r="P182" s="115">
        <v>4.1309379000000002</v>
      </c>
      <c r="Q182" s="115">
        <v>3.2155033</v>
      </c>
      <c r="R182" s="115">
        <v>0.78373130999999996</v>
      </c>
      <c r="S182" s="115">
        <v>8.6927041999999998E-5</v>
      </c>
      <c r="T182" s="115">
        <v>2.7819179999999999E-2</v>
      </c>
      <c r="U182" s="115">
        <v>1.4552191000000001E-2</v>
      </c>
      <c r="V182" s="115">
        <v>8.9244968999999993E-2</v>
      </c>
      <c r="W182" s="115">
        <f t="shared" si="48"/>
        <v>0.10942319258780206</v>
      </c>
      <c r="X182" s="122">
        <f t="shared" si="49"/>
        <v>4.4159709650319998E-2</v>
      </c>
      <c r="Y182" s="122">
        <f t="shared" si="50"/>
        <v>5.7215033932182073E-2</v>
      </c>
      <c r="Z182" s="122">
        <f t="shared" si="51"/>
        <v>8.0484490052999992E-3</v>
      </c>
      <c r="AA182" s="115">
        <v>3.2890810999999999E-2</v>
      </c>
      <c r="AB182" s="115">
        <v>1.7869017E-6</v>
      </c>
      <c r="AC182" s="115">
        <v>2.3605548E-4</v>
      </c>
      <c r="AD182" s="115">
        <v>6.5022461999999999E-7</v>
      </c>
      <c r="AE182" s="115">
        <v>1.1005132000000001E-2</v>
      </c>
      <c r="AF182" s="115">
        <v>2.5274043999999999E-5</v>
      </c>
      <c r="AG182" s="115">
        <v>2.1509589999999999E-2</v>
      </c>
      <c r="AH182" s="115">
        <v>1.9147747999999999E-4</v>
      </c>
      <c r="AI182" s="115">
        <v>1.5899110999999998E-5</v>
      </c>
      <c r="AJ182" s="115">
        <v>5.5504169000000002E-6</v>
      </c>
      <c r="AK182" s="115">
        <v>2.3191851E-7</v>
      </c>
      <c r="AL182" s="115">
        <v>9.457720800000001E-10</v>
      </c>
      <c r="AM182" s="115">
        <v>3.5155908999999999E-2</v>
      </c>
      <c r="AN182" s="115">
        <v>3.1684950000000002E-5</v>
      </c>
      <c r="AO182" s="115">
        <v>3.0469010999999998E-4</v>
      </c>
      <c r="AP182" s="115">
        <v>1.6988052999999999E-6</v>
      </c>
      <c r="AQ182" s="115">
        <v>8.0467501999999993E-3</v>
      </c>
    </row>
    <row r="183" spans="1:43" x14ac:dyDescent="0.25">
      <c r="A183" t="s">
        <v>5770</v>
      </c>
      <c r="B183" s="115" t="s">
        <v>1066</v>
      </c>
      <c r="C183" s="115">
        <v>0.18876464000000001</v>
      </c>
      <c r="D183" s="115">
        <v>8.3967626000000004E-2</v>
      </c>
      <c r="E183" s="115">
        <v>4.7507841000000002E-2</v>
      </c>
      <c r="F183" s="115">
        <v>3.3270213999999999E-2</v>
      </c>
      <c r="G183" s="115">
        <v>2.5046742999999998E-3</v>
      </c>
      <c r="H183" s="115">
        <v>1.6971973E-3</v>
      </c>
      <c r="I183" s="115">
        <v>9.9500305999999992E-4</v>
      </c>
      <c r="J183" s="115">
        <v>1.4803711E-5</v>
      </c>
      <c r="K183" s="115">
        <v>1.8142389E-3</v>
      </c>
      <c r="L183" s="115">
        <v>1.6993046000000001E-2</v>
      </c>
      <c r="M183" s="115">
        <v>0</v>
      </c>
      <c r="N183" s="115">
        <v>0</v>
      </c>
      <c r="O183" s="52">
        <f t="shared" si="39"/>
        <v>0.62198241481481475</v>
      </c>
      <c r="P183" s="115">
        <v>4.9862650000000004</v>
      </c>
      <c r="Q183" s="115">
        <v>4.5854876999999998</v>
      </c>
      <c r="R183" s="115">
        <v>0.32955562999999999</v>
      </c>
      <c r="S183" s="115">
        <v>9.5442222000000006E-5</v>
      </c>
      <c r="T183" s="115">
        <v>1.8276957999999999E-2</v>
      </c>
      <c r="U183" s="115">
        <v>5.9375881000000002E-3</v>
      </c>
      <c r="V183" s="115">
        <v>4.6911682000000003E-2</v>
      </c>
      <c r="W183" s="115">
        <f t="shared" si="48"/>
        <v>0.1572622009758517</v>
      </c>
      <c r="X183" s="122">
        <f t="shared" si="49"/>
        <v>2.3681802808409997E-2</v>
      </c>
      <c r="Y183" s="122">
        <f t="shared" si="50"/>
        <v>0.1220923137807417</v>
      </c>
      <c r="Z183" s="122">
        <f t="shared" si="51"/>
        <v>1.1488084386700001E-2</v>
      </c>
      <c r="AA183" s="115">
        <v>1.7236569E-2</v>
      </c>
      <c r="AB183" s="115">
        <v>-3.6851470999999999E-7</v>
      </c>
      <c r="AC183" s="115">
        <v>5.0345749999999997E-4</v>
      </c>
      <c r="AD183" s="115">
        <v>4.6598311999999998E-7</v>
      </c>
      <c r="AE183" s="115">
        <v>5.9316372000000001E-3</v>
      </c>
      <c r="AF183" s="115">
        <v>1.004164E-5</v>
      </c>
      <c r="AG183" s="115">
        <v>1.1276341E-2</v>
      </c>
      <c r="AH183" s="115">
        <v>1.0896394E-4</v>
      </c>
      <c r="AI183" s="115">
        <v>1.5023931E-5</v>
      </c>
      <c r="AJ183" s="115">
        <v>9.3807480999999994E-6</v>
      </c>
      <c r="AK183" s="115">
        <v>1.7221289999999999E-7</v>
      </c>
      <c r="AL183" s="115">
        <v>1.5527417000000001E-9</v>
      </c>
      <c r="AM183" s="115">
        <v>0.11022012</v>
      </c>
      <c r="AN183" s="115">
        <v>3.6092715999999998E-5</v>
      </c>
      <c r="AO183" s="115">
        <v>4.2621768E-4</v>
      </c>
      <c r="AP183" s="115">
        <v>4.0403866999999999E-6</v>
      </c>
      <c r="AQ183" s="115">
        <v>1.1484044000000001E-2</v>
      </c>
    </row>
    <row r="185" spans="1:43" x14ac:dyDescent="0.25">
      <c r="A185" s="1" t="s">
        <v>842</v>
      </c>
    </row>
    <row r="186" spans="1:43" x14ac:dyDescent="0.25">
      <c r="A186" t="s">
        <v>5770</v>
      </c>
      <c r="B186" s="115" t="s">
        <v>1811</v>
      </c>
      <c r="C186" s="115">
        <v>10.324249</v>
      </c>
      <c r="D186" s="115">
        <v>5.5735657999999999</v>
      </c>
      <c r="E186" s="115">
        <v>3.2116728000000001</v>
      </c>
      <c r="F186" s="115">
        <v>1.0854115</v>
      </c>
      <c r="G186" s="115">
        <v>3.1849271000000002E-3</v>
      </c>
      <c r="H186" s="115">
        <v>3.8746128999999997E-2</v>
      </c>
      <c r="I186" s="115">
        <v>1.5126469999999999E-2</v>
      </c>
      <c r="J186" s="115">
        <v>3.4084430999999999E-4</v>
      </c>
      <c r="K186" s="115">
        <v>3.4928505999999998E-2</v>
      </c>
      <c r="L186" s="115">
        <v>0.36127168999999998</v>
      </c>
      <c r="M186" s="115">
        <v>0</v>
      </c>
      <c r="N186" s="115">
        <v>0</v>
      </c>
      <c r="O186" s="52">
        <f t="shared" ref="O186:O243" si="52">D186/0.135</f>
        <v>41.28567259259259</v>
      </c>
      <c r="P186" s="115">
        <v>93.074410999999998</v>
      </c>
      <c r="Q186" s="115">
        <v>78.531103000000002</v>
      </c>
      <c r="R186" s="115">
        <v>12.323007</v>
      </c>
      <c r="S186" s="115">
        <v>7.0084811E-4</v>
      </c>
      <c r="T186" s="115">
        <v>0.54179116999999999</v>
      </c>
      <c r="U186" s="115">
        <v>0.23304697999999999</v>
      </c>
      <c r="V186" s="115">
        <v>1.4447612000000001</v>
      </c>
      <c r="W186" s="115">
        <f t="shared" ref="W186:W214" si="53">SUM(X186:Z186)</f>
        <v>5.0250805825944438</v>
      </c>
      <c r="X186" s="122">
        <f t="shared" ref="X186:X214" si="54">SUM(AA186:AF186)</f>
        <v>1.5401152997524001</v>
      </c>
      <c r="Y186" s="122">
        <f t="shared" ref="Y186:Y214" si="55">SUM(AG186:AO186)</f>
        <v>3.2881852946100443</v>
      </c>
      <c r="Z186" s="122">
        <f t="shared" ref="Z186:Z214" si="56">SUM(AP186:AQ186)</f>
        <v>0.19677998823200002</v>
      </c>
      <c r="AA186" s="115">
        <v>1.1441371</v>
      </c>
      <c r="AB186" s="115">
        <v>5.1395104999999999E-5</v>
      </c>
      <c r="AC186" s="115">
        <v>9.6835575000000004E-3</v>
      </c>
      <c r="AD186" s="115">
        <v>5.1873974000000004E-6</v>
      </c>
      <c r="AE186" s="115">
        <v>0.38583068999999998</v>
      </c>
      <c r="AF186" s="115">
        <v>4.0736975000000002E-4</v>
      </c>
      <c r="AG186" s="115">
        <v>0.74822708999999998</v>
      </c>
      <c r="AH186" s="115">
        <v>7.3067132000000003E-3</v>
      </c>
      <c r="AI186" s="115">
        <v>1.6545857E-4</v>
      </c>
      <c r="AJ186" s="115">
        <v>1.5699430999999999E-4</v>
      </c>
      <c r="AK186" s="115">
        <v>6.8047939999999999E-6</v>
      </c>
      <c r="AL186" s="115">
        <v>2.7586044E-8</v>
      </c>
      <c r="AM186" s="115">
        <v>2.5253594000000001</v>
      </c>
      <c r="AN186" s="115">
        <v>7.0537354999999999E-4</v>
      </c>
      <c r="AO186" s="115">
        <v>6.2574325999999996E-3</v>
      </c>
      <c r="AP186" s="115">
        <v>8.4248232000000005E-5</v>
      </c>
      <c r="AQ186" s="115">
        <v>0.19669574000000001</v>
      </c>
    </row>
    <row r="187" spans="1:43" x14ac:dyDescent="0.25">
      <c r="A187" t="s">
        <v>5770</v>
      </c>
      <c r="B187" s="115" t="s">
        <v>1812</v>
      </c>
      <c r="C187" s="115">
        <v>5.1599368999999999</v>
      </c>
      <c r="D187" s="115">
        <v>2.7852440000000001</v>
      </c>
      <c r="E187" s="115">
        <v>1.6046323</v>
      </c>
      <c r="F187" s="115">
        <v>0.54216635999999996</v>
      </c>
      <c r="G187" s="115">
        <v>1.5957403999999999E-3</v>
      </c>
      <c r="H187" s="115">
        <v>1.9408835999999999E-2</v>
      </c>
      <c r="I187" s="115">
        <v>7.6298262999999998E-3</v>
      </c>
      <c r="J187" s="115">
        <v>1.7042287000000001E-4</v>
      </c>
      <c r="K187" s="115">
        <v>1.7454977999999999E-2</v>
      </c>
      <c r="L187" s="115">
        <v>0.18163438000000001</v>
      </c>
      <c r="M187" s="115">
        <v>0</v>
      </c>
      <c r="N187" s="115">
        <v>0</v>
      </c>
      <c r="O187" s="52">
        <f t="shared" si="52"/>
        <v>20.631437037037035</v>
      </c>
      <c r="P187" s="115">
        <v>46.641677999999999</v>
      </c>
      <c r="Q187" s="115">
        <v>39.353167999999997</v>
      </c>
      <c r="R187" s="115">
        <v>6.1760320000000002</v>
      </c>
      <c r="S187" s="115">
        <v>3.5019121E-4</v>
      </c>
      <c r="T187" s="115">
        <v>0.27132007000000002</v>
      </c>
      <c r="U187" s="115">
        <v>0.11679223</v>
      </c>
      <c r="V187" s="115">
        <v>0.72401514</v>
      </c>
      <c r="W187" s="115">
        <f t="shared" si="53"/>
        <v>2.510876949875398</v>
      </c>
      <c r="X187" s="122">
        <f t="shared" si="54"/>
        <v>0.76964057687679999</v>
      </c>
      <c r="Y187" s="122">
        <f t="shared" si="55"/>
        <v>1.642627410273598</v>
      </c>
      <c r="Z187" s="122">
        <f t="shared" si="56"/>
        <v>9.8608962724999999E-2</v>
      </c>
      <c r="AA187" s="115">
        <v>0.57175268000000001</v>
      </c>
      <c r="AB187" s="115">
        <v>2.5731067000000001E-5</v>
      </c>
      <c r="AC187" s="115">
        <v>4.8417931000000001E-3</v>
      </c>
      <c r="AD187" s="115">
        <v>2.6400297999999998E-6</v>
      </c>
      <c r="AE187" s="115">
        <v>0.19281359000000001</v>
      </c>
      <c r="AF187" s="115">
        <v>2.0414268E-4</v>
      </c>
      <c r="AG187" s="115">
        <v>0.37390712999999998</v>
      </c>
      <c r="AH187" s="115">
        <v>3.6503022999999999E-3</v>
      </c>
      <c r="AI187" s="115">
        <v>8.2663184999999997E-5</v>
      </c>
      <c r="AJ187" s="115">
        <v>7.8767443000000005E-5</v>
      </c>
      <c r="AK187" s="115">
        <v>3.4037146000000001E-6</v>
      </c>
      <c r="AL187" s="115">
        <v>1.3800998E-8</v>
      </c>
      <c r="AM187" s="115">
        <v>1.2614175999999999</v>
      </c>
      <c r="AN187" s="115">
        <v>3.5314803E-4</v>
      </c>
      <c r="AO187" s="115">
        <v>3.1343818000000002E-3</v>
      </c>
      <c r="AP187" s="115">
        <v>4.2107724999999998E-5</v>
      </c>
      <c r="AQ187" s="115">
        <v>9.8566854999999995E-2</v>
      </c>
    </row>
    <row r="188" spans="1:43" x14ac:dyDescent="0.25">
      <c r="A188" t="s">
        <v>5770</v>
      </c>
      <c r="B188" s="115" t="s">
        <v>1813</v>
      </c>
      <c r="C188" s="115">
        <v>5.6649843999999998</v>
      </c>
      <c r="D188" s="115">
        <v>3.0579299</v>
      </c>
      <c r="E188" s="115">
        <v>1.7617940000000001</v>
      </c>
      <c r="F188" s="115">
        <v>0.59529339999999997</v>
      </c>
      <c r="G188" s="115">
        <v>1.751156E-3</v>
      </c>
      <c r="H188" s="115">
        <v>2.129994E-2</v>
      </c>
      <c r="I188" s="115">
        <v>8.3629658000000003E-3</v>
      </c>
      <c r="J188" s="115">
        <v>1.8708934999999999E-4</v>
      </c>
      <c r="K188" s="115">
        <v>1.9163814000000001E-2</v>
      </c>
      <c r="L188" s="115">
        <v>0.19920213000000001</v>
      </c>
      <c r="M188" s="115">
        <v>0</v>
      </c>
      <c r="N188" s="115">
        <v>0</v>
      </c>
      <c r="O188" s="52">
        <f t="shared" si="52"/>
        <v>22.651332592592592</v>
      </c>
      <c r="P188" s="115">
        <v>51.182599000000003</v>
      </c>
      <c r="Q188" s="115">
        <v>43.184601999999998</v>
      </c>
      <c r="R188" s="115">
        <v>6.7771796999999996</v>
      </c>
      <c r="S188" s="115">
        <v>3.8448394000000001E-4</v>
      </c>
      <c r="T188" s="115">
        <v>0.29777098000000002</v>
      </c>
      <c r="U188" s="115">
        <v>0.12816143999999999</v>
      </c>
      <c r="V188" s="115">
        <v>0.79450100000000001</v>
      </c>
      <c r="W188" s="115">
        <f t="shared" si="53"/>
        <v>2.7567552729130167</v>
      </c>
      <c r="X188" s="122">
        <f t="shared" si="54"/>
        <v>0.8449896842704</v>
      </c>
      <c r="Y188" s="122">
        <f t="shared" si="55"/>
        <v>1.8035559197566169</v>
      </c>
      <c r="Z188" s="122">
        <f t="shared" si="56"/>
        <v>0.108209668886</v>
      </c>
      <c r="AA188" s="115">
        <v>0.62772941000000004</v>
      </c>
      <c r="AB188" s="115">
        <v>2.8240899E-5</v>
      </c>
      <c r="AC188" s="115">
        <v>5.3152968E-3</v>
      </c>
      <c r="AD188" s="115">
        <v>2.8891514000000001E-6</v>
      </c>
      <c r="AE188" s="115">
        <v>0.21168983</v>
      </c>
      <c r="AF188" s="115">
        <v>2.2401742E-4</v>
      </c>
      <c r="AG188" s="115">
        <v>0.41051400999999998</v>
      </c>
      <c r="AH188" s="115">
        <v>4.0078835E-3</v>
      </c>
      <c r="AI188" s="115">
        <v>9.0760218000000001E-5</v>
      </c>
      <c r="AJ188" s="115">
        <v>8.6417694000000001E-5</v>
      </c>
      <c r="AK188" s="115">
        <v>3.7363254999999999E-6</v>
      </c>
      <c r="AL188" s="115">
        <v>1.5149117E-8</v>
      </c>
      <c r="AM188" s="115">
        <v>1.3850256999999999</v>
      </c>
      <c r="AN188" s="115">
        <v>3.8759416999999997E-4</v>
      </c>
      <c r="AO188" s="115">
        <v>3.4398026999999999E-3</v>
      </c>
      <c r="AP188" s="115">
        <v>4.6228886000000002E-5</v>
      </c>
      <c r="AQ188" s="115">
        <v>0.10816344</v>
      </c>
    </row>
    <row r="189" spans="1:43" x14ac:dyDescent="0.25">
      <c r="A189" t="s">
        <v>5770</v>
      </c>
      <c r="B189" s="115" t="s">
        <v>1814</v>
      </c>
      <c r="C189" s="115">
        <v>1.4992407999999999</v>
      </c>
      <c r="D189" s="115">
        <v>0.51409068000000002</v>
      </c>
      <c r="E189" s="115">
        <v>0.71605931</v>
      </c>
      <c r="F189" s="115">
        <v>0.18765235999999999</v>
      </c>
      <c r="G189" s="115">
        <v>-7.5287716999999997E-4</v>
      </c>
      <c r="H189" s="115">
        <v>5.6628835000000002E-3</v>
      </c>
      <c r="I189" s="115">
        <v>3.7812734000000001E-3</v>
      </c>
      <c r="J189" s="115">
        <v>7.2286775999999995E-5</v>
      </c>
      <c r="K189" s="115">
        <v>2.8589167999999998E-3</v>
      </c>
      <c r="L189" s="115">
        <v>6.9815930999999998E-2</v>
      </c>
      <c r="M189" s="115">
        <v>0</v>
      </c>
      <c r="N189" s="115">
        <v>0</v>
      </c>
      <c r="O189" s="52">
        <f t="shared" si="52"/>
        <v>3.8080791111111112</v>
      </c>
      <c r="P189" s="115">
        <v>10.967276999999999</v>
      </c>
      <c r="Q189" s="115">
        <v>7.2877780000000003</v>
      </c>
      <c r="R189" s="115">
        <v>3.1800321999999999</v>
      </c>
      <c r="S189" s="115">
        <v>1.9013668E-4</v>
      </c>
      <c r="T189" s="115">
        <v>0.12039577</v>
      </c>
      <c r="U189" s="115">
        <v>6.3175060000000005E-2</v>
      </c>
      <c r="V189" s="115">
        <v>0.31570559999999998</v>
      </c>
      <c r="W189" s="115">
        <f t="shared" si="53"/>
        <v>0.52259892664180418</v>
      </c>
      <c r="X189" s="122">
        <f t="shared" si="54"/>
        <v>0.19279073516730003</v>
      </c>
      <c r="Y189" s="122">
        <f t="shared" si="55"/>
        <v>0.31154621555500422</v>
      </c>
      <c r="Z189" s="122">
        <f t="shared" si="56"/>
        <v>1.82619759195E-2</v>
      </c>
      <c r="AA189" s="115">
        <v>0.10552771</v>
      </c>
      <c r="AB189" s="115">
        <v>1.847618E-5</v>
      </c>
      <c r="AC189" s="115">
        <v>1.2669719000000001E-3</v>
      </c>
      <c r="AD189" s="115">
        <v>1.6389873E-6</v>
      </c>
      <c r="AE189" s="115">
        <v>8.5863984000000004E-2</v>
      </c>
      <c r="AF189" s="115">
        <v>1.119541E-4</v>
      </c>
      <c r="AG189" s="115">
        <v>6.9024805999999994E-2</v>
      </c>
      <c r="AH189" s="115">
        <v>1.6251054999999999E-3</v>
      </c>
      <c r="AI189" s="115">
        <v>5.7521444000000002E-5</v>
      </c>
      <c r="AJ189" s="115">
        <v>3.7120901999999998E-5</v>
      </c>
      <c r="AK189" s="115">
        <v>1.1377012E-6</v>
      </c>
      <c r="AL189" s="115">
        <v>4.8678041999999998E-9</v>
      </c>
      <c r="AM189" s="115">
        <v>0.23947077</v>
      </c>
      <c r="AN189" s="115">
        <v>1.3223984000000001E-4</v>
      </c>
      <c r="AO189" s="115">
        <v>1.1975092999999999E-3</v>
      </c>
      <c r="AP189" s="115">
        <v>8.2089195000000003E-6</v>
      </c>
      <c r="AQ189" s="115">
        <v>1.8253767000000001E-2</v>
      </c>
    </row>
    <row r="190" spans="1:43" x14ac:dyDescent="0.25">
      <c r="A190" t="s">
        <v>5770</v>
      </c>
      <c r="B190" s="115" t="s">
        <v>1815</v>
      </c>
      <c r="C190" s="115">
        <v>1.6044210999999999</v>
      </c>
      <c r="D190" s="115">
        <v>0.55012497000000005</v>
      </c>
      <c r="E190" s="115">
        <v>0.76643839000000002</v>
      </c>
      <c r="F190" s="115">
        <v>0.20086919</v>
      </c>
      <c r="G190" s="115">
        <v>-8.0659145999999995E-4</v>
      </c>
      <c r="H190" s="115">
        <v>6.0539877999999997E-3</v>
      </c>
      <c r="I190" s="115">
        <v>4.0371716999999998E-3</v>
      </c>
      <c r="J190" s="115">
        <v>7.7354208999999997E-5</v>
      </c>
      <c r="K190" s="115">
        <v>3.0591315999999999E-3</v>
      </c>
      <c r="L190" s="115">
        <v>7.4567469999999997E-2</v>
      </c>
      <c r="M190" s="115">
        <v>0</v>
      </c>
      <c r="N190" s="115">
        <v>0</v>
      </c>
      <c r="O190" s="52">
        <f t="shared" si="52"/>
        <v>4.0749997777777782</v>
      </c>
      <c r="P190" s="115">
        <v>11.718503999999999</v>
      </c>
      <c r="Q190" s="115">
        <v>7.7832356000000003</v>
      </c>
      <c r="R190" s="115">
        <v>3.401106</v>
      </c>
      <c r="S190" s="115">
        <v>2.0351241E-4</v>
      </c>
      <c r="T190" s="115">
        <v>0.12877799000000001</v>
      </c>
      <c r="U190" s="115">
        <v>6.7570578000000006E-2</v>
      </c>
      <c r="V190" s="115">
        <v>0.33761063000000002</v>
      </c>
      <c r="W190" s="115">
        <f t="shared" si="53"/>
        <v>0.55928860888690424</v>
      </c>
      <c r="X190" s="122">
        <f t="shared" si="54"/>
        <v>0.2063202547612</v>
      </c>
      <c r="Y190" s="122">
        <f t="shared" si="55"/>
        <v>0.33346476063350428</v>
      </c>
      <c r="Z190" s="122">
        <f t="shared" si="56"/>
        <v>1.9503593492200003E-2</v>
      </c>
      <c r="AA190" s="115">
        <v>0.11292447999999999</v>
      </c>
      <c r="AB190" s="115">
        <v>1.9769217E-5</v>
      </c>
      <c r="AC190" s="115">
        <v>1.3555275E-3</v>
      </c>
      <c r="AD190" s="115">
        <v>1.7475442E-6</v>
      </c>
      <c r="AE190" s="115">
        <v>9.1898984000000003E-2</v>
      </c>
      <c r="AF190" s="115">
        <v>1.197465E-4</v>
      </c>
      <c r="AG190" s="115">
        <v>7.3862958000000006E-2</v>
      </c>
      <c r="AH190" s="115">
        <v>1.7394854E-3</v>
      </c>
      <c r="AI190" s="115">
        <v>6.1570626999999997E-5</v>
      </c>
      <c r="AJ190" s="115">
        <v>3.9686428000000003E-5</v>
      </c>
      <c r="AK190" s="115">
        <v>1.2171709000000001E-6</v>
      </c>
      <c r="AL190" s="115">
        <v>5.2076041999999998E-9</v>
      </c>
      <c r="AM190" s="115">
        <v>0.25633778000000002</v>
      </c>
      <c r="AN190" s="115">
        <v>1.414396E-4</v>
      </c>
      <c r="AO190" s="115">
        <v>1.2806181999999999E-3</v>
      </c>
      <c r="AP190" s="115">
        <v>8.7834921999999995E-6</v>
      </c>
      <c r="AQ190" s="115">
        <v>1.9494810000000001E-2</v>
      </c>
    </row>
    <row r="191" spans="1:43" x14ac:dyDescent="0.25">
      <c r="A191" t="s">
        <v>5770</v>
      </c>
      <c r="B191" s="115" t="s">
        <v>1816</v>
      </c>
      <c r="C191" s="115">
        <v>5.1456251999999996</v>
      </c>
      <c r="D191" s="115">
        <v>2.7775167999999999</v>
      </c>
      <c r="E191" s="115">
        <v>1.6001787999999999</v>
      </c>
      <c r="F191" s="115">
        <v>0.54066088000000001</v>
      </c>
      <c r="G191" s="115">
        <v>1.5913364E-3</v>
      </c>
      <c r="H191" s="115">
        <v>1.9355246999999999E-2</v>
      </c>
      <c r="I191" s="115">
        <v>7.6090511E-3</v>
      </c>
      <c r="J191" s="115">
        <v>1.6995059000000001E-4</v>
      </c>
      <c r="K191" s="115">
        <v>1.7406554000000001E-2</v>
      </c>
      <c r="L191" s="115">
        <v>0.18113655000000001</v>
      </c>
      <c r="M191" s="115">
        <v>0</v>
      </c>
      <c r="N191" s="115">
        <v>0</v>
      </c>
      <c r="O191" s="52">
        <f t="shared" si="52"/>
        <v>20.574198518518518</v>
      </c>
      <c r="P191" s="115">
        <v>46.513001000000003</v>
      </c>
      <c r="Q191" s="115">
        <v>39.244596000000001</v>
      </c>
      <c r="R191" s="115">
        <v>6.1589970999999997</v>
      </c>
      <c r="S191" s="115">
        <v>3.4921943999999998E-4</v>
      </c>
      <c r="T191" s="115">
        <v>0.27057051999999998</v>
      </c>
      <c r="U191" s="115">
        <v>0.11647005000000001</v>
      </c>
      <c r="V191" s="115">
        <v>0.72201775999999995</v>
      </c>
      <c r="W191" s="115">
        <f t="shared" si="53"/>
        <v>2.5039094334123959</v>
      </c>
      <c r="X191" s="122">
        <f t="shared" si="54"/>
        <v>0.76750537770530014</v>
      </c>
      <c r="Y191" s="122">
        <f t="shared" si="55"/>
        <v>1.638067150764096</v>
      </c>
      <c r="Z191" s="122">
        <f t="shared" si="56"/>
        <v>9.8336904943E-2</v>
      </c>
      <c r="AA191" s="115">
        <v>0.57016644999999999</v>
      </c>
      <c r="AB191" s="115">
        <v>2.5659945000000001E-5</v>
      </c>
      <c r="AC191" s="115">
        <v>4.8283752999999999E-3</v>
      </c>
      <c r="AD191" s="115">
        <v>2.6329702999999999E-6</v>
      </c>
      <c r="AE191" s="115">
        <v>0.19227868000000001</v>
      </c>
      <c r="AF191" s="115">
        <v>2.0357949E-4</v>
      </c>
      <c r="AG191" s="115">
        <v>0.37286978999999998</v>
      </c>
      <c r="AH191" s="115">
        <v>3.6401694000000001E-3</v>
      </c>
      <c r="AI191" s="115">
        <v>8.2433736999999998E-5</v>
      </c>
      <c r="AJ191" s="115">
        <v>7.8550654999999997E-5</v>
      </c>
      <c r="AK191" s="115">
        <v>3.3942893E-6</v>
      </c>
      <c r="AL191" s="115">
        <v>1.3762796E-8</v>
      </c>
      <c r="AM191" s="115">
        <v>1.2579149000000001</v>
      </c>
      <c r="AN191" s="115">
        <v>3.5217191999999998E-4</v>
      </c>
      <c r="AO191" s="115">
        <v>3.125727E-3</v>
      </c>
      <c r="AP191" s="115">
        <v>4.1990943000000002E-5</v>
      </c>
      <c r="AQ191" s="115">
        <v>9.8294913999999997E-2</v>
      </c>
    </row>
    <row r="192" spans="1:43" x14ac:dyDescent="0.25">
      <c r="A192" t="s">
        <v>5770</v>
      </c>
      <c r="B192" s="115" t="s">
        <v>1817</v>
      </c>
      <c r="C192" s="115">
        <v>5.1034604000000003</v>
      </c>
      <c r="D192" s="115">
        <v>2.7547511</v>
      </c>
      <c r="E192" s="115">
        <v>1.5870579</v>
      </c>
      <c r="F192" s="115">
        <v>0.53622546999999998</v>
      </c>
      <c r="G192" s="115">
        <v>1.5783612E-3</v>
      </c>
      <c r="H192" s="115">
        <v>1.9197365000000001E-2</v>
      </c>
      <c r="I192" s="115">
        <v>7.5478435999999996E-3</v>
      </c>
      <c r="J192" s="115">
        <v>1.6855915999999999E-4</v>
      </c>
      <c r="K192" s="115">
        <v>1.7263889000000001E-2</v>
      </c>
      <c r="L192" s="115">
        <v>0.17966988</v>
      </c>
      <c r="M192" s="115">
        <v>0</v>
      </c>
      <c r="N192" s="115">
        <v>0</v>
      </c>
      <c r="O192" s="52">
        <f t="shared" si="52"/>
        <v>20.405563703703702</v>
      </c>
      <c r="P192" s="115">
        <v>46.133893</v>
      </c>
      <c r="Q192" s="115">
        <v>38.924720999999998</v>
      </c>
      <c r="R192" s="115">
        <v>6.1088091999999996</v>
      </c>
      <c r="S192" s="115">
        <v>3.4635645000000002E-4</v>
      </c>
      <c r="T192" s="115">
        <v>0.26836221999999998</v>
      </c>
      <c r="U192" s="115">
        <v>0.11552087</v>
      </c>
      <c r="V192" s="115">
        <v>0.71613311999999996</v>
      </c>
      <c r="W192" s="115">
        <f t="shared" si="53"/>
        <v>2.4833817788507457</v>
      </c>
      <c r="X192" s="122">
        <f t="shared" si="54"/>
        <v>0.76121471668889995</v>
      </c>
      <c r="Y192" s="122">
        <f t="shared" si="55"/>
        <v>1.6246316902818458</v>
      </c>
      <c r="Z192" s="122">
        <f t="shared" si="56"/>
        <v>9.7535371879999999E-2</v>
      </c>
      <c r="AA192" s="115">
        <v>0.56549313000000001</v>
      </c>
      <c r="AB192" s="115">
        <v>2.5450406999999999E-5</v>
      </c>
      <c r="AC192" s="115">
        <v>4.7888439E-3</v>
      </c>
      <c r="AD192" s="115">
        <v>2.6121718999999999E-6</v>
      </c>
      <c r="AE192" s="115">
        <v>0.19070276</v>
      </c>
      <c r="AF192" s="115">
        <v>2.0192020999999999E-4</v>
      </c>
      <c r="AG192" s="115">
        <v>0.36981360000000002</v>
      </c>
      <c r="AH192" s="115">
        <v>3.6103160000000001E-3</v>
      </c>
      <c r="AI192" s="115">
        <v>8.1757741000000004E-5</v>
      </c>
      <c r="AJ192" s="115">
        <v>7.7911960000000006E-5</v>
      </c>
      <c r="AK192" s="115">
        <v>3.3665206000000001E-6</v>
      </c>
      <c r="AL192" s="115">
        <v>1.3650246E-8</v>
      </c>
      <c r="AM192" s="115">
        <v>1.2475951999999999</v>
      </c>
      <c r="AN192" s="115">
        <v>3.4929611000000002E-4</v>
      </c>
      <c r="AO192" s="115">
        <v>3.1002283000000001E-3</v>
      </c>
      <c r="AP192" s="115">
        <v>4.1646880000000001E-5</v>
      </c>
      <c r="AQ192" s="115">
        <v>9.7493725000000003E-2</v>
      </c>
    </row>
    <row r="193" spans="1:43" x14ac:dyDescent="0.25">
      <c r="A193" t="s">
        <v>5770</v>
      </c>
      <c r="B193" s="115" t="s">
        <v>1818</v>
      </c>
      <c r="C193" s="115">
        <v>9.1315916999999995</v>
      </c>
      <c r="D193" s="115">
        <v>4.9296249000000003</v>
      </c>
      <c r="E193" s="115">
        <v>2.8405395000000002</v>
      </c>
      <c r="F193" s="115">
        <v>0.95995335999999998</v>
      </c>
      <c r="G193" s="115">
        <v>2.8179170000000001E-3</v>
      </c>
      <c r="H193" s="115">
        <v>3.4280334000000003E-2</v>
      </c>
      <c r="I193" s="115">
        <v>1.3395179E-2</v>
      </c>
      <c r="J193" s="115">
        <v>3.0148681999999998E-4</v>
      </c>
      <c r="K193" s="115">
        <v>3.0893133E-2</v>
      </c>
      <c r="L193" s="115">
        <v>0.31978587000000003</v>
      </c>
      <c r="M193" s="115">
        <v>0</v>
      </c>
      <c r="N193" s="115">
        <v>0</v>
      </c>
      <c r="O193" s="52">
        <f t="shared" si="52"/>
        <v>36.515740000000001</v>
      </c>
      <c r="P193" s="115">
        <v>82.351138000000006</v>
      </c>
      <c r="Q193" s="115">
        <v>69.483269000000007</v>
      </c>
      <c r="R193" s="115">
        <v>10.903411999999999</v>
      </c>
      <c r="S193" s="115">
        <v>6.1986666999999998E-4</v>
      </c>
      <c r="T193" s="115">
        <v>0.47932801000000003</v>
      </c>
      <c r="U193" s="115">
        <v>0.20619886000000001</v>
      </c>
      <c r="V193" s="115">
        <v>1.2783106</v>
      </c>
      <c r="W193" s="115">
        <f t="shared" si="53"/>
        <v>4.4444451422400979</v>
      </c>
      <c r="X193" s="122">
        <f t="shared" si="54"/>
        <v>1.362180203671</v>
      </c>
      <c r="Y193" s="122">
        <f t="shared" si="55"/>
        <v>2.9081567723540971</v>
      </c>
      <c r="Z193" s="122">
        <f t="shared" si="56"/>
        <v>0.174108166215</v>
      </c>
      <c r="AA193" s="115">
        <v>1.0119494</v>
      </c>
      <c r="AB193" s="115">
        <v>4.5468198000000001E-5</v>
      </c>
      <c r="AC193" s="115">
        <v>8.5653902999999997E-3</v>
      </c>
      <c r="AD193" s="115">
        <v>4.5991029999999996E-6</v>
      </c>
      <c r="AE193" s="115">
        <v>0.34125491000000002</v>
      </c>
      <c r="AF193" s="115">
        <v>3.6043606999999999E-4</v>
      </c>
      <c r="AG193" s="115">
        <v>0.66178084999999998</v>
      </c>
      <c r="AH193" s="115">
        <v>6.4622940000000004E-3</v>
      </c>
      <c r="AI193" s="115">
        <v>1.4633763E-4</v>
      </c>
      <c r="AJ193" s="115">
        <v>1.3892843000000001E-4</v>
      </c>
      <c r="AK193" s="115">
        <v>6.0193416000000003E-6</v>
      </c>
      <c r="AL193" s="115">
        <v>2.4402496999999999E-8</v>
      </c>
      <c r="AM193" s="115">
        <v>2.2334621000000001</v>
      </c>
      <c r="AN193" s="115">
        <v>6.2402984999999998E-4</v>
      </c>
      <c r="AO193" s="115">
        <v>5.5361886999999999E-3</v>
      </c>
      <c r="AP193" s="115">
        <v>7.4516214999999998E-5</v>
      </c>
      <c r="AQ193" s="115">
        <v>0.17403365000000001</v>
      </c>
    </row>
    <row r="194" spans="1:43" x14ac:dyDescent="0.25">
      <c r="A194" t="s">
        <v>5770</v>
      </c>
      <c r="B194" s="115" t="s">
        <v>1819</v>
      </c>
      <c r="C194" s="115">
        <v>9.1315916999999995</v>
      </c>
      <c r="D194" s="115">
        <v>4.9296249000000003</v>
      </c>
      <c r="E194" s="115">
        <v>2.8405395000000002</v>
      </c>
      <c r="F194" s="115">
        <v>0.95995335999999998</v>
      </c>
      <c r="G194" s="115">
        <v>2.8179170000000001E-3</v>
      </c>
      <c r="H194" s="115">
        <v>3.4280334000000003E-2</v>
      </c>
      <c r="I194" s="115">
        <v>1.3395179E-2</v>
      </c>
      <c r="J194" s="115">
        <v>3.0148681999999998E-4</v>
      </c>
      <c r="K194" s="115">
        <v>3.0893133E-2</v>
      </c>
      <c r="L194" s="115">
        <v>0.31978587000000003</v>
      </c>
      <c r="M194" s="115">
        <v>0</v>
      </c>
      <c r="N194" s="115">
        <v>0</v>
      </c>
      <c r="O194" s="52">
        <f t="shared" si="52"/>
        <v>36.515740000000001</v>
      </c>
      <c r="P194" s="115">
        <v>82.351138000000006</v>
      </c>
      <c r="Q194" s="115">
        <v>69.483269000000007</v>
      </c>
      <c r="R194" s="115">
        <v>10.903411999999999</v>
      </c>
      <c r="S194" s="115">
        <v>6.1986666999999998E-4</v>
      </c>
      <c r="T194" s="115">
        <v>0.47932801000000003</v>
      </c>
      <c r="U194" s="115">
        <v>0.20619886000000001</v>
      </c>
      <c r="V194" s="115">
        <v>1.2783106</v>
      </c>
      <c r="W194" s="115">
        <f t="shared" si="53"/>
        <v>4.4444451422400979</v>
      </c>
      <c r="X194" s="122">
        <f t="shared" si="54"/>
        <v>1.362180203671</v>
      </c>
      <c r="Y194" s="122">
        <f t="shared" si="55"/>
        <v>2.9081567723540971</v>
      </c>
      <c r="Z194" s="122">
        <f t="shared" si="56"/>
        <v>0.174108166215</v>
      </c>
      <c r="AA194" s="115">
        <v>1.0119494</v>
      </c>
      <c r="AB194" s="115">
        <v>4.5468198000000001E-5</v>
      </c>
      <c r="AC194" s="115">
        <v>8.5653902999999997E-3</v>
      </c>
      <c r="AD194" s="115">
        <v>4.5991029999999996E-6</v>
      </c>
      <c r="AE194" s="115">
        <v>0.34125491000000002</v>
      </c>
      <c r="AF194" s="115">
        <v>3.6043606999999999E-4</v>
      </c>
      <c r="AG194" s="115">
        <v>0.66178084999999998</v>
      </c>
      <c r="AH194" s="115">
        <v>6.4622940000000004E-3</v>
      </c>
      <c r="AI194" s="115">
        <v>1.4633763E-4</v>
      </c>
      <c r="AJ194" s="115">
        <v>1.3892843000000001E-4</v>
      </c>
      <c r="AK194" s="115">
        <v>6.0193416000000003E-6</v>
      </c>
      <c r="AL194" s="115">
        <v>2.4402496999999999E-8</v>
      </c>
      <c r="AM194" s="115">
        <v>2.2334621000000001</v>
      </c>
      <c r="AN194" s="115">
        <v>6.2402984999999998E-4</v>
      </c>
      <c r="AO194" s="115">
        <v>5.5361886999999999E-3</v>
      </c>
      <c r="AP194" s="115">
        <v>7.4516214999999998E-5</v>
      </c>
      <c r="AQ194" s="115">
        <v>0.17403365000000001</v>
      </c>
    </row>
    <row r="195" spans="1:43" x14ac:dyDescent="0.25">
      <c r="A195" t="s">
        <v>5770</v>
      </c>
      <c r="B195" s="115" t="s">
        <v>1820</v>
      </c>
      <c r="C195" s="115">
        <v>15.658605</v>
      </c>
      <c r="D195" s="115">
        <v>8.4536981000000004</v>
      </c>
      <c r="E195" s="115">
        <v>4.8716279</v>
      </c>
      <c r="F195" s="115">
        <v>1.646544</v>
      </c>
      <c r="G195" s="115">
        <v>4.8264405999999998E-3</v>
      </c>
      <c r="H195" s="115">
        <v>5.8720135999999999E-2</v>
      </c>
      <c r="I195" s="115">
        <v>2.2869954000000001E-2</v>
      </c>
      <c r="J195" s="115">
        <v>5.1687716999999998E-4</v>
      </c>
      <c r="K195" s="115">
        <v>5.2977380999999997E-2</v>
      </c>
      <c r="L195" s="115">
        <v>0.54682388000000004</v>
      </c>
      <c r="M195" s="115">
        <v>0</v>
      </c>
      <c r="N195" s="115">
        <v>0</v>
      </c>
      <c r="O195" s="52">
        <f t="shared" si="52"/>
        <v>62.619985925925924</v>
      </c>
      <c r="P195" s="115">
        <v>141.03602000000001</v>
      </c>
      <c r="Q195" s="115">
        <v>118.99903999999999</v>
      </c>
      <c r="R195" s="115">
        <v>18.672381999999999</v>
      </c>
      <c r="S195" s="115">
        <v>1.063051E-3</v>
      </c>
      <c r="T195" s="115">
        <v>0.82116802</v>
      </c>
      <c r="U195" s="115">
        <v>0.35312963000000003</v>
      </c>
      <c r="V195" s="115">
        <v>2.1892391</v>
      </c>
      <c r="W195" s="115">
        <f t="shared" si="53"/>
        <v>7.6220688305146878</v>
      </c>
      <c r="X195" s="122">
        <f t="shared" si="54"/>
        <v>2.3359591872596996</v>
      </c>
      <c r="Y195" s="122">
        <f t="shared" si="55"/>
        <v>4.9879261669649875</v>
      </c>
      <c r="Z195" s="122">
        <f t="shared" si="56"/>
        <v>0.29818347628999997</v>
      </c>
      <c r="AA195" s="115">
        <v>1.7353681999999999</v>
      </c>
      <c r="AB195" s="115">
        <v>7.7904177999999998E-5</v>
      </c>
      <c r="AC195" s="115">
        <v>1.4684746E-2</v>
      </c>
      <c r="AD195" s="115">
        <v>7.8186417000000001E-6</v>
      </c>
      <c r="AE195" s="115">
        <v>0.58520322999999996</v>
      </c>
      <c r="AF195" s="115">
        <v>6.1728843999999999E-4</v>
      </c>
      <c r="AG195" s="115">
        <v>1.1348722</v>
      </c>
      <c r="AH195" s="115">
        <v>1.1083518000000001E-2</v>
      </c>
      <c r="AI195" s="115">
        <v>2.5098014999999998E-4</v>
      </c>
      <c r="AJ195" s="115">
        <v>2.3779693E-4</v>
      </c>
      <c r="AK195" s="115">
        <v>1.0317860000000001E-5</v>
      </c>
      <c r="AL195" s="115">
        <v>4.1824988000000002E-8</v>
      </c>
      <c r="AM195" s="115">
        <v>3.8309188000000001</v>
      </c>
      <c r="AN195" s="115">
        <v>1.0691966999999999E-3</v>
      </c>
      <c r="AO195" s="115">
        <v>9.4833155000000006E-3</v>
      </c>
      <c r="AP195" s="115">
        <v>1.2777629E-4</v>
      </c>
      <c r="AQ195" s="115">
        <v>0.29805569999999998</v>
      </c>
    </row>
    <row r="196" spans="1:43" x14ac:dyDescent="0.25">
      <c r="A196" t="s">
        <v>5770</v>
      </c>
      <c r="B196" s="115" t="s">
        <v>1365</v>
      </c>
      <c r="C196" s="115">
        <v>9.7472627999999997</v>
      </c>
      <c r="D196" s="115">
        <v>5.2620389000000003</v>
      </c>
      <c r="E196" s="115">
        <v>3.0321251999999999</v>
      </c>
      <c r="F196" s="115">
        <v>1.0247170999999999</v>
      </c>
      <c r="G196" s="115">
        <v>3.0073741999999998E-3</v>
      </c>
      <c r="H196" s="115">
        <v>3.6585658E-2</v>
      </c>
      <c r="I196" s="115">
        <v>1.4288903E-2</v>
      </c>
      <c r="J196" s="115">
        <v>3.2180387E-4</v>
      </c>
      <c r="K196" s="115">
        <v>3.2976264999999998E-2</v>
      </c>
      <c r="L196" s="115">
        <v>0.34120159999999999</v>
      </c>
      <c r="M196" s="115">
        <v>0</v>
      </c>
      <c r="N196" s="115">
        <v>0</v>
      </c>
      <c r="O196" s="52">
        <f t="shared" si="52"/>
        <v>38.978065925925925</v>
      </c>
      <c r="P196" s="115">
        <v>87.886685</v>
      </c>
      <c r="Q196" s="115">
        <v>74.153925000000001</v>
      </c>
      <c r="R196" s="115">
        <v>11.636232</v>
      </c>
      <c r="S196" s="115">
        <v>6.6167076000000005E-4</v>
      </c>
      <c r="T196" s="115">
        <v>0.51157262999999997</v>
      </c>
      <c r="U196" s="115">
        <v>0.22005835000000001</v>
      </c>
      <c r="V196" s="115">
        <v>1.3642354000000001</v>
      </c>
      <c r="W196" s="115">
        <f t="shared" si="53"/>
        <v>4.7441797139764015</v>
      </c>
      <c r="X196" s="122">
        <f t="shared" si="54"/>
        <v>1.4540335431561999</v>
      </c>
      <c r="Y196" s="122">
        <f t="shared" si="55"/>
        <v>3.1043344007622018</v>
      </c>
      <c r="Z196" s="122">
        <f t="shared" si="56"/>
        <v>0.18581177005800001</v>
      </c>
      <c r="AA196" s="115">
        <v>1.0801871000000001</v>
      </c>
      <c r="AB196" s="115">
        <v>4.8527774999999998E-5</v>
      </c>
      <c r="AC196" s="115">
        <v>9.1426084999999997E-3</v>
      </c>
      <c r="AD196" s="115">
        <v>4.9027912000000001E-6</v>
      </c>
      <c r="AE196" s="115">
        <v>0.36426574</v>
      </c>
      <c r="AF196" s="115">
        <v>3.8466409000000002E-4</v>
      </c>
      <c r="AG196" s="115">
        <v>0.70640596</v>
      </c>
      <c r="AH196" s="115">
        <v>6.8981985000000001E-3</v>
      </c>
      <c r="AI196" s="115">
        <v>1.5620820999999999E-4</v>
      </c>
      <c r="AJ196" s="115">
        <v>1.4825436000000001E-4</v>
      </c>
      <c r="AK196" s="115">
        <v>6.4248063000000003E-6</v>
      </c>
      <c r="AL196" s="115">
        <v>2.6045901999999999E-8</v>
      </c>
      <c r="AM196" s="115">
        <v>2.3841448000000001</v>
      </c>
      <c r="AN196" s="115">
        <v>6.6602093999999995E-4</v>
      </c>
      <c r="AO196" s="115">
        <v>5.9085079000000002E-3</v>
      </c>
      <c r="AP196" s="115">
        <v>7.9540057999999999E-5</v>
      </c>
      <c r="AQ196" s="115">
        <v>0.18573223</v>
      </c>
    </row>
    <row r="197" spans="1:43" x14ac:dyDescent="0.25">
      <c r="A197" t="s">
        <v>5770</v>
      </c>
      <c r="B197" s="115" t="s">
        <v>1366</v>
      </c>
      <c r="C197" s="115">
        <v>0.84487394000000005</v>
      </c>
      <c r="D197" s="115">
        <v>0.38127018000000001</v>
      </c>
      <c r="E197" s="115">
        <v>0.36406740999999998</v>
      </c>
      <c r="F197" s="115">
        <v>4.0145299000000002E-2</v>
      </c>
      <c r="G197" s="115">
        <v>-6.0622507999999996E-4</v>
      </c>
      <c r="H197" s="115">
        <v>7.4284701E-3</v>
      </c>
      <c r="I197" s="115">
        <v>2.8984702999999999E-3</v>
      </c>
      <c r="J197" s="115">
        <v>6.3284261999999996E-5</v>
      </c>
      <c r="K197" s="115">
        <v>3.1371853999999999E-3</v>
      </c>
      <c r="L197" s="115">
        <v>4.6469865999999999E-2</v>
      </c>
      <c r="M197" s="115">
        <v>0</v>
      </c>
      <c r="N197" s="115">
        <v>0</v>
      </c>
      <c r="O197" s="52">
        <f t="shared" si="52"/>
        <v>2.8242235555555553</v>
      </c>
      <c r="P197" s="115">
        <v>23.148606000000001</v>
      </c>
      <c r="Q197" s="115">
        <v>16.338940000000001</v>
      </c>
      <c r="R197" s="115">
        <v>5.8349386000000001</v>
      </c>
      <c r="S197" s="115">
        <v>2.0497846999999999E-4</v>
      </c>
      <c r="T197" s="115">
        <v>0.201598</v>
      </c>
      <c r="U197" s="115">
        <v>0.10874725</v>
      </c>
      <c r="V197" s="115">
        <v>0.66417709000000003</v>
      </c>
      <c r="W197" s="115">
        <f t="shared" si="53"/>
        <v>0.27369778656061416</v>
      </c>
      <c r="X197" s="122">
        <f t="shared" si="54"/>
        <v>0.12646198683509999</v>
      </c>
      <c r="Y197" s="122">
        <f t="shared" si="55"/>
        <v>0.1063173484621142</v>
      </c>
      <c r="Z197" s="122">
        <f t="shared" si="56"/>
        <v>4.0918451263400005E-2</v>
      </c>
      <c r="AA197" s="115">
        <v>7.8268216000000002E-2</v>
      </c>
      <c r="AB197" s="115">
        <v>6.3544624999999998E-6</v>
      </c>
      <c r="AC197" s="115">
        <v>1.3572236000000001E-3</v>
      </c>
      <c r="AD197" s="115">
        <v>3.0031525999999999E-6</v>
      </c>
      <c r="AE197" s="115">
        <v>4.6640099999999997E-2</v>
      </c>
      <c r="AF197" s="115">
        <v>1.8708962E-4</v>
      </c>
      <c r="AG197" s="115">
        <v>5.1207515000000002E-2</v>
      </c>
      <c r="AH197" s="115">
        <v>7.9862214000000001E-4</v>
      </c>
      <c r="AI197" s="115">
        <v>3.0019242E-5</v>
      </c>
      <c r="AJ197" s="115">
        <v>2.8899891999999999E-5</v>
      </c>
      <c r="AK197" s="115">
        <v>1.1351590000000001E-6</v>
      </c>
      <c r="AL197" s="115">
        <v>4.5391142000000002E-9</v>
      </c>
      <c r="AM197" s="115">
        <v>5.3128877999999997E-2</v>
      </c>
      <c r="AN197" s="115">
        <v>1.5926402999999999E-4</v>
      </c>
      <c r="AO197" s="115">
        <v>9.6301046000000004E-4</v>
      </c>
      <c r="AP197" s="115">
        <v>9.1112634000000005E-6</v>
      </c>
      <c r="AQ197" s="115">
        <v>4.0909340000000002E-2</v>
      </c>
    </row>
    <row r="198" spans="1:43" x14ac:dyDescent="0.25">
      <c r="A198" t="s">
        <v>5770</v>
      </c>
      <c r="B198" s="115" t="s">
        <v>1367</v>
      </c>
      <c r="C198" s="115">
        <v>0.86327016999999995</v>
      </c>
      <c r="D198" s="115">
        <v>0.35454795</v>
      </c>
      <c r="E198" s="115">
        <v>2.7990878E-2</v>
      </c>
      <c r="F198" s="115">
        <v>2.1375116000000001E-3</v>
      </c>
      <c r="G198" s="115">
        <v>5.2829918999999998E-4</v>
      </c>
      <c r="H198" s="115">
        <v>3.239853E-3</v>
      </c>
      <c r="I198" s="115">
        <v>6.1024531999999999E-3</v>
      </c>
      <c r="J198" s="115">
        <v>3.9456767000000001E-5</v>
      </c>
      <c r="K198" s="115">
        <v>1.6806365000000001E-3</v>
      </c>
      <c r="L198" s="115">
        <v>0.46700313999999998</v>
      </c>
      <c r="M198" s="115">
        <v>0</v>
      </c>
      <c r="N198" s="115">
        <v>0</v>
      </c>
      <c r="O198" s="52">
        <f t="shared" si="52"/>
        <v>2.6262811111111111</v>
      </c>
      <c r="P198" s="115">
        <v>41.572834999999998</v>
      </c>
      <c r="Q198" s="115">
        <v>40.247692000000001</v>
      </c>
      <c r="R198" s="115">
        <v>1.1347792999999999</v>
      </c>
      <c r="S198" s="115">
        <v>4.8875246000000002E-5</v>
      </c>
      <c r="T198" s="115">
        <v>3.9922051E-2</v>
      </c>
      <c r="U198" s="115">
        <v>2.0593657000000001E-2</v>
      </c>
      <c r="V198" s="115">
        <v>0.12979861000000001</v>
      </c>
      <c r="W198" s="115">
        <f t="shared" si="53"/>
        <v>0.23299807389474469</v>
      </c>
      <c r="X198" s="122">
        <f t="shared" si="54"/>
        <v>7.9209059837300005E-2</v>
      </c>
      <c r="Y198" s="122">
        <f t="shared" si="55"/>
        <v>5.3158872759144701E-2</v>
      </c>
      <c r="Z198" s="122">
        <f t="shared" si="56"/>
        <v>0.1006301412983</v>
      </c>
      <c r="AA198" s="115">
        <v>7.2802446000000007E-2</v>
      </c>
      <c r="AB198" s="115">
        <v>1.3270005E-5</v>
      </c>
      <c r="AC198" s="115">
        <v>1.1350257E-3</v>
      </c>
      <c r="AD198" s="115">
        <v>1.9195662999999999E-6</v>
      </c>
      <c r="AE198" s="115">
        <v>5.2196637000000001E-3</v>
      </c>
      <c r="AF198" s="115">
        <v>3.6734866E-5</v>
      </c>
      <c r="AG198" s="115">
        <v>4.7653666999999997E-2</v>
      </c>
      <c r="AH198" s="115">
        <v>4.6724321E-5</v>
      </c>
      <c r="AI198" s="115">
        <v>6.8142579000000003E-6</v>
      </c>
      <c r="AJ198" s="115">
        <v>5.5733674E-5</v>
      </c>
      <c r="AK198" s="115">
        <v>1.1186023000000001E-6</v>
      </c>
      <c r="AL198" s="115">
        <v>4.3339446999999999E-9</v>
      </c>
      <c r="AM198" s="115">
        <v>1.1785385E-3</v>
      </c>
      <c r="AN198" s="115">
        <v>1.9680566999999999E-4</v>
      </c>
      <c r="AO198" s="115">
        <v>4.0194664000000003E-3</v>
      </c>
      <c r="AP198" s="115">
        <v>4.6812982999999997E-6</v>
      </c>
      <c r="AQ198" s="115">
        <v>0.10062546</v>
      </c>
    </row>
    <row r="199" spans="1:43" x14ac:dyDescent="0.25">
      <c r="A199" t="s">
        <v>5770</v>
      </c>
      <c r="B199" s="115" t="s">
        <v>1368</v>
      </c>
      <c r="C199" s="115">
        <v>0.38601788999999997</v>
      </c>
      <c r="D199" s="115">
        <v>0.15492692999999999</v>
      </c>
      <c r="E199" s="115">
        <v>1.4345541E-2</v>
      </c>
      <c r="F199" s="115">
        <v>7.0896762999999999E-4</v>
      </c>
      <c r="G199" s="115">
        <v>3.5188579000000001E-4</v>
      </c>
      <c r="H199" s="115">
        <v>1.6896011E-3</v>
      </c>
      <c r="I199" s="115">
        <v>2.7925986000000001E-3</v>
      </c>
      <c r="J199" s="115">
        <v>1.7548801E-5</v>
      </c>
      <c r="K199" s="115">
        <v>7.4730936999999997E-4</v>
      </c>
      <c r="L199" s="115">
        <v>0.21043750999999999</v>
      </c>
      <c r="M199" s="115">
        <v>0</v>
      </c>
      <c r="N199" s="115">
        <v>0</v>
      </c>
      <c r="O199" s="52">
        <f t="shared" si="52"/>
        <v>1.1476068888888888</v>
      </c>
      <c r="P199" s="115">
        <v>17.095421000000002</v>
      </c>
      <c r="Q199" s="115">
        <v>16.575804000000002</v>
      </c>
      <c r="R199" s="115">
        <v>0.44395208000000003</v>
      </c>
      <c r="S199" s="115">
        <v>2.1989371000000001E-5</v>
      </c>
      <c r="T199" s="115">
        <v>1.6204005E-2</v>
      </c>
      <c r="U199" s="115">
        <v>8.2751786000000004E-3</v>
      </c>
      <c r="V199" s="115">
        <v>5.1163822999999997E-2</v>
      </c>
      <c r="W199" s="115">
        <f t="shared" si="53"/>
        <v>9.9231385045495002E-2</v>
      </c>
      <c r="X199" s="122">
        <f t="shared" si="54"/>
        <v>3.5000433767940001E-2</v>
      </c>
      <c r="Y199" s="122">
        <f t="shared" si="55"/>
        <v>2.2796929530155E-2</v>
      </c>
      <c r="Z199" s="122">
        <f t="shared" si="56"/>
        <v>4.1434021747400004E-2</v>
      </c>
      <c r="AA199" s="115">
        <v>3.1811552999999999E-2</v>
      </c>
      <c r="AB199" s="115">
        <v>7.3883901000000004E-6</v>
      </c>
      <c r="AC199" s="115">
        <v>5.2098558999999999E-4</v>
      </c>
      <c r="AD199" s="115">
        <v>9.5898984000000004E-7</v>
      </c>
      <c r="AE199" s="115">
        <v>2.6453618E-3</v>
      </c>
      <c r="AF199" s="115">
        <v>1.4185998000000001E-5</v>
      </c>
      <c r="AG199" s="115">
        <v>2.0821551000000001E-2</v>
      </c>
      <c r="AH199" s="115">
        <v>2.3885883000000001E-5</v>
      </c>
      <c r="AI199" s="115">
        <v>2.9768664999999999E-6</v>
      </c>
      <c r="AJ199" s="115">
        <v>2.5283249999999999E-5</v>
      </c>
      <c r="AK199" s="115">
        <v>5.7822081999999996E-7</v>
      </c>
      <c r="AL199" s="115">
        <v>2.0258350000000002E-9</v>
      </c>
      <c r="AM199" s="115">
        <v>2.6419015E-5</v>
      </c>
      <c r="AN199" s="115">
        <v>8.7709769E-5</v>
      </c>
      <c r="AO199" s="115">
        <v>1.8085235E-3</v>
      </c>
      <c r="AP199" s="115">
        <v>2.0607474E-6</v>
      </c>
      <c r="AQ199" s="115">
        <v>4.1431961000000003E-2</v>
      </c>
    </row>
    <row r="200" spans="1:43" x14ac:dyDescent="0.25">
      <c r="A200" t="s">
        <v>5770</v>
      </c>
      <c r="B200" s="115" t="s">
        <v>148</v>
      </c>
      <c r="C200" s="115">
        <v>2.3100155999999998</v>
      </c>
      <c r="D200" s="115">
        <v>0.92851428000000003</v>
      </c>
      <c r="E200" s="115">
        <v>7.6858072E-2</v>
      </c>
      <c r="F200" s="115">
        <v>4.8312752000000004E-3</v>
      </c>
      <c r="G200" s="115">
        <v>1.8270172000000001E-3</v>
      </c>
      <c r="H200" s="115">
        <v>8.6943348999999996E-3</v>
      </c>
      <c r="I200" s="115">
        <v>1.6202479999999998E-2</v>
      </c>
      <c r="J200" s="115">
        <v>1.0308789000000001E-4</v>
      </c>
      <c r="K200" s="115">
        <v>4.3328667000000001E-3</v>
      </c>
      <c r="L200" s="115">
        <v>1.2686522</v>
      </c>
      <c r="M200" s="115">
        <v>0</v>
      </c>
      <c r="N200" s="115">
        <v>0</v>
      </c>
      <c r="O200" s="52">
        <f t="shared" si="52"/>
        <v>6.8778835555555551</v>
      </c>
      <c r="P200" s="115">
        <v>104.16146000000001</v>
      </c>
      <c r="Q200" s="115">
        <v>101.93292</v>
      </c>
      <c r="R200" s="115">
        <v>1.9023669999999999</v>
      </c>
      <c r="S200" s="115">
        <v>1.3221490999999999E-4</v>
      </c>
      <c r="T200" s="115">
        <v>7.0827901999999998E-2</v>
      </c>
      <c r="U200" s="115">
        <v>3.4790087999999997E-2</v>
      </c>
      <c r="V200" s="115">
        <v>0.22042189000000001</v>
      </c>
      <c r="W200" s="115">
        <f t="shared" si="53"/>
        <v>0.60039086267814001</v>
      </c>
      <c r="X200" s="122">
        <f t="shared" si="54"/>
        <v>0.20784374658989999</v>
      </c>
      <c r="Y200" s="122">
        <f t="shared" si="55"/>
        <v>0.13773254167524002</v>
      </c>
      <c r="Z200" s="122">
        <f t="shared" si="56"/>
        <v>0.25481457441299998</v>
      </c>
      <c r="AA200" s="115">
        <v>0.19065667</v>
      </c>
      <c r="AB200" s="115">
        <v>4.1040278000000001E-5</v>
      </c>
      <c r="AC200" s="115">
        <v>3.0229549999999999E-3</v>
      </c>
      <c r="AD200" s="115">
        <v>5.0790058999999998E-6</v>
      </c>
      <c r="AE200" s="115">
        <v>1.4056753999999999E-2</v>
      </c>
      <c r="AF200" s="115">
        <v>6.1248306000000004E-5</v>
      </c>
      <c r="AG200" s="115">
        <v>0.12479266</v>
      </c>
      <c r="AH200" s="115">
        <v>1.2871395E-4</v>
      </c>
      <c r="AI200" s="115">
        <v>1.8098579999999998E-5</v>
      </c>
      <c r="AJ200" s="115">
        <v>1.4829371999999999E-4</v>
      </c>
      <c r="AK200" s="115">
        <v>3.2532614E-6</v>
      </c>
      <c r="AL200" s="115">
        <v>1.1743839999999999E-8</v>
      </c>
      <c r="AM200" s="115">
        <v>1.2409678E-3</v>
      </c>
      <c r="AN200" s="115">
        <v>5.1417762000000001E-4</v>
      </c>
      <c r="AO200" s="115">
        <v>1.0886365E-2</v>
      </c>
      <c r="AP200" s="115">
        <v>1.1844413E-5</v>
      </c>
      <c r="AQ200" s="115">
        <v>0.25480272999999998</v>
      </c>
    </row>
    <row r="201" spans="1:43" x14ac:dyDescent="0.25">
      <c r="A201" t="s">
        <v>5770</v>
      </c>
      <c r="B201" s="115" t="s">
        <v>149</v>
      </c>
      <c r="C201" s="115">
        <v>1.0370533</v>
      </c>
      <c r="D201" s="115">
        <v>0.41321177999999997</v>
      </c>
      <c r="E201" s="115">
        <v>3.6335777999999999E-2</v>
      </c>
      <c r="F201" s="115">
        <v>1.9211613000000001E-3</v>
      </c>
      <c r="G201" s="115">
        <v>9.3630888000000002E-4</v>
      </c>
      <c r="H201" s="115">
        <v>4.1441179999999996E-3</v>
      </c>
      <c r="I201" s="115">
        <v>7.3376107999999999E-3</v>
      </c>
      <c r="J201" s="115">
        <v>4.6182808000000003E-5</v>
      </c>
      <c r="K201" s="115">
        <v>1.940813E-3</v>
      </c>
      <c r="L201" s="115">
        <v>0.57117958999999996</v>
      </c>
      <c r="M201" s="115">
        <v>0</v>
      </c>
      <c r="N201" s="115">
        <v>0</v>
      </c>
      <c r="O201" s="52">
        <f t="shared" si="52"/>
        <v>3.0608279999999994</v>
      </c>
      <c r="P201" s="115">
        <v>45.260300999999998</v>
      </c>
      <c r="Q201" s="115">
        <v>44.334155000000003</v>
      </c>
      <c r="R201" s="115">
        <v>0.78936653999999995</v>
      </c>
      <c r="S201" s="115">
        <v>5.9492220999999997E-5</v>
      </c>
      <c r="T201" s="115">
        <v>3.0111637E-2</v>
      </c>
      <c r="U201" s="115">
        <v>1.4663572999999999E-2</v>
      </c>
      <c r="V201" s="115">
        <v>9.1944298999999993E-2</v>
      </c>
      <c r="W201" s="115">
        <f t="shared" si="53"/>
        <v>0.26455814879278772</v>
      </c>
      <c r="X201" s="122">
        <f t="shared" si="54"/>
        <v>9.2886043796699999E-2</v>
      </c>
      <c r="Y201" s="122">
        <f t="shared" si="55"/>
        <v>6.0855080847087704E-2</v>
      </c>
      <c r="Z201" s="122">
        <f t="shared" si="56"/>
        <v>0.11081702414900001</v>
      </c>
      <c r="AA201" s="115">
        <v>8.4845955000000001E-2</v>
      </c>
      <c r="AB201" s="115">
        <v>1.9885012999999999E-5</v>
      </c>
      <c r="AC201" s="115">
        <v>1.3705538000000001E-3</v>
      </c>
      <c r="AD201" s="115">
        <v>2.3807376999999999E-6</v>
      </c>
      <c r="AE201" s="115">
        <v>6.6220521999999999E-3</v>
      </c>
      <c r="AF201" s="115">
        <v>2.5217045999999998E-5</v>
      </c>
      <c r="AG201" s="115">
        <v>5.5534097999999997E-2</v>
      </c>
      <c r="AH201" s="115">
        <v>6.0781213999999998E-5</v>
      </c>
      <c r="AI201" s="115">
        <v>8.0548113999999994E-6</v>
      </c>
      <c r="AJ201" s="115">
        <v>6.6935272000000006E-5</v>
      </c>
      <c r="AK201" s="115">
        <v>1.5388174E-6</v>
      </c>
      <c r="AL201" s="115">
        <v>5.3602877000000004E-9</v>
      </c>
      <c r="AM201" s="115">
        <v>5.4512222000000003E-5</v>
      </c>
      <c r="AN201" s="115">
        <v>2.3052715000000001E-4</v>
      </c>
      <c r="AO201" s="115">
        <v>4.8986280000000004E-3</v>
      </c>
      <c r="AP201" s="115">
        <v>5.2841489999999998E-6</v>
      </c>
      <c r="AQ201" s="115">
        <v>0.11081174000000001</v>
      </c>
    </row>
    <row r="202" spans="1:43" x14ac:dyDescent="0.25">
      <c r="A202" t="s">
        <v>5770</v>
      </c>
      <c r="B202" s="115" t="s">
        <v>150</v>
      </c>
      <c r="C202" s="115">
        <v>0.95048052000000005</v>
      </c>
      <c r="D202" s="115">
        <v>0.41542896000000001</v>
      </c>
      <c r="E202" s="115">
        <v>0.40064593999999998</v>
      </c>
      <c r="F202" s="115">
        <v>6.3887254000000004E-2</v>
      </c>
      <c r="G202" s="115">
        <v>-7.8274941999999996E-4</v>
      </c>
      <c r="H202" s="115">
        <v>5.4304886999999996E-3</v>
      </c>
      <c r="I202" s="115">
        <v>2.8498091000000001E-3</v>
      </c>
      <c r="J202" s="115">
        <v>4.5806549000000003E-5</v>
      </c>
      <c r="K202" s="115">
        <v>2.4085186999999999E-3</v>
      </c>
      <c r="L202" s="115">
        <v>6.0566485000000003E-2</v>
      </c>
      <c r="M202" s="115">
        <v>0</v>
      </c>
      <c r="N202" s="115">
        <v>0</v>
      </c>
      <c r="O202" s="52">
        <f t="shared" si="52"/>
        <v>3.0772515555555553</v>
      </c>
      <c r="P202" s="115">
        <v>17.408736999999999</v>
      </c>
      <c r="Q202" s="115">
        <v>13.722251</v>
      </c>
      <c r="R202" s="115">
        <v>3.1566939999999999</v>
      </c>
      <c r="S202" s="115">
        <v>1.6199576000000001E-4</v>
      </c>
      <c r="T202" s="115">
        <v>0.10899751000000001</v>
      </c>
      <c r="U202" s="115">
        <v>5.7422470000000003E-2</v>
      </c>
      <c r="V202" s="115">
        <v>0.36321028</v>
      </c>
      <c r="W202" s="115">
        <f t="shared" si="53"/>
        <v>0.43213699934700217</v>
      </c>
      <c r="X202" s="122">
        <f t="shared" si="54"/>
        <v>0.13658489097729998</v>
      </c>
      <c r="Y202" s="122">
        <f t="shared" si="55"/>
        <v>0.2612037629502022</v>
      </c>
      <c r="Z202" s="122">
        <f t="shared" si="56"/>
        <v>3.43483454195E-2</v>
      </c>
      <c r="AA202" s="115">
        <v>8.5280282999999998E-2</v>
      </c>
      <c r="AB202" s="115">
        <v>7.1761666999999999E-6</v>
      </c>
      <c r="AC202" s="115">
        <v>1.0604513999999999E-3</v>
      </c>
      <c r="AD202" s="115">
        <v>2.6827106000000001E-6</v>
      </c>
      <c r="AE202" s="115">
        <v>5.0132881999999997E-2</v>
      </c>
      <c r="AF202" s="115">
        <v>1.014157E-4</v>
      </c>
      <c r="AG202" s="115">
        <v>5.5785372999999999E-2</v>
      </c>
      <c r="AH202" s="115">
        <v>8.8703999E-4</v>
      </c>
      <c r="AI202" s="115">
        <v>4.8862269000000003E-5</v>
      </c>
      <c r="AJ202" s="115">
        <v>3.1093341000000001E-5</v>
      </c>
      <c r="AK202" s="115">
        <v>9.6127421000000006E-7</v>
      </c>
      <c r="AL202" s="115">
        <v>4.1559922000000001E-9</v>
      </c>
      <c r="AM202" s="115">
        <v>0.20328815</v>
      </c>
      <c r="AN202" s="115">
        <v>1.1683052E-4</v>
      </c>
      <c r="AO202" s="115">
        <v>1.0454484E-3</v>
      </c>
      <c r="AP202" s="115">
        <v>6.8324195E-6</v>
      </c>
      <c r="AQ202" s="115">
        <v>3.4341512999999997E-2</v>
      </c>
    </row>
    <row r="203" spans="1:43" x14ac:dyDescent="0.25">
      <c r="A203" t="s">
        <v>5770</v>
      </c>
      <c r="B203" s="115" t="s">
        <v>151</v>
      </c>
      <c r="C203" s="115">
        <v>0.38750515000000002</v>
      </c>
      <c r="D203" s="115">
        <v>0.16206264000000001</v>
      </c>
      <c r="E203" s="115">
        <v>1.1698765E-2</v>
      </c>
      <c r="F203" s="115">
        <v>1.0779118E-3</v>
      </c>
      <c r="G203" s="115">
        <v>1.8814839999999999E-4</v>
      </c>
      <c r="H203" s="115">
        <v>1.2813057E-3</v>
      </c>
      <c r="I203" s="115">
        <v>2.8064717999999999E-3</v>
      </c>
      <c r="J203" s="115">
        <v>1.7333188999999999E-5</v>
      </c>
      <c r="K203" s="115">
        <v>7.3059386999999997E-4</v>
      </c>
      <c r="L203" s="115">
        <v>0.20764198</v>
      </c>
      <c r="M203" s="115">
        <v>0</v>
      </c>
      <c r="N203" s="115">
        <v>0</v>
      </c>
      <c r="O203" s="52">
        <f t="shared" si="52"/>
        <v>1.200464</v>
      </c>
      <c r="P203" s="115">
        <v>19.362355000000001</v>
      </c>
      <c r="Q203" s="115">
        <v>18.899932</v>
      </c>
      <c r="R203" s="115">
        <v>0.39616536000000002</v>
      </c>
      <c r="S203" s="115">
        <v>2.1626829E-5</v>
      </c>
      <c r="T203" s="115">
        <v>1.3857744999999999E-2</v>
      </c>
      <c r="U203" s="115">
        <v>6.9647507000000003E-3</v>
      </c>
      <c r="V203" s="115">
        <v>4.5413444999999997E-2</v>
      </c>
      <c r="W203" s="115">
        <f t="shared" si="53"/>
        <v>0.10775003993510798</v>
      </c>
      <c r="X203" s="122">
        <f t="shared" si="54"/>
        <v>3.6016919039529999E-2</v>
      </c>
      <c r="Y203" s="122">
        <f t="shared" si="55"/>
        <v>2.4472637236677995E-2</v>
      </c>
      <c r="Z203" s="122">
        <f t="shared" si="56"/>
        <v>4.7260483658899996E-2</v>
      </c>
      <c r="AA203" s="115">
        <v>3.3278259999999997E-2</v>
      </c>
      <c r="AB203" s="115">
        <v>5.1899790000000003E-6</v>
      </c>
      <c r="AC203" s="115">
        <v>4.8765452E-4</v>
      </c>
      <c r="AD203" s="115">
        <v>8.9710452999999997E-7</v>
      </c>
      <c r="AE203" s="115">
        <v>2.2319305000000002E-3</v>
      </c>
      <c r="AF203" s="115">
        <v>1.2986935999999999E-5</v>
      </c>
      <c r="AG203" s="115">
        <v>2.1783199E-2</v>
      </c>
      <c r="AH203" s="115">
        <v>1.9374749999999999E-5</v>
      </c>
      <c r="AI203" s="115">
        <v>3.0657933000000002E-6</v>
      </c>
      <c r="AJ203" s="115">
        <v>2.4872801999999999E-5</v>
      </c>
      <c r="AK203" s="115">
        <v>4.4940751000000002E-7</v>
      </c>
      <c r="AL203" s="115">
        <v>1.8598680000000001E-9</v>
      </c>
      <c r="AM203" s="115">
        <v>7.7828524999999996E-4</v>
      </c>
      <c r="AN203" s="115">
        <v>8.5365774000000004E-5</v>
      </c>
      <c r="AO203" s="115">
        <v>1.7780226E-3</v>
      </c>
      <c r="AP203" s="115">
        <v>2.0436589E-6</v>
      </c>
      <c r="AQ203" s="115">
        <v>4.7258439999999999E-2</v>
      </c>
    </row>
    <row r="204" spans="1:43" x14ac:dyDescent="0.25">
      <c r="A204" t="s">
        <v>5770</v>
      </c>
      <c r="B204" s="115" t="s">
        <v>152</v>
      </c>
      <c r="C204" s="115">
        <v>0.18923919</v>
      </c>
      <c r="D204" s="115">
        <v>7.5167163999999995E-2</v>
      </c>
      <c r="E204" s="115">
        <v>6.9751962000000004E-3</v>
      </c>
      <c r="F204" s="115">
        <v>3.4832621000000001E-4</v>
      </c>
      <c r="G204" s="115">
        <v>1.7424403000000001E-4</v>
      </c>
      <c r="H204" s="115">
        <v>7.9713783999999996E-4</v>
      </c>
      <c r="I204" s="115">
        <v>1.428017E-3</v>
      </c>
      <c r="J204" s="115">
        <v>8.3899329999999993E-6</v>
      </c>
      <c r="K204" s="115">
        <v>3.5143597000000001E-4</v>
      </c>
      <c r="L204" s="115">
        <v>0.10398928</v>
      </c>
      <c r="M204" s="115">
        <v>0</v>
      </c>
      <c r="N204" s="115">
        <v>0</v>
      </c>
      <c r="O204" s="52">
        <f t="shared" si="52"/>
        <v>0.55679380740740736</v>
      </c>
      <c r="P204" s="115">
        <v>8.2215395999999998</v>
      </c>
      <c r="Q204" s="115">
        <v>8.0654202000000002</v>
      </c>
      <c r="R204" s="115">
        <v>0.13297047000000001</v>
      </c>
      <c r="S204" s="115">
        <v>1.0797515000000001E-5</v>
      </c>
      <c r="T204" s="115">
        <v>5.1177523999999999E-3</v>
      </c>
      <c r="U204" s="115">
        <v>2.4627591000000002E-3</v>
      </c>
      <c r="V204" s="115">
        <v>1.5557599E-2</v>
      </c>
      <c r="W204" s="115">
        <f t="shared" si="53"/>
        <v>4.8216261071762037E-2</v>
      </c>
      <c r="X204" s="122">
        <f t="shared" si="54"/>
        <v>1.6989026182490003E-2</v>
      </c>
      <c r="Y204" s="122">
        <f t="shared" si="55"/>
        <v>1.1067052491592032E-2</v>
      </c>
      <c r="Z204" s="122">
        <f t="shared" si="56"/>
        <v>2.0160182397679999E-2</v>
      </c>
      <c r="AA204" s="115">
        <v>1.5434289E-2</v>
      </c>
      <c r="AB204" s="115">
        <v>3.6373319999999999E-6</v>
      </c>
      <c r="AC204" s="115">
        <v>2.4846444999999999E-4</v>
      </c>
      <c r="AD204" s="115">
        <v>4.9716749E-7</v>
      </c>
      <c r="AE204" s="115">
        <v>1.2978904E-3</v>
      </c>
      <c r="AF204" s="115">
        <v>4.2478329999999997E-6</v>
      </c>
      <c r="AG204" s="115">
        <v>1.0102177E-2</v>
      </c>
      <c r="AH204" s="115">
        <v>1.1554403000000001E-5</v>
      </c>
      <c r="AI204" s="115">
        <v>1.4634914999999999E-6</v>
      </c>
      <c r="AJ204" s="115">
        <v>1.2416088E-5</v>
      </c>
      <c r="AK204" s="115">
        <v>2.7965381E-7</v>
      </c>
      <c r="AL204" s="115">
        <v>9.812820300000001E-10</v>
      </c>
      <c r="AM204" s="115">
        <v>9.4811190000000001E-6</v>
      </c>
      <c r="AN204" s="115">
        <v>4.1759294999999998E-5</v>
      </c>
      <c r="AO204" s="115">
        <v>8.8792045999999995E-4</v>
      </c>
      <c r="AP204" s="115">
        <v>9.5539768000000005E-7</v>
      </c>
      <c r="AQ204" s="115">
        <v>2.0159226999999998E-2</v>
      </c>
    </row>
    <row r="205" spans="1:43" x14ac:dyDescent="0.25">
      <c r="A205" t="s">
        <v>5770</v>
      </c>
      <c r="B205" s="115" t="s">
        <v>153</v>
      </c>
      <c r="C205" s="115">
        <v>6.4968700000000004</v>
      </c>
      <c r="D205" s="115">
        <v>2.5857830000000002</v>
      </c>
      <c r="E205" s="115">
        <v>0.22353490000000001</v>
      </c>
      <c r="F205" s="115">
        <v>1.2064953999999999E-2</v>
      </c>
      <c r="G205" s="115">
        <v>5.8413216999999998E-3</v>
      </c>
      <c r="H205" s="115">
        <v>2.5307225999999999E-2</v>
      </c>
      <c r="I205" s="115">
        <v>4.5418469000000003E-2</v>
      </c>
      <c r="J205" s="115">
        <v>2.8825508999999998E-4</v>
      </c>
      <c r="K205" s="115">
        <v>1.208497E-2</v>
      </c>
      <c r="L205" s="115">
        <v>3.5865469000000001</v>
      </c>
      <c r="M205" s="115">
        <v>0</v>
      </c>
      <c r="N205" s="115">
        <v>0</v>
      </c>
      <c r="O205" s="52">
        <f t="shared" si="52"/>
        <v>19.153948148148149</v>
      </c>
      <c r="P205" s="115">
        <v>282.84802999999999</v>
      </c>
      <c r="Q205" s="115">
        <v>277.58789000000002</v>
      </c>
      <c r="R205" s="115">
        <v>4.4800117000000004</v>
      </c>
      <c r="S205" s="115">
        <v>3.7345283999999998E-4</v>
      </c>
      <c r="T205" s="115">
        <v>0.17319570000000001</v>
      </c>
      <c r="U205" s="115">
        <v>8.3155428000000003E-2</v>
      </c>
      <c r="V205" s="115">
        <v>0.52340894000000004</v>
      </c>
      <c r="W205" s="115">
        <f t="shared" si="53"/>
        <v>1.6550607843037328</v>
      </c>
      <c r="X205" s="122">
        <f t="shared" si="54"/>
        <v>0.5803154004829999</v>
      </c>
      <c r="Y205" s="122">
        <f t="shared" si="55"/>
        <v>0.38089524340773295</v>
      </c>
      <c r="Z205" s="122">
        <f t="shared" si="56"/>
        <v>0.69385014041299997</v>
      </c>
      <c r="AA205" s="115">
        <v>0.53094633000000002</v>
      </c>
      <c r="AB205" s="115">
        <v>1.2458584000000001E-4</v>
      </c>
      <c r="AC205" s="115">
        <v>8.5558059999999991E-3</v>
      </c>
      <c r="AD205" s="115">
        <v>1.4427353E-5</v>
      </c>
      <c r="AE205" s="115">
        <v>4.0531144999999998E-2</v>
      </c>
      <c r="AF205" s="115">
        <v>1.4310629E-4</v>
      </c>
      <c r="AG205" s="115">
        <v>0.34751959999999998</v>
      </c>
      <c r="AH205" s="115">
        <v>3.7473218E-4</v>
      </c>
      <c r="AI205" s="115">
        <v>5.0557811000000002E-5</v>
      </c>
      <c r="AJ205" s="115">
        <v>4.1731099E-4</v>
      </c>
      <c r="AK205" s="115">
        <v>9.6263215000000001E-6</v>
      </c>
      <c r="AL205" s="115">
        <v>3.3465233E-8</v>
      </c>
      <c r="AM205" s="115">
        <v>3.2257194E-4</v>
      </c>
      <c r="AN205" s="115">
        <v>1.4389406999999999E-3</v>
      </c>
      <c r="AO205" s="115">
        <v>3.076187E-2</v>
      </c>
      <c r="AP205" s="115">
        <v>3.2820412999999997E-5</v>
      </c>
      <c r="AQ205" s="115">
        <v>0.69381731999999996</v>
      </c>
    </row>
    <row r="206" spans="1:43" x14ac:dyDescent="0.25">
      <c r="A206" t="s">
        <v>5770</v>
      </c>
      <c r="B206" s="115" t="s">
        <v>154</v>
      </c>
      <c r="C206" s="115">
        <v>0.14756013000000001</v>
      </c>
      <c r="D206" s="115">
        <v>7.7471751000000005E-2</v>
      </c>
      <c r="E206" s="115">
        <v>5.5407306E-3</v>
      </c>
      <c r="F206" s="115">
        <v>5.9522348999999997E-4</v>
      </c>
      <c r="G206" s="115">
        <v>-8.2179727999999995E-6</v>
      </c>
      <c r="H206" s="115">
        <v>7.1587351000000003E-4</v>
      </c>
      <c r="I206" s="115">
        <v>1.0545102999999999E-3</v>
      </c>
      <c r="J206" s="115">
        <v>7.8328685999999996E-6</v>
      </c>
      <c r="K206" s="115">
        <v>3.7377717000000002E-4</v>
      </c>
      <c r="L206" s="115">
        <v>6.1808646000000002E-2</v>
      </c>
      <c r="M206" s="115">
        <v>0</v>
      </c>
      <c r="N206" s="115">
        <v>0</v>
      </c>
      <c r="O206" s="52">
        <f t="shared" si="52"/>
        <v>0.57386482222222224</v>
      </c>
      <c r="P206" s="115">
        <v>10.421061</v>
      </c>
      <c r="Q206" s="115">
        <v>9.5383025999999997</v>
      </c>
      <c r="R206" s="115">
        <v>0.75840580999999996</v>
      </c>
      <c r="S206" s="115">
        <v>6.7665649999999998E-6</v>
      </c>
      <c r="T206" s="115">
        <v>2.4964727999999999E-2</v>
      </c>
      <c r="U206" s="115">
        <v>1.3791777999999999E-2</v>
      </c>
      <c r="V206" s="115">
        <v>8.5588879000000007E-2</v>
      </c>
      <c r="W206" s="115">
        <f t="shared" si="53"/>
        <v>5.2997042205601988E-2</v>
      </c>
      <c r="X206" s="122">
        <f t="shared" si="54"/>
        <v>1.7318677146599997E-2</v>
      </c>
      <c r="Y206" s="122">
        <f t="shared" si="55"/>
        <v>1.1808618639901991E-2</v>
      </c>
      <c r="Z206" s="122">
        <f t="shared" si="56"/>
        <v>2.3869746419100002E-2</v>
      </c>
      <c r="AA206" s="115">
        <v>1.5908846000000001E-2</v>
      </c>
      <c r="AB206" s="115">
        <v>3.7762076000000002E-7</v>
      </c>
      <c r="AC206" s="115">
        <v>2.0398384999999999E-4</v>
      </c>
      <c r="AD206" s="115">
        <v>5.2168883999999998E-7</v>
      </c>
      <c r="AE206" s="115">
        <v>1.1803650000000001E-3</v>
      </c>
      <c r="AF206" s="115">
        <v>2.4582986999999999E-5</v>
      </c>
      <c r="AG206" s="115">
        <v>1.0414367000000001E-2</v>
      </c>
      <c r="AH206" s="115">
        <v>8.7998522000000005E-6</v>
      </c>
      <c r="AI206" s="115">
        <v>1.0510010999999999E-6</v>
      </c>
      <c r="AJ206" s="115">
        <v>1.006571E-5</v>
      </c>
      <c r="AK206" s="115">
        <v>9.8164287E-8</v>
      </c>
      <c r="AL206" s="115">
        <v>6.6031498999999996E-10</v>
      </c>
      <c r="AM206" s="115">
        <v>7.8764858999999998E-4</v>
      </c>
      <c r="AN206" s="115">
        <v>3.6753611999999999E-5</v>
      </c>
      <c r="AO206" s="115">
        <v>5.4983405000000004E-4</v>
      </c>
      <c r="AP206" s="115">
        <v>1.2214190999999999E-6</v>
      </c>
      <c r="AQ206" s="115">
        <v>2.3868525000000002E-2</v>
      </c>
    </row>
    <row r="207" spans="1:43" x14ac:dyDescent="0.25">
      <c r="A207" t="s">
        <v>5770</v>
      </c>
      <c r="B207" s="115" t="s">
        <v>155</v>
      </c>
      <c r="C207" s="115">
        <v>5.7537844999999997E-2</v>
      </c>
      <c r="D207" s="115">
        <v>2.2878330999999998E-2</v>
      </c>
      <c r="E207" s="115">
        <v>2.5099747000000001E-3</v>
      </c>
      <c r="F207" s="115">
        <v>1.0323796E-4</v>
      </c>
      <c r="G207" s="115">
        <v>5.5995037000000003E-5</v>
      </c>
      <c r="H207" s="115">
        <v>2.9712576000000002E-4</v>
      </c>
      <c r="I207" s="115">
        <v>5.0879446000000003E-4</v>
      </c>
      <c r="J207" s="115">
        <v>2.5857767000000001E-6</v>
      </c>
      <c r="K207" s="115">
        <v>1.0918512E-4</v>
      </c>
      <c r="L207" s="115">
        <v>3.1072615000000001E-2</v>
      </c>
      <c r="M207" s="115">
        <v>0</v>
      </c>
      <c r="N207" s="115">
        <v>0</v>
      </c>
      <c r="O207" s="52">
        <f t="shared" si="52"/>
        <v>0.16946911851851851</v>
      </c>
      <c r="P207" s="115">
        <v>2.5155902999999999</v>
      </c>
      <c r="Q207" s="115">
        <v>2.447263</v>
      </c>
      <c r="R207" s="115">
        <v>5.8327137000000001E-2</v>
      </c>
      <c r="S207" s="115">
        <v>3.2141814999999999E-6</v>
      </c>
      <c r="T207" s="115">
        <v>2.1454607999999999E-3</v>
      </c>
      <c r="U207" s="115">
        <v>1.0808362E-3</v>
      </c>
      <c r="V207" s="115">
        <v>6.7706195999999996E-3</v>
      </c>
      <c r="W207" s="115">
        <f t="shared" si="53"/>
        <v>1.4747349463832281E-2</v>
      </c>
      <c r="X207" s="122">
        <f t="shared" si="54"/>
        <v>5.26715470778E-3</v>
      </c>
      <c r="Y207" s="122">
        <f t="shared" si="55"/>
        <v>3.3628411618122807E-3</v>
      </c>
      <c r="Z207" s="122">
        <f t="shared" si="56"/>
        <v>6.1173535942399999E-3</v>
      </c>
      <c r="AA207" s="115">
        <v>4.6976672999999997E-3</v>
      </c>
      <c r="AB207" s="115">
        <v>1.1099277000000001E-6</v>
      </c>
      <c r="AC207" s="115">
        <v>7.6237734999999999E-5</v>
      </c>
      <c r="AD207" s="115">
        <v>2.0881408000000001E-7</v>
      </c>
      <c r="AE207" s="115">
        <v>4.9006704000000001E-4</v>
      </c>
      <c r="AF207" s="115">
        <v>1.863891E-6</v>
      </c>
      <c r="AG207" s="115">
        <v>3.0747487000000002E-3</v>
      </c>
      <c r="AH207" s="115">
        <v>4.0634288000000002E-6</v>
      </c>
      <c r="AI207" s="115">
        <v>4.3674284999999999E-7</v>
      </c>
      <c r="AJ207" s="115">
        <v>3.9836758999999999E-6</v>
      </c>
      <c r="AK207" s="115">
        <v>8.5139970999999994E-8</v>
      </c>
      <c r="AL207" s="115">
        <v>3.0589127999999998E-10</v>
      </c>
      <c r="AM207" s="115">
        <v>3.6030584000000001E-6</v>
      </c>
      <c r="AN207" s="115">
        <v>1.280379E-5</v>
      </c>
      <c r="AO207" s="115">
        <v>2.6311632E-4</v>
      </c>
      <c r="AP207" s="115">
        <v>3.0029424000000003E-7</v>
      </c>
      <c r="AQ207" s="115">
        <v>6.1170532999999996E-3</v>
      </c>
    </row>
    <row r="208" spans="1:43" x14ac:dyDescent="0.25">
      <c r="A208" t="s">
        <v>5770</v>
      </c>
      <c r="B208" s="115" t="s">
        <v>156</v>
      </c>
      <c r="C208" s="115">
        <v>1.8333155E-2</v>
      </c>
      <c r="D208" s="115">
        <v>7.3201127E-3</v>
      </c>
      <c r="E208" s="115">
        <v>1.1837909E-3</v>
      </c>
      <c r="F208" s="115">
        <v>3.0256424E-5</v>
      </c>
      <c r="G208" s="115">
        <v>2.0798982999999999E-5</v>
      </c>
      <c r="H208" s="115">
        <v>1.4891066E-4</v>
      </c>
      <c r="I208" s="115">
        <v>2.3512323999999999E-4</v>
      </c>
      <c r="J208" s="115">
        <v>8.6010478000000001E-7</v>
      </c>
      <c r="K208" s="115">
        <v>3.7218687999999997E-5</v>
      </c>
      <c r="L208" s="115">
        <v>9.3560832999999999E-3</v>
      </c>
      <c r="M208" s="115">
        <v>0</v>
      </c>
      <c r="N208" s="115">
        <v>0</v>
      </c>
      <c r="O208" s="52">
        <f t="shared" si="52"/>
        <v>5.4223057037037031E-2</v>
      </c>
      <c r="P208" s="115">
        <v>0.81855542999999997</v>
      </c>
      <c r="Q208" s="115">
        <v>0.77535865999999998</v>
      </c>
      <c r="R208" s="115">
        <v>3.6968788000000002E-2</v>
      </c>
      <c r="S208" s="115">
        <v>9.5618583999999993E-7</v>
      </c>
      <c r="T208" s="115">
        <v>1.2893716000000001E-3</v>
      </c>
      <c r="U208" s="115">
        <v>6.8565209999999995E-4</v>
      </c>
      <c r="V208" s="115">
        <v>4.2519955000000003E-3</v>
      </c>
      <c r="W208" s="115">
        <f t="shared" si="53"/>
        <v>4.7887209108168505E-3</v>
      </c>
      <c r="X208" s="122">
        <f t="shared" si="54"/>
        <v>1.7799511708900004E-3</v>
      </c>
      <c r="Y208" s="122">
        <f t="shared" si="55"/>
        <v>1.07040620955685E-3</v>
      </c>
      <c r="Z208" s="122">
        <f t="shared" si="56"/>
        <v>1.9383635303699999E-3</v>
      </c>
      <c r="AA208" s="115">
        <v>1.5030518000000001E-3</v>
      </c>
      <c r="AB208" s="115">
        <v>3.5746437999999998E-7</v>
      </c>
      <c r="AC208" s="115">
        <v>2.5035116000000001E-5</v>
      </c>
      <c r="AD208" s="115">
        <v>1.2311120999999999E-7</v>
      </c>
      <c r="AE208" s="115">
        <v>2.5020190000000001E-4</v>
      </c>
      <c r="AF208" s="115">
        <v>1.1817792999999999E-6</v>
      </c>
      <c r="AG208" s="115">
        <v>9.8378067999999996E-4</v>
      </c>
      <c r="AH208" s="115">
        <v>1.838444E-6</v>
      </c>
      <c r="AI208" s="115">
        <v>1.3101213999999999E-7</v>
      </c>
      <c r="AJ208" s="115">
        <v>1.474684E-6</v>
      </c>
      <c r="AK208" s="115">
        <v>2.7271622E-8</v>
      </c>
      <c r="AL208" s="115">
        <v>1.0499485E-10</v>
      </c>
      <c r="AM208" s="115">
        <v>1.8885049999999999E-6</v>
      </c>
      <c r="AN208" s="115">
        <v>4.1959578000000004E-6</v>
      </c>
      <c r="AO208" s="115">
        <v>7.7069550000000001E-5</v>
      </c>
      <c r="AP208" s="115">
        <v>1.0583036999999999E-7</v>
      </c>
      <c r="AQ208" s="115">
        <v>1.9382576999999999E-3</v>
      </c>
    </row>
    <row r="209" spans="1:43" x14ac:dyDescent="0.25">
      <c r="A209" t="s">
        <v>5770</v>
      </c>
      <c r="B209" s="115" t="s">
        <v>157</v>
      </c>
      <c r="C209" s="115">
        <v>0.94917991999999995</v>
      </c>
      <c r="D209" s="115">
        <v>0.41486036999999998</v>
      </c>
      <c r="E209" s="115">
        <v>0.40009537000000001</v>
      </c>
      <c r="F209" s="115">
        <v>6.3799291999999994E-2</v>
      </c>
      <c r="G209" s="115">
        <v>-7.8165820000000003E-4</v>
      </c>
      <c r="H209" s="115">
        <v>5.4231627999999999E-3</v>
      </c>
      <c r="I209" s="115">
        <v>2.846089E-3</v>
      </c>
      <c r="J209" s="115">
        <v>4.5743944999999997E-5</v>
      </c>
      <c r="K209" s="115">
        <v>2.4052246999999999E-3</v>
      </c>
      <c r="L209" s="115">
        <v>6.0486330999999997E-2</v>
      </c>
      <c r="M209" s="115">
        <v>0</v>
      </c>
      <c r="N209" s="115">
        <v>0</v>
      </c>
      <c r="O209" s="52">
        <f t="shared" si="52"/>
        <v>3.0730397777777774</v>
      </c>
      <c r="P209" s="115">
        <v>17.385180999999999</v>
      </c>
      <c r="Q209" s="115">
        <v>13.703704999999999</v>
      </c>
      <c r="R209" s="115">
        <v>3.1524041999999999</v>
      </c>
      <c r="S209" s="115">
        <v>1.6177302000000001E-4</v>
      </c>
      <c r="T209" s="115">
        <v>0.10884934</v>
      </c>
      <c r="U209" s="115">
        <v>5.7344460999999999E-2</v>
      </c>
      <c r="V209" s="115">
        <v>0.36271662999999998</v>
      </c>
      <c r="W209" s="115">
        <f t="shared" si="53"/>
        <v>0.43154429688357943</v>
      </c>
      <c r="X209" s="122">
        <f t="shared" si="54"/>
        <v>0.1363977889694</v>
      </c>
      <c r="Y209" s="122">
        <f t="shared" si="55"/>
        <v>0.26084458583187942</v>
      </c>
      <c r="Z209" s="122">
        <f t="shared" si="56"/>
        <v>3.4301922082300006E-2</v>
      </c>
      <c r="AA209" s="115">
        <v>8.5163559999999999E-2</v>
      </c>
      <c r="AB209" s="115">
        <v>7.1664483E-6</v>
      </c>
      <c r="AC209" s="115">
        <v>1.0590045000000001E-3</v>
      </c>
      <c r="AD209" s="115">
        <v>2.6791511000000002E-6</v>
      </c>
      <c r="AE209" s="115">
        <v>5.0064101E-2</v>
      </c>
      <c r="AF209" s="115">
        <v>1.0127787000000001E-4</v>
      </c>
      <c r="AG209" s="115">
        <v>5.5709019999999998E-2</v>
      </c>
      <c r="AH209" s="115">
        <v>8.8582020999999997E-4</v>
      </c>
      <c r="AI209" s="115">
        <v>4.8795031999999997E-5</v>
      </c>
      <c r="AJ209" s="115">
        <v>3.1051486000000001E-5</v>
      </c>
      <c r="AK209" s="115">
        <v>9.5996355000000004E-7</v>
      </c>
      <c r="AL209" s="115">
        <v>4.1503293999999999E-9</v>
      </c>
      <c r="AM209" s="115">
        <v>0.20300823000000001</v>
      </c>
      <c r="AN209" s="115">
        <v>1.1667189E-4</v>
      </c>
      <c r="AO209" s="115">
        <v>1.0440331E-3</v>
      </c>
      <c r="AP209" s="115">
        <v>6.8230822999999997E-6</v>
      </c>
      <c r="AQ209" s="115">
        <v>3.4295099000000002E-2</v>
      </c>
    </row>
    <row r="210" spans="1:43" x14ac:dyDescent="0.25">
      <c r="A210" t="s">
        <v>5770</v>
      </c>
      <c r="B210" s="115" t="s">
        <v>158</v>
      </c>
      <c r="C210" s="115">
        <v>0.95547371999999997</v>
      </c>
      <c r="D210" s="115">
        <v>0.41761190999999998</v>
      </c>
      <c r="E210" s="115">
        <v>0.40275968000000001</v>
      </c>
      <c r="F210" s="115">
        <v>6.4224952000000002E-2</v>
      </c>
      <c r="G210" s="115">
        <v>-7.8693879999999999E-4</v>
      </c>
      <c r="H210" s="115">
        <v>5.4586139999999997E-3</v>
      </c>
      <c r="I210" s="115">
        <v>2.8640911000000001E-3</v>
      </c>
      <c r="J210" s="115">
        <v>4.6046893000000002E-5</v>
      </c>
      <c r="K210" s="115">
        <v>2.4211646000000002E-3</v>
      </c>
      <c r="L210" s="115">
        <v>6.0874209999999998E-2</v>
      </c>
      <c r="M210" s="115">
        <v>0</v>
      </c>
      <c r="N210" s="115">
        <v>0</v>
      </c>
      <c r="O210" s="52">
        <f t="shared" si="52"/>
        <v>3.0934215555555551</v>
      </c>
      <c r="P210" s="115">
        <v>17.499172000000002</v>
      </c>
      <c r="Q210" s="115">
        <v>13.793452</v>
      </c>
      <c r="R210" s="115">
        <v>3.1731630000000002</v>
      </c>
      <c r="S210" s="115">
        <v>1.6285090000000001E-4</v>
      </c>
      <c r="T210" s="115">
        <v>0.10956637</v>
      </c>
      <c r="U210" s="115">
        <v>5.7721960000000003E-2</v>
      </c>
      <c r="V210" s="115">
        <v>0.36510545999999999</v>
      </c>
      <c r="W210" s="115">
        <f t="shared" si="53"/>
        <v>0.43441247262157251</v>
      </c>
      <c r="X210" s="122">
        <f t="shared" si="54"/>
        <v>0.13730320478319999</v>
      </c>
      <c r="Y210" s="122">
        <f t="shared" si="55"/>
        <v>0.26258269557177255</v>
      </c>
      <c r="Z210" s="122">
        <f t="shared" si="56"/>
        <v>3.4526572266599997E-2</v>
      </c>
      <c r="AA210" s="115">
        <v>8.5728401999999995E-2</v>
      </c>
      <c r="AB210" s="115">
        <v>7.2134774999999997E-6</v>
      </c>
      <c r="AC210" s="115">
        <v>1.0660061E-3</v>
      </c>
      <c r="AD210" s="115">
        <v>2.6963757000000001E-6</v>
      </c>
      <c r="AE210" s="115">
        <v>5.0396942E-2</v>
      </c>
      <c r="AF210" s="115">
        <v>1.0194483E-4</v>
      </c>
      <c r="AG210" s="115">
        <v>5.6078506E-2</v>
      </c>
      <c r="AH210" s="115">
        <v>8.9172291999999997E-4</v>
      </c>
      <c r="AI210" s="115">
        <v>4.9120399000000002E-5</v>
      </c>
      <c r="AJ210" s="115">
        <v>3.1254029000000002E-5</v>
      </c>
      <c r="AK210" s="115">
        <v>9.6630604000000006E-7</v>
      </c>
      <c r="AL210" s="115">
        <v>4.1777326000000002E-9</v>
      </c>
      <c r="AM210" s="115">
        <v>0.20436280000000001</v>
      </c>
      <c r="AN210" s="115">
        <v>1.1743954E-4</v>
      </c>
      <c r="AO210" s="115">
        <v>1.0508822E-3</v>
      </c>
      <c r="AP210" s="115">
        <v>6.8682665999999999E-6</v>
      </c>
      <c r="AQ210" s="115">
        <v>3.4519703999999998E-2</v>
      </c>
    </row>
    <row r="211" spans="1:43" x14ac:dyDescent="0.25">
      <c r="A211" t="s">
        <v>5770</v>
      </c>
      <c r="B211" s="115" t="s">
        <v>159</v>
      </c>
      <c r="C211" s="115">
        <v>0.95096351999999995</v>
      </c>
      <c r="D211" s="115">
        <v>0.41564013</v>
      </c>
      <c r="E211" s="115">
        <v>0.40085040999999999</v>
      </c>
      <c r="F211" s="115">
        <v>6.3919920000000005E-2</v>
      </c>
      <c r="G211" s="115">
        <v>-7.8315467000000002E-4</v>
      </c>
      <c r="H211" s="115">
        <v>5.4332093000000001E-3</v>
      </c>
      <c r="I211" s="115">
        <v>2.8511906000000002E-3</v>
      </c>
      <c r="J211" s="115">
        <v>4.5829798000000001E-5</v>
      </c>
      <c r="K211" s="115">
        <v>2.4097418999999998E-3</v>
      </c>
      <c r="L211" s="115">
        <v>6.0596252000000003E-2</v>
      </c>
      <c r="M211" s="115">
        <v>0</v>
      </c>
      <c r="N211" s="115">
        <v>0</v>
      </c>
      <c r="O211" s="52">
        <f t="shared" si="52"/>
        <v>3.0788157777777774</v>
      </c>
      <c r="P211" s="115">
        <v>17.417484999999999</v>
      </c>
      <c r="Q211" s="115">
        <v>13.729138000000001</v>
      </c>
      <c r="R211" s="115">
        <v>3.1582870999999999</v>
      </c>
      <c r="S211" s="115">
        <v>1.6207848E-4</v>
      </c>
      <c r="T211" s="115">
        <v>0.10905254</v>
      </c>
      <c r="U211" s="115">
        <v>5.7451439999999999E-2</v>
      </c>
      <c r="V211" s="115">
        <v>0.36339359999999998</v>
      </c>
      <c r="W211" s="115">
        <f t="shared" si="53"/>
        <v>0.43235710883644518</v>
      </c>
      <c r="X211" s="122">
        <f t="shared" si="54"/>
        <v>0.1366543753883</v>
      </c>
      <c r="Y211" s="122">
        <f t="shared" si="55"/>
        <v>0.2613371475610452</v>
      </c>
      <c r="Z211" s="122">
        <f t="shared" si="56"/>
        <v>3.4365585887100002E-2</v>
      </c>
      <c r="AA211" s="115">
        <v>8.5323630999999997E-2</v>
      </c>
      <c r="AB211" s="115">
        <v>7.1797758999999997E-6</v>
      </c>
      <c r="AC211" s="115">
        <v>1.0609886999999999E-3</v>
      </c>
      <c r="AD211" s="115">
        <v>2.6840323999999998E-6</v>
      </c>
      <c r="AE211" s="115">
        <v>5.0158425E-2</v>
      </c>
      <c r="AF211" s="115">
        <v>1.0146688E-4</v>
      </c>
      <c r="AG211" s="115">
        <v>5.5813728999999999E-2</v>
      </c>
      <c r="AH211" s="115">
        <v>8.8749298000000002E-4</v>
      </c>
      <c r="AI211" s="115">
        <v>4.8887237999999999E-5</v>
      </c>
      <c r="AJ211" s="115">
        <v>3.1108883999999999E-5</v>
      </c>
      <c r="AK211" s="115">
        <v>9.6176095000000006E-7</v>
      </c>
      <c r="AL211" s="115">
        <v>4.1580951999999997E-9</v>
      </c>
      <c r="AM211" s="115">
        <v>0.20339209999999999</v>
      </c>
      <c r="AN211" s="115">
        <v>1.1688944E-4</v>
      </c>
      <c r="AO211" s="115">
        <v>1.0459740999999999E-3</v>
      </c>
      <c r="AP211" s="115">
        <v>6.8358871000000003E-6</v>
      </c>
      <c r="AQ211" s="115">
        <v>3.435875E-2</v>
      </c>
    </row>
    <row r="212" spans="1:43" x14ac:dyDescent="0.25">
      <c r="A212" t="s">
        <v>5770</v>
      </c>
      <c r="B212" s="115" t="s">
        <v>160</v>
      </c>
      <c r="C212" s="115">
        <v>0.93894664999999999</v>
      </c>
      <c r="D212" s="115">
        <v>0.41038655000000002</v>
      </c>
      <c r="E212" s="115">
        <v>0.39576339999999999</v>
      </c>
      <c r="F212" s="115">
        <v>6.3107199000000003E-2</v>
      </c>
      <c r="G212" s="115">
        <v>-7.7307232E-4</v>
      </c>
      <c r="H212" s="115">
        <v>5.3655216E-3</v>
      </c>
      <c r="I212" s="115">
        <v>2.8168187999999999E-3</v>
      </c>
      <c r="J212" s="115">
        <v>4.5251374000000001E-5</v>
      </c>
      <c r="K212" s="115">
        <v>2.3793077E-3</v>
      </c>
      <c r="L212" s="115">
        <v>5.9855668000000001E-2</v>
      </c>
      <c r="M212" s="115">
        <v>0</v>
      </c>
      <c r="N212" s="115">
        <v>0</v>
      </c>
      <c r="O212" s="52">
        <f t="shared" si="52"/>
        <v>3.0399003703703702</v>
      </c>
      <c r="P212" s="115">
        <v>17.199839999999998</v>
      </c>
      <c r="Q212" s="115">
        <v>13.557782</v>
      </c>
      <c r="R212" s="115">
        <v>3.1186519000000001</v>
      </c>
      <c r="S212" s="115">
        <v>1.6002046999999999E-4</v>
      </c>
      <c r="T212" s="115">
        <v>0.10768349000000001</v>
      </c>
      <c r="U212" s="115">
        <v>5.6730674000000002E-2</v>
      </c>
      <c r="V212" s="115">
        <v>0.35883256000000002</v>
      </c>
      <c r="W212" s="115">
        <f t="shared" si="53"/>
        <v>0.42688083008397393</v>
      </c>
      <c r="X212" s="122">
        <f t="shared" si="54"/>
        <v>0.13492564705730001</v>
      </c>
      <c r="Y212" s="122">
        <f t="shared" si="55"/>
        <v>0.25801852841087392</v>
      </c>
      <c r="Z212" s="122">
        <f t="shared" si="56"/>
        <v>3.3936654615800005E-2</v>
      </c>
      <c r="AA212" s="115">
        <v>8.4245165999999996E-2</v>
      </c>
      <c r="AB212" s="115">
        <v>7.0899820999999997E-6</v>
      </c>
      <c r="AC212" s="115">
        <v>1.0476204999999999E-3</v>
      </c>
      <c r="AD212" s="115">
        <v>2.6511452E-6</v>
      </c>
      <c r="AE212" s="115">
        <v>4.9522926000000002E-2</v>
      </c>
      <c r="AF212" s="115">
        <v>1.0019343E-4</v>
      </c>
      <c r="AG212" s="115">
        <v>5.5108262999999998E-2</v>
      </c>
      <c r="AH212" s="115">
        <v>8.7622283E-4</v>
      </c>
      <c r="AI212" s="115">
        <v>4.8266009E-5</v>
      </c>
      <c r="AJ212" s="115">
        <v>3.0722165E-5</v>
      </c>
      <c r="AK212" s="115">
        <v>9.4965109999999995E-7</v>
      </c>
      <c r="AL212" s="115">
        <v>4.1057739000000004E-9</v>
      </c>
      <c r="AM212" s="115">
        <v>0.20080577999999999</v>
      </c>
      <c r="AN212" s="115">
        <v>1.1542374999999999E-4</v>
      </c>
      <c r="AO212" s="115">
        <v>1.0328969E-3</v>
      </c>
      <c r="AP212" s="115">
        <v>6.7496158000000003E-6</v>
      </c>
      <c r="AQ212" s="115">
        <v>3.3929905000000003E-2</v>
      </c>
    </row>
    <row r="213" spans="1:43" x14ac:dyDescent="0.25">
      <c r="A213" t="s">
        <v>5770</v>
      </c>
      <c r="B213" s="115" t="s">
        <v>161</v>
      </c>
      <c r="C213" s="115">
        <v>0.92241366999999996</v>
      </c>
      <c r="D213" s="115">
        <v>0.35771037999999999</v>
      </c>
      <c r="E213" s="115">
        <v>2.8177410999999999E-2</v>
      </c>
      <c r="F213" s="115">
        <v>1.7417642999999999E-3</v>
      </c>
      <c r="G213" s="115">
        <v>8.2749408000000002E-4</v>
      </c>
      <c r="H213" s="115">
        <v>2.8201121000000001E-3</v>
      </c>
      <c r="I213" s="115">
        <v>6.5916033999999998E-3</v>
      </c>
      <c r="J213" s="115">
        <v>3.8155100000000003E-5</v>
      </c>
      <c r="K213" s="115">
        <v>1.5225822E-3</v>
      </c>
      <c r="L213" s="115">
        <v>0.52298416000000003</v>
      </c>
      <c r="M213" s="115">
        <v>0</v>
      </c>
      <c r="N213" s="115">
        <v>0</v>
      </c>
      <c r="O213" s="52">
        <f t="shared" si="52"/>
        <v>2.6497065185185185</v>
      </c>
      <c r="P213" s="115">
        <v>38.163268000000002</v>
      </c>
      <c r="Q213" s="115">
        <v>38.733832</v>
      </c>
      <c r="R213" s="115">
        <v>-0.49494961999999998</v>
      </c>
      <c r="S213" s="115">
        <v>5.3738710000000002E-5</v>
      </c>
      <c r="T213" s="115">
        <v>-1.3100614999999999E-2</v>
      </c>
      <c r="U213" s="115">
        <v>-9.4501140000000008E-3</v>
      </c>
      <c r="V213" s="115">
        <v>-5.3116836000000001E-2</v>
      </c>
      <c r="W213" s="115">
        <f t="shared" si="53"/>
        <v>0.22926107861503001</v>
      </c>
      <c r="X213" s="122">
        <f t="shared" si="54"/>
        <v>7.9641748577699997E-2</v>
      </c>
      <c r="Y213" s="122">
        <f t="shared" si="55"/>
        <v>5.2811345718230006E-2</v>
      </c>
      <c r="Z213" s="122">
        <f t="shared" si="56"/>
        <v>9.680798431910001E-2</v>
      </c>
      <c r="AA213" s="115">
        <v>7.3449970000000003E-2</v>
      </c>
      <c r="AB213" s="115">
        <v>1.7839134999999999E-5</v>
      </c>
      <c r="AC213" s="115">
        <v>1.1277622000000001E-3</v>
      </c>
      <c r="AD213" s="115">
        <v>1.9403146999999998E-6</v>
      </c>
      <c r="AE213" s="115">
        <v>5.0600754E-3</v>
      </c>
      <c r="AF213" s="115">
        <v>-1.5838472000000001E-5</v>
      </c>
      <c r="AG213" s="115">
        <v>4.8075205000000003E-2</v>
      </c>
      <c r="AH213" s="115">
        <v>4.7297525999999997E-5</v>
      </c>
      <c r="AI213" s="115">
        <v>7.2877397000000001E-6</v>
      </c>
      <c r="AJ213" s="115">
        <v>5.7956523999999999E-5</v>
      </c>
      <c r="AK213" s="115">
        <v>1.3209720999999999E-6</v>
      </c>
      <c r="AL213" s="115">
        <v>4.5557799999999998E-9</v>
      </c>
      <c r="AM213" s="115">
        <v>-4.6087935000000001E-7</v>
      </c>
      <c r="AN213" s="115">
        <v>1.8889467999999999E-4</v>
      </c>
      <c r="AO213" s="115">
        <v>4.4338396000000004E-3</v>
      </c>
      <c r="AP213" s="115">
        <v>3.9403190999999996E-6</v>
      </c>
      <c r="AQ213" s="115">
        <v>9.6804044000000006E-2</v>
      </c>
    </row>
    <row r="214" spans="1:43" x14ac:dyDescent="0.25">
      <c r="A214" t="s">
        <v>5770</v>
      </c>
      <c r="B214" s="115" t="s">
        <v>162</v>
      </c>
      <c r="C214" s="115">
        <v>0.95048052000000005</v>
      </c>
      <c r="D214" s="115">
        <v>0.41542896000000001</v>
      </c>
      <c r="E214" s="115">
        <v>0.40064593999999998</v>
      </c>
      <c r="F214" s="115">
        <v>6.3887254000000004E-2</v>
      </c>
      <c r="G214" s="115">
        <v>-7.8274941999999996E-4</v>
      </c>
      <c r="H214" s="115">
        <v>5.4304886999999996E-3</v>
      </c>
      <c r="I214" s="115">
        <v>2.8498091000000001E-3</v>
      </c>
      <c r="J214" s="115">
        <v>4.5806549000000003E-5</v>
      </c>
      <c r="K214" s="115">
        <v>2.4085186999999999E-3</v>
      </c>
      <c r="L214" s="115">
        <v>6.0566485000000003E-2</v>
      </c>
      <c r="M214" s="115">
        <v>0</v>
      </c>
      <c r="N214" s="115">
        <v>0</v>
      </c>
      <c r="O214" s="52">
        <f t="shared" si="52"/>
        <v>3.0772515555555553</v>
      </c>
      <c r="P214" s="115">
        <v>17.408736999999999</v>
      </c>
      <c r="Q214" s="115">
        <v>13.722251</v>
      </c>
      <c r="R214" s="115">
        <v>3.1566939999999999</v>
      </c>
      <c r="S214" s="115">
        <v>1.6199576000000001E-4</v>
      </c>
      <c r="T214" s="115">
        <v>0.10899751000000001</v>
      </c>
      <c r="U214" s="115">
        <v>5.7422470000000003E-2</v>
      </c>
      <c r="V214" s="115">
        <v>0.36321028</v>
      </c>
      <c r="W214" s="115">
        <f t="shared" si="53"/>
        <v>0.43213699934700217</v>
      </c>
      <c r="X214" s="122">
        <f t="shared" si="54"/>
        <v>0.13658489097729998</v>
      </c>
      <c r="Y214" s="122">
        <f t="shared" si="55"/>
        <v>0.2612037629502022</v>
      </c>
      <c r="Z214" s="122">
        <f t="shared" si="56"/>
        <v>3.43483454195E-2</v>
      </c>
      <c r="AA214" s="115">
        <v>8.5280282999999998E-2</v>
      </c>
      <c r="AB214" s="115">
        <v>7.1761666999999999E-6</v>
      </c>
      <c r="AC214" s="115">
        <v>1.0604513999999999E-3</v>
      </c>
      <c r="AD214" s="115">
        <v>2.6827106000000001E-6</v>
      </c>
      <c r="AE214" s="115">
        <v>5.0132881999999997E-2</v>
      </c>
      <c r="AF214" s="115">
        <v>1.014157E-4</v>
      </c>
      <c r="AG214" s="115">
        <v>5.5785372999999999E-2</v>
      </c>
      <c r="AH214" s="115">
        <v>8.8703999E-4</v>
      </c>
      <c r="AI214" s="115">
        <v>4.8862269000000003E-5</v>
      </c>
      <c r="AJ214" s="115">
        <v>3.1093341000000001E-5</v>
      </c>
      <c r="AK214" s="115">
        <v>9.6127421000000006E-7</v>
      </c>
      <c r="AL214" s="115">
        <v>4.1559922000000001E-9</v>
      </c>
      <c r="AM214" s="115">
        <v>0.20328815</v>
      </c>
      <c r="AN214" s="115">
        <v>1.1683052E-4</v>
      </c>
      <c r="AO214" s="115">
        <v>1.0454484E-3</v>
      </c>
      <c r="AP214" s="115">
        <v>6.8324195E-6</v>
      </c>
      <c r="AQ214" s="115">
        <v>3.4341512999999997E-2</v>
      </c>
    </row>
    <row r="215" spans="1:43" x14ac:dyDescent="0.25">
      <c r="A215" s="1" t="s">
        <v>843</v>
      </c>
    </row>
    <row r="216" spans="1:43" x14ac:dyDescent="0.25">
      <c r="A216" t="s">
        <v>5770</v>
      </c>
      <c r="B216" s="115" t="s">
        <v>1067</v>
      </c>
      <c r="C216" s="115">
        <v>0.1971657</v>
      </c>
      <c r="D216" s="115">
        <v>0.12029822</v>
      </c>
      <c r="E216" s="115">
        <v>3.8532221999999998E-2</v>
      </c>
      <c r="F216" s="115">
        <v>1.7335037000000001E-2</v>
      </c>
      <c r="G216" s="115">
        <v>1.9001063000000001E-4</v>
      </c>
      <c r="H216" s="115">
        <v>3.5816379999999998E-3</v>
      </c>
      <c r="I216" s="115">
        <v>1.1166011000000001E-3</v>
      </c>
      <c r="J216" s="115">
        <v>2.8963703999999999E-5</v>
      </c>
      <c r="K216" s="115">
        <v>2.1597091000000001E-3</v>
      </c>
      <c r="L216" s="115">
        <v>1.3923296999999999E-2</v>
      </c>
      <c r="M216" s="115">
        <v>0</v>
      </c>
      <c r="N216" s="115">
        <v>0</v>
      </c>
      <c r="O216" s="52">
        <f t="shared" si="52"/>
        <v>0.89109792592592585</v>
      </c>
      <c r="P216" s="115">
        <v>12.411670000000001</v>
      </c>
      <c r="Q216" s="115">
        <v>8.8321611000000004</v>
      </c>
      <c r="R216" s="115">
        <v>3.0614298999999998</v>
      </c>
      <c r="S216" s="115">
        <v>5.6292538000000001E-5</v>
      </c>
      <c r="T216" s="115">
        <v>0.10845347</v>
      </c>
      <c r="U216" s="115">
        <v>5.7468300999999999E-2</v>
      </c>
      <c r="V216" s="115">
        <v>0.35210080999999999</v>
      </c>
      <c r="W216" s="115">
        <f t="shared" ref="W216:W224" si="57">SUM(X216:Z216)</f>
        <v>0.1117617011068997</v>
      </c>
      <c r="X216" s="122">
        <f t="shared" ref="X216:X224" si="58">SUM(AA216:AF216)</f>
        <v>3.1561881182309993E-2</v>
      </c>
      <c r="Y216" s="122">
        <f t="shared" ref="Y216:Y224" si="59">SUM(AG216:AO216)</f>
        <v>5.8059358631389703E-2</v>
      </c>
      <c r="Z216" s="122">
        <f t="shared" ref="Z216:Z224" si="60">SUM(AP216:AQ216)</f>
        <v>2.2140461293199999E-2</v>
      </c>
      <c r="AA216" s="115">
        <v>2.4696811999999999E-2</v>
      </c>
      <c r="AB216" s="115">
        <v>1.9545761999999999E-6</v>
      </c>
      <c r="AC216" s="115">
        <v>7.3306938000000004E-4</v>
      </c>
      <c r="AD216" s="115">
        <v>7.8362511000000003E-7</v>
      </c>
      <c r="AE216" s="115">
        <v>6.0313629000000001E-3</v>
      </c>
      <c r="AF216" s="115">
        <v>9.7898700999999994E-5</v>
      </c>
      <c r="AG216" s="115">
        <v>1.6160201999999999E-2</v>
      </c>
      <c r="AH216" s="115">
        <v>7.8231147999999995E-5</v>
      </c>
      <c r="AI216" s="115">
        <v>7.2772913999999999E-6</v>
      </c>
      <c r="AJ216" s="115">
        <v>1.4642312E-5</v>
      </c>
      <c r="AK216" s="115">
        <v>5.1759983999999998E-7</v>
      </c>
      <c r="AL216" s="115">
        <v>2.1461497E-9</v>
      </c>
      <c r="AM216" s="115">
        <v>4.1283886999999998E-2</v>
      </c>
      <c r="AN216" s="115">
        <v>7.9504493999999994E-5</v>
      </c>
      <c r="AO216" s="115">
        <v>4.3509464000000001E-4</v>
      </c>
      <c r="AP216" s="115">
        <v>5.7482932000000004E-6</v>
      </c>
      <c r="AQ216" s="115">
        <v>2.2134713E-2</v>
      </c>
    </row>
    <row r="217" spans="1:43" x14ac:dyDescent="0.25">
      <c r="A217" t="s">
        <v>5770</v>
      </c>
      <c r="B217" s="115" t="s">
        <v>1068</v>
      </c>
      <c r="C217" s="115">
        <v>0.92433487000000003</v>
      </c>
      <c r="D217" s="115">
        <v>0.44166453</v>
      </c>
      <c r="E217" s="115">
        <v>0.37900002999999999</v>
      </c>
      <c r="F217" s="115">
        <v>4.0195501000000002E-2</v>
      </c>
      <c r="G217" s="115">
        <v>-5.1712838000000005E-4</v>
      </c>
      <c r="H217" s="115">
        <v>1.0274429999999999E-2</v>
      </c>
      <c r="I217" s="115">
        <v>3.2937137E-3</v>
      </c>
      <c r="J217" s="115">
        <v>7.5777655999999997E-5</v>
      </c>
      <c r="K217" s="115">
        <v>3.8781496999999998E-3</v>
      </c>
      <c r="L217" s="115">
        <v>4.6469865999999999E-2</v>
      </c>
      <c r="M217" s="115">
        <v>0</v>
      </c>
      <c r="N217" s="115">
        <v>0</v>
      </c>
      <c r="O217" s="52">
        <f t="shared" si="52"/>
        <v>3.2715891111111111</v>
      </c>
      <c r="P217" s="115">
        <v>32.738107999999997</v>
      </c>
      <c r="Q217" s="115">
        <v>21.810451</v>
      </c>
      <c r="R217" s="115">
        <v>9.3697196999999992</v>
      </c>
      <c r="S217" s="115">
        <v>2.0718690999999999E-4</v>
      </c>
      <c r="T217" s="115">
        <v>0.31969566999999999</v>
      </c>
      <c r="U217" s="115">
        <v>0.17516808</v>
      </c>
      <c r="V217" s="115">
        <v>1.0628667999999999</v>
      </c>
      <c r="W217" s="115">
        <f t="shared" si="57"/>
        <v>0.31175096167586647</v>
      </c>
      <c r="X217" s="122">
        <f t="shared" si="58"/>
        <v>0.14229437909319997</v>
      </c>
      <c r="Y217" s="122">
        <f t="shared" si="59"/>
        <v>0.11483000378266649</v>
      </c>
      <c r="Z217" s="122">
        <f t="shared" si="60"/>
        <v>5.4626578799999999E-2</v>
      </c>
      <c r="AA217" s="115">
        <v>9.0668359000000004E-2</v>
      </c>
      <c r="AB217" s="115">
        <v>7.4686261000000002E-6</v>
      </c>
      <c r="AC217" s="115">
        <v>1.7266306E-3</v>
      </c>
      <c r="AD217" s="115">
        <v>3.7217870999999999E-6</v>
      </c>
      <c r="AE217" s="115">
        <v>4.9588119E-2</v>
      </c>
      <c r="AF217" s="115">
        <v>3.0008007999999999E-4</v>
      </c>
      <c r="AG217" s="115">
        <v>5.9323450999999999E-2</v>
      </c>
      <c r="AH217" s="115">
        <v>8.2308774999999995E-4</v>
      </c>
      <c r="AI217" s="115">
        <v>3.0275509999999999E-5</v>
      </c>
      <c r="AJ217" s="115">
        <v>3.8654440999999999E-5</v>
      </c>
      <c r="AK217" s="115">
        <v>1.3911437E-6</v>
      </c>
      <c r="AL217" s="115">
        <v>5.5679664999999999E-9</v>
      </c>
      <c r="AM217" s="115">
        <v>5.3275164E-2</v>
      </c>
      <c r="AN217" s="115">
        <v>2.2377416999999999E-4</v>
      </c>
      <c r="AO217" s="115">
        <v>1.1142001999999999E-3</v>
      </c>
      <c r="AP217" s="115">
        <v>1.1723799999999999E-5</v>
      </c>
      <c r="AQ217" s="115">
        <v>5.4614854999999997E-2</v>
      </c>
    </row>
    <row r="218" spans="1:43" x14ac:dyDescent="0.25">
      <c r="A218" t="s">
        <v>5770</v>
      </c>
      <c r="B218" s="115" t="s">
        <v>1069</v>
      </c>
      <c r="C218" s="115">
        <v>0.93091531999999999</v>
      </c>
      <c r="D218" s="115">
        <v>0.40598426999999998</v>
      </c>
      <c r="E218" s="115">
        <v>4.0685832999999998E-2</v>
      </c>
      <c r="F218" s="115">
        <v>2.1802253000000001E-3</v>
      </c>
      <c r="G218" s="115">
        <v>6.0437111999999999E-4</v>
      </c>
      <c r="H218" s="115">
        <v>5.6583173E-3</v>
      </c>
      <c r="I218" s="115">
        <v>6.4384092E-3</v>
      </c>
      <c r="J218" s="115">
        <v>5.0147893999999998E-5</v>
      </c>
      <c r="K218" s="115">
        <v>2.3106061999999998E-3</v>
      </c>
      <c r="L218" s="115">
        <v>0.46700313999999998</v>
      </c>
      <c r="M218" s="115">
        <v>0</v>
      </c>
      <c r="N218" s="115">
        <v>0</v>
      </c>
      <c r="O218" s="52">
        <f t="shared" si="52"/>
        <v>3.0072908888888885</v>
      </c>
      <c r="P218" s="115">
        <v>49.736317</v>
      </c>
      <c r="Q218" s="115">
        <v>44.912345999999999</v>
      </c>
      <c r="R218" s="115">
        <v>4.1380688000000001</v>
      </c>
      <c r="S218" s="115">
        <v>5.0764633999999998E-5</v>
      </c>
      <c r="T218" s="115">
        <v>0.14026406999999999</v>
      </c>
      <c r="U218" s="115">
        <v>7.7027585999999995E-2</v>
      </c>
      <c r="V218" s="115">
        <v>0.46855942</v>
      </c>
      <c r="W218" s="115">
        <f t="shared" si="57"/>
        <v>0.26541317596390318</v>
      </c>
      <c r="X218" s="122">
        <f t="shared" si="58"/>
        <v>9.2687761131699992E-2</v>
      </c>
      <c r="Y218" s="122">
        <f t="shared" si="59"/>
        <v>6.0408542476603204E-2</v>
      </c>
      <c r="Z218" s="122">
        <f t="shared" si="60"/>
        <v>0.11231687235559999</v>
      </c>
      <c r="AA218" s="115">
        <v>8.3363333999999997E-2</v>
      </c>
      <c r="AB218" s="115">
        <v>1.4223569000000001E-5</v>
      </c>
      <c r="AC218" s="115">
        <v>1.4489812000000001E-3</v>
      </c>
      <c r="AD218" s="115">
        <v>2.5311626999999998E-6</v>
      </c>
      <c r="AE218" s="115">
        <v>7.7259551999999997E-3</v>
      </c>
      <c r="AF218" s="115">
        <v>1.32736E-4</v>
      </c>
      <c r="AG218" s="115">
        <v>5.4565803000000003E-2</v>
      </c>
      <c r="AH218" s="115">
        <v>6.7522572E-5</v>
      </c>
      <c r="AI218" s="115">
        <v>7.0324812000000004E-6</v>
      </c>
      <c r="AJ218" s="115">
        <v>6.4025847999999997E-5</v>
      </c>
      <c r="AK218" s="115">
        <v>1.3361666999999999E-6</v>
      </c>
      <c r="AL218" s="115">
        <v>5.2087032000000002E-9</v>
      </c>
      <c r="AM218" s="115">
        <v>1.3028323E-3</v>
      </c>
      <c r="AN218" s="115">
        <v>2.5163300000000002E-4</v>
      </c>
      <c r="AO218" s="115">
        <v>4.1483518999999996E-3</v>
      </c>
      <c r="AP218" s="115">
        <v>6.9023556000000001E-6</v>
      </c>
      <c r="AQ218" s="115">
        <v>0.11230997</v>
      </c>
    </row>
    <row r="219" spans="1:43" x14ac:dyDescent="0.25">
      <c r="A219" t="s">
        <v>5770</v>
      </c>
      <c r="B219" s="115" t="s">
        <v>1070</v>
      </c>
      <c r="C219" s="115">
        <v>2.3776608000000001</v>
      </c>
      <c r="D219" s="115">
        <v>0.9799506</v>
      </c>
      <c r="E219" s="115">
        <v>8.9553026999999993E-2</v>
      </c>
      <c r="F219" s="115">
        <v>4.8739889999999996E-3</v>
      </c>
      <c r="G219" s="115">
        <v>1.9030891E-3</v>
      </c>
      <c r="H219" s="115">
        <v>1.1112799E-2</v>
      </c>
      <c r="I219" s="115">
        <v>1.6538436E-2</v>
      </c>
      <c r="J219" s="115">
        <v>1.1377902E-4</v>
      </c>
      <c r="K219" s="115">
        <v>4.9628364000000001E-3</v>
      </c>
      <c r="L219" s="115">
        <v>1.2686522</v>
      </c>
      <c r="M219" s="115">
        <v>0</v>
      </c>
      <c r="N219" s="115">
        <v>0</v>
      </c>
      <c r="O219" s="52">
        <f t="shared" si="52"/>
        <v>7.258893333333333</v>
      </c>
      <c r="P219" s="115">
        <v>112.32494</v>
      </c>
      <c r="Q219" s="115">
        <v>106.59757</v>
      </c>
      <c r="R219" s="115">
        <v>4.9056565000000001</v>
      </c>
      <c r="S219" s="115">
        <v>1.3410430000000001E-4</v>
      </c>
      <c r="T219" s="115">
        <v>0.17116992</v>
      </c>
      <c r="U219" s="115">
        <v>9.1224017000000004E-2</v>
      </c>
      <c r="V219" s="115">
        <v>0.55918270000000003</v>
      </c>
      <c r="W219" s="115">
        <f t="shared" si="57"/>
        <v>0.63280598075169803</v>
      </c>
      <c r="X219" s="122">
        <f t="shared" si="58"/>
        <v>0.22132244938429999</v>
      </c>
      <c r="Y219" s="122">
        <f t="shared" si="59"/>
        <v>0.14498221589739801</v>
      </c>
      <c r="Z219" s="122">
        <f t="shared" si="60"/>
        <v>0.26650131547</v>
      </c>
      <c r="AA219" s="115">
        <v>0.20121755999999999</v>
      </c>
      <c r="AB219" s="115">
        <v>4.1993841999999999E-5</v>
      </c>
      <c r="AC219" s="115">
        <v>3.3369105E-3</v>
      </c>
      <c r="AD219" s="115">
        <v>5.6906022999999996E-6</v>
      </c>
      <c r="AE219" s="115">
        <v>1.6563044999999998E-2</v>
      </c>
      <c r="AF219" s="115">
        <v>1.5724943999999999E-4</v>
      </c>
      <c r="AG219" s="115">
        <v>0.13170480000000001</v>
      </c>
      <c r="AH219" s="115">
        <v>1.4951219999999999E-4</v>
      </c>
      <c r="AI219" s="115">
        <v>1.8316802999999999E-5</v>
      </c>
      <c r="AJ219" s="115">
        <v>1.565859E-4</v>
      </c>
      <c r="AK219" s="115">
        <v>3.4708257999999999E-6</v>
      </c>
      <c r="AL219" s="115">
        <v>1.2618598E-8</v>
      </c>
      <c r="AM219" s="115">
        <v>1.3652616E-3</v>
      </c>
      <c r="AN219" s="115">
        <v>5.6900495000000001E-4</v>
      </c>
      <c r="AO219" s="115">
        <v>1.1015251E-2</v>
      </c>
      <c r="AP219" s="115">
        <v>1.4065470000000001E-5</v>
      </c>
      <c r="AQ219" s="115">
        <v>0.26648725000000001</v>
      </c>
    </row>
    <row r="220" spans="1:43" x14ac:dyDescent="0.25">
      <c r="A220" t="s">
        <v>5770</v>
      </c>
      <c r="B220" s="115" t="s">
        <v>1071</v>
      </c>
      <c r="C220" s="115">
        <v>0.46383649999999998</v>
      </c>
      <c r="D220" s="115">
        <v>0.22194528999999999</v>
      </c>
      <c r="E220" s="115">
        <v>2.462773E-2</v>
      </c>
      <c r="F220" s="115">
        <v>1.1198970999999999E-3</v>
      </c>
      <c r="G220" s="115">
        <v>2.8584459000000002E-4</v>
      </c>
      <c r="H220" s="115">
        <v>3.6641853E-3</v>
      </c>
      <c r="I220" s="115">
        <v>3.1595963999999999E-3</v>
      </c>
      <c r="J220" s="115">
        <v>2.8107342999999999E-5</v>
      </c>
      <c r="K220" s="115">
        <v>1.3638698E-3</v>
      </c>
      <c r="L220" s="115">
        <v>0.20764198</v>
      </c>
      <c r="M220" s="115">
        <v>0</v>
      </c>
      <c r="N220" s="115">
        <v>0</v>
      </c>
      <c r="O220" s="52">
        <f t="shared" si="52"/>
        <v>1.644039185185185</v>
      </c>
      <c r="P220" s="115">
        <v>28.269642999999999</v>
      </c>
      <c r="Q220" s="115">
        <v>24.388262999999998</v>
      </c>
      <c r="R220" s="115">
        <v>3.3308819000000001</v>
      </c>
      <c r="S220" s="115">
        <v>2.3474507999999999E-5</v>
      </c>
      <c r="T220" s="115">
        <v>0.11187863000000001</v>
      </c>
      <c r="U220" s="115">
        <v>6.2093131000000003E-2</v>
      </c>
      <c r="V220" s="115">
        <v>0.37650261000000002</v>
      </c>
      <c r="W220" s="115">
        <f t="shared" si="57"/>
        <v>0.14514775920809342</v>
      </c>
      <c r="X220" s="122">
        <f t="shared" si="58"/>
        <v>5.1287381196000001E-2</v>
      </c>
      <c r="Y220" s="122">
        <f t="shared" si="59"/>
        <v>3.2851041856393398E-2</v>
      </c>
      <c r="Z220" s="122">
        <f t="shared" si="60"/>
        <v>6.1009336155700006E-2</v>
      </c>
      <c r="AA220" s="115">
        <v>4.5573474000000003E-2</v>
      </c>
      <c r="AB220" s="115">
        <v>6.1969308999999998E-6</v>
      </c>
      <c r="AC220" s="115">
        <v>8.0071660999999998E-4</v>
      </c>
      <c r="AD220" s="115">
        <v>1.5779151000000001E-6</v>
      </c>
      <c r="AE220" s="115">
        <v>4.7986091999999998E-3</v>
      </c>
      <c r="AF220" s="115">
        <v>1.0680654E-4</v>
      </c>
      <c r="AG220" s="115">
        <v>2.9830505E-2</v>
      </c>
      <c r="AH220" s="115">
        <v>4.0441019E-5</v>
      </c>
      <c r="AI220" s="115">
        <v>3.2808726999999999E-6</v>
      </c>
      <c r="AJ220" s="115">
        <v>3.3525700000000003E-5</v>
      </c>
      <c r="AK220" s="115">
        <v>6.6269747999999999E-7</v>
      </c>
      <c r="AL220" s="115">
        <v>2.7172133999999998E-9</v>
      </c>
      <c r="AM220" s="115">
        <v>8.9970413999999996E-4</v>
      </c>
      <c r="AN220" s="115">
        <v>1.3892730999999999E-4</v>
      </c>
      <c r="AO220" s="115">
        <v>1.9039924000000001E-3</v>
      </c>
      <c r="AP220" s="115">
        <v>4.3081557000000003E-6</v>
      </c>
      <c r="AQ220" s="115">
        <v>6.1005028000000003E-2</v>
      </c>
    </row>
    <row r="221" spans="1:43" x14ac:dyDescent="0.25">
      <c r="A221" t="s">
        <v>5770</v>
      </c>
      <c r="B221" s="115" t="s">
        <v>1072</v>
      </c>
      <c r="C221" s="115">
        <v>0.20231341</v>
      </c>
      <c r="D221" s="115">
        <v>0.11913422999999999</v>
      </c>
      <c r="E221" s="115">
        <v>1.5794229E-2</v>
      </c>
      <c r="F221" s="115">
        <v>6.2976703000000003E-4</v>
      </c>
      <c r="G221" s="115">
        <v>5.3642988999999998E-5</v>
      </c>
      <c r="H221" s="115">
        <v>2.667909E-3</v>
      </c>
      <c r="I221" s="115">
        <v>1.3257793999999999E-3</v>
      </c>
      <c r="J221" s="115">
        <v>1.6557593E-5</v>
      </c>
      <c r="K221" s="115">
        <v>8.8264378000000004E-4</v>
      </c>
      <c r="L221" s="115">
        <v>6.1808646000000002E-2</v>
      </c>
      <c r="M221" s="115">
        <v>0</v>
      </c>
      <c r="N221" s="115">
        <v>0</v>
      </c>
      <c r="O221" s="52">
        <f t="shared" si="52"/>
        <v>0.88247577777777764</v>
      </c>
      <c r="P221" s="115">
        <v>17.028652000000001</v>
      </c>
      <c r="Q221" s="115">
        <v>13.322616999999999</v>
      </c>
      <c r="R221" s="115">
        <v>3.1817996000000002</v>
      </c>
      <c r="S221" s="115">
        <v>8.3078413000000006E-6</v>
      </c>
      <c r="T221" s="115">
        <v>0.10593405</v>
      </c>
      <c r="U221" s="115">
        <v>5.9329285000000002E-2</v>
      </c>
      <c r="V221" s="115">
        <v>0.35896292000000002</v>
      </c>
      <c r="W221" s="115">
        <f t="shared" si="57"/>
        <v>7.9260604768745913E-2</v>
      </c>
      <c r="X221" s="122">
        <f t="shared" si="58"/>
        <v>2.8229331078699998E-2</v>
      </c>
      <c r="Y221" s="122">
        <f t="shared" si="59"/>
        <v>1.76802823454459E-2</v>
      </c>
      <c r="Z221" s="122">
        <f t="shared" si="60"/>
        <v>3.3350991344600005E-2</v>
      </c>
      <c r="AA221" s="115">
        <v>2.4462973999999998E-2</v>
      </c>
      <c r="AB221" s="115">
        <v>1.1559596E-6</v>
      </c>
      <c r="AC221" s="115">
        <v>4.5743778000000002E-4</v>
      </c>
      <c r="AD221" s="115">
        <v>1.0164991E-6</v>
      </c>
      <c r="AE221" s="115">
        <v>3.2046993000000002E-3</v>
      </c>
      <c r="AF221" s="115">
        <v>1.0204754E-4</v>
      </c>
      <c r="AG221" s="115">
        <v>1.6013072E-2</v>
      </c>
      <c r="AH221" s="115">
        <v>2.5596746000000001E-5</v>
      </c>
      <c r="AI221" s="115">
        <v>1.2277142E-6</v>
      </c>
      <c r="AJ221" s="115">
        <v>1.6762328E-5</v>
      </c>
      <c r="AK221" s="115">
        <v>2.7380929999999999E-7</v>
      </c>
      <c r="AL221" s="115">
        <v>1.3669459000000001E-9</v>
      </c>
      <c r="AM221" s="115">
        <v>8.8794801999999998E-4</v>
      </c>
      <c r="AN221" s="115">
        <v>8.1016301000000002E-5</v>
      </c>
      <c r="AO221" s="115">
        <v>6.5438406000000002E-4</v>
      </c>
      <c r="AP221" s="115">
        <v>3.0153446000000002E-6</v>
      </c>
      <c r="AQ221" s="115">
        <v>3.3347976000000001E-2</v>
      </c>
    </row>
    <row r="222" spans="1:43" x14ac:dyDescent="0.25">
      <c r="A222" t="s">
        <v>5770</v>
      </c>
      <c r="B222" s="115" t="s">
        <v>1073</v>
      </c>
      <c r="C222" s="115">
        <v>0.20983505999999999</v>
      </c>
      <c r="D222" s="115">
        <v>0.13159699</v>
      </c>
      <c r="E222" s="115">
        <v>3.9641283999999999E-2</v>
      </c>
      <c r="F222" s="115">
        <v>1.7341321E-2</v>
      </c>
      <c r="G222" s="115">
        <v>2.2076923999999999E-4</v>
      </c>
      <c r="H222" s="115">
        <v>3.7171395000000001E-3</v>
      </c>
      <c r="I222" s="115">
        <v>1.1415333E-3</v>
      </c>
      <c r="J222" s="115">
        <v>3.5059277000000002E-5</v>
      </c>
      <c r="K222" s="115">
        <v>2.2176721E-3</v>
      </c>
      <c r="L222" s="115">
        <v>1.3923296999999999E-2</v>
      </c>
      <c r="M222" s="115">
        <v>0</v>
      </c>
      <c r="N222" s="115">
        <v>0</v>
      </c>
      <c r="O222" s="52">
        <f t="shared" si="52"/>
        <v>0.97479251851851845</v>
      </c>
      <c r="P222" s="115">
        <v>13.935553000000001</v>
      </c>
      <c r="Q222" s="115">
        <v>10.203893000000001</v>
      </c>
      <c r="R222" s="115">
        <v>3.1907600999999999</v>
      </c>
      <c r="S222" s="115">
        <v>5.7335286000000001E-5</v>
      </c>
      <c r="T222" s="115">
        <v>0.11289105000000001</v>
      </c>
      <c r="U222" s="115">
        <v>5.9911510000000001E-2</v>
      </c>
      <c r="V222" s="115">
        <v>0.36804030999999998</v>
      </c>
      <c r="W222" s="115">
        <f t="shared" si="57"/>
        <v>0.1193380846653804</v>
      </c>
      <c r="X222" s="122">
        <f t="shared" si="58"/>
        <v>3.4128601116110005E-2</v>
      </c>
      <c r="Y222" s="122">
        <f t="shared" si="59"/>
        <v>5.9626735324670395E-2</v>
      </c>
      <c r="Z222" s="122">
        <f t="shared" si="60"/>
        <v>2.5582748224600001E-2</v>
      </c>
      <c r="AA222" s="115">
        <v>2.7016789999999999E-2</v>
      </c>
      <c r="AB222" s="115">
        <v>2.5075853999999999E-6</v>
      </c>
      <c r="AC222" s="115">
        <v>7.5344409E-4</v>
      </c>
      <c r="AD222" s="115">
        <v>8.8507070999999995E-7</v>
      </c>
      <c r="AE222" s="115">
        <v>6.2529431999999996E-3</v>
      </c>
      <c r="AF222" s="115">
        <v>1.0203117E-4</v>
      </c>
      <c r="AG222" s="115">
        <v>1.7678607999999998E-2</v>
      </c>
      <c r="AH222" s="115">
        <v>7.9961952000000007E-5</v>
      </c>
      <c r="AI222" s="115">
        <v>7.3227045E-6</v>
      </c>
      <c r="AJ222" s="115">
        <v>1.5319015000000001E-5</v>
      </c>
      <c r="AK222" s="115">
        <v>5.3211763999999999E-7</v>
      </c>
      <c r="AL222" s="115">
        <v>2.2285304000000001E-9</v>
      </c>
      <c r="AM222" s="115">
        <v>4.1289536000000002E-2</v>
      </c>
      <c r="AN222" s="115">
        <v>8.3119686999999994E-5</v>
      </c>
      <c r="AO222" s="115">
        <v>4.7233361999999998E-4</v>
      </c>
      <c r="AP222" s="115">
        <v>5.9432246000000004E-6</v>
      </c>
      <c r="AQ222" s="115">
        <v>2.5576805000000001E-2</v>
      </c>
    </row>
    <row r="223" spans="1:43" x14ac:dyDescent="0.25">
      <c r="A223" t="s">
        <v>5770</v>
      </c>
      <c r="B223" s="115" t="s">
        <v>1074</v>
      </c>
      <c r="C223" s="115">
        <v>2.9843590999999998</v>
      </c>
      <c r="D223" s="115">
        <v>1.2546352999999999</v>
      </c>
      <c r="E223" s="115">
        <v>0.10645709</v>
      </c>
      <c r="F223" s="115">
        <v>6.2640704000000002E-3</v>
      </c>
      <c r="G223" s="115">
        <v>2.4458205000000002E-3</v>
      </c>
      <c r="H223" s="115">
        <v>1.2429828E-2</v>
      </c>
      <c r="I223" s="115">
        <v>2.0326345999999999E-2</v>
      </c>
      <c r="J223" s="115">
        <v>1.93174E-4</v>
      </c>
      <c r="K223" s="115">
        <v>6.0579440999999996E-3</v>
      </c>
      <c r="L223" s="115">
        <v>1.5755494999999999</v>
      </c>
      <c r="M223" s="115">
        <v>0</v>
      </c>
      <c r="N223" s="115">
        <v>0</v>
      </c>
      <c r="O223" s="52">
        <f t="shared" si="52"/>
        <v>9.2935948148148135</v>
      </c>
      <c r="P223" s="115">
        <v>145.1713</v>
      </c>
      <c r="Q223" s="115">
        <v>140.10351</v>
      </c>
      <c r="R223" s="115">
        <v>4.3241284999999996</v>
      </c>
      <c r="S223" s="115">
        <v>1.7552485E-4</v>
      </c>
      <c r="T223" s="115">
        <v>0.15458143999999999</v>
      </c>
      <c r="U223" s="115">
        <v>8.0122764999999999E-2</v>
      </c>
      <c r="V223" s="115">
        <v>0.50877823</v>
      </c>
      <c r="W223" s="115">
        <f t="shared" si="57"/>
        <v>0.8174904014724711</v>
      </c>
      <c r="X223" s="122">
        <f t="shared" si="58"/>
        <v>0.28147035851160002</v>
      </c>
      <c r="Y223" s="122">
        <f t="shared" si="59"/>
        <v>0.18564567629787104</v>
      </c>
      <c r="Z223" s="122">
        <f t="shared" si="60"/>
        <v>0.35037436666300004</v>
      </c>
      <c r="AA223" s="115">
        <v>0.25762084000000002</v>
      </c>
      <c r="AB223" s="115">
        <v>5.5642476000000002E-5</v>
      </c>
      <c r="AC223" s="115">
        <v>3.9987807000000002E-3</v>
      </c>
      <c r="AD223" s="115">
        <v>7.1497156000000002E-6</v>
      </c>
      <c r="AE223" s="115">
        <v>1.9649106999999999E-2</v>
      </c>
      <c r="AF223" s="115">
        <v>1.3883862E-4</v>
      </c>
      <c r="AG223" s="115">
        <v>0.1686231</v>
      </c>
      <c r="AH223" s="115">
        <v>1.7735048000000001E-4</v>
      </c>
      <c r="AI223" s="115">
        <v>2.3058667999999999E-5</v>
      </c>
      <c r="AJ223" s="115">
        <v>1.9092938999999999E-4</v>
      </c>
      <c r="AK223" s="115">
        <v>4.1749422000000002E-6</v>
      </c>
      <c r="AL223" s="115">
        <v>1.5547670999999999E-8</v>
      </c>
      <c r="AM223" s="115">
        <v>2.0025698999999999E-3</v>
      </c>
      <c r="AN223" s="115">
        <v>6.8745937E-4</v>
      </c>
      <c r="AO223" s="115">
        <v>1.3937018000000001E-2</v>
      </c>
      <c r="AP223" s="115">
        <v>1.6906663000000001E-5</v>
      </c>
      <c r="AQ223" s="115">
        <v>0.35035746000000001</v>
      </c>
    </row>
    <row r="224" spans="1:43" x14ac:dyDescent="0.25">
      <c r="A224" t="s">
        <v>5770</v>
      </c>
      <c r="B224" s="115" t="s">
        <v>1075</v>
      </c>
      <c r="C224" s="115">
        <v>0.81758728000000003</v>
      </c>
      <c r="D224" s="115">
        <v>0.53891069000000003</v>
      </c>
      <c r="E224" s="115">
        <v>0.13080933</v>
      </c>
      <c r="F224" s="115">
        <v>2.1596168999999998E-2</v>
      </c>
      <c r="G224" s="115">
        <v>1.85283E-3</v>
      </c>
      <c r="H224" s="115">
        <v>2.0201818999999999E-2</v>
      </c>
      <c r="I224" s="115">
        <v>5.2424040999999996E-3</v>
      </c>
      <c r="J224" s="115">
        <v>1.160308E-4</v>
      </c>
      <c r="K224" s="115">
        <v>5.9880838999999998E-3</v>
      </c>
      <c r="L224" s="115">
        <v>9.2869922999999993E-2</v>
      </c>
      <c r="M224" s="115">
        <v>0</v>
      </c>
      <c r="N224" s="115">
        <v>0</v>
      </c>
      <c r="O224" s="52">
        <f t="shared" si="52"/>
        <v>3.9919310370370371</v>
      </c>
      <c r="P224" s="115">
        <v>74.976339999999993</v>
      </c>
      <c r="Q224" s="115">
        <v>48.524560999999999</v>
      </c>
      <c r="R224" s="115">
        <v>22.704129999999999</v>
      </c>
      <c r="S224" s="115">
        <v>1.027995E-4</v>
      </c>
      <c r="T224" s="115">
        <v>0.75475954000000001</v>
      </c>
      <c r="U224" s="115">
        <v>0.42175654000000001</v>
      </c>
      <c r="V224" s="115">
        <v>2.5710305</v>
      </c>
      <c r="W224" s="115">
        <f t="shared" si="57"/>
        <v>0.3770509801313835</v>
      </c>
      <c r="X224" s="122">
        <f t="shared" si="58"/>
        <v>0.138801946067</v>
      </c>
      <c r="Y224" s="122">
        <f t="shared" si="59"/>
        <v>0.11670647127138351</v>
      </c>
      <c r="Z224" s="122">
        <f t="shared" si="60"/>
        <v>0.12154256279300001</v>
      </c>
      <c r="AA224" s="115">
        <v>0.11064759</v>
      </c>
      <c r="AB224" s="115">
        <v>1.4810962E-5</v>
      </c>
      <c r="AC224" s="115">
        <v>2.9507569E-3</v>
      </c>
      <c r="AD224" s="115">
        <v>6.1537850000000001E-6</v>
      </c>
      <c r="AE224" s="115">
        <v>2.4454185E-2</v>
      </c>
      <c r="AF224" s="115">
        <v>7.2844941999999999E-4</v>
      </c>
      <c r="AG224" s="115">
        <v>7.2415762999999994E-2</v>
      </c>
      <c r="AH224" s="115">
        <v>2.2546778E-4</v>
      </c>
      <c r="AI224" s="115">
        <v>6.6344220999999998E-5</v>
      </c>
      <c r="AJ224" s="115">
        <v>8.2848092000000002E-5</v>
      </c>
      <c r="AK224" s="115">
        <v>2.0310847999999998E-6</v>
      </c>
      <c r="AL224" s="115">
        <v>8.8235834999999997E-9</v>
      </c>
      <c r="AM224" s="115">
        <v>4.1413295000000003E-2</v>
      </c>
      <c r="AN224" s="115">
        <v>4.6589857000000002E-4</v>
      </c>
      <c r="AO224" s="115">
        <v>2.0348147E-3</v>
      </c>
      <c r="AP224" s="115">
        <v>1.9842793E-5</v>
      </c>
      <c r="AQ224" s="115">
        <v>0.12152272</v>
      </c>
    </row>
    <row r="225" spans="1:43" x14ac:dyDescent="0.25">
      <c r="A225" s="1" t="s">
        <v>844</v>
      </c>
    </row>
    <row r="226" spans="1:43" x14ac:dyDescent="0.25">
      <c r="A226" t="s">
        <v>5770</v>
      </c>
      <c r="B226" s="115" t="s">
        <v>1076</v>
      </c>
      <c r="C226" s="115">
        <v>5.9463585000000003E-3</v>
      </c>
      <c r="D226" s="115">
        <v>2.4948727000000002E-3</v>
      </c>
      <c r="E226" s="115">
        <v>8.0371170000000005E-4</v>
      </c>
      <c r="F226" s="115">
        <v>6.8905296000000002E-6</v>
      </c>
      <c r="G226" s="115">
        <v>9.7298610999999997E-6</v>
      </c>
      <c r="H226" s="115">
        <v>1.1019087999999999E-4</v>
      </c>
      <c r="I226" s="115">
        <v>1.4816507000000001E-4</v>
      </c>
      <c r="J226" s="115">
        <v>3.4203486999999998E-7</v>
      </c>
      <c r="K226" s="115">
        <v>1.6372415E-5</v>
      </c>
      <c r="L226" s="115">
        <v>2.3560832999999998E-3</v>
      </c>
      <c r="M226" s="115">
        <v>0</v>
      </c>
      <c r="N226" s="115">
        <v>0</v>
      </c>
      <c r="O226" s="52">
        <f t="shared" si="52"/>
        <v>1.8480538518518518E-2</v>
      </c>
      <c r="P226" s="115">
        <v>0.30174468999999998</v>
      </c>
      <c r="Q226" s="115">
        <v>0.25353328000000003</v>
      </c>
      <c r="R226" s="115">
        <v>4.1342267000000002E-2</v>
      </c>
      <c r="S226" s="115">
        <v>2.3511285000000001E-7</v>
      </c>
      <c r="T226" s="115">
        <v>1.3895254000000001E-3</v>
      </c>
      <c r="U226" s="115">
        <v>7.6981344999999999E-4</v>
      </c>
      <c r="V226" s="115">
        <v>4.7095651000000002E-3</v>
      </c>
      <c r="W226" s="115">
        <f t="shared" ref="W226:W233" si="61">SUM(X226:Z226)</f>
        <v>1.6981137952808731E-3</v>
      </c>
      <c r="X226" s="122">
        <f t="shared" ref="X226:X233" si="62">SUM(AA226:AF226)</f>
        <v>7.0575259174200005E-4</v>
      </c>
      <c r="Y226" s="122">
        <f t="shared" ref="Y226:Y233" si="63">SUM(AG226:AO226)</f>
        <v>3.5822262368287298E-4</v>
      </c>
      <c r="Z226" s="122">
        <f t="shared" ref="Z226:Z233" si="64">SUM(AP226:AQ226)</f>
        <v>6.3413857985599993E-4</v>
      </c>
      <c r="AA226" s="115">
        <v>5.1226823999999998E-4</v>
      </c>
      <c r="AB226" s="115">
        <v>1.1832035E-7</v>
      </c>
      <c r="AC226" s="115">
        <v>9.7052611999999999E-6</v>
      </c>
      <c r="AD226" s="115">
        <v>9.7753191999999997E-8</v>
      </c>
      <c r="AE226" s="115">
        <v>1.8224124E-4</v>
      </c>
      <c r="AF226" s="115">
        <v>1.321777E-6</v>
      </c>
      <c r="AG226" s="115">
        <v>3.3528330000000002E-4</v>
      </c>
      <c r="AH226" s="115">
        <v>1.1989328E-6</v>
      </c>
      <c r="AI226" s="115">
        <v>3.3270281E-8</v>
      </c>
      <c r="AJ226" s="115">
        <v>6.9692215999999997E-7</v>
      </c>
      <c r="AK226" s="115">
        <v>9.4324390000000007E-9</v>
      </c>
      <c r="AL226" s="115">
        <v>4.3502873000000003E-11</v>
      </c>
      <c r="AM226" s="115">
        <v>1.8016701999999999E-6</v>
      </c>
      <c r="AN226" s="115">
        <v>1.6264533E-6</v>
      </c>
      <c r="AO226" s="115">
        <v>1.7572598999999999E-5</v>
      </c>
      <c r="AP226" s="115">
        <v>5.1439856000000003E-8</v>
      </c>
      <c r="AQ226" s="115">
        <v>6.3408713999999996E-4</v>
      </c>
    </row>
    <row r="227" spans="1:43" x14ac:dyDescent="0.25">
      <c r="A227" t="s">
        <v>5770</v>
      </c>
      <c r="B227" s="115" t="s">
        <v>1077</v>
      </c>
      <c r="C227" s="115">
        <v>-2.3584821999999998E-2</v>
      </c>
      <c r="D227" s="115">
        <v>1.0340316E-2</v>
      </c>
      <c r="E227" s="115">
        <v>-2.4218025000000001E-2</v>
      </c>
      <c r="F227" s="115">
        <v>-1.3317588E-2</v>
      </c>
      <c r="G227" s="115">
        <v>3.0325733E-5</v>
      </c>
      <c r="H227" s="115">
        <v>4.5285968E-4</v>
      </c>
      <c r="I227" s="115">
        <v>1.0259468999999999E-4</v>
      </c>
      <c r="J227" s="115">
        <v>3.3819175999999997E-5</v>
      </c>
      <c r="K227" s="115">
        <v>6.3479271999999996E-4</v>
      </c>
      <c r="L227" s="115">
        <v>2.3560832999999998E-3</v>
      </c>
      <c r="M227" s="115">
        <v>0</v>
      </c>
      <c r="N227" s="115">
        <v>0</v>
      </c>
      <c r="O227" s="52">
        <f t="shared" si="52"/>
        <v>7.6594933333333337E-2</v>
      </c>
      <c r="P227" s="115">
        <v>9.7708467999999993</v>
      </c>
      <c r="Q227" s="115">
        <v>6.8116934000000002</v>
      </c>
      <c r="R227" s="115">
        <v>2.5368788000000002</v>
      </c>
      <c r="S227" s="115">
        <v>6.4083844999999996E-6</v>
      </c>
      <c r="T227" s="115">
        <v>8.7694617000000002E-2</v>
      </c>
      <c r="U227" s="115">
        <v>4.9059951999999997E-2</v>
      </c>
      <c r="V227" s="115">
        <v>0.28551352000000002</v>
      </c>
      <c r="W227" s="115">
        <f t="shared" si="61"/>
        <v>-5.5841351921962296E-2</v>
      </c>
      <c r="X227" s="122">
        <f t="shared" si="62"/>
        <v>9.0803542740000245E-5</v>
      </c>
      <c r="Y227" s="122">
        <f t="shared" si="63"/>
        <v>-7.3054088739302303E-2</v>
      </c>
      <c r="Z227" s="122">
        <f t="shared" si="64"/>
        <v>1.7121933274599998E-2</v>
      </c>
      <c r="AA227" s="115">
        <v>2.1276278999999999E-3</v>
      </c>
      <c r="AB227" s="115">
        <v>-3.0554332000000002E-6</v>
      </c>
      <c r="AC227" s="115">
        <v>2.6544810999999999E-4</v>
      </c>
      <c r="AD227" s="115">
        <v>-3.3719006000000002E-7</v>
      </c>
      <c r="AE227" s="115">
        <v>-2.3802847000000001E-3</v>
      </c>
      <c r="AF227" s="115">
        <v>8.1404856000000004E-5</v>
      </c>
      <c r="AG227" s="115">
        <v>1.3980431999999999E-3</v>
      </c>
      <c r="AH227" s="115">
        <v>-5.7389787000000002E-5</v>
      </c>
      <c r="AI227" s="115">
        <v>-3.7518408E-6</v>
      </c>
      <c r="AJ227" s="115">
        <v>7.6480900999999998E-6</v>
      </c>
      <c r="AK227" s="115">
        <v>1.9982743999999999E-7</v>
      </c>
      <c r="AL227" s="115">
        <v>9.4395768999999996E-10</v>
      </c>
      <c r="AM227" s="115">
        <v>-7.4731245000000002E-2</v>
      </c>
      <c r="AN227" s="115">
        <v>5.4428836999999998E-5</v>
      </c>
      <c r="AO227" s="115">
        <v>2.7797698999999998E-4</v>
      </c>
      <c r="AP227" s="115">
        <v>2.1222746000000002E-6</v>
      </c>
      <c r="AQ227" s="115">
        <v>1.7119810999999999E-2</v>
      </c>
    </row>
    <row r="228" spans="1:43" x14ac:dyDescent="0.25">
      <c r="A228" t="s">
        <v>5770</v>
      </c>
      <c r="B228" s="115" t="s">
        <v>1078</v>
      </c>
      <c r="C228" s="115">
        <v>-1.0159224E-2</v>
      </c>
      <c r="D228" s="115">
        <v>-1.2476217E-2</v>
      </c>
      <c r="E228" s="115">
        <v>-8.6918576999999995E-5</v>
      </c>
      <c r="F228" s="115">
        <v>5.8755721000000001E-6</v>
      </c>
      <c r="G228" s="115">
        <v>-5.147077E-5</v>
      </c>
      <c r="H228" s="115">
        <v>8.4533256000000006E-5</v>
      </c>
      <c r="I228" s="115">
        <v>3.6549527E-5</v>
      </c>
      <c r="J228" s="115">
        <v>-6.0821660999999996E-7</v>
      </c>
      <c r="K228" s="115">
        <v>-2.7051132E-5</v>
      </c>
      <c r="L228" s="115">
        <v>2.3560832999999998E-3</v>
      </c>
      <c r="M228" s="115">
        <v>0</v>
      </c>
      <c r="N228" s="115">
        <v>0</v>
      </c>
      <c r="O228" s="52">
        <f t="shared" si="52"/>
        <v>-9.2416422222222211E-2</v>
      </c>
      <c r="P228" s="115">
        <v>-1.2981290000000001</v>
      </c>
      <c r="Q228" s="115">
        <v>-1.3408777000000001</v>
      </c>
      <c r="R228" s="115">
        <v>3.6669553000000001E-2</v>
      </c>
      <c r="S228" s="115">
        <v>2.4896685999999998E-7</v>
      </c>
      <c r="T228" s="115">
        <v>2.1605130000000002E-3</v>
      </c>
      <c r="U228" s="115">
        <v>1.2034653E-3</v>
      </c>
      <c r="V228" s="115">
        <v>2.7149843999999998E-3</v>
      </c>
      <c r="W228" s="115">
        <f t="shared" si="61"/>
        <v>-7.5773657181163155E-3</v>
      </c>
      <c r="X228" s="122">
        <f t="shared" si="62"/>
        <v>-2.5674648637059997E-3</v>
      </c>
      <c r="Y228" s="122">
        <f t="shared" si="63"/>
        <v>-1.6544875096903158E-3</v>
      </c>
      <c r="Z228" s="122">
        <f t="shared" si="64"/>
        <v>-3.3554133447200002E-3</v>
      </c>
      <c r="AA228" s="115">
        <v>-2.5618020000000002E-3</v>
      </c>
      <c r="AB228" s="115">
        <v>-8.5962412000000003E-7</v>
      </c>
      <c r="AC228" s="115">
        <v>-8.8451818000000005E-6</v>
      </c>
      <c r="AD228" s="115">
        <v>-3.2673415999999998E-8</v>
      </c>
      <c r="AE228" s="115">
        <v>3.2276081999999999E-6</v>
      </c>
      <c r="AF228" s="115">
        <v>8.4700742999999995E-7</v>
      </c>
      <c r="AG228" s="115">
        <v>-1.6767284999999999E-3</v>
      </c>
      <c r="AH228" s="115">
        <v>-1.3308238E-7</v>
      </c>
      <c r="AI228" s="115">
        <v>2.8070154999999999E-8</v>
      </c>
      <c r="AJ228" s="115">
        <v>-1.0050013E-6</v>
      </c>
      <c r="AK228" s="115">
        <v>6.3860659999999996E-9</v>
      </c>
      <c r="AL228" s="115">
        <v>3.4468684000000001E-11</v>
      </c>
      <c r="AM228" s="115">
        <v>2.7565881E-6</v>
      </c>
      <c r="AN228" s="115">
        <v>2.0469012E-6</v>
      </c>
      <c r="AO228" s="115">
        <v>1.8541094000000001E-5</v>
      </c>
      <c r="AP228" s="115">
        <v>-1.8524472000000001E-7</v>
      </c>
      <c r="AQ228" s="115">
        <v>-3.3552281000000001E-3</v>
      </c>
    </row>
    <row r="229" spans="1:43" x14ac:dyDescent="0.25">
      <c r="A229" t="s">
        <v>5770</v>
      </c>
      <c r="B229" s="115" t="s">
        <v>1079</v>
      </c>
      <c r="C229" s="115">
        <v>-1.3198413999999999E-3</v>
      </c>
      <c r="D229" s="115">
        <v>-4.9252406000000002E-3</v>
      </c>
      <c r="E229" s="115">
        <v>9.5429821000000005E-4</v>
      </c>
      <c r="F229" s="115">
        <v>9.3251461000000007E-6</v>
      </c>
      <c r="G229" s="115">
        <v>-3.9919336999999997E-5</v>
      </c>
      <c r="H229" s="115">
        <v>2.5078025000000001E-4</v>
      </c>
      <c r="I229" s="115">
        <v>5.3307401E-5</v>
      </c>
      <c r="J229" s="115">
        <v>1.0615978E-6</v>
      </c>
      <c r="K229" s="115">
        <v>2.0462587000000001E-5</v>
      </c>
      <c r="L229" s="115">
        <v>2.3560832999999998E-3</v>
      </c>
      <c r="M229" s="115">
        <v>0</v>
      </c>
      <c r="N229" s="115">
        <v>0</v>
      </c>
      <c r="O229" s="52">
        <f t="shared" si="52"/>
        <v>-3.6483263703703701E-2</v>
      </c>
      <c r="P229" s="115">
        <v>-0.34194742</v>
      </c>
      <c r="Q229" s="115">
        <v>-0.60737220999999997</v>
      </c>
      <c r="R229" s="115">
        <v>0.22759182999999999</v>
      </c>
      <c r="S229" s="115">
        <v>5.3998544000000004E-7</v>
      </c>
      <c r="T229" s="115">
        <v>8.7093420000000001E-3</v>
      </c>
      <c r="U229" s="115">
        <v>4.8774409000000001E-3</v>
      </c>
      <c r="V229" s="115">
        <v>2.4245642000000001E-2</v>
      </c>
      <c r="W229" s="115">
        <f t="shared" si="61"/>
        <v>-2.9042921289010246E-3</v>
      </c>
      <c r="X229" s="122">
        <f t="shared" si="62"/>
        <v>-7.760450729989998E-4</v>
      </c>
      <c r="Y229" s="122">
        <f t="shared" si="63"/>
        <v>-6.1160118142902504E-4</v>
      </c>
      <c r="Z229" s="122">
        <f t="shared" si="64"/>
        <v>-1.5166458744729999E-3</v>
      </c>
      <c r="AA229" s="115">
        <v>-1.0113825999999999E-3</v>
      </c>
      <c r="AB229" s="115">
        <v>-8.5000421000000004E-7</v>
      </c>
      <c r="AC229" s="115">
        <v>1.2515938000000001E-5</v>
      </c>
      <c r="AD229" s="115">
        <v>4.2514511E-8</v>
      </c>
      <c r="AE229" s="115">
        <v>2.1673218000000001E-4</v>
      </c>
      <c r="AF229" s="115">
        <v>6.8968986999999999E-6</v>
      </c>
      <c r="AG229" s="115">
        <v>-6.6195648000000004E-4</v>
      </c>
      <c r="AH229" s="115">
        <v>1.5157058E-6</v>
      </c>
      <c r="AI229" s="115">
        <v>4.8338426000000003E-8</v>
      </c>
      <c r="AJ229" s="115">
        <v>-4.2562471000000001E-7</v>
      </c>
      <c r="AK229" s="115">
        <v>2.0994378000000001E-8</v>
      </c>
      <c r="AL229" s="115">
        <v>9.7876974999999994E-11</v>
      </c>
      <c r="AM229" s="115">
        <v>1.0895233000000001E-5</v>
      </c>
      <c r="AN229" s="115">
        <v>5.8333578000000002E-6</v>
      </c>
      <c r="AO229" s="115">
        <v>3.2467196000000002E-5</v>
      </c>
      <c r="AP229" s="115">
        <v>-1.6874473000000001E-8</v>
      </c>
      <c r="AQ229" s="115">
        <v>-1.516629E-3</v>
      </c>
    </row>
    <row r="230" spans="1:43" x14ac:dyDescent="0.25">
      <c r="A230" t="s">
        <v>5770</v>
      </c>
      <c r="B230" s="115" t="s">
        <v>1080</v>
      </c>
      <c r="C230" s="115">
        <v>-1.1756374999999999E-3</v>
      </c>
      <c r="D230" s="115">
        <v>-4.7868585000000003E-3</v>
      </c>
      <c r="E230" s="115">
        <v>9.6030851000000002E-4</v>
      </c>
      <c r="F230" s="115">
        <v>9.3184363000000004E-6</v>
      </c>
      <c r="G230" s="115">
        <v>-3.9852221000000002E-5</v>
      </c>
      <c r="H230" s="115">
        <v>2.5094678999999998E-4</v>
      </c>
      <c r="I230" s="115">
        <v>5.2855343E-5</v>
      </c>
      <c r="J230" s="115">
        <v>1.0604315E-6</v>
      </c>
      <c r="K230" s="115">
        <v>2.0500391999999999E-5</v>
      </c>
      <c r="L230" s="115">
        <v>2.3560832999999998E-3</v>
      </c>
      <c r="M230" s="115">
        <v>0</v>
      </c>
      <c r="N230" s="115">
        <v>0</v>
      </c>
      <c r="O230" s="52">
        <f t="shared" si="52"/>
        <v>-3.545821111111111E-2</v>
      </c>
      <c r="P230" s="115">
        <v>-0.33050520999999999</v>
      </c>
      <c r="Q230" s="115">
        <v>-0.59561748000000003</v>
      </c>
      <c r="R230" s="115">
        <v>0.22732382000000001</v>
      </c>
      <c r="S230" s="115">
        <v>5.3998544000000004E-7</v>
      </c>
      <c r="T230" s="115">
        <v>8.7093420000000001E-3</v>
      </c>
      <c r="U230" s="115">
        <v>4.8774409000000001E-3</v>
      </c>
      <c r="V230" s="115">
        <v>2.4201125E-2</v>
      </c>
      <c r="W230" s="115">
        <f t="shared" si="61"/>
        <v>-2.8262569758312631E-3</v>
      </c>
      <c r="X230" s="122">
        <f t="shared" si="62"/>
        <v>-7.460715681869999E-4</v>
      </c>
      <c r="Y230" s="122">
        <f t="shared" si="63"/>
        <v>-5.9299696185626308E-4</v>
      </c>
      <c r="Z230" s="122">
        <f t="shared" si="64"/>
        <v>-1.487188445788E-3</v>
      </c>
      <c r="AA230" s="115">
        <v>-9.8296823999999999E-4</v>
      </c>
      <c r="AB230" s="115">
        <v>-8.5848759E-7</v>
      </c>
      <c r="AC230" s="115">
        <v>1.2489561999999999E-5</v>
      </c>
      <c r="AD230" s="115">
        <v>4.3689403000000001E-8</v>
      </c>
      <c r="AE230" s="115">
        <v>2.1833673E-4</v>
      </c>
      <c r="AF230" s="115">
        <v>6.8851780000000004E-6</v>
      </c>
      <c r="AG230" s="115">
        <v>-6.4335794000000004E-4</v>
      </c>
      <c r="AH230" s="115">
        <v>1.5232678999999999E-6</v>
      </c>
      <c r="AI230" s="115">
        <v>4.8321911000000002E-8</v>
      </c>
      <c r="AJ230" s="115">
        <v>-4.2746295999999998E-7</v>
      </c>
      <c r="AK230" s="115">
        <v>2.0966698999999998E-8</v>
      </c>
      <c r="AL230" s="115">
        <v>9.7793736999999998E-11</v>
      </c>
      <c r="AM230" s="115">
        <v>1.0895233000000001E-5</v>
      </c>
      <c r="AN230" s="115">
        <v>5.8333578000000002E-6</v>
      </c>
      <c r="AO230" s="115">
        <v>3.2467196000000002E-5</v>
      </c>
      <c r="AP230" s="115">
        <v>-1.6645788000000001E-8</v>
      </c>
      <c r="AQ230" s="115">
        <v>-1.4871718000000001E-3</v>
      </c>
    </row>
    <row r="231" spans="1:43" x14ac:dyDescent="0.25">
      <c r="A231" t="s">
        <v>5770</v>
      </c>
      <c r="B231" s="115" t="s">
        <v>1081</v>
      </c>
      <c r="C231" s="115">
        <v>-1.1035355000000001E-3</v>
      </c>
      <c r="D231" s="115">
        <v>-4.7176674000000002E-3</v>
      </c>
      <c r="E231" s="115">
        <v>9.6331366999999996E-4</v>
      </c>
      <c r="F231" s="115">
        <v>9.3150813999999994E-6</v>
      </c>
      <c r="G231" s="115">
        <v>-3.9818662999999998E-5</v>
      </c>
      <c r="H231" s="115">
        <v>2.5103007000000001E-4</v>
      </c>
      <c r="I231" s="115">
        <v>5.2629313999999999E-5</v>
      </c>
      <c r="J231" s="115">
        <v>1.0598483000000001E-6</v>
      </c>
      <c r="K231" s="115">
        <v>2.0519293999999999E-5</v>
      </c>
      <c r="L231" s="115">
        <v>2.3560832999999998E-3</v>
      </c>
      <c r="M231" s="115">
        <v>0</v>
      </c>
      <c r="N231" s="115">
        <v>0</v>
      </c>
      <c r="O231" s="52">
        <f t="shared" si="52"/>
        <v>-3.4945684444444444E-2</v>
      </c>
      <c r="P231" s="115">
        <v>-0.32478411000000001</v>
      </c>
      <c r="Q231" s="115">
        <v>-0.58974011000000004</v>
      </c>
      <c r="R231" s="115">
        <v>0.22718980999999999</v>
      </c>
      <c r="S231" s="115">
        <v>5.3998544000000004E-7</v>
      </c>
      <c r="T231" s="115">
        <v>8.7093420000000001E-3</v>
      </c>
      <c r="U231" s="115">
        <v>4.8774409000000001E-3</v>
      </c>
      <c r="V231" s="115">
        <v>2.4178867E-2</v>
      </c>
      <c r="W231" s="115">
        <f t="shared" si="61"/>
        <v>-2.787239484308882E-3</v>
      </c>
      <c r="X231" s="122">
        <f t="shared" si="62"/>
        <v>-7.3108480084000001E-4</v>
      </c>
      <c r="Y231" s="122">
        <f t="shared" si="63"/>
        <v>-5.8369485202388195E-4</v>
      </c>
      <c r="Z231" s="122">
        <f t="shared" si="64"/>
        <v>-1.4724598314450001E-3</v>
      </c>
      <c r="AA231" s="115">
        <v>-9.6876104000000001E-4</v>
      </c>
      <c r="AB231" s="115">
        <v>-8.6272928999999996E-7</v>
      </c>
      <c r="AC231" s="115">
        <v>1.2476374E-5</v>
      </c>
      <c r="AD231" s="115">
        <v>4.4276849999999999E-8</v>
      </c>
      <c r="AE231" s="115">
        <v>2.19139E-4</v>
      </c>
      <c r="AF231" s="115">
        <v>6.8793175999999998E-6</v>
      </c>
      <c r="AG231" s="115">
        <v>-6.3405866999999999E-4</v>
      </c>
      <c r="AH231" s="115">
        <v>1.527049E-6</v>
      </c>
      <c r="AI231" s="115">
        <v>4.8313654000000001E-8</v>
      </c>
      <c r="AJ231" s="115">
        <v>-4.2838208999999999E-7</v>
      </c>
      <c r="AK231" s="115">
        <v>2.0952860000000001E-8</v>
      </c>
      <c r="AL231" s="115">
        <v>9.7752118000000006E-11</v>
      </c>
      <c r="AM231" s="115">
        <v>1.0895233000000001E-5</v>
      </c>
      <c r="AN231" s="115">
        <v>5.8333578000000002E-6</v>
      </c>
      <c r="AO231" s="115">
        <v>3.2467196000000002E-5</v>
      </c>
      <c r="AP231" s="115">
        <v>-1.6531445E-8</v>
      </c>
      <c r="AQ231" s="115">
        <v>-1.4724433E-3</v>
      </c>
    </row>
    <row r="232" spans="1:43" x14ac:dyDescent="0.25">
      <c r="A232" t="s">
        <v>5770</v>
      </c>
      <c r="B232" s="115" t="s">
        <v>1082</v>
      </c>
      <c r="C232" s="115">
        <v>-1.0795015E-3</v>
      </c>
      <c r="D232" s="115">
        <v>-4.6946037999999997E-3</v>
      </c>
      <c r="E232" s="115">
        <v>9.6431539000000005E-4</v>
      </c>
      <c r="F232" s="115">
        <v>9.3139630999999997E-6</v>
      </c>
      <c r="G232" s="115">
        <v>-3.9807476999999998E-5</v>
      </c>
      <c r="H232" s="115">
        <v>2.5105781999999998E-4</v>
      </c>
      <c r="I232" s="115">
        <v>5.2553970999999999E-5</v>
      </c>
      <c r="J232" s="115">
        <v>1.0596539000000001E-6</v>
      </c>
      <c r="K232" s="115">
        <v>2.0525593999999999E-5</v>
      </c>
      <c r="L232" s="115">
        <v>2.3560832999999998E-3</v>
      </c>
      <c r="M232" s="115">
        <v>0</v>
      </c>
      <c r="N232" s="115">
        <v>0</v>
      </c>
      <c r="O232" s="52">
        <f t="shared" si="52"/>
        <v>-3.477484296296296E-2</v>
      </c>
      <c r="P232" s="115">
        <v>-0.32287707999999998</v>
      </c>
      <c r="Q232" s="115">
        <v>-0.58778098999999995</v>
      </c>
      <c r="R232" s="115">
        <v>0.22714514</v>
      </c>
      <c r="S232" s="115">
        <v>5.3998544000000004E-7</v>
      </c>
      <c r="T232" s="115">
        <v>8.7093420000000001E-3</v>
      </c>
      <c r="U232" s="115">
        <v>4.8774409000000001E-3</v>
      </c>
      <c r="V232" s="115">
        <v>2.4171448000000002E-2</v>
      </c>
      <c r="W232" s="115">
        <f t="shared" si="61"/>
        <v>-2.7742335570207551E-3</v>
      </c>
      <c r="X232" s="122">
        <f t="shared" si="62"/>
        <v>-7.2608920831500009E-4</v>
      </c>
      <c r="Y232" s="122">
        <f t="shared" si="63"/>
        <v>-5.8059415537475498E-4</v>
      </c>
      <c r="Z232" s="122">
        <f t="shared" si="64"/>
        <v>-1.4675501933310001E-3</v>
      </c>
      <c r="AA232" s="115">
        <v>-9.6402531000000004E-4</v>
      </c>
      <c r="AB232" s="115">
        <v>-8.6414317999999995E-7</v>
      </c>
      <c r="AC232" s="115">
        <v>1.2471978E-5</v>
      </c>
      <c r="AD232" s="115">
        <v>4.4472665E-8</v>
      </c>
      <c r="AE232" s="115">
        <v>2.1940643E-4</v>
      </c>
      <c r="AF232" s="115">
        <v>6.8773642000000002E-6</v>
      </c>
      <c r="AG232" s="115">
        <v>-6.3095892000000005E-4</v>
      </c>
      <c r="AH232" s="115">
        <v>1.5283094000000001E-6</v>
      </c>
      <c r="AI232" s="115">
        <v>4.8310901E-8</v>
      </c>
      <c r="AJ232" s="115">
        <v>-4.2868845999999998E-7</v>
      </c>
      <c r="AK232" s="115">
        <v>2.0948245999999999E-8</v>
      </c>
      <c r="AL232" s="115">
        <v>9.7738245000000005E-11</v>
      </c>
      <c r="AM232" s="115">
        <v>1.0895233000000001E-5</v>
      </c>
      <c r="AN232" s="115">
        <v>5.8333578000000002E-6</v>
      </c>
      <c r="AO232" s="115">
        <v>3.2467196000000002E-5</v>
      </c>
      <c r="AP232" s="115">
        <v>-1.6493331E-8</v>
      </c>
      <c r="AQ232" s="115">
        <v>-1.4675337000000001E-3</v>
      </c>
    </row>
    <row r="233" spans="1:43" x14ac:dyDescent="0.25">
      <c r="A233" t="s">
        <v>5770</v>
      </c>
      <c r="B233" s="115" t="s">
        <v>1083</v>
      </c>
      <c r="C233" s="115">
        <v>0.19206057000000001</v>
      </c>
      <c r="D233" s="115">
        <v>8.54631E-2</v>
      </c>
      <c r="E233" s="115">
        <v>4.7968262999999997E-2</v>
      </c>
      <c r="F233" s="115">
        <v>3.3273861000000002E-2</v>
      </c>
      <c r="G233" s="115">
        <v>2.5099282999999999E-3</v>
      </c>
      <c r="H233" s="115">
        <v>1.7633302999999999E-3</v>
      </c>
      <c r="I233" s="115">
        <v>1.0706285000000001E-3</v>
      </c>
      <c r="J233" s="115">
        <v>1.50322E-5</v>
      </c>
      <c r="K233" s="115">
        <v>1.8253360000000001E-3</v>
      </c>
      <c r="L233" s="115">
        <v>1.8171087999999998E-2</v>
      </c>
      <c r="M233" s="115">
        <v>0</v>
      </c>
      <c r="N233" s="115">
        <v>0</v>
      </c>
      <c r="O233" s="52">
        <f t="shared" si="52"/>
        <v>0.63305999999999996</v>
      </c>
      <c r="P233" s="115">
        <v>5.1760780999999998</v>
      </c>
      <c r="Q233" s="115">
        <v>4.7352961999999996</v>
      </c>
      <c r="R233" s="115">
        <v>0.36387187999999998</v>
      </c>
      <c r="S233" s="115">
        <v>9.556988E-5</v>
      </c>
      <c r="T233" s="115">
        <v>1.9427798E-2</v>
      </c>
      <c r="U233" s="115">
        <v>6.5789168E-3</v>
      </c>
      <c r="V233" s="115">
        <v>5.0807721E-2</v>
      </c>
      <c r="W233" s="115">
        <f t="shared" si="61"/>
        <v>0.1582682936074481</v>
      </c>
      <c r="X233" s="122">
        <f t="shared" si="62"/>
        <v>2.4099053910180003E-2</v>
      </c>
      <c r="Y233" s="122">
        <f t="shared" si="63"/>
        <v>0.12230634934266808</v>
      </c>
      <c r="Z233" s="122">
        <f t="shared" si="64"/>
        <v>1.1862890354600001E-2</v>
      </c>
      <c r="AA233" s="115">
        <v>1.7543630000000001E-2</v>
      </c>
      <c r="AB233" s="115">
        <v>-3.0421384E-7</v>
      </c>
      <c r="AC233" s="115">
        <v>5.0974737E-4</v>
      </c>
      <c r="AD233" s="115">
        <v>5.1775701999999999E-7</v>
      </c>
      <c r="AE233" s="115">
        <v>6.0343243000000003E-3</v>
      </c>
      <c r="AF233" s="115">
        <v>1.1138697000000001E-5</v>
      </c>
      <c r="AG233" s="115">
        <v>1.1477315E-2</v>
      </c>
      <c r="AH233" s="115">
        <v>1.0965922E-4</v>
      </c>
      <c r="AI233" s="115">
        <v>1.5041614999999999E-5</v>
      </c>
      <c r="AJ233" s="115">
        <v>9.7673883999999993E-6</v>
      </c>
      <c r="AK233" s="115">
        <v>1.7792573E-7</v>
      </c>
      <c r="AL233" s="115">
        <v>1.5785381E-9</v>
      </c>
      <c r="AM233" s="115">
        <v>0.11022158999999999</v>
      </c>
      <c r="AN233" s="115">
        <v>3.7157024999999999E-5</v>
      </c>
      <c r="AO233" s="115">
        <v>4.3563959000000001E-4</v>
      </c>
      <c r="AP233" s="115">
        <v>4.0763546000000001E-6</v>
      </c>
      <c r="AQ233" s="115">
        <v>1.1858814000000001E-2</v>
      </c>
    </row>
    <row r="234" spans="1:43" x14ac:dyDescent="0.25">
      <c r="A234" s="1" t="s">
        <v>845</v>
      </c>
    </row>
    <row r="235" spans="1:43" x14ac:dyDescent="0.25">
      <c r="A235" t="s">
        <v>5770</v>
      </c>
      <c r="B235" s="115" t="s">
        <v>1084</v>
      </c>
      <c r="C235" s="115">
        <v>0.13499394000000001</v>
      </c>
      <c r="D235" s="115">
        <v>7.1262348000000003E-2</v>
      </c>
      <c r="E235" s="115">
        <v>2.7065307E-2</v>
      </c>
      <c r="F235" s="115">
        <v>1.5739032999999999E-2</v>
      </c>
      <c r="G235" s="115">
        <v>1.1715599E-4</v>
      </c>
      <c r="H235" s="115">
        <v>1.3846469000000001E-3</v>
      </c>
      <c r="I235" s="115">
        <v>9.3567876000000001E-4</v>
      </c>
      <c r="J235" s="115">
        <v>1.9746669E-5</v>
      </c>
      <c r="K235" s="115">
        <v>1.5539769E-3</v>
      </c>
      <c r="L235" s="115">
        <v>1.6916046000000001E-2</v>
      </c>
      <c r="M235" s="115">
        <v>0</v>
      </c>
      <c r="N235" s="115">
        <v>0</v>
      </c>
      <c r="O235" s="52">
        <f t="shared" si="52"/>
        <v>0.52786924444444439</v>
      </c>
      <c r="P235" s="115">
        <v>5.7072957999999998</v>
      </c>
      <c r="Q235" s="115">
        <v>4.9602978000000002</v>
      </c>
      <c r="R235" s="115">
        <v>0.63086613000000002</v>
      </c>
      <c r="S235" s="115">
        <v>7.3694774E-5</v>
      </c>
      <c r="T235" s="115">
        <v>2.7117826000000001E-2</v>
      </c>
      <c r="U235" s="115">
        <v>1.1835314E-2</v>
      </c>
      <c r="V235" s="115">
        <v>7.7105010000000002E-2</v>
      </c>
      <c r="W235" s="115">
        <f t="shared" ref="W235:W243" si="65">SUM(X235:Z235)</f>
        <v>9.6058436663764693E-2</v>
      </c>
      <c r="X235" s="122">
        <f t="shared" ref="X235:X243" si="66">SUM(AA235:AF235)</f>
        <v>1.890494057422E-2</v>
      </c>
      <c r="Y235" s="122">
        <f t="shared" ref="Y235:Y243" si="67">SUM(AG235:AO235)</f>
        <v>6.4712815854644695E-2</v>
      </c>
      <c r="Z235" s="122">
        <f t="shared" ref="Z235:Z243" si="68">SUM(AP235:AQ235)</f>
        <v>1.2440680234900001E-2</v>
      </c>
      <c r="AA235" s="115">
        <v>1.4629352E-2</v>
      </c>
      <c r="AB235" s="115">
        <v>6.9799816000000003E-7</v>
      </c>
      <c r="AC235" s="115">
        <v>4.6425277999999999E-4</v>
      </c>
      <c r="AD235" s="115">
        <v>1.7569906E-7</v>
      </c>
      <c r="AE235" s="115">
        <v>3.7902297999999998E-3</v>
      </c>
      <c r="AF235" s="115">
        <v>2.0232297000000001E-5</v>
      </c>
      <c r="AG235" s="115">
        <v>9.5717643000000005E-3</v>
      </c>
      <c r="AH235" s="115">
        <v>5.9210009999999998E-5</v>
      </c>
      <c r="AI235" s="115">
        <v>8.7390390000000005E-6</v>
      </c>
      <c r="AJ235" s="115">
        <v>8.0752341999999998E-6</v>
      </c>
      <c r="AK235" s="115">
        <v>3.3842522000000002E-7</v>
      </c>
      <c r="AL235" s="115">
        <v>1.4392247E-9</v>
      </c>
      <c r="AM235" s="115">
        <v>5.4656899000000002E-2</v>
      </c>
      <c r="AN235" s="115">
        <v>3.6197837000000002E-5</v>
      </c>
      <c r="AO235" s="115">
        <v>3.7159056999999998E-4</v>
      </c>
      <c r="AP235" s="115">
        <v>3.7402349000000002E-6</v>
      </c>
      <c r="AQ235" s="115">
        <v>1.243694E-2</v>
      </c>
    </row>
    <row r="236" spans="1:43" x14ac:dyDescent="0.25">
      <c r="A236" t="s">
        <v>5770</v>
      </c>
      <c r="B236" s="115" t="s">
        <v>1085</v>
      </c>
      <c r="C236" s="115">
        <v>0.14185350999999999</v>
      </c>
      <c r="D236" s="115">
        <v>7.8270809999999996E-2</v>
      </c>
      <c r="E236" s="115">
        <v>2.8128080999999999E-2</v>
      </c>
      <c r="F236" s="115">
        <v>1.7300078E-2</v>
      </c>
      <c r="G236" s="115">
        <v>1.2811661999999999E-4</v>
      </c>
      <c r="H236" s="115">
        <v>1.598171E-3</v>
      </c>
      <c r="I236" s="115">
        <v>8.4118609000000003E-4</v>
      </c>
      <c r="J236" s="115">
        <v>2.0298273000000001E-5</v>
      </c>
      <c r="K236" s="115">
        <v>1.6434727E-3</v>
      </c>
      <c r="L236" s="115">
        <v>1.3923296999999999E-2</v>
      </c>
      <c r="M236" s="115">
        <v>0</v>
      </c>
      <c r="N236" s="115">
        <v>0</v>
      </c>
      <c r="O236" s="52">
        <f t="shared" si="52"/>
        <v>0.57978377777777768</v>
      </c>
      <c r="P236" s="115">
        <v>5.7364471000000004</v>
      </c>
      <c r="Q236" s="115">
        <v>5.0272695000000001</v>
      </c>
      <c r="R236" s="115">
        <v>0.59759960999999995</v>
      </c>
      <c r="S236" s="115">
        <v>5.4760496999999997E-5</v>
      </c>
      <c r="T236" s="115">
        <v>2.6137341000000001E-2</v>
      </c>
      <c r="U236" s="115">
        <v>1.1171433E-2</v>
      </c>
      <c r="V236" s="115">
        <v>7.4214407999999996E-2</v>
      </c>
      <c r="W236" s="115">
        <f t="shared" si="65"/>
        <v>8.5284606523593515E-2</v>
      </c>
      <c r="X236" s="122">
        <f t="shared" si="66"/>
        <v>2.054138694852E-2</v>
      </c>
      <c r="Y236" s="122">
        <f t="shared" si="67"/>
        <v>5.2135354530873507E-2</v>
      </c>
      <c r="Z236" s="122">
        <f t="shared" si="68"/>
        <v>1.2607865044200001E-2</v>
      </c>
      <c r="AA236" s="115">
        <v>1.6067761999999999E-2</v>
      </c>
      <c r="AB236" s="115">
        <v>1.1818624E-6</v>
      </c>
      <c r="AC236" s="115">
        <v>4.7563557000000002E-4</v>
      </c>
      <c r="AD236" s="115">
        <v>2.8328911999999998E-7</v>
      </c>
      <c r="AE236" s="115">
        <v>3.9773826999999996E-3</v>
      </c>
      <c r="AF236" s="115">
        <v>1.9141527E-5</v>
      </c>
      <c r="AG236" s="115">
        <v>1.0512459E-2</v>
      </c>
      <c r="AH236" s="115">
        <v>6.1184346000000002E-5</v>
      </c>
      <c r="AI236" s="115">
        <v>7.0989390999999999E-6</v>
      </c>
      <c r="AJ236" s="115">
        <v>7.8455751999999997E-6</v>
      </c>
      <c r="AK236" s="115">
        <v>3.3921122000000001E-7</v>
      </c>
      <c r="AL236" s="115">
        <v>1.4293534999999999E-9</v>
      </c>
      <c r="AM236" s="115">
        <v>4.1181925000000001E-2</v>
      </c>
      <c r="AN236" s="115">
        <v>3.454884E-5</v>
      </c>
      <c r="AO236" s="115">
        <v>3.2995219E-4</v>
      </c>
      <c r="AP236" s="115">
        <v>3.9280441999999997E-6</v>
      </c>
      <c r="AQ236" s="115">
        <v>1.2603937000000001E-2</v>
      </c>
    </row>
    <row r="237" spans="1:43" x14ac:dyDescent="0.25">
      <c r="A237" t="s">
        <v>5770</v>
      </c>
      <c r="B237" s="115" t="s">
        <v>1086</v>
      </c>
      <c r="C237" s="115">
        <v>0.16907056000000001</v>
      </c>
      <c r="D237" s="115">
        <v>8.1145276000000002E-2</v>
      </c>
      <c r="E237" s="115">
        <v>3.6309604000000002E-2</v>
      </c>
      <c r="F237" s="115">
        <v>2.158096E-2</v>
      </c>
      <c r="G237" s="115">
        <v>1.1344428E-4</v>
      </c>
      <c r="H237" s="115">
        <v>1.6518372E-3</v>
      </c>
      <c r="I237" s="115">
        <v>1.2961002E-3</v>
      </c>
      <c r="J237" s="115">
        <v>1.9109856000000001E-5</v>
      </c>
      <c r="K237" s="115">
        <v>2.0880574000000001E-3</v>
      </c>
      <c r="L237" s="115">
        <v>2.4866171999999999E-2</v>
      </c>
      <c r="M237" s="115">
        <v>0</v>
      </c>
      <c r="N237" s="115">
        <v>0</v>
      </c>
      <c r="O237" s="52">
        <f t="shared" si="52"/>
        <v>0.6010761185185185</v>
      </c>
      <c r="P237" s="115">
        <v>5.9285126999999997</v>
      </c>
      <c r="Q237" s="115">
        <v>5.0239526999999997</v>
      </c>
      <c r="R237" s="115">
        <v>0.76399004999999998</v>
      </c>
      <c r="S237" s="115">
        <v>1.1452094000000001E-4</v>
      </c>
      <c r="T237" s="115">
        <v>3.3913989999999998E-2</v>
      </c>
      <c r="U237" s="115">
        <v>1.4338701000000001E-2</v>
      </c>
      <c r="V237" s="115">
        <v>9.2202730999999996E-2</v>
      </c>
      <c r="W237" s="115">
        <f t="shared" si="65"/>
        <v>0.13217830775600162</v>
      </c>
      <c r="X237" s="122">
        <f t="shared" si="66"/>
        <v>2.2258844084003998E-2</v>
      </c>
      <c r="Y237" s="122">
        <f t="shared" si="67"/>
        <v>9.7320867572397607E-2</v>
      </c>
      <c r="Z237" s="122">
        <f t="shared" si="68"/>
        <v>1.25985960996E-2</v>
      </c>
      <c r="AA237" s="115">
        <v>1.6657707000000001E-2</v>
      </c>
      <c r="AB237" s="115">
        <v>-1.1525615999999999E-7</v>
      </c>
      <c r="AC237" s="115">
        <v>6.2809314000000002E-4</v>
      </c>
      <c r="AD237" s="115">
        <v>1.0120164E-8</v>
      </c>
      <c r="AE237" s="115">
        <v>4.9486173000000003E-3</v>
      </c>
      <c r="AF237" s="115">
        <v>2.453178E-5</v>
      </c>
      <c r="AG237" s="115">
        <v>1.0898425E-2</v>
      </c>
      <c r="AH237" s="115">
        <v>8.0770080000000006E-5</v>
      </c>
      <c r="AI237" s="115">
        <v>1.3345161000000001E-5</v>
      </c>
      <c r="AJ237" s="115">
        <v>1.0519309000000001E-5</v>
      </c>
      <c r="AK237" s="115">
        <v>4.6149434999999999E-7</v>
      </c>
      <c r="AL237" s="115">
        <v>1.9380476E-9</v>
      </c>
      <c r="AM237" s="115">
        <v>8.5774344000000002E-2</v>
      </c>
      <c r="AN237" s="115">
        <v>4.7618740000000001E-5</v>
      </c>
      <c r="AO237" s="115">
        <v>4.9538185E-4</v>
      </c>
      <c r="AP237" s="115">
        <v>4.9670995999999997E-6</v>
      </c>
      <c r="AQ237" s="115">
        <v>1.2593629E-2</v>
      </c>
    </row>
    <row r="238" spans="1:43" x14ac:dyDescent="0.25">
      <c r="A238" t="s">
        <v>5770</v>
      </c>
      <c r="B238" s="115" t="s">
        <v>1087</v>
      </c>
      <c r="C238" s="115">
        <v>0.18278970999999999</v>
      </c>
      <c r="D238" s="115">
        <v>9.5162201000000002E-2</v>
      </c>
      <c r="E238" s="115">
        <v>3.8435153E-2</v>
      </c>
      <c r="F238" s="115">
        <v>2.4703050000000001E-2</v>
      </c>
      <c r="G238" s="115">
        <v>1.3536554000000001E-4</v>
      </c>
      <c r="H238" s="115">
        <v>2.0788856000000001E-3</v>
      </c>
      <c r="I238" s="115">
        <v>1.1071149000000001E-3</v>
      </c>
      <c r="J238" s="115">
        <v>2.0213063E-5</v>
      </c>
      <c r="K238" s="115">
        <v>2.2670489000000001E-3</v>
      </c>
      <c r="L238" s="115">
        <v>1.8880674E-2</v>
      </c>
      <c r="M238" s="115">
        <v>0</v>
      </c>
      <c r="N238" s="115">
        <v>0</v>
      </c>
      <c r="O238" s="52">
        <f t="shared" si="52"/>
        <v>0.70490519259259254</v>
      </c>
      <c r="P238" s="115">
        <v>5.9868151999999997</v>
      </c>
      <c r="Q238" s="115">
        <v>5.1578961000000003</v>
      </c>
      <c r="R238" s="115">
        <v>0.69745701000000004</v>
      </c>
      <c r="S238" s="115">
        <v>7.6652381000000006E-5</v>
      </c>
      <c r="T238" s="115">
        <v>3.1953018999999999E-2</v>
      </c>
      <c r="U238" s="115">
        <v>1.301094E-2</v>
      </c>
      <c r="V238" s="115">
        <v>8.6421527999999997E-2</v>
      </c>
      <c r="W238" s="115">
        <f t="shared" si="65"/>
        <v>0.11063064507535522</v>
      </c>
      <c r="X238" s="122">
        <f t="shared" si="66"/>
        <v>2.5531736832599999E-2</v>
      </c>
      <c r="Y238" s="122">
        <f t="shared" si="67"/>
        <v>7.2165943524655218E-2</v>
      </c>
      <c r="Z238" s="122">
        <f t="shared" si="68"/>
        <v>1.29329647181E-2</v>
      </c>
      <c r="AA238" s="115">
        <v>1.9534526999999999E-2</v>
      </c>
      <c r="AB238" s="115">
        <v>8.5247231999999995E-7</v>
      </c>
      <c r="AC238" s="115">
        <v>6.5085871999999998E-4</v>
      </c>
      <c r="AD238" s="115">
        <v>2.2530028E-7</v>
      </c>
      <c r="AE238" s="115">
        <v>5.3229230999999998E-3</v>
      </c>
      <c r="AF238" s="115">
        <v>2.2350240000000001E-5</v>
      </c>
      <c r="AG238" s="115">
        <v>1.2779814E-2</v>
      </c>
      <c r="AH238" s="115">
        <v>8.4718752999999997E-5</v>
      </c>
      <c r="AI238" s="115">
        <v>1.0064960999999999E-5</v>
      </c>
      <c r="AJ238" s="115">
        <v>1.0059991000000001E-5</v>
      </c>
      <c r="AK238" s="115">
        <v>4.6306635000000002E-7</v>
      </c>
      <c r="AL238" s="115">
        <v>1.9183051999999999E-9</v>
      </c>
      <c r="AM238" s="115">
        <v>5.8824395000000002E-2</v>
      </c>
      <c r="AN238" s="115">
        <v>4.4320745E-5</v>
      </c>
      <c r="AO238" s="115">
        <v>4.1210508999999998E-4</v>
      </c>
      <c r="AP238" s="115">
        <v>5.3427180999999997E-6</v>
      </c>
      <c r="AQ238" s="115">
        <v>1.2927622E-2</v>
      </c>
    </row>
    <row r="239" spans="1:43" x14ac:dyDescent="0.25">
      <c r="A239" t="s">
        <v>5770</v>
      </c>
      <c r="B239" s="115" t="s">
        <v>1088</v>
      </c>
      <c r="C239" s="115">
        <v>0.15452288</v>
      </c>
      <c r="D239" s="115">
        <v>8.9569581999999995E-2</v>
      </c>
      <c r="E239" s="115">
        <v>2.9237144E-2</v>
      </c>
      <c r="F239" s="115">
        <v>1.7306363000000002E-2</v>
      </c>
      <c r="G239" s="115">
        <v>1.5887523E-4</v>
      </c>
      <c r="H239" s="115">
        <v>1.7336725999999999E-3</v>
      </c>
      <c r="I239" s="115">
        <v>8.6611830000000002E-4</v>
      </c>
      <c r="J239" s="115">
        <v>2.6393845000000001E-5</v>
      </c>
      <c r="K239" s="115">
        <v>1.7014356E-3</v>
      </c>
      <c r="L239" s="115">
        <v>1.3923296999999999E-2</v>
      </c>
      <c r="M239" s="115">
        <v>0</v>
      </c>
      <c r="N239" s="115">
        <v>0</v>
      </c>
      <c r="O239" s="52">
        <f t="shared" si="52"/>
        <v>0.66347838518518509</v>
      </c>
      <c r="P239" s="115">
        <v>7.2603304</v>
      </c>
      <c r="Q239" s="115">
        <v>6.3990013000000001</v>
      </c>
      <c r="R239" s="115">
        <v>0.72692981999999995</v>
      </c>
      <c r="S239" s="115">
        <v>5.5803244999999998E-5</v>
      </c>
      <c r="T239" s="115">
        <v>3.0574921000000001E-2</v>
      </c>
      <c r="U239" s="115">
        <v>1.3614642999999999E-2</v>
      </c>
      <c r="V239" s="115">
        <v>9.0153908000000005E-2</v>
      </c>
      <c r="W239" s="115">
        <f t="shared" si="65"/>
        <v>9.2860990981864094E-2</v>
      </c>
      <c r="X239" s="122">
        <f t="shared" si="66"/>
        <v>2.310810677231E-2</v>
      </c>
      <c r="Y239" s="122">
        <f t="shared" si="67"/>
        <v>5.3702732234054099E-2</v>
      </c>
      <c r="Z239" s="122">
        <f t="shared" si="68"/>
        <v>1.6050151975499999E-2</v>
      </c>
      <c r="AA239" s="115">
        <v>1.838774E-2</v>
      </c>
      <c r="AB239" s="115">
        <v>1.7348716E-6</v>
      </c>
      <c r="AC239" s="115">
        <v>4.9601026999999997E-4</v>
      </c>
      <c r="AD239" s="115">
        <v>3.8473471000000002E-7</v>
      </c>
      <c r="AE239" s="115">
        <v>4.1989629000000004E-3</v>
      </c>
      <c r="AF239" s="115">
        <v>2.3273996E-5</v>
      </c>
      <c r="AG239" s="115">
        <v>1.2030865999999999E-2</v>
      </c>
      <c r="AH239" s="115">
        <v>6.2915150999999996E-5</v>
      </c>
      <c r="AI239" s="115">
        <v>7.1443522E-6</v>
      </c>
      <c r="AJ239" s="115">
        <v>8.5222780999999995E-6</v>
      </c>
      <c r="AK239" s="115">
        <v>3.5372902000000002E-7</v>
      </c>
      <c r="AL239" s="115">
        <v>1.5117341E-9</v>
      </c>
      <c r="AM239" s="115">
        <v>4.1187573999999998E-2</v>
      </c>
      <c r="AN239" s="115">
        <v>3.8164031999999997E-5</v>
      </c>
      <c r="AO239" s="115">
        <v>3.6719117999999999E-4</v>
      </c>
      <c r="AP239" s="115">
        <v>4.1229754999999998E-6</v>
      </c>
      <c r="AQ239" s="115">
        <v>1.6046029E-2</v>
      </c>
    </row>
    <row r="240" spans="1:43" x14ac:dyDescent="0.25">
      <c r="A240" t="s">
        <v>5770</v>
      </c>
      <c r="B240" s="115" t="s">
        <v>1089</v>
      </c>
      <c r="C240" s="115">
        <v>3.8212551999999997E-2</v>
      </c>
      <c r="D240" s="115">
        <v>1.9464895999999999E-2</v>
      </c>
      <c r="E240" s="115">
        <v>8.1146104999999993E-3</v>
      </c>
      <c r="F240" s="115">
        <v>4.0964640000000002E-3</v>
      </c>
      <c r="G240" s="115">
        <v>3.5371628000000002E-5</v>
      </c>
      <c r="H240" s="115">
        <v>5.1174393000000002E-4</v>
      </c>
      <c r="I240" s="115">
        <v>3.2715342000000001E-4</v>
      </c>
      <c r="J240" s="115">
        <v>3.3523282999999998E-6</v>
      </c>
      <c r="K240" s="115">
        <v>3.4378407000000002E-4</v>
      </c>
      <c r="L240" s="115">
        <v>5.3151759E-3</v>
      </c>
      <c r="M240" s="115">
        <v>0</v>
      </c>
      <c r="N240" s="115">
        <v>0</v>
      </c>
      <c r="O240" s="52">
        <f t="shared" si="52"/>
        <v>0.14418441481481481</v>
      </c>
      <c r="P240" s="115">
        <v>1.402012</v>
      </c>
      <c r="Q240" s="115">
        <v>1.1811456</v>
      </c>
      <c r="R240" s="115">
        <v>0.18745639</v>
      </c>
      <c r="S240" s="115">
        <v>1.6583519E-5</v>
      </c>
      <c r="T240" s="115">
        <v>7.409293E-3</v>
      </c>
      <c r="U240" s="115">
        <v>3.4346367999999999E-3</v>
      </c>
      <c r="V240" s="115">
        <v>2.2549544000000001E-2</v>
      </c>
      <c r="W240" s="115">
        <f t="shared" si="65"/>
        <v>2.4132103650432422E-2</v>
      </c>
      <c r="X240" s="122">
        <f t="shared" si="66"/>
        <v>5.3009366934999996E-3</v>
      </c>
      <c r="Y240" s="122">
        <f t="shared" si="67"/>
        <v>1.5873091864482422E-2</v>
      </c>
      <c r="Z240" s="122">
        <f t="shared" si="68"/>
        <v>2.95807509245E-3</v>
      </c>
      <c r="AA240" s="115">
        <v>3.9958555000000002E-3</v>
      </c>
      <c r="AB240" s="115">
        <v>4.7444801E-7</v>
      </c>
      <c r="AC240" s="115">
        <v>1.0907794E-4</v>
      </c>
      <c r="AD240" s="115">
        <v>1.7795109000000001E-7</v>
      </c>
      <c r="AE240" s="115">
        <v>1.1894262E-3</v>
      </c>
      <c r="AF240" s="115">
        <v>5.9246544E-6</v>
      </c>
      <c r="AG240" s="115">
        <v>2.6143538000000001E-3</v>
      </c>
      <c r="AH240" s="115">
        <v>1.7069220000000001E-5</v>
      </c>
      <c r="AI240" s="115">
        <v>2.8403125000000002E-6</v>
      </c>
      <c r="AJ240" s="115">
        <v>2.2323493999999998E-6</v>
      </c>
      <c r="AK240" s="115">
        <v>8.0771566999999995E-8</v>
      </c>
      <c r="AL240" s="115">
        <v>3.3931541999999999E-10</v>
      </c>
      <c r="AM240" s="115">
        <v>1.3140781000000001E-2</v>
      </c>
      <c r="AN240" s="115">
        <v>9.0118207E-6</v>
      </c>
      <c r="AO240" s="115">
        <v>8.6722251000000001E-5</v>
      </c>
      <c r="AP240" s="115">
        <v>8.3849245000000003E-7</v>
      </c>
      <c r="AQ240" s="115">
        <v>2.9572366E-3</v>
      </c>
    </row>
    <row r="241" spans="1:43" x14ac:dyDescent="0.25">
      <c r="A241" t="s">
        <v>5770</v>
      </c>
      <c r="B241" s="115" t="s">
        <v>1090</v>
      </c>
      <c r="C241" s="115">
        <v>0.75141336999999997</v>
      </c>
      <c r="D241" s="115">
        <v>0.33516534999999997</v>
      </c>
      <c r="E241" s="115">
        <v>0.18962907000000001</v>
      </c>
      <c r="F241" s="115">
        <v>0.13307537999999999</v>
      </c>
      <c r="G241" s="115">
        <v>1.0011951E-2</v>
      </c>
      <c r="H241" s="115">
        <v>6.7532527999999998E-3</v>
      </c>
      <c r="I241" s="115">
        <v>3.8423642000000001E-3</v>
      </c>
      <c r="J241" s="115">
        <v>5.9334711000000003E-5</v>
      </c>
      <c r="K241" s="115">
        <v>7.2605734000000003E-3</v>
      </c>
      <c r="L241" s="115">
        <v>6.5616099999999997E-2</v>
      </c>
      <c r="M241" s="115">
        <v>0</v>
      </c>
      <c r="N241" s="115">
        <v>0</v>
      </c>
      <c r="O241" s="52">
        <f t="shared" si="52"/>
        <v>2.4827062962962958</v>
      </c>
      <c r="P241" s="115">
        <v>19.920898999999999</v>
      </c>
      <c r="Q241" s="115">
        <v>18.259049999999998</v>
      </c>
      <c r="R241" s="115">
        <v>1.3686531</v>
      </c>
      <c r="S241" s="115">
        <v>3.8161458000000002E-4</v>
      </c>
      <c r="T241" s="115">
        <v>7.4787299000000002E-2</v>
      </c>
      <c r="U241" s="115">
        <v>2.4705326999999999E-2</v>
      </c>
      <c r="V241" s="115">
        <v>0.19332125</v>
      </c>
      <c r="W241" s="115">
        <f t="shared" si="65"/>
        <v>0.62848951897509719</v>
      </c>
      <c r="X241" s="122">
        <f t="shared" si="66"/>
        <v>9.4480989906899987E-2</v>
      </c>
      <c r="Y241" s="122">
        <f t="shared" si="67"/>
        <v>0.48826269770919722</v>
      </c>
      <c r="Z241" s="122">
        <f t="shared" si="68"/>
        <v>4.5745831359000004E-2</v>
      </c>
      <c r="AA241" s="115">
        <v>6.8801473000000002E-2</v>
      </c>
      <c r="AB241" s="115">
        <v>-1.5509573E-6</v>
      </c>
      <c r="AC241" s="115">
        <v>2.0138829000000001E-3</v>
      </c>
      <c r="AD241" s="115">
        <v>1.7866702000000001E-6</v>
      </c>
      <c r="AE241" s="115">
        <v>2.3623620000000001E-2</v>
      </c>
      <c r="AF241" s="115">
        <v>4.1778294000000003E-5</v>
      </c>
      <c r="AG241" s="115">
        <v>4.5010588999999997E-2</v>
      </c>
      <c r="AH241" s="115">
        <v>4.3531241999999998E-4</v>
      </c>
      <c r="AI241" s="115">
        <v>6.0069986999999997E-5</v>
      </c>
      <c r="AJ241" s="115">
        <v>3.7087125999999997E-5</v>
      </c>
      <c r="AK241" s="115">
        <v>6.8619093000000002E-7</v>
      </c>
      <c r="AL241" s="115">
        <v>6.1952672000000002E-9</v>
      </c>
      <c r="AM241" s="115">
        <v>0.44088250000000001</v>
      </c>
      <c r="AN241" s="115">
        <v>1.4444988999999999E-4</v>
      </c>
      <c r="AO241" s="115">
        <v>1.6919969E-3</v>
      </c>
      <c r="AP241" s="115">
        <v>1.6180359E-5</v>
      </c>
      <c r="AQ241" s="115">
        <v>4.5729651000000003E-2</v>
      </c>
    </row>
    <row r="242" spans="1:43" x14ac:dyDescent="0.25">
      <c r="A242" t="s">
        <v>5770</v>
      </c>
      <c r="B242" s="115" t="s">
        <v>1091</v>
      </c>
      <c r="C242" s="115">
        <v>0.15452288</v>
      </c>
      <c r="D242" s="115">
        <v>8.9569581999999995E-2</v>
      </c>
      <c r="E242" s="115">
        <v>2.9237144E-2</v>
      </c>
      <c r="F242" s="115">
        <v>1.7306363000000002E-2</v>
      </c>
      <c r="G242" s="115">
        <v>1.5887523E-4</v>
      </c>
      <c r="H242" s="115">
        <v>1.7336725999999999E-3</v>
      </c>
      <c r="I242" s="115">
        <v>8.6611830000000002E-4</v>
      </c>
      <c r="J242" s="115">
        <v>2.6393845000000001E-5</v>
      </c>
      <c r="K242" s="115">
        <v>1.7014356E-3</v>
      </c>
      <c r="L242" s="115">
        <v>1.3923296999999999E-2</v>
      </c>
      <c r="M242" s="115">
        <v>0</v>
      </c>
      <c r="N242" s="115">
        <v>0</v>
      </c>
      <c r="O242" s="52">
        <f t="shared" si="52"/>
        <v>0.66347838518518509</v>
      </c>
      <c r="P242" s="115">
        <v>7.2603304</v>
      </c>
      <c r="Q242" s="115">
        <v>6.3990013000000001</v>
      </c>
      <c r="R242" s="115">
        <v>0.72692981999999995</v>
      </c>
      <c r="S242" s="115">
        <v>5.5803244999999998E-5</v>
      </c>
      <c r="T242" s="115">
        <v>3.0574921000000001E-2</v>
      </c>
      <c r="U242" s="115">
        <v>1.3614642999999999E-2</v>
      </c>
      <c r="V242" s="115">
        <v>9.0153908000000005E-2</v>
      </c>
      <c r="W242" s="115">
        <f t="shared" si="65"/>
        <v>9.2860990981864094E-2</v>
      </c>
      <c r="X242" s="122">
        <f t="shared" si="66"/>
        <v>2.310810677231E-2</v>
      </c>
      <c r="Y242" s="122">
        <f t="shared" si="67"/>
        <v>5.3702732234054099E-2</v>
      </c>
      <c r="Z242" s="122">
        <f t="shared" si="68"/>
        <v>1.6050151975499999E-2</v>
      </c>
      <c r="AA242" s="115">
        <v>1.838774E-2</v>
      </c>
      <c r="AB242" s="115">
        <v>1.7348716E-6</v>
      </c>
      <c r="AC242" s="115">
        <v>4.9601026999999997E-4</v>
      </c>
      <c r="AD242" s="115">
        <v>3.8473471000000002E-7</v>
      </c>
      <c r="AE242" s="115">
        <v>4.1989629000000004E-3</v>
      </c>
      <c r="AF242" s="115">
        <v>2.3273996E-5</v>
      </c>
      <c r="AG242" s="115">
        <v>1.2030865999999999E-2</v>
      </c>
      <c r="AH242" s="115">
        <v>6.2915150999999996E-5</v>
      </c>
      <c r="AI242" s="115">
        <v>7.1443522E-6</v>
      </c>
      <c r="AJ242" s="115">
        <v>8.5222780999999995E-6</v>
      </c>
      <c r="AK242" s="115">
        <v>3.5372902000000002E-7</v>
      </c>
      <c r="AL242" s="115">
        <v>1.5117341E-9</v>
      </c>
      <c r="AM242" s="115">
        <v>4.1187573999999998E-2</v>
      </c>
      <c r="AN242" s="115">
        <v>3.8164031999999997E-5</v>
      </c>
      <c r="AO242" s="115">
        <v>3.6719117999999999E-4</v>
      </c>
      <c r="AP242" s="115">
        <v>4.1229754999999998E-6</v>
      </c>
      <c r="AQ242" s="115">
        <v>1.6046029E-2</v>
      </c>
    </row>
    <row r="243" spans="1:43" x14ac:dyDescent="0.25">
      <c r="A243" t="s">
        <v>5770</v>
      </c>
      <c r="B243" s="115" t="s">
        <v>1092</v>
      </c>
      <c r="C243" s="115">
        <v>0.11116099</v>
      </c>
      <c r="D243" s="115">
        <v>7.6826485999999999E-2</v>
      </c>
      <c r="E243" s="115">
        <v>1.3572262999999999E-2</v>
      </c>
      <c r="F243" s="115">
        <v>-5.8898787999999997E-3</v>
      </c>
      <c r="G243" s="115">
        <v>2.2864405999999999E-4</v>
      </c>
      <c r="H243" s="115">
        <v>1.1472994E-3</v>
      </c>
      <c r="I243" s="115">
        <v>1.2895514E-3</v>
      </c>
      <c r="J243" s="115">
        <v>4.5581724000000003E-5</v>
      </c>
      <c r="K243" s="115">
        <v>1.3265963999999999E-3</v>
      </c>
      <c r="L243" s="115">
        <v>2.2614452E-2</v>
      </c>
      <c r="M243" s="115">
        <v>0</v>
      </c>
      <c r="N243" s="115">
        <v>0</v>
      </c>
      <c r="O243" s="52">
        <f t="shared" si="52"/>
        <v>0.5690850814814814</v>
      </c>
      <c r="P243" s="115">
        <v>11.557781</v>
      </c>
      <c r="Q243" s="115">
        <v>10.545934000000001</v>
      </c>
      <c r="R243" s="115">
        <v>0.85537598999999997</v>
      </c>
      <c r="S243" s="115">
        <v>8.6078433000000003E-5</v>
      </c>
      <c r="T243" s="115">
        <v>3.3772954000000001E-2</v>
      </c>
      <c r="U243" s="115">
        <v>1.6203067000000002E-2</v>
      </c>
      <c r="V243" s="115">
        <v>0.10640846</v>
      </c>
      <c r="W243" s="115">
        <f t="shared" si="65"/>
        <v>7.5294460234637789E-2</v>
      </c>
      <c r="X243" s="122">
        <f t="shared" si="66"/>
        <v>1.8673963950519998E-2</v>
      </c>
      <c r="Y243" s="122">
        <f t="shared" si="67"/>
        <v>3.0156888355617799E-2</v>
      </c>
      <c r="Z243" s="122">
        <f t="shared" si="68"/>
        <v>2.6463607928499999E-2</v>
      </c>
      <c r="AA243" s="115">
        <v>1.5775641999999999E-2</v>
      </c>
      <c r="AB243" s="115">
        <v>1.9873988000000001E-6</v>
      </c>
      <c r="AC243" s="115">
        <v>4.2084841999999998E-4</v>
      </c>
      <c r="AD243" s="115">
        <v>4.9978572000000004E-7</v>
      </c>
      <c r="AE243" s="115">
        <v>2.4476215999999999E-3</v>
      </c>
      <c r="AF243" s="115">
        <v>2.7364746000000002E-5</v>
      </c>
      <c r="AG243" s="115">
        <v>1.0326109999999999E-2</v>
      </c>
      <c r="AH243" s="115">
        <v>2.6053387000000001E-5</v>
      </c>
      <c r="AI243" s="115">
        <v>1.0311897E-5</v>
      </c>
      <c r="AJ243" s="115">
        <v>1.0613449E-5</v>
      </c>
      <c r="AK243" s="115">
        <v>3.2342991000000002E-7</v>
      </c>
      <c r="AL243" s="115">
        <v>1.5247077999999999E-9</v>
      </c>
      <c r="AM243" s="115">
        <v>1.9182698000000001E-2</v>
      </c>
      <c r="AN243" s="115">
        <v>4.4702157999999999E-5</v>
      </c>
      <c r="AO243" s="115">
        <v>5.5607450999999996E-4</v>
      </c>
      <c r="AP243" s="115">
        <v>3.4329284999999998E-6</v>
      </c>
      <c r="AQ243" s="115">
        <v>2.6460174999999999E-2</v>
      </c>
    </row>
    <row r="245" spans="1:43" x14ac:dyDescent="0.25">
      <c r="A245" s="1" t="s">
        <v>1809</v>
      </c>
      <c r="U245" s="50"/>
      <c r="V245" s="50"/>
    </row>
    <row r="246" spans="1:43" x14ac:dyDescent="0.25">
      <c r="A246" t="s">
        <v>5770</v>
      </c>
      <c r="B246" s="115" t="s">
        <v>1093</v>
      </c>
      <c r="C246" s="115">
        <v>0.13094437</v>
      </c>
      <c r="D246" s="115">
        <v>6.9163797999999999E-2</v>
      </c>
      <c r="E246" s="115">
        <v>2.6486313000000001E-2</v>
      </c>
      <c r="F246" s="115">
        <v>1.5734941999999998E-2</v>
      </c>
      <c r="G246" s="115">
        <v>1.1075692E-4</v>
      </c>
      <c r="H246" s="115">
        <v>1.2972909999999999E-3</v>
      </c>
      <c r="I246" s="115">
        <v>8.5699508000000005E-4</v>
      </c>
      <c r="J246" s="115">
        <v>1.9325293E-5</v>
      </c>
      <c r="K246" s="115">
        <v>1.536943E-3</v>
      </c>
      <c r="L246" s="115">
        <v>1.5738004E-2</v>
      </c>
      <c r="M246" s="115">
        <v>0</v>
      </c>
      <c r="N246" s="115">
        <v>0</v>
      </c>
      <c r="O246" s="52">
        <f t="shared" ref="O246:O304" si="69">D246/0.135</f>
        <v>0.51232442962962954</v>
      </c>
      <c r="P246" s="115">
        <v>5.4266227000000002</v>
      </c>
      <c r="Q246" s="115">
        <v>4.7495418999999997</v>
      </c>
      <c r="R246" s="115">
        <v>0.57089677000000005</v>
      </c>
      <c r="S246" s="115">
        <v>7.3533648999999997E-5</v>
      </c>
      <c r="T246" s="115">
        <v>2.5107797000000001E-2</v>
      </c>
      <c r="U246" s="115">
        <v>1.0711711E-2</v>
      </c>
      <c r="V246" s="115">
        <v>7.0291028000000005E-2</v>
      </c>
      <c r="W246" s="115">
        <f t="shared" ref="W246:W253" si="70">SUM(X246:Z246)</f>
        <v>9.4664071442220499E-2</v>
      </c>
      <c r="X246" s="122">
        <f t="shared" ref="X246:X253" si="71">SUM(AA246:AF246)</f>
        <v>1.8336757882349997E-2</v>
      </c>
      <c r="Y246" s="122">
        <f t="shared" ref="Y246:Y253" si="72">SUM(AG246:AO246)</f>
        <v>6.4414237053870504E-2</v>
      </c>
      <c r="Z246" s="122">
        <f t="shared" ref="Z246:Z253" si="73">SUM(AP246:AQ246)</f>
        <v>1.1913076506E-2</v>
      </c>
      <c r="AA246" s="115">
        <v>1.4198465E-2</v>
      </c>
      <c r="AB246" s="115">
        <v>6.1632499999999998E-7</v>
      </c>
      <c r="AC246" s="115">
        <v>4.5515764999999998E-4</v>
      </c>
      <c r="AD246" s="115">
        <v>1.1734735E-7</v>
      </c>
      <c r="AE246" s="115">
        <v>3.6640863000000001E-3</v>
      </c>
      <c r="AF246" s="115">
        <v>1.8315260000000001E-5</v>
      </c>
      <c r="AG246" s="115">
        <v>9.2897468E-3</v>
      </c>
      <c r="AH246" s="115">
        <v>5.8322024999999997E-5</v>
      </c>
      <c r="AI246" s="115">
        <v>8.7188423999999999E-6</v>
      </c>
      <c r="AJ246" s="115">
        <v>7.6120041000000002E-6</v>
      </c>
      <c r="AK246" s="115">
        <v>3.3076122000000001E-7</v>
      </c>
      <c r="AL246" s="115">
        <v>1.4051505E-9</v>
      </c>
      <c r="AM246" s="115">
        <v>5.4654366000000003E-2</v>
      </c>
      <c r="AN246" s="115">
        <v>3.4642606000000002E-5</v>
      </c>
      <c r="AO246" s="115">
        <v>3.6049660999999997E-4</v>
      </c>
      <c r="AP246" s="115">
        <v>3.6835060000000001E-6</v>
      </c>
      <c r="AQ246" s="115">
        <v>1.1909393000000001E-2</v>
      </c>
    </row>
    <row r="247" spans="1:43" x14ac:dyDescent="0.25">
      <c r="A247" t="s">
        <v>5770</v>
      </c>
      <c r="B247" s="115" t="s">
        <v>1094</v>
      </c>
      <c r="C247" s="115">
        <v>0.13780394000000001</v>
      </c>
      <c r="D247" s="115">
        <v>7.6172260000000006E-2</v>
      </c>
      <c r="E247" s="115">
        <v>2.7549087E-2</v>
      </c>
      <c r="F247" s="115">
        <v>1.7295986999999999E-2</v>
      </c>
      <c r="G247" s="115">
        <v>1.2171755E-4</v>
      </c>
      <c r="H247" s="115">
        <v>1.5108152000000001E-3</v>
      </c>
      <c r="I247" s="115">
        <v>7.6250240999999996E-4</v>
      </c>
      <c r="J247" s="115">
        <v>1.9876895999999998E-5</v>
      </c>
      <c r="K247" s="115">
        <v>1.6264388000000001E-3</v>
      </c>
      <c r="L247" s="115">
        <v>1.2745255E-2</v>
      </c>
      <c r="M247" s="115">
        <v>0</v>
      </c>
      <c r="N247" s="115">
        <v>0</v>
      </c>
      <c r="O247" s="52">
        <f t="shared" si="69"/>
        <v>0.56423896296296294</v>
      </c>
      <c r="P247" s="115">
        <v>5.4557739999999999</v>
      </c>
      <c r="Q247" s="115">
        <v>4.8165136000000004</v>
      </c>
      <c r="R247" s="115">
        <v>0.53763024999999998</v>
      </c>
      <c r="S247" s="115">
        <v>5.4599372000000001E-5</v>
      </c>
      <c r="T247" s="115">
        <v>2.4127312000000001E-2</v>
      </c>
      <c r="U247" s="115">
        <v>1.0047830000000001E-2</v>
      </c>
      <c r="V247" s="115">
        <v>6.7400425999999999E-2</v>
      </c>
      <c r="W247" s="115">
        <f t="shared" si="70"/>
        <v>8.3890241803019308E-2</v>
      </c>
      <c r="X247" s="122">
        <f t="shared" si="71"/>
        <v>1.9973205256619997E-2</v>
      </c>
      <c r="Y247" s="122">
        <f t="shared" si="72"/>
        <v>5.1836775231099301E-2</v>
      </c>
      <c r="Z247" s="122">
        <f t="shared" si="73"/>
        <v>1.20802613153E-2</v>
      </c>
      <c r="AA247" s="115">
        <v>1.5636876000000001E-2</v>
      </c>
      <c r="AB247" s="115">
        <v>1.1001892000000001E-6</v>
      </c>
      <c r="AC247" s="115">
        <v>4.6654044000000002E-4</v>
      </c>
      <c r="AD247" s="115">
        <v>2.2493742000000001E-7</v>
      </c>
      <c r="AE247" s="115">
        <v>3.8512391999999999E-3</v>
      </c>
      <c r="AF247" s="115">
        <v>1.722449E-5</v>
      </c>
      <c r="AG247" s="115">
        <v>1.0230441E-2</v>
      </c>
      <c r="AH247" s="115">
        <v>6.0296361999999997E-5</v>
      </c>
      <c r="AI247" s="115">
        <v>7.0787425000000001E-6</v>
      </c>
      <c r="AJ247" s="115">
        <v>7.3823451000000002E-6</v>
      </c>
      <c r="AK247" s="115">
        <v>3.3154722E-7</v>
      </c>
      <c r="AL247" s="115">
        <v>1.3952792999999999E-9</v>
      </c>
      <c r="AM247" s="115">
        <v>4.1179392000000002E-2</v>
      </c>
      <c r="AN247" s="115">
        <v>3.2993609E-5</v>
      </c>
      <c r="AO247" s="115">
        <v>3.1885822999999999E-4</v>
      </c>
      <c r="AP247" s="115">
        <v>3.8713152999999997E-6</v>
      </c>
      <c r="AQ247" s="115">
        <v>1.2076389999999999E-2</v>
      </c>
    </row>
    <row r="248" spans="1:43" x14ac:dyDescent="0.25">
      <c r="A248" t="s">
        <v>5770</v>
      </c>
      <c r="B248" s="115" t="s">
        <v>1095</v>
      </c>
      <c r="C248" s="115">
        <v>0.13937303000000001</v>
      </c>
      <c r="D248" s="115">
        <v>7.7334749999999994E-2</v>
      </c>
      <c r="E248" s="115">
        <v>2.7866884000000001E-2</v>
      </c>
      <c r="F248" s="115">
        <v>1.7297008999999999E-2</v>
      </c>
      <c r="G248" s="115">
        <v>1.231785E-4</v>
      </c>
      <c r="H248" s="115">
        <v>1.5727509E-3</v>
      </c>
      <c r="I248" s="115">
        <v>7.7099375000000002E-4</v>
      </c>
      <c r="J248" s="115">
        <v>2.004962E-5</v>
      </c>
      <c r="K248" s="115">
        <v>1.6421552E-3</v>
      </c>
      <c r="L248" s="115">
        <v>1.2745255E-2</v>
      </c>
      <c r="M248" s="115">
        <v>0</v>
      </c>
      <c r="N248" s="115">
        <v>0</v>
      </c>
      <c r="O248" s="52">
        <f t="shared" si="69"/>
        <v>0.57284999999999997</v>
      </c>
      <c r="P248" s="115">
        <v>5.6452261000000004</v>
      </c>
      <c r="Q248" s="115">
        <v>4.9155555</v>
      </c>
      <c r="R248" s="115">
        <v>0.61525907999999996</v>
      </c>
      <c r="S248" s="115">
        <v>5.463053E-5</v>
      </c>
      <c r="T248" s="115">
        <v>2.6718802E-2</v>
      </c>
      <c r="U248" s="115">
        <v>1.1506292E-2</v>
      </c>
      <c r="V248" s="115">
        <v>7.6131842000000005E-2</v>
      </c>
      <c r="W248" s="115">
        <f t="shared" si="70"/>
        <v>8.4614457220837894E-2</v>
      </c>
      <c r="X248" s="122">
        <f t="shared" si="71"/>
        <v>2.0285077028029997E-2</v>
      </c>
      <c r="Y248" s="122">
        <f t="shared" si="72"/>
        <v>5.2001084293507902E-2</v>
      </c>
      <c r="Z248" s="122">
        <f t="shared" si="73"/>
        <v>1.23282958993E-2</v>
      </c>
      <c r="AA248" s="115">
        <v>1.5875555E-2</v>
      </c>
      <c r="AB248" s="115">
        <v>1.1154232E-6</v>
      </c>
      <c r="AC248" s="115">
        <v>4.7452949E-4</v>
      </c>
      <c r="AD248" s="115">
        <v>2.3936482999999999E-7</v>
      </c>
      <c r="AE248" s="115">
        <v>3.9139318000000001E-3</v>
      </c>
      <c r="AF248" s="115">
        <v>1.9705950000000001E-5</v>
      </c>
      <c r="AG248" s="115">
        <v>1.0386658999999999E-2</v>
      </c>
      <c r="AH248" s="115">
        <v>6.0818596000000003E-5</v>
      </c>
      <c r="AI248" s="115">
        <v>7.0837207999999997E-6</v>
      </c>
      <c r="AJ248" s="115">
        <v>7.5908034999999998E-6</v>
      </c>
      <c r="AK248" s="115">
        <v>3.3707614000000003E-7</v>
      </c>
      <c r="AL248" s="115">
        <v>1.4170678999999999E-9</v>
      </c>
      <c r="AM248" s="115">
        <v>4.1182599E-2</v>
      </c>
      <c r="AN248" s="115">
        <v>3.4387719999999997E-5</v>
      </c>
      <c r="AO248" s="115">
        <v>3.2160696000000001E-4</v>
      </c>
      <c r="AP248" s="115">
        <v>3.9268993E-6</v>
      </c>
      <c r="AQ248" s="115">
        <v>1.2324369E-2</v>
      </c>
    </row>
    <row r="249" spans="1:43" x14ac:dyDescent="0.25">
      <c r="A249" t="s">
        <v>5770</v>
      </c>
      <c r="B249" s="115" t="s">
        <v>1096</v>
      </c>
      <c r="C249" s="115">
        <v>0.16502099000000001</v>
      </c>
      <c r="D249" s="115">
        <v>7.9046725999999998E-2</v>
      </c>
      <c r="E249" s="115">
        <v>3.5730610000000003E-2</v>
      </c>
      <c r="F249" s="115">
        <v>2.1576868999999999E-2</v>
      </c>
      <c r="G249" s="115">
        <v>1.070452E-4</v>
      </c>
      <c r="H249" s="115">
        <v>1.5644814000000001E-3</v>
      </c>
      <c r="I249" s="115">
        <v>1.2174165E-3</v>
      </c>
      <c r="J249" s="115">
        <v>1.8688480000000001E-5</v>
      </c>
      <c r="K249" s="115">
        <v>2.0710235000000001E-3</v>
      </c>
      <c r="L249" s="115">
        <v>2.3688130000000002E-2</v>
      </c>
      <c r="M249" s="115">
        <v>0</v>
      </c>
      <c r="N249" s="115">
        <v>0</v>
      </c>
      <c r="O249" s="52">
        <f t="shared" si="69"/>
        <v>0.58553130370370365</v>
      </c>
      <c r="P249" s="115">
        <v>5.6478396000000002</v>
      </c>
      <c r="Q249" s="115">
        <v>4.8131966999999998</v>
      </c>
      <c r="R249" s="115">
        <v>0.70402069</v>
      </c>
      <c r="S249" s="115">
        <v>1.1435981E-4</v>
      </c>
      <c r="T249" s="115">
        <v>3.1903960000000002E-2</v>
      </c>
      <c r="U249" s="115">
        <v>1.3215098E-2</v>
      </c>
      <c r="V249" s="115">
        <v>8.5388749E-2</v>
      </c>
      <c r="W249" s="115">
        <f t="shared" si="70"/>
        <v>0.13078394303616242</v>
      </c>
      <c r="X249" s="122">
        <f t="shared" si="71"/>
        <v>2.1690661392138998E-2</v>
      </c>
      <c r="Y249" s="122">
        <f t="shared" si="72"/>
        <v>9.7022289273323403E-2</v>
      </c>
      <c r="Z249" s="122">
        <f t="shared" si="73"/>
        <v>1.2070992370700001E-2</v>
      </c>
      <c r="AA249" s="115">
        <v>1.6226819999999999E-2</v>
      </c>
      <c r="AB249" s="115">
        <v>-1.9692932E-7</v>
      </c>
      <c r="AC249" s="115">
        <v>6.1899801000000001E-4</v>
      </c>
      <c r="AD249" s="115">
        <v>-4.8231541000000001E-8</v>
      </c>
      <c r="AE249" s="115">
        <v>4.8224738000000001E-3</v>
      </c>
      <c r="AF249" s="115">
        <v>2.2614743E-5</v>
      </c>
      <c r="AG249" s="115">
        <v>1.0616408000000001E-2</v>
      </c>
      <c r="AH249" s="115">
        <v>7.9882096000000001E-5</v>
      </c>
      <c r="AI249" s="115">
        <v>1.3324965E-5</v>
      </c>
      <c r="AJ249" s="115">
        <v>1.0056078999999999E-5</v>
      </c>
      <c r="AK249" s="115">
        <v>4.5383034999999998E-7</v>
      </c>
      <c r="AL249" s="115">
        <v>1.9039733999999998E-9</v>
      </c>
      <c r="AM249" s="115">
        <v>8.5771811000000003E-2</v>
      </c>
      <c r="AN249" s="115">
        <v>4.6063509000000002E-5</v>
      </c>
      <c r="AO249" s="115">
        <v>4.8428788999999999E-4</v>
      </c>
      <c r="AP249" s="115">
        <v>4.9103706999999996E-6</v>
      </c>
      <c r="AQ249" s="115">
        <v>1.2066082000000001E-2</v>
      </c>
    </row>
    <row r="250" spans="1:43" x14ac:dyDescent="0.25">
      <c r="A250" t="s">
        <v>5770</v>
      </c>
      <c r="B250" s="115" t="s">
        <v>1097</v>
      </c>
      <c r="C250" s="115">
        <v>0.17874013</v>
      </c>
      <c r="D250" s="115">
        <v>9.3063649999999998E-2</v>
      </c>
      <c r="E250" s="115">
        <v>3.7856158000000001E-2</v>
      </c>
      <c r="F250" s="115">
        <v>2.4698958999999999E-2</v>
      </c>
      <c r="G250" s="115">
        <v>1.2896646999999999E-4</v>
      </c>
      <c r="H250" s="115">
        <v>1.9915296999999999E-3</v>
      </c>
      <c r="I250" s="115">
        <v>1.0284312000000001E-3</v>
      </c>
      <c r="J250" s="115">
        <v>1.9791686000000001E-5</v>
      </c>
      <c r="K250" s="115">
        <v>2.2500151000000002E-3</v>
      </c>
      <c r="L250" s="115">
        <v>1.7702631999999999E-2</v>
      </c>
      <c r="M250" s="115">
        <v>0</v>
      </c>
      <c r="N250" s="115">
        <v>0</v>
      </c>
      <c r="O250" s="52">
        <f t="shared" si="69"/>
        <v>0.68936037037037035</v>
      </c>
      <c r="P250" s="115">
        <v>5.7061422000000004</v>
      </c>
      <c r="Q250" s="115">
        <v>4.9471401000000004</v>
      </c>
      <c r="R250" s="115">
        <v>0.63748764999999996</v>
      </c>
      <c r="S250" s="115">
        <v>7.6491256000000004E-5</v>
      </c>
      <c r="T250" s="115">
        <v>2.9942989999999999E-2</v>
      </c>
      <c r="U250" s="115">
        <v>1.1887337E-2</v>
      </c>
      <c r="V250" s="115">
        <v>7.9607546000000001E-2</v>
      </c>
      <c r="W250" s="115">
        <f t="shared" si="70"/>
        <v>0.109236279445021</v>
      </c>
      <c r="X250" s="122">
        <f t="shared" si="71"/>
        <v>2.4963554230739999E-2</v>
      </c>
      <c r="Y250" s="122">
        <f t="shared" si="72"/>
        <v>7.1867365225080998E-2</v>
      </c>
      <c r="Z250" s="122">
        <f t="shared" si="73"/>
        <v>1.2405359989200001E-2</v>
      </c>
      <c r="AA250" s="115">
        <v>1.9103640000000002E-2</v>
      </c>
      <c r="AB250" s="115">
        <v>7.7079916000000002E-7</v>
      </c>
      <c r="AC250" s="115">
        <v>6.4176358000000001E-4</v>
      </c>
      <c r="AD250" s="115">
        <v>1.6694858000000001E-7</v>
      </c>
      <c r="AE250" s="115">
        <v>5.1967797000000001E-3</v>
      </c>
      <c r="AF250" s="115">
        <v>2.0433203000000001E-5</v>
      </c>
      <c r="AG250" s="115">
        <v>1.2497797E-2</v>
      </c>
      <c r="AH250" s="115">
        <v>8.3830769000000006E-5</v>
      </c>
      <c r="AI250" s="115">
        <v>1.0044765E-5</v>
      </c>
      <c r="AJ250" s="115">
        <v>9.5967604999999996E-6</v>
      </c>
      <c r="AK250" s="115">
        <v>4.5540235000000002E-7</v>
      </c>
      <c r="AL250" s="115">
        <v>1.8842310000000001E-9</v>
      </c>
      <c r="AM250" s="115">
        <v>5.8821862000000003E-2</v>
      </c>
      <c r="AN250" s="115">
        <v>4.2765514000000001E-5</v>
      </c>
      <c r="AO250" s="115">
        <v>4.0101113000000002E-4</v>
      </c>
      <c r="AP250" s="115">
        <v>5.2859891999999997E-6</v>
      </c>
      <c r="AQ250" s="115">
        <v>1.2400074000000001E-2</v>
      </c>
    </row>
    <row r="251" spans="1:43" x14ac:dyDescent="0.25">
      <c r="A251" t="s">
        <v>5770</v>
      </c>
      <c r="B251" s="115" t="s">
        <v>1098</v>
      </c>
      <c r="C251" s="115">
        <v>0.15047331</v>
      </c>
      <c r="D251" s="115">
        <v>8.7471032000000004E-2</v>
      </c>
      <c r="E251" s="115">
        <v>2.8658149000000001E-2</v>
      </c>
      <c r="F251" s="115">
        <v>1.7302271000000001E-2</v>
      </c>
      <c r="G251" s="115">
        <v>1.5247616000000001E-4</v>
      </c>
      <c r="H251" s="115">
        <v>1.6463166999999999E-3</v>
      </c>
      <c r="I251" s="115">
        <v>7.8743461999999996E-4</v>
      </c>
      <c r="J251" s="115">
        <v>2.5972469000000001E-5</v>
      </c>
      <c r="K251" s="115">
        <v>1.6844017999999999E-3</v>
      </c>
      <c r="L251" s="115">
        <v>1.2745255E-2</v>
      </c>
      <c r="M251" s="115">
        <v>0</v>
      </c>
      <c r="N251" s="115">
        <v>0</v>
      </c>
      <c r="O251" s="52">
        <f t="shared" si="69"/>
        <v>0.64793357037037036</v>
      </c>
      <c r="P251" s="115">
        <v>6.9796573000000004</v>
      </c>
      <c r="Q251" s="115">
        <v>6.1882453000000002</v>
      </c>
      <c r="R251" s="115">
        <v>0.66696045999999998</v>
      </c>
      <c r="S251" s="115">
        <v>5.5642120000000002E-5</v>
      </c>
      <c r="T251" s="115">
        <v>2.8564892000000001E-2</v>
      </c>
      <c r="U251" s="115">
        <v>1.2491039000000001E-2</v>
      </c>
      <c r="V251" s="115">
        <v>8.3339925999999995E-2</v>
      </c>
      <c r="W251" s="115">
        <f t="shared" si="70"/>
        <v>9.14666262595E-2</v>
      </c>
      <c r="X251" s="122">
        <f t="shared" si="71"/>
        <v>2.2539925079509998E-2</v>
      </c>
      <c r="Y251" s="122">
        <f t="shared" si="72"/>
        <v>5.3404152933289997E-2</v>
      </c>
      <c r="Z251" s="122">
        <f t="shared" si="73"/>
        <v>1.55225482467E-2</v>
      </c>
      <c r="AA251" s="115">
        <v>1.7956854000000001E-2</v>
      </c>
      <c r="AB251" s="115">
        <v>1.6531985E-6</v>
      </c>
      <c r="AC251" s="115">
        <v>4.8691514000000002E-4</v>
      </c>
      <c r="AD251" s="115">
        <v>3.2638301E-7</v>
      </c>
      <c r="AE251" s="115">
        <v>4.0728194000000002E-3</v>
      </c>
      <c r="AF251" s="115">
        <v>2.1356958000000001E-5</v>
      </c>
      <c r="AG251" s="115">
        <v>1.1748847999999999E-2</v>
      </c>
      <c r="AH251" s="115">
        <v>6.2027165999999995E-5</v>
      </c>
      <c r="AI251" s="115">
        <v>7.1241556000000002E-6</v>
      </c>
      <c r="AJ251" s="115">
        <v>8.0590479999999999E-6</v>
      </c>
      <c r="AK251" s="115">
        <v>3.4606503E-7</v>
      </c>
      <c r="AL251" s="115">
        <v>1.47766E-9</v>
      </c>
      <c r="AM251" s="115">
        <v>4.1185040999999999E-2</v>
      </c>
      <c r="AN251" s="115">
        <v>3.6608800999999997E-5</v>
      </c>
      <c r="AO251" s="115">
        <v>3.5609721999999998E-4</v>
      </c>
      <c r="AP251" s="115">
        <v>4.0662466999999997E-6</v>
      </c>
      <c r="AQ251" s="115">
        <v>1.5518482E-2</v>
      </c>
    </row>
    <row r="252" spans="1:43" x14ac:dyDescent="0.25">
      <c r="A252" t="s">
        <v>5770</v>
      </c>
      <c r="B252" s="115" t="s">
        <v>1099</v>
      </c>
      <c r="C252" s="115">
        <v>0.15047331</v>
      </c>
      <c r="D252" s="115">
        <v>8.7471032000000004E-2</v>
      </c>
      <c r="E252" s="115">
        <v>2.8658149000000001E-2</v>
      </c>
      <c r="F252" s="115">
        <v>1.7302271000000001E-2</v>
      </c>
      <c r="G252" s="115">
        <v>1.5247616000000001E-4</v>
      </c>
      <c r="H252" s="115">
        <v>1.6463166999999999E-3</v>
      </c>
      <c r="I252" s="115">
        <v>7.8743461999999996E-4</v>
      </c>
      <c r="J252" s="115">
        <v>2.5972469000000001E-5</v>
      </c>
      <c r="K252" s="115">
        <v>1.6844017999999999E-3</v>
      </c>
      <c r="L252" s="115">
        <v>1.2745255E-2</v>
      </c>
      <c r="M252" s="115">
        <v>0</v>
      </c>
      <c r="N252" s="115">
        <v>0</v>
      </c>
      <c r="O252" s="52">
        <f t="shared" si="69"/>
        <v>0.64793357037037036</v>
      </c>
      <c r="P252" s="115">
        <v>6.9796573000000004</v>
      </c>
      <c r="Q252" s="115">
        <v>6.1882453000000002</v>
      </c>
      <c r="R252" s="115">
        <v>0.66696045999999998</v>
      </c>
      <c r="S252" s="115">
        <v>5.5642120000000002E-5</v>
      </c>
      <c r="T252" s="115">
        <v>2.8564892000000001E-2</v>
      </c>
      <c r="U252" s="115">
        <v>1.2491039000000001E-2</v>
      </c>
      <c r="V252" s="115">
        <v>8.3339925999999995E-2</v>
      </c>
      <c r="W252" s="115">
        <f t="shared" si="70"/>
        <v>9.14666262595E-2</v>
      </c>
      <c r="X252" s="122">
        <f t="shared" si="71"/>
        <v>2.2539925079509998E-2</v>
      </c>
      <c r="Y252" s="122">
        <f t="shared" si="72"/>
        <v>5.3404152933289997E-2</v>
      </c>
      <c r="Z252" s="122">
        <f t="shared" si="73"/>
        <v>1.55225482467E-2</v>
      </c>
      <c r="AA252" s="115">
        <v>1.7956854000000001E-2</v>
      </c>
      <c r="AB252" s="115">
        <v>1.6531985E-6</v>
      </c>
      <c r="AC252" s="115">
        <v>4.8691514000000002E-4</v>
      </c>
      <c r="AD252" s="115">
        <v>3.2638301E-7</v>
      </c>
      <c r="AE252" s="115">
        <v>4.0728194000000002E-3</v>
      </c>
      <c r="AF252" s="115">
        <v>2.1356958000000001E-5</v>
      </c>
      <c r="AG252" s="115">
        <v>1.1748847999999999E-2</v>
      </c>
      <c r="AH252" s="115">
        <v>6.2027165999999995E-5</v>
      </c>
      <c r="AI252" s="115">
        <v>7.1241556000000002E-6</v>
      </c>
      <c r="AJ252" s="115">
        <v>8.0590479999999999E-6</v>
      </c>
      <c r="AK252" s="115">
        <v>3.4606503E-7</v>
      </c>
      <c r="AL252" s="115">
        <v>1.47766E-9</v>
      </c>
      <c r="AM252" s="115">
        <v>4.1185040999999999E-2</v>
      </c>
      <c r="AN252" s="115">
        <v>3.6608800999999997E-5</v>
      </c>
      <c r="AO252" s="115">
        <v>3.5609721999999998E-4</v>
      </c>
      <c r="AP252" s="115">
        <v>4.0662466999999997E-6</v>
      </c>
      <c r="AQ252" s="115">
        <v>1.5518482E-2</v>
      </c>
    </row>
    <row r="253" spans="1:43" x14ac:dyDescent="0.25">
      <c r="A253" t="s">
        <v>5770</v>
      </c>
      <c r="B253" s="115" t="s">
        <v>1100</v>
      </c>
      <c r="C253" s="115">
        <v>0.15204239999999999</v>
      </c>
      <c r="D253" s="115">
        <v>8.8633522000000006E-2</v>
      </c>
      <c r="E253" s="115">
        <v>2.8975946999999998E-2</v>
      </c>
      <c r="F253" s="115">
        <v>1.7303294E-2</v>
      </c>
      <c r="G253" s="115">
        <v>1.5393711000000001E-4</v>
      </c>
      <c r="H253" s="115">
        <v>1.7082524000000001E-3</v>
      </c>
      <c r="I253" s="115">
        <v>7.9592596000000002E-4</v>
      </c>
      <c r="J253" s="115">
        <v>2.6145192999999999E-5</v>
      </c>
      <c r="K253" s="115">
        <v>1.7001182000000001E-3</v>
      </c>
      <c r="L253" s="115">
        <v>1.2745255E-2</v>
      </c>
      <c r="M253" s="115">
        <v>0</v>
      </c>
      <c r="N253" s="115">
        <v>0</v>
      </c>
      <c r="O253" s="52">
        <f t="shared" si="69"/>
        <v>0.65654460740740739</v>
      </c>
      <c r="P253" s="115">
        <v>7.1691094</v>
      </c>
      <c r="Q253" s="115">
        <v>6.2872873</v>
      </c>
      <c r="R253" s="115">
        <v>0.74458928000000002</v>
      </c>
      <c r="S253" s="115">
        <v>5.5673278000000001E-5</v>
      </c>
      <c r="T253" s="115">
        <v>3.1156382E-2</v>
      </c>
      <c r="U253" s="115">
        <v>1.3949501E-2</v>
      </c>
      <c r="V253" s="115">
        <v>9.2071342E-2</v>
      </c>
      <c r="W253" s="115">
        <f t="shared" si="70"/>
        <v>9.2190841780408483E-2</v>
      </c>
      <c r="X253" s="122">
        <f t="shared" si="71"/>
        <v>2.2851796951919998E-2</v>
      </c>
      <c r="Y253" s="122">
        <f t="shared" si="72"/>
        <v>5.3568460997788489E-2</v>
      </c>
      <c r="Z253" s="122">
        <f t="shared" si="73"/>
        <v>1.57705838307E-2</v>
      </c>
      <c r="AA253" s="115">
        <v>1.8195533E-2</v>
      </c>
      <c r="AB253" s="115">
        <v>1.6684324999999999E-6</v>
      </c>
      <c r="AC253" s="115">
        <v>4.9490419E-4</v>
      </c>
      <c r="AD253" s="115">
        <v>3.4081041999999998E-7</v>
      </c>
      <c r="AE253" s="115">
        <v>4.1355120999999996E-3</v>
      </c>
      <c r="AF253" s="115">
        <v>2.3838419000000001E-5</v>
      </c>
      <c r="AG253" s="115">
        <v>1.1905064999999999E-2</v>
      </c>
      <c r="AH253" s="115">
        <v>6.2549400999999997E-5</v>
      </c>
      <c r="AI253" s="115">
        <v>7.1291339999999997E-6</v>
      </c>
      <c r="AJ253" s="115">
        <v>8.2675063999999995E-6</v>
      </c>
      <c r="AK253" s="115">
        <v>3.5159393999999999E-7</v>
      </c>
      <c r="AL253" s="115">
        <v>1.4994485E-9</v>
      </c>
      <c r="AM253" s="115">
        <v>4.1188247999999997E-2</v>
      </c>
      <c r="AN253" s="115">
        <v>3.8002912999999997E-5</v>
      </c>
      <c r="AO253" s="115">
        <v>3.5884595E-4</v>
      </c>
      <c r="AP253" s="115">
        <v>4.1218307000000001E-6</v>
      </c>
      <c r="AQ253" s="115">
        <v>1.5766461999999998E-2</v>
      </c>
    </row>
    <row r="254" spans="1:43" x14ac:dyDescent="0.25">
      <c r="A254" s="1" t="s">
        <v>1810</v>
      </c>
    </row>
    <row r="255" spans="1:43" x14ac:dyDescent="0.25">
      <c r="A255" t="s">
        <v>5770</v>
      </c>
      <c r="B255" s="115" t="s">
        <v>1101</v>
      </c>
      <c r="C255" s="115">
        <v>2.9069702000000001E-3</v>
      </c>
      <c r="D255" s="115">
        <v>1.1938872000000001E-3</v>
      </c>
      <c r="E255" s="115">
        <v>3.918719E-4</v>
      </c>
      <c r="F255" s="115">
        <v>3.4067596000000001E-6</v>
      </c>
      <c r="G255" s="115">
        <v>4.758697E-6</v>
      </c>
      <c r="H255" s="115">
        <v>5.3339286000000001E-5</v>
      </c>
      <c r="I255" s="115">
        <v>7.3826823999999995E-5</v>
      </c>
      <c r="J255" s="115">
        <v>1.5267557000000001E-7</v>
      </c>
      <c r="K255" s="115">
        <v>7.6851344999999997E-6</v>
      </c>
      <c r="L255" s="115">
        <v>1.1780416999999999E-3</v>
      </c>
      <c r="M255" s="115">
        <v>0</v>
      </c>
      <c r="N255" s="115">
        <v>0</v>
      </c>
      <c r="O255" s="52">
        <f t="shared" si="69"/>
        <v>8.8436088888888889E-3</v>
      </c>
      <c r="P255" s="115">
        <v>0.14289192000000001</v>
      </c>
      <c r="Q255" s="115">
        <v>0.12124242</v>
      </c>
      <c r="R255" s="115">
        <v>1.8565251000000001E-2</v>
      </c>
      <c r="S255" s="115">
        <v>1.1438134E-7</v>
      </c>
      <c r="T255" s="115">
        <v>6.2417935999999996E-4</v>
      </c>
      <c r="U255" s="115">
        <v>3.4531067999999998E-4</v>
      </c>
      <c r="V255" s="115">
        <v>2.1146451000000001E-3</v>
      </c>
      <c r="W255" s="115">
        <f t="shared" ref="W255:W262" si="74">SUM(X255:Z255)</f>
        <v>8.1443286923681309E-4</v>
      </c>
      <c r="X255" s="122">
        <f t="shared" ref="X255:X262" si="75">SUM(AA255:AF255)</f>
        <v>3.3960238563300003E-4</v>
      </c>
      <c r="Y255" s="122">
        <f t="shared" ref="Y255:Y262" si="76">SUM(AG255:AO255)</f>
        <v>1.7161220214681301E-4</v>
      </c>
      <c r="Z255" s="122">
        <f t="shared" ref="Z255:Z262" si="77">SUM(AP255:AQ255)</f>
        <v>3.0321828145700002E-4</v>
      </c>
      <c r="AA255" s="115">
        <v>2.4513920999999999E-4</v>
      </c>
      <c r="AB255" s="115">
        <v>5.7506265000000001E-8</v>
      </c>
      <c r="AC255" s="115">
        <v>4.6192947999999997E-6</v>
      </c>
      <c r="AD255" s="115">
        <v>4.8303198000000003E-8</v>
      </c>
      <c r="AE255" s="115">
        <v>8.9144495E-5</v>
      </c>
      <c r="AF255" s="115">
        <v>5.9357636999999996E-7</v>
      </c>
      <c r="AG255" s="115">
        <v>1.6044548999999999E-4</v>
      </c>
      <c r="AH255" s="115">
        <v>5.8327547000000005E-7</v>
      </c>
      <c r="AI255" s="115">
        <v>1.6412809000000001E-8</v>
      </c>
      <c r="AJ255" s="115">
        <v>3.4203153999999997E-7</v>
      </c>
      <c r="AK255" s="115">
        <v>4.5537557999999997E-9</v>
      </c>
      <c r="AL255" s="115">
        <v>2.1052013E-11</v>
      </c>
      <c r="AM255" s="115">
        <v>8.1311058999999998E-7</v>
      </c>
      <c r="AN255" s="115">
        <v>7.7236843000000005E-7</v>
      </c>
      <c r="AO255" s="115">
        <v>8.6349384999999996E-6</v>
      </c>
      <c r="AP255" s="115">
        <v>2.3971457E-8</v>
      </c>
      <c r="AQ255" s="115">
        <v>3.0319431000000002E-4</v>
      </c>
    </row>
    <row r="256" spans="1:43" x14ac:dyDescent="0.25">
      <c r="A256" t="s">
        <v>5770</v>
      </c>
      <c r="B256" s="115" t="s">
        <v>1102</v>
      </c>
      <c r="C256" s="115">
        <v>-2.6624210999999998E-2</v>
      </c>
      <c r="D256" s="115">
        <v>9.0393303000000005E-3</v>
      </c>
      <c r="E256" s="115">
        <v>-2.4629865000000001E-2</v>
      </c>
      <c r="F256" s="115">
        <v>-1.3321072E-2</v>
      </c>
      <c r="G256" s="115">
        <v>2.5354569000000001E-5</v>
      </c>
      <c r="H256" s="115">
        <v>3.9600808E-4</v>
      </c>
      <c r="I256" s="115">
        <v>2.8256444E-5</v>
      </c>
      <c r="J256" s="115">
        <v>3.3629815999999998E-5</v>
      </c>
      <c r="K256" s="115">
        <v>6.2610544000000004E-4</v>
      </c>
      <c r="L256" s="115">
        <v>1.1780416999999999E-3</v>
      </c>
      <c r="M256" s="115">
        <v>0</v>
      </c>
      <c r="N256" s="115">
        <v>0</v>
      </c>
      <c r="O256" s="52">
        <f t="shared" si="69"/>
        <v>6.6958002222222215E-2</v>
      </c>
      <c r="P256" s="115">
        <v>9.6119939999999993</v>
      </c>
      <c r="Q256" s="115">
        <v>6.6794026000000004</v>
      </c>
      <c r="R256" s="115">
        <v>2.5141018000000002</v>
      </c>
      <c r="S256" s="115">
        <v>6.2876529999999997E-6</v>
      </c>
      <c r="T256" s="115">
        <v>8.6929271000000002E-2</v>
      </c>
      <c r="U256" s="115">
        <v>4.8635448999999997E-2</v>
      </c>
      <c r="V256" s="115">
        <v>0.28291860000000002</v>
      </c>
      <c r="W256" s="115">
        <f t="shared" si="74"/>
        <v>-5.6725032465693159E-2</v>
      </c>
      <c r="X256" s="122">
        <f t="shared" si="75"/>
        <v>-2.7534668134999996E-4</v>
      </c>
      <c r="Y256" s="122">
        <f t="shared" si="76"/>
        <v>-7.3240698590543163E-2</v>
      </c>
      <c r="Z256" s="122">
        <f t="shared" si="77"/>
        <v>1.67910128062E-2</v>
      </c>
      <c r="AA256" s="115">
        <v>1.8604988E-3</v>
      </c>
      <c r="AB256" s="115">
        <v>-3.1162473E-6</v>
      </c>
      <c r="AC256" s="115">
        <v>2.6036214999999998E-4</v>
      </c>
      <c r="AD256" s="115">
        <v>-3.8664005E-7</v>
      </c>
      <c r="AE256" s="115">
        <v>-2.4733813999999999E-3</v>
      </c>
      <c r="AF256" s="115">
        <v>8.0676656000000006E-5</v>
      </c>
      <c r="AG256" s="115">
        <v>1.2232053999999999E-3</v>
      </c>
      <c r="AH256" s="115">
        <v>-5.8005443999999999E-5</v>
      </c>
      <c r="AI256" s="115">
        <v>-3.7686983000000002E-6</v>
      </c>
      <c r="AJ256" s="115">
        <v>7.2931995000000002E-6</v>
      </c>
      <c r="AK256" s="115">
        <v>1.9494875E-7</v>
      </c>
      <c r="AL256" s="115">
        <v>9.2150683E-10</v>
      </c>
      <c r="AM256" s="115">
        <v>-7.4732232999999995E-2</v>
      </c>
      <c r="AN256" s="115">
        <v>5.3574752000000003E-5</v>
      </c>
      <c r="AO256" s="115">
        <v>2.6903932999999998E-4</v>
      </c>
      <c r="AP256" s="115">
        <v>2.0948061999999999E-6</v>
      </c>
      <c r="AQ256" s="115">
        <v>1.6788918E-2</v>
      </c>
    </row>
    <row r="257" spans="1:43" x14ac:dyDescent="0.25">
      <c r="A257" t="s">
        <v>5770</v>
      </c>
      <c r="B257" s="115" t="s">
        <v>1103</v>
      </c>
      <c r="C257" s="115">
        <v>-1.3198613E-2</v>
      </c>
      <c r="D257" s="115">
        <v>-1.3777203E-2</v>
      </c>
      <c r="E257" s="115">
        <v>-4.9875837000000001E-4</v>
      </c>
      <c r="F257" s="115">
        <v>2.3918021000000001E-6</v>
      </c>
      <c r="G257" s="115">
        <v>-5.6441933999999999E-5</v>
      </c>
      <c r="H257" s="115">
        <v>2.7681662999999998E-5</v>
      </c>
      <c r="I257" s="115">
        <v>-3.7788718000000002E-5</v>
      </c>
      <c r="J257" s="115">
        <v>-7.9757590000000003E-7</v>
      </c>
      <c r="K257" s="115">
        <v>-3.5738412999999999E-5</v>
      </c>
      <c r="L257" s="115">
        <v>1.1780416999999999E-3</v>
      </c>
      <c r="M257" s="115">
        <v>0</v>
      </c>
      <c r="N257" s="115">
        <v>0</v>
      </c>
      <c r="O257" s="52">
        <f t="shared" si="69"/>
        <v>-0.10205335555555554</v>
      </c>
      <c r="P257" s="115">
        <v>-1.4569817</v>
      </c>
      <c r="Q257" s="115">
        <v>-1.4731685999999999</v>
      </c>
      <c r="R257" s="115">
        <v>1.3892537E-2</v>
      </c>
      <c r="S257" s="115">
        <v>1.2823535999999999E-7</v>
      </c>
      <c r="T257" s="115">
        <v>1.3951669000000001E-3</v>
      </c>
      <c r="U257" s="115">
        <v>7.7896257999999997E-4</v>
      </c>
      <c r="V257" s="115">
        <v>1.2006447E-4</v>
      </c>
      <c r="W257" s="115">
        <f t="shared" si="74"/>
        <v>-8.4610466710973754E-3</v>
      </c>
      <c r="X257" s="122">
        <f t="shared" si="75"/>
        <v>-2.9336151367809998E-3</v>
      </c>
      <c r="Y257" s="122">
        <f t="shared" si="76"/>
        <v>-1.8410979211963751E-3</v>
      </c>
      <c r="Z257" s="122">
        <f t="shared" si="77"/>
        <v>-3.6863336131200001E-3</v>
      </c>
      <c r="AA257" s="115">
        <v>-2.8289310999999998E-3</v>
      </c>
      <c r="AB257" s="115">
        <v>-9.2043821000000002E-7</v>
      </c>
      <c r="AC257" s="115">
        <v>-1.3931148000000001E-5</v>
      </c>
      <c r="AD257" s="115">
        <v>-8.2123410999999996E-8</v>
      </c>
      <c r="AE257" s="115">
        <v>-8.9869133999999996E-5</v>
      </c>
      <c r="AF257" s="115">
        <v>1.1880684E-7</v>
      </c>
      <c r="AG257" s="115">
        <v>-1.8515662999999999E-3</v>
      </c>
      <c r="AH257" s="115">
        <v>-7.4873967999999997E-7</v>
      </c>
      <c r="AI257" s="115">
        <v>1.1212683000000001E-8</v>
      </c>
      <c r="AJ257" s="115">
        <v>-1.3598918999999999E-6</v>
      </c>
      <c r="AK257" s="115">
        <v>1.5073828000000001E-9</v>
      </c>
      <c r="AL257" s="115">
        <v>1.2017825000000001E-11</v>
      </c>
      <c r="AM257" s="115">
        <v>1.7680285000000001E-6</v>
      </c>
      <c r="AN257" s="115">
        <v>1.1928163000000001E-6</v>
      </c>
      <c r="AO257" s="115">
        <v>9.6034335000000002E-6</v>
      </c>
      <c r="AP257" s="115">
        <v>-2.1271311999999999E-7</v>
      </c>
      <c r="AQ257" s="115">
        <v>-3.6861209000000001E-3</v>
      </c>
    </row>
    <row r="258" spans="1:43" x14ac:dyDescent="0.25">
      <c r="A258" t="s">
        <v>5770</v>
      </c>
      <c r="B258" s="115" t="s">
        <v>1104</v>
      </c>
      <c r="C258" s="115">
        <v>-4.3592298000000003E-3</v>
      </c>
      <c r="D258" s="115">
        <v>-6.2262261000000001E-3</v>
      </c>
      <c r="E258" s="115">
        <v>5.4245840999999999E-4</v>
      </c>
      <c r="F258" s="115">
        <v>5.8413759999999999E-6</v>
      </c>
      <c r="G258" s="115">
        <v>-4.4890501000000003E-5</v>
      </c>
      <c r="H258" s="115">
        <v>1.9392865000000001E-4</v>
      </c>
      <c r="I258" s="115">
        <v>-2.1030843999999999E-5</v>
      </c>
      <c r="J258" s="115">
        <v>8.7223851999999996E-7</v>
      </c>
      <c r="K258" s="115">
        <v>1.1775306E-5</v>
      </c>
      <c r="L258" s="115">
        <v>1.1780416999999999E-3</v>
      </c>
      <c r="M258" s="115">
        <v>0</v>
      </c>
      <c r="N258" s="115">
        <v>0</v>
      </c>
      <c r="O258" s="52">
        <f t="shared" si="69"/>
        <v>-4.612019333333333E-2</v>
      </c>
      <c r="P258" s="115">
        <v>-0.50080018999999998</v>
      </c>
      <c r="Q258" s="115">
        <v>-0.73966306999999998</v>
      </c>
      <c r="R258" s="115">
        <v>0.20481481000000001</v>
      </c>
      <c r="S258" s="115">
        <v>4.1925394E-7</v>
      </c>
      <c r="T258" s="115">
        <v>7.943996E-3</v>
      </c>
      <c r="U258" s="115">
        <v>4.4529380999999996E-3</v>
      </c>
      <c r="V258" s="115">
        <v>2.1650722000000001E-2</v>
      </c>
      <c r="W258" s="115">
        <f t="shared" si="74"/>
        <v>-3.787973089310085E-3</v>
      </c>
      <c r="X258" s="122">
        <f t="shared" si="75"/>
        <v>-1.1421953439831999E-3</v>
      </c>
      <c r="Y258" s="122">
        <f t="shared" si="76"/>
        <v>-7.9821160245488508E-4</v>
      </c>
      <c r="Z258" s="122">
        <f t="shared" si="77"/>
        <v>-1.847566142872E-3</v>
      </c>
      <c r="AA258" s="115">
        <v>-1.2785117E-3</v>
      </c>
      <c r="AB258" s="115">
        <v>-9.1081830000000003E-7</v>
      </c>
      <c r="AC258" s="115">
        <v>7.4299717000000003E-6</v>
      </c>
      <c r="AD258" s="115">
        <v>-6.9354831999999999E-9</v>
      </c>
      <c r="AE258" s="115">
        <v>1.2363544000000001E-4</v>
      </c>
      <c r="AF258" s="115">
        <v>6.1686981000000002E-6</v>
      </c>
      <c r="AG258" s="115">
        <v>-8.3679429E-4</v>
      </c>
      <c r="AH258" s="115">
        <v>9.0004848999999999E-7</v>
      </c>
      <c r="AI258" s="115">
        <v>3.1480954000000001E-8</v>
      </c>
      <c r="AJ258" s="115">
        <v>-7.8051531999999997E-7</v>
      </c>
      <c r="AK258" s="115">
        <v>1.6115694999999999E-8</v>
      </c>
      <c r="AL258" s="115">
        <v>7.5426115000000004E-11</v>
      </c>
      <c r="AM258" s="115">
        <v>9.9066734000000004E-6</v>
      </c>
      <c r="AN258" s="115">
        <v>4.9792729000000003E-6</v>
      </c>
      <c r="AO258" s="115">
        <v>2.3529536000000001E-5</v>
      </c>
      <c r="AP258" s="115">
        <v>-4.4342872000000001E-8</v>
      </c>
      <c r="AQ258" s="115">
        <v>-1.8475218E-3</v>
      </c>
    </row>
    <row r="259" spans="1:43" x14ac:dyDescent="0.25">
      <c r="A259" t="s">
        <v>5770</v>
      </c>
      <c r="B259" s="115" t="s">
        <v>1105</v>
      </c>
      <c r="C259" s="115">
        <v>-4.2150258000000001E-3</v>
      </c>
      <c r="D259" s="115">
        <v>-6.0878440000000002E-3</v>
      </c>
      <c r="E259" s="115">
        <v>5.4846872000000003E-4</v>
      </c>
      <c r="F259" s="115">
        <v>5.8346663000000004E-6</v>
      </c>
      <c r="G259" s="115">
        <v>-4.4823385000000001E-5</v>
      </c>
      <c r="H259" s="115">
        <v>1.9409519999999999E-4</v>
      </c>
      <c r="I259" s="115">
        <v>-2.1482901999999999E-5</v>
      </c>
      <c r="J259" s="115">
        <v>8.7107216999999996E-7</v>
      </c>
      <c r="K259" s="115">
        <v>1.1813111000000001E-5</v>
      </c>
      <c r="L259" s="115">
        <v>1.1780416999999999E-3</v>
      </c>
      <c r="M259" s="115">
        <v>0</v>
      </c>
      <c r="N259" s="115">
        <v>0</v>
      </c>
      <c r="O259" s="52">
        <f t="shared" si="69"/>
        <v>-4.5095140740740738E-2</v>
      </c>
      <c r="P259" s="115">
        <v>-0.48935798000000003</v>
      </c>
      <c r="Q259" s="115">
        <v>-0.72790834000000004</v>
      </c>
      <c r="R259" s="115">
        <v>0.2045468</v>
      </c>
      <c r="S259" s="115">
        <v>4.1925394E-7</v>
      </c>
      <c r="T259" s="115">
        <v>7.943996E-3</v>
      </c>
      <c r="U259" s="115">
        <v>4.4529380999999996E-3</v>
      </c>
      <c r="V259" s="115">
        <v>2.1606205999999999E-2</v>
      </c>
      <c r="W259" s="115">
        <f t="shared" si="74"/>
        <v>-3.7099379960001235E-3</v>
      </c>
      <c r="X259" s="122">
        <f t="shared" si="75"/>
        <v>-1.1122217989710003E-3</v>
      </c>
      <c r="Y259" s="122">
        <f t="shared" si="76"/>
        <v>-7.79607382842123E-4</v>
      </c>
      <c r="Z259" s="122">
        <f t="shared" si="77"/>
        <v>-1.8181088141869999E-3</v>
      </c>
      <c r="AA259" s="115">
        <v>-1.2500973E-3</v>
      </c>
      <c r="AB259" s="115">
        <v>-9.1930167999999999E-7</v>
      </c>
      <c r="AC259" s="115">
        <v>7.4035958999999997E-6</v>
      </c>
      <c r="AD259" s="115">
        <v>-5.7605909999999998E-9</v>
      </c>
      <c r="AE259" s="115">
        <v>1.2523999E-4</v>
      </c>
      <c r="AF259" s="115">
        <v>6.1569773999999998E-6</v>
      </c>
      <c r="AG259" s="115">
        <v>-8.1819575000000001E-4</v>
      </c>
      <c r="AH259" s="115">
        <v>9.0761063000000002E-7</v>
      </c>
      <c r="AI259" s="115">
        <v>3.1464439000000001E-8</v>
      </c>
      <c r="AJ259" s="115">
        <v>-7.8235357000000005E-7</v>
      </c>
      <c r="AK259" s="115">
        <v>1.6088016E-8</v>
      </c>
      <c r="AL259" s="115">
        <v>7.5342876999999995E-11</v>
      </c>
      <c r="AM259" s="115">
        <v>9.9066734000000004E-6</v>
      </c>
      <c r="AN259" s="115">
        <v>4.9792729000000003E-6</v>
      </c>
      <c r="AO259" s="115">
        <v>2.3529536000000001E-5</v>
      </c>
      <c r="AP259" s="115">
        <v>-4.4114186999999997E-8</v>
      </c>
      <c r="AQ259" s="115">
        <v>-1.8180646999999999E-3</v>
      </c>
    </row>
    <row r="260" spans="1:43" x14ac:dyDescent="0.25">
      <c r="A260" t="s">
        <v>5770</v>
      </c>
      <c r="B260" s="115" t="s">
        <v>1106</v>
      </c>
      <c r="C260" s="115">
        <v>-4.1429238999999996E-3</v>
      </c>
      <c r="D260" s="115">
        <v>-6.0186529000000001E-3</v>
      </c>
      <c r="E260" s="115">
        <v>5.5147387999999998E-4</v>
      </c>
      <c r="F260" s="115">
        <v>5.8313114000000002E-6</v>
      </c>
      <c r="G260" s="115">
        <v>-4.4789827000000003E-5</v>
      </c>
      <c r="H260" s="115">
        <v>1.9417847E-4</v>
      </c>
      <c r="I260" s="115">
        <v>-2.1708931E-5</v>
      </c>
      <c r="J260" s="115">
        <v>8.7048899000000005E-7</v>
      </c>
      <c r="K260" s="115">
        <v>1.1832013E-5</v>
      </c>
      <c r="L260" s="115">
        <v>1.1780416999999999E-3</v>
      </c>
      <c r="M260" s="115">
        <v>0</v>
      </c>
      <c r="N260" s="115">
        <v>0</v>
      </c>
      <c r="O260" s="52">
        <f t="shared" si="69"/>
        <v>-4.4582614074074073E-2</v>
      </c>
      <c r="P260" s="115">
        <v>-0.48363687999999999</v>
      </c>
      <c r="Q260" s="115">
        <v>-0.72203097000000005</v>
      </c>
      <c r="R260" s="115">
        <v>0.20441280000000001</v>
      </c>
      <c r="S260" s="115">
        <v>4.1925394E-7</v>
      </c>
      <c r="T260" s="115">
        <v>7.943996E-3</v>
      </c>
      <c r="U260" s="115">
        <v>4.4529380999999996E-3</v>
      </c>
      <c r="V260" s="115">
        <v>2.1583946999999999E-2</v>
      </c>
      <c r="W260" s="115">
        <f t="shared" si="74"/>
        <v>-3.6709204044006408E-3</v>
      </c>
      <c r="X260" s="122">
        <f t="shared" si="75"/>
        <v>-1.0972350315148999E-3</v>
      </c>
      <c r="Y260" s="122">
        <f t="shared" si="76"/>
        <v>-7.7030527304074083E-4</v>
      </c>
      <c r="Z260" s="122">
        <f t="shared" si="77"/>
        <v>-1.8033800998449999E-3</v>
      </c>
      <c r="AA260" s="115">
        <v>-1.2358900999999999E-3</v>
      </c>
      <c r="AB260" s="115">
        <v>-9.2354337000000002E-7</v>
      </c>
      <c r="AC260" s="115">
        <v>7.3904079999999998E-6</v>
      </c>
      <c r="AD260" s="115">
        <v>-5.1731449000000001E-9</v>
      </c>
      <c r="AE260" s="115">
        <v>1.2604226E-4</v>
      </c>
      <c r="AF260" s="115">
        <v>6.1511170000000001E-6</v>
      </c>
      <c r="AG260" s="115">
        <v>-8.0889647999999995E-4</v>
      </c>
      <c r="AH260" s="115">
        <v>9.1139170000000004E-7</v>
      </c>
      <c r="AI260" s="115">
        <v>3.1456181999999999E-8</v>
      </c>
      <c r="AJ260" s="115">
        <v>-7.8327270000000005E-7</v>
      </c>
      <c r="AK260" s="115">
        <v>1.6074175999999999E-8</v>
      </c>
      <c r="AL260" s="115">
        <v>7.5301258999999998E-11</v>
      </c>
      <c r="AM260" s="115">
        <v>9.9066734000000004E-6</v>
      </c>
      <c r="AN260" s="115">
        <v>4.9792729000000003E-6</v>
      </c>
      <c r="AO260" s="115">
        <v>2.3529536000000001E-5</v>
      </c>
      <c r="AP260" s="115">
        <v>-4.3999844999999997E-8</v>
      </c>
      <c r="AQ260" s="115">
        <v>-1.8033361E-3</v>
      </c>
    </row>
    <row r="261" spans="1:43" x14ac:dyDescent="0.25">
      <c r="A261" t="s">
        <v>5770</v>
      </c>
      <c r="B261" s="115" t="s">
        <v>1107</v>
      </c>
      <c r="C261" s="115">
        <v>-4.1188898999999996E-3</v>
      </c>
      <c r="D261" s="115">
        <v>-5.9955892999999996E-3</v>
      </c>
      <c r="E261" s="115">
        <v>5.5247559E-4</v>
      </c>
      <c r="F261" s="115">
        <v>5.8301930999999996E-6</v>
      </c>
      <c r="G261" s="115">
        <v>-4.4778640999999997E-5</v>
      </c>
      <c r="H261" s="115">
        <v>1.9420622999999999E-4</v>
      </c>
      <c r="I261" s="115">
        <v>-2.1784274E-5</v>
      </c>
      <c r="J261" s="115">
        <v>8.7029459999999995E-7</v>
      </c>
      <c r="K261" s="115">
        <v>1.1838313E-5</v>
      </c>
      <c r="L261" s="115">
        <v>1.1780416999999999E-3</v>
      </c>
      <c r="M261" s="115">
        <v>0</v>
      </c>
      <c r="N261" s="115">
        <v>0</v>
      </c>
      <c r="O261" s="52">
        <f t="shared" si="69"/>
        <v>-4.4411772592592588E-2</v>
      </c>
      <c r="P261" s="115">
        <v>-0.48172984000000002</v>
      </c>
      <c r="Q261" s="115">
        <v>-0.72007184999999996</v>
      </c>
      <c r="R261" s="115">
        <v>0.20436813000000001</v>
      </c>
      <c r="S261" s="115">
        <v>4.1925394E-7</v>
      </c>
      <c r="T261" s="115">
        <v>7.943996E-3</v>
      </c>
      <c r="U261" s="115">
        <v>4.4529380999999996E-3</v>
      </c>
      <c r="V261" s="115">
        <v>2.1576528000000001E-2</v>
      </c>
      <c r="W261" s="115">
        <f t="shared" si="74"/>
        <v>-3.657914507081114E-3</v>
      </c>
      <c r="X261" s="122">
        <f t="shared" si="75"/>
        <v>-1.0922393688994998E-3</v>
      </c>
      <c r="Y261" s="122">
        <f t="shared" si="76"/>
        <v>-7.6720457645061387E-4</v>
      </c>
      <c r="Z261" s="122">
        <f t="shared" si="77"/>
        <v>-1.7984705617310002E-3</v>
      </c>
      <c r="AA261" s="115">
        <v>-1.2311543E-3</v>
      </c>
      <c r="AB261" s="115">
        <v>-9.2495727000000004E-7</v>
      </c>
      <c r="AC261" s="115">
        <v>7.3860121000000004E-6</v>
      </c>
      <c r="AD261" s="115">
        <v>-4.9773294999999997E-9</v>
      </c>
      <c r="AE261" s="115">
        <v>1.2630968999999999E-4</v>
      </c>
      <c r="AF261" s="115">
        <v>6.1491635999999996E-6</v>
      </c>
      <c r="AG261" s="115">
        <v>-8.0579673000000002E-4</v>
      </c>
      <c r="AH261" s="115">
        <v>9.1265204999999998E-7</v>
      </c>
      <c r="AI261" s="115">
        <v>3.1453428999999998E-8</v>
      </c>
      <c r="AJ261" s="115">
        <v>-7.8357908000000003E-7</v>
      </c>
      <c r="AK261" s="115">
        <v>1.6069563000000001E-8</v>
      </c>
      <c r="AL261" s="115">
        <v>7.5287385999999996E-11</v>
      </c>
      <c r="AM261" s="115">
        <v>9.9066734000000004E-6</v>
      </c>
      <c r="AN261" s="115">
        <v>4.9792729000000003E-6</v>
      </c>
      <c r="AO261" s="115">
        <v>2.3529536000000001E-5</v>
      </c>
      <c r="AP261" s="115">
        <v>-4.3961730999999997E-8</v>
      </c>
      <c r="AQ261" s="115">
        <v>-1.7984266000000001E-3</v>
      </c>
    </row>
    <row r="262" spans="1:43" x14ac:dyDescent="0.25">
      <c r="A262" t="s">
        <v>5770</v>
      </c>
      <c r="B262" s="115" t="s">
        <v>1108</v>
      </c>
      <c r="C262" s="115">
        <v>0.18902118000000001</v>
      </c>
      <c r="D262" s="115">
        <v>8.4162113999999996E-2</v>
      </c>
      <c r="E262" s="115">
        <v>4.7556423E-2</v>
      </c>
      <c r="F262" s="115">
        <v>3.3270376999999997E-2</v>
      </c>
      <c r="G262" s="115">
        <v>2.5049571E-3</v>
      </c>
      <c r="H262" s="115">
        <v>1.7064787E-3</v>
      </c>
      <c r="I262" s="115">
        <v>9.9629025000000002E-4</v>
      </c>
      <c r="J262" s="115">
        <v>1.4842840000000001E-5</v>
      </c>
      <c r="K262" s="115">
        <v>1.8166486999999999E-3</v>
      </c>
      <c r="L262" s="115">
        <v>1.6993046000000001E-2</v>
      </c>
      <c r="M262" s="115">
        <v>0</v>
      </c>
      <c r="N262" s="115">
        <v>0</v>
      </c>
      <c r="O262" s="52">
        <f t="shared" si="69"/>
        <v>0.62342306666666658</v>
      </c>
      <c r="P262" s="115">
        <v>5.0172254000000001</v>
      </c>
      <c r="Q262" s="115">
        <v>4.6030053999999998</v>
      </c>
      <c r="R262" s="115">
        <v>0.34109486999999999</v>
      </c>
      <c r="S262" s="115">
        <v>9.5449149000000001E-5</v>
      </c>
      <c r="T262" s="115">
        <v>1.8662452E-2</v>
      </c>
      <c r="U262" s="115">
        <v>6.1544141E-3</v>
      </c>
      <c r="V262" s="115">
        <v>4.8212801E-2</v>
      </c>
      <c r="W262" s="115">
        <f t="shared" si="74"/>
        <v>0.15738461195922729</v>
      </c>
      <c r="X262" s="122">
        <f t="shared" si="75"/>
        <v>2.373290378509E-2</v>
      </c>
      <c r="Y262" s="122">
        <f t="shared" si="76"/>
        <v>0.12211973728793729</v>
      </c>
      <c r="Z262" s="122">
        <f t="shared" si="77"/>
        <v>1.15319708862E-2</v>
      </c>
      <c r="AA262" s="115">
        <v>1.7276501E-2</v>
      </c>
      <c r="AB262" s="115">
        <v>-3.6502792999999999E-7</v>
      </c>
      <c r="AC262" s="115">
        <v>5.0466140999999999E-4</v>
      </c>
      <c r="AD262" s="115">
        <v>4.6830701999999998E-7</v>
      </c>
      <c r="AE262" s="115">
        <v>5.9412275999999997E-3</v>
      </c>
      <c r="AF262" s="115">
        <v>1.0410496E-5</v>
      </c>
      <c r="AG262" s="115">
        <v>1.1302477E-2</v>
      </c>
      <c r="AH262" s="115">
        <v>1.0904356E-4</v>
      </c>
      <c r="AI262" s="115">
        <v>1.5024757E-5</v>
      </c>
      <c r="AJ262" s="115">
        <v>9.4124977999999997E-6</v>
      </c>
      <c r="AK262" s="115">
        <v>1.7304705E-7</v>
      </c>
      <c r="AL262" s="115">
        <v>1.5560872999999999E-9</v>
      </c>
      <c r="AM262" s="115">
        <v>0.1102206</v>
      </c>
      <c r="AN262" s="115">
        <v>3.6302939999999997E-5</v>
      </c>
      <c r="AO262" s="115">
        <v>4.2670193E-4</v>
      </c>
      <c r="AP262" s="115">
        <v>4.0488862000000002E-6</v>
      </c>
      <c r="AQ262" s="115">
        <v>1.1527921999999999E-2</v>
      </c>
    </row>
    <row r="263" spans="1:43" x14ac:dyDescent="0.25">
      <c r="A263" s="1" t="s">
        <v>1190</v>
      </c>
      <c r="U263" s="50"/>
    </row>
    <row r="264" spans="1:43" x14ac:dyDescent="0.25">
      <c r="A264" t="s">
        <v>5770</v>
      </c>
      <c r="B264" s="115" t="s">
        <v>1109</v>
      </c>
      <c r="C264" s="115">
        <v>0.86023077999999997</v>
      </c>
      <c r="D264" s="115">
        <v>0.35324696</v>
      </c>
      <c r="E264" s="115">
        <v>2.7579038E-2</v>
      </c>
      <c r="F264" s="115">
        <v>2.1340278E-3</v>
      </c>
      <c r="G264" s="115">
        <v>5.2332802999999998E-4</v>
      </c>
      <c r="H264" s="115">
        <v>3.1830014000000001E-3</v>
      </c>
      <c r="I264" s="115">
        <v>6.0281149999999997E-3</v>
      </c>
      <c r="J264" s="115">
        <v>3.9267407999999998E-5</v>
      </c>
      <c r="K264" s="115">
        <v>1.6719491999999999E-3</v>
      </c>
      <c r="L264" s="115">
        <v>0.46582509999999999</v>
      </c>
      <c r="M264" s="115">
        <v>0</v>
      </c>
      <c r="N264" s="115">
        <v>0</v>
      </c>
      <c r="O264" s="52">
        <f t="shared" si="69"/>
        <v>2.6166441481481479</v>
      </c>
      <c r="P264" s="115">
        <v>41.413981999999997</v>
      </c>
      <c r="Q264" s="115">
        <v>40.115400999999999</v>
      </c>
      <c r="R264" s="115">
        <v>1.1120023000000001</v>
      </c>
      <c r="S264" s="115">
        <v>4.8754515000000003E-5</v>
      </c>
      <c r="T264" s="115">
        <v>3.9156705E-2</v>
      </c>
      <c r="U264" s="115">
        <v>2.0169154000000002E-2</v>
      </c>
      <c r="V264" s="115">
        <v>0.12720369000000001</v>
      </c>
      <c r="W264" s="115">
        <f t="shared" ref="W264:W280" si="78">SUM(X264:Z264)</f>
        <v>0.23211439566569389</v>
      </c>
      <c r="X264" s="122">
        <f t="shared" ref="X264:X280" si="79">SUM(AA264:AF264)</f>
        <v>7.8842909672299996E-2</v>
      </c>
      <c r="Y264" s="122">
        <f t="shared" ref="Y264:Y280" si="80">SUM(AG264:AO264)</f>
        <v>5.2972262163493891E-2</v>
      </c>
      <c r="Z264" s="122">
        <f t="shared" ref="Z264:Z280" si="81">SUM(AP264:AQ264)</f>
        <v>0.1002992238299</v>
      </c>
      <c r="AA264" s="115">
        <v>7.2535317000000002E-2</v>
      </c>
      <c r="AB264" s="115">
        <v>1.320919E-5</v>
      </c>
      <c r="AC264" s="115">
        <v>1.1299397E-3</v>
      </c>
      <c r="AD264" s="115">
        <v>1.8701162999999999E-6</v>
      </c>
      <c r="AE264" s="115">
        <v>5.1265670000000003E-3</v>
      </c>
      <c r="AF264" s="115">
        <v>3.6006666000000002E-5</v>
      </c>
      <c r="AG264" s="115">
        <v>4.7478829E-2</v>
      </c>
      <c r="AH264" s="115">
        <v>4.6108664000000003E-5</v>
      </c>
      <c r="AI264" s="115">
        <v>6.7974004000000001E-6</v>
      </c>
      <c r="AJ264" s="115">
        <v>5.5378784000000002E-5</v>
      </c>
      <c r="AK264" s="115">
        <v>1.1137236000000001E-6</v>
      </c>
      <c r="AL264" s="115">
        <v>4.3114939E-9</v>
      </c>
      <c r="AM264" s="115">
        <v>1.1775499E-3</v>
      </c>
      <c r="AN264" s="115">
        <v>1.9595157999999999E-4</v>
      </c>
      <c r="AO264" s="115">
        <v>4.0105287999999996E-3</v>
      </c>
      <c r="AP264" s="115">
        <v>4.6538298999999999E-6</v>
      </c>
      <c r="AQ264" s="115">
        <v>0.10029457</v>
      </c>
    </row>
    <row r="265" spans="1:43" x14ac:dyDescent="0.25">
      <c r="A265" t="s">
        <v>5770</v>
      </c>
      <c r="B265" s="115" t="s">
        <v>1110</v>
      </c>
      <c r="C265" s="115">
        <v>0.87312265</v>
      </c>
      <c r="D265" s="115">
        <v>0.36302079999999998</v>
      </c>
      <c r="E265" s="115">
        <v>3.0020495000000001E-2</v>
      </c>
      <c r="F265" s="115">
        <v>2.1421980000000001E-3</v>
      </c>
      <c r="G265" s="115">
        <v>5.3753899E-4</v>
      </c>
      <c r="H265" s="115">
        <v>3.6494302E-3</v>
      </c>
      <c r="I265" s="115">
        <v>6.0928018000000004E-3</v>
      </c>
      <c r="J265" s="115">
        <v>4.1233809999999999E-5</v>
      </c>
      <c r="K265" s="115">
        <v>1.7930522999999999E-3</v>
      </c>
      <c r="L265" s="115">
        <v>0.46582509999999999</v>
      </c>
      <c r="M265" s="115">
        <v>0</v>
      </c>
      <c r="N265" s="115">
        <v>0</v>
      </c>
      <c r="O265" s="52">
        <f t="shared" si="69"/>
        <v>2.6890429629629624</v>
      </c>
      <c r="P265" s="115">
        <v>42.969873</v>
      </c>
      <c r="Q265" s="115">
        <v>40.995741000000002</v>
      </c>
      <c r="R265" s="115">
        <v>1.6918979000000001</v>
      </c>
      <c r="S265" s="115">
        <v>4.9102625999999998E-5</v>
      </c>
      <c r="T265" s="115">
        <v>5.8529402000000001E-2</v>
      </c>
      <c r="U265" s="115">
        <v>3.1065577E-2</v>
      </c>
      <c r="V265" s="115">
        <v>0.19259045999999999</v>
      </c>
      <c r="W265" s="115">
        <f t="shared" si="78"/>
        <v>0.23826593615332131</v>
      </c>
      <c r="X265" s="122">
        <f t="shared" si="79"/>
        <v>8.14109569674E-2</v>
      </c>
      <c r="Y265" s="122">
        <f t="shared" si="80"/>
        <v>5.4350268224221301E-2</v>
      </c>
      <c r="Z265" s="122">
        <f t="shared" si="81"/>
        <v>0.1025047109617</v>
      </c>
      <c r="AA265" s="115">
        <v>7.4542076999999998E-2</v>
      </c>
      <c r="AB265" s="115">
        <v>1.3384416000000001E-5</v>
      </c>
      <c r="AC265" s="115">
        <v>1.1904413000000001E-3</v>
      </c>
      <c r="AD265" s="115">
        <v>1.9869023999999998E-6</v>
      </c>
      <c r="AE265" s="115">
        <v>5.6085240999999997E-3</v>
      </c>
      <c r="AF265" s="115">
        <v>5.4543248999999997E-5</v>
      </c>
      <c r="AG265" s="115">
        <v>4.8792259999999997E-2</v>
      </c>
      <c r="AH265" s="115">
        <v>5.0110020999999997E-5</v>
      </c>
      <c r="AI265" s="115">
        <v>6.8389106000000002E-6</v>
      </c>
      <c r="AJ265" s="115">
        <v>5.6974339999999997E-5</v>
      </c>
      <c r="AK265" s="115">
        <v>1.1556429999999999E-6</v>
      </c>
      <c r="AL265" s="115">
        <v>4.4796213000000003E-9</v>
      </c>
      <c r="AM265" s="115">
        <v>1.2015443E-3</v>
      </c>
      <c r="AN265" s="115">
        <v>2.0651622999999999E-4</v>
      </c>
      <c r="AO265" s="115">
        <v>4.0348642999999997E-3</v>
      </c>
      <c r="AP265" s="115">
        <v>5.0809616999999997E-6</v>
      </c>
      <c r="AQ265" s="115">
        <v>0.10249962999999999</v>
      </c>
    </row>
    <row r="266" spans="1:43" x14ac:dyDescent="0.25">
      <c r="A266" t="s">
        <v>5770</v>
      </c>
      <c r="B266" s="115" t="s">
        <v>1111</v>
      </c>
      <c r="C266" s="115">
        <v>0.3829785</v>
      </c>
      <c r="D266" s="115">
        <v>0.15362595000000001</v>
      </c>
      <c r="E266" s="115">
        <v>1.3933701E-2</v>
      </c>
      <c r="F266" s="115">
        <v>7.0548385999999995E-4</v>
      </c>
      <c r="G266" s="115">
        <v>3.4691463000000001E-4</v>
      </c>
      <c r="H266" s="115">
        <v>1.6327494999999999E-3</v>
      </c>
      <c r="I266" s="115">
        <v>2.7182603999999998E-3</v>
      </c>
      <c r="J266" s="115">
        <v>1.7359442E-5</v>
      </c>
      <c r="K266" s="115">
        <v>7.3862207999999998E-4</v>
      </c>
      <c r="L266" s="115">
        <v>0.20925947</v>
      </c>
      <c r="M266" s="115">
        <v>0</v>
      </c>
      <c r="N266" s="115">
        <v>0</v>
      </c>
      <c r="O266" s="52">
        <f t="shared" si="69"/>
        <v>1.1379699999999999</v>
      </c>
      <c r="P266" s="115">
        <v>16.936568999999999</v>
      </c>
      <c r="Q266" s="115">
        <v>16.443512999999999</v>
      </c>
      <c r="R266" s="115">
        <v>0.42117505999999999</v>
      </c>
      <c r="S266" s="115">
        <v>2.1868638999999999E-5</v>
      </c>
      <c r="T266" s="115">
        <v>1.5438657999999999E-2</v>
      </c>
      <c r="U266" s="115">
        <v>7.8506758999999995E-3</v>
      </c>
      <c r="V266" s="115">
        <v>4.8568904000000003E-2</v>
      </c>
      <c r="W266" s="115">
        <f t="shared" si="78"/>
        <v>9.8347703691364113E-2</v>
      </c>
      <c r="X266" s="122">
        <f t="shared" si="79"/>
        <v>3.4634283532840003E-2</v>
      </c>
      <c r="Y266" s="122">
        <f t="shared" si="80"/>
        <v>2.26103188795241E-2</v>
      </c>
      <c r="Z266" s="122">
        <f t="shared" si="81"/>
        <v>4.1103101279E-2</v>
      </c>
      <c r="AA266" s="115">
        <v>3.1544424000000001E-2</v>
      </c>
      <c r="AB266" s="115">
        <v>7.3275760000000001E-6</v>
      </c>
      <c r="AC266" s="115">
        <v>5.1589962000000002E-4</v>
      </c>
      <c r="AD266" s="115">
        <v>9.0953984000000003E-7</v>
      </c>
      <c r="AE266" s="115">
        <v>2.5522650000000002E-3</v>
      </c>
      <c r="AF266" s="115">
        <v>1.3457797E-5</v>
      </c>
      <c r="AG266" s="115">
        <v>2.0646713000000001E-2</v>
      </c>
      <c r="AH266" s="115">
        <v>2.3270225000000001E-5</v>
      </c>
      <c r="AI266" s="115">
        <v>2.9600090000000001E-6</v>
      </c>
      <c r="AJ266" s="115">
        <v>2.4928360000000001E-5</v>
      </c>
      <c r="AK266" s="115">
        <v>5.7334213999999995E-7</v>
      </c>
      <c r="AL266" s="115">
        <v>2.0033840999999998E-9</v>
      </c>
      <c r="AM266" s="115">
        <v>2.5430455E-5</v>
      </c>
      <c r="AN266" s="115">
        <v>8.6855684999999995E-5</v>
      </c>
      <c r="AO266" s="115">
        <v>1.7995858000000001E-3</v>
      </c>
      <c r="AP266" s="115">
        <v>2.0332790000000001E-6</v>
      </c>
      <c r="AQ266" s="115">
        <v>4.1101067999999998E-2</v>
      </c>
    </row>
    <row r="267" spans="1:43" x14ac:dyDescent="0.25">
      <c r="A267" t="s">
        <v>5770</v>
      </c>
      <c r="B267" s="115" t="s">
        <v>1112</v>
      </c>
      <c r="C267" s="115">
        <v>2.3069761999999998</v>
      </c>
      <c r="D267" s="115">
        <v>0.92721328999999997</v>
      </c>
      <c r="E267" s="115">
        <v>7.6446232000000003E-2</v>
      </c>
      <c r="F267" s="115">
        <v>4.8277915000000003E-3</v>
      </c>
      <c r="G267" s="115">
        <v>1.8220459999999999E-3</v>
      </c>
      <c r="H267" s="115">
        <v>8.6374833000000002E-3</v>
      </c>
      <c r="I267" s="115">
        <v>1.6128142000000002E-2</v>
      </c>
      <c r="J267" s="115">
        <v>1.0289853E-4</v>
      </c>
      <c r="K267" s="115">
        <v>4.3241794000000002E-3</v>
      </c>
      <c r="L267" s="115">
        <v>1.2674742000000001</v>
      </c>
      <c r="M267" s="115">
        <v>0</v>
      </c>
      <c r="N267" s="115">
        <v>0</v>
      </c>
      <c r="O267" s="52">
        <f t="shared" si="69"/>
        <v>6.868246592592592</v>
      </c>
      <c r="P267" s="115">
        <v>104.0026</v>
      </c>
      <c r="Q267" s="115">
        <v>101.80063</v>
      </c>
      <c r="R267" s="115">
        <v>1.8795900000000001</v>
      </c>
      <c r="S267" s="115">
        <v>1.3209418000000001E-4</v>
      </c>
      <c r="T267" s="115">
        <v>7.0062555999999998E-2</v>
      </c>
      <c r="U267" s="115">
        <v>3.4365584999999997E-2</v>
      </c>
      <c r="V267" s="115">
        <v>0.21782697000000001</v>
      </c>
      <c r="W267" s="115">
        <f t="shared" si="78"/>
        <v>0.59950718185708896</v>
      </c>
      <c r="X267" s="122">
        <f t="shared" si="79"/>
        <v>0.2074775951259</v>
      </c>
      <c r="Y267" s="122">
        <f t="shared" si="80"/>
        <v>0.13754592978618901</v>
      </c>
      <c r="Z267" s="122">
        <f t="shared" si="81"/>
        <v>0.25448365694500003</v>
      </c>
      <c r="AA267" s="115">
        <v>0.19038954</v>
      </c>
      <c r="AB267" s="115">
        <v>4.0979463999999998E-5</v>
      </c>
      <c r="AC267" s="115">
        <v>3.0178689999999998E-3</v>
      </c>
      <c r="AD267" s="115">
        <v>5.0295558999999998E-6</v>
      </c>
      <c r="AE267" s="115">
        <v>1.3963657000000001E-2</v>
      </c>
      <c r="AF267" s="115">
        <v>6.0520106E-5</v>
      </c>
      <c r="AG267" s="115">
        <v>0.12461782</v>
      </c>
      <c r="AH267" s="115">
        <v>1.2809829E-4</v>
      </c>
      <c r="AI267" s="115">
        <v>1.8081722E-5</v>
      </c>
      <c r="AJ267" s="115">
        <v>1.4793883000000001E-4</v>
      </c>
      <c r="AK267" s="115">
        <v>3.2483828E-6</v>
      </c>
      <c r="AL267" s="115">
        <v>1.1721388999999999E-8</v>
      </c>
      <c r="AM267" s="115">
        <v>1.2399793000000001E-3</v>
      </c>
      <c r="AN267" s="115">
        <v>5.1332354E-4</v>
      </c>
      <c r="AO267" s="115">
        <v>1.0877428E-2</v>
      </c>
      <c r="AP267" s="115">
        <v>1.1816945E-5</v>
      </c>
      <c r="AQ267" s="115">
        <v>0.25447184</v>
      </c>
    </row>
    <row r="268" spans="1:43" x14ac:dyDescent="0.25">
      <c r="A268" t="s">
        <v>5770</v>
      </c>
      <c r="B268" s="115" t="s">
        <v>1113</v>
      </c>
      <c r="C268" s="115">
        <v>2.3198680999999999</v>
      </c>
      <c r="D268" s="115">
        <v>0.93698713</v>
      </c>
      <c r="E268" s="115">
        <v>7.8887688999999997E-2</v>
      </c>
      <c r="F268" s="115">
        <v>4.8359617000000004E-3</v>
      </c>
      <c r="G268" s="115">
        <v>1.836257E-3</v>
      </c>
      <c r="H268" s="115">
        <v>9.1039121000000001E-3</v>
      </c>
      <c r="I268" s="115">
        <v>1.6192828999999999E-2</v>
      </c>
      <c r="J268" s="115">
        <v>1.0486494E-4</v>
      </c>
      <c r="K268" s="115">
        <v>4.4452824999999998E-3</v>
      </c>
      <c r="L268" s="115">
        <v>1.2674742000000001</v>
      </c>
      <c r="M268" s="115">
        <v>0</v>
      </c>
      <c r="N268" s="115">
        <v>0</v>
      </c>
      <c r="O268" s="52">
        <f t="shared" si="69"/>
        <v>6.9406454074074073</v>
      </c>
      <c r="P268" s="115">
        <v>105.55849000000001</v>
      </c>
      <c r="Q268" s="115">
        <v>102.68096</v>
      </c>
      <c r="R268" s="115">
        <v>2.4594855999999998</v>
      </c>
      <c r="S268" s="115">
        <v>1.3244229000000001E-4</v>
      </c>
      <c r="T268" s="115">
        <v>8.9435252000000007E-2</v>
      </c>
      <c r="U268" s="115">
        <v>4.5262007E-2</v>
      </c>
      <c r="V268" s="115">
        <v>0.28321373999999999</v>
      </c>
      <c r="W268" s="115">
        <f t="shared" si="78"/>
        <v>0.60565872064061588</v>
      </c>
      <c r="X268" s="122">
        <f t="shared" si="79"/>
        <v>0.21004564231999998</v>
      </c>
      <c r="Y268" s="122">
        <f t="shared" si="80"/>
        <v>0.13892393424461599</v>
      </c>
      <c r="Z268" s="122">
        <f t="shared" si="81"/>
        <v>0.25668914407599996</v>
      </c>
      <c r="AA268" s="115">
        <v>0.19239629999999999</v>
      </c>
      <c r="AB268" s="115">
        <v>4.1154688999999997E-5</v>
      </c>
      <c r="AC268" s="115">
        <v>3.0783706000000002E-3</v>
      </c>
      <c r="AD268" s="115">
        <v>5.1463420000000001E-6</v>
      </c>
      <c r="AE268" s="115">
        <v>1.4445614000000001E-2</v>
      </c>
      <c r="AF268" s="115">
        <v>7.9056688999999995E-5</v>
      </c>
      <c r="AG268" s="115">
        <v>0.12593124999999999</v>
      </c>
      <c r="AH268" s="115">
        <v>1.3209965E-4</v>
      </c>
      <c r="AI268" s="115">
        <v>1.8123233E-5</v>
      </c>
      <c r="AJ268" s="115">
        <v>1.4953439000000001E-4</v>
      </c>
      <c r="AK268" s="115">
        <v>3.2903021000000001E-6</v>
      </c>
      <c r="AL268" s="115">
        <v>1.1889516E-8</v>
      </c>
      <c r="AM268" s="115">
        <v>1.2639736E-3</v>
      </c>
      <c r="AN268" s="115">
        <v>5.2388817999999995E-4</v>
      </c>
      <c r="AO268" s="115">
        <v>1.0901763E-2</v>
      </c>
      <c r="AP268" s="115">
        <v>1.2244076E-5</v>
      </c>
      <c r="AQ268" s="115">
        <v>0.25667689999999999</v>
      </c>
    </row>
    <row r="269" spans="1:43" x14ac:dyDescent="0.25">
      <c r="A269" t="s">
        <v>5770</v>
      </c>
      <c r="B269" s="115" t="s">
        <v>1114</v>
      </c>
      <c r="C269" s="115">
        <v>1.034014</v>
      </c>
      <c r="D269" s="115">
        <v>0.41191080000000002</v>
      </c>
      <c r="E269" s="115">
        <v>3.5923939000000002E-2</v>
      </c>
      <c r="F269" s="115">
        <v>1.9176775E-3</v>
      </c>
      <c r="G269" s="115">
        <v>9.3133772000000001E-4</v>
      </c>
      <c r="H269" s="115">
        <v>4.0872664000000001E-3</v>
      </c>
      <c r="I269" s="115">
        <v>7.2632725999999996E-3</v>
      </c>
      <c r="J269" s="115">
        <v>4.5993449E-5</v>
      </c>
      <c r="K269" s="115">
        <v>1.9321257000000001E-3</v>
      </c>
      <c r="L269" s="115">
        <v>0.57000154999999997</v>
      </c>
      <c r="M269" s="115">
        <v>0</v>
      </c>
      <c r="N269" s="115">
        <v>0</v>
      </c>
      <c r="O269" s="52">
        <f t="shared" si="69"/>
        <v>3.0511911111111112</v>
      </c>
      <c r="P269" s="115">
        <v>45.101447999999998</v>
      </c>
      <c r="Q269" s="115">
        <v>44.201864</v>
      </c>
      <c r="R269" s="115">
        <v>0.76658952000000002</v>
      </c>
      <c r="S269" s="115">
        <v>5.9371489999999998E-5</v>
      </c>
      <c r="T269" s="115">
        <v>2.9346291E-2</v>
      </c>
      <c r="U269" s="115">
        <v>1.423907E-2</v>
      </c>
      <c r="V269" s="115">
        <v>8.9349379000000007E-2</v>
      </c>
      <c r="W269" s="115">
        <f t="shared" si="78"/>
        <v>0.26367446060373678</v>
      </c>
      <c r="X269" s="122">
        <f t="shared" si="79"/>
        <v>9.2519893631700004E-2</v>
      </c>
      <c r="Y269" s="122">
        <f t="shared" si="80"/>
        <v>6.06684702914368E-2</v>
      </c>
      <c r="Z269" s="122">
        <f t="shared" si="81"/>
        <v>0.1104860966806</v>
      </c>
      <c r="AA269" s="115">
        <v>8.4578825999999996E-2</v>
      </c>
      <c r="AB269" s="115">
        <v>1.9824199E-5</v>
      </c>
      <c r="AC269" s="115">
        <v>1.3654678E-3</v>
      </c>
      <c r="AD269" s="115">
        <v>2.3312876999999999E-6</v>
      </c>
      <c r="AE269" s="115">
        <v>6.5289555000000001E-3</v>
      </c>
      <c r="AF269" s="115">
        <v>2.4488845000000002E-5</v>
      </c>
      <c r="AG269" s="115">
        <v>5.535926E-2</v>
      </c>
      <c r="AH269" s="115">
        <v>6.0165557000000001E-5</v>
      </c>
      <c r="AI269" s="115">
        <v>8.0379538999999992E-6</v>
      </c>
      <c r="AJ269" s="115">
        <v>6.6580381999999994E-5</v>
      </c>
      <c r="AK269" s="115">
        <v>1.5339387E-6</v>
      </c>
      <c r="AL269" s="115">
        <v>5.3378367999999996E-9</v>
      </c>
      <c r="AM269" s="115">
        <v>5.3523662E-5</v>
      </c>
      <c r="AN269" s="115">
        <v>2.2967306000000001E-4</v>
      </c>
      <c r="AO269" s="115">
        <v>4.8896903999999996E-3</v>
      </c>
      <c r="AP269" s="115">
        <v>5.2566805999999999E-6</v>
      </c>
      <c r="AQ269" s="115">
        <v>0.11048084</v>
      </c>
    </row>
    <row r="270" spans="1:43" x14ac:dyDescent="0.25">
      <c r="A270" t="s">
        <v>5770</v>
      </c>
      <c r="B270" s="115" t="s">
        <v>1115</v>
      </c>
      <c r="C270" s="115">
        <v>0.38446575999999999</v>
      </c>
      <c r="D270" s="115">
        <v>0.16076166</v>
      </c>
      <c r="E270" s="115">
        <v>1.1286925E-2</v>
      </c>
      <c r="F270" s="115">
        <v>1.0744280999999999E-3</v>
      </c>
      <c r="G270" s="115">
        <v>1.8317723999999999E-4</v>
      </c>
      <c r="H270" s="115">
        <v>1.2244541000000001E-3</v>
      </c>
      <c r="I270" s="115">
        <v>2.7321335E-3</v>
      </c>
      <c r="J270" s="115">
        <v>1.7143829999999999E-5</v>
      </c>
      <c r="K270" s="115">
        <v>7.2190659000000005E-4</v>
      </c>
      <c r="L270" s="115">
        <v>0.20646394000000001</v>
      </c>
      <c r="M270" s="115">
        <v>0</v>
      </c>
      <c r="N270" s="115">
        <v>0</v>
      </c>
      <c r="O270" s="52">
        <f t="shared" si="69"/>
        <v>1.1908271111111111</v>
      </c>
      <c r="P270" s="115">
        <v>19.203502</v>
      </c>
      <c r="Q270" s="115">
        <v>18.767641000000001</v>
      </c>
      <c r="R270" s="115">
        <v>0.37338833999999999</v>
      </c>
      <c r="S270" s="115">
        <v>2.1506097999999998E-5</v>
      </c>
      <c r="T270" s="115">
        <v>1.3092398999999999E-2</v>
      </c>
      <c r="U270" s="115">
        <v>6.5402478999999998E-3</v>
      </c>
      <c r="V270" s="115">
        <v>4.2818525000000003E-2</v>
      </c>
      <c r="W270" s="115">
        <f t="shared" si="78"/>
        <v>0.1068663596919872</v>
      </c>
      <c r="X270" s="122">
        <f t="shared" si="79"/>
        <v>3.5650768915440001E-2</v>
      </c>
      <c r="Y270" s="122">
        <f t="shared" si="80"/>
        <v>2.4286027586047195E-2</v>
      </c>
      <c r="Z270" s="122">
        <f t="shared" si="81"/>
        <v>4.6929563190499998E-2</v>
      </c>
      <c r="AA270" s="115">
        <v>3.3011130999999999E-2</v>
      </c>
      <c r="AB270" s="115">
        <v>5.1291649000000001E-6</v>
      </c>
      <c r="AC270" s="115">
        <v>4.8256855999999999E-4</v>
      </c>
      <c r="AD270" s="115">
        <v>8.4765454E-7</v>
      </c>
      <c r="AE270" s="115">
        <v>2.1388338E-3</v>
      </c>
      <c r="AF270" s="115">
        <v>1.2258736E-5</v>
      </c>
      <c r="AG270" s="115">
        <v>2.1608361999999999E-2</v>
      </c>
      <c r="AH270" s="115">
        <v>1.8759092999999999E-5</v>
      </c>
      <c r="AI270" s="115">
        <v>3.0489358E-6</v>
      </c>
      <c r="AJ270" s="115">
        <v>2.4517912000000001E-5</v>
      </c>
      <c r="AK270" s="115">
        <v>4.4452883000000001E-7</v>
      </c>
      <c r="AL270" s="115">
        <v>1.8374172E-9</v>
      </c>
      <c r="AM270" s="115">
        <v>7.7729668999999997E-4</v>
      </c>
      <c r="AN270" s="115">
        <v>8.4511689000000003E-5</v>
      </c>
      <c r="AO270" s="115">
        <v>1.7690849000000001E-3</v>
      </c>
      <c r="AP270" s="115">
        <v>2.0161905000000001E-6</v>
      </c>
      <c r="AQ270" s="115">
        <v>4.6927547E-2</v>
      </c>
    </row>
    <row r="271" spans="1:43" x14ac:dyDescent="0.25">
      <c r="A271" t="s">
        <v>5770</v>
      </c>
      <c r="B271" s="115" t="s">
        <v>1116</v>
      </c>
      <c r="C271" s="115">
        <v>0.40604383999999999</v>
      </c>
      <c r="D271" s="115">
        <v>0.17898183000000001</v>
      </c>
      <c r="E271" s="115">
        <v>1.3962392000000001E-2</v>
      </c>
      <c r="F271" s="115">
        <v>1.0818697999999999E-3</v>
      </c>
      <c r="G271" s="115">
        <v>2.1901247E-4</v>
      </c>
      <c r="H271" s="115">
        <v>1.6552983E-3</v>
      </c>
      <c r="I271" s="115">
        <v>2.8139889999999998E-3</v>
      </c>
      <c r="J271" s="115">
        <v>1.9193258E-5</v>
      </c>
      <c r="K271" s="115">
        <v>8.4631593999999997E-4</v>
      </c>
      <c r="L271" s="115">
        <v>0.20646394000000001</v>
      </c>
      <c r="M271" s="115">
        <v>0</v>
      </c>
      <c r="N271" s="115">
        <v>0</v>
      </c>
      <c r="O271" s="52">
        <f t="shared" si="69"/>
        <v>1.3257913333333333</v>
      </c>
      <c r="P271" s="115">
        <v>21.503198999999999</v>
      </c>
      <c r="Q271" s="115">
        <v>20.471657</v>
      </c>
      <c r="R271" s="115">
        <v>0.88471102999999995</v>
      </c>
      <c r="S271" s="115">
        <v>2.1812500000000002E-5</v>
      </c>
      <c r="T271" s="115">
        <v>3.0143966000000001E-2</v>
      </c>
      <c r="U271" s="115">
        <v>1.6131120999999998E-2</v>
      </c>
      <c r="V271" s="115">
        <v>0.10053365</v>
      </c>
      <c r="W271" s="115">
        <f t="shared" si="78"/>
        <v>0.1180005173058116</v>
      </c>
      <c r="X271" s="122">
        <f t="shared" si="79"/>
        <v>4.0010578034900005E-2</v>
      </c>
      <c r="Y271" s="122">
        <f t="shared" si="80"/>
        <v>2.6792767509111602E-2</v>
      </c>
      <c r="Z271" s="122">
        <f t="shared" si="81"/>
        <v>5.1197171761799998E-2</v>
      </c>
      <c r="AA271" s="115">
        <v>3.6752218000000003E-2</v>
      </c>
      <c r="AB271" s="115">
        <v>5.3577779999999996E-6</v>
      </c>
      <c r="AC271" s="115">
        <v>5.4217670999999999E-4</v>
      </c>
      <c r="AD271" s="115">
        <v>1.0336549E-6</v>
      </c>
      <c r="AE271" s="115">
        <v>2.6811780999999998E-3</v>
      </c>
      <c r="AF271" s="115">
        <v>2.8613791999999998E-5</v>
      </c>
      <c r="AG271" s="115">
        <v>2.4056962000000001E-2</v>
      </c>
      <c r="AH271" s="115">
        <v>2.3028468000000001E-5</v>
      </c>
      <c r="AI271" s="115">
        <v>3.0873022E-6</v>
      </c>
      <c r="AJ271" s="115">
        <v>2.6474191E-5</v>
      </c>
      <c r="AK271" s="115">
        <v>4.8217377999999998E-7</v>
      </c>
      <c r="AL271" s="115">
        <v>1.9881315999999999E-9</v>
      </c>
      <c r="AM271" s="115">
        <v>7.9841614999999998E-4</v>
      </c>
      <c r="AN271" s="115">
        <v>9.3810535999999998E-5</v>
      </c>
      <c r="AO271" s="115">
        <v>1.7905047000000001E-3</v>
      </c>
      <c r="AP271" s="115">
        <v>2.4867618E-6</v>
      </c>
      <c r="AQ271" s="115">
        <v>5.1194684999999997E-2</v>
      </c>
    </row>
    <row r="272" spans="1:43" x14ac:dyDescent="0.25">
      <c r="A272" t="s">
        <v>5770</v>
      </c>
      <c r="B272" s="115" t="s">
        <v>1117</v>
      </c>
      <c r="C272" s="115">
        <v>0.1861998</v>
      </c>
      <c r="D272" s="115">
        <v>7.3866179000000004E-2</v>
      </c>
      <c r="E272" s="115">
        <v>6.5633565E-3</v>
      </c>
      <c r="F272" s="115">
        <v>3.4484244000000002E-4</v>
      </c>
      <c r="G272" s="115">
        <v>1.6927287000000001E-4</v>
      </c>
      <c r="H272" s="115">
        <v>7.4028625000000002E-4</v>
      </c>
      <c r="I272" s="115">
        <v>1.3536787000000001E-3</v>
      </c>
      <c r="J272" s="115">
        <v>8.2005736999999998E-6</v>
      </c>
      <c r="K272" s="115">
        <v>3.4274868999999999E-4</v>
      </c>
      <c r="L272" s="115">
        <v>0.10281124</v>
      </c>
      <c r="M272" s="115">
        <v>0</v>
      </c>
      <c r="N272" s="115">
        <v>0</v>
      </c>
      <c r="O272" s="52">
        <f t="shared" si="69"/>
        <v>0.54715688148148145</v>
      </c>
      <c r="P272" s="115">
        <v>8.0626867999999998</v>
      </c>
      <c r="Q272" s="115">
        <v>7.9331294000000003</v>
      </c>
      <c r="R272" s="115">
        <v>0.11019345</v>
      </c>
      <c r="S272" s="115">
        <v>1.0676782999999999E-5</v>
      </c>
      <c r="T272" s="115">
        <v>4.3524063999999998E-3</v>
      </c>
      <c r="U272" s="115">
        <v>2.0382564000000001E-3</v>
      </c>
      <c r="V272" s="115">
        <v>1.2962679E-2</v>
      </c>
      <c r="W272" s="115">
        <f t="shared" si="78"/>
        <v>4.7332580057541179E-2</v>
      </c>
      <c r="X272" s="122">
        <f t="shared" si="79"/>
        <v>1.66228759479E-2</v>
      </c>
      <c r="Y272" s="122">
        <f t="shared" si="80"/>
        <v>1.0880442180361174E-2</v>
      </c>
      <c r="Z272" s="122">
        <f t="shared" si="81"/>
        <v>1.9829261929280001E-2</v>
      </c>
      <c r="AA272" s="115">
        <v>1.5167160000000001E-2</v>
      </c>
      <c r="AB272" s="115">
        <v>3.5765180000000001E-6</v>
      </c>
      <c r="AC272" s="115">
        <v>2.4337847999999999E-4</v>
      </c>
      <c r="AD272" s="115">
        <v>4.4771750000000003E-7</v>
      </c>
      <c r="AE272" s="115">
        <v>1.2047936E-3</v>
      </c>
      <c r="AF272" s="115">
        <v>3.5196323999999999E-6</v>
      </c>
      <c r="AG272" s="115">
        <v>9.9273393000000008E-3</v>
      </c>
      <c r="AH272" s="115">
        <v>1.0938746E-5</v>
      </c>
      <c r="AI272" s="115">
        <v>1.4466339999999999E-6</v>
      </c>
      <c r="AJ272" s="115">
        <v>1.2061197000000001E-5</v>
      </c>
      <c r="AK272" s="115">
        <v>2.7477512999999999E-7</v>
      </c>
      <c r="AL272" s="115">
        <v>9.5883116999999992E-10</v>
      </c>
      <c r="AM272" s="115">
        <v>8.4925593999999999E-6</v>
      </c>
      <c r="AN272" s="115">
        <v>4.0905210000000003E-5</v>
      </c>
      <c r="AO272" s="115">
        <v>8.789828E-4</v>
      </c>
      <c r="AP272" s="115">
        <v>9.2792927999999995E-7</v>
      </c>
      <c r="AQ272" s="115">
        <v>1.9828334E-2</v>
      </c>
    </row>
    <row r="273" spans="1:43" x14ac:dyDescent="0.25">
      <c r="A273" t="s">
        <v>5770</v>
      </c>
      <c r="B273" s="115" t="s">
        <v>1118</v>
      </c>
      <c r="C273" s="115">
        <v>6.4938305999999999</v>
      </c>
      <c r="D273" s="115">
        <v>2.5844819999999999</v>
      </c>
      <c r="E273" s="115">
        <v>0.22312306000000001</v>
      </c>
      <c r="F273" s="115">
        <v>1.2061469999999999E-2</v>
      </c>
      <c r="G273" s="115">
        <v>5.8363505999999999E-3</v>
      </c>
      <c r="H273" s="115">
        <v>2.5250373999999999E-2</v>
      </c>
      <c r="I273" s="115">
        <v>4.5344130000000003E-2</v>
      </c>
      <c r="J273" s="115">
        <v>2.8806573000000001E-4</v>
      </c>
      <c r="K273" s="115">
        <v>1.2076282000000001E-2</v>
      </c>
      <c r="L273" s="115">
        <v>3.5853689000000002</v>
      </c>
      <c r="M273" s="115">
        <v>0</v>
      </c>
      <c r="N273" s="115">
        <v>0</v>
      </c>
      <c r="O273" s="52">
        <f t="shared" si="69"/>
        <v>19.144311111111108</v>
      </c>
      <c r="P273" s="115">
        <v>282.68918000000002</v>
      </c>
      <c r="Q273" s="115">
        <v>277.45558999999997</v>
      </c>
      <c r="R273" s="115">
        <v>4.4572346999999999</v>
      </c>
      <c r="S273" s="115">
        <v>3.7333210999999998E-4</v>
      </c>
      <c r="T273" s="115">
        <v>0.17243035000000001</v>
      </c>
      <c r="U273" s="115">
        <v>8.2730924999999997E-2</v>
      </c>
      <c r="V273" s="115">
        <v>0.52081401999999999</v>
      </c>
      <c r="W273" s="115">
        <f t="shared" si="78"/>
        <v>1.6541771033965817</v>
      </c>
      <c r="X273" s="122">
        <f t="shared" si="79"/>
        <v>0.57994924901299993</v>
      </c>
      <c r="Y273" s="122">
        <f t="shared" si="80"/>
        <v>0.38070863143858191</v>
      </c>
      <c r="Z273" s="122">
        <f t="shared" si="81"/>
        <v>0.69351922294500001</v>
      </c>
      <c r="AA273" s="115">
        <v>0.53067920000000002</v>
      </c>
      <c r="AB273" s="115">
        <v>1.2452502000000001E-4</v>
      </c>
      <c r="AC273" s="115">
        <v>8.5507199999999995E-3</v>
      </c>
      <c r="AD273" s="115">
        <v>1.4377903E-5</v>
      </c>
      <c r="AE273" s="115">
        <v>4.0438047999999997E-2</v>
      </c>
      <c r="AF273" s="115">
        <v>1.4237808999999999E-4</v>
      </c>
      <c r="AG273" s="115">
        <v>0.34734475999999997</v>
      </c>
      <c r="AH273" s="115">
        <v>3.7411652E-4</v>
      </c>
      <c r="AI273" s="115">
        <v>5.0540953000000001E-5</v>
      </c>
      <c r="AJ273" s="115">
        <v>4.1695609999999999E-4</v>
      </c>
      <c r="AK273" s="115">
        <v>9.6214428000000002E-6</v>
      </c>
      <c r="AL273" s="115">
        <v>3.3442782E-8</v>
      </c>
      <c r="AM273" s="115">
        <v>3.2158338000000001E-4</v>
      </c>
      <c r="AN273" s="115">
        <v>1.4380866000000001E-3</v>
      </c>
      <c r="AO273" s="115">
        <v>3.0752933E-2</v>
      </c>
      <c r="AP273" s="115">
        <v>3.2792944999999999E-5</v>
      </c>
      <c r="AQ273" s="115">
        <v>0.69348642999999999</v>
      </c>
    </row>
    <row r="274" spans="1:43" x14ac:dyDescent="0.25">
      <c r="A274" t="s">
        <v>5770</v>
      </c>
      <c r="B274" s="115" t="s">
        <v>1119</v>
      </c>
      <c r="C274" s="115">
        <v>0.12106306999999999</v>
      </c>
      <c r="D274" s="115">
        <v>5.6183993000000002E-2</v>
      </c>
      <c r="E274" s="115">
        <v>2.3564822000000001E-3</v>
      </c>
      <c r="F274" s="115">
        <v>5.8425158E-4</v>
      </c>
      <c r="G274" s="115">
        <v>-5.3320750999999999E-5</v>
      </c>
      <c r="H274" s="115">
        <v>2.2442991E-4</v>
      </c>
      <c r="I274" s="115">
        <v>8.9368854999999998E-4</v>
      </c>
      <c r="J274" s="115">
        <v>5.5355171000000004E-6</v>
      </c>
      <c r="K274" s="115">
        <v>2.3740489999999999E-4</v>
      </c>
      <c r="L274" s="115">
        <v>6.0630604999999997E-2</v>
      </c>
      <c r="M274" s="115">
        <v>0</v>
      </c>
      <c r="N274" s="115">
        <v>0</v>
      </c>
      <c r="O274" s="52">
        <f t="shared" si="69"/>
        <v>0.41617772592592589</v>
      </c>
      <c r="P274" s="115">
        <v>7.7916033999999996</v>
      </c>
      <c r="Q274" s="115">
        <v>7.5313265999999999</v>
      </c>
      <c r="R274" s="115">
        <v>0.22410168</v>
      </c>
      <c r="S274" s="115">
        <v>6.3394308999999997E-6</v>
      </c>
      <c r="T274" s="115">
        <v>7.1478158999999999E-3</v>
      </c>
      <c r="U274" s="115">
        <v>3.7764020999999999E-3</v>
      </c>
      <c r="V274" s="115">
        <v>2.5244566999999999E-2</v>
      </c>
      <c r="W274" s="115">
        <f t="shared" si="78"/>
        <v>3.9928536777965679E-2</v>
      </c>
      <c r="X274" s="122">
        <f t="shared" si="79"/>
        <v>1.2207026355796999E-2</v>
      </c>
      <c r="Y274" s="122">
        <f t="shared" si="80"/>
        <v>8.8776044385186804E-3</v>
      </c>
      <c r="Z274" s="122">
        <f t="shared" si="81"/>
        <v>1.8843905983649999E-2</v>
      </c>
      <c r="AA274" s="115">
        <v>1.1537888E-2</v>
      </c>
      <c r="AB274" s="115">
        <v>7.4356297E-8</v>
      </c>
      <c r="AC274" s="115">
        <v>1.3811513000000001E-4</v>
      </c>
      <c r="AD274" s="115">
        <v>2.709477E-7</v>
      </c>
      <c r="AE274" s="115">
        <v>5.2318706999999998E-4</v>
      </c>
      <c r="AF274" s="115">
        <v>7.4908518000000002E-6</v>
      </c>
      <c r="AG274" s="115">
        <v>7.5535048999999998E-3</v>
      </c>
      <c r="AH274" s="115">
        <v>3.7771438999999998E-6</v>
      </c>
      <c r="AI274" s="115">
        <v>9.9543853000000004E-7</v>
      </c>
      <c r="AJ274" s="115">
        <v>7.6530883E-6</v>
      </c>
      <c r="AK274" s="115">
        <v>5.5501153000000001E-8</v>
      </c>
      <c r="AL274" s="115">
        <v>4.8663567999999997E-10</v>
      </c>
      <c r="AM274" s="115">
        <v>7.6554056000000003E-4</v>
      </c>
      <c r="AN274" s="115">
        <v>2.660068E-5</v>
      </c>
      <c r="AO274" s="115">
        <v>5.1947663999999999E-4</v>
      </c>
      <c r="AP274" s="115">
        <v>7.0598364999999998E-7</v>
      </c>
      <c r="AQ274" s="115">
        <v>1.8843200000000001E-2</v>
      </c>
    </row>
    <row r="275" spans="1:43" x14ac:dyDescent="0.25">
      <c r="A275" t="s">
        <v>5770</v>
      </c>
      <c r="B275" s="115" t="s">
        <v>1120</v>
      </c>
      <c r="C275" s="115">
        <v>0.14452074000000001</v>
      </c>
      <c r="D275" s="115">
        <v>7.6170765000000001E-2</v>
      </c>
      <c r="E275" s="115">
        <v>5.1288907999999999E-3</v>
      </c>
      <c r="F275" s="115">
        <v>5.9173972000000003E-4</v>
      </c>
      <c r="G275" s="115">
        <v>-1.3189137E-5</v>
      </c>
      <c r="H275" s="115">
        <v>6.5902191000000003E-4</v>
      </c>
      <c r="I275" s="115">
        <v>9.8017201999999999E-4</v>
      </c>
      <c r="J275" s="115">
        <v>7.6435093E-6</v>
      </c>
      <c r="K275" s="115">
        <v>3.6508989E-4</v>
      </c>
      <c r="L275" s="115">
        <v>6.0630604999999997E-2</v>
      </c>
      <c r="M275" s="115">
        <v>0</v>
      </c>
      <c r="N275" s="115">
        <v>0</v>
      </c>
      <c r="O275" s="52">
        <f t="shared" si="69"/>
        <v>0.56422788888888886</v>
      </c>
      <c r="P275" s="115">
        <v>10.262207999999999</v>
      </c>
      <c r="Q275" s="115">
        <v>9.4060117000000005</v>
      </c>
      <c r="R275" s="115">
        <v>0.73562879000000003</v>
      </c>
      <c r="S275" s="115">
        <v>6.6458334999999999E-6</v>
      </c>
      <c r="T275" s="115">
        <v>2.4199381999999998E-2</v>
      </c>
      <c r="U275" s="115">
        <v>1.3367275E-2</v>
      </c>
      <c r="V275" s="115">
        <v>8.2993959000000006E-2</v>
      </c>
      <c r="W275" s="115">
        <f t="shared" si="78"/>
        <v>5.211336190129813E-2</v>
      </c>
      <c r="X275" s="122">
        <f t="shared" si="79"/>
        <v>1.6952526922530003E-2</v>
      </c>
      <c r="Y275" s="122">
        <f t="shared" si="80"/>
        <v>1.162200902806813E-2</v>
      </c>
      <c r="Z275" s="122">
        <f t="shared" si="81"/>
        <v>2.3538825950700001E-2</v>
      </c>
      <c r="AA275" s="115">
        <v>1.5641716999999999E-2</v>
      </c>
      <c r="AB275" s="115">
        <v>3.1680668000000002E-7</v>
      </c>
      <c r="AC275" s="115">
        <v>1.9889789000000001E-4</v>
      </c>
      <c r="AD275" s="115">
        <v>4.7223885000000001E-7</v>
      </c>
      <c r="AE275" s="115">
        <v>1.0872682E-3</v>
      </c>
      <c r="AF275" s="115">
        <v>2.3854786999999998E-5</v>
      </c>
      <c r="AG275" s="115">
        <v>1.023953E-2</v>
      </c>
      <c r="AH275" s="115">
        <v>8.1841949000000001E-6</v>
      </c>
      <c r="AI275" s="115">
        <v>1.0341436E-6</v>
      </c>
      <c r="AJ275" s="115">
        <v>9.7108191000000005E-6</v>
      </c>
      <c r="AK275" s="115">
        <v>9.3285603999999999E-8</v>
      </c>
      <c r="AL275" s="115">
        <v>6.3786413E-10</v>
      </c>
      <c r="AM275" s="115">
        <v>7.8666003E-4</v>
      </c>
      <c r="AN275" s="115">
        <v>3.5899526999999998E-5</v>
      </c>
      <c r="AO275" s="115">
        <v>5.4089638999999998E-4</v>
      </c>
      <c r="AP275" s="115">
        <v>1.1939507E-6</v>
      </c>
      <c r="AQ275" s="115">
        <v>2.3537631999999999E-2</v>
      </c>
    </row>
    <row r="276" spans="1:43" x14ac:dyDescent="0.25">
      <c r="A276" t="s">
        <v>5770</v>
      </c>
      <c r="B276" s="115" t="s">
        <v>1121</v>
      </c>
      <c r="C276" s="115">
        <v>5.4498457E-2</v>
      </c>
      <c r="D276" s="115">
        <v>2.1577346000000001E-2</v>
      </c>
      <c r="E276" s="115">
        <v>2.0981349000000001E-3</v>
      </c>
      <c r="F276" s="115">
        <v>9.9754188999999998E-5</v>
      </c>
      <c r="G276" s="115">
        <v>5.1023872999999997E-5</v>
      </c>
      <c r="H276" s="115">
        <v>2.4027417000000001E-4</v>
      </c>
      <c r="I276" s="115">
        <v>4.3445621999999999E-4</v>
      </c>
      <c r="J276" s="115">
        <v>2.3964174000000001E-6</v>
      </c>
      <c r="K276" s="115">
        <v>1.0049784E-4</v>
      </c>
      <c r="L276" s="115">
        <v>2.9894573000000001E-2</v>
      </c>
      <c r="M276" s="115">
        <v>0</v>
      </c>
      <c r="N276" s="115">
        <v>0</v>
      </c>
      <c r="O276" s="52">
        <f t="shared" si="69"/>
        <v>0.1598321925925926</v>
      </c>
      <c r="P276" s="115">
        <v>2.3567374999999999</v>
      </c>
      <c r="Q276" s="115">
        <v>2.3149720999999999</v>
      </c>
      <c r="R276" s="115">
        <v>3.5550120999999997E-2</v>
      </c>
      <c r="S276" s="115">
        <v>3.09345E-6</v>
      </c>
      <c r="T276" s="115">
        <v>1.3801147E-3</v>
      </c>
      <c r="U276" s="115">
        <v>6.5633344999999998E-4</v>
      </c>
      <c r="V276" s="115">
        <v>4.1756997000000004E-3</v>
      </c>
      <c r="W276" s="115">
        <f t="shared" si="78"/>
        <v>1.386366849282842E-2</v>
      </c>
      <c r="X276" s="122">
        <f t="shared" si="79"/>
        <v>4.9010044262800005E-3</v>
      </c>
      <c r="Y276" s="122">
        <f t="shared" si="80"/>
        <v>3.1762307407084199E-3</v>
      </c>
      <c r="Z276" s="122">
        <f t="shared" si="81"/>
        <v>5.7864333258399996E-3</v>
      </c>
      <c r="AA276" s="115">
        <v>4.4305382000000004E-3</v>
      </c>
      <c r="AB276" s="115">
        <v>1.0491137E-6</v>
      </c>
      <c r="AC276" s="115">
        <v>7.1151768000000005E-5</v>
      </c>
      <c r="AD276" s="115">
        <v>1.5936408E-7</v>
      </c>
      <c r="AE276" s="115">
        <v>3.9697029E-4</v>
      </c>
      <c r="AF276" s="115">
        <v>1.1356905E-6</v>
      </c>
      <c r="AG276" s="115">
        <v>2.8999109000000002E-3</v>
      </c>
      <c r="AH276" s="115">
        <v>3.4477714999999998E-6</v>
      </c>
      <c r="AI276" s="115">
        <v>4.1988538000000001E-7</v>
      </c>
      <c r="AJ276" s="115">
        <v>3.6287852999999999E-6</v>
      </c>
      <c r="AK276" s="115">
        <v>8.0261288000000006E-8</v>
      </c>
      <c r="AL276" s="115">
        <v>2.8344042000000002E-10</v>
      </c>
      <c r="AM276" s="115">
        <v>2.6144988E-6</v>
      </c>
      <c r="AN276" s="115">
        <v>1.1949705E-5</v>
      </c>
      <c r="AO276" s="115">
        <v>2.5417864999999998E-4</v>
      </c>
      <c r="AP276" s="115">
        <v>2.7282583999999999E-7</v>
      </c>
      <c r="AQ276" s="115">
        <v>5.7861605E-3</v>
      </c>
    </row>
    <row r="277" spans="1:43" x14ac:dyDescent="0.25">
      <c r="A277" t="s">
        <v>5770</v>
      </c>
      <c r="B277" s="115" t="s">
        <v>1122</v>
      </c>
      <c r="C277" s="115">
        <v>1.5293767E-2</v>
      </c>
      <c r="D277" s="115">
        <v>6.0191272000000001E-3</v>
      </c>
      <c r="E277" s="115">
        <v>7.7195105999999997E-4</v>
      </c>
      <c r="F277" s="115">
        <v>2.6772653999999999E-5</v>
      </c>
      <c r="G277" s="115">
        <v>1.5827819E-5</v>
      </c>
      <c r="H277" s="115">
        <v>9.2059063E-5</v>
      </c>
      <c r="I277" s="115">
        <v>1.6078499E-4</v>
      </c>
      <c r="J277" s="115">
        <v>6.7074549000000005E-7</v>
      </c>
      <c r="K277" s="115">
        <v>2.8531406999999998E-5</v>
      </c>
      <c r="L277" s="115">
        <v>8.1780416999999994E-3</v>
      </c>
      <c r="M277" s="115">
        <v>0</v>
      </c>
      <c r="N277" s="115">
        <v>0</v>
      </c>
      <c r="O277" s="52">
        <f t="shared" si="69"/>
        <v>4.4586127407407403E-2</v>
      </c>
      <c r="P277" s="115">
        <v>0.65970266</v>
      </c>
      <c r="Q277" s="115">
        <v>0.64306779999999997</v>
      </c>
      <c r="R277" s="115">
        <v>1.4191772E-2</v>
      </c>
      <c r="S277" s="115">
        <v>8.3545433999999995E-7</v>
      </c>
      <c r="T277" s="115">
        <v>5.2402556000000005E-4</v>
      </c>
      <c r="U277" s="115">
        <v>2.6114933E-4</v>
      </c>
      <c r="V277" s="115">
        <v>1.6570756E-3</v>
      </c>
      <c r="W277" s="115">
        <f t="shared" si="78"/>
        <v>3.9050399597499877E-3</v>
      </c>
      <c r="X277" s="122">
        <f t="shared" si="79"/>
        <v>1.4138009001980001E-3</v>
      </c>
      <c r="Y277" s="122">
        <f t="shared" si="80"/>
        <v>8.8379579758298701E-4</v>
      </c>
      <c r="Z277" s="122">
        <f t="shared" si="81"/>
        <v>1.6074432619690002E-3</v>
      </c>
      <c r="AA277" s="115">
        <v>1.2359227E-3</v>
      </c>
      <c r="AB277" s="115">
        <v>2.9665029999999998E-7</v>
      </c>
      <c r="AC277" s="115">
        <v>1.9949149999999999E-5</v>
      </c>
      <c r="AD277" s="115">
        <v>7.3661217999999997E-8</v>
      </c>
      <c r="AE277" s="115">
        <v>1.5710516000000001E-4</v>
      </c>
      <c r="AF277" s="115">
        <v>4.5357867999999999E-7</v>
      </c>
      <c r="AG277" s="115">
        <v>8.0894287999999995E-4</v>
      </c>
      <c r="AH277" s="115">
        <v>1.2227867E-6</v>
      </c>
      <c r="AI277" s="115">
        <v>1.1415467E-7</v>
      </c>
      <c r="AJ277" s="115">
        <v>1.1197934E-6</v>
      </c>
      <c r="AK277" s="115">
        <v>2.2392939000000001E-8</v>
      </c>
      <c r="AL277" s="115">
        <v>8.2543987000000001E-11</v>
      </c>
      <c r="AM277" s="115">
        <v>8.9994543E-7</v>
      </c>
      <c r="AN277" s="115">
        <v>3.3418729000000001E-6</v>
      </c>
      <c r="AO277" s="115">
        <v>6.8131889000000001E-5</v>
      </c>
      <c r="AP277" s="115">
        <v>7.8361969000000004E-8</v>
      </c>
      <c r="AQ277" s="115">
        <v>1.6073649000000001E-3</v>
      </c>
    </row>
    <row r="278" spans="1:43" x14ac:dyDescent="0.25">
      <c r="A278" t="s">
        <v>5770</v>
      </c>
      <c r="B278" s="115" t="s">
        <v>1123</v>
      </c>
      <c r="C278" s="115">
        <v>2.9265664</v>
      </c>
      <c r="D278" s="115">
        <v>1.2116718</v>
      </c>
      <c r="E278" s="115">
        <v>9.5791755000000006E-2</v>
      </c>
      <c r="F278" s="115">
        <v>6.2260431000000001E-3</v>
      </c>
      <c r="G278" s="115">
        <v>2.3789884E-3</v>
      </c>
      <c r="H278" s="115">
        <v>1.0420941E-2</v>
      </c>
      <c r="I278" s="115">
        <v>1.9980739000000001E-2</v>
      </c>
      <c r="J278" s="115">
        <v>1.8425991000000001E-4</v>
      </c>
      <c r="K278" s="115">
        <v>5.5403902000000001E-3</v>
      </c>
      <c r="L278" s="115">
        <v>1.5743715</v>
      </c>
      <c r="M278" s="115">
        <v>0</v>
      </c>
      <c r="N278" s="115">
        <v>0</v>
      </c>
      <c r="O278" s="52">
        <f t="shared" si="69"/>
        <v>8.975346666666665</v>
      </c>
      <c r="P278" s="115">
        <v>138.40486000000001</v>
      </c>
      <c r="Q278" s="115">
        <v>136.18691000000001</v>
      </c>
      <c r="R278" s="115">
        <v>1.8779577000000001</v>
      </c>
      <c r="S278" s="115">
        <v>1.7386284E-4</v>
      </c>
      <c r="T278" s="115">
        <v>7.2846771000000005E-2</v>
      </c>
      <c r="U278" s="115">
        <v>3.4160755000000001E-2</v>
      </c>
      <c r="V278" s="115">
        <v>0.23280925999999999</v>
      </c>
      <c r="W278" s="115">
        <f t="shared" si="78"/>
        <v>0.79034315236038899</v>
      </c>
      <c r="X278" s="122">
        <f t="shared" si="79"/>
        <v>0.27019355144730001</v>
      </c>
      <c r="Y278" s="122">
        <f t="shared" si="80"/>
        <v>0.17958739564408899</v>
      </c>
      <c r="Z278" s="122">
        <f t="shared" si="81"/>
        <v>0.340562205269</v>
      </c>
      <c r="AA278" s="115">
        <v>0.24879957999999999</v>
      </c>
      <c r="AB278" s="115">
        <v>5.4803324000000003E-5</v>
      </c>
      <c r="AC278" s="115">
        <v>3.7402408E-3</v>
      </c>
      <c r="AD278" s="115">
        <v>6.6054552999999997E-6</v>
      </c>
      <c r="AE278" s="115">
        <v>1.7531676E-2</v>
      </c>
      <c r="AF278" s="115">
        <v>6.0645868000000001E-5</v>
      </c>
      <c r="AG278" s="115">
        <v>0.16284955000000001</v>
      </c>
      <c r="AH278" s="115">
        <v>1.5993792999999999E-4</v>
      </c>
      <c r="AI278" s="115">
        <v>2.2865097000000001E-5</v>
      </c>
      <c r="AJ278" s="115">
        <v>1.8387788E-4</v>
      </c>
      <c r="AK278" s="115">
        <v>3.9944185E-6</v>
      </c>
      <c r="AL278" s="115">
        <v>1.4818589E-8</v>
      </c>
      <c r="AM278" s="115">
        <v>1.9012819E-3</v>
      </c>
      <c r="AN278" s="115">
        <v>6.4234260000000005E-4</v>
      </c>
      <c r="AO278" s="115">
        <v>1.3823531E-2</v>
      </c>
      <c r="AP278" s="115">
        <v>1.5085269E-5</v>
      </c>
      <c r="AQ278" s="115">
        <v>0.34054711999999998</v>
      </c>
    </row>
    <row r="279" spans="1:43" x14ac:dyDescent="0.25">
      <c r="A279" t="s">
        <v>5770</v>
      </c>
      <c r="B279" s="115" t="s">
        <v>1124</v>
      </c>
      <c r="C279" s="115">
        <v>0.91937427999999999</v>
      </c>
      <c r="D279" s="115">
        <v>0.35640939999999999</v>
      </c>
      <c r="E279" s="115">
        <v>2.7765570999999999E-2</v>
      </c>
      <c r="F279" s="115">
        <v>1.7382805E-3</v>
      </c>
      <c r="G279" s="115">
        <v>8.2252290999999995E-4</v>
      </c>
      <c r="H279" s="115">
        <v>2.7632605999999998E-3</v>
      </c>
      <c r="I279" s="115">
        <v>6.5172651999999996E-3</v>
      </c>
      <c r="J279" s="115">
        <v>3.7965741E-5</v>
      </c>
      <c r="K279" s="115">
        <v>1.5138949000000001E-3</v>
      </c>
      <c r="L279" s="115">
        <v>0.52180612000000004</v>
      </c>
      <c r="M279" s="115">
        <v>0</v>
      </c>
      <c r="N279" s="115">
        <v>0</v>
      </c>
      <c r="O279" s="52">
        <f t="shared" si="69"/>
        <v>2.6400696296296293</v>
      </c>
      <c r="P279" s="115">
        <v>38.004415000000002</v>
      </c>
      <c r="Q279" s="115">
        <v>38.601540999999997</v>
      </c>
      <c r="R279" s="115">
        <v>-0.51772664000000002</v>
      </c>
      <c r="S279" s="115">
        <v>5.3617979000000003E-5</v>
      </c>
      <c r="T279" s="115">
        <v>-1.3865961E-2</v>
      </c>
      <c r="U279" s="115">
        <v>-9.8746166999999999E-3</v>
      </c>
      <c r="V279" s="115">
        <v>-5.5711756000000001E-2</v>
      </c>
      <c r="W279" s="115">
        <f t="shared" si="78"/>
        <v>0.22837739732542911</v>
      </c>
      <c r="X279" s="122">
        <f t="shared" si="79"/>
        <v>7.9275598412700002E-2</v>
      </c>
      <c r="Y279" s="122">
        <f t="shared" si="80"/>
        <v>5.2624735062029096E-2</v>
      </c>
      <c r="Z279" s="122">
        <f t="shared" si="81"/>
        <v>9.6477063850699998E-2</v>
      </c>
      <c r="AA279" s="115">
        <v>7.3182840999999998E-2</v>
      </c>
      <c r="AB279" s="115">
        <v>1.7778321E-5</v>
      </c>
      <c r="AC279" s="115">
        <v>1.1226762E-3</v>
      </c>
      <c r="AD279" s="115">
        <v>1.8908647E-6</v>
      </c>
      <c r="AE279" s="115">
        <v>4.9669787000000002E-3</v>
      </c>
      <c r="AF279" s="115">
        <v>-1.6566673000000001E-5</v>
      </c>
      <c r="AG279" s="115">
        <v>4.7900366999999999E-2</v>
      </c>
      <c r="AH279" s="115">
        <v>4.6681869E-5</v>
      </c>
      <c r="AI279" s="115">
        <v>7.2708822999999999E-6</v>
      </c>
      <c r="AJ279" s="115">
        <v>5.7601632999999998E-5</v>
      </c>
      <c r="AK279" s="115">
        <v>1.3160934E-6</v>
      </c>
      <c r="AL279" s="115">
        <v>4.5333290999999998E-9</v>
      </c>
      <c r="AM279" s="115">
        <v>-1.4494390000000001E-6</v>
      </c>
      <c r="AN279" s="115">
        <v>1.8804059E-4</v>
      </c>
      <c r="AO279" s="115">
        <v>4.4249019000000001E-3</v>
      </c>
      <c r="AP279" s="115">
        <v>3.9128506999999997E-6</v>
      </c>
      <c r="AQ279" s="115">
        <v>9.6473150999999993E-2</v>
      </c>
    </row>
    <row r="280" spans="1:43" x14ac:dyDescent="0.25">
      <c r="A280" t="s">
        <v>5770</v>
      </c>
      <c r="B280" s="115" t="s">
        <v>1125</v>
      </c>
      <c r="C280" s="115">
        <v>0.75979461000000004</v>
      </c>
      <c r="D280" s="115">
        <v>0.49594722000000002</v>
      </c>
      <c r="E280" s="115">
        <v>0.12014399000000001</v>
      </c>
      <c r="F280" s="115">
        <v>2.1558140999999999E-2</v>
      </c>
      <c r="G280" s="115">
        <v>1.7859979E-3</v>
      </c>
      <c r="H280" s="115">
        <v>1.8192931999999998E-2</v>
      </c>
      <c r="I280" s="115">
        <v>4.8967966999999999E-3</v>
      </c>
      <c r="J280" s="115">
        <v>1.0711672000000001E-4</v>
      </c>
      <c r="K280" s="115">
        <v>5.4705300000000004E-3</v>
      </c>
      <c r="L280" s="115">
        <v>9.1691882000000002E-2</v>
      </c>
      <c r="M280" s="115">
        <v>0</v>
      </c>
      <c r="N280" s="115">
        <v>0</v>
      </c>
      <c r="O280" s="52">
        <f t="shared" si="69"/>
        <v>3.673683111111111</v>
      </c>
      <c r="P280" s="115">
        <v>68.209896999999998</v>
      </c>
      <c r="Q280" s="115">
        <v>44.607954999999997</v>
      </c>
      <c r="R280" s="115">
        <v>20.257959</v>
      </c>
      <c r="S280" s="115">
        <v>1.0113749E-4</v>
      </c>
      <c r="T280" s="115">
        <v>0.67302488000000005</v>
      </c>
      <c r="U280" s="115">
        <v>0.37579453000000002</v>
      </c>
      <c r="V280" s="115">
        <v>2.2950615999999999</v>
      </c>
      <c r="W280" s="115">
        <f t="shared" si="78"/>
        <v>0.34990373731330171</v>
      </c>
      <c r="X280" s="122">
        <f t="shared" si="79"/>
        <v>0.12752513900369997</v>
      </c>
      <c r="Y280" s="122">
        <f t="shared" si="80"/>
        <v>0.11064819691060171</v>
      </c>
      <c r="Z280" s="122">
        <f t="shared" si="81"/>
        <v>0.11173040139900001</v>
      </c>
      <c r="AA280" s="115">
        <v>0.10182633000000001</v>
      </c>
      <c r="AB280" s="115">
        <v>1.3971809E-5</v>
      </c>
      <c r="AC280" s="115">
        <v>2.6922169999999998E-3</v>
      </c>
      <c r="AD280" s="115">
        <v>5.6095246999999996E-6</v>
      </c>
      <c r="AE280" s="115">
        <v>2.2336754E-2</v>
      </c>
      <c r="AF280" s="115">
        <v>6.5025667000000002E-4</v>
      </c>
      <c r="AG280" s="115">
        <v>6.6642220000000002E-2</v>
      </c>
      <c r="AH280" s="115">
        <v>2.0805522999999999E-4</v>
      </c>
      <c r="AI280" s="115">
        <v>6.6150650999999996E-5</v>
      </c>
      <c r="AJ280" s="115">
        <v>7.5796584000000002E-5</v>
      </c>
      <c r="AK280" s="115">
        <v>1.8505611E-6</v>
      </c>
      <c r="AL280" s="115">
        <v>8.0945017000000007E-9</v>
      </c>
      <c r="AM280" s="115">
        <v>4.1312006999999998E-2</v>
      </c>
      <c r="AN280" s="115">
        <v>4.2078179E-4</v>
      </c>
      <c r="AO280" s="115">
        <v>1.921327E-3</v>
      </c>
      <c r="AP280" s="115">
        <v>1.8021399000000001E-5</v>
      </c>
      <c r="AQ280" s="115">
        <v>0.11171238</v>
      </c>
    </row>
    <row r="281" spans="1:43" x14ac:dyDescent="0.25">
      <c r="A281" s="1" t="s">
        <v>1191</v>
      </c>
    </row>
    <row r="282" spans="1:43" x14ac:dyDescent="0.25">
      <c r="A282" t="s">
        <v>5770</v>
      </c>
      <c r="B282" s="115" t="s">
        <v>1126</v>
      </c>
      <c r="C282" s="115">
        <v>10.321209</v>
      </c>
      <c r="D282" s="115">
        <v>5.5722648000000001</v>
      </c>
      <c r="E282" s="115">
        <v>3.2112609000000001</v>
      </c>
      <c r="F282" s="115">
        <v>1.0854081</v>
      </c>
      <c r="G282" s="115">
        <v>3.1799558999999998E-3</v>
      </c>
      <c r="H282" s="115">
        <v>3.8689277000000001E-2</v>
      </c>
      <c r="I282" s="115">
        <v>1.5052131999999999E-2</v>
      </c>
      <c r="J282" s="115">
        <v>3.4065495000000002E-4</v>
      </c>
      <c r="K282" s="115">
        <v>3.4919818999999998E-2</v>
      </c>
      <c r="L282" s="115">
        <v>0.36009364999999999</v>
      </c>
      <c r="M282" s="115">
        <v>0</v>
      </c>
      <c r="N282" s="115">
        <v>0</v>
      </c>
      <c r="O282" s="52">
        <f t="shared" si="69"/>
        <v>41.276035555555552</v>
      </c>
      <c r="P282" s="115">
        <v>92.915558000000004</v>
      </c>
      <c r="Q282" s="115">
        <v>78.398813000000004</v>
      </c>
      <c r="R282" s="115">
        <v>12.300230000000001</v>
      </c>
      <c r="S282" s="115">
        <v>7.0072737999999995E-4</v>
      </c>
      <c r="T282" s="115">
        <v>0.54102583000000004</v>
      </c>
      <c r="U282" s="115">
        <v>0.23262247999999999</v>
      </c>
      <c r="V282" s="115">
        <v>1.4421663</v>
      </c>
      <c r="W282" s="115">
        <f t="shared" ref="W282:W300" si="82">SUM(X282:Z282)</f>
        <v>5.0241968168413944</v>
      </c>
      <c r="X282" s="122">
        <f t="shared" ref="X282:X300" si="83">SUM(AA282:AF282)</f>
        <v>1.5397490753884999</v>
      </c>
      <c r="Y282" s="122">
        <f t="shared" ref="Y282:Y300" si="84">SUM(AG282:AO282)</f>
        <v>3.2879986706888942</v>
      </c>
      <c r="Z282" s="122">
        <f t="shared" ref="Z282:Z300" si="85">SUM(AP282:AQ282)</f>
        <v>0.19644907076400001</v>
      </c>
      <c r="AA282" s="115">
        <v>1.1438699000000001</v>
      </c>
      <c r="AB282" s="115">
        <v>5.1334291000000003E-5</v>
      </c>
      <c r="AC282" s="115">
        <v>9.6784716000000003E-3</v>
      </c>
      <c r="AD282" s="115">
        <v>5.1379475000000003E-6</v>
      </c>
      <c r="AE282" s="115">
        <v>0.38573759000000002</v>
      </c>
      <c r="AF282" s="115">
        <v>4.0664154999999998E-4</v>
      </c>
      <c r="AG282" s="115">
        <v>0.74805224999999997</v>
      </c>
      <c r="AH282" s="115">
        <v>7.3060976000000003E-3</v>
      </c>
      <c r="AI282" s="115">
        <v>1.6544172E-4</v>
      </c>
      <c r="AJ282" s="115">
        <v>1.5663942E-4</v>
      </c>
      <c r="AK282" s="115">
        <v>6.7999152999999999E-6</v>
      </c>
      <c r="AL282" s="115">
        <v>2.7563594000000001E-8</v>
      </c>
      <c r="AM282" s="115">
        <v>2.5253584</v>
      </c>
      <c r="AN282" s="115">
        <v>7.0451946999999999E-4</v>
      </c>
      <c r="AO282" s="115">
        <v>6.2484949999999997E-3</v>
      </c>
      <c r="AP282" s="115">
        <v>8.4220764E-5</v>
      </c>
      <c r="AQ282" s="115">
        <v>0.19636485000000001</v>
      </c>
    </row>
    <row r="283" spans="1:43" x14ac:dyDescent="0.25">
      <c r="A283" t="s">
        <v>5770</v>
      </c>
      <c r="B283" s="115" t="s">
        <v>1127</v>
      </c>
      <c r="C283" s="115">
        <v>5.1568975000000004</v>
      </c>
      <c r="D283" s="115">
        <v>2.7839429999999998</v>
      </c>
      <c r="E283" s="115">
        <v>1.6042205</v>
      </c>
      <c r="F283" s="115">
        <v>0.54216286999999996</v>
      </c>
      <c r="G283" s="115">
        <v>1.5907692E-3</v>
      </c>
      <c r="H283" s="115">
        <v>1.9351984999999999E-2</v>
      </c>
      <c r="I283" s="115">
        <v>7.555488E-3</v>
      </c>
      <c r="J283" s="115">
        <v>1.7023350999999999E-4</v>
      </c>
      <c r="K283" s="115">
        <v>1.7446290999999999E-2</v>
      </c>
      <c r="L283" s="115">
        <v>0.18045633</v>
      </c>
      <c r="M283" s="115">
        <v>0</v>
      </c>
      <c r="N283" s="115">
        <v>0</v>
      </c>
      <c r="O283" s="52">
        <f t="shared" si="69"/>
        <v>20.621799999999997</v>
      </c>
      <c r="P283" s="115">
        <v>46.482824999999998</v>
      </c>
      <c r="Q283" s="115">
        <v>39.220877000000002</v>
      </c>
      <c r="R283" s="115">
        <v>6.1532549999999997</v>
      </c>
      <c r="S283" s="115">
        <v>3.5007046999999998E-4</v>
      </c>
      <c r="T283" s="115">
        <v>0.27055472000000003</v>
      </c>
      <c r="U283" s="115">
        <v>0.11636771999999999</v>
      </c>
      <c r="V283" s="115">
        <v>0.72142021999999995</v>
      </c>
      <c r="W283" s="115">
        <f t="shared" si="82"/>
        <v>2.5099932508032481</v>
      </c>
      <c r="X283" s="122">
        <f t="shared" si="83"/>
        <v>0.76927442241280009</v>
      </c>
      <c r="Y283" s="122">
        <f t="shared" si="84"/>
        <v>1.642440786133448</v>
      </c>
      <c r="Z283" s="122">
        <f t="shared" si="85"/>
        <v>9.8278042257000001E-2</v>
      </c>
      <c r="AA283" s="115">
        <v>0.57148555000000001</v>
      </c>
      <c r="AB283" s="115">
        <v>2.5670252999999999E-5</v>
      </c>
      <c r="AC283" s="115">
        <v>4.8367070999999996E-3</v>
      </c>
      <c r="AD283" s="115">
        <v>2.5905797999999998E-6</v>
      </c>
      <c r="AE283" s="115">
        <v>0.19272048999999999</v>
      </c>
      <c r="AF283" s="115">
        <v>2.0341447999999999E-4</v>
      </c>
      <c r="AG283" s="115">
        <v>0.37373229000000002</v>
      </c>
      <c r="AH283" s="115">
        <v>3.6496865999999998E-3</v>
      </c>
      <c r="AI283" s="115">
        <v>8.2646327000000002E-5</v>
      </c>
      <c r="AJ283" s="115">
        <v>7.8412551999999997E-5</v>
      </c>
      <c r="AK283" s="115">
        <v>3.3988359000000002E-6</v>
      </c>
      <c r="AL283" s="115">
        <v>1.3778548E-8</v>
      </c>
      <c r="AM283" s="115">
        <v>1.2614166</v>
      </c>
      <c r="AN283" s="115">
        <v>3.5229393999999998E-4</v>
      </c>
      <c r="AO283" s="115">
        <v>3.1254440999999998E-3</v>
      </c>
      <c r="AP283" s="115">
        <v>4.2080257E-5</v>
      </c>
      <c r="AQ283" s="115">
        <v>9.8235961999999996E-2</v>
      </c>
    </row>
    <row r="284" spans="1:43" x14ac:dyDescent="0.25">
      <c r="A284" t="s">
        <v>5770</v>
      </c>
      <c r="B284" s="115" t="s">
        <v>1128</v>
      </c>
      <c r="C284" s="115">
        <v>5.6619450000000002</v>
      </c>
      <c r="D284" s="115">
        <v>3.0566289000000002</v>
      </c>
      <c r="E284" s="115">
        <v>1.7613821000000001</v>
      </c>
      <c r="F284" s="115">
        <v>0.59528992000000003</v>
      </c>
      <c r="G284" s="115">
        <v>1.7461849000000001E-3</v>
      </c>
      <c r="H284" s="115">
        <v>2.1243089E-2</v>
      </c>
      <c r="I284" s="115">
        <v>8.2886275999999991E-3</v>
      </c>
      <c r="J284" s="115">
        <v>1.8689999999999999E-4</v>
      </c>
      <c r="K284" s="115">
        <v>1.9155127000000001E-2</v>
      </c>
      <c r="L284" s="115">
        <v>0.19802409000000001</v>
      </c>
      <c r="M284" s="115">
        <v>0</v>
      </c>
      <c r="N284" s="115">
        <v>0</v>
      </c>
      <c r="O284" s="52">
        <f t="shared" si="69"/>
        <v>22.641695555555554</v>
      </c>
      <c r="P284" s="115">
        <v>51.023747</v>
      </c>
      <c r="Q284" s="115">
        <v>43.052311000000003</v>
      </c>
      <c r="R284" s="115">
        <v>6.7544027</v>
      </c>
      <c r="S284" s="115">
        <v>3.8436321000000001E-4</v>
      </c>
      <c r="T284" s="115">
        <v>0.29700563000000002</v>
      </c>
      <c r="U284" s="115">
        <v>0.12773693999999999</v>
      </c>
      <c r="V284" s="115">
        <v>0.79190607999999996</v>
      </c>
      <c r="W284" s="115">
        <f t="shared" si="82"/>
        <v>2.755871587039866</v>
      </c>
      <c r="X284" s="122">
        <f t="shared" si="83"/>
        <v>0.84462352980640021</v>
      </c>
      <c r="Y284" s="122">
        <f t="shared" si="84"/>
        <v>1.8033693058164657</v>
      </c>
      <c r="Z284" s="122">
        <f t="shared" si="85"/>
        <v>0.107878751417</v>
      </c>
      <c r="AA284" s="115">
        <v>0.62746228000000004</v>
      </c>
      <c r="AB284" s="115">
        <v>2.8180085E-5</v>
      </c>
      <c r="AC284" s="115">
        <v>5.3102108000000004E-3</v>
      </c>
      <c r="AD284" s="115">
        <v>2.8397014000000001E-6</v>
      </c>
      <c r="AE284" s="115">
        <v>0.21159673000000001</v>
      </c>
      <c r="AF284" s="115">
        <v>2.2328922000000001E-4</v>
      </c>
      <c r="AG284" s="115">
        <v>0.41033918000000003</v>
      </c>
      <c r="AH284" s="115">
        <v>4.0072679E-3</v>
      </c>
      <c r="AI284" s="115">
        <v>9.0743360000000007E-5</v>
      </c>
      <c r="AJ284" s="115">
        <v>8.6062802999999993E-5</v>
      </c>
      <c r="AK284" s="115">
        <v>3.7314467999999999E-6</v>
      </c>
      <c r="AL284" s="115">
        <v>1.5126666E-8</v>
      </c>
      <c r="AM284" s="115">
        <v>1.3850247</v>
      </c>
      <c r="AN284" s="115">
        <v>3.8674008000000001E-4</v>
      </c>
      <c r="AO284" s="115">
        <v>3.4308651E-3</v>
      </c>
      <c r="AP284" s="115">
        <v>4.6201417000000001E-5</v>
      </c>
      <c r="AQ284" s="115">
        <v>0.10783255</v>
      </c>
    </row>
    <row r="285" spans="1:43" x14ac:dyDescent="0.25">
      <c r="A285" t="s">
        <v>5770</v>
      </c>
      <c r="B285" s="115" t="s">
        <v>1129</v>
      </c>
      <c r="C285" s="115">
        <v>1.4962013999999999</v>
      </c>
      <c r="D285" s="115">
        <v>0.51278968999999996</v>
      </c>
      <c r="E285" s="115">
        <v>0.71564746999999995</v>
      </c>
      <c r="F285" s="115">
        <v>0.18764887999999999</v>
      </c>
      <c r="G285" s="115">
        <v>-7.5784834000000004E-4</v>
      </c>
      <c r="H285" s="115">
        <v>5.6060318999999999E-3</v>
      </c>
      <c r="I285" s="115">
        <v>3.7069351999999998E-3</v>
      </c>
      <c r="J285" s="115">
        <v>7.2097416000000002E-5</v>
      </c>
      <c r="K285" s="115">
        <v>2.8502294999999999E-3</v>
      </c>
      <c r="L285" s="115">
        <v>6.8637888999999994E-2</v>
      </c>
      <c r="M285" s="115">
        <v>0</v>
      </c>
      <c r="N285" s="115">
        <v>0</v>
      </c>
      <c r="O285" s="52">
        <f t="shared" si="69"/>
        <v>3.7984421481481476</v>
      </c>
      <c r="P285" s="115">
        <v>10.808424</v>
      </c>
      <c r="Q285" s="115">
        <v>7.1554871999999996</v>
      </c>
      <c r="R285" s="115">
        <v>3.1572551999999998</v>
      </c>
      <c r="S285" s="115">
        <v>1.9001595E-4</v>
      </c>
      <c r="T285" s="115">
        <v>0.11963043</v>
      </c>
      <c r="U285" s="115">
        <v>6.2750556999999998E-2</v>
      </c>
      <c r="V285" s="115">
        <v>0.31311067999999997</v>
      </c>
      <c r="W285" s="115">
        <f t="shared" si="82"/>
        <v>0.52171524468025321</v>
      </c>
      <c r="X285" s="122">
        <f t="shared" si="83"/>
        <v>0.19242458470330004</v>
      </c>
      <c r="Y285" s="122">
        <f t="shared" si="84"/>
        <v>0.31135960452585326</v>
      </c>
      <c r="Z285" s="122">
        <f t="shared" si="85"/>
        <v>1.7931055451099999E-2</v>
      </c>
      <c r="AA285" s="115">
        <v>0.10526058000000001</v>
      </c>
      <c r="AB285" s="115">
        <v>1.8415366E-5</v>
      </c>
      <c r="AC285" s="115">
        <v>1.2618859E-3</v>
      </c>
      <c r="AD285" s="115">
        <v>1.5895373E-6</v>
      </c>
      <c r="AE285" s="115">
        <v>8.5770888000000003E-2</v>
      </c>
      <c r="AF285" s="115">
        <v>1.112259E-4</v>
      </c>
      <c r="AG285" s="115">
        <v>6.8849968999999997E-2</v>
      </c>
      <c r="AH285" s="115">
        <v>1.6244898000000001E-3</v>
      </c>
      <c r="AI285" s="115">
        <v>5.7504586E-5</v>
      </c>
      <c r="AJ285" s="115">
        <v>3.6766011999999999E-5</v>
      </c>
      <c r="AK285" s="115">
        <v>1.1328225000000001E-6</v>
      </c>
      <c r="AL285" s="115">
        <v>4.8453532999999998E-9</v>
      </c>
      <c r="AM285" s="115">
        <v>0.23946977999999999</v>
      </c>
      <c r="AN285" s="115">
        <v>1.3138576E-4</v>
      </c>
      <c r="AO285" s="115">
        <v>1.1885717000000001E-3</v>
      </c>
      <c r="AP285" s="115">
        <v>8.1814511000000004E-6</v>
      </c>
      <c r="AQ285" s="115">
        <v>1.7922873999999998E-2</v>
      </c>
    </row>
    <row r="286" spans="1:43" x14ac:dyDescent="0.25">
      <c r="A286" t="s">
        <v>5770</v>
      </c>
      <c r="B286" s="115" t="s">
        <v>1130</v>
      </c>
      <c r="C286" s="115">
        <v>1.6013816999999999</v>
      </c>
      <c r="D286" s="115">
        <v>0.54882397999999999</v>
      </c>
      <c r="E286" s="115">
        <v>0.76602654999999997</v>
      </c>
      <c r="F286" s="115">
        <v>0.20086570000000001</v>
      </c>
      <c r="G286" s="115">
        <v>-8.1156261999999996E-4</v>
      </c>
      <c r="H286" s="115">
        <v>5.9971362000000002E-3</v>
      </c>
      <c r="I286" s="115">
        <v>3.9628333999999999E-3</v>
      </c>
      <c r="J286" s="115">
        <v>7.7164849000000004E-5</v>
      </c>
      <c r="K286" s="115">
        <v>3.0504443999999999E-3</v>
      </c>
      <c r="L286" s="115">
        <v>7.3389428000000007E-2</v>
      </c>
      <c r="M286" s="115">
        <v>0</v>
      </c>
      <c r="N286" s="115">
        <v>0</v>
      </c>
      <c r="O286" s="52">
        <f t="shared" si="69"/>
        <v>4.0653628148148142</v>
      </c>
      <c r="P286" s="115">
        <v>11.559652</v>
      </c>
      <c r="Q286" s="115">
        <v>7.6509447000000002</v>
      </c>
      <c r="R286" s="115">
        <v>3.3783289999999999</v>
      </c>
      <c r="S286" s="115">
        <v>2.0339168E-4</v>
      </c>
      <c r="T286" s="115">
        <v>0.12801264000000001</v>
      </c>
      <c r="U286" s="115">
        <v>6.7146075E-2</v>
      </c>
      <c r="V286" s="115">
        <v>0.33501571000000002</v>
      </c>
      <c r="W286" s="115">
        <f t="shared" si="82"/>
        <v>0.55840493512535327</v>
      </c>
      <c r="X286" s="122">
        <f t="shared" si="83"/>
        <v>0.20595410339719999</v>
      </c>
      <c r="Y286" s="122">
        <f t="shared" si="84"/>
        <v>0.33327815870435329</v>
      </c>
      <c r="Z286" s="122">
        <f t="shared" si="85"/>
        <v>1.9172673023799998E-2</v>
      </c>
      <c r="AA286" s="115">
        <v>0.11265735</v>
      </c>
      <c r="AB286" s="115">
        <v>1.9708403000000001E-5</v>
      </c>
      <c r="AC286" s="115">
        <v>1.3504416E-3</v>
      </c>
      <c r="AD286" s="115">
        <v>1.6980942E-6</v>
      </c>
      <c r="AE286" s="115">
        <v>9.1805887000000003E-2</v>
      </c>
      <c r="AF286" s="115">
        <v>1.190183E-4</v>
      </c>
      <c r="AG286" s="115">
        <v>7.3688119999999996E-2</v>
      </c>
      <c r="AH286" s="115">
        <v>1.7388697999999999E-3</v>
      </c>
      <c r="AI286" s="115">
        <v>6.1553769999999998E-5</v>
      </c>
      <c r="AJ286" s="115">
        <v>3.9331537000000002E-5</v>
      </c>
      <c r="AK286" s="115">
        <v>1.2122922000000001E-6</v>
      </c>
      <c r="AL286" s="115">
        <v>5.1851532999999998E-9</v>
      </c>
      <c r="AM286" s="115">
        <v>0.25633679999999998</v>
      </c>
      <c r="AN286" s="115">
        <v>1.4058551999999999E-4</v>
      </c>
      <c r="AO286" s="115">
        <v>1.2716806000000001E-3</v>
      </c>
      <c r="AP286" s="115">
        <v>8.7560237999999996E-6</v>
      </c>
      <c r="AQ286" s="115">
        <v>1.9163916999999999E-2</v>
      </c>
    </row>
    <row r="287" spans="1:43" x14ac:dyDescent="0.25">
      <c r="A287" t="s">
        <v>5770</v>
      </c>
      <c r="B287" s="115" t="s">
        <v>1131</v>
      </c>
      <c r="C287" s="115">
        <v>5.1425858</v>
      </c>
      <c r="D287" s="115">
        <v>2.7762158000000001</v>
      </c>
      <c r="E287" s="115">
        <v>1.5997669999999999</v>
      </c>
      <c r="F287" s="115">
        <v>0.54065739999999995</v>
      </c>
      <c r="G287" s="115">
        <v>1.5863652E-3</v>
      </c>
      <c r="H287" s="115">
        <v>1.9298395999999999E-2</v>
      </c>
      <c r="I287" s="115">
        <v>7.5347128999999997E-3</v>
      </c>
      <c r="J287" s="115">
        <v>1.6976122999999999E-4</v>
      </c>
      <c r="K287" s="115">
        <v>1.7397867000000001E-2</v>
      </c>
      <c r="L287" s="115">
        <v>0.17995850999999999</v>
      </c>
      <c r="M287" s="115">
        <v>0</v>
      </c>
      <c r="N287" s="115">
        <v>0</v>
      </c>
      <c r="O287" s="52">
        <f t="shared" si="69"/>
        <v>20.56456148148148</v>
      </c>
      <c r="P287" s="115">
        <v>46.354148000000002</v>
      </c>
      <c r="Q287" s="115">
        <v>39.112304999999999</v>
      </c>
      <c r="R287" s="115">
        <v>6.1362201000000001</v>
      </c>
      <c r="S287" s="115">
        <v>3.4909870999999998E-4</v>
      </c>
      <c r="T287" s="115">
        <v>0.26980517999999998</v>
      </c>
      <c r="U287" s="115">
        <v>0.11604555</v>
      </c>
      <c r="V287" s="115">
        <v>0.71942284000000001</v>
      </c>
      <c r="W287" s="115">
        <f t="shared" si="82"/>
        <v>2.5030257543412455</v>
      </c>
      <c r="X287" s="122">
        <f t="shared" si="83"/>
        <v>0.76713924324130001</v>
      </c>
      <c r="Y287" s="122">
        <f t="shared" si="84"/>
        <v>1.637880526625946</v>
      </c>
      <c r="Z287" s="122">
        <f t="shared" si="85"/>
        <v>9.8005984473999996E-2</v>
      </c>
      <c r="AA287" s="115">
        <v>0.56989933000000004</v>
      </c>
      <c r="AB287" s="115">
        <v>2.5599130999999998E-5</v>
      </c>
      <c r="AC287" s="115">
        <v>4.8232893000000002E-3</v>
      </c>
      <c r="AD287" s="115">
        <v>2.5835202999999999E-6</v>
      </c>
      <c r="AE287" s="115">
        <v>0.19218558999999999</v>
      </c>
      <c r="AF287" s="115">
        <v>2.0285128999999999E-4</v>
      </c>
      <c r="AG287" s="115">
        <v>0.37269495000000002</v>
      </c>
      <c r="AH287" s="115">
        <v>3.6395537E-3</v>
      </c>
      <c r="AI287" s="115">
        <v>8.2416879999999999E-5</v>
      </c>
      <c r="AJ287" s="115">
        <v>7.8195764999999999E-5</v>
      </c>
      <c r="AK287" s="115">
        <v>3.3894106E-6</v>
      </c>
      <c r="AL287" s="115">
        <v>1.3740346E-8</v>
      </c>
      <c r="AM287" s="115">
        <v>1.2579138999999999</v>
      </c>
      <c r="AN287" s="115">
        <v>3.5131783000000001E-4</v>
      </c>
      <c r="AO287" s="115">
        <v>3.1167893000000001E-3</v>
      </c>
      <c r="AP287" s="115">
        <v>4.1963474000000001E-5</v>
      </c>
      <c r="AQ287" s="115">
        <v>9.7964020999999998E-2</v>
      </c>
    </row>
    <row r="288" spans="1:43" x14ac:dyDescent="0.25">
      <c r="A288" t="s">
        <v>5770</v>
      </c>
      <c r="B288" s="115" t="s">
        <v>1132</v>
      </c>
      <c r="C288" s="115">
        <v>5.1004209999999999</v>
      </c>
      <c r="D288" s="115">
        <v>2.7534500999999998</v>
      </c>
      <c r="E288" s="115">
        <v>1.586646</v>
      </c>
      <c r="F288" s="115">
        <v>0.53622197999999999</v>
      </c>
      <c r="G288" s="115">
        <v>1.57339E-3</v>
      </c>
      <c r="H288" s="115">
        <v>1.9140513000000001E-2</v>
      </c>
      <c r="I288" s="115">
        <v>7.4735052999999997E-3</v>
      </c>
      <c r="J288" s="115">
        <v>1.683698E-4</v>
      </c>
      <c r="K288" s="115">
        <v>1.7255202000000001E-2</v>
      </c>
      <c r="L288" s="115">
        <v>0.17849182999999999</v>
      </c>
      <c r="M288" s="115">
        <v>0</v>
      </c>
      <c r="N288" s="115">
        <v>0</v>
      </c>
      <c r="O288" s="52">
        <f t="shared" si="69"/>
        <v>20.395926666666664</v>
      </c>
      <c r="P288" s="115">
        <v>45.97504</v>
      </c>
      <c r="Q288" s="115">
        <v>38.792430000000003</v>
      </c>
      <c r="R288" s="115">
        <v>6.0860320999999997</v>
      </c>
      <c r="S288" s="115">
        <v>3.4623572000000002E-4</v>
      </c>
      <c r="T288" s="115">
        <v>0.26759686999999999</v>
      </c>
      <c r="U288" s="115">
        <v>0.11509637</v>
      </c>
      <c r="V288" s="115">
        <v>0.71353820000000001</v>
      </c>
      <c r="W288" s="115">
        <f t="shared" si="82"/>
        <v>2.4824980899885949</v>
      </c>
      <c r="X288" s="122">
        <f t="shared" si="83"/>
        <v>0.7608485722249001</v>
      </c>
      <c r="Y288" s="122">
        <f t="shared" si="84"/>
        <v>1.6244450663516949</v>
      </c>
      <c r="Z288" s="122">
        <f t="shared" si="85"/>
        <v>9.7204451412000001E-2</v>
      </c>
      <c r="AA288" s="115">
        <v>0.56522600000000001</v>
      </c>
      <c r="AB288" s="115">
        <v>2.5389592999999999E-5</v>
      </c>
      <c r="AC288" s="115">
        <v>4.7837579000000003E-3</v>
      </c>
      <c r="AD288" s="115">
        <v>2.5627218999999999E-6</v>
      </c>
      <c r="AE288" s="115">
        <v>0.19060967000000001</v>
      </c>
      <c r="AF288" s="115">
        <v>2.0119201000000001E-4</v>
      </c>
      <c r="AG288" s="115">
        <v>0.36963876000000001</v>
      </c>
      <c r="AH288" s="115">
        <v>3.6097004000000001E-3</v>
      </c>
      <c r="AI288" s="115">
        <v>8.1740882999999995E-5</v>
      </c>
      <c r="AJ288" s="115">
        <v>7.7557068999999998E-5</v>
      </c>
      <c r="AK288" s="115">
        <v>3.3616419000000001E-6</v>
      </c>
      <c r="AL288" s="115">
        <v>1.3627795000000001E-8</v>
      </c>
      <c r="AM288" s="115">
        <v>1.2475942</v>
      </c>
      <c r="AN288" s="115">
        <v>3.4844203000000001E-4</v>
      </c>
      <c r="AO288" s="115">
        <v>3.0912906999999998E-3</v>
      </c>
      <c r="AP288" s="115">
        <v>4.1619412000000003E-5</v>
      </c>
      <c r="AQ288" s="115">
        <v>9.7162832000000005E-2</v>
      </c>
    </row>
    <row r="289" spans="1:43" x14ac:dyDescent="0.25">
      <c r="A289" t="s">
        <v>5770</v>
      </c>
      <c r="B289" s="115" t="s">
        <v>1133</v>
      </c>
      <c r="C289" s="115">
        <v>9.7662835999999995</v>
      </c>
      <c r="D289" s="115">
        <v>5.2726486000000001</v>
      </c>
      <c r="E289" s="115">
        <v>3.0385781000000001</v>
      </c>
      <c r="F289" s="115">
        <v>1.0270341999999999</v>
      </c>
      <c r="G289" s="115">
        <v>3.0091915000000002E-3</v>
      </c>
      <c r="H289" s="115">
        <v>3.6611407999999998E-2</v>
      </c>
      <c r="I289" s="115">
        <v>1.4246587999999999E-2</v>
      </c>
      <c r="J289" s="115">
        <v>3.2234248999999998E-4</v>
      </c>
      <c r="K289" s="115">
        <v>3.3042218999999998E-2</v>
      </c>
      <c r="L289" s="115">
        <v>0.34079091</v>
      </c>
      <c r="M289" s="115">
        <v>0</v>
      </c>
      <c r="N289" s="115">
        <v>0</v>
      </c>
      <c r="O289" s="52">
        <f t="shared" si="69"/>
        <v>39.056656296296296</v>
      </c>
      <c r="P289" s="115">
        <v>87.926176999999996</v>
      </c>
      <c r="Q289" s="115">
        <v>74.188987999999995</v>
      </c>
      <c r="R289" s="115">
        <v>11.639713</v>
      </c>
      <c r="S289" s="115">
        <v>6.6304790999999999E-4</v>
      </c>
      <c r="T289" s="115">
        <v>0.51196264000000002</v>
      </c>
      <c r="U289" s="115">
        <v>0.22013045000000001</v>
      </c>
      <c r="V289" s="115">
        <v>1.3647193</v>
      </c>
      <c r="W289" s="115">
        <f t="shared" si="82"/>
        <v>4.754035805338936</v>
      </c>
      <c r="X289" s="122">
        <f t="shared" si="83"/>
        <v>1.4569585896117001</v>
      </c>
      <c r="Y289" s="122">
        <f t="shared" si="84"/>
        <v>3.1111770131282355</v>
      </c>
      <c r="Z289" s="122">
        <f t="shared" si="85"/>
        <v>0.185900202599</v>
      </c>
      <c r="AA289" s="115">
        <v>1.082365</v>
      </c>
      <c r="AB289" s="115">
        <v>4.8576589000000002E-5</v>
      </c>
      <c r="AC289" s="115">
        <v>9.1582047999999999E-3</v>
      </c>
      <c r="AD289" s="115">
        <v>4.8642226999999997E-6</v>
      </c>
      <c r="AE289" s="115">
        <v>0.36499714</v>
      </c>
      <c r="AF289" s="115">
        <v>3.8480399999999998E-4</v>
      </c>
      <c r="AG289" s="115">
        <v>0.70783008999999997</v>
      </c>
      <c r="AH289" s="115">
        <v>6.9132016999999997E-3</v>
      </c>
      <c r="AI289" s="115">
        <v>1.5654501999999999E-4</v>
      </c>
      <c r="AJ289" s="115">
        <v>1.4823363000000001E-4</v>
      </c>
      <c r="AK289" s="115">
        <v>6.4344558999999997E-6</v>
      </c>
      <c r="AL289" s="115">
        <v>2.6082335999999999E-8</v>
      </c>
      <c r="AM289" s="115">
        <v>2.3895428999999999</v>
      </c>
      <c r="AN289" s="115">
        <v>6.6667143999999995E-4</v>
      </c>
      <c r="AO289" s="115">
        <v>5.9129107999999998E-3</v>
      </c>
      <c r="AP289" s="115">
        <v>7.9692599000000001E-5</v>
      </c>
      <c r="AQ289" s="115">
        <v>0.18582050999999999</v>
      </c>
    </row>
    <row r="290" spans="1:43" x14ac:dyDescent="0.25">
      <c r="A290" t="s">
        <v>5770</v>
      </c>
      <c r="B290" s="115" t="s">
        <v>1134</v>
      </c>
      <c r="C290" s="115">
        <v>9.1285523000000008</v>
      </c>
      <c r="D290" s="115">
        <v>4.9283239999999999</v>
      </c>
      <c r="E290" s="115">
        <v>2.8401277</v>
      </c>
      <c r="F290" s="115">
        <v>0.95994988000000003</v>
      </c>
      <c r="G290" s="115">
        <v>2.8129458000000001E-3</v>
      </c>
      <c r="H290" s="115">
        <v>3.4223482E-2</v>
      </c>
      <c r="I290" s="115">
        <v>1.3320841E-2</v>
      </c>
      <c r="J290" s="115">
        <v>3.0129746999999998E-4</v>
      </c>
      <c r="K290" s="115">
        <v>3.0884445999999999E-2</v>
      </c>
      <c r="L290" s="115">
        <v>0.31860782999999998</v>
      </c>
      <c r="M290" s="115">
        <v>0</v>
      </c>
      <c r="N290" s="115">
        <v>0</v>
      </c>
      <c r="O290" s="52">
        <f t="shared" si="69"/>
        <v>36.506103703703701</v>
      </c>
      <c r="P290" s="115">
        <v>82.192284999999998</v>
      </c>
      <c r="Q290" s="115">
        <v>69.350977999999998</v>
      </c>
      <c r="R290" s="115">
        <v>10.880635</v>
      </c>
      <c r="S290" s="115">
        <v>6.1974594000000004E-4</v>
      </c>
      <c r="T290" s="115">
        <v>0.47856265999999997</v>
      </c>
      <c r="U290" s="115">
        <v>0.20577435999999999</v>
      </c>
      <c r="V290" s="115">
        <v>1.2757156999999999</v>
      </c>
      <c r="W290" s="115">
        <f t="shared" si="82"/>
        <v>4.4435614863769457</v>
      </c>
      <c r="X290" s="122">
        <f t="shared" si="83"/>
        <v>1.3618140892069996</v>
      </c>
      <c r="Y290" s="122">
        <f t="shared" si="84"/>
        <v>2.9079701484229461</v>
      </c>
      <c r="Z290" s="122">
        <f t="shared" si="85"/>
        <v>0.17377724874700001</v>
      </c>
      <c r="AA290" s="115">
        <v>1.0116822999999999</v>
      </c>
      <c r="AB290" s="115">
        <v>4.5407383999999998E-5</v>
      </c>
      <c r="AC290" s="115">
        <v>8.5603043E-3</v>
      </c>
      <c r="AD290" s="115">
        <v>4.5496529999999996E-6</v>
      </c>
      <c r="AE290" s="115">
        <v>0.34116182</v>
      </c>
      <c r="AF290" s="115">
        <v>3.5970787000000001E-4</v>
      </c>
      <c r="AG290" s="115">
        <v>0.66160600999999997</v>
      </c>
      <c r="AH290" s="115">
        <v>6.4616784000000003E-3</v>
      </c>
      <c r="AI290" s="115">
        <v>1.4632078E-4</v>
      </c>
      <c r="AJ290" s="115">
        <v>1.3857354E-4</v>
      </c>
      <c r="AK290" s="115">
        <v>6.0144629000000003E-6</v>
      </c>
      <c r="AL290" s="115">
        <v>2.4380045999999999E-8</v>
      </c>
      <c r="AM290" s="115">
        <v>2.2334611</v>
      </c>
      <c r="AN290" s="115">
        <v>6.2317576000000001E-4</v>
      </c>
      <c r="AO290" s="115">
        <v>5.5272511E-3</v>
      </c>
      <c r="AP290" s="115">
        <v>7.4488747000000006E-5</v>
      </c>
      <c r="AQ290" s="115">
        <v>0.17370276000000001</v>
      </c>
    </row>
    <row r="291" spans="1:43" x14ac:dyDescent="0.25">
      <c r="A291" t="s">
        <v>5770</v>
      </c>
      <c r="B291" s="115" t="s">
        <v>1135</v>
      </c>
      <c r="C291" s="115">
        <v>15.655564999999999</v>
      </c>
      <c r="D291" s="115">
        <v>8.4523971000000007</v>
      </c>
      <c r="E291" s="115">
        <v>4.8712160000000004</v>
      </c>
      <c r="F291" s="115">
        <v>1.6465406</v>
      </c>
      <c r="G291" s="115">
        <v>4.8214694000000002E-3</v>
      </c>
      <c r="H291" s="115">
        <v>5.8663284000000003E-2</v>
      </c>
      <c r="I291" s="115">
        <v>2.2795616000000001E-2</v>
      </c>
      <c r="J291" s="115">
        <v>5.1668782000000003E-4</v>
      </c>
      <c r="K291" s="115">
        <v>5.2968693999999997E-2</v>
      </c>
      <c r="L291" s="115">
        <v>0.54564584000000005</v>
      </c>
      <c r="M291" s="115">
        <v>0</v>
      </c>
      <c r="N291" s="115">
        <v>0</v>
      </c>
      <c r="O291" s="52">
        <f t="shared" si="69"/>
        <v>62.610348888888886</v>
      </c>
      <c r="P291" s="115">
        <v>140.87717000000001</v>
      </c>
      <c r="Q291" s="115">
        <v>118.86675</v>
      </c>
      <c r="R291" s="115">
        <v>18.649605000000001</v>
      </c>
      <c r="S291" s="115">
        <v>1.0629303E-3</v>
      </c>
      <c r="T291" s="115">
        <v>0.82040267</v>
      </c>
      <c r="U291" s="115">
        <v>0.35270512999999998</v>
      </c>
      <c r="V291" s="115">
        <v>2.1866441999999999</v>
      </c>
      <c r="W291" s="115">
        <f t="shared" si="82"/>
        <v>7.6211851942283371</v>
      </c>
      <c r="X291" s="122">
        <f t="shared" si="83"/>
        <v>2.3355930627948003</v>
      </c>
      <c r="Y291" s="122">
        <f t="shared" si="84"/>
        <v>4.9877395826135373</v>
      </c>
      <c r="Z291" s="122">
        <f t="shared" si="85"/>
        <v>0.29785254882000001</v>
      </c>
      <c r="AA291" s="115">
        <v>1.7351011000000001</v>
      </c>
      <c r="AB291" s="115">
        <v>7.7843363000000006E-5</v>
      </c>
      <c r="AC291" s="115">
        <v>1.4679660000000001E-2</v>
      </c>
      <c r="AD291" s="115">
        <v>7.7691918E-6</v>
      </c>
      <c r="AE291" s="115">
        <v>0.58511013000000001</v>
      </c>
      <c r="AF291" s="115">
        <v>6.1656023999999995E-4</v>
      </c>
      <c r="AG291" s="115">
        <v>1.1346974000000001</v>
      </c>
      <c r="AH291" s="115">
        <v>1.1082902E-2</v>
      </c>
      <c r="AI291" s="115">
        <v>2.5096329000000002E-4</v>
      </c>
      <c r="AJ291" s="115">
        <v>2.3744204000000001E-4</v>
      </c>
      <c r="AK291" s="115">
        <v>1.0312981000000001E-5</v>
      </c>
      <c r="AL291" s="115">
        <v>4.1802537000000002E-8</v>
      </c>
      <c r="AM291" s="115">
        <v>3.8309177999999999</v>
      </c>
      <c r="AN291" s="115">
        <v>1.0683426000000001E-3</v>
      </c>
      <c r="AO291" s="115">
        <v>9.4743779000000007E-3</v>
      </c>
      <c r="AP291" s="115">
        <v>1.2774881999999999E-4</v>
      </c>
      <c r="AQ291" s="115">
        <v>0.29772480000000001</v>
      </c>
    </row>
    <row r="292" spans="1:43" x14ac:dyDescent="0.25">
      <c r="A292" t="s">
        <v>5770</v>
      </c>
      <c r="B292" s="115" t="s">
        <v>1136</v>
      </c>
      <c r="C292" s="115">
        <v>9.7442235000000004</v>
      </c>
      <c r="D292" s="115">
        <v>5.2607378999999996</v>
      </c>
      <c r="E292" s="115">
        <v>3.0317134000000001</v>
      </c>
      <c r="F292" s="115">
        <v>1.0247136999999999</v>
      </c>
      <c r="G292" s="115">
        <v>3.0024030999999999E-3</v>
      </c>
      <c r="H292" s="115">
        <v>3.6528805999999997E-2</v>
      </c>
      <c r="I292" s="115">
        <v>1.4214565E-2</v>
      </c>
      <c r="J292" s="115">
        <v>3.2161450999999998E-4</v>
      </c>
      <c r="K292" s="115">
        <v>3.2967577999999997E-2</v>
      </c>
      <c r="L292" s="115">
        <v>0.34002356</v>
      </c>
      <c r="M292" s="115">
        <v>0</v>
      </c>
      <c r="N292" s="115">
        <v>0</v>
      </c>
      <c r="O292" s="52">
        <f t="shared" si="69"/>
        <v>38.96842888888888</v>
      </c>
      <c r="P292" s="115">
        <v>87.727833000000004</v>
      </c>
      <c r="Q292" s="115">
        <v>74.021634000000006</v>
      </c>
      <c r="R292" s="115">
        <v>11.613455</v>
      </c>
      <c r="S292" s="115">
        <v>6.6155003E-4</v>
      </c>
      <c r="T292" s="115">
        <v>0.51080727999999997</v>
      </c>
      <c r="U292" s="115">
        <v>0.21963384999999999</v>
      </c>
      <c r="V292" s="115">
        <v>1.3616405</v>
      </c>
      <c r="W292" s="115">
        <f t="shared" si="82"/>
        <v>4.7432959579032508</v>
      </c>
      <c r="X292" s="122">
        <f t="shared" si="83"/>
        <v>1.4536673186922</v>
      </c>
      <c r="Y292" s="122">
        <f t="shared" si="84"/>
        <v>3.1041477866210512</v>
      </c>
      <c r="Z292" s="122">
        <f t="shared" si="85"/>
        <v>0.18548085258999999</v>
      </c>
      <c r="AA292" s="115">
        <v>1.0799198999999999</v>
      </c>
      <c r="AB292" s="115">
        <v>4.8466961000000002E-5</v>
      </c>
      <c r="AC292" s="115">
        <v>9.1375225000000001E-3</v>
      </c>
      <c r="AD292" s="115">
        <v>4.8533412000000001E-6</v>
      </c>
      <c r="AE292" s="115">
        <v>0.36417263999999999</v>
      </c>
      <c r="AF292" s="115">
        <v>3.8393588999999998E-4</v>
      </c>
      <c r="AG292" s="115">
        <v>0.70623113000000004</v>
      </c>
      <c r="AH292" s="115">
        <v>6.8975827999999996E-3</v>
      </c>
      <c r="AI292" s="115">
        <v>1.5619135000000001E-4</v>
      </c>
      <c r="AJ292" s="115">
        <v>1.4789946999999999E-4</v>
      </c>
      <c r="AK292" s="115">
        <v>6.4199276000000003E-6</v>
      </c>
      <c r="AL292" s="115">
        <v>2.6023450999999999E-8</v>
      </c>
      <c r="AM292" s="115">
        <v>2.3841437999999999</v>
      </c>
      <c r="AN292" s="115">
        <v>6.6516684999999999E-4</v>
      </c>
      <c r="AO292" s="115">
        <v>5.8995701999999999E-3</v>
      </c>
      <c r="AP292" s="115">
        <v>7.9512589999999994E-5</v>
      </c>
      <c r="AQ292" s="115">
        <v>0.18540134</v>
      </c>
    </row>
    <row r="293" spans="1:43" x14ac:dyDescent="0.25">
      <c r="A293" t="s">
        <v>5770</v>
      </c>
      <c r="B293" s="115" t="s">
        <v>378</v>
      </c>
      <c r="C293" s="115">
        <v>0.84183454999999996</v>
      </c>
      <c r="D293" s="115">
        <v>0.37996920000000001</v>
      </c>
      <c r="E293" s="115">
        <v>0.36365556999999998</v>
      </c>
      <c r="F293" s="115">
        <v>4.0141814999999997E-2</v>
      </c>
      <c r="G293" s="115">
        <v>-6.1119623999999996E-4</v>
      </c>
      <c r="H293" s="115">
        <v>7.3716184999999997E-3</v>
      </c>
      <c r="I293" s="115">
        <v>2.824132E-3</v>
      </c>
      <c r="J293" s="115">
        <v>6.3094902999999999E-5</v>
      </c>
      <c r="K293" s="115">
        <v>3.1284982E-3</v>
      </c>
      <c r="L293" s="115">
        <v>4.5291824000000001E-2</v>
      </c>
      <c r="M293" s="115">
        <v>0</v>
      </c>
      <c r="N293" s="115">
        <v>0</v>
      </c>
      <c r="O293" s="52">
        <f t="shared" si="69"/>
        <v>2.8145866666666666</v>
      </c>
      <c r="P293" s="115">
        <v>22.989753</v>
      </c>
      <c r="Q293" s="115">
        <v>16.206648999999999</v>
      </c>
      <c r="R293" s="115">
        <v>5.8121615000000002</v>
      </c>
      <c r="S293" s="115">
        <v>2.0485773999999999E-4</v>
      </c>
      <c r="T293" s="115">
        <v>0.20083265</v>
      </c>
      <c r="U293" s="115">
        <v>0.10832275</v>
      </c>
      <c r="V293" s="115">
        <v>0.66158216999999997</v>
      </c>
      <c r="W293" s="115">
        <f t="shared" si="82"/>
        <v>0.27281410666896344</v>
      </c>
      <c r="X293" s="122">
        <f t="shared" si="83"/>
        <v>0.12609583647100003</v>
      </c>
      <c r="Y293" s="122">
        <f t="shared" si="84"/>
        <v>0.1061307394029634</v>
      </c>
      <c r="Z293" s="122">
        <f t="shared" si="85"/>
        <v>4.0587530795E-2</v>
      </c>
      <c r="AA293" s="115">
        <v>7.8001086999999997E-2</v>
      </c>
      <c r="AB293" s="115">
        <v>6.2936484000000004E-6</v>
      </c>
      <c r="AC293" s="115">
        <v>1.3521377E-3</v>
      </c>
      <c r="AD293" s="115">
        <v>2.9537025999999999E-6</v>
      </c>
      <c r="AE293" s="115">
        <v>4.6547003000000003E-2</v>
      </c>
      <c r="AF293" s="115">
        <v>1.8636141999999999E-4</v>
      </c>
      <c r="AG293" s="115">
        <v>5.1032677999999998E-2</v>
      </c>
      <c r="AH293" s="115">
        <v>7.9800648000000001E-4</v>
      </c>
      <c r="AI293" s="115">
        <v>3.0002383999999999E-5</v>
      </c>
      <c r="AJ293" s="115">
        <v>2.8545002000000001E-5</v>
      </c>
      <c r="AK293" s="115">
        <v>1.1302802999999999E-6</v>
      </c>
      <c r="AL293" s="115">
        <v>4.5166634000000002E-9</v>
      </c>
      <c r="AM293" s="115">
        <v>5.3127889999999997E-2</v>
      </c>
      <c r="AN293" s="115">
        <v>1.5840993999999999E-4</v>
      </c>
      <c r="AO293" s="115">
        <v>9.5407279999999998E-4</v>
      </c>
      <c r="AP293" s="115">
        <v>9.0837950000000007E-6</v>
      </c>
      <c r="AQ293" s="115">
        <v>4.0578446999999997E-2</v>
      </c>
    </row>
    <row r="294" spans="1:43" x14ac:dyDescent="0.25">
      <c r="A294" t="s">
        <v>5770</v>
      </c>
      <c r="B294" s="115" t="s">
        <v>379</v>
      </c>
      <c r="C294" s="115">
        <v>0.86654220000000004</v>
      </c>
      <c r="D294" s="115">
        <v>0.39870106</v>
      </c>
      <c r="E294" s="115">
        <v>0.36833469000000002</v>
      </c>
      <c r="F294" s="115">
        <v>4.0157472999999999E-2</v>
      </c>
      <c r="G294" s="115">
        <v>-5.8396049999999997E-4</v>
      </c>
      <c r="H294" s="115">
        <v>8.2655431999999994E-3</v>
      </c>
      <c r="I294" s="115">
        <v>2.9481062999999999E-3</v>
      </c>
      <c r="J294" s="115">
        <v>6.6863572000000005E-5</v>
      </c>
      <c r="K294" s="115">
        <v>3.3605957999999999E-3</v>
      </c>
      <c r="L294" s="115">
        <v>4.5291824000000001E-2</v>
      </c>
      <c r="M294" s="115">
        <v>0</v>
      </c>
      <c r="N294" s="115">
        <v>0</v>
      </c>
      <c r="O294" s="52">
        <f t="shared" si="69"/>
        <v>2.953341185185185</v>
      </c>
      <c r="P294" s="115">
        <v>25.971664000000001</v>
      </c>
      <c r="Q294" s="115">
        <v>17.893844999999999</v>
      </c>
      <c r="R294" s="115">
        <v>6.9235489000000001</v>
      </c>
      <c r="S294" s="115">
        <v>2.0552491E-4</v>
      </c>
      <c r="T294" s="115">
        <v>0.23796100000000001</v>
      </c>
      <c r="U294" s="115">
        <v>0.12920607000000001</v>
      </c>
      <c r="V294" s="115">
        <v>0.78689787</v>
      </c>
      <c r="W294" s="115">
        <f t="shared" si="82"/>
        <v>0.2846037178666847</v>
      </c>
      <c r="X294" s="122">
        <f t="shared" si="83"/>
        <v>0.13101757503</v>
      </c>
      <c r="Y294" s="122">
        <f t="shared" si="84"/>
        <v>0.1087717294308847</v>
      </c>
      <c r="Z294" s="122">
        <f t="shared" si="85"/>
        <v>4.4814413405799995E-2</v>
      </c>
      <c r="AA294" s="115">
        <v>8.1847102000000005E-2</v>
      </c>
      <c r="AB294" s="115">
        <v>6.6294732E-6</v>
      </c>
      <c r="AC294" s="115">
        <v>1.4680907E-3</v>
      </c>
      <c r="AD294" s="115">
        <v>3.1775267999999999E-6</v>
      </c>
      <c r="AE294" s="115">
        <v>4.7470687999999997E-2</v>
      </c>
      <c r="AF294" s="115">
        <v>2.2188732999999999E-4</v>
      </c>
      <c r="AG294" s="115">
        <v>5.3549908E-2</v>
      </c>
      <c r="AH294" s="115">
        <v>8.0567520000000001E-4</v>
      </c>
      <c r="AI294" s="115">
        <v>3.008194E-5</v>
      </c>
      <c r="AJ294" s="115">
        <v>3.1602932000000003E-5</v>
      </c>
      <c r="AK294" s="115">
        <v>1.21062E-6</v>
      </c>
      <c r="AL294" s="115">
        <v>4.8388847E-9</v>
      </c>
      <c r="AM294" s="115">
        <v>5.3173876000000002E-2</v>
      </c>
      <c r="AN294" s="115">
        <v>1.7865740000000001E-4</v>
      </c>
      <c r="AO294" s="115">
        <v>1.0007124999999999E-3</v>
      </c>
      <c r="AP294" s="115">
        <v>9.9024058000000001E-6</v>
      </c>
      <c r="AQ294" s="115">
        <v>4.4804510999999998E-2</v>
      </c>
    </row>
    <row r="295" spans="1:43" x14ac:dyDescent="0.25">
      <c r="A295" t="s">
        <v>5770</v>
      </c>
      <c r="B295" s="115" t="s">
        <v>380</v>
      </c>
      <c r="C295" s="115">
        <v>0.94744112999999996</v>
      </c>
      <c r="D295" s="115">
        <v>0.41412798000000001</v>
      </c>
      <c r="E295" s="115">
        <v>0.40023409999999998</v>
      </c>
      <c r="F295" s="115">
        <v>6.3883770000000006E-2</v>
      </c>
      <c r="G295" s="115">
        <v>-7.8772059000000003E-4</v>
      </c>
      <c r="H295" s="115">
        <v>5.3736371000000002E-3</v>
      </c>
      <c r="I295" s="115">
        <v>2.7754708000000002E-3</v>
      </c>
      <c r="J295" s="115">
        <v>4.561719E-5</v>
      </c>
      <c r="K295" s="115">
        <v>2.3998314E-3</v>
      </c>
      <c r="L295" s="115">
        <v>5.9388443999999999E-2</v>
      </c>
      <c r="M295" s="115">
        <v>0</v>
      </c>
      <c r="N295" s="115">
        <v>0</v>
      </c>
      <c r="O295" s="52">
        <f t="shared" si="69"/>
        <v>3.0676146666666666</v>
      </c>
      <c r="P295" s="115">
        <v>17.249884000000002</v>
      </c>
      <c r="Q295" s="115">
        <v>13.58996</v>
      </c>
      <c r="R295" s="115">
        <v>3.1339169999999998</v>
      </c>
      <c r="S295" s="115">
        <v>1.6187503000000001E-4</v>
      </c>
      <c r="T295" s="115">
        <v>0.10823217</v>
      </c>
      <c r="U295" s="115">
        <v>5.6997966999999997E-2</v>
      </c>
      <c r="V295" s="115">
        <v>0.36061536</v>
      </c>
      <c r="W295" s="115">
        <f t="shared" si="82"/>
        <v>0.43125331742447143</v>
      </c>
      <c r="X295" s="122">
        <f t="shared" si="83"/>
        <v>0.13621874051329999</v>
      </c>
      <c r="Y295" s="122">
        <f t="shared" si="84"/>
        <v>0.26101715196007141</v>
      </c>
      <c r="Z295" s="122">
        <f t="shared" si="85"/>
        <v>3.4017424951100002E-2</v>
      </c>
      <c r="AA295" s="115">
        <v>8.5013153999999994E-2</v>
      </c>
      <c r="AB295" s="115">
        <v>7.1153526999999996E-6</v>
      </c>
      <c r="AC295" s="115">
        <v>1.0553654000000001E-3</v>
      </c>
      <c r="AD295" s="115">
        <v>2.6332606000000001E-6</v>
      </c>
      <c r="AE295" s="115">
        <v>5.0039785000000003E-2</v>
      </c>
      <c r="AF295" s="115">
        <v>1.006875E-4</v>
      </c>
      <c r="AG295" s="115">
        <v>5.5610536000000002E-2</v>
      </c>
      <c r="AH295" s="115">
        <v>8.8642433000000001E-4</v>
      </c>
      <c r="AI295" s="115">
        <v>4.8845411000000002E-5</v>
      </c>
      <c r="AJ295" s="115">
        <v>3.073845E-5</v>
      </c>
      <c r="AK295" s="115">
        <v>9.5639552999999995E-7</v>
      </c>
      <c r="AL295" s="115">
        <v>4.1335414000000002E-9</v>
      </c>
      <c r="AM295" s="115">
        <v>0.20328715999999999</v>
      </c>
      <c r="AN295" s="115">
        <v>1.1597644000000001E-4</v>
      </c>
      <c r="AO295" s="115">
        <v>1.0365108000000001E-3</v>
      </c>
      <c r="AP295" s="115">
        <v>6.8049511000000001E-6</v>
      </c>
      <c r="AQ295" s="115">
        <v>3.4010619999999998E-2</v>
      </c>
    </row>
    <row r="296" spans="1:43" x14ac:dyDescent="0.25">
      <c r="A296" t="s">
        <v>5770</v>
      </c>
      <c r="B296" s="115" t="s">
        <v>381</v>
      </c>
      <c r="C296" s="115">
        <v>0.94614052999999998</v>
      </c>
      <c r="D296" s="115">
        <v>0.41355937999999998</v>
      </c>
      <c r="E296" s="115">
        <v>0.39968353000000001</v>
      </c>
      <c r="F296" s="115">
        <v>6.3795807999999996E-2</v>
      </c>
      <c r="G296" s="115">
        <v>-7.8662936000000003E-4</v>
      </c>
      <c r="H296" s="115">
        <v>5.3663112000000004E-3</v>
      </c>
      <c r="I296" s="115">
        <v>2.7717507000000001E-3</v>
      </c>
      <c r="J296" s="115">
        <v>4.5554586000000001E-5</v>
      </c>
      <c r="K296" s="115">
        <v>2.3965375E-3</v>
      </c>
      <c r="L296" s="115">
        <v>5.930829E-2</v>
      </c>
      <c r="M296" s="115">
        <v>0</v>
      </c>
      <c r="N296" s="115">
        <v>0</v>
      </c>
      <c r="O296" s="52">
        <f t="shared" si="69"/>
        <v>3.0634028148148142</v>
      </c>
      <c r="P296" s="115">
        <v>17.226327999999999</v>
      </c>
      <c r="Q296" s="115">
        <v>13.571414000000001</v>
      </c>
      <c r="R296" s="115">
        <v>3.1296271999999998</v>
      </c>
      <c r="S296" s="115">
        <v>1.6165229000000001E-4</v>
      </c>
      <c r="T296" s="115">
        <v>0.10808399</v>
      </c>
      <c r="U296" s="115">
        <v>5.6919958E-2</v>
      </c>
      <c r="V296" s="115">
        <v>0.36012170999999998</v>
      </c>
      <c r="W296" s="115">
        <f t="shared" si="82"/>
        <v>0.43066061496194857</v>
      </c>
      <c r="X296" s="122">
        <f t="shared" si="83"/>
        <v>0.13603163960530001</v>
      </c>
      <c r="Y296" s="122">
        <f t="shared" si="84"/>
        <v>0.26065797374274857</v>
      </c>
      <c r="Z296" s="122">
        <f t="shared" si="85"/>
        <v>3.3971001613899994E-2</v>
      </c>
      <c r="AA296" s="115">
        <v>8.4896430999999994E-2</v>
      </c>
      <c r="AB296" s="115">
        <v>7.1056341999999998E-6</v>
      </c>
      <c r="AC296" s="115">
        <v>1.0539186E-3</v>
      </c>
      <c r="AD296" s="115">
        <v>2.6297011000000002E-6</v>
      </c>
      <c r="AE296" s="115">
        <v>4.9971004999999999E-2</v>
      </c>
      <c r="AF296" s="115">
        <v>1.0054967E-4</v>
      </c>
      <c r="AG296" s="115">
        <v>5.5534182000000001E-2</v>
      </c>
      <c r="AH296" s="115">
        <v>8.8520454999999997E-4</v>
      </c>
      <c r="AI296" s="115">
        <v>4.8778174999999998E-5</v>
      </c>
      <c r="AJ296" s="115">
        <v>3.0696595E-5</v>
      </c>
      <c r="AK296" s="115">
        <v>9.5508486999999993E-7</v>
      </c>
      <c r="AL296" s="115">
        <v>4.1278786E-9</v>
      </c>
      <c r="AM296" s="115">
        <v>0.20300724000000001</v>
      </c>
      <c r="AN296" s="115">
        <v>1.1581780999999999E-4</v>
      </c>
      <c r="AO296" s="115">
        <v>1.0350953999999999E-3</v>
      </c>
      <c r="AP296" s="115">
        <v>6.7956138999999998E-6</v>
      </c>
      <c r="AQ296" s="115">
        <v>3.3964205999999997E-2</v>
      </c>
    </row>
    <row r="297" spans="1:43" x14ac:dyDescent="0.25">
      <c r="A297" t="s">
        <v>5770</v>
      </c>
      <c r="B297" s="115" t="s">
        <v>382</v>
      </c>
      <c r="C297" s="115">
        <v>0.95243434000000005</v>
      </c>
      <c r="D297" s="115">
        <v>0.41631091999999997</v>
      </c>
      <c r="E297" s="115">
        <v>0.40234784000000001</v>
      </c>
      <c r="F297" s="115">
        <v>6.4221468000000004E-2</v>
      </c>
      <c r="G297" s="115">
        <v>-7.9190996999999996E-4</v>
      </c>
      <c r="H297" s="115">
        <v>5.4017624000000002E-3</v>
      </c>
      <c r="I297" s="115">
        <v>2.7897528999999998E-3</v>
      </c>
      <c r="J297" s="115">
        <v>4.5857533999999999E-5</v>
      </c>
      <c r="K297" s="115">
        <v>2.4124773000000002E-3</v>
      </c>
      <c r="L297" s="115">
        <v>5.9696168000000001E-2</v>
      </c>
      <c r="M297" s="115">
        <v>0</v>
      </c>
      <c r="N297" s="115">
        <v>0</v>
      </c>
      <c r="O297" s="52">
        <f t="shared" si="69"/>
        <v>3.0837845925925924</v>
      </c>
      <c r="P297" s="115">
        <v>17.340319000000001</v>
      </c>
      <c r="Q297" s="115">
        <v>13.661161</v>
      </c>
      <c r="R297" s="115">
        <v>3.1503860000000001</v>
      </c>
      <c r="S297" s="115">
        <v>1.6273015999999999E-4</v>
      </c>
      <c r="T297" s="115">
        <v>0.10880103000000001</v>
      </c>
      <c r="U297" s="115">
        <v>5.7297457000000003E-2</v>
      </c>
      <c r="V297" s="115">
        <v>0.36251053999999999</v>
      </c>
      <c r="W297" s="115">
        <f t="shared" si="82"/>
        <v>0.43352879069994177</v>
      </c>
      <c r="X297" s="122">
        <f t="shared" si="83"/>
        <v>0.13693705431910003</v>
      </c>
      <c r="Y297" s="122">
        <f t="shared" si="84"/>
        <v>0.26239608358264171</v>
      </c>
      <c r="Z297" s="122">
        <f t="shared" si="85"/>
        <v>3.4195652798199999E-2</v>
      </c>
      <c r="AA297" s="115">
        <v>8.5461273000000004E-2</v>
      </c>
      <c r="AB297" s="115">
        <v>7.1526634000000004E-6</v>
      </c>
      <c r="AC297" s="115">
        <v>1.0609201E-3</v>
      </c>
      <c r="AD297" s="115">
        <v>2.6469257000000001E-6</v>
      </c>
      <c r="AE297" s="115">
        <v>5.0303845E-2</v>
      </c>
      <c r="AF297" s="115">
        <v>1.0121663E-4</v>
      </c>
      <c r="AG297" s="115">
        <v>5.5903667999999997E-2</v>
      </c>
      <c r="AH297" s="115">
        <v>8.9110725999999997E-4</v>
      </c>
      <c r="AI297" s="115">
        <v>4.9103542000000003E-5</v>
      </c>
      <c r="AJ297" s="115">
        <v>3.0899138000000001E-5</v>
      </c>
      <c r="AK297" s="115">
        <v>9.6142735999999995E-7</v>
      </c>
      <c r="AL297" s="115">
        <v>4.1552817000000003E-9</v>
      </c>
      <c r="AM297" s="115">
        <v>0.20436181</v>
      </c>
      <c r="AN297" s="115">
        <v>1.1658546E-4</v>
      </c>
      <c r="AO297" s="115">
        <v>1.0419445999999999E-3</v>
      </c>
      <c r="AP297" s="115">
        <v>6.8407982E-6</v>
      </c>
      <c r="AQ297" s="115">
        <v>3.4188811999999999E-2</v>
      </c>
    </row>
    <row r="298" spans="1:43" x14ac:dyDescent="0.25">
      <c r="A298" t="s">
        <v>5770</v>
      </c>
      <c r="B298" s="115" t="s">
        <v>383</v>
      </c>
      <c r="C298" s="115">
        <v>0.94792414000000003</v>
      </c>
      <c r="D298" s="115">
        <v>0.41433913999999999</v>
      </c>
      <c r="E298" s="115">
        <v>0.40043856999999999</v>
      </c>
      <c r="F298" s="115">
        <v>6.3916435999999993E-2</v>
      </c>
      <c r="G298" s="115">
        <v>-7.8812583000000002E-4</v>
      </c>
      <c r="H298" s="115">
        <v>5.3763576999999998E-3</v>
      </c>
      <c r="I298" s="115">
        <v>2.7768523999999999E-3</v>
      </c>
      <c r="J298" s="115">
        <v>4.5640438999999998E-5</v>
      </c>
      <c r="K298" s="115">
        <v>2.4010545999999999E-3</v>
      </c>
      <c r="L298" s="115">
        <v>5.9418210999999999E-2</v>
      </c>
      <c r="M298" s="115">
        <v>0</v>
      </c>
      <c r="N298" s="115">
        <v>0</v>
      </c>
      <c r="O298" s="52">
        <f t="shared" si="69"/>
        <v>3.0691788148148147</v>
      </c>
      <c r="P298" s="115">
        <v>17.258631999999999</v>
      </c>
      <c r="Q298" s="115">
        <v>13.596847</v>
      </c>
      <c r="R298" s="115">
        <v>3.1355100999999999</v>
      </c>
      <c r="S298" s="115">
        <v>1.6195774999999999E-4</v>
      </c>
      <c r="T298" s="115">
        <v>0.10828719000000001</v>
      </c>
      <c r="U298" s="115">
        <v>5.7026937999999999E-2</v>
      </c>
      <c r="V298" s="115">
        <v>0.36079867999999998</v>
      </c>
      <c r="W298" s="115">
        <f t="shared" si="82"/>
        <v>0.43147342580581433</v>
      </c>
      <c r="X298" s="122">
        <f t="shared" si="83"/>
        <v>0.13628822492420001</v>
      </c>
      <c r="Y298" s="122">
        <f t="shared" si="84"/>
        <v>0.26115053546291433</v>
      </c>
      <c r="Z298" s="122">
        <f t="shared" si="85"/>
        <v>3.4034665418700004E-2</v>
      </c>
      <c r="AA298" s="115">
        <v>8.5056502000000006E-2</v>
      </c>
      <c r="AB298" s="115">
        <v>7.1189618000000003E-6</v>
      </c>
      <c r="AC298" s="115">
        <v>1.0559027000000001E-3</v>
      </c>
      <c r="AD298" s="115">
        <v>2.6345823999999998E-6</v>
      </c>
      <c r="AE298" s="115">
        <v>5.0065327999999999E-2</v>
      </c>
      <c r="AF298" s="115">
        <v>1.0073868E-4</v>
      </c>
      <c r="AG298" s="115">
        <v>5.5638891000000003E-2</v>
      </c>
      <c r="AH298" s="115">
        <v>8.8687732000000002E-4</v>
      </c>
      <c r="AI298" s="115">
        <v>4.8870381E-5</v>
      </c>
      <c r="AJ298" s="115">
        <v>3.0753994000000001E-5</v>
      </c>
      <c r="AK298" s="115">
        <v>9.5688226999999995E-7</v>
      </c>
      <c r="AL298" s="115">
        <v>4.1356442999999997E-9</v>
      </c>
      <c r="AM298" s="115">
        <v>0.20339111000000001</v>
      </c>
      <c r="AN298" s="115">
        <v>1.1603534999999999E-4</v>
      </c>
      <c r="AO298" s="115">
        <v>1.0370364E-3</v>
      </c>
      <c r="AP298" s="115">
        <v>6.8084187000000004E-6</v>
      </c>
      <c r="AQ298" s="115">
        <v>3.4027857000000002E-2</v>
      </c>
    </row>
    <row r="299" spans="1:43" x14ac:dyDescent="0.25">
      <c r="A299" t="s">
        <v>5770</v>
      </c>
      <c r="B299" s="115" t="s">
        <v>384</v>
      </c>
      <c r="C299" s="115">
        <v>0.93590726000000002</v>
      </c>
      <c r="D299" s="115">
        <v>0.40908557000000001</v>
      </c>
      <c r="E299" s="115">
        <v>0.39535155999999999</v>
      </c>
      <c r="F299" s="115">
        <v>6.3103715000000005E-2</v>
      </c>
      <c r="G299" s="115">
        <v>-7.7804348E-4</v>
      </c>
      <c r="H299" s="115">
        <v>5.3086699999999997E-3</v>
      </c>
      <c r="I299" s="115">
        <v>2.7424806E-3</v>
      </c>
      <c r="J299" s="115">
        <v>4.5062014000000002E-5</v>
      </c>
      <c r="K299" s="115">
        <v>2.3706205000000001E-3</v>
      </c>
      <c r="L299" s="115">
        <v>5.8677625999999997E-2</v>
      </c>
      <c r="M299" s="115">
        <v>0</v>
      </c>
      <c r="N299" s="115">
        <v>0</v>
      </c>
      <c r="O299" s="52">
        <f t="shared" si="69"/>
        <v>3.0302634814814815</v>
      </c>
      <c r="P299" s="115">
        <v>17.040987999999999</v>
      </c>
      <c r="Q299" s="115">
        <v>13.425490999999999</v>
      </c>
      <c r="R299" s="115">
        <v>3.0958749000000001</v>
      </c>
      <c r="S299" s="115">
        <v>1.5989973999999999E-4</v>
      </c>
      <c r="T299" s="115">
        <v>0.10691815</v>
      </c>
      <c r="U299" s="115">
        <v>5.6306172000000002E-2</v>
      </c>
      <c r="V299" s="115">
        <v>0.35623764000000002</v>
      </c>
      <c r="W299" s="115">
        <f t="shared" si="82"/>
        <v>0.42599714815344303</v>
      </c>
      <c r="X299" s="122">
        <f t="shared" si="83"/>
        <v>0.13455949669430001</v>
      </c>
      <c r="Y299" s="122">
        <f t="shared" si="84"/>
        <v>0.25783191631174301</v>
      </c>
      <c r="Z299" s="122">
        <f t="shared" si="85"/>
        <v>3.36057351474E-2</v>
      </c>
      <c r="AA299" s="115">
        <v>8.3978037000000005E-2</v>
      </c>
      <c r="AB299" s="115">
        <v>7.0291681000000003E-6</v>
      </c>
      <c r="AC299" s="115">
        <v>1.0425345999999999E-3</v>
      </c>
      <c r="AD299" s="115">
        <v>2.6016952E-6</v>
      </c>
      <c r="AE299" s="115">
        <v>4.9429829000000002E-2</v>
      </c>
      <c r="AF299" s="115">
        <v>9.9465230999999996E-5</v>
      </c>
      <c r="AG299" s="115">
        <v>5.4933425000000001E-2</v>
      </c>
      <c r="AH299" s="115">
        <v>8.7560717000000001E-4</v>
      </c>
      <c r="AI299" s="115">
        <v>4.8249152000000001E-5</v>
      </c>
      <c r="AJ299" s="115">
        <v>3.0367273999999999E-5</v>
      </c>
      <c r="AK299" s="115">
        <v>9.4477242000000005E-7</v>
      </c>
      <c r="AL299" s="115">
        <v>4.0833229999999996E-9</v>
      </c>
      <c r="AM299" s="115">
        <v>0.20080479000000001</v>
      </c>
      <c r="AN299" s="115">
        <v>1.1456966E-4</v>
      </c>
      <c r="AO299" s="115">
        <v>1.0239591999999999E-3</v>
      </c>
      <c r="AP299" s="115">
        <v>6.7221474000000004E-6</v>
      </c>
      <c r="AQ299" s="115">
        <v>3.3599012999999997E-2</v>
      </c>
    </row>
    <row r="300" spans="1:43" x14ac:dyDescent="0.25">
      <c r="A300" t="s">
        <v>5770</v>
      </c>
      <c r="B300" s="115" t="s">
        <v>385</v>
      </c>
      <c r="C300" s="115">
        <v>0.94744112999999996</v>
      </c>
      <c r="D300" s="115">
        <v>0.41412798000000001</v>
      </c>
      <c r="E300" s="115">
        <v>0.40023409999999998</v>
      </c>
      <c r="F300" s="115">
        <v>6.3883770000000006E-2</v>
      </c>
      <c r="G300" s="115">
        <v>-7.8772059000000003E-4</v>
      </c>
      <c r="H300" s="115">
        <v>5.3736371000000002E-3</v>
      </c>
      <c r="I300" s="115">
        <v>2.7754708000000002E-3</v>
      </c>
      <c r="J300" s="115">
        <v>4.561719E-5</v>
      </c>
      <c r="K300" s="115">
        <v>2.3998314E-3</v>
      </c>
      <c r="L300" s="115">
        <v>5.9388443999999999E-2</v>
      </c>
      <c r="M300" s="115">
        <v>0</v>
      </c>
      <c r="N300" s="115">
        <v>0</v>
      </c>
      <c r="O300" s="52">
        <f t="shared" si="69"/>
        <v>3.0676146666666666</v>
      </c>
      <c r="P300" s="115">
        <v>17.249884000000002</v>
      </c>
      <c r="Q300" s="115">
        <v>13.58996</v>
      </c>
      <c r="R300" s="115">
        <v>3.1339169999999998</v>
      </c>
      <c r="S300" s="115">
        <v>1.6187503000000001E-4</v>
      </c>
      <c r="T300" s="115">
        <v>0.10823217</v>
      </c>
      <c r="U300" s="115">
        <v>5.6997966999999997E-2</v>
      </c>
      <c r="V300" s="115">
        <v>0.36061536</v>
      </c>
      <c r="W300" s="115">
        <f t="shared" si="82"/>
        <v>0.43125331742447143</v>
      </c>
      <c r="X300" s="122">
        <f t="shared" si="83"/>
        <v>0.13621874051329999</v>
      </c>
      <c r="Y300" s="122">
        <f t="shared" si="84"/>
        <v>0.26101715196007141</v>
      </c>
      <c r="Z300" s="122">
        <f t="shared" si="85"/>
        <v>3.4017424951100002E-2</v>
      </c>
      <c r="AA300" s="115">
        <v>8.5013153999999994E-2</v>
      </c>
      <c r="AB300" s="115">
        <v>7.1153526999999996E-6</v>
      </c>
      <c r="AC300" s="115">
        <v>1.0553654000000001E-3</v>
      </c>
      <c r="AD300" s="115">
        <v>2.6332606000000001E-6</v>
      </c>
      <c r="AE300" s="115">
        <v>5.0039785000000003E-2</v>
      </c>
      <c r="AF300" s="115">
        <v>1.006875E-4</v>
      </c>
      <c r="AG300" s="115">
        <v>5.5610536000000002E-2</v>
      </c>
      <c r="AH300" s="115">
        <v>8.8642433000000001E-4</v>
      </c>
      <c r="AI300" s="115">
        <v>4.8845411000000002E-5</v>
      </c>
      <c r="AJ300" s="115">
        <v>3.073845E-5</v>
      </c>
      <c r="AK300" s="115">
        <v>9.5639552999999995E-7</v>
      </c>
      <c r="AL300" s="115">
        <v>4.1335414000000002E-9</v>
      </c>
      <c r="AM300" s="115">
        <v>0.20328715999999999</v>
      </c>
      <c r="AN300" s="115">
        <v>1.1597644000000001E-4</v>
      </c>
      <c r="AO300" s="115">
        <v>1.0365108000000001E-3</v>
      </c>
      <c r="AP300" s="115">
        <v>6.8049511000000001E-6</v>
      </c>
      <c r="AQ300" s="115">
        <v>3.4010619999999998E-2</v>
      </c>
    </row>
    <row r="301" spans="1:43" x14ac:dyDescent="0.25">
      <c r="A301" s="1" t="s">
        <v>1192</v>
      </c>
      <c r="V301" s="50"/>
    </row>
    <row r="302" spans="1:43" x14ac:dyDescent="0.25">
      <c r="A302" t="s">
        <v>5770</v>
      </c>
      <c r="B302" s="115" t="s">
        <v>386</v>
      </c>
      <c r="C302" s="115">
        <v>3.4162980000000003E-2</v>
      </c>
      <c r="D302" s="115">
        <v>1.7366344999999998E-2</v>
      </c>
      <c r="E302" s="115">
        <v>7.5356162000000003E-3</v>
      </c>
      <c r="F302" s="115">
        <v>4.0923727000000002E-3</v>
      </c>
      <c r="G302" s="115">
        <v>2.8972555000000001E-5</v>
      </c>
      <c r="H302" s="115">
        <v>4.2438808E-4</v>
      </c>
      <c r="I302" s="115">
        <v>2.4846973999999999E-4</v>
      </c>
      <c r="J302" s="115">
        <v>2.9309519E-6</v>
      </c>
      <c r="K302" s="115">
        <v>3.2675023E-4</v>
      </c>
      <c r="L302" s="115">
        <v>4.1371343000000003E-3</v>
      </c>
      <c r="M302" s="115">
        <v>0</v>
      </c>
      <c r="N302" s="115">
        <v>0</v>
      </c>
      <c r="O302" s="52">
        <f t="shared" si="69"/>
        <v>0.12863959259259258</v>
      </c>
      <c r="P302" s="115">
        <v>1.1213390000000001</v>
      </c>
      <c r="Q302" s="115">
        <v>0.97038964000000005</v>
      </c>
      <c r="R302" s="115">
        <v>0.12748703</v>
      </c>
      <c r="S302" s="115">
        <v>1.6422394000000001E-5</v>
      </c>
      <c r="T302" s="115">
        <v>5.3992637000000003E-3</v>
      </c>
      <c r="U302" s="115">
        <v>2.3110336999999999E-3</v>
      </c>
      <c r="V302" s="115">
        <v>1.5735562000000002E-2</v>
      </c>
      <c r="W302" s="115">
        <f>SUM(X302:Z302)</f>
        <v>2.2737738620314259E-2</v>
      </c>
      <c r="X302" s="122">
        <f>SUM(AA302:AF302)</f>
        <v>4.7327540939400004E-3</v>
      </c>
      <c r="Y302" s="122">
        <f>SUM(AG302:AO302)</f>
        <v>1.557451316281426E-2</v>
      </c>
      <c r="Z302" s="122">
        <f>SUM(AP302:AQ302)</f>
        <v>2.4304713635599998E-3</v>
      </c>
      <c r="AA302" s="115">
        <v>3.5649686000000002E-3</v>
      </c>
      <c r="AB302" s="115">
        <v>3.9277485000000001E-7</v>
      </c>
      <c r="AC302" s="115">
        <v>9.9982802999999996E-5</v>
      </c>
      <c r="AD302" s="115">
        <v>1.1959939E-7</v>
      </c>
      <c r="AE302" s="115">
        <v>1.0632827000000001E-3</v>
      </c>
      <c r="AF302" s="115">
        <v>4.0076167000000004E-6</v>
      </c>
      <c r="AG302" s="115">
        <v>2.3323364000000001E-3</v>
      </c>
      <c r="AH302" s="115">
        <v>1.6181235999999999E-5</v>
      </c>
      <c r="AI302" s="115">
        <v>2.8201159E-6</v>
      </c>
      <c r="AJ302" s="115">
        <v>1.7691193000000001E-6</v>
      </c>
      <c r="AK302" s="115">
        <v>7.3107572999999995E-8</v>
      </c>
      <c r="AL302" s="115">
        <v>3.0524126E-10</v>
      </c>
      <c r="AM302" s="115">
        <v>1.3138248E-2</v>
      </c>
      <c r="AN302" s="115">
        <v>7.4565898000000002E-6</v>
      </c>
      <c r="AO302" s="115">
        <v>7.5628288999999999E-5</v>
      </c>
      <c r="AP302" s="115">
        <v>7.8176356000000003E-7</v>
      </c>
      <c r="AQ302" s="115">
        <v>2.4296895999999998E-3</v>
      </c>
    </row>
    <row r="303" spans="1:43" x14ac:dyDescent="0.25">
      <c r="A303" t="s">
        <v>5770</v>
      </c>
      <c r="B303" s="115" t="s">
        <v>387</v>
      </c>
      <c r="C303" s="115">
        <v>0.74736380000000002</v>
      </c>
      <c r="D303" s="115">
        <v>0.33306679</v>
      </c>
      <c r="E303" s="115">
        <v>0.18905008000000001</v>
      </c>
      <c r="F303" s="115">
        <v>0.13307129000000001</v>
      </c>
      <c r="G303" s="115">
        <v>1.0005551999999999E-2</v>
      </c>
      <c r="H303" s="115">
        <v>6.6658969999999996E-3</v>
      </c>
      <c r="I303" s="115">
        <v>3.7636804999999999E-3</v>
      </c>
      <c r="J303" s="115">
        <v>5.8913335E-5</v>
      </c>
      <c r="K303" s="115">
        <v>7.2435395E-3</v>
      </c>
      <c r="L303" s="115">
        <v>6.4438059000000006E-2</v>
      </c>
      <c r="M303" s="115">
        <v>0</v>
      </c>
      <c r="N303" s="115">
        <v>0</v>
      </c>
      <c r="O303" s="52">
        <f t="shared" si="69"/>
        <v>2.4671614074074073</v>
      </c>
      <c r="P303" s="115">
        <v>19.640225999999998</v>
      </c>
      <c r="Q303" s="115">
        <v>18.048293999999999</v>
      </c>
      <c r="R303" s="115">
        <v>1.3086837</v>
      </c>
      <c r="S303" s="115">
        <v>3.8145345000000001E-4</v>
      </c>
      <c r="T303" s="115">
        <v>7.2777270000000005E-2</v>
      </c>
      <c r="U303" s="115">
        <v>2.3581723999999998E-2</v>
      </c>
      <c r="V303" s="115">
        <v>0.18650727</v>
      </c>
      <c r="W303" s="115">
        <f>SUM(X303:Z303)</f>
        <v>0.6270951566381231</v>
      </c>
      <c r="X303" s="122">
        <f>SUM(AA303:AF303)</f>
        <v>9.3912807643999993E-2</v>
      </c>
      <c r="Y303" s="122">
        <f>SUM(AG303:AO303)</f>
        <v>0.48796412136412309</v>
      </c>
      <c r="Z303" s="122">
        <f>SUM(AP303:AQ303)</f>
        <v>4.5218227630000003E-2</v>
      </c>
      <c r="AA303" s="115">
        <v>6.8370585999999997E-2</v>
      </c>
      <c r="AB303" s="115">
        <v>-1.6326304999999999E-6</v>
      </c>
      <c r="AC303" s="115">
        <v>2.0047876999999999E-3</v>
      </c>
      <c r="AD303" s="115">
        <v>1.7283185E-6</v>
      </c>
      <c r="AE303" s="115">
        <v>2.3497476999999999E-2</v>
      </c>
      <c r="AF303" s="115">
        <v>3.9861255999999997E-5</v>
      </c>
      <c r="AG303" s="115">
        <v>4.4728571000000002E-2</v>
      </c>
      <c r="AH303" s="115">
        <v>4.3442443E-4</v>
      </c>
      <c r="AI303" s="115">
        <v>6.0049790000000002E-5</v>
      </c>
      <c r="AJ303" s="115">
        <v>3.6623896000000003E-5</v>
      </c>
      <c r="AK303" s="115">
        <v>6.7852693000000001E-7</v>
      </c>
      <c r="AL303" s="115">
        <v>6.1611931000000001E-9</v>
      </c>
      <c r="AM303" s="115">
        <v>0.44087997000000001</v>
      </c>
      <c r="AN303" s="115">
        <v>1.4289466000000001E-4</v>
      </c>
      <c r="AO303" s="115">
        <v>1.6809029000000001E-3</v>
      </c>
      <c r="AP303" s="115">
        <v>1.6123630000000001E-5</v>
      </c>
      <c r="AQ303" s="115">
        <v>4.5202104E-2</v>
      </c>
    </row>
    <row r="304" spans="1:43" x14ac:dyDescent="0.25">
      <c r="A304" t="s">
        <v>5770</v>
      </c>
      <c r="B304" s="115" t="s">
        <v>388</v>
      </c>
      <c r="C304" s="115">
        <v>9.1817658999999996E-2</v>
      </c>
      <c r="D304" s="115">
        <v>6.2708156000000001E-2</v>
      </c>
      <c r="E304" s="115">
        <v>1.0420692E-2</v>
      </c>
      <c r="F304" s="115">
        <v>-5.9032247999999997E-3</v>
      </c>
      <c r="G304" s="115">
        <v>2.0117269000000001E-4</v>
      </c>
      <c r="H304" s="115">
        <v>5.876303E-4</v>
      </c>
      <c r="I304" s="115">
        <v>1.1438240999999999E-3</v>
      </c>
      <c r="J304" s="115">
        <v>4.1782975000000001E-5</v>
      </c>
      <c r="K304" s="115">
        <v>1.1812153000000001E-3</v>
      </c>
      <c r="L304" s="115">
        <v>2.1436410999999999E-2</v>
      </c>
      <c r="M304" s="115">
        <v>0</v>
      </c>
      <c r="N304" s="115">
        <v>0</v>
      </c>
      <c r="O304" s="52">
        <f t="shared" si="69"/>
        <v>0.46450485925925922</v>
      </c>
      <c r="P304" s="115">
        <v>9.4326302999999996</v>
      </c>
      <c r="Q304" s="115">
        <v>9.1637094999999995</v>
      </c>
      <c r="R304" s="115">
        <v>0.21801458000000001</v>
      </c>
      <c r="S304" s="115">
        <v>8.5328534000000001E-5</v>
      </c>
      <c r="T304" s="115">
        <v>1.2444505E-2</v>
      </c>
      <c r="U304" s="115">
        <v>4.2268091000000002E-3</v>
      </c>
      <c r="V304" s="115">
        <v>3.4149578999999999E-2</v>
      </c>
      <c r="W304" s="115">
        <f>SUM(X304:Z304)</f>
        <v>6.6218292004039697E-2</v>
      </c>
      <c r="X304" s="122">
        <f>SUM(AA304:AF304)</f>
        <v>1.5048491034880001E-2</v>
      </c>
      <c r="Y304" s="122">
        <f>SUM(AG304:AO304)</f>
        <v>2.8170080066659699E-2</v>
      </c>
      <c r="Z304" s="122">
        <f>SUM(AP304:AQ304)</f>
        <v>2.29997209025E-2</v>
      </c>
      <c r="AA304" s="115">
        <v>1.2876831E-2</v>
      </c>
      <c r="AB304" s="115">
        <v>1.6023014000000001E-6</v>
      </c>
      <c r="AC304" s="115">
        <v>3.4978624E-4</v>
      </c>
      <c r="AD304" s="115">
        <v>3.0623277999999998E-7</v>
      </c>
      <c r="AE304" s="115">
        <v>1.8129737000000001E-3</v>
      </c>
      <c r="AF304" s="115">
        <v>6.9915607000000003E-6</v>
      </c>
      <c r="AG304" s="115">
        <v>8.4288338000000004E-3</v>
      </c>
      <c r="AH304" s="115">
        <v>2.0970947000000001E-5</v>
      </c>
      <c r="AI304" s="115">
        <v>1.0241297E-5</v>
      </c>
      <c r="AJ304" s="115">
        <v>8.4810421000000005E-6</v>
      </c>
      <c r="AK304" s="115">
        <v>2.7273059E-7</v>
      </c>
      <c r="AL304" s="115">
        <v>1.3119697000000001E-9</v>
      </c>
      <c r="AM304" s="115">
        <v>1.9156198999999999E-2</v>
      </c>
      <c r="AN304" s="115">
        <v>3.2311977999999998E-5</v>
      </c>
      <c r="AO304" s="115">
        <v>5.1276795999999998E-4</v>
      </c>
      <c r="AP304" s="115">
        <v>2.9259025E-6</v>
      </c>
      <c r="AQ304" s="115">
        <v>2.2996795E-2</v>
      </c>
    </row>
    <row r="306" spans="1:43" x14ac:dyDescent="0.25">
      <c r="A306" s="1" t="s">
        <v>1193</v>
      </c>
    </row>
    <row r="307" spans="1:43" x14ac:dyDescent="0.25">
      <c r="A307" t="s">
        <v>5770</v>
      </c>
      <c r="B307" s="115" t="s">
        <v>389</v>
      </c>
      <c r="C307" s="115">
        <v>-1.8964506999999999</v>
      </c>
      <c r="D307" s="115">
        <v>-0.46049993</v>
      </c>
      <c r="E307" s="115">
        <v>-1.109064</v>
      </c>
      <c r="F307" s="115">
        <v>-0.43017143000000002</v>
      </c>
      <c r="G307" s="115">
        <v>1.422031E-3</v>
      </c>
      <c r="H307" s="115">
        <v>3.5400216999999998E-2</v>
      </c>
      <c r="I307" s="115">
        <v>2.916382E-2</v>
      </c>
      <c r="J307" s="115">
        <v>2.0954861E-4</v>
      </c>
      <c r="K307" s="115">
        <v>3.7088990000000002E-2</v>
      </c>
      <c r="L307" s="115">
        <v>0</v>
      </c>
      <c r="M307" s="115">
        <v>0</v>
      </c>
      <c r="N307" s="115">
        <v>0</v>
      </c>
      <c r="O307" s="52">
        <f t="shared" ref="O307:O360" si="86">D307/0.135</f>
        <v>-3.4111105925925922</v>
      </c>
      <c r="P307" s="115">
        <v>47.263598000000002</v>
      </c>
      <c r="Q307" s="115">
        <v>42.628827999999999</v>
      </c>
      <c r="R307" s="115">
        <v>3.6961412</v>
      </c>
      <c r="S307" s="115">
        <v>4.9949310999999998E-3</v>
      </c>
      <c r="T307" s="115">
        <v>0.29779815999999998</v>
      </c>
      <c r="U307" s="115">
        <v>6.1293097999999997E-2</v>
      </c>
      <c r="V307" s="115">
        <v>0.57454254999999999</v>
      </c>
      <c r="W307" s="115">
        <f>SUM(X307:Z307)</f>
        <v>-0.14583423598771</v>
      </c>
      <c r="X307" s="122">
        <f>SUM(AA307:AF307)</f>
        <v>-0.1977810889528</v>
      </c>
      <c r="Y307" s="122">
        <f>SUM(AG307:AO307)</f>
        <v>-5.500675896890999E-2</v>
      </c>
      <c r="Z307" s="122">
        <f>SUM(AP307:AQ307)</f>
        <v>0.10695361193400001</v>
      </c>
      <c r="AA307" s="115">
        <v>-9.4481799000000005E-2</v>
      </c>
      <c r="AB307" s="115">
        <v>1.4422533999999999E-5</v>
      </c>
      <c r="AC307" s="115">
        <v>1.0852565E-2</v>
      </c>
      <c r="AD307" s="115">
        <v>4.8421431999999998E-6</v>
      </c>
      <c r="AE307" s="115">
        <v>-0.11428348000000001</v>
      </c>
      <c r="AF307" s="115">
        <v>1.1236037E-4</v>
      </c>
      <c r="AG307" s="115">
        <v>-6.1756124000000003E-2</v>
      </c>
      <c r="AH307" s="115">
        <v>-2.5998069E-3</v>
      </c>
      <c r="AI307" s="115">
        <v>4.4178701999999999E-4</v>
      </c>
      <c r="AJ307" s="115">
        <v>5.9337915000000001E-5</v>
      </c>
      <c r="AK307" s="115">
        <v>7.8871747999999997E-6</v>
      </c>
      <c r="AL307" s="115">
        <v>3.303129E-8</v>
      </c>
      <c r="AM307" s="115">
        <v>1.0595420999999999E-3</v>
      </c>
      <c r="AN307" s="115">
        <v>6.2661599000000002E-4</v>
      </c>
      <c r="AO307" s="115">
        <v>7.1539686999999999E-3</v>
      </c>
      <c r="AP307" s="115">
        <v>8.5791934000000001E-5</v>
      </c>
      <c r="AQ307" s="115">
        <v>0.10686782</v>
      </c>
    </row>
    <row r="308" spans="1:43" x14ac:dyDescent="0.25">
      <c r="A308" s="1" t="s">
        <v>1194</v>
      </c>
    </row>
    <row r="309" spans="1:43" x14ac:dyDescent="0.25">
      <c r="A309" t="s">
        <v>5770</v>
      </c>
      <c r="B309" s="115" t="s">
        <v>390</v>
      </c>
      <c r="C309" s="115">
        <v>0.69600687000000006</v>
      </c>
      <c r="D309" s="115">
        <v>0.34386419000000001</v>
      </c>
      <c r="E309" s="115">
        <v>0.18091061</v>
      </c>
      <c r="F309" s="115">
        <v>6.4458483999999996E-2</v>
      </c>
      <c r="G309" s="115">
        <v>5.0285011999999995E-4</v>
      </c>
      <c r="H309" s="115">
        <v>7.1429744E-3</v>
      </c>
      <c r="I309" s="115">
        <v>3.8456152999999998E-3</v>
      </c>
      <c r="J309" s="115">
        <v>5.2982329999999998E-5</v>
      </c>
      <c r="K309" s="115">
        <v>6.6568992999999996E-3</v>
      </c>
      <c r="L309" s="115">
        <v>8.8572266999999996E-2</v>
      </c>
      <c r="M309" s="115">
        <v>0</v>
      </c>
      <c r="N309" s="115">
        <v>0</v>
      </c>
      <c r="O309" s="52">
        <f>D309/0.135</f>
        <v>2.547142148148148</v>
      </c>
      <c r="P309" s="115">
        <v>18.942105999999999</v>
      </c>
      <c r="Q309" s="115">
        <v>17.279430999999999</v>
      </c>
      <c r="R309" s="115">
        <v>1.3844867000000001</v>
      </c>
      <c r="S309" s="115">
        <v>3.1675505000000002E-4</v>
      </c>
      <c r="T309" s="115">
        <v>7.0868949000000001E-2</v>
      </c>
      <c r="U309" s="115">
        <v>2.4667996000000001E-2</v>
      </c>
      <c r="V309" s="115">
        <v>0.18233468</v>
      </c>
      <c r="W309" s="115">
        <f t="shared" ref="W309:W318" si="87">SUM(X309:Z309)</f>
        <v>0.552329755715121</v>
      </c>
      <c r="X309" s="122">
        <f t="shared" ref="X309:X318" si="88">SUM(AA309:AF309)</f>
        <v>9.6449226823E-2</v>
      </c>
      <c r="Y309" s="122">
        <f t="shared" ref="Y309:Y318" si="89">SUM(AG309:AO309)</f>
        <v>0.41260835326612111</v>
      </c>
      <c r="Z309" s="122">
        <f t="shared" ref="Z309:Z318" si="90">SUM(AP309:AQ309)</f>
        <v>4.3272175625999998E-2</v>
      </c>
      <c r="AA309" s="115">
        <v>7.0587603999999998E-2</v>
      </c>
      <c r="AB309" s="115">
        <v>7.5413734000000004E-6</v>
      </c>
      <c r="AC309" s="115">
        <v>1.9908698E-3</v>
      </c>
      <c r="AD309" s="115">
        <v>1.3446856000000001E-6</v>
      </c>
      <c r="AE309" s="115">
        <v>2.3818181000000001E-2</v>
      </c>
      <c r="AF309" s="115">
        <v>4.3685964000000003E-5</v>
      </c>
      <c r="AG309" s="115">
        <v>4.6178481E-2</v>
      </c>
      <c r="AH309" s="115">
        <v>4.0014446999999997E-4</v>
      </c>
      <c r="AI309" s="115">
        <v>4.6318468E-5</v>
      </c>
      <c r="AJ309" s="115">
        <v>3.2509519999999999E-5</v>
      </c>
      <c r="AK309" s="115">
        <v>1.4559440000000001E-6</v>
      </c>
      <c r="AL309" s="115">
        <v>6.0341211000000002E-9</v>
      </c>
      <c r="AM309" s="115">
        <v>0.36424758000000002</v>
      </c>
      <c r="AN309" s="115">
        <v>1.3382792999999999E-4</v>
      </c>
      <c r="AO309" s="115">
        <v>1.5680299E-3</v>
      </c>
      <c r="AP309" s="115">
        <v>1.5591625999999999E-5</v>
      </c>
      <c r="AQ309" s="115">
        <v>4.3256584000000001E-2</v>
      </c>
    </row>
    <row r="310" spans="1:43" x14ac:dyDescent="0.25">
      <c r="A310" t="s">
        <v>5770</v>
      </c>
      <c r="B310" s="115" t="s">
        <v>391</v>
      </c>
      <c r="C310" s="115">
        <v>0.17583795999999999</v>
      </c>
      <c r="D310" s="115">
        <v>0.10677151</v>
      </c>
      <c r="E310" s="115">
        <v>5.4671349000000001E-2</v>
      </c>
      <c r="F310" s="115">
        <v>5.3561107000000001E-4</v>
      </c>
      <c r="G310" s="115">
        <v>-1.7394850999999999E-4</v>
      </c>
      <c r="H310" s="115">
        <v>7.1903484000000002E-4</v>
      </c>
      <c r="I310" s="115">
        <v>4.2128580999999999E-4</v>
      </c>
      <c r="J310" s="115">
        <v>3.6791458000000002E-6</v>
      </c>
      <c r="K310" s="115">
        <v>2.8552644000000001E-4</v>
      </c>
      <c r="L310" s="115">
        <v>1.2603904000000001E-2</v>
      </c>
      <c r="M310" s="115">
        <v>0</v>
      </c>
      <c r="N310" s="115">
        <v>0</v>
      </c>
      <c r="O310" s="52">
        <f>D310/0.135</f>
        <v>0.79090007407407403</v>
      </c>
      <c r="P310" s="115">
        <v>2.2127365000000001</v>
      </c>
      <c r="Q310" s="115">
        <v>1.6970973</v>
      </c>
      <c r="R310" s="115">
        <v>0.44167168000000001</v>
      </c>
      <c r="S310" s="115">
        <v>3.5261079999999999E-5</v>
      </c>
      <c r="T310" s="115">
        <v>1.5571056999999999E-2</v>
      </c>
      <c r="U310" s="115">
        <v>8.2493788999999998E-3</v>
      </c>
      <c r="V310" s="115">
        <v>5.0111844000000003E-2</v>
      </c>
      <c r="W310" s="115">
        <f t="shared" si="87"/>
        <v>6.8367361741835553E-2</v>
      </c>
      <c r="X310" s="122">
        <f t="shared" si="88"/>
        <v>2.8944692677489999E-2</v>
      </c>
      <c r="Y310" s="122">
        <f t="shared" si="89"/>
        <v>3.5175982319285551E-2</v>
      </c>
      <c r="Z310" s="122">
        <f t="shared" si="90"/>
        <v>4.2466867450599993E-3</v>
      </c>
      <c r="AA310" s="115">
        <v>2.1920347E-2</v>
      </c>
      <c r="AB310" s="115">
        <v>9.3937842999999995E-7</v>
      </c>
      <c r="AC310" s="115">
        <v>1.5653904999999999E-4</v>
      </c>
      <c r="AD310" s="115">
        <v>3.4677405999999998E-7</v>
      </c>
      <c r="AE310" s="115">
        <v>6.8522716999999999E-3</v>
      </c>
      <c r="AF310" s="115">
        <v>1.4248775E-5</v>
      </c>
      <c r="AG310" s="115">
        <v>1.4334370000000001E-2</v>
      </c>
      <c r="AH310" s="115">
        <v>1.2092835E-4</v>
      </c>
      <c r="AI310" s="115">
        <v>5.2806664000000002E-6</v>
      </c>
      <c r="AJ310" s="115">
        <v>2.9820485000000002E-6</v>
      </c>
      <c r="AK310" s="115">
        <v>1.5067521000000001E-7</v>
      </c>
      <c r="AL310" s="115">
        <v>5.7317555000000001E-10</v>
      </c>
      <c r="AM310" s="115">
        <v>2.0528637999999998E-2</v>
      </c>
      <c r="AN310" s="115">
        <v>1.7345166000000002E-5</v>
      </c>
      <c r="AO310" s="115">
        <v>1.6628684E-4</v>
      </c>
      <c r="AP310" s="115">
        <v>8.1324505999999998E-7</v>
      </c>
      <c r="AQ310" s="115">
        <v>4.2458734999999996E-3</v>
      </c>
    </row>
    <row r="311" spans="1:43" x14ac:dyDescent="0.25">
      <c r="A311" t="s">
        <v>5770</v>
      </c>
      <c r="B311" s="115" t="s">
        <v>392</v>
      </c>
      <c r="C311" s="115">
        <v>0.21930187000000001</v>
      </c>
      <c r="D311" s="115">
        <v>0.12752248999999999</v>
      </c>
      <c r="E311" s="115">
        <v>7.0212766999999995E-2</v>
      </c>
      <c r="F311" s="115">
        <v>6.4469962999999996E-3</v>
      </c>
      <c r="G311" s="115">
        <v>-2.2803499999999999E-4</v>
      </c>
      <c r="H311" s="115">
        <v>7.9803779000000002E-4</v>
      </c>
      <c r="I311" s="115">
        <v>5.2881176999999998E-4</v>
      </c>
      <c r="J311" s="115">
        <v>4.1005003999999997E-6</v>
      </c>
      <c r="K311" s="115">
        <v>3.4540401999999998E-4</v>
      </c>
      <c r="L311" s="115">
        <v>1.3671297000000001E-2</v>
      </c>
      <c r="M311" s="115">
        <v>0</v>
      </c>
      <c r="N311" s="115">
        <v>0</v>
      </c>
      <c r="O311" s="52">
        <f>D311/0.135</f>
        <v>0.94461103703703686</v>
      </c>
      <c r="P311" s="115">
        <v>2.2634050999999999</v>
      </c>
      <c r="Q311" s="115">
        <v>1.8003305999999999</v>
      </c>
      <c r="R311" s="115">
        <v>0.39604887</v>
      </c>
      <c r="S311" s="115">
        <v>4.9913812999999999E-5</v>
      </c>
      <c r="T311" s="115">
        <v>1.4340037E-2</v>
      </c>
      <c r="U311" s="115">
        <v>7.3549104999999998E-3</v>
      </c>
      <c r="V311" s="115">
        <v>4.5280798999999997E-2</v>
      </c>
      <c r="W311" s="115">
        <f t="shared" si="87"/>
        <v>7.7420243028535604E-2</v>
      </c>
      <c r="X311" s="122">
        <f t="shared" si="88"/>
        <v>3.5120676143940002E-2</v>
      </c>
      <c r="Y311" s="122">
        <f t="shared" si="89"/>
        <v>3.779482348237561E-2</v>
      </c>
      <c r="Z311" s="122">
        <f t="shared" si="90"/>
        <v>4.5047434022199998E-3</v>
      </c>
      <c r="AA311" s="115">
        <v>2.6179635E-2</v>
      </c>
      <c r="AB311" s="115">
        <v>1.0640242E-6</v>
      </c>
      <c r="AC311" s="115">
        <v>1.7877497000000001E-4</v>
      </c>
      <c r="AD311" s="115">
        <v>4.1529674E-7</v>
      </c>
      <c r="AE311" s="115">
        <v>8.7480221000000007E-3</v>
      </c>
      <c r="AF311" s="115">
        <v>1.2764753E-5</v>
      </c>
      <c r="AG311" s="115">
        <v>1.7119774000000001E-2</v>
      </c>
      <c r="AH311" s="115">
        <v>1.5573124999999999E-4</v>
      </c>
      <c r="AI311" s="115">
        <v>9.4464803000000002E-6</v>
      </c>
      <c r="AJ311" s="115">
        <v>3.3600266999999999E-6</v>
      </c>
      <c r="AK311" s="115">
        <v>1.7627918E-7</v>
      </c>
      <c r="AL311" s="115">
        <v>6.8619560999999995E-10</v>
      </c>
      <c r="AM311" s="115">
        <v>2.02927E-2</v>
      </c>
      <c r="AN311" s="115">
        <v>1.8792679999999999E-5</v>
      </c>
      <c r="AO311" s="115">
        <v>1.9484208000000001E-4</v>
      </c>
      <c r="AP311" s="115">
        <v>9.6120222000000001E-7</v>
      </c>
      <c r="AQ311" s="115">
        <v>4.5037821999999996E-3</v>
      </c>
    </row>
    <row r="312" spans="1:43" x14ac:dyDescent="0.25">
      <c r="A312" t="s">
        <v>5770</v>
      </c>
      <c r="B312" s="115" t="s">
        <v>393</v>
      </c>
      <c r="C312" s="115">
        <v>0.20349422</v>
      </c>
      <c r="D312" s="115">
        <v>0.10969665000000001</v>
      </c>
      <c r="E312" s="115">
        <v>7.5649801000000003E-2</v>
      </c>
      <c r="F312" s="115">
        <v>1.8527789999999999E-3</v>
      </c>
      <c r="G312" s="115">
        <v>-4.321142E-4</v>
      </c>
      <c r="H312" s="115">
        <v>7.2612486999999997E-4</v>
      </c>
      <c r="I312" s="115">
        <v>5.9408460999999999E-4</v>
      </c>
      <c r="J312" s="115">
        <v>2.5921726000000001E-6</v>
      </c>
      <c r="K312" s="115">
        <v>6.5035842999999996E-5</v>
      </c>
      <c r="L312" s="115">
        <v>1.5339271999999999E-2</v>
      </c>
      <c r="M312" s="115">
        <v>0</v>
      </c>
      <c r="N312" s="115">
        <v>0</v>
      </c>
      <c r="O312" s="52">
        <f>D312/0.135</f>
        <v>0.81256777777777778</v>
      </c>
      <c r="P312" s="115">
        <v>1.9180126</v>
      </c>
      <c r="Q312" s="115">
        <v>1.3735047</v>
      </c>
      <c r="R312" s="115">
        <v>0.46888881999999998</v>
      </c>
      <c r="S312" s="115">
        <v>5.9536037999999998E-5</v>
      </c>
      <c r="T312" s="115">
        <v>1.5869765000000001E-2</v>
      </c>
      <c r="U312" s="115">
        <v>8.8782891000000006E-3</v>
      </c>
      <c r="V312" s="115">
        <v>5.0811466E-2</v>
      </c>
      <c r="W312" s="115">
        <f t="shared" si="87"/>
        <v>4.9966736605988514E-2</v>
      </c>
      <c r="X312" s="122">
        <f t="shared" si="88"/>
        <v>3.2193868193479996E-2</v>
      </c>
      <c r="Y312" s="122">
        <f t="shared" si="89"/>
        <v>1.4338754939758518E-2</v>
      </c>
      <c r="Z312" s="122">
        <f t="shared" si="90"/>
        <v>3.4341134727500001E-3</v>
      </c>
      <c r="AA312" s="115">
        <v>2.2520470000000001E-2</v>
      </c>
      <c r="AB312" s="115">
        <v>1.3744562000000001E-6</v>
      </c>
      <c r="AC312" s="115">
        <v>1.3850502999999999E-4</v>
      </c>
      <c r="AD312" s="115">
        <v>5.4755428000000002E-7</v>
      </c>
      <c r="AE312" s="115">
        <v>9.5175581999999998E-3</v>
      </c>
      <c r="AF312" s="115">
        <v>1.5412953000000001E-5</v>
      </c>
      <c r="AG312" s="115">
        <v>1.4726830999999999E-2</v>
      </c>
      <c r="AH312" s="115">
        <v>1.6651013E-4</v>
      </c>
      <c r="AI312" s="115">
        <v>8.8472493999999994E-6</v>
      </c>
      <c r="AJ312" s="115">
        <v>3.0620957999999999E-6</v>
      </c>
      <c r="AK312" s="115">
        <v>1.7846719000000001E-7</v>
      </c>
      <c r="AL312" s="115">
        <v>6.7536852000000004E-10</v>
      </c>
      <c r="AM312" s="115">
        <v>-7.8655436000000004E-4</v>
      </c>
      <c r="AN312" s="115">
        <v>1.9799602000000001E-5</v>
      </c>
      <c r="AO312" s="115">
        <v>2.0008008E-4</v>
      </c>
      <c r="AP312" s="115">
        <v>3.9797274999999998E-7</v>
      </c>
      <c r="AQ312" s="115">
        <v>3.4337155000000001E-3</v>
      </c>
    </row>
    <row r="313" spans="1:43" x14ac:dyDescent="0.25">
      <c r="A313" t="s">
        <v>5770</v>
      </c>
      <c r="B313" s="115" t="s">
        <v>394</v>
      </c>
      <c r="C313" s="115">
        <v>0.18238370000000001</v>
      </c>
      <c r="D313" s="115">
        <v>0.11360908</v>
      </c>
      <c r="E313" s="115">
        <v>5.8751653000000001E-2</v>
      </c>
      <c r="F313" s="115">
        <v>-5.2365594999999997E-3</v>
      </c>
      <c r="G313" s="115">
        <v>-2.8872362000000001E-7</v>
      </c>
      <c r="H313" s="115">
        <v>4.7398340000000001E-4</v>
      </c>
      <c r="I313" s="115">
        <v>3.9465354999999999E-4</v>
      </c>
      <c r="J313" s="115">
        <v>2.2730138000000002E-6</v>
      </c>
      <c r="K313" s="115">
        <v>1.3596263E-4</v>
      </c>
      <c r="L313" s="115">
        <v>1.4252941999999999E-2</v>
      </c>
      <c r="M313" s="115">
        <v>0</v>
      </c>
      <c r="N313" s="115">
        <v>0</v>
      </c>
      <c r="O313" s="52">
        <f t="shared" si="86"/>
        <v>0.84154874074074071</v>
      </c>
      <c r="P313" s="115">
        <v>1.9902369</v>
      </c>
      <c r="Q313" s="115">
        <v>1.4978091</v>
      </c>
      <c r="R313" s="115">
        <v>0.42305329000000003</v>
      </c>
      <c r="S313" s="115">
        <v>3.1372077999999997E-5</v>
      </c>
      <c r="T313" s="115">
        <v>1.4501728E-2</v>
      </c>
      <c r="U313" s="115">
        <v>7.9425507000000003E-3</v>
      </c>
      <c r="V313" s="115">
        <v>4.6898833000000001E-2</v>
      </c>
      <c r="W313" s="115">
        <f t="shared" si="87"/>
        <v>0.12308289991104585</v>
      </c>
      <c r="X313" s="122">
        <f t="shared" si="88"/>
        <v>3.0503200663710005E-2</v>
      </c>
      <c r="Y313" s="122">
        <f t="shared" si="89"/>
        <v>8.8833264197095835E-2</v>
      </c>
      <c r="Z313" s="122">
        <f t="shared" si="90"/>
        <v>3.7464350502399999E-3</v>
      </c>
      <c r="AA313" s="115">
        <v>2.3324601E-2</v>
      </c>
      <c r="AB313" s="115">
        <v>9.1489662999999997E-7</v>
      </c>
      <c r="AC313" s="115">
        <v>9.8608706E-5</v>
      </c>
      <c r="AD313" s="115">
        <v>1.6341108000000001E-7</v>
      </c>
      <c r="AE313" s="115">
        <v>7.0651858000000001E-3</v>
      </c>
      <c r="AF313" s="115">
        <v>1.3726850000000001E-5</v>
      </c>
      <c r="AG313" s="115">
        <v>1.5251895E-2</v>
      </c>
      <c r="AH313" s="115">
        <v>1.3249851000000001E-4</v>
      </c>
      <c r="AI313" s="115">
        <v>2.7521978000000002E-6</v>
      </c>
      <c r="AJ313" s="115">
        <v>2.6756018E-6</v>
      </c>
      <c r="AK313" s="115">
        <v>9.0522246000000001E-8</v>
      </c>
      <c r="AL313" s="115">
        <v>3.4824984000000002E-10</v>
      </c>
      <c r="AM313" s="115">
        <v>7.3262252999999999E-2</v>
      </c>
      <c r="AN313" s="115">
        <v>1.4581326999999999E-5</v>
      </c>
      <c r="AO313" s="115">
        <v>1.6651769000000001E-4</v>
      </c>
      <c r="AP313" s="115">
        <v>4.4605024000000002E-7</v>
      </c>
      <c r="AQ313" s="115">
        <v>3.7459889999999999E-3</v>
      </c>
    </row>
    <row r="314" spans="1:43" x14ac:dyDescent="0.25">
      <c r="A314" t="s">
        <v>5770</v>
      </c>
      <c r="B314" s="115" t="s">
        <v>395</v>
      </c>
      <c r="C314" s="115">
        <v>0.67988428000000001</v>
      </c>
      <c r="D314" s="115">
        <v>0.28442877</v>
      </c>
      <c r="E314" s="115">
        <v>0.30439560999999998</v>
      </c>
      <c r="F314" s="115">
        <v>3.1799635999999999E-2</v>
      </c>
      <c r="G314" s="115">
        <v>-7.4558261999999997E-4</v>
      </c>
      <c r="H314" s="115">
        <v>3.7719488000000001E-3</v>
      </c>
      <c r="I314" s="115">
        <v>1.9628751999999998E-3</v>
      </c>
      <c r="J314" s="115">
        <v>2.1114822999999999E-5</v>
      </c>
      <c r="K314" s="115">
        <v>1.5912895E-3</v>
      </c>
      <c r="L314" s="115">
        <v>5.2658617999999997E-2</v>
      </c>
      <c r="M314" s="115">
        <v>0</v>
      </c>
      <c r="N314" s="115">
        <v>0</v>
      </c>
      <c r="O314" s="52">
        <f t="shared" si="86"/>
        <v>2.1068797777777775</v>
      </c>
      <c r="P314" s="115">
        <v>11.934468000000001</v>
      </c>
      <c r="Q314" s="115">
        <v>9.4670871000000005</v>
      </c>
      <c r="R314" s="115">
        <v>2.1109778000000001</v>
      </c>
      <c r="S314" s="115">
        <v>1.1923314E-4</v>
      </c>
      <c r="T314" s="115">
        <v>7.3752746999999994E-2</v>
      </c>
      <c r="U314" s="115">
        <v>3.8916681000000002E-2</v>
      </c>
      <c r="V314" s="115">
        <v>0.24361414000000001</v>
      </c>
      <c r="W314" s="115">
        <f t="shared" si="87"/>
        <v>0.30163760420988478</v>
      </c>
      <c r="X314" s="122">
        <f t="shared" si="88"/>
        <v>9.7124998599299989E-2</v>
      </c>
      <c r="Y314" s="122">
        <f t="shared" si="89"/>
        <v>0.1808240328425848</v>
      </c>
      <c r="Z314" s="122">
        <f t="shared" si="90"/>
        <v>2.3688572767999998E-2</v>
      </c>
      <c r="AA314" s="115">
        <v>5.8387920000000003E-2</v>
      </c>
      <c r="AB314" s="115">
        <v>4.7975091999999997E-6</v>
      </c>
      <c r="AC314" s="115">
        <v>7.6240235999999999E-4</v>
      </c>
      <c r="AD314" s="115">
        <v>1.8549021E-6</v>
      </c>
      <c r="AE314" s="115">
        <v>3.7900933999999997E-2</v>
      </c>
      <c r="AF314" s="115">
        <v>6.7089828000000006E-5</v>
      </c>
      <c r="AG314" s="115">
        <v>3.8192639E-2</v>
      </c>
      <c r="AH314" s="115">
        <v>6.7487902E-4</v>
      </c>
      <c r="AI314" s="115">
        <v>3.5355509000000002E-5</v>
      </c>
      <c r="AJ314" s="115">
        <v>2.246801E-5</v>
      </c>
      <c r="AK314" s="115">
        <v>7.1836984000000005E-7</v>
      </c>
      <c r="AL314" s="115">
        <v>3.0647448000000002E-9</v>
      </c>
      <c r="AM314" s="115">
        <v>0.14099476</v>
      </c>
      <c r="AN314" s="115">
        <v>8.4407619E-5</v>
      </c>
      <c r="AO314" s="115">
        <v>8.1880224999999996E-4</v>
      </c>
      <c r="AP314" s="115">
        <v>4.4787680000000002E-6</v>
      </c>
      <c r="AQ314" s="115">
        <v>2.3684093999999999E-2</v>
      </c>
    </row>
    <row r="315" spans="1:43" x14ac:dyDescent="0.25">
      <c r="A315" t="s">
        <v>5770</v>
      </c>
      <c r="B315" s="115" t="s">
        <v>396</v>
      </c>
      <c r="C315" s="115">
        <v>0.56693283000000005</v>
      </c>
      <c r="D315" s="115">
        <v>0.23890270999999999</v>
      </c>
      <c r="E315" s="115">
        <v>0.26511384999999998</v>
      </c>
      <c r="F315" s="115">
        <v>1.4567129999999999E-2</v>
      </c>
      <c r="G315" s="115">
        <v>-6.9449886000000002E-4</v>
      </c>
      <c r="H315" s="115">
        <v>3.4224049999999999E-3</v>
      </c>
      <c r="I315" s="115">
        <v>1.7122872999999999E-3</v>
      </c>
      <c r="J315" s="115">
        <v>1.8215637E-5</v>
      </c>
      <c r="K315" s="115">
        <v>1.2583958000000001E-3</v>
      </c>
      <c r="L315" s="115">
        <v>4.2632338999999998E-2</v>
      </c>
      <c r="M315" s="115">
        <v>0</v>
      </c>
      <c r="N315" s="115">
        <v>0</v>
      </c>
      <c r="O315" s="52">
        <f t="shared" si="86"/>
        <v>1.7696497037037036</v>
      </c>
      <c r="P315" s="115">
        <v>10.911782000000001</v>
      </c>
      <c r="Q315" s="115">
        <v>8.3561022999999999</v>
      </c>
      <c r="R315" s="115">
        <v>2.1889056999999998</v>
      </c>
      <c r="S315" s="115">
        <v>1.0028159E-4</v>
      </c>
      <c r="T315" s="115">
        <v>7.5184796999999998E-2</v>
      </c>
      <c r="U315" s="115">
        <v>4.0519618E-2</v>
      </c>
      <c r="V315" s="115">
        <v>0.25096899</v>
      </c>
      <c r="W315" s="115">
        <f t="shared" si="87"/>
        <v>0.2247208671301435</v>
      </c>
      <c r="X315" s="122">
        <f t="shared" si="88"/>
        <v>8.2902885216199998E-2</v>
      </c>
      <c r="Y315" s="122">
        <f t="shared" si="89"/>
        <v>0.1209089505024435</v>
      </c>
      <c r="Z315" s="122">
        <f t="shared" si="90"/>
        <v>2.0909031411499999E-2</v>
      </c>
      <c r="AA315" s="115">
        <v>4.9043122000000001E-2</v>
      </c>
      <c r="AB315" s="115">
        <v>4.1252706000000002E-6</v>
      </c>
      <c r="AC315" s="115">
        <v>6.5086736000000004E-4</v>
      </c>
      <c r="AD315" s="115">
        <v>1.7246236E-6</v>
      </c>
      <c r="AE315" s="115">
        <v>3.3133404999999998E-2</v>
      </c>
      <c r="AF315" s="115">
        <v>6.9640961999999995E-5</v>
      </c>
      <c r="AG315" s="115">
        <v>3.2080432999999998E-2</v>
      </c>
      <c r="AH315" s="115">
        <v>5.8640720999999997E-4</v>
      </c>
      <c r="AI315" s="115">
        <v>3.1641128000000001E-5</v>
      </c>
      <c r="AJ315" s="115">
        <v>2.0525950999999999E-5</v>
      </c>
      <c r="AK315" s="115">
        <v>6.2132051999999999E-7</v>
      </c>
      <c r="AL315" s="115">
        <v>2.6789235E-9</v>
      </c>
      <c r="AM315" s="115">
        <v>8.7417498999999996E-2</v>
      </c>
      <c r="AN315" s="115">
        <v>7.7377363999999997E-5</v>
      </c>
      <c r="AO315" s="115">
        <v>6.9444285000000005E-4</v>
      </c>
      <c r="AP315" s="115">
        <v>3.7124115E-6</v>
      </c>
      <c r="AQ315" s="115">
        <v>2.0905318999999999E-2</v>
      </c>
    </row>
    <row r="316" spans="1:43" x14ac:dyDescent="0.25">
      <c r="A316" t="s">
        <v>5770</v>
      </c>
      <c r="B316" s="115" t="s">
        <v>397</v>
      </c>
      <c r="C316" s="115">
        <v>0.57459028000000001</v>
      </c>
      <c r="D316" s="115">
        <v>0.2358701</v>
      </c>
      <c r="E316" s="115">
        <v>0.27170675999999999</v>
      </c>
      <c r="F316" s="115">
        <v>1.8146173000000002E-2</v>
      </c>
      <c r="G316" s="115">
        <v>-7.3932702000000005E-4</v>
      </c>
      <c r="H316" s="115">
        <v>3.5883255E-3</v>
      </c>
      <c r="I316" s="115">
        <v>2.0376334000000002E-3</v>
      </c>
      <c r="J316" s="115">
        <v>1.9278325999999999E-5</v>
      </c>
      <c r="K316" s="115">
        <v>1.519947E-3</v>
      </c>
      <c r="L316" s="115">
        <v>4.2441389000000003E-2</v>
      </c>
      <c r="M316" s="115">
        <v>0</v>
      </c>
      <c r="N316" s="115">
        <v>0</v>
      </c>
      <c r="O316" s="52">
        <f t="shared" si="86"/>
        <v>1.7471859259259257</v>
      </c>
      <c r="P316" s="115">
        <v>10.309321000000001</v>
      </c>
      <c r="Q316" s="115">
        <v>7.9225963999999998</v>
      </c>
      <c r="R316" s="115">
        <v>2.0435134000000001</v>
      </c>
      <c r="S316" s="115">
        <v>1.489025E-4</v>
      </c>
      <c r="T316" s="115">
        <v>7.2316832999999997E-2</v>
      </c>
      <c r="U316" s="115">
        <v>3.8045154999999997E-2</v>
      </c>
      <c r="V316" s="115">
        <v>0.23270052999999999</v>
      </c>
      <c r="W316" s="115">
        <f t="shared" si="87"/>
        <v>0.2045169328086705</v>
      </c>
      <c r="X316" s="122">
        <f t="shared" si="88"/>
        <v>8.3173331706100001E-2</v>
      </c>
      <c r="Y316" s="122">
        <f t="shared" si="89"/>
        <v>0.10151713472867049</v>
      </c>
      <c r="Z316" s="122">
        <f t="shared" si="90"/>
        <v>1.9826466373900002E-2</v>
      </c>
      <c r="AA316" s="115">
        <v>4.8420500999999998E-2</v>
      </c>
      <c r="AB316" s="115">
        <v>4.8931356000000002E-6</v>
      </c>
      <c r="AC316" s="115">
        <v>7.3224933000000001E-4</v>
      </c>
      <c r="AD316" s="115">
        <v>1.7026994999999999E-6</v>
      </c>
      <c r="AE316" s="115">
        <v>3.3948394999999999E-2</v>
      </c>
      <c r="AF316" s="115">
        <v>6.5590540999999994E-5</v>
      </c>
      <c r="AG316" s="115">
        <v>3.1672658999999999E-2</v>
      </c>
      <c r="AH316" s="115">
        <v>6.0199576000000002E-4</v>
      </c>
      <c r="AI316" s="115">
        <v>3.3520845000000002E-5</v>
      </c>
      <c r="AJ316" s="115">
        <v>2.1147881999999999E-5</v>
      </c>
      <c r="AK316" s="115">
        <v>6.8930430000000005E-7</v>
      </c>
      <c r="AL316" s="115">
        <v>2.9803704999999999E-9</v>
      </c>
      <c r="AM316" s="115">
        <v>6.8347886999999996E-2</v>
      </c>
      <c r="AN316" s="115">
        <v>8.0466976999999998E-5</v>
      </c>
      <c r="AO316" s="115">
        <v>7.5876497999999998E-4</v>
      </c>
      <c r="AP316" s="115">
        <v>4.2993738999999996E-6</v>
      </c>
      <c r="AQ316" s="115">
        <v>1.9822167000000002E-2</v>
      </c>
    </row>
    <row r="317" spans="1:43" x14ac:dyDescent="0.25">
      <c r="A317" t="s">
        <v>5770</v>
      </c>
      <c r="B317" s="115" t="s">
        <v>1632</v>
      </c>
      <c r="C317" s="115">
        <v>4.1963908999999999</v>
      </c>
      <c r="D317" s="115">
        <v>2.0053312000000001</v>
      </c>
      <c r="E317" s="115">
        <v>1.4514809</v>
      </c>
      <c r="F317" s="115">
        <v>0.26779960000000003</v>
      </c>
      <c r="G317" s="115">
        <v>4.0842089999999998E-4</v>
      </c>
      <c r="H317" s="115">
        <v>3.9010985999999997E-2</v>
      </c>
      <c r="I317" s="115">
        <v>1.8486848E-2</v>
      </c>
      <c r="J317" s="115">
        <v>2.7034694000000001E-4</v>
      </c>
      <c r="K317" s="115">
        <v>3.2552579999999998E-2</v>
      </c>
      <c r="L317" s="115">
        <v>0.3810501</v>
      </c>
      <c r="M317" s="115">
        <v>0</v>
      </c>
      <c r="N317" s="115">
        <v>0</v>
      </c>
      <c r="O317" s="52">
        <f t="shared" si="86"/>
        <v>14.854305185185185</v>
      </c>
      <c r="P317" s="115">
        <v>99.881957</v>
      </c>
      <c r="Q317" s="115">
        <v>86.801833000000002</v>
      </c>
      <c r="R317" s="115">
        <v>11.024444000000001</v>
      </c>
      <c r="S317" s="115">
        <v>1.477353E-3</v>
      </c>
      <c r="T317" s="115">
        <v>0.48326954</v>
      </c>
      <c r="U317" s="115">
        <v>0.20034319</v>
      </c>
      <c r="V317" s="115">
        <v>1.37059</v>
      </c>
      <c r="W317" s="115">
        <f t="shared" si="87"/>
        <v>3.1461148669841967</v>
      </c>
      <c r="X317" s="122">
        <f t="shared" si="88"/>
        <v>0.60791801743969986</v>
      </c>
      <c r="Y317" s="122">
        <f t="shared" si="89"/>
        <v>2.3208062780724972</v>
      </c>
      <c r="Z317" s="122">
        <f t="shared" si="90"/>
        <v>0.217390571472</v>
      </c>
      <c r="AA317" s="115">
        <v>0.41164974999999998</v>
      </c>
      <c r="AB317" s="115">
        <v>3.8062375000000002E-5</v>
      </c>
      <c r="AC317" s="115">
        <v>1.0075383E-2</v>
      </c>
      <c r="AD317" s="115">
        <v>9.2685547000000001E-6</v>
      </c>
      <c r="AE317" s="115">
        <v>0.18579676000000001</v>
      </c>
      <c r="AF317" s="115">
        <v>3.4879350999999999E-4</v>
      </c>
      <c r="AG317" s="115">
        <v>0.26928552</v>
      </c>
      <c r="AH317" s="115">
        <v>3.220648E-3</v>
      </c>
      <c r="AI317" s="115">
        <v>2.2984966000000001E-4</v>
      </c>
      <c r="AJ317" s="115">
        <v>1.6740211999999999E-4</v>
      </c>
      <c r="AK317" s="115">
        <v>7.5650439999999999E-6</v>
      </c>
      <c r="AL317" s="115">
        <v>3.1228497000000003E-8</v>
      </c>
      <c r="AM317" s="115">
        <v>2.0398540999999999</v>
      </c>
      <c r="AN317" s="115">
        <v>7.1990331999999995E-4</v>
      </c>
      <c r="AO317" s="115">
        <v>7.3212587000000004E-3</v>
      </c>
      <c r="AP317" s="115">
        <v>7.7701472000000005E-5</v>
      </c>
      <c r="AQ317" s="115">
        <v>0.21731286999999999</v>
      </c>
    </row>
    <row r="318" spans="1:43" x14ac:dyDescent="0.25">
      <c r="A318" t="s">
        <v>5770</v>
      </c>
      <c r="B318" s="115" t="s">
        <v>398</v>
      </c>
      <c r="C318" s="115">
        <v>-5.5402037000000003E-3</v>
      </c>
      <c r="D318" s="115">
        <v>-3.7603675999999999E-3</v>
      </c>
      <c r="E318" s="115">
        <v>2.6343999999999998E-3</v>
      </c>
      <c r="F318" s="115">
        <v>-6.1492888000000004E-3</v>
      </c>
      <c r="G318" s="115">
        <v>-8.7135092E-6</v>
      </c>
      <c r="H318" s="115">
        <v>2.0796911000000001E-5</v>
      </c>
      <c r="I318" s="115">
        <v>2.1046677E-5</v>
      </c>
      <c r="J318" s="115">
        <v>1.8723058E-8</v>
      </c>
      <c r="K318" s="115">
        <v>-2.7016830000000001E-5</v>
      </c>
      <c r="L318" s="115">
        <v>1.7289206000000001E-3</v>
      </c>
      <c r="M318" s="115">
        <v>0</v>
      </c>
      <c r="N318" s="115">
        <v>0</v>
      </c>
      <c r="O318" s="52">
        <f t="shared" si="86"/>
        <v>-2.7854574814814813E-2</v>
      </c>
      <c r="P318" s="115">
        <v>0.19400771999999999</v>
      </c>
      <c r="Q318" s="115">
        <v>0.14894508000000001</v>
      </c>
      <c r="R318" s="115">
        <v>3.8979992999999998E-2</v>
      </c>
      <c r="S318" s="115">
        <v>-7.1652617E-8</v>
      </c>
      <c r="T318" s="115">
        <v>1.1222007000000001E-3</v>
      </c>
      <c r="U318" s="115">
        <v>7.1627751999999995E-4</v>
      </c>
      <c r="V318" s="115">
        <v>4.2442462999999998E-3</v>
      </c>
      <c r="W318" s="115">
        <f t="shared" si="87"/>
        <v>4.4795629608913087E-3</v>
      </c>
      <c r="X318" s="122">
        <f t="shared" si="88"/>
        <v>-4.4146284799299998E-4</v>
      </c>
      <c r="Y318" s="122">
        <f t="shared" si="89"/>
        <v>4.5489857407403087E-3</v>
      </c>
      <c r="Z318" s="122">
        <f t="shared" si="90"/>
        <v>3.7204006814400001E-4</v>
      </c>
      <c r="AA318" s="115">
        <v>-7.7162689999999996E-4</v>
      </c>
      <c r="AB318" s="115">
        <v>7.6593081000000006E-8</v>
      </c>
      <c r="AC318" s="115">
        <v>6.7944835999999999E-7</v>
      </c>
      <c r="AD318" s="115">
        <v>2.2533766E-8</v>
      </c>
      <c r="AE318" s="115">
        <v>3.2814923999999998E-4</v>
      </c>
      <c r="AF318" s="115">
        <v>1.2362368E-6</v>
      </c>
      <c r="AG318" s="115">
        <v>-5.0443316E-4</v>
      </c>
      <c r="AH318" s="115">
        <v>5.7526548000000004E-6</v>
      </c>
      <c r="AI318" s="115">
        <v>-1.4169374000000001E-6</v>
      </c>
      <c r="AJ318" s="115">
        <v>2.4337825E-7</v>
      </c>
      <c r="AK318" s="115">
        <v>3.8907360000000001E-9</v>
      </c>
      <c r="AL318" s="115">
        <v>1.2554309000000001E-11</v>
      </c>
      <c r="AM318" s="115">
        <v>5.0339994999999997E-3</v>
      </c>
      <c r="AN318" s="115">
        <v>1.0297338000000001E-6</v>
      </c>
      <c r="AO318" s="115">
        <v>1.3806668E-5</v>
      </c>
      <c r="AP318" s="115">
        <v>-4.8411855999999997E-8</v>
      </c>
      <c r="AQ318" s="115">
        <v>3.7208848E-4</v>
      </c>
    </row>
    <row r="319" spans="1:43" x14ac:dyDescent="0.25">
      <c r="A319" s="1" t="s">
        <v>1245</v>
      </c>
      <c r="V319" s="50"/>
    </row>
    <row r="320" spans="1:43" x14ac:dyDescent="0.25">
      <c r="A320" t="s">
        <v>5770</v>
      </c>
      <c r="B320" s="115" t="s">
        <v>399</v>
      </c>
      <c r="C320" s="115">
        <v>-1.9585162</v>
      </c>
      <c r="D320" s="115">
        <v>-0.51485073999999997</v>
      </c>
      <c r="E320" s="115">
        <v>-1.0697749999999999</v>
      </c>
      <c r="F320" s="115">
        <v>-0.48445760999999998</v>
      </c>
      <c r="G320" s="115">
        <v>1.6833459E-3</v>
      </c>
      <c r="H320" s="115">
        <v>3.6037197999999999E-2</v>
      </c>
      <c r="I320" s="115">
        <v>3.0545320000000001E-2</v>
      </c>
      <c r="J320" s="115">
        <v>2.5777307999999999E-4</v>
      </c>
      <c r="K320" s="115">
        <v>4.2043443999999999E-2</v>
      </c>
      <c r="L320" s="115">
        <v>0</v>
      </c>
      <c r="M320" s="115">
        <v>0</v>
      </c>
      <c r="N320" s="115">
        <v>0</v>
      </c>
      <c r="O320" s="52">
        <f t="shared" si="86"/>
        <v>-3.8137091851851848</v>
      </c>
      <c r="P320" s="115">
        <v>47.848441999999999</v>
      </c>
      <c r="Q320" s="115">
        <v>43.065719999999999</v>
      </c>
      <c r="R320" s="115">
        <v>3.8366037999999998</v>
      </c>
      <c r="S320" s="115">
        <v>5.1195171999999997E-3</v>
      </c>
      <c r="T320" s="115">
        <v>0.30598730000000002</v>
      </c>
      <c r="U320" s="115">
        <v>6.4117602999999995E-2</v>
      </c>
      <c r="V320" s="115">
        <v>0.57089378999999996</v>
      </c>
      <c r="W320" s="115">
        <f>SUM(X320:Z320)</f>
        <v>-0.16379611171300401</v>
      </c>
      <c r="X320" s="122">
        <f>SUM(AA320:AF320)</f>
        <v>-0.2100895264804</v>
      </c>
      <c r="Y320" s="122">
        <f>SUM(AG320:AO320)</f>
        <v>-6.1778971012604003E-2</v>
      </c>
      <c r="Z320" s="122">
        <f>SUM(AP320:AQ320)</f>
        <v>0.10807238578</v>
      </c>
      <c r="AA320" s="115">
        <v>-0.10563520999999999</v>
      </c>
      <c r="AB320" s="115">
        <v>1.4413386999999999E-5</v>
      </c>
      <c r="AC320" s="115">
        <v>4.0501892000000001E-3</v>
      </c>
      <c r="AD320" s="115">
        <v>4.9987026000000002E-6</v>
      </c>
      <c r="AE320" s="115">
        <v>-0.10864108</v>
      </c>
      <c r="AF320" s="115">
        <v>1.1716223E-4</v>
      </c>
      <c r="AG320" s="115">
        <v>-6.9049615999999994E-2</v>
      </c>
      <c r="AH320" s="115">
        <v>-2.5117436000000001E-3</v>
      </c>
      <c r="AI320" s="115">
        <v>3.9400435E-4</v>
      </c>
      <c r="AJ320" s="115">
        <v>6.2858099999999994E-5</v>
      </c>
      <c r="AK320" s="115">
        <v>3.0460406E-6</v>
      </c>
      <c r="AL320" s="115">
        <v>1.9196796000000001E-8</v>
      </c>
      <c r="AM320" s="115">
        <v>1.0996142999999999E-3</v>
      </c>
      <c r="AN320" s="115">
        <v>7.5999300000000004E-4</v>
      </c>
      <c r="AO320" s="115">
        <v>7.4628536000000004E-3</v>
      </c>
      <c r="AP320" s="115">
        <v>1.1405578000000001E-4</v>
      </c>
      <c r="AQ320" s="115">
        <v>0.10795833000000001</v>
      </c>
    </row>
    <row r="321" spans="1:43" x14ac:dyDescent="0.25">
      <c r="A321" t="s">
        <v>5770</v>
      </c>
      <c r="B321" s="115" t="s">
        <v>400</v>
      </c>
      <c r="C321" s="115">
        <v>-2.5713039000000002</v>
      </c>
      <c r="D321" s="115">
        <v>-0.84595673999999998</v>
      </c>
      <c r="E321" s="115">
        <v>-1.1974153999999999</v>
      </c>
      <c r="F321" s="115">
        <v>-0.52776044</v>
      </c>
      <c r="G321" s="115">
        <v>-4.6772751E-5</v>
      </c>
      <c r="H321" s="115">
        <v>-6.5245362000000007E-5</v>
      </c>
      <c r="I321" s="115">
        <v>-5.2956949999999998E-5</v>
      </c>
      <c r="J321" s="115">
        <v>-4.6580206999999999E-7</v>
      </c>
      <c r="K321" s="115">
        <v>-5.9238236E-6</v>
      </c>
      <c r="L321" s="115">
        <v>0</v>
      </c>
      <c r="M321" s="115">
        <v>0</v>
      </c>
      <c r="N321" s="115">
        <v>0</v>
      </c>
      <c r="O321" s="52">
        <f t="shared" si="86"/>
        <v>-6.2663462222222215</v>
      </c>
      <c r="P321" s="115">
        <v>-0.12688142999999999</v>
      </c>
      <c r="Q321" s="115">
        <v>-0.10720983000000001</v>
      </c>
      <c r="R321" s="115">
        <v>-1.7617600000000001E-2</v>
      </c>
      <c r="S321" s="115">
        <v>0</v>
      </c>
      <c r="T321" s="115">
        <v>0</v>
      </c>
      <c r="U321" s="115">
        <v>0</v>
      </c>
      <c r="V321" s="115">
        <v>-2.0539999999999998E-3</v>
      </c>
      <c r="W321" s="115">
        <f>SUM(X321:Z321)</f>
        <v>-0.4292111458569916</v>
      </c>
      <c r="X321" s="122">
        <f>SUM(AA321:AF321)</f>
        <v>-0.31265863713262393</v>
      </c>
      <c r="Y321" s="122">
        <f>SUM(AG321:AO321)</f>
        <v>-0.11628558188421467</v>
      </c>
      <c r="Z321" s="122">
        <f>SUM(AP321:AQ321)</f>
        <v>-2.6692684015300003E-4</v>
      </c>
      <c r="AA321" s="115">
        <v>-0.17361995999999999</v>
      </c>
      <c r="AB321" s="115">
        <v>-5.2177819E-7</v>
      </c>
      <c r="AC321" s="115">
        <v>-1.7476606000000001E-5</v>
      </c>
      <c r="AD321" s="115">
        <v>-3.3711523999999998E-8</v>
      </c>
      <c r="AE321" s="115">
        <v>-0.13901988000000001</v>
      </c>
      <c r="AF321" s="115">
        <v>-7.6503691000000004E-7</v>
      </c>
      <c r="AG321" s="115">
        <v>-0.11354470999999999</v>
      </c>
      <c r="AH321" s="115">
        <v>-2.7403435999999999E-3</v>
      </c>
      <c r="AI321" s="115">
        <v>-1.9066944999999999E-9</v>
      </c>
      <c r="AJ321" s="115">
        <v>-5.2364474999999997E-7</v>
      </c>
      <c r="AK321" s="115">
        <v>-2.6912874000000001E-9</v>
      </c>
      <c r="AL321" s="115">
        <v>-4.1482770999999999E-11</v>
      </c>
      <c r="AM321" s="115">
        <v>0</v>
      </c>
      <c r="AN321" s="115">
        <v>0</v>
      </c>
      <c r="AO321" s="115">
        <v>0</v>
      </c>
      <c r="AP321" s="115">
        <v>-2.9410152999999999E-8</v>
      </c>
      <c r="AQ321" s="115">
        <v>-2.6689743000000001E-4</v>
      </c>
    </row>
    <row r="322" spans="1:43" x14ac:dyDescent="0.25">
      <c r="A322" s="1" t="s">
        <v>1246</v>
      </c>
      <c r="V322" s="50"/>
    </row>
    <row r="323" spans="1:43" x14ac:dyDescent="0.25">
      <c r="A323" t="s">
        <v>5770</v>
      </c>
      <c r="B323" s="115" t="s">
        <v>401</v>
      </c>
      <c r="C323" s="115">
        <v>4.5841887000000003</v>
      </c>
      <c r="D323" s="115">
        <v>2.5838312999999999</v>
      </c>
      <c r="E323" s="115">
        <v>1.3505469999999999</v>
      </c>
      <c r="F323" s="115">
        <v>0.43774434000000001</v>
      </c>
      <c r="G323" s="115">
        <v>1.2617532000000001E-3</v>
      </c>
      <c r="H323" s="115">
        <v>1.8360524E-2</v>
      </c>
      <c r="I323" s="115">
        <v>6.5985265000000001E-3</v>
      </c>
      <c r="J323" s="115">
        <v>1.3512109E-4</v>
      </c>
      <c r="K323" s="115">
        <v>1.6349348E-2</v>
      </c>
      <c r="L323" s="115">
        <v>0.16936072999999999</v>
      </c>
      <c r="M323" s="115">
        <v>0</v>
      </c>
      <c r="N323" s="115">
        <v>0</v>
      </c>
      <c r="O323" s="52">
        <f t="shared" si="86"/>
        <v>19.139491111111109</v>
      </c>
      <c r="P323" s="115">
        <v>47.845920999999997</v>
      </c>
      <c r="Q323" s="115">
        <v>41.040717999999998</v>
      </c>
      <c r="R323" s="115">
        <v>5.7439511000000003</v>
      </c>
      <c r="S323" s="115">
        <v>3.3028423999999999E-4</v>
      </c>
      <c r="T323" s="115">
        <v>0.24817239999999999</v>
      </c>
      <c r="U323" s="115">
        <v>0.10577528999999999</v>
      </c>
      <c r="V323" s="115">
        <v>0.70697365999999995</v>
      </c>
      <c r="W323" s="115">
        <f t="shared" ref="W323:W334" si="91">SUM(X323:Z323)</f>
        <v>2.3465184680077322</v>
      </c>
      <c r="X323" s="122">
        <f t="shared" ref="X323:X334" si="92">SUM(AA323:AF323)</f>
        <v>0.69874372941530005</v>
      </c>
      <c r="Y323" s="122">
        <f t="shared" ref="Y323:Y334" si="93">SUM(AG323:AO323)</f>
        <v>1.5449646185414321</v>
      </c>
      <c r="Z323" s="122">
        <f t="shared" ref="Z323:Z334" si="94">SUM(AP323:AQ323)</f>
        <v>0.10281012005099999</v>
      </c>
      <c r="AA323" s="115">
        <v>0.53040924</v>
      </c>
      <c r="AB323" s="115">
        <v>1.6868995E-5</v>
      </c>
      <c r="AC323" s="115">
        <v>4.4946804999999998E-3</v>
      </c>
      <c r="AD323" s="115">
        <v>3.1621203000000001E-6</v>
      </c>
      <c r="AE323" s="115">
        <v>0.16363676999999999</v>
      </c>
      <c r="AF323" s="115">
        <v>1.8300780000000001E-4</v>
      </c>
      <c r="AG323" s="115">
        <v>0.34686929999999999</v>
      </c>
      <c r="AH323" s="115">
        <v>3.0585236999999999E-3</v>
      </c>
      <c r="AI323" s="115">
        <v>7.8016460999999994E-5</v>
      </c>
      <c r="AJ323" s="115">
        <v>7.1407181999999994E-5</v>
      </c>
      <c r="AK323" s="115">
        <v>3.1678835000000001E-6</v>
      </c>
      <c r="AL323" s="115">
        <v>1.2854932E-8</v>
      </c>
      <c r="AM323" s="115">
        <v>1.1916264999999999</v>
      </c>
      <c r="AN323" s="115">
        <v>3.2811766000000002E-4</v>
      </c>
      <c r="AO323" s="115">
        <v>2.9295727999999999E-3</v>
      </c>
      <c r="AP323" s="115">
        <v>3.9210050999999998E-5</v>
      </c>
      <c r="AQ323" s="115">
        <v>0.10277090999999999</v>
      </c>
    </row>
    <row r="324" spans="1:43" x14ac:dyDescent="0.25">
      <c r="A324" t="s">
        <v>5770</v>
      </c>
      <c r="B324" s="115" t="s">
        <v>402</v>
      </c>
      <c r="C324" s="115">
        <v>0.63466425999999998</v>
      </c>
      <c r="D324" s="115">
        <v>0.31204017000000001</v>
      </c>
      <c r="E324" s="115">
        <v>0.15784020000000001</v>
      </c>
      <c r="F324" s="115">
        <v>9.7762269999999998E-2</v>
      </c>
      <c r="G324" s="115">
        <v>3.7943956000000001E-4</v>
      </c>
      <c r="H324" s="115">
        <v>5.9124484E-3</v>
      </c>
      <c r="I324" s="115">
        <v>3.0204259000000001E-3</v>
      </c>
      <c r="J324" s="115">
        <v>4.2605843999999998E-5</v>
      </c>
      <c r="K324" s="115">
        <v>5.5628522999999997E-3</v>
      </c>
      <c r="L324" s="115">
        <v>5.2103849000000001E-2</v>
      </c>
      <c r="M324" s="115">
        <v>0</v>
      </c>
      <c r="N324" s="115">
        <v>0</v>
      </c>
      <c r="O324" s="52">
        <f t="shared" si="86"/>
        <v>2.3114086666666664</v>
      </c>
      <c r="P324" s="115">
        <v>14.172132</v>
      </c>
      <c r="Q324" s="115">
        <v>12.626626</v>
      </c>
      <c r="R324" s="115">
        <v>1.2910216999999999</v>
      </c>
      <c r="S324" s="115">
        <v>2.9212199000000001E-4</v>
      </c>
      <c r="T324" s="115">
        <v>6.3872998E-2</v>
      </c>
      <c r="U324" s="115">
        <v>2.3173065E-2</v>
      </c>
      <c r="V324" s="115">
        <v>0.16714527000000001</v>
      </c>
      <c r="W324" s="115">
        <f t="shared" si="91"/>
        <v>0.52197564575654076</v>
      </c>
      <c r="X324" s="122">
        <f t="shared" si="92"/>
        <v>8.6244600855499981E-2</v>
      </c>
      <c r="Y324" s="122">
        <f t="shared" si="93"/>
        <v>0.40410083886704079</v>
      </c>
      <c r="Z324" s="122">
        <f t="shared" si="94"/>
        <v>3.1630206033999998E-2</v>
      </c>
      <c r="AA324" s="115">
        <v>6.4052398999999996E-2</v>
      </c>
      <c r="AB324" s="115">
        <v>5.2418535E-6</v>
      </c>
      <c r="AC324" s="115">
        <v>1.5192563E-3</v>
      </c>
      <c r="AD324" s="115">
        <v>1.0340110000000001E-6</v>
      </c>
      <c r="AE324" s="115">
        <v>2.0626012999999999E-2</v>
      </c>
      <c r="AF324" s="115">
        <v>4.0656691000000002E-5</v>
      </c>
      <c r="AG324" s="115">
        <v>4.1900084999999997E-2</v>
      </c>
      <c r="AH324" s="115">
        <v>3.5031002999999999E-4</v>
      </c>
      <c r="AI324" s="115">
        <v>4.8778468E-5</v>
      </c>
      <c r="AJ324" s="115">
        <v>2.2534882000000001E-5</v>
      </c>
      <c r="AK324" s="115">
        <v>1.0947024000000001E-6</v>
      </c>
      <c r="AL324" s="115">
        <v>4.5846407999999998E-9</v>
      </c>
      <c r="AM324" s="115">
        <v>0.36054341000000001</v>
      </c>
      <c r="AN324" s="115">
        <v>1.075212E-4</v>
      </c>
      <c r="AO324" s="115">
        <v>1.1271E-3</v>
      </c>
      <c r="AP324" s="115">
        <v>1.3270034E-5</v>
      </c>
      <c r="AQ324" s="115">
        <v>3.1616935999999998E-2</v>
      </c>
    </row>
    <row r="325" spans="1:43" x14ac:dyDescent="0.25">
      <c r="A325" t="s">
        <v>5770</v>
      </c>
      <c r="B325" s="115" t="s">
        <v>403</v>
      </c>
      <c r="C325" s="115">
        <v>0.21821360000000001</v>
      </c>
      <c r="D325" s="115">
        <v>0.12932360000000001</v>
      </c>
      <c r="E325" s="115">
        <v>6.4919433999999998E-2</v>
      </c>
      <c r="F325" s="115">
        <v>9.5469331000000001E-3</v>
      </c>
      <c r="G325" s="115">
        <v>-1.5210199999999999E-4</v>
      </c>
      <c r="H325" s="115">
        <v>8.5635004999999999E-4</v>
      </c>
      <c r="I325" s="115">
        <v>4.9369023000000003E-4</v>
      </c>
      <c r="J325" s="115">
        <v>4.8875588000000001E-6</v>
      </c>
      <c r="K325" s="115">
        <v>4.7674148999999997E-4</v>
      </c>
      <c r="L325" s="115">
        <v>1.274406E-2</v>
      </c>
      <c r="M325" s="115">
        <v>0</v>
      </c>
      <c r="N325" s="115">
        <v>0</v>
      </c>
      <c r="O325" s="52">
        <f t="shared" si="86"/>
        <v>0.95795259259259258</v>
      </c>
      <c r="P325" s="115">
        <v>2.3911467000000002</v>
      </c>
      <c r="Q325" s="115">
        <v>1.9269402</v>
      </c>
      <c r="R325" s="115">
        <v>0.39613445000000003</v>
      </c>
      <c r="S325" s="115">
        <v>4.4489461000000002E-5</v>
      </c>
      <c r="T325" s="115">
        <v>1.4776968E-2</v>
      </c>
      <c r="U325" s="115">
        <v>7.3310681999999997E-3</v>
      </c>
      <c r="V325" s="115">
        <v>4.5919499000000003E-2</v>
      </c>
      <c r="W325" s="115">
        <f t="shared" si="91"/>
        <v>8.4936343593990493E-2</v>
      </c>
      <c r="X325" s="122">
        <f t="shared" si="92"/>
        <v>3.4832406588950003E-2</v>
      </c>
      <c r="Y325" s="122">
        <f t="shared" si="93"/>
        <v>4.5280868696940493E-2</v>
      </c>
      <c r="Z325" s="122">
        <f t="shared" si="94"/>
        <v>4.8230683081000002E-3</v>
      </c>
      <c r="AA325" s="115">
        <v>2.6549558000000001E-2</v>
      </c>
      <c r="AB325" s="115">
        <v>1.0228871E-6</v>
      </c>
      <c r="AC325" s="115">
        <v>1.8860869E-4</v>
      </c>
      <c r="AD325" s="115">
        <v>3.5513385000000002E-7</v>
      </c>
      <c r="AE325" s="115">
        <v>8.0801517999999992E-3</v>
      </c>
      <c r="AF325" s="115">
        <v>1.2710078E-5</v>
      </c>
      <c r="AG325" s="115">
        <v>1.7361608000000001E-2</v>
      </c>
      <c r="AH325" s="115">
        <v>1.4436941999999999E-4</v>
      </c>
      <c r="AI325" s="115">
        <v>8.1637135999999996E-6</v>
      </c>
      <c r="AJ325" s="115">
        <v>3.3877186999999998E-6</v>
      </c>
      <c r="AK325" s="115">
        <v>1.7080028999999999E-7</v>
      </c>
      <c r="AL325" s="115">
        <v>6.7235048999999997E-10</v>
      </c>
      <c r="AM325" s="115">
        <v>2.7555669000000001E-2</v>
      </c>
      <c r="AN325" s="115">
        <v>1.8993532000000001E-5</v>
      </c>
      <c r="AO325" s="115">
        <v>1.8850584E-4</v>
      </c>
      <c r="AP325" s="115">
        <v>1.2639081E-6</v>
      </c>
      <c r="AQ325" s="115">
        <v>4.8218044E-3</v>
      </c>
    </row>
    <row r="326" spans="1:43" x14ac:dyDescent="0.25">
      <c r="A326" t="s">
        <v>5770</v>
      </c>
      <c r="B326" s="115" t="s">
        <v>404</v>
      </c>
      <c r="C326" s="115">
        <v>0.24009359999999999</v>
      </c>
      <c r="D326" s="115">
        <v>0.14075356999999999</v>
      </c>
      <c r="E326" s="115">
        <v>7.1602114999999994E-2</v>
      </c>
      <c r="F326" s="115">
        <v>1.1931126E-2</v>
      </c>
      <c r="G326" s="115">
        <v>-1.8017595E-4</v>
      </c>
      <c r="H326" s="115">
        <v>9.6971063000000001E-4</v>
      </c>
      <c r="I326" s="115">
        <v>5.9844683000000003E-4</v>
      </c>
      <c r="J326" s="115">
        <v>5.3198265000000003E-6</v>
      </c>
      <c r="K326" s="115">
        <v>5.224041E-4</v>
      </c>
      <c r="L326" s="115">
        <v>1.389108E-2</v>
      </c>
      <c r="M326" s="115">
        <v>0</v>
      </c>
      <c r="N326" s="115">
        <v>0</v>
      </c>
      <c r="O326" s="52">
        <f t="shared" si="86"/>
        <v>1.042619037037037</v>
      </c>
      <c r="P326" s="115">
        <v>2.6675157999999999</v>
      </c>
      <c r="Q326" s="115">
        <v>2.1439528999999999</v>
      </c>
      <c r="R326" s="115">
        <v>0.44676166</v>
      </c>
      <c r="S326" s="115">
        <v>5.7851805000000001E-5</v>
      </c>
      <c r="T326" s="115">
        <v>1.6683686E-2</v>
      </c>
      <c r="U326" s="115">
        <v>8.2570973000000002E-3</v>
      </c>
      <c r="V326" s="115">
        <v>5.1802571999999998E-2</v>
      </c>
      <c r="W326" s="115">
        <f t="shared" si="91"/>
        <v>8.8977600704652798E-2</v>
      </c>
      <c r="X326" s="122">
        <f t="shared" si="92"/>
        <v>3.8074958352549995E-2</v>
      </c>
      <c r="Y326" s="122">
        <f t="shared" si="93"/>
        <v>4.553659537990281E-2</v>
      </c>
      <c r="Z326" s="122">
        <f t="shared" si="94"/>
        <v>5.3660469721999995E-3</v>
      </c>
      <c r="AA326" s="115">
        <v>2.8895839E-2</v>
      </c>
      <c r="AB326" s="115">
        <v>1.1374521E-6</v>
      </c>
      <c r="AC326" s="115">
        <v>2.2489038E-4</v>
      </c>
      <c r="AD326" s="115">
        <v>4.1273744999999999E-7</v>
      </c>
      <c r="AE326" s="115">
        <v>8.9383612999999994E-3</v>
      </c>
      <c r="AF326" s="115">
        <v>1.4317483E-5</v>
      </c>
      <c r="AG326" s="115">
        <v>1.8896142000000001E-2</v>
      </c>
      <c r="AH326" s="115">
        <v>1.5898379999999999E-4</v>
      </c>
      <c r="AI326" s="115">
        <v>1.1864437000000001E-5</v>
      </c>
      <c r="AJ326" s="115">
        <v>3.9457296999999999E-6</v>
      </c>
      <c r="AK326" s="115">
        <v>2.0331540000000001E-7</v>
      </c>
      <c r="AL326" s="115">
        <v>8.0380280999999996E-10</v>
      </c>
      <c r="AM326" s="115">
        <v>2.6225605999999999E-2</v>
      </c>
      <c r="AN326" s="115">
        <v>2.1471464000000001E-5</v>
      </c>
      <c r="AO326" s="115">
        <v>2.1837783E-4</v>
      </c>
      <c r="AP326" s="115">
        <v>1.3672722E-6</v>
      </c>
      <c r="AQ326" s="115">
        <v>5.3646796999999996E-3</v>
      </c>
    </row>
    <row r="327" spans="1:43" x14ac:dyDescent="0.25">
      <c r="A327" t="s">
        <v>5770</v>
      </c>
      <c r="B327" s="115" t="s">
        <v>405</v>
      </c>
      <c r="C327" s="115">
        <v>0.23390501999999999</v>
      </c>
      <c r="D327" s="115">
        <v>0.12993447999999999</v>
      </c>
      <c r="E327" s="115">
        <v>8.0824385999999998E-2</v>
      </c>
      <c r="F327" s="115">
        <v>2.2032318999999998E-3</v>
      </c>
      <c r="G327" s="115">
        <v>-3.0865234999999998E-4</v>
      </c>
      <c r="H327" s="115">
        <v>9.4030464999999999E-4</v>
      </c>
      <c r="I327" s="115">
        <v>8.4694523000000005E-4</v>
      </c>
      <c r="J327" s="115">
        <v>4.4735451000000002E-6</v>
      </c>
      <c r="K327" s="115">
        <v>3.6319549999999998E-4</v>
      </c>
      <c r="L327" s="115">
        <v>1.9096653000000002E-2</v>
      </c>
      <c r="M327" s="115">
        <v>0</v>
      </c>
      <c r="N327" s="115">
        <v>0</v>
      </c>
      <c r="O327" s="52">
        <f t="shared" si="86"/>
        <v>0.96247762962962946</v>
      </c>
      <c r="P327" s="115">
        <v>2.6272088</v>
      </c>
      <c r="Q327" s="115">
        <v>2.0167913999999998</v>
      </c>
      <c r="R327" s="115">
        <v>0.52337935999999996</v>
      </c>
      <c r="S327" s="115">
        <v>9.6626388000000001E-5</v>
      </c>
      <c r="T327" s="115">
        <v>1.8807714E-2</v>
      </c>
      <c r="U327" s="115">
        <v>9.7772837000000001E-3</v>
      </c>
      <c r="V327" s="115">
        <v>5.8356397999999997E-2</v>
      </c>
      <c r="W327" s="115">
        <f t="shared" si="91"/>
        <v>9.6513528886139038E-2</v>
      </c>
      <c r="X327" s="122">
        <f t="shared" si="92"/>
        <v>3.6980373492060008E-2</v>
      </c>
      <c r="Y327" s="122">
        <f t="shared" si="93"/>
        <v>5.4488154726279027E-2</v>
      </c>
      <c r="Z327" s="122">
        <f t="shared" si="94"/>
        <v>5.0450006678000002E-3</v>
      </c>
      <c r="AA327" s="115">
        <v>2.6675520000000001E-2</v>
      </c>
      <c r="AB327" s="115">
        <v>1.4525378E-6</v>
      </c>
      <c r="AC327" s="115">
        <v>1.4065224E-4</v>
      </c>
      <c r="AD327" s="115">
        <v>5.2628026000000001E-7</v>
      </c>
      <c r="AE327" s="115">
        <v>1.0145204E-2</v>
      </c>
      <c r="AF327" s="115">
        <v>1.7018433999999999E-5</v>
      </c>
      <c r="AG327" s="115">
        <v>1.7444148999999999E-2</v>
      </c>
      <c r="AH327" s="115">
        <v>1.7858009000000001E-4</v>
      </c>
      <c r="AI327" s="115">
        <v>1.6456412E-5</v>
      </c>
      <c r="AJ327" s="115">
        <v>3.7728567E-6</v>
      </c>
      <c r="AK327" s="115">
        <v>1.7177717E-7</v>
      </c>
      <c r="AL327" s="115">
        <v>7.1640901999999999E-10</v>
      </c>
      <c r="AM327" s="115">
        <v>3.6535112000000002E-2</v>
      </c>
      <c r="AN327" s="115">
        <v>2.6217244000000001E-5</v>
      </c>
      <c r="AO327" s="115">
        <v>2.8369463E-4</v>
      </c>
      <c r="AP327" s="115">
        <v>1.2450678E-6</v>
      </c>
      <c r="AQ327" s="115">
        <v>5.0437555999999998E-3</v>
      </c>
    </row>
    <row r="328" spans="1:43" x14ac:dyDescent="0.25">
      <c r="A328" t="s">
        <v>5770</v>
      </c>
      <c r="B328" s="115" t="s">
        <v>406</v>
      </c>
      <c r="C328" s="115">
        <v>0.22115944000000001</v>
      </c>
      <c r="D328" s="115">
        <v>0.13561970000000001</v>
      </c>
      <c r="E328" s="115">
        <v>6.5907896999999993E-2</v>
      </c>
      <c r="F328" s="115">
        <v>4.3330221999999998E-3</v>
      </c>
      <c r="G328" s="115">
        <v>-1.9602659000000001E-6</v>
      </c>
      <c r="H328" s="115">
        <v>7.3030953E-4</v>
      </c>
      <c r="I328" s="115">
        <v>4.4837251000000002E-4</v>
      </c>
      <c r="J328" s="115">
        <v>3.7534952000000001E-6</v>
      </c>
      <c r="K328" s="115">
        <v>3.1523863E-4</v>
      </c>
      <c r="L328" s="115">
        <v>1.38031E-2</v>
      </c>
      <c r="M328" s="115">
        <v>0</v>
      </c>
      <c r="N328" s="115">
        <v>0</v>
      </c>
      <c r="O328" s="52">
        <f t="shared" si="86"/>
        <v>1.0045903703703705</v>
      </c>
      <c r="P328" s="115">
        <v>2.5689617</v>
      </c>
      <c r="Q328" s="115">
        <v>2.0033194000000001</v>
      </c>
      <c r="R328" s="115">
        <v>0.48474966000000003</v>
      </c>
      <c r="S328" s="115">
        <v>3.7264351999999997E-5</v>
      </c>
      <c r="T328" s="115">
        <v>1.6789056E-2</v>
      </c>
      <c r="U328" s="115">
        <v>8.8669335999999998E-3</v>
      </c>
      <c r="V328" s="115">
        <v>5.5199410999999997E-2</v>
      </c>
      <c r="W328" s="115">
        <f t="shared" si="91"/>
        <v>0.13014535492028248</v>
      </c>
      <c r="X328" s="122">
        <f t="shared" si="92"/>
        <v>3.5978400179559999E-2</v>
      </c>
      <c r="Y328" s="122">
        <f t="shared" si="93"/>
        <v>8.9154742203082477E-2</v>
      </c>
      <c r="Z328" s="122">
        <f t="shared" si="94"/>
        <v>5.0122125376400005E-3</v>
      </c>
      <c r="AA328" s="115">
        <v>2.7842542000000001E-2</v>
      </c>
      <c r="AB328" s="115">
        <v>9.2301376999999997E-7</v>
      </c>
      <c r="AC328" s="115">
        <v>1.1977776E-4</v>
      </c>
      <c r="AD328" s="115">
        <v>2.3107779000000001E-7</v>
      </c>
      <c r="AE328" s="115">
        <v>7.9996258000000001E-3</v>
      </c>
      <c r="AF328" s="115">
        <v>1.5300528E-5</v>
      </c>
      <c r="AG328" s="115">
        <v>1.8206902000000001E-2</v>
      </c>
      <c r="AH328" s="115">
        <v>1.4816174999999999E-4</v>
      </c>
      <c r="AI328" s="115">
        <v>5.4754112000000001E-6</v>
      </c>
      <c r="AJ328" s="115">
        <v>3.2240313E-6</v>
      </c>
      <c r="AK328" s="115">
        <v>1.0528518E-7</v>
      </c>
      <c r="AL328" s="115">
        <v>4.3240247000000002E-10</v>
      </c>
      <c r="AM328" s="115">
        <v>7.0590897E-2</v>
      </c>
      <c r="AN328" s="115">
        <v>1.7686842999999999E-5</v>
      </c>
      <c r="AO328" s="115">
        <v>1.8228944999999999E-4</v>
      </c>
      <c r="AP328" s="115">
        <v>9.2693764000000003E-7</v>
      </c>
      <c r="AQ328" s="115">
        <v>5.0112856000000001E-3</v>
      </c>
    </row>
    <row r="329" spans="1:43" x14ac:dyDescent="0.25">
      <c r="A329" t="s">
        <v>5770</v>
      </c>
      <c r="B329" s="115" t="s">
        <v>407</v>
      </c>
      <c r="C329" s="115">
        <v>0.80377958999999999</v>
      </c>
      <c r="D329" s="115">
        <v>0.34575784999999998</v>
      </c>
      <c r="E329" s="115">
        <v>0.34883482999999998</v>
      </c>
      <c r="F329" s="115">
        <v>5.4855363999999997E-2</v>
      </c>
      <c r="G329" s="115">
        <v>-7.3080480999999995E-4</v>
      </c>
      <c r="H329" s="115">
        <v>4.5733835E-3</v>
      </c>
      <c r="I329" s="115">
        <v>2.0707018000000002E-3</v>
      </c>
      <c r="J329" s="115">
        <v>2.7892469999999999E-5</v>
      </c>
      <c r="K329" s="115">
        <v>2.0627950000000001E-3</v>
      </c>
      <c r="L329" s="115">
        <v>4.6327572999999997E-2</v>
      </c>
      <c r="M329" s="115">
        <v>0</v>
      </c>
      <c r="N329" s="115">
        <v>0</v>
      </c>
      <c r="O329" s="52">
        <f t="shared" si="86"/>
        <v>2.561169259259259</v>
      </c>
      <c r="P329" s="115">
        <v>14.953922</v>
      </c>
      <c r="Q329" s="115">
        <v>11.919207</v>
      </c>
      <c r="R329" s="115">
        <v>2.5948207999999999</v>
      </c>
      <c r="S329" s="115">
        <v>6.9480662999999999E-5</v>
      </c>
      <c r="T329" s="115">
        <v>9.0435112999999998E-2</v>
      </c>
      <c r="U329" s="115">
        <v>4.7859378000000001E-2</v>
      </c>
      <c r="V329" s="115">
        <v>0.30153039999999998</v>
      </c>
      <c r="W329" s="115">
        <f t="shared" si="91"/>
        <v>0.33789619432907375</v>
      </c>
      <c r="X329" s="122">
        <f t="shared" si="92"/>
        <v>0.11548453934939999</v>
      </c>
      <c r="Y329" s="122">
        <f t="shared" si="93"/>
        <v>0.19258446327447379</v>
      </c>
      <c r="Z329" s="122">
        <f t="shared" si="94"/>
        <v>2.9827191705200002E-2</v>
      </c>
      <c r="AA329" s="115">
        <v>7.0976252000000004E-2</v>
      </c>
      <c r="AB329" s="115">
        <v>5.3868482000000002E-6</v>
      </c>
      <c r="AC329" s="115">
        <v>9.3037665000000002E-4</v>
      </c>
      <c r="AD329" s="115">
        <v>2.1930901999999998E-6</v>
      </c>
      <c r="AE329" s="115">
        <v>4.3488164000000003E-2</v>
      </c>
      <c r="AF329" s="115">
        <v>8.2166760999999994E-5</v>
      </c>
      <c r="AG329" s="115">
        <v>4.6428008999999999E-2</v>
      </c>
      <c r="AH329" s="115">
        <v>7.7299856000000004E-4</v>
      </c>
      <c r="AI329" s="115">
        <v>3.8098125999999998E-5</v>
      </c>
      <c r="AJ329" s="115">
        <v>3.4677921E-5</v>
      </c>
      <c r="AK329" s="115">
        <v>8.3834680999999996E-7</v>
      </c>
      <c r="AL329" s="115">
        <v>3.9096638000000003E-9</v>
      </c>
      <c r="AM329" s="115">
        <v>0.14430040999999999</v>
      </c>
      <c r="AN329" s="115">
        <v>9.8183231000000004E-5</v>
      </c>
      <c r="AO329" s="115">
        <v>9.1124418E-4</v>
      </c>
      <c r="AP329" s="115">
        <v>5.6787051999999997E-6</v>
      </c>
      <c r="AQ329" s="115">
        <v>2.9821513000000001E-2</v>
      </c>
    </row>
    <row r="330" spans="1:43" x14ac:dyDescent="0.25">
      <c r="A330" t="s">
        <v>5770</v>
      </c>
      <c r="B330" s="115" t="s">
        <v>408</v>
      </c>
      <c r="C330" s="115">
        <v>0.67511262000000005</v>
      </c>
      <c r="D330" s="115">
        <v>0.28629916</v>
      </c>
      <c r="E330" s="115">
        <v>0.29367924000000001</v>
      </c>
      <c r="F330" s="115">
        <v>4.4858954999999999E-2</v>
      </c>
      <c r="G330" s="115">
        <v>-7.2988695999999997E-4</v>
      </c>
      <c r="H330" s="115">
        <v>3.7278443999999998E-3</v>
      </c>
      <c r="I330" s="115">
        <v>1.8713482E-3</v>
      </c>
      <c r="J330" s="115">
        <v>2.1096939000000001E-5</v>
      </c>
      <c r="K330" s="115">
        <v>1.7130532E-3</v>
      </c>
      <c r="L330" s="115">
        <v>4.3671811999999997E-2</v>
      </c>
      <c r="M330" s="115">
        <v>0</v>
      </c>
      <c r="N330" s="115">
        <v>0</v>
      </c>
      <c r="O330" s="52">
        <f t="shared" si="86"/>
        <v>2.1207345185185185</v>
      </c>
      <c r="P330" s="115">
        <v>11.139188000000001</v>
      </c>
      <c r="Q330" s="115">
        <v>8.8230986999999992</v>
      </c>
      <c r="R330" s="115">
        <v>1.9797990999999999</v>
      </c>
      <c r="S330" s="115">
        <v>1.2262294E-4</v>
      </c>
      <c r="T330" s="115">
        <v>7.0016384000000001E-2</v>
      </c>
      <c r="U330" s="115">
        <v>3.6456862E-2</v>
      </c>
      <c r="V330" s="115">
        <v>0.22969463000000001</v>
      </c>
      <c r="W330" s="115">
        <f t="shared" si="91"/>
        <v>0.31326216661393147</v>
      </c>
      <c r="X330" s="122">
        <f t="shared" si="92"/>
        <v>9.6182556425799995E-2</v>
      </c>
      <c r="Y330" s="122">
        <f t="shared" si="93"/>
        <v>0.19499940064403148</v>
      </c>
      <c r="Z330" s="122">
        <f t="shared" si="94"/>
        <v>2.2080209544099998E-2</v>
      </c>
      <c r="AA330" s="115">
        <v>5.8770995999999999E-2</v>
      </c>
      <c r="AB330" s="115">
        <v>4.3542220999999999E-6</v>
      </c>
      <c r="AC330" s="115">
        <v>7.4297505999999997E-4</v>
      </c>
      <c r="AD330" s="115">
        <v>1.7879416999999999E-6</v>
      </c>
      <c r="AE330" s="115">
        <v>3.6599634999999998E-2</v>
      </c>
      <c r="AF330" s="115">
        <v>6.2808202000000005E-5</v>
      </c>
      <c r="AG330" s="115">
        <v>3.8442448999999997E-2</v>
      </c>
      <c r="AH330" s="115">
        <v>6.5117227999999996E-4</v>
      </c>
      <c r="AI330" s="115">
        <v>3.7179338000000002E-5</v>
      </c>
      <c r="AJ330" s="115">
        <v>2.1207986999999999E-5</v>
      </c>
      <c r="AK330" s="115">
        <v>6.9128225000000004E-7</v>
      </c>
      <c r="AL330" s="115">
        <v>2.9797814999999999E-9</v>
      </c>
      <c r="AM330" s="115">
        <v>0.15501746</v>
      </c>
      <c r="AN330" s="115">
        <v>8.0450797000000004E-5</v>
      </c>
      <c r="AO330" s="115">
        <v>7.4878697999999997E-4</v>
      </c>
      <c r="AP330" s="115">
        <v>4.7505441E-6</v>
      </c>
      <c r="AQ330" s="115">
        <v>2.2075458999999999E-2</v>
      </c>
    </row>
    <row r="331" spans="1:43" x14ac:dyDescent="0.25">
      <c r="A331" t="s">
        <v>5770</v>
      </c>
      <c r="B331" s="115" t="s">
        <v>409</v>
      </c>
      <c r="C331" s="115">
        <v>0.71398402999999999</v>
      </c>
      <c r="D331" s="115">
        <v>0.30190927000000001</v>
      </c>
      <c r="E331" s="115">
        <v>0.30586342</v>
      </c>
      <c r="F331" s="115">
        <v>5.0270012000000003E-2</v>
      </c>
      <c r="G331" s="115">
        <v>-7.2746029000000001E-4</v>
      </c>
      <c r="H331" s="115">
        <v>3.9427804E-3</v>
      </c>
      <c r="I331" s="115">
        <v>2.0287387999999998E-3</v>
      </c>
      <c r="J331" s="115">
        <v>2.2324321999999999E-5</v>
      </c>
      <c r="K331" s="115">
        <v>1.7963682999999999E-3</v>
      </c>
      <c r="L331" s="115">
        <v>4.8878587000000001E-2</v>
      </c>
      <c r="M331" s="115">
        <v>0</v>
      </c>
      <c r="N331" s="115">
        <v>0</v>
      </c>
      <c r="O331" s="52">
        <f t="shared" si="86"/>
        <v>2.2363649629629627</v>
      </c>
      <c r="P331" s="115">
        <v>12.030866</v>
      </c>
      <c r="Q331" s="115">
        <v>9.5110983000000004</v>
      </c>
      <c r="R331" s="115">
        <v>2.1545480000000001</v>
      </c>
      <c r="S331" s="115">
        <v>1.3331926999999999E-4</v>
      </c>
      <c r="T331" s="115">
        <v>7.6031851999999997E-2</v>
      </c>
      <c r="U331" s="115">
        <v>3.9718749999999997E-2</v>
      </c>
      <c r="V331" s="115">
        <v>0.24933595</v>
      </c>
      <c r="W331" s="115">
        <v>0.24410394999999999</v>
      </c>
      <c r="X331" s="122">
        <f t="shared" si="92"/>
        <v>0.1009569136443</v>
      </c>
      <c r="Y331" s="122">
        <f t="shared" si="93"/>
        <v>0.20013575753365045</v>
      </c>
      <c r="Z331" s="122">
        <f t="shared" si="94"/>
        <v>2.3801340658400002E-2</v>
      </c>
      <c r="AA331" s="115">
        <v>6.1975460000000003E-2</v>
      </c>
      <c r="AB331" s="115">
        <v>4.7062774000000003E-6</v>
      </c>
      <c r="AC331" s="115">
        <v>7.7932181000000004E-4</v>
      </c>
      <c r="AD331" s="115">
        <v>1.8644719E-6</v>
      </c>
      <c r="AE331" s="115">
        <v>3.8127129000000003E-2</v>
      </c>
      <c r="AF331" s="115">
        <v>6.8432084999999997E-5</v>
      </c>
      <c r="AG331" s="115">
        <v>4.0538831999999997E-2</v>
      </c>
      <c r="AH331" s="115">
        <v>6.7814709E-4</v>
      </c>
      <c r="AI331" s="115">
        <v>3.9492529999999997E-5</v>
      </c>
      <c r="AJ331" s="115">
        <v>2.2704717999999999E-5</v>
      </c>
      <c r="AK331" s="115">
        <v>7.2473844999999995E-7</v>
      </c>
      <c r="AL331" s="115">
        <v>3.1302005E-9</v>
      </c>
      <c r="AM331" s="115">
        <v>0.15795192</v>
      </c>
      <c r="AN331" s="115">
        <v>8.6705827000000006E-5</v>
      </c>
      <c r="AO331" s="115">
        <v>8.1722749999999997E-4</v>
      </c>
      <c r="AP331" s="115">
        <v>5.0176584000000001E-6</v>
      </c>
      <c r="AQ331" s="115">
        <v>2.3796323000000001E-2</v>
      </c>
    </row>
    <row r="332" spans="1:43" x14ac:dyDescent="0.25">
      <c r="A332" t="s">
        <v>5770</v>
      </c>
      <c r="B332" s="115" t="s">
        <v>410</v>
      </c>
      <c r="C332" s="115">
        <v>0.70226221</v>
      </c>
      <c r="D332" s="115">
        <v>0.29555332000000001</v>
      </c>
      <c r="E332" s="115">
        <v>0.30534556000000002</v>
      </c>
      <c r="F332" s="115">
        <v>4.5187085000000002E-2</v>
      </c>
      <c r="G332" s="115">
        <v>-7.6307565E-4</v>
      </c>
      <c r="H332" s="115">
        <v>3.7054143999999999E-3</v>
      </c>
      <c r="I332" s="115">
        <v>1.9812476E-3</v>
      </c>
      <c r="J332" s="115">
        <v>2.0399125000000001E-5</v>
      </c>
      <c r="K332" s="115">
        <v>1.4956647999999999E-3</v>
      </c>
      <c r="L332" s="115">
        <v>4.9736600999999998E-2</v>
      </c>
      <c r="M332" s="115">
        <v>0</v>
      </c>
      <c r="N332" s="115">
        <v>0</v>
      </c>
      <c r="O332" s="52">
        <f t="shared" si="86"/>
        <v>2.1892838518518518</v>
      </c>
      <c r="P332" s="115">
        <v>11.645667</v>
      </c>
      <c r="Q332" s="115">
        <v>9.1660646000000003</v>
      </c>
      <c r="R332" s="115">
        <v>2.1221385000000001</v>
      </c>
      <c r="S332" s="115">
        <v>1.2036270000000001E-4</v>
      </c>
      <c r="T332" s="115">
        <v>7.3872819000000006E-2</v>
      </c>
      <c r="U332" s="115">
        <v>3.9194814000000001E-2</v>
      </c>
      <c r="V332" s="115">
        <v>0.24427551</v>
      </c>
      <c r="W332" s="115">
        <f t="shared" si="91"/>
        <v>0.28220569943967699</v>
      </c>
      <c r="X332" s="122">
        <f t="shared" si="92"/>
        <v>9.9493784434099994E-2</v>
      </c>
      <c r="Y332" s="122">
        <f t="shared" si="93"/>
        <v>0.15977681274727701</v>
      </c>
      <c r="Z332" s="122">
        <f t="shared" si="94"/>
        <v>2.2935102258299998E-2</v>
      </c>
      <c r="AA332" s="115">
        <v>6.0670930999999997E-2</v>
      </c>
      <c r="AB332" s="115">
        <v>4.7184560000000003E-6</v>
      </c>
      <c r="AC332" s="115">
        <v>7.3681915000000005E-4</v>
      </c>
      <c r="AD332" s="115">
        <v>1.8749111000000001E-6</v>
      </c>
      <c r="AE332" s="115">
        <v>3.8011929999999999E-2</v>
      </c>
      <c r="AF332" s="115">
        <v>6.7510917000000004E-5</v>
      </c>
      <c r="AG332" s="115">
        <v>3.9685379E-2</v>
      </c>
      <c r="AH332" s="115">
        <v>6.7693961000000005E-4</v>
      </c>
      <c r="AI332" s="115">
        <v>3.8351376999999997E-5</v>
      </c>
      <c r="AJ332" s="115">
        <v>2.276718E-5</v>
      </c>
      <c r="AK332" s="115">
        <v>7.0167944999999998E-7</v>
      </c>
      <c r="AL332" s="115">
        <v>3.0308269999999998E-9</v>
      </c>
      <c r="AM332" s="115">
        <v>0.11847000000000001</v>
      </c>
      <c r="AN332" s="115">
        <v>8.3207309999999999E-5</v>
      </c>
      <c r="AO332" s="115">
        <v>7.9946355999999997E-4</v>
      </c>
      <c r="AP332" s="115">
        <v>4.2712583E-6</v>
      </c>
      <c r="AQ332" s="115">
        <v>2.2930830999999999E-2</v>
      </c>
    </row>
    <row r="333" spans="1:43" x14ac:dyDescent="0.25">
      <c r="A333" t="s">
        <v>5770</v>
      </c>
      <c r="B333" s="115" t="s">
        <v>411</v>
      </c>
      <c r="C333" s="115">
        <v>0.63682192999999998</v>
      </c>
      <c r="D333" s="115">
        <v>0.26318649999999999</v>
      </c>
      <c r="E333" s="115">
        <v>0.28519127</v>
      </c>
      <c r="F333" s="115">
        <v>3.6478981000000001E-2</v>
      </c>
      <c r="G333" s="115">
        <v>-7.2587381000000005E-4</v>
      </c>
      <c r="H333" s="115">
        <v>4.0217938000000003E-3</v>
      </c>
      <c r="I333" s="115">
        <v>2.3576349999999999E-3</v>
      </c>
      <c r="J333" s="115">
        <v>2.2015076999999999E-5</v>
      </c>
      <c r="K333" s="115">
        <v>1.8994015E-3</v>
      </c>
      <c r="L333" s="115">
        <v>4.4390211999999998E-2</v>
      </c>
      <c r="M333" s="115">
        <v>0</v>
      </c>
      <c r="N333" s="115">
        <v>0</v>
      </c>
      <c r="O333" s="52">
        <f t="shared" si="86"/>
        <v>1.9495296296296294</v>
      </c>
      <c r="P333" s="115">
        <v>11.210596000000001</v>
      </c>
      <c r="Q333" s="115">
        <v>8.6607733000000007</v>
      </c>
      <c r="R333" s="115">
        <v>2.1812640999999999</v>
      </c>
      <c r="S333" s="115">
        <v>1.9090549E-4</v>
      </c>
      <c r="T333" s="115">
        <v>7.8596665999999996E-2</v>
      </c>
      <c r="U333" s="115">
        <v>4.0608086000000002E-2</v>
      </c>
      <c r="V333" s="115">
        <v>0.24916342999999999</v>
      </c>
      <c r="W333" s="115">
        <f t="shared" si="91"/>
        <v>0.23761057907741973</v>
      </c>
      <c r="X333" s="122">
        <f t="shared" si="92"/>
        <v>9.0650953965999995E-2</v>
      </c>
      <c r="Y333" s="122">
        <f t="shared" si="93"/>
        <v>0.12528341934231971</v>
      </c>
      <c r="Z333" s="122">
        <f t="shared" si="94"/>
        <v>2.1676205769099999E-2</v>
      </c>
      <c r="AA333" s="115">
        <v>5.4027387000000003E-2</v>
      </c>
      <c r="AB333" s="115">
        <v>5.2936191999999998E-6</v>
      </c>
      <c r="AC333" s="115">
        <v>8.5346569000000004E-4</v>
      </c>
      <c r="AD333" s="115">
        <v>1.7764308E-6</v>
      </c>
      <c r="AE333" s="115">
        <v>3.5692973000000003E-2</v>
      </c>
      <c r="AF333" s="115">
        <v>7.0058226000000004E-5</v>
      </c>
      <c r="AG333" s="115">
        <v>3.5340156999999997E-2</v>
      </c>
      <c r="AH333" s="115">
        <v>6.3199011000000002E-4</v>
      </c>
      <c r="AI333" s="115">
        <v>4.2639521000000001E-5</v>
      </c>
      <c r="AJ333" s="115">
        <v>2.3115708000000002E-5</v>
      </c>
      <c r="AK333" s="115">
        <v>7.8013137000000003E-7</v>
      </c>
      <c r="AL333" s="115">
        <v>3.3839497E-9</v>
      </c>
      <c r="AM333" s="115">
        <v>8.8301386999999995E-2</v>
      </c>
      <c r="AN333" s="115">
        <v>8.9335597999999993E-5</v>
      </c>
      <c r="AO333" s="115">
        <v>8.5401089000000001E-4</v>
      </c>
      <c r="AP333" s="115">
        <v>5.2117690999999999E-6</v>
      </c>
      <c r="AQ333" s="115">
        <v>2.1670993999999999E-2</v>
      </c>
    </row>
    <row r="334" spans="1:43" x14ac:dyDescent="0.25">
      <c r="A334" t="s">
        <v>5770</v>
      </c>
      <c r="B334" s="115" t="s">
        <v>412</v>
      </c>
      <c r="C334" s="115">
        <v>4.0145387999999997E-2</v>
      </c>
      <c r="D334" s="115">
        <v>1.9736637000000001E-2</v>
      </c>
      <c r="E334" s="115">
        <v>8.0173680000000004E-3</v>
      </c>
      <c r="F334" s="115">
        <v>7.6022425000000001E-3</v>
      </c>
      <c r="G334" s="115">
        <v>3.4890264000000002E-5</v>
      </c>
      <c r="H334" s="115">
        <v>4.5647858999999999E-4</v>
      </c>
      <c r="I334" s="115">
        <v>1.8064715999999999E-4</v>
      </c>
      <c r="J334" s="115">
        <v>3.1206591999999998E-6</v>
      </c>
      <c r="K334" s="115">
        <v>3.7818516999999998E-4</v>
      </c>
      <c r="L334" s="115">
        <v>3.7358195999999998E-3</v>
      </c>
      <c r="M334" s="115">
        <v>0</v>
      </c>
      <c r="N334" s="115">
        <v>0</v>
      </c>
      <c r="O334" s="52">
        <f t="shared" si="86"/>
        <v>0.14619731111111112</v>
      </c>
      <c r="P334" s="115">
        <v>1.2018479</v>
      </c>
      <c r="Q334" s="115">
        <v>0.98789742999999997</v>
      </c>
      <c r="R334" s="115">
        <v>0.18146703</v>
      </c>
      <c r="S334" s="115">
        <v>1.4174622999999999E-5</v>
      </c>
      <c r="T334" s="115">
        <v>7.3125971999999997E-3</v>
      </c>
      <c r="U334" s="115">
        <v>3.3255592000000001E-3</v>
      </c>
      <c r="V334" s="115">
        <v>2.1831072E-2</v>
      </c>
      <c r="W334" s="115">
        <f t="shared" si="91"/>
        <v>3.182964367098793E-2</v>
      </c>
      <c r="X334" s="122">
        <f t="shared" si="92"/>
        <v>5.2549221538150002E-3</v>
      </c>
      <c r="Y334" s="122">
        <f t="shared" si="93"/>
        <v>2.4100087695972931E-2</v>
      </c>
      <c r="Z334" s="122">
        <f t="shared" si="94"/>
        <v>2.4746338211999999E-3</v>
      </c>
      <c r="AA334" s="115">
        <v>4.0513815999999999E-3</v>
      </c>
      <c r="AB334" s="115">
        <v>3.6995019999999999E-7</v>
      </c>
      <c r="AC334" s="115">
        <v>9.6971974999999997E-5</v>
      </c>
      <c r="AD334" s="115">
        <v>7.8489714999999995E-8</v>
      </c>
      <c r="AE334" s="115">
        <v>1.1003867000000001E-3</v>
      </c>
      <c r="AF334" s="115">
        <v>5.7334389000000001E-6</v>
      </c>
      <c r="AG334" s="115">
        <v>2.6505042000000002E-3</v>
      </c>
      <c r="AH334" s="115">
        <v>1.7487011000000001E-5</v>
      </c>
      <c r="AI334" s="115">
        <v>2.0970934E-6</v>
      </c>
      <c r="AJ334" s="115">
        <v>1.5910675E-6</v>
      </c>
      <c r="AK334" s="115">
        <v>6.8274404000000003E-8</v>
      </c>
      <c r="AL334" s="115">
        <v>2.8406893000000002E-10</v>
      </c>
      <c r="AM334" s="115">
        <v>2.1347250000000002E-2</v>
      </c>
      <c r="AN334" s="115">
        <v>8.5595836E-6</v>
      </c>
      <c r="AO334" s="115">
        <v>7.2530182000000003E-5</v>
      </c>
      <c r="AP334" s="115">
        <v>9.409212E-7</v>
      </c>
      <c r="AQ334" s="115">
        <v>2.4736928999999999E-3</v>
      </c>
    </row>
    <row r="335" spans="1:43" x14ac:dyDescent="0.25">
      <c r="A335" s="1" t="s">
        <v>1247</v>
      </c>
      <c r="U335" s="50"/>
    </row>
    <row r="336" spans="1:43" x14ac:dyDescent="0.25">
      <c r="A336" t="s">
        <v>5770</v>
      </c>
      <c r="B336" s="115" t="s">
        <v>413</v>
      </c>
      <c r="C336" s="115">
        <v>2.4472928000000001E-2</v>
      </c>
      <c r="D336" s="115">
        <v>1.2137233000000001E-2</v>
      </c>
      <c r="E336" s="115">
        <v>5.9390717000000004E-3</v>
      </c>
      <c r="F336" s="115">
        <v>8.4304210000000004E-4</v>
      </c>
      <c r="G336" s="115">
        <v>7.3873899999999998E-5</v>
      </c>
      <c r="H336" s="115">
        <v>1.0273216000000001E-3</v>
      </c>
      <c r="I336" s="115">
        <v>3.5930781000000002E-4</v>
      </c>
      <c r="J336" s="115">
        <v>1.4713438000000001E-6</v>
      </c>
      <c r="K336" s="115">
        <v>1.3256885E-4</v>
      </c>
      <c r="L336" s="115">
        <v>3.9590381000000003E-3</v>
      </c>
      <c r="M336" s="115">
        <v>0</v>
      </c>
      <c r="N336" s="115">
        <v>0</v>
      </c>
      <c r="O336" s="52">
        <f t="shared" si="86"/>
        <v>8.9905429629629635E-2</v>
      </c>
      <c r="P336" s="115">
        <v>1.1335819</v>
      </c>
      <c r="Q336" s="115">
        <v>1.0578757999999999</v>
      </c>
      <c r="R336" s="115">
        <v>6.4499986999999995E-2</v>
      </c>
      <c r="S336" s="115">
        <v>2.4480271000000001E-5</v>
      </c>
      <c r="T336" s="115">
        <v>2.4431855999999998E-3</v>
      </c>
      <c r="U336" s="115">
        <v>1.0405853E-3</v>
      </c>
      <c r="V336" s="115">
        <v>7.6978389000000001E-3</v>
      </c>
      <c r="W336" s="115">
        <f t="shared" ref="W336:W342" si="95">SUM(X336:Z336)</f>
        <v>1.4801121226571849E-2</v>
      </c>
      <c r="X336" s="122">
        <f t="shared" ref="X336:X342" si="96">SUM(AA336:AF336)</f>
        <v>3.60488164881E-3</v>
      </c>
      <c r="Y336" s="122">
        <f t="shared" ref="Y336:Y342" si="97">SUM(AG336:AO336)</f>
        <v>8.5577784333518495E-3</v>
      </c>
      <c r="Z336" s="122">
        <f t="shared" ref="Z336:Z342" si="98">SUM(AP336:AQ336)</f>
        <v>2.6384611444099999E-3</v>
      </c>
      <c r="AA336" s="115">
        <v>2.4919928E-3</v>
      </c>
      <c r="AB336" s="115">
        <v>3.4148081000000001E-6</v>
      </c>
      <c r="AC336" s="115">
        <v>6.0784330000000002E-5</v>
      </c>
      <c r="AD336" s="115">
        <v>5.6988531000000001E-7</v>
      </c>
      <c r="AE336" s="115">
        <v>1.0459382E-3</v>
      </c>
      <c r="AF336" s="115">
        <v>2.1816253999999998E-6</v>
      </c>
      <c r="AG336" s="115">
        <v>1.6308535E-3</v>
      </c>
      <c r="AH336" s="115">
        <v>1.0514670000000001E-5</v>
      </c>
      <c r="AI336" s="115">
        <v>3.5392648999999999E-6</v>
      </c>
      <c r="AJ336" s="115">
        <v>1.0911446E-6</v>
      </c>
      <c r="AK336" s="115">
        <v>4.7177312999999997E-8</v>
      </c>
      <c r="AL336" s="115">
        <v>1.8703885E-10</v>
      </c>
      <c r="AM336" s="115">
        <v>6.8390906000000001E-3</v>
      </c>
      <c r="AN336" s="115">
        <v>4.5032694999999996E-6</v>
      </c>
      <c r="AO336" s="115">
        <v>6.8138620000000007E-5</v>
      </c>
      <c r="AP336" s="115">
        <v>3.6014441E-7</v>
      </c>
      <c r="AQ336" s="115">
        <v>2.6381009999999999E-3</v>
      </c>
    </row>
    <row r="337" spans="1:43" x14ac:dyDescent="0.25">
      <c r="A337" t="s">
        <v>5770</v>
      </c>
      <c r="B337" s="115" t="s">
        <v>414</v>
      </c>
      <c r="C337" s="115">
        <v>1.3917077999999999E-2</v>
      </c>
      <c r="D337" s="115">
        <v>5.9783542E-3</v>
      </c>
      <c r="E337" s="115">
        <v>2.8203764E-3</v>
      </c>
      <c r="F337" s="115">
        <v>7.5328324000000001E-4</v>
      </c>
      <c r="G337" s="115">
        <v>1.1199252999999999E-5</v>
      </c>
      <c r="H337" s="115">
        <v>1.4228259999999999E-4</v>
      </c>
      <c r="I337" s="115">
        <v>1.3875568999999999E-4</v>
      </c>
      <c r="J337" s="115">
        <v>9.7474357000000004E-7</v>
      </c>
      <c r="K337" s="115">
        <v>1.1281399999999999E-4</v>
      </c>
      <c r="L337" s="115">
        <v>3.9590381000000003E-3</v>
      </c>
      <c r="M337" s="115">
        <v>0</v>
      </c>
      <c r="N337" s="115">
        <v>0</v>
      </c>
      <c r="O337" s="52">
        <f t="shared" si="86"/>
        <v>4.4284105185185184E-2</v>
      </c>
      <c r="P337" s="115">
        <v>0.53567841999999999</v>
      </c>
      <c r="Q337" s="115">
        <v>0.47182890999999999</v>
      </c>
      <c r="R337" s="115">
        <v>5.4061181E-2</v>
      </c>
      <c r="S337" s="115">
        <v>1.4396489E-5</v>
      </c>
      <c r="T337" s="115">
        <v>2.2968845000000001E-3</v>
      </c>
      <c r="U337" s="115">
        <v>1.0081749E-3</v>
      </c>
      <c r="V337" s="115">
        <v>6.4688716000000004E-3</v>
      </c>
      <c r="W337" s="115">
        <f t="shared" si="95"/>
        <v>1.055846441071856E-2</v>
      </c>
      <c r="X337" s="122">
        <f t="shared" si="96"/>
        <v>1.6649364856760002E-3</v>
      </c>
      <c r="Y337" s="122">
        <f t="shared" si="97"/>
        <v>7.7128572615925602E-3</v>
      </c>
      <c r="Z337" s="122">
        <f t="shared" si="98"/>
        <v>1.18067066345E-3</v>
      </c>
      <c r="AA337" s="115">
        <v>1.2273764E-3</v>
      </c>
      <c r="AB337" s="115">
        <v>1.9285958000000001E-7</v>
      </c>
      <c r="AC337" s="115">
        <v>4.1447379000000002E-5</v>
      </c>
      <c r="AD337" s="115">
        <v>3.6255396000000003E-8</v>
      </c>
      <c r="AE337" s="115">
        <v>3.9414251999999998E-4</v>
      </c>
      <c r="AF337" s="115">
        <v>1.7410717E-6</v>
      </c>
      <c r="AG337" s="115">
        <v>8.0316134999999995E-4</v>
      </c>
      <c r="AH337" s="115">
        <v>6.0292465000000003E-6</v>
      </c>
      <c r="AI337" s="115">
        <v>2.7334721000000002E-6</v>
      </c>
      <c r="AJ337" s="115">
        <v>8.6127861000000003E-7</v>
      </c>
      <c r="AK337" s="115">
        <v>3.4150408000000002E-8</v>
      </c>
      <c r="AL337" s="115">
        <v>1.4107456000000001E-10</v>
      </c>
      <c r="AM337" s="115">
        <v>6.8389325000000004E-3</v>
      </c>
      <c r="AN337" s="115">
        <v>4.0187749000000004E-6</v>
      </c>
      <c r="AO337" s="115">
        <v>5.7086348000000001E-5</v>
      </c>
      <c r="AP337" s="115">
        <v>2.7776344999999999E-7</v>
      </c>
      <c r="AQ337" s="115">
        <v>1.1803929E-3</v>
      </c>
    </row>
    <row r="338" spans="1:43" x14ac:dyDescent="0.25">
      <c r="A338" t="s">
        <v>5770</v>
      </c>
      <c r="B338" s="115" t="s">
        <v>415</v>
      </c>
      <c r="C338" s="115">
        <v>4.5400048999999998E-2</v>
      </c>
      <c r="D338" s="115">
        <v>2.1170484999999999E-2</v>
      </c>
      <c r="E338" s="115">
        <v>1.2161801E-2</v>
      </c>
      <c r="F338" s="115">
        <v>4.7556444E-3</v>
      </c>
      <c r="G338" s="115">
        <v>8.4337484000000007E-5</v>
      </c>
      <c r="H338" s="115">
        <v>1.1121328000000001E-3</v>
      </c>
      <c r="I338" s="115">
        <v>2.7704162999999998E-4</v>
      </c>
      <c r="J338" s="115">
        <v>1.3368299000000001E-6</v>
      </c>
      <c r="K338" s="115">
        <v>5.3882731999999999E-5</v>
      </c>
      <c r="L338" s="115">
        <v>5.7833861999999998E-3</v>
      </c>
      <c r="M338" s="115">
        <v>0</v>
      </c>
      <c r="N338" s="115">
        <v>0</v>
      </c>
      <c r="O338" s="52">
        <f t="shared" si="86"/>
        <v>0.15681840740740738</v>
      </c>
      <c r="P338" s="115">
        <v>1.3004203000000001</v>
      </c>
      <c r="Q338" s="115">
        <v>1.2263324</v>
      </c>
      <c r="R338" s="115">
        <v>6.3925753000000002E-2</v>
      </c>
      <c r="S338" s="115">
        <v>6.3026798000000002E-7</v>
      </c>
      <c r="T338" s="115">
        <v>1.8382591000000001E-3</v>
      </c>
      <c r="U338" s="115">
        <v>1.0109606E-3</v>
      </c>
      <c r="V338" s="115">
        <v>7.3123077000000003E-3</v>
      </c>
      <c r="W338" s="115">
        <f t="shared" si="95"/>
        <v>2.0131291089962342E-2</v>
      </c>
      <c r="X338" s="122">
        <f t="shared" si="96"/>
        <v>6.1720163990700017E-3</v>
      </c>
      <c r="Y338" s="122">
        <f t="shared" si="97"/>
        <v>1.090157972491234E-2</v>
      </c>
      <c r="Z338" s="122">
        <f t="shared" si="98"/>
        <v>3.0576949659800001E-3</v>
      </c>
      <c r="AA338" s="115">
        <v>4.3461107000000001E-3</v>
      </c>
      <c r="AB338" s="115">
        <v>3.9850095000000001E-6</v>
      </c>
      <c r="AC338" s="115">
        <v>3.7589948999999998E-5</v>
      </c>
      <c r="AD338" s="115">
        <v>6.5272677000000003E-7</v>
      </c>
      <c r="AE338" s="115">
        <v>1.7815216999999999E-3</v>
      </c>
      <c r="AF338" s="115">
        <v>2.1563138000000001E-6</v>
      </c>
      <c r="AG338" s="115">
        <v>2.8436096000000002E-3</v>
      </c>
      <c r="AH338" s="115">
        <v>2.4470090000000001E-5</v>
      </c>
      <c r="AI338" s="115">
        <v>1.9130548999999998E-6</v>
      </c>
      <c r="AJ338" s="115">
        <v>1.0328617000000001E-6</v>
      </c>
      <c r="AK338" s="115">
        <v>2.9726214E-8</v>
      </c>
      <c r="AL338" s="115">
        <v>9.5298339000000001E-11</v>
      </c>
      <c r="AM338" s="115">
        <v>7.9757843999999998E-3</v>
      </c>
      <c r="AN338" s="115">
        <v>3.1705147999999999E-6</v>
      </c>
      <c r="AO338" s="115">
        <v>5.1569381999999999E-5</v>
      </c>
      <c r="AP338" s="115">
        <v>1.8286598E-7</v>
      </c>
      <c r="AQ338" s="115">
        <v>3.0575121000000001E-3</v>
      </c>
    </row>
    <row r="339" spans="1:43" x14ac:dyDescent="0.25">
      <c r="A339" t="s">
        <v>5770</v>
      </c>
      <c r="B339" s="115" t="s">
        <v>416</v>
      </c>
      <c r="C339" s="115">
        <v>3.3225549E-2</v>
      </c>
      <c r="D339" s="115">
        <v>1.3870385000000001E-2</v>
      </c>
      <c r="E339" s="115">
        <v>8.6208893999999998E-3</v>
      </c>
      <c r="F339" s="115">
        <v>4.7539786999999997E-3</v>
      </c>
      <c r="G339" s="115">
        <v>1.0554453E-5</v>
      </c>
      <c r="H339" s="115">
        <v>7.8241508000000001E-5</v>
      </c>
      <c r="I339" s="115">
        <v>7.8259046000000003E-5</v>
      </c>
      <c r="J339" s="115">
        <v>6.2301776999999999E-7</v>
      </c>
      <c r="K339" s="115">
        <v>2.923179E-5</v>
      </c>
      <c r="L339" s="115">
        <v>5.7833861999999998E-3</v>
      </c>
      <c r="M339" s="115">
        <v>0</v>
      </c>
      <c r="N339" s="115">
        <v>0</v>
      </c>
      <c r="O339" s="52">
        <f t="shared" si="86"/>
        <v>0.10274359259259259</v>
      </c>
      <c r="P339" s="115">
        <v>0.58127092000000002</v>
      </c>
      <c r="Q339" s="115">
        <v>0.51842595999999996</v>
      </c>
      <c r="R339" s="115">
        <v>5.3889373999999997E-2</v>
      </c>
      <c r="S339" s="115">
        <v>6.3026798000000002E-7</v>
      </c>
      <c r="T339" s="115">
        <v>1.8382591000000001E-3</v>
      </c>
      <c r="U339" s="115">
        <v>1.0109606E-3</v>
      </c>
      <c r="V339" s="115">
        <v>6.1057406999999999E-3</v>
      </c>
      <c r="W339" s="115">
        <f t="shared" si="95"/>
        <v>1.5119166406856148E-2</v>
      </c>
      <c r="X339" s="122">
        <f t="shared" si="96"/>
        <v>3.9077370777919999E-3</v>
      </c>
      <c r="Y339" s="122">
        <f t="shared" si="97"/>
        <v>9.915184037137148E-3</v>
      </c>
      <c r="Z339" s="122">
        <f t="shared" si="98"/>
        <v>1.2962452919269998E-3</v>
      </c>
      <c r="AA339" s="115">
        <v>2.8471621999999999E-3</v>
      </c>
      <c r="AB339" s="115">
        <v>2.1495577E-7</v>
      </c>
      <c r="AC339" s="115">
        <v>1.8664859999999999E-5</v>
      </c>
      <c r="AD339" s="115">
        <v>3.2531321999999999E-8</v>
      </c>
      <c r="AE339" s="115">
        <v>1.0399401000000001E-3</v>
      </c>
      <c r="AF339" s="115">
        <v>1.7224307E-6</v>
      </c>
      <c r="AG339" s="115">
        <v>1.8625478E-3</v>
      </c>
      <c r="AH339" s="115">
        <v>1.9385138999999998E-5</v>
      </c>
      <c r="AI339" s="115">
        <v>1.9070370000000001E-6</v>
      </c>
      <c r="AJ339" s="115">
        <v>8.0080141999999999E-7</v>
      </c>
      <c r="AK339" s="115">
        <v>1.8895441E-8</v>
      </c>
      <c r="AL339" s="115">
        <v>6.7476147999999995E-11</v>
      </c>
      <c r="AM339" s="115">
        <v>7.9757843999999998E-3</v>
      </c>
      <c r="AN339" s="115">
        <v>3.1705147999999999E-6</v>
      </c>
      <c r="AO339" s="115">
        <v>5.1569381999999999E-5</v>
      </c>
      <c r="AP339" s="115">
        <v>8.7291926999999998E-8</v>
      </c>
      <c r="AQ339" s="115">
        <v>1.2961579999999999E-3</v>
      </c>
    </row>
    <row r="340" spans="1:43" x14ac:dyDescent="0.25">
      <c r="A340" t="s">
        <v>5770</v>
      </c>
      <c r="B340" s="115" t="s">
        <v>417</v>
      </c>
      <c r="C340" s="115">
        <v>4.8876583000000001E-2</v>
      </c>
      <c r="D340" s="115">
        <v>2.7072425000000001E-2</v>
      </c>
      <c r="E340" s="115">
        <v>1.1720861000000001E-2</v>
      </c>
      <c r="F340" s="115">
        <v>1.6779605E-3</v>
      </c>
      <c r="G340" s="115">
        <v>1.093521E-4</v>
      </c>
      <c r="H340" s="115">
        <v>1.4596709E-3</v>
      </c>
      <c r="I340" s="115">
        <v>3.5035462E-4</v>
      </c>
      <c r="J340" s="115">
        <v>1.6677536E-6</v>
      </c>
      <c r="K340" s="115">
        <v>6.7082434000000006E-5</v>
      </c>
      <c r="L340" s="115">
        <v>6.4172092999999998E-3</v>
      </c>
      <c r="M340" s="115">
        <v>0</v>
      </c>
      <c r="N340" s="115">
        <v>0</v>
      </c>
      <c r="O340" s="52">
        <f t="shared" si="86"/>
        <v>0.20053648148148148</v>
      </c>
      <c r="P340" s="115">
        <v>1.6213318000000001</v>
      </c>
      <c r="Q340" s="115">
        <v>1.5250009</v>
      </c>
      <c r="R340" s="115">
        <v>8.3136318000000001E-2</v>
      </c>
      <c r="S340" s="115">
        <v>7.0540025000000001E-7</v>
      </c>
      <c r="T340" s="115">
        <v>2.3768993000000001E-3</v>
      </c>
      <c r="U340" s="115">
        <v>1.311406E-3</v>
      </c>
      <c r="V340" s="115">
        <v>9.5056056999999992E-3</v>
      </c>
      <c r="W340" s="115">
        <f t="shared" si="95"/>
        <v>2.550923157622563E-2</v>
      </c>
      <c r="X340" s="122">
        <f t="shared" si="96"/>
        <v>7.4572346205899996E-3</v>
      </c>
      <c r="Y340" s="122">
        <f t="shared" si="97"/>
        <v>1.4250191505145629E-2</v>
      </c>
      <c r="Z340" s="122">
        <f t="shared" si="98"/>
        <v>3.80180545049E-3</v>
      </c>
      <c r="AA340" s="115">
        <v>5.5576892999999999E-3</v>
      </c>
      <c r="AB340" s="115">
        <v>5.2180343000000002E-6</v>
      </c>
      <c r="AC340" s="115">
        <v>4.6744549E-5</v>
      </c>
      <c r="AD340" s="115">
        <v>8.5678719000000001E-7</v>
      </c>
      <c r="AE340" s="115">
        <v>1.8439194E-3</v>
      </c>
      <c r="AF340" s="115">
        <v>2.8065501000000002E-6</v>
      </c>
      <c r="AG340" s="115">
        <v>3.6362883999999998E-3</v>
      </c>
      <c r="AH340" s="115">
        <v>2.2428627000000001E-5</v>
      </c>
      <c r="AI340" s="115">
        <v>9.3223764E-7</v>
      </c>
      <c r="AJ340" s="115">
        <v>1.2226542E-6</v>
      </c>
      <c r="AK340" s="115">
        <v>3.5992483000000001E-8</v>
      </c>
      <c r="AL340" s="115">
        <v>1.1452263E-10</v>
      </c>
      <c r="AM340" s="115">
        <v>1.0527936999999999E-2</v>
      </c>
      <c r="AN340" s="115">
        <v>3.7018592999999998E-6</v>
      </c>
      <c r="AO340" s="115">
        <v>5.7644620000000002E-5</v>
      </c>
      <c r="AP340" s="115">
        <v>2.3045049000000001E-7</v>
      </c>
      <c r="AQ340" s="115">
        <v>3.8015750000000002E-3</v>
      </c>
    </row>
    <row r="341" spans="1:43" x14ac:dyDescent="0.25">
      <c r="A341" t="s">
        <v>5770</v>
      </c>
      <c r="B341" s="115" t="s">
        <v>418</v>
      </c>
      <c r="C341" s="115">
        <v>2.5727825999999999E-2</v>
      </c>
      <c r="D341" s="115">
        <v>1.3881246999999999E-2</v>
      </c>
      <c r="E341" s="115">
        <v>6.6202581E-3</v>
      </c>
      <c r="F341" s="115">
        <v>4.3976589000000003E-3</v>
      </c>
      <c r="G341" s="115">
        <v>2.1467947E-5</v>
      </c>
      <c r="H341" s="115">
        <v>2.9071278000000002E-4</v>
      </c>
      <c r="I341" s="115">
        <v>2.3052243999999999E-4</v>
      </c>
      <c r="J341" s="115">
        <v>2.3506621999999999E-6</v>
      </c>
      <c r="K341" s="115">
        <v>2.8360841000000001E-4</v>
      </c>
      <c r="L341" s="115">
        <v>0</v>
      </c>
      <c r="M341" s="115">
        <v>0</v>
      </c>
      <c r="N341" s="115">
        <v>0</v>
      </c>
      <c r="O341" s="52">
        <f t="shared" si="86"/>
        <v>0.10282405185185184</v>
      </c>
      <c r="P341" s="115">
        <v>0.75829458000000005</v>
      </c>
      <c r="Q341" s="115">
        <v>0.72030916</v>
      </c>
      <c r="R341" s="115">
        <v>3.0677860000000001E-2</v>
      </c>
      <c r="S341" s="115">
        <v>2.3074329999999999E-5</v>
      </c>
      <c r="T341" s="115">
        <v>2.1457752E-3</v>
      </c>
      <c r="U341" s="115">
        <v>5.0679505999999997E-4</v>
      </c>
      <c r="V341" s="115">
        <v>4.6319098999999999E-3</v>
      </c>
      <c r="W341" s="115">
        <f t="shared" si="95"/>
        <v>2.080723229448837E-2</v>
      </c>
      <c r="X341" s="122">
        <f t="shared" si="96"/>
        <v>3.8270298681010004E-3</v>
      </c>
      <c r="Y341" s="122">
        <f t="shared" si="97"/>
        <v>1.5176664993987369E-2</v>
      </c>
      <c r="Z341" s="122">
        <f t="shared" si="98"/>
        <v>1.8035374323999999E-3</v>
      </c>
      <c r="AA341" s="115">
        <v>2.8494928000000002E-3</v>
      </c>
      <c r="AB341" s="115">
        <v>2.8899996000000002E-7</v>
      </c>
      <c r="AC341" s="115">
        <v>8.3086291E-5</v>
      </c>
      <c r="AD341" s="115">
        <v>6.5575760999999998E-8</v>
      </c>
      <c r="AE341" s="115">
        <v>8.9318573999999998E-4</v>
      </c>
      <c r="AF341" s="115">
        <v>9.1046137999999999E-7</v>
      </c>
      <c r="AG341" s="115">
        <v>1.8641761E-3</v>
      </c>
      <c r="AH341" s="115">
        <v>1.4475922999999999E-5</v>
      </c>
      <c r="AI341" s="115">
        <v>5.2446636E-6</v>
      </c>
      <c r="AJ341" s="115">
        <v>3.2203006999999999E-6</v>
      </c>
      <c r="AK341" s="115">
        <v>6.0564327999999998E-8</v>
      </c>
      <c r="AL341" s="115">
        <v>3.5305937E-10</v>
      </c>
      <c r="AM341" s="115">
        <v>1.320491E-2</v>
      </c>
      <c r="AN341" s="115">
        <v>5.6322492999999997E-6</v>
      </c>
      <c r="AO341" s="115">
        <v>7.894484E-5</v>
      </c>
      <c r="AP341" s="115">
        <v>6.7393240000000002E-7</v>
      </c>
      <c r="AQ341" s="115">
        <v>1.8028635E-3</v>
      </c>
    </row>
    <row r="342" spans="1:43" x14ac:dyDescent="0.25">
      <c r="A342" t="s">
        <v>5770</v>
      </c>
      <c r="B342" s="115" t="s">
        <v>419</v>
      </c>
      <c r="C342" s="115">
        <v>0.1905685</v>
      </c>
      <c r="D342" s="115">
        <v>0.16045181</v>
      </c>
      <c r="E342" s="115">
        <v>2.3920078000000001E-2</v>
      </c>
      <c r="F342" s="115">
        <v>1.0431538000000001E-4</v>
      </c>
      <c r="G342" s="115">
        <v>3.6845824000000002E-4</v>
      </c>
      <c r="H342" s="115">
        <v>3.8494054999999999E-3</v>
      </c>
      <c r="I342" s="115">
        <v>5.9176987000000001E-4</v>
      </c>
      <c r="J342" s="115">
        <v>6.8333935999999998E-5</v>
      </c>
      <c r="K342" s="115">
        <v>1.2143307E-3</v>
      </c>
      <c r="L342" s="115">
        <v>0</v>
      </c>
      <c r="M342" s="115">
        <v>0</v>
      </c>
      <c r="N342" s="115">
        <v>0</v>
      </c>
      <c r="O342" s="52">
        <f t="shared" si="86"/>
        <v>1.1885319259259259</v>
      </c>
      <c r="P342" s="115">
        <v>22.950671</v>
      </c>
      <c r="Q342" s="115">
        <v>17.791357000000001</v>
      </c>
      <c r="R342" s="115">
        <v>4.4167240999999997</v>
      </c>
      <c r="S342" s="115">
        <v>1.1754288000000001E-5</v>
      </c>
      <c r="T342" s="115">
        <v>0.14865415000000001</v>
      </c>
      <c r="U342" s="115">
        <v>8.3114764999999993E-2</v>
      </c>
      <c r="V342" s="115">
        <v>0.51080926000000004</v>
      </c>
      <c r="W342" s="115">
        <f t="shared" si="95"/>
        <v>0.1053730220324368</v>
      </c>
      <c r="X342" s="122">
        <f t="shared" si="96"/>
        <v>3.8366577566099999E-2</v>
      </c>
      <c r="Y342" s="122">
        <f t="shared" si="97"/>
        <v>2.2380256157436801E-2</v>
      </c>
      <c r="Z342" s="122">
        <f t="shared" si="98"/>
        <v>4.46261883089E-2</v>
      </c>
      <c r="AA342" s="115">
        <v>3.2945012000000003E-2</v>
      </c>
      <c r="AB342" s="115">
        <v>6.1819757999999997E-6</v>
      </c>
      <c r="AC342" s="115">
        <v>5.2571066000000005E-4</v>
      </c>
      <c r="AD342" s="115">
        <v>1.6006603E-6</v>
      </c>
      <c r="AE342" s="115">
        <v>4.7469052999999997E-3</v>
      </c>
      <c r="AF342" s="115">
        <v>1.4116697E-4</v>
      </c>
      <c r="AG342" s="115">
        <v>2.1562372E-2</v>
      </c>
      <c r="AH342" s="115">
        <v>3.8383858999999998E-5</v>
      </c>
      <c r="AI342" s="115">
        <v>6.5717729000000003E-7</v>
      </c>
      <c r="AJ342" s="115">
        <v>1.5178734000000001E-5</v>
      </c>
      <c r="AK342" s="115">
        <v>3.6802726999999999E-7</v>
      </c>
      <c r="AL342" s="115">
        <v>1.7038767999999999E-9</v>
      </c>
      <c r="AM342" s="115">
        <v>1.8555861E-4</v>
      </c>
      <c r="AN342" s="115">
        <v>9.2339865999999994E-5</v>
      </c>
      <c r="AO342" s="115">
        <v>4.8539618000000001E-4</v>
      </c>
      <c r="AP342" s="115">
        <v>4.1933088999999998E-6</v>
      </c>
      <c r="AQ342" s="115">
        <v>4.4621994999999998E-2</v>
      </c>
    </row>
    <row r="343" spans="1:43" x14ac:dyDescent="0.25">
      <c r="A343" s="1" t="s">
        <v>1248</v>
      </c>
      <c r="U343" s="50"/>
      <c r="V343" s="50"/>
    </row>
    <row r="344" spans="1:43" x14ac:dyDescent="0.25">
      <c r="A344" t="s">
        <v>5770</v>
      </c>
      <c r="B344" s="115" t="s">
        <v>420</v>
      </c>
      <c r="C344" s="115">
        <v>6.0242548E-2</v>
      </c>
      <c r="D344" s="115">
        <v>5.6321753000000002E-2</v>
      </c>
      <c r="E344" s="115">
        <v>2.6664780999999999E-3</v>
      </c>
      <c r="F344" s="115">
        <v>4.6518987000000001E-4</v>
      </c>
      <c r="G344" s="115">
        <v>-6.0286817E-5</v>
      </c>
      <c r="H344" s="115">
        <v>2.2554519000000001E-4</v>
      </c>
      <c r="I344" s="115">
        <v>3.7631292000000002E-4</v>
      </c>
      <c r="J344" s="115">
        <v>5.3831203999999996E-6</v>
      </c>
      <c r="K344" s="115">
        <v>2.4217328999999999E-4</v>
      </c>
      <c r="L344" s="115">
        <v>0</v>
      </c>
      <c r="M344" s="115">
        <v>0</v>
      </c>
      <c r="N344" s="115">
        <v>0</v>
      </c>
      <c r="O344" s="52">
        <f t="shared" si="86"/>
        <v>0.41719817037037038</v>
      </c>
      <c r="P344" s="115">
        <v>7.9420137000000004</v>
      </c>
      <c r="Q344" s="115">
        <v>7.2236190999999996</v>
      </c>
      <c r="R344" s="115">
        <v>0.61790285</v>
      </c>
      <c r="S344" s="115">
        <v>2.0482670000000001E-6</v>
      </c>
      <c r="T344" s="115">
        <v>1.9833134999999998E-2</v>
      </c>
      <c r="U344" s="115">
        <v>1.1103906E-2</v>
      </c>
      <c r="V344" s="115">
        <v>6.9552586E-2</v>
      </c>
      <c r="W344" s="115">
        <f>SUM(X344:Z344)</f>
        <v>3.8979485699442137E-2</v>
      </c>
      <c r="X344" s="122">
        <f>SUM(AA344:AF344)</f>
        <v>1.2312842867950001E-2</v>
      </c>
      <c r="Y344" s="122">
        <f>SUM(AG344:AO344)</f>
        <v>8.5775272808821384E-3</v>
      </c>
      <c r="Z344" s="122">
        <f>SUM(AP344:AQ344)</f>
        <v>1.8089115550609998E-2</v>
      </c>
      <c r="AA344" s="115">
        <v>1.1566138E-2</v>
      </c>
      <c r="AB344" s="115">
        <v>-1.2429328999999999E-6</v>
      </c>
      <c r="AC344" s="115">
        <v>1.109473E-4</v>
      </c>
      <c r="AD344" s="115">
        <v>3.2415085000000001E-7</v>
      </c>
      <c r="AE344" s="115">
        <v>6.1653737000000005E-4</v>
      </c>
      <c r="AF344" s="115">
        <v>2.013898E-5</v>
      </c>
      <c r="AG344" s="115">
        <v>7.5720147999999996E-3</v>
      </c>
      <c r="AH344" s="115">
        <v>4.0337660999999997E-6</v>
      </c>
      <c r="AI344" s="115">
        <v>4.7349485999999999E-7</v>
      </c>
      <c r="AJ344" s="115">
        <v>1.2180845999999999E-5</v>
      </c>
      <c r="AK344" s="115">
        <v>-2.6927406000000001E-8</v>
      </c>
      <c r="AL344" s="115">
        <v>5.8432813999999997E-10</v>
      </c>
      <c r="AM344" s="115">
        <v>8.0855634000000004E-4</v>
      </c>
      <c r="AN344" s="115">
        <v>1.6279297E-5</v>
      </c>
      <c r="AO344" s="115">
        <v>1.6401508E-4</v>
      </c>
      <c r="AP344" s="115">
        <v>9.2155060999999998E-7</v>
      </c>
      <c r="AQ344" s="115">
        <v>1.8088193999999998E-2</v>
      </c>
    </row>
    <row r="345" spans="1:43" x14ac:dyDescent="0.25">
      <c r="A345" t="s">
        <v>5770</v>
      </c>
      <c r="B345" s="115" t="s">
        <v>421</v>
      </c>
      <c r="C345" s="115">
        <v>6.6794448000000006E-2</v>
      </c>
      <c r="D345" s="115">
        <v>4.9589094E-2</v>
      </c>
      <c r="E345" s="115">
        <v>1.3924508E-2</v>
      </c>
      <c r="F345" s="115">
        <v>3.9660748000000003E-4</v>
      </c>
      <c r="G345" s="115">
        <v>6.0107765999999996E-4</v>
      </c>
      <c r="H345" s="115">
        <v>1.1485086999999999E-3</v>
      </c>
      <c r="I345" s="115">
        <v>8.7385307999999996E-4</v>
      </c>
      <c r="J345" s="115">
        <v>9.9261864999999997E-6</v>
      </c>
      <c r="K345" s="115">
        <v>2.5087253000000002E-4</v>
      </c>
      <c r="L345" s="115">
        <v>0</v>
      </c>
      <c r="M345" s="115">
        <v>0</v>
      </c>
      <c r="N345" s="115">
        <v>0</v>
      </c>
      <c r="O345" s="52">
        <f t="shared" si="86"/>
        <v>0.36732662222222218</v>
      </c>
      <c r="P345" s="115">
        <v>7.4132322000000004</v>
      </c>
      <c r="Q345" s="115">
        <v>6.3470763000000003</v>
      </c>
      <c r="R345" s="115">
        <v>0.92772801999999999</v>
      </c>
      <c r="S345" s="115">
        <v>3.804864E-7</v>
      </c>
      <c r="T345" s="115">
        <v>2.1174390000000001E-2</v>
      </c>
      <c r="U345" s="115">
        <v>1.1909807999999999E-2</v>
      </c>
      <c r="V345" s="115">
        <v>0.10534328</v>
      </c>
      <c r="W345" s="115">
        <f>SUM(X345:Z345)</f>
        <v>3.6445455006368116E-2</v>
      </c>
      <c r="X345" s="122">
        <f>SUM(AA345:AF345)</f>
        <v>1.3048676751950001E-2</v>
      </c>
      <c r="Y345" s="122">
        <f>SUM(AG345:AO345)</f>
        <v>7.5202216215181205E-3</v>
      </c>
      <c r="Z345" s="122">
        <f>SUM(AP345:AQ345)</f>
        <v>1.58765566329E-2</v>
      </c>
      <c r="AA345" s="115">
        <v>1.0183650000000001E-2</v>
      </c>
      <c r="AB345" s="115">
        <v>6.2064981000000001E-6</v>
      </c>
      <c r="AC345" s="115">
        <v>3.2273122999999999E-4</v>
      </c>
      <c r="AD345" s="115">
        <v>6.3873885000000002E-7</v>
      </c>
      <c r="AE345" s="115">
        <v>2.5023478000000001E-3</v>
      </c>
      <c r="AF345" s="115">
        <v>3.3102485000000003E-5</v>
      </c>
      <c r="AG345" s="115">
        <v>6.667007E-3</v>
      </c>
      <c r="AH345" s="115">
        <v>2.3529895999999999E-5</v>
      </c>
      <c r="AI345" s="115">
        <v>2.1237121000000001E-7</v>
      </c>
      <c r="AJ345" s="115">
        <v>1.0279927E-5</v>
      </c>
      <c r="AK345" s="115">
        <v>-2.8693406000000001E-8</v>
      </c>
      <c r="AL345" s="115">
        <v>6.9571412000000002E-10</v>
      </c>
      <c r="AM345" s="115">
        <v>7.8107451999999996E-4</v>
      </c>
      <c r="AN345" s="115">
        <v>1.1547174000000001E-5</v>
      </c>
      <c r="AO345" s="115">
        <v>2.6598731000000001E-5</v>
      </c>
      <c r="AP345" s="115">
        <v>1.0876329000000001E-6</v>
      </c>
      <c r="AQ345" s="115">
        <v>1.5875469E-2</v>
      </c>
    </row>
    <row r="346" spans="1:43" x14ac:dyDescent="0.25">
      <c r="A346" t="s">
        <v>5770</v>
      </c>
      <c r="B346" s="115" t="s">
        <v>422</v>
      </c>
      <c r="C346" s="115">
        <v>3.1287483999999997E-2</v>
      </c>
      <c r="D346" s="115">
        <v>2.6696787999999999E-2</v>
      </c>
      <c r="E346" s="115">
        <v>3.231477E-3</v>
      </c>
      <c r="F346" s="115">
        <v>5.7446194E-4</v>
      </c>
      <c r="G346" s="115">
        <v>3.3806378000000002E-6</v>
      </c>
      <c r="H346" s="115">
        <v>3.2423245000000003E-4</v>
      </c>
      <c r="I346" s="115">
        <v>2.7409393000000002E-4</v>
      </c>
      <c r="J346" s="115">
        <v>4.9626588000000004E-6</v>
      </c>
      <c r="K346" s="115">
        <v>1.7808799000000001E-4</v>
      </c>
      <c r="L346" s="115">
        <v>0</v>
      </c>
      <c r="M346" s="115">
        <v>0</v>
      </c>
      <c r="N346" s="115">
        <v>0</v>
      </c>
      <c r="O346" s="52">
        <f t="shared" si="86"/>
        <v>0.19775398518518517</v>
      </c>
      <c r="P346" s="115">
        <v>5.9027073000000003</v>
      </c>
      <c r="Q346" s="115">
        <v>4.9309817000000002</v>
      </c>
      <c r="R346" s="115">
        <v>0.83978151999999995</v>
      </c>
      <c r="S346" s="115">
        <v>4.3127467000000002E-7</v>
      </c>
      <c r="T346" s="115">
        <v>2.4000799999999999E-2</v>
      </c>
      <c r="U346" s="115">
        <v>1.3499559E-2</v>
      </c>
      <c r="V346" s="115">
        <v>9.4443353999999993E-2</v>
      </c>
      <c r="W346" s="115">
        <f>SUM(X346:Z346)</f>
        <v>2.3419423443043909E-2</v>
      </c>
      <c r="X346" s="122">
        <f>SUM(AA346:AF346)</f>
        <v>6.2802473930200003E-3</v>
      </c>
      <c r="Y346" s="122">
        <f>SUM(AG346:AO346)</f>
        <v>4.78939549423391E-3</v>
      </c>
      <c r="Z346" s="122">
        <f>SUM(AP346:AQ346)</f>
        <v>1.234978055579E-2</v>
      </c>
      <c r="AA346" s="115">
        <v>5.4837823999999997E-3</v>
      </c>
      <c r="AB346" s="115">
        <v>-2.6069170000000001E-7</v>
      </c>
      <c r="AC346" s="115">
        <v>1.3111043E-4</v>
      </c>
      <c r="AD346" s="115">
        <v>1.0685272E-7</v>
      </c>
      <c r="AE346" s="115">
        <v>6.3715655999999998E-4</v>
      </c>
      <c r="AF346" s="115">
        <v>2.8351842E-5</v>
      </c>
      <c r="AG346" s="115">
        <v>3.5916431999999999E-3</v>
      </c>
      <c r="AH346" s="115">
        <v>5.5829125000000004E-6</v>
      </c>
      <c r="AI346" s="115">
        <v>2.6012884000000001E-7</v>
      </c>
      <c r="AJ346" s="115">
        <v>4.0468225999999998E-6</v>
      </c>
      <c r="AK346" s="115">
        <v>-1.0731251E-7</v>
      </c>
      <c r="AL346" s="115">
        <v>2.2780391E-10</v>
      </c>
      <c r="AM346" s="115">
        <v>1.1447318E-3</v>
      </c>
      <c r="AN346" s="115">
        <v>1.308852E-5</v>
      </c>
      <c r="AO346" s="115">
        <v>3.0149194999999999E-5</v>
      </c>
      <c r="AP346" s="115">
        <v>7.0155579000000002E-7</v>
      </c>
      <c r="AQ346" s="115">
        <v>1.2349079000000001E-2</v>
      </c>
    </row>
    <row r="347" spans="1:43" x14ac:dyDescent="0.25">
      <c r="A347" t="s">
        <v>5770</v>
      </c>
      <c r="B347" s="115" t="s">
        <v>423</v>
      </c>
      <c r="C347" s="115">
        <v>0.17754961999999999</v>
      </c>
      <c r="D347" s="115">
        <v>0.15226222</v>
      </c>
      <c r="E347" s="115">
        <v>2.0174261999999998E-2</v>
      </c>
      <c r="F347" s="115">
        <v>9.4333235999999998E-5</v>
      </c>
      <c r="G347" s="115">
        <v>3.7077063000000001E-4</v>
      </c>
      <c r="H347" s="115">
        <v>3.0579947999999999E-3</v>
      </c>
      <c r="I347" s="115">
        <v>4.8810556E-4</v>
      </c>
      <c r="J347" s="115">
        <v>7.0479152000000003E-5</v>
      </c>
      <c r="K347" s="115">
        <v>1.0314553E-3</v>
      </c>
      <c r="L347" s="115">
        <v>0</v>
      </c>
      <c r="M347" s="115">
        <v>0</v>
      </c>
      <c r="N347" s="115">
        <v>0</v>
      </c>
      <c r="O347" s="52">
        <f t="shared" si="86"/>
        <v>1.1278682962962963</v>
      </c>
      <c r="P347" s="115">
        <v>21.374336</v>
      </c>
      <c r="Q347" s="115">
        <v>17.405023</v>
      </c>
      <c r="R347" s="115">
        <v>3.3939566000000001</v>
      </c>
      <c r="S347" s="115">
        <v>1.2097986E-5</v>
      </c>
      <c r="T347" s="115">
        <v>0.11460246</v>
      </c>
      <c r="U347" s="115">
        <v>6.3909592000000001E-2</v>
      </c>
      <c r="V347" s="115">
        <v>0.39683225</v>
      </c>
      <c r="W347" s="115">
        <f>SUM(X347:Z347)</f>
        <v>0.10068007555349678</v>
      </c>
      <c r="X347" s="122">
        <f>SUM(AA347:AF347)</f>
        <v>3.5815891735499997E-2</v>
      </c>
      <c r="Y347" s="122">
        <f>SUM(AG347:AO347)</f>
        <v>2.12001829432968E-2</v>
      </c>
      <c r="Z347" s="122">
        <f>SUM(AP347:AQ347)</f>
        <v>4.3664000874699994E-2</v>
      </c>
      <c r="AA347" s="115">
        <v>3.1263649999999997E-2</v>
      </c>
      <c r="AB347" s="115">
        <v>6.3828941999999996E-6</v>
      </c>
      <c r="AC347" s="115">
        <v>4.2583182999999999E-4</v>
      </c>
      <c r="AD347" s="115">
        <v>1.4695012999999999E-6</v>
      </c>
      <c r="AE347" s="115">
        <v>4.0100852999999997E-3</v>
      </c>
      <c r="AF347" s="115">
        <v>1.0847221E-4</v>
      </c>
      <c r="AG347" s="115">
        <v>2.0461888000000001E-2</v>
      </c>
      <c r="AH347" s="115">
        <v>3.2158569000000003E-5</v>
      </c>
      <c r="AI347" s="115">
        <v>6.1984175999999995E-7</v>
      </c>
      <c r="AJ347" s="115">
        <v>1.2683018E-5</v>
      </c>
      <c r="AK347" s="115">
        <v>2.9922264999999998E-7</v>
      </c>
      <c r="AL347" s="115">
        <v>1.4518868000000001E-9</v>
      </c>
      <c r="AM347" s="115">
        <v>1.4353497000000001E-4</v>
      </c>
      <c r="AN347" s="115">
        <v>7.4956219999999994E-5</v>
      </c>
      <c r="AO347" s="115">
        <v>4.7404164999999997E-4</v>
      </c>
      <c r="AP347" s="115">
        <v>3.5388746999999998E-6</v>
      </c>
      <c r="AQ347" s="115">
        <v>4.3660461999999997E-2</v>
      </c>
    </row>
    <row r="348" spans="1:43" x14ac:dyDescent="0.25">
      <c r="A348" t="s">
        <v>5770</v>
      </c>
      <c r="B348" s="115" t="s">
        <v>424</v>
      </c>
      <c r="C348" s="115">
        <v>3.2897119000000002E-2</v>
      </c>
      <c r="D348" s="115">
        <v>1.9375396E-2</v>
      </c>
      <c r="E348" s="115">
        <v>4.3616067999999999E-3</v>
      </c>
      <c r="F348" s="115">
        <v>7.8501439999999999E-3</v>
      </c>
      <c r="G348" s="115">
        <v>-2.8698911000000002E-6</v>
      </c>
      <c r="H348" s="115">
        <v>8.6168800999999995E-4</v>
      </c>
      <c r="I348" s="115">
        <v>1.2332239E-4</v>
      </c>
      <c r="J348" s="115">
        <v>3.9715748000000003E-6</v>
      </c>
      <c r="K348" s="115">
        <v>2.4034853999999999E-4</v>
      </c>
      <c r="L348" s="115">
        <v>8.3511628000000005E-5</v>
      </c>
      <c r="M348" s="115">
        <v>0</v>
      </c>
      <c r="N348" s="115">
        <v>0</v>
      </c>
      <c r="O348" s="52">
        <f t="shared" si="86"/>
        <v>0.14352145185185183</v>
      </c>
      <c r="P348" s="115">
        <v>3.4298643000000002</v>
      </c>
      <c r="Q348" s="115">
        <v>2.0698007999999999</v>
      </c>
      <c r="R348" s="115">
        <v>1.1678385</v>
      </c>
      <c r="S348" s="115">
        <v>7.0581800999999998E-7</v>
      </c>
      <c r="T348" s="115">
        <v>3.8799434000000001E-2</v>
      </c>
      <c r="U348" s="115">
        <v>2.1822910000000001E-2</v>
      </c>
      <c r="V348" s="115">
        <v>0.13160190999999999</v>
      </c>
      <c r="W348" s="115">
        <f>SUM(X348:Z348)</f>
        <v>1.3126668692290649E-2</v>
      </c>
      <c r="X348" s="122">
        <f>SUM(AA348:AF348)</f>
        <v>5.0051226050916E-3</v>
      </c>
      <c r="Y348" s="122">
        <f>SUM(AG348:AO348)</f>
        <v>2.9355157350290503E-3</v>
      </c>
      <c r="Z348" s="122">
        <f>SUM(AP348:AQ348)</f>
        <v>5.1860303521700001E-3</v>
      </c>
      <c r="AA348" s="115">
        <v>3.9784362000000002E-3</v>
      </c>
      <c r="AB348" s="115">
        <v>-8.8785884000000008E-9</v>
      </c>
      <c r="AC348" s="115">
        <v>1.1817869E-4</v>
      </c>
      <c r="AD348" s="115">
        <v>1.9699068E-7</v>
      </c>
      <c r="AE348" s="115">
        <v>8.7089977000000002E-4</v>
      </c>
      <c r="AF348" s="115">
        <v>3.7419833000000001E-5</v>
      </c>
      <c r="AG348" s="115">
        <v>2.6042238E-3</v>
      </c>
      <c r="AH348" s="115">
        <v>7.1732234000000004E-6</v>
      </c>
      <c r="AI348" s="115">
        <v>5.3951939999999997E-5</v>
      </c>
      <c r="AJ348" s="115">
        <v>3.1011395999999999E-6</v>
      </c>
      <c r="AK348" s="115">
        <v>6.1392231000000002E-8</v>
      </c>
      <c r="AL348" s="115">
        <v>3.1679804999999998E-10</v>
      </c>
      <c r="AM348" s="115">
        <v>1.9636368000000001E-4</v>
      </c>
      <c r="AN348" s="115">
        <v>2.1190065999999999E-5</v>
      </c>
      <c r="AO348" s="115">
        <v>4.9450177E-5</v>
      </c>
      <c r="AP348" s="115">
        <v>8.4735216999999996E-7</v>
      </c>
      <c r="AQ348" s="115">
        <v>5.1851830000000003E-3</v>
      </c>
    </row>
    <row r="349" spans="1:43" x14ac:dyDescent="0.25">
      <c r="A349" s="1" t="s">
        <v>1249</v>
      </c>
      <c r="U349" s="50"/>
      <c r="V349" s="50"/>
    </row>
    <row r="350" spans="1:43" x14ac:dyDescent="0.25">
      <c r="A350" t="s">
        <v>5770</v>
      </c>
      <c r="B350" s="115" t="s">
        <v>425</v>
      </c>
      <c r="C350" s="115">
        <v>1.4884651E-3</v>
      </c>
      <c r="D350" s="115">
        <v>1.1601698E-3</v>
      </c>
      <c r="E350" s="115">
        <v>2.5773136E-4</v>
      </c>
      <c r="F350" s="115">
        <v>9.1065248000000001E-7</v>
      </c>
      <c r="G350" s="115">
        <v>1.9551283999999998E-6</v>
      </c>
      <c r="H350" s="115">
        <v>4.7808529000000001E-5</v>
      </c>
      <c r="I350" s="115">
        <v>6.7452859999999996E-6</v>
      </c>
      <c r="J350" s="115">
        <v>3.0496966999999998E-7</v>
      </c>
      <c r="K350" s="115">
        <v>1.2839427E-5</v>
      </c>
      <c r="L350" s="115">
        <v>0</v>
      </c>
      <c r="M350" s="115">
        <v>0</v>
      </c>
      <c r="N350" s="115">
        <v>0</v>
      </c>
      <c r="O350" s="52">
        <f t="shared" si="86"/>
        <v>8.5938503703703699E-3</v>
      </c>
      <c r="P350" s="115">
        <v>0.17954308999999999</v>
      </c>
      <c r="Q350" s="115">
        <v>0.11112522</v>
      </c>
      <c r="R350" s="115">
        <v>5.8706184000000002E-2</v>
      </c>
      <c r="S350" s="115">
        <v>5.3308209999999997E-8</v>
      </c>
      <c r="T350" s="115">
        <v>1.9634004999999999E-3</v>
      </c>
      <c r="U350" s="115">
        <v>1.1033521E-3</v>
      </c>
      <c r="V350" s="115">
        <v>6.6448781000000004E-3</v>
      </c>
      <c r="W350" s="115">
        <f t="shared" ref="W350:W360" si="99">SUM(X350:Z350)</f>
        <v>7.3890326442004701E-4</v>
      </c>
      <c r="X350" s="122">
        <f t="shared" ref="X350:X360" si="100">SUM(AA350:AF350)</f>
        <v>2.9730563847100001E-4</v>
      </c>
      <c r="Y350" s="122">
        <f t="shared" ref="Y350:Y360" si="101">SUM(AG350:AO350)</f>
        <v>1.6309168909204699E-4</v>
      </c>
      <c r="Z350" s="122">
        <f t="shared" ref="Z350:Z360" si="102">SUM(AP350:AQ350)</f>
        <v>2.7850593685699998E-4</v>
      </c>
      <c r="AA350" s="115">
        <v>2.3820765E-4</v>
      </c>
      <c r="AB350" s="115">
        <v>2.7359851E-8</v>
      </c>
      <c r="AC350" s="115">
        <v>6.2537432999999999E-6</v>
      </c>
      <c r="AD350" s="115">
        <v>1.3234419999999999E-8</v>
      </c>
      <c r="AE350" s="115">
        <v>5.0927115999999999E-5</v>
      </c>
      <c r="AF350" s="115">
        <v>1.8765348999999999E-6</v>
      </c>
      <c r="AG350" s="115">
        <v>1.5590725999999999E-4</v>
      </c>
      <c r="AH350" s="115">
        <v>4.2077548E-7</v>
      </c>
      <c r="AI350" s="115">
        <v>4.8791533000000003E-9</v>
      </c>
      <c r="AJ350" s="115">
        <v>1.6753380000000001E-7</v>
      </c>
      <c r="AK350" s="115">
        <v>4.3404980000000002E-9</v>
      </c>
      <c r="AL350" s="115">
        <v>1.7860746999999998E-11</v>
      </c>
      <c r="AM350" s="115">
        <v>2.4346579999999999E-6</v>
      </c>
      <c r="AN350" s="115">
        <v>1.0930890000000001E-6</v>
      </c>
      <c r="AO350" s="115">
        <v>3.0591352999999998E-6</v>
      </c>
      <c r="AP350" s="115">
        <v>4.5106856999999999E-8</v>
      </c>
      <c r="AQ350" s="115">
        <v>2.7846083E-4</v>
      </c>
    </row>
    <row r="351" spans="1:43" x14ac:dyDescent="0.25">
      <c r="A351" t="s">
        <v>5770</v>
      </c>
      <c r="B351" s="115" t="s">
        <v>426</v>
      </c>
      <c r="C351" s="115">
        <v>5.1721758E-4</v>
      </c>
      <c r="D351" s="115">
        <v>3.9883018000000001E-4</v>
      </c>
      <c r="E351" s="115">
        <v>9.2841060000000005E-5</v>
      </c>
      <c r="F351" s="115">
        <v>3.2087754000000002E-7</v>
      </c>
      <c r="G351" s="115">
        <v>6.3663930000000002E-7</v>
      </c>
      <c r="H351" s="115">
        <v>1.7434380999999998E-5</v>
      </c>
      <c r="I351" s="115">
        <v>2.4422082000000002E-6</v>
      </c>
      <c r="J351" s="115">
        <v>9.5377350999999997E-8</v>
      </c>
      <c r="K351" s="115">
        <v>4.6168593999999999E-6</v>
      </c>
      <c r="L351" s="115">
        <v>0</v>
      </c>
      <c r="M351" s="115">
        <v>0</v>
      </c>
      <c r="N351" s="115">
        <v>0</v>
      </c>
      <c r="O351" s="52">
        <f t="shared" si="86"/>
        <v>2.9542976296296295E-3</v>
      </c>
      <c r="P351" s="115">
        <v>6.2401440000000002E-2</v>
      </c>
      <c r="Q351" s="115">
        <v>3.7325008E-2</v>
      </c>
      <c r="R351" s="115">
        <v>2.1520622999999999E-2</v>
      </c>
      <c r="S351" s="115">
        <v>1.6740672999999999E-8</v>
      </c>
      <c r="T351" s="115">
        <v>7.1940738999999999E-4</v>
      </c>
      <c r="U351" s="115">
        <v>4.0443100000000002E-4</v>
      </c>
      <c r="V351" s="115">
        <v>2.4319541000000001E-3</v>
      </c>
      <c r="W351" s="115">
        <f t="shared" si="99"/>
        <v>2.5286067837595349E-4</v>
      </c>
      <c r="X351" s="122">
        <f t="shared" si="100"/>
        <v>1.0319949024670001E-4</v>
      </c>
      <c r="Y351" s="122">
        <f t="shared" si="101"/>
        <v>5.6129272059253493E-5</v>
      </c>
      <c r="Z351" s="122">
        <f t="shared" si="102"/>
        <v>9.353191606999999E-5</v>
      </c>
      <c r="AA351" s="115">
        <v>8.1888061E-5</v>
      </c>
      <c r="AB351" s="115">
        <v>8.5379888999999999E-9</v>
      </c>
      <c r="AC351" s="115">
        <v>2.2725361999999999E-6</v>
      </c>
      <c r="AD351" s="115">
        <v>4.6326578000000001E-9</v>
      </c>
      <c r="AE351" s="115">
        <v>1.8337814000000001E-5</v>
      </c>
      <c r="AF351" s="115">
        <v>6.8790839999999999E-7</v>
      </c>
      <c r="AG351" s="115">
        <v>5.3595923999999999E-5</v>
      </c>
      <c r="AH351" s="115">
        <v>1.5181526E-7</v>
      </c>
      <c r="AI351" s="115">
        <v>1.6836712E-9</v>
      </c>
      <c r="AJ351" s="115">
        <v>6.0483595000000001E-8</v>
      </c>
      <c r="AK351" s="115">
        <v>1.5761458999999999E-9</v>
      </c>
      <c r="AL351" s="115">
        <v>6.4171535000000004E-12</v>
      </c>
      <c r="AM351" s="115">
        <v>8.9163747999999997E-7</v>
      </c>
      <c r="AN351" s="115">
        <v>3.9705239000000001E-7</v>
      </c>
      <c r="AO351" s="115">
        <v>1.0290931E-6</v>
      </c>
      <c r="AP351" s="115">
        <v>1.6246070000000001E-8</v>
      </c>
      <c r="AQ351" s="115">
        <v>9.3515669999999994E-5</v>
      </c>
    </row>
    <row r="352" spans="1:43" x14ac:dyDescent="0.25">
      <c r="A352" t="s">
        <v>5770</v>
      </c>
      <c r="B352" s="115" t="s">
        <v>427</v>
      </c>
      <c r="C352" s="115">
        <v>2.6993326000000002E-2</v>
      </c>
      <c r="D352" s="115">
        <v>2.0732995000000001E-2</v>
      </c>
      <c r="E352" s="115">
        <v>4.9076095999999996E-3</v>
      </c>
      <c r="F352" s="115">
        <v>1.6830663E-5</v>
      </c>
      <c r="G352" s="115">
        <v>3.2415285E-5</v>
      </c>
      <c r="H352" s="115">
        <v>9.2547699999999996E-4</v>
      </c>
      <c r="I352" s="115">
        <v>1.2932269999999999E-4</v>
      </c>
      <c r="J352" s="115">
        <v>4.7767411E-6</v>
      </c>
      <c r="K352" s="115">
        <v>2.4389847999999999E-4</v>
      </c>
      <c r="L352" s="115">
        <v>0</v>
      </c>
      <c r="M352" s="115">
        <v>0</v>
      </c>
      <c r="N352" s="115">
        <v>0</v>
      </c>
      <c r="O352" s="52">
        <f t="shared" si="86"/>
        <v>0.15357774074074074</v>
      </c>
      <c r="P352" s="115">
        <v>3.2569487000000001</v>
      </c>
      <c r="Q352" s="115">
        <v>1.9235203000000001</v>
      </c>
      <c r="R352" s="115">
        <v>1.1444163999999999</v>
      </c>
      <c r="S352" s="115">
        <v>8.3986691999999996E-7</v>
      </c>
      <c r="T352" s="115">
        <v>3.8250296000000003E-2</v>
      </c>
      <c r="U352" s="115">
        <v>2.1506013000000001E-2</v>
      </c>
      <c r="V352" s="115">
        <v>0.12925482999999999</v>
      </c>
      <c r="W352" s="115">
        <f t="shared" si="99"/>
        <v>1.3122769345188991E-2</v>
      </c>
      <c r="X352" s="122">
        <f t="shared" si="100"/>
        <v>5.3838542248900003E-3</v>
      </c>
      <c r="Y352" s="122">
        <f t="shared" si="101"/>
        <v>2.9190695935089905E-3</v>
      </c>
      <c r="Z352" s="122">
        <f t="shared" si="102"/>
        <v>4.8198455267900002E-3</v>
      </c>
      <c r="AA352" s="115">
        <v>4.2569058000000003E-3</v>
      </c>
      <c r="AB352" s="115">
        <v>4.2721160000000001E-7</v>
      </c>
      <c r="AC352" s="115">
        <v>1.2048906E-4</v>
      </c>
      <c r="AD352" s="115">
        <v>2.4241928999999999E-7</v>
      </c>
      <c r="AE352" s="115">
        <v>9.6920828999999997E-4</v>
      </c>
      <c r="AF352" s="115">
        <v>3.6581444000000002E-5</v>
      </c>
      <c r="AG352" s="115">
        <v>2.7861560000000001E-3</v>
      </c>
      <c r="AH352" s="115">
        <v>8.0294290000000007E-6</v>
      </c>
      <c r="AI352" s="115">
        <v>8.7646978000000004E-8</v>
      </c>
      <c r="AJ352" s="115">
        <v>3.1996325999999999E-6</v>
      </c>
      <c r="AK352" s="115">
        <v>8.3546023999999994E-8</v>
      </c>
      <c r="AL352" s="115">
        <v>3.3890699E-10</v>
      </c>
      <c r="AM352" s="115">
        <v>4.7399659999999997E-5</v>
      </c>
      <c r="AN352" s="115">
        <v>2.1048616000000001E-5</v>
      </c>
      <c r="AO352" s="115">
        <v>5.3064723999999999E-5</v>
      </c>
      <c r="AP352" s="115">
        <v>8.5872679000000002E-7</v>
      </c>
      <c r="AQ352" s="115">
        <v>4.8189868000000002E-3</v>
      </c>
    </row>
    <row r="353" spans="1:43" x14ac:dyDescent="0.25">
      <c r="A353" t="s">
        <v>5770</v>
      </c>
      <c r="B353" s="115" t="s">
        <v>428</v>
      </c>
      <c r="C353" s="115">
        <v>5.5270497000000002E-2</v>
      </c>
      <c r="D353" s="115">
        <v>4.2061310999999997E-2</v>
      </c>
      <c r="E353" s="115">
        <v>1.0346339E-2</v>
      </c>
      <c r="F353" s="115">
        <v>3.4864421000000002E-5</v>
      </c>
      <c r="G353" s="115">
        <v>6.2497601000000006E-5</v>
      </c>
      <c r="H353" s="115">
        <v>1.9694699E-3</v>
      </c>
      <c r="I353" s="115">
        <v>2.7371133999999999E-4</v>
      </c>
      <c r="J353" s="115">
        <v>8.8201022000000008E-6</v>
      </c>
      <c r="K353" s="115">
        <v>5.1348346999999998E-4</v>
      </c>
      <c r="L353" s="115">
        <v>0</v>
      </c>
      <c r="M353" s="115">
        <v>0</v>
      </c>
      <c r="N353" s="115">
        <v>0</v>
      </c>
      <c r="O353" s="52">
        <f t="shared" si="86"/>
        <v>0.31156526666666662</v>
      </c>
      <c r="P353" s="115">
        <v>6.6699923999999999</v>
      </c>
      <c r="Q353" s="115">
        <v>3.8216397999999998</v>
      </c>
      <c r="R353" s="115">
        <v>2.4449144999999999</v>
      </c>
      <c r="S353" s="115">
        <v>1.5580169000000001E-6</v>
      </c>
      <c r="T353" s="115">
        <v>8.1688726000000003E-2</v>
      </c>
      <c r="U353" s="115">
        <v>4.5941938000000002E-2</v>
      </c>
      <c r="V353" s="115">
        <v>0.275806</v>
      </c>
      <c r="W353" s="115">
        <f t="shared" si="99"/>
        <v>2.6516422573918109E-2</v>
      </c>
      <c r="X353" s="122">
        <f t="shared" si="100"/>
        <v>1.1013853038759999E-2</v>
      </c>
      <c r="Y353" s="122">
        <f t="shared" si="101"/>
        <v>5.9277929635581103E-3</v>
      </c>
      <c r="Z353" s="122">
        <f t="shared" si="102"/>
        <v>9.5747765716000001E-3</v>
      </c>
      <c r="AA353" s="115">
        <v>8.6360155999999997E-3</v>
      </c>
      <c r="AB353" s="115">
        <v>7.8687680999999998E-7</v>
      </c>
      <c r="AC353" s="115">
        <v>2.5572646000000002E-4</v>
      </c>
      <c r="AD353" s="115">
        <v>4.9944294999999998E-7</v>
      </c>
      <c r="AE353" s="115">
        <v>2.0426721999999998E-3</v>
      </c>
      <c r="AF353" s="115">
        <v>7.8152459000000002E-5</v>
      </c>
      <c r="AG353" s="115">
        <v>5.6523008999999997E-3</v>
      </c>
      <c r="AH353" s="115">
        <v>1.6948709E-5</v>
      </c>
      <c r="AI353" s="115">
        <v>1.7839675E-7</v>
      </c>
      <c r="AJ353" s="115">
        <v>6.7571015999999999E-6</v>
      </c>
      <c r="AK353" s="115">
        <v>1.7722115999999999E-7</v>
      </c>
      <c r="AL353" s="115">
        <v>7.1304810999999999E-10</v>
      </c>
      <c r="AM353" s="115">
        <v>1.0119107000000001E-4</v>
      </c>
      <c r="AN353" s="115">
        <v>4.4659741999999997E-5</v>
      </c>
      <c r="AO353" s="115">
        <v>1.0557910999999999E-4</v>
      </c>
      <c r="AP353" s="115">
        <v>1.8101715999999999E-6</v>
      </c>
      <c r="AQ353" s="115">
        <v>9.5729664000000006E-3</v>
      </c>
    </row>
    <row r="354" spans="1:43" x14ac:dyDescent="0.25">
      <c r="A354" t="s">
        <v>5770</v>
      </c>
      <c r="B354" s="115" t="s">
        <v>429</v>
      </c>
      <c r="C354" s="115">
        <v>1.3939231999999999E-2</v>
      </c>
      <c r="D354" s="115">
        <v>1.0909326E-2</v>
      </c>
      <c r="E354" s="115">
        <v>2.3796908000000001E-3</v>
      </c>
      <c r="F354" s="115">
        <v>8.4822383000000003E-6</v>
      </c>
      <c r="G354" s="115">
        <v>1.8750948000000002E-5</v>
      </c>
      <c r="H354" s="115">
        <v>4.3923052000000002E-4</v>
      </c>
      <c r="I354" s="115">
        <v>6.2152690000000005E-5</v>
      </c>
      <c r="J354" s="115">
        <v>2.9654403000000001E-6</v>
      </c>
      <c r="K354" s="115">
        <v>1.1863411E-4</v>
      </c>
      <c r="L354" s="115">
        <v>0</v>
      </c>
      <c r="M354" s="115">
        <v>0</v>
      </c>
      <c r="N354" s="115">
        <v>0</v>
      </c>
      <c r="O354" s="52">
        <f t="shared" si="86"/>
        <v>8.0809822222222216E-2</v>
      </c>
      <c r="P354" s="115">
        <v>1.6812560999999999</v>
      </c>
      <c r="Q354" s="115">
        <v>1.0539878</v>
      </c>
      <c r="R354" s="115">
        <v>0.53819143999999997</v>
      </c>
      <c r="S354" s="115">
        <v>5.1764279000000003E-7</v>
      </c>
      <c r="T354" s="115">
        <v>1.8003066000000002E-2</v>
      </c>
      <c r="U354" s="115">
        <v>1.0115419E-2</v>
      </c>
      <c r="V354" s="115">
        <v>6.0957881999999998E-2</v>
      </c>
      <c r="W354" s="115">
        <f t="shared" si="99"/>
        <v>6.9599588514409512E-3</v>
      </c>
      <c r="X354" s="122">
        <f t="shared" si="100"/>
        <v>2.7853489829300004E-3</v>
      </c>
      <c r="Y354" s="122">
        <f t="shared" si="101"/>
        <v>1.5329308609809502E-3</v>
      </c>
      <c r="Z354" s="122">
        <f t="shared" si="102"/>
        <v>2.6416790075299997E-3</v>
      </c>
      <c r="AA354" s="115">
        <v>2.2399208000000001E-3</v>
      </c>
      <c r="AB354" s="115">
        <v>2.6623207000000001E-7</v>
      </c>
      <c r="AC354" s="115">
        <v>5.7537787999999997E-5</v>
      </c>
      <c r="AD354" s="115">
        <v>1.2358786E-7</v>
      </c>
      <c r="AE354" s="115">
        <v>4.7029740999999999E-4</v>
      </c>
      <c r="AF354" s="115">
        <v>1.7203164999999999E-5</v>
      </c>
      <c r="AG354" s="115">
        <v>1.4660307999999999E-3</v>
      </c>
      <c r="AH354" s="115">
        <v>3.8826155999999997E-6</v>
      </c>
      <c r="AI354" s="115">
        <v>4.5813916000000002E-8</v>
      </c>
      <c r="AJ354" s="115">
        <v>1.5454937000000001E-6</v>
      </c>
      <c r="AK354" s="115">
        <v>3.9946679999999998E-8</v>
      </c>
      <c r="AL354" s="115">
        <v>1.6508494999999999E-10</v>
      </c>
      <c r="AM354" s="115">
        <v>2.2328757000000001E-5</v>
      </c>
      <c r="AN354" s="115">
        <v>1.005869E-5</v>
      </c>
      <c r="AO354" s="115">
        <v>2.8998579E-5</v>
      </c>
      <c r="AP354" s="115">
        <v>4.1650753E-7</v>
      </c>
      <c r="AQ354" s="115">
        <v>2.6412624999999999E-3</v>
      </c>
    </row>
    <row r="355" spans="1:43" x14ac:dyDescent="0.25">
      <c r="A355" t="s">
        <v>5770</v>
      </c>
      <c r="B355" s="115" t="s">
        <v>430</v>
      </c>
      <c r="C355" s="115">
        <v>1.6821164999999999E-2</v>
      </c>
      <c r="D355" s="115">
        <v>1.3216175E-2</v>
      </c>
      <c r="E355" s="115">
        <v>2.8325716000000001E-3</v>
      </c>
      <c r="F355" s="115">
        <v>1.0183036000000001E-5</v>
      </c>
      <c r="G355" s="115">
        <v>2.3136849999999999E-5</v>
      </c>
      <c r="H355" s="115">
        <v>5.2025191000000005E-4</v>
      </c>
      <c r="I355" s="115">
        <v>7.3831261000000006E-5</v>
      </c>
      <c r="J355" s="115">
        <v>3.7047666000000001E-6</v>
      </c>
      <c r="K355" s="115">
        <v>1.4131068999999999E-4</v>
      </c>
      <c r="L355" s="115">
        <v>0</v>
      </c>
      <c r="M355" s="115">
        <v>0</v>
      </c>
      <c r="N355" s="115">
        <v>0</v>
      </c>
      <c r="O355" s="52">
        <f t="shared" si="86"/>
        <v>9.7897592592592592E-2</v>
      </c>
      <c r="P355" s="115">
        <v>2.028699</v>
      </c>
      <c r="Q355" s="115">
        <v>1.2872588</v>
      </c>
      <c r="R355" s="115">
        <v>0.63610500999999997</v>
      </c>
      <c r="S355" s="115">
        <v>6.4590832000000004E-7</v>
      </c>
      <c r="T355" s="115">
        <v>2.1282511E-2</v>
      </c>
      <c r="U355" s="115">
        <v>1.1956186000000001E-2</v>
      </c>
      <c r="V355" s="115">
        <v>7.2095918999999994E-2</v>
      </c>
      <c r="W355" s="115">
        <f t="shared" si="99"/>
        <v>8.4453476478854195E-3</v>
      </c>
      <c r="X355" s="122">
        <f t="shared" si="100"/>
        <v>3.3625227329E-3</v>
      </c>
      <c r="Y355" s="122">
        <f t="shared" si="101"/>
        <v>1.8563265112754199E-3</v>
      </c>
      <c r="Z355" s="122">
        <f t="shared" si="102"/>
        <v>3.2264984037100003E-3</v>
      </c>
      <c r="AA355" s="115">
        <v>2.7135705E-3</v>
      </c>
      <c r="AB355" s="115">
        <v>3.3282129000000001E-7</v>
      </c>
      <c r="AC355" s="115">
        <v>6.8248753000000001E-5</v>
      </c>
      <c r="AD355" s="115">
        <v>1.4873561E-7</v>
      </c>
      <c r="AE355" s="115">
        <v>5.5988903000000003E-4</v>
      </c>
      <c r="AF355" s="115">
        <v>2.0332893000000001E-5</v>
      </c>
      <c r="AG355" s="115">
        <v>1.7760342E-3</v>
      </c>
      <c r="AH355" s="115">
        <v>4.6185977999999998E-6</v>
      </c>
      <c r="AI355" s="115">
        <v>5.5425985000000001E-8</v>
      </c>
      <c r="AJ355" s="115">
        <v>1.838E-6</v>
      </c>
      <c r="AK355" s="115">
        <v>4.7396786000000002E-8</v>
      </c>
      <c r="AL355" s="115">
        <v>1.9670442E-10</v>
      </c>
      <c r="AM355" s="115">
        <v>2.6401559999999999E-5</v>
      </c>
      <c r="AN355" s="115">
        <v>1.1933148000000001E-5</v>
      </c>
      <c r="AO355" s="115">
        <v>3.5397985999999997E-5</v>
      </c>
      <c r="AP355" s="115">
        <v>4.9580370999999999E-7</v>
      </c>
      <c r="AQ355" s="115">
        <v>3.2260026000000002E-3</v>
      </c>
    </row>
    <row r="356" spans="1:43" x14ac:dyDescent="0.25">
      <c r="A356" t="s">
        <v>5770</v>
      </c>
      <c r="B356" s="115" t="s">
        <v>431</v>
      </c>
      <c r="C356" s="115">
        <v>1.5627972E-3</v>
      </c>
      <c r="D356" s="115">
        <v>1.2293276000000001E-3</v>
      </c>
      <c r="E356" s="115">
        <v>2.6205400000000001E-4</v>
      </c>
      <c r="F356" s="115">
        <v>9.4456930999999998E-7</v>
      </c>
      <c r="G356" s="115">
        <v>2.1640206000000001E-6</v>
      </c>
      <c r="H356" s="115">
        <v>4.8056918E-5</v>
      </c>
      <c r="I356" s="115">
        <v>6.8261533000000004E-6</v>
      </c>
      <c r="J356" s="115">
        <v>3.4778067999999999E-7</v>
      </c>
      <c r="K356" s="115">
        <v>1.3076145999999999E-5</v>
      </c>
      <c r="L356" s="115">
        <v>0</v>
      </c>
      <c r="M356" s="115">
        <v>0</v>
      </c>
      <c r="N356" s="115">
        <v>0</v>
      </c>
      <c r="O356" s="52">
        <f t="shared" si="86"/>
        <v>9.1061303703703703E-3</v>
      </c>
      <c r="P356" s="115">
        <v>0.18847509000000001</v>
      </c>
      <c r="Q356" s="115">
        <v>0.12003088000000001</v>
      </c>
      <c r="R356" s="115">
        <v>5.8719142000000002E-2</v>
      </c>
      <c r="S356" s="115">
        <v>6.0612227999999994E-8</v>
      </c>
      <c r="T356" s="115">
        <v>1.9647179999999998E-3</v>
      </c>
      <c r="U356" s="115">
        <v>1.1036943E-3</v>
      </c>
      <c r="V356" s="115">
        <v>6.6565961000000003E-3</v>
      </c>
      <c r="W356" s="115">
        <f t="shared" si="99"/>
        <v>7.8594636037063008E-4</v>
      </c>
      <c r="X356" s="122">
        <f t="shared" si="100"/>
        <v>3.1243755702600002E-4</v>
      </c>
      <c r="Y356" s="122">
        <f t="shared" si="101"/>
        <v>1.7264846343062999E-4</v>
      </c>
      <c r="Z356" s="122">
        <f t="shared" si="102"/>
        <v>3.0086033991400001E-4</v>
      </c>
      <c r="AA356" s="115">
        <v>2.5240802E-4</v>
      </c>
      <c r="AB356" s="115">
        <v>3.1249076000000002E-8</v>
      </c>
      <c r="AC356" s="115">
        <v>6.3071189999999996E-6</v>
      </c>
      <c r="AD356" s="115">
        <v>1.380705E-8</v>
      </c>
      <c r="AE356" s="115">
        <v>5.1800425000000001E-5</v>
      </c>
      <c r="AF356" s="115">
        <v>1.8769369E-6</v>
      </c>
      <c r="AG356" s="115">
        <v>1.6520125E-4</v>
      </c>
      <c r="AH356" s="115">
        <v>4.2720327000000002E-7</v>
      </c>
      <c r="AI356" s="115">
        <v>5.1534159000000001E-9</v>
      </c>
      <c r="AJ356" s="115">
        <v>1.6999513E-7</v>
      </c>
      <c r="AK356" s="115">
        <v>4.3805109000000001E-9</v>
      </c>
      <c r="AL356" s="115">
        <v>1.820383E-11</v>
      </c>
      <c r="AM356" s="115">
        <v>2.4374448E-6</v>
      </c>
      <c r="AN356" s="115">
        <v>1.1028433E-6</v>
      </c>
      <c r="AO356" s="115">
        <v>3.3001747999999998E-6</v>
      </c>
      <c r="AP356" s="115">
        <v>4.5869913999999999E-8</v>
      </c>
      <c r="AQ356" s="115">
        <v>3.0081447000000002E-4</v>
      </c>
    </row>
    <row r="357" spans="1:43" x14ac:dyDescent="0.25">
      <c r="A357" t="s">
        <v>5770</v>
      </c>
      <c r="B357" s="115" t="s">
        <v>432</v>
      </c>
      <c r="C357" s="115">
        <v>1.5274010000000001E-3</v>
      </c>
      <c r="D357" s="115">
        <v>1.1963952999999999E-3</v>
      </c>
      <c r="E357" s="115">
        <v>2.5999559999999999E-4</v>
      </c>
      <c r="F357" s="115">
        <v>9.2841843999999995E-7</v>
      </c>
      <c r="G357" s="115">
        <v>2.0645481999999998E-6</v>
      </c>
      <c r="H357" s="115">
        <v>4.7938637000000003E-5</v>
      </c>
      <c r="I357" s="115">
        <v>6.7876450999999997E-6</v>
      </c>
      <c r="J357" s="115">
        <v>3.2739449E-7</v>
      </c>
      <c r="K357" s="115">
        <v>1.2963423E-5</v>
      </c>
      <c r="L357" s="115">
        <v>0</v>
      </c>
      <c r="M357" s="115">
        <v>0</v>
      </c>
      <c r="N357" s="115">
        <v>0</v>
      </c>
      <c r="O357" s="52">
        <f t="shared" si="86"/>
        <v>8.862187407407407E-3</v>
      </c>
      <c r="P357" s="115">
        <v>0.18422176000000001</v>
      </c>
      <c r="Q357" s="115">
        <v>0.11579009</v>
      </c>
      <c r="R357" s="115">
        <v>5.8712971000000003E-2</v>
      </c>
      <c r="S357" s="115">
        <v>5.7134124E-8</v>
      </c>
      <c r="T357" s="115">
        <v>1.9640906000000001E-3</v>
      </c>
      <c r="U357" s="115">
        <v>1.1035312999999999E-3</v>
      </c>
      <c r="V357" s="115">
        <v>6.6510160999999996E-3</v>
      </c>
      <c r="W357" s="115">
        <f t="shared" si="99"/>
        <v>7.6354488657925696E-4</v>
      </c>
      <c r="X357" s="122">
        <f t="shared" si="100"/>
        <v>3.0523188193299993E-4</v>
      </c>
      <c r="Y357" s="122">
        <f t="shared" si="101"/>
        <v>1.6809761809225704E-4</v>
      </c>
      <c r="Z357" s="122">
        <f t="shared" si="102"/>
        <v>2.9021538655399999E-4</v>
      </c>
      <c r="AA357" s="115">
        <v>2.4564593999999999E-4</v>
      </c>
      <c r="AB357" s="115">
        <v>2.9397063999999999E-8</v>
      </c>
      <c r="AC357" s="115">
        <v>6.281702E-6</v>
      </c>
      <c r="AD357" s="115">
        <v>1.3534369000000001E-8</v>
      </c>
      <c r="AE357" s="115">
        <v>5.1384563000000001E-5</v>
      </c>
      <c r="AF357" s="115">
        <v>1.8767455000000001E-6</v>
      </c>
      <c r="AG357" s="115">
        <v>1.6077554E-4</v>
      </c>
      <c r="AH357" s="115">
        <v>4.2414240999999999E-7</v>
      </c>
      <c r="AI357" s="115">
        <v>5.0228147000000002E-9</v>
      </c>
      <c r="AJ357" s="115">
        <v>1.6882306999999999E-7</v>
      </c>
      <c r="AK357" s="115">
        <v>4.3614571000000003E-9</v>
      </c>
      <c r="AL357" s="115">
        <v>1.8040456999999999E-11</v>
      </c>
      <c r="AM357" s="115">
        <v>2.4361178E-6</v>
      </c>
      <c r="AN357" s="115">
        <v>1.0981984E-6</v>
      </c>
      <c r="AO357" s="115">
        <v>3.1853940999999998E-6</v>
      </c>
      <c r="AP357" s="115">
        <v>4.5506554000000002E-8</v>
      </c>
      <c r="AQ357" s="115">
        <v>2.9016988000000001E-4</v>
      </c>
    </row>
    <row r="358" spans="1:43" x14ac:dyDescent="0.25">
      <c r="A358" t="s">
        <v>1250</v>
      </c>
      <c r="B358" s="115" t="s">
        <v>433</v>
      </c>
      <c r="C358" s="115">
        <v>49.991784000000003</v>
      </c>
      <c r="D358" s="115">
        <v>37.900784000000002</v>
      </c>
      <c r="E358" s="115">
        <v>9.4674265000000002</v>
      </c>
      <c r="F358" s="115">
        <v>3.1682349999999998E-2</v>
      </c>
      <c r="G358" s="115">
        <v>5.5106953E-2</v>
      </c>
      <c r="H358" s="115">
        <v>1.8087069</v>
      </c>
      <c r="I358" s="115">
        <v>0.25084116000000001</v>
      </c>
      <c r="J358" s="115">
        <v>7.6252706999999998E-3</v>
      </c>
      <c r="K358" s="115">
        <v>0.46961079999999999</v>
      </c>
      <c r="L358" s="115">
        <v>0</v>
      </c>
      <c r="M358" s="115">
        <v>0</v>
      </c>
      <c r="N358" s="115">
        <v>0</v>
      </c>
      <c r="O358" s="52">
        <f t="shared" si="86"/>
        <v>280.74654814814812</v>
      </c>
      <c r="P358" s="115">
        <v>6033.3986999999997</v>
      </c>
      <c r="Q358" s="115">
        <v>3413.759</v>
      </c>
      <c r="R358" s="115">
        <v>2248.7060999999999</v>
      </c>
      <c r="S358" s="115">
        <v>1.3498986E-3</v>
      </c>
      <c r="T358" s="115">
        <v>75.123000000000005</v>
      </c>
      <c r="U358" s="115">
        <v>42.253898999999997</v>
      </c>
      <c r="V358" s="115">
        <v>253.55531999999999</v>
      </c>
      <c r="W358" s="115">
        <f t="shared" si="99"/>
        <v>23.854305490480826</v>
      </c>
      <c r="X358" s="122">
        <f t="shared" si="100"/>
        <v>9.9583143830600012</v>
      </c>
      <c r="Y358" s="122">
        <f t="shared" si="101"/>
        <v>5.3436022856208218</v>
      </c>
      <c r="Z358" s="122">
        <f t="shared" si="102"/>
        <v>8.552388821800001</v>
      </c>
      <c r="AA358" s="115">
        <v>7.7817673000000003</v>
      </c>
      <c r="AB358" s="115">
        <v>6.7948525000000005E-4</v>
      </c>
      <c r="AC358" s="115">
        <v>0.23461159000000001</v>
      </c>
      <c r="AD358" s="115">
        <v>4.5287080999999998E-4</v>
      </c>
      <c r="AE358" s="115">
        <v>1.8689224</v>
      </c>
      <c r="AF358" s="115">
        <v>7.1880737E-2</v>
      </c>
      <c r="AG358" s="115">
        <v>5.0931949000000003</v>
      </c>
      <c r="AH358" s="115">
        <v>1.5516370999999999E-2</v>
      </c>
      <c r="AI358" s="115">
        <v>1.6096755999999999E-4</v>
      </c>
      <c r="AJ358" s="115">
        <v>6.1872111999999998E-3</v>
      </c>
      <c r="AK358" s="115">
        <v>1.625539E-4</v>
      </c>
      <c r="AL358" s="115">
        <v>6.5196082000000003E-7</v>
      </c>
      <c r="AM358" s="115">
        <v>9.3044689999999999E-2</v>
      </c>
      <c r="AN358" s="115">
        <v>4.0967337E-2</v>
      </c>
      <c r="AO358" s="115">
        <v>9.4367602999999994E-2</v>
      </c>
      <c r="AP358" s="115">
        <v>1.6563217999999999E-3</v>
      </c>
      <c r="AQ358" s="115">
        <v>8.5507325000000005</v>
      </c>
    </row>
    <row r="359" spans="1:43" x14ac:dyDescent="0.25">
      <c r="A359" t="s">
        <v>1251</v>
      </c>
      <c r="B359" s="115" t="s">
        <v>434</v>
      </c>
      <c r="C359" s="115">
        <v>167.63228000000001</v>
      </c>
      <c r="D359" s="115">
        <v>136.97957</v>
      </c>
      <c r="E359" s="115">
        <v>24.210961000000001</v>
      </c>
      <c r="F359" s="115">
        <v>9.6047001000000007E-2</v>
      </c>
      <c r="G359" s="115">
        <v>0.28285597000000001</v>
      </c>
      <c r="H359" s="115">
        <v>4.1793284000000002</v>
      </c>
      <c r="I359" s="115">
        <v>0.61547034</v>
      </c>
      <c r="J359" s="115">
        <v>4.9881810999999998E-2</v>
      </c>
      <c r="K359" s="115">
        <v>1.2181617</v>
      </c>
      <c r="L359" s="115">
        <v>0</v>
      </c>
      <c r="M359" s="115">
        <v>0</v>
      </c>
      <c r="N359" s="115">
        <v>0</v>
      </c>
      <c r="O359" s="52">
        <f t="shared" si="86"/>
        <v>1014.6634814814814</v>
      </c>
      <c r="P359" s="115">
        <v>20201.065999999999</v>
      </c>
      <c r="Q359" s="115">
        <v>14405.495999999999</v>
      </c>
      <c r="R359" s="115">
        <v>4967.4750999999997</v>
      </c>
      <c r="S359" s="115">
        <v>8.6182781999999993E-3</v>
      </c>
      <c r="T359" s="115">
        <v>166.63288</v>
      </c>
      <c r="U359" s="115">
        <v>93.416662000000002</v>
      </c>
      <c r="V359" s="115">
        <v>568.03647999999998</v>
      </c>
      <c r="W359" s="115">
        <f t="shared" si="99"/>
        <v>88.929363253982501</v>
      </c>
      <c r="X359" s="122">
        <f t="shared" si="100"/>
        <v>33.643272403099999</v>
      </c>
      <c r="Y359" s="122">
        <f t="shared" si="101"/>
        <v>19.162976890082501</v>
      </c>
      <c r="Z359" s="122">
        <f t="shared" si="102"/>
        <v>36.123113960799998</v>
      </c>
      <c r="AA359" s="115">
        <v>28.125271999999999</v>
      </c>
      <c r="AB359" s="115">
        <v>4.5023870999999997E-3</v>
      </c>
      <c r="AC359" s="115">
        <v>0.55845372000000004</v>
      </c>
      <c r="AD359" s="115">
        <v>1.4407459999999999E-3</v>
      </c>
      <c r="AE359" s="115">
        <v>4.7948257999999999</v>
      </c>
      <c r="AF359" s="115">
        <v>0.15877775</v>
      </c>
      <c r="AG359" s="115">
        <v>18.407933</v>
      </c>
      <c r="AH359" s="115">
        <v>3.9172593999999998E-2</v>
      </c>
      <c r="AI359" s="115">
        <v>5.6673301E-4</v>
      </c>
      <c r="AJ359" s="115">
        <v>1.5541599999999999E-2</v>
      </c>
      <c r="AK359" s="115">
        <v>3.8927374000000001E-4</v>
      </c>
      <c r="AL359" s="115">
        <v>1.7023324999999999E-6</v>
      </c>
      <c r="AM359" s="115">
        <v>0.20727772999999999</v>
      </c>
      <c r="AN359" s="115">
        <v>9.7851176999999998E-2</v>
      </c>
      <c r="AO359" s="115">
        <v>0.39424308000000002</v>
      </c>
      <c r="AP359" s="115">
        <v>4.2409607999999996E-3</v>
      </c>
      <c r="AQ359" s="115">
        <v>36.118873000000001</v>
      </c>
    </row>
    <row r="360" spans="1:43" x14ac:dyDescent="0.25">
      <c r="A360" t="s">
        <v>1250</v>
      </c>
      <c r="B360" s="115" t="s">
        <v>1631</v>
      </c>
      <c r="C360" s="115">
        <v>46.817703000000002</v>
      </c>
      <c r="D360" s="115">
        <v>35.494385000000001</v>
      </c>
      <c r="E360" s="115">
        <v>8.86632</v>
      </c>
      <c r="F360" s="115">
        <v>2.9670772000000002E-2</v>
      </c>
      <c r="G360" s="115">
        <v>5.1608097999999998E-2</v>
      </c>
      <c r="H360" s="115">
        <v>1.6938683999999999</v>
      </c>
      <c r="I360" s="115">
        <v>0.23491472999999999</v>
      </c>
      <c r="J360" s="115">
        <v>7.1411265E-3</v>
      </c>
      <c r="K360" s="115">
        <v>0.43979424</v>
      </c>
      <c r="L360" s="115">
        <v>0</v>
      </c>
      <c r="M360" s="115">
        <v>0</v>
      </c>
      <c r="N360" s="115">
        <v>0</v>
      </c>
      <c r="O360" s="52">
        <f t="shared" si="86"/>
        <v>262.92137037037037</v>
      </c>
      <c r="P360" s="115">
        <v>5650.3257000000003</v>
      </c>
      <c r="Q360" s="115">
        <v>3197.0124000000001</v>
      </c>
      <c r="R360" s="115">
        <v>2105.9310999999998</v>
      </c>
      <c r="S360" s="115">
        <v>1.2641907999999999E-3</v>
      </c>
      <c r="T360" s="115">
        <v>70.353285999999997</v>
      </c>
      <c r="U360" s="115">
        <v>39.571111999999999</v>
      </c>
      <c r="V360" s="115">
        <v>237.45657</v>
      </c>
      <c r="W360" s="115">
        <f t="shared" si="99"/>
        <v>22.339746313316489</v>
      </c>
      <c r="X360" s="122">
        <f t="shared" si="100"/>
        <v>9.326040451439999</v>
      </c>
      <c r="Y360" s="122">
        <f t="shared" si="101"/>
        <v>5.0043259033764889</v>
      </c>
      <c r="Z360" s="122">
        <f t="shared" si="102"/>
        <v>8.0093799585000003</v>
      </c>
      <c r="AA360" s="115">
        <v>7.2876868999999997</v>
      </c>
      <c r="AB360" s="115">
        <v>6.3634333000000003E-4</v>
      </c>
      <c r="AC360" s="115">
        <v>0.21971561000000001</v>
      </c>
      <c r="AD360" s="115">
        <v>4.2411711E-4</v>
      </c>
      <c r="AE360" s="115">
        <v>1.7502606000000001</v>
      </c>
      <c r="AF360" s="115">
        <v>6.7316880999999995E-2</v>
      </c>
      <c r="AG360" s="115">
        <v>4.7698174</v>
      </c>
      <c r="AH360" s="115">
        <v>1.4531204000000001E-2</v>
      </c>
      <c r="AI360" s="115">
        <v>1.5074739E-4</v>
      </c>
      <c r="AJ360" s="115">
        <v>5.7943724E-3</v>
      </c>
      <c r="AK360" s="115">
        <v>1.5223301999999999E-4</v>
      </c>
      <c r="AL360" s="115">
        <v>6.1056649000000002E-7</v>
      </c>
      <c r="AM360" s="115">
        <v>8.7137091E-2</v>
      </c>
      <c r="AN360" s="115">
        <v>3.8366235999999998E-2</v>
      </c>
      <c r="AO360" s="115">
        <v>8.8376009000000005E-2</v>
      </c>
      <c r="AP360" s="115">
        <v>1.5511584999999999E-3</v>
      </c>
      <c r="AQ360" s="115">
        <v>8.0078288000000004</v>
      </c>
    </row>
    <row r="361" spans="1:43" x14ac:dyDescent="0.25">
      <c r="U361" s="50"/>
      <c r="V361" s="50"/>
    </row>
    <row r="362" spans="1:43" x14ac:dyDescent="0.25">
      <c r="A362" s="1" t="s">
        <v>6961</v>
      </c>
    </row>
    <row r="363" spans="1:43" x14ac:dyDescent="0.25">
      <c r="A363" t="s">
        <v>1264</v>
      </c>
      <c r="B363" s="115" t="s">
        <v>1252</v>
      </c>
      <c r="C363" s="115">
        <v>4.2290980999999998E-2</v>
      </c>
      <c r="D363" s="115">
        <v>3.9748604999999999E-2</v>
      </c>
      <c r="E363" s="115">
        <v>2.1811888E-3</v>
      </c>
      <c r="F363" s="115">
        <v>1.0438778E-6</v>
      </c>
      <c r="G363" s="115">
        <v>9.6668746000000004E-5</v>
      </c>
      <c r="H363" s="115">
        <v>8.4325374E-5</v>
      </c>
      <c r="I363" s="115">
        <v>1.0413037000000001E-4</v>
      </c>
      <c r="J363" s="115">
        <v>1.3176783E-6</v>
      </c>
      <c r="K363" s="115">
        <v>7.3701770000000004E-5</v>
      </c>
      <c r="L363" s="115">
        <v>0</v>
      </c>
      <c r="M363" s="115">
        <v>0</v>
      </c>
      <c r="N363" s="115">
        <v>0</v>
      </c>
      <c r="O363" s="52">
        <f t="shared" ref="O363:O374" si="103">D363/0.135</f>
        <v>0.29443411111111106</v>
      </c>
      <c r="P363" s="115">
        <v>3.8454193999999999</v>
      </c>
      <c r="Q363" s="115">
        <v>3.8400487000000001</v>
      </c>
      <c r="R363" s="115">
        <v>4.5995039999999999E-3</v>
      </c>
      <c r="S363" s="115">
        <v>0</v>
      </c>
      <c r="T363" s="115">
        <v>0</v>
      </c>
      <c r="U363" s="115">
        <v>0</v>
      </c>
      <c r="V363" s="115">
        <v>7.7112000000000003E-4</v>
      </c>
      <c r="W363" s="115">
        <f t="shared" ref="W363:W374" si="104">SUM(X363:Z363)</f>
        <v>2.3640024401679754E-2</v>
      </c>
      <c r="X363" s="122">
        <f t="shared" ref="X363:X374" si="105">SUM(AA363:AF363)</f>
        <v>8.6780690593500007E-3</v>
      </c>
      <c r="Y363" s="122">
        <f t="shared" ref="Y363:Y374" si="106">SUM(AG363:AO363)</f>
        <v>5.3474452376397561E-3</v>
      </c>
      <c r="Z363" s="122">
        <f t="shared" ref="Z363:Z374" si="107">SUM(AP363:AQ363)</f>
        <v>9.6145101046899994E-3</v>
      </c>
      <c r="AA363" s="115">
        <v>8.1617083000000007E-3</v>
      </c>
      <c r="AB363" s="115">
        <v>3.1133821E-7</v>
      </c>
      <c r="AC363" s="115">
        <v>2.6428516999999999E-5</v>
      </c>
      <c r="AD363" s="115">
        <v>3.4404358000000002E-7</v>
      </c>
      <c r="AE363" s="115">
        <v>4.8907710000000001E-4</v>
      </c>
      <c r="AF363" s="115">
        <v>1.9976056E-7</v>
      </c>
      <c r="AG363" s="115">
        <v>5.3420541000000002E-3</v>
      </c>
      <c r="AH363" s="115">
        <v>3.0977042E-6</v>
      </c>
      <c r="AI363" s="115">
        <v>7.6207521999999996E-9</v>
      </c>
      <c r="AJ363" s="115">
        <v>2.2826624000000002E-6</v>
      </c>
      <c r="AK363" s="115">
        <v>3.1387218999999999E-9</v>
      </c>
      <c r="AL363" s="115">
        <v>1.1565656E-11</v>
      </c>
      <c r="AM363" s="115">
        <v>0</v>
      </c>
      <c r="AN363" s="115">
        <v>0</v>
      </c>
      <c r="AO363" s="115">
        <v>0</v>
      </c>
      <c r="AP363" s="115">
        <v>3.9140468999999999E-7</v>
      </c>
      <c r="AQ363" s="115">
        <v>9.6141187000000003E-3</v>
      </c>
    </row>
    <row r="364" spans="1:43" x14ac:dyDescent="0.25">
      <c r="A364" t="s">
        <v>1264</v>
      </c>
      <c r="B364" s="115" t="s">
        <v>1253</v>
      </c>
      <c r="C364" s="115">
        <v>1.4096994E-2</v>
      </c>
      <c r="D364" s="115">
        <v>1.3249535E-2</v>
      </c>
      <c r="E364" s="115">
        <v>7.2706292999999997E-4</v>
      </c>
      <c r="F364" s="115">
        <v>3.4795927E-7</v>
      </c>
      <c r="G364" s="115">
        <v>3.2222915E-5</v>
      </c>
      <c r="H364" s="115">
        <v>2.8108457999999999E-5</v>
      </c>
      <c r="I364" s="115">
        <v>3.4710125E-5</v>
      </c>
      <c r="J364" s="115">
        <v>4.3922609999999998E-7</v>
      </c>
      <c r="K364" s="115">
        <v>2.4567257E-5</v>
      </c>
      <c r="L364" s="115">
        <v>0</v>
      </c>
      <c r="M364" s="115">
        <v>0</v>
      </c>
      <c r="N364" s="115">
        <v>0</v>
      </c>
      <c r="O364" s="52">
        <f t="shared" si="103"/>
        <v>9.8144703703703692E-2</v>
      </c>
      <c r="P364" s="115">
        <v>1.2818065000000001</v>
      </c>
      <c r="Q364" s="115">
        <v>1.2800161999999999</v>
      </c>
      <c r="R364" s="115">
        <v>1.5331679999999999E-3</v>
      </c>
      <c r="S364" s="115">
        <v>0</v>
      </c>
      <c r="T364" s="115">
        <v>0</v>
      </c>
      <c r="U364" s="115">
        <v>0</v>
      </c>
      <c r="V364" s="115">
        <v>2.5703999999999999E-4</v>
      </c>
      <c r="W364" s="115">
        <f t="shared" si="104"/>
        <v>7.8800080671995176E-3</v>
      </c>
      <c r="X364" s="122">
        <f t="shared" si="105"/>
        <v>2.8926896530430003E-3</v>
      </c>
      <c r="Y364" s="122">
        <f t="shared" si="106"/>
        <v>1.7824817459265185E-3</v>
      </c>
      <c r="Z364" s="122">
        <f t="shared" si="107"/>
        <v>3.2048366682299999E-3</v>
      </c>
      <c r="AA364" s="115">
        <v>2.7205694000000001E-3</v>
      </c>
      <c r="AB364" s="115">
        <v>1.037794E-7</v>
      </c>
      <c r="AC364" s="115">
        <v>8.8095055999999992E-6</v>
      </c>
      <c r="AD364" s="115">
        <v>1.1468118999999999E-7</v>
      </c>
      <c r="AE364" s="115">
        <v>1.6302569999999999E-4</v>
      </c>
      <c r="AF364" s="115">
        <v>6.6586852999999995E-8</v>
      </c>
      <c r="AG364" s="115">
        <v>1.7806847000000001E-3</v>
      </c>
      <c r="AH364" s="115">
        <v>1.0325681E-6</v>
      </c>
      <c r="AI364" s="115">
        <v>2.5402507E-9</v>
      </c>
      <c r="AJ364" s="115">
        <v>7.6088748E-7</v>
      </c>
      <c r="AK364" s="115">
        <v>1.0462406000000001E-9</v>
      </c>
      <c r="AL364" s="115">
        <v>3.8552187000000003E-12</v>
      </c>
      <c r="AM364" s="115">
        <v>0</v>
      </c>
      <c r="AN364" s="115">
        <v>0</v>
      </c>
      <c r="AO364" s="115">
        <v>0</v>
      </c>
      <c r="AP364" s="115">
        <v>1.3046822999999999E-7</v>
      </c>
      <c r="AQ364" s="115">
        <v>3.2047061999999999E-3</v>
      </c>
    </row>
    <row r="365" spans="1:43" x14ac:dyDescent="0.25">
      <c r="A365" t="s">
        <v>1266</v>
      </c>
      <c r="B365" s="115" t="s">
        <v>1254</v>
      </c>
      <c r="C365" s="115">
        <v>2.4516511000000001E-2</v>
      </c>
      <c r="D365" s="115">
        <v>2.3042669000000002E-2</v>
      </c>
      <c r="E365" s="115">
        <v>1.2644573E-3</v>
      </c>
      <c r="F365" s="115">
        <v>6.0514655999999995E-7</v>
      </c>
      <c r="G365" s="115">
        <v>5.6039852999999997E-5</v>
      </c>
      <c r="H365" s="115">
        <v>4.8884275E-5</v>
      </c>
      <c r="I365" s="115">
        <v>6.0365434000000003E-5</v>
      </c>
      <c r="J365" s="115">
        <v>7.6387147999999999E-7</v>
      </c>
      <c r="K365" s="115">
        <v>4.2725663999999998E-5</v>
      </c>
      <c r="L365" s="115">
        <v>0</v>
      </c>
      <c r="M365" s="115">
        <v>0</v>
      </c>
      <c r="N365" s="115">
        <v>0</v>
      </c>
      <c r="O365" s="52">
        <f t="shared" si="103"/>
        <v>0.17068643703703704</v>
      </c>
      <c r="P365" s="115">
        <v>2.2292285999999999</v>
      </c>
      <c r="Q365" s="115">
        <v>2.2261152000000002</v>
      </c>
      <c r="R365" s="115">
        <v>2.6663791E-3</v>
      </c>
      <c r="S365" s="115">
        <v>0</v>
      </c>
      <c r="T365" s="115">
        <v>0</v>
      </c>
      <c r="U365" s="115">
        <v>0</v>
      </c>
      <c r="V365" s="115">
        <v>4.4702609000000002E-4</v>
      </c>
      <c r="W365" s="115">
        <f t="shared" si="104"/>
        <v>1.3704361972251028E-2</v>
      </c>
      <c r="X365" s="122">
        <f t="shared" si="105"/>
        <v>5.0307646736999995E-3</v>
      </c>
      <c r="Y365" s="122">
        <f t="shared" si="106"/>
        <v>3.0999681972810277E-3</v>
      </c>
      <c r="Z365" s="122">
        <f t="shared" si="107"/>
        <v>5.5736291012700003E-3</v>
      </c>
      <c r="AA365" s="115">
        <v>4.7314250999999996E-3</v>
      </c>
      <c r="AB365" s="115">
        <v>1.8048591999999999E-7</v>
      </c>
      <c r="AC365" s="115">
        <v>1.5320879E-5</v>
      </c>
      <c r="AD365" s="115">
        <v>1.9944555999999999E-7</v>
      </c>
      <c r="AE365" s="115">
        <v>2.8352295999999999E-4</v>
      </c>
      <c r="AF365" s="115">
        <v>1.1580322E-7</v>
      </c>
      <c r="AG365" s="115">
        <v>3.0968429000000001E-3</v>
      </c>
      <c r="AH365" s="115">
        <v>1.7957706000000001E-6</v>
      </c>
      <c r="AI365" s="115">
        <v>4.4178273999999998E-9</v>
      </c>
      <c r="AJ365" s="115">
        <v>1.3232826000000001E-6</v>
      </c>
      <c r="AK365" s="115">
        <v>1.8195489000000001E-9</v>
      </c>
      <c r="AL365" s="115">
        <v>6.7047281E-12</v>
      </c>
      <c r="AM365" s="115">
        <v>0</v>
      </c>
      <c r="AN365" s="115">
        <v>0</v>
      </c>
      <c r="AO365" s="115">
        <v>0</v>
      </c>
      <c r="AP365" s="115">
        <v>2.2690127E-7</v>
      </c>
      <c r="AQ365" s="115">
        <v>5.5734021999999999E-3</v>
      </c>
    </row>
    <row r="366" spans="1:43" x14ac:dyDescent="0.25">
      <c r="A366" t="s">
        <v>1264</v>
      </c>
      <c r="B366" s="115" t="s">
        <v>1255</v>
      </c>
      <c r="C366" s="115">
        <v>9.3979958999999991E-3</v>
      </c>
      <c r="D366" s="115">
        <v>8.8330232999999994E-3</v>
      </c>
      <c r="E366" s="115">
        <v>4.8470862E-4</v>
      </c>
      <c r="F366" s="115">
        <v>2.3197284999999999E-7</v>
      </c>
      <c r="G366" s="115">
        <v>2.1481943999999999E-5</v>
      </c>
      <c r="H366" s="115">
        <v>1.8738972000000001E-5</v>
      </c>
      <c r="I366" s="115">
        <v>2.3140082999999999E-5</v>
      </c>
      <c r="J366" s="115">
        <v>2.9281739999999999E-7</v>
      </c>
      <c r="K366" s="115">
        <v>1.6378170999999999E-5</v>
      </c>
      <c r="L366" s="115">
        <v>0</v>
      </c>
      <c r="M366" s="115">
        <v>0</v>
      </c>
      <c r="N366" s="115">
        <v>0</v>
      </c>
      <c r="O366" s="52">
        <f t="shared" si="103"/>
        <v>6.5429802222222208E-2</v>
      </c>
      <c r="P366" s="115">
        <v>0.85453763999999999</v>
      </c>
      <c r="Q366" s="115">
        <v>0.85334416999999996</v>
      </c>
      <c r="R366" s="115">
        <v>1.0221119999999999E-3</v>
      </c>
      <c r="S366" s="115">
        <v>0</v>
      </c>
      <c r="T366" s="115">
        <v>0</v>
      </c>
      <c r="U366" s="115">
        <v>0</v>
      </c>
      <c r="V366" s="115">
        <v>1.7136000000000001E-4</v>
      </c>
      <c r="W366" s="115">
        <f t="shared" si="104"/>
        <v>5.2533386448583956E-3</v>
      </c>
      <c r="X366" s="122">
        <f t="shared" si="105"/>
        <v>1.9284597354339999E-3</v>
      </c>
      <c r="Y366" s="122">
        <f t="shared" si="106"/>
        <v>1.1883211306043958E-3</v>
      </c>
      <c r="Z366" s="122">
        <f t="shared" si="107"/>
        <v>2.1365577788200001E-3</v>
      </c>
      <c r="AA366" s="115">
        <v>1.8137129E-3</v>
      </c>
      <c r="AB366" s="115">
        <v>6.9186269000000005E-8</v>
      </c>
      <c r="AC366" s="115">
        <v>5.8730037999999997E-6</v>
      </c>
      <c r="AD366" s="115">
        <v>7.6454129999999999E-8</v>
      </c>
      <c r="AE366" s="115">
        <v>1.086838E-4</v>
      </c>
      <c r="AF366" s="115">
        <v>4.4391235000000002E-8</v>
      </c>
      <c r="AG366" s="115">
        <v>1.1871231E-3</v>
      </c>
      <c r="AH366" s="115">
        <v>6.8837872000000004E-7</v>
      </c>
      <c r="AI366" s="115">
        <v>1.6935004999999999E-9</v>
      </c>
      <c r="AJ366" s="115">
        <v>5.0725832E-7</v>
      </c>
      <c r="AK366" s="115">
        <v>6.9749374999999999E-10</v>
      </c>
      <c r="AL366" s="115">
        <v>2.5701457999999999E-12</v>
      </c>
      <c r="AM366" s="115">
        <v>0</v>
      </c>
      <c r="AN366" s="115">
        <v>0</v>
      </c>
      <c r="AO366" s="115">
        <v>0</v>
      </c>
      <c r="AP366" s="115">
        <v>8.6978819999999996E-8</v>
      </c>
      <c r="AQ366" s="115">
        <v>2.1364708E-3</v>
      </c>
    </row>
    <row r="367" spans="1:43" x14ac:dyDescent="0.25">
      <c r="A367" t="s">
        <v>1264</v>
      </c>
      <c r="B367" s="115" t="s">
        <v>1256</v>
      </c>
      <c r="C367" s="115">
        <v>3.7591983000000002E-2</v>
      </c>
      <c r="D367" s="115">
        <v>3.5332093000000002E-2</v>
      </c>
      <c r="E367" s="115">
        <v>1.9388344999999999E-3</v>
      </c>
      <c r="F367" s="115">
        <v>9.2789139000000005E-7</v>
      </c>
      <c r="G367" s="115">
        <v>8.5927774000000003E-5</v>
      </c>
      <c r="H367" s="115">
        <v>7.4955888000000006E-5</v>
      </c>
      <c r="I367" s="115">
        <v>9.2560331999999996E-5</v>
      </c>
      <c r="J367" s="115">
        <v>1.1712696E-6</v>
      </c>
      <c r="K367" s="115">
        <v>6.5512685000000006E-5</v>
      </c>
      <c r="L367" s="115">
        <v>0</v>
      </c>
      <c r="M367" s="115">
        <v>0</v>
      </c>
      <c r="N367" s="115">
        <v>0</v>
      </c>
      <c r="O367" s="52">
        <f t="shared" si="103"/>
        <v>0.26171920740740739</v>
      </c>
      <c r="P367" s="115">
        <v>3.4181506000000001</v>
      </c>
      <c r="Q367" s="115">
        <v>3.4133767000000002</v>
      </c>
      <c r="R367" s="115">
        <v>4.0884479999999997E-3</v>
      </c>
      <c r="S367" s="115">
        <v>0</v>
      </c>
      <c r="T367" s="115">
        <v>0</v>
      </c>
      <c r="U367" s="115">
        <v>0</v>
      </c>
      <c r="V367" s="115">
        <v>6.8544000000000005E-4</v>
      </c>
      <c r="W367" s="115">
        <f t="shared" si="104"/>
        <v>2.1013354979277581E-2</v>
      </c>
      <c r="X367" s="122">
        <f t="shared" si="105"/>
        <v>7.7138391415400003E-3</v>
      </c>
      <c r="Y367" s="122">
        <f t="shared" si="106"/>
        <v>4.753284622457582E-3</v>
      </c>
      <c r="Z367" s="122">
        <f t="shared" si="107"/>
        <v>8.54623121528E-3</v>
      </c>
      <c r="AA367" s="115">
        <v>7.2548517999999999E-3</v>
      </c>
      <c r="AB367" s="115">
        <v>2.7674507999999998E-7</v>
      </c>
      <c r="AC367" s="115">
        <v>2.3492014999999999E-5</v>
      </c>
      <c r="AD367" s="115">
        <v>3.0581652E-7</v>
      </c>
      <c r="AE367" s="115">
        <v>4.3473520000000002E-4</v>
      </c>
      <c r="AF367" s="115">
        <v>1.7756494000000001E-7</v>
      </c>
      <c r="AG367" s="115">
        <v>4.7484924999999997E-3</v>
      </c>
      <c r="AH367" s="115">
        <v>2.7535148999999998E-6</v>
      </c>
      <c r="AI367" s="115">
        <v>6.7740019999999998E-9</v>
      </c>
      <c r="AJ367" s="115">
        <v>2.0290333000000001E-6</v>
      </c>
      <c r="AK367" s="115">
        <v>2.789975E-9</v>
      </c>
      <c r="AL367" s="115">
        <v>1.0280583E-11</v>
      </c>
      <c r="AM367" s="115">
        <v>0</v>
      </c>
      <c r="AN367" s="115">
        <v>0</v>
      </c>
      <c r="AO367" s="115">
        <v>0</v>
      </c>
      <c r="AP367" s="115">
        <v>3.4791527999999999E-7</v>
      </c>
      <c r="AQ367" s="115">
        <v>8.5458832999999994E-3</v>
      </c>
    </row>
    <row r="368" spans="1:43" x14ac:dyDescent="0.25">
      <c r="A368" t="s">
        <v>1264</v>
      </c>
      <c r="B368" s="115" t="s">
        <v>1257</v>
      </c>
      <c r="C368" s="115">
        <v>1.7621241999999999E-2</v>
      </c>
      <c r="D368" s="115">
        <v>1.6561919000000001E-2</v>
      </c>
      <c r="E368" s="115">
        <v>9.0882867000000001E-4</v>
      </c>
      <c r="F368" s="115">
        <v>4.3494908999999999E-7</v>
      </c>
      <c r="G368" s="115">
        <v>4.0278643999999998E-5</v>
      </c>
      <c r="H368" s="115">
        <v>3.5135573000000002E-5</v>
      </c>
      <c r="I368" s="115">
        <v>4.3387655999999998E-5</v>
      </c>
      <c r="J368" s="115">
        <v>5.4903262000000001E-7</v>
      </c>
      <c r="K368" s="115">
        <v>3.0709071000000001E-5</v>
      </c>
      <c r="L368" s="115">
        <v>0</v>
      </c>
      <c r="M368" s="115">
        <v>0</v>
      </c>
      <c r="N368" s="115">
        <v>0</v>
      </c>
      <c r="O368" s="52">
        <f t="shared" si="103"/>
        <v>0.12268088148148149</v>
      </c>
      <c r="P368" s="115">
        <v>1.6022581</v>
      </c>
      <c r="Q368" s="115">
        <v>1.6000203</v>
      </c>
      <c r="R368" s="115">
        <v>1.91646E-3</v>
      </c>
      <c r="S368" s="115">
        <v>0</v>
      </c>
      <c r="T368" s="115">
        <v>0</v>
      </c>
      <c r="U368" s="115">
        <v>0</v>
      </c>
      <c r="V368" s="115">
        <v>3.213E-4</v>
      </c>
      <c r="W368" s="115">
        <f t="shared" si="104"/>
        <v>9.8500102139792226E-3</v>
      </c>
      <c r="X368" s="122">
        <f t="shared" si="105"/>
        <v>3.615862121306E-3</v>
      </c>
      <c r="Y368" s="122">
        <f t="shared" si="106"/>
        <v>2.228102207383223E-3</v>
      </c>
      <c r="Z368" s="122">
        <f t="shared" si="107"/>
        <v>4.0060458852899999E-3</v>
      </c>
      <c r="AA368" s="115">
        <v>3.4007118000000001E-3</v>
      </c>
      <c r="AB368" s="115">
        <v>1.2972425000000001E-7</v>
      </c>
      <c r="AC368" s="115">
        <v>1.1011881999999999E-5</v>
      </c>
      <c r="AD368" s="115">
        <v>1.4335149E-7</v>
      </c>
      <c r="AE368" s="115">
        <v>2.0378213E-4</v>
      </c>
      <c r="AF368" s="115">
        <v>8.3233566000000003E-8</v>
      </c>
      <c r="AG368" s="115">
        <v>2.2258559E-3</v>
      </c>
      <c r="AH368" s="115">
        <v>1.2907101E-6</v>
      </c>
      <c r="AI368" s="115">
        <v>3.1753134000000001E-9</v>
      </c>
      <c r="AJ368" s="115">
        <v>9.5110935000000002E-7</v>
      </c>
      <c r="AK368" s="115">
        <v>1.3078008E-9</v>
      </c>
      <c r="AL368" s="115">
        <v>4.8190233000000001E-12</v>
      </c>
      <c r="AM368" s="115">
        <v>0</v>
      </c>
      <c r="AN368" s="115">
        <v>0</v>
      </c>
      <c r="AO368" s="115">
        <v>0</v>
      </c>
      <c r="AP368" s="115">
        <v>1.6308529E-7</v>
      </c>
      <c r="AQ368" s="115">
        <v>4.0058827999999999E-3</v>
      </c>
    </row>
    <row r="369" spans="1:43" x14ac:dyDescent="0.25">
      <c r="A369" t="s">
        <v>1264</v>
      </c>
      <c r="B369" s="115" t="s">
        <v>1258</v>
      </c>
      <c r="C369" s="115">
        <v>6.3436472000000001E-3</v>
      </c>
      <c r="D369" s="115">
        <v>5.9622907000000001E-3</v>
      </c>
      <c r="E369" s="115">
        <v>3.2717831999999999E-4</v>
      </c>
      <c r="F369" s="115">
        <v>1.5658167000000001E-7</v>
      </c>
      <c r="G369" s="115">
        <v>1.4500312E-5</v>
      </c>
      <c r="H369" s="115">
        <v>1.2648806E-5</v>
      </c>
      <c r="I369" s="115">
        <v>1.5619556000000002E-5</v>
      </c>
      <c r="J369" s="115">
        <v>1.9765174000000001E-7</v>
      </c>
      <c r="K369" s="115">
        <v>1.1055265999999999E-5</v>
      </c>
      <c r="L369" s="115">
        <v>0</v>
      </c>
      <c r="M369" s="115">
        <v>0</v>
      </c>
      <c r="N369" s="115">
        <v>0</v>
      </c>
      <c r="O369" s="52">
        <f t="shared" si="103"/>
        <v>4.4165116296296297E-2</v>
      </c>
      <c r="P369" s="115">
        <v>0.57681291000000001</v>
      </c>
      <c r="Q369" s="115">
        <v>0.57600731000000005</v>
      </c>
      <c r="R369" s="115">
        <v>6.8992559999999997E-4</v>
      </c>
      <c r="S369" s="115">
        <v>0</v>
      </c>
      <c r="T369" s="115">
        <v>0</v>
      </c>
      <c r="U369" s="115">
        <v>0</v>
      </c>
      <c r="V369" s="115">
        <v>1.15668E-4</v>
      </c>
      <c r="W369" s="115">
        <f t="shared" si="104"/>
        <v>3.5460036052039285E-3</v>
      </c>
      <c r="X369" s="122">
        <f t="shared" si="105"/>
        <v>1.3017103138540001E-3</v>
      </c>
      <c r="Y369" s="122">
        <f t="shared" si="106"/>
        <v>8.0211678064592829E-4</v>
      </c>
      <c r="Z369" s="122">
        <f t="shared" si="107"/>
        <v>1.442176510704E-3</v>
      </c>
      <c r="AA369" s="115">
        <v>1.2242562E-3</v>
      </c>
      <c r="AB369" s="115">
        <v>4.6700732000000003E-8</v>
      </c>
      <c r="AC369" s="115">
        <v>3.9642774999999996E-6</v>
      </c>
      <c r="AD369" s="115">
        <v>5.1606537999999998E-8</v>
      </c>
      <c r="AE369" s="115">
        <v>7.3361564999999997E-5</v>
      </c>
      <c r="AF369" s="115">
        <v>2.9964084000000003E-8</v>
      </c>
      <c r="AG369" s="115">
        <v>8.0130811000000003E-4</v>
      </c>
      <c r="AH369" s="115">
        <v>4.6465563000000001E-7</v>
      </c>
      <c r="AI369" s="115">
        <v>1.1431128000000001E-9</v>
      </c>
      <c r="AJ369" s="115">
        <v>3.4239936E-7</v>
      </c>
      <c r="AK369" s="115">
        <v>4.7080828000000004E-10</v>
      </c>
      <c r="AL369" s="115">
        <v>1.7348483999999999E-12</v>
      </c>
      <c r="AM369" s="115">
        <v>0</v>
      </c>
      <c r="AN369" s="115">
        <v>0</v>
      </c>
      <c r="AO369" s="115">
        <v>0</v>
      </c>
      <c r="AP369" s="115">
        <v>5.8710704E-8</v>
      </c>
      <c r="AQ369" s="115">
        <v>1.4421178E-3</v>
      </c>
    </row>
    <row r="370" spans="1:43" x14ac:dyDescent="0.25">
      <c r="A370" t="s">
        <v>1264</v>
      </c>
      <c r="B370" s="115" t="s">
        <v>1259</v>
      </c>
      <c r="C370" s="115">
        <v>4.6989979000000001E-2</v>
      </c>
      <c r="D370" s="115">
        <v>4.4165115999999997E-2</v>
      </c>
      <c r="E370" s="115">
        <v>2.4235430999999998E-3</v>
      </c>
      <c r="F370" s="115">
        <v>1.1598642000000001E-6</v>
      </c>
      <c r="G370" s="115">
        <v>1.0740972E-4</v>
      </c>
      <c r="H370" s="115">
        <v>9.3694859999999994E-5</v>
      </c>
      <c r="I370" s="115">
        <v>1.1570042E-4</v>
      </c>
      <c r="J370" s="115">
        <v>1.4640869999999999E-6</v>
      </c>
      <c r="K370" s="115">
        <v>8.1890855999999999E-5</v>
      </c>
      <c r="L370" s="115">
        <v>0</v>
      </c>
      <c r="M370" s="115">
        <v>0</v>
      </c>
      <c r="N370" s="115">
        <v>0</v>
      </c>
      <c r="O370" s="52">
        <f t="shared" si="103"/>
        <v>0.32714900740740738</v>
      </c>
      <c r="P370" s="115">
        <v>4.2726882000000002</v>
      </c>
      <c r="Q370" s="115">
        <v>4.2667207999999999</v>
      </c>
      <c r="R370" s="115">
        <v>5.1105600000000001E-3</v>
      </c>
      <c r="S370" s="115">
        <v>0</v>
      </c>
      <c r="T370" s="115">
        <v>0</v>
      </c>
      <c r="U370" s="115">
        <v>0</v>
      </c>
      <c r="V370" s="115">
        <v>8.5680000000000001E-4</v>
      </c>
      <c r="W370" s="115">
        <f t="shared" si="104"/>
        <v>2.626669352429193E-2</v>
      </c>
      <c r="X370" s="122">
        <f t="shared" si="105"/>
        <v>9.6422988771700004E-3</v>
      </c>
      <c r="Y370" s="122">
        <f t="shared" si="106"/>
        <v>5.9416057530219304E-3</v>
      </c>
      <c r="Z370" s="122">
        <f t="shared" si="107"/>
        <v>1.0682788894099999E-2</v>
      </c>
      <c r="AA370" s="115">
        <v>9.0685647000000001E-3</v>
      </c>
      <c r="AB370" s="115">
        <v>3.4593134000000002E-7</v>
      </c>
      <c r="AC370" s="115">
        <v>2.9365019E-5</v>
      </c>
      <c r="AD370" s="115">
        <v>3.8227065000000002E-7</v>
      </c>
      <c r="AE370" s="115">
        <v>5.4341899999999996E-4</v>
      </c>
      <c r="AF370" s="115">
        <v>2.2195618E-7</v>
      </c>
      <c r="AG370" s="115">
        <v>5.9356156000000002E-3</v>
      </c>
      <c r="AH370" s="115">
        <v>3.4418936000000001E-6</v>
      </c>
      <c r="AI370" s="115">
        <v>8.4675025000000004E-9</v>
      </c>
      <c r="AJ370" s="115">
        <v>2.5362916000000002E-6</v>
      </c>
      <c r="AK370" s="115">
        <v>3.4874687000000002E-9</v>
      </c>
      <c r="AL370" s="115">
        <v>1.2850729E-11</v>
      </c>
      <c r="AM370" s="115">
        <v>0</v>
      </c>
      <c r="AN370" s="115">
        <v>0</v>
      </c>
      <c r="AO370" s="115">
        <v>0</v>
      </c>
      <c r="AP370" s="115">
        <v>4.348941E-7</v>
      </c>
      <c r="AQ370" s="115">
        <v>1.0682354E-2</v>
      </c>
    </row>
    <row r="371" spans="1:43" x14ac:dyDescent="0.25">
      <c r="A371" t="s">
        <v>1264</v>
      </c>
      <c r="B371" s="115" t="s">
        <v>1260</v>
      </c>
      <c r="C371" s="115">
        <v>2.8193988E-2</v>
      </c>
      <c r="D371" s="115">
        <v>2.649907E-2</v>
      </c>
      <c r="E371" s="115">
        <v>1.4541259E-3</v>
      </c>
      <c r="F371" s="115">
        <v>6.9591854E-7</v>
      </c>
      <c r="G371" s="115">
        <v>6.4445830999999997E-5</v>
      </c>
      <c r="H371" s="115">
        <v>5.6216915999999997E-5</v>
      </c>
      <c r="I371" s="115">
        <v>6.9420249000000004E-5</v>
      </c>
      <c r="J371" s="115">
        <v>8.7845219999999997E-7</v>
      </c>
      <c r="K371" s="115">
        <v>4.9134512999999997E-5</v>
      </c>
      <c r="L371" s="115">
        <v>0</v>
      </c>
      <c r="M371" s="115">
        <v>0</v>
      </c>
      <c r="N371" s="115">
        <v>0</v>
      </c>
      <c r="O371" s="52">
        <f t="shared" si="103"/>
        <v>0.19628940740740738</v>
      </c>
      <c r="P371" s="115">
        <v>2.5636128999999999</v>
      </c>
      <c r="Q371" s="115">
        <v>2.5600325000000002</v>
      </c>
      <c r="R371" s="115">
        <v>3.0663359999999998E-3</v>
      </c>
      <c r="S371" s="115">
        <v>0</v>
      </c>
      <c r="T371" s="115">
        <v>0</v>
      </c>
      <c r="U371" s="115">
        <v>0</v>
      </c>
      <c r="V371" s="115">
        <v>5.1407999999999998E-4</v>
      </c>
      <c r="W371" s="115">
        <f t="shared" si="104"/>
        <v>1.5760016234163138E-2</v>
      </c>
      <c r="X371" s="122">
        <f t="shared" si="105"/>
        <v>5.7853793059100007E-3</v>
      </c>
      <c r="Y371" s="122">
        <f t="shared" si="106"/>
        <v>3.5649634917931374E-3</v>
      </c>
      <c r="Z371" s="122">
        <f t="shared" si="107"/>
        <v>6.4096734364600004E-3</v>
      </c>
      <c r="AA371" s="115">
        <v>5.4411388000000002E-3</v>
      </c>
      <c r="AB371" s="115">
        <v>2.0755881000000001E-7</v>
      </c>
      <c r="AC371" s="115">
        <v>1.7619010999999999E-5</v>
      </c>
      <c r="AD371" s="115">
        <v>2.2936239E-7</v>
      </c>
      <c r="AE371" s="115">
        <v>3.2605139999999997E-4</v>
      </c>
      <c r="AF371" s="115">
        <v>1.3317371000000001E-7</v>
      </c>
      <c r="AG371" s="115">
        <v>3.5613694000000001E-3</v>
      </c>
      <c r="AH371" s="115">
        <v>2.0651361E-6</v>
      </c>
      <c r="AI371" s="115">
        <v>5.0805015E-9</v>
      </c>
      <c r="AJ371" s="115">
        <v>1.5217749999999999E-6</v>
      </c>
      <c r="AK371" s="115">
        <v>2.0924812000000002E-9</v>
      </c>
      <c r="AL371" s="115">
        <v>7.7104373000000005E-12</v>
      </c>
      <c r="AM371" s="115">
        <v>0</v>
      </c>
      <c r="AN371" s="115">
        <v>0</v>
      </c>
      <c r="AO371" s="115">
        <v>0</v>
      </c>
      <c r="AP371" s="115">
        <v>2.6093645999999998E-7</v>
      </c>
      <c r="AQ371" s="115">
        <v>6.4094125000000004E-3</v>
      </c>
    </row>
    <row r="372" spans="1:43" x14ac:dyDescent="0.25">
      <c r="A372" t="s">
        <v>5770</v>
      </c>
      <c r="B372" s="115" t="s">
        <v>1261</v>
      </c>
      <c r="C372" s="115">
        <v>0.16775894999999999</v>
      </c>
      <c r="D372" s="115">
        <v>0.10528456</v>
      </c>
      <c r="E372" s="115">
        <v>4.0129337000000001E-2</v>
      </c>
      <c r="F372" s="115">
        <v>1.7928728000000001E-2</v>
      </c>
      <c r="G372" s="115">
        <v>8.6148405000000005E-4</v>
      </c>
      <c r="H372" s="115">
        <v>2.0127218000000001E-3</v>
      </c>
      <c r="I372" s="115">
        <v>1.2317637000000001E-3</v>
      </c>
      <c r="J372" s="115">
        <v>3.8499935000000001E-6</v>
      </c>
      <c r="K372" s="115">
        <v>3.0649969000000002E-4</v>
      </c>
      <c r="L372" s="115">
        <v>0</v>
      </c>
      <c r="M372" s="115">
        <v>0</v>
      </c>
      <c r="N372" s="115">
        <v>0</v>
      </c>
      <c r="O372" s="52">
        <f t="shared" si="103"/>
        <v>0.7798856296296296</v>
      </c>
      <c r="P372" s="115">
        <v>4.8925739000000004</v>
      </c>
      <c r="Q372" s="115">
        <v>4.7578959999999997</v>
      </c>
      <c r="R372" s="115">
        <v>0.111485</v>
      </c>
      <c r="S372" s="115">
        <v>0</v>
      </c>
      <c r="T372" s="115">
        <v>0</v>
      </c>
      <c r="U372" s="115">
        <v>0</v>
      </c>
      <c r="V372" s="115">
        <v>2.3192944E-2</v>
      </c>
      <c r="W372" s="115">
        <f t="shared" si="104"/>
        <v>0.10599942652681824</v>
      </c>
      <c r="X372" s="122">
        <f t="shared" si="105"/>
        <v>2.7531437034299999E-2</v>
      </c>
      <c r="Y372" s="122">
        <f t="shared" si="106"/>
        <v>6.6588367945118243E-2</v>
      </c>
      <c r="Z372" s="122">
        <f t="shared" si="107"/>
        <v>1.18796215474E-2</v>
      </c>
      <c r="AA372" s="115">
        <v>2.1612914E-2</v>
      </c>
      <c r="AB372" s="115">
        <v>8.7361096000000002E-6</v>
      </c>
      <c r="AC372" s="115">
        <v>1.4984138999999999E-4</v>
      </c>
      <c r="AD372" s="115">
        <v>1.7907580999999999E-6</v>
      </c>
      <c r="AE372" s="115">
        <v>5.7543756999999997E-3</v>
      </c>
      <c r="AF372" s="115">
        <v>3.7790766000000002E-6</v>
      </c>
      <c r="AG372" s="115">
        <v>1.4139359000000001E-2</v>
      </c>
      <c r="AH372" s="115">
        <v>8.1951014E-5</v>
      </c>
      <c r="AI372" s="115">
        <v>1.8750767E-6</v>
      </c>
      <c r="AJ372" s="115">
        <v>3.3887662999999998E-6</v>
      </c>
      <c r="AK372" s="115">
        <v>1.9469282999999999E-9</v>
      </c>
      <c r="AL372" s="115">
        <v>1.4118994E-10</v>
      </c>
      <c r="AM372" s="115">
        <v>5.2361791999999997E-2</v>
      </c>
      <c r="AN372" s="115">
        <v>0</v>
      </c>
      <c r="AO372" s="115">
        <v>0</v>
      </c>
      <c r="AP372" s="115">
        <v>1.1255474000000001E-6</v>
      </c>
      <c r="AQ372" s="115">
        <v>1.1878496000000001E-2</v>
      </c>
    </row>
    <row r="373" spans="1:43" x14ac:dyDescent="0.25">
      <c r="A373" t="s">
        <v>7055</v>
      </c>
      <c r="B373" s="115" t="s">
        <v>1262</v>
      </c>
      <c r="C373" s="115">
        <v>1.3052772E-5</v>
      </c>
      <c r="D373" s="115">
        <v>1.2268088000000001E-5</v>
      </c>
      <c r="E373" s="115">
        <v>6.7320641999999996E-7</v>
      </c>
      <c r="F373" s="115">
        <v>3.2218451E-10</v>
      </c>
      <c r="G373" s="115">
        <v>2.9836032999999997E-8</v>
      </c>
      <c r="H373" s="115">
        <v>2.602635E-8</v>
      </c>
      <c r="I373" s="115">
        <v>3.2139004000000002E-8</v>
      </c>
      <c r="J373" s="115">
        <v>4.0669082999999999E-10</v>
      </c>
      <c r="K373" s="115">
        <v>2.274746E-8</v>
      </c>
      <c r="L373" s="115">
        <v>0</v>
      </c>
      <c r="M373" s="115">
        <v>0</v>
      </c>
      <c r="N373" s="115">
        <v>0</v>
      </c>
      <c r="O373" s="52">
        <f t="shared" si="103"/>
        <v>9.0874725925925922E-5</v>
      </c>
      <c r="P373" s="115">
        <v>1.1868578E-3</v>
      </c>
      <c r="Q373" s="115">
        <v>1.1852002E-3</v>
      </c>
      <c r="R373" s="115">
        <v>1.4195999999999999E-6</v>
      </c>
      <c r="S373" s="115">
        <v>0</v>
      </c>
      <c r="T373" s="115">
        <v>0</v>
      </c>
      <c r="U373" s="115">
        <v>0</v>
      </c>
      <c r="V373" s="115">
        <v>2.3799999999999999E-7</v>
      </c>
      <c r="W373" s="115">
        <f t="shared" si="104"/>
        <v>7.2963038378279673E-6</v>
      </c>
      <c r="X373" s="122">
        <f t="shared" si="105"/>
        <v>2.6784164025230001E-6</v>
      </c>
      <c r="Y373" s="122">
        <f t="shared" si="106"/>
        <v>1.6504460313849669E-6</v>
      </c>
      <c r="Z373" s="122">
        <f t="shared" si="107"/>
        <v>2.9674414039200003E-6</v>
      </c>
      <c r="AA373" s="115">
        <v>2.5190458000000001E-6</v>
      </c>
      <c r="AB373" s="115">
        <v>9.6092040000000003E-11</v>
      </c>
      <c r="AC373" s="115">
        <v>8.1569497000000004E-9</v>
      </c>
      <c r="AD373" s="115">
        <v>1.0618629E-10</v>
      </c>
      <c r="AE373" s="115">
        <v>1.5094972E-7</v>
      </c>
      <c r="AF373" s="115">
        <v>6.1654493000000004E-11</v>
      </c>
      <c r="AG373" s="115">
        <v>1.6487821000000001E-6</v>
      </c>
      <c r="AH373" s="115">
        <v>9.5608154999999995E-10</v>
      </c>
      <c r="AI373" s="115">
        <v>2.3520840000000001E-12</v>
      </c>
      <c r="AJ373" s="115">
        <v>7.0452544E-10</v>
      </c>
      <c r="AK373" s="115">
        <v>9.6874132000000009E-13</v>
      </c>
      <c r="AL373" s="115">
        <v>3.5696468999999997E-15</v>
      </c>
      <c r="AM373" s="115">
        <v>0</v>
      </c>
      <c r="AN373" s="115">
        <v>0</v>
      </c>
      <c r="AO373" s="115">
        <v>0</v>
      </c>
      <c r="AP373" s="115">
        <v>1.2080392E-10</v>
      </c>
      <c r="AQ373" s="115">
        <v>2.9673206000000001E-6</v>
      </c>
    </row>
    <row r="374" spans="1:43" x14ac:dyDescent="0.25">
      <c r="A374" t="s">
        <v>7055</v>
      </c>
      <c r="B374" s="115" t="s">
        <v>1263</v>
      </c>
      <c r="C374" s="115">
        <v>1.3313827E-5</v>
      </c>
      <c r="D374" s="115">
        <v>1.251345E-5</v>
      </c>
      <c r="E374" s="115">
        <v>6.8667055000000003E-7</v>
      </c>
      <c r="F374" s="115">
        <v>3.2862819999999998E-10</v>
      </c>
      <c r="G374" s="115">
        <v>3.0432753000000003E-8</v>
      </c>
      <c r="H374" s="115">
        <v>2.6546877E-8</v>
      </c>
      <c r="I374" s="115">
        <v>3.2781783999999999E-8</v>
      </c>
      <c r="J374" s="115">
        <v>4.1482465E-10</v>
      </c>
      <c r="K374" s="115">
        <v>2.3202409E-8</v>
      </c>
      <c r="L374" s="115">
        <v>0</v>
      </c>
      <c r="M374" s="115">
        <v>0</v>
      </c>
      <c r="N374" s="115">
        <v>0</v>
      </c>
      <c r="O374" s="52">
        <f t="shared" si="103"/>
        <v>9.2692222222222218E-5</v>
      </c>
      <c r="P374" s="115">
        <v>1.2105950000000001E-3</v>
      </c>
      <c r="Q374" s="115">
        <v>1.2089042000000001E-3</v>
      </c>
      <c r="R374" s="115">
        <v>1.4479919999999999E-6</v>
      </c>
      <c r="S374" s="115">
        <v>0</v>
      </c>
      <c r="T374" s="115">
        <v>0</v>
      </c>
      <c r="U374" s="115">
        <v>0</v>
      </c>
      <c r="V374" s="115">
        <v>2.4275999999999998E-7</v>
      </c>
      <c r="W374" s="115">
        <f t="shared" si="104"/>
        <v>7.4422299501968802E-6</v>
      </c>
      <c r="X374" s="122">
        <f t="shared" si="105"/>
        <v>2.731984720184E-6</v>
      </c>
      <c r="Y374" s="122">
        <f t="shared" si="106"/>
        <v>1.6834550100128799E-6</v>
      </c>
      <c r="Z374" s="122">
        <f t="shared" si="107"/>
        <v>3.0267902200000001E-6</v>
      </c>
      <c r="AA374" s="115">
        <v>2.5694267000000002E-6</v>
      </c>
      <c r="AB374" s="115">
        <v>9.8013881000000004E-11</v>
      </c>
      <c r="AC374" s="115">
        <v>8.3200886999999995E-9</v>
      </c>
      <c r="AD374" s="115">
        <v>1.0831002E-10</v>
      </c>
      <c r="AE374" s="115">
        <v>1.5396872000000001E-7</v>
      </c>
      <c r="AF374" s="115">
        <v>6.2887582999999996E-11</v>
      </c>
      <c r="AG374" s="115">
        <v>1.6817578E-6</v>
      </c>
      <c r="AH374" s="115">
        <v>9.7520318E-10</v>
      </c>
      <c r="AI374" s="115">
        <v>2.3991257E-12</v>
      </c>
      <c r="AJ374" s="115">
        <v>7.1861595E-10</v>
      </c>
      <c r="AK374" s="115">
        <v>9.8811613999999995E-13</v>
      </c>
      <c r="AL374" s="115">
        <v>3.6410397999999997E-15</v>
      </c>
      <c r="AM374" s="115">
        <v>0</v>
      </c>
      <c r="AN374" s="115">
        <v>0</v>
      </c>
      <c r="AO374" s="115">
        <v>0</v>
      </c>
      <c r="AP374" s="115">
        <v>1.2321999999999999E-10</v>
      </c>
      <c r="AQ374" s="115">
        <v>3.0266669999999999E-6</v>
      </c>
    </row>
    <row r="375" spans="1:43" x14ac:dyDescent="0.25">
      <c r="U375" s="50"/>
      <c r="V375" s="50"/>
    </row>
    <row r="376" spans="1:43" x14ac:dyDescent="0.25">
      <c r="A376" s="5" t="s">
        <v>5770</v>
      </c>
      <c r="B376" s="115" t="s">
        <v>6643</v>
      </c>
      <c r="C376" s="115">
        <v>5.3702832999999998E-2</v>
      </c>
      <c r="D376" s="115">
        <v>5.0474419E-2</v>
      </c>
      <c r="E376" s="115">
        <v>2.7697635999999999E-3</v>
      </c>
      <c r="F376" s="115">
        <v>1.3255590999999999E-6</v>
      </c>
      <c r="G376" s="115">
        <v>1.2275396000000001E-4</v>
      </c>
      <c r="H376" s="115">
        <v>1.0707984E-4</v>
      </c>
      <c r="I376" s="115">
        <v>1.3222905E-4</v>
      </c>
      <c r="J376" s="115">
        <v>1.6732423000000001E-6</v>
      </c>
      <c r="K376" s="115">
        <v>9.3589549000000003E-5</v>
      </c>
      <c r="L376" s="115">
        <v>0</v>
      </c>
      <c r="M376" s="115">
        <v>0</v>
      </c>
      <c r="N376" s="115">
        <v>0</v>
      </c>
      <c r="O376" s="52">
        <f t="shared" ref="O376:O385" si="108">D376/0.135</f>
        <v>0.37388458518518514</v>
      </c>
      <c r="P376" s="115">
        <v>4.8830722</v>
      </c>
      <c r="Q376" s="115">
        <v>4.8762524000000003</v>
      </c>
      <c r="R376" s="115">
        <v>5.8406400000000002E-3</v>
      </c>
      <c r="S376" s="115">
        <v>0</v>
      </c>
      <c r="T376" s="115">
        <v>0</v>
      </c>
      <c r="U376" s="115">
        <v>0</v>
      </c>
      <c r="V376" s="115">
        <v>9.7919999999999995E-4</v>
      </c>
      <c r="W376" s="115">
        <f t="shared" ref="W376:W383" si="109">SUM(X376:Z376)</f>
        <v>3.0019078817090847E-2</v>
      </c>
      <c r="X376" s="122">
        <f t="shared" ref="X376:X383" si="110">SUM(AA376:AF376)</f>
        <v>1.1019770206049998E-2</v>
      </c>
      <c r="Y376" s="122">
        <f t="shared" ref="Y376:Y383" si="111">SUM(AG376:AO376)</f>
        <v>6.7904065892108473E-3</v>
      </c>
      <c r="Z376" s="122">
        <f t="shared" ref="Z376:Z383" si="112">SUM(AP376:AQ376)</f>
        <v>1.220890202183E-2</v>
      </c>
      <c r="AA376" s="115">
        <v>1.0364073999999999E-2</v>
      </c>
      <c r="AB376" s="115">
        <v>3.9535010999999998E-7</v>
      </c>
      <c r="AC376" s="115">
        <v>3.3560021000000001E-5</v>
      </c>
      <c r="AD376" s="115">
        <v>4.3688074000000002E-7</v>
      </c>
      <c r="AE376" s="115">
        <v>6.2105028999999998E-4</v>
      </c>
      <c r="AF376" s="115">
        <v>2.536642E-7</v>
      </c>
      <c r="AG376" s="115">
        <v>6.7835606999999999E-3</v>
      </c>
      <c r="AH376" s="115">
        <v>3.9335927000000001E-6</v>
      </c>
      <c r="AI376" s="115">
        <v>9.6771456999999997E-9</v>
      </c>
      <c r="AJ376" s="115">
        <v>2.898619E-6</v>
      </c>
      <c r="AK376" s="115">
        <v>3.9856786000000002E-9</v>
      </c>
      <c r="AL376" s="115">
        <v>1.4686547E-11</v>
      </c>
      <c r="AM376" s="115">
        <v>0</v>
      </c>
      <c r="AN376" s="115">
        <v>0</v>
      </c>
      <c r="AO376" s="115">
        <v>0</v>
      </c>
      <c r="AP376" s="115">
        <v>4.9702182999999995E-7</v>
      </c>
      <c r="AQ376" s="115">
        <v>1.2208405E-2</v>
      </c>
    </row>
    <row r="377" spans="1:43" x14ac:dyDescent="0.25">
      <c r="A377" s="5" t="s">
        <v>5770</v>
      </c>
      <c r="B377" s="115" t="s">
        <v>6644</v>
      </c>
      <c r="C377" s="115">
        <v>2.8193988E-2</v>
      </c>
      <c r="D377" s="115">
        <v>2.649907E-2</v>
      </c>
      <c r="E377" s="115">
        <v>1.4541259E-3</v>
      </c>
      <c r="F377" s="115">
        <v>6.9591854E-7</v>
      </c>
      <c r="G377" s="115">
        <v>6.4445830999999997E-5</v>
      </c>
      <c r="H377" s="115">
        <v>5.6216915999999997E-5</v>
      </c>
      <c r="I377" s="115">
        <v>6.9420249000000004E-5</v>
      </c>
      <c r="J377" s="115">
        <v>8.7845219999999997E-7</v>
      </c>
      <c r="K377" s="115">
        <v>4.9134512999999997E-5</v>
      </c>
      <c r="L377" s="115">
        <v>0</v>
      </c>
      <c r="M377" s="115">
        <v>0</v>
      </c>
      <c r="N377" s="115">
        <v>0</v>
      </c>
      <c r="O377" s="52">
        <f t="shared" si="108"/>
        <v>0.19628940740740738</v>
      </c>
      <c r="P377" s="115">
        <v>2.5636128999999999</v>
      </c>
      <c r="Q377" s="115">
        <v>2.5600325000000002</v>
      </c>
      <c r="R377" s="115">
        <v>3.0663359999999998E-3</v>
      </c>
      <c r="S377" s="115">
        <v>0</v>
      </c>
      <c r="T377" s="115">
        <v>0</v>
      </c>
      <c r="U377" s="115">
        <v>0</v>
      </c>
      <c r="V377" s="115">
        <v>5.1407999999999998E-4</v>
      </c>
      <c r="W377" s="115">
        <f t="shared" si="109"/>
        <v>1.5760016234163138E-2</v>
      </c>
      <c r="X377" s="122">
        <f t="shared" si="110"/>
        <v>5.7853793059100007E-3</v>
      </c>
      <c r="Y377" s="122">
        <f t="shared" si="111"/>
        <v>3.5649634917931374E-3</v>
      </c>
      <c r="Z377" s="122">
        <f t="shared" si="112"/>
        <v>6.4096734364600004E-3</v>
      </c>
      <c r="AA377" s="115">
        <v>5.4411388000000002E-3</v>
      </c>
      <c r="AB377" s="115">
        <v>2.0755881000000001E-7</v>
      </c>
      <c r="AC377" s="115">
        <v>1.7619010999999999E-5</v>
      </c>
      <c r="AD377" s="115">
        <v>2.2936239E-7</v>
      </c>
      <c r="AE377" s="115">
        <v>3.2605139999999997E-4</v>
      </c>
      <c r="AF377" s="115">
        <v>1.3317371000000001E-7</v>
      </c>
      <c r="AG377" s="115">
        <v>3.5613694000000001E-3</v>
      </c>
      <c r="AH377" s="115">
        <v>2.0651361E-6</v>
      </c>
      <c r="AI377" s="115">
        <v>5.0805015E-9</v>
      </c>
      <c r="AJ377" s="115">
        <v>1.5217749999999999E-6</v>
      </c>
      <c r="AK377" s="115">
        <v>2.0924812000000002E-9</v>
      </c>
      <c r="AL377" s="115">
        <v>7.7104373000000005E-12</v>
      </c>
      <c r="AM377" s="115">
        <v>0</v>
      </c>
      <c r="AN377" s="115">
        <v>0</v>
      </c>
      <c r="AO377" s="115">
        <v>0</v>
      </c>
      <c r="AP377" s="115">
        <v>2.6093645999999998E-7</v>
      </c>
      <c r="AQ377" s="115">
        <v>6.4094125000000004E-3</v>
      </c>
    </row>
    <row r="378" spans="1:43" x14ac:dyDescent="0.25">
      <c r="A378" s="5" t="s">
        <v>5770</v>
      </c>
      <c r="B378" s="115" t="s">
        <v>6645</v>
      </c>
      <c r="C378" s="115">
        <v>4.6989979000000001E-2</v>
      </c>
      <c r="D378" s="115">
        <v>4.4165115999999997E-2</v>
      </c>
      <c r="E378" s="115">
        <v>2.4235430999999998E-3</v>
      </c>
      <c r="F378" s="115">
        <v>1.1598642000000001E-6</v>
      </c>
      <c r="G378" s="115">
        <v>1.0740972E-4</v>
      </c>
      <c r="H378" s="115">
        <v>9.3694859999999994E-5</v>
      </c>
      <c r="I378" s="115">
        <v>1.1570042E-4</v>
      </c>
      <c r="J378" s="115">
        <v>1.4640869999999999E-6</v>
      </c>
      <c r="K378" s="115">
        <v>8.1890855999999999E-5</v>
      </c>
      <c r="L378" s="115">
        <v>0</v>
      </c>
      <c r="M378" s="115">
        <v>0</v>
      </c>
      <c r="N378" s="115">
        <v>0</v>
      </c>
      <c r="O378" s="52">
        <f t="shared" si="108"/>
        <v>0.32714900740740738</v>
      </c>
      <c r="P378" s="115">
        <v>4.2726882000000002</v>
      </c>
      <c r="Q378" s="115">
        <v>4.2667207999999999</v>
      </c>
      <c r="R378" s="115">
        <v>5.1105600000000001E-3</v>
      </c>
      <c r="S378" s="115">
        <v>0</v>
      </c>
      <c r="T378" s="115">
        <v>0</v>
      </c>
      <c r="U378" s="115">
        <v>0</v>
      </c>
      <c r="V378" s="115">
        <v>8.5680000000000001E-4</v>
      </c>
      <c r="W378" s="115">
        <f t="shared" si="109"/>
        <v>2.626669352429193E-2</v>
      </c>
      <c r="X378" s="122">
        <f t="shared" si="110"/>
        <v>9.6422988771700004E-3</v>
      </c>
      <c r="Y378" s="122">
        <f t="shared" si="111"/>
        <v>5.9416057530219304E-3</v>
      </c>
      <c r="Z378" s="122">
        <f t="shared" si="112"/>
        <v>1.0682788894099999E-2</v>
      </c>
      <c r="AA378" s="115">
        <v>9.0685647000000001E-3</v>
      </c>
      <c r="AB378" s="115">
        <v>3.4593134000000002E-7</v>
      </c>
      <c r="AC378" s="115">
        <v>2.9365019E-5</v>
      </c>
      <c r="AD378" s="115">
        <v>3.8227065000000002E-7</v>
      </c>
      <c r="AE378" s="115">
        <v>5.4341899999999996E-4</v>
      </c>
      <c r="AF378" s="115">
        <v>2.2195618E-7</v>
      </c>
      <c r="AG378" s="115">
        <v>5.9356156000000002E-3</v>
      </c>
      <c r="AH378" s="115">
        <v>3.4418936000000001E-6</v>
      </c>
      <c r="AI378" s="115">
        <v>8.4675025000000004E-9</v>
      </c>
      <c r="AJ378" s="115">
        <v>2.5362916000000002E-6</v>
      </c>
      <c r="AK378" s="115">
        <v>3.4874687000000002E-9</v>
      </c>
      <c r="AL378" s="115">
        <v>1.2850729E-11</v>
      </c>
      <c r="AM378" s="115">
        <v>0</v>
      </c>
      <c r="AN378" s="115">
        <v>0</v>
      </c>
      <c r="AO378" s="115">
        <v>0</v>
      </c>
      <c r="AP378" s="115">
        <v>4.348941E-7</v>
      </c>
      <c r="AQ378" s="115">
        <v>1.0682354E-2</v>
      </c>
    </row>
    <row r="379" spans="1:43" x14ac:dyDescent="0.25">
      <c r="A379" t="s">
        <v>5770</v>
      </c>
      <c r="B379" s="115" t="s">
        <v>6646</v>
      </c>
      <c r="C379" s="115">
        <v>0.13909034000000001</v>
      </c>
      <c r="D379" s="115">
        <v>0.13072874000000001</v>
      </c>
      <c r="E379" s="115">
        <v>7.1736876E-3</v>
      </c>
      <c r="F379" s="115">
        <v>3.4331980999999999E-6</v>
      </c>
      <c r="G379" s="115">
        <v>3.1793275999999999E-4</v>
      </c>
      <c r="H379" s="115">
        <v>2.7733678999999998E-4</v>
      </c>
      <c r="I379" s="115">
        <v>3.4247322999999999E-4</v>
      </c>
      <c r="J379" s="115">
        <v>4.3336975000000004E-6</v>
      </c>
      <c r="K379" s="115">
        <v>2.4239693E-4</v>
      </c>
      <c r="L379" s="115">
        <v>0</v>
      </c>
      <c r="M379" s="115">
        <v>0</v>
      </c>
      <c r="N379" s="115">
        <v>0</v>
      </c>
      <c r="O379" s="52">
        <f t="shared" si="108"/>
        <v>0.96836103703703702</v>
      </c>
      <c r="P379" s="115">
        <v>12.647157</v>
      </c>
      <c r="Q379" s="115">
        <v>12.629493999999999</v>
      </c>
      <c r="R379" s="115">
        <v>1.5127257999999999E-2</v>
      </c>
      <c r="S379" s="115">
        <v>0</v>
      </c>
      <c r="T379" s="115">
        <v>0</v>
      </c>
      <c r="U379" s="115">
        <v>0</v>
      </c>
      <c r="V379" s="115">
        <v>2.5361279999999999E-3</v>
      </c>
      <c r="W379" s="115">
        <f t="shared" si="109"/>
        <v>7.7749413263532158E-2</v>
      </c>
      <c r="X379" s="122">
        <f t="shared" si="110"/>
        <v>2.854120512418E-2</v>
      </c>
      <c r="Y379" s="122">
        <f t="shared" si="111"/>
        <v>1.7587152852852159E-2</v>
      </c>
      <c r="Z379" s="122">
        <f t="shared" si="112"/>
        <v>3.1621055286499999E-2</v>
      </c>
      <c r="AA379" s="115">
        <v>2.6842952E-2</v>
      </c>
      <c r="AB379" s="115">
        <v>1.0239568000000001E-6</v>
      </c>
      <c r="AC379" s="115">
        <v>8.6920455999999995E-5</v>
      </c>
      <c r="AD379" s="115">
        <v>1.1315211E-6</v>
      </c>
      <c r="AE379" s="115">
        <v>1.6085202000000001E-3</v>
      </c>
      <c r="AF379" s="115">
        <v>6.5699028000000002E-7</v>
      </c>
      <c r="AG379" s="115">
        <v>1.7569422000000001E-2</v>
      </c>
      <c r="AH379" s="115">
        <v>1.0188005E-5</v>
      </c>
      <c r="AI379" s="115">
        <v>2.5063807E-8</v>
      </c>
      <c r="AJ379" s="115">
        <v>7.5074230999999998E-6</v>
      </c>
      <c r="AK379" s="115">
        <v>1.0322906999999999E-8</v>
      </c>
      <c r="AL379" s="115">
        <v>3.8038157000000001E-11</v>
      </c>
      <c r="AM379" s="115">
        <v>0</v>
      </c>
      <c r="AN379" s="115">
        <v>0</v>
      </c>
      <c r="AO379" s="115">
        <v>0</v>
      </c>
      <c r="AP379" s="115">
        <v>1.2872865000000001E-6</v>
      </c>
      <c r="AQ379" s="115">
        <v>3.1619767999999999E-2</v>
      </c>
    </row>
    <row r="380" spans="1:43" x14ac:dyDescent="0.25">
      <c r="A380" s="336" t="s">
        <v>5970</v>
      </c>
      <c r="B380" s="115" t="s">
        <v>6647</v>
      </c>
      <c r="C380" s="115">
        <v>86.931461999999996</v>
      </c>
      <c r="D380" s="115">
        <v>81.705465000000004</v>
      </c>
      <c r="E380" s="115">
        <v>4.4835548000000003</v>
      </c>
      <c r="F380" s="115">
        <v>2.1457488000000001E-3</v>
      </c>
      <c r="G380" s="115">
        <v>0.19870798000000001</v>
      </c>
      <c r="H380" s="115">
        <v>0.17333549000000001</v>
      </c>
      <c r="I380" s="115">
        <v>0.21404577</v>
      </c>
      <c r="J380" s="115">
        <v>2.7085608999999999E-3</v>
      </c>
      <c r="K380" s="115">
        <v>0.15149808000000001</v>
      </c>
      <c r="L380" s="115">
        <v>0</v>
      </c>
      <c r="M380" s="115">
        <v>0</v>
      </c>
      <c r="N380" s="115">
        <v>0</v>
      </c>
      <c r="O380" s="52">
        <f t="shared" si="108"/>
        <v>605.22566666666671</v>
      </c>
      <c r="P380" s="115">
        <v>7904.4731000000002</v>
      </c>
      <c r="Q380" s="115">
        <v>7893.4335000000001</v>
      </c>
      <c r="R380" s="115">
        <v>9.4545359999999992</v>
      </c>
      <c r="S380" s="115">
        <v>0</v>
      </c>
      <c r="T380" s="115">
        <v>0</v>
      </c>
      <c r="U380" s="115">
        <v>0</v>
      </c>
      <c r="V380" s="115">
        <v>1.58508</v>
      </c>
      <c r="W380" s="115">
        <f t="shared" si="109"/>
        <v>48.593383614671055</v>
      </c>
      <c r="X380" s="122">
        <f t="shared" si="110"/>
        <v>17.838253277610004</v>
      </c>
      <c r="Y380" s="122">
        <f t="shared" si="111"/>
        <v>10.991970782971046</v>
      </c>
      <c r="Z380" s="122">
        <f t="shared" si="112"/>
        <v>19.763159554089999</v>
      </c>
      <c r="AA380" s="115">
        <v>16.776845000000002</v>
      </c>
      <c r="AB380" s="115">
        <v>6.3997298999999999E-4</v>
      </c>
      <c r="AC380" s="115">
        <v>5.4325285000000001E-2</v>
      </c>
      <c r="AD380" s="115">
        <v>7.0720069999999997E-4</v>
      </c>
      <c r="AE380" s="115">
        <v>1.0053251999999999</v>
      </c>
      <c r="AF380" s="115">
        <v>4.1061891999999997E-4</v>
      </c>
      <c r="AG380" s="115">
        <v>10.980888999999999</v>
      </c>
      <c r="AH380" s="115">
        <v>6.3675030999999997E-3</v>
      </c>
      <c r="AI380" s="115">
        <v>1.5664879999999998E-5</v>
      </c>
      <c r="AJ380" s="115">
        <v>4.6921393999999998E-3</v>
      </c>
      <c r="AK380" s="115">
        <v>6.4518172000000003E-6</v>
      </c>
      <c r="AL380" s="115">
        <v>2.3773848E-8</v>
      </c>
      <c r="AM380" s="115">
        <v>0</v>
      </c>
      <c r="AN380" s="115">
        <v>0</v>
      </c>
      <c r="AO380" s="115">
        <v>0</v>
      </c>
      <c r="AP380" s="115">
        <v>8.0455409000000004E-4</v>
      </c>
      <c r="AQ380" s="115">
        <v>19.762354999999999</v>
      </c>
    </row>
    <row r="381" spans="1:43" x14ac:dyDescent="0.25">
      <c r="A381" t="s">
        <v>5770</v>
      </c>
      <c r="B381" s="115" t="s">
        <v>6648</v>
      </c>
      <c r="C381" s="115">
        <v>1.5976593000000001E-2</v>
      </c>
      <c r="D381" s="115">
        <v>1.5016140000000001E-2</v>
      </c>
      <c r="E381" s="115">
        <v>8.2400466E-4</v>
      </c>
      <c r="F381" s="115">
        <v>3.9435383999999999E-7</v>
      </c>
      <c r="G381" s="115">
        <v>3.6519303999999999E-5</v>
      </c>
      <c r="H381" s="115">
        <v>3.1856251999999997E-5</v>
      </c>
      <c r="I381" s="115">
        <v>3.9338141000000001E-5</v>
      </c>
      <c r="J381" s="115">
        <v>4.9778958000000002E-7</v>
      </c>
      <c r="K381" s="115">
        <v>2.7842890999999999E-5</v>
      </c>
      <c r="L381" s="115">
        <v>0</v>
      </c>
      <c r="M381" s="115">
        <v>0</v>
      </c>
      <c r="N381" s="115">
        <v>0</v>
      </c>
      <c r="O381" s="52">
        <f t="shared" si="108"/>
        <v>0.11123066666666666</v>
      </c>
      <c r="P381" s="115">
        <v>1.4527140000000001</v>
      </c>
      <c r="Q381" s="115">
        <v>1.4506851000000001</v>
      </c>
      <c r="R381" s="115">
        <v>1.7375903999999999E-3</v>
      </c>
      <c r="S381" s="115">
        <v>0</v>
      </c>
      <c r="T381" s="115">
        <v>0</v>
      </c>
      <c r="U381" s="115">
        <v>0</v>
      </c>
      <c r="V381" s="115">
        <v>2.9131200000000001E-4</v>
      </c>
      <c r="W381" s="115">
        <f t="shared" si="109"/>
        <v>8.9306758361694469E-3</v>
      </c>
      <c r="X381" s="122">
        <f t="shared" si="110"/>
        <v>3.2783816201800002E-3</v>
      </c>
      <c r="Y381" s="122">
        <f t="shared" si="111"/>
        <v>2.0201459519994473E-3</v>
      </c>
      <c r="Z381" s="122">
        <f t="shared" si="112"/>
        <v>3.63214826399E-3</v>
      </c>
      <c r="AA381" s="115">
        <v>3.0833119999999999E-3</v>
      </c>
      <c r="AB381" s="115">
        <v>1.1761666E-7</v>
      </c>
      <c r="AC381" s="115">
        <v>9.9841063999999993E-6</v>
      </c>
      <c r="AD381" s="115">
        <v>1.2997201999999999E-7</v>
      </c>
      <c r="AE381" s="115">
        <v>1.8476246E-4</v>
      </c>
      <c r="AF381" s="115">
        <v>7.54651E-8</v>
      </c>
      <c r="AG381" s="115">
        <v>2.0181092999999998E-3</v>
      </c>
      <c r="AH381" s="115">
        <v>1.1702438000000001E-6</v>
      </c>
      <c r="AI381" s="115">
        <v>2.8789508000000001E-9</v>
      </c>
      <c r="AJ381" s="115">
        <v>8.6233913999999998E-7</v>
      </c>
      <c r="AK381" s="115">
        <v>1.1857394000000001E-9</v>
      </c>
      <c r="AL381" s="115">
        <v>4.3692477999999997E-12</v>
      </c>
      <c r="AM381" s="115">
        <v>0</v>
      </c>
      <c r="AN381" s="115">
        <v>0</v>
      </c>
      <c r="AO381" s="115">
        <v>0</v>
      </c>
      <c r="AP381" s="115">
        <v>1.4786399E-7</v>
      </c>
      <c r="AQ381" s="115">
        <v>3.6320003999999999E-3</v>
      </c>
    </row>
    <row r="382" spans="1:43" x14ac:dyDescent="0.25">
      <c r="A382" s="336" t="s">
        <v>5970</v>
      </c>
      <c r="B382" s="115" t="s">
        <v>6649</v>
      </c>
      <c r="C382" s="115">
        <v>11.277595</v>
      </c>
      <c r="D382" s="115">
        <v>10.599627999999999</v>
      </c>
      <c r="E382" s="115">
        <v>0.58165034999999998</v>
      </c>
      <c r="F382" s="115">
        <v>2.7836742000000002E-4</v>
      </c>
      <c r="G382" s="115">
        <v>2.5778332000000001E-2</v>
      </c>
      <c r="H382" s="115">
        <v>2.2486765999999998E-2</v>
      </c>
      <c r="I382" s="115">
        <v>2.77681E-2</v>
      </c>
      <c r="J382" s="115">
        <v>3.5138087999999999E-4</v>
      </c>
      <c r="K382" s="115">
        <v>1.9653805E-2</v>
      </c>
      <c r="L382" s="115">
        <v>0</v>
      </c>
      <c r="M382" s="115">
        <v>0</v>
      </c>
      <c r="N382" s="115">
        <v>0</v>
      </c>
      <c r="O382" s="52">
        <f t="shared" si="108"/>
        <v>78.515762962962953</v>
      </c>
      <c r="P382" s="115">
        <v>1025.4452000000001</v>
      </c>
      <c r="Q382" s="115">
        <v>1024.0129999999999</v>
      </c>
      <c r="R382" s="115">
        <v>1.2265344</v>
      </c>
      <c r="S382" s="115">
        <v>0</v>
      </c>
      <c r="T382" s="115">
        <v>0</v>
      </c>
      <c r="U382" s="115">
        <v>0</v>
      </c>
      <c r="V382" s="115">
        <v>0.20563200000000001</v>
      </c>
      <c r="W382" s="115">
        <f t="shared" si="109"/>
        <v>6.3040065137582744</v>
      </c>
      <c r="X382" s="122">
        <f t="shared" si="110"/>
        <v>2.3141517024609999</v>
      </c>
      <c r="Y382" s="122">
        <f t="shared" si="111"/>
        <v>1.4259854367172751</v>
      </c>
      <c r="Z382" s="122">
        <f t="shared" si="112"/>
        <v>2.5638693745799999</v>
      </c>
      <c r="AA382" s="115">
        <v>2.1764554999999999</v>
      </c>
      <c r="AB382" s="115">
        <v>8.3023523000000005E-5</v>
      </c>
      <c r="AC382" s="115">
        <v>7.0476044999999996E-3</v>
      </c>
      <c r="AD382" s="115">
        <v>9.1744955999999996E-5</v>
      </c>
      <c r="AE382" s="115">
        <v>0.13042055999999999</v>
      </c>
      <c r="AF382" s="115">
        <v>5.3269482E-5</v>
      </c>
      <c r="AG382" s="115">
        <v>1.4245478</v>
      </c>
      <c r="AH382" s="115">
        <v>8.2605446000000001E-4</v>
      </c>
      <c r="AI382" s="115">
        <v>2.0322005999999998E-6</v>
      </c>
      <c r="AJ382" s="115">
        <v>6.0870998000000002E-4</v>
      </c>
      <c r="AK382" s="115">
        <v>8.369925E-7</v>
      </c>
      <c r="AL382" s="115">
        <v>3.0841749E-9</v>
      </c>
      <c r="AM382" s="115">
        <v>0</v>
      </c>
      <c r="AN382" s="115">
        <v>0</v>
      </c>
      <c r="AO382" s="115">
        <v>0</v>
      </c>
      <c r="AP382" s="115">
        <v>1.0437458E-4</v>
      </c>
      <c r="AQ382" s="115">
        <v>2.5637650000000001</v>
      </c>
    </row>
    <row r="383" spans="1:43" x14ac:dyDescent="0.25">
      <c r="A383" s="336" t="s">
        <v>5970</v>
      </c>
      <c r="B383" s="115" t="s">
        <v>6650</v>
      </c>
      <c r="C383" s="115">
        <v>16.916392999999999</v>
      </c>
      <c r="D383" s="115">
        <v>15.899442000000001</v>
      </c>
      <c r="E383" s="115">
        <v>0.87247551999999995</v>
      </c>
      <c r="F383" s="115">
        <v>4.1755112000000001E-4</v>
      </c>
      <c r="G383" s="115">
        <v>3.8667498000000002E-2</v>
      </c>
      <c r="H383" s="115">
        <v>3.373015E-2</v>
      </c>
      <c r="I383" s="115">
        <v>4.1652148999999999E-2</v>
      </c>
      <c r="J383" s="115">
        <v>5.2707131999999996E-4</v>
      </c>
      <c r="K383" s="115">
        <v>2.9480708000000001E-2</v>
      </c>
      <c r="L383" s="115">
        <v>0</v>
      </c>
      <c r="M383" s="115">
        <v>0</v>
      </c>
      <c r="N383" s="115">
        <v>0</v>
      </c>
      <c r="O383" s="52">
        <f t="shared" si="108"/>
        <v>117.77364444444444</v>
      </c>
      <c r="P383" s="115">
        <v>1538.1677</v>
      </c>
      <c r="Q383" s="115">
        <v>1536.0195000000001</v>
      </c>
      <c r="R383" s="115">
        <v>1.8398015999999999</v>
      </c>
      <c r="S383" s="115">
        <v>0</v>
      </c>
      <c r="T383" s="115">
        <v>0</v>
      </c>
      <c r="U383" s="115">
        <v>0</v>
      </c>
      <c r="V383" s="115">
        <v>0.308448</v>
      </c>
      <c r="W383" s="115">
        <f t="shared" si="109"/>
        <v>9.4560097208988623</v>
      </c>
      <c r="X383" s="122">
        <f t="shared" si="110"/>
        <v>3.4712276039330003</v>
      </c>
      <c r="Y383" s="122">
        <f t="shared" si="111"/>
        <v>2.1389780550858633</v>
      </c>
      <c r="Z383" s="122">
        <f t="shared" si="112"/>
        <v>3.84580406188</v>
      </c>
      <c r="AA383" s="115">
        <v>3.2646833000000002</v>
      </c>
      <c r="AB383" s="115">
        <v>1.2453527999999999E-4</v>
      </c>
      <c r="AC383" s="115">
        <v>1.0571407E-2</v>
      </c>
      <c r="AD383" s="115">
        <v>1.3761743E-4</v>
      </c>
      <c r="AE383" s="115">
        <v>0.19563084</v>
      </c>
      <c r="AF383" s="115">
        <v>7.9904223000000003E-5</v>
      </c>
      <c r="AG383" s="115">
        <v>2.1368216000000002</v>
      </c>
      <c r="AH383" s="115">
        <v>1.2390817E-3</v>
      </c>
      <c r="AI383" s="115">
        <v>3.0483009E-6</v>
      </c>
      <c r="AJ383" s="115">
        <v>9.1306497000000003E-4</v>
      </c>
      <c r="AK383" s="115">
        <v>1.2554887E-6</v>
      </c>
      <c r="AL383" s="115">
        <v>4.6262623999999996E-9</v>
      </c>
      <c r="AM383" s="115">
        <v>0</v>
      </c>
      <c r="AN383" s="115">
        <v>0</v>
      </c>
      <c r="AO383" s="115">
        <v>0</v>
      </c>
      <c r="AP383" s="115">
        <v>1.5656188E-4</v>
      </c>
      <c r="AQ383" s="115">
        <v>3.8456475000000001</v>
      </c>
    </row>
    <row r="385" spans="1:43" x14ac:dyDescent="0.25">
      <c r="A385" s="5" t="s">
        <v>5770</v>
      </c>
      <c r="B385" s="115" t="s">
        <v>6651</v>
      </c>
      <c r="C385" s="115">
        <v>1.0740566999999999E-3</v>
      </c>
      <c r="D385" s="115">
        <v>1.0094883999999999E-3</v>
      </c>
      <c r="E385" s="115">
        <v>5.5395271000000002E-5</v>
      </c>
      <c r="F385" s="115">
        <v>2.6511182E-8</v>
      </c>
      <c r="G385" s="115">
        <v>2.4550792999999999E-6</v>
      </c>
      <c r="H385" s="115">
        <v>2.1415968000000002E-6</v>
      </c>
      <c r="I385" s="115">
        <v>2.6445808999999998E-6</v>
      </c>
      <c r="J385" s="115">
        <v>3.3464845999999999E-8</v>
      </c>
      <c r="K385" s="115">
        <v>1.871791E-6</v>
      </c>
      <c r="L385" s="115">
        <v>0</v>
      </c>
      <c r="M385" s="115">
        <v>0</v>
      </c>
      <c r="N385" s="115">
        <v>0</v>
      </c>
      <c r="O385" s="52">
        <f t="shared" si="108"/>
        <v>7.4776918518518511E-3</v>
      </c>
      <c r="P385" s="115">
        <v>9.7661444E-2</v>
      </c>
      <c r="Q385" s="115">
        <v>9.7525047000000004E-2</v>
      </c>
      <c r="R385" s="115">
        <v>1.1681279999999999E-4</v>
      </c>
      <c r="S385" s="115">
        <v>0</v>
      </c>
      <c r="T385" s="115">
        <v>0</v>
      </c>
      <c r="U385" s="115">
        <v>0</v>
      </c>
      <c r="V385" s="115">
        <v>1.9584000000000001E-5</v>
      </c>
      <c r="W385" s="115">
        <f>SUM(X385:Z385)</f>
        <v>6.0038156254981195E-4</v>
      </c>
      <c r="X385" s="122">
        <f>SUM(AA385:AF385)</f>
        <v>2.2039540433100002E-4</v>
      </c>
      <c r="Y385" s="122">
        <f>SUM(AG385:AO385)</f>
        <v>1.3580812778221193E-4</v>
      </c>
      <c r="Z385" s="122">
        <f>SUM(AP385:AQ385)</f>
        <v>2.4417803043659997E-4</v>
      </c>
      <c r="AA385" s="115">
        <v>2.0728148E-4</v>
      </c>
      <c r="AB385" s="115">
        <v>7.9070022E-9</v>
      </c>
      <c r="AC385" s="115">
        <v>6.7120043E-7</v>
      </c>
      <c r="AD385" s="115">
        <v>8.7376147999999999E-9</v>
      </c>
      <c r="AE385" s="115">
        <v>1.2421006E-5</v>
      </c>
      <c r="AF385" s="115">
        <v>5.0732839999999997E-9</v>
      </c>
      <c r="AG385" s="115">
        <v>1.3567121E-4</v>
      </c>
      <c r="AH385" s="115">
        <v>7.8671853000000001E-8</v>
      </c>
      <c r="AI385" s="115">
        <v>1.9354291E-10</v>
      </c>
      <c r="AJ385" s="115">
        <v>5.7972379000000003E-8</v>
      </c>
      <c r="AK385" s="115">
        <v>7.9713571000000002E-11</v>
      </c>
      <c r="AL385" s="115">
        <v>2.9373094999999999E-13</v>
      </c>
      <c r="AM385" s="115">
        <v>0</v>
      </c>
      <c r="AN385" s="115">
        <v>0</v>
      </c>
      <c r="AO385" s="115">
        <v>0</v>
      </c>
      <c r="AP385" s="115">
        <v>9.9404366000000002E-9</v>
      </c>
      <c r="AQ385" s="115">
        <v>2.4416808999999998E-4</v>
      </c>
    </row>
    <row r="387" spans="1:43" x14ac:dyDescent="0.25">
      <c r="A387" s="1" t="s">
        <v>6675</v>
      </c>
    </row>
    <row r="388" spans="1:43" x14ac:dyDescent="0.25">
      <c r="A388" t="s">
        <v>5770</v>
      </c>
      <c r="B388" s="115" t="s">
        <v>6652</v>
      </c>
      <c r="C388" s="115">
        <v>-0.13300107999999999</v>
      </c>
      <c r="D388" s="115">
        <v>-7.7403591999999993E-2</v>
      </c>
      <c r="E388" s="115">
        <v>-3.9388731000000003E-2</v>
      </c>
      <c r="F388" s="115">
        <v>-1.3813845E-2</v>
      </c>
      <c r="G388" s="115">
        <v>-1.4252625999999999E-4</v>
      </c>
      <c r="H388" s="115">
        <v>-1.9116118E-3</v>
      </c>
      <c r="I388" s="115">
        <v>-3.0109069999999997E-4</v>
      </c>
      <c r="J388" s="115">
        <v>-1.7257206E-6</v>
      </c>
      <c r="K388" s="115">
        <v>-3.7957173000000003E-5</v>
      </c>
      <c r="L388" s="115">
        <v>0</v>
      </c>
      <c r="M388" s="115">
        <v>0</v>
      </c>
      <c r="N388" s="115">
        <v>0</v>
      </c>
      <c r="O388" s="52">
        <f t="shared" ref="O388:O412" si="113">D388/0.135</f>
        <v>-0.5733599407407407</v>
      </c>
      <c r="P388" s="115">
        <v>-2.5473290999999998</v>
      </c>
      <c r="Q388" s="115">
        <v>-2.4919294000000001</v>
      </c>
      <c r="R388" s="115">
        <v>-4.4619102000000001E-2</v>
      </c>
      <c r="S388" s="115">
        <v>0</v>
      </c>
      <c r="T388" s="115">
        <v>0</v>
      </c>
      <c r="U388" s="115">
        <v>0</v>
      </c>
      <c r="V388" s="115">
        <v>-1.0780562E-2</v>
      </c>
      <c r="W388" s="115">
        <f t="shared" ref="W388:W407" si="114">SUM(X388:Z388)</f>
        <v>-0.1152353244211802</v>
      </c>
      <c r="X388" s="122">
        <f t="shared" ref="X388:X407" si="115">SUM(AA388:AF388)</f>
        <v>-2.127791928367E-2</v>
      </c>
      <c r="Y388" s="122">
        <f t="shared" ref="Y388:Y407" si="116">SUM(AG388:AO388)</f>
        <v>-8.7742176023810209E-2</v>
      </c>
      <c r="Z388" s="122">
        <f t="shared" ref="Z388:Z407" si="117">SUM(AP388:AQ388)</f>
        <v>-6.2152291137E-3</v>
      </c>
      <c r="AA388" s="115">
        <v>-1.5888310999999999E-2</v>
      </c>
      <c r="AB388" s="115">
        <v>-5.6157841999999999E-6</v>
      </c>
      <c r="AC388" s="115">
        <v>-3.1687414000000003E-5</v>
      </c>
      <c r="AD388" s="115">
        <v>-1.3164676E-6</v>
      </c>
      <c r="AE388" s="115">
        <v>-5.3502309E-3</v>
      </c>
      <c r="AF388" s="115">
        <v>-7.5771786999999999E-7</v>
      </c>
      <c r="AG388" s="115">
        <v>-1.039318E-2</v>
      </c>
      <c r="AH388" s="115">
        <v>-8.2261737E-5</v>
      </c>
      <c r="AI388" s="115">
        <v>-4.2712216000000003E-6</v>
      </c>
      <c r="AJ388" s="115">
        <v>-4.5666778000000002E-7</v>
      </c>
      <c r="AK388" s="115">
        <v>-1.6350029E-8</v>
      </c>
      <c r="AL388" s="115">
        <v>-4.740121E-11</v>
      </c>
      <c r="AM388" s="115">
        <v>-7.7261990000000003E-2</v>
      </c>
      <c r="AN388" s="115">
        <v>0</v>
      </c>
      <c r="AO388" s="115">
        <v>0</v>
      </c>
      <c r="AP388" s="115">
        <v>-1.4941369999999999E-7</v>
      </c>
      <c r="AQ388" s="115">
        <v>-6.2150796999999999E-3</v>
      </c>
    </row>
    <row r="389" spans="1:43" x14ac:dyDescent="0.25">
      <c r="A389" t="s">
        <v>5770</v>
      </c>
      <c r="B389" s="115" t="s">
        <v>6653</v>
      </c>
      <c r="C389" s="115">
        <v>-0.11083423000000001</v>
      </c>
      <c r="D389" s="115">
        <v>-6.4502992999999995E-2</v>
      </c>
      <c r="E389" s="115">
        <v>-3.2823943000000001E-2</v>
      </c>
      <c r="F389" s="115">
        <v>-1.1511537000000001E-2</v>
      </c>
      <c r="G389" s="115">
        <v>-1.1877188E-4</v>
      </c>
      <c r="H389" s="115">
        <v>-1.5930098999999999E-3</v>
      </c>
      <c r="I389" s="115">
        <v>-2.5090892E-4</v>
      </c>
      <c r="J389" s="115">
        <v>-1.4381005E-6</v>
      </c>
      <c r="K389" s="115">
        <v>-3.1630977E-5</v>
      </c>
      <c r="L389" s="115">
        <v>0</v>
      </c>
      <c r="M389" s="115">
        <v>0</v>
      </c>
      <c r="N389" s="115">
        <v>0</v>
      </c>
      <c r="O389" s="52">
        <f t="shared" si="113"/>
        <v>-0.47779994814814808</v>
      </c>
      <c r="P389" s="115">
        <v>-2.1227741999999998</v>
      </c>
      <c r="Q389" s="115">
        <v>-2.0766078000000001</v>
      </c>
      <c r="R389" s="115">
        <v>-3.7182584999999997E-2</v>
      </c>
      <c r="S389" s="115">
        <v>0</v>
      </c>
      <c r="T389" s="115">
        <v>0</v>
      </c>
      <c r="U389" s="115">
        <v>0</v>
      </c>
      <c r="V389" s="115">
        <v>-8.9838017000000003E-3</v>
      </c>
      <c r="W389" s="115">
        <f t="shared" si="114"/>
        <v>-9.6029436717885011E-2</v>
      </c>
      <c r="X389" s="122">
        <f t="shared" si="115"/>
        <v>-1.7731599186160001E-2</v>
      </c>
      <c r="Y389" s="122">
        <f t="shared" si="116"/>
        <v>-7.3118479920305013E-2</v>
      </c>
      <c r="Z389" s="122">
        <f t="shared" si="117"/>
        <v>-5.1793576114199996E-3</v>
      </c>
      <c r="AA389" s="115">
        <v>-1.3240259000000001E-2</v>
      </c>
      <c r="AB389" s="115">
        <v>-4.6798202000000001E-6</v>
      </c>
      <c r="AC389" s="115">
        <v>-2.6406178000000001E-5</v>
      </c>
      <c r="AD389" s="115">
        <v>-1.0970564000000001E-6</v>
      </c>
      <c r="AE389" s="115">
        <v>-4.4585257000000003E-3</v>
      </c>
      <c r="AF389" s="115">
        <v>-6.3143156000000003E-7</v>
      </c>
      <c r="AG389" s="115">
        <v>-8.6609828999999992E-3</v>
      </c>
      <c r="AH389" s="115">
        <v>-6.8551448E-5</v>
      </c>
      <c r="AI389" s="115">
        <v>-3.5593513000000001E-6</v>
      </c>
      <c r="AJ389" s="115">
        <v>-3.8055648E-7</v>
      </c>
      <c r="AK389" s="115">
        <v>-1.3625024000000001E-8</v>
      </c>
      <c r="AL389" s="115">
        <v>-3.9501008E-11</v>
      </c>
      <c r="AM389" s="115">
        <v>-6.4384992000000002E-2</v>
      </c>
      <c r="AN389" s="115">
        <v>0</v>
      </c>
      <c r="AO389" s="115">
        <v>0</v>
      </c>
      <c r="AP389" s="115">
        <v>-1.2451142000000001E-7</v>
      </c>
      <c r="AQ389" s="115">
        <v>-5.1792330999999997E-3</v>
      </c>
    </row>
    <row r="390" spans="1:43" x14ac:dyDescent="0.25">
      <c r="A390" t="s">
        <v>5770</v>
      </c>
      <c r="B390" s="115" t="s">
        <v>6654</v>
      </c>
      <c r="C390" s="115">
        <v>-1.9211267000000001E-2</v>
      </c>
      <c r="D390" s="115">
        <v>-1.1180519E-2</v>
      </c>
      <c r="E390" s="115">
        <v>-5.6894833999999997E-3</v>
      </c>
      <c r="F390" s="115">
        <v>-1.9953331000000002E-3</v>
      </c>
      <c r="G390" s="115">
        <v>-2.0587126999999999E-5</v>
      </c>
      <c r="H390" s="115">
        <v>-2.7612170999999998E-4</v>
      </c>
      <c r="I390" s="115">
        <v>-4.3490879000000003E-5</v>
      </c>
      <c r="J390" s="115">
        <v>-2.4927074999999998E-7</v>
      </c>
      <c r="K390" s="115">
        <v>-5.4827027000000001E-6</v>
      </c>
      <c r="L390" s="115">
        <v>0</v>
      </c>
      <c r="M390" s="115">
        <v>0</v>
      </c>
      <c r="N390" s="115">
        <v>0</v>
      </c>
      <c r="O390" s="52">
        <f t="shared" si="113"/>
        <v>-8.2818659259259256E-2</v>
      </c>
      <c r="P390" s="115">
        <v>-0.36794753000000002</v>
      </c>
      <c r="Q390" s="115">
        <v>-0.35994535999999999</v>
      </c>
      <c r="R390" s="115">
        <v>-6.4449813999999999E-3</v>
      </c>
      <c r="S390" s="115">
        <v>0</v>
      </c>
      <c r="T390" s="115">
        <v>0</v>
      </c>
      <c r="U390" s="115">
        <v>0</v>
      </c>
      <c r="V390" s="115">
        <v>-1.5571923000000001E-3</v>
      </c>
      <c r="W390" s="115">
        <f t="shared" si="114"/>
        <v>-1.6645102113160642E-2</v>
      </c>
      <c r="X390" s="122">
        <f t="shared" si="115"/>
        <v>-3.0734772643099999E-3</v>
      </c>
      <c r="Y390" s="122">
        <f t="shared" si="116"/>
        <v>-1.2673869536871642E-2</v>
      </c>
      <c r="Z390" s="122">
        <f t="shared" si="117"/>
        <v>-8.9775531197900001E-4</v>
      </c>
      <c r="AA390" s="115">
        <v>-2.2949783000000001E-3</v>
      </c>
      <c r="AB390" s="115">
        <v>-8.1116882999999997E-7</v>
      </c>
      <c r="AC390" s="115">
        <v>-4.5770708999999997E-6</v>
      </c>
      <c r="AD390" s="115">
        <v>-1.9015644000000001E-7</v>
      </c>
      <c r="AE390" s="115">
        <v>-7.7281112000000005E-4</v>
      </c>
      <c r="AF390" s="115">
        <v>-1.0944813999999999E-7</v>
      </c>
      <c r="AG390" s="115">
        <v>-1.5012370000000001E-3</v>
      </c>
      <c r="AH390" s="115">
        <v>-1.1882251000000001E-5</v>
      </c>
      <c r="AI390" s="115">
        <v>-6.1695422999999997E-7</v>
      </c>
      <c r="AJ390" s="115">
        <v>-6.5963124000000006E-8</v>
      </c>
      <c r="AK390" s="115">
        <v>-2.3616708E-9</v>
      </c>
      <c r="AL390" s="115">
        <v>-6.8468413999999999E-12</v>
      </c>
      <c r="AM390" s="115">
        <v>-1.1160065E-2</v>
      </c>
      <c r="AN390" s="115">
        <v>0</v>
      </c>
      <c r="AO390" s="115">
        <v>0</v>
      </c>
      <c r="AP390" s="115">
        <v>-2.1581979000000001E-8</v>
      </c>
      <c r="AQ390" s="115">
        <v>-8.9773372999999996E-4</v>
      </c>
    </row>
    <row r="391" spans="1:43" x14ac:dyDescent="0.25">
      <c r="A391" t="s">
        <v>5770</v>
      </c>
      <c r="B391" s="115" t="s">
        <v>6655</v>
      </c>
      <c r="C391" s="115">
        <v>-0.14777898</v>
      </c>
      <c r="D391" s="115">
        <v>-8.6003991000000002E-2</v>
      </c>
      <c r="E391" s="115">
        <v>-4.3765257000000002E-2</v>
      </c>
      <c r="F391" s="115">
        <v>-1.5348716E-2</v>
      </c>
      <c r="G391" s="115">
        <v>-1.5836250999999999E-4</v>
      </c>
      <c r="H391" s="115">
        <v>-2.1240132000000002E-3</v>
      </c>
      <c r="I391" s="115">
        <v>-3.3454521999999999E-4</v>
      </c>
      <c r="J391" s="115">
        <v>-1.9174672999999998E-6</v>
      </c>
      <c r="K391" s="115">
        <v>-4.2174636E-5</v>
      </c>
      <c r="L391" s="115">
        <v>0</v>
      </c>
      <c r="M391" s="115">
        <v>0</v>
      </c>
      <c r="N391" s="115">
        <v>0</v>
      </c>
      <c r="O391" s="52">
        <f t="shared" si="113"/>
        <v>-0.63706659999999993</v>
      </c>
      <c r="P391" s="115">
        <v>-2.8303655999999999</v>
      </c>
      <c r="Q391" s="115">
        <v>-2.7688104999999998</v>
      </c>
      <c r="R391" s="115">
        <v>-4.9576780000000001E-2</v>
      </c>
      <c r="S391" s="115">
        <v>0</v>
      </c>
      <c r="T391" s="115">
        <v>0</v>
      </c>
      <c r="U391" s="115">
        <v>0</v>
      </c>
      <c r="V391" s="115">
        <v>-1.1978402000000001E-2</v>
      </c>
      <c r="W391" s="115">
        <f t="shared" si="114"/>
        <v>-0.128039249123786</v>
      </c>
      <c r="X391" s="122">
        <f t="shared" si="115"/>
        <v>-2.3642132648749998E-2</v>
      </c>
      <c r="Y391" s="122">
        <f t="shared" si="116"/>
        <v>-9.749130635981601E-2</v>
      </c>
      <c r="Z391" s="122">
        <f t="shared" si="117"/>
        <v>-6.9058101152200003E-3</v>
      </c>
      <c r="AA391" s="115">
        <v>-1.7653678999999999E-2</v>
      </c>
      <c r="AB391" s="115">
        <v>-6.2397601999999996E-6</v>
      </c>
      <c r="AC391" s="115">
        <v>-3.5208237999999997E-5</v>
      </c>
      <c r="AD391" s="115">
        <v>-1.4627418E-6</v>
      </c>
      <c r="AE391" s="115">
        <v>-5.9447010000000002E-3</v>
      </c>
      <c r="AF391" s="115">
        <v>-8.4190875000000002E-7</v>
      </c>
      <c r="AG391" s="115">
        <v>-1.1547976999999999E-2</v>
      </c>
      <c r="AH391" s="115">
        <v>-9.1401929999999999E-5</v>
      </c>
      <c r="AI391" s="115">
        <v>-4.7458018000000001E-6</v>
      </c>
      <c r="AJ391" s="115">
        <v>-5.0740865000000004E-7</v>
      </c>
      <c r="AK391" s="115">
        <v>-1.8166698E-8</v>
      </c>
      <c r="AL391" s="115">
        <v>-5.2668011E-11</v>
      </c>
      <c r="AM391" s="115">
        <v>-8.5846655999999993E-2</v>
      </c>
      <c r="AN391" s="115">
        <v>0</v>
      </c>
      <c r="AO391" s="115">
        <v>0</v>
      </c>
      <c r="AP391" s="115">
        <v>-1.6601522E-7</v>
      </c>
      <c r="AQ391" s="115">
        <v>-6.9056441000000003E-3</v>
      </c>
    </row>
    <row r="392" spans="1:43" x14ac:dyDescent="0.25">
      <c r="A392" t="s">
        <v>5770</v>
      </c>
      <c r="B392" s="115" t="s">
        <v>6656</v>
      </c>
      <c r="C392" s="115">
        <v>-9.2141034999999993E-3</v>
      </c>
      <c r="D392" s="115">
        <v>-3.5226926999999998E-2</v>
      </c>
      <c r="E392" s="115">
        <v>7.8155944000000005E-3</v>
      </c>
      <c r="F392" s="115">
        <v>1.9263806000000001E-2</v>
      </c>
      <c r="G392" s="115">
        <v>6.1242941000000004E-4</v>
      </c>
      <c r="H392" s="115">
        <v>-9.1229463999999995E-4</v>
      </c>
      <c r="I392" s="115">
        <v>-5.7702763000000001E-4</v>
      </c>
      <c r="J392" s="115">
        <v>-5.0442911999999996E-7</v>
      </c>
      <c r="K392" s="115">
        <v>-1.8917997000000001E-4</v>
      </c>
      <c r="L392" s="115">
        <v>0</v>
      </c>
      <c r="M392" s="115">
        <v>0</v>
      </c>
      <c r="N392" s="115">
        <v>0</v>
      </c>
      <c r="O392" s="52">
        <f t="shared" si="113"/>
        <v>-0.26094019999999996</v>
      </c>
      <c r="P392" s="115">
        <v>-0.20044392</v>
      </c>
      <c r="Q392" s="115">
        <v>-0.18636333999999999</v>
      </c>
      <c r="R392" s="115">
        <v>-1.8402534000000002E-2</v>
      </c>
      <c r="S392" s="115">
        <v>0</v>
      </c>
      <c r="T392" s="115">
        <v>0</v>
      </c>
      <c r="U392" s="115">
        <v>0</v>
      </c>
      <c r="V392" s="115">
        <v>4.3219477999999999E-3</v>
      </c>
      <c r="W392" s="115">
        <f t="shared" si="114"/>
        <v>4.6603851956499687E-2</v>
      </c>
      <c r="X392" s="122">
        <f t="shared" si="115"/>
        <v>-7.7040567062800014E-3</v>
      </c>
      <c r="Y392" s="122">
        <f t="shared" si="116"/>
        <v>5.476305401997969E-2</v>
      </c>
      <c r="Z392" s="122">
        <f t="shared" si="117"/>
        <v>-4.551453572E-4</v>
      </c>
      <c r="AA392" s="115">
        <v>-7.2303886000000001E-3</v>
      </c>
      <c r="AB392" s="115">
        <v>-6.7943783000000002E-6</v>
      </c>
      <c r="AC392" s="115">
        <v>-1.9043232E-4</v>
      </c>
      <c r="AD392" s="115">
        <v>-8.0565907999999997E-7</v>
      </c>
      <c r="AE392" s="115">
        <v>-2.7420674000000001E-4</v>
      </c>
      <c r="AF392" s="115">
        <v>-1.4290089000000001E-6</v>
      </c>
      <c r="AG392" s="115">
        <v>-4.7294104E-3</v>
      </c>
      <c r="AH392" s="115">
        <v>3.0419627999999999E-5</v>
      </c>
      <c r="AI392" s="115">
        <v>2.6146369999999999E-6</v>
      </c>
      <c r="AJ392" s="115">
        <v>-6.6173235000000003E-6</v>
      </c>
      <c r="AK392" s="115">
        <v>-6.7272288999999995E-7</v>
      </c>
      <c r="AL392" s="115">
        <v>-7.9863031E-10</v>
      </c>
      <c r="AM392" s="115">
        <v>5.9466721E-2</v>
      </c>
      <c r="AN392" s="115">
        <v>0</v>
      </c>
      <c r="AO392" s="115">
        <v>0</v>
      </c>
      <c r="AP392" s="115">
        <v>-1.0072572E-6</v>
      </c>
      <c r="AQ392" s="115">
        <v>-4.5413810000000002E-4</v>
      </c>
    </row>
    <row r="393" spans="1:43" x14ac:dyDescent="0.25">
      <c r="A393" s="5" t="s">
        <v>5770</v>
      </c>
      <c r="B393" s="115" t="s">
        <v>6657</v>
      </c>
      <c r="C393" s="115">
        <v>0.11455605000000001</v>
      </c>
      <c r="D393" s="115">
        <v>0.10920269000000001</v>
      </c>
      <c r="E393" s="115">
        <v>4.3446476999999999E-3</v>
      </c>
      <c r="F393" s="115">
        <v>1.1945164E-4</v>
      </c>
      <c r="G393" s="115">
        <v>5.7788933000000003E-4</v>
      </c>
      <c r="H393" s="115">
        <v>-2.3938988999999999E-5</v>
      </c>
      <c r="I393" s="115">
        <v>1.9548427000000001E-4</v>
      </c>
      <c r="J393" s="115">
        <v>6.3945887000000005E-5</v>
      </c>
      <c r="K393" s="115">
        <v>7.5884561000000002E-5</v>
      </c>
      <c r="L393" s="115">
        <v>0</v>
      </c>
      <c r="M393" s="115">
        <v>0</v>
      </c>
      <c r="N393" s="115">
        <v>0</v>
      </c>
      <c r="O393" s="52">
        <f t="shared" si="113"/>
        <v>0.8089088148148148</v>
      </c>
      <c r="P393" s="115">
        <v>2.9573326999999998</v>
      </c>
      <c r="Q393" s="115">
        <v>2.8812498999999998</v>
      </c>
      <c r="R393" s="115">
        <v>6.8517342999999994E-2</v>
      </c>
      <c r="S393" s="115">
        <v>0</v>
      </c>
      <c r="T393" s="115">
        <v>0</v>
      </c>
      <c r="U393" s="115">
        <v>0</v>
      </c>
      <c r="V393" s="115">
        <v>7.5654199999999998E-3</v>
      </c>
      <c r="W393" s="115">
        <f t="shared" si="114"/>
        <v>4.5211060178837151E-2</v>
      </c>
      <c r="X393" s="122">
        <f t="shared" si="115"/>
        <v>2.3312347383309999E-2</v>
      </c>
      <c r="Y393" s="122">
        <f t="shared" si="116"/>
        <v>1.4686134713747146E-2</v>
      </c>
      <c r="Z393" s="122">
        <f t="shared" si="117"/>
        <v>7.2125780817800002E-3</v>
      </c>
      <c r="AA393" s="115">
        <v>2.2422951E-2</v>
      </c>
      <c r="AB393" s="115">
        <v>7.4627387999999996E-7</v>
      </c>
      <c r="AC393" s="115">
        <v>4.4791749000000001E-5</v>
      </c>
      <c r="AD393" s="115">
        <v>5.4518562999999995E-7</v>
      </c>
      <c r="AE393" s="115">
        <v>8.4034354000000003E-4</v>
      </c>
      <c r="AF393" s="115">
        <v>2.9696347999999999E-6</v>
      </c>
      <c r="AG393" s="115">
        <v>1.4676506000000001E-2</v>
      </c>
      <c r="AH393" s="115">
        <v>6.3982321E-6</v>
      </c>
      <c r="AI393" s="115">
        <v>2.4085801000000001E-8</v>
      </c>
      <c r="AJ393" s="115">
        <v>3.1988129E-6</v>
      </c>
      <c r="AK393" s="115">
        <v>7.5409566000000006E-9</v>
      </c>
      <c r="AL393" s="115">
        <v>4.1989545999999998E-11</v>
      </c>
      <c r="AM393" s="115">
        <v>0</v>
      </c>
      <c r="AN393" s="115">
        <v>0</v>
      </c>
      <c r="AO393" s="115">
        <v>0</v>
      </c>
      <c r="AP393" s="115">
        <v>4.3008178E-7</v>
      </c>
      <c r="AQ393" s="115">
        <v>7.2121479999999998E-3</v>
      </c>
    </row>
    <row r="394" spans="1:43" x14ac:dyDescent="0.25">
      <c r="A394" s="5" t="s">
        <v>5770</v>
      </c>
      <c r="B394" s="115" t="s">
        <v>6658</v>
      </c>
      <c r="C394" s="115">
        <v>1.6618648999999999E-2</v>
      </c>
      <c r="D394" s="115">
        <v>1.5360066E-2</v>
      </c>
      <c r="E394" s="115">
        <v>9.8779449999999991E-4</v>
      </c>
      <c r="F394" s="115">
        <v>1.3401134999999999E-6</v>
      </c>
      <c r="G394" s="115">
        <v>6.1766194000000002E-5</v>
      </c>
      <c r="H394" s="115">
        <v>4.4220388000000002E-5</v>
      </c>
      <c r="I394" s="115">
        <v>1.1418993E-4</v>
      </c>
      <c r="J394" s="115">
        <v>1.0285097E-6</v>
      </c>
      <c r="K394" s="115">
        <v>4.8243164999999997E-5</v>
      </c>
      <c r="L394" s="115">
        <v>0</v>
      </c>
      <c r="M394" s="115">
        <v>0</v>
      </c>
      <c r="N394" s="115">
        <v>0</v>
      </c>
      <c r="O394" s="52">
        <f t="shared" si="113"/>
        <v>0.11377826666666666</v>
      </c>
      <c r="P394" s="115">
        <v>1.6617944</v>
      </c>
      <c r="Q394" s="115">
        <v>1.6294464</v>
      </c>
      <c r="R394" s="115">
        <v>2.7751192000000001E-2</v>
      </c>
      <c r="S394" s="115">
        <v>0</v>
      </c>
      <c r="T394" s="115">
        <v>0</v>
      </c>
      <c r="U394" s="115">
        <v>0</v>
      </c>
      <c r="V394" s="115">
        <v>4.5968197999999997E-3</v>
      </c>
      <c r="W394" s="115">
        <f t="shared" si="114"/>
        <v>9.5202962746859625E-3</v>
      </c>
      <c r="X394" s="122">
        <f t="shared" si="115"/>
        <v>3.37541972625E-3</v>
      </c>
      <c r="Y394" s="122">
        <f t="shared" si="116"/>
        <v>2.0675514650259639E-3</v>
      </c>
      <c r="Z394" s="122">
        <f t="shared" si="117"/>
        <v>4.07732508341E-3</v>
      </c>
      <c r="AA394" s="115">
        <v>3.1539345999999999E-3</v>
      </c>
      <c r="AB394" s="115">
        <v>9.8491803000000006E-7</v>
      </c>
      <c r="AC394" s="115">
        <v>2.0958262000000002E-5</v>
      </c>
      <c r="AD394" s="115">
        <v>1.3507442E-7</v>
      </c>
      <c r="AE394" s="115">
        <v>1.9819438999999999E-4</v>
      </c>
      <c r="AF394" s="115">
        <v>1.2124818000000001E-6</v>
      </c>
      <c r="AG394" s="115">
        <v>2.0642832000000002E-3</v>
      </c>
      <c r="AH394" s="115">
        <v>1.4912596999999999E-6</v>
      </c>
      <c r="AI394" s="115">
        <v>6.8521365000000004E-9</v>
      </c>
      <c r="AJ394" s="115">
        <v>1.7654228E-6</v>
      </c>
      <c r="AK394" s="115">
        <v>4.7146642E-9</v>
      </c>
      <c r="AL394" s="115">
        <v>1.5725264E-11</v>
      </c>
      <c r="AM394" s="115">
        <v>0</v>
      </c>
      <c r="AN394" s="115">
        <v>0</v>
      </c>
      <c r="AO394" s="115">
        <v>0</v>
      </c>
      <c r="AP394" s="115">
        <v>2.5368341000000001E-7</v>
      </c>
      <c r="AQ394" s="115">
        <v>4.0770714E-3</v>
      </c>
    </row>
    <row r="395" spans="1:43" x14ac:dyDescent="0.25">
      <c r="A395" t="s">
        <v>5770</v>
      </c>
      <c r="B395" s="115" t="s">
        <v>2087</v>
      </c>
      <c r="C395" s="115">
        <v>0</v>
      </c>
      <c r="D395" s="115">
        <v>0</v>
      </c>
      <c r="E395" s="115">
        <v>0</v>
      </c>
      <c r="F395" s="115">
        <v>0</v>
      </c>
      <c r="G395" s="115">
        <v>0</v>
      </c>
      <c r="H395" s="115">
        <v>0</v>
      </c>
      <c r="I395" s="115">
        <v>0</v>
      </c>
      <c r="J395" s="115">
        <v>0</v>
      </c>
      <c r="K395" s="115">
        <v>0</v>
      </c>
      <c r="L395" s="115">
        <v>0</v>
      </c>
      <c r="M395" s="115">
        <v>0</v>
      </c>
      <c r="N395" s="115">
        <v>0</v>
      </c>
      <c r="O395" s="52">
        <f t="shared" si="113"/>
        <v>0</v>
      </c>
      <c r="P395" s="115">
        <v>0</v>
      </c>
      <c r="Q395" s="115">
        <v>0</v>
      </c>
      <c r="R395" s="115">
        <v>0</v>
      </c>
      <c r="S395" s="115">
        <v>0</v>
      </c>
      <c r="T395" s="115">
        <v>0</v>
      </c>
      <c r="U395" s="115">
        <v>0</v>
      </c>
      <c r="V395" s="115">
        <v>0</v>
      </c>
      <c r="W395" s="115">
        <f t="shared" si="114"/>
        <v>0</v>
      </c>
      <c r="X395" s="122">
        <f t="shared" si="115"/>
        <v>0</v>
      </c>
      <c r="Y395" s="122">
        <f t="shared" si="116"/>
        <v>0</v>
      </c>
      <c r="Z395" s="122">
        <f t="shared" si="117"/>
        <v>0</v>
      </c>
      <c r="AA395" s="115">
        <v>0</v>
      </c>
      <c r="AB395" s="115">
        <v>0</v>
      </c>
      <c r="AC395" s="115">
        <v>0</v>
      </c>
      <c r="AD395" s="115">
        <v>0</v>
      </c>
      <c r="AE395" s="115">
        <v>0</v>
      </c>
      <c r="AF395" s="115">
        <v>0</v>
      </c>
      <c r="AG395" s="115">
        <v>0</v>
      </c>
      <c r="AH395" s="115">
        <v>0</v>
      </c>
      <c r="AI395" s="115">
        <v>0</v>
      </c>
      <c r="AJ395" s="115">
        <v>0</v>
      </c>
      <c r="AK395" s="115">
        <v>0</v>
      </c>
      <c r="AL395" s="115">
        <v>0</v>
      </c>
      <c r="AM395" s="115">
        <v>0</v>
      </c>
      <c r="AN395" s="115">
        <v>0</v>
      </c>
      <c r="AO395" s="115">
        <v>0</v>
      </c>
      <c r="AP395" s="115">
        <v>0</v>
      </c>
      <c r="AQ395" s="115">
        <v>0</v>
      </c>
    </row>
    <row r="396" spans="1:43" x14ac:dyDescent="0.25">
      <c r="A396" s="5" t="s">
        <v>5770</v>
      </c>
      <c r="B396" s="115" t="s">
        <v>6659</v>
      </c>
      <c r="C396" s="115">
        <v>-7.0857836000000002E-3</v>
      </c>
      <c r="D396" s="115">
        <v>-8.1810632999999994E-3</v>
      </c>
      <c r="E396" s="115">
        <v>1.157504E-3</v>
      </c>
      <c r="F396" s="115">
        <v>-6.4412888999999998E-7</v>
      </c>
      <c r="G396" s="115">
        <v>1.3090778E-5</v>
      </c>
      <c r="H396" s="115">
        <v>-1.1515088E-5</v>
      </c>
      <c r="I396" s="115">
        <v>-4.5285957000000002E-5</v>
      </c>
      <c r="J396" s="115">
        <v>-5.1793029999999996E-7</v>
      </c>
      <c r="K396" s="115">
        <v>-1.7351988E-5</v>
      </c>
      <c r="L396" s="115">
        <v>0</v>
      </c>
      <c r="M396" s="115">
        <v>0</v>
      </c>
      <c r="N396" s="115">
        <v>0</v>
      </c>
      <c r="O396" s="52">
        <f t="shared" si="113"/>
        <v>-6.0600468888888877E-2</v>
      </c>
      <c r="P396" s="115">
        <v>-0.44028887</v>
      </c>
      <c r="Q396" s="115">
        <v>-0.43224031000000002</v>
      </c>
      <c r="R396" s="115">
        <v>-6.1093872E-3</v>
      </c>
      <c r="S396" s="115">
        <v>0</v>
      </c>
      <c r="T396" s="115">
        <v>0</v>
      </c>
      <c r="U396" s="115">
        <v>0</v>
      </c>
      <c r="V396" s="115">
        <v>-1.9391759999999999E-3</v>
      </c>
      <c r="W396" s="115">
        <f t="shared" si="114"/>
        <v>-3.6186986012032895E-3</v>
      </c>
      <c r="X396" s="122">
        <f t="shared" si="115"/>
        <v>-1.4406604214300001E-3</v>
      </c>
      <c r="Y396" s="122">
        <f t="shared" si="116"/>
        <v>-1.097846866016289E-3</v>
      </c>
      <c r="Z396" s="122">
        <f t="shared" si="117"/>
        <v>-1.0801913137570001E-3</v>
      </c>
      <c r="AA396" s="115">
        <v>-1.6797919E-3</v>
      </c>
      <c r="AB396" s="115">
        <v>-7.4091151000000001E-7</v>
      </c>
      <c r="AC396" s="115">
        <v>-8.1926154999999992E-6</v>
      </c>
      <c r="AD396" s="115">
        <v>1.6096095000000001E-7</v>
      </c>
      <c r="AE396" s="115">
        <v>2.4817703000000002E-4</v>
      </c>
      <c r="AF396" s="115">
        <v>-2.7298537E-7</v>
      </c>
      <c r="AG396" s="115">
        <v>-1.0988738E-3</v>
      </c>
      <c r="AH396" s="115">
        <v>1.616855E-6</v>
      </c>
      <c r="AI396" s="115">
        <v>-1.8469114E-9</v>
      </c>
      <c r="AJ396" s="115">
        <v>-5.8583543999999999E-7</v>
      </c>
      <c r="AK396" s="115">
        <v>-2.2317434999999999E-9</v>
      </c>
      <c r="AL396" s="115">
        <v>-6.9213888E-12</v>
      </c>
      <c r="AM396" s="115">
        <v>0</v>
      </c>
      <c r="AN396" s="115">
        <v>0</v>
      </c>
      <c r="AO396" s="115">
        <v>0</v>
      </c>
      <c r="AP396" s="115">
        <v>-8.0613757000000002E-8</v>
      </c>
      <c r="AQ396" s="115">
        <v>-1.0801107E-3</v>
      </c>
    </row>
    <row r="397" spans="1:43" x14ac:dyDescent="0.25">
      <c r="A397" s="5" t="s">
        <v>5770</v>
      </c>
      <c r="B397" s="115" t="s">
        <v>6660</v>
      </c>
      <c r="C397" s="115">
        <v>-9.9313744999999995E-3</v>
      </c>
      <c r="D397" s="115">
        <v>-1.0730883E-2</v>
      </c>
      <c r="E397" s="115">
        <v>9.3575652999999999E-4</v>
      </c>
      <c r="F397" s="115">
        <v>-1.1503599E-6</v>
      </c>
      <c r="G397" s="115">
        <v>-8.0628366999999996E-7</v>
      </c>
      <c r="H397" s="115">
        <v>-2.3747864000000002E-5</v>
      </c>
      <c r="I397" s="115">
        <v>-7.9977476000000006E-5</v>
      </c>
      <c r="J397" s="115">
        <v>-9.1098459999999998E-7</v>
      </c>
      <c r="K397" s="115">
        <v>-2.9655519E-5</v>
      </c>
      <c r="L397" s="115">
        <v>0</v>
      </c>
      <c r="M397" s="115">
        <v>0</v>
      </c>
      <c r="N397" s="115">
        <v>0</v>
      </c>
      <c r="O397" s="52">
        <f t="shared" si="113"/>
        <v>-7.9488022222222218E-2</v>
      </c>
      <c r="P397" s="115">
        <v>-0.69468213999999995</v>
      </c>
      <c r="Q397" s="115">
        <v>-0.68008358000000002</v>
      </c>
      <c r="R397" s="115">
        <v>-1.1065965000000001E-2</v>
      </c>
      <c r="S397" s="115">
        <v>0</v>
      </c>
      <c r="T397" s="115">
        <v>0</v>
      </c>
      <c r="U397" s="115">
        <v>0</v>
      </c>
      <c r="V397" s="115">
        <v>-3.5325935999999999E-3</v>
      </c>
      <c r="W397" s="115">
        <f t="shared" si="114"/>
        <v>-5.1549176264605095E-3</v>
      </c>
      <c r="X397" s="122">
        <f t="shared" si="115"/>
        <v>-2.01458317061E-3</v>
      </c>
      <c r="Y397" s="122">
        <f t="shared" si="116"/>
        <v>-1.4412971161705099E-3</v>
      </c>
      <c r="Z397" s="122">
        <f t="shared" si="117"/>
        <v>-1.6990373396800001E-3</v>
      </c>
      <c r="AA397" s="115">
        <v>-2.2033561000000001E-3</v>
      </c>
      <c r="AB397" s="115">
        <v>-1.3492281999999999E-6</v>
      </c>
      <c r="AC397" s="115">
        <v>-1.4246516E-5</v>
      </c>
      <c r="AD397" s="115">
        <v>1.2634192000000001E-7</v>
      </c>
      <c r="AE397" s="115">
        <v>2.0473696E-4</v>
      </c>
      <c r="AF397" s="115">
        <v>-4.9462832999999995E-7</v>
      </c>
      <c r="AG397" s="115">
        <v>-1.4415572000000001E-3</v>
      </c>
      <c r="AH397" s="115">
        <v>1.2745015E-6</v>
      </c>
      <c r="AI397" s="115">
        <v>-3.1630267000000002E-9</v>
      </c>
      <c r="AJ397" s="115">
        <v>-1.0072426E-6</v>
      </c>
      <c r="AK397" s="115">
        <v>-3.999693E-9</v>
      </c>
      <c r="AL397" s="115">
        <v>-1.235081E-11</v>
      </c>
      <c r="AM397" s="115">
        <v>0</v>
      </c>
      <c r="AN397" s="115">
        <v>0</v>
      </c>
      <c r="AO397" s="115">
        <v>0</v>
      </c>
      <c r="AP397" s="115">
        <v>-1.3633967999999999E-7</v>
      </c>
      <c r="AQ397" s="115">
        <v>-1.6989010000000001E-3</v>
      </c>
    </row>
    <row r="398" spans="1:43" x14ac:dyDescent="0.25">
      <c r="A398" t="s">
        <v>5770</v>
      </c>
      <c r="B398" s="115" t="s">
        <v>6661</v>
      </c>
      <c r="C398" s="115">
        <v>-0.18931075</v>
      </c>
      <c r="D398" s="115">
        <v>-0.18433084</v>
      </c>
      <c r="E398" s="115">
        <v>1.3796807999999999E-3</v>
      </c>
      <c r="F398" s="115">
        <v>-4.7238046999999999E-5</v>
      </c>
      <c r="G398" s="115">
        <v>-9.7387707999999995E-4</v>
      </c>
      <c r="H398" s="115">
        <v>-1.0483765999999999E-3</v>
      </c>
      <c r="I398" s="115">
        <v>-3.1862965000000001E-3</v>
      </c>
      <c r="J398" s="115">
        <v>-3.0807705E-5</v>
      </c>
      <c r="K398" s="115">
        <v>-1.0729995E-3</v>
      </c>
      <c r="L398" s="115">
        <v>0</v>
      </c>
      <c r="M398" s="115">
        <v>0</v>
      </c>
      <c r="N398" s="115">
        <v>0</v>
      </c>
      <c r="O398" s="52">
        <f t="shared" si="113"/>
        <v>-1.3654136296296295</v>
      </c>
      <c r="P398" s="115">
        <v>-18.657326999999999</v>
      </c>
      <c r="Q398" s="115">
        <v>-18.030427</v>
      </c>
      <c r="R398" s="115">
        <v>-0.47360166999999997</v>
      </c>
      <c r="S398" s="115">
        <v>0</v>
      </c>
      <c r="T398" s="115">
        <v>0</v>
      </c>
      <c r="U398" s="115">
        <v>0</v>
      </c>
      <c r="V398" s="115">
        <v>-0.15329862</v>
      </c>
      <c r="W398" s="115">
        <f t="shared" si="114"/>
        <v>-0.10888584286500221</v>
      </c>
      <c r="X398" s="122">
        <f t="shared" si="115"/>
        <v>-3.9089420380200003E-2</v>
      </c>
      <c r="Y398" s="122">
        <f t="shared" si="116"/>
        <v>-2.4816205046802209E-2</v>
      </c>
      <c r="Z398" s="122">
        <f t="shared" si="117"/>
        <v>-4.4980217438E-2</v>
      </c>
      <c r="AA398" s="115">
        <v>-3.7849473000000002E-2</v>
      </c>
      <c r="AB398" s="115">
        <v>-5.8246750000000003E-5</v>
      </c>
      <c r="AC398" s="115">
        <v>-5.4305721000000003E-4</v>
      </c>
      <c r="AD398" s="115">
        <v>-1.3070152E-6</v>
      </c>
      <c r="AE398" s="115">
        <v>-6.1623985000000005E-4</v>
      </c>
      <c r="AF398" s="115">
        <v>-2.1096555000000001E-5</v>
      </c>
      <c r="AG398" s="115">
        <v>-2.4773263E-2</v>
      </c>
      <c r="AH398" s="115">
        <v>-5.4702408000000004E-6</v>
      </c>
      <c r="AI398" s="115">
        <v>-1.1526362E-7</v>
      </c>
      <c r="AJ398" s="115">
        <v>-3.7190241999999997E-5</v>
      </c>
      <c r="AK398" s="115">
        <v>-1.6579443000000001E-7</v>
      </c>
      <c r="AL398" s="115">
        <v>-5.0595221000000002E-10</v>
      </c>
      <c r="AM398" s="115">
        <v>0</v>
      </c>
      <c r="AN398" s="115">
        <v>0</v>
      </c>
      <c r="AO398" s="115">
        <v>0</v>
      </c>
      <c r="AP398" s="115">
        <v>-4.7734379999999997E-6</v>
      </c>
      <c r="AQ398" s="115">
        <v>-4.4975444000000003E-2</v>
      </c>
    </row>
    <row r="399" spans="1:43" x14ac:dyDescent="0.25">
      <c r="A399" t="s">
        <v>5770</v>
      </c>
      <c r="B399" s="115" t="s">
        <v>6662</v>
      </c>
      <c r="C399" s="115">
        <v>1.4979946</v>
      </c>
      <c r="D399" s="115">
        <v>-2.3704308E-2</v>
      </c>
      <c r="E399" s="115">
        <v>1.0421047000000001</v>
      </c>
      <c r="F399" s="115">
        <v>0.47884344000000001</v>
      </c>
      <c r="G399" s="115">
        <v>-1.7301979000000001E-5</v>
      </c>
      <c r="H399" s="115">
        <v>-1.8726700999999999E-3</v>
      </c>
      <c r="I399" s="115">
        <v>2.3584293000000001E-3</v>
      </c>
      <c r="J399" s="115">
        <v>-9.5214992000000007E-6</v>
      </c>
      <c r="K399" s="115">
        <v>2.9177499000000002E-4</v>
      </c>
      <c r="L399" s="115">
        <v>0</v>
      </c>
      <c r="M399" s="115">
        <v>0</v>
      </c>
      <c r="N399" s="115">
        <v>0</v>
      </c>
      <c r="O399" s="52">
        <f t="shared" si="113"/>
        <v>-0.17558746666666666</v>
      </c>
      <c r="P399" s="115">
        <v>-38.953750999999997</v>
      </c>
      <c r="Q399" s="115">
        <v>-37.453046999999998</v>
      </c>
      <c r="R399" s="115">
        <v>-1.1550423000000001</v>
      </c>
      <c r="S399" s="115">
        <v>0</v>
      </c>
      <c r="T399" s="115">
        <v>0</v>
      </c>
      <c r="U399" s="115">
        <v>0</v>
      </c>
      <c r="V399" s="115">
        <v>-0.34566240999999998</v>
      </c>
      <c r="W399" s="115">
        <f t="shared" si="114"/>
        <v>1.5598003647942227E-2</v>
      </c>
      <c r="X399" s="122">
        <f t="shared" si="115"/>
        <v>0.11000771514799999</v>
      </c>
      <c r="Y399" s="122">
        <f t="shared" si="116"/>
        <v>-7.5834367805776984E-4</v>
      </c>
      <c r="Z399" s="122">
        <f t="shared" si="117"/>
        <v>-9.3651367821999995E-2</v>
      </c>
      <c r="AA399" s="115">
        <v>-4.8988547999999996E-3</v>
      </c>
      <c r="AB399" s="115">
        <v>4.4209591E-5</v>
      </c>
      <c r="AC399" s="115">
        <v>1.9040419E-4</v>
      </c>
      <c r="AD399" s="115">
        <v>-6.6609864000000001E-6</v>
      </c>
      <c r="AE399" s="115">
        <v>0.11467276999999999</v>
      </c>
      <c r="AF399" s="115">
        <v>5.8471534E-6</v>
      </c>
      <c r="AG399" s="115">
        <v>-3.2375358E-3</v>
      </c>
      <c r="AH399" s="115">
        <v>2.4761712000000002E-3</v>
      </c>
      <c r="AI399" s="115">
        <v>7.1725085999999996E-8</v>
      </c>
      <c r="AJ399" s="115">
        <v>2.8208148000000001E-6</v>
      </c>
      <c r="AK399" s="115">
        <v>1.2801551E-7</v>
      </c>
      <c r="AL399" s="115">
        <v>3.6654623E-10</v>
      </c>
      <c r="AM399" s="115">
        <v>0</v>
      </c>
      <c r="AN399" s="115">
        <v>0</v>
      </c>
      <c r="AO399" s="115">
        <v>0</v>
      </c>
      <c r="AP399" s="115">
        <v>1.138178E-6</v>
      </c>
      <c r="AQ399" s="115">
        <v>-9.3652505999999996E-2</v>
      </c>
    </row>
    <row r="400" spans="1:43" x14ac:dyDescent="0.25">
      <c r="A400" t="s">
        <v>5770</v>
      </c>
      <c r="B400" s="115" t="s">
        <v>6663</v>
      </c>
      <c r="C400" s="115">
        <v>1.5813440999999999</v>
      </c>
      <c r="D400" s="115">
        <v>4.8727385999999998E-2</v>
      </c>
      <c r="E400" s="115">
        <v>1.0046345000000001</v>
      </c>
      <c r="F400" s="115">
        <v>0.52780156</v>
      </c>
      <c r="G400" s="115">
        <v>-5.18997E-5</v>
      </c>
      <c r="H400" s="115">
        <v>-2.2926194000000002E-3</v>
      </c>
      <c r="I400" s="115">
        <v>2.2557524999999999E-3</v>
      </c>
      <c r="J400" s="115">
        <v>-9.6246528999999993E-6</v>
      </c>
      <c r="K400" s="115">
        <v>2.7909156999999997E-4</v>
      </c>
      <c r="L400" s="115">
        <v>0</v>
      </c>
      <c r="M400" s="115">
        <v>0</v>
      </c>
      <c r="N400" s="115">
        <v>0</v>
      </c>
      <c r="O400" s="52">
        <f t="shared" si="113"/>
        <v>0.36094359999999998</v>
      </c>
      <c r="P400" s="115">
        <v>-38.788637000000001</v>
      </c>
      <c r="Q400" s="115">
        <v>-37.274988</v>
      </c>
      <c r="R400" s="115">
        <v>-1.1668240000000001</v>
      </c>
      <c r="S400" s="115">
        <v>0</v>
      </c>
      <c r="T400" s="115">
        <v>0</v>
      </c>
      <c r="U400" s="115">
        <v>0</v>
      </c>
      <c r="V400" s="115">
        <v>-0.34682480999999998</v>
      </c>
      <c r="W400" s="115">
        <f t="shared" si="114"/>
        <v>3.6062505494870833E-2</v>
      </c>
      <c r="X400" s="122">
        <f t="shared" si="115"/>
        <v>0.12038646252450001</v>
      </c>
      <c r="Y400" s="122">
        <f t="shared" si="116"/>
        <v>8.8789784627708278E-3</v>
      </c>
      <c r="Z400" s="122">
        <f t="shared" si="117"/>
        <v>-9.3202935492399996E-2</v>
      </c>
      <c r="AA400" s="115">
        <v>9.9667786999999997E-3</v>
      </c>
      <c r="AB400" s="115">
        <v>4.2299373999999999E-5</v>
      </c>
      <c r="AC400" s="115">
        <v>1.7917049999999999E-4</v>
      </c>
      <c r="AD400" s="115">
        <v>-6.8891325000000004E-6</v>
      </c>
      <c r="AE400" s="115">
        <v>0.11019953</v>
      </c>
      <c r="AF400" s="115">
        <v>5.5730830000000002E-6</v>
      </c>
      <c r="AG400" s="115">
        <v>6.4844051999999996E-3</v>
      </c>
      <c r="AH400" s="115">
        <v>2.3917214E-3</v>
      </c>
      <c r="AI400" s="115">
        <v>6.8593338999999996E-8</v>
      </c>
      <c r="AJ400" s="115">
        <v>2.660487E-6</v>
      </c>
      <c r="AK400" s="115">
        <v>1.2243288000000001E-7</v>
      </c>
      <c r="AL400" s="115">
        <v>3.4955182999999998E-10</v>
      </c>
      <c r="AM400" s="115">
        <v>0</v>
      </c>
      <c r="AN400" s="115">
        <v>0</v>
      </c>
      <c r="AO400" s="115">
        <v>0</v>
      </c>
      <c r="AP400" s="115">
        <v>1.0885076000000001E-6</v>
      </c>
      <c r="AQ400" s="115">
        <v>-9.3204023999999996E-2</v>
      </c>
    </row>
    <row r="401" spans="1:43" x14ac:dyDescent="0.25">
      <c r="A401" s="5" t="s">
        <v>5770</v>
      </c>
      <c r="B401" s="115" t="s">
        <v>6664</v>
      </c>
      <c r="C401" s="115">
        <v>1.421525E-2</v>
      </c>
      <c r="D401" s="115">
        <v>1.3053698000000001E-2</v>
      </c>
      <c r="E401" s="115">
        <v>8.8762271999999996E-4</v>
      </c>
      <c r="F401" s="115">
        <v>1.4519432E-6</v>
      </c>
      <c r="G401" s="115">
        <v>6.0647594000000002E-5</v>
      </c>
      <c r="H401" s="115">
        <v>4.1444601000000002E-5</v>
      </c>
      <c r="I401" s="115">
        <v>1.2172423E-4</v>
      </c>
      <c r="J401" s="115">
        <v>1.0479489000000001E-6</v>
      </c>
      <c r="K401" s="115">
        <v>4.7613095E-5</v>
      </c>
      <c r="L401" s="115">
        <v>0</v>
      </c>
      <c r="M401" s="115">
        <v>0</v>
      </c>
      <c r="N401" s="115">
        <v>0</v>
      </c>
      <c r="O401" s="52">
        <f t="shared" si="113"/>
        <v>9.6694059259259252E-2</v>
      </c>
      <c r="P401" s="115">
        <v>1.4710909999999999</v>
      </c>
      <c r="Q401" s="115">
        <v>1.4335342</v>
      </c>
      <c r="R401" s="115">
        <v>3.2218043000000002E-2</v>
      </c>
      <c r="S401" s="115">
        <v>0</v>
      </c>
      <c r="T401" s="115">
        <v>0</v>
      </c>
      <c r="U401" s="115">
        <v>0</v>
      </c>
      <c r="V401" s="115">
        <v>5.3387668000000003E-3</v>
      </c>
      <c r="W401" s="115">
        <f t="shared" si="114"/>
        <v>8.2197104735728596E-3</v>
      </c>
      <c r="X401" s="122">
        <f t="shared" si="115"/>
        <v>2.87586059669E-3</v>
      </c>
      <c r="Y401" s="122">
        <f t="shared" si="116"/>
        <v>1.7574812048828602E-3</v>
      </c>
      <c r="Z401" s="122">
        <f t="shared" si="117"/>
        <v>3.5863686719999999E-3</v>
      </c>
      <c r="AA401" s="115">
        <v>2.6803612000000001E-3</v>
      </c>
      <c r="AB401" s="115">
        <v>1.1263077000000001E-6</v>
      </c>
      <c r="AC401" s="115">
        <v>2.1397858999999998E-5</v>
      </c>
      <c r="AD401" s="115">
        <v>1.1549289E-7</v>
      </c>
      <c r="AE401" s="115">
        <v>1.7145191E-4</v>
      </c>
      <c r="AF401" s="115">
        <v>1.4078270999999999E-6</v>
      </c>
      <c r="AG401" s="115">
        <v>1.7543076000000001E-3</v>
      </c>
      <c r="AH401" s="115">
        <v>1.3652241E-6</v>
      </c>
      <c r="AI401" s="115">
        <v>7.1273846000000001E-9</v>
      </c>
      <c r="AJ401" s="115">
        <v>1.7960603E-6</v>
      </c>
      <c r="AK401" s="115">
        <v>5.1759856999999999E-9</v>
      </c>
      <c r="AL401" s="115">
        <v>1.7112560000000001E-11</v>
      </c>
      <c r="AM401" s="115">
        <v>0</v>
      </c>
      <c r="AN401" s="115">
        <v>0</v>
      </c>
      <c r="AO401" s="115">
        <v>0</v>
      </c>
      <c r="AP401" s="115">
        <v>2.49872E-7</v>
      </c>
      <c r="AQ401" s="115">
        <v>3.5861188E-3</v>
      </c>
    </row>
    <row r="402" spans="1:43" x14ac:dyDescent="0.25">
      <c r="A402" t="s">
        <v>5770</v>
      </c>
      <c r="B402" s="115" t="s">
        <v>6665</v>
      </c>
      <c r="C402" s="115">
        <v>-2.419076E-3</v>
      </c>
      <c r="D402" s="115">
        <v>-1.9883338E-3</v>
      </c>
      <c r="E402" s="115">
        <v>-4.0136004000000002E-4</v>
      </c>
      <c r="F402" s="115">
        <v>0</v>
      </c>
      <c r="G402" s="115">
        <v>-1.7018756E-6</v>
      </c>
      <c r="H402" s="115">
        <v>-2.7639061000000001E-5</v>
      </c>
      <c r="I402" s="115">
        <v>-5.7113593000000004E-13</v>
      </c>
      <c r="J402" s="115">
        <v>-4.1258999999999999E-8</v>
      </c>
      <c r="K402" s="115">
        <v>0</v>
      </c>
      <c r="L402" s="115">
        <v>0</v>
      </c>
      <c r="M402" s="115">
        <v>0</v>
      </c>
      <c r="N402" s="115">
        <v>0</v>
      </c>
      <c r="O402" s="52">
        <f t="shared" si="113"/>
        <v>-1.4728398518518517E-2</v>
      </c>
      <c r="P402" s="115">
        <v>-9.9115948999999995E-2</v>
      </c>
      <c r="Q402" s="115">
        <v>-9.6354560000000006E-2</v>
      </c>
      <c r="R402" s="115">
        <v>-2.1690434E-3</v>
      </c>
      <c r="S402" s="115">
        <v>0</v>
      </c>
      <c r="T402" s="115">
        <v>0</v>
      </c>
      <c r="U402" s="115">
        <v>0</v>
      </c>
      <c r="V402" s="115">
        <v>-5.9234488000000003E-4</v>
      </c>
      <c r="W402" s="115">
        <f t="shared" si="114"/>
        <v>-9.8051586283607489E-4</v>
      </c>
      <c r="X402" s="122">
        <f t="shared" si="115"/>
        <v>-4.7205801171900004E-4</v>
      </c>
      <c r="Y402" s="122">
        <f t="shared" si="116"/>
        <v>-2.6773718111707483E-4</v>
      </c>
      <c r="Z402" s="122">
        <f t="shared" si="117"/>
        <v>-2.4072066999999999E-4</v>
      </c>
      <c r="AA402" s="115">
        <v>-4.0816366999999999E-4</v>
      </c>
      <c r="AB402" s="115">
        <v>0</v>
      </c>
      <c r="AC402" s="115">
        <v>-6.3766194000000006E-8</v>
      </c>
      <c r="AD402" s="115">
        <v>-2.4569524999999998E-8</v>
      </c>
      <c r="AE402" s="115">
        <v>-6.3806005999999995E-5</v>
      </c>
      <c r="AF402" s="115">
        <v>0</v>
      </c>
      <c r="AG402" s="115">
        <v>-2.6702082E-4</v>
      </c>
      <c r="AH402" s="115">
        <v>-7.1579794000000004E-7</v>
      </c>
      <c r="AI402" s="115">
        <v>0</v>
      </c>
      <c r="AJ402" s="115">
        <v>-5.6281561999999995E-10</v>
      </c>
      <c r="AK402" s="115">
        <v>-3.6113927000000001E-13</v>
      </c>
      <c r="AL402" s="115">
        <v>-3.1550730000000002E-16</v>
      </c>
      <c r="AM402" s="115">
        <v>0</v>
      </c>
      <c r="AN402" s="115">
        <v>0</v>
      </c>
      <c r="AO402" s="115">
        <v>0</v>
      </c>
      <c r="AP402" s="115">
        <v>0</v>
      </c>
      <c r="AQ402" s="115">
        <v>-2.4072066999999999E-4</v>
      </c>
    </row>
    <row r="403" spans="1:43" x14ac:dyDescent="0.25">
      <c r="A403" t="s">
        <v>5770</v>
      </c>
      <c r="B403" s="115" t="s">
        <v>6666</v>
      </c>
      <c r="C403" s="115">
        <v>-2.4460935999999999E-4</v>
      </c>
      <c r="D403" s="115">
        <v>-1.9872857000000001E-4</v>
      </c>
      <c r="E403" s="115">
        <v>-4.2510777999999999E-5</v>
      </c>
      <c r="F403" s="115">
        <v>0</v>
      </c>
      <c r="G403" s="115">
        <v>-1.8850435E-7</v>
      </c>
      <c r="H403" s="115">
        <v>-3.1771369000000001E-6</v>
      </c>
      <c r="I403" s="115">
        <v>-6.0385659000000001E-14</v>
      </c>
      <c r="J403" s="115">
        <v>-4.3728430000000001E-9</v>
      </c>
      <c r="K403" s="115">
        <v>0</v>
      </c>
      <c r="L403" s="115">
        <v>0</v>
      </c>
      <c r="M403" s="115">
        <v>0</v>
      </c>
      <c r="N403" s="115">
        <v>0</v>
      </c>
      <c r="O403" s="52">
        <f t="shared" si="113"/>
        <v>-1.4720634814814814E-3</v>
      </c>
      <c r="P403" s="115">
        <v>-1.0816974E-2</v>
      </c>
      <c r="Q403" s="115">
        <v>-1.0456405E-2</v>
      </c>
      <c r="R403" s="115">
        <v>-2.8867881999999998E-4</v>
      </c>
      <c r="S403" s="115">
        <v>0</v>
      </c>
      <c r="T403" s="115">
        <v>0</v>
      </c>
      <c r="U403" s="115">
        <v>0</v>
      </c>
      <c r="V403" s="115">
        <v>-7.1889855999999997E-5</v>
      </c>
      <c r="W403" s="115">
        <f t="shared" si="114"/>
        <v>-1.0048743772202273E-4</v>
      </c>
      <c r="X403" s="122">
        <f t="shared" si="115"/>
        <v>-4.7600137872300001E-5</v>
      </c>
      <c r="Y403" s="122">
        <f t="shared" si="116"/>
        <v>-2.6764272849722738E-5</v>
      </c>
      <c r="Z403" s="122">
        <f t="shared" si="117"/>
        <v>-2.6123027000000001E-5</v>
      </c>
      <c r="AA403" s="115">
        <v>-4.0795591000000002E-5</v>
      </c>
      <c r="AB403" s="115">
        <v>0</v>
      </c>
      <c r="AC403" s="115">
        <v>-8.8752255999999992E-9</v>
      </c>
      <c r="AD403" s="115">
        <v>-2.6334467E-9</v>
      </c>
      <c r="AE403" s="115">
        <v>-6.7930381999999997E-6</v>
      </c>
      <c r="AF403" s="115">
        <v>0</v>
      </c>
      <c r="AG403" s="115">
        <v>-2.6689326999999999E-5</v>
      </c>
      <c r="AH403" s="115">
        <v>-7.4866324000000001E-8</v>
      </c>
      <c r="AI403" s="115">
        <v>0</v>
      </c>
      <c r="AJ403" s="115">
        <v>-7.9474688000000003E-11</v>
      </c>
      <c r="AK403" s="115">
        <v>-5.0990558E-14</v>
      </c>
      <c r="AL403" s="115">
        <v>-4.4179723000000002E-17</v>
      </c>
      <c r="AM403" s="115">
        <v>0</v>
      </c>
      <c r="AN403" s="115">
        <v>0</v>
      </c>
      <c r="AO403" s="115">
        <v>0</v>
      </c>
      <c r="AP403" s="115">
        <v>0</v>
      </c>
      <c r="AQ403" s="115">
        <v>-2.6123027000000001E-5</v>
      </c>
    </row>
    <row r="404" spans="1:43" x14ac:dyDescent="0.25">
      <c r="A404" t="s">
        <v>5770</v>
      </c>
      <c r="B404" s="115" t="s">
        <v>6667</v>
      </c>
      <c r="C404" s="115">
        <v>-1.2680054E-2</v>
      </c>
      <c r="D404" s="115">
        <v>-8.0678215000000008E-3</v>
      </c>
      <c r="E404" s="115">
        <v>-4.1862551000000003E-3</v>
      </c>
      <c r="F404" s="115">
        <v>4.4728037000000003E-4</v>
      </c>
      <c r="G404" s="115">
        <v>-2.3934982E-4</v>
      </c>
      <c r="H404" s="115">
        <v>-5.0097689E-4</v>
      </c>
      <c r="I404" s="115">
        <v>-1.0264078999999999E-4</v>
      </c>
      <c r="J404" s="115">
        <v>-3.9123037999999999E-7</v>
      </c>
      <c r="K404" s="115">
        <v>-2.9898559E-5</v>
      </c>
      <c r="L404" s="115">
        <v>0</v>
      </c>
      <c r="M404" s="115">
        <v>0</v>
      </c>
      <c r="N404" s="115">
        <v>0</v>
      </c>
      <c r="O404" s="52">
        <f t="shared" si="113"/>
        <v>-5.9761640740740744E-2</v>
      </c>
      <c r="P404" s="115">
        <v>1.1875401999999999</v>
      </c>
      <c r="Q404" s="115">
        <v>1.1636588000000001</v>
      </c>
      <c r="R404" s="115">
        <v>2.1975337000000001E-2</v>
      </c>
      <c r="S404" s="115">
        <v>0</v>
      </c>
      <c r="T404" s="115">
        <v>0</v>
      </c>
      <c r="U404" s="115">
        <v>0</v>
      </c>
      <c r="V404" s="115">
        <v>1.9060537E-3</v>
      </c>
      <c r="W404" s="115">
        <f t="shared" si="114"/>
        <v>2.6980963081033949E-4</v>
      </c>
      <c r="X404" s="122">
        <f t="shared" si="115"/>
        <v>-2.4504128175199999E-3</v>
      </c>
      <c r="Y404" s="122">
        <f t="shared" si="116"/>
        <v>-2.0116588058966022E-4</v>
      </c>
      <c r="Z404" s="122">
        <f t="shared" si="117"/>
        <v>2.9213883289199998E-3</v>
      </c>
      <c r="AA404" s="115">
        <v>-1.6548337000000001E-3</v>
      </c>
      <c r="AB404" s="115">
        <v>-2.6343126999999998E-6</v>
      </c>
      <c r="AC404" s="115">
        <v>-3.6869721999999997E-5</v>
      </c>
      <c r="AD404" s="115">
        <v>-2.9855952E-7</v>
      </c>
      <c r="AE404" s="115">
        <v>-7.5682440000000004E-4</v>
      </c>
      <c r="AF404" s="115">
        <v>1.0478766999999999E-6</v>
      </c>
      <c r="AG404" s="115">
        <v>-1.0811887000000001E-3</v>
      </c>
      <c r="AH404" s="115">
        <v>-6.6924619000000002E-6</v>
      </c>
      <c r="AI404" s="115">
        <v>1.5547586999999999E-7</v>
      </c>
      <c r="AJ404" s="115">
        <v>-1.3582258999999999E-6</v>
      </c>
      <c r="AK404" s="115">
        <v>-1.3907005999999999E-7</v>
      </c>
      <c r="AL404" s="115">
        <v>-1.5859966000000001E-10</v>
      </c>
      <c r="AM404" s="115">
        <v>8.8805725999999998E-4</v>
      </c>
      <c r="AN404" s="115">
        <v>0</v>
      </c>
      <c r="AO404" s="115">
        <v>0</v>
      </c>
      <c r="AP404" s="115">
        <v>-1.3177107999999999E-7</v>
      </c>
      <c r="AQ404" s="115">
        <v>2.9215201E-3</v>
      </c>
    </row>
    <row r="405" spans="1:43" x14ac:dyDescent="0.25">
      <c r="A405" t="s">
        <v>5770</v>
      </c>
      <c r="B405" s="115" t="s">
        <v>6668</v>
      </c>
      <c r="C405" s="115">
        <v>-9.6135787999999996E-3</v>
      </c>
      <c r="D405" s="115">
        <v>-5.2336574999999998E-3</v>
      </c>
      <c r="E405" s="115">
        <v>-4.3127825E-3</v>
      </c>
      <c r="F405" s="115">
        <v>6.4980929999999997E-7</v>
      </c>
      <c r="G405" s="115">
        <v>4.5794791999999999E-6</v>
      </c>
      <c r="H405" s="115">
        <v>-1.7319237E-4</v>
      </c>
      <c r="I405" s="115">
        <v>6.5128798E-5</v>
      </c>
      <c r="J405" s="115">
        <v>-2.8059159000000001E-8</v>
      </c>
      <c r="K405" s="115">
        <v>3.5723477999999998E-5</v>
      </c>
      <c r="L405" s="115">
        <v>0</v>
      </c>
      <c r="M405" s="115">
        <v>0</v>
      </c>
      <c r="N405" s="115">
        <v>0</v>
      </c>
      <c r="O405" s="52">
        <f t="shared" si="113"/>
        <v>-3.8767833333333328E-2</v>
      </c>
      <c r="P405" s="115">
        <v>-0.52618693000000005</v>
      </c>
      <c r="Q405" s="115">
        <v>-0.48563311999999997</v>
      </c>
      <c r="R405" s="115">
        <v>-3.1716161999999999E-2</v>
      </c>
      <c r="S405" s="115">
        <v>0</v>
      </c>
      <c r="T405" s="115">
        <v>0</v>
      </c>
      <c r="U405" s="115">
        <v>0</v>
      </c>
      <c r="V405" s="115">
        <v>-8.8376552000000008E-3</v>
      </c>
      <c r="W405" s="115">
        <f t="shared" si="114"/>
        <v>-3.6452005192953046E-3</v>
      </c>
      <c r="X405" s="122">
        <f t="shared" si="115"/>
        <v>-1.7208553175599999E-3</v>
      </c>
      <c r="Y405" s="122">
        <f t="shared" si="116"/>
        <v>-7.1025488700530482E-4</v>
      </c>
      <c r="Z405" s="122">
        <f t="shared" si="117"/>
        <v>-1.21409031473E-3</v>
      </c>
      <c r="AA405" s="115">
        <v>-1.0745599E-3</v>
      </c>
      <c r="AB405" s="115">
        <v>5.1942372000000002E-7</v>
      </c>
      <c r="AC405" s="115">
        <v>1.0218175E-5</v>
      </c>
      <c r="AD405" s="115">
        <v>-1.9693052999999999E-7</v>
      </c>
      <c r="AE405" s="115">
        <v>-6.5709939000000003E-4</v>
      </c>
      <c r="AF405" s="115">
        <v>2.6330424999999999E-7</v>
      </c>
      <c r="AG405" s="115">
        <v>-7.0324148999999995E-4</v>
      </c>
      <c r="AH405" s="115">
        <v>-7.1813282999999999E-6</v>
      </c>
      <c r="AI405" s="115">
        <v>1.6148933E-9</v>
      </c>
      <c r="AJ405" s="115">
        <v>1.6422066999999999E-7</v>
      </c>
      <c r="AK405" s="115">
        <v>2.0839376999999998E-9</v>
      </c>
      <c r="AL405" s="115">
        <v>1.1793694999999999E-11</v>
      </c>
      <c r="AM405" s="115">
        <v>0</v>
      </c>
      <c r="AN405" s="115">
        <v>0</v>
      </c>
      <c r="AO405" s="115">
        <v>0</v>
      </c>
      <c r="AP405" s="115">
        <v>1.1548527E-7</v>
      </c>
      <c r="AQ405" s="115">
        <v>-1.2142057999999999E-3</v>
      </c>
    </row>
    <row r="406" spans="1:43" x14ac:dyDescent="0.25">
      <c r="A406" t="s">
        <v>5770</v>
      </c>
      <c r="B406" s="115" t="s">
        <v>6669</v>
      </c>
      <c r="C406" s="115">
        <v>0</v>
      </c>
      <c r="D406" s="115">
        <v>0</v>
      </c>
      <c r="E406" s="115">
        <v>0</v>
      </c>
      <c r="F406" s="115">
        <v>0</v>
      </c>
      <c r="G406" s="115">
        <v>0</v>
      </c>
      <c r="H406" s="115">
        <v>0</v>
      </c>
      <c r="I406" s="115">
        <v>0</v>
      </c>
      <c r="J406" s="115">
        <v>0</v>
      </c>
      <c r="K406" s="115">
        <v>0</v>
      </c>
      <c r="L406" s="115">
        <v>0</v>
      </c>
      <c r="M406" s="115">
        <v>0</v>
      </c>
      <c r="N406" s="115">
        <v>0</v>
      </c>
      <c r="O406" s="52">
        <f t="shared" si="113"/>
        <v>0</v>
      </c>
      <c r="P406" s="115">
        <v>0</v>
      </c>
      <c r="Q406" s="115">
        <v>0</v>
      </c>
      <c r="R406" s="115">
        <v>0</v>
      </c>
      <c r="S406" s="115">
        <v>0</v>
      </c>
      <c r="T406" s="115">
        <v>0</v>
      </c>
      <c r="U406" s="115">
        <v>0</v>
      </c>
      <c r="V406" s="115">
        <v>0</v>
      </c>
      <c r="W406" s="115">
        <f t="shared" si="114"/>
        <v>0</v>
      </c>
      <c r="X406" s="122">
        <f t="shared" si="115"/>
        <v>0</v>
      </c>
      <c r="Y406" s="122">
        <f t="shared" si="116"/>
        <v>0</v>
      </c>
      <c r="Z406" s="122">
        <f t="shared" si="117"/>
        <v>0</v>
      </c>
      <c r="AA406" s="115">
        <v>0</v>
      </c>
      <c r="AB406" s="115">
        <v>0</v>
      </c>
      <c r="AC406" s="115">
        <v>0</v>
      </c>
      <c r="AD406" s="115">
        <v>0</v>
      </c>
      <c r="AE406" s="115">
        <v>0</v>
      </c>
      <c r="AF406" s="115">
        <v>0</v>
      </c>
      <c r="AG406" s="115">
        <v>0</v>
      </c>
      <c r="AH406" s="115">
        <v>0</v>
      </c>
      <c r="AI406" s="115">
        <v>0</v>
      </c>
      <c r="AJ406" s="115">
        <v>0</v>
      </c>
      <c r="AK406" s="115">
        <v>0</v>
      </c>
      <c r="AL406" s="115">
        <v>0</v>
      </c>
      <c r="AM406" s="115">
        <v>0</v>
      </c>
      <c r="AN406" s="115">
        <v>0</v>
      </c>
      <c r="AO406" s="115">
        <v>0</v>
      </c>
      <c r="AP406" s="115">
        <v>0</v>
      </c>
      <c r="AQ406" s="115">
        <v>0</v>
      </c>
    </row>
    <row r="407" spans="1:43" x14ac:dyDescent="0.25">
      <c r="A407" s="5" t="s">
        <v>5770</v>
      </c>
      <c r="B407" s="115" t="s">
        <v>6670</v>
      </c>
      <c r="C407" s="115">
        <v>-9.4156839000000001E-4</v>
      </c>
      <c r="D407" s="115">
        <v>4.2327755E-3</v>
      </c>
      <c r="E407" s="115">
        <v>-3.6011215999999999E-3</v>
      </c>
      <c r="F407" s="115">
        <v>-1.5727753999999999E-3</v>
      </c>
      <c r="G407" s="115">
        <v>4.4405284999999999E-5</v>
      </c>
      <c r="H407" s="115">
        <v>-1.7640289999999999E-4</v>
      </c>
      <c r="I407" s="115">
        <v>8.7411897999999997E-5</v>
      </c>
      <c r="J407" s="115">
        <v>8.5128555E-7</v>
      </c>
      <c r="K407" s="115">
        <v>4.3287490999999997E-5</v>
      </c>
      <c r="L407" s="115">
        <v>0</v>
      </c>
      <c r="M407" s="115">
        <v>0</v>
      </c>
      <c r="N407" s="115">
        <v>0</v>
      </c>
      <c r="O407" s="52">
        <f t="shared" si="113"/>
        <v>3.1353892592592587E-2</v>
      </c>
      <c r="P407" s="115">
        <v>1.1807970999999999</v>
      </c>
      <c r="Q407" s="115">
        <v>1.1495536</v>
      </c>
      <c r="R407" s="115">
        <v>2.7133245E-2</v>
      </c>
      <c r="S407" s="115">
        <v>0</v>
      </c>
      <c r="T407" s="115">
        <v>0</v>
      </c>
      <c r="U407" s="115">
        <v>0</v>
      </c>
      <c r="V407" s="115">
        <v>4.1102127E-3</v>
      </c>
      <c r="W407" s="115">
        <f t="shared" si="114"/>
        <v>-4.9125202519706875E-3</v>
      </c>
      <c r="X407" s="122">
        <f t="shared" si="115"/>
        <v>4.5102646481399994E-4</v>
      </c>
      <c r="Y407" s="122">
        <f t="shared" si="116"/>
        <v>-8.2416271615746873E-3</v>
      </c>
      <c r="Z407" s="122">
        <f t="shared" si="117"/>
        <v>2.8780804447899998E-3</v>
      </c>
      <c r="AA407" s="115">
        <v>8.6972742999999995E-4</v>
      </c>
      <c r="AB407" s="115">
        <v>4.8633232999999997E-7</v>
      </c>
      <c r="AC407" s="115">
        <v>1.7786757E-5</v>
      </c>
      <c r="AD407" s="115">
        <v>-3.4531916000000001E-8</v>
      </c>
      <c r="AE407" s="115">
        <v>-4.3826100000000001E-4</v>
      </c>
      <c r="AF407" s="115">
        <v>1.3214773999999999E-6</v>
      </c>
      <c r="AG407" s="115">
        <v>5.6989965000000002E-4</v>
      </c>
      <c r="AH407" s="115">
        <v>-8.0093329E-6</v>
      </c>
      <c r="AI407" s="115">
        <v>-4.7962151999999996E-7</v>
      </c>
      <c r="AJ407" s="115">
        <v>1.7440184E-6</v>
      </c>
      <c r="AK407" s="115">
        <v>3.3127345999999998E-9</v>
      </c>
      <c r="AL407" s="115">
        <v>1.1710713E-11</v>
      </c>
      <c r="AM407" s="115">
        <v>-8.8047851999999999E-3</v>
      </c>
      <c r="AN407" s="115">
        <v>0</v>
      </c>
      <c r="AO407" s="115">
        <v>0</v>
      </c>
      <c r="AP407" s="115">
        <v>2.3284479E-7</v>
      </c>
      <c r="AQ407" s="115">
        <v>2.8778476E-3</v>
      </c>
    </row>
    <row r="408" spans="1:43" x14ac:dyDescent="0.25">
      <c r="U408" s="50"/>
      <c r="V408" s="50"/>
    </row>
    <row r="409" spans="1:43" x14ac:dyDescent="0.25">
      <c r="A409" t="s">
        <v>5770</v>
      </c>
      <c r="B409" s="115" t="s">
        <v>6671</v>
      </c>
      <c r="C409" s="115">
        <v>0.37591983000000001</v>
      </c>
      <c r="D409" s="115">
        <v>0.35332092999999998</v>
      </c>
      <c r="E409" s="115">
        <v>1.9388345000000001E-2</v>
      </c>
      <c r="F409" s="115">
        <v>9.2789139000000002E-6</v>
      </c>
      <c r="G409" s="115">
        <v>8.5927773999999995E-4</v>
      </c>
      <c r="H409" s="115">
        <v>7.4955887999999995E-4</v>
      </c>
      <c r="I409" s="115">
        <v>9.2560332000000002E-4</v>
      </c>
      <c r="J409" s="115">
        <v>1.1712696E-5</v>
      </c>
      <c r="K409" s="115">
        <v>6.5512684999999998E-4</v>
      </c>
      <c r="L409" s="115">
        <v>0</v>
      </c>
      <c r="M409" s="115">
        <v>0</v>
      </c>
      <c r="N409" s="115">
        <v>0</v>
      </c>
      <c r="O409" s="52">
        <f t="shared" si="113"/>
        <v>2.6171920740740737</v>
      </c>
      <c r="P409" s="115">
        <v>34.181505999999999</v>
      </c>
      <c r="Q409" s="115">
        <v>34.133766999999999</v>
      </c>
      <c r="R409" s="115">
        <v>4.0884480000000001E-2</v>
      </c>
      <c r="S409" s="115">
        <v>0</v>
      </c>
      <c r="T409" s="115">
        <v>0</v>
      </c>
      <c r="U409" s="115">
        <v>0</v>
      </c>
      <c r="V409" s="115">
        <v>6.8544000000000001E-3</v>
      </c>
      <c r="W409" s="115">
        <f>SUM(X409:Z409)</f>
        <v>0.21013354979277582</v>
      </c>
      <c r="X409" s="122">
        <f>SUM(AA409:AF409)</f>
        <v>7.7138391415400007E-2</v>
      </c>
      <c r="Y409" s="122">
        <f>SUM(AG409:AO409)</f>
        <v>4.7532846224575841E-2</v>
      </c>
      <c r="Z409" s="122">
        <f>SUM(AP409:AQ409)</f>
        <v>8.5462312152799993E-2</v>
      </c>
      <c r="AA409" s="115">
        <v>7.2548518000000006E-2</v>
      </c>
      <c r="AB409" s="115">
        <v>2.7674508E-6</v>
      </c>
      <c r="AC409" s="115">
        <v>2.3492015E-4</v>
      </c>
      <c r="AD409" s="115">
        <v>3.0581652000000002E-6</v>
      </c>
      <c r="AE409" s="115">
        <v>4.3473519999999996E-3</v>
      </c>
      <c r="AF409" s="115">
        <v>1.7756494E-6</v>
      </c>
      <c r="AG409" s="115">
        <v>4.7484924999999997E-2</v>
      </c>
      <c r="AH409" s="115">
        <v>2.7535149000000001E-5</v>
      </c>
      <c r="AI409" s="115">
        <v>6.7740020000000003E-8</v>
      </c>
      <c r="AJ409" s="115">
        <v>2.0290333000000001E-5</v>
      </c>
      <c r="AK409" s="115">
        <v>2.7899750000000001E-8</v>
      </c>
      <c r="AL409" s="115">
        <v>1.0280583E-10</v>
      </c>
      <c r="AM409" s="115">
        <v>0</v>
      </c>
      <c r="AN409" s="115">
        <v>0</v>
      </c>
      <c r="AO409" s="115">
        <v>0</v>
      </c>
      <c r="AP409" s="115">
        <v>3.4791528E-6</v>
      </c>
      <c r="AQ409" s="115">
        <v>8.5458832999999998E-2</v>
      </c>
    </row>
    <row r="410" spans="1:43" x14ac:dyDescent="0.25">
      <c r="A410" t="s">
        <v>5770</v>
      </c>
      <c r="B410" s="115" t="s">
        <v>6672</v>
      </c>
      <c r="C410" s="115">
        <v>0.10337795</v>
      </c>
      <c r="D410" s="115">
        <v>9.7163256000000003E-2</v>
      </c>
      <c r="E410" s="115">
        <v>5.3317948000000002E-3</v>
      </c>
      <c r="F410" s="115">
        <v>2.5517013000000001E-6</v>
      </c>
      <c r="G410" s="115">
        <v>2.3630138000000001E-4</v>
      </c>
      <c r="H410" s="115">
        <v>2.0612869000000001E-4</v>
      </c>
      <c r="I410" s="115">
        <v>2.5454090999999998E-4</v>
      </c>
      <c r="J410" s="115">
        <v>3.2209913999999999E-6</v>
      </c>
      <c r="K410" s="115">
        <v>1.8015988E-4</v>
      </c>
      <c r="L410" s="115">
        <v>0</v>
      </c>
      <c r="M410" s="115">
        <v>0</v>
      </c>
      <c r="N410" s="115">
        <v>0</v>
      </c>
      <c r="O410" s="52">
        <f t="shared" si="113"/>
        <v>0.7197278222222222</v>
      </c>
      <c r="P410" s="115">
        <v>9.3999140000000008</v>
      </c>
      <c r="Q410" s="115">
        <v>9.3867858000000002</v>
      </c>
      <c r="R410" s="115">
        <v>1.1243232000000001E-2</v>
      </c>
      <c r="S410" s="115">
        <v>0</v>
      </c>
      <c r="T410" s="115">
        <v>0</v>
      </c>
      <c r="U410" s="115">
        <v>0</v>
      </c>
      <c r="V410" s="115">
        <v>1.88496E-3</v>
      </c>
      <c r="W410" s="115">
        <f>SUM(X410:Z410)</f>
        <v>5.7786725292607796E-2</v>
      </c>
      <c r="X410" s="122">
        <f>SUM(AA410:AF410)</f>
        <v>2.1213057188979999E-2</v>
      </c>
      <c r="Y410" s="122">
        <f>SUM(AG410:AO410)</f>
        <v>1.3071532336607804E-2</v>
      </c>
      <c r="Z410" s="122">
        <f>SUM(AP410:AQ410)</f>
        <v>2.350213576702E-2</v>
      </c>
      <c r="AA410" s="115">
        <v>1.9950842E-2</v>
      </c>
      <c r="AB410" s="115">
        <v>7.6104896000000004E-7</v>
      </c>
      <c r="AC410" s="115">
        <v>6.4603041000000004E-5</v>
      </c>
      <c r="AD410" s="115">
        <v>8.4099543000000002E-7</v>
      </c>
      <c r="AE410" s="115">
        <v>1.1955218E-3</v>
      </c>
      <c r="AF410" s="115">
        <v>4.8830359000000005E-7</v>
      </c>
      <c r="AG410" s="115">
        <v>1.3058353999999999E-2</v>
      </c>
      <c r="AH410" s="115">
        <v>7.5721658999999997E-6</v>
      </c>
      <c r="AI410" s="115">
        <v>1.8628504999999999E-8</v>
      </c>
      <c r="AJ410" s="115">
        <v>5.5798414999999997E-6</v>
      </c>
      <c r="AK410" s="115">
        <v>7.6724311999999993E-9</v>
      </c>
      <c r="AL410" s="115">
        <v>2.8271604000000002E-11</v>
      </c>
      <c r="AM410" s="115">
        <v>0</v>
      </c>
      <c r="AN410" s="115">
        <v>0</v>
      </c>
      <c r="AO410" s="115">
        <v>0</v>
      </c>
      <c r="AP410" s="115">
        <v>9.5676701999999989E-7</v>
      </c>
      <c r="AQ410" s="115">
        <v>2.3501179000000001E-2</v>
      </c>
    </row>
    <row r="411" spans="1:43" x14ac:dyDescent="0.25">
      <c r="A411" t="s">
        <v>5770</v>
      </c>
      <c r="B411" s="115" t="s">
        <v>6673</v>
      </c>
      <c r="C411" s="115">
        <v>0.10337795</v>
      </c>
      <c r="D411" s="115">
        <v>9.7163256000000003E-2</v>
      </c>
      <c r="E411" s="115">
        <v>5.3317948000000002E-3</v>
      </c>
      <c r="F411" s="115">
        <v>2.5517013000000001E-6</v>
      </c>
      <c r="G411" s="115">
        <v>2.3630138000000001E-4</v>
      </c>
      <c r="H411" s="115">
        <v>2.0612869000000001E-4</v>
      </c>
      <c r="I411" s="115">
        <v>2.5454090999999998E-4</v>
      </c>
      <c r="J411" s="115">
        <v>3.2209913999999999E-6</v>
      </c>
      <c r="K411" s="115">
        <v>1.8015988E-4</v>
      </c>
      <c r="L411" s="115">
        <v>0</v>
      </c>
      <c r="M411" s="115">
        <v>0</v>
      </c>
      <c r="N411" s="115">
        <v>0</v>
      </c>
      <c r="O411" s="52">
        <f t="shared" si="113"/>
        <v>0.7197278222222222</v>
      </c>
      <c r="P411" s="115">
        <v>9.3999140000000008</v>
      </c>
      <c r="Q411" s="115">
        <v>9.3867858000000002</v>
      </c>
      <c r="R411" s="115">
        <v>1.1243232000000001E-2</v>
      </c>
      <c r="S411" s="115">
        <v>0</v>
      </c>
      <c r="T411" s="115">
        <v>0</v>
      </c>
      <c r="U411" s="115">
        <v>0</v>
      </c>
      <c r="V411" s="115">
        <v>1.88496E-3</v>
      </c>
      <c r="W411" s="115">
        <f>SUM(X411:Z411)</f>
        <v>5.7786725292607796E-2</v>
      </c>
      <c r="X411" s="122">
        <f>SUM(AA411:AF411)</f>
        <v>2.1213057188979999E-2</v>
      </c>
      <c r="Y411" s="122">
        <f>SUM(AG411:AO411)</f>
        <v>1.3071532336607804E-2</v>
      </c>
      <c r="Z411" s="122">
        <f>SUM(AP411:AQ411)</f>
        <v>2.350213576702E-2</v>
      </c>
      <c r="AA411" s="115">
        <v>1.9950842E-2</v>
      </c>
      <c r="AB411" s="115">
        <v>7.6104896000000004E-7</v>
      </c>
      <c r="AC411" s="115">
        <v>6.4603041000000004E-5</v>
      </c>
      <c r="AD411" s="115">
        <v>8.4099543000000002E-7</v>
      </c>
      <c r="AE411" s="115">
        <v>1.1955218E-3</v>
      </c>
      <c r="AF411" s="115">
        <v>4.8830359000000005E-7</v>
      </c>
      <c r="AG411" s="115">
        <v>1.3058353999999999E-2</v>
      </c>
      <c r="AH411" s="115">
        <v>7.5721658999999997E-6</v>
      </c>
      <c r="AI411" s="115">
        <v>1.8628504999999999E-8</v>
      </c>
      <c r="AJ411" s="115">
        <v>5.5798414999999997E-6</v>
      </c>
      <c r="AK411" s="115">
        <v>7.6724311999999993E-9</v>
      </c>
      <c r="AL411" s="115">
        <v>2.8271604000000002E-11</v>
      </c>
      <c r="AM411" s="115">
        <v>0</v>
      </c>
      <c r="AN411" s="115">
        <v>0</v>
      </c>
      <c r="AO411" s="115">
        <v>0</v>
      </c>
      <c r="AP411" s="115">
        <v>9.5676701999999989E-7</v>
      </c>
      <c r="AQ411" s="115">
        <v>2.3501179000000001E-2</v>
      </c>
    </row>
    <row r="412" spans="1:43" x14ac:dyDescent="0.25">
      <c r="A412" t="s">
        <v>5770</v>
      </c>
      <c r="B412" s="115" t="s">
        <v>6674</v>
      </c>
      <c r="C412" s="115">
        <v>0</v>
      </c>
      <c r="D412" s="115">
        <v>0</v>
      </c>
      <c r="E412" s="115">
        <v>0</v>
      </c>
      <c r="F412" s="115">
        <v>0</v>
      </c>
      <c r="G412" s="115">
        <v>0</v>
      </c>
      <c r="H412" s="115">
        <v>0</v>
      </c>
      <c r="I412" s="115">
        <v>0</v>
      </c>
      <c r="J412" s="115">
        <v>0</v>
      </c>
      <c r="K412" s="115">
        <v>0</v>
      </c>
      <c r="L412" s="115">
        <v>0</v>
      </c>
      <c r="M412" s="115">
        <v>0</v>
      </c>
      <c r="N412" s="115">
        <v>0</v>
      </c>
      <c r="O412" s="52">
        <f t="shared" si="113"/>
        <v>0</v>
      </c>
      <c r="P412" s="115">
        <v>0</v>
      </c>
      <c r="Q412" s="115">
        <v>0</v>
      </c>
      <c r="R412" s="115">
        <v>0</v>
      </c>
      <c r="S412" s="115">
        <v>0</v>
      </c>
      <c r="T412" s="115">
        <v>0</v>
      </c>
      <c r="U412" s="115">
        <v>0</v>
      </c>
      <c r="V412" s="115">
        <v>0</v>
      </c>
      <c r="W412" s="115">
        <f>SUM(X412:Z412)</f>
        <v>0</v>
      </c>
      <c r="X412" s="122">
        <f>SUM(AA412:AF412)</f>
        <v>0</v>
      </c>
      <c r="Y412" s="122">
        <f>SUM(AG412:AO412)</f>
        <v>0</v>
      </c>
      <c r="Z412" s="122">
        <f>SUM(AP412:AQ412)</f>
        <v>0</v>
      </c>
      <c r="AA412" s="115">
        <v>0</v>
      </c>
      <c r="AB412" s="115">
        <v>0</v>
      </c>
      <c r="AC412" s="115">
        <v>0</v>
      </c>
      <c r="AD412" s="115">
        <v>0</v>
      </c>
      <c r="AE412" s="115">
        <v>0</v>
      </c>
      <c r="AF412" s="115">
        <v>0</v>
      </c>
      <c r="AG412" s="115">
        <v>0</v>
      </c>
      <c r="AH412" s="115">
        <v>0</v>
      </c>
      <c r="AI412" s="115">
        <v>0</v>
      </c>
      <c r="AJ412" s="115">
        <v>0</v>
      </c>
      <c r="AK412" s="115">
        <v>0</v>
      </c>
      <c r="AL412" s="115">
        <v>0</v>
      </c>
      <c r="AM412" s="115">
        <v>0</v>
      </c>
      <c r="AN412" s="115">
        <v>0</v>
      </c>
      <c r="AO412" s="115">
        <v>0</v>
      </c>
      <c r="AP412" s="115">
        <v>0</v>
      </c>
      <c r="AQ412" s="115">
        <v>0</v>
      </c>
    </row>
  </sheetData>
  <phoneticPr fontId="1" type="noConversion"/>
  <pageMargins left="0.75" right="0.75" top="1" bottom="1" header="0.5" footer="0.5"/>
  <pageSetup paperSize="9" orientation="portrait" horizontalDpi="4294967293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zoomScale="75" workbookViewId="0">
      <selection activeCell="G12" sqref="G12"/>
    </sheetView>
  </sheetViews>
  <sheetFormatPr defaultRowHeight="13.2" x14ac:dyDescent="0.25"/>
  <cols>
    <col min="1" max="1" width="26" customWidth="1"/>
  </cols>
  <sheetData>
    <row r="1" spans="1:3" x14ac:dyDescent="0.25">
      <c r="A1" s="1" t="s">
        <v>3523</v>
      </c>
    </row>
    <row r="2" spans="1:3" x14ac:dyDescent="0.25">
      <c r="A2" t="s">
        <v>370</v>
      </c>
    </row>
    <row r="3" spans="1:3" x14ac:dyDescent="0.25">
      <c r="A3" s="1"/>
    </row>
    <row r="4" spans="1:3" x14ac:dyDescent="0.25">
      <c r="B4" s="1" t="s">
        <v>3660</v>
      </c>
    </row>
    <row r="5" spans="1:3" x14ac:dyDescent="0.25">
      <c r="A5" t="s">
        <v>1567</v>
      </c>
      <c r="B5" s="23">
        <v>0.11</v>
      </c>
      <c r="C5" t="s">
        <v>1572</v>
      </c>
    </row>
    <row r="6" spans="1:3" x14ac:dyDescent="0.25">
      <c r="A6" t="s">
        <v>1568</v>
      </c>
      <c r="B6" s="23">
        <v>0.22</v>
      </c>
    </row>
    <row r="7" spans="1:3" x14ac:dyDescent="0.25">
      <c r="A7" t="s">
        <v>1569</v>
      </c>
      <c r="B7" s="23">
        <v>0.22</v>
      </c>
      <c r="C7" t="s">
        <v>1571</v>
      </c>
    </row>
    <row r="8" spans="1:3" x14ac:dyDescent="0.25">
      <c r="A8" t="s">
        <v>1570</v>
      </c>
      <c r="B8" s="23">
        <v>0.21</v>
      </c>
    </row>
    <row r="9" spans="1:3" x14ac:dyDescent="0.25">
      <c r="A9" t="s">
        <v>1573</v>
      </c>
      <c r="B9" s="23">
        <v>0.44</v>
      </c>
      <c r="C9" t="s">
        <v>3956</v>
      </c>
    </row>
    <row r="10" spans="1:3" x14ac:dyDescent="0.25">
      <c r="A10" t="s">
        <v>5824</v>
      </c>
      <c r="B10" s="23">
        <v>0.16</v>
      </c>
    </row>
    <row r="11" spans="1:3" x14ac:dyDescent="0.25">
      <c r="A11" t="s">
        <v>5825</v>
      </c>
      <c r="B11" s="23">
        <v>2.7</v>
      </c>
      <c r="C11" t="s">
        <v>1496</v>
      </c>
    </row>
    <row r="12" spans="1:3" x14ac:dyDescent="0.25">
      <c r="A12" t="s">
        <v>5826</v>
      </c>
      <c r="B12" s="23">
        <v>0.53</v>
      </c>
      <c r="C12" t="s">
        <v>1496</v>
      </c>
    </row>
    <row r="13" spans="1:3" x14ac:dyDescent="0.25">
      <c r="A13" t="s">
        <v>5827</v>
      </c>
      <c r="B13" s="23">
        <v>0.13</v>
      </c>
    </row>
    <row r="14" spans="1:3" x14ac:dyDescent="0.25">
      <c r="A14" t="s">
        <v>5828</v>
      </c>
      <c r="B14" s="23">
        <v>0.13</v>
      </c>
    </row>
    <row r="15" spans="1:3" x14ac:dyDescent="0.25">
      <c r="A15" t="s">
        <v>5829</v>
      </c>
      <c r="B15" s="23">
        <v>0.16</v>
      </c>
    </row>
    <row r="16" spans="1:3" x14ac:dyDescent="0.25">
      <c r="A16" t="s">
        <v>5830</v>
      </c>
      <c r="B16" s="23">
        <v>0.49</v>
      </c>
      <c r="C16" t="s">
        <v>4017</v>
      </c>
    </row>
    <row r="17" spans="1:3" x14ac:dyDescent="0.25">
      <c r="A17" t="s">
        <v>773</v>
      </c>
      <c r="B17" s="23">
        <v>1.06</v>
      </c>
    </row>
    <row r="18" spans="1:3" x14ac:dyDescent="0.25">
      <c r="A18" t="s">
        <v>4237</v>
      </c>
      <c r="B18" s="23">
        <v>0.16</v>
      </c>
    </row>
    <row r="19" spans="1:3" x14ac:dyDescent="0.25">
      <c r="A19" t="s">
        <v>4238</v>
      </c>
      <c r="B19" s="23">
        <v>0.13</v>
      </c>
    </row>
    <row r="20" spans="1:3" x14ac:dyDescent="0.25">
      <c r="A20" t="s">
        <v>4239</v>
      </c>
      <c r="B20" s="23">
        <v>0.15</v>
      </c>
    </row>
    <row r="21" spans="1:3" x14ac:dyDescent="0.25">
      <c r="A21" t="s">
        <v>4240</v>
      </c>
      <c r="B21" s="23">
        <v>0.22</v>
      </c>
    </row>
    <row r="22" spans="1:3" x14ac:dyDescent="0.25">
      <c r="A22" t="s">
        <v>4259</v>
      </c>
      <c r="B22" s="23">
        <v>0.15</v>
      </c>
    </row>
    <row r="24" spans="1:3" x14ac:dyDescent="0.25">
      <c r="A24" t="s">
        <v>4018</v>
      </c>
    </row>
    <row r="25" spans="1:3" x14ac:dyDescent="0.25">
      <c r="A25" t="s">
        <v>3661</v>
      </c>
      <c r="B25" s="23">
        <v>0.1</v>
      </c>
      <c r="C25" t="s">
        <v>3659</v>
      </c>
    </row>
    <row r="26" spans="1:3" x14ac:dyDescent="0.25">
      <c r="A26" t="s">
        <v>3657</v>
      </c>
      <c r="B26" s="23">
        <v>0.15</v>
      </c>
      <c r="C26" t="s">
        <v>3658</v>
      </c>
    </row>
    <row r="27" spans="1:3" x14ac:dyDescent="0.25">
      <c r="A27" t="s">
        <v>5241</v>
      </c>
      <c r="B27" s="23">
        <v>0.2</v>
      </c>
    </row>
    <row r="29" spans="1:3" x14ac:dyDescent="0.25">
      <c r="A29" t="s">
        <v>1904</v>
      </c>
      <c r="B29" s="23">
        <v>0.3</v>
      </c>
    </row>
    <row r="30" spans="1:3" x14ac:dyDescent="0.25">
      <c r="A30" t="s">
        <v>1905</v>
      </c>
      <c r="B30" s="23">
        <v>0.4</v>
      </c>
    </row>
  </sheetData>
  <phoneticPr fontId="1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7"/>
  <sheetViews>
    <sheetView zoomScale="75" workbookViewId="0">
      <pane ySplit="4" topLeftCell="A5" activePane="bottomLeft" state="frozen"/>
      <selection pane="bottomLeft" activeCell="B3" sqref="B3"/>
    </sheetView>
  </sheetViews>
  <sheetFormatPr defaultRowHeight="13.2" x14ac:dyDescent="0.25"/>
  <cols>
    <col min="2" max="2" width="65.33203125" style="3" customWidth="1"/>
  </cols>
  <sheetData>
    <row r="1" spans="1:3" x14ac:dyDescent="0.25">
      <c r="B1" s="57" t="s">
        <v>6081</v>
      </c>
    </row>
    <row r="2" spans="1:3" x14ac:dyDescent="0.25">
      <c r="B2" s="3" t="s">
        <v>3524</v>
      </c>
    </row>
    <row r="3" spans="1:3" x14ac:dyDescent="0.25">
      <c r="B3" s="1"/>
    </row>
    <row r="4" spans="1:3" x14ac:dyDescent="0.25">
      <c r="B4" s="94" t="s">
        <v>4581</v>
      </c>
    </row>
    <row r="5" spans="1:3" x14ac:dyDescent="0.25">
      <c r="A5" s="3">
        <v>1</v>
      </c>
      <c r="B5" s="3" t="s">
        <v>956</v>
      </c>
      <c r="C5" s="84">
        <v>0.96200865445226136</v>
      </c>
    </row>
    <row r="6" spans="1:3" x14ac:dyDescent="0.25">
      <c r="A6" s="3">
        <v>2</v>
      </c>
      <c r="B6" s="3" t="s">
        <v>957</v>
      </c>
      <c r="C6" s="84">
        <v>1.0341953312763819</v>
      </c>
    </row>
    <row r="7" spans="1:3" x14ac:dyDescent="0.25">
      <c r="A7" s="3">
        <v>3</v>
      </c>
      <c r="B7" s="3" t="s">
        <v>958</v>
      </c>
      <c r="C7" s="84">
        <v>1.012809331045226</v>
      </c>
    </row>
    <row r="8" spans="1:3" x14ac:dyDescent="0.25">
      <c r="A8" s="3">
        <v>4</v>
      </c>
      <c r="B8" s="3" t="s">
        <v>959</v>
      </c>
      <c r="C8" s="84">
        <v>1.2970746219899498</v>
      </c>
    </row>
    <row r="9" spans="1:3" x14ac:dyDescent="0.25">
      <c r="A9" s="3">
        <v>5</v>
      </c>
      <c r="B9" s="3" t="s">
        <v>960</v>
      </c>
      <c r="C9" s="84">
        <v>0.8165715094673367</v>
      </c>
    </row>
    <row r="10" spans="1:3" x14ac:dyDescent="0.25">
      <c r="A10" s="3">
        <v>6</v>
      </c>
      <c r="B10" s="3" t="s">
        <v>961</v>
      </c>
      <c r="C10" s="84">
        <v>0.88314093337688426</v>
      </c>
    </row>
    <row r="11" spans="1:3" x14ac:dyDescent="0.25">
      <c r="A11" s="3">
        <v>7</v>
      </c>
      <c r="B11" s="3" t="s">
        <v>962</v>
      </c>
      <c r="C11" s="84">
        <v>0.73827686070351772</v>
      </c>
    </row>
    <row r="12" spans="1:3" x14ac:dyDescent="0.25">
      <c r="A12" s="3">
        <v>8</v>
      </c>
      <c r="B12" s="3" t="s">
        <v>963</v>
      </c>
      <c r="C12" s="84">
        <v>0.51147604462311558</v>
      </c>
    </row>
    <row r="13" spans="1:3" x14ac:dyDescent="0.25">
      <c r="A13" s="3">
        <v>9</v>
      </c>
      <c r="B13" s="3" t="s">
        <v>964</v>
      </c>
      <c r="C13" s="84">
        <v>0.80459054529648255</v>
      </c>
    </row>
    <row r="14" spans="1:3" x14ac:dyDescent="0.25">
      <c r="A14" s="3">
        <v>10</v>
      </c>
      <c r="B14" s="3" t="s">
        <v>965</v>
      </c>
      <c r="C14" s="84">
        <v>0.76151446531155764</v>
      </c>
    </row>
    <row r="15" spans="1:3" x14ac:dyDescent="0.25">
      <c r="A15" s="3">
        <v>11</v>
      </c>
      <c r="B15" s="3" t="s">
        <v>3382</v>
      </c>
      <c r="C15" s="84">
        <v>0.71044739859799</v>
      </c>
    </row>
    <row r="16" spans="1:3" x14ac:dyDescent="0.25">
      <c r="A16" s="3">
        <v>12</v>
      </c>
      <c r="B16" s="3" t="s">
        <v>2792</v>
      </c>
      <c r="C16" s="84">
        <v>0.49942137665829145</v>
      </c>
    </row>
    <row r="17" spans="1:3" x14ac:dyDescent="0.25">
      <c r="A17" s="3">
        <v>13</v>
      </c>
      <c r="B17" s="3" t="s">
        <v>2793</v>
      </c>
      <c r="C17" s="84">
        <v>0.63833625827135676</v>
      </c>
    </row>
    <row r="18" spans="1:3" x14ac:dyDescent="0.25">
      <c r="A18" s="3">
        <v>14</v>
      </c>
      <c r="B18" s="3" t="s">
        <v>2794</v>
      </c>
      <c r="C18" s="84">
        <v>1.7916879096683418</v>
      </c>
    </row>
    <row r="19" spans="1:3" x14ac:dyDescent="0.25">
      <c r="A19" s="3">
        <v>15</v>
      </c>
      <c r="B19" s="3" t="s">
        <v>2795</v>
      </c>
      <c r="C19" s="84">
        <v>0.59646359904020096</v>
      </c>
    </row>
    <row r="20" spans="1:3" x14ac:dyDescent="0.25">
      <c r="A20" s="3">
        <v>16</v>
      </c>
      <c r="B20" s="3" t="s">
        <v>2796</v>
      </c>
      <c r="C20" s="84">
        <v>0.22123130080753767</v>
      </c>
    </row>
    <row r="21" spans="1:3" x14ac:dyDescent="0.25">
      <c r="A21" s="3">
        <v>17</v>
      </c>
      <c r="B21" s="3" t="s">
        <v>2797</v>
      </c>
      <c r="C21" s="84">
        <v>0.42663568425125625</v>
      </c>
    </row>
    <row r="22" spans="1:3" x14ac:dyDescent="0.25">
      <c r="A22" s="3">
        <v>18</v>
      </c>
      <c r="B22" s="3" t="s">
        <v>2798</v>
      </c>
      <c r="C22" s="84">
        <v>0.3491708684025126</v>
      </c>
    </row>
    <row r="23" spans="1:3" x14ac:dyDescent="0.25">
      <c r="A23" s="3">
        <v>19</v>
      </c>
      <c r="B23" s="3" t="s">
        <v>2799</v>
      </c>
      <c r="C23" s="84">
        <v>0.69155960880904521</v>
      </c>
    </row>
    <row r="24" spans="1:3" x14ac:dyDescent="0.25">
      <c r="A24" s="3">
        <v>20</v>
      </c>
      <c r="B24" s="3" t="s">
        <v>2800</v>
      </c>
      <c r="C24" s="84">
        <v>0.15017072198190953</v>
      </c>
    </row>
    <row r="25" spans="1:3" x14ac:dyDescent="0.25">
      <c r="A25" s="3">
        <v>21</v>
      </c>
      <c r="B25" s="3" t="s">
        <v>2801</v>
      </c>
      <c r="C25" s="84">
        <v>0.48280059297989952</v>
      </c>
    </row>
    <row r="26" spans="1:3" x14ac:dyDescent="0.25">
      <c r="A26" s="3">
        <v>22</v>
      </c>
      <c r="B26" s="3" t="s">
        <v>2802</v>
      </c>
      <c r="C26" s="84">
        <v>0.74730816967135671</v>
      </c>
    </row>
    <row r="27" spans="1:3" x14ac:dyDescent="0.25">
      <c r="A27" s="3">
        <v>23</v>
      </c>
      <c r="B27" s="3" t="s">
        <v>2803</v>
      </c>
      <c r="C27" s="84">
        <v>0.65418940255125624</v>
      </c>
    </row>
    <row r="28" spans="1:3" x14ac:dyDescent="0.25">
      <c r="A28" s="3">
        <v>24</v>
      </c>
      <c r="B28" s="3" t="s">
        <v>2804</v>
      </c>
      <c r="C28" s="84">
        <v>0.93313478436281405</v>
      </c>
    </row>
    <row r="29" spans="1:3" x14ac:dyDescent="0.25">
      <c r="A29" s="3">
        <v>25</v>
      </c>
      <c r="B29" s="3" t="s">
        <v>2805</v>
      </c>
      <c r="C29" s="84">
        <v>1.7083954994422108</v>
      </c>
    </row>
    <row r="30" spans="1:3" x14ac:dyDescent="0.25">
      <c r="A30" s="3">
        <v>26</v>
      </c>
      <c r="B30" s="3" t="s">
        <v>295</v>
      </c>
      <c r="C30" s="84">
        <v>0.23280385325226133</v>
      </c>
    </row>
    <row r="31" spans="1:3" x14ac:dyDescent="0.25">
      <c r="A31" s="3">
        <v>27</v>
      </c>
      <c r="B31" s="3" t="s">
        <v>296</v>
      </c>
      <c r="C31" s="84">
        <v>0.20243219774773868</v>
      </c>
    </row>
    <row r="32" spans="1:3" x14ac:dyDescent="0.25">
      <c r="A32" s="3">
        <v>28</v>
      </c>
      <c r="B32" s="3" t="s">
        <v>297</v>
      </c>
      <c r="C32" s="84">
        <v>0.31695554351658295</v>
      </c>
    </row>
    <row r="33" spans="1:3" x14ac:dyDescent="0.25">
      <c r="A33" s="3">
        <v>29</v>
      </c>
      <c r="B33" s="3" t="s">
        <v>298</v>
      </c>
      <c r="C33" s="84">
        <v>0.50065370726281411</v>
      </c>
    </row>
    <row r="34" spans="1:3" x14ac:dyDescent="0.25">
      <c r="A34" s="3">
        <v>30</v>
      </c>
      <c r="B34" s="3" t="s">
        <v>299</v>
      </c>
      <c r="C34" s="84">
        <v>0.52342267905326634</v>
      </c>
    </row>
    <row r="35" spans="1:3" x14ac:dyDescent="0.25">
      <c r="A35" s="3">
        <v>31</v>
      </c>
      <c r="B35" s="3" t="s">
        <v>4848</v>
      </c>
      <c r="C35" s="84">
        <v>0.34399917035376881</v>
      </c>
    </row>
    <row r="36" spans="1:3" x14ac:dyDescent="0.25">
      <c r="A36" s="3">
        <v>32</v>
      </c>
      <c r="B36" s="3" t="s">
        <v>4849</v>
      </c>
      <c r="C36" s="84">
        <v>0.41742897921356781</v>
      </c>
    </row>
    <row r="37" spans="1:3" x14ac:dyDescent="0.25">
      <c r="A37" s="3">
        <v>33</v>
      </c>
      <c r="B37" s="3" t="s">
        <v>4850</v>
      </c>
      <c r="C37" s="84">
        <v>0.39414834380653263</v>
      </c>
    </row>
    <row r="38" spans="1:3" x14ac:dyDescent="0.25">
      <c r="A38" s="3">
        <v>34</v>
      </c>
      <c r="B38" s="3" t="s">
        <v>4851</v>
      </c>
      <c r="C38" s="84">
        <v>0.3550369647361809</v>
      </c>
    </row>
    <row r="39" spans="1:3" x14ac:dyDescent="0.25">
      <c r="A39" s="3">
        <v>35</v>
      </c>
      <c r="B39" s="3" t="s">
        <v>4852</v>
      </c>
      <c r="C39" s="84">
        <v>0.4524712785819095</v>
      </c>
    </row>
    <row r="40" spans="1:3" x14ac:dyDescent="0.25">
      <c r="A40" s="3">
        <v>36</v>
      </c>
      <c r="B40" s="3" t="s">
        <v>4853</v>
      </c>
      <c r="C40" s="84">
        <v>0.36328677070904525</v>
      </c>
    </row>
    <row r="41" spans="1:3" x14ac:dyDescent="0.25">
      <c r="A41" s="3">
        <v>37</v>
      </c>
      <c r="B41" s="3" t="s">
        <v>4854</v>
      </c>
      <c r="C41" s="84">
        <v>0.23312231028492461</v>
      </c>
    </row>
    <row r="42" spans="1:3" x14ac:dyDescent="0.25">
      <c r="A42" s="3">
        <v>38</v>
      </c>
      <c r="B42" s="3" t="s">
        <v>4855</v>
      </c>
      <c r="C42" s="84">
        <v>0.22405697103216077</v>
      </c>
    </row>
    <row r="43" spans="1:3" x14ac:dyDescent="0.25">
      <c r="A43" s="3">
        <v>39</v>
      </c>
      <c r="B43" s="3" t="s">
        <v>4856</v>
      </c>
      <c r="C43" s="84">
        <v>0.18673601131457288</v>
      </c>
    </row>
    <row r="44" spans="1:3" x14ac:dyDescent="0.25">
      <c r="A44" s="3">
        <v>40</v>
      </c>
      <c r="B44" s="3" t="s">
        <v>4857</v>
      </c>
      <c r="C44" s="84">
        <v>0.32307795837035169</v>
      </c>
    </row>
    <row r="45" spans="1:3" x14ac:dyDescent="0.25">
      <c r="A45" s="3">
        <v>41</v>
      </c>
      <c r="B45" s="3" t="s">
        <v>4858</v>
      </c>
      <c r="C45" s="84">
        <v>0.3405896184221105</v>
      </c>
    </row>
    <row r="46" spans="1:3" x14ac:dyDescent="0.25">
      <c r="A46" s="3">
        <v>42</v>
      </c>
      <c r="B46" s="3" t="s">
        <v>4859</v>
      </c>
      <c r="C46" s="84">
        <v>0.34207900004321612</v>
      </c>
    </row>
    <row r="47" spans="1:3" x14ac:dyDescent="0.25">
      <c r="A47" s="3">
        <v>43</v>
      </c>
      <c r="B47" s="3" t="s">
        <v>3577</v>
      </c>
      <c r="C47" s="84">
        <v>0.37740168440100508</v>
      </c>
    </row>
    <row r="48" spans="1:3" x14ac:dyDescent="0.25">
      <c r="A48" s="3">
        <v>44</v>
      </c>
      <c r="B48" s="3" t="s">
        <v>3735</v>
      </c>
      <c r="C48" s="84">
        <v>0.16546050454522612</v>
      </c>
    </row>
    <row r="49" spans="1:3" x14ac:dyDescent="0.25">
      <c r="A49" s="3">
        <v>45</v>
      </c>
      <c r="B49" s="3" t="s">
        <v>3736</v>
      </c>
      <c r="C49" s="84">
        <v>0.27663363661407031</v>
      </c>
    </row>
    <row r="50" spans="1:3" x14ac:dyDescent="0.25">
      <c r="A50" s="3">
        <v>46</v>
      </c>
      <c r="B50" s="3" t="s">
        <v>3737</v>
      </c>
      <c r="C50" s="84">
        <v>0.66086184588442198</v>
      </c>
    </row>
    <row r="51" spans="1:3" x14ac:dyDescent="0.25">
      <c r="A51" s="3">
        <v>47</v>
      </c>
      <c r="B51" s="3" t="s">
        <v>3738</v>
      </c>
      <c r="C51" s="84">
        <v>0.93829813738693457</v>
      </c>
    </row>
    <row r="52" spans="1:3" x14ac:dyDescent="0.25">
      <c r="A52" s="3">
        <v>48</v>
      </c>
      <c r="B52" s="3" t="s">
        <v>3739</v>
      </c>
      <c r="C52" s="84">
        <v>1.0072943642311558</v>
      </c>
    </row>
    <row r="53" spans="1:3" x14ac:dyDescent="0.25">
      <c r="A53" s="3">
        <v>49</v>
      </c>
      <c r="B53" s="3" t="s">
        <v>3740</v>
      </c>
      <c r="C53" s="84">
        <v>0.94032949983417069</v>
      </c>
    </row>
    <row r="54" spans="1:3" x14ac:dyDescent="0.25">
      <c r="A54" s="3">
        <v>50</v>
      </c>
      <c r="B54" s="3" t="s">
        <v>3741</v>
      </c>
      <c r="C54" s="84">
        <v>1.0857381931206029</v>
      </c>
    </row>
    <row r="55" spans="1:3" x14ac:dyDescent="0.25">
      <c r="A55" s="3">
        <v>51</v>
      </c>
      <c r="B55" s="3" t="s">
        <v>3742</v>
      </c>
      <c r="C55" s="84">
        <v>0.4557278945241206</v>
      </c>
    </row>
    <row r="56" spans="1:3" x14ac:dyDescent="0.25">
      <c r="A56" s="3">
        <v>52</v>
      </c>
      <c r="B56" s="3" t="s">
        <v>3743</v>
      </c>
      <c r="C56" s="84">
        <v>1.5368441693165829</v>
      </c>
    </row>
    <row r="57" spans="1:3" x14ac:dyDescent="0.25">
      <c r="A57" s="3">
        <v>53</v>
      </c>
      <c r="B57" s="3" t="s">
        <v>3744</v>
      </c>
      <c r="C57" s="84">
        <v>1.7058048626733671</v>
      </c>
    </row>
    <row r="58" spans="1:3" x14ac:dyDescent="0.25">
      <c r="A58" s="3">
        <v>54</v>
      </c>
      <c r="B58" s="3" t="s">
        <v>3745</v>
      </c>
      <c r="C58" s="84">
        <v>1.4190120170150751</v>
      </c>
    </row>
    <row r="59" spans="1:3" x14ac:dyDescent="0.25">
      <c r="A59" s="3">
        <v>55</v>
      </c>
      <c r="B59" s="3" t="s">
        <v>3746</v>
      </c>
      <c r="C59" s="84">
        <v>1.0966891031256281</v>
      </c>
    </row>
    <row r="60" spans="1:3" x14ac:dyDescent="0.25">
      <c r="A60" s="3">
        <v>56</v>
      </c>
      <c r="B60" s="3" t="s">
        <v>3747</v>
      </c>
      <c r="C60" s="84">
        <v>1.4533644656080402</v>
      </c>
    </row>
    <row r="61" spans="1:3" x14ac:dyDescent="0.25">
      <c r="A61" s="3">
        <v>57</v>
      </c>
      <c r="B61" s="3" t="s">
        <v>2554</v>
      </c>
      <c r="C61" s="84">
        <v>1.0253090484623115</v>
      </c>
    </row>
    <row r="62" spans="1:3" x14ac:dyDescent="0.25">
      <c r="A62" s="3">
        <v>58</v>
      </c>
      <c r="B62" s="3" t="s">
        <v>2555</v>
      </c>
      <c r="C62" s="84">
        <v>1.1344933757085427</v>
      </c>
    </row>
    <row r="63" spans="1:3" x14ac:dyDescent="0.25">
      <c r="A63" s="3">
        <v>59</v>
      </c>
      <c r="B63" s="3" t="s">
        <v>2556</v>
      </c>
      <c r="C63" s="84">
        <v>1.3200798256884423</v>
      </c>
    </row>
    <row r="64" spans="1:3" x14ac:dyDescent="0.25">
      <c r="A64" s="3">
        <v>60</v>
      </c>
      <c r="B64" s="3" t="s">
        <v>2557</v>
      </c>
      <c r="C64" s="84">
        <v>0.733320522758794</v>
      </c>
    </row>
    <row r="65" spans="1:3" x14ac:dyDescent="0.25">
      <c r="A65" s="3">
        <v>61</v>
      </c>
      <c r="B65" s="3" t="s">
        <v>2558</v>
      </c>
      <c r="C65" s="84">
        <v>0.73293209874874365</v>
      </c>
    </row>
    <row r="66" spans="1:3" x14ac:dyDescent="0.25">
      <c r="A66" s="3">
        <v>62</v>
      </c>
      <c r="B66" s="3" t="s">
        <v>2559</v>
      </c>
      <c r="C66" s="84">
        <v>0.77221183332160803</v>
      </c>
    </row>
    <row r="67" spans="1:3" x14ac:dyDescent="0.25">
      <c r="A67" s="3">
        <v>63</v>
      </c>
      <c r="B67" s="3" t="s">
        <v>2560</v>
      </c>
      <c r="C67" s="84">
        <v>0.83611440639195977</v>
      </c>
    </row>
    <row r="68" spans="1:3" x14ac:dyDescent="0.25">
      <c r="A68" s="3">
        <v>64</v>
      </c>
      <c r="B68" s="3" t="s">
        <v>2561</v>
      </c>
      <c r="C68" s="84">
        <v>0.64539743553266327</v>
      </c>
    </row>
    <row r="69" spans="1:3" x14ac:dyDescent="0.25">
      <c r="A69" s="3">
        <v>65</v>
      </c>
      <c r="B69" s="3" t="s">
        <v>2562</v>
      </c>
      <c r="C69" s="84">
        <v>0.86219509929145732</v>
      </c>
    </row>
    <row r="70" spans="1:3" x14ac:dyDescent="0.25">
      <c r="A70" s="3">
        <v>66</v>
      </c>
      <c r="B70" s="3" t="s">
        <v>2563</v>
      </c>
      <c r="C70" s="84">
        <v>0.94485656293969844</v>
      </c>
    </row>
    <row r="71" spans="1:3" x14ac:dyDescent="0.25">
      <c r="A71" s="3">
        <v>67</v>
      </c>
      <c r="B71" s="3" t="s">
        <v>2564</v>
      </c>
      <c r="C71" s="84">
        <v>0.99296188031155785</v>
      </c>
    </row>
    <row r="72" spans="1:3" x14ac:dyDescent="0.25">
      <c r="A72" s="3">
        <v>68</v>
      </c>
      <c r="B72" s="3" t="s">
        <v>2565</v>
      </c>
      <c r="C72" s="84">
        <v>1.0646778706030151</v>
      </c>
    </row>
    <row r="73" spans="1:3" x14ac:dyDescent="0.25">
      <c r="A73" s="3">
        <v>69</v>
      </c>
      <c r="B73" s="3" t="s">
        <v>2566</v>
      </c>
      <c r="C73" s="84">
        <v>0.87094786232160792</v>
      </c>
    </row>
    <row r="74" spans="1:3" x14ac:dyDescent="0.25">
      <c r="A74" s="3">
        <v>70</v>
      </c>
      <c r="B74" s="3" t="s">
        <v>2567</v>
      </c>
      <c r="C74" s="84">
        <v>1.071048524834171</v>
      </c>
    </row>
    <row r="75" spans="1:3" x14ac:dyDescent="0.25">
      <c r="A75" s="3">
        <v>71</v>
      </c>
      <c r="B75" s="3" t="s">
        <v>2568</v>
      </c>
      <c r="C75" s="84">
        <v>1.0617058329547739</v>
      </c>
    </row>
    <row r="76" spans="1:3" x14ac:dyDescent="0.25">
      <c r="A76" s="3">
        <v>72</v>
      </c>
      <c r="B76" s="3" t="s">
        <v>2569</v>
      </c>
      <c r="C76" s="84">
        <v>1.2067057696683414</v>
      </c>
    </row>
    <row r="77" spans="1:3" x14ac:dyDescent="0.25">
      <c r="A77" s="3">
        <v>73</v>
      </c>
      <c r="B77" s="3" t="s">
        <v>2570</v>
      </c>
      <c r="C77" s="84">
        <v>1.3156966594974873</v>
      </c>
    </row>
    <row r="78" spans="1:3" x14ac:dyDescent="0.25">
      <c r="A78" s="3">
        <v>74</v>
      </c>
      <c r="B78" s="3" t="s">
        <v>2571</v>
      </c>
      <c r="C78" s="84">
        <v>0.90318518497487454</v>
      </c>
    </row>
    <row r="79" spans="1:3" x14ac:dyDescent="0.25">
      <c r="A79" s="3">
        <v>75</v>
      </c>
      <c r="B79" s="3" t="s">
        <v>2572</v>
      </c>
      <c r="C79" s="84">
        <v>0.52482159126633166</v>
      </c>
    </row>
    <row r="80" spans="1:3" x14ac:dyDescent="0.25">
      <c r="A80" s="3">
        <v>76</v>
      </c>
      <c r="B80" s="3" t="s">
        <v>2573</v>
      </c>
      <c r="C80" s="84">
        <v>0.62662557233165828</v>
      </c>
    </row>
    <row r="81" spans="1:3" x14ac:dyDescent="0.25">
      <c r="A81" s="3">
        <v>77</v>
      </c>
      <c r="B81" s="3" t="s">
        <v>2098</v>
      </c>
      <c r="C81" s="84">
        <v>0.94553254325628133</v>
      </c>
    </row>
    <row r="82" spans="1:3" x14ac:dyDescent="0.25">
      <c r="A82" s="3">
        <v>78</v>
      </c>
      <c r="B82" s="3" t="s">
        <v>2099</v>
      </c>
      <c r="C82" s="84">
        <v>1.3804962659899496</v>
      </c>
    </row>
    <row r="83" spans="1:3" x14ac:dyDescent="0.25">
      <c r="A83" s="3">
        <v>79</v>
      </c>
      <c r="B83" s="3" t="s">
        <v>2100</v>
      </c>
      <c r="C83" s="84">
        <v>0.9537643559798995</v>
      </c>
    </row>
    <row r="84" spans="1:3" x14ac:dyDescent="0.25">
      <c r="A84" s="3">
        <v>80</v>
      </c>
      <c r="B84" s="3" t="s">
        <v>2101</v>
      </c>
      <c r="C84" s="84">
        <v>0.81908222978894452</v>
      </c>
    </row>
    <row r="85" spans="1:3" x14ac:dyDescent="0.25">
      <c r="A85" s="3">
        <v>81</v>
      </c>
      <c r="B85" s="3" t="s">
        <v>2102</v>
      </c>
      <c r="C85" s="84">
        <v>0.768439848080402</v>
      </c>
    </row>
    <row r="86" spans="1:3" x14ac:dyDescent="0.25">
      <c r="A86" s="3">
        <v>82</v>
      </c>
      <c r="B86" s="3" t="s">
        <v>2103</v>
      </c>
      <c r="C86" s="84">
        <v>0.5126039852261306</v>
      </c>
    </row>
    <row r="87" spans="1:3" x14ac:dyDescent="0.25">
      <c r="A87" s="3">
        <v>83</v>
      </c>
      <c r="B87" s="3" t="s">
        <v>2104</v>
      </c>
      <c r="C87" s="84">
        <v>1.0706174288944721</v>
      </c>
    </row>
    <row r="88" spans="1:3" x14ac:dyDescent="0.25">
      <c r="A88" s="3">
        <v>84</v>
      </c>
      <c r="B88" s="3" t="s">
        <v>6271</v>
      </c>
      <c r="C88" s="84">
        <v>0.54898717628140703</v>
      </c>
    </row>
    <row r="89" spans="1:3" x14ac:dyDescent="0.25">
      <c r="A89" s="3">
        <v>85</v>
      </c>
      <c r="B89" s="3" t="s">
        <v>6272</v>
      </c>
      <c r="C89" s="84">
        <v>0.37629323328140701</v>
      </c>
    </row>
    <row r="90" spans="1:3" x14ac:dyDescent="0.25">
      <c r="A90" s="3">
        <v>86</v>
      </c>
      <c r="B90" s="3" t="s">
        <v>6273</v>
      </c>
      <c r="C90" s="84">
        <v>0.82811431436683425</v>
      </c>
    </row>
    <row r="91" spans="1:3" x14ac:dyDescent="0.25">
      <c r="A91" s="3">
        <v>87</v>
      </c>
      <c r="B91" s="3" t="s">
        <v>6274</v>
      </c>
      <c r="C91" s="84">
        <v>0.45369961296984923</v>
      </c>
    </row>
    <row r="92" spans="1:3" x14ac:dyDescent="0.25">
      <c r="A92" s="3">
        <v>88</v>
      </c>
      <c r="B92" s="3" t="s">
        <v>6275</v>
      </c>
      <c r="C92" s="84">
        <v>1.1604149965326633</v>
      </c>
    </row>
    <row r="93" spans="1:3" x14ac:dyDescent="0.25">
      <c r="A93" s="3">
        <v>89</v>
      </c>
      <c r="B93" s="3" t="s">
        <v>6276</v>
      </c>
      <c r="C93" s="84">
        <v>1.1284842734924623</v>
      </c>
    </row>
    <row r="94" spans="1:3" x14ac:dyDescent="0.25">
      <c r="A94" s="3">
        <v>90</v>
      </c>
      <c r="B94" s="3" t="s">
        <v>5016</v>
      </c>
      <c r="C94" s="84">
        <v>0.91061529463316582</v>
      </c>
    </row>
    <row r="95" spans="1:3" x14ac:dyDescent="0.25">
      <c r="A95" s="3">
        <v>91</v>
      </c>
      <c r="B95" s="3" t="s">
        <v>5017</v>
      </c>
      <c r="C95" s="84">
        <v>1.0675918177035175</v>
      </c>
    </row>
    <row r="96" spans="1:3" x14ac:dyDescent="0.25">
      <c r="A96" s="3">
        <v>92</v>
      </c>
      <c r="B96" s="3" t="s">
        <v>5018</v>
      </c>
      <c r="C96" s="84">
        <v>0.9418563375175879</v>
      </c>
    </row>
    <row r="97" spans="1:3" x14ac:dyDescent="0.25">
      <c r="A97" s="3">
        <v>93</v>
      </c>
      <c r="B97" s="3" t="s">
        <v>5019</v>
      </c>
      <c r="C97" s="84">
        <v>1.0953368319899497</v>
      </c>
    </row>
    <row r="98" spans="1:3" x14ac:dyDescent="0.25">
      <c r="A98" s="3">
        <v>94</v>
      </c>
      <c r="B98" s="3" t="s">
        <v>5020</v>
      </c>
      <c r="C98" s="84">
        <v>0.3837433876256281</v>
      </c>
    </row>
    <row r="99" spans="1:3" x14ac:dyDescent="0.25">
      <c r="A99" s="3">
        <v>95</v>
      </c>
      <c r="B99" s="3" t="s">
        <v>5021</v>
      </c>
      <c r="C99" s="84">
        <v>0.8735825912060301</v>
      </c>
    </row>
    <row r="100" spans="1:3" x14ac:dyDescent="0.25">
      <c r="A100" s="3">
        <v>96</v>
      </c>
      <c r="B100" s="3" t="s">
        <v>5022</v>
      </c>
      <c r="C100" s="84">
        <v>0.67129081471356788</v>
      </c>
    </row>
    <row r="101" spans="1:3" x14ac:dyDescent="0.25">
      <c r="A101" s="3">
        <v>97</v>
      </c>
      <c r="B101" s="3" t="s">
        <v>5023</v>
      </c>
      <c r="C101" s="84">
        <v>0.85248539346733665</v>
      </c>
    </row>
    <row r="102" spans="1:3" x14ac:dyDescent="0.25">
      <c r="A102" s="3">
        <v>98</v>
      </c>
      <c r="B102" s="3" t="s">
        <v>5024</v>
      </c>
      <c r="C102" s="84">
        <v>0.32553833497989948</v>
      </c>
    </row>
    <row r="103" spans="1:3" x14ac:dyDescent="0.25">
      <c r="A103" s="3">
        <v>99</v>
      </c>
      <c r="B103" s="3" t="s">
        <v>5025</v>
      </c>
      <c r="C103" s="84">
        <v>0.3399359798693467</v>
      </c>
    </row>
    <row r="104" spans="1:3" x14ac:dyDescent="0.25">
      <c r="A104" s="3">
        <v>100</v>
      </c>
      <c r="B104" s="3" t="s">
        <v>5026</v>
      </c>
      <c r="C104" s="84">
        <v>0.27258967392010053</v>
      </c>
    </row>
    <row r="105" spans="1:3" x14ac:dyDescent="0.25">
      <c r="A105" s="3">
        <v>101</v>
      </c>
      <c r="B105" s="3" t="s">
        <v>5027</v>
      </c>
      <c r="C105" s="84">
        <v>1.0169469353015075</v>
      </c>
    </row>
    <row r="106" spans="1:3" x14ac:dyDescent="0.25">
      <c r="A106" s="3">
        <v>102</v>
      </c>
      <c r="B106" s="3" t="s">
        <v>5028</v>
      </c>
      <c r="C106" s="84">
        <v>0.60677436143718588</v>
      </c>
    </row>
    <row r="107" spans="1:3" x14ac:dyDescent="0.25">
      <c r="A107" s="3">
        <v>103</v>
      </c>
      <c r="B107" s="3" t="s">
        <v>3791</v>
      </c>
      <c r="C107" s="84">
        <v>0.58592198943216089</v>
      </c>
    </row>
    <row r="108" spans="1:3" x14ac:dyDescent="0.25">
      <c r="A108" s="3">
        <v>104</v>
      </c>
      <c r="B108" s="3" t="s">
        <v>3792</v>
      </c>
      <c r="C108" s="84">
        <v>0.80719566886432159</v>
      </c>
    </row>
    <row r="109" spans="1:3" x14ac:dyDescent="0.25">
      <c r="A109" s="3">
        <v>105</v>
      </c>
      <c r="B109" s="3" t="s">
        <v>3793</v>
      </c>
      <c r="C109" s="84">
        <v>0.75923657218090446</v>
      </c>
    </row>
    <row r="110" spans="1:3" x14ac:dyDescent="0.25">
      <c r="A110" s="3">
        <v>106</v>
      </c>
      <c r="B110" s="3" t="s">
        <v>3794</v>
      </c>
      <c r="C110" s="84">
        <v>0.73936286652763816</v>
      </c>
    </row>
    <row r="111" spans="1:3" x14ac:dyDescent="0.25">
      <c r="A111" s="3">
        <v>107</v>
      </c>
      <c r="B111" s="3" t="s">
        <v>5035</v>
      </c>
      <c r="C111" s="84">
        <v>0.77114267251758795</v>
      </c>
    </row>
    <row r="112" spans="1:3" x14ac:dyDescent="0.25">
      <c r="A112" s="3">
        <v>108</v>
      </c>
      <c r="B112" s="3" t="s">
        <v>5036</v>
      </c>
      <c r="C112" s="84">
        <v>0.73222827028643223</v>
      </c>
    </row>
    <row r="113" spans="1:3" x14ac:dyDescent="0.25">
      <c r="A113" s="3">
        <v>109</v>
      </c>
      <c r="B113" s="3" t="s">
        <v>5037</v>
      </c>
      <c r="C113" s="84">
        <v>0.80956258123115588</v>
      </c>
    </row>
    <row r="114" spans="1:3" x14ac:dyDescent="0.25">
      <c r="A114" s="3">
        <v>110</v>
      </c>
      <c r="B114" s="3" t="s">
        <v>5038</v>
      </c>
      <c r="C114" s="84">
        <v>0.80167240087437186</v>
      </c>
    </row>
    <row r="115" spans="1:3" x14ac:dyDescent="0.25">
      <c r="A115" s="3">
        <v>111</v>
      </c>
      <c r="B115" s="3" t="s">
        <v>5039</v>
      </c>
      <c r="C115" s="84">
        <v>0.67084517759798989</v>
      </c>
    </row>
    <row r="116" spans="1:3" x14ac:dyDescent="0.25">
      <c r="A116" s="3">
        <v>112</v>
      </c>
      <c r="B116" s="3" t="s">
        <v>5040</v>
      </c>
      <c r="C116" s="84">
        <v>0.58885330819597981</v>
      </c>
    </row>
    <row r="117" spans="1:3" x14ac:dyDescent="0.25">
      <c r="A117" s="3">
        <v>113</v>
      </c>
      <c r="B117" s="3" t="s">
        <v>5041</v>
      </c>
      <c r="C117" s="84">
        <v>0.59043296767839193</v>
      </c>
    </row>
    <row r="118" spans="1:3" x14ac:dyDescent="0.25">
      <c r="A118" s="3">
        <v>114</v>
      </c>
      <c r="B118" s="3" t="s">
        <v>5042</v>
      </c>
      <c r="C118" s="84">
        <v>0.75931510868341712</v>
      </c>
    </row>
    <row r="119" spans="1:3" x14ac:dyDescent="0.25">
      <c r="A119" s="3">
        <v>115</v>
      </c>
      <c r="B119" s="3" t="s">
        <v>5043</v>
      </c>
      <c r="C119" s="84">
        <v>0.49348996237185927</v>
      </c>
    </row>
    <row r="120" spans="1:3" x14ac:dyDescent="0.25">
      <c r="A120" s="3">
        <v>116</v>
      </c>
      <c r="B120" s="3" t="s">
        <v>5044</v>
      </c>
      <c r="C120" s="84">
        <v>0.48297038794472363</v>
      </c>
    </row>
    <row r="121" spans="1:3" x14ac:dyDescent="0.25">
      <c r="A121" s="3">
        <v>117</v>
      </c>
      <c r="B121" s="3" t="s">
        <v>5045</v>
      </c>
      <c r="C121" s="84">
        <v>0.56273523080904531</v>
      </c>
    </row>
    <row r="122" spans="1:3" x14ac:dyDescent="0.25">
      <c r="A122" s="3">
        <v>118</v>
      </c>
      <c r="B122" s="3" t="s">
        <v>5046</v>
      </c>
      <c r="C122" s="84">
        <v>0.53762210873366834</v>
      </c>
    </row>
    <row r="123" spans="1:3" x14ac:dyDescent="0.25">
      <c r="A123" s="3">
        <v>119</v>
      </c>
      <c r="B123" s="3" t="s">
        <v>5047</v>
      </c>
      <c r="C123" s="84">
        <v>0.34320216621608035</v>
      </c>
    </row>
    <row r="124" spans="1:3" x14ac:dyDescent="0.25">
      <c r="A124" s="3">
        <v>120</v>
      </c>
      <c r="B124" s="3" t="s">
        <v>5048</v>
      </c>
      <c r="C124" s="84">
        <v>0.46504987861306535</v>
      </c>
    </row>
    <row r="125" spans="1:3" x14ac:dyDescent="0.25">
      <c r="A125" s="3">
        <v>121</v>
      </c>
      <c r="B125" s="3" t="s">
        <v>5049</v>
      </c>
      <c r="C125" s="84">
        <v>0.49983457971859291</v>
      </c>
    </row>
    <row r="126" spans="1:3" x14ac:dyDescent="0.25">
      <c r="A126" s="3">
        <v>122</v>
      </c>
      <c r="B126" s="3" t="s">
        <v>5050</v>
      </c>
      <c r="C126" s="84">
        <v>0.316484952477387</v>
      </c>
    </row>
    <row r="127" spans="1:3" x14ac:dyDescent="0.25">
      <c r="A127" s="3">
        <v>123</v>
      </c>
      <c r="B127" s="3" t="s">
        <v>5051</v>
      </c>
      <c r="C127" s="84">
        <v>0.48654061584924618</v>
      </c>
    </row>
    <row r="128" spans="1:3" x14ac:dyDescent="0.25">
      <c r="A128" s="3">
        <v>124</v>
      </c>
      <c r="B128" s="3" t="s">
        <v>5052</v>
      </c>
      <c r="C128" s="84">
        <v>0.40612969367839197</v>
      </c>
    </row>
    <row r="129" spans="1:3" x14ac:dyDescent="0.25">
      <c r="A129" s="3">
        <v>125</v>
      </c>
      <c r="B129" s="3" t="s">
        <v>5053</v>
      </c>
      <c r="C129" s="84">
        <v>0.4069573371758794</v>
      </c>
    </row>
    <row r="130" spans="1:3" x14ac:dyDescent="0.25">
      <c r="A130" s="3">
        <v>126</v>
      </c>
      <c r="B130" s="3" t="s">
        <v>5054</v>
      </c>
      <c r="C130" s="84">
        <v>0.3473235756713568</v>
      </c>
    </row>
    <row r="131" spans="1:3" x14ac:dyDescent="0.25">
      <c r="A131" s="3">
        <v>127</v>
      </c>
      <c r="B131" s="3" t="s">
        <v>5055</v>
      </c>
      <c r="C131" s="84">
        <v>0.87163360128140699</v>
      </c>
    </row>
    <row r="132" spans="1:3" x14ac:dyDescent="0.25">
      <c r="A132" s="3">
        <v>128</v>
      </c>
      <c r="B132" s="3" t="s">
        <v>5056</v>
      </c>
      <c r="C132" s="84">
        <v>0.47039911966834169</v>
      </c>
    </row>
    <row r="133" spans="1:3" x14ac:dyDescent="0.25">
      <c r="A133" s="3">
        <v>129</v>
      </c>
      <c r="B133" s="3" t="s">
        <v>5057</v>
      </c>
      <c r="C133" s="84">
        <v>0.40601434511557788</v>
      </c>
    </row>
    <row r="134" spans="1:3" x14ac:dyDescent="0.25">
      <c r="A134" s="3">
        <v>130</v>
      </c>
      <c r="B134" s="3" t="s">
        <v>2597</v>
      </c>
      <c r="C134" s="84">
        <v>0.55955394703015082</v>
      </c>
    </row>
    <row r="135" spans="1:3" x14ac:dyDescent="0.25">
      <c r="A135" s="3">
        <v>131</v>
      </c>
      <c r="B135" s="3" t="s">
        <v>2598</v>
      </c>
      <c r="C135" s="84">
        <v>0.49864771679396985</v>
      </c>
    </row>
    <row r="136" spans="1:3" x14ac:dyDescent="0.25">
      <c r="A136" s="3">
        <v>132</v>
      </c>
      <c r="B136" s="3" t="s">
        <v>2599</v>
      </c>
      <c r="C136" s="84">
        <v>0.5567630102361808</v>
      </c>
    </row>
    <row r="137" spans="1:3" x14ac:dyDescent="0.25">
      <c r="A137" s="3">
        <v>133</v>
      </c>
      <c r="B137" s="3" t="s">
        <v>5429</v>
      </c>
      <c r="C137" s="84">
        <v>0.49152842631658289</v>
      </c>
    </row>
    <row r="138" spans="1:3" x14ac:dyDescent="0.25">
      <c r="A138" s="3">
        <v>134</v>
      </c>
      <c r="B138" s="3" t="s">
        <v>5430</v>
      </c>
      <c r="C138" s="84">
        <v>0.54132484045728635</v>
      </c>
    </row>
    <row r="139" spans="1:3" x14ac:dyDescent="0.25">
      <c r="A139" s="3">
        <v>135</v>
      </c>
      <c r="B139" s="3" t="s">
        <v>5431</v>
      </c>
      <c r="C139" s="84">
        <v>0.40707500885929643</v>
      </c>
    </row>
    <row r="140" spans="1:3" x14ac:dyDescent="0.25">
      <c r="A140" s="3">
        <v>136</v>
      </c>
      <c r="B140" s="3" t="s">
        <v>5432</v>
      </c>
      <c r="C140" s="84">
        <v>0.47549442692462307</v>
      </c>
    </row>
    <row r="141" spans="1:3" x14ac:dyDescent="0.25">
      <c r="A141" s="3">
        <v>137</v>
      </c>
      <c r="B141" s="3" t="s">
        <v>5433</v>
      </c>
      <c r="C141" s="84">
        <v>0.62155776080904523</v>
      </c>
    </row>
    <row r="142" spans="1:3" x14ac:dyDescent="0.25">
      <c r="A142" s="3">
        <v>138</v>
      </c>
      <c r="B142" s="3" t="s">
        <v>5434</v>
      </c>
      <c r="C142" s="84">
        <v>0.99767953015577882</v>
      </c>
    </row>
    <row r="143" spans="1:3" x14ac:dyDescent="0.25">
      <c r="A143" s="3">
        <v>139</v>
      </c>
      <c r="B143" s="3" t="s">
        <v>5435</v>
      </c>
      <c r="C143" s="84">
        <v>0.40545828650753768</v>
      </c>
    </row>
    <row r="144" spans="1:3" x14ac:dyDescent="0.25">
      <c r="A144" s="3">
        <v>140</v>
      </c>
      <c r="B144" s="3" t="s">
        <v>4176</v>
      </c>
      <c r="C144" s="84">
        <v>0.80566968586432164</v>
      </c>
    </row>
    <row r="145" spans="1:3" x14ac:dyDescent="0.25">
      <c r="A145" s="3">
        <v>141</v>
      </c>
      <c r="B145" s="3" t="s">
        <v>4177</v>
      </c>
      <c r="C145" s="84">
        <v>0.50836353818592961</v>
      </c>
    </row>
    <row r="146" spans="1:3" x14ac:dyDescent="0.25">
      <c r="A146" s="3">
        <v>142</v>
      </c>
      <c r="B146" s="3" t="s">
        <v>4178</v>
      </c>
      <c r="C146" s="84">
        <v>0.49403275875879393</v>
      </c>
    </row>
    <row r="147" spans="1:3" x14ac:dyDescent="0.25">
      <c r="A147" s="3">
        <v>143</v>
      </c>
      <c r="B147" s="3" t="s">
        <v>4179</v>
      </c>
      <c r="C147" s="84">
        <v>0.6210519745829145</v>
      </c>
    </row>
    <row r="148" spans="1:3" x14ac:dyDescent="0.25">
      <c r="A148" s="3">
        <v>144</v>
      </c>
      <c r="B148" s="3" t="s">
        <v>4180</v>
      </c>
      <c r="C148" s="84">
        <v>0.5270587143266332</v>
      </c>
    </row>
    <row r="149" spans="1:3" x14ac:dyDescent="0.25">
      <c r="A149" s="3">
        <v>145</v>
      </c>
      <c r="B149" s="3" t="s">
        <v>4181</v>
      </c>
      <c r="C149" s="84">
        <v>0.41853067074874373</v>
      </c>
    </row>
    <row r="150" spans="1:3" x14ac:dyDescent="0.25">
      <c r="A150" s="3">
        <v>146</v>
      </c>
      <c r="B150" s="3" t="s">
        <v>4182</v>
      </c>
      <c r="C150" s="84">
        <v>0.52375656546231153</v>
      </c>
    </row>
    <row r="151" spans="1:3" x14ac:dyDescent="0.25">
      <c r="A151" s="3">
        <v>147</v>
      </c>
      <c r="B151" s="3" t="s">
        <v>4183</v>
      </c>
      <c r="C151" s="84">
        <v>0.53346066249748747</v>
      </c>
    </row>
    <row r="152" spans="1:3" x14ac:dyDescent="0.25">
      <c r="A152" s="3">
        <v>148</v>
      </c>
      <c r="B152" s="3" t="s">
        <v>4184</v>
      </c>
      <c r="C152" s="84">
        <v>0.39572312033819101</v>
      </c>
    </row>
    <row r="153" spans="1:3" x14ac:dyDescent="0.25">
      <c r="A153" s="3">
        <v>149</v>
      </c>
      <c r="B153" s="3" t="s">
        <v>5789</v>
      </c>
      <c r="C153" s="84">
        <v>0.63673784357286434</v>
      </c>
    </row>
    <row r="154" spans="1:3" x14ac:dyDescent="0.25">
      <c r="A154" s="3">
        <v>150</v>
      </c>
      <c r="B154" s="3" t="s">
        <v>5790</v>
      </c>
      <c r="C154" s="84">
        <v>0.46866394887437185</v>
      </c>
    </row>
    <row r="155" spans="1:3" x14ac:dyDescent="0.25">
      <c r="A155" s="3">
        <v>151</v>
      </c>
      <c r="B155" s="3" t="s">
        <v>5791</v>
      </c>
      <c r="C155" s="84">
        <v>0.33075019897738689</v>
      </c>
    </row>
    <row r="156" spans="1:3" x14ac:dyDescent="0.25">
      <c r="A156" s="3">
        <v>152</v>
      </c>
      <c r="B156" s="3" t="s">
        <v>5792</v>
      </c>
      <c r="C156" s="84">
        <v>1.0738163339045226</v>
      </c>
    </row>
    <row r="157" spans="1:3" x14ac:dyDescent="0.25">
      <c r="A157" s="3">
        <v>153</v>
      </c>
      <c r="B157" s="3" t="s">
        <v>5793</v>
      </c>
      <c r="C157" s="84">
        <v>0.72879227333668339</v>
      </c>
    </row>
    <row r="158" spans="1:3" x14ac:dyDescent="0.25">
      <c r="A158" s="3">
        <v>154</v>
      </c>
      <c r="B158" s="3" t="s">
        <v>5794</v>
      </c>
      <c r="C158" s="84">
        <v>0.6869267764472361</v>
      </c>
    </row>
    <row r="159" spans="1:3" x14ac:dyDescent="0.25">
      <c r="A159" s="3">
        <v>155</v>
      </c>
      <c r="B159" s="3" t="s">
        <v>5795</v>
      </c>
      <c r="C159" s="84">
        <v>0.8004039655778894</v>
      </c>
    </row>
    <row r="160" spans="1:3" x14ac:dyDescent="0.25">
      <c r="A160" s="3">
        <v>156</v>
      </c>
      <c r="B160" s="3" t="s">
        <v>5796</v>
      </c>
      <c r="C160" s="84">
        <v>0.8090329457788944</v>
      </c>
    </row>
    <row r="161" spans="1:3" x14ac:dyDescent="0.25">
      <c r="A161" s="3">
        <v>157</v>
      </c>
      <c r="B161" s="3" t="s">
        <v>5797</v>
      </c>
      <c r="C161" s="84">
        <v>0.76328755524120595</v>
      </c>
    </row>
    <row r="162" spans="1:3" x14ac:dyDescent="0.25">
      <c r="A162" s="3">
        <v>158</v>
      </c>
      <c r="B162" s="3" t="s">
        <v>5187</v>
      </c>
      <c r="C162" s="84">
        <v>0.64186435898994976</v>
      </c>
    </row>
    <row r="163" spans="1:3" x14ac:dyDescent="0.25">
      <c r="A163" s="3">
        <v>159</v>
      </c>
      <c r="B163" s="3" t="s">
        <v>5188</v>
      </c>
      <c r="C163" s="84">
        <v>0.80082153990452254</v>
      </c>
    </row>
    <row r="164" spans="1:3" x14ac:dyDescent="0.25">
      <c r="A164" s="3">
        <v>160</v>
      </c>
      <c r="B164" s="3" t="s">
        <v>5189</v>
      </c>
      <c r="C164" s="84">
        <v>0.95623321452763821</v>
      </c>
    </row>
    <row r="165" spans="1:3" x14ac:dyDescent="0.25">
      <c r="A165" s="3">
        <v>161</v>
      </c>
      <c r="B165" s="3" t="s">
        <v>5190</v>
      </c>
      <c r="C165" s="84">
        <v>0.85594333516080401</v>
      </c>
    </row>
    <row r="166" spans="1:3" x14ac:dyDescent="0.25">
      <c r="A166" s="3">
        <v>162</v>
      </c>
      <c r="B166" s="3" t="s">
        <v>5191</v>
      </c>
      <c r="C166" s="84">
        <v>0.29869485924221106</v>
      </c>
    </row>
    <row r="167" spans="1:3" x14ac:dyDescent="0.25">
      <c r="A167" s="3">
        <v>163</v>
      </c>
      <c r="B167" s="3" t="s">
        <v>5192</v>
      </c>
      <c r="C167" s="84">
        <v>0.34189740859949747</v>
      </c>
    </row>
    <row r="168" spans="1:3" x14ac:dyDescent="0.25">
      <c r="A168" s="3">
        <v>164</v>
      </c>
      <c r="B168" s="3" t="s">
        <v>5193</v>
      </c>
      <c r="C168" s="84">
        <v>0.31190963964321605</v>
      </c>
    </row>
    <row r="169" spans="1:3" x14ac:dyDescent="0.25">
      <c r="A169" s="3">
        <v>165</v>
      </c>
      <c r="B169" s="3" t="s">
        <v>5194</v>
      </c>
      <c r="C169" s="84">
        <v>0.52800021442211054</v>
      </c>
    </row>
    <row r="170" spans="1:3" x14ac:dyDescent="0.25">
      <c r="A170" s="3">
        <v>166</v>
      </c>
      <c r="B170" s="3" t="s">
        <v>5195</v>
      </c>
      <c r="C170" s="84">
        <v>0.25166205575879397</v>
      </c>
    </row>
    <row r="171" spans="1:3" x14ac:dyDescent="0.25">
      <c r="A171" s="3">
        <v>167</v>
      </c>
      <c r="B171" s="3" t="s">
        <v>5196</v>
      </c>
      <c r="C171" s="84">
        <v>0.50860895695979902</v>
      </c>
    </row>
    <row r="172" spans="1:3" x14ac:dyDescent="0.25">
      <c r="A172" s="3">
        <v>168</v>
      </c>
      <c r="B172" s="3" t="s">
        <v>5197</v>
      </c>
      <c r="C172" s="84">
        <v>0.53238384692462315</v>
      </c>
    </row>
    <row r="173" spans="1:3" x14ac:dyDescent="0.25">
      <c r="A173" s="3">
        <v>169</v>
      </c>
      <c r="B173" s="3" t="s">
        <v>5198</v>
      </c>
      <c r="C173" s="84">
        <v>0.41719964421105521</v>
      </c>
    </row>
    <row r="174" spans="1:3" x14ac:dyDescent="0.25">
      <c r="A174" s="3">
        <v>170</v>
      </c>
      <c r="B174" s="3" t="s">
        <v>5199</v>
      </c>
      <c r="C174" s="84">
        <v>0.37243567885125628</v>
      </c>
    </row>
    <row r="175" spans="1:3" x14ac:dyDescent="0.25">
      <c r="A175" s="3">
        <v>171</v>
      </c>
      <c r="B175" s="3" t="s">
        <v>5200</v>
      </c>
      <c r="C175" s="84">
        <v>0.32776430706331661</v>
      </c>
    </row>
    <row r="176" spans="1:3" x14ac:dyDescent="0.25">
      <c r="A176" s="3">
        <v>172</v>
      </c>
      <c r="B176" s="3" t="s">
        <v>5201</v>
      </c>
      <c r="C176" s="84">
        <v>0.42907380412361801</v>
      </c>
    </row>
    <row r="177" spans="1:3" x14ac:dyDescent="0.25">
      <c r="A177" s="3">
        <v>173</v>
      </c>
      <c r="B177" s="3" t="s">
        <v>5202</v>
      </c>
      <c r="C177" s="84">
        <v>0.2748172264718593</v>
      </c>
    </row>
    <row r="178" spans="1:3" x14ac:dyDescent="0.25">
      <c r="A178" s="3">
        <v>174</v>
      </c>
      <c r="B178" s="3" t="s">
        <v>5203</v>
      </c>
      <c r="C178" s="84">
        <v>1.1127352443417085</v>
      </c>
    </row>
    <row r="179" spans="1:3" x14ac:dyDescent="0.25">
      <c r="A179" s="3">
        <v>175</v>
      </c>
      <c r="B179" s="3" t="s">
        <v>5204</v>
      </c>
      <c r="C179" s="84">
        <v>1.4318549500804019</v>
      </c>
    </row>
    <row r="180" spans="1:3" x14ac:dyDescent="0.25">
      <c r="A180" s="3">
        <v>176</v>
      </c>
      <c r="B180" s="3" t="s">
        <v>5205</v>
      </c>
      <c r="C180" s="84">
        <v>0.73447739289949743</v>
      </c>
    </row>
    <row r="181" spans="1:3" x14ac:dyDescent="0.25">
      <c r="A181" s="3">
        <v>177</v>
      </c>
      <c r="B181" s="3" t="s">
        <v>5206</v>
      </c>
      <c r="C181" s="84">
        <v>1.1143869890854272</v>
      </c>
    </row>
    <row r="182" spans="1:3" x14ac:dyDescent="0.25">
      <c r="A182" s="3">
        <v>178</v>
      </c>
      <c r="B182" s="3" t="s">
        <v>5207</v>
      </c>
      <c r="C182" s="84">
        <v>0.9098525581608039</v>
      </c>
    </row>
    <row r="183" spans="1:3" x14ac:dyDescent="0.25">
      <c r="A183" s="3">
        <v>179</v>
      </c>
      <c r="B183" s="3" t="s">
        <v>5208</v>
      </c>
      <c r="C183" s="84">
        <v>0.4284841061758794</v>
      </c>
    </row>
    <row r="184" spans="1:3" x14ac:dyDescent="0.25">
      <c r="A184" s="3">
        <v>180</v>
      </c>
      <c r="B184" s="3" t="s">
        <v>5209</v>
      </c>
      <c r="C184" s="84">
        <v>0.97013257489949756</v>
      </c>
    </row>
    <row r="185" spans="1:3" x14ac:dyDescent="0.25">
      <c r="A185" s="3">
        <v>181</v>
      </c>
      <c r="B185" s="3" t="s">
        <v>5210</v>
      </c>
      <c r="C185" s="84">
        <v>1.7430158177336681</v>
      </c>
    </row>
    <row r="186" spans="1:3" x14ac:dyDescent="0.25">
      <c r="A186" s="3">
        <v>182</v>
      </c>
      <c r="B186" s="3" t="s">
        <v>5211</v>
      </c>
      <c r="C186" s="84">
        <v>0.96447124510552762</v>
      </c>
    </row>
    <row r="187" spans="1:3" x14ac:dyDescent="0.25">
      <c r="A187" s="3">
        <v>183</v>
      </c>
      <c r="B187" s="3" t="s">
        <v>5212</v>
      </c>
      <c r="C187" s="84">
        <v>1.082086069040201</v>
      </c>
    </row>
    <row r="188" spans="1:3" x14ac:dyDescent="0.25">
      <c r="A188" s="3">
        <v>184</v>
      </c>
      <c r="B188" s="3" t="s">
        <v>4729</v>
      </c>
      <c r="C188" s="84">
        <v>0.9718180072763819</v>
      </c>
    </row>
    <row r="189" spans="1:3" x14ac:dyDescent="0.25">
      <c r="A189" s="3">
        <v>185</v>
      </c>
      <c r="B189" s="3" t="s">
        <v>4730</v>
      </c>
      <c r="C189" s="84">
        <v>1.3682715057437185</v>
      </c>
    </row>
    <row r="190" spans="1:3" x14ac:dyDescent="0.25">
      <c r="A190" s="3">
        <v>186</v>
      </c>
      <c r="B190" s="3" t="s">
        <v>4731</v>
      </c>
      <c r="C190" s="84">
        <v>0.92821625233668348</v>
      </c>
    </row>
    <row r="191" spans="1:3" x14ac:dyDescent="0.25">
      <c r="A191" s="3">
        <v>187</v>
      </c>
      <c r="B191" s="3" t="s">
        <v>4732</v>
      </c>
      <c r="C191" s="84">
        <v>0.49664911326130656</v>
      </c>
    </row>
    <row r="192" spans="1:3" x14ac:dyDescent="0.25">
      <c r="A192" s="3">
        <v>188</v>
      </c>
      <c r="B192" s="3" t="s">
        <v>4733</v>
      </c>
      <c r="C192" s="84">
        <v>0.71316018183919594</v>
      </c>
    </row>
    <row r="193" spans="1:3" x14ac:dyDescent="0.25">
      <c r="A193" s="3">
        <v>189</v>
      </c>
      <c r="B193" s="3" t="s">
        <v>4734</v>
      </c>
      <c r="C193" s="84">
        <v>0.62905090615075365</v>
      </c>
    </row>
    <row r="194" spans="1:3" x14ac:dyDescent="0.25">
      <c r="A194" s="3">
        <v>190</v>
      </c>
      <c r="B194" s="3" t="s">
        <v>4735</v>
      </c>
      <c r="C194" s="84">
        <v>0.84570733883919602</v>
      </c>
    </row>
    <row r="195" spans="1:3" x14ac:dyDescent="0.25">
      <c r="A195" s="3">
        <v>191</v>
      </c>
      <c r="B195" s="3" t="s">
        <v>4736</v>
      </c>
      <c r="C195" s="84">
        <v>0.46434135746231159</v>
      </c>
    </row>
    <row r="196" spans="1:3" x14ac:dyDescent="0.25">
      <c r="A196" s="3">
        <v>192</v>
      </c>
      <c r="B196" s="3" t="s">
        <v>4737</v>
      </c>
      <c r="C196" s="84">
        <v>0.76556529349246216</v>
      </c>
    </row>
    <row r="197" spans="1:3" x14ac:dyDescent="0.25">
      <c r="A197" s="3">
        <v>193</v>
      </c>
      <c r="B197" s="3" t="s">
        <v>4738</v>
      </c>
      <c r="C197" s="84">
        <v>1.6560291737236181</v>
      </c>
    </row>
    <row r="198" spans="1:3" x14ac:dyDescent="0.25">
      <c r="A198" s="3">
        <v>194</v>
      </c>
      <c r="B198" s="3" t="s">
        <v>4739</v>
      </c>
      <c r="C198" s="84">
        <v>1.3594763846633167</v>
      </c>
    </row>
    <row r="199" spans="1:3" x14ac:dyDescent="0.25">
      <c r="A199" s="3">
        <v>195</v>
      </c>
      <c r="B199" s="3" t="s">
        <v>4740</v>
      </c>
      <c r="C199" s="84">
        <v>1.5228860595879397</v>
      </c>
    </row>
    <row r="200" spans="1:3" x14ac:dyDescent="0.25">
      <c r="A200" s="3">
        <v>196</v>
      </c>
      <c r="B200" s="3" t="s">
        <v>4741</v>
      </c>
      <c r="C200" s="84">
        <v>0.9951585374120604</v>
      </c>
    </row>
    <row r="201" spans="1:3" x14ac:dyDescent="0.25">
      <c r="A201" s="3">
        <v>197</v>
      </c>
      <c r="B201" s="3" t="s">
        <v>4742</v>
      </c>
      <c r="C201" s="84">
        <v>0.89888409270854275</v>
      </c>
    </row>
    <row r="202" spans="1:3" x14ac:dyDescent="0.25">
      <c r="A202" s="3">
        <v>198</v>
      </c>
      <c r="B202" s="3" t="s">
        <v>4743</v>
      </c>
      <c r="C202" s="84">
        <v>0.78202436292964816</v>
      </c>
    </row>
    <row r="203" spans="1:3" x14ac:dyDescent="0.25">
      <c r="A203" s="3">
        <v>199</v>
      </c>
      <c r="B203" s="3" t="s">
        <v>4744</v>
      </c>
      <c r="C203" s="84">
        <v>0.6169260062261307</v>
      </c>
    </row>
    <row r="204" spans="1:3" x14ac:dyDescent="0.25">
      <c r="A204" s="3">
        <v>200</v>
      </c>
      <c r="B204" s="3" t="s">
        <v>4745</v>
      </c>
      <c r="C204" s="84">
        <v>0.6723417997939698</v>
      </c>
    </row>
    <row r="205" spans="1:3" x14ac:dyDescent="0.25">
      <c r="A205" s="3">
        <v>201</v>
      </c>
      <c r="B205" s="3" t="s">
        <v>4746</v>
      </c>
      <c r="C205" s="84">
        <v>0.76467756207537685</v>
      </c>
    </row>
    <row r="206" spans="1:3" x14ac:dyDescent="0.25">
      <c r="A206" s="3">
        <v>202</v>
      </c>
      <c r="B206" s="3" t="s">
        <v>4747</v>
      </c>
      <c r="C206" s="84">
        <v>0.69755403666331661</v>
      </c>
    </row>
    <row r="207" spans="1:3" x14ac:dyDescent="0.25">
      <c r="A207" s="3">
        <v>203</v>
      </c>
      <c r="B207" s="3" t="s">
        <v>4748</v>
      </c>
      <c r="C207" s="84">
        <v>0.56108813919597977</v>
      </c>
    </row>
    <row r="208" spans="1:3" x14ac:dyDescent="0.25">
      <c r="A208" s="3">
        <v>204</v>
      </c>
      <c r="B208" s="3" t="s">
        <v>4749</v>
      </c>
      <c r="C208" s="84">
        <v>1.1853810168844221</v>
      </c>
    </row>
    <row r="209" spans="1:3" x14ac:dyDescent="0.25">
      <c r="A209" s="3">
        <v>205</v>
      </c>
      <c r="B209" s="3" t="s">
        <v>4750</v>
      </c>
      <c r="C209" s="84">
        <v>0.89733292672864318</v>
      </c>
    </row>
    <row r="210" spans="1:3" x14ac:dyDescent="0.25">
      <c r="A210" s="3">
        <v>206</v>
      </c>
      <c r="B210" s="3" t="s">
        <v>4751</v>
      </c>
      <c r="C210" s="84">
        <v>0.8997969959497486</v>
      </c>
    </row>
    <row r="211" spans="1:3" x14ac:dyDescent="0.25">
      <c r="A211" s="3">
        <v>207</v>
      </c>
      <c r="B211" s="3" t="s">
        <v>4752</v>
      </c>
      <c r="C211" s="84">
        <v>0.3635487505628141</v>
      </c>
    </row>
    <row r="212" spans="1:3" x14ac:dyDescent="0.25">
      <c r="A212" s="3">
        <v>208</v>
      </c>
      <c r="B212" s="3" t="s">
        <v>4753</v>
      </c>
      <c r="C212" s="84">
        <v>1.0139866375376883</v>
      </c>
    </row>
    <row r="213" spans="1:3" x14ac:dyDescent="0.25">
      <c r="A213" s="3">
        <v>209</v>
      </c>
      <c r="B213" s="3" t="s">
        <v>4754</v>
      </c>
      <c r="C213" s="84">
        <v>0.53089351777386928</v>
      </c>
    </row>
    <row r="214" spans="1:3" x14ac:dyDescent="0.25">
      <c r="A214" s="3">
        <v>210</v>
      </c>
      <c r="B214" s="3" t="s">
        <v>4755</v>
      </c>
      <c r="C214" s="84">
        <v>0.61260055860301499</v>
      </c>
    </row>
    <row r="215" spans="1:3" x14ac:dyDescent="0.25">
      <c r="A215" s="3">
        <v>211</v>
      </c>
      <c r="B215" s="3" t="s">
        <v>4756</v>
      </c>
      <c r="C215" s="84">
        <v>0.50074380035175881</v>
      </c>
    </row>
    <row r="216" spans="1:3" x14ac:dyDescent="0.25">
      <c r="A216" s="3">
        <v>212</v>
      </c>
      <c r="B216" s="3" t="s">
        <v>4757</v>
      </c>
      <c r="C216" s="84">
        <v>0.52760011757286429</v>
      </c>
    </row>
    <row r="217" spans="1:3" x14ac:dyDescent="0.25">
      <c r="A217" s="3">
        <v>213</v>
      </c>
      <c r="B217" s="3" t="s">
        <v>6344</v>
      </c>
      <c r="C217" s="84">
        <v>0.65043327471356782</v>
      </c>
    </row>
    <row r="218" spans="1:3" x14ac:dyDescent="0.25">
      <c r="A218" s="3">
        <v>214</v>
      </c>
      <c r="B218" s="3" t="s">
        <v>6345</v>
      </c>
      <c r="C218" s="84">
        <v>0.80770892969346741</v>
      </c>
    </row>
    <row r="219" spans="1:3" x14ac:dyDescent="0.25">
      <c r="A219" s="3">
        <v>215</v>
      </c>
      <c r="B219" s="3" t="s">
        <v>6346</v>
      </c>
      <c r="C219" s="84">
        <v>1.0828189013869345</v>
      </c>
    </row>
    <row r="220" spans="1:3" x14ac:dyDescent="0.25">
      <c r="A220" s="3">
        <v>216</v>
      </c>
      <c r="B220" s="3" t="s">
        <v>6347</v>
      </c>
      <c r="C220" s="84">
        <v>0.94351115491959803</v>
      </c>
    </row>
    <row r="221" spans="1:3" x14ac:dyDescent="0.25">
      <c r="A221" s="3">
        <v>217</v>
      </c>
      <c r="B221" s="3" t="s">
        <v>6348</v>
      </c>
      <c r="C221" s="84">
        <v>0.83099965684422106</v>
      </c>
    </row>
    <row r="222" spans="1:3" x14ac:dyDescent="0.25">
      <c r="A222" s="3">
        <v>218</v>
      </c>
      <c r="B222" s="3" t="s">
        <v>6349</v>
      </c>
      <c r="C222" s="84">
        <v>0.89580376731658284</v>
      </c>
    </row>
    <row r="223" spans="1:3" x14ac:dyDescent="0.25">
      <c r="A223" s="3">
        <v>219</v>
      </c>
      <c r="B223" s="3" t="s">
        <v>6350</v>
      </c>
      <c r="C223" s="84">
        <v>0.88784578220603017</v>
      </c>
    </row>
    <row r="224" spans="1:3" x14ac:dyDescent="0.25">
      <c r="A224" s="3">
        <v>220</v>
      </c>
      <c r="B224" s="3" t="s">
        <v>6351</v>
      </c>
      <c r="C224" s="84">
        <v>0.51062356700954781</v>
      </c>
    </row>
    <row r="225" spans="1:3" x14ac:dyDescent="0.25">
      <c r="A225" s="3">
        <v>221</v>
      </c>
      <c r="B225" s="3" t="s">
        <v>4768</v>
      </c>
      <c r="C225" s="84">
        <v>0.32188830004924618</v>
      </c>
    </row>
    <row r="226" spans="1:3" x14ac:dyDescent="0.25">
      <c r="A226" s="3">
        <v>222</v>
      </c>
      <c r="B226" s="3" t="s">
        <v>4769</v>
      </c>
      <c r="C226" s="84">
        <v>0.59689807719597987</v>
      </c>
    </row>
    <row r="227" spans="1:3" x14ac:dyDescent="0.25">
      <c r="A227" s="3">
        <v>223</v>
      </c>
      <c r="B227" s="3" t="s">
        <v>4770</v>
      </c>
      <c r="C227" s="84">
        <v>0.43982691020753767</v>
      </c>
    </row>
    <row r="228" spans="1:3" x14ac:dyDescent="0.25">
      <c r="A228" s="3">
        <v>224</v>
      </c>
      <c r="B228" s="3" t="s">
        <v>4771</v>
      </c>
      <c r="C228" s="84">
        <v>0.4841417321929648</v>
      </c>
    </row>
    <row r="229" spans="1:3" x14ac:dyDescent="0.25">
      <c r="A229" s="3">
        <v>225</v>
      </c>
      <c r="B229" s="3" t="s">
        <v>4772</v>
      </c>
      <c r="C229" s="84">
        <v>0.72989084598492449</v>
      </c>
    </row>
    <row r="230" spans="1:3" x14ac:dyDescent="0.25">
      <c r="A230" s="3">
        <v>226</v>
      </c>
      <c r="B230" s="3" t="s">
        <v>4773</v>
      </c>
      <c r="C230" s="84">
        <v>0.71914602085427126</v>
      </c>
    </row>
    <row r="231" spans="1:3" x14ac:dyDescent="0.25">
      <c r="A231" s="3">
        <v>227</v>
      </c>
      <c r="B231" s="3" t="s">
        <v>4189</v>
      </c>
      <c r="C231" s="84">
        <v>0.72051972973869338</v>
      </c>
    </row>
    <row r="232" spans="1:3" x14ac:dyDescent="0.25">
      <c r="A232" s="3">
        <v>228</v>
      </c>
      <c r="B232" s="3" t="s">
        <v>4190</v>
      </c>
      <c r="C232" s="84">
        <v>1.8072937358643215</v>
      </c>
    </row>
    <row r="233" spans="1:3" x14ac:dyDescent="0.25">
      <c r="A233" s="3">
        <v>229</v>
      </c>
      <c r="B233" s="3" t="s">
        <v>4191</v>
      </c>
      <c r="C233" s="84">
        <v>0.5766539641155779</v>
      </c>
    </row>
    <row r="234" spans="1:3" x14ac:dyDescent="0.25">
      <c r="A234" s="3">
        <v>230</v>
      </c>
      <c r="B234" s="3" t="s">
        <v>4192</v>
      </c>
      <c r="C234" s="84">
        <v>0.43498512169346731</v>
      </c>
    </row>
    <row r="235" spans="1:3" x14ac:dyDescent="0.25">
      <c r="A235" s="3">
        <v>231</v>
      </c>
      <c r="B235" s="3" t="s">
        <v>4193</v>
      </c>
      <c r="C235" s="84">
        <v>0.61314338257788936</v>
      </c>
    </row>
    <row r="236" spans="1:3" x14ac:dyDescent="0.25">
      <c r="A236" s="3">
        <v>233</v>
      </c>
      <c r="B236" s="3" t="s">
        <v>4194</v>
      </c>
      <c r="C236" s="84">
        <v>0.53777295369346734</v>
      </c>
    </row>
    <row r="237" spans="1:3" x14ac:dyDescent="0.25">
      <c r="A237" s="3">
        <v>234</v>
      </c>
      <c r="B237" s="3" t="s">
        <v>4195</v>
      </c>
      <c r="C237" s="84">
        <v>0.64317922395477378</v>
      </c>
    </row>
    <row r="238" spans="1:3" x14ac:dyDescent="0.25">
      <c r="A238" s="3">
        <v>235</v>
      </c>
      <c r="B238" s="3" t="s">
        <v>4196</v>
      </c>
      <c r="C238" s="84">
        <v>0.70763675517587932</v>
      </c>
    </row>
    <row r="239" spans="1:3" x14ac:dyDescent="0.25">
      <c r="A239" s="3">
        <v>236</v>
      </c>
      <c r="B239" s="3" t="s">
        <v>4197</v>
      </c>
      <c r="C239" s="84">
        <v>0.91343518657788936</v>
      </c>
    </row>
    <row r="240" spans="1:3" x14ac:dyDescent="0.25">
      <c r="A240" s="3">
        <v>237</v>
      </c>
      <c r="B240" s="3" t="s">
        <v>4198</v>
      </c>
      <c r="C240" s="84">
        <v>1.4812031116633164</v>
      </c>
    </row>
    <row r="241" spans="1:3" x14ac:dyDescent="0.25">
      <c r="A241" s="3">
        <v>238</v>
      </c>
      <c r="B241" s="3" t="s">
        <v>4199</v>
      </c>
      <c r="C241" s="84">
        <v>1.0041835109145727</v>
      </c>
    </row>
    <row r="242" spans="1:3" x14ac:dyDescent="0.25">
      <c r="A242" s="3">
        <v>239</v>
      </c>
      <c r="B242" s="3" t="s">
        <v>4200</v>
      </c>
      <c r="C242" s="84">
        <v>1.2039880643618091</v>
      </c>
    </row>
    <row r="243" spans="1:3" x14ac:dyDescent="0.25">
      <c r="A243" s="3">
        <v>240</v>
      </c>
      <c r="B243" s="3" t="s">
        <v>4201</v>
      </c>
      <c r="C243" s="84">
        <v>0.88642832581909548</v>
      </c>
    </row>
    <row r="244" spans="1:3" x14ac:dyDescent="0.25">
      <c r="A244" s="3">
        <v>241</v>
      </c>
      <c r="B244" s="3" t="s">
        <v>4202</v>
      </c>
      <c r="C244" s="84">
        <v>0.85699695121608033</v>
      </c>
    </row>
    <row r="245" spans="1:3" x14ac:dyDescent="0.25">
      <c r="A245" s="3">
        <v>242</v>
      </c>
      <c r="B245" s="3" t="s">
        <v>4203</v>
      </c>
      <c r="C245" s="84">
        <v>0.62288724207537682</v>
      </c>
    </row>
    <row r="246" spans="1:3" x14ac:dyDescent="0.25">
      <c r="A246" s="3">
        <v>243</v>
      </c>
      <c r="B246" s="3" t="s">
        <v>4204</v>
      </c>
      <c r="C246" s="84">
        <v>0.91839668859296486</v>
      </c>
    </row>
    <row r="247" spans="1:3" x14ac:dyDescent="0.25">
      <c r="A247" s="3">
        <v>244</v>
      </c>
      <c r="B247" s="3" t="s">
        <v>4205</v>
      </c>
      <c r="C247" s="84">
        <v>1.3798246947336683</v>
      </c>
    </row>
    <row r="248" spans="1:3" x14ac:dyDescent="0.25">
      <c r="A248" s="3">
        <v>245</v>
      </c>
      <c r="B248" s="3" t="s">
        <v>4206</v>
      </c>
      <c r="C248" s="84">
        <v>1.4356309098241207</v>
      </c>
    </row>
    <row r="249" spans="1:3" x14ac:dyDescent="0.25">
      <c r="A249" s="3">
        <v>246</v>
      </c>
      <c r="B249" s="3" t="s">
        <v>4207</v>
      </c>
      <c r="C249" s="84">
        <v>1.2648666763015073</v>
      </c>
    </row>
    <row r="250" spans="1:3" x14ac:dyDescent="0.25">
      <c r="A250" s="3">
        <v>247</v>
      </c>
      <c r="B250" s="3" t="s">
        <v>4208</v>
      </c>
      <c r="C250" s="84">
        <v>1.5326924725125628</v>
      </c>
    </row>
    <row r="251" spans="1:3" x14ac:dyDescent="0.25">
      <c r="A251" s="3">
        <v>248</v>
      </c>
      <c r="B251" s="3" t="s">
        <v>4209</v>
      </c>
      <c r="C251" s="84">
        <v>1.0707422691557789</v>
      </c>
    </row>
    <row r="252" spans="1:3" x14ac:dyDescent="0.25">
      <c r="A252" s="3">
        <v>249</v>
      </c>
      <c r="B252" s="3" t="s">
        <v>4210</v>
      </c>
      <c r="C252" s="84">
        <v>0.61911332322613066</v>
      </c>
    </row>
    <row r="253" spans="1:3" x14ac:dyDescent="0.25">
      <c r="A253" s="3">
        <v>250</v>
      </c>
      <c r="B253" s="3" t="s">
        <v>4211</v>
      </c>
      <c r="C253" s="84">
        <v>0.72981791443216082</v>
      </c>
    </row>
    <row r="254" spans="1:3" x14ac:dyDescent="0.25">
      <c r="A254" s="3">
        <v>251</v>
      </c>
      <c r="B254" s="3" t="s">
        <v>4212</v>
      </c>
      <c r="C254" s="84">
        <v>0.62001979894472359</v>
      </c>
    </row>
    <row r="255" spans="1:3" x14ac:dyDescent="0.25">
      <c r="A255" s="3">
        <v>252</v>
      </c>
      <c r="B255" s="3" t="s">
        <v>4213</v>
      </c>
      <c r="C255" s="84">
        <v>0.53568012019095479</v>
      </c>
    </row>
    <row r="256" spans="1:3" x14ac:dyDescent="0.25">
      <c r="A256" s="3">
        <v>253</v>
      </c>
      <c r="B256" s="3" t="s">
        <v>5788</v>
      </c>
      <c r="C256" s="84">
        <v>1.0058752846130652</v>
      </c>
    </row>
    <row r="257" spans="1:3" x14ac:dyDescent="0.25">
      <c r="A257" s="3">
        <v>254</v>
      </c>
      <c r="B257" s="3" t="s">
        <v>3473</v>
      </c>
      <c r="C257" s="84">
        <v>0.73990548563316583</v>
      </c>
    </row>
    <row r="258" spans="1:3" x14ac:dyDescent="0.25">
      <c r="A258" s="3">
        <v>255</v>
      </c>
      <c r="B258" s="3" t="s">
        <v>3474</v>
      </c>
      <c r="C258" s="84">
        <v>0.48714937952763815</v>
      </c>
    </row>
    <row r="259" spans="1:3" x14ac:dyDescent="0.25">
      <c r="A259" s="3">
        <v>256</v>
      </c>
      <c r="B259" s="3" t="s">
        <v>3475</v>
      </c>
      <c r="C259" s="84">
        <v>0.51952841646733661</v>
      </c>
    </row>
    <row r="260" spans="1:3" x14ac:dyDescent="0.25">
      <c r="A260" s="3">
        <v>257</v>
      </c>
      <c r="B260" s="3" t="s">
        <v>3476</v>
      </c>
      <c r="C260" s="84">
        <v>2.0494015188844221</v>
      </c>
    </row>
    <row r="261" spans="1:3" x14ac:dyDescent="0.25">
      <c r="A261" s="3">
        <v>258</v>
      </c>
      <c r="B261" s="3" t="s">
        <v>4774</v>
      </c>
      <c r="C261" s="84">
        <v>0.66691660838693456</v>
      </c>
    </row>
    <row r="262" spans="1:3" x14ac:dyDescent="0.25">
      <c r="A262" s="3">
        <v>259</v>
      </c>
      <c r="B262" s="3" t="s">
        <v>4775</v>
      </c>
      <c r="C262" s="84">
        <v>0.62633200566331659</v>
      </c>
    </row>
    <row r="263" spans="1:3" x14ac:dyDescent="0.25">
      <c r="A263" s="3">
        <v>260</v>
      </c>
      <c r="B263" s="3" t="s">
        <v>4776</v>
      </c>
      <c r="C263" s="84">
        <v>0.66902246692462308</v>
      </c>
    </row>
    <row r="264" spans="1:3" x14ac:dyDescent="0.25">
      <c r="A264" s="3">
        <v>261</v>
      </c>
      <c r="B264" s="3" t="s">
        <v>4777</v>
      </c>
      <c r="C264" s="84">
        <v>0.65187618544221104</v>
      </c>
    </row>
    <row r="265" spans="1:3" x14ac:dyDescent="0.25">
      <c r="A265" s="3">
        <v>262</v>
      </c>
      <c r="B265" s="3" t="s">
        <v>4778</v>
      </c>
      <c r="C265" s="84">
        <v>0.57684044268844226</v>
      </c>
    </row>
    <row r="266" spans="1:3" x14ac:dyDescent="0.25">
      <c r="A266" s="3">
        <v>263</v>
      </c>
      <c r="B266" s="3" t="s">
        <v>4779</v>
      </c>
      <c r="C266" s="84">
        <v>0.7915178372814069</v>
      </c>
    </row>
    <row r="267" spans="1:3" x14ac:dyDescent="0.25">
      <c r="A267" s="3">
        <v>264</v>
      </c>
      <c r="B267" s="3" t="s">
        <v>4780</v>
      </c>
      <c r="C267" s="84">
        <v>0.76932368905025117</v>
      </c>
    </row>
    <row r="268" spans="1:3" x14ac:dyDescent="0.25">
      <c r="A268" s="3">
        <v>265</v>
      </c>
      <c r="B268" s="3" t="s">
        <v>4781</v>
      </c>
      <c r="C268" s="84">
        <v>0.50630082952763811</v>
      </c>
    </row>
    <row r="269" spans="1:3" x14ac:dyDescent="0.25">
      <c r="A269" s="3">
        <v>266</v>
      </c>
      <c r="B269" s="3" t="s">
        <v>4782</v>
      </c>
      <c r="C269" s="84">
        <v>0.83269978723115567</v>
      </c>
    </row>
    <row r="270" spans="1:3" x14ac:dyDescent="0.25">
      <c r="A270" s="3">
        <v>267</v>
      </c>
      <c r="B270" s="3" t="s">
        <v>3496</v>
      </c>
      <c r="C270" s="84">
        <v>0.83374781664824127</v>
      </c>
    </row>
    <row r="271" spans="1:3" x14ac:dyDescent="0.25">
      <c r="A271" s="3">
        <v>268</v>
      </c>
      <c r="B271" s="3" t="s">
        <v>3497</v>
      </c>
      <c r="C271" s="84">
        <v>0.65847306227638192</v>
      </c>
    </row>
    <row r="272" spans="1:3" x14ac:dyDescent="0.25">
      <c r="A272" s="3">
        <v>269</v>
      </c>
      <c r="B272" s="3" t="s">
        <v>3498</v>
      </c>
      <c r="C272" s="84">
        <v>0.3630783285090452</v>
      </c>
    </row>
    <row r="273" spans="1:3" x14ac:dyDescent="0.25">
      <c r="A273" s="3">
        <v>270</v>
      </c>
      <c r="B273" s="3" t="s">
        <v>3316</v>
      </c>
      <c r="C273" s="84">
        <v>0.42103725672311554</v>
      </c>
    </row>
    <row r="274" spans="1:3" x14ac:dyDescent="0.25">
      <c r="A274" s="3">
        <v>271</v>
      </c>
      <c r="B274" s="3" t="s">
        <v>3317</v>
      </c>
      <c r="C274" s="84">
        <v>0.4810884217688442</v>
      </c>
    </row>
    <row r="275" spans="1:3" x14ac:dyDescent="0.25">
      <c r="A275" s="3">
        <v>272</v>
      </c>
      <c r="B275" s="3" t="s">
        <v>3318</v>
      </c>
      <c r="C275" s="84">
        <v>0.52500664792964824</v>
      </c>
    </row>
    <row r="276" spans="1:3" x14ac:dyDescent="0.25">
      <c r="A276" s="3">
        <v>273</v>
      </c>
      <c r="B276" s="3" t="s">
        <v>3319</v>
      </c>
      <c r="C276" s="84">
        <v>0.44912640437688445</v>
      </c>
    </row>
    <row r="277" spans="1:3" x14ac:dyDescent="0.25">
      <c r="A277" s="3">
        <v>274</v>
      </c>
      <c r="B277" s="3" t="s">
        <v>3320</v>
      </c>
      <c r="C277" s="84">
        <v>0.71737194826633166</v>
      </c>
    </row>
    <row r="278" spans="1:3" x14ac:dyDescent="0.25">
      <c r="A278" s="3">
        <v>275</v>
      </c>
      <c r="B278" s="3" t="s">
        <v>3321</v>
      </c>
      <c r="C278" s="84">
        <v>0.64213973977889438</v>
      </c>
    </row>
    <row r="279" spans="1:3" x14ac:dyDescent="0.25">
      <c r="A279" s="3">
        <v>276</v>
      </c>
      <c r="B279" s="3" t="s">
        <v>3322</v>
      </c>
      <c r="C279" s="84">
        <v>0.66070595655778896</v>
      </c>
    </row>
    <row r="280" spans="1:3" x14ac:dyDescent="0.25">
      <c r="A280" s="3">
        <v>277</v>
      </c>
      <c r="B280" s="3" t="s">
        <v>3323</v>
      </c>
      <c r="C280" s="84">
        <v>0.52484400961809041</v>
      </c>
    </row>
    <row r="281" spans="1:3" x14ac:dyDescent="0.25">
      <c r="A281" s="3">
        <v>278</v>
      </c>
      <c r="B281" s="3" t="s">
        <v>3324</v>
      </c>
      <c r="C281" s="84">
        <v>0.73129138848241193</v>
      </c>
    </row>
    <row r="282" spans="1:3" x14ac:dyDescent="0.25">
      <c r="A282" s="3">
        <v>279</v>
      </c>
      <c r="B282" s="3" t="s">
        <v>3325</v>
      </c>
      <c r="C282" s="84">
        <v>0.61602171601507538</v>
      </c>
    </row>
    <row r="283" spans="1:3" x14ac:dyDescent="0.25">
      <c r="A283" s="3">
        <v>280</v>
      </c>
      <c r="B283" s="3" t="s">
        <v>3924</v>
      </c>
      <c r="C283" s="84">
        <v>0.44110925249949745</v>
      </c>
    </row>
    <row r="284" spans="1:3" x14ac:dyDescent="0.25">
      <c r="A284" s="3">
        <v>281</v>
      </c>
      <c r="B284" s="3" t="s">
        <v>3925</v>
      </c>
      <c r="C284" s="84">
        <v>0.55072008779899495</v>
      </c>
    </row>
    <row r="285" spans="1:3" x14ac:dyDescent="0.25">
      <c r="A285" s="3">
        <v>282</v>
      </c>
      <c r="B285" s="3" t="s">
        <v>3926</v>
      </c>
      <c r="C285" s="84">
        <v>0.43150008835226134</v>
      </c>
    </row>
    <row r="286" spans="1:3" x14ac:dyDescent="0.25">
      <c r="A286" s="3">
        <v>283</v>
      </c>
      <c r="B286" s="3" t="s">
        <v>3927</v>
      </c>
      <c r="C286" s="84">
        <v>0.54204190529648244</v>
      </c>
    </row>
    <row r="287" spans="1:3" x14ac:dyDescent="0.25">
      <c r="A287" s="3">
        <v>284</v>
      </c>
      <c r="B287" s="3" t="s">
        <v>3928</v>
      </c>
      <c r="C287" s="84">
        <v>0.52201031594974878</v>
      </c>
    </row>
    <row r="288" spans="1:3" x14ac:dyDescent="0.25">
      <c r="A288" s="3">
        <v>285</v>
      </c>
      <c r="B288" s="3" t="s">
        <v>3929</v>
      </c>
      <c r="C288" s="84">
        <v>0.48751075210050249</v>
      </c>
    </row>
    <row r="289" spans="1:3" x14ac:dyDescent="0.25">
      <c r="A289" s="3">
        <v>286</v>
      </c>
      <c r="B289" s="3" t="s">
        <v>2741</v>
      </c>
      <c r="C289" s="84">
        <v>0.40668707891959799</v>
      </c>
    </row>
    <row r="290" spans="1:3" x14ac:dyDescent="0.25">
      <c r="A290" s="3">
        <v>287</v>
      </c>
      <c r="B290" s="3" t="s">
        <v>2742</v>
      </c>
      <c r="C290" s="84">
        <v>0.70255471207035158</v>
      </c>
    </row>
    <row r="291" spans="1:3" x14ac:dyDescent="0.25">
      <c r="A291" s="3">
        <v>288</v>
      </c>
      <c r="B291" s="3" t="s">
        <v>2743</v>
      </c>
      <c r="C291" s="84">
        <v>0.42786821327839197</v>
      </c>
    </row>
    <row r="292" spans="1:3" x14ac:dyDescent="0.25">
      <c r="A292" s="3">
        <v>289</v>
      </c>
      <c r="B292" s="3" t="s">
        <v>2744</v>
      </c>
      <c r="C292" s="84">
        <v>0.43259730224070347</v>
      </c>
    </row>
    <row r="293" spans="1:3" x14ac:dyDescent="0.25">
      <c r="A293" s="3">
        <v>290</v>
      </c>
      <c r="B293" s="3" t="s">
        <v>2745</v>
      </c>
      <c r="C293" s="84">
        <v>0.57579565531658283</v>
      </c>
    </row>
    <row r="294" spans="1:3" x14ac:dyDescent="0.25">
      <c r="A294" s="3">
        <v>291</v>
      </c>
      <c r="B294" s="3" t="s">
        <v>3279</v>
      </c>
      <c r="C294" s="84">
        <v>0.44817370816532665</v>
      </c>
    </row>
    <row r="295" spans="1:3" x14ac:dyDescent="0.25">
      <c r="A295" s="3">
        <v>292</v>
      </c>
      <c r="B295" s="3" t="s">
        <v>3280</v>
      </c>
      <c r="C295" s="84">
        <v>0.46336484371356779</v>
      </c>
    </row>
    <row r="296" spans="1:3" x14ac:dyDescent="0.25">
      <c r="A296" s="3">
        <v>293</v>
      </c>
      <c r="B296" s="3" t="s">
        <v>3281</v>
      </c>
      <c r="C296" s="84">
        <v>0.37657787014321603</v>
      </c>
    </row>
    <row r="297" spans="1:3" x14ac:dyDescent="0.25">
      <c r="A297" s="3">
        <v>294</v>
      </c>
      <c r="B297" s="3" t="s">
        <v>3282</v>
      </c>
      <c r="C297" s="84">
        <v>0.42712598937939694</v>
      </c>
    </row>
    <row r="298" spans="1:3" x14ac:dyDescent="0.25">
      <c r="A298" s="3">
        <v>295</v>
      </c>
      <c r="B298" s="3" t="s">
        <v>3283</v>
      </c>
      <c r="C298" s="84">
        <v>0.35077563768341713</v>
      </c>
    </row>
    <row r="299" spans="1:3" x14ac:dyDescent="0.25">
      <c r="A299" s="3">
        <v>296</v>
      </c>
      <c r="B299" s="3" t="s">
        <v>3250</v>
      </c>
      <c r="C299" s="84">
        <v>0.45052061339698496</v>
      </c>
    </row>
    <row r="300" spans="1:3" x14ac:dyDescent="0.25">
      <c r="A300" s="3">
        <v>297</v>
      </c>
      <c r="B300" s="3" t="s">
        <v>3251</v>
      </c>
      <c r="C300" s="84">
        <v>0.3320927525517588</v>
      </c>
    </row>
    <row r="301" spans="1:3" x14ac:dyDescent="0.25">
      <c r="A301" s="3">
        <v>298</v>
      </c>
      <c r="B301" s="3" t="s">
        <v>3252</v>
      </c>
      <c r="C301" s="84">
        <v>0.35983426626683418</v>
      </c>
    </row>
    <row r="302" spans="1:3" x14ac:dyDescent="0.25">
      <c r="A302" s="3">
        <v>299</v>
      </c>
      <c r="B302" s="3" t="s">
        <v>4502</v>
      </c>
      <c r="C302" s="84">
        <v>0.39909470095025129</v>
      </c>
    </row>
    <row r="303" spans="1:3" x14ac:dyDescent="0.25">
      <c r="A303" s="3">
        <v>300</v>
      </c>
      <c r="B303" s="3" t="s">
        <v>4503</v>
      </c>
      <c r="C303" s="84">
        <v>0.44910975675125625</v>
      </c>
    </row>
    <row r="304" spans="1:3" x14ac:dyDescent="0.25">
      <c r="A304" s="3">
        <v>301</v>
      </c>
      <c r="B304" s="3" t="s">
        <v>3892</v>
      </c>
      <c r="C304" s="84">
        <v>0.4684953926381909</v>
      </c>
    </row>
    <row r="305" spans="1:3" x14ac:dyDescent="0.25">
      <c r="A305" s="3">
        <v>302</v>
      </c>
      <c r="B305" s="3" t="s">
        <v>3893</v>
      </c>
      <c r="C305" s="84">
        <v>0.35630041625628139</v>
      </c>
    </row>
    <row r="306" spans="1:3" x14ac:dyDescent="0.25">
      <c r="A306" s="3">
        <v>303</v>
      </c>
      <c r="B306" s="3" t="s">
        <v>3894</v>
      </c>
      <c r="C306" s="84">
        <v>0.39676047162311556</v>
      </c>
    </row>
    <row r="307" spans="1:3" x14ac:dyDescent="0.25">
      <c r="A307" s="3">
        <v>304</v>
      </c>
      <c r="B307" s="3" t="s">
        <v>3895</v>
      </c>
      <c r="C307" s="84">
        <v>0.43146303051005025</v>
      </c>
    </row>
    <row r="308" spans="1:3" x14ac:dyDescent="0.25">
      <c r="A308" s="3">
        <v>305</v>
      </c>
      <c r="B308" s="3" t="s">
        <v>3896</v>
      </c>
      <c r="C308" s="84">
        <v>0.40982407634070356</v>
      </c>
    </row>
    <row r="309" spans="1:3" x14ac:dyDescent="0.25">
      <c r="A309" s="3">
        <v>306</v>
      </c>
      <c r="B309" s="3" t="s">
        <v>3897</v>
      </c>
      <c r="C309" s="84">
        <v>0.45885572356432164</v>
      </c>
    </row>
    <row r="310" spans="1:3" x14ac:dyDescent="0.25">
      <c r="A310" s="3">
        <v>307</v>
      </c>
      <c r="B310" s="3" t="s">
        <v>3898</v>
      </c>
      <c r="C310" s="84">
        <v>0.42809255759597992</v>
      </c>
    </row>
    <row r="311" spans="1:3" x14ac:dyDescent="0.25">
      <c r="A311" s="3">
        <v>308</v>
      </c>
      <c r="B311" s="3" t="s">
        <v>318</v>
      </c>
      <c r="C311" s="84">
        <v>0.42081612809849245</v>
      </c>
    </row>
    <row r="312" spans="1:3" x14ac:dyDescent="0.25">
      <c r="A312" s="3">
        <v>309</v>
      </c>
      <c r="B312" s="3" t="s">
        <v>319</v>
      </c>
      <c r="C312" s="84">
        <v>0.38812606611256284</v>
      </c>
    </row>
    <row r="313" spans="1:3" x14ac:dyDescent="0.25">
      <c r="A313" s="3">
        <v>310</v>
      </c>
      <c r="B313" s="3" t="s">
        <v>320</v>
      </c>
      <c r="C313" s="84">
        <v>0.38464506170552759</v>
      </c>
    </row>
    <row r="314" spans="1:3" x14ac:dyDescent="0.25">
      <c r="A314" s="3">
        <v>311</v>
      </c>
      <c r="B314" s="3" t="s">
        <v>321</v>
      </c>
      <c r="C314" s="84">
        <v>0.33741567219748742</v>
      </c>
    </row>
    <row r="315" spans="1:3" x14ac:dyDescent="0.25">
      <c r="A315" s="3">
        <v>312</v>
      </c>
      <c r="B315" s="3" t="s">
        <v>322</v>
      </c>
      <c r="C315" s="84">
        <v>0.5748391817638191</v>
      </c>
    </row>
    <row r="316" spans="1:3" x14ac:dyDescent="0.25">
      <c r="A316" s="3">
        <v>313</v>
      </c>
      <c r="B316" s="3" t="s">
        <v>323</v>
      </c>
      <c r="C316" s="84">
        <v>0.437189702619598</v>
      </c>
    </row>
    <row r="317" spans="1:3" x14ac:dyDescent="0.25">
      <c r="A317" s="3">
        <v>314</v>
      </c>
      <c r="B317" s="3" t="s">
        <v>324</v>
      </c>
      <c r="C317" s="84">
        <v>0.38443359114070347</v>
      </c>
    </row>
    <row r="318" spans="1:3" x14ac:dyDescent="0.25">
      <c r="A318" s="3">
        <v>315</v>
      </c>
      <c r="B318" s="3" t="s">
        <v>325</v>
      </c>
      <c r="C318" s="84">
        <v>0.35744201197989944</v>
      </c>
    </row>
    <row r="319" spans="1:3" x14ac:dyDescent="0.25">
      <c r="A319" s="3">
        <v>316</v>
      </c>
      <c r="B319" s="3" t="s">
        <v>326</v>
      </c>
      <c r="C319" s="84">
        <v>0.19949103841909549</v>
      </c>
    </row>
    <row r="320" spans="1:3" x14ac:dyDescent="0.25">
      <c r="A320" s="3">
        <v>317</v>
      </c>
      <c r="B320" s="3" t="s">
        <v>327</v>
      </c>
      <c r="C320" s="84">
        <v>0.2734549904472362</v>
      </c>
    </row>
    <row r="321" spans="1:3" x14ac:dyDescent="0.25">
      <c r="A321" s="3">
        <v>318</v>
      </c>
      <c r="B321" s="3" t="s">
        <v>3341</v>
      </c>
      <c r="C321" s="84">
        <v>0.28941686627989949</v>
      </c>
    </row>
    <row r="322" spans="1:3" x14ac:dyDescent="0.25">
      <c r="A322" s="3">
        <v>319</v>
      </c>
      <c r="B322" s="3" t="s">
        <v>3342</v>
      </c>
      <c r="C322" s="84">
        <v>0.21906955411306533</v>
      </c>
    </row>
    <row r="323" spans="1:3" x14ac:dyDescent="0.25">
      <c r="A323" s="3">
        <v>320</v>
      </c>
      <c r="B323" s="3" t="s">
        <v>3343</v>
      </c>
      <c r="C323" s="84">
        <v>0.52502849544723607</v>
      </c>
    </row>
    <row r="324" spans="1:3" x14ac:dyDescent="0.25">
      <c r="A324" s="3">
        <v>321</v>
      </c>
      <c r="B324" s="3" t="s">
        <v>3344</v>
      </c>
      <c r="C324" s="84">
        <v>0.49078913585929645</v>
      </c>
    </row>
    <row r="325" spans="1:3" x14ac:dyDescent="0.25">
      <c r="A325" s="3">
        <v>322</v>
      </c>
      <c r="B325" s="3" t="s">
        <v>3345</v>
      </c>
      <c r="C325" s="84">
        <v>0.58933281653768843</v>
      </c>
    </row>
    <row r="326" spans="1:3" x14ac:dyDescent="0.25">
      <c r="A326" s="3">
        <v>323</v>
      </c>
      <c r="B326" s="3" t="s">
        <v>4571</v>
      </c>
      <c r="C326" s="84">
        <v>0.53253021831658276</v>
      </c>
    </row>
    <row r="327" spans="1:3" x14ac:dyDescent="0.25">
      <c r="A327" s="3">
        <v>324</v>
      </c>
      <c r="B327" s="3" t="s">
        <v>4572</v>
      </c>
      <c r="C327" s="84">
        <v>0.45482219036281407</v>
      </c>
    </row>
    <row r="328" spans="1:3" x14ac:dyDescent="0.25">
      <c r="A328" s="3">
        <v>325</v>
      </c>
      <c r="B328" s="3" t="s">
        <v>4573</v>
      </c>
      <c r="C328" s="84">
        <v>0.60974957683417075</v>
      </c>
    </row>
    <row r="329" spans="1:3" x14ac:dyDescent="0.25">
      <c r="A329" s="3">
        <v>326</v>
      </c>
      <c r="B329" s="3" t="s">
        <v>4574</v>
      </c>
      <c r="C329" s="84">
        <v>0.40906482128894472</v>
      </c>
    </row>
    <row r="330" spans="1:3" x14ac:dyDescent="0.25">
      <c r="A330" s="3">
        <v>327</v>
      </c>
      <c r="B330" s="3" t="s">
        <v>4575</v>
      </c>
      <c r="C330" s="84">
        <v>0.5928409781105527</v>
      </c>
    </row>
    <row r="331" spans="1:3" x14ac:dyDescent="0.25">
      <c r="A331" s="3">
        <v>328</v>
      </c>
      <c r="B331" s="3" t="s">
        <v>4576</v>
      </c>
      <c r="C331" s="84">
        <v>0.3591770711984924</v>
      </c>
    </row>
    <row r="332" spans="1:3" x14ac:dyDescent="0.25">
      <c r="A332" s="3">
        <v>329</v>
      </c>
      <c r="B332" s="3" t="s">
        <v>4577</v>
      </c>
      <c r="C332" s="84">
        <v>0.63721023824723622</v>
      </c>
    </row>
    <row r="333" spans="1:3" x14ac:dyDescent="0.25">
      <c r="A333" s="3">
        <v>330</v>
      </c>
      <c r="B333" s="3" t="s">
        <v>4578</v>
      </c>
      <c r="C333" s="84">
        <v>0.52057173120603006</v>
      </c>
    </row>
    <row r="334" spans="1:3" x14ac:dyDescent="0.25">
      <c r="A334" s="3">
        <v>331</v>
      </c>
      <c r="B334" s="3" t="s">
        <v>4579</v>
      </c>
      <c r="C334" s="84">
        <v>1.187006030959799</v>
      </c>
    </row>
    <row r="335" spans="1:3" x14ac:dyDescent="0.25">
      <c r="A335" s="3">
        <v>332</v>
      </c>
      <c r="B335" s="3" t="s">
        <v>4580</v>
      </c>
      <c r="C335" s="84">
        <v>1.1998490814271356</v>
      </c>
    </row>
    <row r="336" spans="1:3" x14ac:dyDescent="0.25">
      <c r="A336" s="3">
        <v>333</v>
      </c>
      <c r="B336" s="3" t="s">
        <v>2105</v>
      </c>
      <c r="C336" s="84">
        <v>1.0986505331909546</v>
      </c>
    </row>
    <row r="337" spans="1:3" x14ac:dyDescent="0.25">
      <c r="A337" s="3">
        <v>334</v>
      </c>
      <c r="B337" s="3" t="s">
        <v>2106</v>
      </c>
      <c r="C337" s="84">
        <v>0.93925647837185933</v>
      </c>
    </row>
    <row r="338" spans="1:3" x14ac:dyDescent="0.25">
      <c r="A338" s="3">
        <v>335</v>
      </c>
      <c r="B338" s="3" t="s">
        <v>2107</v>
      </c>
      <c r="C338" s="84">
        <v>0.87637673831155782</v>
      </c>
    </row>
    <row r="339" spans="1:3" x14ac:dyDescent="0.25">
      <c r="A339" s="3">
        <v>336</v>
      </c>
      <c r="B339" s="3" t="s">
        <v>2108</v>
      </c>
      <c r="C339" s="84">
        <v>0.69470913130653256</v>
      </c>
    </row>
    <row r="340" spans="1:3" x14ac:dyDescent="0.25">
      <c r="A340" s="3">
        <v>337</v>
      </c>
      <c r="B340" s="3" t="s">
        <v>867</v>
      </c>
      <c r="C340" s="84">
        <v>1.2941281274522614</v>
      </c>
    </row>
    <row r="341" spans="1:3" x14ac:dyDescent="0.25">
      <c r="A341" s="3">
        <v>338</v>
      </c>
      <c r="B341" s="3" t="s">
        <v>868</v>
      </c>
      <c r="C341" s="84">
        <v>0.52857336664824117</v>
      </c>
    </row>
    <row r="342" spans="1:3" x14ac:dyDescent="0.25">
      <c r="A342" s="3">
        <v>339</v>
      </c>
      <c r="B342" s="3" t="s">
        <v>869</v>
      </c>
      <c r="C342" s="84">
        <v>0.46915005818743727</v>
      </c>
    </row>
    <row r="343" spans="1:3" x14ac:dyDescent="0.25">
      <c r="A343" s="3">
        <v>340</v>
      </c>
      <c r="B343" s="3" t="s">
        <v>870</v>
      </c>
      <c r="C343" s="84">
        <v>0.9753891361758793</v>
      </c>
    </row>
    <row r="344" spans="1:3" x14ac:dyDescent="0.25">
      <c r="A344" s="3">
        <v>341</v>
      </c>
      <c r="B344" s="3" t="s">
        <v>871</v>
      </c>
      <c r="C344" s="84">
        <v>0.24244564193869347</v>
      </c>
    </row>
    <row r="345" spans="1:3" x14ac:dyDescent="0.25">
      <c r="A345" s="3">
        <v>342</v>
      </c>
      <c r="B345" s="3" t="s">
        <v>872</v>
      </c>
      <c r="C345" s="84">
        <v>0.55258252315979894</v>
      </c>
    </row>
    <row r="346" spans="1:3" x14ac:dyDescent="0.25">
      <c r="A346" s="3">
        <v>343</v>
      </c>
      <c r="B346" s="3" t="s">
        <v>873</v>
      </c>
      <c r="C346" s="84">
        <v>0.61060975095175885</v>
      </c>
    </row>
    <row r="347" spans="1:3" x14ac:dyDescent="0.25">
      <c r="A347" s="3">
        <v>344</v>
      </c>
      <c r="B347" s="3" t="s">
        <v>874</v>
      </c>
      <c r="C347" s="84">
        <v>0.54968502418592968</v>
      </c>
    </row>
    <row r="348" spans="1:3" x14ac:dyDescent="0.25">
      <c r="A348" s="3">
        <v>345</v>
      </c>
      <c r="B348" s="3" t="s">
        <v>875</v>
      </c>
      <c r="C348" s="84">
        <v>0.35255109523015071</v>
      </c>
    </row>
    <row r="349" spans="1:3" x14ac:dyDescent="0.25">
      <c r="A349" s="3">
        <v>346</v>
      </c>
      <c r="B349" s="3" t="s">
        <v>876</v>
      </c>
      <c r="C349" s="84">
        <v>0.46033553274271355</v>
      </c>
    </row>
    <row r="350" spans="1:3" x14ac:dyDescent="0.25">
      <c r="A350" s="3">
        <v>347</v>
      </c>
      <c r="B350" s="3" t="s">
        <v>877</v>
      </c>
      <c r="C350" s="84">
        <v>0.63150733319597985</v>
      </c>
    </row>
    <row r="351" spans="1:3" x14ac:dyDescent="0.25">
      <c r="A351" s="3">
        <v>348</v>
      </c>
      <c r="B351" s="3" t="s">
        <v>878</v>
      </c>
      <c r="C351" s="84">
        <v>0.52260341431155777</v>
      </c>
    </row>
    <row r="352" spans="1:3" x14ac:dyDescent="0.25">
      <c r="A352" s="3">
        <v>349</v>
      </c>
      <c r="B352" s="3" t="s">
        <v>879</v>
      </c>
      <c r="C352" s="84">
        <v>0.42695719127939696</v>
      </c>
    </row>
    <row r="353" spans="1:3" x14ac:dyDescent="0.25">
      <c r="A353" s="3">
        <v>350</v>
      </c>
      <c r="B353" s="3" t="s">
        <v>880</v>
      </c>
      <c r="C353" s="84">
        <v>0.68761425464824111</v>
      </c>
    </row>
    <row r="354" spans="1:3" x14ac:dyDescent="0.25">
      <c r="A354" s="3">
        <v>351</v>
      </c>
      <c r="B354" s="3" t="s">
        <v>881</v>
      </c>
      <c r="C354" s="84">
        <v>0.36396674815025132</v>
      </c>
    </row>
    <row r="355" spans="1:3" x14ac:dyDescent="0.25">
      <c r="A355" s="3">
        <v>352</v>
      </c>
      <c r="B355" s="3" t="s">
        <v>882</v>
      </c>
      <c r="C355" s="84">
        <v>0.65405595205025124</v>
      </c>
    </row>
    <row r="356" spans="1:3" x14ac:dyDescent="0.25">
      <c r="A356" s="3">
        <v>353</v>
      </c>
      <c r="B356" s="3" t="s">
        <v>2820</v>
      </c>
      <c r="C356" s="84">
        <v>0.66447335348743719</v>
      </c>
    </row>
    <row r="357" spans="1:3" x14ac:dyDescent="0.25">
      <c r="A357" s="3">
        <v>354</v>
      </c>
      <c r="B357" s="3" t="s">
        <v>5873</v>
      </c>
      <c r="C357" s="84">
        <v>1.0854130665778894</v>
      </c>
    </row>
    <row r="358" spans="1:3" x14ac:dyDescent="0.25">
      <c r="A358" s="3">
        <v>355</v>
      </c>
      <c r="B358" s="3" t="s">
        <v>5874</v>
      </c>
      <c r="C358" s="84">
        <v>0.64016840212562798</v>
      </c>
    </row>
    <row r="359" spans="1:3" x14ac:dyDescent="0.25">
      <c r="A359" s="3">
        <v>356</v>
      </c>
      <c r="B359" s="3" t="s">
        <v>5875</v>
      </c>
      <c r="C359" s="84">
        <v>0.29605605012814068</v>
      </c>
    </row>
    <row r="360" spans="1:3" x14ac:dyDescent="0.25">
      <c r="A360" s="3">
        <v>357</v>
      </c>
      <c r="B360" s="3" t="s">
        <v>5876</v>
      </c>
      <c r="C360" s="84">
        <v>0.3066368948552764</v>
      </c>
    </row>
    <row r="361" spans="1:3" x14ac:dyDescent="0.25">
      <c r="A361" s="3">
        <v>358</v>
      </c>
      <c r="B361" s="3" t="s">
        <v>5877</v>
      </c>
      <c r="C361" s="84">
        <v>0.28323635094824123</v>
      </c>
    </row>
    <row r="362" spans="1:3" x14ac:dyDescent="0.25">
      <c r="A362" s="3">
        <v>359</v>
      </c>
      <c r="B362" s="3" t="s">
        <v>5878</v>
      </c>
      <c r="C362" s="84">
        <v>0.49590372908040192</v>
      </c>
    </row>
    <row r="363" spans="1:3" x14ac:dyDescent="0.25">
      <c r="A363" s="3">
        <v>360</v>
      </c>
      <c r="B363" s="3" t="s">
        <v>5879</v>
      </c>
      <c r="C363" s="84">
        <v>0.58218573775376881</v>
      </c>
    </row>
    <row r="364" spans="1:3" x14ac:dyDescent="0.25">
      <c r="A364" s="3">
        <v>361</v>
      </c>
      <c r="B364" s="3" t="s">
        <v>5880</v>
      </c>
      <c r="C364" s="84">
        <v>0.42342201161608034</v>
      </c>
    </row>
    <row r="365" spans="1:3" x14ac:dyDescent="0.25">
      <c r="A365" s="3">
        <v>362</v>
      </c>
      <c r="B365" s="3" t="s">
        <v>5881</v>
      </c>
      <c r="C365" s="84">
        <v>0.41476708468994983</v>
      </c>
    </row>
    <row r="366" spans="1:3" x14ac:dyDescent="0.25">
      <c r="A366" s="3">
        <v>363</v>
      </c>
      <c r="B366" s="3" t="s">
        <v>5882</v>
      </c>
      <c r="C366" s="84">
        <v>0.43629445586934668</v>
      </c>
    </row>
    <row r="367" spans="1:3" x14ac:dyDescent="0.25">
      <c r="A367" s="3">
        <v>364</v>
      </c>
      <c r="B367" s="3" t="s">
        <v>5883</v>
      </c>
      <c r="C367" s="84">
        <v>0.41777253976381912</v>
      </c>
    </row>
    <row r="368" spans="1:3" x14ac:dyDescent="0.25">
      <c r="A368" s="3">
        <v>365</v>
      </c>
      <c r="B368" s="3" t="s">
        <v>5884</v>
      </c>
      <c r="C368" s="84">
        <v>0.33018870768793973</v>
      </c>
    </row>
    <row r="369" spans="1:3" x14ac:dyDescent="0.25">
      <c r="A369" s="3">
        <v>366</v>
      </c>
      <c r="B369" s="3" t="s">
        <v>5885</v>
      </c>
      <c r="C369" s="84">
        <v>0.23445319295427136</v>
      </c>
    </row>
    <row r="370" spans="1:3" x14ac:dyDescent="0.25">
      <c r="A370" s="3">
        <v>367</v>
      </c>
      <c r="B370" s="3" t="s">
        <v>6109</v>
      </c>
      <c r="C370" s="84">
        <v>0.32397341351155778</v>
      </c>
    </row>
    <row r="371" spans="1:3" x14ac:dyDescent="0.25">
      <c r="A371" s="3">
        <v>368</v>
      </c>
      <c r="B371" s="3" t="s">
        <v>6110</v>
      </c>
      <c r="C371" s="84">
        <v>0.30770978008341709</v>
      </c>
    </row>
    <row r="372" spans="1:3" x14ac:dyDescent="0.25">
      <c r="A372" s="3">
        <v>369</v>
      </c>
      <c r="B372" s="3" t="s">
        <v>6111</v>
      </c>
      <c r="C372" s="84">
        <v>0.35193968273618087</v>
      </c>
    </row>
    <row r="373" spans="1:3" x14ac:dyDescent="0.25">
      <c r="A373" s="3">
        <v>370</v>
      </c>
      <c r="B373" s="3" t="s">
        <v>6112</v>
      </c>
      <c r="C373" s="84">
        <v>0.31764596962562808</v>
      </c>
    </row>
    <row r="374" spans="1:3" x14ac:dyDescent="0.25">
      <c r="A374" s="3">
        <v>371</v>
      </c>
      <c r="B374" s="3" t="s">
        <v>6113</v>
      </c>
      <c r="C374" s="84">
        <v>0.3567519490100502</v>
      </c>
    </row>
    <row r="375" spans="1:3" x14ac:dyDescent="0.25">
      <c r="A375" s="3">
        <v>372</v>
      </c>
      <c r="B375" s="3" t="s">
        <v>6114</v>
      </c>
      <c r="C375" s="84">
        <v>0.41127292913819102</v>
      </c>
    </row>
    <row r="376" spans="1:3" x14ac:dyDescent="0.25">
      <c r="A376" s="3">
        <v>373</v>
      </c>
      <c r="B376" s="3" t="s">
        <v>6115</v>
      </c>
      <c r="C376" s="84">
        <v>0.36909815996080397</v>
      </c>
    </row>
    <row r="377" spans="1:3" x14ac:dyDescent="0.25">
      <c r="A377" s="3">
        <v>374</v>
      </c>
      <c r="B377" s="3" t="s">
        <v>6116</v>
      </c>
      <c r="C377" s="84">
        <v>0.30745988033165828</v>
      </c>
    </row>
    <row r="378" spans="1:3" x14ac:dyDescent="0.25">
      <c r="A378" s="3">
        <v>375</v>
      </c>
      <c r="B378" s="3" t="s">
        <v>6117</v>
      </c>
      <c r="C378" s="84">
        <v>0.3449664118949749</v>
      </c>
    </row>
    <row r="379" spans="1:3" x14ac:dyDescent="0.25">
      <c r="A379" s="3">
        <v>376</v>
      </c>
      <c r="B379" s="3" t="s">
        <v>6118</v>
      </c>
      <c r="C379" s="84">
        <v>0.34066163669849242</v>
      </c>
    </row>
    <row r="380" spans="1:3" x14ac:dyDescent="0.25">
      <c r="A380" s="3">
        <v>377</v>
      </c>
      <c r="B380" s="3" t="s">
        <v>6119</v>
      </c>
      <c r="C380" s="84">
        <v>0.27379436349296488</v>
      </c>
    </row>
    <row r="381" spans="1:3" x14ac:dyDescent="0.25">
      <c r="A381" s="3">
        <v>378</v>
      </c>
      <c r="B381" s="3" t="s">
        <v>6120</v>
      </c>
      <c r="C381" s="84">
        <v>0.29334211839748747</v>
      </c>
    </row>
    <row r="382" spans="1:3" x14ac:dyDescent="0.25">
      <c r="A382" s="3">
        <v>379</v>
      </c>
      <c r="B382" s="3" t="s">
        <v>6466</v>
      </c>
      <c r="C382" s="84">
        <v>0.32920306229246232</v>
      </c>
    </row>
    <row r="383" spans="1:3" x14ac:dyDescent="0.25">
      <c r="A383" s="3">
        <v>380</v>
      </c>
      <c r="B383" s="3" t="s">
        <v>6467</v>
      </c>
      <c r="C383" s="84">
        <v>0.54431801472864327</v>
      </c>
    </row>
    <row r="384" spans="1:3" x14ac:dyDescent="0.25">
      <c r="A384" s="3">
        <v>381</v>
      </c>
      <c r="B384" s="3" t="s">
        <v>6468</v>
      </c>
      <c r="C384" s="84">
        <v>0.28489688710603017</v>
      </c>
    </row>
    <row r="385" spans="1:3" x14ac:dyDescent="0.25">
      <c r="A385" s="3">
        <v>382</v>
      </c>
      <c r="B385" s="3" t="s">
        <v>6469</v>
      </c>
      <c r="C385" s="84">
        <v>0.47615050238542705</v>
      </c>
    </row>
    <row r="386" spans="1:3" x14ac:dyDescent="0.25">
      <c r="A386" s="3">
        <v>383</v>
      </c>
      <c r="B386" s="3" t="s">
        <v>6470</v>
      </c>
      <c r="C386" s="84">
        <v>0.42688195013366836</v>
      </c>
    </row>
    <row r="387" spans="1:3" x14ac:dyDescent="0.25">
      <c r="A387" s="3">
        <v>384</v>
      </c>
      <c r="B387" s="3" t="s">
        <v>6471</v>
      </c>
      <c r="C387" s="84">
        <v>0.26143909740000004</v>
      </c>
    </row>
    <row r="388" spans="1:3" x14ac:dyDescent="0.25">
      <c r="A388" s="3">
        <v>385</v>
      </c>
      <c r="B388" s="3" t="s">
        <v>5647</v>
      </c>
      <c r="C388" s="84">
        <v>0.48841460249748742</v>
      </c>
    </row>
    <row r="389" spans="1:3" x14ac:dyDescent="0.25">
      <c r="A389" s="3">
        <v>386</v>
      </c>
      <c r="B389" s="3" t="s">
        <v>5648</v>
      </c>
      <c r="C389" s="84">
        <v>0.43517384011557791</v>
      </c>
    </row>
    <row r="390" spans="1:3" x14ac:dyDescent="0.25">
      <c r="A390" s="3">
        <v>387</v>
      </c>
      <c r="B390" s="3" t="s">
        <v>5649</v>
      </c>
      <c r="C390" s="84">
        <v>0.42532608594974869</v>
      </c>
    </row>
    <row r="391" spans="1:3" x14ac:dyDescent="0.25">
      <c r="A391" s="3">
        <v>388</v>
      </c>
      <c r="B391" s="3" t="s">
        <v>5650</v>
      </c>
      <c r="C391" s="84">
        <v>0.35577198982311553</v>
      </c>
    </row>
    <row r="392" spans="1:3" x14ac:dyDescent="0.25">
      <c r="A392" s="3">
        <v>389</v>
      </c>
      <c r="B392" s="3" t="s">
        <v>5651</v>
      </c>
      <c r="C392" s="84">
        <v>0.65277460010050248</v>
      </c>
    </row>
    <row r="393" spans="1:3" x14ac:dyDescent="0.25">
      <c r="A393" s="3">
        <v>390</v>
      </c>
      <c r="B393" s="3" t="s">
        <v>5652</v>
      </c>
      <c r="C393" s="84">
        <v>0.47765117362814069</v>
      </c>
    </row>
    <row r="394" spans="1:3" x14ac:dyDescent="0.25">
      <c r="A394" s="3">
        <v>391</v>
      </c>
      <c r="B394" s="3" t="s">
        <v>5653</v>
      </c>
      <c r="C394" s="84">
        <v>0.60267300526633161</v>
      </c>
    </row>
    <row r="395" spans="1:3" x14ac:dyDescent="0.25">
      <c r="A395" s="3">
        <v>392</v>
      </c>
      <c r="B395" s="3" t="s">
        <v>5654</v>
      </c>
      <c r="C395" s="84">
        <v>0.50722878830150742</v>
      </c>
    </row>
    <row r="396" spans="1:3" x14ac:dyDescent="0.25">
      <c r="A396" s="3">
        <v>393</v>
      </c>
      <c r="B396" s="3" t="s">
        <v>5655</v>
      </c>
      <c r="C396" s="84">
        <v>0.50160288579396994</v>
      </c>
    </row>
    <row r="397" spans="1:3" x14ac:dyDescent="0.25">
      <c r="A397" s="3">
        <v>394</v>
      </c>
      <c r="B397" s="3" t="s">
        <v>5656</v>
      </c>
      <c r="C397" s="84">
        <v>0.56017046122713565</v>
      </c>
    </row>
    <row r="398" spans="1:3" x14ac:dyDescent="0.25">
      <c r="A398" s="3">
        <v>395</v>
      </c>
      <c r="B398" s="3" t="s">
        <v>5657</v>
      </c>
      <c r="C398" s="84">
        <v>0.37619631082412053</v>
      </c>
    </row>
    <row r="399" spans="1:3" x14ac:dyDescent="0.25">
      <c r="A399" s="3">
        <v>396</v>
      </c>
      <c r="B399" s="3" t="s">
        <v>5658</v>
      </c>
      <c r="C399" s="84">
        <v>0.3171969016537689</v>
      </c>
    </row>
    <row r="400" spans="1:3" x14ac:dyDescent="0.25">
      <c r="A400" s="3">
        <v>397</v>
      </c>
      <c r="B400" s="3" t="s">
        <v>5659</v>
      </c>
      <c r="C400" s="84">
        <v>0.58477641351256271</v>
      </c>
    </row>
    <row r="401" spans="1:3" x14ac:dyDescent="0.25">
      <c r="A401" s="3">
        <v>398</v>
      </c>
      <c r="B401" s="3" t="s">
        <v>5660</v>
      </c>
      <c r="C401" s="84">
        <v>0.49984617236683415</v>
      </c>
    </row>
    <row r="402" spans="1:3" x14ac:dyDescent="0.25">
      <c r="A402" s="3">
        <v>399</v>
      </c>
      <c r="B402" s="3" t="s">
        <v>5661</v>
      </c>
      <c r="C402" s="84">
        <v>0.58265668389246228</v>
      </c>
    </row>
    <row r="403" spans="1:3" x14ac:dyDescent="0.25">
      <c r="A403" s="3">
        <v>400</v>
      </c>
      <c r="B403" s="3" t="s">
        <v>5662</v>
      </c>
      <c r="C403" s="84">
        <v>0.58944681091959794</v>
      </c>
    </row>
    <row r="404" spans="1:3" x14ac:dyDescent="0.25">
      <c r="A404" s="3">
        <v>401</v>
      </c>
      <c r="B404" s="3" t="s">
        <v>5663</v>
      </c>
      <c r="C404" s="84">
        <v>0.45737267367336687</v>
      </c>
    </row>
    <row r="405" spans="1:3" x14ac:dyDescent="0.25">
      <c r="A405" s="3">
        <v>402</v>
      </c>
      <c r="B405" s="3" t="s">
        <v>5664</v>
      </c>
      <c r="C405" s="84">
        <v>0.59257496132663312</v>
      </c>
    </row>
    <row r="406" spans="1:3" x14ac:dyDescent="0.25">
      <c r="A406" s="3">
        <v>403</v>
      </c>
      <c r="B406" s="3" t="s">
        <v>5665</v>
      </c>
      <c r="C406" s="84">
        <v>0.62609160062562808</v>
      </c>
    </row>
    <row r="407" spans="1:3" x14ac:dyDescent="0.25">
      <c r="A407" s="3">
        <v>404</v>
      </c>
      <c r="B407" s="3" t="s">
        <v>5666</v>
      </c>
      <c r="C407" s="84">
        <v>0.45781112155577891</v>
      </c>
    </row>
    <row r="408" spans="1:3" x14ac:dyDescent="0.25">
      <c r="A408" s="3">
        <v>405</v>
      </c>
      <c r="B408" s="3" t="s">
        <v>5667</v>
      </c>
      <c r="C408" s="84">
        <v>0.42581153639597991</v>
      </c>
    </row>
    <row r="409" spans="1:3" x14ac:dyDescent="0.25">
      <c r="A409" s="3">
        <v>406</v>
      </c>
      <c r="B409" s="3" t="s">
        <v>5668</v>
      </c>
      <c r="C409" s="84">
        <v>0.23729696417085427</v>
      </c>
    </row>
    <row r="410" spans="1:3" x14ac:dyDescent="0.25">
      <c r="A410" s="3">
        <v>407</v>
      </c>
      <c r="B410" s="3" t="s">
        <v>5669</v>
      </c>
      <c r="C410" s="84">
        <v>0.2393674238648241</v>
      </c>
    </row>
    <row r="411" spans="1:3" x14ac:dyDescent="0.25">
      <c r="A411" s="3">
        <v>408</v>
      </c>
      <c r="B411" s="3" t="s">
        <v>5670</v>
      </c>
      <c r="C411" s="84">
        <v>0.31870698702211053</v>
      </c>
    </row>
    <row r="412" spans="1:3" x14ac:dyDescent="0.25">
      <c r="A412" s="3">
        <v>409</v>
      </c>
      <c r="B412" s="3" t="s">
        <v>5671</v>
      </c>
      <c r="C412" s="84">
        <v>0.30202127489045227</v>
      </c>
    </row>
    <row r="413" spans="1:3" x14ac:dyDescent="0.25">
      <c r="A413" s="3">
        <v>410</v>
      </c>
      <c r="B413" s="3" t="s">
        <v>5672</v>
      </c>
      <c r="C413" s="84">
        <v>1.3140235638040201</v>
      </c>
    </row>
    <row r="414" spans="1:3" x14ac:dyDescent="0.25">
      <c r="A414" s="3">
        <v>411</v>
      </c>
      <c r="B414" s="3" t="s">
        <v>5673</v>
      </c>
      <c r="C414" s="84">
        <v>1.182737351884422</v>
      </c>
    </row>
    <row r="415" spans="1:3" x14ac:dyDescent="0.25">
      <c r="A415" s="3">
        <v>412</v>
      </c>
      <c r="B415" s="3" t="s">
        <v>5674</v>
      </c>
      <c r="C415" s="84">
        <v>1.993192617517588</v>
      </c>
    </row>
    <row r="416" spans="1:3" x14ac:dyDescent="0.25">
      <c r="A416" s="3">
        <v>413</v>
      </c>
      <c r="B416" s="3" t="s">
        <v>5675</v>
      </c>
      <c r="C416" s="84">
        <v>0.50627511201708542</v>
      </c>
    </row>
    <row r="417" spans="1:3" x14ac:dyDescent="0.25">
      <c r="A417" s="3">
        <v>414</v>
      </c>
      <c r="B417" s="3" t="s">
        <v>5676</v>
      </c>
      <c r="C417" s="84">
        <v>0.29763775610703513</v>
      </c>
    </row>
    <row r="418" spans="1:3" x14ac:dyDescent="0.25">
      <c r="A418" s="3">
        <v>415</v>
      </c>
      <c r="B418" s="3" t="s">
        <v>5677</v>
      </c>
      <c r="C418" s="84">
        <v>0.25805130123316583</v>
      </c>
    </row>
    <row r="419" spans="1:3" x14ac:dyDescent="0.25">
      <c r="A419" s="3">
        <v>416</v>
      </c>
      <c r="B419" s="3" t="s">
        <v>5678</v>
      </c>
      <c r="C419" s="84">
        <v>0.14708819824522609</v>
      </c>
    </row>
    <row r="420" spans="1:3" x14ac:dyDescent="0.25">
      <c r="A420" s="3">
        <v>417</v>
      </c>
      <c r="B420" s="3" t="s">
        <v>5679</v>
      </c>
      <c r="C420" s="84">
        <v>0.15528831905929646</v>
      </c>
    </row>
    <row r="421" spans="1:3" x14ac:dyDescent="0.25">
      <c r="A421" s="3">
        <v>418</v>
      </c>
      <c r="B421" s="3" t="s">
        <v>5680</v>
      </c>
      <c r="C421" s="84">
        <v>0.16030990840753767</v>
      </c>
    </row>
    <row r="422" spans="1:3" x14ac:dyDescent="0.25">
      <c r="A422" s="3">
        <v>419</v>
      </c>
      <c r="B422" s="3" t="s">
        <v>5681</v>
      </c>
      <c r="C422" s="84">
        <v>0.15417651440753768</v>
      </c>
    </row>
    <row r="423" spans="1:3" x14ac:dyDescent="0.25">
      <c r="A423" s="3">
        <v>420</v>
      </c>
      <c r="B423" s="3" t="s">
        <v>5682</v>
      </c>
      <c r="C423" s="84">
        <v>0.17091442336984922</v>
      </c>
    </row>
    <row r="424" spans="1:3" x14ac:dyDescent="0.25">
      <c r="A424" s="3">
        <v>421</v>
      </c>
      <c r="B424" s="3" t="s">
        <v>5683</v>
      </c>
      <c r="C424" s="84">
        <v>0.24368655587537685</v>
      </c>
    </row>
    <row r="425" spans="1:3" x14ac:dyDescent="0.25">
      <c r="A425" s="3">
        <v>422</v>
      </c>
      <c r="B425" s="3" t="s">
        <v>5684</v>
      </c>
      <c r="C425" s="84">
        <v>0.38918188589246233</v>
      </c>
    </row>
    <row r="426" spans="1:3" x14ac:dyDescent="0.25">
      <c r="A426" s="3">
        <v>423</v>
      </c>
      <c r="B426" s="3" t="s">
        <v>6432</v>
      </c>
      <c r="C426" s="84">
        <v>0.2195399622954774</v>
      </c>
    </row>
    <row r="427" spans="1:3" x14ac:dyDescent="0.25">
      <c r="A427" s="3">
        <v>424</v>
      </c>
      <c r="B427" s="3" t="s">
        <v>6433</v>
      </c>
      <c r="C427" s="84">
        <v>0.38349636834673362</v>
      </c>
    </row>
    <row r="428" spans="1:3" x14ac:dyDescent="0.25">
      <c r="A428" s="3">
        <v>425</v>
      </c>
      <c r="B428" s="3" t="s">
        <v>6434</v>
      </c>
      <c r="C428" s="84">
        <v>0.58586337992964821</v>
      </c>
    </row>
    <row r="429" spans="1:3" x14ac:dyDescent="0.25">
      <c r="A429" s="3">
        <v>426</v>
      </c>
      <c r="B429" s="3" t="s">
        <v>6435</v>
      </c>
      <c r="C429" s="84">
        <v>0.51766758083919595</v>
      </c>
    </row>
    <row r="430" spans="1:3" x14ac:dyDescent="0.25">
      <c r="A430" s="3">
        <v>427</v>
      </c>
      <c r="B430" s="3" t="s">
        <v>6436</v>
      </c>
      <c r="C430" s="84">
        <v>0.37438559671959798</v>
      </c>
    </row>
    <row r="431" spans="1:3" x14ac:dyDescent="0.25">
      <c r="A431" s="3">
        <v>428</v>
      </c>
      <c r="B431" s="3" t="s">
        <v>6437</v>
      </c>
      <c r="C431" s="84">
        <v>0.41037016305125629</v>
      </c>
    </row>
    <row r="432" spans="1:3" x14ac:dyDescent="0.25">
      <c r="A432" s="3">
        <v>429</v>
      </c>
      <c r="B432" s="3" t="s">
        <v>6438</v>
      </c>
      <c r="C432" s="84">
        <v>0.34120227044321605</v>
      </c>
    </row>
    <row r="433" spans="1:3" x14ac:dyDescent="0.25">
      <c r="A433" s="3">
        <v>430</v>
      </c>
      <c r="B433" s="3" t="s">
        <v>6439</v>
      </c>
      <c r="C433" s="84">
        <v>0.43369979093467342</v>
      </c>
    </row>
    <row r="434" spans="1:3" x14ac:dyDescent="0.25">
      <c r="A434" s="3">
        <v>431</v>
      </c>
      <c r="B434" s="3" t="s">
        <v>6440</v>
      </c>
      <c r="C434" s="84">
        <v>0.54717507672361798</v>
      </c>
    </row>
    <row r="435" spans="1:3" x14ac:dyDescent="0.25">
      <c r="A435" s="3">
        <v>432</v>
      </c>
      <c r="B435" s="3" t="s">
        <v>6441</v>
      </c>
      <c r="C435" s="84">
        <v>0.33551051775979895</v>
      </c>
    </row>
    <row r="436" spans="1:3" x14ac:dyDescent="0.25">
      <c r="A436" s="3">
        <v>433</v>
      </c>
      <c r="B436" s="3" t="s">
        <v>3107</v>
      </c>
      <c r="C436" s="84">
        <v>0.27502250061407035</v>
      </c>
    </row>
    <row r="437" spans="1:3" x14ac:dyDescent="0.25">
      <c r="A437" s="3">
        <v>434</v>
      </c>
      <c r="B437" s="3" t="s">
        <v>3505</v>
      </c>
      <c r="C437" s="84">
        <v>9.4100148667839181E-2</v>
      </c>
    </row>
    <row r="438" spans="1:3" x14ac:dyDescent="0.25">
      <c r="A438" s="3">
        <v>435</v>
      </c>
      <c r="B438" s="3" t="s">
        <v>3108</v>
      </c>
      <c r="C438" s="84">
        <v>0.35847330175728642</v>
      </c>
    </row>
    <row r="439" spans="1:3" x14ac:dyDescent="0.25">
      <c r="A439" s="3">
        <v>436</v>
      </c>
      <c r="B439" s="3" t="s">
        <v>3109</v>
      </c>
      <c r="C439" s="84">
        <v>0.14534005605125627</v>
      </c>
    </row>
    <row r="440" spans="1:3" x14ac:dyDescent="0.25">
      <c r="A440" s="3">
        <v>437</v>
      </c>
      <c r="B440" s="3" t="s">
        <v>3110</v>
      </c>
      <c r="C440" s="84">
        <v>0.45678137006281405</v>
      </c>
    </row>
    <row r="441" spans="1:3" x14ac:dyDescent="0.25">
      <c r="A441" s="3">
        <v>438</v>
      </c>
      <c r="B441" s="3" t="s">
        <v>3111</v>
      </c>
      <c r="C441" s="84">
        <v>0.28957463643417081</v>
      </c>
    </row>
    <row r="442" spans="1:3" x14ac:dyDescent="0.25">
      <c r="A442" s="3">
        <v>439</v>
      </c>
      <c r="B442" s="3" t="s">
        <v>3112</v>
      </c>
      <c r="C442" s="84">
        <v>0.30657836030703522</v>
      </c>
    </row>
    <row r="443" spans="1:3" x14ac:dyDescent="0.25">
      <c r="A443" s="3">
        <v>440</v>
      </c>
      <c r="B443" s="3" t="s">
        <v>3113</v>
      </c>
      <c r="C443" s="84">
        <v>0.32478695946331654</v>
      </c>
    </row>
    <row r="444" spans="1:3" x14ac:dyDescent="0.25">
      <c r="A444" s="3">
        <v>441</v>
      </c>
      <c r="B444" s="3" t="s">
        <v>1654</v>
      </c>
      <c r="C444" s="84">
        <v>0.35100376718090448</v>
      </c>
    </row>
    <row r="445" spans="1:3" x14ac:dyDescent="0.25">
      <c r="A445" s="3">
        <v>442</v>
      </c>
      <c r="B445" s="3" t="s">
        <v>1655</v>
      </c>
      <c r="C445" s="84">
        <v>0.45354540770854268</v>
      </c>
    </row>
    <row r="446" spans="1:3" x14ac:dyDescent="0.25">
      <c r="A446" s="3">
        <v>443</v>
      </c>
      <c r="B446" s="3" t="s">
        <v>1656</v>
      </c>
      <c r="C446" s="84">
        <v>0.22185763372261305</v>
      </c>
    </row>
    <row r="447" spans="1:3" x14ac:dyDescent="0.25">
      <c r="A447" s="3">
        <v>444</v>
      </c>
      <c r="B447" s="3" t="s">
        <v>1657</v>
      </c>
      <c r="C447" s="84">
        <v>0.31833648757286431</v>
      </c>
    </row>
    <row r="448" spans="1:3" x14ac:dyDescent="0.25">
      <c r="A448" s="3">
        <v>445</v>
      </c>
      <c r="B448" s="3" t="s">
        <v>1658</v>
      </c>
      <c r="C448" s="84">
        <v>0.29958028223165828</v>
      </c>
    </row>
    <row r="449" spans="1:3" x14ac:dyDescent="0.25">
      <c r="A449" s="3">
        <v>446</v>
      </c>
      <c r="B449" s="3" t="s">
        <v>1659</v>
      </c>
      <c r="C449" s="84">
        <v>0.60058252461306538</v>
      </c>
    </row>
    <row r="450" spans="1:3" x14ac:dyDescent="0.25">
      <c r="A450" s="3">
        <v>447</v>
      </c>
      <c r="B450" s="3" t="s">
        <v>1660</v>
      </c>
      <c r="C450" s="84">
        <v>0.48681136704020095</v>
      </c>
    </row>
    <row r="451" spans="1:3" x14ac:dyDescent="0.25">
      <c r="A451" s="3">
        <v>448</v>
      </c>
      <c r="B451" s="3" t="s">
        <v>1661</v>
      </c>
      <c r="C451" s="84">
        <v>0.39030016327487438</v>
      </c>
    </row>
    <row r="452" spans="1:3" x14ac:dyDescent="0.25">
      <c r="A452" s="3">
        <v>449</v>
      </c>
      <c r="B452" s="3" t="s">
        <v>1662</v>
      </c>
      <c r="C452" s="84">
        <v>0.26679447749195984</v>
      </c>
    </row>
    <row r="453" spans="1:3" x14ac:dyDescent="0.25">
      <c r="A453" s="3">
        <v>450</v>
      </c>
      <c r="B453" s="3" t="s">
        <v>1663</v>
      </c>
      <c r="C453" s="84">
        <v>0.28032406985879399</v>
      </c>
    </row>
    <row r="454" spans="1:3" x14ac:dyDescent="0.25">
      <c r="A454" s="3">
        <v>451</v>
      </c>
      <c r="B454" s="3" t="s">
        <v>1664</v>
      </c>
      <c r="C454" s="84">
        <v>0.32464479718341704</v>
      </c>
    </row>
    <row r="455" spans="1:3" x14ac:dyDescent="0.25">
      <c r="A455" s="3">
        <v>452</v>
      </c>
      <c r="B455" s="3" t="s">
        <v>1665</v>
      </c>
      <c r="C455" s="84">
        <v>0.28330321126582914</v>
      </c>
    </row>
    <row r="456" spans="1:3" x14ac:dyDescent="0.25">
      <c r="A456" s="3">
        <v>453</v>
      </c>
      <c r="B456" s="3" t="s">
        <v>3899</v>
      </c>
      <c r="C456" s="84">
        <v>0.36719852068241204</v>
      </c>
    </row>
    <row r="457" spans="1:3" x14ac:dyDescent="0.25">
      <c r="A457" s="3">
        <v>454</v>
      </c>
      <c r="B457" s="3" t="s">
        <v>3900</v>
      </c>
      <c r="C457" s="84">
        <v>0.20583026167085425</v>
      </c>
    </row>
    <row r="458" spans="1:3" x14ac:dyDescent="0.25">
      <c r="A458" s="3">
        <v>455</v>
      </c>
      <c r="B458" s="3" t="s">
        <v>3901</v>
      </c>
      <c r="C458" s="84">
        <v>0.27276421442713567</v>
      </c>
    </row>
    <row r="459" spans="1:3" x14ac:dyDescent="0.25">
      <c r="A459" s="3">
        <v>456</v>
      </c>
      <c r="B459" s="3" t="s">
        <v>3902</v>
      </c>
      <c r="C459" s="84">
        <v>0.32893854354472363</v>
      </c>
    </row>
    <row r="460" spans="1:3" x14ac:dyDescent="0.25">
      <c r="A460" s="3">
        <v>457</v>
      </c>
      <c r="B460" s="3" t="s">
        <v>3903</v>
      </c>
      <c r="C460" s="84">
        <v>0.27031002972361806</v>
      </c>
    </row>
    <row r="461" spans="1:3" x14ac:dyDescent="0.25">
      <c r="A461" s="3">
        <v>458</v>
      </c>
      <c r="B461" s="3" t="s">
        <v>3904</v>
      </c>
      <c r="C461" s="84">
        <v>0.14748827540050249</v>
      </c>
    </row>
    <row r="462" spans="1:3" x14ac:dyDescent="0.25">
      <c r="A462" s="3">
        <v>459</v>
      </c>
      <c r="B462" s="3" t="s">
        <v>3905</v>
      </c>
      <c r="C462" s="84">
        <v>0.47122630135678389</v>
      </c>
    </row>
    <row r="463" spans="1:3" x14ac:dyDescent="0.25">
      <c r="A463" s="3">
        <v>460</v>
      </c>
      <c r="B463" s="3" t="s">
        <v>3906</v>
      </c>
      <c r="C463" s="84">
        <v>0.28652274050251253</v>
      </c>
    </row>
    <row r="464" spans="1:3" x14ac:dyDescent="0.25">
      <c r="A464" s="3">
        <v>461</v>
      </c>
      <c r="B464" s="3" t="s">
        <v>3907</v>
      </c>
      <c r="C464" s="84">
        <v>0.20629391385427134</v>
      </c>
    </row>
    <row r="465" spans="1:3" x14ac:dyDescent="0.25">
      <c r="A465" s="3">
        <v>462</v>
      </c>
      <c r="B465" s="3" t="s">
        <v>3908</v>
      </c>
      <c r="C465" s="84">
        <v>0.43951302015577887</v>
      </c>
    </row>
    <row r="466" spans="1:3" x14ac:dyDescent="0.25">
      <c r="A466" s="3">
        <v>463</v>
      </c>
      <c r="B466" s="3" t="s">
        <v>3909</v>
      </c>
      <c r="C466" s="84">
        <v>0.25670505399748739</v>
      </c>
    </row>
    <row r="467" spans="1:3" x14ac:dyDescent="0.25">
      <c r="A467" s="3">
        <v>464</v>
      </c>
      <c r="B467" s="3" t="s">
        <v>3910</v>
      </c>
      <c r="C467" s="84">
        <v>0.25701287311658289</v>
      </c>
    </row>
    <row r="468" spans="1:3" x14ac:dyDescent="0.25">
      <c r="A468" s="3">
        <v>465</v>
      </c>
      <c r="B468" s="3" t="s">
        <v>3911</v>
      </c>
      <c r="C468" s="84">
        <v>0.23311649469547741</v>
      </c>
    </row>
    <row r="469" spans="1:3" x14ac:dyDescent="0.25">
      <c r="A469" s="3">
        <v>466</v>
      </c>
      <c r="B469" s="3" t="s">
        <v>3159</v>
      </c>
      <c r="C469" s="84">
        <v>0.21316261431206029</v>
      </c>
    </row>
    <row r="470" spans="1:3" x14ac:dyDescent="0.25">
      <c r="A470" s="3">
        <v>467</v>
      </c>
      <c r="B470" s="3" t="s">
        <v>3160</v>
      </c>
      <c r="C470" s="84">
        <v>0.39290916705125628</v>
      </c>
    </row>
    <row r="471" spans="1:3" x14ac:dyDescent="0.25">
      <c r="A471" s="3">
        <v>468</v>
      </c>
      <c r="B471" s="3" t="s">
        <v>3161</v>
      </c>
      <c r="C471" s="84">
        <v>0.39100268528542714</v>
      </c>
    </row>
    <row r="472" spans="1:3" x14ac:dyDescent="0.25">
      <c r="A472" s="3">
        <v>469</v>
      </c>
      <c r="B472" s="3" t="s">
        <v>3162</v>
      </c>
      <c r="C472" s="84">
        <v>0.15017104028994974</v>
      </c>
    </row>
    <row r="473" spans="1:3" x14ac:dyDescent="0.25">
      <c r="A473" s="3">
        <v>470</v>
      </c>
      <c r="B473" s="3" t="s">
        <v>3163</v>
      </c>
      <c r="C473" s="84">
        <v>0.50616874344723617</v>
      </c>
    </row>
    <row r="474" spans="1:3" x14ac:dyDescent="0.25">
      <c r="A474" s="3">
        <v>471</v>
      </c>
      <c r="B474" s="3" t="s">
        <v>952</v>
      </c>
      <c r="C474" s="84">
        <v>0.28921203282110558</v>
      </c>
    </row>
    <row r="475" spans="1:3" x14ac:dyDescent="0.25">
      <c r="A475" s="3">
        <v>472</v>
      </c>
      <c r="B475" s="3" t="s">
        <v>953</v>
      </c>
      <c r="C475" s="84">
        <v>0.34430139049748743</v>
      </c>
    </row>
    <row r="476" spans="1:3" x14ac:dyDescent="0.25">
      <c r="A476" s="3">
        <v>473</v>
      </c>
      <c r="B476" s="3" t="s">
        <v>954</v>
      </c>
      <c r="C476" s="84">
        <v>0.37673126871859292</v>
      </c>
    </row>
    <row r="477" spans="1:3" x14ac:dyDescent="0.25">
      <c r="A477" s="3">
        <v>474</v>
      </c>
      <c r="B477" s="3" t="s">
        <v>955</v>
      </c>
      <c r="C477" s="84">
        <v>0.5106111655226131</v>
      </c>
    </row>
  </sheetData>
  <phoneticPr fontId="1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Introduction</vt:lpstr>
      <vt:lpstr>summary general industry</vt:lpstr>
      <vt:lpstr>summary building industry</vt:lpstr>
      <vt:lpstr>full list Idemat</vt:lpstr>
      <vt:lpstr>full list Ecoinvent</vt:lpstr>
      <vt:lpstr>processes+EoL (in CES)</vt:lpstr>
      <vt:lpstr>Food (Denmark)</vt:lpstr>
      <vt:lpstr>EVR gate to gate</vt:lpstr>
      <vt:lpstr>EVR cradle to gate</vt:lpstr>
      <vt:lpstr>US LCIs</vt:lpstr>
    </vt:vector>
  </TitlesOfParts>
  <Company>Sara Lee/DE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Lee/DE</dc:creator>
  <cp:lastModifiedBy>joost</cp:lastModifiedBy>
  <cp:lastPrinted>2008-09-06T09:45:10Z</cp:lastPrinted>
  <dcterms:created xsi:type="dcterms:W3CDTF">2006-06-12T11:56:38Z</dcterms:created>
  <dcterms:modified xsi:type="dcterms:W3CDTF">2012-03-19T09:10:43Z</dcterms:modified>
</cp:coreProperties>
</file>